
<file path=[Content_Types].xml><?xml version="1.0" encoding="utf-8"?>
<Types xmlns="http://schemas.openxmlformats.org/package/2006/content-types">
  <Default Extension="bin" ContentType="application/vnd.openxmlformats-officedocument.spreadsheetml.printerSettings"/>
  <Default Extension="png" ContentType="image/png"/>
  <Default Extension="vsd" ContentType="application/vnd.visio"/>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8"/>
  <workbookPr updateLinks="never" codeName="ThisWorkbook" defaultThemeVersion="124226"/>
  <mc:AlternateContent xmlns:mc="http://schemas.openxmlformats.org/markup-compatibility/2006">
    <mc:Choice Requires="x15">
      <x15ac:absPath xmlns:x15ac="http://schemas.microsoft.com/office/spreadsheetml/2010/11/ac" url="C:\Users\a0234155\Documents\Dartfish\Arrow E2E\"/>
    </mc:Choice>
  </mc:AlternateContent>
  <xr:revisionPtr revIDLastSave="0" documentId="13_ncr:1_{0E67381F-6CED-40A9-9E02-717EB69B0DEB}" xr6:coauthVersionLast="36" xr6:coauthVersionMax="36" xr10:uidLastSave="{00000000-0000-0000-0000-000000000000}"/>
  <workbookProtection workbookPassword="8CDF" lockStructure="1"/>
  <bookViews>
    <workbookView xWindow="1800" yWindow="-120" windowWidth="21720" windowHeight="10230" xr2:uid="{00000000-000D-0000-FFFF-FFFF00000000}"/>
  </bookViews>
  <sheets>
    <sheet name="Device Calculator" sheetId="7" r:id="rId1"/>
    <sheet name="Schematic Checklist" sheetId="6" r:id="rId2"/>
    <sheet name="Layout Checklist" sheetId="5" r:id="rId3"/>
    <sheet name="partData" sheetId="8" state="hidden" r:id="rId4"/>
    <sheet name="Backup" sheetId="11" state="hidden" r:id="rId5"/>
    <sheet name="TPS543C20 Loop Gain" sheetId="12" state="hidden" r:id="rId6"/>
    <sheet name="Look Up" sheetId="13" state="hidden" r:id="rId7"/>
    <sheet name="Sheet4" sheetId="14" state="hidden" r:id="rId8"/>
    <sheet name="Read Me" sheetId="15" state="hidden" r:id="rId9"/>
    <sheet name="partData (2)" sheetId="9" state="hidden" r:id="rId10"/>
    <sheet name="Extra" sheetId="4" state="hidden" r:id="rId11"/>
  </sheets>
  <externalReferences>
    <externalReference r:id="rId12"/>
    <externalReference r:id="rId13"/>
  </externalReferences>
  <definedNames>
    <definedName name="_xlnm._FilterDatabase" localSheetId="2" hidden="1">'Layout Checklist'!$A$1:$H$50</definedName>
    <definedName name="_xlnm._FilterDatabase" localSheetId="1" hidden="1">'Schematic Checklist'!$A$1:$I$1</definedName>
    <definedName name="ADDR" localSheetId="9">[1]designCalculations!$E$103</definedName>
    <definedName name="C_ramp">'Device Calculator'!$F$50</definedName>
    <definedName name="C_top">'Device Calculator'!$E$123</definedName>
    <definedName name="Cboot" localSheetId="9">[1]designCalculations!$E$99</definedName>
    <definedName name="Cboot">'Device Calculator'!$E$147</definedName>
    <definedName name="Cff" localSheetId="9">[1]designCalculations!$E$91</definedName>
    <definedName name="Cin" localSheetId="9">[1]designCalculations!$E$80</definedName>
    <definedName name="Cin">'Device Calculator'!$E$110</definedName>
    <definedName name="Cout" localSheetId="0">'Device Calculator'!$F$97</definedName>
    <definedName name="Cout" localSheetId="9">[1]designCalculations!$F$66</definedName>
    <definedName name="Cout" localSheetId="5">'TPS543C20 Loop Gain'!$C$15</definedName>
    <definedName name="Cout_ceramic">'Device Calculator'!$E$93</definedName>
    <definedName name="Cout_derating" localSheetId="9">[1]designCalculations!$E$65</definedName>
    <definedName name="Cout_Derating_ceramic">'Device Calculator'!$E$96</definedName>
    <definedName name="Cout_derating_electro">'Device Calculator'!$E$92</definedName>
    <definedName name="Cout_electro">'Device Calculator'!$E$89</definedName>
    <definedName name="Cout_F" localSheetId="9">'partData (2)'!Cout*0.000001</definedName>
    <definedName name="Cout_F">'Device Calculator'!Cout*0.000001</definedName>
    <definedName name="Cout_nominal" localSheetId="9">[1]designCalculations!$E$62</definedName>
    <definedName name="Css" localSheetId="9">[1]designCalculations!#REF!</definedName>
    <definedName name="Current_Sense_Gain__Ri" localSheetId="5">'TPS543C20 Loop Gain'!#REF!</definedName>
    <definedName name="Cvcc" localSheetId="9">[1]designCalculations!$E$95</definedName>
    <definedName name="Cvcc">'Device Calculator'!$E$145</definedName>
    <definedName name="DCR" localSheetId="9">[1]designCalculations!$E$41</definedName>
    <definedName name="dcr">'Device Calculator'!$E$68</definedName>
    <definedName name="DCR_Ohm" localSheetId="9">'partData (2)'!DCR*0.001</definedName>
    <definedName name="DCR_Ohm">[0]!dcr*0.001</definedName>
    <definedName name="duty_cycle">'TPS543C20 Loop Gain'!$C$25</definedName>
    <definedName name="dVo_dc" localSheetId="9">[1]designCalculations!$C$52</definedName>
    <definedName name="dVo_dc">'Device Calculator'!$C$79</definedName>
    <definedName name="dVo_trans" localSheetId="9">[1]designCalculations!$C$51</definedName>
    <definedName name="dVo_trans">'Device Calculator'!$C$78</definedName>
    <definedName name="EN_fall">'Device Calculator'!#REF!</definedName>
    <definedName name="EN_pin_connected">'Device Calculator'!$D$133</definedName>
    <definedName name="EN_pin_in">'Device Calculator'!$C$115</definedName>
    <definedName name="EN_rise">'Device Calculator'!$C$10</definedName>
    <definedName name="ESR" localSheetId="0">'Device Calculator'!$F$98</definedName>
    <definedName name="ESR" localSheetId="9">[1]designCalculations!$F$67</definedName>
    <definedName name="ESR_ceramic">'Device Calculator'!$E$94</definedName>
    <definedName name="ESR_electro">'Device Calculator'!$E$90</definedName>
    <definedName name="ESR_nominal" localSheetId="9">[1]designCalculations!$E$63</definedName>
    <definedName name="ESR_Ohm" localSheetId="9">'partData (2)'!ESR*0.001</definedName>
    <definedName name="ESR_Ohm">'Device Calculator'!ESR*0.001</definedName>
    <definedName name="f_LC" localSheetId="9">[1]designCalculations!$F$72</definedName>
    <definedName name="f_LC">'Device Calculator'!$F$102</definedName>
    <definedName name="fsw" localSheetId="9">[1]designCalculations!$F$33</definedName>
    <definedName name="fsw">'Device Calculator'!$F$31</definedName>
    <definedName name="fsw_Hz" localSheetId="9">'partData (2)'!fsw*1000</definedName>
    <definedName name="fsw_Hz">[0]!fsw*1000</definedName>
    <definedName name="fsw_select" localSheetId="9">[1]designCalculations!$C$30</definedName>
    <definedName name="fsw_select">'Device Calculator'!$C$28</definedName>
    <definedName name="Gm" localSheetId="5">'TPS543C20 Loop Gain'!#REF!</definedName>
    <definedName name="I_lim_target" localSheetId="9">[1]designCalculations!#REF!</definedName>
    <definedName name="I_lim_typ" localSheetId="9">[1]designCalculations!#REF!</definedName>
    <definedName name="Io_max_IC" localSheetId="9">[1]designCalculations!$C$9</definedName>
    <definedName name="Io_max_IC">'Device Calculator'!$C$8</definedName>
    <definedName name="Io_step" localSheetId="9">[1]designCalculations!$C$50</definedName>
    <definedName name="Io_step">'Device Calculator'!$C$77</definedName>
    <definedName name="Iout" localSheetId="9">[1]designCalculations!$C$26</definedName>
    <definedName name="Iout">'Device Calculator'!$C$24</definedName>
    <definedName name="Iripple_max" localSheetId="9">[1]designCalculations!$F$43</definedName>
    <definedName name="Iripple_max">'Device Calculator'!$F$70</definedName>
    <definedName name="Iripple_min" localSheetId="9">[1]designCalculations!$F$46</definedName>
    <definedName name="Iripple_min">'Device Calculator'!$F$73</definedName>
    <definedName name="Iripple_nom" localSheetId="9">[1]designCalculations!#REF!</definedName>
    <definedName name="Iss" localSheetId="9">[1]designCalculations!#REF!</definedName>
    <definedName name="Ivalley">'Device Calculator'!$F$74</definedName>
    <definedName name="K" localSheetId="9">#REF!</definedName>
    <definedName name="Kind" localSheetId="9">[1]designCalculations!$C$36</definedName>
    <definedName name="Kind">'Device Calculator'!$C$63</definedName>
    <definedName name="L" localSheetId="5">'TPS543C20 Loop Gain'!$C$12</definedName>
    <definedName name="load_res">'Device Calculator'!$C$23/'Device Calculator'!$C$24</definedName>
    <definedName name="Lout" localSheetId="9">[1]designCalculations!$E$40</definedName>
    <definedName name="Lout">'Device Calculator'!$E$67</definedName>
    <definedName name="Lout_H" localSheetId="9">'partData (2)'!Lout*0.000001</definedName>
    <definedName name="Lout_H">[0]!Lout*0.000001</definedName>
    <definedName name="N_Cout" localSheetId="9">[1]designCalculations!$E$64</definedName>
    <definedName name="N_Cout_ceramic">'Device Calculator'!$E$95</definedName>
    <definedName name="N_Cout_electro">'Device Calculator'!$E$91</definedName>
    <definedName name="N_factor">'Device Calculator'!$F$114</definedName>
    <definedName name="OC_clamp">'Device Calculator'!$C$13</definedName>
    <definedName name="Q_input" localSheetId="9">[1]designCalculations!$D$78</definedName>
    <definedName name="Q_input">'Device Calculator'!$D$108</definedName>
    <definedName name="R_ramp">'Device Calculator'!$E$49</definedName>
    <definedName name="Rdson_HS" localSheetId="9">[1]designCalculations!$C$19</definedName>
    <definedName name="Rdson_HS">'Device Calculator'!$C$16</definedName>
    <definedName name="Rdson_HS_Ohm" localSheetId="9">'partData (2)'!Rdson_HS*0.001</definedName>
    <definedName name="Rdson_HS_Ohm">Rdson_HS*0.001</definedName>
    <definedName name="Rdson_LS" localSheetId="9">[1]designCalculations!$C$20</definedName>
    <definedName name="Rdson_LS">'Device Calculator'!$C$17</definedName>
    <definedName name="Rdson_LS_Ohm" localSheetId="9">'partData (2)'!Rdson_LS*0.001</definedName>
    <definedName name="Rdson_LS_Ohm">Rdson_LS*0.001</definedName>
    <definedName name="Ren_b" localSheetId="9">[1]designCalculations!#REF!</definedName>
    <definedName name="Ren_b">'Device Calculator'!$E$136</definedName>
    <definedName name="Ren_b_eff" localSheetId="9">[1]designCalculations!#REF!</definedName>
    <definedName name="Ren_b_eff">'Device Calculator'!$F$137</definedName>
    <definedName name="Ren_t" localSheetId="9">[1]designCalculations!#REF!</definedName>
    <definedName name="Ren_t">'Device Calculator'!$E$139</definedName>
    <definedName name="Rfb_b" localSheetId="9">[1]designCalculations!$E$85</definedName>
    <definedName name="Rfb_b">'Device Calculator'!$E$115</definedName>
    <definedName name="Rfb_t" localSheetId="9">[1]designCalculations!$E$87</definedName>
    <definedName name="Rfb_t">'Device Calculator'!$E$117</definedName>
    <definedName name="Rfb_t_final">'Device Calculator'!#REF!</definedName>
    <definedName name="Ri" localSheetId="5">'TPS543C20 Loop Gain'!#REF!</definedName>
    <definedName name="Ri">#REF!</definedName>
    <definedName name="Rpg" localSheetId="9">[1]designCalculations!$E$101</definedName>
    <definedName name="Rpg">'Device Calculator'!$E$149</definedName>
    <definedName name="Rtrip" localSheetId="9">[1]designCalculations!#REF!</definedName>
    <definedName name="toff_min_max" localSheetId="9">[1]designCalculations!$C$18</definedName>
    <definedName name="toff_min_max">'Device Calculator'!$C$15</definedName>
    <definedName name="toff_min_max_sec" localSheetId="9">'partData (2)'!toff_min_max*0.000000001</definedName>
    <definedName name="toff_min_max_sec">toff_min_max*0.000000001</definedName>
    <definedName name="Tol_L" localSheetId="9">[1]designCalculations!$E$42</definedName>
    <definedName name="Tol_L">'Device Calculator'!$E$69</definedName>
    <definedName name="ton_min_max" localSheetId="9">[1]designCalculations!$C$17</definedName>
    <definedName name="ton_min_max">'Device Calculator'!$C$14</definedName>
    <definedName name="Tss_target" localSheetId="9">[1]designCalculations!#REF!</definedName>
    <definedName name="tsw">1/fsw_Hz</definedName>
    <definedName name="Vi_ripple_target" localSheetId="9">[1]designCalculations!$C$77</definedName>
    <definedName name="Vi_ripple_target">'Device Calculator'!$C$107</definedName>
    <definedName name="Vin" localSheetId="5">'TPS543C20 Loop Gain'!$C$6</definedName>
    <definedName name="Vin_max" localSheetId="9">[1]designCalculations!$C$24</definedName>
    <definedName name="Vin_max">'Device Calculator'!$C$22</definedName>
    <definedName name="Vin_min" localSheetId="9">[1]designCalculations!$C$22</definedName>
    <definedName name="Vin_min">'Device Calculator'!$C$20</definedName>
    <definedName name="Vin_nom">'Device Calculator'!$C$21</definedName>
    <definedName name="Vout" localSheetId="9">[1]designCalculations!$C$25</definedName>
    <definedName name="Vout">'Device Calculator'!$C$23</definedName>
    <definedName name="Vout_LG" localSheetId="5">'TPS543C20 Loop Gain'!$C$7</definedName>
    <definedName name="Vref" localSheetId="9">[1]designCalculations!$C$8</definedName>
    <definedName name="Vref">'Device Calculator'!$C$7</definedName>
    <definedName name="Vsel">'Device Calculator'!$F$55</definedName>
    <definedName name="Vstart_target" localSheetId="9">[1]designCalculations!#REF!</definedName>
    <definedName name="Vstart_target">'Device Calculator'!$C$134</definedName>
  </definedNames>
  <calcPr calcId="191029"/>
</workbook>
</file>

<file path=xl/calcChain.xml><?xml version="1.0" encoding="utf-8"?>
<calcChain xmlns="http://schemas.openxmlformats.org/spreadsheetml/2006/main">
  <c r="E110" i="7" l="1"/>
  <c r="C78" i="7" l="1"/>
  <c r="C79" i="7" l="1"/>
  <c r="C77" i="7"/>
  <c r="D29" i="7"/>
  <c r="F31" i="7" s="1"/>
  <c r="C18" i="7" l="1"/>
  <c r="V5" i="8"/>
  <c r="V4" i="8"/>
  <c r="V3" i="8"/>
  <c r="F8" i="6" l="1"/>
  <c r="F137" i="7" l="1"/>
  <c r="D133" i="7"/>
  <c r="F140" i="7" s="1"/>
  <c r="F55" i="7" l="1"/>
  <c r="D53" i="7"/>
  <c r="C29" i="12"/>
  <c r="C22" i="12"/>
  <c r="C20" i="12"/>
  <c r="C18" i="12"/>
  <c r="C17" i="12"/>
  <c r="C16" i="12"/>
  <c r="C15" i="12"/>
  <c r="C13" i="12"/>
  <c r="C12" i="12"/>
  <c r="C9" i="12"/>
  <c r="C8" i="12"/>
  <c r="C7" i="12"/>
  <c r="C6" i="12"/>
  <c r="A11" i="14"/>
  <c r="A10" i="14"/>
  <c r="A9" i="14"/>
  <c r="A8" i="14"/>
  <c r="A7" i="14"/>
  <c r="A6" i="14"/>
  <c r="A5" i="14"/>
  <c r="A4" i="14"/>
  <c r="A3" i="14"/>
  <c r="A2" i="14"/>
  <c r="E3807" i="13"/>
  <c r="E3806" i="13"/>
  <c r="E3805" i="13"/>
  <c r="E3804" i="13"/>
  <c r="E3803" i="13"/>
  <c r="E3802" i="13"/>
  <c r="E3801" i="13"/>
  <c r="E3800" i="13"/>
  <c r="E3799" i="13"/>
  <c r="E3798" i="13"/>
  <c r="E3797" i="13"/>
  <c r="E3796" i="13"/>
  <c r="B145" i="12"/>
  <c r="E3795" i="13" s="1"/>
  <c r="C127" i="12"/>
  <c r="S122" i="12"/>
  <c r="C118" i="12"/>
  <c r="C116" i="12"/>
  <c r="C113" i="12"/>
  <c r="C112" i="12"/>
  <c r="I140" i="12" s="1"/>
  <c r="C111" i="12"/>
  <c r="C110" i="12"/>
  <c r="C109" i="12"/>
  <c r="C107" i="12"/>
  <c r="C106" i="12"/>
  <c r="C103" i="12"/>
  <c r="C102" i="12"/>
  <c r="E55" i="12"/>
  <c r="E54" i="12"/>
  <c r="B56" i="11"/>
  <c r="D56" i="11" s="1"/>
  <c r="O55" i="11"/>
  <c r="B55" i="11"/>
  <c r="E55" i="11" s="1"/>
  <c r="O54" i="11"/>
  <c r="E54" i="11"/>
  <c r="D54" i="11"/>
  <c r="F54" i="11" s="1"/>
  <c r="G54" i="11" s="1"/>
  <c r="K54" i="11" s="1"/>
  <c r="O53" i="11"/>
  <c r="F53" i="11"/>
  <c r="G53" i="11" s="1"/>
  <c r="K53" i="11" s="1"/>
  <c r="E53" i="11"/>
  <c r="D53" i="11"/>
  <c r="O52" i="11"/>
  <c r="E52" i="11"/>
  <c r="D52" i="11"/>
  <c r="F52" i="11" s="1"/>
  <c r="G52" i="11" s="1"/>
  <c r="K52" i="11" s="1"/>
  <c r="O51" i="11"/>
  <c r="F51" i="11"/>
  <c r="G51" i="11" s="1"/>
  <c r="K51" i="11" s="1"/>
  <c r="E51" i="11"/>
  <c r="D51" i="11"/>
  <c r="O50" i="11"/>
  <c r="E50" i="11"/>
  <c r="D50" i="11"/>
  <c r="F50" i="11" s="1"/>
  <c r="G50" i="11" s="1"/>
  <c r="K50" i="11" s="1"/>
  <c r="O49" i="11"/>
  <c r="E49" i="11"/>
  <c r="D49" i="11"/>
  <c r="F49" i="11" s="1"/>
  <c r="G49" i="11" s="1"/>
  <c r="K49" i="11" s="1"/>
  <c r="O48" i="11"/>
  <c r="E48" i="11"/>
  <c r="F48" i="11" s="1"/>
  <c r="G48" i="11" s="1"/>
  <c r="K48" i="11" s="1"/>
  <c r="D48" i="11"/>
  <c r="O47" i="11"/>
  <c r="E47" i="11"/>
  <c r="D47" i="11"/>
  <c r="O46" i="11"/>
  <c r="E46" i="11"/>
  <c r="D46" i="11"/>
  <c r="F46" i="11" s="1"/>
  <c r="G46" i="11" s="1"/>
  <c r="K46" i="11" s="1"/>
  <c r="O45" i="11"/>
  <c r="E45" i="11"/>
  <c r="F45" i="11" s="1"/>
  <c r="G45" i="11" s="1"/>
  <c r="K45" i="11" s="1"/>
  <c r="D45" i="11"/>
  <c r="O44" i="11"/>
  <c r="E44" i="11"/>
  <c r="F44" i="11" s="1"/>
  <c r="G44" i="11" s="1"/>
  <c r="K44" i="11" s="1"/>
  <c r="D44" i="11"/>
  <c r="O43" i="11"/>
  <c r="E43" i="11"/>
  <c r="D43" i="11"/>
  <c r="C35" i="11"/>
  <c r="C45" i="11" s="1"/>
  <c r="C34" i="11"/>
  <c r="C30" i="11"/>
  <c r="C29" i="11"/>
  <c r="C31" i="11" s="1"/>
  <c r="C25" i="11"/>
  <c r="C20" i="11"/>
  <c r="C19" i="11"/>
  <c r="C14" i="11"/>
  <c r="F128" i="7"/>
  <c r="F127" i="7"/>
  <c r="F126" i="7"/>
  <c r="F125" i="7"/>
  <c r="F122" i="7"/>
  <c r="F121" i="7"/>
  <c r="F43" i="11" l="1"/>
  <c r="G43" i="11" s="1"/>
  <c r="K43" i="11" s="1"/>
  <c r="C52" i="11"/>
  <c r="E56" i="11"/>
  <c r="F56" i="11" s="1"/>
  <c r="G56" i="11" s="1"/>
  <c r="K56" i="11" s="1"/>
  <c r="P56" i="11" s="1"/>
  <c r="B146" i="12"/>
  <c r="E3794" i="13" s="1"/>
  <c r="C51" i="11"/>
  <c r="H51" i="11" s="1"/>
  <c r="C46" i="11"/>
  <c r="F55" i="11"/>
  <c r="G55" i="11" s="1"/>
  <c r="K55" i="11" s="1"/>
  <c r="P55" i="11" s="1"/>
  <c r="F47" i="11"/>
  <c r="G47" i="11" s="1"/>
  <c r="K47" i="11" s="1"/>
  <c r="D55" i="11"/>
  <c r="C19" i="12"/>
  <c r="V144" i="12"/>
  <c r="F118" i="7"/>
  <c r="C11" i="12"/>
  <c r="F11" i="12" s="1"/>
  <c r="D116" i="7"/>
  <c r="F120" i="7"/>
  <c r="Y140" i="12"/>
  <c r="U144" i="12"/>
  <c r="E134" i="12"/>
  <c r="F134" i="12" s="1"/>
  <c r="U133" i="12"/>
  <c r="E145" i="12"/>
  <c r="F145" i="12" s="1"/>
  <c r="E135" i="12"/>
  <c r="F135" i="12" s="1"/>
  <c r="E136" i="12"/>
  <c r="F136" i="12" s="1"/>
  <c r="E137" i="12"/>
  <c r="F137" i="12" s="1"/>
  <c r="E138" i="12"/>
  <c r="F138" i="12" s="1"/>
  <c r="E139" i="12"/>
  <c r="F139" i="12" s="1"/>
  <c r="E140" i="12"/>
  <c r="F140" i="12" s="1"/>
  <c r="C26" i="12"/>
  <c r="E141" i="12"/>
  <c r="F141" i="12" s="1"/>
  <c r="C31" i="12"/>
  <c r="E143" i="12"/>
  <c r="F143" i="12" s="1"/>
  <c r="E142" i="12"/>
  <c r="F142" i="12" s="1"/>
  <c r="E133" i="12"/>
  <c r="F133" i="12" s="1"/>
  <c r="E144" i="12"/>
  <c r="F144" i="12" s="1"/>
  <c r="V139" i="12"/>
  <c r="V140" i="12"/>
  <c r="V133" i="12"/>
  <c r="V134" i="12"/>
  <c r="V141" i="12"/>
  <c r="V135" i="12"/>
  <c r="V142" i="12"/>
  <c r="V143" i="12"/>
  <c r="V136" i="12"/>
  <c r="V137" i="12"/>
  <c r="V138" i="12"/>
  <c r="U137" i="12"/>
  <c r="U143" i="12"/>
  <c r="U140" i="12"/>
  <c r="U135" i="12"/>
  <c r="U136" i="12"/>
  <c r="U141" i="12"/>
  <c r="C37" i="12"/>
  <c r="U145" i="12"/>
  <c r="U138" i="12"/>
  <c r="U142" i="12"/>
  <c r="U134" i="12"/>
  <c r="U139" i="12"/>
  <c r="Y143" i="12"/>
  <c r="Y137" i="12"/>
  <c r="Y144" i="12"/>
  <c r="Y134" i="12"/>
  <c r="Y133" i="12"/>
  <c r="C36" i="12"/>
  <c r="Y138" i="12"/>
  <c r="Y135" i="12"/>
  <c r="Y141" i="12"/>
  <c r="Y136" i="12"/>
  <c r="Y139" i="12"/>
  <c r="Y142" i="12"/>
  <c r="P53" i="11"/>
  <c r="P47" i="11"/>
  <c r="P52" i="11"/>
  <c r="H45" i="11"/>
  <c r="P50" i="11"/>
  <c r="H52" i="11"/>
  <c r="L52" i="11" s="1"/>
  <c r="P44" i="11"/>
  <c r="H46" i="11"/>
  <c r="L45" i="11"/>
  <c r="P54" i="11"/>
  <c r="P43" i="11"/>
  <c r="C47" i="11"/>
  <c r="H47" i="11" s="1"/>
  <c r="P48" i="11"/>
  <c r="B57" i="11"/>
  <c r="I133" i="12"/>
  <c r="I141" i="12"/>
  <c r="I142" i="12"/>
  <c r="C36" i="11"/>
  <c r="C48" i="11"/>
  <c r="H48" i="11" s="1"/>
  <c r="P49" i="11"/>
  <c r="C53" i="11"/>
  <c r="H53" i="11" s="1"/>
  <c r="I134" i="12"/>
  <c r="C43" i="11"/>
  <c r="H43" i="11" s="1"/>
  <c r="I135" i="12"/>
  <c r="I143" i="12"/>
  <c r="C49" i="11"/>
  <c r="H49" i="11" s="1"/>
  <c r="I136" i="12"/>
  <c r="I144" i="12"/>
  <c r="V145" i="12"/>
  <c r="C44" i="11"/>
  <c r="H44" i="11" s="1"/>
  <c r="P45" i="11"/>
  <c r="C54" i="11"/>
  <c r="H54" i="11" s="1"/>
  <c r="I137" i="12"/>
  <c r="E146" i="12"/>
  <c r="F146" i="12" s="1"/>
  <c r="U146" i="12"/>
  <c r="B147" i="12"/>
  <c r="C50" i="11"/>
  <c r="H50" i="11" s="1"/>
  <c r="P51" i="11"/>
  <c r="C55" i="11"/>
  <c r="H55" i="11" s="1"/>
  <c r="O56" i="11"/>
  <c r="I145" i="12"/>
  <c r="Y145" i="12"/>
  <c r="V146" i="12"/>
  <c r="P46" i="11"/>
  <c r="I138" i="12"/>
  <c r="C108" i="12"/>
  <c r="I139" i="12"/>
  <c r="I146" i="12"/>
  <c r="Y146" i="12"/>
  <c r="C56" i="11"/>
  <c r="H56" i="11" l="1"/>
  <c r="W144" i="12"/>
  <c r="W133" i="12"/>
  <c r="W136" i="12"/>
  <c r="W141" i="12"/>
  <c r="W142" i="12"/>
  <c r="W135" i="12"/>
  <c r="W138" i="12"/>
  <c r="W140" i="12"/>
  <c r="W143" i="12"/>
  <c r="W137" i="12"/>
  <c r="W139" i="12"/>
  <c r="W134" i="12"/>
  <c r="W145" i="12"/>
  <c r="S55" i="11"/>
  <c r="I55" i="11"/>
  <c r="J55" i="11"/>
  <c r="L55" i="11"/>
  <c r="I49" i="11"/>
  <c r="J49" i="11"/>
  <c r="S49" i="11"/>
  <c r="L49" i="11"/>
  <c r="J53" i="11"/>
  <c r="I53" i="11"/>
  <c r="S53" i="11"/>
  <c r="L53" i="11"/>
  <c r="S56" i="11"/>
  <c r="J56" i="11"/>
  <c r="I56" i="11"/>
  <c r="L56" i="11"/>
  <c r="I50" i="11"/>
  <c r="S50" i="11"/>
  <c r="J50" i="11"/>
  <c r="L50" i="11"/>
  <c r="N52" i="11"/>
  <c r="M52" i="11"/>
  <c r="J47" i="11"/>
  <c r="I47" i="11"/>
  <c r="S47" i="11"/>
  <c r="L47" i="11"/>
  <c r="R56" i="11"/>
  <c r="Q56" i="11"/>
  <c r="J44" i="11"/>
  <c r="I44" i="11"/>
  <c r="S44" i="11"/>
  <c r="L44" i="11"/>
  <c r="R46" i="11"/>
  <c r="Q46" i="11"/>
  <c r="J54" i="11"/>
  <c r="I54" i="11"/>
  <c r="S54" i="11"/>
  <c r="L54" i="11"/>
  <c r="J48" i="11"/>
  <c r="I48" i="11"/>
  <c r="S48" i="11"/>
  <c r="L48" i="11"/>
  <c r="J43" i="11"/>
  <c r="I43" i="11"/>
  <c r="S43" i="11"/>
  <c r="L43" i="11"/>
  <c r="S51" i="11"/>
  <c r="J51" i="11"/>
  <c r="I51" i="11"/>
  <c r="Q47" i="11"/>
  <c r="R47" i="11"/>
  <c r="O57" i="11"/>
  <c r="B58" i="11"/>
  <c r="E57" i="11"/>
  <c r="D57" i="11"/>
  <c r="C57" i="11"/>
  <c r="R54" i="11"/>
  <c r="Q54" i="11"/>
  <c r="R53" i="11"/>
  <c r="Q53" i="11"/>
  <c r="E3793" i="13"/>
  <c r="V147" i="12"/>
  <c r="B148" i="12"/>
  <c r="U147" i="12"/>
  <c r="E147" i="12"/>
  <c r="F147" i="12" s="1"/>
  <c r="I147" i="12"/>
  <c r="Y147" i="12"/>
  <c r="R48" i="11"/>
  <c r="Q48" i="11"/>
  <c r="W146" i="12"/>
  <c r="N45" i="11"/>
  <c r="M45" i="11"/>
  <c r="R45" i="11"/>
  <c r="Q45" i="11"/>
  <c r="S46" i="11"/>
  <c r="J46" i="11"/>
  <c r="I46" i="11"/>
  <c r="R50" i="11"/>
  <c r="Q50" i="11"/>
  <c r="R55" i="11"/>
  <c r="Q55" i="11"/>
  <c r="Q44" i="11"/>
  <c r="R44" i="11"/>
  <c r="L46" i="11"/>
  <c r="J52" i="11"/>
  <c r="I52" i="11"/>
  <c r="S52" i="11"/>
  <c r="S45" i="11"/>
  <c r="J45" i="11"/>
  <c r="I45" i="11"/>
  <c r="R49" i="11"/>
  <c r="Q49" i="11"/>
  <c r="R51" i="11"/>
  <c r="Q51" i="11"/>
  <c r="R43" i="11"/>
  <c r="Q43" i="11"/>
  <c r="L51" i="11"/>
  <c r="R52" i="11"/>
  <c r="Q52" i="11"/>
  <c r="N56" i="11" l="1"/>
  <c r="M56" i="11"/>
  <c r="N46" i="11"/>
  <c r="M46" i="11"/>
  <c r="W147" i="12"/>
  <c r="M54" i="11"/>
  <c r="N54" i="11"/>
  <c r="E3792" i="13"/>
  <c r="B149" i="12"/>
  <c r="U148" i="12"/>
  <c r="E148" i="12"/>
  <c r="F148" i="12" s="1"/>
  <c r="V148" i="12"/>
  <c r="Y148" i="12"/>
  <c r="I148" i="12"/>
  <c r="U54" i="11"/>
  <c r="T54" i="11"/>
  <c r="T56" i="11"/>
  <c r="U56" i="11"/>
  <c r="N53" i="11"/>
  <c r="M53" i="11"/>
  <c r="U53" i="11"/>
  <c r="T53" i="11"/>
  <c r="N51" i="11"/>
  <c r="M51" i="11"/>
  <c r="U51" i="11"/>
  <c r="T51" i="11"/>
  <c r="N44" i="11"/>
  <c r="M44" i="11"/>
  <c r="N49" i="11"/>
  <c r="M49" i="11"/>
  <c r="M43" i="11"/>
  <c r="N43" i="11"/>
  <c r="U44" i="11"/>
  <c r="T44" i="11"/>
  <c r="N50" i="11"/>
  <c r="M50" i="11"/>
  <c r="U49" i="11"/>
  <c r="T49" i="11"/>
  <c r="T46" i="11"/>
  <c r="U46" i="11"/>
  <c r="U43" i="11"/>
  <c r="T43" i="11"/>
  <c r="N47" i="11"/>
  <c r="M47" i="11"/>
  <c r="U47" i="11"/>
  <c r="T47" i="11"/>
  <c r="U50" i="11"/>
  <c r="T50" i="11"/>
  <c r="F57" i="11"/>
  <c r="G57" i="11" s="1"/>
  <c r="K57" i="11" s="1"/>
  <c r="N55" i="11"/>
  <c r="M55" i="11"/>
  <c r="U45" i="11"/>
  <c r="T45" i="11"/>
  <c r="B59" i="11"/>
  <c r="C58" i="11"/>
  <c r="E58" i="11"/>
  <c r="D58" i="11"/>
  <c r="O58" i="11"/>
  <c r="N48" i="11"/>
  <c r="M48" i="11"/>
  <c r="U52" i="11"/>
  <c r="T52" i="11"/>
  <c r="U48" i="11"/>
  <c r="T48" i="11"/>
  <c r="U55" i="11"/>
  <c r="T55" i="11"/>
  <c r="F58" i="11" l="1"/>
  <c r="G58" i="11" s="1"/>
  <c r="K58" i="11" s="1"/>
  <c r="B60" i="11"/>
  <c r="E59" i="11"/>
  <c r="D59" i="11"/>
  <c r="F59" i="11" s="1"/>
  <c r="G59" i="11" s="1"/>
  <c r="K59" i="11" s="1"/>
  <c r="C59" i="11"/>
  <c r="O59" i="11"/>
  <c r="P59" i="11" s="1"/>
  <c r="H57" i="11"/>
  <c r="W148" i="12"/>
  <c r="P57" i="11"/>
  <c r="E3791" i="13"/>
  <c r="Y149" i="12"/>
  <c r="I149" i="12"/>
  <c r="V149" i="12"/>
  <c r="B150" i="12"/>
  <c r="U149" i="12"/>
  <c r="E149" i="12"/>
  <c r="F149" i="12" s="1"/>
  <c r="J57" i="11" l="1"/>
  <c r="I57" i="11"/>
  <c r="S57" i="11"/>
  <c r="R59" i="11"/>
  <c r="Q59" i="11"/>
  <c r="H59" i="11"/>
  <c r="L59" i="11"/>
  <c r="Q57" i="11"/>
  <c r="R57" i="11"/>
  <c r="D60" i="11"/>
  <c r="C60" i="11"/>
  <c r="E60" i="11"/>
  <c r="O60" i="11"/>
  <c r="B61" i="11"/>
  <c r="H58" i="11"/>
  <c r="L58" i="11" s="1"/>
  <c r="W149" i="12"/>
  <c r="L57" i="11"/>
  <c r="E3790" i="13"/>
  <c r="Y150" i="12"/>
  <c r="I150" i="12"/>
  <c r="V150" i="12"/>
  <c r="B151" i="12"/>
  <c r="U150" i="12"/>
  <c r="E150" i="12"/>
  <c r="F150" i="12" s="1"/>
  <c r="P58" i="11"/>
  <c r="R58" i="11" l="1"/>
  <c r="Q58" i="11"/>
  <c r="M58" i="11"/>
  <c r="N58" i="11"/>
  <c r="F60" i="11"/>
  <c r="G60" i="11" s="1"/>
  <c r="K60" i="11" s="1"/>
  <c r="P60" i="11" s="1"/>
  <c r="T57" i="11"/>
  <c r="U57" i="11"/>
  <c r="W150" i="12"/>
  <c r="N57" i="11"/>
  <c r="M57" i="11"/>
  <c r="E3789" i="13"/>
  <c r="Y151" i="12"/>
  <c r="I151" i="12"/>
  <c r="V151" i="12"/>
  <c r="B152" i="12"/>
  <c r="U151" i="12"/>
  <c r="E151" i="12"/>
  <c r="F151" i="12" s="1"/>
  <c r="I59" i="11"/>
  <c r="S59" i="11"/>
  <c r="J59" i="11"/>
  <c r="J58" i="11"/>
  <c r="I58" i="11"/>
  <c r="S58" i="11"/>
  <c r="N59" i="11"/>
  <c r="M59" i="11"/>
  <c r="O61" i="11"/>
  <c r="B62" i="11"/>
  <c r="E61" i="11"/>
  <c r="D61" i="11"/>
  <c r="C61" i="11"/>
  <c r="H60" i="11" l="1"/>
  <c r="S60" i="11" s="1"/>
  <c r="R60" i="11"/>
  <c r="Q60" i="11"/>
  <c r="U58" i="11"/>
  <c r="T58" i="11"/>
  <c r="F61" i="11"/>
  <c r="G61" i="11" s="1"/>
  <c r="K61" i="11" s="1"/>
  <c r="P61" i="11" s="1"/>
  <c r="W151" i="12"/>
  <c r="L60" i="11"/>
  <c r="E3788" i="13"/>
  <c r="Y152" i="12"/>
  <c r="I152" i="12"/>
  <c r="V152" i="12"/>
  <c r="B153" i="12"/>
  <c r="U152" i="12"/>
  <c r="E152" i="12"/>
  <c r="F152" i="12" s="1"/>
  <c r="C62" i="11"/>
  <c r="B63" i="11"/>
  <c r="E62" i="11"/>
  <c r="D62" i="11"/>
  <c r="F62" i="11" s="1"/>
  <c r="G62" i="11" s="1"/>
  <c r="K62" i="11" s="1"/>
  <c r="O62" i="11"/>
  <c r="U59" i="11"/>
  <c r="T59" i="11"/>
  <c r="J60" i="11"/>
  <c r="I60" i="11" l="1"/>
  <c r="H62" i="11"/>
  <c r="J62" i="11" s="1"/>
  <c r="W152" i="12"/>
  <c r="N60" i="11"/>
  <c r="M60" i="11"/>
  <c r="H61" i="11"/>
  <c r="L61" i="11" s="1"/>
  <c r="R61" i="11"/>
  <c r="Q61" i="11"/>
  <c r="T60" i="11"/>
  <c r="U60" i="11"/>
  <c r="E3787" i="13"/>
  <c r="V153" i="12"/>
  <c r="B154" i="12"/>
  <c r="U153" i="12"/>
  <c r="E153" i="12"/>
  <c r="F153" i="12" s="1"/>
  <c r="Y153" i="12"/>
  <c r="I153" i="12"/>
  <c r="P62" i="11"/>
  <c r="L62" i="11"/>
  <c r="I62" i="11"/>
  <c r="B64" i="11"/>
  <c r="E63" i="11"/>
  <c r="D63" i="11"/>
  <c r="F63" i="11" s="1"/>
  <c r="G63" i="11" s="1"/>
  <c r="K63" i="11" s="1"/>
  <c r="C63" i="11"/>
  <c r="O63" i="11"/>
  <c r="P63" i="11" s="1"/>
  <c r="R63" i="11" l="1"/>
  <c r="Q63" i="11"/>
  <c r="R62" i="11"/>
  <c r="Q62" i="11"/>
  <c r="H63" i="11"/>
  <c r="L63" i="11"/>
  <c r="M62" i="11"/>
  <c r="N62" i="11"/>
  <c r="J61" i="11"/>
  <c r="I61" i="11"/>
  <c r="S61" i="11"/>
  <c r="S62" i="11"/>
  <c r="W153" i="12"/>
  <c r="N61" i="11"/>
  <c r="M61" i="11"/>
  <c r="D64" i="11"/>
  <c r="C64" i="11"/>
  <c r="O64" i="11"/>
  <c r="E64" i="11"/>
  <c r="B65" i="11"/>
  <c r="E3786" i="13"/>
  <c r="Y154" i="12"/>
  <c r="I154" i="12"/>
  <c r="V154" i="12"/>
  <c r="B155" i="12"/>
  <c r="U154" i="12"/>
  <c r="E154" i="12"/>
  <c r="F154" i="12" s="1"/>
  <c r="W154" i="12" l="1"/>
  <c r="U61" i="11"/>
  <c r="T61" i="11"/>
  <c r="N63" i="11"/>
  <c r="M63" i="11"/>
  <c r="O65" i="11"/>
  <c r="B66" i="11"/>
  <c r="D65" i="11"/>
  <c r="E65" i="11"/>
  <c r="C65" i="11"/>
  <c r="S63" i="11"/>
  <c r="J63" i="11"/>
  <c r="I63" i="11"/>
  <c r="E3785" i="13"/>
  <c r="Y155" i="12"/>
  <c r="I155" i="12"/>
  <c r="V155" i="12"/>
  <c r="B156" i="12"/>
  <c r="U155" i="12"/>
  <c r="E155" i="12"/>
  <c r="F155" i="12" s="1"/>
  <c r="F64" i="11"/>
  <c r="G64" i="11" s="1"/>
  <c r="K64" i="11" s="1"/>
  <c r="P64" i="11" s="1"/>
  <c r="T62" i="11"/>
  <c r="U62" i="11"/>
  <c r="F98" i="7"/>
  <c r="F97" i="7"/>
  <c r="F100" i="7" l="1"/>
  <c r="D66" i="11"/>
  <c r="F66" i="11" s="1"/>
  <c r="G66" i="11" s="1"/>
  <c r="K66" i="11" s="1"/>
  <c r="B67" i="11"/>
  <c r="E66" i="11"/>
  <c r="C66" i="11"/>
  <c r="O66" i="11"/>
  <c r="P66" i="11" s="1"/>
  <c r="R64" i="11"/>
  <c r="Q64" i="11"/>
  <c r="U63" i="11"/>
  <c r="T63" i="11"/>
  <c r="W155" i="12"/>
  <c r="H64" i="11"/>
  <c r="L64" i="11" s="1"/>
  <c r="E3784" i="13"/>
  <c r="Y156" i="12"/>
  <c r="I156" i="12"/>
  <c r="V156" i="12"/>
  <c r="B157" i="12"/>
  <c r="U156" i="12"/>
  <c r="E156" i="12"/>
  <c r="F156" i="12" s="1"/>
  <c r="F65" i="11"/>
  <c r="G65" i="11" s="1"/>
  <c r="K65" i="11" s="1"/>
  <c r="P65" i="11" s="1"/>
  <c r="F45" i="7"/>
  <c r="C27" i="12" s="1"/>
  <c r="F27" i="12" s="1"/>
  <c r="D43" i="7"/>
  <c r="L22" i="8"/>
  <c r="L21" i="8"/>
  <c r="L20" i="8"/>
  <c r="F50" i="7" s="1"/>
  <c r="L19" i="8"/>
  <c r="L18" i="8"/>
  <c r="L17" i="8"/>
  <c r="L16" i="8"/>
  <c r="L15" i="8"/>
  <c r="L14" i="8"/>
  <c r="L13" i="8"/>
  <c r="H66" i="11" l="1"/>
  <c r="L66" i="11"/>
  <c r="F124" i="7"/>
  <c r="C28" i="12"/>
  <c r="J157" i="12" s="1"/>
  <c r="W156" i="12"/>
  <c r="Q65" i="11"/>
  <c r="R65" i="11"/>
  <c r="E3783" i="13"/>
  <c r="Y157" i="12"/>
  <c r="I157" i="12"/>
  <c r="V157" i="12"/>
  <c r="B158" i="12"/>
  <c r="U157" i="12"/>
  <c r="E157" i="12"/>
  <c r="F157" i="12" s="1"/>
  <c r="N64" i="11"/>
  <c r="M64" i="11"/>
  <c r="R66" i="11"/>
  <c r="Q66" i="11"/>
  <c r="J66" i="11"/>
  <c r="I66" i="11"/>
  <c r="S66" i="11"/>
  <c r="B68" i="11"/>
  <c r="E67" i="11"/>
  <c r="D67" i="11"/>
  <c r="F67" i="11" s="1"/>
  <c r="G67" i="11" s="1"/>
  <c r="K67" i="11" s="1"/>
  <c r="O67" i="11"/>
  <c r="C67" i="11"/>
  <c r="M66" i="11"/>
  <c r="N66" i="11"/>
  <c r="S64" i="11"/>
  <c r="J64" i="11"/>
  <c r="I64" i="11"/>
  <c r="H65" i="11"/>
  <c r="L65" i="11" s="1"/>
  <c r="F40" i="7"/>
  <c r="F39" i="7"/>
  <c r="P13" i="8"/>
  <c r="P14" i="8"/>
  <c r="P15" i="8"/>
  <c r="P16" i="8"/>
  <c r="P17" i="8"/>
  <c r="P12" i="8"/>
  <c r="F38" i="7"/>
  <c r="N14" i="8"/>
  <c r="N12" i="8"/>
  <c r="J22" i="8"/>
  <c r="J21" i="8"/>
  <c r="J20" i="8"/>
  <c r="J19" i="8"/>
  <c r="J18" i="8"/>
  <c r="J17" i="8"/>
  <c r="J16" i="8"/>
  <c r="J15" i="8"/>
  <c r="J14" i="8"/>
  <c r="J13" i="8"/>
  <c r="F28" i="12" l="1"/>
  <c r="J140" i="12"/>
  <c r="K140" i="12" s="1"/>
  <c r="J146" i="12"/>
  <c r="K146" i="12" s="1"/>
  <c r="J135" i="12"/>
  <c r="K135" i="12" s="1"/>
  <c r="J138" i="12"/>
  <c r="K138" i="12" s="1"/>
  <c r="J145" i="12"/>
  <c r="K145" i="12" s="1"/>
  <c r="J137" i="12"/>
  <c r="K137" i="12" s="1"/>
  <c r="J136" i="12"/>
  <c r="K136" i="12" s="1"/>
  <c r="J144" i="12"/>
  <c r="K144" i="12" s="1"/>
  <c r="J133" i="12"/>
  <c r="K133" i="12" s="1"/>
  <c r="C115" i="12"/>
  <c r="J147" i="12"/>
  <c r="K147" i="12" s="1"/>
  <c r="J142" i="12"/>
  <c r="K142" i="12" s="1"/>
  <c r="J143" i="12"/>
  <c r="K143" i="12" s="1"/>
  <c r="J141" i="12"/>
  <c r="K141" i="12" s="1"/>
  <c r="J134" i="12"/>
  <c r="K134" i="12" s="1"/>
  <c r="C30" i="12"/>
  <c r="J139" i="12"/>
  <c r="K139" i="12" s="1"/>
  <c r="J148" i="12"/>
  <c r="K148" i="12" s="1"/>
  <c r="J149" i="12"/>
  <c r="K149" i="12" s="1"/>
  <c r="J150" i="12"/>
  <c r="K150" i="12" s="1"/>
  <c r="J151" i="12"/>
  <c r="K151" i="12" s="1"/>
  <c r="J152" i="12"/>
  <c r="K152" i="12" s="1"/>
  <c r="J153" i="12"/>
  <c r="K153" i="12" s="1"/>
  <c r="J154" i="12"/>
  <c r="K154" i="12" s="1"/>
  <c r="J155" i="12"/>
  <c r="K155" i="12" s="1"/>
  <c r="J156" i="12"/>
  <c r="K156" i="12" s="1"/>
  <c r="D48" i="7"/>
  <c r="C43" i="12"/>
  <c r="N138" i="12" s="1"/>
  <c r="O138" i="12" s="1"/>
  <c r="P138" i="12" s="1"/>
  <c r="C14" i="12"/>
  <c r="F14" i="12" s="1"/>
  <c r="N65" i="11"/>
  <c r="M65" i="11"/>
  <c r="W157" i="12"/>
  <c r="E3782" i="13"/>
  <c r="V158" i="12"/>
  <c r="B159" i="12"/>
  <c r="U158" i="12"/>
  <c r="E158" i="12"/>
  <c r="F158" i="12" s="1"/>
  <c r="J158" i="12"/>
  <c r="Y158" i="12"/>
  <c r="I158" i="12"/>
  <c r="T64" i="11"/>
  <c r="U64" i="11"/>
  <c r="K157" i="12"/>
  <c r="J65" i="11"/>
  <c r="I65" i="11"/>
  <c r="S65" i="11"/>
  <c r="H67" i="11"/>
  <c r="L67" i="11" s="1"/>
  <c r="P67" i="11"/>
  <c r="D68" i="11"/>
  <c r="C68" i="11"/>
  <c r="E68" i="11"/>
  <c r="O68" i="11"/>
  <c r="B69" i="11"/>
  <c r="U66" i="11"/>
  <c r="T66" i="11"/>
  <c r="D36" i="7"/>
  <c r="F68" i="11" l="1"/>
  <c r="G68" i="11" s="1"/>
  <c r="K68" i="11" s="1"/>
  <c r="N148" i="12"/>
  <c r="O148" i="12" s="1"/>
  <c r="P148" i="12" s="1"/>
  <c r="N140" i="12"/>
  <c r="O140" i="12" s="1"/>
  <c r="P140" i="12" s="1"/>
  <c r="N135" i="12"/>
  <c r="O135" i="12" s="1"/>
  <c r="P135" i="12" s="1"/>
  <c r="N142" i="12"/>
  <c r="O142" i="12" s="1"/>
  <c r="P142" i="12" s="1"/>
  <c r="N141" i="12"/>
  <c r="O141" i="12" s="1"/>
  <c r="P141" i="12" s="1"/>
  <c r="N157" i="12"/>
  <c r="O157" i="12" s="1"/>
  <c r="P157" i="12" s="1"/>
  <c r="N144" i="12"/>
  <c r="O144" i="12" s="1"/>
  <c r="P144" i="12" s="1"/>
  <c r="N156" i="12"/>
  <c r="O156" i="12" s="1"/>
  <c r="P156" i="12" s="1"/>
  <c r="N143" i="12"/>
  <c r="O143" i="12" s="1"/>
  <c r="P143" i="12" s="1"/>
  <c r="N146" i="12"/>
  <c r="O146" i="12" s="1"/>
  <c r="P146" i="12" s="1"/>
  <c r="N155" i="12"/>
  <c r="O155" i="12" s="1"/>
  <c r="P155" i="12" s="1"/>
  <c r="N134" i="12"/>
  <c r="O134" i="12" s="1"/>
  <c r="P134" i="12" s="1"/>
  <c r="N154" i="12"/>
  <c r="O154" i="12" s="1"/>
  <c r="P154" i="12" s="1"/>
  <c r="N139" i="12"/>
  <c r="O139" i="12" s="1"/>
  <c r="P139" i="12" s="1"/>
  <c r="N147" i="12"/>
  <c r="O147" i="12" s="1"/>
  <c r="P147" i="12" s="1"/>
  <c r="N153" i="12"/>
  <c r="O153" i="12" s="1"/>
  <c r="P153" i="12" s="1"/>
  <c r="N133" i="12"/>
  <c r="O133" i="12" s="1"/>
  <c r="P133" i="12" s="1"/>
  <c r="N152" i="12"/>
  <c r="O152" i="12" s="1"/>
  <c r="P152" i="12" s="1"/>
  <c r="N136" i="12"/>
  <c r="O136" i="12" s="1"/>
  <c r="P136" i="12" s="1"/>
  <c r="N158" i="12"/>
  <c r="O158" i="12" s="1"/>
  <c r="P158" i="12" s="1"/>
  <c r="N151" i="12"/>
  <c r="O151" i="12" s="1"/>
  <c r="P151" i="12" s="1"/>
  <c r="N145" i="12"/>
  <c r="O145" i="12" s="1"/>
  <c r="P145" i="12" s="1"/>
  <c r="N150" i="12"/>
  <c r="O150" i="12" s="1"/>
  <c r="P150" i="12" s="1"/>
  <c r="N137" i="12"/>
  <c r="O137" i="12" s="1"/>
  <c r="P137" i="12" s="1"/>
  <c r="N149" i="12"/>
  <c r="O149" i="12" s="1"/>
  <c r="P149" i="12" s="1"/>
  <c r="W158" i="12"/>
  <c r="Q138" i="12"/>
  <c r="R138" i="12" s="1"/>
  <c r="Q142" i="12"/>
  <c r="R67" i="11"/>
  <c r="Q67" i="11"/>
  <c r="S67" i="11"/>
  <c r="I67" i="11"/>
  <c r="J67" i="11"/>
  <c r="U65" i="11"/>
  <c r="T65" i="11"/>
  <c r="E3781" i="13"/>
  <c r="N159" i="12"/>
  <c r="O159" i="12" s="1"/>
  <c r="P159" i="12" s="1"/>
  <c r="B160" i="12"/>
  <c r="E159" i="12"/>
  <c r="F159" i="12" s="1"/>
  <c r="J159" i="12"/>
  <c r="Y159" i="12"/>
  <c r="I159" i="12"/>
  <c r="U159" i="12"/>
  <c r="V159" i="12"/>
  <c r="N67" i="11"/>
  <c r="M67" i="11"/>
  <c r="K158" i="12"/>
  <c r="O69" i="11"/>
  <c r="B70" i="11"/>
  <c r="D69" i="11"/>
  <c r="E69" i="11"/>
  <c r="C69" i="11"/>
  <c r="H68" i="11" l="1"/>
  <c r="P68" i="11"/>
  <c r="Q148" i="12"/>
  <c r="R148" i="12" s="1"/>
  <c r="Q155" i="12"/>
  <c r="R155" i="12" s="1"/>
  <c r="Q135" i="12"/>
  <c r="R135" i="12" s="1"/>
  <c r="Q156" i="12"/>
  <c r="R156" i="12" s="1"/>
  <c r="Q152" i="12"/>
  <c r="R152" i="12" s="1"/>
  <c r="Q146" i="12"/>
  <c r="R146" i="12" s="1"/>
  <c r="Q147" i="12"/>
  <c r="R147" i="12" s="1"/>
  <c r="Q136" i="12"/>
  <c r="R136" i="12" s="1"/>
  <c r="Q149" i="12"/>
  <c r="R149" i="12" s="1"/>
  <c r="Q143" i="12"/>
  <c r="R143" i="12" s="1"/>
  <c r="Q134" i="12"/>
  <c r="R134" i="12" s="1"/>
  <c r="R142" i="12"/>
  <c r="Q150" i="12"/>
  <c r="R150" i="12" s="1"/>
  <c r="D82" i="7"/>
  <c r="Q141" i="12"/>
  <c r="R141" i="12" s="1"/>
  <c r="Q157" i="12"/>
  <c r="R157" i="12" s="1"/>
  <c r="Q151" i="12"/>
  <c r="R151" i="12" s="1"/>
  <c r="Q133" i="12"/>
  <c r="R133" i="12" s="1"/>
  <c r="Q144" i="12"/>
  <c r="R144" i="12" s="1"/>
  <c r="Q140" i="12"/>
  <c r="R140" i="12" s="1"/>
  <c r="Q145" i="12"/>
  <c r="R145" i="12" s="1"/>
  <c r="Q139" i="12"/>
  <c r="R139" i="12" s="1"/>
  <c r="Q154" i="12"/>
  <c r="R154" i="12" s="1"/>
  <c r="Q158" i="12"/>
  <c r="R158" i="12" s="1"/>
  <c r="Q153" i="12"/>
  <c r="R153" i="12" s="1"/>
  <c r="Q137" i="12"/>
  <c r="R137" i="12" s="1"/>
  <c r="Q159" i="12"/>
  <c r="R159" i="12" s="1"/>
  <c r="W159" i="12"/>
  <c r="K159" i="12"/>
  <c r="U67" i="11"/>
  <c r="T67" i="11"/>
  <c r="F69" i="11"/>
  <c r="G69" i="11" s="1"/>
  <c r="K69" i="11" s="1"/>
  <c r="P69" i="11" s="1"/>
  <c r="E3780" i="13"/>
  <c r="N160" i="12"/>
  <c r="O160" i="12" s="1"/>
  <c r="P160" i="12" s="1"/>
  <c r="J160" i="12"/>
  <c r="Y160" i="12"/>
  <c r="I160" i="12"/>
  <c r="V160" i="12"/>
  <c r="B161" i="12"/>
  <c r="U160" i="12"/>
  <c r="E160" i="12"/>
  <c r="F160" i="12" s="1"/>
  <c r="D70" i="11"/>
  <c r="F70" i="11" s="1"/>
  <c r="G70" i="11" s="1"/>
  <c r="K70" i="11" s="1"/>
  <c r="B71" i="11"/>
  <c r="E70" i="11"/>
  <c r="C70" i="11"/>
  <c r="O70" i="11"/>
  <c r="D64" i="7"/>
  <c r="C17" i="7"/>
  <c r="C16" i="7"/>
  <c r="C15" i="7"/>
  <c r="C14" i="7"/>
  <c r="D26" i="7" s="1"/>
  <c r="C13" i="7"/>
  <c r="C12" i="7"/>
  <c r="C11" i="7"/>
  <c r="C10" i="7"/>
  <c r="C9" i="7"/>
  <c r="C8" i="7"/>
  <c r="C7" i="7"/>
  <c r="C6" i="7"/>
  <c r="C5" i="7"/>
  <c r="A18" i="9"/>
  <c r="R9" i="9"/>
  <c r="U8" i="9"/>
  <c r="U9" i="9" s="1"/>
  <c r="T8" i="9"/>
  <c r="T9" i="9" s="1"/>
  <c r="S8" i="9"/>
  <c r="S9" i="9" s="1"/>
  <c r="R8" i="9"/>
  <c r="Q8" i="9"/>
  <c r="Q9" i="9" s="1"/>
  <c r="P8" i="9"/>
  <c r="P9" i="9" s="1"/>
  <c r="O8" i="9"/>
  <c r="O9" i="9" s="1"/>
  <c r="N8" i="9"/>
  <c r="N9" i="9" s="1"/>
  <c r="M8" i="9"/>
  <c r="M9" i="9" s="1"/>
  <c r="I8" i="9"/>
  <c r="I9" i="9" s="1"/>
  <c r="H8" i="9"/>
  <c r="H9" i="9" s="1"/>
  <c r="G8" i="9"/>
  <c r="G9" i="9" s="1"/>
  <c r="F8" i="9"/>
  <c r="F9" i="9" s="1"/>
  <c r="E8" i="9"/>
  <c r="E9" i="9" s="1"/>
  <c r="D8" i="9"/>
  <c r="D9" i="9" s="1"/>
  <c r="C8" i="9"/>
  <c r="C9" i="9" s="1"/>
  <c r="B8" i="9"/>
  <c r="B9" i="9" s="1"/>
  <c r="F112" i="7"/>
  <c r="Q14" i="7"/>
  <c r="D108" i="7"/>
  <c r="D106" i="7"/>
  <c r="C107" i="7" s="1"/>
  <c r="Q22" i="7"/>
  <c r="Q21" i="7"/>
  <c r="Q20" i="7"/>
  <c r="Q19" i="7"/>
  <c r="Q17" i="7"/>
  <c r="Q16" i="7"/>
  <c r="Q15" i="7"/>
  <c r="Q12" i="7"/>
  <c r="R68" i="11" l="1"/>
  <c r="Q68" i="11"/>
  <c r="S68" i="11"/>
  <c r="J68" i="11"/>
  <c r="I68" i="11"/>
  <c r="L68" i="11"/>
  <c r="F142" i="7"/>
  <c r="F141" i="7"/>
  <c r="D138" i="7"/>
  <c r="C24" i="12"/>
  <c r="Q160" i="12"/>
  <c r="R160" i="12" s="1"/>
  <c r="B72" i="11"/>
  <c r="E71" i="11"/>
  <c r="D71" i="11"/>
  <c r="F71" i="11" s="1"/>
  <c r="G71" i="11" s="1"/>
  <c r="K71" i="11" s="1"/>
  <c r="O71" i="11"/>
  <c r="P71" i="11" s="1"/>
  <c r="C71" i="11"/>
  <c r="H69" i="11"/>
  <c r="R69" i="11"/>
  <c r="Q69" i="11"/>
  <c r="W160" i="12"/>
  <c r="E3779" i="13"/>
  <c r="N161" i="12"/>
  <c r="O161" i="12" s="1"/>
  <c r="P161" i="12" s="1"/>
  <c r="J161" i="12"/>
  <c r="Y161" i="12"/>
  <c r="I161" i="12"/>
  <c r="V161" i="12"/>
  <c r="B162" i="12"/>
  <c r="U161" i="12"/>
  <c r="E161" i="12"/>
  <c r="F161" i="12" s="1"/>
  <c r="K160" i="12"/>
  <c r="P70" i="11"/>
  <c r="H70" i="11"/>
  <c r="L70" i="11" s="1"/>
  <c r="Q13" i="7"/>
  <c r="D66" i="7"/>
  <c r="D27" i="7"/>
  <c r="D86" i="7"/>
  <c r="F111" i="7"/>
  <c r="E21" i="9"/>
  <c r="D21" i="9" s="1"/>
  <c r="E18" i="9"/>
  <c r="D18" i="9" s="1"/>
  <c r="A17" i="9"/>
  <c r="A16" i="9"/>
  <c r="F103" i="7"/>
  <c r="D65" i="7"/>
  <c r="D83" i="7"/>
  <c r="F102" i="7"/>
  <c r="F73" i="7"/>
  <c r="F74" i="7" s="1"/>
  <c r="C34" i="12"/>
  <c r="D109" i="7"/>
  <c r="F70" i="7"/>
  <c r="D85" i="7"/>
  <c r="N68" i="11" l="1"/>
  <c r="M68" i="11"/>
  <c r="U68" i="11"/>
  <c r="T68" i="11"/>
  <c r="D58" i="7"/>
  <c r="F14" i="6" s="1"/>
  <c r="F60" i="7"/>
  <c r="C10" i="12" s="1"/>
  <c r="C23" i="12"/>
  <c r="K161" i="12"/>
  <c r="M70" i="11"/>
  <c r="N70" i="11"/>
  <c r="Q161" i="12"/>
  <c r="R161" i="12" s="1"/>
  <c r="J70" i="11"/>
  <c r="I70" i="11"/>
  <c r="S70" i="11"/>
  <c r="J69" i="11"/>
  <c r="I69" i="11"/>
  <c r="S69" i="11"/>
  <c r="W161" i="12"/>
  <c r="E3778" i="13"/>
  <c r="J162" i="12"/>
  <c r="Y162" i="12"/>
  <c r="I162" i="12"/>
  <c r="V162" i="12"/>
  <c r="B163" i="12"/>
  <c r="U162" i="12"/>
  <c r="E162" i="12"/>
  <c r="F162" i="12" s="1"/>
  <c r="N162" i="12"/>
  <c r="O162" i="12" s="1"/>
  <c r="P162" i="12" s="1"/>
  <c r="L69" i="11"/>
  <c r="H71" i="11"/>
  <c r="R71" i="11"/>
  <c r="Q71" i="11"/>
  <c r="R70" i="11"/>
  <c r="Q70" i="11"/>
  <c r="D72" i="11"/>
  <c r="C72" i="11"/>
  <c r="E72" i="11"/>
  <c r="O72" i="11"/>
  <c r="B73" i="11"/>
  <c r="E17" i="9"/>
  <c r="D17" i="9" s="1"/>
  <c r="E20" i="9"/>
  <c r="D20" i="9" s="1"/>
  <c r="E19" i="9"/>
  <c r="D19" i="9" s="1"/>
  <c r="E16" i="9"/>
  <c r="D16" i="9" s="1"/>
  <c r="F71" i="7"/>
  <c r="F101" i="7"/>
  <c r="D80" i="7"/>
  <c r="D87" i="7"/>
  <c r="D88" i="7" s="1"/>
  <c r="F72" i="7"/>
  <c r="W162" i="12" l="1"/>
  <c r="U69" i="11"/>
  <c r="T69" i="11"/>
  <c r="N69" i="11"/>
  <c r="M69" i="11"/>
  <c r="Q162" i="12"/>
  <c r="R162" i="12" s="1"/>
  <c r="U70" i="11"/>
  <c r="T70" i="11"/>
  <c r="S71" i="11"/>
  <c r="J71" i="11"/>
  <c r="I71" i="11"/>
  <c r="O73" i="11"/>
  <c r="B74" i="11"/>
  <c r="E73" i="11"/>
  <c r="D73" i="11"/>
  <c r="C73" i="11"/>
  <c r="F72" i="11"/>
  <c r="G72" i="11" s="1"/>
  <c r="K72" i="11" s="1"/>
  <c r="K162" i="12"/>
  <c r="E3777" i="13"/>
  <c r="I163" i="12"/>
  <c r="V163" i="12"/>
  <c r="B164" i="12"/>
  <c r="U163" i="12"/>
  <c r="E163" i="12"/>
  <c r="F163" i="12" s="1"/>
  <c r="N163" i="12"/>
  <c r="O163" i="12" s="1"/>
  <c r="P163" i="12" s="1"/>
  <c r="Y163" i="12"/>
  <c r="J163" i="12"/>
  <c r="L71" i="11"/>
  <c r="F73" i="11" l="1"/>
  <c r="G73" i="11" s="1"/>
  <c r="K73" i="11" s="1"/>
  <c r="P73" i="11" s="1"/>
  <c r="H72" i="11"/>
  <c r="L72" i="11" s="1"/>
  <c r="Q163" i="12"/>
  <c r="R163" i="12" s="1"/>
  <c r="N71" i="11"/>
  <c r="M71" i="11"/>
  <c r="P72" i="11"/>
  <c r="H73" i="11"/>
  <c r="L73" i="11" s="1"/>
  <c r="W163" i="12"/>
  <c r="E3776" i="13"/>
  <c r="B165" i="12"/>
  <c r="U164" i="12"/>
  <c r="E164" i="12"/>
  <c r="F164" i="12" s="1"/>
  <c r="V164" i="12"/>
  <c r="N164" i="12"/>
  <c r="O164" i="12" s="1"/>
  <c r="P164" i="12" s="1"/>
  <c r="J164" i="12"/>
  <c r="Y164" i="12"/>
  <c r="I164" i="12"/>
  <c r="B75" i="11"/>
  <c r="E74" i="11"/>
  <c r="D74" i="11"/>
  <c r="F74" i="11" s="1"/>
  <c r="G74" i="11" s="1"/>
  <c r="K74" i="11" s="1"/>
  <c r="C74" i="11"/>
  <c r="O74" i="11"/>
  <c r="K163" i="12"/>
  <c r="J72" i="11"/>
  <c r="I72" i="11"/>
  <c r="U71" i="11"/>
  <c r="T71" i="11"/>
  <c r="M72" i="11" l="1"/>
  <c r="N72" i="11"/>
  <c r="R73" i="11"/>
  <c r="Q73" i="11"/>
  <c r="S72" i="11"/>
  <c r="K164" i="12"/>
  <c r="W164" i="12"/>
  <c r="Q164" i="12"/>
  <c r="R164" i="12" s="1"/>
  <c r="N73" i="11"/>
  <c r="M73" i="11"/>
  <c r="B76" i="11"/>
  <c r="E75" i="11"/>
  <c r="D75" i="11"/>
  <c r="F75" i="11" s="1"/>
  <c r="G75" i="11" s="1"/>
  <c r="K75" i="11" s="1"/>
  <c r="O75" i="11"/>
  <c r="C75" i="11"/>
  <c r="J73" i="11"/>
  <c r="I73" i="11"/>
  <c r="S73" i="11"/>
  <c r="R72" i="11"/>
  <c r="Q72" i="11"/>
  <c r="T72" i="11"/>
  <c r="U72" i="11"/>
  <c r="P74" i="11"/>
  <c r="H74" i="11"/>
  <c r="L74" i="11" s="1"/>
  <c r="E3775" i="13"/>
  <c r="N165" i="12"/>
  <c r="O165" i="12" s="1"/>
  <c r="P165" i="12" s="1"/>
  <c r="J165" i="12"/>
  <c r="Y165" i="12"/>
  <c r="I165" i="12"/>
  <c r="V165" i="12"/>
  <c r="B166" i="12"/>
  <c r="U165" i="12"/>
  <c r="E165" i="12"/>
  <c r="F165" i="12" s="1"/>
  <c r="P75" i="11" l="1"/>
  <c r="Q75" i="11" s="1"/>
  <c r="W165" i="12"/>
  <c r="M74" i="11"/>
  <c r="N74" i="11"/>
  <c r="R74" i="11"/>
  <c r="Q74" i="11"/>
  <c r="U73" i="11"/>
  <c r="T73" i="11"/>
  <c r="H75" i="11"/>
  <c r="R75" i="11"/>
  <c r="L75" i="11"/>
  <c r="E3774" i="13"/>
  <c r="N166" i="12"/>
  <c r="O166" i="12" s="1"/>
  <c r="P166" i="12" s="1"/>
  <c r="J166" i="12"/>
  <c r="Y166" i="12"/>
  <c r="I166" i="12"/>
  <c r="V166" i="12"/>
  <c r="B167" i="12"/>
  <c r="U166" i="12"/>
  <c r="E166" i="12"/>
  <c r="F166" i="12" s="1"/>
  <c r="D76" i="11"/>
  <c r="C76" i="11"/>
  <c r="E76" i="11"/>
  <c r="O76" i="11"/>
  <c r="B77" i="11"/>
  <c r="K165" i="12"/>
  <c r="J74" i="11"/>
  <c r="I74" i="11"/>
  <c r="S74" i="11"/>
  <c r="Q165" i="12"/>
  <c r="R165" i="12" s="1"/>
  <c r="F76" i="11" l="1"/>
  <c r="G76" i="11" s="1"/>
  <c r="K76" i="11" s="1"/>
  <c r="P76" i="11" s="1"/>
  <c r="K166" i="12"/>
  <c r="N75" i="11"/>
  <c r="M75" i="11"/>
  <c r="Q166" i="12"/>
  <c r="R166" i="12" s="1"/>
  <c r="S75" i="11"/>
  <c r="I75" i="11"/>
  <c r="J75" i="11"/>
  <c r="T74" i="11"/>
  <c r="U74" i="11"/>
  <c r="H76" i="11"/>
  <c r="W166" i="12"/>
  <c r="E3773" i="13"/>
  <c r="J167" i="12"/>
  <c r="Y167" i="12"/>
  <c r="I167" i="12"/>
  <c r="V167" i="12"/>
  <c r="B168" i="12"/>
  <c r="U167" i="12"/>
  <c r="E167" i="12"/>
  <c r="F167" i="12" s="1"/>
  <c r="N167" i="12"/>
  <c r="O167" i="12" s="1"/>
  <c r="P167" i="12" s="1"/>
  <c r="O77" i="11"/>
  <c r="B78" i="11"/>
  <c r="D77" i="11"/>
  <c r="E77" i="11"/>
  <c r="C77" i="11"/>
  <c r="Q76" i="11" l="1"/>
  <c r="R76" i="11"/>
  <c r="L76" i="11"/>
  <c r="N76" i="11" s="1"/>
  <c r="F77" i="11"/>
  <c r="G77" i="11" s="1"/>
  <c r="K77" i="11" s="1"/>
  <c r="W167" i="12"/>
  <c r="Q167" i="12"/>
  <c r="R167" i="12" s="1"/>
  <c r="U75" i="11"/>
  <c r="T75" i="11"/>
  <c r="E3772" i="13"/>
  <c r="Y168" i="12"/>
  <c r="I168" i="12"/>
  <c r="V168" i="12"/>
  <c r="B169" i="12"/>
  <c r="U168" i="12"/>
  <c r="E168" i="12"/>
  <c r="F168" i="12" s="1"/>
  <c r="N168" i="12"/>
  <c r="O168" i="12" s="1"/>
  <c r="P168" i="12" s="1"/>
  <c r="J168" i="12"/>
  <c r="H77" i="11"/>
  <c r="L77" i="11" s="1"/>
  <c r="K167" i="12"/>
  <c r="B79" i="11"/>
  <c r="D78" i="11"/>
  <c r="E78" i="11"/>
  <c r="C78" i="11"/>
  <c r="O78" i="11"/>
  <c r="P77" i="11"/>
  <c r="S76" i="11"/>
  <c r="J76" i="11"/>
  <c r="I76" i="11"/>
  <c r="M76" i="11" l="1"/>
  <c r="W168" i="12"/>
  <c r="N77" i="11"/>
  <c r="M77" i="11"/>
  <c r="B80" i="11"/>
  <c r="E79" i="11"/>
  <c r="D79" i="11"/>
  <c r="F79" i="11" s="1"/>
  <c r="G79" i="11" s="1"/>
  <c r="K79" i="11" s="1"/>
  <c r="C79" i="11"/>
  <c r="O79" i="11"/>
  <c r="J77" i="11"/>
  <c r="I77" i="11"/>
  <c r="S77" i="11"/>
  <c r="T76" i="11"/>
  <c r="U76" i="11"/>
  <c r="Q77" i="11"/>
  <c r="R77" i="11"/>
  <c r="Q168" i="12"/>
  <c r="R168" i="12" s="1"/>
  <c r="E3771" i="13"/>
  <c r="V169" i="12"/>
  <c r="B170" i="12"/>
  <c r="U169" i="12"/>
  <c r="E169" i="12"/>
  <c r="F169" i="12" s="1"/>
  <c r="N169" i="12"/>
  <c r="O169" i="12" s="1"/>
  <c r="P169" i="12" s="1"/>
  <c r="J169" i="12"/>
  <c r="Y169" i="12"/>
  <c r="I169" i="12"/>
  <c r="F78" i="11"/>
  <c r="G78" i="11" s="1"/>
  <c r="K78" i="11" s="1"/>
  <c r="K168" i="12"/>
  <c r="Q169" i="12" l="1"/>
  <c r="R169" i="12" s="1"/>
  <c r="W169" i="12"/>
  <c r="U77" i="11"/>
  <c r="T77" i="11"/>
  <c r="E3770" i="13"/>
  <c r="N170" i="12"/>
  <c r="O170" i="12" s="1"/>
  <c r="P170" i="12" s="1"/>
  <c r="J170" i="12"/>
  <c r="Y170" i="12"/>
  <c r="I170" i="12"/>
  <c r="V170" i="12"/>
  <c r="B171" i="12"/>
  <c r="U170" i="12"/>
  <c r="E170" i="12"/>
  <c r="F170" i="12" s="1"/>
  <c r="P79" i="11"/>
  <c r="H79" i="11"/>
  <c r="L79" i="11" s="1"/>
  <c r="L78" i="11"/>
  <c r="D80" i="11"/>
  <c r="F80" i="11" s="1"/>
  <c r="G80" i="11" s="1"/>
  <c r="K80" i="11" s="1"/>
  <c r="C80" i="11"/>
  <c r="O80" i="11"/>
  <c r="E80" i="11"/>
  <c r="B81" i="11"/>
  <c r="H78" i="11"/>
  <c r="P78" i="11"/>
  <c r="K169" i="12"/>
  <c r="P80" i="11" l="1"/>
  <c r="R80" i="11" s="1"/>
  <c r="W170" i="12"/>
  <c r="N79" i="11"/>
  <c r="M79" i="11"/>
  <c r="H80" i="11"/>
  <c r="L80" i="11" s="1"/>
  <c r="Q170" i="12"/>
  <c r="R170" i="12" s="1"/>
  <c r="Q80" i="11"/>
  <c r="M78" i="11"/>
  <c r="N78" i="11"/>
  <c r="S79" i="11"/>
  <c r="I79" i="11"/>
  <c r="J79" i="11"/>
  <c r="O81" i="11"/>
  <c r="B82" i="11"/>
  <c r="E81" i="11"/>
  <c r="D81" i="11"/>
  <c r="C81" i="11"/>
  <c r="R79" i="11"/>
  <c r="Q79" i="11"/>
  <c r="E3769" i="13"/>
  <c r="N171" i="12"/>
  <c r="O171" i="12" s="1"/>
  <c r="P171" i="12" s="1"/>
  <c r="J171" i="12"/>
  <c r="Y171" i="12"/>
  <c r="I171" i="12"/>
  <c r="V171" i="12"/>
  <c r="B172" i="12"/>
  <c r="U171" i="12"/>
  <c r="E171" i="12"/>
  <c r="F171" i="12" s="1"/>
  <c r="R78" i="11"/>
  <c r="Q78" i="11"/>
  <c r="K170" i="12"/>
  <c r="J78" i="11"/>
  <c r="I78" i="11"/>
  <c r="S78" i="11"/>
  <c r="F81" i="11" l="1"/>
  <c r="G81" i="11" s="1"/>
  <c r="K81" i="11" s="1"/>
  <c r="P81" i="11" s="1"/>
  <c r="W171" i="12"/>
  <c r="Q171" i="12"/>
  <c r="R171" i="12" s="1"/>
  <c r="N80" i="11"/>
  <c r="M80" i="11"/>
  <c r="U79" i="11"/>
  <c r="T79" i="11"/>
  <c r="E3768" i="13"/>
  <c r="J172" i="12"/>
  <c r="Y172" i="12"/>
  <c r="I172" i="12"/>
  <c r="V172" i="12"/>
  <c r="B173" i="12"/>
  <c r="U172" i="12"/>
  <c r="E172" i="12"/>
  <c r="F172" i="12" s="1"/>
  <c r="N172" i="12"/>
  <c r="O172" i="12" s="1"/>
  <c r="P172" i="12" s="1"/>
  <c r="S80" i="11"/>
  <c r="J80" i="11"/>
  <c r="I80" i="11"/>
  <c r="H81" i="11"/>
  <c r="K171" i="12"/>
  <c r="U78" i="11"/>
  <c r="T78" i="11"/>
  <c r="C82" i="11"/>
  <c r="B83" i="11"/>
  <c r="D82" i="11"/>
  <c r="F82" i="11" s="1"/>
  <c r="G82" i="11" s="1"/>
  <c r="K82" i="11" s="1"/>
  <c r="E82" i="11"/>
  <c r="O82" i="11"/>
  <c r="P82" i="11" s="1"/>
  <c r="Q81" i="11" l="1"/>
  <c r="R81" i="11"/>
  <c r="W172" i="12"/>
  <c r="T80" i="11"/>
  <c r="U80" i="11"/>
  <c r="Q172" i="12"/>
  <c r="R172" i="12" s="1"/>
  <c r="R82" i="11"/>
  <c r="Q82" i="11"/>
  <c r="J81" i="11"/>
  <c r="I81" i="11"/>
  <c r="S81" i="11"/>
  <c r="H82" i="11"/>
  <c r="L82" i="11" s="1"/>
  <c r="E3767" i="13"/>
  <c r="J173" i="12"/>
  <c r="Y173" i="12"/>
  <c r="I173" i="12"/>
  <c r="V173" i="12"/>
  <c r="B174" i="12"/>
  <c r="U173" i="12"/>
  <c r="E173" i="12"/>
  <c r="F173" i="12" s="1"/>
  <c r="N173" i="12"/>
  <c r="O173" i="12" s="1"/>
  <c r="P173" i="12" s="1"/>
  <c r="L81" i="11"/>
  <c r="K172" i="12"/>
  <c r="B84" i="11"/>
  <c r="E83" i="11"/>
  <c r="D83" i="11"/>
  <c r="F83" i="11" s="1"/>
  <c r="G83" i="11" s="1"/>
  <c r="K83" i="11" s="1"/>
  <c r="C83" i="11"/>
  <c r="O83" i="11"/>
  <c r="W173" i="12" l="1"/>
  <c r="T81" i="11"/>
  <c r="U81" i="11"/>
  <c r="Q173" i="12"/>
  <c r="R173" i="12" s="1"/>
  <c r="M82" i="11"/>
  <c r="N82" i="11"/>
  <c r="E3766" i="13"/>
  <c r="V174" i="12"/>
  <c r="B175" i="12"/>
  <c r="U174" i="12"/>
  <c r="E174" i="12"/>
  <c r="F174" i="12" s="1"/>
  <c r="N174" i="12"/>
  <c r="O174" i="12" s="1"/>
  <c r="P174" i="12" s="1"/>
  <c r="J174" i="12"/>
  <c r="Y174" i="12"/>
  <c r="I174" i="12"/>
  <c r="P83" i="11"/>
  <c r="H83" i="11"/>
  <c r="K173" i="12"/>
  <c r="D84" i="11"/>
  <c r="F84" i="11" s="1"/>
  <c r="G84" i="11" s="1"/>
  <c r="K84" i="11" s="1"/>
  <c r="C84" i="11"/>
  <c r="O84" i="11"/>
  <c r="P84" i="11" s="1"/>
  <c r="B85" i="11"/>
  <c r="E84" i="11"/>
  <c r="J82" i="11"/>
  <c r="I82" i="11"/>
  <c r="S82" i="11"/>
  <c r="N81" i="11"/>
  <c r="M81" i="11"/>
  <c r="W174" i="12" l="1"/>
  <c r="E3765" i="13"/>
  <c r="B176" i="12"/>
  <c r="N175" i="12"/>
  <c r="O175" i="12" s="1"/>
  <c r="P175" i="12" s="1"/>
  <c r="E175" i="12"/>
  <c r="F175" i="12" s="1"/>
  <c r="J175" i="12"/>
  <c r="Y175" i="12"/>
  <c r="I175" i="12"/>
  <c r="V175" i="12"/>
  <c r="U175" i="12"/>
  <c r="R83" i="11"/>
  <c r="Q83" i="11"/>
  <c r="K174" i="12"/>
  <c r="U82" i="11"/>
  <c r="T82" i="11"/>
  <c r="S83" i="11"/>
  <c r="I83" i="11"/>
  <c r="J83" i="11"/>
  <c r="L83" i="11"/>
  <c r="Q174" i="12"/>
  <c r="R174" i="12" s="1"/>
  <c r="O85" i="11"/>
  <c r="B86" i="11"/>
  <c r="E85" i="11"/>
  <c r="D85" i="11"/>
  <c r="F85" i="11" s="1"/>
  <c r="G85" i="11" s="1"/>
  <c r="K85" i="11" s="1"/>
  <c r="C85" i="11"/>
  <c r="R84" i="11"/>
  <c r="Q84" i="11"/>
  <c r="H84" i="11"/>
  <c r="L84" i="11" s="1"/>
  <c r="W175" i="12" l="1"/>
  <c r="N83" i="11"/>
  <c r="M83" i="11"/>
  <c r="U83" i="11"/>
  <c r="T83" i="11"/>
  <c r="E3764" i="13"/>
  <c r="N176" i="12"/>
  <c r="O176" i="12" s="1"/>
  <c r="P176" i="12" s="1"/>
  <c r="J176" i="12"/>
  <c r="Y176" i="12"/>
  <c r="I176" i="12"/>
  <c r="V176" i="12"/>
  <c r="B177" i="12"/>
  <c r="U176" i="12"/>
  <c r="E176" i="12"/>
  <c r="F176" i="12" s="1"/>
  <c r="Q175" i="12"/>
  <c r="R175" i="12" s="1"/>
  <c r="S84" i="11"/>
  <c r="J84" i="11"/>
  <c r="I84" i="11"/>
  <c r="H85" i="11"/>
  <c r="C86" i="11"/>
  <c r="B87" i="11"/>
  <c r="E86" i="11"/>
  <c r="D86" i="11"/>
  <c r="F86" i="11" s="1"/>
  <c r="G86" i="11" s="1"/>
  <c r="K86" i="11" s="1"/>
  <c r="O86" i="11"/>
  <c r="P86" i="11" s="1"/>
  <c r="N84" i="11"/>
  <c r="M84" i="11"/>
  <c r="P85" i="11"/>
  <c r="K175" i="12"/>
  <c r="K176" i="12" l="1"/>
  <c r="W176" i="12"/>
  <c r="J85" i="11"/>
  <c r="I85" i="11"/>
  <c r="S85" i="11"/>
  <c r="T84" i="11"/>
  <c r="U84" i="11"/>
  <c r="Q176" i="12"/>
  <c r="R176" i="12" s="1"/>
  <c r="R85" i="11"/>
  <c r="Q85" i="11"/>
  <c r="R86" i="11"/>
  <c r="Q86" i="11"/>
  <c r="B88" i="11"/>
  <c r="E87" i="11"/>
  <c r="D87" i="11"/>
  <c r="C87" i="11"/>
  <c r="O87" i="11"/>
  <c r="H86" i="11"/>
  <c r="E3763" i="13"/>
  <c r="N177" i="12"/>
  <c r="O177" i="12" s="1"/>
  <c r="P177" i="12" s="1"/>
  <c r="J177" i="12"/>
  <c r="Y177" i="12"/>
  <c r="I177" i="12"/>
  <c r="V177" i="12"/>
  <c r="B178" i="12"/>
  <c r="U177" i="12"/>
  <c r="E177" i="12"/>
  <c r="F177" i="12" s="1"/>
  <c r="L85" i="11"/>
  <c r="Q177" i="12" l="1"/>
  <c r="R177" i="12" s="1"/>
  <c r="N85" i="11"/>
  <c r="M85" i="11"/>
  <c r="U85" i="11"/>
  <c r="T85" i="11"/>
  <c r="J86" i="11"/>
  <c r="I86" i="11"/>
  <c r="S86" i="11"/>
  <c r="E3762" i="13"/>
  <c r="J178" i="12"/>
  <c r="Y178" i="12"/>
  <c r="I178" i="12"/>
  <c r="V178" i="12"/>
  <c r="B179" i="12"/>
  <c r="U178" i="12"/>
  <c r="E178" i="12"/>
  <c r="F178" i="12" s="1"/>
  <c r="N178" i="12"/>
  <c r="O178" i="12" s="1"/>
  <c r="P178" i="12" s="1"/>
  <c r="F87" i="11"/>
  <c r="G87" i="11" s="1"/>
  <c r="K87" i="11" s="1"/>
  <c r="P87" i="11" s="1"/>
  <c r="W177" i="12"/>
  <c r="K177" i="12"/>
  <c r="D88" i="11"/>
  <c r="F88" i="11" s="1"/>
  <c r="G88" i="11" s="1"/>
  <c r="K88" i="11" s="1"/>
  <c r="C88" i="11"/>
  <c r="O88" i="11"/>
  <c r="P88" i="11" s="1"/>
  <c r="E88" i="11"/>
  <c r="B89" i="11"/>
  <c r="L86" i="11"/>
  <c r="R87" i="11" l="1"/>
  <c r="Q87" i="11"/>
  <c r="T86" i="11"/>
  <c r="U86" i="11"/>
  <c r="H87" i="11"/>
  <c r="L87" i="11" s="1"/>
  <c r="Q178" i="12"/>
  <c r="R178" i="12" s="1"/>
  <c r="M86" i="11"/>
  <c r="N86" i="11"/>
  <c r="O89" i="11"/>
  <c r="B90" i="11"/>
  <c r="D89" i="11"/>
  <c r="F89" i="11" s="1"/>
  <c r="G89" i="11" s="1"/>
  <c r="K89" i="11" s="1"/>
  <c r="L89" i="11" s="1"/>
  <c r="E89" i="11"/>
  <c r="C89" i="11"/>
  <c r="H89" i="11" s="1"/>
  <c r="W178" i="12"/>
  <c r="E3761" i="13"/>
  <c r="V179" i="12"/>
  <c r="B180" i="12"/>
  <c r="U179" i="12"/>
  <c r="E179" i="12"/>
  <c r="F179" i="12" s="1"/>
  <c r="I179" i="12"/>
  <c r="N179" i="12"/>
  <c r="O179" i="12" s="1"/>
  <c r="P179" i="12" s="1"/>
  <c r="J179" i="12"/>
  <c r="Y179" i="12"/>
  <c r="H88" i="11"/>
  <c r="L88" i="11"/>
  <c r="K178" i="12"/>
  <c r="R88" i="11"/>
  <c r="Q88" i="11"/>
  <c r="W179" i="12" l="1"/>
  <c r="N87" i="11"/>
  <c r="M87" i="11"/>
  <c r="Q179" i="12"/>
  <c r="R179" i="12" s="1"/>
  <c r="K179" i="12"/>
  <c r="I87" i="11"/>
  <c r="S87" i="11"/>
  <c r="J87" i="11"/>
  <c r="E3760" i="13"/>
  <c r="B181" i="12"/>
  <c r="U180" i="12"/>
  <c r="E180" i="12"/>
  <c r="F180" i="12" s="1"/>
  <c r="N180" i="12"/>
  <c r="O180" i="12" s="1"/>
  <c r="P180" i="12" s="1"/>
  <c r="V180" i="12"/>
  <c r="J180" i="12"/>
  <c r="Y180" i="12"/>
  <c r="I180" i="12"/>
  <c r="N88" i="11"/>
  <c r="M88" i="11"/>
  <c r="S88" i="11"/>
  <c r="J88" i="11"/>
  <c r="I88" i="11"/>
  <c r="J89" i="11"/>
  <c r="I89" i="11"/>
  <c r="N89" i="11"/>
  <c r="M89" i="11"/>
  <c r="D90" i="11"/>
  <c r="C90" i="11"/>
  <c r="B91" i="11"/>
  <c r="E90" i="11"/>
  <c r="O90" i="11"/>
  <c r="P89" i="11"/>
  <c r="S89" i="11" s="1"/>
  <c r="P90" i="11" l="1"/>
  <c r="R90" i="11" s="1"/>
  <c r="F90" i="11"/>
  <c r="G90" i="11" s="1"/>
  <c r="K90" i="11" s="1"/>
  <c r="Q180" i="12"/>
  <c r="R180" i="12" s="1"/>
  <c r="U89" i="11"/>
  <c r="T89" i="11"/>
  <c r="K180" i="12"/>
  <c r="U87" i="11"/>
  <c r="T87" i="11"/>
  <c r="H90" i="11"/>
  <c r="B92" i="11"/>
  <c r="E91" i="11"/>
  <c r="D91" i="11"/>
  <c r="F91" i="11" s="1"/>
  <c r="G91" i="11" s="1"/>
  <c r="K91" i="11" s="1"/>
  <c r="C91" i="11"/>
  <c r="O91" i="11"/>
  <c r="T88" i="11"/>
  <c r="U88" i="11"/>
  <c r="W180" i="12"/>
  <c r="Q89" i="11"/>
  <c r="R89" i="11"/>
  <c r="E3759" i="13"/>
  <c r="N181" i="12"/>
  <c r="O181" i="12" s="1"/>
  <c r="P181" i="12" s="1"/>
  <c r="J181" i="12"/>
  <c r="Y181" i="12"/>
  <c r="I181" i="12"/>
  <c r="V181" i="12"/>
  <c r="B182" i="12"/>
  <c r="U181" i="12"/>
  <c r="E181" i="12"/>
  <c r="F181" i="12" s="1"/>
  <c r="Q90" i="11" l="1"/>
  <c r="K181" i="12"/>
  <c r="W181" i="12"/>
  <c r="D92" i="11"/>
  <c r="F92" i="11" s="1"/>
  <c r="G92" i="11" s="1"/>
  <c r="K92" i="11" s="1"/>
  <c r="C92" i="11"/>
  <c r="O92" i="11"/>
  <c r="E92" i="11"/>
  <c r="B93" i="11"/>
  <c r="J90" i="11"/>
  <c r="I90" i="11"/>
  <c r="S90" i="11"/>
  <c r="L90" i="11"/>
  <c r="Q181" i="12"/>
  <c r="R181" i="12" s="1"/>
  <c r="E3758" i="13"/>
  <c r="N182" i="12"/>
  <c r="O182" i="12" s="1"/>
  <c r="P182" i="12" s="1"/>
  <c r="J182" i="12"/>
  <c r="Y182" i="12"/>
  <c r="I182" i="12"/>
  <c r="V182" i="12"/>
  <c r="B183" i="12"/>
  <c r="U182" i="12"/>
  <c r="E182" i="12"/>
  <c r="F182" i="12" s="1"/>
  <c r="P91" i="11"/>
  <c r="H91" i="11"/>
  <c r="L91" i="11" s="1"/>
  <c r="P92" i="11" l="1"/>
  <c r="W182" i="12"/>
  <c r="Q182" i="12"/>
  <c r="R182" i="12" s="1"/>
  <c r="M90" i="11"/>
  <c r="N90" i="11"/>
  <c r="E3757" i="13"/>
  <c r="J183" i="12"/>
  <c r="Y183" i="12"/>
  <c r="I183" i="12"/>
  <c r="V183" i="12"/>
  <c r="B184" i="12"/>
  <c r="U183" i="12"/>
  <c r="E183" i="12"/>
  <c r="F183" i="12" s="1"/>
  <c r="N183" i="12"/>
  <c r="O183" i="12" s="1"/>
  <c r="P183" i="12" s="1"/>
  <c r="T90" i="11"/>
  <c r="U90" i="11"/>
  <c r="N91" i="11"/>
  <c r="M91" i="11"/>
  <c r="S91" i="11"/>
  <c r="J91" i="11"/>
  <c r="I91" i="11"/>
  <c r="K182" i="12"/>
  <c r="O93" i="11"/>
  <c r="B94" i="11"/>
  <c r="E93" i="11"/>
  <c r="D93" i="11"/>
  <c r="F93" i="11" s="1"/>
  <c r="G93" i="11" s="1"/>
  <c r="K93" i="11" s="1"/>
  <c r="C93" i="11"/>
  <c r="R91" i="11"/>
  <c r="Q91" i="11"/>
  <c r="R92" i="11"/>
  <c r="Q92" i="11"/>
  <c r="H92" i="11"/>
  <c r="L92" i="11" s="1"/>
  <c r="N92" i="11" l="1"/>
  <c r="M92" i="11"/>
  <c r="B95" i="11"/>
  <c r="E94" i="11"/>
  <c r="D94" i="11"/>
  <c r="F94" i="11" s="1"/>
  <c r="G94" i="11" s="1"/>
  <c r="K94" i="11" s="1"/>
  <c r="C94" i="11"/>
  <c r="O94" i="11"/>
  <c r="E3756" i="13"/>
  <c r="Y184" i="12"/>
  <c r="I184" i="12"/>
  <c r="V184" i="12"/>
  <c r="B185" i="12"/>
  <c r="U184" i="12"/>
  <c r="E184" i="12"/>
  <c r="F184" i="12" s="1"/>
  <c r="N184" i="12"/>
  <c r="O184" i="12" s="1"/>
  <c r="P184" i="12" s="1"/>
  <c r="J184" i="12"/>
  <c r="U91" i="11"/>
  <c r="T91" i="11"/>
  <c r="K183" i="12"/>
  <c r="S92" i="11"/>
  <c r="J92" i="11"/>
  <c r="I92" i="11"/>
  <c r="H93" i="11"/>
  <c r="Q183" i="12"/>
  <c r="R183" i="12" s="1"/>
  <c r="P93" i="11"/>
  <c r="W183" i="12"/>
  <c r="P94" i="11" l="1"/>
  <c r="R94" i="11" s="1"/>
  <c r="Q184" i="12"/>
  <c r="R184" i="12" s="1"/>
  <c r="K184" i="12"/>
  <c r="T92" i="11"/>
  <c r="U92" i="11"/>
  <c r="H94" i="11"/>
  <c r="L94" i="11" s="1"/>
  <c r="Q93" i="11"/>
  <c r="R93" i="11"/>
  <c r="B96" i="11"/>
  <c r="E95" i="11"/>
  <c r="D95" i="11"/>
  <c r="F95" i="11" s="1"/>
  <c r="G95" i="11" s="1"/>
  <c r="K95" i="11" s="1"/>
  <c r="C95" i="11"/>
  <c r="O95" i="11"/>
  <c r="J93" i="11"/>
  <c r="I93" i="11"/>
  <c r="S93" i="11"/>
  <c r="L93" i="11"/>
  <c r="W184" i="12"/>
  <c r="E3755" i="13"/>
  <c r="V185" i="12"/>
  <c r="B186" i="12"/>
  <c r="U185" i="12"/>
  <c r="E185" i="12"/>
  <c r="F185" i="12" s="1"/>
  <c r="N185" i="12"/>
  <c r="O185" i="12" s="1"/>
  <c r="P185" i="12" s="1"/>
  <c r="J185" i="12"/>
  <c r="Y185" i="12"/>
  <c r="I185" i="12"/>
  <c r="Q94" i="11" l="1"/>
  <c r="K185" i="12"/>
  <c r="M94" i="11"/>
  <c r="N94" i="11"/>
  <c r="J94" i="11"/>
  <c r="I94" i="11"/>
  <c r="S94" i="11"/>
  <c r="N93" i="11"/>
  <c r="M93" i="11"/>
  <c r="U93" i="11"/>
  <c r="T93" i="11"/>
  <c r="P95" i="11"/>
  <c r="H95" i="11"/>
  <c r="L95" i="11" s="1"/>
  <c r="D96" i="11"/>
  <c r="F96" i="11" s="1"/>
  <c r="G96" i="11" s="1"/>
  <c r="K96" i="11" s="1"/>
  <c r="C96" i="11"/>
  <c r="E96" i="11"/>
  <c r="O96" i="11"/>
  <c r="B97" i="11"/>
  <c r="W185" i="12"/>
  <c r="Q185" i="12"/>
  <c r="R185" i="12" s="1"/>
  <c r="E3754" i="13"/>
  <c r="N186" i="12"/>
  <c r="O186" i="12" s="1"/>
  <c r="P186" i="12" s="1"/>
  <c r="J186" i="12"/>
  <c r="Y186" i="12"/>
  <c r="I186" i="12"/>
  <c r="V186" i="12"/>
  <c r="B187" i="12"/>
  <c r="U186" i="12"/>
  <c r="E186" i="12"/>
  <c r="F186" i="12" s="1"/>
  <c r="W186" i="12" l="1"/>
  <c r="R95" i="11"/>
  <c r="Q95" i="11"/>
  <c r="T94" i="11"/>
  <c r="U94" i="11"/>
  <c r="E3753" i="13"/>
  <c r="N187" i="12"/>
  <c r="O187" i="12" s="1"/>
  <c r="P187" i="12" s="1"/>
  <c r="J187" i="12"/>
  <c r="Y187" i="12"/>
  <c r="I187" i="12"/>
  <c r="V187" i="12"/>
  <c r="B188" i="12"/>
  <c r="U187" i="12"/>
  <c r="E187" i="12"/>
  <c r="F187" i="12" s="1"/>
  <c r="O97" i="11"/>
  <c r="B98" i="11"/>
  <c r="D97" i="11"/>
  <c r="E97" i="11"/>
  <c r="C97" i="11"/>
  <c r="P96" i="11"/>
  <c r="H96" i="11"/>
  <c r="L96" i="11" s="1"/>
  <c r="N95" i="11"/>
  <c r="M95" i="11"/>
  <c r="Q186" i="12"/>
  <c r="R186" i="12" s="1"/>
  <c r="K186" i="12"/>
  <c r="S95" i="11"/>
  <c r="I95" i="11"/>
  <c r="J95" i="11"/>
  <c r="W187" i="12" l="1"/>
  <c r="N96" i="11"/>
  <c r="M96" i="11"/>
  <c r="F97" i="11"/>
  <c r="G97" i="11" s="1"/>
  <c r="K97" i="11" s="1"/>
  <c r="U95" i="11"/>
  <c r="T95" i="11"/>
  <c r="E3752" i="13"/>
  <c r="J188" i="12"/>
  <c r="Y188" i="12"/>
  <c r="I188" i="12"/>
  <c r="V188" i="12"/>
  <c r="B189" i="12"/>
  <c r="U188" i="12"/>
  <c r="E188" i="12"/>
  <c r="F188" i="12" s="1"/>
  <c r="N188" i="12"/>
  <c r="O188" i="12" s="1"/>
  <c r="P188" i="12" s="1"/>
  <c r="B99" i="11"/>
  <c r="C98" i="11"/>
  <c r="E98" i="11"/>
  <c r="D98" i="11"/>
  <c r="F98" i="11" s="1"/>
  <c r="G98" i="11" s="1"/>
  <c r="K98" i="11" s="1"/>
  <c r="O98" i="11"/>
  <c r="Q187" i="12"/>
  <c r="R187" i="12" s="1"/>
  <c r="K187" i="12"/>
  <c r="S96" i="11"/>
  <c r="J96" i="11"/>
  <c r="I96" i="11"/>
  <c r="R96" i="11"/>
  <c r="Q96" i="11"/>
  <c r="H97" i="11"/>
  <c r="W188" i="12" l="1"/>
  <c r="J97" i="11"/>
  <c r="I97" i="11"/>
  <c r="Q188" i="12"/>
  <c r="R188" i="12" s="1"/>
  <c r="L97" i="11"/>
  <c r="H98" i="11"/>
  <c r="E3751" i="13"/>
  <c r="J189" i="12"/>
  <c r="Y189" i="12"/>
  <c r="I189" i="12"/>
  <c r="V189" i="12"/>
  <c r="B190" i="12"/>
  <c r="U189" i="12"/>
  <c r="E189" i="12"/>
  <c r="F189" i="12" s="1"/>
  <c r="N189" i="12"/>
  <c r="O189" i="12" s="1"/>
  <c r="P189" i="12" s="1"/>
  <c r="T96" i="11"/>
  <c r="U96" i="11"/>
  <c r="B100" i="11"/>
  <c r="E99" i="11"/>
  <c r="D99" i="11"/>
  <c r="F99" i="11" s="1"/>
  <c r="G99" i="11" s="1"/>
  <c r="K99" i="11" s="1"/>
  <c r="C99" i="11"/>
  <c r="O99" i="11"/>
  <c r="K188" i="12"/>
  <c r="P97" i="11"/>
  <c r="S97" i="11" s="1"/>
  <c r="P98" i="11"/>
  <c r="W189" i="12" l="1"/>
  <c r="Q189" i="12"/>
  <c r="R189" i="12" s="1"/>
  <c r="U97" i="11"/>
  <c r="T97" i="11"/>
  <c r="J98" i="11"/>
  <c r="I98" i="11"/>
  <c r="S98" i="11"/>
  <c r="L98" i="11"/>
  <c r="N97" i="11"/>
  <c r="M97" i="11"/>
  <c r="R98" i="11"/>
  <c r="Q98" i="11"/>
  <c r="Q97" i="11"/>
  <c r="R97" i="11"/>
  <c r="E3750" i="13"/>
  <c r="V190" i="12"/>
  <c r="B191" i="12"/>
  <c r="U190" i="12"/>
  <c r="E190" i="12"/>
  <c r="F190" i="12" s="1"/>
  <c r="N190" i="12"/>
  <c r="O190" i="12" s="1"/>
  <c r="P190" i="12" s="1"/>
  <c r="J190" i="12"/>
  <c r="Y190" i="12"/>
  <c r="I190" i="12"/>
  <c r="P99" i="11"/>
  <c r="H99" i="11"/>
  <c r="L99" i="11" s="1"/>
  <c r="K189" i="12"/>
  <c r="D100" i="11"/>
  <c r="C100" i="11"/>
  <c r="O100" i="11"/>
  <c r="B101" i="11"/>
  <c r="E100" i="11"/>
  <c r="F100" i="11" l="1"/>
  <c r="G100" i="11" s="1"/>
  <c r="K100" i="11" s="1"/>
  <c r="P100" i="11" s="1"/>
  <c r="W190" i="12"/>
  <c r="Q190" i="12"/>
  <c r="R190" i="12" s="1"/>
  <c r="M98" i="11"/>
  <c r="N98" i="11"/>
  <c r="U98" i="11"/>
  <c r="T98" i="11"/>
  <c r="E3749" i="13"/>
  <c r="N191" i="12"/>
  <c r="O191" i="12" s="1"/>
  <c r="P191" i="12" s="1"/>
  <c r="J191" i="12"/>
  <c r="U191" i="12"/>
  <c r="Y191" i="12"/>
  <c r="I191" i="12"/>
  <c r="B192" i="12"/>
  <c r="V191" i="12"/>
  <c r="E191" i="12"/>
  <c r="F191" i="12" s="1"/>
  <c r="N99" i="11"/>
  <c r="M99" i="11"/>
  <c r="R99" i="11"/>
  <c r="Q99" i="11"/>
  <c r="K190" i="12"/>
  <c r="O101" i="11"/>
  <c r="B102" i="11"/>
  <c r="E101" i="11"/>
  <c r="D101" i="11"/>
  <c r="F101" i="11" s="1"/>
  <c r="G101" i="11" s="1"/>
  <c r="K101" i="11" s="1"/>
  <c r="C101" i="11"/>
  <c r="S99" i="11"/>
  <c r="J99" i="11"/>
  <c r="I99" i="11"/>
  <c r="R100" i="11" l="1"/>
  <c r="Q100" i="11"/>
  <c r="H100" i="11"/>
  <c r="L100" i="11" s="1"/>
  <c r="N100" i="11" s="1"/>
  <c r="E3748" i="13"/>
  <c r="N192" i="12"/>
  <c r="O192" i="12" s="1"/>
  <c r="P192" i="12" s="1"/>
  <c r="J192" i="12"/>
  <c r="Y192" i="12"/>
  <c r="I192" i="12"/>
  <c r="V192" i="12"/>
  <c r="B193" i="12"/>
  <c r="U192" i="12"/>
  <c r="E192" i="12"/>
  <c r="F192" i="12" s="1"/>
  <c r="H101" i="11"/>
  <c r="L101" i="11" s="1"/>
  <c r="S100" i="11"/>
  <c r="J100" i="11"/>
  <c r="I100" i="11"/>
  <c r="U99" i="11"/>
  <c r="T99" i="11"/>
  <c r="B103" i="11"/>
  <c r="D102" i="11"/>
  <c r="F102" i="11" s="1"/>
  <c r="G102" i="11" s="1"/>
  <c r="K102" i="11" s="1"/>
  <c r="C102" i="11"/>
  <c r="E102" i="11"/>
  <c r="O102" i="11"/>
  <c r="P102" i="11" s="1"/>
  <c r="K191" i="12"/>
  <c r="P101" i="11"/>
  <c r="W191" i="12"/>
  <c r="Q191" i="12"/>
  <c r="R191" i="12" s="1"/>
  <c r="M100" i="11" l="1"/>
  <c r="N101" i="11"/>
  <c r="M101" i="11"/>
  <c r="K192" i="12"/>
  <c r="R102" i="11"/>
  <c r="Q102" i="11"/>
  <c r="H102" i="11"/>
  <c r="Q192" i="12"/>
  <c r="R192" i="12" s="1"/>
  <c r="B104" i="11"/>
  <c r="E103" i="11"/>
  <c r="D103" i="11"/>
  <c r="F103" i="11" s="1"/>
  <c r="G103" i="11" s="1"/>
  <c r="K103" i="11" s="1"/>
  <c r="C103" i="11"/>
  <c r="O103" i="11"/>
  <c r="P103" i="11" s="1"/>
  <c r="T100" i="11"/>
  <c r="U100" i="11"/>
  <c r="J101" i="11"/>
  <c r="I101" i="11"/>
  <c r="S101" i="11"/>
  <c r="W192" i="12"/>
  <c r="Q101" i="11"/>
  <c r="R101" i="11"/>
  <c r="E3747" i="13"/>
  <c r="N193" i="12"/>
  <c r="O193" i="12" s="1"/>
  <c r="P193" i="12" s="1"/>
  <c r="J193" i="12"/>
  <c r="Y193" i="12"/>
  <c r="I193" i="12"/>
  <c r="V193" i="12"/>
  <c r="B194" i="12"/>
  <c r="U193" i="12"/>
  <c r="E193" i="12"/>
  <c r="F193" i="12" s="1"/>
  <c r="Q193" i="12" l="1"/>
  <c r="R193" i="12" s="1"/>
  <c r="W193" i="12"/>
  <c r="D104" i="11"/>
  <c r="F104" i="11" s="1"/>
  <c r="G104" i="11" s="1"/>
  <c r="K104" i="11" s="1"/>
  <c r="C104" i="11"/>
  <c r="O104" i="11"/>
  <c r="E104" i="11"/>
  <c r="B105" i="11"/>
  <c r="J102" i="11"/>
  <c r="I102" i="11"/>
  <c r="S102" i="11"/>
  <c r="E3746" i="13"/>
  <c r="J194" i="12"/>
  <c r="Y194" i="12"/>
  <c r="I194" i="12"/>
  <c r="V194" i="12"/>
  <c r="B195" i="12"/>
  <c r="U194" i="12"/>
  <c r="E194" i="12"/>
  <c r="F194" i="12" s="1"/>
  <c r="N194" i="12"/>
  <c r="O194" i="12" s="1"/>
  <c r="P194" i="12" s="1"/>
  <c r="U101" i="11"/>
  <c r="T101" i="11"/>
  <c r="L102" i="11"/>
  <c r="K193" i="12"/>
  <c r="R103" i="11"/>
  <c r="Q103" i="11"/>
  <c r="H103" i="11"/>
  <c r="L103" i="11" s="1"/>
  <c r="W194" i="12" l="1"/>
  <c r="Q194" i="12"/>
  <c r="R194" i="12" s="1"/>
  <c r="N103" i="11"/>
  <c r="M103" i="11"/>
  <c r="U102" i="11"/>
  <c r="T102" i="11"/>
  <c r="E3745" i="13"/>
  <c r="V195" i="12"/>
  <c r="B196" i="12"/>
  <c r="U195" i="12"/>
  <c r="E195" i="12"/>
  <c r="F195" i="12" s="1"/>
  <c r="N195" i="12"/>
  <c r="O195" i="12" s="1"/>
  <c r="P195" i="12" s="1"/>
  <c r="I195" i="12"/>
  <c r="J195" i="12"/>
  <c r="Y195" i="12"/>
  <c r="O105" i="11"/>
  <c r="B106" i="11"/>
  <c r="E105" i="11"/>
  <c r="D105" i="11"/>
  <c r="F105" i="11" s="1"/>
  <c r="G105" i="11" s="1"/>
  <c r="K105" i="11" s="1"/>
  <c r="C105" i="11"/>
  <c r="P104" i="11"/>
  <c r="K194" i="12"/>
  <c r="H104" i="11"/>
  <c r="L104" i="11" s="1"/>
  <c r="M102" i="11"/>
  <c r="N102" i="11"/>
  <c r="S103" i="11"/>
  <c r="I103" i="11"/>
  <c r="J103" i="11"/>
  <c r="W195" i="12" l="1"/>
  <c r="N104" i="11"/>
  <c r="M104" i="11"/>
  <c r="E3744" i="13"/>
  <c r="B197" i="12"/>
  <c r="U196" i="12"/>
  <c r="E196" i="12"/>
  <c r="F196" i="12" s="1"/>
  <c r="N196" i="12"/>
  <c r="O196" i="12" s="1"/>
  <c r="P196" i="12" s="1"/>
  <c r="J196" i="12"/>
  <c r="Y196" i="12"/>
  <c r="I196" i="12"/>
  <c r="V196" i="12"/>
  <c r="H105" i="11"/>
  <c r="L105" i="11" s="1"/>
  <c r="D106" i="11"/>
  <c r="F106" i="11" s="1"/>
  <c r="G106" i="11" s="1"/>
  <c r="K106" i="11" s="1"/>
  <c r="B107" i="11"/>
  <c r="C106" i="11"/>
  <c r="E106" i="11"/>
  <c r="O106" i="11"/>
  <c r="P105" i="11"/>
  <c r="U103" i="11"/>
  <c r="T103" i="11"/>
  <c r="R104" i="11"/>
  <c r="Q104" i="11"/>
  <c r="K195" i="12"/>
  <c r="Q195" i="12"/>
  <c r="R195" i="12" s="1"/>
  <c r="S104" i="11"/>
  <c r="J104" i="11"/>
  <c r="I104" i="11"/>
  <c r="K196" i="12" l="1"/>
  <c r="P106" i="11"/>
  <c r="Q196" i="12"/>
  <c r="R196" i="12" s="1"/>
  <c r="H106" i="11"/>
  <c r="B108" i="11"/>
  <c r="E107" i="11"/>
  <c r="D107" i="11"/>
  <c r="F107" i="11" s="1"/>
  <c r="G107" i="11" s="1"/>
  <c r="K107" i="11" s="1"/>
  <c r="C107" i="11"/>
  <c r="O107" i="11"/>
  <c r="W196" i="12"/>
  <c r="T104" i="11"/>
  <c r="U104" i="11"/>
  <c r="E3743" i="13"/>
  <c r="N197" i="12"/>
  <c r="O197" i="12" s="1"/>
  <c r="P197" i="12" s="1"/>
  <c r="J197" i="12"/>
  <c r="Y197" i="12"/>
  <c r="I197" i="12"/>
  <c r="V197" i="12"/>
  <c r="B198" i="12"/>
  <c r="U197" i="12"/>
  <c r="E197" i="12"/>
  <c r="F197" i="12" s="1"/>
  <c r="L106" i="11"/>
  <c r="N105" i="11"/>
  <c r="M105" i="11"/>
  <c r="J105" i="11"/>
  <c r="I105" i="11"/>
  <c r="S105" i="11"/>
  <c r="Q105" i="11"/>
  <c r="R105" i="11"/>
  <c r="P107" i="11" l="1"/>
  <c r="R107" i="11" s="1"/>
  <c r="W197" i="12"/>
  <c r="T105" i="11"/>
  <c r="U105" i="11"/>
  <c r="M106" i="11"/>
  <c r="N106" i="11"/>
  <c r="Q107" i="11"/>
  <c r="H107" i="11"/>
  <c r="L107" i="11" s="1"/>
  <c r="E3742" i="13"/>
  <c r="N198" i="12"/>
  <c r="O198" i="12" s="1"/>
  <c r="P198" i="12" s="1"/>
  <c r="J198" i="12"/>
  <c r="Y198" i="12"/>
  <c r="I198" i="12"/>
  <c r="V198" i="12"/>
  <c r="B199" i="12"/>
  <c r="U198" i="12"/>
  <c r="E198" i="12"/>
  <c r="F198" i="12" s="1"/>
  <c r="D108" i="11"/>
  <c r="C108" i="11"/>
  <c r="O108" i="11"/>
  <c r="B109" i="11"/>
  <c r="E108" i="11"/>
  <c r="J106" i="11"/>
  <c r="I106" i="11"/>
  <c r="S106" i="11"/>
  <c r="K197" i="12"/>
  <c r="R106" i="11"/>
  <c r="Q106" i="11"/>
  <c r="Q197" i="12"/>
  <c r="R197" i="12" s="1"/>
  <c r="W198" i="12" l="1"/>
  <c r="Q198" i="12"/>
  <c r="R198" i="12" s="1"/>
  <c r="N107" i="11"/>
  <c r="M107" i="11"/>
  <c r="I107" i="11"/>
  <c r="S107" i="11"/>
  <c r="J107" i="11"/>
  <c r="E3741" i="13"/>
  <c r="J199" i="12"/>
  <c r="Y199" i="12"/>
  <c r="I199" i="12"/>
  <c r="V199" i="12"/>
  <c r="B200" i="12"/>
  <c r="U199" i="12"/>
  <c r="E199" i="12"/>
  <c r="F199" i="12" s="1"/>
  <c r="N199" i="12"/>
  <c r="O199" i="12" s="1"/>
  <c r="P199" i="12" s="1"/>
  <c r="U106" i="11"/>
  <c r="T106" i="11"/>
  <c r="K198" i="12"/>
  <c r="O109" i="11"/>
  <c r="B110" i="11"/>
  <c r="E109" i="11"/>
  <c r="D109" i="11"/>
  <c r="F109" i="11" s="1"/>
  <c r="G109" i="11" s="1"/>
  <c r="K109" i="11" s="1"/>
  <c r="C109" i="11"/>
  <c r="F108" i="11"/>
  <c r="G108" i="11" s="1"/>
  <c r="K108" i="11" s="1"/>
  <c r="K199" i="12" l="1"/>
  <c r="U107" i="11"/>
  <c r="T107" i="11"/>
  <c r="H108" i="11"/>
  <c r="Q199" i="12"/>
  <c r="R199" i="12" s="1"/>
  <c r="D110" i="11"/>
  <c r="F110" i="11" s="1"/>
  <c r="G110" i="11" s="1"/>
  <c r="K110" i="11" s="1"/>
  <c r="B111" i="11"/>
  <c r="C110" i="11"/>
  <c r="E110" i="11"/>
  <c r="O110" i="11"/>
  <c r="P110" i="11" s="1"/>
  <c r="P108" i="11"/>
  <c r="H109" i="11"/>
  <c r="W199" i="12"/>
  <c r="E3740" i="13"/>
  <c r="Y200" i="12"/>
  <c r="I200" i="12"/>
  <c r="V200" i="12"/>
  <c r="B201" i="12"/>
  <c r="U200" i="12"/>
  <c r="E200" i="12"/>
  <c r="F200" i="12" s="1"/>
  <c r="J200" i="12"/>
  <c r="N200" i="12"/>
  <c r="O200" i="12" s="1"/>
  <c r="P200" i="12" s="1"/>
  <c r="P109" i="11"/>
  <c r="W200" i="12" l="1"/>
  <c r="H110" i="11"/>
  <c r="R110" i="11"/>
  <c r="Q110" i="11"/>
  <c r="B112" i="11"/>
  <c r="E111" i="11"/>
  <c r="D111" i="11"/>
  <c r="F111" i="11" s="1"/>
  <c r="G111" i="11" s="1"/>
  <c r="K111" i="11" s="1"/>
  <c r="C111" i="11"/>
  <c r="O111" i="11"/>
  <c r="P111" i="11" s="1"/>
  <c r="L110" i="11"/>
  <c r="E3739" i="13"/>
  <c r="V201" i="12"/>
  <c r="B202" i="12"/>
  <c r="U201" i="12"/>
  <c r="E201" i="12"/>
  <c r="F201" i="12" s="1"/>
  <c r="N201" i="12"/>
  <c r="O201" i="12" s="1"/>
  <c r="P201" i="12" s="1"/>
  <c r="J201" i="12"/>
  <c r="Y201" i="12"/>
  <c r="I201" i="12"/>
  <c r="K200" i="12"/>
  <c r="S108" i="11"/>
  <c r="J108" i="11"/>
  <c r="I108" i="11"/>
  <c r="L108" i="11"/>
  <c r="Q109" i="11"/>
  <c r="R109" i="11"/>
  <c r="J109" i="11"/>
  <c r="I109" i="11"/>
  <c r="S109" i="11"/>
  <c r="L109" i="11"/>
  <c r="Q200" i="12"/>
  <c r="R200" i="12" s="1"/>
  <c r="R108" i="11"/>
  <c r="Q108" i="11"/>
  <c r="Q201" i="12" l="1"/>
  <c r="R201" i="12" s="1"/>
  <c r="H111" i="11"/>
  <c r="L111" i="11" s="1"/>
  <c r="D112" i="11"/>
  <c r="C112" i="11"/>
  <c r="O112" i="11"/>
  <c r="B113" i="11"/>
  <c r="E112" i="11"/>
  <c r="U109" i="11"/>
  <c r="T109" i="11"/>
  <c r="N109" i="11"/>
  <c r="M109" i="11"/>
  <c r="J110" i="11"/>
  <c r="I110" i="11"/>
  <c r="S110" i="11"/>
  <c r="R111" i="11"/>
  <c r="Q111" i="11"/>
  <c r="T108" i="11"/>
  <c r="U108" i="11"/>
  <c r="W201" i="12"/>
  <c r="K201" i="12"/>
  <c r="N108" i="11"/>
  <c r="M108" i="11"/>
  <c r="E3738" i="13"/>
  <c r="N202" i="12"/>
  <c r="O202" i="12" s="1"/>
  <c r="P202" i="12" s="1"/>
  <c r="J202" i="12"/>
  <c r="Y202" i="12"/>
  <c r="I202" i="12"/>
  <c r="V202" i="12"/>
  <c r="B203" i="12"/>
  <c r="U202" i="12"/>
  <c r="E202" i="12"/>
  <c r="F202" i="12" s="1"/>
  <c r="M110" i="11"/>
  <c r="N110" i="11"/>
  <c r="W202" i="12" l="1"/>
  <c r="Q202" i="12"/>
  <c r="R202" i="12" s="1"/>
  <c r="N111" i="11"/>
  <c r="M111" i="11"/>
  <c r="O113" i="11"/>
  <c r="B114" i="11"/>
  <c r="D113" i="11"/>
  <c r="F113" i="11" s="1"/>
  <c r="G113" i="11" s="1"/>
  <c r="K113" i="11" s="1"/>
  <c r="E113" i="11"/>
  <c r="C113" i="11"/>
  <c r="E3737" i="13"/>
  <c r="N203" i="12"/>
  <c r="O203" i="12" s="1"/>
  <c r="P203" i="12" s="1"/>
  <c r="J203" i="12"/>
  <c r="Y203" i="12"/>
  <c r="I203" i="12"/>
  <c r="V203" i="12"/>
  <c r="B204" i="12"/>
  <c r="U203" i="12"/>
  <c r="E203" i="12"/>
  <c r="F203" i="12" s="1"/>
  <c r="F112" i="11"/>
  <c r="G112" i="11" s="1"/>
  <c r="K112" i="11" s="1"/>
  <c r="P112" i="11" s="1"/>
  <c r="K202" i="12"/>
  <c r="S111" i="11"/>
  <c r="I111" i="11"/>
  <c r="J111" i="11"/>
  <c r="U110" i="11"/>
  <c r="T110" i="11"/>
  <c r="Q203" i="12" l="1"/>
  <c r="R203" i="12" s="1"/>
  <c r="R112" i="11"/>
  <c r="Q112" i="11"/>
  <c r="H112" i="11"/>
  <c r="L112" i="11" s="1"/>
  <c r="H113" i="11"/>
  <c r="L113" i="11" s="1"/>
  <c r="W203" i="12"/>
  <c r="B115" i="11"/>
  <c r="D114" i="11"/>
  <c r="F114" i="11" s="1"/>
  <c r="G114" i="11" s="1"/>
  <c r="K114" i="11" s="1"/>
  <c r="C114" i="11"/>
  <c r="E114" i="11"/>
  <c r="O114" i="11"/>
  <c r="P113" i="11"/>
  <c r="K203" i="12"/>
  <c r="E3736" i="13"/>
  <c r="J204" i="12"/>
  <c r="Y204" i="12"/>
  <c r="I204" i="12"/>
  <c r="N204" i="12"/>
  <c r="O204" i="12" s="1"/>
  <c r="P204" i="12" s="1"/>
  <c r="V204" i="12"/>
  <c r="B205" i="12"/>
  <c r="U204" i="12"/>
  <c r="E204" i="12"/>
  <c r="F204" i="12" s="1"/>
  <c r="U111" i="11"/>
  <c r="T111" i="11"/>
  <c r="P114" i="11" l="1"/>
  <c r="R114" i="11" s="1"/>
  <c r="W204" i="12"/>
  <c r="N113" i="11"/>
  <c r="M113" i="11"/>
  <c r="N112" i="11"/>
  <c r="M112" i="11"/>
  <c r="Q114" i="11"/>
  <c r="H114" i="11"/>
  <c r="L114" i="11" s="1"/>
  <c r="B116" i="11"/>
  <c r="E115" i="11"/>
  <c r="D115" i="11"/>
  <c r="C115" i="11"/>
  <c r="O115" i="11"/>
  <c r="K204" i="12"/>
  <c r="J113" i="11"/>
  <c r="I113" i="11"/>
  <c r="S113" i="11"/>
  <c r="S112" i="11"/>
  <c r="J112" i="11"/>
  <c r="I112" i="11"/>
  <c r="Q113" i="11"/>
  <c r="R113" i="11"/>
  <c r="E3735" i="13"/>
  <c r="J205" i="12"/>
  <c r="Y205" i="12"/>
  <c r="I205" i="12"/>
  <c r="V205" i="12"/>
  <c r="B206" i="12"/>
  <c r="U205" i="12"/>
  <c r="E205" i="12"/>
  <c r="F205" i="12" s="1"/>
  <c r="N205" i="12"/>
  <c r="O205" i="12" s="1"/>
  <c r="P205" i="12" s="1"/>
  <c r="Q204" i="12"/>
  <c r="R204" i="12" s="1"/>
  <c r="F115" i="11" l="1"/>
  <c r="G115" i="11" s="1"/>
  <c r="K115" i="11" s="1"/>
  <c r="D116" i="11"/>
  <c r="F116" i="11" s="1"/>
  <c r="G116" i="11" s="1"/>
  <c r="K116" i="11" s="1"/>
  <c r="C116" i="11"/>
  <c r="O116" i="11"/>
  <c r="P116" i="11" s="1"/>
  <c r="E116" i="11"/>
  <c r="B117" i="11"/>
  <c r="M114" i="11"/>
  <c r="N114" i="11"/>
  <c r="T112" i="11"/>
  <c r="U112" i="11"/>
  <c r="J114" i="11"/>
  <c r="I114" i="11"/>
  <c r="S114" i="11"/>
  <c r="Q205" i="12"/>
  <c r="R205" i="12" s="1"/>
  <c r="T113" i="11"/>
  <c r="U113" i="11"/>
  <c r="W205" i="12"/>
  <c r="E3734" i="13"/>
  <c r="V206" i="12"/>
  <c r="B207" i="12"/>
  <c r="U206" i="12"/>
  <c r="E206" i="12"/>
  <c r="F206" i="12" s="1"/>
  <c r="N206" i="12"/>
  <c r="O206" i="12" s="1"/>
  <c r="P206" i="12" s="1"/>
  <c r="J206" i="12"/>
  <c r="Y206" i="12"/>
  <c r="I206" i="12"/>
  <c r="K205" i="12"/>
  <c r="P115" i="11"/>
  <c r="H115" i="11"/>
  <c r="L115" i="11"/>
  <c r="Q206" i="12" l="1"/>
  <c r="R206" i="12" s="1"/>
  <c r="N115" i="11"/>
  <c r="M115" i="11"/>
  <c r="W206" i="12"/>
  <c r="O117" i="11"/>
  <c r="B118" i="11"/>
  <c r="E117" i="11"/>
  <c r="D117" i="11"/>
  <c r="F117" i="11" s="1"/>
  <c r="G117" i="11" s="1"/>
  <c r="K117" i="11" s="1"/>
  <c r="C117" i="11"/>
  <c r="E3733" i="13"/>
  <c r="N207" i="12"/>
  <c r="O207" i="12" s="1"/>
  <c r="P207" i="12" s="1"/>
  <c r="J207" i="12"/>
  <c r="E207" i="12"/>
  <c r="F207" i="12" s="1"/>
  <c r="Y207" i="12"/>
  <c r="I207" i="12"/>
  <c r="V207" i="12"/>
  <c r="B208" i="12"/>
  <c r="U207" i="12"/>
  <c r="R116" i="11"/>
  <c r="Q116" i="11"/>
  <c r="S115" i="11"/>
  <c r="J115" i="11"/>
  <c r="I115" i="11"/>
  <c r="H116" i="11"/>
  <c r="K206" i="12"/>
  <c r="T114" i="11"/>
  <c r="U114" i="11"/>
  <c r="R115" i="11"/>
  <c r="Q115" i="11"/>
  <c r="P117" i="11" l="1"/>
  <c r="H117" i="11"/>
  <c r="K207" i="12"/>
  <c r="W207" i="12"/>
  <c r="Q207" i="12"/>
  <c r="R207" i="12" s="1"/>
  <c r="L117" i="11"/>
  <c r="C118" i="11"/>
  <c r="B119" i="11"/>
  <c r="D118" i="11"/>
  <c r="F118" i="11" s="1"/>
  <c r="G118" i="11" s="1"/>
  <c r="K118" i="11" s="1"/>
  <c r="E118" i="11"/>
  <c r="O118" i="11"/>
  <c r="Q117" i="11"/>
  <c r="R117" i="11"/>
  <c r="E3732" i="13"/>
  <c r="N208" i="12"/>
  <c r="O208" i="12" s="1"/>
  <c r="P208" i="12" s="1"/>
  <c r="J208" i="12"/>
  <c r="Y208" i="12"/>
  <c r="I208" i="12"/>
  <c r="V208" i="12"/>
  <c r="B209" i="12"/>
  <c r="U208" i="12"/>
  <c r="E208" i="12"/>
  <c r="F208" i="12" s="1"/>
  <c r="J117" i="11"/>
  <c r="I117" i="11"/>
  <c r="S117" i="11"/>
  <c r="U115" i="11"/>
  <c r="T115" i="11"/>
  <c r="S116" i="11"/>
  <c r="J116" i="11"/>
  <c r="I116" i="11"/>
  <c r="L116" i="11"/>
  <c r="P118" i="11" l="1"/>
  <c r="R118" i="11" s="1"/>
  <c r="W208" i="12"/>
  <c r="N116" i="11"/>
  <c r="M116" i="11"/>
  <c r="T116" i="11"/>
  <c r="U116" i="11"/>
  <c r="K208" i="12"/>
  <c r="B120" i="11"/>
  <c r="E119" i="11"/>
  <c r="D119" i="11"/>
  <c r="C119" i="11"/>
  <c r="O119" i="11"/>
  <c r="E3731" i="13"/>
  <c r="N209" i="12"/>
  <c r="O209" i="12" s="1"/>
  <c r="P209" i="12" s="1"/>
  <c r="J209" i="12"/>
  <c r="Y209" i="12"/>
  <c r="I209" i="12"/>
  <c r="V209" i="12"/>
  <c r="B210" i="12"/>
  <c r="U209" i="12"/>
  <c r="E209" i="12"/>
  <c r="F209" i="12" s="1"/>
  <c r="H118" i="11"/>
  <c r="L118" i="11" s="1"/>
  <c r="N117" i="11"/>
  <c r="M117" i="11"/>
  <c r="Q208" i="12"/>
  <c r="R208" i="12" s="1"/>
  <c r="T117" i="11"/>
  <c r="U117" i="11"/>
  <c r="Q118" i="11" l="1"/>
  <c r="W209" i="12"/>
  <c r="M118" i="11"/>
  <c r="N118" i="11"/>
  <c r="D120" i="11"/>
  <c r="F120" i="11" s="1"/>
  <c r="G120" i="11" s="1"/>
  <c r="K120" i="11" s="1"/>
  <c r="C120" i="11"/>
  <c r="E120" i="11"/>
  <c r="O120" i="11"/>
  <c r="P120" i="11" s="1"/>
  <c r="B121" i="11"/>
  <c r="E3730" i="13"/>
  <c r="J210" i="12"/>
  <c r="Y210" i="12"/>
  <c r="I210" i="12"/>
  <c r="V210" i="12"/>
  <c r="B211" i="12"/>
  <c r="U210" i="12"/>
  <c r="E210" i="12"/>
  <c r="F210" i="12" s="1"/>
  <c r="N210" i="12"/>
  <c r="O210" i="12" s="1"/>
  <c r="P210" i="12" s="1"/>
  <c r="K209" i="12"/>
  <c r="J118" i="11"/>
  <c r="I118" i="11"/>
  <c r="S118" i="11"/>
  <c r="Q209" i="12"/>
  <c r="R209" i="12" s="1"/>
  <c r="F119" i="11"/>
  <c r="G119" i="11" s="1"/>
  <c r="K119" i="11" s="1"/>
  <c r="P119" i="11" s="1"/>
  <c r="R119" i="11" l="1"/>
  <c r="Q119" i="11"/>
  <c r="O121" i="11"/>
  <c r="P121" i="11" s="1"/>
  <c r="B122" i="11"/>
  <c r="D121" i="11"/>
  <c r="F121" i="11" s="1"/>
  <c r="G121" i="11" s="1"/>
  <c r="K121" i="11" s="1"/>
  <c r="E121" i="11"/>
  <c r="C121" i="11"/>
  <c r="R120" i="11"/>
  <c r="Q120" i="11"/>
  <c r="Q210" i="12"/>
  <c r="R210" i="12" s="1"/>
  <c r="H120" i="11"/>
  <c r="L120" i="11" s="1"/>
  <c r="U118" i="11"/>
  <c r="T118" i="11"/>
  <c r="W210" i="12"/>
  <c r="E3729" i="13"/>
  <c r="V211" i="12"/>
  <c r="B212" i="12"/>
  <c r="U211" i="12"/>
  <c r="E211" i="12"/>
  <c r="F211" i="12" s="1"/>
  <c r="N211" i="12"/>
  <c r="O211" i="12" s="1"/>
  <c r="P211" i="12" s="1"/>
  <c r="Y211" i="12"/>
  <c r="J211" i="12"/>
  <c r="I211" i="12"/>
  <c r="H119" i="11"/>
  <c r="K210" i="12"/>
  <c r="W211" i="12" l="1"/>
  <c r="Q211" i="12"/>
  <c r="R211" i="12" s="1"/>
  <c r="H121" i="11"/>
  <c r="L121" i="11" s="1"/>
  <c r="E3728" i="13"/>
  <c r="B213" i="12"/>
  <c r="U212" i="12"/>
  <c r="E212" i="12"/>
  <c r="F212" i="12" s="1"/>
  <c r="N212" i="12"/>
  <c r="O212" i="12" s="1"/>
  <c r="P212" i="12" s="1"/>
  <c r="J212" i="12"/>
  <c r="Y212" i="12"/>
  <c r="I212" i="12"/>
  <c r="V212" i="12"/>
  <c r="B123" i="11"/>
  <c r="E122" i="11"/>
  <c r="D122" i="11"/>
  <c r="C122" i="11"/>
  <c r="O122" i="11"/>
  <c r="Q121" i="11"/>
  <c r="R121" i="11"/>
  <c r="I119" i="11"/>
  <c r="S119" i="11"/>
  <c r="J119" i="11"/>
  <c r="K211" i="12"/>
  <c r="N120" i="11"/>
  <c r="M120" i="11"/>
  <c r="S120" i="11"/>
  <c r="J120" i="11"/>
  <c r="I120" i="11"/>
  <c r="L119" i="11"/>
  <c r="W212" i="12" l="1"/>
  <c r="N119" i="11"/>
  <c r="M119" i="11"/>
  <c r="E3727" i="13"/>
  <c r="N213" i="12"/>
  <c r="O213" i="12" s="1"/>
  <c r="P213" i="12" s="1"/>
  <c r="J213" i="12"/>
  <c r="Y213" i="12"/>
  <c r="I213" i="12"/>
  <c r="V213" i="12"/>
  <c r="B214" i="12"/>
  <c r="U213" i="12"/>
  <c r="E213" i="12"/>
  <c r="F213" i="12" s="1"/>
  <c r="F122" i="11"/>
  <c r="G122" i="11" s="1"/>
  <c r="K122" i="11" s="1"/>
  <c r="N121" i="11"/>
  <c r="M121" i="11"/>
  <c r="J121" i="11"/>
  <c r="I121" i="11"/>
  <c r="S121" i="11"/>
  <c r="K212" i="12"/>
  <c r="T120" i="11"/>
  <c r="U120" i="11"/>
  <c r="E123" i="11"/>
  <c r="D123" i="11"/>
  <c r="F123" i="11" s="1"/>
  <c r="G123" i="11" s="1"/>
  <c r="K123" i="11" s="1"/>
  <c r="C123" i="11"/>
  <c r="O123" i="11"/>
  <c r="P123" i="11" s="1"/>
  <c r="U119" i="11"/>
  <c r="T119" i="11"/>
  <c r="Q212" i="12"/>
  <c r="R212" i="12" s="1"/>
  <c r="K213" i="12" l="1"/>
  <c r="W213" i="12"/>
  <c r="U121" i="11"/>
  <c r="T121" i="11"/>
  <c r="Q213" i="12"/>
  <c r="R213" i="12" s="1"/>
  <c r="H122" i="11"/>
  <c r="L122" i="11" s="1"/>
  <c r="R123" i="11"/>
  <c r="Q123" i="11"/>
  <c r="P122" i="11"/>
  <c r="E3726" i="13"/>
  <c r="N214" i="12"/>
  <c r="O214" i="12" s="1"/>
  <c r="P214" i="12" s="1"/>
  <c r="J214" i="12"/>
  <c r="Y214" i="12"/>
  <c r="I214" i="12"/>
  <c r="V214" i="12"/>
  <c r="B215" i="12"/>
  <c r="U214" i="12"/>
  <c r="E214" i="12"/>
  <c r="F214" i="12" s="1"/>
  <c r="H123" i="11"/>
  <c r="W214" i="12" l="1"/>
  <c r="Q214" i="12"/>
  <c r="R214" i="12" s="1"/>
  <c r="N122" i="11"/>
  <c r="M122" i="11"/>
  <c r="J122" i="11"/>
  <c r="I122" i="11"/>
  <c r="S122" i="11"/>
  <c r="E3725" i="13"/>
  <c r="J215" i="12"/>
  <c r="Y215" i="12"/>
  <c r="I215" i="12"/>
  <c r="V215" i="12"/>
  <c r="B216" i="12"/>
  <c r="U215" i="12"/>
  <c r="E215" i="12"/>
  <c r="F215" i="12" s="1"/>
  <c r="N215" i="12"/>
  <c r="O215" i="12" s="1"/>
  <c r="P215" i="12" s="1"/>
  <c r="K214" i="12"/>
  <c r="S123" i="11"/>
  <c r="I123" i="11"/>
  <c r="J123" i="11"/>
  <c r="L123" i="11"/>
  <c r="R122" i="11"/>
  <c r="Q122" i="11"/>
  <c r="W215" i="12" l="1"/>
  <c r="Q215" i="12"/>
  <c r="R215" i="12" s="1"/>
  <c r="U122" i="11"/>
  <c r="T122" i="11"/>
  <c r="U123" i="11"/>
  <c r="T123" i="11"/>
  <c r="E3724" i="13"/>
  <c r="Y216" i="12"/>
  <c r="I216" i="12"/>
  <c r="V216" i="12"/>
  <c r="B217" i="12"/>
  <c r="U216" i="12"/>
  <c r="E216" i="12"/>
  <c r="F216" i="12" s="1"/>
  <c r="N216" i="12"/>
  <c r="O216" i="12" s="1"/>
  <c r="P216" i="12" s="1"/>
  <c r="J216" i="12"/>
  <c r="K215" i="12"/>
  <c r="N123" i="11"/>
  <c r="M123" i="11"/>
  <c r="W216" i="12" l="1"/>
  <c r="Q216" i="12"/>
  <c r="R216" i="12" s="1"/>
  <c r="E3723" i="13"/>
  <c r="V217" i="12"/>
  <c r="B218" i="12"/>
  <c r="U217" i="12"/>
  <c r="E217" i="12"/>
  <c r="F217" i="12" s="1"/>
  <c r="N217" i="12"/>
  <c r="O217" i="12" s="1"/>
  <c r="P217" i="12" s="1"/>
  <c r="J217" i="12"/>
  <c r="Y217" i="12"/>
  <c r="I217" i="12"/>
  <c r="K216" i="12"/>
  <c r="W217" i="12" l="1"/>
  <c r="E3722" i="13"/>
  <c r="N218" i="12"/>
  <c r="O218" i="12" s="1"/>
  <c r="P218" i="12" s="1"/>
  <c r="J218" i="12"/>
  <c r="Y218" i="12"/>
  <c r="I218" i="12"/>
  <c r="V218" i="12"/>
  <c r="B219" i="12"/>
  <c r="U218" i="12"/>
  <c r="E218" i="12"/>
  <c r="F218" i="12" s="1"/>
  <c r="K217" i="12"/>
  <c r="Q217" i="12"/>
  <c r="R217" i="12" s="1"/>
  <c r="W218" i="12" l="1"/>
  <c r="K218" i="12"/>
  <c r="Q218" i="12"/>
  <c r="R218" i="12" s="1"/>
  <c r="E3721" i="13"/>
  <c r="N219" i="12"/>
  <c r="O219" i="12" s="1"/>
  <c r="P219" i="12" s="1"/>
  <c r="J219" i="12"/>
  <c r="Y219" i="12"/>
  <c r="I219" i="12"/>
  <c r="V219" i="12"/>
  <c r="B220" i="12"/>
  <c r="U219" i="12"/>
  <c r="E219" i="12"/>
  <c r="F219" i="12" s="1"/>
  <c r="Q219" i="12" l="1"/>
  <c r="R219" i="12" s="1"/>
  <c r="W219" i="12"/>
  <c r="E3720" i="13"/>
  <c r="J220" i="12"/>
  <c r="Y220" i="12"/>
  <c r="I220" i="12"/>
  <c r="V220" i="12"/>
  <c r="B221" i="12"/>
  <c r="U220" i="12"/>
  <c r="E220" i="12"/>
  <c r="F220" i="12" s="1"/>
  <c r="N220" i="12"/>
  <c r="O220" i="12" s="1"/>
  <c r="P220" i="12" s="1"/>
  <c r="K219" i="12"/>
  <c r="W220" i="12" l="1"/>
  <c r="K220" i="12"/>
  <c r="Q220" i="12"/>
  <c r="R220" i="12" s="1"/>
  <c r="E3719" i="13"/>
  <c r="J221" i="12"/>
  <c r="Y221" i="12"/>
  <c r="I221" i="12"/>
  <c r="V221" i="12"/>
  <c r="B222" i="12"/>
  <c r="U221" i="12"/>
  <c r="E221" i="12"/>
  <c r="F221" i="12" s="1"/>
  <c r="N221" i="12"/>
  <c r="O221" i="12" s="1"/>
  <c r="P221" i="12" s="1"/>
  <c r="K221" i="12" l="1"/>
  <c r="Q221" i="12"/>
  <c r="R221" i="12" s="1"/>
  <c r="W221" i="12"/>
  <c r="E3718" i="13"/>
  <c r="V222" i="12"/>
  <c r="B223" i="12"/>
  <c r="U222" i="12"/>
  <c r="E222" i="12"/>
  <c r="F222" i="12" s="1"/>
  <c r="N222" i="12"/>
  <c r="O222" i="12" s="1"/>
  <c r="P222" i="12" s="1"/>
  <c r="J222" i="12"/>
  <c r="Y222" i="12"/>
  <c r="I222" i="12"/>
  <c r="K222" i="12" l="1"/>
  <c r="W222" i="12"/>
  <c r="Q222" i="12"/>
  <c r="R222" i="12" s="1"/>
  <c r="E3717" i="13"/>
  <c r="N223" i="12"/>
  <c r="O223" i="12" s="1"/>
  <c r="P223" i="12" s="1"/>
  <c r="J223" i="12"/>
  <c r="Y223" i="12"/>
  <c r="I223" i="12"/>
  <c r="U223" i="12"/>
  <c r="V223" i="12"/>
  <c r="E223" i="12"/>
  <c r="F223" i="12" s="1"/>
  <c r="B224" i="12"/>
  <c r="W223" i="12" l="1"/>
  <c r="Q223" i="12"/>
  <c r="R223" i="12" s="1"/>
  <c r="E3716" i="13"/>
  <c r="N224" i="12"/>
  <c r="O224" i="12" s="1"/>
  <c r="P224" i="12" s="1"/>
  <c r="J224" i="12"/>
  <c r="Y224" i="12"/>
  <c r="I224" i="12"/>
  <c r="V224" i="12"/>
  <c r="B225" i="12"/>
  <c r="U224" i="12"/>
  <c r="E224" i="12"/>
  <c r="F224" i="12" s="1"/>
  <c r="K223" i="12"/>
  <c r="K224" i="12" l="1"/>
  <c r="Q224" i="12"/>
  <c r="R224" i="12" s="1"/>
  <c r="W224" i="12"/>
  <c r="E3715" i="13"/>
  <c r="N225" i="12"/>
  <c r="O225" i="12" s="1"/>
  <c r="P225" i="12" s="1"/>
  <c r="J225" i="12"/>
  <c r="Y225" i="12"/>
  <c r="I225" i="12"/>
  <c r="V225" i="12"/>
  <c r="B226" i="12"/>
  <c r="U225" i="12"/>
  <c r="E225" i="12"/>
  <c r="F225" i="12" s="1"/>
  <c r="W225" i="12" l="1"/>
  <c r="E3714" i="13"/>
  <c r="J226" i="12"/>
  <c r="Y226" i="12"/>
  <c r="I226" i="12"/>
  <c r="V226" i="12"/>
  <c r="B227" i="12"/>
  <c r="U226" i="12"/>
  <c r="E226" i="12"/>
  <c r="F226" i="12" s="1"/>
  <c r="N226" i="12"/>
  <c r="O226" i="12" s="1"/>
  <c r="P226" i="12" s="1"/>
  <c r="K225" i="12"/>
  <c r="Q225" i="12"/>
  <c r="R225" i="12" s="1"/>
  <c r="W226" i="12" l="1"/>
  <c r="Q226" i="12"/>
  <c r="R226" i="12" s="1"/>
  <c r="E3713" i="13"/>
  <c r="V227" i="12"/>
  <c r="B228" i="12"/>
  <c r="U227" i="12"/>
  <c r="E227" i="12"/>
  <c r="F227" i="12" s="1"/>
  <c r="I227" i="12"/>
  <c r="N227" i="12"/>
  <c r="O227" i="12" s="1"/>
  <c r="P227" i="12" s="1"/>
  <c r="Y227" i="12"/>
  <c r="J227" i="12"/>
  <c r="K226" i="12"/>
  <c r="W227" i="12" l="1"/>
  <c r="E3712" i="13"/>
  <c r="B229" i="12"/>
  <c r="U228" i="12"/>
  <c r="E228" i="12"/>
  <c r="F228" i="12" s="1"/>
  <c r="V228" i="12"/>
  <c r="N228" i="12"/>
  <c r="O228" i="12" s="1"/>
  <c r="P228" i="12" s="1"/>
  <c r="J228" i="12"/>
  <c r="Y228" i="12"/>
  <c r="I228" i="12"/>
  <c r="K227" i="12"/>
  <c r="Q227" i="12"/>
  <c r="R227" i="12" s="1"/>
  <c r="K228" i="12" l="1"/>
  <c r="W228" i="12"/>
  <c r="Q228" i="12"/>
  <c r="R228" i="12" s="1"/>
  <c r="E3711" i="13"/>
  <c r="N229" i="12"/>
  <c r="O229" i="12" s="1"/>
  <c r="P229" i="12" s="1"/>
  <c r="J229" i="12"/>
  <c r="Y229" i="12"/>
  <c r="I229" i="12"/>
  <c r="V229" i="12"/>
  <c r="B230" i="12"/>
  <c r="U229" i="12"/>
  <c r="E229" i="12"/>
  <c r="F229" i="12" s="1"/>
  <c r="W229" i="12" l="1"/>
  <c r="K229" i="12"/>
  <c r="Q229" i="12"/>
  <c r="R229" i="12" s="1"/>
  <c r="E3710" i="13"/>
  <c r="N230" i="12"/>
  <c r="O230" i="12" s="1"/>
  <c r="P230" i="12" s="1"/>
  <c r="J230" i="12"/>
  <c r="Y230" i="12"/>
  <c r="I230" i="12"/>
  <c r="V230" i="12"/>
  <c r="B231" i="12"/>
  <c r="U230" i="12"/>
  <c r="E230" i="12"/>
  <c r="F230" i="12" s="1"/>
  <c r="Q230" i="12" l="1"/>
  <c r="R230" i="12" s="1"/>
  <c r="W230" i="12"/>
  <c r="E3709" i="13"/>
  <c r="J231" i="12"/>
  <c r="Y231" i="12"/>
  <c r="I231" i="12"/>
  <c r="V231" i="12"/>
  <c r="B232" i="12"/>
  <c r="U231" i="12"/>
  <c r="E231" i="12"/>
  <c r="F231" i="12" s="1"/>
  <c r="N231" i="12"/>
  <c r="O231" i="12" s="1"/>
  <c r="P231" i="12" s="1"/>
  <c r="K230" i="12"/>
  <c r="Q231" i="12" l="1"/>
  <c r="R231" i="12" s="1"/>
  <c r="K231" i="12"/>
  <c r="W231" i="12"/>
  <c r="E3708" i="13"/>
  <c r="Y232" i="12"/>
  <c r="I232" i="12"/>
  <c r="V232" i="12"/>
  <c r="B233" i="12"/>
  <c r="U232" i="12"/>
  <c r="E232" i="12"/>
  <c r="F232" i="12" s="1"/>
  <c r="N232" i="12"/>
  <c r="O232" i="12" s="1"/>
  <c r="P232" i="12" s="1"/>
  <c r="J232" i="12"/>
  <c r="W232" i="12" l="1"/>
  <c r="K232" i="12"/>
  <c r="Q232" i="12"/>
  <c r="R232" i="12" s="1"/>
  <c r="E3707" i="13"/>
  <c r="V233" i="12"/>
  <c r="B234" i="12"/>
  <c r="U233" i="12"/>
  <c r="E233" i="12"/>
  <c r="F233" i="12" s="1"/>
  <c r="N233" i="12"/>
  <c r="O233" i="12" s="1"/>
  <c r="P233" i="12" s="1"/>
  <c r="J233" i="12"/>
  <c r="Y233" i="12"/>
  <c r="I233" i="12"/>
  <c r="W233" i="12" l="1"/>
  <c r="K233" i="12"/>
  <c r="Q233" i="12"/>
  <c r="R233" i="12" s="1"/>
  <c r="E3706" i="13"/>
  <c r="N234" i="12"/>
  <c r="O234" i="12" s="1"/>
  <c r="P234" i="12" s="1"/>
  <c r="J234" i="12"/>
  <c r="Y234" i="12"/>
  <c r="I234" i="12"/>
  <c r="V234" i="12"/>
  <c r="B235" i="12"/>
  <c r="U234" i="12"/>
  <c r="E234" i="12"/>
  <c r="F234" i="12" s="1"/>
  <c r="W234" i="12" l="1"/>
  <c r="E3705" i="13"/>
  <c r="N235" i="12"/>
  <c r="O235" i="12" s="1"/>
  <c r="P235" i="12" s="1"/>
  <c r="J235" i="12"/>
  <c r="Y235" i="12"/>
  <c r="I235" i="12"/>
  <c r="V235" i="12"/>
  <c r="B236" i="12"/>
  <c r="U235" i="12"/>
  <c r="E235" i="12"/>
  <c r="F235" i="12" s="1"/>
  <c r="K234" i="12"/>
  <c r="Q234" i="12"/>
  <c r="R234" i="12" s="1"/>
  <c r="Q235" i="12" l="1"/>
  <c r="R235" i="12" s="1"/>
  <c r="K235" i="12"/>
  <c r="W235" i="12"/>
  <c r="E3704" i="13"/>
  <c r="J236" i="12"/>
  <c r="Y236" i="12"/>
  <c r="I236" i="12"/>
  <c r="V236" i="12"/>
  <c r="B237" i="12"/>
  <c r="U236" i="12"/>
  <c r="E236" i="12"/>
  <c r="F236" i="12" s="1"/>
  <c r="N236" i="12"/>
  <c r="O236" i="12" s="1"/>
  <c r="P236" i="12" s="1"/>
  <c r="Q236" i="12" l="1"/>
  <c r="R236" i="12" s="1"/>
  <c r="K236" i="12"/>
  <c r="W236" i="12"/>
  <c r="E3703" i="13"/>
  <c r="J237" i="12"/>
  <c r="Y237" i="12"/>
  <c r="I237" i="12"/>
  <c r="V237" i="12"/>
  <c r="B238" i="12"/>
  <c r="U237" i="12"/>
  <c r="E237" i="12"/>
  <c r="F237" i="12" s="1"/>
  <c r="N237" i="12"/>
  <c r="O237" i="12" s="1"/>
  <c r="P237" i="12" s="1"/>
  <c r="W237" i="12" l="1"/>
  <c r="Q237" i="12"/>
  <c r="R237" i="12" s="1"/>
  <c r="E3702" i="13"/>
  <c r="B239" i="12"/>
  <c r="U238" i="12"/>
  <c r="V238" i="12"/>
  <c r="E238" i="12"/>
  <c r="F238" i="12" s="1"/>
  <c r="N238" i="12"/>
  <c r="O238" i="12" s="1"/>
  <c r="P238" i="12" s="1"/>
  <c r="J238" i="12"/>
  <c r="I238" i="12"/>
  <c r="Y238" i="12"/>
  <c r="K237" i="12"/>
  <c r="W238" i="12" l="1"/>
  <c r="Q238" i="12"/>
  <c r="R238" i="12" s="1"/>
  <c r="E3701" i="13"/>
  <c r="B240" i="12"/>
  <c r="U239" i="12"/>
  <c r="E239" i="12"/>
  <c r="F239" i="12" s="1"/>
  <c r="Y239" i="12"/>
  <c r="I239" i="12"/>
  <c r="V239" i="12"/>
  <c r="N239" i="12"/>
  <c r="O239" i="12" s="1"/>
  <c r="P239" i="12" s="1"/>
  <c r="J239" i="12"/>
  <c r="K238" i="12"/>
  <c r="W239" i="12" l="1"/>
  <c r="E3700" i="13"/>
  <c r="J240" i="12"/>
  <c r="Y240" i="12"/>
  <c r="I240" i="12"/>
  <c r="U240" i="12"/>
  <c r="N240" i="12"/>
  <c r="O240" i="12" s="1"/>
  <c r="P240" i="12" s="1"/>
  <c r="B241" i="12"/>
  <c r="E240" i="12"/>
  <c r="F240" i="12" s="1"/>
  <c r="V240" i="12"/>
  <c r="Q239" i="12"/>
  <c r="R239" i="12" s="1"/>
  <c r="K239" i="12"/>
  <c r="W240" i="12" l="1"/>
  <c r="Q240" i="12"/>
  <c r="R240" i="12" s="1"/>
  <c r="K240" i="12"/>
  <c r="E3699" i="13"/>
  <c r="Y241" i="12"/>
  <c r="I241" i="12"/>
  <c r="V241" i="12"/>
  <c r="B242" i="12"/>
  <c r="U241" i="12"/>
  <c r="E241" i="12"/>
  <c r="F241" i="12" s="1"/>
  <c r="N241" i="12"/>
  <c r="O241" i="12" s="1"/>
  <c r="P241" i="12" s="1"/>
  <c r="J241" i="12"/>
  <c r="Q241" i="12" l="1"/>
  <c r="R241" i="12" s="1"/>
  <c r="K241" i="12"/>
  <c r="E3698" i="13"/>
  <c r="Y242" i="12"/>
  <c r="I242" i="12"/>
  <c r="V242" i="12"/>
  <c r="J242" i="12"/>
  <c r="B243" i="12"/>
  <c r="E242" i="12"/>
  <c r="F242" i="12" s="1"/>
  <c r="U242" i="12"/>
  <c r="N242" i="12"/>
  <c r="O242" i="12" s="1"/>
  <c r="P242" i="12" s="1"/>
  <c r="W241" i="12"/>
  <c r="W242" i="12" l="1"/>
  <c r="Q242" i="12"/>
  <c r="R242" i="12" s="1"/>
  <c r="E3697" i="13"/>
  <c r="V243" i="12"/>
  <c r="B244" i="12"/>
  <c r="U243" i="12"/>
  <c r="E243" i="12"/>
  <c r="F243" i="12" s="1"/>
  <c r="Y243" i="12"/>
  <c r="I243" i="12"/>
  <c r="J243" i="12"/>
  <c r="N243" i="12"/>
  <c r="O243" i="12" s="1"/>
  <c r="P243" i="12" s="1"/>
  <c r="K242" i="12"/>
  <c r="W243" i="12" l="1"/>
  <c r="Q243" i="12"/>
  <c r="R243" i="12" s="1"/>
  <c r="K243" i="12"/>
  <c r="E3696" i="13"/>
  <c r="N244" i="12"/>
  <c r="O244" i="12" s="1"/>
  <c r="P244" i="12" s="1"/>
  <c r="V244" i="12"/>
  <c r="B245" i="12"/>
  <c r="U244" i="12"/>
  <c r="E244" i="12"/>
  <c r="F244" i="12" s="1"/>
  <c r="Y244" i="12"/>
  <c r="J244" i="12"/>
  <c r="I244" i="12"/>
  <c r="W244" i="12" l="1"/>
  <c r="E3695" i="13"/>
  <c r="J245" i="12"/>
  <c r="Y245" i="12"/>
  <c r="I245" i="12"/>
  <c r="B246" i="12"/>
  <c r="V245" i="12"/>
  <c r="U245" i="12"/>
  <c r="N245" i="12"/>
  <c r="O245" i="12" s="1"/>
  <c r="P245" i="12" s="1"/>
  <c r="E245" i="12"/>
  <c r="F245" i="12" s="1"/>
  <c r="K244" i="12"/>
  <c r="Q244" i="12"/>
  <c r="R244" i="12" s="1"/>
  <c r="W245" i="12" l="1"/>
  <c r="E3694" i="13"/>
  <c r="J246" i="12"/>
  <c r="V246" i="12"/>
  <c r="Y246" i="12"/>
  <c r="U246" i="12"/>
  <c r="N246" i="12"/>
  <c r="O246" i="12" s="1"/>
  <c r="P246" i="12" s="1"/>
  <c r="I246" i="12"/>
  <c r="B247" i="12"/>
  <c r="E246" i="12"/>
  <c r="F246" i="12" s="1"/>
  <c r="K245" i="12"/>
  <c r="Q245" i="12"/>
  <c r="R245" i="12" s="1"/>
  <c r="W246" i="12" l="1"/>
  <c r="Q246" i="12"/>
  <c r="R246" i="12" s="1"/>
  <c r="E3693" i="13"/>
  <c r="J247" i="12"/>
  <c r="Y247" i="12"/>
  <c r="I247" i="12"/>
  <c r="B248" i="12"/>
  <c r="U247" i="12"/>
  <c r="E247" i="12"/>
  <c r="F247" i="12" s="1"/>
  <c r="V247" i="12"/>
  <c r="N247" i="12"/>
  <c r="O247" i="12" s="1"/>
  <c r="P247" i="12" s="1"/>
  <c r="K246" i="12"/>
  <c r="W247" i="12" l="1"/>
  <c r="E3692" i="13"/>
  <c r="V248" i="12"/>
  <c r="J248" i="12"/>
  <c r="Y248" i="12"/>
  <c r="I248" i="12"/>
  <c r="U248" i="12"/>
  <c r="N248" i="12"/>
  <c r="O248" i="12" s="1"/>
  <c r="P248" i="12" s="1"/>
  <c r="B249" i="12"/>
  <c r="E248" i="12"/>
  <c r="F248" i="12" s="1"/>
  <c r="K247" i="12"/>
  <c r="Q247" i="12"/>
  <c r="R247" i="12" s="1"/>
  <c r="W248" i="12" l="1"/>
  <c r="K248" i="12"/>
  <c r="Q248" i="12"/>
  <c r="R248" i="12" s="1"/>
  <c r="E3691" i="13"/>
  <c r="N249" i="12"/>
  <c r="O249" i="12" s="1"/>
  <c r="P249" i="12" s="1"/>
  <c r="V249" i="12"/>
  <c r="U249" i="12"/>
  <c r="J249" i="12"/>
  <c r="I249" i="12"/>
  <c r="B250" i="12"/>
  <c r="E249" i="12"/>
  <c r="F249" i="12" s="1"/>
  <c r="Y249" i="12"/>
  <c r="E3690" i="13" l="1"/>
  <c r="N250" i="12"/>
  <c r="O250" i="12" s="1"/>
  <c r="P250" i="12" s="1"/>
  <c r="J250" i="12"/>
  <c r="U250" i="12"/>
  <c r="I250" i="12"/>
  <c r="B251" i="12"/>
  <c r="E250" i="12"/>
  <c r="F250" i="12" s="1"/>
  <c r="Y250" i="12"/>
  <c r="V250" i="12"/>
  <c r="K249" i="12"/>
  <c r="W249" i="12"/>
  <c r="Q249" i="12"/>
  <c r="R249" i="12" s="1"/>
  <c r="W250" i="12" l="1"/>
  <c r="K250" i="12"/>
  <c r="Q250" i="12"/>
  <c r="R250" i="12" s="1"/>
  <c r="E3689" i="13"/>
  <c r="N251" i="12"/>
  <c r="O251" i="12" s="1"/>
  <c r="P251" i="12" s="1"/>
  <c r="Y251" i="12"/>
  <c r="I251" i="12"/>
  <c r="J251" i="12"/>
  <c r="B252" i="12"/>
  <c r="E251" i="12"/>
  <c r="F251" i="12" s="1"/>
  <c r="V251" i="12"/>
  <c r="U251" i="12"/>
  <c r="W251" i="12" l="1"/>
  <c r="Q251" i="12"/>
  <c r="R251" i="12" s="1"/>
  <c r="E3688" i="13"/>
  <c r="J252" i="12"/>
  <c r="V252" i="12"/>
  <c r="B253" i="12"/>
  <c r="U252" i="12"/>
  <c r="E252" i="12"/>
  <c r="F252" i="12" s="1"/>
  <c r="N252" i="12"/>
  <c r="O252" i="12" s="1"/>
  <c r="P252" i="12" s="1"/>
  <c r="I252" i="12"/>
  <c r="Y252" i="12"/>
  <c r="K251" i="12"/>
  <c r="W252" i="12" l="1"/>
  <c r="E3687" i="13"/>
  <c r="B254" i="12"/>
  <c r="U253" i="12"/>
  <c r="E253" i="12"/>
  <c r="F253" i="12" s="1"/>
  <c r="J253" i="12"/>
  <c r="N253" i="12"/>
  <c r="O253" i="12" s="1"/>
  <c r="P253" i="12" s="1"/>
  <c r="I253" i="12"/>
  <c r="Y253" i="12"/>
  <c r="V253" i="12"/>
  <c r="Q252" i="12"/>
  <c r="R252" i="12" s="1"/>
  <c r="K252" i="12"/>
  <c r="Q253" i="12" l="1"/>
  <c r="R253" i="12" s="1"/>
  <c r="K253" i="12"/>
  <c r="W253" i="12"/>
  <c r="E3686" i="13"/>
  <c r="B255" i="12"/>
  <c r="U254" i="12"/>
  <c r="E254" i="12"/>
  <c r="F254" i="12" s="1"/>
  <c r="N254" i="12"/>
  <c r="O254" i="12" s="1"/>
  <c r="P254" i="12" s="1"/>
  <c r="J254" i="12"/>
  <c r="I254" i="12"/>
  <c r="Y254" i="12"/>
  <c r="V254" i="12"/>
  <c r="K254" i="12" l="1"/>
  <c r="W254" i="12"/>
  <c r="E3685" i="13"/>
  <c r="B256" i="12"/>
  <c r="U255" i="12"/>
  <c r="E255" i="12"/>
  <c r="F255" i="12" s="1"/>
  <c r="V255" i="12"/>
  <c r="N255" i="12"/>
  <c r="O255" i="12" s="1"/>
  <c r="P255" i="12" s="1"/>
  <c r="J255" i="12"/>
  <c r="I255" i="12"/>
  <c r="Y255" i="12"/>
  <c r="Q254" i="12"/>
  <c r="R254" i="12" s="1"/>
  <c r="W255" i="12" l="1"/>
  <c r="E3684" i="13"/>
  <c r="N256" i="12"/>
  <c r="O256" i="12" s="1"/>
  <c r="P256" i="12" s="1"/>
  <c r="J256" i="12"/>
  <c r="Y256" i="12"/>
  <c r="I256" i="12"/>
  <c r="B257" i="12"/>
  <c r="U256" i="12"/>
  <c r="E256" i="12"/>
  <c r="F256" i="12" s="1"/>
  <c r="V256" i="12"/>
  <c r="Q255" i="12"/>
  <c r="R255" i="12" s="1"/>
  <c r="K255" i="12"/>
  <c r="E3683" i="13" l="1"/>
  <c r="Y257" i="12"/>
  <c r="I257" i="12"/>
  <c r="V257" i="12"/>
  <c r="B258" i="12"/>
  <c r="U257" i="12"/>
  <c r="E257" i="12"/>
  <c r="F257" i="12" s="1"/>
  <c r="N257" i="12"/>
  <c r="O257" i="12" s="1"/>
  <c r="P257" i="12" s="1"/>
  <c r="J257" i="12"/>
  <c r="K256" i="12"/>
  <c r="Q256" i="12"/>
  <c r="R256" i="12" s="1"/>
  <c r="W256" i="12"/>
  <c r="W257" i="12" l="1"/>
  <c r="Q257" i="12"/>
  <c r="R257" i="12" s="1"/>
  <c r="E3682" i="13"/>
  <c r="Y258" i="12"/>
  <c r="I258" i="12"/>
  <c r="V258" i="12"/>
  <c r="N258" i="12"/>
  <c r="O258" i="12" s="1"/>
  <c r="P258" i="12" s="1"/>
  <c r="B259" i="12"/>
  <c r="U258" i="12"/>
  <c r="J258" i="12"/>
  <c r="E258" i="12"/>
  <c r="F258" i="12" s="1"/>
  <c r="K257" i="12"/>
  <c r="Q258" i="12" l="1"/>
  <c r="R258" i="12" s="1"/>
  <c r="K258" i="12"/>
  <c r="W258" i="12"/>
  <c r="E3681" i="13"/>
  <c r="V259" i="12"/>
  <c r="B260" i="12"/>
  <c r="U259" i="12"/>
  <c r="E259" i="12"/>
  <c r="F259" i="12" s="1"/>
  <c r="Y259" i="12"/>
  <c r="I259" i="12"/>
  <c r="J259" i="12"/>
  <c r="N259" i="12"/>
  <c r="O259" i="12" s="1"/>
  <c r="P259" i="12" s="1"/>
  <c r="W259" i="12" l="1"/>
  <c r="Q259" i="12"/>
  <c r="R259" i="12" s="1"/>
  <c r="E3680" i="13"/>
  <c r="N260" i="12"/>
  <c r="O260" i="12" s="1"/>
  <c r="P260" i="12" s="1"/>
  <c r="Y260" i="12"/>
  <c r="I260" i="12"/>
  <c r="V260" i="12"/>
  <c r="B261" i="12"/>
  <c r="U260" i="12"/>
  <c r="E260" i="12"/>
  <c r="F260" i="12" s="1"/>
  <c r="J260" i="12"/>
  <c r="K259" i="12"/>
  <c r="Q260" i="12" l="1"/>
  <c r="R260" i="12" s="1"/>
  <c r="K260" i="12"/>
  <c r="W260" i="12"/>
  <c r="E3679" i="13"/>
  <c r="J261" i="12"/>
  <c r="Y261" i="12"/>
  <c r="I261" i="12"/>
  <c r="V261" i="12"/>
  <c r="B262" i="12"/>
  <c r="U261" i="12"/>
  <c r="E261" i="12"/>
  <c r="F261" i="12" s="1"/>
  <c r="N261" i="12"/>
  <c r="O261" i="12" s="1"/>
  <c r="P261" i="12" s="1"/>
  <c r="W261" i="12" l="1"/>
  <c r="K261" i="12"/>
  <c r="Q261" i="12"/>
  <c r="R261" i="12" s="1"/>
  <c r="E3678" i="13"/>
  <c r="J262" i="12"/>
  <c r="V262" i="12"/>
  <c r="Y262" i="12"/>
  <c r="U262" i="12"/>
  <c r="N262" i="12"/>
  <c r="O262" i="12" s="1"/>
  <c r="P262" i="12" s="1"/>
  <c r="I262" i="12"/>
  <c r="E262" i="12"/>
  <c r="F262" i="12" s="1"/>
  <c r="B263" i="12"/>
  <c r="W262" i="12" l="1"/>
  <c r="K262" i="12"/>
  <c r="Q262" i="12"/>
  <c r="R262" i="12" s="1"/>
  <c r="E3677" i="13"/>
  <c r="J263" i="12"/>
  <c r="Y263" i="12"/>
  <c r="I263" i="12"/>
  <c r="B264" i="12"/>
  <c r="U263" i="12"/>
  <c r="E263" i="12"/>
  <c r="F263" i="12" s="1"/>
  <c r="V263" i="12"/>
  <c r="N263" i="12"/>
  <c r="O263" i="12" s="1"/>
  <c r="P263" i="12" s="1"/>
  <c r="W263" i="12" l="1"/>
  <c r="E3676" i="13"/>
  <c r="V264" i="12"/>
  <c r="J264" i="12"/>
  <c r="Y264" i="12"/>
  <c r="I264" i="12"/>
  <c r="E264" i="12"/>
  <c r="F264" i="12" s="1"/>
  <c r="B265" i="12"/>
  <c r="U264" i="12"/>
  <c r="N264" i="12"/>
  <c r="O264" i="12" s="1"/>
  <c r="P264" i="12" s="1"/>
  <c r="K263" i="12"/>
  <c r="Q263" i="12"/>
  <c r="R263" i="12" s="1"/>
  <c r="Q264" i="12" l="1"/>
  <c r="R264" i="12" s="1"/>
  <c r="W264" i="12"/>
  <c r="E3675" i="13"/>
  <c r="N265" i="12"/>
  <c r="O265" i="12" s="1"/>
  <c r="P265" i="12" s="1"/>
  <c r="J265" i="12"/>
  <c r="Y265" i="12"/>
  <c r="I265" i="12"/>
  <c r="V265" i="12"/>
  <c r="E265" i="12"/>
  <c r="F265" i="12" s="1"/>
  <c r="B266" i="12"/>
  <c r="U265" i="12"/>
  <c r="K264" i="12"/>
  <c r="W265" i="12" l="1"/>
  <c r="Q265" i="12"/>
  <c r="R265" i="12" s="1"/>
  <c r="E3674" i="13"/>
  <c r="N266" i="12"/>
  <c r="O266" i="12" s="1"/>
  <c r="P266" i="12" s="1"/>
  <c r="J266" i="12"/>
  <c r="V266" i="12"/>
  <c r="U266" i="12"/>
  <c r="I266" i="12"/>
  <c r="E266" i="12"/>
  <c r="F266" i="12" s="1"/>
  <c r="B267" i="12"/>
  <c r="Y266" i="12"/>
  <c r="K265" i="12"/>
  <c r="K266" i="12" l="1"/>
  <c r="Q266" i="12"/>
  <c r="R266" i="12" s="1"/>
  <c r="E3673" i="13"/>
  <c r="N267" i="12"/>
  <c r="O267" i="12" s="1"/>
  <c r="P267" i="12" s="1"/>
  <c r="Y267" i="12"/>
  <c r="I267" i="12"/>
  <c r="V267" i="12"/>
  <c r="U267" i="12"/>
  <c r="J267" i="12"/>
  <c r="E267" i="12"/>
  <c r="F267" i="12" s="1"/>
  <c r="B268" i="12"/>
  <c r="W266" i="12"/>
  <c r="Q267" i="12" l="1"/>
  <c r="R267" i="12" s="1"/>
  <c r="K267" i="12"/>
  <c r="E3672" i="13"/>
  <c r="J268" i="12"/>
  <c r="V268" i="12"/>
  <c r="B269" i="12"/>
  <c r="U268" i="12"/>
  <c r="E268" i="12"/>
  <c r="F268" i="12" s="1"/>
  <c r="N268" i="12"/>
  <c r="O268" i="12" s="1"/>
  <c r="P268" i="12" s="1"/>
  <c r="Y268" i="12"/>
  <c r="I268" i="12"/>
  <c r="W267" i="12"/>
  <c r="K268" i="12" l="1"/>
  <c r="W268" i="12"/>
  <c r="Q268" i="12"/>
  <c r="R268" i="12" s="1"/>
  <c r="E3671" i="13"/>
  <c r="B270" i="12"/>
  <c r="U269" i="12"/>
  <c r="E269" i="12"/>
  <c r="F269" i="12" s="1"/>
  <c r="N269" i="12"/>
  <c r="O269" i="12" s="1"/>
  <c r="P269" i="12" s="1"/>
  <c r="J269" i="12"/>
  <c r="Y269" i="12"/>
  <c r="V269" i="12"/>
  <c r="I269" i="12"/>
  <c r="K269" i="12" l="1"/>
  <c r="Q269" i="12"/>
  <c r="R269" i="12" s="1"/>
  <c r="W269" i="12"/>
  <c r="E3670" i="13"/>
  <c r="B271" i="12"/>
  <c r="U270" i="12"/>
  <c r="E270" i="12"/>
  <c r="F270" i="12" s="1"/>
  <c r="N270" i="12"/>
  <c r="O270" i="12" s="1"/>
  <c r="P270" i="12" s="1"/>
  <c r="J270" i="12"/>
  <c r="I270" i="12"/>
  <c r="Y270" i="12"/>
  <c r="V270" i="12"/>
  <c r="Q270" i="12" l="1"/>
  <c r="R270" i="12" s="1"/>
  <c r="E3669" i="13"/>
  <c r="B272" i="12"/>
  <c r="U271" i="12"/>
  <c r="E271" i="12"/>
  <c r="F271" i="12" s="1"/>
  <c r="N271" i="12"/>
  <c r="O271" i="12" s="1"/>
  <c r="P271" i="12" s="1"/>
  <c r="J271" i="12"/>
  <c r="I271" i="12"/>
  <c r="Y271" i="12"/>
  <c r="V271" i="12"/>
  <c r="K270" i="12"/>
  <c r="W270" i="12"/>
  <c r="W271" i="12" l="1"/>
  <c r="E3668" i="13"/>
  <c r="N272" i="12"/>
  <c r="O272" i="12" s="1"/>
  <c r="P272" i="12" s="1"/>
  <c r="J272" i="12"/>
  <c r="Y272" i="12"/>
  <c r="I272" i="12"/>
  <c r="B273" i="12"/>
  <c r="U272" i="12"/>
  <c r="E272" i="12"/>
  <c r="F272" i="12" s="1"/>
  <c r="V272" i="12"/>
  <c r="K271" i="12"/>
  <c r="Q271" i="12"/>
  <c r="R271" i="12" s="1"/>
  <c r="K272" i="12" l="1"/>
  <c r="Q272" i="12"/>
  <c r="R272" i="12" s="1"/>
  <c r="W272" i="12"/>
  <c r="E3667" i="13"/>
  <c r="Y273" i="12"/>
  <c r="I273" i="12"/>
  <c r="V273" i="12"/>
  <c r="B274" i="12"/>
  <c r="U273" i="12"/>
  <c r="E273" i="12"/>
  <c r="F273" i="12" s="1"/>
  <c r="N273" i="12"/>
  <c r="O273" i="12" s="1"/>
  <c r="P273" i="12" s="1"/>
  <c r="J273" i="12"/>
  <c r="W273" i="12" l="1"/>
  <c r="K273" i="12"/>
  <c r="Q273" i="12"/>
  <c r="R273" i="12" s="1"/>
  <c r="E3666" i="13"/>
  <c r="Y274" i="12"/>
  <c r="I274" i="12"/>
  <c r="V274" i="12"/>
  <c r="N274" i="12"/>
  <c r="O274" i="12" s="1"/>
  <c r="P274" i="12" s="1"/>
  <c r="B275" i="12"/>
  <c r="U274" i="12"/>
  <c r="J274" i="12"/>
  <c r="E274" i="12"/>
  <c r="F274" i="12" s="1"/>
  <c r="W274" i="12" l="1"/>
  <c r="Q274" i="12"/>
  <c r="R274" i="12" s="1"/>
  <c r="E3665" i="13"/>
  <c r="V275" i="12"/>
  <c r="B276" i="12"/>
  <c r="U275" i="12"/>
  <c r="E275" i="12"/>
  <c r="F275" i="12" s="1"/>
  <c r="Y275" i="12"/>
  <c r="I275" i="12"/>
  <c r="J275" i="12"/>
  <c r="N275" i="12"/>
  <c r="O275" i="12" s="1"/>
  <c r="P275" i="12" s="1"/>
  <c r="K274" i="12"/>
  <c r="W275" i="12" l="1"/>
  <c r="E3664" i="13"/>
  <c r="N276" i="12"/>
  <c r="O276" i="12" s="1"/>
  <c r="P276" i="12" s="1"/>
  <c r="Y276" i="12"/>
  <c r="I276" i="12"/>
  <c r="V276" i="12"/>
  <c r="B277" i="12"/>
  <c r="U276" i="12"/>
  <c r="E276" i="12"/>
  <c r="F276" i="12" s="1"/>
  <c r="J276" i="12"/>
  <c r="K275" i="12"/>
  <c r="Q275" i="12"/>
  <c r="R275" i="12" s="1"/>
  <c r="W276" i="12" l="1"/>
  <c r="Q276" i="12"/>
  <c r="R276" i="12" s="1"/>
  <c r="K276" i="12"/>
  <c r="E3663" i="13"/>
  <c r="N277" i="12"/>
  <c r="O277" i="12" s="1"/>
  <c r="P277" i="12" s="1"/>
  <c r="J277" i="12"/>
  <c r="Y277" i="12"/>
  <c r="I277" i="12"/>
  <c r="V277" i="12"/>
  <c r="B278" i="12"/>
  <c r="U277" i="12"/>
  <c r="E277" i="12"/>
  <c r="F277" i="12" s="1"/>
  <c r="Q277" i="12" l="1"/>
  <c r="R277" i="12" s="1"/>
  <c r="W277" i="12"/>
  <c r="E3662" i="13"/>
  <c r="J278" i="12"/>
  <c r="V278" i="12"/>
  <c r="E278" i="12"/>
  <c r="F278" i="12" s="1"/>
  <c r="B279" i="12"/>
  <c r="Y278" i="12"/>
  <c r="U278" i="12"/>
  <c r="N278" i="12"/>
  <c r="O278" i="12" s="1"/>
  <c r="P278" i="12" s="1"/>
  <c r="I278" i="12"/>
  <c r="K277" i="12"/>
  <c r="W278" i="12" l="1"/>
  <c r="Q278" i="12"/>
  <c r="R278" i="12" s="1"/>
  <c r="K278" i="12"/>
  <c r="E3661" i="13"/>
  <c r="J279" i="12"/>
  <c r="Y279" i="12"/>
  <c r="I279" i="12"/>
  <c r="B280" i="12"/>
  <c r="U279" i="12"/>
  <c r="E279" i="12"/>
  <c r="F279" i="12" s="1"/>
  <c r="V279" i="12"/>
  <c r="N279" i="12"/>
  <c r="O279" i="12" s="1"/>
  <c r="P279" i="12" s="1"/>
  <c r="Q279" i="12" l="1"/>
  <c r="R279" i="12" s="1"/>
  <c r="W279" i="12"/>
  <c r="E3660" i="13"/>
  <c r="V280" i="12"/>
  <c r="B281" i="12"/>
  <c r="U280" i="12"/>
  <c r="E280" i="12"/>
  <c r="F280" i="12" s="1"/>
  <c r="J280" i="12"/>
  <c r="Y280" i="12"/>
  <c r="I280" i="12"/>
  <c r="N280" i="12"/>
  <c r="O280" i="12" s="1"/>
  <c r="P280" i="12" s="1"/>
  <c r="K279" i="12"/>
  <c r="W280" i="12" l="1"/>
  <c r="Q280" i="12"/>
  <c r="R280" i="12" s="1"/>
  <c r="E3659" i="13"/>
  <c r="N281" i="12"/>
  <c r="O281" i="12" s="1"/>
  <c r="P281" i="12" s="1"/>
  <c r="J281" i="12"/>
  <c r="Y281" i="12"/>
  <c r="I281" i="12"/>
  <c r="V281" i="12"/>
  <c r="E281" i="12"/>
  <c r="F281" i="12" s="1"/>
  <c r="B282" i="12"/>
  <c r="U281" i="12"/>
  <c r="K280" i="12"/>
  <c r="W281" i="12" l="1"/>
  <c r="K281" i="12"/>
  <c r="Q281" i="12"/>
  <c r="R281" i="12" s="1"/>
  <c r="E3658" i="13"/>
  <c r="N282" i="12"/>
  <c r="O282" i="12" s="1"/>
  <c r="P282" i="12" s="1"/>
  <c r="J282" i="12"/>
  <c r="V282" i="12"/>
  <c r="U282" i="12"/>
  <c r="I282" i="12"/>
  <c r="E282" i="12"/>
  <c r="F282" i="12" s="1"/>
  <c r="B283" i="12"/>
  <c r="Y282" i="12"/>
  <c r="K282" i="12" l="1"/>
  <c r="Q282" i="12"/>
  <c r="R282" i="12" s="1"/>
  <c r="E3657" i="13"/>
  <c r="N283" i="12"/>
  <c r="O283" i="12" s="1"/>
  <c r="P283" i="12" s="1"/>
  <c r="Y283" i="12"/>
  <c r="I283" i="12"/>
  <c r="B284" i="12"/>
  <c r="V283" i="12"/>
  <c r="U283" i="12"/>
  <c r="J283" i="12"/>
  <c r="E283" i="12"/>
  <c r="F283" i="12" s="1"/>
  <c r="W282" i="12"/>
  <c r="W283" i="12" l="1"/>
  <c r="K283" i="12"/>
  <c r="E3656" i="13"/>
  <c r="J284" i="12"/>
  <c r="Y284" i="12"/>
  <c r="I284" i="12"/>
  <c r="V284" i="12"/>
  <c r="B285" i="12"/>
  <c r="U284" i="12"/>
  <c r="E284" i="12"/>
  <c r="F284" i="12" s="1"/>
  <c r="N284" i="12"/>
  <c r="O284" i="12" s="1"/>
  <c r="P284" i="12" s="1"/>
  <c r="Q283" i="12"/>
  <c r="R283" i="12" s="1"/>
  <c r="W284" i="12" l="1"/>
  <c r="Q284" i="12"/>
  <c r="R284" i="12" s="1"/>
  <c r="E3655" i="13"/>
  <c r="V285" i="12"/>
  <c r="B286" i="12"/>
  <c r="U285" i="12"/>
  <c r="E285" i="12"/>
  <c r="F285" i="12" s="1"/>
  <c r="N285" i="12"/>
  <c r="O285" i="12" s="1"/>
  <c r="P285" i="12" s="1"/>
  <c r="J285" i="12"/>
  <c r="Y285" i="12"/>
  <c r="I285" i="12"/>
  <c r="K284" i="12"/>
  <c r="Q285" i="12" l="1"/>
  <c r="R285" i="12" s="1"/>
  <c r="E3654" i="13"/>
  <c r="B287" i="12"/>
  <c r="U286" i="12"/>
  <c r="E286" i="12"/>
  <c r="F286" i="12" s="1"/>
  <c r="N286" i="12"/>
  <c r="O286" i="12" s="1"/>
  <c r="P286" i="12" s="1"/>
  <c r="J286" i="12"/>
  <c r="Y286" i="12"/>
  <c r="I286" i="12"/>
  <c r="V286" i="12"/>
  <c r="K285" i="12"/>
  <c r="W285" i="12"/>
  <c r="W286" i="12" l="1"/>
  <c r="Q286" i="12"/>
  <c r="R286" i="12" s="1"/>
  <c r="E3653" i="13"/>
  <c r="N287" i="12"/>
  <c r="O287" i="12" s="1"/>
  <c r="P287" i="12" s="1"/>
  <c r="V287" i="12"/>
  <c r="B288" i="12"/>
  <c r="U287" i="12"/>
  <c r="E287" i="12"/>
  <c r="F287" i="12" s="1"/>
  <c r="Y287" i="12"/>
  <c r="J287" i="12"/>
  <c r="I287" i="12"/>
  <c r="K286" i="12"/>
  <c r="Q287" i="12" l="1"/>
  <c r="R287" i="12" s="1"/>
  <c r="K287" i="12"/>
  <c r="W287" i="12"/>
  <c r="E3652" i="13"/>
  <c r="N288" i="12"/>
  <c r="O288" i="12" s="1"/>
  <c r="P288" i="12" s="1"/>
  <c r="J288" i="12"/>
  <c r="Y288" i="12"/>
  <c r="I288" i="12"/>
  <c r="B289" i="12"/>
  <c r="U288" i="12"/>
  <c r="E288" i="12"/>
  <c r="F288" i="12" s="1"/>
  <c r="V288" i="12"/>
  <c r="Q288" i="12" l="1"/>
  <c r="R288" i="12" s="1"/>
  <c r="W288" i="12"/>
  <c r="E3651" i="13"/>
  <c r="J289" i="12"/>
  <c r="Y289" i="12"/>
  <c r="I289" i="12"/>
  <c r="V289" i="12"/>
  <c r="B290" i="12"/>
  <c r="U289" i="12"/>
  <c r="E289" i="12"/>
  <c r="F289" i="12" s="1"/>
  <c r="N289" i="12"/>
  <c r="O289" i="12" s="1"/>
  <c r="P289" i="12" s="1"/>
  <c r="K288" i="12"/>
  <c r="Q289" i="12" l="1"/>
  <c r="R289" i="12" s="1"/>
  <c r="K289" i="12"/>
  <c r="W289" i="12"/>
  <c r="E3650" i="13"/>
  <c r="Y290" i="12"/>
  <c r="I290" i="12"/>
  <c r="V290" i="12"/>
  <c r="B291" i="12"/>
  <c r="U290" i="12"/>
  <c r="E290" i="12"/>
  <c r="F290" i="12" s="1"/>
  <c r="N290" i="12"/>
  <c r="O290" i="12" s="1"/>
  <c r="P290" i="12" s="1"/>
  <c r="J290" i="12"/>
  <c r="W290" i="12" l="1"/>
  <c r="K290" i="12"/>
  <c r="Q290" i="12"/>
  <c r="R290" i="12" s="1"/>
  <c r="E3649" i="13"/>
  <c r="V291" i="12"/>
  <c r="B292" i="12"/>
  <c r="U291" i="12"/>
  <c r="E291" i="12"/>
  <c r="F291" i="12" s="1"/>
  <c r="J291" i="12"/>
  <c r="Y291" i="12"/>
  <c r="I291" i="12"/>
  <c r="N291" i="12"/>
  <c r="O291" i="12" s="1"/>
  <c r="P291" i="12" s="1"/>
  <c r="W291" i="12" l="1"/>
  <c r="K291" i="12"/>
  <c r="Q291" i="12"/>
  <c r="R291" i="12" s="1"/>
  <c r="E3648" i="13"/>
  <c r="N292" i="12"/>
  <c r="O292" i="12" s="1"/>
  <c r="P292" i="12" s="1"/>
  <c r="Y292" i="12"/>
  <c r="I292" i="12"/>
  <c r="V292" i="12"/>
  <c r="B293" i="12"/>
  <c r="U292" i="12"/>
  <c r="E292" i="12"/>
  <c r="F292" i="12" s="1"/>
  <c r="J292" i="12"/>
  <c r="W292" i="12" l="1"/>
  <c r="E3647" i="13"/>
  <c r="N293" i="12"/>
  <c r="O293" i="12" s="1"/>
  <c r="P293" i="12" s="1"/>
  <c r="J293" i="12"/>
  <c r="Y293" i="12"/>
  <c r="I293" i="12"/>
  <c r="V293" i="12"/>
  <c r="B294" i="12"/>
  <c r="U293" i="12"/>
  <c r="E293" i="12"/>
  <c r="F293" i="12" s="1"/>
  <c r="K292" i="12"/>
  <c r="Q292" i="12"/>
  <c r="R292" i="12" s="1"/>
  <c r="W293" i="12" l="1"/>
  <c r="E3646" i="13"/>
  <c r="J294" i="12"/>
  <c r="Y294" i="12"/>
  <c r="I294" i="12"/>
  <c r="V294" i="12"/>
  <c r="E294" i="12"/>
  <c r="F294" i="12" s="1"/>
  <c r="B295" i="12"/>
  <c r="U294" i="12"/>
  <c r="N294" i="12"/>
  <c r="O294" i="12" s="1"/>
  <c r="P294" i="12" s="1"/>
  <c r="K293" i="12"/>
  <c r="Q293" i="12"/>
  <c r="R293" i="12" s="1"/>
  <c r="K294" i="12" l="1"/>
  <c r="E3645" i="13"/>
  <c r="J295" i="12"/>
  <c r="Y295" i="12"/>
  <c r="I295" i="12"/>
  <c r="V295" i="12"/>
  <c r="B296" i="12"/>
  <c r="U295" i="12"/>
  <c r="E295" i="12"/>
  <c r="F295" i="12" s="1"/>
  <c r="N295" i="12"/>
  <c r="O295" i="12" s="1"/>
  <c r="P295" i="12" s="1"/>
  <c r="W294" i="12"/>
  <c r="Q294" i="12"/>
  <c r="R294" i="12" s="1"/>
  <c r="W295" i="12" l="1"/>
  <c r="K295" i="12"/>
  <c r="Q295" i="12"/>
  <c r="R295" i="12" s="1"/>
  <c r="E3644" i="13"/>
  <c r="V296" i="12"/>
  <c r="B297" i="12"/>
  <c r="U296" i="12"/>
  <c r="E296" i="12"/>
  <c r="F296" i="12" s="1"/>
  <c r="J296" i="12"/>
  <c r="Y296" i="12"/>
  <c r="I296" i="12"/>
  <c r="N296" i="12"/>
  <c r="O296" i="12" s="1"/>
  <c r="P296" i="12" s="1"/>
  <c r="W296" i="12" l="1"/>
  <c r="K296" i="12"/>
  <c r="Q296" i="12"/>
  <c r="R296" i="12" s="1"/>
  <c r="E3643" i="13"/>
  <c r="N297" i="12"/>
  <c r="O297" i="12" s="1"/>
  <c r="P297" i="12" s="1"/>
  <c r="J297" i="12"/>
  <c r="Y297" i="12"/>
  <c r="I297" i="12"/>
  <c r="V297" i="12"/>
  <c r="B298" i="12"/>
  <c r="U297" i="12"/>
  <c r="E297" i="12"/>
  <c r="F297" i="12" s="1"/>
  <c r="W297" i="12" l="1"/>
  <c r="E3642" i="13"/>
  <c r="N298" i="12"/>
  <c r="O298" i="12" s="1"/>
  <c r="P298" i="12" s="1"/>
  <c r="J298" i="12"/>
  <c r="V298" i="12"/>
  <c r="B299" i="12"/>
  <c r="U298" i="12"/>
  <c r="E298" i="12"/>
  <c r="F298" i="12" s="1"/>
  <c r="Y298" i="12"/>
  <c r="I298" i="12"/>
  <c r="K297" i="12"/>
  <c r="Q297" i="12"/>
  <c r="R297" i="12" s="1"/>
  <c r="W298" i="12" l="1"/>
  <c r="E3641" i="13"/>
  <c r="N299" i="12"/>
  <c r="O299" i="12" s="1"/>
  <c r="P299" i="12" s="1"/>
  <c r="J299" i="12"/>
  <c r="Y299" i="12"/>
  <c r="I299" i="12"/>
  <c r="E299" i="12"/>
  <c r="F299" i="12" s="1"/>
  <c r="B300" i="12"/>
  <c r="V299" i="12"/>
  <c r="U299" i="12"/>
  <c r="Q298" i="12"/>
  <c r="R298" i="12" s="1"/>
  <c r="K298" i="12"/>
  <c r="W299" i="12" l="1"/>
  <c r="K299" i="12"/>
  <c r="E3640" i="13"/>
  <c r="J300" i="12"/>
  <c r="Y300" i="12"/>
  <c r="I300" i="12"/>
  <c r="V300" i="12"/>
  <c r="B301" i="12"/>
  <c r="U300" i="12"/>
  <c r="E300" i="12"/>
  <c r="F300" i="12" s="1"/>
  <c r="N300" i="12"/>
  <c r="O300" i="12" s="1"/>
  <c r="P300" i="12" s="1"/>
  <c r="Q299" i="12"/>
  <c r="R299" i="12" s="1"/>
  <c r="K300" i="12" l="1"/>
  <c r="Q300" i="12"/>
  <c r="R300" i="12" s="1"/>
  <c r="W300" i="12"/>
  <c r="E3639" i="13"/>
  <c r="V301" i="12"/>
  <c r="B302" i="12"/>
  <c r="U301" i="12"/>
  <c r="E301" i="12"/>
  <c r="F301" i="12" s="1"/>
  <c r="N301" i="12"/>
  <c r="O301" i="12" s="1"/>
  <c r="P301" i="12" s="1"/>
  <c r="J301" i="12"/>
  <c r="I301" i="12"/>
  <c r="Y301" i="12"/>
  <c r="W301" i="12" l="1"/>
  <c r="E3638" i="13"/>
  <c r="B303" i="12"/>
  <c r="U302" i="12"/>
  <c r="E302" i="12"/>
  <c r="F302" i="12" s="1"/>
  <c r="N302" i="12"/>
  <c r="O302" i="12" s="1"/>
  <c r="P302" i="12" s="1"/>
  <c r="J302" i="12"/>
  <c r="Y302" i="12"/>
  <c r="I302" i="12"/>
  <c r="V302" i="12"/>
  <c r="K301" i="12"/>
  <c r="Q301" i="12"/>
  <c r="R301" i="12" s="1"/>
  <c r="Q302" i="12" l="1"/>
  <c r="R302" i="12" s="1"/>
  <c r="W302" i="12"/>
  <c r="E3637" i="13"/>
  <c r="N303" i="12"/>
  <c r="O303" i="12" s="1"/>
  <c r="P303" i="12" s="1"/>
  <c r="V303" i="12"/>
  <c r="B304" i="12"/>
  <c r="U303" i="12"/>
  <c r="E303" i="12"/>
  <c r="F303" i="12" s="1"/>
  <c r="Y303" i="12"/>
  <c r="J303" i="12"/>
  <c r="I303" i="12"/>
  <c r="K302" i="12"/>
  <c r="W303" i="12" l="1"/>
  <c r="Q303" i="12"/>
  <c r="R303" i="12" s="1"/>
  <c r="K303" i="12"/>
  <c r="E3636" i="13"/>
  <c r="N304" i="12"/>
  <c r="O304" i="12" s="1"/>
  <c r="P304" i="12" s="1"/>
  <c r="J304" i="12"/>
  <c r="Y304" i="12"/>
  <c r="I304" i="12"/>
  <c r="V304" i="12"/>
  <c r="B305" i="12"/>
  <c r="U304" i="12"/>
  <c r="E304" i="12"/>
  <c r="F304" i="12" s="1"/>
  <c r="K304" i="12" l="1"/>
  <c r="W304" i="12"/>
  <c r="Q304" i="12"/>
  <c r="R304" i="12" s="1"/>
  <c r="E3635" i="13"/>
  <c r="J305" i="12"/>
  <c r="Y305" i="12"/>
  <c r="I305" i="12"/>
  <c r="V305" i="12"/>
  <c r="B306" i="12"/>
  <c r="U305" i="12"/>
  <c r="E305" i="12"/>
  <c r="F305" i="12" s="1"/>
  <c r="N305" i="12"/>
  <c r="O305" i="12" s="1"/>
  <c r="P305" i="12" s="1"/>
  <c r="K305" i="12" l="1"/>
  <c r="E3634" i="13"/>
  <c r="Y306" i="12"/>
  <c r="I306" i="12"/>
  <c r="V306" i="12"/>
  <c r="B307" i="12"/>
  <c r="U306" i="12"/>
  <c r="E306" i="12"/>
  <c r="F306" i="12" s="1"/>
  <c r="N306" i="12"/>
  <c r="O306" i="12" s="1"/>
  <c r="P306" i="12" s="1"/>
  <c r="J306" i="12"/>
  <c r="Q305" i="12"/>
  <c r="R305" i="12" s="1"/>
  <c r="W305" i="12"/>
  <c r="W306" i="12" l="1"/>
  <c r="E3633" i="13"/>
  <c r="V307" i="12"/>
  <c r="B308" i="12"/>
  <c r="U307" i="12"/>
  <c r="E307" i="12"/>
  <c r="F307" i="12" s="1"/>
  <c r="J307" i="12"/>
  <c r="Y307" i="12"/>
  <c r="I307" i="12"/>
  <c r="N307" i="12"/>
  <c r="O307" i="12" s="1"/>
  <c r="P307" i="12" s="1"/>
  <c r="K306" i="12"/>
  <c r="Q306" i="12"/>
  <c r="R306" i="12" s="1"/>
  <c r="W307" i="12" l="1"/>
  <c r="Q307" i="12"/>
  <c r="R307" i="12" s="1"/>
  <c r="E3632" i="13"/>
  <c r="N308" i="12"/>
  <c r="O308" i="12" s="1"/>
  <c r="P308" i="12" s="1"/>
  <c r="J308" i="12"/>
  <c r="Y308" i="12"/>
  <c r="I308" i="12"/>
  <c r="V308" i="12"/>
  <c r="B309" i="12"/>
  <c r="U308" i="12"/>
  <c r="E308" i="12"/>
  <c r="F308" i="12" s="1"/>
  <c r="K307" i="12"/>
  <c r="W308" i="12" l="1"/>
  <c r="Q308" i="12"/>
  <c r="R308" i="12" s="1"/>
  <c r="E3631" i="13"/>
  <c r="N309" i="12"/>
  <c r="O309" i="12" s="1"/>
  <c r="P309" i="12" s="1"/>
  <c r="J309" i="12"/>
  <c r="Y309" i="12"/>
  <c r="I309" i="12"/>
  <c r="V309" i="12"/>
  <c r="B310" i="12"/>
  <c r="U309" i="12"/>
  <c r="E309" i="12"/>
  <c r="F309" i="12" s="1"/>
  <c r="K308" i="12"/>
  <c r="W309" i="12" l="1"/>
  <c r="Q309" i="12"/>
  <c r="R309" i="12" s="1"/>
  <c r="E3630" i="13"/>
  <c r="J310" i="12"/>
  <c r="Y310" i="12"/>
  <c r="I310" i="12"/>
  <c r="V310" i="12"/>
  <c r="B311" i="12"/>
  <c r="U310" i="12"/>
  <c r="N310" i="12"/>
  <c r="O310" i="12" s="1"/>
  <c r="P310" i="12" s="1"/>
  <c r="E310" i="12"/>
  <c r="F310" i="12" s="1"/>
  <c r="K309" i="12"/>
  <c r="W310" i="12" l="1"/>
  <c r="K310" i="12"/>
  <c r="E3629" i="13"/>
  <c r="J311" i="12"/>
  <c r="Y311" i="12"/>
  <c r="I311" i="12"/>
  <c r="V311" i="12"/>
  <c r="B312" i="12"/>
  <c r="U311" i="12"/>
  <c r="E311" i="12"/>
  <c r="F311" i="12" s="1"/>
  <c r="N311" i="12"/>
  <c r="O311" i="12" s="1"/>
  <c r="P311" i="12" s="1"/>
  <c r="Q310" i="12"/>
  <c r="R310" i="12" s="1"/>
  <c r="K311" i="12" l="1"/>
  <c r="Q311" i="12"/>
  <c r="R311" i="12" s="1"/>
  <c r="W311" i="12"/>
  <c r="E3628" i="13"/>
  <c r="V312" i="12"/>
  <c r="B313" i="12"/>
  <c r="U312" i="12"/>
  <c r="E312" i="12"/>
  <c r="F312" i="12" s="1"/>
  <c r="N312" i="12"/>
  <c r="O312" i="12" s="1"/>
  <c r="P312" i="12" s="1"/>
  <c r="J312" i="12"/>
  <c r="Y312" i="12"/>
  <c r="I312" i="12"/>
  <c r="W312" i="12" l="1"/>
  <c r="E3627" i="13"/>
  <c r="N313" i="12"/>
  <c r="O313" i="12" s="1"/>
  <c r="P313" i="12" s="1"/>
  <c r="J313" i="12"/>
  <c r="Y313" i="12"/>
  <c r="I313" i="12"/>
  <c r="V313" i="12"/>
  <c r="B314" i="12"/>
  <c r="U313" i="12"/>
  <c r="E313" i="12"/>
  <c r="F313" i="12" s="1"/>
  <c r="K312" i="12"/>
  <c r="Q312" i="12"/>
  <c r="R312" i="12" s="1"/>
  <c r="K313" i="12" l="1"/>
  <c r="Q313" i="12"/>
  <c r="R313" i="12" s="1"/>
  <c r="W313" i="12"/>
  <c r="E3626" i="13"/>
  <c r="N314" i="12"/>
  <c r="O314" i="12" s="1"/>
  <c r="P314" i="12" s="1"/>
  <c r="J314" i="12"/>
  <c r="V314" i="12"/>
  <c r="B315" i="12"/>
  <c r="U314" i="12"/>
  <c r="E314" i="12"/>
  <c r="F314" i="12" s="1"/>
  <c r="Y314" i="12"/>
  <c r="I314" i="12"/>
  <c r="K314" i="12" l="1"/>
  <c r="W314" i="12"/>
  <c r="Q314" i="12"/>
  <c r="R314" i="12" s="1"/>
  <c r="E3625" i="13"/>
  <c r="N315" i="12"/>
  <c r="O315" i="12" s="1"/>
  <c r="P315" i="12" s="1"/>
  <c r="J315" i="12"/>
  <c r="Y315" i="12"/>
  <c r="I315" i="12"/>
  <c r="B316" i="12"/>
  <c r="U315" i="12"/>
  <c r="E315" i="12"/>
  <c r="F315" i="12" s="1"/>
  <c r="V315" i="12"/>
  <c r="Q315" i="12" l="1"/>
  <c r="R315" i="12" s="1"/>
  <c r="W315" i="12"/>
  <c r="K315" i="12"/>
  <c r="E3624" i="13"/>
  <c r="J316" i="12"/>
  <c r="Y316" i="12"/>
  <c r="I316" i="12"/>
  <c r="V316" i="12"/>
  <c r="B317" i="12"/>
  <c r="U316" i="12"/>
  <c r="E316" i="12"/>
  <c r="F316" i="12" s="1"/>
  <c r="N316" i="12"/>
  <c r="O316" i="12" s="1"/>
  <c r="P316" i="12" s="1"/>
  <c r="W316" i="12" l="1"/>
  <c r="Q316" i="12"/>
  <c r="R316" i="12" s="1"/>
  <c r="E3623" i="13"/>
  <c r="V317" i="12"/>
  <c r="B318" i="12"/>
  <c r="U317" i="12"/>
  <c r="E317" i="12"/>
  <c r="F317" i="12" s="1"/>
  <c r="N317" i="12"/>
  <c r="O317" i="12" s="1"/>
  <c r="P317" i="12" s="1"/>
  <c r="J317" i="12"/>
  <c r="Y317" i="12"/>
  <c r="I317" i="12"/>
  <c r="K316" i="12"/>
  <c r="E3622" i="13" l="1"/>
  <c r="B319" i="12"/>
  <c r="U318" i="12"/>
  <c r="E318" i="12"/>
  <c r="F318" i="12" s="1"/>
  <c r="N318" i="12"/>
  <c r="O318" i="12" s="1"/>
  <c r="P318" i="12" s="1"/>
  <c r="J318" i="12"/>
  <c r="Y318" i="12"/>
  <c r="I318" i="12"/>
  <c r="V318" i="12"/>
  <c r="K317" i="12"/>
  <c r="Q317" i="12"/>
  <c r="R317" i="12" s="1"/>
  <c r="W317" i="12"/>
  <c r="Q318" i="12" l="1"/>
  <c r="R318" i="12" s="1"/>
  <c r="W318" i="12"/>
  <c r="E3621" i="13"/>
  <c r="N319" i="12"/>
  <c r="O319" i="12" s="1"/>
  <c r="P319" i="12" s="1"/>
  <c r="J319" i="12"/>
  <c r="Y319" i="12"/>
  <c r="I319" i="12"/>
  <c r="V319" i="12"/>
  <c r="B320" i="12"/>
  <c r="U319" i="12"/>
  <c r="E319" i="12"/>
  <c r="F319" i="12" s="1"/>
  <c r="K318" i="12"/>
  <c r="W319" i="12" l="1"/>
  <c r="K319" i="12"/>
  <c r="Q319" i="12"/>
  <c r="R319" i="12" s="1"/>
  <c r="E3620" i="13"/>
  <c r="N320" i="12"/>
  <c r="O320" i="12" s="1"/>
  <c r="P320" i="12" s="1"/>
  <c r="J320" i="12"/>
  <c r="Y320" i="12"/>
  <c r="I320" i="12"/>
  <c r="V320" i="12"/>
  <c r="B321" i="12"/>
  <c r="U320" i="12"/>
  <c r="E320" i="12"/>
  <c r="F320" i="12" s="1"/>
  <c r="K320" i="12" l="1"/>
  <c r="Q320" i="12"/>
  <c r="R320" i="12" s="1"/>
  <c r="W320" i="12"/>
  <c r="E3619" i="13"/>
  <c r="J321" i="12"/>
  <c r="Y321" i="12"/>
  <c r="I321" i="12"/>
  <c r="V321" i="12"/>
  <c r="B322" i="12"/>
  <c r="U321" i="12"/>
  <c r="E321" i="12"/>
  <c r="F321" i="12" s="1"/>
  <c r="N321" i="12"/>
  <c r="O321" i="12" s="1"/>
  <c r="P321" i="12" s="1"/>
  <c r="W321" i="12" l="1"/>
  <c r="E3618" i="13"/>
  <c r="Y322" i="12"/>
  <c r="I322" i="12"/>
  <c r="V322" i="12"/>
  <c r="B323" i="12"/>
  <c r="U322" i="12"/>
  <c r="E322" i="12"/>
  <c r="F322" i="12" s="1"/>
  <c r="N322" i="12"/>
  <c r="O322" i="12" s="1"/>
  <c r="P322" i="12" s="1"/>
  <c r="J322" i="12"/>
  <c r="K321" i="12"/>
  <c r="Q321" i="12"/>
  <c r="R321" i="12" s="1"/>
  <c r="W322" i="12" l="1"/>
  <c r="Q322" i="12"/>
  <c r="R322" i="12" s="1"/>
  <c r="E3617" i="13"/>
  <c r="V323" i="12"/>
  <c r="B324" i="12"/>
  <c r="U323" i="12"/>
  <c r="E323" i="12"/>
  <c r="F323" i="12" s="1"/>
  <c r="N323" i="12"/>
  <c r="O323" i="12" s="1"/>
  <c r="P323" i="12" s="1"/>
  <c r="J323" i="12"/>
  <c r="Y323" i="12"/>
  <c r="I323" i="12"/>
  <c r="K322" i="12"/>
  <c r="W323" i="12" l="1"/>
  <c r="Q323" i="12"/>
  <c r="R323" i="12" s="1"/>
  <c r="E3616" i="13"/>
  <c r="N324" i="12"/>
  <c r="O324" i="12" s="1"/>
  <c r="P324" i="12" s="1"/>
  <c r="J324" i="12"/>
  <c r="Y324" i="12"/>
  <c r="I324" i="12"/>
  <c r="V324" i="12"/>
  <c r="B325" i="12"/>
  <c r="U324" i="12"/>
  <c r="E324" i="12"/>
  <c r="F324" i="12" s="1"/>
  <c r="K323" i="12"/>
  <c r="K324" i="12" l="1"/>
  <c r="W324" i="12"/>
  <c r="Q324" i="12"/>
  <c r="R324" i="12" s="1"/>
  <c r="E3615" i="13"/>
  <c r="N325" i="12"/>
  <c r="O325" i="12" s="1"/>
  <c r="P325" i="12" s="1"/>
  <c r="J325" i="12"/>
  <c r="Y325" i="12"/>
  <c r="I325" i="12"/>
  <c r="V325" i="12"/>
  <c r="B326" i="12"/>
  <c r="U325" i="12"/>
  <c r="E325" i="12"/>
  <c r="F325" i="12" s="1"/>
  <c r="K325" i="12" l="1"/>
  <c r="Q325" i="12"/>
  <c r="R325" i="12" s="1"/>
  <c r="W325" i="12"/>
  <c r="E3614" i="13"/>
  <c r="J326" i="12"/>
  <c r="Y326" i="12"/>
  <c r="I326" i="12"/>
  <c r="V326" i="12"/>
  <c r="B327" i="12"/>
  <c r="U326" i="12"/>
  <c r="E326" i="12"/>
  <c r="F326" i="12" s="1"/>
  <c r="N326" i="12"/>
  <c r="O326" i="12" s="1"/>
  <c r="P326" i="12" s="1"/>
  <c r="Q326" i="12" l="1"/>
  <c r="R326" i="12" s="1"/>
  <c r="W326" i="12"/>
  <c r="E3613" i="13"/>
  <c r="J327" i="12"/>
  <c r="Y327" i="12"/>
  <c r="I327" i="12"/>
  <c r="V327" i="12"/>
  <c r="B328" i="12"/>
  <c r="U327" i="12"/>
  <c r="E327" i="12"/>
  <c r="F327" i="12" s="1"/>
  <c r="N327" i="12"/>
  <c r="O327" i="12" s="1"/>
  <c r="P327" i="12" s="1"/>
  <c r="K326" i="12"/>
  <c r="W327" i="12" l="1"/>
  <c r="K327" i="12"/>
  <c r="Q327" i="12"/>
  <c r="R327" i="12" s="1"/>
  <c r="E3612" i="13"/>
  <c r="V328" i="12"/>
  <c r="B329" i="12"/>
  <c r="U328" i="12"/>
  <c r="E328" i="12"/>
  <c r="F328" i="12" s="1"/>
  <c r="N328" i="12"/>
  <c r="O328" i="12" s="1"/>
  <c r="P328" i="12" s="1"/>
  <c r="J328" i="12"/>
  <c r="Y328" i="12"/>
  <c r="I328" i="12"/>
  <c r="W328" i="12" l="1"/>
  <c r="K328" i="12"/>
  <c r="Q328" i="12"/>
  <c r="R328" i="12" s="1"/>
  <c r="E3611" i="13"/>
  <c r="N329" i="12"/>
  <c r="O329" i="12" s="1"/>
  <c r="P329" i="12" s="1"/>
  <c r="J329" i="12"/>
  <c r="Y329" i="12"/>
  <c r="I329" i="12"/>
  <c r="V329" i="12"/>
  <c r="B330" i="12"/>
  <c r="U329" i="12"/>
  <c r="E329" i="12"/>
  <c r="F329" i="12" s="1"/>
  <c r="K329" i="12" l="1"/>
  <c r="Q329" i="12"/>
  <c r="R329" i="12" s="1"/>
  <c r="W329" i="12"/>
  <c r="E3610" i="13"/>
  <c r="N330" i="12"/>
  <c r="O330" i="12" s="1"/>
  <c r="P330" i="12" s="1"/>
  <c r="J330" i="12"/>
  <c r="Y330" i="12"/>
  <c r="I330" i="12"/>
  <c r="V330" i="12"/>
  <c r="B331" i="12"/>
  <c r="U330" i="12"/>
  <c r="E330" i="12"/>
  <c r="F330" i="12" s="1"/>
  <c r="Q330" i="12" l="1"/>
  <c r="R330" i="12" s="1"/>
  <c r="K330" i="12"/>
  <c r="W330" i="12"/>
  <c r="E3609" i="13"/>
  <c r="N331" i="12"/>
  <c r="O331" i="12" s="1"/>
  <c r="P331" i="12" s="1"/>
  <c r="J331" i="12"/>
  <c r="Y331" i="12"/>
  <c r="I331" i="12"/>
  <c r="V331" i="12"/>
  <c r="B332" i="12"/>
  <c r="U331" i="12"/>
  <c r="E331" i="12"/>
  <c r="F331" i="12" s="1"/>
  <c r="Q331" i="12" l="1"/>
  <c r="R331" i="12" s="1"/>
  <c r="W331" i="12"/>
  <c r="E3608" i="13"/>
  <c r="J332" i="12"/>
  <c r="Y332" i="12"/>
  <c r="I332" i="12"/>
  <c r="V332" i="12"/>
  <c r="B333" i="12"/>
  <c r="U332" i="12"/>
  <c r="E332" i="12"/>
  <c r="F332" i="12" s="1"/>
  <c r="N332" i="12"/>
  <c r="O332" i="12" s="1"/>
  <c r="P332" i="12" s="1"/>
  <c r="K331" i="12"/>
  <c r="W332" i="12" l="1"/>
  <c r="K332" i="12"/>
  <c r="Q332" i="12"/>
  <c r="R332" i="12" s="1"/>
  <c r="E3607" i="13"/>
  <c r="V333" i="12"/>
  <c r="B334" i="12"/>
  <c r="U333" i="12"/>
  <c r="E333" i="12"/>
  <c r="F333" i="12" s="1"/>
  <c r="N333" i="12"/>
  <c r="O333" i="12" s="1"/>
  <c r="P333" i="12" s="1"/>
  <c r="J333" i="12"/>
  <c r="I333" i="12"/>
  <c r="Y333" i="12"/>
  <c r="K333" i="12" l="1"/>
  <c r="Q333" i="12"/>
  <c r="R333" i="12" s="1"/>
  <c r="W333" i="12"/>
  <c r="E3606" i="13"/>
  <c r="B335" i="12"/>
  <c r="U334" i="12"/>
  <c r="E334" i="12"/>
  <c r="F334" i="12" s="1"/>
  <c r="N334" i="12"/>
  <c r="O334" i="12" s="1"/>
  <c r="P334" i="12" s="1"/>
  <c r="J334" i="12"/>
  <c r="Y334" i="12"/>
  <c r="I334" i="12"/>
  <c r="V334" i="12"/>
  <c r="W334" i="12" l="1"/>
  <c r="E3605" i="13"/>
  <c r="N335" i="12"/>
  <c r="O335" i="12" s="1"/>
  <c r="P335" i="12" s="1"/>
  <c r="J335" i="12"/>
  <c r="Y335" i="12"/>
  <c r="I335" i="12"/>
  <c r="V335" i="12"/>
  <c r="B336" i="12"/>
  <c r="U335" i="12"/>
  <c r="E335" i="12"/>
  <c r="F335" i="12" s="1"/>
  <c r="K334" i="12"/>
  <c r="Q334" i="12"/>
  <c r="R334" i="12" s="1"/>
  <c r="K335" i="12" l="1"/>
  <c r="Q335" i="12"/>
  <c r="R335" i="12" s="1"/>
  <c r="E3604" i="13"/>
  <c r="N336" i="12"/>
  <c r="O336" i="12" s="1"/>
  <c r="P336" i="12" s="1"/>
  <c r="J336" i="12"/>
  <c r="Y336" i="12"/>
  <c r="I336" i="12"/>
  <c r="V336" i="12"/>
  <c r="B337" i="12"/>
  <c r="U336" i="12"/>
  <c r="E336" i="12"/>
  <c r="F336" i="12" s="1"/>
  <c r="W335" i="12"/>
  <c r="W336" i="12" l="1"/>
  <c r="Q336" i="12"/>
  <c r="R336" i="12" s="1"/>
  <c r="E3603" i="13"/>
  <c r="J337" i="12"/>
  <c r="Y337" i="12"/>
  <c r="I337" i="12"/>
  <c r="V337" i="12"/>
  <c r="B338" i="12"/>
  <c r="U337" i="12"/>
  <c r="E337" i="12"/>
  <c r="F337" i="12" s="1"/>
  <c r="N337" i="12"/>
  <c r="O337" i="12" s="1"/>
  <c r="P337" i="12" s="1"/>
  <c r="K336" i="12"/>
  <c r="W337" i="12" l="1"/>
  <c r="K337" i="12"/>
  <c r="Q337" i="12"/>
  <c r="R337" i="12" s="1"/>
  <c r="E3602" i="13"/>
  <c r="Y338" i="12"/>
  <c r="I338" i="12"/>
  <c r="V338" i="12"/>
  <c r="B339" i="12"/>
  <c r="U338" i="12"/>
  <c r="E338" i="12"/>
  <c r="F338" i="12" s="1"/>
  <c r="N338" i="12"/>
  <c r="O338" i="12" s="1"/>
  <c r="P338" i="12" s="1"/>
  <c r="J338" i="12"/>
  <c r="W338" i="12" l="1"/>
  <c r="Q338" i="12"/>
  <c r="R338" i="12" s="1"/>
  <c r="E3601" i="13"/>
  <c r="V339" i="12"/>
  <c r="B340" i="12"/>
  <c r="U339" i="12"/>
  <c r="E339" i="12"/>
  <c r="F339" i="12" s="1"/>
  <c r="N339" i="12"/>
  <c r="O339" i="12" s="1"/>
  <c r="P339" i="12" s="1"/>
  <c r="J339" i="12"/>
  <c r="Y339" i="12"/>
  <c r="I339" i="12"/>
  <c r="K338" i="12"/>
  <c r="W339" i="12" l="1"/>
  <c r="E3600" i="13"/>
  <c r="N340" i="12"/>
  <c r="O340" i="12" s="1"/>
  <c r="P340" i="12" s="1"/>
  <c r="J340" i="12"/>
  <c r="Y340" i="12"/>
  <c r="I340" i="12"/>
  <c r="V340" i="12"/>
  <c r="B341" i="12"/>
  <c r="U340" i="12"/>
  <c r="E340" i="12"/>
  <c r="F340" i="12" s="1"/>
  <c r="K339" i="12"/>
  <c r="Q339" i="12"/>
  <c r="R339" i="12" s="1"/>
  <c r="W340" i="12" l="1"/>
  <c r="Q340" i="12"/>
  <c r="R340" i="12" s="1"/>
  <c r="E3599" i="13"/>
  <c r="N341" i="12"/>
  <c r="O341" i="12" s="1"/>
  <c r="P341" i="12" s="1"/>
  <c r="J341" i="12"/>
  <c r="Y341" i="12"/>
  <c r="I341" i="12"/>
  <c r="V341" i="12"/>
  <c r="B342" i="12"/>
  <c r="U341" i="12"/>
  <c r="E341" i="12"/>
  <c r="F341" i="12" s="1"/>
  <c r="K340" i="12"/>
  <c r="W341" i="12" l="1"/>
  <c r="Q341" i="12"/>
  <c r="R341" i="12" s="1"/>
  <c r="E3598" i="13"/>
  <c r="J342" i="12"/>
  <c r="Y342" i="12"/>
  <c r="I342" i="12"/>
  <c r="V342" i="12"/>
  <c r="B343" i="12"/>
  <c r="U342" i="12"/>
  <c r="E342" i="12"/>
  <c r="F342" i="12" s="1"/>
  <c r="N342" i="12"/>
  <c r="O342" i="12" s="1"/>
  <c r="P342" i="12" s="1"/>
  <c r="K341" i="12"/>
  <c r="W342" i="12" l="1"/>
  <c r="K342" i="12"/>
  <c r="Q342" i="12"/>
  <c r="R342" i="12" s="1"/>
  <c r="E3597" i="13"/>
  <c r="J343" i="12"/>
  <c r="Y343" i="12"/>
  <c r="I343" i="12"/>
  <c r="V343" i="12"/>
  <c r="B344" i="12"/>
  <c r="U343" i="12"/>
  <c r="E343" i="12"/>
  <c r="F343" i="12" s="1"/>
  <c r="N343" i="12"/>
  <c r="O343" i="12" s="1"/>
  <c r="P343" i="12" s="1"/>
  <c r="W343" i="12" l="1"/>
  <c r="Q343" i="12"/>
  <c r="R343" i="12" s="1"/>
  <c r="E3596" i="13"/>
  <c r="V344" i="12"/>
  <c r="B345" i="12"/>
  <c r="U344" i="12"/>
  <c r="E344" i="12"/>
  <c r="F344" i="12" s="1"/>
  <c r="N344" i="12"/>
  <c r="O344" i="12" s="1"/>
  <c r="P344" i="12" s="1"/>
  <c r="J344" i="12"/>
  <c r="Y344" i="12"/>
  <c r="I344" i="12"/>
  <c r="K343" i="12"/>
  <c r="W344" i="12" l="1"/>
  <c r="E3595" i="13"/>
  <c r="N345" i="12"/>
  <c r="O345" i="12" s="1"/>
  <c r="P345" i="12" s="1"/>
  <c r="J345" i="12"/>
  <c r="Y345" i="12"/>
  <c r="I345" i="12"/>
  <c r="V345" i="12"/>
  <c r="B346" i="12"/>
  <c r="U345" i="12"/>
  <c r="E345" i="12"/>
  <c r="F345" i="12" s="1"/>
  <c r="K344" i="12"/>
  <c r="Q344" i="12"/>
  <c r="R344" i="12" s="1"/>
  <c r="Q345" i="12" l="1"/>
  <c r="R345" i="12" s="1"/>
  <c r="K345" i="12"/>
  <c r="W345" i="12"/>
  <c r="E3594" i="13"/>
  <c r="N346" i="12"/>
  <c r="O346" i="12" s="1"/>
  <c r="P346" i="12" s="1"/>
  <c r="J346" i="12"/>
  <c r="Y346" i="12"/>
  <c r="I346" i="12"/>
  <c r="V346" i="12"/>
  <c r="B347" i="12"/>
  <c r="U346" i="12"/>
  <c r="E346" i="12"/>
  <c r="F346" i="12" s="1"/>
  <c r="K346" i="12" l="1"/>
  <c r="W346" i="12"/>
  <c r="Q346" i="12"/>
  <c r="R346" i="12" s="1"/>
  <c r="E3593" i="13"/>
  <c r="N347" i="12"/>
  <c r="O347" i="12" s="1"/>
  <c r="P347" i="12" s="1"/>
  <c r="J347" i="12"/>
  <c r="Y347" i="12"/>
  <c r="I347" i="12"/>
  <c r="V347" i="12"/>
  <c r="B348" i="12"/>
  <c r="U347" i="12"/>
  <c r="E347" i="12"/>
  <c r="F347" i="12" s="1"/>
  <c r="W347" i="12" l="1"/>
  <c r="Q347" i="12"/>
  <c r="R347" i="12" s="1"/>
  <c r="K347" i="12"/>
  <c r="E3592" i="13"/>
  <c r="J348" i="12"/>
  <c r="Y348" i="12"/>
  <c r="I348" i="12"/>
  <c r="V348" i="12"/>
  <c r="B349" i="12"/>
  <c r="U348" i="12"/>
  <c r="E348" i="12"/>
  <c r="F348" i="12" s="1"/>
  <c r="N348" i="12"/>
  <c r="O348" i="12" s="1"/>
  <c r="P348" i="12" s="1"/>
  <c r="W348" i="12" l="1"/>
  <c r="K348" i="12"/>
  <c r="Q348" i="12"/>
  <c r="R348" i="12" s="1"/>
  <c r="E3591" i="13"/>
  <c r="V349" i="12"/>
  <c r="B350" i="12"/>
  <c r="U349" i="12"/>
  <c r="E349" i="12"/>
  <c r="F349" i="12" s="1"/>
  <c r="N349" i="12"/>
  <c r="O349" i="12" s="1"/>
  <c r="P349" i="12" s="1"/>
  <c r="J349" i="12"/>
  <c r="Y349" i="12"/>
  <c r="I349" i="12"/>
  <c r="W349" i="12" l="1"/>
  <c r="Q349" i="12"/>
  <c r="R349" i="12" s="1"/>
  <c r="E3590" i="13"/>
  <c r="B351" i="12"/>
  <c r="U350" i="12"/>
  <c r="E350" i="12"/>
  <c r="F350" i="12" s="1"/>
  <c r="N350" i="12"/>
  <c r="O350" i="12" s="1"/>
  <c r="P350" i="12" s="1"/>
  <c r="J350" i="12"/>
  <c r="Y350" i="12"/>
  <c r="I350" i="12"/>
  <c r="V350" i="12"/>
  <c r="K349" i="12"/>
  <c r="Q350" i="12" l="1"/>
  <c r="R350" i="12" s="1"/>
  <c r="W350" i="12"/>
  <c r="E3589" i="13"/>
  <c r="N351" i="12"/>
  <c r="O351" i="12" s="1"/>
  <c r="P351" i="12" s="1"/>
  <c r="J351" i="12"/>
  <c r="Y351" i="12"/>
  <c r="I351" i="12"/>
  <c r="V351" i="12"/>
  <c r="B352" i="12"/>
  <c r="U351" i="12"/>
  <c r="E351" i="12"/>
  <c r="F351" i="12" s="1"/>
  <c r="K350" i="12"/>
  <c r="W351" i="12" l="1"/>
  <c r="Q351" i="12"/>
  <c r="R351" i="12" s="1"/>
  <c r="K351" i="12"/>
  <c r="E3588" i="13"/>
  <c r="N352" i="12"/>
  <c r="O352" i="12" s="1"/>
  <c r="P352" i="12" s="1"/>
  <c r="J352" i="12"/>
  <c r="Y352" i="12"/>
  <c r="I352" i="12"/>
  <c r="V352" i="12"/>
  <c r="B353" i="12"/>
  <c r="U352" i="12"/>
  <c r="E352" i="12"/>
  <c r="F352" i="12" s="1"/>
  <c r="K352" i="12" l="1"/>
  <c r="W352" i="12"/>
  <c r="Q352" i="12"/>
  <c r="R352" i="12" s="1"/>
  <c r="E3587" i="13"/>
  <c r="J353" i="12"/>
  <c r="Y353" i="12"/>
  <c r="I353" i="12"/>
  <c r="V353" i="12"/>
  <c r="B354" i="12"/>
  <c r="U353" i="12"/>
  <c r="E353" i="12"/>
  <c r="F353" i="12" s="1"/>
  <c r="N353" i="12"/>
  <c r="O353" i="12" s="1"/>
  <c r="P353" i="12" s="1"/>
  <c r="K353" i="12" l="1"/>
  <c r="Q353" i="12"/>
  <c r="R353" i="12" s="1"/>
  <c r="W353" i="12"/>
  <c r="E3586" i="13"/>
  <c r="Y354" i="12"/>
  <c r="I354" i="12"/>
  <c r="V354" i="12"/>
  <c r="B355" i="12"/>
  <c r="U354" i="12"/>
  <c r="E354" i="12"/>
  <c r="F354" i="12" s="1"/>
  <c r="N354" i="12"/>
  <c r="O354" i="12" s="1"/>
  <c r="P354" i="12" s="1"/>
  <c r="J354" i="12"/>
  <c r="W354" i="12" l="1"/>
  <c r="Q354" i="12"/>
  <c r="R354" i="12" s="1"/>
  <c r="K354" i="12"/>
  <c r="E3585" i="13"/>
  <c r="V355" i="12"/>
  <c r="B356" i="12"/>
  <c r="U355" i="12"/>
  <c r="E355" i="12"/>
  <c r="F355" i="12" s="1"/>
  <c r="N355" i="12"/>
  <c r="O355" i="12" s="1"/>
  <c r="P355" i="12" s="1"/>
  <c r="J355" i="12"/>
  <c r="Y355" i="12"/>
  <c r="I355" i="12"/>
  <c r="W355" i="12" l="1"/>
  <c r="Q355" i="12"/>
  <c r="R355" i="12" s="1"/>
  <c r="K355" i="12"/>
  <c r="E3584" i="13"/>
  <c r="N356" i="12"/>
  <c r="O356" i="12" s="1"/>
  <c r="P356" i="12" s="1"/>
  <c r="J356" i="12"/>
  <c r="Y356" i="12"/>
  <c r="I356" i="12"/>
  <c r="V356" i="12"/>
  <c r="B357" i="12"/>
  <c r="U356" i="12"/>
  <c r="E356" i="12"/>
  <c r="F356" i="12" s="1"/>
  <c r="W356" i="12" l="1"/>
  <c r="Q356" i="12"/>
  <c r="R356" i="12" s="1"/>
  <c r="E3583" i="13"/>
  <c r="N357" i="12"/>
  <c r="O357" i="12" s="1"/>
  <c r="P357" i="12" s="1"/>
  <c r="J357" i="12"/>
  <c r="Y357" i="12"/>
  <c r="I357" i="12"/>
  <c r="V357" i="12"/>
  <c r="B358" i="12"/>
  <c r="U357" i="12"/>
  <c r="E357" i="12"/>
  <c r="F357" i="12" s="1"/>
  <c r="K356" i="12"/>
  <c r="K357" i="12" l="1"/>
  <c r="Q357" i="12"/>
  <c r="R357" i="12" s="1"/>
  <c r="W357" i="12"/>
  <c r="E3582" i="13"/>
  <c r="J358" i="12"/>
  <c r="Y358" i="12"/>
  <c r="I358" i="12"/>
  <c r="V358" i="12"/>
  <c r="B359" i="12"/>
  <c r="U358" i="12"/>
  <c r="E358" i="12"/>
  <c r="F358" i="12" s="1"/>
  <c r="N358" i="12"/>
  <c r="O358" i="12" s="1"/>
  <c r="P358" i="12" s="1"/>
  <c r="W358" i="12" l="1"/>
  <c r="Q358" i="12"/>
  <c r="R358" i="12" s="1"/>
  <c r="E3581" i="13"/>
  <c r="J359" i="12"/>
  <c r="Y359" i="12"/>
  <c r="I359" i="12"/>
  <c r="V359" i="12"/>
  <c r="B360" i="12"/>
  <c r="U359" i="12"/>
  <c r="E359" i="12"/>
  <c r="F359" i="12" s="1"/>
  <c r="N359" i="12"/>
  <c r="O359" i="12" s="1"/>
  <c r="P359" i="12" s="1"/>
  <c r="K358" i="12"/>
  <c r="W359" i="12" l="1"/>
  <c r="Q359" i="12"/>
  <c r="R359" i="12" s="1"/>
  <c r="K359" i="12"/>
  <c r="E3580" i="13"/>
  <c r="V360" i="12"/>
  <c r="B361" i="12"/>
  <c r="U360" i="12"/>
  <c r="E360" i="12"/>
  <c r="F360" i="12" s="1"/>
  <c r="N360" i="12"/>
  <c r="O360" i="12" s="1"/>
  <c r="P360" i="12" s="1"/>
  <c r="J360" i="12"/>
  <c r="Y360" i="12"/>
  <c r="I360" i="12"/>
  <c r="E3579" i="13" l="1"/>
  <c r="N361" i="12"/>
  <c r="O361" i="12" s="1"/>
  <c r="P361" i="12" s="1"/>
  <c r="J361" i="12"/>
  <c r="Y361" i="12"/>
  <c r="I361" i="12"/>
  <c r="V361" i="12"/>
  <c r="B362" i="12"/>
  <c r="U361" i="12"/>
  <c r="E361" i="12"/>
  <c r="F361" i="12" s="1"/>
  <c r="K360" i="12"/>
  <c r="Q360" i="12"/>
  <c r="R360" i="12" s="1"/>
  <c r="W360" i="12"/>
  <c r="K361" i="12" l="1"/>
  <c r="Q361" i="12"/>
  <c r="R361" i="12" s="1"/>
  <c r="E3578" i="13"/>
  <c r="N362" i="12"/>
  <c r="O362" i="12" s="1"/>
  <c r="P362" i="12" s="1"/>
  <c r="J362" i="12"/>
  <c r="Y362" i="12"/>
  <c r="I362" i="12"/>
  <c r="V362" i="12"/>
  <c r="B363" i="12"/>
  <c r="U362" i="12"/>
  <c r="E362" i="12"/>
  <c r="F362" i="12" s="1"/>
  <c r="W361" i="12"/>
  <c r="Q362" i="12" l="1"/>
  <c r="R362" i="12" s="1"/>
  <c r="W362" i="12"/>
  <c r="E3577" i="13"/>
  <c r="N363" i="12"/>
  <c r="O363" i="12" s="1"/>
  <c r="P363" i="12" s="1"/>
  <c r="J363" i="12"/>
  <c r="Y363" i="12"/>
  <c r="I363" i="12"/>
  <c r="V363" i="12"/>
  <c r="B364" i="12"/>
  <c r="U363" i="12"/>
  <c r="E363" i="12"/>
  <c r="F363" i="12" s="1"/>
  <c r="K362" i="12"/>
  <c r="W363" i="12" l="1"/>
  <c r="Q363" i="12"/>
  <c r="R363" i="12" s="1"/>
  <c r="E3576" i="13"/>
  <c r="J364" i="12"/>
  <c r="Y364" i="12"/>
  <c r="I364" i="12"/>
  <c r="V364" i="12"/>
  <c r="B365" i="12"/>
  <c r="U364" i="12"/>
  <c r="E364" i="12"/>
  <c r="F364" i="12" s="1"/>
  <c r="N364" i="12"/>
  <c r="O364" i="12" s="1"/>
  <c r="P364" i="12" s="1"/>
  <c r="K363" i="12"/>
  <c r="W364" i="12" l="1"/>
  <c r="K364" i="12"/>
  <c r="Q364" i="12"/>
  <c r="R364" i="12" s="1"/>
  <c r="E3575" i="13"/>
  <c r="V365" i="12"/>
  <c r="B366" i="12"/>
  <c r="U365" i="12"/>
  <c r="E365" i="12"/>
  <c r="F365" i="12" s="1"/>
  <c r="N365" i="12"/>
  <c r="O365" i="12" s="1"/>
  <c r="P365" i="12" s="1"/>
  <c r="J365" i="12"/>
  <c r="Y365" i="12"/>
  <c r="I365" i="12"/>
  <c r="K365" i="12" l="1"/>
  <c r="Q365" i="12"/>
  <c r="R365" i="12" s="1"/>
  <c r="W365" i="12"/>
  <c r="E3574" i="13"/>
  <c r="B367" i="12"/>
  <c r="U366" i="12"/>
  <c r="E366" i="12"/>
  <c r="F366" i="12" s="1"/>
  <c r="N366" i="12"/>
  <c r="O366" i="12" s="1"/>
  <c r="P366" i="12" s="1"/>
  <c r="J366" i="12"/>
  <c r="Y366" i="12"/>
  <c r="I366" i="12"/>
  <c r="V366" i="12"/>
  <c r="K366" i="12" l="1"/>
  <c r="W366" i="12"/>
  <c r="E3573" i="13"/>
  <c r="N367" i="12"/>
  <c r="O367" i="12" s="1"/>
  <c r="P367" i="12" s="1"/>
  <c r="J367" i="12"/>
  <c r="Y367" i="12"/>
  <c r="I367" i="12"/>
  <c r="V367" i="12"/>
  <c r="B368" i="12"/>
  <c r="U367" i="12"/>
  <c r="E367" i="12"/>
  <c r="F367" i="12" s="1"/>
  <c r="Q366" i="12"/>
  <c r="R366" i="12" s="1"/>
  <c r="W367" i="12" l="1"/>
  <c r="Q367" i="12"/>
  <c r="R367" i="12" s="1"/>
  <c r="E3572" i="13"/>
  <c r="N368" i="12"/>
  <c r="O368" i="12" s="1"/>
  <c r="P368" i="12" s="1"/>
  <c r="J368" i="12"/>
  <c r="Y368" i="12"/>
  <c r="I368" i="12"/>
  <c r="V368" i="12"/>
  <c r="B369" i="12"/>
  <c r="U368" i="12"/>
  <c r="E368" i="12"/>
  <c r="F368" i="12" s="1"/>
  <c r="K367" i="12"/>
  <c r="Q368" i="12" l="1"/>
  <c r="R368" i="12" s="1"/>
  <c r="W368" i="12"/>
  <c r="K368" i="12"/>
  <c r="E3571" i="13"/>
  <c r="J369" i="12"/>
  <c r="Y369" i="12"/>
  <c r="I369" i="12"/>
  <c r="V369" i="12"/>
  <c r="B370" i="12"/>
  <c r="U369" i="12"/>
  <c r="E369" i="12"/>
  <c r="F369" i="12" s="1"/>
  <c r="N369" i="12"/>
  <c r="O369" i="12" s="1"/>
  <c r="P369" i="12" s="1"/>
  <c r="Q369" i="12" l="1"/>
  <c r="R369" i="12" s="1"/>
  <c r="K369" i="12"/>
  <c r="W369" i="12"/>
  <c r="E3570" i="13"/>
  <c r="Y370" i="12"/>
  <c r="I370" i="12"/>
  <c r="V370" i="12"/>
  <c r="B371" i="12"/>
  <c r="U370" i="12"/>
  <c r="E370" i="12"/>
  <c r="F370" i="12" s="1"/>
  <c r="N370" i="12"/>
  <c r="O370" i="12" s="1"/>
  <c r="P370" i="12" s="1"/>
  <c r="J370" i="12"/>
  <c r="Q370" i="12" l="1"/>
  <c r="R370" i="12" s="1"/>
  <c r="W370" i="12"/>
  <c r="E3569" i="13"/>
  <c r="V371" i="12"/>
  <c r="B372" i="12"/>
  <c r="U371" i="12"/>
  <c r="E371" i="12"/>
  <c r="F371" i="12" s="1"/>
  <c r="N371" i="12"/>
  <c r="O371" i="12" s="1"/>
  <c r="P371" i="12" s="1"/>
  <c r="J371" i="12"/>
  <c r="Y371" i="12"/>
  <c r="I371" i="12"/>
  <c r="K370" i="12"/>
  <c r="W371" i="12" l="1"/>
  <c r="E3568" i="13"/>
  <c r="N372" i="12"/>
  <c r="O372" i="12" s="1"/>
  <c r="P372" i="12" s="1"/>
  <c r="J372" i="12"/>
  <c r="Y372" i="12"/>
  <c r="I372" i="12"/>
  <c r="V372" i="12"/>
  <c r="B373" i="12"/>
  <c r="U372" i="12"/>
  <c r="E372" i="12"/>
  <c r="F372" i="12" s="1"/>
  <c r="K371" i="12"/>
  <c r="Q371" i="12"/>
  <c r="R371" i="12" s="1"/>
  <c r="K372" i="12" l="1"/>
  <c r="Q372" i="12"/>
  <c r="R372" i="12" s="1"/>
  <c r="W372" i="12"/>
  <c r="E3567" i="13"/>
  <c r="N373" i="12"/>
  <c r="O373" i="12" s="1"/>
  <c r="P373" i="12" s="1"/>
  <c r="J373" i="12"/>
  <c r="Y373" i="12"/>
  <c r="I373" i="12"/>
  <c r="V373" i="12"/>
  <c r="B374" i="12"/>
  <c r="U373" i="12"/>
  <c r="E373" i="12"/>
  <c r="F373" i="12" s="1"/>
  <c r="K373" i="12" l="1"/>
  <c r="Q373" i="12"/>
  <c r="R373" i="12" s="1"/>
  <c r="W373" i="12"/>
  <c r="E3566" i="13"/>
  <c r="J374" i="12"/>
  <c r="Y374" i="12"/>
  <c r="I374" i="12"/>
  <c r="V374" i="12"/>
  <c r="B375" i="12"/>
  <c r="U374" i="12"/>
  <c r="E374" i="12"/>
  <c r="F374" i="12" s="1"/>
  <c r="N374" i="12"/>
  <c r="O374" i="12" s="1"/>
  <c r="P374" i="12" s="1"/>
  <c r="W374" i="12" l="1"/>
  <c r="E3565" i="13"/>
  <c r="J375" i="12"/>
  <c r="Y375" i="12"/>
  <c r="I375" i="12"/>
  <c r="V375" i="12"/>
  <c r="B376" i="12"/>
  <c r="U375" i="12"/>
  <c r="E375" i="12"/>
  <c r="F375" i="12" s="1"/>
  <c r="N375" i="12"/>
  <c r="O375" i="12" s="1"/>
  <c r="P375" i="12" s="1"/>
  <c r="Q374" i="12"/>
  <c r="R374" i="12" s="1"/>
  <c r="K374" i="12"/>
  <c r="K375" i="12" l="1"/>
  <c r="W375" i="12"/>
  <c r="Q375" i="12"/>
  <c r="R375" i="12" s="1"/>
  <c r="E3564" i="13"/>
  <c r="V376" i="12"/>
  <c r="B377" i="12"/>
  <c r="U376" i="12"/>
  <c r="E376" i="12"/>
  <c r="F376" i="12" s="1"/>
  <c r="N376" i="12"/>
  <c r="O376" i="12" s="1"/>
  <c r="P376" i="12" s="1"/>
  <c r="J376" i="12"/>
  <c r="Y376" i="12"/>
  <c r="I376" i="12"/>
  <c r="E3563" i="13" l="1"/>
  <c r="N377" i="12"/>
  <c r="O377" i="12" s="1"/>
  <c r="P377" i="12" s="1"/>
  <c r="J377" i="12"/>
  <c r="Y377" i="12"/>
  <c r="I377" i="12"/>
  <c r="V377" i="12"/>
  <c r="E377" i="12"/>
  <c r="F377" i="12" s="1"/>
  <c r="B378" i="12"/>
  <c r="U377" i="12"/>
  <c r="K376" i="12"/>
  <c r="Q376" i="12"/>
  <c r="R376" i="12" s="1"/>
  <c r="W376" i="12"/>
  <c r="W377" i="12" l="1"/>
  <c r="Q377" i="12"/>
  <c r="R377" i="12" s="1"/>
  <c r="E3562" i="13"/>
  <c r="N378" i="12"/>
  <c r="O378" i="12" s="1"/>
  <c r="P378" i="12" s="1"/>
  <c r="J378" i="12"/>
  <c r="Y378" i="12"/>
  <c r="I378" i="12"/>
  <c r="V378" i="12"/>
  <c r="B379" i="12"/>
  <c r="U378" i="12"/>
  <c r="E378" i="12"/>
  <c r="F378" i="12" s="1"/>
  <c r="K377" i="12"/>
  <c r="K378" i="12" l="1"/>
  <c r="W378" i="12"/>
  <c r="Q378" i="12"/>
  <c r="R378" i="12" s="1"/>
  <c r="E3561" i="13"/>
  <c r="N379" i="12"/>
  <c r="O379" i="12" s="1"/>
  <c r="P379" i="12" s="1"/>
  <c r="J379" i="12"/>
  <c r="Y379" i="12"/>
  <c r="I379" i="12"/>
  <c r="V379" i="12"/>
  <c r="B380" i="12"/>
  <c r="U379" i="12"/>
  <c r="E379" i="12"/>
  <c r="F379" i="12" s="1"/>
  <c r="Q379" i="12" l="1"/>
  <c r="R379" i="12" s="1"/>
  <c r="K379" i="12"/>
  <c r="W379" i="12"/>
  <c r="E3560" i="13"/>
  <c r="J380" i="12"/>
  <c r="Y380" i="12"/>
  <c r="I380" i="12"/>
  <c r="V380" i="12"/>
  <c r="B381" i="12"/>
  <c r="U380" i="12"/>
  <c r="E380" i="12"/>
  <c r="F380" i="12" s="1"/>
  <c r="N380" i="12"/>
  <c r="O380" i="12" s="1"/>
  <c r="P380" i="12" s="1"/>
  <c r="Q380" i="12" l="1"/>
  <c r="R380" i="12" s="1"/>
  <c r="K380" i="12"/>
  <c r="W380" i="12"/>
  <c r="E3559" i="13"/>
  <c r="V381" i="12"/>
  <c r="B382" i="12"/>
  <c r="U381" i="12"/>
  <c r="E381" i="12"/>
  <c r="F381" i="12" s="1"/>
  <c r="N381" i="12"/>
  <c r="O381" i="12" s="1"/>
  <c r="P381" i="12" s="1"/>
  <c r="J381" i="12"/>
  <c r="Y381" i="12"/>
  <c r="I381" i="12"/>
  <c r="W381" i="12" l="1"/>
  <c r="K381" i="12"/>
  <c r="Q381" i="12"/>
  <c r="R381" i="12" s="1"/>
  <c r="E3558" i="13"/>
  <c r="B383" i="12"/>
  <c r="U382" i="12"/>
  <c r="E382" i="12"/>
  <c r="F382" i="12" s="1"/>
  <c r="N382" i="12"/>
  <c r="O382" i="12" s="1"/>
  <c r="P382" i="12" s="1"/>
  <c r="J382" i="12"/>
  <c r="Y382" i="12"/>
  <c r="I382" i="12"/>
  <c r="V382" i="12"/>
  <c r="K382" i="12" l="1"/>
  <c r="W382" i="12"/>
  <c r="Q382" i="12"/>
  <c r="R382" i="12" s="1"/>
  <c r="E3557" i="13"/>
  <c r="N383" i="12"/>
  <c r="O383" i="12" s="1"/>
  <c r="P383" i="12" s="1"/>
  <c r="J383" i="12"/>
  <c r="Y383" i="12"/>
  <c r="I383" i="12"/>
  <c r="V383" i="12"/>
  <c r="B384" i="12"/>
  <c r="U383" i="12"/>
  <c r="E383" i="12"/>
  <c r="F383" i="12" s="1"/>
  <c r="W383" i="12" l="1"/>
  <c r="Q383" i="12"/>
  <c r="R383" i="12" s="1"/>
  <c r="E3556" i="13"/>
  <c r="N384" i="12"/>
  <c r="O384" i="12" s="1"/>
  <c r="P384" i="12" s="1"/>
  <c r="J384" i="12"/>
  <c r="Y384" i="12"/>
  <c r="I384" i="12"/>
  <c r="V384" i="12"/>
  <c r="B385" i="12"/>
  <c r="U384" i="12"/>
  <c r="E384" i="12"/>
  <c r="F384" i="12" s="1"/>
  <c r="K383" i="12"/>
  <c r="Q384" i="12" l="1"/>
  <c r="R384" i="12" s="1"/>
  <c r="W384" i="12"/>
  <c r="E3555" i="13"/>
  <c r="J385" i="12"/>
  <c r="Y385" i="12"/>
  <c r="I385" i="12"/>
  <c r="V385" i="12"/>
  <c r="B386" i="12"/>
  <c r="U385" i="12"/>
  <c r="E385" i="12"/>
  <c r="F385" i="12" s="1"/>
  <c r="N385" i="12"/>
  <c r="O385" i="12" s="1"/>
  <c r="P385" i="12" s="1"/>
  <c r="K384" i="12"/>
  <c r="Q385" i="12" l="1"/>
  <c r="R385" i="12" s="1"/>
  <c r="K385" i="12"/>
  <c r="W385" i="12"/>
  <c r="E3554" i="13"/>
  <c r="Y386" i="12"/>
  <c r="I386" i="12"/>
  <c r="V386" i="12"/>
  <c r="B387" i="12"/>
  <c r="U386" i="12"/>
  <c r="E386" i="12"/>
  <c r="F386" i="12" s="1"/>
  <c r="N386" i="12"/>
  <c r="O386" i="12" s="1"/>
  <c r="P386" i="12" s="1"/>
  <c r="J386" i="12"/>
  <c r="W386" i="12" l="1"/>
  <c r="Q386" i="12"/>
  <c r="R386" i="12" s="1"/>
  <c r="K386" i="12"/>
  <c r="E3553" i="13"/>
  <c r="V387" i="12"/>
  <c r="B388" i="12"/>
  <c r="U387" i="12"/>
  <c r="E387" i="12"/>
  <c r="F387" i="12" s="1"/>
  <c r="N387" i="12"/>
  <c r="O387" i="12" s="1"/>
  <c r="P387" i="12" s="1"/>
  <c r="J387" i="12"/>
  <c r="Y387" i="12"/>
  <c r="I387" i="12"/>
  <c r="W387" i="12" l="1"/>
  <c r="Q387" i="12"/>
  <c r="R387" i="12" s="1"/>
  <c r="K387" i="12"/>
  <c r="E3552" i="13"/>
  <c r="N388" i="12"/>
  <c r="O388" i="12" s="1"/>
  <c r="P388" i="12" s="1"/>
  <c r="J388" i="12"/>
  <c r="Y388" i="12"/>
  <c r="I388" i="12"/>
  <c r="V388" i="12"/>
  <c r="B389" i="12"/>
  <c r="U388" i="12"/>
  <c r="E388" i="12"/>
  <c r="F388" i="12" s="1"/>
  <c r="W388" i="12" l="1"/>
  <c r="K388" i="12"/>
  <c r="E3551" i="13"/>
  <c r="N389" i="12"/>
  <c r="O389" i="12" s="1"/>
  <c r="P389" i="12" s="1"/>
  <c r="J389" i="12"/>
  <c r="Y389" i="12"/>
  <c r="I389" i="12"/>
  <c r="V389" i="12"/>
  <c r="B390" i="12"/>
  <c r="U389" i="12"/>
  <c r="E389" i="12"/>
  <c r="F389" i="12" s="1"/>
  <c r="Q388" i="12"/>
  <c r="R388" i="12" s="1"/>
  <c r="Q389" i="12" l="1"/>
  <c r="R389" i="12" s="1"/>
  <c r="K389" i="12"/>
  <c r="E3550" i="13"/>
  <c r="J390" i="12"/>
  <c r="Y390" i="12"/>
  <c r="I390" i="12"/>
  <c r="V390" i="12"/>
  <c r="B391" i="12"/>
  <c r="U390" i="12"/>
  <c r="E390" i="12"/>
  <c r="F390" i="12" s="1"/>
  <c r="N390" i="12"/>
  <c r="O390" i="12" s="1"/>
  <c r="P390" i="12" s="1"/>
  <c r="W389" i="12"/>
  <c r="W390" i="12" l="1"/>
  <c r="E3549" i="13"/>
  <c r="J391" i="12"/>
  <c r="Y391" i="12"/>
  <c r="I391" i="12"/>
  <c r="V391" i="12"/>
  <c r="B392" i="12"/>
  <c r="U391" i="12"/>
  <c r="E391" i="12"/>
  <c r="F391" i="12" s="1"/>
  <c r="N391" i="12"/>
  <c r="O391" i="12" s="1"/>
  <c r="P391" i="12" s="1"/>
  <c r="K390" i="12"/>
  <c r="Q390" i="12"/>
  <c r="R390" i="12" s="1"/>
  <c r="K391" i="12" l="1"/>
  <c r="W391" i="12"/>
  <c r="E3548" i="13"/>
  <c r="V392" i="12"/>
  <c r="B393" i="12"/>
  <c r="U392" i="12"/>
  <c r="E392" i="12"/>
  <c r="F392" i="12" s="1"/>
  <c r="N392" i="12"/>
  <c r="O392" i="12" s="1"/>
  <c r="P392" i="12" s="1"/>
  <c r="J392" i="12"/>
  <c r="Y392" i="12"/>
  <c r="I392" i="12"/>
  <c r="Q391" i="12"/>
  <c r="R391" i="12" s="1"/>
  <c r="K392" i="12" l="1"/>
  <c r="W392" i="12"/>
  <c r="Q392" i="12"/>
  <c r="R392" i="12" s="1"/>
  <c r="E3547" i="13"/>
  <c r="N393" i="12"/>
  <c r="O393" i="12" s="1"/>
  <c r="P393" i="12" s="1"/>
  <c r="J393" i="12"/>
  <c r="Y393" i="12"/>
  <c r="I393" i="12"/>
  <c r="V393" i="12"/>
  <c r="B394" i="12"/>
  <c r="U393" i="12"/>
  <c r="E393" i="12"/>
  <c r="F393" i="12" s="1"/>
  <c r="Q393" i="12" l="1"/>
  <c r="R393" i="12" s="1"/>
  <c r="W393" i="12"/>
  <c r="K393" i="12"/>
  <c r="E3546" i="13"/>
  <c r="N394" i="12"/>
  <c r="O394" i="12" s="1"/>
  <c r="P394" i="12" s="1"/>
  <c r="J394" i="12"/>
  <c r="Y394" i="12"/>
  <c r="I394" i="12"/>
  <c r="V394" i="12"/>
  <c r="B395" i="12"/>
  <c r="U394" i="12"/>
  <c r="E394" i="12"/>
  <c r="F394" i="12" s="1"/>
  <c r="W394" i="12" l="1"/>
  <c r="Q394" i="12"/>
  <c r="R394" i="12" s="1"/>
  <c r="E3545" i="13"/>
  <c r="N395" i="12"/>
  <c r="O395" i="12" s="1"/>
  <c r="P395" i="12" s="1"/>
  <c r="J395" i="12"/>
  <c r="Y395" i="12"/>
  <c r="I395" i="12"/>
  <c r="V395" i="12"/>
  <c r="B396" i="12"/>
  <c r="U395" i="12"/>
  <c r="E395" i="12"/>
  <c r="F395" i="12" s="1"/>
  <c r="K394" i="12"/>
  <c r="W395" i="12" l="1"/>
  <c r="E3544" i="13"/>
  <c r="J396" i="12"/>
  <c r="Y396" i="12"/>
  <c r="I396" i="12"/>
  <c r="V396" i="12"/>
  <c r="B397" i="12"/>
  <c r="U396" i="12"/>
  <c r="E396" i="12"/>
  <c r="F396" i="12" s="1"/>
  <c r="N396" i="12"/>
  <c r="O396" i="12" s="1"/>
  <c r="P396" i="12" s="1"/>
  <c r="K395" i="12"/>
  <c r="Q395" i="12"/>
  <c r="R395" i="12" s="1"/>
  <c r="W396" i="12" l="1"/>
  <c r="E3543" i="13"/>
  <c r="V397" i="12"/>
  <c r="B398" i="12"/>
  <c r="U397" i="12"/>
  <c r="E397" i="12"/>
  <c r="F397" i="12" s="1"/>
  <c r="N397" i="12"/>
  <c r="O397" i="12" s="1"/>
  <c r="P397" i="12" s="1"/>
  <c r="J397" i="12"/>
  <c r="Y397" i="12"/>
  <c r="I397" i="12"/>
  <c r="K396" i="12"/>
  <c r="Q396" i="12"/>
  <c r="R396" i="12" s="1"/>
  <c r="W397" i="12" l="1"/>
  <c r="E3542" i="13"/>
  <c r="B399" i="12"/>
  <c r="U398" i="12"/>
  <c r="E398" i="12"/>
  <c r="F398" i="12" s="1"/>
  <c r="N398" i="12"/>
  <c r="O398" i="12" s="1"/>
  <c r="P398" i="12" s="1"/>
  <c r="J398" i="12"/>
  <c r="Y398" i="12"/>
  <c r="I398" i="12"/>
  <c r="V398" i="12"/>
  <c r="K397" i="12"/>
  <c r="Q397" i="12"/>
  <c r="R397" i="12" s="1"/>
  <c r="Q398" i="12" l="1"/>
  <c r="R398" i="12" s="1"/>
  <c r="W398" i="12"/>
  <c r="E3541" i="13"/>
  <c r="N399" i="12"/>
  <c r="O399" i="12" s="1"/>
  <c r="P399" i="12" s="1"/>
  <c r="J399" i="12"/>
  <c r="Y399" i="12"/>
  <c r="I399" i="12"/>
  <c r="V399" i="12"/>
  <c r="B400" i="12"/>
  <c r="U399" i="12"/>
  <c r="E399" i="12"/>
  <c r="F399" i="12" s="1"/>
  <c r="K398" i="12"/>
  <c r="K399" i="12" l="1"/>
  <c r="Q399" i="12"/>
  <c r="R399" i="12" s="1"/>
  <c r="W399" i="12"/>
  <c r="E3540" i="13"/>
  <c r="N400" i="12"/>
  <c r="O400" i="12" s="1"/>
  <c r="P400" i="12" s="1"/>
  <c r="J400" i="12"/>
  <c r="Y400" i="12"/>
  <c r="I400" i="12"/>
  <c r="V400" i="12"/>
  <c r="B401" i="12"/>
  <c r="U400" i="12"/>
  <c r="E400" i="12"/>
  <c r="F400" i="12" s="1"/>
  <c r="W400" i="12" l="1"/>
  <c r="Q400" i="12"/>
  <c r="R400" i="12" s="1"/>
  <c r="E3539" i="13"/>
  <c r="J401" i="12"/>
  <c r="Y401" i="12"/>
  <c r="I401" i="12"/>
  <c r="V401" i="12"/>
  <c r="B402" i="12"/>
  <c r="U401" i="12"/>
  <c r="E401" i="12"/>
  <c r="F401" i="12" s="1"/>
  <c r="N401" i="12"/>
  <c r="O401" i="12" s="1"/>
  <c r="P401" i="12" s="1"/>
  <c r="K400" i="12"/>
  <c r="W401" i="12" l="1"/>
  <c r="Q401" i="12"/>
  <c r="R401" i="12" s="1"/>
  <c r="E3538" i="13"/>
  <c r="Y402" i="12"/>
  <c r="I402" i="12"/>
  <c r="V402" i="12"/>
  <c r="B403" i="12"/>
  <c r="U402" i="12"/>
  <c r="E402" i="12"/>
  <c r="F402" i="12" s="1"/>
  <c r="N402" i="12"/>
  <c r="O402" i="12" s="1"/>
  <c r="P402" i="12" s="1"/>
  <c r="J402" i="12"/>
  <c r="K401" i="12"/>
  <c r="W402" i="12" l="1"/>
  <c r="K402" i="12"/>
  <c r="Q402" i="12"/>
  <c r="R402" i="12" s="1"/>
  <c r="E3537" i="13"/>
  <c r="V403" i="12"/>
  <c r="B404" i="12"/>
  <c r="U403" i="12"/>
  <c r="E403" i="12"/>
  <c r="F403" i="12" s="1"/>
  <c r="N403" i="12"/>
  <c r="O403" i="12" s="1"/>
  <c r="P403" i="12" s="1"/>
  <c r="J403" i="12"/>
  <c r="Y403" i="12"/>
  <c r="I403" i="12"/>
  <c r="E3536" i="13" l="1"/>
  <c r="N404" i="12"/>
  <c r="O404" i="12" s="1"/>
  <c r="P404" i="12" s="1"/>
  <c r="J404" i="12"/>
  <c r="Y404" i="12"/>
  <c r="I404" i="12"/>
  <c r="V404" i="12"/>
  <c r="B405" i="12"/>
  <c r="U404" i="12"/>
  <c r="E404" i="12"/>
  <c r="F404" i="12" s="1"/>
  <c r="K403" i="12"/>
  <c r="Q403" i="12"/>
  <c r="R403" i="12" s="1"/>
  <c r="W403" i="12"/>
  <c r="Q404" i="12" l="1"/>
  <c r="R404" i="12" s="1"/>
  <c r="K404" i="12"/>
  <c r="W404" i="12"/>
  <c r="E3535" i="13"/>
  <c r="N405" i="12"/>
  <c r="O405" i="12" s="1"/>
  <c r="P405" i="12" s="1"/>
  <c r="J405" i="12"/>
  <c r="Y405" i="12"/>
  <c r="I405" i="12"/>
  <c r="V405" i="12"/>
  <c r="B406" i="12"/>
  <c r="U405" i="12"/>
  <c r="E405" i="12"/>
  <c r="F405" i="12" s="1"/>
  <c r="Q405" i="12" l="1"/>
  <c r="R405" i="12" s="1"/>
  <c r="E3534" i="13"/>
  <c r="J406" i="12"/>
  <c r="Y406" i="12"/>
  <c r="I406" i="12"/>
  <c r="V406" i="12"/>
  <c r="B407" i="12"/>
  <c r="U406" i="12"/>
  <c r="E406" i="12"/>
  <c r="F406" i="12" s="1"/>
  <c r="N406" i="12"/>
  <c r="O406" i="12" s="1"/>
  <c r="P406" i="12" s="1"/>
  <c r="W405" i="12"/>
  <c r="K405" i="12"/>
  <c r="W406" i="12" l="1"/>
  <c r="E3533" i="13"/>
  <c r="J407" i="12"/>
  <c r="Y407" i="12"/>
  <c r="I407" i="12"/>
  <c r="V407" i="12"/>
  <c r="B408" i="12"/>
  <c r="U407" i="12"/>
  <c r="E407" i="12"/>
  <c r="F407" i="12" s="1"/>
  <c r="N407" i="12"/>
  <c r="O407" i="12" s="1"/>
  <c r="P407" i="12" s="1"/>
  <c r="K406" i="12"/>
  <c r="Q406" i="12"/>
  <c r="R406" i="12" s="1"/>
  <c r="W407" i="12" l="1"/>
  <c r="Q407" i="12"/>
  <c r="R407" i="12" s="1"/>
  <c r="E3532" i="13"/>
  <c r="V408" i="12"/>
  <c r="B409" i="12"/>
  <c r="U408" i="12"/>
  <c r="E408" i="12"/>
  <c r="F408" i="12" s="1"/>
  <c r="N408" i="12"/>
  <c r="O408" i="12" s="1"/>
  <c r="P408" i="12" s="1"/>
  <c r="J408" i="12"/>
  <c r="Y408" i="12"/>
  <c r="I408" i="12"/>
  <c r="K407" i="12"/>
  <c r="K408" i="12" l="1"/>
  <c r="W408" i="12"/>
  <c r="Q408" i="12"/>
  <c r="R408" i="12" s="1"/>
  <c r="E3531" i="13"/>
  <c r="N409" i="12"/>
  <c r="O409" i="12" s="1"/>
  <c r="P409" i="12" s="1"/>
  <c r="J409" i="12"/>
  <c r="Y409" i="12"/>
  <c r="I409" i="12"/>
  <c r="V409" i="12"/>
  <c r="B410" i="12"/>
  <c r="U409" i="12"/>
  <c r="E409" i="12"/>
  <c r="F409" i="12" s="1"/>
  <c r="W409" i="12" l="1"/>
  <c r="K409" i="12"/>
  <c r="Q409" i="12"/>
  <c r="R409" i="12" s="1"/>
  <c r="E3530" i="13"/>
  <c r="N410" i="12"/>
  <c r="O410" i="12" s="1"/>
  <c r="P410" i="12" s="1"/>
  <c r="J410" i="12"/>
  <c r="Y410" i="12"/>
  <c r="I410" i="12"/>
  <c r="V410" i="12"/>
  <c r="B411" i="12"/>
  <c r="U410" i="12"/>
  <c r="E410" i="12"/>
  <c r="F410" i="12" s="1"/>
  <c r="Q410" i="12" l="1"/>
  <c r="R410" i="12" s="1"/>
  <c r="W410" i="12"/>
  <c r="E3529" i="13"/>
  <c r="N411" i="12"/>
  <c r="O411" i="12" s="1"/>
  <c r="P411" i="12" s="1"/>
  <c r="J411" i="12"/>
  <c r="Y411" i="12"/>
  <c r="I411" i="12"/>
  <c r="V411" i="12"/>
  <c r="B412" i="12"/>
  <c r="U411" i="12"/>
  <c r="E411" i="12"/>
  <c r="F411" i="12" s="1"/>
  <c r="K410" i="12"/>
  <c r="K411" i="12" l="1"/>
  <c r="Q411" i="12"/>
  <c r="R411" i="12" s="1"/>
  <c r="W411" i="12"/>
  <c r="E3528" i="13"/>
  <c r="J412" i="12"/>
  <c r="Y412" i="12"/>
  <c r="I412" i="12"/>
  <c r="V412" i="12"/>
  <c r="B413" i="12"/>
  <c r="U412" i="12"/>
  <c r="E412" i="12"/>
  <c r="F412" i="12" s="1"/>
  <c r="N412" i="12"/>
  <c r="O412" i="12" s="1"/>
  <c r="P412" i="12" s="1"/>
  <c r="K412" i="12" l="1"/>
  <c r="Q412" i="12"/>
  <c r="R412" i="12" s="1"/>
  <c r="W412" i="12"/>
  <c r="E3527" i="13"/>
  <c r="V413" i="12"/>
  <c r="B414" i="12"/>
  <c r="U413" i="12"/>
  <c r="E413" i="12"/>
  <c r="F413" i="12" s="1"/>
  <c r="N413" i="12"/>
  <c r="O413" i="12" s="1"/>
  <c r="P413" i="12" s="1"/>
  <c r="J413" i="12"/>
  <c r="Y413" i="12"/>
  <c r="I413" i="12"/>
  <c r="W413" i="12" l="1"/>
  <c r="Q413" i="12"/>
  <c r="R413" i="12" s="1"/>
  <c r="K413" i="12"/>
  <c r="E3526" i="13"/>
  <c r="B415" i="12"/>
  <c r="U414" i="12"/>
  <c r="E414" i="12"/>
  <c r="F414" i="12" s="1"/>
  <c r="N414" i="12"/>
  <c r="O414" i="12" s="1"/>
  <c r="P414" i="12" s="1"/>
  <c r="J414" i="12"/>
  <c r="Y414" i="12"/>
  <c r="I414" i="12"/>
  <c r="V414" i="12"/>
  <c r="E3525" i="13" l="1"/>
  <c r="N415" i="12"/>
  <c r="O415" i="12" s="1"/>
  <c r="P415" i="12" s="1"/>
  <c r="J415" i="12"/>
  <c r="Y415" i="12"/>
  <c r="I415" i="12"/>
  <c r="V415" i="12"/>
  <c r="B416" i="12"/>
  <c r="U415" i="12"/>
  <c r="E415" i="12"/>
  <c r="F415" i="12" s="1"/>
  <c r="K414" i="12"/>
  <c r="Q414" i="12"/>
  <c r="R414" i="12" s="1"/>
  <c r="W414" i="12"/>
  <c r="W415" i="12" l="1"/>
  <c r="E3524" i="13"/>
  <c r="N416" i="12"/>
  <c r="O416" i="12" s="1"/>
  <c r="P416" i="12" s="1"/>
  <c r="J416" i="12"/>
  <c r="Y416" i="12"/>
  <c r="I416" i="12"/>
  <c r="V416" i="12"/>
  <c r="B417" i="12"/>
  <c r="U416" i="12"/>
  <c r="E416" i="12"/>
  <c r="F416" i="12" s="1"/>
  <c r="K415" i="12"/>
  <c r="Q415" i="12"/>
  <c r="R415" i="12" s="1"/>
  <c r="W416" i="12" l="1"/>
  <c r="K416" i="12"/>
  <c r="E3523" i="13"/>
  <c r="J417" i="12"/>
  <c r="Y417" i="12"/>
  <c r="I417" i="12"/>
  <c r="V417" i="12"/>
  <c r="B418" i="12"/>
  <c r="U417" i="12"/>
  <c r="E417" i="12"/>
  <c r="F417" i="12" s="1"/>
  <c r="N417" i="12"/>
  <c r="O417" i="12" s="1"/>
  <c r="P417" i="12" s="1"/>
  <c r="Q416" i="12"/>
  <c r="R416" i="12" s="1"/>
  <c r="W417" i="12" l="1"/>
  <c r="E3522" i="13"/>
  <c r="Y418" i="12"/>
  <c r="I418" i="12"/>
  <c r="V418" i="12"/>
  <c r="B419" i="12"/>
  <c r="U418" i="12"/>
  <c r="E418" i="12"/>
  <c r="F418" i="12" s="1"/>
  <c r="N418" i="12"/>
  <c r="O418" i="12" s="1"/>
  <c r="P418" i="12" s="1"/>
  <c r="J418" i="12"/>
  <c r="K417" i="12"/>
  <c r="Q417" i="12"/>
  <c r="R417" i="12" s="1"/>
  <c r="W418" i="12" l="1"/>
  <c r="E3521" i="13"/>
  <c r="V419" i="12"/>
  <c r="B420" i="12"/>
  <c r="U419" i="12"/>
  <c r="E419" i="12"/>
  <c r="F419" i="12" s="1"/>
  <c r="N419" i="12"/>
  <c r="O419" i="12" s="1"/>
  <c r="P419" i="12" s="1"/>
  <c r="J419" i="12"/>
  <c r="Y419" i="12"/>
  <c r="I419" i="12"/>
  <c r="K418" i="12"/>
  <c r="Q418" i="12"/>
  <c r="R418" i="12" s="1"/>
  <c r="K419" i="12" l="1"/>
  <c r="W419" i="12"/>
  <c r="Q419" i="12"/>
  <c r="R419" i="12" s="1"/>
  <c r="E3520" i="13"/>
  <c r="N420" i="12"/>
  <c r="O420" i="12" s="1"/>
  <c r="P420" i="12" s="1"/>
  <c r="J420" i="12"/>
  <c r="Y420" i="12"/>
  <c r="I420" i="12"/>
  <c r="V420" i="12"/>
  <c r="B421" i="12"/>
  <c r="U420" i="12"/>
  <c r="E420" i="12"/>
  <c r="F420" i="12" s="1"/>
  <c r="W420" i="12" l="1"/>
  <c r="Q420" i="12"/>
  <c r="R420" i="12" s="1"/>
  <c r="E3519" i="13"/>
  <c r="N421" i="12"/>
  <c r="O421" i="12" s="1"/>
  <c r="P421" i="12" s="1"/>
  <c r="J421" i="12"/>
  <c r="Y421" i="12"/>
  <c r="I421" i="12"/>
  <c r="V421" i="12"/>
  <c r="B422" i="12"/>
  <c r="U421" i="12"/>
  <c r="E421" i="12"/>
  <c r="F421" i="12" s="1"/>
  <c r="K420" i="12"/>
  <c r="W421" i="12" l="1"/>
  <c r="K421" i="12"/>
  <c r="Q421" i="12"/>
  <c r="R421" i="12" s="1"/>
  <c r="E3518" i="13"/>
  <c r="J422" i="12"/>
  <c r="Y422" i="12"/>
  <c r="I422" i="12"/>
  <c r="V422" i="12"/>
  <c r="B423" i="12"/>
  <c r="U422" i="12"/>
  <c r="E422" i="12"/>
  <c r="F422" i="12" s="1"/>
  <c r="N422" i="12"/>
  <c r="O422" i="12" s="1"/>
  <c r="P422" i="12" s="1"/>
  <c r="W422" i="12" l="1"/>
  <c r="K422" i="12"/>
  <c r="Q422" i="12"/>
  <c r="R422" i="12" s="1"/>
  <c r="E3517" i="13"/>
  <c r="J423" i="12"/>
  <c r="Y423" i="12"/>
  <c r="I423" i="12"/>
  <c r="V423" i="12"/>
  <c r="B424" i="12"/>
  <c r="U423" i="12"/>
  <c r="E423" i="12"/>
  <c r="F423" i="12" s="1"/>
  <c r="N423" i="12"/>
  <c r="O423" i="12" s="1"/>
  <c r="P423" i="12" s="1"/>
  <c r="W423" i="12" l="1"/>
  <c r="Q423" i="12"/>
  <c r="R423" i="12" s="1"/>
  <c r="E3516" i="13"/>
  <c r="V424" i="12"/>
  <c r="B425" i="12"/>
  <c r="U424" i="12"/>
  <c r="E424" i="12"/>
  <c r="F424" i="12" s="1"/>
  <c r="N424" i="12"/>
  <c r="O424" i="12" s="1"/>
  <c r="P424" i="12" s="1"/>
  <c r="J424" i="12"/>
  <c r="Y424" i="12"/>
  <c r="I424" i="12"/>
  <c r="K423" i="12"/>
  <c r="Q424" i="12" l="1"/>
  <c r="R424" i="12" s="1"/>
  <c r="W424" i="12"/>
  <c r="E3515" i="13"/>
  <c r="N425" i="12"/>
  <c r="O425" i="12" s="1"/>
  <c r="P425" i="12" s="1"/>
  <c r="J425" i="12"/>
  <c r="Y425" i="12"/>
  <c r="I425" i="12"/>
  <c r="V425" i="12"/>
  <c r="B426" i="12"/>
  <c r="U425" i="12"/>
  <c r="E425" i="12"/>
  <c r="F425" i="12" s="1"/>
  <c r="K424" i="12"/>
  <c r="K425" i="12" l="1"/>
  <c r="Q425" i="12"/>
  <c r="R425" i="12" s="1"/>
  <c r="W425" i="12"/>
  <c r="E3514" i="13"/>
  <c r="N426" i="12"/>
  <c r="O426" i="12" s="1"/>
  <c r="P426" i="12" s="1"/>
  <c r="J426" i="12"/>
  <c r="Y426" i="12"/>
  <c r="I426" i="12"/>
  <c r="V426" i="12"/>
  <c r="B427" i="12"/>
  <c r="U426" i="12"/>
  <c r="E426" i="12"/>
  <c r="F426" i="12" s="1"/>
  <c r="W426" i="12" l="1"/>
  <c r="Q426" i="12"/>
  <c r="R426" i="12" s="1"/>
  <c r="E3513" i="13"/>
  <c r="N427" i="12"/>
  <c r="O427" i="12" s="1"/>
  <c r="P427" i="12" s="1"/>
  <c r="J427" i="12"/>
  <c r="Y427" i="12"/>
  <c r="I427" i="12"/>
  <c r="V427" i="12"/>
  <c r="B428" i="12"/>
  <c r="U427" i="12"/>
  <c r="E427" i="12"/>
  <c r="F427" i="12" s="1"/>
  <c r="K426" i="12"/>
  <c r="Q427" i="12" l="1"/>
  <c r="R427" i="12" s="1"/>
  <c r="K427" i="12"/>
  <c r="W427" i="12"/>
  <c r="E3512" i="13"/>
  <c r="J428" i="12"/>
  <c r="Y428" i="12"/>
  <c r="I428" i="12"/>
  <c r="V428" i="12"/>
  <c r="B429" i="12"/>
  <c r="U428" i="12"/>
  <c r="E428" i="12"/>
  <c r="F428" i="12" s="1"/>
  <c r="N428" i="12"/>
  <c r="O428" i="12" s="1"/>
  <c r="P428" i="12" s="1"/>
  <c r="W428" i="12" l="1"/>
  <c r="K428" i="12"/>
  <c r="Q428" i="12"/>
  <c r="R428" i="12" s="1"/>
  <c r="E3511" i="13"/>
  <c r="V429" i="12"/>
  <c r="B430" i="12"/>
  <c r="U429" i="12"/>
  <c r="E429" i="12"/>
  <c r="F429" i="12" s="1"/>
  <c r="N429" i="12"/>
  <c r="O429" i="12" s="1"/>
  <c r="P429" i="12" s="1"/>
  <c r="J429" i="12"/>
  <c r="Y429" i="12"/>
  <c r="I429" i="12"/>
  <c r="W429" i="12" l="1"/>
  <c r="K429" i="12"/>
  <c r="Q429" i="12"/>
  <c r="R429" i="12" s="1"/>
  <c r="E3510" i="13"/>
  <c r="B431" i="12"/>
  <c r="U430" i="12"/>
  <c r="E430" i="12"/>
  <c r="F430" i="12" s="1"/>
  <c r="N430" i="12"/>
  <c r="O430" i="12" s="1"/>
  <c r="P430" i="12" s="1"/>
  <c r="J430" i="12"/>
  <c r="Y430" i="12"/>
  <c r="I430" i="12"/>
  <c r="V430" i="12"/>
  <c r="Q430" i="12" l="1"/>
  <c r="R430" i="12" s="1"/>
  <c r="W430" i="12"/>
  <c r="E3509" i="13"/>
  <c r="N431" i="12"/>
  <c r="O431" i="12" s="1"/>
  <c r="P431" i="12" s="1"/>
  <c r="J431" i="12"/>
  <c r="Y431" i="12"/>
  <c r="I431" i="12"/>
  <c r="V431" i="12"/>
  <c r="B432" i="12"/>
  <c r="U431" i="12"/>
  <c r="E431" i="12"/>
  <c r="F431" i="12" s="1"/>
  <c r="K430" i="12"/>
  <c r="W431" i="12" l="1"/>
  <c r="K431" i="12"/>
  <c r="E3508" i="13"/>
  <c r="N432" i="12"/>
  <c r="O432" i="12" s="1"/>
  <c r="P432" i="12" s="1"/>
  <c r="J432" i="12"/>
  <c r="Y432" i="12"/>
  <c r="I432" i="12"/>
  <c r="V432" i="12"/>
  <c r="B433" i="12"/>
  <c r="U432" i="12"/>
  <c r="E432" i="12"/>
  <c r="F432" i="12" s="1"/>
  <c r="Q431" i="12"/>
  <c r="R431" i="12" s="1"/>
  <c r="K432" i="12" l="1"/>
  <c r="E3507" i="13"/>
  <c r="J433" i="12"/>
  <c r="Y433" i="12"/>
  <c r="I433" i="12"/>
  <c r="V433" i="12"/>
  <c r="B434" i="12"/>
  <c r="U433" i="12"/>
  <c r="E433" i="12"/>
  <c r="F433" i="12" s="1"/>
  <c r="N433" i="12"/>
  <c r="O433" i="12" s="1"/>
  <c r="P433" i="12" s="1"/>
  <c r="Q432" i="12"/>
  <c r="R432" i="12" s="1"/>
  <c r="W432" i="12"/>
  <c r="W433" i="12" l="1"/>
  <c r="K433" i="12"/>
  <c r="Q433" i="12"/>
  <c r="R433" i="12" s="1"/>
  <c r="E3506" i="13"/>
  <c r="Y434" i="12"/>
  <c r="I434" i="12"/>
  <c r="V434" i="12"/>
  <c r="B435" i="12"/>
  <c r="U434" i="12"/>
  <c r="E434" i="12"/>
  <c r="F434" i="12" s="1"/>
  <c r="N434" i="12"/>
  <c r="O434" i="12" s="1"/>
  <c r="P434" i="12" s="1"/>
  <c r="J434" i="12"/>
  <c r="W434" i="12" l="1"/>
  <c r="Q434" i="12"/>
  <c r="R434" i="12" s="1"/>
  <c r="E3505" i="13"/>
  <c r="V435" i="12"/>
  <c r="B436" i="12"/>
  <c r="U435" i="12"/>
  <c r="E435" i="12"/>
  <c r="F435" i="12" s="1"/>
  <c r="N435" i="12"/>
  <c r="O435" i="12" s="1"/>
  <c r="P435" i="12" s="1"/>
  <c r="J435" i="12"/>
  <c r="Y435" i="12"/>
  <c r="I435" i="12"/>
  <c r="K434" i="12"/>
  <c r="K435" i="12" l="1"/>
  <c r="W435" i="12"/>
  <c r="Q435" i="12"/>
  <c r="R435" i="12" s="1"/>
  <c r="E3504" i="13"/>
  <c r="N436" i="12"/>
  <c r="O436" i="12" s="1"/>
  <c r="P436" i="12" s="1"/>
  <c r="J436" i="12"/>
  <c r="Y436" i="12"/>
  <c r="I436" i="12"/>
  <c r="V436" i="12"/>
  <c r="B437" i="12"/>
  <c r="U436" i="12"/>
  <c r="E436" i="12"/>
  <c r="F436" i="12" s="1"/>
  <c r="W436" i="12" l="1"/>
  <c r="Q436" i="12"/>
  <c r="R436" i="12" s="1"/>
  <c r="E3503" i="13"/>
  <c r="N437" i="12"/>
  <c r="O437" i="12" s="1"/>
  <c r="P437" i="12" s="1"/>
  <c r="J437" i="12"/>
  <c r="Y437" i="12"/>
  <c r="I437" i="12"/>
  <c r="V437" i="12"/>
  <c r="B438" i="12"/>
  <c r="U437" i="12"/>
  <c r="E437" i="12"/>
  <c r="F437" i="12" s="1"/>
  <c r="K436" i="12"/>
  <c r="K437" i="12" l="1"/>
  <c r="Q437" i="12"/>
  <c r="R437" i="12" s="1"/>
  <c r="W437" i="12"/>
  <c r="E3502" i="13"/>
  <c r="J438" i="12"/>
  <c r="Y438" i="12"/>
  <c r="I438" i="12"/>
  <c r="V438" i="12"/>
  <c r="B439" i="12"/>
  <c r="U438" i="12"/>
  <c r="E438" i="12"/>
  <c r="F438" i="12" s="1"/>
  <c r="N438" i="12"/>
  <c r="O438" i="12" s="1"/>
  <c r="P438" i="12" s="1"/>
  <c r="K438" i="12" l="1"/>
  <c r="Q438" i="12"/>
  <c r="R438" i="12" s="1"/>
  <c r="W438" i="12"/>
  <c r="E3501" i="13"/>
  <c r="J439" i="12"/>
  <c r="Y439" i="12"/>
  <c r="I439" i="12"/>
  <c r="V439" i="12"/>
  <c r="B440" i="12"/>
  <c r="U439" i="12"/>
  <c r="E439" i="12"/>
  <c r="F439" i="12" s="1"/>
  <c r="N439" i="12"/>
  <c r="O439" i="12" s="1"/>
  <c r="P439" i="12" s="1"/>
  <c r="K439" i="12" l="1"/>
  <c r="Q439" i="12"/>
  <c r="R439" i="12" s="1"/>
  <c r="W439" i="12"/>
  <c r="E3500" i="13"/>
  <c r="V440" i="12"/>
  <c r="B441" i="12"/>
  <c r="U440" i="12"/>
  <c r="E440" i="12"/>
  <c r="F440" i="12" s="1"/>
  <c r="N440" i="12"/>
  <c r="O440" i="12" s="1"/>
  <c r="P440" i="12" s="1"/>
  <c r="J440" i="12"/>
  <c r="Y440" i="12"/>
  <c r="I440" i="12"/>
  <c r="E3499" i="13" l="1"/>
  <c r="N441" i="12"/>
  <c r="O441" i="12" s="1"/>
  <c r="P441" i="12" s="1"/>
  <c r="J441" i="12"/>
  <c r="Y441" i="12"/>
  <c r="I441" i="12"/>
  <c r="V441" i="12"/>
  <c r="B442" i="12"/>
  <c r="U441" i="12"/>
  <c r="E441" i="12"/>
  <c r="F441" i="12" s="1"/>
  <c r="K440" i="12"/>
  <c r="Q440" i="12"/>
  <c r="R440" i="12" s="1"/>
  <c r="W440" i="12"/>
  <c r="W441" i="12" l="1"/>
  <c r="K441" i="12"/>
  <c r="Q441" i="12"/>
  <c r="R441" i="12" s="1"/>
  <c r="E3498" i="13"/>
  <c r="N442" i="12"/>
  <c r="O442" i="12" s="1"/>
  <c r="P442" i="12" s="1"/>
  <c r="J442" i="12"/>
  <c r="Y442" i="12"/>
  <c r="I442" i="12"/>
  <c r="V442" i="12"/>
  <c r="B443" i="12"/>
  <c r="U442" i="12"/>
  <c r="E442" i="12"/>
  <c r="F442" i="12" s="1"/>
  <c r="W442" i="12" l="1"/>
  <c r="K442" i="12"/>
  <c r="E3497" i="13"/>
  <c r="N443" i="12"/>
  <c r="O443" i="12" s="1"/>
  <c r="P443" i="12" s="1"/>
  <c r="J443" i="12"/>
  <c r="Y443" i="12"/>
  <c r="I443" i="12"/>
  <c r="V443" i="12"/>
  <c r="B444" i="12"/>
  <c r="U443" i="12"/>
  <c r="E443" i="12"/>
  <c r="F443" i="12" s="1"/>
  <c r="Q442" i="12"/>
  <c r="R442" i="12" s="1"/>
  <c r="W443" i="12" l="1"/>
  <c r="Q443" i="12"/>
  <c r="R443" i="12" s="1"/>
  <c r="K443" i="12"/>
  <c r="E3496" i="13"/>
  <c r="J444" i="12"/>
  <c r="Y444" i="12"/>
  <c r="I444" i="12"/>
  <c r="V444" i="12"/>
  <c r="B445" i="12"/>
  <c r="U444" i="12"/>
  <c r="E444" i="12"/>
  <c r="F444" i="12" s="1"/>
  <c r="N444" i="12"/>
  <c r="O444" i="12" s="1"/>
  <c r="P444" i="12" s="1"/>
  <c r="W444" i="12" l="1"/>
  <c r="Q444" i="12"/>
  <c r="R444" i="12" s="1"/>
  <c r="E3495" i="13"/>
  <c r="V445" i="12"/>
  <c r="B446" i="12"/>
  <c r="U445" i="12"/>
  <c r="E445" i="12"/>
  <c r="F445" i="12" s="1"/>
  <c r="N445" i="12"/>
  <c r="O445" i="12" s="1"/>
  <c r="P445" i="12" s="1"/>
  <c r="J445" i="12"/>
  <c r="Y445" i="12"/>
  <c r="I445" i="12"/>
  <c r="K444" i="12"/>
  <c r="W445" i="12" l="1"/>
  <c r="E3494" i="13"/>
  <c r="B447" i="12"/>
  <c r="U446" i="12"/>
  <c r="E446" i="12"/>
  <c r="F446" i="12" s="1"/>
  <c r="N446" i="12"/>
  <c r="O446" i="12" s="1"/>
  <c r="P446" i="12" s="1"/>
  <c r="J446" i="12"/>
  <c r="Y446" i="12"/>
  <c r="I446" i="12"/>
  <c r="V446" i="12"/>
  <c r="K445" i="12"/>
  <c r="Q445" i="12"/>
  <c r="R445" i="12" s="1"/>
  <c r="W446" i="12" l="1"/>
  <c r="Q446" i="12"/>
  <c r="R446" i="12" s="1"/>
  <c r="E3493" i="13"/>
  <c r="N447" i="12"/>
  <c r="O447" i="12" s="1"/>
  <c r="P447" i="12" s="1"/>
  <c r="J447" i="12"/>
  <c r="Y447" i="12"/>
  <c r="I447" i="12"/>
  <c r="V447" i="12"/>
  <c r="B448" i="12"/>
  <c r="U447" i="12"/>
  <c r="E447" i="12"/>
  <c r="F447" i="12" s="1"/>
  <c r="K446" i="12"/>
  <c r="K447" i="12" l="1"/>
  <c r="Q447" i="12"/>
  <c r="R447" i="12" s="1"/>
  <c r="W447" i="12"/>
  <c r="E3492" i="13"/>
  <c r="N448" i="12"/>
  <c r="O448" i="12" s="1"/>
  <c r="P448" i="12" s="1"/>
  <c r="J448" i="12"/>
  <c r="Y448" i="12"/>
  <c r="I448" i="12"/>
  <c r="V448" i="12"/>
  <c r="B449" i="12"/>
  <c r="U448" i="12"/>
  <c r="E448" i="12"/>
  <c r="F448" i="12" s="1"/>
  <c r="W448" i="12" l="1"/>
  <c r="Q448" i="12"/>
  <c r="R448" i="12" s="1"/>
  <c r="E3491" i="13"/>
  <c r="J449" i="12"/>
  <c r="Y449" i="12"/>
  <c r="I449" i="12"/>
  <c r="V449" i="12"/>
  <c r="B450" i="12"/>
  <c r="U449" i="12"/>
  <c r="E449" i="12"/>
  <c r="F449" i="12" s="1"/>
  <c r="N449" i="12"/>
  <c r="O449" i="12" s="1"/>
  <c r="P449" i="12" s="1"/>
  <c r="K448" i="12"/>
  <c r="W449" i="12" l="1"/>
  <c r="Q449" i="12"/>
  <c r="R449" i="12" s="1"/>
  <c r="E3490" i="13"/>
  <c r="Y450" i="12"/>
  <c r="I450" i="12"/>
  <c r="V450" i="12"/>
  <c r="B451" i="12"/>
  <c r="U450" i="12"/>
  <c r="E450" i="12"/>
  <c r="F450" i="12" s="1"/>
  <c r="N450" i="12"/>
  <c r="O450" i="12" s="1"/>
  <c r="P450" i="12" s="1"/>
  <c r="J450" i="12"/>
  <c r="K449" i="12"/>
  <c r="E3489" i="13" l="1"/>
  <c r="V451" i="12"/>
  <c r="B452" i="12"/>
  <c r="U451" i="12"/>
  <c r="E451" i="12"/>
  <c r="F451" i="12" s="1"/>
  <c r="N451" i="12"/>
  <c r="O451" i="12" s="1"/>
  <c r="P451" i="12" s="1"/>
  <c r="J451" i="12"/>
  <c r="Y451" i="12"/>
  <c r="I451" i="12"/>
  <c r="K450" i="12"/>
  <c r="Q450" i="12"/>
  <c r="R450" i="12" s="1"/>
  <c r="W450" i="12"/>
  <c r="W451" i="12" l="1"/>
  <c r="Q451" i="12"/>
  <c r="R451" i="12" s="1"/>
  <c r="E3488" i="13"/>
  <c r="N452" i="12"/>
  <c r="O452" i="12" s="1"/>
  <c r="P452" i="12" s="1"/>
  <c r="J452" i="12"/>
  <c r="Y452" i="12"/>
  <c r="I452" i="12"/>
  <c r="V452" i="12"/>
  <c r="B453" i="12"/>
  <c r="U452" i="12"/>
  <c r="E452" i="12"/>
  <c r="F452" i="12" s="1"/>
  <c r="K451" i="12"/>
  <c r="K452" i="12" l="1"/>
  <c r="W452" i="12"/>
  <c r="Q452" i="12"/>
  <c r="R452" i="12" s="1"/>
  <c r="E3487" i="13"/>
  <c r="N453" i="12"/>
  <c r="O453" i="12" s="1"/>
  <c r="P453" i="12" s="1"/>
  <c r="J453" i="12"/>
  <c r="Y453" i="12"/>
  <c r="I453" i="12"/>
  <c r="V453" i="12"/>
  <c r="B454" i="12"/>
  <c r="U453" i="12"/>
  <c r="E453" i="12"/>
  <c r="F453" i="12" s="1"/>
  <c r="K453" i="12" l="1"/>
  <c r="Q453" i="12"/>
  <c r="R453" i="12" s="1"/>
  <c r="W453" i="12"/>
  <c r="E3486" i="13"/>
  <c r="J454" i="12"/>
  <c r="Y454" i="12"/>
  <c r="I454" i="12"/>
  <c r="V454" i="12"/>
  <c r="B455" i="12"/>
  <c r="U454" i="12"/>
  <c r="E454" i="12"/>
  <c r="F454" i="12" s="1"/>
  <c r="N454" i="12"/>
  <c r="O454" i="12" s="1"/>
  <c r="P454" i="12" s="1"/>
  <c r="W454" i="12" l="1"/>
  <c r="Q454" i="12"/>
  <c r="R454" i="12" s="1"/>
  <c r="K454" i="12"/>
  <c r="E3485" i="13"/>
  <c r="J455" i="12"/>
  <c r="Y455" i="12"/>
  <c r="I455" i="12"/>
  <c r="V455" i="12"/>
  <c r="B456" i="12"/>
  <c r="U455" i="12"/>
  <c r="E455" i="12"/>
  <c r="F455" i="12" s="1"/>
  <c r="N455" i="12"/>
  <c r="O455" i="12" s="1"/>
  <c r="P455" i="12" s="1"/>
  <c r="W455" i="12" l="1"/>
  <c r="Q455" i="12"/>
  <c r="R455" i="12" s="1"/>
  <c r="E3484" i="13"/>
  <c r="V456" i="12"/>
  <c r="B457" i="12"/>
  <c r="U456" i="12"/>
  <c r="E456" i="12"/>
  <c r="F456" i="12" s="1"/>
  <c r="N456" i="12"/>
  <c r="O456" i="12" s="1"/>
  <c r="P456" i="12" s="1"/>
  <c r="J456" i="12"/>
  <c r="Y456" i="12"/>
  <c r="I456" i="12"/>
  <c r="K455" i="12"/>
  <c r="Q456" i="12" l="1"/>
  <c r="R456" i="12" s="1"/>
  <c r="E3483" i="13"/>
  <c r="N457" i="12"/>
  <c r="O457" i="12" s="1"/>
  <c r="P457" i="12" s="1"/>
  <c r="J457" i="12"/>
  <c r="Y457" i="12"/>
  <c r="I457" i="12"/>
  <c r="V457" i="12"/>
  <c r="U457" i="12"/>
  <c r="E457" i="12"/>
  <c r="F457" i="12" s="1"/>
  <c r="B458" i="12"/>
  <c r="W456" i="12"/>
  <c r="K456" i="12"/>
  <c r="W457" i="12" l="1"/>
  <c r="K457" i="12"/>
  <c r="Q457" i="12"/>
  <c r="R457" i="12" s="1"/>
  <c r="E3482" i="13"/>
  <c r="N458" i="12"/>
  <c r="O458" i="12" s="1"/>
  <c r="P458" i="12" s="1"/>
  <c r="J458" i="12"/>
  <c r="Y458" i="12"/>
  <c r="I458" i="12"/>
  <c r="V458" i="12"/>
  <c r="B459" i="12"/>
  <c r="U458" i="12"/>
  <c r="E458" i="12"/>
  <c r="F458" i="12" s="1"/>
  <c r="W458" i="12" l="1"/>
  <c r="Q458" i="12"/>
  <c r="R458" i="12" s="1"/>
  <c r="E3481" i="13"/>
  <c r="N459" i="12"/>
  <c r="O459" i="12" s="1"/>
  <c r="P459" i="12" s="1"/>
  <c r="J459" i="12"/>
  <c r="Y459" i="12"/>
  <c r="I459" i="12"/>
  <c r="V459" i="12"/>
  <c r="B460" i="12"/>
  <c r="U459" i="12"/>
  <c r="E459" i="12"/>
  <c r="F459" i="12" s="1"/>
  <c r="K458" i="12"/>
  <c r="K459" i="12" l="1"/>
  <c r="Q459" i="12"/>
  <c r="R459" i="12" s="1"/>
  <c r="W459" i="12"/>
  <c r="E3480" i="13"/>
  <c r="J460" i="12"/>
  <c r="Y460" i="12"/>
  <c r="I460" i="12"/>
  <c r="V460" i="12"/>
  <c r="B461" i="12"/>
  <c r="U460" i="12"/>
  <c r="E460" i="12"/>
  <c r="F460" i="12" s="1"/>
  <c r="N460" i="12"/>
  <c r="O460" i="12" s="1"/>
  <c r="P460" i="12" s="1"/>
  <c r="W460" i="12" l="1"/>
  <c r="K460" i="12"/>
  <c r="Q460" i="12"/>
  <c r="R460" i="12" s="1"/>
  <c r="E3479" i="13"/>
  <c r="V461" i="12"/>
  <c r="B462" i="12"/>
  <c r="U461" i="12"/>
  <c r="E461" i="12"/>
  <c r="F461" i="12" s="1"/>
  <c r="N461" i="12"/>
  <c r="O461" i="12" s="1"/>
  <c r="P461" i="12" s="1"/>
  <c r="J461" i="12"/>
  <c r="Y461" i="12"/>
  <c r="I461" i="12"/>
  <c r="K461" i="12" l="1"/>
  <c r="W461" i="12"/>
  <c r="Q461" i="12"/>
  <c r="R461" i="12" s="1"/>
  <c r="E3478" i="13"/>
  <c r="B463" i="12"/>
  <c r="U462" i="12"/>
  <c r="E462" i="12"/>
  <c r="F462" i="12" s="1"/>
  <c r="N462" i="12"/>
  <c r="O462" i="12" s="1"/>
  <c r="P462" i="12" s="1"/>
  <c r="J462" i="12"/>
  <c r="Y462" i="12"/>
  <c r="I462" i="12"/>
  <c r="V462" i="12"/>
  <c r="E3477" i="13" l="1"/>
  <c r="N463" i="12"/>
  <c r="O463" i="12" s="1"/>
  <c r="P463" i="12" s="1"/>
  <c r="J463" i="12"/>
  <c r="Y463" i="12"/>
  <c r="I463" i="12"/>
  <c r="V463" i="12"/>
  <c r="B464" i="12"/>
  <c r="U463" i="12"/>
  <c r="E463" i="12"/>
  <c r="F463" i="12" s="1"/>
  <c r="K462" i="12"/>
  <c r="Q462" i="12"/>
  <c r="R462" i="12" s="1"/>
  <c r="W462" i="12"/>
  <c r="K463" i="12" l="1"/>
  <c r="E3476" i="13"/>
  <c r="N464" i="12"/>
  <c r="O464" i="12" s="1"/>
  <c r="P464" i="12" s="1"/>
  <c r="J464" i="12"/>
  <c r="Y464" i="12"/>
  <c r="I464" i="12"/>
  <c r="V464" i="12"/>
  <c r="B465" i="12"/>
  <c r="U464" i="12"/>
  <c r="E464" i="12"/>
  <c r="F464" i="12" s="1"/>
  <c r="Q463" i="12"/>
  <c r="R463" i="12" s="1"/>
  <c r="W463" i="12"/>
  <c r="Q464" i="12" l="1"/>
  <c r="R464" i="12" s="1"/>
  <c r="K464" i="12"/>
  <c r="E3475" i="13"/>
  <c r="J465" i="12"/>
  <c r="Y465" i="12"/>
  <c r="I465" i="12"/>
  <c r="V465" i="12"/>
  <c r="B466" i="12"/>
  <c r="U465" i="12"/>
  <c r="E465" i="12"/>
  <c r="F465" i="12" s="1"/>
  <c r="N465" i="12"/>
  <c r="O465" i="12" s="1"/>
  <c r="P465" i="12" s="1"/>
  <c r="W464" i="12"/>
  <c r="W465" i="12" l="1"/>
  <c r="E3474" i="13"/>
  <c r="Y466" i="12"/>
  <c r="I466" i="12"/>
  <c r="V466" i="12"/>
  <c r="B467" i="12"/>
  <c r="U466" i="12"/>
  <c r="E466" i="12"/>
  <c r="F466" i="12" s="1"/>
  <c r="N466" i="12"/>
  <c r="O466" i="12" s="1"/>
  <c r="P466" i="12" s="1"/>
  <c r="J466" i="12"/>
  <c r="K465" i="12"/>
  <c r="Q465" i="12"/>
  <c r="R465" i="12" s="1"/>
  <c r="W466" i="12" l="1"/>
  <c r="Q466" i="12"/>
  <c r="R466" i="12" s="1"/>
  <c r="E3473" i="13"/>
  <c r="V467" i="12"/>
  <c r="B468" i="12"/>
  <c r="U467" i="12"/>
  <c r="E467" i="12"/>
  <c r="F467" i="12" s="1"/>
  <c r="N467" i="12"/>
  <c r="O467" i="12" s="1"/>
  <c r="P467" i="12" s="1"/>
  <c r="J467" i="12"/>
  <c r="Y467" i="12"/>
  <c r="I467" i="12"/>
  <c r="K466" i="12"/>
  <c r="W467" i="12" l="1"/>
  <c r="Q467" i="12"/>
  <c r="R467" i="12" s="1"/>
  <c r="E3472" i="13"/>
  <c r="N468" i="12"/>
  <c r="O468" i="12" s="1"/>
  <c r="P468" i="12" s="1"/>
  <c r="J468" i="12"/>
  <c r="Y468" i="12"/>
  <c r="I468" i="12"/>
  <c r="V468" i="12"/>
  <c r="B469" i="12"/>
  <c r="U468" i="12"/>
  <c r="E468" i="12"/>
  <c r="F468" i="12" s="1"/>
  <c r="K467" i="12"/>
  <c r="W468" i="12" l="1"/>
  <c r="Q468" i="12"/>
  <c r="R468" i="12" s="1"/>
  <c r="E3471" i="13"/>
  <c r="N469" i="12"/>
  <c r="O469" i="12" s="1"/>
  <c r="P469" i="12" s="1"/>
  <c r="J469" i="12"/>
  <c r="Y469" i="12"/>
  <c r="I469" i="12"/>
  <c r="V469" i="12"/>
  <c r="B470" i="12"/>
  <c r="U469" i="12"/>
  <c r="E469" i="12"/>
  <c r="F469" i="12" s="1"/>
  <c r="K468" i="12"/>
  <c r="K469" i="12" l="1"/>
  <c r="Q469" i="12"/>
  <c r="R469" i="12" s="1"/>
  <c r="W469" i="12"/>
  <c r="E3470" i="13"/>
  <c r="J470" i="12"/>
  <c r="Y470" i="12"/>
  <c r="I470" i="12"/>
  <c r="V470" i="12"/>
  <c r="B471" i="12"/>
  <c r="U470" i="12"/>
  <c r="E470" i="12"/>
  <c r="F470" i="12" s="1"/>
  <c r="N470" i="12"/>
  <c r="O470" i="12" s="1"/>
  <c r="P470" i="12" s="1"/>
  <c r="Q470" i="12" l="1"/>
  <c r="R470" i="12" s="1"/>
  <c r="K470" i="12"/>
  <c r="W470" i="12"/>
  <c r="E3469" i="13"/>
  <c r="J471" i="12"/>
  <c r="Y471" i="12"/>
  <c r="I471" i="12"/>
  <c r="V471" i="12"/>
  <c r="B472" i="12"/>
  <c r="U471" i="12"/>
  <c r="E471" i="12"/>
  <c r="F471" i="12" s="1"/>
  <c r="N471" i="12"/>
  <c r="O471" i="12" s="1"/>
  <c r="P471" i="12" s="1"/>
  <c r="W471" i="12" l="1"/>
  <c r="Q471" i="12"/>
  <c r="R471" i="12" s="1"/>
  <c r="K471" i="12"/>
  <c r="E3468" i="13"/>
  <c r="V472" i="12"/>
  <c r="B473" i="12"/>
  <c r="U472" i="12"/>
  <c r="E472" i="12"/>
  <c r="F472" i="12" s="1"/>
  <c r="N472" i="12"/>
  <c r="O472" i="12" s="1"/>
  <c r="P472" i="12" s="1"/>
  <c r="J472" i="12"/>
  <c r="Y472" i="12"/>
  <c r="I472" i="12"/>
  <c r="W472" i="12" l="1"/>
  <c r="K472" i="12"/>
  <c r="Q472" i="12"/>
  <c r="R472" i="12" s="1"/>
  <c r="E3467" i="13"/>
  <c r="N473" i="12"/>
  <c r="O473" i="12" s="1"/>
  <c r="P473" i="12" s="1"/>
  <c r="J473" i="12"/>
  <c r="Y473" i="12"/>
  <c r="I473" i="12"/>
  <c r="V473" i="12"/>
  <c r="B474" i="12"/>
  <c r="U473" i="12"/>
  <c r="E473" i="12"/>
  <c r="F473" i="12" s="1"/>
  <c r="Q473" i="12" l="1"/>
  <c r="R473" i="12" s="1"/>
  <c r="W473" i="12"/>
  <c r="E3466" i="13"/>
  <c r="N474" i="12"/>
  <c r="O474" i="12" s="1"/>
  <c r="P474" i="12" s="1"/>
  <c r="J474" i="12"/>
  <c r="Y474" i="12"/>
  <c r="I474" i="12"/>
  <c r="V474" i="12"/>
  <c r="B475" i="12"/>
  <c r="U474" i="12"/>
  <c r="E474" i="12"/>
  <c r="F474" i="12" s="1"/>
  <c r="K473" i="12"/>
  <c r="K474" i="12" l="1"/>
  <c r="Q474" i="12"/>
  <c r="R474" i="12" s="1"/>
  <c r="W474" i="12"/>
  <c r="E3465" i="13"/>
  <c r="N475" i="12"/>
  <c r="O475" i="12" s="1"/>
  <c r="P475" i="12" s="1"/>
  <c r="J475" i="12"/>
  <c r="Y475" i="12"/>
  <c r="I475" i="12"/>
  <c r="V475" i="12"/>
  <c r="B476" i="12"/>
  <c r="U475" i="12"/>
  <c r="E475" i="12"/>
  <c r="F475" i="12" s="1"/>
  <c r="W475" i="12" l="1"/>
  <c r="Q475" i="12"/>
  <c r="R475" i="12" s="1"/>
  <c r="E3464" i="13"/>
  <c r="J476" i="12"/>
  <c r="Y476" i="12"/>
  <c r="I476" i="12"/>
  <c r="V476" i="12"/>
  <c r="B477" i="12"/>
  <c r="U476" i="12"/>
  <c r="E476" i="12"/>
  <c r="F476" i="12" s="1"/>
  <c r="N476" i="12"/>
  <c r="O476" i="12" s="1"/>
  <c r="P476" i="12" s="1"/>
  <c r="K475" i="12"/>
  <c r="W476" i="12" l="1"/>
  <c r="Q476" i="12"/>
  <c r="R476" i="12" s="1"/>
  <c r="E3463" i="13"/>
  <c r="V477" i="12"/>
  <c r="B478" i="12"/>
  <c r="U477" i="12"/>
  <c r="E477" i="12"/>
  <c r="F477" i="12" s="1"/>
  <c r="N477" i="12"/>
  <c r="O477" i="12" s="1"/>
  <c r="P477" i="12" s="1"/>
  <c r="J477" i="12"/>
  <c r="Y477" i="12"/>
  <c r="I477" i="12"/>
  <c r="K476" i="12"/>
  <c r="W477" i="12" l="1"/>
  <c r="E3462" i="13"/>
  <c r="B479" i="12"/>
  <c r="U478" i="12"/>
  <c r="E478" i="12"/>
  <c r="F478" i="12" s="1"/>
  <c r="N478" i="12"/>
  <c r="O478" i="12" s="1"/>
  <c r="P478" i="12" s="1"/>
  <c r="J478" i="12"/>
  <c r="Y478" i="12"/>
  <c r="I478" i="12"/>
  <c r="V478" i="12"/>
  <c r="K477" i="12"/>
  <c r="Q477" i="12"/>
  <c r="R477" i="12" s="1"/>
  <c r="Q478" i="12" l="1"/>
  <c r="R478" i="12" s="1"/>
  <c r="W478" i="12"/>
  <c r="E3461" i="13"/>
  <c r="N479" i="12"/>
  <c r="O479" i="12" s="1"/>
  <c r="P479" i="12" s="1"/>
  <c r="J479" i="12"/>
  <c r="Y479" i="12"/>
  <c r="I479" i="12"/>
  <c r="V479" i="12"/>
  <c r="B480" i="12"/>
  <c r="U479" i="12"/>
  <c r="E479" i="12"/>
  <c r="F479" i="12" s="1"/>
  <c r="K478" i="12"/>
  <c r="W479" i="12" l="1"/>
  <c r="K479" i="12"/>
  <c r="Q479" i="12"/>
  <c r="R479" i="12" s="1"/>
  <c r="E3460" i="13"/>
  <c r="N480" i="12"/>
  <c r="O480" i="12" s="1"/>
  <c r="P480" i="12" s="1"/>
  <c r="J480" i="12"/>
  <c r="Y480" i="12"/>
  <c r="I480" i="12"/>
  <c r="V480" i="12"/>
  <c r="B481" i="12"/>
  <c r="U480" i="12"/>
  <c r="E480" i="12"/>
  <c r="F480" i="12" s="1"/>
  <c r="W480" i="12" l="1"/>
  <c r="Q480" i="12"/>
  <c r="R480" i="12" s="1"/>
  <c r="E3459" i="13"/>
  <c r="J481" i="12"/>
  <c r="Y481" i="12"/>
  <c r="I481" i="12"/>
  <c r="V481" i="12"/>
  <c r="B482" i="12"/>
  <c r="U481" i="12"/>
  <c r="E481" i="12"/>
  <c r="F481" i="12" s="1"/>
  <c r="N481" i="12"/>
  <c r="O481" i="12" s="1"/>
  <c r="P481" i="12" s="1"/>
  <c r="K480" i="12"/>
  <c r="W481" i="12" l="1"/>
  <c r="E3458" i="13"/>
  <c r="Y482" i="12"/>
  <c r="I482" i="12"/>
  <c r="V482" i="12"/>
  <c r="B483" i="12"/>
  <c r="U482" i="12"/>
  <c r="E482" i="12"/>
  <c r="F482" i="12" s="1"/>
  <c r="N482" i="12"/>
  <c r="O482" i="12" s="1"/>
  <c r="P482" i="12" s="1"/>
  <c r="J482" i="12"/>
  <c r="K481" i="12"/>
  <c r="Q481" i="12"/>
  <c r="R481" i="12" s="1"/>
  <c r="W482" i="12" l="1"/>
  <c r="Q482" i="12"/>
  <c r="R482" i="12" s="1"/>
  <c r="E3457" i="13"/>
  <c r="V483" i="12"/>
  <c r="B484" i="12"/>
  <c r="U483" i="12"/>
  <c r="E483" i="12"/>
  <c r="F483" i="12" s="1"/>
  <c r="N483" i="12"/>
  <c r="O483" i="12" s="1"/>
  <c r="P483" i="12" s="1"/>
  <c r="J483" i="12"/>
  <c r="Y483" i="12"/>
  <c r="I483" i="12"/>
  <c r="K482" i="12"/>
  <c r="W483" i="12" l="1"/>
  <c r="Q483" i="12"/>
  <c r="R483" i="12" s="1"/>
  <c r="E3456" i="13"/>
  <c r="N484" i="12"/>
  <c r="O484" i="12" s="1"/>
  <c r="P484" i="12" s="1"/>
  <c r="J484" i="12"/>
  <c r="Y484" i="12"/>
  <c r="I484" i="12"/>
  <c r="V484" i="12"/>
  <c r="B485" i="12"/>
  <c r="U484" i="12"/>
  <c r="E484" i="12"/>
  <c r="F484" i="12" s="1"/>
  <c r="K483" i="12"/>
  <c r="W484" i="12" l="1"/>
  <c r="Q484" i="12"/>
  <c r="R484" i="12" s="1"/>
  <c r="E3455" i="13"/>
  <c r="N485" i="12"/>
  <c r="O485" i="12" s="1"/>
  <c r="P485" i="12" s="1"/>
  <c r="J485" i="12"/>
  <c r="Y485" i="12"/>
  <c r="I485" i="12"/>
  <c r="V485" i="12"/>
  <c r="B486" i="12"/>
  <c r="U485" i="12"/>
  <c r="E485" i="12"/>
  <c r="F485" i="12" s="1"/>
  <c r="K484" i="12"/>
  <c r="K485" i="12" l="1"/>
  <c r="Q485" i="12"/>
  <c r="R485" i="12" s="1"/>
  <c r="W485" i="12"/>
  <c r="E3454" i="13"/>
  <c r="J486" i="12"/>
  <c r="Y486" i="12"/>
  <c r="I486" i="12"/>
  <c r="V486" i="12"/>
  <c r="B487" i="12"/>
  <c r="U486" i="12"/>
  <c r="E486" i="12"/>
  <c r="F486" i="12" s="1"/>
  <c r="N486" i="12"/>
  <c r="O486" i="12" s="1"/>
  <c r="P486" i="12" s="1"/>
  <c r="Q486" i="12" l="1"/>
  <c r="R486" i="12" s="1"/>
  <c r="W486" i="12"/>
  <c r="E3453" i="13"/>
  <c r="J487" i="12"/>
  <c r="Y487" i="12"/>
  <c r="I487" i="12"/>
  <c r="V487" i="12"/>
  <c r="B488" i="12"/>
  <c r="U487" i="12"/>
  <c r="E487" i="12"/>
  <c r="F487" i="12" s="1"/>
  <c r="N487" i="12"/>
  <c r="O487" i="12" s="1"/>
  <c r="P487" i="12" s="1"/>
  <c r="K486" i="12"/>
  <c r="W487" i="12" l="1"/>
  <c r="K487" i="12"/>
  <c r="Q487" i="12"/>
  <c r="R487" i="12" s="1"/>
  <c r="E3452" i="13"/>
  <c r="V488" i="12"/>
  <c r="B489" i="12"/>
  <c r="U488" i="12"/>
  <c r="E488" i="12"/>
  <c r="F488" i="12" s="1"/>
  <c r="N488" i="12"/>
  <c r="O488" i="12" s="1"/>
  <c r="P488" i="12" s="1"/>
  <c r="J488" i="12"/>
  <c r="Y488" i="12"/>
  <c r="I488" i="12"/>
  <c r="W488" i="12" l="1"/>
  <c r="Q488" i="12"/>
  <c r="R488" i="12" s="1"/>
  <c r="K488" i="12"/>
  <c r="E3451" i="13"/>
  <c r="N489" i="12"/>
  <c r="O489" i="12" s="1"/>
  <c r="P489" i="12" s="1"/>
  <c r="J489" i="12"/>
  <c r="Y489" i="12"/>
  <c r="I489" i="12"/>
  <c r="V489" i="12"/>
  <c r="B490" i="12"/>
  <c r="U489" i="12"/>
  <c r="E489" i="12"/>
  <c r="F489" i="12" s="1"/>
  <c r="W489" i="12" l="1"/>
  <c r="E3450" i="13"/>
  <c r="N490" i="12"/>
  <c r="O490" i="12" s="1"/>
  <c r="P490" i="12" s="1"/>
  <c r="J490" i="12"/>
  <c r="Y490" i="12"/>
  <c r="I490" i="12"/>
  <c r="V490" i="12"/>
  <c r="B491" i="12"/>
  <c r="U490" i="12"/>
  <c r="E490" i="12"/>
  <c r="F490" i="12" s="1"/>
  <c r="K489" i="12"/>
  <c r="Q489" i="12"/>
  <c r="R489" i="12" s="1"/>
  <c r="W490" i="12" l="1"/>
  <c r="K490" i="12"/>
  <c r="Q490" i="12"/>
  <c r="R490" i="12" s="1"/>
  <c r="E3449" i="13"/>
  <c r="N491" i="12"/>
  <c r="O491" i="12" s="1"/>
  <c r="P491" i="12" s="1"/>
  <c r="J491" i="12"/>
  <c r="Y491" i="12"/>
  <c r="I491" i="12"/>
  <c r="V491" i="12"/>
  <c r="B492" i="12"/>
  <c r="U491" i="12"/>
  <c r="E491" i="12"/>
  <c r="F491" i="12" s="1"/>
  <c r="Q491" i="12" l="1"/>
  <c r="R491" i="12" s="1"/>
  <c r="W491" i="12"/>
  <c r="E3448" i="13"/>
  <c r="J492" i="12"/>
  <c r="Y492" i="12"/>
  <c r="I492" i="12"/>
  <c r="V492" i="12"/>
  <c r="B493" i="12"/>
  <c r="U492" i="12"/>
  <c r="E492" i="12"/>
  <c r="F492" i="12" s="1"/>
  <c r="N492" i="12"/>
  <c r="O492" i="12" s="1"/>
  <c r="P492" i="12" s="1"/>
  <c r="K491" i="12"/>
  <c r="W492" i="12" l="1"/>
  <c r="K492" i="12"/>
  <c r="Q492" i="12"/>
  <c r="R492" i="12" s="1"/>
  <c r="E3447" i="13"/>
  <c r="V493" i="12"/>
  <c r="B494" i="12"/>
  <c r="U493" i="12"/>
  <c r="E493" i="12"/>
  <c r="F493" i="12" s="1"/>
  <c r="N493" i="12"/>
  <c r="O493" i="12" s="1"/>
  <c r="P493" i="12" s="1"/>
  <c r="J493" i="12"/>
  <c r="Y493" i="12"/>
  <c r="I493" i="12"/>
  <c r="W493" i="12" l="1"/>
  <c r="K493" i="12"/>
  <c r="E3446" i="13"/>
  <c r="B495" i="12"/>
  <c r="U494" i="12"/>
  <c r="E494" i="12"/>
  <c r="F494" i="12" s="1"/>
  <c r="N494" i="12"/>
  <c r="O494" i="12" s="1"/>
  <c r="P494" i="12" s="1"/>
  <c r="J494" i="12"/>
  <c r="Y494" i="12"/>
  <c r="I494" i="12"/>
  <c r="V494" i="12"/>
  <c r="Q493" i="12"/>
  <c r="R493" i="12" s="1"/>
  <c r="W494" i="12" l="1"/>
  <c r="E3445" i="13"/>
  <c r="N495" i="12"/>
  <c r="O495" i="12" s="1"/>
  <c r="P495" i="12" s="1"/>
  <c r="J495" i="12"/>
  <c r="Y495" i="12"/>
  <c r="I495" i="12"/>
  <c r="V495" i="12"/>
  <c r="B496" i="12"/>
  <c r="U495" i="12"/>
  <c r="E495" i="12"/>
  <c r="F495" i="12" s="1"/>
  <c r="K494" i="12"/>
  <c r="Q494" i="12"/>
  <c r="R494" i="12" s="1"/>
  <c r="K495" i="12" l="1"/>
  <c r="Q495" i="12"/>
  <c r="R495" i="12" s="1"/>
  <c r="E3444" i="13"/>
  <c r="N496" i="12"/>
  <c r="O496" i="12" s="1"/>
  <c r="P496" i="12" s="1"/>
  <c r="J496" i="12"/>
  <c r="Y496" i="12"/>
  <c r="I496" i="12"/>
  <c r="V496" i="12"/>
  <c r="B497" i="12"/>
  <c r="U496" i="12"/>
  <c r="E496" i="12"/>
  <c r="F496" i="12" s="1"/>
  <c r="W495" i="12"/>
  <c r="W496" i="12" l="1"/>
  <c r="Q496" i="12"/>
  <c r="R496" i="12" s="1"/>
  <c r="E3443" i="13"/>
  <c r="J497" i="12"/>
  <c r="Y497" i="12"/>
  <c r="I497" i="12"/>
  <c r="V497" i="12"/>
  <c r="B498" i="12"/>
  <c r="U497" i="12"/>
  <c r="E497" i="12"/>
  <c r="F497" i="12" s="1"/>
  <c r="N497" i="12"/>
  <c r="O497" i="12" s="1"/>
  <c r="P497" i="12" s="1"/>
  <c r="K496" i="12"/>
  <c r="K497" i="12" l="1"/>
  <c r="Q497" i="12"/>
  <c r="R497" i="12" s="1"/>
  <c r="W497" i="12"/>
  <c r="E3442" i="13"/>
  <c r="Y498" i="12"/>
  <c r="I498" i="12"/>
  <c r="V498" i="12"/>
  <c r="B499" i="12"/>
  <c r="U498" i="12"/>
  <c r="E498" i="12"/>
  <c r="F498" i="12" s="1"/>
  <c r="N498" i="12"/>
  <c r="O498" i="12" s="1"/>
  <c r="P498" i="12" s="1"/>
  <c r="J498" i="12"/>
  <c r="W498" i="12" l="1"/>
  <c r="Q498" i="12"/>
  <c r="R498" i="12" s="1"/>
  <c r="E3441" i="13"/>
  <c r="V499" i="12"/>
  <c r="B500" i="12"/>
  <c r="U499" i="12"/>
  <c r="E499" i="12"/>
  <c r="F499" i="12" s="1"/>
  <c r="N499" i="12"/>
  <c r="O499" i="12" s="1"/>
  <c r="P499" i="12" s="1"/>
  <c r="J499" i="12"/>
  <c r="Y499" i="12"/>
  <c r="I499" i="12"/>
  <c r="K498" i="12"/>
  <c r="E3440" i="13" l="1"/>
  <c r="N500" i="12"/>
  <c r="O500" i="12" s="1"/>
  <c r="P500" i="12" s="1"/>
  <c r="J500" i="12"/>
  <c r="Y500" i="12"/>
  <c r="I500" i="12"/>
  <c r="V500" i="12"/>
  <c r="B501" i="12"/>
  <c r="U500" i="12"/>
  <c r="E500" i="12"/>
  <c r="F500" i="12" s="1"/>
  <c r="K499" i="12"/>
  <c r="Q499" i="12"/>
  <c r="R499" i="12" s="1"/>
  <c r="W499" i="12"/>
  <c r="W500" i="12" l="1"/>
  <c r="Q500" i="12"/>
  <c r="R500" i="12" s="1"/>
  <c r="E3439" i="13"/>
  <c r="N501" i="12"/>
  <c r="O501" i="12" s="1"/>
  <c r="P501" i="12" s="1"/>
  <c r="J501" i="12"/>
  <c r="Y501" i="12"/>
  <c r="I501" i="12"/>
  <c r="V501" i="12"/>
  <c r="B502" i="12"/>
  <c r="U501" i="12"/>
  <c r="E501" i="12"/>
  <c r="F501" i="12" s="1"/>
  <c r="K500" i="12"/>
  <c r="Q501" i="12" l="1"/>
  <c r="R501" i="12" s="1"/>
  <c r="W501" i="12"/>
  <c r="E3438" i="13"/>
  <c r="J502" i="12"/>
  <c r="Y502" i="12"/>
  <c r="I502" i="12"/>
  <c r="V502" i="12"/>
  <c r="B503" i="12"/>
  <c r="U502" i="12"/>
  <c r="E502" i="12"/>
  <c r="F502" i="12" s="1"/>
  <c r="N502" i="12"/>
  <c r="O502" i="12" s="1"/>
  <c r="P502" i="12" s="1"/>
  <c r="K501" i="12"/>
  <c r="W502" i="12" l="1"/>
  <c r="Q502" i="12"/>
  <c r="R502" i="12" s="1"/>
  <c r="E3437" i="13"/>
  <c r="J503" i="12"/>
  <c r="Y503" i="12"/>
  <c r="I503" i="12"/>
  <c r="V503" i="12"/>
  <c r="B504" i="12"/>
  <c r="U503" i="12"/>
  <c r="E503" i="12"/>
  <c r="F503" i="12" s="1"/>
  <c r="N503" i="12"/>
  <c r="O503" i="12" s="1"/>
  <c r="P503" i="12" s="1"/>
  <c r="K502" i="12"/>
  <c r="W503" i="12" l="1"/>
  <c r="K503" i="12"/>
  <c r="Q503" i="12"/>
  <c r="R503" i="12" s="1"/>
  <c r="E3436" i="13"/>
  <c r="V504" i="12"/>
  <c r="B505" i="12"/>
  <c r="U504" i="12"/>
  <c r="E504" i="12"/>
  <c r="F504" i="12" s="1"/>
  <c r="N504" i="12"/>
  <c r="O504" i="12" s="1"/>
  <c r="P504" i="12" s="1"/>
  <c r="J504" i="12"/>
  <c r="Y504" i="12"/>
  <c r="I504" i="12"/>
  <c r="W504" i="12" l="1"/>
  <c r="E3435" i="13"/>
  <c r="N505" i="12"/>
  <c r="O505" i="12" s="1"/>
  <c r="P505" i="12" s="1"/>
  <c r="J505" i="12"/>
  <c r="Y505" i="12"/>
  <c r="I505" i="12"/>
  <c r="V505" i="12"/>
  <c r="B506" i="12"/>
  <c r="U505" i="12"/>
  <c r="E505" i="12"/>
  <c r="F505" i="12" s="1"/>
  <c r="K504" i="12"/>
  <c r="Q504" i="12"/>
  <c r="R504" i="12" s="1"/>
  <c r="Q505" i="12" l="1"/>
  <c r="R505" i="12" s="1"/>
  <c r="K505" i="12"/>
  <c r="W505" i="12"/>
  <c r="E3434" i="13"/>
  <c r="N506" i="12"/>
  <c r="O506" i="12" s="1"/>
  <c r="P506" i="12" s="1"/>
  <c r="J506" i="12"/>
  <c r="Y506" i="12"/>
  <c r="I506" i="12"/>
  <c r="V506" i="12"/>
  <c r="B507" i="12"/>
  <c r="U506" i="12"/>
  <c r="E506" i="12"/>
  <c r="F506" i="12" s="1"/>
  <c r="K506" i="12" l="1"/>
  <c r="W506" i="12"/>
  <c r="Q506" i="12"/>
  <c r="R506" i="12" s="1"/>
  <c r="E3433" i="13"/>
  <c r="N507" i="12"/>
  <c r="O507" i="12" s="1"/>
  <c r="P507" i="12" s="1"/>
  <c r="J507" i="12"/>
  <c r="Y507" i="12"/>
  <c r="I507" i="12"/>
  <c r="V507" i="12"/>
  <c r="B508" i="12"/>
  <c r="U507" i="12"/>
  <c r="E507" i="12"/>
  <c r="F507" i="12" s="1"/>
  <c r="Q507" i="12" l="1"/>
  <c r="R507" i="12" s="1"/>
  <c r="K507" i="12"/>
  <c r="W507" i="12"/>
  <c r="E3432" i="13"/>
  <c r="J508" i="12"/>
  <c r="Y508" i="12"/>
  <c r="I508" i="12"/>
  <c r="V508" i="12"/>
  <c r="B509" i="12"/>
  <c r="U508" i="12"/>
  <c r="E508" i="12"/>
  <c r="F508" i="12" s="1"/>
  <c r="N508" i="12"/>
  <c r="O508" i="12" s="1"/>
  <c r="P508" i="12" s="1"/>
  <c r="W508" i="12" l="1"/>
  <c r="K508" i="12"/>
  <c r="E3431" i="13"/>
  <c r="V509" i="12"/>
  <c r="B510" i="12"/>
  <c r="U509" i="12"/>
  <c r="E509" i="12"/>
  <c r="F509" i="12" s="1"/>
  <c r="N509" i="12"/>
  <c r="O509" i="12" s="1"/>
  <c r="P509" i="12" s="1"/>
  <c r="J509" i="12"/>
  <c r="Y509" i="12"/>
  <c r="I509" i="12"/>
  <c r="Q508" i="12"/>
  <c r="R508" i="12" s="1"/>
  <c r="K509" i="12" l="1"/>
  <c r="W509" i="12"/>
  <c r="Q509" i="12"/>
  <c r="R509" i="12" s="1"/>
  <c r="E3430" i="13"/>
  <c r="B511" i="12"/>
  <c r="U510" i="12"/>
  <c r="E510" i="12"/>
  <c r="F510" i="12" s="1"/>
  <c r="N510" i="12"/>
  <c r="O510" i="12" s="1"/>
  <c r="P510" i="12" s="1"/>
  <c r="J510" i="12"/>
  <c r="Y510" i="12"/>
  <c r="I510" i="12"/>
  <c r="V510" i="12"/>
  <c r="W510" i="12" l="1"/>
  <c r="Q510" i="12"/>
  <c r="R510" i="12" s="1"/>
  <c r="E3429" i="13"/>
  <c r="N511" i="12"/>
  <c r="O511" i="12" s="1"/>
  <c r="P511" i="12" s="1"/>
  <c r="J511" i="12"/>
  <c r="Y511" i="12"/>
  <c r="I511" i="12"/>
  <c r="V511" i="12"/>
  <c r="B512" i="12"/>
  <c r="U511" i="12"/>
  <c r="E511" i="12"/>
  <c r="F511" i="12" s="1"/>
  <c r="K510" i="12"/>
  <c r="K511" i="12" l="1"/>
  <c r="E3428" i="13"/>
  <c r="N512" i="12"/>
  <c r="O512" i="12" s="1"/>
  <c r="P512" i="12" s="1"/>
  <c r="J512" i="12"/>
  <c r="Y512" i="12"/>
  <c r="I512" i="12"/>
  <c r="V512" i="12"/>
  <c r="B513" i="12"/>
  <c r="U512" i="12"/>
  <c r="E512" i="12"/>
  <c r="F512" i="12" s="1"/>
  <c r="Q511" i="12"/>
  <c r="R511" i="12" s="1"/>
  <c r="W511" i="12"/>
  <c r="W512" i="12" l="1"/>
  <c r="E3427" i="13"/>
  <c r="J513" i="12"/>
  <c r="Y513" i="12"/>
  <c r="I513" i="12"/>
  <c r="V513" i="12"/>
  <c r="B514" i="12"/>
  <c r="U513" i="12"/>
  <c r="E513" i="12"/>
  <c r="F513" i="12" s="1"/>
  <c r="N513" i="12"/>
  <c r="O513" i="12" s="1"/>
  <c r="P513" i="12" s="1"/>
  <c r="K512" i="12"/>
  <c r="Q512" i="12"/>
  <c r="R512" i="12" s="1"/>
  <c r="W513" i="12" l="1"/>
  <c r="E3426" i="13"/>
  <c r="Y514" i="12"/>
  <c r="I514" i="12"/>
  <c r="V514" i="12"/>
  <c r="B515" i="12"/>
  <c r="U514" i="12"/>
  <c r="E514" i="12"/>
  <c r="F514" i="12" s="1"/>
  <c r="N514" i="12"/>
  <c r="O514" i="12" s="1"/>
  <c r="P514" i="12" s="1"/>
  <c r="J514" i="12"/>
  <c r="K513" i="12"/>
  <c r="Q513" i="12"/>
  <c r="R513" i="12" s="1"/>
  <c r="W514" i="12" l="1"/>
  <c r="E3425" i="13"/>
  <c r="V515" i="12"/>
  <c r="B516" i="12"/>
  <c r="U515" i="12"/>
  <c r="E515" i="12"/>
  <c r="F515" i="12" s="1"/>
  <c r="N515" i="12"/>
  <c r="O515" i="12" s="1"/>
  <c r="P515" i="12" s="1"/>
  <c r="J515" i="12"/>
  <c r="Y515" i="12"/>
  <c r="I515" i="12"/>
  <c r="K514" i="12"/>
  <c r="Q514" i="12"/>
  <c r="R514" i="12" s="1"/>
  <c r="K515" i="12" l="1"/>
  <c r="W515" i="12"/>
  <c r="Q515" i="12"/>
  <c r="R515" i="12" s="1"/>
  <c r="E3424" i="13"/>
  <c r="B517" i="12"/>
  <c r="N516" i="12"/>
  <c r="O516" i="12" s="1"/>
  <c r="P516" i="12" s="1"/>
  <c r="J516" i="12"/>
  <c r="I516" i="12"/>
  <c r="Y516" i="12"/>
  <c r="V516" i="12"/>
  <c r="U516" i="12"/>
  <c r="E516" i="12"/>
  <c r="F516" i="12" s="1"/>
  <c r="Q516" i="12" l="1"/>
  <c r="R516" i="12" s="1"/>
  <c r="E3423" i="13"/>
  <c r="U517" i="12"/>
  <c r="B518" i="12"/>
  <c r="N517" i="12"/>
  <c r="O517" i="12" s="1"/>
  <c r="P517" i="12" s="1"/>
  <c r="J517" i="12"/>
  <c r="I517" i="12"/>
  <c r="Y517" i="12"/>
  <c r="E517" i="12"/>
  <c r="F517" i="12" s="1"/>
  <c r="V517" i="12"/>
  <c r="W516" i="12"/>
  <c r="K516" i="12"/>
  <c r="Q517" i="12" l="1"/>
  <c r="R517" i="12" s="1"/>
  <c r="K517" i="12"/>
  <c r="E3422" i="13"/>
  <c r="Y518" i="12"/>
  <c r="I518" i="12"/>
  <c r="V518" i="12"/>
  <c r="U518" i="12"/>
  <c r="B519" i="12"/>
  <c r="N518" i="12"/>
  <c r="O518" i="12" s="1"/>
  <c r="P518" i="12" s="1"/>
  <c r="J518" i="12"/>
  <c r="E518" i="12"/>
  <c r="F518" i="12" s="1"/>
  <c r="W517" i="12"/>
  <c r="W518" i="12" l="1"/>
  <c r="E3421" i="13"/>
  <c r="N519" i="12"/>
  <c r="O519" i="12" s="1"/>
  <c r="P519" i="12" s="1"/>
  <c r="V519" i="12"/>
  <c r="E519" i="12"/>
  <c r="F519" i="12" s="1"/>
  <c r="U519" i="12"/>
  <c r="B520" i="12"/>
  <c r="J519" i="12"/>
  <c r="I519" i="12"/>
  <c r="Y519" i="12"/>
  <c r="K518" i="12"/>
  <c r="Q518" i="12"/>
  <c r="R518" i="12" s="1"/>
  <c r="Q519" i="12" l="1"/>
  <c r="R519" i="12" s="1"/>
  <c r="E3420" i="13"/>
  <c r="N520" i="12"/>
  <c r="O520" i="12" s="1"/>
  <c r="P520" i="12" s="1"/>
  <c r="Y520" i="12"/>
  <c r="E520" i="12"/>
  <c r="F520" i="12" s="1"/>
  <c r="V520" i="12"/>
  <c r="U520" i="12"/>
  <c r="B521" i="12"/>
  <c r="J520" i="12"/>
  <c r="I520" i="12"/>
  <c r="W519" i="12"/>
  <c r="K519" i="12"/>
  <c r="W520" i="12" l="1"/>
  <c r="Q520" i="12"/>
  <c r="R520" i="12" s="1"/>
  <c r="E3419" i="13"/>
  <c r="J521" i="12"/>
  <c r="I521" i="12"/>
  <c r="Y521" i="12"/>
  <c r="E521" i="12"/>
  <c r="F521" i="12" s="1"/>
  <c r="V521" i="12"/>
  <c r="U521" i="12"/>
  <c r="B522" i="12"/>
  <c r="N521" i="12"/>
  <c r="O521" i="12" s="1"/>
  <c r="P521" i="12" s="1"/>
  <c r="K520" i="12"/>
  <c r="W521" i="12" l="1"/>
  <c r="Q521" i="12"/>
  <c r="R521" i="12" s="1"/>
  <c r="E3418" i="13"/>
  <c r="B523" i="12"/>
  <c r="U522" i="12"/>
  <c r="E522" i="12"/>
  <c r="F522" i="12" s="1"/>
  <c r="N522" i="12"/>
  <c r="O522" i="12" s="1"/>
  <c r="P522" i="12" s="1"/>
  <c r="J522" i="12"/>
  <c r="I522" i="12"/>
  <c r="Y522" i="12"/>
  <c r="V522" i="12"/>
  <c r="K521" i="12"/>
  <c r="W522" i="12" l="1"/>
  <c r="K522" i="12"/>
  <c r="E3417" i="13"/>
  <c r="B524" i="12"/>
  <c r="U523" i="12"/>
  <c r="E523" i="12"/>
  <c r="F523" i="12" s="1"/>
  <c r="J523" i="12"/>
  <c r="V523" i="12"/>
  <c r="N523" i="12"/>
  <c r="O523" i="12" s="1"/>
  <c r="P523" i="12" s="1"/>
  <c r="I523" i="12"/>
  <c r="Y523" i="12"/>
  <c r="Q522" i="12"/>
  <c r="R522" i="12" s="1"/>
  <c r="Q523" i="12" l="1"/>
  <c r="R523" i="12" s="1"/>
  <c r="W523" i="12"/>
  <c r="E3416" i="13"/>
  <c r="J524" i="12"/>
  <c r="I524" i="12"/>
  <c r="E524" i="12"/>
  <c r="F524" i="12" s="1"/>
  <c r="Y524" i="12"/>
  <c r="V524" i="12"/>
  <c r="U524" i="12"/>
  <c r="B525" i="12"/>
  <c r="N524" i="12"/>
  <c r="O524" i="12" s="1"/>
  <c r="P524" i="12" s="1"/>
  <c r="K523" i="12"/>
  <c r="W524" i="12" l="1"/>
  <c r="K524" i="12"/>
  <c r="E3415" i="13"/>
  <c r="B526" i="12"/>
  <c r="U525" i="12"/>
  <c r="E525" i="12"/>
  <c r="F525" i="12" s="1"/>
  <c r="N525" i="12"/>
  <c r="O525" i="12" s="1"/>
  <c r="P525" i="12" s="1"/>
  <c r="J525" i="12"/>
  <c r="I525" i="12"/>
  <c r="Y525" i="12"/>
  <c r="V525" i="12"/>
  <c r="Q524" i="12"/>
  <c r="R524" i="12" s="1"/>
  <c r="Q525" i="12" l="1"/>
  <c r="R525" i="12" s="1"/>
  <c r="W525" i="12"/>
  <c r="E3414" i="13"/>
  <c r="N526" i="12"/>
  <c r="O526" i="12" s="1"/>
  <c r="P526" i="12" s="1"/>
  <c r="Y526" i="12"/>
  <c r="I526" i="12"/>
  <c r="E526" i="12"/>
  <c r="F526" i="12" s="1"/>
  <c r="V526" i="12"/>
  <c r="U526" i="12"/>
  <c r="B527" i="12"/>
  <c r="J526" i="12"/>
  <c r="K525" i="12"/>
  <c r="Q526" i="12" l="1"/>
  <c r="R526" i="12" s="1"/>
  <c r="K526" i="12"/>
  <c r="E3413" i="13"/>
  <c r="Y527" i="12"/>
  <c r="I527" i="12"/>
  <c r="V527" i="12"/>
  <c r="N527" i="12"/>
  <c r="O527" i="12" s="1"/>
  <c r="P527" i="12" s="1"/>
  <c r="B528" i="12"/>
  <c r="J527" i="12"/>
  <c r="E527" i="12"/>
  <c r="F527" i="12" s="1"/>
  <c r="U527" i="12"/>
  <c r="W526" i="12"/>
  <c r="W527" i="12" l="1"/>
  <c r="Q527" i="12"/>
  <c r="R527" i="12" s="1"/>
  <c r="K527" i="12"/>
  <c r="E3412" i="13"/>
  <c r="V528" i="12"/>
  <c r="Y528" i="12"/>
  <c r="U528" i="12"/>
  <c r="B529" i="12"/>
  <c r="N528" i="12"/>
  <c r="O528" i="12" s="1"/>
  <c r="P528" i="12" s="1"/>
  <c r="J528" i="12"/>
  <c r="I528" i="12"/>
  <c r="E528" i="12"/>
  <c r="F528" i="12" s="1"/>
  <c r="W528" i="12" l="1"/>
  <c r="E3411" i="13"/>
  <c r="B530" i="12"/>
  <c r="U529" i="12"/>
  <c r="E529" i="12"/>
  <c r="F529" i="12" s="1"/>
  <c r="Y529" i="12"/>
  <c r="I529" i="12"/>
  <c r="N529" i="12"/>
  <c r="O529" i="12" s="1"/>
  <c r="P529" i="12" s="1"/>
  <c r="J529" i="12"/>
  <c r="V529" i="12"/>
  <c r="Q528" i="12"/>
  <c r="R528" i="12" s="1"/>
  <c r="K528" i="12"/>
  <c r="K529" i="12" l="1"/>
  <c r="Q529" i="12"/>
  <c r="R529" i="12" s="1"/>
  <c r="W529" i="12"/>
  <c r="E3410" i="13"/>
  <c r="V530" i="12"/>
  <c r="B531" i="12"/>
  <c r="U530" i="12"/>
  <c r="E530" i="12"/>
  <c r="F530" i="12" s="1"/>
  <c r="Y530" i="12"/>
  <c r="N530" i="12"/>
  <c r="O530" i="12" s="1"/>
  <c r="P530" i="12" s="1"/>
  <c r="J530" i="12"/>
  <c r="I530" i="12"/>
  <c r="W530" i="12" l="1"/>
  <c r="K530" i="12"/>
  <c r="E3409" i="13"/>
  <c r="J531" i="12"/>
  <c r="N531" i="12"/>
  <c r="O531" i="12" s="1"/>
  <c r="P531" i="12" s="1"/>
  <c r="B532" i="12"/>
  <c r="I531" i="12"/>
  <c r="E531" i="12"/>
  <c r="F531" i="12" s="1"/>
  <c r="Y531" i="12"/>
  <c r="V531" i="12"/>
  <c r="U531" i="12"/>
  <c r="Q530" i="12"/>
  <c r="R530" i="12" s="1"/>
  <c r="E3408" i="13" l="1"/>
  <c r="J532" i="12"/>
  <c r="Y532" i="12"/>
  <c r="B533" i="12"/>
  <c r="U532" i="12"/>
  <c r="E532" i="12"/>
  <c r="F532" i="12" s="1"/>
  <c r="V532" i="12"/>
  <c r="N532" i="12"/>
  <c r="O532" i="12" s="1"/>
  <c r="P532" i="12" s="1"/>
  <c r="I532" i="12"/>
  <c r="Q531" i="12"/>
  <c r="R531" i="12" s="1"/>
  <c r="W531" i="12"/>
  <c r="K531" i="12"/>
  <c r="W532" i="12" l="1"/>
  <c r="E3407" i="13"/>
  <c r="J533" i="12"/>
  <c r="Y533" i="12"/>
  <c r="I533" i="12"/>
  <c r="V533" i="12"/>
  <c r="B534" i="12"/>
  <c r="U533" i="12"/>
  <c r="N533" i="12"/>
  <c r="O533" i="12" s="1"/>
  <c r="P533" i="12" s="1"/>
  <c r="E533" i="12"/>
  <c r="F533" i="12" s="1"/>
  <c r="K532" i="12"/>
  <c r="Q532" i="12"/>
  <c r="R532" i="12" s="1"/>
  <c r="K533" i="12" l="1"/>
  <c r="Q533" i="12"/>
  <c r="R533" i="12" s="1"/>
  <c r="W533" i="12"/>
  <c r="E3406" i="13"/>
  <c r="V534" i="12"/>
  <c r="J534" i="12"/>
  <c r="Y534" i="12"/>
  <c r="I534" i="12"/>
  <c r="E534" i="12"/>
  <c r="F534" i="12" s="1"/>
  <c r="B535" i="12"/>
  <c r="U534" i="12"/>
  <c r="N534" i="12"/>
  <c r="O534" i="12" s="1"/>
  <c r="P534" i="12" s="1"/>
  <c r="W534" i="12" l="1"/>
  <c r="Q534" i="12"/>
  <c r="R534" i="12" s="1"/>
  <c r="E3405" i="13"/>
  <c r="N535" i="12"/>
  <c r="O535" i="12" s="1"/>
  <c r="P535" i="12" s="1"/>
  <c r="Y535" i="12"/>
  <c r="I535" i="12"/>
  <c r="V535" i="12"/>
  <c r="E535" i="12"/>
  <c r="F535" i="12" s="1"/>
  <c r="B536" i="12"/>
  <c r="U535" i="12"/>
  <c r="J535" i="12"/>
  <c r="K534" i="12"/>
  <c r="Q535" i="12" l="1"/>
  <c r="R535" i="12" s="1"/>
  <c r="W535" i="12"/>
  <c r="E3404" i="13"/>
  <c r="N536" i="12"/>
  <c r="O536" i="12" s="1"/>
  <c r="P536" i="12" s="1"/>
  <c r="Y536" i="12"/>
  <c r="I536" i="12"/>
  <c r="V536" i="12"/>
  <c r="E536" i="12"/>
  <c r="F536" i="12" s="1"/>
  <c r="B537" i="12"/>
  <c r="U536" i="12"/>
  <c r="J536" i="12"/>
  <c r="K535" i="12"/>
  <c r="K536" i="12" l="1"/>
  <c r="Q536" i="12"/>
  <c r="R536" i="12" s="1"/>
  <c r="W536" i="12"/>
  <c r="E3403" i="13"/>
  <c r="N537" i="12"/>
  <c r="O537" i="12" s="1"/>
  <c r="P537" i="12" s="1"/>
  <c r="J537" i="12"/>
  <c r="Y537" i="12"/>
  <c r="I537" i="12"/>
  <c r="V537" i="12"/>
  <c r="E537" i="12"/>
  <c r="F537" i="12" s="1"/>
  <c r="B538" i="12"/>
  <c r="U537" i="12"/>
  <c r="K537" i="12" l="1"/>
  <c r="W537" i="12"/>
  <c r="E3402" i="13"/>
  <c r="J538" i="12"/>
  <c r="V538" i="12"/>
  <c r="B539" i="12"/>
  <c r="U538" i="12"/>
  <c r="E538" i="12"/>
  <c r="F538" i="12" s="1"/>
  <c r="N538" i="12"/>
  <c r="O538" i="12" s="1"/>
  <c r="P538" i="12" s="1"/>
  <c r="I538" i="12"/>
  <c r="Y538" i="12"/>
  <c r="Q537" i="12"/>
  <c r="R537" i="12" s="1"/>
  <c r="E3401" i="13" l="1"/>
  <c r="B540" i="12"/>
  <c r="U539" i="12"/>
  <c r="E539" i="12"/>
  <c r="F539" i="12" s="1"/>
  <c r="J539" i="12"/>
  <c r="Y539" i="12"/>
  <c r="V539" i="12"/>
  <c r="N539" i="12"/>
  <c r="O539" i="12" s="1"/>
  <c r="P539" i="12" s="1"/>
  <c r="I539" i="12"/>
  <c r="Q538" i="12"/>
  <c r="R538" i="12" s="1"/>
  <c r="K538" i="12"/>
  <c r="W538" i="12"/>
  <c r="W539" i="12" l="1"/>
  <c r="Q539" i="12"/>
  <c r="R539" i="12" s="1"/>
  <c r="K539" i="12"/>
  <c r="E3400" i="13"/>
  <c r="B541" i="12"/>
  <c r="U540" i="12"/>
  <c r="E540" i="12"/>
  <c r="F540" i="12" s="1"/>
  <c r="J540" i="12"/>
  <c r="Y540" i="12"/>
  <c r="V540" i="12"/>
  <c r="N540" i="12"/>
  <c r="O540" i="12" s="1"/>
  <c r="P540" i="12" s="1"/>
  <c r="I540" i="12"/>
  <c r="K540" i="12" l="1"/>
  <c r="W540" i="12"/>
  <c r="Q540" i="12"/>
  <c r="R540" i="12" s="1"/>
  <c r="E3399" i="13"/>
  <c r="N541" i="12"/>
  <c r="O541" i="12" s="1"/>
  <c r="P541" i="12" s="1"/>
  <c r="J541" i="12"/>
  <c r="B542" i="12"/>
  <c r="U541" i="12"/>
  <c r="E541" i="12"/>
  <c r="F541" i="12" s="1"/>
  <c r="I541" i="12"/>
  <c r="Y541" i="12"/>
  <c r="V541" i="12"/>
  <c r="W541" i="12" l="1"/>
  <c r="K541" i="12"/>
  <c r="E3398" i="13"/>
  <c r="N542" i="12"/>
  <c r="O542" i="12" s="1"/>
  <c r="P542" i="12" s="1"/>
  <c r="J542" i="12"/>
  <c r="Y542" i="12"/>
  <c r="I542" i="12"/>
  <c r="B543" i="12"/>
  <c r="U542" i="12"/>
  <c r="E542" i="12"/>
  <c r="F542" i="12" s="1"/>
  <c r="V542" i="12"/>
  <c r="Q541" i="12"/>
  <c r="R541" i="12" s="1"/>
  <c r="W542" i="12" l="1"/>
  <c r="Q542" i="12"/>
  <c r="R542" i="12" s="1"/>
  <c r="E3397" i="13"/>
  <c r="Y543" i="12"/>
  <c r="I543" i="12"/>
  <c r="V543" i="12"/>
  <c r="N543" i="12"/>
  <c r="O543" i="12" s="1"/>
  <c r="P543" i="12" s="1"/>
  <c r="B544" i="12"/>
  <c r="U543" i="12"/>
  <c r="J543" i="12"/>
  <c r="E543" i="12"/>
  <c r="F543" i="12" s="1"/>
  <c r="K542" i="12"/>
  <c r="W543" i="12" l="1"/>
  <c r="E3396" i="13"/>
  <c r="Y544" i="12"/>
  <c r="I544" i="12"/>
  <c r="V544" i="12"/>
  <c r="B545" i="12"/>
  <c r="U544" i="12"/>
  <c r="E544" i="12"/>
  <c r="F544" i="12" s="1"/>
  <c r="N544" i="12"/>
  <c r="O544" i="12" s="1"/>
  <c r="P544" i="12" s="1"/>
  <c r="J544" i="12"/>
  <c r="Q543" i="12"/>
  <c r="R543" i="12" s="1"/>
  <c r="K543" i="12"/>
  <c r="W544" i="12" l="1"/>
  <c r="E3395" i="13"/>
  <c r="V545" i="12"/>
  <c r="B546" i="12"/>
  <c r="U545" i="12"/>
  <c r="E545" i="12"/>
  <c r="F545" i="12" s="1"/>
  <c r="N545" i="12"/>
  <c r="O545" i="12" s="1"/>
  <c r="P545" i="12" s="1"/>
  <c r="Y545" i="12"/>
  <c r="I545" i="12"/>
  <c r="J545" i="12"/>
  <c r="K544" i="12"/>
  <c r="Q544" i="12"/>
  <c r="R544" i="12" s="1"/>
  <c r="W545" i="12" l="1"/>
  <c r="Q545" i="12"/>
  <c r="R545" i="12" s="1"/>
  <c r="E3394" i="13"/>
  <c r="N546" i="12"/>
  <c r="O546" i="12" s="1"/>
  <c r="P546" i="12" s="1"/>
  <c r="Y546" i="12"/>
  <c r="I546" i="12"/>
  <c r="V546" i="12"/>
  <c r="B547" i="12"/>
  <c r="U546" i="12"/>
  <c r="E546" i="12"/>
  <c r="F546" i="12" s="1"/>
  <c r="J546" i="12"/>
  <c r="K545" i="12"/>
  <c r="K546" i="12" l="1"/>
  <c r="Q546" i="12"/>
  <c r="R546" i="12" s="1"/>
  <c r="W546" i="12"/>
  <c r="E3393" i="13"/>
  <c r="J547" i="12"/>
  <c r="V547" i="12"/>
  <c r="B548" i="12"/>
  <c r="U547" i="12"/>
  <c r="E547" i="12"/>
  <c r="F547" i="12" s="1"/>
  <c r="Y547" i="12"/>
  <c r="N547" i="12"/>
  <c r="O547" i="12" s="1"/>
  <c r="P547" i="12" s="1"/>
  <c r="I547" i="12"/>
  <c r="W547" i="12" l="1"/>
  <c r="K547" i="12"/>
  <c r="Q547" i="12"/>
  <c r="R547" i="12" s="1"/>
  <c r="E3392" i="13"/>
  <c r="J548" i="12"/>
  <c r="Y548" i="12"/>
  <c r="I548" i="12"/>
  <c r="B549" i="12"/>
  <c r="U548" i="12"/>
  <c r="E548" i="12"/>
  <c r="F548" i="12" s="1"/>
  <c r="V548" i="12"/>
  <c r="N548" i="12"/>
  <c r="O548" i="12" s="1"/>
  <c r="P548" i="12" s="1"/>
  <c r="Q548" i="12" l="1"/>
  <c r="R548" i="12" s="1"/>
  <c r="E3391" i="13"/>
  <c r="J549" i="12"/>
  <c r="Y549" i="12"/>
  <c r="I549" i="12"/>
  <c r="V549" i="12"/>
  <c r="B550" i="12"/>
  <c r="U549" i="12"/>
  <c r="E549" i="12"/>
  <c r="F549" i="12" s="1"/>
  <c r="N549" i="12"/>
  <c r="O549" i="12" s="1"/>
  <c r="P549" i="12" s="1"/>
  <c r="W548" i="12"/>
  <c r="K548" i="12"/>
  <c r="W549" i="12" l="1"/>
  <c r="E3390" i="13"/>
  <c r="V550" i="12"/>
  <c r="J550" i="12"/>
  <c r="Y550" i="12"/>
  <c r="I550" i="12"/>
  <c r="N550" i="12"/>
  <c r="O550" i="12" s="1"/>
  <c r="P550" i="12" s="1"/>
  <c r="E550" i="12"/>
  <c r="F550" i="12" s="1"/>
  <c r="B551" i="12"/>
  <c r="U550" i="12"/>
  <c r="K549" i="12"/>
  <c r="Q549" i="12"/>
  <c r="R549" i="12" s="1"/>
  <c r="W550" i="12" l="1"/>
  <c r="Q550" i="12"/>
  <c r="R550" i="12" s="1"/>
  <c r="K550" i="12"/>
  <c r="E3389" i="13"/>
  <c r="N551" i="12"/>
  <c r="O551" i="12" s="1"/>
  <c r="P551" i="12" s="1"/>
  <c r="J551" i="12"/>
  <c r="Y551" i="12"/>
  <c r="I551" i="12"/>
  <c r="V551" i="12"/>
  <c r="B552" i="12"/>
  <c r="U551" i="12"/>
  <c r="E551" i="12"/>
  <c r="F551" i="12" s="1"/>
  <c r="K551" i="12" l="1"/>
  <c r="W551" i="12"/>
  <c r="E3388" i="13"/>
  <c r="N552" i="12"/>
  <c r="O552" i="12" s="1"/>
  <c r="P552" i="12" s="1"/>
  <c r="J552" i="12"/>
  <c r="Y552" i="12"/>
  <c r="I552" i="12"/>
  <c r="V552" i="12"/>
  <c r="E552" i="12"/>
  <c r="F552" i="12" s="1"/>
  <c r="B553" i="12"/>
  <c r="U552" i="12"/>
  <c r="Q551" i="12"/>
  <c r="R551" i="12" s="1"/>
  <c r="W552" i="12" l="1"/>
  <c r="K552" i="12"/>
  <c r="Q552" i="12"/>
  <c r="R552" i="12" s="1"/>
  <c r="E3387" i="13"/>
  <c r="N553" i="12"/>
  <c r="O553" i="12" s="1"/>
  <c r="P553" i="12" s="1"/>
  <c r="J553" i="12"/>
  <c r="Y553" i="12"/>
  <c r="I553" i="12"/>
  <c r="V553" i="12"/>
  <c r="B554" i="12"/>
  <c r="U553" i="12"/>
  <c r="E553" i="12"/>
  <c r="F553" i="12" s="1"/>
  <c r="W553" i="12" l="1"/>
  <c r="E3386" i="13"/>
  <c r="J554" i="12"/>
  <c r="V554" i="12"/>
  <c r="B555" i="12"/>
  <c r="U554" i="12"/>
  <c r="E554" i="12"/>
  <c r="F554" i="12" s="1"/>
  <c r="N554" i="12"/>
  <c r="O554" i="12" s="1"/>
  <c r="P554" i="12" s="1"/>
  <c r="Y554" i="12"/>
  <c r="I554" i="12"/>
  <c r="Q553" i="12"/>
  <c r="R553" i="12" s="1"/>
  <c r="K553" i="12"/>
  <c r="W554" i="12" l="1"/>
  <c r="Q554" i="12"/>
  <c r="R554" i="12" s="1"/>
  <c r="E3385" i="13"/>
  <c r="B556" i="12"/>
  <c r="U555" i="12"/>
  <c r="E555" i="12"/>
  <c r="F555" i="12" s="1"/>
  <c r="N555" i="12"/>
  <c r="O555" i="12" s="1"/>
  <c r="P555" i="12" s="1"/>
  <c r="J555" i="12"/>
  <c r="Y555" i="12"/>
  <c r="V555" i="12"/>
  <c r="I555" i="12"/>
  <c r="K554" i="12"/>
  <c r="W555" i="12" l="1"/>
  <c r="Q555" i="12"/>
  <c r="R555" i="12" s="1"/>
  <c r="E3384" i="13"/>
  <c r="B557" i="12"/>
  <c r="U556" i="12"/>
  <c r="E556" i="12"/>
  <c r="F556" i="12" s="1"/>
  <c r="N556" i="12"/>
  <c r="O556" i="12" s="1"/>
  <c r="P556" i="12" s="1"/>
  <c r="J556" i="12"/>
  <c r="Y556" i="12"/>
  <c r="V556" i="12"/>
  <c r="I556" i="12"/>
  <c r="K555" i="12"/>
  <c r="W556" i="12" l="1"/>
  <c r="Q556" i="12"/>
  <c r="R556" i="12" s="1"/>
  <c r="E3383" i="13"/>
  <c r="N557" i="12"/>
  <c r="O557" i="12" s="1"/>
  <c r="P557" i="12" s="1"/>
  <c r="J557" i="12"/>
  <c r="B558" i="12"/>
  <c r="U557" i="12"/>
  <c r="E557" i="12"/>
  <c r="F557" i="12" s="1"/>
  <c r="Y557" i="12"/>
  <c r="V557" i="12"/>
  <c r="I557" i="12"/>
  <c r="K556" i="12"/>
  <c r="Q557" i="12" l="1"/>
  <c r="R557" i="12" s="1"/>
  <c r="E3382" i="13"/>
  <c r="N558" i="12"/>
  <c r="O558" i="12" s="1"/>
  <c r="P558" i="12" s="1"/>
  <c r="J558" i="12"/>
  <c r="Y558" i="12"/>
  <c r="I558" i="12"/>
  <c r="B559" i="12"/>
  <c r="U558" i="12"/>
  <c r="E558" i="12"/>
  <c r="F558" i="12" s="1"/>
  <c r="V558" i="12"/>
  <c r="K557" i="12"/>
  <c r="W557" i="12"/>
  <c r="Q558" i="12" l="1"/>
  <c r="R558" i="12" s="1"/>
  <c r="K558" i="12"/>
  <c r="E3381" i="13"/>
  <c r="Y559" i="12"/>
  <c r="I559" i="12"/>
  <c r="V559" i="12"/>
  <c r="B560" i="12"/>
  <c r="U559" i="12"/>
  <c r="E559" i="12"/>
  <c r="F559" i="12" s="1"/>
  <c r="N559" i="12"/>
  <c r="O559" i="12" s="1"/>
  <c r="P559" i="12" s="1"/>
  <c r="J559" i="12"/>
  <c r="W558" i="12"/>
  <c r="K559" i="12" l="1"/>
  <c r="Q559" i="12"/>
  <c r="R559" i="12" s="1"/>
  <c r="W559" i="12"/>
  <c r="E3380" i="13"/>
  <c r="Y560" i="12"/>
  <c r="I560" i="12"/>
  <c r="V560" i="12"/>
  <c r="B561" i="12"/>
  <c r="U560" i="12"/>
  <c r="E560" i="12"/>
  <c r="F560" i="12" s="1"/>
  <c r="N560" i="12"/>
  <c r="O560" i="12" s="1"/>
  <c r="P560" i="12" s="1"/>
  <c r="J560" i="12"/>
  <c r="W560" i="12" l="1"/>
  <c r="Q560" i="12"/>
  <c r="R560" i="12" s="1"/>
  <c r="E3379" i="13"/>
  <c r="V561" i="12"/>
  <c r="B562" i="12"/>
  <c r="U561" i="12"/>
  <c r="E561" i="12"/>
  <c r="F561" i="12" s="1"/>
  <c r="N561" i="12"/>
  <c r="O561" i="12" s="1"/>
  <c r="P561" i="12" s="1"/>
  <c r="Y561" i="12"/>
  <c r="I561" i="12"/>
  <c r="J561" i="12"/>
  <c r="K560" i="12"/>
  <c r="K561" i="12" l="1"/>
  <c r="Q561" i="12"/>
  <c r="R561" i="12" s="1"/>
  <c r="W561" i="12"/>
  <c r="E3378" i="13"/>
  <c r="N562" i="12"/>
  <c r="O562" i="12" s="1"/>
  <c r="P562" i="12" s="1"/>
  <c r="Y562" i="12"/>
  <c r="I562" i="12"/>
  <c r="V562" i="12"/>
  <c r="B563" i="12"/>
  <c r="U562" i="12"/>
  <c r="E562" i="12"/>
  <c r="F562" i="12" s="1"/>
  <c r="J562" i="12"/>
  <c r="W562" i="12" l="1"/>
  <c r="Q562" i="12"/>
  <c r="R562" i="12" s="1"/>
  <c r="E3377" i="13"/>
  <c r="J563" i="12"/>
  <c r="Y563" i="12"/>
  <c r="I563" i="12"/>
  <c r="V563" i="12"/>
  <c r="B564" i="12"/>
  <c r="U563" i="12"/>
  <c r="E563" i="12"/>
  <c r="F563" i="12" s="1"/>
  <c r="N563" i="12"/>
  <c r="O563" i="12" s="1"/>
  <c r="P563" i="12" s="1"/>
  <c r="K562" i="12"/>
  <c r="Q563" i="12" l="1"/>
  <c r="R563" i="12" s="1"/>
  <c r="W563" i="12"/>
  <c r="K563" i="12"/>
  <c r="E3376" i="13"/>
  <c r="J564" i="12"/>
  <c r="Y564" i="12"/>
  <c r="I564" i="12"/>
  <c r="V564" i="12"/>
  <c r="B565" i="12"/>
  <c r="U564" i="12"/>
  <c r="E564" i="12"/>
  <c r="F564" i="12" s="1"/>
  <c r="N564" i="12"/>
  <c r="O564" i="12" s="1"/>
  <c r="P564" i="12" s="1"/>
  <c r="W564" i="12" l="1"/>
  <c r="Q564" i="12"/>
  <c r="R564" i="12" s="1"/>
  <c r="E3375" i="13"/>
  <c r="J565" i="12"/>
  <c r="Y565" i="12"/>
  <c r="I565" i="12"/>
  <c r="V565" i="12"/>
  <c r="B566" i="12"/>
  <c r="U565" i="12"/>
  <c r="E565" i="12"/>
  <c r="F565" i="12" s="1"/>
  <c r="N565" i="12"/>
  <c r="O565" i="12" s="1"/>
  <c r="P565" i="12" s="1"/>
  <c r="K564" i="12"/>
  <c r="Q565" i="12" l="1"/>
  <c r="R565" i="12" s="1"/>
  <c r="K565" i="12"/>
  <c r="W565" i="12"/>
  <c r="E3374" i="13"/>
  <c r="V566" i="12"/>
  <c r="J566" i="12"/>
  <c r="Y566" i="12"/>
  <c r="I566" i="12"/>
  <c r="U566" i="12"/>
  <c r="N566" i="12"/>
  <c r="O566" i="12" s="1"/>
  <c r="P566" i="12" s="1"/>
  <c r="E566" i="12"/>
  <c r="F566" i="12" s="1"/>
  <c r="B567" i="12"/>
  <c r="K566" i="12" l="1"/>
  <c r="W566" i="12"/>
  <c r="E3373" i="13"/>
  <c r="N567" i="12"/>
  <c r="O567" i="12" s="1"/>
  <c r="P567" i="12" s="1"/>
  <c r="J567" i="12"/>
  <c r="Y567" i="12"/>
  <c r="I567" i="12"/>
  <c r="V567" i="12"/>
  <c r="B568" i="12"/>
  <c r="U567" i="12"/>
  <c r="E567" i="12"/>
  <c r="F567" i="12" s="1"/>
  <c r="Q566" i="12"/>
  <c r="R566" i="12" s="1"/>
  <c r="W567" i="12" l="1"/>
  <c r="Q567" i="12"/>
  <c r="R567" i="12" s="1"/>
  <c r="E3372" i="13"/>
  <c r="N568" i="12"/>
  <c r="O568" i="12" s="1"/>
  <c r="P568" i="12" s="1"/>
  <c r="J568" i="12"/>
  <c r="Y568" i="12"/>
  <c r="I568" i="12"/>
  <c r="V568" i="12"/>
  <c r="U568" i="12"/>
  <c r="E568" i="12"/>
  <c r="F568" i="12" s="1"/>
  <c r="B569" i="12"/>
  <c r="K567" i="12"/>
  <c r="W568" i="12" l="1"/>
  <c r="Q568" i="12"/>
  <c r="R568" i="12" s="1"/>
  <c r="E3371" i="13"/>
  <c r="N569" i="12"/>
  <c r="O569" i="12" s="1"/>
  <c r="P569" i="12" s="1"/>
  <c r="J569" i="12"/>
  <c r="Y569" i="12"/>
  <c r="I569" i="12"/>
  <c r="V569" i="12"/>
  <c r="B570" i="12"/>
  <c r="U569" i="12"/>
  <c r="E569" i="12"/>
  <c r="F569" i="12" s="1"/>
  <c r="K568" i="12"/>
  <c r="W569" i="12" l="1"/>
  <c r="K569" i="12"/>
  <c r="E3370" i="13"/>
  <c r="J570" i="12"/>
  <c r="Y570" i="12"/>
  <c r="V570" i="12"/>
  <c r="B571" i="12"/>
  <c r="U570" i="12"/>
  <c r="E570" i="12"/>
  <c r="F570" i="12" s="1"/>
  <c r="N570" i="12"/>
  <c r="O570" i="12" s="1"/>
  <c r="P570" i="12" s="1"/>
  <c r="I570" i="12"/>
  <c r="Q569" i="12"/>
  <c r="R569" i="12" s="1"/>
  <c r="W570" i="12" l="1"/>
  <c r="K570" i="12"/>
  <c r="Q570" i="12"/>
  <c r="R570" i="12" s="1"/>
  <c r="E3369" i="13"/>
  <c r="V571" i="12"/>
  <c r="B572" i="12"/>
  <c r="U571" i="12"/>
  <c r="E571" i="12"/>
  <c r="F571" i="12" s="1"/>
  <c r="N571" i="12"/>
  <c r="O571" i="12" s="1"/>
  <c r="P571" i="12" s="1"/>
  <c r="J571" i="12"/>
  <c r="Y571" i="12"/>
  <c r="I571" i="12"/>
  <c r="K571" i="12" l="1"/>
  <c r="Q571" i="12"/>
  <c r="R571" i="12" s="1"/>
  <c r="W571" i="12"/>
  <c r="E3368" i="13"/>
  <c r="B573" i="12"/>
  <c r="U572" i="12"/>
  <c r="E572" i="12"/>
  <c r="F572" i="12" s="1"/>
  <c r="N572" i="12"/>
  <c r="O572" i="12" s="1"/>
  <c r="P572" i="12" s="1"/>
  <c r="J572" i="12"/>
  <c r="Y572" i="12"/>
  <c r="V572" i="12"/>
  <c r="I572" i="12"/>
  <c r="W572" i="12" l="1"/>
  <c r="E3367" i="13"/>
  <c r="N573" i="12"/>
  <c r="O573" i="12" s="1"/>
  <c r="P573" i="12" s="1"/>
  <c r="J573" i="12"/>
  <c r="Y573" i="12"/>
  <c r="I573" i="12"/>
  <c r="B574" i="12"/>
  <c r="U573" i="12"/>
  <c r="E573" i="12"/>
  <c r="F573" i="12" s="1"/>
  <c r="V573" i="12"/>
  <c r="K572" i="12"/>
  <c r="Q572" i="12"/>
  <c r="R572" i="12" s="1"/>
  <c r="K573" i="12" l="1"/>
  <c r="Q573" i="12"/>
  <c r="R573" i="12" s="1"/>
  <c r="W573" i="12"/>
  <c r="E3366" i="13"/>
  <c r="N574" i="12"/>
  <c r="O574" i="12" s="1"/>
  <c r="P574" i="12" s="1"/>
  <c r="J574" i="12"/>
  <c r="Y574" i="12"/>
  <c r="I574" i="12"/>
  <c r="V574" i="12"/>
  <c r="B575" i="12"/>
  <c r="U574" i="12"/>
  <c r="E574" i="12"/>
  <c r="F574" i="12" s="1"/>
  <c r="E3365" i="13" l="1"/>
  <c r="J575" i="12"/>
  <c r="Y575" i="12"/>
  <c r="I575" i="12"/>
  <c r="V575" i="12"/>
  <c r="B576" i="12"/>
  <c r="U575" i="12"/>
  <c r="E575" i="12"/>
  <c r="F575" i="12" s="1"/>
  <c r="N575" i="12"/>
  <c r="O575" i="12" s="1"/>
  <c r="P575" i="12" s="1"/>
  <c r="Q574" i="12"/>
  <c r="R574" i="12" s="1"/>
  <c r="W574" i="12"/>
  <c r="K574" i="12"/>
  <c r="W575" i="12" l="1"/>
  <c r="E3364" i="13"/>
  <c r="Y576" i="12"/>
  <c r="I576" i="12"/>
  <c r="V576" i="12"/>
  <c r="B577" i="12"/>
  <c r="U576" i="12"/>
  <c r="E576" i="12"/>
  <c r="F576" i="12" s="1"/>
  <c r="N576" i="12"/>
  <c r="O576" i="12" s="1"/>
  <c r="P576" i="12" s="1"/>
  <c r="J576" i="12"/>
  <c r="K575" i="12"/>
  <c r="Q575" i="12"/>
  <c r="R575" i="12" s="1"/>
  <c r="W576" i="12" l="1"/>
  <c r="E3363" i="13"/>
  <c r="V577" i="12"/>
  <c r="B578" i="12"/>
  <c r="U577" i="12"/>
  <c r="E577" i="12"/>
  <c r="F577" i="12" s="1"/>
  <c r="N577" i="12"/>
  <c r="O577" i="12" s="1"/>
  <c r="P577" i="12" s="1"/>
  <c r="Y577" i="12"/>
  <c r="I577" i="12"/>
  <c r="J577" i="12"/>
  <c r="K576" i="12"/>
  <c r="Q576" i="12"/>
  <c r="R576" i="12" s="1"/>
  <c r="W577" i="12" l="1"/>
  <c r="Q577" i="12"/>
  <c r="R577" i="12" s="1"/>
  <c r="E3362" i="13"/>
  <c r="N578" i="12"/>
  <c r="O578" i="12" s="1"/>
  <c r="P578" i="12" s="1"/>
  <c r="J578" i="12"/>
  <c r="Y578" i="12"/>
  <c r="I578" i="12"/>
  <c r="V578" i="12"/>
  <c r="B579" i="12"/>
  <c r="U578" i="12"/>
  <c r="E578" i="12"/>
  <c r="F578" i="12" s="1"/>
  <c r="K577" i="12"/>
  <c r="W578" i="12" l="1"/>
  <c r="Q578" i="12"/>
  <c r="R578" i="12" s="1"/>
  <c r="E3361" i="13"/>
  <c r="N579" i="12"/>
  <c r="O579" i="12" s="1"/>
  <c r="P579" i="12" s="1"/>
  <c r="J579" i="12"/>
  <c r="Y579" i="12"/>
  <c r="I579" i="12"/>
  <c r="V579" i="12"/>
  <c r="B580" i="12"/>
  <c r="U579" i="12"/>
  <c r="E579" i="12"/>
  <c r="F579" i="12" s="1"/>
  <c r="K578" i="12"/>
  <c r="W579" i="12" l="1"/>
  <c r="Q579" i="12"/>
  <c r="R579" i="12" s="1"/>
  <c r="E3360" i="13"/>
  <c r="J580" i="12"/>
  <c r="Y580" i="12"/>
  <c r="I580" i="12"/>
  <c r="V580" i="12"/>
  <c r="B581" i="12"/>
  <c r="U580" i="12"/>
  <c r="E580" i="12"/>
  <c r="F580" i="12" s="1"/>
  <c r="N580" i="12"/>
  <c r="O580" i="12" s="1"/>
  <c r="P580" i="12" s="1"/>
  <c r="K579" i="12"/>
  <c r="Q580" i="12" l="1"/>
  <c r="R580" i="12" s="1"/>
  <c r="K580" i="12"/>
  <c r="W580" i="12"/>
  <c r="E3359" i="13"/>
  <c r="J581" i="12"/>
  <c r="Y581" i="12"/>
  <c r="I581" i="12"/>
  <c r="V581" i="12"/>
  <c r="B582" i="12"/>
  <c r="U581" i="12"/>
  <c r="E581" i="12"/>
  <c r="F581" i="12" s="1"/>
  <c r="N581" i="12"/>
  <c r="O581" i="12" s="1"/>
  <c r="P581" i="12" s="1"/>
  <c r="W581" i="12" l="1"/>
  <c r="Q581" i="12"/>
  <c r="R581" i="12" s="1"/>
  <c r="E3358" i="13"/>
  <c r="V582" i="12"/>
  <c r="B583" i="12"/>
  <c r="U582" i="12"/>
  <c r="E582" i="12"/>
  <c r="F582" i="12" s="1"/>
  <c r="N582" i="12"/>
  <c r="O582" i="12" s="1"/>
  <c r="P582" i="12" s="1"/>
  <c r="J582" i="12"/>
  <c r="Y582" i="12"/>
  <c r="I582" i="12"/>
  <c r="K581" i="12"/>
  <c r="K582" i="12" l="1"/>
  <c r="Q582" i="12"/>
  <c r="R582" i="12" s="1"/>
  <c r="W582" i="12"/>
  <c r="E3357" i="13"/>
  <c r="N583" i="12"/>
  <c r="O583" i="12" s="1"/>
  <c r="P583" i="12" s="1"/>
  <c r="J583" i="12"/>
  <c r="Y583" i="12"/>
  <c r="I583" i="12"/>
  <c r="V583" i="12"/>
  <c r="B584" i="12"/>
  <c r="U583" i="12"/>
  <c r="E583" i="12"/>
  <c r="F583" i="12" s="1"/>
  <c r="Q583" i="12" l="1"/>
  <c r="R583" i="12" s="1"/>
  <c r="W583" i="12"/>
  <c r="E3356" i="13"/>
  <c r="N584" i="12"/>
  <c r="O584" i="12" s="1"/>
  <c r="P584" i="12" s="1"/>
  <c r="J584" i="12"/>
  <c r="Y584" i="12"/>
  <c r="I584" i="12"/>
  <c r="V584" i="12"/>
  <c r="B585" i="12"/>
  <c r="U584" i="12"/>
  <c r="E584" i="12"/>
  <c r="F584" i="12" s="1"/>
  <c r="K583" i="12"/>
  <c r="Q584" i="12" l="1"/>
  <c r="R584" i="12" s="1"/>
  <c r="W584" i="12"/>
  <c r="E3355" i="13"/>
  <c r="N585" i="12"/>
  <c r="O585" i="12" s="1"/>
  <c r="P585" i="12" s="1"/>
  <c r="J585" i="12"/>
  <c r="Y585" i="12"/>
  <c r="I585" i="12"/>
  <c r="V585" i="12"/>
  <c r="B586" i="12"/>
  <c r="U585" i="12"/>
  <c r="E585" i="12"/>
  <c r="F585" i="12" s="1"/>
  <c r="K584" i="12"/>
  <c r="W585" i="12" l="1"/>
  <c r="Q585" i="12"/>
  <c r="R585" i="12" s="1"/>
  <c r="E3354" i="13"/>
  <c r="J586" i="12"/>
  <c r="Y586" i="12"/>
  <c r="I586" i="12"/>
  <c r="V586" i="12"/>
  <c r="B587" i="12"/>
  <c r="U586" i="12"/>
  <c r="E586" i="12"/>
  <c r="F586" i="12" s="1"/>
  <c r="N586" i="12"/>
  <c r="O586" i="12" s="1"/>
  <c r="P586" i="12" s="1"/>
  <c r="K585" i="12"/>
  <c r="W586" i="12" l="1"/>
  <c r="E3353" i="13"/>
  <c r="V587" i="12"/>
  <c r="B588" i="12"/>
  <c r="U587" i="12"/>
  <c r="E587" i="12"/>
  <c r="F587" i="12" s="1"/>
  <c r="N587" i="12"/>
  <c r="O587" i="12" s="1"/>
  <c r="P587" i="12" s="1"/>
  <c r="J587" i="12"/>
  <c r="Y587" i="12"/>
  <c r="I587" i="12"/>
  <c r="Q586" i="12"/>
  <c r="R586" i="12" s="1"/>
  <c r="K586" i="12"/>
  <c r="E3352" i="13" l="1"/>
  <c r="B589" i="12"/>
  <c r="U588" i="12"/>
  <c r="E588" i="12"/>
  <c r="F588" i="12" s="1"/>
  <c r="N588" i="12"/>
  <c r="O588" i="12" s="1"/>
  <c r="P588" i="12" s="1"/>
  <c r="J588" i="12"/>
  <c r="Y588" i="12"/>
  <c r="I588" i="12"/>
  <c r="V588" i="12"/>
  <c r="K587" i="12"/>
  <c r="Q587" i="12"/>
  <c r="R587" i="12" s="1"/>
  <c r="W587" i="12"/>
  <c r="Q588" i="12" l="1"/>
  <c r="R588" i="12" s="1"/>
  <c r="W588" i="12"/>
  <c r="E3351" i="13"/>
  <c r="N589" i="12"/>
  <c r="O589" i="12" s="1"/>
  <c r="P589" i="12" s="1"/>
  <c r="J589" i="12"/>
  <c r="Y589" i="12"/>
  <c r="I589" i="12"/>
  <c r="V589" i="12"/>
  <c r="B590" i="12"/>
  <c r="U589" i="12"/>
  <c r="E589" i="12"/>
  <c r="F589" i="12" s="1"/>
  <c r="K588" i="12"/>
  <c r="Q589" i="12" l="1"/>
  <c r="R589" i="12" s="1"/>
  <c r="W589" i="12"/>
  <c r="E3350" i="13"/>
  <c r="N590" i="12"/>
  <c r="O590" i="12" s="1"/>
  <c r="P590" i="12" s="1"/>
  <c r="J590" i="12"/>
  <c r="Y590" i="12"/>
  <c r="I590" i="12"/>
  <c r="V590" i="12"/>
  <c r="B591" i="12"/>
  <c r="U590" i="12"/>
  <c r="E590" i="12"/>
  <c r="F590" i="12" s="1"/>
  <c r="K589" i="12"/>
  <c r="W590" i="12" l="1"/>
  <c r="Q590" i="12"/>
  <c r="R590" i="12" s="1"/>
  <c r="E3349" i="13"/>
  <c r="J591" i="12"/>
  <c r="Y591" i="12"/>
  <c r="I591" i="12"/>
  <c r="V591" i="12"/>
  <c r="B592" i="12"/>
  <c r="U591" i="12"/>
  <c r="E591" i="12"/>
  <c r="F591" i="12" s="1"/>
  <c r="N591" i="12"/>
  <c r="O591" i="12" s="1"/>
  <c r="P591" i="12" s="1"/>
  <c r="K590" i="12"/>
  <c r="Q591" i="12" l="1"/>
  <c r="R591" i="12" s="1"/>
  <c r="W591" i="12"/>
  <c r="E3348" i="13"/>
  <c r="Y592" i="12"/>
  <c r="I592" i="12"/>
  <c r="V592" i="12"/>
  <c r="B593" i="12"/>
  <c r="U592" i="12"/>
  <c r="E592" i="12"/>
  <c r="F592" i="12" s="1"/>
  <c r="N592" i="12"/>
  <c r="O592" i="12" s="1"/>
  <c r="P592" i="12" s="1"/>
  <c r="J592" i="12"/>
  <c r="K591" i="12"/>
  <c r="K592" i="12" l="1"/>
  <c r="E3347" i="13"/>
  <c r="V593" i="12"/>
  <c r="B594" i="12"/>
  <c r="U593" i="12"/>
  <c r="E593" i="12"/>
  <c r="F593" i="12" s="1"/>
  <c r="N593" i="12"/>
  <c r="O593" i="12" s="1"/>
  <c r="P593" i="12" s="1"/>
  <c r="J593" i="12"/>
  <c r="Y593" i="12"/>
  <c r="I593" i="12"/>
  <c r="Q592" i="12"/>
  <c r="R592" i="12" s="1"/>
  <c r="W592" i="12"/>
  <c r="Q593" i="12" l="1"/>
  <c r="R593" i="12" s="1"/>
  <c r="W593" i="12"/>
  <c r="E3346" i="13"/>
  <c r="N594" i="12"/>
  <c r="O594" i="12" s="1"/>
  <c r="P594" i="12" s="1"/>
  <c r="J594" i="12"/>
  <c r="Y594" i="12"/>
  <c r="I594" i="12"/>
  <c r="V594" i="12"/>
  <c r="B595" i="12"/>
  <c r="U594" i="12"/>
  <c r="E594" i="12"/>
  <c r="F594" i="12" s="1"/>
  <c r="K593" i="12"/>
  <c r="W594" i="12" l="1"/>
  <c r="E3345" i="13"/>
  <c r="N595" i="12"/>
  <c r="O595" i="12" s="1"/>
  <c r="P595" i="12" s="1"/>
  <c r="J595" i="12"/>
  <c r="Y595" i="12"/>
  <c r="I595" i="12"/>
  <c r="V595" i="12"/>
  <c r="B596" i="12"/>
  <c r="U595" i="12"/>
  <c r="E595" i="12"/>
  <c r="F595" i="12" s="1"/>
  <c r="K594" i="12"/>
  <c r="Q594" i="12"/>
  <c r="R594" i="12" s="1"/>
  <c r="Q595" i="12" l="1"/>
  <c r="R595" i="12" s="1"/>
  <c r="K595" i="12"/>
  <c r="W595" i="12"/>
  <c r="E3344" i="13"/>
  <c r="J596" i="12"/>
  <c r="Y596" i="12"/>
  <c r="I596" i="12"/>
  <c r="V596" i="12"/>
  <c r="B597" i="12"/>
  <c r="U596" i="12"/>
  <c r="E596" i="12"/>
  <c r="F596" i="12" s="1"/>
  <c r="N596" i="12"/>
  <c r="O596" i="12" s="1"/>
  <c r="P596" i="12" s="1"/>
  <c r="W596" i="12" l="1"/>
  <c r="Q596" i="12"/>
  <c r="R596" i="12" s="1"/>
  <c r="E3343" i="13"/>
  <c r="J597" i="12"/>
  <c r="Y597" i="12"/>
  <c r="I597" i="12"/>
  <c r="V597" i="12"/>
  <c r="B598" i="12"/>
  <c r="U597" i="12"/>
  <c r="E597" i="12"/>
  <c r="F597" i="12" s="1"/>
  <c r="N597" i="12"/>
  <c r="O597" i="12" s="1"/>
  <c r="P597" i="12" s="1"/>
  <c r="K596" i="12"/>
  <c r="W597" i="12" l="1"/>
  <c r="Q597" i="12"/>
  <c r="R597" i="12" s="1"/>
  <c r="E3342" i="13"/>
  <c r="V598" i="12"/>
  <c r="B599" i="12"/>
  <c r="U598" i="12"/>
  <c r="E598" i="12"/>
  <c r="F598" i="12" s="1"/>
  <c r="N598" i="12"/>
  <c r="O598" i="12" s="1"/>
  <c r="P598" i="12" s="1"/>
  <c r="J598" i="12"/>
  <c r="Y598" i="12"/>
  <c r="I598" i="12"/>
  <c r="K597" i="12"/>
  <c r="W598" i="12" l="1"/>
  <c r="E3341" i="13"/>
  <c r="N599" i="12"/>
  <c r="O599" i="12" s="1"/>
  <c r="P599" i="12" s="1"/>
  <c r="J599" i="12"/>
  <c r="Y599" i="12"/>
  <c r="I599" i="12"/>
  <c r="V599" i="12"/>
  <c r="B600" i="12"/>
  <c r="U599" i="12"/>
  <c r="E599" i="12"/>
  <c r="F599" i="12" s="1"/>
  <c r="K598" i="12"/>
  <c r="Q598" i="12"/>
  <c r="R598" i="12" s="1"/>
  <c r="W599" i="12" l="1"/>
  <c r="Q599" i="12"/>
  <c r="R599" i="12" s="1"/>
  <c r="E3340" i="13"/>
  <c r="N600" i="12"/>
  <c r="O600" i="12" s="1"/>
  <c r="P600" i="12" s="1"/>
  <c r="J600" i="12"/>
  <c r="Y600" i="12"/>
  <c r="I600" i="12"/>
  <c r="V600" i="12"/>
  <c r="B601" i="12"/>
  <c r="U600" i="12"/>
  <c r="E600" i="12"/>
  <c r="F600" i="12" s="1"/>
  <c r="K599" i="12"/>
  <c r="Q600" i="12" l="1"/>
  <c r="R600" i="12" s="1"/>
  <c r="W600" i="12"/>
  <c r="E3339" i="13"/>
  <c r="N601" i="12"/>
  <c r="O601" i="12" s="1"/>
  <c r="P601" i="12" s="1"/>
  <c r="J601" i="12"/>
  <c r="Y601" i="12"/>
  <c r="I601" i="12"/>
  <c r="V601" i="12"/>
  <c r="B602" i="12"/>
  <c r="U601" i="12"/>
  <c r="E601" i="12"/>
  <c r="F601" i="12" s="1"/>
  <c r="K600" i="12"/>
  <c r="W601" i="12" l="1"/>
  <c r="Q601" i="12"/>
  <c r="R601" i="12" s="1"/>
  <c r="E3338" i="13"/>
  <c r="J602" i="12"/>
  <c r="Y602" i="12"/>
  <c r="I602" i="12"/>
  <c r="V602" i="12"/>
  <c r="B603" i="12"/>
  <c r="U602" i="12"/>
  <c r="E602" i="12"/>
  <c r="F602" i="12" s="1"/>
  <c r="N602" i="12"/>
  <c r="O602" i="12" s="1"/>
  <c r="P602" i="12" s="1"/>
  <c r="K601" i="12"/>
  <c r="K602" i="12" l="1"/>
  <c r="Q602" i="12"/>
  <c r="R602" i="12" s="1"/>
  <c r="W602" i="12"/>
  <c r="E3337" i="13"/>
  <c r="V603" i="12"/>
  <c r="B604" i="12"/>
  <c r="U603" i="12"/>
  <c r="E603" i="12"/>
  <c r="F603" i="12" s="1"/>
  <c r="N603" i="12"/>
  <c r="O603" i="12" s="1"/>
  <c r="P603" i="12" s="1"/>
  <c r="J603" i="12"/>
  <c r="Y603" i="12"/>
  <c r="I603" i="12"/>
  <c r="W603" i="12" l="1"/>
  <c r="E3336" i="13"/>
  <c r="B605" i="12"/>
  <c r="U604" i="12"/>
  <c r="E604" i="12"/>
  <c r="F604" i="12" s="1"/>
  <c r="N604" i="12"/>
  <c r="O604" i="12" s="1"/>
  <c r="P604" i="12" s="1"/>
  <c r="J604" i="12"/>
  <c r="Y604" i="12"/>
  <c r="I604" i="12"/>
  <c r="V604" i="12"/>
  <c r="K603" i="12"/>
  <c r="Q603" i="12"/>
  <c r="R603" i="12" s="1"/>
  <c r="Q604" i="12" l="1"/>
  <c r="R604" i="12" s="1"/>
  <c r="W604" i="12"/>
  <c r="E3335" i="13"/>
  <c r="N605" i="12"/>
  <c r="O605" i="12" s="1"/>
  <c r="P605" i="12" s="1"/>
  <c r="J605" i="12"/>
  <c r="Y605" i="12"/>
  <c r="I605" i="12"/>
  <c r="V605" i="12"/>
  <c r="B606" i="12"/>
  <c r="U605" i="12"/>
  <c r="E605" i="12"/>
  <c r="F605" i="12" s="1"/>
  <c r="K604" i="12"/>
  <c r="K605" i="12" l="1"/>
  <c r="Q605" i="12"/>
  <c r="R605" i="12" s="1"/>
  <c r="W605" i="12"/>
  <c r="E3334" i="13"/>
  <c r="N606" i="12"/>
  <c r="O606" i="12" s="1"/>
  <c r="P606" i="12" s="1"/>
  <c r="J606" i="12"/>
  <c r="Y606" i="12"/>
  <c r="I606" i="12"/>
  <c r="V606" i="12"/>
  <c r="B607" i="12"/>
  <c r="U606" i="12"/>
  <c r="E606" i="12"/>
  <c r="F606" i="12" s="1"/>
  <c r="K606" i="12" l="1"/>
  <c r="Q606" i="12"/>
  <c r="R606" i="12" s="1"/>
  <c r="W606" i="12"/>
  <c r="E3333" i="13"/>
  <c r="J607" i="12"/>
  <c r="Y607" i="12"/>
  <c r="I607" i="12"/>
  <c r="V607" i="12"/>
  <c r="B608" i="12"/>
  <c r="U607" i="12"/>
  <c r="E607" i="12"/>
  <c r="F607" i="12" s="1"/>
  <c r="N607" i="12"/>
  <c r="O607" i="12" s="1"/>
  <c r="P607" i="12" s="1"/>
  <c r="Q607" i="12" l="1"/>
  <c r="R607" i="12" s="1"/>
  <c r="K607" i="12"/>
  <c r="W607" i="12"/>
  <c r="E3332" i="13"/>
  <c r="Y608" i="12"/>
  <c r="I608" i="12"/>
  <c r="V608" i="12"/>
  <c r="B609" i="12"/>
  <c r="U608" i="12"/>
  <c r="E608" i="12"/>
  <c r="F608" i="12" s="1"/>
  <c r="N608" i="12"/>
  <c r="O608" i="12" s="1"/>
  <c r="P608" i="12" s="1"/>
  <c r="J608" i="12"/>
  <c r="W608" i="12" l="1"/>
  <c r="K608" i="12"/>
  <c r="Q608" i="12"/>
  <c r="R608" i="12" s="1"/>
  <c r="E3331" i="13"/>
  <c r="V609" i="12"/>
  <c r="B610" i="12"/>
  <c r="U609" i="12"/>
  <c r="E609" i="12"/>
  <c r="F609" i="12" s="1"/>
  <c r="N609" i="12"/>
  <c r="O609" i="12" s="1"/>
  <c r="P609" i="12" s="1"/>
  <c r="J609" i="12"/>
  <c r="Y609" i="12"/>
  <c r="I609" i="12"/>
  <c r="W609" i="12" l="1"/>
  <c r="K609" i="12"/>
  <c r="Q609" i="12"/>
  <c r="R609" i="12" s="1"/>
  <c r="E3330" i="13"/>
  <c r="N610" i="12"/>
  <c r="O610" i="12" s="1"/>
  <c r="P610" i="12" s="1"/>
  <c r="J610" i="12"/>
  <c r="Y610" i="12"/>
  <c r="I610" i="12"/>
  <c r="V610" i="12"/>
  <c r="B611" i="12"/>
  <c r="U610" i="12"/>
  <c r="E610" i="12"/>
  <c r="F610" i="12" s="1"/>
  <c r="W610" i="12" l="1"/>
  <c r="K610" i="12"/>
  <c r="E3329" i="13"/>
  <c r="N611" i="12"/>
  <c r="O611" i="12" s="1"/>
  <c r="P611" i="12" s="1"/>
  <c r="J611" i="12"/>
  <c r="Y611" i="12"/>
  <c r="I611" i="12"/>
  <c r="V611" i="12"/>
  <c r="B612" i="12"/>
  <c r="U611" i="12"/>
  <c r="E611" i="12"/>
  <c r="F611" i="12" s="1"/>
  <c r="Q610" i="12"/>
  <c r="R610" i="12" s="1"/>
  <c r="Q611" i="12" l="1"/>
  <c r="R611" i="12" s="1"/>
  <c r="K611" i="12"/>
  <c r="E3328" i="13"/>
  <c r="J612" i="12"/>
  <c r="Y612" i="12"/>
  <c r="I612" i="12"/>
  <c r="V612" i="12"/>
  <c r="B613" i="12"/>
  <c r="U612" i="12"/>
  <c r="E612" i="12"/>
  <c r="F612" i="12" s="1"/>
  <c r="N612" i="12"/>
  <c r="O612" i="12" s="1"/>
  <c r="P612" i="12" s="1"/>
  <c r="W611" i="12"/>
  <c r="W612" i="12" l="1"/>
  <c r="E3327" i="13"/>
  <c r="J613" i="12"/>
  <c r="Y613" i="12"/>
  <c r="I613" i="12"/>
  <c r="V613" i="12"/>
  <c r="B614" i="12"/>
  <c r="U613" i="12"/>
  <c r="E613" i="12"/>
  <c r="F613" i="12" s="1"/>
  <c r="N613" i="12"/>
  <c r="O613" i="12" s="1"/>
  <c r="P613" i="12" s="1"/>
  <c r="K612" i="12"/>
  <c r="Q612" i="12"/>
  <c r="R612" i="12" s="1"/>
  <c r="W613" i="12" l="1"/>
  <c r="E3326" i="13"/>
  <c r="V614" i="12"/>
  <c r="B615" i="12"/>
  <c r="U614" i="12"/>
  <c r="E614" i="12"/>
  <c r="F614" i="12" s="1"/>
  <c r="N614" i="12"/>
  <c r="O614" i="12" s="1"/>
  <c r="P614" i="12" s="1"/>
  <c r="J614" i="12"/>
  <c r="Y614" i="12"/>
  <c r="I614" i="12"/>
  <c r="K613" i="12"/>
  <c r="Q613" i="12"/>
  <c r="R613" i="12" s="1"/>
  <c r="W614" i="12" l="1"/>
  <c r="Q614" i="12"/>
  <c r="R614" i="12" s="1"/>
  <c r="E3325" i="13"/>
  <c r="N615" i="12"/>
  <c r="O615" i="12" s="1"/>
  <c r="P615" i="12" s="1"/>
  <c r="J615" i="12"/>
  <c r="Y615" i="12"/>
  <c r="I615" i="12"/>
  <c r="V615" i="12"/>
  <c r="B616" i="12"/>
  <c r="U615" i="12"/>
  <c r="E615" i="12"/>
  <c r="F615" i="12" s="1"/>
  <c r="K614" i="12"/>
  <c r="W615" i="12" l="1"/>
  <c r="Q615" i="12"/>
  <c r="R615" i="12" s="1"/>
  <c r="E3324" i="13"/>
  <c r="N616" i="12"/>
  <c r="O616" i="12" s="1"/>
  <c r="P616" i="12" s="1"/>
  <c r="J616" i="12"/>
  <c r="Y616" i="12"/>
  <c r="I616" i="12"/>
  <c r="V616" i="12"/>
  <c r="B617" i="12"/>
  <c r="U616" i="12"/>
  <c r="E616" i="12"/>
  <c r="F616" i="12" s="1"/>
  <c r="K615" i="12"/>
  <c r="K616" i="12" l="1"/>
  <c r="W616" i="12"/>
  <c r="Q616" i="12"/>
  <c r="R616" i="12" s="1"/>
  <c r="E3323" i="13"/>
  <c r="N617" i="12"/>
  <c r="O617" i="12" s="1"/>
  <c r="P617" i="12" s="1"/>
  <c r="J617" i="12"/>
  <c r="Y617" i="12"/>
  <c r="I617" i="12"/>
  <c r="V617" i="12"/>
  <c r="B618" i="12"/>
  <c r="U617" i="12"/>
  <c r="E617" i="12"/>
  <c r="F617" i="12" s="1"/>
  <c r="K617" i="12" l="1"/>
  <c r="Q617" i="12"/>
  <c r="R617" i="12" s="1"/>
  <c r="W617" i="12"/>
  <c r="E3322" i="13"/>
  <c r="J618" i="12"/>
  <c r="Y618" i="12"/>
  <c r="I618" i="12"/>
  <c r="V618" i="12"/>
  <c r="B619" i="12"/>
  <c r="U618" i="12"/>
  <c r="E618" i="12"/>
  <c r="F618" i="12" s="1"/>
  <c r="N618" i="12"/>
  <c r="O618" i="12" s="1"/>
  <c r="P618" i="12" s="1"/>
  <c r="K618" i="12" l="1"/>
  <c r="Q618" i="12"/>
  <c r="R618" i="12" s="1"/>
  <c r="W618" i="12"/>
  <c r="E3321" i="13"/>
  <c r="V619" i="12"/>
  <c r="B620" i="12"/>
  <c r="U619" i="12"/>
  <c r="E619" i="12"/>
  <c r="F619" i="12" s="1"/>
  <c r="N619" i="12"/>
  <c r="O619" i="12" s="1"/>
  <c r="P619" i="12" s="1"/>
  <c r="J619" i="12"/>
  <c r="Y619" i="12"/>
  <c r="I619" i="12"/>
  <c r="W619" i="12" l="1"/>
  <c r="Q619" i="12"/>
  <c r="R619" i="12" s="1"/>
  <c r="K619" i="12"/>
  <c r="E3320" i="13"/>
  <c r="B621" i="12"/>
  <c r="U620" i="12"/>
  <c r="E620" i="12"/>
  <c r="F620" i="12" s="1"/>
  <c r="N620" i="12"/>
  <c r="O620" i="12" s="1"/>
  <c r="P620" i="12" s="1"/>
  <c r="J620" i="12"/>
  <c r="Y620" i="12"/>
  <c r="I620" i="12"/>
  <c r="V620" i="12"/>
  <c r="W620" i="12" l="1"/>
  <c r="E3319" i="13"/>
  <c r="N621" i="12"/>
  <c r="O621" i="12" s="1"/>
  <c r="P621" i="12" s="1"/>
  <c r="J621" i="12"/>
  <c r="Y621" i="12"/>
  <c r="I621" i="12"/>
  <c r="V621" i="12"/>
  <c r="B622" i="12"/>
  <c r="U621" i="12"/>
  <c r="E621" i="12"/>
  <c r="F621" i="12" s="1"/>
  <c r="K620" i="12"/>
  <c r="Q620" i="12"/>
  <c r="R620" i="12" s="1"/>
  <c r="W621" i="12" l="1"/>
  <c r="E3318" i="13"/>
  <c r="N622" i="12"/>
  <c r="O622" i="12" s="1"/>
  <c r="P622" i="12" s="1"/>
  <c r="J622" i="12"/>
  <c r="Y622" i="12"/>
  <c r="I622" i="12"/>
  <c r="V622" i="12"/>
  <c r="B623" i="12"/>
  <c r="U622" i="12"/>
  <c r="E622" i="12"/>
  <c r="F622" i="12" s="1"/>
  <c r="K621" i="12"/>
  <c r="Q621" i="12"/>
  <c r="R621" i="12" s="1"/>
  <c r="W622" i="12" l="1"/>
  <c r="E3317" i="13"/>
  <c r="J623" i="12"/>
  <c r="Y623" i="12"/>
  <c r="I623" i="12"/>
  <c r="V623" i="12"/>
  <c r="B624" i="12"/>
  <c r="U623" i="12"/>
  <c r="E623" i="12"/>
  <c r="F623" i="12" s="1"/>
  <c r="N623" i="12"/>
  <c r="O623" i="12" s="1"/>
  <c r="P623" i="12" s="1"/>
  <c r="K622" i="12"/>
  <c r="Q622" i="12"/>
  <c r="R622" i="12" s="1"/>
  <c r="K623" i="12" l="1"/>
  <c r="E3316" i="13"/>
  <c r="Y624" i="12"/>
  <c r="I624" i="12"/>
  <c r="V624" i="12"/>
  <c r="B625" i="12"/>
  <c r="U624" i="12"/>
  <c r="E624" i="12"/>
  <c r="F624" i="12" s="1"/>
  <c r="N624" i="12"/>
  <c r="O624" i="12" s="1"/>
  <c r="P624" i="12" s="1"/>
  <c r="J624" i="12"/>
  <c r="Q623" i="12"/>
  <c r="R623" i="12" s="1"/>
  <c r="W623" i="12"/>
  <c r="W624" i="12" l="1"/>
  <c r="Q624" i="12"/>
  <c r="R624" i="12" s="1"/>
  <c r="K624" i="12"/>
  <c r="E3315" i="13"/>
  <c r="V625" i="12"/>
  <c r="B626" i="12"/>
  <c r="U625" i="12"/>
  <c r="E625" i="12"/>
  <c r="F625" i="12" s="1"/>
  <c r="N625" i="12"/>
  <c r="O625" i="12" s="1"/>
  <c r="P625" i="12" s="1"/>
  <c r="J625" i="12"/>
  <c r="Y625" i="12"/>
  <c r="I625" i="12"/>
  <c r="K625" i="12" l="1"/>
  <c r="Q625" i="12"/>
  <c r="R625" i="12" s="1"/>
  <c r="W625" i="12"/>
  <c r="E3314" i="13"/>
  <c r="N626" i="12"/>
  <c r="O626" i="12" s="1"/>
  <c r="P626" i="12" s="1"/>
  <c r="J626" i="12"/>
  <c r="Y626" i="12"/>
  <c r="I626" i="12"/>
  <c r="V626" i="12"/>
  <c r="B627" i="12"/>
  <c r="U626" i="12"/>
  <c r="E626" i="12"/>
  <c r="F626" i="12" s="1"/>
  <c r="W626" i="12" l="1"/>
  <c r="Q626" i="12"/>
  <c r="R626" i="12" s="1"/>
  <c r="E3313" i="13"/>
  <c r="N627" i="12"/>
  <c r="O627" i="12" s="1"/>
  <c r="P627" i="12" s="1"/>
  <c r="J627" i="12"/>
  <c r="Y627" i="12"/>
  <c r="I627" i="12"/>
  <c r="V627" i="12"/>
  <c r="B628" i="12"/>
  <c r="U627" i="12"/>
  <c r="E627" i="12"/>
  <c r="F627" i="12" s="1"/>
  <c r="K626" i="12"/>
  <c r="Q627" i="12" l="1"/>
  <c r="R627" i="12" s="1"/>
  <c r="W627" i="12"/>
  <c r="E3312" i="13"/>
  <c r="J628" i="12"/>
  <c r="Y628" i="12"/>
  <c r="I628" i="12"/>
  <c r="V628" i="12"/>
  <c r="B629" i="12"/>
  <c r="U628" i="12"/>
  <c r="E628" i="12"/>
  <c r="F628" i="12" s="1"/>
  <c r="N628" i="12"/>
  <c r="O628" i="12" s="1"/>
  <c r="P628" i="12" s="1"/>
  <c r="K627" i="12"/>
  <c r="Q628" i="12" l="1"/>
  <c r="R628" i="12" s="1"/>
  <c r="K628" i="12"/>
  <c r="W628" i="12"/>
  <c r="E3311" i="13"/>
  <c r="J629" i="12"/>
  <c r="Y629" i="12"/>
  <c r="I629" i="12"/>
  <c r="V629" i="12"/>
  <c r="B630" i="12"/>
  <c r="U629" i="12"/>
  <c r="E629" i="12"/>
  <c r="F629" i="12" s="1"/>
  <c r="N629" i="12"/>
  <c r="O629" i="12" s="1"/>
  <c r="P629" i="12" s="1"/>
  <c r="K629" i="12" l="1"/>
  <c r="Q629" i="12"/>
  <c r="R629" i="12" s="1"/>
  <c r="W629" i="12"/>
  <c r="E3310" i="13"/>
  <c r="V630" i="12"/>
  <c r="B631" i="12"/>
  <c r="U630" i="12"/>
  <c r="E630" i="12"/>
  <c r="F630" i="12" s="1"/>
  <c r="N630" i="12"/>
  <c r="O630" i="12" s="1"/>
  <c r="P630" i="12" s="1"/>
  <c r="J630" i="12"/>
  <c r="Y630" i="12"/>
  <c r="I630" i="12"/>
  <c r="W630" i="12" l="1"/>
  <c r="Q630" i="12"/>
  <c r="R630" i="12" s="1"/>
  <c r="K630" i="12"/>
  <c r="E3309" i="13"/>
  <c r="N631" i="12"/>
  <c r="O631" i="12" s="1"/>
  <c r="P631" i="12" s="1"/>
  <c r="J631" i="12"/>
  <c r="Y631" i="12"/>
  <c r="I631" i="12"/>
  <c r="V631" i="12"/>
  <c r="B632" i="12"/>
  <c r="U631" i="12"/>
  <c r="E631" i="12"/>
  <c r="F631" i="12" s="1"/>
  <c r="W631" i="12" l="1"/>
  <c r="E3308" i="13"/>
  <c r="N632" i="12"/>
  <c r="O632" i="12" s="1"/>
  <c r="P632" i="12" s="1"/>
  <c r="J632" i="12"/>
  <c r="Y632" i="12"/>
  <c r="I632" i="12"/>
  <c r="V632" i="12"/>
  <c r="B633" i="12"/>
  <c r="U632" i="12"/>
  <c r="E632" i="12"/>
  <c r="F632" i="12" s="1"/>
  <c r="K631" i="12"/>
  <c r="Q631" i="12"/>
  <c r="R631" i="12" s="1"/>
  <c r="K632" i="12" l="1"/>
  <c r="Q632" i="12"/>
  <c r="R632" i="12" s="1"/>
  <c r="W632" i="12"/>
  <c r="E3307" i="13"/>
  <c r="N633" i="12"/>
  <c r="O633" i="12" s="1"/>
  <c r="P633" i="12" s="1"/>
  <c r="J633" i="12"/>
  <c r="Y633" i="12"/>
  <c r="I633" i="12"/>
  <c r="V633" i="12"/>
  <c r="B634" i="12"/>
  <c r="U633" i="12"/>
  <c r="E633" i="12"/>
  <c r="F633" i="12" s="1"/>
  <c r="K633" i="12" l="1"/>
  <c r="Q633" i="12"/>
  <c r="R633" i="12" s="1"/>
  <c r="W633" i="12"/>
  <c r="E3306" i="13"/>
  <c r="J634" i="12"/>
  <c r="Y634" i="12"/>
  <c r="I634" i="12"/>
  <c r="V634" i="12"/>
  <c r="B635" i="12"/>
  <c r="U634" i="12"/>
  <c r="E634" i="12"/>
  <c r="F634" i="12" s="1"/>
  <c r="N634" i="12"/>
  <c r="O634" i="12" s="1"/>
  <c r="P634" i="12" s="1"/>
  <c r="K634" i="12" l="1"/>
  <c r="Q634" i="12"/>
  <c r="R634" i="12" s="1"/>
  <c r="W634" i="12"/>
  <c r="E3305" i="13"/>
  <c r="V635" i="12"/>
  <c r="B636" i="12"/>
  <c r="U635" i="12"/>
  <c r="E635" i="12"/>
  <c r="F635" i="12" s="1"/>
  <c r="N635" i="12"/>
  <c r="O635" i="12" s="1"/>
  <c r="P635" i="12" s="1"/>
  <c r="J635" i="12"/>
  <c r="Y635" i="12"/>
  <c r="I635" i="12"/>
  <c r="K635" i="12" l="1"/>
  <c r="Q635" i="12"/>
  <c r="R635" i="12" s="1"/>
  <c r="W635" i="12"/>
  <c r="E3304" i="13"/>
  <c r="B637" i="12"/>
  <c r="U636" i="12"/>
  <c r="E636" i="12"/>
  <c r="F636" i="12" s="1"/>
  <c r="N636" i="12"/>
  <c r="O636" i="12" s="1"/>
  <c r="P636" i="12" s="1"/>
  <c r="J636" i="12"/>
  <c r="Y636" i="12"/>
  <c r="I636" i="12"/>
  <c r="V636" i="12"/>
  <c r="K636" i="12" l="1"/>
  <c r="Q636" i="12"/>
  <c r="R636" i="12" s="1"/>
  <c r="W636" i="12"/>
  <c r="E3303" i="13"/>
  <c r="N637" i="12"/>
  <c r="O637" i="12" s="1"/>
  <c r="P637" i="12" s="1"/>
  <c r="J637" i="12"/>
  <c r="Y637" i="12"/>
  <c r="I637" i="12"/>
  <c r="V637" i="12"/>
  <c r="B638" i="12"/>
  <c r="U637" i="12"/>
  <c r="E637" i="12"/>
  <c r="F637" i="12" s="1"/>
  <c r="W637" i="12" l="1"/>
  <c r="E3302" i="13"/>
  <c r="N638" i="12"/>
  <c r="O638" i="12" s="1"/>
  <c r="P638" i="12" s="1"/>
  <c r="J638" i="12"/>
  <c r="Y638" i="12"/>
  <c r="I638" i="12"/>
  <c r="V638" i="12"/>
  <c r="B639" i="12"/>
  <c r="U638" i="12"/>
  <c r="E638" i="12"/>
  <c r="F638" i="12" s="1"/>
  <c r="K637" i="12"/>
  <c r="Q637" i="12"/>
  <c r="R637" i="12" s="1"/>
  <c r="W638" i="12" l="1"/>
  <c r="Q638" i="12"/>
  <c r="R638" i="12" s="1"/>
  <c r="E3301" i="13"/>
  <c r="J639" i="12"/>
  <c r="Y639" i="12"/>
  <c r="I639" i="12"/>
  <c r="V639" i="12"/>
  <c r="B640" i="12"/>
  <c r="U639" i="12"/>
  <c r="E639" i="12"/>
  <c r="F639" i="12" s="1"/>
  <c r="N639" i="12"/>
  <c r="O639" i="12" s="1"/>
  <c r="P639" i="12" s="1"/>
  <c r="K638" i="12"/>
  <c r="Q639" i="12" l="1"/>
  <c r="R639" i="12" s="1"/>
  <c r="W639" i="12"/>
  <c r="E3300" i="13"/>
  <c r="Y640" i="12"/>
  <c r="I640" i="12"/>
  <c r="V640" i="12"/>
  <c r="B641" i="12"/>
  <c r="U640" i="12"/>
  <c r="E640" i="12"/>
  <c r="F640" i="12" s="1"/>
  <c r="N640" i="12"/>
  <c r="O640" i="12" s="1"/>
  <c r="P640" i="12" s="1"/>
  <c r="J640" i="12"/>
  <c r="K639" i="12"/>
  <c r="Q640" i="12" l="1"/>
  <c r="R640" i="12" s="1"/>
  <c r="K640" i="12"/>
  <c r="W640" i="12"/>
  <c r="E3299" i="13"/>
  <c r="V641" i="12"/>
  <c r="B642" i="12"/>
  <c r="U641" i="12"/>
  <c r="E641" i="12"/>
  <c r="F641" i="12" s="1"/>
  <c r="N641" i="12"/>
  <c r="O641" i="12" s="1"/>
  <c r="P641" i="12" s="1"/>
  <c r="J641" i="12"/>
  <c r="Y641" i="12"/>
  <c r="I641" i="12"/>
  <c r="K641" i="12" l="1"/>
  <c r="Q641" i="12"/>
  <c r="R641" i="12" s="1"/>
  <c r="W641" i="12"/>
  <c r="E3298" i="13"/>
  <c r="N642" i="12"/>
  <c r="O642" i="12" s="1"/>
  <c r="P642" i="12" s="1"/>
  <c r="J642" i="12"/>
  <c r="Y642" i="12"/>
  <c r="I642" i="12"/>
  <c r="V642" i="12"/>
  <c r="B643" i="12"/>
  <c r="U642" i="12"/>
  <c r="E642" i="12"/>
  <c r="F642" i="12" s="1"/>
  <c r="Q642" i="12" l="1"/>
  <c r="R642" i="12" s="1"/>
  <c r="W642" i="12"/>
  <c r="E3297" i="13"/>
  <c r="N643" i="12"/>
  <c r="O643" i="12" s="1"/>
  <c r="P643" i="12" s="1"/>
  <c r="J643" i="12"/>
  <c r="Y643" i="12"/>
  <c r="I643" i="12"/>
  <c r="V643" i="12"/>
  <c r="B644" i="12"/>
  <c r="U643" i="12"/>
  <c r="E643" i="12"/>
  <c r="F643" i="12" s="1"/>
  <c r="K642" i="12"/>
  <c r="Q643" i="12" l="1"/>
  <c r="R643" i="12" s="1"/>
  <c r="K643" i="12"/>
  <c r="W643" i="12"/>
  <c r="E3296" i="13"/>
  <c r="J644" i="12"/>
  <c r="Y644" i="12"/>
  <c r="I644" i="12"/>
  <c r="V644" i="12"/>
  <c r="B645" i="12"/>
  <c r="U644" i="12"/>
  <c r="E644" i="12"/>
  <c r="F644" i="12" s="1"/>
  <c r="N644" i="12"/>
  <c r="O644" i="12" s="1"/>
  <c r="P644" i="12" s="1"/>
  <c r="W644" i="12" l="1"/>
  <c r="Q644" i="12"/>
  <c r="R644" i="12" s="1"/>
  <c r="E3295" i="13"/>
  <c r="J645" i="12"/>
  <c r="Y645" i="12"/>
  <c r="I645" i="12"/>
  <c r="V645" i="12"/>
  <c r="B646" i="12"/>
  <c r="U645" i="12"/>
  <c r="E645" i="12"/>
  <c r="F645" i="12" s="1"/>
  <c r="N645" i="12"/>
  <c r="O645" i="12" s="1"/>
  <c r="P645" i="12" s="1"/>
  <c r="K644" i="12"/>
  <c r="W645" i="12" l="1"/>
  <c r="Q645" i="12"/>
  <c r="R645" i="12" s="1"/>
  <c r="E3294" i="13"/>
  <c r="V646" i="12"/>
  <c r="B647" i="12"/>
  <c r="U646" i="12"/>
  <c r="E646" i="12"/>
  <c r="F646" i="12" s="1"/>
  <c r="N646" i="12"/>
  <c r="O646" i="12" s="1"/>
  <c r="P646" i="12" s="1"/>
  <c r="J646" i="12"/>
  <c r="Y646" i="12"/>
  <c r="I646" i="12"/>
  <c r="K645" i="12"/>
  <c r="W646" i="12" l="1"/>
  <c r="Q646" i="12"/>
  <c r="R646" i="12" s="1"/>
  <c r="E3293" i="13"/>
  <c r="N647" i="12"/>
  <c r="O647" i="12" s="1"/>
  <c r="P647" i="12" s="1"/>
  <c r="J647" i="12"/>
  <c r="Y647" i="12"/>
  <c r="I647" i="12"/>
  <c r="V647" i="12"/>
  <c r="B648" i="12"/>
  <c r="U647" i="12"/>
  <c r="E647" i="12"/>
  <c r="F647" i="12" s="1"/>
  <c r="K646" i="12"/>
  <c r="W647" i="12" l="1"/>
  <c r="K647" i="12"/>
  <c r="Q647" i="12"/>
  <c r="R647" i="12" s="1"/>
  <c r="E3292" i="13"/>
  <c r="N648" i="12"/>
  <c r="O648" i="12" s="1"/>
  <c r="P648" i="12" s="1"/>
  <c r="J648" i="12"/>
  <c r="Y648" i="12"/>
  <c r="I648" i="12"/>
  <c r="V648" i="12"/>
  <c r="B649" i="12"/>
  <c r="U648" i="12"/>
  <c r="E648" i="12"/>
  <c r="F648" i="12" s="1"/>
  <c r="W648" i="12" l="1"/>
  <c r="Q648" i="12"/>
  <c r="R648" i="12" s="1"/>
  <c r="E3291" i="13"/>
  <c r="N649" i="12"/>
  <c r="O649" i="12" s="1"/>
  <c r="P649" i="12" s="1"/>
  <c r="J649" i="12"/>
  <c r="Y649" i="12"/>
  <c r="I649" i="12"/>
  <c r="V649" i="12"/>
  <c r="B650" i="12"/>
  <c r="U649" i="12"/>
  <c r="E649" i="12"/>
  <c r="F649" i="12" s="1"/>
  <c r="K648" i="12"/>
  <c r="K649" i="12" l="1"/>
  <c r="Q649" i="12"/>
  <c r="R649" i="12" s="1"/>
  <c r="W649" i="12"/>
  <c r="E3290" i="13"/>
  <c r="J650" i="12"/>
  <c r="Y650" i="12"/>
  <c r="I650" i="12"/>
  <c r="V650" i="12"/>
  <c r="B651" i="12"/>
  <c r="U650" i="12"/>
  <c r="E650" i="12"/>
  <c r="F650" i="12" s="1"/>
  <c r="N650" i="12"/>
  <c r="O650" i="12" s="1"/>
  <c r="P650" i="12" s="1"/>
  <c r="K650" i="12" l="1"/>
  <c r="Q650" i="12"/>
  <c r="R650" i="12" s="1"/>
  <c r="W650" i="12"/>
  <c r="E3289" i="13"/>
  <c r="V651" i="12"/>
  <c r="B652" i="12"/>
  <c r="U651" i="12"/>
  <c r="E651" i="12"/>
  <c r="F651" i="12" s="1"/>
  <c r="N651" i="12"/>
  <c r="O651" i="12" s="1"/>
  <c r="P651" i="12" s="1"/>
  <c r="J651" i="12"/>
  <c r="I651" i="12"/>
  <c r="Y651" i="12"/>
  <c r="K651" i="12" l="1"/>
  <c r="W651" i="12"/>
  <c r="Q651" i="12"/>
  <c r="R651" i="12" s="1"/>
  <c r="E3288" i="13"/>
  <c r="B653" i="12"/>
  <c r="U652" i="12"/>
  <c r="E652" i="12"/>
  <c r="F652" i="12" s="1"/>
  <c r="N652" i="12"/>
  <c r="O652" i="12" s="1"/>
  <c r="P652" i="12" s="1"/>
  <c r="J652" i="12"/>
  <c r="Y652" i="12"/>
  <c r="I652" i="12"/>
  <c r="V652" i="12"/>
  <c r="E3287" i="13" l="1"/>
  <c r="N653" i="12"/>
  <c r="O653" i="12" s="1"/>
  <c r="P653" i="12" s="1"/>
  <c r="J653" i="12"/>
  <c r="Y653" i="12"/>
  <c r="I653" i="12"/>
  <c r="V653" i="12"/>
  <c r="B654" i="12"/>
  <c r="U653" i="12"/>
  <c r="E653" i="12"/>
  <c r="F653" i="12" s="1"/>
  <c r="K652" i="12"/>
  <c r="Q652" i="12"/>
  <c r="R652" i="12" s="1"/>
  <c r="W652" i="12"/>
  <c r="K653" i="12" l="1"/>
  <c r="E3286" i="13"/>
  <c r="N654" i="12"/>
  <c r="O654" i="12" s="1"/>
  <c r="P654" i="12" s="1"/>
  <c r="J654" i="12"/>
  <c r="Y654" i="12"/>
  <c r="I654" i="12"/>
  <c r="V654" i="12"/>
  <c r="B655" i="12"/>
  <c r="U654" i="12"/>
  <c r="E654" i="12"/>
  <c r="F654" i="12" s="1"/>
  <c r="Q653" i="12"/>
  <c r="R653" i="12" s="1"/>
  <c r="W653" i="12"/>
  <c r="Q654" i="12" l="1"/>
  <c r="R654" i="12" s="1"/>
  <c r="K654" i="12"/>
  <c r="W654" i="12"/>
  <c r="E3285" i="13"/>
  <c r="J655" i="12"/>
  <c r="Y655" i="12"/>
  <c r="I655" i="12"/>
  <c r="V655" i="12"/>
  <c r="B656" i="12"/>
  <c r="U655" i="12"/>
  <c r="E655" i="12"/>
  <c r="F655" i="12" s="1"/>
  <c r="N655" i="12"/>
  <c r="O655" i="12" s="1"/>
  <c r="P655" i="12" s="1"/>
  <c r="W655" i="12" l="1"/>
  <c r="Q655" i="12"/>
  <c r="R655" i="12" s="1"/>
  <c r="E3284" i="13"/>
  <c r="Y656" i="12"/>
  <c r="I656" i="12"/>
  <c r="V656" i="12"/>
  <c r="B657" i="12"/>
  <c r="U656" i="12"/>
  <c r="E656" i="12"/>
  <c r="F656" i="12" s="1"/>
  <c r="N656" i="12"/>
  <c r="O656" i="12" s="1"/>
  <c r="P656" i="12" s="1"/>
  <c r="J656" i="12"/>
  <c r="K655" i="12"/>
  <c r="W656" i="12" l="1"/>
  <c r="Q656" i="12"/>
  <c r="R656" i="12" s="1"/>
  <c r="E3283" i="13"/>
  <c r="V657" i="12"/>
  <c r="B658" i="12"/>
  <c r="U657" i="12"/>
  <c r="E657" i="12"/>
  <c r="F657" i="12" s="1"/>
  <c r="N657" i="12"/>
  <c r="O657" i="12" s="1"/>
  <c r="P657" i="12" s="1"/>
  <c r="J657" i="12"/>
  <c r="Y657" i="12"/>
  <c r="I657" i="12"/>
  <c r="K656" i="12"/>
  <c r="W657" i="12" l="1"/>
  <c r="E3282" i="13"/>
  <c r="N658" i="12"/>
  <c r="O658" i="12" s="1"/>
  <c r="P658" i="12" s="1"/>
  <c r="J658" i="12"/>
  <c r="Y658" i="12"/>
  <c r="I658" i="12"/>
  <c r="V658" i="12"/>
  <c r="B659" i="12"/>
  <c r="U658" i="12"/>
  <c r="E658" i="12"/>
  <c r="F658" i="12" s="1"/>
  <c r="K657" i="12"/>
  <c r="Q657" i="12"/>
  <c r="R657" i="12" s="1"/>
  <c r="W658" i="12" l="1"/>
  <c r="K658" i="12"/>
  <c r="Q658" i="12"/>
  <c r="R658" i="12" s="1"/>
  <c r="E3281" i="13"/>
  <c r="N659" i="12"/>
  <c r="O659" i="12" s="1"/>
  <c r="P659" i="12" s="1"/>
  <c r="J659" i="12"/>
  <c r="Y659" i="12"/>
  <c r="I659" i="12"/>
  <c r="V659" i="12"/>
  <c r="B660" i="12"/>
  <c r="U659" i="12"/>
  <c r="E659" i="12"/>
  <c r="F659" i="12" s="1"/>
  <c r="Q659" i="12" l="1"/>
  <c r="R659" i="12" s="1"/>
  <c r="W659" i="12"/>
  <c r="E3280" i="13"/>
  <c r="J660" i="12"/>
  <c r="Y660" i="12"/>
  <c r="I660" i="12"/>
  <c r="V660" i="12"/>
  <c r="B661" i="12"/>
  <c r="U660" i="12"/>
  <c r="E660" i="12"/>
  <c r="F660" i="12" s="1"/>
  <c r="N660" i="12"/>
  <c r="O660" i="12" s="1"/>
  <c r="P660" i="12" s="1"/>
  <c r="K659" i="12"/>
  <c r="W660" i="12" l="1"/>
  <c r="Q660" i="12"/>
  <c r="R660" i="12" s="1"/>
  <c r="E3279" i="13"/>
  <c r="J661" i="12"/>
  <c r="Y661" i="12"/>
  <c r="I661" i="12"/>
  <c r="V661" i="12"/>
  <c r="B662" i="12"/>
  <c r="U661" i="12"/>
  <c r="E661" i="12"/>
  <c r="F661" i="12" s="1"/>
  <c r="N661" i="12"/>
  <c r="O661" i="12" s="1"/>
  <c r="P661" i="12" s="1"/>
  <c r="K660" i="12"/>
  <c r="W661" i="12" l="1"/>
  <c r="E3278" i="13"/>
  <c r="V662" i="12"/>
  <c r="B663" i="12"/>
  <c r="U662" i="12"/>
  <c r="E662" i="12"/>
  <c r="F662" i="12" s="1"/>
  <c r="N662" i="12"/>
  <c r="O662" i="12" s="1"/>
  <c r="P662" i="12" s="1"/>
  <c r="J662" i="12"/>
  <c r="Y662" i="12"/>
  <c r="I662" i="12"/>
  <c r="K661" i="12"/>
  <c r="Q661" i="12"/>
  <c r="R661" i="12" s="1"/>
  <c r="W662" i="12" l="1"/>
  <c r="Q662" i="12"/>
  <c r="R662" i="12" s="1"/>
  <c r="E3277" i="13"/>
  <c r="N663" i="12"/>
  <c r="O663" i="12" s="1"/>
  <c r="P663" i="12" s="1"/>
  <c r="J663" i="12"/>
  <c r="Y663" i="12"/>
  <c r="I663" i="12"/>
  <c r="V663" i="12"/>
  <c r="B664" i="12"/>
  <c r="U663" i="12"/>
  <c r="E663" i="12"/>
  <c r="F663" i="12" s="1"/>
  <c r="K662" i="12"/>
  <c r="W663" i="12" l="1"/>
  <c r="Q663" i="12"/>
  <c r="R663" i="12" s="1"/>
  <c r="E3276" i="13"/>
  <c r="N664" i="12"/>
  <c r="O664" i="12" s="1"/>
  <c r="P664" i="12" s="1"/>
  <c r="J664" i="12"/>
  <c r="Y664" i="12"/>
  <c r="I664" i="12"/>
  <c r="V664" i="12"/>
  <c r="B665" i="12"/>
  <c r="U664" i="12"/>
  <c r="E664" i="12"/>
  <c r="F664" i="12" s="1"/>
  <c r="K663" i="12"/>
  <c r="W664" i="12" l="1"/>
  <c r="Q664" i="12"/>
  <c r="R664" i="12" s="1"/>
  <c r="E3275" i="13"/>
  <c r="N665" i="12"/>
  <c r="O665" i="12" s="1"/>
  <c r="P665" i="12" s="1"/>
  <c r="J665" i="12"/>
  <c r="Y665" i="12"/>
  <c r="I665" i="12"/>
  <c r="V665" i="12"/>
  <c r="B666" i="12"/>
  <c r="U665" i="12"/>
  <c r="E665" i="12"/>
  <c r="F665" i="12" s="1"/>
  <c r="K664" i="12"/>
  <c r="Q665" i="12" l="1"/>
  <c r="R665" i="12" s="1"/>
  <c r="W665" i="12"/>
  <c r="E3274" i="13"/>
  <c r="J666" i="12"/>
  <c r="Y666" i="12"/>
  <c r="I666" i="12"/>
  <c r="V666" i="12"/>
  <c r="B667" i="12"/>
  <c r="U666" i="12"/>
  <c r="E666" i="12"/>
  <c r="F666" i="12" s="1"/>
  <c r="N666" i="12"/>
  <c r="O666" i="12" s="1"/>
  <c r="P666" i="12" s="1"/>
  <c r="K665" i="12"/>
  <c r="K666" i="12" l="1"/>
  <c r="E3273" i="13"/>
  <c r="V667" i="12"/>
  <c r="B668" i="12"/>
  <c r="U667" i="12"/>
  <c r="E667" i="12"/>
  <c r="F667" i="12" s="1"/>
  <c r="N667" i="12"/>
  <c r="O667" i="12" s="1"/>
  <c r="P667" i="12" s="1"/>
  <c r="J667" i="12"/>
  <c r="Y667" i="12"/>
  <c r="I667" i="12"/>
  <c r="Q666" i="12"/>
  <c r="R666" i="12" s="1"/>
  <c r="W666" i="12"/>
  <c r="K667" i="12" l="1"/>
  <c r="W667" i="12"/>
  <c r="Q667" i="12"/>
  <c r="R667" i="12" s="1"/>
  <c r="E3272" i="13"/>
  <c r="B669" i="12"/>
  <c r="U668" i="12"/>
  <c r="E668" i="12"/>
  <c r="F668" i="12" s="1"/>
  <c r="N668" i="12"/>
  <c r="O668" i="12" s="1"/>
  <c r="P668" i="12" s="1"/>
  <c r="J668" i="12"/>
  <c r="Y668" i="12"/>
  <c r="I668" i="12"/>
  <c r="V668" i="12"/>
  <c r="Q668" i="12" l="1"/>
  <c r="R668" i="12" s="1"/>
  <c r="W668" i="12"/>
  <c r="E3271" i="13"/>
  <c r="N669" i="12"/>
  <c r="O669" i="12" s="1"/>
  <c r="P669" i="12" s="1"/>
  <c r="J669" i="12"/>
  <c r="Y669" i="12"/>
  <c r="I669" i="12"/>
  <c r="V669" i="12"/>
  <c r="B670" i="12"/>
  <c r="U669" i="12"/>
  <c r="E669" i="12"/>
  <c r="F669" i="12" s="1"/>
  <c r="K668" i="12"/>
  <c r="W669" i="12" l="1"/>
  <c r="K669" i="12"/>
  <c r="Q669" i="12"/>
  <c r="R669" i="12" s="1"/>
  <c r="E3270" i="13"/>
  <c r="N670" i="12"/>
  <c r="O670" i="12" s="1"/>
  <c r="P670" i="12" s="1"/>
  <c r="J670" i="12"/>
  <c r="Y670" i="12"/>
  <c r="I670" i="12"/>
  <c r="V670" i="12"/>
  <c r="B671" i="12"/>
  <c r="U670" i="12"/>
  <c r="E670" i="12"/>
  <c r="F670" i="12" s="1"/>
  <c r="W670" i="12" l="1"/>
  <c r="Q670" i="12"/>
  <c r="R670" i="12" s="1"/>
  <c r="E3269" i="13"/>
  <c r="J671" i="12"/>
  <c r="Y671" i="12"/>
  <c r="I671" i="12"/>
  <c r="V671" i="12"/>
  <c r="B672" i="12"/>
  <c r="U671" i="12"/>
  <c r="E671" i="12"/>
  <c r="F671" i="12" s="1"/>
  <c r="N671" i="12"/>
  <c r="O671" i="12" s="1"/>
  <c r="P671" i="12" s="1"/>
  <c r="K670" i="12"/>
  <c r="K671" i="12" l="1"/>
  <c r="Q671" i="12"/>
  <c r="R671" i="12" s="1"/>
  <c r="W671" i="12"/>
  <c r="E3268" i="13"/>
  <c r="Y672" i="12"/>
  <c r="I672" i="12"/>
  <c r="V672" i="12"/>
  <c r="B673" i="12"/>
  <c r="U672" i="12"/>
  <c r="E672" i="12"/>
  <c r="F672" i="12" s="1"/>
  <c r="N672" i="12"/>
  <c r="O672" i="12" s="1"/>
  <c r="P672" i="12" s="1"/>
  <c r="J672" i="12"/>
  <c r="W672" i="12" l="1"/>
  <c r="K672" i="12"/>
  <c r="Q672" i="12"/>
  <c r="R672" i="12" s="1"/>
  <c r="E3267" i="13"/>
  <c r="V673" i="12"/>
  <c r="B674" i="12"/>
  <c r="U673" i="12"/>
  <c r="E673" i="12"/>
  <c r="F673" i="12" s="1"/>
  <c r="N673" i="12"/>
  <c r="O673" i="12" s="1"/>
  <c r="P673" i="12" s="1"/>
  <c r="J673" i="12"/>
  <c r="Y673" i="12"/>
  <c r="I673" i="12"/>
  <c r="K673" i="12" l="1"/>
  <c r="Q673" i="12"/>
  <c r="R673" i="12" s="1"/>
  <c r="W673" i="12"/>
  <c r="E3266" i="13"/>
  <c r="N674" i="12"/>
  <c r="O674" i="12" s="1"/>
  <c r="P674" i="12" s="1"/>
  <c r="J674" i="12"/>
  <c r="Y674" i="12"/>
  <c r="I674" i="12"/>
  <c r="V674" i="12"/>
  <c r="B675" i="12"/>
  <c r="U674" i="12"/>
  <c r="E674" i="12"/>
  <c r="F674" i="12" s="1"/>
  <c r="W674" i="12" l="1"/>
  <c r="E3265" i="13"/>
  <c r="N675" i="12"/>
  <c r="O675" i="12" s="1"/>
  <c r="P675" i="12" s="1"/>
  <c r="J675" i="12"/>
  <c r="Y675" i="12"/>
  <c r="I675" i="12"/>
  <c r="V675" i="12"/>
  <c r="B676" i="12"/>
  <c r="U675" i="12"/>
  <c r="E675" i="12"/>
  <c r="F675" i="12" s="1"/>
  <c r="K674" i="12"/>
  <c r="Q674" i="12"/>
  <c r="R674" i="12" s="1"/>
  <c r="W675" i="12" l="1"/>
  <c r="Q675" i="12"/>
  <c r="R675" i="12" s="1"/>
  <c r="E3264" i="13"/>
  <c r="J676" i="12"/>
  <c r="Y676" i="12"/>
  <c r="I676" i="12"/>
  <c r="V676" i="12"/>
  <c r="B677" i="12"/>
  <c r="U676" i="12"/>
  <c r="E676" i="12"/>
  <c r="F676" i="12" s="1"/>
  <c r="N676" i="12"/>
  <c r="O676" i="12" s="1"/>
  <c r="P676" i="12" s="1"/>
  <c r="K675" i="12"/>
  <c r="W676" i="12" l="1"/>
  <c r="Q676" i="12"/>
  <c r="R676" i="12" s="1"/>
  <c r="E3263" i="13"/>
  <c r="J677" i="12"/>
  <c r="Y677" i="12"/>
  <c r="I677" i="12"/>
  <c r="V677" i="12"/>
  <c r="B678" i="12"/>
  <c r="U677" i="12"/>
  <c r="E677" i="12"/>
  <c r="F677" i="12" s="1"/>
  <c r="N677" i="12"/>
  <c r="O677" i="12" s="1"/>
  <c r="P677" i="12" s="1"/>
  <c r="K676" i="12"/>
  <c r="W677" i="12" l="1"/>
  <c r="K677" i="12"/>
  <c r="Q677" i="12"/>
  <c r="R677" i="12" s="1"/>
  <c r="E3262" i="13"/>
  <c r="V678" i="12"/>
  <c r="B679" i="12"/>
  <c r="U678" i="12"/>
  <c r="E678" i="12"/>
  <c r="F678" i="12" s="1"/>
  <c r="N678" i="12"/>
  <c r="O678" i="12" s="1"/>
  <c r="P678" i="12" s="1"/>
  <c r="J678" i="12"/>
  <c r="Y678" i="12"/>
  <c r="I678" i="12"/>
  <c r="W678" i="12" l="1"/>
  <c r="K678" i="12"/>
  <c r="Q678" i="12"/>
  <c r="R678" i="12" s="1"/>
  <c r="E3261" i="13"/>
  <c r="N679" i="12"/>
  <c r="O679" i="12" s="1"/>
  <c r="P679" i="12" s="1"/>
  <c r="J679" i="12"/>
  <c r="Y679" i="12"/>
  <c r="I679" i="12"/>
  <c r="V679" i="12"/>
  <c r="B680" i="12"/>
  <c r="U679" i="12"/>
  <c r="E679" i="12"/>
  <c r="F679" i="12" s="1"/>
  <c r="K679" i="12" l="1"/>
  <c r="Q679" i="12"/>
  <c r="R679" i="12" s="1"/>
  <c r="W679" i="12"/>
  <c r="E3260" i="13"/>
  <c r="N680" i="12"/>
  <c r="O680" i="12" s="1"/>
  <c r="P680" i="12" s="1"/>
  <c r="J680" i="12"/>
  <c r="Y680" i="12"/>
  <c r="I680" i="12"/>
  <c r="V680" i="12"/>
  <c r="B681" i="12"/>
  <c r="U680" i="12"/>
  <c r="E680" i="12"/>
  <c r="F680" i="12" s="1"/>
  <c r="Q680" i="12" l="1"/>
  <c r="R680" i="12" s="1"/>
  <c r="K680" i="12"/>
  <c r="W680" i="12"/>
  <c r="E3259" i="13"/>
  <c r="N681" i="12"/>
  <c r="O681" i="12" s="1"/>
  <c r="P681" i="12" s="1"/>
  <c r="J681" i="12"/>
  <c r="Y681" i="12"/>
  <c r="I681" i="12"/>
  <c r="V681" i="12"/>
  <c r="B682" i="12"/>
  <c r="U681" i="12"/>
  <c r="E681" i="12"/>
  <c r="F681" i="12" s="1"/>
  <c r="Q681" i="12" l="1"/>
  <c r="R681" i="12" s="1"/>
  <c r="W681" i="12"/>
  <c r="E3258" i="13"/>
  <c r="J682" i="12"/>
  <c r="Y682" i="12"/>
  <c r="I682" i="12"/>
  <c r="V682" i="12"/>
  <c r="B683" i="12"/>
  <c r="U682" i="12"/>
  <c r="E682" i="12"/>
  <c r="F682" i="12" s="1"/>
  <c r="N682" i="12"/>
  <c r="O682" i="12" s="1"/>
  <c r="P682" i="12" s="1"/>
  <c r="K681" i="12"/>
  <c r="W682" i="12" l="1"/>
  <c r="K682" i="12"/>
  <c r="Q682" i="12"/>
  <c r="R682" i="12" s="1"/>
  <c r="E3257" i="13"/>
  <c r="V683" i="12"/>
  <c r="B684" i="12"/>
  <c r="U683" i="12"/>
  <c r="E683" i="12"/>
  <c r="F683" i="12" s="1"/>
  <c r="N683" i="12"/>
  <c r="O683" i="12" s="1"/>
  <c r="P683" i="12" s="1"/>
  <c r="J683" i="12"/>
  <c r="Y683" i="12"/>
  <c r="I683" i="12"/>
  <c r="W683" i="12" l="1"/>
  <c r="Q683" i="12"/>
  <c r="R683" i="12" s="1"/>
  <c r="K683" i="12"/>
  <c r="E3256" i="13"/>
  <c r="B685" i="12"/>
  <c r="U684" i="12"/>
  <c r="E684" i="12"/>
  <c r="F684" i="12" s="1"/>
  <c r="N684" i="12"/>
  <c r="O684" i="12" s="1"/>
  <c r="P684" i="12" s="1"/>
  <c r="J684" i="12"/>
  <c r="Y684" i="12"/>
  <c r="I684" i="12"/>
  <c r="V684" i="12"/>
  <c r="W684" i="12" l="1"/>
  <c r="E3255" i="13"/>
  <c r="N685" i="12"/>
  <c r="O685" i="12" s="1"/>
  <c r="P685" i="12" s="1"/>
  <c r="J685" i="12"/>
  <c r="Y685" i="12"/>
  <c r="I685" i="12"/>
  <c r="V685" i="12"/>
  <c r="B686" i="12"/>
  <c r="U685" i="12"/>
  <c r="E685" i="12"/>
  <c r="F685" i="12" s="1"/>
  <c r="K684" i="12"/>
  <c r="Q684" i="12"/>
  <c r="R684" i="12" s="1"/>
  <c r="W685" i="12" l="1"/>
  <c r="E3254" i="13"/>
  <c r="N686" i="12"/>
  <c r="O686" i="12" s="1"/>
  <c r="P686" i="12" s="1"/>
  <c r="J686" i="12"/>
  <c r="Y686" i="12"/>
  <c r="I686" i="12"/>
  <c r="V686" i="12"/>
  <c r="B687" i="12"/>
  <c r="U686" i="12"/>
  <c r="E686" i="12"/>
  <c r="F686" i="12" s="1"/>
  <c r="K685" i="12"/>
  <c r="Q685" i="12"/>
  <c r="R685" i="12" s="1"/>
  <c r="Q686" i="12" l="1"/>
  <c r="R686" i="12" s="1"/>
  <c r="K686" i="12"/>
  <c r="E3253" i="13"/>
  <c r="J687" i="12"/>
  <c r="Y687" i="12"/>
  <c r="I687" i="12"/>
  <c r="V687" i="12"/>
  <c r="B688" i="12"/>
  <c r="U687" i="12"/>
  <c r="E687" i="12"/>
  <c r="F687" i="12" s="1"/>
  <c r="N687" i="12"/>
  <c r="O687" i="12" s="1"/>
  <c r="P687" i="12" s="1"/>
  <c r="W686" i="12"/>
  <c r="W687" i="12" l="1"/>
  <c r="Q687" i="12"/>
  <c r="R687" i="12" s="1"/>
  <c r="E3252" i="13"/>
  <c r="Y688" i="12"/>
  <c r="I688" i="12"/>
  <c r="V688" i="12"/>
  <c r="B689" i="12"/>
  <c r="U688" i="12"/>
  <c r="E688" i="12"/>
  <c r="F688" i="12" s="1"/>
  <c r="N688" i="12"/>
  <c r="O688" i="12" s="1"/>
  <c r="P688" i="12" s="1"/>
  <c r="J688" i="12"/>
  <c r="K687" i="12"/>
  <c r="W688" i="12" l="1"/>
  <c r="Q688" i="12"/>
  <c r="R688" i="12" s="1"/>
  <c r="E3251" i="13"/>
  <c r="V689" i="12"/>
  <c r="B690" i="12"/>
  <c r="U689" i="12"/>
  <c r="E689" i="12"/>
  <c r="F689" i="12" s="1"/>
  <c r="N689" i="12"/>
  <c r="O689" i="12" s="1"/>
  <c r="P689" i="12" s="1"/>
  <c r="J689" i="12"/>
  <c r="Y689" i="12"/>
  <c r="I689" i="12"/>
  <c r="K688" i="12"/>
  <c r="W689" i="12" l="1"/>
  <c r="E3250" i="13"/>
  <c r="N690" i="12"/>
  <c r="O690" i="12" s="1"/>
  <c r="P690" i="12" s="1"/>
  <c r="J690" i="12"/>
  <c r="Y690" i="12"/>
  <c r="I690" i="12"/>
  <c r="V690" i="12"/>
  <c r="B691" i="12"/>
  <c r="U690" i="12"/>
  <c r="E690" i="12"/>
  <c r="F690" i="12" s="1"/>
  <c r="K689" i="12"/>
  <c r="Q689" i="12"/>
  <c r="R689" i="12" s="1"/>
  <c r="Q690" i="12" l="1"/>
  <c r="R690" i="12" s="1"/>
  <c r="W690" i="12"/>
  <c r="E3249" i="13"/>
  <c r="N691" i="12"/>
  <c r="O691" i="12" s="1"/>
  <c r="P691" i="12" s="1"/>
  <c r="J691" i="12"/>
  <c r="Y691" i="12"/>
  <c r="I691" i="12"/>
  <c r="V691" i="12"/>
  <c r="B692" i="12"/>
  <c r="U691" i="12"/>
  <c r="E691" i="12"/>
  <c r="F691" i="12" s="1"/>
  <c r="K690" i="12"/>
  <c r="W691" i="12" l="1"/>
  <c r="Q691" i="12"/>
  <c r="R691" i="12" s="1"/>
  <c r="K691" i="12"/>
  <c r="E3248" i="13"/>
  <c r="J692" i="12"/>
  <c r="Y692" i="12"/>
  <c r="I692" i="12"/>
  <c r="V692" i="12"/>
  <c r="B693" i="12"/>
  <c r="U692" i="12"/>
  <c r="E692" i="12"/>
  <c r="F692" i="12" s="1"/>
  <c r="N692" i="12"/>
  <c r="O692" i="12" s="1"/>
  <c r="P692" i="12" s="1"/>
  <c r="Q692" i="12" l="1"/>
  <c r="R692" i="12" s="1"/>
  <c r="W692" i="12"/>
  <c r="E3247" i="13"/>
  <c r="J693" i="12"/>
  <c r="Y693" i="12"/>
  <c r="I693" i="12"/>
  <c r="V693" i="12"/>
  <c r="B694" i="12"/>
  <c r="U693" i="12"/>
  <c r="E693" i="12"/>
  <c r="F693" i="12" s="1"/>
  <c r="N693" i="12"/>
  <c r="O693" i="12" s="1"/>
  <c r="P693" i="12" s="1"/>
  <c r="K692" i="12"/>
  <c r="W693" i="12" l="1"/>
  <c r="Q693" i="12"/>
  <c r="R693" i="12" s="1"/>
  <c r="K693" i="12"/>
  <c r="E3246" i="13"/>
  <c r="V694" i="12"/>
  <c r="B695" i="12"/>
  <c r="U694" i="12"/>
  <c r="E694" i="12"/>
  <c r="F694" i="12" s="1"/>
  <c r="N694" i="12"/>
  <c r="O694" i="12" s="1"/>
  <c r="P694" i="12" s="1"/>
  <c r="J694" i="12"/>
  <c r="Y694" i="12"/>
  <c r="I694" i="12"/>
  <c r="W694" i="12" l="1"/>
  <c r="Q694" i="12"/>
  <c r="R694" i="12" s="1"/>
  <c r="E3245" i="13"/>
  <c r="N695" i="12"/>
  <c r="O695" i="12" s="1"/>
  <c r="P695" i="12" s="1"/>
  <c r="J695" i="12"/>
  <c r="Y695" i="12"/>
  <c r="I695" i="12"/>
  <c r="V695" i="12"/>
  <c r="E695" i="12"/>
  <c r="F695" i="12" s="1"/>
  <c r="B696" i="12"/>
  <c r="U695" i="12"/>
  <c r="K694" i="12"/>
  <c r="K695" i="12" l="1"/>
  <c r="Q695" i="12"/>
  <c r="R695" i="12" s="1"/>
  <c r="W695" i="12"/>
  <c r="E3244" i="13"/>
  <c r="N696" i="12"/>
  <c r="O696" i="12" s="1"/>
  <c r="P696" i="12" s="1"/>
  <c r="J696" i="12"/>
  <c r="Y696" i="12"/>
  <c r="I696" i="12"/>
  <c r="V696" i="12"/>
  <c r="B697" i="12"/>
  <c r="U696" i="12"/>
  <c r="E696" i="12"/>
  <c r="F696" i="12" s="1"/>
  <c r="W696" i="12" l="1"/>
  <c r="K696" i="12"/>
  <c r="Q696" i="12"/>
  <c r="R696" i="12" s="1"/>
  <c r="E3243" i="13"/>
  <c r="N697" i="12"/>
  <c r="O697" i="12" s="1"/>
  <c r="P697" i="12" s="1"/>
  <c r="J697" i="12"/>
  <c r="Y697" i="12"/>
  <c r="I697" i="12"/>
  <c r="V697" i="12"/>
  <c r="B698" i="12"/>
  <c r="U697" i="12"/>
  <c r="E697" i="12"/>
  <c r="F697" i="12" s="1"/>
  <c r="W697" i="12" l="1"/>
  <c r="Q697" i="12"/>
  <c r="R697" i="12" s="1"/>
  <c r="E3242" i="13"/>
  <c r="J698" i="12"/>
  <c r="Y698" i="12"/>
  <c r="I698" i="12"/>
  <c r="V698" i="12"/>
  <c r="B699" i="12"/>
  <c r="U698" i="12"/>
  <c r="E698" i="12"/>
  <c r="F698" i="12" s="1"/>
  <c r="N698" i="12"/>
  <c r="O698" i="12" s="1"/>
  <c r="P698" i="12" s="1"/>
  <c r="K697" i="12"/>
  <c r="Q698" i="12" l="1"/>
  <c r="R698" i="12" s="1"/>
  <c r="K698" i="12"/>
  <c r="E3241" i="13"/>
  <c r="V699" i="12"/>
  <c r="B700" i="12"/>
  <c r="U699" i="12"/>
  <c r="E699" i="12"/>
  <c r="F699" i="12" s="1"/>
  <c r="N699" i="12"/>
  <c r="O699" i="12" s="1"/>
  <c r="P699" i="12" s="1"/>
  <c r="J699" i="12"/>
  <c r="Y699" i="12"/>
  <c r="I699" i="12"/>
  <c r="W698" i="12"/>
  <c r="Q699" i="12" l="1"/>
  <c r="R699" i="12" s="1"/>
  <c r="W699" i="12"/>
  <c r="K699" i="12"/>
  <c r="E3240" i="13"/>
  <c r="B701" i="12"/>
  <c r="U700" i="12"/>
  <c r="E700" i="12"/>
  <c r="F700" i="12" s="1"/>
  <c r="N700" i="12"/>
  <c r="O700" i="12" s="1"/>
  <c r="P700" i="12" s="1"/>
  <c r="J700" i="12"/>
  <c r="Y700" i="12"/>
  <c r="I700" i="12"/>
  <c r="V700" i="12"/>
  <c r="W700" i="12" l="1"/>
  <c r="E3239" i="13"/>
  <c r="N701" i="12"/>
  <c r="O701" i="12" s="1"/>
  <c r="P701" i="12" s="1"/>
  <c r="J701" i="12"/>
  <c r="Y701" i="12"/>
  <c r="I701" i="12"/>
  <c r="V701" i="12"/>
  <c r="B702" i="12"/>
  <c r="U701" i="12"/>
  <c r="E701" i="12"/>
  <c r="F701" i="12" s="1"/>
  <c r="K700" i="12"/>
  <c r="Q700" i="12"/>
  <c r="R700" i="12" s="1"/>
  <c r="K701" i="12" l="1"/>
  <c r="Q701" i="12"/>
  <c r="R701" i="12" s="1"/>
  <c r="W701" i="12"/>
  <c r="E3238" i="13"/>
  <c r="N702" i="12"/>
  <c r="O702" i="12" s="1"/>
  <c r="P702" i="12" s="1"/>
  <c r="J702" i="12"/>
  <c r="Y702" i="12"/>
  <c r="I702" i="12"/>
  <c r="V702" i="12"/>
  <c r="B703" i="12"/>
  <c r="U702" i="12"/>
  <c r="E702" i="12"/>
  <c r="F702" i="12" s="1"/>
  <c r="Q702" i="12" l="1"/>
  <c r="R702" i="12" s="1"/>
  <c r="W702" i="12"/>
  <c r="E3237" i="13"/>
  <c r="J703" i="12"/>
  <c r="Y703" i="12"/>
  <c r="I703" i="12"/>
  <c r="V703" i="12"/>
  <c r="B704" i="12"/>
  <c r="U703" i="12"/>
  <c r="E703" i="12"/>
  <c r="F703" i="12" s="1"/>
  <c r="N703" i="12"/>
  <c r="O703" i="12" s="1"/>
  <c r="P703" i="12" s="1"/>
  <c r="K702" i="12"/>
  <c r="W703" i="12" l="1"/>
  <c r="E3236" i="13"/>
  <c r="Y704" i="12"/>
  <c r="I704" i="12"/>
  <c r="V704" i="12"/>
  <c r="B705" i="12"/>
  <c r="U704" i="12"/>
  <c r="E704" i="12"/>
  <c r="F704" i="12" s="1"/>
  <c r="N704" i="12"/>
  <c r="O704" i="12" s="1"/>
  <c r="P704" i="12" s="1"/>
  <c r="J704" i="12"/>
  <c r="Q703" i="12"/>
  <c r="R703" i="12" s="1"/>
  <c r="K703" i="12"/>
  <c r="W704" i="12" l="1"/>
  <c r="Q704" i="12"/>
  <c r="R704" i="12" s="1"/>
  <c r="E3235" i="13"/>
  <c r="V705" i="12"/>
  <c r="B706" i="12"/>
  <c r="U705" i="12"/>
  <c r="E705" i="12"/>
  <c r="F705" i="12" s="1"/>
  <c r="N705" i="12"/>
  <c r="O705" i="12" s="1"/>
  <c r="P705" i="12" s="1"/>
  <c r="J705" i="12"/>
  <c r="Y705" i="12"/>
  <c r="I705" i="12"/>
  <c r="K704" i="12"/>
  <c r="K705" i="12" l="1"/>
  <c r="W705" i="12"/>
  <c r="Q705" i="12"/>
  <c r="R705" i="12" s="1"/>
  <c r="E3234" i="13"/>
  <c r="N706" i="12"/>
  <c r="O706" i="12" s="1"/>
  <c r="P706" i="12" s="1"/>
  <c r="J706" i="12"/>
  <c r="Y706" i="12"/>
  <c r="I706" i="12"/>
  <c r="V706" i="12"/>
  <c r="B707" i="12"/>
  <c r="U706" i="12"/>
  <c r="E706" i="12"/>
  <c r="F706" i="12" s="1"/>
  <c r="W706" i="12" l="1"/>
  <c r="K706" i="12"/>
  <c r="E3233" i="13"/>
  <c r="N707" i="12"/>
  <c r="O707" i="12" s="1"/>
  <c r="P707" i="12" s="1"/>
  <c r="J707" i="12"/>
  <c r="Y707" i="12"/>
  <c r="I707" i="12"/>
  <c r="V707" i="12"/>
  <c r="B708" i="12"/>
  <c r="U707" i="12"/>
  <c r="E707" i="12"/>
  <c r="F707" i="12" s="1"/>
  <c r="Q706" i="12"/>
  <c r="R706" i="12" s="1"/>
  <c r="K707" i="12" l="1"/>
  <c r="Q707" i="12"/>
  <c r="R707" i="12" s="1"/>
  <c r="W707" i="12"/>
  <c r="E3232" i="13"/>
  <c r="J708" i="12"/>
  <c r="Y708" i="12"/>
  <c r="I708" i="12"/>
  <c r="V708" i="12"/>
  <c r="B709" i="12"/>
  <c r="U708" i="12"/>
  <c r="E708" i="12"/>
  <c r="F708" i="12" s="1"/>
  <c r="N708" i="12"/>
  <c r="O708" i="12" s="1"/>
  <c r="P708" i="12" s="1"/>
  <c r="W708" i="12" l="1"/>
  <c r="Q708" i="12"/>
  <c r="R708" i="12" s="1"/>
  <c r="E3231" i="13"/>
  <c r="J709" i="12"/>
  <c r="Y709" i="12"/>
  <c r="I709" i="12"/>
  <c r="V709" i="12"/>
  <c r="B710" i="12"/>
  <c r="U709" i="12"/>
  <c r="E709" i="12"/>
  <c r="F709" i="12" s="1"/>
  <c r="N709" i="12"/>
  <c r="O709" i="12" s="1"/>
  <c r="P709" i="12" s="1"/>
  <c r="K708" i="12"/>
  <c r="W709" i="12" l="1"/>
  <c r="Q709" i="12"/>
  <c r="R709" i="12" s="1"/>
  <c r="E3230" i="13"/>
  <c r="V710" i="12"/>
  <c r="B711" i="12"/>
  <c r="U710" i="12"/>
  <c r="E710" i="12"/>
  <c r="F710" i="12" s="1"/>
  <c r="N710" i="12"/>
  <c r="O710" i="12" s="1"/>
  <c r="P710" i="12" s="1"/>
  <c r="J710" i="12"/>
  <c r="Y710" i="12"/>
  <c r="I710" i="12"/>
  <c r="K709" i="12"/>
  <c r="Q710" i="12" l="1"/>
  <c r="R710" i="12" s="1"/>
  <c r="K710" i="12"/>
  <c r="W710" i="12"/>
  <c r="E3229" i="13"/>
  <c r="N711" i="12"/>
  <c r="O711" i="12" s="1"/>
  <c r="P711" i="12" s="1"/>
  <c r="J711" i="12"/>
  <c r="Y711" i="12"/>
  <c r="I711" i="12"/>
  <c r="V711" i="12"/>
  <c r="B712" i="12"/>
  <c r="U711" i="12"/>
  <c r="E711" i="12"/>
  <c r="F711" i="12" s="1"/>
  <c r="Q711" i="12" l="1"/>
  <c r="R711" i="12" s="1"/>
  <c r="W711" i="12"/>
  <c r="K711" i="12"/>
  <c r="E3228" i="13"/>
  <c r="N712" i="12"/>
  <c r="O712" i="12" s="1"/>
  <c r="P712" i="12" s="1"/>
  <c r="J712" i="12"/>
  <c r="Y712" i="12"/>
  <c r="I712" i="12"/>
  <c r="V712" i="12"/>
  <c r="B713" i="12"/>
  <c r="U712" i="12"/>
  <c r="E712" i="12"/>
  <c r="F712" i="12" s="1"/>
  <c r="W712" i="12" l="1"/>
  <c r="Q712" i="12"/>
  <c r="R712" i="12" s="1"/>
  <c r="E3227" i="13"/>
  <c r="N713" i="12"/>
  <c r="O713" i="12" s="1"/>
  <c r="P713" i="12" s="1"/>
  <c r="J713" i="12"/>
  <c r="Y713" i="12"/>
  <c r="I713" i="12"/>
  <c r="V713" i="12"/>
  <c r="B714" i="12"/>
  <c r="U713" i="12"/>
  <c r="E713" i="12"/>
  <c r="F713" i="12" s="1"/>
  <c r="K712" i="12"/>
  <c r="W713" i="12" l="1"/>
  <c r="Q713" i="12"/>
  <c r="R713" i="12" s="1"/>
  <c r="E3226" i="13"/>
  <c r="J714" i="12"/>
  <c r="Y714" i="12"/>
  <c r="I714" i="12"/>
  <c r="V714" i="12"/>
  <c r="B715" i="12"/>
  <c r="U714" i="12"/>
  <c r="E714" i="12"/>
  <c r="F714" i="12" s="1"/>
  <c r="N714" i="12"/>
  <c r="O714" i="12" s="1"/>
  <c r="P714" i="12" s="1"/>
  <c r="K713" i="12"/>
  <c r="W714" i="12" l="1"/>
  <c r="K714" i="12"/>
  <c r="Q714" i="12"/>
  <c r="R714" i="12" s="1"/>
  <c r="E3225" i="13"/>
  <c r="I715" i="12"/>
  <c r="Y715" i="12"/>
  <c r="E715" i="12"/>
  <c r="F715" i="12" s="1"/>
  <c r="V715" i="12"/>
  <c r="U715" i="12"/>
  <c r="B716" i="12"/>
  <c r="N715" i="12"/>
  <c r="O715" i="12" s="1"/>
  <c r="P715" i="12" s="1"/>
  <c r="J715" i="12"/>
  <c r="K715" i="12" l="1"/>
  <c r="Q715" i="12"/>
  <c r="R715" i="12" s="1"/>
  <c r="E3224" i="13"/>
  <c r="J716" i="12"/>
  <c r="I716" i="12"/>
  <c r="Y716" i="12"/>
  <c r="E716" i="12"/>
  <c r="F716" i="12" s="1"/>
  <c r="V716" i="12"/>
  <c r="U716" i="12"/>
  <c r="B717" i="12"/>
  <c r="N716" i="12"/>
  <c r="O716" i="12" s="1"/>
  <c r="P716" i="12" s="1"/>
  <c r="W715" i="12"/>
  <c r="W716" i="12" l="1"/>
  <c r="K716" i="12"/>
  <c r="Q716" i="12"/>
  <c r="R716" i="12" s="1"/>
  <c r="E3223" i="13"/>
  <c r="N717" i="12"/>
  <c r="O717" i="12" s="1"/>
  <c r="P717" i="12" s="1"/>
  <c r="B718" i="12"/>
  <c r="U717" i="12"/>
  <c r="E717" i="12"/>
  <c r="F717" i="12" s="1"/>
  <c r="J717" i="12"/>
  <c r="I717" i="12"/>
  <c r="Y717" i="12"/>
  <c r="V717" i="12"/>
  <c r="Q717" i="12" l="1"/>
  <c r="R717" i="12" s="1"/>
  <c r="E3222" i="13"/>
  <c r="N718" i="12"/>
  <c r="O718" i="12" s="1"/>
  <c r="P718" i="12" s="1"/>
  <c r="J718" i="12"/>
  <c r="I718" i="12"/>
  <c r="Y718" i="12"/>
  <c r="E718" i="12"/>
  <c r="F718" i="12" s="1"/>
  <c r="V718" i="12"/>
  <c r="U718" i="12"/>
  <c r="B719" i="12"/>
  <c r="K717" i="12"/>
  <c r="W717" i="12"/>
  <c r="Q718" i="12" l="1"/>
  <c r="R718" i="12" s="1"/>
  <c r="E3221" i="13"/>
  <c r="N719" i="12"/>
  <c r="O719" i="12" s="1"/>
  <c r="P719" i="12" s="1"/>
  <c r="J719" i="12"/>
  <c r="I719" i="12"/>
  <c r="Y719" i="12"/>
  <c r="E719" i="12"/>
  <c r="F719" i="12" s="1"/>
  <c r="V719" i="12"/>
  <c r="U719" i="12"/>
  <c r="B720" i="12"/>
  <c r="W718" i="12"/>
  <c r="K718" i="12"/>
  <c r="Q719" i="12" l="1"/>
  <c r="R719" i="12" s="1"/>
  <c r="W719" i="12"/>
  <c r="E3220" i="13"/>
  <c r="B721" i="12"/>
  <c r="U720" i="12"/>
  <c r="E720" i="12"/>
  <c r="F720" i="12" s="1"/>
  <c r="N720" i="12"/>
  <c r="O720" i="12" s="1"/>
  <c r="P720" i="12" s="1"/>
  <c r="J720" i="12"/>
  <c r="I720" i="12"/>
  <c r="Y720" i="12"/>
  <c r="V720" i="12"/>
  <c r="K719" i="12"/>
  <c r="K720" i="12" l="1"/>
  <c r="Q720" i="12"/>
  <c r="R720" i="12" s="1"/>
  <c r="W720" i="12"/>
  <c r="E3219" i="13"/>
  <c r="Y721" i="12"/>
  <c r="I721" i="12"/>
  <c r="B722" i="12"/>
  <c r="N721" i="12"/>
  <c r="O721" i="12" s="1"/>
  <c r="P721" i="12" s="1"/>
  <c r="J721" i="12"/>
  <c r="E721" i="12"/>
  <c r="F721" i="12" s="1"/>
  <c r="V721" i="12"/>
  <c r="U721" i="12"/>
  <c r="W721" i="12" l="1"/>
  <c r="Q721" i="12"/>
  <c r="R721" i="12" s="1"/>
  <c r="E3218" i="13"/>
  <c r="V722" i="12"/>
  <c r="B723" i="12"/>
  <c r="N722" i="12"/>
  <c r="O722" i="12" s="1"/>
  <c r="P722" i="12" s="1"/>
  <c r="J722" i="12"/>
  <c r="I722" i="12"/>
  <c r="Y722" i="12"/>
  <c r="E722" i="12"/>
  <c r="F722" i="12" s="1"/>
  <c r="U722" i="12"/>
  <c r="K721" i="12"/>
  <c r="W722" i="12" l="1"/>
  <c r="Q722" i="12"/>
  <c r="R722" i="12" s="1"/>
  <c r="E3217" i="13"/>
  <c r="V723" i="12"/>
  <c r="U723" i="12"/>
  <c r="B724" i="12"/>
  <c r="N723" i="12"/>
  <c r="O723" i="12" s="1"/>
  <c r="P723" i="12" s="1"/>
  <c r="J723" i="12"/>
  <c r="I723" i="12"/>
  <c r="Y723" i="12"/>
  <c r="E723" i="12"/>
  <c r="F723" i="12" s="1"/>
  <c r="K722" i="12"/>
  <c r="W723" i="12" l="1"/>
  <c r="Q723" i="12"/>
  <c r="R723" i="12" s="1"/>
  <c r="E3216" i="13"/>
  <c r="Y724" i="12"/>
  <c r="I724" i="12"/>
  <c r="E724" i="12"/>
  <c r="F724" i="12" s="1"/>
  <c r="V724" i="12"/>
  <c r="U724" i="12"/>
  <c r="B725" i="12"/>
  <c r="N724" i="12"/>
  <c r="O724" i="12" s="1"/>
  <c r="P724" i="12" s="1"/>
  <c r="J724" i="12"/>
  <c r="K723" i="12"/>
  <c r="W724" i="12" l="1"/>
  <c r="Q724" i="12"/>
  <c r="R724" i="12" s="1"/>
  <c r="E3215" i="13"/>
  <c r="Y725" i="12"/>
  <c r="V725" i="12"/>
  <c r="N725" i="12"/>
  <c r="O725" i="12" s="1"/>
  <c r="P725" i="12" s="1"/>
  <c r="E725" i="12"/>
  <c r="F725" i="12" s="1"/>
  <c r="U725" i="12"/>
  <c r="B726" i="12"/>
  <c r="J725" i="12"/>
  <c r="I725" i="12"/>
  <c r="K724" i="12"/>
  <c r="K725" i="12" l="1"/>
  <c r="W725" i="12"/>
  <c r="Q725" i="12"/>
  <c r="R725" i="12" s="1"/>
  <c r="E3214" i="13"/>
  <c r="V726" i="12"/>
  <c r="J726" i="12"/>
  <c r="N726" i="12"/>
  <c r="O726" i="12" s="1"/>
  <c r="P726" i="12" s="1"/>
  <c r="I726" i="12"/>
  <c r="E726" i="12"/>
  <c r="F726" i="12" s="1"/>
  <c r="Y726" i="12"/>
  <c r="U726" i="12"/>
  <c r="B727" i="12"/>
  <c r="W726" i="12" l="1"/>
  <c r="K726" i="12"/>
  <c r="E3213" i="13"/>
  <c r="V727" i="12"/>
  <c r="U727" i="12"/>
  <c r="B728" i="12"/>
  <c r="N727" i="12"/>
  <c r="O727" i="12" s="1"/>
  <c r="P727" i="12" s="1"/>
  <c r="J727" i="12"/>
  <c r="I727" i="12"/>
  <c r="E727" i="12"/>
  <c r="F727" i="12" s="1"/>
  <c r="Y727" i="12"/>
  <c r="Q726" i="12"/>
  <c r="R726" i="12" s="1"/>
  <c r="W727" i="12" l="1"/>
  <c r="K727" i="12"/>
  <c r="E3212" i="13"/>
  <c r="B729" i="12"/>
  <c r="U728" i="12"/>
  <c r="E728" i="12"/>
  <c r="F728" i="12" s="1"/>
  <c r="I728" i="12"/>
  <c r="Y728" i="12"/>
  <c r="V728" i="12"/>
  <c r="N728" i="12"/>
  <c r="O728" i="12" s="1"/>
  <c r="P728" i="12" s="1"/>
  <c r="J728" i="12"/>
  <c r="Q727" i="12"/>
  <c r="R727" i="12" s="1"/>
  <c r="K728" i="12" l="1"/>
  <c r="W728" i="12"/>
  <c r="E3211" i="13"/>
  <c r="J729" i="12"/>
  <c r="U729" i="12"/>
  <c r="N729" i="12"/>
  <c r="O729" i="12" s="1"/>
  <c r="P729" i="12" s="1"/>
  <c r="B730" i="12"/>
  <c r="I729" i="12"/>
  <c r="E729" i="12"/>
  <c r="F729" i="12" s="1"/>
  <c r="Y729" i="12"/>
  <c r="V729" i="12"/>
  <c r="Q728" i="12"/>
  <c r="R728" i="12" s="1"/>
  <c r="W729" i="12" l="1"/>
  <c r="E3210" i="13"/>
  <c r="J730" i="12"/>
  <c r="N730" i="12"/>
  <c r="O730" i="12" s="1"/>
  <c r="P730" i="12" s="1"/>
  <c r="E730" i="12"/>
  <c r="F730" i="12" s="1"/>
  <c r="Y730" i="12"/>
  <c r="V730" i="12"/>
  <c r="U730" i="12"/>
  <c r="B731" i="12"/>
  <c r="I730" i="12"/>
  <c r="Q729" i="12"/>
  <c r="R729" i="12" s="1"/>
  <c r="K729" i="12"/>
  <c r="Q730" i="12" l="1"/>
  <c r="R730" i="12" s="1"/>
  <c r="W730" i="12"/>
  <c r="K730" i="12"/>
  <c r="E3209" i="13"/>
  <c r="Y731" i="12"/>
  <c r="I731" i="12"/>
  <c r="B732" i="12"/>
  <c r="N731" i="12"/>
  <c r="O731" i="12" s="1"/>
  <c r="P731" i="12" s="1"/>
  <c r="J731" i="12"/>
  <c r="E731" i="12"/>
  <c r="F731" i="12" s="1"/>
  <c r="V731" i="12"/>
  <c r="U731" i="12"/>
  <c r="W731" i="12" l="1"/>
  <c r="K731" i="12"/>
  <c r="E3208" i="13"/>
  <c r="V732" i="12"/>
  <c r="Y732" i="12"/>
  <c r="I732" i="12"/>
  <c r="J732" i="12"/>
  <c r="E732" i="12"/>
  <c r="F732" i="12" s="1"/>
  <c r="U732" i="12"/>
  <c r="B733" i="12"/>
  <c r="N732" i="12"/>
  <c r="O732" i="12" s="1"/>
  <c r="P732" i="12" s="1"/>
  <c r="Q731" i="12"/>
  <c r="R731" i="12" s="1"/>
  <c r="W732" i="12" l="1"/>
  <c r="K732" i="12"/>
  <c r="Q732" i="12"/>
  <c r="R732" i="12" s="1"/>
  <c r="E3207" i="13"/>
  <c r="N733" i="12"/>
  <c r="O733" i="12" s="1"/>
  <c r="P733" i="12" s="1"/>
  <c r="V733" i="12"/>
  <c r="B734" i="12"/>
  <c r="U733" i="12"/>
  <c r="E733" i="12"/>
  <c r="F733" i="12" s="1"/>
  <c r="J733" i="12"/>
  <c r="I733" i="12"/>
  <c r="Y733" i="12"/>
  <c r="W733" i="12" l="1"/>
  <c r="Q733" i="12"/>
  <c r="R733" i="12" s="1"/>
  <c r="K733" i="12"/>
  <c r="E3206" i="13"/>
  <c r="N734" i="12"/>
  <c r="O734" i="12" s="1"/>
  <c r="P734" i="12" s="1"/>
  <c r="E734" i="12"/>
  <c r="F734" i="12" s="1"/>
  <c r="Y734" i="12"/>
  <c r="V734" i="12"/>
  <c r="U734" i="12"/>
  <c r="B735" i="12"/>
  <c r="J734" i="12"/>
  <c r="I734" i="12"/>
  <c r="W734" i="12" l="1"/>
  <c r="K734" i="12"/>
  <c r="E3205" i="13"/>
  <c r="V735" i="12"/>
  <c r="U735" i="12"/>
  <c r="N735" i="12"/>
  <c r="O735" i="12" s="1"/>
  <c r="P735" i="12" s="1"/>
  <c r="B736" i="12"/>
  <c r="J735" i="12"/>
  <c r="I735" i="12"/>
  <c r="E735" i="12"/>
  <c r="F735" i="12" s="1"/>
  <c r="Y735" i="12"/>
  <c r="Q734" i="12"/>
  <c r="R734" i="12" s="1"/>
  <c r="Q735" i="12" l="1"/>
  <c r="R735" i="12" s="1"/>
  <c r="W735" i="12"/>
  <c r="K735" i="12"/>
  <c r="E3204" i="13"/>
  <c r="J736" i="12"/>
  <c r="B737" i="12"/>
  <c r="U736" i="12"/>
  <c r="E736" i="12"/>
  <c r="F736" i="12" s="1"/>
  <c r="N736" i="12"/>
  <c r="O736" i="12" s="1"/>
  <c r="P736" i="12" s="1"/>
  <c r="I736" i="12"/>
  <c r="Y736" i="12"/>
  <c r="V736" i="12"/>
  <c r="Q736" i="12" l="1"/>
  <c r="R736" i="12" s="1"/>
  <c r="K736" i="12"/>
  <c r="W736" i="12"/>
  <c r="E3203" i="13"/>
  <c r="B738" i="12"/>
  <c r="U737" i="12"/>
  <c r="E737" i="12"/>
  <c r="F737" i="12" s="1"/>
  <c r="J737" i="12"/>
  <c r="Y737" i="12"/>
  <c r="I737" i="12"/>
  <c r="V737" i="12"/>
  <c r="N737" i="12"/>
  <c r="O737" i="12" s="1"/>
  <c r="P737" i="12" s="1"/>
  <c r="Q737" i="12" l="1"/>
  <c r="R737" i="12" s="1"/>
  <c r="E3202" i="13"/>
  <c r="V738" i="12"/>
  <c r="N738" i="12"/>
  <c r="O738" i="12" s="1"/>
  <c r="P738" i="12" s="1"/>
  <c r="B739" i="12"/>
  <c r="J738" i="12"/>
  <c r="I738" i="12"/>
  <c r="E738" i="12"/>
  <c r="F738" i="12" s="1"/>
  <c r="Y738" i="12"/>
  <c r="U738" i="12"/>
  <c r="K737" i="12"/>
  <c r="W737" i="12"/>
  <c r="K738" i="12" l="1"/>
  <c r="E3201" i="13"/>
  <c r="J739" i="12"/>
  <c r="B740" i="12"/>
  <c r="I739" i="12"/>
  <c r="E739" i="12"/>
  <c r="F739" i="12" s="1"/>
  <c r="Y739" i="12"/>
  <c r="V739" i="12"/>
  <c r="U739" i="12"/>
  <c r="N739" i="12"/>
  <c r="O739" i="12" s="1"/>
  <c r="P739" i="12" s="1"/>
  <c r="Q738" i="12"/>
  <c r="R738" i="12" s="1"/>
  <c r="W738" i="12"/>
  <c r="W739" i="12" l="1"/>
  <c r="K739" i="12"/>
  <c r="E3200" i="13"/>
  <c r="N740" i="12"/>
  <c r="O740" i="12" s="1"/>
  <c r="P740" i="12" s="1"/>
  <c r="Y740" i="12"/>
  <c r="I740" i="12"/>
  <c r="V740" i="12"/>
  <c r="U740" i="12"/>
  <c r="B741" i="12"/>
  <c r="J740" i="12"/>
  <c r="E740" i="12"/>
  <c r="F740" i="12" s="1"/>
  <c r="Q739" i="12"/>
  <c r="R739" i="12" s="1"/>
  <c r="W740" i="12" l="1"/>
  <c r="Q740" i="12"/>
  <c r="R740" i="12" s="1"/>
  <c r="E3199" i="13"/>
  <c r="Y741" i="12"/>
  <c r="I741" i="12"/>
  <c r="V741" i="12"/>
  <c r="N741" i="12"/>
  <c r="O741" i="12" s="1"/>
  <c r="P741" i="12" s="1"/>
  <c r="B742" i="12"/>
  <c r="J741" i="12"/>
  <c r="E741" i="12"/>
  <c r="F741" i="12" s="1"/>
  <c r="U741" i="12"/>
  <c r="K740" i="12"/>
  <c r="E3198" i="13" l="1"/>
  <c r="V742" i="12"/>
  <c r="J742" i="12"/>
  <c r="E742" i="12"/>
  <c r="F742" i="12" s="1"/>
  <c r="Y742" i="12"/>
  <c r="U742" i="12"/>
  <c r="N742" i="12"/>
  <c r="O742" i="12" s="1"/>
  <c r="P742" i="12" s="1"/>
  <c r="B743" i="12"/>
  <c r="I742" i="12"/>
  <c r="Q741" i="12"/>
  <c r="R741" i="12" s="1"/>
  <c r="K741" i="12"/>
  <c r="W741" i="12"/>
  <c r="W742" i="12" l="1"/>
  <c r="Q742" i="12"/>
  <c r="R742" i="12" s="1"/>
  <c r="E3197" i="13"/>
  <c r="B744" i="12"/>
  <c r="U743" i="12"/>
  <c r="E743" i="12"/>
  <c r="F743" i="12" s="1"/>
  <c r="N743" i="12"/>
  <c r="O743" i="12" s="1"/>
  <c r="P743" i="12" s="1"/>
  <c r="Y743" i="12"/>
  <c r="V743" i="12"/>
  <c r="J743" i="12"/>
  <c r="I743" i="12"/>
  <c r="K742" i="12"/>
  <c r="W743" i="12" l="1"/>
  <c r="E3196" i="13"/>
  <c r="B745" i="12"/>
  <c r="U744" i="12"/>
  <c r="E744" i="12"/>
  <c r="F744" i="12" s="1"/>
  <c r="N744" i="12"/>
  <c r="O744" i="12" s="1"/>
  <c r="P744" i="12" s="1"/>
  <c r="J744" i="12"/>
  <c r="I744" i="12"/>
  <c r="Y744" i="12"/>
  <c r="V744" i="12"/>
  <c r="K743" i="12"/>
  <c r="Q743" i="12"/>
  <c r="R743" i="12" s="1"/>
  <c r="K744" i="12" l="1"/>
  <c r="W744" i="12"/>
  <c r="E3195" i="13"/>
  <c r="J745" i="12"/>
  <c r="E745" i="12"/>
  <c r="F745" i="12" s="1"/>
  <c r="Y745" i="12"/>
  <c r="V745" i="12"/>
  <c r="U745" i="12"/>
  <c r="N745" i="12"/>
  <c r="O745" i="12" s="1"/>
  <c r="P745" i="12" s="1"/>
  <c r="B746" i="12"/>
  <c r="I745" i="12"/>
  <c r="Q744" i="12"/>
  <c r="R744" i="12" s="1"/>
  <c r="W745" i="12" l="1"/>
  <c r="Q745" i="12"/>
  <c r="R745" i="12" s="1"/>
  <c r="K745" i="12"/>
  <c r="E3194" i="13"/>
  <c r="J746" i="12"/>
  <c r="V746" i="12"/>
  <c r="B747" i="12"/>
  <c r="U746" i="12"/>
  <c r="E746" i="12"/>
  <c r="F746" i="12" s="1"/>
  <c r="N746" i="12"/>
  <c r="O746" i="12" s="1"/>
  <c r="P746" i="12" s="1"/>
  <c r="I746" i="12"/>
  <c r="Y746" i="12"/>
  <c r="W746" i="12" l="1"/>
  <c r="E3193" i="13"/>
  <c r="Y747" i="12"/>
  <c r="I747" i="12"/>
  <c r="N747" i="12"/>
  <c r="O747" i="12" s="1"/>
  <c r="P747" i="12" s="1"/>
  <c r="J747" i="12"/>
  <c r="B748" i="12"/>
  <c r="E747" i="12"/>
  <c r="F747" i="12" s="1"/>
  <c r="V747" i="12"/>
  <c r="U747" i="12"/>
  <c r="K746" i="12"/>
  <c r="Q746" i="12"/>
  <c r="R746" i="12" s="1"/>
  <c r="E3192" i="13" l="1"/>
  <c r="V748" i="12"/>
  <c r="Y748" i="12"/>
  <c r="I748" i="12"/>
  <c r="B749" i="12"/>
  <c r="J748" i="12"/>
  <c r="E748" i="12"/>
  <c r="F748" i="12" s="1"/>
  <c r="U748" i="12"/>
  <c r="N748" i="12"/>
  <c r="O748" i="12" s="1"/>
  <c r="P748" i="12" s="1"/>
  <c r="Q747" i="12"/>
  <c r="R747" i="12" s="1"/>
  <c r="K747" i="12"/>
  <c r="W747" i="12"/>
  <c r="E3191" i="13" l="1"/>
  <c r="N749" i="12"/>
  <c r="O749" i="12" s="1"/>
  <c r="P749" i="12" s="1"/>
  <c r="V749" i="12"/>
  <c r="B750" i="12"/>
  <c r="U749" i="12"/>
  <c r="E749" i="12"/>
  <c r="F749" i="12" s="1"/>
  <c r="Y749" i="12"/>
  <c r="J749" i="12"/>
  <c r="I749" i="12"/>
  <c r="K748" i="12"/>
  <c r="Q748" i="12"/>
  <c r="R748" i="12" s="1"/>
  <c r="W748" i="12"/>
  <c r="W749" i="12" l="1"/>
  <c r="E3190" i="13"/>
  <c r="N750" i="12"/>
  <c r="O750" i="12" s="1"/>
  <c r="P750" i="12" s="1"/>
  <c r="J750" i="12"/>
  <c r="Y750" i="12"/>
  <c r="I750" i="12"/>
  <c r="V750" i="12"/>
  <c r="U750" i="12"/>
  <c r="B751" i="12"/>
  <c r="E750" i="12"/>
  <c r="F750" i="12" s="1"/>
  <c r="Q749" i="12"/>
  <c r="R749" i="12" s="1"/>
  <c r="K749" i="12"/>
  <c r="K750" i="12" l="1"/>
  <c r="E3189" i="13"/>
  <c r="V751" i="12"/>
  <c r="N751" i="12"/>
  <c r="O751" i="12" s="1"/>
  <c r="P751" i="12" s="1"/>
  <c r="B752" i="12"/>
  <c r="J751" i="12"/>
  <c r="I751" i="12"/>
  <c r="E751" i="12"/>
  <c r="F751" i="12" s="1"/>
  <c r="Y751" i="12"/>
  <c r="U751" i="12"/>
  <c r="Q750" i="12"/>
  <c r="R750" i="12" s="1"/>
  <c r="W750" i="12"/>
  <c r="W751" i="12" l="1"/>
  <c r="Q751" i="12"/>
  <c r="R751" i="12" s="1"/>
  <c r="K751" i="12"/>
  <c r="E3188" i="13"/>
  <c r="J752" i="12"/>
  <c r="B753" i="12"/>
  <c r="U752" i="12"/>
  <c r="E752" i="12"/>
  <c r="F752" i="12" s="1"/>
  <c r="I752" i="12"/>
  <c r="Y752" i="12"/>
  <c r="V752" i="12"/>
  <c r="N752" i="12"/>
  <c r="O752" i="12" s="1"/>
  <c r="P752" i="12" s="1"/>
  <c r="K752" i="12" l="1"/>
  <c r="Q752" i="12"/>
  <c r="R752" i="12" s="1"/>
  <c r="W752" i="12"/>
  <c r="E3187" i="13"/>
  <c r="B754" i="12"/>
  <c r="U753" i="12"/>
  <c r="E753" i="12"/>
  <c r="F753" i="12" s="1"/>
  <c r="J753" i="12"/>
  <c r="Y753" i="12"/>
  <c r="I753" i="12"/>
  <c r="V753" i="12"/>
  <c r="N753" i="12"/>
  <c r="O753" i="12" s="1"/>
  <c r="P753" i="12" s="1"/>
  <c r="W753" i="12" l="1"/>
  <c r="Q753" i="12"/>
  <c r="R753" i="12" s="1"/>
  <c r="E3186" i="13"/>
  <c r="N754" i="12"/>
  <c r="O754" i="12" s="1"/>
  <c r="P754" i="12" s="1"/>
  <c r="V754" i="12"/>
  <c r="Y754" i="12"/>
  <c r="U754" i="12"/>
  <c r="J754" i="12"/>
  <c r="B755" i="12"/>
  <c r="I754" i="12"/>
  <c r="E754" i="12"/>
  <c r="F754" i="12" s="1"/>
  <c r="K753" i="12"/>
  <c r="W754" i="12" l="1"/>
  <c r="Q754" i="12"/>
  <c r="R754" i="12" s="1"/>
  <c r="K754" i="12"/>
  <c r="E3185" i="13"/>
  <c r="J755" i="12"/>
  <c r="V755" i="12"/>
  <c r="U755" i="12"/>
  <c r="N755" i="12"/>
  <c r="O755" i="12" s="1"/>
  <c r="P755" i="12" s="1"/>
  <c r="I755" i="12"/>
  <c r="B756" i="12"/>
  <c r="E755" i="12"/>
  <c r="F755" i="12" s="1"/>
  <c r="Y755" i="12"/>
  <c r="Q755" i="12" l="1"/>
  <c r="R755" i="12" s="1"/>
  <c r="E3184" i="13"/>
  <c r="N756" i="12"/>
  <c r="O756" i="12" s="1"/>
  <c r="P756" i="12" s="1"/>
  <c r="J756" i="12"/>
  <c r="Y756" i="12"/>
  <c r="I756" i="12"/>
  <c r="E756" i="12"/>
  <c r="F756" i="12" s="1"/>
  <c r="B757" i="12"/>
  <c r="V756" i="12"/>
  <c r="U756" i="12"/>
  <c r="K755" i="12"/>
  <c r="W755" i="12"/>
  <c r="W756" i="12" l="1"/>
  <c r="Q756" i="12"/>
  <c r="R756" i="12" s="1"/>
  <c r="K756" i="12"/>
  <c r="E3183" i="13"/>
  <c r="Y757" i="12"/>
  <c r="I757" i="12"/>
  <c r="V757" i="12"/>
  <c r="B758" i="12"/>
  <c r="U757" i="12"/>
  <c r="E757" i="12"/>
  <c r="F757" i="12" s="1"/>
  <c r="N757" i="12"/>
  <c r="O757" i="12" s="1"/>
  <c r="P757" i="12" s="1"/>
  <c r="J757" i="12"/>
  <c r="K757" i="12" l="1"/>
  <c r="Q757" i="12"/>
  <c r="R757" i="12" s="1"/>
  <c r="W757" i="12"/>
  <c r="E3182" i="13"/>
  <c r="V758" i="12"/>
  <c r="N758" i="12"/>
  <c r="O758" i="12" s="1"/>
  <c r="P758" i="12" s="1"/>
  <c r="J758" i="12"/>
  <c r="Y758" i="12"/>
  <c r="U758" i="12"/>
  <c r="I758" i="12"/>
  <c r="E758" i="12"/>
  <c r="F758" i="12" s="1"/>
  <c r="B759" i="12"/>
  <c r="E3181" i="13" l="1"/>
  <c r="B760" i="12"/>
  <c r="U759" i="12"/>
  <c r="E759" i="12"/>
  <c r="F759" i="12" s="1"/>
  <c r="N759" i="12"/>
  <c r="O759" i="12" s="1"/>
  <c r="P759" i="12" s="1"/>
  <c r="J759" i="12"/>
  <c r="Y759" i="12"/>
  <c r="V759" i="12"/>
  <c r="I759" i="12"/>
  <c r="K758" i="12"/>
  <c r="W758" i="12"/>
  <c r="Q758" i="12"/>
  <c r="R758" i="12" s="1"/>
  <c r="K759" i="12" l="1"/>
  <c r="W759" i="12"/>
  <c r="Q759" i="12"/>
  <c r="R759" i="12" s="1"/>
  <c r="E3180" i="13"/>
  <c r="N760" i="12"/>
  <c r="O760" i="12" s="1"/>
  <c r="P760" i="12" s="1"/>
  <c r="B761" i="12"/>
  <c r="U760" i="12"/>
  <c r="E760" i="12"/>
  <c r="F760" i="12" s="1"/>
  <c r="Y760" i="12"/>
  <c r="V760" i="12"/>
  <c r="J760" i="12"/>
  <c r="I760" i="12"/>
  <c r="W760" i="12" l="1"/>
  <c r="Q760" i="12"/>
  <c r="R760" i="12" s="1"/>
  <c r="E3179" i="13"/>
  <c r="J761" i="12"/>
  <c r="Y761" i="12"/>
  <c r="I761" i="12"/>
  <c r="B762" i="12"/>
  <c r="U761" i="12"/>
  <c r="E761" i="12"/>
  <c r="F761" i="12" s="1"/>
  <c r="N761" i="12"/>
  <c r="O761" i="12" s="1"/>
  <c r="P761" i="12" s="1"/>
  <c r="V761" i="12"/>
  <c r="K760" i="12"/>
  <c r="W761" i="12" l="1"/>
  <c r="E3178" i="13"/>
  <c r="J762" i="12"/>
  <c r="V762" i="12"/>
  <c r="B763" i="12"/>
  <c r="U762" i="12"/>
  <c r="E762" i="12"/>
  <c r="F762" i="12" s="1"/>
  <c r="N762" i="12"/>
  <c r="O762" i="12" s="1"/>
  <c r="P762" i="12" s="1"/>
  <c r="I762" i="12"/>
  <c r="Y762" i="12"/>
  <c r="K761" i="12"/>
  <c r="Q761" i="12"/>
  <c r="R761" i="12" s="1"/>
  <c r="W762" i="12" l="1"/>
  <c r="E3177" i="13"/>
  <c r="Y763" i="12"/>
  <c r="I763" i="12"/>
  <c r="B764" i="12"/>
  <c r="U763" i="12"/>
  <c r="E763" i="12"/>
  <c r="F763" i="12" s="1"/>
  <c r="N763" i="12"/>
  <c r="O763" i="12" s="1"/>
  <c r="P763" i="12" s="1"/>
  <c r="V763" i="12"/>
  <c r="J763" i="12"/>
  <c r="K762" i="12"/>
  <c r="Q762" i="12"/>
  <c r="R762" i="12" s="1"/>
  <c r="W763" i="12" l="1"/>
  <c r="E3176" i="13"/>
  <c r="V764" i="12"/>
  <c r="Y764" i="12"/>
  <c r="I764" i="12"/>
  <c r="B765" i="12"/>
  <c r="U764" i="12"/>
  <c r="N764" i="12"/>
  <c r="O764" i="12" s="1"/>
  <c r="P764" i="12" s="1"/>
  <c r="J764" i="12"/>
  <c r="E764" i="12"/>
  <c r="F764" i="12" s="1"/>
  <c r="K763" i="12"/>
  <c r="Q763" i="12"/>
  <c r="R763" i="12" s="1"/>
  <c r="K764" i="12" l="1"/>
  <c r="Q764" i="12"/>
  <c r="R764" i="12" s="1"/>
  <c r="W764" i="12"/>
  <c r="E3175" i="13"/>
  <c r="N765" i="12"/>
  <c r="O765" i="12" s="1"/>
  <c r="P765" i="12" s="1"/>
  <c r="Y765" i="12"/>
  <c r="I765" i="12"/>
  <c r="V765" i="12"/>
  <c r="B766" i="12"/>
  <c r="U765" i="12"/>
  <c r="E765" i="12"/>
  <c r="F765" i="12" s="1"/>
  <c r="J765" i="12"/>
  <c r="W765" i="12" l="1"/>
  <c r="Q765" i="12"/>
  <c r="R765" i="12" s="1"/>
  <c r="E3174" i="13"/>
  <c r="N766" i="12"/>
  <c r="O766" i="12" s="1"/>
  <c r="P766" i="12" s="1"/>
  <c r="J766" i="12"/>
  <c r="Y766" i="12"/>
  <c r="I766" i="12"/>
  <c r="V766" i="12"/>
  <c r="B767" i="12"/>
  <c r="U766" i="12"/>
  <c r="E766" i="12"/>
  <c r="F766" i="12" s="1"/>
  <c r="K765" i="12"/>
  <c r="W766" i="12" l="1"/>
  <c r="Q766" i="12"/>
  <c r="R766" i="12" s="1"/>
  <c r="E3173" i="13"/>
  <c r="Y767" i="12"/>
  <c r="I767" i="12"/>
  <c r="V767" i="12"/>
  <c r="N767" i="12"/>
  <c r="O767" i="12" s="1"/>
  <c r="P767" i="12" s="1"/>
  <c r="J767" i="12"/>
  <c r="E767" i="12"/>
  <c r="F767" i="12" s="1"/>
  <c r="B768" i="12"/>
  <c r="U767" i="12"/>
  <c r="K766" i="12"/>
  <c r="W767" i="12" l="1"/>
  <c r="Q767" i="12"/>
  <c r="R767" i="12" s="1"/>
  <c r="K767" i="12"/>
  <c r="E3172" i="13"/>
  <c r="J768" i="12"/>
  <c r="Y768" i="12"/>
  <c r="I768" i="12"/>
  <c r="V768" i="12"/>
  <c r="B769" i="12"/>
  <c r="U768" i="12"/>
  <c r="E768" i="12"/>
  <c r="F768" i="12" s="1"/>
  <c r="N768" i="12"/>
  <c r="O768" i="12" s="1"/>
  <c r="P768" i="12" s="1"/>
  <c r="E3171" i="13" l="1"/>
  <c r="V769" i="12"/>
  <c r="B770" i="12"/>
  <c r="U769" i="12"/>
  <c r="E769" i="12"/>
  <c r="F769" i="12" s="1"/>
  <c r="J769" i="12"/>
  <c r="Y769" i="12"/>
  <c r="I769" i="12"/>
  <c r="N769" i="12"/>
  <c r="O769" i="12" s="1"/>
  <c r="P769" i="12" s="1"/>
  <c r="K768" i="12"/>
  <c r="Q768" i="12"/>
  <c r="R768" i="12" s="1"/>
  <c r="W768" i="12"/>
  <c r="W769" i="12" l="1"/>
  <c r="Q769" i="12"/>
  <c r="R769" i="12" s="1"/>
  <c r="K769" i="12"/>
  <c r="E3170" i="13"/>
  <c r="N770" i="12"/>
  <c r="O770" i="12" s="1"/>
  <c r="P770" i="12" s="1"/>
  <c r="J770" i="12"/>
  <c r="Y770" i="12"/>
  <c r="I770" i="12"/>
  <c r="V770" i="12"/>
  <c r="U770" i="12"/>
  <c r="E770" i="12"/>
  <c r="F770" i="12" s="1"/>
  <c r="B771" i="12"/>
  <c r="K770" i="12" l="1"/>
  <c r="W770" i="12"/>
  <c r="E3169" i="13"/>
  <c r="J771" i="12"/>
  <c r="Y771" i="12"/>
  <c r="I771" i="12"/>
  <c r="V771" i="12"/>
  <c r="B772" i="12"/>
  <c r="U771" i="12"/>
  <c r="N771" i="12"/>
  <c r="O771" i="12" s="1"/>
  <c r="P771" i="12" s="1"/>
  <c r="E771" i="12"/>
  <c r="F771" i="12" s="1"/>
  <c r="Q770" i="12"/>
  <c r="R770" i="12" s="1"/>
  <c r="K771" i="12" l="1"/>
  <c r="Q771" i="12"/>
  <c r="R771" i="12" s="1"/>
  <c r="W771" i="12"/>
  <c r="E3168" i="13"/>
  <c r="N772" i="12"/>
  <c r="O772" i="12" s="1"/>
  <c r="P772" i="12" s="1"/>
  <c r="J772" i="12"/>
  <c r="Y772" i="12"/>
  <c r="I772" i="12"/>
  <c r="V772" i="12"/>
  <c r="U772" i="12"/>
  <c r="E772" i="12"/>
  <c r="F772" i="12" s="1"/>
  <c r="B773" i="12"/>
  <c r="W772" i="12" l="1"/>
  <c r="K772" i="12"/>
  <c r="E3167" i="13"/>
  <c r="J773" i="12"/>
  <c r="Y773" i="12"/>
  <c r="I773" i="12"/>
  <c r="V773" i="12"/>
  <c r="B774" i="12"/>
  <c r="U773" i="12"/>
  <c r="E773" i="12"/>
  <c r="F773" i="12" s="1"/>
  <c r="N773" i="12"/>
  <c r="O773" i="12" s="1"/>
  <c r="P773" i="12" s="1"/>
  <c r="Q772" i="12"/>
  <c r="R772" i="12" s="1"/>
  <c r="W773" i="12" l="1"/>
  <c r="Q773" i="12"/>
  <c r="R773" i="12" s="1"/>
  <c r="K773" i="12"/>
  <c r="E3166" i="13"/>
  <c r="V774" i="12"/>
  <c r="N774" i="12"/>
  <c r="O774" i="12" s="1"/>
  <c r="P774" i="12" s="1"/>
  <c r="J774" i="12"/>
  <c r="I774" i="12"/>
  <c r="E774" i="12"/>
  <c r="F774" i="12" s="1"/>
  <c r="B775" i="12"/>
  <c r="Y774" i="12"/>
  <c r="U774" i="12"/>
  <c r="Q774" i="12" l="1"/>
  <c r="R774" i="12" s="1"/>
  <c r="W774" i="12"/>
  <c r="K774" i="12"/>
  <c r="E3165" i="13"/>
  <c r="B776" i="12"/>
  <c r="U775" i="12"/>
  <c r="E775" i="12"/>
  <c r="F775" i="12" s="1"/>
  <c r="N775" i="12"/>
  <c r="O775" i="12" s="1"/>
  <c r="P775" i="12" s="1"/>
  <c r="J775" i="12"/>
  <c r="Y775" i="12"/>
  <c r="V775" i="12"/>
  <c r="I775" i="12"/>
  <c r="W775" i="12" l="1"/>
  <c r="E3164" i="13"/>
  <c r="N776" i="12"/>
  <c r="O776" i="12" s="1"/>
  <c r="P776" i="12" s="1"/>
  <c r="J776" i="12"/>
  <c r="B777" i="12"/>
  <c r="U776" i="12"/>
  <c r="E776" i="12"/>
  <c r="F776" i="12" s="1"/>
  <c r="V776" i="12"/>
  <c r="I776" i="12"/>
  <c r="Y776" i="12"/>
  <c r="K775" i="12"/>
  <c r="Q775" i="12"/>
  <c r="R775" i="12" s="1"/>
  <c r="K776" i="12" l="1"/>
  <c r="W776" i="12"/>
  <c r="E3163" i="13"/>
  <c r="N777" i="12"/>
  <c r="O777" i="12" s="1"/>
  <c r="P777" i="12" s="1"/>
  <c r="J777" i="12"/>
  <c r="Y777" i="12"/>
  <c r="I777" i="12"/>
  <c r="B778" i="12"/>
  <c r="U777" i="12"/>
  <c r="E777" i="12"/>
  <c r="F777" i="12" s="1"/>
  <c r="V777" i="12"/>
  <c r="Q776" i="12"/>
  <c r="R776" i="12" s="1"/>
  <c r="W777" i="12" l="1"/>
  <c r="Q777" i="12"/>
  <c r="R777" i="12" s="1"/>
  <c r="E3162" i="13"/>
  <c r="J778" i="12"/>
  <c r="Y778" i="12"/>
  <c r="I778" i="12"/>
  <c r="V778" i="12"/>
  <c r="B779" i="12"/>
  <c r="U778" i="12"/>
  <c r="E778" i="12"/>
  <c r="F778" i="12" s="1"/>
  <c r="N778" i="12"/>
  <c r="O778" i="12" s="1"/>
  <c r="P778" i="12" s="1"/>
  <c r="K777" i="12"/>
  <c r="K778" i="12" l="1"/>
  <c r="E3161" i="13"/>
  <c r="Y779" i="12"/>
  <c r="I779" i="12"/>
  <c r="V779" i="12"/>
  <c r="B780" i="12"/>
  <c r="U779" i="12"/>
  <c r="E779" i="12"/>
  <c r="F779" i="12" s="1"/>
  <c r="N779" i="12"/>
  <c r="O779" i="12" s="1"/>
  <c r="P779" i="12" s="1"/>
  <c r="J779" i="12"/>
  <c r="Q778" i="12"/>
  <c r="R778" i="12" s="1"/>
  <c r="W778" i="12"/>
  <c r="E3160" i="13" l="1"/>
  <c r="V780" i="12"/>
  <c r="B781" i="12"/>
  <c r="U780" i="12"/>
  <c r="E780" i="12"/>
  <c r="F780" i="12" s="1"/>
  <c r="N780" i="12"/>
  <c r="O780" i="12" s="1"/>
  <c r="P780" i="12" s="1"/>
  <c r="Y780" i="12"/>
  <c r="I780" i="12"/>
  <c r="J780" i="12"/>
  <c r="K779" i="12"/>
  <c r="W779" i="12"/>
  <c r="Q779" i="12"/>
  <c r="R779" i="12" s="1"/>
  <c r="K780" i="12" l="1"/>
  <c r="Q780" i="12"/>
  <c r="R780" i="12" s="1"/>
  <c r="W780" i="12"/>
  <c r="E3159" i="13"/>
  <c r="N781" i="12"/>
  <c r="O781" i="12" s="1"/>
  <c r="P781" i="12" s="1"/>
  <c r="Y781" i="12"/>
  <c r="I781" i="12"/>
  <c r="V781" i="12"/>
  <c r="B782" i="12"/>
  <c r="U781" i="12"/>
  <c r="E781" i="12"/>
  <c r="F781" i="12" s="1"/>
  <c r="J781" i="12"/>
  <c r="W781" i="12" l="1"/>
  <c r="Q781" i="12"/>
  <c r="R781" i="12" s="1"/>
  <c r="E3158" i="13"/>
  <c r="N782" i="12"/>
  <c r="O782" i="12" s="1"/>
  <c r="P782" i="12" s="1"/>
  <c r="J782" i="12"/>
  <c r="Y782" i="12"/>
  <c r="I782" i="12"/>
  <c r="V782" i="12"/>
  <c r="B783" i="12"/>
  <c r="U782" i="12"/>
  <c r="E782" i="12"/>
  <c r="F782" i="12" s="1"/>
  <c r="K781" i="12"/>
  <c r="W782" i="12" l="1"/>
  <c r="Q782" i="12"/>
  <c r="R782" i="12" s="1"/>
  <c r="E3157" i="13"/>
  <c r="J783" i="12"/>
  <c r="Y783" i="12"/>
  <c r="I783" i="12"/>
  <c r="V783" i="12"/>
  <c r="B784" i="12"/>
  <c r="U783" i="12"/>
  <c r="E783" i="12"/>
  <c r="F783" i="12" s="1"/>
  <c r="N783" i="12"/>
  <c r="O783" i="12" s="1"/>
  <c r="P783" i="12" s="1"/>
  <c r="K782" i="12"/>
  <c r="W783" i="12" l="1"/>
  <c r="K783" i="12"/>
  <c r="Q783" i="12"/>
  <c r="R783" i="12" s="1"/>
  <c r="E3156" i="13"/>
  <c r="J784" i="12"/>
  <c r="Y784" i="12"/>
  <c r="I784" i="12"/>
  <c r="V784" i="12"/>
  <c r="B785" i="12"/>
  <c r="U784" i="12"/>
  <c r="E784" i="12"/>
  <c r="F784" i="12" s="1"/>
  <c r="N784" i="12"/>
  <c r="O784" i="12" s="1"/>
  <c r="P784" i="12" s="1"/>
  <c r="W784" i="12" l="1"/>
  <c r="K784" i="12"/>
  <c r="E3155" i="13"/>
  <c r="V785" i="12"/>
  <c r="B786" i="12"/>
  <c r="U785" i="12"/>
  <c r="E785" i="12"/>
  <c r="F785" i="12" s="1"/>
  <c r="N785" i="12"/>
  <c r="O785" i="12" s="1"/>
  <c r="P785" i="12" s="1"/>
  <c r="J785" i="12"/>
  <c r="Y785" i="12"/>
  <c r="I785" i="12"/>
  <c r="Q784" i="12"/>
  <c r="R784" i="12" s="1"/>
  <c r="W785" i="12" l="1"/>
  <c r="Q785" i="12"/>
  <c r="R785" i="12" s="1"/>
  <c r="E3154" i="13"/>
  <c r="N786" i="12"/>
  <c r="O786" i="12" s="1"/>
  <c r="P786" i="12" s="1"/>
  <c r="J786" i="12"/>
  <c r="Y786" i="12"/>
  <c r="I786" i="12"/>
  <c r="V786" i="12"/>
  <c r="B787" i="12"/>
  <c r="U786" i="12"/>
  <c r="E786" i="12"/>
  <c r="F786" i="12" s="1"/>
  <c r="K785" i="12"/>
  <c r="W786" i="12" l="1"/>
  <c r="Q786" i="12"/>
  <c r="R786" i="12" s="1"/>
  <c r="E3153" i="13"/>
  <c r="N787" i="12"/>
  <c r="O787" i="12" s="1"/>
  <c r="P787" i="12" s="1"/>
  <c r="J787" i="12"/>
  <c r="Y787" i="12"/>
  <c r="I787" i="12"/>
  <c r="V787" i="12"/>
  <c r="B788" i="12"/>
  <c r="U787" i="12"/>
  <c r="E787" i="12"/>
  <c r="F787" i="12" s="1"/>
  <c r="K786" i="12"/>
  <c r="W787" i="12" l="1"/>
  <c r="Q787" i="12"/>
  <c r="R787" i="12" s="1"/>
  <c r="E3152" i="13"/>
  <c r="N788" i="12"/>
  <c r="O788" i="12" s="1"/>
  <c r="P788" i="12" s="1"/>
  <c r="J788" i="12"/>
  <c r="Y788" i="12"/>
  <c r="I788" i="12"/>
  <c r="V788" i="12"/>
  <c r="B789" i="12"/>
  <c r="U788" i="12"/>
  <c r="E788" i="12"/>
  <c r="F788" i="12" s="1"/>
  <c r="K787" i="12"/>
  <c r="W788" i="12" l="1"/>
  <c r="K788" i="12"/>
  <c r="Q788" i="12"/>
  <c r="R788" i="12" s="1"/>
  <c r="E3151" i="13"/>
  <c r="J789" i="12"/>
  <c r="Y789" i="12"/>
  <c r="I789" i="12"/>
  <c r="V789" i="12"/>
  <c r="B790" i="12"/>
  <c r="U789" i="12"/>
  <c r="E789" i="12"/>
  <c r="F789" i="12" s="1"/>
  <c r="N789" i="12"/>
  <c r="O789" i="12" s="1"/>
  <c r="P789" i="12" s="1"/>
  <c r="W789" i="12" l="1"/>
  <c r="Q789" i="12"/>
  <c r="R789" i="12" s="1"/>
  <c r="E3150" i="13"/>
  <c r="V790" i="12"/>
  <c r="B791" i="12"/>
  <c r="U790" i="12"/>
  <c r="E790" i="12"/>
  <c r="F790" i="12" s="1"/>
  <c r="N790" i="12"/>
  <c r="O790" i="12" s="1"/>
  <c r="P790" i="12" s="1"/>
  <c r="J790" i="12"/>
  <c r="Y790" i="12"/>
  <c r="I790" i="12"/>
  <c r="K789" i="12"/>
  <c r="E3149" i="13" l="1"/>
  <c r="B792" i="12"/>
  <c r="U791" i="12"/>
  <c r="E791" i="12"/>
  <c r="F791" i="12" s="1"/>
  <c r="N791" i="12"/>
  <c r="O791" i="12" s="1"/>
  <c r="P791" i="12" s="1"/>
  <c r="J791" i="12"/>
  <c r="Y791" i="12"/>
  <c r="V791" i="12"/>
  <c r="I791" i="12"/>
  <c r="K790" i="12"/>
  <c r="Q790" i="12"/>
  <c r="R790" i="12" s="1"/>
  <c r="W790" i="12"/>
  <c r="W791" i="12" l="1"/>
  <c r="Q791" i="12"/>
  <c r="R791" i="12" s="1"/>
  <c r="E3148" i="13"/>
  <c r="N792" i="12"/>
  <c r="O792" i="12" s="1"/>
  <c r="P792" i="12" s="1"/>
  <c r="J792" i="12"/>
  <c r="Y792" i="12"/>
  <c r="I792" i="12"/>
  <c r="B793" i="12"/>
  <c r="U792" i="12"/>
  <c r="E792" i="12"/>
  <c r="F792" i="12" s="1"/>
  <c r="V792" i="12"/>
  <c r="K791" i="12"/>
  <c r="Q792" i="12" l="1"/>
  <c r="R792" i="12" s="1"/>
  <c r="W792" i="12"/>
  <c r="E3147" i="13"/>
  <c r="N793" i="12"/>
  <c r="O793" i="12" s="1"/>
  <c r="P793" i="12" s="1"/>
  <c r="J793" i="12"/>
  <c r="Y793" i="12"/>
  <c r="I793" i="12"/>
  <c r="V793" i="12"/>
  <c r="B794" i="12"/>
  <c r="U793" i="12"/>
  <c r="E793" i="12"/>
  <c r="F793" i="12" s="1"/>
  <c r="K792" i="12"/>
  <c r="W793" i="12" l="1"/>
  <c r="Q793" i="12"/>
  <c r="R793" i="12" s="1"/>
  <c r="K793" i="12"/>
  <c r="E3146" i="13"/>
  <c r="J794" i="12"/>
  <c r="Y794" i="12"/>
  <c r="I794" i="12"/>
  <c r="V794" i="12"/>
  <c r="B795" i="12"/>
  <c r="U794" i="12"/>
  <c r="E794" i="12"/>
  <c r="F794" i="12" s="1"/>
  <c r="N794" i="12"/>
  <c r="O794" i="12" s="1"/>
  <c r="P794" i="12" s="1"/>
  <c r="W794" i="12" l="1"/>
  <c r="E3145" i="13"/>
  <c r="Y795" i="12"/>
  <c r="I795" i="12"/>
  <c r="V795" i="12"/>
  <c r="B796" i="12"/>
  <c r="U795" i="12"/>
  <c r="E795" i="12"/>
  <c r="F795" i="12" s="1"/>
  <c r="N795" i="12"/>
  <c r="O795" i="12" s="1"/>
  <c r="P795" i="12" s="1"/>
  <c r="J795" i="12"/>
  <c r="K794" i="12"/>
  <c r="Q794" i="12"/>
  <c r="R794" i="12" s="1"/>
  <c r="W795" i="12" l="1"/>
  <c r="Q795" i="12"/>
  <c r="R795" i="12" s="1"/>
  <c r="E3144" i="13"/>
  <c r="V796" i="12"/>
  <c r="B797" i="12"/>
  <c r="U796" i="12"/>
  <c r="E796" i="12"/>
  <c r="F796" i="12" s="1"/>
  <c r="N796" i="12"/>
  <c r="O796" i="12" s="1"/>
  <c r="P796" i="12" s="1"/>
  <c r="Y796" i="12"/>
  <c r="I796" i="12"/>
  <c r="J796" i="12"/>
  <c r="K795" i="12"/>
  <c r="W796" i="12" l="1"/>
  <c r="Q796" i="12"/>
  <c r="R796" i="12" s="1"/>
  <c r="E3143" i="13"/>
  <c r="N797" i="12"/>
  <c r="O797" i="12" s="1"/>
  <c r="P797" i="12" s="1"/>
  <c r="J797" i="12"/>
  <c r="Y797" i="12"/>
  <c r="I797" i="12"/>
  <c r="V797" i="12"/>
  <c r="B798" i="12"/>
  <c r="U797" i="12"/>
  <c r="E797" i="12"/>
  <c r="F797" i="12" s="1"/>
  <c r="K796" i="12"/>
  <c r="W797" i="12" l="1"/>
  <c r="K797" i="12"/>
  <c r="Q797" i="12"/>
  <c r="R797" i="12" s="1"/>
  <c r="E3142" i="13"/>
  <c r="N798" i="12"/>
  <c r="O798" i="12" s="1"/>
  <c r="P798" i="12" s="1"/>
  <c r="J798" i="12"/>
  <c r="Y798" i="12"/>
  <c r="I798" i="12"/>
  <c r="V798" i="12"/>
  <c r="B799" i="12"/>
  <c r="U798" i="12"/>
  <c r="E798" i="12"/>
  <c r="F798" i="12" s="1"/>
  <c r="K798" i="12" l="1"/>
  <c r="Q798" i="12"/>
  <c r="R798" i="12" s="1"/>
  <c r="W798" i="12"/>
  <c r="E3141" i="13"/>
  <c r="J799" i="12"/>
  <c r="Y799" i="12"/>
  <c r="I799" i="12"/>
  <c r="V799" i="12"/>
  <c r="B800" i="12"/>
  <c r="U799" i="12"/>
  <c r="E799" i="12"/>
  <c r="F799" i="12" s="1"/>
  <c r="N799" i="12"/>
  <c r="O799" i="12" s="1"/>
  <c r="P799" i="12" s="1"/>
  <c r="K799" i="12" l="1"/>
  <c r="Q799" i="12"/>
  <c r="R799" i="12" s="1"/>
  <c r="W799" i="12"/>
  <c r="E3140" i="13"/>
  <c r="J800" i="12"/>
  <c r="Y800" i="12"/>
  <c r="I800" i="12"/>
  <c r="V800" i="12"/>
  <c r="B801" i="12"/>
  <c r="U800" i="12"/>
  <c r="E800" i="12"/>
  <c r="F800" i="12" s="1"/>
  <c r="N800" i="12"/>
  <c r="O800" i="12" s="1"/>
  <c r="P800" i="12" s="1"/>
  <c r="W800" i="12" l="1"/>
  <c r="Q800" i="12"/>
  <c r="R800" i="12" s="1"/>
  <c r="E3139" i="13"/>
  <c r="V801" i="12"/>
  <c r="B802" i="12"/>
  <c r="U801" i="12"/>
  <c r="E801" i="12"/>
  <c r="F801" i="12" s="1"/>
  <c r="N801" i="12"/>
  <c r="O801" i="12" s="1"/>
  <c r="P801" i="12" s="1"/>
  <c r="J801" i="12"/>
  <c r="Y801" i="12"/>
  <c r="I801" i="12"/>
  <c r="K800" i="12"/>
  <c r="K801" i="12" l="1"/>
  <c r="Q801" i="12"/>
  <c r="R801" i="12" s="1"/>
  <c r="W801" i="12"/>
  <c r="E3138" i="13"/>
  <c r="N802" i="12"/>
  <c r="O802" i="12" s="1"/>
  <c r="P802" i="12" s="1"/>
  <c r="J802" i="12"/>
  <c r="Y802" i="12"/>
  <c r="I802" i="12"/>
  <c r="V802" i="12"/>
  <c r="B803" i="12"/>
  <c r="U802" i="12"/>
  <c r="E802" i="12"/>
  <c r="F802" i="12" s="1"/>
  <c r="Q802" i="12" l="1"/>
  <c r="R802" i="12" s="1"/>
  <c r="E3137" i="13"/>
  <c r="N803" i="12"/>
  <c r="O803" i="12" s="1"/>
  <c r="P803" i="12" s="1"/>
  <c r="J803" i="12"/>
  <c r="Y803" i="12"/>
  <c r="I803" i="12"/>
  <c r="V803" i="12"/>
  <c r="E803" i="12"/>
  <c r="F803" i="12" s="1"/>
  <c r="B804" i="12"/>
  <c r="U803" i="12"/>
  <c r="W802" i="12"/>
  <c r="K802" i="12"/>
  <c r="W803" i="12" l="1"/>
  <c r="K803" i="12"/>
  <c r="Q803" i="12"/>
  <c r="R803" i="12" s="1"/>
  <c r="E3136" i="13"/>
  <c r="N804" i="12"/>
  <c r="O804" i="12" s="1"/>
  <c r="P804" i="12" s="1"/>
  <c r="J804" i="12"/>
  <c r="Y804" i="12"/>
  <c r="I804" i="12"/>
  <c r="V804" i="12"/>
  <c r="B805" i="12"/>
  <c r="U804" i="12"/>
  <c r="E804" i="12"/>
  <c r="F804" i="12" s="1"/>
  <c r="W804" i="12" l="1"/>
  <c r="Q804" i="12"/>
  <c r="R804" i="12" s="1"/>
  <c r="E3135" i="13"/>
  <c r="J805" i="12"/>
  <c r="Y805" i="12"/>
  <c r="I805" i="12"/>
  <c r="V805" i="12"/>
  <c r="B806" i="12"/>
  <c r="U805" i="12"/>
  <c r="E805" i="12"/>
  <c r="F805" i="12" s="1"/>
  <c r="N805" i="12"/>
  <c r="O805" i="12" s="1"/>
  <c r="P805" i="12" s="1"/>
  <c r="K804" i="12"/>
  <c r="W805" i="12" l="1"/>
  <c r="E3134" i="13"/>
  <c r="V806" i="12"/>
  <c r="B807" i="12"/>
  <c r="U806" i="12"/>
  <c r="E806" i="12"/>
  <c r="F806" i="12" s="1"/>
  <c r="N806" i="12"/>
  <c r="O806" i="12" s="1"/>
  <c r="P806" i="12" s="1"/>
  <c r="J806" i="12"/>
  <c r="Y806" i="12"/>
  <c r="I806" i="12"/>
  <c r="K805" i="12"/>
  <c r="Q805" i="12"/>
  <c r="R805" i="12" s="1"/>
  <c r="Q806" i="12" l="1"/>
  <c r="R806" i="12" s="1"/>
  <c r="W806" i="12"/>
  <c r="E3133" i="13"/>
  <c r="B808" i="12"/>
  <c r="U807" i="12"/>
  <c r="E807" i="12"/>
  <c r="F807" i="12" s="1"/>
  <c r="N807" i="12"/>
  <c r="O807" i="12" s="1"/>
  <c r="P807" i="12" s="1"/>
  <c r="J807" i="12"/>
  <c r="Y807" i="12"/>
  <c r="V807" i="12"/>
  <c r="I807" i="12"/>
  <c r="K806" i="12"/>
  <c r="W807" i="12" l="1"/>
  <c r="Q807" i="12"/>
  <c r="R807" i="12" s="1"/>
  <c r="E3132" i="13"/>
  <c r="N808" i="12"/>
  <c r="O808" i="12" s="1"/>
  <c r="P808" i="12" s="1"/>
  <c r="J808" i="12"/>
  <c r="Y808" i="12"/>
  <c r="I808" i="12"/>
  <c r="B809" i="12"/>
  <c r="U808" i="12"/>
  <c r="E808" i="12"/>
  <c r="F808" i="12" s="1"/>
  <c r="V808" i="12"/>
  <c r="K807" i="12"/>
  <c r="K808" i="12" l="1"/>
  <c r="Q808" i="12"/>
  <c r="R808" i="12" s="1"/>
  <c r="W808" i="12"/>
  <c r="E3131" i="13"/>
  <c r="N809" i="12"/>
  <c r="O809" i="12" s="1"/>
  <c r="P809" i="12" s="1"/>
  <c r="J809" i="12"/>
  <c r="Y809" i="12"/>
  <c r="I809" i="12"/>
  <c r="V809" i="12"/>
  <c r="B810" i="12"/>
  <c r="U809" i="12"/>
  <c r="E809" i="12"/>
  <c r="F809" i="12" s="1"/>
  <c r="W809" i="12" l="1"/>
  <c r="Q809" i="12"/>
  <c r="R809" i="12" s="1"/>
  <c r="E3130" i="13"/>
  <c r="J810" i="12"/>
  <c r="Y810" i="12"/>
  <c r="I810" i="12"/>
  <c r="V810" i="12"/>
  <c r="B811" i="12"/>
  <c r="U810" i="12"/>
  <c r="E810" i="12"/>
  <c r="F810" i="12" s="1"/>
  <c r="N810" i="12"/>
  <c r="O810" i="12" s="1"/>
  <c r="P810" i="12" s="1"/>
  <c r="K809" i="12"/>
  <c r="W810" i="12" l="1"/>
  <c r="Q810" i="12"/>
  <c r="R810" i="12" s="1"/>
  <c r="E3129" i="13"/>
  <c r="Y811" i="12"/>
  <c r="I811" i="12"/>
  <c r="V811" i="12"/>
  <c r="B812" i="12"/>
  <c r="U811" i="12"/>
  <c r="E811" i="12"/>
  <c r="F811" i="12" s="1"/>
  <c r="N811" i="12"/>
  <c r="O811" i="12" s="1"/>
  <c r="P811" i="12" s="1"/>
  <c r="J811" i="12"/>
  <c r="K810" i="12"/>
  <c r="E3128" i="13" l="1"/>
  <c r="V812" i="12"/>
  <c r="B813" i="12"/>
  <c r="U812" i="12"/>
  <c r="E812" i="12"/>
  <c r="F812" i="12" s="1"/>
  <c r="N812" i="12"/>
  <c r="O812" i="12" s="1"/>
  <c r="P812" i="12" s="1"/>
  <c r="J812" i="12"/>
  <c r="Y812" i="12"/>
  <c r="I812" i="12"/>
  <c r="K811" i="12"/>
  <c r="Q811" i="12"/>
  <c r="R811" i="12" s="1"/>
  <c r="W811" i="12"/>
  <c r="K812" i="12" l="1"/>
  <c r="Q812" i="12"/>
  <c r="R812" i="12" s="1"/>
  <c r="W812" i="12"/>
  <c r="E3127" i="13"/>
  <c r="N813" i="12"/>
  <c r="O813" i="12" s="1"/>
  <c r="P813" i="12" s="1"/>
  <c r="J813" i="12"/>
  <c r="Y813" i="12"/>
  <c r="I813" i="12"/>
  <c r="V813" i="12"/>
  <c r="B814" i="12"/>
  <c r="U813" i="12"/>
  <c r="E813" i="12"/>
  <c r="F813" i="12" s="1"/>
  <c r="W813" i="12" l="1"/>
  <c r="K813" i="12"/>
  <c r="Q813" i="12"/>
  <c r="R813" i="12" s="1"/>
  <c r="E3126" i="13"/>
  <c r="N814" i="12"/>
  <c r="O814" i="12" s="1"/>
  <c r="P814" i="12" s="1"/>
  <c r="J814" i="12"/>
  <c r="Y814" i="12"/>
  <c r="I814" i="12"/>
  <c r="V814" i="12"/>
  <c r="B815" i="12"/>
  <c r="U814" i="12"/>
  <c r="E814" i="12"/>
  <c r="F814" i="12" s="1"/>
  <c r="W814" i="12" l="1"/>
  <c r="E3125" i="13"/>
  <c r="J815" i="12"/>
  <c r="Y815" i="12"/>
  <c r="I815" i="12"/>
  <c r="V815" i="12"/>
  <c r="B816" i="12"/>
  <c r="U815" i="12"/>
  <c r="E815" i="12"/>
  <c r="F815" i="12" s="1"/>
  <c r="N815" i="12"/>
  <c r="O815" i="12" s="1"/>
  <c r="P815" i="12" s="1"/>
  <c r="Q814" i="12"/>
  <c r="R814" i="12" s="1"/>
  <c r="K814" i="12"/>
  <c r="Q815" i="12" l="1"/>
  <c r="R815" i="12" s="1"/>
  <c r="K815" i="12"/>
  <c r="W815" i="12"/>
  <c r="E3124" i="13"/>
  <c r="J816" i="12"/>
  <c r="Y816" i="12"/>
  <c r="I816" i="12"/>
  <c r="V816" i="12"/>
  <c r="B817" i="12"/>
  <c r="U816" i="12"/>
  <c r="E816" i="12"/>
  <c r="F816" i="12" s="1"/>
  <c r="N816" i="12"/>
  <c r="O816" i="12" s="1"/>
  <c r="P816" i="12" s="1"/>
  <c r="W816" i="12" l="1"/>
  <c r="K816" i="12"/>
  <c r="E3123" i="13"/>
  <c r="V817" i="12"/>
  <c r="B818" i="12"/>
  <c r="U817" i="12"/>
  <c r="E817" i="12"/>
  <c r="F817" i="12" s="1"/>
  <c r="N817" i="12"/>
  <c r="O817" i="12" s="1"/>
  <c r="P817" i="12" s="1"/>
  <c r="J817" i="12"/>
  <c r="Y817" i="12"/>
  <c r="I817" i="12"/>
  <c r="Q816" i="12"/>
  <c r="R816" i="12" s="1"/>
  <c r="W817" i="12" l="1"/>
  <c r="Q817" i="12"/>
  <c r="R817" i="12" s="1"/>
  <c r="E3122" i="13"/>
  <c r="N818" i="12"/>
  <c r="O818" i="12" s="1"/>
  <c r="P818" i="12" s="1"/>
  <c r="J818" i="12"/>
  <c r="Y818" i="12"/>
  <c r="I818" i="12"/>
  <c r="V818" i="12"/>
  <c r="B819" i="12"/>
  <c r="U818" i="12"/>
  <c r="E818" i="12"/>
  <c r="F818" i="12" s="1"/>
  <c r="K817" i="12"/>
  <c r="W818" i="12" l="1"/>
  <c r="Q818" i="12"/>
  <c r="R818" i="12" s="1"/>
  <c r="E3121" i="13"/>
  <c r="N819" i="12"/>
  <c r="O819" i="12" s="1"/>
  <c r="P819" i="12" s="1"/>
  <c r="J819" i="12"/>
  <c r="Y819" i="12"/>
  <c r="I819" i="12"/>
  <c r="V819" i="12"/>
  <c r="B820" i="12"/>
  <c r="U819" i="12"/>
  <c r="E819" i="12"/>
  <c r="F819" i="12" s="1"/>
  <c r="K818" i="12"/>
  <c r="K819" i="12" l="1"/>
  <c r="W819" i="12"/>
  <c r="Q819" i="12"/>
  <c r="R819" i="12" s="1"/>
  <c r="E3120" i="13"/>
  <c r="N820" i="12"/>
  <c r="O820" i="12" s="1"/>
  <c r="P820" i="12" s="1"/>
  <c r="J820" i="12"/>
  <c r="Y820" i="12"/>
  <c r="I820" i="12"/>
  <c r="V820" i="12"/>
  <c r="B821" i="12"/>
  <c r="U820" i="12"/>
  <c r="E820" i="12"/>
  <c r="F820" i="12" s="1"/>
  <c r="K820" i="12" l="1"/>
  <c r="Q820" i="12"/>
  <c r="R820" i="12" s="1"/>
  <c r="W820" i="12"/>
  <c r="E3119" i="13"/>
  <c r="J821" i="12"/>
  <c r="Y821" i="12"/>
  <c r="I821" i="12"/>
  <c r="V821" i="12"/>
  <c r="B822" i="12"/>
  <c r="U821" i="12"/>
  <c r="E821" i="12"/>
  <c r="F821" i="12" s="1"/>
  <c r="N821" i="12"/>
  <c r="O821" i="12" s="1"/>
  <c r="P821" i="12" s="1"/>
  <c r="K821" i="12" l="1"/>
  <c r="Q821" i="12"/>
  <c r="R821" i="12" s="1"/>
  <c r="W821" i="12"/>
  <c r="E3118" i="13"/>
  <c r="V822" i="12"/>
  <c r="B823" i="12"/>
  <c r="U822" i="12"/>
  <c r="E822" i="12"/>
  <c r="F822" i="12" s="1"/>
  <c r="N822" i="12"/>
  <c r="O822" i="12" s="1"/>
  <c r="P822" i="12" s="1"/>
  <c r="J822" i="12"/>
  <c r="Y822" i="12"/>
  <c r="I822" i="12"/>
  <c r="W822" i="12" l="1"/>
  <c r="K822" i="12"/>
  <c r="Q822" i="12"/>
  <c r="R822" i="12" s="1"/>
  <c r="E3117" i="13"/>
  <c r="B824" i="12"/>
  <c r="U823" i="12"/>
  <c r="E823" i="12"/>
  <c r="F823" i="12" s="1"/>
  <c r="N823" i="12"/>
  <c r="O823" i="12" s="1"/>
  <c r="P823" i="12" s="1"/>
  <c r="J823" i="12"/>
  <c r="Y823" i="12"/>
  <c r="I823" i="12"/>
  <c r="V823" i="12"/>
  <c r="K823" i="12" l="1"/>
  <c r="Q823" i="12"/>
  <c r="R823" i="12" s="1"/>
  <c r="W823" i="12"/>
  <c r="E3116" i="13"/>
  <c r="N824" i="12"/>
  <c r="O824" i="12" s="1"/>
  <c r="P824" i="12" s="1"/>
  <c r="J824" i="12"/>
  <c r="Y824" i="12"/>
  <c r="I824" i="12"/>
  <c r="V824" i="12"/>
  <c r="B825" i="12"/>
  <c r="U824" i="12"/>
  <c r="E824" i="12"/>
  <c r="F824" i="12" s="1"/>
  <c r="K824" i="12" l="1"/>
  <c r="W824" i="12"/>
  <c r="Q824" i="12"/>
  <c r="R824" i="12" s="1"/>
  <c r="E3115" i="13"/>
  <c r="N825" i="12"/>
  <c r="O825" i="12" s="1"/>
  <c r="P825" i="12" s="1"/>
  <c r="J825" i="12"/>
  <c r="Y825" i="12"/>
  <c r="I825" i="12"/>
  <c r="V825" i="12"/>
  <c r="B826" i="12"/>
  <c r="U825" i="12"/>
  <c r="E825" i="12"/>
  <c r="F825" i="12" s="1"/>
  <c r="W825" i="12" l="1"/>
  <c r="E3114" i="13"/>
  <c r="J826" i="12"/>
  <c r="Y826" i="12"/>
  <c r="I826" i="12"/>
  <c r="V826" i="12"/>
  <c r="B827" i="12"/>
  <c r="U826" i="12"/>
  <c r="E826" i="12"/>
  <c r="F826" i="12" s="1"/>
  <c r="N826" i="12"/>
  <c r="O826" i="12" s="1"/>
  <c r="P826" i="12" s="1"/>
  <c r="Q825" i="12"/>
  <c r="R825" i="12" s="1"/>
  <c r="K825" i="12"/>
  <c r="Q826" i="12" l="1"/>
  <c r="R826" i="12" s="1"/>
  <c r="E3113" i="13"/>
  <c r="Y827" i="12"/>
  <c r="I827" i="12"/>
  <c r="V827" i="12"/>
  <c r="B828" i="12"/>
  <c r="U827" i="12"/>
  <c r="E827" i="12"/>
  <c r="F827" i="12" s="1"/>
  <c r="N827" i="12"/>
  <c r="O827" i="12" s="1"/>
  <c r="P827" i="12" s="1"/>
  <c r="J827" i="12"/>
  <c r="K826" i="12"/>
  <c r="W826" i="12"/>
  <c r="W827" i="12" l="1"/>
  <c r="E3112" i="13"/>
  <c r="V828" i="12"/>
  <c r="B829" i="12"/>
  <c r="U828" i="12"/>
  <c r="E828" i="12"/>
  <c r="F828" i="12" s="1"/>
  <c r="N828" i="12"/>
  <c r="O828" i="12" s="1"/>
  <c r="P828" i="12" s="1"/>
  <c r="J828" i="12"/>
  <c r="Y828" i="12"/>
  <c r="I828" i="12"/>
  <c r="K827" i="12"/>
  <c r="Q827" i="12"/>
  <c r="R827" i="12" s="1"/>
  <c r="K828" i="12" l="1"/>
  <c r="W828" i="12"/>
  <c r="Q828" i="12"/>
  <c r="R828" i="12" s="1"/>
  <c r="E3111" i="13"/>
  <c r="N829" i="12"/>
  <c r="O829" i="12" s="1"/>
  <c r="P829" i="12" s="1"/>
  <c r="J829" i="12"/>
  <c r="Y829" i="12"/>
  <c r="I829" i="12"/>
  <c r="V829" i="12"/>
  <c r="B830" i="12"/>
  <c r="U829" i="12"/>
  <c r="E829" i="12"/>
  <c r="F829" i="12" s="1"/>
  <c r="W829" i="12" l="1"/>
  <c r="Q829" i="12"/>
  <c r="R829" i="12" s="1"/>
  <c r="E3110" i="13"/>
  <c r="N830" i="12"/>
  <c r="O830" i="12" s="1"/>
  <c r="P830" i="12" s="1"/>
  <c r="J830" i="12"/>
  <c r="Y830" i="12"/>
  <c r="I830" i="12"/>
  <c r="V830" i="12"/>
  <c r="B831" i="12"/>
  <c r="U830" i="12"/>
  <c r="E830" i="12"/>
  <c r="F830" i="12" s="1"/>
  <c r="K829" i="12"/>
  <c r="Q830" i="12" l="1"/>
  <c r="R830" i="12" s="1"/>
  <c r="W830" i="12"/>
  <c r="E3109" i="13"/>
  <c r="J831" i="12"/>
  <c r="Y831" i="12"/>
  <c r="I831" i="12"/>
  <c r="V831" i="12"/>
  <c r="B832" i="12"/>
  <c r="U831" i="12"/>
  <c r="E831" i="12"/>
  <c r="F831" i="12" s="1"/>
  <c r="N831" i="12"/>
  <c r="O831" i="12" s="1"/>
  <c r="P831" i="12" s="1"/>
  <c r="K830" i="12"/>
  <c r="W831" i="12" l="1"/>
  <c r="K831" i="12"/>
  <c r="Q831" i="12"/>
  <c r="R831" i="12" s="1"/>
  <c r="E3108" i="13"/>
  <c r="J832" i="12"/>
  <c r="Y832" i="12"/>
  <c r="I832" i="12"/>
  <c r="V832" i="12"/>
  <c r="B833" i="12"/>
  <c r="U832" i="12"/>
  <c r="E832" i="12"/>
  <c r="F832" i="12" s="1"/>
  <c r="N832" i="12"/>
  <c r="O832" i="12" s="1"/>
  <c r="P832" i="12" s="1"/>
  <c r="W832" i="12" l="1"/>
  <c r="Q832" i="12"/>
  <c r="R832" i="12" s="1"/>
  <c r="E3107" i="13"/>
  <c r="V833" i="12"/>
  <c r="B834" i="12"/>
  <c r="U833" i="12"/>
  <c r="E833" i="12"/>
  <c r="F833" i="12" s="1"/>
  <c r="N833" i="12"/>
  <c r="O833" i="12" s="1"/>
  <c r="P833" i="12" s="1"/>
  <c r="J833" i="12"/>
  <c r="Y833" i="12"/>
  <c r="I833" i="12"/>
  <c r="K832" i="12"/>
  <c r="W833" i="12" l="1"/>
  <c r="E3106" i="13"/>
  <c r="N834" i="12"/>
  <c r="O834" i="12" s="1"/>
  <c r="P834" i="12" s="1"/>
  <c r="J834" i="12"/>
  <c r="Y834" i="12"/>
  <c r="I834" i="12"/>
  <c r="V834" i="12"/>
  <c r="B835" i="12"/>
  <c r="U834" i="12"/>
  <c r="E834" i="12"/>
  <c r="F834" i="12" s="1"/>
  <c r="K833" i="12"/>
  <c r="Q833" i="12"/>
  <c r="R833" i="12" s="1"/>
  <c r="W834" i="12" l="1"/>
  <c r="K834" i="12"/>
  <c r="Q834" i="12"/>
  <c r="R834" i="12" s="1"/>
  <c r="E3105" i="13"/>
  <c r="N835" i="12"/>
  <c r="O835" i="12" s="1"/>
  <c r="P835" i="12" s="1"/>
  <c r="J835" i="12"/>
  <c r="Y835" i="12"/>
  <c r="I835" i="12"/>
  <c r="V835" i="12"/>
  <c r="B836" i="12"/>
  <c r="U835" i="12"/>
  <c r="E835" i="12"/>
  <c r="F835" i="12" s="1"/>
  <c r="K835" i="12" l="1"/>
  <c r="Q835" i="12"/>
  <c r="R835" i="12" s="1"/>
  <c r="W835" i="12"/>
  <c r="E3104" i="13"/>
  <c r="N836" i="12"/>
  <c r="O836" i="12" s="1"/>
  <c r="P836" i="12" s="1"/>
  <c r="J836" i="12"/>
  <c r="Y836" i="12"/>
  <c r="I836" i="12"/>
  <c r="V836" i="12"/>
  <c r="B837" i="12"/>
  <c r="U836" i="12"/>
  <c r="E836" i="12"/>
  <c r="F836" i="12" s="1"/>
  <c r="K836" i="12" l="1"/>
  <c r="Q836" i="12"/>
  <c r="R836" i="12" s="1"/>
  <c r="W836" i="12"/>
  <c r="E3103" i="13"/>
  <c r="J837" i="12"/>
  <c r="Y837" i="12"/>
  <c r="I837" i="12"/>
  <c r="V837" i="12"/>
  <c r="B838" i="12"/>
  <c r="U837" i="12"/>
  <c r="E837" i="12"/>
  <c r="F837" i="12" s="1"/>
  <c r="N837" i="12"/>
  <c r="O837" i="12" s="1"/>
  <c r="P837" i="12" s="1"/>
  <c r="W837" i="12" l="1"/>
  <c r="Q837" i="12"/>
  <c r="R837" i="12" s="1"/>
  <c r="E3102" i="13"/>
  <c r="V838" i="12"/>
  <c r="B839" i="12"/>
  <c r="U838" i="12"/>
  <c r="E838" i="12"/>
  <c r="F838" i="12" s="1"/>
  <c r="N838" i="12"/>
  <c r="O838" i="12" s="1"/>
  <c r="P838" i="12" s="1"/>
  <c r="J838" i="12"/>
  <c r="Y838" i="12"/>
  <c r="I838" i="12"/>
  <c r="K837" i="12"/>
  <c r="W838" i="12" l="1"/>
  <c r="K838" i="12"/>
  <c r="Q838" i="12"/>
  <c r="R838" i="12" s="1"/>
  <c r="E3101" i="13"/>
  <c r="B840" i="12"/>
  <c r="U839" i="12"/>
  <c r="E839" i="12"/>
  <c r="F839" i="12" s="1"/>
  <c r="N839" i="12"/>
  <c r="O839" i="12" s="1"/>
  <c r="P839" i="12" s="1"/>
  <c r="J839" i="12"/>
  <c r="Y839" i="12"/>
  <c r="I839" i="12"/>
  <c r="V839" i="12"/>
  <c r="W839" i="12" l="1"/>
  <c r="E3100" i="13"/>
  <c r="N840" i="12"/>
  <c r="O840" i="12" s="1"/>
  <c r="P840" i="12" s="1"/>
  <c r="J840" i="12"/>
  <c r="Y840" i="12"/>
  <c r="I840" i="12"/>
  <c r="V840" i="12"/>
  <c r="B841" i="12"/>
  <c r="U840" i="12"/>
  <c r="E840" i="12"/>
  <c r="F840" i="12" s="1"/>
  <c r="K839" i="12"/>
  <c r="Q839" i="12"/>
  <c r="R839" i="12" s="1"/>
  <c r="W840" i="12" l="1"/>
  <c r="K840" i="12"/>
  <c r="Q840" i="12"/>
  <c r="R840" i="12" s="1"/>
  <c r="E3099" i="13"/>
  <c r="N841" i="12"/>
  <c r="O841" i="12" s="1"/>
  <c r="P841" i="12" s="1"/>
  <c r="J841" i="12"/>
  <c r="Y841" i="12"/>
  <c r="I841" i="12"/>
  <c r="V841" i="12"/>
  <c r="B842" i="12"/>
  <c r="U841" i="12"/>
  <c r="E841" i="12"/>
  <c r="F841" i="12" s="1"/>
  <c r="W841" i="12" l="1"/>
  <c r="Q841" i="12"/>
  <c r="R841" i="12" s="1"/>
  <c r="E3098" i="13"/>
  <c r="J842" i="12"/>
  <c r="Y842" i="12"/>
  <c r="I842" i="12"/>
  <c r="V842" i="12"/>
  <c r="B843" i="12"/>
  <c r="U842" i="12"/>
  <c r="E842" i="12"/>
  <c r="F842" i="12" s="1"/>
  <c r="N842" i="12"/>
  <c r="O842" i="12" s="1"/>
  <c r="P842" i="12" s="1"/>
  <c r="K841" i="12"/>
  <c r="W842" i="12" l="1"/>
  <c r="K842" i="12"/>
  <c r="Q842" i="12"/>
  <c r="R842" i="12" s="1"/>
  <c r="E3097" i="13"/>
  <c r="Y843" i="12"/>
  <c r="I843" i="12"/>
  <c r="V843" i="12"/>
  <c r="B844" i="12"/>
  <c r="U843" i="12"/>
  <c r="E843" i="12"/>
  <c r="F843" i="12" s="1"/>
  <c r="N843" i="12"/>
  <c r="O843" i="12" s="1"/>
  <c r="P843" i="12" s="1"/>
  <c r="J843" i="12"/>
  <c r="K843" i="12" l="1"/>
  <c r="Q843" i="12"/>
  <c r="R843" i="12" s="1"/>
  <c r="W843" i="12"/>
  <c r="E3096" i="13"/>
  <c r="V844" i="12"/>
  <c r="B845" i="12"/>
  <c r="U844" i="12"/>
  <c r="E844" i="12"/>
  <c r="F844" i="12" s="1"/>
  <c r="N844" i="12"/>
  <c r="O844" i="12" s="1"/>
  <c r="P844" i="12" s="1"/>
  <c r="J844" i="12"/>
  <c r="Y844" i="12"/>
  <c r="I844" i="12"/>
  <c r="W844" i="12" l="1"/>
  <c r="E3095" i="13"/>
  <c r="N845" i="12"/>
  <c r="O845" i="12" s="1"/>
  <c r="P845" i="12" s="1"/>
  <c r="J845" i="12"/>
  <c r="Y845" i="12"/>
  <c r="I845" i="12"/>
  <c r="V845" i="12"/>
  <c r="B846" i="12"/>
  <c r="U845" i="12"/>
  <c r="E845" i="12"/>
  <c r="F845" i="12" s="1"/>
  <c r="K844" i="12"/>
  <c r="Q844" i="12"/>
  <c r="R844" i="12" s="1"/>
  <c r="W845" i="12" l="1"/>
  <c r="K845" i="12"/>
  <c r="Q845" i="12"/>
  <c r="R845" i="12" s="1"/>
  <c r="E3094" i="13"/>
  <c r="N846" i="12"/>
  <c r="O846" i="12" s="1"/>
  <c r="P846" i="12" s="1"/>
  <c r="J846" i="12"/>
  <c r="Y846" i="12"/>
  <c r="I846" i="12"/>
  <c r="V846" i="12"/>
  <c r="B847" i="12"/>
  <c r="U846" i="12"/>
  <c r="E846" i="12"/>
  <c r="F846" i="12" s="1"/>
  <c r="K846" i="12" l="1"/>
  <c r="Q846" i="12"/>
  <c r="R846" i="12" s="1"/>
  <c r="W846" i="12"/>
  <c r="E3093" i="13"/>
  <c r="J847" i="12"/>
  <c r="Y847" i="12"/>
  <c r="I847" i="12"/>
  <c r="V847" i="12"/>
  <c r="B848" i="12"/>
  <c r="U847" i="12"/>
  <c r="E847" i="12"/>
  <c r="F847" i="12" s="1"/>
  <c r="N847" i="12"/>
  <c r="O847" i="12" s="1"/>
  <c r="P847" i="12" s="1"/>
  <c r="W847" i="12" l="1"/>
  <c r="E3092" i="13"/>
  <c r="J848" i="12"/>
  <c r="Y848" i="12"/>
  <c r="I848" i="12"/>
  <c r="V848" i="12"/>
  <c r="B849" i="12"/>
  <c r="U848" i="12"/>
  <c r="E848" i="12"/>
  <c r="F848" i="12" s="1"/>
  <c r="N848" i="12"/>
  <c r="O848" i="12" s="1"/>
  <c r="P848" i="12" s="1"/>
  <c r="K847" i="12"/>
  <c r="Q847" i="12"/>
  <c r="R847" i="12" s="1"/>
  <c r="W848" i="12" l="1"/>
  <c r="E3091" i="13"/>
  <c r="V849" i="12"/>
  <c r="B850" i="12"/>
  <c r="U849" i="12"/>
  <c r="E849" i="12"/>
  <c r="F849" i="12" s="1"/>
  <c r="N849" i="12"/>
  <c r="O849" i="12" s="1"/>
  <c r="P849" i="12" s="1"/>
  <c r="J849" i="12"/>
  <c r="Y849" i="12"/>
  <c r="I849" i="12"/>
  <c r="K848" i="12"/>
  <c r="Q848" i="12"/>
  <c r="R848" i="12" s="1"/>
  <c r="Q849" i="12" l="1"/>
  <c r="R849" i="12" s="1"/>
  <c r="W849" i="12"/>
  <c r="E3090" i="13"/>
  <c r="N850" i="12"/>
  <c r="O850" i="12" s="1"/>
  <c r="P850" i="12" s="1"/>
  <c r="J850" i="12"/>
  <c r="Y850" i="12"/>
  <c r="I850" i="12"/>
  <c r="V850" i="12"/>
  <c r="B851" i="12"/>
  <c r="U850" i="12"/>
  <c r="E850" i="12"/>
  <c r="F850" i="12" s="1"/>
  <c r="K849" i="12"/>
  <c r="W850" i="12" l="1"/>
  <c r="Q850" i="12"/>
  <c r="R850" i="12" s="1"/>
  <c r="E3089" i="13"/>
  <c r="N851" i="12"/>
  <c r="O851" i="12" s="1"/>
  <c r="P851" i="12" s="1"/>
  <c r="J851" i="12"/>
  <c r="Y851" i="12"/>
  <c r="I851" i="12"/>
  <c r="V851" i="12"/>
  <c r="B852" i="12"/>
  <c r="U851" i="12"/>
  <c r="E851" i="12"/>
  <c r="F851" i="12" s="1"/>
  <c r="K850" i="12"/>
  <c r="K851" i="12" l="1"/>
  <c r="W851" i="12"/>
  <c r="Q851" i="12"/>
  <c r="R851" i="12" s="1"/>
  <c r="E3088" i="13"/>
  <c r="N852" i="12"/>
  <c r="O852" i="12" s="1"/>
  <c r="P852" i="12" s="1"/>
  <c r="J852" i="12"/>
  <c r="Y852" i="12"/>
  <c r="I852" i="12"/>
  <c r="V852" i="12"/>
  <c r="B853" i="12"/>
  <c r="U852" i="12"/>
  <c r="E852" i="12"/>
  <c r="F852" i="12" s="1"/>
  <c r="Q852" i="12" l="1"/>
  <c r="R852" i="12" s="1"/>
  <c r="K852" i="12"/>
  <c r="W852" i="12"/>
  <c r="E3087" i="13"/>
  <c r="J853" i="12"/>
  <c r="Y853" i="12"/>
  <c r="I853" i="12"/>
  <c r="V853" i="12"/>
  <c r="B854" i="12"/>
  <c r="U853" i="12"/>
  <c r="E853" i="12"/>
  <c r="F853" i="12" s="1"/>
  <c r="N853" i="12"/>
  <c r="O853" i="12" s="1"/>
  <c r="P853" i="12" s="1"/>
  <c r="W853" i="12" l="1"/>
  <c r="E3086" i="13"/>
  <c r="V854" i="12"/>
  <c r="B855" i="12"/>
  <c r="U854" i="12"/>
  <c r="E854" i="12"/>
  <c r="F854" i="12" s="1"/>
  <c r="N854" i="12"/>
  <c r="O854" i="12" s="1"/>
  <c r="P854" i="12" s="1"/>
  <c r="J854" i="12"/>
  <c r="Y854" i="12"/>
  <c r="I854" i="12"/>
  <c r="K853" i="12"/>
  <c r="Q853" i="12"/>
  <c r="R853" i="12" s="1"/>
  <c r="W854" i="12" l="1"/>
  <c r="Q854" i="12"/>
  <c r="R854" i="12" s="1"/>
  <c r="E3085" i="13"/>
  <c r="B856" i="12"/>
  <c r="U855" i="12"/>
  <c r="E855" i="12"/>
  <c r="F855" i="12" s="1"/>
  <c r="N855" i="12"/>
  <c r="O855" i="12" s="1"/>
  <c r="P855" i="12" s="1"/>
  <c r="J855" i="12"/>
  <c r="Y855" i="12"/>
  <c r="I855" i="12"/>
  <c r="V855" i="12"/>
  <c r="K854" i="12"/>
  <c r="W855" i="12" l="1"/>
  <c r="E3084" i="13"/>
  <c r="N856" i="12"/>
  <c r="O856" i="12" s="1"/>
  <c r="P856" i="12" s="1"/>
  <c r="J856" i="12"/>
  <c r="Y856" i="12"/>
  <c r="I856" i="12"/>
  <c r="V856" i="12"/>
  <c r="B857" i="12"/>
  <c r="U856" i="12"/>
  <c r="E856" i="12"/>
  <c r="F856" i="12" s="1"/>
  <c r="K855" i="12"/>
  <c r="Q855" i="12"/>
  <c r="R855" i="12" s="1"/>
  <c r="W856" i="12" l="1"/>
  <c r="K856" i="12"/>
  <c r="Q856" i="12"/>
  <c r="R856" i="12" s="1"/>
  <c r="E3083" i="13"/>
  <c r="N857" i="12"/>
  <c r="O857" i="12" s="1"/>
  <c r="P857" i="12" s="1"/>
  <c r="J857" i="12"/>
  <c r="Y857" i="12"/>
  <c r="I857" i="12"/>
  <c r="V857" i="12"/>
  <c r="B858" i="12"/>
  <c r="U857" i="12"/>
  <c r="E857" i="12"/>
  <c r="F857" i="12" s="1"/>
  <c r="W857" i="12" l="1"/>
  <c r="Q857" i="12"/>
  <c r="R857" i="12" s="1"/>
  <c r="E3082" i="13"/>
  <c r="J858" i="12"/>
  <c r="Y858" i="12"/>
  <c r="I858" i="12"/>
  <c r="V858" i="12"/>
  <c r="B859" i="12"/>
  <c r="U858" i="12"/>
  <c r="E858" i="12"/>
  <c r="F858" i="12" s="1"/>
  <c r="N858" i="12"/>
  <c r="O858" i="12" s="1"/>
  <c r="P858" i="12" s="1"/>
  <c r="K857" i="12"/>
  <c r="K858" i="12" l="1"/>
  <c r="E3081" i="13"/>
  <c r="Y859" i="12"/>
  <c r="I859" i="12"/>
  <c r="V859" i="12"/>
  <c r="B860" i="12"/>
  <c r="U859" i="12"/>
  <c r="E859" i="12"/>
  <c r="F859" i="12" s="1"/>
  <c r="N859" i="12"/>
  <c r="O859" i="12" s="1"/>
  <c r="P859" i="12" s="1"/>
  <c r="J859" i="12"/>
  <c r="Q858" i="12"/>
  <c r="R858" i="12" s="1"/>
  <c r="W858" i="12"/>
  <c r="W859" i="12" l="1"/>
  <c r="E3080" i="13"/>
  <c r="V860" i="12"/>
  <c r="B861" i="12"/>
  <c r="U860" i="12"/>
  <c r="E860" i="12"/>
  <c r="F860" i="12" s="1"/>
  <c r="N860" i="12"/>
  <c r="O860" i="12" s="1"/>
  <c r="P860" i="12" s="1"/>
  <c r="J860" i="12"/>
  <c r="Y860" i="12"/>
  <c r="I860" i="12"/>
  <c r="K859" i="12"/>
  <c r="Q859" i="12"/>
  <c r="R859" i="12" s="1"/>
  <c r="K860" i="12" l="1"/>
  <c r="W860" i="12"/>
  <c r="Q860" i="12"/>
  <c r="R860" i="12" s="1"/>
  <c r="E3079" i="13"/>
  <c r="N861" i="12"/>
  <c r="O861" i="12" s="1"/>
  <c r="P861" i="12" s="1"/>
  <c r="J861" i="12"/>
  <c r="Y861" i="12"/>
  <c r="I861" i="12"/>
  <c r="V861" i="12"/>
  <c r="B862" i="12"/>
  <c r="U861" i="12"/>
  <c r="E861" i="12"/>
  <c r="F861" i="12" s="1"/>
  <c r="W861" i="12" l="1"/>
  <c r="Q861" i="12"/>
  <c r="R861" i="12" s="1"/>
  <c r="E3078" i="13"/>
  <c r="N862" i="12"/>
  <c r="O862" i="12" s="1"/>
  <c r="P862" i="12" s="1"/>
  <c r="J862" i="12"/>
  <c r="Y862" i="12"/>
  <c r="I862" i="12"/>
  <c r="V862" i="12"/>
  <c r="B863" i="12"/>
  <c r="U862" i="12"/>
  <c r="E862" i="12"/>
  <c r="F862" i="12" s="1"/>
  <c r="K861" i="12"/>
  <c r="Q862" i="12" l="1"/>
  <c r="R862" i="12" s="1"/>
  <c r="W862" i="12"/>
  <c r="E3077" i="13"/>
  <c r="J863" i="12"/>
  <c r="Y863" i="12"/>
  <c r="I863" i="12"/>
  <c r="V863" i="12"/>
  <c r="B864" i="12"/>
  <c r="U863" i="12"/>
  <c r="E863" i="12"/>
  <c r="F863" i="12" s="1"/>
  <c r="N863" i="12"/>
  <c r="O863" i="12" s="1"/>
  <c r="P863" i="12" s="1"/>
  <c r="K862" i="12"/>
  <c r="W863" i="12" l="1"/>
  <c r="K863" i="12"/>
  <c r="Q863" i="12"/>
  <c r="R863" i="12" s="1"/>
  <c r="E3076" i="13"/>
  <c r="J864" i="12"/>
  <c r="Y864" i="12"/>
  <c r="I864" i="12"/>
  <c r="V864" i="12"/>
  <c r="B865" i="12"/>
  <c r="U864" i="12"/>
  <c r="E864" i="12"/>
  <c r="F864" i="12" s="1"/>
  <c r="N864" i="12"/>
  <c r="O864" i="12" s="1"/>
  <c r="P864" i="12" s="1"/>
  <c r="W864" i="12" l="1"/>
  <c r="Q864" i="12"/>
  <c r="R864" i="12" s="1"/>
  <c r="E3075" i="13"/>
  <c r="V865" i="12"/>
  <c r="B866" i="12"/>
  <c r="U865" i="12"/>
  <c r="E865" i="12"/>
  <c r="F865" i="12" s="1"/>
  <c r="N865" i="12"/>
  <c r="O865" i="12" s="1"/>
  <c r="P865" i="12" s="1"/>
  <c r="J865" i="12"/>
  <c r="Y865" i="12"/>
  <c r="I865" i="12"/>
  <c r="K864" i="12"/>
  <c r="W865" i="12" l="1"/>
  <c r="E3074" i="13"/>
  <c r="N866" i="12"/>
  <c r="O866" i="12" s="1"/>
  <c r="P866" i="12" s="1"/>
  <c r="J866" i="12"/>
  <c r="Y866" i="12"/>
  <c r="I866" i="12"/>
  <c r="V866" i="12"/>
  <c r="B867" i="12"/>
  <c r="U866" i="12"/>
  <c r="E866" i="12"/>
  <c r="F866" i="12" s="1"/>
  <c r="K865" i="12"/>
  <c r="Q865" i="12"/>
  <c r="R865" i="12" s="1"/>
  <c r="W866" i="12" l="1"/>
  <c r="Q866" i="12"/>
  <c r="R866" i="12" s="1"/>
  <c r="E3073" i="13"/>
  <c r="N867" i="12"/>
  <c r="O867" i="12" s="1"/>
  <c r="P867" i="12" s="1"/>
  <c r="J867" i="12"/>
  <c r="Y867" i="12"/>
  <c r="I867" i="12"/>
  <c r="V867" i="12"/>
  <c r="B868" i="12"/>
  <c r="U867" i="12"/>
  <c r="E867" i="12"/>
  <c r="F867" i="12" s="1"/>
  <c r="K866" i="12"/>
  <c r="W867" i="12" l="1"/>
  <c r="Q867" i="12"/>
  <c r="R867" i="12" s="1"/>
  <c r="E3072" i="13"/>
  <c r="N868" i="12"/>
  <c r="O868" i="12" s="1"/>
  <c r="P868" i="12" s="1"/>
  <c r="J868" i="12"/>
  <c r="Y868" i="12"/>
  <c r="I868" i="12"/>
  <c r="V868" i="12"/>
  <c r="B869" i="12"/>
  <c r="U868" i="12"/>
  <c r="E868" i="12"/>
  <c r="F868" i="12" s="1"/>
  <c r="K867" i="12"/>
  <c r="K868" i="12" l="1"/>
  <c r="Q868" i="12"/>
  <c r="R868" i="12" s="1"/>
  <c r="W868" i="12"/>
  <c r="E3071" i="13"/>
  <c r="J869" i="12"/>
  <c r="Y869" i="12"/>
  <c r="I869" i="12"/>
  <c r="V869" i="12"/>
  <c r="B870" i="12"/>
  <c r="U869" i="12"/>
  <c r="E869" i="12"/>
  <c r="F869" i="12" s="1"/>
  <c r="N869" i="12"/>
  <c r="O869" i="12" s="1"/>
  <c r="P869" i="12" s="1"/>
  <c r="K869" i="12" l="1"/>
  <c r="Q869" i="12"/>
  <c r="R869" i="12" s="1"/>
  <c r="W869" i="12"/>
  <c r="E3070" i="13"/>
  <c r="V870" i="12"/>
  <c r="B871" i="12"/>
  <c r="U870" i="12"/>
  <c r="E870" i="12"/>
  <c r="F870" i="12" s="1"/>
  <c r="N870" i="12"/>
  <c r="O870" i="12" s="1"/>
  <c r="P870" i="12" s="1"/>
  <c r="J870" i="12"/>
  <c r="Y870" i="12"/>
  <c r="I870" i="12"/>
  <c r="W870" i="12" l="1"/>
  <c r="K870" i="12"/>
  <c r="Q870" i="12"/>
  <c r="R870" i="12" s="1"/>
  <c r="E3069" i="13"/>
  <c r="B872" i="12"/>
  <c r="U871" i="12"/>
  <c r="E871" i="12"/>
  <c r="F871" i="12" s="1"/>
  <c r="N871" i="12"/>
  <c r="O871" i="12" s="1"/>
  <c r="P871" i="12" s="1"/>
  <c r="J871" i="12"/>
  <c r="Y871" i="12"/>
  <c r="I871" i="12"/>
  <c r="V871" i="12"/>
  <c r="K871" i="12" l="1"/>
  <c r="Q871" i="12"/>
  <c r="R871" i="12" s="1"/>
  <c r="W871" i="12"/>
  <c r="E3068" i="13"/>
  <c r="N872" i="12"/>
  <c r="O872" i="12" s="1"/>
  <c r="P872" i="12" s="1"/>
  <c r="J872" i="12"/>
  <c r="Y872" i="12"/>
  <c r="I872" i="12"/>
  <c r="V872" i="12"/>
  <c r="B873" i="12"/>
  <c r="U872" i="12"/>
  <c r="E872" i="12"/>
  <c r="F872" i="12" s="1"/>
  <c r="K872" i="12" l="1"/>
  <c r="W872" i="12"/>
  <c r="Q872" i="12"/>
  <c r="R872" i="12" s="1"/>
  <c r="E3067" i="13"/>
  <c r="N873" i="12"/>
  <c r="O873" i="12" s="1"/>
  <c r="P873" i="12" s="1"/>
  <c r="J873" i="12"/>
  <c r="Y873" i="12"/>
  <c r="I873" i="12"/>
  <c r="V873" i="12"/>
  <c r="B874" i="12"/>
  <c r="U873" i="12"/>
  <c r="E873" i="12"/>
  <c r="F873" i="12" s="1"/>
  <c r="Q873" i="12" l="1"/>
  <c r="R873" i="12" s="1"/>
  <c r="W873" i="12"/>
  <c r="E3066" i="13"/>
  <c r="J874" i="12"/>
  <c r="Y874" i="12"/>
  <c r="I874" i="12"/>
  <c r="V874" i="12"/>
  <c r="B875" i="12"/>
  <c r="U874" i="12"/>
  <c r="E874" i="12"/>
  <c r="F874" i="12" s="1"/>
  <c r="N874" i="12"/>
  <c r="O874" i="12" s="1"/>
  <c r="P874" i="12" s="1"/>
  <c r="K873" i="12"/>
  <c r="Q874" i="12" l="1"/>
  <c r="R874" i="12" s="1"/>
  <c r="K874" i="12"/>
  <c r="W874" i="12"/>
  <c r="E3065" i="13"/>
  <c r="Y875" i="12"/>
  <c r="I875" i="12"/>
  <c r="V875" i="12"/>
  <c r="B876" i="12"/>
  <c r="U875" i="12"/>
  <c r="E875" i="12"/>
  <c r="F875" i="12" s="1"/>
  <c r="N875" i="12"/>
  <c r="O875" i="12" s="1"/>
  <c r="P875" i="12" s="1"/>
  <c r="J875" i="12"/>
  <c r="W875" i="12" l="1"/>
  <c r="K875" i="12"/>
  <c r="Q875" i="12"/>
  <c r="R875" i="12" s="1"/>
  <c r="E3064" i="13"/>
  <c r="V876" i="12"/>
  <c r="B877" i="12"/>
  <c r="U876" i="12"/>
  <c r="E876" i="12"/>
  <c r="F876" i="12" s="1"/>
  <c r="N876" i="12"/>
  <c r="O876" i="12" s="1"/>
  <c r="P876" i="12" s="1"/>
  <c r="J876" i="12"/>
  <c r="Y876" i="12"/>
  <c r="I876" i="12"/>
  <c r="W876" i="12" l="1"/>
  <c r="K876" i="12"/>
  <c r="Q876" i="12"/>
  <c r="R876" i="12" s="1"/>
  <c r="E3063" i="13"/>
  <c r="N877" i="12"/>
  <c r="O877" i="12" s="1"/>
  <c r="P877" i="12" s="1"/>
  <c r="J877" i="12"/>
  <c r="Y877" i="12"/>
  <c r="I877" i="12"/>
  <c r="V877" i="12"/>
  <c r="B878" i="12"/>
  <c r="U877" i="12"/>
  <c r="E877" i="12"/>
  <c r="F877" i="12" s="1"/>
  <c r="W877" i="12" l="1"/>
  <c r="E3062" i="13"/>
  <c r="N878" i="12"/>
  <c r="O878" i="12" s="1"/>
  <c r="P878" i="12" s="1"/>
  <c r="J878" i="12"/>
  <c r="Y878" i="12"/>
  <c r="I878" i="12"/>
  <c r="V878" i="12"/>
  <c r="B879" i="12"/>
  <c r="U878" i="12"/>
  <c r="E878" i="12"/>
  <c r="F878" i="12" s="1"/>
  <c r="K877" i="12"/>
  <c r="Q877" i="12"/>
  <c r="R877" i="12" s="1"/>
  <c r="Q878" i="12" l="1"/>
  <c r="R878" i="12" s="1"/>
  <c r="K878" i="12"/>
  <c r="W878" i="12"/>
  <c r="E3061" i="13"/>
  <c r="J879" i="12"/>
  <c r="Y879" i="12"/>
  <c r="I879" i="12"/>
  <c r="V879" i="12"/>
  <c r="B880" i="12"/>
  <c r="U879" i="12"/>
  <c r="E879" i="12"/>
  <c r="F879" i="12" s="1"/>
  <c r="N879" i="12"/>
  <c r="O879" i="12" s="1"/>
  <c r="P879" i="12" s="1"/>
  <c r="Q879" i="12" l="1"/>
  <c r="R879" i="12" s="1"/>
  <c r="K879" i="12"/>
  <c r="W879" i="12"/>
  <c r="E3060" i="13"/>
  <c r="J880" i="12"/>
  <c r="Y880" i="12"/>
  <c r="I880" i="12"/>
  <c r="V880" i="12"/>
  <c r="B881" i="12"/>
  <c r="U880" i="12"/>
  <c r="E880" i="12"/>
  <c r="F880" i="12" s="1"/>
  <c r="N880" i="12"/>
  <c r="O880" i="12" s="1"/>
  <c r="P880" i="12" s="1"/>
  <c r="W880" i="12" l="1"/>
  <c r="Q880" i="12"/>
  <c r="R880" i="12" s="1"/>
  <c r="E3059" i="13"/>
  <c r="V881" i="12"/>
  <c r="B882" i="12"/>
  <c r="U881" i="12"/>
  <c r="E881" i="12"/>
  <c r="F881" i="12" s="1"/>
  <c r="N881" i="12"/>
  <c r="O881" i="12" s="1"/>
  <c r="P881" i="12" s="1"/>
  <c r="J881" i="12"/>
  <c r="Y881" i="12"/>
  <c r="I881" i="12"/>
  <c r="K880" i="12"/>
  <c r="W881" i="12" l="1"/>
  <c r="E3058" i="13"/>
  <c r="N882" i="12"/>
  <c r="O882" i="12" s="1"/>
  <c r="P882" i="12" s="1"/>
  <c r="J882" i="12"/>
  <c r="Y882" i="12"/>
  <c r="I882" i="12"/>
  <c r="V882" i="12"/>
  <c r="B883" i="12"/>
  <c r="U882" i="12"/>
  <c r="E882" i="12"/>
  <c r="F882" i="12" s="1"/>
  <c r="K881" i="12"/>
  <c r="Q881" i="12"/>
  <c r="R881" i="12" s="1"/>
  <c r="Q882" i="12" l="1"/>
  <c r="R882" i="12" s="1"/>
  <c r="W882" i="12"/>
  <c r="E3057" i="13"/>
  <c r="N883" i="12"/>
  <c r="O883" i="12" s="1"/>
  <c r="P883" i="12" s="1"/>
  <c r="J883" i="12"/>
  <c r="Y883" i="12"/>
  <c r="I883" i="12"/>
  <c r="V883" i="12"/>
  <c r="B884" i="12"/>
  <c r="U883" i="12"/>
  <c r="E883" i="12"/>
  <c r="F883" i="12" s="1"/>
  <c r="K882" i="12"/>
  <c r="W883" i="12" l="1"/>
  <c r="Q883" i="12"/>
  <c r="R883" i="12" s="1"/>
  <c r="E3056" i="13"/>
  <c r="N884" i="12"/>
  <c r="O884" i="12" s="1"/>
  <c r="P884" i="12" s="1"/>
  <c r="J884" i="12"/>
  <c r="Y884" i="12"/>
  <c r="I884" i="12"/>
  <c r="V884" i="12"/>
  <c r="B885" i="12"/>
  <c r="U884" i="12"/>
  <c r="E884" i="12"/>
  <c r="F884" i="12" s="1"/>
  <c r="K883" i="12"/>
  <c r="W884" i="12" l="1"/>
  <c r="Q884" i="12"/>
  <c r="R884" i="12" s="1"/>
  <c r="E3055" i="13"/>
  <c r="J885" i="12"/>
  <c r="Y885" i="12"/>
  <c r="I885" i="12"/>
  <c r="V885" i="12"/>
  <c r="B886" i="12"/>
  <c r="U885" i="12"/>
  <c r="E885" i="12"/>
  <c r="F885" i="12" s="1"/>
  <c r="N885" i="12"/>
  <c r="O885" i="12" s="1"/>
  <c r="P885" i="12" s="1"/>
  <c r="K884" i="12"/>
  <c r="Q885" i="12" l="1"/>
  <c r="R885" i="12" s="1"/>
  <c r="K885" i="12"/>
  <c r="W885" i="12"/>
  <c r="E3054" i="13"/>
  <c r="V886" i="12"/>
  <c r="B887" i="12"/>
  <c r="U886" i="12"/>
  <c r="E886" i="12"/>
  <c r="F886" i="12" s="1"/>
  <c r="N886" i="12"/>
  <c r="O886" i="12" s="1"/>
  <c r="P886" i="12" s="1"/>
  <c r="J886" i="12"/>
  <c r="Y886" i="12"/>
  <c r="I886" i="12"/>
  <c r="W886" i="12" l="1"/>
  <c r="E3053" i="13"/>
  <c r="B888" i="12"/>
  <c r="U887" i="12"/>
  <c r="E887" i="12"/>
  <c r="F887" i="12" s="1"/>
  <c r="N887" i="12"/>
  <c r="O887" i="12" s="1"/>
  <c r="P887" i="12" s="1"/>
  <c r="J887" i="12"/>
  <c r="Y887" i="12"/>
  <c r="I887" i="12"/>
  <c r="V887" i="12"/>
  <c r="K886" i="12"/>
  <c r="Q886" i="12"/>
  <c r="R886" i="12" s="1"/>
  <c r="Q887" i="12" l="1"/>
  <c r="R887" i="12" s="1"/>
  <c r="W887" i="12"/>
  <c r="E3052" i="13"/>
  <c r="N888" i="12"/>
  <c r="O888" i="12" s="1"/>
  <c r="P888" i="12" s="1"/>
  <c r="J888" i="12"/>
  <c r="Y888" i="12"/>
  <c r="I888" i="12"/>
  <c r="V888" i="12"/>
  <c r="B889" i="12"/>
  <c r="U888" i="12"/>
  <c r="E888" i="12"/>
  <c r="F888" i="12" s="1"/>
  <c r="K887" i="12"/>
  <c r="K888" i="12" l="1"/>
  <c r="Q888" i="12"/>
  <c r="R888" i="12" s="1"/>
  <c r="W888" i="12"/>
  <c r="E3051" i="13"/>
  <c r="N889" i="12"/>
  <c r="O889" i="12" s="1"/>
  <c r="P889" i="12" s="1"/>
  <c r="J889" i="12"/>
  <c r="Y889" i="12"/>
  <c r="I889" i="12"/>
  <c r="V889" i="12"/>
  <c r="B890" i="12"/>
  <c r="U889" i="12"/>
  <c r="E889" i="12"/>
  <c r="F889" i="12" s="1"/>
  <c r="Q889" i="12" l="1"/>
  <c r="R889" i="12" s="1"/>
  <c r="W889" i="12"/>
  <c r="E3050" i="13"/>
  <c r="J890" i="12"/>
  <c r="Y890" i="12"/>
  <c r="I890" i="12"/>
  <c r="V890" i="12"/>
  <c r="B891" i="12"/>
  <c r="U890" i="12"/>
  <c r="E890" i="12"/>
  <c r="F890" i="12" s="1"/>
  <c r="N890" i="12"/>
  <c r="O890" i="12" s="1"/>
  <c r="P890" i="12" s="1"/>
  <c r="K889" i="12"/>
  <c r="W890" i="12" l="1"/>
  <c r="E3049" i="13"/>
  <c r="Y891" i="12"/>
  <c r="I891" i="12"/>
  <c r="V891" i="12"/>
  <c r="B892" i="12"/>
  <c r="U891" i="12"/>
  <c r="E891" i="12"/>
  <c r="F891" i="12" s="1"/>
  <c r="N891" i="12"/>
  <c r="O891" i="12" s="1"/>
  <c r="P891" i="12" s="1"/>
  <c r="J891" i="12"/>
  <c r="Q890" i="12"/>
  <c r="R890" i="12" s="1"/>
  <c r="K890" i="12"/>
  <c r="W891" i="12" l="1"/>
  <c r="E3048" i="13"/>
  <c r="V892" i="12"/>
  <c r="B893" i="12"/>
  <c r="U892" i="12"/>
  <c r="E892" i="12"/>
  <c r="F892" i="12" s="1"/>
  <c r="N892" i="12"/>
  <c r="O892" i="12" s="1"/>
  <c r="P892" i="12" s="1"/>
  <c r="J892" i="12"/>
  <c r="Y892" i="12"/>
  <c r="I892" i="12"/>
  <c r="K891" i="12"/>
  <c r="Q891" i="12"/>
  <c r="R891" i="12" s="1"/>
  <c r="K892" i="12" l="1"/>
  <c r="W892" i="12"/>
  <c r="Q892" i="12"/>
  <c r="R892" i="12" s="1"/>
  <c r="E3047" i="13"/>
  <c r="N893" i="12"/>
  <c r="O893" i="12" s="1"/>
  <c r="P893" i="12" s="1"/>
  <c r="J893" i="12"/>
  <c r="Y893" i="12"/>
  <c r="I893" i="12"/>
  <c r="V893" i="12"/>
  <c r="B894" i="12"/>
  <c r="U893" i="12"/>
  <c r="E893" i="12"/>
  <c r="F893" i="12" s="1"/>
  <c r="W893" i="12" l="1"/>
  <c r="Q893" i="12"/>
  <c r="R893" i="12" s="1"/>
  <c r="E3046" i="13"/>
  <c r="N894" i="12"/>
  <c r="O894" i="12" s="1"/>
  <c r="P894" i="12" s="1"/>
  <c r="J894" i="12"/>
  <c r="Y894" i="12"/>
  <c r="I894" i="12"/>
  <c r="V894" i="12"/>
  <c r="B895" i="12"/>
  <c r="U894" i="12"/>
  <c r="E894" i="12"/>
  <c r="F894" i="12" s="1"/>
  <c r="K893" i="12"/>
  <c r="Q894" i="12" l="1"/>
  <c r="R894" i="12" s="1"/>
  <c r="W894" i="12"/>
  <c r="E3045" i="13"/>
  <c r="J895" i="12"/>
  <c r="Y895" i="12"/>
  <c r="I895" i="12"/>
  <c r="V895" i="12"/>
  <c r="B896" i="12"/>
  <c r="U895" i="12"/>
  <c r="E895" i="12"/>
  <c r="F895" i="12" s="1"/>
  <c r="N895" i="12"/>
  <c r="O895" i="12" s="1"/>
  <c r="P895" i="12" s="1"/>
  <c r="K894" i="12"/>
  <c r="W895" i="12" l="1"/>
  <c r="K895" i="12"/>
  <c r="E3044" i="13"/>
  <c r="J896" i="12"/>
  <c r="Y896" i="12"/>
  <c r="I896" i="12"/>
  <c r="V896" i="12"/>
  <c r="B897" i="12"/>
  <c r="U896" i="12"/>
  <c r="E896" i="12"/>
  <c r="F896" i="12" s="1"/>
  <c r="N896" i="12"/>
  <c r="O896" i="12" s="1"/>
  <c r="P896" i="12" s="1"/>
  <c r="Q895" i="12"/>
  <c r="R895" i="12" s="1"/>
  <c r="W896" i="12" l="1"/>
  <c r="E3043" i="13"/>
  <c r="V897" i="12"/>
  <c r="B898" i="12"/>
  <c r="U897" i="12"/>
  <c r="E897" i="12"/>
  <c r="F897" i="12" s="1"/>
  <c r="N897" i="12"/>
  <c r="O897" i="12" s="1"/>
  <c r="P897" i="12" s="1"/>
  <c r="J897" i="12"/>
  <c r="Y897" i="12"/>
  <c r="I897" i="12"/>
  <c r="K896" i="12"/>
  <c r="Q896" i="12"/>
  <c r="R896" i="12" s="1"/>
  <c r="W897" i="12" l="1"/>
  <c r="Q897" i="12"/>
  <c r="R897" i="12" s="1"/>
  <c r="E3042" i="13"/>
  <c r="N898" i="12"/>
  <c r="O898" i="12" s="1"/>
  <c r="P898" i="12" s="1"/>
  <c r="J898" i="12"/>
  <c r="Y898" i="12"/>
  <c r="I898" i="12"/>
  <c r="V898" i="12"/>
  <c r="B899" i="12"/>
  <c r="U898" i="12"/>
  <c r="E898" i="12"/>
  <c r="F898" i="12" s="1"/>
  <c r="K897" i="12"/>
  <c r="W898" i="12" l="1"/>
  <c r="Q898" i="12"/>
  <c r="R898" i="12" s="1"/>
  <c r="E3041" i="13"/>
  <c r="N899" i="12"/>
  <c r="O899" i="12" s="1"/>
  <c r="P899" i="12" s="1"/>
  <c r="J899" i="12"/>
  <c r="Y899" i="12"/>
  <c r="I899" i="12"/>
  <c r="V899" i="12"/>
  <c r="B900" i="12"/>
  <c r="U899" i="12"/>
  <c r="E899" i="12"/>
  <c r="F899" i="12" s="1"/>
  <c r="K898" i="12"/>
  <c r="K899" i="12" l="1"/>
  <c r="W899" i="12"/>
  <c r="Q899" i="12"/>
  <c r="R899" i="12" s="1"/>
  <c r="E3040" i="13"/>
  <c r="N900" i="12"/>
  <c r="O900" i="12" s="1"/>
  <c r="P900" i="12" s="1"/>
  <c r="J900" i="12"/>
  <c r="Y900" i="12"/>
  <c r="I900" i="12"/>
  <c r="V900" i="12"/>
  <c r="B901" i="12"/>
  <c r="U900" i="12"/>
  <c r="E900" i="12"/>
  <c r="F900" i="12" s="1"/>
  <c r="K900" i="12" l="1"/>
  <c r="Q900" i="12"/>
  <c r="R900" i="12" s="1"/>
  <c r="W900" i="12"/>
  <c r="E3039" i="13"/>
  <c r="J901" i="12"/>
  <c r="Y901" i="12"/>
  <c r="I901" i="12"/>
  <c r="V901" i="12"/>
  <c r="B902" i="12"/>
  <c r="U901" i="12"/>
  <c r="E901" i="12"/>
  <c r="F901" i="12" s="1"/>
  <c r="N901" i="12"/>
  <c r="O901" i="12" s="1"/>
  <c r="P901" i="12" s="1"/>
  <c r="K901" i="12" l="1"/>
  <c r="Q901" i="12"/>
  <c r="R901" i="12" s="1"/>
  <c r="W901" i="12"/>
  <c r="E3038" i="13"/>
  <c r="V902" i="12"/>
  <c r="B903" i="12"/>
  <c r="U902" i="12"/>
  <c r="E902" i="12"/>
  <c r="F902" i="12" s="1"/>
  <c r="N902" i="12"/>
  <c r="O902" i="12" s="1"/>
  <c r="P902" i="12" s="1"/>
  <c r="J902" i="12"/>
  <c r="Y902" i="12"/>
  <c r="I902" i="12"/>
  <c r="W902" i="12" l="1"/>
  <c r="K902" i="12"/>
  <c r="Q902" i="12"/>
  <c r="R902" i="12" s="1"/>
  <c r="E3037" i="13"/>
  <c r="B904" i="12"/>
  <c r="U903" i="12"/>
  <c r="E903" i="12"/>
  <c r="F903" i="12" s="1"/>
  <c r="N903" i="12"/>
  <c r="O903" i="12" s="1"/>
  <c r="P903" i="12" s="1"/>
  <c r="J903" i="12"/>
  <c r="Y903" i="12"/>
  <c r="I903" i="12"/>
  <c r="V903" i="12"/>
  <c r="K903" i="12" l="1"/>
  <c r="Q903" i="12"/>
  <c r="R903" i="12" s="1"/>
  <c r="W903" i="12"/>
  <c r="E3036" i="13"/>
  <c r="N904" i="12"/>
  <c r="O904" i="12" s="1"/>
  <c r="P904" i="12" s="1"/>
  <c r="J904" i="12"/>
  <c r="Y904" i="12"/>
  <c r="I904" i="12"/>
  <c r="V904" i="12"/>
  <c r="B905" i="12"/>
  <c r="U904" i="12"/>
  <c r="E904" i="12"/>
  <c r="F904" i="12" s="1"/>
  <c r="W904" i="12" l="1"/>
  <c r="Q904" i="12"/>
  <c r="R904" i="12" s="1"/>
  <c r="E3035" i="13"/>
  <c r="N905" i="12"/>
  <c r="O905" i="12" s="1"/>
  <c r="P905" i="12" s="1"/>
  <c r="J905" i="12"/>
  <c r="Y905" i="12"/>
  <c r="I905" i="12"/>
  <c r="V905" i="12"/>
  <c r="B906" i="12"/>
  <c r="U905" i="12"/>
  <c r="E905" i="12"/>
  <c r="F905" i="12" s="1"/>
  <c r="K904" i="12"/>
  <c r="W905" i="12" l="1"/>
  <c r="Q905" i="12"/>
  <c r="R905" i="12" s="1"/>
  <c r="E3034" i="13"/>
  <c r="J906" i="12"/>
  <c r="Y906" i="12"/>
  <c r="I906" i="12"/>
  <c r="V906" i="12"/>
  <c r="B907" i="12"/>
  <c r="U906" i="12"/>
  <c r="E906" i="12"/>
  <c r="F906" i="12" s="1"/>
  <c r="N906" i="12"/>
  <c r="O906" i="12" s="1"/>
  <c r="P906" i="12" s="1"/>
  <c r="K905" i="12"/>
  <c r="W906" i="12" l="1"/>
  <c r="Q906" i="12"/>
  <c r="R906" i="12" s="1"/>
  <c r="E3033" i="13"/>
  <c r="Y907" i="12"/>
  <c r="I907" i="12"/>
  <c r="V907" i="12"/>
  <c r="B908" i="12"/>
  <c r="U907" i="12"/>
  <c r="E907" i="12"/>
  <c r="F907" i="12" s="1"/>
  <c r="N907" i="12"/>
  <c r="O907" i="12" s="1"/>
  <c r="P907" i="12" s="1"/>
  <c r="J907" i="12"/>
  <c r="K906" i="12"/>
  <c r="W907" i="12" l="1"/>
  <c r="K907" i="12"/>
  <c r="Q907" i="12"/>
  <c r="R907" i="12" s="1"/>
  <c r="E3032" i="13"/>
  <c r="V908" i="12"/>
  <c r="B909" i="12"/>
  <c r="U908" i="12"/>
  <c r="E908" i="12"/>
  <c r="F908" i="12" s="1"/>
  <c r="N908" i="12"/>
  <c r="O908" i="12" s="1"/>
  <c r="P908" i="12" s="1"/>
  <c r="J908" i="12"/>
  <c r="Y908" i="12"/>
  <c r="I908" i="12"/>
  <c r="E3031" i="13" l="1"/>
  <c r="N909" i="12"/>
  <c r="O909" i="12" s="1"/>
  <c r="P909" i="12" s="1"/>
  <c r="J909" i="12"/>
  <c r="Y909" i="12"/>
  <c r="I909" i="12"/>
  <c r="V909" i="12"/>
  <c r="B910" i="12"/>
  <c r="U909" i="12"/>
  <c r="E909" i="12"/>
  <c r="F909" i="12" s="1"/>
  <c r="K908" i="12"/>
  <c r="Q908" i="12"/>
  <c r="R908" i="12" s="1"/>
  <c r="W908" i="12"/>
  <c r="W909" i="12" l="1"/>
  <c r="K909" i="12"/>
  <c r="E3030" i="13"/>
  <c r="N910" i="12"/>
  <c r="O910" i="12" s="1"/>
  <c r="P910" i="12" s="1"/>
  <c r="J910" i="12"/>
  <c r="Y910" i="12"/>
  <c r="I910" i="12"/>
  <c r="V910" i="12"/>
  <c r="B911" i="12"/>
  <c r="U910" i="12"/>
  <c r="E910" i="12"/>
  <c r="F910" i="12" s="1"/>
  <c r="Q909" i="12"/>
  <c r="R909" i="12" s="1"/>
  <c r="Q910" i="12" l="1"/>
  <c r="R910" i="12" s="1"/>
  <c r="K910" i="12"/>
  <c r="W910" i="12"/>
  <c r="E3029" i="13"/>
  <c r="J911" i="12"/>
  <c r="Y911" i="12"/>
  <c r="I911" i="12"/>
  <c r="V911" i="12"/>
  <c r="B912" i="12"/>
  <c r="U911" i="12"/>
  <c r="E911" i="12"/>
  <c r="F911" i="12" s="1"/>
  <c r="N911" i="12"/>
  <c r="O911" i="12" s="1"/>
  <c r="P911" i="12" s="1"/>
  <c r="W911" i="12" l="1"/>
  <c r="Q911" i="12"/>
  <c r="R911" i="12" s="1"/>
  <c r="K911" i="12"/>
  <c r="E3028" i="13"/>
  <c r="J912" i="12"/>
  <c r="Y912" i="12"/>
  <c r="I912" i="12"/>
  <c r="V912" i="12"/>
  <c r="B913" i="12"/>
  <c r="U912" i="12"/>
  <c r="E912" i="12"/>
  <c r="F912" i="12" s="1"/>
  <c r="N912" i="12"/>
  <c r="O912" i="12" s="1"/>
  <c r="P912" i="12" s="1"/>
  <c r="K912" i="12" l="1"/>
  <c r="Q912" i="12"/>
  <c r="R912" i="12" s="1"/>
  <c r="W912" i="12"/>
  <c r="E3027" i="13"/>
  <c r="V913" i="12"/>
  <c r="B914" i="12"/>
  <c r="U913" i="12"/>
  <c r="E913" i="12"/>
  <c r="F913" i="12" s="1"/>
  <c r="N913" i="12"/>
  <c r="O913" i="12" s="1"/>
  <c r="P913" i="12" s="1"/>
  <c r="J913" i="12"/>
  <c r="Y913" i="12"/>
  <c r="I913" i="12"/>
  <c r="W913" i="12" l="1"/>
  <c r="K913" i="12"/>
  <c r="Q913" i="12"/>
  <c r="R913" i="12" s="1"/>
  <c r="E3026" i="13"/>
  <c r="N914" i="12"/>
  <c r="O914" i="12" s="1"/>
  <c r="P914" i="12" s="1"/>
  <c r="J914" i="12"/>
  <c r="Y914" i="12"/>
  <c r="I914" i="12"/>
  <c r="V914" i="12"/>
  <c r="B915" i="12"/>
  <c r="U914" i="12"/>
  <c r="E914" i="12"/>
  <c r="F914" i="12" s="1"/>
  <c r="Q914" i="12" l="1"/>
  <c r="R914" i="12" s="1"/>
  <c r="W914" i="12"/>
  <c r="E3025" i="13"/>
  <c r="N915" i="12"/>
  <c r="O915" i="12" s="1"/>
  <c r="P915" i="12" s="1"/>
  <c r="J915" i="12"/>
  <c r="Y915" i="12"/>
  <c r="I915" i="12"/>
  <c r="V915" i="12"/>
  <c r="B916" i="12"/>
  <c r="U915" i="12"/>
  <c r="E915" i="12"/>
  <c r="F915" i="12" s="1"/>
  <c r="K914" i="12"/>
  <c r="W915" i="12" l="1"/>
  <c r="K915" i="12"/>
  <c r="Q915" i="12"/>
  <c r="R915" i="12" s="1"/>
  <c r="E3024" i="13"/>
  <c r="N916" i="12"/>
  <c r="O916" i="12" s="1"/>
  <c r="P916" i="12" s="1"/>
  <c r="J916" i="12"/>
  <c r="Y916" i="12"/>
  <c r="I916" i="12"/>
  <c r="V916" i="12"/>
  <c r="B917" i="12"/>
  <c r="U916" i="12"/>
  <c r="E916" i="12"/>
  <c r="F916" i="12" s="1"/>
  <c r="K916" i="12" l="1"/>
  <c r="Q916" i="12"/>
  <c r="R916" i="12" s="1"/>
  <c r="W916" i="12"/>
  <c r="E3023" i="13"/>
  <c r="J917" i="12"/>
  <c r="Y917" i="12"/>
  <c r="I917" i="12"/>
  <c r="V917" i="12"/>
  <c r="B918" i="12"/>
  <c r="U917" i="12"/>
  <c r="E917" i="12"/>
  <c r="F917" i="12" s="1"/>
  <c r="N917" i="12"/>
  <c r="O917" i="12" s="1"/>
  <c r="P917" i="12" s="1"/>
  <c r="W917" i="12" l="1"/>
  <c r="E3022" i="13"/>
  <c r="V918" i="12"/>
  <c r="B919" i="12"/>
  <c r="U918" i="12"/>
  <c r="E918" i="12"/>
  <c r="F918" i="12" s="1"/>
  <c r="N918" i="12"/>
  <c r="O918" i="12" s="1"/>
  <c r="P918" i="12" s="1"/>
  <c r="J918" i="12"/>
  <c r="Y918" i="12"/>
  <c r="I918" i="12"/>
  <c r="K917" i="12"/>
  <c r="Q917" i="12"/>
  <c r="R917" i="12" s="1"/>
  <c r="W918" i="12" l="1"/>
  <c r="Q918" i="12"/>
  <c r="R918" i="12" s="1"/>
  <c r="E3021" i="13"/>
  <c r="B920" i="12"/>
  <c r="U919" i="12"/>
  <c r="E919" i="12"/>
  <c r="F919" i="12" s="1"/>
  <c r="N919" i="12"/>
  <c r="O919" i="12" s="1"/>
  <c r="P919" i="12" s="1"/>
  <c r="J919" i="12"/>
  <c r="Y919" i="12"/>
  <c r="I919" i="12"/>
  <c r="V919" i="12"/>
  <c r="K918" i="12"/>
  <c r="W919" i="12" l="1"/>
  <c r="K919" i="12"/>
  <c r="E3020" i="13"/>
  <c r="N920" i="12"/>
  <c r="O920" i="12" s="1"/>
  <c r="P920" i="12" s="1"/>
  <c r="J920" i="12"/>
  <c r="Y920" i="12"/>
  <c r="I920" i="12"/>
  <c r="V920" i="12"/>
  <c r="B921" i="12"/>
  <c r="U920" i="12"/>
  <c r="E920" i="12"/>
  <c r="F920" i="12" s="1"/>
  <c r="Q919" i="12"/>
  <c r="R919" i="12" s="1"/>
  <c r="K920" i="12" l="1"/>
  <c r="Q920" i="12"/>
  <c r="R920" i="12" s="1"/>
  <c r="W920" i="12"/>
  <c r="E3019" i="13"/>
  <c r="N921" i="12"/>
  <c r="O921" i="12" s="1"/>
  <c r="P921" i="12" s="1"/>
  <c r="J921" i="12"/>
  <c r="Y921" i="12"/>
  <c r="I921" i="12"/>
  <c r="V921" i="12"/>
  <c r="B922" i="12"/>
  <c r="U921" i="12"/>
  <c r="E921" i="12"/>
  <c r="F921" i="12" s="1"/>
  <c r="W921" i="12" l="1"/>
  <c r="Q921" i="12"/>
  <c r="R921" i="12" s="1"/>
  <c r="E3018" i="13"/>
  <c r="J922" i="12"/>
  <c r="Y922" i="12"/>
  <c r="I922" i="12"/>
  <c r="V922" i="12"/>
  <c r="B923" i="12"/>
  <c r="U922" i="12"/>
  <c r="E922" i="12"/>
  <c r="F922" i="12" s="1"/>
  <c r="N922" i="12"/>
  <c r="O922" i="12" s="1"/>
  <c r="P922" i="12" s="1"/>
  <c r="K921" i="12"/>
  <c r="Q922" i="12" l="1"/>
  <c r="R922" i="12" s="1"/>
  <c r="W922" i="12"/>
  <c r="E3017" i="13"/>
  <c r="Y923" i="12"/>
  <c r="I923" i="12"/>
  <c r="V923" i="12"/>
  <c r="B924" i="12"/>
  <c r="U923" i="12"/>
  <c r="E923" i="12"/>
  <c r="F923" i="12" s="1"/>
  <c r="N923" i="12"/>
  <c r="O923" i="12" s="1"/>
  <c r="P923" i="12" s="1"/>
  <c r="J923" i="12"/>
  <c r="K922" i="12"/>
  <c r="W923" i="12" l="1"/>
  <c r="E3016" i="13"/>
  <c r="V924" i="12"/>
  <c r="B925" i="12"/>
  <c r="U924" i="12"/>
  <c r="E924" i="12"/>
  <c r="F924" i="12" s="1"/>
  <c r="N924" i="12"/>
  <c r="O924" i="12" s="1"/>
  <c r="P924" i="12" s="1"/>
  <c r="J924" i="12"/>
  <c r="Y924" i="12"/>
  <c r="I924" i="12"/>
  <c r="K923" i="12"/>
  <c r="Q923" i="12"/>
  <c r="R923" i="12" s="1"/>
  <c r="K924" i="12" l="1"/>
  <c r="W924" i="12"/>
  <c r="Q924" i="12"/>
  <c r="R924" i="12" s="1"/>
  <c r="E3015" i="13"/>
  <c r="N925" i="12"/>
  <c r="O925" i="12" s="1"/>
  <c r="P925" i="12" s="1"/>
  <c r="J925" i="12"/>
  <c r="Y925" i="12"/>
  <c r="I925" i="12"/>
  <c r="V925" i="12"/>
  <c r="B926" i="12"/>
  <c r="U925" i="12"/>
  <c r="E925" i="12"/>
  <c r="F925" i="12" s="1"/>
  <c r="W925" i="12" l="1"/>
  <c r="Q925" i="12"/>
  <c r="R925" i="12" s="1"/>
  <c r="E3014" i="13"/>
  <c r="N926" i="12"/>
  <c r="O926" i="12" s="1"/>
  <c r="P926" i="12" s="1"/>
  <c r="J926" i="12"/>
  <c r="Y926" i="12"/>
  <c r="I926" i="12"/>
  <c r="V926" i="12"/>
  <c r="B927" i="12"/>
  <c r="U926" i="12"/>
  <c r="E926" i="12"/>
  <c r="F926" i="12" s="1"/>
  <c r="K925" i="12"/>
  <c r="Q926" i="12" l="1"/>
  <c r="R926" i="12" s="1"/>
  <c r="W926" i="12"/>
  <c r="E3013" i="13"/>
  <c r="J927" i="12"/>
  <c r="Y927" i="12"/>
  <c r="I927" i="12"/>
  <c r="V927" i="12"/>
  <c r="B928" i="12"/>
  <c r="U927" i="12"/>
  <c r="E927" i="12"/>
  <c r="F927" i="12" s="1"/>
  <c r="N927" i="12"/>
  <c r="O927" i="12" s="1"/>
  <c r="P927" i="12" s="1"/>
  <c r="K926" i="12"/>
  <c r="W927" i="12" l="1"/>
  <c r="K927" i="12"/>
  <c r="E3012" i="13"/>
  <c r="J928" i="12"/>
  <c r="Y928" i="12"/>
  <c r="I928" i="12"/>
  <c r="V928" i="12"/>
  <c r="B929" i="12"/>
  <c r="U928" i="12"/>
  <c r="E928" i="12"/>
  <c r="F928" i="12" s="1"/>
  <c r="N928" i="12"/>
  <c r="O928" i="12" s="1"/>
  <c r="P928" i="12" s="1"/>
  <c r="Q927" i="12"/>
  <c r="R927" i="12" s="1"/>
  <c r="W928" i="12" l="1"/>
  <c r="E3011" i="13"/>
  <c r="V929" i="12"/>
  <c r="B930" i="12"/>
  <c r="U929" i="12"/>
  <c r="E929" i="12"/>
  <c r="F929" i="12" s="1"/>
  <c r="N929" i="12"/>
  <c r="O929" i="12" s="1"/>
  <c r="P929" i="12" s="1"/>
  <c r="J929" i="12"/>
  <c r="Y929" i="12"/>
  <c r="I929" i="12"/>
  <c r="K928" i="12"/>
  <c r="Q928" i="12"/>
  <c r="R928" i="12" s="1"/>
  <c r="W929" i="12" l="1"/>
  <c r="Q929" i="12"/>
  <c r="R929" i="12" s="1"/>
  <c r="E3010" i="13"/>
  <c r="N930" i="12"/>
  <c r="O930" i="12" s="1"/>
  <c r="P930" i="12" s="1"/>
  <c r="J930" i="12"/>
  <c r="Y930" i="12"/>
  <c r="I930" i="12"/>
  <c r="V930" i="12"/>
  <c r="B931" i="12"/>
  <c r="U930" i="12"/>
  <c r="E930" i="12"/>
  <c r="F930" i="12" s="1"/>
  <c r="K929" i="12"/>
  <c r="W930" i="12" l="1"/>
  <c r="Q930" i="12"/>
  <c r="R930" i="12" s="1"/>
  <c r="E3009" i="13"/>
  <c r="N931" i="12"/>
  <c r="O931" i="12" s="1"/>
  <c r="P931" i="12" s="1"/>
  <c r="J931" i="12"/>
  <c r="Y931" i="12"/>
  <c r="I931" i="12"/>
  <c r="V931" i="12"/>
  <c r="B932" i="12"/>
  <c r="U931" i="12"/>
  <c r="E931" i="12"/>
  <c r="F931" i="12" s="1"/>
  <c r="K930" i="12"/>
  <c r="K931" i="12" l="1"/>
  <c r="W931" i="12"/>
  <c r="Q931" i="12"/>
  <c r="R931" i="12" s="1"/>
  <c r="E3008" i="13"/>
  <c r="N932" i="12"/>
  <c r="O932" i="12" s="1"/>
  <c r="P932" i="12" s="1"/>
  <c r="J932" i="12"/>
  <c r="Y932" i="12"/>
  <c r="I932" i="12"/>
  <c r="V932" i="12"/>
  <c r="B933" i="12"/>
  <c r="U932" i="12"/>
  <c r="E932" i="12"/>
  <c r="F932" i="12" s="1"/>
  <c r="K932" i="12" l="1"/>
  <c r="Q932" i="12"/>
  <c r="R932" i="12" s="1"/>
  <c r="W932" i="12"/>
  <c r="E3007" i="13"/>
  <c r="J933" i="12"/>
  <c r="Y933" i="12"/>
  <c r="I933" i="12"/>
  <c r="V933" i="12"/>
  <c r="B934" i="12"/>
  <c r="U933" i="12"/>
  <c r="E933" i="12"/>
  <c r="F933" i="12" s="1"/>
  <c r="N933" i="12"/>
  <c r="O933" i="12" s="1"/>
  <c r="P933" i="12" s="1"/>
  <c r="K933" i="12" l="1"/>
  <c r="Q933" i="12"/>
  <c r="R933" i="12" s="1"/>
  <c r="W933" i="12"/>
  <c r="E3006" i="13"/>
  <c r="V934" i="12"/>
  <c r="B935" i="12"/>
  <c r="U934" i="12"/>
  <c r="E934" i="12"/>
  <c r="F934" i="12" s="1"/>
  <c r="N934" i="12"/>
  <c r="O934" i="12" s="1"/>
  <c r="P934" i="12" s="1"/>
  <c r="J934" i="12"/>
  <c r="I934" i="12"/>
  <c r="Y934" i="12"/>
  <c r="W934" i="12" l="1"/>
  <c r="K934" i="12"/>
  <c r="Q934" i="12"/>
  <c r="R934" i="12" s="1"/>
  <c r="E3005" i="13"/>
  <c r="B936" i="12"/>
  <c r="U935" i="12"/>
  <c r="E935" i="12"/>
  <c r="F935" i="12" s="1"/>
  <c r="N935" i="12"/>
  <c r="O935" i="12" s="1"/>
  <c r="P935" i="12" s="1"/>
  <c r="J935" i="12"/>
  <c r="Y935" i="12"/>
  <c r="I935" i="12"/>
  <c r="V935" i="12"/>
  <c r="K935" i="12" l="1"/>
  <c r="Q935" i="12"/>
  <c r="R935" i="12" s="1"/>
  <c r="W935" i="12"/>
  <c r="E3004" i="13"/>
  <c r="N936" i="12"/>
  <c r="O936" i="12" s="1"/>
  <c r="P936" i="12" s="1"/>
  <c r="J936" i="12"/>
  <c r="Y936" i="12"/>
  <c r="I936" i="12"/>
  <c r="V936" i="12"/>
  <c r="B937" i="12"/>
  <c r="U936" i="12"/>
  <c r="E936" i="12"/>
  <c r="F936" i="12" s="1"/>
  <c r="W936" i="12" l="1"/>
  <c r="Q936" i="12"/>
  <c r="R936" i="12" s="1"/>
  <c r="E3003" i="13"/>
  <c r="N937" i="12"/>
  <c r="O937" i="12" s="1"/>
  <c r="P937" i="12" s="1"/>
  <c r="J937" i="12"/>
  <c r="Y937" i="12"/>
  <c r="I937" i="12"/>
  <c r="V937" i="12"/>
  <c r="B938" i="12"/>
  <c r="U937" i="12"/>
  <c r="E937" i="12"/>
  <c r="F937" i="12" s="1"/>
  <c r="K936" i="12"/>
  <c r="W937" i="12" l="1"/>
  <c r="Q937" i="12"/>
  <c r="R937" i="12" s="1"/>
  <c r="E3002" i="13"/>
  <c r="J938" i="12"/>
  <c r="Y938" i="12"/>
  <c r="I938" i="12"/>
  <c r="V938" i="12"/>
  <c r="B939" i="12"/>
  <c r="U938" i="12"/>
  <c r="E938" i="12"/>
  <c r="F938" i="12" s="1"/>
  <c r="N938" i="12"/>
  <c r="O938" i="12" s="1"/>
  <c r="P938" i="12" s="1"/>
  <c r="K937" i="12"/>
  <c r="W938" i="12" l="1"/>
  <c r="Q938" i="12"/>
  <c r="R938" i="12" s="1"/>
  <c r="E3001" i="13"/>
  <c r="Y939" i="12"/>
  <c r="I939" i="12"/>
  <c r="V939" i="12"/>
  <c r="B940" i="12"/>
  <c r="U939" i="12"/>
  <c r="E939" i="12"/>
  <c r="F939" i="12" s="1"/>
  <c r="N939" i="12"/>
  <c r="O939" i="12" s="1"/>
  <c r="P939" i="12" s="1"/>
  <c r="J939" i="12"/>
  <c r="K938" i="12"/>
  <c r="W939" i="12" l="1"/>
  <c r="K939" i="12"/>
  <c r="Q939" i="12"/>
  <c r="R939" i="12" s="1"/>
  <c r="E3000" i="13"/>
  <c r="V940" i="12"/>
  <c r="B941" i="12"/>
  <c r="U940" i="12"/>
  <c r="E940" i="12"/>
  <c r="F940" i="12" s="1"/>
  <c r="N940" i="12"/>
  <c r="O940" i="12" s="1"/>
  <c r="P940" i="12" s="1"/>
  <c r="J940" i="12"/>
  <c r="Y940" i="12"/>
  <c r="I940" i="12"/>
  <c r="E2999" i="13" l="1"/>
  <c r="N941" i="12"/>
  <c r="O941" i="12" s="1"/>
  <c r="P941" i="12" s="1"/>
  <c r="J941" i="12"/>
  <c r="Y941" i="12"/>
  <c r="I941" i="12"/>
  <c r="V941" i="12"/>
  <c r="B942" i="12"/>
  <c r="U941" i="12"/>
  <c r="E941" i="12"/>
  <c r="F941" i="12" s="1"/>
  <c r="K940" i="12"/>
  <c r="Q940" i="12"/>
  <c r="R940" i="12" s="1"/>
  <c r="W940" i="12"/>
  <c r="W941" i="12" l="1"/>
  <c r="K941" i="12"/>
  <c r="Q941" i="12"/>
  <c r="R941" i="12" s="1"/>
  <c r="E2998" i="13"/>
  <c r="N942" i="12"/>
  <c r="O942" i="12" s="1"/>
  <c r="P942" i="12" s="1"/>
  <c r="J942" i="12"/>
  <c r="Y942" i="12"/>
  <c r="I942" i="12"/>
  <c r="V942" i="12"/>
  <c r="B943" i="12"/>
  <c r="U942" i="12"/>
  <c r="E942" i="12"/>
  <c r="F942" i="12" s="1"/>
  <c r="W942" i="12" l="1"/>
  <c r="K942" i="12"/>
  <c r="Q942" i="12"/>
  <c r="R942" i="12" s="1"/>
  <c r="E2997" i="13"/>
  <c r="J943" i="12"/>
  <c r="Y943" i="12"/>
  <c r="I943" i="12"/>
  <c r="V943" i="12"/>
  <c r="B944" i="12"/>
  <c r="U943" i="12"/>
  <c r="E943" i="12"/>
  <c r="F943" i="12" s="1"/>
  <c r="N943" i="12"/>
  <c r="O943" i="12" s="1"/>
  <c r="P943" i="12" s="1"/>
  <c r="Q943" i="12" l="1"/>
  <c r="R943" i="12" s="1"/>
  <c r="W943" i="12"/>
  <c r="E2996" i="13"/>
  <c r="J944" i="12"/>
  <c r="Y944" i="12"/>
  <c r="I944" i="12"/>
  <c r="V944" i="12"/>
  <c r="B945" i="12"/>
  <c r="U944" i="12"/>
  <c r="E944" i="12"/>
  <c r="F944" i="12" s="1"/>
  <c r="N944" i="12"/>
  <c r="O944" i="12" s="1"/>
  <c r="P944" i="12" s="1"/>
  <c r="K943" i="12"/>
  <c r="E2995" i="13" l="1"/>
  <c r="V945" i="12"/>
  <c r="B946" i="12"/>
  <c r="U945" i="12"/>
  <c r="E945" i="12"/>
  <c r="F945" i="12" s="1"/>
  <c r="N945" i="12"/>
  <c r="O945" i="12" s="1"/>
  <c r="P945" i="12" s="1"/>
  <c r="J945" i="12"/>
  <c r="Y945" i="12"/>
  <c r="I945" i="12"/>
  <c r="K944" i="12"/>
  <c r="Q944" i="12"/>
  <c r="R944" i="12" s="1"/>
  <c r="W944" i="12"/>
  <c r="K945" i="12" l="1"/>
  <c r="Q945" i="12"/>
  <c r="R945" i="12" s="1"/>
  <c r="W945" i="12"/>
  <c r="E2994" i="13"/>
  <c r="N946" i="12"/>
  <c r="O946" i="12" s="1"/>
  <c r="P946" i="12" s="1"/>
  <c r="J946" i="12"/>
  <c r="Y946" i="12"/>
  <c r="I946" i="12"/>
  <c r="V946" i="12"/>
  <c r="B947" i="12"/>
  <c r="U946" i="12"/>
  <c r="E946" i="12"/>
  <c r="F946" i="12" s="1"/>
  <c r="W946" i="12" l="1"/>
  <c r="Q946" i="12"/>
  <c r="R946" i="12" s="1"/>
  <c r="E2993" i="13"/>
  <c r="N947" i="12"/>
  <c r="O947" i="12" s="1"/>
  <c r="P947" i="12" s="1"/>
  <c r="J947" i="12"/>
  <c r="Y947" i="12"/>
  <c r="I947" i="12"/>
  <c r="V947" i="12"/>
  <c r="B948" i="12"/>
  <c r="U947" i="12"/>
  <c r="E947" i="12"/>
  <c r="F947" i="12" s="1"/>
  <c r="K946" i="12"/>
  <c r="W947" i="12" l="1"/>
  <c r="Q947" i="12"/>
  <c r="R947" i="12" s="1"/>
  <c r="E2992" i="13"/>
  <c r="N948" i="12"/>
  <c r="O948" i="12" s="1"/>
  <c r="P948" i="12" s="1"/>
  <c r="J948" i="12"/>
  <c r="Y948" i="12"/>
  <c r="I948" i="12"/>
  <c r="V948" i="12"/>
  <c r="B949" i="12"/>
  <c r="U948" i="12"/>
  <c r="E948" i="12"/>
  <c r="F948" i="12" s="1"/>
  <c r="K947" i="12"/>
  <c r="K948" i="12" l="1"/>
  <c r="Q948" i="12"/>
  <c r="R948" i="12" s="1"/>
  <c r="W948" i="12"/>
  <c r="E2991" i="13"/>
  <c r="J949" i="12"/>
  <c r="Y949" i="12"/>
  <c r="I949" i="12"/>
  <c r="V949" i="12"/>
  <c r="B950" i="12"/>
  <c r="U949" i="12"/>
  <c r="E949" i="12"/>
  <c r="F949" i="12" s="1"/>
  <c r="N949" i="12"/>
  <c r="O949" i="12" s="1"/>
  <c r="P949" i="12" s="1"/>
  <c r="K949" i="12" l="1"/>
  <c r="Q949" i="12"/>
  <c r="R949" i="12" s="1"/>
  <c r="W949" i="12"/>
  <c r="E2990" i="13"/>
  <c r="V950" i="12"/>
  <c r="B951" i="12"/>
  <c r="U950" i="12"/>
  <c r="E950" i="12"/>
  <c r="F950" i="12" s="1"/>
  <c r="N950" i="12"/>
  <c r="O950" i="12" s="1"/>
  <c r="P950" i="12" s="1"/>
  <c r="J950" i="12"/>
  <c r="Y950" i="12"/>
  <c r="I950" i="12"/>
  <c r="W950" i="12" l="1"/>
  <c r="K950" i="12"/>
  <c r="Q950" i="12"/>
  <c r="R950" i="12" s="1"/>
  <c r="E2989" i="13"/>
  <c r="B952" i="12"/>
  <c r="U951" i="12"/>
  <c r="E951" i="12"/>
  <c r="F951" i="12" s="1"/>
  <c r="N951" i="12"/>
  <c r="O951" i="12" s="1"/>
  <c r="P951" i="12" s="1"/>
  <c r="J951" i="12"/>
  <c r="Y951" i="12"/>
  <c r="I951" i="12"/>
  <c r="V951" i="12"/>
  <c r="K951" i="12" l="1"/>
  <c r="Q951" i="12"/>
  <c r="R951" i="12" s="1"/>
  <c r="W951" i="12"/>
  <c r="E2988" i="13"/>
  <c r="N952" i="12"/>
  <c r="O952" i="12" s="1"/>
  <c r="P952" i="12" s="1"/>
  <c r="J952" i="12"/>
  <c r="Y952" i="12"/>
  <c r="I952" i="12"/>
  <c r="V952" i="12"/>
  <c r="B953" i="12"/>
  <c r="U952" i="12"/>
  <c r="E952" i="12"/>
  <c r="F952" i="12" s="1"/>
  <c r="K952" i="12" l="1"/>
  <c r="W952" i="12"/>
  <c r="Q952" i="12"/>
  <c r="R952" i="12" s="1"/>
  <c r="E2987" i="13"/>
  <c r="N953" i="12"/>
  <c r="O953" i="12" s="1"/>
  <c r="P953" i="12" s="1"/>
  <c r="J953" i="12"/>
  <c r="Y953" i="12"/>
  <c r="I953" i="12"/>
  <c r="V953" i="12"/>
  <c r="B954" i="12"/>
  <c r="U953" i="12"/>
  <c r="E953" i="12"/>
  <c r="F953" i="12" s="1"/>
  <c r="Q953" i="12" l="1"/>
  <c r="R953" i="12" s="1"/>
  <c r="W953" i="12"/>
  <c r="E2986" i="13"/>
  <c r="J954" i="12"/>
  <c r="Y954" i="12"/>
  <c r="I954" i="12"/>
  <c r="V954" i="12"/>
  <c r="B955" i="12"/>
  <c r="U954" i="12"/>
  <c r="E954" i="12"/>
  <c r="F954" i="12" s="1"/>
  <c r="N954" i="12"/>
  <c r="O954" i="12" s="1"/>
  <c r="P954" i="12" s="1"/>
  <c r="K953" i="12"/>
  <c r="Q954" i="12" l="1"/>
  <c r="R954" i="12" s="1"/>
  <c r="K954" i="12"/>
  <c r="W954" i="12"/>
  <c r="E2985" i="13"/>
  <c r="Y955" i="12"/>
  <c r="I955" i="12"/>
  <c r="V955" i="12"/>
  <c r="B956" i="12"/>
  <c r="U955" i="12"/>
  <c r="E955" i="12"/>
  <c r="F955" i="12" s="1"/>
  <c r="N955" i="12"/>
  <c r="O955" i="12" s="1"/>
  <c r="P955" i="12" s="1"/>
  <c r="J955" i="12"/>
  <c r="K955" i="12" l="1"/>
  <c r="Q955" i="12"/>
  <c r="R955" i="12" s="1"/>
  <c r="W955" i="12"/>
  <c r="E2984" i="13"/>
  <c r="V956" i="12"/>
  <c r="B957" i="12"/>
  <c r="U956" i="12"/>
  <c r="E956" i="12"/>
  <c r="F956" i="12" s="1"/>
  <c r="N956" i="12"/>
  <c r="O956" i="12" s="1"/>
  <c r="P956" i="12" s="1"/>
  <c r="J956" i="12"/>
  <c r="Y956" i="12"/>
  <c r="I956" i="12"/>
  <c r="Q956" i="12" l="1"/>
  <c r="R956" i="12" s="1"/>
  <c r="K956" i="12"/>
  <c r="W956" i="12"/>
  <c r="E2983" i="13"/>
  <c r="N957" i="12"/>
  <c r="O957" i="12" s="1"/>
  <c r="P957" i="12" s="1"/>
  <c r="J957" i="12"/>
  <c r="Y957" i="12"/>
  <c r="I957" i="12"/>
  <c r="V957" i="12"/>
  <c r="B958" i="12"/>
  <c r="U957" i="12"/>
  <c r="E957" i="12"/>
  <c r="F957" i="12" s="1"/>
  <c r="W957" i="12" l="1"/>
  <c r="E2982" i="13"/>
  <c r="N958" i="12"/>
  <c r="O958" i="12" s="1"/>
  <c r="P958" i="12" s="1"/>
  <c r="J958" i="12"/>
  <c r="Y958" i="12"/>
  <c r="I958" i="12"/>
  <c r="V958" i="12"/>
  <c r="B959" i="12"/>
  <c r="U958" i="12"/>
  <c r="E958" i="12"/>
  <c r="F958" i="12" s="1"/>
  <c r="K957" i="12"/>
  <c r="Q957" i="12"/>
  <c r="R957" i="12" s="1"/>
  <c r="K958" i="12" l="1"/>
  <c r="Q958" i="12"/>
  <c r="R958" i="12" s="1"/>
  <c r="W958" i="12"/>
  <c r="E2981" i="13"/>
  <c r="J959" i="12"/>
  <c r="Y959" i="12"/>
  <c r="I959" i="12"/>
  <c r="V959" i="12"/>
  <c r="B960" i="12"/>
  <c r="U959" i="12"/>
  <c r="E959" i="12"/>
  <c r="F959" i="12" s="1"/>
  <c r="N959" i="12"/>
  <c r="O959" i="12" s="1"/>
  <c r="P959" i="12" s="1"/>
  <c r="W959" i="12" l="1"/>
  <c r="Q959" i="12"/>
  <c r="R959" i="12" s="1"/>
  <c r="E2980" i="13"/>
  <c r="J960" i="12"/>
  <c r="Y960" i="12"/>
  <c r="I960" i="12"/>
  <c r="V960" i="12"/>
  <c r="B961" i="12"/>
  <c r="U960" i="12"/>
  <c r="E960" i="12"/>
  <c r="F960" i="12" s="1"/>
  <c r="N960" i="12"/>
  <c r="O960" i="12" s="1"/>
  <c r="P960" i="12" s="1"/>
  <c r="K959" i="12"/>
  <c r="W960" i="12" l="1"/>
  <c r="Q960" i="12"/>
  <c r="R960" i="12" s="1"/>
  <c r="E2979" i="13"/>
  <c r="V961" i="12"/>
  <c r="B962" i="12"/>
  <c r="U961" i="12"/>
  <c r="E961" i="12"/>
  <c r="F961" i="12" s="1"/>
  <c r="N961" i="12"/>
  <c r="O961" i="12" s="1"/>
  <c r="P961" i="12" s="1"/>
  <c r="J961" i="12"/>
  <c r="Y961" i="12"/>
  <c r="I961" i="12"/>
  <c r="K960" i="12"/>
  <c r="W961" i="12" l="1"/>
  <c r="E2978" i="13"/>
  <c r="N962" i="12"/>
  <c r="O962" i="12" s="1"/>
  <c r="P962" i="12" s="1"/>
  <c r="J962" i="12"/>
  <c r="Y962" i="12"/>
  <c r="I962" i="12"/>
  <c r="V962" i="12"/>
  <c r="B963" i="12"/>
  <c r="U962" i="12"/>
  <c r="E962" i="12"/>
  <c r="F962" i="12" s="1"/>
  <c r="K961" i="12"/>
  <c r="Q961" i="12"/>
  <c r="R961" i="12" s="1"/>
  <c r="W962" i="12" l="1"/>
  <c r="K962" i="12"/>
  <c r="Q962" i="12"/>
  <c r="R962" i="12" s="1"/>
  <c r="E2977" i="13"/>
  <c r="N963" i="12"/>
  <c r="O963" i="12" s="1"/>
  <c r="P963" i="12" s="1"/>
  <c r="J963" i="12"/>
  <c r="Y963" i="12"/>
  <c r="I963" i="12"/>
  <c r="V963" i="12"/>
  <c r="B964" i="12"/>
  <c r="U963" i="12"/>
  <c r="E963" i="12"/>
  <c r="F963" i="12" s="1"/>
  <c r="Q963" i="12" l="1"/>
  <c r="R963" i="12" s="1"/>
  <c r="E2976" i="13"/>
  <c r="N964" i="12"/>
  <c r="O964" i="12" s="1"/>
  <c r="P964" i="12" s="1"/>
  <c r="J964" i="12"/>
  <c r="Y964" i="12"/>
  <c r="I964" i="12"/>
  <c r="V964" i="12"/>
  <c r="B965" i="12"/>
  <c r="U964" i="12"/>
  <c r="E964" i="12"/>
  <c r="F964" i="12" s="1"/>
  <c r="W963" i="12"/>
  <c r="K963" i="12"/>
  <c r="Q964" i="12" l="1"/>
  <c r="R964" i="12" s="1"/>
  <c r="K964" i="12"/>
  <c r="W964" i="12"/>
  <c r="E2975" i="13"/>
  <c r="J965" i="12"/>
  <c r="Y965" i="12"/>
  <c r="I965" i="12"/>
  <c r="V965" i="12"/>
  <c r="B966" i="12"/>
  <c r="U965" i="12"/>
  <c r="E965" i="12"/>
  <c r="F965" i="12" s="1"/>
  <c r="N965" i="12"/>
  <c r="O965" i="12" s="1"/>
  <c r="P965" i="12" s="1"/>
  <c r="W965" i="12" l="1"/>
  <c r="Q965" i="12"/>
  <c r="R965" i="12" s="1"/>
  <c r="E2974" i="13"/>
  <c r="V966" i="12"/>
  <c r="B967" i="12"/>
  <c r="U966" i="12"/>
  <c r="E966" i="12"/>
  <c r="F966" i="12" s="1"/>
  <c r="N966" i="12"/>
  <c r="O966" i="12" s="1"/>
  <c r="P966" i="12" s="1"/>
  <c r="J966" i="12"/>
  <c r="Y966" i="12"/>
  <c r="I966" i="12"/>
  <c r="K965" i="12"/>
  <c r="K966" i="12" l="1"/>
  <c r="Q966" i="12"/>
  <c r="R966" i="12" s="1"/>
  <c r="W966" i="12"/>
  <c r="E2973" i="13"/>
  <c r="B968" i="12"/>
  <c r="U967" i="12"/>
  <c r="E967" i="12"/>
  <c r="F967" i="12" s="1"/>
  <c r="N967" i="12"/>
  <c r="O967" i="12" s="1"/>
  <c r="P967" i="12" s="1"/>
  <c r="J967" i="12"/>
  <c r="Y967" i="12"/>
  <c r="I967" i="12"/>
  <c r="V967" i="12"/>
  <c r="W967" i="12" l="1"/>
  <c r="E2972" i="13"/>
  <c r="N968" i="12"/>
  <c r="O968" i="12" s="1"/>
  <c r="P968" i="12" s="1"/>
  <c r="J968" i="12"/>
  <c r="Y968" i="12"/>
  <c r="I968" i="12"/>
  <c r="V968" i="12"/>
  <c r="B969" i="12"/>
  <c r="U968" i="12"/>
  <c r="E968" i="12"/>
  <c r="F968" i="12" s="1"/>
  <c r="K967" i="12"/>
  <c r="Q967" i="12"/>
  <c r="R967" i="12" s="1"/>
  <c r="W968" i="12" l="1"/>
  <c r="K968" i="12"/>
  <c r="Q968" i="12"/>
  <c r="R968" i="12" s="1"/>
  <c r="E2971" i="13"/>
  <c r="N969" i="12"/>
  <c r="O969" i="12" s="1"/>
  <c r="P969" i="12" s="1"/>
  <c r="J969" i="12"/>
  <c r="Y969" i="12"/>
  <c r="I969" i="12"/>
  <c r="V969" i="12"/>
  <c r="B970" i="12"/>
  <c r="U969" i="12"/>
  <c r="E969" i="12"/>
  <c r="F969" i="12" s="1"/>
  <c r="W969" i="12" l="1"/>
  <c r="Q969" i="12"/>
  <c r="R969" i="12" s="1"/>
  <c r="E2970" i="13"/>
  <c r="J970" i="12"/>
  <c r="Y970" i="12"/>
  <c r="I970" i="12"/>
  <c r="V970" i="12"/>
  <c r="B971" i="12"/>
  <c r="U970" i="12"/>
  <c r="E970" i="12"/>
  <c r="F970" i="12" s="1"/>
  <c r="N970" i="12"/>
  <c r="O970" i="12" s="1"/>
  <c r="P970" i="12" s="1"/>
  <c r="K969" i="12"/>
  <c r="W970" i="12" l="1"/>
  <c r="K970" i="12"/>
  <c r="Q970" i="12"/>
  <c r="R970" i="12" s="1"/>
  <c r="E2969" i="13"/>
  <c r="Y971" i="12"/>
  <c r="I971" i="12"/>
  <c r="V971" i="12"/>
  <c r="B972" i="12"/>
  <c r="U971" i="12"/>
  <c r="E971" i="12"/>
  <c r="F971" i="12" s="1"/>
  <c r="N971" i="12"/>
  <c r="O971" i="12" s="1"/>
  <c r="P971" i="12" s="1"/>
  <c r="J971" i="12"/>
  <c r="W971" i="12" l="1"/>
  <c r="K971" i="12"/>
  <c r="Q971" i="12"/>
  <c r="R971" i="12" s="1"/>
  <c r="E2968" i="13"/>
  <c r="V972" i="12"/>
  <c r="B973" i="12"/>
  <c r="U972" i="12"/>
  <c r="E972" i="12"/>
  <c r="F972" i="12" s="1"/>
  <c r="N972" i="12"/>
  <c r="O972" i="12" s="1"/>
  <c r="P972" i="12" s="1"/>
  <c r="J972" i="12"/>
  <c r="Y972" i="12"/>
  <c r="I972" i="12"/>
  <c r="E2967" i="13" l="1"/>
  <c r="N973" i="12"/>
  <c r="O973" i="12" s="1"/>
  <c r="P973" i="12" s="1"/>
  <c r="J973" i="12"/>
  <c r="Y973" i="12"/>
  <c r="I973" i="12"/>
  <c r="V973" i="12"/>
  <c r="B974" i="12"/>
  <c r="U973" i="12"/>
  <c r="E973" i="12"/>
  <c r="F973" i="12" s="1"/>
  <c r="K972" i="12"/>
  <c r="Q972" i="12"/>
  <c r="R972" i="12" s="1"/>
  <c r="W972" i="12"/>
  <c r="W973" i="12" l="1"/>
  <c r="K973" i="12"/>
  <c r="E2966" i="13"/>
  <c r="N974" i="12"/>
  <c r="O974" i="12" s="1"/>
  <c r="P974" i="12" s="1"/>
  <c r="J974" i="12"/>
  <c r="Y974" i="12"/>
  <c r="I974" i="12"/>
  <c r="V974" i="12"/>
  <c r="B975" i="12"/>
  <c r="U974" i="12"/>
  <c r="E974" i="12"/>
  <c r="F974" i="12" s="1"/>
  <c r="Q973" i="12"/>
  <c r="R973" i="12" s="1"/>
  <c r="Q974" i="12" l="1"/>
  <c r="R974" i="12" s="1"/>
  <c r="W974" i="12"/>
  <c r="E2965" i="13"/>
  <c r="J975" i="12"/>
  <c r="Y975" i="12"/>
  <c r="I975" i="12"/>
  <c r="V975" i="12"/>
  <c r="B976" i="12"/>
  <c r="U975" i="12"/>
  <c r="E975" i="12"/>
  <c r="F975" i="12" s="1"/>
  <c r="N975" i="12"/>
  <c r="O975" i="12" s="1"/>
  <c r="P975" i="12" s="1"/>
  <c r="K974" i="12"/>
  <c r="W975" i="12" l="1"/>
  <c r="E2964" i="13"/>
  <c r="J976" i="12"/>
  <c r="Y976" i="12"/>
  <c r="I976" i="12"/>
  <c r="V976" i="12"/>
  <c r="B977" i="12"/>
  <c r="U976" i="12"/>
  <c r="E976" i="12"/>
  <c r="F976" i="12" s="1"/>
  <c r="N976" i="12"/>
  <c r="O976" i="12" s="1"/>
  <c r="P976" i="12" s="1"/>
  <c r="K975" i="12"/>
  <c r="Q975" i="12"/>
  <c r="R975" i="12" s="1"/>
  <c r="W976" i="12" l="1"/>
  <c r="E2963" i="13"/>
  <c r="V977" i="12"/>
  <c r="B978" i="12"/>
  <c r="U977" i="12"/>
  <c r="E977" i="12"/>
  <c r="F977" i="12" s="1"/>
  <c r="N977" i="12"/>
  <c r="O977" i="12" s="1"/>
  <c r="P977" i="12" s="1"/>
  <c r="J977" i="12"/>
  <c r="Y977" i="12"/>
  <c r="I977" i="12"/>
  <c r="K976" i="12"/>
  <c r="Q976" i="12"/>
  <c r="R976" i="12" s="1"/>
  <c r="W977" i="12" l="1"/>
  <c r="Q977" i="12"/>
  <c r="R977" i="12" s="1"/>
  <c r="E2962" i="13"/>
  <c r="N978" i="12"/>
  <c r="O978" i="12" s="1"/>
  <c r="P978" i="12" s="1"/>
  <c r="J978" i="12"/>
  <c r="Y978" i="12"/>
  <c r="I978" i="12"/>
  <c r="V978" i="12"/>
  <c r="E978" i="12"/>
  <c r="F978" i="12" s="1"/>
  <c r="B979" i="12"/>
  <c r="U978" i="12"/>
  <c r="K977" i="12"/>
  <c r="Q978" i="12" l="1"/>
  <c r="R978" i="12" s="1"/>
  <c r="W978" i="12"/>
  <c r="E2961" i="13"/>
  <c r="N979" i="12"/>
  <c r="O979" i="12" s="1"/>
  <c r="P979" i="12" s="1"/>
  <c r="J979" i="12"/>
  <c r="Y979" i="12"/>
  <c r="I979" i="12"/>
  <c r="V979" i="12"/>
  <c r="B980" i="12"/>
  <c r="U979" i="12"/>
  <c r="E979" i="12"/>
  <c r="F979" i="12" s="1"/>
  <c r="K978" i="12"/>
  <c r="K979" i="12" l="1"/>
  <c r="Q979" i="12"/>
  <c r="R979" i="12" s="1"/>
  <c r="W979" i="12"/>
  <c r="E2960" i="13"/>
  <c r="N980" i="12"/>
  <c r="O980" i="12" s="1"/>
  <c r="P980" i="12" s="1"/>
  <c r="J980" i="12"/>
  <c r="Y980" i="12"/>
  <c r="I980" i="12"/>
  <c r="V980" i="12"/>
  <c r="B981" i="12"/>
  <c r="U980" i="12"/>
  <c r="E980" i="12"/>
  <c r="F980" i="12" s="1"/>
  <c r="Q980" i="12" l="1"/>
  <c r="R980" i="12" s="1"/>
  <c r="W980" i="12"/>
  <c r="E2959" i="13"/>
  <c r="J981" i="12"/>
  <c r="Y981" i="12"/>
  <c r="I981" i="12"/>
  <c r="V981" i="12"/>
  <c r="B982" i="12"/>
  <c r="U981" i="12"/>
  <c r="E981" i="12"/>
  <c r="F981" i="12" s="1"/>
  <c r="N981" i="12"/>
  <c r="O981" i="12" s="1"/>
  <c r="P981" i="12" s="1"/>
  <c r="K980" i="12"/>
  <c r="W981" i="12" l="1"/>
  <c r="Q981" i="12"/>
  <c r="R981" i="12" s="1"/>
  <c r="E2958" i="13"/>
  <c r="V982" i="12"/>
  <c r="B983" i="12"/>
  <c r="U982" i="12"/>
  <c r="E982" i="12"/>
  <c r="F982" i="12" s="1"/>
  <c r="N982" i="12"/>
  <c r="O982" i="12" s="1"/>
  <c r="P982" i="12" s="1"/>
  <c r="J982" i="12"/>
  <c r="Y982" i="12"/>
  <c r="I982" i="12"/>
  <c r="K981" i="12"/>
  <c r="E2957" i="13" l="1"/>
  <c r="B984" i="12"/>
  <c r="U983" i="12"/>
  <c r="E983" i="12"/>
  <c r="F983" i="12" s="1"/>
  <c r="N983" i="12"/>
  <c r="O983" i="12" s="1"/>
  <c r="P983" i="12" s="1"/>
  <c r="J983" i="12"/>
  <c r="Y983" i="12"/>
  <c r="I983" i="12"/>
  <c r="V983" i="12"/>
  <c r="K982" i="12"/>
  <c r="Q982" i="12"/>
  <c r="R982" i="12" s="1"/>
  <c r="W982" i="12"/>
  <c r="W983" i="12" l="1"/>
  <c r="Q983" i="12"/>
  <c r="R983" i="12" s="1"/>
  <c r="E2956" i="13"/>
  <c r="N984" i="12"/>
  <c r="O984" i="12" s="1"/>
  <c r="P984" i="12" s="1"/>
  <c r="J984" i="12"/>
  <c r="Y984" i="12"/>
  <c r="I984" i="12"/>
  <c r="V984" i="12"/>
  <c r="B985" i="12"/>
  <c r="U984" i="12"/>
  <c r="E984" i="12"/>
  <c r="F984" i="12" s="1"/>
  <c r="K983" i="12"/>
  <c r="K984" i="12" l="1"/>
  <c r="Q984" i="12"/>
  <c r="R984" i="12" s="1"/>
  <c r="W984" i="12"/>
  <c r="E2955" i="13"/>
  <c r="N985" i="12"/>
  <c r="O985" i="12" s="1"/>
  <c r="P985" i="12" s="1"/>
  <c r="J985" i="12"/>
  <c r="Y985" i="12"/>
  <c r="I985" i="12"/>
  <c r="V985" i="12"/>
  <c r="B986" i="12"/>
  <c r="U985" i="12"/>
  <c r="E985" i="12"/>
  <c r="F985" i="12" s="1"/>
  <c r="Q985" i="12" l="1"/>
  <c r="R985" i="12" s="1"/>
  <c r="E2954" i="13"/>
  <c r="J986" i="12"/>
  <c r="Y986" i="12"/>
  <c r="I986" i="12"/>
  <c r="V986" i="12"/>
  <c r="B987" i="12"/>
  <c r="U986" i="12"/>
  <c r="E986" i="12"/>
  <c r="F986" i="12" s="1"/>
  <c r="N986" i="12"/>
  <c r="O986" i="12" s="1"/>
  <c r="P986" i="12" s="1"/>
  <c r="K985" i="12"/>
  <c r="W985" i="12"/>
  <c r="W986" i="12" l="1"/>
  <c r="E2953" i="13"/>
  <c r="Y987" i="12"/>
  <c r="I987" i="12"/>
  <c r="V987" i="12"/>
  <c r="B988" i="12"/>
  <c r="U987" i="12"/>
  <c r="E987" i="12"/>
  <c r="F987" i="12" s="1"/>
  <c r="N987" i="12"/>
  <c r="O987" i="12" s="1"/>
  <c r="P987" i="12" s="1"/>
  <c r="J987" i="12"/>
  <c r="K986" i="12"/>
  <c r="Q986" i="12"/>
  <c r="R986" i="12" s="1"/>
  <c r="W987" i="12" l="1"/>
  <c r="Q987" i="12"/>
  <c r="R987" i="12" s="1"/>
  <c r="E2952" i="13"/>
  <c r="V988" i="12"/>
  <c r="B989" i="12"/>
  <c r="U988" i="12"/>
  <c r="E988" i="12"/>
  <c r="F988" i="12" s="1"/>
  <c r="N988" i="12"/>
  <c r="O988" i="12" s="1"/>
  <c r="P988" i="12" s="1"/>
  <c r="J988" i="12"/>
  <c r="Y988" i="12"/>
  <c r="I988" i="12"/>
  <c r="K987" i="12"/>
  <c r="K988" i="12" l="1"/>
  <c r="W988" i="12"/>
  <c r="Q988" i="12"/>
  <c r="R988" i="12" s="1"/>
  <c r="E2951" i="13"/>
  <c r="N989" i="12"/>
  <c r="O989" i="12" s="1"/>
  <c r="P989" i="12" s="1"/>
  <c r="J989" i="12"/>
  <c r="Y989" i="12"/>
  <c r="I989" i="12"/>
  <c r="V989" i="12"/>
  <c r="B990" i="12"/>
  <c r="U989" i="12"/>
  <c r="E989" i="12"/>
  <c r="F989" i="12" s="1"/>
  <c r="W989" i="12" l="1"/>
  <c r="E2950" i="13"/>
  <c r="N990" i="12"/>
  <c r="O990" i="12" s="1"/>
  <c r="P990" i="12" s="1"/>
  <c r="J990" i="12"/>
  <c r="Y990" i="12"/>
  <c r="I990" i="12"/>
  <c r="V990" i="12"/>
  <c r="B991" i="12"/>
  <c r="U990" i="12"/>
  <c r="E990" i="12"/>
  <c r="F990" i="12" s="1"/>
  <c r="K989" i="12"/>
  <c r="Q989" i="12"/>
  <c r="R989" i="12" s="1"/>
  <c r="Q990" i="12" l="1"/>
  <c r="R990" i="12" s="1"/>
  <c r="W990" i="12"/>
  <c r="E2949" i="13"/>
  <c r="J991" i="12"/>
  <c r="Y991" i="12"/>
  <c r="I991" i="12"/>
  <c r="V991" i="12"/>
  <c r="B992" i="12"/>
  <c r="U991" i="12"/>
  <c r="E991" i="12"/>
  <c r="F991" i="12" s="1"/>
  <c r="N991" i="12"/>
  <c r="O991" i="12" s="1"/>
  <c r="P991" i="12" s="1"/>
  <c r="K990" i="12"/>
  <c r="E2948" i="13" l="1"/>
  <c r="J992" i="12"/>
  <c r="Y992" i="12"/>
  <c r="I992" i="12"/>
  <c r="V992" i="12"/>
  <c r="B993" i="12"/>
  <c r="U992" i="12"/>
  <c r="E992" i="12"/>
  <c r="F992" i="12" s="1"/>
  <c r="N992" i="12"/>
  <c r="O992" i="12" s="1"/>
  <c r="P992" i="12" s="1"/>
  <c r="K991" i="12"/>
  <c r="Q991" i="12"/>
  <c r="R991" i="12" s="1"/>
  <c r="W991" i="12"/>
  <c r="W992" i="12" l="1"/>
  <c r="E2947" i="13"/>
  <c r="V993" i="12"/>
  <c r="B994" i="12"/>
  <c r="U993" i="12"/>
  <c r="E993" i="12"/>
  <c r="F993" i="12" s="1"/>
  <c r="N993" i="12"/>
  <c r="O993" i="12" s="1"/>
  <c r="P993" i="12" s="1"/>
  <c r="J993" i="12"/>
  <c r="Y993" i="12"/>
  <c r="I993" i="12"/>
  <c r="K992" i="12"/>
  <c r="Q992" i="12"/>
  <c r="R992" i="12" s="1"/>
  <c r="K993" i="12" l="1"/>
  <c r="Q993" i="12"/>
  <c r="R993" i="12" s="1"/>
  <c r="W993" i="12"/>
  <c r="E2946" i="13"/>
  <c r="N994" i="12"/>
  <c r="O994" i="12" s="1"/>
  <c r="P994" i="12" s="1"/>
  <c r="J994" i="12"/>
  <c r="Y994" i="12"/>
  <c r="I994" i="12"/>
  <c r="V994" i="12"/>
  <c r="B995" i="12"/>
  <c r="U994" i="12"/>
  <c r="E994" i="12"/>
  <c r="F994" i="12" s="1"/>
  <c r="W994" i="12" l="1"/>
  <c r="Q994" i="12"/>
  <c r="R994" i="12" s="1"/>
  <c r="E2945" i="13"/>
  <c r="N995" i="12"/>
  <c r="O995" i="12" s="1"/>
  <c r="P995" i="12" s="1"/>
  <c r="J995" i="12"/>
  <c r="Y995" i="12"/>
  <c r="I995" i="12"/>
  <c r="V995" i="12"/>
  <c r="B996" i="12"/>
  <c r="U995" i="12"/>
  <c r="E995" i="12"/>
  <c r="F995" i="12" s="1"/>
  <c r="K994" i="12"/>
  <c r="K995" i="12" l="1"/>
  <c r="W995" i="12"/>
  <c r="Q995" i="12"/>
  <c r="R995" i="12" s="1"/>
  <c r="E2944" i="13"/>
  <c r="B997" i="12"/>
  <c r="U996" i="12"/>
  <c r="E996" i="12"/>
  <c r="F996" i="12" s="1"/>
  <c r="N996" i="12"/>
  <c r="O996" i="12" s="1"/>
  <c r="P996" i="12" s="1"/>
  <c r="J996" i="12"/>
  <c r="I996" i="12"/>
  <c r="Y996" i="12"/>
  <c r="V996" i="12"/>
  <c r="W996" i="12" l="1"/>
  <c r="K996" i="12"/>
  <c r="E2943" i="13"/>
  <c r="J997" i="12"/>
  <c r="Y997" i="12"/>
  <c r="B998" i="12"/>
  <c r="N997" i="12"/>
  <c r="O997" i="12" s="1"/>
  <c r="P997" i="12" s="1"/>
  <c r="I997" i="12"/>
  <c r="E997" i="12"/>
  <c r="F997" i="12" s="1"/>
  <c r="V997" i="12"/>
  <c r="U997" i="12"/>
  <c r="Q996" i="12"/>
  <c r="R996" i="12" s="1"/>
  <c r="W997" i="12" l="1"/>
  <c r="Q997" i="12"/>
  <c r="R997" i="12" s="1"/>
  <c r="K997" i="12"/>
  <c r="E2942" i="13"/>
  <c r="Y998" i="12"/>
  <c r="I998" i="12"/>
  <c r="V998" i="12"/>
  <c r="U998" i="12"/>
  <c r="B999" i="12"/>
  <c r="N998" i="12"/>
  <c r="O998" i="12" s="1"/>
  <c r="P998" i="12" s="1"/>
  <c r="J998" i="12"/>
  <c r="E998" i="12"/>
  <c r="F998" i="12" s="1"/>
  <c r="W998" i="12" l="1"/>
  <c r="Q998" i="12"/>
  <c r="R998" i="12" s="1"/>
  <c r="E2941" i="13"/>
  <c r="V999" i="12"/>
  <c r="B1000" i="12"/>
  <c r="N999" i="12"/>
  <c r="O999" i="12" s="1"/>
  <c r="P999" i="12" s="1"/>
  <c r="J999" i="12"/>
  <c r="I999" i="12"/>
  <c r="E999" i="12"/>
  <c r="F999" i="12" s="1"/>
  <c r="Y999" i="12"/>
  <c r="U999" i="12"/>
  <c r="K998" i="12"/>
  <c r="W999" i="12" l="1"/>
  <c r="Q999" i="12"/>
  <c r="R999" i="12" s="1"/>
  <c r="K999" i="12"/>
  <c r="E2940" i="13"/>
  <c r="Y1000" i="12"/>
  <c r="I1000" i="12"/>
  <c r="V1000" i="12"/>
  <c r="U1000" i="12"/>
  <c r="N1000" i="12"/>
  <c r="O1000" i="12" s="1"/>
  <c r="P1000" i="12" s="1"/>
  <c r="B1001" i="12"/>
  <c r="J1000" i="12"/>
  <c r="E1000" i="12"/>
  <c r="F1000" i="12" s="1"/>
  <c r="W1000" i="12" l="1"/>
  <c r="E2939" i="13"/>
  <c r="N1001" i="12"/>
  <c r="O1001" i="12" s="1"/>
  <c r="P1001" i="12" s="1"/>
  <c r="V1001" i="12"/>
  <c r="B1002" i="12"/>
  <c r="J1001" i="12"/>
  <c r="I1001" i="12"/>
  <c r="E1001" i="12"/>
  <c r="F1001" i="12" s="1"/>
  <c r="Y1001" i="12"/>
  <c r="U1001" i="12"/>
  <c r="K1000" i="12"/>
  <c r="Q1000" i="12"/>
  <c r="R1000" i="12" s="1"/>
  <c r="K1001" i="12" l="1"/>
  <c r="E2938" i="13"/>
  <c r="N1002" i="12"/>
  <c r="O1002" i="12" s="1"/>
  <c r="P1002" i="12" s="1"/>
  <c r="J1002" i="12"/>
  <c r="V1002" i="12"/>
  <c r="U1002" i="12"/>
  <c r="B1003" i="12"/>
  <c r="I1002" i="12"/>
  <c r="E1002" i="12"/>
  <c r="F1002" i="12" s="1"/>
  <c r="Y1002" i="12"/>
  <c r="Q1001" i="12"/>
  <c r="R1001" i="12" s="1"/>
  <c r="W1001" i="12"/>
  <c r="W1002" i="12" l="1"/>
  <c r="Q1002" i="12"/>
  <c r="R1002" i="12" s="1"/>
  <c r="K1002" i="12"/>
  <c r="E2937" i="13"/>
  <c r="J1003" i="12"/>
  <c r="Y1003" i="12"/>
  <c r="N1003" i="12"/>
  <c r="O1003" i="12" s="1"/>
  <c r="P1003" i="12" s="1"/>
  <c r="B1004" i="12"/>
  <c r="I1003" i="12"/>
  <c r="E1003" i="12"/>
  <c r="F1003" i="12" s="1"/>
  <c r="V1003" i="12"/>
  <c r="U1003" i="12"/>
  <c r="W1003" i="12" l="1"/>
  <c r="K1003" i="12"/>
  <c r="E2936" i="13"/>
  <c r="Y1004" i="12"/>
  <c r="I1004" i="12"/>
  <c r="V1004" i="12"/>
  <c r="B1005" i="12"/>
  <c r="U1004" i="12"/>
  <c r="E1004" i="12"/>
  <c r="F1004" i="12" s="1"/>
  <c r="J1004" i="12"/>
  <c r="N1004" i="12"/>
  <c r="O1004" i="12" s="1"/>
  <c r="P1004" i="12" s="1"/>
  <c r="Q1003" i="12"/>
  <c r="R1003" i="12" s="1"/>
  <c r="W1004" i="12" l="1"/>
  <c r="E2935" i="13"/>
  <c r="V1005" i="12"/>
  <c r="B1006" i="12"/>
  <c r="U1005" i="12"/>
  <c r="E1005" i="12"/>
  <c r="F1005" i="12" s="1"/>
  <c r="J1005" i="12"/>
  <c r="Y1005" i="12"/>
  <c r="N1005" i="12"/>
  <c r="O1005" i="12" s="1"/>
  <c r="P1005" i="12" s="1"/>
  <c r="I1005" i="12"/>
  <c r="K1004" i="12"/>
  <c r="Q1004" i="12"/>
  <c r="R1004" i="12" s="1"/>
  <c r="W1005" i="12" l="1"/>
  <c r="Q1005" i="12"/>
  <c r="R1005" i="12" s="1"/>
  <c r="E2934" i="13"/>
  <c r="B1007" i="12"/>
  <c r="U1006" i="12"/>
  <c r="E1006" i="12"/>
  <c r="F1006" i="12" s="1"/>
  <c r="N1006" i="12"/>
  <c r="O1006" i="12" s="1"/>
  <c r="P1006" i="12" s="1"/>
  <c r="Y1006" i="12"/>
  <c r="V1006" i="12"/>
  <c r="J1006" i="12"/>
  <c r="I1006" i="12"/>
  <c r="K1005" i="12"/>
  <c r="W1006" i="12" l="1"/>
  <c r="Q1006" i="12"/>
  <c r="R1006" i="12" s="1"/>
  <c r="E2933" i="13"/>
  <c r="N1007" i="12"/>
  <c r="O1007" i="12" s="1"/>
  <c r="P1007" i="12" s="1"/>
  <c r="J1007" i="12"/>
  <c r="Y1007" i="12"/>
  <c r="V1007" i="12"/>
  <c r="U1007" i="12"/>
  <c r="I1007" i="12"/>
  <c r="E1007" i="12"/>
  <c r="F1007" i="12" s="1"/>
  <c r="B1008" i="12"/>
  <c r="K1006" i="12"/>
  <c r="Q1007" i="12" l="1"/>
  <c r="R1007" i="12" s="1"/>
  <c r="E2932" i="13"/>
  <c r="J1008" i="12"/>
  <c r="Y1008" i="12"/>
  <c r="I1008" i="12"/>
  <c r="V1008" i="12"/>
  <c r="U1008" i="12"/>
  <c r="N1008" i="12"/>
  <c r="O1008" i="12" s="1"/>
  <c r="P1008" i="12" s="1"/>
  <c r="E1008" i="12"/>
  <c r="F1008" i="12" s="1"/>
  <c r="B1009" i="12"/>
  <c r="K1007" i="12"/>
  <c r="W1007" i="12"/>
  <c r="W1008" i="12" l="1"/>
  <c r="Q1008" i="12"/>
  <c r="R1008" i="12" s="1"/>
  <c r="K1008" i="12"/>
  <c r="E2931" i="13"/>
  <c r="J1009" i="12"/>
  <c r="Y1009" i="12"/>
  <c r="I1009" i="12"/>
  <c r="V1009" i="12"/>
  <c r="B1010" i="12"/>
  <c r="U1009" i="12"/>
  <c r="E1009" i="12"/>
  <c r="F1009" i="12" s="1"/>
  <c r="N1009" i="12"/>
  <c r="O1009" i="12" s="1"/>
  <c r="P1009" i="12" s="1"/>
  <c r="W1009" i="12" l="1"/>
  <c r="Q1009" i="12"/>
  <c r="R1009" i="12" s="1"/>
  <c r="K1009" i="12"/>
  <c r="E2930" i="13"/>
  <c r="Y1010" i="12"/>
  <c r="I1010" i="12"/>
  <c r="V1010" i="12"/>
  <c r="B1011" i="12"/>
  <c r="U1010" i="12"/>
  <c r="E1010" i="12"/>
  <c r="F1010" i="12" s="1"/>
  <c r="J1010" i="12"/>
  <c r="N1010" i="12"/>
  <c r="O1010" i="12" s="1"/>
  <c r="P1010" i="12" s="1"/>
  <c r="Q1010" i="12" l="1"/>
  <c r="R1010" i="12" s="1"/>
  <c r="W1010" i="12"/>
  <c r="E2929" i="13"/>
  <c r="V1011" i="12"/>
  <c r="N1011" i="12"/>
  <c r="O1011" i="12" s="1"/>
  <c r="P1011" i="12" s="1"/>
  <c r="Y1011" i="12"/>
  <c r="I1011" i="12"/>
  <c r="J1011" i="12"/>
  <c r="E1011" i="12"/>
  <c r="F1011" i="12" s="1"/>
  <c r="B1012" i="12"/>
  <c r="U1011" i="12"/>
  <c r="K1010" i="12"/>
  <c r="W1011" i="12" l="1"/>
  <c r="Q1011" i="12"/>
  <c r="R1011" i="12" s="1"/>
  <c r="K1011" i="12"/>
  <c r="E2928" i="13"/>
  <c r="N1012" i="12"/>
  <c r="O1012" i="12" s="1"/>
  <c r="P1012" i="12" s="1"/>
  <c r="V1012" i="12"/>
  <c r="B1013" i="12"/>
  <c r="U1012" i="12"/>
  <c r="E1012" i="12"/>
  <c r="F1012" i="12" s="1"/>
  <c r="J1012" i="12"/>
  <c r="I1012" i="12"/>
  <c r="Y1012" i="12"/>
  <c r="K1012" i="12" l="1"/>
  <c r="W1012" i="12"/>
  <c r="E2927" i="13"/>
  <c r="N1013" i="12"/>
  <c r="O1013" i="12" s="1"/>
  <c r="P1013" i="12" s="1"/>
  <c r="J1013" i="12"/>
  <c r="Y1013" i="12"/>
  <c r="I1013" i="12"/>
  <c r="V1013" i="12"/>
  <c r="U1013" i="12"/>
  <c r="E1013" i="12"/>
  <c r="F1013" i="12" s="1"/>
  <c r="B1014" i="12"/>
  <c r="Q1012" i="12"/>
  <c r="R1012" i="12" s="1"/>
  <c r="K1013" i="12" l="1"/>
  <c r="E2926" i="13"/>
  <c r="J1014" i="12"/>
  <c r="Y1014" i="12"/>
  <c r="I1014" i="12"/>
  <c r="V1014" i="12"/>
  <c r="B1015" i="12"/>
  <c r="U1014" i="12"/>
  <c r="E1014" i="12"/>
  <c r="F1014" i="12" s="1"/>
  <c r="N1014" i="12"/>
  <c r="O1014" i="12" s="1"/>
  <c r="P1014" i="12" s="1"/>
  <c r="Q1013" i="12"/>
  <c r="R1013" i="12" s="1"/>
  <c r="W1013" i="12"/>
  <c r="W1014" i="12" l="1"/>
  <c r="Q1014" i="12"/>
  <c r="R1014" i="12" s="1"/>
  <c r="K1014" i="12"/>
  <c r="E2925" i="13"/>
  <c r="J1015" i="12"/>
  <c r="V1015" i="12"/>
  <c r="B1016" i="12"/>
  <c r="U1015" i="12"/>
  <c r="E1015" i="12"/>
  <c r="F1015" i="12" s="1"/>
  <c r="Y1015" i="12"/>
  <c r="N1015" i="12"/>
  <c r="O1015" i="12" s="1"/>
  <c r="P1015" i="12" s="1"/>
  <c r="I1015" i="12"/>
  <c r="Q1015" i="12" l="1"/>
  <c r="R1015" i="12" s="1"/>
  <c r="K1015" i="12"/>
  <c r="W1015" i="12"/>
  <c r="E2924" i="13"/>
  <c r="B1017" i="12"/>
  <c r="U1016" i="12"/>
  <c r="E1016" i="12"/>
  <c r="F1016" i="12" s="1"/>
  <c r="J1016" i="12"/>
  <c r="Y1016" i="12"/>
  <c r="I1016" i="12"/>
  <c r="V1016" i="12"/>
  <c r="N1016" i="12"/>
  <c r="O1016" i="12" s="1"/>
  <c r="P1016" i="12" s="1"/>
  <c r="W1016" i="12" l="1"/>
  <c r="Q1016" i="12"/>
  <c r="R1016" i="12" s="1"/>
  <c r="E2923" i="13"/>
  <c r="N1017" i="12"/>
  <c r="O1017" i="12" s="1"/>
  <c r="P1017" i="12" s="1"/>
  <c r="Y1017" i="12"/>
  <c r="I1017" i="12"/>
  <c r="V1017" i="12"/>
  <c r="U1017" i="12"/>
  <c r="J1017" i="12"/>
  <c r="E1017" i="12"/>
  <c r="F1017" i="12" s="1"/>
  <c r="B1018" i="12"/>
  <c r="K1016" i="12"/>
  <c r="W1017" i="12" l="1"/>
  <c r="K1017" i="12"/>
  <c r="Q1017" i="12"/>
  <c r="R1017" i="12" s="1"/>
  <c r="E2922" i="13"/>
  <c r="N1018" i="12"/>
  <c r="O1018" i="12" s="1"/>
  <c r="P1018" i="12" s="1"/>
  <c r="J1018" i="12"/>
  <c r="Y1018" i="12"/>
  <c r="I1018" i="12"/>
  <c r="V1018" i="12"/>
  <c r="B1019" i="12"/>
  <c r="U1018" i="12"/>
  <c r="E1018" i="12"/>
  <c r="F1018" i="12" s="1"/>
  <c r="W1018" i="12" l="1"/>
  <c r="Q1018" i="12"/>
  <c r="R1018" i="12" s="1"/>
  <c r="E2921" i="13"/>
  <c r="N1019" i="12"/>
  <c r="O1019" i="12" s="1"/>
  <c r="P1019" i="12" s="1"/>
  <c r="J1019" i="12"/>
  <c r="Y1019" i="12"/>
  <c r="I1019" i="12"/>
  <c r="V1019" i="12"/>
  <c r="E1019" i="12"/>
  <c r="F1019" i="12" s="1"/>
  <c r="B1020" i="12"/>
  <c r="U1019" i="12"/>
  <c r="K1018" i="12"/>
  <c r="K1019" i="12" l="1"/>
  <c r="W1019" i="12"/>
  <c r="E2920" i="13"/>
  <c r="Y1020" i="12"/>
  <c r="I1020" i="12"/>
  <c r="V1020" i="12"/>
  <c r="B1021" i="12"/>
  <c r="U1020" i="12"/>
  <c r="E1020" i="12"/>
  <c r="F1020" i="12" s="1"/>
  <c r="N1020" i="12"/>
  <c r="O1020" i="12" s="1"/>
  <c r="P1020" i="12" s="1"/>
  <c r="J1020" i="12"/>
  <c r="Q1019" i="12"/>
  <c r="R1019" i="12" s="1"/>
  <c r="W1020" i="12" l="1"/>
  <c r="E2919" i="13"/>
  <c r="V1021" i="12"/>
  <c r="B1022" i="12"/>
  <c r="U1021" i="12"/>
  <c r="E1021" i="12"/>
  <c r="F1021" i="12" s="1"/>
  <c r="N1021" i="12"/>
  <c r="O1021" i="12" s="1"/>
  <c r="P1021" i="12" s="1"/>
  <c r="J1021" i="12"/>
  <c r="I1021" i="12"/>
  <c r="Y1021" i="12"/>
  <c r="K1020" i="12"/>
  <c r="Q1020" i="12"/>
  <c r="R1020" i="12" s="1"/>
  <c r="W1021" i="12" l="1"/>
  <c r="E2918" i="13"/>
  <c r="B1023" i="12"/>
  <c r="U1022" i="12"/>
  <c r="E1022" i="12"/>
  <c r="F1022" i="12" s="1"/>
  <c r="N1022" i="12"/>
  <c r="O1022" i="12" s="1"/>
  <c r="P1022" i="12" s="1"/>
  <c r="J1022" i="12"/>
  <c r="Y1022" i="12"/>
  <c r="V1022" i="12"/>
  <c r="I1022" i="12"/>
  <c r="K1021" i="12"/>
  <c r="Q1021" i="12"/>
  <c r="R1021" i="12" s="1"/>
  <c r="K1022" i="12" l="1"/>
  <c r="W1022" i="12"/>
  <c r="Q1022" i="12"/>
  <c r="R1022" i="12" s="1"/>
  <c r="E2917" i="13"/>
  <c r="N1023" i="12"/>
  <c r="O1023" i="12" s="1"/>
  <c r="P1023" i="12" s="1"/>
  <c r="J1023" i="12"/>
  <c r="B1024" i="12"/>
  <c r="U1023" i="12"/>
  <c r="E1023" i="12"/>
  <c r="F1023" i="12" s="1"/>
  <c r="Y1023" i="12"/>
  <c r="V1023" i="12"/>
  <c r="I1023" i="12"/>
  <c r="E2916" i="13" l="1"/>
  <c r="J1024" i="12"/>
  <c r="Y1024" i="12"/>
  <c r="I1024" i="12"/>
  <c r="B1025" i="12"/>
  <c r="U1024" i="12"/>
  <c r="E1024" i="12"/>
  <c r="F1024" i="12" s="1"/>
  <c r="V1024" i="12"/>
  <c r="N1024" i="12"/>
  <c r="O1024" i="12" s="1"/>
  <c r="P1024" i="12" s="1"/>
  <c r="K1023" i="12"/>
  <c r="Q1023" i="12"/>
  <c r="R1023" i="12" s="1"/>
  <c r="W1023" i="12"/>
  <c r="W1024" i="12" l="1"/>
  <c r="Q1024" i="12"/>
  <c r="R1024" i="12" s="1"/>
  <c r="E2915" i="13"/>
  <c r="J1025" i="12"/>
  <c r="Y1025" i="12"/>
  <c r="I1025" i="12"/>
  <c r="V1025" i="12"/>
  <c r="B1026" i="12"/>
  <c r="U1025" i="12"/>
  <c r="E1025" i="12"/>
  <c r="F1025" i="12" s="1"/>
  <c r="N1025" i="12"/>
  <c r="O1025" i="12" s="1"/>
  <c r="P1025" i="12" s="1"/>
  <c r="K1024" i="12"/>
  <c r="E2914" i="13" l="1"/>
  <c r="Y1026" i="12"/>
  <c r="I1026" i="12"/>
  <c r="V1026" i="12"/>
  <c r="B1027" i="12"/>
  <c r="U1026" i="12"/>
  <c r="E1026" i="12"/>
  <c r="F1026" i="12" s="1"/>
  <c r="N1026" i="12"/>
  <c r="O1026" i="12" s="1"/>
  <c r="P1026" i="12" s="1"/>
  <c r="J1026" i="12"/>
  <c r="K1025" i="12"/>
  <c r="Q1025" i="12"/>
  <c r="R1025" i="12" s="1"/>
  <c r="W1025" i="12"/>
  <c r="W1026" i="12" l="1"/>
  <c r="Q1026" i="12"/>
  <c r="R1026" i="12" s="1"/>
  <c r="E2913" i="13"/>
  <c r="V1027" i="12"/>
  <c r="N1027" i="12"/>
  <c r="O1027" i="12" s="1"/>
  <c r="P1027" i="12" s="1"/>
  <c r="Y1027" i="12"/>
  <c r="I1027" i="12"/>
  <c r="B1028" i="12"/>
  <c r="U1027" i="12"/>
  <c r="J1027" i="12"/>
  <c r="E1027" i="12"/>
  <c r="F1027" i="12" s="1"/>
  <c r="K1026" i="12"/>
  <c r="Q1027" i="12" l="1"/>
  <c r="R1027" i="12" s="1"/>
  <c r="W1027" i="12"/>
  <c r="E2912" i="13"/>
  <c r="N1028" i="12"/>
  <c r="O1028" i="12" s="1"/>
  <c r="P1028" i="12" s="1"/>
  <c r="Y1028" i="12"/>
  <c r="I1028" i="12"/>
  <c r="V1028" i="12"/>
  <c r="B1029" i="12"/>
  <c r="U1028" i="12"/>
  <c r="E1028" i="12"/>
  <c r="F1028" i="12" s="1"/>
  <c r="J1028" i="12"/>
  <c r="K1027" i="12"/>
  <c r="Q1028" i="12" l="1"/>
  <c r="R1028" i="12" s="1"/>
  <c r="W1028" i="12"/>
  <c r="E2911" i="13"/>
  <c r="N1029" i="12"/>
  <c r="O1029" i="12" s="1"/>
  <c r="P1029" i="12" s="1"/>
  <c r="J1029" i="12"/>
  <c r="Y1029" i="12"/>
  <c r="I1029" i="12"/>
  <c r="V1029" i="12"/>
  <c r="B1030" i="12"/>
  <c r="U1029" i="12"/>
  <c r="E1029" i="12"/>
  <c r="F1029" i="12" s="1"/>
  <c r="K1028" i="12"/>
  <c r="W1029" i="12" l="1"/>
  <c r="Q1029" i="12"/>
  <c r="R1029" i="12" s="1"/>
  <c r="E2910" i="13"/>
  <c r="J1030" i="12"/>
  <c r="Y1030" i="12"/>
  <c r="I1030" i="12"/>
  <c r="V1030" i="12"/>
  <c r="B1031" i="12"/>
  <c r="U1030" i="12"/>
  <c r="E1030" i="12"/>
  <c r="F1030" i="12" s="1"/>
  <c r="N1030" i="12"/>
  <c r="O1030" i="12" s="1"/>
  <c r="P1030" i="12" s="1"/>
  <c r="K1029" i="12"/>
  <c r="Q1030" i="12" l="1"/>
  <c r="R1030" i="12" s="1"/>
  <c r="K1030" i="12"/>
  <c r="W1030" i="12"/>
  <c r="E2909" i="13"/>
  <c r="J1031" i="12"/>
  <c r="V1031" i="12"/>
  <c r="B1032" i="12"/>
  <c r="U1031" i="12"/>
  <c r="E1031" i="12"/>
  <c r="F1031" i="12" s="1"/>
  <c r="Y1031" i="12"/>
  <c r="N1031" i="12"/>
  <c r="O1031" i="12" s="1"/>
  <c r="P1031" i="12" s="1"/>
  <c r="I1031" i="12"/>
  <c r="E2908" i="13" l="1"/>
  <c r="B1033" i="12"/>
  <c r="U1032" i="12"/>
  <c r="E1032" i="12"/>
  <c r="F1032" i="12" s="1"/>
  <c r="J1032" i="12"/>
  <c r="Y1032" i="12"/>
  <c r="I1032" i="12"/>
  <c r="V1032" i="12"/>
  <c r="N1032" i="12"/>
  <c r="O1032" i="12" s="1"/>
  <c r="P1032" i="12" s="1"/>
  <c r="K1031" i="12"/>
  <c r="Q1031" i="12"/>
  <c r="R1031" i="12" s="1"/>
  <c r="W1031" i="12"/>
  <c r="W1032" i="12" l="1"/>
  <c r="K1032" i="12"/>
  <c r="Q1032" i="12"/>
  <c r="R1032" i="12" s="1"/>
  <c r="E2907" i="13"/>
  <c r="N1033" i="12"/>
  <c r="O1033" i="12" s="1"/>
  <c r="P1033" i="12" s="1"/>
  <c r="J1033" i="12"/>
  <c r="Y1033" i="12"/>
  <c r="I1033" i="12"/>
  <c r="V1033" i="12"/>
  <c r="B1034" i="12"/>
  <c r="U1033" i="12"/>
  <c r="E1033" i="12"/>
  <c r="F1033" i="12" s="1"/>
  <c r="Q1033" i="12" l="1"/>
  <c r="R1033" i="12" s="1"/>
  <c r="W1033" i="12"/>
  <c r="E2906" i="13"/>
  <c r="N1034" i="12"/>
  <c r="O1034" i="12" s="1"/>
  <c r="P1034" i="12" s="1"/>
  <c r="J1034" i="12"/>
  <c r="Y1034" i="12"/>
  <c r="I1034" i="12"/>
  <c r="V1034" i="12"/>
  <c r="B1035" i="12"/>
  <c r="U1034" i="12"/>
  <c r="E1034" i="12"/>
  <c r="F1034" i="12" s="1"/>
  <c r="K1033" i="12"/>
  <c r="W1034" i="12" l="1"/>
  <c r="Q1034" i="12"/>
  <c r="R1034" i="12" s="1"/>
  <c r="K1034" i="12"/>
  <c r="E2905" i="13"/>
  <c r="N1035" i="12"/>
  <c r="O1035" i="12" s="1"/>
  <c r="P1035" i="12" s="1"/>
  <c r="J1035" i="12"/>
  <c r="Y1035" i="12"/>
  <c r="I1035" i="12"/>
  <c r="V1035" i="12"/>
  <c r="U1035" i="12"/>
  <c r="E1035" i="12"/>
  <c r="F1035" i="12" s="1"/>
  <c r="B1036" i="12"/>
  <c r="K1035" i="12" l="1"/>
  <c r="W1035" i="12"/>
  <c r="E2904" i="13"/>
  <c r="Y1036" i="12"/>
  <c r="I1036" i="12"/>
  <c r="V1036" i="12"/>
  <c r="B1037" i="12"/>
  <c r="U1036" i="12"/>
  <c r="E1036" i="12"/>
  <c r="F1036" i="12" s="1"/>
  <c r="N1036" i="12"/>
  <c r="O1036" i="12" s="1"/>
  <c r="P1036" i="12" s="1"/>
  <c r="J1036" i="12"/>
  <c r="Q1035" i="12"/>
  <c r="R1035" i="12" s="1"/>
  <c r="W1036" i="12" l="1"/>
  <c r="E2903" i="13"/>
  <c r="V1037" i="12"/>
  <c r="B1038" i="12"/>
  <c r="U1037" i="12"/>
  <c r="E1037" i="12"/>
  <c r="F1037" i="12" s="1"/>
  <c r="N1037" i="12"/>
  <c r="O1037" i="12" s="1"/>
  <c r="P1037" i="12" s="1"/>
  <c r="J1037" i="12"/>
  <c r="Y1037" i="12"/>
  <c r="I1037" i="12"/>
  <c r="K1036" i="12"/>
  <c r="Q1036" i="12"/>
  <c r="R1036" i="12" s="1"/>
  <c r="K1037" i="12" l="1"/>
  <c r="W1037" i="12"/>
  <c r="E2902" i="13"/>
  <c r="B1039" i="12"/>
  <c r="U1038" i="12"/>
  <c r="E1038" i="12"/>
  <c r="F1038" i="12" s="1"/>
  <c r="N1038" i="12"/>
  <c r="O1038" i="12" s="1"/>
  <c r="P1038" i="12" s="1"/>
  <c r="J1038" i="12"/>
  <c r="Y1038" i="12"/>
  <c r="V1038" i="12"/>
  <c r="I1038" i="12"/>
  <c r="Q1037" i="12"/>
  <c r="R1037" i="12" s="1"/>
  <c r="K1038" i="12" l="1"/>
  <c r="W1038" i="12"/>
  <c r="Q1038" i="12"/>
  <c r="R1038" i="12" s="1"/>
  <c r="E2901" i="13"/>
  <c r="N1039" i="12"/>
  <c r="O1039" i="12" s="1"/>
  <c r="P1039" i="12" s="1"/>
  <c r="J1039" i="12"/>
  <c r="B1040" i="12"/>
  <c r="U1039" i="12"/>
  <c r="E1039" i="12"/>
  <c r="F1039" i="12" s="1"/>
  <c r="I1039" i="12"/>
  <c r="Y1039" i="12"/>
  <c r="V1039" i="12"/>
  <c r="E2900" i="13" l="1"/>
  <c r="J1040" i="12"/>
  <c r="Y1040" i="12"/>
  <c r="I1040" i="12"/>
  <c r="B1041" i="12"/>
  <c r="U1040" i="12"/>
  <c r="E1040" i="12"/>
  <c r="F1040" i="12" s="1"/>
  <c r="V1040" i="12"/>
  <c r="N1040" i="12"/>
  <c r="O1040" i="12" s="1"/>
  <c r="P1040" i="12" s="1"/>
  <c r="Q1039" i="12"/>
  <c r="R1039" i="12" s="1"/>
  <c r="K1039" i="12"/>
  <c r="W1039" i="12"/>
  <c r="W1040" i="12" l="1"/>
  <c r="Q1040" i="12"/>
  <c r="R1040" i="12" s="1"/>
  <c r="E2899" i="13"/>
  <c r="J1041" i="12"/>
  <c r="Y1041" i="12"/>
  <c r="I1041" i="12"/>
  <c r="V1041" i="12"/>
  <c r="B1042" i="12"/>
  <c r="U1041" i="12"/>
  <c r="E1041" i="12"/>
  <c r="F1041" i="12" s="1"/>
  <c r="N1041" i="12"/>
  <c r="O1041" i="12" s="1"/>
  <c r="P1041" i="12" s="1"/>
  <c r="K1040" i="12"/>
  <c r="K1041" i="12" l="1"/>
  <c r="E2898" i="13"/>
  <c r="Y1042" i="12"/>
  <c r="I1042" i="12"/>
  <c r="V1042" i="12"/>
  <c r="B1043" i="12"/>
  <c r="U1042" i="12"/>
  <c r="E1042" i="12"/>
  <c r="F1042" i="12" s="1"/>
  <c r="N1042" i="12"/>
  <c r="O1042" i="12" s="1"/>
  <c r="P1042" i="12" s="1"/>
  <c r="J1042" i="12"/>
  <c r="Q1041" i="12"/>
  <c r="R1041" i="12" s="1"/>
  <c r="W1041" i="12"/>
  <c r="W1042" i="12" l="1"/>
  <c r="E2897" i="13"/>
  <c r="V1043" i="12"/>
  <c r="N1043" i="12"/>
  <c r="O1043" i="12" s="1"/>
  <c r="P1043" i="12" s="1"/>
  <c r="Y1043" i="12"/>
  <c r="I1043" i="12"/>
  <c r="E1043" i="12"/>
  <c r="F1043" i="12" s="1"/>
  <c r="B1044" i="12"/>
  <c r="U1043" i="12"/>
  <c r="J1043" i="12"/>
  <c r="K1042" i="12"/>
  <c r="Q1042" i="12"/>
  <c r="R1042" i="12" s="1"/>
  <c r="W1043" i="12" l="1"/>
  <c r="Q1043" i="12"/>
  <c r="R1043" i="12" s="1"/>
  <c r="E2896" i="13"/>
  <c r="N1044" i="12"/>
  <c r="O1044" i="12" s="1"/>
  <c r="P1044" i="12" s="1"/>
  <c r="Y1044" i="12"/>
  <c r="I1044" i="12"/>
  <c r="V1044" i="12"/>
  <c r="B1045" i="12"/>
  <c r="U1044" i="12"/>
  <c r="E1044" i="12"/>
  <c r="F1044" i="12" s="1"/>
  <c r="J1044" i="12"/>
  <c r="K1043" i="12"/>
  <c r="Q1044" i="12" l="1"/>
  <c r="R1044" i="12" s="1"/>
  <c r="W1044" i="12"/>
  <c r="E2895" i="13"/>
  <c r="N1045" i="12"/>
  <c r="O1045" i="12" s="1"/>
  <c r="P1045" i="12" s="1"/>
  <c r="J1045" i="12"/>
  <c r="Y1045" i="12"/>
  <c r="I1045" i="12"/>
  <c r="V1045" i="12"/>
  <c r="B1046" i="12"/>
  <c r="U1045" i="12"/>
  <c r="E1045" i="12"/>
  <c r="F1045" i="12" s="1"/>
  <c r="K1044" i="12"/>
  <c r="Q1045" i="12" l="1"/>
  <c r="R1045" i="12" s="1"/>
  <c r="E2894" i="13"/>
  <c r="J1046" i="12"/>
  <c r="Y1046" i="12"/>
  <c r="I1046" i="12"/>
  <c r="V1046" i="12"/>
  <c r="B1047" i="12"/>
  <c r="U1046" i="12"/>
  <c r="E1046" i="12"/>
  <c r="F1046" i="12" s="1"/>
  <c r="N1046" i="12"/>
  <c r="O1046" i="12" s="1"/>
  <c r="P1046" i="12" s="1"/>
  <c r="K1045" i="12"/>
  <c r="W1045" i="12"/>
  <c r="W1046" i="12" l="1"/>
  <c r="Q1046" i="12"/>
  <c r="R1046" i="12" s="1"/>
  <c r="E2893" i="13"/>
  <c r="J1047" i="12"/>
  <c r="V1047" i="12"/>
  <c r="B1048" i="12"/>
  <c r="U1047" i="12"/>
  <c r="E1047" i="12"/>
  <c r="F1047" i="12" s="1"/>
  <c r="Y1047" i="12"/>
  <c r="N1047" i="12"/>
  <c r="O1047" i="12" s="1"/>
  <c r="P1047" i="12" s="1"/>
  <c r="I1047" i="12"/>
  <c r="K1046" i="12"/>
  <c r="K1047" i="12" l="1"/>
  <c r="W1047" i="12"/>
  <c r="E2892" i="13"/>
  <c r="B1049" i="12"/>
  <c r="U1048" i="12"/>
  <c r="E1048" i="12"/>
  <c r="F1048" i="12" s="1"/>
  <c r="J1048" i="12"/>
  <c r="Y1048" i="12"/>
  <c r="I1048" i="12"/>
  <c r="V1048" i="12"/>
  <c r="N1048" i="12"/>
  <c r="O1048" i="12" s="1"/>
  <c r="P1048" i="12" s="1"/>
  <c r="Q1047" i="12"/>
  <c r="R1047" i="12" s="1"/>
  <c r="Q1048" i="12" l="1"/>
  <c r="R1048" i="12" s="1"/>
  <c r="W1048" i="12"/>
  <c r="E2891" i="13"/>
  <c r="N1049" i="12"/>
  <c r="O1049" i="12" s="1"/>
  <c r="P1049" i="12" s="1"/>
  <c r="J1049" i="12"/>
  <c r="Y1049" i="12"/>
  <c r="I1049" i="12"/>
  <c r="V1049" i="12"/>
  <c r="B1050" i="12"/>
  <c r="U1049" i="12"/>
  <c r="E1049" i="12"/>
  <c r="F1049" i="12" s="1"/>
  <c r="K1048" i="12"/>
  <c r="K1049" i="12" l="1"/>
  <c r="Q1049" i="12"/>
  <c r="R1049" i="12" s="1"/>
  <c r="W1049" i="12"/>
  <c r="E2890" i="13"/>
  <c r="N1050" i="12"/>
  <c r="O1050" i="12" s="1"/>
  <c r="P1050" i="12" s="1"/>
  <c r="J1050" i="12"/>
  <c r="Y1050" i="12"/>
  <c r="I1050" i="12"/>
  <c r="V1050" i="12"/>
  <c r="E1050" i="12"/>
  <c r="F1050" i="12" s="1"/>
  <c r="B1051" i="12"/>
  <c r="U1050" i="12"/>
  <c r="W1050" i="12" l="1"/>
  <c r="Q1050" i="12"/>
  <c r="R1050" i="12" s="1"/>
  <c r="K1050" i="12"/>
  <c r="E2889" i="13"/>
  <c r="N1051" i="12"/>
  <c r="O1051" i="12" s="1"/>
  <c r="P1051" i="12" s="1"/>
  <c r="J1051" i="12"/>
  <c r="Y1051" i="12"/>
  <c r="I1051" i="12"/>
  <c r="V1051" i="12"/>
  <c r="B1052" i="12"/>
  <c r="U1051" i="12"/>
  <c r="E1051" i="12"/>
  <c r="F1051" i="12" s="1"/>
  <c r="W1051" i="12" l="1"/>
  <c r="Q1051" i="12"/>
  <c r="R1051" i="12" s="1"/>
  <c r="E2888" i="13"/>
  <c r="Y1052" i="12"/>
  <c r="I1052" i="12"/>
  <c r="V1052" i="12"/>
  <c r="B1053" i="12"/>
  <c r="U1052" i="12"/>
  <c r="E1052" i="12"/>
  <c r="F1052" i="12" s="1"/>
  <c r="N1052" i="12"/>
  <c r="O1052" i="12" s="1"/>
  <c r="P1052" i="12" s="1"/>
  <c r="J1052" i="12"/>
  <c r="K1051" i="12"/>
  <c r="Q1052" i="12" l="1"/>
  <c r="R1052" i="12" s="1"/>
  <c r="W1052" i="12"/>
  <c r="E2887" i="13"/>
  <c r="V1053" i="12"/>
  <c r="B1054" i="12"/>
  <c r="U1053" i="12"/>
  <c r="E1053" i="12"/>
  <c r="F1053" i="12" s="1"/>
  <c r="N1053" i="12"/>
  <c r="O1053" i="12" s="1"/>
  <c r="P1053" i="12" s="1"/>
  <c r="J1053" i="12"/>
  <c r="Y1053" i="12"/>
  <c r="I1053" i="12"/>
  <c r="K1052" i="12"/>
  <c r="W1053" i="12" l="1"/>
  <c r="E2886" i="13"/>
  <c r="B1055" i="12"/>
  <c r="U1054" i="12"/>
  <c r="E1054" i="12"/>
  <c r="F1054" i="12" s="1"/>
  <c r="N1054" i="12"/>
  <c r="O1054" i="12" s="1"/>
  <c r="P1054" i="12" s="1"/>
  <c r="J1054" i="12"/>
  <c r="Y1054" i="12"/>
  <c r="V1054" i="12"/>
  <c r="I1054" i="12"/>
  <c r="K1053" i="12"/>
  <c r="Q1053" i="12"/>
  <c r="R1053" i="12" s="1"/>
  <c r="W1054" i="12" l="1"/>
  <c r="E2885" i="13"/>
  <c r="N1055" i="12"/>
  <c r="O1055" i="12" s="1"/>
  <c r="P1055" i="12" s="1"/>
  <c r="J1055" i="12"/>
  <c r="Y1055" i="12"/>
  <c r="I1055" i="12"/>
  <c r="B1056" i="12"/>
  <c r="U1055" i="12"/>
  <c r="E1055" i="12"/>
  <c r="F1055" i="12" s="1"/>
  <c r="V1055" i="12"/>
  <c r="Q1054" i="12"/>
  <c r="R1054" i="12" s="1"/>
  <c r="K1054" i="12"/>
  <c r="K1055" i="12" l="1"/>
  <c r="Q1055" i="12"/>
  <c r="R1055" i="12" s="1"/>
  <c r="W1055" i="12"/>
  <c r="E2884" i="13"/>
  <c r="N1056" i="12"/>
  <c r="O1056" i="12" s="1"/>
  <c r="P1056" i="12" s="1"/>
  <c r="J1056" i="12"/>
  <c r="Y1056" i="12"/>
  <c r="I1056" i="12"/>
  <c r="V1056" i="12"/>
  <c r="B1057" i="12"/>
  <c r="U1056" i="12"/>
  <c r="E1056" i="12"/>
  <c r="F1056" i="12" s="1"/>
  <c r="W1056" i="12" l="1"/>
  <c r="Q1056" i="12"/>
  <c r="R1056" i="12" s="1"/>
  <c r="E2883" i="13"/>
  <c r="J1057" i="12"/>
  <c r="Y1057" i="12"/>
  <c r="I1057" i="12"/>
  <c r="V1057" i="12"/>
  <c r="B1058" i="12"/>
  <c r="U1057" i="12"/>
  <c r="E1057" i="12"/>
  <c r="F1057" i="12" s="1"/>
  <c r="N1057" i="12"/>
  <c r="O1057" i="12" s="1"/>
  <c r="P1057" i="12" s="1"/>
  <c r="K1056" i="12"/>
  <c r="Q1057" i="12" l="1"/>
  <c r="R1057" i="12" s="1"/>
  <c r="W1057" i="12"/>
  <c r="E2882" i="13"/>
  <c r="Y1058" i="12"/>
  <c r="I1058" i="12"/>
  <c r="V1058" i="12"/>
  <c r="B1059" i="12"/>
  <c r="U1058" i="12"/>
  <c r="E1058" i="12"/>
  <c r="F1058" i="12" s="1"/>
  <c r="N1058" i="12"/>
  <c r="O1058" i="12" s="1"/>
  <c r="P1058" i="12" s="1"/>
  <c r="J1058" i="12"/>
  <c r="K1057" i="12"/>
  <c r="K1058" i="12" l="1"/>
  <c r="Q1058" i="12"/>
  <c r="R1058" i="12" s="1"/>
  <c r="W1058" i="12"/>
  <c r="E2881" i="13"/>
  <c r="V1059" i="12"/>
  <c r="B1060" i="12"/>
  <c r="U1059" i="12"/>
  <c r="E1059" i="12"/>
  <c r="F1059" i="12" s="1"/>
  <c r="N1059" i="12"/>
  <c r="O1059" i="12" s="1"/>
  <c r="P1059" i="12" s="1"/>
  <c r="Y1059" i="12"/>
  <c r="I1059" i="12"/>
  <c r="J1059" i="12"/>
  <c r="K1059" i="12" l="1"/>
  <c r="Q1059" i="12"/>
  <c r="R1059" i="12" s="1"/>
  <c r="W1059" i="12"/>
  <c r="E2880" i="13"/>
  <c r="N1060" i="12"/>
  <c r="O1060" i="12" s="1"/>
  <c r="P1060" i="12" s="1"/>
  <c r="J1060" i="12"/>
  <c r="Y1060" i="12"/>
  <c r="I1060" i="12"/>
  <c r="V1060" i="12"/>
  <c r="B1061" i="12"/>
  <c r="U1060" i="12"/>
  <c r="E1060" i="12"/>
  <c r="F1060" i="12" s="1"/>
  <c r="W1060" i="12" l="1"/>
  <c r="E2879" i="13"/>
  <c r="N1061" i="12"/>
  <c r="O1061" i="12" s="1"/>
  <c r="P1061" i="12" s="1"/>
  <c r="J1061" i="12"/>
  <c r="Y1061" i="12"/>
  <c r="I1061" i="12"/>
  <c r="V1061" i="12"/>
  <c r="B1062" i="12"/>
  <c r="U1061" i="12"/>
  <c r="E1061" i="12"/>
  <c r="F1061" i="12" s="1"/>
  <c r="K1060" i="12"/>
  <c r="Q1060" i="12"/>
  <c r="R1060" i="12" s="1"/>
  <c r="W1061" i="12" l="1"/>
  <c r="Q1061" i="12"/>
  <c r="R1061" i="12" s="1"/>
  <c r="K1061" i="12"/>
  <c r="E2878" i="13"/>
  <c r="J1062" i="12"/>
  <c r="Y1062" i="12"/>
  <c r="I1062" i="12"/>
  <c r="V1062" i="12"/>
  <c r="B1063" i="12"/>
  <c r="U1062" i="12"/>
  <c r="E1062" i="12"/>
  <c r="F1062" i="12" s="1"/>
  <c r="N1062" i="12"/>
  <c r="O1062" i="12" s="1"/>
  <c r="P1062" i="12" s="1"/>
  <c r="W1062" i="12" l="1"/>
  <c r="Q1062" i="12"/>
  <c r="R1062" i="12" s="1"/>
  <c r="E2877" i="13"/>
  <c r="J1063" i="12"/>
  <c r="Y1063" i="12"/>
  <c r="I1063" i="12"/>
  <c r="V1063" i="12"/>
  <c r="B1064" i="12"/>
  <c r="U1063" i="12"/>
  <c r="E1063" i="12"/>
  <c r="F1063" i="12" s="1"/>
  <c r="N1063" i="12"/>
  <c r="O1063" i="12" s="1"/>
  <c r="P1063" i="12" s="1"/>
  <c r="K1062" i="12"/>
  <c r="W1063" i="12" l="1"/>
  <c r="E2876" i="13"/>
  <c r="V1064" i="12"/>
  <c r="B1065" i="12"/>
  <c r="U1064" i="12"/>
  <c r="E1064" i="12"/>
  <c r="F1064" i="12" s="1"/>
  <c r="N1064" i="12"/>
  <c r="O1064" i="12" s="1"/>
  <c r="P1064" i="12" s="1"/>
  <c r="J1064" i="12"/>
  <c r="Y1064" i="12"/>
  <c r="I1064" i="12"/>
  <c r="K1063" i="12"/>
  <c r="Q1063" i="12"/>
  <c r="R1063" i="12" s="1"/>
  <c r="K1064" i="12" l="1"/>
  <c r="W1064" i="12"/>
  <c r="Q1064" i="12"/>
  <c r="R1064" i="12" s="1"/>
  <c r="E2875" i="13"/>
  <c r="N1065" i="12"/>
  <c r="O1065" i="12" s="1"/>
  <c r="P1065" i="12" s="1"/>
  <c r="J1065" i="12"/>
  <c r="Y1065" i="12"/>
  <c r="I1065" i="12"/>
  <c r="V1065" i="12"/>
  <c r="B1066" i="12"/>
  <c r="U1065" i="12"/>
  <c r="E1065" i="12"/>
  <c r="F1065" i="12" s="1"/>
  <c r="K1065" i="12" l="1"/>
  <c r="Q1065" i="12"/>
  <c r="R1065" i="12" s="1"/>
  <c r="W1065" i="12"/>
  <c r="E2874" i="13"/>
  <c r="N1066" i="12"/>
  <c r="O1066" i="12" s="1"/>
  <c r="P1066" i="12" s="1"/>
  <c r="J1066" i="12"/>
  <c r="Y1066" i="12"/>
  <c r="I1066" i="12"/>
  <c r="V1066" i="12"/>
  <c r="B1067" i="12"/>
  <c r="U1066" i="12"/>
  <c r="E1066" i="12"/>
  <c r="F1066" i="12" s="1"/>
  <c r="W1066" i="12" l="1"/>
  <c r="K1066" i="12"/>
  <c r="Q1066" i="12"/>
  <c r="R1066" i="12" s="1"/>
  <c r="E2873" i="13"/>
  <c r="N1067" i="12"/>
  <c r="O1067" i="12" s="1"/>
  <c r="P1067" i="12" s="1"/>
  <c r="J1067" i="12"/>
  <c r="Y1067" i="12"/>
  <c r="I1067" i="12"/>
  <c r="V1067" i="12"/>
  <c r="B1068" i="12"/>
  <c r="U1067" i="12"/>
  <c r="E1067" i="12"/>
  <c r="F1067" i="12" s="1"/>
  <c r="W1067" i="12" l="1"/>
  <c r="Q1067" i="12"/>
  <c r="R1067" i="12" s="1"/>
  <c r="K1067" i="12"/>
  <c r="E2872" i="13"/>
  <c r="J1068" i="12"/>
  <c r="Y1068" i="12"/>
  <c r="I1068" i="12"/>
  <c r="V1068" i="12"/>
  <c r="B1069" i="12"/>
  <c r="U1068" i="12"/>
  <c r="E1068" i="12"/>
  <c r="F1068" i="12" s="1"/>
  <c r="N1068" i="12"/>
  <c r="O1068" i="12" s="1"/>
  <c r="P1068" i="12" s="1"/>
  <c r="W1068" i="12" l="1"/>
  <c r="Q1068" i="12"/>
  <c r="R1068" i="12" s="1"/>
  <c r="K1068" i="12"/>
  <c r="E2871" i="13"/>
  <c r="V1069" i="12"/>
  <c r="B1070" i="12"/>
  <c r="U1069" i="12"/>
  <c r="E1069" i="12"/>
  <c r="F1069" i="12" s="1"/>
  <c r="N1069" i="12"/>
  <c r="O1069" i="12" s="1"/>
  <c r="P1069" i="12" s="1"/>
  <c r="J1069" i="12"/>
  <c r="Y1069" i="12"/>
  <c r="I1069" i="12"/>
  <c r="K1069" i="12" l="1"/>
  <c r="E2870" i="13"/>
  <c r="B1071" i="12"/>
  <c r="U1070" i="12"/>
  <c r="E1070" i="12"/>
  <c r="F1070" i="12" s="1"/>
  <c r="N1070" i="12"/>
  <c r="O1070" i="12" s="1"/>
  <c r="P1070" i="12" s="1"/>
  <c r="J1070" i="12"/>
  <c r="Y1070" i="12"/>
  <c r="I1070" i="12"/>
  <c r="V1070" i="12"/>
  <c r="Q1069" i="12"/>
  <c r="R1069" i="12" s="1"/>
  <c r="W1069" i="12"/>
  <c r="W1070" i="12" l="1"/>
  <c r="K1070" i="12"/>
  <c r="Q1070" i="12"/>
  <c r="R1070" i="12" s="1"/>
  <c r="E2869" i="13"/>
  <c r="N1071" i="12"/>
  <c r="O1071" i="12" s="1"/>
  <c r="P1071" i="12" s="1"/>
  <c r="J1071" i="12"/>
  <c r="Y1071" i="12"/>
  <c r="I1071" i="12"/>
  <c r="V1071" i="12"/>
  <c r="B1072" i="12"/>
  <c r="U1071" i="12"/>
  <c r="E1071" i="12"/>
  <c r="F1071" i="12" s="1"/>
  <c r="W1071" i="12" l="1"/>
  <c r="Q1071" i="12"/>
  <c r="R1071" i="12" s="1"/>
  <c r="E2868" i="13"/>
  <c r="N1072" i="12"/>
  <c r="O1072" i="12" s="1"/>
  <c r="P1072" i="12" s="1"/>
  <c r="J1072" i="12"/>
  <c r="Y1072" i="12"/>
  <c r="I1072" i="12"/>
  <c r="V1072" i="12"/>
  <c r="B1073" i="12"/>
  <c r="U1072" i="12"/>
  <c r="E1072" i="12"/>
  <c r="F1072" i="12" s="1"/>
  <c r="K1071" i="12"/>
  <c r="Q1072" i="12" l="1"/>
  <c r="R1072" i="12" s="1"/>
  <c r="K1072" i="12"/>
  <c r="W1072" i="12"/>
  <c r="E2867" i="13"/>
  <c r="J1073" i="12"/>
  <c r="Y1073" i="12"/>
  <c r="I1073" i="12"/>
  <c r="V1073" i="12"/>
  <c r="B1074" i="12"/>
  <c r="U1073" i="12"/>
  <c r="E1073" i="12"/>
  <c r="F1073" i="12" s="1"/>
  <c r="N1073" i="12"/>
  <c r="O1073" i="12" s="1"/>
  <c r="P1073" i="12" s="1"/>
  <c r="W1073" i="12" l="1"/>
  <c r="K1073" i="12"/>
  <c r="Q1073" i="12"/>
  <c r="R1073" i="12" s="1"/>
  <c r="E2866" i="13"/>
  <c r="Y1074" i="12"/>
  <c r="I1074" i="12"/>
  <c r="V1074" i="12"/>
  <c r="B1075" i="12"/>
  <c r="U1074" i="12"/>
  <c r="E1074" i="12"/>
  <c r="F1074" i="12" s="1"/>
  <c r="N1074" i="12"/>
  <c r="O1074" i="12" s="1"/>
  <c r="P1074" i="12" s="1"/>
  <c r="J1074" i="12"/>
  <c r="Q1074" i="12" l="1"/>
  <c r="R1074" i="12" s="1"/>
  <c r="W1074" i="12"/>
  <c r="K1074" i="12"/>
  <c r="E2865" i="13"/>
  <c r="V1075" i="12"/>
  <c r="B1076" i="12"/>
  <c r="U1075" i="12"/>
  <c r="E1075" i="12"/>
  <c r="F1075" i="12" s="1"/>
  <c r="N1075" i="12"/>
  <c r="O1075" i="12" s="1"/>
  <c r="P1075" i="12" s="1"/>
  <c r="J1075" i="12"/>
  <c r="Y1075" i="12"/>
  <c r="I1075" i="12"/>
  <c r="W1075" i="12" l="1"/>
  <c r="E2864" i="13"/>
  <c r="N1076" i="12"/>
  <c r="O1076" i="12" s="1"/>
  <c r="P1076" i="12" s="1"/>
  <c r="J1076" i="12"/>
  <c r="Y1076" i="12"/>
  <c r="I1076" i="12"/>
  <c r="V1076" i="12"/>
  <c r="B1077" i="12"/>
  <c r="U1076" i="12"/>
  <c r="E1076" i="12"/>
  <c r="F1076" i="12" s="1"/>
  <c r="K1075" i="12"/>
  <c r="Q1075" i="12"/>
  <c r="R1075" i="12" s="1"/>
  <c r="K1076" i="12" l="1"/>
  <c r="Q1076" i="12"/>
  <c r="R1076" i="12" s="1"/>
  <c r="W1076" i="12"/>
  <c r="E2863" i="13"/>
  <c r="N1077" i="12"/>
  <c r="O1077" i="12" s="1"/>
  <c r="P1077" i="12" s="1"/>
  <c r="J1077" i="12"/>
  <c r="Y1077" i="12"/>
  <c r="I1077" i="12"/>
  <c r="V1077" i="12"/>
  <c r="B1078" i="12"/>
  <c r="U1077" i="12"/>
  <c r="E1077" i="12"/>
  <c r="F1077" i="12" s="1"/>
  <c r="Q1077" i="12" l="1"/>
  <c r="R1077" i="12" s="1"/>
  <c r="W1077" i="12"/>
  <c r="E2862" i="13"/>
  <c r="J1078" i="12"/>
  <c r="Y1078" i="12"/>
  <c r="I1078" i="12"/>
  <c r="V1078" i="12"/>
  <c r="B1079" i="12"/>
  <c r="U1078" i="12"/>
  <c r="E1078" i="12"/>
  <c r="F1078" i="12" s="1"/>
  <c r="N1078" i="12"/>
  <c r="O1078" i="12" s="1"/>
  <c r="P1078" i="12" s="1"/>
  <c r="K1077" i="12"/>
  <c r="W1078" i="12" l="1"/>
  <c r="K1078" i="12"/>
  <c r="Q1078" i="12"/>
  <c r="R1078" i="12" s="1"/>
  <c r="E2861" i="13"/>
  <c r="J1079" i="12"/>
  <c r="Y1079" i="12"/>
  <c r="I1079" i="12"/>
  <c r="V1079" i="12"/>
  <c r="B1080" i="12"/>
  <c r="U1079" i="12"/>
  <c r="E1079" i="12"/>
  <c r="F1079" i="12" s="1"/>
  <c r="N1079" i="12"/>
  <c r="O1079" i="12" s="1"/>
  <c r="P1079" i="12" s="1"/>
  <c r="W1079" i="12" l="1"/>
  <c r="Q1079" i="12"/>
  <c r="R1079" i="12" s="1"/>
  <c r="E2860" i="13"/>
  <c r="V1080" i="12"/>
  <c r="B1081" i="12"/>
  <c r="U1080" i="12"/>
  <c r="E1080" i="12"/>
  <c r="F1080" i="12" s="1"/>
  <c r="N1080" i="12"/>
  <c r="O1080" i="12" s="1"/>
  <c r="P1080" i="12" s="1"/>
  <c r="J1080" i="12"/>
  <c r="Y1080" i="12"/>
  <c r="I1080" i="12"/>
  <c r="K1079" i="12"/>
  <c r="W1080" i="12" l="1"/>
  <c r="E2859" i="13"/>
  <c r="N1081" i="12"/>
  <c r="O1081" i="12" s="1"/>
  <c r="P1081" i="12" s="1"/>
  <c r="J1081" i="12"/>
  <c r="Y1081" i="12"/>
  <c r="I1081" i="12"/>
  <c r="V1081" i="12"/>
  <c r="B1082" i="12"/>
  <c r="U1081" i="12"/>
  <c r="E1081" i="12"/>
  <c r="F1081" i="12" s="1"/>
  <c r="K1080" i="12"/>
  <c r="Q1080" i="12"/>
  <c r="R1080" i="12" s="1"/>
  <c r="W1081" i="12" l="1"/>
  <c r="K1081" i="12"/>
  <c r="Q1081" i="12"/>
  <c r="R1081" i="12" s="1"/>
  <c r="E2858" i="13"/>
  <c r="N1082" i="12"/>
  <c r="O1082" i="12" s="1"/>
  <c r="P1082" i="12" s="1"/>
  <c r="J1082" i="12"/>
  <c r="Y1082" i="12"/>
  <c r="I1082" i="12"/>
  <c r="V1082" i="12"/>
  <c r="B1083" i="12"/>
  <c r="U1082" i="12"/>
  <c r="E1082" i="12"/>
  <c r="F1082" i="12" s="1"/>
  <c r="W1082" i="12" l="1"/>
  <c r="E2857" i="13"/>
  <c r="N1083" i="12"/>
  <c r="O1083" i="12" s="1"/>
  <c r="P1083" i="12" s="1"/>
  <c r="J1083" i="12"/>
  <c r="Y1083" i="12"/>
  <c r="I1083" i="12"/>
  <c r="V1083" i="12"/>
  <c r="B1084" i="12"/>
  <c r="U1083" i="12"/>
  <c r="E1083" i="12"/>
  <c r="F1083" i="12" s="1"/>
  <c r="K1082" i="12"/>
  <c r="Q1082" i="12"/>
  <c r="R1082" i="12" s="1"/>
  <c r="Q1083" i="12" l="1"/>
  <c r="R1083" i="12" s="1"/>
  <c r="K1083" i="12"/>
  <c r="W1083" i="12"/>
  <c r="E2856" i="13"/>
  <c r="J1084" i="12"/>
  <c r="Y1084" i="12"/>
  <c r="I1084" i="12"/>
  <c r="V1084" i="12"/>
  <c r="B1085" i="12"/>
  <c r="U1084" i="12"/>
  <c r="E1084" i="12"/>
  <c r="F1084" i="12" s="1"/>
  <c r="N1084" i="12"/>
  <c r="O1084" i="12" s="1"/>
  <c r="P1084" i="12" s="1"/>
  <c r="W1084" i="12" l="1"/>
  <c r="K1084" i="12"/>
  <c r="Q1084" i="12"/>
  <c r="R1084" i="12" s="1"/>
  <c r="E2855" i="13"/>
  <c r="V1085" i="12"/>
  <c r="B1086" i="12"/>
  <c r="U1085" i="12"/>
  <c r="E1085" i="12"/>
  <c r="F1085" i="12" s="1"/>
  <c r="N1085" i="12"/>
  <c r="O1085" i="12" s="1"/>
  <c r="P1085" i="12" s="1"/>
  <c r="J1085" i="12"/>
  <c r="Y1085" i="12"/>
  <c r="I1085" i="12"/>
  <c r="W1085" i="12" l="1"/>
  <c r="Q1085" i="12"/>
  <c r="R1085" i="12" s="1"/>
  <c r="K1085" i="12"/>
  <c r="E2854" i="13"/>
  <c r="B1087" i="12"/>
  <c r="U1086" i="12"/>
  <c r="E1086" i="12"/>
  <c r="F1086" i="12" s="1"/>
  <c r="N1086" i="12"/>
  <c r="O1086" i="12" s="1"/>
  <c r="P1086" i="12" s="1"/>
  <c r="J1086" i="12"/>
  <c r="Y1086" i="12"/>
  <c r="I1086" i="12"/>
  <c r="V1086" i="12"/>
  <c r="K1086" i="12" l="1"/>
  <c r="Q1086" i="12"/>
  <c r="R1086" i="12" s="1"/>
  <c r="W1086" i="12"/>
  <c r="E2853" i="13"/>
  <c r="N1087" i="12"/>
  <c r="O1087" i="12" s="1"/>
  <c r="P1087" i="12" s="1"/>
  <c r="J1087" i="12"/>
  <c r="Y1087" i="12"/>
  <c r="I1087" i="12"/>
  <c r="V1087" i="12"/>
  <c r="B1088" i="12"/>
  <c r="U1087" i="12"/>
  <c r="E1087" i="12"/>
  <c r="F1087" i="12" s="1"/>
  <c r="W1087" i="12" l="1"/>
  <c r="E2852" i="13"/>
  <c r="N1088" i="12"/>
  <c r="O1088" i="12" s="1"/>
  <c r="P1088" i="12" s="1"/>
  <c r="J1088" i="12"/>
  <c r="Y1088" i="12"/>
  <c r="I1088" i="12"/>
  <c r="V1088" i="12"/>
  <c r="B1089" i="12"/>
  <c r="U1088" i="12"/>
  <c r="E1088" i="12"/>
  <c r="F1088" i="12" s="1"/>
  <c r="K1087" i="12"/>
  <c r="Q1087" i="12"/>
  <c r="R1087" i="12" s="1"/>
  <c r="Q1088" i="12" l="1"/>
  <c r="R1088" i="12" s="1"/>
  <c r="W1088" i="12"/>
  <c r="E2851" i="13"/>
  <c r="J1089" i="12"/>
  <c r="Y1089" i="12"/>
  <c r="I1089" i="12"/>
  <c r="V1089" i="12"/>
  <c r="B1090" i="12"/>
  <c r="U1089" i="12"/>
  <c r="E1089" i="12"/>
  <c r="F1089" i="12" s="1"/>
  <c r="N1089" i="12"/>
  <c r="O1089" i="12" s="1"/>
  <c r="P1089" i="12" s="1"/>
  <c r="K1088" i="12"/>
  <c r="W1089" i="12" l="1"/>
  <c r="E2850" i="13"/>
  <c r="Y1090" i="12"/>
  <c r="I1090" i="12"/>
  <c r="V1090" i="12"/>
  <c r="B1091" i="12"/>
  <c r="U1090" i="12"/>
  <c r="E1090" i="12"/>
  <c r="F1090" i="12" s="1"/>
  <c r="N1090" i="12"/>
  <c r="O1090" i="12" s="1"/>
  <c r="P1090" i="12" s="1"/>
  <c r="J1090" i="12"/>
  <c r="Q1089" i="12"/>
  <c r="R1089" i="12" s="1"/>
  <c r="K1089" i="12"/>
  <c r="Q1090" i="12" l="1"/>
  <c r="R1090" i="12" s="1"/>
  <c r="W1090" i="12"/>
  <c r="E2849" i="13"/>
  <c r="V1091" i="12"/>
  <c r="B1092" i="12"/>
  <c r="U1091" i="12"/>
  <c r="E1091" i="12"/>
  <c r="F1091" i="12" s="1"/>
  <c r="N1091" i="12"/>
  <c r="O1091" i="12" s="1"/>
  <c r="P1091" i="12" s="1"/>
  <c r="J1091" i="12"/>
  <c r="Y1091" i="12"/>
  <c r="I1091" i="12"/>
  <c r="K1090" i="12"/>
  <c r="W1091" i="12" l="1"/>
  <c r="Q1091" i="12"/>
  <c r="R1091" i="12" s="1"/>
  <c r="E2848" i="13"/>
  <c r="N1092" i="12"/>
  <c r="O1092" i="12" s="1"/>
  <c r="P1092" i="12" s="1"/>
  <c r="J1092" i="12"/>
  <c r="Y1092" i="12"/>
  <c r="I1092" i="12"/>
  <c r="V1092" i="12"/>
  <c r="B1093" i="12"/>
  <c r="U1092" i="12"/>
  <c r="E1092" i="12"/>
  <c r="F1092" i="12" s="1"/>
  <c r="K1091" i="12"/>
  <c r="K1092" i="12" l="1"/>
  <c r="W1092" i="12"/>
  <c r="Q1092" i="12"/>
  <c r="R1092" i="12" s="1"/>
  <c r="E2847" i="13"/>
  <c r="N1093" i="12"/>
  <c r="O1093" i="12" s="1"/>
  <c r="P1093" i="12" s="1"/>
  <c r="J1093" i="12"/>
  <c r="Y1093" i="12"/>
  <c r="I1093" i="12"/>
  <c r="V1093" i="12"/>
  <c r="B1094" i="12"/>
  <c r="U1093" i="12"/>
  <c r="E1093" i="12"/>
  <c r="F1093" i="12" s="1"/>
  <c r="Q1093" i="12" l="1"/>
  <c r="R1093" i="12" s="1"/>
  <c r="K1093" i="12"/>
  <c r="W1093" i="12"/>
  <c r="E2846" i="13"/>
  <c r="J1094" i="12"/>
  <c r="Y1094" i="12"/>
  <c r="I1094" i="12"/>
  <c r="V1094" i="12"/>
  <c r="B1095" i="12"/>
  <c r="U1094" i="12"/>
  <c r="E1094" i="12"/>
  <c r="F1094" i="12" s="1"/>
  <c r="N1094" i="12"/>
  <c r="O1094" i="12" s="1"/>
  <c r="P1094" i="12" s="1"/>
  <c r="K1094" i="12" l="1"/>
  <c r="Q1094" i="12"/>
  <c r="R1094" i="12" s="1"/>
  <c r="W1094" i="12"/>
  <c r="E2845" i="13"/>
  <c r="J1095" i="12"/>
  <c r="Y1095" i="12"/>
  <c r="I1095" i="12"/>
  <c r="V1095" i="12"/>
  <c r="B1096" i="12"/>
  <c r="U1095" i="12"/>
  <c r="E1095" i="12"/>
  <c r="F1095" i="12" s="1"/>
  <c r="N1095" i="12"/>
  <c r="O1095" i="12" s="1"/>
  <c r="P1095" i="12" s="1"/>
  <c r="W1095" i="12" l="1"/>
  <c r="K1095" i="12"/>
  <c r="Q1095" i="12"/>
  <c r="R1095" i="12" s="1"/>
  <c r="E2844" i="13"/>
  <c r="V1096" i="12"/>
  <c r="B1097" i="12"/>
  <c r="U1096" i="12"/>
  <c r="E1096" i="12"/>
  <c r="F1096" i="12" s="1"/>
  <c r="N1096" i="12"/>
  <c r="O1096" i="12" s="1"/>
  <c r="P1096" i="12" s="1"/>
  <c r="J1096" i="12"/>
  <c r="Y1096" i="12"/>
  <c r="I1096" i="12"/>
  <c r="K1096" i="12" l="1"/>
  <c r="E2843" i="13"/>
  <c r="N1097" i="12"/>
  <c r="O1097" i="12" s="1"/>
  <c r="P1097" i="12" s="1"/>
  <c r="J1097" i="12"/>
  <c r="Y1097" i="12"/>
  <c r="I1097" i="12"/>
  <c r="V1097" i="12"/>
  <c r="B1098" i="12"/>
  <c r="U1097" i="12"/>
  <c r="E1097" i="12"/>
  <c r="F1097" i="12" s="1"/>
  <c r="Q1096" i="12"/>
  <c r="R1096" i="12" s="1"/>
  <c r="W1096" i="12"/>
  <c r="W1097" i="12" l="1"/>
  <c r="Q1097" i="12"/>
  <c r="R1097" i="12" s="1"/>
  <c r="E2842" i="13"/>
  <c r="N1098" i="12"/>
  <c r="O1098" i="12" s="1"/>
  <c r="P1098" i="12" s="1"/>
  <c r="J1098" i="12"/>
  <c r="Y1098" i="12"/>
  <c r="I1098" i="12"/>
  <c r="V1098" i="12"/>
  <c r="B1099" i="12"/>
  <c r="U1098" i="12"/>
  <c r="E1098" i="12"/>
  <c r="F1098" i="12" s="1"/>
  <c r="K1097" i="12"/>
  <c r="Q1098" i="12" l="1"/>
  <c r="R1098" i="12" s="1"/>
  <c r="W1098" i="12"/>
  <c r="E2841" i="13"/>
  <c r="N1099" i="12"/>
  <c r="O1099" i="12" s="1"/>
  <c r="P1099" i="12" s="1"/>
  <c r="J1099" i="12"/>
  <c r="Y1099" i="12"/>
  <c r="I1099" i="12"/>
  <c r="V1099" i="12"/>
  <c r="B1100" i="12"/>
  <c r="U1099" i="12"/>
  <c r="E1099" i="12"/>
  <c r="F1099" i="12" s="1"/>
  <c r="K1098" i="12"/>
  <c r="Q1099" i="12" l="1"/>
  <c r="R1099" i="12" s="1"/>
  <c r="K1099" i="12"/>
  <c r="W1099" i="12"/>
  <c r="E2840" i="13"/>
  <c r="J1100" i="12"/>
  <c r="Y1100" i="12"/>
  <c r="I1100" i="12"/>
  <c r="V1100" i="12"/>
  <c r="B1101" i="12"/>
  <c r="U1100" i="12"/>
  <c r="E1100" i="12"/>
  <c r="F1100" i="12" s="1"/>
  <c r="N1100" i="12"/>
  <c r="O1100" i="12" s="1"/>
  <c r="P1100" i="12" s="1"/>
  <c r="Q1100" i="12" l="1"/>
  <c r="R1100" i="12" s="1"/>
  <c r="W1100" i="12"/>
  <c r="E2839" i="13"/>
  <c r="V1101" i="12"/>
  <c r="B1102" i="12"/>
  <c r="U1101" i="12"/>
  <c r="E1101" i="12"/>
  <c r="F1101" i="12" s="1"/>
  <c r="N1101" i="12"/>
  <c r="O1101" i="12" s="1"/>
  <c r="P1101" i="12" s="1"/>
  <c r="J1101" i="12"/>
  <c r="Y1101" i="12"/>
  <c r="I1101" i="12"/>
  <c r="K1100" i="12"/>
  <c r="K1101" i="12" l="1"/>
  <c r="Q1101" i="12"/>
  <c r="R1101" i="12" s="1"/>
  <c r="W1101" i="12"/>
  <c r="E2838" i="13"/>
  <c r="B1103" i="12"/>
  <c r="U1102" i="12"/>
  <c r="E1102" i="12"/>
  <c r="F1102" i="12" s="1"/>
  <c r="N1102" i="12"/>
  <c r="O1102" i="12" s="1"/>
  <c r="P1102" i="12" s="1"/>
  <c r="J1102" i="12"/>
  <c r="Y1102" i="12"/>
  <c r="I1102" i="12"/>
  <c r="V1102" i="12"/>
  <c r="E2837" i="13" l="1"/>
  <c r="N1103" i="12"/>
  <c r="O1103" i="12" s="1"/>
  <c r="P1103" i="12" s="1"/>
  <c r="J1103" i="12"/>
  <c r="Y1103" i="12"/>
  <c r="I1103" i="12"/>
  <c r="V1103" i="12"/>
  <c r="B1104" i="12"/>
  <c r="U1103" i="12"/>
  <c r="E1103" i="12"/>
  <c r="F1103" i="12" s="1"/>
  <c r="K1102" i="12"/>
  <c r="Q1102" i="12"/>
  <c r="R1102" i="12" s="1"/>
  <c r="W1102" i="12"/>
  <c r="W1103" i="12" l="1"/>
  <c r="K1103" i="12"/>
  <c r="Q1103" i="12"/>
  <c r="R1103" i="12" s="1"/>
  <c r="E2836" i="13"/>
  <c r="N1104" i="12"/>
  <c r="O1104" i="12" s="1"/>
  <c r="P1104" i="12" s="1"/>
  <c r="J1104" i="12"/>
  <c r="Y1104" i="12"/>
  <c r="I1104" i="12"/>
  <c r="V1104" i="12"/>
  <c r="B1105" i="12"/>
  <c r="U1104" i="12"/>
  <c r="E1104" i="12"/>
  <c r="F1104" i="12" s="1"/>
  <c r="K1104" i="12" l="1"/>
  <c r="Q1104" i="12"/>
  <c r="R1104" i="12" s="1"/>
  <c r="W1104" i="12"/>
  <c r="E2835" i="13"/>
  <c r="J1105" i="12"/>
  <c r="Y1105" i="12"/>
  <c r="I1105" i="12"/>
  <c r="V1105" i="12"/>
  <c r="B1106" i="12"/>
  <c r="U1105" i="12"/>
  <c r="E1105" i="12"/>
  <c r="F1105" i="12" s="1"/>
  <c r="N1105" i="12"/>
  <c r="O1105" i="12" s="1"/>
  <c r="P1105" i="12" s="1"/>
  <c r="W1105" i="12" l="1"/>
  <c r="E2834" i="13"/>
  <c r="Y1106" i="12"/>
  <c r="I1106" i="12"/>
  <c r="V1106" i="12"/>
  <c r="B1107" i="12"/>
  <c r="U1106" i="12"/>
  <c r="E1106" i="12"/>
  <c r="F1106" i="12" s="1"/>
  <c r="N1106" i="12"/>
  <c r="O1106" i="12" s="1"/>
  <c r="P1106" i="12" s="1"/>
  <c r="J1106" i="12"/>
  <c r="K1105" i="12"/>
  <c r="Q1105" i="12"/>
  <c r="R1105" i="12" s="1"/>
  <c r="W1106" i="12" l="1"/>
  <c r="E2833" i="13"/>
  <c r="V1107" i="12"/>
  <c r="B1108" i="12"/>
  <c r="U1107" i="12"/>
  <c r="E1107" i="12"/>
  <c r="F1107" i="12" s="1"/>
  <c r="N1107" i="12"/>
  <c r="O1107" i="12" s="1"/>
  <c r="P1107" i="12" s="1"/>
  <c r="J1107" i="12"/>
  <c r="Y1107" i="12"/>
  <c r="I1107" i="12"/>
  <c r="K1106" i="12"/>
  <c r="Q1106" i="12"/>
  <c r="R1106" i="12" s="1"/>
  <c r="W1107" i="12" l="1"/>
  <c r="Q1107" i="12"/>
  <c r="R1107" i="12" s="1"/>
  <c r="E2832" i="13"/>
  <c r="N1108" i="12"/>
  <c r="O1108" i="12" s="1"/>
  <c r="P1108" i="12" s="1"/>
  <c r="J1108" i="12"/>
  <c r="Y1108" i="12"/>
  <c r="I1108" i="12"/>
  <c r="V1108" i="12"/>
  <c r="B1109" i="12"/>
  <c r="U1108" i="12"/>
  <c r="E1108" i="12"/>
  <c r="F1108" i="12" s="1"/>
  <c r="K1107" i="12"/>
  <c r="W1108" i="12" l="1"/>
  <c r="Q1108" i="12"/>
  <c r="R1108" i="12" s="1"/>
  <c r="E2831" i="13"/>
  <c r="N1109" i="12"/>
  <c r="O1109" i="12" s="1"/>
  <c r="P1109" i="12" s="1"/>
  <c r="J1109" i="12"/>
  <c r="Y1109" i="12"/>
  <c r="I1109" i="12"/>
  <c r="V1109" i="12"/>
  <c r="B1110" i="12"/>
  <c r="U1109" i="12"/>
  <c r="E1109" i="12"/>
  <c r="F1109" i="12" s="1"/>
  <c r="K1108" i="12"/>
  <c r="W1109" i="12" l="1"/>
  <c r="E2830" i="13"/>
  <c r="J1110" i="12"/>
  <c r="Y1110" i="12"/>
  <c r="I1110" i="12"/>
  <c r="V1110" i="12"/>
  <c r="B1111" i="12"/>
  <c r="U1110" i="12"/>
  <c r="E1110" i="12"/>
  <c r="F1110" i="12" s="1"/>
  <c r="N1110" i="12"/>
  <c r="O1110" i="12" s="1"/>
  <c r="P1110" i="12" s="1"/>
  <c r="Q1109" i="12"/>
  <c r="R1109" i="12" s="1"/>
  <c r="K1109" i="12"/>
  <c r="W1110" i="12" l="1"/>
  <c r="K1110" i="12"/>
  <c r="Q1110" i="12"/>
  <c r="R1110" i="12" s="1"/>
  <c r="E2829" i="13"/>
  <c r="J1111" i="12"/>
  <c r="Y1111" i="12"/>
  <c r="I1111" i="12"/>
  <c r="V1111" i="12"/>
  <c r="B1112" i="12"/>
  <c r="U1111" i="12"/>
  <c r="E1111" i="12"/>
  <c r="F1111" i="12" s="1"/>
  <c r="N1111" i="12"/>
  <c r="O1111" i="12" s="1"/>
  <c r="P1111" i="12" s="1"/>
  <c r="K1111" i="12" l="1"/>
  <c r="Q1111" i="12"/>
  <c r="R1111" i="12" s="1"/>
  <c r="W1111" i="12"/>
  <c r="E2828" i="13"/>
  <c r="V1112" i="12"/>
  <c r="B1113" i="12"/>
  <c r="U1112" i="12"/>
  <c r="E1112" i="12"/>
  <c r="F1112" i="12" s="1"/>
  <c r="N1112" i="12"/>
  <c r="O1112" i="12" s="1"/>
  <c r="P1112" i="12" s="1"/>
  <c r="J1112" i="12"/>
  <c r="Y1112" i="12"/>
  <c r="I1112" i="12"/>
  <c r="K1112" i="12" l="1"/>
  <c r="Q1112" i="12"/>
  <c r="R1112" i="12" s="1"/>
  <c r="W1112" i="12"/>
  <c r="E2827" i="13"/>
  <c r="N1113" i="12"/>
  <c r="O1113" i="12" s="1"/>
  <c r="P1113" i="12" s="1"/>
  <c r="J1113" i="12"/>
  <c r="Y1113" i="12"/>
  <c r="I1113" i="12"/>
  <c r="V1113" i="12"/>
  <c r="B1114" i="12"/>
  <c r="U1113" i="12"/>
  <c r="E1113" i="12"/>
  <c r="F1113" i="12" s="1"/>
  <c r="W1113" i="12" l="1"/>
  <c r="E2826" i="13"/>
  <c r="N1114" i="12"/>
  <c r="O1114" i="12" s="1"/>
  <c r="P1114" i="12" s="1"/>
  <c r="J1114" i="12"/>
  <c r="Y1114" i="12"/>
  <c r="I1114" i="12"/>
  <c r="V1114" i="12"/>
  <c r="B1115" i="12"/>
  <c r="U1114" i="12"/>
  <c r="E1114" i="12"/>
  <c r="F1114" i="12" s="1"/>
  <c r="K1113" i="12"/>
  <c r="Q1113" i="12"/>
  <c r="R1113" i="12" s="1"/>
  <c r="W1114" i="12" l="1"/>
  <c r="Q1114" i="12"/>
  <c r="R1114" i="12" s="1"/>
  <c r="E2825" i="13"/>
  <c r="N1115" i="12"/>
  <c r="O1115" i="12" s="1"/>
  <c r="P1115" i="12" s="1"/>
  <c r="J1115" i="12"/>
  <c r="Y1115" i="12"/>
  <c r="I1115" i="12"/>
  <c r="V1115" i="12"/>
  <c r="B1116" i="12"/>
  <c r="U1115" i="12"/>
  <c r="E1115" i="12"/>
  <c r="F1115" i="12" s="1"/>
  <c r="K1114" i="12"/>
  <c r="W1115" i="12" l="1"/>
  <c r="Q1115" i="12"/>
  <c r="R1115" i="12" s="1"/>
  <c r="E2824" i="13"/>
  <c r="J1116" i="12"/>
  <c r="Y1116" i="12"/>
  <c r="I1116" i="12"/>
  <c r="V1116" i="12"/>
  <c r="B1117" i="12"/>
  <c r="U1116" i="12"/>
  <c r="E1116" i="12"/>
  <c r="F1116" i="12" s="1"/>
  <c r="N1116" i="12"/>
  <c r="O1116" i="12" s="1"/>
  <c r="P1116" i="12" s="1"/>
  <c r="K1115" i="12"/>
  <c r="W1116" i="12" l="1"/>
  <c r="K1116" i="12"/>
  <c r="Q1116" i="12"/>
  <c r="R1116" i="12" s="1"/>
  <c r="E2823" i="13"/>
  <c r="V1117" i="12"/>
  <c r="B1118" i="12"/>
  <c r="U1117" i="12"/>
  <c r="E1117" i="12"/>
  <c r="F1117" i="12" s="1"/>
  <c r="N1117" i="12"/>
  <c r="O1117" i="12" s="1"/>
  <c r="P1117" i="12" s="1"/>
  <c r="J1117" i="12"/>
  <c r="I1117" i="12"/>
  <c r="Y1117" i="12"/>
  <c r="W1117" i="12" l="1"/>
  <c r="K1117" i="12"/>
  <c r="Q1117" i="12"/>
  <c r="R1117" i="12" s="1"/>
  <c r="E2822" i="13"/>
  <c r="B1119" i="12"/>
  <c r="U1118" i="12"/>
  <c r="E1118" i="12"/>
  <c r="F1118" i="12" s="1"/>
  <c r="N1118" i="12"/>
  <c r="O1118" i="12" s="1"/>
  <c r="P1118" i="12" s="1"/>
  <c r="J1118" i="12"/>
  <c r="Y1118" i="12"/>
  <c r="I1118" i="12"/>
  <c r="V1118" i="12"/>
  <c r="E2821" i="13" l="1"/>
  <c r="N1119" i="12"/>
  <c r="O1119" i="12" s="1"/>
  <c r="P1119" i="12" s="1"/>
  <c r="J1119" i="12"/>
  <c r="Y1119" i="12"/>
  <c r="I1119" i="12"/>
  <c r="V1119" i="12"/>
  <c r="B1120" i="12"/>
  <c r="U1119" i="12"/>
  <c r="E1119" i="12"/>
  <c r="F1119" i="12" s="1"/>
  <c r="K1118" i="12"/>
  <c r="Q1118" i="12"/>
  <c r="R1118" i="12" s="1"/>
  <c r="W1118" i="12"/>
  <c r="E2820" i="13" l="1"/>
  <c r="N1120" i="12"/>
  <c r="O1120" i="12" s="1"/>
  <c r="P1120" i="12" s="1"/>
  <c r="J1120" i="12"/>
  <c r="Y1120" i="12"/>
  <c r="I1120" i="12"/>
  <c r="V1120" i="12"/>
  <c r="B1121" i="12"/>
  <c r="U1120" i="12"/>
  <c r="E1120" i="12"/>
  <c r="F1120" i="12" s="1"/>
  <c r="K1119" i="12"/>
  <c r="Q1119" i="12"/>
  <c r="R1119" i="12" s="1"/>
  <c r="W1119" i="12"/>
  <c r="W1120" i="12" l="1"/>
  <c r="E2819" i="13"/>
  <c r="J1121" i="12"/>
  <c r="Y1121" i="12"/>
  <c r="I1121" i="12"/>
  <c r="V1121" i="12"/>
  <c r="B1122" i="12"/>
  <c r="U1121" i="12"/>
  <c r="E1121" i="12"/>
  <c r="F1121" i="12" s="1"/>
  <c r="N1121" i="12"/>
  <c r="O1121" i="12" s="1"/>
  <c r="P1121" i="12" s="1"/>
  <c r="K1120" i="12"/>
  <c r="Q1120" i="12"/>
  <c r="R1120" i="12" s="1"/>
  <c r="K1121" i="12" l="1"/>
  <c r="Q1121" i="12"/>
  <c r="R1121" i="12" s="1"/>
  <c r="E2818" i="13"/>
  <c r="Y1122" i="12"/>
  <c r="I1122" i="12"/>
  <c r="V1122" i="12"/>
  <c r="B1123" i="12"/>
  <c r="U1122" i="12"/>
  <c r="E1122" i="12"/>
  <c r="F1122" i="12" s="1"/>
  <c r="N1122" i="12"/>
  <c r="O1122" i="12" s="1"/>
  <c r="P1122" i="12" s="1"/>
  <c r="J1122" i="12"/>
  <c r="W1121" i="12"/>
  <c r="W1122" i="12" l="1"/>
  <c r="K1122" i="12"/>
  <c r="Q1122" i="12"/>
  <c r="R1122" i="12" s="1"/>
  <c r="E2817" i="13"/>
  <c r="V1123" i="12"/>
  <c r="B1124" i="12"/>
  <c r="U1123" i="12"/>
  <c r="E1123" i="12"/>
  <c r="F1123" i="12" s="1"/>
  <c r="N1123" i="12"/>
  <c r="O1123" i="12" s="1"/>
  <c r="P1123" i="12" s="1"/>
  <c r="J1123" i="12"/>
  <c r="Y1123" i="12"/>
  <c r="I1123" i="12"/>
  <c r="K1123" i="12" l="1"/>
  <c r="Q1123" i="12"/>
  <c r="R1123" i="12" s="1"/>
  <c r="W1123" i="12"/>
  <c r="E2816" i="13"/>
  <c r="N1124" i="12"/>
  <c r="O1124" i="12" s="1"/>
  <c r="P1124" i="12" s="1"/>
  <c r="J1124" i="12"/>
  <c r="Y1124" i="12"/>
  <c r="I1124" i="12"/>
  <c r="V1124" i="12"/>
  <c r="B1125" i="12"/>
  <c r="U1124" i="12"/>
  <c r="E1124" i="12"/>
  <c r="F1124" i="12" s="1"/>
  <c r="Q1124" i="12" l="1"/>
  <c r="R1124" i="12" s="1"/>
  <c r="W1124" i="12"/>
  <c r="E2815" i="13"/>
  <c r="N1125" i="12"/>
  <c r="O1125" i="12" s="1"/>
  <c r="P1125" i="12" s="1"/>
  <c r="J1125" i="12"/>
  <c r="Y1125" i="12"/>
  <c r="I1125" i="12"/>
  <c r="V1125" i="12"/>
  <c r="B1126" i="12"/>
  <c r="U1125" i="12"/>
  <c r="E1125" i="12"/>
  <c r="F1125" i="12" s="1"/>
  <c r="K1124" i="12"/>
  <c r="W1125" i="12" l="1"/>
  <c r="Q1125" i="12"/>
  <c r="R1125" i="12" s="1"/>
  <c r="K1125" i="12"/>
  <c r="E2814" i="13"/>
  <c r="J1126" i="12"/>
  <c r="Y1126" i="12"/>
  <c r="I1126" i="12"/>
  <c r="V1126" i="12"/>
  <c r="B1127" i="12"/>
  <c r="U1126" i="12"/>
  <c r="E1126" i="12"/>
  <c r="F1126" i="12" s="1"/>
  <c r="N1126" i="12"/>
  <c r="O1126" i="12" s="1"/>
  <c r="P1126" i="12" s="1"/>
  <c r="Q1126" i="12" l="1"/>
  <c r="R1126" i="12" s="1"/>
  <c r="W1126" i="12"/>
  <c r="E2813" i="13"/>
  <c r="J1127" i="12"/>
  <c r="Y1127" i="12"/>
  <c r="I1127" i="12"/>
  <c r="V1127" i="12"/>
  <c r="B1128" i="12"/>
  <c r="U1127" i="12"/>
  <c r="E1127" i="12"/>
  <c r="F1127" i="12" s="1"/>
  <c r="N1127" i="12"/>
  <c r="O1127" i="12" s="1"/>
  <c r="P1127" i="12" s="1"/>
  <c r="K1126" i="12"/>
  <c r="W1127" i="12" l="1"/>
  <c r="E2812" i="13"/>
  <c r="V1128" i="12"/>
  <c r="B1129" i="12"/>
  <c r="U1128" i="12"/>
  <c r="E1128" i="12"/>
  <c r="F1128" i="12" s="1"/>
  <c r="N1128" i="12"/>
  <c r="O1128" i="12" s="1"/>
  <c r="P1128" i="12" s="1"/>
  <c r="J1128" i="12"/>
  <c r="Y1128" i="12"/>
  <c r="I1128" i="12"/>
  <c r="K1127" i="12"/>
  <c r="Q1127" i="12"/>
  <c r="R1127" i="12" s="1"/>
  <c r="W1128" i="12" l="1"/>
  <c r="Q1128" i="12"/>
  <c r="R1128" i="12" s="1"/>
  <c r="E2811" i="13"/>
  <c r="N1129" i="12"/>
  <c r="O1129" i="12" s="1"/>
  <c r="P1129" i="12" s="1"/>
  <c r="J1129" i="12"/>
  <c r="Y1129" i="12"/>
  <c r="I1129" i="12"/>
  <c r="V1129" i="12"/>
  <c r="B1130" i="12"/>
  <c r="U1129" i="12"/>
  <c r="E1129" i="12"/>
  <c r="F1129" i="12" s="1"/>
  <c r="K1128" i="12"/>
  <c r="W1129" i="12" l="1"/>
  <c r="K1129" i="12"/>
  <c r="E2810" i="13"/>
  <c r="N1130" i="12"/>
  <c r="O1130" i="12" s="1"/>
  <c r="P1130" i="12" s="1"/>
  <c r="J1130" i="12"/>
  <c r="Y1130" i="12"/>
  <c r="I1130" i="12"/>
  <c r="V1130" i="12"/>
  <c r="B1131" i="12"/>
  <c r="U1130" i="12"/>
  <c r="E1130" i="12"/>
  <c r="F1130" i="12" s="1"/>
  <c r="Q1129" i="12"/>
  <c r="R1129" i="12" s="1"/>
  <c r="W1130" i="12" l="1"/>
  <c r="E2809" i="13"/>
  <c r="N1131" i="12"/>
  <c r="O1131" i="12" s="1"/>
  <c r="P1131" i="12" s="1"/>
  <c r="J1131" i="12"/>
  <c r="Y1131" i="12"/>
  <c r="I1131" i="12"/>
  <c r="V1131" i="12"/>
  <c r="B1132" i="12"/>
  <c r="U1131" i="12"/>
  <c r="E1131" i="12"/>
  <c r="F1131" i="12" s="1"/>
  <c r="K1130" i="12"/>
  <c r="Q1130" i="12"/>
  <c r="R1130" i="12" s="1"/>
  <c r="Q1131" i="12" l="1"/>
  <c r="R1131" i="12" s="1"/>
  <c r="K1131" i="12"/>
  <c r="W1131" i="12"/>
  <c r="E2808" i="13"/>
  <c r="J1132" i="12"/>
  <c r="Y1132" i="12"/>
  <c r="I1132" i="12"/>
  <c r="V1132" i="12"/>
  <c r="B1133" i="12"/>
  <c r="U1132" i="12"/>
  <c r="E1132" i="12"/>
  <c r="F1132" i="12" s="1"/>
  <c r="N1132" i="12"/>
  <c r="O1132" i="12" s="1"/>
  <c r="P1132" i="12" s="1"/>
  <c r="W1132" i="12" l="1"/>
  <c r="K1132" i="12"/>
  <c r="Q1132" i="12"/>
  <c r="R1132" i="12" s="1"/>
  <c r="E2807" i="13"/>
  <c r="V1133" i="12"/>
  <c r="B1134" i="12"/>
  <c r="U1133" i="12"/>
  <c r="E1133" i="12"/>
  <c r="F1133" i="12" s="1"/>
  <c r="N1133" i="12"/>
  <c r="O1133" i="12" s="1"/>
  <c r="P1133" i="12" s="1"/>
  <c r="J1133" i="12"/>
  <c r="Y1133" i="12"/>
  <c r="I1133" i="12"/>
  <c r="W1133" i="12" l="1"/>
  <c r="K1133" i="12"/>
  <c r="Q1133" i="12"/>
  <c r="R1133" i="12" s="1"/>
  <c r="E2806" i="13"/>
  <c r="B1135" i="12"/>
  <c r="U1134" i="12"/>
  <c r="E1134" i="12"/>
  <c r="F1134" i="12" s="1"/>
  <c r="N1134" i="12"/>
  <c r="O1134" i="12" s="1"/>
  <c r="P1134" i="12" s="1"/>
  <c r="J1134" i="12"/>
  <c r="Y1134" i="12"/>
  <c r="I1134" i="12"/>
  <c r="V1134" i="12"/>
  <c r="K1134" i="12" l="1"/>
  <c r="W1134" i="12"/>
  <c r="E2805" i="13"/>
  <c r="N1135" i="12"/>
  <c r="O1135" i="12" s="1"/>
  <c r="P1135" i="12" s="1"/>
  <c r="J1135" i="12"/>
  <c r="Y1135" i="12"/>
  <c r="I1135" i="12"/>
  <c r="V1135" i="12"/>
  <c r="B1136" i="12"/>
  <c r="U1135" i="12"/>
  <c r="E1135" i="12"/>
  <c r="F1135" i="12" s="1"/>
  <c r="Q1134" i="12"/>
  <c r="R1134" i="12" s="1"/>
  <c r="W1135" i="12" l="1"/>
  <c r="K1135" i="12"/>
  <c r="Q1135" i="12"/>
  <c r="R1135" i="12" s="1"/>
  <c r="E2804" i="13"/>
  <c r="N1136" i="12"/>
  <c r="O1136" i="12" s="1"/>
  <c r="P1136" i="12" s="1"/>
  <c r="J1136" i="12"/>
  <c r="Y1136" i="12"/>
  <c r="I1136" i="12"/>
  <c r="V1136" i="12"/>
  <c r="B1137" i="12"/>
  <c r="U1136" i="12"/>
  <c r="E1136" i="12"/>
  <c r="F1136" i="12" s="1"/>
  <c r="W1136" i="12" l="1"/>
  <c r="Q1136" i="12"/>
  <c r="R1136" i="12" s="1"/>
  <c r="K1136" i="12"/>
  <c r="E2803" i="13"/>
  <c r="J1137" i="12"/>
  <c r="Y1137" i="12"/>
  <c r="I1137" i="12"/>
  <c r="V1137" i="12"/>
  <c r="B1138" i="12"/>
  <c r="U1137" i="12"/>
  <c r="E1137" i="12"/>
  <c r="F1137" i="12" s="1"/>
  <c r="N1137" i="12"/>
  <c r="O1137" i="12" s="1"/>
  <c r="P1137" i="12" s="1"/>
  <c r="W1137" i="12" l="1"/>
  <c r="E2802" i="13"/>
  <c r="Y1138" i="12"/>
  <c r="I1138" i="12"/>
  <c r="V1138" i="12"/>
  <c r="B1139" i="12"/>
  <c r="U1138" i="12"/>
  <c r="E1138" i="12"/>
  <c r="F1138" i="12" s="1"/>
  <c r="N1138" i="12"/>
  <c r="O1138" i="12" s="1"/>
  <c r="P1138" i="12" s="1"/>
  <c r="J1138" i="12"/>
  <c r="Q1137" i="12"/>
  <c r="R1137" i="12" s="1"/>
  <c r="K1137" i="12"/>
  <c r="W1138" i="12" l="1"/>
  <c r="K1138" i="12"/>
  <c r="Q1138" i="12"/>
  <c r="R1138" i="12" s="1"/>
  <c r="E2801" i="13"/>
  <c r="V1139" i="12"/>
  <c r="B1140" i="12"/>
  <c r="U1139" i="12"/>
  <c r="E1139" i="12"/>
  <c r="F1139" i="12" s="1"/>
  <c r="N1139" i="12"/>
  <c r="O1139" i="12" s="1"/>
  <c r="P1139" i="12" s="1"/>
  <c r="J1139" i="12"/>
  <c r="Y1139" i="12"/>
  <c r="I1139" i="12"/>
  <c r="E2800" i="13" l="1"/>
  <c r="N1140" i="12"/>
  <c r="O1140" i="12" s="1"/>
  <c r="P1140" i="12" s="1"/>
  <c r="J1140" i="12"/>
  <c r="Y1140" i="12"/>
  <c r="I1140" i="12"/>
  <c r="V1140" i="12"/>
  <c r="B1141" i="12"/>
  <c r="U1140" i="12"/>
  <c r="E1140" i="12"/>
  <c r="F1140" i="12" s="1"/>
  <c r="K1139" i="12"/>
  <c r="Q1139" i="12"/>
  <c r="R1139" i="12" s="1"/>
  <c r="W1139" i="12"/>
  <c r="W1140" i="12" l="1"/>
  <c r="K1140" i="12"/>
  <c r="Q1140" i="12"/>
  <c r="R1140" i="12" s="1"/>
  <c r="E2799" i="13"/>
  <c r="N1141" i="12"/>
  <c r="O1141" i="12" s="1"/>
  <c r="P1141" i="12" s="1"/>
  <c r="J1141" i="12"/>
  <c r="Y1141" i="12"/>
  <c r="I1141" i="12"/>
  <c r="V1141" i="12"/>
  <c r="B1142" i="12"/>
  <c r="U1141" i="12"/>
  <c r="E1141" i="12"/>
  <c r="F1141" i="12" s="1"/>
  <c r="W1141" i="12" l="1"/>
  <c r="Q1141" i="12"/>
  <c r="R1141" i="12" s="1"/>
  <c r="E2798" i="13"/>
  <c r="J1142" i="12"/>
  <c r="Y1142" i="12"/>
  <c r="I1142" i="12"/>
  <c r="V1142" i="12"/>
  <c r="B1143" i="12"/>
  <c r="U1142" i="12"/>
  <c r="E1142" i="12"/>
  <c r="F1142" i="12" s="1"/>
  <c r="N1142" i="12"/>
  <c r="O1142" i="12" s="1"/>
  <c r="P1142" i="12" s="1"/>
  <c r="K1141" i="12"/>
  <c r="K1142" i="12" l="1"/>
  <c r="E2797" i="13"/>
  <c r="J1143" i="12"/>
  <c r="Y1143" i="12"/>
  <c r="I1143" i="12"/>
  <c r="V1143" i="12"/>
  <c r="B1144" i="12"/>
  <c r="U1143" i="12"/>
  <c r="E1143" i="12"/>
  <c r="F1143" i="12" s="1"/>
  <c r="N1143" i="12"/>
  <c r="O1143" i="12" s="1"/>
  <c r="P1143" i="12" s="1"/>
  <c r="Q1142" i="12"/>
  <c r="R1142" i="12" s="1"/>
  <c r="W1142" i="12"/>
  <c r="W1143" i="12" l="1"/>
  <c r="E2796" i="13"/>
  <c r="V1144" i="12"/>
  <c r="B1145" i="12"/>
  <c r="U1144" i="12"/>
  <c r="E1144" i="12"/>
  <c r="F1144" i="12" s="1"/>
  <c r="N1144" i="12"/>
  <c r="O1144" i="12" s="1"/>
  <c r="P1144" i="12" s="1"/>
  <c r="J1144" i="12"/>
  <c r="Y1144" i="12"/>
  <c r="I1144" i="12"/>
  <c r="K1143" i="12"/>
  <c r="Q1143" i="12"/>
  <c r="R1143" i="12" s="1"/>
  <c r="W1144" i="12" l="1"/>
  <c r="Q1144" i="12"/>
  <c r="R1144" i="12" s="1"/>
  <c r="E2795" i="13"/>
  <c r="N1145" i="12"/>
  <c r="O1145" i="12" s="1"/>
  <c r="P1145" i="12" s="1"/>
  <c r="J1145" i="12"/>
  <c r="Y1145" i="12"/>
  <c r="I1145" i="12"/>
  <c r="V1145" i="12"/>
  <c r="B1146" i="12"/>
  <c r="U1145" i="12"/>
  <c r="E1145" i="12"/>
  <c r="F1145" i="12" s="1"/>
  <c r="K1144" i="12"/>
  <c r="W1145" i="12" l="1"/>
  <c r="Q1145" i="12"/>
  <c r="R1145" i="12" s="1"/>
  <c r="E2794" i="13"/>
  <c r="N1146" i="12"/>
  <c r="O1146" i="12" s="1"/>
  <c r="P1146" i="12" s="1"/>
  <c r="J1146" i="12"/>
  <c r="Y1146" i="12"/>
  <c r="I1146" i="12"/>
  <c r="V1146" i="12"/>
  <c r="B1147" i="12"/>
  <c r="U1146" i="12"/>
  <c r="E1146" i="12"/>
  <c r="F1146" i="12" s="1"/>
  <c r="K1145" i="12"/>
  <c r="K1146" i="12" l="1"/>
  <c r="W1146" i="12"/>
  <c r="Q1146" i="12"/>
  <c r="R1146" i="12" s="1"/>
  <c r="E2793" i="13"/>
  <c r="N1147" i="12"/>
  <c r="O1147" i="12" s="1"/>
  <c r="P1147" i="12" s="1"/>
  <c r="J1147" i="12"/>
  <c r="Y1147" i="12"/>
  <c r="I1147" i="12"/>
  <c r="V1147" i="12"/>
  <c r="B1148" i="12"/>
  <c r="U1147" i="12"/>
  <c r="E1147" i="12"/>
  <c r="F1147" i="12" s="1"/>
  <c r="K1147" i="12" l="1"/>
  <c r="Q1147" i="12"/>
  <c r="R1147" i="12" s="1"/>
  <c r="W1147" i="12"/>
  <c r="E2792" i="13"/>
  <c r="J1148" i="12"/>
  <c r="Y1148" i="12"/>
  <c r="I1148" i="12"/>
  <c r="V1148" i="12"/>
  <c r="B1149" i="12"/>
  <c r="U1148" i="12"/>
  <c r="E1148" i="12"/>
  <c r="F1148" i="12" s="1"/>
  <c r="N1148" i="12"/>
  <c r="O1148" i="12" s="1"/>
  <c r="P1148" i="12" s="1"/>
  <c r="K1148" i="12" l="1"/>
  <c r="Q1148" i="12"/>
  <c r="R1148" i="12" s="1"/>
  <c r="W1148" i="12"/>
  <c r="E2791" i="13"/>
  <c r="V1149" i="12"/>
  <c r="B1150" i="12"/>
  <c r="U1149" i="12"/>
  <c r="E1149" i="12"/>
  <c r="F1149" i="12" s="1"/>
  <c r="N1149" i="12"/>
  <c r="O1149" i="12" s="1"/>
  <c r="P1149" i="12" s="1"/>
  <c r="J1149" i="12"/>
  <c r="Y1149" i="12"/>
  <c r="I1149" i="12"/>
  <c r="W1149" i="12" l="1"/>
  <c r="K1149" i="12"/>
  <c r="Q1149" i="12"/>
  <c r="R1149" i="12" s="1"/>
  <c r="E2790" i="13"/>
  <c r="B1151" i="12"/>
  <c r="U1150" i="12"/>
  <c r="E1150" i="12"/>
  <c r="F1150" i="12" s="1"/>
  <c r="N1150" i="12"/>
  <c r="O1150" i="12" s="1"/>
  <c r="P1150" i="12" s="1"/>
  <c r="J1150" i="12"/>
  <c r="Y1150" i="12"/>
  <c r="I1150" i="12"/>
  <c r="V1150" i="12"/>
  <c r="K1150" i="12" l="1"/>
  <c r="Q1150" i="12"/>
  <c r="R1150" i="12" s="1"/>
  <c r="W1150" i="12"/>
  <c r="E2789" i="13"/>
  <c r="N1151" i="12"/>
  <c r="O1151" i="12" s="1"/>
  <c r="P1151" i="12" s="1"/>
  <c r="J1151" i="12"/>
  <c r="Y1151" i="12"/>
  <c r="I1151" i="12"/>
  <c r="V1151" i="12"/>
  <c r="B1152" i="12"/>
  <c r="U1151" i="12"/>
  <c r="E1151" i="12"/>
  <c r="F1151" i="12" s="1"/>
  <c r="W1151" i="12" l="1"/>
  <c r="Q1151" i="12"/>
  <c r="R1151" i="12" s="1"/>
  <c r="E2788" i="13"/>
  <c r="N1152" i="12"/>
  <c r="O1152" i="12" s="1"/>
  <c r="P1152" i="12" s="1"/>
  <c r="J1152" i="12"/>
  <c r="Y1152" i="12"/>
  <c r="I1152" i="12"/>
  <c r="V1152" i="12"/>
  <c r="B1153" i="12"/>
  <c r="U1152" i="12"/>
  <c r="E1152" i="12"/>
  <c r="F1152" i="12" s="1"/>
  <c r="K1151" i="12"/>
  <c r="Q1152" i="12" l="1"/>
  <c r="R1152" i="12" s="1"/>
  <c r="W1152" i="12"/>
  <c r="E2787" i="13"/>
  <c r="J1153" i="12"/>
  <c r="Y1153" i="12"/>
  <c r="I1153" i="12"/>
  <c r="V1153" i="12"/>
  <c r="B1154" i="12"/>
  <c r="U1153" i="12"/>
  <c r="E1153" i="12"/>
  <c r="F1153" i="12" s="1"/>
  <c r="N1153" i="12"/>
  <c r="O1153" i="12" s="1"/>
  <c r="P1153" i="12" s="1"/>
  <c r="K1152" i="12"/>
  <c r="Q1153" i="12" l="1"/>
  <c r="R1153" i="12" s="1"/>
  <c r="K1153" i="12"/>
  <c r="W1153" i="12"/>
  <c r="E2786" i="13"/>
  <c r="Y1154" i="12"/>
  <c r="I1154" i="12"/>
  <c r="V1154" i="12"/>
  <c r="B1155" i="12"/>
  <c r="U1154" i="12"/>
  <c r="E1154" i="12"/>
  <c r="F1154" i="12" s="1"/>
  <c r="N1154" i="12"/>
  <c r="O1154" i="12" s="1"/>
  <c r="P1154" i="12" s="1"/>
  <c r="J1154" i="12"/>
  <c r="W1154" i="12" l="1"/>
  <c r="Q1154" i="12"/>
  <c r="R1154" i="12" s="1"/>
  <c r="K1154" i="12"/>
  <c r="E2785" i="13"/>
  <c r="V1155" i="12"/>
  <c r="B1156" i="12"/>
  <c r="U1155" i="12"/>
  <c r="E1155" i="12"/>
  <c r="F1155" i="12" s="1"/>
  <c r="N1155" i="12"/>
  <c r="O1155" i="12" s="1"/>
  <c r="P1155" i="12" s="1"/>
  <c r="J1155" i="12"/>
  <c r="Y1155" i="12"/>
  <c r="I1155" i="12"/>
  <c r="W1155" i="12" l="1"/>
  <c r="K1155" i="12"/>
  <c r="Q1155" i="12"/>
  <c r="R1155" i="12" s="1"/>
  <c r="E2784" i="13"/>
  <c r="N1156" i="12"/>
  <c r="O1156" i="12" s="1"/>
  <c r="P1156" i="12" s="1"/>
  <c r="J1156" i="12"/>
  <c r="Y1156" i="12"/>
  <c r="I1156" i="12"/>
  <c r="V1156" i="12"/>
  <c r="B1157" i="12"/>
  <c r="U1156" i="12"/>
  <c r="E1156" i="12"/>
  <c r="F1156" i="12" s="1"/>
  <c r="W1156" i="12" l="1"/>
  <c r="E2783" i="13"/>
  <c r="N1157" i="12"/>
  <c r="O1157" i="12" s="1"/>
  <c r="P1157" i="12" s="1"/>
  <c r="J1157" i="12"/>
  <c r="Y1157" i="12"/>
  <c r="I1157" i="12"/>
  <c r="V1157" i="12"/>
  <c r="B1158" i="12"/>
  <c r="U1157" i="12"/>
  <c r="E1157" i="12"/>
  <c r="F1157" i="12" s="1"/>
  <c r="K1156" i="12"/>
  <c r="Q1156" i="12"/>
  <c r="R1156" i="12" s="1"/>
  <c r="W1157" i="12" l="1"/>
  <c r="E2782" i="13"/>
  <c r="J1158" i="12"/>
  <c r="Y1158" i="12"/>
  <c r="I1158" i="12"/>
  <c r="V1158" i="12"/>
  <c r="B1159" i="12"/>
  <c r="U1158" i="12"/>
  <c r="E1158" i="12"/>
  <c r="F1158" i="12" s="1"/>
  <c r="N1158" i="12"/>
  <c r="O1158" i="12" s="1"/>
  <c r="P1158" i="12" s="1"/>
  <c r="K1157" i="12"/>
  <c r="Q1157" i="12"/>
  <c r="R1157" i="12" s="1"/>
  <c r="K1158" i="12" l="1"/>
  <c r="E2781" i="13"/>
  <c r="J1159" i="12"/>
  <c r="Y1159" i="12"/>
  <c r="I1159" i="12"/>
  <c r="V1159" i="12"/>
  <c r="B1160" i="12"/>
  <c r="U1159" i="12"/>
  <c r="E1159" i="12"/>
  <c r="F1159" i="12" s="1"/>
  <c r="N1159" i="12"/>
  <c r="O1159" i="12" s="1"/>
  <c r="P1159" i="12" s="1"/>
  <c r="Q1158" i="12"/>
  <c r="R1158" i="12" s="1"/>
  <c r="W1158" i="12"/>
  <c r="W1159" i="12" l="1"/>
  <c r="E2780" i="13"/>
  <c r="V1160" i="12"/>
  <c r="B1161" i="12"/>
  <c r="U1160" i="12"/>
  <c r="E1160" i="12"/>
  <c r="F1160" i="12" s="1"/>
  <c r="N1160" i="12"/>
  <c r="O1160" i="12" s="1"/>
  <c r="P1160" i="12" s="1"/>
  <c r="J1160" i="12"/>
  <c r="Y1160" i="12"/>
  <c r="I1160" i="12"/>
  <c r="K1159" i="12"/>
  <c r="Q1159" i="12"/>
  <c r="R1159" i="12" s="1"/>
  <c r="W1160" i="12" l="1"/>
  <c r="Q1160" i="12"/>
  <c r="R1160" i="12" s="1"/>
  <c r="E2779" i="13"/>
  <c r="N1161" i="12"/>
  <c r="O1161" i="12" s="1"/>
  <c r="P1161" i="12" s="1"/>
  <c r="J1161" i="12"/>
  <c r="Y1161" i="12"/>
  <c r="I1161" i="12"/>
  <c r="V1161" i="12"/>
  <c r="E1161" i="12"/>
  <c r="F1161" i="12" s="1"/>
  <c r="B1162" i="12"/>
  <c r="U1161" i="12"/>
  <c r="K1160" i="12"/>
  <c r="W1161" i="12" l="1"/>
  <c r="Q1161" i="12"/>
  <c r="R1161" i="12" s="1"/>
  <c r="E2778" i="13"/>
  <c r="N1162" i="12"/>
  <c r="O1162" i="12" s="1"/>
  <c r="P1162" i="12" s="1"/>
  <c r="J1162" i="12"/>
  <c r="Y1162" i="12"/>
  <c r="I1162" i="12"/>
  <c r="V1162" i="12"/>
  <c r="B1163" i="12"/>
  <c r="U1162" i="12"/>
  <c r="E1162" i="12"/>
  <c r="F1162" i="12" s="1"/>
  <c r="K1161" i="12"/>
  <c r="K1162" i="12" l="1"/>
  <c r="W1162" i="12"/>
  <c r="Q1162" i="12"/>
  <c r="R1162" i="12" s="1"/>
  <c r="E2777" i="13"/>
  <c r="N1163" i="12"/>
  <c r="O1163" i="12" s="1"/>
  <c r="P1163" i="12" s="1"/>
  <c r="J1163" i="12"/>
  <c r="Y1163" i="12"/>
  <c r="I1163" i="12"/>
  <c r="V1163" i="12"/>
  <c r="B1164" i="12"/>
  <c r="U1163" i="12"/>
  <c r="E1163" i="12"/>
  <c r="F1163" i="12" s="1"/>
  <c r="K1163" i="12" l="1"/>
  <c r="Q1163" i="12"/>
  <c r="R1163" i="12" s="1"/>
  <c r="W1163" i="12"/>
  <c r="E2776" i="13"/>
  <c r="J1164" i="12"/>
  <c r="Y1164" i="12"/>
  <c r="I1164" i="12"/>
  <c r="V1164" i="12"/>
  <c r="B1165" i="12"/>
  <c r="U1164" i="12"/>
  <c r="E1164" i="12"/>
  <c r="F1164" i="12" s="1"/>
  <c r="N1164" i="12"/>
  <c r="O1164" i="12" s="1"/>
  <c r="P1164" i="12" s="1"/>
  <c r="K1164" i="12" l="1"/>
  <c r="Q1164" i="12"/>
  <c r="R1164" i="12" s="1"/>
  <c r="W1164" i="12"/>
  <c r="E2775" i="13"/>
  <c r="V1165" i="12"/>
  <c r="B1166" i="12"/>
  <c r="U1165" i="12"/>
  <c r="E1165" i="12"/>
  <c r="F1165" i="12" s="1"/>
  <c r="N1165" i="12"/>
  <c r="O1165" i="12" s="1"/>
  <c r="P1165" i="12" s="1"/>
  <c r="J1165" i="12"/>
  <c r="Y1165" i="12"/>
  <c r="I1165" i="12"/>
  <c r="W1165" i="12" l="1"/>
  <c r="K1165" i="12"/>
  <c r="Q1165" i="12"/>
  <c r="R1165" i="12" s="1"/>
  <c r="E2774" i="13"/>
  <c r="B1167" i="12"/>
  <c r="U1166" i="12"/>
  <c r="E1166" i="12"/>
  <c r="F1166" i="12" s="1"/>
  <c r="N1166" i="12"/>
  <c r="O1166" i="12" s="1"/>
  <c r="P1166" i="12" s="1"/>
  <c r="J1166" i="12"/>
  <c r="Y1166" i="12"/>
  <c r="I1166" i="12"/>
  <c r="V1166" i="12"/>
  <c r="K1166" i="12" l="1"/>
  <c r="Q1166" i="12"/>
  <c r="R1166" i="12" s="1"/>
  <c r="W1166" i="12"/>
  <c r="E2773" i="13"/>
  <c r="N1167" i="12"/>
  <c r="O1167" i="12" s="1"/>
  <c r="P1167" i="12" s="1"/>
  <c r="J1167" i="12"/>
  <c r="Y1167" i="12"/>
  <c r="I1167" i="12"/>
  <c r="V1167" i="12"/>
  <c r="B1168" i="12"/>
  <c r="U1167" i="12"/>
  <c r="E1167" i="12"/>
  <c r="F1167" i="12" s="1"/>
  <c r="W1167" i="12" l="1"/>
  <c r="Q1167" i="12"/>
  <c r="R1167" i="12" s="1"/>
  <c r="E2772" i="13"/>
  <c r="N1168" i="12"/>
  <c r="O1168" i="12" s="1"/>
  <c r="P1168" i="12" s="1"/>
  <c r="J1168" i="12"/>
  <c r="Y1168" i="12"/>
  <c r="I1168" i="12"/>
  <c r="V1168" i="12"/>
  <c r="B1169" i="12"/>
  <c r="U1168" i="12"/>
  <c r="E1168" i="12"/>
  <c r="F1168" i="12" s="1"/>
  <c r="K1167" i="12"/>
  <c r="Q1168" i="12" l="1"/>
  <c r="R1168" i="12" s="1"/>
  <c r="W1168" i="12"/>
  <c r="E2771" i="13"/>
  <c r="J1169" i="12"/>
  <c r="Y1169" i="12"/>
  <c r="I1169" i="12"/>
  <c r="V1169" i="12"/>
  <c r="B1170" i="12"/>
  <c r="U1169" i="12"/>
  <c r="E1169" i="12"/>
  <c r="F1169" i="12" s="1"/>
  <c r="N1169" i="12"/>
  <c r="O1169" i="12" s="1"/>
  <c r="P1169" i="12" s="1"/>
  <c r="K1168" i="12"/>
  <c r="Q1169" i="12" l="1"/>
  <c r="R1169" i="12" s="1"/>
  <c r="K1169" i="12"/>
  <c r="W1169" i="12"/>
  <c r="E2770" i="13"/>
  <c r="Y1170" i="12"/>
  <c r="I1170" i="12"/>
  <c r="V1170" i="12"/>
  <c r="B1171" i="12"/>
  <c r="U1170" i="12"/>
  <c r="E1170" i="12"/>
  <c r="F1170" i="12" s="1"/>
  <c r="N1170" i="12"/>
  <c r="O1170" i="12" s="1"/>
  <c r="P1170" i="12" s="1"/>
  <c r="J1170" i="12"/>
  <c r="W1170" i="12" l="1"/>
  <c r="K1170" i="12"/>
  <c r="Q1170" i="12"/>
  <c r="R1170" i="12" s="1"/>
  <c r="E2769" i="13"/>
  <c r="V1171" i="12"/>
  <c r="B1172" i="12"/>
  <c r="U1171" i="12"/>
  <c r="E1171" i="12"/>
  <c r="F1171" i="12" s="1"/>
  <c r="N1171" i="12"/>
  <c r="O1171" i="12" s="1"/>
  <c r="P1171" i="12" s="1"/>
  <c r="J1171" i="12"/>
  <c r="Y1171" i="12"/>
  <c r="I1171" i="12"/>
  <c r="W1171" i="12" l="1"/>
  <c r="Q1171" i="12"/>
  <c r="R1171" i="12" s="1"/>
  <c r="K1171" i="12"/>
  <c r="E2768" i="13"/>
  <c r="N1172" i="12"/>
  <c r="O1172" i="12" s="1"/>
  <c r="P1172" i="12" s="1"/>
  <c r="J1172" i="12"/>
  <c r="Y1172" i="12"/>
  <c r="I1172" i="12"/>
  <c r="V1172" i="12"/>
  <c r="B1173" i="12"/>
  <c r="U1172" i="12"/>
  <c r="E1172" i="12"/>
  <c r="F1172" i="12" s="1"/>
  <c r="W1172" i="12" l="1"/>
  <c r="K1172" i="12"/>
  <c r="E2767" i="13"/>
  <c r="N1173" i="12"/>
  <c r="O1173" i="12" s="1"/>
  <c r="P1173" i="12" s="1"/>
  <c r="J1173" i="12"/>
  <c r="Y1173" i="12"/>
  <c r="I1173" i="12"/>
  <c r="V1173" i="12"/>
  <c r="B1174" i="12"/>
  <c r="U1173" i="12"/>
  <c r="E1173" i="12"/>
  <c r="F1173" i="12" s="1"/>
  <c r="Q1172" i="12"/>
  <c r="R1172" i="12" s="1"/>
  <c r="W1173" i="12" l="1"/>
  <c r="Q1173" i="12"/>
  <c r="R1173" i="12" s="1"/>
  <c r="K1173" i="12"/>
  <c r="E2766" i="13"/>
  <c r="J1174" i="12"/>
  <c r="Y1174" i="12"/>
  <c r="I1174" i="12"/>
  <c r="V1174" i="12"/>
  <c r="B1175" i="12"/>
  <c r="U1174" i="12"/>
  <c r="E1174" i="12"/>
  <c r="F1174" i="12" s="1"/>
  <c r="N1174" i="12"/>
  <c r="O1174" i="12" s="1"/>
  <c r="P1174" i="12" s="1"/>
  <c r="W1174" i="12" l="1"/>
  <c r="E2765" i="13"/>
  <c r="J1175" i="12"/>
  <c r="Y1175" i="12"/>
  <c r="I1175" i="12"/>
  <c r="V1175" i="12"/>
  <c r="B1176" i="12"/>
  <c r="U1175" i="12"/>
  <c r="E1175" i="12"/>
  <c r="F1175" i="12" s="1"/>
  <c r="N1175" i="12"/>
  <c r="O1175" i="12" s="1"/>
  <c r="P1175" i="12" s="1"/>
  <c r="Q1174" i="12"/>
  <c r="R1174" i="12" s="1"/>
  <c r="K1174" i="12"/>
  <c r="E2764" i="13" l="1"/>
  <c r="V1176" i="12"/>
  <c r="B1177" i="12"/>
  <c r="U1176" i="12"/>
  <c r="E1176" i="12"/>
  <c r="F1176" i="12" s="1"/>
  <c r="N1176" i="12"/>
  <c r="O1176" i="12" s="1"/>
  <c r="P1176" i="12" s="1"/>
  <c r="J1176" i="12"/>
  <c r="Y1176" i="12"/>
  <c r="I1176" i="12"/>
  <c r="K1175" i="12"/>
  <c r="Q1175" i="12"/>
  <c r="R1175" i="12" s="1"/>
  <c r="W1175" i="12"/>
  <c r="W1176" i="12" l="1"/>
  <c r="Q1176" i="12"/>
  <c r="R1176" i="12" s="1"/>
  <c r="E2763" i="13"/>
  <c r="N1177" i="12"/>
  <c r="O1177" i="12" s="1"/>
  <c r="P1177" i="12" s="1"/>
  <c r="J1177" i="12"/>
  <c r="Y1177" i="12"/>
  <c r="I1177" i="12"/>
  <c r="V1177" i="12"/>
  <c r="B1178" i="12"/>
  <c r="U1177" i="12"/>
  <c r="E1177" i="12"/>
  <c r="F1177" i="12" s="1"/>
  <c r="K1176" i="12"/>
  <c r="K1177" i="12" l="1"/>
  <c r="W1177" i="12"/>
  <c r="Q1177" i="12"/>
  <c r="R1177" i="12" s="1"/>
  <c r="E2762" i="13"/>
  <c r="N1178" i="12"/>
  <c r="O1178" i="12" s="1"/>
  <c r="P1178" i="12" s="1"/>
  <c r="J1178" i="12"/>
  <c r="Y1178" i="12"/>
  <c r="I1178" i="12"/>
  <c r="V1178" i="12"/>
  <c r="B1179" i="12"/>
  <c r="U1178" i="12"/>
  <c r="E1178" i="12"/>
  <c r="F1178" i="12" s="1"/>
  <c r="K1178" i="12" l="1"/>
  <c r="Q1178" i="12"/>
  <c r="R1178" i="12" s="1"/>
  <c r="E2761" i="13"/>
  <c r="N1179" i="12"/>
  <c r="O1179" i="12" s="1"/>
  <c r="P1179" i="12" s="1"/>
  <c r="J1179" i="12"/>
  <c r="Y1179" i="12"/>
  <c r="I1179" i="12"/>
  <c r="V1179" i="12"/>
  <c r="B1180" i="12"/>
  <c r="U1179" i="12"/>
  <c r="E1179" i="12"/>
  <c r="F1179" i="12" s="1"/>
  <c r="W1178" i="12"/>
  <c r="W1179" i="12" l="1"/>
  <c r="K1179" i="12"/>
  <c r="Q1179" i="12"/>
  <c r="R1179" i="12" s="1"/>
  <c r="E2760" i="13"/>
  <c r="J1180" i="12"/>
  <c r="Y1180" i="12"/>
  <c r="I1180" i="12"/>
  <c r="V1180" i="12"/>
  <c r="B1181" i="12"/>
  <c r="U1180" i="12"/>
  <c r="E1180" i="12"/>
  <c r="F1180" i="12" s="1"/>
  <c r="N1180" i="12"/>
  <c r="O1180" i="12" s="1"/>
  <c r="P1180" i="12" s="1"/>
  <c r="W1180" i="12" l="1"/>
  <c r="Q1180" i="12"/>
  <c r="R1180" i="12" s="1"/>
  <c r="E2759" i="13"/>
  <c r="V1181" i="12"/>
  <c r="B1182" i="12"/>
  <c r="U1181" i="12"/>
  <c r="E1181" i="12"/>
  <c r="F1181" i="12" s="1"/>
  <c r="N1181" i="12"/>
  <c r="O1181" i="12" s="1"/>
  <c r="P1181" i="12" s="1"/>
  <c r="J1181" i="12"/>
  <c r="Y1181" i="12"/>
  <c r="I1181" i="12"/>
  <c r="K1180" i="12"/>
  <c r="E2758" i="13" l="1"/>
  <c r="B1183" i="12"/>
  <c r="U1182" i="12"/>
  <c r="E1182" i="12"/>
  <c r="F1182" i="12" s="1"/>
  <c r="N1182" i="12"/>
  <c r="O1182" i="12" s="1"/>
  <c r="P1182" i="12" s="1"/>
  <c r="J1182" i="12"/>
  <c r="Y1182" i="12"/>
  <c r="I1182" i="12"/>
  <c r="V1182" i="12"/>
  <c r="K1181" i="12"/>
  <c r="Q1181" i="12"/>
  <c r="R1181" i="12" s="1"/>
  <c r="W1181" i="12"/>
  <c r="W1182" i="12" l="1"/>
  <c r="Q1182" i="12"/>
  <c r="R1182" i="12" s="1"/>
  <c r="E2757" i="13"/>
  <c r="N1183" i="12"/>
  <c r="O1183" i="12" s="1"/>
  <c r="P1183" i="12" s="1"/>
  <c r="J1183" i="12"/>
  <c r="Y1183" i="12"/>
  <c r="I1183" i="12"/>
  <c r="V1183" i="12"/>
  <c r="B1184" i="12"/>
  <c r="U1183" i="12"/>
  <c r="E1183" i="12"/>
  <c r="F1183" i="12" s="1"/>
  <c r="K1182" i="12"/>
  <c r="W1183" i="12" l="1"/>
  <c r="Q1183" i="12"/>
  <c r="R1183" i="12" s="1"/>
  <c r="E2756" i="13"/>
  <c r="N1184" i="12"/>
  <c r="O1184" i="12" s="1"/>
  <c r="P1184" i="12" s="1"/>
  <c r="J1184" i="12"/>
  <c r="Y1184" i="12"/>
  <c r="I1184" i="12"/>
  <c r="V1184" i="12"/>
  <c r="B1185" i="12"/>
  <c r="U1184" i="12"/>
  <c r="E1184" i="12"/>
  <c r="F1184" i="12" s="1"/>
  <c r="K1183" i="12"/>
  <c r="Q1184" i="12" l="1"/>
  <c r="R1184" i="12" s="1"/>
  <c r="W1184" i="12"/>
  <c r="E2755" i="13"/>
  <c r="J1185" i="12"/>
  <c r="Y1185" i="12"/>
  <c r="I1185" i="12"/>
  <c r="V1185" i="12"/>
  <c r="B1186" i="12"/>
  <c r="U1185" i="12"/>
  <c r="E1185" i="12"/>
  <c r="F1185" i="12" s="1"/>
  <c r="N1185" i="12"/>
  <c r="O1185" i="12" s="1"/>
  <c r="P1185" i="12" s="1"/>
  <c r="K1184" i="12"/>
  <c r="Q1185" i="12" l="1"/>
  <c r="R1185" i="12" s="1"/>
  <c r="K1185" i="12"/>
  <c r="W1185" i="12"/>
  <c r="E2754" i="13"/>
  <c r="Y1186" i="12"/>
  <c r="I1186" i="12"/>
  <c r="V1186" i="12"/>
  <c r="U1186" i="12"/>
  <c r="E1186" i="12"/>
  <c r="F1186" i="12" s="1"/>
  <c r="B1187" i="12"/>
  <c r="N1186" i="12"/>
  <c r="O1186" i="12" s="1"/>
  <c r="P1186" i="12" s="1"/>
  <c r="J1186" i="12"/>
  <c r="K1186" i="12" l="1"/>
  <c r="E2753" i="13"/>
  <c r="Y1187" i="12"/>
  <c r="I1187" i="12"/>
  <c r="V1187" i="12"/>
  <c r="J1187" i="12"/>
  <c r="E1187" i="12"/>
  <c r="F1187" i="12" s="1"/>
  <c r="U1187" i="12"/>
  <c r="B1188" i="12"/>
  <c r="N1187" i="12"/>
  <c r="O1187" i="12" s="1"/>
  <c r="P1187" i="12" s="1"/>
  <c r="Q1186" i="12"/>
  <c r="R1186" i="12" s="1"/>
  <c r="W1186" i="12"/>
  <c r="K1187" i="12" l="1"/>
  <c r="Q1187" i="12"/>
  <c r="R1187" i="12" s="1"/>
  <c r="E2752" i="13"/>
  <c r="V1188" i="12"/>
  <c r="B1189" i="12"/>
  <c r="U1188" i="12"/>
  <c r="E1188" i="12"/>
  <c r="F1188" i="12" s="1"/>
  <c r="N1188" i="12"/>
  <c r="O1188" i="12" s="1"/>
  <c r="P1188" i="12" s="1"/>
  <c r="J1188" i="12"/>
  <c r="I1188" i="12"/>
  <c r="Y1188" i="12"/>
  <c r="W1187" i="12"/>
  <c r="W1188" i="12" l="1"/>
  <c r="E2751" i="13"/>
  <c r="V1189" i="12"/>
  <c r="J1189" i="12"/>
  <c r="E1189" i="12"/>
  <c r="F1189" i="12" s="1"/>
  <c r="Y1189" i="12"/>
  <c r="U1189" i="12"/>
  <c r="N1189" i="12"/>
  <c r="O1189" i="12" s="1"/>
  <c r="P1189" i="12" s="1"/>
  <c r="B1190" i="12"/>
  <c r="I1189" i="12"/>
  <c r="Q1188" i="12"/>
  <c r="R1188" i="12" s="1"/>
  <c r="K1188" i="12"/>
  <c r="W1189" i="12" l="1"/>
  <c r="E2750" i="13"/>
  <c r="V1190" i="12"/>
  <c r="U1190" i="12"/>
  <c r="N1190" i="12"/>
  <c r="O1190" i="12" s="1"/>
  <c r="P1190" i="12" s="1"/>
  <c r="B1191" i="12"/>
  <c r="J1190" i="12"/>
  <c r="I1190" i="12"/>
  <c r="E1190" i="12"/>
  <c r="F1190" i="12" s="1"/>
  <c r="Y1190" i="12"/>
  <c r="K1189" i="12"/>
  <c r="Q1189" i="12"/>
  <c r="R1189" i="12" s="1"/>
  <c r="W1190" i="12" l="1"/>
  <c r="Q1190" i="12"/>
  <c r="R1190" i="12" s="1"/>
  <c r="E2749" i="13"/>
  <c r="N1191" i="12"/>
  <c r="O1191" i="12" s="1"/>
  <c r="P1191" i="12" s="1"/>
  <c r="J1191" i="12"/>
  <c r="B1192" i="12"/>
  <c r="I1191" i="12"/>
  <c r="E1191" i="12"/>
  <c r="F1191" i="12" s="1"/>
  <c r="Y1191" i="12"/>
  <c r="V1191" i="12"/>
  <c r="U1191" i="12"/>
  <c r="K1190" i="12"/>
  <c r="W1191" i="12" l="1"/>
  <c r="Q1191" i="12"/>
  <c r="R1191" i="12" s="1"/>
  <c r="K1191" i="12"/>
  <c r="E2748" i="13"/>
  <c r="J1192" i="12"/>
  <c r="Y1192" i="12"/>
  <c r="I1192" i="12"/>
  <c r="B1193" i="12"/>
  <c r="U1192" i="12"/>
  <c r="V1192" i="12"/>
  <c r="N1192" i="12"/>
  <c r="O1192" i="12" s="1"/>
  <c r="P1192" i="12" s="1"/>
  <c r="E1192" i="12"/>
  <c r="F1192" i="12" s="1"/>
  <c r="Q1192" i="12" l="1"/>
  <c r="R1192" i="12" s="1"/>
  <c r="W1192" i="12"/>
  <c r="E2747" i="13"/>
  <c r="J1193" i="12"/>
  <c r="V1193" i="12"/>
  <c r="B1194" i="12"/>
  <c r="U1193" i="12"/>
  <c r="N1193" i="12"/>
  <c r="O1193" i="12" s="1"/>
  <c r="P1193" i="12" s="1"/>
  <c r="Y1193" i="12"/>
  <c r="I1193" i="12"/>
  <c r="E1193" i="12"/>
  <c r="F1193" i="12" s="1"/>
  <c r="K1192" i="12"/>
  <c r="W1193" i="12" l="1"/>
  <c r="Q1193" i="12"/>
  <c r="R1193" i="12" s="1"/>
  <c r="E2746" i="13"/>
  <c r="B1195" i="12"/>
  <c r="U1194" i="12"/>
  <c r="E1194" i="12"/>
  <c r="F1194" i="12" s="1"/>
  <c r="Y1194" i="12"/>
  <c r="V1194" i="12"/>
  <c r="N1194" i="12"/>
  <c r="O1194" i="12" s="1"/>
  <c r="P1194" i="12" s="1"/>
  <c r="J1194" i="12"/>
  <c r="I1194" i="12"/>
  <c r="K1193" i="12"/>
  <c r="Q1194" i="12" l="1"/>
  <c r="R1194" i="12" s="1"/>
  <c r="W1194" i="12"/>
  <c r="E2745" i="13"/>
  <c r="N1195" i="12"/>
  <c r="O1195" i="12" s="1"/>
  <c r="P1195" i="12" s="1"/>
  <c r="V1195" i="12"/>
  <c r="U1195" i="12"/>
  <c r="J1195" i="12"/>
  <c r="I1195" i="12"/>
  <c r="B1196" i="12"/>
  <c r="E1195" i="12"/>
  <c r="F1195" i="12" s="1"/>
  <c r="Y1195" i="12"/>
  <c r="K1194" i="12"/>
  <c r="K1195" i="12" l="1"/>
  <c r="W1195" i="12"/>
  <c r="Q1195" i="12"/>
  <c r="R1195" i="12" s="1"/>
  <c r="E2744" i="13"/>
  <c r="N1196" i="12"/>
  <c r="O1196" i="12" s="1"/>
  <c r="P1196" i="12" s="1"/>
  <c r="Y1196" i="12"/>
  <c r="I1196" i="12"/>
  <c r="B1197" i="12"/>
  <c r="U1196" i="12"/>
  <c r="E1196" i="12"/>
  <c r="F1196" i="12" s="1"/>
  <c r="J1196" i="12"/>
  <c r="V1196" i="12"/>
  <c r="W1196" i="12" l="1"/>
  <c r="E2743" i="13"/>
  <c r="N1197" i="12"/>
  <c r="O1197" i="12" s="1"/>
  <c r="P1197" i="12" s="1"/>
  <c r="J1197" i="12"/>
  <c r="Y1197" i="12"/>
  <c r="I1197" i="12"/>
  <c r="V1197" i="12"/>
  <c r="B1198" i="12"/>
  <c r="E1197" i="12"/>
  <c r="F1197" i="12" s="1"/>
  <c r="U1197" i="12"/>
  <c r="K1196" i="12"/>
  <c r="Q1196" i="12"/>
  <c r="R1196" i="12" s="1"/>
  <c r="Q1197" i="12" l="1"/>
  <c r="R1197" i="12" s="1"/>
  <c r="K1197" i="12"/>
  <c r="W1197" i="12"/>
  <c r="E2742" i="13"/>
  <c r="Y1198" i="12"/>
  <c r="I1198" i="12"/>
  <c r="V1198" i="12"/>
  <c r="B1199" i="12"/>
  <c r="U1198" i="12"/>
  <c r="E1198" i="12"/>
  <c r="F1198" i="12" s="1"/>
  <c r="J1198" i="12"/>
  <c r="N1198" i="12"/>
  <c r="O1198" i="12" s="1"/>
  <c r="P1198" i="12" s="1"/>
  <c r="K1198" i="12" l="1"/>
  <c r="Q1198" i="12"/>
  <c r="R1198" i="12" s="1"/>
  <c r="W1198" i="12"/>
  <c r="E2741" i="13"/>
  <c r="V1199" i="12"/>
  <c r="B1200" i="12"/>
  <c r="U1199" i="12"/>
  <c r="E1199" i="12"/>
  <c r="F1199" i="12" s="1"/>
  <c r="N1199" i="12"/>
  <c r="O1199" i="12" s="1"/>
  <c r="P1199" i="12" s="1"/>
  <c r="J1199" i="12"/>
  <c r="I1199" i="12"/>
  <c r="Y1199" i="12"/>
  <c r="W1199" i="12" l="1"/>
  <c r="Q1199" i="12"/>
  <c r="R1199" i="12" s="1"/>
  <c r="K1199" i="12"/>
  <c r="E2740" i="13"/>
  <c r="B1201" i="12"/>
  <c r="U1200" i="12"/>
  <c r="E1200" i="12"/>
  <c r="F1200" i="12" s="1"/>
  <c r="Y1200" i="12"/>
  <c r="I1200" i="12"/>
  <c r="J1200" i="12"/>
  <c r="V1200" i="12"/>
  <c r="N1200" i="12"/>
  <c r="O1200" i="12" s="1"/>
  <c r="P1200" i="12" s="1"/>
  <c r="W1200" i="12" l="1"/>
  <c r="E2739" i="13"/>
  <c r="N1201" i="12"/>
  <c r="O1201" i="12" s="1"/>
  <c r="P1201" i="12" s="1"/>
  <c r="J1201" i="12"/>
  <c r="V1201" i="12"/>
  <c r="I1201" i="12"/>
  <c r="E1201" i="12"/>
  <c r="F1201" i="12" s="1"/>
  <c r="B1202" i="12"/>
  <c r="Y1201" i="12"/>
  <c r="U1201" i="12"/>
  <c r="K1200" i="12"/>
  <c r="Q1200" i="12"/>
  <c r="R1200" i="12" s="1"/>
  <c r="K1201" i="12" l="1"/>
  <c r="Q1201" i="12"/>
  <c r="R1201" i="12" s="1"/>
  <c r="W1201" i="12"/>
  <c r="E2738" i="13"/>
  <c r="J1202" i="12"/>
  <c r="Y1202" i="12"/>
  <c r="I1202" i="12"/>
  <c r="B1203" i="12"/>
  <c r="U1202" i="12"/>
  <c r="E1202" i="12"/>
  <c r="F1202" i="12" s="1"/>
  <c r="N1202" i="12"/>
  <c r="O1202" i="12" s="1"/>
  <c r="P1202" i="12" s="1"/>
  <c r="V1202" i="12"/>
  <c r="Q1202" i="12" l="1"/>
  <c r="R1202" i="12" s="1"/>
  <c r="W1202" i="12"/>
  <c r="E2737" i="13"/>
  <c r="J1203" i="12"/>
  <c r="Y1203" i="12"/>
  <c r="I1203" i="12"/>
  <c r="V1203" i="12"/>
  <c r="N1203" i="12"/>
  <c r="O1203" i="12" s="1"/>
  <c r="P1203" i="12" s="1"/>
  <c r="E1203" i="12"/>
  <c r="F1203" i="12" s="1"/>
  <c r="B1204" i="12"/>
  <c r="U1203" i="12"/>
  <c r="K1202" i="12"/>
  <c r="W1203" i="12" l="1"/>
  <c r="E2736" i="13"/>
  <c r="Y1204" i="12"/>
  <c r="I1204" i="12"/>
  <c r="V1204" i="12"/>
  <c r="B1205" i="12"/>
  <c r="U1204" i="12"/>
  <c r="E1204" i="12"/>
  <c r="F1204" i="12" s="1"/>
  <c r="N1204" i="12"/>
  <c r="O1204" i="12" s="1"/>
  <c r="P1204" i="12" s="1"/>
  <c r="J1204" i="12"/>
  <c r="Q1203" i="12"/>
  <c r="R1203" i="12" s="1"/>
  <c r="K1203" i="12"/>
  <c r="W1204" i="12" l="1"/>
  <c r="E2735" i="13"/>
  <c r="V1205" i="12"/>
  <c r="N1205" i="12"/>
  <c r="O1205" i="12" s="1"/>
  <c r="P1205" i="12" s="1"/>
  <c r="J1205" i="12"/>
  <c r="Y1205" i="12"/>
  <c r="U1205" i="12"/>
  <c r="I1205" i="12"/>
  <c r="E1205" i="12"/>
  <c r="F1205" i="12" s="1"/>
  <c r="B1206" i="12"/>
  <c r="K1204" i="12"/>
  <c r="Q1204" i="12"/>
  <c r="R1204" i="12" s="1"/>
  <c r="W1205" i="12" l="1"/>
  <c r="Q1205" i="12"/>
  <c r="R1205" i="12" s="1"/>
  <c r="E2734" i="13"/>
  <c r="N1206" i="12"/>
  <c r="O1206" i="12" s="1"/>
  <c r="P1206" i="12" s="1"/>
  <c r="Y1206" i="12"/>
  <c r="I1206" i="12"/>
  <c r="V1206" i="12"/>
  <c r="B1207" i="12"/>
  <c r="U1206" i="12"/>
  <c r="J1206" i="12"/>
  <c r="E1206" i="12"/>
  <c r="F1206" i="12" s="1"/>
  <c r="K1205" i="12"/>
  <c r="Q1206" i="12" l="1"/>
  <c r="R1206" i="12" s="1"/>
  <c r="W1206" i="12"/>
  <c r="E2733" i="13"/>
  <c r="N1207" i="12"/>
  <c r="O1207" i="12" s="1"/>
  <c r="P1207" i="12" s="1"/>
  <c r="J1207" i="12"/>
  <c r="V1207" i="12"/>
  <c r="B1208" i="12"/>
  <c r="U1207" i="12"/>
  <c r="E1207" i="12"/>
  <c r="F1207" i="12" s="1"/>
  <c r="I1207" i="12"/>
  <c r="Y1207" i="12"/>
  <c r="K1206" i="12"/>
  <c r="W1207" i="12" l="1"/>
  <c r="Q1207" i="12"/>
  <c r="R1207" i="12" s="1"/>
  <c r="K1207" i="12"/>
  <c r="E2732" i="13"/>
  <c r="J1208" i="12"/>
  <c r="Y1208" i="12"/>
  <c r="I1208" i="12"/>
  <c r="B1209" i="12"/>
  <c r="U1208" i="12"/>
  <c r="E1208" i="12"/>
  <c r="F1208" i="12" s="1"/>
  <c r="V1208" i="12"/>
  <c r="N1208" i="12"/>
  <c r="O1208" i="12" s="1"/>
  <c r="P1208" i="12" s="1"/>
  <c r="K1208" i="12" l="1"/>
  <c r="Q1208" i="12"/>
  <c r="R1208" i="12" s="1"/>
  <c r="W1208" i="12"/>
  <c r="E2731" i="13"/>
  <c r="J1209" i="12"/>
  <c r="V1209" i="12"/>
  <c r="B1210" i="12"/>
  <c r="U1209" i="12"/>
  <c r="E1209" i="12"/>
  <c r="F1209" i="12" s="1"/>
  <c r="N1209" i="12"/>
  <c r="O1209" i="12" s="1"/>
  <c r="P1209" i="12" s="1"/>
  <c r="Y1209" i="12"/>
  <c r="I1209" i="12"/>
  <c r="Q1209" i="12" l="1"/>
  <c r="R1209" i="12" s="1"/>
  <c r="K1209" i="12"/>
  <c r="W1209" i="12"/>
  <c r="E2730" i="13"/>
  <c r="B1211" i="12"/>
  <c r="U1210" i="12"/>
  <c r="E1210" i="12"/>
  <c r="F1210" i="12" s="1"/>
  <c r="J1210" i="12"/>
  <c r="I1210" i="12"/>
  <c r="Y1210" i="12"/>
  <c r="V1210" i="12"/>
  <c r="N1210" i="12"/>
  <c r="O1210" i="12" s="1"/>
  <c r="P1210" i="12" s="1"/>
  <c r="W1210" i="12" l="1"/>
  <c r="E2729" i="13"/>
  <c r="N1211" i="12"/>
  <c r="O1211" i="12" s="1"/>
  <c r="P1211" i="12" s="1"/>
  <c r="J1211" i="12"/>
  <c r="Y1211" i="12"/>
  <c r="I1211" i="12"/>
  <c r="V1211" i="12"/>
  <c r="U1211" i="12"/>
  <c r="E1211" i="12"/>
  <c r="F1211" i="12" s="1"/>
  <c r="B1212" i="12"/>
  <c r="K1210" i="12"/>
  <c r="Q1210" i="12"/>
  <c r="R1210" i="12" s="1"/>
  <c r="W1211" i="12" l="1"/>
  <c r="K1211" i="12"/>
  <c r="Q1211" i="12"/>
  <c r="R1211" i="12" s="1"/>
  <c r="E2728" i="13"/>
  <c r="N1212" i="12"/>
  <c r="O1212" i="12" s="1"/>
  <c r="P1212" i="12" s="1"/>
  <c r="Y1212" i="12"/>
  <c r="I1212" i="12"/>
  <c r="V1212" i="12"/>
  <c r="B1213" i="12"/>
  <c r="U1212" i="12"/>
  <c r="E1212" i="12"/>
  <c r="F1212" i="12" s="1"/>
  <c r="J1212" i="12"/>
  <c r="Q1212" i="12" l="1"/>
  <c r="R1212" i="12" s="1"/>
  <c r="W1212" i="12"/>
  <c r="E2727" i="13"/>
  <c r="N1213" i="12"/>
  <c r="O1213" i="12" s="1"/>
  <c r="P1213" i="12" s="1"/>
  <c r="J1213" i="12"/>
  <c r="Y1213" i="12"/>
  <c r="I1213" i="12"/>
  <c r="V1213" i="12"/>
  <c r="B1214" i="12"/>
  <c r="U1213" i="12"/>
  <c r="E1213" i="12"/>
  <c r="F1213" i="12" s="1"/>
  <c r="K1212" i="12"/>
  <c r="W1213" i="12" l="1"/>
  <c r="Q1213" i="12"/>
  <c r="R1213" i="12" s="1"/>
  <c r="E2726" i="13"/>
  <c r="J1214" i="12"/>
  <c r="Y1214" i="12"/>
  <c r="I1214" i="12"/>
  <c r="V1214" i="12"/>
  <c r="B1215" i="12"/>
  <c r="U1214" i="12"/>
  <c r="E1214" i="12"/>
  <c r="F1214" i="12" s="1"/>
  <c r="N1214" i="12"/>
  <c r="O1214" i="12" s="1"/>
  <c r="P1214" i="12" s="1"/>
  <c r="K1213" i="12"/>
  <c r="W1214" i="12" l="1"/>
  <c r="Q1214" i="12"/>
  <c r="R1214" i="12" s="1"/>
  <c r="E2725" i="13"/>
  <c r="V1215" i="12"/>
  <c r="B1216" i="12"/>
  <c r="U1215" i="12"/>
  <c r="E1215" i="12"/>
  <c r="F1215" i="12" s="1"/>
  <c r="N1215" i="12"/>
  <c r="O1215" i="12" s="1"/>
  <c r="P1215" i="12" s="1"/>
  <c r="Y1215" i="12"/>
  <c r="J1215" i="12"/>
  <c r="I1215" i="12"/>
  <c r="K1214" i="12"/>
  <c r="E2724" i="13" l="1"/>
  <c r="B1217" i="12"/>
  <c r="U1216" i="12"/>
  <c r="E1216" i="12"/>
  <c r="F1216" i="12" s="1"/>
  <c r="J1216" i="12"/>
  <c r="Y1216" i="12"/>
  <c r="I1216" i="12"/>
  <c r="V1216" i="12"/>
  <c r="N1216" i="12"/>
  <c r="O1216" i="12" s="1"/>
  <c r="P1216" i="12" s="1"/>
  <c r="K1215" i="12"/>
  <c r="Q1215" i="12"/>
  <c r="R1215" i="12" s="1"/>
  <c r="W1215" i="12"/>
  <c r="W1216" i="12" l="1"/>
  <c r="Q1216" i="12"/>
  <c r="R1216" i="12" s="1"/>
  <c r="E2723" i="13"/>
  <c r="N1217" i="12"/>
  <c r="O1217" i="12" s="1"/>
  <c r="P1217" i="12" s="1"/>
  <c r="J1217" i="12"/>
  <c r="Y1217" i="12"/>
  <c r="I1217" i="12"/>
  <c r="V1217" i="12"/>
  <c r="B1218" i="12"/>
  <c r="U1217" i="12"/>
  <c r="E1217" i="12"/>
  <c r="F1217" i="12" s="1"/>
  <c r="K1216" i="12"/>
  <c r="W1217" i="12" l="1"/>
  <c r="Q1217" i="12"/>
  <c r="R1217" i="12" s="1"/>
  <c r="E2722" i="13"/>
  <c r="N1218" i="12"/>
  <c r="O1218" i="12" s="1"/>
  <c r="P1218" i="12" s="1"/>
  <c r="J1218" i="12"/>
  <c r="Y1218" i="12"/>
  <c r="I1218" i="12"/>
  <c r="V1218" i="12"/>
  <c r="B1219" i="12"/>
  <c r="U1218" i="12"/>
  <c r="E1218" i="12"/>
  <c r="F1218" i="12" s="1"/>
  <c r="K1217" i="12"/>
  <c r="K1218" i="12" l="1"/>
  <c r="Q1218" i="12"/>
  <c r="R1218" i="12" s="1"/>
  <c r="W1218" i="12"/>
  <c r="E2721" i="13"/>
  <c r="J1219" i="12"/>
  <c r="Y1219" i="12"/>
  <c r="I1219" i="12"/>
  <c r="V1219" i="12"/>
  <c r="B1220" i="12"/>
  <c r="U1219" i="12"/>
  <c r="N1219" i="12"/>
  <c r="O1219" i="12" s="1"/>
  <c r="P1219" i="12" s="1"/>
  <c r="E1219" i="12"/>
  <c r="F1219" i="12" s="1"/>
  <c r="W1219" i="12" l="1"/>
  <c r="Q1219" i="12"/>
  <c r="R1219" i="12" s="1"/>
  <c r="E2720" i="13"/>
  <c r="Y1220" i="12"/>
  <c r="I1220" i="12"/>
  <c r="V1220" i="12"/>
  <c r="B1221" i="12"/>
  <c r="U1220" i="12"/>
  <c r="E1220" i="12"/>
  <c r="F1220" i="12" s="1"/>
  <c r="N1220" i="12"/>
  <c r="O1220" i="12" s="1"/>
  <c r="P1220" i="12" s="1"/>
  <c r="J1220" i="12"/>
  <c r="K1219" i="12"/>
  <c r="W1220" i="12" l="1"/>
  <c r="Q1220" i="12"/>
  <c r="R1220" i="12" s="1"/>
  <c r="E2719" i="13"/>
  <c r="V1221" i="12"/>
  <c r="B1222" i="12"/>
  <c r="U1221" i="12"/>
  <c r="E1221" i="12"/>
  <c r="F1221" i="12" s="1"/>
  <c r="N1221" i="12"/>
  <c r="O1221" i="12" s="1"/>
  <c r="P1221" i="12" s="1"/>
  <c r="J1221" i="12"/>
  <c r="Y1221" i="12"/>
  <c r="I1221" i="12"/>
  <c r="K1220" i="12"/>
  <c r="W1221" i="12" l="1"/>
  <c r="E2718" i="13"/>
  <c r="N1222" i="12"/>
  <c r="O1222" i="12" s="1"/>
  <c r="P1222" i="12" s="1"/>
  <c r="J1222" i="12"/>
  <c r="Y1222" i="12"/>
  <c r="I1222" i="12"/>
  <c r="V1222" i="12"/>
  <c r="B1223" i="12"/>
  <c r="U1222" i="12"/>
  <c r="E1222" i="12"/>
  <c r="F1222" i="12" s="1"/>
  <c r="K1221" i="12"/>
  <c r="Q1221" i="12"/>
  <c r="R1221" i="12" s="1"/>
  <c r="W1222" i="12" l="1"/>
  <c r="K1222" i="12"/>
  <c r="Q1222" i="12"/>
  <c r="R1222" i="12" s="1"/>
  <c r="E2717" i="13"/>
  <c r="N1223" i="12"/>
  <c r="O1223" i="12" s="1"/>
  <c r="P1223" i="12" s="1"/>
  <c r="J1223" i="12"/>
  <c r="V1223" i="12"/>
  <c r="B1224" i="12"/>
  <c r="U1223" i="12"/>
  <c r="E1223" i="12"/>
  <c r="F1223" i="12" s="1"/>
  <c r="I1223" i="12"/>
  <c r="Y1223" i="12"/>
  <c r="K1223" i="12" l="1"/>
  <c r="W1223" i="12"/>
  <c r="Q1223" i="12"/>
  <c r="R1223" i="12" s="1"/>
  <c r="E2716" i="13"/>
  <c r="J1224" i="12"/>
  <c r="Y1224" i="12"/>
  <c r="I1224" i="12"/>
  <c r="B1225" i="12"/>
  <c r="U1224" i="12"/>
  <c r="E1224" i="12"/>
  <c r="F1224" i="12" s="1"/>
  <c r="V1224" i="12"/>
  <c r="N1224" i="12"/>
  <c r="O1224" i="12" s="1"/>
  <c r="P1224" i="12" s="1"/>
  <c r="W1224" i="12" l="1"/>
  <c r="E2715" i="13"/>
  <c r="J1225" i="12"/>
  <c r="Y1225" i="12"/>
  <c r="I1225" i="12"/>
  <c r="V1225" i="12"/>
  <c r="B1226" i="12"/>
  <c r="U1225" i="12"/>
  <c r="E1225" i="12"/>
  <c r="F1225" i="12" s="1"/>
  <c r="N1225" i="12"/>
  <c r="O1225" i="12" s="1"/>
  <c r="P1225" i="12" s="1"/>
  <c r="K1224" i="12"/>
  <c r="Q1224" i="12"/>
  <c r="R1224" i="12" s="1"/>
  <c r="W1225" i="12" l="1"/>
  <c r="Q1225" i="12"/>
  <c r="R1225" i="12" s="1"/>
  <c r="E2714" i="13"/>
  <c r="V1226" i="12"/>
  <c r="B1227" i="12"/>
  <c r="U1226" i="12"/>
  <c r="E1226" i="12"/>
  <c r="F1226" i="12" s="1"/>
  <c r="N1226" i="12"/>
  <c r="O1226" i="12" s="1"/>
  <c r="P1226" i="12" s="1"/>
  <c r="J1226" i="12"/>
  <c r="Y1226" i="12"/>
  <c r="I1226" i="12"/>
  <c r="K1225" i="12"/>
  <c r="Q1226" i="12" l="1"/>
  <c r="R1226" i="12" s="1"/>
  <c r="W1226" i="12"/>
  <c r="E2713" i="13"/>
  <c r="N1227" i="12"/>
  <c r="O1227" i="12" s="1"/>
  <c r="P1227" i="12" s="1"/>
  <c r="J1227" i="12"/>
  <c r="Y1227" i="12"/>
  <c r="I1227" i="12"/>
  <c r="B1228" i="12"/>
  <c r="V1227" i="12"/>
  <c r="U1227" i="12"/>
  <c r="E1227" i="12"/>
  <c r="F1227" i="12" s="1"/>
  <c r="K1226" i="12"/>
  <c r="W1227" i="12" l="1"/>
  <c r="Q1227" i="12"/>
  <c r="R1227" i="12" s="1"/>
  <c r="E2712" i="13"/>
  <c r="N1228" i="12"/>
  <c r="O1228" i="12" s="1"/>
  <c r="P1228" i="12" s="1"/>
  <c r="Y1228" i="12"/>
  <c r="I1228" i="12"/>
  <c r="V1228" i="12"/>
  <c r="B1229" i="12"/>
  <c r="U1228" i="12"/>
  <c r="E1228" i="12"/>
  <c r="F1228" i="12" s="1"/>
  <c r="J1228" i="12"/>
  <c r="K1227" i="12"/>
  <c r="Q1228" i="12" l="1"/>
  <c r="R1228" i="12" s="1"/>
  <c r="W1228" i="12"/>
  <c r="E2711" i="13"/>
  <c r="N1229" i="12"/>
  <c r="O1229" i="12" s="1"/>
  <c r="P1229" i="12" s="1"/>
  <c r="J1229" i="12"/>
  <c r="Y1229" i="12"/>
  <c r="I1229" i="12"/>
  <c r="V1229" i="12"/>
  <c r="B1230" i="12"/>
  <c r="U1229" i="12"/>
  <c r="E1229" i="12"/>
  <c r="F1229" i="12" s="1"/>
  <c r="K1228" i="12"/>
  <c r="W1229" i="12" l="1"/>
  <c r="K1229" i="12"/>
  <c r="Q1229" i="12"/>
  <c r="R1229" i="12" s="1"/>
  <c r="E2710" i="13"/>
  <c r="J1230" i="12"/>
  <c r="Y1230" i="12"/>
  <c r="I1230" i="12"/>
  <c r="V1230" i="12"/>
  <c r="B1231" i="12"/>
  <c r="U1230" i="12"/>
  <c r="E1230" i="12"/>
  <c r="F1230" i="12" s="1"/>
  <c r="N1230" i="12"/>
  <c r="O1230" i="12" s="1"/>
  <c r="P1230" i="12" s="1"/>
  <c r="W1230" i="12" l="1"/>
  <c r="Q1230" i="12"/>
  <c r="R1230" i="12" s="1"/>
  <c r="E2709" i="13"/>
  <c r="V1231" i="12"/>
  <c r="B1232" i="12"/>
  <c r="U1231" i="12"/>
  <c r="E1231" i="12"/>
  <c r="F1231" i="12" s="1"/>
  <c r="N1231" i="12"/>
  <c r="O1231" i="12" s="1"/>
  <c r="P1231" i="12" s="1"/>
  <c r="Y1231" i="12"/>
  <c r="J1231" i="12"/>
  <c r="I1231" i="12"/>
  <c r="K1230" i="12"/>
  <c r="E2708" i="13" l="1"/>
  <c r="B1233" i="12"/>
  <c r="U1232" i="12"/>
  <c r="E1232" i="12"/>
  <c r="F1232" i="12" s="1"/>
  <c r="N1232" i="12"/>
  <c r="O1232" i="12" s="1"/>
  <c r="P1232" i="12" s="1"/>
  <c r="J1232" i="12"/>
  <c r="Y1232" i="12"/>
  <c r="I1232" i="12"/>
  <c r="V1232" i="12"/>
  <c r="K1231" i="12"/>
  <c r="Q1231" i="12"/>
  <c r="R1231" i="12" s="1"/>
  <c r="W1231" i="12"/>
  <c r="Q1232" i="12" l="1"/>
  <c r="R1232" i="12" s="1"/>
  <c r="W1232" i="12"/>
  <c r="E2707" i="13"/>
  <c r="N1233" i="12"/>
  <c r="O1233" i="12" s="1"/>
  <c r="P1233" i="12" s="1"/>
  <c r="J1233" i="12"/>
  <c r="Y1233" i="12"/>
  <c r="I1233" i="12"/>
  <c r="V1233" i="12"/>
  <c r="B1234" i="12"/>
  <c r="U1233" i="12"/>
  <c r="E1233" i="12"/>
  <c r="F1233" i="12" s="1"/>
  <c r="K1232" i="12"/>
  <c r="W1233" i="12" l="1"/>
  <c r="Q1233" i="12"/>
  <c r="R1233" i="12" s="1"/>
  <c r="E2706" i="13"/>
  <c r="N1234" i="12"/>
  <c r="O1234" i="12" s="1"/>
  <c r="P1234" i="12" s="1"/>
  <c r="J1234" i="12"/>
  <c r="Y1234" i="12"/>
  <c r="I1234" i="12"/>
  <c r="V1234" i="12"/>
  <c r="B1235" i="12"/>
  <c r="U1234" i="12"/>
  <c r="E1234" i="12"/>
  <c r="F1234" i="12" s="1"/>
  <c r="K1233" i="12"/>
  <c r="Q1234" i="12" l="1"/>
  <c r="R1234" i="12" s="1"/>
  <c r="W1234" i="12"/>
  <c r="E2705" i="13"/>
  <c r="J1235" i="12"/>
  <c r="Y1235" i="12"/>
  <c r="I1235" i="12"/>
  <c r="V1235" i="12"/>
  <c r="B1236" i="12"/>
  <c r="U1235" i="12"/>
  <c r="E1235" i="12"/>
  <c r="F1235" i="12" s="1"/>
  <c r="N1235" i="12"/>
  <c r="O1235" i="12" s="1"/>
  <c r="P1235" i="12" s="1"/>
  <c r="K1234" i="12"/>
  <c r="Q1235" i="12" l="1"/>
  <c r="R1235" i="12" s="1"/>
  <c r="K1235" i="12"/>
  <c r="W1235" i="12"/>
  <c r="E2704" i="13"/>
  <c r="Y1236" i="12"/>
  <c r="I1236" i="12"/>
  <c r="V1236" i="12"/>
  <c r="B1237" i="12"/>
  <c r="U1236" i="12"/>
  <c r="E1236" i="12"/>
  <c r="F1236" i="12" s="1"/>
  <c r="N1236" i="12"/>
  <c r="O1236" i="12" s="1"/>
  <c r="P1236" i="12" s="1"/>
  <c r="J1236" i="12"/>
  <c r="W1236" i="12" l="1"/>
  <c r="K1236" i="12"/>
  <c r="Q1236" i="12"/>
  <c r="R1236" i="12" s="1"/>
  <c r="E2703" i="13"/>
  <c r="V1237" i="12"/>
  <c r="B1238" i="12"/>
  <c r="U1237" i="12"/>
  <c r="E1237" i="12"/>
  <c r="F1237" i="12" s="1"/>
  <c r="N1237" i="12"/>
  <c r="O1237" i="12" s="1"/>
  <c r="P1237" i="12" s="1"/>
  <c r="J1237" i="12"/>
  <c r="Y1237" i="12"/>
  <c r="I1237" i="12"/>
  <c r="K1237" i="12" l="1"/>
  <c r="Q1237" i="12"/>
  <c r="R1237" i="12" s="1"/>
  <c r="W1237" i="12"/>
  <c r="E2702" i="13"/>
  <c r="N1238" i="12"/>
  <c r="O1238" i="12" s="1"/>
  <c r="P1238" i="12" s="1"/>
  <c r="J1238" i="12"/>
  <c r="Y1238" i="12"/>
  <c r="I1238" i="12"/>
  <c r="V1238" i="12"/>
  <c r="B1239" i="12"/>
  <c r="U1238" i="12"/>
  <c r="E1238" i="12"/>
  <c r="F1238" i="12" s="1"/>
  <c r="K1238" i="12" l="1"/>
  <c r="E2701" i="13"/>
  <c r="N1239" i="12"/>
  <c r="O1239" i="12" s="1"/>
  <c r="P1239" i="12" s="1"/>
  <c r="J1239" i="12"/>
  <c r="Y1239" i="12"/>
  <c r="I1239" i="12"/>
  <c r="V1239" i="12"/>
  <c r="B1240" i="12"/>
  <c r="U1239" i="12"/>
  <c r="E1239" i="12"/>
  <c r="F1239" i="12" s="1"/>
  <c r="Q1238" i="12"/>
  <c r="R1238" i="12" s="1"/>
  <c r="W1238" i="12"/>
  <c r="Q1239" i="12" l="1"/>
  <c r="R1239" i="12" s="1"/>
  <c r="W1239" i="12"/>
  <c r="E2700" i="13"/>
  <c r="J1240" i="12"/>
  <c r="Y1240" i="12"/>
  <c r="I1240" i="12"/>
  <c r="V1240" i="12"/>
  <c r="B1241" i="12"/>
  <c r="U1240" i="12"/>
  <c r="E1240" i="12"/>
  <c r="F1240" i="12" s="1"/>
  <c r="N1240" i="12"/>
  <c r="O1240" i="12" s="1"/>
  <c r="P1240" i="12" s="1"/>
  <c r="K1239" i="12"/>
  <c r="W1240" i="12" l="1"/>
  <c r="E2699" i="13"/>
  <c r="J1241" i="12"/>
  <c r="Y1241" i="12"/>
  <c r="I1241" i="12"/>
  <c r="V1241" i="12"/>
  <c r="B1242" i="12"/>
  <c r="U1241" i="12"/>
  <c r="E1241" i="12"/>
  <c r="F1241" i="12" s="1"/>
  <c r="N1241" i="12"/>
  <c r="O1241" i="12" s="1"/>
  <c r="P1241" i="12" s="1"/>
  <c r="K1240" i="12"/>
  <c r="Q1240" i="12"/>
  <c r="R1240" i="12" s="1"/>
  <c r="W1241" i="12" l="1"/>
  <c r="E2698" i="13"/>
  <c r="V1242" i="12"/>
  <c r="B1243" i="12"/>
  <c r="U1242" i="12"/>
  <c r="E1242" i="12"/>
  <c r="F1242" i="12" s="1"/>
  <c r="N1242" i="12"/>
  <c r="O1242" i="12" s="1"/>
  <c r="P1242" i="12" s="1"/>
  <c r="J1242" i="12"/>
  <c r="Y1242" i="12"/>
  <c r="I1242" i="12"/>
  <c r="K1241" i="12"/>
  <c r="Q1241" i="12"/>
  <c r="R1241" i="12" s="1"/>
  <c r="Q1242" i="12" l="1"/>
  <c r="R1242" i="12" s="1"/>
  <c r="W1242" i="12"/>
  <c r="E2697" i="13"/>
  <c r="N1243" i="12"/>
  <c r="O1243" i="12" s="1"/>
  <c r="P1243" i="12" s="1"/>
  <c r="J1243" i="12"/>
  <c r="Y1243" i="12"/>
  <c r="I1243" i="12"/>
  <c r="V1243" i="12"/>
  <c r="U1243" i="12"/>
  <c r="E1243" i="12"/>
  <c r="F1243" i="12" s="1"/>
  <c r="B1244" i="12"/>
  <c r="K1242" i="12"/>
  <c r="W1243" i="12" l="1"/>
  <c r="Q1243" i="12"/>
  <c r="R1243" i="12" s="1"/>
  <c r="E2696" i="13"/>
  <c r="N1244" i="12"/>
  <c r="O1244" i="12" s="1"/>
  <c r="P1244" i="12" s="1"/>
  <c r="J1244" i="12"/>
  <c r="Y1244" i="12"/>
  <c r="I1244" i="12"/>
  <c r="V1244" i="12"/>
  <c r="B1245" i="12"/>
  <c r="U1244" i="12"/>
  <c r="E1244" i="12"/>
  <c r="F1244" i="12" s="1"/>
  <c r="K1243" i="12"/>
  <c r="W1244" i="12" l="1"/>
  <c r="Q1244" i="12"/>
  <c r="R1244" i="12" s="1"/>
  <c r="E2695" i="13"/>
  <c r="N1245" i="12"/>
  <c r="O1245" i="12" s="1"/>
  <c r="P1245" i="12" s="1"/>
  <c r="J1245" i="12"/>
  <c r="Y1245" i="12"/>
  <c r="I1245" i="12"/>
  <c r="V1245" i="12"/>
  <c r="B1246" i="12"/>
  <c r="U1245" i="12"/>
  <c r="E1245" i="12"/>
  <c r="F1245" i="12" s="1"/>
  <c r="K1244" i="12"/>
  <c r="W1245" i="12" l="1"/>
  <c r="E2694" i="13"/>
  <c r="J1246" i="12"/>
  <c r="Y1246" i="12"/>
  <c r="I1246" i="12"/>
  <c r="V1246" i="12"/>
  <c r="B1247" i="12"/>
  <c r="U1246" i="12"/>
  <c r="E1246" i="12"/>
  <c r="F1246" i="12" s="1"/>
  <c r="N1246" i="12"/>
  <c r="O1246" i="12" s="1"/>
  <c r="P1246" i="12" s="1"/>
  <c r="K1245" i="12"/>
  <c r="Q1245" i="12"/>
  <c r="R1245" i="12" s="1"/>
  <c r="W1246" i="12" l="1"/>
  <c r="E2693" i="13"/>
  <c r="V1247" i="12"/>
  <c r="B1248" i="12"/>
  <c r="U1247" i="12"/>
  <c r="E1247" i="12"/>
  <c r="F1247" i="12" s="1"/>
  <c r="N1247" i="12"/>
  <c r="O1247" i="12" s="1"/>
  <c r="P1247" i="12" s="1"/>
  <c r="J1247" i="12"/>
  <c r="Y1247" i="12"/>
  <c r="I1247" i="12"/>
  <c r="K1246" i="12"/>
  <c r="Q1246" i="12"/>
  <c r="R1246" i="12" s="1"/>
  <c r="W1247" i="12" l="1"/>
  <c r="E2692" i="13"/>
  <c r="B1249" i="12"/>
  <c r="U1248" i="12"/>
  <c r="E1248" i="12"/>
  <c r="F1248" i="12" s="1"/>
  <c r="N1248" i="12"/>
  <c r="O1248" i="12" s="1"/>
  <c r="P1248" i="12" s="1"/>
  <c r="J1248" i="12"/>
  <c r="Y1248" i="12"/>
  <c r="I1248" i="12"/>
  <c r="V1248" i="12"/>
  <c r="K1247" i="12"/>
  <c r="Q1247" i="12"/>
  <c r="R1247" i="12" s="1"/>
  <c r="Q1248" i="12" l="1"/>
  <c r="R1248" i="12" s="1"/>
  <c r="W1248" i="12"/>
  <c r="E2691" i="13"/>
  <c r="N1249" i="12"/>
  <c r="O1249" i="12" s="1"/>
  <c r="P1249" i="12" s="1"/>
  <c r="J1249" i="12"/>
  <c r="Y1249" i="12"/>
  <c r="I1249" i="12"/>
  <c r="V1249" i="12"/>
  <c r="B1250" i="12"/>
  <c r="U1249" i="12"/>
  <c r="E1249" i="12"/>
  <c r="F1249" i="12" s="1"/>
  <c r="K1248" i="12"/>
  <c r="K1249" i="12" l="1"/>
  <c r="Q1249" i="12"/>
  <c r="R1249" i="12" s="1"/>
  <c r="W1249" i="12"/>
  <c r="E2690" i="13"/>
  <c r="N1250" i="12"/>
  <c r="O1250" i="12" s="1"/>
  <c r="P1250" i="12" s="1"/>
  <c r="J1250" i="12"/>
  <c r="Y1250" i="12"/>
  <c r="I1250" i="12"/>
  <c r="V1250" i="12"/>
  <c r="B1251" i="12"/>
  <c r="U1250" i="12"/>
  <c r="E1250" i="12"/>
  <c r="F1250" i="12" s="1"/>
  <c r="Q1250" i="12" l="1"/>
  <c r="R1250" i="12" s="1"/>
  <c r="W1250" i="12"/>
  <c r="E2689" i="13"/>
  <c r="J1251" i="12"/>
  <c r="Y1251" i="12"/>
  <c r="I1251" i="12"/>
  <c r="V1251" i="12"/>
  <c r="B1252" i="12"/>
  <c r="U1251" i="12"/>
  <c r="E1251" i="12"/>
  <c r="F1251" i="12" s="1"/>
  <c r="N1251" i="12"/>
  <c r="O1251" i="12" s="1"/>
  <c r="P1251" i="12" s="1"/>
  <c r="K1250" i="12"/>
  <c r="K1251" i="12" l="1"/>
  <c r="Q1251" i="12"/>
  <c r="R1251" i="12" s="1"/>
  <c r="W1251" i="12"/>
  <c r="E2688" i="13"/>
  <c r="Y1252" i="12"/>
  <c r="I1252" i="12"/>
  <c r="V1252" i="12"/>
  <c r="B1253" i="12"/>
  <c r="U1252" i="12"/>
  <c r="E1252" i="12"/>
  <c r="F1252" i="12" s="1"/>
  <c r="N1252" i="12"/>
  <c r="O1252" i="12" s="1"/>
  <c r="P1252" i="12" s="1"/>
  <c r="J1252" i="12"/>
  <c r="W1252" i="12" l="1"/>
  <c r="Q1252" i="12"/>
  <c r="R1252" i="12" s="1"/>
  <c r="E2687" i="13"/>
  <c r="V1253" i="12"/>
  <c r="B1254" i="12"/>
  <c r="U1253" i="12"/>
  <c r="E1253" i="12"/>
  <c r="F1253" i="12" s="1"/>
  <c r="N1253" i="12"/>
  <c r="O1253" i="12" s="1"/>
  <c r="P1253" i="12" s="1"/>
  <c r="J1253" i="12"/>
  <c r="Y1253" i="12"/>
  <c r="I1253" i="12"/>
  <c r="K1252" i="12"/>
  <c r="E2686" i="13" l="1"/>
  <c r="N1254" i="12"/>
  <c r="O1254" i="12" s="1"/>
  <c r="P1254" i="12" s="1"/>
  <c r="J1254" i="12"/>
  <c r="Y1254" i="12"/>
  <c r="I1254" i="12"/>
  <c r="V1254" i="12"/>
  <c r="B1255" i="12"/>
  <c r="U1254" i="12"/>
  <c r="E1254" i="12"/>
  <c r="F1254" i="12" s="1"/>
  <c r="K1253" i="12"/>
  <c r="Q1253" i="12"/>
  <c r="R1253" i="12" s="1"/>
  <c r="W1253" i="12"/>
  <c r="K1254" i="12" l="1"/>
  <c r="Q1254" i="12"/>
  <c r="R1254" i="12" s="1"/>
  <c r="E2685" i="13"/>
  <c r="N1255" i="12"/>
  <c r="O1255" i="12" s="1"/>
  <c r="P1255" i="12" s="1"/>
  <c r="J1255" i="12"/>
  <c r="Y1255" i="12"/>
  <c r="I1255" i="12"/>
  <c r="V1255" i="12"/>
  <c r="B1256" i="12"/>
  <c r="U1255" i="12"/>
  <c r="E1255" i="12"/>
  <c r="F1255" i="12" s="1"/>
  <c r="W1254" i="12"/>
  <c r="W1255" i="12" l="1"/>
  <c r="Q1255" i="12"/>
  <c r="R1255" i="12" s="1"/>
  <c r="E2684" i="13"/>
  <c r="J1256" i="12"/>
  <c r="Y1256" i="12"/>
  <c r="I1256" i="12"/>
  <c r="V1256" i="12"/>
  <c r="B1257" i="12"/>
  <c r="U1256" i="12"/>
  <c r="E1256" i="12"/>
  <c r="F1256" i="12" s="1"/>
  <c r="N1256" i="12"/>
  <c r="O1256" i="12" s="1"/>
  <c r="P1256" i="12" s="1"/>
  <c r="K1255" i="12"/>
  <c r="W1256" i="12" l="1"/>
  <c r="E2683" i="13"/>
  <c r="J1257" i="12"/>
  <c r="Y1257" i="12"/>
  <c r="I1257" i="12"/>
  <c r="V1257" i="12"/>
  <c r="B1258" i="12"/>
  <c r="U1257" i="12"/>
  <c r="E1257" i="12"/>
  <c r="F1257" i="12" s="1"/>
  <c r="N1257" i="12"/>
  <c r="O1257" i="12" s="1"/>
  <c r="P1257" i="12" s="1"/>
  <c r="Q1256" i="12"/>
  <c r="R1256" i="12" s="1"/>
  <c r="K1256" i="12"/>
  <c r="K1257" i="12" l="1"/>
  <c r="E2682" i="13"/>
  <c r="V1258" i="12"/>
  <c r="B1259" i="12"/>
  <c r="U1258" i="12"/>
  <c r="E1258" i="12"/>
  <c r="F1258" i="12" s="1"/>
  <c r="N1258" i="12"/>
  <c r="O1258" i="12" s="1"/>
  <c r="P1258" i="12" s="1"/>
  <c r="J1258" i="12"/>
  <c r="Y1258" i="12"/>
  <c r="I1258" i="12"/>
  <c r="Q1257" i="12"/>
  <c r="R1257" i="12" s="1"/>
  <c r="W1257" i="12"/>
  <c r="W1258" i="12" l="1"/>
  <c r="Q1258" i="12"/>
  <c r="R1258" i="12" s="1"/>
  <c r="E2681" i="13"/>
  <c r="N1259" i="12"/>
  <c r="O1259" i="12" s="1"/>
  <c r="P1259" i="12" s="1"/>
  <c r="J1259" i="12"/>
  <c r="Y1259" i="12"/>
  <c r="I1259" i="12"/>
  <c r="V1259" i="12"/>
  <c r="B1260" i="12"/>
  <c r="U1259" i="12"/>
  <c r="E1259" i="12"/>
  <c r="F1259" i="12" s="1"/>
  <c r="K1258" i="12"/>
  <c r="W1259" i="12" l="1"/>
  <c r="Q1259" i="12"/>
  <c r="R1259" i="12" s="1"/>
  <c r="K1259" i="12"/>
  <c r="E2680" i="13"/>
  <c r="N1260" i="12"/>
  <c r="O1260" i="12" s="1"/>
  <c r="P1260" i="12" s="1"/>
  <c r="J1260" i="12"/>
  <c r="Y1260" i="12"/>
  <c r="I1260" i="12"/>
  <c r="V1260" i="12"/>
  <c r="B1261" i="12"/>
  <c r="U1260" i="12"/>
  <c r="E1260" i="12"/>
  <c r="F1260" i="12" s="1"/>
  <c r="W1260" i="12" l="1"/>
  <c r="E2679" i="13"/>
  <c r="N1261" i="12"/>
  <c r="O1261" i="12" s="1"/>
  <c r="P1261" i="12" s="1"/>
  <c r="J1261" i="12"/>
  <c r="Y1261" i="12"/>
  <c r="I1261" i="12"/>
  <c r="V1261" i="12"/>
  <c r="B1262" i="12"/>
  <c r="U1261" i="12"/>
  <c r="E1261" i="12"/>
  <c r="F1261" i="12" s="1"/>
  <c r="K1260" i="12"/>
  <c r="Q1260" i="12"/>
  <c r="R1260" i="12" s="1"/>
  <c r="W1261" i="12" l="1"/>
  <c r="K1261" i="12"/>
  <c r="E2678" i="13"/>
  <c r="J1262" i="12"/>
  <c r="Y1262" i="12"/>
  <c r="I1262" i="12"/>
  <c r="V1262" i="12"/>
  <c r="B1263" i="12"/>
  <c r="U1262" i="12"/>
  <c r="E1262" i="12"/>
  <c r="F1262" i="12" s="1"/>
  <c r="N1262" i="12"/>
  <c r="O1262" i="12" s="1"/>
  <c r="P1262" i="12" s="1"/>
  <c r="Q1261" i="12"/>
  <c r="R1261" i="12" s="1"/>
  <c r="W1262" i="12" l="1"/>
  <c r="E2677" i="13"/>
  <c r="V1263" i="12"/>
  <c r="B1264" i="12"/>
  <c r="U1263" i="12"/>
  <c r="E1263" i="12"/>
  <c r="F1263" i="12" s="1"/>
  <c r="N1263" i="12"/>
  <c r="O1263" i="12" s="1"/>
  <c r="P1263" i="12" s="1"/>
  <c r="J1263" i="12"/>
  <c r="Y1263" i="12"/>
  <c r="I1263" i="12"/>
  <c r="K1262" i="12"/>
  <c r="Q1262" i="12"/>
  <c r="R1262" i="12" s="1"/>
  <c r="W1263" i="12" l="1"/>
  <c r="E2676" i="13"/>
  <c r="B1265" i="12"/>
  <c r="U1264" i="12"/>
  <c r="E1264" i="12"/>
  <c r="F1264" i="12" s="1"/>
  <c r="N1264" i="12"/>
  <c r="O1264" i="12" s="1"/>
  <c r="P1264" i="12" s="1"/>
  <c r="J1264" i="12"/>
  <c r="Y1264" i="12"/>
  <c r="I1264" i="12"/>
  <c r="V1264" i="12"/>
  <c r="K1263" i="12"/>
  <c r="Q1263" i="12"/>
  <c r="R1263" i="12" s="1"/>
  <c r="Q1264" i="12" l="1"/>
  <c r="R1264" i="12" s="1"/>
  <c r="W1264" i="12"/>
  <c r="E2675" i="13"/>
  <c r="N1265" i="12"/>
  <c r="O1265" i="12" s="1"/>
  <c r="P1265" i="12" s="1"/>
  <c r="J1265" i="12"/>
  <c r="Y1265" i="12"/>
  <c r="I1265" i="12"/>
  <c r="V1265" i="12"/>
  <c r="B1266" i="12"/>
  <c r="U1265" i="12"/>
  <c r="E1265" i="12"/>
  <c r="F1265" i="12" s="1"/>
  <c r="K1264" i="12"/>
  <c r="W1265" i="12" l="1"/>
  <c r="K1265" i="12"/>
  <c r="Q1265" i="12"/>
  <c r="R1265" i="12" s="1"/>
  <c r="E2674" i="13"/>
  <c r="N1266" i="12"/>
  <c r="O1266" i="12" s="1"/>
  <c r="P1266" i="12" s="1"/>
  <c r="J1266" i="12"/>
  <c r="Y1266" i="12"/>
  <c r="I1266" i="12"/>
  <c r="V1266" i="12"/>
  <c r="B1267" i="12"/>
  <c r="U1266" i="12"/>
  <c r="E1266" i="12"/>
  <c r="F1266" i="12" s="1"/>
  <c r="W1266" i="12" l="1"/>
  <c r="Q1266" i="12"/>
  <c r="R1266" i="12" s="1"/>
  <c r="E2673" i="13"/>
  <c r="J1267" i="12"/>
  <c r="Y1267" i="12"/>
  <c r="I1267" i="12"/>
  <c r="V1267" i="12"/>
  <c r="B1268" i="12"/>
  <c r="U1267" i="12"/>
  <c r="E1267" i="12"/>
  <c r="F1267" i="12" s="1"/>
  <c r="N1267" i="12"/>
  <c r="O1267" i="12" s="1"/>
  <c r="P1267" i="12" s="1"/>
  <c r="K1266" i="12"/>
  <c r="W1267" i="12" l="1"/>
  <c r="E2672" i="13"/>
  <c r="Y1268" i="12"/>
  <c r="I1268" i="12"/>
  <c r="V1268" i="12"/>
  <c r="B1269" i="12"/>
  <c r="U1268" i="12"/>
  <c r="E1268" i="12"/>
  <c r="F1268" i="12" s="1"/>
  <c r="N1268" i="12"/>
  <c r="O1268" i="12" s="1"/>
  <c r="P1268" i="12" s="1"/>
  <c r="J1268" i="12"/>
  <c r="K1267" i="12"/>
  <c r="Q1267" i="12"/>
  <c r="R1267" i="12" s="1"/>
  <c r="W1268" i="12" l="1"/>
  <c r="E2671" i="13"/>
  <c r="V1269" i="12"/>
  <c r="B1270" i="12"/>
  <c r="U1269" i="12"/>
  <c r="E1269" i="12"/>
  <c r="F1269" i="12" s="1"/>
  <c r="N1269" i="12"/>
  <c r="O1269" i="12" s="1"/>
  <c r="P1269" i="12" s="1"/>
  <c r="J1269" i="12"/>
  <c r="Y1269" i="12"/>
  <c r="I1269" i="12"/>
  <c r="K1268" i="12"/>
  <c r="Q1268" i="12"/>
  <c r="R1268" i="12" s="1"/>
  <c r="W1269" i="12" l="1"/>
  <c r="Q1269" i="12"/>
  <c r="R1269" i="12" s="1"/>
  <c r="E2670" i="13"/>
  <c r="N1270" i="12"/>
  <c r="O1270" i="12" s="1"/>
  <c r="P1270" i="12" s="1"/>
  <c r="J1270" i="12"/>
  <c r="Y1270" i="12"/>
  <c r="I1270" i="12"/>
  <c r="V1270" i="12"/>
  <c r="B1271" i="12"/>
  <c r="U1270" i="12"/>
  <c r="E1270" i="12"/>
  <c r="F1270" i="12" s="1"/>
  <c r="K1269" i="12"/>
  <c r="Q1270" i="12" l="1"/>
  <c r="R1270" i="12" s="1"/>
  <c r="W1270" i="12"/>
  <c r="E2669" i="13"/>
  <c r="N1271" i="12"/>
  <c r="O1271" i="12" s="1"/>
  <c r="P1271" i="12" s="1"/>
  <c r="J1271" i="12"/>
  <c r="Y1271" i="12"/>
  <c r="I1271" i="12"/>
  <c r="V1271" i="12"/>
  <c r="B1272" i="12"/>
  <c r="U1271" i="12"/>
  <c r="E1271" i="12"/>
  <c r="F1271" i="12" s="1"/>
  <c r="K1270" i="12"/>
  <c r="Q1271" i="12" l="1"/>
  <c r="R1271" i="12" s="1"/>
  <c r="W1271" i="12"/>
  <c r="E2668" i="13"/>
  <c r="J1272" i="12"/>
  <c r="Y1272" i="12"/>
  <c r="I1272" i="12"/>
  <c r="V1272" i="12"/>
  <c r="B1273" i="12"/>
  <c r="U1272" i="12"/>
  <c r="E1272" i="12"/>
  <c r="F1272" i="12" s="1"/>
  <c r="N1272" i="12"/>
  <c r="O1272" i="12" s="1"/>
  <c r="P1272" i="12" s="1"/>
  <c r="K1271" i="12"/>
  <c r="W1272" i="12" l="1"/>
  <c r="K1272" i="12"/>
  <c r="Q1272" i="12"/>
  <c r="R1272" i="12" s="1"/>
  <c r="E2667" i="13"/>
  <c r="J1273" i="12"/>
  <c r="Y1273" i="12"/>
  <c r="I1273" i="12"/>
  <c r="V1273" i="12"/>
  <c r="B1274" i="12"/>
  <c r="U1273" i="12"/>
  <c r="E1273" i="12"/>
  <c r="F1273" i="12" s="1"/>
  <c r="N1273" i="12"/>
  <c r="O1273" i="12" s="1"/>
  <c r="P1273" i="12" s="1"/>
  <c r="Q1273" i="12" l="1"/>
  <c r="R1273" i="12" s="1"/>
  <c r="W1273" i="12"/>
  <c r="E2666" i="13"/>
  <c r="V1274" i="12"/>
  <c r="B1275" i="12"/>
  <c r="U1274" i="12"/>
  <c r="E1274" i="12"/>
  <c r="F1274" i="12" s="1"/>
  <c r="N1274" i="12"/>
  <c r="O1274" i="12" s="1"/>
  <c r="P1274" i="12" s="1"/>
  <c r="J1274" i="12"/>
  <c r="Y1274" i="12"/>
  <c r="I1274" i="12"/>
  <c r="K1273" i="12"/>
  <c r="W1274" i="12" l="1"/>
  <c r="E2665" i="13"/>
  <c r="N1275" i="12"/>
  <c r="O1275" i="12" s="1"/>
  <c r="P1275" i="12" s="1"/>
  <c r="J1275" i="12"/>
  <c r="Y1275" i="12"/>
  <c r="I1275" i="12"/>
  <c r="V1275" i="12"/>
  <c r="B1276" i="12"/>
  <c r="U1275" i="12"/>
  <c r="E1275" i="12"/>
  <c r="F1275" i="12" s="1"/>
  <c r="K1274" i="12"/>
  <c r="Q1274" i="12"/>
  <c r="R1274" i="12" s="1"/>
  <c r="W1275" i="12" l="1"/>
  <c r="K1275" i="12"/>
  <c r="Q1275" i="12"/>
  <c r="R1275" i="12" s="1"/>
  <c r="E2664" i="13"/>
  <c r="N1276" i="12"/>
  <c r="O1276" i="12" s="1"/>
  <c r="P1276" i="12" s="1"/>
  <c r="J1276" i="12"/>
  <c r="Y1276" i="12"/>
  <c r="I1276" i="12"/>
  <c r="V1276" i="12"/>
  <c r="B1277" i="12"/>
  <c r="U1276" i="12"/>
  <c r="E1276" i="12"/>
  <c r="F1276" i="12" s="1"/>
  <c r="Q1276" i="12" l="1"/>
  <c r="R1276" i="12" s="1"/>
  <c r="E2663" i="13"/>
  <c r="N1277" i="12"/>
  <c r="O1277" i="12" s="1"/>
  <c r="P1277" i="12" s="1"/>
  <c r="J1277" i="12"/>
  <c r="Y1277" i="12"/>
  <c r="I1277" i="12"/>
  <c r="V1277" i="12"/>
  <c r="B1278" i="12"/>
  <c r="U1277" i="12"/>
  <c r="E1277" i="12"/>
  <c r="F1277" i="12" s="1"/>
  <c r="W1276" i="12"/>
  <c r="K1276" i="12"/>
  <c r="Q1277" i="12" l="1"/>
  <c r="R1277" i="12" s="1"/>
  <c r="K1277" i="12"/>
  <c r="W1277" i="12"/>
  <c r="E2662" i="13"/>
  <c r="J1278" i="12"/>
  <c r="Y1278" i="12"/>
  <c r="I1278" i="12"/>
  <c r="V1278" i="12"/>
  <c r="B1279" i="12"/>
  <c r="U1278" i="12"/>
  <c r="E1278" i="12"/>
  <c r="F1278" i="12" s="1"/>
  <c r="N1278" i="12"/>
  <c r="O1278" i="12" s="1"/>
  <c r="P1278" i="12" s="1"/>
  <c r="W1278" i="12" l="1"/>
  <c r="Q1278" i="12"/>
  <c r="R1278" i="12" s="1"/>
  <c r="E2661" i="13"/>
  <c r="V1279" i="12"/>
  <c r="B1280" i="12"/>
  <c r="U1279" i="12"/>
  <c r="E1279" i="12"/>
  <c r="F1279" i="12" s="1"/>
  <c r="N1279" i="12"/>
  <c r="O1279" i="12" s="1"/>
  <c r="P1279" i="12" s="1"/>
  <c r="J1279" i="12"/>
  <c r="Y1279" i="12"/>
  <c r="I1279" i="12"/>
  <c r="K1278" i="12"/>
  <c r="Q1279" i="12" l="1"/>
  <c r="R1279" i="12" s="1"/>
  <c r="K1279" i="12"/>
  <c r="W1279" i="12"/>
  <c r="E2660" i="13"/>
  <c r="B1281" i="12"/>
  <c r="U1280" i="12"/>
  <c r="E1280" i="12"/>
  <c r="F1280" i="12" s="1"/>
  <c r="N1280" i="12"/>
  <c r="O1280" i="12" s="1"/>
  <c r="P1280" i="12" s="1"/>
  <c r="J1280" i="12"/>
  <c r="Y1280" i="12"/>
  <c r="I1280" i="12"/>
  <c r="V1280" i="12"/>
  <c r="W1280" i="12" l="1"/>
  <c r="E2659" i="13"/>
  <c r="N1281" i="12"/>
  <c r="O1281" i="12" s="1"/>
  <c r="P1281" i="12" s="1"/>
  <c r="J1281" i="12"/>
  <c r="Y1281" i="12"/>
  <c r="I1281" i="12"/>
  <c r="V1281" i="12"/>
  <c r="B1282" i="12"/>
  <c r="U1281" i="12"/>
  <c r="E1281" i="12"/>
  <c r="F1281" i="12" s="1"/>
  <c r="K1280" i="12"/>
  <c r="Q1280" i="12"/>
  <c r="R1280" i="12" s="1"/>
  <c r="E2658" i="13" l="1"/>
  <c r="N1282" i="12"/>
  <c r="O1282" i="12" s="1"/>
  <c r="P1282" i="12" s="1"/>
  <c r="J1282" i="12"/>
  <c r="Y1282" i="12"/>
  <c r="I1282" i="12"/>
  <c r="V1282" i="12"/>
  <c r="B1283" i="12"/>
  <c r="U1282" i="12"/>
  <c r="E1282" i="12"/>
  <c r="F1282" i="12" s="1"/>
  <c r="K1281" i="12"/>
  <c r="Q1281" i="12"/>
  <c r="R1281" i="12" s="1"/>
  <c r="W1281" i="12"/>
  <c r="W1282" i="12" l="1"/>
  <c r="E2657" i="13"/>
  <c r="J1283" i="12"/>
  <c r="Y1283" i="12"/>
  <c r="I1283" i="12"/>
  <c r="V1283" i="12"/>
  <c r="B1284" i="12"/>
  <c r="U1283" i="12"/>
  <c r="E1283" i="12"/>
  <c r="F1283" i="12" s="1"/>
  <c r="N1283" i="12"/>
  <c r="O1283" i="12" s="1"/>
  <c r="P1283" i="12" s="1"/>
  <c r="K1282" i="12"/>
  <c r="Q1282" i="12"/>
  <c r="R1282" i="12" s="1"/>
  <c r="W1283" i="12" l="1"/>
  <c r="K1283" i="12"/>
  <c r="Q1283" i="12"/>
  <c r="R1283" i="12" s="1"/>
  <c r="E2656" i="13"/>
  <c r="Y1284" i="12"/>
  <c r="I1284" i="12"/>
  <c r="V1284" i="12"/>
  <c r="B1285" i="12"/>
  <c r="U1284" i="12"/>
  <c r="E1284" i="12"/>
  <c r="F1284" i="12" s="1"/>
  <c r="N1284" i="12"/>
  <c r="O1284" i="12" s="1"/>
  <c r="P1284" i="12" s="1"/>
  <c r="J1284" i="12"/>
  <c r="K1284" i="12" l="1"/>
  <c r="Q1284" i="12"/>
  <c r="R1284" i="12" s="1"/>
  <c r="W1284" i="12"/>
  <c r="E2655" i="13"/>
  <c r="V1285" i="12"/>
  <c r="B1286" i="12"/>
  <c r="U1285" i="12"/>
  <c r="E1285" i="12"/>
  <c r="F1285" i="12" s="1"/>
  <c r="N1285" i="12"/>
  <c r="O1285" i="12" s="1"/>
  <c r="P1285" i="12" s="1"/>
  <c r="J1285" i="12"/>
  <c r="Y1285" i="12"/>
  <c r="I1285" i="12"/>
  <c r="K1285" i="12" l="1"/>
  <c r="Q1285" i="12"/>
  <c r="R1285" i="12" s="1"/>
  <c r="W1285" i="12"/>
  <c r="E2654" i="13"/>
  <c r="N1286" i="12"/>
  <c r="O1286" i="12" s="1"/>
  <c r="P1286" i="12" s="1"/>
  <c r="J1286" i="12"/>
  <c r="Y1286" i="12"/>
  <c r="I1286" i="12"/>
  <c r="V1286" i="12"/>
  <c r="B1287" i="12"/>
  <c r="U1286" i="12"/>
  <c r="E1286" i="12"/>
  <c r="F1286" i="12" s="1"/>
  <c r="W1286" i="12" l="1"/>
  <c r="E2653" i="13"/>
  <c r="N1287" i="12"/>
  <c r="O1287" i="12" s="1"/>
  <c r="P1287" i="12" s="1"/>
  <c r="J1287" i="12"/>
  <c r="Y1287" i="12"/>
  <c r="I1287" i="12"/>
  <c r="V1287" i="12"/>
  <c r="B1288" i="12"/>
  <c r="U1287" i="12"/>
  <c r="E1287" i="12"/>
  <c r="F1287" i="12" s="1"/>
  <c r="K1286" i="12"/>
  <c r="Q1286" i="12"/>
  <c r="R1286" i="12" s="1"/>
  <c r="W1287" i="12" l="1"/>
  <c r="Q1287" i="12"/>
  <c r="R1287" i="12" s="1"/>
  <c r="K1287" i="12"/>
  <c r="E2652" i="13"/>
  <c r="J1288" i="12"/>
  <c r="Y1288" i="12"/>
  <c r="I1288" i="12"/>
  <c r="V1288" i="12"/>
  <c r="B1289" i="12"/>
  <c r="U1288" i="12"/>
  <c r="E1288" i="12"/>
  <c r="F1288" i="12" s="1"/>
  <c r="N1288" i="12"/>
  <c r="O1288" i="12" s="1"/>
  <c r="P1288" i="12" s="1"/>
  <c r="W1288" i="12" l="1"/>
  <c r="Q1288" i="12"/>
  <c r="R1288" i="12" s="1"/>
  <c r="E2651" i="13"/>
  <c r="J1289" i="12"/>
  <c r="Y1289" i="12"/>
  <c r="I1289" i="12"/>
  <c r="V1289" i="12"/>
  <c r="B1290" i="12"/>
  <c r="U1289" i="12"/>
  <c r="E1289" i="12"/>
  <c r="F1289" i="12" s="1"/>
  <c r="N1289" i="12"/>
  <c r="O1289" i="12" s="1"/>
  <c r="P1289" i="12" s="1"/>
  <c r="K1288" i="12"/>
  <c r="Q1289" i="12" l="1"/>
  <c r="R1289" i="12" s="1"/>
  <c r="W1289" i="12"/>
  <c r="E2650" i="13"/>
  <c r="V1290" i="12"/>
  <c r="B1291" i="12"/>
  <c r="U1290" i="12"/>
  <c r="E1290" i="12"/>
  <c r="F1290" i="12" s="1"/>
  <c r="N1290" i="12"/>
  <c r="O1290" i="12" s="1"/>
  <c r="P1290" i="12" s="1"/>
  <c r="J1290" i="12"/>
  <c r="Y1290" i="12"/>
  <c r="I1290" i="12"/>
  <c r="K1289" i="12"/>
  <c r="W1290" i="12" l="1"/>
  <c r="Q1290" i="12"/>
  <c r="R1290" i="12" s="1"/>
  <c r="E2649" i="13"/>
  <c r="N1291" i="12"/>
  <c r="O1291" i="12" s="1"/>
  <c r="P1291" i="12" s="1"/>
  <c r="J1291" i="12"/>
  <c r="Y1291" i="12"/>
  <c r="I1291" i="12"/>
  <c r="V1291" i="12"/>
  <c r="B1292" i="12"/>
  <c r="U1291" i="12"/>
  <c r="E1291" i="12"/>
  <c r="F1291" i="12" s="1"/>
  <c r="K1290" i="12"/>
  <c r="Q1291" i="12" l="1"/>
  <c r="R1291" i="12" s="1"/>
  <c r="W1291" i="12"/>
  <c r="E2648" i="13"/>
  <c r="N1292" i="12"/>
  <c r="O1292" i="12" s="1"/>
  <c r="P1292" i="12" s="1"/>
  <c r="J1292" i="12"/>
  <c r="Y1292" i="12"/>
  <c r="I1292" i="12"/>
  <c r="V1292" i="12"/>
  <c r="B1293" i="12"/>
  <c r="U1292" i="12"/>
  <c r="E1292" i="12"/>
  <c r="F1292" i="12" s="1"/>
  <c r="K1291" i="12"/>
  <c r="K1292" i="12" l="1"/>
  <c r="Q1292" i="12"/>
  <c r="R1292" i="12" s="1"/>
  <c r="W1292" i="12"/>
  <c r="E2647" i="13"/>
  <c r="N1293" i="12"/>
  <c r="O1293" i="12" s="1"/>
  <c r="P1293" i="12" s="1"/>
  <c r="J1293" i="12"/>
  <c r="Y1293" i="12"/>
  <c r="I1293" i="12"/>
  <c r="V1293" i="12"/>
  <c r="B1294" i="12"/>
  <c r="U1293" i="12"/>
  <c r="E1293" i="12"/>
  <c r="F1293" i="12" s="1"/>
  <c r="Q1293" i="12" l="1"/>
  <c r="R1293" i="12" s="1"/>
  <c r="W1293" i="12"/>
  <c r="E2646" i="13"/>
  <c r="J1294" i="12"/>
  <c r="Y1294" i="12"/>
  <c r="I1294" i="12"/>
  <c r="V1294" i="12"/>
  <c r="B1295" i="12"/>
  <c r="U1294" i="12"/>
  <c r="E1294" i="12"/>
  <c r="F1294" i="12" s="1"/>
  <c r="N1294" i="12"/>
  <c r="O1294" i="12" s="1"/>
  <c r="P1294" i="12" s="1"/>
  <c r="K1293" i="12"/>
  <c r="W1294" i="12" l="1"/>
  <c r="K1294" i="12"/>
  <c r="Q1294" i="12"/>
  <c r="R1294" i="12" s="1"/>
  <c r="E2645" i="13"/>
  <c r="V1295" i="12"/>
  <c r="B1296" i="12"/>
  <c r="U1295" i="12"/>
  <c r="E1295" i="12"/>
  <c r="F1295" i="12" s="1"/>
  <c r="N1295" i="12"/>
  <c r="O1295" i="12" s="1"/>
  <c r="P1295" i="12" s="1"/>
  <c r="J1295" i="12"/>
  <c r="Y1295" i="12"/>
  <c r="I1295" i="12"/>
  <c r="K1295" i="12" l="1"/>
  <c r="Q1295" i="12"/>
  <c r="R1295" i="12" s="1"/>
  <c r="W1295" i="12"/>
  <c r="E2644" i="13"/>
  <c r="B1297" i="12"/>
  <c r="U1296" i="12"/>
  <c r="E1296" i="12"/>
  <c r="F1296" i="12" s="1"/>
  <c r="N1296" i="12"/>
  <c r="O1296" i="12" s="1"/>
  <c r="P1296" i="12" s="1"/>
  <c r="J1296" i="12"/>
  <c r="Y1296" i="12"/>
  <c r="I1296" i="12"/>
  <c r="V1296" i="12"/>
  <c r="W1296" i="12" l="1"/>
  <c r="Q1296" i="12"/>
  <c r="R1296" i="12" s="1"/>
  <c r="K1296" i="12"/>
  <c r="E2643" i="13"/>
  <c r="N1297" i="12"/>
  <c r="O1297" i="12" s="1"/>
  <c r="P1297" i="12" s="1"/>
  <c r="J1297" i="12"/>
  <c r="Y1297" i="12"/>
  <c r="I1297" i="12"/>
  <c r="V1297" i="12"/>
  <c r="B1298" i="12"/>
  <c r="U1297" i="12"/>
  <c r="E1297" i="12"/>
  <c r="F1297" i="12" s="1"/>
  <c r="W1297" i="12" l="1"/>
  <c r="K1297" i="12"/>
  <c r="Q1297" i="12"/>
  <c r="R1297" i="12" s="1"/>
  <c r="E2642" i="13"/>
  <c r="N1298" i="12"/>
  <c r="O1298" i="12" s="1"/>
  <c r="P1298" i="12" s="1"/>
  <c r="J1298" i="12"/>
  <c r="Y1298" i="12"/>
  <c r="I1298" i="12"/>
  <c r="V1298" i="12"/>
  <c r="B1299" i="12"/>
  <c r="U1298" i="12"/>
  <c r="E1298" i="12"/>
  <c r="F1298" i="12" s="1"/>
  <c r="K1298" i="12" l="1"/>
  <c r="Q1298" i="12"/>
  <c r="R1298" i="12" s="1"/>
  <c r="W1298" i="12"/>
  <c r="E2641" i="13"/>
  <c r="J1299" i="12"/>
  <c r="Y1299" i="12"/>
  <c r="I1299" i="12"/>
  <c r="V1299" i="12"/>
  <c r="B1300" i="12"/>
  <c r="U1299" i="12"/>
  <c r="E1299" i="12"/>
  <c r="F1299" i="12" s="1"/>
  <c r="N1299" i="12"/>
  <c r="O1299" i="12" s="1"/>
  <c r="P1299" i="12" s="1"/>
  <c r="W1299" i="12" l="1"/>
  <c r="E2640" i="13"/>
  <c r="Y1300" i="12"/>
  <c r="I1300" i="12"/>
  <c r="V1300" i="12"/>
  <c r="B1301" i="12"/>
  <c r="U1300" i="12"/>
  <c r="E1300" i="12"/>
  <c r="F1300" i="12" s="1"/>
  <c r="N1300" i="12"/>
  <c r="O1300" i="12" s="1"/>
  <c r="P1300" i="12" s="1"/>
  <c r="J1300" i="12"/>
  <c r="K1299" i="12"/>
  <c r="Q1299" i="12"/>
  <c r="R1299" i="12" s="1"/>
  <c r="W1300" i="12" l="1"/>
  <c r="E2639" i="13"/>
  <c r="V1301" i="12"/>
  <c r="B1302" i="12"/>
  <c r="U1301" i="12"/>
  <c r="E1301" i="12"/>
  <c r="F1301" i="12" s="1"/>
  <c r="N1301" i="12"/>
  <c r="O1301" i="12" s="1"/>
  <c r="P1301" i="12" s="1"/>
  <c r="J1301" i="12"/>
  <c r="Y1301" i="12"/>
  <c r="I1301" i="12"/>
  <c r="K1300" i="12"/>
  <c r="Q1300" i="12"/>
  <c r="R1300" i="12" s="1"/>
  <c r="K1301" i="12" l="1"/>
  <c r="W1301" i="12"/>
  <c r="Q1301" i="12"/>
  <c r="R1301" i="12" s="1"/>
  <c r="E2638" i="13"/>
  <c r="N1302" i="12"/>
  <c r="O1302" i="12" s="1"/>
  <c r="P1302" i="12" s="1"/>
  <c r="J1302" i="12"/>
  <c r="Y1302" i="12"/>
  <c r="I1302" i="12"/>
  <c r="V1302" i="12"/>
  <c r="B1303" i="12"/>
  <c r="U1302" i="12"/>
  <c r="E1302" i="12"/>
  <c r="F1302" i="12" s="1"/>
  <c r="W1302" i="12" l="1"/>
  <c r="Q1302" i="12"/>
  <c r="R1302" i="12" s="1"/>
  <c r="E2637" i="13"/>
  <c r="N1303" i="12"/>
  <c r="O1303" i="12" s="1"/>
  <c r="P1303" i="12" s="1"/>
  <c r="J1303" i="12"/>
  <c r="Y1303" i="12"/>
  <c r="I1303" i="12"/>
  <c r="V1303" i="12"/>
  <c r="B1304" i="12"/>
  <c r="U1303" i="12"/>
  <c r="E1303" i="12"/>
  <c r="F1303" i="12" s="1"/>
  <c r="K1302" i="12"/>
  <c r="Q1303" i="12" l="1"/>
  <c r="R1303" i="12" s="1"/>
  <c r="W1303" i="12"/>
  <c r="E2636" i="13"/>
  <c r="J1304" i="12"/>
  <c r="Y1304" i="12"/>
  <c r="I1304" i="12"/>
  <c r="V1304" i="12"/>
  <c r="B1305" i="12"/>
  <c r="U1304" i="12"/>
  <c r="E1304" i="12"/>
  <c r="F1304" i="12" s="1"/>
  <c r="N1304" i="12"/>
  <c r="O1304" i="12" s="1"/>
  <c r="P1304" i="12" s="1"/>
  <c r="K1303" i="12"/>
  <c r="W1304" i="12" l="1"/>
  <c r="K1304" i="12"/>
  <c r="Q1304" i="12"/>
  <c r="R1304" i="12" s="1"/>
  <c r="E2635" i="13"/>
  <c r="J1305" i="12"/>
  <c r="Y1305" i="12"/>
  <c r="I1305" i="12"/>
  <c r="V1305" i="12"/>
  <c r="B1306" i="12"/>
  <c r="U1305" i="12"/>
  <c r="E1305" i="12"/>
  <c r="F1305" i="12" s="1"/>
  <c r="N1305" i="12"/>
  <c r="O1305" i="12" s="1"/>
  <c r="P1305" i="12" s="1"/>
  <c r="W1305" i="12" l="1"/>
  <c r="Q1305" i="12"/>
  <c r="R1305" i="12" s="1"/>
  <c r="E2634" i="13"/>
  <c r="V1306" i="12"/>
  <c r="B1307" i="12"/>
  <c r="U1306" i="12"/>
  <c r="E1306" i="12"/>
  <c r="F1306" i="12" s="1"/>
  <c r="N1306" i="12"/>
  <c r="O1306" i="12" s="1"/>
  <c r="P1306" i="12" s="1"/>
  <c r="J1306" i="12"/>
  <c r="Y1306" i="12"/>
  <c r="I1306" i="12"/>
  <c r="K1305" i="12"/>
  <c r="W1306" i="12" l="1"/>
  <c r="E2633" i="13"/>
  <c r="N1307" i="12"/>
  <c r="O1307" i="12" s="1"/>
  <c r="P1307" i="12" s="1"/>
  <c r="J1307" i="12"/>
  <c r="Y1307" i="12"/>
  <c r="I1307" i="12"/>
  <c r="V1307" i="12"/>
  <c r="B1308" i="12"/>
  <c r="U1307" i="12"/>
  <c r="E1307" i="12"/>
  <c r="F1307" i="12" s="1"/>
  <c r="K1306" i="12"/>
  <c r="Q1306" i="12"/>
  <c r="R1306" i="12" s="1"/>
  <c r="K1307" i="12" l="1"/>
  <c r="Q1307" i="12"/>
  <c r="R1307" i="12" s="1"/>
  <c r="W1307" i="12"/>
  <c r="E2632" i="13"/>
  <c r="N1308" i="12"/>
  <c r="O1308" i="12" s="1"/>
  <c r="P1308" i="12" s="1"/>
  <c r="J1308" i="12"/>
  <c r="Y1308" i="12"/>
  <c r="I1308" i="12"/>
  <c r="V1308" i="12"/>
  <c r="B1309" i="12"/>
  <c r="U1308" i="12"/>
  <c r="E1308" i="12"/>
  <c r="F1308" i="12" s="1"/>
  <c r="Q1308" i="12" l="1"/>
  <c r="R1308" i="12" s="1"/>
  <c r="W1308" i="12"/>
  <c r="E2631" i="13"/>
  <c r="N1309" i="12"/>
  <c r="O1309" i="12" s="1"/>
  <c r="P1309" i="12" s="1"/>
  <c r="J1309" i="12"/>
  <c r="Y1309" i="12"/>
  <c r="I1309" i="12"/>
  <c r="V1309" i="12"/>
  <c r="B1310" i="12"/>
  <c r="U1309" i="12"/>
  <c r="E1309" i="12"/>
  <c r="F1309" i="12" s="1"/>
  <c r="K1308" i="12"/>
  <c r="W1309" i="12" l="1"/>
  <c r="Q1309" i="12"/>
  <c r="R1309" i="12" s="1"/>
  <c r="E2630" i="13"/>
  <c r="J1310" i="12"/>
  <c r="Y1310" i="12"/>
  <c r="I1310" i="12"/>
  <c r="V1310" i="12"/>
  <c r="B1311" i="12"/>
  <c r="U1310" i="12"/>
  <c r="E1310" i="12"/>
  <c r="F1310" i="12" s="1"/>
  <c r="N1310" i="12"/>
  <c r="O1310" i="12" s="1"/>
  <c r="P1310" i="12" s="1"/>
  <c r="K1309" i="12"/>
  <c r="W1310" i="12" l="1"/>
  <c r="Q1310" i="12"/>
  <c r="R1310" i="12" s="1"/>
  <c r="E2629" i="13"/>
  <c r="V1311" i="12"/>
  <c r="B1312" i="12"/>
  <c r="U1311" i="12"/>
  <c r="E1311" i="12"/>
  <c r="F1311" i="12" s="1"/>
  <c r="N1311" i="12"/>
  <c r="O1311" i="12" s="1"/>
  <c r="P1311" i="12" s="1"/>
  <c r="J1311" i="12"/>
  <c r="Y1311" i="12"/>
  <c r="I1311" i="12"/>
  <c r="K1310" i="12"/>
  <c r="Q1311" i="12" l="1"/>
  <c r="R1311" i="12" s="1"/>
  <c r="E2628" i="13"/>
  <c r="B1313" i="12"/>
  <c r="U1312" i="12"/>
  <c r="E1312" i="12"/>
  <c r="F1312" i="12" s="1"/>
  <c r="N1312" i="12"/>
  <c r="O1312" i="12" s="1"/>
  <c r="P1312" i="12" s="1"/>
  <c r="J1312" i="12"/>
  <c r="Y1312" i="12"/>
  <c r="I1312" i="12"/>
  <c r="V1312" i="12"/>
  <c r="K1311" i="12"/>
  <c r="W1311" i="12"/>
  <c r="Q1312" i="12" l="1"/>
  <c r="R1312" i="12" s="1"/>
  <c r="W1312" i="12"/>
  <c r="E2627" i="13"/>
  <c r="N1313" i="12"/>
  <c r="O1313" i="12" s="1"/>
  <c r="P1313" i="12" s="1"/>
  <c r="J1313" i="12"/>
  <c r="Y1313" i="12"/>
  <c r="I1313" i="12"/>
  <c r="V1313" i="12"/>
  <c r="B1314" i="12"/>
  <c r="U1313" i="12"/>
  <c r="E1313" i="12"/>
  <c r="F1313" i="12" s="1"/>
  <c r="K1312" i="12"/>
  <c r="W1313" i="12" l="1"/>
  <c r="K1313" i="12"/>
  <c r="Q1313" i="12"/>
  <c r="R1313" i="12" s="1"/>
  <c r="E2626" i="13"/>
  <c r="N1314" i="12"/>
  <c r="O1314" i="12" s="1"/>
  <c r="P1314" i="12" s="1"/>
  <c r="J1314" i="12"/>
  <c r="Y1314" i="12"/>
  <c r="I1314" i="12"/>
  <c r="V1314" i="12"/>
  <c r="B1315" i="12"/>
  <c r="U1314" i="12"/>
  <c r="E1314" i="12"/>
  <c r="F1314" i="12" s="1"/>
  <c r="W1314" i="12" l="1"/>
  <c r="Q1314" i="12"/>
  <c r="R1314" i="12" s="1"/>
  <c r="K1314" i="12"/>
  <c r="E2625" i="13"/>
  <c r="J1315" i="12"/>
  <c r="Y1315" i="12"/>
  <c r="I1315" i="12"/>
  <c r="V1315" i="12"/>
  <c r="B1316" i="12"/>
  <c r="U1315" i="12"/>
  <c r="E1315" i="12"/>
  <c r="F1315" i="12" s="1"/>
  <c r="N1315" i="12"/>
  <c r="O1315" i="12" s="1"/>
  <c r="P1315" i="12" s="1"/>
  <c r="W1315" i="12" l="1"/>
  <c r="Q1315" i="12"/>
  <c r="R1315" i="12" s="1"/>
  <c r="E2624" i="13"/>
  <c r="Y1316" i="12"/>
  <c r="I1316" i="12"/>
  <c r="V1316" i="12"/>
  <c r="B1317" i="12"/>
  <c r="U1316" i="12"/>
  <c r="E1316" i="12"/>
  <c r="F1316" i="12" s="1"/>
  <c r="N1316" i="12"/>
  <c r="O1316" i="12" s="1"/>
  <c r="P1316" i="12" s="1"/>
  <c r="J1316" i="12"/>
  <c r="K1315" i="12"/>
  <c r="W1316" i="12" l="1"/>
  <c r="K1316" i="12"/>
  <c r="E2623" i="13"/>
  <c r="V1317" i="12"/>
  <c r="B1318" i="12"/>
  <c r="U1317" i="12"/>
  <c r="E1317" i="12"/>
  <c r="F1317" i="12" s="1"/>
  <c r="N1317" i="12"/>
  <c r="O1317" i="12" s="1"/>
  <c r="P1317" i="12" s="1"/>
  <c r="J1317" i="12"/>
  <c r="Y1317" i="12"/>
  <c r="I1317" i="12"/>
  <c r="Q1316" i="12"/>
  <c r="R1316" i="12" s="1"/>
  <c r="W1317" i="12" l="1"/>
  <c r="Q1317" i="12"/>
  <c r="R1317" i="12" s="1"/>
  <c r="E2622" i="13"/>
  <c r="N1318" i="12"/>
  <c r="O1318" i="12" s="1"/>
  <c r="P1318" i="12" s="1"/>
  <c r="J1318" i="12"/>
  <c r="Y1318" i="12"/>
  <c r="I1318" i="12"/>
  <c r="V1318" i="12"/>
  <c r="B1319" i="12"/>
  <c r="U1318" i="12"/>
  <c r="E1318" i="12"/>
  <c r="F1318" i="12" s="1"/>
  <c r="K1317" i="12"/>
  <c r="K1318" i="12" l="1"/>
  <c r="W1318" i="12"/>
  <c r="Q1318" i="12"/>
  <c r="R1318" i="12" s="1"/>
  <c r="E2621" i="13"/>
  <c r="N1319" i="12"/>
  <c r="O1319" i="12" s="1"/>
  <c r="P1319" i="12" s="1"/>
  <c r="J1319" i="12"/>
  <c r="Y1319" i="12"/>
  <c r="I1319" i="12"/>
  <c r="V1319" i="12"/>
  <c r="B1320" i="12"/>
  <c r="U1319" i="12"/>
  <c r="E1319" i="12"/>
  <c r="F1319" i="12" s="1"/>
  <c r="W1319" i="12" l="1"/>
  <c r="K1319" i="12"/>
  <c r="E2620" i="13"/>
  <c r="J1320" i="12"/>
  <c r="Y1320" i="12"/>
  <c r="I1320" i="12"/>
  <c r="V1320" i="12"/>
  <c r="B1321" i="12"/>
  <c r="U1320" i="12"/>
  <c r="E1320" i="12"/>
  <c r="F1320" i="12" s="1"/>
  <c r="N1320" i="12"/>
  <c r="O1320" i="12" s="1"/>
  <c r="P1320" i="12" s="1"/>
  <c r="Q1319" i="12"/>
  <c r="R1319" i="12" s="1"/>
  <c r="W1320" i="12" l="1"/>
  <c r="E2619" i="13"/>
  <c r="J1321" i="12"/>
  <c r="Y1321" i="12"/>
  <c r="I1321" i="12"/>
  <c r="V1321" i="12"/>
  <c r="B1322" i="12"/>
  <c r="U1321" i="12"/>
  <c r="E1321" i="12"/>
  <c r="F1321" i="12" s="1"/>
  <c r="N1321" i="12"/>
  <c r="O1321" i="12" s="1"/>
  <c r="P1321" i="12" s="1"/>
  <c r="K1320" i="12"/>
  <c r="Q1320" i="12"/>
  <c r="R1320" i="12" s="1"/>
  <c r="W1321" i="12" l="1"/>
  <c r="E2618" i="13"/>
  <c r="V1322" i="12"/>
  <c r="B1323" i="12"/>
  <c r="U1322" i="12"/>
  <c r="E1322" i="12"/>
  <c r="F1322" i="12" s="1"/>
  <c r="N1322" i="12"/>
  <c r="O1322" i="12" s="1"/>
  <c r="P1322" i="12" s="1"/>
  <c r="J1322" i="12"/>
  <c r="Y1322" i="12"/>
  <c r="I1322" i="12"/>
  <c r="K1321" i="12"/>
  <c r="Q1321" i="12"/>
  <c r="R1321" i="12" s="1"/>
  <c r="K1322" i="12" l="1"/>
  <c r="W1322" i="12"/>
  <c r="Q1322" i="12"/>
  <c r="R1322" i="12" s="1"/>
  <c r="E2617" i="13"/>
  <c r="N1323" i="12"/>
  <c r="O1323" i="12" s="1"/>
  <c r="P1323" i="12" s="1"/>
  <c r="J1323" i="12"/>
  <c r="Y1323" i="12"/>
  <c r="I1323" i="12"/>
  <c r="V1323" i="12"/>
  <c r="B1324" i="12"/>
  <c r="U1323" i="12"/>
  <c r="E1323" i="12"/>
  <c r="F1323" i="12" s="1"/>
  <c r="Q1323" i="12" l="1"/>
  <c r="R1323" i="12" s="1"/>
  <c r="W1323" i="12"/>
  <c r="E2616" i="13"/>
  <c r="J1324" i="12"/>
  <c r="N1324" i="12"/>
  <c r="O1324" i="12" s="1"/>
  <c r="P1324" i="12" s="1"/>
  <c r="I1324" i="12"/>
  <c r="Y1324" i="12"/>
  <c r="V1324" i="12"/>
  <c r="E1324" i="12"/>
  <c r="F1324" i="12" s="1"/>
  <c r="U1324" i="12"/>
  <c r="B1325" i="12"/>
  <c r="K1323" i="12"/>
  <c r="W1324" i="12" l="1"/>
  <c r="K1324" i="12"/>
  <c r="Q1324" i="12"/>
  <c r="R1324" i="12" s="1"/>
  <c r="E2615" i="13"/>
  <c r="N1325" i="12"/>
  <c r="O1325" i="12" s="1"/>
  <c r="P1325" i="12" s="1"/>
  <c r="B1326" i="12"/>
  <c r="J1325" i="12"/>
  <c r="I1325" i="12"/>
  <c r="Y1325" i="12"/>
  <c r="E1325" i="12"/>
  <c r="F1325" i="12" s="1"/>
  <c r="V1325" i="12"/>
  <c r="U1325" i="12"/>
  <c r="E2614" i="13" l="1"/>
  <c r="Y1326" i="12"/>
  <c r="I1326" i="12"/>
  <c r="E1326" i="12"/>
  <c r="F1326" i="12" s="1"/>
  <c r="V1326" i="12"/>
  <c r="U1326" i="12"/>
  <c r="B1327" i="12"/>
  <c r="N1326" i="12"/>
  <c r="O1326" i="12" s="1"/>
  <c r="P1326" i="12" s="1"/>
  <c r="J1326" i="12"/>
  <c r="W1325" i="12"/>
  <c r="K1325" i="12"/>
  <c r="Q1325" i="12"/>
  <c r="R1325" i="12" s="1"/>
  <c r="W1326" i="12" l="1"/>
  <c r="Q1326" i="12"/>
  <c r="R1326" i="12" s="1"/>
  <c r="K1326" i="12"/>
  <c r="E2613" i="13"/>
  <c r="V1327" i="12"/>
  <c r="B1328" i="12"/>
  <c r="U1327" i="12"/>
  <c r="J1327" i="12"/>
  <c r="I1327" i="12"/>
  <c r="E1327" i="12"/>
  <c r="F1327" i="12" s="1"/>
  <c r="Y1327" i="12"/>
  <c r="N1327" i="12"/>
  <c r="O1327" i="12" s="1"/>
  <c r="P1327" i="12" s="1"/>
  <c r="W1327" i="12" l="1"/>
  <c r="K1327" i="12"/>
  <c r="Q1327" i="12"/>
  <c r="R1327" i="12" s="1"/>
  <c r="E2612" i="13"/>
  <c r="N1328" i="12"/>
  <c r="O1328" i="12" s="1"/>
  <c r="P1328" i="12" s="1"/>
  <c r="B1329" i="12"/>
  <c r="U1328" i="12"/>
  <c r="E1328" i="12"/>
  <c r="F1328" i="12" s="1"/>
  <c r="Y1328" i="12"/>
  <c r="V1328" i="12"/>
  <c r="J1328" i="12"/>
  <c r="I1328" i="12"/>
  <c r="Q1328" i="12" l="1"/>
  <c r="R1328" i="12" s="1"/>
  <c r="W1328" i="12"/>
  <c r="E2611" i="13"/>
  <c r="J1329" i="12"/>
  <c r="B1330" i="12"/>
  <c r="U1329" i="12"/>
  <c r="E1329" i="12"/>
  <c r="F1329" i="12" s="1"/>
  <c r="V1329" i="12"/>
  <c r="N1329" i="12"/>
  <c r="O1329" i="12" s="1"/>
  <c r="P1329" i="12" s="1"/>
  <c r="I1329" i="12"/>
  <c r="Y1329" i="12"/>
  <c r="K1328" i="12"/>
  <c r="W1329" i="12" l="1"/>
  <c r="E2610" i="13"/>
  <c r="J1330" i="12"/>
  <c r="B1331" i="12"/>
  <c r="U1330" i="12"/>
  <c r="E1330" i="12"/>
  <c r="F1330" i="12" s="1"/>
  <c r="V1330" i="12"/>
  <c r="N1330" i="12"/>
  <c r="O1330" i="12" s="1"/>
  <c r="P1330" i="12" s="1"/>
  <c r="I1330" i="12"/>
  <c r="Y1330" i="12"/>
  <c r="K1329" i="12"/>
  <c r="Q1329" i="12"/>
  <c r="R1329" i="12" s="1"/>
  <c r="W1330" i="12" l="1"/>
  <c r="E2609" i="13"/>
  <c r="J1331" i="12"/>
  <c r="Y1331" i="12"/>
  <c r="I1331" i="12"/>
  <c r="B1332" i="12"/>
  <c r="U1331" i="12"/>
  <c r="E1331" i="12"/>
  <c r="F1331" i="12" s="1"/>
  <c r="V1331" i="12"/>
  <c r="N1331" i="12"/>
  <c r="O1331" i="12" s="1"/>
  <c r="P1331" i="12" s="1"/>
  <c r="K1330" i="12"/>
  <c r="Q1330" i="12"/>
  <c r="R1330" i="12" s="1"/>
  <c r="W1331" i="12" l="1"/>
  <c r="Q1331" i="12"/>
  <c r="R1331" i="12" s="1"/>
  <c r="E2608" i="13"/>
  <c r="V1332" i="12"/>
  <c r="J1332" i="12"/>
  <c r="Y1332" i="12"/>
  <c r="I1332" i="12"/>
  <c r="U1332" i="12"/>
  <c r="N1332" i="12"/>
  <c r="O1332" i="12" s="1"/>
  <c r="P1332" i="12" s="1"/>
  <c r="E1332" i="12"/>
  <c r="F1332" i="12" s="1"/>
  <c r="B1333" i="12"/>
  <c r="K1331" i="12"/>
  <c r="W1332" i="12" l="1"/>
  <c r="K1332" i="12"/>
  <c r="Q1332" i="12"/>
  <c r="R1332" i="12" s="1"/>
  <c r="E2607" i="13"/>
  <c r="N1333" i="12"/>
  <c r="O1333" i="12" s="1"/>
  <c r="P1333" i="12" s="1"/>
  <c r="Y1333" i="12"/>
  <c r="I1333" i="12"/>
  <c r="V1333" i="12"/>
  <c r="U1333" i="12"/>
  <c r="J1333" i="12"/>
  <c r="E1333" i="12"/>
  <c r="F1333" i="12" s="1"/>
  <c r="B1334" i="12"/>
  <c r="W1333" i="12" l="1"/>
  <c r="Q1333" i="12"/>
  <c r="R1333" i="12" s="1"/>
  <c r="E2606" i="13"/>
  <c r="N1334" i="12"/>
  <c r="O1334" i="12" s="1"/>
  <c r="P1334" i="12" s="1"/>
  <c r="Y1334" i="12"/>
  <c r="I1334" i="12"/>
  <c r="V1334" i="12"/>
  <c r="B1335" i="12"/>
  <c r="U1334" i="12"/>
  <c r="J1334" i="12"/>
  <c r="E1334" i="12"/>
  <c r="F1334" i="12" s="1"/>
  <c r="K1333" i="12"/>
  <c r="K1334" i="12" l="1"/>
  <c r="Q1334" i="12"/>
  <c r="R1334" i="12" s="1"/>
  <c r="W1334" i="12"/>
  <c r="E2605" i="13"/>
  <c r="N1335" i="12"/>
  <c r="O1335" i="12" s="1"/>
  <c r="P1335" i="12" s="1"/>
  <c r="J1335" i="12"/>
  <c r="Y1335" i="12"/>
  <c r="I1335" i="12"/>
  <c r="V1335" i="12"/>
  <c r="B1336" i="12"/>
  <c r="U1335" i="12"/>
  <c r="E1335" i="12"/>
  <c r="F1335" i="12" s="1"/>
  <c r="W1335" i="12" l="1"/>
  <c r="K1335" i="12"/>
  <c r="E2604" i="13"/>
  <c r="J1336" i="12"/>
  <c r="V1336" i="12"/>
  <c r="B1337" i="12"/>
  <c r="U1336" i="12"/>
  <c r="E1336" i="12"/>
  <c r="F1336" i="12" s="1"/>
  <c r="N1336" i="12"/>
  <c r="O1336" i="12" s="1"/>
  <c r="P1336" i="12" s="1"/>
  <c r="I1336" i="12"/>
  <c r="Y1336" i="12"/>
  <c r="Q1335" i="12"/>
  <c r="R1335" i="12" s="1"/>
  <c r="Q1336" i="12" l="1"/>
  <c r="R1336" i="12" s="1"/>
  <c r="K1336" i="12"/>
  <c r="W1336" i="12"/>
  <c r="E2603" i="13"/>
  <c r="B1338" i="12"/>
  <c r="U1337" i="12"/>
  <c r="E1337" i="12"/>
  <c r="F1337" i="12" s="1"/>
  <c r="J1337" i="12"/>
  <c r="N1337" i="12"/>
  <c r="O1337" i="12" s="1"/>
  <c r="P1337" i="12" s="1"/>
  <c r="I1337" i="12"/>
  <c r="Y1337" i="12"/>
  <c r="V1337" i="12"/>
  <c r="Q1337" i="12" l="1"/>
  <c r="R1337" i="12" s="1"/>
  <c r="K1337" i="12"/>
  <c r="W1337" i="12"/>
  <c r="E2602" i="13"/>
  <c r="B1339" i="12"/>
  <c r="U1338" i="12"/>
  <c r="E1338" i="12"/>
  <c r="F1338" i="12" s="1"/>
  <c r="J1338" i="12"/>
  <c r="Y1338" i="12"/>
  <c r="V1338" i="12"/>
  <c r="N1338" i="12"/>
  <c r="O1338" i="12" s="1"/>
  <c r="P1338" i="12" s="1"/>
  <c r="I1338" i="12"/>
  <c r="K1338" i="12" l="1"/>
  <c r="W1338" i="12"/>
  <c r="E2601" i="13"/>
  <c r="N1339" i="12"/>
  <c r="O1339" i="12" s="1"/>
  <c r="P1339" i="12" s="1"/>
  <c r="J1339" i="12"/>
  <c r="V1339" i="12"/>
  <c r="B1340" i="12"/>
  <c r="U1339" i="12"/>
  <c r="E1339" i="12"/>
  <c r="F1339" i="12" s="1"/>
  <c r="Y1339" i="12"/>
  <c r="I1339" i="12"/>
  <c r="Q1338" i="12"/>
  <c r="R1338" i="12" s="1"/>
  <c r="W1339" i="12" l="1"/>
  <c r="E2600" i="13"/>
  <c r="N1340" i="12"/>
  <c r="O1340" i="12" s="1"/>
  <c r="P1340" i="12" s="1"/>
  <c r="J1340" i="12"/>
  <c r="Y1340" i="12"/>
  <c r="I1340" i="12"/>
  <c r="B1341" i="12"/>
  <c r="U1340" i="12"/>
  <c r="E1340" i="12"/>
  <c r="F1340" i="12" s="1"/>
  <c r="V1340" i="12"/>
  <c r="Q1339" i="12"/>
  <c r="R1339" i="12" s="1"/>
  <c r="K1339" i="12"/>
  <c r="K1340" i="12" l="1"/>
  <c r="Q1340" i="12"/>
  <c r="R1340" i="12" s="1"/>
  <c r="W1340" i="12"/>
  <c r="E2599" i="13"/>
  <c r="Y1341" i="12"/>
  <c r="I1341" i="12"/>
  <c r="V1341" i="12"/>
  <c r="N1341" i="12"/>
  <c r="O1341" i="12" s="1"/>
  <c r="P1341" i="12" s="1"/>
  <c r="B1342" i="12"/>
  <c r="U1341" i="12"/>
  <c r="J1341" i="12"/>
  <c r="E1341" i="12"/>
  <c r="F1341" i="12" s="1"/>
  <c r="W1341" i="12" l="1"/>
  <c r="K1341" i="12"/>
  <c r="E2598" i="13"/>
  <c r="Y1342" i="12"/>
  <c r="I1342" i="12"/>
  <c r="V1342" i="12"/>
  <c r="B1343" i="12"/>
  <c r="U1342" i="12"/>
  <c r="E1342" i="12"/>
  <c r="F1342" i="12" s="1"/>
  <c r="N1342" i="12"/>
  <c r="O1342" i="12" s="1"/>
  <c r="P1342" i="12" s="1"/>
  <c r="J1342" i="12"/>
  <c r="Q1341" i="12"/>
  <c r="R1341" i="12" s="1"/>
  <c r="W1342" i="12" l="1"/>
  <c r="K1342" i="12"/>
  <c r="Q1342" i="12"/>
  <c r="R1342" i="12" s="1"/>
  <c r="E2597" i="13"/>
  <c r="V1343" i="12"/>
  <c r="B1344" i="12"/>
  <c r="U1343" i="12"/>
  <c r="E1343" i="12"/>
  <c r="F1343" i="12" s="1"/>
  <c r="N1343" i="12"/>
  <c r="O1343" i="12" s="1"/>
  <c r="P1343" i="12" s="1"/>
  <c r="J1343" i="12"/>
  <c r="Y1343" i="12"/>
  <c r="I1343" i="12"/>
  <c r="E2596" i="13" l="1"/>
  <c r="N1344" i="12"/>
  <c r="O1344" i="12" s="1"/>
  <c r="P1344" i="12" s="1"/>
  <c r="Y1344" i="12"/>
  <c r="I1344" i="12"/>
  <c r="V1344" i="12"/>
  <c r="B1345" i="12"/>
  <c r="U1344" i="12"/>
  <c r="E1344" i="12"/>
  <c r="F1344" i="12" s="1"/>
  <c r="J1344" i="12"/>
  <c r="K1343" i="12"/>
  <c r="Q1343" i="12"/>
  <c r="R1343" i="12" s="1"/>
  <c r="W1343" i="12"/>
  <c r="W1344" i="12" l="1"/>
  <c r="E2595" i="13"/>
  <c r="N1345" i="12"/>
  <c r="O1345" i="12" s="1"/>
  <c r="P1345" i="12" s="1"/>
  <c r="J1345" i="12"/>
  <c r="V1345" i="12"/>
  <c r="B1346" i="12"/>
  <c r="U1345" i="12"/>
  <c r="E1345" i="12"/>
  <c r="F1345" i="12" s="1"/>
  <c r="Y1345" i="12"/>
  <c r="I1345" i="12"/>
  <c r="K1344" i="12"/>
  <c r="Q1344" i="12"/>
  <c r="R1344" i="12" s="1"/>
  <c r="W1345" i="12" l="1"/>
  <c r="E2594" i="13"/>
  <c r="J1346" i="12"/>
  <c r="Y1346" i="12"/>
  <c r="I1346" i="12"/>
  <c r="B1347" i="12"/>
  <c r="U1346" i="12"/>
  <c r="E1346" i="12"/>
  <c r="F1346" i="12" s="1"/>
  <c r="N1346" i="12"/>
  <c r="O1346" i="12" s="1"/>
  <c r="P1346" i="12" s="1"/>
  <c r="V1346" i="12"/>
  <c r="Q1345" i="12"/>
  <c r="R1345" i="12" s="1"/>
  <c r="K1345" i="12"/>
  <c r="W1346" i="12" l="1"/>
  <c r="E2593" i="13"/>
  <c r="J1347" i="12"/>
  <c r="Y1347" i="12"/>
  <c r="I1347" i="12"/>
  <c r="V1347" i="12"/>
  <c r="B1348" i="12"/>
  <c r="U1347" i="12"/>
  <c r="E1347" i="12"/>
  <c r="F1347" i="12" s="1"/>
  <c r="N1347" i="12"/>
  <c r="O1347" i="12" s="1"/>
  <c r="P1347" i="12" s="1"/>
  <c r="K1346" i="12"/>
  <c r="Q1346" i="12"/>
  <c r="R1346" i="12" s="1"/>
  <c r="W1347" i="12" l="1"/>
  <c r="Q1347" i="12"/>
  <c r="R1347" i="12" s="1"/>
  <c r="E2592" i="13"/>
  <c r="V1348" i="12"/>
  <c r="B1349" i="12"/>
  <c r="U1348" i="12"/>
  <c r="E1348" i="12"/>
  <c r="F1348" i="12" s="1"/>
  <c r="N1348" i="12"/>
  <c r="O1348" i="12" s="1"/>
  <c r="P1348" i="12" s="1"/>
  <c r="J1348" i="12"/>
  <c r="Y1348" i="12"/>
  <c r="I1348" i="12"/>
  <c r="K1347" i="12"/>
  <c r="W1348" i="12" l="1"/>
  <c r="E2591" i="13"/>
  <c r="N1349" i="12"/>
  <c r="O1349" i="12" s="1"/>
  <c r="P1349" i="12" s="1"/>
  <c r="J1349" i="12"/>
  <c r="Y1349" i="12"/>
  <c r="I1349" i="12"/>
  <c r="V1349" i="12"/>
  <c r="U1349" i="12"/>
  <c r="E1349" i="12"/>
  <c r="F1349" i="12" s="1"/>
  <c r="B1350" i="12"/>
  <c r="K1348" i="12"/>
  <c r="Q1348" i="12"/>
  <c r="R1348" i="12" s="1"/>
  <c r="W1349" i="12" l="1"/>
  <c r="Q1349" i="12"/>
  <c r="R1349" i="12" s="1"/>
  <c r="E2590" i="13"/>
  <c r="N1350" i="12"/>
  <c r="O1350" i="12" s="1"/>
  <c r="P1350" i="12" s="1"/>
  <c r="Y1350" i="12"/>
  <c r="I1350" i="12"/>
  <c r="V1350" i="12"/>
  <c r="B1351" i="12"/>
  <c r="U1350" i="12"/>
  <c r="E1350" i="12"/>
  <c r="F1350" i="12" s="1"/>
  <c r="J1350" i="12"/>
  <c r="K1349" i="12"/>
  <c r="Q1350" i="12" l="1"/>
  <c r="R1350" i="12" s="1"/>
  <c r="W1350" i="12"/>
  <c r="E2589" i="13"/>
  <c r="N1351" i="12"/>
  <c r="O1351" i="12" s="1"/>
  <c r="P1351" i="12" s="1"/>
  <c r="J1351" i="12"/>
  <c r="Y1351" i="12"/>
  <c r="I1351" i="12"/>
  <c r="V1351" i="12"/>
  <c r="B1352" i="12"/>
  <c r="U1351" i="12"/>
  <c r="E1351" i="12"/>
  <c r="F1351" i="12" s="1"/>
  <c r="K1350" i="12"/>
  <c r="K1351" i="12" l="1"/>
  <c r="E2588" i="13"/>
  <c r="J1352" i="12"/>
  <c r="Y1352" i="12"/>
  <c r="I1352" i="12"/>
  <c r="V1352" i="12"/>
  <c r="B1353" i="12"/>
  <c r="U1352" i="12"/>
  <c r="E1352" i="12"/>
  <c r="F1352" i="12" s="1"/>
  <c r="N1352" i="12"/>
  <c r="O1352" i="12" s="1"/>
  <c r="P1352" i="12" s="1"/>
  <c r="Q1351" i="12"/>
  <c r="R1351" i="12" s="1"/>
  <c r="W1351" i="12"/>
  <c r="W1352" i="12" l="1"/>
  <c r="E2587" i="13"/>
  <c r="V1353" i="12"/>
  <c r="B1354" i="12"/>
  <c r="U1353" i="12"/>
  <c r="E1353" i="12"/>
  <c r="F1353" i="12" s="1"/>
  <c r="N1353" i="12"/>
  <c r="O1353" i="12" s="1"/>
  <c r="P1353" i="12" s="1"/>
  <c r="J1353" i="12"/>
  <c r="I1353" i="12"/>
  <c r="Y1353" i="12"/>
  <c r="K1352" i="12"/>
  <c r="Q1352" i="12"/>
  <c r="R1352" i="12" s="1"/>
  <c r="W1353" i="12" l="1"/>
  <c r="Q1353" i="12"/>
  <c r="R1353" i="12" s="1"/>
  <c r="E2586" i="13"/>
  <c r="B1355" i="12"/>
  <c r="U1354" i="12"/>
  <c r="E1354" i="12"/>
  <c r="F1354" i="12" s="1"/>
  <c r="J1354" i="12"/>
  <c r="Y1354" i="12"/>
  <c r="I1354" i="12"/>
  <c r="V1354" i="12"/>
  <c r="N1354" i="12"/>
  <c r="O1354" i="12" s="1"/>
  <c r="P1354" i="12" s="1"/>
  <c r="K1353" i="12"/>
  <c r="W1354" i="12" l="1"/>
  <c r="Q1354" i="12"/>
  <c r="R1354" i="12" s="1"/>
  <c r="E2585" i="13"/>
  <c r="N1355" i="12"/>
  <c r="O1355" i="12" s="1"/>
  <c r="P1355" i="12" s="1"/>
  <c r="J1355" i="12"/>
  <c r="Y1355" i="12"/>
  <c r="I1355" i="12"/>
  <c r="V1355" i="12"/>
  <c r="B1356" i="12"/>
  <c r="U1355" i="12"/>
  <c r="E1355" i="12"/>
  <c r="F1355" i="12" s="1"/>
  <c r="K1354" i="12"/>
  <c r="Q1355" i="12" l="1"/>
  <c r="R1355" i="12" s="1"/>
  <c r="K1355" i="12"/>
  <c r="W1355" i="12"/>
  <c r="E2584" i="13"/>
  <c r="N1356" i="12"/>
  <c r="O1356" i="12" s="1"/>
  <c r="P1356" i="12" s="1"/>
  <c r="J1356" i="12"/>
  <c r="Y1356" i="12"/>
  <c r="I1356" i="12"/>
  <c r="V1356" i="12"/>
  <c r="B1357" i="12"/>
  <c r="U1356" i="12"/>
  <c r="E1356" i="12"/>
  <c r="F1356" i="12" s="1"/>
  <c r="W1356" i="12" l="1"/>
  <c r="E2583" i="13"/>
  <c r="J1357" i="12"/>
  <c r="Y1357" i="12"/>
  <c r="I1357" i="12"/>
  <c r="V1357" i="12"/>
  <c r="B1358" i="12"/>
  <c r="U1357" i="12"/>
  <c r="E1357" i="12"/>
  <c r="F1357" i="12" s="1"/>
  <c r="N1357" i="12"/>
  <c r="O1357" i="12" s="1"/>
  <c r="P1357" i="12" s="1"/>
  <c r="Q1356" i="12"/>
  <c r="R1356" i="12" s="1"/>
  <c r="K1356" i="12"/>
  <c r="W1357" i="12" l="1"/>
  <c r="E2582" i="13"/>
  <c r="Y1358" i="12"/>
  <c r="I1358" i="12"/>
  <c r="V1358" i="12"/>
  <c r="B1359" i="12"/>
  <c r="U1358" i="12"/>
  <c r="E1358" i="12"/>
  <c r="F1358" i="12" s="1"/>
  <c r="N1358" i="12"/>
  <c r="O1358" i="12" s="1"/>
  <c r="P1358" i="12" s="1"/>
  <c r="J1358" i="12"/>
  <c r="K1357" i="12"/>
  <c r="Q1357" i="12"/>
  <c r="R1357" i="12" s="1"/>
  <c r="W1358" i="12" l="1"/>
  <c r="E2581" i="13"/>
  <c r="V1359" i="12"/>
  <c r="B1360" i="12"/>
  <c r="U1359" i="12"/>
  <c r="E1359" i="12"/>
  <c r="F1359" i="12" s="1"/>
  <c r="N1359" i="12"/>
  <c r="O1359" i="12" s="1"/>
  <c r="P1359" i="12" s="1"/>
  <c r="J1359" i="12"/>
  <c r="Y1359" i="12"/>
  <c r="I1359" i="12"/>
  <c r="K1358" i="12"/>
  <c r="Q1358" i="12"/>
  <c r="R1358" i="12" s="1"/>
  <c r="Q1359" i="12" l="1"/>
  <c r="R1359" i="12" s="1"/>
  <c r="W1359" i="12"/>
  <c r="E2580" i="13"/>
  <c r="N1360" i="12"/>
  <c r="O1360" i="12" s="1"/>
  <c r="P1360" i="12" s="1"/>
  <c r="J1360" i="12"/>
  <c r="Y1360" i="12"/>
  <c r="I1360" i="12"/>
  <c r="V1360" i="12"/>
  <c r="B1361" i="12"/>
  <c r="U1360" i="12"/>
  <c r="E1360" i="12"/>
  <c r="F1360" i="12" s="1"/>
  <c r="K1359" i="12"/>
  <c r="W1360" i="12" l="1"/>
  <c r="Q1360" i="12"/>
  <c r="R1360" i="12" s="1"/>
  <c r="E2579" i="13"/>
  <c r="N1361" i="12"/>
  <c r="O1361" i="12" s="1"/>
  <c r="P1361" i="12" s="1"/>
  <c r="J1361" i="12"/>
  <c r="Y1361" i="12"/>
  <c r="I1361" i="12"/>
  <c r="V1361" i="12"/>
  <c r="B1362" i="12"/>
  <c r="U1361" i="12"/>
  <c r="E1361" i="12"/>
  <c r="F1361" i="12" s="1"/>
  <c r="K1360" i="12"/>
  <c r="Q1361" i="12" l="1"/>
  <c r="R1361" i="12" s="1"/>
  <c r="W1361" i="12"/>
  <c r="E2578" i="13"/>
  <c r="J1362" i="12"/>
  <c r="Y1362" i="12"/>
  <c r="I1362" i="12"/>
  <c r="V1362" i="12"/>
  <c r="B1363" i="12"/>
  <c r="U1362" i="12"/>
  <c r="E1362" i="12"/>
  <c r="F1362" i="12" s="1"/>
  <c r="N1362" i="12"/>
  <c r="O1362" i="12" s="1"/>
  <c r="P1362" i="12" s="1"/>
  <c r="K1361" i="12"/>
  <c r="Q1362" i="12" l="1"/>
  <c r="R1362" i="12" s="1"/>
  <c r="K1362" i="12"/>
  <c r="W1362" i="12"/>
  <c r="E2577" i="13"/>
  <c r="J1363" i="12"/>
  <c r="Y1363" i="12"/>
  <c r="I1363" i="12"/>
  <c r="V1363" i="12"/>
  <c r="B1364" i="12"/>
  <c r="U1363" i="12"/>
  <c r="E1363" i="12"/>
  <c r="F1363" i="12" s="1"/>
  <c r="N1363" i="12"/>
  <c r="O1363" i="12" s="1"/>
  <c r="P1363" i="12" s="1"/>
  <c r="K1363" i="12" l="1"/>
  <c r="Q1363" i="12"/>
  <c r="R1363" i="12" s="1"/>
  <c r="W1363" i="12"/>
  <c r="E2576" i="13"/>
  <c r="V1364" i="12"/>
  <c r="B1365" i="12"/>
  <c r="U1364" i="12"/>
  <c r="E1364" i="12"/>
  <c r="F1364" i="12" s="1"/>
  <c r="N1364" i="12"/>
  <c r="O1364" i="12" s="1"/>
  <c r="P1364" i="12" s="1"/>
  <c r="J1364" i="12"/>
  <c r="Y1364" i="12"/>
  <c r="I1364" i="12"/>
  <c r="W1364" i="12" l="1"/>
  <c r="Q1364" i="12"/>
  <c r="R1364" i="12" s="1"/>
  <c r="E2575" i="13"/>
  <c r="N1365" i="12"/>
  <c r="O1365" i="12" s="1"/>
  <c r="P1365" i="12" s="1"/>
  <c r="J1365" i="12"/>
  <c r="Y1365" i="12"/>
  <c r="I1365" i="12"/>
  <c r="V1365" i="12"/>
  <c r="E1365" i="12"/>
  <c r="F1365" i="12" s="1"/>
  <c r="B1366" i="12"/>
  <c r="U1365" i="12"/>
  <c r="K1364" i="12"/>
  <c r="W1365" i="12" l="1"/>
  <c r="K1365" i="12"/>
  <c r="Q1365" i="12"/>
  <c r="R1365" i="12" s="1"/>
  <c r="E2574" i="13"/>
  <c r="N1366" i="12"/>
  <c r="O1366" i="12" s="1"/>
  <c r="P1366" i="12" s="1"/>
  <c r="J1366" i="12"/>
  <c r="Y1366" i="12"/>
  <c r="I1366" i="12"/>
  <c r="V1366" i="12"/>
  <c r="B1367" i="12"/>
  <c r="U1366" i="12"/>
  <c r="E1366" i="12"/>
  <c r="F1366" i="12" s="1"/>
  <c r="Q1366" i="12" l="1"/>
  <c r="R1366" i="12" s="1"/>
  <c r="W1366" i="12"/>
  <c r="E2573" i="13"/>
  <c r="N1367" i="12"/>
  <c r="O1367" i="12" s="1"/>
  <c r="P1367" i="12" s="1"/>
  <c r="J1367" i="12"/>
  <c r="Y1367" i="12"/>
  <c r="I1367" i="12"/>
  <c r="V1367" i="12"/>
  <c r="B1368" i="12"/>
  <c r="U1367" i="12"/>
  <c r="E1367" i="12"/>
  <c r="F1367" i="12" s="1"/>
  <c r="K1366" i="12"/>
  <c r="W1367" i="12" l="1"/>
  <c r="K1367" i="12"/>
  <c r="Q1367" i="12"/>
  <c r="R1367" i="12" s="1"/>
  <c r="E2572" i="13"/>
  <c r="J1368" i="12"/>
  <c r="Y1368" i="12"/>
  <c r="I1368" i="12"/>
  <c r="V1368" i="12"/>
  <c r="B1369" i="12"/>
  <c r="U1368" i="12"/>
  <c r="E1368" i="12"/>
  <c r="F1368" i="12" s="1"/>
  <c r="N1368" i="12"/>
  <c r="O1368" i="12" s="1"/>
  <c r="P1368" i="12" s="1"/>
  <c r="W1368" i="12" l="1"/>
  <c r="Q1368" i="12"/>
  <c r="R1368" i="12" s="1"/>
  <c r="E2571" i="13"/>
  <c r="V1369" i="12"/>
  <c r="B1370" i="12"/>
  <c r="U1369" i="12"/>
  <c r="E1369" i="12"/>
  <c r="F1369" i="12" s="1"/>
  <c r="N1369" i="12"/>
  <c r="O1369" i="12" s="1"/>
  <c r="P1369" i="12" s="1"/>
  <c r="J1369" i="12"/>
  <c r="Y1369" i="12"/>
  <c r="I1369" i="12"/>
  <c r="K1368" i="12"/>
  <c r="W1369" i="12" l="1"/>
  <c r="E2570" i="13"/>
  <c r="B1371" i="12"/>
  <c r="U1370" i="12"/>
  <c r="E1370" i="12"/>
  <c r="F1370" i="12" s="1"/>
  <c r="N1370" i="12"/>
  <c r="O1370" i="12" s="1"/>
  <c r="P1370" i="12" s="1"/>
  <c r="J1370" i="12"/>
  <c r="Y1370" i="12"/>
  <c r="I1370" i="12"/>
  <c r="V1370" i="12"/>
  <c r="K1369" i="12"/>
  <c r="Q1369" i="12"/>
  <c r="R1369" i="12" s="1"/>
  <c r="Q1370" i="12" l="1"/>
  <c r="R1370" i="12" s="1"/>
  <c r="W1370" i="12"/>
  <c r="E2569" i="13"/>
  <c r="N1371" i="12"/>
  <c r="O1371" i="12" s="1"/>
  <c r="P1371" i="12" s="1"/>
  <c r="J1371" i="12"/>
  <c r="Y1371" i="12"/>
  <c r="I1371" i="12"/>
  <c r="V1371" i="12"/>
  <c r="B1372" i="12"/>
  <c r="U1371" i="12"/>
  <c r="E1371" i="12"/>
  <c r="F1371" i="12" s="1"/>
  <c r="K1370" i="12"/>
  <c r="W1371" i="12" l="1"/>
  <c r="Q1371" i="12"/>
  <c r="R1371" i="12" s="1"/>
  <c r="K1371" i="12"/>
  <c r="E2568" i="13"/>
  <c r="N1372" i="12"/>
  <c r="O1372" i="12" s="1"/>
  <c r="P1372" i="12" s="1"/>
  <c r="J1372" i="12"/>
  <c r="Y1372" i="12"/>
  <c r="I1372" i="12"/>
  <c r="V1372" i="12"/>
  <c r="B1373" i="12"/>
  <c r="U1372" i="12"/>
  <c r="E1372" i="12"/>
  <c r="F1372" i="12" s="1"/>
  <c r="W1372" i="12" l="1"/>
  <c r="Q1372" i="12"/>
  <c r="R1372" i="12" s="1"/>
  <c r="K1372" i="12"/>
  <c r="E2567" i="13"/>
  <c r="J1373" i="12"/>
  <c r="Y1373" i="12"/>
  <c r="I1373" i="12"/>
  <c r="V1373" i="12"/>
  <c r="B1374" i="12"/>
  <c r="U1373" i="12"/>
  <c r="E1373" i="12"/>
  <c r="F1373" i="12" s="1"/>
  <c r="N1373" i="12"/>
  <c r="O1373" i="12" s="1"/>
  <c r="P1373" i="12" s="1"/>
  <c r="Q1373" i="12" l="1"/>
  <c r="R1373" i="12" s="1"/>
  <c r="W1373" i="12"/>
  <c r="E2566" i="13"/>
  <c r="Y1374" i="12"/>
  <c r="I1374" i="12"/>
  <c r="V1374" i="12"/>
  <c r="B1375" i="12"/>
  <c r="U1374" i="12"/>
  <c r="E1374" i="12"/>
  <c r="F1374" i="12" s="1"/>
  <c r="N1374" i="12"/>
  <c r="O1374" i="12" s="1"/>
  <c r="P1374" i="12" s="1"/>
  <c r="J1374" i="12"/>
  <c r="K1373" i="12"/>
  <c r="K1374" i="12" l="1"/>
  <c r="Q1374" i="12"/>
  <c r="R1374" i="12" s="1"/>
  <c r="W1374" i="12"/>
  <c r="E2565" i="13"/>
  <c r="V1375" i="12"/>
  <c r="B1376" i="12"/>
  <c r="U1375" i="12"/>
  <c r="E1375" i="12"/>
  <c r="F1375" i="12" s="1"/>
  <c r="N1375" i="12"/>
  <c r="O1375" i="12" s="1"/>
  <c r="P1375" i="12" s="1"/>
  <c r="J1375" i="12"/>
  <c r="Y1375" i="12"/>
  <c r="I1375" i="12"/>
  <c r="W1375" i="12" l="1"/>
  <c r="E2564" i="13"/>
  <c r="N1376" i="12"/>
  <c r="O1376" i="12" s="1"/>
  <c r="P1376" i="12" s="1"/>
  <c r="J1376" i="12"/>
  <c r="Y1376" i="12"/>
  <c r="I1376" i="12"/>
  <c r="V1376" i="12"/>
  <c r="B1377" i="12"/>
  <c r="U1376" i="12"/>
  <c r="E1376" i="12"/>
  <c r="F1376" i="12" s="1"/>
  <c r="K1375" i="12"/>
  <c r="Q1375" i="12"/>
  <c r="R1375" i="12" s="1"/>
  <c r="W1376" i="12" l="1"/>
  <c r="Q1376" i="12"/>
  <c r="R1376" i="12" s="1"/>
  <c r="E2563" i="13"/>
  <c r="N1377" i="12"/>
  <c r="O1377" i="12" s="1"/>
  <c r="P1377" i="12" s="1"/>
  <c r="J1377" i="12"/>
  <c r="Y1377" i="12"/>
  <c r="I1377" i="12"/>
  <c r="V1377" i="12"/>
  <c r="B1378" i="12"/>
  <c r="U1377" i="12"/>
  <c r="E1377" i="12"/>
  <c r="F1377" i="12" s="1"/>
  <c r="K1376" i="12"/>
  <c r="Q1377" i="12" l="1"/>
  <c r="R1377" i="12" s="1"/>
  <c r="W1377" i="12"/>
  <c r="E2562" i="13"/>
  <c r="J1378" i="12"/>
  <c r="Y1378" i="12"/>
  <c r="I1378" i="12"/>
  <c r="V1378" i="12"/>
  <c r="B1379" i="12"/>
  <c r="U1378" i="12"/>
  <c r="E1378" i="12"/>
  <c r="F1378" i="12" s="1"/>
  <c r="N1378" i="12"/>
  <c r="O1378" i="12" s="1"/>
  <c r="P1378" i="12" s="1"/>
  <c r="K1377" i="12"/>
  <c r="W1378" i="12" l="1"/>
  <c r="Q1378" i="12"/>
  <c r="R1378" i="12" s="1"/>
  <c r="E2561" i="13"/>
  <c r="J1379" i="12"/>
  <c r="Y1379" i="12"/>
  <c r="I1379" i="12"/>
  <c r="V1379" i="12"/>
  <c r="B1380" i="12"/>
  <c r="U1379" i="12"/>
  <c r="E1379" i="12"/>
  <c r="F1379" i="12" s="1"/>
  <c r="N1379" i="12"/>
  <c r="O1379" i="12" s="1"/>
  <c r="P1379" i="12" s="1"/>
  <c r="K1378" i="12"/>
  <c r="W1379" i="12" l="1"/>
  <c r="Q1379" i="12"/>
  <c r="R1379" i="12" s="1"/>
  <c r="E2560" i="13"/>
  <c r="V1380" i="12"/>
  <c r="B1381" i="12"/>
  <c r="U1380" i="12"/>
  <c r="E1380" i="12"/>
  <c r="F1380" i="12" s="1"/>
  <c r="N1380" i="12"/>
  <c r="O1380" i="12" s="1"/>
  <c r="P1380" i="12" s="1"/>
  <c r="J1380" i="12"/>
  <c r="Y1380" i="12"/>
  <c r="I1380" i="12"/>
  <c r="K1379" i="12"/>
  <c r="W1380" i="12" l="1"/>
  <c r="E2559" i="13"/>
  <c r="N1381" i="12"/>
  <c r="O1381" i="12" s="1"/>
  <c r="P1381" i="12" s="1"/>
  <c r="J1381" i="12"/>
  <c r="Y1381" i="12"/>
  <c r="I1381" i="12"/>
  <c r="V1381" i="12"/>
  <c r="B1382" i="12"/>
  <c r="U1381" i="12"/>
  <c r="E1381" i="12"/>
  <c r="F1381" i="12" s="1"/>
  <c r="K1380" i="12"/>
  <c r="Q1380" i="12"/>
  <c r="R1380" i="12" s="1"/>
  <c r="W1381" i="12" l="1"/>
  <c r="Q1381" i="12"/>
  <c r="R1381" i="12" s="1"/>
  <c r="K1381" i="12"/>
  <c r="E2558" i="13"/>
  <c r="N1382" i="12"/>
  <c r="O1382" i="12" s="1"/>
  <c r="P1382" i="12" s="1"/>
  <c r="J1382" i="12"/>
  <c r="Y1382" i="12"/>
  <c r="I1382" i="12"/>
  <c r="V1382" i="12"/>
  <c r="B1383" i="12"/>
  <c r="U1382" i="12"/>
  <c r="E1382" i="12"/>
  <c r="F1382" i="12" s="1"/>
  <c r="W1382" i="12" l="1"/>
  <c r="Q1382" i="12"/>
  <c r="R1382" i="12" s="1"/>
  <c r="E2557" i="13"/>
  <c r="N1383" i="12"/>
  <c r="O1383" i="12" s="1"/>
  <c r="P1383" i="12" s="1"/>
  <c r="J1383" i="12"/>
  <c r="Y1383" i="12"/>
  <c r="I1383" i="12"/>
  <c r="V1383" i="12"/>
  <c r="B1384" i="12"/>
  <c r="U1383" i="12"/>
  <c r="E1383" i="12"/>
  <c r="F1383" i="12" s="1"/>
  <c r="K1382" i="12"/>
  <c r="Q1383" i="12" l="1"/>
  <c r="R1383" i="12" s="1"/>
  <c r="W1383" i="12"/>
  <c r="E2556" i="13"/>
  <c r="J1384" i="12"/>
  <c r="Y1384" i="12"/>
  <c r="I1384" i="12"/>
  <c r="V1384" i="12"/>
  <c r="B1385" i="12"/>
  <c r="U1384" i="12"/>
  <c r="E1384" i="12"/>
  <c r="F1384" i="12" s="1"/>
  <c r="N1384" i="12"/>
  <c r="O1384" i="12" s="1"/>
  <c r="P1384" i="12" s="1"/>
  <c r="K1383" i="12"/>
  <c r="W1384" i="12" l="1"/>
  <c r="E2555" i="13"/>
  <c r="V1385" i="12"/>
  <c r="B1386" i="12"/>
  <c r="U1385" i="12"/>
  <c r="E1385" i="12"/>
  <c r="F1385" i="12" s="1"/>
  <c r="N1385" i="12"/>
  <c r="O1385" i="12" s="1"/>
  <c r="P1385" i="12" s="1"/>
  <c r="J1385" i="12"/>
  <c r="Y1385" i="12"/>
  <c r="I1385" i="12"/>
  <c r="K1384" i="12"/>
  <c r="Q1384" i="12"/>
  <c r="R1384" i="12" s="1"/>
  <c r="W1385" i="12" l="1"/>
  <c r="E2554" i="13"/>
  <c r="B1387" i="12"/>
  <c r="U1386" i="12"/>
  <c r="E1386" i="12"/>
  <c r="F1386" i="12" s="1"/>
  <c r="N1386" i="12"/>
  <c r="O1386" i="12" s="1"/>
  <c r="P1386" i="12" s="1"/>
  <c r="J1386" i="12"/>
  <c r="Y1386" i="12"/>
  <c r="I1386" i="12"/>
  <c r="V1386" i="12"/>
  <c r="K1385" i="12"/>
  <c r="Q1385" i="12"/>
  <c r="R1385" i="12" s="1"/>
  <c r="W1386" i="12" l="1"/>
  <c r="Q1386" i="12"/>
  <c r="R1386" i="12" s="1"/>
  <c r="E2553" i="13"/>
  <c r="N1387" i="12"/>
  <c r="O1387" i="12" s="1"/>
  <c r="P1387" i="12" s="1"/>
  <c r="J1387" i="12"/>
  <c r="Y1387" i="12"/>
  <c r="I1387" i="12"/>
  <c r="V1387" i="12"/>
  <c r="B1388" i="12"/>
  <c r="U1387" i="12"/>
  <c r="E1387" i="12"/>
  <c r="F1387" i="12" s="1"/>
  <c r="K1386" i="12"/>
  <c r="W1387" i="12" l="1"/>
  <c r="Q1387" i="12"/>
  <c r="R1387" i="12" s="1"/>
  <c r="E2552" i="13"/>
  <c r="N1388" i="12"/>
  <c r="O1388" i="12" s="1"/>
  <c r="P1388" i="12" s="1"/>
  <c r="J1388" i="12"/>
  <c r="Y1388" i="12"/>
  <c r="I1388" i="12"/>
  <c r="V1388" i="12"/>
  <c r="B1389" i="12"/>
  <c r="U1388" i="12"/>
  <c r="E1388" i="12"/>
  <c r="F1388" i="12" s="1"/>
  <c r="K1387" i="12"/>
  <c r="Q1388" i="12" l="1"/>
  <c r="R1388" i="12" s="1"/>
  <c r="W1388" i="12"/>
  <c r="E2551" i="13"/>
  <c r="J1389" i="12"/>
  <c r="Y1389" i="12"/>
  <c r="I1389" i="12"/>
  <c r="V1389" i="12"/>
  <c r="B1390" i="12"/>
  <c r="U1389" i="12"/>
  <c r="E1389" i="12"/>
  <c r="F1389" i="12" s="1"/>
  <c r="N1389" i="12"/>
  <c r="O1389" i="12" s="1"/>
  <c r="P1389" i="12" s="1"/>
  <c r="K1388" i="12"/>
  <c r="W1389" i="12" l="1"/>
  <c r="Q1389" i="12"/>
  <c r="R1389" i="12" s="1"/>
  <c r="E2550" i="13"/>
  <c r="Y1390" i="12"/>
  <c r="I1390" i="12"/>
  <c r="V1390" i="12"/>
  <c r="B1391" i="12"/>
  <c r="U1390" i="12"/>
  <c r="E1390" i="12"/>
  <c r="F1390" i="12" s="1"/>
  <c r="N1390" i="12"/>
  <c r="O1390" i="12" s="1"/>
  <c r="P1390" i="12" s="1"/>
  <c r="J1390" i="12"/>
  <c r="K1389" i="12"/>
  <c r="W1390" i="12" l="1"/>
  <c r="Q1390" i="12"/>
  <c r="R1390" i="12" s="1"/>
  <c r="E2549" i="13"/>
  <c r="V1391" i="12"/>
  <c r="B1392" i="12"/>
  <c r="U1391" i="12"/>
  <c r="E1391" i="12"/>
  <c r="F1391" i="12" s="1"/>
  <c r="N1391" i="12"/>
  <c r="O1391" i="12" s="1"/>
  <c r="P1391" i="12" s="1"/>
  <c r="J1391" i="12"/>
  <c r="Y1391" i="12"/>
  <c r="I1391" i="12"/>
  <c r="K1390" i="12"/>
  <c r="E2548" i="13" l="1"/>
  <c r="N1392" i="12"/>
  <c r="O1392" i="12" s="1"/>
  <c r="P1392" i="12" s="1"/>
  <c r="J1392" i="12"/>
  <c r="Y1392" i="12"/>
  <c r="I1392" i="12"/>
  <c r="V1392" i="12"/>
  <c r="B1393" i="12"/>
  <c r="U1392" i="12"/>
  <c r="E1392" i="12"/>
  <c r="F1392" i="12" s="1"/>
  <c r="K1391" i="12"/>
  <c r="Q1391" i="12"/>
  <c r="R1391" i="12" s="1"/>
  <c r="W1391" i="12"/>
  <c r="W1392" i="12" l="1"/>
  <c r="Q1392" i="12"/>
  <c r="R1392" i="12" s="1"/>
  <c r="K1392" i="12"/>
  <c r="E2547" i="13"/>
  <c r="N1393" i="12"/>
  <c r="O1393" i="12" s="1"/>
  <c r="P1393" i="12" s="1"/>
  <c r="J1393" i="12"/>
  <c r="Y1393" i="12"/>
  <c r="I1393" i="12"/>
  <c r="V1393" i="12"/>
  <c r="B1394" i="12"/>
  <c r="U1393" i="12"/>
  <c r="E1393" i="12"/>
  <c r="F1393" i="12" s="1"/>
  <c r="K1393" i="12" l="1"/>
  <c r="Q1393" i="12"/>
  <c r="R1393" i="12" s="1"/>
  <c r="W1393" i="12"/>
  <c r="E2546" i="13"/>
  <c r="J1394" i="12"/>
  <c r="Y1394" i="12"/>
  <c r="I1394" i="12"/>
  <c r="V1394" i="12"/>
  <c r="B1395" i="12"/>
  <c r="U1394" i="12"/>
  <c r="E1394" i="12"/>
  <c r="F1394" i="12" s="1"/>
  <c r="N1394" i="12"/>
  <c r="O1394" i="12" s="1"/>
  <c r="P1394" i="12" s="1"/>
  <c r="W1394" i="12" l="1"/>
  <c r="E2545" i="13"/>
  <c r="J1395" i="12"/>
  <c r="Y1395" i="12"/>
  <c r="I1395" i="12"/>
  <c r="V1395" i="12"/>
  <c r="B1396" i="12"/>
  <c r="U1395" i="12"/>
  <c r="E1395" i="12"/>
  <c r="F1395" i="12" s="1"/>
  <c r="N1395" i="12"/>
  <c r="O1395" i="12" s="1"/>
  <c r="P1395" i="12" s="1"/>
  <c r="K1394" i="12"/>
  <c r="Q1394" i="12"/>
  <c r="R1394" i="12" s="1"/>
  <c r="W1395" i="12" l="1"/>
  <c r="Q1395" i="12"/>
  <c r="R1395" i="12" s="1"/>
  <c r="E2544" i="13"/>
  <c r="V1396" i="12"/>
  <c r="B1397" i="12"/>
  <c r="U1396" i="12"/>
  <c r="E1396" i="12"/>
  <c r="F1396" i="12" s="1"/>
  <c r="N1396" i="12"/>
  <c r="O1396" i="12" s="1"/>
  <c r="P1396" i="12" s="1"/>
  <c r="J1396" i="12"/>
  <c r="Y1396" i="12"/>
  <c r="I1396" i="12"/>
  <c r="K1395" i="12"/>
  <c r="W1396" i="12" l="1"/>
  <c r="E2543" i="13"/>
  <c r="N1397" i="12"/>
  <c r="O1397" i="12" s="1"/>
  <c r="P1397" i="12" s="1"/>
  <c r="J1397" i="12"/>
  <c r="Y1397" i="12"/>
  <c r="I1397" i="12"/>
  <c r="V1397" i="12"/>
  <c r="B1398" i="12"/>
  <c r="U1397" i="12"/>
  <c r="E1397" i="12"/>
  <c r="F1397" i="12" s="1"/>
  <c r="K1396" i="12"/>
  <c r="Q1396" i="12"/>
  <c r="R1396" i="12" s="1"/>
  <c r="W1397" i="12" l="1"/>
  <c r="K1397" i="12"/>
  <c r="Q1397" i="12"/>
  <c r="R1397" i="12" s="1"/>
  <c r="E2542" i="13"/>
  <c r="N1398" i="12"/>
  <c r="O1398" i="12" s="1"/>
  <c r="P1398" i="12" s="1"/>
  <c r="J1398" i="12"/>
  <c r="Y1398" i="12"/>
  <c r="I1398" i="12"/>
  <c r="V1398" i="12"/>
  <c r="B1399" i="12"/>
  <c r="U1398" i="12"/>
  <c r="E1398" i="12"/>
  <c r="F1398" i="12" s="1"/>
  <c r="W1398" i="12" l="1"/>
  <c r="Q1398" i="12"/>
  <c r="R1398" i="12" s="1"/>
  <c r="E2541" i="13"/>
  <c r="N1399" i="12"/>
  <c r="O1399" i="12" s="1"/>
  <c r="P1399" i="12" s="1"/>
  <c r="J1399" i="12"/>
  <c r="Y1399" i="12"/>
  <c r="I1399" i="12"/>
  <c r="V1399" i="12"/>
  <c r="B1400" i="12"/>
  <c r="U1399" i="12"/>
  <c r="E1399" i="12"/>
  <c r="F1399" i="12" s="1"/>
  <c r="K1398" i="12"/>
  <c r="Q1399" i="12" l="1"/>
  <c r="R1399" i="12" s="1"/>
  <c r="W1399" i="12"/>
  <c r="E2540" i="13"/>
  <c r="J1400" i="12"/>
  <c r="Y1400" i="12"/>
  <c r="I1400" i="12"/>
  <c r="V1400" i="12"/>
  <c r="B1401" i="12"/>
  <c r="U1400" i="12"/>
  <c r="E1400" i="12"/>
  <c r="F1400" i="12" s="1"/>
  <c r="N1400" i="12"/>
  <c r="O1400" i="12" s="1"/>
  <c r="P1400" i="12" s="1"/>
  <c r="K1399" i="12"/>
  <c r="K1400" i="12" l="1"/>
  <c r="E2539" i="13"/>
  <c r="V1401" i="12"/>
  <c r="B1402" i="12"/>
  <c r="U1401" i="12"/>
  <c r="E1401" i="12"/>
  <c r="F1401" i="12" s="1"/>
  <c r="N1401" i="12"/>
  <c r="O1401" i="12" s="1"/>
  <c r="P1401" i="12" s="1"/>
  <c r="J1401" i="12"/>
  <c r="Y1401" i="12"/>
  <c r="I1401" i="12"/>
  <c r="Q1400" i="12"/>
  <c r="R1400" i="12" s="1"/>
  <c r="W1400" i="12"/>
  <c r="K1401" i="12" l="1"/>
  <c r="Q1401" i="12"/>
  <c r="R1401" i="12" s="1"/>
  <c r="W1401" i="12"/>
  <c r="E2538" i="13"/>
  <c r="B1403" i="12"/>
  <c r="U1402" i="12"/>
  <c r="E1402" i="12"/>
  <c r="F1402" i="12" s="1"/>
  <c r="N1402" i="12"/>
  <c r="O1402" i="12" s="1"/>
  <c r="P1402" i="12" s="1"/>
  <c r="J1402" i="12"/>
  <c r="Y1402" i="12"/>
  <c r="I1402" i="12"/>
  <c r="V1402" i="12"/>
  <c r="W1402" i="12" l="1"/>
  <c r="Q1402" i="12"/>
  <c r="R1402" i="12" s="1"/>
  <c r="E2537" i="13"/>
  <c r="N1403" i="12"/>
  <c r="O1403" i="12" s="1"/>
  <c r="P1403" i="12" s="1"/>
  <c r="J1403" i="12"/>
  <c r="Y1403" i="12"/>
  <c r="I1403" i="12"/>
  <c r="V1403" i="12"/>
  <c r="B1404" i="12"/>
  <c r="U1403" i="12"/>
  <c r="E1403" i="12"/>
  <c r="F1403" i="12" s="1"/>
  <c r="K1402" i="12"/>
  <c r="W1403" i="12" l="1"/>
  <c r="K1403" i="12"/>
  <c r="Q1403" i="12"/>
  <c r="R1403" i="12" s="1"/>
  <c r="E2536" i="13"/>
  <c r="N1404" i="12"/>
  <c r="O1404" i="12" s="1"/>
  <c r="P1404" i="12" s="1"/>
  <c r="J1404" i="12"/>
  <c r="Y1404" i="12"/>
  <c r="I1404" i="12"/>
  <c r="V1404" i="12"/>
  <c r="B1405" i="12"/>
  <c r="U1404" i="12"/>
  <c r="E1404" i="12"/>
  <c r="F1404" i="12" s="1"/>
  <c r="W1404" i="12" l="1"/>
  <c r="Q1404" i="12"/>
  <c r="R1404" i="12" s="1"/>
  <c r="E2535" i="13"/>
  <c r="J1405" i="12"/>
  <c r="Y1405" i="12"/>
  <c r="I1405" i="12"/>
  <c r="V1405" i="12"/>
  <c r="B1406" i="12"/>
  <c r="U1405" i="12"/>
  <c r="E1405" i="12"/>
  <c r="F1405" i="12" s="1"/>
  <c r="N1405" i="12"/>
  <c r="O1405" i="12" s="1"/>
  <c r="P1405" i="12" s="1"/>
  <c r="K1404" i="12"/>
  <c r="K1405" i="12" l="1"/>
  <c r="Q1405" i="12"/>
  <c r="R1405" i="12" s="1"/>
  <c r="W1405" i="12"/>
  <c r="E2534" i="13"/>
  <c r="Y1406" i="12"/>
  <c r="I1406" i="12"/>
  <c r="V1406" i="12"/>
  <c r="B1407" i="12"/>
  <c r="U1406" i="12"/>
  <c r="E1406" i="12"/>
  <c r="F1406" i="12" s="1"/>
  <c r="N1406" i="12"/>
  <c r="O1406" i="12" s="1"/>
  <c r="P1406" i="12" s="1"/>
  <c r="J1406" i="12"/>
  <c r="W1406" i="12" l="1"/>
  <c r="Q1406" i="12"/>
  <c r="R1406" i="12" s="1"/>
  <c r="E2533" i="13"/>
  <c r="V1407" i="12"/>
  <c r="B1408" i="12"/>
  <c r="U1407" i="12"/>
  <c r="E1407" i="12"/>
  <c r="F1407" i="12" s="1"/>
  <c r="N1407" i="12"/>
  <c r="O1407" i="12" s="1"/>
  <c r="P1407" i="12" s="1"/>
  <c r="J1407" i="12"/>
  <c r="Y1407" i="12"/>
  <c r="I1407" i="12"/>
  <c r="K1406" i="12"/>
  <c r="W1407" i="12" l="1"/>
  <c r="Q1407" i="12"/>
  <c r="R1407" i="12" s="1"/>
  <c r="K1407" i="12"/>
  <c r="E2532" i="13"/>
  <c r="N1408" i="12"/>
  <c r="O1408" i="12" s="1"/>
  <c r="P1408" i="12" s="1"/>
  <c r="J1408" i="12"/>
  <c r="Y1408" i="12"/>
  <c r="I1408" i="12"/>
  <c r="V1408" i="12"/>
  <c r="B1409" i="12"/>
  <c r="U1408" i="12"/>
  <c r="E1408" i="12"/>
  <c r="F1408" i="12" s="1"/>
  <c r="W1408" i="12" l="1"/>
  <c r="Q1408" i="12"/>
  <c r="R1408" i="12" s="1"/>
  <c r="E2531" i="13"/>
  <c r="N1409" i="12"/>
  <c r="O1409" i="12" s="1"/>
  <c r="P1409" i="12" s="1"/>
  <c r="J1409" i="12"/>
  <c r="Y1409" i="12"/>
  <c r="I1409" i="12"/>
  <c r="V1409" i="12"/>
  <c r="B1410" i="12"/>
  <c r="U1409" i="12"/>
  <c r="E1409" i="12"/>
  <c r="F1409" i="12" s="1"/>
  <c r="K1408" i="12"/>
  <c r="W1409" i="12" l="1"/>
  <c r="K1409" i="12"/>
  <c r="Q1409" i="12"/>
  <c r="R1409" i="12" s="1"/>
  <c r="E2530" i="13"/>
  <c r="J1410" i="12"/>
  <c r="Y1410" i="12"/>
  <c r="I1410" i="12"/>
  <c r="V1410" i="12"/>
  <c r="B1411" i="12"/>
  <c r="U1410" i="12"/>
  <c r="E1410" i="12"/>
  <c r="F1410" i="12" s="1"/>
  <c r="N1410" i="12"/>
  <c r="O1410" i="12" s="1"/>
  <c r="P1410" i="12" s="1"/>
  <c r="W1410" i="12" l="1"/>
  <c r="K1410" i="12"/>
  <c r="Q1410" i="12"/>
  <c r="R1410" i="12" s="1"/>
  <c r="E2529" i="13"/>
  <c r="J1411" i="12"/>
  <c r="Y1411" i="12"/>
  <c r="I1411" i="12"/>
  <c r="V1411" i="12"/>
  <c r="B1412" i="12"/>
  <c r="U1411" i="12"/>
  <c r="E1411" i="12"/>
  <c r="F1411" i="12" s="1"/>
  <c r="N1411" i="12"/>
  <c r="O1411" i="12" s="1"/>
  <c r="P1411" i="12" s="1"/>
  <c r="W1411" i="12" l="1"/>
  <c r="Q1411" i="12"/>
  <c r="R1411" i="12" s="1"/>
  <c r="K1411" i="12"/>
  <c r="E2528" i="13"/>
  <c r="V1412" i="12"/>
  <c r="B1413" i="12"/>
  <c r="U1412" i="12"/>
  <c r="E1412" i="12"/>
  <c r="F1412" i="12" s="1"/>
  <c r="N1412" i="12"/>
  <c r="O1412" i="12" s="1"/>
  <c r="P1412" i="12" s="1"/>
  <c r="J1412" i="12"/>
  <c r="Y1412" i="12"/>
  <c r="I1412" i="12"/>
  <c r="K1412" i="12" l="1"/>
  <c r="Q1412" i="12"/>
  <c r="R1412" i="12" s="1"/>
  <c r="W1412" i="12"/>
  <c r="E2527" i="13"/>
  <c r="N1413" i="12"/>
  <c r="O1413" i="12" s="1"/>
  <c r="P1413" i="12" s="1"/>
  <c r="J1413" i="12"/>
  <c r="Y1413" i="12"/>
  <c r="I1413" i="12"/>
  <c r="V1413" i="12"/>
  <c r="B1414" i="12"/>
  <c r="U1413" i="12"/>
  <c r="E1413" i="12"/>
  <c r="F1413" i="12" s="1"/>
  <c r="W1413" i="12" l="1"/>
  <c r="Q1413" i="12"/>
  <c r="R1413" i="12" s="1"/>
  <c r="E2526" i="13"/>
  <c r="N1414" i="12"/>
  <c r="O1414" i="12" s="1"/>
  <c r="P1414" i="12" s="1"/>
  <c r="J1414" i="12"/>
  <c r="Y1414" i="12"/>
  <c r="I1414" i="12"/>
  <c r="V1414" i="12"/>
  <c r="B1415" i="12"/>
  <c r="U1414" i="12"/>
  <c r="E1414" i="12"/>
  <c r="F1414" i="12" s="1"/>
  <c r="K1413" i="12"/>
  <c r="W1414" i="12" l="1"/>
  <c r="Q1414" i="12"/>
  <c r="R1414" i="12" s="1"/>
  <c r="E2525" i="13"/>
  <c r="N1415" i="12"/>
  <c r="O1415" i="12" s="1"/>
  <c r="P1415" i="12" s="1"/>
  <c r="J1415" i="12"/>
  <c r="Y1415" i="12"/>
  <c r="I1415" i="12"/>
  <c r="V1415" i="12"/>
  <c r="B1416" i="12"/>
  <c r="U1415" i="12"/>
  <c r="E1415" i="12"/>
  <c r="F1415" i="12" s="1"/>
  <c r="K1414" i="12"/>
  <c r="K1415" i="12" l="1"/>
  <c r="Q1415" i="12"/>
  <c r="R1415" i="12" s="1"/>
  <c r="W1415" i="12"/>
  <c r="E2524" i="13"/>
  <c r="J1416" i="12"/>
  <c r="Y1416" i="12"/>
  <c r="I1416" i="12"/>
  <c r="V1416" i="12"/>
  <c r="B1417" i="12"/>
  <c r="U1416" i="12"/>
  <c r="E1416" i="12"/>
  <c r="F1416" i="12" s="1"/>
  <c r="N1416" i="12"/>
  <c r="O1416" i="12" s="1"/>
  <c r="P1416" i="12" s="1"/>
  <c r="K1416" i="12" l="1"/>
  <c r="Q1416" i="12"/>
  <c r="R1416" i="12" s="1"/>
  <c r="W1416" i="12"/>
  <c r="E2523" i="13"/>
  <c r="V1417" i="12"/>
  <c r="B1418" i="12"/>
  <c r="U1417" i="12"/>
  <c r="E1417" i="12"/>
  <c r="F1417" i="12" s="1"/>
  <c r="N1417" i="12"/>
  <c r="O1417" i="12" s="1"/>
  <c r="P1417" i="12" s="1"/>
  <c r="J1417" i="12"/>
  <c r="Y1417" i="12"/>
  <c r="I1417" i="12"/>
  <c r="E2522" i="13" l="1"/>
  <c r="B1419" i="12"/>
  <c r="U1418" i="12"/>
  <c r="E1418" i="12"/>
  <c r="F1418" i="12" s="1"/>
  <c r="N1418" i="12"/>
  <c r="O1418" i="12" s="1"/>
  <c r="P1418" i="12" s="1"/>
  <c r="J1418" i="12"/>
  <c r="Y1418" i="12"/>
  <c r="I1418" i="12"/>
  <c r="V1418" i="12"/>
  <c r="K1417" i="12"/>
  <c r="Q1417" i="12"/>
  <c r="R1417" i="12" s="1"/>
  <c r="W1417" i="12"/>
  <c r="Q1418" i="12" l="1"/>
  <c r="R1418" i="12" s="1"/>
  <c r="W1418" i="12"/>
  <c r="E2521" i="13"/>
  <c r="N1419" i="12"/>
  <c r="O1419" i="12" s="1"/>
  <c r="P1419" i="12" s="1"/>
  <c r="J1419" i="12"/>
  <c r="Y1419" i="12"/>
  <c r="I1419" i="12"/>
  <c r="V1419" i="12"/>
  <c r="B1420" i="12"/>
  <c r="U1419" i="12"/>
  <c r="E1419" i="12"/>
  <c r="F1419" i="12" s="1"/>
  <c r="K1418" i="12"/>
  <c r="W1419" i="12" l="1"/>
  <c r="Q1419" i="12"/>
  <c r="R1419" i="12" s="1"/>
  <c r="K1419" i="12"/>
  <c r="E2520" i="13"/>
  <c r="N1420" i="12"/>
  <c r="O1420" i="12" s="1"/>
  <c r="P1420" i="12" s="1"/>
  <c r="J1420" i="12"/>
  <c r="Y1420" i="12"/>
  <c r="I1420" i="12"/>
  <c r="V1420" i="12"/>
  <c r="B1421" i="12"/>
  <c r="U1420" i="12"/>
  <c r="E1420" i="12"/>
  <c r="F1420" i="12" s="1"/>
  <c r="Q1420" i="12" l="1"/>
  <c r="R1420" i="12" s="1"/>
  <c r="K1420" i="12"/>
  <c r="W1420" i="12"/>
  <c r="E2519" i="13"/>
  <c r="J1421" i="12"/>
  <c r="Y1421" i="12"/>
  <c r="I1421" i="12"/>
  <c r="V1421" i="12"/>
  <c r="B1422" i="12"/>
  <c r="U1421" i="12"/>
  <c r="E1421" i="12"/>
  <c r="F1421" i="12" s="1"/>
  <c r="N1421" i="12"/>
  <c r="O1421" i="12" s="1"/>
  <c r="P1421" i="12" s="1"/>
  <c r="W1421" i="12" l="1"/>
  <c r="E2518" i="13"/>
  <c r="Y1422" i="12"/>
  <c r="I1422" i="12"/>
  <c r="V1422" i="12"/>
  <c r="B1423" i="12"/>
  <c r="U1422" i="12"/>
  <c r="E1422" i="12"/>
  <c r="F1422" i="12" s="1"/>
  <c r="N1422" i="12"/>
  <c r="O1422" i="12" s="1"/>
  <c r="P1422" i="12" s="1"/>
  <c r="J1422" i="12"/>
  <c r="K1421" i="12"/>
  <c r="Q1421" i="12"/>
  <c r="R1421" i="12" s="1"/>
  <c r="W1422" i="12" l="1"/>
  <c r="Q1422" i="12"/>
  <c r="R1422" i="12" s="1"/>
  <c r="E2517" i="13"/>
  <c r="V1423" i="12"/>
  <c r="B1424" i="12"/>
  <c r="U1423" i="12"/>
  <c r="E1423" i="12"/>
  <c r="F1423" i="12" s="1"/>
  <c r="N1423" i="12"/>
  <c r="O1423" i="12" s="1"/>
  <c r="P1423" i="12" s="1"/>
  <c r="J1423" i="12"/>
  <c r="Y1423" i="12"/>
  <c r="I1423" i="12"/>
  <c r="K1422" i="12"/>
  <c r="W1423" i="12" l="1"/>
  <c r="E2516" i="13"/>
  <c r="N1424" i="12"/>
  <c r="O1424" i="12" s="1"/>
  <c r="P1424" i="12" s="1"/>
  <c r="J1424" i="12"/>
  <c r="Y1424" i="12"/>
  <c r="I1424" i="12"/>
  <c r="V1424" i="12"/>
  <c r="B1425" i="12"/>
  <c r="U1424" i="12"/>
  <c r="E1424" i="12"/>
  <c r="F1424" i="12" s="1"/>
  <c r="K1423" i="12"/>
  <c r="Q1423" i="12"/>
  <c r="R1423" i="12" s="1"/>
  <c r="W1424" i="12" l="1"/>
  <c r="K1424" i="12"/>
  <c r="Q1424" i="12"/>
  <c r="R1424" i="12" s="1"/>
  <c r="E2515" i="13"/>
  <c r="N1425" i="12"/>
  <c r="O1425" i="12" s="1"/>
  <c r="P1425" i="12" s="1"/>
  <c r="J1425" i="12"/>
  <c r="Y1425" i="12"/>
  <c r="I1425" i="12"/>
  <c r="V1425" i="12"/>
  <c r="B1426" i="12"/>
  <c r="U1425" i="12"/>
  <c r="E1425" i="12"/>
  <c r="F1425" i="12" s="1"/>
  <c r="K1425" i="12" l="1"/>
  <c r="Q1425" i="12"/>
  <c r="R1425" i="12" s="1"/>
  <c r="W1425" i="12"/>
  <c r="E2514" i="13"/>
  <c r="J1426" i="12"/>
  <c r="Y1426" i="12"/>
  <c r="I1426" i="12"/>
  <c r="V1426" i="12"/>
  <c r="B1427" i="12"/>
  <c r="U1426" i="12"/>
  <c r="E1426" i="12"/>
  <c r="F1426" i="12" s="1"/>
  <c r="N1426" i="12"/>
  <c r="O1426" i="12" s="1"/>
  <c r="P1426" i="12" s="1"/>
  <c r="E2513" i="13" l="1"/>
  <c r="J1427" i="12"/>
  <c r="Y1427" i="12"/>
  <c r="I1427" i="12"/>
  <c r="V1427" i="12"/>
  <c r="B1428" i="12"/>
  <c r="U1427" i="12"/>
  <c r="E1427" i="12"/>
  <c r="F1427" i="12" s="1"/>
  <c r="N1427" i="12"/>
  <c r="O1427" i="12" s="1"/>
  <c r="P1427" i="12" s="1"/>
  <c r="W1426" i="12"/>
  <c r="K1426" i="12"/>
  <c r="Q1426" i="12"/>
  <c r="R1426" i="12" s="1"/>
  <c r="K1427" i="12" l="1"/>
  <c r="W1427" i="12"/>
  <c r="E2512" i="13"/>
  <c r="V1428" i="12"/>
  <c r="B1429" i="12"/>
  <c r="U1428" i="12"/>
  <c r="E1428" i="12"/>
  <c r="F1428" i="12" s="1"/>
  <c r="N1428" i="12"/>
  <c r="O1428" i="12" s="1"/>
  <c r="P1428" i="12" s="1"/>
  <c r="J1428" i="12"/>
  <c r="Y1428" i="12"/>
  <c r="I1428" i="12"/>
  <c r="Q1427" i="12"/>
  <c r="R1427" i="12" s="1"/>
  <c r="Q1428" i="12" l="1"/>
  <c r="R1428" i="12" s="1"/>
  <c r="W1428" i="12"/>
  <c r="E2511" i="13"/>
  <c r="N1429" i="12"/>
  <c r="O1429" i="12" s="1"/>
  <c r="P1429" i="12" s="1"/>
  <c r="J1429" i="12"/>
  <c r="Y1429" i="12"/>
  <c r="I1429" i="12"/>
  <c r="V1429" i="12"/>
  <c r="B1430" i="12"/>
  <c r="U1429" i="12"/>
  <c r="E1429" i="12"/>
  <c r="F1429" i="12" s="1"/>
  <c r="K1428" i="12"/>
  <c r="W1429" i="12" l="1"/>
  <c r="Q1429" i="12"/>
  <c r="R1429" i="12" s="1"/>
  <c r="E2510" i="13"/>
  <c r="N1430" i="12"/>
  <c r="O1430" i="12" s="1"/>
  <c r="P1430" i="12" s="1"/>
  <c r="J1430" i="12"/>
  <c r="Y1430" i="12"/>
  <c r="I1430" i="12"/>
  <c r="V1430" i="12"/>
  <c r="B1431" i="12"/>
  <c r="U1430" i="12"/>
  <c r="E1430" i="12"/>
  <c r="F1430" i="12" s="1"/>
  <c r="K1429" i="12"/>
  <c r="W1430" i="12" l="1"/>
  <c r="K1430" i="12"/>
  <c r="E2509" i="13"/>
  <c r="N1431" i="12"/>
  <c r="O1431" i="12" s="1"/>
  <c r="P1431" i="12" s="1"/>
  <c r="J1431" i="12"/>
  <c r="Y1431" i="12"/>
  <c r="I1431" i="12"/>
  <c r="V1431" i="12"/>
  <c r="B1432" i="12"/>
  <c r="U1431" i="12"/>
  <c r="E1431" i="12"/>
  <c r="F1431" i="12" s="1"/>
  <c r="Q1430" i="12"/>
  <c r="R1430" i="12" s="1"/>
  <c r="K1431" i="12" l="1"/>
  <c r="E2508" i="13"/>
  <c r="J1432" i="12"/>
  <c r="Y1432" i="12"/>
  <c r="I1432" i="12"/>
  <c r="V1432" i="12"/>
  <c r="B1433" i="12"/>
  <c r="U1432" i="12"/>
  <c r="E1432" i="12"/>
  <c r="F1432" i="12" s="1"/>
  <c r="N1432" i="12"/>
  <c r="O1432" i="12" s="1"/>
  <c r="P1432" i="12" s="1"/>
  <c r="Q1431" i="12"/>
  <c r="R1431" i="12" s="1"/>
  <c r="W1431" i="12"/>
  <c r="W1432" i="12" l="1"/>
  <c r="E2507" i="13"/>
  <c r="V1433" i="12"/>
  <c r="B1434" i="12"/>
  <c r="U1433" i="12"/>
  <c r="E1433" i="12"/>
  <c r="F1433" i="12" s="1"/>
  <c r="N1433" i="12"/>
  <c r="O1433" i="12" s="1"/>
  <c r="P1433" i="12" s="1"/>
  <c r="J1433" i="12"/>
  <c r="Y1433" i="12"/>
  <c r="I1433" i="12"/>
  <c r="K1432" i="12"/>
  <c r="Q1432" i="12"/>
  <c r="R1432" i="12" s="1"/>
  <c r="K1433" i="12" l="1"/>
  <c r="Q1433" i="12"/>
  <c r="R1433" i="12" s="1"/>
  <c r="W1433" i="12"/>
  <c r="E2506" i="13"/>
  <c r="B1435" i="12"/>
  <c r="U1434" i="12"/>
  <c r="E1434" i="12"/>
  <c r="F1434" i="12" s="1"/>
  <c r="N1434" i="12"/>
  <c r="O1434" i="12" s="1"/>
  <c r="P1434" i="12" s="1"/>
  <c r="J1434" i="12"/>
  <c r="Y1434" i="12"/>
  <c r="I1434" i="12"/>
  <c r="V1434" i="12"/>
  <c r="W1434" i="12" l="1"/>
  <c r="Q1434" i="12"/>
  <c r="R1434" i="12" s="1"/>
  <c r="E2505" i="13"/>
  <c r="N1435" i="12"/>
  <c r="O1435" i="12" s="1"/>
  <c r="P1435" i="12" s="1"/>
  <c r="J1435" i="12"/>
  <c r="Y1435" i="12"/>
  <c r="I1435" i="12"/>
  <c r="V1435" i="12"/>
  <c r="B1436" i="12"/>
  <c r="U1435" i="12"/>
  <c r="E1435" i="12"/>
  <c r="F1435" i="12" s="1"/>
  <c r="K1434" i="12"/>
  <c r="W1435" i="12" l="1"/>
  <c r="Q1435" i="12"/>
  <c r="R1435" i="12" s="1"/>
  <c r="K1435" i="12"/>
  <c r="E2504" i="13"/>
  <c r="N1436" i="12"/>
  <c r="O1436" i="12" s="1"/>
  <c r="P1436" i="12" s="1"/>
  <c r="J1436" i="12"/>
  <c r="Y1436" i="12"/>
  <c r="I1436" i="12"/>
  <c r="V1436" i="12"/>
  <c r="B1437" i="12"/>
  <c r="U1436" i="12"/>
  <c r="E1436" i="12"/>
  <c r="F1436" i="12" s="1"/>
  <c r="W1436" i="12" l="1"/>
  <c r="E2503" i="13"/>
  <c r="J1437" i="12"/>
  <c r="Y1437" i="12"/>
  <c r="I1437" i="12"/>
  <c r="V1437" i="12"/>
  <c r="B1438" i="12"/>
  <c r="U1437" i="12"/>
  <c r="E1437" i="12"/>
  <c r="F1437" i="12" s="1"/>
  <c r="N1437" i="12"/>
  <c r="O1437" i="12" s="1"/>
  <c r="P1437" i="12" s="1"/>
  <c r="Q1436" i="12"/>
  <c r="R1436" i="12" s="1"/>
  <c r="K1436" i="12"/>
  <c r="W1437" i="12" l="1"/>
  <c r="K1437" i="12"/>
  <c r="Q1437" i="12"/>
  <c r="R1437" i="12" s="1"/>
  <c r="E2502" i="13"/>
  <c r="Y1438" i="12"/>
  <c r="I1438" i="12"/>
  <c r="V1438" i="12"/>
  <c r="B1439" i="12"/>
  <c r="U1438" i="12"/>
  <c r="E1438" i="12"/>
  <c r="F1438" i="12" s="1"/>
  <c r="N1438" i="12"/>
  <c r="O1438" i="12" s="1"/>
  <c r="P1438" i="12" s="1"/>
  <c r="J1438" i="12"/>
  <c r="K1438" i="12" l="1"/>
  <c r="Q1438" i="12"/>
  <c r="R1438" i="12" s="1"/>
  <c r="W1438" i="12"/>
  <c r="E2501" i="13"/>
  <c r="V1439" i="12"/>
  <c r="B1440" i="12"/>
  <c r="U1439" i="12"/>
  <c r="E1439" i="12"/>
  <c r="F1439" i="12" s="1"/>
  <c r="N1439" i="12"/>
  <c r="O1439" i="12" s="1"/>
  <c r="P1439" i="12" s="1"/>
  <c r="J1439" i="12"/>
  <c r="Y1439" i="12"/>
  <c r="I1439" i="12"/>
  <c r="Q1439" i="12" l="1"/>
  <c r="R1439" i="12" s="1"/>
  <c r="K1439" i="12"/>
  <c r="W1439" i="12"/>
  <c r="E2500" i="13"/>
  <c r="N1440" i="12"/>
  <c r="O1440" i="12" s="1"/>
  <c r="P1440" i="12" s="1"/>
  <c r="J1440" i="12"/>
  <c r="Y1440" i="12"/>
  <c r="I1440" i="12"/>
  <c r="V1440" i="12"/>
  <c r="B1441" i="12"/>
  <c r="U1440" i="12"/>
  <c r="E1440" i="12"/>
  <c r="F1440" i="12" s="1"/>
  <c r="W1440" i="12" l="1"/>
  <c r="E2499" i="13"/>
  <c r="N1441" i="12"/>
  <c r="O1441" i="12" s="1"/>
  <c r="P1441" i="12" s="1"/>
  <c r="J1441" i="12"/>
  <c r="Y1441" i="12"/>
  <c r="I1441" i="12"/>
  <c r="V1441" i="12"/>
  <c r="B1442" i="12"/>
  <c r="U1441" i="12"/>
  <c r="E1441" i="12"/>
  <c r="F1441" i="12" s="1"/>
  <c r="K1440" i="12"/>
  <c r="Q1440" i="12"/>
  <c r="R1440" i="12" s="1"/>
  <c r="W1441" i="12" l="1"/>
  <c r="Q1441" i="12"/>
  <c r="R1441" i="12" s="1"/>
  <c r="E2498" i="13"/>
  <c r="J1442" i="12"/>
  <c r="Y1442" i="12"/>
  <c r="I1442" i="12"/>
  <c r="V1442" i="12"/>
  <c r="B1443" i="12"/>
  <c r="U1442" i="12"/>
  <c r="E1442" i="12"/>
  <c r="F1442" i="12" s="1"/>
  <c r="N1442" i="12"/>
  <c r="O1442" i="12" s="1"/>
  <c r="P1442" i="12" s="1"/>
  <c r="K1441" i="12"/>
  <c r="W1442" i="12" l="1"/>
  <c r="K1442" i="12"/>
  <c r="Q1442" i="12"/>
  <c r="R1442" i="12" s="1"/>
  <c r="E2497" i="13"/>
  <c r="J1443" i="12"/>
  <c r="Y1443" i="12"/>
  <c r="I1443" i="12"/>
  <c r="V1443" i="12"/>
  <c r="B1444" i="12"/>
  <c r="U1443" i="12"/>
  <c r="E1443" i="12"/>
  <c r="F1443" i="12" s="1"/>
  <c r="N1443" i="12"/>
  <c r="O1443" i="12" s="1"/>
  <c r="P1443" i="12" s="1"/>
  <c r="K1443" i="12" l="1"/>
  <c r="Q1443" i="12"/>
  <c r="R1443" i="12" s="1"/>
  <c r="W1443" i="12"/>
  <c r="E2496" i="13"/>
  <c r="V1444" i="12"/>
  <c r="B1445" i="12"/>
  <c r="U1444" i="12"/>
  <c r="E1444" i="12"/>
  <c r="F1444" i="12" s="1"/>
  <c r="N1444" i="12"/>
  <c r="O1444" i="12" s="1"/>
  <c r="P1444" i="12" s="1"/>
  <c r="J1444" i="12"/>
  <c r="Y1444" i="12"/>
  <c r="I1444" i="12"/>
  <c r="W1444" i="12" l="1"/>
  <c r="E2495" i="13"/>
  <c r="N1445" i="12"/>
  <c r="O1445" i="12" s="1"/>
  <c r="P1445" i="12" s="1"/>
  <c r="J1445" i="12"/>
  <c r="Y1445" i="12"/>
  <c r="I1445" i="12"/>
  <c r="V1445" i="12"/>
  <c r="U1445" i="12"/>
  <c r="E1445" i="12"/>
  <c r="F1445" i="12" s="1"/>
  <c r="B1446" i="12"/>
  <c r="K1444" i="12"/>
  <c r="Q1444" i="12"/>
  <c r="R1444" i="12" s="1"/>
  <c r="W1445" i="12" l="1"/>
  <c r="Q1445" i="12"/>
  <c r="R1445" i="12" s="1"/>
  <c r="K1445" i="12"/>
  <c r="E2494" i="13"/>
  <c r="N1446" i="12"/>
  <c r="O1446" i="12" s="1"/>
  <c r="P1446" i="12" s="1"/>
  <c r="J1446" i="12"/>
  <c r="Y1446" i="12"/>
  <c r="I1446" i="12"/>
  <c r="V1446" i="12"/>
  <c r="B1447" i="12"/>
  <c r="U1446" i="12"/>
  <c r="E1446" i="12"/>
  <c r="F1446" i="12" s="1"/>
  <c r="W1446" i="12" l="1"/>
  <c r="Q1446" i="12"/>
  <c r="R1446" i="12" s="1"/>
  <c r="E2493" i="13"/>
  <c r="N1447" i="12"/>
  <c r="O1447" i="12" s="1"/>
  <c r="P1447" i="12" s="1"/>
  <c r="J1447" i="12"/>
  <c r="Y1447" i="12"/>
  <c r="I1447" i="12"/>
  <c r="V1447" i="12"/>
  <c r="B1448" i="12"/>
  <c r="U1447" i="12"/>
  <c r="E1447" i="12"/>
  <c r="F1447" i="12" s="1"/>
  <c r="K1446" i="12"/>
  <c r="Q1447" i="12" l="1"/>
  <c r="R1447" i="12" s="1"/>
  <c r="W1447" i="12"/>
  <c r="E2492" i="13"/>
  <c r="J1448" i="12"/>
  <c r="Y1448" i="12"/>
  <c r="I1448" i="12"/>
  <c r="V1448" i="12"/>
  <c r="B1449" i="12"/>
  <c r="U1448" i="12"/>
  <c r="E1448" i="12"/>
  <c r="F1448" i="12" s="1"/>
  <c r="N1448" i="12"/>
  <c r="O1448" i="12" s="1"/>
  <c r="P1448" i="12" s="1"/>
  <c r="K1447" i="12"/>
  <c r="W1448" i="12" l="1"/>
  <c r="K1448" i="12"/>
  <c r="Q1448" i="12"/>
  <c r="R1448" i="12" s="1"/>
  <c r="E2491" i="13"/>
  <c r="V1449" i="12"/>
  <c r="B1450" i="12"/>
  <c r="U1449" i="12"/>
  <c r="E1449" i="12"/>
  <c r="F1449" i="12" s="1"/>
  <c r="N1449" i="12"/>
  <c r="O1449" i="12" s="1"/>
  <c r="P1449" i="12" s="1"/>
  <c r="J1449" i="12"/>
  <c r="Y1449" i="12"/>
  <c r="I1449" i="12"/>
  <c r="K1449" i="12" l="1"/>
  <c r="Q1449" i="12"/>
  <c r="R1449" i="12" s="1"/>
  <c r="W1449" i="12"/>
  <c r="E2490" i="13"/>
  <c r="B1451" i="12"/>
  <c r="U1450" i="12"/>
  <c r="E1450" i="12"/>
  <c r="F1450" i="12" s="1"/>
  <c r="N1450" i="12"/>
  <c r="O1450" i="12" s="1"/>
  <c r="P1450" i="12" s="1"/>
  <c r="J1450" i="12"/>
  <c r="Y1450" i="12"/>
  <c r="I1450" i="12"/>
  <c r="V1450" i="12"/>
  <c r="W1450" i="12" l="1"/>
  <c r="Q1450" i="12"/>
  <c r="R1450" i="12" s="1"/>
  <c r="E2489" i="13"/>
  <c r="N1451" i="12"/>
  <c r="O1451" i="12" s="1"/>
  <c r="P1451" i="12" s="1"/>
  <c r="J1451" i="12"/>
  <c r="Y1451" i="12"/>
  <c r="I1451" i="12"/>
  <c r="V1451" i="12"/>
  <c r="B1452" i="12"/>
  <c r="U1451" i="12"/>
  <c r="E1451" i="12"/>
  <c r="F1451" i="12" s="1"/>
  <c r="K1450" i="12"/>
  <c r="K1451" i="12" l="1"/>
  <c r="Q1451" i="12"/>
  <c r="R1451" i="12" s="1"/>
  <c r="W1451" i="12"/>
  <c r="E2488" i="13"/>
  <c r="N1452" i="12"/>
  <c r="O1452" i="12" s="1"/>
  <c r="P1452" i="12" s="1"/>
  <c r="J1452" i="12"/>
  <c r="Y1452" i="12"/>
  <c r="I1452" i="12"/>
  <c r="V1452" i="12"/>
  <c r="B1453" i="12"/>
  <c r="U1452" i="12"/>
  <c r="E1452" i="12"/>
  <c r="F1452" i="12" s="1"/>
  <c r="W1452" i="12" l="1"/>
  <c r="Q1452" i="12"/>
  <c r="R1452" i="12" s="1"/>
  <c r="E2487" i="13"/>
  <c r="J1453" i="12"/>
  <c r="Y1453" i="12"/>
  <c r="I1453" i="12"/>
  <c r="V1453" i="12"/>
  <c r="B1454" i="12"/>
  <c r="U1453" i="12"/>
  <c r="E1453" i="12"/>
  <c r="F1453" i="12" s="1"/>
  <c r="N1453" i="12"/>
  <c r="O1453" i="12" s="1"/>
  <c r="P1453" i="12" s="1"/>
  <c r="K1452" i="12"/>
  <c r="Q1453" i="12" l="1"/>
  <c r="R1453" i="12" s="1"/>
  <c r="W1453" i="12"/>
  <c r="E2486" i="13"/>
  <c r="Y1454" i="12"/>
  <c r="I1454" i="12"/>
  <c r="V1454" i="12"/>
  <c r="B1455" i="12"/>
  <c r="U1454" i="12"/>
  <c r="E1454" i="12"/>
  <c r="F1454" i="12" s="1"/>
  <c r="N1454" i="12"/>
  <c r="O1454" i="12" s="1"/>
  <c r="P1454" i="12" s="1"/>
  <c r="J1454" i="12"/>
  <c r="K1453" i="12"/>
  <c r="W1454" i="12" l="1"/>
  <c r="E2485" i="13"/>
  <c r="V1455" i="12"/>
  <c r="B1456" i="12"/>
  <c r="U1455" i="12"/>
  <c r="E1455" i="12"/>
  <c r="F1455" i="12" s="1"/>
  <c r="N1455" i="12"/>
  <c r="O1455" i="12" s="1"/>
  <c r="P1455" i="12" s="1"/>
  <c r="J1455" i="12"/>
  <c r="Y1455" i="12"/>
  <c r="I1455" i="12"/>
  <c r="K1454" i="12"/>
  <c r="Q1454" i="12"/>
  <c r="R1454" i="12" s="1"/>
  <c r="K1455" i="12" l="1"/>
  <c r="W1455" i="12"/>
  <c r="Q1455" i="12"/>
  <c r="R1455" i="12" s="1"/>
  <c r="E2484" i="13"/>
  <c r="N1456" i="12"/>
  <c r="O1456" i="12" s="1"/>
  <c r="P1456" i="12" s="1"/>
  <c r="J1456" i="12"/>
  <c r="Y1456" i="12"/>
  <c r="I1456" i="12"/>
  <c r="V1456" i="12"/>
  <c r="B1457" i="12"/>
  <c r="U1456" i="12"/>
  <c r="E1456" i="12"/>
  <c r="F1456" i="12" s="1"/>
  <c r="W1456" i="12" l="1"/>
  <c r="Q1456" i="12"/>
  <c r="R1456" i="12" s="1"/>
  <c r="E2483" i="13"/>
  <c r="N1457" i="12"/>
  <c r="O1457" i="12" s="1"/>
  <c r="P1457" i="12" s="1"/>
  <c r="J1457" i="12"/>
  <c r="Y1457" i="12"/>
  <c r="I1457" i="12"/>
  <c r="V1457" i="12"/>
  <c r="B1458" i="12"/>
  <c r="U1457" i="12"/>
  <c r="E1457" i="12"/>
  <c r="F1457" i="12" s="1"/>
  <c r="K1456" i="12"/>
  <c r="Q1457" i="12" l="1"/>
  <c r="R1457" i="12" s="1"/>
  <c r="W1457" i="12"/>
  <c r="E2482" i="13"/>
  <c r="J1458" i="12"/>
  <c r="Y1458" i="12"/>
  <c r="I1458" i="12"/>
  <c r="V1458" i="12"/>
  <c r="B1459" i="12"/>
  <c r="U1458" i="12"/>
  <c r="E1458" i="12"/>
  <c r="F1458" i="12" s="1"/>
  <c r="N1458" i="12"/>
  <c r="O1458" i="12" s="1"/>
  <c r="P1458" i="12" s="1"/>
  <c r="K1457" i="12"/>
  <c r="K1458" i="12" l="1"/>
  <c r="Q1458" i="12"/>
  <c r="R1458" i="12" s="1"/>
  <c r="W1458" i="12"/>
  <c r="E2481" i="13"/>
  <c r="J1459" i="12"/>
  <c r="Y1459" i="12"/>
  <c r="I1459" i="12"/>
  <c r="V1459" i="12"/>
  <c r="B1460" i="12"/>
  <c r="U1459" i="12"/>
  <c r="E1459" i="12"/>
  <c r="F1459" i="12" s="1"/>
  <c r="N1459" i="12"/>
  <c r="O1459" i="12" s="1"/>
  <c r="P1459" i="12" s="1"/>
  <c r="K1459" i="12" l="1"/>
  <c r="Q1459" i="12"/>
  <c r="R1459" i="12" s="1"/>
  <c r="W1459" i="12"/>
  <c r="E2480" i="13"/>
  <c r="V1460" i="12"/>
  <c r="B1461" i="12"/>
  <c r="U1460" i="12"/>
  <c r="E1460" i="12"/>
  <c r="F1460" i="12" s="1"/>
  <c r="N1460" i="12"/>
  <c r="O1460" i="12" s="1"/>
  <c r="P1460" i="12" s="1"/>
  <c r="J1460" i="12"/>
  <c r="Y1460" i="12"/>
  <c r="I1460" i="12"/>
  <c r="Q1460" i="12" l="1"/>
  <c r="R1460" i="12" s="1"/>
  <c r="K1460" i="12"/>
  <c r="W1460" i="12"/>
  <c r="E2479" i="13"/>
  <c r="N1461" i="12"/>
  <c r="O1461" i="12" s="1"/>
  <c r="P1461" i="12" s="1"/>
  <c r="J1461" i="12"/>
  <c r="Y1461" i="12"/>
  <c r="I1461" i="12"/>
  <c r="V1461" i="12"/>
  <c r="B1462" i="12"/>
  <c r="U1461" i="12"/>
  <c r="E1461" i="12"/>
  <c r="F1461" i="12" s="1"/>
  <c r="W1461" i="12" l="1"/>
  <c r="E2478" i="13"/>
  <c r="N1462" i="12"/>
  <c r="O1462" i="12" s="1"/>
  <c r="P1462" i="12" s="1"/>
  <c r="J1462" i="12"/>
  <c r="Y1462" i="12"/>
  <c r="I1462" i="12"/>
  <c r="V1462" i="12"/>
  <c r="B1463" i="12"/>
  <c r="U1462" i="12"/>
  <c r="E1462" i="12"/>
  <c r="F1462" i="12" s="1"/>
  <c r="K1461" i="12"/>
  <c r="Q1461" i="12"/>
  <c r="R1461" i="12" s="1"/>
  <c r="W1462" i="12" l="1"/>
  <c r="Q1462" i="12"/>
  <c r="R1462" i="12" s="1"/>
  <c r="E2477" i="13"/>
  <c r="N1463" i="12"/>
  <c r="O1463" i="12" s="1"/>
  <c r="P1463" i="12" s="1"/>
  <c r="J1463" i="12"/>
  <c r="Y1463" i="12"/>
  <c r="I1463" i="12"/>
  <c r="V1463" i="12"/>
  <c r="B1464" i="12"/>
  <c r="U1463" i="12"/>
  <c r="E1463" i="12"/>
  <c r="F1463" i="12" s="1"/>
  <c r="K1462" i="12"/>
  <c r="W1463" i="12" l="1"/>
  <c r="K1463" i="12"/>
  <c r="Q1463" i="12"/>
  <c r="R1463" i="12" s="1"/>
  <c r="E2476" i="13"/>
  <c r="J1464" i="12"/>
  <c r="Y1464" i="12"/>
  <c r="I1464" i="12"/>
  <c r="V1464" i="12"/>
  <c r="B1465" i="12"/>
  <c r="U1464" i="12"/>
  <c r="E1464" i="12"/>
  <c r="F1464" i="12" s="1"/>
  <c r="N1464" i="12"/>
  <c r="O1464" i="12" s="1"/>
  <c r="P1464" i="12" s="1"/>
  <c r="W1464" i="12" l="1"/>
  <c r="Q1464" i="12"/>
  <c r="R1464" i="12" s="1"/>
  <c r="E2475" i="13"/>
  <c r="V1465" i="12"/>
  <c r="B1466" i="12"/>
  <c r="U1465" i="12"/>
  <c r="E1465" i="12"/>
  <c r="F1465" i="12" s="1"/>
  <c r="N1465" i="12"/>
  <c r="O1465" i="12" s="1"/>
  <c r="P1465" i="12" s="1"/>
  <c r="J1465" i="12"/>
  <c r="Y1465" i="12"/>
  <c r="I1465" i="12"/>
  <c r="K1464" i="12"/>
  <c r="E2474" i="13" l="1"/>
  <c r="B1467" i="12"/>
  <c r="U1466" i="12"/>
  <c r="E1466" i="12"/>
  <c r="F1466" i="12" s="1"/>
  <c r="N1466" i="12"/>
  <c r="O1466" i="12" s="1"/>
  <c r="P1466" i="12" s="1"/>
  <c r="J1466" i="12"/>
  <c r="Y1466" i="12"/>
  <c r="I1466" i="12"/>
  <c r="V1466" i="12"/>
  <c r="K1465" i="12"/>
  <c r="Q1465" i="12"/>
  <c r="R1465" i="12" s="1"/>
  <c r="W1465" i="12"/>
  <c r="Q1466" i="12" l="1"/>
  <c r="R1466" i="12" s="1"/>
  <c r="W1466" i="12"/>
  <c r="E2473" i="13"/>
  <c r="N1467" i="12"/>
  <c r="O1467" i="12" s="1"/>
  <c r="P1467" i="12" s="1"/>
  <c r="J1467" i="12"/>
  <c r="Y1467" i="12"/>
  <c r="I1467" i="12"/>
  <c r="V1467" i="12"/>
  <c r="B1468" i="12"/>
  <c r="U1467" i="12"/>
  <c r="E1467" i="12"/>
  <c r="F1467" i="12" s="1"/>
  <c r="K1466" i="12"/>
  <c r="K1467" i="12" l="1"/>
  <c r="Q1467" i="12"/>
  <c r="R1467" i="12" s="1"/>
  <c r="W1467" i="12"/>
  <c r="E2472" i="13"/>
  <c r="N1468" i="12"/>
  <c r="O1468" i="12" s="1"/>
  <c r="P1468" i="12" s="1"/>
  <c r="J1468" i="12"/>
  <c r="Y1468" i="12"/>
  <c r="I1468" i="12"/>
  <c r="V1468" i="12"/>
  <c r="B1469" i="12"/>
  <c r="U1468" i="12"/>
  <c r="E1468" i="12"/>
  <c r="F1468" i="12" s="1"/>
  <c r="W1468" i="12" l="1"/>
  <c r="Q1468" i="12"/>
  <c r="R1468" i="12" s="1"/>
  <c r="E2471" i="13"/>
  <c r="J1469" i="12"/>
  <c r="Y1469" i="12"/>
  <c r="I1469" i="12"/>
  <c r="V1469" i="12"/>
  <c r="B1470" i="12"/>
  <c r="U1469" i="12"/>
  <c r="E1469" i="12"/>
  <c r="F1469" i="12" s="1"/>
  <c r="N1469" i="12"/>
  <c r="O1469" i="12" s="1"/>
  <c r="P1469" i="12" s="1"/>
  <c r="K1468" i="12"/>
  <c r="E2470" i="13" l="1"/>
  <c r="Y1470" i="12"/>
  <c r="I1470" i="12"/>
  <c r="V1470" i="12"/>
  <c r="B1471" i="12"/>
  <c r="U1470" i="12"/>
  <c r="E1470" i="12"/>
  <c r="F1470" i="12" s="1"/>
  <c r="N1470" i="12"/>
  <c r="O1470" i="12" s="1"/>
  <c r="P1470" i="12" s="1"/>
  <c r="J1470" i="12"/>
  <c r="K1469" i="12"/>
  <c r="Q1469" i="12"/>
  <c r="R1469" i="12" s="1"/>
  <c r="W1469" i="12"/>
  <c r="W1470" i="12" l="1"/>
  <c r="Q1470" i="12"/>
  <c r="R1470" i="12" s="1"/>
  <c r="E2469" i="13"/>
  <c r="V1471" i="12"/>
  <c r="B1472" i="12"/>
  <c r="U1471" i="12"/>
  <c r="E1471" i="12"/>
  <c r="F1471" i="12" s="1"/>
  <c r="N1471" i="12"/>
  <c r="O1471" i="12" s="1"/>
  <c r="P1471" i="12" s="1"/>
  <c r="J1471" i="12"/>
  <c r="Y1471" i="12"/>
  <c r="I1471" i="12"/>
  <c r="K1470" i="12"/>
  <c r="W1471" i="12" l="1"/>
  <c r="E2468" i="13"/>
  <c r="U1472" i="12"/>
  <c r="B1473" i="12"/>
  <c r="N1472" i="12"/>
  <c r="O1472" i="12" s="1"/>
  <c r="P1472" i="12" s="1"/>
  <c r="J1472" i="12"/>
  <c r="I1472" i="12"/>
  <c r="Y1472" i="12"/>
  <c r="E1472" i="12"/>
  <c r="F1472" i="12" s="1"/>
  <c r="V1472" i="12"/>
  <c r="K1471" i="12"/>
  <c r="Q1471" i="12"/>
  <c r="R1471" i="12" s="1"/>
  <c r="Q1472" i="12" l="1"/>
  <c r="R1472" i="12" s="1"/>
  <c r="E2467" i="13"/>
  <c r="B1474" i="12"/>
  <c r="U1473" i="12"/>
  <c r="E1473" i="12"/>
  <c r="F1473" i="12" s="1"/>
  <c r="V1473" i="12"/>
  <c r="N1473" i="12"/>
  <c r="O1473" i="12" s="1"/>
  <c r="P1473" i="12" s="1"/>
  <c r="J1473" i="12"/>
  <c r="I1473" i="12"/>
  <c r="Y1473" i="12"/>
  <c r="W1472" i="12"/>
  <c r="K1472" i="12"/>
  <c r="Q1473" i="12" l="1"/>
  <c r="R1473" i="12" s="1"/>
  <c r="W1473" i="12"/>
  <c r="E2466" i="13"/>
  <c r="J1474" i="12"/>
  <c r="I1474" i="12"/>
  <c r="E1474" i="12"/>
  <c r="F1474" i="12" s="1"/>
  <c r="Y1474" i="12"/>
  <c r="V1474" i="12"/>
  <c r="U1474" i="12"/>
  <c r="N1474" i="12"/>
  <c r="O1474" i="12" s="1"/>
  <c r="P1474" i="12" s="1"/>
  <c r="B1475" i="12"/>
  <c r="K1473" i="12"/>
  <c r="Q1474" i="12" l="1"/>
  <c r="R1474" i="12" s="1"/>
  <c r="K1474" i="12"/>
  <c r="E2465" i="13"/>
  <c r="B1476" i="12"/>
  <c r="U1475" i="12"/>
  <c r="E1475" i="12"/>
  <c r="F1475" i="12" s="1"/>
  <c r="J1475" i="12"/>
  <c r="Y1475" i="12"/>
  <c r="V1475" i="12"/>
  <c r="N1475" i="12"/>
  <c r="O1475" i="12" s="1"/>
  <c r="P1475" i="12" s="1"/>
  <c r="I1475" i="12"/>
  <c r="W1474" i="12"/>
  <c r="W1475" i="12" l="1"/>
  <c r="E2464" i="13"/>
  <c r="N1476" i="12"/>
  <c r="O1476" i="12" s="1"/>
  <c r="P1476" i="12" s="1"/>
  <c r="J1476" i="12"/>
  <c r="Y1476" i="12"/>
  <c r="V1476" i="12"/>
  <c r="U1476" i="12"/>
  <c r="I1476" i="12"/>
  <c r="E1476" i="12"/>
  <c r="F1476" i="12" s="1"/>
  <c r="B1477" i="12"/>
  <c r="K1475" i="12"/>
  <c r="Q1475" i="12"/>
  <c r="R1475" i="12" s="1"/>
  <c r="K1476" i="12" l="1"/>
  <c r="W1476" i="12"/>
  <c r="Q1476" i="12"/>
  <c r="R1476" i="12" s="1"/>
  <c r="E2463" i="13"/>
  <c r="N1477" i="12"/>
  <c r="O1477" i="12" s="1"/>
  <c r="P1477" i="12" s="1"/>
  <c r="J1477" i="12"/>
  <c r="Y1477" i="12"/>
  <c r="I1477" i="12"/>
  <c r="V1477" i="12"/>
  <c r="U1477" i="12"/>
  <c r="E1477" i="12"/>
  <c r="F1477" i="12" s="1"/>
  <c r="B1478" i="12"/>
  <c r="W1477" i="12" l="1"/>
  <c r="E2462" i="13"/>
  <c r="Y1478" i="12"/>
  <c r="I1478" i="12"/>
  <c r="V1478" i="12"/>
  <c r="N1478" i="12"/>
  <c r="O1478" i="12" s="1"/>
  <c r="P1478" i="12" s="1"/>
  <c r="U1478" i="12"/>
  <c r="J1478" i="12"/>
  <c r="E1478" i="12"/>
  <c r="F1478" i="12" s="1"/>
  <c r="B1479" i="12"/>
  <c r="Q1477" i="12"/>
  <c r="R1477" i="12" s="1"/>
  <c r="K1477" i="12"/>
  <c r="W1478" i="12" l="1"/>
  <c r="K1478" i="12"/>
  <c r="E2461" i="13"/>
  <c r="Y1479" i="12"/>
  <c r="I1479" i="12"/>
  <c r="V1479" i="12"/>
  <c r="B1480" i="12"/>
  <c r="U1479" i="12"/>
  <c r="E1479" i="12"/>
  <c r="F1479" i="12" s="1"/>
  <c r="N1479" i="12"/>
  <c r="O1479" i="12" s="1"/>
  <c r="P1479" i="12" s="1"/>
  <c r="J1479" i="12"/>
  <c r="Q1478" i="12"/>
  <c r="R1478" i="12" s="1"/>
  <c r="W1479" i="12" l="1"/>
  <c r="E2460" i="13"/>
  <c r="V1480" i="12"/>
  <c r="B1481" i="12"/>
  <c r="U1480" i="12"/>
  <c r="E1480" i="12"/>
  <c r="F1480" i="12" s="1"/>
  <c r="N1480" i="12"/>
  <c r="O1480" i="12" s="1"/>
  <c r="P1480" i="12" s="1"/>
  <c r="Y1480" i="12"/>
  <c r="I1480" i="12"/>
  <c r="J1480" i="12"/>
  <c r="K1479" i="12"/>
  <c r="Q1479" i="12"/>
  <c r="R1479" i="12" s="1"/>
  <c r="W1480" i="12" l="1"/>
  <c r="Q1480" i="12"/>
  <c r="R1480" i="12" s="1"/>
  <c r="E2459" i="13"/>
  <c r="N1481" i="12"/>
  <c r="O1481" i="12" s="1"/>
  <c r="P1481" i="12" s="1"/>
  <c r="V1481" i="12"/>
  <c r="B1482" i="12"/>
  <c r="U1481" i="12"/>
  <c r="E1481" i="12"/>
  <c r="F1481" i="12" s="1"/>
  <c r="J1481" i="12"/>
  <c r="I1481" i="12"/>
  <c r="Y1481" i="12"/>
  <c r="K1480" i="12"/>
  <c r="W1481" i="12" l="1"/>
  <c r="E2458" i="13"/>
  <c r="J1482" i="12"/>
  <c r="B1483" i="12"/>
  <c r="U1482" i="12"/>
  <c r="E1482" i="12"/>
  <c r="F1482" i="12" s="1"/>
  <c r="V1482" i="12"/>
  <c r="N1482" i="12"/>
  <c r="O1482" i="12" s="1"/>
  <c r="P1482" i="12" s="1"/>
  <c r="I1482" i="12"/>
  <c r="Y1482" i="12"/>
  <c r="Q1481" i="12"/>
  <c r="R1481" i="12" s="1"/>
  <c r="K1481" i="12"/>
  <c r="W1482" i="12" l="1"/>
  <c r="Q1482" i="12"/>
  <c r="R1482" i="12" s="1"/>
  <c r="E2457" i="13"/>
  <c r="J1483" i="12"/>
  <c r="Y1483" i="12"/>
  <c r="I1483" i="12"/>
  <c r="B1484" i="12"/>
  <c r="U1483" i="12"/>
  <c r="E1483" i="12"/>
  <c r="F1483" i="12" s="1"/>
  <c r="V1483" i="12"/>
  <c r="N1483" i="12"/>
  <c r="O1483" i="12" s="1"/>
  <c r="P1483" i="12" s="1"/>
  <c r="K1482" i="12"/>
  <c r="W1483" i="12" l="1"/>
  <c r="E2456" i="13"/>
  <c r="J1484" i="12"/>
  <c r="Y1484" i="12"/>
  <c r="I1484" i="12"/>
  <c r="V1484" i="12"/>
  <c r="B1485" i="12"/>
  <c r="U1484" i="12"/>
  <c r="E1484" i="12"/>
  <c r="F1484" i="12" s="1"/>
  <c r="N1484" i="12"/>
  <c r="O1484" i="12" s="1"/>
  <c r="P1484" i="12" s="1"/>
  <c r="K1483" i="12"/>
  <c r="Q1483" i="12"/>
  <c r="R1483" i="12" s="1"/>
  <c r="W1484" i="12" l="1"/>
  <c r="E2455" i="13"/>
  <c r="V1485" i="12"/>
  <c r="J1485" i="12"/>
  <c r="Y1485" i="12"/>
  <c r="I1485" i="12"/>
  <c r="B1486" i="12"/>
  <c r="U1485" i="12"/>
  <c r="N1485" i="12"/>
  <c r="O1485" i="12" s="1"/>
  <c r="P1485" i="12" s="1"/>
  <c r="E1485" i="12"/>
  <c r="F1485" i="12" s="1"/>
  <c r="K1484" i="12"/>
  <c r="Q1484" i="12"/>
  <c r="R1484" i="12" s="1"/>
  <c r="K1485" i="12" l="1"/>
  <c r="Q1485" i="12"/>
  <c r="R1485" i="12" s="1"/>
  <c r="E2454" i="13"/>
  <c r="N1486" i="12"/>
  <c r="O1486" i="12" s="1"/>
  <c r="P1486" i="12" s="1"/>
  <c r="Y1486" i="12"/>
  <c r="I1486" i="12"/>
  <c r="V1486" i="12"/>
  <c r="J1486" i="12"/>
  <c r="E1486" i="12"/>
  <c r="F1486" i="12" s="1"/>
  <c r="B1487" i="12"/>
  <c r="U1486" i="12"/>
  <c r="W1485" i="12"/>
  <c r="K1486" i="12" l="1"/>
  <c r="W1486" i="12"/>
  <c r="E2453" i="13"/>
  <c r="N1487" i="12"/>
  <c r="O1487" i="12" s="1"/>
  <c r="P1487" i="12" s="1"/>
  <c r="Y1487" i="12"/>
  <c r="I1487" i="12"/>
  <c r="V1487" i="12"/>
  <c r="J1487" i="12"/>
  <c r="E1487" i="12"/>
  <c r="F1487" i="12" s="1"/>
  <c r="B1488" i="12"/>
  <c r="U1487" i="12"/>
  <c r="Q1486" i="12"/>
  <c r="R1486" i="12" s="1"/>
  <c r="K1487" i="12" l="1"/>
  <c r="Q1487" i="12"/>
  <c r="R1487" i="12" s="1"/>
  <c r="W1487" i="12"/>
  <c r="E2452" i="13"/>
  <c r="N1488" i="12"/>
  <c r="O1488" i="12" s="1"/>
  <c r="P1488" i="12" s="1"/>
  <c r="J1488" i="12"/>
  <c r="Y1488" i="12"/>
  <c r="I1488" i="12"/>
  <c r="V1488" i="12"/>
  <c r="U1488" i="12"/>
  <c r="E1488" i="12"/>
  <c r="F1488" i="12" s="1"/>
  <c r="B1489" i="12"/>
  <c r="W1488" i="12" l="1"/>
  <c r="Q1488" i="12"/>
  <c r="R1488" i="12" s="1"/>
  <c r="E2451" i="13"/>
  <c r="J1489" i="12"/>
  <c r="V1489" i="12"/>
  <c r="B1490" i="12"/>
  <c r="U1489" i="12"/>
  <c r="E1489" i="12"/>
  <c r="F1489" i="12" s="1"/>
  <c r="N1489" i="12"/>
  <c r="O1489" i="12" s="1"/>
  <c r="P1489" i="12" s="1"/>
  <c r="Y1489" i="12"/>
  <c r="I1489" i="12"/>
  <c r="K1488" i="12"/>
  <c r="W1489" i="12" l="1"/>
  <c r="K1489" i="12"/>
  <c r="Q1489" i="12"/>
  <c r="R1489" i="12" s="1"/>
  <c r="E2450" i="13"/>
  <c r="B1491" i="12"/>
  <c r="U1490" i="12"/>
  <c r="E1490" i="12"/>
  <c r="F1490" i="12" s="1"/>
  <c r="N1490" i="12"/>
  <c r="O1490" i="12" s="1"/>
  <c r="P1490" i="12" s="1"/>
  <c r="J1490" i="12"/>
  <c r="Y1490" i="12"/>
  <c r="V1490" i="12"/>
  <c r="I1490" i="12"/>
  <c r="Q1490" i="12" l="1"/>
  <c r="R1490" i="12" s="1"/>
  <c r="E2449" i="13"/>
  <c r="B1492" i="12"/>
  <c r="U1491" i="12"/>
  <c r="E1491" i="12"/>
  <c r="F1491" i="12" s="1"/>
  <c r="J1491" i="12"/>
  <c r="Y1491" i="12"/>
  <c r="V1491" i="12"/>
  <c r="N1491" i="12"/>
  <c r="O1491" i="12" s="1"/>
  <c r="P1491" i="12" s="1"/>
  <c r="I1491" i="12"/>
  <c r="K1490" i="12"/>
  <c r="W1490" i="12"/>
  <c r="W1491" i="12" l="1"/>
  <c r="Q1491" i="12"/>
  <c r="R1491" i="12" s="1"/>
  <c r="E2448" i="13"/>
  <c r="N1492" i="12"/>
  <c r="O1492" i="12" s="1"/>
  <c r="P1492" i="12" s="1"/>
  <c r="J1492" i="12"/>
  <c r="V1492" i="12"/>
  <c r="B1493" i="12"/>
  <c r="U1492" i="12"/>
  <c r="E1492" i="12"/>
  <c r="F1492" i="12" s="1"/>
  <c r="Y1492" i="12"/>
  <c r="I1492" i="12"/>
  <c r="K1491" i="12"/>
  <c r="Q1492" i="12" l="1"/>
  <c r="R1492" i="12" s="1"/>
  <c r="E2447" i="13"/>
  <c r="N1493" i="12"/>
  <c r="O1493" i="12" s="1"/>
  <c r="P1493" i="12" s="1"/>
  <c r="J1493" i="12"/>
  <c r="Y1493" i="12"/>
  <c r="I1493" i="12"/>
  <c r="B1494" i="12"/>
  <c r="U1493" i="12"/>
  <c r="E1493" i="12"/>
  <c r="F1493" i="12" s="1"/>
  <c r="V1493" i="12"/>
  <c r="K1492" i="12"/>
  <c r="W1492" i="12"/>
  <c r="K1493" i="12" l="1"/>
  <c r="W1493" i="12"/>
  <c r="E2446" i="13"/>
  <c r="Y1494" i="12"/>
  <c r="I1494" i="12"/>
  <c r="V1494" i="12"/>
  <c r="N1494" i="12"/>
  <c r="O1494" i="12" s="1"/>
  <c r="P1494" i="12" s="1"/>
  <c r="B1495" i="12"/>
  <c r="U1494" i="12"/>
  <c r="J1494" i="12"/>
  <c r="E1494" i="12"/>
  <c r="F1494" i="12" s="1"/>
  <c r="Q1493" i="12"/>
  <c r="R1493" i="12" s="1"/>
  <c r="K1494" i="12" l="1"/>
  <c r="W1494" i="12"/>
  <c r="E2445" i="13"/>
  <c r="Y1495" i="12"/>
  <c r="I1495" i="12"/>
  <c r="V1495" i="12"/>
  <c r="B1496" i="12"/>
  <c r="U1495" i="12"/>
  <c r="E1495" i="12"/>
  <c r="F1495" i="12" s="1"/>
  <c r="N1495" i="12"/>
  <c r="O1495" i="12" s="1"/>
  <c r="P1495" i="12" s="1"/>
  <c r="J1495" i="12"/>
  <c r="Q1494" i="12"/>
  <c r="R1494" i="12" s="1"/>
  <c r="K1495" i="12" l="1"/>
  <c r="E2444" i="13"/>
  <c r="V1496" i="12"/>
  <c r="B1497" i="12"/>
  <c r="U1496" i="12"/>
  <c r="E1496" i="12"/>
  <c r="F1496" i="12" s="1"/>
  <c r="N1496" i="12"/>
  <c r="O1496" i="12" s="1"/>
  <c r="P1496" i="12" s="1"/>
  <c r="J1496" i="12"/>
  <c r="Y1496" i="12"/>
  <c r="I1496" i="12"/>
  <c r="Q1495" i="12"/>
  <c r="R1495" i="12" s="1"/>
  <c r="W1495" i="12"/>
  <c r="K1496" i="12" l="1"/>
  <c r="Q1496" i="12"/>
  <c r="R1496" i="12" s="1"/>
  <c r="W1496" i="12"/>
  <c r="E2443" i="13"/>
  <c r="N1497" i="12"/>
  <c r="O1497" i="12" s="1"/>
  <c r="P1497" i="12" s="1"/>
  <c r="Y1497" i="12"/>
  <c r="I1497" i="12"/>
  <c r="V1497" i="12"/>
  <c r="B1498" i="12"/>
  <c r="U1497" i="12"/>
  <c r="E1497" i="12"/>
  <c r="F1497" i="12" s="1"/>
  <c r="J1497" i="12"/>
  <c r="W1497" i="12" l="1"/>
  <c r="K1497" i="12"/>
  <c r="E2442" i="13"/>
  <c r="J1498" i="12"/>
  <c r="V1498" i="12"/>
  <c r="B1499" i="12"/>
  <c r="U1498" i="12"/>
  <c r="E1498" i="12"/>
  <c r="F1498" i="12" s="1"/>
  <c r="Y1498" i="12"/>
  <c r="N1498" i="12"/>
  <c r="O1498" i="12" s="1"/>
  <c r="P1498" i="12" s="1"/>
  <c r="I1498" i="12"/>
  <c r="Q1497" i="12"/>
  <c r="R1497" i="12" s="1"/>
  <c r="Q1498" i="12" l="1"/>
  <c r="R1498" i="12" s="1"/>
  <c r="W1498" i="12"/>
  <c r="E2441" i="13"/>
  <c r="J1499" i="12"/>
  <c r="Y1499" i="12"/>
  <c r="I1499" i="12"/>
  <c r="B1500" i="12"/>
  <c r="U1499" i="12"/>
  <c r="E1499" i="12"/>
  <c r="F1499" i="12" s="1"/>
  <c r="V1499" i="12"/>
  <c r="N1499" i="12"/>
  <c r="O1499" i="12" s="1"/>
  <c r="P1499" i="12" s="1"/>
  <c r="K1498" i="12"/>
  <c r="E2440" i="13" l="1"/>
  <c r="J1500" i="12"/>
  <c r="Y1500" i="12"/>
  <c r="I1500" i="12"/>
  <c r="V1500" i="12"/>
  <c r="B1501" i="12"/>
  <c r="U1500" i="12"/>
  <c r="E1500" i="12"/>
  <c r="F1500" i="12" s="1"/>
  <c r="N1500" i="12"/>
  <c r="O1500" i="12" s="1"/>
  <c r="P1500" i="12" s="1"/>
  <c r="K1499" i="12"/>
  <c r="Q1499" i="12"/>
  <c r="R1499" i="12" s="1"/>
  <c r="W1499" i="12"/>
  <c r="W1500" i="12" l="1"/>
  <c r="E2439" i="13"/>
  <c r="V1501" i="12"/>
  <c r="J1501" i="12"/>
  <c r="Y1501" i="12"/>
  <c r="I1501" i="12"/>
  <c r="B1502" i="12"/>
  <c r="U1501" i="12"/>
  <c r="N1501" i="12"/>
  <c r="O1501" i="12" s="1"/>
  <c r="P1501" i="12" s="1"/>
  <c r="E1501" i="12"/>
  <c r="F1501" i="12" s="1"/>
  <c r="K1500" i="12"/>
  <c r="Q1500" i="12"/>
  <c r="R1500" i="12" s="1"/>
  <c r="Q1501" i="12" l="1"/>
  <c r="R1501" i="12" s="1"/>
  <c r="K1501" i="12"/>
  <c r="W1501" i="12"/>
  <c r="E2438" i="13"/>
  <c r="N1502" i="12"/>
  <c r="O1502" i="12" s="1"/>
  <c r="P1502" i="12" s="1"/>
  <c r="J1502" i="12"/>
  <c r="Y1502" i="12"/>
  <c r="I1502" i="12"/>
  <c r="V1502" i="12"/>
  <c r="U1502" i="12"/>
  <c r="E1502" i="12"/>
  <c r="F1502" i="12" s="1"/>
  <c r="B1503" i="12"/>
  <c r="K1502" i="12" l="1"/>
  <c r="W1502" i="12"/>
  <c r="Q1502" i="12"/>
  <c r="R1502" i="12" s="1"/>
  <c r="E2437" i="13"/>
  <c r="N1503" i="12"/>
  <c r="O1503" i="12" s="1"/>
  <c r="P1503" i="12" s="1"/>
  <c r="Y1503" i="12"/>
  <c r="I1503" i="12"/>
  <c r="V1503" i="12"/>
  <c r="B1504" i="12"/>
  <c r="U1503" i="12"/>
  <c r="E1503" i="12"/>
  <c r="F1503" i="12" s="1"/>
  <c r="J1503" i="12"/>
  <c r="K1503" i="12" l="1"/>
  <c r="E2436" i="13"/>
  <c r="N1504" i="12"/>
  <c r="O1504" i="12" s="1"/>
  <c r="P1504" i="12" s="1"/>
  <c r="J1504" i="12"/>
  <c r="Y1504" i="12"/>
  <c r="I1504" i="12"/>
  <c r="V1504" i="12"/>
  <c r="E1504" i="12"/>
  <c r="F1504" i="12" s="1"/>
  <c r="B1505" i="12"/>
  <c r="U1504" i="12"/>
  <c r="Q1503" i="12"/>
  <c r="R1503" i="12" s="1"/>
  <c r="W1503" i="12"/>
  <c r="Q1504" i="12" l="1"/>
  <c r="R1504" i="12" s="1"/>
  <c r="K1504" i="12"/>
  <c r="W1504" i="12"/>
  <c r="E2435" i="13"/>
  <c r="J1505" i="12"/>
  <c r="V1505" i="12"/>
  <c r="B1506" i="12"/>
  <c r="U1505" i="12"/>
  <c r="E1505" i="12"/>
  <c r="F1505" i="12" s="1"/>
  <c r="N1505" i="12"/>
  <c r="O1505" i="12" s="1"/>
  <c r="P1505" i="12" s="1"/>
  <c r="Y1505" i="12"/>
  <c r="I1505" i="12"/>
  <c r="W1505" i="12" l="1"/>
  <c r="K1505" i="12"/>
  <c r="Q1505" i="12"/>
  <c r="R1505" i="12" s="1"/>
  <c r="E2434" i="13"/>
  <c r="B1507" i="12"/>
  <c r="U1506" i="12"/>
  <c r="E1506" i="12"/>
  <c r="F1506" i="12" s="1"/>
  <c r="N1506" i="12"/>
  <c r="O1506" i="12" s="1"/>
  <c r="P1506" i="12" s="1"/>
  <c r="J1506" i="12"/>
  <c r="I1506" i="12"/>
  <c r="Y1506" i="12"/>
  <c r="V1506" i="12"/>
  <c r="Q1506" i="12" l="1"/>
  <c r="R1506" i="12" s="1"/>
  <c r="K1506" i="12"/>
  <c r="W1506" i="12"/>
  <c r="E2433" i="13"/>
  <c r="B1508" i="12"/>
  <c r="U1507" i="12"/>
  <c r="E1507" i="12"/>
  <c r="F1507" i="12" s="1"/>
  <c r="J1507" i="12"/>
  <c r="Y1507" i="12"/>
  <c r="I1507" i="12"/>
  <c r="V1507" i="12"/>
  <c r="N1507" i="12"/>
  <c r="O1507" i="12" s="1"/>
  <c r="P1507" i="12" s="1"/>
  <c r="W1507" i="12" l="1"/>
  <c r="E2432" i="13"/>
  <c r="N1508" i="12"/>
  <c r="O1508" i="12" s="1"/>
  <c r="P1508" i="12" s="1"/>
  <c r="J1508" i="12"/>
  <c r="V1508" i="12"/>
  <c r="B1509" i="12"/>
  <c r="U1508" i="12"/>
  <c r="E1508" i="12"/>
  <c r="F1508" i="12" s="1"/>
  <c r="Y1508" i="12"/>
  <c r="I1508" i="12"/>
  <c r="Q1507" i="12"/>
  <c r="R1507" i="12" s="1"/>
  <c r="K1507" i="12"/>
  <c r="W1508" i="12" l="1"/>
  <c r="E2431" i="13"/>
  <c r="N1509" i="12"/>
  <c r="O1509" i="12" s="1"/>
  <c r="P1509" i="12" s="1"/>
  <c r="J1509" i="12"/>
  <c r="Y1509" i="12"/>
  <c r="I1509" i="12"/>
  <c r="B1510" i="12"/>
  <c r="U1509" i="12"/>
  <c r="E1509" i="12"/>
  <c r="F1509" i="12" s="1"/>
  <c r="V1509" i="12"/>
  <c r="Q1508" i="12"/>
  <c r="R1508" i="12" s="1"/>
  <c r="K1508" i="12"/>
  <c r="W1509" i="12" l="1"/>
  <c r="K1509" i="12"/>
  <c r="E2430" i="13"/>
  <c r="Y1510" i="12"/>
  <c r="I1510" i="12"/>
  <c r="V1510" i="12"/>
  <c r="N1510" i="12"/>
  <c r="O1510" i="12" s="1"/>
  <c r="P1510" i="12" s="1"/>
  <c r="B1511" i="12"/>
  <c r="U1510" i="12"/>
  <c r="J1510" i="12"/>
  <c r="E1510" i="12"/>
  <c r="F1510" i="12" s="1"/>
  <c r="Q1509" i="12"/>
  <c r="R1509" i="12" s="1"/>
  <c r="Q1510" i="12" l="1"/>
  <c r="R1510" i="12" s="1"/>
  <c r="K1510" i="12"/>
  <c r="W1510" i="12"/>
  <c r="E2429" i="13"/>
  <c r="Y1511" i="12"/>
  <c r="I1511" i="12"/>
  <c r="V1511" i="12"/>
  <c r="B1512" i="12"/>
  <c r="U1511" i="12"/>
  <c r="E1511" i="12"/>
  <c r="F1511" i="12" s="1"/>
  <c r="N1511" i="12"/>
  <c r="O1511" i="12" s="1"/>
  <c r="P1511" i="12" s="1"/>
  <c r="J1511" i="12"/>
  <c r="Q1511" i="12" l="1"/>
  <c r="R1511" i="12" s="1"/>
  <c r="E2428" i="13"/>
  <c r="V1512" i="12"/>
  <c r="B1513" i="12"/>
  <c r="U1512" i="12"/>
  <c r="E1512" i="12"/>
  <c r="F1512" i="12" s="1"/>
  <c r="N1512" i="12"/>
  <c r="O1512" i="12" s="1"/>
  <c r="P1512" i="12" s="1"/>
  <c r="J1512" i="12"/>
  <c r="Y1512" i="12"/>
  <c r="I1512" i="12"/>
  <c r="K1511" i="12"/>
  <c r="W1511" i="12"/>
  <c r="Q1512" i="12" l="1"/>
  <c r="R1512" i="12" s="1"/>
  <c r="W1512" i="12"/>
  <c r="E2427" i="13"/>
  <c r="N1513" i="12"/>
  <c r="O1513" i="12" s="1"/>
  <c r="P1513" i="12" s="1"/>
  <c r="Y1513" i="12"/>
  <c r="I1513" i="12"/>
  <c r="V1513" i="12"/>
  <c r="B1514" i="12"/>
  <c r="U1513" i="12"/>
  <c r="E1513" i="12"/>
  <c r="F1513" i="12" s="1"/>
  <c r="J1513" i="12"/>
  <c r="K1512" i="12"/>
  <c r="K1513" i="12" l="1"/>
  <c r="Q1513" i="12"/>
  <c r="R1513" i="12" s="1"/>
  <c r="W1513" i="12"/>
  <c r="E2426" i="13"/>
  <c r="N1514" i="12"/>
  <c r="O1514" i="12" s="1"/>
  <c r="P1514" i="12" s="1"/>
  <c r="J1514" i="12"/>
  <c r="V1514" i="12"/>
  <c r="B1515" i="12"/>
  <c r="U1514" i="12"/>
  <c r="E1514" i="12"/>
  <c r="F1514" i="12" s="1"/>
  <c r="Y1514" i="12"/>
  <c r="I1514" i="12"/>
  <c r="W1514" i="12" l="1"/>
  <c r="K1514" i="12"/>
  <c r="Q1514" i="12"/>
  <c r="R1514" i="12" s="1"/>
  <c r="E2425" i="13"/>
  <c r="J1515" i="12"/>
  <c r="Y1515" i="12"/>
  <c r="I1515" i="12"/>
  <c r="B1516" i="12"/>
  <c r="U1515" i="12"/>
  <c r="E1515" i="12"/>
  <c r="F1515" i="12" s="1"/>
  <c r="V1515" i="12"/>
  <c r="N1515" i="12"/>
  <c r="O1515" i="12" s="1"/>
  <c r="P1515" i="12" s="1"/>
  <c r="Q1515" i="12" l="1"/>
  <c r="R1515" i="12" s="1"/>
  <c r="W1515" i="12"/>
  <c r="E2424" i="13"/>
  <c r="J1516" i="12"/>
  <c r="Y1516" i="12"/>
  <c r="I1516" i="12"/>
  <c r="V1516" i="12"/>
  <c r="B1517" i="12"/>
  <c r="U1516" i="12"/>
  <c r="E1516" i="12"/>
  <c r="F1516" i="12" s="1"/>
  <c r="N1516" i="12"/>
  <c r="O1516" i="12" s="1"/>
  <c r="P1516" i="12" s="1"/>
  <c r="K1515" i="12"/>
  <c r="K1516" i="12" l="1"/>
  <c r="Q1516" i="12"/>
  <c r="R1516" i="12" s="1"/>
  <c r="W1516" i="12"/>
  <c r="E2423" i="13"/>
  <c r="V1517" i="12"/>
  <c r="B1518" i="12"/>
  <c r="U1517" i="12"/>
  <c r="E1517" i="12"/>
  <c r="F1517" i="12" s="1"/>
  <c r="N1517" i="12"/>
  <c r="O1517" i="12" s="1"/>
  <c r="P1517" i="12" s="1"/>
  <c r="J1517" i="12"/>
  <c r="Y1517" i="12"/>
  <c r="I1517" i="12"/>
  <c r="Q1517" i="12" l="1"/>
  <c r="R1517" i="12" s="1"/>
  <c r="E2422" i="13"/>
  <c r="N1518" i="12"/>
  <c r="O1518" i="12" s="1"/>
  <c r="P1518" i="12" s="1"/>
  <c r="J1518" i="12"/>
  <c r="Y1518" i="12"/>
  <c r="I1518" i="12"/>
  <c r="V1518" i="12"/>
  <c r="E1518" i="12"/>
  <c r="F1518" i="12" s="1"/>
  <c r="B1519" i="12"/>
  <c r="U1518" i="12"/>
  <c r="K1517" i="12"/>
  <c r="W1517" i="12"/>
  <c r="W1518" i="12" l="1"/>
  <c r="K1518" i="12"/>
  <c r="Q1518" i="12"/>
  <c r="R1518" i="12" s="1"/>
  <c r="E2421" i="13"/>
  <c r="N1519" i="12"/>
  <c r="O1519" i="12" s="1"/>
  <c r="P1519" i="12" s="1"/>
  <c r="Y1519" i="12"/>
  <c r="I1519" i="12"/>
  <c r="V1519" i="12"/>
  <c r="B1520" i="12"/>
  <c r="U1519" i="12"/>
  <c r="E1519" i="12"/>
  <c r="F1519" i="12" s="1"/>
  <c r="J1519" i="12"/>
  <c r="W1519" i="12" l="1"/>
  <c r="E2420" i="13"/>
  <c r="N1520" i="12"/>
  <c r="O1520" i="12" s="1"/>
  <c r="P1520" i="12" s="1"/>
  <c r="J1520" i="12"/>
  <c r="Y1520" i="12"/>
  <c r="I1520" i="12"/>
  <c r="V1520" i="12"/>
  <c r="B1521" i="12"/>
  <c r="U1520" i="12"/>
  <c r="E1520" i="12"/>
  <c r="F1520" i="12" s="1"/>
  <c r="K1519" i="12"/>
  <c r="Q1519" i="12"/>
  <c r="R1519" i="12" s="1"/>
  <c r="Q1520" i="12" l="1"/>
  <c r="R1520" i="12" s="1"/>
  <c r="K1520" i="12"/>
  <c r="W1520" i="12"/>
  <c r="E2419" i="13"/>
  <c r="J1521" i="12"/>
  <c r="Y1521" i="12"/>
  <c r="I1521" i="12"/>
  <c r="V1521" i="12"/>
  <c r="B1522" i="12"/>
  <c r="U1521" i="12"/>
  <c r="E1521" i="12"/>
  <c r="F1521" i="12" s="1"/>
  <c r="N1521" i="12"/>
  <c r="O1521" i="12" s="1"/>
  <c r="P1521" i="12" s="1"/>
  <c r="W1521" i="12" l="1"/>
  <c r="Q1521" i="12"/>
  <c r="R1521" i="12" s="1"/>
  <c r="E2418" i="13"/>
  <c r="V1522" i="12"/>
  <c r="B1523" i="12"/>
  <c r="U1522" i="12"/>
  <c r="E1522" i="12"/>
  <c r="F1522" i="12" s="1"/>
  <c r="N1522" i="12"/>
  <c r="O1522" i="12" s="1"/>
  <c r="P1522" i="12" s="1"/>
  <c r="J1522" i="12"/>
  <c r="Y1522" i="12"/>
  <c r="I1522" i="12"/>
  <c r="K1521" i="12"/>
  <c r="K1522" i="12" l="1"/>
  <c r="Q1522" i="12"/>
  <c r="R1522" i="12" s="1"/>
  <c r="W1522" i="12"/>
  <c r="E2417" i="13"/>
  <c r="B1524" i="12"/>
  <c r="U1523" i="12"/>
  <c r="E1523" i="12"/>
  <c r="F1523" i="12" s="1"/>
  <c r="J1523" i="12"/>
  <c r="Y1523" i="12"/>
  <c r="I1523" i="12"/>
  <c r="V1523" i="12"/>
  <c r="N1523" i="12"/>
  <c r="O1523" i="12" s="1"/>
  <c r="P1523" i="12" s="1"/>
  <c r="W1523" i="12" l="1"/>
  <c r="E2416" i="13"/>
  <c r="N1524" i="12"/>
  <c r="O1524" i="12" s="1"/>
  <c r="P1524" i="12" s="1"/>
  <c r="J1524" i="12"/>
  <c r="Y1524" i="12"/>
  <c r="I1524" i="12"/>
  <c r="V1524" i="12"/>
  <c r="B1525" i="12"/>
  <c r="U1524" i="12"/>
  <c r="E1524" i="12"/>
  <c r="F1524" i="12" s="1"/>
  <c r="K1523" i="12"/>
  <c r="Q1523" i="12"/>
  <c r="R1523" i="12" s="1"/>
  <c r="Q1524" i="12" l="1"/>
  <c r="R1524" i="12" s="1"/>
  <c r="K1524" i="12"/>
  <c r="W1524" i="12"/>
  <c r="E2415" i="13"/>
  <c r="N1525" i="12"/>
  <c r="O1525" i="12" s="1"/>
  <c r="P1525" i="12" s="1"/>
  <c r="J1525" i="12"/>
  <c r="Y1525" i="12"/>
  <c r="I1525" i="12"/>
  <c r="V1525" i="12"/>
  <c r="B1526" i="12"/>
  <c r="U1525" i="12"/>
  <c r="E1525" i="12"/>
  <c r="F1525" i="12" s="1"/>
  <c r="W1525" i="12" l="1"/>
  <c r="Q1525" i="12"/>
  <c r="R1525" i="12" s="1"/>
  <c r="E2414" i="13"/>
  <c r="J1526" i="12"/>
  <c r="Y1526" i="12"/>
  <c r="I1526" i="12"/>
  <c r="V1526" i="12"/>
  <c r="N1526" i="12"/>
  <c r="O1526" i="12" s="1"/>
  <c r="P1526" i="12" s="1"/>
  <c r="B1527" i="12"/>
  <c r="U1526" i="12"/>
  <c r="E1526" i="12"/>
  <c r="F1526" i="12" s="1"/>
  <c r="K1525" i="12"/>
  <c r="W1526" i="12" l="1"/>
  <c r="K1526" i="12"/>
  <c r="E2413" i="13"/>
  <c r="Y1527" i="12"/>
  <c r="I1527" i="12"/>
  <c r="V1527" i="12"/>
  <c r="B1528" i="12"/>
  <c r="U1527" i="12"/>
  <c r="E1527" i="12"/>
  <c r="F1527" i="12" s="1"/>
  <c r="N1527" i="12"/>
  <c r="O1527" i="12" s="1"/>
  <c r="P1527" i="12" s="1"/>
  <c r="J1527" i="12"/>
  <c r="Q1526" i="12"/>
  <c r="R1526" i="12" s="1"/>
  <c r="W1527" i="12" l="1"/>
  <c r="E2412" i="13"/>
  <c r="V1528" i="12"/>
  <c r="B1529" i="12"/>
  <c r="U1528" i="12"/>
  <c r="E1528" i="12"/>
  <c r="F1528" i="12" s="1"/>
  <c r="N1528" i="12"/>
  <c r="O1528" i="12" s="1"/>
  <c r="P1528" i="12" s="1"/>
  <c r="J1528" i="12"/>
  <c r="Y1528" i="12"/>
  <c r="I1528" i="12"/>
  <c r="K1527" i="12"/>
  <c r="Q1527" i="12"/>
  <c r="R1527" i="12" s="1"/>
  <c r="W1528" i="12" l="1"/>
  <c r="Q1528" i="12"/>
  <c r="R1528" i="12" s="1"/>
  <c r="E2411" i="13"/>
  <c r="N1529" i="12"/>
  <c r="O1529" i="12" s="1"/>
  <c r="P1529" i="12" s="1"/>
  <c r="J1529" i="12"/>
  <c r="Y1529" i="12"/>
  <c r="I1529" i="12"/>
  <c r="V1529" i="12"/>
  <c r="B1530" i="12"/>
  <c r="U1529" i="12"/>
  <c r="E1529" i="12"/>
  <c r="F1529" i="12" s="1"/>
  <c r="K1528" i="12"/>
  <c r="W1529" i="12" l="1"/>
  <c r="Q1529" i="12"/>
  <c r="R1529" i="12" s="1"/>
  <c r="E2410" i="13"/>
  <c r="N1530" i="12"/>
  <c r="O1530" i="12" s="1"/>
  <c r="P1530" i="12" s="1"/>
  <c r="J1530" i="12"/>
  <c r="Y1530" i="12"/>
  <c r="I1530" i="12"/>
  <c r="V1530" i="12"/>
  <c r="B1531" i="12"/>
  <c r="U1530" i="12"/>
  <c r="E1530" i="12"/>
  <c r="F1530" i="12" s="1"/>
  <c r="K1529" i="12"/>
  <c r="W1530" i="12" l="1"/>
  <c r="E2409" i="13"/>
  <c r="J1531" i="12"/>
  <c r="Y1531" i="12"/>
  <c r="I1531" i="12"/>
  <c r="V1531" i="12"/>
  <c r="B1532" i="12"/>
  <c r="U1531" i="12"/>
  <c r="E1531" i="12"/>
  <c r="F1531" i="12" s="1"/>
  <c r="N1531" i="12"/>
  <c r="O1531" i="12" s="1"/>
  <c r="P1531" i="12" s="1"/>
  <c r="Q1530" i="12"/>
  <c r="R1530" i="12" s="1"/>
  <c r="K1530" i="12"/>
  <c r="K1531" i="12" l="1"/>
  <c r="Q1531" i="12"/>
  <c r="R1531" i="12" s="1"/>
  <c r="W1531" i="12"/>
  <c r="E2408" i="13"/>
  <c r="J1532" i="12"/>
  <c r="Y1532" i="12"/>
  <c r="I1532" i="12"/>
  <c r="V1532" i="12"/>
  <c r="B1533" i="12"/>
  <c r="U1532" i="12"/>
  <c r="E1532" i="12"/>
  <c r="F1532" i="12" s="1"/>
  <c r="N1532" i="12"/>
  <c r="O1532" i="12" s="1"/>
  <c r="P1532" i="12" s="1"/>
  <c r="W1532" i="12" l="1"/>
  <c r="Q1532" i="12"/>
  <c r="R1532" i="12" s="1"/>
  <c r="E2407" i="13"/>
  <c r="V1533" i="12"/>
  <c r="B1534" i="12"/>
  <c r="U1533" i="12"/>
  <c r="E1533" i="12"/>
  <c r="F1533" i="12" s="1"/>
  <c r="N1533" i="12"/>
  <c r="O1533" i="12" s="1"/>
  <c r="P1533" i="12" s="1"/>
  <c r="J1533" i="12"/>
  <c r="Y1533" i="12"/>
  <c r="I1533" i="12"/>
  <c r="K1532" i="12"/>
  <c r="W1533" i="12" l="1"/>
  <c r="E2406" i="13"/>
  <c r="N1534" i="12"/>
  <c r="O1534" i="12" s="1"/>
  <c r="P1534" i="12" s="1"/>
  <c r="J1534" i="12"/>
  <c r="Y1534" i="12"/>
  <c r="I1534" i="12"/>
  <c r="V1534" i="12"/>
  <c r="B1535" i="12"/>
  <c r="U1534" i="12"/>
  <c r="E1534" i="12"/>
  <c r="F1534" i="12" s="1"/>
  <c r="K1533" i="12"/>
  <c r="Q1533" i="12"/>
  <c r="R1533" i="12" s="1"/>
  <c r="W1534" i="12" l="1"/>
  <c r="K1534" i="12"/>
  <c r="Q1534" i="12"/>
  <c r="R1534" i="12" s="1"/>
  <c r="E2405" i="13"/>
  <c r="N1535" i="12"/>
  <c r="O1535" i="12" s="1"/>
  <c r="P1535" i="12" s="1"/>
  <c r="J1535" i="12"/>
  <c r="Y1535" i="12"/>
  <c r="I1535" i="12"/>
  <c r="V1535" i="12"/>
  <c r="B1536" i="12"/>
  <c r="U1535" i="12"/>
  <c r="E1535" i="12"/>
  <c r="F1535" i="12" s="1"/>
  <c r="W1535" i="12" l="1"/>
  <c r="Q1535" i="12"/>
  <c r="R1535" i="12" s="1"/>
  <c r="E2404" i="13"/>
  <c r="N1536" i="12"/>
  <c r="O1536" i="12" s="1"/>
  <c r="P1536" i="12" s="1"/>
  <c r="J1536" i="12"/>
  <c r="Y1536" i="12"/>
  <c r="I1536" i="12"/>
  <c r="V1536" i="12"/>
  <c r="B1537" i="12"/>
  <c r="U1536" i="12"/>
  <c r="E1536" i="12"/>
  <c r="F1536" i="12" s="1"/>
  <c r="K1535" i="12"/>
  <c r="Q1536" i="12" l="1"/>
  <c r="R1536" i="12" s="1"/>
  <c r="K1536" i="12"/>
  <c r="W1536" i="12"/>
  <c r="E2403" i="13"/>
  <c r="J1537" i="12"/>
  <c r="Y1537" i="12"/>
  <c r="I1537" i="12"/>
  <c r="V1537" i="12"/>
  <c r="B1538" i="12"/>
  <c r="U1537" i="12"/>
  <c r="E1537" i="12"/>
  <c r="F1537" i="12" s="1"/>
  <c r="N1537" i="12"/>
  <c r="O1537" i="12" s="1"/>
  <c r="P1537" i="12" s="1"/>
  <c r="K1537" i="12" l="1"/>
  <c r="E2402" i="13"/>
  <c r="V1538" i="12"/>
  <c r="B1539" i="12"/>
  <c r="U1538" i="12"/>
  <c r="E1538" i="12"/>
  <c r="F1538" i="12" s="1"/>
  <c r="N1538" i="12"/>
  <c r="O1538" i="12" s="1"/>
  <c r="P1538" i="12" s="1"/>
  <c r="J1538" i="12"/>
  <c r="I1538" i="12"/>
  <c r="Y1538" i="12"/>
  <c r="Q1537" i="12"/>
  <c r="R1537" i="12" s="1"/>
  <c r="W1537" i="12"/>
  <c r="K1538" i="12" l="1"/>
  <c r="W1538" i="12"/>
  <c r="Q1538" i="12"/>
  <c r="R1538" i="12" s="1"/>
  <c r="E2401" i="13"/>
  <c r="B1540" i="12"/>
  <c r="U1539" i="12"/>
  <c r="E1539" i="12"/>
  <c r="F1539" i="12" s="1"/>
  <c r="N1539" i="12"/>
  <c r="O1539" i="12" s="1"/>
  <c r="P1539" i="12" s="1"/>
  <c r="J1539" i="12"/>
  <c r="Y1539" i="12"/>
  <c r="I1539" i="12"/>
  <c r="V1539" i="12"/>
  <c r="W1539" i="12" l="1"/>
  <c r="E2400" i="13"/>
  <c r="N1540" i="12"/>
  <c r="O1540" i="12" s="1"/>
  <c r="P1540" i="12" s="1"/>
  <c r="J1540" i="12"/>
  <c r="Y1540" i="12"/>
  <c r="I1540" i="12"/>
  <c r="V1540" i="12"/>
  <c r="B1541" i="12"/>
  <c r="U1540" i="12"/>
  <c r="E1540" i="12"/>
  <c r="F1540" i="12" s="1"/>
  <c r="K1539" i="12"/>
  <c r="Q1539" i="12"/>
  <c r="R1539" i="12" s="1"/>
  <c r="W1540" i="12" l="1"/>
  <c r="E2399" i="13"/>
  <c r="N1541" i="12"/>
  <c r="O1541" i="12" s="1"/>
  <c r="P1541" i="12" s="1"/>
  <c r="J1541" i="12"/>
  <c r="Y1541" i="12"/>
  <c r="I1541" i="12"/>
  <c r="V1541" i="12"/>
  <c r="B1542" i="12"/>
  <c r="U1541" i="12"/>
  <c r="E1541" i="12"/>
  <c r="F1541" i="12" s="1"/>
  <c r="K1540" i="12"/>
  <c r="Q1540" i="12"/>
  <c r="R1540" i="12" s="1"/>
  <c r="K1541" i="12" l="1"/>
  <c r="Q1541" i="12"/>
  <c r="R1541" i="12" s="1"/>
  <c r="W1541" i="12"/>
  <c r="E2398" i="13"/>
  <c r="J1542" i="12"/>
  <c r="Y1542" i="12"/>
  <c r="I1542" i="12"/>
  <c r="V1542" i="12"/>
  <c r="B1543" i="12"/>
  <c r="U1542" i="12"/>
  <c r="E1542" i="12"/>
  <c r="F1542" i="12" s="1"/>
  <c r="N1542" i="12"/>
  <c r="O1542" i="12" s="1"/>
  <c r="P1542" i="12" s="1"/>
  <c r="W1542" i="12" l="1"/>
  <c r="Q1542" i="12"/>
  <c r="R1542" i="12" s="1"/>
  <c r="E2397" i="13"/>
  <c r="Y1543" i="12"/>
  <c r="I1543" i="12"/>
  <c r="V1543" i="12"/>
  <c r="B1544" i="12"/>
  <c r="U1543" i="12"/>
  <c r="E1543" i="12"/>
  <c r="F1543" i="12" s="1"/>
  <c r="N1543" i="12"/>
  <c r="O1543" i="12" s="1"/>
  <c r="P1543" i="12" s="1"/>
  <c r="J1543" i="12"/>
  <c r="K1542" i="12"/>
  <c r="K1543" i="12" l="1"/>
  <c r="Q1543" i="12"/>
  <c r="R1543" i="12" s="1"/>
  <c r="W1543" i="12"/>
  <c r="E2396" i="13"/>
  <c r="V1544" i="12"/>
  <c r="B1545" i="12"/>
  <c r="U1544" i="12"/>
  <c r="E1544" i="12"/>
  <c r="F1544" i="12" s="1"/>
  <c r="N1544" i="12"/>
  <c r="O1544" i="12" s="1"/>
  <c r="P1544" i="12" s="1"/>
  <c r="J1544" i="12"/>
  <c r="Y1544" i="12"/>
  <c r="I1544" i="12"/>
  <c r="W1544" i="12" l="1"/>
  <c r="E2395" i="13"/>
  <c r="N1545" i="12"/>
  <c r="O1545" i="12" s="1"/>
  <c r="P1545" i="12" s="1"/>
  <c r="J1545" i="12"/>
  <c r="Y1545" i="12"/>
  <c r="I1545" i="12"/>
  <c r="V1545" i="12"/>
  <c r="B1546" i="12"/>
  <c r="U1545" i="12"/>
  <c r="E1545" i="12"/>
  <c r="F1545" i="12" s="1"/>
  <c r="K1544" i="12"/>
  <c r="Q1544" i="12"/>
  <c r="R1544" i="12" s="1"/>
  <c r="K1545" i="12" l="1"/>
  <c r="Q1545" i="12"/>
  <c r="R1545" i="12" s="1"/>
  <c r="W1545" i="12"/>
  <c r="E2394" i="13"/>
  <c r="N1546" i="12"/>
  <c r="O1546" i="12" s="1"/>
  <c r="P1546" i="12" s="1"/>
  <c r="J1546" i="12"/>
  <c r="Y1546" i="12"/>
  <c r="I1546" i="12"/>
  <c r="V1546" i="12"/>
  <c r="B1547" i="12"/>
  <c r="U1546" i="12"/>
  <c r="E1546" i="12"/>
  <c r="F1546" i="12" s="1"/>
  <c r="Q1546" i="12" l="1"/>
  <c r="R1546" i="12" s="1"/>
  <c r="W1546" i="12"/>
  <c r="K1546" i="12"/>
  <c r="E2393" i="13"/>
  <c r="J1547" i="12"/>
  <c r="Y1547" i="12"/>
  <c r="I1547" i="12"/>
  <c r="V1547" i="12"/>
  <c r="B1548" i="12"/>
  <c r="U1547" i="12"/>
  <c r="E1547" i="12"/>
  <c r="F1547" i="12" s="1"/>
  <c r="N1547" i="12"/>
  <c r="O1547" i="12" s="1"/>
  <c r="P1547" i="12" s="1"/>
  <c r="W1547" i="12" l="1"/>
  <c r="Q1547" i="12"/>
  <c r="R1547" i="12" s="1"/>
  <c r="E2392" i="13"/>
  <c r="J1548" i="12"/>
  <c r="Y1548" i="12"/>
  <c r="I1548" i="12"/>
  <c r="V1548" i="12"/>
  <c r="B1549" i="12"/>
  <c r="U1548" i="12"/>
  <c r="E1548" i="12"/>
  <c r="F1548" i="12" s="1"/>
  <c r="N1548" i="12"/>
  <c r="O1548" i="12" s="1"/>
  <c r="P1548" i="12" s="1"/>
  <c r="K1547" i="12"/>
  <c r="Q1548" i="12" l="1"/>
  <c r="R1548" i="12" s="1"/>
  <c r="W1548" i="12"/>
  <c r="E2391" i="13"/>
  <c r="V1549" i="12"/>
  <c r="B1550" i="12"/>
  <c r="U1549" i="12"/>
  <c r="E1549" i="12"/>
  <c r="F1549" i="12" s="1"/>
  <c r="N1549" i="12"/>
  <c r="O1549" i="12" s="1"/>
  <c r="P1549" i="12" s="1"/>
  <c r="J1549" i="12"/>
  <c r="Y1549" i="12"/>
  <c r="I1549" i="12"/>
  <c r="K1548" i="12"/>
  <c r="W1549" i="12" l="1"/>
  <c r="Q1549" i="12"/>
  <c r="R1549" i="12" s="1"/>
  <c r="E2390" i="13"/>
  <c r="N1550" i="12"/>
  <c r="O1550" i="12" s="1"/>
  <c r="P1550" i="12" s="1"/>
  <c r="J1550" i="12"/>
  <c r="Y1550" i="12"/>
  <c r="I1550" i="12"/>
  <c r="V1550" i="12"/>
  <c r="B1551" i="12"/>
  <c r="U1550" i="12"/>
  <c r="E1550" i="12"/>
  <c r="F1550" i="12" s="1"/>
  <c r="K1549" i="12"/>
  <c r="W1550" i="12" l="1"/>
  <c r="Q1550" i="12"/>
  <c r="R1550" i="12" s="1"/>
  <c r="E2389" i="13"/>
  <c r="N1551" i="12"/>
  <c r="O1551" i="12" s="1"/>
  <c r="P1551" i="12" s="1"/>
  <c r="J1551" i="12"/>
  <c r="Y1551" i="12"/>
  <c r="I1551" i="12"/>
  <c r="V1551" i="12"/>
  <c r="B1552" i="12"/>
  <c r="U1551" i="12"/>
  <c r="E1551" i="12"/>
  <c r="F1551" i="12" s="1"/>
  <c r="K1550" i="12"/>
  <c r="K1551" i="12" l="1"/>
  <c r="W1551" i="12"/>
  <c r="Q1551" i="12"/>
  <c r="R1551" i="12" s="1"/>
  <c r="E2388" i="13"/>
  <c r="N1552" i="12"/>
  <c r="O1552" i="12" s="1"/>
  <c r="P1552" i="12" s="1"/>
  <c r="J1552" i="12"/>
  <c r="Y1552" i="12"/>
  <c r="I1552" i="12"/>
  <c r="V1552" i="12"/>
  <c r="B1553" i="12"/>
  <c r="U1552" i="12"/>
  <c r="E1552" i="12"/>
  <c r="F1552" i="12" s="1"/>
  <c r="K1552" i="12" l="1"/>
  <c r="Q1552" i="12"/>
  <c r="R1552" i="12" s="1"/>
  <c r="W1552" i="12"/>
  <c r="E2387" i="13"/>
  <c r="J1553" i="12"/>
  <c r="Y1553" i="12"/>
  <c r="I1553" i="12"/>
  <c r="V1553" i="12"/>
  <c r="B1554" i="12"/>
  <c r="U1553" i="12"/>
  <c r="E1553" i="12"/>
  <c r="F1553" i="12" s="1"/>
  <c r="N1553" i="12"/>
  <c r="O1553" i="12" s="1"/>
  <c r="P1553" i="12" s="1"/>
  <c r="Q1553" i="12" l="1"/>
  <c r="R1553" i="12" s="1"/>
  <c r="K1553" i="12"/>
  <c r="W1553" i="12"/>
  <c r="E2386" i="13"/>
  <c r="V1554" i="12"/>
  <c r="B1555" i="12"/>
  <c r="U1554" i="12"/>
  <c r="E1554" i="12"/>
  <c r="F1554" i="12" s="1"/>
  <c r="N1554" i="12"/>
  <c r="O1554" i="12" s="1"/>
  <c r="P1554" i="12" s="1"/>
  <c r="J1554" i="12"/>
  <c r="Y1554" i="12"/>
  <c r="I1554" i="12"/>
  <c r="K1554" i="12" l="1"/>
  <c r="Q1554" i="12"/>
  <c r="R1554" i="12" s="1"/>
  <c r="W1554" i="12"/>
  <c r="E2385" i="13"/>
  <c r="B1556" i="12"/>
  <c r="U1555" i="12"/>
  <c r="E1555" i="12"/>
  <c r="F1555" i="12" s="1"/>
  <c r="N1555" i="12"/>
  <c r="O1555" i="12" s="1"/>
  <c r="P1555" i="12" s="1"/>
  <c r="J1555" i="12"/>
  <c r="Y1555" i="12"/>
  <c r="I1555" i="12"/>
  <c r="V1555" i="12"/>
  <c r="K1555" i="12" l="1"/>
  <c r="E2384" i="13"/>
  <c r="N1556" i="12"/>
  <c r="O1556" i="12" s="1"/>
  <c r="P1556" i="12" s="1"/>
  <c r="J1556" i="12"/>
  <c r="Y1556" i="12"/>
  <c r="I1556" i="12"/>
  <c r="V1556" i="12"/>
  <c r="B1557" i="12"/>
  <c r="U1556" i="12"/>
  <c r="E1556" i="12"/>
  <c r="F1556" i="12" s="1"/>
  <c r="Q1555" i="12"/>
  <c r="R1555" i="12" s="1"/>
  <c r="W1555" i="12"/>
  <c r="Q1556" i="12" l="1"/>
  <c r="R1556" i="12" s="1"/>
  <c r="K1556" i="12"/>
  <c r="E2383" i="13"/>
  <c r="N1557" i="12"/>
  <c r="O1557" i="12" s="1"/>
  <c r="P1557" i="12" s="1"/>
  <c r="J1557" i="12"/>
  <c r="Y1557" i="12"/>
  <c r="I1557" i="12"/>
  <c r="V1557" i="12"/>
  <c r="B1558" i="12"/>
  <c r="U1557" i="12"/>
  <c r="E1557" i="12"/>
  <c r="F1557" i="12" s="1"/>
  <c r="W1556" i="12"/>
  <c r="Q1557" i="12" l="1"/>
  <c r="R1557" i="12" s="1"/>
  <c r="E2382" i="13"/>
  <c r="J1558" i="12"/>
  <c r="Y1558" i="12"/>
  <c r="I1558" i="12"/>
  <c r="V1558" i="12"/>
  <c r="B1559" i="12"/>
  <c r="U1558" i="12"/>
  <c r="E1558" i="12"/>
  <c r="F1558" i="12" s="1"/>
  <c r="N1558" i="12"/>
  <c r="O1558" i="12" s="1"/>
  <c r="P1558" i="12" s="1"/>
  <c r="K1557" i="12"/>
  <c r="W1557" i="12"/>
  <c r="W1558" i="12" l="1"/>
  <c r="E2381" i="13"/>
  <c r="Y1559" i="12"/>
  <c r="I1559" i="12"/>
  <c r="V1559" i="12"/>
  <c r="B1560" i="12"/>
  <c r="U1559" i="12"/>
  <c r="E1559" i="12"/>
  <c r="F1559" i="12" s="1"/>
  <c r="N1559" i="12"/>
  <c r="O1559" i="12" s="1"/>
  <c r="P1559" i="12" s="1"/>
  <c r="J1559" i="12"/>
  <c r="K1558" i="12"/>
  <c r="Q1558" i="12"/>
  <c r="R1558" i="12" s="1"/>
  <c r="W1559" i="12" l="1"/>
  <c r="E2380" i="13"/>
  <c r="V1560" i="12"/>
  <c r="B1561" i="12"/>
  <c r="U1560" i="12"/>
  <c r="E1560" i="12"/>
  <c r="F1560" i="12" s="1"/>
  <c r="N1560" i="12"/>
  <c r="O1560" i="12" s="1"/>
  <c r="P1560" i="12" s="1"/>
  <c r="J1560" i="12"/>
  <c r="Y1560" i="12"/>
  <c r="I1560" i="12"/>
  <c r="K1559" i="12"/>
  <c r="Q1559" i="12"/>
  <c r="R1559" i="12" s="1"/>
  <c r="W1560" i="12" l="1"/>
  <c r="Q1560" i="12"/>
  <c r="R1560" i="12" s="1"/>
  <c r="E2379" i="13"/>
  <c r="N1561" i="12"/>
  <c r="O1561" i="12" s="1"/>
  <c r="P1561" i="12" s="1"/>
  <c r="J1561" i="12"/>
  <c r="Y1561" i="12"/>
  <c r="I1561" i="12"/>
  <c r="V1561" i="12"/>
  <c r="B1562" i="12"/>
  <c r="U1561" i="12"/>
  <c r="E1561" i="12"/>
  <c r="F1561" i="12" s="1"/>
  <c r="K1560" i="12"/>
  <c r="W1561" i="12" l="1"/>
  <c r="Q1561" i="12"/>
  <c r="R1561" i="12" s="1"/>
  <c r="E2378" i="13"/>
  <c r="N1562" i="12"/>
  <c r="O1562" i="12" s="1"/>
  <c r="P1562" i="12" s="1"/>
  <c r="J1562" i="12"/>
  <c r="Y1562" i="12"/>
  <c r="I1562" i="12"/>
  <c r="V1562" i="12"/>
  <c r="B1563" i="12"/>
  <c r="U1562" i="12"/>
  <c r="E1562" i="12"/>
  <c r="F1562" i="12" s="1"/>
  <c r="K1561" i="12"/>
  <c r="W1562" i="12" l="1"/>
  <c r="K1562" i="12"/>
  <c r="Q1562" i="12"/>
  <c r="R1562" i="12" s="1"/>
  <c r="E2377" i="13"/>
  <c r="J1563" i="12"/>
  <c r="Y1563" i="12"/>
  <c r="I1563" i="12"/>
  <c r="V1563" i="12"/>
  <c r="B1564" i="12"/>
  <c r="U1563" i="12"/>
  <c r="E1563" i="12"/>
  <c r="F1563" i="12" s="1"/>
  <c r="N1563" i="12"/>
  <c r="O1563" i="12" s="1"/>
  <c r="P1563" i="12" s="1"/>
  <c r="W1563" i="12" l="1"/>
  <c r="Q1563" i="12"/>
  <c r="R1563" i="12" s="1"/>
  <c r="E2376" i="13"/>
  <c r="J1564" i="12"/>
  <c r="Y1564" i="12"/>
  <c r="I1564" i="12"/>
  <c r="V1564" i="12"/>
  <c r="B1565" i="12"/>
  <c r="U1564" i="12"/>
  <c r="E1564" i="12"/>
  <c r="F1564" i="12" s="1"/>
  <c r="N1564" i="12"/>
  <c r="O1564" i="12" s="1"/>
  <c r="P1564" i="12" s="1"/>
  <c r="K1563" i="12"/>
  <c r="W1564" i="12" l="1"/>
  <c r="K1564" i="12"/>
  <c r="Q1564" i="12"/>
  <c r="R1564" i="12" s="1"/>
  <c r="E2375" i="13"/>
  <c r="V1565" i="12"/>
  <c r="B1566" i="12"/>
  <c r="U1565" i="12"/>
  <c r="E1565" i="12"/>
  <c r="F1565" i="12" s="1"/>
  <c r="N1565" i="12"/>
  <c r="O1565" i="12" s="1"/>
  <c r="P1565" i="12" s="1"/>
  <c r="J1565" i="12"/>
  <c r="Y1565" i="12"/>
  <c r="I1565" i="12"/>
  <c r="W1565" i="12" l="1"/>
  <c r="K1565" i="12"/>
  <c r="Q1565" i="12"/>
  <c r="R1565" i="12" s="1"/>
  <c r="E2374" i="13"/>
  <c r="N1566" i="12"/>
  <c r="O1566" i="12" s="1"/>
  <c r="P1566" i="12" s="1"/>
  <c r="J1566" i="12"/>
  <c r="Y1566" i="12"/>
  <c r="I1566" i="12"/>
  <c r="V1566" i="12"/>
  <c r="B1567" i="12"/>
  <c r="U1566" i="12"/>
  <c r="E1566" i="12"/>
  <c r="F1566" i="12" s="1"/>
  <c r="W1566" i="12" l="1"/>
  <c r="E2373" i="13"/>
  <c r="N1567" i="12"/>
  <c r="O1567" i="12" s="1"/>
  <c r="P1567" i="12" s="1"/>
  <c r="J1567" i="12"/>
  <c r="Y1567" i="12"/>
  <c r="I1567" i="12"/>
  <c r="V1567" i="12"/>
  <c r="B1568" i="12"/>
  <c r="U1567" i="12"/>
  <c r="E1567" i="12"/>
  <c r="F1567" i="12" s="1"/>
  <c r="K1566" i="12"/>
  <c r="Q1566" i="12"/>
  <c r="R1566" i="12" s="1"/>
  <c r="K1567" i="12" l="1"/>
  <c r="Q1567" i="12"/>
  <c r="R1567" i="12" s="1"/>
  <c r="W1567" i="12"/>
  <c r="E2372" i="13"/>
  <c r="N1568" i="12"/>
  <c r="O1568" i="12" s="1"/>
  <c r="P1568" i="12" s="1"/>
  <c r="J1568" i="12"/>
  <c r="Y1568" i="12"/>
  <c r="I1568" i="12"/>
  <c r="V1568" i="12"/>
  <c r="B1569" i="12"/>
  <c r="U1568" i="12"/>
  <c r="E1568" i="12"/>
  <c r="F1568" i="12" s="1"/>
  <c r="Q1568" i="12" l="1"/>
  <c r="R1568" i="12" s="1"/>
  <c r="W1568" i="12"/>
  <c r="E2371" i="13"/>
  <c r="J1569" i="12"/>
  <c r="Y1569" i="12"/>
  <c r="I1569" i="12"/>
  <c r="V1569" i="12"/>
  <c r="B1570" i="12"/>
  <c r="U1569" i="12"/>
  <c r="E1569" i="12"/>
  <c r="F1569" i="12" s="1"/>
  <c r="N1569" i="12"/>
  <c r="O1569" i="12" s="1"/>
  <c r="P1569" i="12" s="1"/>
  <c r="K1568" i="12"/>
  <c r="Q1569" i="12" l="1"/>
  <c r="R1569" i="12" s="1"/>
  <c r="W1569" i="12"/>
  <c r="E2370" i="13"/>
  <c r="V1570" i="12"/>
  <c r="B1571" i="12"/>
  <c r="U1570" i="12"/>
  <c r="E1570" i="12"/>
  <c r="F1570" i="12" s="1"/>
  <c r="N1570" i="12"/>
  <c r="O1570" i="12" s="1"/>
  <c r="P1570" i="12" s="1"/>
  <c r="J1570" i="12"/>
  <c r="Y1570" i="12"/>
  <c r="I1570" i="12"/>
  <c r="K1569" i="12"/>
  <c r="W1570" i="12" l="1"/>
  <c r="E2369" i="13"/>
  <c r="B1572" i="12"/>
  <c r="U1571" i="12"/>
  <c r="E1571" i="12"/>
  <c r="F1571" i="12" s="1"/>
  <c r="N1571" i="12"/>
  <c r="O1571" i="12" s="1"/>
  <c r="P1571" i="12" s="1"/>
  <c r="J1571" i="12"/>
  <c r="Y1571" i="12"/>
  <c r="I1571" i="12"/>
  <c r="V1571" i="12"/>
  <c r="K1570" i="12"/>
  <c r="Q1570" i="12"/>
  <c r="R1570" i="12" s="1"/>
  <c r="Q1571" i="12" l="1"/>
  <c r="R1571" i="12" s="1"/>
  <c r="W1571" i="12"/>
  <c r="E2368" i="13"/>
  <c r="N1572" i="12"/>
  <c r="O1572" i="12" s="1"/>
  <c r="P1572" i="12" s="1"/>
  <c r="J1572" i="12"/>
  <c r="Y1572" i="12"/>
  <c r="I1572" i="12"/>
  <c r="V1572" i="12"/>
  <c r="B1573" i="12"/>
  <c r="U1572" i="12"/>
  <c r="E1572" i="12"/>
  <c r="F1572" i="12" s="1"/>
  <c r="K1571" i="12"/>
  <c r="W1572" i="12" l="1"/>
  <c r="Q1572" i="12"/>
  <c r="R1572" i="12" s="1"/>
  <c r="E2367" i="13"/>
  <c r="N1573" i="12"/>
  <c r="O1573" i="12" s="1"/>
  <c r="P1573" i="12" s="1"/>
  <c r="J1573" i="12"/>
  <c r="Y1573" i="12"/>
  <c r="I1573" i="12"/>
  <c r="V1573" i="12"/>
  <c r="B1574" i="12"/>
  <c r="U1573" i="12"/>
  <c r="E1573" i="12"/>
  <c r="F1573" i="12" s="1"/>
  <c r="K1572" i="12"/>
  <c r="Q1573" i="12" l="1"/>
  <c r="R1573" i="12" s="1"/>
  <c r="W1573" i="12"/>
  <c r="E2366" i="13"/>
  <c r="J1574" i="12"/>
  <c r="Y1574" i="12"/>
  <c r="I1574" i="12"/>
  <c r="V1574" i="12"/>
  <c r="B1575" i="12"/>
  <c r="U1574" i="12"/>
  <c r="E1574" i="12"/>
  <c r="F1574" i="12" s="1"/>
  <c r="N1574" i="12"/>
  <c r="O1574" i="12" s="1"/>
  <c r="P1574" i="12" s="1"/>
  <c r="K1573" i="12"/>
  <c r="K1574" i="12" l="1"/>
  <c r="Q1574" i="12"/>
  <c r="R1574" i="12" s="1"/>
  <c r="W1574" i="12"/>
  <c r="E2365" i="13"/>
  <c r="Y1575" i="12"/>
  <c r="I1575" i="12"/>
  <c r="V1575" i="12"/>
  <c r="B1576" i="12"/>
  <c r="U1575" i="12"/>
  <c r="E1575" i="12"/>
  <c r="F1575" i="12" s="1"/>
  <c r="N1575" i="12"/>
  <c r="O1575" i="12" s="1"/>
  <c r="P1575" i="12" s="1"/>
  <c r="J1575" i="12"/>
  <c r="Q1575" i="12" l="1"/>
  <c r="R1575" i="12" s="1"/>
  <c r="W1575" i="12"/>
  <c r="E2364" i="13"/>
  <c r="V1576" i="12"/>
  <c r="B1577" i="12"/>
  <c r="U1576" i="12"/>
  <c r="E1576" i="12"/>
  <c r="F1576" i="12" s="1"/>
  <c r="N1576" i="12"/>
  <c r="O1576" i="12" s="1"/>
  <c r="P1576" i="12" s="1"/>
  <c r="J1576" i="12"/>
  <c r="Y1576" i="12"/>
  <c r="I1576" i="12"/>
  <c r="K1575" i="12"/>
  <c r="W1576" i="12" l="1"/>
  <c r="E2363" i="13"/>
  <c r="N1577" i="12"/>
  <c r="O1577" i="12" s="1"/>
  <c r="P1577" i="12" s="1"/>
  <c r="J1577" i="12"/>
  <c r="Y1577" i="12"/>
  <c r="I1577" i="12"/>
  <c r="V1577" i="12"/>
  <c r="B1578" i="12"/>
  <c r="U1577" i="12"/>
  <c r="E1577" i="12"/>
  <c r="F1577" i="12" s="1"/>
  <c r="K1576" i="12"/>
  <c r="Q1576" i="12"/>
  <c r="R1576" i="12" s="1"/>
  <c r="W1577" i="12" l="1"/>
  <c r="Q1577" i="12"/>
  <c r="R1577" i="12" s="1"/>
  <c r="E2362" i="13"/>
  <c r="N1578" i="12"/>
  <c r="O1578" i="12" s="1"/>
  <c r="P1578" i="12" s="1"/>
  <c r="J1578" i="12"/>
  <c r="Y1578" i="12"/>
  <c r="I1578" i="12"/>
  <c r="V1578" i="12"/>
  <c r="B1579" i="12"/>
  <c r="U1578" i="12"/>
  <c r="E1578" i="12"/>
  <c r="F1578" i="12" s="1"/>
  <c r="K1577" i="12"/>
  <c r="Q1578" i="12" l="1"/>
  <c r="R1578" i="12" s="1"/>
  <c r="W1578" i="12"/>
  <c r="E2361" i="13"/>
  <c r="J1579" i="12"/>
  <c r="Y1579" i="12"/>
  <c r="I1579" i="12"/>
  <c r="V1579" i="12"/>
  <c r="B1580" i="12"/>
  <c r="U1579" i="12"/>
  <c r="E1579" i="12"/>
  <c r="F1579" i="12" s="1"/>
  <c r="N1579" i="12"/>
  <c r="O1579" i="12" s="1"/>
  <c r="P1579" i="12" s="1"/>
  <c r="K1578" i="12"/>
  <c r="Q1579" i="12" l="1"/>
  <c r="R1579" i="12" s="1"/>
  <c r="K1579" i="12"/>
  <c r="W1579" i="12"/>
  <c r="E2360" i="13"/>
  <c r="J1580" i="12"/>
  <c r="Y1580" i="12"/>
  <c r="I1580" i="12"/>
  <c r="V1580" i="12"/>
  <c r="B1581" i="12"/>
  <c r="U1580" i="12"/>
  <c r="E1580" i="12"/>
  <c r="F1580" i="12" s="1"/>
  <c r="N1580" i="12"/>
  <c r="O1580" i="12" s="1"/>
  <c r="P1580" i="12" s="1"/>
  <c r="W1580" i="12" l="1"/>
  <c r="Q1580" i="12"/>
  <c r="R1580" i="12" s="1"/>
  <c r="E2359" i="13"/>
  <c r="V1581" i="12"/>
  <c r="B1582" i="12"/>
  <c r="U1581" i="12"/>
  <c r="E1581" i="12"/>
  <c r="F1581" i="12" s="1"/>
  <c r="N1581" i="12"/>
  <c r="O1581" i="12" s="1"/>
  <c r="P1581" i="12" s="1"/>
  <c r="J1581" i="12"/>
  <c r="Y1581" i="12"/>
  <c r="I1581" i="12"/>
  <c r="K1580" i="12"/>
  <c r="W1581" i="12" l="1"/>
  <c r="K1581" i="12"/>
  <c r="E2358" i="13"/>
  <c r="N1582" i="12"/>
  <c r="O1582" i="12" s="1"/>
  <c r="P1582" i="12" s="1"/>
  <c r="J1582" i="12"/>
  <c r="Y1582" i="12"/>
  <c r="I1582" i="12"/>
  <c r="V1582" i="12"/>
  <c r="E1582" i="12"/>
  <c r="F1582" i="12" s="1"/>
  <c r="B1583" i="12"/>
  <c r="U1582" i="12"/>
  <c r="Q1581" i="12"/>
  <c r="R1581" i="12" s="1"/>
  <c r="W1582" i="12" l="1"/>
  <c r="E2357" i="13"/>
  <c r="N1583" i="12"/>
  <c r="O1583" i="12" s="1"/>
  <c r="P1583" i="12" s="1"/>
  <c r="J1583" i="12"/>
  <c r="Y1583" i="12"/>
  <c r="I1583" i="12"/>
  <c r="V1583" i="12"/>
  <c r="B1584" i="12"/>
  <c r="U1583" i="12"/>
  <c r="E1583" i="12"/>
  <c r="F1583" i="12" s="1"/>
  <c r="K1582" i="12"/>
  <c r="Q1582" i="12"/>
  <c r="R1582" i="12" s="1"/>
  <c r="W1583" i="12" l="1"/>
  <c r="Q1583" i="12"/>
  <c r="R1583" i="12" s="1"/>
  <c r="K1583" i="12"/>
  <c r="E2356" i="13"/>
  <c r="N1584" i="12"/>
  <c r="O1584" i="12" s="1"/>
  <c r="P1584" i="12" s="1"/>
  <c r="J1584" i="12"/>
  <c r="Y1584" i="12"/>
  <c r="I1584" i="12"/>
  <c r="V1584" i="12"/>
  <c r="B1585" i="12"/>
  <c r="U1584" i="12"/>
  <c r="E1584" i="12"/>
  <c r="F1584" i="12" s="1"/>
  <c r="K1584" i="12" l="1"/>
  <c r="W1584" i="12"/>
  <c r="Q1584" i="12"/>
  <c r="R1584" i="12" s="1"/>
  <c r="E2355" i="13"/>
  <c r="J1585" i="12"/>
  <c r="Y1585" i="12"/>
  <c r="I1585" i="12"/>
  <c r="V1585" i="12"/>
  <c r="B1586" i="12"/>
  <c r="U1585" i="12"/>
  <c r="E1585" i="12"/>
  <c r="F1585" i="12" s="1"/>
  <c r="N1585" i="12"/>
  <c r="O1585" i="12" s="1"/>
  <c r="P1585" i="12" s="1"/>
  <c r="W1585" i="12" l="1"/>
  <c r="E2354" i="13"/>
  <c r="V1586" i="12"/>
  <c r="B1587" i="12"/>
  <c r="U1586" i="12"/>
  <c r="E1586" i="12"/>
  <c r="F1586" i="12" s="1"/>
  <c r="N1586" i="12"/>
  <c r="O1586" i="12" s="1"/>
  <c r="P1586" i="12" s="1"/>
  <c r="J1586" i="12"/>
  <c r="Y1586" i="12"/>
  <c r="I1586" i="12"/>
  <c r="K1585" i="12"/>
  <c r="Q1585" i="12"/>
  <c r="R1585" i="12" s="1"/>
  <c r="K1586" i="12" l="1"/>
  <c r="W1586" i="12"/>
  <c r="Q1586" i="12"/>
  <c r="R1586" i="12" s="1"/>
  <c r="E2353" i="13"/>
  <c r="B1588" i="12"/>
  <c r="U1587" i="12"/>
  <c r="E1587" i="12"/>
  <c r="F1587" i="12" s="1"/>
  <c r="N1587" i="12"/>
  <c r="O1587" i="12" s="1"/>
  <c r="P1587" i="12" s="1"/>
  <c r="J1587" i="12"/>
  <c r="Y1587" i="12"/>
  <c r="I1587" i="12"/>
  <c r="V1587" i="12"/>
  <c r="Q1587" i="12" l="1"/>
  <c r="R1587" i="12" s="1"/>
  <c r="W1587" i="12"/>
  <c r="E2352" i="13"/>
  <c r="N1588" i="12"/>
  <c r="O1588" i="12" s="1"/>
  <c r="P1588" i="12" s="1"/>
  <c r="J1588" i="12"/>
  <c r="Y1588" i="12"/>
  <c r="I1588" i="12"/>
  <c r="V1588" i="12"/>
  <c r="B1589" i="12"/>
  <c r="U1588" i="12"/>
  <c r="E1588" i="12"/>
  <c r="F1588" i="12" s="1"/>
  <c r="K1587" i="12"/>
  <c r="W1588" i="12" l="1"/>
  <c r="K1588" i="12"/>
  <c r="Q1588" i="12"/>
  <c r="R1588" i="12" s="1"/>
  <c r="E2351" i="13"/>
  <c r="N1589" i="12"/>
  <c r="O1589" i="12" s="1"/>
  <c r="P1589" i="12" s="1"/>
  <c r="J1589" i="12"/>
  <c r="Y1589" i="12"/>
  <c r="I1589" i="12"/>
  <c r="V1589" i="12"/>
  <c r="B1590" i="12"/>
  <c r="U1589" i="12"/>
  <c r="E1589" i="12"/>
  <c r="F1589" i="12" s="1"/>
  <c r="W1589" i="12" l="1"/>
  <c r="Q1589" i="12"/>
  <c r="R1589" i="12" s="1"/>
  <c r="E2350" i="13"/>
  <c r="J1590" i="12"/>
  <c r="Y1590" i="12"/>
  <c r="I1590" i="12"/>
  <c r="V1590" i="12"/>
  <c r="B1591" i="12"/>
  <c r="U1590" i="12"/>
  <c r="E1590" i="12"/>
  <c r="F1590" i="12" s="1"/>
  <c r="N1590" i="12"/>
  <c r="O1590" i="12" s="1"/>
  <c r="P1590" i="12" s="1"/>
  <c r="K1589" i="12"/>
  <c r="W1590" i="12" l="1"/>
  <c r="K1590" i="12"/>
  <c r="E2349" i="13"/>
  <c r="Y1591" i="12"/>
  <c r="I1591" i="12"/>
  <c r="V1591" i="12"/>
  <c r="B1592" i="12"/>
  <c r="U1591" i="12"/>
  <c r="E1591" i="12"/>
  <c r="F1591" i="12" s="1"/>
  <c r="N1591" i="12"/>
  <c r="O1591" i="12" s="1"/>
  <c r="P1591" i="12" s="1"/>
  <c r="J1591" i="12"/>
  <c r="Q1590" i="12"/>
  <c r="R1590" i="12" s="1"/>
  <c r="W1591" i="12" l="1"/>
  <c r="E2348" i="13"/>
  <c r="V1592" i="12"/>
  <c r="B1593" i="12"/>
  <c r="U1592" i="12"/>
  <c r="E1592" i="12"/>
  <c r="F1592" i="12" s="1"/>
  <c r="N1592" i="12"/>
  <c r="O1592" i="12" s="1"/>
  <c r="P1592" i="12" s="1"/>
  <c r="J1592" i="12"/>
  <c r="Y1592" i="12"/>
  <c r="I1592" i="12"/>
  <c r="K1591" i="12"/>
  <c r="Q1591" i="12"/>
  <c r="R1591" i="12" s="1"/>
  <c r="W1592" i="12" l="1"/>
  <c r="Q1592" i="12"/>
  <c r="R1592" i="12" s="1"/>
  <c r="E2347" i="13"/>
  <c r="N1593" i="12"/>
  <c r="O1593" i="12" s="1"/>
  <c r="P1593" i="12" s="1"/>
  <c r="J1593" i="12"/>
  <c r="Y1593" i="12"/>
  <c r="I1593" i="12"/>
  <c r="V1593" i="12"/>
  <c r="B1594" i="12"/>
  <c r="U1593" i="12"/>
  <c r="E1593" i="12"/>
  <c r="F1593" i="12" s="1"/>
  <c r="K1592" i="12"/>
  <c r="W1593" i="12" l="1"/>
  <c r="Q1593" i="12"/>
  <c r="R1593" i="12" s="1"/>
  <c r="E2346" i="13"/>
  <c r="N1594" i="12"/>
  <c r="O1594" i="12" s="1"/>
  <c r="P1594" i="12" s="1"/>
  <c r="J1594" i="12"/>
  <c r="Y1594" i="12"/>
  <c r="I1594" i="12"/>
  <c r="V1594" i="12"/>
  <c r="B1595" i="12"/>
  <c r="U1594" i="12"/>
  <c r="E1594" i="12"/>
  <c r="F1594" i="12" s="1"/>
  <c r="K1593" i="12"/>
  <c r="W1594" i="12" l="1"/>
  <c r="K1594" i="12"/>
  <c r="Q1594" i="12"/>
  <c r="R1594" i="12" s="1"/>
  <c r="E2345" i="13"/>
  <c r="J1595" i="12"/>
  <c r="Y1595" i="12"/>
  <c r="I1595" i="12"/>
  <c r="V1595" i="12"/>
  <c r="B1596" i="12"/>
  <c r="U1595" i="12"/>
  <c r="E1595" i="12"/>
  <c r="F1595" i="12" s="1"/>
  <c r="N1595" i="12"/>
  <c r="O1595" i="12" s="1"/>
  <c r="P1595" i="12" s="1"/>
  <c r="W1595" i="12" l="1"/>
  <c r="K1595" i="12"/>
  <c r="Q1595" i="12"/>
  <c r="R1595" i="12" s="1"/>
  <c r="E2344" i="13"/>
  <c r="J1596" i="12"/>
  <c r="Y1596" i="12"/>
  <c r="I1596" i="12"/>
  <c r="V1596" i="12"/>
  <c r="B1597" i="12"/>
  <c r="U1596" i="12"/>
  <c r="E1596" i="12"/>
  <c r="F1596" i="12" s="1"/>
  <c r="N1596" i="12"/>
  <c r="O1596" i="12" s="1"/>
  <c r="P1596" i="12" s="1"/>
  <c r="W1596" i="12" l="1"/>
  <c r="Q1596" i="12"/>
  <c r="R1596" i="12" s="1"/>
  <c r="E2343" i="13"/>
  <c r="V1597" i="12"/>
  <c r="B1598" i="12"/>
  <c r="U1597" i="12"/>
  <c r="E1597" i="12"/>
  <c r="F1597" i="12" s="1"/>
  <c r="N1597" i="12"/>
  <c r="O1597" i="12" s="1"/>
  <c r="P1597" i="12" s="1"/>
  <c r="J1597" i="12"/>
  <c r="Y1597" i="12"/>
  <c r="I1597" i="12"/>
  <c r="K1596" i="12"/>
  <c r="W1597" i="12" l="1"/>
  <c r="Q1597" i="12"/>
  <c r="R1597" i="12" s="1"/>
  <c r="E2342" i="13"/>
  <c r="N1598" i="12"/>
  <c r="O1598" i="12" s="1"/>
  <c r="P1598" i="12" s="1"/>
  <c r="J1598" i="12"/>
  <c r="Y1598" i="12"/>
  <c r="I1598" i="12"/>
  <c r="V1598" i="12"/>
  <c r="B1599" i="12"/>
  <c r="U1598" i="12"/>
  <c r="E1598" i="12"/>
  <c r="F1598" i="12" s="1"/>
  <c r="K1597" i="12"/>
  <c r="W1598" i="12" l="1"/>
  <c r="K1598" i="12"/>
  <c r="Q1598" i="12"/>
  <c r="R1598" i="12" s="1"/>
  <c r="E2341" i="13"/>
  <c r="N1599" i="12"/>
  <c r="O1599" i="12" s="1"/>
  <c r="P1599" i="12" s="1"/>
  <c r="J1599" i="12"/>
  <c r="Y1599" i="12"/>
  <c r="I1599" i="12"/>
  <c r="V1599" i="12"/>
  <c r="B1600" i="12"/>
  <c r="U1599" i="12"/>
  <c r="E1599" i="12"/>
  <c r="F1599" i="12" s="1"/>
  <c r="Q1599" i="12" l="1"/>
  <c r="R1599" i="12" s="1"/>
  <c r="W1599" i="12"/>
  <c r="E2340" i="13"/>
  <c r="N1600" i="12"/>
  <c r="O1600" i="12" s="1"/>
  <c r="P1600" i="12" s="1"/>
  <c r="J1600" i="12"/>
  <c r="Y1600" i="12"/>
  <c r="I1600" i="12"/>
  <c r="V1600" i="12"/>
  <c r="B1601" i="12"/>
  <c r="U1600" i="12"/>
  <c r="E1600" i="12"/>
  <c r="F1600" i="12" s="1"/>
  <c r="K1599" i="12"/>
  <c r="E2339" i="13" l="1"/>
  <c r="J1601" i="12"/>
  <c r="Y1601" i="12"/>
  <c r="I1601" i="12"/>
  <c r="V1601" i="12"/>
  <c r="B1602" i="12"/>
  <c r="U1601" i="12"/>
  <c r="E1601" i="12"/>
  <c r="F1601" i="12" s="1"/>
  <c r="N1601" i="12"/>
  <c r="O1601" i="12" s="1"/>
  <c r="P1601" i="12" s="1"/>
  <c r="K1600" i="12"/>
  <c r="Q1600" i="12"/>
  <c r="R1600" i="12" s="1"/>
  <c r="W1600" i="12"/>
  <c r="W1601" i="12" l="1"/>
  <c r="Q1601" i="12"/>
  <c r="R1601" i="12" s="1"/>
  <c r="E2338" i="13"/>
  <c r="V1602" i="12"/>
  <c r="B1603" i="12"/>
  <c r="U1602" i="12"/>
  <c r="E1602" i="12"/>
  <c r="F1602" i="12" s="1"/>
  <c r="N1602" i="12"/>
  <c r="O1602" i="12" s="1"/>
  <c r="P1602" i="12" s="1"/>
  <c r="J1602" i="12"/>
  <c r="Y1602" i="12"/>
  <c r="I1602" i="12"/>
  <c r="K1601" i="12"/>
  <c r="W1602" i="12" l="1"/>
  <c r="E2337" i="13"/>
  <c r="B1604" i="12"/>
  <c r="U1603" i="12"/>
  <c r="E1603" i="12"/>
  <c r="F1603" i="12" s="1"/>
  <c r="N1603" i="12"/>
  <c r="O1603" i="12" s="1"/>
  <c r="P1603" i="12" s="1"/>
  <c r="J1603" i="12"/>
  <c r="Y1603" i="12"/>
  <c r="I1603" i="12"/>
  <c r="V1603" i="12"/>
  <c r="K1602" i="12"/>
  <c r="Q1602" i="12"/>
  <c r="R1602" i="12" s="1"/>
  <c r="W1603" i="12" l="1"/>
  <c r="Q1603" i="12"/>
  <c r="R1603" i="12" s="1"/>
  <c r="E2336" i="13"/>
  <c r="N1604" i="12"/>
  <c r="O1604" i="12" s="1"/>
  <c r="P1604" i="12" s="1"/>
  <c r="J1604" i="12"/>
  <c r="Y1604" i="12"/>
  <c r="I1604" i="12"/>
  <c r="V1604" i="12"/>
  <c r="B1605" i="12"/>
  <c r="U1604" i="12"/>
  <c r="E1604" i="12"/>
  <c r="F1604" i="12" s="1"/>
  <c r="K1603" i="12"/>
  <c r="W1604" i="12" l="1"/>
  <c r="K1604" i="12"/>
  <c r="Q1604" i="12"/>
  <c r="R1604" i="12" s="1"/>
  <c r="E2335" i="13"/>
  <c r="N1605" i="12"/>
  <c r="O1605" i="12" s="1"/>
  <c r="P1605" i="12" s="1"/>
  <c r="J1605" i="12"/>
  <c r="Y1605" i="12"/>
  <c r="I1605" i="12"/>
  <c r="V1605" i="12"/>
  <c r="B1606" i="12"/>
  <c r="U1605" i="12"/>
  <c r="E1605" i="12"/>
  <c r="F1605" i="12" s="1"/>
  <c r="W1605" i="12" l="1"/>
  <c r="Q1605" i="12"/>
  <c r="R1605" i="12" s="1"/>
  <c r="K1605" i="12"/>
  <c r="E2334" i="13"/>
  <c r="J1606" i="12"/>
  <c r="Y1606" i="12"/>
  <c r="I1606" i="12"/>
  <c r="V1606" i="12"/>
  <c r="B1607" i="12"/>
  <c r="U1606" i="12"/>
  <c r="E1606" i="12"/>
  <c r="F1606" i="12" s="1"/>
  <c r="N1606" i="12"/>
  <c r="O1606" i="12" s="1"/>
  <c r="P1606" i="12" s="1"/>
  <c r="W1606" i="12" l="1"/>
  <c r="Q1606" i="12"/>
  <c r="R1606" i="12" s="1"/>
  <c r="E2333" i="13"/>
  <c r="Y1607" i="12"/>
  <c r="I1607" i="12"/>
  <c r="V1607" i="12"/>
  <c r="B1608" i="12"/>
  <c r="U1607" i="12"/>
  <c r="E1607" i="12"/>
  <c r="F1607" i="12" s="1"/>
  <c r="N1607" i="12"/>
  <c r="O1607" i="12" s="1"/>
  <c r="P1607" i="12" s="1"/>
  <c r="J1607" i="12"/>
  <c r="K1606" i="12"/>
  <c r="W1607" i="12" l="1"/>
  <c r="K1607" i="12"/>
  <c r="E2332" i="13"/>
  <c r="V1608" i="12"/>
  <c r="B1609" i="12"/>
  <c r="U1608" i="12"/>
  <c r="E1608" i="12"/>
  <c r="F1608" i="12" s="1"/>
  <c r="N1608" i="12"/>
  <c r="O1608" i="12" s="1"/>
  <c r="P1608" i="12" s="1"/>
  <c r="J1608" i="12"/>
  <c r="Y1608" i="12"/>
  <c r="I1608" i="12"/>
  <c r="Q1607" i="12"/>
  <c r="R1607" i="12" s="1"/>
  <c r="W1608" i="12" l="1"/>
  <c r="Q1608" i="12"/>
  <c r="R1608" i="12" s="1"/>
  <c r="E2331" i="13"/>
  <c r="N1609" i="12"/>
  <c r="O1609" i="12" s="1"/>
  <c r="P1609" i="12" s="1"/>
  <c r="J1609" i="12"/>
  <c r="Y1609" i="12"/>
  <c r="I1609" i="12"/>
  <c r="V1609" i="12"/>
  <c r="B1610" i="12"/>
  <c r="U1609" i="12"/>
  <c r="E1609" i="12"/>
  <c r="F1609" i="12" s="1"/>
  <c r="K1608" i="12"/>
  <c r="Q1609" i="12" l="1"/>
  <c r="R1609" i="12" s="1"/>
  <c r="W1609" i="12"/>
  <c r="E2330" i="13"/>
  <c r="N1610" i="12"/>
  <c r="O1610" i="12" s="1"/>
  <c r="P1610" i="12" s="1"/>
  <c r="J1610" i="12"/>
  <c r="Y1610" i="12"/>
  <c r="I1610" i="12"/>
  <c r="V1610" i="12"/>
  <c r="B1611" i="12"/>
  <c r="U1610" i="12"/>
  <c r="E1610" i="12"/>
  <c r="F1610" i="12" s="1"/>
  <c r="K1609" i="12"/>
  <c r="W1610" i="12" l="1"/>
  <c r="K1610" i="12"/>
  <c r="Q1610" i="12"/>
  <c r="R1610" i="12" s="1"/>
  <c r="E2329" i="13"/>
  <c r="J1611" i="12"/>
  <c r="I1611" i="12"/>
  <c r="Y1611" i="12"/>
  <c r="V1611" i="12"/>
  <c r="E1611" i="12"/>
  <c r="F1611" i="12" s="1"/>
  <c r="U1611" i="12"/>
  <c r="B1612" i="12"/>
  <c r="N1611" i="12"/>
  <c r="O1611" i="12" s="1"/>
  <c r="P1611" i="12" s="1"/>
  <c r="Q1611" i="12" l="1"/>
  <c r="R1611" i="12" s="1"/>
  <c r="W1611" i="12"/>
  <c r="E2328" i="13"/>
  <c r="N1612" i="12"/>
  <c r="O1612" i="12" s="1"/>
  <c r="P1612" i="12" s="1"/>
  <c r="B1613" i="12"/>
  <c r="U1612" i="12"/>
  <c r="E1612" i="12"/>
  <c r="F1612" i="12" s="1"/>
  <c r="J1612" i="12"/>
  <c r="I1612" i="12"/>
  <c r="Y1612" i="12"/>
  <c r="V1612" i="12"/>
  <c r="K1611" i="12"/>
  <c r="E2327" i="13" l="1"/>
  <c r="J1613" i="12"/>
  <c r="B1614" i="12"/>
  <c r="N1613" i="12"/>
  <c r="O1613" i="12" s="1"/>
  <c r="P1613" i="12" s="1"/>
  <c r="I1613" i="12"/>
  <c r="Y1613" i="12"/>
  <c r="E1613" i="12"/>
  <c r="F1613" i="12" s="1"/>
  <c r="V1613" i="12"/>
  <c r="U1613" i="12"/>
  <c r="Q1612" i="12"/>
  <c r="R1612" i="12" s="1"/>
  <c r="K1612" i="12"/>
  <c r="W1612" i="12"/>
  <c r="K1613" i="12" l="1"/>
  <c r="E2326" i="13"/>
  <c r="Y1614" i="12"/>
  <c r="V1614" i="12"/>
  <c r="U1614" i="12"/>
  <c r="B1615" i="12"/>
  <c r="N1614" i="12"/>
  <c r="O1614" i="12" s="1"/>
  <c r="P1614" i="12" s="1"/>
  <c r="J1614" i="12"/>
  <c r="I1614" i="12"/>
  <c r="E1614" i="12"/>
  <c r="F1614" i="12" s="1"/>
  <c r="Q1613" i="12"/>
  <c r="R1613" i="12" s="1"/>
  <c r="W1613" i="12"/>
  <c r="W1614" i="12" l="1"/>
  <c r="K1614" i="12"/>
  <c r="E2325" i="13"/>
  <c r="Y1615" i="12"/>
  <c r="I1615" i="12"/>
  <c r="B1616" i="12"/>
  <c r="U1615" i="12"/>
  <c r="E1615" i="12"/>
  <c r="F1615" i="12" s="1"/>
  <c r="N1615" i="12"/>
  <c r="O1615" i="12" s="1"/>
  <c r="P1615" i="12" s="1"/>
  <c r="J1615" i="12"/>
  <c r="V1615" i="12"/>
  <c r="Q1614" i="12"/>
  <c r="R1614" i="12" s="1"/>
  <c r="Q1615" i="12" l="1"/>
  <c r="R1615" i="12" s="1"/>
  <c r="W1615" i="12"/>
  <c r="E2324" i="13"/>
  <c r="V1616" i="12"/>
  <c r="B1617" i="12"/>
  <c r="U1616" i="12"/>
  <c r="E1616" i="12"/>
  <c r="F1616" i="12" s="1"/>
  <c r="Y1616" i="12"/>
  <c r="I1616" i="12"/>
  <c r="N1616" i="12"/>
  <c r="O1616" i="12" s="1"/>
  <c r="P1616" i="12" s="1"/>
  <c r="J1616" i="12"/>
  <c r="K1615" i="12"/>
  <c r="W1616" i="12" l="1"/>
  <c r="Q1616" i="12"/>
  <c r="R1616" i="12" s="1"/>
  <c r="E2323" i="13"/>
  <c r="N1617" i="12"/>
  <c r="O1617" i="12" s="1"/>
  <c r="P1617" i="12" s="1"/>
  <c r="V1617" i="12"/>
  <c r="B1618" i="12"/>
  <c r="U1617" i="12"/>
  <c r="E1617" i="12"/>
  <c r="F1617" i="12" s="1"/>
  <c r="Y1617" i="12"/>
  <c r="J1617" i="12"/>
  <c r="I1617" i="12"/>
  <c r="K1616" i="12"/>
  <c r="W1617" i="12" l="1"/>
  <c r="E2322" i="13"/>
  <c r="J1618" i="12"/>
  <c r="V1618" i="12"/>
  <c r="U1618" i="12"/>
  <c r="N1618" i="12"/>
  <c r="O1618" i="12" s="1"/>
  <c r="P1618" i="12" s="1"/>
  <c r="I1618" i="12"/>
  <c r="B1619" i="12"/>
  <c r="E1618" i="12"/>
  <c r="F1618" i="12" s="1"/>
  <c r="Y1618" i="12"/>
  <c r="K1617" i="12"/>
  <c r="Q1617" i="12"/>
  <c r="R1617" i="12" s="1"/>
  <c r="W1618" i="12" l="1"/>
  <c r="K1618" i="12"/>
  <c r="Q1618" i="12"/>
  <c r="R1618" i="12" s="1"/>
  <c r="E2321" i="13"/>
  <c r="J1619" i="12"/>
  <c r="Y1619" i="12"/>
  <c r="I1619" i="12"/>
  <c r="B1620" i="12"/>
  <c r="U1619" i="12"/>
  <c r="E1619" i="12"/>
  <c r="F1619" i="12" s="1"/>
  <c r="V1619" i="12"/>
  <c r="N1619" i="12"/>
  <c r="O1619" i="12" s="1"/>
  <c r="P1619" i="12" s="1"/>
  <c r="Q1619" i="12" l="1"/>
  <c r="R1619" i="12" s="1"/>
  <c r="W1619" i="12"/>
  <c r="E2320" i="13"/>
  <c r="J1620" i="12"/>
  <c r="Y1620" i="12"/>
  <c r="I1620" i="12"/>
  <c r="V1620" i="12"/>
  <c r="B1621" i="12"/>
  <c r="U1620" i="12"/>
  <c r="E1620" i="12"/>
  <c r="F1620" i="12" s="1"/>
  <c r="N1620" i="12"/>
  <c r="O1620" i="12" s="1"/>
  <c r="P1620" i="12" s="1"/>
  <c r="K1619" i="12"/>
  <c r="W1620" i="12" l="1"/>
  <c r="E2319" i="13"/>
  <c r="V1621" i="12"/>
  <c r="J1621" i="12"/>
  <c r="Y1621" i="12"/>
  <c r="I1621" i="12"/>
  <c r="U1621" i="12"/>
  <c r="N1621" i="12"/>
  <c r="O1621" i="12" s="1"/>
  <c r="P1621" i="12" s="1"/>
  <c r="E1621" i="12"/>
  <c r="F1621" i="12" s="1"/>
  <c r="B1622" i="12"/>
  <c r="K1620" i="12"/>
  <c r="Q1620" i="12"/>
  <c r="R1620" i="12" s="1"/>
  <c r="K1621" i="12" l="1"/>
  <c r="Q1621" i="12"/>
  <c r="R1621" i="12" s="1"/>
  <c r="E2318" i="13"/>
  <c r="N1622" i="12"/>
  <c r="O1622" i="12" s="1"/>
  <c r="P1622" i="12" s="1"/>
  <c r="V1622" i="12"/>
  <c r="Y1622" i="12"/>
  <c r="U1622" i="12"/>
  <c r="J1622" i="12"/>
  <c r="I1622" i="12"/>
  <c r="E1622" i="12"/>
  <c r="F1622" i="12" s="1"/>
  <c r="B1623" i="12"/>
  <c r="W1621" i="12"/>
  <c r="Q1622" i="12" l="1"/>
  <c r="R1622" i="12" s="1"/>
  <c r="E2317" i="13"/>
  <c r="N1623" i="12"/>
  <c r="O1623" i="12" s="1"/>
  <c r="P1623" i="12" s="1"/>
  <c r="J1623" i="12"/>
  <c r="Y1623" i="12"/>
  <c r="I1623" i="12"/>
  <c r="B1624" i="12"/>
  <c r="V1623" i="12"/>
  <c r="U1623" i="12"/>
  <c r="E1623" i="12"/>
  <c r="F1623" i="12" s="1"/>
  <c r="K1622" i="12"/>
  <c r="W1622" i="12"/>
  <c r="W1623" i="12" l="1"/>
  <c r="Q1623" i="12"/>
  <c r="R1623" i="12" s="1"/>
  <c r="E2316" i="13"/>
  <c r="N1624" i="12"/>
  <c r="O1624" i="12" s="1"/>
  <c r="P1624" i="12" s="1"/>
  <c r="J1624" i="12"/>
  <c r="Y1624" i="12"/>
  <c r="I1624" i="12"/>
  <c r="V1624" i="12"/>
  <c r="B1625" i="12"/>
  <c r="U1624" i="12"/>
  <c r="E1624" i="12"/>
  <c r="F1624" i="12" s="1"/>
  <c r="K1623" i="12"/>
  <c r="W1624" i="12" l="1"/>
  <c r="E2315" i="13"/>
  <c r="J1625" i="12"/>
  <c r="V1625" i="12"/>
  <c r="B1626" i="12"/>
  <c r="U1625" i="12"/>
  <c r="E1625" i="12"/>
  <c r="F1625" i="12" s="1"/>
  <c r="N1625" i="12"/>
  <c r="O1625" i="12" s="1"/>
  <c r="P1625" i="12" s="1"/>
  <c r="I1625" i="12"/>
  <c r="Y1625" i="12"/>
  <c r="Q1624" i="12"/>
  <c r="R1624" i="12" s="1"/>
  <c r="K1624" i="12"/>
  <c r="W1625" i="12" l="1"/>
  <c r="K1625" i="12"/>
  <c r="E2314" i="13"/>
  <c r="B1627" i="12"/>
  <c r="U1626" i="12"/>
  <c r="E1626" i="12"/>
  <c r="F1626" i="12" s="1"/>
  <c r="N1626" i="12"/>
  <c r="O1626" i="12" s="1"/>
  <c r="P1626" i="12" s="1"/>
  <c r="J1626" i="12"/>
  <c r="Y1626" i="12"/>
  <c r="V1626" i="12"/>
  <c r="I1626" i="12"/>
  <c r="Q1625" i="12"/>
  <c r="R1625" i="12" s="1"/>
  <c r="K1626" i="12" l="1"/>
  <c r="W1626" i="12"/>
  <c r="E2313" i="13"/>
  <c r="B1628" i="12"/>
  <c r="U1627" i="12"/>
  <c r="E1627" i="12"/>
  <c r="F1627" i="12" s="1"/>
  <c r="N1627" i="12"/>
  <c r="O1627" i="12" s="1"/>
  <c r="P1627" i="12" s="1"/>
  <c r="Y1627" i="12"/>
  <c r="V1627" i="12"/>
  <c r="J1627" i="12"/>
  <c r="I1627" i="12"/>
  <c r="Q1626" i="12"/>
  <c r="R1626" i="12" s="1"/>
  <c r="W1627" i="12" l="1"/>
  <c r="Q1627" i="12"/>
  <c r="R1627" i="12" s="1"/>
  <c r="E2312" i="13"/>
  <c r="N1628" i="12"/>
  <c r="O1628" i="12" s="1"/>
  <c r="P1628" i="12" s="1"/>
  <c r="J1628" i="12"/>
  <c r="B1629" i="12"/>
  <c r="U1628" i="12"/>
  <c r="E1628" i="12"/>
  <c r="F1628" i="12" s="1"/>
  <c r="Y1628" i="12"/>
  <c r="V1628" i="12"/>
  <c r="I1628" i="12"/>
  <c r="K1627" i="12"/>
  <c r="Q1628" i="12" l="1"/>
  <c r="R1628" i="12" s="1"/>
  <c r="K1628" i="12"/>
  <c r="W1628" i="12"/>
  <c r="E2311" i="13"/>
  <c r="N1629" i="12"/>
  <c r="O1629" i="12" s="1"/>
  <c r="P1629" i="12" s="1"/>
  <c r="J1629" i="12"/>
  <c r="Y1629" i="12"/>
  <c r="I1629" i="12"/>
  <c r="B1630" i="12"/>
  <c r="U1629" i="12"/>
  <c r="E1629" i="12"/>
  <c r="F1629" i="12" s="1"/>
  <c r="V1629" i="12"/>
  <c r="Q1629" i="12" l="1"/>
  <c r="R1629" i="12" s="1"/>
  <c r="W1629" i="12"/>
  <c r="E2310" i="13"/>
  <c r="Y1630" i="12"/>
  <c r="I1630" i="12"/>
  <c r="V1630" i="12"/>
  <c r="B1631" i="12"/>
  <c r="U1630" i="12"/>
  <c r="E1630" i="12"/>
  <c r="F1630" i="12" s="1"/>
  <c r="N1630" i="12"/>
  <c r="O1630" i="12" s="1"/>
  <c r="P1630" i="12" s="1"/>
  <c r="J1630" i="12"/>
  <c r="K1629" i="12"/>
  <c r="W1630" i="12" l="1"/>
  <c r="Q1630" i="12"/>
  <c r="R1630" i="12" s="1"/>
  <c r="E2309" i="13"/>
  <c r="Y1631" i="12"/>
  <c r="I1631" i="12"/>
  <c r="V1631" i="12"/>
  <c r="B1632" i="12"/>
  <c r="U1631" i="12"/>
  <c r="E1631" i="12"/>
  <c r="F1631" i="12" s="1"/>
  <c r="J1631" i="12"/>
  <c r="N1631" i="12"/>
  <c r="O1631" i="12" s="1"/>
  <c r="P1631" i="12" s="1"/>
  <c r="K1630" i="12"/>
  <c r="W1631" i="12" l="1"/>
  <c r="Q1631" i="12"/>
  <c r="R1631" i="12" s="1"/>
  <c r="K1631" i="12"/>
  <c r="E2308" i="13"/>
  <c r="V1632" i="12"/>
  <c r="B1633" i="12"/>
  <c r="U1632" i="12"/>
  <c r="E1632" i="12"/>
  <c r="F1632" i="12" s="1"/>
  <c r="N1632" i="12"/>
  <c r="O1632" i="12" s="1"/>
  <c r="P1632" i="12" s="1"/>
  <c r="J1632" i="12"/>
  <c r="Y1632" i="12"/>
  <c r="I1632" i="12"/>
  <c r="W1632" i="12" l="1"/>
  <c r="E2307" i="13"/>
  <c r="N1633" i="12"/>
  <c r="O1633" i="12" s="1"/>
  <c r="P1633" i="12" s="1"/>
  <c r="Y1633" i="12"/>
  <c r="I1633" i="12"/>
  <c r="V1633" i="12"/>
  <c r="B1634" i="12"/>
  <c r="U1633" i="12"/>
  <c r="E1633" i="12"/>
  <c r="F1633" i="12" s="1"/>
  <c r="J1633" i="12"/>
  <c r="K1632" i="12"/>
  <c r="Q1632" i="12"/>
  <c r="R1632" i="12" s="1"/>
  <c r="Q1633" i="12" l="1"/>
  <c r="R1633" i="12" s="1"/>
  <c r="W1633" i="12"/>
  <c r="E2306" i="13"/>
  <c r="J1634" i="12"/>
  <c r="Y1634" i="12"/>
  <c r="I1634" i="12"/>
  <c r="V1634" i="12"/>
  <c r="U1634" i="12"/>
  <c r="N1634" i="12"/>
  <c r="O1634" i="12" s="1"/>
  <c r="P1634" i="12" s="1"/>
  <c r="E1634" i="12"/>
  <c r="F1634" i="12" s="1"/>
  <c r="B1635" i="12"/>
  <c r="K1633" i="12"/>
  <c r="K1634" i="12" l="1"/>
  <c r="E2305" i="13"/>
  <c r="J1635" i="12"/>
  <c r="Y1635" i="12"/>
  <c r="I1635" i="12"/>
  <c r="V1635" i="12"/>
  <c r="B1636" i="12"/>
  <c r="U1635" i="12"/>
  <c r="E1635" i="12"/>
  <c r="F1635" i="12" s="1"/>
  <c r="N1635" i="12"/>
  <c r="O1635" i="12" s="1"/>
  <c r="P1635" i="12" s="1"/>
  <c r="Q1634" i="12"/>
  <c r="R1634" i="12" s="1"/>
  <c r="W1634" i="12"/>
  <c r="W1635" i="12" l="1"/>
  <c r="E2304" i="13"/>
  <c r="J1636" i="12"/>
  <c r="Y1636" i="12"/>
  <c r="I1636" i="12"/>
  <c r="V1636" i="12"/>
  <c r="B1637" i="12"/>
  <c r="U1636" i="12"/>
  <c r="E1636" i="12"/>
  <c r="F1636" i="12" s="1"/>
  <c r="N1636" i="12"/>
  <c r="O1636" i="12" s="1"/>
  <c r="P1636" i="12" s="1"/>
  <c r="K1635" i="12"/>
  <c r="Q1635" i="12"/>
  <c r="R1635" i="12" s="1"/>
  <c r="W1636" i="12" l="1"/>
  <c r="E2303" i="13"/>
  <c r="V1637" i="12"/>
  <c r="B1638" i="12"/>
  <c r="U1637" i="12"/>
  <c r="E1637" i="12"/>
  <c r="F1637" i="12" s="1"/>
  <c r="N1637" i="12"/>
  <c r="O1637" i="12" s="1"/>
  <c r="P1637" i="12" s="1"/>
  <c r="J1637" i="12"/>
  <c r="Y1637" i="12"/>
  <c r="I1637" i="12"/>
  <c r="K1636" i="12"/>
  <c r="Q1636" i="12"/>
  <c r="R1636" i="12" s="1"/>
  <c r="W1637" i="12" l="1"/>
  <c r="K1637" i="12"/>
  <c r="Q1637" i="12"/>
  <c r="R1637" i="12" s="1"/>
  <c r="E2302" i="13"/>
  <c r="N1638" i="12"/>
  <c r="O1638" i="12" s="1"/>
  <c r="P1638" i="12" s="1"/>
  <c r="J1638" i="12"/>
  <c r="V1638" i="12"/>
  <c r="B1639" i="12"/>
  <c r="Y1638" i="12"/>
  <c r="U1638" i="12"/>
  <c r="I1638" i="12"/>
  <c r="E1638" i="12"/>
  <c r="F1638" i="12" s="1"/>
  <c r="Q1638" i="12" l="1"/>
  <c r="R1638" i="12" s="1"/>
  <c r="K1638" i="12"/>
  <c r="W1638" i="12"/>
  <c r="E2301" i="13"/>
  <c r="N1639" i="12"/>
  <c r="O1639" i="12" s="1"/>
  <c r="P1639" i="12" s="1"/>
  <c r="J1639" i="12"/>
  <c r="Y1639" i="12"/>
  <c r="I1639" i="12"/>
  <c r="B1640" i="12"/>
  <c r="U1639" i="12"/>
  <c r="E1639" i="12"/>
  <c r="F1639" i="12" s="1"/>
  <c r="V1639" i="12"/>
  <c r="Q1639" i="12" l="1"/>
  <c r="R1639" i="12" s="1"/>
  <c r="W1639" i="12"/>
  <c r="E2300" i="13"/>
  <c r="N1640" i="12"/>
  <c r="O1640" i="12" s="1"/>
  <c r="P1640" i="12" s="1"/>
  <c r="J1640" i="12"/>
  <c r="Y1640" i="12"/>
  <c r="I1640" i="12"/>
  <c r="V1640" i="12"/>
  <c r="B1641" i="12"/>
  <c r="U1640" i="12"/>
  <c r="E1640" i="12"/>
  <c r="F1640" i="12" s="1"/>
  <c r="K1639" i="12"/>
  <c r="Q1640" i="12" l="1"/>
  <c r="R1640" i="12" s="1"/>
  <c r="W1640" i="12"/>
  <c r="E2299" i="13"/>
  <c r="J1641" i="12"/>
  <c r="Y1641" i="12"/>
  <c r="I1641" i="12"/>
  <c r="V1641" i="12"/>
  <c r="B1642" i="12"/>
  <c r="U1641" i="12"/>
  <c r="E1641" i="12"/>
  <c r="F1641" i="12" s="1"/>
  <c r="N1641" i="12"/>
  <c r="O1641" i="12" s="1"/>
  <c r="P1641" i="12" s="1"/>
  <c r="K1640" i="12"/>
  <c r="W1641" i="12" l="1"/>
  <c r="K1641" i="12"/>
  <c r="Q1641" i="12"/>
  <c r="R1641" i="12" s="1"/>
  <c r="E2298" i="13"/>
  <c r="V1642" i="12"/>
  <c r="B1643" i="12"/>
  <c r="U1642" i="12"/>
  <c r="E1642" i="12"/>
  <c r="F1642" i="12" s="1"/>
  <c r="N1642" i="12"/>
  <c r="O1642" i="12" s="1"/>
  <c r="P1642" i="12" s="1"/>
  <c r="J1642" i="12"/>
  <c r="Y1642" i="12"/>
  <c r="I1642" i="12"/>
  <c r="W1642" i="12" l="1"/>
  <c r="K1642" i="12"/>
  <c r="Q1642" i="12"/>
  <c r="R1642" i="12" s="1"/>
  <c r="E2297" i="13"/>
  <c r="B1644" i="12"/>
  <c r="U1643" i="12"/>
  <c r="E1643" i="12"/>
  <c r="F1643" i="12" s="1"/>
  <c r="N1643" i="12"/>
  <c r="O1643" i="12" s="1"/>
  <c r="P1643" i="12" s="1"/>
  <c r="Y1643" i="12"/>
  <c r="I1643" i="12"/>
  <c r="V1643" i="12"/>
  <c r="J1643" i="12"/>
  <c r="W1643" i="12" l="1"/>
  <c r="E2296" i="13"/>
  <c r="N1644" i="12"/>
  <c r="O1644" i="12" s="1"/>
  <c r="P1644" i="12" s="1"/>
  <c r="J1644" i="12"/>
  <c r="Y1644" i="12"/>
  <c r="I1644" i="12"/>
  <c r="V1644" i="12"/>
  <c r="B1645" i="12"/>
  <c r="U1644" i="12"/>
  <c r="E1644" i="12"/>
  <c r="F1644" i="12" s="1"/>
  <c r="K1643" i="12"/>
  <c r="Q1643" i="12"/>
  <c r="R1643" i="12" s="1"/>
  <c r="E2295" i="13" l="1"/>
  <c r="N1645" i="12"/>
  <c r="O1645" i="12" s="1"/>
  <c r="P1645" i="12" s="1"/>
  <c r="J1645" i="12"/>
  <c r="Y1645" i="12"/>
  <c r="I1645" i="12"/>
  <c r="V1645" i="12"/>
  <c r="B1646" i="12"/>
  <c r="U1645" i="12"/>
  <c r="E1645" i="12"/>
  <c r="F1645" i="12" s="1"/>
  <c r="K1644" i="12"/>
  <c r="Q1644" i="12"/>
  <c r="R1644" i="12" s="1"/>
  <c r="W1644" i="12"/>
  <c r="W1645" i="12" l="1"/>
  <c r="E2294" i="13"/>
  <c r="J1646" i="12"/>
  <c r="Y1646" i="12"/>
  <c r="I1646" i="12"/>
  <c r="V1646" i="12"/>
  <c r="B1647" i="12"/>
  <c r="U1646" i="12"/>
  <c r="E1646" i="12"/>
  <c r="F1646" i="12" s="1"/>
  <c r="N1646" i="12"/>
  <c r="O1646" i="12" s="1"/>
  <c r="P1646" i="12" s="1"/>
  <c r="K1645" i="12"/>
  <c r="Q1645" i="12"/>
  <c r="R1645" i="12" s="1"/>
  <c r="E2293" i="13" l="1"/>
  <c r="Y1647" i="12"/>
  <c r="I1647" i="12"/>
  <c r="V1647" i="12"/>
  <c r="B1648" i="12"/>
  <c r="U1647" i="12"/>
  <c r="E1647" i="12"/>
  <c r="F1647" i="12" s="1"/>
  <c r="N1647" i="12"/>
  <c r="O1647" i="12" s="1"/>
  <c r="P1647" i="12" s="1"/>
  <c r="J1647" i="12"/>
  <c r="K1646" i="12"/>
  <c r="Q1646" i="12"/>
  <c r="R1646" i="12" s="1"/>
  <c r="W1646" i="12"/>
  <c r="W1647" i="12" l="1"/>
  <c r="E2292" i="13"/>
  <c r="V1648" i="12"/>
  <c r="B1649" i="12"/>
  <c r="U1648" i="12"/>
  <c r="E1648" i="12"/>
  <c r="F1648" i="12" s="1"/>
  <c r="N1648" i="12"/>
  <c r="O1648" i="12" s="1"/>
  <c r="P1648" i="12" s="1"/>
  <c r="J1648" i="12"/>
  <c r="Y1648" i="12"/>
  <c r="I1648" i="12"/>
  <c r="K1647" i="12"/>
  <c r="Q1647" i="12"/>
  <c r="R1647" i="12" s="1"/>
  <c r="K1648" i="12" l="1"/>
  <c r="Q1648" i="12"/>
  <c r="R1648" i="12" s="1"/>
  <c r="W1648" i="12"/>
  <c r="E2291" i="13"/>
  <c r="N1649" i="12"/>
  <c r="O1649" i="12" s="1"/>
  <c r="P1649" i="12" s="1"/>
  <c r="J1649" i="12"/>
  <c r="Y1649" i="12"/>
  <c r="I1649" i="12"/>
  <c r="V1649" i="12"/>
  <c r="B1650" i="12"/>
  <c r="U1649" i="12"/>
  <c r="E1649" i="12"/>
  <c r="F1649" i="12" s="1"/>
  <c r="W1649" i="12" l="1"/>
  <c r="K1649" i="12"/>
  <c r="Q1649" i="12"/>
  <c r="R1649" i="12" s="1"/>
  <c r="E2290" i="13"/>
  <c r="N1650" i="12"/>
  <c r="O1650" i="12" s="1"/>
  <c r="P1650" i="12" s="1"/>
  <c r="J1650" i="12"/>
  <c r="Y1650" i="12"/>
  <c r="I1650" i="12"/>
  <c r="V1650" i="12"/>
  <c r="B1651" i="12"/>
  <c r="U1650" i="12"/>
  <c r="E1650" i="12"/>
  <c r="F1650" i="12" s="1"/>
  <c r="Q1650" i="12" l="1"/>
  <c r="R1650" i="12" s="1"/>
  <c r="W1650" i="12"/>
  <c r="E2289" i="13"/>
  <c r="J1651" i="12"/>
  <c r="Y1651" i="12"/>
  <c r="I1651" i="12"/>
  <c r="V1651" i="12"/>
  <c r="B1652" i="12"/>
  <c r="U1651" i="12"/>
  <c r="E1651" i="12"/>
  <c r="F1651" i="12" s="1"/>
  <c r="N1651" i="12"/>
  <c r="O1651" i="12" s="1"/>
  <c r="P1651" i="12" s="1"/>
  <c r="K1650" i="12"/>
  <c r="W1651" i="12" l="1"/>
  <c r="Q1651" i="12"/>
  <c r="R1651" i="12" s="1"/>
  <c r="K1651" i="12"/>
  <c r="E2288" i="13"/>
  <c r="J1652" i="12"/>
  <c r="Y1652" i="12"/>
  <c r="I1652" i="12"/>
  <c r="V1652" i="12"/>
  <c r="B1653" i="12"/>
  <c r="U1652" i="12"/>
  <c r="E1652" i="12"/>
  <c r="F1652" i="12" s="1"/>
  <c r="N1652" i="12"/>
  <c r="O1652" i="12" s="1"/>
  <c r="P1652" i="12" s="1"/>
  <c r="W1652" i="12" l="1"/>
  <c r="Q1652" i="12"/>
  <c r="R1652" i="12" s="1"/>
  <c r="E2287" i="13"/>
  <c r="V1653" i="12"/>
  <c r="B1654" i="12"/>
  <c r="U1653" i="12"/>
  <c r="E1653" i="12"/>
  <c r="F1653" i="12" s="1"/>
  <c r="N1653" i="12"/>
  <c r="O1653" i="12" s="1"/>
  <c r="P1653" i="12" s="1"/>
  <c r="J1653" i="12"/>
  <c r="Y1653" i="12"/>
  <c r="I1653" i="12"/>
  <c r="K1652" i="12"/>
  <c r="W1653" i="12" l="1"/>
  <c r="Q1653" i="12"/>
  <c r="R1653" i="12" s="1"/>
  <c r="E2286" i="13"/>
  <c r="N1654" i="12"/>
  <c r="O1654" i="12" s="1"/>
  <c r="P1654" i="12" s="1"/>
  <c r="J1654" i="12"/>
  <c r="Y1654" i="12"/>
  <c r="I1654" i="12"/>
  <c r="V1654" i="12"/>
  <c r="B1655" i="12"/>
  <c r="U1654" i="12"/>
  <c r="E1654" i="12"/>
  <c r="F1654" i="12" s="1"/>
  <c r="K1653" i="12"/>
  <c r="Q1654" i="12" l="1"/>
  <c r="R1654" i="12" s="1"/>
  <c r="W1654" i="12"/>
  <c r="E2285" i="13"/>
  <c r="N1655" i="12"/>
  <c r="O1655" i="12" s="1"/>
  <c r="P1655" i="12" s="1"/>
  <c r="J1655" i="12"/>
  <c r="Y1655" i="12"/>
  <c r="I1655" i="12"/>
  <c r="V1655" i="12"/>
  <c r="B1656" i="12"/>
  <c r="U1655" i="12"/>
  <c r="E1655" i="12"/>
  <c r="F1655" i="12" s="1"/>
  <c r="K1654" i="12"/>
  <c r="W1655" i="12" l="1"/>
  <c r="K1655" i="12"/>
  <c r="Q1655" i="12"/>
  <c r="R1655" i="12" s="1"/>
  <c r="E2284" i="13"/>
  <c r="N1656" i="12"/>
  <c r="O1656" i="12" s="1"/>
  <c r="P1656" i="12" s="1"/>
  <c r="J1656" i="12"/>
  <c r="Y1656" i="12"/>
  <c r="I1656" i="12"/>
  <c r="V1656" i="12"/>
  <c r="B1657" i="12"/>
  <c r="U1656" i="12"/>
  <c r="E1656" i="12"/>
  <c r="F1656" i="12" s="1"/>
  <c r="Q1656" i="12" l="1"/>
  <c r="R1656" i="12" s="1"/>
  <c r="W1656" i="12"/>
  <c r="E2283" i="13"/>
  <c r="J1657" i="12"/>
  <c r="Y1657" i="12"/>
  <c r="I1657" i="12"/>
  <c r="V1657" i="12"/>
  <c r="B1658" i="12"/>
  <c r="U1657" i="12"/>
  <c r="E1657" i="12"/>
  <c r="F1657" i="12" s="1"/>
  <c r="N1657" i="12"/>
  <c r="O1657" i="12" s="1"/>
  <c r="P1657" i="12" s="1"/>
  <c r="K1656" i="12"/>
  <c r="W1657" i="12" l="1"/>
  <c r="E2282" i="13"/>
  <c r="V1658" i="12"/>
  <c r="B1659" i="12"/>
  <c r="U1658" i="12"/>
  <c r="E1658" i="12"/>
  <c r="F1658" i="12" s="1"/>
  <c r="N1658" i="12"/>
  <c r="O1658" i="12" s="1"/>
  <c r="P1658" i="12" s="1"/>
  <c r="J1658" i="12"/>
  <c r="Y1658" i="12"/>
  <c r="I1658" i="12"/>
  <c r="K1657" i="12"/>
  <c r="Q1657" i="12"/>
  <c r="R1657" i="12" s="1"/>
  <c r="W1658" i="12" l="1"/>
  <c r="Q1658" i="12"/>
  <c r="R1658" i="12" s="1"/>
  <c r="E2281" i="13"/>
  <c r="B1660" i="12"/>
  <c r="U1659" i="12"/>
  <c r="E1659" i="12"/>
  <c r="F1659" i="12" s="1"/>
  <c r="N1659" i="12"/>
  <c r="O1659" i="12" s="1"/>
  <c r="P1659" i="12" s="1"/>
  <c r="J1659" i="12"/>
  <c r="Y1659" i="12"/>
  <c r="I1659" i="12"/>
  <c r="V1659" i="12"/>
  <c r="K1658" i="12"/>
  <c r="W1659" i="12" l="1"/>
  <c r="Q1659" i="12"/>
  <c r="R1659" i="12" s="1"/>
  <c r="E2280" i="13"/>
  <c r="N1660" i="12"/>
  <c r="O1660" i="12" s="1"/>
  <c r="P1660" i="12" s="1"/>
  <c r="J1660" i="12"/>
  <c r="Y1660" i="12"/>
  <c r="I1660" i="12"/>
  <c r="V1660" i="12"/>
  <c r="B1661" i="12"/>
  <c r="U1660" i="12"/>
  <c r="E1660" i="12"/>
  <c r="F1660" i="12" s="1"/>
  <c r="K1659" i="12"/>
  <c r="W1660" i="12" l="1"/>
  <c r="Q1660" i="12"/>
  <c r="R1660" i="12" s="1"/>
  <c r="E2279" i="13"/>
  <c r="N1661" i="12"/>
  <c r="O1661" i="12" s="1"/>
  <c r="P1661" i="12" s="1"/>
  <c r="J1661" i="12"/>
  <c r="Y1661" i="12"/>
  <c r="I1661" i="12"/>
  <c r="V1661" i="12"/>
  <c r="B1662" i="12"/>
  <c r="U1661" i="12"/>
  <c r="E1661" i="12"/>
  <c r="F1661" i="12" s="1"/>
  <c r="K1660" i="12"/>
  <c r="Q1661" i="12" l="1"/>
  <c r="R1661" i="12" s="1"/>
  <c r="W1661" i="12"/>
  <c r="E2278" i="13"/>
  <c r="J1662" i="12"/>
  <c r="Y1662" i="12"/>
  <c r="I1662" i="12"/>
  <c r="V1662" i="12"/>
  <c r="B1663" i="12"/>
  <c r="U1662" i="12"/>
  <c r="E1662" i="12"/>
  <c r="F1662" i="12" s="1"/>
  <c r="N1662" i="12"/>
  <c r="O1662" i="12" s="1"/>
  <c r="P1662" i="12" s="1"/>
  <c r="K1661" i="12"/>
  <c r="W1662" i="12" l="1"/>
  <c r="E2277" i="13"/>
  <c r="Y1663" i="12"/>
  <c r="I1663" i="12"/>
  <c r="V1663" i="12"/>
  <c r="B1664" i="12"/>
  <c r="U1663" i="12"/>
  <c r="E1663" i="12"/>
  <c r="F1663" i="12" s="1"/>
  <c r="N1663" i="12"/>
  <c r="O1663" i="12" s="1"/>
  <c r="P1663" i="12" s="1"/>
  <c r="J1663" i="12"/>
  <c r="K1662" i="12"/>
  <c r="Q1662" i="12"/>
  <c r="R1662" i="12" s="1"/>
  <c r="W1663" i="12" l="1"/>
  <c r="E2276" i="13"/>
  <c r="V1664" i="12"/>
  <c r="B1665" i="12"/>
  <c r="U1664" i="12"/>
  <c r="E1664" i="12"/>
  <c r="F1664" i="12" s="1"/>
  <c r="N1664" i="12"/>
  <c r="O1664" i="12" s="1"/>
  <c r="P1664" i="12" s="1"/>
  <c r="J1664" i="12"/>
  <c r="Y1664" i="12"/>
  <c r="I1664" i="12"/>
  <c r="K1663" i="12"/>
  <c r="Q1663" i="12"/>
  <c r="R1663" i="12" s="1"/>
  <c r="K1664" i="12" l="1"/>
  <c r="W1664" i="12"/>
  <c r="Q1664" i="12"/>
  <c r="R1664" i="12" s="1"/>
  <c r="E2275" i="13"/>
  <c r="N1665" i="12"/>
  <c r="O1665" i="12" s="1"/>
  <c r="P1665" i="12" s="1"/>
  <c r="J1665" i="12"/>
  <c r="Y1665" i="12"/>
  <c r="I1665" i="12"/>
  <c r="V1665" i="12"/>
  <c r="B1666" i="12"/>
  <c r="U1665" i="12"/>
  <c r="E1665" i="12"/>
  <c r="F1665" i="12" s="1"/>
  <c r="W1665" i="12" l="1"/>
  <c r="Q1665" i="12"/>
  <c r="R1665" i="12" s="1"/>
  <c r="E2274" i="13"/>
  <c r="N1666" i="12"/>
  <c r="O1666" i="12" s="1"/>
  <c r="P1666" i="12" s="1"/>
  <c r="J1666" i="12"/>
  <c r="Y1666" i="12"/>
  <c r="I1666" i="12"/>
  <c r="V1666" i="12"/>
  <c r="B1667" i="12"/>
  <c r="U1666" i="12"/>
  <c r="E1666" i="12"/>
  <c r="F1666" i="12" s="1"/>
  <c r="K1665" i="12"/>
  <c r="Q1666" i="12" l="1"/>
  <c r="R1666" i="12" s="1"/>
  <c r="W1666" i="12"/>
  <c r="E2273" i="13"/>
  <c r="J1667" i="12"/>
  <c r="Y1667" i="12"/>
  <c r="I1667" i="12"/>
  <c r="V1667" i="12"/>
  <c r="B1668" i="12"/>
  <c r="U1667" i="12"/>
  <c r="E1667" i="12"/>
  <c r="F1667" i="12" s="1"/>
  <c r="N1667" i="12"/>
  <c r="O1667" i="12" s="1"/>
  <c r="P1667" i="12" s="1"/>
  <c r="K1666" i="12"/>
  <c r="W1667" i="12" l="1"/>
  <c r="K1667" i="12"/>
  <c r="Q1667" i="12"/>
  <c r="R1667" i="12" s="1"/>
  <c r="E2272" i="13"/>
  <c r="J1668" i="12"/>
  <c r="Y1668" i="12"/>
  <c r="I1668" i="12"/>
  <c r="V1668" i="12"/>
  <c r="B1669" i="12"/>
  <c r="U1668" i="12"/>
  <c r="E1668" i="12"/>
  <c r="F1668" i="12" s="1"/>
  <c r="N1668" i="12"/>
  <c r="O1668" i="12" s="1"/>
  <c r="P1668" i="12" s="1"/>
  <c r="W1668" i="12" l="1"/>
  <c r="Q1668" i="12"/>
  <c r="R1668" i="12" s="1"/>
  <c r="E2271" i="13"/>
  <c r="V1669" i="12"/>
  <c r="B1670" i="12"/>
  <c r="U1669" i="12"/>
  <c r="E1669" i="12"/>
  <c r="F1669" i="12" s="1"/>
  <c r="N1669" i="12"/>
  <c r="O1669" i="12" s="1"/>
  <c r="P1669" i="12" s="1"/>
  <c r="J1669" i="12"/>
  <c r="Y1669" i="12"/>
  <c r="I1669" i="12"/>
  <c r="K1668" i="12"/>
  <c r="W1669" i="12" l="1"/>
  <c r="E2270" i="13"/>
  <c r="N1670" i="12"/>
  <c r="O1670" i="12" s="1"/>
  <c r="P1670" i="12" s="1"/>
  <c r="J1670" i="12"/>
  <c r="Y1670" i="12"/>
  <c r="I1670" i="12"/>
  <c r="V1670" i="12"/>
  <c r="B1671" i="12"/>
  <c r="U1670" i="12"/>
  <c r="E1670" i="12"/>
  <c r="F1670" i="12" s="1"/>
  <c r="K1669" i="12"/>
  <c r="Q1669" i="12"/>
  <c r="R1669" i="12" s="1"/>
  <c r="Q1670" i="12" l="1"/>
  <c r="R1670" i="12" s="1"/>
  <c r="E2269" i="13"/>
  <c r="N1671" i="12"/>
  <c r="O1671" i="12" s="1"/>
  <c r="P1671" i="12" s="1"/>
  <c r="J1671" i="12"/>
  <c r="Y1671" i="12"/>
  <c r="I1671" i="12"/>
  <c r="V1671" i="12"/>
  <c r="B1672" i="12"/>
  <c r="U1671" i="12"/>
  <c r="E1671" i="12"/>
  <c r="F1671" i="12" s="1"/>
  <c r="W1670" i="12"/>
  <c r="K1670" i="12"/>
  <c r="W1671" i="12" l="1"/>
  <c r="K1671" i="12"/>
  <c r="Q1671" i="12"/>
  <c r="R1671" i="12" s="1"/>
  <c r="E2268" i="13"/>
  <c r="N1672" i="12"/>
  <c r="O1672" i="12" s="1"/>
  <c r="P1672" i="12" s="1"/>
  <c r="J1672" i="12"/>
  <c r="Y1672" i="12"/>
  <c r="I1672" i="12"/>
  <c r="V1672" i="12"/>
  <c r="B1673" i="12"/>
  <c r="U1672" i="12"/>
  <c r="E1672" i="12"/>
  <c r="F1672" i="12" s="1"/>
  <c r="W1672" i="12" l="1"/>
  <c r="Q1672" i="12"/>
  <c r="R1672" i="12" s="1"/>
  <c r="E2267" i="13"/>
  <c r="J1673" i="12"/>
  <c r="Y1673" i="12"/>
  <c r="I1673" i="12"/>
  <c r="V1673" i="12"/>
  <c r="B1674" i="12"/>
  <c r="U1673" i="12"/>
  <c r="E1673" i="12"/>
  <c r="F1673" i="12" s="1"/>
  <c r="N1673" i="12"/>
  <c r="O1673" i="12" s="1"/>
  <c r="P1673" i="12" s="1"/>
  <c r="K1672" i="12"/>
  <c r="Q1673" i="12" l="1"/>
  <c r="R1673" i="12" s="1"/>
  <c r="E2266" i="13"/>
  <c r="V1674" i="12"/>
  <c r="B1675" i="12"/>
  <c r="U1674" i="12"/>
  <c r="E1674" i="12"/>
  <c r="F1674" i="12" s="1"/>
  <c r="N1674" i="12"/>
  <c r="O1674" i="12" s="1"/>
  <c r="P1674" i="12" s="1"/>
  <c r="J1674" i="12"/>
  <c r="Y1674" i="12"/>
  <c r="I1674" i="12"/>
  <c r="K1673" i="12"/>
  <c r="W1673" i="12"/>
  <c r="K1674" i="12" l="1"/>
  <c r="Q1674" i="12"/>
  <c r="R1674" i="12" s="1"/>
  <c r="W1674" i="12"/>
  <c r="E2265" i="13"/>
  <c r="B1676" i="12"/>
  <c r="U1675" i="12"/>
  <c r="E1675" i="12"/>
  <c r="F1675" i="12" s="1"/>
  <c r="N1675" i="12"/>
  <c r="O1675" i="12" s="1"/>
  <c r="P1675" i="12" s="1"/>
  <c r="J1675" i="12"/>
  <c r="Y1675" i="12"/>
  <c r="I1675" i="12"/>
  <c r="V1675" i="12"/>
  <c r="W1675" i="12" l="1"/>
  <c r="E2264" i="13"/>
  <c r="N1676" i="12"/>
  <c r="O1676" i="12" s="1"/>
  <c r="P1676" i="12" s="1"/>
  <c r="J1676" i="12"/>
  <c r="Y1676" i="12"/>
  <c r="I1676" i="12"/>
  <c r="V1676" i="12"/>
  <c r="B1677" i="12"/>
  <c r="U1676" i="12"/>
  <c r="E1676" i="12"/>
  <c r="F1676" i="12" s="1"/>
  <c r="K1675" i="12"/>
  <c r="Q1675" i="12"/>
  <c r="R1675" i="12" s="1"/>
  <c r="W1676" i="12" l="1"/>
  <c r="K1676" i="12"/>
  <c r="Q1676" i="12"/>
  <c r="R1676" i="12" s="1"/>
  <c r="E2263" i="13"/>
  <c r="N1677" i="12"/>
  <c r="O1677" i="12" s="1"/>
  <c r="P1677" i="12" s="1"/>
  <c r="J1677" i="12"/>
  <c r="Y1677" i="12"/>
  <c r="I1677" i="12"/>
  <c r="V1677" i="12"/>
  <c r="B1678" i="12"/>
  <c r="U1677" i="12"/>
  <c r="E1677" i="12"/>
  <c r="F1677" i="12" s="1"/>
  <c r="W1677" i="12" l="1"/>
  <c r="Q1677" i="12"/>
  <c r="R1677" i="12" s="1"/>
  <c r="E2262" i="13"/>
  <c r="J1678" i="12"/>
  <c r="Y1678" i="12"/>
  <c r="I1678" i="12"/>
  <c r="V1678" i="12"/>
  <c r="B1679" i="12"/>
  <c r="U1678" i="12"/>
  <c r="E1678" i="12"/>
  <c r="F1678" i="12" s="1"/>
  <c r="N1678" i="12"/>
  <c r="O1678" i="12" s="1"/>
  <c r="P1678" i="12" s="1"/>
  <c r="K1677" i="12"/>
  <c r="W1678" i="12" l="1"/>
  <c r="K1678" i="12"/>
  <c r="Q1678" i="12"/>
  <c r="R1678" i="12" s="1"/>
  <c r="E2261" i="13"/>
  <c r="Y1679" i="12"/>
  <c r="I1679" i="12"/>
  <c r="V1679" i="12"/>
  <c r="B1680" i="12"/>
  <c r="U1679" i="12"/>
  <c r="E1679" i="12"/>
  <c r="F1679" i="12" s="1"/>
  <c r="N1679" i="12"/>
  <c r="O1679" i="12" s="1"/>
  <c r="P1679" i="12" s="1"/>
  <c r="J1679" i="12"/>
  <c r="W1679" i="12" l="1"/>
  <c r="K1679" i="12"/>
  <c r="Q1679" i="12"/>
  <c r="R1679" i="12" s="1"/>
  <c r="E2260" i="13"/>
  <c r="V1680" i="12"/>
  <c r="B1681" i="12"/>
  <c r="U1680" i="12"/>
  <c r="E1680" i="12"/>
  <c r="F1680" i="12" s="1"/>
  <c r="N1680" i="12"/>
  <c r="O1680" i="12" s="1"/>
  <c r="P1680" i="12" s="1"/>
  <c r="J1680" i="12"/>
  <c r="Y1680" i="12"/>
  <c r="I1680" i="12"/>
  <c r="E2259" i="13" l="1"/>
  <c r="N1681" i="12"/>
  <c r="O1681" i="12" s="1"/>
  <c r="P1681" i="12" s="1"/>
  <c r="J1681" i="12"/>
  <c r="Y1681" i="12"/>
  <c r="I1681" i="12"/>
  <c r="V1681" i="12"/>
  <c r="B1682" i="12"/>
  <c r="U1681" i="12"/>
  <c r="E1681" i="12"/>
  <c r="F1681" i="12" s="1"/>
  <c r="K1680" i="12"/>
  <c r="Q1680" i="12"/>
  <c r="R1680" i="12" s="1"/>
  <c r="W1680" i="12"/>
  <c r="W1681" i="12" l="1"/>
  <c r="K1681" i="12"/>
  <c r="Q1681" i="12"/>
  <c r="R1681" i="12" s="1"/>
  <c r="E2258" i="13"/>
  <c r="N1682" i="12"/>
  <c r="O1682" i="12" s="1"/>
  <c r="P1682" i="12" s="1"/>
  <c r="J1682" i="12"/>
  <c r="Y1682" i="12"/>
  <c r="I1682" i="12"/>
  <c r="V1682" i="12"/>
  <c r="B1683" i="12"/>
  <c r="U1682" i="12"/>
  <c r="E1682" i="12"/>
  <c r="F1682" i="12" s="1"/>
  <c r="W1682" i="12" l="1"/>
  <c r="Q1682" i="12"/>
  <c r="R1682" i="12" s="1"/>
  <c r="E2257" i="13"/>
  <c r="J1683" i="12"/>
  <c r="Y1683" i="12"/>
  <c r="I1683" i="12"/>
  <c r="V1683" i="12"/>
  <c r="B1684" i="12"/>
  <c r="U1683" i="12"/>
  <c r="E1683" i="12"/>
  <c r="F1683" i="12" s="1"/>
  <c r="N1683" i="12"/>
  <c r="O1683" i="12" s="1"/>
  <c r="P1683" i="12" s="1"/>
  <c r="K1682" i="12"/>
  <c r="K1683" i="12" l="1"/>
  <c r="Q1683" i="12"/>
  <c r="R1683" i="12" s="1"/>
  <c r="W1683" i="12"/>
  <c r="E2256" i="13"/>
  <c r="J1684" i="12"/>
  <c r="Y1684" i="12"/>
  <c r="I1684" i="12"/>
  <c r="V1684" i="12"/>
  <c r="B1685" i="12"/>
  <c r="U1684" i="12"/>
  <c r="E1684" i="12"/>
  <c r="F1684" i="12" s="1"/>
  <c r="N1684" i="12"/>
  <c r="O1684" i="12" s="1"/>
  <c r="P1684" i="12" s="1"/>
  <c r="K1684" i="12" l="1"/>
  <c r="Q1684" i="12"/>
  <c r="R1684" i="12" s="1"/>
  <c r="W1684" i="12"/>
  <c r="E2255" i="13"/>
  <c r="V1685" i="12"/>
  <c r="B1686" i="12"/>
  <c r="U1685" i="12"/>
  <c r="E1685" i="12"/>
  <c r="F1685" i="12" s="1"/>
  <c r="N1685" i="12"/>
  <c r="O1685" i="12" s="1"/>
  <c r="P1685" i="12" s="1"/>
  <c r="J1685" i="12"/>
  <c r="Y1685" i="12"/>
  <c r="I1685" i="12"/>
  <c r="K1685" i="12" l="1"/>
  <c r="Q1685" i="12"/>
  <c r="R1685" i="12" s="1"/>
  <c r="W1685" i="12"/>
  <c r="E2254" i="13"/>
  <c r="N1686" i="12"/>
  <c r="O1686" i="12" s="1"/>
  <c r="P1686" i="12" s="1"/>
  <c r="J1686" i="12"/>
  <c r="Y1686" i="12"/>
  <c r="I1686" i="12"/>
  <c r="V1686" i="12"/>
  <c r="B1687" i="12"/>
  <c r="U1686" i="12"/>
  <c r="E1686" i="12"/>
  <c r="F1686" i="12" s="1"/>
  <c r="K1686" i="12" l="1"/>
  <c r="W1686" i="12"/>
  <c r="E2253" i="13"/>
  <c r="N1687" i="12"/>
  <c r="O1687" i="12" s="1"/>
  <c r="P1687" i="12" s="1"/>
  <c r="J1687" i="12"/>
  <c r="Y1687" i="12"/>
  <c r="I1687" i="12"/>
  <c r="V1687" i="12"/>
  <c r="B1688" i="12"/>
  <c r="U1687" i="12"/>
  <c r="E1687" i="12"/>
  <c r="F1687" i="12" s="1"/>
  <c r="Q1686" i="12"/>
  <c r="R1686" i="12" s="1"/>
  <c r="W1687" i="12" l="1"/>
  <c r="Q1687" i="12"/>
  <c r="R1687" i="12" s="1"/>
  <c r="E2252" i="13"/>
  <c r="N1688" i="12"/>
  <c r="O1688" i="12" s="1"/>
  <c r="P1688" i="12" s="1"/>
  <c r="J1688" i="12"/>
  <c r="Y1688" i="12"/>
  <c r="I1688" i="12"/>
  <c r="V1688" i="12"/>
  <c r="B1689" i="12"/>
  <c r="U1688" i="12"/>
  <c r="E1688" i="12"/>
  <c r="F1688" i="12" s="1"/>
  <c r="K1687" i="12"/>
  <c r="Q1688" i="12" l="1"/>
  <c r="R1688" i="12" s="1"/>
  <c r="W1688" i="12"/>
  <c r="E2251" i="13"/>
  <c r="J1689" i="12"/>
  <c r="Y1689" i="12"/>
  <c r="I1689" i="12"/>
  <c r="V1689" i="12"/>
  <c r="B1690" i="12"/>
  <c r="U1689" i="12"/>
  <c r="E1689" i="12"/>
  <c r="F1689" i="12" s="1"/>
  <c r="N1689" i="12"/>
  <c r="O1689" i="12" s="1"/>
  <c r="P1689" i="12" s="1"/>
  <c r="K1688" i="12"/>
  <c r="E2250" i="13" l="1"/>
  <c r="V1690" i="12"/>
  <c r="B1691" i="12"/>
  <c r="U1690" i="12"/>
  <c r="E1690" i="12"/>
  <c r="F1690" i="12" s="1"/>
  <c r="N1690" i="12"/>
  <c r="O1690" i="12" s="1"/>
  <c r="P1690" i="12" s="1"/>
  <c r="J1690" i="12"/>
  <c r="Y1690" i="12"/>
  <c r="I1690" i="12"/>
  <c r="K1689" i="12"/>
  <c r="Q1689" i="12"/>
  <c r="R1689" i="12" s="1"/>
  <c r="W1689" i="12"/>
  <c r="W1690" i="12" l="1"/>
  <c r="Q1690" i="12"/>
  <c r="R1690" i="12" s="1"/>
  <c r="E2249" i="13"/>
  <c r="B1692" i="12"/>
  <c r="U1691" i="12"/>
  <c r="E1691" i="12"/>
  <c r="F1691" i="12" s="1"/>
  <c r="N1691" i="12"/>
  <c r="O1691" i="12" s="1"/>
  <c r="P1691" i="12" s="1"/>
  <c r="J1691" i="12"/>
  <c r="Y1691" i="12"/>
  <c r="I1691" i="12"/>
  <c r="V1691" i="12"/>
  <c r="K1690" i="12"/>
  <c r="W1691" i="12" l="1"/>
  <c r="E2248" i="13"/>
  <c r="N1692" i="12"/>
  <c r="O1692" i="12" s="1"/>
  <c r="P1692" i="12" s="1"/>
  <c r="J1692" i="12"/>
  <c r="Y1692" i="12"/>
  <c r="I1692" i="12"/>
  <c r="V1692" i="12"/>
  <c r="B1693" i="12"/>
  <c r="U1692" i="12"/>
  <c r="E1692" i="12"/>
  <c r="F1692" i="12" s="1"/>
  <c r="K1691" i="12"/>
  <c r="Q1691" i="12"/>
  <c r="R1691" i="12" s="1"/>
  <c r="W1692" i="12" l="1"/>
  <c r="K1692" i="12"/>
  <c r="Q1692" i="12"/>
  <c r="R1692" i="12" s="1"/>
  <c r="E2247" i="13"/>
  <c r="N1693" i="12"/>
  <c r="O1693" i="12" s="1"/>
  <c r="P1693" i="12" s="1"/>
  <c r="J1693" i="12"/>
  <c r="Y1693" i="12"/>
  <c r="I1693" i="12"/>
  <c r="V1693" i="12"/>
  <c r="B1694" i="12"/>
  <c r="U1693" i="12"/>
  <c r="E1693" i="12"/>
  <c r="F1693" i="12" s="1"/>
  <c r="Q1693" i="12" l="1"/>
  <c r="R1693" i="12" s="1"/>
  <c r="W1693" i="12"/>
  <c r="E2246" i="13"/>
  <c r="J1694" i="12"/>
  <c r="Y1694" i="12"/>
  <c r="I1694" i="12"/>
  <c r="V1694" i="12"/>
  <c r="B1695" i="12"/>
  <c r="U1694" i="12"/>
  <c r="E1694" i="12"/>
  <c r="F1694" i="12" s="1"/>
  <c r="N1694" i="12"/>
  <c r="O1694" i="12" s="1"/>
  <c r="P1694" i="12" s="1"/>
  <c r="K1693" i="12"/>
  <c r="W1694" i="12" l="1"/>
  <c r="K1694" i="12"/>
  <c r="Q1694" i="12"/>
  <c r="R1694" i="12" s="1"/>
  <c r="E2245" i="13"/>
  <c r="Y1695" i="12"/>
  <c r="I1695" i="12"/>
  <c r="V1695" i="12"/>
  <c r="B1696" i="12"/>
  <c r="U1695" i="12"/>
  <c r="E1695" i="12"/>
  <c r="F1695" i="12" s="1"/>
  <c r="N1695" i="12"/>
  <c r="O1695" i="12" s="1"/>
  <c r="P1695" i="12" s="1"/>
  <c r="J1695" i="12"/>
  <c r="W1695" i="12" l="1"/>
  <c r="Q1695" i="12"/>
  <c r="R1695" i="12" s="1"/>
  <c r="E2244" i="13"/>
  <c r="V1696" i="12"/>
  <c r="B1697" i="12"/>
  <c r="U1696" i="12"/>
  <c r="E1696" i="12"/>
  <c r="F1696" i="12" s="1"/>
  <c r="N1696" i="12"/>
  <c r="O1696" i="12" s="1"/>
  <c r="P1696" i="12" s="1"/>
  <c r="J1696" i="12"/>
  <c r="Y1696" i="12"/>
  <c r="I1696" i="12"/>
  <c r="K1695" i="12"/>
  <c r="W1696" i="12" l="1"/>
  <c r="E2243" i="13"/>
  <c r="N1697" i="12"/>
  <c r="O1697" i="12" s="1"/>
  <c r="P1697" i="12" s="1"/>
  <c r="J1697" i="12"/>
  <c r="Y1697" i="12"/>
  <c r="I1697" i="12"/>
  <c r="V1697" i="12"/>
  <c r="B1698" i="12"/>
  <c r="U1697" i="12"/>
  <c r="E1697" i="12"/>
  <c r="F1697" i="12" s="1"/>
  <c r="K1696" i="12"/>
  <c r="Q1696" i="12"/>
  <c r="R1696" i="12" s="1"/>
  <c r="W1697" i="12" l="1"/>
  <c r="Q1697" i="12"/>
  <c r="R1697" i="12" s="1"/>
  <c r="E2242" i="13"/>
  <c r="N1698" i="12"/>
  <c r="O1698" i="12" s="1"/>
  <c r="P1698" i="12" s="1"/>
  <c r="J1698" i="12"/>
  <c r="Y1698" i="12"/>
  <c r="I1698" i="12"/>
  <c r="V1698" i="12"/>
  <c r="B1699" i="12"/>
  <c r="U1698" i="12"/>
  <c r="E1698" i="12"/>
  <c r="F1698" i="12" s="1"/>
  <c r="K1697" i="12"/>
  <c r="W1698" i="12" l="1"/>
  <c r="Q1698" i="12"/>
  <c r="R1698" i="12" s="1"/>
  <c r="E2241" i="13"/>
  <c r="J1699" i="12"/>
  <c r="Y1699" i="12"/>
  <c r="I1699" i="12"/>
  <c r="V1699" i="12"/>
  <c r="B1700" i="12"/>
  <c r="U1699" i="12"/>
  <c r="E1699" i="12"/>
  <c r="F1699" i="12" s="1"/>
  <c r="N1699" i="12"/>
  <c r="O1699" i="12" s="1"/>
  <c r="P1699" i="12" s="1"/>
  <c r="K1698" i="12"/>
  <c r="W1699" i="12" l="1"/>
  <c r="K1699" i="12"/>
  <c r="Q1699" i="12"/>
  <c r="R1699" i="12" s="1"/>
  <c r="E2240" i="13"/>
  <c r="J1700" i="12"/>
  <c r="Y1700" i="12"/>
  <c r="I1700" i="12"/>
  <c r="V1700" i="12"/>
  <c r="B1701" i="12"/>
  <c r="U1700" i="12"/>
  <c r="E1700" i="12"/>
  <c r="F1700" i="12" s="1"/>
  <c r="N1700" i="12"/>
  <c r="O1700" i="12" s="1"/>
  <c r="P1700" i="12" s="1"/>
  <c r="W1700" i="12" l="1"/>
  <c r="Q1700" i="12"/>
  <c r="R1700" i="12" s="1"/>
  <c r="E2239" i="13"/>
  <c r="V1701" i="12"/>
  <c r="B1702" i="12"/>
  <c r="U1701" i="12"/>
  <c r="E1701" i="12"/>
  <c r="F1701" i="12" s="1"/>
  <c r="N1701" i="12"/>
  <c r="O1701" i="12" s="1"/>
  <c r="P1701" i="12" s="1"/>
  <c r="J1701" i="12"/>
  <c r="Y1701" i="12"/>
  <c r="I1701" i="12"/>
  <c r="K1700" i="12"/>
  <c r="W1701" i="12" l="1"/>
  <c r="E2238" i="13"/>
  <c r="N1702" i="12"/>
  <c r="O1702" i="12" s="1"/>
  <c r="P1702" i="12" s="1"/>
  <c r="J1702" i="12"/>
  <c r="Y1702" i="12"/>
  <c r="I1702" i="12"/>
  <c r="V1702" i="12"/>
  <c r="B1703" i="12"/>
  <c r="U1702" i="12"/>
  <c r="E1702" i="12"/>
  <c r="F1702" i="12" s="1"/>
  <c r="K1701" i="12"/>
  <c r="Q1701" i="12"/>
  <c r="R1701" i="12" s="1"/>
  <c r="W1702" i="12" l="1"/>
  <c r="Q1702" i="12"/>
  <c r="R1702" i="12" s="1"/>
  <c r="K1702" i="12"/>
  <c r="E2237" i="13"/>
  <c r="N1703" i="12"/>
  <c r="O1703" i="12" s="1"/>
  <c r="P1703" i="12" s="1"/>
  <c r="J1703" i="12"/>
  <c r="Y1703" i="12"/>
  <c r="I1703" i="12"/>
  <c r="V1703" i="12"/>
  <c r="B1704" i="12"/>
  <c r="U1703" i="12"/>
  <c r="E1703" i="12"/>
  <c r="F1703" i="12" s="1"/>
  <c r="W1703" i="12" l="1"/>
  <c r="K1703" i="12"/>
  <c r="E2236" i="13"/>
  <c r="N1704" i="12"/>
  <c r="O1704" i="12" s="1"/>
  <c r="P1704" i="12" s="1"/>
  <c r="J1704" i="12"/>
  <c r="Y1704" i="12"/>
  <c r="I1704" i="12"/>
  <c r="V1704" i="12"/>
  <c r="B1705" i="12"/>
  <c r="U1704" i="12"/>
  <c r="E1704" i="12"/>
  <c r="F1704" i="12" s="1"/>
  <c r="Q1703" i="12"/>
  <c r="R1703" i="12" s="1"/>
  <c r="W1704" i="12" l="1"/>
  <c r="Q1704" i="12"/>
  <c r="R1704" i="12" s="1"/>
  <c r="E2235" i="13"/>
  <c r="J1705" i="12"/>
  <c r="Y1705" i="12"/>
  <c r="I1705" i="12"/>
  <c r="V1705" i="12"/>
  <c r="B1706" i="12"/>
  <c r="U1705" i="12"/>
  <c r="E1705" i="12"/>
  <c r="F1705" i="12" s="1"/>
  <c r="N1705" i="12"/>
  <c r="O1705" i="12" s="1"/>
  <c r="P1705" i="12" s="1"/>
  <c r="K1704" i="12"/>
  <c r="W1705" i="12" l="1"/>
  <c r="K1705" i="12"/>
  <c r="Q1705" i="12"/>
  <c r="R1705" i="12" s="1"/>
  <c r="E2234" i="13"/>
  <c r="V1706" i="12"/>
  <c r="B1707" i="12"/>
  <c r="U1706" i="12"/>
  <c r="E1706" i="12"/>
  <c r="F1706" i="12" s="1"/>
  <c r="N1706" i="12"/>
  <c r="O1706" i="12" s="1"/>
  <c r="P1706" i="12" s="1"/>
  <c r="J1706" i="12"/>
  <c r="Y1706" i="12"/>
  <c r="I1706" i="12"/>
  <c r="E2233" i="13" l="1"/>
  <c r="B1708" i="12"/>
  <c r="U1707" i="12"/>
  <c r="E1707" i="12"/>
  <c r="F1707" i="12" s="1"/>
  <c r="N1707" i="12"/>
  <c r="O1707" i="12" s="1"/>
  <c r="P1707" i="12" s="1"/>
  <c r="J1707" i="12"/>
  <c r="Y1707" i="12"/>
  <c r="I1707" i="12"/>
  <c r="V1707" i="12"/>
  <c r="Q1706" i="12"/>
  <c r="R1706" i="12" s="1"/>
  <c r="K1706" i="12"/>
  <c r="W1706" i="12"/>
  <c r="W1707" i="12" l="1"/>
  <c r="Q1707" i="12"/>
  <c r="R1707" i="12" s="1"/>
  <c r="E2232" i="13"/>
  <c r="N1708" i="12"/>
  <c r="O1708" i="12" s="1"/>
  <c r="P1708" i="12" s="1"/>
  <c r="J1708" i="12"/>
  <c r="Y1708" i="12"/>
  <c r="I1708" i="12"/>
  <c r="V1708" i="12"/>
  <c r="B1709" i="12"/>
  <c r="U1708" i="12"/>
  <c r="E1708" i="12"/>
  <c r="F1708" i="12" s="1"/>
  <c r="K1707" i="12"/>
  <c r="W1708" i="12" l="1"/>
  <c r="Q1708" i="12"/>
  <c r="R1708" i="12" s="1"/>
  <c r="E2231" i="13"/>
  <c r="N1709" i="12"/>
  <c r="O1709" i="12" s="1"/>
  <c r="P1709" i="12" s="1"/>
  <c r="J1709" i="12"/>
  <c r="Y1709" i="12"/>
  <c r="I1709" i="12"/>
  <c r="V1709" i="12"/>
  <c r="B1710" i="12"/>
  <c r="U1709" i="12"/>
  <c r="E1709" i="12"/>
  <c r="F1709" i="12" s="1"/>
  <c r="K1708" i="12"/>
  <c r="K1709" i="12" l="1"/>
  <c r="Q1709" i="12"/>
  <c r="R1709" i="12" s="1"/>
  <c r="W1709" i="12"/>
  <c r="E2230" i="13"/>
  <c r="J1710" i="12"/>
  <c r="Y1710" i="12"/>
  <c r="I1710" i="12"/>
  <c r="V1710" i="12"/>
  <c r="B1711" i="12"/>
  <c r="U1710" i="12"/>
  <c r="E1710" i="12"/>
  <c r="F1710" i="12" s="1"/>
  <c r="N1710" i="12"/>
  <c r="O1710" i="12" s="1"/>
  <c r="P1710" i="12" s="1"/>
  <c r="W1710" i="12" l="1"/>
  <c r="Q1710" i="12"/>
  <c r="R1710" i="12" s="1"/>
  <c r="E2229" i="13"/>
  <c r="Y1711" i="12"/>
  <c r="I1711" i="12"/>
  <c r="V1711" i="12"/>
  <c r="B1712" i="12"/>
  <c r="U1711" i="12"/>
  <c r="E1711" i="12"/>
  <c r="F1711" i="12" s="1"/>
  <c r="N1711" i="12"/>
  <c r="O1711" i="12" s="1"/>
  <c r="P1711" i="12" s="1"/>
  <c r="J1711" i="12"/>
  <c r="K1710" i="12"/>
  <c r="W1711" i="12" l="1"/>
  <c r="K1711" i="12"/>
  <c r="Q1711" i="12"/>
  <c r="R1711" i="12" s="1"/>
  <c r="E2228" i="13"/>
  <c r="V1712" i="12"/>
  <c r="B1713" i="12"/>
  <c r="U1712" i="12"/>
  <c r="E1712" i="12"/>
  <c r="F1712" i="12" s="1"/>
  <c r="N1712" i="12"/>
  <c r="O1712" i="12" s="1"/>
  <c r="P1712" i="12" s="1"/>
  <c r="J1712" i="12"/>
  <c r="Y1712" i="12"/>
  <c r="I1712" i="12"/>
  <c r="E2227" i="13" l="1"/>
  <c r="N1713" i="12"/>
  <c r="O1713" i="12" s="1"/>
  <c r="P1713" i="12" s="1"/>
  <c r="J1713" i="12"/>
  <c r="Y1713" i="12"/>
  <c r="I1713" i="12"/>
  <c r="V1713" i="12"/>
  <c r="B1714" i="12"/>
  <c r="U1713" i="12"/>
  <c r="E1713" i="12"/>
  <c r="F1713" i="12" s="1"/>
  <c r="K1712" i="12"/>
  <c r="Q1712" i="12"/>
  <c r="R1712" i="12" s="1"/>
  <c r="W1712" i="12"/>
  <c r="W1713" i="12" l="1"/>
  <c r="K1713" i="12"/>
  <c r="Q1713" i="12"/>
  <c r="R1713" i="12" s="1"/>
  <c r="E2226" i="13"/>
  <c r="N1714" i="12"/>
  <c r="O1714" i="12" s="1"/>
  <c r="P1714" i="12" s="1"/>
  <c r="J1714" i="12"/>
  <c r="Y1714" i="12"/>
  <c r="I1714" i="12"/>
  <c r="V1714" i="12"/>
  <c r="B1715" i="12"/>
  <c r="U1714" i="12"/>
  <c r="E1714" i="12"/>
  <c r="F1714" i="12" s="1"/>
  <c r="K1714" i="12" l="1"/>
  <c r="Q1714" i="12"/>
  <c r="R1714" i="12" s="1"/>
  <c r="W1714" i="12"/>
  <c r="E2225" i="13"/>
  <c r="J1715" i="12"/>
  <c r="Y1715" i="12"/>
  <c r="I1715" i="12"/>
  <c r="V1715" i="12"/>
  <c r="B1716" i="12"/>
  <c r="U1715" i="12"/>
  <c r="E1715" i="12"/>
  <c r="F1715" i="12" s="1"/>
  <c r="N1715" i="12"/>
  <c r="O1715" i="12" s="1"/>
  <c r="P1715" i="12" s="1"/>
  <c r="W1715" i="12" l="1"/>
  <c r="E2224" i="13"/>
  <c r="J1716" i="12"/>
  <c r="Y1716" i="12"/>
  <c r="I1716" i="12"/>
  <c r="V1716" i="12"/>
  <c r="B1717" i="12"/>
  <c r="U1716" i="12"/>
  <c r="E1716" i="12"/>
  <c r="F1716" i="12" s="1"/>
  <c r="N1716" i="12"/>
  <c r="O1716" i="12" s="1"/>
  <c r="P1716" i="12" s="1"/>
  <c r="K1715" i="12"/>
  <c r="Q1715" i="12"/>
  <c r="R1715" i="12" s="1"/>
  <c r="W1716" i="12" l="1"/>
  <c r="E2223" i="13"/>
  <c r="V1717" i="12"/>
  <c r="B1718" i="12"/>
  <c r="U1717" i="12"/>
  <c r="E1717" i="12"/>
  <c r="F1717" i="12" s="1"/>
  <c r="N1717" i="12"/>
  <c r="O1717" i="12" s="1"/>
  <c r="P1717" i="12" s="1"/>
  <c r="J1717" i="12"/>
  <c r="Y1717" i="12"/>
  <c r="I1717" i="12"/>
  <c r="K1716" i="12"/>
  <c r="Q1716" i="12"/>
  <c r="R1716" i="12" s="1"/>
  <c r="K1717" i="12" l="1"/>
  <c r="W1717" i="12"/>
  <c r="Q1717" i="12"/>
  <c r="R1717" i="12" s="1"/>
  <c r="E2222" i="13"/>
  <c r="N1718" i="12"/>
  <c r="O1718" i="12" s="1"/>
  <c r="P1718" i="12" s="1"/>
  <c r="J1718" i="12"/>
  <c r="Y1718" i="12"/>
  <c r="I1718" i="12"/>
  <c r="V1718" i="12"/>
  <c r="U1718" i="12"/>
  <c r="E1718" i="12"/>
  <c r="F1718" i="12" s="1"/>
  <c r="B1719" i="12"/>
  <c r="Q1718" i="12" l="1"/>
  <c r="R1718" i="12" s="1"/>
  <c r="W1718" i="12"/>
  <c r="K1718" i="12"/>
  <c r="E2221" i="13"/>
  <c r="N1719" i="12"/>
  <c r="O1719" i="12" s="1"/>
  <c r="P1719" i="12" s="1"/>
  <c r="J1719" i="12"/>
  <c r="Y1719" i="12"/>
  <c r="I1719" i="12"/>
  <c r="V1719" i="12"/>
  <c r="B1720" i="12"/>
  <c r="U1719" i="12"/>
  <c r="E1719" i="12"/>
  <c r="F1719" i="12" s="1"/>
  <c r="W1719" i="12" l="1"/>
  <c r="Q1719" i="12"/>
  <c r="R1719" i="12" s="1"/>
  <c r="E2220" i="13"/>
  <c r="N1720" i="12"/>
  <c r="O1720" i="12" s="1"/>
  <c r="P1720" i="12" s="1"/>
  <c r="J1720" i="12"/>
  <c r="Y1720" i="12"/>
  <c r="I1720" i="12"/>
  <c r="V1720" i="12"/>
  <c r="B1721" i="12"/>
  <c r="U1720" i="12"/>
  <c r="E1720" i="12"/>
  <c r="F1720" i="12" s="1"/>
  <c r="K1719" i="12"/>
  <c r="Q1720" i="12" l="1"/>
  <c r="R1720" i="12" s="1"/>
  <c r="K1720" i="12"/>
  <c r="W1720" i="12"/>
  <c r="E2219" i="13"/>
  <c r="J1721" i="12"/>
  <c r="Y1721" i="12"/>
  <c r="I1721" i="12"/>
  <c r="V1721" i="12"/>
  <c r="B1722" i="12"/>
  <c r="U1721" i="12"/>
  <c r="E1721" i="12"/>
  <c r="F1721" i="12" s="1"/>
  <c r="N1721" i="12"/>
  <c r="O1721" i="12" s="1"/>
  <c r="P1721" i="12" s="1"/>
  <c r="W1721" i="12" l="1"/>
  <c r="K1721" i="12"/>
  <c r="Q1721" i="12"/>
  <c r="R1721" i="12" s="1"/>
  <c r="E2218" i="13"/>
  <c r="V1722" i="12"/>
  <c r="B1723" i="12"/>
  <c r="U1722" i="12"/>
  <c r="E1722" i="12"/>
  <c r="F1722" i="12" s="1"/>
  <c r="N1722" i="12"/>
  <c r="O1722" i="12" s="1"/>
  <c r="P1722" i="12" s="1"/>
  <c r="J1722" i="12"/>
  <c r="Y1722" i="12"/>
  <c r="I1722" i="12"/>
  <c r="K1722" i="12" l="1"/>
  <c r="Q1722" i="12"/>
  <c r="R1722" i="12" s="1"/>
  <c r="W1722" i="12"/>
  <c r="E2217" i="13"/>
  <c r="B1724" i="12"/>
  <c r="U1723" i="12"/>
  <c r="E1723" i="12"/>
  <c r="F1723" i="12" s="1"/>
  <c r="N1723" i="12"/>
  <c r="O1723" i="12" s="1"/>
  <c r="P1723" i="12" s="1"/>
  <c r="J1723" i="12"/>
  <c r="Y1723" i="12"/>
  <c r="I1723" i="12"/>
  <c r="V1723" i="12"/>
  <c r="E2216" i="13" l="1"/>
  <c r="N1724" i="12"/>
  <c r="O1724" i="12" s="1"/>
  <c r="P1724" i="12" s="1"/>
  <c r="J1724" i="12"/>
  <c r="Y1724" i="12"/>
  <c r="I1724" i="12"/>
  <c r="V1724" i="12"/>
  <c r="B1725" i="12"/>
  <c r="U1724" i="12"/>
  <c r="E1724" i="12"/>
  <c r="F1724" i="12" s="1"/>
  <c r="K1723" i="12"/>
  <c r="Q1723" i="12"/>
  <c r="R1723" i="12" s="1"/>
  <c r="W1723" i="12"/>
  <c r="W1724" i="12" l="1"/>
  <c r="K1724" i="12"/>
  <c r="Q1724" i="12"/>
  <c r="R1724" i="12" s="1"/>
  <c r="E2215" i="13"/>
  <c r="N1725" i="12"/>
  <c r="O1725" i="12" s="1"/>
  <c r="P1725" i="12" s="1"/>
  <c r="J1725" i="12"/>
  <c r="Y1725" i="12"/>
  <c r="I1725" i="12"/>
  <c r="V1725" i="12"/>
  <c r="B1726" i="12"/>
  <c r="U1725" i="12"/>
  <c r="E1725" i="12"/>
  <c r="F1725" i="12" s="1"/>
  <c r="W1725" i="12" l="1"/>
  <c r="Q1725" i="12"/>
  <c r="R1725" i="12" s="1"/>
  <c r="E2214" i="13"/>
  <c r="J1726" i="12"/>
  <c r="Y1726" i="12"/>
  <c r="I1726" i="12"/>
  <c r="V1726" i="12"/>
  <c r="B1727" i="12"/>
  <c r="U1726" i="12"/>
  <c r="E1726" i="12"/>
  <c r="F1726" i="12" s="1"/>
  <c r="N1726" i="12"/>
  <c r="O1726" i="12" s="1"/>
  <c r="P1726" i="12" s="1"/>
  <c r="K1725" i="12"/>
  <c r="E2213" i="13" l="1"/>
  <c r="Y1727" i="12"/>
  <c r="I1727" i="12"/>
  <c r="V1727" i="12"/>
  <c r="B1728" i="12"/>
  <c r="U1727" i="12"/>
  <c r="E1727" i="12"/>
  <c r="F1727" i="12" s="1"/>
  <c r="N1727" i="12"/>
  <c r="O1727" i="12" s="1"/>
  <c r="P1727" i="12" s="1"/>
  <c r="J1727" i="12"/>
  <c r="K1726" i="12"/>
  <c r="Q1726" i="12"/>
  <c r="R1726" i="12" s="1"/>
  <c r="W1726" i="12"/>
  <c r="W1727" i="12" l="1"/>
  <c r="Q1727" i="12"/>
  <c r="R1727" i="12" s="1"/>
  <c r="E2212" i="13"/>
  <c r="V1728" i="12"/>
  <c r="B1729" i="12"/>
  <c r="U1728" i="12"/>
  <c r="E1728" i="12"/>
  <c r="F1728" i="12" s="1"/>
  <c r="N1728" i="12"/>
  <c r="O1728" i="12" s="1"/>
  <c r="P1728" i="12" s="1"/>
  <c r="J1728" i="12"/>
  <c r="Y1728" i="12"/>
  <c r="I1728" i="12"/>
  <c r="K1727" i="12"/>
  <c r="W1728" i="12" l="1"/>
  <c r="Q1728" i="12"/>
  <c r="R1728" i="12" s="1"/>
  <c r="E2211" i="13"/>
  <c r="N1729" i="12"/>
  <c r="O1729" i="12" s="1"/>
  <c r="P1729" i="12" s="1"/>
  <c r="J1729" i="12"/>
  <c r="Y1729" i="12"/>
  <c r="I1729" i="12"/>
  <c r="V1729" i="12"/>
  <c r="B1730" i="12"/>
  <c r="U1729" i="12"/>
  <c r="E1729" i="12"/>
  <c r="F1729" i="12" s="1"/>
  <c r="K1728" i="12"/>
  <c r="W1729" i="12" l="1"/>
  <c r="Q1729" i="12"/>
  <c r="R1729" i="12" s="1"/>
  <c r="E2210" i="13"/>
  <c r="N1730" i="12"/>
  <c r="O1730" i="12" s="1"/>
  <c r="P1730" i="12" s="1"/>
  <c r="J1730" i="12"/>
  <c r="Y1730" i="12"/>
  <c r="I1730" i="12"/>
  <c r="V1730" i="12"/>
  <c r="B1731" i="12"/>
  <c r="U1730" i="12"/>
  <c r="E1730" i="12"/>
  <c r="F1730" i="12" s="1"/>
  <c r="K1729" i="12"/>
  <c r="W1730" i="12" l="1"/>
  <c r="E2209" i="13"/>
  <c r="J1731" i="12"/>
  <c r="Y1731" i="12"/>
  <c r="I1731" i="12"/>
  <c r="V1731" i="12"/>
  <c r="B1732" i="12"/>
  <c r="U1731" i="12"/>
  <c r="E1731" i="12"/>
  <c r="F1731" i="12" s="1"/>
  <c r="N1731" i="12"/>
  <c r="O1731" i="12" s="1"/>
  <c r="P1731" i="12" s="1"/>
  <c r="Q1730" i="12"/>
  <c r="R1730" i="12" s="1"/>
  <c r="K1730" i="12"/>
  <c r="W1731" i="12" l="1"/>
  <c r="E2208" i="13"/>
  <c r="J1732" i="12"/>
  <c r="Y1732" i="12"/>
  <c r="I1732" i="12"/>
  <c r="V1732" i="12"/>
  <c r="B1733" i="12"/>
  <c r="U1732" i="12"/>
  <c r="E1732" i="12"/>
  <c r="F1732" i="12" s="1"/>
  <c r="N1732" i="12"/>
  <c r="O1732" i="12" s="1"/>
  <c r="P1732" i="12" s="1"/>
  <c r="K1731" i="12"/>
  <c r="Q1731" i="12"/>
  <c r="R1731" i="12" s="1"/>
  <c r="W1732" i="12" l="1"/>
  <c r="K1732" i="12"/>
  <c r="E2207" i="13"/>
  <c r="V1733" i="12"/>
  <c r="B1734" i="12"/>
  <c r="U1733" i="12"/>
  <c r="E1733" i="12"/>
  <c r="F1733" i="12" s="1"/>
  <c r="N1733" i="12"/>
  <c r="O1733" i="12" s="1"/>
  <c r="P1733" i="12" s="1"/>
  <c r="J1733" i="12"/>
  <c r="Y1733" i="12"/>
  <c r="I1733" i="12"/>
  <c r="Q1732" i="12"/>
  <c r="R1732" i="12" s="1"/>
  <c r="K1733" i="12" l="1"/>
  <c r="Q1733" i="12"/>
  <c r="R1733" i="12" s="1"/>
  <c r="W1733" i="12"/>
  <c r="E2206" i="13"/>
  <c r="N1734" i="12"/>
  <c r="O1734" i="12" s="1"/>
  <c r="P1734" i="12" s="1"/>
  <c r="J1734" i="12"/>
  <c r="Y1734" i="12"/>
  <c r="I1734" i="12"/>
  <c r="V1734" i="12"/>
  <c r="B1735" i="12"/>
  <c r="U1734" i="12"/>
  <c r="E1734" i="12"/>
  <c r="F1734" i="12" s="1"/>
  <c r="W1734" i="12" l="1"/>
  <c r="Q1734" i="12"/>
  <c r="R1734" i="12" s="1"/>
  <c r="E2205" i="13"/>
  <c r="N1735" i="12"/>
  <c r="O1735" i="12" s="1"/>
  <c r="P1735" i="12" s="1"/>
  <c r="J1735" i="12"/>
  <c r="Y1735" i="12"/>
  <c r="I1735" i="12"/>
  <c r="V1735" i="12"/>
  <c r="B1736" i="12"/>
  <c r="U1735" i="12"/>
  <c r="E1735" i="12"/>
  <c r="F1735" i="12" s="1"/>
  <c r="K1734" i="12"/>
  <c r="K1735" i="12" l="1"/>
  <c r="W1735" i="12"/>
  <c r="Q1735" i="12"/>
  <c r="R1735" i="12" s="1"/>
  <c r="E2204" i="13"/>
  <c r="N1736" i="12"/>
  <c r="O1736" i="12" s="1"/>
  <c r="P1736" i="12" s="1"/>
  <c r="J1736" i="12"/>
  <c r="Y1736" i="12"/>
  <c r="I1736" i="12"/>
  <c r="V1736" i="12"/>
  <c r="B1737" i="12"/>
  <c r="U1736" i="12"/>
  <c r="E1736" i="12"/>
  <c r="F1736" i="12" s="1"/>
  <c r="W1736" i="12" l="1"/>
  <c r="Q1736" i="12"/>
  <c r="R1736" i="12" s="1"/>
  <c r="E2203" i="13"/>
  <c r="J1737" i="12"/>
  <c r="Y1737" i="12"/>
  <c r="I1737" i="12"/>
  <c r="V1737" i="12"/>
  <c r="B1738" i="12"/>
  <c r="U1737" i="12"/>
  <c r="E1737" i="12"/>
  <c r="F1737" i="12" s="1"/>
  <c r="N1737" i="12"/>
  <c r="O1737" i="12" s="1"/>
  <c r="P1737" i="12" s="1"/>
  <c r="K1736" i="12"/>
  <c r="W1737" i="12" l="1"/>
  <c r="K1737" i="12"/>
  <c r="Q1737" i="12"/>
  <c r="R1737" i="12" s="1"/>
  <c r="E2202" i="13"/>
  <c r="V1738" i="12"/>
  <c r="B1739" i="12"/>
  <c r="U1738" i="12"/>
  <c r="E1738" i="12"/>
  <c r="F1738" i="12" s="1"/>
  <c r="N1738" i="12"/>
  <c r="O1738" i="12" s="1"/>
  <c r="P1738" i="12" s="1"/>
  <c r="J1738" i="12"/>
  <c r="Y1738" i="12"/>
  <c r="I1738" i="12"/>
  <c r="K1738" i="12" l="1"/>
  <c r="Q1738" i="12"/>
  <c r="R1738" i="12" s="1"/>
  <c r="W1738" i="12"/>
  <c r="E2201" i="13"/>
  <c r="B1740" i="12"/>
  <c r="U1739" i="12"/>
  <c r="E1739" i="12"/>
  <c r="F1739" i="12" s="1"/>
  <c r="N1739" i="12"/>
  <c r="O1739" i="12" s="1"/>
  <c r="P1739" i="12" s="1"/>
  <c r="J1739" i="12"/>
  <c r="Y1739" i="12"/>
  <c r="I1739" i="12"/>
  <c r="V1739" i="12"/>
  <c r="E2200" i="13" l="1"/>
  <c r="N1740" i="12"/>
  <c r="O1740" i="12" s="1"/>
  <c r="P1740" i="12" s="1"/>
  <c r="J1740" i="12"/>
  <c r="Y1740" i="12"/>
  <c r="I1740" i="12"/>
  <c r="V1740" i="12"/>
  <c r="B1741" i="12"/>
  <c r="U1740" i="12"/>
  <c r="E1740" i="12"/>
  <c r="F1740" i="12" s="1"/>
  <c r="W1739" i="12"/>
  <c r="K1739" i="12"/>
  <c r="Q1739" i="12"/>
  <c r="R1739" i="12" s="1"/>
  <c r="E2199" i="13" l="1"/>
  <c r="N1741" i="12"/>
  <c r="O1741" i="12" s="1"/>
  <c r="P1741" i="12" s="1"/>
  <c r="J1741" i="12"/>
  <c r="Y1741" i="12"/>
  <c r="I1741" i="12"/>
  <c r="V1741" i="12"/>
  <c r="B1742" i="12"/>
  <c r="U1741" i="12"/>
  <c r="E1741" i="12"/>
  <c r="F1741" i="12" s="1"/>
  <c r="K1740" i="12"/>
  <c r="Q1740" i="12"/>
  <c r="R1740" i="12" s="1"/>
  <c r="W1740" i="12"/>
  <c r="W1741" i="12" l="1"/>
  <c r="E2198" i="13"/>
  <c r="J1742" i="12"/>
  <c r="Y1742" i="12"/>
  <c r="I1742" i="12"/>
  <c r="V1742" i="12"/>
  <c r="B1743" i="12"/>
  <c r="U1742" i="12"/>
  <c r="E1742" i="12"/>
  <c r="F1742" i="12" s="1"/>
  <c r="N1742" i="12"/>
  <c r="O1742" i="12" s="1"/>
  <c r="P1742" i="12" s="1"/>
  <c r="K1741" i="12"/>
  <c r="Q1741" i="12"/>
  <c r="R1741" i="12" s="1"/>
  <c r="W1742" i="12" l="1"/>
  <c r="E2197" i="13"/>
  <c r="Y1743" i="12"/>
  <c r="I1743" i="12"/>
  <c r="V1743" i="12"/>
  <c r="B1744" i="12"/>
  <c r="U1743" i="12"/>
  <c r="E1743" i="12"/>
  <c r="F1743" i="12" s="1"/>
  <c r="N1743" i="12"/>
  <c r="O1743" i="12" s="1"/>
  <c r="P1743" i="12" s="1"/>
  <c r="J1743" i="12"/>
  <c r="K1742" i="12"/>
  <c r="Q1742" i="12"/>
  <c r="R1742" i="12" s="1"/>
  <c r="W1743" i="12" l="1"/>
  <c r="E2196" i="13"/>
  <c r="V1744" i="12"/>
  <c r="B1745" i="12"/>
  <c r="U1744" i="12"/>
  <c r="E1744" i="12"/>
  <c r="F1744" i="12" s="1"/>
  <c r="N1744" i="12"/>
  <c r="O1744" i="12" s="1"/>
  <c r="P1744" i="12" s="1"/>
  <c r="J1744" i="12"/>
  <c r="Y1744" i="12"/>
  <c r="I1744" i="12"/>
  <c r="K1743" i="12"/>
  <c r="Q1743" i="12"/>
  <c r="R1743" i="12" s="1"/>
  <c r="W1744" i="12" l="1"/>
  <c r="Q1744" i="12"/>
  <c r="R1744" i="12" s="1"/>
  <c r="E2195" i="13"/>
  <c r="N1745" i="12"/>
  <c r="O1745" i="12" s="1"/>
  <c r="P1745" i="12" s="1"/>
  <c r="J1745" i="12"/>
  <c r="Y1745" i="12"/>
  <c r="I1745" i="12"/>
  <c r="V1745" i="12"/>
  <c r="B1746" i="12"/>
  <c r="U1745" i="12"/>
  <c r="E1745" i="12"/>
  <c r="F1745" i="12" s="1"/>
  <c r="K1744" i="12"/>
  <c r="Q1745" i="12" l="1"/>
  <c r="R1745" i="12" s="1"/>
  <c r="W1745" i="12"/>
  <c r="E2194" i="13"/>
  <c r="N1746" i="12"/>
  <c r="O1746" i="12" s="1"/>
  <c r="P1746" i="12" s="1"/>
  <c r="J1746" i="12"/>
  <c r="Y1746" i="12"/>
  <c r="I1746" i="12"/>
  <c r="V1746" i="12"/>
  <c r="U1746" i="12"/>
  <c r="E1746" i="12"/>
  <c r="F1746" i="12" s="1"/>
  <c r="B1747" i="12"/>
  <c r="K1745" i="12"/>
  <c r="W1746" i="12" l="1"/>
  <c r="K1746" i="12"/>
  <c r="Q1746" i="12"/>
  <c r="R1746" i="12" s="1"/>
  <c r="E2193" i="13"/>
  <c r="N1747" i="12"/>
  <c r="O1747" i="12" s="1"/>
  <c r="P1747" i="12" s="1"/>
  <c r="V1747" i="12"/>
  <c r="J1747" i="12"/>
  <c r="I1747" i="12"/>
  <c r="Y1747" i="12"/>
  <c r="E1747" i="12"/>
  <c r="F1747" i="12" s="1"/>
  <c r="U1747" i="12"/>
  <c r="B1748" i="12"/>
  <c r="W1747" i="12" l="1"/>
  <c r="E2192" i="13"/>
  <c r="B1749" i="12"/>
  <c r="U1748" i="12"/>
  <c r="E1748" i="12"/>
  <c r="F1748" i="12" s="1"/>
  <c r="N1748" i="12"/>
  <c r="O1748" i="12" s="1"/>
  <c r="P1748" i="12" s="1"/>
  <c r="J1748" i="12"/>
  <c r="I1748" i="12"/>
  <c r="Y1748" i="12"/>
  <c r="V1748" i="12"/>
  <c r="Q1747" i="12"/>
  <c r="R1747" i="12" s="1"/>
  <c r="K1747" i="12"/>
  <c r="W1748" i="12" l="1"/>
  <c r="Q1748" i="12"/>
  <c r="R1748" i="12" s="1"/>
  <c r="E2191" i="13"/>
  <c r="B1750" i="12"/>
  <c r="J1749" i="12"/>
  <c r="E1749" i="12"/>
  <c r="F1749" i="12" s="1"/>
  <c r="Y1749" i="12"/>
  <c r="V1749" i="12"/>
  <c r="U1749" i="12"/>
  <c r="N1749" i="12"/>
  <c r="O1749" i="12" s="1"/>
  <c r="P1749" i="12" s="1"/>
  <c r="I1749" i="12"/>
  <c r="K1748" i="12"/>
  <c r="E2190" i="13" l="1"/>
  <c r="B1751" i="12"/>
  <c r="U1750" i="12"/>
  <c r="E1750" i="12"/>
  <c r="F1750" i="12" s="1"/>
  <c r="Y1750" i="12"/>
  <c r="V1750" i="12"/>
  <c r="N1750" i="12"/>
  <c r="O1750" i="12" s="1"/>
  <c r="P1750" i="12" s="1"/>
  <c r="J1750" i="12"/>
  <c r="I1750" i="12"/>
  <c r="K1749" i="12"/>
  <c r="Q1749" i="12"/>
  <c r="R1749" i="12" s="1"/>
  <c r="W1749" i="12"/>
  <c r="Q1750" i="12" l="1"/>
  <c r="R1750" i="12" s="1"/>
  <c r="W1750" i="12"/>
  <c r="E2189" i="13"/>
  <c r="J1751" i="12"/>
  <c r="B1752" i="12"/>
  <c r="U1751" i="12"/>
  <c r="E1751" i="12"/>
  <c r="F1751" i="12" s="1"/>
  <c r="N1751" i="12"/>
  <c r="O1751" i="12" s="1"/>
  <c r="P1751" i="12" s="1"/>
  <c r="I1751" i="12"/>
  <c r="Y1751" i="12"/>
  <c r="V1751" i="12"/>
  <c r="K1750" i="12"/>
  <c r="W1751" i="12" l="1"/>
  <c r="Q1751" i="12"/>
  <c r="R1751" i="12" s="1"/>
  <c r="E2188" i="13"/>
  <c r="N1752" i="12"/>
  <c r="O1752" i="12" s="1"/>
  <c r="P1752" i="12" s="1"/>
  <c r="Y1752" i="12"/>
  <c r="I1752" i="12"/>
  <c r="J1752" i="12"/>
  <c r="B1753" i="12"/>
  <c r="E1752" i="12"/>
  <c r="F1752" i="12" s="1"/>
  <c r="V1752" i="12"/>
  <c r="U1752" i="12"/>
  <c r="K1751" i="12"/>
  <c r="W1752" i="12" l="1"/>
  <c r="Q1752" i="12"/>
  <c r="R1752" i="12" s="1"/>
  <c r="E2187" i="13"/>
  <c r="Y1753" i="12"/>
  <c r="I1753" i="12"/>
  <c r="V1753" i="12"/>
  <c r="N1753" i="12"/>
  <c r="O1753" i="12" s="1"/>
  <c r="P1753" i="12" s="1"/>
  <c r="U1753" i="12"/>
  <c r="J1753" i="12"/>
  <c r="B1754" i="12"/>
  <c r="E1753" i="12"/>
  <c r="F1753" i="12" s="1"/>
  <c r="K1752" i="12"/>
  <c r="W1753" i="12" l="1"/>
  <c r="Q1753" i="12"/>
  <c r="R1753" i="12" s="1"/>
  <c r="K1753" i="12"/>
  <c r="E2186" i="13"/>
  <c r="Y1754" i="12"/>
  <c r="I1754" i="12"/>
  <c r="V1754" i="12"/>
  <c r="U1754" i="12"/>
  <c r="N1754" i="12"/>
  <c r="O1754" i="12" s="1"/>
  <c r="P1754" i="12" s="1"/>
  <c r="J1754" i="12"/>
  <c r="B1755" i="12"/>
  <c r="E1754" i="12"/>
  <c r="F1754" i="12" s="1"/>
  <c r="W1754" i="12" l="1"/>
  <c r="K1754" i="12"/>
  <c r="E2185" i="13"/>
  <c r="V1755" i="12"/>
  <c r="B1756" i="12"/>
  <c r="U1755" i="12"/>
  <c r="E1755" i="12"/>
  <c r="F1755" i="12" s="1"/>
  <c r="N1755" i="12"/>
  <c r="O1755" i="12" s="1"/>
  <c r="P1755" i="12" s="1"/>
  <c r="Y1755" i="12"/>
  <c r="I1755" i="12"/>
  <c r="J1755" i="12"/>
  <c r="Q1754" i="12"/>
  <c r="R1754" i="12" s="1"/>
  <c r="W1755" i="12" l="1"/>
  <c r="Q1755" i="12"/>
  <c r="R1755" i="12" s="1"/>
  <c r="E2184" i="13"/>
  <c r="N1756" i="12"/>
  <c r="O1756" i="12" s="1"/>
  <c r="P1756" i="12" s="1"/>
  <c r="Y1756" i="12"/>
  <c r="V1756" i="12"/>
  <c r="B1757" i="12"/>
  <c r="U1756" i="12"/>
  <c r="E1756" i="12"/>
  <c r="F1756" i="12" s="1"/>
  <c r="J1756" i="12"/>
  <c r="I1756" i="12"/>
  <c r="K1755" i="12"/>
  <c r="K1756" i="12" l="1"/>
  <c r="W1756" i="12"/>
  <c r="E2183" i="13"/>
  <c r="J1757" i="12"/>
  <c r="V1757" i="12"/>
  <c r="U1757" i="12"/>
  <c r="N1757" i="12"/>
  <c r="O1757" i="12" s="1"/>
  <c r="P1757" i="12" s="1"/>
  <c r="I1757" i="12"/>
  <c r="E1757" i="12"/>
  <c r="F1757" i="12" s="1"/>
  <c r="B1758" i="12"/>
  <c r="Y1757" i="12"/>
  <c r="Q1756" i="12"/>
  <c r="R1756" i="12" s="1"/>
  <c r="W1757" i="12" l="1"/>
  <c r="Q1757" i="12"/>
  <c r="R1757" i="12" s="1"/>
  <c r="E2182" i="13"/>
  <c r="J1758" i="12"/>
  <c r="Y1758" i="12"/>
  <c r="B1759" i="12"/>
  <c r="U1758" i="12"/>
  <c r="E1758" i="12"/>
  <c r="F1758" i="12" s="1"/>
  <c r="V1758" i="12"/>
  <c r="N1758" i="12"/>
  <c r="O1758" i="12" s="1"/>
  <c r="P1758" i="12" s="1"/>
  <c r="I1758" i="12"/>
  <c r="K1757" i="12"/>
  <c r="Q1758" i="12" l="1"/>
  <c r="R1758" i="12" s="1"/>
  <c r="E2181" i="13"/>
  <c r="J1759" i="12"/>
  <c r="Y1759" i="12"/>
  <c r="I1759" i="12"/>
  <c r="V1759" i="12"/>
  <c r="B1760" i="12"/>
  <c r="U1759" i="12"/>
  <c r="E1759" i="12"/>
  <c r="F1759" i="12" s="1"/>
  <c r="N1759" i="12"/>
  <c r="O1759" i="12" s="1"/>
  <c r="P1759" i="12" s="1"/>
  <c r="K1758" i="12"/>
  <c r="W1758" i="12"/>
  <c r="W1759" i="12" l="1"/>
  <c r="E2180" i="13"/>
  <c r="V1760" i="12"/>
  <c r="J1760" i="12"/>
  <c r="Y1760" i="12"/>
  <c r="I1760" i="12"/>
  <c r="B1761" i="12"/>
  <c r="U1760" i="12"/>
  <c r="N1760" i="12"/>
  <c r="O1760" i="12" s="1"/>
  <c r="P1760" i="12" s="1"/>
  <c r="E1760" i="12"/>
  <c r="F1760" i="12" s="1"/>
  <c r="K1759" i="12"/>
  <c r="Q1759" i="12"/>
  <c r="R1759" i="12" s="1"/>
  <c r="K1760" i="12" l="1"/>
  <c r="Q1760" i="12"/>
  <c r="R1760" i="12" s="1"/>
  <c r="W1760" i="12"/>
  <c r="E2179" i="13"/>
  <c r="N1761" i="12"/>
  <c r="O1761" i="12" s="1"/>
  <c r="P1761" i="12" s="1"/>
  <c r="J1761" i="12"/>
  <c r="V1761" i="12"/>
  <c r="E1761" i="12"/>
  <c r="F1761" i="12" s="1"/>
  <c r="B1762" i="12"/>
  <c r="Y1761" i="12"/>
  <c r="U1761" i="12"/>
  <c r="I1761" i="12"/>
  <c r="W1761" i="12" l="1"/>
  <c r="Q1761" i="12"/>
  <c r="R1761" i="12" s="1"/>
  <c r="K1761" i="12"/>
  <c r="E2178" i="13"/>
  <c r="N1762" i="12"/>
  <c r="O1762" i="12" s="1"/>
  <c r="P1762" i="12" s="1"/>
  <c r="Y1762" i="12"/>
  <c r="I1762" i="12"/>
  <c r="B1763" i="12"/>
  <c r="U1762" i="12"/>
  <c r="E1762" i="12"/>
  <c r="F1762" i="12" s="1"/>
  <c r="J1762" i="12"/>
  <c r="V1762" i="12"/>
  <c r="Q1762" i="12" l="1"/>
  <c r="R1762" i="12" s="1"/>
  <c r="W1762" i="12"/>
  <c r="E2177" i="13"/>
  <c r="N1763" i="12"/>
  <c r="O1763" i="12" s="1"/>
  <c r="P1763" i="12" s="1"/>
  <c r="J1763" i="12"/>
  <c r="Y1763" i="12"/>
  <c r="I1763" i="12"/>
  <c r="V1763" i="12"/>
  <c r="U1763" i="12"/>
  <c r="E1763" i="12"/>
  <c r="F1763" i="12" s="1"/>
  <c r="B1764" i="12"/>
  <c r="K1762" i="12"/>
  <c r="W1763" i="12" l="1"/>
  <c r="K1763" i="12"/>
  <c r="Q1763" i="12"/>
  <c r="R1763" i="12" s="1"/>
  <c r="E2176" i="13"/>
  <c r="J1764" i="12"/>
  <c r="V1764" i="12"/>
  <c r="B1765" i="12"/>
  <c r="U1764" i="12"/>
  <c r="E1764" i="12"/>
  <c r="F1764" i="12" s="1"/>
  <c r="N1764" i="12"/>
  <c r="O1764" i="12" s="1"/>
  <c r="P1764" i="12" s="1"/>
  <c r="Y1764" i="12"/>
  <c r="I1764" i="12"/>
  <c r="W1764" i="12" l="1"/>
  <c r="E2175" i="13"/>
  <c r="B1766" i="12"/>
  <c r="U1765" i="12"/>
  <c r="E1765" i="12"/>
  <c r="F1765" i="12" s="1"/>
  <c r="N1765" i="12"/>
  <c r="O1765" i="12" s="1"/>
  <c r="P1765" i="12" s="1"/>
  <c r="J1765" i="12"/>
  <c r="I1765" i="12"/>
  <c r="Y1765" i="12"/>
  <c r="V1765" i="12"/>
  <c r="Q1764" i="12"/>
  <c r="R1764" i="12" s="1"/>
  <c r="K1764" i="12"/>
  <c r="Q1765" i="12" l="1"/>
  <c r="R1765" i="12" s="1"/>
  <c r="W1765" i="12"/>
  <c r="E2174" i="13"/>
  <c r="B1767" i="12"/>
  <c r="U1766" i="12"/>
  <c r="E1766" i="12"/>
  <c r="F1766" i="12" s="1"/>
  <c r="N1766" i="12"/>
  <c r="O1766" i="12" s="1"/>
  <c r="P1766" i="12" s="1"/>
  <c r="Y1766" i="12"/>
  <c r="I1766" i="12"/>
  <c r="V1766" i="12"/>
  <c r="J1766" i="12"/>
  <c r="K1765" i="12"/>
  <c r="W1766" i="12" l="1"/>
  <c r="Q1766" i="12"/>
  <c r="R1766" i="12" s="1"/>
  <c r="E2173" i="13"/>
  <c r="N1767" i="12"/>
  <c r="O1767" i="12" s="1"/>
  <c r="P1767" i="12" s="1"/>
  <c r="J1767" i="12"/>
  <c r="V1767" i="12"/>
  <c r="B1768" i="12"/>
  <c r="U1767" i="12"/>
  <c r="E1767" i="12"/>
  <c r="F1767" i="12" s="1"/>
  <c r="I1767" i="12"/>
  <c r="Y1767" i="12"/>
  <c r="K1766" i="12"/>
  <c r="W1767" i="12" l="1"/>
  <c r="Q1767" i="12"/>
  <c r="R1767" i="12" s="1"/>
  <c r="K1767" i="12"/>
  <c r="E2172" i="13"/>
  <c r="N1768" i="12"/>
  <c r="O1768" i="12" s="1"/>
  <c r="P1768" i="12" s="1"/>
  <c r="J1768" i="12"/>
  <c r="Y1768" i="12"/>
  <c r="I1768" i="12"/>
  <c r="B1769" i="12"/>
  <c r="U1768" i="12"/>
  <c r="E1768" i="12"/>
  <c r="F1768" i="12" s="1"/>
  <c r="V1768" i="12"/>
  <c r="W1768" i="12" l="1"/>
  <c r="Q1768" i="12"/>
  <c r="R1768" i="12" s="1"/>
  <c r="E2171" i="13"/>
  <c r="Y1769" i="12"/>
  <c r="I1769" i="12"/>
  <c r="V1769" i="12"/>
  <c r="B1770" i="12"/>
  <c r="U1769" i="12"/>
  <c r="E1769" i="12"/>
  <c r="F1769" i="12" s="1"/>
  <c r="N1769" i="12"/>
  <c r="O1769" i="12" s="1"/>
  <c r="P1769" i="12" s="1"/>
  <c r="J1769" i="12"/>
  <c r="K1768" i="12"/>
  <c r="W1769" i="12" l="1"/>
  <c r="Q1769" i="12"/>
  <c r="R1769" i="12" s="1"/>
  <c r="K1769" i="12"/>
  <c r="E2170" i="13"/>
  <c r="Y1770" i="12"/>
  <c r="I1770" i="12"/>
  <c r="V1770" i="12"/>
  <c r="B1771" i="12"/>
  <c r="U1770" i="12"/>
  <c r="E1770" i="12"/>
  <c r="F1770" i="12" s="1"/>
  <c r="N1770" i="12"/>
  <c r="O1770" i="12" s="1"/>
  <c r="P1770" i="12" s="1"/>
  <c r="J1770" i="12"/>
  <c r="W1770" i="12" l="1"/>
  <c r="E2169" i="13"/>
  <c r="V1771" i="12"/>
  <c r="B1772" i="12"/>
  <c r="U1771" i="12"/>
  <c r="E1771" i="12"/>
  <c r="F1771" i="12" s="1"/>
  <c r="N1771" i="12"/>
  <c r="O1771" i="12" s="1"/>
  <c r="P1771" i="12" s="1"/>
  <c r="J1771" i="12"/>
  <c r="Y1771" i="12"/>
  <c r="I1771" i="12"/>
  <c r="K1770" i="12"/>
  <c r="Q1770" i="12"/>
  <c r="R1770" i="12" s="1"/>
  <c r="K1771" i="12" l="1"/>
  <c r="Q1771" i="12"/>
  <c r="R1771" i="12" s="1"/>
  <c r="W1771" i="12"/>
  <c r="E2168" i="13"/>
  <c r="N1772" i="12"/>
  <c r="O1772" i="12" s="1"/>
  <c r="P1772" i="12" s="1"/>
  <c r="Y1772" i="12"/>
  <c r="I1772" i="12"/>
  <c r="V1772" i="12"/>
  <c r="B1773" i="12"/>
  <c r="U1772" i="12"/>
  <c r="E1772" i="12"/>
  <c r="F1772" i="12" s="1"/>
  <c r="J1772" i="12"/>
  <c r="Q1772" i="12" l="1"/>
  <c r="R1772" i="12" s="1"/>
  <c r="E2167" i="13"/>
  <c r="N1773" i="12"/>
  <c r="O1773" i="12" s="1"/>
  <c r="P1773" i="12" s="1"/>
  <c r="J1773" i="12"/>
  <c r="Y1773" i="12"/>
  <c r="I1773" i="12"/>
  <c r="V1773" i="12"/>
  <c r="B1774" i="12"/>
  <c r="U1773" i="12"/>
  <c r="E1773" i="12"/>
  <c r="F1773" i="12" s="1"/>
  <c r="K1772" i="12"/>
  <c r="W1772" i="12"/>
  <c r="K1773" i="12" l="1"/>
  <c r="Q1773" i="12"/>
  <c r="R1773" i="12" s="1"/>
  <c r="W1773" i="12"/>
  <c r="E2166" i="13"/>
  <c r="J1774" i="12"/>
  <c r="Y1774" i="12"/>
  <c r="I1774" i="12"/>
  <c r="V1774" i="12"/>
  <c r="B1775" i="12"/>
  <c r="U1774" i="12"/>
  <c r="E1774" i="12"/>
  <c r="F1774" i="12" s="1"/>
  <c r="N1774" i="12"/>
  <c r="O1774" i="12" s="1"/>
  <c r="P1774" i="12" s="1"/>
  <c r="W1774" i="12" l="1"/>
  <c r="Q1774" i="12"/>
  <c r="R1774" i="12" s="1"/>
  <c r="E2165" i="13"/>
  <c r="J1775" i="12"/>
  <c r="Y1775" i="12"/>
  <c r="I1775" i="12"/>
  <c r="V1775" i="12"/>
  <c r="B1776" i="12"/>
  <c r="U1775" i="12"/>
  <c r="E1775" i="12"/>
  <c r="F1775" i="12" s="1"/>
  <c r="N1775" i="12"/>
  <c r="O1775" i="12" s="1"/>
  <c r="P1775" i="12" s="1"/>
  <c r="K1774" i="12"/>
  <c r="K1775" i="12" l="1"/>
  <c r="Q1775" i="12"/>
  <c r="R1775" i="12" s="1"/>
  <c r="W1775" i="12"/>
  <c r="E2164" i="13"/>
  <c r="V1776" i="12"/>
  <c r="B1777" i="12"/>
  <c r="U1776" i="12"/>
  <c r="E1776" i="12"/>
  <c r="F1776" i="12" s="1"/>
  <c r="N1776" i="12"/>
  <c r="O1776" i="12" s="1"/>
  <c r="P1776" i="12" s="1"/>
  <c r="J1776" i="12"/>
  <c r="Y1776" i="12"/>
  <c r="I1776" i="12"/>
  <c r="W1776" i="12" l="1"/>
  <c r="K1776" i="12"/>
  <c r="E2163" i="13"/>
  <c r="N1777" i="12"/>
  <c r="O1777" i="12" s="1"/>
  <c r="P1777" i="12" s="1"/>
  <c r="J1777" i="12"/>
  <c r="V1777" i="12"/>
  <c r="B1778" i="12"/>
  <c r="Y1777" i="12"/>
  <c r="U1777" i="12"/>
  <c r="I1777" i="12"/>
  <c r="E1777" i="12"/>
  <c r="F1777" i="12" s="1"/>
  <c r="Q1776" i="12"/>
  <c r="R1776" i="12" s="1"/>
  <c r="W1777" i="12" l="1"/>
  <c r="Q1777" i="12"/>
  <c r="R1777" i="12" s="1"/>
  <c r="K1777" i="12"/>
  <c r="E2162" i="13"/>
  <c r="N1778" i="12"/>
  <c r="O1778" i="12" s="1"/>
  <c r="P1778" i="12" s="1"/>
  <c r="J1778" i="12"/>
  <c r="Y1778" i="12"/>
  <c r="I1778" i="12"/>
  <c r="B1779" i="12"/>
  <c r="U1778" i="12"/>
  <c r="E1778" i="12"/>
  <c r="F1778" i="12" s="1"/>
  <c r="V1778" i="12"/>
  <c r="K1778" i="12" l="1"/>
  <c r="W1778" i="12"/>
  <c r="E2161" i="13"/>
  <c r="N1779" i="12"/>
  <c r="O1779" i="12" s="1"/>
  <c r="P1779" i="12" s="1"/>
  <c r="J1779" i="12"/>
  <c r="Y1779" i="12"/>
  <c r="I1779" i="12"/>
  <c r="V1779" i="12"/>
  <c r="B1780" i="12"/>
  <c r="U1779" i="12"/>
  <c r="E1779" i="12"/>
  <c r="F1779" i="12" s="1"/>
  <c r="Q1778" i="12"/>
  <c r="R1778" i="12" s="1"/>
  <c r="Q1779" i="12" l="1"/>
  <c r="R1779" i="12" s="1"/>
  <c r="K1779" i="12"/>
  <c r="W1779" i="12"/>
  <c r="E2160" i="13"/>
  <c r="J1780" i="12"/>
  <c r="Y1780" i="12"/>
  <c r="I1780" i="12"/>
  <c r="V1780" i="12"/>
  <c r="B1781" i="12"/>
  <c r="U1780" i="12"/>
  <c r="E1780" i="12"/>
  <c r="F1780" i="12" s="1"/>
  <c r="N1780" i="12"/>
  <c r="O1780" i="12" s="1"/>
  <c r="P1780" i="12" s="1"/>
  <c r="W1780" i="12" l="1"/>
  <c r="Q1780" i="12"/>
  <c r="R1780" i="12" s="1"/>
  <c r="E2159" i="13"/>
  <c r="V1781" i="12"/>
  <c r="B1782" i="12"/>
  <c r="U1781" i="12"/>
  <c r="E1781" i="12"/>
  <c r="F1781" i="12" s="1"/>
  <c r="N1781" i="12"/>
  <c r="O1781" i="12" s="1"/>
  <c r="P1781" i="12" s="1"/>
  <c r="J1781" i="12"/>
  <c r="Y1781" i="12"/>
  <c r="I1781" i="12"/>
  <c r="K1780" i="12"/>
  <c r="W1781" i="12" l="1"/>
  <c r="K1781" i="12"/>
  <c r="Q1781" i="12"/>
  <c r="R1781" i="12" s="1"/>
  <c r="E2158" i="13"/>
  <c r="B1783" i="12"/>
  <c r="U1782" i="12"/>
  <c r="E1782" i="12"/>
  <c r="F1782" i="12" s="1"/>
  <c r="N1782" i="12"/>
  <c r="O1782" i="12" s="1"/>
  <c r="P1782" i="12" s="1"/>
  <c r="Y1782" i="12"/>
  <c r="I1782" i="12"/>
  <c r="V1782" i="12"/>
  <c r="J1782" i="12"/>
  <c r="W1782" i="12" l="1"/>
  <c r="E2157" i="13"/>
  <c r="N1783" i="12"/>
  <c r="O1783" i="12" s="1"/>
  <c r="P1783" i="12" s="1"/>
  <c r="J1783" i="12"/>
  <c r="Y1783" i="12"/>
  <c r="I1783" i="12"/>
  <c r="V1783" i="12"/>
  <c r="B1784" i="12"/>
  <c r="U1783" i="12"/>
  <c r="E1783" i="12"/>
  <c r="F1783" i="12" s="1"/>
  <c r="K1782" i="12"/>
  <c r="Q1782" i="12"/>
  <c r="R1782" i="12" s="1"/>
  <c r="Q1783" i="12" l="1"/>
  <c r="R1783" i="12" s="1"/>
  <c r="W1783" i="12"/>
  <c r="E2156" i="13"/>
  <c r="N1784" i="12"/>
  <c r="O1784" i="12" s="1"/>
  <c r="P1784" i="12" s="1"/>
  <c r="J1784" i="12"/>
  <c r="Y1784" i="12"/>
  <c r="I1784" i="12"/>
  <c r="V1784" i="12"/>
  <c r="B1785" i="12"/>
  <c r="U1784" i="12"/>
  <c r="E1784" i="12"/>
  <c r="F1784" i="12" s="1"/>
  <c r="K1783" i="12"/>
  <c r="W1784" i="12" l="1"/>
  <c r="K1784" i="12"/>
  <c r="Q1784" i="12"/>
  <c r="R1784" i="12" s="1"/>
  <c r="E2155" i="13"/>
  <c r="J1785" i="12"/>
  <c r="Y1785" i="12"/>
  <c r="I1785" i="12"/>
  <c r="V1785" i="12"/>
  <c r="B1786" i="12"/>
  <c r="U1785" i="12"/>
  <c r="E1785" i="12"/>
  <c r="F1785" i="12" s="1"/>
  <c r="N1785" i="12"/>
  <c r="O1785" i="12" s="1"/>
  <c r="P1785" i="12" s="1"/>
  <c r="Q1785" i="12" l="1"/>
  <c r="R1785" i="12" s="1"/>
  <c r="W1785" i="12"/>
  <c r="E2154" i="13"/>
  <c r="Y1786" i="12"/>
  <c r="I1786" i="12"/>
  <c r="V1786" i="12"/>
  <c r="B1787" i="12"/>
  <c r="U1786" i="12"/>
  <c r="E1786" i="12"/>
  <c r="F1786" i="12" s="1"/>
  <c r="N1786" i="12"/>
  <c r="O1786" i="12" s="1"/>
  <c r="P1786" i="12" s="1"/>
  <c r="J1786" i="12"/>
  <c r="K1785" i="12"/>
  <c r="W1786" i="12" l="1"/>
  <c r="E2153" i="13"/>
  <c r="V1787" i="12"/>
  <c r="B1788" i="12"/>
  <c r="U1787" i="12"/>
  <c r="E1787" i="12"/>
  <c r="F1787" i="12" s="1"/>
  <c r="N1787" i="12"/>
  <c r="O1787" i="12" s="1"/>
  <c r="P1787" i="12" s="1"/>
  <c r="J1787" i="12"/>
  <c r="Y1787" i="12"/>
  <c r="I1787" i="12"/>
  <c r="K1786" i="12"/>
  <c r="Q1786" i="12"/>
  <c r="R1786" i="12" s="1"/>
  <c r="K1787" i="12" l="1"/>
  <c r="W1787" i="12"/>
  <c r="Q1787" i="12"/>
  <c r="R1787" i="12" s="1"/>
  <c r="E2152" i="13"/>
  <c r="N1788" i="12"/>
  <c r="O1788" i="12" s="1"/>
  <c r="P1788" i="12" s="1"/>
  <c r="J1788" i="12"/>
  <c r="Y1788" i="12"/>
  <c r="I1788" i="12"/>
  <c r="V1788" i="12"/>
  <c r="B1789" i="12"/>
  <c r="U1788" i="12"/>
  <c r="E1788" i="12"/>
  <c r="F1788" i="12" s="1"/>
  <c r="Q1788" i="12" l="1"/>
  <c r="R1788" i="12" s="1"/>
  <c r="W1788" i="12"/>
  <c r="E2151" i="13"/>
  <c r="N1789" i="12"/>
  <c r="O1789" i="12" s="1"/>
  <c r="P1789" i="12" s="1"/>
  <c r="J1789" i="12"/>
  <c r="Y1789" i="12"/>
  <c r="I1789" i="12"/>
  <c r="V1789" i="12"/>
  <c r="B1790" i="12"/>
  <c r="U1789" i="12"/>
  <c r="E1789" i="12"/>
  <c r="F1789" i="12" s="1"/>
  <c r="K1788" i="12"/>
  <c r="W1789" i="12" l="1"/>
  <c r="Q1789" i="12"/>
  <c r="R1789" i="12" s="1"/>
  <c r="E2150" i="13"/>
  <c r="J1790" i="12"/>
  <c r="Y1790" i="12"/>
  <c r="I1790" i="12"/>
  <c r="V1790" i="12"/>
  <c r="B1791" i="12"/>
  <c r="U1790" i="12"/>
  <c r="E1790" i="12"/>
  <c r="F1790" i="12" s="1"/>
  <c r="N1790" i="12"/>
  <c r="O1790" i="12" s="1"/>
  <c r="P1790" i="12" s="1"/>
  <c r="K1789" i="12"/>
  <c r="K1790" i="12" l="1"/>
  <c r="Q1790" i="12"/>
  <c r="R1790" i="12" s="1"/>
  <c r="W1790" i="12"/>
  <c r="E2149" i="13"/>
  <c r="J1791" i="12"/>
  <c r="Y1791" i="12"/>
  <c r="I1791" i="12"/>
  <c r="V1791" i="12"/>
  <c r="B1792" i="12"/>
  <c r="U1791" i="12"/>
  <c r="E1791" i="12"/>
  <c r="F1791" i="12" s="1"/>
  <c r="N1791" i="12"/>
  <c r="O1791" i="12" s="1"/>
  <c r="P1791" i="12" s="1"/>
  <c r="W1791" i="12" l="1"/>
  <c r="K1791" i="12"/>
  <c r="Q1791" i="12"/>
  <c r="R1791" i="12" s="1"/>
  <c r="E2148" i="13"/>
  <c r="V1792" i="12"/>
  <c r="B1793" i="12"/>
  <c r="U1792" i="12"/>
  <c r="E1792" i="12"/>
  <c r="F1792" i="12" s="1"/>
  <c r="N1792" i="12"/>
  <c r="O1792" i="12" s="1"/>
  <c r="P1792" i="12" s="1"/>
  <c r="J1792" i="12"/>
  <c r="Y1792" i="12"/>
  <c r="I1792" i="12"/>
  <c r="W1792" i="12" l="1"/>
  <c r="Q1792" i="12"/>
  <c r="R1792" i="12" s="1"/>
  <c r="K1792" i="12"/>
  <c r="E2147" i="13"/>
  <c r="N1793" i="12"/>
  <c r="O1793" i="12" s="1"/>
  <c r="P1793" i="12" s="1"/>
  <c r="J1793" i="12"/>
  <c r="V1793" i="12"/>
  <c r="B1794" i="12"/>
  <c r="Y1793" i="12"/>
  <c r="U1793" i="12"/>
  <c r="I1793" i="12"/>
  <c r="E1793" i="12"/>
  <c r="F1793" i="12" s="1"/>
  <c r="W1793" i="12" l="1"/>
  <c r="Q1793" i="12"/>
  <c r="R1793" i="12" s="1"/>
  <c r="K1793" i="12"/>
  <c r="E2146" i="13"/>
  <c r="N1794" i="12"/>
  <c r="O1794" i="12" s="1"/>
  <c r="P1794" i="12" s="1"/>
  <c r="J1794" i="12"/>
  <c r="Y1794" i="12"/>
  <c r="I1794" i="12"/>
  <c r="V1794" i="12"/>
  <c r="B1795" i="12"/>
  <c r="U1794" i="12"/>
  <c r="E1794" i="12"/>
  <c r="F1794" i="12" s="1"/>
  <c r="W1794" i="12" l="1"/>
  <c r="E2145" i="13"/>
  <c r="N1795" i="12"/>
  <c r="O1795" i="12" s="1"/>
  <c r="P1795" i="12" s="1"/>
  <c r="J1795" i="12"/>
  <c r="Y1795" i="12"/>
  <c r="I1795" i="12"/>
  <c r="V1795" i="12"/>
  <c r="B1796" i="12"/>
  <c r="U1795" i="12"/>
  <c r="E1795" i="12"/>
  <c r="F1795" i="12" s="1"/>
  <c r="Q1794" i="12"/>
  <c r="R1794" i="12" s="1"/>
  <c r="K1794" i="12"/>
  <c r="W1795" i="12" l="1"/>
  <c r="E2144" i="13"/>
  <c r="J1796" i="12"/>
  <c r="Y1796" i="12"/>
  <c r="I1796" i="12"/>
  <c r="V1796" i="12"/>
  <c r="B1797" i="12"/>
  <c r="U1796" i="12"/>
  <c r="E1796" i="12"/>
  <c r="F1796" i="12" s="1"/>
  <c r="N1796" i="12"/>
  <c r="O1796" i="12" s="1"/>
  <c r="P1796" i="12" s="1"/>
  <c r="K1795" i="12"/>
  <c r="Q1795" i="12"/>
  <c r="R1795" i="12" s="1"/>
  <c r="W1796" i="12" l="1"/>
  <c r="E2143" i="13"/>
  <c r="V1797" i="12"/>
  <c r="B1798" i="12"/>
  <c r="U1797" i="12"/>
  <c r="E1797" i="12"/>
  <c r="F1797" i="12" s="1"/>
  <c r="N1797" i="12"/>
  <c r="O1797" i="12" s="1"/>
  <c r="P1797" i="12" s="1"/>
  <c r="J1797" i="12"/>
  <c r="Y1797" i="12"/>
  <c r="I1797" i="12"/>
  <c r="K1796" i="12"/>
  <c r="Q1796" i="12"/>
  <c r="R1796" i="12" s="1"/>
  <c r="K1797" i="12" l="1"/>
  <c r="W1797" i="12"/>
  <c r="Q1797" i="12"/>
  <c r="R1797" i="12" s="1"/>
  <c r="E2142" i="13"/>
  <c r="B1799" i="12"/>
  <c r="U1798" i="12"/>
  <c r="E1798" i="12"/>
  <c r="F1798" i="12" s="1"/>
  <c r="N1798" i="12"/>
  <c r="O1798" i="12" s="1"/>
  <c r="P1798" i="12" s="1"/>
  <c r="J1798" i="12"/>
  <c r="Y1798" i="12"/>
  <c r="I1798" i="12"/>
  <c r="V1798" i="12"/>
  <c r="W1798" i="12" l="1"/>
  <c r="E2141" i="13"/>
  <c r="N1799" i="12"/>
  <c r="O1799" i="12" s="1"/>
  <c r="P1799" i="12" s="1"/>
  <c r="J1799" i="12"/>
  <c r="Y1799" i="12"/>
  <c r="I1799" i="12"/>
  <c r="V1799" i="12"/>
  <c r="B1800" i="12"/>
  <c r="U1799" i="12"/>
  <c r="E1799" i="12"/>
  <c r="F1799" i="12" s="1"/>
  <c r="K1798" i="12"/>
  <c r="Q1798" i="12"/>
  <c r="R1798" i="12" s="1"/>
  <c r="W1799" i="12" l="1"/>
  <c r="K1799" i="12"/>
  <c r="Q1799" i="12"/>
  <c r="R1799" i="12" s="1"/>
  <c r="E2140" i="13"/>
  <c r="N1800" i="12"/>
  <c r="O1800" i="12" s="1"/>
  <c r="P1800" i="12" s="1"/>
  <c r="J1800" i="12"/>
  <c r="Y1800" i="12"/>
  <c r="I1800" i="12"/>
  <c r="V1800" i="12"/>
  <c r="B1801" i="12"/>
  <c r="U1800" i="12"/>
  <c r="E1800" i="12"/>
  <c r="F1800" i="12" s="1"/>
  <c r="W1800" i="12" l="1"/>
  <c r="Q1800" i="12"/>
  <c r="R1800" i="12" s="1"/>
  <c r="E2139" i="13"/>
  <c r="J1801" i="12"/>
  <c r="Y1801" i="12"/>
  <c r="I1801" i="12"/>
  <c r="V1801" i="12"/>
  <c r="B1802" i="12"/>
  <c r="U1801" i="12"/>
  <c r="E1801" i="12"/>
  <c r="F1801" i="12" s="1"/>
  <c r="N1801" i="12"/>
  <c r="O1801" i="12" s="1"/>
  <c r="P1801" i="12" s="1"/>
  <c r="K1800" i="12"/>
  <c r="K1801" i="12" l="1"/>
  <c r="Q1801" i="12"/>
  <c r="R1801" i="12" s="1"/>
  <c r="W1801" i="12"/>
  <c r="E2138" i="13"/>
  <c r="Y1802" i="12"/>
  <c r="I1802" i="12"/>
  <c r="V1802" i="12"/>
  <c r="B1803" i="12"/>
  <c r="U1802" i="12"/>
  <c r="E1802" i="12"/>
  <c r="F1802" i="12" s="1"/>
  <c r="N1802" i="12"/>
  <c r="O1802" i="12" s="1"/>
  <c r="P1802" i="12" s="1"/>
  <c r="J1802" i="12"/>
  <c r="W1802" i="12" l="1"/>
  <c r="Q1802" i="12"/>
  <c r="R1802" i="12" s="1"/>
  <c r="E2137" i="13"/>
  <c r="V1803" i="12"/>
  <c r="B1804" i="12"/>
  <c r="U1803" i="12"/>
  <c r="E1803" i="12"/>
  <c r="F1803" i="12" s="1"/>
  <c r="N1803" i="12"/>
  <c r="O1803" i="12" s="1"/>
  <c r="P1803" i="12" s="1"/>
  <c r="J1803" i="12"/>
  <c r="Y1803" i="12"/>
  <c r="I1803" i="12"/>
  <c r="K1802" i="12"/>
  <c r="K1803" i="12" l="1"/>
  <c r="Q1803" i="12"/>
  <c r="R1803" i="12" s="1"/>
  <c r="W1803" i="12"/>
  <c r="E2136" i="13"/>
  <c r="N1804" i="12"/>
  <c r="O1804" i="12" s="1"/>
  <c r="P1804" i="12" s="1"/>
  <c r="J1804" i="12"/>
  <c r="Y1804" i="12"/>
  <c r="I1804" i="12"/>
  <c r="V1804" i="12"/>
  <c r="B1805" i="12"/>
  <c r="U1804" i="12"/>
  <c r="E1804" i="12"/>
  <c r="F1804" i="12" s="1"/>
  <c r="K1804" i="12" l="1"/>
  <c r="Q1804" i="12"/>
  <c r="R1804" i="12" s="1"/>
  <c r="W1804" i="12"/>
  <c r="E2135" i="13"/>
  <c r="N1805" i="12"/>
  <c r="O1805" i="12" s="1"/>
  <c r="P1805" i="12" s="1"/>
  <c r="J1805" i="12"/>
  <c r="Y1805" i="12"/>
  <c r="I1805" i="12"/>
  <c r="V1805" i="12"/>
  <c r="B1806" i="12"/>
  <c r="U1805" i="12"/>
  <c r="E1805" i="12"/>
  <c r="F1805" i="12" s="1"/>
  <c r="W1805" i="12" l="1"/>
  <c r="Q1805" i="12"/>
  <c r="R1805" i="12" s="1"/>
  <c r="K1805" i="12"/>
  <c r="E2134" i="13"/>
  <c r="J1806" i="12"/>
  <c r="Y1806" i="12"/>
  <c r="I1806" i="12"/>
  <c r="V1806" i="12"/>
  <c r="B1807" i="12"/>
  <c r="U1806" i="12"/>
  <c r="E1806" i="12"/>
  <c r="F1806" i="12" s="1"/>
  <c r="N1806" i="12"/>
  <c r="O1806" i="12" s="1"/>
  <c r="P1806" i="12" s="1"/>
  <c r="K1806" i="12" l="1"/>
  <c r="Q1806" i="12"/>
  <c r="R1806" i="12" s="1"/>
  <c r="W1806" i="12"/>
  <c r="E2133" i="13"/>
  <c r="J1807" i="12"/>
  <c r="Y1807" i="12"/>
  <c r="I1807" i="12"/>
  <c r="V1807" i="12"/>
  <c r="B1808" i="12"/>
  <c r="U1807" i="12"/>
  <c r="E1807" i="12"/>
  <c r="F1807" i="12" s="1"/>
  <c r="N1807" i="12"/>
  <c r="O1807" i="12" s="1"/>
  <c r="P1807" i="12" s="1"/>
  <c r="E2132" i="13" l="1"/>
  <c r="V1808" i="12"/>
  <c r="B1809" i="12"/>
  <c r="U1808" i="12"/>
  <c r="E1808" i="12"/>
  <c r="F1808" i="12" s="1"/>
  <c r="N1808" i="12"/>
  <c r="O1808" i="12" s="1"/>
  <c r="P1808" i="12" s="1"/>
  <c r="J1808" i="12"/>
  <c r="Y1808" i="12"/>
  <c r="I1808" i="12"/>
  <c r="K1807" i="12"/>
  <c r="Q1807" i="12"/>
  <c r="R1807" i="12" s="1"/>
  <c r="W1807" i="12"/>
  <c r="K1808" i="12" l="1"/>
  <c r="Q1808" i="12"/>
  <c r="R1808" i="12" s="1"/>
  <c r="W1808" i="12"/>
  <c r="E2131" i="13"/>
  <c r="N1809" i="12"/>
  <c r="O1809" i="12" s="1"/>
  <c r="P1809" i="12" s="1"/>
  <c r="J1809" i="12"/>
  <c r="Y1809" i="12"/>
  <c r="I1809" i="12"/>
  <c r="V1809" i="12"/>
  <c r="B1810" i="12"/>
  <c r="U1809" i="12"/>
  <c r="E1809" i="12"/>
  <c r="F1809" i="12" s="1"/>
  <c r="Q1809" i="12" l="1"/>
  <c r="R1809" i="12" s="1"/>
  <c r="W1809" i="12"/>
  <c r="E2130" i="13"/>
  <c r="N1810" i="12"/>
  <c r="O1810" i="12" s="1"/>
  <c r="P1810" i="12" s="1"/>
  <c r="J1810" i="12"/>
  <c r="Y1810" i="12"/>
  <c r="I1810" i="12"/>
  <c r="V1810" i="12"/>
  <c r="B1811" i="12"/>
  <c r="U1810" i="12"/>
  <c r="E1810" i="12"/>
  <c r="F1810" i="12" s="1"/>
  <c r="K1809" i="12"/>
  <c r="W1810" i="12" l="1"/>
  <c r="Q1810" i="12"/>
  <c r="R1810" i="12" s="1"/>
  <c r="E2129" i="13"/>
  <c r="N1811" i="12"/>
  <c r="O1811" i="12" s="1"/>
  <c r="P1811" i="12" s="1"/>
  <c r="J1811" i="12"/>
  <c r="Y1811" i="12"/>
  <c r="I1811" i="12"/>
  <c r="V1811" i="12"/>
  <c r="B1812" i="12"/>
  <c r="U1811" i="12"/>
  <c r="E1811" i="12"/>
  <c r="F1811" i="12" s="1"/>
  <c r="K1810" i="12"/>
  <c r="W1811" i="12" l="1"/>
  <c r="Q1811" i="12"/>
  <c r="R1811" i="12" s="1"/>
  <c r="E2128" i="13"/>
  <c r="J1812" i="12"/>
  <c r="Y1812" i="12"/>
  <c r="I1812" i="12"/>
  <c r="V1812" i="12"/>
  <c r="B1813" i="12"/>
  <c r="U1812" i="12"/>
  <c r="E1812" i="12"/>
  <c r="F1812" i="12" s="1"/>
  <c r="N1812" i="12"/>
  <c r="O1812" i="12" s="1"/>
  <c r="P1812" i="12" s="1"/>
  <c r="K1811" i="12"/>
  <c r="W1812" i="12" l="1"/>
  <c r="K1812" i="12"/>
  <c r="Q1812" i="12"/>
  <c r="R1812" i="12" s="1"/>
  <c r="E2127" i="13"/>
  <c r="V1813" i="12"/>
  <c r="B1814" i="12"/>
  <c r="U1813" i="12"/>
  <c r="E1813" i="12"/>
  <c r="F1813" i="12" s="1"/>
  <c r="N1813" i="12"/>
  <c r="O1813" i="12" s="1"/>
  <c r="P1813" i="12" s="1"/>
  <c r="J1813" i="12"/>
  <c r="Y1813" i="12"/>
  <c r="I1813" i="12"/>
  <c r="K1813" i="12" l="1"/>
  <c r="Q1813" i="12"/>
  <c r="R1813" i="12" s="1"/>
  <c r="W1813" i="12"/>
  <c r="E2126" i="13"/>
  <c r="B1815" i="12"/>
  <c r="U1814" i="12"/>
  <c r="E1814" i="12"/>
  <c r="F1814" i="12" s="1"/>
  <c r="N1814" i="12"/>
  <c r="O1814" i="12" s="1"/>
  <c r="P1814" i="12" s="1"/>
  <c r="J1814" i="12"/>
  <c r="Y1814" i="12"/>
  <c r="I1814" i="12"/>
  <c r="V1814" i="12"/>
  <c r="W1814" i="12" l="1"/>
  <c r="E2125" i="13"/>
  <c r="N1815" i="12"/>
  <c r="O1815" i="12" s="1"/>
  <c r="P1815" i="12" s="1"/>
  <c r="J1815" i="12"/>
  <c r="Y1815" i="12"/>
  <c r="I1815" i="12"/>
  <c r="V1815" i="12"/>
  <c r="B1816" i="12"/>
  <c r="U1815" i="12"/>
  <c r="E1815" i="12"/>
  <c r="F1815" i="12" s="1"/>
  <c r="K1814" i="12"/>
  <c r="Q1814" i="12"/>
  <c r="R1814" i="12" s="1"/>
  <c r="W1815" i="12" l="1"/>
  <c r="K1815" i="12"/>
  <c r="Q1815" i="12"/>
  <c r="R1815" i="12" s="1"/>
  <c r="E2124" i="13"/>
  <c r="N1816" i="12"/>
  <c r="O1816" i="12" s="1"/>
  <c r="P1816" i="12" s="1"/>
  <c r="J1816" i="12"/>
  <c r="Y1816" i="12"/>
  <c r="I1816" i="12"/>
  <c r="V1816" i="12"/>
  <c r="B1817" i="12"/>
  <c r="U1816" i="12"/>
  <c r="E1816" i="12"/>
  <c r="F1816" i="12" s="1"/>
  <c r="W1816" i="12" l="1"/>
  <c r="Q1816" i="12"/>
  <c r="R1816" i="12" s="1"/>
  <c r="E2123" i="13"/>
  <c r="J1817" i="12"/>
  <c r="Y1817" i="12"/>
  <c r="I1817" i="12"/>
  <c r="V1817" i="12"/>
  <c r="B1818" i="12"/>
  <c r="U1817" i="12"/>
  <c r="E1817" i="12"/>
  <c r="F1817" i="12" s="1"/>
  <c r="N1817" i="12"/>
  <c r="O1817" i="12" s="1"/>
  <c r="P1817" i="12" s="1"/>
  <c r="K1816" i="12"/>
  <c r="W1817" i="12" l="1"/>
  <c r="K1817" i="12"/>
  <c r="Q1817" i="12"/>
  <c r="R1817" i="12" s="1"/>
  <c r="E2122" i="13"/>
  <c r="Y1818" i="12"/>
  <c r="I1818" i="12"/>
  <c r="V1818" i="12"/>
  <c r="B1819" i="12"/>
  <c r="U1818" i="12"/>
  <c r="E1818" i="12"/>
  <c r="F1818" i="12" s="1"/>
  <c r="N1818" i="12"/>
  <c r="O1818" i="12" s="1"/>
  <c r="P1818" i="12" s="1"/>
  <c r="J1818" i="12"/>
  <c r="W1818" i="12" l="1"/>
  <c r="K1818" i="12"/>
  <c r="Q1818" i="12"/>
  <c r="R1818" i="12" s="1"/>
  <c r="E2121" i="13"/>
  <c r="V1819" i="12"/>
  <c r="B1820" i="12"/>
  <c r="U1819" i="12"/>
  <c r="E1819" i="12"/>
  <c r="F1819" i="12" s="1"/>
  <c r="N1819" i="12"/>
  <c r="O1819" i="12" s="1"/>
  <c r="P1819" i="12" s="1"/>
  <c r="J1819" i="12"/>
  <c r="Y1819" i="12"/>
  <c r="I1819" i="12"/>
  <c r="E2120" i="13" l="1"/>
  <c r="N1820" i="12"/>
  <c r="O1820" i="12" s="1"/>
  <c r="P1820" i="12" s="1"/>
  <c r="J1820" i="12"/>
  <c r="Y1820" i="12"/>
  <c r="I1820" i="12"/>
  <c r="V1820" i="12"/>
  <c r="B1821" i="12"/>
  <c r="U1820" i="12"/>
  <c r="E1820" i="12"/>
  <c r="F1820" i="12" s="1"/>
  <c r="K1819" i="12"/>
  <c r="Q1819" i="12"/>
  <c r="R1819" i="12" s="1"/>
  <c r="W1819" i="12"/>
  <c r="W1820" i="12" l="1"/>
  <c r="K1820" i="12"/>
  <c r="Q1820" i="12"/>
  <c r="R1820" i="12" s="1"/>
  <c r="E2119" i="13"/>
  <c r="N1821" i="12"/>
  <c r="O1821" i="12" s="1"/>
  <c r="P1821" i="12" s="1"/>
  <c r="J1821" i="12"/>
  <c r="Y1821" i="12"/>
  <c r="I1821" i="12"/>
  <c r="V1821" i="12"/>
  <c r="B1822" i="12"/>
  <c r="U1821" i="12"/>
  <c r="E1821" i="12"/>
  <c r="F1821" i="12" s="1"/>
  <c r="W1821" i="12" l="1"/>
  <c r="K1821" i="12"/>
  <c r="Q1821" i="12"/>
  <c r="R1821" i="12" s="1"/>
  <c r="E2118" i="13"/>
  <c r="J1822" i="12"/>
  <c r="Y1822" i="12"/>
  <c r="I1822" i="12"/>
  <c r="V1822" i="12"/>
  <c r="B1823" i="12"/>
  <c r="U1822" i="12"/>
  <c r="E1822" i="12"/>
  <c r="F1822" i="12" s="1"/>
  <c r="N1822" i="12"/>
  <c r="O1822" i="12" s="1"/>
  <c r="P1822" i="12" s="1"/>
  <c r="Q1822" i="12" l="1"/>
  <c r="R1822" i="12" s="1"/>
  <c r="W1822" i="12"/>
  <c r="E2117" i="13"/>
  <c r="J1823" i="12"/>
  <c r="Y1823" i="12"/>
  <c r="I1823" i="12"/>
  <c r="V1823" i="12"/>
  <c r="B1824" i="12"/>
  <c r="U1823" i="12"/>
  <c r="E1823" i="12"/>
  <c r="F1823" i="12" s="1"/>
  <c r="N1823" i="12"/>
  <c r="O1823" i="12" s="1"/>
  <c r="P1823" i="12" s="1"/>
  <c r="K1822" i="12"/>
  <c r="W1823" i="12" l="1"/>
  <c r="E2116" i="13"/>
  <c r="V1824" i="12"/>
  <c r="B1825" i="12"/>
  <c r="U1824" i="12"/>
  <c r="E1824" i="12"/>
  <c r="F1824" i="12" s="1"/>
  <c r="N1824" i="12"/>
  <c r="O1824" i="12" s="1"/>
  <c r="P1824" i="12" s="1"/>
  <c r="J1824" i="12"/>
  <c r="Y1824" i="12"/>
  <c r="I1824" i="12"/>
  <c r="K1823" i="12"/>
  <c r="Q1823" i="12"/>
  <c r="R1823" i="12" s="1"/>
  <c r="Q1824" i="12" l="1"/>
  <c r="R1824" i="12" s="1"/>
  <c r="W1824" i="12"/>
  <c r="E2115" i="13"/>
  <c r="N1825" i="12"/>
  <c r="O1825" i="12" s="1"/>
  <c r="P1825" i="12" s="1"/>
  <c r="J1825" i="12"/>
  <c r="Y1825" i="12"/>
  <c r="I1825" i="12"/>
  <c r="V1825" i="12"/>
  <c r="B1826" i="12"/>
  <c r="U1825" i="12"/>
  <c r="E1825" i="12"/>
  <c r="F1825" i="12" s="1"/>
  <c r="K1824" i="12"/>
  <c r="W1825" i="12" l="1"/>
  <c r="Q1825" i="12"/>
  <c r="R1825" i="12" s="1"/>
  <c r="E2114" i="13"/>
  <c r="N1826" i="12"/>
  <c r="O1826" i="12" s="1"/>
  <c r="P1826" i="12" s="1"/>
  <c r="J1826" i="12"/>
  <c r="Y1826" i="12"/>
  <c r="I1826" i="12"/>
  <c r="V1826" i="12"/>
  <c r="B1827" i="12"/>
  <c r="U1826" i="12"/>
  <c r="E1826" i="12"/>
  <c r="F1826" i="12" s="1"/>
  <c r="K1825" i="12"/>
  <c r="K1826" i="12" l="1"/>
  <c r="Q1826" i="12"/>
  <c r="R1826" i="12" s="1"/>
  <c r="W1826" i="12"/>
  <c r="E2113" i="13"/>
  <c r="N1827" i="12"/>
  <c r="O1827" i="12" s="1"/>
  <c r="P1827" i="12" s="1"/>
  <c r="J1827" i="12"/>
  <c r="Y1827" i="12"/>
  <c r="I1827" i="12"/>
  <c r="V1827" i="12"/>
  <c r="B1828" i="12"/>
  <c r="U1827" i="12"/>
  <c r="E1827" i="12"/>
  <c r="F1827" i="12" s="1"/>
  <c r="Q1827" i="12" l="1"/>
  <c r="R1827" i="12" s="1"/>
  <c r="E2112" i="13"/>
  <c r="J1828" i="12"/>
  <c r="Y1828" i="12"/>
  <c r="I1828" i="12"/>
  <c r="V1828" i="12"/>
  <c r="B1829" i="12"/>
  <c r="U1828" i="12"/>
  <c r="E1828" i="12"/>
  <c r="F1828" i="12" s="1"/>
  <c r="N1828" i="12"/>
  <c r="O1828" i="12" s="1"/>
  <c r="P1828" i="12" s="1"/>
  <c r="K1827" i="12"/>
  <c r="W1827" i="12"/>
  <c r="W1828" i="12" l="1"/>
  <c r="Q1828" i="12"/>
  <c r="R1828" i="12" s="1"/>
  <c r="E2111" i="13"/>
  <c r="V1829" i="12"/>
  <c r="B1830" i="12"/>
  <c r="U1829" i="12"/>
  <c r="E1829" i="12"/>
  <c r="F1829" i="12" s="1"/>
  <c r="N1829" i="12"/>
  <c r="O1829" i="12" s="1"/>
  <c r="P1829" i="12" s="1"/>
  <c r="J1829" i="12"/>
  <c r="Y1829" i="12"/>
  <c r="I1829" i="12"/>
  <c r="K1828" i="12"/>
  <c r="W1829" i="12" l="1"/>
  <c r="E2110" i="13"/>
  <c r="B1831" i="12"/>
  <c r="U1830" i="12"/>
  <c r="E1830" i="12"/>
  <c r="F1830" i="12" s="1"/>
  <c r="N1830" i="12"/>
  <c r="O1830" i="12" s="1"/>
  <c r="P1830" i="12" s="1"/>
  <c r="J1830" i="12"/>
  <c r="Y1830" i="12"/>
  <c r="I1830" i="12"/>
  <c r="V1830" i="12"/>
  <c r="K1829" i="12"/>
  <c r="Q1829" i="12"/>
  <c r="R1829" i="12" s="1"/>
  <c r="Q1830" i="12" l="1"/>
  <c r="R1830" i="12" s="1"/>
  <c r="W1830" i="12"/>
  <c r="E2109" i="13"/>
  <c r="N1831" i="12"/>
  <c r="O1831" i="12" s="1"/>
  <c r="P1831" i="12" s="1"/>
  <c r="J1831" i="12"/>
  <c r="Y1831" i="12"/>
  <c r="I1831" i="12"/>
  <c r="V1831" i="12"/>
  <c r="B1832" i="12"/>
  <c r="U1831" i="12"/>
  <c r="E1831" i="12"/>
  <c r="F1831" i="12" s="1"/>
  <c r="K1830" i="12"/>
  <c r="W1831" i="12" l="1"/>
  <c r="Q1831" i="12"/>
  <c r="R1831" i="12" s="1"/>
  <c r="E2108" i="13"/>
  <c r="N1832" i="12"/>
  <c r="O1832" i="12" s="1"/>
  <c r="P1832" i="12" s="1"/>
  <c r="J1832" i="12"/>
  <c r="Y1832" i="12"/>
  <c r="I1832" i="12"/>
  <c r="V1832" i="12"/>
  <c r="B1833" i="12"/>
  <c r="U1832" i="12"/>
  <c r="E1832" i="12"/>
  <c r="F1832" i="12" s="1"/>
  <c r="K1831" i="12"/>
  <c r="Q1832" i="12" l="1"/>
  <c r="R1832" i="12" s="1"/>
  <c r="W1832" i="12"/>
  <c r="E2107" i="13"/>
  <c r="J1833" i="12"/>
  <c r="Y1833" i="12"/>
  <c r="I1833" i="12"/>
  <c r="V1833" i="12"/>
  <c r="B1834" i="12"/>
  <c r="U1833" i="12"/>
  <c r="E1833" i="12"/>
  <c r="F1833" i="12" s="1"/>
  <c r="N1833" i="12"/>
  <c r="O1833" i="12" s="1"/>
  <c r="P1833" i="12" s="1"/>
  <c r="K1832" i="12"/>
  <c r="W1833" i="12" l="1"/>
  <c r="E2106" i="13"/>
  <c r="Y1834" i="12"/>
  <c r="I1834" i="12"/>
  <c r="V1834" i="12"/>
  <c r="B1835" i="12"/>
  <c r="U1834" i="12"/>
  <c r="E1834" i="12"/>
  <c r="F1834" i="12" s="1"/>
  <c r="N1834" i="12"/>
  <c r="O1834" i="12" s="1"/>
  <c r="P1834" i="12" s="1"/>
  <c r="J1834" i="12"/>
  <c r="K1833" i="12"/>
  <c r="Q1833" i="12"/>
  <c r="R1833" i="12" s="1"/>
  <c r="W1834" i="12" l="1"/>
  <c r="E2105" i="13"/>
  <c r="V1835" i="12"/>
  <c r="B1836" i="12"/>
  <c r="U1835" i="12"/>
  <c r="E1835" i="12"/>
  <c r="F1835" i="12" s="1"/>
  <c r="N1835" i="12"/>
  <c r="O1835" i="12" s="1"/>
  <c r="P1835" i="12" s="1"/>
  <c r="J1835" i="12"/>
  <c r="Y1835" i="12"/>
  <c r="I1835" i="12"/>
  <c r="K1834" i="12"/>
  <c r="Q1834" i="12"/>
  <c r="R1834" i="12" s="1"/>
  <c r="W1835" i="12" l="1"/>
  <c r="Q1835" i="12"/>
  <c r="R1835" i="12" s="1"/>
  <c r="E2104" i="13"/>
  <c r="N1836" i="12"/>
  <c r="O1836" i="12" s="1"/>
  <c r="P1836" i="12" s="1"/>
  <c r="J1836" i="12"/>
  <c r="Y1836" i="12"/>
  <c r="I1836" i="12"/>
  <c r="V1836" i="12"/>
  <c r="B1837" i="12"/>
  <c r="U1836" i="12"/>
  <c r="E1836" i="12"/>
  <c r="F1836" i="12" s="1"/>
  <c r="K1835" i="12"/>
  <c r="Q1836" i="12" l="1"/>
  <c r="R1836" i="12" s="1"/>
  <c r="W1836" i="12"/>
  <c r="E2103" i="13"/>
  <c r="N1837" i="12"/>
  <c r="O1837" i="12" s="1"/>
  <c r="P1837" i="12" s="1"/>
  <c r="J1837" i="12"/>
  <c r="Y1837" i="12"/>
  <c r="I1837" i="12"/>
  <c r="V1837" i="12"/>
  <c r="B1838" i="12"/>
  <c r="U1837" i="12"/>
  <c r="E1837" i="12"/>
  <c r="F1837" i="12" s="1"/>
  <c r="K1836" i="12"/>
  <c r="W1837" i="12" l="1"/>
  <c r="K1837" i="12"/>
  <c r="Q1837" i="12"/>
  <c r="R1837" i="12" s="1"/>
  <c r="E2102" i="13"/>
  <c r="J1838" i="12"/>
  <c r="Y1838" i="12"/>
  <c r="I1838" i="12"/>
  <c r="V1838" i="12"/>
  <c r="B1839" i="12"/>
  <c r="U1838" i="12"/>
  <c r="E1838" i="12"/>
  <c r="F1838" i="12" s="1"/>
  <c r="N1838" i="12"/>
  <c r="O1838" i="12" s="1"/>
  <c r="P1838" i="12" s="1"/>
  <c r="E2101" i="13" l="1"/>
  <c r="J1839" i="12"/>
  <c r="Y1839" i="12"/>
  <c r="I1839" i="12"/>
  <c r="V1839" i="12"/>
  <c r="B1840" i="12"/>
  <c r="U1839" i="12"/>
  <c r="E1839" i="12"/>
  <c r="F1839" i="12" s="1"/>
  <c r="N1839" i="12"/>
  <c r="O1839" i="12" s="1"/>
  <c r="P1839" i="12" s="1"/>
  <c r="Q1838" i="12"/>
  <c r="R1838" i="12" s="1"/>
  <c r="W1838" i="12"/>
  <c r="K1838" i="12"/>
  <c r="W1839" i="12" l="1"/>
  <c r="E2100" i="13"/>
  <c r="V1840" i="12"/>
  <c r="B1841" i="12"/>
  <c r="U1840" i="12"/>
  <c r="E1840" i="12"/>
  <c r="F1840" i="12" s="1"/>
  <c r="N1840" i="12"/>
  <c r="O1840" i="12" s="1"/>
  <c r="P1840" i="12" s="1"/>
  <c r="J1840" i="12"/>
  <c r="Y1840" i="12"/>
  <c r="I1840" i="12"/>
  <c r="K1839" i="12"/>
  <c r="Q1839" i="12"/>
  <c r="R1839" i="12" s="1"/>
  <c r="K1840" i="12" l="1"/>
  <c r="W1840" i="12"/>
  <c r="Q1840" i="12"/>
  <c r="R1840" i="12" s="1"/>
  <c r="E2099" i="13"/>
  <c r="N1841" i="12"/>
  <c r="O1841" i="12" s="1"/>
  <c r="P1841" i="12" s="1"/>
  <c r="J1841" i="12"/>
  <c r="Y1841" i="12"/>
  <c r="I1841" i="12"/>
  <c r="V1841" i="12"/>
  <c r="B1842" i="12"/>
  <c r="U1841" i="12"/>
  <c r="E1841" i="12"/>
  <c r="F1841" i="12" s="1"/>
  <c r="W1841" i="12" l="1"/>
  <c r="Q1841" i="12"/>
  <c r="R1841" i="12" s="1"/>
  <c r="E2098" i="13"/>
  <c r="N1842" i="12"/>
  <c r="O1842" i="12" s="1"/>
  <c r="P1842" i="12" s="1"/>
  <c r="J1842" i="12"/>
  <c r="Y1842" i="12"/>
  <c r="I1842" i="12"/>
  <c r="V1842" i="12"/>
  <c r="B1843" i="12"/>
  <c r="U1842" i="12"/>
  <c r="E1842" i="12"/>
  <c r="F1842" i="12" s="1"/>
  <c r="K1841" i="12"/>
  <c r="Q1842" i="12" l="1"/>
  <c r="R1842" i="12" s="1"/>
  <c r="W1842" i="12"/>
  <c r="E2097" i="13"/>
  <c r="N1843" i="12"/>
  <c r="O1843" i="12" s="1"/>
  <c r="P1843" i="12" s="1"/>
  <c r="J1843" i="12"/>
  <c r="Y1843" i="12"/>
  <c r="I1843" i="12"/>
  <c r="V1843" i="12"/>
  <c r="B1844" i="12"/>
  <c r="U1843" i="12"/>
  <c r="E1843" i="12"/>
  <c r="F1843" i="12" s="1"/>
  <c r="K1842" i="12"/>
  <c r="E2096" i="13" l="1"/>
  <c r="J1844" i="12"/>
  <c r="Y1844" i="12"/>
  <c r="I1844" i="12"/>
  <c r="V1844" i="12"/>
  <c r="B1845" i="12"/>
  <c r="U1844" i="12"/>
  <c r="E1844" i="12"/>
  <c r="F1844" i="12" s="1"/>
  <c r="N1844" i="12"/>
  <c r="O1844" i="12" s="1"/>
  <c r="P1844" i="12" s="1"/>
  <c r="K1843" i="12"/>
  <c r="Q1843" i="12"/>
  <c r="R1843" i="12" s="1"/>
  <c r="W1843" i="12"/>
  <c r="W1844" i="12" l="1"/>
  <c r="E2095" i="13"/>
  <c r="V1845" i="12"/>
  <c r="B1846" i="12"/>
  <c r="U1845" i="12"/>
  <c r="E1845" i="12"/>
  <c r="F1845" i="12" s="1"/>
  <c r="N1845" i="12"/>
  <c r="O1845" i="12" s="1"/>
  <c r="P1845" i="12" s="1"/>
  <c r="J1845" i="12"/>
  <c r="Y1845" i="12"/>
  <c r="I1845" i="12"/>
  <c r="K1844" i="12"/>
  <c r="Q1844" i="12"/>
  <c r="R1844" i="12" s="1"/>
  <c r="W1845" i="12" l="1"/>
  <c r="E2094" i="13"/>
  <c r="B1847" i="12"/>
  <c r="U1846" i="12"/>
  <c r="E1846" i="12"/>
  <c r="F1846" i="12" s="1"/>
  <c r="N1846" i="12"/>
  <c r="O1846" i="12" s="1"/>
  <c r="P1846" i="12" s="1"/>
  <c r="J1846" i="12"/>
  <c r="Y1846" i="12"/>
  <c r="I1846" i="12"/>
  <c r="V1846" i="12"/>
  <c r="K1845" i="12"/>
  <c r="Q1845" i="12"/>
  <c r="R1845" i="12" s="1"/>
  <c r="W1846" i="12" l="1"/>
  <c r="E2093" i="13"/>
  <c r="N1847" i="12"/>
  <c r="O1847" i="12" s="1"/>
  <c r="P1847" i="12" s="1"/>
  <c r="J1847" i="12"/>
  <c r="Y1847" i="12"/>
  <c r="I1847" i="12"/>
  <c r="V1847" i="12"/>
  <c r="B1848" i="12"/>
  <c r="U1847" i="12"/>
  <c r="E1847" i="12"/>
  <c r="F1847" i="12" s="1"/>
  <c r="Q1846" i="12"/>
  <c r="R1846" i="12" s="1"/>
  <c r="K1846" i="12"/>
  <c r="W1847" i="12" l="1"/>
  <c r="K1847" i="12"/>
  <c r="Q1847" i="12"/>
  <c r="R1847" i="12" s="1"/>
  <c r="E2092" i="13"/>
  <c r="N1848" i="12"/>
  <c r="O1848" i="12" s="1"/>
  <c r="P1848" i="12" s="1"/>
  <c r="J1848" i="12"/>
  <c r="Y1848" i="12"/>
  <c r="I1848" i="12"/>
  <c r="V1848" i="12"/>
  <c r="B1849" i="12"/>
  <c r="U1848" i="12"/>
  <c r="E1848" i="12"/>
  <c r="F1848" i="12" s="1"/>
  <c r="K1848" i="12" l="1"/>
  <c r="W1848" i="12"/>
  <c r="Q1848" i="12"/>
  <c r="R1848" i="12" s="1"/>
  <c r="E2091" i="13"/>
  <c r="J1849" i="12"/>
  <c r="Y1849" i="12"/>
  <c r="I1849" i="12"/>
  <c r="V1849" i="12"/>
  <c r="B1850" i="12"/>
  <c r="U1849" i="12"/>
  <c r="E1849" i="12"/>
  <c r="F1849" i="12" s="1"/>
  <c r="N1849" i="12"/>
  <c r="O1849" i="12" s="1"/>
  <c r="P1849" i="12" s="1"/>
  <c r="E2090" i="13" l="1"/>
  <c r="Y1850" i="12"/>
  <c r="I1850" i="12"/>
  <c r="V1850" i="12"/>
  <c r="B1851" i="12"/>
  <c r="U1850" i="12"/>
  <c r="E1850" i="12"/>
  <c r="F1850" i="12" s="1"/>
  <c r="N1850" i="12"/>
  <c r="O1850" i="12" s="1"/>
  <c r="P1850" i="12" s="1"/>
  <c r="J1850" i="12"/>
  <c r="K1849" i="12"/>
  <c r="Q1849" i="12"/>
  <c r="R1849" i="12" s="1"/>
  <c r="W1849" i="12"/>
  <c r="W1850" i="12" l="1"/>
  <c r="Q1850" i="12"/>
  <c r="R1850" i="12" s="1"/>
  <c r="E2089" i="13"/>
  <c r="V1851" i="12"/>
  <c r="B1852" i="12"/>
  <c r="U1851" i="12"/>
  <c r="E1851" i="12"/>
  <c r="F1851" i="12" s="1"/>
  <c r="N1851" i="12"/>
  <c r="O1851" i="12" s="1"/>
  <c r="P1851" i="12" s="1"/>
  <c r="J1851" i="12"/>
  <c r="Y1851" i="12"/>
  <c r="I1851" i="12"/>
  <c r="K1850" i="12"/>
  <c r="W1851" i="12" l="1"/>
  <c r="Q1851" i="12"/>
  <c r="R1851" i="12" s="1"/>
  <c r="E2088" i="13"/>
  <c r="N1852" i="12"/>
  <c r="O1852" i="12" s="1"/>
  <c r="P1852" i="12" s="1"/>
  <c r="J1852" i="12"/>
  <c r="Y1852" i="12"/>
  <c r="I1852" i="12"/>
  <c r="V1852" i="12"/>
  <c r="B1853" i="12"/>
  <c r="U1852" i="12"/>
  <c r="E1852" i="12"/>
  <c r="F1852" i="12" s="1"/>
  <c r="K1851" i="12"/>
  <c r="W1852" i="12" l="1"/>
  <c r="Q1852" i="12"/>
  <c r="R1852" i="12" s="1"/>
  <c r="E2087" i="13"/>
  <c r="N1853" i="12"/>
  <c r="O1853" i="12" s="1"/>
  <c r="P1853" i="12" s="1"/>
  <c r="J1853" i="12"/>
  <c r="Y1853" i="12"/>
  <c r="I1853" i="12"/>
  <c r="V1853" i="12"/>
  <c r="B1854" i="12"/>
  <c r="U1853" i="12"/>
  <c r="E1853" i="12"/>
  <c r="F1853" i="12" s="1"/>
  <c r="K1852" i="12"/>
  <c r="W1853" i="12" l="1"/>
  <c r="Q1853" i="12"/>
  <c r="R1853" i="12" s="1"/>
  <c r="K1853" i="12"/>
  <c r="E2086" i="13"/>
  <c r="J1854" i="12"/>
  <c r="Y1854" i="12"/>
  <c r="I1854" i="12"/>
  <c r="V1854" i="12"/>
  <c r="B1855" i="12"/>
  <c r="U1854" i="12"/>
  <c r="E1854" i="12"/>
  <c r="F1854" i="12" s="1"/>
  <c r="N1854" i="12"/>
  <c r="O1854" i="12" s="1"/>
  <c r="P1854" i="12" s="1"/>
  <c r="W1854" i="12" l="1"/>
  <c r="E2085" i="13"/>
  <c r="J1855" i="12"/>
  <c r="Y1855" i="12"/>
  <c r="I1855" i="12"/>
  <c r="V1855" i="12"/>
  <c r="B1856" i="12"/>
  <c r="U1855" i="12"/>
  <c r="E1855" i="12"/>
  <c r="F1855" i="12" s="1"/>
  <c r="N1855" i="12"/>
  <c r="O1855" i="12" s="1"/>
  <c r="P1855" i="12" s="1"/>
  <c r="K1854" i="12"/>
  <c r="Q1854" i="12"/>
  <c r="R1854" i="12" s="1"/>
  <c r="W1855" i="12" l="1"/>
  <c r="E2084" i="13"/>
  <c r="V1856" i="12"/>
  <c r="B1857" i="12"/>
  <c r="U1856" i="12"/>
  <c r="E1856" i="12"/>
  <c r="F1856" i="12" s="1"/>
  <c r="N1856" i="12"/>
  <c r="O1856" i="12" s="1"/>
  <c r="P1856" i="12" s="1"/>
  <c r="J1856" i="12"/>
  <c r="Y1856" i="12"/>
  <c r="I1856" i="12"/>
  <c r="K1855" i="12"/>
  <c r="Q1855" i="12"/>
  <c r="R1855" i="12" s="1"/>
  <c r="Q1856" i="12" l="1"/>
  <c r="R1856" i="12" s="1"/>
  <c r="W1856" i="12"/>
  <c r="E2083" i="13"/>
  <c r="N1857" i="12"/>
  <c r="O1857" i="12" s="1"/>
  <c r="P1857" i="12" s="1"/>
  <c r="J1857" i="12"/>
  <c r="Y1857" i="12"/>
  <c r="I1857" i="12"/>
  <c r="V1857" i="12"/>
  <c r="B1858" i="12"/>
  <c r="U1857" i="12"/>
  <c r="E1857" i="12"/>
  <c r="F1857" i="12" s="1"/>
  <c r="K1856" i="12"/>
  <c r="Q1857" i="12" l="1"/>
  <c r="R1857" i="12" s="1"/>
  <c r="W1857" i="12"/>
  <c r="E2082" i="13"/>
  <c r="N1858" i="12"/>
  <c r="O1858" i="12" s="1"/>
  <c r="P1858" i="12" s="1"/>
  <c r="J1858" i="12"/>
  <c r="Y1858" i="12"/>
  <c r="I1858" i="12"/>
  <c r="V1858" i="12"/>
  <c r="B1859" i="12"/>
  <c r="U1858" i="12"/>
  <c r="E1858" i="12"/>
  <c r="F1858" i="12" s="1"/>
  <c r="K1857" i="12"/>
  <c r="W1858" i="12" l="1"/>
  <c r="E2081" i="13"/>
  <c r="N1859" i="12"/>
  <c r="O1859" i="12" s="1"/>
  <c r="P1859" i="12" s="1"/>
  <c r="J1859" i="12"/>
  <c r="Y1859" i="12"/>
  <c r="I1859" i="12"/>
  <c r="V1859" i="12"/>
  <c r="B1860" i="12"/>
  <c r="U1859" i="12"/>
  <c r="E1859" i="12"/>
  <c r="F1859" i="12" s="1"/>
  <c r="K1858" i="12"/>
  <c r="Q1858" i="12"/>
  <c r="R1858" i="12" s="1"/>
  <c r="W1859" i="12" l="1"/>
  <c r="Q1859" i="12"/>
  <c r="R1859" i="12" s="1"/>
  <c r="K1859" i="12"/>
  <c r="E2080" i="13"/>
  <c r="J1860" i="12"/>
  <c r="Y1860" i="12"/>
  <c r="I1860" i="12"/>
  <c r="V1860" i="12"/>
  <c r="B1861" i="12"/>
  <c r="U1860" i="12"/>
  <c r="E1860" i="12"/>
  <c r="F1860" i="12" s="1"/>
  <c r="N1860" i="12"/>
  <c r="O1860" i="12" s="1"/>
  <c r="P1860" i="12" s="1"/>
  <c r="W1860" i="12" l="1"/>
  <c r="Q1860" i="12"/>
  <c r="R1860" i="12" s="1"/>
  <c r="E2079" i="13"/>
  <c r="V1861" i="12"/>
  <c r="B1862" i="12"/>
  <c r="U1861" i="12"/>
  <c r="E1861" i="12"/>
  <c r="F1861" i="12" s="1"/>
  <c r="N1861" i="12"/>
  <c r="O1861" i="12" s="1"/>
  <c r="P1861" i="12" s="1"/>
  <c r="J1861" i="12"/>
  <c r="I1861" i="12"/>
  <c r="Y1861" i="12"/>
  <c r="K1860" i="12"/>
  <c r="E2078" i="13" l="1"/>
  <c r="B1863" i="12"/>
  <c r="U1862" i="12"/>
  <c r="E1862" i="12"/>
  <c r="F1862" i="12" s="1"/>
  <c r="N1862" i="12"/>
  <c r="O1862" i="12" s="1"/>
  <c r="P1862" i="12" s="1"/>
  <c r="J1862" i="12"/>
  <c r="Y1862" i="12"/>
  <c r="I1862" i="12"/>
  <c r="V1862" i="12"/>
  <c r="K1861" i="12"/>
  <c r="Q1861" i="12"/>
  <c r="R1861" i="12" s="1"/>
  <c r="W1861" i="12"/>
  <c r="Q1862" i="12" l="1"/>
  <c r="R1862" i="12" s="1"/>
  <c r="W1862" i="12"/>
  <c r="E2077" i="13"/>
  <c r="N1863" i="12"/>
  <c r="O1863" i="12" s="1"/>
  <c r="P1863" i="12" s="1"/>
  <c r="J1863" i="12"/>
  <c r="Y1863" i="12"/>
  <c r="I1863" i="12"/>
  <c r="V1863" i="12"/>
  <c r="B1864" i="12"/>
  <c r="U1863" i="12"/>
  <c r="E1863" i="12"/>
  <c r="F1863" i="12" s="1"/>
  <c r="K1862" i="12"/>
  <c r="W1863" i="12" l="1"/>
  <c r="E2076" i="13"/>
  <c r="N1864" i="12"/>
  <c r="O1864" i="12" s="1"/>
  <c r="P1864" i="12" s="1"/>
  <c r="J1864" i="12"/>
  <c r="Y1864" i="12"/>
  <c r="I1864" i="12"/>
  <c r="V1864" i="12"/>
  <c r="B1865" i="12"/>
  <c r="U1864" i="12"/>
  <c r="E1864" i="12"/>
  <c r="F1864" i="12" s="1"/>
  <c r="K1863" i="12"/>
  <c r="Q1863" i="12"/>
  <c r="R1863" i="12" s="1"/>
  <c r="W1864" i="12" l="1"/>
  <c r="E2075" i="13"/>
  <c r="J1865" i="12"/>
  <c r="Y1865" i="12"/>
  <c r="I1865" i="12"/>
  <c r="V1865" i="12"/>
  <c r="B1866" i="12"/>
  <c r="U1865" i="12"/>
  <c r="E1865" i="12"/>
  <c r="F1865" i="12" s="1"/>
  <c r="N1865" i="12"/>
  <c r="O1865" i="12" s="1"/>
  <c r="P1865" i="12" s="1"/>
  <c r="K1864" i="12"/>
  <c r="Q1864" i="12"/>
  <c r="R1864" i="12" s="1"/>
  <c r="E2074" i="13" l="1"/>
  <c r="Y1866" i="12"/>
  <c r="I1866" i="12"/>
  <c r="V1866" i="12"/>
  <c r="B1867" i="12"/>
  <c r="U1866" i="12"/>
  <c r="E1866" i="12"/>
  <c r="F1866" i="12" s="1"/>
  <c r="N1866" i="12"/>
  <c r="O1866" i="12" s="1"/>
  <c r="P1866" i="12" s="1"/>
  <c r="J1866" i="12"/>
  <c r="K1865" i="12"/>
  <c r="Q1865" i="12"/>
  <c r="R1865" i="12" s="1"/>
  <c r="W1865" i="12"/>
  <c r="W1866" i="12" l="1"/>
  <c r="E2073" i="13"/>
  <c r="V1867" i="12"/>
  <c r="B1868" i="12"/>
  <c r="U1867" i="12"/>
  <c r="E1867" i="12"/>
  <c r="F1867" i="12" s="1"/>
  <c r="N1867" i="12"/>
  <c r="O1867" i="12" s="1"/>
  <c r="P1867" i="12" s="1"/>
  <c r="J1867" i="12"/>
  <c r="Y1867" i="12"/>
  <c r="I1867" i="12"/>
  <c r="K1866" i="12"/>
  <c r="Q1866" i="12"/>
  <c r="R1866" i="12" s="1"/>
  <c r="W1867" i="12" l="1"/>
  <c r="Q1867" i="12"/>
  <c r="R1867" i="12" s="1"/>
  <c r="E2072" i="13"/>
  <c r="N1868" i="12"/>
  <c r="O1868" i="12" s="1"/>
  <c r="P1868" i="12" s="1"/>
  <c r="J1868" i="12"/>
  <c r="Y1868" i="12"/>
  <c r="I1868" i="12"/>
  <c r="V1868" i="12"/>
  <c r="B1869" i="12"/>
  <c r="U1868" i="12"/>
  <c r="E1868" i="12"/>
  <c r="F1868" i="12" s="1"/>
  <c r="K1867" i="12"/>
  <c r="W1868" i="12" l="1"/>
  <c r="Q1868" i="12"/>
  <c r="R1868" i="12" s="1"/>
  <c r="E2071" i="13"/>
  <c r="N1869" i="12"/>
  <c r="O1869" i="12" s="1"/>
  <c r="P1869" i="12" s="1"/>
  <c r="J1869" i="12"/>
  <c r="Y1869" i="12"/>
  <c r="I1869" i="12"/>
  <c r="V1869" i="12"/>
  <c r="B1870" i="12"/>
  <c r="U1869" i="12"/>
  <c r="E1869" i="12"/>
  <c r="F1869" i="12" s="1"/>
  <c r="K1868" i="12"/>
  <c r="Q1869" i="12" l="1"/>
  <c r="R1869" i="12" s="1"/>
  <c r="W1869" i="12"/>
  <c r="E2070" i="13"/>
  <c r="J1870" i="12"/>
  <c r="Y1870" i="12"/>
  <c r="I1870" i="12"/>
  <c r="V1870" i="12"/>
  <c r="B1871" i="12"/>
  <c r="U1870" i="12"/>
  <c r="E1870" i="12"/>
  <c r="F1870" i="12" s="1"/>
  <c r="N1870" i="12"/>
  <c r="O1870" i="12" s="1"/>
  <c r="P1870" i="12" s="1"/>
  <c r="K1869" i="12"/>
  <c r="W1870" i="12" l="1"/>
  <c r="K1870" i="12"/>
  <c r="Q1870" i="12"/>
  <c r="R1870" i="12" s="1"/>
  <c r="E2069" i="13"/>
  <c r="J1871" i="12"/>
  <c r="Y1871" i="12"/>
  <c r="I1871" i="12"/>
  <c r="V1871" i="12"/>
  <c r="B1872" i="12"/>
  <c r="U1871" i="12"/>
  <c r="E1871" i="12"/>
  <c r="F1871" i="12" s="1"/>
  <c r="N1871" i="12"/>
  <c r="O1871" i="12" s="1"/>
  <c r="P1871" i="12" s="1"/>
  <c r="W1871" i="12" l="1"/>
  <c r="Q1871" i="12"/>
  <c r="R1871" i="12" s="1"/>
  <c r="E2068" i="13"/>
  <c r="V1872" i="12"/>
  <c r="B1873" i="12"/>
  <c r="U1872" i="12"/>
  <c r="E1872" i="12"/>
  <c r="F1872" i="12" s="1"/>
  <c r="N1872" i="12"/>
  <c r="O1872" i="12" s="1"/>
  <c r="P1872" i="12" s="1"/>
  <c r="J1872" i="12"/>
  <c r="Y1872" i="12"/>
  <c r="I1872" i="12"/>
  <c r="K1871" i="12"/>
  <c r="W1872" i="12" l="1"/>
  <c r="E2067" i="13"/>
  <c r="N1873" i="12"/>
  <c r="O1873" i="12" s="1"/>
  <c r="P1873" i="12" s="1"/>
  <c r="J1873" i="12"/>
  <c r="Y1873" i="12"/>
  <c r="I1873" i="12"/>
  <c r="V1873" i="12"/>
  <c r="B1874" i="12"/>
  <c r="U1873" i="12"/>
  <c r="E1873" i="12"/>
  <c r="F1873" i="12" s="1"/>
  <c r="K1872" i="12"/>
  <c r="Q1872" i="12"/>
  <c r="R1872" i="12" s="1"/>
  <c r="Q1873" i="12" l="1"/>
  <c r="R1873" i="12" s="1"/>
  <c r="E2066" i="13"/>
  <c r="N1874" i="12"/>
  <c r="O1874" i="12" s="1"/>
  <c r="P1874" i="12" s="1"/>
  <c r="J1874" i="12"/>
  <c r="Y1874" i="12"/>
  <c r="I1874" i="12"/>
  <c r="V1874" i="12"/>
  <c r="B1875" i="12"/>
  <c r="U1874" i="12"/>
  <c r="E1874" i="12"/>
  <c r="F1874" i="12" s="1"/>
  <c r="W1873" i="12"/>
  <c r="K1873" i="12"/>
  <c r="W1874" i="12" l="1"/>
  <c r="K1874" i="12"/>
  <c r="Q1874" i="12"/>
  <c r="R1874" i="12" s="1"/>
  <c r="E2065" i="13"/>
  <c r="N1875" i="12"/>
  <c r="O1875" i="12" s="1"/>
  <c r="P1875" i="12" s="1"/>
  <c r="J1875" i="12"/>
  <c r="Y1875" i="12"/>
  <c r="I1875" i="12"/>
  <c r="V1875" i="12"/>
  <c r="B1876" i="12"/>
  <c r="U1875" i="12"/>
  <c r="E1875" i="12"/>
  <c r="F1875" i="12" s="1"/>
  <c r="W1875" i="12" l="1"/>
  <c r="Q1875" i="12"/>
  <c r="R1875" i="12" s="1"/>
  <c r="E2064" i="13"/>
  <c r="J1876" i="12"/>
  <c r="I1876" i="12"/>
  <c r="Y1876" i="12"/>
  <c r="E1876" i="12"/>
  <c r="F1876" i="12" s="1"/>
  <c r="V1876" i="12"/>
  <c r="U1876" i="12"/>
  <c r="B1877" i="12"/>
  <c r="N1876" i="12"/>
  <c r="O1876" i="12" s="1"/>
  <c r="P1876" i="12" s="1"/>
  <c r="K1875" i="12"/>
  <c r="K1876" i="12" l="1"/>
  <c r="Q1876" i="12"/>
  <c r="R1876" i="12" s="1"/>
  <c r="E2063" i="13"/>
  <c r="N1877" i="12"/>
  <c r="O1877" i="12" s="1"/>
  <c r="P1877" i="12" s="1"/>
  <c r="J1877" i="12"/>
  <c r="I1877" i="12"/>
  <c r="Y1877" i="12"/>
  <c r="E1877" i="12"/>
  <c r="F1877" i="12" s="1"/>
  <c r="V1877" i="12"/>
  <c r="U1877" i="12"/>
  <c r="B1878" i="12"/>
  <c r="W1876" i="12"/>
  <c r="K1877" i="12" l="1"/>
  <c r="W1877" i="12"/>
  <c r="Q1877" i="12"/>
  <c r="R1877" i="12" s="1"/>
  <c r="E2062" i="13"/>
  <c r="N1878" i="12"/>
  <c r="O1878" i="12" s="1"/>
  <c r="P1878" i="12" s="1"/>
  <c r="B1879" i="12"/>
  <c r="U1878" i="12"/>
  <c r="E1878" i="12"/>
  <c r="F1878" i="12" s="1"/>
  <c r="V1878" i="12"/>
  <c r="J1878" i="12"/>
  <c r="I1878" i="12"/>
  <c r="Y1878" i="12"/>
  <c r="W1878" i="12" l="1"/>
  <c r="E2061" i="13"/>
  <c r="J1879" i="12"/>
  <c r="I1879" i="12"/>
  <c r="E1879" i="12"/>
  <c r="F1879" i="12" s="1"/>
  <c r="Y1879" i="12"/>
  <c r="V1879" i="12"/>
  <c r="U1879" i="12"/>
  <c r="B1880" i="12"/>
  <c r="N1879" i="12"/>
  <c r="O1879" i="12" s="1"/>
  <c r="P1879" i="12" s="1"/>
  <c r="K1878" i="12"/>
  <c r="Q1878" i="12"/>
  <c r="R1878" i="12" s="1"/>
  <c r="W1879" i="12" l="1"/>
  <c r="Q1879" i="12"/>
  <c r="R1879" i="12" s="1"/>
  <c r="K1879" i="12"/>
  <c r="E2060" i="13"/>
  <c r="B1881" i="12"/>
  <c r="U1880" i="12"/>
  <c r="E1880" i="12"/>
  <c r="F1880" i="12" s="1"/>
  <c r="N1880" i="12"/>
  <c r="O1880" i="12" s="1"/>
  <c r="P1880" i="12" s="1"/>
  <c r="J1880" i="12"/>
  <c r="I1880" i="12"/>
  <c r="Y1880" i="12"/>
  <c r="V1880" i="12"/>
  <c r="Q1880" i="12" l="1"/>
  <c r="R1880" i="12" s="1"/>
  <c r="K1880" i="12"/>
  <c r="W1880" i="12"/>
  <c r="E2059" i="13"/>
  <c r="Y1881" i="12"/>
  <c r="I1881" i="12"/>
  <c r="B1882" i="12"/>
  <c r="U1881" i="12"/>
  <c r="E1881" i="12"/>
  <c r="F1881" i="12" s="1"/>
  <c r="J1881" i="12"/>
  <c r="V1881" i="12"/>
  <c r="N1881" i="12"/>
  <c r="O1881" i="12" s="1"/>
  <c r="P1881" i="12" s="1"/>
  <c r="E2058" i="13" l="1"/>
  <c r="V1882" i="12"/>
  <c r="B1883" i="12"/>
  <c r="U1882" i="12"/>
  <c r="E1882" i="12"/>
  <c r="F1882" i="12" s="1"/>
  <c r="Y1882" i="12"/>
  <c r="I1882" i="12"/>
  <c r="N1882" i="12"/>
  <c r="O1882" i="12" s="1"/>
  <c r="P1882" i="12" s="1"/>
  <c r="J1882" i="12"/>
  <c r="K1881" i="12"/>
  <c r="Q1881" i="12"/>
  <c r="R1881" i="12" s="1"/>
  <c r="W1881" i="12"/>
  <c r="W1882" i="12" l="1"/>
  <c r="K1882" i="12"/>
  <c r="Q1882" i="12"/>
  <c r="R1882" i="12" s="1"/>
  <c r="E2057" i="13"/>
  <c r="N1883" i="12"/>
  <c r="O1883" i="12" s="1"/>
  <c r="P1883" i="12" s="1"/>
  <c r="V1883" i="12"/>
  <c r="J1883" i="12"/>
  <c r="B1884" i="12"/>
  <c r="I1883" i="12"/>
  <c r="E1883" i="12"/>
  <c r="F1883" i="12" s="1"/>
  <c r="Y1883" i="12"/>
  <c r="U1883" i="12"/>
  <c r="W1883" i="12" l="1"/>
  <c r="Q1883" i="12"/>
  <c r="R1883" i="12" s="1"/>
  <c r="K1883" i="12"/>
  <c r="E2056" i="13"/>
  <c r="Y1884" i="12"/>
  <c r="I1884" i="12"/>
  <c r="B1885" i="12"/>
  <c r="E1884" i="12"/>
  <c r="F1884" i="12" s="1"/>
  <c r="V1884" i="12"/>
  <c r="U1884" i="12"/>
  <c r="N1884" i="12"/>
  <c r="O1884" i="12" s="1"/>
  <c r="P1884" i="12" s="1"/>
  <c r="J1884" i="12"/>
  <c r="Q1884" i="12" l="1"/>
  <c r="R1884" i="12" s="1"/>
  <c r="K1884" i="12"/>
  <c r="W1884" i="12"/>
  <c r="E2055" i="13"/>
  <c r="Y1885" i="12"/>
  <c r="I1885" i="12"/>
  <c r="V1885" i="12"/>
  <c r="U1885" i="12"/>
  <c r="N1885" i="12"/>
  <c r="O1885" i="12" s="1"/>
  <c r="P1885" i="12" s="1"/>
  <c r="B1886" i="12"/>
  <c r="J1885" i="12"/>
  <c r="E1885" i="12"/>
  <c r="F1885" i="12" s="1"/>
  <c r="W1885" i="12" l="1"/>
  <c r="K1885" i="12"/>
  <c r="E2054" i="13"/>
  <c r="J1886" i="12"/>
  <c r="Y1886" i="12"/>
  <c r="I1886" i="12"/>
  <c r="V1886" i="12"/>
  <c r="B1887" i="12"/>
  <c r="U1886" i="12"/>
  <c r="E1886" i="12"/>
  <c r="F1886" i="12" s="1"/>
  <c r="N1886" i="12"/>
  <c r="O1886" i="12" s="1"/>
  <c r="P1886" i="12" s="1"/>
  <c r="Q1885" i="12"/>
  <c r="R1885" i="12" s="1"/>
  <c r="W1886" i="12" l="1"/>
  <c r="Q1886" i="12"/>
  <c r="R1886" i="12" s="1"/>
  <c r="E2053" i="13"/>
  <c r="V1887" i="12"/>
  <c r="J1887" i="12"/>
  <c r="N1887" i="12"/>
  <c r="O1887" i="12" s="1"/>
  <c r="P1887" i="12" s="1"/>
  <c r="B1888" i="12"/>
  <c r="I1887" i="12"/>
  <c r="E1887" i="12"/>
  <c r="F1887" i="12" s="1"/>
  <c r="Y1887" i="12"/>
  <c r="U1887" i="12"/>
  <c r="K1886" i="12"/>
  <c r="W1887" i="12" l="1"/>
  <c r="K1887" i="12"/>
  <c r="E2052" i="13"/>
  <c r="J1888" i="12"/>
  <c r="I1888" i="12"/>
  <c r="B1889" i="12"/>
  <c r="E1888" i="12"/>
  <c r="F1888" i="12" s="1"/>
  <c r="Y1888" i="12"/>
  <c r="V1888" i="12"/>
  <c r="U1888" i="12"/>
  <c r="N1888" i="12"/>
  <c r="O1888" i="12" s="1"/>
  <c r="P1888" i="12" s="1"/>
  <c r="Q1887" i="12"/>
  <c r="R1887" i="12" s="1"/>
  <c r="W1888" i="12" l="1"/>
  <c r="E2051" i="13"/>
  <c r="N1889" i="12"/>
  <c r="O1889" i="12" s="1"/>
  <c r="P1889" i="12" s="1"/>
  <c r="J1889" i="12"/>
  <c r="B1890" i="12"/>
  <c r="U1889" i="12"/>
  <c r="E1889" i="12"/>
  <c r="F1889" i="12" s="1"/>
  <c r="Y1889" i="12"/>
  <c r="V1889" i="12"/>
  <c r="I1889" i="12"/>
  <c r="K1888" i="12"/>
  <c r="Q1888" i="12"/>
  <c r="R1888" i="12" s="1"/>
  <c r="W1889" i="12" l="1"/>
  <c r="E2050" i="13"/>
  <c r="N1890" i="12"/>
  <c r="O1890" i="12" s="1"/>
  <c r="P1890" i="12" s="1"/>
  <c r="J1890" i="12"/>
  <c r="Y1890" i="12"/>
  <c r="I1890" i="12"/>
  <c r="V1890" i="12"/>
  <c r="U1890" i="12"/>
  <c r="B1891" i="12"/>
  <c r="E1890" i="12"/>
  <c r="F1890" i="12" s="1"/>
  <c r="Q1889" i="12"/>
  <c r="R1889" i="12" s="1"/>
  <c r="K1889" i="12"/>
  <c r="Q1890" i="12" l="1"/>
  <c r="R1890" i="12" s="1"/>
  <c r="K1890" i="12"/>
  <c r="E2049" i="13"/>
  <c r="J1891" i="12"/>
  <c r="V1891" i="12"/>
  <c r="N1891" i="12"/>
  <c r="O1891" i="12" s="1"/>
  <c r="P1891" i="12" s="1"/>
  <c r="Y1891" i="12"/>
  <c r="U1891" i="12"/>
  <c r="I1891" i="12"/>
  <c r="B1892" i="12"/>
  <c r="E1891" i="12"/>
  <c r="F1891" i="12" s="1"/>
  <c r="W1890" i="12"/>
  <c r="K1891" i="12" l="1"/>
  <c r="Q1891" i="12"/>
  <c r="R1891" i="12" s="1"/>
  <c r="E2048" i="13"/>
  <c r="B1893" i="12"/>
  <c r="U1892" i="12"/>
  <c r="E1892" i="12"/>
  <c r="F1892" i="12" s="1"/>
  <c r="Y1892" i="12"/>
  <c r="V1892" i="12"/>
  <c r="N1892" i="12"/>
  <c r="O1892" i="12" s="1"/>
  <c r="P1892" i="12" s="1"/>
  <c r="J1892" i="12"/>
  <c r="I1892" i="12"/>
  <c r="W1891" i="12"/>
  <c r="E2047" i="13" l="1"/>
  <c r="B1894" i="12"/>
  <c r="U1893" i="12"/>
  <c r="E1893" i="12"/>
  <c r="F1893" i="12" s="1"/>
  <c r="N1893" i="12"/>
  <c r="O1893" i="12" s="1"/>
  <c r="P1893" i="12" s="1"/>
  <c r="Y1893" i="12"/>
  <c r="I1893" i="12"/>
  <c r="V1893" i="12"/>
  <c r="J1893" i="12"/>
  <c r="K1892" i="12"/>
  <c r="Q1892" i="12"/>
  <c r="R1892" i="12" s="1"/>
  <c r="W1892" i="12"/>
  <c r="K1893" i="12" l="1"/>
  <c r="Q1893" i="12"/>
  <c r="R1893" i="12" s="1"/>
  <c r="W1893" i="12"/>
  <c r="E2046" i="13"/>
  <c r="N1894" i="12"/>
  <c r="O1894" i="12" s="1"/>
  <c r="P1894" i="12" s="1"/>
  <c r="V1894" i="12"/>
  <c r="B1895" i="12"/>
  <c r="U1894" i="12"/>
  <c r="E1894" i="12"/>
  <c r="F1894" i="12" s="1"/>
  <c r="J1894" i="12"/>
  <c r="I1894" i="12"/>
  <c r="Y1894" i="12"/>
  <c r="E2045" i="13" l="1"/>
  <c r="N1895" i="12"/>
  <c r="O1895" i="12" s="1"/>
  <c r="P1895" i="12" s="1"/>
  <c r="J1895" i="12"/>
  <c r="V1895" i="12"/>
  <c r="Y1895" i="12"/>
  <c r="U1895" i="12"/>
  <c r="I1895" i="12"/>
  <c r="E1895" i="12"/>
  <c r="F1895" i="12" s="1"/>
  <c r="B1896" i="12"/>
  <c r="Q1894" i="12"/>
  <c r="R1894" i="12" s="1"/>
  <c r="K1894" i="12"/>
  <c r="W1894" i="12"/>
  <c r="W1895" i="12" l="1"/>
  <c r="E2044" i="13"/>
  <c r="Y1896" i="12"/>
  <c r="I1896" i="12"/>
  <c r="V1896" i="12"/>
  <c r="B1897" i="12"/>
  <c r="U1896" i="12"/>
  <c r="E1896" i="12"/>
  <c r="F1896" i="12" s="1"/>
  <c r="N1896" i="12"/>
  <c r="O1896" i="12" s="1"/>
  <c r="P1896" i="12" s="1"/>
  <c r="J1896" i="12"/>
  <c r="K1895" i="12"/>
  <c r="Q1895" i="12"/>
  <c r="R1895" i="12" s="1"/>
  <c r="W1896" i="12" l="1"/>
  <c r="K1896" i="12"/>
  <c r="E2043" i="13"/>
  <c r="J1897" i="12"/>
  <c r="Y1897" i="12"/>
  <c r="I1897" i="12"/>
  <c r="V1897" i="12"/>
  <c r="B1898" i="12"/>
  <c r="U1897" i="12"/>
  <c r="E1897" i="12"/>
  <c r="F1897" i="12" s="1"/>
  <c r="N1897" i="12"/>
  <c r="O1897" i="12" s="1"/>
  <c r="P1897" i="12" s="1"/>
  <c r="Q1896" i="12"/>
  <c r="R1896" i="12" s="1"/>
  <c r="W1897" i="12" l="1"/>
  <c r="Q1897" i="12"/>
  <c r="R1897" i="12" s="1"/>
  <c r="E2042" i="13"/>
  <c r="V1898" i="12"/>
  <c r="B1899" i="12"/>
  <c r="U1898" i="12"/>
  <c r="E1898" i="12"/>
  <c r="F1898" i="12" s="1"/>
  <c r="J1898" i="12"/>
  <c r="Y1898" i="12"/>
  <c r="I1898" i="12"/>
  <c r="N1898" i="12"/>
  <c r="O1898" i="12" s="1"/>
  <c r="P1898" i="12" s="1"/>
  <c r="K1897" i="12"/>
  <c r="W1898" i="12" l="1"/>
  <c r="E2041" i="13"/>
  <c r="N1899" i="12"/>
  <c r="O1899" i="12" s="1"/>
  <c r="P1899" i="12" s="1"/>
  <c r="J1899" i="12"/>
  <c r="V1899" i="12"/>
  <c r="I1899" i="12"/>
  <c r="E1899" i="12"/>
  <c r="F1899" i="12" s="1"/>
  <c r="B1900" i="12"/>
  <c r="Y1899" i="12"/>
  <c r="U1899" i="12"/>
  <c r="K1898" i="12"/>
  <c r="Q1898" i="12"/>
  <c r="R1898" i="12" s="1"/>
  <c r="Q1899" i="12" l="1"/>
  <c r="R1899" i="12" s="1"/>
  <c r="W1899" i="12"/>
  <c r="E2040" i="13"/>
  <c r="J1900" i="12"/>
  <c r="Y1900" i="12"/>
  <c r="I1900" i="12"/>
  <c r="B1901" i="12"/>
  <c r="U1900" i="12"/>
  <c r="E1900" i="12"/>
  <c r="F1900" i="12" s="1"/>
  <c r="V1900" i="12"/>
  <c r="N1900" i="12"/>
  <c r="O1900" i="12" s="1"/>
  <c r="P1900" i="12" s="1"/>
  <c r="K1899" i="12"/>
  <c r="Q1900" i="12" l="1"/>
  <c r="R1900" i="12" s="1"/>
  <c r="W1900" i="12"/>
  <c r="E2039" i="13"/>
  <c r="N1901" i="12"/>
  <c r="O1901" i="12" s="1"/>
  <c r="P1901" i="12" s="1"/>
  <c r="J1901" i="12"/>
  <c r="Y1901" i="12"/>
  <c r="I1901" i="12"/>
  <c r="V1901" i="12"/>
  <c r="E1901" i="12"/>
  <c r="F1901" i="12" s="1"/>
  <c r="B1902" i="12"/>
  <c r="U1901" i="12"/>
  <c r="K1900" i="12"/>
  <c r="W1901" i="12" l="1"/>
  <c r="E2038" i="13"/>
  <c r="J1902" i="12"/>
  <c r="Y1902" i="12"/>
  <c r="I1902" i="12"/>
  <c r="V1902" i="12"/>
  <c r="B1903" i="12"/>
  <c r="U1902" i="12"/>
  <c r="E1902" i="12"/>
  <c r="F1902" i="12" s="1"/>
  <c r="N1902" i="12"/>
  <c r="O1902" i="12" s="1"/>
  <c r="P1902" i="12" s="1"/>
  <c r="Q1901" i="12"/>
  <c r="R1901" i="12" s="1"/>
  <c r="K1901" i="12"/>
  <c r="W1902" i="12" l="1"/>
  <c r="Q1902" i="12"/>
  <c r="R1902" i="12" s="1"/>
  <c r="E2037" i="13"/>
  <c r="V1903" i="12"/>
  <c r="N1903" i="12"/>
  <c r="O1903" i="12" s="1"/>
  <c r="P1903" i="12" s="1"/>
  <c r="J1903" i="12"/>
  <c r="E1903" i="12"/>
  <c r="F1903" i="12" s="1"/>
  <c r="B1904" i="12"/>
  <c r="Y1903" i="12"/>
  <c r="U1903" i="12"/>
  <c r="I1903" i="12"/>
  <c r="K1902" i="12"/>
  <c r="W1903" i="12" l="1"/>
  <c r="K1903" i="12"/>
  <c r="E2036" i="13"/>
  <c r="B1905" i="12"/>
  <c r="U1904" i="12"/>
  <c r="E1904" i="12"/>
  <c r="F1904" i="12" s="1"/>
  <c r="N1904" i="12"/>
  <c r="O1904" i="12" s="1"/>
  <c r="P1904" i="12" s="1"/>
  <c r="Y1904" i="12"/>
  <c r="I1904" i="12"/>
  <c r="V1904" i="12"/>
  <c r="J1904" i="12"/>
  <c r="Q1903" i="12"/>
  <c r="R1903" i="12" s="1"/>
  <c r="W1904" i="12" l="1"/>
  <c r="Q1904" i="12"/>
  <c r="R1904" i="12" s="1"/>
  <c r="E2035" i="13"/>
  <c r="N1905" i="12"/>
  <c r="O1905" i="12" s="1"/>
  <c r="P1905" i="12" s="1"/>
  <c r="J1905" i="12"/>
  <c r="V1905" i="12"/>
  <c r="B1906" i="12"/>
  <c r="U1905" i="12"/>
  <c r="E1905" i="12"/>
  <c r="F1905" i="12" s="1"/>
  <c r="Y1905" i="12"/>
  <c r="I1905" i="12"/>
  <c r="K1904" i="12"/>
  <c r="W1905" i="12" l="1"/>
  <c r="Q1905" i="12"/>
  <c r="R1905" i="12" s="1"/>
  <c r="K1905" i="12"/>
  <c r="E2034" i="13"/>
  <c r="N1906" i="12"/>
  <c r="O1906" i="12" s="1"/>
  <c r="P1906" i="12" s="1"/>
  <c r="J1906" i="12"/>
  <c r="Y1906" i="12"/>
  <c r="I1906" i="12"/>
  <c r="B1907" i="12"/>
  <c r="U1906" i="12"/>
  <c r="E1906" i="12"/>
  <c r="F1906" i="12" s="1"/>
  <c r="V1906" i="12"/>
  <c r="Q1906" i="12" l="1"/>
  <c r="R1906" i="12" s="1"/>
  <c r="W1906" i="12"/>
  <c r="E2033" i="13"/>
  <c r="J1907" i="12"/>
  <c r="V1907" i="12"/>
  <c r="B1908" i="12"/>
  <c r="U1907" i="12"/>
  <c r="E1907" i="12"/>
  <c r="F1907" i="12" s="1"/>
  <c r="N1907" i="12"/>
  <c r="O1907" i="12" s="1"/>
  <c r="P1907" i="12" s="1"/>
  <c r="Y1907" i="12"/>
  <c r="I1907" i="12"/>
  <c r="K1906" i="12"/>
  <c r="K1907" i="12" l="1"/>
  <c r="Q1907" i="12"/>
  <c r="R1907" i="12" s="1"/>
  <c r="W1907" i="12"/>
  <c r="E2032" i="13"/>
  <c r="Y1908" i="12"/>
  <c r="I1908" i="12"/>
  <c r="B1909" i="12"/>
  <c r="U1908" i="12"/>
  <c r="E1908" i="12"/>
  <c r="F1908" i="12" s="1"/>
  <c r="V1908" i="12"/>
  <c r="N1908" i="12"/>
  <c r="O1908" i="12" s="1"/>
  <c r="P1908" i="12" s="1"/>
  <c r="J1908" i="12"/>
  <c r="Q1908" i="12" l="1"/>
  <c r="R1908" i="12" s="1"/>
  <c r="W1908" i="12"/>
  <c r="E2031" i="13"/>
  <c r="V1909" i="12"/>
  <c r="B1910" i="12"/>
  <c r="U1909" i="12"/>
  <c r="E1909" i="12"/>
  <c r="F1909" i="12" s="1"/>
  <c r="N1909" i="12"/>
  <c r="O1909" i="12" s="1"/>
  <c r="P1909" i="12" s="1"/>
  <c r="J1909" i="12"/>
  <c r="Y1909" i="12"/>
  <c r="I1909" i="12"/>
  <c r="K1908" i="12"/>
  <c r="E2030" i="13" l="1"/>
  <c r="N1910" i="12"/>
  <c r="O1910" i="12" s="1"/>
  <c r="P1910" i="12" s="1"/>
  <c r="Y1910" i="12"/>
  <c r="I1910" i="12"/>
  <c r="V1910" i="12"/>
  <c r="B1911" i="12"/>
  <c r="U1910" i="12"/>
  <c r="E1910" i="12"/>
  <c r="F1910" i="12" s="1"/>
  <c r="J1910" i="12"/>
  <c r="K1909" i="12"/>
  <c r="Q1909" i="12"/>
  <c r="R1909" i="12" s="1"/>
  <c r="W1909" i="12"/>
  <c r="K1910" i="12" l="1"/>
  <c r="E2029" i="13"/>
  <c r="N1911" i="12"/>
  <c r="O1911" i="12" s="1"/>
  <c r="P1911" i="12" s="1"/>
  <c r="J1911" i="12"/>
  <c r="Y1911" i="12"/>
  <c r="I1911" i="12"/>
  <c r="V1911" i="12"/>
  <c r="B1912" i="12"/>
  <c r="U1911" i="12"/>
  <c r="E1911" i="12"/>
  <c r="F1911" i="12" s="1"/>
  <c r="Q1910" i="12"/>
  <c r="R1910" i="12" s="1"/>
  <c r="W1910" i="12"/>
  <c r="Q1911" i="12" l="1"/>
  <c r="R1911" i="12" s="1"/>
  <c r="E2028" i="13"/>
  <c r="Y1912" i="12"/>
  <c r="I1912" i="12"/>
  <c r="V1912" i="12"/>
  <c r="B1913" i="12"/>
  <c r="U1912" i="12"/>
  <c r="E1912" i="12"/>
  <c r="F1912" i="12" s="1"/>
  <c r="N1912" i="12"/>
  <c r="O1912" i="12" s="1"/>
  <c r="P1912" i="12" s="1"/>
  <c r="J1912" i="12"/>
  <c r="K1911" i="12"/>
  <c r="W1911" i="12"/>
  <c r="W1912" i="12" l="1"/>
  <c r="E2027" i="13"/>
  <c r="J1913" i="12"/>
  <c r="Y1913" i="12"/>
  <c r="I1913" i="12"/>
  <c r="V1913" i="12"/>
  <c r="B1914" i="12"/>
  <c r="U1913" i="12"/>
  <c r="E1913" i="12"/>
  <c r="F1913" i="12" s="1"/>
  <c r="N1913" i="12"/>
  <c r="O1913" i="12" s="1"/>
  <c r="P1913" i="12" s="1"/>
  <c r="K1912" i="12"/>
  <c r="Q1912" i="12"/>
  <c r="R1912" i="12" s="1"/>
  <c r="W1913" i="12" l="1"/>
  <c r="Q1913" i="12"/>
  <c r="R1913" i="12" s="1"/>
  <c r="E2026" i="13"/>
  <c r="V1914" i="12"/>
  <c r="B1915" i="12"/>
  <c r="U1914" i="12"/>
  <c r="E1914" i="12"/>
  <c r="F1914" i="12" s="1"/>
  <c r="J1914" i="12"/>
  <c r="Y1914" i="12"/>
  <c r="I1914" i="12"/>
  <c r="N1914" i="12"/>
  <c r="O1914" i="12" s="1"/>
  <c r="P1914" i="12" s="1"/>
  <c r="K1913" i="12"/>
  <c r="W1914" i="12" l="1"/>
  <c r="Q1914" i="12"/>
  <c r="R1914" i="12" s="1"/>
  <c r="E2025" i="13"/>
  <c r="N1915" i="12"/>
  <c r="O1915" i="12" s="1"/>
  <c r="P1915" i="12" s="1"/>
  <c r="J1915" i="12"/>
  <c r="Y1915" i="12"/>
  <c r="I1915" i="12"/>
  <c r="V1915" i="12"/>
  <c r="B1916" i="12"/>
  <c r="U1915" i="12"/>
  <c r="E1915" i="12"/>
  <c r="F1915" i="12" s="1"/>
  <c r="K1914" i="12"/>
  <c r="W1915" i="12" l="1"/>
  <c r="K1915" i="12"/>
  <c r="E2024" i="13"/>
  <c r="J1916" i="12"/>
  <c r="Y1916" i="12"/>
  <c r="I1916" i="12"/>
  <c r="V1916" i="12"/>
  <c r="B1917" i="12"/>
  <c r="U1916" i="12"/>
  <c r="E1916" i="12"/>
  <c r="F1916" i="12" s="1"/>
  <c r="N1916" i="12"/>
  <c r="O1916" i="12" s="1"/>
  <c r="P1916" i="12" s="1"/>
  <c r="Q1915" i="12"/>
  <c r="R1915" i="12" s="1"/>
  <c r="W1916" i="12" l="1"/>
  <c r="E2023" i="13"/>
  <c r="N1917" i="12"/>
  <c r="O1917" i="12" s="1"/>
  <c r="P1917" i="12" s="1"/>
  <c r="J1917" i="12"/>
  <c r="Y1917" i="12"/>
  <c r="I1917" i="12"/>
  <c r="V1917" i="12"/>
  <c r="E1917" i="12"/>
  <c r="F1917" i="12" s="1"/>
  <c r="B1918" i="12"/>
  <c r="U1917" i="12"/>
  <c r="K1916" i="12"/>
  <c r="Q1916" i="12"/>
  <c r="R1916" i="12" s="1"/>
  <c r="W1917" i="12" l="1"/>
  <c r="K1917" i="12"/>
  <c r="Q1917" i="12"/>
  <c r="R1917" i="12" s="1"/>
  <c r="E2022" i="13"/>
  <c r="J1918" i="12"/>
  <c r="Y1918" i="12"/>
  <c r="I1918" i="12"/>
  <c r="V1918" i="12"/>
  <c r="B1919" i="12"/>
  <c r="U1918" i="12"/>
  <c r="E1918" i="12"/>
  <c r="F1918" i="12" s="1"/>
  <c r="N1918" i="12"/>
  <c r="O1918" i="12" s="1"/>
  <c r="P1918" i="12" s="1"/>
  <c r="Q1918" i="12" l="1"/>
  <c r="R1918" i="12" s="1"/>
  <c r="W1918" i="12"/>
  <c r="E2021" i="13"/>
  <c r="V1919" i="12"/>
  <c r="N1919" i="12"/>
  <c r="O1919" i="12" s="1"/>
  <c r="P1919" i="12" s="1"/>
  <c r="J1919" i="12"/>
  <c r="Y1919" i="12"/>
  <c r="U1919" i="12"/>
  <c r="I1919" i="12"/>
  <c r="E1919" i="12"/>
  <c r="F1919" i="12" s="1"/>
  <c r="B1920" i="12"/>
  <c r="K1918" i="12"/>
  <c r="W1919" i="12" l="1"/>
  <c r="E2020" i="13"/>
  <c r="B1921" i="12"/>
  <c r="U1920" i="12"/>
  <c r="E1920" i="12"/>
  <c r="F1920" i="12" s="1"/>
  <c r="N1920" i="12"/>
  <c r="O1920" i="12" s="1"/>
  <c r="P1920" i="12" s="1"/>
  <c r="J1920" i="12"/>
  <c r="Y1920" i="12"/>
  <c r="I1920" i="12"/>
  <c r="V1920" i="12"/>
  <c r="K1919" i="12"/>
  <c r="Q1919" i="12"/>
  <c r="R1919" i="12" s="1"/>
  <c r="Q1920" i="12" l="1"/>
  <c r="R1920" i="12" s="1"/>
  <c r="W1920" i="12"/>
  <c r="E2019" i="13"/>
  <c r="N1921" i="12"/>
  <c r="O1921" i="12" s="1"/>
  <c r="P1921" i="12" s="1"/>
  <c r="J1921" i="12"/>
  <c r="V1921" i="12"/>
  <c r="B1922" i="12"/>
  <c r="U1921" i="12"/>
  <c r="E1921" i="12"/>
  <c r="F1921" i="12" s="1"/>
  <c r="Y1921" i="12"/>
  <c r="I1921" i="12"/>
  <c r="K1920" i="12"/>
  <c r="W1921" i="12" l="1"/>
  <c r="E2018" i="13"/>
  <c r="N1922" i="12"/>
  <c r="O1922" i="12" s="1"/>
  <c r="P1922" i="12" s="1"/>
  <c r="J1922" i="12"/>
  <c r="Y1922" i="12"/>
  <c r="I1922" i="12"/>
  <c r="B1923" i="12"/>
  <c r="U1922" i="12"/>
  <c r="E1922" i="12"/>
  <c r="F1922" i="12" s="1"/>
  <c r="V1922" i="12"/>
  <c r="Q1921" i="12"/>
  <c r="R1921" i="12" s="1"/>
  <c r="K1921" i="12"/>
  <c r="W1922" i="12" l="1"/>
  <c r="E2017" i="13"/>
  <c r="J1923" i="12"/>
  <c r="V1923" i="12"/>
  <c r="B1924" i="12"/>
  <c r="U1923" i="12"/>
  <c r="E1923" i="12"/>
  <c r="F1923" i="12" s="1"/>
  <c r="N1923" i="12"/>
  <c r="O1923" i="12" s="1"/>
  <c r="P1923" i="12" s="1"/>
  <c r="Y1923" i="12"/>
  <c r="I1923" i="12"/>
  <c r="K1922" i="12"/>
  <c r="Q1922" i="12"/>
  <c r="R1922" i="12" s="1"/>
  <c r="W1923" i="12" l="1"/>
  <c r="Q1923" i="12"/>
  <c r="R1923" i="12" s="1"/>
  <c r="E2016" i="13"/>
  <c r="Y1924" i="12"/>
  <c r="I1924" i="12"/>
  <c r="B1925" i="12"/>
  <c r="U1924" i="12"/>
  <c r="E1924" i="12"/>
  <c r="F1924" i="12" s="1"/>
  <c r="N1924" i="12"/>
  <c r="O1924" i="12" s="1"/>
  <c r="P1924" i="12" s="1"/>
  <c r="V1924" i="12"/>
  <c r="J1924" i="12"/>
  <c r="K1923" i="12"/>
  <c r="W1924" i="12" l="1"/>
  <c r="E2015" i="13"/>
  <c r="V1925" i="12"/>
  <c r="B1926" i="12"/>
  <c r="U1925" i="12"/>
  <c r="E1925" i="12"/>
  <c r="F1925" i="12" s="1"/>
  <c r="N1925" i="12"/>
  <c r="O1925" i="12" s="1"/>
  <c r="P1925" i="12" s="1"/>
  <c r="J1925" i="12"/>
  <c r="Y1925" i="12"/>
  <c r="I1925" i="12"/>
  <c r="K1924" i="12"/>
  <c r="Q1924" i="12"/>
  <c r="R1924" i="12" s="1"/>
  <c r="W1925" i="12" l="1"/>
  <c r="Q1925" i="12"/>
  <c r="R1925" i="12" s="1"/>
  <c r="E2014" i="13"/>
  <c r="N1926" i="12"/>
  <c r="O1926" i="12" s="1"/>
  <c r="P1926" i="12" s="1"/>
  <c r="Y1926" i="12"/>
  <c r="I1926" i="12"/>
  <c r="V1926" i="12"/>
  <c r="B1927" i="12"/>
  <c r="U1926" i="12"/>
  <c r="E1926" i="12"/>
  <c r="F1926" i="12" s="1"/>
  <c r="J1926" i="12"/>
  <c r="K1925" i="12"/>
  <c r="W1926" i="12" l="1"/>
  <c r="Q1926" i="12"/>
  <c r="R1926" i="12" s="1"/>
  <c r="E2013" i="13"/>
  <c r="N1927" i="12"/>
  <c r="O1927" i="12" s="1"/>
  <c r="P1927" i="12" s="1"/>
  <c r="J1927" i="12"/>
  <c r="Y1927" i="12"/>
  <c r="I1927" i="12"/>
  <c r="V1927" i="12"/>
  <c r="B1928" i="12"/>
  <c r="U1927" i="12"/>
  <c r="E1927" i="12"/>
  <c r="F1927" i="12" s="1"/>
  <c r="K1926" i="12"/>
  <c r="W1927" i="12" l="1"/>
  <c r="Q1927" i="12"/>
  <c r="R1927" i="12" s="1"/>
  <c r="E2012" i="13"/>
  <c r="Y1928" i="12"/>
  <c r="I1928" i="12"/>
  <c r="V1928" i="12"/>
  <c r="B1929" i="12"/>
  <c r="U1928" i="12"/>
  <c r="E1928" i="12"/>
  <c r="F1928" i="12" s="1"/>
  <c r="N1928" i="12"/>
  <c r="O1928" i="12" s="1"/>
  <c r="P1928" i="12" s="1"/>
  <c r="J1928" i="12"/>
  <c r="K1927" i="12"/>
  <c r="K1928" i="12" l="1"/>
  <c r="Q1928" i="12"/>
  <c r="R1928" i="12" s="1"/>
  <c r="W1928" i="12"/>
  <c r="E2011" i="13"/>
  <c r="J1929" i="12"/>
  <c r="Y1929" i="12"/>
  <c r="I1929" i="12"/>
  <c r="V1929" i="12"/>
  <c r="B1930" i="12"/>
  <c r="U1929" i="12"/>
  <c r="E1929" i="12"/>
  <c r="F1929" i="12" s="1"/>
  <c r="N1929" i="12"/>
  <c r="O1929" i="12" s="1"/>
  <c r="P1929" i="12" s="1"/>
  <c r="W1929" i="12" l="1"/>
  <c r="K1929" i="12"/>
  <c r="Q1929" i="12"/>
  <c r="R1929" i="12" s="1"/>
  <c r="E2010" i="13"/>
  <c r="V1930" i="12"/>
  <c r="B1931" i="12"/>
  <c r="U1930" i="12"/>
  <c r="E1930" i="12"/>
  <c r="F1930" i="12" s="1"/>
  <c r="J1930" i="12"/>
  <c r="Y1930" i="12"/>
  <c r="I1930" i="12"/>
  <c r="N1930" i="12"/>
  <c r="O1930" i="12" s="1"/>
  <c r="P1930" i="12" s="1"/>
  <c r="W1930" i="12" l="1"/>
  <c r="K1930" i="12"/>
  <c r="Q1930" i="12"/>
  <c r="R1930" i="12" s="1"/>
  <c r="E2009" i="13"/>
  <c r="N1931" i="12"/>
  <c r="O1931" i="12" s="1"/>
  <c r="P1931" i="12" s="1"/>
  <c r="J1931" i="12"/>
  <c r="Y1931" i="12"/>
  <c r="I1931" i="12"/>
  <c r="V1931" i="12"/>
  <c r="U1931" i="12"/>
  <c r="E1931" i="12"/>
  <c r="F1931" i="12" s="1"/>
  <c r="B1932" i="12"/>
  <c r="K1931" i="12" l="1"/>
  <c r="W1931" i="12"/>
  <c r="Q1931" i="12"/>
  <c r="R1931" i="12" s="1"/>
  <c r="E2008" i="13"/>
  <c r="J1932" i="12"/>
  <c r="Y1932" i="12"/>
  <c r="I1932" i="12"/>
  <c r="V1932" i="12"/>
  <c r="B1933" i="12"/>
  <c r="U1932" i="12"/>
  <c r="E1932" i="12"/>
  <c r="F1932" i="12" s="1"/>
  <c r="N1932" i="12"/>
  <c r="O1932" i="12" s="1"/>
  <c r="P1932" i="12" s="1"/>
  <c r="W1932" i="12" l="1"/>
  <c r="Q1932" i="12"/>
  <c r="R1932" i="12" s="1"/>
  <c r="E2007" i="13"/>
  <c r="N1933" i="12"/>
  <c r="O1933" i="12" s="1"/>
  <c r="P1933" i="12" s="1"/>
  <c r="J1933" i="12"/>
  <c r="Y1933" i="12"/>
  <c r="I1933" i="12"/>
  <c r="V1933" i="12"/>
  <c r="B1934" i="12"/>
  <c r="U1933" i="12"/>
  <c r="E1933" i="12"/>
  <c r="F1933" i="12" s="1"/>
  <c r="K1932" i="12"/>
  <c r="K1933" i="12" l="1"/>
  <c r="W1933" i="12"/>
  <c r="E2006" i="13"/>
  <c r="J1934" i="12"/>
  <c r="Y1934" i="12"/>
  <c r="I1934" i="12"/>
  <c r="V1934" i="12"/>
  <c r="B1935" i="12"/>
  <c r="U1934" i="12"/>
  <c r="E1934" i="12"/>
  <c r="F1934" i="12" s="1"/>
  <c r="N1934" i="12"/>
  <c r="O1934" i="12" s="1"/>
  <c r="P1934" i="12" s="1"/>
  <c r="Q1933" i="12"/>
  <c r="R1933" i="12" s="1"/>
  <c r="Q1934" i="12" l="1"/>
  <c r="R1934" i="12" s="1"/>
  <c r="K1934" i="12"/>
  <c r="W1934" i="12"/>
  <c r="E2005" i="13"/>
  <c r="V1935" i="12"/>
  <c r="N1935" i="12"/>
  <c r="O1935" i="12" s="1"/>
  <c r="P1935" i="12" s="1"/>
  <c r="J1935" i="12"/>
  <c r="B1936" i="12"/>
  <c r="Y1935" i="12"/>
  <c r="U1935" i="12"/>
  <c r="I1935" i="12"/>
  <c r="E1935" i="12"/>
  <c r="F1935" i="12" s="1"/>
  <c r="W1935" i="12" l="1"/>
  <c r="K1935" i="12"/>
  <c r="Q1935" i="12"/>
  <c r="R1935" i="12" s="1"/>
  <c r="E2004" i="13"/>
  <c r="B1937" i="12"/>
  <c r="U1936" i="12"/>
  <c r="E1936" i="12"/>
  <c r="F1936" i="12" s="1"/>
  <c r="N1936" i="12"/>
  <c r="O1936" i="12" s="1"/>
  <c r="P1936" i="12" s="1"/>
  <c r="J1936" i="12"/>
  <c r="Y1936" i="12"/>
  <c r="I1936" i="12"/>
  <c r="V1936" i="12"/>
  <c r="K1936" i="12" l="1"/>
  <c r="Q1936" i="12"/>
  <c r="R1936" i="12" s="1"/>
  <c r="W1936" i="12"/>
  <c r="E2003" i="13"/>
  <c r="N1937" i="12"/>
  <c r="O1937" i="12" s="1"/>
  <c r="P1937" i="12" s="1"/>
  <c r="J1937" i="12"/>
  <c r="V1937" i="12"/>
  <c r="B1938" i="12"/>
  <c r="U1937" i="12"/>
  <c r="E1937" i="12"/>
  <c r="F1937" i="12" s="1"/>
  <c r="Y1937" i="12"/>
  <c r="I1937" i="12"/>
  <c r="Q1937" i="12" l="1"/>
  <c r="R1937" i="12" s="1"/>
  <c r="K1937" i="12"/>
  <c r="W1937" i="12"/>
  <c r="E2002" i="13"/>
  <c r="N1938" i="12"/>
  <c r="O1938" i="12" s="1"/>
  <c r="P1938" i="12" s="1"/>
  <c r="J1938" i="12"/>
  <c r="Y1938" i="12"/>
  <c r="I1938" i="12"/>
  <c r="V1938" i="12"/>
  <c r="B1939" i="12"/>
  <c r="U1938" i="12"/>
  <c r="E1938" i="12"/>
  <c r="F1938" i="12" s="1"/>
  <c r="W1938" i="12" l="1"/>
  <c r="Q1938" i="12"/>
  <c r="R1938" i="12" s="1"/>
  <c r="E2001" i="13"/>
  <c r="J1939" i="12"/>
  <c r="Y1939" i="12"/>
  <c r="I1939" i="12"/>
  <c r="V1939" i="12"/>
  <c r="B1940" i="12"/>
  <c r="U1939" i="12"/>
  <c r="E1939" i="12"/>
  <c r="F1939" i="12" s="1"/>
  <c r="N1939" i="12"/>
  <c r="O1939" i="12" s="1"/>
  <c r="P1939" i="12" s="1"/>
  <c r="K1938" i="12"/>
  <c r="Q1939" i="12" l="1"/>
  <c r="R1939" i="12" s="1"/>
  <c r="W1939" i="12"/>
  <c r="E2000" i="13"/>
  <c r="Y1940" i="12"/>
  <c r="I1940" i="12"/>
  <c r="V1940" i="12"/>
  <c r="B1941" i="12"/>
  <c r="U1940" i="12"/>
  <c r="E1940" i="12"/>
  <c r="F1940" i="12" s="1"/>
  <c r="N1940" i="12"/>
  <c r="O1940" i="12" s="1"/>
  <c r="P1940" i="12" s="1"/>
  <c r="J1940" i="12"/>
  <c r="K1939" i="12"/>
  <c r="W1940" i="12" l="1"/>
  <c r="E1999" i="13"/>
  <c r="V1941" i="12"/>
  <c r="B1942" i="12"/>
  <c r="U1941" i="12"/>
  <c r="E1941" i="12"/>
  <c r="F1941" i="12" s="1"/>
  <c r="N1941" i="12"/>
  <c r="O1941" i="12" s="1"/>
  <c r="P1941" i="12" s="1"/>
  <c r="J1941" i="12"/>
  <c r="Y1941" i="12"/>
  <c r="I1941" i="12"/>
  <c r="K1940" i="12"/>
  <c r="Q1940" i="12"/>
  <c r="R1940" i="12" s="1"/>
  <c r="K1941" i="12" l="1"/>
  <c r="W1941" i="12"/>
  <c r="Q1941" i="12"/>
  <c r="R1941" i="12" s="1"/>
  <c r="E1998" i="13"/>
  <c r="N1942" i="12"/>
  <c r="O1942" i="12" s="1"/>
  <c r="P1942" i="12" s="1"/>
  <c r="J1942" i="12"/>
  <c r="Y1942" i="12"/>
  <c r="I1942" i="12"/>
  <c r="V1942" i="12"/>
  <c r="B1943" i="12"/>
  <c r="U1942" i="12"/>
  <c r="E1942" i="12"/>
  <c r="F1942" i="12" s="1"/>
  <c r="W1942" i="12" l="1"/>
  <c r="Q1942" i="12"/>
  <c r="R1942" i="12" s="1"/>
  <c r="E1997" i="13"/>
  <c r="N1943" i="12"/>
  <c r="O1943" i="12" s="1"/>
  <c r="P1943" i="12" s="1"/>
  <c r="J1943" i="12"/>
  <c r="Y1943" i="12"/>
  <c r="I1943" i="12"/>
  <c r="V1943" i="12"/>
  <c r="B1944" i="12"/>
  <c r="U1943" i="12"/>
  <c r="E1943" i="12"/>
  <c r="F1943" i="12" s="1"/>
  <c r="K1942" i="12"/>
  <c r="W1943" i="12" l="1"/>
  <c r="Q1943" i="12"/>
  <c r="R1943" i="12" s="1"/>
  <c r="E1996" i="13"/>
  <c r="J1944" i="12"/>
  <c r="Y1944" i="12"/>
  <c r="I1944" i="12"/>
  <c r="V1944" i="12"/>
  <c r="B1945" i="12"/>
  <c r="U1944" i="12"/>
  <c r="E1944" i="12"/>
  <c r="F1944" i="12" s="1"/>
  <c r="N1944" i="12"/>
  <c r="O1944" i="12" s="1"/>
  <c r="P1944" i="12" s="1"/>
  <c r="K1943" i="12"/>
  <c r="K1944" i="12" l="1"/>
  <c r="Q1944" i="12"/>
  <c r="R1944" i="12" s="1"/>
  <c r="W1944" i="12"/>
  <c r="E1995" i="13"/>
  <c r="J1945" i="12"/>
  <c r="Y1945" i="12"/>
  <c r="I1945" i="12"/>
  <c r="V1945" i="12"/>
  <c r="B1946" i="12"/>
  <c r="U1945" i="12"/>
  <c r="E1945" i="12"/>
  <c r="F1945" i="12" s="1"/>
  <c r="N1945" i="12"/>
  <c r="O1945" i="12" s="1"/>
  <c r="P1945" i="12" s="1"/>
  <c r="K1945" i="12" l="1"/>
  <c r="Q1945" i="12"/>
  <c r="R1945" i="12" s="1"/>
  <c r="W1945" i="12"/>
  <c r="E1994" i="13"/>
  <c r="V1946" i="12"/>
  <c r="B1947" i="12"/>
  <c r="U1946" i="12"/>
  <c r="E1946" i="12"/>
  <c r="F1946" i="12" s="1"/>
  <c r="N1946" i="12"/>
  <c r="O1946" i="12" s="1"/>
  <c r="P1946" i="12" s="1"/>
  <c r="J1946" i="12"/>
  <c r="Y1946" i="12"/>
  <c r="I1946" i="12"/>
  <c r="K1946" i="12" l="1"/>
  <c r="Q1946" i="12"/>
  <c r="R1946" i="12" s="1"/>
  <c r="W1946" i="12"/>
  <c r="E1993" i="13"/>
  <c r="N1947" i="12"/>
  <c r="O1947" i="12" s="1"/>
  <c r="P1947" i="12" s="1"/>
  <c r="J1947" i="12"/>
  <c r="Y1947" i="12"/>
  <c r="I1947" i="12"/>
  <c r="V1947" i="12"/>
  <c r="B1948" i="12"/>
  <c r="U1947" i="12"/>
  <c r="E1947" i="12"/>
  <c r="F1947" i="12" s="1"/>
  <c r="W1947" i="12" l="1"/>
  <c r="E1992" i="13"/>
  <c r="N1948" i="12"/>
  <c r="O1948" i="12" s="1"/>
  <c r="P1948" i="12" s="1"/>
  <c r="J1948" i="12"/>
  <c r="Y1948" i="12"/>
  <c r="I1948" i="12"/>
  <c r="V1948" i="12"/>
  <c r="B1949" i="12"/>
  <c r="U1948" i="12"/>
  <c r="E1948" i="12"/>
  <c r="F1948" i="12" s="1"/>
  <c r="K1947" i="12"/>
  <c r="Q1947" i="12"/>
  <c r="R1947" i="12" s="1"/>
  <c r="Q1948" i="12" l="1"/>
  <c r="R1948" i="12" s="1"/>
  <c r="K1948" i="12"/>
  <c r="W1948" i="12"/>
  <c r="E1991" i="13"/>
  <c r="N1949" i="12"/>
  <c r="O1949" i="12" s="1"/>
  <c r="P1949" i="12" s="1"/>
  <c r="J1949" i="12"/>
  <c r="Y1949" i="12"/>
  <c r="I1949" i="12"/>
  <c r="V1949" i="12"/>
  <c r="B1950" i="12"/>
  <c r="U1949" i="12"/>
  <c r="E1949" i="12"/>
  <c r="F1949" i="12" s="1"/>
  <c r="W1949" i="12" l="1"/>
  <c r="Q1949" i="12"/>
  <c r="R1949" i="12" s="1"/>
  <c r="E1990" i="13"/>
  <c r="J1950" i="12"/>
  <c r="Y1950" i="12"/>
  <c r="I1950" i="12"/>
  <c r="V1950" i="12"/>
  <c r="B1951" i="12"/>
  <c r="U1950" i="12"/>
  <c r="E1950" i="12"/>
  <c r="F1950" i="12" s="1"/>
  <c r="N1950" i="12"/>
  <c r="O1950" i="12" s="1"/>
  <c r="P1950" i="12" s="1"/>
  <c r="K1949" i="12"/>
  <c r="K1950" i="12" l="1"/>
  <c r="Q1950" i="12"/>
  <c r="R1950" i="12" s="1"/>
  <c r="W1950" i="12"/>
  <c r="E1989" i="13"/>
  <c r="V1951" i="12"/>
  <c r="B1952" i="12"/>
  <c r="U1951" i="12"/>
  <c r="E1951" i="12"/>
  <c r="F1951" i="12" s="1"/>
  <c r="N1951" i="12"/>
  <c r="O1951" i="12" s="1"/>
  <c r="P1951" i="12" s="1"/>
  <c r="J1951" i="12"/>
  <c r="Y1951" i="12"/>
  <c r="I1951" i="12"/>
  <c r="W1951" i="12" l="1"/>
  <c r="E1988" i="13"/>
  <c r="B1953" i="12"/>
  <c r="U1952" i="12"/>
  <c r="E1952" i="12"/>
  <c r="F1952" i="12" s="1"/>
  <c r="N1952" i="12"/>
  <c r="O1952" i="12" s="1"/>
  <c r="P1952" i="12" s="1"/>
  <c r="J1952" i="12"/>
  <c r="Y1952" i="12"/>
  <c r="I1952" i="12"/>
  <c r="V1952" i="12"/>
  <c r="K1951" i="12"/>
  <c r="Q1951" i="12"/>
  <c r="R1951" i="12" s="1"/>
  <c r="Q1952" i="12" l="1"/>
  <c r="R1952" i="12" s="1"/>
  <c r="W1952" i="12"/>
  <c r="E1987" i="13"/>
  <c r="N1953" i="12"/>
  <c r="O1953" i="12" s="1"/>
  <c r="P1953" i="12" s="1"/>
  <c r="J1953" i="12"/>
  <c r="Y1953" i="12"/>
  <c r="I1953" i="12"/>
  <c r="V1953" i="12"/>
  <c r="B1954" i="12"/>
  <c r="U1953" i="12"/>
  <c r="E1953" i="12"/>
  <c r="F1953" i="12" s="1"/>
  <c r="K1952" i="12"/>
  <c r="W1953" i="12" l="1"/>
  <c r="K1953" i="12"/>
  <c r="Q1953" i="12"/>
  <c r="R1953" i="12" s="1"/>
  <c r="E1986" i="13"/>
  <c r="N1954" i="12"/>
  <c r="O1954" i="12" s="1"/>
  <c r="P1954" i="12" s="1"/>
  <c r="J1954" i="12"/>
  <c r="Y1954" i="12"/>
  <c r="I1954" i="12"/>
  <c r="V1954" i="12"/>
  <c r="B1955" i="12"/>
  <c r="U1954" i="12"/>
  <c r="E1954" i="12"/>
  <c r="F1954" i="12" s="1"/>
  <c r="K1954" i="12" l="1"/>
  <c r="W1954" i="12"/>
  <c r="Q1954" i="12"/>
  <c r="R1954" i="12" s="1"/>
  <c r="E1985" i="13"/>
  <c r="J1955" i="12"/>
  <c r="Y1955" i="12"/>
  <c r="I1955" i="12"/>
  <c r="V1955" i="12"/>
  <c r="B1956" i="12"/>
  <c r="U1955" i="12"/>
  <c r="E1955" i="12"/>
  <c r="F1955" i="12" s="1"/>
  <c r="N1955" i="12"/>
  <c r="O1955" i="12" s="1"/>
  <c r="P1955" i="12" s="1"/>
  <c r="K1955" i="12" l="1"/>
  <c r="E1984" i="13"/>
  <c r="Y1956" i="12"/>
  <c r="I1956" i="12"/>
  <c r="V1956" i="12"/>
  <c r="B1957" i="12"/>
  <c r="U1956" i="12"/>
  <c r="E1956" i="12"/>
  <c r="F1956" i="12" s="1"/>
  <c r="N1956" i="12"/>
  <c r="O1956" i="12" s="1"/>
  <c r="P1956" i="12" s="1"/>
  <c r="J1956" i="12"/>
  <c r="Q1955" i="12"/>
  <c r="R1955" i="12" s="1"/>
  <c r="W1955" i="12"/>
  <c r="W1956" i="12" l="1"/>
  <c r="Q1956" i="12"/>
  <c r="R1956" i="12" s="1"/>
  <c r="E1983" i="13"/>
  <c r="V1957" i="12"/>
  <c r="B1958" i="12"/>
  <c r="U1957" i="12"/>
  <c r="E1957" i="12"/>
  <c r="F1957" i="12" s="1"/>
  <c r="N1957" i="12"/>
  <c r="O1957" i="12" s="1"/>
  <c r="P1957" i="12" s="1"/>
  <c r="J1957" i="12"/>
  <c r="Y1957" i="12"/>
  <c r="I1957" i="12"/>
  <c r="K1956" i="12"/>
  <c r="W1957" i="12" l="1"/>
  <c r="Q1957" i="12"/>
  <c r="R1957" i="12" s="1"/>
  <c r="E1982" i="13"/>
  <c r="N1958" i="12"/>
  <c r="O1958" i="12" s="1"/>
  <c r="P1958" i="12" s="1"/>
  <c r="J1958" i="12"/>
  <c r="Y1958" i="12"/>
  <c r="I1958" i="12"/>
  <c r="V1958" i="12"/>
  <c r="B1959" i="12"/>
  <c r="U1958" i="12"/>
  <c r="E1958" i="12"/>
  <c r="F1958" i="12" s="1"/>
  <c r="K1957" i="12"/>
  <c r="W1958" i="12" l="1"/>
  <c r="Q1958" i="12"/>
  <c r="R1958" i="12" s="1"/>
  <c r="E1981" i="13"/>
  <c r="N1959" i="12"/>
  <c r="O1959" i="12" s="1"/>
  <c r="P1959" i="12" s="1"/>
  <c r="J1959" i="12"/>
  <c r="Y1959" i="12"/>
  <c r="I1959" i="12"/>
  <c r="V1959" i="12"/>
  <c r="B1960" i="12"/>
  <c r="U1959" i="12"/>
  <c r="E1959" i="12"/>
  <c r="F1959" i="12" s="1"/>
  <c r="K1958" i="12"/>
  <c r="Q1959" i="12" l="1"/>
  <c r="R1959" i="12" s="1"/>
  <c r="W1959" i="12"/>
  <c r="E1980" i="13"/>
  <c r="J1960" i="12"/>
  <c r="Y1960" i="12"/>
  <c r="I1960" i="12"/>
  <c r="V1960" i="12"/>
  <c r="B1961" i="12"/>
  <c r="U1960" i="12"/>
  <c r="E1960" i="12"/>
  <c r="F1960" i="12" s="1"/>
  <c r="N1960" i="12"/>
  <c r="O1960" i="12" s="1"/>
  <c r="P1960" i="12" s="1"/>
  <c r="K1959" i="12"/>
  <c r="Q1960" i="12" l="1"/>
  <c r="R1960" i="12" s="1"/>
  <c r="K1960" i="12"/>
  <c r="W1960" i="12"/>
  <c r="E1979" i="13"/>
  <c r="J1961" i="12"/>
  <c r="Y1961" i="12"/>
  <c r="I1961" i="12"/>
  <c r="V1961" i="12"/>
  <c r="B1962" i="12"/>
  <c r="U1961" i="12"/>
  <c r="E1961" i="12"/>
  <c r="F1961" i="12" s="1"/>
  <c r="N1961" i="12"/>
  <c r="O1961" i="12" s="1"/>
  <c r="P1961" i="12" s="1"/>
  <c r="K1961" i="12" l="1"/>
  <c r="Q1961" i="12"/>
  <c r="R1961" i="12" s="1"/>
  <c r="W1961" i="12"/>
  <c r="E1978" i="13"/>
  <c r="V1962" i="12"/>
  <c r="B1963" i="12"/>
  <c r="U1962" i="12"/>
  <c r="E1962" i="12"/>
  <c r="F1962" i="12" s="1"/>
  <c r="N1962" i="12"/>
  <c r="O1962" i="12" s="1"/>
  <c r="P1962" i="12" s="1"/>
  <c r="J1962" i="12"/>
  <c r="Y1962" i="12"/>
  <c r="I1962" i="12"/>
  <c r="E1977" i="13" l="1"/>
  <c r="N1963" i="12"/>
  <c r="O1963" i="12" s="1"/>
  <c r="P1963" i="12" s="1"/>
  <c r="J1963" i="12"/>
  <c r="Y1963" i="12"/>
  <c r="I1963" i="12"/>
  <c r="V1963" i="12"/>
  <c r="U1963" i="12"/>
  <c r="E1963" i="12"/>
  <c r="F1963" i="12" s="1"/>
  <c r="B1964" i="12"/>
  <c r="K1962" i="12"/>
  <c r="Q1962" i="12"/>
  <c r="R1962" i="12" s="1"/>
  <c r="W1962" i="12"/>
  <c r="W1963" i="12" l="1"/>
  <c r="K1963" i="12"/>
  <c r="Q1963" i="12"/>
  <c r="R1963" i="12" s="1"/>
  <c r="E1976" i="13"/>
  <c r="N1964" i="12"/>
  <c r="O1964" i="12" s="1"/>
  <c r="P1964" i="12" s="1"/>
  <c r="J1964" i="12"/>
  <c r="Y1964" i="12"/>
  <c r="I1964" i="12"/>
  <c r="V1964" i="12"/>
  <c r="B1965" i="12"/>
  <c r="U1964" i="12"/>
  <c r="E1964" i="12"/>
  <c r="F1964" i="12" s="1"/>
  <c r="W1964" i="12" l="1"/>
  <c r="Q1964" i="12"/>
  <c r="R1964" i="12" s="1"/>
  <c r="E1975" i="13"/>
  <c r="N1965" i="12"/>
  <c r="O1965" i="12" s="1"/>
  <c r="P1965" i="12" s="1"/>
  <c r="J1965" i="12"/>
  <c r="Y1965" i="12"/>
  <c r="I1965" i="12"/>
  <c r="V1965" i="12"/>
  <c r="B1966" i="12"/>
  <c r="U1965" i="12"/>
  <c r="E1965" i="12"/>
  <c r="F1965" i="12" s="1"/>
  <c r="K1964" i="12"/>
  <c r="Q1965" i="12" l="1"/>
  <c r="R1965" i="12" s="1"/>
  <c r="W1965" i="12"/>
  <c r="E1974" i="13"/>
  <c r="J1966" i="12"/>
  <c r="Y1966" i="12"/>
  <c r="I1966" i="12"/>
  <c r="V1966" i="12"/>
  <c r="B1967" i="12"/>
  <c r="U1966" i="12"/>
  <c r="E1966" i="12"/>
  <c r="F1966" i="12" s="1"/>
  <c r="N1966" i="12"/>
  <c r="O1966" i="12" s="1"/>
  <c r="P1966" i="12" s="1"/>
  <c r="K1965" i="12"/>
  <c r="Q1966" i="12" l="1"/>
  <c r="R1966" i="12" s="1"/>
  <c r="E1973" i="13"/>
  <c r="V1967" i="12"/>
  <c r="B1968" i="12"/>
  <c r="U1967" i="12"/>
  <c r="E1967" i="12"/>
  <c r="F1967" i="12" s="1"/>
  <c r="N1967" i="12"/>
  <c r="O1967" i="12" s="1"/>
  <c r="P1967" i="12" s="1"/>
  <c r="J1967" i="12"/>
  <c r="Y1967" i="12"/>
  <c r="I1967" i="12"/>
  <c r="K1966" i="12"/>
  <c r="W1966" i="12"/>
  <c r="K1967" i="12" l="1"/>
  <c r="W1967" i="12"/>
  <c r="Q1967" i="12"/>
  <c r="R1967" i="12" s="1"/>
  <c r="E1972" i="13"/>
  <c r="B1969" i="12"/>
  <c r="U1968" i="12"/>
  <c r="E1968" i="12"/>
  <c r="F1968" i="12" s="1"/>
  <c r="N1968" i="12"/>
  <c r="O1968" i="12" s="1"/>
  <c r="P1968" i="12" s="1"/>
  <c r="J1968" i="12"/>
  <c r="Y1968" i="12"/>
  <c r="I1968" i="12"/>
  <c r="V1968" i="12"/>
  <c r="Q1968" i="12" l="1"/>
  <c r="R1968" i="12" s="1"/>
  <c r="W1968" i="12"/>
  <c r="E1971" i="13"/>
  <c r="N1969" i="12"/>
  <c r="O1969" i="12" s="1"/>
  <c r="P1969" i="12" s="1"/>
  <c r="J1969" i="12"/>
  <c r="Y1969" i="12"/>
  <c r="I1969" i="12"/>
  <c r="V1969" i="12"/>
  <c r="B1970" i="12"/>
  <c r="U1969" i="12"/>
  <c r="E1969" i="12"/>
  <c r="F1969" i="12" s="1"/>
  <c r="K1968" i="12"/>
  <c r="K1969" i="12" l="1"/>
  <c r="Q1969" i="12"/>
  <c r="R1969" i="12" s="1"/>
  <c r="W1969" i="12"/>
  <c r="E1970" i="13"/>
  <c r="N1970" i="12"/>
  <c r="O1970" i="12" s="1"/>
  <c r="P1970" i="12" s="1"/>
  <c r="J1970" i="12"/>
  <c r="Y1970" i="12"/>
  <c r="I1970" i="12"/>
  <c r="V1970" i="12"/>
  <c r="B1971" i="12"/>
  <c r="U1970" i="12"/>
  <c r="E1970" i="12"/>
  <c r="F1970" i="12" s="1"/>
  <c r="Q1970" i="12" l="1"/>
  <c r="R1970" i="12" s="1"/>
  <c r="W1970" i="12"/>
  <c r="E1969" i="13"/>
  <c r="J1971" i="12"/>
  <c r="Y1971" i="12"/>
  <c r="I1971" i="12"/>
  <c r="V1971" i="12"/>
  <c r="B1972" i="12"/>
  <c r="U1971" i="12"/>
  <c r="E1971" i="12"/>
  <c r="F1971" i="12" s="1"/>
  <c r="N1971" i="12"/>
  <c r="O1971" i="12" s="1"/>
  <c r="P1971" i="12" s="1"/>
  <c r="K1970" i="12"/>
  <c r="K1971" i="12" l="1"/>
  <c r="Q1971" i="12"/>
  <c r="R1971" i="12" s="1"/>
  <c r="W1971" i="12"/>
  <c r="E1968" i="13"/>
  <c r="Y1972" i="12"/>
  <c r="I1972" i="12"/>
  <c r="V1972" i="12"/>
  <c r="B1973" i="12"/>
  <c r="U1972" i="12"/>
  <c r="E1972" i="12"/>
  <c r="F1972" i="12" s="1"/>
  <c r="N1972" i="12"/>
  <c r="O1972" i="12" s="1"/>
  <c r="P1972" i="12" s="1"/>
  <c r="J1972" i="12"/>
  <c r="W1972" i="12" l="1"/>
  <c r="Q1972" i="12"/>
  <c r="R1972" i="12" s="1"/>
  <c r="E1967" i="13"/>
  <c r="V1973" i="12"/>
  <c r="B1974" i="12"/>
  <c r="U1973" i="12"/>
  <c r="E1973" i="12"/>
  <c r="F1973" i="12" s="1"/>
  <c r="N1973" i="12"/>
  <c r="O1973" i="12" s="1"/>
  <c r="P1973" i="12" s="1"/>
  <c r="J1973" i="12"/>
  <c r="Y1973" i="12"/>
  <c r="I1973" i="12"/>
  <c r="K1972" i="12"/>
  <c r="K1973" i="12" l="1"/>
  <c r="Q1973" i="12"/>
  <c r="R1973" i="12" s="1"/>
  <c r="W1973" i="12"/>
  <c r="E1966" i="13"/>
  <c r="N1974" i="12"/>
  <c r="O1974" i="12" s="1"/>
  <c r="P1974" i="12" s="1"/>
  <c r="J1974" i="12"/>
  <c r="Y1974" i="12"/>
  <c r="I1974" i="12"/>
  <c r="V1974" i="12"/>
  <c r="B1975" i="12"/>
  <c r="U1974" i="12"/>
  <c r="E1974" i="12"/>
  <c r="F1974" i="12" s="1"/>
  <c r="Q1974" i="12" l="1"/>
  <c r="R1974" i="12" s="1"/>
  <c r="K1974" i="12"/>
  <c r="W1974" i="12"/>
  <c r="E1965" i="13"/>
  <c r="N1975" i="12"/>
  <c r="O1975" i="12" s="1"/>
  <c r="P1975" i="12" s="1"/>
  <c r="J1975" i="12"/>
  <c r="Y1975" i="12"/>
  <c r="I1975" i="12"/>
  <c r="V1975" i="12"/>
  <c r="B1976" i="12"/>
  <c r="U1975" i="12"/>
  <c r="E1975" i="12"/>
  <c r="F1975" i="12" s="1"/>
  <c r="Q1975" i="12" l="1"/>
  <c r="R1975" i="12" s="1"/>
  <c r="K1975" i="12"/>
  <c r="W1975" i="12"/>
  <c r="E1964" i="13"/>
  <c r="J1976" i="12"/>
  <c r="Y1976" i="12"/>
  <c r="I1976" i="12"/>
  <c r="V1976" i="12"/>
  <c r="B1977" i="12"/>
  <c r="U1976" i="12"/>
  <c r="E1976" i="12"/>
  <c r="F1976" i="12" s="1"/>
  <c r="N1976" i="12"/>
  <c r="O1976" i="12" s="1"/>
  <c r="P1976" i="12" s="1"/>
  <c r="W1976" i="12" l="1"/>
  <c r="K1976" i="12"/>
  <c r="E1963" i="13"/>
  <c r="J1977" i="12"/>
  <c r="Y1977" i="12"/>
  <c r="I1977" i="12"/>
  <c r="V1977" i="12"/>
  <c r="B1978" i="12"/>
  <c r="U1977" i="12"/>
  <c r="E1977" i="12"/>
  <c r="F1977" i="12" s="1"/>
  <c r="N1977" i="12"/>
  <c r="O1977" i="12" s="1"/>
  <c r="P1977" i="12" s="1"/>
  <c r="Q1976" i="12"/>
  <c r="R1976" i="12" s="1"/>
  <c r="W1977" i="12" l="1"/>
  <c r="Q1977" i="12"/>
  <c r="R1977" i="12" s="1"/>
  <c r="E1962" i="13"/>
  <c r="V1978" i="12"/>
  <c r="B1979" i="12"/>
  <c r="U1978" i="12"/>
  <c r="E1978" i="12"/>
  <c r="F1978" i="12" s="1"/>
  <c r="N1978" i="12"/>
  <c r="O1978" i="12" s="1"/>
  <c r="P1978" i="12" s="1"/>
  <c r="J1978" i="12"/>
  <c r="Y1978" i="12"/>
  <c r="I1978" i="12"/>
  <c r="K1977" i="12"/>
  <c r="W1978" i="12" l="1"/>
  <c r="Q1978" i="12"/>
  <c r="R1978" i="12" s="1"/>
  <c r="E1961" i="13"/>
  <c r="N1979" i="12"/>
  <c r="O1979" i="12" s="1"/>
  <c r="P1979" i="12" s="1"/>
  <c r="J1979" i="12"/>
  <c r="Y1979" i="12"/>
  <c r="I1979" i="12"/>
  <c r="V1979" i="12"/>
  <c r="B1980" i="12"/>
  <c r="U1979" i="12"/>
  <c r="E1979" i="12"/>
  <c r="F1979" i="12" s="1"/>
  <c r="K1978" i="12"/>
  <c r="W1979" i="12" l="1"/>
  <c r="K1979" i="12"/>
  <c r="Q1979" i="12"/>
  <c r="R1979" i="12" s="1"/>
  <c r="E1960" i="13"/>
  <c r="N1980" i="12"/>
  <c r="O1980" i="12" s="1"/>
  <c r="P1980" i="12" s="1"/>
  <c r="J1980" i="12"/>
  <c r="Y1980" i="12"/>
  <c r="I1980" i="12"/>
  <c r="V1980" i="12"/>
  <c r="B1981" i="12"/>
  <c r="U1980" i="12"/>
  <c r="E1980" i="12"/>
  <c r="F1980" i="12" s="1"/>
  <c r="W1980" i="12" l="1"/>
  <c r="Q1980" i="12"/>
  <c r="R1980" i="12" s="1"/>
  <c r="E1959" i="13"/>
  <c r="N1981" i="12"/>
  <c r="O1981" i="12" s="1"/>
  <c r="P1981" i="12" s="1"/>
  <c r="J1981" i="12"/>
  <c r="Y1981" i="12"/>
  <c r="I1981" i="12"/>
  <c r="V1981" i="12"/>
  <c r="B1982" i="12"/>
  <c r="U1981" i="12"/>
  <c r="E1981" i="12"/>
  <c r="F1981" i="12" s="1"/>
  <c r="K1980" i="12"/>
  <c r="K1981" i="12" l="1"/>
  <c r="Q1981" i="12"/>
  <c r="R1981" i="12" s="1"/>
  <c r="W1981" i="12"/>
  <c r="E1958" i="13"/>
  <c r="J1982" i="12"/>
  <c r="Y1982" i="12"/>
  <c r="I1982" i="12"/>
  <c r="V1982" i="12"/>
  <c r="B1983" i="12"/>
  <c r="U1982" i="12"/>
  <c r="E1982" i="12"/>
  <c r="F1982" i="12" s="1"/>
  <c r="N1982" i="12"/>
  <c r="O1982" i="12" s="1"/>
  <c r="P1982" i="12" s="1"/>
  <c r="K1982" i="12" l="1"/>
  <c r="Q1982" i="12"/>
  <c r="R1982" i="12" s="1"/>
  <c r="W1982" i="12"/>
  <c r="E1957" i="13"/>
  <c r="V1983" i="12"/>
  <c r="B1984" i="12"/>
  <c r="U1983" i="12"/>
  <c r="E1983" i="12"/>
  <c r="F1983" i="12" s="1"/>
  <c r="N1983" i="12"/>
  <c r="O1983" i="12" s="1"/>
  <c r="P1983" i="12" s="1"/>
  <c r="J1983" i="12"/>
  <c r="Y1983" i="12"/>
  <c r="I1983" i="12"/>
  <c r="W1983" i="12" l="1"/>
  <c r="K1983" i="12"/>
  <c r="Q1983" i="12"/>
  <c r="R1983" i="12" s="1"/>
  <c r="E1956" i="13"/>
  <c r="B1985" i="12"/>
  <c r="U1984" i="12"/>
  <c r="E1984" i="12"/>
  <c r="F1984" i="12" s="1"/>
  <c r="N1984" i="12"/>
  <c r="O1984" i="12" s="1"/>
  <c r="P1984" i="12" s="1"/>
  <c r="J1984" i="12"/>
  <c r="Y1984" i="12"/>
  <c r="I1984" i="12"/>
  <c r="V1984" i="12"/>
  <c r="Q1984" i="12" l="1"/>
  <c r="R1984" i="12" s="1"/>
  <c r="K1984" i="12"/>
  <c r="W1984" i="12"/>
  <c r="E1955" i="13"/>
  <c r="N1985" i="12"/>
  <c r="O1985" i="12" s="1"/>
  <c r="P1985" i="12" s="1"/>
  <c r="J1985" i="12"/>
  <c r="Y1985" i="12"/>
  <c r="I1985" i="12"/>
  <c r="V1985" i="12"/>
  <c r="B1986" i="12"/>
  <c r="U1985" i="12"/>
  <c r="E1985" i="12"/>
  <c r="F1985" i="12" s="1"/>
  <c r="W1985" i="12" l="1"/>
  <c r="Q1985" i="12"/>
  <c r="R1985" i="12" s="1"/>
  <c r="E1954" i="13"/>
  <c r="N1986" i="12"/>
  <c r="O1986" i="12" s="1"/>
  <c r="P1986" i="12" s="1"/>
  <c r="J1986" i="12"/>
  <c r="Y1986" i="12"/>
  <c r="I1986" i="12"/>
  <c r="V1986" i="12"/>
  <c r="B1987" i="12"/>
  <c r="U1986" i="12"/>
  <c r="E1986" i="12"/>
  <c r="F1986" i="12" s="1"/>
  <c r="K1985" i="12"/>
  <c r="Q1986" i="12" l="1"/>
  <c r="R1986" i="12" s="1"/>
  <c r="E1953" i="13"/>
  <c r="J1987" i="12"/>
  <c r="Y1987" i="12"/>
  <c r="I1987" i="12"/>
  <c r="V1987" i="12"/>
  <c r="B1988" i="12"/>
  <c r="U1987" i="12"/>
  <c r="E1987" i="12"/>
  <c r="F1987" i="12" s="1"/>
  <c r="N1987" i="12"/>
  <c r="O1987" i="12" s="1"/>
  <c r="P1987" i="12" s="1"/>
  <c r="K1986" i="12"/>
  <c r="W1986" i="12"/>
  <c r="W1987" i="12" l="1"/>
  <c r="E1952" i="13"/>
  <c r="Y1988" i="12"/>
  <c r="I1988" i="12"/>
  <c r="V1988" i="12"/>
  <c r="B1989" i="12"/>
  <c r="U1988" i="12"/>
  <c r="E1988" i="12"/>
  <c r="F1988" i="12" s="1"/>
  <c r="N1988" i="12"/>
  <c r="O1988" i="12" s="1"/>
  <c r="P1988" i="12" s="1"/>
  <c r="J1988" i="12"/>
  <c r="K1987" i="12"/>
  <c r="Q1987" i="12"/>
  <c r="R1987" i="12" s="1"/>
  <c r="E1951" i="13" l="1"/>
  <c r="V1989" i="12"/>
  <c r="B1990" i="12"/>
  <c r="U1989" i="12"/>
  <c r="E1989" i="12"/>
  <c r="F1989" i="12" s="1"/>
  <c r="N1989" i="12"/>
  <c r="O1989" i="12" s="1"/>
  <c r="P1989" i="12" s="1"/>
  <c r="J1989" i="12"/>
  <c r="Y1989" i="12"/>
  <c r="I1989" i="12"/>
  <c r="K1988" i="12"/>
  <c r="Q1988" i="12"/>
  <c r="R1988" i="12" s="1"/>
  <c r="W1988" i="12"/>
  <c r="Q1989" i="12" l="1"/>
  <c r="R1989" i="12" s="1"/>
  <c r="W1989" i="12"/>
  <c r="E1950" i="13"/>
  <c r="N1990" i="12"/>
  <c r="O1990" i="12" s="1"/>
  <c r="P1990" i="12" s="1"/>
  <c r="J1990" i="12"/>
  <c r="Y1990" i="12"/>
  <c r="I1990" i="12"/>
  <c r="V1990" i="12"/>
  <c r="B1991" i="12"/>
  <c r="U1990" i="12"/>
  <c r="E1990" i="12"/>
  <c r="F1990" i="12" s="1"/>
  <c r="K1989" i="12"/>
  <c r="Q1990" i="12" l="1"/>
  <c r="R1990" i="12" s="1"/>
  <c r="W1990" i="12"/>
  <c r="E1949" i="13"/>
  <c r="N1991" i="12"/>
  <c r="O1991" i="12" s="1"/>
  <c r="P1991" i="12" s="1"/>
  <c r="J1991" i="12"/>
  <c r="Y1991" i="12"/>
  <c r="I1991" i="12"/>
  <c r="V1991" i="12"/>
  <c r="B1992" i="12"/>
  <c r="U1991" i="12"/>
  <c r="E1991" i="12"/>
  <c r="F1991" i="12" s="1"/>
  <c r="K1990" i="12"/>
  <c r="W1991" i="12" l="1"/>
  <c r="Q1991" i="12"/>
  <c r="R1991" i="12" s="1"/>
  <c r="E1948" i="13"/>
  <c r="J1992" i="12"/>
  <c r="Y1992" i="12"/>
  <c r="I1992" i="12"/>
  <c r="V1992" i="12"/>
  <c r="B1993" i="12"/>
  <c r="U1992" i="12"/>
  <c r="E1992" i="12"/>
  <c r="F1992" i="12" s="1"/>
  <c r="N1992" i="12"/>
  <c r="O1992" i="12" s="1"/>
  <c r="P1992" i="12" s="1"/>
  <c r="K1991" i="12"/>
  <c r="Q1992" i="12" l="1"/>
  <c r="R1992" i="12" s="1"/>
  <c r="W1992" i="12"/>
  <c r="E1947" i="13"/>
  <c r="J1993" i="12"/>
  <c r="Y1993" i="12"/>
  <c r="I1993" i="12"/>
  <c r="V1993" i="12"/>
  <c r="B1994" i="12"/>
  <c r="U1993" i="12"/>
  <c r="E1993" i="12"/>
  <c r="F1993" i="12" s="1"/>
  <c r="N1993" i="12"/>
  <c r="O1993" i="12" s="1"/>
  <c r="P1993" i="12" s="1"/>
  <c r="K1992" i="12"/>
  <c r="Q1993" i="12" l="1"/>
  <c r="R1993" i="12" s="1"/>
  <c r="E1946" i="13"/>
  <c r="V1994" i="12"/>
  <c r="B1995" i="12"/>
  <c r="U1994" i="12"/>
  <c r="E1994" i="12"/>
  <c r="F1994" i="12" s="1"/>
  <c r="N1994" i="12"/>
  <c r="O1994" i="12" s="1"/>
  <c r="P1994" i="12" s="1"/>
  <c r="J1994" i="12"/>
  <c r="Y1994" i="12"/>
  <c r="I1994" i="12"/>
  <c r="K1993" i="12"/>
  <c r="W1993" i="12"/>
  <c r="W1994" i="12" l="1"/>
  <c r="Q1994" i="12"/>
  <c r="R1994" i="12" s="1"/>
  <c r="E1945" i="13"/>
  <c r="N1995" i="12"/>
  <c r="O1995" i="12" s="1"/>
  <c r="P1995" i="12" s="1"/>
  <c r="J1995" i="12"/>
  <c r="Y1995" i="12"/>
  <c r="I1995" i="12"/>
  <c r="V1995" i="12"/>
  <c r="B1996" i="12"/>
  <c r="U1995" i="12"/>
  <c r="E1995" i="12"/>
  <c r="F1995" i="12" s="1"/>
  <c r="K1994" i="12"/>
  <c r="K1995" i="12" l="1"/>
  <c r="W1995" i="12"/>
  <c r="Q1995" i="12"/>
  <c r="R1995" i="12" s="1"/>
  <c r="E1944" i="13"/>
  <c r="N1996" i="12"/>
  <c r="O1996" i="12" s="1"/>
  <c r="P1996" i="12" s="1"/>
  <c r="J1996" i="12"/>
  <c r="Y1996" i="12"/>
  <c r="I1996" i="12"/>
  <c r="V1996" i="12"/>
  <c r="B1997" i="12"/>
  <c r="U1996" i="12"/>
  <c r="E1996" i="12"/>
  <c r="F1996" i="12" s="1"/>
  <c r="W1996" i="12" l="1"/>
  <c r="K1996" i="12"/>
  <c r="Q1996" i="12"/>
  <c r="R1996" i="12" s="1"/>
  <c r="E1943" i="13"/>
  <c r="N1997" i="12"/>
  <c r="O1997" i="12" s="1"/>
  <c r="P1997" i="12" s="1"/>
  <c r="J1997" i="12"/>
  <c r="Y1997" i="12"/>
  <c r="I1997" i="12"/>
  <c r="V1997" i="12"/>
  <c r="B1998" i="12"/>
  <c r="U1997" i="12"/>
  <c r="E1997" i="12"/>
  <c r="F1997" i="12" s="1"/>
  <c r="Q1997" i="12" l="1"/>
  <c r="R1997" i="12" s="1"/>
  <c r="W1997" i="12"/>
  <c r="E1942" i="13"/>
  <c r="J1998" i="12"/>
  <c r="Y1998" i="12"/>
  <c r="I1998" i="12"/>
  <c r="V1998" i="12"/>
  <c r="B1999" i="12"/>
  <c r="U1998" i="12"/>
  <c r="E1998" i="12"/>
  <c r="F1998" i="12" s="1"/>
  <c r="N1998" i="12"/>
  <c r="O1998" i="12" s="1"/>
  <c r="P1998" i="12" s="1"/>
  <c r="K1997" i="12"/>
  <c r="Q1998" i="12" l="1"/>
  <c r="R1998" i="12" s="1"/>
  <c r="E1941" i="13"/>
  <c r="V1999" i="12"/>
  <c r="B2000" i="12"/>
  <c r="U1999" i="12"/>
  <c r="E1999" i="12"/>
  <c r="F1999" i="12" s="1"/>
  <c r="N1999" i="12"/>
  <c r="O1999" i="12" s="1"/>
  <c r="P1999" i="12" s="1"/>
  <c r="J1999" i="12"/>
  <c r="Y1999" i="12"/>
  <c r="I1999" i="12"/>
  <c r="K1998" i="12"/>
  <c r="W1998" i="12"/>
  <c r="K1999" i="12" l="1"/>
  <c r="W1999" i="12"/>
  <c r="Q1999" i="12"/>
  <c r="R1999" i="12" s="1"/>
  <c r="E1940" i="13"/>
  <c r="B2001" i="12"/>
  <c r="U2000" i="12"/>
  <c r="E2000" i="12"/>
  <c r="F2000" i="12" s="1"/>
  <c r="N2000" i="12"/>
  <c r="O2000" i="12" s="1"/>
  <c r="P2000" i="12" s="1"/>
  <c r="J2000" i="12"/>
  <c r="Y2000" i="12"/>
  <c r="I2000" i="12"/>
  <c r="V2000" i="12"/>
  <c r="W2000" i="12" l="1"/>
  <c r="E1939" i="13"/>
  <c r="N2001" i="12"/>
  <c r="O2001" i="12" s="1"/>
  <c r="P2001" i="12" s="1"/>
  <c r="J2001" i="12"/>
  <c r="Y2001" i="12"/>
  <c r="I2001" i="12"/>
  <c r="V2001" i="12"/>
  <c r="B2002" i="12"/>
  <c r="U2001" i="12"/>
  <c r="E2001" i="12"/>
  <c r="F2001" i="12" s="1"/>
  <c r="K2000" i="12"/>
  <c r="Q2000" i="12"/>
  <c r="R2000" i="12" s="1"/>
  <c r="K2001" i="12" l="1"/>
  <c r="Q2001" i="12"/>
  <c r="R2001" i="12" s="1"/>
  <c r="W2001" i="12"/>
  <c r="E1938" i="13"/>
  <c r="N2002" i="12"/>
  <c r="O2002" i="12" s="1"/>
  <c r="P2002" i="12" s="1"/>
  <c r="J2002" i="12"/>
  <c r="Y2002" i="12"/>
  <c r="I2002" i="12"/>
  <c r="V2002" i="12"/>
  <c r="B2003" i="12"/>
  <c r="U2002" i="12"/>
  <c r="E2002" i="12"/>
  <c r="F2002" i="12" s="1"/>
  <c r="Q2002" i="12" l="1"/>
  <c r="R2002" i="12" s="1"/>
  <c r="W2002" i="12"/>
  <c r="E1937" i="13"/>
  <c r="J2003" i="12"/>
  <c r="Y2003" i="12"/>
  <c r="I2003" i="12"/>
  <c r="V2003" i="12"/>
  <c r="B2004" i="12"/>
  <c r="U2003" i="12"/>
  <c r="E2003" i="12"/>
  <c r="F2003" i="12" s="1"/>
  <c r="N2003" i="12"/>
  <c r="O2003" i="12" s="1"/>
  <c r="P2003" i="12" s="1"/>
  <c r="K2002" i="12"/>
  <c r="K2003" i="12" l="1"/>
  <c r="Q2003" i="12"/>
  <c r="R2003" i="12" s="1"/>
  <c r="W2003" i="12"/>
  <c r="E1936" i="13"/>
  <c r="Y2004" i="12"/>
  <c r="I2004" i="12"/>
  <c r="V2004" i="12"/>
  <c r="U2004" i="12"/>
  <c r="E2004" i="12"/>
  <c r="F2004" i="12" s="1"/>
  <c r="B2005" i="12"/>
  <c r="N2004" i="12"/>
  <c r="O2004" i="12" s="1"/>
  <c r="P2004" i="12" s="1"/>
  <c r="J2004" i="12"/>
  <c r="W2004" i="12" l="1"/>
  <c r="Q2004" i="12"/>
  <c r="R2004" i="12" s="1"/>
  <c r="E1935" i="13"/>
  <c r="Y2005" i="12"/>
  <c r="V2005" i="12"/>
  <c r="E2005" i="12"/>
  <c r="F2005" i="12" s="1"/>
  <c r="U2005" i="12"/>
  <c r="B2006" i="12"/>
  <c r="N2005" i="12"/>
  <c r="O2005" i="12" s="1"/>
  <c r="P2005" i="12" s="1"/>
  <c r="J2005" i="12"/>
  <c r="I2005" i="12"/>
  <c r="K2004" i="12"/>
  <c r="W2005" i="12" l="1"/>
  <c r="Q2005" i="12"/>
  <c r="R2005" i="12" s="1"/>
  <c r="K2005" i="12"/>
  <c r="E1934" i="13"/>
  <c r="Y2006" i="12"/>
  <c r="I2006" i="12"/>
  <c r="B2007" i="12"/>
  <c r="U2006" i="12"/>
  <c r="E2006" i="12"/>
  <c r="F2006" i="12" s="1"/>
  <c r="J2006" i="12"/>
  <c r="V2006" i="12"/>
  <c r="N2006" i="12"/>
  <c r="O2006" i="12" s="1"/>
  <c r="P2006" i="12" s="1"/>
  <c r="K2006" i="12" l="1"/>
  <c r="Q2006" i="12"/>
  <c r="R2006" i="12" s="1"/>
  <c r="W2006" i="12"/>
  <c r="E1933" i="13"/>
  <c r="V2007" i="12"/>
  <c r="B2008" i="12"/>
  <c r="U2007" i="12"/>
  <c r="E2007" i="12"/>
  <c r="F2007" i="12" s="1"/>
  <c r="J2007" i="12"/>
  <c r="I2007" i="12"/>
  <c r="Y2007" i="12"/>
  <c r="N2007" i="12"/>
  <c r="O2007" i="12" s="1"/>
  <c r="P2007" i="12" s="1"/>
  <c r="W2007" i="12" l="1"/>
  <c r="E1932" i="13"/>
  <c r="B2009" i="12"/>
  <c r="N2008" i="12"/>
  <c r="O2008" i="12" s="1"/>
  <c r="P2008" i="12" s="1"/>
  <c r="J2008" i="12"/>
  <c r="I2008" i="12"/>
  <c r="Y2008" i="12"/>
  <c r="E2008" i="12"/>
  <c r="F2008" i="12" s="1"/>
  <c r="V2008" i="12"/>
  <c r="U2008" i="12"/>
  <c r="Q2007" i="12"/>
  <c r="R2007" i="12" s="1"/>
  <c r="K2007" i="12"/>
  <c r="W2008" i="12" l="1"/>
  <c r="K2008" i="12"/>
  <c r="E1931" i="13"/>
  <c r="V2009" i="12"/>
  <c r="U2009" i="12"/>
  <c r="N2009" i="12"/>
  <c r="O2009" i="12" s="1"/>
  <c r="P2009" i="12" s="1"/>
  <c r="B2010" i="12"/>
  <c r="J2009" i="12"/>
  <c r="I2009" i="12"/>
  <c r="E2009" i="12"/>
  <c r="F2009" i="12" s="1"/>
  <c r="Y2009" i="12"/>
  <c r="Q2008" i="12"/>
  <c r="R2008" i="12" s="1"/>
  <c r="W2009" i="12" l="1"/>
  <c r="Q2009" i="12"/>
  <c r="R2009" i="12" s="1"/>
  <c r="K2009" i="12"/>
  <c r="E1930" i="13"/>
  <c r="N2010" i="12"/>
  <c r="O2010" i="12" s="1"/>
  <c r="P2010" i="12" s="1"/>
  <c r="J2010" i="12"/>
  <c r="Y2010" i="12"/>
  <c r="I2010" i="12"/>
  <c r="B2011" i="12"/>
  <c r="E2010" i="12"/>
  <c r="F2010" i="12" s="1"/>
  <c r="V2010" i="12"/>
  <c r="U2010" i="12"/>
  <c r="W2010" i="12" l="1"/>
  <c r="Q2010" i="12"/>
  <c r="R2010" i="12" s="1"/>
  <c r="E1929" i="13"/>
  <c r="J2011" i="12"/>
  <c r="Y2011" i="12"/>
  <c r="I2011" i="12"/>
  <c r="V2011" i="12"/>
  <c r="U2011" i="12"/>
  <c r="N2011" i="12"/>
  <c r="O2011" i="12" s="1"/>
  <c r="P2011" i="12" s="1"/>
  <c r="B2012" i="12"/>
  <c r="E2011" i="12"/>
  <c r="F2011" i="12" s="1"/>
  <c r="K2010" i="12"/>
  <c r="W2011" i="12" l="1"/>
  <c r="E1928" i="13"/>
  <c r="Y2012" i="12"/>
  <c r="I2012" i="12"/>
  <c r="V2012" i="12"/>
  <c r="B2013" i="12"/>
  <c r="U2012" i="12"/>
  <c r="E2012" i="12"/>
  <c r="F2012" i="12" s="1"/>
  <c r="N2012" i="12"/>
  <c r="O2012" i="12" s="1"/>
  <c r="P2012" i="12" s="1"/>
  <c r="J2012" i="12"/>
  <c r="Q2011" i="12"/>
  <c r="R2011" i="12" s="1"/>
  <c r="K2011" i="12"/>
  <c r="W2012" i="12" l="1"/>
  <c r="E1927" i="13"/>
  <c r="V2013" i="12"/>
  <c r="B2014" i="12"/>
  <c r="U2013" i="12"/>
  <c r="E2013" i="12"/>
  <c r="F2013" i="12" s="1"/>
  <c r="J2013" i="12"/>
  <c r="Y2013" i="12"/>
  <c r="N2013" i="12"/>
  <c r="O2013" i="12" s="1"/>
  <c r="P2013" i="12" s="1"/>
  <c r="I2013" i="12"/>
  <c r="K2012" i="12"/>
  <c r="Q2012" i="12"/>
  <c r="R2012" i="12" s="1"/>
  <c r="K2013" i="12" l="1"/>
  <c r="W2013" i="12"/>
  <c r="Q2013" i="12"/>
  <c r="R2013" i="12" s="1"/>
  <c r="E1926" i="13"/>
  <c r="N2014" i="12"/>
  <c r="O2014" i="12" s="1"/>
  <c r="P2014" i="12" s="1"/>
  <c r="Y2014" i="12"/>
  <c r="V2014" i="12"/>
  <c r="U2014" i="12"/>
  <c r="J2014" i="12"/>
  <c r="I2014" i="12"/>
  <c r="B2015" i="12"/>
  <c r="E2014" i="12"/>
  <c r="F2014" i="12" s="1"/>
  <c r="W2014" i="12" l="1"/>
  <c r="Q2014" i="12"/>
  <c r="R2014" i="12" s="1"/>
  <c r="E1925" i="13"/>
  <c r="N2015" i="12"/>
  <c r="O2015" i="12" s="1"/>
  <c r="P2015" i="12" s="1"/>
  <c r="J2015" i="12"/>
  <c r="V2015" i="12"/>
  <c r="U2015" i="12"/>
  <c r="I2015" i="12"/>
  <c r="B2016" i="12"/>
  <c r="E2015" i="12"/>
  <c r="F2015" i="12" s="1"/>
  <c r="Y2015" i="12"/>
  <c r="K2014" i="12"/>
  <c r="W2015" i="12" l="1"/>
  <c r="E1924" i="13"/>
  <c r="J2016" i="12"/>
  <c r="Y2016" i="12"/>
  <c r="I2016" i="12"/>
  <c r="V2016" i="12"/>
  <c r="U2016" i="12"/>
  <c r="N2016" i="12"/>
  <c r="O2016" i="12" s="1"/>
  <c r="P2016" i="12" s="1"/>
  <c r="E2016" i="12"/>
  <c r="F2016" i="12" s="1"/>
  <c r="B2017" i="12"/>
  <c r="K2015" i="12"/>
  <c r="Q2015" i="12"/>
  <c r="R2015" i="12" s="1"/>
  <c r="Q2016" i="12" l="1"/>
  <c r="R2016" i="12" s="1"/>
  <c r="K2016" i="12"/>
  <c r="E1923" i="13"/>
  <c r="J2017" i="12"/>
  <c r="Y2017" i="12"/>
  <c r="I2017" i="12"/>
  <c r="V2017" i="12"/>
  <c r="B2018" i="12"/>
  <c r="U2017" i="12"/>
  <c r="E2017" i="12"/>
  <c r="F2017" i="12" s="1"/>
  <c r="N2017" i="12"/>
  <c r="O2017" i="12" s="1"/>
  <c r="P2017" i="12" s="1"/>
  <c r="W2016" i="12"/>
  <c r="W2017" i="12" l="1"/>
  <c r="E1922" i="13"/>
  <c r="V2018" i="12"/>
  <c r="B2019" i="12"/>
  <c r="U2018" i="12"/>
  <c r="E2018" i="12"/>
  <c r="F2018" i="12" s="1"/>
  <c r="Y2018" i="12"/>
  <c r="N2018" i="12"/>
  <c r="O2018" i="12" s="1"/>
  <c r="P2018" i="12" s="1"/>
  <c r="J2018" i="12"/>
  <c r="I2018" i="12"/>
  <c r="K2017" i="12"/>
  <c r="Q2017" i="12"/>
  <c r="R2017" i="12" s="1"/>
  <c r="W2018" i="12" l="1"/>
  <c r="Q2018" i="12"/>
  <c r="R2018" i="12" s="1"/>
  <c r="E1921" i="13"/>
  <c r="N2019" i="12"/>
  <c r="O2019" i="12" s="1"/>
  <c r="P2019" i="12" s="1"/>
  <c r="Y2019" i="12"/>
  <c r="V2019" i="12"/>
  <c r="U2019" i="12"/>
  <c r="J2019" i="12"/>
  <c r="I2019" i="12"/>
  <c r="E2019" i="12"/>
  <c r="F2019" i="12" s="1"/>
  <c r="B2020" i="12"/>
  <c r="K2018" i="12"/>
  <c r="Q2019" i="12" l="1"/>
  <c r="R2019" i="12" s="1"/>
  <c r="E1920" i="13"/>
  <c r="N2020" i="12"/>
  <c r="O2020" i="12" s="1"/>
  <c r="P2020" i="12" s="1"/>
  <c r="J2020" i="12"/>
  <c r="B2021" i="12"/>
  <c r="U2020" i="12"/>
  <c r="E2020" i="12"/>
  <c r="F2020" i="12" s="1"/>
  <c r="Y2020" i="12"/>
  <c r="V2020" i="12"/>
  <c r="I2020" i="12"/>
  <c r="K2019" i="12"/>
  <c r="W2019" i="12"/>
  <c r="E1919" i="13" l="1"/>
  <c r="N2021" i="12"/>
  <c r="O2021" i="12" s="1"/>
  <c r="P2021" i="12" s="1"/>
  <c r="J2021" i="12"/>
  <c r="Y2021" i="12"/>
  <c r="I2021" i="12"/>
  <c r="B2022" i="12"/>
  <c r="U2021" i="12"/>
  <c r="V2021" i="12"/>
  <c r="E2021" i="12"/>
  <c r="F2021" i="12" s="1"/>
  <c r="Q2020" i="12"/>
  <c r="R2020" i="12" s="1"/>
  <c r="K2020" i="12"/>
  <c r="W2020" i="12"/>
  <c r="W2021" i="12" l="1"/>
  <c r="E1918" i="13"/>
  <c r="J2022" i="12"/>
  <c r="Y2022" i="12"/>
  <c r="I2022" i="12"/>
  <c r="V2022" i="12"/>
  <c r="B2023" i="12"/>
  <c r="U2022" i="12"/>
  <c r="E2022" i="12"/>
  <c r="F2022" i="12" s="1"/>
  <c r="N2022" i="12"/>
  <c r="O2022" i="12" s="1"/>
  <c r="P2022" i="12" s="1"/>
  <c r="K2021" i="12"/>
  <c r="Q2021" i="12"/>
  <c r="R2021" i="12" s="1"/>
  <c r="W2022" i="12" l="1"/>
  <c r="E1917" i="13"/>
  <c r="V2023" i="12"/>
  <c r="B2024" i="12"/>
  <c r="U2023" i="12"/>
  <c r="E2023" i="12"/>
  <c r="F2023" i="12" s="1"/>
  <c r="Y2023" i="12"/>
  <c r="N2023" i="12"/>
  <c r="O2023" i="12" s="1"/>
  <c r="P2023" i="12" s="1"/>
  <c r="J2023" i="12"/>
  <c r="I2023" i="12"/>
  <c r="K2022" i="12"/>
  <c r="Q2022" i="12"/>
  <c r="R2022" i="12" s="1"/>
  <c r="W2023" i="12" l="1"/>
  <c r="Q2023" i="12"/>
  <c r="R2023" i="12" s="1"/>
  <c r="E1916" i="13"/>
  <c r="B2025" i="12"/>
  <c r="U2024" i="12"/>
  <c r="E2024" i="12"/>
  <c r="F2024" i="12" s="1"/>
  <c r="N2024" i="12"/>
  <c r="O2024" i="12" s="1"/>
  <c r="P2024" i="12" s="1"/>
  <c r="J2024" i="12"/>
  <c r="Y2024" i="12"/>
  <c r="I2024" i="12"/>
  <c r="V2024" i="12"/>
  <c r="K2023" i="12"/>
  <c r="Q2024" i="12" l="1"/>
  <c r="R2024" i="12" s="1"/>
  <c r="W2024" i="12"/>
  <c r="E1915" i="13"/>
  <c r="N2025" i="12"/>
  <c r="O2025" i="12" s="1"/>
  <c r="P2025" i="12" s="1"/>
  <c r="Y2025" i="12"/>
  <c r="I2025" i="12"/>
  <c r="V2025" i="12"/>
  <c r="B2026" i="12"/>
  <c r="U2025" i="12"/>
  <c r="E2025" i="12"/>
  <c r="F2025" i="12" s="1"/>
  <c r="J2025" i="12"/>
  <c r="K2024" i="12"/>
  <c r="K2025" i="12" l="1"/>
  <c r="Q2025" i="12"/>
  <c r="R2025" i="12" s="1"/>
  <c r="W2025" i="12"/>
  <c r="E1914" i="13"/>
  <c r="N2026" i="12"/>
  <c r="O2026" i="12" s="1"/>
  <c r="P2026" i="12" s="1"/>
  <c r="J2026" i="12"/>
  <c r="Y2026" i="12"/>
  <c r="I2026" i="12"/>
  <c r="V2026" i="12"/>
  <c r="B2027" i="12"/>
  <c r="U2026" i="12"/>
  <c r="E2026" i="12"/>
  <c r="F2026" i="12" s="1"/>
  <c r="K2026" i="12" l="1"/>
  <c r="W2026" i="12"/>
  <c r="Q2026" i="12"/>
  <c r="R2026" i="12" s="1"/>
  <c r="E1913" i="13"/>
  <c r="J2027" i="12"/>
  <c r="Y2027" i="12"/>
  <c r="I2027" i="12"/>
  <c r="V2027" i="12"/>
  <c r="B2028" i="12"/>
  <c r="U2027" i="12"/>
  <c r="E2027" i="12"/>
  <c r="F2027" i="12" s="1"/>
  <c r="N2027" i="12"/>
  <c r="O2027" i="12" s="1"/>
  <c r="P2027" i="12" s="1"/>
  <c r="W2027" i="12" l="1"/>
  <c r="Q2027" i="12"/>
  <c r="R2027" i="12" s="1"/>
  <c r="E1912" i="13"/>
  <c r="Y2028" i="12"/>
  <c r="I2028" i="12"/>
  <c r="V2028" i="12"/>
  <c r="B2029" i="12"/>
  <c r="U2028" i="12"/>
  <c r="E2028" i="12"/>
  <c r="F2028" i="12" s="1"/>
  <c r="N2028" i="12"/>
  <c r="O2028" i="12" s="1"/>
  <c r="P2028" i="12" s="1"/>
  <c r="J2028" i="12"/>
  <c r="K2027" i="12"/>
  <c r="W2028" i="12" l="1"/>
  <c r="K2028" i="12"/>
  <c r="Q2028" i="12"/>
  <c r="R2028" i="12" s="1"/>
  <c r="E1911" i="13"/>
  <c r="V2029" i="12"/>
  <c r="B2030" i="12"/>
  <c r="U2029" i="12"/>
  <c r="E2029" i="12"/>
  <c r="F2029" i="12" s="1"/>
  <c r="J2029" i="12"/>
  <c r="Y2029" i="12"/>
  <c r="I2029" i="12"/>
  <c r="N2029" i="12"/>
  <c r="O2029" i="12" s="1"/>
  <c r="P2029" i="12" s="1"/>
  <c r="E1910" i="13" l="1"/>
  <c r="N2030" i="12"/>
  <c r="O2030" i="12" s="1"/>
  <c r="P2030" i="12" s="1"/>
  <c r="J2030" i="12"/>
  <c r="V2030" i="12"/>
  <c r="Y2030" i="12"/>
  <c r="U2030" i="12"/>
  <c r="I2030" i="12"/>
  <c r="E2030" i="12"/>
  <c r="F2030" i="12" s="1"/>
  <c r="B2031" i="12"/>
  <c r="K2029" i="12"/>
  <c r="Q2029" i="12"/>
  <c r="R2029" i="12" s="1"/>
  <c r="W2029" i="12"/>
  <c r="E1909" i="13" l="1"/>
  <c r="N2031" i="12"/>
  <c r="O2031" i="12" s="1"/>
  <c r="P2031" i="12" s="1"/>
  <c r="J2031" i="12"/>
  <c r="Y2031" i="12"/>
  <c r="I2031" i="12"/>
  <c r="B2032" i="12"/>
  <c r="U2031" i="12"/>
  <c r="E2031" i="12"/>
  <c r="F2031" i="12" s="1"/>
  <c r="V2031" i="12"/>
  <c r="Q2030" i="12"/>
  <c r="R2030" i="12" s="1"/>
  <c r="K2030" i="12"/>
  <c r="W2030" i="12"/>
  <c r="W2031" i="12" l="1"/>
  <c r="E1908" i="13"/>
  <c r="J2032" i="12"/>
  <c r="Y2032" i="12"/>
  <c r="I2032" i="12"/>
  <c r="V2032" i="12"/>
  <c r="U2032" i="12"/>
  <c r="N2032" i="12"/>
  <c r="O2032" i="12" s="1"/>
  <c r="P2032" i="12" s="1"/>
  <c r="E2032" i="12"/>
  <c r="F2032" i="12" s="1"/>
  <c r="B2033" i="12"/>
  <c r="K2031" i="12"/>
  <c r="Q2031" i="12"/>
  <c r="R2031" i="12" s="1"/>
  <c r="Q2032" i="12" l="1"/>
  <c r="R2032" i="12" s="1"/>
  <c r="K2032" i="12"/>
  <c r="E1907" i="13"/>
  <c r="J2033" i="12"/>
  <c r="Y2033" i="12"/>
  <c r="I2033" i="12"/>
  <c r="V2033" i="12"/>
  <c r="B2034" i="12"/>
  <c r="U2033" i="12"/>
  <c r="E2033" i="12"/>
  <c r="F2033" i="12" s="1"/>
  <c r="N2033" i="12"/>
  <c r="O2033" i="12" s="1"/>
  <c r="P2033" i="12" s="1"/>
  <c r="W2032" i="12"/>
  <c r="W2033" i="12" l="1"/>
  <c r="E1906" i="13"/>
  <c r="V2034" i="12"/>
  <c r="B2035" i="12"/>
  <c r="U2034" i="12"/>
  <c r="E2034" i="12"/>
  <c r="F2034" i="12" s="1"/>
  <c r="N2034" i="12"/>
  <c r="O2034" i="12" s="1"/>
  <c r="P2034" i="12" s="1"/>
  <c r="J2034" i="12"/>
  <c r="Y2034" i="12"/>
  <c r="I2034" i="12"/>
  <c r="K2033" i="12"/>
  <c r="Q2033" i="12"/>
  <c r="R2033" i="12" s="1"/>
  <c r="W2034" i="12" l="1"/>
  <c r="Q2034" i="12"/>
  <c r="R2034" i="12" s="1"/>
  <c r="E1905" i="13"/>
  <c r="N2035" i="12"/>
  <c r="O2035" i="12" s="1"/>
  <c r="P2035" i="12" s="1"/>
  <c r="J2035" i="12"/>
  <c r="Y2035" i="12"/>
  <c r="I2035" i="12"/>
  <c r="B2036" i="12"/>
  <c r="V2035" i="12"/>
  <c r="U2035" i="12"/>
  <c r="E2035" i="12"/>
  <c r="F2035" i="12" s="1"/>
  <c r="K2034" i="12"/>
  <c r="W2035" i="12" l="1"/>
  <c r="Q2035" i="12"/>
  <c r="R2035" i="12" s="1"/>
  <c r="E1904" i="13"/>
  <c r="N2036" i="12"/>
  <c r="O2036" i="12" s="1"/>
  <c r="P2036" i="12" s="1"/>
  <c r="J2036" i="12"/>
  <c r="V2036" i="12"/>
  <c r="B2037" i="12"/>
  <c r="U2036" i="12"/>
  <c r="E2036" i="12"/>
  <c r="F2036" i="12" s="1"/>
  <c r="Y2036" i="12"/>
  <c r="I2036" i="12"/>
  <c r="K2035" i="12"/>
  <c r="W2036" i="12" l="1"/>
  <c r="Q2036" i="12"/>
  <c r="R2036" i="12" s="1"/>
  <c r="K2036" i="12"/>
  <c r="E1903" i="13"/>
  <c r="N2037" i="12"/>
  <c r="O2037" i="12" s="1"/>
  <c r="P2037" i="12" s="1"/>
  <c r="J2037" i="12"/>
  <c r="Y2037" i="12"/>
  <c r="I2037" i="12"/>
  <c r="B2038" i="12"/>
  <c r="U2037" i="12"/>
  <c r="E2037" i="12"/>
  <c r="F2037" i="12" s="1"/>
  <c r="V2037" i="12"/>
  <c r="Q2037" i="12" l="1"/>
  <c r="R2037" i="12" s="1"/>
  <c r="W2037" i="12"/>
  <c r="E1902" i="13"/>
  <c r="J2038" i="12"/>
  <c r="Y2038" i="12"/>
  <c r="I2038" i="12"/>
  <c r="V2038" i="12"/>
  <c r="B2039" i="12"/>
  <c r="U2038" i="12"/>
  <c r="E2038" i="12"/>
  <c r="F2038" i="12" s="1"/>
  <c r="N2038" i="12"/>
  <c r="O2038" i="12" s="1"/>
  <c r="P2038" i="12" s="1"/>
  <c r="K2037" i="12"/>
  <c r="W2038" i="12" l="1"/>
  <c r="Q2038" i="12"/>
  <c r="R2038" i="12" s="1"/>
  <c r="K2038" i="12"/>
  <c r="E1901" i="13"/>
  <c r="V2039" i="12"/>
  <c r="B2040" i="12"/>
  <c r="U2039" i="12"/>
  <c r="E2039" i="12"/>
  <c r="F2039" i="12" s="1"/>
  <c r="N2039" i="12"/>
  <c r="O2039" i="12" s="1"/>
  <c r="P2039" i="12" s="1"/>
  <c r="Y2039" i="12"/>
  <c r="J2039" i="12"/>
  <c r="I2039" i="12"/>
  <c r="W2039" i="12" l="1"/>
  <c r="K2039" i="12"/>
  <c r="E1900" i="13"/>
  <c r="B2041" i="12"/>
  <c r="U2040" i="12"/>
  <c r="E2040" i="12"/>
  <c r="F2040" i="12" s="1"/>
  <c r="N2040" i="12"/>
  <c r="O2040" i="12" s="1"/>
  <c r="P2040" i="12" s="1"/>
  <c r="J2040" i="12"/>
  <c r="Y2040" i="12"/>
  <c r="I2040" i="12"/>
  <c r="V2040" i="12"/>
  <c r="Q2039" i="12"/>
  <c r="R2039" i="12" s="1"/>
  <c r="W2040" i="12" l="1"/>
  <c r="E1899" i="13"/>
  <c r="N2041" i="12"/>
  <c r="O2041" i="12" s="1"/>
  <c r="P2041" i="12" s="1"/>
  <c r="Y2041" i="12"/>
  <c r="I2041" i="12"/>
  <c r="V2041" i="12"/>
  <c r="B2042" i="12"/>
  <c r="U2041" i="12"/>
  <c r="E2041" i="12"/>
  <c r="F2041" i="12" s="1"/>
  <c r="J2041" i="12"/>
  <c r="Q2040" i="12"/>
  <c r="R2040" i="12" s="1"/>
  <c r="K2040" i="12"/>
  <c r="K2041" i="12" l="1"/>
  <c r="Q2041" i="12"/>
  <c r="R2041" i="12" s="1"/>
  <c r="W2041" i="12"/>
  <c r="E1898" i="13"/>
  <c r="N2042" i="12"/>
  <c r="O2042" i="12" s="1"/>
  <c r="P2042" i="12" s="1"/>
  <c r="J2042" i="12"/>
  <c r="Y2042" i="12"/>
  <c r="I2042" i="12"/>
  <c r="V2042" i="12"/>
  <c r="B2043" i="12"/>
  <c r="U2042" i="12"/>
  <c r="E2042" i="12"/>
  <c r="F2042" i="12" s="1"/>
  <c r="W2042" i="12" l="1"/>
  <c r="Q2042" i="12"/>
  <c r="R2042" i="12" s="1"/>
  <c r="E1897" i="13"/>
  <c r="J2043" i="12"/>
  <c r="Y2043" i="12"/>
  <c r="I2043" i="12"/>
  <c r="V2043" i="12"/>
  <c r="B2044" i="12"/>
  <c r="U2043" i="12"/>
  <c r="E2043" i="12"/>
  <c r="F2043" i="12" s="1"/>
  <c r="N2043" i="12"/>
  <c r="O2043" i="12" s="1"/>
  <c r="P2043" i="12" s="1"/>
  <c r="K2042" i="12"/>
  <c r="Q2043" i="12" l="1"/>
  <c r="R2043" i="12" s="1"/>
  <c r="W2043" i="12"/>
  <c r="E1896" i="13"/>
  <c r="Y2044" i="12"/>
  <c r="I2044" i="12"/>
  <c r="V2044" i="12"/>
  <c r="B2045" i="12"/>
  <c r="U2044" i="12"/>
  <c r="E2044" i="12"/>
  <c r="F2044" i="12" s="1"/>
  <c r="N2044" i="12"/>
  <c r="O2044" i="12" s="1"/>
  <c r="P2044" i="12" s="1"/>
  <c r="J2044" i="12"/>
  <c r="K2043" i="12"/>
  <c r="W2044" i="12" l="1"/>
  <c r="K2044" i="12"/>
  <c r="E1895" i="13"/>
  <c r="V2045" i="12"/>
  <c r="B2046" i="12"/>
  <c r="U2045" i="12"/>
  <c r="E2045" i="12"/>
  <c r="F2045" i="12" s="1"/>
  <c r="N2045" i="12"/>
  <c r="O2045" i="12" s="1"/>
  <c r="P2045" i="12" s="1"/>
  <c r="J2045" i="12"/>
  <c r="Y2045" i="12"/>
  <c r="I2045" i="12"/>
  <c r="Q2044" i="12"/>
  <c r="R2044" i="12" s="1"/>
  <c r="W2045" i="12" l="1"/>
  <c r="E1894" i="13"/>
  <c r="N2046" i="12"/>
  <c r="O2046" i="12" s="1"/>
  <c r="P2046" i="12" s="1"/>
  <c r="J2046" i="12"/>
  <c r="Y2046" i="12"/>
  <c r="I2046" i="12"/>
  <c r="V2046" i="12"/>
  <c r="E2046" i="12"/>
  <c r="F2046" i="12" s="1"/>
  <c r="B2047" i="12"/>
  <c r="U2046" i="12"/>
  <c r="K2045" i="12"/>
  <c r="Q2045" i="12"/>
  <c r="R2045" i="12" s="1"/>
  <c r="W2046" i="12" l="1"/>
  <c r="Q2046" i="12"/>
  <c r="R2046" i="12" s="1"/>
  <c r="E1893" i="13"/>
  <c r="N2047" i="12"/>
  <c r="O2047" i="12" s="1"/>
  <c r="P2047" i="12" s="1"/>
  <c r="J2047" i="12"/>
  <c r="Y2047" i="12"/>
  <c r="I2047" i="12"/>
  <c r="V2047" i="12"/>
  <c r="B2048" i="12"/>
  <c r="U2047" i="12"/>
  <c r="E2047" i="12"/>
  <c r="F2047" i="12" s="1"/>
  <c r="K2046" i="12"/>
  <c r="W2047" i="12" l="1"/>
  <c r="Q2047" i="12"/>
  <c r="R2047" i="12" s="1"/>
  <c r="E1892" i="13"/>
  <c r="J2048" i="12"/>
  <c r="Y2048" i="12"/>
  <c r="I2048" i="12"/>
  <c r="V2048" i="12"/>
  <c r="B2049" i="12"/>
  <c r="U2048" i="12"/>
  <c r="E2048" i="12"/>
  <c r="F2048" i="12" s="1"/>
  <c r="N2048" i="12"/>
  <c r="O2048" i="12" s="1"/>
  <c r="P2048" i="12" s="1"/>
  <c r="K2047" i="12"/>
  <c r="W2048" i="12" l="1"/>
  <c r="Q2048" i="12"/>
  <c r="R2048" i="12" s="1"/>
  <c r="E1891" i="13"/>
  <c r="J2049" i="12"/>
  <c r="Y2049" i="12"/>
  <c r="I2049" i="12"/>
  <c r="V2049" i="12"/>
  <c r="B2050" i="12"/>
  <c r="U2049" i="12"/>
  <c r="E2049" i="12"/>
  <c r="F2049" i="12" s="1"/>
  <c r="N2049" i="12"/>
  <c r="O2049" i="12" s="1"/>
  <c r="P2049" i="12" s="1"/>
  <c r="K2048" i="12"/>
  <c r="K2049" i="12" l="1"/>
  <c r="Q2049" i="12"/>
  <c r="R2049" i="12" s="1"/>
  <c r="W2049" i="12"/>
  <c r="E1890" i="13"/>
  <c r="V2050" i="12"/>
  <c r="B2051" i="12"/>
  <c r="U2050" i="12"/>
  <c r="E2050" i="12"/>
  <c r="F2050" i="12" s="1"/>
  <c r="N2050" i="12"/>
  <c r="O2050" i="12" s="1"/>
  <c r="P2050" i="12" s="1"/>
  <c r="J2050" i="12"/>
  <c r="Y2050" i="12"/>
  <c r="I2050" i="12"/>
  <c r="W2050" i="12" l="1"/>
  <c r="E1889" i="13"/>
  <c r="N2051" i="12"/>
  <c r="O2051" i="12" s="1"/>
  <c r="P2051" i="12" s="1"/>
  <c r="J2051" i="12"/>
  <c r="Y2051" i="12"/>
  <c r="I2051" i="12"/>
  <c r="B2052" i="12"/>
  <c r="V2051" i="12"/>
  <c r="U2051" i="12"/>
  <c r="E2051" i="12"/>
  <c r="F2051" i="12" s="1"/>
  <c r="K2050" i="12"/>
  <c r="Q2050" i="12"/>
  <c r="R2050" i="12" s="1"/>
  <c r="W2051" i="12" l="1"/>
  <c r="K2051" i="12"/>
  <c r="Q2051" i="12"/>
  <c r="R2051" i="12" s="1"/>
  <c r="E1888" i="13"/>
  <c r="N2052" i="12"/>
  <c r="O2052" i="12" s="1"/>
  <c r="P2052" i="12" s="1"/>
  <c r="J2052" i="12"/>
  <c r="Y2052" i="12"/>
  <c r="I2052" i="12"/>
  <c r="V2052" i="12"/>
  <c r="B2053" i="12"/>
  <c r="U2052" i="12"/>
  <c r="E2052" i="12"/>
  <c r="F2052" i="12" s="1"/>
  <c r="W2052" i="12" l="1"/>
  <c r="K2052" i="12"/>
  <c r="E1887" i="13"/>
  <c r="N2053" i="12"/>
  <c r="O2053" i="12" s="1"/>
  <c r="P2053" i="12" s="1"/>
  <c r="J2053" i="12"/>
  <c r="Y2053" i="12"/>
  <c r="I2053" i="12"/>
  <c r="V2053" i="12"/>
  <c r="B2054" i="12"/>
  <c r="U2053" i="12"/>
  <c r="E2053" i="12"/>
  <c r="F2053" i="12" s="1"/>
  <c r="Q2052" i="12"/>
  <c r="R2052" i="12" s="1"/>
  <c r="W2053" i="12" l="1"/>
  <c r="Q2053" i="12"/>
  <c r="R2053" i="12" s="1"/>
  <c r="K2053" i="12"/>
  <c r="E1886" i="13"/>
  <c r="J2054" i="12"/>
  <c r="Y2054" i="12"/>
  <c r="I2054" i="12"/>
  <c r="V2054" i="12"/>
  <c r="B2055" i="12"/>
  <c r="U2054" i="12"/>
  <c r="E2054" i="12"/>
  <c r="F2054" i="12" s="1"/>
  <c r="N2054" i="12"/>
  <c r="O2054" i="12" s="1"/>
  <c r="P2054" i="12" s="1"/>
  <c r="W2054" i="12" l="1"/>
  <c r="Q2054" i="12"/>
  <c r="R2054" i="12" s="1"/>
  <c r="K2054" i="12"/>
  <c r="E1885" i="13"/>
  <c r="V2055" i="12"/>
  <c r="B2056" i="12"/>
  <c r="U2055" i="12"/>
  <c r="E2055" i="12"/>
  <c r="F2055" i="12" s="1"/>
  <c r="N2055" i="12"/>
  <c r="O2055" i="12" s="1"/>
  <c r="P2055" i="12" s="1"/>
  <c r="Y2055" i="12"/>
  <c r="J2055" i="12"/>
  <c r="I2055" i="12"/>
  <c r="E1884" i="13" l="1"/>
  <c r="B2057" i="12"/>
  <c r="U2056" i="12"/>
  <c r="E2056" i="12"/>
  <c r="F2056" i="12" s="1"/>
  <c r="N2056" i="12"/>
  <c r="O2056" i="12" s="1"/>
  <c r="P2056" i="12" s="1"/>
  <c r="J2056" i="12"/>
  <c r="Y2056" i="12"/>
  <c r="I2056" i="12"/>
  <c r="V2056" i="12"/>
  <c r="K2055" i="12"/>
  <c r="Q2055" i="12"/>
  <c r="R2055" i="12" s="1"/>
  <c r="W2055" i="12"/>
  <c r="K2056" i="12" l="1"/>
  <c r="Q2056" i="12"/>
  <c r="R2056" i="12" s="1"/>
  <c r="W2056" i="12"/>
  <c r="E1883" i="13"/>
  <c r="N2057" i="12"/>
  <c r="O2057" i="12" s="1"/>
  <c r="P2057" i="12" s="1"/>
  <c r="J2057" i="12"/>
  <c r="Y2057" i="12"/>
  <c r="I2057" i="12"/>
  <c r="V2057" i="12"/>
  <c r="B2058" i="12"/>
  <c r="U2057" i="12"/>
  <c r="E2057" i="12"/>
  <c r="F2057" i="12" s="1"/>
  <c r="Q2057" i="12" l="1"/>
  <c r="R2057" i="12" s="1"/>
  <c r="W2057" i="12"/>
  <c r="E1882" i="13"/>
  <c r="N2058" i="12"/>
  <c r="O2058" i="12" s="1"/>
  <c r="P2058" i="12" s="1"/>
  <c r="J2058" i="12"/>
  <c r="Y2058" i="12"/>
  <c r="I2058" i="12"/>
  <c r="V2058" i="12"/>
  <c r="B2059" i="12"/>
  <c r="U2058" i="12"/>
  <c r="E2058" i="12"/>
  <c r="F2058" i="12" s="1"/>
  <c r="K2057" i="12"/>
  <c r="Q2058" i="12" l="1"/>
  <c r="R2058" i="12" s="1"/>
  <c r="W2058" i="12"/>
  <c r="E1881" i="13"/>
  <c r="J2059" i="12"/>
  <c r="Y2059" i="12"/>
  <c r="I2059" i="12"/>
  <c r="V2059" i="12"/>
  <c r="B2060" i="12"/>
  <c r="U2059" i="12"/>
  <c r="E2059" i="12"/>
  <c r="F2059" i="12" s="1"/>
  <c r="N2059" i="12"/>
  <c r="O2059" i="12" s="1"/>
  <c r="P2059" i="12" s="1"/>
  <c r="K2058" i="12"/>
  <c r="K2059" i="12" l="1"/>
  <c r="Q2059" i="12"/>
  <c r="R2059" i="12" s="1"/>
  <c r="W2059" i="12"/>
  <c r="E1880" i="13"/>
  <c r="Y2060" i="12"/>
  <c r="I2060" i="12"/>
  <c r="V2060" i="12"/>
  <c r="B2061" i="12"/>
  <c r="U2060" i="12"/>
  <c r="E2060" i="12"/>
  <c r="F2060" i="12" s="1"/>
  <c r="N2060" i="12"/>
  <c r="O2060" i="12" s="1"/>
  <c r="P2060" i="12" s="1"/>
  <c r="J2060" i="12"/>
  <c r="W2060" i="12" l="1"/>
  <c r="Q2060" i="12"/>
  <c r="R2060" i="12" s="1"/>
  <c r="E1879" i="13"/>
  <c r="V2061" i="12"/>
  <c r="B2062" i="12"/>
  <c r="U2061" i="12"/>
  <c r="E2061" i="12"/>
  <c r="F2061" i="12" s="1"/>
  <c r="N2061" i="12"/>
  <c r="O2061" i="12" s="1"/>
  <c r="P2061" i="12" s="1"/>
  <c r="J2061" i="12"/>
  <c r="Y2061" i="12"/>
  <c r="I2061" i="12"/>
  <c r="K2060" i="12"/>
  <c r="E1878" i="13" l="1"/>
  <c r="N2062" i="12"/>
  <c r="O2062" i="12" s="1"/>
  <c r="P2062" i="12" s="1"/>
  <c r="J2062" i="12"/>
  <c r="Y2062" i="12"/>
  <c r="I2062" i="12"/>
  <c r="V2062" i="12"/>
  <c r="B2063" i="12"/>
  <c r="U2062" i="12"/>
  <c r="E2062" i="12"/>
  <c r="F2062" i="12" s="1"/>
  <c r="K2061" i="12"/>
  <c r="Q2061" i="12"/>
  <c r="R2061" i="12" s="1"/>
  <c r="W2061" i="12"/>
  <c r="E1877" i="13" l="1"/>
  <c r="N2063" i="12"/>
  <c r="O2063" i="12" s="1"/>
  <c r="P2063" i="12" s="1"/>
  <c r="J2063" i="12"/>
  <c r="Y2063" i="12"/>
  <c r="I2063" i="12"/>
  <c r="V2063" i="12"/>
  <c r="B2064" i="12"/>
  <c r="U2063" i="12"/>
  <c r="E2063" i="12"/>
  <c r="F2063" i="12" s="1"/>
  <c r="K2062" i="12"/>
  <c r="Q2062" i="12"/>
  <c r="R2062" i="12" s="1"/>
  <c r="W2062" i="12"/>
  <c r="W2063" i="12" l="1"/>
  <c r="E1876" i="13"/>
  <c r="J2064" i="12"/>
  <c r="Y2064" i="12"/>
  <c r="I2064" i="12"/>
  <c r="V2064" i="12"/>
  <c r="B2065" i="12"/>
  <c r="U2064" i="12"/>
  <c r="E2064" i="12"/>
  <c r="F2064" i="12" s="1"/>
  <c r="N2064" i="12"/>
  <c r="O2064" i="12" s="1"/>
  <c r="P2064" i="12" s="1"/>
  <c r="K2063" i="12"/>
  <c r="Q2063" i="12"/>
  <c r="R2063" i="12" s="1"/>
  <c r="W2064" i="12" l="1"/>
  <c r="Q2064" i="12"/>
  <c r="R2064" i="12" s="1"/>
  <c r="E1875" i="13"/>
  <c r="J2065" i="12"/>
  <c r="Y2065" i="12"/>
  <c r="I2065" i="12"/>
  <c r="V2065" i="12"/>
  <c r="B2066" i="12"/>
  <c r="U2065" i="12"/>
  <c r="E2065" i="12"/>
  <c r="F2065" i="12" s="1"/>
  <c r="N2065" i="12"/>
  <c r="O2065" i="12" s="1"/>
  <c r="P2065" i="12" s="1"/>
  <c r="K2064" i="12"/>
  <c r="W2065" i="12" l="1"/>
  <c r="E1874" i="13"/>
  <c r="V2066" i="12"/>
  <c r="B2067" i="12"/>
  <c r="U2066" i="12"/>
  <c r="E2066" i="12"/>
  <c r="F2066" i="12" s="1"/>
  <c r="N2066" i="12"/>
  <c r="O2066" i="12" s="1"/>
  <c r="P2066" i="12" s="1"/>
  <c r="J2066" i="12"/>
  <c r="Y2066" i="12"/>
  <c r="I2066" i="12"/>
  <c r="K2065" i="12"/>
  <c r="Q2065" i="12"/>
  <c r="R2065" i="12" s="1"/>
  <c r="W2066" i="12" l="1"/>
  <c r="Q2066" i="12"/>
  <c r="R2066" i="12" s="1"/>
  <c r="E1873" i="13"/>
  <c r="N2067" i="12"/>
  <c r="O2067" i="12" s="1"/>
  <c r="P2067" i="12" s="1"/>
  <c r="J2067" i="12"/>
  <c r="Y2067" i="12"/>
  <c r="I2067" i="12"/>
  <c r="B2068" i="12"/>
  <c r="V2067" i="12"/>
  <c r="U2067" i="12"/>
  <c r="E2067" i="12"/>
  <c r="F2067" i="12" s="1"/>
  <c r="K2066" i="12"/>
  <c r="W2067" i="12" l="1"/>
  <c r="Q2067" i="12"/>
  <c r="R2067" i="12" s="1"/>
  <c r="E1872" i="13"/>
  <c r="N2068" i="12"/>
  <c r="O2068" i="12" s="1"/>
  <c r="P2068" i="12" s="1"/>
  <c r="J2068" i="12"/>
  <c r="Y2068" i="12"/>
  <c r="I2068" i="12"/>
  <c r="V2068" i="12"/>
  <c r="B2069" i="12"/>
  <c r="U2068" i="12"/>
  <c r="E2068" i="12"/>
  <c r="F2068" i="12" s="1"/>
  <c r="K2067" i="12"/>
  <c r="W2068" i="12" l="1"/>
  <c r="Q2068" i="12"/>
  <c r="R2068" i="12" s="1"/>
  <c r="E1871" i="13"/>
  <c r="N2069" i="12"/>
  <c r="O2069" i="12" s="1"/>
  <c r="P2069" i="12" s="1"/>
  <c r="J2069" i="12"/>
  <c r="Y2069" i="12"/>
  <c r="I2069" i="12"/>
  <c r="V2069" i="12"/>
  <c r="B2070" i="12"/>
  <c r="U2069" i="12"/>
  <c r="E2069" i="12"/>
  <c r="F2069" i="12" s="1"/>
  <c r="K2068" i="12"/>
  <c r="W2069" i="12" l="1"/>
  <c r="Q2069" i="12"/>
  <c r="R2069" i="12" s="1"/>
  <c r="E1870" i="13"/>
  <c r="J2070" i="12"/>
  <c r="Y2070" i="12"/>
  <c r="I2070" i="12"/>
  <c r="V2070" i="12"/>
  <c r="B2071" i="12"/>
  <c r="U2070" i="12"/>
  <c r="E2070" i="12"/>
  <c r="F2070" i="12" s="1"/>
  <c r="N2070" i="12"/>
  <c r="O2070" i="12" s="1"/>
  <c r="P2070" i="12" s="1"/>
  <c r="K2069" i="12"/>
  <c r="K2070" i="12" l="1"/>
  <c r="Q2070" i="12"/>
  <c r="R2070" i="12" s="1"/>
  <c r="W2070" i="12"/>
  <c r="E1869" i="13"/>
  <c r="V2071" i="12"/>
  <c r="B2072" i="12"/>
  <c r="U2071" i="12"/>
  <c r="E2071" i="12"/>
  <c r="F2071" i="12" s="1"/>
  <c r="N2071" i="12"/>
  <c r="O2071" i="12" s="1"/>
  <c r="P2071" i="12" s="1"/>
  <c r="Y2071" i="12"/>
  <c r="J2071" i="12"/>
  <c r="I2071" i="12"/>
  <c r="E1868" i="13" l="1"/>
  <c r="B2073" i="12"/>
  <c r="U2072" i="12"/>
  <c r="E2072" i="12"/>
  <c r="F2072" i="12" s="1"/>
  <c r="N2072" i="12"/>
  <c r="O2072" i="12" s="1"/>
  <c r="P2072" i="12" s="1"/>
  <c r="J2072" i="12"/>
  <c r="Y2072" i="12"/>
  <c r="I2072" i="12"/>
  <c r="V2072" i="12"/>
  <c r="K2071" i="12"/>
  <c r="Q2071" i="12"/>
  <c r="R2071" i="12" s="1"/>
  <c r="W2071" i="12"/>
  <c r="Q2072" i="12" l="1"/>
  <c r="R2072" i="12" s="1"/>
  <c r="W2072" i="12"/>
  <c r="E1867" i="13"/>
  <c r="N2073" i="12"/>
  <c r="O2073" i="12" s="1"/>
  <c r="P2073" i="12" s="1"/>
  <c r="J2073" i="12"/>
  <c r="Y2073" i="12"/>
  <c r="I2073" i="12"/>
  <c r="V2073" i="12"/>
  <c r="B2074" i="12"/>
  <c r="U2073" i="12"/>
  <c r="E2073" i="12"/>
  <c r="F2073" i="12" s="1"/>
  <c r="K2072" i="12"/>
  <c r="W2073" i="12" l="1"/>
  <c r="Q2073" i="12"/>
  <c r="R2073" i="12" s="1"/>
  <c r="E1866" i="13"/>
  <c r="N2074" i="12"/>
  <c r="O2074" i="12" s="1"/>
  <c r="P2074" i="12" s="1"/>
  <c r="J2074" i="12"/>
  <c r="Y2074" i="12"/>
  <c r="I2074" i="12"/>
  <c r="V2074" i="12"/>
  <c r="B2075" i="12"/>
  <c r="U2074" i="12"/>
  <c r="E2074" i="12"/>
  <c r="F2074" i="12" s="1"/>
  <c r="K2073" i="12"/>
  <c r="Q2074" i="12" l="1"/>
  <c r="R2074" i="12" s="1"/>
  <c r="W2074" i="12"/>
  <c r="E1865" i="13"/>
  <c r="J2075" i="12"/>
  <c r="Y2075" i="12"/>
  <c r="I2075" i="12"/>
  <c r="V2075" i="12"/>
  <c r="B2076" i="12"/>
  <c r="U2075" i="12"/>
  <c r="E2075" i="12"/>
  <c r="F2075" i="12" s="1"/>
  <c r="N2075" i="12"/>
  <c r="O2075" i="12" s="1"/>
  <c r="P2075" i="12" s="1"/>
  <c r="K2074" i="12"/>
  <c r="Q2075" i="12" l="1"/>
  <c r="R2075" i="12" s="1"/>
  <c r="K2075" i="12"/>
  <c r="W2075" i="12"/>
  <c r="E1864" i="13"/>
  <c r="Y2076" i="12"/>
  <c r="I2076" i="12"/>
  <c r="V2076" i="12"/>
  <c r="B2077" i="12"/>
  <c r="U2076" i="12"/>
  <c r="E2076" i="12"/>
  <c r="F2076" i="12" s="1"/>
  <c r="N2076" i="12"/>
  <c r="O2076" i="12" s="1"/>
  <c r="P2076" i="12" s="1"/>
  <c r="J2076" i="12"/>
  <c r="K2076" i="12" l="1"/>
  <c r="Q2076" i="12"/>
  <c r="R2076" i="12" s="1"/>
  <c r="W2076" i="12"/>
  <c r="E1863" i="13"/>
  <c r="V2077" i="12"/>
  <c r="B2078" i="12"/>
  <c r="U2077" i="12"/>
  <c r="E2077" i="12"/>
  <c r="F2077" i="12" s="1"/>
  <c r="N2077" i="12"/>
  <c r="O2077" i="12" s="1"/>
  <c r="P2077" i="12" s="1"/>
  <c r="J2077" i="12"/>
  <c r="Y2077" i="12"/>
  <c r="I2077" i="12"/>
  <c r="E1862" i="13" l="1"/>
  <c r="N2078" i="12"/>
  <c r="O2078" i="12" s="1"/>
  <c r="P2078" i="12" s="1"/>
  <c r="J2078" i="12"/>
  <c r="Y2078" i="12"/>
  <c r="I2078" i="12"/>
  <c r="V2078" i="12"/>
  <c r="B2079" i="12"/>
  <c r="U2078" i="12"/>
  <c r="E2078" i="12"/>
  <c r="F2078" i="12" s="1"/>
  <c r="K2077" i="12"/>
  <c r="Q2077" i="12"/>
  <c r="R2077" i="12" s="1"/>
  <c r="W2077" i="12"/>
  <c r="E1861" i="13" l="1"/>
  <c r="N2079" i="12"/>
  <c r="O2079" i="12" s="1"/>
  <c r="P2079" i="12" s="1"/>
  <c r="J2079" i="12"/>
  <c r="Y2079" i="12"/>
  <c r="I2079" i="12"/>
  <c r="V2079" i="12"/>
  <c r="B2080" i="12"/>
  <c r="U2079" i="12"/>
  <c r="E2079" i="12"/>
  <c r="F2079" i="12" s="1"/>
  <c r="K2078" i="12"/>
  <c r="Q2078" i="12"/>
  <c r="R2078" i="12" s="1"/>
  <c r="W2078" i="12"/>
  <c r="W2079" i="12" l="1"/>
  <c r="E1860" i="13"/>
  <c r="J2080" i="12"/>
  <c r="Y2080" i="12"/>
  <c r="I2080" i="12"/>
  <c r="V2080" i="12"/>
  <c r="B2081" i="12"/>
  <c r="U2080" i="12"/>
  <c r="E2080" i="12"/>
  <c r="F2080" i="12" s="1"/>
  <c r="N2080" i="12"/>
  <c r="O2080" i="12" s="1"/>
  <c r="P2080" i="12" s="1"/>
  <c r="K2079" i="12"/>
  <c r="Q2079" i="12"/>
  <c r="R2079" i="12" s="1"/>
  <c r="Q2080" i="12" l="1"/>
  <c r="R2080" i="12" s="1"/>
  <c r="W2080" i="12"/>
  <c r="E1859" i="13"/>
  <c r="J2081" i="12"/>
  <c r="Y2081" i="12"/>
  <c r="I2081" i="12"/>
  <c r="V2081" i="12"/>
  <c r="B2082" i="12"/>
  <c r="U2081" i="12"/>
  <c r="E2081" i="12"/>
  <c r="F2081" i="12" s="1"/>
  <c r="N2081" i="12"/>
  <c r="O2081" i="12" s="1"/>
  <c r="P2081" i="12" s="1"/>
  <c r="K2080" i="12"/>
  <c r="W2081" i="12" l="1"/>
  <c r="E1858" i="13"/>
  <c r="V2082" i="12"/>
  <c r="B2083" i="12"/>
  <c r="U2082" i="12"/>
  <c r="E2082" i="12"/>
  <c r="F2082" i="12" s="1"/>
  <c r="N2082" i="12"/>
  <c r="O2082" i="12" s="1"/>
  <c r="P2082" i="12" s="1"/>
  <c r="J2082" i="12"/>
  <c r="Y2082" i="12"/>
  <c r="I2082" i="12"/>
  <c r="K2081" i="12"/>
  <c r="Q2081" i="12"/>
  <c r="R2081" i="12" s="1"/>
  <c r="W2082" i="12" l="1"/>
  <c r="Q2082" i="12"/>
  <c r="R2082" i="12" s="1"/>
  <c r="E1857" i="13"/>
  <c r="N2083" i="12"/>
  <c r="O2083" i="12" s="1"/>
  <c r="P2083" i="12" s="1"/>
  <c r="J2083" i="12"/>
  <c r="Y2083" i="12"/>
  <c r="I2083" i="12"/>
  <c r="B2084" i="12"/>
  <c r="V2083" i="12"/>
  <c r="U2083" i="12"/>
  <c r="E2083" i="12"/>
  <c r="F2083" i="12" s="1"/>
  <c r="K2082" i="12"/>
  <c r="Q2083" i="12" l="1"/>
  <c r="R2083" i="12" s="1"/>
  <c r="W2083" i="12"/>
  <c r="E1856" i="13"/>
  <c r="N2084" i="12"/>
  <c r="O2084" i="12" s="1"/>
  <c r="P2084" i="12" s="1"/>
  <c r="J2084" i="12"/>
  <c r="Y2084" i="12"/>
  <c r="I2084" i="12"/>
  <c r="V2084" i="12"/>
  <c r="B2085" i="12"/>
  <c r="U2084" i="12"/>
  <c r="E2084" i="12"/>
  <c r="F2084" i="12" s="1"/>
  <c r="K2083" i="12"/>
  <c r="Q2084" i="12" l="1"/>
  <c r="R2084" i="12" s="1"/>
  <c r="W2084" i="12"/>
  <c r="E1855" i="13"/>
  <c r="N2085" i="12"/>
  <c r="O2085" i="12" s="1"/>
  <c r="P2085" i="12" s="1"/>
  <c r="J2085" i="12"/>
  <c r="Y2085" i="12"/>
  <c r="I2085" i="12"/>
  <c r="V2085" i="12"/>
  <c r="B2086" i="12"/>
  <c r="U2085" i="12"/>
  <c r="E2085" i="12"/>
  <c r="F2085" i="12" s="1"/>
  <c r="K2084" i="12"/>
  <c r="W2085" i="12" l="1"/>
  <c r="E1854" i="13"/>
  <c r="J2086" i="12"/>
  <c r="Y2086" i="12"/>
  <c r="I2086" i="12"/>
  <c r="V2086" i="12"/>
  <c r="B2087" i="12"/>
  <c r="U2086" i="12"/>
  <c r="E2086" i="12"/>
  <c r="F2086" i="12" s="1"/>
  <c r="N2086" i="12"/>
  <c r="O2086" i="12" s="1"/>
  <c r="P2086" i="12" s="1"/>
  <c r="Q2085" i="12"/>
  <c r="R2085" i="12" s="1"/>
  <c r="K2085" i="12"/>
  <c r="W2086" i="12" l="1"/>
  <c r="K2086" i="12"/>
  <c r="Q2086" i="12"/>
  <c r="R2086" i="12" s="1"/>
  <c r="E1853" i="13"/>
  <c r="V2087" i="12"/>
  <c r="B2088" i="12"/>
  <c r="U2087" i="12"/>
  <c r="E2087" i="12"/>
  <c r="F2087" i="12" s="1"/>
  <c r="N2087" i="12"/>
  <c r="O2087" i="12" s="1"/>
  <c r="P2087" i="12" s="1"/>
  <c r="Y2087" i="12"/>
  <c r="J2087" i="12"/>
  <c r="I2087" i="12"/>
  <c r="K2087" i="12" l="1"/>
  <c r="Q2087" i="12"/>
  <c r="R2087" i="12" s="1"/>
  <c r="W2087" i="12"/>
  <c r="E1852" i="13"/>
  <c r="B2089" i="12"/>
  <c r="U2088" i="12"/>
  <c r="E2088" i="12"/>
  <c r="F2088" i="12" s="1"/>
  <c r="N2088" i="12"/>
  <c r="O2088" i="12" s="1"/>
  <c r="P2088" i="12" s="1"/>
  <c r="J2088" i="12"/>
  <c r="Y2088" i="12"/>
  <c r="I2088" i="12"/>
  <c r="V2088" i="12"/>
  <c r="W2088" i="12" l="1"/>
  <c r="E1851" i="13"/>
  <c r="N2089" i="12"/>
  <c r="O2089" i="12" s="1"/>
  <c r="P2089" i="12" s="1"/>
  <c r="J2089" i="12"/>
  <c r="Y2089" i="12"/>
  <c r="I2089" i="12"/>
  <c r="V2089" i="12"/>
  <c r="B2090" i="12"/>
  <c r="U2089" i="12"/>
  <c r="E2089" i="12"/>
  <c r="F2089" i="12" s="1"/>
  <c r="K2088" i="12"/>
  <c r="Q2088" i="12"/>
  <c r="R2088" i="12" s="1"/>
  <c r="W2089" i="12" l="1"/>
  <c r="K2089" i="12"/>
  <c r="Q2089" i="12"/>
  <c r="R2089" i="12" s="1"/>
  <c r="E1850" i="13"/>
  <c r="N2090" i="12"/>
  <c r="O2090" i="12" s="1"/>
  <c r="P2090" i="12" s="1"/>
  <c r="J2090" i="12"/>
  <c r="Y2090" i="12"/>
  <c r="I2090" i="12"/>
  <c r="V2090" i="12"/>
  <c r="B2091" i="12"/>
  <c r="U2090" i="12"/>
  <c r="E2090" i="12"/>
  <c r="F2090" i="12" s="1"/>
  <c r="W2090" i="12" l="1"/>
  <c r="Q2090" i="12"/>
  <c r="R2090" i="12" s="1"/>
  <c r="E1849" i="13"/>
  <c r="J2091" i="12"/>
  <c r="Y2091" i="12"/>
  <c r="I2091" i="12"/>
  <c r="V2091" i="12"/>
  <c r="B2092" i="12"/>
  <c r="U2091" i="12"/>
  <c r="E2091" i="12"/>
  <c r="F2091" i="12" s="1"/>
  <c r="N2091" i="12"/>
  <c r="O2091" i="12" s="1"/>
  <c r="P2091" i="12" s="1"/>
  <c r="K2090" i="12"/>
  <c r="Q2091" i="12" l="1"/>
  <c r="R2091" i="12" s="1"/>
  <c r="E1848" i="13"/>
  <c r="Y2092" i="12"/>
  <c r="I2092" i="12"/>
  <c r="V2092" i="12"/>
  <c r="B2093" i="12"/>
  <c r="U2092" i="12"/>
  <c r="E2092" i="12"/>
  <c r="F2092" i="12" s="1"/>
  <c r="N2092" i="12"/>
  <c r="O2092" i="12" s="1"/>
  <c r="P2092" i="12" s="1"/>
  <c r="J2092" i="12"/>
  <c r="K2091" i="12"/>
  <c r="W2091" i="12"/>
  <c r="W2092" i="12" l="1"/>
  <c r="E1847" i="13"/>
  <c r="V2093" i="12"/>
  <c r="B2094" i="12"/>
  <c r="U2093" i="12"/>
  <c r="E2093" i="12"/>
  <c r="F2093" i="12" s="1"/>
  <c r="N2093" i="12"/>
  <c r="O2093" i="12" s="1"/>
  <c r="P2093" i="12" s="1"/>
  <c r="J2093" i="12"/>
  <c r="Y2093" i="12"/>
  <c r="I2093" i="12"/>
  <c r="K2092" i="12"/>
  <c r="Q2092" i="12"/>
  <c r="R2092" i="12" s="1"/>
  <c r="K2093" i="12" l="1"/>
  <c r="Q2093" i="12"/>
  <c r="R2093" i="12" s="1"/>
  <c r="W2093" i="12"/>
  <c r="E1846" i="13"/>
  <c r="N2094" i="12"/>
  <c r="O2094" i="12" s="1"/>
  <c r="P2094" i="12" s="1"/>
  <c r="J2094" i="12"/>
  <c r="Y2094" i="12"/>
  <c r="I2094" i="12"/>
  <c r="V2094" i="12"/>
  <c r="B2095" i="12"/>
  <c r="U2094" i="12"/>
  <c r="E2094" i="12"/>
  <c r="F2094" i="12" s="1"/>
  <c r="W2094" i="12" l="1"/>
  <c r="K2094" i="12"/>
  <c r="Q2094" i="12"/>
  <c r="R2094" i="12" s="1"/>
  <c r="E1845" i="13"/>
  <c r="N2095" i="12"/>
  <c r="O2095" i="12" s="1"/>
  <c r="P2095" i="12" s="1"/>
  <c r="J2095" i="12"/>
  <c r="Y2095" i="12"/>
  <c r="I2095" i="12"/>
  <c r="V2095" i="12"/>
  <c r="B2096" i="12"/>
  <c r="U2095" i="12"/>
  <c r="E2095" i="12"/>
  <c r="F2095" i="12" s="1"/>
  <c r="K2095" i="12" l="1"/>
  <c r="Q2095" i="12"/>
  <c r="R2095" i="12" s="1"/>
  <c r="W2095" i="12"/>
  <c r="E1844" i="13"/>
  <c r="J2096" i="12"/>
  <c r="Y2096" i="12"/>
  <c r="I2096" i="12"/>
  <c r="V2096" i="12"/>
  <c r="B2097" i="12"/>
  <c r="U2096" i="12"/>
  <c r="E2096" i="12"/>
  <c r="F2096" i="12" s="1"/>
  <c r="N2096" i="12"/>
  <c r="O2096" i="12" s="1"/>
  <c r="P2096" i="12" s="1"/>
  <c r="W2096" i="12" l="1"/>
  <c r="E1843" i="13"/>
  <c r="J2097" i="12"/>
  <c r="Y2097" i="12"/>
  <c r="I2097" i="12"/>
  <c r="V2097" i="12"/>
  <c r="B2098" i="12"/>
  <c r="U2097" i="12"/>
  <c r="E2097" i="12"/>
  <c r="F2097" i="12" s="1"/>
  <c r="N2097" i="12"/>
  <c r="O2097" i="12" s="1"/>
  <c r="P2097" i="12" s="1"/>
  <c r="K2096" i="12"/>
  <c r="Q2096" i="12"/>
  <c r="R2096" i="12" s="1"/>
  <c r="W2097" i="12" l="1"/>
  <c r="E1842" i="13"/>
  <c r="V2098" i="12"/>
  <c r="B2099" i="12"/>
  <c r="U2098" i="12"/>
  <c r="E2098" i="12"/>
  <c r="F2098" i="12" s="1"/>
  <c r="N2098" i="12"/>
  <c r="O2098" i="12" s="1"/>
  <c r="P2098" i="12" s="1"/>
  <c r="J2098" i="12"/>
  <c r="Y2098" i="12"/>
  <c r="I2098" i="12"/>
  <c r="K2097" i="12"/>
  <c r="Q2097" i="12"/>
  <c r="R2097" i="12" s="1"/>
  <c r="W2098" i="12" l="1"/>
  <c r="Q2098" i="12"/>
  <c r="R2098" i="12" s="1"/>
  <c r="E1841" i="13"/>
  <c r="N2099" i="12"/>
  <c r="O2099" i="12" s="1"/>
  <c r="P2099" i="12" s="1"/>
  <c r="J2099" i="12"/>
  <c r="Y2099" i="12"/>
  <c r="I2099" i="12"/>
  <c r="B2100" i="12"/>
  <c r="V2099" i="12"/>
  <c r="U2099" i="12"/>
  <c r="E2099" i="12"/>
  <c r="F2099" i="12" s="1"/>
  <c r="K2098" i="12"/>
  <c r="Q2099" i="12" l="1"/>
  <c r="R2099" i="12" s="1"/>
  <c r="W2099" i="12"/>
  <c r="E1840" i="13"/>
  <c r="N2100" i="12"/>
  <c r="O2100" i="12" s="1"/>
  <c r="P2100" i="12" s="1"/>
  <c r="J2100" i="12"/>
  <c r="Y2100" i="12"/>
  <c r="I2100" i="12"/>
  <c r="V2100" i="12"/>
  <c r="B2101" i="12"/>
  <c r="U2100" i="12"/>
  <c r="E2100" i="12"/>
  <c r="F2100" i="12" s="1"/>
  <c r="K2099" i="12"/>
  <c r="Q2100" i="12" l="1"/>
  <c r="R2100" i="12" s="1"/>
  <c r="W2100" i="12"/>
  <c r="E1839" i="13"/>
  <c r="N2101" i="12"/>
  <c r="O2101" i="12" s="1"/>
  <c r="P2101" i="12" s="1"/>
  <c r="J2101" i="12"/>
  <c r="Y2101" i="12"/>
  <c r="I2101" i="12"/>
  <c r="V2101" i="12"/>
  <c r="B2102" i="12"/>
  <c r="U2101" i="12"/>
  <c r="E2101" i="12"/>
  <c r="F2101" i="12" s="1"/>
  <c r="K2100" i="12"/>
  <c r="W2101" i="12" l="1"/>
  <c r="Q2101" i="12"/>
  <c r="R2101" i="12" s="1"/>
  <c r="E1838" i="13"/>
  <c r="J2102" i="12"/>
  <c r="Y2102" i="12"/>
  <c r="I2102" i="12"/>
  <c r="V2102" i="12"/>
  <c r="B2103" i="12"/>
  <c r="U2102" i="12"/>
  <c r="E2102" i="12"/>
  <c r="F2102" i="12" s="1"/>
  <c r="N2102" i="12"/>
  <c r="O2102" i="12" s="1"/>
  <c r="P2102" i="12" s="1"/>
  <c r="K2101" i="12"/>
  <c r="W2102" i="12" l="1"/>
  <c r="Q2102" i="12"/>
  <c r="R2102" i="12" s="1"/>
  <c r="E1837" i="13"/>
  <c r="V2103" i="12"/>
  <c r="B2104" i="12"/>
  <c r="U2103" i="12"/>
  <c r="E2103" i="12"/>
  <c r="F2103" i="12" s="1"/>
  <c r="N2103" i="12"/>
  <c r="O2103" i="12" s="1"/>
  <c r="P2103" i="12" s="1"/>
  <c r="Y2103" i="12"/>
  <c r="J2103" i="12"/>
  <c r="I2103" i="12"/>
  <c r="K2102" i="12"/>
  <c r="K2103" i="12" l="1"/>
  <c r="W2103" i="12"/>
  <c r="E1836" i="13"/>
  <c r="B2105" i="12"/>
  <c r="U2104" i="12"/>
  <c r="E2104" i="12"/>
  <c r="F2104" i="12" s="1"/>
  <c r="N2104" i="12"/>
  <c r="O2104" i="12" s="1"/>
  <c r="P2104" i="12" s="1"/>
  <c r="J2104" i="12"/>
  <c r="Y2104" i="12"/>
  <c r="I2104" i="12"/>
  <c r="V2104" i="12"/>
  <c r="Q2103" i="12"/>
  <c r="R2103" i="12" s="1"/>
  <c r="Q2104" i="12" l="1"/>
  <c r="R2104" i="12" s="1"/>
  <c r="W2104" i="12"/>
  <c r="E1835" i="13"/>
  <c r="N2105" i="12"/>
  <c r="O2105" i="12" s="1"/>
  <c r="P2105" i="12" s="1"/>
  <c r="J2105" i="12"/>
  <c r="Y2105" i="12"/>
  <c r="I2105" i="12"/>
  <c r="V2105" i="12"/>
  <c r="B2106" i="12"/>
  <c r="U2105" i="12"/>
  <c r="E2105" i="12"/>
  <c r="F2105" i="12" s="1"/>
  <c r="K2104" i="12"/>
  <c r="K2105" i="12" l="1"/>
  <c r="Q2105" i="12"/>
  <c r="R2105" i="12" s="1"/>
  <c r="W2105" i="12"/>
  <c r="E1834" i="13"/>
  <c r="N2106" i="12"/>
  <c r="O2106" i="12" s="1"/>
  <c r="P2106" i="12" s="1"/>
  <c r="J2106" i="12"/>
  <c r="Y2106" i="12"/>
  <c r="I2106" i="12"/>
  <c r="V2106" i="12"/>
  <c r="B2107" i="12"/>
  <c r="U2106" i="12"/>
  <c r="E2106" i="12"/>
  <c r="F2106" i="12" s="1"/>
  <c r="Q2106" i="12" l="1"/>
  <c r="R2106" i="12" s="1"/>
  <c r="W2106" i="12"/>
  <c r="E1833" i="13"/>
  <c r="J2107" i="12"/>
  <c r="Y2107" i="12"/>
  <c r="I2107" i="12"/>
  <c r="V2107" i="12"/>
  <c r="B2108" i="12"/>
  <c r="U2107" i="12"/>
  <c r="E2107" i="12"/>
  <c r="F2107" i="12" s="1"/>
  <c r="N2107" i="12"/>
  <c r="O2107" i="12" s="1"/>
  <c r="P2107" i="12" s="1"/>
  <c r="K2106" i="12"/>
  <c r="K2107" i="12" l="1"/>
  <c r="Q2107" i="12"/>
  <c r="R2107" i="12" s="1"/>
  <c r="W2107" i="12"/>
  <c r="E1832" i="13"/>
  <c r="Y2108" i="12"/>
  <c r="I2108" i="12"/>
  <c r="V2108" i="12"/>
  <c r="B2109" i="12"/>
  <c r="U2108" i="12"/>
  <c r="E2108" i="12"/>
  <c r="F2108" i="12" s="1"/>
  <c r="N2108" i="12"/>
  <c r="O2108" i="12" s="1"/>
  <c r="P2108" i="12" s="1"/>
  <c r="J2108" i="12"/>
  <c r="W2108" i="12" l="1"/>
  <c r="Q2108" i="12"/>
  <c r="R2108" i="12" s="1"/>
  <c r="E1831" i="13"/>
  <c r="V2109" i="12"/>
  <c r="B2110" i="12"/>
  <c r="U2109" i="12"/>
  <c r="E2109" i="12"/>
  <c r="F2109" i="12" s="1"/>
  <c r="N2109" i="12"/>
  <c r="O2109" i="12" s="1"/>
  <c r="P2109" i="12" s="1"/>
  <c r="J2109" i="12"/>
  <c r="Y2109" i="12"/>
  <c r="I2109" i="12"/>
  <c r="K2108" i="12"/>
  <c r="E1830" i="13" l="1"/>
  <c r="N2110" i="12"/>
  <c r="O2110" i="12" s="1"/>
  <c r="P2110" i="12" s="1"/>
  <c r="J2110" i="12"/>
  <c r="Y2110" i="12"/>
  <c r="I2110" i="12"/>
  <c r="V2110" i="12"/>
  <c r="B2111" i="12"/>
  <c r="U2110" i="12"/>
  <c r="E2110" i="12"/>
  <c r="F2110" i="12" s="1"/>
  <c r="K2109" i="12"/>
  <c r="Q2109" i="12"/>
  <c r="R2109" i="12" s="1"/>
  <c r="W2109" i="12"/>
  <c r="Q2110" i="12" l="1"/>
  <c r="R2110" i="12" s="1"/>
  <c r="W2110" i="12"/>
  <c r="E1829" i="13"/>
  <c r="N2111" i="12"/>
  <c r="O2111" i="12" s="1"/>
  <c r="P2111" i="12" s="1"/>
  <c r="J2111" i="12"/>
  <c r="Y2111" i="12"/>
  <c r="I2111" i="12"/>
  <c r="V2111" i="12"/>
  <c r="B2112" i="12"/>
  <c r="U2111" i="12"/>
  <c r="E2111" i="12"/>
  <c r="F2111" i="12" s="1"/>
  <c r="K2110" i="12"/>
  <c r="W2111" i="12" l="1"/>
  <c r="Q2111" i="12"/>
  <c r="R2111" i="12" s="1"/>
  <c r="K2111" i="12"/>
  <c r="E1828" i="13"/>
  <c r="J2112" i="12"/>
  <c r="Y2112" i="12"/>
  <c r="I2112" i="12"/>
  <c r="V2112" i="12"/>
  <c r="B2113" i="12"/>
  <c r="U2112" i="12"/>
  <c r="E2112" i="12"/>
  <c r="F2112" i="12" s="1"/>
  <c r="N2112" i="12"/>
  <c r="O2112" i="12" s="1"/>
  <c r="P2112" i="12" s="1"/>
  <c r="Q2112" i="12" l="1"/>
  <c r="R2112" i="12" s="1"/>
  <c r="W2112" i="12"/>
  <c r="E1827" i="13"/>
  <c r="J2113" i="12"/>
  <c r="Y2113" i="12"/>
  <c r="I2113" i="12"/>
  <c r="V2113" i="12"/>
  <c r="B2114" i="12"/>
  <c r="U2113" i="12"/>
  <c r="E2113" i="12"/>
  <c r="F2113" i="12" s="1"/>
  <c r="N2113" i="12"/>
  <c r="O2113" i="12" s="1"/>
  <c r="P2113" i="12" s="1"/>
  <c r="K2112" i="12"/>
  <c r="K2113" i="12" l="1"/>
  <c r="Q2113" i="12"/>
  <c r="R2113" i="12" s="1"/>
  <c r="W2113" i="12"/>
  <c r="E1826" i="13"/>
  <c r="V2114" i="12"/>
  <c r="B2115" i="12"/>
  <c r="U2114" i="12"/>
  <c r="E2114" i="12"/>
  <c r="F2114" i="12" s="1"/>
  <c r="N2114" i="12"/>
  <c r="O2114" i="12" s="1"/>
  <c r="P2114" i="12" s="1"/>
  <c r="J2114" i="12"/>
  <c r="Y2114" i="12"/>
  <c r="I2114" i="12"/>
  <c r="W2114" i="12" l="1"/>
  <c r="E1825" i="13"/>
  <c r="N2115" i="12"/>
  <c r="O2115" i="12" s="1"/>
  <c r="P2115" i="12" s="1"/>
  <c r="J2115" i="12"/>
  <c r="Y2115" i="12"/>
  <c r="I2115" i="12"/>
  <c r="V2115" i="12"/>
  <c r="U2115" i="12"/>
  <c r="E2115" i="12"/>
  <c r="F2115" i="12" s="1"/>
  <c r="B2116" i="12"/>
  <c r="K2114" i="12"/>
  <c r="Q2114" i="12"/>
  <c r="R2114" i="12" s="1"/>
  <c r="W2115" i="12" l="1"/>
  <c r="Q2115" i="12"/>
  <c r="R2115" i="12" s="1"/>
  <c r="E1824" i="13"/>
  <c r="N2116" i="12"/>
  <c r="O2116" i="12" s="1"/>
  <c r="P2116" i="12" s="1"/>
  <c r="J2116" i="12"/>
  <c r="Y2116" i="12"/>
  <c r="I2116" i="12"/>
  <c r="V2116" i="12"/>
  <c r="B2117" i="12"/>
  <c r="U2116" i="12"/>
  <c r="E2116" i="12"/>
  <c r="F2116" i="12" s="1"/>
  <c r="K2115" i="12"/>
  <c r="Q2116" i="12" l="1"/>
  <c r="R2116" i="12" s="1"/>
  <c r="W2116" i="12"/>
  <c r="E1823" i="13"/>
  <c r="N2117" i="12"/>
  <c r="O2117" i="12" s="1"/>
  <c r="P2117" i="12" s="1"/>
  <c r="J2117" i="12"/>
  <c r="Y2117" i="12"/>
  <c r="I2117" i="12"/>
  <c r="V2117" i="12"/>
  <c r="B2118" i="12"/>
  <c r="U2117" i="12"/>
  <c r="E2117" i="12"/>
  <c r="F2117" i="12" s="1"/>
  <c r="K2116" i="12"/>
  <c r="W2117" i="12" l="1"/>
  <c r="K2117" i="12"/>
  <c r="Q2117" i="12"/>
  <c r="R2117" i="12" s="1"/>
  <c r="E1822" i="13"/>
  <c r="J2118" i="12"/>
  <c r="Y2118" i="12"/>
  <c r="I2118" i="12"/>
  <c r="V2118" i="12"/>
  <c r="B2119" i="12"/>
  <c r="U2118" i="12"/>
  <c r="E2118" i="12"/>
  <c r="F2118" i="12" s="1"/>
  <c r="N2118" i="12"/>
  <c r="O2118" i="12" s="1"/>
  <c r="P2118" i="12" s="1"/>
  <c r="W2118" i="12" l="1"/>
  <c r="Q2118" i="12"/>
  <c r="R2118" i="12" s="1"/>
  <c r="E1821" i="13"/>
  <c r="V2119" i="12"/>
  <c r="B2120" i="12"/>
  <c r="U2119" i="12"/>
  <c r="E2119" i="12"/>
  <c r="F2119" i="12" s="1"/>
  <c r="N2119" i="12"/>
  <c r="O2119" i="12" s="1"/>
  <c r="P2119" i="12" s="1"/>
  <c r="J2119" i="12"/>
  <c r="I2119" i="12"/>
  <c r="Y2119" i="12"/>
  <c r="K2118" i="12"/>
  <c r="W2119" i="12" l="1"/>
  <c r="E1820" i="13"/>
  <c r="B2121" i="12"/>
  <c r="U2120" i="12"/>
  <c r="E2120" i="12"/>
  <c r="F2120" i="12" s="1"/>
  <c r="N2120" i="12"/>
  <c r="O2120" i="12" s="1"/>
  <c r="P2120" i="12" s="1"/>
  <c r="J2120" i="12"/>
  <c r="Y2120" i="12"/>
  <c r="I2120" i="12"/>
  <c r="V2120" i="12"/>
  <c r="K2119" i="12"/>
  <c r="Q2119" i="12"/>
  <c r="R2119" i="12" s="1"/>
  <c r="Q2120" i="12" l="1"/>
  <c r="R2120" i="12" s="1"/>
  <c r="W2120" i="12"/>
  <c r="E1819" i="13"/>
  <c r="N2121" i="12"/>
  <c r="O2121" i="12" s="1"/>
  <c r="P2121" i="12" s="1"/>
  <c r="J2121" i="12"/>
  <c r="Y2121" i="12"/>
  <c r="I2121" i="12"/>
  <c r="V2121" i="12"/>
  <c r="B2122" i="12"/>
  <c r="U2121" i="12"/>
  <c r="E2121" i="12"/>
  <c r="F2121" i="12" s="1"/>
  <c r="K2120" i="12"/>
  <c r="K2121" i="12" l="1"/>
  <c r="Q2121" i="12"/>
  <c r="R2121" i="12" s="1"/>
  <c r="W2121" i="12"/>
  <c r="E1818" i="13"/>
  <c r="N2122" i="12"/>
  <c r="O2122" i="12" s="1"/>
  <c r="P2122" i="12" s="1"/>
  <c r="J2122" i="12"/>
  <c r="Y2122" i="12"/>
  <c r="I2122" i="12"/>
  <c r="V2122" i="12"/>
  <c r="B2123" i="12"/>
  <c r="U2122" i="12"/>
  <c r="E2122" i="12"/>
  <c r="F2122" i="12" s="1"/>
  <c r="Q2122" i="12" l="1"/>
  <c r="R2122" i="12" s="1"/>
  <c r="W2122" i="12"/>
  <c r="E1817" i="13"/>
  <c r="J2123" i="12"/>
  <c r="Y2123" i="12"/>
  <c r="I2123" i="12"/>
  <c r="V2123" i="12"/>
  <c r="B2124" i="12"/>
  <c r="U2123" i="12"/>
  <c r="E2123" i="12"/>
  <c r="F2123" i="12" s="1"/>
  <c r="N2123" i="12"/>
  <c r="O2123" i="12" s="1"/>
  <c r="P2123" i="12" s="1"/>
  <c r="K2122" i="12"/>
  <c r="K2123" i="12" l="1"/>
  <c r="Q2123" i="12"/>
  <c r="R2123" i="12" s="1"/>
  <c r="W2123" i="12"/>
  <c r="E1816" i="13"/>
  <c r="Y2124" i="12"/>
  <c r="I2124" i="12"/>
  <c r="V2124" i="12"/>
  <c r="B2125" i="12"/>
  <c r="U2124" i="12"/>
  <c r="E2124" i="12"/>
  <c r="F2124" i="12" s="1"/>
  <c r="N2124" i="12"/>
  <c r="O2124" i="12" s="1"/>
  <c r="P2124" i="12" s="1"/>
  <c r="J2124" i="12"/>
  <c r="W2124" i="12" l="1"/>
  <c r="Q2124" i="12"/>
  <c r="R2124" i="12" s="1"/>
  <c r="E1815" i="13"/>
  <c r="V2125" i="12"/>
  <c r="B2126" i="12"/>
  <c r="U2125" i="12"/>
  <c r="E2125" i="12"/>
  <c r="F2125" i="12" s="1"/>
  <c r="N2125" i="12"/>
  <c r="O2125" i="12" s="1"/>
  <c r="P2125" i="12" s="1"/>
  <c r="J2125" i="12"/>
  <c r="Y2125" i="12"/>
  <c r="I2125" i="12"/>
  <c r="K2124" i="12"/>
  <c r="E1814" i="13" l="1"/>
  <c r="N2126" i="12"/>
  <c r="O2126" i="12" s="1"/>
  <c r="P2126" i="12" s="1"/>
  <c r="J2126" i="12"/>
  <c r="Y2126" i="12"/>
  <c r="I2126" i="12"/>
  <c r="V2126" i="12"/>
  <c r="U2126" i="12"/>
  <c r="E2126" i="12"/>
  <c r="F2126" i="12" s="1"/>
  <c r="B2127" i="12"/>
  <c r="K2125" i="12"/>
  <c r="Q2125" i="12"/>
  <c r="R2125" i="12" s="1"/>
  <c r="W2125" i="12"/>
  <c r="Q2126" i="12" l="1"/>
  <c r="R2126" i="12" s="1"/>
  <c r="E1813" i="13"/>
  <c r="N2127" i="12"/>
  <c r="O2127" i="12" s="1"/>
  <c r="P2127" i="12" s="1"/>
  <c r="J2127" i="12"/>
  <c r="Y2127" i="12"/>
  <c r="I2127" i="12"/>
  <c r="V2127" i="12"/>
  <c r="B2128" i="12"/>
  <c r="U2127" i="12"/>
  <c r="E2127" i="12"/>
  <c r="F2127" i="12" s="1"/>
  <c r="W2126" i="12"/>
  <c r="K2126" i="12"/>
  <c r="Q2127" i="12" l="1"/>
  <c r="R2127" i="12" s="1"/>
  <c r="K2127" i="12"/>
  <c r="W2127" i="12"/>
  <c r="E1812" i="13"/>
  <c r="J2128" i="12"/>
  <c r="Y2128" i="12"/>
  <c r="I2128" i="12"/>
  <c r="V2128" i="12"/>
  <c r="B2129" i="12"/>
  <c r="U2128" i="12"/>
  <c r="E2128" i="12"/>
  <c r="F2128" i="12" s="1"/>
  <c r="N2128" i="12"/>
  <c r="O2128" i="12" s="1"/>
  <c r="P2128" i="12" s="1"/>
  <c r="W2128" i="12" l="1"/>
  <c r="Q2128" i="12"/>
  <c r="R2128" i="12" s="1"/>
  <c r="E1811" i="13"/>
  <c r="J2129" i="12"/>
  <c r="Y2129" i="12"/>
  <c r="I2129" i="12"/>
  <c r="V2129" i="12"/>
  <c r="B2130" i="12"/>
  <c r="U2129" i="12"/>
  <c r="E2129" i="12"/>
  <c r="F2129" i="12" s="1"/>
  <c r="N2129" i="12"/>
  <c r="O2129" i="12" s="1"/>
  <c r="P2129" i="12" s="1"/>
  <c r="K2128" i="12"/>
  <c r="W2129" i="12" l="1"/>
  <c r="Q2129" i="12"/>
  <c r="R2129" i="12" s="1"/>
  <c r="E1810" i="13"/>
  <c r="V2130" i="12"/>
  <c r="B2131" i="12"/>
  <c r="U2130" i="12"/>
  <c r="E2130" i="12"/>
  <c r="F2130" i="12" s="1"/>
  <c r="N2130" i="12"/>
  <c r="O2130" i="12" s="1"/>
  <c r="P2130" i="12" s="1"/>
  <c r="J2130" i="12"/>
  <c r="I2130" i="12"/>
  <c r="Y2130" i="12"/>
  <c r="K2129" i="12"/>
  <c r="W2130" i="12" l="1"/>
  <c r="E1809" i="13"/>
  <c r="N2131" i="12"/>
  <c r="O2131" i="12" s="1"/>
  <c r="P2131" i="12" s="1"/>
  <c r="J2131" i="12"/>
  <c r="Y2131" i="12"/>
  <c r="I2131" i="12"/>
  <c r="B2132" i="12"/>
  <c r="V2131" i="12"/>
  <c r="U2131" i="12"/>
  <c r="E2131" i="12"/>
  <c r="F2131" i="12" s="1"/>
  <c r="K2130" i="12"/>
  <c r="Q2130" i="12"/>
  <c r="R2130" i="12" s="1"/>
  <c r="W2131" i="12" l="1"/>
  <c r="Q2131" i="12"/>
  <c r="R2131" i="12" s="1"/>
  <c r="E1808" i="13"/>
  <c r="N2132" i="12"/>
  <c r="O2132" i="12" s="1"/>
  <c r="P2132" i="12" s="1"/>
  <c r="J2132" i="12"/>
  <c r="Y2132" i="12"/>
  <c r="I2132" i="12"/>
  <c r="V2132" i="12"/>
  <c r="B2133" i="12"/>
  <c r="U2132" i="12"/>
  <c r="E2132" i="12"/>
  <c r="F2132" i="12" s="1"/>
  <c r="K2131" i="12"/>
  <c r="W2132" i="12" l="1"/>
  <c r="Q2132" i="12"/>
  <c r="R2132" i="12" s="1"/>
  <c r="E1807" i="13"/>
  <c r="N2133" i="12"/>
  <c r="O2133" i="12" s="1"/>
  <c r="P2133" i="12" s="1"/>
  <c r="J2133" i="12"/>
  <c r="Y2133" i="12"/>
  <c r="I2133" i="12"/>
  <c r="V2133" i="12"/>
  <c r="B2134" i="12"/>
  <c r="U2133" i="12"/>
  <c r="E2133" i="12"/>
  <c r="F2133" i="12" s="1"/>
  <c r="K2132" i="12"/>
  <c r="W2133" i="12" l="1"/>
  <c r="Q2133" i="12"/>
  <c r="R2133" i="12" s="1"/>
  <c r="E1806" i="13"/>
  <c r="J2134" i="12"/>
  <c r="Y2134" i="12"/>
  <c r="I2134" i="12"/>
  <c r="V2134" i="12"/>
  <c r="B2135" i="12"/>
  <c r="U2134" i="12"/>
  <c r="E2134" i="12"/>
  <c r="F2134" i="12" s="1"/>
  <c r="N2134" i="12"/>
  <c r="O2134" i="12" s="1"/>
  <c r="P2134" i="12" s="1"/>
  <c r="K2133" i="12"/>
  <c r="K2134" i="12" l="1"/>
  <c r="Q2134" i="12"/>
  <c r="R2134" i="12" s="1"/>
  <c r="W2134" i="12"/>
  <c r="E1805" i="13"/>
  <c r="V2135" i="12"/>
  <c r="B2136" i="12"/>
  <c r="U2135" i="12"/>
  <c r="E2135" i="12"/>
  <c r="F2135" i="12" s="1"/>
  <c r="N2135" i="12"/>
  <c r="O2135" i="12" s="1"/>
  <c r="P2135" i="12" s="1"/>
  <c r="Y2135" i="12"/>
  <c r="J2135" i="12"/>
  <c r="I2135" i="12"/>
  <c r="E1804" i="13" l="1"/>
  <c r="B2137" i="12"/>
  <c r="U2136" i="12"/>
  <c r="E2136" i="12"/>
  <c r="F2136" i="12" s="1"/>
  <c r="N2136" i="12"/>
  <c r="O2136" i="12" s="1"/>
  <c r="P2136" i="12" s="1"/>
  <c r="J2136" i="12"/>
  <c r="Y2136" i="12"/>
  <c r="I2136" i="12"/>
  <c r="V2136" i="12"/>
  <c r="K2135" i="12"/>
  <c r="Q2135" i="12"/>
  <c r="R2135" i="12" s="1"/>
  <c r="W2135" i="12"/>
  <c r="W2136" i="12" l="1"/>
  <c r="Q2136" i="12"/>
  <c r="R2136" i="12" s="1"/>
  <c r="E1803" i="13"/>
  <c r="N2137" i="12"/>
  <c r="O2137" i="12" s="1"/>
  <c r="P2137" i="12" s="1"/>
  <c r="J2137" i="12"/>
  <c r="Y2137" i="12"/>
  <c r="I2137" i="12"/>
  <c r="V2137" i="12"/>
  <c r="B2138" i="12"/>
  <c r="U2137" i="12"/>
  <c r="E2137" i="12"/>
  <c r="F2137" i="12" s="1"/>
  <c r="K2136" i="12"/>
  <c r="Q2137" i="12" l="1"/>
  <c r="R2137" i="12" s="1"/>
  <c r="W2137" i="12"/>
  <c r="E1802" i="13"/>
  <c r="N2138" i="12"/>
  <c r="O2138" i="12" s="1"/>
  <c r="P2138" i="12" s="1"/>
  <c r="J2138" i="12"/>
  <c r="Y2138" i="12"/>
  <c r="I2138" i="12"/>
  <c r="V2138" i="12"/>
  <c r="B2139" i="12"/>
  <c r="U2138" i="12"/>
  <c r="E2138" i="12"/>
  <c r="F2138" i="12" s="1"/>
  <c r="K2137" i="12"/>
  <c r="W2138" i="12" l="1"/>
  <c r="Q2138" i="12"/>
  <c r="R2138" i="12" s="1"/>
  <c r="E1801" i="13"/>
  <c r="J2139" i="12"/>
  <c r="Y2139" i="12"/>
  <c r="I2139" i="12"/>
  <c r="V2139" i="12"/>
  <c r="B2140" i="12"/>
  <c r="U2139" i="12"/>
  <c r="E2139" i="12"/>
  <c r="F2139" i="12" s="1"/>
  <c r="N2139" i="12"/>
  <c r="O2139" i="12" s="1"/>
  <c r="P2139" i="12" s="1"/>
  <c r="K2138" i="12"/>
  <c r="Q2139" i="12" l="1"/>
  <c r="R2139" i="12" s="1"/>
  <c r="W2139" i="12"/>
  <c r="E1800" i="13"/>
  <c r="I2140" i="12"/>
  <c r="Y2140" i="12"/>
  <c r="E2140" i="12"/>
  <c r="F2140" i="12" s="1"/>
  <c r="V2140" i="12"/>
  <c r="U2140" i="12"/>
  <c r="B2141" i="12"/>
  <c r="N2140" i="12"/>
  <c r="O2140" i="12" s="1"/>
  <c r="P2140" i="12" s="1"/>
  <c r="J2140" i="12"/>
  <c r="K2139" i="12"/>
  <c r="Q2140" i="12" l="1"/>
  <c r="R2140" i="12" s="1"/>
  <c r="K2140" i="12"/>
  <c r="E1799" i="13"/>
  <c r="Y2141" i="12"/>
  <c r="I2141" i="12"/>
  <c r="B2142" i="12"/>
  <c r="N2141" i="12"/>
  <c r="O2141" i="12" s="1"/>
  <c r="P2141" i="12" s="1"/>
  <c r="J2141" i="12"/>
  <c r="E2141" i="12"/>
  <c r="F2141" i="12" s="1"/>
  <c r="V2141" i="12"/>
  <c r="U2141" i="12"/>
  <c r="W2140" i="12"/>
  <c r="K2141" i="12" l="1"/>
  <c r="W2141" i="12"/>
  <c r="E1798" i="13"/>
  <c r="N2142" i="12"/>
  <c r="O2142" i="12" s="1"/>
  <c r="P2142" i="12" s="1"/>
  <c r="V2142" i="12"/>
  <c r="U2142" i="12"/>
  <c r="B2143" i="12"/>
  <c r="J2142" i="12"/>
  <c r="I2142" i="12"/>
  <c r="E2142" i="12"/>
  <c r="F2142" i="12" s="1"/>
  <c r="Y2142" i="12"/>
  <c r="Q2141" i="12"/>
  <c r="R2141" i="12" s="1"/>
  <c r="W2142" i="12" l="1"/>
  <c r="E1797" i="13"/>
  <c r="N2143" i="12"/>
  <c r="O2143" i="12" s="1"/>
  <c r="P2143" i="12" s="1"/>
  <c r="J2143" i="12"/>
  <c r="I2143" i="12"/>
  <c r="E2143" i="12"/>
  <c r="F2143" i="12" s="1"/>
  <c r="Y2143" i="12"/>
  <c r="V2143" i="12"/>
  <c r="U2143" i="12"/>
  <c r="B2144" i="12"/>
  <c r="Q2142" i="12"/>
  <c r="R2142" i="12" s="1"/>
  <c r="K2142" i="12"/>
  <c r="Q2143" i="12" l="1"/>
  <c r="R2143" i="12" s="1"/>
  <c r="W2143" i="12"/>
  <c r="K2143" i="12"/>
  <c r="E1796" i="13"/>
  <c r="U2144" i="12"/>
  <c r="B2145" i="12"/>
  <c r="N2144" i="12"/>
  <c r="O2144" i="12" s="1"/>
  <c r="P2144" i="12" s="1"/>
  <c r="J2144" i="12"/>
  <c r="I2144" i="12"/>
  <c r="E2144" i="12"/>
  <c r="F2144" i="12" s="1"/>
  <c r="Y2144" i="12"/>
  <c r="V2144" i="12"/>
  <c r="W2144" i="12" l="1"/>
  <c r="K2144" i="12"/>
  <c r="E1795" i="13"/>
  <c r="J2145" i="12"/>
  <c r="B2146" i="12"/>
  <c r="U2145" i="12"/>
  <c r="E2145" i="12"/>
  <c r="F2145" i="12" s="1"/>
  <c r="I2145" i="12"/>
  <c r="Y2145" i="12"/>
  <c r="V2145" i="12"/>
  <c r="N2145" i="12"/>
  <c r="O2145" i="12" s="1"/>
  <c r="P2145" i="12" s="1"/>
  <c r="Q2144" i="12"/>
  <c r="R2144" i="12" s="1"/>
  <c r="Q2145" i="12" l="1"/>
  <c r="R2145" i="12" s="1"/>
  <c r="K2145" i="12"/>
  <c r="W2145" i="12"/>
  <c r="E1794" i="13"/>
  <c r="B2147" i="12"/>
  <c r="U2146" i="12"/>
  <c r="E2146" i="12"/>
  <c r="F2146" i="12" s="1"/>
  <c r="J2146" i="12"/>
  <c r="V2146" i="12"/>
  <c r="N2146" i="12"/>
  <c r="O2146" i="12" s="1"/>
  <c r="P2146" i="12" s="1"/>
  <c r="I2146" i="12"/>
  <c r="Y2146" i="12"/>
  <c r="E1793" i="13" l="1"/>
  <c r="N2147" i="12"/>
  <c r="O2147" i="12" s="1"/>
  <c r="P2147" i="12" s="1"/>
  <c r="J2147" i="12"/>
  <c r="I2147" i="12"/>
  <c r="B2148" i="12"/>
  <c r="E2147" i="12"/>
  <c r="F2147" i="12" s="1"/>
  <c r="Y2147" i="12"/>
  <c r="V2147" i="12"/>
  <c r="U2147" i="12"/>
  <c r="K2146" i="12"/>
  <c r="Q2146" i="12"/>
  <c r="R2146" i="12" s="1"/>
  <c r="W2146" i="12"/>
  <c r="W2147" i="12" l="1"/>
  <c r="E1792" i="13"/>
  <c r="N2148" i="12"/>
  <c r="O2148" i="12" s="1"/>
  <c r="P2148" i="12" s="1"/>
  <c r="B2149" i="12"/>
  <c r="J2148" i="12"/>
  <c r="I2148" i="12"/>
  <c r="E2148" i="12"/>
  <c r="F2148" i="12" s="1"/>
  <c r="Y2148" i="12"/>
  <c r="V2148" i="12"/>
  <c r="U2148" i="12"/>
  <c r="K2147" i="12"/>
  <c r="Q2147" i="12"/>
  <c r="R2147" i="12" s="1"/>
  <c r="W2148" i="12" l="1"/>
  <c r="K2148" i="12"/>
  <c r="E1791" i="13"/>
  <c r="N2149" i="12"/>
  <c r="O2149" i="12" s="1"/>
  <c r="P2149" i="12" s="1"/>
  <c r="J2149" i="12"/>
  <c r="Y2149" i="12"/>
  <c r="I2149" i="12"/>
  <c r="E2149" i="12"/>
  <c r="F2149" i="12" s="1"/>
  <c r="B2150" i="12"/>
  <c r="V2149" i="12"/>
  <c r="U2149" i="12"/>
  <c r="Q2148" i="12"/>
  <c r="R2148" i="12" s="1"/>
  <c r="W2149" i="12" l="1"/>
  <c r="Q2149" i="12"/>
  <c r="R2149" i="12" s="1"/>
  <c r="K2149" i="12"/>
  <c r="E1790" i="13"/>
  <c r="J2150" i="12"/>
  <c r="Y2150" i="12"/>
  <c r="I2150" i="12"/>
  <c r="V2150" i="12"/>
  <c r="B2151" i="12"/>
  <c r="U2150" i="12"/>
  <c r="E2150" i="12"/>
  <c r="F2150" i="12" s="1"/>
  <c r="N2150" i="12"/>
  <c r="O2150" i="12" s="1"/>
  <c r="P2150" i="12" s="1"/>
  <c r="K2150" i="12" l="1"/>
  <c r="Q2150" i="12"/>
  <c r="R2150" i="12" s="1"/>
  <c r="W2150" i="12"/>
  <c r="E1789" i="13"/>
  <c r="V2151" i="12"/>
  <c r="B2152" i="12"/>
  <c r="U2151" i="12"/>
  <c r="E2151" i="12"/>
  <c r="F2151" i="12" s="1"/>
  <c r="N2151" i="12"/>
  <c r="O2151" i="12" s="1"/>
  <c r="P2151" i="12" s="1"/>
  <c r="Y2151" i="12"/>
  <c r="J2151" i="12"/>
  <c r="I2151" i="12"/>
  <c r="E1788" i="13" l="1"/>
  <c r="B2153" i="12"/>
  <c r="U2152" i="12"/>
  <c r="E2152" i="12"/>
  <c r="F2152" i="12" s="1"/>
  <c r="N2152" i="12"/>
  <c r="O2152" i="12" s="1"/>
  <c r="P2152" i="12" s="1"/>
  <c r="Y2152" i="12"/>
  <c r="I2152" i="12"/>
  <c r="V2152" i="12"/>
  <c r="J2152" i="12"/>
  <c r="K2151" i="12"/>
  <c r="Q2151" i="12"/>
  <c r="R2151" i="12" s="1"/>
  <c r="W2151" i="12"/>
  <c r="W2152" i="12" l="1"/>
  <c r="K2152" i="12"/>
  <c r="Q2152" i="12"/>
  <c r="R2152" i="12" s="1"/>
  <c r="E1787" i="13"/>
  <c r="N2153" i="12"/>
  <c r="O2153" i="12" s="1"/>
  <c r="P2153" i="12" s="1"/>
  <c r="V2153" i="12"/>
  <c r="B2154" i="12"/>
  <c r="U2153" i="12"/>
  <c r="E2153" i="12"/>
  <c r="F2153" i="12" s="1"/>
  <c r="J2153" i="12"/>
  <c r="I2153" i="12"/>
  <c r="Y2153" i="12"/>
  <c r="Q2153" i="12" l="1"/>
  <c r="R2153" i="12" s="1"/>
  <c r="W2153" i="12"/>
  <c r="K2153" i="12"/>
  <c r="E1786" i="13"/>
  <c r="N2154" i="12"/>
  <c r="O2154" i="12" s="1"/>
  <c r="P2154" i="12" s="1"/>
  <c r="J2154" i="12"/>
  <c r="Y2154" i="12"/>
  <c r="I2154" i="12"/>
  <c r="B2155" i="12"/>
  <c r="U2154" i="12"/>
  <c r="E2154" i="12"/>
  <c r="F2154" i="12" s="1"/>
  <c r="V2154" i="12"/>
  <c r="K2154" i="12" l="1"/>
  <c r="Q2154" i="12"/>
  <c r="R2154" i="12" s="1"/>
  <c r="W2154" i="12"/>
  <c r="E1785" i="13"/>
  <c r="J2155" i="12"/>
  <c r="Y2155" i="12"/>
  <c r="I2155" i="12"/>
  <c r="V2155" i="12"/>
  <c r="B2156" i="12"/>
  <c r="U2155" i="12"/>
  <c r="E2155" i="12"/>
  <c r="F2155" i="12" s="1"/>
  <c r="N2155" i="12"/>
  <c r="O2155" i="12" s="1"/>
  <c r="P2155" i="12" s="1"/>
  <c r="W2155" i="12" l="1"/>
  <c r="E1784" i="13"/>
  <c r="Y2156" i="12"/>
  <c r="I2156" i="12"/>
  <c r="V2156" i="12"/>
  <c r="B2157" i="12"/>
  <c r="U2156" i="12"/>
  <c r="E2156" i="12"/>
  <c r="F2156" i="12" s="1"/>
  <c r="J2156" i="12"/>
  <c r="N2156" i="12"/>
  <c r="O2156" i="12" s="1"/>
  <c r="P2156" i="12" s="1"/>
  <c r="K2155" i="12"/>
  <c r="Q2155" i="12"/>
  <c r="R2155" i="12" s="1"/>
  <c r="K2156" i="12" l="1"/>
  <c r="Q2156" i="12"/>
  <c r="R2156" i="12" s="1"/>
  <c r="W2156" i="12"/>
  <c r="E1783" i="13"/>
  <c r="V2157" i="12"/>
  <c r="B2158" i="12"/>
  <c r="U2157" i="12"/>
  <c r="E2157" i="12"/>
  <c r="F2157" i="12" s="1"/>
  <c r="J2157" i="12"/>
  <c r="Y2157" i="12"/>
  <c r="I2157" i="12"/>
  <c r="N2157" i="12"/>
  <c r="O2157" i="12" s="1"/>
  <c r="P2157" i="12" s="1"/>
  <c r="W2157" i="12" l="1"/>
  <c r="E1782" i="13"/>
  <c r="N2158" i="12"/>
  <c r="O2158" i="12" s="1"/>
  <c r="P2158" i="12" s="1"/>
  <c r="Y2158" i="12"/>
  <c r="I2158" i="12"/>
  <c r="V2158" i="12"/>
  <c r="B2159" i="12"/>
  <c r="U2158" i="12"/>
  <c r="J2158" i="12"/>
  <c r="E2158" i="12"/>
  <c r="F2158" i="12" s="1"/>
  <c r="K2157" i="12"/>
  <c r="Q2157" i="12"/>
  <c r="R2157" i="12" s="1"/>
  <c r="Q2158" i="12" l="1"/>
  <c r="R2158" i="12" s="1"/>
  <c r="W2158" i="12"/>
  <c r="E1781" i="13"/>
  <c r="N2159" i="12"/>
  <c r="O2159" i="12" s="1"/>
  <c r="P2159" i="12" s="1"/>
  <c r="J2159" i="12"/>
  <c r="Y2159" i="12"/>
  <c r="I2159" i="12"/>
  <c r="V2159" i="12"/>
  <c r="B2160" i="12"/>
  <c r="U2159" i="12"/>
  <c r="E2159" i="12"/>
  <c r="F2159" i="12" s="1"/>
  <c r="K2158" i="12"/>
  <c r="W2159" i="12" l="1"/>
  <c r="K2159" i="12"/>
  <c r="E1780" i="13"/>
  <c r="J2160" i="12"/>
  <c r="Y2160" i="12"/>
  <c r="I2160" i="12"/>
  <c r="V2160" i="12"/>
  <c r="U2160" i="12"/>
  <c r="N2160" i="12"/>
  <c r="O2160" i="12" s="1"/>
  <c r="P2160" i="12" s="1"/>
  <c r="E2160" i="12"/>
  <c r="F2160" i="12" s="1"/>
  <c r="B2161" i="12"/>
  <c r="Q2159" i="12"/>
  <c r="R2159" i="12" s="1"/>
  <c r="K2160" i="12" l="1"/>
  <c r="W2160" i="12"/>
  <c r="Q2160" i="12"/>
  <c r="R2160" i="12" s="1"/>
  <c r="E1779" i="13"/>
  <c r="J2161" i="12"/>
  <c r="Y2161" i="12"/>
  <c r="I2161" i="12"/>
  <c r="V2161" i="12"/>
  <c r="B2162" i="12"/>
  <c r="U2161" i="12"/>
  <c r="E2161" i="12"/>
  <c r="F2161" i="12" s="1"/>
  <c r="N2161" i="12"/>
  <c r="O2161" i="12" s="1"/>
  <c r="P2161" i="12" s="1"/>
  <c r="Q2161" i="12" l="1"/>
  <c r="R2161" i="12" s="1"/>
  <c r="E1778" i="13"/>
  <c r="V2162" i="12"/>
  <c r="B2163" i="12"/>
  <c r="U2162" i="12"/>
  <c r="E2162" i="12"/>
  <c r="F2162" i="12" s="1"/>
  <c r="J2162" i="12"/>
  <c r="Y2162" i="12"/>
  <c r="N2162" i="12"/>
  <c r="O2162" i="12" s="1"/>
  <c r="P2162" i="12" s="1"/>
  <c r="I2162" i="12"/>
  <c r="K2161" i="12"/>
  <c r="W2161" i="12"/>
  <c r="W2162" i="12" l="1"/>
  <c r="Q2162" i="12"/>
  <c r="R2162" i="12" s="1"/>
  <c r="E1777" i="13"/>
  <c r="N2163" i="12"/>
  <c r="O2163" i="12" s="1"/>
  <c r="P2163" i="12" s="1"/>
  <c r="J2163" i="12"/>
  <c r="Y2163" i="12"/>
  <c r="I2163" i="12"/>
  <c r="B2164" i="12"/>
  <c r="V2163" i="12"/>
  <c r="U2163" i="12"/>
  <c r="E2163" i="12"/>
  <c r="F2163" i="12" s="1"/>
  <c r="K2162" i="12"/>
  <c r="W2163" i="12" l="1"/>
  <c r="E1776" i="13"/>
  <c r="N2164" i="12"/>
  <c r="O2164" i="12" s="1"/>
  <c r="P2164" i="12" s="1"/>
  <c r="J2164" i="12"/>
  <c r="V2164" i="12"/>
  <c r="B2165" i="12"/>
  <c r="U2164" i="12"/>
  <c r="E2164" i="12"/>
  <c r="F2164" i="12" s="1"/>
  <c r="I2164" i="12"/>
  <c r="Y2164" i="12"/>
  <c r="K2163" i="12"/>
  <c r="Q2163" i="12"/>
  <c r="R2163" i="12" s="1"/>
  <c r="K2164" i="12" l="1"/>
  <c r="W2164" i="12"/>
  <c r="E1775" i="13"/>
  <c r="N2165" i="12"/>
  <c r="O2165" i="12" s="1"/>
  <c r="P2165" i="12" s="1"/>
  <c r="J2165" i="12"/>
  <c r="Y2165" i="12"/>
  <c r="I2165" i="12"/>
  <c r="B2166" i="12"/>
  <c r="V2165" i="12"/>
  <c r="U2165" i="12"/>
  <c r="E2165" i="12"/>
  <c r="F2165" i="12" s="1"/>
  <c r="Q2164" i="12"/>
  <c r="R2164" i="12" s="1"/>
  <c r="W2165" i="12" l="1"/>
  <c r="Q2165" i="12"/>
  <c r="R2165" i="12" s="1"/>
  <c r="K2165" i="12"/>
  <c r="E1774" i="13"/>
  <c r="J2166" i="12"/>
  <c r="Y2166" i="12"/>
  <c r="I2166" i="12"/>
  <c r="V2166" i="12"/>
  <c r="B2167" i="12"/>
  <c r="U2166" i="12"/>
  <c r="E2166" i="12"/>
  <c r="F2166" i="12" s="1"/>
  <c r="N2166" i="12"/>
  <c r="O2166" i="12" s="1"/>
  <c r="P2166" i="12" s="1"/>
  <c r="W2166" i="12" l="1"/>
  <c r="Q2166" i="12"/>
  <c r="R2166" i="12" s="1"/>
  <c r="E1773" i="13"/>
  <c r="V2167" i="12"/>
  <c r="B2168" i="12"/>
  <c r="U2167" i="12"/>
  <c r="E2167" i="12"/>
  <c r="F2167" i="12" s="1"/>
  <c r="N2167" i="12"/>
  <c r="O2167" i="12" s="1"/>
  <c r="P2167" i="12" s="1"/>
  <c r="Y2167" i="12"/>
  <c r="J2167" i="12"/>
  <c r="I2167" i="12"/>
  <c r="K2166" i="12"/>
  <c r="W2167" i="12" l="1"/>
  <c r="E1772" i="13"/>
  <c r="B2169" i="12"/>
  <c r="U2168" i="12"/>
  <c r="E2168" i="12"/>
  <c r="F2168" i="12" s="1"/>
  <c r="N2168" i="12"/>
  <c r="O2168" i="12" s="1"/>
  <c r="P2168" i="12" s="1"/>
  <c r="J2168" i="12"/>
  <c r="Y2168" i="12"/>
  <c r="I2168" i="12"/>
  <c r="V2168" i="12"/>
  <c r="K2167" i="12"/>
  <c r="Q2167" i="12"/>
  <c r="R2167" i="12" s="1"/>
  <c r="Q2168" i="12" l="1"/>
  <c r="R2168" i="12" s="1"/>
  <c r="W2168" i="12"/>
  <c r="E1771" i="13"/>
  <c r="N2169" i="12"/>
  <c r="O2169" i="12" s="1"/>
  <c r="P2169" i="12" s="1"/>
  <c r="V2169" i="12"/>
  <c r="B2170" i="12"/>
  <c r="U2169" i="12"/>
  <c r="E2169" i="12"/>
  <c r="F2169" i="12" s="1"/>
  <c r="Y2169" i="12"/>
  <c r="J2169" i="12"/>
  <c r="I2169" i="12"/>
  <c r="K2168" i="12"/>
  <c r="Q2169" i="12" l="1"/>
  <c r="R2169" i="12" s="1"/>
  <c r="E1770" i="13"/>
  <c r="N2170" i="12"/>
  <c r="O2170" i="12" s="1"/>
  <c r="P2170" i="12" s="1"/>
  <c r="J2170" i="12"/>
  <c r="Y2170" i="12"/>
  <c r="I2170" i="12"/>
  <c r="B2171" i="12"/>
  <c r="U2170" i="12"/>
  <c r="E2170" i="12"/>
  <c r="F2170" i="12" s="1"/>
  <c r="V2170" i="12"/>
  <c r="K2169" i="12"/>
  <c r="W2169" i="12"/>
  <c r="Q2170" i="12" l="1"/>
  <c r="R2170" i="12" s="1"/>
  <c r="E1769" i="13"/>
  <c r="J2171" i="12"/>
  <c r="Y2171" i="12"/>
  <c r="I2171" i="12"/>
  <c r="V2171" i="12"/>
  <c r="B2172" i="12"/>
  <c r="U2171" i="12"/>
  <c r="E2171" i="12"/>
  <c r="F2171" i="12" s="1"/>
  <c r="N2171" i="12"/>
  <c r="O2171" i="12" s="1"/>
  <c r="P2171" i="12" s="1"/>
  <c r="K2170" i="12"/>
  <c r="W2170" i="12"/>
  <c r="W2171" i="12" l="1"/>
  <c r="E1768" i="13"/>
  <c r="Y2172" i="12"/>
  <c r="I2172" i="12"/>
  <c r="V2172" i="12"/>
  <c r="B2173" i="12"/>
  <c r="U2172" i="12"/>
  <c r="E2172" i="12"/>
  <c r="F2172" i="12" s="1"/>
  <c r="N2172" i="12"/>
  <c r="O2172" i="12" s="1"/>
  <c r="P2172" i="12" s="1"/>
  <c r="J2172" i="12"/>
  <c r="K2171" i="12"/>
  <c r="Q2171" i="12"/>
  <c r="R2171" i="12" s="1"/>
  <c r="W2172" i="12" l="1"/>
  <c r="E1767" i="13"/>
  <c r="V2173" i="12"/>
  <c r="B2174" i="12"/>
  <c r="U2173" i="12"/>
  <c r="E2173" i="12"/>
  <c r="F2173" i="12" s="1"/>
  <c r="J2173" i="12"/>
  <c r="Y2173" i="12"/>
  <c r="I2173" i="12"/>
  <c r="N2173" i="12"/>
  <c r="O2173" i="12" s="1"/>
  <c r="P2173" i="12" s="1"/>
  <c r="K2172" i="12"/>
  <c r="Q2172" i="12"/>
  <c r="R2172" i="12" s="1"/>
  <c r="W2173" i="12" l="1"/>
  <c r="Q2173" i="12"/>
  <c r="R2173" i="12" s="1"/>
  <c r="E1766" i="13"/>
  <c r="N2174" i="12"/>
  <c r="O2174" i="12" s="1"/>
  <c r="P2174" i="12" s="1"/>
  <c r="Y2174" i="12"/>
  <c r="I2174" i="12"/>
  <c r="V2174" i="12"/>
  <c r="B2175" i="12"/>
  <c r="U2174" i="12"/>
  <c r="J2174" i="12"/>
  <c r="E2174" i="12"/>
  <c r="F2174" i="12" s="1"/>
  <c r="K2173" i="12"/>
  <c r="W2174" i="12" l="1"/>
  <c r="Q2174" i="12"/>
  <c r="R2174" i="12" s="1"/>
  <c r="E1765" i="13"/>
  <c r="N2175" i="12"/>
  <c r="O2175" i="12" s="1"/>
  <c r="P2175" i="12" s="1"/>
  <c r="J2175" i="12"/>
  <c r="Y2175" i="12"/>
  <c r="I2175" i="12"/>
  <c r="V2175" i="12"/>
  <c r="B2176" i="12"/>
  <c r="U2175" i="12"/>
  <c r="E2175" i="12"/>
  <c r="F2175" i="12" s="1"/>
  <c r="K2174" i="12"/>
  <c r="W2175" i="12" l="1"/>
  <c r="Q2175" i="12"/>
  <c r="R2175" i="12" s="1"/>
  <c r="E1764" i="13"/>
  <c r="J2176" i="12"/>
  <c r="Y2176" i="12"/>
  <c r="I2176" i="12"/>
  <c r="V2176" i="12"/>
  <c r="B2177" i="12"/>
  <c r="U2176" i="12"/>
  <c r="N2176" i="12"/>
  <c r="O2176" i="12" s="1"/>
  <c r="P2176" i="12" s="1"/>
  <c r="E2176" i="12"/>
  <c r="F2176" i="12" s="1"/>
  <c r="K2175" i="12"/>
  <c r="K2176" i="12" l="1"/>
  <c r="W2176" i="12"/>
  <c r="E1763" i="13"/>
  <c r="J2177" i="12"/>
  <c r="Y2177" i="12"/>
  <c r="I2177" i="12"/>
  <c r="V2177" i="12"/>
  <c r="B2178" i="12"/>
  <c r="U2177" i="12"/>
  <c r="E2177" i="12"/>
  <c r="F2177" i="12" s="1"/>
  <c r="N2177" i="12"/>
  <c r="O2177" i="12" s="1"/>
  <c r="P2177" i="12" s="1"/>
  <c r="Q2176" i="12"/>
  <c r="R2176" i="12" s="1"/>
  <c r="Q2177" i="12" l="1"/>
  <c r="R2177" i="12" s="1"/>
  <c r="K2177" i="12"/>
  <c r="E1762" i="13"/>
  <c r="V2178" i="12"/>
  <c r="B2179" i="12"/>
  <c r="U2178" i="12"/>
  <c r="E2178" i="12"/>
  <c r="F2178" i="12" s="1"/>
  <c r="J2178" i="12"/>
  <c r="Y2178" i="12"/>
  <c r="N2178" i="12"/>
  <c r="O2178" i="12" s="1"/>
  <c r="P2178" i="12" s="1"/>
  <c r="I2178" i="12"/>
  <c r="W2177" i="12"/>
  <c r="W2178" i="12" l="1"/>
  <c r="Q2178" i="12"/>
  <c r="R2178" i="12" s="1"/>
  <c r="E1761" i="13"/>
  <c r="B2180" i="12"/>
  <c r="U2179" i="12"/>
  <c r="E2179" i="12"/>
  <c r="F2179" i="12" s="1"/>
  <c r="N2179" i="12"/>
  <c r="O2179" i="12" s="1"/>
  <c r="P2179" i="12" s="1"/>
  <c r="J2179" i="12"/>
  <c r="Y2179" i="12"/>
  <c r="I2179" i="12"/>
  <c r="V2179" i="12"/>
  <c r="K2178" i="12"/>
  <c r="K2179" i="12" l="1"/>
  <c r="W2179" i="12"/>
  <c r="Q2179" i="12"/>
  <c r="R2179" i="12" s="1"/>
  <c r="E1760" i="13"/>
  <c r="N2180" i="12"/>
  <c r="O2180" i="12" s="1"/>
  <c r="P2180" i="12" s="1"/>
  <c r="J2180" i="12"/>
  <c r="V2180" i="12"/>
  <c r="B2181" i="12"/>
  <c r="U2180" i="12"/>
  <c r="E2180" i="12"/>
  <c r="F2180" i="12" s="1"/>
  <c r="Y2180" i="12"/>
  <c r="I2180" i="12"/>
  <c r="Q2180" i="12" l="1"/>
  <c r="R2180" i="12" s="1"/>
  <c r="K2180" i="12"/>
  <c r="W2180" i="12"/>
  <c r="E1759" i="13"/>
  <c r="N2181" i="12"/>
  <c r="O2181" i="12" s="1"/>
  <c r="P2181" i="12" s="1"/>
  <c r="J2181" i="12"/>
  <c r="Y2181" i="12"/>
  <c r="I2181" i="12"/>
  <c r="B2182" i="12"/>
  <c r="U2181" i="12"/>
  <c r="E2181" i="12"/>
  <c r="F2181" i="12" s="1"/>
  <c r="V2181" i="12"/>
  <c r="Q2181" i="12" l="1"/>
  <c r="R2181" i="12" s="1"/>
  <c r="W2181" i="12"/>
  <c r="E1758" i="13"/>
  <c r="J2182" i="12"/>
  <c r="Y2182" i="12"/>
  <c r="I2182" i="12"/>
  <c r="V2182" i="12"/>
  <c r="B2183" i="12"/>
  <c r="U2182" i="12"/>
  <c r="E2182" i="12"/>
  <c r="F2182" i="12" s="1"/>
  <c r="N2182" i="12"/>
  <c r="O2182" i="12" s="1"/>
  <c r="P2182" i="12" s="1"/>
  <c r="K2181" i="12"/>
  <c r="Q2182" i="12" l="1"/>
  <c r="R2182" i="12" s="1"/>
  <c r="K2182" i="12"/>
  <c r="W2182" i="12"/>
  <c r="E1757" i="13"/>
  <c r="Y2183" i="12"/>
  <c r="I2183" i="12"/>
  <c r="V2183" i="12"/>
  <c r="B2184" i="12"/>
  <c r="U2183" i="12"/>
  <c r="E2183" i="12"/>
  <c r="F2183" i="12" s="1"/>
  <c r="N2183" i="12"/>
  <c r="O2183" i="12" s="1"/>
  <c r="P2183" i="12" s="1"/>
  <c r="J2183" i="12"/>
  <c r="W2183" i="12" l="1"/>
  <c r="Q2183" i="12"/>
  <c r="R2183" i="12" s="1"/>
  <c r="E1756" i="13"/>
  <c r="V2184" i="12"/>
  <c r="B2185" i="12"/>
  <c r="U2184" i="12"/>
  <c r="E2184" i="12"/>
  <c r="F2184" i="12" s="1"/>
  <c r="N2184" i="12"/>
  <c r="O2184" i="12" s="1"/>
  <c r="P2184" i="12" s="1"/>
  <c r="J2184" i="12"/>
  <c r="Y2184" i="12"/>
  <c r="I2184" i="12"/>
  <c r="K2183" i="12"/>
  <c r="E1755" i="13" l="1"/>
  <c r="N2185" i="12"/>
  <c r="O2185" i="12" s="1"/>
  <c r="P2185" i="12" s="1"/>
  <c r="J2185" i="12"/>
  <c r="Y2185" i="12"/>
  <c r="I2185" i="12"/>
  <c r="V2185" i="12"/>
  <c r="B2186" i="12"/>
  <c r="U2185" i="12"/>
  <c r="E2185" i="12"/>
  <c r="F2185" i="12" s="1"/>
  <c r="K2184" i="12"/>
  <c r="Q2184" i="12"/>
  <c r="R2184" i="12" s="1"/>
  <c r="W2184" i="12"/>
  <c r="W2185" i="12" l="1"/>
  <c r="E1754" i="13"/>
  <c r="N2186" i="12"/>
  <c r="O2186" i="12" s="1"/>
  <c r="P2186" i="12" s="1"/>
  <c r="J2186" i="12"/>
  <c r="Y2186" i="12"/>
  <c r="I2186" i="12"/>
  <c r="V2186" i="12"/>
  <c r="B2187" i="12"/>
  <c r="U2186" i="12"/>
  <c r="E2186" i="12"/>
  <c r="F2186" i="12" s="1"/>
  <c r="K2185" i="12"/>
  <c r="Q2185" i="12"/>
  <c r="R2185" i="12" s="1"/>
  <c r="W2186" i="12" l="1"/>
  <c r="K2186" i="12"/>
  <c r="Q2186" i="12"/>
  <c r="R2186" i="12" s="1"/>
  <c r="E1753" i="13"/>
  <c r="J2187" i="12"/>
  <c r="Y2187" i="12"/>
  <c r="I2187" i="12"/>
  <c r="V2187" i="12"/>
  <c r="B2188" i="12"/>
  <c r="U2187" i="12"/>
  <c r="E2187" i="12"/>
  <c r="F2187" i="12" s="1"/>
  <c r="N2187" i="12"/>
  <c r="O2187" i="12" s="1"/>
  <c r="P2187" i="12" s="1"/>
  <c r="Q2187" i="12" l="1"/>
  <c r="R2187" i="12" s="1"/>
  <c r="W2187" i="12"/>
  <c r="E1752" i="13"/>
  <c r="J2188" i="12"/>
  <c r="Y2188" i="12"/>
  <c r="I2188" i="12"/>
  <c r="V2188" i="12"/>
  <c r="B2189" i="12"/>
  <c r="U2188" i="12"/>
  <c r="E2188" i="12"/>
  <c r="F2188" i="12" s="1"/>
  <c r="N2188" i="12"/>
  <c r="O2188" i="12" s="1"/>
  <c r="P2188" i="12" s="1"/>
  <c r="K2187" i="12"/>
  <c r="W2188" i="12" l="1"/>
  <c r="K2188" i="12"/>
  <c r="Q2188" i="12"/>
  <c r="R2188" i="12" s="1"/>
  <c r="E1751" i="13"/>
  <c r="V2189" i="12"/>
  <c r="B2190" i="12"/>
  <c r="U2189" i="12"/>
  <c r="E2189" i="12"/>
  <c r="F2189" i="12" s="1"/>
  <c r="N2189" i="12"/>
  <c r="O2189" i="12" s="1"/>
  <c r="P2189" i="12" s="1"/>
  <c r="J2189" i="12"/>
  <c r="Y2189" i="12"/>
  <c r="I2189" i="12"/>
  <c r="W2189" i="12" l="1"/>
  <c r="Q2189" i="12"/>
  <c r="R2189" i="12" s="1"/>
  <c r="E1750" i="13"/>
  <c r="N2190" i="12"/>
  <c r="O2190" i="12" s="1"/>
  <c r="P2190" i="12" s="1"/>
  <c r="J2190" i="12"/>
  <c r="Y2190" i="12"/>
  <c r="I2190" i="12"/>
  <c r="V2190" i="12"/>
  <c r="B2191" i="12"/>
  <c r="U2190" i="12"/>
  <c r="E2190" i="12"/>
  <c r="F2190" i="12" s="1"/>
  <c r="K2189" i="12"/>
  <c r="W2190" i="12" l="1"/>
  <c r="K2190" i="12"/>
  <c r="Q2190" i="12"/>
  <c r="R2190" i="12" s="1"/>
  <c r="E1749" i="13"/>
  <c r="N2191" i="12"/>
  <c r="O2191" i="12" s="1"/>
  <c r="P2191" i="12" s="1"/>
  <c r="J2191" i="12"/>
  <c r="Y2191" i="12"/>
  <c r="I2191" i="12"/>
  <c r="V2191" i="12"/>
  <c r="B2192" i="12"/>
  <c r="U2191" i="12"/>
  <c r="E2191" i="12"/>
  <c r="F2191" i="12" s="1"/>
  <c r="W2191" i="12" l="1"/>
  <c r="Q2191" i="12"/>
  <c r="R2191" i="12" s="1"/>
  <c r="E1748" i="13"/>
  <c r="N2192" i="12"/>
  <c r="O2192" i="12" s="1"/>
  <c r="P2192" i="12" s="1"/>
  <c r="J2192" i="12"/>
  <c r="Y2192" i="12"/>
  <c r="I2192" i="12"/>
  <c r="V2192" i="12"/>
  <c r="B2193" i="12"/>
  <c r="U2192" i="12"/>
  <c r="E2192" i="12"/>
  <c r="F2192" i="12" s="1"/>
  <c r="K2191" i="12"/>
  <c r="K2192" i="12" l="1"/>
  <c r="Q2192" i="12"/>
  <c r="R2192" i="12" s="1"/>
  <c r="W2192" i="12"/>
  <c r="E1747" i="13"/>
  <c r="J2193" i="12"/>
  <c r="Y2193" i="12"/>
  <c r="I2193" i="12"/>
  <c r="V2193" i="12"/>
  <c r="B2194" i="12"/>
  <c r="U2193" i="12"/>
  <c r="E2193" i="12"/>
  <c r="F2193" i="12" s="1"/>
  <c r="N2193" i="12"/>
  <c r="O2193" i="12" s="1"/>
  <c r="P2193" i="12" s="1"/>
  <c r="K2193" i="12" l="1"/>
  <c r="Q2193" i="12"/>
  <c r="R2193" i="12" s="1"/>
  <c r="W2193" i="12"/>
  <c r="E1746" i="13"/>
  <c r="V2194" i="12"/>
  <c r="B2195" i="12"/>
  <c r="U2194" i="12"/>
  <c r="E2194" i="12"/>
  <c r="F2194" i="12" s="1"/>
  <c r="N2194" i="12"/>
  <c r="O2194" i="12" s="1"/>
  <c r="P2194" i="12" s="1"/>
  <c r="J2194" i="12"/>
  <c r="Y2194" i="12"/>
  <c r="I2194" i="12"/>
  <c r="W2194" i="12" l="1"/>
  <c r="K2194" i="12"/>
  <c r="Q2194" i="12"/>
  <c r="R2194" i="12" s="1"/>
  <c r="E1745" i="13"/>
  <c r="B2196" i="12"/>
  <c r="U2195" i="12"/>
  <c r="E2195" i="12"/>
  <c r="F2195" i="12" s="1"/>
  <c r="N2195" i="12"/>
  <c r="O2195" i="12" s="1"/>
  <c r="P2195" i="12" s="1"/>
  <c r="J2195" i="12"/>
  <c r="Y2195" i="12"/>
  <c r="I2195" i="12"/>
  <c r="V2195" i="12"/>
  <c r="K2195" i="12" l="1"/>
  <c r="Q2195" i="12"/>
  <c r="R2195" i="12" s="1"/>
  <c r="W2195" i="12"/>
  <c r="E1744" i="13"/>
  <c r="N2196" i="12"/>
  <c r="O2196" i="12" s="1"/>
  <c r="P2196" i="12" s="1"/>
  <c r="J2196" i="12"/>
  <c r="Y2196" i="12"/>
  <c r="I2196" i="12"/>
  <c r="V2196" i="12"/>
  <c r="B2197" i="12"/>
  <c r="U2196" i="12"/>
  <c r="E2196" i="12"/>
  <c r="F2196" i="12" s="1"/>
  <c r="W2196" i="12" l="1"/>
  <c r="Q2196" i="12"/>
  <c r="R2196" i="12" s="1"/>
  <c r="E1743" i="13"/>
  <c r="N2197" i="12"/>
  <c r="O2197" i="12" s="1"/>
  <c r="P2197" i="12" s="1"/>
  <c r="J2197" i="12"/>
  <c r="Y2197" i="12"/>
  <c r="I2197" i="12"/>
  <c r="V2197" i="12"/>
  <c r="B2198" i="12"/>
  <c r="U2197" i="12"/>
  <c r="E2197" i="12"/>
  <c r="F2197" i="12" s="1"/>
  <c r="K2196" i="12"/>
  <c r="Q2197" i="12" l="1"/>
  <c r="R2197" i="12" s="1"/>
  <c r="W2197" i="12"/>
  <c r="E1742" i="13"/>
  <c r="J2198" i="12"/>
  <c r="Y2198" i="12"/>
  <c r="I2198" i="12"/>
  <c r="V2198" i="12"/>
  <c r="B2199" i="12"/>
  <c r="U2198" i="12"/>
  <c r="E2198" i="12"/>
  <c r="F2198" i="12" s="1"/>
  <c r="N2198" i="12"/>
  <c r="O2198" i="12" s="1"/>
  <c r="P2198" i="12" s="1"/>
  <c r="K2197" i="12"/>
  <c r="Q2198" i="12" l="1"/>
  <c r="R2198" i="12" s="1"/>
  <c r="K2198" i="12"/>
  <c r="W2198" i="12"/>
  <c r="E1741" i="13"/>
  <c r="Y2199" i="12"/>
  <c r="I2199" i="12"/>
  <c r="V2199" i="12"/>
  <c r="B2200" i="12"/>
  <c r="U2199" i="12"/>
  <c r="E2199" i="12"/>
  <c r="F2199" i="12" s="1"/>
  <c r="N2199" i="12"/>
  <c r="O2199" i="12" s="1"/>
  <c r="P2199" i="12" s="1"/>
  <c r="J2199" i="12"/>
  <c r="K2199" i="12" l="1"/>
  <c r="Q2199" i="12"/>
  <c r="R2199" i="12" s="1"/>
  <c r="W2199" i="12"/>
  <c r="E1740" i="13"/>
  <c r="V2200" i="12"/>
  <c r="B2201" i="12"/>
  <c r="U2200" i="12"/>
  <c r="E2200" i="12"/>
  <c r="F2200" i="12" s="1"/>
  <c r="N2200" i="12"/>
  <c r="O2200" i="12" s="1"/>
  <c r="P2200" i="12" s="1"/>
  <c r="J2200" i="12"/>
  <c r="Y2200" i="12"/>
  <c r="I2200" i="12"/>
  <c r="K2200" i="12" l="1"/>
  <c r="Q2200" i="12"/>
  <c r="R2200" i="12" s="1"/>
  <c r="W2200" i="12"/>
  <c r="E1739" i="13"/>
  <c r="N2201" i="12"/>
  <c r="O2201" i="12" s="1"/>
  <c r="P2201" i="12" s="1"/>
  <c r="J2201" i="12"/>
  <c r="Y2201" i="12"/>
  <c r="I2201" i="12"/>
  <c r="V2201" i="12"/>
  <c r="B2202" i="12"/>
  <c r="U2201" i="12"/>
  <c r="E2201" i="12"/>
  <c r="F2201" i="12" s="1"/>
  <c r="W2201" i="12" l="1"/>
  <c r="E1738" i="13"/>
  <c r="N2202" i="12"/>
  <c r="O2202" i="12" s="1"/>
  <c r="P2202" i="12" s="1"/>
  <c r="J2202" i="12"/>
  <c r="Y2202" i="12"/>
  <c r="I2202" i="12"/>
  <c r="V2202" i="12"/>
  <c r="B2203" i="12"/>
  <c r="U2202" i="12"/>
  <c r="E2202" i="12"/>
  <c r="F2202" i="12" s="1"/>
  <c r="K2201" i="12"/>
  <c r="Q2201" i="12"/>
  <c r="R2201" i="12" s="1"/>
  <c r="W2202" i="12" l="1"/>
  <c r="Q2202" i="12"/>
  <c r="R2202" i="12" s="1"/>
  <c r="K2202" i="12"/>
  <c r="E1737" i="13"/>
  <c r="J2203" i="12"/>
  <c r="Y2203" i="12"/>
  <c r="I2203" i="12"/>
  <c r="V2203" i="12"/>
  <c r="B2204" i="12"/>
  <c r="U2203" i="12"/>
  <c r="E2203" i="12"/>
  <c r="F2203" i="12" s="1"/>
  <c r="N2203" i="12"/>
  <c r="O2203" i="12" s="1"/>
  <c r="P2203" i="12" s="1"/>
  <c r="Q2203" i="12" l="1"/>
  <c r="R2203" i="12" s="1"/>
  <c r="W2203" i="12"/>
  <c r="E1736" i="13"/>
  <c r="J2204" i="12"/>
  <c r="Y2204" i="12"/>
  <c r="I2204" i="12"/>
  <c r="V2204" i="12"/>
  <c r="B2205" i="12"/>
  <c r="U2204" i="12"/>
  <c r="E2204" i="12"/>
  <c r="F2204" i="12" s="1"/>
  <c r="N2204" i="12"/>
  <c r="O2204" i="12" s="1"/>
  <c r="P2204" i="12" s="1"/>
  <c r="K2203" i="12"/>
  <c r="K2204" i="12" l="1"/>
  <c r="Q2204" i="12"/>
  <c r="R2204" i="12" s="1"/>
  <c r="W2204" i="12"/>
  <c r="E1735" i="13"/>
  <c r="V2205" i="12"/>
  <c r="B2206" i="12"/>
  <c r="U2205" i="12"/>
  <c r="E2205" i="12"/>
  <c r="F2205" i="12" s="1"/>
  <c r="N2205" i="12"/>
  <c r="O2205" i="12" s="1"/>
  <c r="P2205" i="12" s="1"/>
  <c r="J2205" i="12"/>
  <c r="Y2205" i="12"/>
  <c r="I2205" i="12"/>
  <c r="W2205" i="12" l="1"/>
  <c r="E1734" i="13"/>
  <c r="N2206" i="12"/>
  <c r="O2206" i="12" s="1"/>
  <c r="P2206" i="12" s="1"/>
  <c r="J2206" i="12"/>
  <c r="Y2206" i="12"/>
  <c r="I2206" i="12"/>
  <c r="V2206" i="12"/>
  <c r="B2207" i="12"/>
  <c r="U2206" i="12"/>
  <c r="E2206" i="12"/>
  <c r="F2206" i="12" s="1"/>
  <c r="K2205" i="12"/>
  <c r="Q2205" i="12"/>
  <c r="R2205" i="12" s="1"/>
  <c r="W2206" i="12" l="1"/>
  <c r="K2206" i="12"/>
  <c r="Q2206" i="12"/>
  <c r="R2206" i="12" s="1"/>
  <c r="E1733" i="13"/>
  <c r="N2207" i="12"/>
  <c r="O2207" i="12" s="1"/>
  <c r="P2207" i="12" s="1"/>
  <c r="J2207" i="12"/>
  <c r="Y2207" i="12"/>
  <c r="I2207" i="12"/>
  <c r="V2207" i="12"/>
  <c r="B2208" i="12"/>
  <c r="U2207" i="12"/>
  <c r="E2207" i="12"/>
  <c r="F2207" i="12" s="1"/>
  <c r="W2207" i="12" l="1"/>
  <c r="K2207" i="12"/>
  <c r="E1732" i="13"/>
  <c r="N2208" i="12"/>
  <c r="O2208" i="12" s="1"/>
  <c r="P2208" i="12" s="1"/>
  <c r="J2208" i="12"/>
  <c r="Y2208" i="12"/>
  <c r="I2208" i="12"/>
  <c r="V2208" i="12"/>
  <c r="B2209" i="12"/>
  <c r="U2208" i="12"/>
  <c r="E2208" i="12"/>
  <c r="F2208" i="12" s="1"/>
  <c r="Q2207" i="12"/>
  <c r="R2207" i="12" s="1"/>
  <c r="W2208" i="12" l="1"/>
  <c r="Q2208" i="12"/>
  <c r="R2208" i="12" s="1"/>
  <c r="K2208" i="12"/>
  <c r="E1731" i="13"/>
  <c r="J2209" i="12"/>
  <c r="Y2209" i="12"/>
  <c r="I2209" i="12"/>
  <c r="V2209" i="12"/>
  <c r="B2210" i="12"/>
  <c r="U2209" i="12"/>
  <c r="E2209" i="12"/>
  <c r="F2209" i="12" s="1"/>
  <c r="N2209" i="12"/>
  <c r="O2209" i="12" s="1"/>
  <c r="P2209" i="12" s="1"/>
  <c r="Q2209" i="12" l="1"/>
  <c r="R2209" i="12" s="1"/>
  <c r="K2209" i="12"/>
  <c r="W2209" i="12"/>
  <c r="E1730" i="13"/>
  <c r="V2210" i="12"/>
  <c r="B2211" i="12"/>
  <c r="U2210" i="12"/>
  <c r="E2210" i="12"/>
  <c r="F2210" i="12" s="1"/>
  <c r="N2210" i="12"/>
  <c r="O2210" i="12" s="1"/>
  <c r="P2210" i="12" s="1"/>
  <c r="J2210" i="12"/>
  <c r="Y2210" i="12"/>
  <c r="I2210" i="12"/>
  <c r="W2210" i="12" l="1"/>
  <c r="E1729" i="13"/>
  <c r="B2212" i="12"/>
  <c r="U2211" i="12"/>
  <c r="E2211" i="12"/>
  <c r="F2211" i="12" s="1"/>
  <c r="N2211" i="12"/>
  <c r="O2211" i="12" s="1"/>
  <c r="P2211" i="12" s="1"/>
  <c r="J2211" i="12"/>
  <c r="Y2211" i="12"/>
  <c r="I2211" i="12"/>
  <c r="V2211" i="12"/>
  <c r="K2210" i="12"/>
  <c r="Q2210" i="12"/>
  <c r="R2210" i="12" s="1"/>
  <c r="Q2211" i="12" l="1"/>
  <c r="R2211" i="12" s="1"/>
  <c r="W2211" i="12"/>
  <c r="E1728" i="13"/>
  <c r="N2212" i="12"/>
  <c r="O2212" i="12" s="1"/>
  <c r="P2212" i="12" s="1"/>
  <c r="J2212" i="12"/>
  <c r="Y2212" i="12"/>
  <c r="I2212" i="12"/>
  <c r="V2212" i="12"/>
  <c r="B2213" i="12"/>
  <c r="U2212" i="12"/>
  <c r="E2212" i="12"/>
  <c r="F2212" i="12" s="1"/>
  <c r="K2211" i="12"/>
  <c r="K2212" i="12" l="1"/>
  <c r="Q2212" i="12"/>
  <c r="R2212" i="12" s="1"/>
  <c r="W2212" i="12"/>
  <c r="E1727" i="13"/>
  <c r="N2213" i="12"/>
  <c r="O2213" i="12" s="1"/>
  <c r="P2213" i="12" s="1"/>
  <c r="J2213" i="12"/>
  <c r="Y2213" i="12"/>
  <c r="I2213" i="12"/>
  <c r="V2213" i="12"/>
  <c r="B2214" i="12"/>
  <c r="U2213" i="12"/>
  <c r="E2213" i="12"/>
  <c r="F2213" i="12" s="1"/>
  <c r="K2213" i="12" l="1"/>
  <c r="Q2213" i="12"/>
  <c r="R2213" i="12" s="1"/>
  <c r="W2213" i="12"/>
  <c r="E1726" i="13"/>
  <c r="J2214" i="12"/>
  <c r="Y2214" i="12"/>
  <c r="I2214" i="12"/>
  <c r="V2214" i="12"/>
  <c r="B2215" i="12"/>
  <c r="U2214" i="12"/>
  <c r="E2214" i="12"/>
  <c r="F2214" i="12" s="1"/>
  <c r="N2214" i="12"/>
  <c r="O2214" i="12" s="1"/>
  <c r="P2214" i="12" s="1"/>
  <c r="Q2214" i="12" l="1"/>
  <c r="R2214" i="12" s="1"/>
  <c r="K2214" i="12"/>
  <c r="W2214" i="12"/>
  <c r="E1725" i="13"/>
  <c r="Y2215" i="12"/>
  <c r="I2215" i="12"/>
  <c r="V2215" i="12"/>
  <c r="B2216" i="12"/>
  <c r="U2215" i="12"/>
  <c r="E2215" i="12"/>
  <c r="F2215" i="12" s="1"/>
  <c r="N2215" i="12"/>
  <c r="O2215" i="12" s="1"/>
  <c r="P2215" i="12" s="1"/>
  <c r="J2215" i="12"/>
  <c r="W2215" i="12" l="1"/>
  <c r="K2215" i="12"/>
  <c r="E1724" i="13"/>
  <c r="V2216" i="12"/>
  <c r="B2217" i="12"/>
  <c r="U2216" i="12"/>
  <c r="E2216" i="12"/>
  <c r="F2216" i="12" s="1"/>
  <c r="N2216" i="12"/>
  <c r="O2216" i="12" s="1"/>
  <c r="P2216" i="12" s="1"/>
  <c r="J2216" i="12"/>
  <c r="Y2216" i="12"/>
  <c r="I2216" i="12"/>
  <c r="Q2215" i="12"/>
  <c r="R2215" i="12" s="1"/>
  <c r="W2216" i="12" l="1"/>
  <c r="Q2216" i="12"/>
  <c r="R2216" i="12" s="1"/>
  <c r="E1723" i="13"/>
  <c r="N2217" i="12"/>
  <c r="O2217" i="12" s="1"/>
  <c r="P2217" i="12" s="1"/>
  <c r="J2217" i="12"/>
  <c r="Y2217" i="12"/>
  <c r="I2217" i="12"/>
  <c r="V2217" i="12"/>
  <c r="B2218" i="12"/>
  <c r="U2217" i="12"/>
  <c r="E2217" i="12"/>
  <c r="F2217" i="12" s="1"/>
  <c r="K2216" i="12"/>
  <c r="Q2217" i="12" l="1"/>
  <c r="R2217" i="12" s="1"/>
  <c r="W2217" i="12"/>
  <c r="E1722" i="13"/>
  <c r="N2218" i="12"/>
  <c r="O2218" i="12" s="1"/>
  <c r="P2218" i="12" s="1"/>
  <c r="J2218" i="12"/>
  <c r="Y2218" i="12"/>
  <c r="I2218" i="12"/>
  <c r="V2218" i="12"/>
  <c r="B2219" i="12"/>
  <c r="U2218" i="12"/>
  <c r="E2218" i="12"/>
  <c r="F2218" i="12" s="1"/>
  <c r="K2217" i="12"/>
  <c r="W2218" i="12" l="1"/>
  <c r="Q2218" i="12"/>
  <c r="R2218" i="12" s="1"/>
  <c r="E1721" i="13"/>
  <c r="J2219" i="12"/>
  <c r="Y2219" i="12"/>
  <c r="I2219" i="12"/>
  <c r="V2219" i="12"/>
  <c r="B2220" i="12"/>
  <c r="U2219" i="12"/>
  <c r="E2219" i="12"/>
  <c r="F2219" i="12" s="1"/>
  <c r="N2219" i="12"/>
  <c r="O2219" i="12" s="1"/>
  <c r="P2219" i="12" s="1"/>
  <c r="K2218" i="12"/>
  <c r="Q2219" i="12" l="1"/>
  <c r="R2219" i="12" s="1"/>
  <c r="W2219" i="12"/>
  <c r="E1720" i="13"/>
  <c r="J2220" i="12"/>
  <c r="Y2220" i="12"/>
  <c r="I2220" i="12"/>
  <c r="V2220" i="12"/>
  <c r="B2221" i="12"/>
  <c r="U2220" i="12"/>
  <c r="E2220" i="12"/>
  <c r="F2220" i="12" s="1"/>
  <c r="N2220" i="12"/>
  <c r="O2220" i="12" s="1"/>
  <c r="P2220" i="12" s="1"/>
  <c r="K2219" i="12"/>
  <c r="K2220" i="12" l="1"/>
  <c r="Q2220" i="12"/>
  <c r="R2220" i="12" s="1"/>
  <c r="W2220" i="12"/>
  <c r="E1719" i="13"/>
  <c r="V2221" i="12"/>
  <c r="B2222" i="12"/>
  <c r="U2221" i="12"/>
  <c r="E2221" i="12"/>
  <c r="F2221" i="12" s="1"/>
  <c r="N2221" i="12"/>
  <c r="O2221" i="12" s="1"/>
  <c r="P2221" i="12" s="1"/>
  <c r="J2221" i="12"/>
  <c r="Y2221" i="12"/>
  <c r="I2221" i="12"/>
  <c r="W2221" i="12" l="1"/>
  <c r="E1718" i="13"/>
  <c r="N2222" i="12"/>
  <c r="O2222" i="12" s="1"/>
  <c r="P2222" i="12" s="1"/>
  <c r="J2222" i="12"/>
  <c r="Y2222" i="12"/>
  <c r="I2222" i="12"/>
  <c r="V2222" i="12"/>
  <c r="B2223" i="12"/>
  <c r="U2222" i="12"/>
  <c r="E2222" i="12"/>
  <c r="F2222" i="12" s="1"/>
  <c r="K2221" i="12"/>
  <c r="Q2221" i="12"/>
  <c r="R2221" i="12" s="1"/>
  <c r="W2222" i="12" l="1"/>
  <c r="Q2222" i="12"/>
  <c r="R2222" i="12" s="1"/>
  <c r="E1717" i="13"/>
  <c r="N2223" i="12"/>
  <c r="O2223" i="12" s="1"/>
  <c r="P2223" i="12" s="1"/>
  <c r="J2223" i="12"/>
  <c r="Y2223" i="12"/>
  <c r="I2223" i="12"/>
  <c r="V2223" i="12"/>
  <c r="B2224" i="12"/>
  <c r="U2223" i="12"/>
  <c r="E2223" i="12"/>
  <c r="F2223" i="12" s="1"/>
  <c r="K2222" i="12"/>
  <c r="Q2223" i="12" l="1"/>
  <c r="R2223" i="12" s="1"/>
  <c r="W2223" i="12"/>
  <c r="E1716" i="13"/>
  <c r="N2224" i="12"/>
  <c r="O2224" i="12" s="1"/>
  <c r="P2224" i="12" s="1"/>
  <c r="J2224" i="12"/>
  <c r="Y2224" i="12"/>
  <c r="I2224" i="12"/>
  <c r="V2224" i="12"/>
  <c r="B2225" i="12"/>
  <c r="U2224" i="12"/>
  <c r="E2224" i="12"/>
  <c r="F2224" i="12" s="1"/>
  <c r="K2223" i="12"/>
  <c r="W2224" i="12" l="1"/>
  <c r="Q2224" i="12"/>
  <c r="R2224" i="12" s="1"/>
  <c r="E1715" i="13"/>
  <c r="J2225" i="12"/>
  <c r="Y2225" i="12"/>
  <c r="I2225" i="12"/>
  <c r="V2225" i="12"/>
  <c r="B2226" i="12"/>
  <c r="U2225" i="12"/>
  <c r="E2225" i="12"/>
  <c r="F2225" i="12" s="1"/>
  <c r="N2225" i="12"/>
  <c r="O2225" i="12" s="1"/>
  <c r="P2225" i="12" s="1"/>
  <c r="K2224" i="12"/>
  <c r="W2225" i="12" l="1"/>
  <c r="Q2225" i="12"/>
  <c r="R2225" i="12" s="1"/>
  <c r="E1714" i="13"/>
  <c r="V2226" i="12"/>
  <c r="B2227" i="12"/>
  <c r="U2226" i="12"/>
  <c r="E2226" i="12"/>
  <c r="F2226" i="12" s="1"/>
  <c r="N2226" i="12"/>
  <c r="O2226" i="12" s="1"/>
  <c r="P2226" i="12" s="1"/>
  <c r="J2226" i="12"/>
  <c r="Y2226" i="12"/>
  <c r="I2226" i="12"/>
  <c r="K2225" i="12"/>
  <c r="W2226" i="12" l="1"/>
  <c r="E1713" i="13"/>
  <c r="B2228" i="12"/>
  <c r="U2227" i="12"/>
  <c r="E2227" i="12"/>
  <c r="F2227" i="12" s="1"/>
  <c r="N2227" i="12"/>
  <c r="O2227" i="12" s="1"/>
  <c r="P2227" i="12" s="1"/>
  <c r="J2227" i="12"/>
  <c r="Y2227" i="12"/>
  <c r="I2227" i="12"/>
  <c r="V2227" i="12"/>
  <c r="K2226" i="12"/>
  <c r="Q2226" i="12"/>
  <c r="R2226" i="12" s="1"/>
  <c r="W2227" i="12" l="1"/>
  <c r="E1712" i="13"/>
  <c r="N2228" i="12"/>
  <c r="O2228" i="12" s="1"/>
  <c r="P2228" i="12" s="1"/>
  <c r="J2228" i="12"/>
  <c r="Y2228" i="12"/>
  <c r="I2228" i="12"/>
  <c r="V2228" i="12"/>
  <c r="B2229" i="12"/>
  <c r="U2228" i="12"/>
  <c r="E2228" i="12"/>
  <c r="F2228" i="12" s="1"/>
  <c r="Q2227" i="12"/>
  <c r="R2227" i="12" s="1"/>
  <c r="K2227" i="12"/>
  <c r="E1711" i="13" l="1"/>
  <c r="N2229" i="12"/>
  <c r="O2229" i="12" s="1"/>
  <c r="P2229" i="12" s="1"/>
  <c r="J2229" i="12"/>
  <c r="Y2229" i="12"/>
  <c r="I2229" i="12"/>
  <c r="V2229" i="12"/>
  <c r="B2230" i="12"/>
  <c r="U2229" i="12"/>
  <c r="E2229" i="12"/>
  <c r="F2229" i="12" s="1"/>
  <c r="K2228" i="12"/>
  <c r="Q2228" i="12"/>
  <c r="R2228" i="12" s="1"/>
  <c r="W2228" i="12"/>
  <c r="W2229" i="12" l="1"/>
  <c r="E1710" i="13"/>
  <c r="J2230" i="12"/>
  <c r="Y2230" i="12"/>
  <c r="I2230" i="12"/>
  <c r="V2230" i="12"/>
  <c r="B2231" i="12"/>
  <c r="U2230" i="12"/>
  <c r="E2230" i="12"/>
  <c r="F2230" i="12" s="1"/>
  <c r="N2230" i="12"/>
  <c r="O2230" i="12" s="1"/>
  <c r="P2230" i="12" s="1"/>
  <c r="K2229" i="12"/>
  <c r="Q2229" i="12"/>
  <c r="R2229" i="12" s="1"/>
  <c r="W2230" i="12" l="1"/>
  <c r="E1709" i="13"/>
  <c r="Y2231" i="12"/>
  <c r="I2231" i="12"/>
  <c r="V2231" i="12"/>
  <c r="B2232" i="12"/>
  <c r="U2231" i="12"/>
  <c r="E2231" i="12"/>
  <c r="F2231" i="12" s="1"/>
  <c r="N2231" i="12"/>
  <c r="O2231" i="12" s="1"/>
  <c r="P2231" i="12" s="1"/>
  <c r="J2231" i="12"/>
  <c r="K2230" i="12"/>
  <c r="Q2230" i="12"/>
  <c r="R2230" i="12" s="1"/>
  <c r="W2231" i="12" l="1"/>
  <c r="E1708" i="13"/>
  <c r="V2232" i="12"/>
  <c r="B2233" i="12"/>
  <c r="U2232" i="12"/>
  <c r="E2232" i="12"/>
  <c r="F2232" i="12" s="1"/>
  <c r="N2232" i="12"/>
  <c r="O2232" i="12" s="1"/>
  <c r="P2232" i="12" s="1"/>
  <c r="J2232" i="12"/>
  <c r="Y2232" i="12"/>
  <c r="I2232" i="12"/>
  <c r="K2231" i="12"/>
  <c r="Q2231" i="12"/>
  <c r="R2231" i="12" s="1"/>
  <c r="K2232" i="12" l="1"/>
  <c r="W2232" i="12"/>
  <c r="Q2232" i="12"/>
  <c r="R2232" i="12" s="1"/>
  <c r="E1707" i="13"/>
  <c r="N2233" i="12"/>
  <c r="O2233" i="12" s="1"/>
  <c r="P2233" i="12" s="1"/>
  <c r="J2233" i="12"/>
  <c r="Y2233" i="12"/>
  <c r="I2233" i="12"/>
  <c r="V2233" i="12"/>
  <c r="B2234" i="12"/>
  <c r="U2233" i="12"/>
  <c r="E2233" i="12"/>
  <c r="F2233" i="12" s="1"/>
  <c r="W2233" i="12" l="1"/>
  <c r="Q2233" i="12"/>
  <c r="R2233" i="12" s="1"/>
  <c r="E1706" i="13"/>
  <c r="N2234" i="12"/>
  <c r="O2234" i="12" s="1"/>
  <c r="P2234" i="12" s="1"/>
  <c r="J2234" i="12"/>
  <c r="Y2234" i="12"/>
  <c r="I2234" i="12"/>
  <c r="V2234" i="12"/>
  <c r="B2235" i="12"/>
  <c r="U2234" i="12"/>
  <c r="E2234" i="12"/>
  <c r="F2234" i="12" s="1"/>
  <c r="K2233" i="12"/>
  <c r="Q2234" i="12" l="1"/>
  <c r="R2234" i="12" s="1"/>
  <c r="W2234" i="12"/>
  <c r="E1705" i="13"/>
  <c r="J2235" i="12"/>
  <c r="Y2235" i="12"/>
  <c r="I2235" i="12"/>
  <c r="V2235" i="12"/>
  <c r="B2236" i="12"/>
  <c r="U2235" i="12"/>
  <c r="E2235" i="12"/>
  <c r="F2235" i="12" s="1"/>
  <c r="N2235" i="12"/>
  <c r="O2235" i="12" s="1"/>
  <c r="P2235" i="12" s="1"/>
  <c r="K2234" i="12"/>
  <c r="Q2235" i="12" l="1"/>
  <c r="R2235" i="12" s="1"/>
  <c r="K2235" i="12"/>
  <c r="W2235" i="12"/>
  <c r="E1704" i="13"/>
  <c r="J2236" i="12"/>
  <c r="Y2236" i="12"/>
  <c r="I2236" i="12"/>
  <c r="V2236" i="12"/>
  <c r="B2237" i="12"/>
  <c r="U2236" i="12"/>
  <c r="E2236" i="12"/>
  <c r="F2236" i="12" s="1"/>
  <c r="N2236" i="12"/>
  <c r="O2236" i="12" s="1"/>
  <c r="P2236" i="12" s="1"/>
  <c r="K2236" i="12" l="1"/>
  <c r="Q2236" i="12"/>
  <c r="R2236" i="12" s="1"/>
  <c r="W2236" i="12"/>
  <c r="E1703" i="13"/>
  <c r="V2237" i="12"/>
  <c r="B2238" i="12"/>
  <c r="U2237" i="12"/>
  <c r="E2237" i="12"/>
  <c r="F2237" i="12" s="1"/>
  <c r="N2237" i="12"/>
  <c r="O2237" i="12" s="1"/>
  <c r="P2237" i="12" s="1"/>
  <c r="J2237" i="12"/>
  <c r="Y2237" i="12"/>
  <c r="I2237" i="12"/>
  <c r="E1702" i="13" l="1"/>
  <c r="N2238" i="12"/>
  <c r="O2238" i="12" s="1"/>
  <c r="P2238" i="12" s="1"/>
  <c r="J2238" i="12"/>
  <c r="Y2238" i="12"/>
  <c r="I2238" i="12"/>
  <c r="V2238" i="12"/>
  <c r="B2239" i="12"/>
  <c r="U2238" i="12"/>
  <c r="E2238" i="12"/>
  <c r="F2238" i="12" s="1"/>
  <c r="Q2237" i="12"/>
  <c r="R2237" i="12" s="1"/>
  <c r="K2237" i="12"/>
  <c r="W2237" i="12"/>
  <c r="K2238" i="12" l="1"/>
  <c r="Q2238" i="12"/>
  <c r="R2238" i="12" s="1"/>
  <c r="W2238" i="12"/>
  <c r="E1701" i="13"/>
  <c r="N2239" i="12"/>
  <c r="O2239" i="12" s="1"/>
  <c r="P2239" i="12" s="1"/>
  <c r="J2239" i="12"/>
  <c r="Y2239" i="12"/>
  <c r="I2239" i="12"/>
  <c r="V2239" i="12"/>
  <c r="B2240" i="12"/>
  <c r="U2239" i="12"/>
  <c r="E2239" i="12"/>
  <c r="F2239" i="12" s="1"/>
  <c r="W2239" i="12" l="1"/>
  <c r="Q2239" i="12"/>
  <c r="R2239" i="12" s="1"/>
  <c r="E1700" i="13"/>
  <c r="N2240" i="12"/>
  <c r="O2240" i="12" s="1"/>
  <c r="P2240" i="12" s="1"/>
  <c r="J2240" i="12"/>
  <c r="Y2240" i="12"/>
  <c r="I2240" i="12"/>
  <c r="V2240" i="12"/>
  <c r="B2241" i="12"/>
  <c r="U2240" i="12"/>
  <c r="E2240" i="12"/>
  <c r="F2240" i="12" s="1"/>
  <c r="K2239" i="12"/>
  <c r="W2240" i="12" l="1"/>
  <c r="Q2240" i="12"/>
  <c r="R2240" i="12" s="1"/>
  <c r="E1699" i="13"/>
  <c r="J2241" i="12"/>
  <c r="Y2241" i="12"/>
  <c r="I2241" i="12"/>
  <c r="V2241" i="12"/>
  <c r="B2242" i="12"/>
  <c r="U2241" i="12"/>
  <c r="E2241" i="12"/>
  <c r="F2241" i="12" s="1"/>
  <c r="N2241" i="12"/>
  <c r="O2241" i="12" s="1"/>
  <c r="P2241" i="12" s="1"/>
  <c r="K2240" i="12"/>
  <c r="W2241" i="12" l="1"/>
  <c r="K2241" i="12"/>
  <c r="E1698" i="13"/>
  <c r="V2242" i="12"/>
  <c r="B2243" i="12"/>
  <c r="U2242" i="12"/>
  <c r="E2242" i="12"/>
  <c r="F2242" i="12" s="1"/>
  <c r="N2242" i="12"/>
  <c r="O2242" i="12" s="1"/>
  <c r="P2242" i="12" s="1"/>
  <c r="J2242" i="12"/>
  <c r="Y2242" i="12"/>
  <c r="I2242" i="12"/>
  <c r="Q2241" i="12"/>
  <c r="R2241" i="12" s="1"/>
  <c r="W2242" i="12" l="1"/>
  <c r="Q2242" i="12"/>
  <c r="R2242" i="12" s="1"/>
  <c r="E1697" i="13"/>
  <c r="B2244" i="12"/>
  <c r="U2243" i="12"/>
  <c r="E2243" i="12"/>
  <c r="F2243" i="12" s="1"/>
  <c r="N2243" i="12"/>
  <c r="O2243" i="12" s="1"/>
  <c r="P2243" i="12" s="1"/>
  <c r="J2243" i="12"/>
  <c r="Y2243" i="12"/>
  <c r="I2243" i="12"/>
  <c r="V2243" i="12"/>
  <c r="K2242" i="12"/>
  <c r="Q2243" i="12" l="1"/>
  <c r="R2243" i="12" s="1"/>
  <c r="W2243" i="12"/>
  <c r="E1696" i="13"/>
  <c r="N2244" i="12"/>
  <c r="O2244" i="12" s="1"/>
  <c r="P2244" i="12" s="1"/>
  <c r="J2244" i="12"/>
  <c r="Y2244" i="12"/>
  <c r="I2244" i="12"/>
  <c r="V2244" i="12"/>
  <c r="B2245" i="12"/>
  <c r="U2244" i="12"/>
  <c r="E2244" i="12"/>
  <c r="F2244" i="12" s="1"/>
  <c r="K2243" i="12"/>
  <c r="W2244" i="12" l="1"/>
  <c r="K2244" i="12"/>
  <c r="Q2244" i="12"/>
  <c r="R2244" i="12" s="1"/>
  <c r="E1695" i="13"/>
  <c r="N2245" i="12"/>
  <c r="O2245" i="12" s="1"/>
  <c r="P2245" i="12" s="1"/>
  <c r="J2245" i="12"/>
  <c r="Y2245" i="12"/>
  <c r="I2245" i="12"/>
  <c r="V2245" i="12"/>
  <c r="B2246" i="12"/>
  <c r="U2245" i="12"/>
  <c r="E2245" i="12"/>
  <c r="F2245" i="12" s="1"/>
  <c r="W2245" i="12" l="1"/>
  <c r="Q2245" i="12"/>
  <c r="R2245" i="12" s="1"/>
  <c r="K2245" i="12"/>
  <c r="E1694" i="13"/>
  <c r="J2246" i="12"/>
  <c r="Y2246" i="12"/>
  <c r="I2246" i="12"/>
  <c r="V2246" i="12"/>
  <c r="B2247" i="12"/>
  <c r="U2246" i="12"/>
  <c r="E2246" i="12"/>
  <c r="F2246" i="12" s="1"/>
  <c r="N2246" i="12"/>
  <c r="O2246" i="12" s="1"/>
  <c r="P2246" i="12" s="1"/>
  <c r="W2246" i="12" l="1"/>
  <c r="Q2246" i="12"/>
  <c r="R2246" i="12" s="1"/>
  <c r="E1693" i="13"/>
  <c r="Y2247" i="12"/>
  <c r="I2247" i="12"/>
  <c r="V2247" i="12"/>
  <c r="B2248" i="12"/>
  <c r="U2247" i="12"/>
  <c r="E2247" i="12"/>
  <c r="F2247" i="12" s="1"/>
  <c r="N2247" i="12"/>
  <c r="O2247" i="12" s="1"/>
  <c r="P2247" i="12" s="1"/>
  <c r="J2247" i="12"/>
  <c r="K2246" i="12"/>
  <c r="W2247" i="12" l="1"/>
  <c r="K2247" i="12"/>
  <c r="E1692" i="13"/>
  <c r="V2248" i="12"/>
  <c r="B2249" i="12"/>
  <c r="U2248" i="12"/>
  <c r="E2248" i="12"/>
  <c r="F2248" i="12" s="1"/>
  <c r="N2248" i="12"/>
  <c r="O2248" i="12" s="1"/>
  <c r="P2248" i="12" s="1"/>
  <c r="J2248" i="12"/>
  <c r="Y2248" i="12"/>
  <c r="I2248" i="12"/>
  <c r="Q2247" i="12"/>
  <c r="R2247" i="12" s="1"/>
  <c r="W2248" i="12" l="1"/>
  <c r="Q2248" i="12"/>
  <c r="R2248" i="12" s="1"/>
  <c r="E1691" i="13"/>
  <c r="N2249" i="12"/>
  <c r="O2249" i="12" s="1"/>
  <c r="P2249" i="12" s="1"/>
  <c r="J2249" i="12"/>
  <c r="Y2249" i="12"/>
  <c r="I2249" i="12"/>
  <c r="V2249" i="12"/>
  <c r="B2250" i="12"/>
  <c r="U2249" i="12"/>
  <c r="E2249" i="12"/>
  <c r="F2249" i="12" s="1"/>
  <c r="K2248" i="12"/>
  <c r="Q2249" i="12" l="1"/>
  <c r="R2249" i="12" s="1"/>
  <c r="W2249" i="12"/>
  <c r="E1690" i="13"/>
  <c r="N2250" i="12"/>
  <c r="O2250" i="12" s="1"/>
  <c r="P2250" i="12" s="1"/>
  <c r="J2250" i="12"/>
  <c r="Y2250" i="12"/>
  <c r="I2250" i="12"/>
  <c r="V2250" i="12"/>
  <c r="B2251" i="12"/>
  <c r="U2250" i="12"/>
  <c r="E2250" i="12"/>
  <c r="F2250" i="12" s="1"/>
  <c r="K2249" i="12"/>
  <c r="W2250" i="12" l="1"/>
  <c r="K2250" i="12"/>
  <c r="Q2250" i="12"/>
  <c r="R2250" i="12" s="1"/>
  <c r="E1689" i="13"/>
  <c r="J2251" i="12"/>
  <c r="Y2251" i="12"/>
  <c r="I2251" i="12"/>
  <c r="V2251" i="12"/>
  <c r="B2252" i="12"/>
  <c r="U2251" i="12"/>
  <c r="E2251" i="12"/>
  <c r="F2251" i="12" s="1"/>
  <c r="N2251" i="12"/>
  <c r="O2251" i="12" s="1"/>
  <c r="P2251" i="12" s="1"/>
  <c r="Q2251" i="12" l="1"/>
  <c r="R2251" i="12" s="1"/>
  <c r="W2251" i="12"/>
  <c r="E1688" i="13"/>
  <c r="J2252" i="12"/>
  <c r="Y2252" i="12"/>
  <c r="I2252" i="12"/>
  <c r="V2252" i="12"/>
  <c r="B2253" i="12"/>
  <c r="U2252" i="12"/>
  <c r="E2252" i="12"/>
  <c r="F2252" i="12" s="1"/>
  <c r="N2252" i="12"/>
  <c r="O2252" i="12" s="1"/>
  <c r="P2252" i="12" s="1"/>
  <c r="K2251" i="12"/>
  <c r="W2252" i="12" l="1"/>
  <c r="K2252" i="12"/>
  <c r="Q2252" i="12"/>
  <c r="R2252" i="12" s="1"/>
  <c r="E1687" i="13"/>
  <c r="V2253" i="12"/>
  <c r="B2254" i="12"/>
  <c r="U2253" i="12"/>
  <c r="E2253" i="12"/>
  <c r="F2253" i="12" s="1"/>
  <c r="N2253" i="12"/>
  <c r="O2253" i="12" s="1"/>
  <c r="P2253" i="12" s="1"/>
  <c r="J2253" i="12"/>
  <c r="Y2253" i="12"/>
  <c r="I2253" i="12"/>
  <c r="W2253" i="12" l="1"/>
  <c r="K2253" i="12"/>
  <c r="Q2253" i="12"/>
  <c r="R2253" i="12" s="1"/>
  <c r="E1686" i="13"/>
  <c r="N2254" i="12"/>
  <c r="O2254" i="12" s="1"/>
  <c r="P2254" i="12" s="1"/>
  <c r="J2254" i="12"/>
  <c r="Y2254" i="12"/>
  <c r="I2254" i="12"/>
  <c r="V2254" i="12"/>
  <c r="B2255" i="12"/>
  <c r="U2254" i="12"/>
  <c r="E2254" i="12"/>
  <c r="F2254" i="12" s="1"/>
  <c r="K2254" i="12" l="1"/>
  <c r="W2254" i="12"/>
  <c r="E1685" i="13"/>
  <c r="N2255" i="12"/>
  <c r="O2255" i="12" s="1"/>
  <c r="P2255" i="12" s="1"/>
  <c r="J2255" i="12"/>
  <c r="Y2255" i="12"/>
  <c r="I2255" i="12"/>
  <c r="V2255" i="12"/>
  <c r="B2256" i="12"/>
  <c r="U2255" i="12"/>
  <c r="E2255" i="12"/>
  <c r="F2255" i="12" s="1"/>
  <c r="Q2254" i="12"/>
  <c r="R2254" i="12" s="1"/>
  <c r="W2255" i="12" l="1"/>
  <c r="K2255" i="12"/>
  <c r="Q2255" i="12"/>
  <c r="R2255" i="12" s="1"/>
  <c r="E1684" i="13"/>
  <c r="N2256" i="12"/>
  <c r="O2256" i="12" s="1"/>
  <c r="P2256" i="12" s="1"/>
  <c r="J2256" i="12"/>
  <c r="Y2256" i="12"/>
  <c r="I2256" i="12"/>
  <c r="V2256" i="12"/>
  <c r="B2257" i="12"/>
  <c r="U2256" i="12"/>
  <c r="E2256" i="12"/>
  <c r="F2256" i="12" s="1"/>
  <c r="K2256" i="12" l="1"/>
  <c r="Q2256" i="12"/>
  <c r="R2256" i="12" s="1"/>
  <c r="W2256" i="12"/>
  <c r="E1683" i="13"/>
  <c r="J2257" i="12"/>
  <c r="Y2257" i="12"/>
  <c r="I2257" i="12"/>
  <c r="V2257" i="12"/>
  <c r="B2258" i="12"/>
  <c r="U2257" i="12"/>
  <c r="E2257" i="12"/>
  <c r="F2257" i="12" s="1"/>
  <c r="N2257" i="12"/>
  <c r="O2257" i="12" s="1"/>
  <c r="P2257" i="12" s="1"/>
  <c r="W2257" i="12" l="1"/>
  <c r="E1682" i="13"/>
  <c r="V2258" i="12"/>
  <c r="B2259" i="12"/>
  <c r="U2258" i="12"/>
  <c r="E2258" i="12"/>
  <c r="F2258" i="12" s="1"/>
  <c r="N2258" i="12"/>
  <c r="O2258" i="12" s="1"/>
  <c r="P2258" i="12" s="1"/>
  <c r="J2258" i="12"/>
  <c r="Y2258" i="12"/>
  <c r="I2258" i="12"/>
  <c r="K2257" i="12"/>
  <c r="Q2257" i="12"/>
  <c r="R2257" i="12" s="1"/>
  <c r="W2258" i="12" l="1"/>
  <c r="Q2258" i="12"/>
  <c r="R2258" i="12" s="1"/>
  <c r="E1681" i="13"/>
  <c r="B2260" i="12"/>
  <c r="U2259" i="12"/>
  <c r="E2259" i="12"/>
  <c r="F2259" i="12" s="1"/>
  <c r="N2259" i="12"/>
  <c r="O2259" i="12" s="1"/>
  <c r="P2259" i="12" s="1"/>
  <c r="J2259" i="12"/>
  <c r="Y2259" i="12"/>
  <c r="I2259" i="12"/>
  <c r="V2259" i="12"/>
  <c r="K2258" i="12"/>
  <c r="W2259" i="12" l="1"/>
  <c r="Q2259" i="12"/>
  <c r="R2259" i="12" s="1"/>
  <c r="E1680" i="13"/>
  <c r="N2260" i="12"/>
  <c r="O2260" i="12" s="1"/>
  <c r="P2260" i="12" s="1"/>
  <c r="J2260" i="12"/>
  <c r="Y2260" i="12"/>
  <c r="I2260" i="12"/>
  <c r="V2260" i="12"/>
  <c r="B2261" i="12"/>
  <c r="U2260" i="12"/>
  <c r="E2260" i="12"/>
  <c r="F2260" i="12" s="1"/>
  <c r="K2259" i="12"/>
  <c r="Q2260" i="12" l="1"/>
  <c r="R2260" i="12" s="1"/>
  <c r="E1679" i="13"/>
  <c r="N2261" i="12"/>
  <c r="O2261" i="12" s="1"/>
  <c r="P2261" i="12" s="1"/>
  <c r="J2261" i="12"/>
  <c r="Y2261" i="12"/>
  <c r="I2261" i="12"/>
  <c r="V2261" i="12"/>
  <c r="B2262" i="12"/>
  <c r="U2261" i="12"/>
  <c r="E2261" i="12"/>
  <c r="F2261" i="12" s="1"/>
  <c r="W2260" i="12"/>
  <c r="K2260" i="12"/>
  <c r="W2261" i="12" l="1"/>
  <c r="K2261" i="12"/>
  <c r="E1678" i="13"/>
  <c r="J2262" i="12"/>
  <c r="Y2262" i="12"/>
  <c r="I2262" i="12"/>
  <c r="V2262" i="12"/>
  <c r="B2263" i="12"/>
  <c r="U2262" i="12"/>
  <c r="E2262" i="12"/>
  <c r="F2262" i="12" s="1"/>
  <c r="N2262" i="12"/>
  <c r="O2262" i="12" s="1"/>
  <c r="P2262" i="12" s="1"/>
  <c r="Q2261" i="12"/>
  <c r="R2261" i="12" s="1"/>
  <c r="W2262" i="12" l="1"/>
  <c r="Q2262" i="12"/>
  <c r="R2262" i="12" s="1"/>
  <c r="E1677" i="13"/>
  <c r="Y2263" i="12"/>
  <c r="I2263" i="12"/>
  <c r="V2263" i="12"/>
  <c r="B2264" i="12"/>
  <c r="U2263" i="12"/>
  <c r="E2263" i="12"/>
  <c r="F2263" i="12" s="1"/>
  <c r="N2263" i="12"/>
  <c r="O2263" i="12" s="1"/>
  <c r="P2263" i="12" s="1"/>
  <c r="J2263" i="12"/>
  <c r="K2262" i="12"/>
  <c r="E1676" i="13" l="1"/>
  <c r="V2264" i="12"/>
  <c r="B2265" i="12"/>
  <c r="U2264" i="12"/>
  <c r="E2264" i="12"/>
  <c r="F2264" i="12" s="1"/>
  <c r="N2264" i="12"/>
  <c r="O2264" i="12" s="1"/>
  <c r="P2264" i="12" s="1"/>
  <c r="J2264" i="12"/>
  <c r="Y2264" i="12"/>
  <c r="I2264" i="12"/>
  <c r="K2263" i="12"/>
  <c r="W2263" i="12"/>
  <c r="Q2263" i="12"/>
  <c r="R2263" i="12" s="1"/>
  <c r="W2264" i="12" l="1"/>
  <c r="Q2264" i="12"/>
  <c r="R2264" i="12" s="1"/>
  <c r="E1675" i="13"/>
  <c r="N2265" i="12"/>
  <c r="O2265" i="12" s="1"/>
  <c r="P2265" i="12" s="1"/>
  <c r="J2265" i="12"/>
  <c r="Y2265" i="12"/>
  <c r="I2265" i="12"/>
  <c r="V2265" i="12"/>
  <c r="B2266" i="12"/>
  <c r="U2265" i="12"/>
  <c r="E2265" i="12"/>
  <c r="F2265" i="12" s="1"/>
  <c r="K2264" i="12"/>
  <c r="W2265" i="12" l="1"/>
  <c r="Q2265" i="12"/>
  <c r="R2265" i="12" s="1"/>
  <c r="E1674" i="13"/>
  <c r="N2266" i="12"/>
  <c r="O2266" i="12" s="1"/>
  <c r="P2266" i="12" s="1"/>
  <c r="J2266" i="12"/>
  <c r="Y2266" i="12"/>
  <c r="I2266" i="12"/>
  <c r="V2266" i="12"/>
  <c r="B2267" i="12"/>
  <c r="U2266" i="12"/>
  <c r="E2266" i="12"/>
  <c r="F2266" i="12" s="1"/>
  <c r="K2265" i="12"/>
  <c r="Q2266" i="12" l="1"/>
  <c r="R2266" i="12" s="1"/>
  <c r="K2266" i="12"/>
  <c r="W2266" i="12"/>
  <c r="E1673" i="13"/>
  <c r="J2267" i="12"/>
  <c r="Y2267" i="12"/>
  <c r="I2267" i="12"/>
  <c r="V2267" i="12"/>
  <c r="B2268" i="12"/>
  <c r="U2267" i="12"/>
  <c r="E2267" i="12"/>
  <c r="F2267" i="12" s="1"/>
  <c r="N2267" i="12"/>
  <c r="O2267" i="12" s="1"/>
  <c r="P2267" i="12" s="1"/>
  <c r="Q2267" i="12" l="1"/>
  <c r="R2267" i="12" s="1"/>
  <c r="K2267" i="12"/>
  <c r="W2267" i="12"/>
  <c r="E1672" i="13"/>
  <c r="J2268" i="12"/>
  <c r="Y2268" i="12"/>
  <c r="I2268" i="12"/>
  <c r="V2268" i="12"/>
  <c r="B2269" i="12"/>
  <c r="U2268" i="12"/>
  <c r="E2268" i="12"/>
  <c r="F2268" i="12" s="1"/>
  <c r="N2268" i="12"/>
  <c r="O2268" i="12" s="1"/>
  <c r="P2268" i="12" s="1"/>
  <c r="W2268" i="12" l="1"/>
  <c r="Q2268" i="12"/>
  <c r="R2268" i="12" s="1"/>
  <c r="E1671" i="13"/>
  <c r="V2269" i="12"/>
  <c r="B2270" i="12"/>
  <c r="U2269" i="12"/>
  <c r="E2269" i="12"/>
  <c r="F2269" i="12" s="1"/>
  <c r="N2269" i="12"/>
  <c r="O2269" i="12" s="1"/>
  <c r="P2269" i="12" s="1"/>
  <c r="J2269" i="12"/>
  <c r="Y2269" i="12"/>
  <c r="I2269" i="12"/>
  <c r="K2268" i="12"/>
  <c r="W2269" i="12" l="1"/>
  <c r="E1670" i="13"/>
  <c r="N2270" i="12"/>
  <c r="O2270" i="12" s="1"/>
  <c r="P2270" i="12" s="1"/>
  <c r="J2270" i="12"/>
  <c r="Y2270" i="12"/>
  <c r="I2270" i="12"/>
  <c r="V2270" i="12"/>
  <c r="B2271" i="12"/>
  <c r="U2270" i="12"/>
  <c r="E2270" i="12"/>
  <c r="F2270" i="12" s="1"/>
  <c r="K2269" i="12"/>
  <c r="Q2269" i="12"/>
  <c r="R2269" i="12" s="1"/>
  <c r="W2270" i="12" l="1"/>
  <c r="K2270" i="12"/>
  <c r="E1669" i="13"/>
  <c r="N2271" i="12"/>
  <c r="O2271" i="12" s="1"/>
  <c r="P2271" i="12" s="1"/>
  <c r="J2271" i="12"/>
  <c r="Y2271" i="12"/>
  <c r="I2271" i="12"/>
  <c r="V2271" i="12"/>
  <c r="B2272" i="12"/>
  <c r="U2271" i="12"/>
  <c r="E2271" i="12"/>
  <c r="F2271" i="12" s="1"/>
  <c r="Q2270" i="12"/>
  <c r="R2270" i="12" s="1"/>
  <c r="E1668" i="13" l="1"/>
  <c r="N2272" i="12"/>
  <c r="O2272" i="12" s="1"/>
  <c r="P2272" i="12" s="1"/>
  <c r="J2272" i="12"/>
  <c r="Y2272" i="12"/>
  <c r="I2272" i="12"/>
  <c r="V2272" i="12"/>
  <c r="B2273" i="12"/>
  <c r="U2272" i="12"/>
  <c r="E2272" i="12"/>
  <c r="F2272" i="12" s="1"/>
  <c r="K2271" i="12"/>
  <c r="Q2271" i="12"/>
  <c r="R2271" i="12" s="1"/>
  <c r="W2271" i="12"/>
  <c r="W2272" i="12" l="1"/>
  <c r="E1667" i="13"/>
  <c r="J2273" i="12"/>
  <c r="Y2273" i="12"/>
  <c r="I2273" i="12"/>
  <c r="V2273" i="12"/>
  <c r="B2274" i="12"/>
  <c r="U2273" i="12"/>
  <c r="E2273" i="12"/>
  <c r="F2273" i="12" s="1"/>
  <c r="N2273" i="12"/>
  <c r="O2273" i="12" s="1"/>
  <c r="P2273" i="12" s="1"/>
  <c r="K2272" i="12"/>
  <c r="Q2272" i="12"/>
  <c r="R2272" i="12" s="1"/>
  <c r="W2273" i="12" l="1"/>
  <c r="E1666" i="13"/>
  <c r="J2274" i="12"/>
  <c r="Y2274" i="12"/>
  <c r="V2274" i="12"/>
  <c r="E2274" i="12"/>
  <c r="F2274" i="12" s="1"/>
  <c r="U2274" i="12"/>
  <c r="B2275" i="12"/>
  <c r="N2274" i="12"/>
  <c r="O2274" i="12" s="1"/>
  <c r="P2274" i="12" s="1"/>
  <c r="I2274" i="12"/>
  <c r="K2273" i="12"/>
  <c r="Q2273" i="12"/>
  <c r="R2273" i="12" s="1"/>
  <c r="W2274" i="12" l="1"/>
  <c r="E1665" i="13"/>
  <c r="B2276" i="12"/>
  <c r="U2275" i="12"/>
  <c r="E2275" i="12"/>
  <c r="F2275" i="12" s="1"/>
  <c r="N2275" i="12"/>
  <c r="O2275" i="12" s="1"/>
  <c r="P2275" i="12" s="1"/>
  <c r="J2275" i="12"/>
  <c r="I2275" i="12"/>
  <c r="Y2275" i="12"/>
  <c r="V2275" i="12"/>
  <c r="K2274" i="12"/>
  <c r="Q2274" i="12"/>
  <c r="R2274" i="12" s="1"/>
  <c r="W2275" i="12" l="1"/>
  <c r="K2275" i="12"/>
  <c r="E1664" i="13"/>
  <c r="N2276" i="12"/>
  <c r="O2276" i="12" s="1"/>
  <c r="P2276" i="12" s="1"/>
  <c r="J2276" i="12"/>
  <c r="B2277" i="12"/>
  <c r="I2276" i="12"/>
  <c r="E2276" i="12"/>
  <c r="F2276" i="12" s="1"/>
  <c r="Y2276" i="12"/>
  <c r="V2276" i="12"/>
  <c r="U2276" i="12"/>
  <c r="Q2275" i="12"/>
  <c r="R2275" i="12" s="1"/>
  <c r="Q2276" i="12" l="1"/>
  <c r="R2276" i="12" s="1"/>
  <c r="W2276" i="12"/>
  <c r="K2276" i="12"/>
  <c r="E1663" i="13"/>
  <c r="B2278" i="12"/>
  <c r="U2277" i="12"/>
  <c r="E2277" i="12"/>
  <c r="F2277" i="12" s="1"/>
  <c r="N2277" i="12"/>
  <c r="O2277" i="12" s="1"/>
  <c r="P2277" i="12" s="1"/>
  <c r="Y2277" i="12"/>
  <c r="I2277" i="12"/>
  <c r="J2277" i="12"/>
  <c r="V2277" i="12"/>
  <c r="W2277" i="12" l="1"/>
  <c r="E1662" i="13"/>
  <c r="N2278" i="12"/>
  <c r="O2278" i="12" s="1"/>
  <c r="P2278" i="12" s="1"/>
  <c r="V2278" i="12"/>
  <c r="B2279" i="12"/>
  <c r="U2278" i="12"/>
  <c r="E2278" i="12"/>
  <c r="F2278" i="12" s="1"/>
  <c r="Y2278" i="12"/>
  <c r="J2278" i="12"/>
  <c r="I2278" i="12"/>
  <c r="K2277" i="12"/>
  <c r="Q2277" i="12"/>
  <c r="R2277" i="12" s="1"/>
  <c r="W2278" i="12" l="1"/>
  <c r="E1661" i="13"/>
  <c r="N2279" i="12"/>
  <c r="O2279" i="12" s="1"/>
  <c r="P2279" i="12" s="1"/>
  <c r="Y2279" i="12"/>
  <c r="I2279" i="12"/>
  <c r="V2279" i="12"/>
  <c r="U2279" i="12"/>
  <c r="J2279" i="12"/>
  <c r="B2280" i="12"/>
  <c r="E2279" i="12"/>
  <c r="F2279" i="12" s="1"/>
  <c r="Q2278" i="12"/>
  <c r="R2278" i="12" s="1"/>
  <c r="K2278" i="12"/>
  <c r="W2279" i="12" l="1"/>
  <c r="K2279" i="12"/>
  <c r="E1660" i="13"/>
  <c r="V2280" i="12"/>
  <c r="B2281" i="12"/>
  <c r="U2280" i="12"/>
  <c r="E2280" i="12"/>
  <c r="F2280" i="12" s="1"/>
  <c r="N2280" i="12"/>
  <c r="O2280" i="12" s="1"/>
  <c r="P2280" i="12" s="1"/>
  <c r="J2280" i="12"/>
  <c r="I2280" i="12"/>
  <c r="Y2280" i="12"/>
  <c r="Q2279" i="12"/>
  <c r="R2279" i="12" s="1"/>
  <c r="W2280" i="12" l="1"/>
  <c r="K2280" i="12"/>
  <c r="Q2280" i="12"/>
  <c r="R2280" i="12" s="1"/>
  <c r="E1659" i="13"/>
  <c r="Y2281" i="12"/>
  <c r="I2281" i="12"/>
  <c r="V2281" i="12"/>
  <c r="B2282" i="12"/>
  <c r="U2281" i="12"/>
  <c r="E2281" i="12"/>
  <c r="F2281" i="12" s="1"/>
  <c r="N2281" i="12"/>
  <c r="O2281" i="12" s="1"/>
  <c r="P2281" i="12" s="1"/>
  <c r="J2281" i="12"/>
  <c r="W2281" i="12" l="1"/>
  <c r="Q2281" i="12"/>
  <c r="R2281" i="12" s="1"/>
  <c r="E1658" i="13"/>
  <c r="V2282" i="12"/>
  <c r="B2283" i="12"/>
  <c r="U2282" i="12"/>
  <c r="E2282" i="12"/>
  <c r="F2282" i="12" s="1"/>
  <c r="J2282" i="12"/>
  <c r="Y2282" i="12"/>
  <c r="I2282" i="12"/>
  <c r="N2282" i="12"/>
  <c r="O2282" i="12" s="1"/>
  <c r="P2282" i="12" s="1"/>
  <c r="K2281" i="12"/>
  <c r="K2282" i="12" l="1"/>
  <c r="W2282" i="12"/>
  <c r="Q2282" i="12"/>
  <c r="R2282" i="12" s="1"/>
  <c r="E1657" i="13"/>
  <c r="N2283" i="12"/>
  <c r="O2283" i="12" s="1"/>
  <c r="P2283" i="12" s="1"/>
  <c r="Y2283" i="12"/>
  <c r="I2283" i="12"/>
  <c r="V2283" i="12"/>
  <c r="U2283" i="12"/>
  <c r="J2283" i="12"/>
  <c r="E2283" i="12"/>
  <c r="F2283" i="12" s="1"/>
  <c r="B2284" i="12"/>
  <c r="Q2283" i="12" l="1"/>
  <c r="R2283" i="12" s="1"/>
  <c r="K2283" i="12"/>
  <c r="E1656" i="13"/>
  <c r="J2284" i="12"/>
  <c r="Y2284" i="12"/>
  <c r="I2284" i="12"/>
  <c r="V2284" i="12"/>
  <c r="U2284" i="12"/>
  <c r="N2284" i="12"/>
  <c r="O2284" i="12" s="1"/>
  <c r="P2284" i="12" s="1"/>
  <c r="E2284" i="12"/>
  <c r="F2284" i="12" s="1"/>
  <c r="B2285" i="12"/>
  <c r="W2283" i="12"/>
  <c r="K2284" i="12" l="1"/>
  <c r="E1655" i="13"/>
  <c r="J2285" i="12"/>
  <c r="Y2285" i="12"/>
  <c r="I2285" i="12"/>
  <c r="V2285" i="12"/>
  <c r="B2286" i="12"/>
  <c r="U2285" i="12"/>
  <c r="N2285" i="12"/>
  <c r="O2285" i="12" s="1"/>
  <c r="P2285" i="12" s="1"/>
  <c r="E2285" i="12"/>
  <c r="F2285" i="12" s="1"/>
  <c r="Q2284" i="12"/>
  <c r="R2284" i="12" s="1"/>
  <c r="W2284" i="12"/>
  <c r="W2285" i="12" l="1"/>
  <c r="Q2285" i="12"/>
  <c r="R2285" i="12" s="1"/>
  <c r="E1654" i="13"/>
  <c r="J2286" i="12"/>
  <c r="Y2286" i="12"/>
  <c r="I2286" i="12"/>
  <c r="V2286" i="12"/>
  <c r="B2287" i="12"/>
  <c r="U2286" i="12"/>
  <c r="E2286" i="12"/>
  <c r="F2286" i="12" s="1"/>
  <c r="N2286" i="12"/>
  <c r="O2286" i="12" s="1"/>
  <c r="P2286" i="12" s="1"/>
  <c r="K2285" i="12"/>
  <c r="W2286" i="12" l="1"/>
  <c r="E1653" i="13"/>
  <c r="V2287" i="12"/>
  <c r="J2287" i="12"/>
  <c r="N2287" i="12"/>
  <c r="O2287" i="12" s="1"/>
  <c r="P2287" i="12" s="1"/>
  <c r="I2287" i="12"/>
  <c r="E2287" i="12"/>
  <c r="F2287" i="12" s="1"/>
  <c r="B2288" i="12"/>
  <c r="Y2287" i="12"/>
  <c r="U2287" i="12"/>
  <c r="K2286" i="12"/>
  <c r="Q2286" i="12"/>
  <c r="R2286" i="12" s="1"/>
  <c r="W2287" i="12" l="1"/>
  <c r="K2287" i="12"/>
  <c r="Q2287" i="12"/>
  <c r="R2287" i="12" s="1"/>
  <c r="E1652" i="13"/>
  <c r="N2288" i="12"/>
  <c r="O2288" i="12" s="1"/>
  <c r="P2288" i="12" s="1"/>
  <c r="J2288" i="12"/>
  <c r="V2288" i="12"/>
  <c r="U2288" i="12"/>
  <c r="I2288" i="12"/>
  <c r="E2288" i="12"/>
  <c r="F2288" i="12" s="1"/>
  <c r="B2289" i="12"/>
  <c r="Y2288" i="12"/>
  <c r="E1651" i="13" l="1"/>
  <c r="N2289" i="12"/>
  <c r="O2289" i="12" s="1"/>
  <c r="P2289" i="12" s="1"/>
  <c r="J2289" i="12"/>
  <c r="V2289" i="12"/>
  <c r="B2290" i="12"/>
  <c r="U2289" i="12"/>
  <c r="E2289" i="12"/>
  <c r="F2289" i="12" s="1"/>
  <c r="Y2289" i="12"/>
  <c r="I2289" i="12"/>
  <c r="K2288" i="12"/>
  <c r="W2288" i="12"/>
  <c r="Q2288" i="12"/>
  <c r="R2288" i="12" s="1"/>
  <c r="W2289" i="12" l="1"/>
  <c r="E1650" i="13"/>
  <c r="N2290" i="12"/>
  <c r="O2290" i="12" s="1"/>
  <c r="P2290" i="12" s="1"/>
  <c r="J2290" i="12"/>
  <c r="Y2290" i="12"/>
  <c r="I2290" i="12"/>
  <c r="B2291" i="12"/>
  <c r="V2290" i="12"/>
  <c r="U2290" i="12"/>
  <c r="E2290" i="12"/>
  <c r="F2290" i="12" s="1"/>
  <c r="Q2289" i="12"/>
  <c r="R2289" i="12" s="1"/>
  <c r="K2289" i="12"/>
  <c r="W2290" i="12" l="1"/>
  <c r="K2290" i="12"/>
  <c r="E1649" i="13"/>
  <c r="J2291" i="12"/>
  <c r="V2291" i="12"/>
  <c r="B2292" i="12"/>
  <c r="U2291" i="12"/>
  <c r="E2291" i="12"/>
  <c r="F2291" i="12" s="1"/>
  <c r="N2291" i="12"/>
  <c r="O2291" i="12" s="1"/>
  <c r="P2291" i="12" s="1"/>
  <c r="I2291" i="12"/>
  <c r="Y2291" i="12"/>
  <c r="Q2290" i="12"/>
  <c r="R2290" i="12" s="1"/>
  <c r="K2291" i="12" l="1"/>
  <c r="Q2291" i="12"/>
  <c r="R2291" i="12" s="1"/>
  <c r="W2291" i="12"/>
  <c r="E1648" i="13"/>
  <c r="B2293" i="12"/>
  <c r="U2292" i="12"/>
  <c r="E2292" i="12"/>
  <c r="F2292" i="12" s="1"/>
  <c r="N2292" i="12"/>
  <c r="O2292" i="12" s="1"/>
  <c r="P2292" i="12" s="1"/>
  <c r="Y2292" i="12"/>
  <c r="V2292" i="12"/>
  <c r="J2292" i="12"/>
  <c r="I2292" i="12"/>
  <c r="W2292" i="12" l="1"/>
  <c r="E1647" i="13"/>
  <c r="B2294" i="12"/>
  <c r="U2293" i="12"/>
  <c r="E2293" i="12"/>
  <c r="F2293" i="12" s="1"/>
  <c r="N2293" i="12"/>
  <c r="O2293" i="12" s="1"/>
  <c r="P2293" i="12" s="1"/>
  <c r="J2293" i="12"/>
  <c r="Y2293" i="12"/>
  <c r="I2293" i="12"/>
  <c r="V2293" i="12"/>
  <c r="K2292" i="12"/>
  <c r="Q2292" i="12"/>
  <c r="R2292" i="12" s="1"/>
  <c r="W2293" i="12" l="1"/>
  <c r="Q2293" i="12"/>
  <c r="R2293" i="12" s="1"/>
  <c r="E1646" i="13"/>
  <c r="N2294" i="12"/>
  <c r="O2294" i="12" s="1"/>
  <c r="P2294" i="12" s="1"/>
  <c r="V2294" i="12"/>
  <c r="B2295" i="12"/>
  <c r="U2294" i="12"/>
  <c r="E2294" i="12"/>
  <c r="F2294" i="12" s="1"/>
  <c r="J2294" i="12"/>
  <c r="I2294" i="12"/>
  <c r="Y2294" i="12"/>
  <c r="K2293" i="12"/>
  <c r="Q2294" i="12" l="1"/>
  <c r="R2294" i="12" s="1"/>
  <c r="K2294" i="12"/>
  <c r="W2294" i="12"/>
  <c r="E1645" i="13"/>
  <c r="N2295" i="12"/>
  <c r="O2295" i="12" s="1"/>
  <c r="P2295" i="12" s="1"/>
  <c r="J2295" i="12"/>
  <c r="Y2295" i="12"/>
  <c r="I2295" i="12"/>
  <c r="B2296" i="12"/>
  <c r="U2295" i="12"/>
  <c r="E2295" i="12"/>
  <c r="F2295" i="12" s="1"/>
  <c r="V2295" i="12"/>
  <c r="Q2295" i="12" l="1"/>
  <c r="R2295" i="12" s="1"/>
  <c r="W2295" i="12"/>
  <c r="E1644" i="13"/>
  <c r="Y2296" i="12"/>
  <c r="I2296" i="12"/>
  <c r="V2296" i="12"/>
  <c r="B2297" i="12"/>
  <c r="U2296" i="12"/>
  <c r="E2296" i="12"/>
  <c r="F2296" i="12" s="1"/>
  <c r="N2296" i="12"/>
  <c r="O2296" i="12" s="1"/>
  <c r="P2296" i="12" s="1"/>
  <c r="J2296" i="12"/>
  <c r="K2295" i="12"/>
  <c r="W2296" i="12" l="1"/>
  <c r="Q2296" i="12"/>
  <c r="R2296" i="12" s="1"/>
  <c r="E1643" i="13"/>
  <c r="Y2297" i="12"/>
  <c r="I2297" i="12"/>
  <c r="V2297" i="12"/>
  <c r="B2298" i="12"/>
  <c r="U2297" i="12"/>
  <c r="E2297" i="12"/>
  <c r="F2297" i="12" s="1"/>
  <c r="N2297" i="12"/>
  <c r="O2297" i="12" s="1"/>
  <c r="P2297" i="12" s="1"/>
  <c r="J2297" i="12"/>
  <c r="K2296" i="12"/>
  <c r="W2297" i="12" l="1"/>
  <c r="Q2297" i="12"/>
  <c r="R2297" i="12" s="1"/>
  <c r="E1642" i="13"/>
  <c r="V2298" i="12"/>
  <c r="B2299" i="12"/>
  <c r="U2298" i="12"/>
  <c r="E2298" i="12"/>
  <c r="F2298" i="12" s="1"/>
  <c r="J2298" i="12"/>
  <c r="Y2298" i="12"/>
  <c r="I2298" i="12"/>
  <c r="N2298" i="12"/>
  <c r="O2298" i="12" s="1"/>
  <c r="P2298" i="12" s="1"/>
  <c r="K2297" i="12"/>
  <c r="W2298" i="12" l="1"/>
  <c r="E1641" i="13"/>
  <c r="N2299" i="12"/>
  <c r="O2299" i="12" s="1"/>
  <c r="P2299" i="12" s="1"/>
  <c r="Y2299" i="12"/>
  <c r="I2299" i="12"/>
  <c r="V2299" i="12"/>
  <c r="B2300" i="12"/>
  <c r="U2299" i="12"/>
  <c r="J2299" i="12"/>
  <c r="E2299" i="12"/>
  <c r="F2299" i="12" s="1"/>
  <c r="K2298" i="12"/>
  <c r="Q2298" i="12"/>
  <c r="R2298" i="12" s="1"/>
  <c r="K2299" i="12" l="1"/>
  <c r="W2299" i="12"/>
  <c r="Q2299" i="12"/>
  <c r="R2299" i="12" s="1"/>
  <c r="E1640" i="13"/>
  <c r="J2300" i="12"/>
  <c r="Y2300" i="12"/>
  <c r="I2300" i="12"/>
  <c r="V2300" i="12"/>
  <c r="B2301" i="12"/>
  <c r="U2300" i="12"/>
  <c r="E2300" i="12"/>
  <c r="F2300" i="12" s="1"/>
  <c r="N2300" i="12"/>
  <c r="O2300" i="12" s="1"/>
  <c r="P2300" i="12" s="1"/>
  <c r="W2300" i="12" l="1"/>
  <c r="E1639" i="13"/>
  <c r="J2301" i="12"/>
  <c r="Y2301" i="12"/>
  <c r="I2301" i="12"/>
  <c r="V2301" i="12"/>
  <c r="U2301" i="12"/>
  <c r="N2301" i="12"/>
  <c r="O2301" i="12" s="1"/>
  <c r="P2301" i="12" s="1"/>
  <c r="E2301" i="12"/>
  <c r="F2301" i="12" s="1"/>
  <c r="B2302" i="12"/>
  <c r="K2300" i="12"/>
  <c r="Q2300" i="12"/>
  <c r="R2300" i="12" s="1"/>
  <c r="Q2301" i="12" l="1"/>
  <c r="R2301" i="12" s="1"/>
  <c r="K2301" i="12"/>
  <c r="E1638" i="13"/>
  <c r="J2302" i="12"/>
  <c r="Y2302" i="12"/>
  <c r="I2302" i="12"/>
  <c r="V2302" i="12"/>
  <c r="B2303" i="12"/>
  <c r="U2302" i="12"/>
  <c r="E2302" i="12"/>
  <c r="F2302" i="12" s="1"/>
  <c r="N2302" i="12"/>
  <c r="O2302" i="12" s="1"/>
  <c r="P2302" i="12" s="1"/>
  <c r="W2301" i="12"/>
  <c r="W2302" i="12" l="1"/>
  <c r="E1637" i="13"/>
  <c r="V2303" i="12"/>
  <c r="J2303" i="12"/>
  <c r="E2303" i="12"/>
  <c r="F2303" i="12" s="1"/>
  <c r="B2304" i="12"/>
  <c r="Y2303" i="12"/>
  <c r="U2303" i="12"/>
  <c r="N2303" i="12"/>
  <c r="O2303" i="12" s="1"/>
  <c r="P2303" i="12" s="1"/>
  <c r="I2303" i="12"/>
  <c r="K2302" i="12"/>
  <c r="Q2302" i="12"/>
  <c r="R2302" i="12" s="1"/>
  <c r="W2303" i="12" l="1"/>
  <c r="E1636" i="13"/>
  <c r="N2304" i="12"/>
  <c r="O2304" i="12" s="1"/>
  <c r="P2304" i="12" s="1"/>
  <c r="J2304" i="12"/>
  <c r="Y2304" i="12"/>
  <c r="I2304" i="12"/>
  <c r="U2304" i="12"/>
  <c r="E2304" i="12"/>
  <c r="F2304" i="12" s="1"/>
  <c r="B2305" i="12"/>
  <c r="V2304" i="12"/>
  <c r="Q2303" i="12"/>
  <c r="R2303" i="12" s="1"/>
  <c r="K2303" i="12"/>
  <c r="K2304" i="12" l="1"/>
  <c r="Q2304" i="12"/>
  <c r="R2304" i="12" s="1"/>
  <c r="E1635" i="13"/>
  <c r="N2305" i="12"/>
  <c r="O2305" i="12" s="1"/>
  <c r="P2305" i="12" s="1"/>
  <c r="J2305" i="12"/>
  <c r="V2305" i="12"/>
  <c r="B2306" i="12"/>
  <c r="U2305" i="12"/>
  <c r="E2305" i="12"/>
  <c r="F2305" i="12" s="1"/>
  <c r="Y2305" i="12"/>
  <c r="I2305" i="12"/>
  <c r="W2304" i="12"/>
  <c r="Q2305" i="12" l="1"/>
  <c r="R2305" i="12" s="1"/>
  <c r="K2305" i="12"/>
  <c r="W2305" i="12"/>
  <c r="E1634" i="13"/>
  <c r="N2306" i="12"/>
  <c r="O2306" i="12" s="1"/>
  <c r="P2306" i="12" s="1"/>
  <c r="J2306" i="12"/>
  <c r="Y2306" i="12"/>
  <c r="I2306" i="12"/>
  <c r="B2307" i="12"/>
  <c r="V2306" i="12"/>
  <c r="U2306" i="12"/>
  <c r="E2306" i="12"/>
  <c r="F2306" i="12" s="1"/>
  <c r="W2306" i="12" l="1"/>
  <c r="E1633" i="13"/>
  <c r="J2307" i="12"/>
  <c r="V2307" i="12"/>
  <c r="B2308" i="12"/>
  <c r="U2307" i="12"/>
  <c r="E2307" i="12"/>
  <c r="F2307" i="12" s="1"/>
  <c r="N2307" i="12"/>
  <c r="O2307" i="12" s="1"/>
  <c r="P2307" i="12" s="1"/>
  <c r="Y2307" i="12"/>
  <c r="I2307" i="12"/>
  <c r="Q2306" i="12"/>
  <c r="R2306" i="12" s="1"/>
  <c r="K2306" i="12"/>
  <c r="Q2307" i="12" l="1"/>
  <c r="R2307" i="12" s="1"/>
  <c r="K2307" i="12"/>
  <c r="W2307" i="12"/>
  <c r="E1632" i="13"/>
  <c r="Y2308" i="12"/>
  <c r="I2308" i="12"/>
  <c r="B2309" i="12"/>
  <c r="U2308" i="12"/>
  <c r="E2308" i="12"/>
  <c r="F2308" i="12" s="1"/>
  <c r="N2308" i="12"/>
  <c r="O2308" i="12" s="1"/>
  <c r="P2308" i="12" s="1"/>
  <c r="V2308" i="12"/>
  <c r="J2308" i="12"/>
  <c r="E1631" i="13" l="1"/>
  <c r="V2309" i="12"/>
  <c r="B2310" i="12"/>
  <c r="U2309" i="12"/>
  <c r="E2309" i="12"/>
  <c r="F2309" i="12" s="1"/>
  <c r="N2309" i="12"/>
  <c r="O2309" i="12" s="1"/>
  <c r="P2309" i="12" s="1"/>
  <c r="J2309" i="12"/>
  <c r="Y2309" i="12"/>
  <c r="I2309" i="12"/>
  <c r="K2308" i="12"/>
  <c r="Q2308" i="12"/>
  <c r="R2308" i="12" s="1"/>
  <c r="W2308" i="12"/>
  <c r="W2309" i="12" l="1"/>
  <c r="K2309" i="12"/>
  <c r="Q2309" i="12"/>
  <c r="R2309" i="12" s="1"/>
  <c r="E1630" i="13"/>
  <c r="N2310" i="12"/>
  <c r="O2310" i="12" s="1"/>
  <c r="P2310" i="12" s="1"/>
  <c r="V2310" i="12"/>
  <c r="B2311" i="12"/>
  <c r="U2310" i="12"/>
  <c r="E2310" i="12"/>
  <c r="F2310" i="12" s="1"/>
  <c r="Y2310" i="12"/>
  <c r="J2310" i="12"/>
  <c r="I2310" i="12"/>
  <c r="W2310" i="12" l="1"/>
  <c r="Q2310" i="12"/>
  <c r="R2310" i="12" s="1"/>
  <c r="K2310" i="12"/>
  <c r="E1629" i="13"/>
  <c r="N2311" i="12"/>
  <c r="O2311" i="12" s="1"/>
  <c r="P2311" i="12" s="1"/>
  <c r="J2311" i="12"/>
  <c r="Y2311" i="12"/>
  <c r="I2311" i="12"/>
  <c r="B2312" i="12"/>
  <c r="U2311" i="12"/>
  <c r="E2311" i="12"/>
  <c r="F2311" i="12" s="1"/>
  <c r="V2311" i="12"/>
  <c r="W2311" i="12" l="1"/>
  <c r="Q2311" i="12"/>
  <c r="R2311" i="12" s="1"/>
  <c r="E1628" i="13"/>
  <c r="Y2312" i="12"/>
  <c r="I2312" i="12"/>
  <c r="V2312" i="12"/>
  <c r="B2313" i="12"/>
  <c r="U2312" i="12"/>
  <c r="E2312" i="12"/>
  <c r="F2312" i="12" s="1"/>
  <c r="N2312" i="12"/>
  <c r="O2312" i="12" s="1"/>
  <c r="P2312" i="12" s="1"/>
  <c r="J2312" i="12"/>
  <c r="K2311" i="12"/>
  <c r="K2312" i="12" l="1"/>
  <c r="Q2312" i="12"/>
  <c r="R2312" i="12" s="1"/>
  <c r="W2312" i="12"/>
  <c r="E1627" i="13"/>
  <c r="J2313" i="12"/>
  <c r="Y2313" i="12"/>
  <c r="I2313" i="12"/>
  <c r="V2313" i="12"/>
  <c r="B2314" i="12"/>
  <c r="U2313" i="12"/>
  <c r="E2313" i="12"/>
  <c r="F2313" i="12" s="1"/>
  <c r="N2313" i="12"/>
  <c r="O2313" i="12" s="1"/>
  <c r="P2313" i="12" s="1"/>
  <c r="Q2313" i="12" l="1"/>
  <c r="R2313" i="12" s="1"/>
  <c r="K2313" i="12"/>
  <c r="W2313" i="12"/>
  <c r="E1626" i="13"/>
  <c r="V2314" i="12"/>
  <c r="B2315" i="12"/>
  <c r="U2314" i="12"/>
  <c r="E2314" i="12"/>
  <c r="F2314" i="12" s="1"/>
  <c r="N2314" i="12"/>
  <c r="O2314" i="12" s="1"/>
  <c r="P2314" i="12" s="1"/>
  <c r="J2314" i="12"/>
  <c r="Y2314" i="12"/>
  <c r="I2314" i="12"/>
  <c r="E1625" i="13" l="1"/>
  <c r="N2315" i="12"/>
  <c r="O2315" i="12" s="1"/>
  <c r="P2315" i="12" s="1"/>
  <c r="J2315" i="12"/>
  <c r="Y2315" i="12"/>
  <c r="I2315" i="12"/>
  <c r="V2315" i="12"/>
  <c r="B2316" i="12"/>
  <c r="U2315" i="12"/>
  <c r="E2315" i="12"/>
  <c r="F2315" i="12" s="1"/>
  <c r="K2314" i="12"/>
  <c r="Q2314" i="12"/>
  <c r="R2314" i="12" s="1"/>
  <c r="W2314" i="12"/>
  <c r="W2315" i="12" l="1"/>
  <c r="E1624" i="13"/>
  <c r="J2316" i="12"/>
  <c r="Y2316" i="12"/>
  <c r="I2316" i="12"/>
  <c r="V2316" i="12"/>
  <c r="B2317" i="12"/>
  <c r="U2316" i="12"/>
  <c r="E2316" i="12"/>
  <c r="F2316" i="12" s="1"/>
  <c r="N2316" i="12"/>
  <c r="O2316" i="12" s="1"/>
  <c r="P2316" i="12" s="1"/>
  <c r="K2315" i="12"/>
  <c r="Q2315" i="12"/>
  <c r="R2315" i="12" s="1"/>
  <c r="W2316" i="12" l="1"/>
  <c r="E1623" i="13"/>
  <c r="N2317" i="12"/>
  <c r="O2317" i="12" s="1"/>
  <c r="P2317" i="12" s="1"/>
  <c r="J2317" i="12"/>
  <c r="Y2317" i="12"/>
  <c r="I2317" i="12"/>
  <c r="V2317" i="12"/>
  <c r="B2318" i="12"/>
  <c r="U2317" i="12"/>
  <c r="E2317" i="12"/>
  <c r="F2317" i="12" s="1"/>
  <c r="K2316" i="12"/>
  <c r="Q2316" i="12"/>
  <c r="R2316" i="12" s="1"/>
  <c r="Q2317" i="12" l="1"/>
  <c r="R2317" i="12" s="1"/>
  <c r="K2317" i="12"/>
  <c r="W2317" i="12"/>
  <c r="E1622" i="13"/>
  <c r="J2318" i="12"/>
  <c r="Y2318" i="12"/>
  <c r="I2318" i="12"/>
  <c r="V2318" i="12"/>
  <c r="B2319" i="12"/>
  <c r="U2318" i="12"/>
  <c r="E2318" i="12"/>
  <c r="F2318" i="12" s="1"/>
  <c r="N2318" i="12"/>
  <c r="O2318" i="12" s="1"/>
  <c r="P2318" i="12" s="1"/>
  <c r="K2318" i="12" l="1"/>
  <c r="Q2318" i="12"/>
  <c r="R2318" i="12" s="1"/>
  <c r="W2318" i="12"/>
  <c r="E1621" i="13"/>
  <c r="V2319" i="12"/>
  <c r="B2320" i="12"/>
  <c r="U2319" i="12"/>
  <c r="N2319" i="12"/>
  <c r="O2319" i="12" s="1"/>
  <c r="P2319" i="12" s="1"/>
  <c r="J2319" i="12"/>
  <c r="Y2319" i="12"/>
  <c r="I2319" i="12"/>
  <c r="E2319" i="12"/>
  <c r="F2319" i="12" s="1"/>
  <c r="W2319" i="12" l="1"/>
  <c r="K2319" i="12"/>
  <c r="Q2319" i="12"/>
  <c r="R2319" i="12" s="1"/>
  <c r="E1620" i="13"/>
  <c r="B2321" i="12"/>
  <c r="U2320" i="12"/>
  <c r="E2320" i="12"/>
  <c r="F2320" i="12" s="1"/>
  <c r="N2320" i="12"/>
  <c r="O2320" i="12" s="1"/>
  <c r="P2320" i="12" s="1"/>
  <c r="J2320" i="12"/>
  <c r="Y2320" i="12"/>
  <c r="I2320" i="12"/>
  <c r="V2320" i="12"/>
  <c r="E1619" i="13" l="1"/>
  <c r="N2321" i="12"/>
  <c r="O2321" i="12" s="1"/>
  <c r="P2321" i="12" s="1"/>
  <c r="J2321" i="12"/>
  <c r="Y2321" i="12"/>
  <c r="I2321" i="12"/>
  <c r="V2321" i="12"/>
  <c r="B2322" i="12"/>
  <c r="U2321" i="12"/>
  <c r="E2321" i="12"/>
  <c r="F2321" i="12" s="1"/>
  <c r="K2320" i="12"/>
  <c r="Q2320" i="12"/>
  <c r="R2320" i="12" s="1"/>
  <c r="W2320" i="12"/>
  <c r="E1618" i="13" l="1"/>
  <c r="N2322" i="12"/>
  <c r="O2322" i="12" s="1"/>
  <c r="P2322" i="12" s="1"/>
  <c r="J2322" i="12"/>
  <c r="Y2322" i="12"/>
  <c r="I2322" i="12"/>
  <c r="V2322" i="12"/>
  <c r="B2323" i="12"/>
  <c r="U2322" i="12"/>
  <c r="E2322" i="12"/>
  <c r="F2322" i="12" s="1"/>
  <c r="K2321" i="12"/>
  <c r="Q2321" i="12"/>
  <c r="R2321" i="12" s="1"/>
  <c r="W2321" i="12"/>
  <c r="W2322" i="12" l="1"/>
  <c r="E1617" i="13"/>
  <c r="J2323" i="12"/>
  <c r="Y2323" i="12"/>
  <c r="I2323" i="12"/>
  <c r="V2323" i="12"/>
  <c r="B2324" i="12"/>
  <c r="U2323" i="12"/>
  <c r="E2323" i="12"/>
  <c r="F2323" i="12" s="1"/>
  <c r="N2323" i="12"/>
  <c r="O2323" i="12" s="1"/>
  <c r="P2323" i="12" s="1"/>
  <c r="K2322" i="12"/>
  <c r="Q2322" i="12"/>
  <c r="R2322" i="12" s="1"/>
  <c r="E1616" i="13" l="1"/>
  <c r="Y2324" i="12"/>
  <c r="I2324" i="12"/>
  <c r="V2324" i="12"/>
  <c r="B2325" i="12"/>
  <c r="U2324" i="12"/>
  <c r="E2324" i="12"/>
  <c r="F2324" i="12" s="1"/>
  <c r="N2324" i="12"/>
  <c r="O2324" i="12" s="1"/>
  <c r="P2324" i="12" s="1"/>
  <c r="J2324" i="12"/>
  <c r="K2323" i="12"/>
  <c r="Q2323" i="12"/>
  <c r="R2323" i="12" s="1"/>
  <c r="W2323" i="12"/>
  <c r="W2324" i="12" l="1"/>
  <c r="E1615" i="13"/>
  <c r="V2325" i="12"/>
  <c r="B2326" i="12"/>
  <c r="U2325" i="12"/>
  <c r="E2325" i="12"/>
  <c r="F2325" i="12" s="1"/>
  <c r="N2325" i="12"/>
  <c r="O2325" i="12" s="1"/>
  <c r="P2325" i="12" s="1"/>
  <c r="J2325" i="12"/>
  <c r="Y2325" i="12"/>
  <c r="I2325" i="12"/>
  <c r="K2324" i="12"/>
  <c r="Q2324" i="12"/>
  <c r="R2324" i="12" s="1"/>
  <c r="W2325" i="12" l="1"/>
  <c r="Q2325" i="12"/>
  <c r="R2325" i="12" s="1"/>
  <c r="E1614" i="13"/>
  <c r="N2326" i="12"/>
  <c r="O2326" i="12" s="1"/>
  <c r="P2326" i="12" s="1"/>
  <c r="J2326" i="12"/>
  <c r="Y2326" i="12"/>
  <c r="I2326" i="12"/>
  <c r="V2326" i="12"/>
  <c r="B2327" i="12"/>
  <c r="U2326" i="12"/>
  <c r="E2326" i="12"/>
  <c r="F2326" i="12" s="1"/>
  <c r="K2325" i="12"/>
  <c r="W2326" i="12" l="1"/>
  <c r="K2326" i="12"/>
  <c r="Q2326" i="12"/>
  <c r="R2326" i="12" s="1"/>
  <c r="E1613" i="13"/>
  <c r="N2327" i="12"/>
  <c r="O2327" i="12" s="1"/>
  <c r="P2327" i="12" s="1"/>
  <c r="J2327" i="12"/>
  <c r="Y2327" i="12"/>
  <c r="I2327" i="12"/>
  <c r="V2327" i="12"/>
  <c r="B2328" i="12"/>
  <c r="U2327" i="12"/>
  <c r="E2327" i="12"/>
  <c r="F2327" i="12" s="1"/>
  <c r="W2327" i="12" l="1"/>
  <c r="Q2327" i="12"/>
  <c r="R2327" i="12" s="1"/>
  <c r="E1612" i="13"/>
  <c r="J2328" i="12"/>
  <c r="Y2328" i="12"/>
  <c r="I2328" i="12"/>
  <c r="V2328" i="12"/>
  <c r="B2329" i="12"/>
  <c r="U2328" i="12"/>
  <c r="E2328" i="12"/>
  <c r="F2328" i="12" s="1"/>
  <c r="N2328" i="12"/>
  <c r="O2328" i="12" s="1"/>
  <c r="P2328" i="12" s="1"/>
  <c r="K2327" i="12"/>
  <c r="K2328" i="12" l="1"/>
  <c r="Q2328" i="12"/>
  <c r="R2328" i="12" s="1"/>
  <c r="W2328" i="12"/>
  <c r="E1611" i="13"/>
  <c r="J2329" i="12"/>
  <c r="Y2329" i="12"/>
  <c r="I2329" i="12"/>
  <c r="V2329" i="12"/>
  <c r="B2330" i="12"/>
  <c r="U2329" i="12"/>
  <c r="E2329" i="12"/>
  <c r="F2329" i="12" s="1"/>
  <c r="N2329" i="12"/>
  <c r="O2329" i="12" s="1"/>
  <c r="P2329" i="12" s="1"/>
  <c r="W2329" i="12" l="1"/>
  <c r="Q2329" i="12"/>
  <c r="R2329" i="12" s="1"/>
  <c r="E1610" i="13"/>
  <c r="V2330" i="12"/>
  <c r="B2331" i="12"/>
  <c r="U2330" i="12"/>
  <c r="E2330" i="12"/>
  <c r="F2330" i="12" s="1"/>
  <c r="N2330" i="12"/>
  <c r="O2330" i="12" s="1"/>
  <c r="P2330" i="12" s="1"/>
  <c r="J2330" i="12"/>
  <c r="Y2330" i="12"/>
  <c r="I2330" i="12"/>
  <c r="K2329" i="12"/>
  <c r="K2330" i="12" l="1"/>
  <c r="Q2330" i="12"/>
  <c r="R2330" i="12" s="1"/>
  <c r="W2330" i="12"/>
  <c r="E1609" i="13"/>
  <c r="N2331" i="12"/>
  <c r="O2331" i="12" s="1"/>
  <c r="P2331" i="12" s="1"/>
  <c r="J2331" i="12"/>
  <c r="Y2331" i="12"/>
  <c r="I2331" i="12"/>
  <c r="V2331" i="12"/>
  <c r="B2332" i="12"/>
  <c r="U2331" i="12"/>
  <c r="E2331" i="12"/>
  <c r="F2331" i="12" s="1"/>
  <c r="K2331" i="12" l="1"/>
  <c r="Q2331" i="12"/>
  <c r="R2331" i="12" s="1"/>
  <c r="W2331" i="12"/>
  <c r="E1608" i="13"/>
  <c r="N2332" i="12"/>
  <c r="O2332" i="12" s="1"/>
  <c r="P2332" i="12" s="1"/>
  <c r="J2332" i="12"/>
  <c r="Y2332" i="12"/>
  <c r="I2332" i="12"/>
  <c r="V2332" i="12"/>
  <c r="B2333" i="12"/>
  <c r="U2332" i="12"/>
  <c r="E2332" i="12"/>
  <c r="F2332" i="12" s="1"/>
  <c r="K2332" i="12" l="1"/>
  <c r="Q2332" i="12"/>
  <c r="R2332" i="12" s="1"/>
  <c r="W2332" i="12"/>
  <c r="E1607" i="13"/>
  <c r="N2333" i="12"/>
  <c r="O2333" i="12" s="1"/>
  <c r="P2333" i="12" s="1"/>
  <c r="J2333" i="12"/>
  <c r="Y2333" i="12"/>
  <c r="I2333" i="12"/>
  <c r="V2333" i="12"/>
  <c r="B2334" i="12"/>
  <c r="U2333" i="12"/>
  <c r="E2333" i="12"/>
  <c r="F2333" i="12" s="1"/>
  <c r="W2333" i="12" l="1"/>
  <c r="Q2333" i="12"/>
  <c r="R2333" i="12" s="1"/>
  <c r="E1606" i="13"/>
  <c r="J2334" i="12"/>
  <c r="Y2334" i="12"/>
  <c r="I2334" i="12"/>
  <c r="V2334" i="12"/>
  <c r="B2335" i="12"/>
  <c r="U2334" i="12"/>
  <c r="E2334" i="12"/>
  <c r="F2334" i="12" s="1"/>
  <c r="N2334" i="12"/>
  <c r="O2334" i="12" s="1"/>
  <c r="P2334" i="12" s="1"/>
  <c r="K2333" i="12"/>
  <c r="K2334" i="12" l="1"/>
  <c r="Q2334" i="12"/>
  <c r="R2334" i="12" s="1"/>
  <c r="W2334" i="12"/>
  <c r="E1605" i="13"/>
  <c r="V2335" i="12"/>
  <c r="B2336" i="12"/>
  <c r="U2335" i="12"/>
  <c r="E2335" i="12"/>
  <c r="F2335" i="12" s="1"/>
  <c r="N2335" i="12"/>
  <c r="O2335" i="12" s="1"/>
  <c r="P2335" i="12" s="1"/>
  <c r="J2335" i="12"/>
  <c r="Y2335" i="12"/>
  <c r="I2335" i="12"/>
  <c r="W2335" i="12" l="1"/>
  <c r="E1604" i="13"/>
  <c r="B2337" i="12"/>
  <c r="U2336" i="12"/>
  <c r="E2336" i="12"/>
  <c r="F2336" i="12" s="1"/>
  <c r="N2336" i="12"/>
  <c r="O2336" i="12" s="1"/>
  <c r="P2336" i="12" s="1"/>
  <c r="J2336" i="12"/>
  <c r="Y2336" i="12"/>
  <c r="I2336" i="12"/>
  <c r="V2336" i="12"/>
  <c r="K2335" i="12"/>
  <c r="Q2335" i="12"/>
  <c r="R2335" i="12" s="1"/>
  <c r="Q2336" i="12" l="1"/>
  <c r="R2336" i="12" s="1"/>
  <c r="W2336" i="12"/>
  <c r="E1603" i="13"/>
  <c r="N2337" i="12"/>
  <c r="O2337" i="12" s="1"/>
  <c r="P2337" i="12" s="1"/>
  <c r="J2337" i="12"/>
  <c r="Y2337" i="12"/>
  <c r="I2337" i="12"/>
  <c r="V2337" i="12"/>
  <c r="B2338" i="12"/>
  <c r="U2337" i="12"/>
  <c r="E2337" i="12"/>
  <c r="F2337" i="12" s="1"/>
  <c r="K2336" i="12"/>
  <c r="K2337" i="12" l="1"/>
  <c r="Q2337" i="12"/>
  <c r="R2337" i="12" s="1"/>
  <c r="W2337" i="12"/>
  <c r="E1602" i="13"/>
  <c r="N2338" i="12"/>
  <c r="O2338" i="12" s="1"/>
  <c r="P2338" i="12" s="1"/>
  <c r="J2338" i="12"/>
  <c r="Y2338" i="12"/>
  <c r="I2338" i="12"/>
  <c r="V2338" i="12"/>
  <c r="B2339" i="12"/>
  <c r="U2338" i="12"/>
  <c r="E2338" i="12"/>
  <c r="F2338" i="12" s="1"/>
  <c r="Q2338" i="12" l="1"/>
  <c r="R2338" i="12" s="1"/>
  <c r="W2338" i="12"/>
  <c r="E1601" i="13"/>
  <c r="J2339" i="12"/>
  <c r="Y2339" i="12"/>
  <c r="I2339" i="12"/>
  <c r="V2339" i="12"/>
  <c r="B2340" i="12"/>
  <c r="U2339" i="12"/>
  <c r="E2339" i="12"/>
  <c r="F2339" i="12" s="1"/>
  <c r="N2339" i="12"/>
  <c r="O2339" i="12" s="1"/>
  <c r="P2339" i="12" s="1"/>
  <c r="K2338" i="12"/>
  <c r="W2339" i="12" l="1"/>
  <c r="Q2339" i="12"/>
  <c r="R2339" i="12" s="1"/>
  <c r="E1600" i="13"/>
  <c r="Y2340" i="12"/>
  <c r="I2340" i="12"/>
  <c r="V2340" i="12"/>
  <c r="B2341" i="12"/>
  <c r="U2340" i="12"/>
  <c r="E2340" i="12"/>
  <c r="F2340" i="12" s="1"/>
  <c r="N2340" i="12"/>
  <c r="O2340" i="12" s="1"/>
  <c r="P2340" i="12" s="1"/>
  <c r="J2340" i="12"/>
  <c r="K2339" i="12"/>
  <c r="Q2340" i="12" l="1"/>
  <c r="R2340" i="12" s="1"/>
  <c r="W2340" i="12"/>
  <c r="E1599" i="13"/>
  <c r="V2341" i="12"/>
  <c r="B2342" i="12"/>
  <c r="U2341" i="12"/>
  <c r="E2341" i="12"/>
  <c r="F2341" i="12" s="1"/>
  <c r="N2341" i="12"/>
  <c r="O2341" i="12" s="1"/>
  <c r="P2341" i="12" s="1"/>
  <c r="J2341" i="12"/>
  <c r="Y2341" i="12"/>
  <c r="I2341" i="12"/>
  <c r="K2340" i="12"/>
  <c r="W2341" i="12" l="1"/>
  <c r="E1598" i="13"/>
  <c r="N2342" i="12"/>
  <c r="O2342" i="12" s="1"/>
  <c r="P2342" i="12" s="1"/>
  <c r="J2342" i="12"/>
  <c r="Y2342" i="12"/>
  <c r="I2342" i="12"/>
  <c r="V2342" i="12"/>
  <c r="B2343" i="12"/>
  <c r="U2342" i="12"/>
  <c r="E2342" i="12"/>
  <c r="F2342" i="12" s="1"/>
  <c r="K2341" i="12"/>
  <c r="Q2341" i="12"/>
  <c r="R2341" i="12" s="1"/>
  <c r="W2342" i="12" l="1"/>
  <c r="Q2342" i="12"/>
  <c r="R2342" i="12" s="1"/>
  <c r="E1597" i="13"/>
  <c r="N2343" i="12"/>
  <c r="O2343" i="12" s="1"/>
  <c r="P2343" i="12" s="1"/>
  <c r="J2343" i="12"/>
  <c r="Y2343" i="12"/>
  <c r="I2343" i="12"/>
  <c r="V2343" i="12"/>
  <c r="B2344" i="12"/>
  <c r="U2343" i="12"/>
  <c r="E2343" i="12"/>
  <c r="F2343" i="12" s="1"/>
  <c r="K2342" i="12"/>
  <c r="W2343" i="12" l="1"/>
  <c r="Q2343" i="12"/>
  <c r="R2343" i="12" s="1"/>
  <c r="E1596" i="13"/>
  <c r="J2344" i="12"/>
  <c r="Y2344" i="12"/>
  <c r="I2344" i="12"/>
  <c r="V2344" i="12"/>
  <c r="B2345" i="12"/>
  <c r="U2344" i="12"/>
  <c r="E2344" i="12"/>
  <c r="F2344" i="12" s="1"/>
  <c r="N2344" i="12"/>
  <c r="O2344" i="12" s="1"/>
  <c r="P2344" i="12" s="1"/>
  <c r="K2343" i="12"/>
  <c r="W2344" i="12" l="1"/>
  <c r="Q2344" i="12"/>
  <c r="R2344" i="12" s="1"/>
  <c r="E1595" i="13"/>
  <c r="J2345" i="12"/>
  <c r="Y2345" i="12"/>
  <c r="I2345" i="12"/>
  <c r="V2345" i="12"/>
  <c r="B2346" i="12"/>
  <c r="U2345" i="12"/>
  <c r="E2345" i="12"/>
  <c r="F2345" i="12" s="1"/>
  <c r="N2345" i="12"/>
  <c r="O2345" i="12" s="1"/>
  <c r="P2345" i="12" s="1"/>
  <c r="K2344" i="12"/>
  <c r="K2345" i="12" l="1"/>
  <c r="Q2345" i="12"/>
  <c r="R2345" i="12" s="1"/>
  <c r="W2345" i="12"/>
  <c r="E1594" i="13"/>
  <c r="V2346" i="12"/>
  <c r="B2347" i="12"/>
  <c r="U2346" i="12"/>
  <c r="E2346" i="12"/>
  <c r="F2346" i="12" s="1"/>
  <c r="N2346" i="12"/>
  <c r="O2346" i="12" s="1"/>
  <c r="P2346" i="12" s="1"/>
  <c r="J2346" i="12"/>
  <c r="Y2346" i="12"/>
  <c r="I2346" i="12"/>
  <c r="W2346" i="12" l="1"/>
  <c r="E1593" i="13"/>
  <c r="N2347" i="12"/>
  <c r="O2347" i="12" s="1"/>
  <c r="P2347" i="12" s="1"/>
  <c r="J2347" i="12"/>
  <c r="Y2347" i="12"/>
  <c r="I2347" i="12"/>
  <c r="V2347" i="12"/>
  <c r="B2348" i="12"/>
  <c r="U2347" i="12"/>
  <c r="E2347" i="12"/>
  <c r="F2347" i="12" s="1"/>
  <c r="K2346" i="12"/>
  <c r="Q2346" i="12"/>
  <c r="R2346" i="12" s="1"/>
  <c r="K2347" i="12" l="1"/>
  <c r="Q2347" i="12"/>
  <c r="R2347" i="12" s="1"/>
  <c r="W2347" i="12"/>
  <c r="E1592" i="13"/>
  <c r="N2348" i="12"/>
  <c r="O2348" i="12" s="1"/>
  <c r="P2348" i="12" s="1"/>
  <c r="J2348" i="12"/>
  <c r="Y2348" i="12"/>
  <c r="I2348" i="12"/>
  <c r="V2348" i="12"/>
  <c r="B2349" i="12"/>
  <c r="U2348" i="12"/>
  <c r="E2348" i="12"/>
  <c r="F2348" i="12" s="1"/>
  <c r="K2348" i="12" l="1"/>
  <c r="Q2348" i="12"/>
  <c r="R2348" i="12" s="1"/>
  <c r="W2348" i="12"/>
  <c r="E1591" i="13"/>
  <c r="N2349" i="12"/>
  <c r="O2349" i="12" s="1"/>
  <c r="P2349" i="12" s="1"/>
  <c r="J2349" i="12"/>
  <c r="Y2349" i="12"/>
  <c r="I2349" i="12"/>
  <c r="V2349" i="12"/>
  <c r="B2350" i="12"/>
  <c r="U2349" i="12"/>
  <c r="E2349" i="12"/>
  <c r="F2349" i="12" s="1"/>
  <c r="W2349" i="12" l="1"/>
  <c r="Q2349" i="12"/>
  <c r="R2349" i="12" s="1"/>
  <c r="K2349" i="12"/>
  <c r="E1590" i="13"/>
  <c r="J2350" i="12"/>
  <c r="Y2350" i="12"/>
  <c r="I2350" i="12"/>
  <c r="V2350" i="12"/>
  <c r="B2351" i="12"/>
  <c r="U2350" i="12"/>
  <c r="E2350" i="12"/>
  <c r="F2350" i="12" s="1"/>
  <c r="N2350" i="12"/>
  <c r="O2350" i="12" s="1"/>
  <c r="P2350" i="12" s="1"/>
  <c r="W2350" i="12" l="1"/>
  <c r="Q2350" i="12"/>
  <c r="R2350" i="12" s="1"/>
  <c r="E1589" i="13"/>
  <c r="V2351" i="12"/>
  <c r="B2352" i="12"/>
  <c r="U2351" i="12"/>
  <c r="E2351" i="12"/>
  <c r="F2351" i="12" s="1"/>
  <c r="N2351" i="12"/>
  <c r="O2351" i="12" s="1"/>
  <c r="P2351" i="12" s="1"/>
  <c r="J2351" i="12"/>
  <c r="Y2351" i="12"/>
  <c r="I2351" i="12"/>
  <c r="K2350" i="12"/>
  <c r="W2351" i="12" l="1"/>
  <c r="E1588" i="13"/>
  <c r="B2353" i="12"/>
  <c r="U2352" i="12"/>
  <c r="E2352" i="12"/>
  <c r="F2352" i="12" s="1"/>
  <c r="N2352" i="12"/>
  <c r="O2352" i="12" s="1"/>
  <c r="P2352" i="12" s="1"/>
  <c r="J2352" i="12"/>
  <c r="Y2352" i="12"/>
  <c r="I2352" i="12"/>
  <c r="V2352" i="12"/>
  <c r="K2351" i="12"/>
  <c r="Q2351" i="12"/>
  <c r="R2351" i="12" s="1"/>
  <c r="Q2352" i="12" l="1"/>
  <c r="R2352" i="12" s="1"/>
  <c r="W2352" i="12"/>
  <c r="E1587" i="13"/>
  <c r="N2353" i="12"/>
  <c r="O2353" i="12" s="1"/>
  <c r="P2353" i="12" s="1"/>
  <c r="J2353" i="12"/>
  <c r="Y2353" i="12"/>
  <c r="I2353" i="12"/>
  <c r="V2353" i="12"/>
  <c r="B2354" i="12"/>
  <c r="U2353" i="12"/>
  <c r="E2353" i="12"/>
  <c r="F2353" i="12" s="1"/>
  <c r="K2352" i="12"/>
  <c r="W2353" i="12" l="1"/>
  <c r="E1586" i="13"/>
  <c r="N2354" i="12"/>
  <c r="O2354" i="12" s="1"/>
  <c r="P2354" i="12" s="1"/>
  <c r="J2354" i="12"/>
  <c r="Y2354" i="12"/>
  <c r="I2354" i="12"/>
  <c r="V2354" i="12"/>
  <c r="B2355" i="12"/>
  <c r="U2354" i="12"/>
  <c r="E2354" i="12"/>
  <c r="F2354" i="12" s="1"/>
  <c r="K2353" i="12"/>
  <c r="Q2353" i="12"/>
  <c r="R2353" i="12" s="1"/>
  <c r="E1585" i="13" l="1"/>
  <c r="J2355" i="12"/>
  <c r="Y2355" i="12"/>
  <c r="I2355" i="12"/>
  <c r="V2355" i="12"/>
  <c r="B2356" i="12"/>
  <c r="U2355" i="12"/>
  <c r="E2355" i="12"/>
  <c r="F2355" i="12" s="1"/>
  <c r="N2355" i="12"/>
  <c r="O2355" i="12" s="1"/>
  <c r="P2355" i="12" s="1"/>
  <c r="K2354" i="12"/>
  <c r="Q2354" i="12"/>
  <c r="R2354" i="12" s="1"/>
  <c r="W2354" i="12"/>
  <c r="W2355" i="12" l="1"/>
  <c r="E1584" i="13"/>
  <c r="Y2356" i="12"/>
  <c r="I2356" i="12"/>
  <c r="V2356" i="12"/>
  <c r="B2357" i="12"/>
  <c r="U2356" i="12"/>
  <c r="E2356" i="12"/>
  <c r="F2356" i="12" s="1"/>
  <c r="N2356" i="12"/>
  <c r="O2356" i="12" s="1"/>
  <c r="P2356" i="12" s="1"/>
  <c r="J2356" i="12"/>
  <c r="K2355" i="12"/>
  <c r="Q2355" i="12"/>
  <c r="R2355" i="12" s="1"/>
  <c r="W2356" i="12" l="1"/>
  <c r="E1583" i="13"/>
  <c r="V2357" i="12"/>
  <c r="B2358" i="12"/>
  <c r="U2357" i="12"/>
  <c r="E2357" i="12"/>
  <c r="F2357" i="12" s="1"/>
  <c r="N2357" i="12"/>
  <c r="O2357" i="12" s="1"/>
  <c r="P2357" i="12" s="1"/>
  <c r="J2357" i="12"/>
  <c r="Y2357" i="12"/>
  <c r="I2357" i="12"/>
  <c r="K2356" i="12"/>
  <c r="Q2356" i="12"/>
  <c r="R2356" i="12" s="1"/>
  <c r="K2357" i="12" l="1"/>
  <c r="W2357" i="12"/>
  <c r="Q2357" i="12"/>
  <c r="R2357" i="12" s="1"/>
  <c r="E1582" i="13"/>
  <c r="N2358" i="12"/>
  <c r="O2358" i="12" s="1"/>
  <c r="P2358" i="12" s="1"/>
  <c r="J2358" i="12"/>
  <c r="Y2358" i="12"/>
  <c r="I2358" i="12"/>
  <c r="V2358" i="12"/>
  <c r="B2359" i="12"/>
  <c r="U2358" i="12"/>
  <c r="E2358" i="12"/>
  <c r="F2358" i="12" s="1"/>
  <c r="W2358" i="12" l="1"/>
  <c r="K2358" i="12"/>
  <c r="E1581" i="13"/>
  <c r="N2359" i="12"/>
  <c r="O2359" i="12" s="1"/>
  <c r="P2359" i="12" s="1"/>
  <c r="J2359" i="12"/>
  <c r="Y2359" i="12"/>
  <c r="I2359" i="12"/>
  <c r="V2359" i="12"/>
  <c r="B2360" i="12"/>
  <c r="U2359" i="12"/>
  <c r="E2359" i="12"/>
  <c r="F2359" i="12" s="1"/>
  <c r="Q2358" i="12"/>
  <c r="R2358" i="12" s="1"/>
  <c r="Q2359" i="12" l="1"/>
  <c r="R2359" i="12" s="1"/>
  <c r="W2359" i="12"/>
  <c r="E1580" i="13"/>
  <c r="J2360" i="12"/>
  <c r="Y2360" i="12"/>
  <c r="I2360" i="12"/>
  <c r="V2360" i="12"/>
  <c r="B2361" i="12"/>
  <c r="U2360" i="12"/>
  <c r="E2360" i="12"/>
  <c r="F2360" i="12" s="1"/>
  <c r="N2360" i="12"/>
  <c r="O2360" i="12" s="1"/>
  <c r="P2360" i="12" s="1"/>
  <c r="K2359" i="12"/>
  <c r="W2360" i="12" l="1"/>
  <c r="Q2360" i="12"/>
  <c r="R2360" i="12" s="1"/>
  <c r="E1579" i="13"/>
  <c r="J2361" i="12"/>
  <c r="Y2361" i="12"/>
  <c r="I2361" i="12"/>
  <c r="V2361" i="12"/>
  <c r="B2362" i="12"/>
  <c r="U2361" i="12"/>
  <c r="E2361" i="12"/>
  <c r="F2361" i="12" s="1"/>
  <c r="N2361" i="12"/>
  <c r="O2361" i="12" s="1"/>
  <c r="P2361" i="12" s="1"/>
  <c r="K2360" i="12"/>
  <c r="W2361" i="12" l="1"/>
  <c r="E1578" i="13"/>
  <c r="V2362" i="12"/>
  <c r="B2363" i="12"/>
  <c r="U2362" i="12"/>
  <c r="E2362" i="12"/>
  <c r="F2362" i="12" s="1"/>
  <c r="N2362" i="12"/>
  <c r="O2362" i="12" s="1"/>
  <c r="P2362" i="12" s="1"/>
  <c r="J2362" i="12"/>
  <c r="Y2362" i="12"/>
  <c r="I2362" i="12"/>
  <c r="K2361" i="12"/>
  <c r="Q2361" i="12"/>
  <c r="R2361" i="12" s="1"/>
  <c r="K2362" i="12" l="1"/>
  <c r="W2362" i="12"/>
  <c r="Q2362" i="12"/>
  <c r="R2362" i="12" s="1"/>
  <c r="E1577" i="13"/>
  <c r="N2363" i="12"/>
  <c r="O2363" i="12" s="1"/>
  <c r="P2363" i="12" s="1"/>
  <c r="J2363" i="12"/>
  <c r="Y2363" i="12"/>
  <c r="I2363" i="12"/>
  <c r="V2363" i="12"/>
  <c r="B2364" i="12"/>
  <c r="U2363" i="12"/>
  <c r="E2363" i="12"/>
  <c r="F2363" i="12" s="1"/>
  <c r="W2363" i="12" l="1"/>
  <c r="Q2363" i="12"/>
  <c r="R2363" i="12" s="1"/>
  <c r="E1576" i="13"/>
  <c r="N2364" i="12"/>
  <c r="O2364" i="12" s="1"/>
  <c r="P2364" i="12" s="1"/>
  <c r="J2364" i="12"/>
  <c r="Y2364" i="12"/>
  <c r="I2364" i="12"/>
  <c r="V2364" i="12"/>
  <c r="B2365" i="12"/>
  <c r="U2364" i="12"/>
  <c r="E2364" i="12"/>
  <c r="F2364" i="12" s="1"/>
  <c r="K2363" i="12"/>
  <c r="Q2364" i="12" l="1"/>
  <c r="R2364" i="12" s="1"/>
  <c r="W2364" i="12"/>
  <c r="E1575" i="13"/>
  <c r="N2365" i="12"/>
  <c r="O2365" i="12" s="1"/>
  <c r="P2365" i="12" s="1"/>
  <c r="J2365" i="12"/>
  <c r="Y2365" i="12"/>
  <c r="I2365" i="12"/>
  <c r="V2365" i="12"/>
  <c r="B2366" i="12"/>
  <c r="U2365" i="12"/>
  <c r="E2365" i="12"/>
  <c r="F2365" i="12" s="1"/>
  <c r="K2364" i="12"/>
  <c r="W2365" i="12" l="1"/>
  <c r="K2365" i="12"/>
  <c r="Q2365" i="12"/>
  <c r="R2365" i="12" s="1"/>
  <c r="E1574" i="13"/>
  <c r="J2366" i="12"/>
  <c r="Y2366" i="12"/>
  <c r="I2366" i="12"/>
  <c r="V2366" i="12"/>
  <c r="B2367" i="12"/>
  <c r="U2366" i="12"/>
  <c r="E2366" i="12"/>
  <c r="F2366" i="12" s="1"/>
  <c r="N2366" i="12"/>
  <c r="O2366" i="12" s="1"/>
  <c r="P2366" i="12" s="1"/>
  <c r="W2366" i="12" l="1"/>
  <c r="E1573" i="13"/>
  <c r="V2367" i="12"/>
  <c r="B2368" i="12"/>
  <c r="U2367" i="12"/>
  <c r="E2367" i="12"/>
  <c r="F2367" i="12" s="1"/>
  <c r="N2367" i="12"/>
  <c r="O2367" i="12" s="1"/>
  <c r="P2367" i="12" s="1"/>
  <c r="J2367" i="12"/>
  <c r="Y2367" i="12"/>
  <c r="I2367" i="12"/>
  <c r="K2366" i="12"/>
  <c r="Q2366" i="12"/>
  <c r="R2366" i="12" s="1"/>
  <c r="W2367" i="12" l="1"/>
  <c r="E1572" i="13"/>
  <c r="B2369" i="12"/>
  <c r="U2368" i="12"/>
  <c r="E2368" i="12"/>
  <c r="F2368" i="12" s="1"/>
  <c r="N2368" i="12"/>
  <c r="O2368" i="12" s="1"/>
  <c r="P2368" i="12" s="1"/>
  <c r="J2368" i="12"/>
  <c r="Y2368" i="12"/>
  <c r="I2368" i="12"/>
  <c r="V2368" i="12"/>
  <c r="K2367" i="12"/>
  <c r="Q2367" i="12"/>
  <c r="R2367" i="12" s="1"/>
  <c r="W2368" i="12" l="1"/>
  <c r="Q2368" i="12"/>
  <c r="R2368" i="12" s="1"/>
  <c r="E1571" i="13"/>
  <c r="N2369" i="12"/>
  <c r="O2369" i="12" s="1"/>
  <c r="P2369" i="12" s="1"/>
  <c r="J2369" i="12"/>
  <c r="Y2369" i="12"/>
  <c r="I2369" i="12"/>
  <c r="V2369" i="12"/>
  <c r="B2370" i="12"/>
  <c r="U2369" i="12"/>
  <c r="E2369" i="12"/>
  <c r="F2369" i="12" s="1"/>
  <c r="K2368" i="12"/>
  <c r="W2369" i="12" l="1"/>
  <c r="K2369" i="12"/>
  <c r="Q2369" i="12"/>
  <c r="R2369" i="12" s="1"/>
  <c r="E1570" i="13"/>
  <c r="N2370" i="12"/>
  <c r="O2370" i="12" s="1"/>
  <c r="P2370" i="12" s="1"/>
  <c r="J2370" i="12"/>
  <c r="Y2370" i="12"/>
  <c r="I2370" i="12"/>
  <c r="V2370" i="12"/>
  <c r="B2371" i="12"/>
  <c r="U2370" i="12"/>
  <c r="E2370" i="12"/>
  <c r="F2370" i="12" s="1"/>
  <c r="K2370" i="12" l="1"/>
  <c r="Q2370" i="12"/>
  <c r="R2370" i="12" s="1"/>
  <c r="W2370" i="12"/>
  <c r="E1569" i="13"/>
  <c r="J2371" i="12"/>
  <c r="Y2371" i="12"/>
  <c r="I2371" i="12"/>
  <c r="V2371" i="12"/>
  <c r="B2372" i="12"/>
  <c r="U2371" i="12"/>
  <c r="E2371" i="12"/>
  <c r="F2371" i="12" s="1"/>
  <c r="N2371" i="12"/>
  <c r="O2371" i="12" s="1"/>
  <c r="P2371" i="12" s="1"/>
  <c r="W2371" i="12" l="1"/>
  <c r="E1568" i="13"/>
  <c r="Y2372" i="12"/>
  <c r="I2372" i="12"/>
  <c r="V2372" i="12"/>
  <c r="B2373" i="12"/>
  <c r="U2372" i="12"/>
  <c r="E2372" i="12"/>
  <c r="F2372" i="12" s="1"/>
  <c r="N2372" i="12"/>
  <c r="O2372" i="12" s="1"/>
  <c r="P2372" i="12" s="1"/>
  <c r="J2372" i="12"/>
  <c r="K2371" i="12"/>
  <c r="Q2371" i="12"/>
  <c r="R2371" i="12" s="1"/>
  <c r="W2372" i="12" l="1"/>
  <c r="Q2372" i="12"/>
  <c r="R2372" i="12" s="1"/>
  <c r="E1567" i="13"/>
  <c r="V2373" i="12"/>
  <c r="B2374" i="12"/>
  <c r="U2373" i="12"/>
  <c r="E2373" i="12"/>
  <c r="F2373" i="12" s="1"/>
  <c r="N2373" i="12"/>
  <c r="O2373" i="12" s="1"/>
  <c r="P2373" i="12" s="1"/>
  <c r="J2373" i="12"/>
  <c r="Y2373" i="12"/>
  <c r="I2373" i="12"/>
  <c r="K2372" i="12"/>
  <c r="W2373" i="12" l="1"/>
  <c r="Q2373" i="12"/>
  <c r="R2373" i="12" s="1"/>
  <c r="E1566" i="13"/>
  <c r="N2374" i="12"/>
  <c r="O2374" i="12" s="1"/>
  <c r="P2374" i="12" s="1"/>
  <c r="J2374" i="12"/>
  <c r="Y2374" i="12"/>
  <c r="I2374" i="12"/>
  <c r="V2374" i="12"/>
  <c r="B2375" i="12"/>
  <c r="U2374" i="12"/>
  <c r="E2374" i="12"/>
  <c r="F2374" i="12" s="1"/>
  <c r="K2373" i="12"/>
  <c r="K2374" i="12" l="1"/>
  <c r="W2374" i="12"/>
  <c r="Q2374" i="12"/>
  <c r="R2374" i="12" s="1"/>
  <c r="E1565" i="13"/>
  <c r="N2375" i="12"/>
  <c r="O2375" i="12" s="1"/>
  <c r="P2375" i="12" s="1"/>
  <c r="J2375" i="12"/>
  <c r="Y2375" i="12"/>
  <c r="I2375" i="12"/>
  <c r="V2375" i="12"/>
  <c r="B2376" i="12"/>
  <c r="U2375" i="12"/>
  <c r="E2375" i="12"/>
  <c r="F2375" i="12" s="1"/>
  <c r="W2375" i="12" l="1"/>
  <c r="Q2375" i="12"/>
  <c r="R2375" i="12" s="1"/>
  <c r="E1564" i="13"/>
  <c r="J2376" i="12"/>
  <c r="Y2376" i="12"/>
  <c r="I2376" i="12"/>
  <c r="V2376" i="12"/>
  <c r="B2377" i="12"/>
  <c r="U2376" i="12"/>
  <c r="E2376" i="12"/>
  <c r="F2376" i="12" s="1"/>
  <c r="N2376" i="12"/>
  <c r="O2376" i="12" s="1"/>
  <c r="P2376" i="12" s="1"/>
  <c r="K2375" i="12"/>
  <c r="W2376" i="12" l="1"/>
  <c r="K2376" i="12"/>
  <c r="Q2376" i="12"/>
  <c r="R2376" i="12" s="1"/>
  <c r="E1563" i="13"/>
  <c r="J2377" i="12"/>
  <c r="Y2377" i="12"/>
  <c r="I2377" i="12"/>
  <c r="V2377" i="12"/>
  <c r="B2378" i="12"/>
  <c r="U2377" i="12"/>
  <c r="E2377" i="12"/>
  <c r="F2377" i="12" s="1"/>
  <c r="N2377" i="12"/>
  <c r="O2377" i="12" s="1"/>
  <c r="P2377" i="12" s="1"/>
  <c r="W2377" i="12" l="1"/>
  <c r="Q2377" i="12"/>
  <c r="R2377" i="12" s="1"/>
  <c r="E1562" i="13"/>
  <c r="V2378" i="12"/>
  <c r="B2379" i="12"/>
  <c r="U2378" i="12"/>
  <c r="E2378" i="12"/>
  <c r="F2378" i="12" s="1"/>
  <c r="N2378" i="12"/>
  <c r="O2378" i="12" s="1"/>
  <c r="P2378" i="12" s="1"/>
  <c r="J2378" i="12"/>
  <c r="Y2378" i="12"/>
  <c r="I2378" i="12"/>
  <c r="K2377" i="12"/>
  <c r="W2378" i="12" l="1"/>
  <c r="E1561" i="13"/>
  <c r="N2379" i="12"/>
  <c r="O2379" i="12" s="1"/>
  <c r="P2379" i="12" s="1"/>
  <c r="J2379" i="12"/>
  <c r="Y2379" i="12"/>
  <c r="I2379" i="12"/>
  <c r="V2379" i="12"/>
  <c r="B2380" i="12"/>
  <c r="U2379" i="12"/>
  <c r="E2379" i="12"/>
  <c r="F2379" i="12" s="1"/>
  <c r="K2378" i="12"/>
  <c r="Q2378" i="12"/>
  <c r="R2378" i="12" s="1"/>
  <c r="W2379" i="12" l="1"/>
  <c r="Q2379" i="12"/>
  <c r="R2379" i="12" s="1"/>
  <c r="E1560" i="13"/>
  <c r="N2380" i="12"/>
  <c r="O2380" i="12" s="1"/>
  <c r="P2380" i="12" s="1"/>
  <c r="J2380" i="12"/>
  <c r="Y2380" i="12"/>
  <c r="I2380" i="12"/>
  <c r="V2380" i="12"/>
  <c r="B2381" i="12"/>
  <c r="U2380" i="12"/>
  <c r="E2380" i="12"/>
  <c r="F2380" i="12" s="1"/>
  <c r="K2379" i="12"/>
  <c r="Q2380" i="12" l="1"/>
  <c r="R2380" i="12" s="1"/>
  <c r="W2380" i="12"/>
  <c r="E1559" i="13"/>
  <c r="N2381" i="12"/>
  <c r="O2381" i="12" s="1"/>
  <c r="P2381" i="12" s="1"/>
  <c r="J2381" i="12"/>
  <c r="Y2381" i="12"/>
  <c r="I2381" i="12"/>
  <c r="V2381" i="12"/>
  <c r="B2382" i="12"/>
  <c r="U2381" i="12"/>
  <c r="E2381" i="12"/>
  <c r="F2381" i="12" s="1"/>
  <c r="K2380" i="12"/>
  <c r="W2381" i="12" l="1"/>
  <c r="K2381" i="12"/>
  <c r="Q2381" i="12"/>
  <c r="R2381" i="12" s="1"/>
  <c r="E1558" i="13"/>
  <c r="J2382" i="12"/>
  <c r="Y2382" i="12"/>
  <c r="I2382" i="12"/>
  <c r="V2382" i="12"/>
  <c r="B2383" i="12"/>
  <c r="U2382" i="12"/>
  <c r="E2382" i="12"/>
  <c r="F2382" i="12" s="1"/>
  <c r="N2382" i="12"/>
  <c r="O2382" i="12" s="1"/>
  <c r="P2382" i="12" s="1"/>
  <c r="W2382" i="12" l="1"/>
  <c r="Q2382" i="12"/>
  <c r="R2382" i="12" s="1"/>
  <c r="E1557" i="13"/>
  <c r="V2383" i="12"/>
  <c r="B2384" i="12"/>
  <c r="U2383" i="12"/>
  <c r="E2383" i="12"/>
  <c r="F2383" i="12" s="1"/>
  <c r="N2383" i="12"/>
  <c r="O2383" i="12" s="1"/>
  <c r="P2383" i="12" s="1"/>
  <c r="J2383" i="12"/>
  <c r="Y2383" i="12"/>
  <c r="I2383" i="12"/>
  <c r="K2382" i="12"/>
  <c r="Q2383" i="12" l="1"/>
  <c r="R2383" i="12" s="1"/>
  <c r="E1556" i="13"/>
  <c r="B2385" i="12"/>
  <c r="U2384" i="12"/>
  <c r="E2384" i="12"/>
  <c r="F2384" i="12" s="1"/>
  <c r="N2384" i="12"/>
  <c r="O2384" i="12" s="1"/>
  <c r="P2384" i="12" s="1"/>
  <c r="J2384" i="12"/>
  <c r="Y2384" i="12"/>
  <c r="I2384" i="12"/>
  <c r="V2384" i="12"/>
  <c r="K2383" i="12"/>
  <c r="W2383" i="12"/>
  <c r="Q2384" i="12" l="1"/>
  <c r="R2384" i="12" s="1"/>
  <c r="W2384" i="12"/>
  <c r="E1555" i="13"/>
  <c r="N2385" i="12"/>
  <c r="O2385" i="12" s="1"/>
  <c r="P2385" i="12" s="1"/>
  <c r="J2385" i="12"/>
  <c r="Y2385" i="12"/>
  <c r="I2385" i="12"/>
  <c r="V2385" i="12"/>
  <c r="B2386" i="12"/>
  <c r="U2385" i="12"/>
  <c r="E2385" i="12"/>
  <c r="F2385" i="12" s="1"/>
  <c r="K2384" i="12"/>
  <c r="W2385" i="12" l="1"/>
  <c r="K2385" i="12"/>
  <c r="E1554" i="13"/>
  <c r="N2386" i="12"/>
  <c r="O2386" i="12" s="1"/>
  <c r="P2386" i="12" s="1"/>
  <c r="J2386" i="12"/>
  <c r="Y2386" i="12"/>
  <c r="I2386" i="12"/>
  <c r="V2386" i="12"/>
  <c r="B2387" i="12"/>
  <c r="U2386" i="12"/>
  <c r="E2386" i="12"/>
  <c r="F2386" i="12" s="1"/>
  <c r="Q2385" i="12"/>
  <c r="R2385" i="12" s="1"/>
  <c r="Q2386" i="12" l="1"/>
  <c r="R2386" i="12" s="1"/>
  <c r="K2386" i="12"/>
  <c r="W2386" i="12"/>
  <c r="E1553" i="13"/>
  <c r="J2387" i="12"/>
  <c r="Y2387" i="12"/>
  <c r="I2387" i="12"/>
  <c r="V2387" i="12"/>
  <c r="B2388" i="12"/>
  <c r="U2387" i="12"/>
  <c r="E2387" i="12"/>
  <c r="F2387" i="12" s="1"/>
  <c r="N2387" i="12"/>
  <c r="O2387" i="12" s="1"/>
  <c r="P2387" i="12" s="1"/>
  <c r="Q2387" i="12" l="1"/>
  <c r="R2387" i="12" s="1"/>
  <c r="W2387" i="12"/>
  <c r="E1552" i="13"/>
  <c r="Y2388" i="12"/>
  <c r="I2388" i="12"/>
  <c r="V2388" i="12"/>
  <c r="B2389" i="12"/>
  <c r="U2388" i="12"/>
  <c r="E2388" i="12"/>
  <c r="F2388" i="12" s="1"/>
  <c r="N2388" i="12"/>
  <c r="O2388" i="12" s="1"/>
  <c r="P2388" i="12" s="1"/>
  <c r="J2388" i="12"/>
  <c r="K2387" i="12"/>
  <c r="K2388" i="12" l="1"/>
  <c r="Q2388" i="12"/>
  <c r="R2388" i="12" s="1"/>
  <c r="W2388" i="12"/>
  <c r="E1551" i="13"/>
  <c r="V2389" i="12"/>
  <c r="B2390" i="12"/>
  <c r="U2389" i="12"/>
  <c r="E2389" i="12"/>
  <c r="F2389" i="12" s="1"/>
  <c r="N2389" i="12"/>
  <c r="O2389" i="12" s="1"/>
  <c r="P2389" i="12" s="1"/>
  <c r="J2389" i="12"/>
  <c r="Y2389" i="12"/>
  <c r="I2389" i="12"/>
  <c r="K2389" i="12" l="1"/>
  <c r="Q2389" i="12"/>
  <c r="R2389" i="12" s="1"/>
  <c r="W2389" i="12"/>
  <c r="E1550" i="13"/>
  <c r="N2390" i="12"/>
  <c r="O2390" i="12" s="1"/>
  <c r="P2390" i="12" s="1"/>
  <c r="J2390" i="12"/>
  <c r="Y2390" i="12"/>
  <c r="I2390" i="12"/>
  <c r="V2390" i="12"/>
  <c r="B2391" i="12"/>
  <c r="U2390" i="12"/>
  <c r="E2390" i="12"/>
  <c r="F2390" i="12" s="1"/>
  <c r="K2390" i="12" l="1"/>
  <c r="W2390" i="12"/>
  <c r="E1549" i="13"/>
  <c r="N2391" i="12"/>
  <c r="O2391" i="12" s="1"/>
  <c r="P2391" i="12" s="1"/>
  <c r="J2391" i="12"/>
  <c r="Y2391" i="12"/>
  <c r="I2391" i="12"/>
  <c r="V2391" i="12"/>
  <c r="B2392" i="12"/>
  <c r="U2391" i="12"/>
  <c r="E2391" i="12"/>
  <c r="F2391" i="12" s="1"/>
  <c r="Q2390" i="12"/>
  <c r="R2390" i="12" s="1"/>
  <c r="W2391" i="12" l="1"/>
  <c r="E1548" i="13"/>
  <c r="J2392" i="12"/>
  <c r="Y2392" i="12"/>
  <c r="I2392" i="12"/>
  <c r="V2392" i="12"/>
  <c r="B2393" i="12"/>
  <c r="U2392" i="12"/>
  <c r="E2392" i="12"/>
  <c r="F2392" i="12" s="1"/>
  <c r="N2392" i="12"/>
  <c r="O2392" i="12" s="1"/>
  <c r="P2392" i="12" s="1"/>
  <c r="K2391" i="12"/>
  <c r="Q2391" i="12"/>
  <c r="R2391" i="12" s="1"/>
  <c r="W2392" i="12" l="1"/>
  <c r="E1547" i="13"/>
  <c r="J2393" i="12"/>
  <c r="Y2393" i="12"/>
  <c r="I2393" i="12"/>
  <c r="V2393" i="12"/>
  <c r="B2394" i="12"/>
  <c r="U2393" i="12"/>
  <c r="E2393" i="12"/>
  <c r="F2393" i="12" s="1"/>
  <c r="N2393" i="12"/>
  <c r="O2393" i="12" s="1"/>
  <c r="P2393" i="12" s="1"/>
  <c r="K2392" i="12"/>
  <c r="Q2392" i="12"/>
  <c r="R2392" i="12" s="1"/>
  <c r="W2393" i="12" l="1"/>
  <c r="E1546" i="13"/>
  <c r="V2394" i="12"/>
  <c r="B2395" i="12"/>
  <c r="U2394" i="12"/>
  <c r="E2394" i="12"/>
  <c r="F2394" i="12" s="1"/>
  <c r="N2394" i="12"/>
  <c r="O2394" i="12" s="1"/>
  <c r="P2394" i="12" s="1"/>
  <c r="J2394" i="12"/>
  <c r="Y2394" i="12"/>
  <c r="I2394" i="12"/>
  <c r="K2393" i="12"/>
  <c r="Q2393" i="12"/>
  <c r="R2393" i="12" s="1"/>
  <c r="Q2394" i="12" l="1"/>
  <c r="R2394" i="12" s="1"/>
  <c r="W2394" i="12"/>
  <c r="E1545" i="13"/>
  <c r="N2395" i="12"/>
  <c r="O2395" i="12" s="1"/>
  <c r="P2395" i="12" s="1"/>
  <c r="J2395" i="12"/>
  <c r="Y2395" i="12"/>
  <c r="I2395" i="12"/>
  <c r="V2395" i="12"/>
  <c r="B2396" i="12"/>
  <c r="U2395" i="12"/>
  <c r="E2395" i="12"/>
  <c r="F2395" i="12" s="1"/>
  <c r="K2394" i="12"/>
  <c r="W2395" i="12" l="1"/>
  <c r="Q2395" i="12"/>
  <c r="R2395" i="12" s="1"/>
  <c r="E1544" i="13"/>
  <c r="N2396" i="12"/>
  <c r="O2396" i="12" s="1"/>
  <c r="P2396" i="12" s="1"/>
  <c r="J2396" i="12"/>
  <c r="Y2396" i="12"/>
  <c r="I2396" i="12"/>
  <c r="V2396" i="12"/>
  <c r="B2397" i="12"/>
  <c r="U2396" i="12"/>
  <c r="E2396" i="12"/>
  <c r="F2396" i="12" s="1"/>
  <c r="K2395" i="12"/>
  <c r="W2396" i="12" l="1"/>
  <c r="E1543" i="13"/>
  <c r="N2397" i="12"/>
  <c r="O2397" i="12" s="1"/>
  <c r="P2397" i="12" s="1"/>
  <c r="J2397" i="12"/>
  <c r="Y2397" i="12"/>
  <c r="I2397" i="12"/>
  <c r="V2397" i="12"/>
  <c r="B2398" i="12"/>
  <c r="U2397" i="12"/>
  <c r="E2397" i="12"/>
  <c r="F2397" i="12" s="1"/>
  <c r="K2396" i="12"/>
  <c r="Q2396" i="12"/>
  <c r="R2396" i="12" s="1"/>
  <c r="Q2397" i="12" l="1"/>
  <c r="R2397" i="12" s="1"/>
  <c r="E1542" i="13"/>
  <c r="J2398" i="12"/>
  <c r="Y2398" i="12"/>
  <c r="I2398" i="12"/>
  <c r="V2398" i="12"/>
  <c r="B2399" i="12"/>
  <c r="U2398" i="12"/>
  <c r="E2398" i="12"/>
  <c r="F2398" i="12" s="1"/>
  <c r="N2398" i="12"/>
  <c r="O2398" i="12" s="1"/>
  <c r="P2398" i="12" s="1"/>
  <c r="K2397" i="12"/>
  <c r="W2397" i="12"/>
  <c r="W2398" i="12" l="1"/>
  <c r="E1541" i="13"/>
  <c r="J2399" i="12"/>
  <c r="I2399" i="12"/>
  <c r="E2399" i="12"/>
  <c r="F2399" i="12" s="1"/>
  <c r="Y2399" i="12"/>
  <c r="V2399" i="12"/>
  <c r="U2399" i="12"/>
  <c r="B2400" i="12"/>
  <c r="N2399" i="12"/>
  <c r="O2399" i="12" s="1"/>
  <c r="P2399" i="12" s="1"/>
  <c r="K2398" i="12"/>
  <c r="Q2398" i="12"/>
  <c r="R2398" i="12" s="1"/>
  <c r="K2399" i="12" l="1"/>
  <c r="Q2399" i="12"/>
  <c r="R2399" i="12" s="1"/>
  <c r="E1540" i="13"/>
  <c r="B2401" i="12"/>
  <c r="U2400" i="12"/>
  <c r="E2400" i="12"/>
  <c r="F2400" i="12" s="1"/>
  <c r="N2400" i="12"/>
  <c r="O2400" i="12" s="1"/>
  <c r="P2400" i="12" s="1"/>
  <c r="J2400" i="12"/>
  <c r="I2400" i="12"/>
  <c r="Y2400" i="12"/>
  <c r="V2400" i="12"/>
  <c r="W2399" i="12"/>
  <c r="K2400" i="12" l="1"/>
  <c r="W2400" i="12"/>
  <c r="E1539" i="13"/>
  <c r="B2402" i="12"/>
  <c r="U2401" i="12"/>
  <c r="E2401" i="12"/>
  <c r="F2401" i="12" s="1"/>
  <c r="Y2401" i="12"/>
  <c r="V2401" i="12"/>
  <c r="N2401" i="12"/>
  <c r="O2401" i="12" s="1"/>
  <c r="P2401" i="12" s="1"/>
  <c r="J2401" i="12"/>
  <c r="I2401" i="12"/>
  <c r="Q2400" i="12"/>
  <c r="R2400" i="12" s="1"/>
  <c r="W2401" i="12" l="1"/>
  <c r="Q2401" i="12"/>
  <c r="R2401" i="12" s="1"/>
  <c r="E1538" i="13"/>
  <c r="N2402" i="12"/>
  <c r="O2402" i="12" s="1"/>
  <c r="P2402" i="12" s="1"/>
  <c r="J2402" i="12"/>
  <c r="I2402" i="12"/>
  <c r="Y2402" i="12"/>
  <c r="E2402" i="12"/>
  <c r="F2402" i="12" s="1"/>
  <c r="V2402" i="12"/>
  <c r="U2402" i="12"/>
  <c r="B2403" i="12"/>
  <c r="K2401" i="12"/>
  <c r="K2402" i="12" l="1"/>
  <c r="E1537" i="13"/>
  <c r="N2403" i="12"/>
  <c r="O2403" i="12" s="1"/>
  <c r="P2403" i="12" s="1"/>
  <c r="B2404" i="12"/>
  <c r="J2403" i="12"/>
  <c r="I2403" i="12"/>
  <c r="Y2403" i="12"/>
  <c r="E2403" i="12"/>
  <c r="F2403" i="12" s="1"/>
  <c r="V2403" i="12"/>
  <c r="U2403" i="12"/>
  <c r="Q2402" i="12"/>
  <c r="R2402" i="12" s="1"/>
  <c r="W2402" i="12"/>
  <c r="K2403" i="12" l="1"/>
  <c r="Q2403" i="12"/>
  <c r="R2403" i="12" s="1"/>
  <c r="E1536" i="13"/>
  <c r="Y2404" i="12"/>
  <c r="I2404" i="12"/>
  <c r="V2404" i="12"/>
  <c r="U2404" i="12"/>
  <c r="B2405" i="12"/>
  <c r="N2404" i="12"/>
  <c r="O2404" i="12" s="1"/>
  <c r="P2404" i="12" s="1"/>
  <c r="J2404" i="12"/>
  <c r="E2404" i="12"/>
  <c r="F2404" i="12" s="1"/>
  <c r="W2403" i="12"/>
  <c r="W2404" i="12" l="1"/>
  <c r="K2404" i="12"/>
  <c r="Q2404" i="12"/>
  <c r="R2404" i="12" s="1"/>
  <c r="E1535" i="13"/>
  <c r="Y2405" i="12"/>
  <c r="I2405" i="12"/>
  <c r="V2405" i="12"/>
  <c r="B2406" i="12"/>
  <c r="U2405" i="12"/>
  <c r="E2405" i="12"/>
  <c r="F2405" i="12" s="1"/>
  <c r="J2405" i="12"/>
  <c r="N2405" i="12"/>
  <c r="O2405" i="12" s="1"/>
  <c r="P2405" i="12" s="1"/>
  <c r="W2405" i="12" l="1"/>
  <c r="K2405" i="12"/>
  <c r="Q2405" i="12"/>
  <c r="R2405" i="12" s="1"/>
  <c r="E1534" i="13"/>
  <c r="V2406" i="12"/>
  <c r="B2407" i="12"/>
  <c r="U2406" i="12"/>
  <c r="E2406" i="12"/>
  <c r="F2406" i="12" s="1"/>
  <c r="Y2406" i="12"/>
  <c r="N2406" i="12"/>
  <c r="O2406" i="12" s="1"/>
  <c r="P2406" i="12" s="1"/>
  <c r="J2406" i="12"/>
  <c r="I2406" i="12"/>
  <c r="W2406" i="12" l="1"/>
  <c r="K2406" i="12"/>
  <c r="Q2406" i="12"/>
  <c r="R2406" i="12" s="1"/>
  <c r="E1533" i="13"/>
  <c r="B2408" i="12"/>
  <c r="U2407" i="12"/>
  <c r="E2407" i="12"/>
  <c r="F2407" i="12" s="1"/>
  <c r="V2407" i="12"/>
  <c r="N2407" i="12"/>
  <c r="O2407" i="12" s="1"/>
  <c r="P2407" i="12" s="1"/>
  <c r="J2407" i="12"/>
  <c r="I2407" i="12"/>
  <c r="Y2407" i="12"/>
  <c r="W2407" i="12" l="1"/>
  <c r="E1532" i="13"/>
  <c r="N2408" i="12"/>
  <c r="O2408" i="12" s="1"/>
  <c r="P2408" i="12" s="1"/>
  <c r="J2408" i="12"/>
  <c r="I2408" i="12"/>
  <c r="B2409" i="12"/>
  <c r="E2408" i="12"/>
  <c r="F2408" i="12" s="1"/>
  <c r="Y2408" i="12"/>
  <c r="V2408" i="12"/>
  <c r="U2408" i="12"/>
  <c r="K2407" i="12"/>
  <c r="Q2407" i="12"/>
  <c r="R2407" i="12" s="1"/>
  <c r="W2408" i="12" l="1"/>
  <c r="E1531" i="13"/>
  <c r="N2409" i="12"/>
  <c r="O2409" i="12" s="1"/>
  <c r="P2409" i="12" s="1"/>
  <c r="J2409" i="12"/>
  <c r="Y2409" i="12"/>
  <c r="I2409" i="12"/>
  <c r="E2409" i="12"/>
  <c r="F2409" i="12" s="1"/>
  <c r="V2409" i="12"/>
  <c r="U2409" i="12"/>
  <c r="B2410" i="12"/>
  <c r="K2408" i="12"/>
  <c r="Q2408" i="12"/>
  <c r="R2408" i="12" s="1"/>
  <c r="Q2409" i="12" l="1"/>
  <c r="R2409" i="12" s="1"/>
  <c r="W2409" i="12"/>
  <c r="K2409" i="12"/>
  <c r="E1530" i="13"/>
  <c r="J2410" i="12"/>
  <c r="Y2410" i="12"/>
  <c r="I2410" i="12"/>
  <c r="V2410" i="12"/>
  <c r="U2410" i="12"/>
  <c r="B2411" i="12"/>
  <c r="N2410" i="12"/>
  <c r="O2410" i="12" s="1"/>
  <c r="P2410" i="12" s="1"/>
  <c r="E2410" i="12"/>
  <c r="F2410" i="12" s="1"/>
  <c r="W2410" i="12" l="1"/>
  <c r="K2410" i="12"/>
  <c r="E1529" i="13"/>
  <c r="Y2411" i="12"/>
  <c r="I2411" i="12"/>
  <c r="V2411" i="12"/>
  <c r="B2412" i="12"/>
  <c r="U2411" i="12"/>
  <c r="E2411" i="12"/>
  <c r="F2411" i="12" s="1"/>
  <c r="N2411" i="12"/>
  <c r="O2411" i="12" s="1"/>
  <c r="P2411" i="12" s="1"/>
  <c r="J2411" i="12"/>
  <c r="Q2410" i="12"/>
  <c r="R2410" i="12" s="1"/>
  <c r="E1528" i="13" l="1"/>
  <c r="V2412" i="12"/>
  <c r="B2413" i="12"/>
  <c r="U2412" i="12"/>
  <c r="E2412" i="12"/>
  <c r="F2412" i="12" s="1"/>
  <c r="N2412" i="12"/>
  <c r="O2412" i="12" s="1"/>
  <c r="P2412" i="12" s="1"/>
  <c r="J2412" i="12"/>
  <c r="I2412" i="12"/>
  <c r="Y2412" i="12"/>
  <c r="K2411" i="12"/>
  <c r="Q2411" i="12"/>
  <c r="R2411" i="12" s="1"/>
  <c r="W2411" i="12"/>
  <c r="K2412" i="12" l="1"/>
  <c r="W2412" i="12"/>
  <c r="Q2412" i="12"/>
  <c r="R2412" i="12" s="1"/>
  <c r="E1527" i="13"/>
  <c r="N2413" i="12"/>
  <c r="O2413" i="12" s="1"/>
  <c r="P2413" i="12" s="1"/>
  <c r="Y2413" i="12"/>
  <c r="I2413" i="12"/>
  <c r="J2413" i="12"/>
  <c r="B2414" i="12"/>
  <c r="E2413" i="12"/>
  <c r="F2413" i="12" s="1"/>
  <c r="V2413" i="12"/>
  <c r="U2413" i="12"/>
  <c r="K2413" i="12" l="1"/>
  <c r="W2413" i="12"/>
  <c r="Q2413" i="12"/>
  <c r="R2413" i="12" s="1"/>
  <c r="E1526" i="13"/>
  <c r="N2414" i="12"/>
  <c r="O2414" i="12" s="1"/>
  <c r="P2414" i="12" s="1"/>
  <c r="J2414" i="12"/>
  <c r="V2414" i="12"/>
  <c r="I2414" i="12"/>
  <c r="E2414" i="12"/>
  <c r="F2414" i="12" s="1"/>
  <c r="B2415" i="12"/>
  <c r="Y2414" i="12"/>
  <c r="U2414" i="12"/>
  <c r="W2414" i="12" l="1"/>
  <c r="Q2414" i="12"/>
  <c r="R2414" i="12" s="1"/>
  <c r="K2414" i="12"/>
  <c r="E1525" i="13"/>
  <c r="J2415" i="12"/>
  <c r="Y2415" i="12"/>
  <c r="I2415" i="12"/>
  <c r="N2415" i="12"/>
  <c r="O2415" i="12" s="1"/>
  <c r="P2415" i="12" s="1"/>
  <c r="E2415" i="12"/>
  <c r="F2415" i="12" s="1"/>
  <c r="B2416" i="12"/>
  <c r="V2415" i="12"/>
  <c r="U2415" i="12"/>
  <c r="W2415" i="12" l="1"/>
  <c r="K2415" i="12"/>
  <c r="E1524" i="13"/>
  <c r="J2416" i="12"/>
  <c r="Y2416" i="12"/>
  <c r="I2416" i="12"/>
  <c r="V2416" i="12"/>
  <c r="B2417" i="12"/>
  <c r="U2416" i="12"/>
  <c r="E2416" i="12"/>
  <c r="F2416" i="12" s="1"/>
  <c r="N2416" i="12"/>
  <c r="O2416" i="12" s="1"/>
  <c r="P2416" i="12" s="1"/>
  <c r="Q2415" i="12"/>
  <c r="R2415" i="12" s="1"/>
  <c r="Q2416" i="12" l="1"/>
  <c r="R2416" i="12" s="1"/>
  <c r="E1523" i="13"/>
  <c r="V2417" i="12"/>
  <c r="B2418" i="12"/>
  <c r="U2417" i="12"/>
  <c r="E2417" i="12"/>
  <c r="F2417" i="12" s="1"/>
  <c r="N2417" i="12"/>
  <c r="O2417" i="12" s="1"/>
  <c r="P2417" i="12" s="1"/>
  <c r="J2417" i="12"/>
  <c r="I2417" i="12"/>
  <c r="Y2417" i="12"/>
  <c r="K2416" i="12"/>
  <c r="W2416" i="12"/>
  <c r="K2417" i="12" l="1"/>
  <c r="Q2417" i="12"/>
  <c r="R2417" i="12" s="1"/>
  <c r="W2417" i="12"/>
  <c r="E1522" i="13"/>
  <c r="N2418" i="12"/>
  <c r="O2418" i="12" s="1"/>
  <c r="P2418" i="12" s="1"/>
  <c r="J2418" i="12"/>
  <c r="V2418" i="12"/>
  <c r="U2418" i="12"/>
  <c r="I2418" i="12"/>
  <c r="E2418" i="12"/>
  <c r="F2418" i="12" s="1"/>
  <c r="B2419" i="12"/>
  <c r="Y2418" i="12"/>
  <c r="W2418" i="12" l="1"/>
  <c r="Q2418" i="12"/>
  <c r="R2418" i="12" s="1"/>
  <c r="E1521" i="13"/>
  <c r="N2419" i="12"/>
  <c r="O2419" i="12" s="1"/>
  <c r="P2419" i="12" s="1"/>
  <c r="B2420" i="12"/>
  <c r="U2419" i="12"/>
  <c r="E2419" i="12"/>
  <c r="F2419" i="12" s="1"/>
  <c r="V2419" i="12"/>
  <c r="J2419" i="12"/>
  <c r="I2419" i="12"/>
  <c r="Y2419" i="12"/>
  <c r="K2418" i="12"/>
  <c r="K2419" i="12" l="1"/>
  <c r="W2419" i="12"/>
  <c r="E1520" i="13"/>
  <c r="N2420" i="12"/>
  <c r="O2420" i="12" s="1"/>
  <c r="P2420" i="12" s="1"/>
  <c r="J2420" i="12"/>
  <c r="Y2420" i="12"/>
  <c r="I2420" i="12"/>
  <c r="B2421" i="12"/>
  <c r="U2420" i="12"/>
  <c r="E2420" i="12"/>
  <c r="F2420" i="12" s="1"/>
  <c r="V2420" i="12"/>
  <c r="Q2419" i="12"/>
  <c r="R2419" i="12" s="1"/>
  <c r="Q2420" i="12" l="1"/>
  <c r="R2420" i="12" s="1"/>
  <c r="W2420" i="12"/>
  <c r="E1519" i="13"/>
  <c r="J2421" i="12"/>
  <c r="Y2421" i="12"/>
  <c r="I2421" i="12"/>
  <c r="V2421" i="12"/>
  <c r="B2422" i="12"/>
  <c r="U2421" i="12"/>
  <c r="E2421" i="12"/>
  <c r="F2421" i="12" s="1"/>
  <c r="N2421" i="12"/>
  <c r="O2421" i="12" s="1"/>
  <c r="P2421" i="12" s="1"/>
  <c r="K2420" i="12"/>
  <c r="W2421" i="12" l="1"/>
  <c r="E1518" i="13"/>
  <c r="V2422" i="12"/>
  <c r="B2423" i="12"/>
  <c r="U2422" i="12"/>
  <c r="E2422" i="12"/>
  <c r="F2422" i="12" s="1"/>
  <c r="N2422" i="12"/>
  <c r="O2422" i="12" s="1"/>
  <c r="P2422" i="12" s="1"/>
  <c r="Y2422" i="12"/>
  <c r="J2422" i="12"/>
  <c r="I2422" i="12"/>
  <c r="K2421" i="12"/>
  <c r="Q2421" i="12"/>
  <c r="R2421" i="12" s="1"/>
  <c r="W2422" i="12" l="1"/>
  <c r="E1517" i="13"/>
  <c r="B2424" i="12"/>
  <c r="U2423" i="12"/>
  <c r="E2423" i="12"/>
  <c r="F2423" i="12" s="1"/>
  <c r="Y2423" i="12"/>
  <c r="I2423" i="12"/>
  <c r="V2423" i="12"/>
  <c r="N2423" i="12"/>
  <c r="O2423" i="12" s="1"/>
  <c r="P2423" i="12" s="1"/>
  <c r="J2423" i="12"/>
  <c r="K2422" i="12"/>
  <c r="Q2422" i="12"/>
  <c r="R2422" i="12" s="1"/>
  <c r="W2423" i="12" l="1"/>
  <c r="Q2423" i="12"/>
  <c r="R2423" i="12" s="1"/>
  <c r="E1516" i="13"/>
  <c r="N2424" i="12"/>
  <c r="O2424" i="12" s="1"/>
  <c r="P2424" i="12" s="1"/>
  <c r="Y2424" i="12"/>
  <c r="I2424" i="12"/>
  <c r="V2424" i="12"/>
  <c r="J2424" i="12"/>
  <c r="E2424" i="12"/>
  <c r="F2424" i="12" s="1"/>
  <c r="B2425" i="12"/>
  <c r="U2424" i="12"/>
  <c r="K2423" i="12"/>
  <c r="K2424" i="12" l="1"/>
  <c r="W2424" i="12"/>
  <c r="Q2424" i="12"/>
  <c r="R2424" i="12" s="1"/>
  <c r="E1515" i="13"/>
  <c r="N2425" i="12"/>
  <c r="O2425" i="12" s="1"/>
  <c r="P2425" i="12" s="1"/>
  <c r="J2425" i="12"/>
  <c r="Y2425" i="12"/>
  <c r="I2425" i="12"/>
  <c r="V2425" i="12"/>
  <c r="B2426" i="12"/>
  <c r="U2425" i="12"/>
  <c r="E2425" i="12"/>
  <c r="F2425" i="12" s="1"/>
  <c r="W2425" i="12" l="1"/>
  <c r="K2425" i="12"/>
  <c r="E1514" i="13"/>
  <c r="J2426" i="12"/>
  <c r="Y2426" i="12"/>
  <c r="I2426" i="12"/>
  <c r="V2426" i="12"/>
  <c r="E2426" i="12"/>
  <c r="F2426" i="12" s="1"/>
  <c r="B2427" i="12"/>
  <c r="U2426" i="12"/>
  <c r="N2426" i="12"/>
  <c r="O2426" i="12" s="1"/>
  <c r="P2426" i="12" s="1"/>
  <c r="Q2425" i="12"/>
  <c r="R2425" i="12" s="1"/>
  <c r="E1513" i="13" l="1"/>
  <c r="J2427" i="12"/>
  <c r="Y2427" i="12"/>
  <c r="I2427" i="12"/>
  <c r="V2427" i="12"/>
  <c r="B2428" i="12"/>
  <c r="U2427" i="12"/>
  <c r="E2427" i="12"/>
  <c r="F2427" i="12" s="1"/>
  <c r="N2427" i="12"/>
  <c r="O2427" i="12" s="1"/>
  <c r="P2427" i="12" s="1"/>
  <c r="K2426" i="12"/>
  <c r="Q2426" i="12"/>
  <c r="R2426" i="12" s="1"/>
  <c r="W2426" i="12"/>
  <c r="W2427" i="12" l="1"/>
  <c r="Q2427" i="12"/>
  <c r="R2427" i="12" s="1"/>
  <c r="E1512" i="13"/>
  <c r="V2428" i="12"/>
  <c r="B2429" i="12"/>
  <c r="U2428" i="12"/>
  <c r="E2428" i="12"/>
  <c r="F2428" i="12" s="1"/>
  <c r="N2428" i="12"/>
  <c r="O2428" i="12" s="1"/>
  <c r="P2428" i="12" s="1"/>
  <c r="J2428" i="12"/>
  <c r="Y2428" i="12"/>
  <c r="I2428" i="12"/>
  <c r="K2427" i="12"/>
  <c r="K2428" i="12" l="1"/>
  <c r="Q2428" i="12"/>
  <c r="R2428" i="12" s="1"/>
  <c r="W2428" i="12"/>
  <c r="E1511" i="13"/>
  <c r="N2429" i="12"/>
  <c r="O2429" i="12" s="1"/>
  <c r="P2429" i="12" s="1"/>
  <c r="J2429" i="12"/>
  <c r="Y2429" i="12"/>
  <c r="I2429" i="12"/>
  <c r="V2429" i="12"/>
  <c r="U2429" i="12"/>
  <c r="E2429" i="12"/>
  <c r="F2429" i="12" s="1"/>
  <c r="B2430" i="12"/>
  <c r="E1510" i="13" l="1"/>
  <c r="N2430" i="12"/>
  <c r="O2430" i="12" s="1"/>
  <c r="P2430" i="12" s="1"/>
  <c r="J2430" i="12"/>
  <c r="V2430" i="12"/>
  <c r="B2431" i="12"/>
  <c r="U2430" i="12"/>
  <c r="Y2430" i="12"/>
  <c r="I2430" i="12"/>
  <c r="E2430" i="12"/>
  <c r="F2430" i="12" s="1"/>
  <c r="K2429" i="12"/>
  <c r="Q2429" i="12"/>
  <c r="R2429" i="12" s="1"/>
  <c r="W2429" i="12"/>
  <c r="W2430" i="12" l="1"/>
  <c r="K2430" i="12"/>
  <c r="E1509" i="13"/>
  <c r="N2431" i="12"/>
  <c r="O2431" i="12" s="1"/>
  <c r="P2431" i="12" s="1"/>
  <c r="J2431" i="12"/>
  <c r="Y2431" i="12"/>
  <c r="I2431" i="12"/>
  <c r="B2432" i="12"/>
  <c r="U2431" i="12"/>
  <c r="E2431" i="12"/>
  <c r="F2431" i="12" s="1"/>
  <c r="V2431" i="12"/>
  <c r="Q2430" i="12"/>
  <c r="R2430" i="12" s="1"/>
  <c r="Q2431" i="12" l="1"/>
  <c r="R2431" i="12" s="1"/>
  <c r="K2431" i="12"/>
  <c r="W2431" i="12"/>
  <c r="E1508" i="13"/>
  <c r="J2432" i="12"/>
  <c r="Y2432" i="12"/>
  <c r="I2432" i="12"/>
  <c r="V2432" i="12"/>
  <c r="B2433" i="12"/>
  <c r="U2432" i="12"/>
  <c r="E2432" i="12"/>
  <c r="F2432" i="12" s="1"/>
  <c r="N2432" i="12"/>
  <c r="O2432" i="12" s="1"/>
  <c r="P2432" i="12" s="1"/>
  <c r="W2432" i="12" l="1"/>
  <c r="K2432" i="12"/>
  <c r="E1507" i="13"/>
  <c r="V2433" i="12"/>
  <c r="B2434" i="12"/>
  <c r="U2433" i="12"/>
  <c r="E2433" i="12"/>
  <c r="F2433" i="12" s="1"/>
  <c r="N2433" i="12"/>
  <c r="O2433" i="12" s="1"/>
  <c r="P2433" i="12" s="1"/>
  <c r="Y2433" i="12"/>
  <c r="J2433" i="12"/>
  <c r="I2433" i="12"/>
  <c r="Q2432" i="12"/>
  <c r="R2432" i="12" s="1"/>
  <c r="W2433" i="12" l="1"/>
  <c r="Q2433" i="12"/>
  <c r="R2433" i="12" s="1"/>
  <c r="E1506" i="13"/>
  <c r="B2435" i="12"/>
  <c r="U2434" i="12"/>
  <c r="E2434" i="12"/>
  <c r="F2434" i="12" s="1"/>
  <c r="N2434" i="12"/>
  <c r="O2434" i="12" s="1"/>
  <c r="P2434" i="12" s="1"/>
  <c r="J2434" i="12"/>
  <c r="Y2434" i="12"/>
  <c r="I2434" i="12"/>
  <c r="V2434" i="12"/>
  <c r="K2433" i="12"/>
  <c r="Q2434" i="12" l="1"/>
  <c r="R2434" i="12" s="1"/>
  <c r="W2434" i="12"/>
  <c r="E1505" i="13"/>
  <c r="N2435" i="12"/>
  <c r="O2435" i="12" s="1"/>
  <c r="P2435" i="12" s="1"/>
  <c r="J2435" i="12"/>
  <c r="Y2435" i="12"/>
  <c r="I2435" i="12"/>
  <c r="V2435" i="12"/>
  <c r="B2436" i="12"/>
  <c r="U2435" i="12"/>
  <c r="E2435" i="12"/>
  <c r="F2435" i="12" s="1"/>
  <c r="K2434" i="12"/>
  <c r="W2435" i="12" l="1"/>
  <c r="K2435" i="12"/>
  <c r="Q2435" i="12"/>
  <c r="R2435" i="12" s="1"/>
  <c r="E1504" i="13"/>
  <c r="N2436" i="12"/>
  <c r="O2436" i="12" s="1"/>
  <c r="P2436" i="12" s="1"/>
  <c r="J2436" i="12"/>
  <c r="Y2436" i="12"/>
  <c r="I2436" i="12"/>
  <c r="V2436" i="12"/>
  <c r="B2437" i="12"/>
  <c r="U2436" i="12"/>
  <c r="E2436" i="12"/>
  <c r="F2436" i="12" s="1"/>
  <c r="Q2436" i="12" l="1"/>
  <c r="R2436" i="12" s="1"/>
  <c r="W2436" i="12"/>
  <c r="E1503" i="13"/>
  <c r="J2437" i="12"/>
  <c r="Y2437" i="12"/>
  <c r="I2437" i="12"/>
  <c r="V2437" i="12"/>
  <c r="B2438" i="12"/>
  <c r="U2437" i="12"/>
  <c r="E2437" i="12"/>
  <c r="F2437" i="12" s="1"/>
  <c r="N2437" i="12"/>
  <c r="O2437" i="12" s="1"/>
  <c r="P2437" i="12" s="1"/>
  <c r="K2436" i="12"/>
  <c r="W2437" i="12" l="1"/>
  <c r="E1502" i="13"/>
  <c r="Y2438" i="12"/>
  <c r="I2438" i="12"/>
  <c r="V2438" i="12"/>
  <c r="B2439" i="12"/>
  <c r="U2438" i="12"/>
  <c r="E2438" i="12"/>
  <c r="F2438" i="12" s="1"/>
  <c r="N2438" i="12"/>
  <c r="O2438" i="12" s="1"/>
  <c r="P2438" i="12" s="1"/>
  <c r="J2438" i="12"/>
  <c r="K2437" i="12"/>
  <c r="Q2437" i="12"/>
  <c r="R2437" i="12" s="1"/>
  <c r="W2438" i="12" l="1"/>
  <c r="Q2438" i="12"/>
  <c r="R2438" i="12" s="1"/>
  <c r="E1501" i="13"/>
  <c r="V2439" i="12"/>
  <c r="B2440" i="12"/>
  <c r="U2439" i="12"/>
  <c r="E2439" i="12"/>
  <c r="F2439" i="12" s="1"/>
  <c r="N2439" i="12"/>
  <c r="O2439" i="12" s="1"/>
  <c r="P2439" i="12" s="1"/>
  <c r="J2439" i="12"/>
  <c r="Y2439" i="12"/>
  <c r="I2439" i="12"/>
  <c r="K2438" i="12"/>
  <c r="W2439" i="12" l="1"/>
  <c r="Q2439" i="12"/>
  <c r="R2439" i="12" s="1"/>
  <c r="E1500" i="13"/>
  <c r="N2440" i="12"/>
  <c r="O2440" i="12" s="1"/>
  <c r="P2440" i="12" s="1"/>
  <c r="J2440" i="12"/>
  <c r="Y2440" i="12"/>
  <c r="I2440" i="12"/>
  <c r="V2440" i="12"/>
  <c r="B2441" i="12"/>
  <c r="U2440" i="12"/>
  <c r="E2440" i="12"/>
  <c r="F2440" i="12" s="1"/>
  <c r="K2439" i="12"/>
  <c r="K2440" i="12" l="1"/>
  <c r="W2440" i="12"/>
  <c r="Q2440" i="12"/>
  <c r="R2440" i="12" s="1"/>
  <c r="E1499" i="13"/>
  <c r="N2441" i="12"/>
  <c r="O2441" i="12" s="1"/>
  <c r="P2441" i="12" s="1"/>
  <c r="J2441" i="12"/>
  <c r="Y2441" i="12"/>
  <c r="I2441" i="12"/>
  <c r="V2441" i="12"/>
  <c r="B2442" i="12"/>
  <c r="U2441" i="12"/>
  <c r="E2441" i="12"/>
  <c r="F2441" i="12" s="1"/>
  <c r="K2441" i="12" l="1"/>
  <c r="Q2441" i="12"/>
  <c r="R2441" i="12" s="1"/>
  <c r="W2441" i="12"/>
  <c r="E1498" i="13"/>
  <c r="J2442" i="12"/>
  <c r="Y2442" i="12"/>
  <c r="I2442" i="12"/>
  <c r="V2442" i="12"/>
  <c r="B2443" i="12"/>
  <c r="U2442" i="12"/>
  <c r="E2442" i="12"/>
  <c r="F2442" i="12" s="1"/>
  <c r="N2442" i="12"/>
  <c r="O2442" i="12" s="1"/>
  <c r="P2442" i="12" s="1"/>
  <c r="W2442" i="12" l="1"/>
  <c r="K2442" i="12"/>
  <c r="E1497" i="13"/>
  <c r="J2443" i="12"/>
  <c r="Y2443" i="12"/>
  <c r="I2443" i="12"/>
  <c r="V2443" i="12"/>
  <c r="B2444" i="12"/>
  <c r="U2443" i="12"/>
  <c r="E2443" i="12"/>
  <c r="F2443" i="12" s="1"/>
  <c r="N2443" i="12"/>
  <c r="O2443" i="12" s="1"/>
  <c r="P2443" i="12" s="1"/>
  <c r="Q2442" i="12"/>
  <c r="R2442" i="12" s="1"/>
  <c r="W2443" i="12" l="1"/>
  <c r="Q2443" i="12"/>
  <c r="R2443" i="12" s="1"/>
  <c r="E1496" i="13"/>
  <c r="V2444" i="12"/>
  <c r="B2445" i="12"/>
  <c r="U2444" i="12"/>
  <c r="E2444" i="12"/>
  <c r="F2444" i="12" s="1"/>
  <c r="N2444" i="12"/>
  <c r="O2444" i="12" s="1"/>
  <c r="P2444" i="12" s="1"/>
  <c r="J2444" i="12"/>
  <c r="Y2444" i="12"/>
  <c r="I2444" i="12"/>
  <c r="K2443" i="12"/>
  <c r="W2444" i="12" l="1"/>
  <c r="E1495" i="13"/>
  <c r="N2445" i="12"/>
  <c r="O2445" i="12" s="1"/>
  <c r="P2445" i="12" s="1"/>
  <c r="J2445" i="12"/>
  <c r="Y2445" i="12"/>
  <c r="I2445" i="12"/>
  <c r="B2446" i="12"/>
  <c r="V2445" i="12"/>
  <c r="U2445" i="12"/>
  <c r="E2445" i="12"/>
  <c r="F2445" i="12" s="1"/>
  <c r="K2444" i="12"/>
  <c r="Q2444" i="12"/>
  <c r="R2444" i="12" s="1"/>
  <c r="W2445" i="12" l="1"/>
  <c r="Q2445" i="12"/>
  <c r="R2445" i="12" s="1"/>
  <c r="E1494" i="13"/>
  <c r="N2446" i="12"/>
  <c r="O2446" i="12" s="1"/>
  <c r="P2446" i="12" s="1"/>
  <c r="J2446" i="12"/>
  <c r="Y2446" i="12"/>
  <c r="I2446" i="12"/>
  <c r="V2446" i="12"/>
  <c r="B2447" i="12"/>
  <c r="U2446" i="12"/>
  <c r="E2446" i="12"/>
  <c r="F2446" i="12" s="1"/>
  <c r="K2445" i="12"/>
  <c r="K2446" i="12" l="1"/>
  <c r="Q2446" i="12"/>
  <c r="R2446" i="12" s="1"/>
  <c r="W2446" i="12"/>
  <c r="E1493" i="13"/>
  <c r="N2447" i="12"/>
  <c r="O2447" i="12" s="1"/>
  <c r="P2447" i="12" s="1"/>
  <c r="J2447" i="12"/>
  <c r="Y2447" i="12"/>
  <c r="I2447" i="12"/>
  <c r="V2447" i="12"/>
  <c r="B2448" i="12"/>
  <c r="U2447" i="12"/>
  <c r="E2447" i="12"/>
  <c r="F2447" i="12" s="1"/>
  <c r="Q2447" i="12" l="1"/>
  <c r="R2447" i="12" s="1"/>
  <c r="W2447" i="12"/>
  <c r="E1492" i="13"/>
  <c r="J2448" i="12"/>
  <c r="Y2448" i="12"/>
  <c r="I2448" i="12"/>
  <c r="V2448" i="12"/>
  <c r="B2449" i="12"/>
  <c r="U2448" i="12"/>
  <c r="E2448" i="12"/>
  <c r="F2448" i="12" s="1"/>
  <c r="N2448" i="12"/>
  <c r="O2448" i="12" s="1"/>
  <c r="P2448" i="12" s="1"/>
  <c r="K2447" i="12"/>
  <c r="W2448" i="12" l="1"/>
  <c r="K2448" i="12"/>
  <c r="Q2448" i="12"/>
  <c r="R2448" i="12" s="1"/>
  <c r="E1491" i="13"/>
  <c r="V2449" i="12"/>
  <c r="B2450" i="12"/>
  <c r="U2449" i="12"/>
  <c r="E2449" i="12"/>
  <c r="F2449" i="12" s="1"/>
  <c r="N2449" i="12"/>
  <c r="O2449" i="12" s="1"/>
  <c r="P2449" i="12" s="1"/>
  <c r="Y2449" i="12"/>
  <c r="J2449" i="12"/>
  <c r="I2449" i="12"/>
  <c r="K2449" i="12" l="1"/>
  <c r="Q2449" i="12"/>
  <c r="R2449" i="12" s="1"/>
  <c r="W2449" i="12"/>
  <c r="E1490" i="13"/>
  <c r="B2451" i="12"/>
  <c r="U2450" i="12"/>
  <c r="E2450" i="12"/>
  <c r="F2450" i="12" s="1"/>
  <c r="N2450" i="12"/>
  <c r="O2450" i="12" s="1"/>
  <c r="P2450" i="12" s="1"/>
  <c r="J2450" i="12"/>
  <c r="Y2450" i="12"/>
  <c r="I2450" i="12"/>
  <c r="V2450" i="12"/>
  <c r="W2450" i="12" l="1"/>
  <c r="Q2450" i="12"/>
  <c r="R2450" i="12" s="1"/>
  <c r="E1489" i="13"/>
  <c r="N2451" i="12"/>
  <c r="O2451" i="12" s="1"/>
  <c r="P2451" i="12" s="1"/>
  <c r="J2451" i="12"/>
  <c r="Y2451" i="12"/>
  <c r="I2451" i="12"/>
  <c r="V2451" i="12"/>
  <c r="B2452" i="12"/>
  <c r="U2451" i="12"/>
  <c r="E2451" i="12"/>
  <c r="F2451" i="12" s="1"/>
  <c r="K2450" i="12"/>
  <c r="W2451" i="12" l="1"/>
  <c r="K2451" i="12"/>
  <c r="Q2451" i="12"/>
  <c r="R2451" i="12" s="1"/>
  <c r="E1488" i="13"/>
  <c r="N2452" i="12"/>
  <c r="O2452" i="12" s="1"/>
  <c r="P2452" i="12" s="1"/>
  <c r="J2452" i="12"/>
  <c r="Y2452" i="12"/>
  <c r="I2452" i="12"/>
  <c r="V2452" i="12"/>
  <c r="B2453" i="12"/>
  <c r="U2452" i="12"/>
  <c r="E2452" i="12"/>
  <c r="F2452" i="12" s="1"/>
  <c r="K2452" i="12" l="1"/>
  <c r="Q2452" i="12"/>
  <c r="R2452" i="12" s="1"/>
  <c r="W2452" i="12"/>
  <c r="E1487" i="13"/>
  <c r="J2453" i="12"/>
  <c r="Y2453" i="12"/>
  <c r="I2453" i="12"/>
  <c r="V2453" i="12"/>
  <c r="B2454" i="12"/>
  <c r="U2453" i="12"/>
  <c r="E2453" i="12"/>
  <c r="F2453" i="12" s="1"/>
  <c r="N2453" i="12"/>
  <c r="O2453" i="12" s="1"/>
  <c r="P2453" i="12" s="1"/>
  <c r="K2453" i="12" l="1"/>
  <c r="E1486" i="13"/>
  <c r="Y2454" i="12"/>
  <c r="I2454" i="12"/>
  <c r="V2454" i="12"/>
  <c r="B2455" i="12"/>
  <c r="U2454" i="12"/>
  <c r="E2454" i="12"/>
  <c r="F2454" i="12" s="1"/>
  <c r="N2454" i="12"/>
  <c r="O2454" i="12" s="1"/>
  <c r="P2454" i="12" s="1"/>
  <c r="J2454" i="12"/>
  <c r="Q2453" i="12"/>
  <c r="R2453" i="12" s="1"/>
  <c r="W2453" i="12"/>
  <c r="W2454" i="12" l="1"/>
  <c r="Q2454" i="12"/>
  <c r="R2454" i="12" s="1"/>
  <c r="K2454" i="12"/>
  <c r="E1485" i="13"/>
  <c r="V2455" i="12"/>
  <c r="B2456" i="12"/>
  <c r="U2455" i="12"/>
  <c r="E2455" i="12"/>
  <c r="F2455" i="12" s="1"/>
  <c r="N2455" i="12"/>
  <c r="O2455" i="12" s="1"/>
  <c r="P2455" i="12" s="1"/>
  <c r="J2455" i="12"/>
  <c r="Y2455" i="12"/>
  <c r="I2455" i="12"/>
  <c r="W2455" i="12" l="1"/>
  <c r="K2455" i="12"/>
  <c r="Q2455" i="12"/>
  <c r="R2455" i="12" s="1"/>
  <c r="E1484" i="13"/>
  <c r="N2456" i="12"/>
  <c r="O2456" i="12" s="1"/>
  <c r="P2456" i="12" s="1"/>
  <c r="J2456" i="12"/>
  <c r="Y2456" i="12"/>
  <c r="I2456" i="12"/>
  <c r="V2456" i="12"/>
  <c r="B2457" i="12"/>
  <c r="U2456" i="12"/>
  <c r="E2456" i="12"/>
  <c r="F2456" i="12" s="1"/>
  <c r="W2456" i="12" l="1"/>
  <c r="E1483" i="13"/>
  <c r="N2457" i="12"/>
  <c r="O2457" i="12" s="1"/>
  <c r="P2457" i="12" s="1"/>
  <c r="J2457" i="12"/>
  <c r="Y2457" i="12"/>
  <c r="I2457" i="12"/>
  <c r="V2457" i="12"/>
  <c r="B2458" i="12"/>
  <c r="U2457" i="12"/>
  <c r="E2457" i="12"/>
  <c r="F2457" i="12" s="1"/>
  <c r="K2456" i="12"/>
  <c r="Q2456" i="12"/>
  <c r="R2456" i="12" s="1"/>
  <c r="W2457" i="12" l="1"/>
  <c r="E1482" i="13"/>
  <c r="J2458" i="12"/>
  <c r="Y2458" i="12"/>
  <c r="I2458" i="12"/>
  <c r="V2458" i="12"/>
  <c r="B2459" i="12"/>
  <c r="U2458" i="12"/>
  <c r="E2458" i="12"/>
  <c r="F2458" i="12" s="1"/>
  <c r="N2458" i="12"/>
  <c r="O2458" i="12" s="1"/>
  <c r="P2458" i="12" s="1"/>
  <c r="K2457" i="12"/>
  <c r="Q2457" i="12"/>
  <c r="R2457" i="12" s="1"/>
  <c r="E1481" i="13" l="1"/>
  <c r="J2459" i="12"/>
  <c r="Y2459" i="12"/>
  <c r="I2459" i="12"/>
  <c r="V2459" i="12"/>
  <c r="B2460" i="12"/>
  <c r="U2459" i="12"/>
  <c r="E2459" i="12"/>
  <c r="F2459" i="12" s="1"/>
  <c r="N2459" i="12"/>
  <c r="O2459" i="12" s="1"/>
  <c r="P2459" i="12" s="1"/>
  <c r="K2458" i="12"/>
  <c r="Q2458" i="12"/>
  <c r="R2458" i="12" s="1"/>
  <c r="W2458" i="12"/>
  <c r="W2459" i="12" l="1"/>
  <c r="E1480" i="13"/>
  <c r="V2460" i="12"/>
  <c r="B2461" i="12"/>
  <c r="U2460" i="12"/>
  <c r="E2460" i="12"/>
  <c r="F2460" i="12" s="1"/>
  <c r="N2460" i="12"/>
  <c r="O2460" i="12" s="1"/>
  <c r="P2460" i="12" s="1"/>
  <c r="J2460" i="12"/>
  <c r="Y2460" i="12"/>
  <c r="I2460" i="12"/>
  <c r="K2459" i="12"/>
  <c r="Q2459" i="12"/>
  <c r="R2459" i="12" s="1"/>
  <c r="W2460" i="12" l="1"/>
  <c r="Q2460" i="12"/>
  <c r="R2460" i="12" s="1"/>
  <c r="E1479" i="13"/>
  <c r="N2461" i="12"/>
  <c r="O2461" i="12" s="1"/>
  <c r="P2461" i="12" s="1"/>
  <c r="J2461" i="12"/>
  <c r="Y2461" i="12"/>
  <c r="I2461" i="12"/>
  <c r="B2462" i="12"/>
  <c r="V2461" i="12"/>
  <c r="U2461" i="12"/>
  <c r="E2461" i="12"/>
  <c r="F2461" i="12" s="1"/>
  <c r="K2460" i="12"/>
  <c r="W2461" i="12" l="1"/>
  <c r="Q2461" i="12"/>
  <c r="R2461" i="12" s="1"/>
  <c r="E1478" i="13"/>
  <c r="N2462" i="12"/>
  <c r="O2462" i="12" s="1"/>
  <c r="P2462" i="12" s="1"/>
  <c r="J2462" i="12"/>
  <c r="Y2462" i="12"/>
  <c r="I2462" i="12"/>
  <c r="V2462" i="12"/>
  <c r="B2463" i="12"/>
  <c r="U2462" i="12"/>
  <c r="E2462" i="12"/>
  <c r="F2462" i="12" s="1"/>
  <c r="K2461" i="12"/>
  <c r="Q2462" i="12" l="1"/>
  <c r="R2462" i="12" s="1"/>
  <c r="W2462" i="12"/>
  <c r="E1477" i="13"/>
  <c r="N2463" i="12"/>
  <c r="O2463" i="12" s="1"/>
  <c r="P2463" i="12" s="1"/>
  <c r="J2463" i="12"/>
  <c r="Y2463" i="12"/>
  <c r="I2463" i="12"/>
  <c r="V2463" i="12"/>
  <c r="B2464" i="12"/>
  <c r="U2463" i="12"/>
  <c r="E2463" i="12"/>
  <c r="F2463" i="12" s="1"/>
  <c r="K2462" i="12"/>
  <c r="K2463" i="12" l="1"/>
  <c r="Q2463" i="12"/>
  <c r="R2463" i="12" s="1"/>
  <c r="W2463" i="12"/>
  <c r="E1476" i="13"/>
  <c r="J2464" i="12"/>
  <c r="Y2464" i="12"/>
  <c r="I2464" i="12"/>
  <c r="V2464" i="12"/>
  <c r="B2465" i="12"/>
  <c r="U2464" i="12"/>
  <c r="E2464" i="12"/>
  <c r="F2464" i="12" s="1"/>
  <c r="N2464" i="12"/>
  <c r="O2464" i="12" s="1"/>
  <c r="P2464" i="12" s="1"/>
  <c r="K2464" i="12" l="1"/>
  <c r="Q2464" i="12"/>
  <c r="R2464" i="12" s="1"/>
  <c r="W2464" i="12"/>
  <c r="E1475" i="13"/>
  <c r="V2465" i="12"/>
  <c r="B2466" i="12"/>
  <c r="U2465" i="12"/>
  <c r="E2465" i="12"/>
  <c r="F2465" i="12" s="1"/>
  <c r="N2465" i="12"/>
  <c r="O2465" i="12" s="1"/>
  <c r="P2465" i="12" s="1"/>
  <c r="Y2465" i="12"/>
  <c r="J2465" i="12"/>
  <c r="I2465" i="12"/>
  <c r="W2465" i="12" l="1"/>
  <c r="K2465" i="12"/>
  <c r="Q2465" i="12"/>
  <c r="R2465" i="12" s="1"/>
  <c r="E1474" i="13"/>
  <c r="B2467" i="12"/>
  <c r="U2466" i="12"/>
  <c r="E2466" i="12"/>
  <c r="F2466" i="12" s="1"/>
  <c r="N2466" i="12"/>
  <c r="O2466" i="12" s="1"/>
  <c r="P2466" i="12" s="1"/>
  <c r="J2466" i="12"/>
  <c r="Y2466" i="12"/>
  <c r="I2466" i="12"/>
  <c r="V2466" i="12"/>
  <c r="K2466" i="12" l="1"/>
  <c r="Q2466" i="12"/>
  <c r="R2466" i="12" s="1"/>
  <c r="W2466" i="12"/>
  <c r="E1473" i="13"/>
  <c r="N2467" i="12"/>
  <c r="O2467" i="12" s="1"/>
  <c r="P2467" i="12" s="1"/>
  <c r="J2467" i="12"/>
  <c r="Y2467" i="12"/>
  <c r="I2467" i="12"/>
  <c r="V2467" i="12"/>
  <c r="B2468" i="12"/>
  <c r="U2467" i="12"/>
  <c r="E2467" i="12"/>
  <c r="F2467" i="12" s="1"/>
  <c r="W2467" i="12" l="1"/>
  <c r="Q2467" i="12"/>
  <c r="R2467" i="12" s="1"/>
  <c r="E1472" i="13"/>
  <c r="N2468" i="12"/>
  <c r="O2468" i="12" s="1"/>
  <c r="P2468" i="12" s="1"/>
  <c r="J2468" i="12"/>
  <c r="Y2468" i="12"/>
  <c r="I2468" i="12"/>
  <c r="V2468" i="12"/>
  <c r="B2469" i="12"/>
  <c r="U2468" i="12"/>
  <c r="E2468" i="12"/>
  <c r="F2468" i="12" s="1"/>
  <c r="K2467" i="12"/>
  <c r="W2468" i="12" l="1"/>
  <c r="Q2468" i="12"/>
  <c r="R2468" i="12" s="1"/>
  <c r="E1471" i="13"/>
  <c r="J2469" i="12"/>
  <c r="Y2469" i="12"/>
  <c r="I2469" i="12"/>
  <c r="V2469" i="12"/>
  <c r="B2470" i="12"/>
  <c r="U2469" i="12"/>
  <c r="E2469" i="12"/>
  <c r="F2469" i="12" s="1"/>
  <c r="N2469" i="12"/>
  <c r="O2469" i="12" s="1"/>
  <c r="P2469" i="12" s="1"/>
  <c r="K2468" i="12"/>
  <c r="W2469" i="12" l="1"/>
  <c r="K2469" i="12"/>
  <c r="Q2469" i="12"/>
  <c r="R2469" i="12" s="1"/>
  <c r="E1470" i="13"/>
  <c r="Y2470" i="12"/>
  <c r="I2470" i="12"/>
  <c r="V2470" i="12"/>
  <c r="B2471" i="12"/>
  <c r="U2470" i="12"/>
  <c r="E2470" i="12"/>
  <c r="F2470" i="12" s="1"/>
  <c r="N2470" i="12"/>
  <c r="O2470" i="12" s="1"/>
  <c r="P2470" i="12" s="1"/>
  <c r="J2470" i="12"/>
  <c r="W2470" i="12" l="1"/>
  <c r="K2470" i="12"/>
  <c r="Q2470" i="12"/>
  <c r="R2470" i="12" s="1"/>
  <c r="E1469" i="13"/>
  <c r="V2471" i="12"/>
  <c r="B2472" i="12"/>
  <c r="U2471" i="12"/>
  <c r="E2471" i="12"/>
  <c r="F2471" i="12" s="1"/>
  <c r="N2471" i="12"/>
  <c r="O2471" i="12" s="1"/>
  <c r="P2471" i="12" s="1"/>
  <c r="J2471" i="12"/>
  <c r="Y2471" i="12"/>
  <c r="I2471" i="12"/>
  <c r="E1468" i="13" l="1"/>
  <c r="N2472" i="12"/>
  <c r="O2472" i="12" s="1"/>
  <c r="P2472" i="12" s="1"/>
  <c r="J2472" i="12"/>
  <c r="Y2472" i="12"/>
  <c r="I2472" i="12"/>
  <c r="V2472" i="12"/>
  <c r="B2473" i="12"/>
  <c r="U2472" i="12"/>
  <c r="E2472" i="12"/>
  <c r="F2472" i="12" s="1"/>
  <c r="K2471" i="12"/>
  <c r="Q2471" i="12"/>
  <c r="R2471" i="12" s="1"/>
  <c r="W2471" i="12"/>
  <c r="W2472" i="12" l="1"/>
  <c r="K2472" i="12"/>
  <c r="Q2472" i="12"/>
  <c r="R2472" i="12" s="1"/>
  <c r="E1467" i="13"/>
  <c r="N2473" i="12"/>
  <c r="O2473" i="12" s="1"/>
  <c r="P2473" i="12" s="1"/>
  <c r="J2473" i="12"/>
  <c r="Y2473" i="12"/>
  <c r="I2473" i="12"/>
  <c r="V2473" i="12"/>
  <c r="B2474" i="12"/>
  <c r="U2473" i="12"/>
  <c r="E2473" i="12"/>
  <c r="F2473" i="12" s="1"/>
  <c r="W2473" i="12" l="1"/>
  <c r="Q2473" i="12"/>
  <c r="R2473" i="12" s="1"/>
  <c r="K2473" i="12"/>
  <c r="E1466" i="13"/>
  <c r="J2474" i="12"/>
  <c r="Y2474" i="12"/>
  <c r="I2474" i="12"/>
  <c r="V2474" i="12"/>
  <c r="B2475" i="12"/>
  <c r="U2474" i="12"/>
  <c r="E2474" i="12"/>
  <c r="F2474" i="12" s="1"/>
  <c r="N2474" i="12"/>
  <c r="O2474" i="12" s="1"/>
  <c r="P2474" i="12" s="1"/>
  <c r="W2474" i="12" l="1"/>
  <c r="Q2474" i="12"/>
  <c r="R2474" i="12" s="1"/>
  <c r="E1465" i="13"/>
  <c r="J2475" i="12"/>
  <c r="Y2475" i="12"/>
  <c r="I2475" i="12"/>
  <c r="V2475" i="12"/>
  <c r="B2476" i="12"/>
  <c r="U2475" i="12"/>
  <c r="E2475" i="12"/>
  <c r="F2475" i="12" s="1"/>
  <c r="N2475" i="12"/>
  <c r="O2475" i="12" s="1"/>
  <c r="P2475" i="12" s="1"/>
  <c r="K2474" i="12"/>
  <c r="Q2475" i="12" l="1"/>
  <c r="R2475" i="12" s="1"/>
  <c r="K2475" i="12"/>
  <c r="W2475" i="12"/>
  <c r="E1464" i="13"/>
  <c r="V2476" i="12"/>
  <c r="B2477" i="12"/>
  <c r="U2476" i="12"/>
  <c r="E2476" i="12"/>
  <c r="F2476" i="12" s="1"/>
  <c r="N2476" i="12"/>
  <c r="O2476" i="12" s="1"/>
  <c r="P2476" i="12" s="1"/>
  <c r="J2476" i="12"/>
  <c r="Y2476" i="12"/>
  <c r="I2476" i="12"/>
  <c r="W2476" i="12" l="1"/>
  <c r="Q2476" i="12"/>
  <c r="R2476" i="12" s="1"/>
  <c r="E1463" i="13"/>
  <c r="N2477" i="12"/>
  <c r="O2477" i="12" s="1"/>
  <c r="P2477" i="12" s="1"/>
  <c r="J2477" i="12"/>
  <c r="Y2477" i="12"/>
  <c r="I2477" i="12"/>
  <c r="B2478" i="12"/>
  <c r="V2477" i="12"/>
  <c r="U2477" i="12"/>
  <c r="E2477" i="12"/>
  <c r="F2477" i="12" s="1"/>
  <c r="K2476" i="12"/>
  <c r="E1462" i="13" l="1"/>
  <c r="N2478" i="12"/>
  <c r="O2478" i="12" s="1"/>
  <c r="P2478" i="12" s="1"/>
  <c r="J2478" i="12"/>
  <c r="Y2478" i="12"/>
  <c r="I2478" i="12"/>
  <c r="V2478" i="12"/>
  <c r="B2479" i="12"/>
  <c r="U2478" i="12"/>
  <c r="E2478" i="12"/>
  <c r="F2478" i="12" s="1"/>
  <c r="K2477" i="12"/>
  <c r="Q2477" i="12"/>
  <c r="R2477" i="12" s="1"/>
  <c r="W2477" i="12"/>
  <c r="W2478" i="12" l="1"/>
  <c r="E1461" i="13"/>
  <c r="N2479" i="12"/>
  <c r="O2479" i="12" s="1"/>
  <c r="P2479" i="12" s="1"/>
  <c r="J2479" i="12"/>
  <c r="Y2479" i="12"/>
  <c r="I2479" i="12"/>
  <c r="V2479" i="12"/>
  <c r="B2480" i="12"/>
  <c r="U2479" i="12"/>
  <c r="E2479" i="12"/>
  <c r="F2479" i="12" s="1"/>
  <c r="K2478" i="12"/>
  <c r="Q2478" i="12"/>
  <c r="R2478" i="12" s="1"/>
  <c r="W2479" i="12" l="1"/>
  <c r="K2479" i="12"/>
  <c r="Q2479" i="12"/>
  <c r="R2479" i="12" s="1"/>
  <c r="E1460" i="13"/>
  <c r="J2480" i="12"/>
  <c r="Y2480" i="12"/>
  <c r="I2480" i="12"/>
  <c r="V2480" i="12"/>
  <c r="B2481" i="12"/>
  <c r="U2480" i="12"/>
  <c r="E2480" i="12"/>
  <c r="F2480" i="12" s="1"/>
  <c r="N2480" i="12"/>
  <c r="O2480" i="12" s="1"/>
  <c r="P2480" i="12" s="1"/>
  <c r="W2480" i="12" l="1"/>
  <c r="Q2480" i="12"/>
  <c r="R2480" i="12" s="1"/>
  <c r="K2480" i="12"/>
  <c r="E1459" i="13"/>
  <c r="V2481" i="12"/>
  <c r="B2482" i="12"/>
  <c r="U2481" i="12"/>
  <c r="E2481" i="12"/>
  <c r="F2481" i="12" s="1"/>
  <c r="N2481" i="12"/>
  <c r="O2481" i="12" s="1"/>
  <c r="P2481" i="12" s="1"/>
  <c r="Y2481" i="12"/>
  <c r="J2481" i="12"/>
  <c r="I2481" i="12"/>
  <c r="K2481" i="12" l="1"/>
  <c r="Q2481" i="12"/>
  <c r="R2481" i="12" s="1"/>
  <c r="W2481" i="12"/>
  <c r="E1458" i="13"/>
  <c r="B2483" i="12"/>
  <c r="U2482" i="12"/>
  <c r="E2482" i="12"/>
  <c r="F2482" i="12" s="1"/>
  <c r="N2482" i="12"/>
  <c r="O2482" i="12" s="1"/>
  <c r="P2482" i="12" s="1"/>
  <c r="J2482" i="12"/>
  <c r="Y2482" i="12"/>
  <c r="I2482" i="12"/>
  <c r="V2482" i="12"/>
  <c r="W2482" i="12" l="1"/>
  <c r="E1457" i="13"/>
  <c r="N2483" i="12"/>
  <c r="O2483" i="12" s="1"/>
  <c r="P2483" i="12" s="1"/>
  <c r="J2483" i="12"/>
  <c r="Y2483" i="12"/>
  <c r="I2483" i="12"/>
  <c r="V2483" i="12"/>
  <c r="B2484" i="12"/>
  <c r="U2483" i="12"/>
  <c r="E2483" i="12"/>
  <c r="F2483" i="12" s="1"/>
  <c r="Q2482" i="12"/>
  <c r="R2482" i="12" s="1"/>
  <c r="K2482" i="12"/>
  <c r="W2483" i="12" l="1"/>
  <c r="E1456" i="13"/>
  <c r="N2484" i="12"/>
  <c r="O2484" i="12" s="1"/>
  <c r="P2484" i="12" s="1"/>
  <c r="J2484" i="12"/>
  <c r="Y2484" i="12"/>
  <c r="I2484" i="12"/>
  <c r="V2484" i="12"/>
  <c r="B2485" i="12"/>
  <c r="U2484" i="12"/>
  <c r="E2484" i="12"/>
  <c r="F2484" i="12" s="1"/>
  <c r="K2483" i="12"/>
  <c r="Q2483" i="12"/>
  <c r="R2483" i="12" s="1"/>
  <c r="Q2484" i="12" l="1"/>
  <c r="R2484" i="12" s="1"/>
  <c r="E1455" i="13"/>
  <c r="J2485" i="12"/>
  <c r="Y2485" i="12"/>
  <c r="I2485" i="12"/>
  <c r="V2485" i="12"/>
  <c r="B2486" i="12"/>
  <c r="U2485" i="12"/>
  <c r="E2485" i="12"/>
  <c r="F2485" i="12" s="1"/>
  <c r="N2485" i="12"/>
  <c r="O2485" i="12" s="1"/>
  <c r="P2485" i="12" s="1"/>
  <c r="K2484" i="12"/>
  <c r="W2484" i="12"/>
  <c r="W2485" i="12" l="1"/>
  <c r="E1454" i="13"/>
  <c r="Y2486" i="12"/>
  <c r="I2486" i="12"/>
  <c r="V2486" i="12"/>
  <c r="B2487" i="12"/>
  <c r="U2486" i="12"/>
  <c r="E2486" i="12"/>
  <c r="F2486" i="12" s="1"/>
  <c r="N2486" i="12"/>
  <c r="O2486" i="12" s="1"/>
  <c r="P2486" i="12" s="1"/>
  <c r="J2486" i="12"/>
  <c r="K2485" i="12"/>
  <c r="Q2485" i="12"/>
  <c r="R2485" i="12" s="1"/>
  <c r="W2486" i="12" l="1"/>
  <c r="E1453" i="13"/>
  <c r="V2487" i="12"/>
  <c r="B2488" i="12"/>
  <c r="U2487" i="12"/>
  <c r="E2487" i="12"/>
  <c r="F2487" i="12" s="1"/>
  <c r="N2487" i="12"/>
  <c r="O2487" i="12" s="1"/>
  <c r="P2487" i="12" s="1"/>
  <c r="J2487" i="12"/>
  <c r="Y2487" i="12"/>
  <c r="I2487" i="12"/>
  <c r="K2486" i="12"/>
  <c r="Q2486" i="12"/>
  <c r="R2486" i="12" s="1"/>
  <c r="K2487" i="12" l="1"/>
  <c r="W2487" i="12"/>
  <c r="Q2487" i="12"/>
  <c r="R2487" i="12" s="1"/>
  <c r="E1452" i="13"/>
  <c r="N2488" i="12"/>
  <c r="O2488" i="12" s="1"/>
  <c r="P2488" i="12" s="1"/>
  <c r="J2488" i="12"/>
  <c r="Y2488" i="12"/>
  <c r="I2488" i="12"/>
  <c r="V2488" i="12"/>
  <c r="B2489" i="12"/>
  <c r="U2488" i="12"/>
  <c r="E2488" i="12"/>
  <c r="F2488" i="12" s="1"/>
  <c r="W2488" i="12" l="1"/>
  <c r="Q2488" i="12"/>
  <c r="R2488" i="12" s="1"/>
  <c r="E1451" i="13"/>
  <c r="N2489" i="12"/>
  <c r="O2489" i="12" s="1"/>
  <c r="P2489" i="12" s="1"/>
  <c r="J2489" i="12"/>
  <c r="Y2489" i="12"/>
  <c r="I2489" i="12"/>
  <c r="V2489" i="12"/>
  <c r="B2490" i="12"/>
  <c r="U2489" i="12"/>
  <c r="E2489" i="12"/>
  <c r="F2489" i="12" s="1"/>
  <c r="K2488" i="12"/>
  <c r="Q2489" i="12" l="1"/>
  <c r="R2489" i="12" s="1"/>
  <c r="W2489" i="12"/>
  <c r="E1450" i="13"/>
  <c r="J2490" i="12"/>
  <c r="Y2490" i="12"/>
  <c r="I2490" i="12"/>
  <c r="V2490" i="12"/>
  <c r="B2491" i="12"/>
  <c r="U2490" i="12"/>
  <c r="E2490" i="12"/>
  <c r="F2490" i="12" s="1"/>
  <c r="N2490" i="12"/>
  <c r="O2490" i="12" s="1"/>
  <c r="P2490" i="12" s="1"/>
  <c r="K2489" i="12"/>
  <c r="W2490" i="12" l="1"/>
  <c r="K2490" i="12"/>
  <c r="Q2490" i="12"/>
  <c r="R2490" i="12" s="1"/>
  <c r="E1449" i="13"/>
  <c r="J2491" i="12"/>
  <c r="Y2491" i="12"/>
  <c r="I2491" i="12"/>
  <c r="V2491" i="12"/>
  <c r="B2492" i="12"/>
  <c r="U2491" i="12"/>
  <c r="E2491" i="12"/>
  <c r="F2491" i="12" s="1"/>
  <c r="N2491" i="12"/>
  <c r="O2491" i="12" s="1"/>
  <c r="P2491" i="12" s="1"/>
  <c r="W2491" i="12" l="1"/>
  <c r="Q2491" i="12"/>
  <c r="R2491" i="12" s="1"/>
  <c r="E1448" i="13"/>
  <c r="V2492" i="12"/>
  <c r="B2493" i="12"/>
  <c r="U2492" i="12"/>
  <c r="E2492" i="12"/>
  <c r="F2492" i="12" s="1"/>
  <c r="N2492" i="12"/>
  <c r="O2492" i="12" s="1"/>
  <c r="P2492" i="12" s="1"/>
  <c r="J2492" i="12"/>
  <c r="Y2492" i="12"/>
  <c r="I2492" i="12"/>
  <c r="K2491" i="12"/>
  <c r="W2492" i="12" l="1"/>
  <c r="E1447" i="13"/>
  <c r="N2493" i="12"/>
  <c r="O2493" i="12" s="1"/>
  <c r="P2493" i="12" s="1"/>
  <c r="J2493" i="12"/>
  <c r="Y2493" i="12"/>
  <c r="I2493" i="12"/>
  <c r="V2493" i="12"/>
  <c r="U2493" i="12"/>
  <c r="E2493" i="12"/>
  <c r="F2493" i="12" s="1"/>
  <c r="B2494" i="12"/>
  <c r="K2492" i="12"/>
  <c r="Q2492" i="12"/>
  <c r="R2492" i="12" s="1"/>
  <c r="W2493" i="12" l="1"/>
  <c r="K2493" i="12"/>
  <c r="Q2493" i="12"/>
  <c r="R2493" i="12" s="1"/>
  <c r="E1446" i="13"/>
  <c r="N2494" i="12"/>
  <c r="O2494" i="12" s="1"/>
  <c r="P2494" i="12" s="1"/>
  <c r="J2494" i="12"/>
  <c r="Y2494" i="12"/>
  <c r="I2494" i="12"/>
  <c r="V2494" i="12"/>
  <c r="B2495" i="12"/>
  <c r="U2494" i="12"/>
  <c r="E2494" i="12"/>
  <c r="F2494" i="12" s="1"/>
  <c r="W2494" i="12" l="1"/>
  <c r="K2494" i="12"/>
  <c r="Q2494" i="12"/>
  <c r="R2494" i="12" s="1"/>
  <c r="E1445" i="13"/>
  <c r="N2495" i="12"/>
  <c r="O2495" i="12" s="1"/>
  <c r="P2495" i="12" s="1"/>
  <c r="J2495" i="12"/>
  <c r="Y2495" i="12"/>
  <c r="I2495" i="12"/>
  <c r="V2495" i="12"/>
  <c r="B2496" i="12"/>
  <c r="U2495" i="12"/>
  <c r="E2495" i="12"/>
  <c r="F2495" i="12" s="1"/>
  <c r="W2495" i="12" l="1"/>
  <c r="Q2495" i="12"/>
  <c r="R2495" i="12" s="1"/>
  <c r="E1444" i="13"/>
  <c r="J2496" i="12"/>
  <c r="Y2496" i="12"/>
  <c r="I2496" i="12"/>
  <c r="V2496" i="12"/>
  <c r="B2497" i="12"/>
  <c r="U2496" i="12"/>
  <c r="E2496" i="12"/>
  <c r="F2496" i="12" s="1"/>
  <c r="N2496" i="12"/>
  <c r="O2496" i="12" s="1"/>
  <c r="P2496" i="12" s="1"/>
  <c r="K2495" i="12"/>
  <c r="W2496" i="12" l="1"/>
  <c r="K2496" i="12"/>
  <c r="Q2496" i="12"/>
  <c r="R2496" i="12" s="1"/>
  <c r="E1443" i="13"/>
  <c r="V2497" i="12"/>
  <c r="B2498" i="12"/>
  <c r="U2497" i="12"/>
  <c r="E2497" i="12"/>
  <c r="F2497" i="12" s="1"/>
  <c r="N2497" i="12"/>
  <c r="O2497" i="12" s="1"/>
  <c r="P2497" i="12" s="1"/>
  <c r="J2497" i="12"/>
  <c r="I2497" i="12"/>
  <c r="Y2497" i="12"/>
  <c r="K2497" i="12" l="1"/>
  <c r="Q2497" i="12"/>
  <c r="R2497" i="12" s="1"/>
  <c r="W2497" i="12"/>
  <c r="E1442" i="13"/>
  <c r="B2499" i="12"/>
  <c r="U2498" i="12"/>
  <c r="E2498" i="12"/>
  <c r="F2498" i="12" s="1"/>
  <c r="N2498" i="12"/>
  <c r="O2498" i="12" s="1"/>
  <c r="P2498" i="12" s="1"/>
  <c r="J2498" i="12"/>
  <c r="Y2498" i="12"/>
  <c r="I2498" i="12"/>
  <c r="V2498" i="12"/>
  <c r="W2498" i="12" l="1"/>
  <c r="Q2498" i="12"/>
  <c r="R2498" i="12" s="1"/>
  <c r="E1441" i="13"/>
  <c r="N2499" i="12"/>
  <c r="O2499" i="12" s="1"/>
  <c r="P2499" i="12" s="1"/>
  <c r="J2499" i="12"/>
  <c r="Y2499" i="12"/>
  <c r="I2499" i="12"/>
  <c r="V2499" i="12"/>
  <c r="B2500" i="12"/>
  <c r="U2499" i="12"/>
  <c r="E2499" i="12"/>
  <c r="F2499" i="12" s="1"/>
  <c r="K2498" i="12"/>
  <c r="K2499" i="12" l="1"/>
  <c r="Q2499" i="12"/>
  <c r="R2499" i="12" s="1"/>
  <c r="W2499" i="12"/>
  <c r="E1440" i="13"/>
  <c r="N2500" i="12"/>
  <c r="O2500" i="12" s="1"/>
  <c r="P2500" i="12" s="1"/>
  <c r="J2500" i="12"/>
  <c r="Y2500" i="12"/>
  <c r="I2500" i="12"/>
  <c r="V2500" i="12"/>
  <c r="B2501" i="12"/>
  <c r="U2500" i="12"/>
  <c r="E2500" i="12"/>
  <c r="F2500" i="12" s="1"/>
  <c r="E1439" i="13" l="1"/>
  <c r="J2501" i="12"/>
  <c r="Y2501" i="12"/>
  <c r="I2501" i="12"/>
  <c r="V2501" i="12"/>
  <c r="B2502" i="12"/>
  <c r="U2501" i="12"/>
  <c r="E2501" i="12"/>
  <c r="F2501" i="12" s="1"/>
  <c r="N2501" i="12"/>
  <c r="O2501" i="12" s="1"/>
  <c r="P2501" i="12" s="1"/>
  <c r="Q2500" i="12"/>
  <c r="R2500" i="12" s="1"/>
  <c r="W2500" i="12"/>
  <c r="K2500" i="12"/>
  <c r="W2501" i="12" l="1"/>
  <c r="E1438" i="13"/>
  <c r="Y2502" i="12"/>
  <c r="I2502" i="12"/>
  <c r="V2502" i="12"/>
  <c r="B2503" i="12"/>
  <c r="U2502" i="12"/>
  <c r="E2502" i="12"/>
  <c r="F2502" i="12" s="1"/>
  <c r="N2502" i="12"/>
  <c r="O2502" i="12" s="1"/>
  <c r="P2502" i="12" s="1"/>
  <c r="J2502" i="12"/>
  <c r="K2501" i="12"/>
  <c r="Q2501" i="12"/>
  <c r="R2501" i="12" s="1"/>
  <c r="W2502" i="12" l="1"/>
  <c r="Q2502" i="12"/>
  <c r="R2502" i="12" s="1"/>
  <c r="E1437" i="13"/>
  <c r="V2503" i="12"/>
  <c r="B2504" i="12"/>
  <c r="U2503" i="12"/>
  <c r="E2503" i="12"/>
  <c r="F2503" i="12" s="1"/>
  <c r="N2503" i="12"/>
  <c r="O2503" i="12" s="1"/>
  <c r="P2503" i="12" s="1"/>
  <c r="J2503" i="12"/>
  <c r="Y2503" i="12"/>
  <c r="I2503" i="12"/>
  <c r="K2502" i="12"/>
  <c r="K2503" i="12" l="1"/>
  <c r="W2503" i="12"/>
  <c r="Q2503" i="12"/>
  <c r="R2503" i="12" s="1"/>
  <c r="E1436" i="13"/>
  <c r="N2504" i="12"/>
  <c r="O2504" i="12" s="1"/>
  <c r="P2504" i="12" s="1"/>
  <c r="J2504" i="12"/>
  <c r="Y2504" i="12"/>
  <c r="I2504" i="12"/>
  <c r="V2504" i="12"/>
  <c r="U2504" i="12"/>
  <c r="E2504" i="12"/>
  <c r="F2504" i="12" s="1"/>
  <c r="B2505" i="12"/>
  <c r="W2504" i="12" l="1"/>
  <c r="K2504" i="12"/>
  <c r="Q2504" i="12"/>
  <c r="R2504" i="12" s="1"/>
  <c r="E1435" i="13"/>
  <c r="N2505" i="12"/>
  <c r="O2505" i="12" s="1"/>
  <c r="P2505" i="12" s="1"/>
  <c r="J2505" i="12"/>
  <c r="Y2505" i="12"/>
  <c r="I2505" i="12"/>
  <c r="V2505" i="12"/>
  <c r="B2506" i="12"/>
  <c r="U2505" i="12"/>
  <c r="E2505" i="12"/>
  <c r="F2505" i="12" s="1"/>
  <c r="K2505" i="12" l="1"/>
  <c r="Q2505" i="12"/>
  <c r="R2505" i="12" s="1"/>
  <c r="W2505" i="12"/>
  <c r="E1434" i="13"/>
  <c r="J2506" i="12"/>
  <c r="Y2506" i="12"/>
  <c r="I2506" i="12"/>
  <c r="V2506" i="12"/>
  <c r="B2507" i="12"/>
  <c r="U2506" i="12"/>
  <c r="E2506" i="12"/>
  <c r="F2506" i="12" s="1"/>
  <c r="N2506" i="12"/>
  <c r="O2506" i="12" s="1"/>
  <c r="P2506" i="12" s="1"/>
  <c r="W2506" i="12" l="1"/>
  <c r="Q2506" i="12"/>
  <c r="R2506" i="12" s="1"/>
  <c r="K2506" i="12"/>
  <c r="E1433" i="13"/>
  <c r="J2507" i="12"/>
  <c r="Y2507" i="12"/>
  <c r="I2507" i="12"/>
  <c r="V2507" i="12"/>
  <c r="B2508" i="12"/>
  <c r="U2507" i="12"/>
  <c r="E2507" i="12"/>
  <c r="F2507" i="12" s="1"/>
  <c r="N2507" i="12"/>
  <c r="O2507" i="12" s="1"/>
  <c r="P2507" i="12" s="1"/>
  <c r="W2507" i="12" l="1"/>
  <c r="Q2507" i="12"/>
  <c r="R2507" i="12" s="1"/>
  <c r="E1432" i="13"/>
  <c r="V2508" i="12"/>
  <c r="B2509" i="12"/>
  <c r="U2508" i="12"/>
  <c r="E2508" i="12"/>
  <c r="F2508" i="12" s="1"/>
  <c r="N2508" i="12"/>
  <c r="O2508" i="12" s="1"/>
  <c r="P2508" i="12" s="1"/>
  <c r="J2508" i="12"/>
  <c r="I2508" i="12"/>
  <c r="Y2508" i="12"/>
  <c r="K2507" i="12"/>
  <c r="W2508" i="12" l="1"/>
  <c r="E1431" i="13"/>
  <c r="N2509" i="12"/>
  <c r="O2509" i="12" s="1"/>
  <c r="P2509" i="12" s="1"/>
  <c r="J2509" i="12"/>
  <c r="Y2509" i="12"/>
  <c r="I2509" i="12"/>
  <c r="B2510" i="12"/>
  <c r="V2509" i="12"/>
  <c r="U2509" i="12"/>
  <c r="E2509" i="12"/>
  <c r="F2509" i="12" s="1"/>
  <c r="K2508" i="12"/>
  <c r="Q2508" i="12"/>
  <c r="R2508" i="12" s="1"/>
  <c r="W2509" i="12" l="1"/>
  <c r="E1430" i="13"/>
  <c r="N2510" i="12"/>
  <c r="O2510" i="12" s="1"/>
  <c r="P2510" i="12" s="1"/>
  <c r="J2510" i="12"/>
  <c r="Y2510" i="12"/>
  <c r="I2510" i="12"/>
  <c r="V2510" i="12"/>
  <c r="B2511" i="12"/>
  <c r="U2510" i="12"/>
  <c r="E2510" i="12"/>
  <c r="F2510" i="12" s="1"/>
  <c r="K2509" i="12"/>
  <c r="Q2509" i="12"/>
  <c r="R2509" i="12" s="1"/>
  <c r="W2510" i="12" l="1"/>
  <c r="K2510" i="12"/>
  <c r="Q2510" i="12"/>
  <c r="R2510" i="12" s="1"/>
  <c r="E1429" i="13"/>
  <c r="N2511" i="12"/>
  <c r="O2511" i="12" s="1"/>
  <c r="P2511" i="12" s="1"/>
  <c r="J2511" i="12"/>
  <c r="Y2511" i="12"/>
  <c r="I2511" i="12"/>
  <c r="V2511" i="12"/>
  <c r="B2512" i="12"/>
  <c r="U2511" i="12"/>
  <c r="E2511" i="12"/>
  <c r="F2511" i="12" s="1"/>
  <c r="K2511" i="12" l="1"/>
  <c r="W2511" i="12"/>
  <c r="Q2511" i="12"/>
  <c r="R2511" i="12" s="1"/>
  <c r="E1428" i="13"/>
  <c r="J2512" i="12"/>
  <c r="Y2512" i="12"/>
  <c r="I2512" i="12"/>
  <c r="V2512" i="12"/>
  <c r="B2513" i="12"/>
  <c r="U2512" i="12"/>
  <c r="E2512" i="12"/>
  <c r="F2512" i="12" s="1"/>
  <c r="N2512" i="12"/>
  <c r="O2512" i="12" s="1"/>
  <c r="P2512" i="12" s="1"/>
  <c r="Q2512" i="12" l="1"/>
  <c r="R2512" i="12" s="1"/>
  <c r="K2512" i="12"/>
  <c r="W2512" i="12"/>
  <c r="E1427" i="13"/>
  <c r="V2513" i="12"/>
  <c r="B2514" i="12"/>
  <c r="U2513" i="12"/>
  <c r="E2513" i="12"/>
  <c r="F2513" i="12" s="1"/>
  <c r="N2513" i="12"/>
  <c r="O2513" i="12" s="1"/>
  <c r="P2513" i="12" s="1"/>
  <c r="Y2513" i="12"/>
  <c r="J2513" i="12"/>
  <c r="I2513" i="12"/>
  <c r="E1426" i="13" l="1"/>
  <c r="B2515" i="12"/>
  <c r="U2514" i="12"/>
  <c r="E2514" i="12"/>
  <c r="F2514" i="12" s="1"/>
  <c r="N2514" i="12"/>
  <c r="O2514" i="12" s="1"/>
  <c r="P2514" i="12" s="1"/>
  <c r="J2514" i="12"/>
  <c r="Y2514" i="12"/>
  <c r="I2514" i="12"/>
  <c r="V2514" i="12"/>
  <c r="K2513" i="12"/>
  <c r="Q2513" i="12"/>
  <c r="R2513" i="12" s="1"/>
  <c r="W2513" i="12"/>
  <c r="Q2514" i="12" l="1"/>
  <c r="R2514" i="12" s="1"/>
  <c r="W2514" i="12"/>
  <c r="E1425" i="13"/>
  <c r="N2515" i="12"/>
  <c r="O2515" i="12" s="1"/>
  <c r="P2515" i="12" s="1"/>
  <c r="J2515" i="12"/>
  <c r="Y2515" i="12"/>
  <c r="I2515" i="12"/>
  <c r="V2515" i="12"/>
  <c r="B2516" i="12"/>
  <c r="U2515" i="12"/>
  <c r="E2515" i="12"/>
  <c r="F2515" i="12" s="1"/>
  <c r="K2514" i="12"/>
  <c r="W2515" i="12" l="1"/>
  <c r="Q2515" i="12"/>
  <c r="R2515" i="12" s="1"/>
  <c r="E1424" i="13"/>
  <c r="N2516" i="12"/>
  <c r="O2516" i="12" s="1"/>
  <c r="P2516" i="12" s="1"/>
  <c r="J2516" i="12"/>
  <c r="Y2516" i="12"/>
  <c r="I2516" i="12"/>
  <c r="V2516" i="12"/>
  <c r="B2517" i="12"/>
  <c r="U2516" i="12"/>
  <c r="E2516" i="12"/>
  <c r="F2516" i="12" s="1"/>
  <c r="K2515" i="12"/>
  <c r="Q2516" i="12" l="1"/>
  <c r="R2516" i="12" s="1"/>
  <c r="K2516" i="12"/>
  <c r="W2516" i="12"/>
  <c r="E1423" i="13"/>
  <c r="J2517" i="12"/>
  <c r="Y2517" i="12"/>
  <c r="I2517" i="12"/>
  <c r="V2517" i="12"/>
  <c r="B2518" i="12"/>
  <c r="U2517" i="12"/>
  <c r="E2517" i="12"/>
  <c r="F2517" i="12" s="1"/>
  <c r="N2517" i="12"/>
  <c r="O2517" i="12" s="1"/>
  <c r="P2517" i="12" s="1"/>
  <c r="W2517" i="12" l="1"/>
  <c r="Q2517" i="12"/>
  <c r="R2517" i="12" s="1"/>
  <c r="E1422" i="13"/>
  <c r="Y2518" i="12"/>
  <c r="I2518" i="12"/>
  <c r="V2518" i="12"/>
  <c r="B2519" i="12"/>
  <c r="U2518" i="12"/>
  <c r="E2518" i="12"/>
  <c r="F2518" i="12" s="1"/>
  <c r="N2518" i="12"/>
  <c r="O2518" i="12" s="1"/>
  <c r="P2518" i="12" s="1"/>
  <c r="J2518" i="12"/>
  <c r="K2517" i="12"/>
  <c r="W2518" i="12" l="1"/>
  <c r="Q2518" i="12"/>
  <c r="R2518" i="12" s="1"/>
  <c r="E1421" i="13"/>
  <c r="V2519" i="12"/>
  <c r="B2520" i="12"/>
  <c r="U2519" i="12"/>
  <c r="E2519" i="12"/>
  <c r="F2519" i="12" s="1"/>
  <c r="N2519" i="12"/>
  <c r="O2519" i="12" s="1"/>
  <c r="P2519" i="12" s="1"/>
  <c r="J2519" i="12"/>
  <c r="Y2519" i="12"/>
  <c r="I2519" i="12"/>
  <c r="K2518" i="12"/>
  <c r="W2519" i="12" l="1"/>
  <c r="E1420" i="13"/>
  <c r="N2520" i="12"/>
  <c r="O2520" i="12" s="1"/>
  <c r="P2520" i="12" s="1"/>
  <c r="J2520" i="12"/>
  <c r="Y2520" i="12"/>
  <c r="I2520" i="12"/>
  <c r="V2520" i="12"/>
  <c r="B2521" i="12"/>
  <c r="U2520" i="12"/>
  <c r="E2520" i="12"/>
  <c r="F2520" i="12" s="1"/>
  <c r="K2519" i="12"/>
  <c r="Q2519" i="12"/>
  <c r="R2519" i="12" s="1"/>
  <c r="W2520" i="12" l="1"/>
  <c r="Q2520" i="12"/>
  <c r="R2520" i="12" s="1"/>
  <c r="E1419" i="13"/>
  <c r="N2521" i="12"/>
  <c r="O2521" i="12" s="1"/>
  <c r="P2521" i="12" s="1"/>
  <c r="J2521" i="12"/>
  <c r="Y2521" i="12"/>
  <c r="I2521" i="12"/>
  <c r="V2521" i="12"/>
  <c r="B2522" i="12"/>
  <c r="U2521" i="12"/>
  <c r="E2521" i="12"/>
  <c r="F2521" i="12" s="1"/>
  <c r="K2520" i="12"/>
  <c r="W2521" i="12" l="1"/>
  <c r="Q2521" i="12"/>
  <c r="R2521" i="12" s="1"/>
  <c r="E1418" i="13"/>
  <c r="J2522" i="12"/>
  <c r="Y2522" i="12"/>
  <c r="I2522" i="12"/>
  <c r="V2522" i="12"/>
  <c r="B2523" i="12"/>
  <c r="U2522" i="12"/>
  <c r="E2522" i="12"/>
  <c r="F2522" i="12" s="1"/>
  <c r="N2522" i="12"/>
  <c r="O2522" i="12" s="1"/>
  <c r="P2522" i="12" s="1"/>
  <c r="K2521" i="12"/>
  <c r="W2522" i="12" l="1"/>
  <c r="Q2522" i="12"/>
  <c r="R2522" i="12" s="1"/>
  <c r="E1417" i="13"/>
  <c r="J2523" i="12"/>
  <c r="Y2523" i="12"/>
  <c r="I2523" i="12"/>
  <c r="V2523" i="12"/>
  <c r="B2524" i="12"/>
  <c r="U2523" i="12"/>
  <c r="E2523" i="12"/>
  <c r="F2523" i="12" s="1"/>
  <c r="N2523" i="12"/>
  <c r="O2523" i="12" s="1"/>
  <c r="P2523" i="12" s="1"/>
  <c r="K2522" i="12"/>
  <c r="K2523" i="12" l="1"/>
  <c r="Q2523" i="12"/>
  <c r="R2523" i="12" s="1"/>
  <c r="W2523" i="12"/>
  <c r="E1416" i="13"/>
  <c r="V2524" i="12"/>
  <c r="B2525" i="12"/>
  <c r="U2524" i="12"/>
  <c r="E2524" i="12"/>
  <c r="F2524" i="12" s="1"/>
  <c r="N2524" i="12"/>
  <c r="O2524" i="12" s="1"/>
  <c r="P2524" i="12" s="1"/>
  <c r="J2524" i="12"/>
  <c r="Y2524" i="12"/>
  <c r="I2524" i="12"/>
  <c r="W2524" i="12" l="1"/>
  <c r="E1415" i="13"/>
  <c r="N2525" i="12"/>
  <c r="O2525" i="12" s="1"/>
  <c r="P2525" i="12" s="1"/>
  <c r="J2525" i="12"/>
  <c r="Y2525" i="12"/>
  <c r="I2525" i="12"/>
  <c r="B2526" i="12"/>
  <c r="V2525" i="12"/>
  <c r="U2525" i="12"/>
  <c r="E2525" i="12"/>
  <c r="F2525" i="12" s="1"/>
  <c r="K2524" i="12"/>
  <c r="Q2524" i="12"/>
  <c r="R2524" i="12" s="1"/>
  <c r="W2525" i="12" l="1"/>
  <c r="K2525" i="12"/>
  <c r="Q2525" i="12"/>
  <c r="R2525" i="12" s="1"/>
  <c r="E1414" i="13"/>
  <c r="N2526" i="12"/>
  <c r="O2526" i="12" s="1"/>
  <c r="P2526" i="12" s="1"/>
  <c r="J2526" i="12"/>
  <c r="Y2526" i="12"/>
  <c r="I2526" i="12"/>
  <c r="V2526" i="12"/>
  <c r="B2527" i="12"/>
  <c r="U2526" i="12"/>
  <c r="E2526" i="12"/>
  <c r="F2526" i="12" s="1"/>
  <c r="W2526" i="12" l="1"/>
  <c r="K2526" i="12"/>
  <c r="E1413" i="13"/>
  <c r="N2527" i="12"/>
  <c r="O2527" i="12" s="1"/>
  <c r="P2527" i="12" s="1"/>
  <c r="J2527" i="12"/>
  <c r="Y2527" i="12"/>
  <c r="I2527" i="12"/>
  <c r="V2527" i="12"/>
  <c r="B2528" i="12"/>
  <c r="U2527" i="12"/>
  <c r="E2527" i="12"/>
  <c r="F2527" i="12" s="1"/>
  <c r="Q2526" i="12"/>
  <c r="R2526" i="12" s="1"/>
  <c r="W2527" i="12" l="1"/>
  <c r="Q2527" i="12"/>
  <c r="R2527" i="12" s="1"/>
  <c r="K2527" i="12"/>
  <c r="E1412" i="13"/>
  <c r="J2528" i="12"/>
  <c r="Y2528" i="12"/>
  <c r="I2528" i="12"/>
  <c r="V2528" i="12"/>
  <c r="B2529" i="12"/>
  <c r="U2528" i="12"/>
  <c r="E2528" i="12"/>
  <c r="F2528" i="12" s="1"/>
  <c r="N2528" i="12"/>
  <c r="O2528" i="12" s="1"/>
  <c r="P2528" i="12" s="1"/>
  <c r="W2528" i="12" l="1"/>
  <c r="Q2528" i="12"/>
  <c r="R2528" i="12" s="1"/>
  <c r="K2528" i="12"/>
  <c r="E1411" i="13"/>
  <c r="B2530" i="12"/>
  <c r="U2529" i="12"/>
  <c r="Y2529" i="12"/>
  <c r="E2529" i="12"/>
  <c r="F2529" i="12" s="1"/>
  <c r="V2529" i="12"/>
  <c r="N2529" i="12"/>
  <c r="O2529" i="12" s="1"/>
  <c r="P2529" i="12" s="1"/>
  <c r="J2529" i="12"/>
  <c r="I2529" i="12"/>
  <c r="W2529" i="12" l="1"/>
  <c r="Q2529" i="12"/>
  <c r="R2529" i="12" s="1"/>
  <c r="E1410" i="13"/>
  <c r="I2530" i="12"/>
  <c r="Y2530" i="12"/>
  <c r="E2530" i="12"/>
  <c r="F2530" i="12" s="1"/>
  <c r="V2530" i="12"/>
  <c r="U2530" i="12"/>
  <c r="B2531" i="12"/>
  <c r="N2530" i="12"/>
  <c r="O2530" i="12" s="1"/>
  <c r="P2530" i="12" s="1"/>
  <c r="J2530" i="12"/>
  <c r="K2529" i="12"/>
  <c r="W2530" i="12" l="1"/>
  <c r="E1409" i="13"/>
  <c r="J2531" i="12"/>
  <c r="I2531" i="12"/>
  <c r="Y2531" i="12"/>
  <c r="E2531" i="12"/>
  <c r="F2531" i="12" s="1"/>
  <c r="V2531" i="12"/>
  <c r="U2531" i="12"/>
  <c r="B2532" i="12"/>
  <c r="N2531" i="12"/>
  <c r="O2531" i="12" s="1"/>
  <c r="P2531" i="12" s="1"/>
  <c r="K2530" i="12"/>
  <c r="Q2530" i="12"/>
  <c r="R2530" i="12" s="1"/>
  <c r="W2531" i="12" l="1"/>
  <c r="E1408" i="13"/>
  <c r="Y2532" i="12"/>
  <c r="I2532" i="12"/>
  <c r="B2533" i="12"/>
  <c r="N2532" i="12"/>
  <c r="O2532" i="12" s="1"/>
  <c r="P2532" i="12" s="1"/>
  <c r="J2532" i="12"/>
  <c r="E2532" i="12"/>
  <c r="F2532" i="12" s="1"/>
  <c r="V2532" i="12"/>
  <c r="U2532" i="12"/>
  <c r="K2531" i="12"/>
  <c r="Q2531" i="12"/>
  <c r="R2531" i="12" s="1"/>
  <c r="W2532" i="12" l="1"/>
  <c r="E1407" i="13"/>
  <c r="J2533" i="12"/>
  <c r="Y2533" i="12"/>
  <c r="I2533" i="12"/>
  <c r="V2533" i="12"/>
  <c r="B2534" i="12"/>
  <c r="U2533" i="12"/>
  <c r="E2533" i="12"/>
  <c r="F2533" i="12" s="1"/>
  <c r="N2533" i="12"/>
  <c r="O2533" i="12" s="1"/>
  <c r="P2533" i="12" s="1"/>
  <c r="Q2532" i="12"/>
  <c r="R2532" i="12" s="1"/>
  <c r="K2532" i="12"/>
  <c r="W2533" i="12" l="1"/>
  <c r="E1406" i="13"/>
  <c r="J2534" i="12"/>
  <c r="V2534" i="12"/>
  <c r="B2535" i="12"/>
  <c r="U2534" i="12"/>
  <c r="E2534" i="12"/>
  <c r="F2534" i="12" s="1"/>
  <c r="Y2534" i="12"/>
  <c r="N2534" i="12"/>
  <c r="O2534" i="12" s="1"/>
  <c r="P2534" i="12" s="1"/>
  <c r="I2534" i="12"/>
  <c r="K2533" i="12"/>
  <c r="Q2533" i="12"/>
  <c r="R2533" i="12" s="1"/>
  <c r="W2534" i="12" l="1"/>
  <c r="K2534" i="12"/>
  <c r="E1405" i="13"/>
  <c r="B2536" i="12"/>
  <c r="U2535" i="12"/>
  <c r="V2535" i="12"/>
  <c r="N2535" i="12"/>
  <c r="O2535" i="12" s="1"/>
  <c r="P2535" i="12" s="1"/>
  <c r="J2535" i="12"/>
  <c r="I2535" i="12"/>
  <c r="E2535" i="12"/>
  <c r="F2535" i="12" s="1"/>
  <c r="Y2535" i="12"/>
  <c r="Q2534" i="12"/>
  <c r="R2534" i="12" s="1"/>
  <c r="Q2535" i="12" l="1"/>
  <c r="R2535" i="12" s="1"/>
  <c r="W2535" i="12"/>
  <c r="E1404" i="13"/>
  <c r="N2536" i="12"/>
  <c r="O2536" i="12" s="1"/>
  <c r="P2536" i="12" s="1"/>
  <c r="J2536" i="12"/>
  <c r="I2536" i="12"/>
  <c r="B2537" i="12"/>
  <c r="E2536" i="12"/>
  <c r="F2536" i="12" s="1"/>
  <c r="Y2536" i="12"/>
  <c r="V2536" i="12"/>
  <c r="U2536" i="12"/>
  <c r="K2535" i="12"/>
  <c r="W2536" i="12" l="1"/>
  <c r="E1403" i="13"/>
  <c r="N2537" i="12"/>
  <c r="O2537" i="12" s="1"/>
  <c r="P2537" i="12" s="1"/>
  <c r="J2537" i="12"/>
  <c r="Y2537" i="12"/>
  <c r="I2537" i="12"/>
  <c r="E2537" i="12"/>
  <c r="F2537" i="12" s="1"/>
  <c r="B2538" i="12"/>
  <c r="V2537" i="12"/>
  <c r="U2537" i="12"/>
  <c r="K2536" i="12"/>
  <c r="Q2536" i="12"/>
  <c r="R2536" i="12" s="1"/>
  <c r="E1402" i="13" l="1"/>
  <c r="N2538" i="12"/>
  <c r="O2538" i="12" s="1"/>
  <c r="P2538" i="12" s="1"/>
  <c r="J2538" i="12"/>
  <c r="Y2538" i="12"/>
  <c r="I2538" i="12"/>
  <c r="V2538" i="12"/>
  <c r="E2538" i="12"/>
  <c r="F2538" i="12" s="1"/>
  <c r="B2539" i="12"/>
  <c r="U2538" i="12"/>
  <c r="K2537" i="12"/>
  <c r="Q2537" i="12"/>
  <c r="R2537" i="12" s="1"/>
  <c r="W2537" i="12"/>
  <c r="Q2538" i="12" l="1"/>
  <c r="R2538" i="12" s="1"/>
  <c r="K2538" i="12"/>
  <c r="E1401" i="13"/>
  <c r="Y2539" i="12"/>
  <c r="I2539" i="12"/>
  <c r="V2539" i="12"/>
  <c r="B2540" i="12"/>
  <c r="U2539" i="12"/>
  <c r="E2539" i="12"/>
  <c r="F2539" i="12" s="1"/>
  <c r="N2539" i="12"/>
  <c r="O2539" i="12" s="1"/>
  <c r="P2539" i="12" s="1"/>
  <c r="J2539" i="12"/>
  <c r="W2538" i="12"/>
  <c r="W2539" i="12" l="1"/>
  <c r="Q2539" i="12"/>
  <c r="R2539" i="12" s="1"/>
  <c r="E1400" i="13"/>
  <c r="V2540" i="12"/>
  <c r="B2541" i="12"/>
  <c r="U2540" i="12"/>
  <c r="E2540" i="12"/>
  <c r="F2540" i="12" s="1"/>
  <c r="N2540" i="12"/>
  <c r="O2540" i="12" s="1"/>
  <c r="P2540" i="12" s="1"/>
  <c r="J2540" i="12"/>
  <c r="I2540" i="12"/>
  <c r="Y2540" i="12"/>
  <c r="K2539" i="12"/>
  <c r="W2540" i="12" l="1"/>
  <c r="Q2540" i="12"/>
  <c r="R2540" i="12" s="1"/>
  <c r="E1399" i="13"/>
  <c r="B2542" i="12"/>
  <c r="U2541" i="12"/>
  <c r="E2541" i="12"/>
  <c r="F2541" i="12" s="1"/>
  <c r="N2541" i="12"/>
  <c r="O2541" i="12" s="1"/>
  <c r="P2541" i="12" s="1"/>
  <c r="V2541" i="12"/>
  <c r="J2541" i="12"/>
  <c r="I2541" i="12"/>
  <c r="Y2541" i="12"/>
  <c r="K2540" i="12"/>
  <c r="W2541" i="12" l="1"/>
  <c r="E1398" i="13"/>
  <c r="N2542" i="12"/>
  <c r="O2542" i="12" s="1"/>
  <c r="P2542" i="12" s="1"/>
  <c r="J2542" i="12"/>
  <c r="B2543" i="12"/>
  <c r="U2542" i="12"/>
  <c r="E2542" i="12"/>
  <c r="F2542" i="12" s="1"/>
  <c r="V2542" i="12"/>
  <c r="I2542" i="12"/>
  <c r="Y2542" i="12"/>
  <c r="K2541" i="12"/>
  <c r="Q2541" i="12"/>
  <c r="R2541" i="12" s="1"/>
  <c r="W2542" i="12" l="1"/>
  <c r="E1397" i="13"/>
  <c r="J2543" i="12"/>
  <c r="Y2543" i="12"/>
  <c r="I2543" i="12"/>
  <c r="B2544" i="12"/>
  <c r="U2543" i="12"/>
  <c r="V2543" i="12"/>
  <c r="N2543" i="12"/>
  <c r="O2543" i="12" s="1"/>
  <c r="P2543" i="12" s="1"/>
  <c r="E2543" i="12"/>
  <c r="F2543" i="12" s="1"/>
  <c r="K2542" i="12"/>
  <c r="Q2542" i="12"/>
  <c r="R2542" i="12" s="1"/>
  <c r="W2543" i="12" l="1"/>
  <c r="E1396" i="13"/>
  <c r="J2544" i="12"/>
  <c r="Y2544" i="12"/>
  <c r="I2544" i="12"/>
  <c r="V2544" i="12"/>
  <c r="B2545" i="12"/>
  <c r="U2544" i="12"/>
  <c r="E2544" i="12"/>
  <c r="F2544" i="12" s="1"/>
  <c r="N2544" i="12"/>
  <c r="O2544" i="12" s="1"/>
  <c r="P2544" i="12" s="1"/>
  <c r="K2543" i="12"/>
  <c r="Q2543" i="12"/>
  <c r="R2543" i="12" s="1"/>
  <c r="E1395" i="13" l="1"/>
  <c r="Y2545" i="12"/>
  <c r="I2545" i="12"/>
  <c r="V2545" i="12"/>
  <c r="B2546" i="12"/>
  <c r="U2545" i="12"/>
  <c r="E2545" i="12"/>
  <c r="F2545" i="12" s="1"/>
  <c r="N2545" i="12"/>
  <c r="O2545" i="12" s="1"/>
  <c r="P2545" i="12" s="1"/>
  <c r="J2545" i="12"/>
  <c r="K2544" i="12"/>
  <c r="Q2544" i="12"/>
  <c r="R2544" i="12" s="1"/>
  <c r="W2544" i="12"/>
  <c r="W2545" i="12" l="1"/>
  <c r="Q2545" i="12"/>
  <c r="R2545" i="12" s="1"/>
  <c r="E1394" i="13"/>
  <c r="V2546" i="12"/>
  <c r="N2546" i="12"/>
  <c r="O2546" i="12" s="1"/>
  <c r="P2546" i="12" s="1"/>
  <c r="Y2546" i="12"/>
  <c r="I2546" i="12"/>
  <c r="E2546" i="12"/>
  <c r="F2546" i="12" s="1"/>
  <c r="B2547" i="12"/>
  <c r="U2546" i="12"/>
  <c r="J2546" i="12"/>
  <c r="K2545" i="12"/>
  <c r="W2546" i="12" l="1"/>
  <c r="Q2546" i="12"/>
  <c r="R2546" i="12" s="1"/>
  <c r="E1393" i="13"/>
  <c r="N2547" i="12"/>
  <c r="O2547" i="12" s="1"/>
  <c r="P2547" i="12" s="1"/>
  <c r="Y2547" i="12"/>
  <c r="I2547" i="12"/>
  <c r="V2547" i="12"/>
  <c r="J2547" i="12"/>
  <c r="E2547" i="12"/>
  <c r="F2547" i="12" s="1"/>
  <c r="B2548" i="12"/>
  <c r="U2547" i="12"/>
  <c r="K2546" i="12"/>
  <c r="W2547" i="12" l="1"/>
  <c r="Q2547" i="12"/>
  <c r="R2547" i="12" s="1"/>
  <c r="E1392" i="13"/>
  <c r="N2548" i="12"/>
  <c r="O2548" i="12" s="1"/>
  <c r="P2548" i="12" s="1"/>
  <c r="J2548" i="12"/>
  <c r="Y2548" i="12"/>
  <c r="I2548" i="12"/>
  <c r="V2548" i="12"/>
  <c r="E2548" i="12"/>
  <c r="F2548" i="12" s="1"/>
  <c r="B2549" i="12"/>
  <c r="U2548" i="12"/>
  <c r="K2547" i="12"/>
  <c r="K2548" i="12" l="1"/>
  <c r="W2548" i="12"/>
  <c r="E1391" i="13"/>
  <c r="J2549" i="12"/>
  <c r="Y2549" i="12"/>
  <c r="I2549" i="12"/>
  <c r="V2549" i="12"/>
  <c r="B2550" i="12"/>
  <c r="U2549" i="12"/>
  <c r="E2549" i="12"/>
  <c r="F2549" i="12" s="1"/>
  <c r="N2549" i="12"/>
  <c r="O2549" i="12" s="1"/>
  <c r="P2549" i="12" s="1"/>
  <c r="Q2548" i="12"/>
  <c r="R2548" i="12" s="1"/>
  <c r="W2549" i="12" l="1"/>
  <c r="K2549" i="12"/>
  <c r="Q2549" i="12"/>
  <c r="R2549" i="12" s="1"/>
  <c r="E1390" i="13"/>
  <c r="J2550" i="12"/>
  <c r="V2550" i="12"/>
  <c r="B2551" i="12"/>
  <c r="U2550" i="12"/>
  <c r="E2550" i="12"/>
  <c r="F2550" i="12" s="1"/>
  <c r="Y2550" i="12"/>
  <c r="N2550" i="12"/>
  <c r="O2550" i="12" s="1"/>
  <c r="P2550" i="12" s="1"/>
  <c r="I2550" i="12"/>
  <c r="K2550" i="12" l="1"/>
  <c r="Q2550" i="12"/>
  <c r="R2550" i="12" s="1"/>
  <c r="W2550" i="12"/>
  <c r="E1389" i="13"/>
  <c r="B2552" i="12"/>
  <c r="U2551" i="12"/>
  <c r="E2551" i="12"/>
  <c r="F2551" i="12" s="1"/>
  <c r="J2551" i="12"/>
  <c r="Y2551" i="12"/>
  <c r="V2551" i="12"/>
  <c r="N2551" i="12"/>
  <c r="O2551" i="12" s="1"/>
  <c r="P2551" i="12" s="1"/>
  <c r="I2551" i="12"/>
  <c r="W2551" i="12" l="1"/>
  <c r="Q2551" i="12"/>
  <c r="R2551" i="12" s="1"/>
  <c r="K2551" i="12"/>
  <c r="E1388" i="13"/>
  <c r="N2552" i="12"/>
  <c r="O2552" i="12" s="1"/>
  <c r="P2552" i="12" s="1"/>
  <c r="J2552" i="12"/>
  <c r="E2552" i="12"/>
  <c r="F2552" i="12" s="1"/>
  <c r="B2553" i="12"/>
  <c r="Y2552" i="12"/>
  <c r="V2552" i="12"/>
  <c r="U2552" i="12"/>
  <c r="I2552" i="12"/>
  <c r="W2552" i="12" l="1"/>
  <c r="Q2552" i="12"/>
  <c r="R2552" i="12" s="1"/>
  <c r="K2552" i="12"/>
  <c r="E1387" i="13"/>
  <c r="N2553" i="12"/>
  <c r="O2553" i="12" s="1"/>
  <c r="P2553" i="12" s="1"/>
  <c r="J2553" i="12"/>
  <c r="Y2553" i="12"/>
  <c r="I2553" i="12"/>
  <c r="E2553" i="12"/>
  <c r="F2553" i="12" s="1"/>
  <c r="B2554" i="12"/>
  <c r="V2553" i="12"/>
  <c r="U2553" i="12"/>
  <c r="W2553" i="12" l="1"/>
  <c r="Q2553" i="12"/>
  <c r="R2553" i="12" s="1"/>
  <c r="K2553" i="12"/>
  <c r="E1386" i="13"/>
  <c r="N2554" i="12"/>
  <c r="O2554" i="12" s="1"/>
  <c r="P2554" i="12" s="1"/>
  <c r="J2554" i="12"/>
  <c r="Y2554" i="12"/>
  <c r="I2554" i="12"/>
  <c r="V2554" i="12"/>
  <c r="U2554" i="12"/>
  <c r="E2554" i="12"/>
  <c r="F2554" i="12" s="1"/>
  <c r="B2555" i="12"/>
  <c r="W2554" i="12" l="1"/>
  <c r="Q2554" i="12"/>
  <c r="R2554" i="12" s="1"/>
  <c r="K2554" i="12"/>
  <c r="E1385" i="13"/>
  <c r="Y2555" i="12"/>
  <c r="I2555" i="12"/>
  <c r="V2555" i="12"/>
  <c r="B2556" i="12"/>
  <c r="U2555" i="12"/>
  <c r="E2555" i="12"/>
  <c r="F2555" i="12" s="1"/>
  <c r="N2555" i="12"/>
  <c r="O2555" i="12" s="1"/>
  <c r="P2555" i="12" s="1"/>
  <c r="J2555" i="12"/>
  <c r="K2555" i="12" l="1"/>
  <c r="Q2555" i="12"/>
  <c r="R2555" i="12" s="1"/>
  <c r="W2555" i="12"/>
  <c r="E1384" i="13"/>
  <c r="V2556" i="12"/>
  <c r="B2557" i="12"/>
  <c r="U2556" i="12"/>
  <c r="E2556" i="12"/>
  <c r="F2556" i="12" s="1"/>
  <c r="N2556" i="12"/>
  <c r="O2556" i="12" s="1"/>
  <c r="P2556" i="12" s="1"/>
  <c r="Y2556" i="12"/>
  <c r="J2556" i="12"/>
  <c r="I2556" i="12"/>
  <c r="E1383" i="13" l="1"/>
  <c r="B2558" i="12"/>
  <c r="U2557" i="12"/>
  <c r="E2557" i="12"/>
  <c r="F2557" i="12" s="1"/>
  <c r="N2557" i="12"/>
  <c r="O2557" i="12" s="1"/>
  <c r="P2557" i="12" s="1"/>
  <c r="Y2557" i="12"/>
  <c r="V2557" i="12"/>
  <c r="J2557" i="12"/>
  <c r="I2557" i="12"/>
  <c r="K2556" i="12"/>
  <c r="Q2556" i="12"/>
  <c r="R2556" i="12" s="1"/>
  <c r="W2556" i="12"/>
  <c r="W2557" i="12" l="1"/>
  <c r="Q2557" i="12"/>
  <c r="R2557" i="12" s="1"/>
  <c r="E1382" i="13"/>
  <c r="N2558" i="12"/>
  <c r="O2558" i="12" s="1"/>
  <c r="P2558" i="12" s="1"/>
  <c r="J2558" i="12"/>
  <c r="B2559" i="12"/>
  <c r="U2558" i="12"/>
  <c r="E2558" i="12"/>
  <c r="F2558" i="12" s="1"/>
  <c r="I2558" i="12"/>
  <c r="Y2558" i="12"/>
  <c r="V2558" i="12"/>
  <c r="K2557" i="12"/>
  <c r="K2558" i="12" l="1"/>
  <c r="Q2558" i="12"/>
  <c r="R2558" i="12" s="1"/>
  <c r="W2558" i="12"/>
  <c r="E1381" i="13"/>
  <c r="J2559" i="12"/>
  <c r="Y2559" i="12"/>
  <c r="I2559" i="12"/>
  <c r="B2560" i="12"/>
  <c r="U2559" i="12"/>
  <c r="E2559" i="12"/>
  <c r="F2559" i="12" s="1"/>
  <c r="N2559" i="12"/>
  <c r="O2559" i="12" s="1"/>
  <c r="P2559" i="12" s="1"/>
  <c r="V2559" i="12"/>
  <c r="Q2559" i="12" l="1"/>
  <c r="R2559" i="12" s="1"/>
  <c r="W2559" i="12"/>
  <c r="E1380" i="13"/>
  <c r="J2560" i="12"/>
  <c r="Y2560" i="12"/>
  <c r="I2560" i="12"/>
  <c r="V2560" i="12"/>
  <c r="B2561" i="12"/>
  <c r="U2560" i="12"/>
  <c r="E2560" i="12"/>
  <c r="F2560" i="12" s="1"/>
  <c r="N2560" i="12"/>
  <c r="O2560" i="12" s="1"/>
  <c r="P2560" i="12" s="1"/>
  <c r="K2559" i="12"/>
  <c r="W2560" i="12" l="1"/>
  <c r="Q2560" i="12"/>
  <c r="R2560" i="12" s="1"/>
  <c r="E1379" i="13"/>
  <c r="Y2561" i="12"/>
  <c r="I2561" i="12"/>
  <c r="V2561" i="12"/>
  <c r="B2562" i="12"/>
  <c r="U2561" i="12"/>
  <c r="E2561" i="12"/>
  <c r="F2561" i="12" s="1"/>
  <c r="N2561" i="12"/>
  <c r="O2561" i="12" s="1"/>
  <c r="P2561" i="12" s="1"/>
  <c r="J2561" i="12"/>
  <c r="K2560" i="12"/>
  <c r="K2561" i="12" l="1"/>
  <c r="Q2561" i="12"/>
  <c r="R2561" i="12" s="1"/>
  <c r="W2561" i="12"/>
  <c r="E1378" i="13"/>
  <c r="V2562" i="12"/>
  <c r="N2562" i="12"/>
  <c r="O2562" i="12" s="1"/>
  <c r="P2562" i="12" s="1"/>
  <c r="Y2562" i="12"/>
  <c r="I2562" i="12"/>
  <c r="B2563" i="12"/>
  <c r="U2562" i="12"/>
  <c r="J2562" i="12"/>
  <c r="E2562" i="12"/>
  <c r="F2562" i="12" s="1"/>
  <c r="W2562" i="12" l="1"/>
  <c r="E1377" i="13"/>
  <c r="N2563" i="12"/>
  <c r="O2563" i="12" s="1"/>
  <c r="P2563" i="12" s="1"/>
  <c r="Y2563" i="12"/>
  <c r="I2563" i="12"/>
  <c r="V2563" i="12"/>
  <c r="E2563" i="12"/>
  <c r="F2563" i="12" s="1"/>
  <c r="B2564" i="12"/>
  <c r="U2563" i="12"/>
  <c r="J2563" i="12"/>
  <c r="K2562" i="12"/>
  <c r="Q2562" i="12"/>
  <c r="R2562" i="12" s="1"/>
  <c r="K2563" i="12" l="1"/>
  <c r="Q2563" i="12"/>
  <c r="R2563" i="12" s="1"/>
  <c r="W2563" i="12"/>
  <c r="E1376" i="13"/>
  <c r="N2564" i="12"/>
  <c r="O2564" i="12" s="1"/>
  <c r="P2564" i="12" s="1"/>
  <c r="J2564" i="12"/>
  <c r="Y2564" i="12"/>
  <c r="I2564" i="12"/>
  <c r="V2564" i="12"/>
  <c r="U2564" i="12"/>
  <c r="E2564" i="12"/>
  <c r="F2564" i="12" s="1"/>
  <c r="B2565" i="12"/>
  <c r="W2564" i="12" l="1"/>
  <c r="E1375" i="13"/>
  <c r="J2565" i="12"/>
  <c r="Y2565" i="12"/>
  <c r="I2565" i="12"/>
  <c r="V2565" i="12"/>
  <c r="B2566" i="12"/>
  <c r="U2565" i="12"/>
  <c r="E2565" i="12"/>
  <c r="F2565" i="12" s="1"/>
  <c r="N2565" i="12"/>
  <c r="O2565" i="12" s="1"/>
  <c r="P2565" i="12" s="1"/>
  <c r="Q2564" i="12"/>
  <c r="R2564" i="12" s="1"/>
  <c r="K2564" i="12"/>
  <c r="K2565" i="12" l="1"/>
  <c r="Q2565" i="12"/>
  <c r="R2565" i="12" s="1"/>
  <c r="W2565" i="12"/>
  <c r="E1374" i="13"/>
  <c r="J2566" i="12"/>
  <c r="Y2566" i="12"/>
  <c r="I2566" i="12"/>
  <c r="V2566" i="12"/>
  <c r="B2567" i="12"/>
  <c r="U2566" i="12"/>
  <c r="E2566" i="12"/>
  <c r="F2566" i="12" s="1"/>
  <c r="N2566" i="12"/>
  <c r="O2566" i="12" s="1"/>
  <c r="P2566" i="12" s="1"/>
  <c r="W2566" i="12" l="1"/>
  <c r="K2566" i="12"/>
  <c r="Q2566" i="12"/>
  <c r="R2566" i="12" s="1"/>
  <c r="E1373" i="13"/>
  <c r="V2567" i="12"/>
  <c r="B2568" i="12"/>
  <c r="U2567" i="12"/>
  <c r="E2567" i="12"/>
  <c r="F2567" i="12" s="1"/>
  <c r="N2567" i="12"/>
  <c r="O2567" i="12" s="1"/>
  <c r="P2567" i="12" s="1"/>
  <c r="J2567" i="12"/>
  <c r="Y2567" i="12"/>
  <c r="I2567" i="12"/>
  <c r="W2567" i="12" l="1"/>
  <c r="E1372" i="13"/>
  <c r="N2568" i="12"/>
  <c r="O2568" i="12" s="1"/>
  <c r="P2568" i="12" s="1"/>
  <c r="J2568" i="12"/>
  <c r="Y2568" i="12"/>
  <c r="I2568" i="12"/>
  <c r="B2569" i="12"/>
  <c r="V2568" i="12"/>
  <c r="U2568" i="12"/>
  <c r="E2568" i="12"/>
  <c r="F2568" i="12" s="1"/>
  <c r="K2567" i="12"/>
  <c r="Q2567" i="12"/>
  <c r="R2567" i="12" s="1"/>
  <c r="W2568" i="12" l="1"/>
  <c r="E1371" i="13"/>
  <c r="N2569" i="12"/>
  <c r="O2569" i="12" s="1"/>
  <c r="P2569" i="12" s="1"/>
  <c r="J2569" i="12"/>
  <c r="Y2569" i="12"/>
  <c r="I2569" i="12"/>
  <c r="V2569" i="12"/>
  <c r="B2570" i="12"/>
  <c r="U2569" i="12"/>
  <c r="E2569" i="12"/>
  <c r="F2569" i="12" s="1"/>
  <c r="K2568" i="12"/>
  <c r="Q2568" i="12"/>
  <c r="R2568" i="12" s="1"/>
  <c r="W2569" i="12" l="1"/>
  <c r="K2569" i="12"/>
  <c r="Q2569" i="12"/>
  <c r="R2569" i="12" s="1"/>
  <c r="E1370" i="13"/>
  <c r="N2570" i="12"/>
  <c r="O2570" i="12" s="1"/>
  <c r="P2570" i="12" s="1"/>
  <c r="J2570" i="12"/>
  <c r="Y2570" i="12"/>
  <c r="I2570" i="12"/>
  <c r="V2570" i="12"/>
  <c r="B2571" i="12"/>
  <c r="U2570" i="12"/>
  <c r="E2570" i="12"/>
  <c r="F2570" i="12" s="1"/>
  <c r="K2570" i="12" l="1"/>
  <c r="W2570" i="12"/>
  <c r="Q2570" i="12"/>
  <c r="R2570" i="12" s="1"/>
  <c r="E1369" i="13"/>
  <c r="J2571" i="12"/>
  <c r="Y2571" i="12"/>
  <c r="I2571" i="12"/>
  <c r="V2571" i="12"/>
  <c r="B2572" i="12"/>
  <c r="U2571" i="12"/>
  <c r="E2571" i="12"/>
  <c r="F2571" i="12" s="1"/>
  <c r="N2571" i="12"/>
  <c r="O2571" i="12" s="1"/>
  <c r="P2571" i="12" s="1"/>
  <c r="Q2571" i="12" l="1"/>
  <c r="R2571" i="12" s="1"/>
  <c r="K2571" i="12"/>
  <c r="W2571" i="12"/>
  <c r="E1368" i="13"/>
  <c r="V2572" i="12"/>
  <c r="B2573" i="12"/>
  <c r="U2572" i="12"/>
  <c r="E2572" i="12"/>
  <c r="F2572" i="12" s="1"/>
  <c r="N2572" i="12"/>
  <c r="O2572" i="12" s="1"/>
  <c r="P2572" i="12" s="1"/>
  <c r="Y2572" i="12"/>
  <c r="J2572" i="12"/>
  <c r="I2572" i="12"/>
  <c r="W2572" i="12" l="1"/>
  <c r="E1367" i="13"/>
  <c r="B2574" i="12"/>
  <c r="U2573" i="12"/>
  <c r="E2573" i="12"/>
  <c r="F2573" i="12" s="1"/>
  <c r="N2573" i="12"/>
  <c r="O2573" i="12" s="1"/>
  <c r="P2573" i="12" s="1"/>
  <c r="J2573" i="12"/>
  <c r="Y2573" i="12"/>
  <c r="V2573" i="12"/>
  <c r="I2573" i="12"/>
  <c r="K2572" i="12"/>
  <c r="Q2572" i="12"/>
  <c r="R2572" i="12" s="1"/>
  <c r="K2573" i="12" l="1"/>
  <c r="Q2573" i="12"/>
  <c r="R2573" i="12" s="1"/>
  <c r="W2573" i="12"/>
  <c r="E1366" i="13"/>
  <c r="N2574" i="12"/>
  <c r="O2574" i="12" s="1"/>
  <c r="P2574" i="12" s="1"/>
  <c r="J2574" i="12"/>
  <c r="Y2574" i="12"/>
  <c r="I2574" i="12"/>
  <c r="B2575" i="12"/>
  <c r="U2574" i="12"/>
  <c r="E2574" i="12"/>
  <c r="F2574" i="12" s="1"/>
  <c r="V2574" i="12"/>
  <c r="E1365" i="13" l="1"/>
  <c r="N2575" i="12"/>
  <c r="O2575" i="12" s="1"/>
  <c r="P2575" i="12" s="1"/>
  <c r="J2575" i="12"/>
  <c r="Y2575" i="12"/>
  <c r="I2575" i="12"/>
  <c r="V2575" i="12"/>
  <c r="B2576" i="12"/>
  <c r="U2575" i="12"/>
  <c r="E2575" i="12"/>
  <c r="F2575" i="12" s="1"/>
  <c r="K2574" i="12"/>
  <c r="Q2574" i="12"/>
  <c r="R2574" i="12" s="1"/>
  <c r="W2574" i="12"/>
  <c r="W2575" i="12" l="1"/>
  <c r="E1364" i="13"/>
  <c r="J2576" i="12"/>
  <c r="Y2576" i="12"/>
  <c r="I2576" i="12"/>
  <c r="V2576" i="12"/>
  <c r="B2577" i="12"/>
  <c r="U2576" i="12"/>
  <c r="E2576" i="12"/>
  <c r="F2576" i="12" s="1"/>
  <c r="N2576" i="12"/>
  <c r="O2576" i="12" s="1"/>
  <c r="P2576" i="12" s="1"/>
  <c r="K2575" i="12"/>
  <c r="Q2575" i="12"/>
  <c r="R2575" i="12" s="1"/>
  <c r="W2576" i="12" l="1"/>
  <c r="E1363" i="13"/>
  <c r="Y2577" i="12"/>
  <c r="I2577" i="12"/>
  <c r="V2577" i="12"/>
  <c r="B2578" i="12"/>
  <c r="U2577" i="12"/>
  <c r="E2577" i="12"/>
  <c r="F2577" i="12" s="1"/>
  <c r="N2577" i="12"/>
  <c r="O2577" i="12" s="1"/>
  <c r="P2577" i="12" s="1"/>
  <c r="J2577" i="12"/>
  <c r="K2576" i="12"/>
  <c r="Q2576" i="12"/>
  <c r="R2576" i="12" s="1"/>
  <c r="W2577" i="12" l="1"/>
  <c r="E1362" i="13"/>
  <c r="V2578" i="12"/>
  <c r="B2579" i="12"/>
  <c r="U2578" i="12"/>
  <c r="E2578" i="12"/>
  <c r="F2578" i="12" s="1"/>
  <c r="N2578" i="12"/>
  <c r="O2578" i="12" s="1"/>
  <c r="P2578" i="12" s="1"/>
  <c r="J2578" i="12"/>
  <c r="Y2578" i="12"/>
  <c r="I2578" i="12"/>
  <c r="K2577" i="12"/>
  <c r="Q2577" i="12"/>
  <c r="R2577" i="12" s="1"/>
  <c r="K2578" i="12" l="1"/>
  <c r="W2578" i="12"/>
  <c r="Q2578" i="12"/>
  <c r="R2578" i="12" s="1"/>
  <c r="E1361" i="13"/>
  <c r="N2579" i="12"/>
  <c r="O2579" i="12" s="1"/>
  <c r="P2579" i="12" s="1"/>
  <c r="J2579" i="12"/>
  <c r="Y2579" i="12"/>
  <c r="I2579" i="12"/>
  <c r="V2579" i="12"/>
  <c r="B2580" i="12"/>
  <c r="U2579" i="12"/>
  <c r="E2579" i="12"/>
  <c r="F2579" i="12" s="1"/>
  <c r="W2579" i="12" l="1"/>
  <c r="Q2579" i="12"/>
  <c r="R2579" i="12" s="1"/>
  <c r="E1360" i="13"/>
  <c r="N2580" i="12"/>
  <c r="O2580" i="12" s="1"/>
  <c r="P2580" i="12" s="1"/>
  <c r="J2580" i="12"/>
  <c r="Y2580" i="12"/>
  <c r="I2580" i="12"/>
  <c r="V2580" i="12"/>
  <c r="B2581" i="12"/>
  <c r="U2580" i="12"/>
  <c r="E2580" i="12"/>
  <c r="F2580" i="12" s="1"/>
  <c r="K2579" i="12"/>
  <c r="Q2580" i="12" l="1"/>
  <c r="R2580" i="12" s="1"/>
  <c r="W2580" i="12"/>
  <c r="E1359" i="13"/>
  <c r="J2581" i="12"/>
  <c r="Y2581" i="12"/>
  <c r="I2581" i="12"/>
  <c r="V2581" i="12"/>
  <c r="B2582" i="12"/>
  <c r="U2581" i="12"/>
  <c r="E2581" i="12"/>
  <c r="F2581" i="12" s="1"/>
  <c r="N2581" i="12"/>
  <c r="O2581" i="12" s="1"/>
  <c r="P2581" i="12" s="1"/>
  <c r="K2580" i="12"/>
  <c r="K2581" i="12" l="1"/>
  <c r="Q2581" i="12"/>
  <c r="R2581" i="12" s="1"/>
  <c r="W2581" i="12"/>
  <c r="E1358" i="13"/>
  <c r="J2582" i="12"/>
  <c r="Y2582" i="12"/>
  <c r="I2582" i="12"/>
  <c r="V2582" i="12"/>
  <c r="B2583" i="12"/>
  <c r="U2582" i="12"/>
  <c r="E2582" i="12"/>
  <c r="F2582" i="12" s="1"/>
  <c r="N2582" i="12"/>
  <c r="O2582" i="12" s="1"/>
  <c r="P2582" i="12" s="1"/>
  <c r="K2582" i="12" l="1"/>
  <c r="Q2582" i="12"/>
  <c r="R2582" i="12" s="1"/>
  <c r="W2582" i="12"/>
  <c r="E1357" i="13"/>
  <c r="V2583" i="12"/>
  <c r="B2584" i="12"/>
  <c r="U2583" i="12"/>
  <c r="E2583" i="12"/>
  <c r="F2583" i="12" s="1"/>
  <c r="N2583" i="12"/>
  <c r="O2583" i="12" s="1"/>
  <c r="P2583" i="12" s="1"/>
  <c r="J2583" i="12"/>
  <c r="Y2583" i="12"/>
  <c r="I2583" i="12"/>
  <c r="K2583" i="12" l="1"/>
  <c r="Q2583" i="12"/>
  <c r="R2583" i="12" s="1"/>
  <c r="W2583" i="12"/>
  <c r="E1356" i="13"/>
  <c r="N2584" i="12"/>
  <c r="O2584" i="12" s="1"/>
  <c r="P2584" i="12" s="1"/>
  <c r="J2584" i="12"/>
  <c r="Y2584" i="12"/>
  <c r="I2584" i="12"/>
  <c r="V2584" i="12"/>
  <c r="B2585" i="12"/>
  <c r="U2584" i="12"/>
  <c r="E2584" i="12"/>
  <c r="F2584" i="12" s="1"/>
  <c r="W2584" i="12" l="1"/>
  <c r="E1355" i="13"/>
  <c r="N2585" i="12"/>
  <c r="O2585" i="12" s="1"/>
  <c r="P2585" i="12" s="1"/>
  <c r="J2585" i="12"/>
  <c r="Y2585" i="12"/>
  <c r="I2585" i="12"/>
  <c r="V2585" i="12"/>
  <c r="B2586" i="12"/>
  <c r="U2585" i="12"/>
  <c r="E2585" i="12"/>
  <c r="F2585" i="12" s="1"/>
  <c r="K2584" i="12"/>
  <c r="Q2584" i="12"/>
  <c r="R2584" i="12" s="1"/>
  <c r="K2585" i="12" l="1"/>
  <c r="Q2585" i="12"/>
  <c r="R2585" i="12" s="1"/>
  <c r="W2585" i="12"/>
  <c r="E1354" i="13"/>
  <c r="N2586" i="12"/>
  <c r="O2586" i="12" s="1"/>
  <c r="P2586" i="12" s="1"/>
  <c r="J2586" i="12"/>
  <c r="Y2586" i="12"/>
  <c r="I2586" i="12"/>
  <c r="V2586" i="12"/>
  <c r="B2587" i="12"/>
  <c r="U2586" i="12"/>
  <c r="E2586" i="12"/>
  <c r="F2586" i="12" s="1"/>
  <c r="Q2586" i="12" l="1"/>
  <c r="R2586" i="12" s="1"/>
  <c r="W2586" i="12"/>
  <c r="E1353" i="13"/>
  <c r="J2587" i="12"/>
  <c r="Y2587" i="12"/>
  <c r="I2587" i="12"/>
  <c r="V2587" i="12"/>
  <c r="B2588" i="12"/>
  <c r="U2587" i="12"/>
  <c r="E2587" i="12"/>
  <c r="F2587" i="12" s="1"/>
  <c r="N2587" i="12"/>
  <c r="O2587" i="12" s="1"/>
  <c r="P2587" i="12" s="1"/>
  <c r="K2586" i="12"/>
  <c r="W2587" i="12" l="1"/>
  <c r="K2587" i="12"/>
  <c r="Q2587" i="12"/>
  <c r="R2587" i="12" s="1"/>
  <c r="E1352" i="13"/>
  <c r="V2588" i="12"/>
  <c r="B2589" i="12"/>
  <c r="U2588" i="12"/>
  <c r="E2588" i="12"/>
  <c r="F2588" i="12" s="1"/>
  <c r="N2588" i="12"/>
  <c r="O2588" i="12" s="1"/>
  <c r="P2588" i="12" s="1"/>
  <c r="J2588" i="12"/>
  <c r="Y2588" i="12"/>
  <c r="I2588" i="12"/>
  <c r="W2588" i="12" l="1"/>
  <c r="K2588" i="12"/>
  <c r="Q2588" i="12"/>
  <c r="R2588" i="12" s="1"/>
  <c r="E1351" i="13"/>
  <c r="B2590" i="12"/>
  <c r="U2589" i="12"/>
  <c r="E2589" i="12"/>
  <c r="F2589" i="12" s="1"/>
  <c r="N2589" i="12"/>
  <c r="O2589" i="12" s="1"/>
  <c r="P2589" i="12" s="1"/>
  <c r="J2589" i="12"/>
  <c r="Y2589" i="12"/>
  <c r="I2589" i="12"/>
  <c r="V2589" i="12"/>
  <c r="W2589" i="12" l="1"/>
  <c r="E1350" i="13"/>
  <c r="N2590" i="12"/>
  <c r="O2590" i="12" s="1"/>
  <c r="P2590" i="12" s="1"/>
  <c r="J2590" i="12"/>
  <c r="Y2590" i="12"/>
  <c r="I2590" i="12"/>
  <c r="V2590" i="12"/>
  <c r="B2591" i="12"/>
  <c r="U2590" i="12"/>
  <c r="E2590" i="12"/>
  <c r="F2590" i="12" s="1"/>
  <c r="K2589" i="12"/>
  <c r="Q2589" i="12"/>
  <c r="R2589" i="12" s="1"/>
  <c r="W2590" i="12" l="1"/>
  <c r="K2590" i="12"/>
  <c r="Q2590" i="12"/>
  <c r="R2590" i="12" s="1"/>
  <c r="E1349" i="13"/>
  <c r="N2591" i="12"/>
  <c r="O2591" i="12" s="1"/>
  <c r="P2591" i="12" s="1"/>
  <c r="J2591" i="12"/>
  <c r="Y2591" i="12"/>
  <c r="I2591" i="12"/>
  <c r="V2591" i="12"/>
  <c r="B2592" i="12"/>
  <c r="U2591" i="12"/>
  <c r="E2591" i="12"/>
  <c r="F2591" i="12" s="1"/>
  <c r="Q2591" i="12" l="1"/>
  <c r="R2591" i="12" s="1"/>
  <c r="W2591" i="12"/>
  <c r="E1348" i="13"/>
  <c r="J2592" i="12"/>
  <c r="Y2592" i="12"/>
  <c r="I2592" i="12"/>
  <c r="V2592" i="12"/>
  <c r="B2593" i="12"/>
  <c r="U2592" i="12"/>
  <c r="E2592" i="12"/>
  <c r="F2592" i="12" s="1"/>
  <c r="N2592" i="12"/>
  <c r="O2592" i="12" s="1"/>
  <c r="P2592" i="12" s="1"/>
  <c r="K2591" i="12"/>
  <c r="K2592" i="12" l="1"/>
  <c r="E1347" i="13"/>
  <c r="Y2593" i="12"/>
  <c r="I2593" i="12"/>
  <c r="V2593" i="12"/>
  <c r="B2594" i="12"/>
  <c r="U2593" i="12"/>
  <c r="E2593" i="12"/>
  <c r="F2593" i="12" s="1"/>
  <c r="N2593" i="12"/>
  <c r="O2593" i="12" s="1"/>
  <c r="P2593" i="12" s="1"/>
  <c r="J2593" i="12"/>
  <c r="Q2592" i="12"/>
  <c r="R2592" i="12" s="1"/>
  <c r="W2592" i="12"/>
  <c r="W2593" i="12" l="1"/>
  <c r="E1346" i="13"/>
  <c r="V2594" i="12"/>
  <c r="B2595" i="12"/>
  <c r="U2594" i="12"/>
  <c r="E2594" i="12"/>
  <c r="F2594" i="12" s="1"/>
  <c r="N2594" i="12"/>
  <c r="O2594" i="12" s="1"/>
  <c r="P2594" i="12" s="1"/>
  <c r="J2594" i="12"/>
  <c r="Y2594" i="12"/>
  <c r="I2594" i="12"/>
  <c r="K2593" i="12"/>
  <c r="Q2593" i="12"/>
  <c r="R2593" i="12" s="1"/>
  <c r="K2594" i="12" l="1"/>
  <c r="W2594" i="12"/>
  <c r="Q2594" i="12"/>
  <c r="R2594" i="12" s="1"/>
  <c r="E1345" i="13"/>
  <c r="N2595" i="12"/>
  <c r="O2595" i="12" s="1"/>
  <c r="P2595" i="12" s="1"/>
  <c r="J2595" i="12"/>
  <c r="Y2595" i="12"/>
  <c r="I2595" i="12"/>
  <c r="V2595" i="12"/>
  <c r="B2596" i="12"/>
  <c r="U2595" i="12"/>
  <c r="E2595" i="12"/>
  <c r="F2595" i="12" s="1"/>
  <c r="W2595" i="12" l="1"/>
  <c r="Q2595" i="12"/>
  <c r="R2595" i="12" s="1"/>
  <c r="E1344" i="13"/>
  <c r="N2596" i="12"/>
  <c r="O2596" i="12" s="1"/>
  <c r="P2596" i="12" s="1"/>
  <c r="J2596" i="12"/>
  <c r="Y2596" i="12"/>
  <c r="I2596" i="12"/>
  <c r="V2596" i="12"/>
  <c r="B2597" i="12"/>
  <c r="U2596" i="12"/>
  <c r="E2596" i="12"/>
  <c r="F2596" i="12" s="1"/>
  <c r="K2595" i="12"/>
  <c r="W2596" i="12" l="1"/>
  <c r="K2596" i="12"/>
  <c r="E1343" i="13"/>
  <c r="J2597" i="12"/>
  <c r="Y2597" i="12"/>
  <c r="I2597" i="12"/>
  <c r="V2597" i="12"/>
  <c r="B2598" i="12"/>
  <c r="U2597" i="12"/>
  <c r="E2597" i="12"/>
  <c r="F2597" i="12" s="1"/>
  <c r="N2597" i="12"/>
  <c r="O2597" i="12" s="1"/>
  <c r="P2597" i="12" s="1"/>
  <c r="Q2596" i="12"/>
  <c r="R2596" i="12" s="1"/>
  <c r="E1342" i="13" l="1"/>
  <c r="J2598" i="12"/>
  <c r="Y2598" i="12"/>
  <c r="I2598" i="12"/>
  <c r="V2598" i="12"/>
  <c r="B2599" i="12"/>
  <c r="U2598" i="12"/>
  <c r="E2598" i="12"/>
  <c r="F2598" i="12" s="1"/>
  <c r="N2598" i="12"/>
  <c r="O2598" i="12" s="1"/>
  <c r="P2598" i="12" s="1"/>
  <c r="K2597" i="12"/>
  <c r="Q2597" i="12"/>
  <c r="R2597" i="12" s="1"/>
  <c r="W2597" i="12"/>
  <c r="W2598" i="12" l="1"/>
  <c r="E1341" i="13"/>
  <c r="V2599" i="12"/>
  <c r="B2600" i="12"/>
  <c r="U2599" i="12"/>
  <c r="E2599" i="12"/>
  <c r="F2599" i="12" s="1"/>
  <c r="N2599" i="12"/>
  <c r="O2599" i="12" s="1"/>
  <c r="P2599" i="12" s="1"/>
  <c r="J2599" i="12"/>
  <c r="Y2599" i="12"/>
  <c r="I2599" i="12"/>
  <c r="K2598" i="12"/>
  <c r="Q2598" i="12"/>
  <c r="R2598" i="12" s="1"/>
  <c r="W2599" i="12" l="1"/>
  <c r="Q2599" i="12"/>
  <c r="R2599" i="12" s="1"/>
  <c r="E1340" i="13"/>
  <c r="N2600" i="12"/>
  <c r="O2600" i="12" s="1"/>
  <c r="P2600" i="12" s="1"/>
  <c r="J2600" i="12"/>
  <c r="Y2600" i="12"/>
  <c r="I2600" i="12"/>
  <c r="V2600" i="12"/>
  <c r="E2600" i="12"/>
  <c r="F2600" i="12" s="1"/>
  <c r="B2601" i="12"/>
  <c r="U2600" i="12"/>
  <c r="K2599" i="12"/>
  <c r="W2600" i="12" l="1"/>
  <c r="Q2600" i="12"/>
  <c r="R2600" i="12" s="1"/>
  <c r="E1339" i="13"/>
  <c r="N2601" i="12"/>
  <c r="O2601" i="12" s="1"/>
  <c r="P2601" i="12" s="1"/>
  <c r="J2601" i="12"/>
  <c r="Y2601" i="12"/>
  <c r="I2601" i="12"/>
  <c r="V2601" i="12"/>
  <c r="B2602" i="12"/>
  <c r="U2601" i="12"/>
  <c r="E2601" i="12"/>
  <c r="F2601" i="12" s="1"/>
  <c r="K2600" i="12"/>
  <c r="K2601" i="12" l="1"/>
  <c r="W2601" i="12"/>
  <c r="Q2601" i="12"/>
  <c r="R2601" i="12" s="1"/>
  <c r="E1338" i="13"/>
  <c r="N2602" i="12"/>
  <c r="O2602" i="12" s="1"/>
  <c r="P2602" i="12" s="1"/>
  <c r="J2602" i="12"/>
  <c r="Y2602" i="12"/>
  <c r="I2602" i="12"/>
  <c r="V2602" i="12"/>
  <c r="B2603" i="12"/>
  <c r="U2602" i="12"/>
  <c r="E2602" i="12"/>
  <c r="F2602" i="12" s="1"/>
  <c r="K2602" i="12" l="1"/>
  <c r="Q2602" i="12"/>
  <c r="R2602" i="12" s="1"/>
  <c r="W2602" i="12"/>
  <c r="E1337" i="13"/>
  <c r="J2603" i="12"/>
  <c r="Y2603" i="12"/>
  <c r="I2603" i="12"/>
  <c r="V2603" i="12"/>
  <c r="B2604" i="12"/>
  <c r="U2603" i="12"/>
  <c r="E2603" i="12"/>
  <c r="F2603" i="12" s="1"/>
  <c r="N2603" i="12"/>
  <c r="O2603" i="12" s="1"/>
  <c r="P2603" i="12" s="1"/>
  <c r="K2603" i="12" l="1"/>
  <c r="Q2603" i="12"/>
  <c r="R2603" i="12" s="1"/>
  <c r="W2603" i="12"/>
  <c r="E1336" i="13"/>
  <c r="V2604" i="12"/>
  <c r="B2605" i="12"/>
  <c r="U2604" i="12"/>
  <c r="E2604" i="12"/>
  <c r="F2604" i="12" s="1"/>
  <c r="N2604" i="12"/>
  <c r="O2604" i="12" s="1"/>
  <c r="P2604" i="12" s="1"/>
  <c r="J2604" i="12"/>
  <c r="Y2604" i="12"/>
  <c r="I2604" i="12"/>
  <c r="W2604" i="12" l="1"/>
  <c r="K2604" i="12"/>
  <c r="Q2604" i="12"/>
  <c r="R2604" i="12" s="1"/>
  <c r="E1335" i="13"/>
  <c r="B2606" i="12"/>
  <c r="U2605" i="12"/>
  <c r="E2605" i="12"/>
  <c r="F2605" i="12" s="1"/>
  <c r="N2605" i="12"/>
  <c r="O2605" i="12" s="1"/>
  <c r="P2605" i="12" s="1"/>
  <c r="J2605" i="12"/>
  <c r="Y2605" i="12"/>
  <c r="I2605" i="12"/>
  <c r="V2605" i="12"/>
  <c r="K2605" i="12" l="1"/>
  <c r="Q2605" i="12"/>
  <c r="R2605" i="12" s="1"/>
  <c r="W2605" i="12"/>
  <c r="E1334" i="13"/>
  <c r="N2606" i="12"/>
  <c r="O2606" i="12" s="1"/>
  <c r="P2606" i="12" s="1"/>
  <c r="J2606" i="12"/>
  <c r="Y2606" i="12"/>
  <c r="I2606" i="12"/>
  <c r="V2606" i="12"/>
  <c r="B2607" i="12"/>
  <c r="U2606" i="12"/>
  <c r="E2606" i="12"/>
  <c r="F2606" i="12" s="1"/>
  <c r="K2606" i="12" l="1"/>
  <c r="W2606" i="12"/>
  <c r="Q2606" i="12"/>
  <c r="R2606" i="12" s="1"/>
  <c r="E1333" i="13"/>
  <c r="N2607" i="12"/>
  <c r="O2607" i="12" s="1"/>
  <c r="P2607" i="12" s="1"/>
  <c r="J2607" i="12"/>
  <c r="Y2607" i="12"/>
  <c r="I2607" i="12"/>
  <c r="V2607" i="12"/>
  <c r="B2608" i="12"/>
  <c r="U2607" i="12"/>
  <c r="E2607" i="12"/>
  <c r="F2607" i="12" s="1"/>
  <c r="W2607" i="12" l="1"/>
  <c r="E1332" i="13"/>
  <c r="J2608" i="12"/>
  <c r="Y2608" i="12"/>
  <c r="I2608" i="12"/>
  <c r="V2608" i="12"/>
  <c r="B2609" i="12"/>
  <c r="U2608" i="12"/>
  <c r="E2608" i="12"/>
  <c r="F2608" i="12" s="1"/>
  <c r="N2608" i="12"/>
  <c r="O2608" i="12" s="1"/>
  <c r="P2608" i="12" s="1"/>
  <c r="Q2607" i="12"/>
  <c r="R2607" i="12" s="1"/>
  <c r="K2607" i="12"/>
  <c r="Q2608" i="12" l="1"/>
  <c r="R2608" i="12" s="1"/>
  <c r="E1331" i="13"/>
  <c r="Y2609" i="12"/>
  <c r="I2609" i="12"/>
  <c r="V2609" i="12"/>
  <c r="B2610" i="12"/>
  <c r="U2609" i="12"/>
  <c r="E2609" i="12"/>
  <c r="F2609" i="12" s="1"/>
  <c r="N2609" i="12"/>
  <c r="O2609" i="12" s="1"/>
  <c r="P2609" i="12" s="1"/>
  <c r="J2609" i="12"/>
  <c r="K2608" i="12"/>
  <c r="W2608" i="12"/>
  <c r="W2609" i="12" l="1"/>
  <c r="E1330" i="13"/>
  <c r="V2610" i="12"/>
  <c r="B2611" i="12"/>
  <c r="U2610" i="12"/>
  <c r="E2610" i="12"/>
  <c r="F2610" i="12" s="1"/>
  <c r="N2610" i="12"/>
  <c r="O2610" i="12" s="1"/>
  <c r="P2610" i="12" s="1"/>
  <c r="J2610" i="12"/>
  <c r="Y2610" i="12"/>
  <c r="I2610" i="12"/>
  <c r="K2609" i="12"/>
  <c r="Q2609" i="12"/>
  <c r="R2609" i="12" s="1"/>
  <c r="K2610" i="12" l="1"/>
  <c r="Q2610" i="12"/>
  <c r="R2610" i="12" s="1"/>
  <c r="W2610" i="12"/>
  <c r="E1329" i="13"/>
  <c r="N2611" i="12"/>
  <c r="O2611" i="12" s="1"/>
  <c r="P2611" i="12" s="1"/>
  <c r="J2611" i="12"/>
  <c r="Y2611" i="12"/>
  <c r="I2611" i="12"/>
  <c r="V2611" i="12"/>
  <c r="B2612" i="12"/>
  <c r="U2611" i="12"/>
  <c r="E2611" i="12"/>
  <c r="F2611" i="12" s="1"/>
  <c r="W2611" i="12" l="1"/>
  <c r="K2611" i="12"/>
  <c r="Q2611" i="12"/>
  <c r="R2611" i="12" s="1"/>
  <c r="E1328" i="13"/>
  <c r="N2612" i="12"/>
  <c r="O2612" i="12" s="1"/>
  <c r="P2612" i="12" s="1"/>
  <c r="J2612" i="12"/>
  <c r="Y2612" i="12"/>
  <c r="I2612" i="12"/>
  <c r="V2612" i="12"/>
  <c r="B2613" i="12"/>
  <c r="U2612" i="12"/>
  <c r="E2612" i="12"/>
  <c r="F2612" i="12" s="1"/>
  <c r="K2612" i="12" l="1"/>
  <c r="Q2612" i="12"/>
  <c r="R2612" i="12" s="1"/>
  <c r="W2612" i="12"/>
  <c r="E1327" i="13"/>
  <c r="J2613" i="12"/>
  <c r="Y2613" i="12"/>
  <c r="I2613" i="12"/>
  <c r="V2613" i="12"/>
  <c r="B2614" i="12"/>
  <c r="U2613" i="12"/>
  <c r="E2613" i="12"/>
  <c r="F2613" i="12" s="1"/>
  <c r="N2613" i="12"/>
  <c r="O2613" i="12" s="1"/>
  <c r="P2613" i="12" s="1"/>
  <c r="W2613" i="12" l="1"/>
  <c r="E1326" i="13"/>
  <c r="J2614" i="12"/>
  <c r="Y2614" i="12"/>
  <c r="I2614" i="12"/>
  <c r="V2614" i="12"/>
  <c r="B2615" i="12"/>
  <c r="U2614" i="12"/>
  <c r="E2614" i="12"/>
  <c r="F2614" i="12" s="1"/>
  <c r="N2614" i="12"/>
  <c r="O2614" i="12" s="1"/>
  <c r="P2614" i="12" s="1"/>
  <c r="K2613" i="12"/>
  <c r="Q2613" i="12"/>
  <c r="R2613" i="12" s="1"/>
  <c r="W2614" i="12" l="1"/>
  <c r="E1325" i="13"/>
  <c r="V2615" i="12"/>
  <c r="B2616" i="12"/>
  <c r="U2615" i="12"/>
  <c r="E2615" i="12"/>
  <c r="F2615" i="12" s="1"/>
  <c r="N2615" i="12"/>
  <c r="O2615" i="12" s="1"/>
  <c r="P2615" i="12" s="1"/>
  <c r="J2615" i="12"/>
  <c r="Y2615" i="12"/>
  <c r="I2615" i="12"/>
  <c r="K2614" i="12"/>
  <c r="Q2614" i="12"/>
  <c r="R2614" i="12" s="1"/>
  <c r="W2615" i="12" l="1"/>
  <c r="Q2615" i="12"/>
  <c r="R2615" i="12" s="1"/>
  <c r="E1324" i="13"/>
  <c r="N2616" i="12"/>
  <c r="O2616" i="12" s="1"/>
  <c r="P2616" i="12" s="1"/>
  <c r="J2616" i="12"/>
  <c r="Y2616" i="12"/>
  <c r="I2616" i="12"/>
  <c r="V2616" i="12"/>
  <c r="B2617" i="12"/>
  <c r="U2616" i="12"/>
  <c r="E2616" i="12"/>
  <c r="F2616" i="12" s="1"/>
  <c r="K2615" i="12"/>
  <c r="Q2616" i="12" l="1"/>
  <c r="R2616" i="12" s="1"/>
  <c r="W2616" i="12"/>
  <c r="E1323" i="13"/>
  <c r="N2617" i="12"/>
  <c r="O2617" i="12" s="1"/>
  <c r="P2617" i="12" s="1"/>
  <c r="J2617" i="12"/>
  <c r="Y2617" i="12"/>
  <c r="I2617" i="12"/>
  <c r="V2617" i="12"/>
  <c r="B2618" i="12"/>
  <c r="U2617" i="12"/>
  <c r="E2617" i="12"/>
  <c r="F2617" i="12" s="1"/>
  <c r="K2616" i="12"/>
  <c r="Q2617" i="12" l="1"/>
  <c r="R2617" i="12" s="1"/>
  <c r="W2617" i="12"/>
  <c r="E1322" i="13"/>
  <c r="N2618" i="12"/>
  <c r="O2618" i="12" s="1"/>
  <c r="P2618" i="12" s="1"/>
  <c r="J2618" i="12"/>
  <c r="Y2618" i="12"/>
  <c r="I2618" i="12"/>
  <c r="V2618" i="12"/>
  <c r="B2619" i="12"/>
  <c r="U2618" i="12"/>
  <c r="E2618" i="12"/>
  <c r="F2618" i="12" s="1"/>
  <c r="K2617" i="12"/>
  <c r="W2618" i="12" l="1"/>
  <c r="Q2618" i="12"/>
  <c r="R2618" i="12" s="1"/>
  <c r="E1321" i="13"/>
  <c r="J2619" i="12"/>
  <c r="Y2619" i="12"/>
  <c r="I2619" i="12"/>
  <c r="V2619" i="12"/>
  <c r="B2620" i="12"/>
  <c r="U2619" i="12"/>
  <c r="E2619" i="12"/>
  <c r="F2619" i="12" s="1"/>
  <c r="N2619" i="12"/>
  <c r="O2619" i="12" s="1"/>
  <c r="P2619" i="12" s="1"/>
  <c r="K2618" i="12"/>
  <c r="W2619" i="12" l="1"/>
  <c r="Q2619" i="12"/>
  <c r="R2619" i="12" s="1"/>
  <c r="E1320" i="13"/>
  <c r="V2620" i="12"/>
  <c r="B2621" i="12"/>
  <c r="U2620" i="12"/>
  <c r="E2620" i="12"/>
  <c r="F2620" i="12" s="1"/>
  <c r="N2620" i="12"/>
  <c r="O2620" i="12" s="1"/>
  <c r="P2620" i="12" s="1"/>
  <c r="J2620" i="12"/>
  <c r="Y2620" i="12"/>
  <c r="I2620" i="12"/>
  <c r="K2619" i="12"/>
  <c r="E1319" i="13" l="1"/>
  <c r="B2622" i="12"/>
  <c r="U2621" i="12"/>
  <c r="E2621" i="12"/>
  <c r="F2621" i="12" s="1"/>
  <c r="N2621" i="12"/>
  <c r="O2621" i="12" s="1"/>
  <c r="P2621" i="12" s="1"/>
  <c r="J2621" i="12"/>
  <c r="Y2621" i="12"/>
  <c r="I2621" i="12"/>
  <c r="V2621" i="12"/>
  <c r="K2620" i="12"/>
  <c r="Q2620" i="12"/>
  <c r="R2620" i="12" s="1"/>
  <c r="W2620" i="12"/>
  <c r="W2621" i="12" l="1"/>
  <c r="Q2621" i="12"/>
  <c r="R2621" i="12" s="1"/>
  <c r="K2621" i="12"/>
  <c r="E1318" i="13"/>
  <c r="N2622" i="12"/>
  <c r="O2622" i="12" s="1"/>
  <c r="P2622" i="12" s="1"/>
  <c r="J2622" i="12"/>
  <c r="Y2622" i="12"/>
  <c r="I2622" i="12"/>
  <c r="V2622" i="12"/>
  <c r="B2623" i="12"/>
  <c r="U2622" i="12"/>
  <c r="E2622" i="12"/>
  <c r="F2622" i="12" s="1"/>
  <c r="Q2622" i="12" l="1"/>
  <c r="R2622" i="12" s="1"/>
  <c r="W2622" i="12"/>
  <c r="E1317" i="13"/>
  <c r="N2623" i="12"/>
  <c r="O2623" i="12" s="1"/>
  <c r="P2623" i="12" s="1"/>
  <c r="J2623" i="12"/>
  <c r="Y2623" i="12"/>
  <c r="I2623" i="12"/>
  <c r="V2623" i="12"/>
  <c r="B2624" i="12"/>
  <c r="U2623" i="12"/>
  <c r="E2623" i="12"/>
  <c r="F2623" i="12" s="1"/>
  <c r="K2622" i="12"/>
  <c r="W2623" i="12" l="1"/>
  <c r="Q2623" i="12"/>
  <c r="R2623" i="12" s="1"/>
  <c r="K2623" i="12"/>
  <c r="E1316" i="13"/>
  <c r="J2624" i="12"/>
  <c r="Y2624" i="12"/>
  <c r="I2624" i="12"/>
  <c r="V2624" i="12"/>
  <c r="B2625" i="12"/>
  <c r="U2624" i="12"/>
  <c r="E2624" i="12"/>
  <c r="F2624" i="12" s="1"/>
  <c r="N2624" i="12"/>
  <c r="O2624" i="12" s="1"/>
  <c r="P2624" i="12" s="1"/>
  <c r="Q2624" i="12" l="1"/>
  <c r="R2624" i="12" s="1"/>
  <c r="W2624" i="12"/>
  <c r="E1315" i="13"/>
  <c r="Y2625" i="12"/>
  <c r="I2625" i="12"/>
  <c r="V2625" i="12"/>
  <c r="B2626" i="12"/>
  <c r="U2625" i="12"/>
  <c r="E2625" i="12"/>
  <c r="F2625" i="12" s="1"/>
  <c r="N2625" i="12"/>
  <c r="O2625" i="12" s="1"/>
  <c r="P2625" i="12" s="1"/>
  <c r="J2625" i="12"/>
  <c r="K2624" i="12"/>
  <c r="W2625" i="12" l="1"/>
  <c r="E1314" i="13"/>
  <c r="V2626" i="12"/>
  <c r="B2627" i="12"/>
  <c r="U2626" i="12"/>
  <c r="E2626" i="12"/>
  <c r="F2626" i="12" s="1"/>
  <c r="N2626" i="12"/>
  <c r="O2626" i="12" s="1"/>
  <c r="P2626" i="12" s="1"/>
  <c r="J2626" i="12"/>
  <c r="Y2626" i="12"/>
  <c r="I2626" i="12"/>
  <c r="K2625" i="12"/>
  <c r="Q2625" i="12"/>
  <c r="R2625" i="12" s="1"/>
  <c r="Q2626" i="12" l="1"/>
  <c r="R2626" i="12" s="1"/>
  <c r="W2626" i="12"/>
  <c r="E1313" i="13"/>
  <c r="N2627" i="12"/>
  <c r="O2627" i="12" s="1"/>
  <c r="P2627" i="12" s="1"/>
  <c r="J2627" i="12"/>
  <c r="Y2627" i="12"/>
  <c r="I2627" i="12"/>
  <c r="V2627" i="12"/>
  <c r="B2628" i="12"/>
  <c r="U2627" i="12"/>
  <c r="E2627" i="12"/>
  <c r="F2627" i="12" s="1"/>
  <c r="K2626" i="12"/>
  <c r="W2627" i="12" l="1"/>
  <c r="Q2627" i="12"/>
  <c r="R2627" i="12" s="1"/>
  <c r="E1312" i="13"/>
  <c r="N2628" i="12"/>
  <c r="O2628" i="12" s="1"/>
  <c r="P2628" i="12" s="1"/>
  <c r="J2628" i="12"/>
  <c r="Y2628" i="12"/>
  <c r="I2628" i="12"/>
  <c r="V2628" i="12"/>
  <c r="B2629" i="12"/>
  <c r="U2628" i="12"/>
  <c r="E2628" i="12"/>
  <c r="F2628" i="12" s="1"/>
  <c r="K2627" i="12"/>
  <c r="W2628" i="12" l="1"/>
  <c r="E1311" i="13"/>
  <c r="J2629" i="12"/>
  <c r="Y2629" i="12"/>
  <c r="I2629" i="12"/>
  <c r="V2629" i="12"/>
  <c r="B2630" i="12"/>
  <c r="U2629" i="12"/>
  <c r="E2629" i="12"/>
  <c r="F2629" i="12" s="1"/>
  <c r="N2629" i="12"/>
  <c r="O2629" i="12" s="1"/>
  <c r="P2629" i="12" s="1"/>
  <c r="Q2628" i="12"/>
  <c r="R2628" i="12" s="1"/>
  <c r="K2628" i="12"/>
  <c r="K2629" i="12" l="1"/>
  <c r="Q2629" i="12"/>
  <c r="R2629" i="12" s="1"/>
  <c r="W2629" i="12"/>
  <c r="E1310" i="13"/>
  <c r="J2630" i="12"/>
  <c r="Y2630" i="12"/>
  <c r="I2630" i="12"/>
  <c r="V2630" i="12"/>
  <c r="B2631" i="12"/>
  <c r="U2630" i="12"/>
  <c r="E2630" i="12"/>
  <c r="F2630" i="12" s="1"/>
  <c r="N2630" i="12"/>
  <c r="O2630" i="12" s="1"/>
  <c r="P2630" i="12" s="1"/>
  <c r="K2630" i="12" l="1"/>
  <c r="Q2630" i="12"/>
  <c r="R2630" i="12" s="1"/>
  <c r="W2630" i="12"/>
  <c r="E1309" i="13"/>
  <c r="V2631" i="12"/>
  <c r="B2632" i="12"/>
  <c r="U2631" i="12"/>
  <c r="E2631" i="12"/>
  <c r="F2631" i="12" s="1"/>
  <c r="N2631" i="12"/>
  <c r="O2631" i="12" s="1"/>
  <c r="P2631" i="12" s="1"/>
  <c r="J2631" i="12"/>
  <c r="Y2631" i="12"/>
  <c r="I2631" i="12"/>
  <c r="K2631" i="12" l="1"/>
  <c r="Q2631" i="12"/>
  <c r="R2631" i="12" s="1"/>
  <c r="W2631" i="12"/>
  <c r="E1308" i="13"/>
  <c r="N2632" i="12"/>
  <c r="O2632" i="12" s="1"/>
  <c r="P2632" i="12" s="1"/>
  <c r="J2632" i="12"/>
  <c r="Y2632" i="12"/>
  <c r="I2632" i="12"/>
  <c r="V2632" i="12"/>
  <c r="B2633" i="12"/>
  <c r="U2632" i="12"/>
  <c r="E2632" i="12"/>
  <c r="F2632" i="12" s="1"/>
  <c r="K2632" i="12" l="1"/>
  <c r="W2632" i="12"/>
  <c r="E1307" i="13"/>
  <c r="N2633" i="12"/>
  <c r="O2633" i="12" s="1"/>
  <c r="P2633" i="12" s="1"/>
  <c r="J2633" i="12"/>
  <c r="Y2633" i="12"/>
  <c r="I2633" i="12"/>
  <c r="V2633" i="12"/>
  <c r="B2634" i="12"/>
  <c r="U2633" i="12"/>
  <c r="E2633" i="12"/>
  <c r="F2633" i="12" s="1"/>
  <c r="Q2632" i="12"/>
  <c r="R2632" i="12" s="1"/>
  <c r="W2633" i="12" l="1"/>
  <c r="Q2633" i="12"/>
  <c r="R2633" i="12" s="1"/>
  <c r="E1306" i="13"/>
  <c r="N2634" i="12"/>
  <c r="O2634" i="12" s="1"/>
  <c r="P2634" i="12" s="1"/>
  <c r="J2634" i="12"/>
  <c r="Y2634" i="12"/>
  <c r="I2634" i="12"/>
  <c r="V2634" i="12"/>
  <c r="B2635" i="12"/>
  <c r="U2634" i="12"/>
  <c r="E2634" i="12"/>
  <c r="F2634" i="12" s="1"/>
  <c r="K2633" i="12"/>
  <c r="Q2634" i="12" l="1"/>
  <c r="R2634" i="12" s="1"/>
  <c r="W2634" i="12"/>
  <c r="E1305" i="13"/>
  <c r="J2635" i="12"/>
  <c r="Y2635" i="12"/>
  <c r="I2635" i="12"/>
  <c r="V2635" i="12"/>
  <c r="B2636" i="12"/>
  <c r="U2635" i="12"/>
  <c r="E2635" i="12"/>
  <c r="F2635" i="12" s="1"/>
  <c r="N2635" i="12"/>
  <c r="O2635" i="12" s="1"/>
  <c r="P2635" i="12" s="1"/>
  <c r="K2634" i="12"/>
  <c r="K2635" i="12" l="1"/>
  <c r="E1304" i="13"/>
  <c r="V2636" i="12"/>
  <c r="B2637" i="12"/>
  <c r="U2636" i="12"/>
  <c r="E2636" i="12"/>
  <c r="F2636" i="12" s="1"/>
  <c r="N2636" i="12"/>
  <c r="O2636" i="12" s="1"/>
  <c r="P2636" i="12" s="1"/>
  <c r="J2636" i="12"/>
  <c r="Y2636" i="12"/>
  <c r="I2636" i="12"/>
  <c r="Q2635" i="12"/>
  <c r="R2635" i="12" s="1"/>
  <c r="W2635" i="12"/>
  <c r="K2636" i="12" l="1"/>
  <c r="W2636" i="12"/>
  <c r="Q2636" i="12"/>
  <c r="R2636" i="12" s="1"/>
  <c r="E1303" i="13"/>
  <c r="B2638" i="12"/>
  <c r="U2637" i="12"/>
  <c r="E2637" i="12"/>
  <c r="F2637" i="12" s="1"/>
  <c r="N2637" i="12"/>
  <c r="O2637" i="12" s="1"/>
  <c r="P2637" i="12" s="1"/>
  <c r="J2637" i="12"/>
  <c r="Y2637" i="12"/>
  <c r="I2637" i="12"/>
  <c r="V2637" i="12"/>
  <c r="Q2637" i="12" l="1"/>
  <c r="R2637" i="12" s="1"/>
  <c r="W2637" i="12"/>
  <c r="E1302" i="13"/>
  <c r="N2638" i="12"/>
  <c r="O2638" i="12" s="1"/>
  <c r="P2638" i="12" s="1"/>
  <c r="J2638" i="12"/>
  <c r="Y2638" i="12"/>
  <c r="I2638" i="12"/>
  <c r="V2638" i="12"/>
  <c r="B2639" i="12"/>
  <c r="U2638" i="12"/>
  <c r="E2638" i="12"/>
  <c r="F2638" i="12" s="1"/>
  <c r="K2637" i="12"/>
  <c r="W2638" i="12" l="1"/>
  <c r="K2638" i="12"/>
  <c r="Q2638" i="12"/>
  <c r="R2638" i="12" s="1"/>
  <c r="E1301" i="13"/>
  <c r="N2639" i="12"/>
  <c r="O2639" i="12" s="1"/>
  <c r="P2639" i="12" s="1"/>
  <c r="J2639" i="12"/>
  <c r="Y2639" i="12"/>
  <c r="I2639" i="12"/>
  <c r="V2639" i="12"/>
  <c r="B2640" i="12"/>
  <c r="U2639" i="12"/>
  <c r="E2639" i="12"/>
  <c r="F2639" i="12" s="1"/>
  <c r="K2639" i="12" l="1"/>
  <c r="W2639" i="12"/>
  <c r="Q2639" i="12"/>
  <c r="R2639" i="12" s="1"/>
  <c r="E1300" i="13"/>
  <c r="J2640" i="12"/>
  <c r="Y2640" i="12"/>
  <c r="I2640" i="12"/>
  <c r="V2640" i="12"/>
  <c r="B2641" i="12"/>
  <c r="U2640" i="12"/>
  <c r="E2640" i="12"/>
  <c r="F2640" i="12" s="1"/>
  <c r="N2640" i="12"/>
  <c r="O2640" i="12" s="1"/>
  <c r="P2640" i="12" s="1"/>
  <c r="K2640" i="12" l="1"/>
  <c r="Q2640" i="12"/>
  <c r="R2640" i="12" s="1"/>
  <c r="W2640" i="12"/>
  <c r="E1299" i="13"/>
  <c r="Y2641" i="12"/>
  <c r="I2641" i="12"/>
  <c r="V2641" i="12"/>
  <c r="B2642" i="12"/>
  <c r="U2641" i="12"/>
  <c r="E2641" i="12"/>
  <c r="F2641" i="12" s="1"/>
  <c r="N2641" i="12"/>
  <c r="O2641" i="12" s="1"/>
  <c r="P2641" i="12" s="1"/>
  <c r="J2641" i="12"/>
  <c r="W2641" i="12" l="1"/>
  <c r="Q2641" i="12"/>
  <c r="R2641" i="12" s="1"/>
  <c r="E1298" i="13"/>
  <c r="V2642" i="12"/>
  <c r="B2643" i="12"/>
  <c r="U2642" i="12"/>
  <c r="E2642" i="12"/>
  <c r="F2642" i="12" s="1"/>
  <c r="N2642" i="12"/>
  <c r="O2642" i="12" s="1"/>
  <c r="P2642" i="12" s="1"/>
  <c r="J2642" i="12"/>
  <c r="Y2642" i="12"/>
  <c r="I2642" i="12"/>
  <c r="K2641" i="12"/>
  <c r="W2642" i="12" l="1"/>
  <c r="E1297" i="13"/>
  <c r="N2643" i="12"/>
  <c r="O2643" i="12" s="1"/>
  <c r="P2643" i="12" s="1"/>
  <c r="J2643" i="12"/>
  <c r="Y2643" i="12"/>
  <c r="I2643" i="12"/>
  <c r="V2643" i="12"/>
  <c r="B2644" i="12"/>
  <c r="U2643" i="12"/>
  <c r="E2643" i="12"/>
  <c r="F2643" i="12" s="1"/>
  <c r="K2642" i="12"/>
  <c r="Q2642" i="12"/>
  <c r="R2642" i="12" s="1"/>
  <c r="W2643" i="12" l="1"/>
  <c r="Q2643" i="12"/>
  <c r="R2643" i="12" s="1"/>
  <c r="E1296" i="13"/>
  <c r="N2644" i="12"/>
  <c r="O2644" i="12" s="1"/>
  <c r="P2644" i="12" s="1"/>
  <c r="J2644" i="12"/>
  <c r="Y2644" i="12"/>
  <c r="I2644" i="12"/>
  <c r="V2644" i="12"/>
  <c r="B2645" i="12"/>
  <c r="U2644" i="12"/>
  <c r="E2644" i="12"/>
  <c r="F2644" i="12" s="1"/>
  <c r="K2643" i="12"/>
  <c r="W2644" i="12" l="1"/>
  <c r="K2644" i="12"/>
  <c r="Q2644" i="12"/>
  <c r="R2644" i="12" s="1"/>
  <c r="E1295" i="13"/>
  <c r="J2645" i="12"/>
  <c r="Y2645" i="12"/>
  <c r="I2645" i="12"/>
  <c r="V2645" i="12"/>
  <c r="B2646" i="12"/>
  <c r="U2645" i="12"/>
  <c r="E2645" i="12"/>
  <c r="F2645" i="12" s="1"/>
  <c r="N2645" i="12"/>
  <c r="O2645" i="12" s="1"/>
  <c r="P2645" i="12" s="1"/>
  <c r="W2645" i="12" l="1"/>
  <c r="Q2645" i="12"/>
  <c r="R2645" i="12" s="1"/>
  <c r="E1294" i="13"/>
  <c r="J2646" i="12"/>
  <c r="Y2646" i="12"/>
  <c r="I2646" i="12"/>
  <c r="V2646" i="12"/>
  <c r="B2647" i="12"/>
  <c r="U2646" i="12"/>
  <c r="E2646" i="12"/>
  <c r="F2646" i="12" s="1"/>
  <c r="N2646" i="12"/>
  <c r="O2646" i="12" s="1"/>
  <c r="P2646" i="12" s="1"/>
  <c r="K2645" i="12"/>
  <c r="W2646" i="12" l="1"/>
  <c r="Q2646" i="12"/>
  <c r="R2646" i="12" s="1"/>
  <c r="E1293" i="13"/>
  <c r="V2647" i="12"/>
  <c r="B2648" i="12"/>
  <c r="U2647" i="12"/>
  <c r="E2647" i="12"/>
  <c r="F2647" i="12" s="1"/>
  <c r="N2647" i="12"/>
  <c r="O2647" i="12" s="1"/>
  <c r="P2647" i="12" s="1"/>
  <c r="J2647" i="12"/>
  <c r="Y2647" i="12"/>
  <c r="I2647" i="12"/>
  <c r="K2646" i="12"/>
  <c r="Q2647" i="12" l="1"/>
  <c r="R2647" i="12" s="1"/>
  <c r="W2647" i="12"/>
  <c r="K2647" i="12"/>
  <c r="E1292" i="13"/>
  <c r="N2648" i="12"/>
  <c r="O2648" i="12" s="1"/>
  <c r="P2648" i="12" s="1"/>
  <c r="J2648" i="12"/>
  <c r="Y2648" i="12"/>
  <c r="I2648" i="12"/>
  <c r="V2648" i="12"/>
  <c r="B2649" i="12"/>
  <c r="U2648" i="12"/>
  <c r="E2648" i="12"/>
  <c r="F2648" i="12" s="1"/>
  <c r="W2648" i="12" l="1"/>
  <c r="Q2648" i="12"/>
  <c r="R2648" i="12" s="1"/>
  <c r="E1291" i="13"/>
  <c r="N2649" i="12"/>
  <c r="O2649" i="12" s="1"/>
  <c r="P2649" i="12" s="1"/>
  <c r="J2649" i="12"/>
  <c r="Y2649" i="12"/>
  <c r="I2649" i="12"/>
  <c r="V2649" i="12"/>
  <c r="B2650" i="12"/>
  <c r="U2649" i="12"/>
  <c r="E2649" i="12"/>
  <c r="F2649" i="12" s="1"/>
  <c r="K2648" i="12"/>
  <c r="W2649" i="12" l="1"/>
  <c r="E1290" i="13"/>
  <c r="Y2650" i="12"/>
  <c r="N2650" i="12"/>
  <c r="O2650" i="12" s="1"/>
  <c r="P2650" i="12" s="1"/>
  <c r="J2650" i="12"/>
  <c r="I2650" i="12"/>
  <c r="V2650" i="12"/>
  <c r="E2650" i="12"/>
  <c r="F2650" i="12" s="1"/>
  <c r="U2650" i="12"/>
  <c r="B2651" i="12"/>
  <c r="K2649" i="12"/>
  <c r="Q2649" i="12"/>
  <c r="R2649" i="12" s="1"/>
  <c r="K2650" i="12" l="1"/>
  <c r="Q2650" i="12"/>
  <c r="R2650" i="12" s="1"/>
  <c r="E1289" i="13"/>
  <c r="Y2651" i="12"/>
  <c r="I2651" i="12"/>
  <c r="V2651" i="12"/>
  <c r="N2651" i="12"/>
  <c r="O2651" i="12" s="1"/>
  <c r="P2651" i="12" s="1"/>
  <c r="J2651" i="12"/>
  <c r="E2651" i="12"/>
  <c r="F2651" i="12" s="1"/>
  <c r="U2651" i="12"/>
  <c r="B2652" i="12"/>
  <c r="W2650" i="12"/>
  <c r="W2651" i="12" l="1"/>
  <c r="K2651" i="12"/>
  <c r="Q2651" i="12"/>
  <c r="R2651" i="12" s="1"/>
  <c r="E1288" i="13"/>
  <c r="J2652" i="12"/>
  <c r="V2652" i="12"/>
  <c r="B2653" i="12"/>
  <c r="N2652" i="12"/>
  <c r="O2652" i="12" s="1"/>
  <c r="P2652" i="12" s="1"/>
  <c r="I2652" i="12"/>
  <c r="Y2652" i="12"/>
  <c r="E2652" i="12"/>
  <c r="F2652" i="12" s="1"/>
  <c r="U2652" i="12"/>
  <c r="W2652" i="12" l="1"/>
  <c r="E1287" i="13"/>
  <c r="V2653" i="12"/>
  <c r="E2653" i="12"/>
  <c r="F2653" i="12" s="1"/>
  <c r="Y2653" i="12"/>
  <c r="U2653" i="12"/>
  <c r="B2654" i="12"/>
  <c r="N2653" i="12"/>
  <c r="O2653" i="12" s="1"/>
  <c r="P2653" i="12" s="1"/>
  <c r="J2653" i="12"/>
  <c r="I2653" i="12"/>
  <c r="K2652" i="12"/>
  <c r="Q2652" i="12"/>
  <c r="R2652" i="12" s="1"/>
  <c r="W2653" i="12" l="1"/>
  <c r="E1286" i="13"/>
  <c r="J2654" i="12"/>
  <c r="I2654" i="12"/>
  <c r="Y2654" i="12"/>
  <c r="E2654" i="12"/>
  <c r="F2654" i="12" s="1"/>
  <c r="V2654" i="12"/>
  <c r="U2654" i="12"/>
  <c r="B2655" i="12"/>
  <c r="N2654" i="12"/>
  <c r="O2654" i="12" s="1"/>
  <c r="P2654" i="12" s="1"/>
  <c r="Q2653" i="12"/>
  <c r="R2653" i="12" s="1"/>
  <c r="K2653" i="12"/>
  <c r="K2654" i="12" l="1"/>
  <c r="E1285" i="13"/>
  <c r="J2655" i="12"/>
  <c r="U2655" i="12"/>
  <c r="B2656" i="12"/>
  <c r="N2655" i="12"/>
  <c r="O2655" i="12" s="1"/>
  <c r="P2655" i="12" s="1"/>
  <c r="I2655" i="12"/>
  <c r="Y2655" i="12"/>
  <c r="E2655" i="12"/>
  <c r="F2655" i="12" s="1"/>
  <c r="V2655" i="12"/>
  <c r="Q2654" i="12"/>
  <c r="R2654" i="12" s="1"/>
  <c r="W2654" i="12"/>
  <c r="W2655" i="12" l="1"/>
  <c r="E1284" i="13"/>
  <c r="N2656" i="12"/>
  <c r="O2656" i="12" s="1"/>
  <c r="P2656" i="12" s="1"/>
  <c r="J2656" i="12"/>
  <c r="E2656" i="12"/>
  <c r="F2656" i="12" s="1"/>
  <c r="Y2656" i="12"/>
  <c r="V2656" i="12"/>
  <c r="U2656" i="12"/>
  <c r="B2657" i="12"/>
  <c r="I2656" i="12"/>
  <c r="Q2655" i="12"/>
  <c r="R2655" i="12" s="1"/>
  <c r="K2655" i="12"/>
  <c r="W2656" i="12" l="1"/>
  <c r="K2656" i="12"/>
  <c r="Q2656" i="12"/>
  <c r="R2656" i="12" s="1"/>
  <c r="E1283" i="13"/>
  <c r="J2657" i="12"/>
  <c r="N2657" i="12"/>
  <c r="O2657" i="12" s="1"/>
  <c r="P2657" i="12" s="1"/>
  <c r="I2657" i="12"/>
  <c r="E2657" i="12"/>
  <c r="F2657" i="12" s="1"/>
  <c r="Y2657" i="12"/>
  <c r="V2657" i="12"/>
  <c r="U2657" i="12"/>
  <c r="B2658" i="12"/>
  <c r="W2657" i="12" l="1"/>
  <c r="Q2657" i="12"/>
  <c r="R2657" i="12" s="1"/>
  <c r="E1282" i="13"/>
  <c r="V2658" i="12"/>
  <c r="U2658" i="12"/>
  <c r="B2659" i="12"/>
  <c r="N2658" i="12"/>
  <c r="O2658" i="12" s="1"/>
  <c r="P2658" i="12" s="1"/>
  <c r="J2658" i="12"/>
  <c r="I2658" i="12"/>
  <c r="E2658" i="12"/>
  <c r="F2658" i="12" s="1"/>
  <c r="Y2658" i="12"/>
  <c r="K2657" i="12"/>
  <c r="W2658" i="12" l="1"/>
  <c r="E1281" i="13"/>
  <c r="B2660" i="12"/>
  <c r="U2659" i="12"/>
  <c r="E2659" i="12"/>
  <c r="F2659" i="12" s="1"/>
  <c r="N2659" i="12"/>
  <c r="O2659" i="12" s="1"/>
  <c r="P2659" i="12" s="1"/>
  <c r="I2659" i="12"/>
  <c r="Y2659" i="12"/>
  <c r="V2659" i="12"/>
  <c r="J2659" i="12"/>
  <c r="Q2658" i="12"/>
  <c r="R2658" i="12" s="1"/>
  <c r="K2658" i="12"/>
  <c r="K2659" i="12" l="1"/>
  <c r="Q2659" i="12"/>
  <c r="R2659" i="12" s="1"/>
  <c r="W2659" i="12"/>
  <c r="E1280" i="13"/>
  <c r="N2660" i="12"/>
  <c r="O2660" i="12" s="1"/>
  <c r="P2660" i="12" s="1"/>
  <c r="B2661" i="12"/>
  <c r="J2660" i="12"/>
  <c r="I2660" i="12"/>
  <c r="E2660" i="12"/>
  <c r="F2660" i="12" s="1"/>
  <c r="Y2660" i="12"/>
  <c r="V2660" i="12"/>
  <c r="U2660" i="12"/>
  <c r="E1279" i="13" l="1"/>
  <c r="N2661" i="12"/>
  <c r="O2661" i="12" s="1"/>
  <c r="P2661" i="12" s="1"/>
  <c r="Y2661" i="12"/>
  <c r="I2661" i="12"/>
  <c r="V2661" i="12"/>
  <c r="J2661" i="12"/>
  <c r="E2661" i="12"/>
  <c r="F2661" i="12" s="1"/>
  <c r="U2661" i="12"/>
  <c r="B2662" i="12"/>
  <c r="Q2660" i="12"/>
  <c r="R2660" i="12" s="1"/>
  <c r="W2660" i="12"/>
  <c r="K2660" i="12"/>
  <c r="K2661" i="12" l="1"/>
  <c r="E1278" i="13"/>
  <c r="V2662" i="12"/>
  <c r="B2663" i="12"/>
  <c r="U2662" i="12"/>
  <c r="E2662" i="12"/>
  <c r="F2662" i="12" s="1"/>
  <c r="Y2662" i="12"/>
  <c r="N2662" i="12"/>
  <c r="O2662" i="12" s="1"/>
  <c r="P2662" i="12" s="1"/>
  <c r="J2662" i="12"/>
  <c r="I2662" i="12"/>
  <c r="Q2661" i="12"/>
  <c r="R2661" i="12" s="1"/>
  <c r="W2661" i="12"/>
  <c r="K2662" i="12" l="1"/>
  <c r="Q2662" i="12"/>
  <c r="R2662" i="12" s="1"/>
  <c r="W2662" i="12"/>
  <c r="E1277" i="13"/>
  <c r="Y2663" i="12"/>
  <c r="I2663" i="12"/>
  <c r="B2664" i="12"/>
  <c r="U2663" i="12"/>
  <c r="E2663" i="12"/>
  <c r="F2663" i="12" s="1"/>
  <c r="V2663" i="12"/>
  <c r="N2663" i="12"/>
  <c r="O2663" i="12" s="1"/>
  <c r="P2663" i="12" s="1"/>
  <c r="J2663" i="12"/>
  <c r="Q2663" i="12" l="1"/>
  <c r="R2663" i="12" s="1"/>
  <c r="W2663" i="12"/>
  <c r="E1276" i="13"/>
  <c r="V2664" i="12"/>
  <c r="B2665" i="12"/>
  <c r="U2664" i="12"/>
  <c r="E2664" i="12"/>
  <c r="F2664" i="12" s="1"/>
  <c r="N2664" i="12"/>
  <c r="O2664" i="12" s="1"/>
  <c r="P2664" i="12" s="1"/>
  <c r="J2664" i="12"/>
  <c r="I2664" i="12"/>
  <c r="Y2664" i="12"/>
  <c r="K2663" i="12"/>
  <c r="W2664" i="12" l="1"/>
  <c r="E1275" i="13"/>
  <c r="J2665" i="12"/>
  <c r="I2665" i="12"/>
  <c r="B2666" i="12"/>
  <c r="E2665" i="12"/>
  <c r="F2665" i="12" s="1"/>
  <c r="Y2665" i="12"/>
  <c r="V2665" i="12"/>
  <c r="U2665" i="12"/>
  <c r="N2665" i="12"/>
  <c r="O2665" i="12" s="1"/>
  <c r="P2665" i="12" s="1"/>
  <c r="K2664" i="12"/>
  <c r="Q2664" i="12"/>
  <c r="R2664" i="12" s="1"/>
  <c r="W2665" i="12" l="1"/>
  <c r="Q2665" i="12"/>
  <c r="R2665" i="12" s="1"/>
  <c r="E1274" i="13"/>
  <c r="J2666" i="12"/>
  <c r="Y2666" i="12"/>
  <c r="I2666" i="12"/>
  <c r="V2666" i="12"/>
  <c r="U2666" i="12"/>
  <c r="N2666" i="12"/>
  <c r="O2666" i="12" s="1"/>
  <c r="P2666" i="12" s="1"/>
  <c r="B2667" i="12"/>
  <c r="E2666" i="12"/>
  <c r="F2666" i="12" s="1"/>
  <c r="K2665" i="12"/>
  <c r="W2666" i="12" l="1"/>
  <c r="K2666" i="12"/>
  <c r="E1273" i="13"/>
  <c r="Y2667" i="12"/>
  <c r="I2667" i="12"/>
  <c r="V2667" i="12"/>
  <c r="B2668" i="12"/>
  <c r="U2667" i="12"/>
  <c r="E2667" i="12"/>
  <c r="F2667" i="12" s="1"/>
  <c r="N2667" i="12"/>
  <c r="O2667" i="12" s="1"/>
  <c r="P2667" i="12" s="1"/>
  <c r="J2667" i="12"/>
  <c r="Q2666" i="12"/>
  <c r="R2666" i="12" s="1"/>
  <c r="Q2667" i="12" l="1"/>
  <c r="R2667" i="12" s="1"/>
  <c r="K2667" i="12"/>
  <c r="E1272" i="13"/>
  <c r="J2668" i="12"/>
  <c r="Y2668" i="12"/>
  <c r="I2668" i="12"/>
  <c r="V2668" i="12"/>
  <c r="U2668" i="12"/>
  <c r="N2668" i="12"/>
  <c r="O2668" i="12" s="1"/>
  <c r="P2668" i="12" s="1"/>
  <c r="B2669" i="12"/>
  <c r="E2668" i="12"/>
  <c r="F2668" i="12" s="1"/>
  <c r="W2667" i="12"/>
  <c r="W2668" i="12" l="1"/>
  <c r="Q2668" i="12"/>
  <c r="R2668" i="12" s="1"/>
  <c r="K2668" i="12"/>
  <c r="E1271" i="13"/>
  <c r="V2669" i="12"/>
  <c r="N2669" i="12"/>
  <c r="O2669" i="12" s="1"/>
  <c r="P2669" i="12" s="1"/>
  <c r="J2669" i="12"/>
  <c r="B2670" i="12"/>
  <c r="I2669" i="12"/>
  <c r="E2669" i="12"/>
  <c r="F2669" i="12" s="1"/>
  <c r="Y2669" i="12"/>
  <c r="U2669" i="12"/>
  <c r="K2669" i="12" l="1"/>
  <c r="W2669" i="12"/>
  <c r="E1270" i="13"/>
  <c r="N2670" i="12"/>
  <c r="O2670" i="12" s="1"/>
  <c r="P2670" i="12" s="1"/>
  <c r="B2671" i="12"/>
  <c r="E2670" i="12"/>
  <c r="F2670" i="12" s="1"/>
  <c r="Y2670" i="12"/>
  <c r="V2670" i="12"/>
  <c r="U2670" i="12"/>
  <c r="J2670" i="12"/>
  <c r="I2670" i="12"/>
  <c r="Q2669" i="12"/>
  <c r="R2669" i="12" s="1"/>
  <c r="W2670" i="12" l="1"/>
  <c r="E1269" i="13"/>
  <c r="J2671" i="12"/>
  <c r="Y2671" i="12"/>
  <c r="I2671" i="12"/>
  <c r="V2671" i="12"/>
  <c r="U2671" i="12"/>
  <c r="N2671" i="12"/>
  <c r="O2671" i="12" s="1"/>
  <c r="P2671" i="12" s="1"/>
  <c r="B2672" i="12"/>
  <c r="E2671" i="12"/>
  <c r="F2671" i="12" s="1"/>
  <c r="Q2670" i="12"/>
  <c r="R2670" i="12" s="1"/>
  <c r="K2670" i="12"/>
  <c r="Q2671" i="12" l="1"/>
  <c r="R2671" i="12" s="1"/>
  <c r="W2671" i="12"/>
  <c r="K2671" i="12"/>
  <c r="E1268" i="13"/>
  <c r="N2672" i="12"/>
  <c r="O2672" i="12" s="1"/>
  <c r="P2672" i="12" s="1"/>
  <c r="J2672" i="12"/>
  <c r="V2672" i="12"/>
  <c r="B2673" i="12"/>
  <c r="U2672" i="12"/>
  <c r="E2672" i="12"/>
  <c r="F2672" i="12" s="1"/>
  <c r="I2672" i="12"/>
  <c r="Y2672" i="12"/>
  <c r="K2672" i="12" l="1"/>
  <c r="E1267" i="13"/>
  <c r="J2673" i="12"/>
  <c r="B2674" i="12"/>
  <c r="U2673" i="12"/>
  <c r="E2673" i="12"/>
  <c r="F2673" i="12" s="1"/>
  <c r="N2673" i="12"/>
  <c r="O2673" i="12" s="1"/>
  <c r="P2673" i="12" s="1"/>
  <c r="I2673" i="12"/>
  <c r="Y2673" i="12"/>
  <c r="V2673" i="12"/>
  <c r="Q2672" i="12"/>
  <c r="R2672" i="12" s="1"/>
  <c r="W2672" i="12"/>
  <c r="K2673" i="12" l="1"/>
  <c r="W2673" i="12"/>
  <c r="E1266" i="13"/>
  <c r="J2674" i="12"/>
  <c r="I2674" i="12"/>
  <c r="B2675" i="12"/>
  <c r="E2674" i="12"/>
  <c r="F2674" i="12" s="1"/>
  <c r="Y2674" i="12"/>
  <c r="V2674" i="12"/>
  <c r="U2674" i="12"/>
  <c r="N2674" i="12"/>
  <c r="O2674" i="12" s="1"/>
  <c r="P2674" i="12" s="1"/>
  <c r="Q2673" i="12"/>
  <c r="R2673" i="12" s="1"/>
  <c r="Q2674" i="12" l="1"/>
  <c r="R2674" i="12" s="1"/>
  <c r="E1265" i="13"/>
  <c r="B2676" i="12"/>
  <c r="U2675" i="12"/>
  <c r="E2675" i="12"/>
  <c r="F2675" i="12" s="1"/>
  <c r="N2675" i="12"/>
  <c r="O2675" i="12" s="1"/>
  <c r="P2675" i="12" s="1"/>
  <c r="Y2675" i="12"/>
  <c r="V2675" i="12"/>
  <c r="J2675" i="12"/>
  <c r="I2675" i="12"/>
  <c r="K2674" i="12"/>
  <c r="W2674" i="12"/>
  <c r="W2675" i="12" l="1"/>
  <c r="Q2675" i="12"/>
  <c r="R2675" i="12" s="1"/>
  <c r="E1264" i="13"/>
  <c r="N2676" i="12"/>
  <c r="O2676" i="12" s="1"/>
  <c r="P2676" i="12" s="1"/>
  <c r="J2676" i="12"/>
  <c r="Y2676" i="12"/>
  <c r="I2676" i="12"/>
  <c r="V2676" i="12"/>
  <c r="B2677" i="12"/>
  <c r="U2676" i="12"/>
  <c r="E2676" i="12"/>
  <c r="F2676" i="12" s="1"/>
  <c r="K2675" i="12"/>
  <c r="W2676" i="12" l="1"/>
  <c r="Q2676" i="12"/>
  <c r="R2676" i="12" s="1"/>
  <c r="K2676" i="12"/>
  <c r="E1263" i="13"/>
  <c r="N2677" i="12"/>
  <c r="O2677" i="12" s="1"/>
  <c r="P2677" i="12" s="1"/>
  <c r="J2677" i="12"/>
  <c r="Y2677" i="12"/>
  <c r="I2677" i="12"/>
  <c r="V2677" i="12"/>
  <c r="E2677" i="12"/>
  <c r="F2677" i="12" s="1"/>
  <c r="B2678" i="12"/>
  <c r="U2677" i="12"/>
  <c r="Q2677" i="12" l="1"/>
  <c r="R2677" i="12" s="1"/>
  <c r="W2677" i="12"/>
  <c r="E1262" i="13"/>
  <c r="V2678" i="12"/>
  <c r="B2679" i="12"/>
  <c r="U2678" i="12"/>
  <c r="E2678" i="12"/>
  <c r="F2678" i="12" s="1"/>
  <c r="N2678" i="12"/>
  <c r="O2678" i="12" s="1"/>
  <c r="P2678" i="12" s="1"/>
  <c r="J2678" i="12"/>
  <c r="I2678" i="12"/>
  <c r="Y2678" i="12"/>
  <c r="K2677" i="12"/>
  <c r="E1261" i="13" l="1"/>
  <c r="Y2679" i="12"/>
  <c r="I2679" i="12"/>
  <c r="B2680" i="12"/>
  <c r="U2679" i="12"/>
  <c r="E2679" i="12"/>
  <c r="F2679" i="12" s="1"/>
  <c r="V2679" i="12"/>
  <c r="N2679" i="12"/>
  <c r="O2679" i="12" s="1"/>
  <c r="P2679" i="12" s="1"/>
  <c r="J2679" i="12"/>
  <c r="Q2678" i="12"/>
  <c r="R2678" i="12" s="1"/>
  <c r="K2678" i="12"/>
  <c r="W2678" i="12"/>
  <c r="W2679" i="12" l="1"/>
  <c r="Q2679" i="12"/>
  <c r="R2679" i="12" s="1"/>
  <c r="E1260" i="13"/>
  <c r="V2680" i="12"/>
  <c r="B2681" i="12"/>
  <c r="U2680" i="12"/>
  <c r="E2680" i="12"/>
  <c r="F2680" i="12" s="1"/>
  <c r="N2680" i="12"/>
  <c r="O2680" i="12" s="1"/>
  <c r="P2680" i="12" s="1"/>
  <c r="J2680" i="12"/>
  <c r="Y2680" i="12"/>
  <c r="I2680" i="12"/>
  <c r="K2679" i="12"/>
  <c r="K2680" i="12" l="1"/>
  <c r="W2680" i="12"/>
  <c r="Q2680" i="12"/>
  <c r="R2680" i="12" s="1"/>
  <c r="E1259" i="13"/>
  <c r="N2681" i="12"/>
  <c r="O2681" i="12" s="1"/>
  <c r="P2681" i="12" s="1"/>
  <c r="J2681" i="12"/>
  <c r="Y2681" i="12"/>
  <c r="I2681" i="12"/>
  <c r="V2681" i="12"/>
  <c r="B2682" i="12"/>
  <c r="U2681" i="12"/>
  <c r="E2681" i="12"/>
  <c r="F2681" i="12" s="1"/>
  <c r="W2681" i="12" l="1"/>
  <c r="Q2681" i="12"/>
  <c r="R2681" i="12" s="1"/>
  <c r="E1258" i="13"/>
  <c r="N2682" i="12"/>
  <c r="O2682" i="12" s="1"/>
  <c r="P2682" i="12" s="1"/>
  <c r="J2682" i="12"/>
  <c r="Y2682" i="12"/>
  <c r="I2682" i="12"/>
  <c r="V2682" i="12"/>
  <c r="B2683" i="12"/>
  <c r="U2682" i="12"/>
  <c r="E2682" i="12"/>
  <c r="F2682" i="12" s="1"/>
  <c r="K2681" i="12"/>
  <c r="Q2682" i="12" l="1"/>
  <c r="R2682" i="12" s="1"/>
  <c r="K2682" i="12"/>
  <c r="W2682" i="12"/>
  <c r="E1257" i="13"/>
  <c r="J2683" i="12"/>
  <c r="Y2683" i="12"/>
  <c r="I2683" i="12"/>
  <c r="V2683" i="12"/>
  <c r="B2684" i="12"/>
  <c r="U2683" i="12"/>
  <c r="E2683" i="12"/>
  <c r="F2683" i="12" s="1"/>
  <c r="N2683" i="12"/>
  <c r="O2683" i="12" s="1"/>
  <c r="P2683" i="12" s="1"/>
  <c r="W2683" i="12" l="1"/>
  <c r="Q2683" i="12"/>
  <c r="R2683" i="12" s="1"/>
  <c r="K2683" i="12"/>
  <c r="E1256" i="13"/>
  <c r="J2684" i="12"/>
  <c r="Y2684" i="12"/>
  <c r="I2684" i="12"/>
  <c r="V2684" i="12"/>
  <c r="B2685" i="12"/>
  <c r="U2684" i="12"/>
  <c r="E2684" i="12"/>
  <c r="F2684" i="12" s="1"/>
  <c r="N2684" i="12"/>
  <c r="O2684" i="12" s="1"/>
  <c r="P2684" i="12" s="1"/>
  <c r="W2684" i="12" l="1"/>
  <c r="E1255" i="13"/>
  <c r="V2685" i="12"/>
  <c r="B2686" i="12"/>
  <c r="U2685" i="12"/>
  <c r="E2685" i="12"/>
  <c r="F2685" i="12" s="1"/>
  <c r="N2685" i="12"/>
  <c r="O2685" i="12" s="1"/>
  <c r="P2685" i="12" s="1"/>
  <c r="J2685" i="12"/>
  <c r="Y2685" i="12"/>
  <c r="I2685" i="12"/>
  <c r="K2684" i="12"/>
  <c r="Q2684" i="12"/>
  <c r="R2684" i="12" s="1"/>
  <c r="W2685" i="12" l="1"/>
  <c r="Q2685" i="12"/>
  <c r="R2685" i="12" s="1"/>
  <c r="K2685" i="12"/>
  <c r="E1254" i="13"/>
  <c r="N2686" i="12"/>
  <c r="O2686" i="12" s="1"/>
  <c r="P2686" i="12" s="1"/>
  <c r="J2686" i="12"/>
  <c r="B2687" i="12"/>
  <c r="Y2686" i="12"/>
  <c r="V2686" i="12"/>
  <c r="U2686" i="12"/>
  <c r="I2686" i="12"/>
  <c r="E2686" i="12"/>
  <c r="F2686" i="12" s="1"/>
  <c r="Q2686" i="12" l="1"/>
  <c r="R2686" i="12" s="1"/>
  <c r="K2686" i="12"/>
  <c r="W2686" i="12"/>
  <c r="E1253" i="13"/>
  <c r="N2687" i="12"/>
  <c r="O2687" i="12" s="1"/>
  <c r="P2687" i="12" s="1"/>
  <c r="J2687" i="12"/>
  <c r="Y2687" i="12"/>
  <c r="I2687" i="12"/>
  <c r="B2688" i="12"/>
  <c r="U2687" i="12"/>
  <c r="E2687" i="12"/>
  <c r="F2687" i="12" s="1"/>
  <c r="V2687" i="12"/>
  <c r="Q2687" i="12" l="1"/>
  <c r="R2687" i="12" s="1"/>
  <c r="W2687" i="12"/>
  <c r="E1252" i="13"/>
  <c r="N2688" i="12"/>
  <c r="O2688" i="12" s="1"/>
  <c r="P2688" i="12" s="1"/>
  <c r="J2688" i="12"/>
  <c r="Y2688" i="12"/>
  <c r="I2688" i="12"/>
  <c r="V2688" i="12"/>
  <c r="B2689" i="12"/>
  <c r="U2688" i="12"/>
  <c r="E2688" i="12"/>
  <c r="F2688" i="12" s="1"/>
  <c r="K2687" i="12"/>
  <c r="Q2688" i="12" l="1"/>
  <c r="R2688" i="12" s="1"/>
  <c r="W2688" i="12"/>
  <c r="E1251" i="13"/>
  <c r="J2689" i="12"/>
  <c r="Y2689" i="12"/>
  <c r="I2689" i="12"/>
  <c r="V2689" i="12"/>
  <c r="B2690" i="12"/>
  <c r="U2689" i="12"/>
  <c r="E2689" i="12"/>
  <c r="F2689" i="12" s="1"/>
  <c r="N2689" i="12"/>
  <c r="O2689" i="12" s="1"/>
  <c r="P2689" i="12" s="1"/>
  <c r="K2688" i="12"/>
  <c r="W2689" i="12" l="1"/>
  <c r="Q2689" i="12"/>
  <c r="R2689" i="12" s="1"/>
  <c r="E1250" i="13"/>
  <c r="V2690" i="12"/>
  <c r="B2691" i="12"/>
  <c r="U2690" i="12"/>
  <c r="E2690" i="12"/>
  <c r="F2690" i="12" s="1"/>
  <c r="N2690" i="12"/>
  <c r="O2690" i="12" s="1"/>
  <c r="P2690" i="12" s="1"/>
  <c r="Y2690" i="12"/>
  <c r="J2690" i="12"/>
  <c r="I2690" i="12"/>
  <c r="K2689" i="12"/>
  <c r="W2690" i="12" l="1"/>
  <c r="Q2690" i="12"/>
  <c r="R2690" i="12" s="1"/>
  <c r="K2690" i="12"/>
  <c r="E1249" i="13"/>
  <c r="B2692" i="12"/>
  <c r="U2691" i="12"/>
  <c r="E2691" i="12"/>
  <c r="F2691" i="12" s="1"/>
  <c r="N2691" i="12"/>
  <c r="O2691" i="12" s="1"/>
  <c r="P2691" i="12" s="1"/>
  <c r="Y2691" i="12"/>
  <c r="I2691" i="12"/>
  <c r="V2691" i="12"/>
  <c r="J2691" i="12"/>
  <c r="W2691" i="12" l="1"/>
  <c r="E1248" i="13"/>
  <c r="N2692" i="12"/>
  <c r="O2692" i="12" s="1"/>
  <c r="P2692" i="12" s="1"/>
  <c r="J2692" i="12"/>
  <c r="Y2692" i="12"/>
  <c r="I2692" i="12"/>
  <c r="V2692" i="12"/>
  <c r="B2693" i="12"/>
  <c r="U2692" i="12"/>
  <c r="E2692" i="12"/>
  <c r="F2692" i="12" s="1"/>
  <c r="K2691" i="12"/>
  <c r="Q2691" i="12"/>
  <c r="R2691" i="12" s="1"/>
  <c r="K2692" i="12" l="1"/>
  <c r="Q2692" i="12"/>
  <c r="R2692" i="12" s="1"/>
  <c r="W2692" i="12"/>
  <c r="E1247" i="13"/>
  <c r="N2693" i="12"/>
  <c r="O2693" i="12" s="1"/>
  <c r="P2693" i="12" s="1"/>
  <c r="J2693" i="12"/>
  <c r="Y2693" i="12"/>
  <c r="I2693" i="12"/>
  <c r="V2693" i="12"/>
  <c r="B2694" i="12"/>
  <c r="U2693" i="12"/>
  <c r="E2693" i="12"/>
  <c r="F2693" i="12" s="1"/>
  <c r="Q2693" i="12" l="1"/>
  <c r="R2693" i="12" s="1"/>
  <c r="W2693" i="12"/>
  <c r="K2693" i="12"/>
  <c r="E1246" i="13"/>
  <c r="J2694" i="12"/>
  <c r="Y2694" i="12"/>
  <c r="I2694" i="12"/>
  <c r="V2694" i="12"/>
  <c r="B2695" i="12"/>
  <c r="U2694" i="12"/>
  <c r="E2694" i="12"/>
  <c r="F2694" i="12" s="1"/>
  <c r="N2694" i="12"/>
  <c r="O2694" i="12" s="1"/>
  <c r="P2694" i="12" s="1"/>
  <c r="W2694" i="12" l="1"/>
  <c r="E1245" i="13"/>
  <c r="Y2695" i="12"/>
  <c r="I2695" i="12"/>
  <c r="V2695" i="12"/>
  <c r="B2696" i="12"/>
  <c r="U2695" i="12"/>
  <c r="E2695" i="12"/>
  <c r="F2695" i="12" s="1"/>
  <c r="N2695" i="12"/>
  <c r="O2695" i="12" s="1"/>
  <c r="P2695" i="12" s="1"/>
  <c r="J2695" i="12"/>
  <c r="K2694" i="12"/>
  <c r="Q2694" i="12"/>
  <c r="R2694" i="12" s="1"/>
  <c r="Q2695" i="12" l="1"/>
  <c r="R2695" i="12" s="1"/>
  <c r="E1244" i="13"/>
  <c r="V2696" i="12"/>
  <c r="B2697" i="12"/>
  <c r="U2696" i="12"/>
  <c r="E2696" i="12"/>
  <c r="F2696" i="12" s="1"/>
  <c r="N2696" i="12"/>
  <c r="O2696" i="12" s="1"/>
  <c r="P2696" i="12" s="1"/>
  <c r="J2696" i="12"/>
  <c r="Y2696" i="12"/>
  <c r="I2696" i="12"/>
  <c r="K2695" i="12"/>
  <c r="W2695" i="12"/>
  <c r="W2696" i="12" l="1"/>
  <c r="Q2696" i="12"/>
  <c r="R2696" i="12" s="1"/>
  <c r="E1243" i="13"/>
  <c r="N2697" i="12"/>
  <c r="O2697" i="12" s="1"/>
  <c r="P2697" i="12" s="1"/>
  <c r="J2697" i="12"/>
  <c r="Y2697" i="12"/>
  <c r="I2697" i="12"/>
  <c r="V2697" i="12"/>
  <c r="B2698" i="12"/>
  <c r="U2697" i="12"/>
  <c r="E2697" i="12"/>
  <c r="F2697" i="12" s="1"/>
  <c r="K2696" i="12"/>
  <c r="W2697" i="12" l="1"/>
  <c r="Q2697" i="12"/>
  <c r="R2697" i="12" s="1"/>
  <c r="E1242" i="13"/>
  <c r="N2698" i="12"/>
  <c r="O2698" i="12" s="1"/>
  <c r="P2698" i="12" s="1"/>
  <c r="J2698" i="12"/>
  <c r="Y2698" i="12"/>
  <c r="I2698" i="12"/>
  <c r="V2698" i="12"/>
  <c r="B2699" i="12"/>
  <c r="U2698" i="12"/>
  <c r="E2698" i="12"/>
  <c r="F2698" i="12" s="1"/>
  <c r="K2697" i="12"/>
  <c r="W2698" i="12" l="1"/>
  <c r="K2698" i="12"/>
  <c r="Q2698" i="12"/>
  <c r="R2698" i="12" s="1"/>
  <c r="E1241" i="13"/>
  <c r="J2699" i="12"/>
  <c r="Y2699" i="12"/>
  <c r="I2699" i="12"/>
  <c r="V2699" i="12"/>
  <c r="B2700" i="12"/>
  <c r="U2699" i="12"/>
  <c r="E2699" i="12"/>
  <c r="F2699" i="12" s="1"/>
  <c r="N2699" i="12"/>
  <c r="O2699" i="12" s="1"/>
  <c r="P2699" i="12" s="1"/>
  <c r="Q2699" i="12" l="1"/>
  <c r="R2699" i="12" s="1"/>
  <c r="W2699" i="12"/>
  <c r="E1240" i="13"/>
  <c r="J2700" i="12"/>
  <c r="Y2700" i="12"/>
  <c r="I2700" i="12"/>
  <c r="V2700" i="12"/>
  <c r="B2701" i="12"/>
  <c r="U2700" i="12"/>
  <c r="E2700" i="12"/>
  <c r="F2700" i="12" s="1"/>
  <c r="N2700" i="12"/>
  <c r="O2700" i="12" s="1"/>
  <c r="P2700" i="12" s="1"/>
  <c r="K2699" i="12"/>
  <c r="W2700" i="12" l="1"/>
  <c r="Q2700" i="12"/>
  <c r="R2700" i="12" s="1"/>
  <c r="E1239" i="13"/>
  <c r="V2701" i="12"/>
  <c r="B2702" i="12"/>
  <c r="U2701" i="12"/>
  <c r="E2701" i="12"/>
  <c r="F2701" i="12" s="1"/>
  <c r="N2701" i="12"/>
  <c r="O2701" i="12" s="1"/>
  <c r="P2701" i="12" s="1"/>
  <c r="J2701" i="12"/>
  <c r="I2701" i="12"/>
  <c r="Y2701" i="12"/>
  <c r="K2700" i="12"/>
  <c r="W2701" i="12" l="1"/>
  <c r="Q2701" i="12"/>
  <c r="R2701" i="12" s="1"/>
  <c r="E1238" i="13"/>
  <c r="N2702" i="12"/>
  <c r="O2702" i="12" s="1"/>
  <c r="P2702" i="12" s="1"/>
  <c r="J2702" i="12"/>
  <c r="Y2702" i="12"/>
  <c r="I2702" i="12"/>
  <c r="B2703" i="12"/>
  <c r="V2702" i="12"/>
  <c r="U2702" i="12"/>
  <c r="E2702" i="12"/>
  <c r="F2702" i="12" s="1"/>
  <c r="K2701" i="12"/>
  <c r="W2702" i="12" l="1"/>
  <c r="Q2702" i="12"/>
  <c r="R2702" i="12" s="1"/>
  <c r="E1237" i="13"/>
  <c r="N2703" i="12"/>
  <c r="O2703" i="12" s="1"/>
  <c r="P2703" i="12" s="1"/>
  <c r="J2703" i="12"/>
  <c r="Y2703" i="12"/>
  <c r="I2703" i="12"/>
  <c r="V2703" i="12"/>
  <c r="B2704" i="12"/>
  <c r="U2703" i="12"/>
  <c r="E2703" i="12"/>
  <c r="F2703" i="12" s="1"/>
  <c r="K2702" i="12"/>
  <c r="W2703" i="12" l="1"/>
  <c r="Q2703" i="12"/>
  <c r="R2703" i="12" s="1"/>
  <c r="E1236" i="13"/>
  <c r="N2704" i="12"/>
  <c r="O2704" i="12" s="1"/>
  <c r="P2704" i="12" s="1"/>
  <c r="J2704" i="12"/>
  <c r="Y2704" i="12"/>
  <c r="I2704" i="12"/>
  <c r="V2704" i="12"/>
  <c r="B2705" i="12"/>
  <c r="U2704" i="12"/>
  <c r="E2704" i="12"/>
  <c r="F2704" i="12" s="1"/>
  <c r="K2703" i="12"/>
  <c r="W2704" i="12" l="1"/>
  <c r="K2704" i="12"/>
  <c r="Q2704" i="12"/>
  <c r="R2704" i="12" s="1"/>
  <c r="E1235" i="13"/>
  <c r="J2705" i="12"/>
  <c r="Y2705" i="12"/>
  <c r="I2705" i="12"/>
  <c r="V2705" i="12"/>
  <c r="B2706" i="12"/>
  <c r="U2705" i="12"/>
  <c r="E2705" i="12"/>
  <c r="F2705" i="12" s="1"/>
  <c r="N2705" i="12"/>
  <c r="O2705" i="12" s="1"/>
  <c r="P2705" i="12" s="1"/>
  <c r="W2705" i="12" l="1"/>
  <c r="Q2705" i="12"/>
  <c r="R2705" i="12" s="1"/>
  <c r="E1234" i="13"/>
  <c r="V2706" i="12"/>
  <c r="B2707" i="12"/>
  <c r="U2706" i="12"/>
  <c r="E2706" i="12"/>
  <c r="F2706" i="12" s="1"/>
  <c r="N2706" i="12"/>
  <c r="O2706" i="12" s="1"/>
  <c r="P2706" i="12" s="1"/>
  <c r="Y2706" i="12"/>
  <c r="J2706" i="12"/>
  <c r="I2706" i="12"/>
  <c r="K2705" i="12"/>
  <c r="E1233" i="13" l="1"/>
  <c r="B2708" i="12"/>
  <c r="U2707" i="12"/>
  <c r="E2707" i="12"/>
  <c r="F2707" i="12" s="1"/>
  <c r="N2707" i="12"/>
  <c r="O2707" i="12" s="1"/>
  <c r="P2707" i="12" s="1"/>
  <c r="J2707" i="12"/>
  <c r="Y2707" i="12"/>
  <c r="I2707" i="12"/>
  <c r="V2707" i="12"/>
  <c r="K2706" i="12"/>
  <c r="Q2706" i="12"/>
  <c r="R2706" i="12" s="1"/>
  <c r="W2706" i="12"/>
  <c r="Q2707" i="12" l="1"/>
  <c r="R2707" i="12" s="1"/>
  <c r="W2707" i="12"/>
  <c r="E1232" i="13"/>
  <c r="N2708" i="12"/>
  <c r="O2708" i="12" s="1"/>
  <c r="P2708" i="12" s="1"/>
  <c r="J2708" i="12"/>
  <c r="Y2708" i="12"/>
  <c r="I2708" i="12"/>
  <c r="V2708" i="12"/>
  <c r="B2709" i="12"/>
  <c r="U2708" i="12"/>
  <c r="E2708" i="12"/>
  <c r="F2708" i="12" s="1"/>
  <c r="K2707" i="12"/>
  <c r="W2708" i="12" l="1"/>
  <c r="Q2708" i="12"/>
  <c r="R2708" i="12" s="1"/>
  <c r="E1231" i="13"/>
  <c r="N2709" i="12"/>
  <c r="O2709" i="12" s="1"/>
  <c r="P2709" i="12" s="1"/>
  <c r="J2709" i="12"/>
  <c r="Y2709" i="12"/>
  <c r="I2709" i="12"/>
  <c r="V2709" i="12"/>
  <c r="B2710" i="12"/>
  <c r="U2709" i="12"/>
  <c r="E2709" i="12"/>
  <c r="F2709" i="12" s="1"/>
  <c r="K2708" i="12"/>
  <c r="Q2709" i="12" l="1"/>
  <c r="R2709" i="12" s="1"/>
  <c r="W2709" i="12"/>
  <c r="E1230" i="13"/>
  <c r="J2710" i="12"/>
  <c r="Y2710" i="12"/>
  <c r="I2710" i="12"/>
  <c r="V2710" i="12"/>
  <c r="B2711" i="12"/>
  <c r="U2710" i="12"/>
  <c r="E2710" i="12"/>
  <c r="F2710" i="12" s="1"/>
  <c r="N2710" i="12"/>
  <c r="O2710" i="12" s="1"/>
  <c r="P2710" i="12" s="1"/>
  <c r="K2709" i="12"/>
  <c r="Q2710" i="12" l="1"/>
  <c r="R2710" i="12" s="1"/>
  <c r="K2710" i="12"/>
  <c r="W2710" i="12"/>
  <c r="E1229" i="13"/>
  <c r="Y2711" i="12"/>
  <c r="I2711" i="12"/>
  <c r="V2711" i="12"/>
  <c r="B2712" i="12"/>
  <c r="U2711" i="12"/>
  <c r="E2711" i="12"/>
  <c r="F2711" i="12" s="1"/>
  <c r="N2711" i="12"/>
  <c r="O2711" i="12" s="1"/>
  <c r="P2711" i="12" s="1"/>
  <c r="J2711" i="12"/>
  <c r="W2711" i="12" l="1"/>
  <c r="K2711" i="12"/>
  <c r="Q2711" i="12"/>
  <c r="R2711" i="12" s="1"/>
  <c r="E1228" i="13"/>
  <c r="V2712" i="12"/>
  <c r="B2713" i="12"/>
  <c r="U2712" i="12"/>
  <c r="E2712" i="12"/>
  <c r="F2712" i="12" s="1"/>
  <c r="N2712" i="12"/>
  <c r="O2712" i="12" s="1"/>
  <c r="P2712" i="12" s="1"/>
  <c r="J2712" i="12"/>
  <c r="Y2712" i="12"/>
  <c r="I2712" i="12"/>
  <c r="K2712" i="12" l="1"/>
  <c r="Q2712" i="12"/>
  <c r="R2712" i="12" s="1"/>
  <c r="W2712" i="12"/>
  <c r="E1227" i="13"/>
  <c r="N2713" i="12"/>
  <c r="O2713" i="12" s="1"/>
  <c r="P2713" i="12" s="1"/>
  <c r="J2713" i="12"/>
  <c r="Y2713" i="12"/>
  <c r="I2713" i="12"/>
  <c r="V2713" i="12"/>
  <c r="B2714" i="12"/>
  <c r="U2713" i="12"/>
  <c r="E2713" i="12"/>
  <c r="F2713" i="12" s="1"/>
  <c r="Q2713" i="12" l="1"/>
  <c r="R2713" i="12" s="1"/>
  <c r="W2713" i="12"/>
  <c r="E1226" i="13"/>
  <c r="N2714" i="12"/>
  <c r="O2714" i="12" s="1"/>
  <c r="P2714" i="12" s="1"/>
  <c r="J2714" i="12"/>
  <c r="Y2714" i="12"/>
  <c r="I2714" i="12"/>
  <c r="V2714" i="12"/>
  <c r="B2715" i="12"/>
  <c r="U2714" i="12"/>
  <c r="E2714" i="12"/>
  <c r="F2714" i="12" s="1"/>
  <c r="K2713" i="12"/>
  <c r="W2714" i="12" l="1"/>
  <c r="Q2714" i="12"/>
  <c r="R2714" i="12" s="1"/>
  <c r="K2714" i="12"/>
  <c r="E1225" i="13"/>
  <c r="J2715" i="12"/>
  <c r="Y2715" i="12"/>
  <c r="I2715" i="12"/>
  <c r="V2715" i="12"/>
  <c r="B2716" i="12"/>
  <c r="U2715" i="12"/>
  <c r="E2715" i="12"/>
  <c r="F2715" i="12" s="1"/>
  <c r="N2715" i="12"/>
  <c r="O2715" i="12" s="1"/>
  <c r="P2715" i="12" s="1"/>
  <c r="K2715" i="12" l="1"/>
  <c r="Q2715" i="12"/>
  <c r="R2715" i="12" s="1"/>
  <c r="W2715" i="12"/>
  <c r="E1224" i="13"/>
  <c r="J2716" i="12"/>
  <c r="Y2716" i="12"/>
  <c r="I2716" i="12"/>
  <c r="V2716" i="12"/>
  <c r="B2717" i="12"/>
  <c r="U2716" i="12"/>
  <c r="E2716" i="12"/>
  <c r="F2716" i="12" s="1"/>
  <c r="N2716" i="12"/>
  <c r="O2716" i="12" s="1"/>
  <c r="P2716" i="12" s="1"/>
  <c r="Q2716" i="12" l="1"/>
  <c r="R2716" i="12" s="1"/>
  <c r="K2716" i="12"/>
  <c r="W2716" i="12"/>
  <c r="E1223" i="13"/>
  <c r="V2717" i="12"/>
  <c r="B2718" i="12"/>
  <c r="U2717" i="12"/>
  <c r="E2717" i="12"/>
  <c r="F2717" i="12" s="1"/>
  <c r="N2717" i="12"/>
  <c r="O2717" i="12" s="1"/>
  <c r="P2717" i="12" s="1"/>
  <c r="J2717" i="12"/>
  <c r="Y2717" i="12"/>
  <c r="I2717" i="12"/>
  <c r="W2717" i="12" l="1"/>
  <c r="E1222" i="13"/>
  <c r="N2718" i="12"/>
  <c r="O2718" i="12" s="1"/>
  <c r="P2718" i="12" s="1"/>
  <c r="J2718" i="12"/>
  <c r="Y2718" i="12"/>
  <c r="I2718" i="12"/>
  <c r="B2719" i="12"/>
  <c r="V2718" i="12"/>
  <c r="U2718" i="12"/>
  <c r="E2718" i="12"/>
  <c r="F2718" i="12" s="1"/>
  <c r="K2717" i="12"/>
  <c r="Q2717" i="12"/>
  <c r="R2717" i="12" s="1"/>
  <c r="W2718" i="12" l="1"/>
  <c r="K2718" i="12"/>
  <c r="Q2718" i="12"/>
  <c r="R2718" i="12" s="1"/>
  <c r="E1221" i="13"/>
  <c r="N2719" i="12"/>
  <c r="O2719" i="12" s="1"/>
  <c r="P2719" i="12" s="1"/>
  <c r="J2719" i="12"/>
  <c r="Y2719" i="12"/>
  <c r="I2719" i="12"/>
  <c r="V2719" i="12"/>
  <c r="B2720" i="12"/>
  <c r="U2719" i="12"/>
  <c r="E2719" i="12"/>
  <c r="F2719" i="12" s="1"/>
  <c r="W2719" i="12" l="1"/>
  <c r="Q2719" i="12"/>
  <c r="R2719" i="12" s="1"/>
  <c r="E1220" i="13"/>
  <c r="N2720" i="12"/>
  <c r="O2720" i="12" s="1"/>
  <c r="P2720" i="12" s="1"/>
  <c r="J2720" i="12"/>
  <c r="Y2720" i="12"/>
  <c r="I2720" i="12"/>
  <c r="V2720" i="12"/>
  <c r="B2721" i="12"/>
  <c r="U2720" i="12"/>
  <c r="E2720" i="12"/>
  <c r="F2720" i="12" s="1"/>
  <c r="K2719" i="12"/>
  <c r="Q2720" i="12" l="1"/>
  <c r="R2720" i="12" s="1"/>
  <c r="W2720" i="12"/>
  <c r="E1219" i="13"/>
  <c r="J2721" i="12"/>
  <c r="Y2721" i="12"/>
  <c r="I2721" i="12"/>
  <c r="V2721" i="12"/>
  <c r="B2722" i="12"/>
  <c r="U2721" i="12"/>
  <c r="E2721" i="12"/>
  <c r="F2721" i="12" s="1"/>
  <c r="N2721" i="12"/>
  <c r="O2721" i="12" s="1"/>
  <c r="P2721" i="12" s="1"/>
  <c r="K2720" i="12"/>
  <c r="W2721" i="12" l="1"/>
  <c r="K2721" i="12"/>
  <c r="Q2721" i="12"/>
  <c r="R2721" i="12" s="1"/>
  <c r="E1218" i="13"/>
  <c r="V2722" i="12"/>
  <c r="B2723" i="12"/>
  <c r="U2722" i="12"/>
  <c r="E2722" i="12"/>
  <c r="F2722" i="12" s="1"/>
  <c r="N2722" i="12"/>
  <c r="O2722" i="12" s="1"/>
  <c r="P2722" i="12" s="1"/>
  <c r="Y2722" i="12"/>
  <c r="J2722" i="12"/>
  <c r="I2722" i="12"/>
  <c r="Q2722" i="12" l="1"/>
  <c r="R2722" i="12" s="1"/>
  <c r="W2722" i="12"/>
  <c r="E1217" i="13"/>
  <c r="B2724" i="12"/>
  <c r="U2723" i="12"/>
  <c r="E2723" i="12"/>
  <c r="F2723" i="12" s="1"/>
  <c r="N2723" i="12"/>
  <c r="O2723" i="12" s="1"/>
  <c r="P2723" i="12" s="1"/>
  <c r="J2723" i="12"/>
  <c r="Y2723" i="12"/>
  <c r="I2723" i="12"/>
  <c r="V2723" i="12"/>
  <c r="K2722" i="12"/>
  <c r="W2723" i="12" l="1"/>
  <c r="Q2723" i="12"/>
  <c r="R2723" i="12" s="1"/>
  <c r="E1216" i="13"/>
  <c r="N2724" i="12"/>
  <c r="O2724" i="12" s="1"/>
  <c r="P2724" i="12" s="1"/>
  <c r="J2724" i="12"/>
  <c r="Y2724" i="12"/>
  <c r="I2724" i="12"/>
  <c r="V2724" i="12"/>
  <c r="B2725" i="12"/>
  <c r="U2724" i="12"/>
  <c r="E2724" i="12"/>
  <c r="F2724" i="12" s="1"/>
  <c r="K2723" i="12"/>
  <c r="W2724" i="12" l="1"/>
  <c r="K2724" i="12"/>
  <c r="Q2724" i="12"/>
  <c r="R2724" i="12" s="1"/>
  <c r="E1215" i="13"/>
  <c r="N2725" i="12"/>
  <c r="O2725" i="12" s="1"/>
  <c r="P2725" i="12" s="1"/>
  <c r="J2725" i="12"/>
  <c r="Y2725" i="12"/>
  <c r="I2725" i="12"/>
  <c r="V2725" i="12"/>
  <c r="B2726" i="12"/>
  <c r="U2725" i="12"/>
  <c r="E2725" i="12"/>
  <c r="F2725" i="12" s="1"/>
  <c r="K2725" i="12" l="1"/>
  <c r="Q2725" i="12"/>
  <c r="R2725" i="12" s="1"/>
  <c r="W2725" i="12"/>
  <c r="E1214" i="13"/>
  <c r="J2726" i="12"/>
  <c r="Y2726" i="12"/>
  <c r="I2726" i="12"/>
  <c r="V2726" i="12"/>
  <c r="B2727" i="12"/>
  <c r="U2726" i="12"/>
  <c r="E2726" i="12"/>
  <c r="F2726" i="12" s="1"/>
  <c r="N2726" i="12"/>
  <c r="O2726" i="12" s="1"/>
  <c r="P2726" i="12" s="1"/>
  <c r="K2726" i="12" l="1"/>
  <c r="Q2726" i="12"/>
  <c r="R2726" i="12" s="1"/>
  <c r="W2726" i="12"/>
  <c r="E1213" i="13"/>
  <c r="Y2727" i="12"/>
  <c r="I2727" i="12"/>
  <c r="V2727" i="12"/>
  <c r="B2728" i="12"/>
  <c r="U2727" i="12"/>
  <c r="E2727" i="12"/>
  <c r="F2727" i="12" s="1"/>
  <c r="N2727" i="12"/>
  <c r="O2727" i="12" s="1"/>
  <c r="P2727" i="12" s="1"/>
  <c r="J2727" i="12"/>
  <c r="W2727" i="12" l="1"/>
  <c r="Q2727" i="12"/>
  <c r="R2727" i="12" s="1"/>
  <c r="E1212" i="13"/>
  <c r="V2728" i="12"/>
  <c r="B2729" i="12"/>
  <c r="U2728" i="12"/>
  <c r="E2728" i="12"/>
  <c r="F2728" i="12" s="1"/>
  <c r="N2728" i="12"/>
  <c r="O2728" i="12" s="1"/>
  <c r="P2728" i="12" s="1"/>
  <c r="J2728" i="12"/>
  <c r="Y2728" i="12"/>
  <c r="I2728" i="12"/>
  <c r="K2727" i="12"/>
  <c r="W2728" i="12" l="1"/>
  <c r="E1211" i="13"/>
  <c r="N2729" i="12"/>
  <c r="O2729" i="12" s="1"/>
  <c r="P2729" i="12" s="1"/>
  <c r="J2729" i="12"/>
  <c r="Y2729" i="12"/>
  <c r="I2729" i="12"/>
  <c r="V2729" i="12"/>
  <c r="B2730" i="12"/>
  <c r="U2729" i="12"/>
  <c r="E2729" i="12"/>
  <c r="F2729" i="12" s="1"/>
  <c r="K2728" i="12"/>
  <c r="Q2728" i="12"/>
  <c r="R2728" i="12" s="1"/>
  <c r="W2729" i="12" l="1"/>
  <c r="Q2729" i="12"/>
  <c r="R2729" i="12" s="1"/>
  <c r="E1210" i="13"/>
  <c r="N2730" i="12"/>
  <c r="O2730" i="12" s="1"/>
  <c r="P2730" i="12" s="1"/>
  <c r="J2730" i="12"/>
  <c r="Y2730" i="12"/>
  <c r="I2730" i="12"/>
  <c r="V2730" i="12"/>
  <c r="B2731" i="12"/>
  <c r="U2730" i="12"/>
  <c r="E2730" i="12"/>
  <c r="F2730" i="12" s="1"/>
  <c r="K2729" i="12"/>
  <c r="Q2730" i="12" l="1"/>
  <c r="R2730" i="12" s="1"/>
  <c r="K2730" i="12"/>
  <c r="W2730" i="12"/>
  <c r="E1209" i="13"/>
  <c r="J2731" i="12"/>
  <c r="Y2731" i="12"/>
  <c r="I2731" i="12"/>
  <c r="V2731" i="12"/>
  <c r="B2732" i="12"/>
  <c r="U2731" i="12"/>
  <c r="E2731" i="12"/>
  <c r="F2731" i="12" s="1"/>
  <c r="N2731" i="12"/>
  <c r="O2731" i="12" s="1"/>
  <c r="P2731" i="12" s="1"/>
  <c r="W2731" i="12" l="1"/>
  <c r="K2731" i="12"/>
  <c r="Q2731" i="12"/>
  <c r="R2731" i="12" s="1"/>
  <c r="E1208" i="13"/>
  <c r="J2732" i="12"/>
  <c r="Y2732" i="12"/>
  <c r="I2732" i="12"/>
  <c r="V2732" i="12"/>
  <c r="B2733" i="12"/>
  <c r="U2732" i="12"/>
  <c r="E2732" i="12"/>
  <c r="F2732" i="12" s="1"/>
  <c r="N2732" i="12"/>
  <c r="O2732" i="12" s="1"/>
  <c r="P2732" i="12" s="1"/>
  <c r="Q2732" i="12" l="1"/>
  <c r="R2732" i="12" s="1"/>
  <c r="W2732" i="12"/>
  <c r="K2732" i="12"/>
  <c r="E1207" i="13"/>
  <c r="V2733" i="12"/>
  <c r="B2734" i="12"/>
  <c r="U2733" i="12"/>
  <c r="E2733" i="12"/>
  <c r="F2733" i="12" s="1"/>
  <c r="N2733" i="12"/>
  <c r="O2733" i="12" s="1"/>
  <c r="P2733" i="12" s="1"/>
  <c r="J2733" i="12"/>
  <c r="Y2733" i="12"/>
  <c r="I2733" i="12"/>
  <c r="W2733" i="12" l="1"/>
  <c r="E1206" i="13"/>
  <c r="N2734" i="12"/>
  <c r="O2734" i="12" s="1"/>
  <c r="P2734" i="12" s="1"/>
  <c r="J2734" i="12"/>
  <c r="Y2734" i="12"/>
  <c r="I2734" i="12"/>
  <c r="E2734" i="12"/>
  <c r="F2734" i="12" s="1"/>
  <c r="B2735" i="12"/>
  <c r="V2734" i="12"/>
  <c r="U2734" i="12"/>
  <c r="K2733" i="12"/>
  <c r="Q2733" i="12"/>
  <c r="R2733" i="12" s="1"/>
  <c r="W2734" i="12" l="1"/>
  <c r="Q2734" i="12"/>
  <c r="R2734" i="12" s="1"/>
  <c r="E1205" i="13"/>
  <c r="N2735" i="12"/>
  <c r="O2735" i="12" s="1"/>
  <c r="P2735" i="12" s="1"/>
  <c r="J2735" i="12"/>
  <c r="Y2735" i="12"/>
  <c r="I2735" i="12"/>
  <c r="V2735" i="12"/>
  <c r="B2736" i="12"/>
  <c r="U2735" i="12"/>
  <c r="E2735" i="12"/>
  <c r="F2735" i="12" s="1"/>
  <c r="K2734" i="12"/>
  <c r="W2735" i="12" l="1"/>
  <c r="Q2735" i="12"/>
  <c r="R2735" i="12" s="1"/>
  <c r="E1204" i="13"/>
  <c r="N2736" i="12"/>
  <c r="O2736" i="12" s="1"/>
  <c r="P2736" i="12" s="1"/>
  <c r="J2736" i="12"/>
  <c r="Y2736" i="12"/>
  <c r="I2736" i="12"/>
  <c r="V2736" i="12"/>
  <c r="B2737" i="12"/>
  <c r="U2736" i="12"/>
  <c r="E2736" i="12"/>
  <c r="F2736" i="12" s="1"/>
  <c r="K2735" i="12"/>
  <c r="Q2736" i="12" l="1"/>
  <c r="R2736" i="12" s="1"/>
  <c r="W2736" i="12"/>
  <c r="E1203" i="13"/>
  <c r="J2737" i="12"/>
  <c r="Y2737" i="12"/>
  <c r="I2737" i="12"/>
  <c r="V2737" i="12"/>
  <c r="B2738" i="12"/>
  <c r="U2737" i="12"/>
  <c r="E2737" i="12"/>
  <c r="F2737" i="12" s="1"/>
  <c r="N2737" i="12"/>
  <c r="O2737" i="12" s="1"/>
  <c r="P2737" i="12" s="1"/>
  <c r="K2736" i="12"/>
  <c r="W2737" i="12" l="1"/>
  <c r="K2737" i="12"/>
  <c r="Q2737" i="12"/>
  <c r="R2737" i="12" s="1"/>
  <c r="E1202" i="13"/>
  <c r="V2738" i="12"/>
  <c r="B2739" i="12"/>
  <c r="U2738" i="12"/>
  <c r="E2738" i="12"/>
  <c r="F2738" i="12" s="1"/>
  <c r="N2738" i="12"/>
  <c r="O2738" i="12" s="1"/>
  <c r="P2738" i="12" s="1"/>
  <c r="Y2738" i="12"/>
  <c r="J2738" i="12"/>
  <c r="I2738" i="12"/>
  <c r="W2738" i="12" l="1"/>
  <c r="E1201" i="13"/>
  <c r="B2740" i="12"/>
  <c r="U2739" i="12"/>
  <c r="E2739" i="12"/>
  <c r="F2739" i="12" s="1"/>
  <c r="N2739" i="12"/>
  <c r="O2739" i="12" s="1"/>
  <c r="P2739" i="12" s="1"/>
  <c r="J2739" i="12"/>
  <c r="Y2739" i="12"/>
  <c r="I2739" i="12"/>
  <c r="V2739" i="12"/>
  <c r="K2738" i="12"/>
  <c r="Q2738" i="12"/>
  <c r="R2738" i="12" s="1"/>
  <c r="Q2739" i="12" l="1"/>
  <c r="R2739" i="12" s="1"/>
  <c r="W2739" i="12"/>
  <c r="E1200" i="13"/>
  <c r="N2740" i="12"/>
  <c r="O2740" i="12" s="1"/>
  <c r="P2740" i="12" s="1"/>
  <c r="J2740" i="12"/>
  <c r="Y2740" i="12"/>
  <c r="I2740" i="12"/>
  <c r="V2740" i="12"/>
  <c r="B2741" i="12"/>
  <c r="U2740" i="12"/>
  <c r="E2740" i="12"/>
  <c r="F2740" i="12" s="1"/>
  <c r="K2739" i="12"/>
  <c r="K2740" i="12" l="1"/>
  <c r="Q2740" i="12"/>
  <c r="R2740" i="12" s="1"/>
  <c r="W2740" i="12"/>
  <c r="E1199" i="13"/>
  <c r="N2741" i="12"/>
  <c r="O2741" i="12" s="1"/>
  <c r="P2741" i="12" s="1"/>
  <c r="J2741" i="12"/>
  <c r="Y2741" i="12"/>
  <c r="I2741" i="12"/>
  <c r="V2741" i="12"/>
  <c r="B2742" i="12"/>
  <c r="U2741" i="12"/>
  <c r="E2741" i="12"/>
  <c r="F2741" i="12" s="1"/>
  <c r="Q2741" i="12" l="1"/>
  <c r="R2741" i="12" s="1"/>
  <c r="W2741" i="12"/>
  <c r="E1198" i="13"/>
  <c r="J2742" i="12"/>
  <c r="Y2742" i="12"/>
  <c r="I2742" i="12"/>
  <c r="V2742" i="12"/>
  <c r="B2743" i="12"/>
  <c r="U2742" i="12"/>
  <c r="E2742" i="12"/>
  <c r="F2742" i="12" s="1"/>
  <c r="N2742" i="12"/>
  <c r="O2742" i="12" s="1"/>
  <c r="P2742" i="12" s="1"/>
  <c r="K2741" i="12"/>
  <c r="K2742" i="12" l="1"/>
  <c r="Q2742" i="12"/>
  <c r="R2742" i="12" s="1"/>
  <c r="W2742" i="12"/>
  <c r="E1197" i="13"/>
  <c r="Y2743" i="12"/>
  <c r="I2743" i="12"/>
  <c r="V2743" i="12"/>
  <c r="B2744" i="12"/>
  <c r="U2743" i="12"/>
  <c r="E2743" i="12"/>
  <c r="F2743" i="12" s="1"/>
  <c r="N2743" i="12"/>
  <c r="O2743" i="12" s="1"/>
  <c r="P2743" i="12" s="1"/>
  <c r="J2743" i="12"/>
  <c r="W2743" i="12" l="1"/>
  <c r="Q2743" i="12"/>
  <c r="R2743" i="12" s="1"/>
  <c r="E1196" i="13"/>
  <c r="V2744" i="12"/>
  <c r="B2745" i="12"/>
  <c r="U2744" i="12"/>
  <c r="E2744" i="12"/>
  <c r="F2744" i="12" s="1"/>
  <c r="N2744" i="12"/>
  <c r="O2744" i="12" s="1"/>
  <c r="P2744" i="12" s="1"/>
  <c r="J2744" i="12"/>
  <c r="Y2744" i="12"/>
  <c r="I2744" i="12"/>
  <c r="K2743" i="12"/>
  <c r="W2744" i="12" l="1"/>
  <c r="E1195" i="13"/>
  <c r="N2745" i="12"/>
  <c r="O2745" i="12" s="1"/>
  <c r="P2745" i="12" s="1"/>
  <c r="J2745" i="12"/>
  <c r="Y2745" i="12"/>
  <c r="I2745" i="12"/>
  <c r="V2745" i="12"/>
  <c r="E2745" i="12"/>
  <c r="F2745" i="12" s="1"/>
  <c r="B2746" i="12"/>
  <c r="U2745" i="12"/>
  <c r="K2744" i="12"/>
  <c r="Q2744" i="12"/>
  <c r="R2744" i="12" s="1"/>
  <c r="W2745" i="12" l="1"/>
  <c r="K2745" i="12"/>
  <c r="Q2745" i="12"/>
  <c r="R2745" i="12" s="1"/>
  <c r="E1194" i="13"/>
  <c r="N2746" i="12"/>
  <c r="O2746" i="12" s="1"/>
  <c r="P2746" i="12" s="1"/>
  <c r="J2746" i="12"/>
  <c r="Y2746" i="12"/>
  <c r="I2746" i="12"/>
  <c r="V2746" i="12"/>
  <c r="B2747" i="12"/>
  <c r="U2746" i="12"/>
  <c r="E2746" i="12"/>
  <c r="F2746" i="12" s="1"/>
  <c r="K2746" i="12" l="1"/>
  <c r="W2746" i="12"/>
  <c r="Q2746" i="12"/>
  <c r="R2746" i="12" s="1"/>
  <c r="E1193" i="13"/>
  <c r="J2747" i="12"/>
  <c r="Y2747" i="12"/>
  <c r="I2747" i="12"/>
  <c r="V2747" i="12"/>
  <c r="B2748" i="12"/>
  <c r="U2747" i="12"/>
  <c r="E2747" i="12"/>
  <c r="F2747" i="12" s="1"/>
  <c r="N2747" i="12"/>
  <c r="O2747" i="12" s="1"/>
  <c r="P2747" i="12" s="1"/>
  <c r="Q2747" i="12" l="1"/>
  <c r="R2747" i="12" s="1"/>
  <c r="E1192" i="13"/>
  <c r="J2748" i="12"/>
  <c r="Y2748" i="12"/>
  <c r="I2748" i="12"/>
  <c r="V2748" i="12"/>
  <c r="B2749" i="12"/>
  <c r="U2748" i="12"/>
  <c r="E2748" i="12"/>
  <c r="F2748" i="12" s="1"/>
  <c r="N2748" i="12"/>
  <c r="O2748" i="12" s="1"/>
  <c r="P2748" i="12" s="1"/>
  <c r="K2747" i="12"/>
  <c r="W2747" i="12"/>
  <c r="W2748" i="12" l="1"/>
  <c r="E1191" i="13"/>
  <c r="V2749" i="12"/>
  <c r="B2750" i="12"/>
  <c r="U2749" i="12"/>
  <c r="E2749" i="12"/>
  <c r="F2749" i="12" s="1"/>
  <c r="N2749" i="12"/>
  <c r="O2749" i="12" s="1"/>
  <c r="P2749" i="12" s="1"/>
  <c r="J2749" i="12"/>
  <c r="Y2749" i="12"/>
  <c r="I2749" i="12"/>
  <c r="K2748" i="12"/>
  <c r="Q2748" i="12"/>
  <c r="R2748" i="12" s="1"/>
  <c r="Q2749" i="12" l="1"/>
  <c r="R2749" i="12" s="1"/>
  <c r="W2749" i="12"/>
  <c r="E1190" i="13"/>
  <c r="N2750" i="12"/>
  <c r="O2750" i="12" s="1"/>
  <c r="P2750" i="12" s="1"/>
  <c r="J2750" i="12"/>
  <c r="Y2750" i="12"/>
  <c r="I2750" i="12"/>
  <c r="B2751" i="12"/>
  <c r="V2750" i="12"/>
  <c r="U2750" i="12"/>
  <c r="E2750" i="12"/>
  <c r="F2750" i="12" s="1"/>
  <c r="K2749" i="12"/>
  <c r="W2750" i="12" l="1"/>
  <c r="K2750" i="12"/>
  <c r="Q2750" i="12"/>
  <c r="R2750" i="12" s="1"/>
  <c r="E1189" i="13"/>
  <c r="N2751" i="12"/>
  <c r="O2751" i="12" s="1"/>
  <c r="P2751" i="12" s="1"/>
  <c r="J2751" i="12"/>
  <c r="Y2751" i="12"/>
  <c r="I2751" i="12"/>
  <c r="V2751" i="12"/>
  <c r="B2752" i="12"/>
  <c r="U2751" i="12"/>
  <c r="E2751" i="12"/>
  <c r="F2751" i="12" s="1"/>
  <c r="K2751" i="12" l="1"/>
  <c r="Q2751" i="12"/>
  <c r="R2751" i="12" s="1"/>
  <c r="W2751" i="12"/>
  <c r="E1188" i="13"/>
  <c r="N2752" i="12"/>
  <c r="O2752" i="12" s="1"/>
  <c r="P2752" i="12" s="1"/>
  <c r="J2752" i="12"/>
  <c r="Y2752" i="12"/>
  <c r="I2752" i="12"/>
  <c r="V2752" i="12"/>
  <c r="B2753" i="12"/>
  <c r="U2752" i="12"/>
  <c r="E2752" i="12"/>
  <c r="F2752" i="12" s="1"/>
  <c r="W2752" i="12" l="1"/>
  <c r="K2752" i="12"/>
  <c r="Q2752" i="12"/>
  <c r="R2752" i="12" s="1"/>
  <c r="E1187" i="13"/>
  <c r="J2753" i="12"/>
  <c r="Y2753" i="12"/>
  <c r="I2753" i="12"/>
  <c r="V2753" i="12"/>
  <c r="B2754" i="12"/>
  <c r="U2753" i="12"/>
  <c r="E2753" i="12"/>
  <c r="F2753" i="12" s="1"/>
  <c r="N2753" i="12"/>
  <c r="O2753" i="12" s="1"/>
  <c r="P2753" i="12" s="1"/>
  <c r="K2753" i="12" l="1"/>
  <c r="Q2753" i="12"/>
  <c r="R2753" i="12" s="1"/>
  <c r="W2753" i="12"/>
  <c r="E1186" i="13"/>
  <c r="V2754" i="12"/>
  <c r="B2755" i="12"/>
  <c r="U2754" i="12"/>
  <c r="E2754" i="12"/>
  <c r="F2754" i="12" s="1"/>
  <c r="N2754" i="12"/>
  <c r="O2754" i="12" s="1"/>
  <c r="P2754" i="12" s="1"/>
  <c r="Y2754" i="12"/>
  <c r="J2754" i="12"/>
  <c r="I2754" i="12"/>
  <c r="W2754" i="12" l="1"/>
  <c r="E1185" i="13"/>
  <c r="B2756" i="12"/>
  <c r="U2755" i="12"/>
  <c r="E2755" i="12"/>
  <c r="F2755" i="12" s="1"/>
  <c r="N2755" i="12"/>
  <c r="O2755" i="12" s="1"/>
  <c r="P2755" i="12" s="1"/>
  <c r="J2755" i="12"/>
  <c r="Y2755" i="12"/>
  <c r="I2755" i="12"/>
  <c r="V2755" i="12"/>
  <c r="K2754" i="12"/>
  <c r="Q2754" i="12"/>
  <c r="R2754" i="12" s="1"/>
  <c r="Q2755" i="12" l="1"/>
  <c r="R2755" i="12" s="1"/>
  <c r="W2755" i="12"/>
  <c r="E1184" i="13"/>
  <c r="N2756" i="12"/>
  <c r="O2756" i="12" s="1"/>
  <c r="P2756" i="12" s="1"/>
  <c r="J2756" i="12"/>
  <c r="Y2756" i="12"/>
  <c r="I2756" i="12"/>
  <c r="V2756" i="12"/>
  <c r="B2757" i="12"/>
  <c r="U2756" i="12"/>
  <c r="E2756" i="12"/>
  <c r="F2756" i="12" s="1"/>
  <c r="K2755" i="12"/>
  <c r="K2756" i="12" l="1"/>
  <c r="Q2756" i="12"/>
  <c r="R2756" i="12" s="1"/>
  <c r="W2756" i="12"/>
  <c r="E1183" i="13"/>
  <c r="N2757" i="12"/>
  <c r="O2757" i="12" s="1"/>
  <c r="P2757" i="12" s="1"/>
  <c r="J2757" i="12"/>
  <c r="Y2757" i="12"/>
  <c r="I2757" i="12"/>
  <c r="V2757" i="12"/>
  <c r="B2758" i="12"/>
  <c r="U2757" i="12"/>
  <c r="E2757" i="12"/>
  <c r="F2757" i="12" s="1"/>
  <c r="Q2757" i="12" l="1"/>
  <c r="R2757" i="12" s="1"/>
  <c r="W2757" i="12"/>
  <c r="E1182" i="13"/>
  <c r="J2758" i="12"/>
  <c r="Y2758" i="12"/>
  <c r="I2758" i="12"/>
  <c r="V2758" i="12"/>
  <c r="B2759" i="12"/>
  <c r="U2758" i="12"/>
  <c r="E2758" i="12"/>
  <c r="F2758" i="12" s="1"/>
  <c r="N2758" i="12"/>
  <c r="O2758" i="12" s="1"/>
  <c r="P2758" i="12" s="1"/>
  <c r="K2757" i="12"/>
  <c r="K2758" i="12" l="1"/>
  <c r="Q2758" i="12"/>
  <c r="R2758" i="12" s="1"/>
  <c r="W2758" i="12"/>
  <c r="E1181" i="13"/>
  <c r="Y2759" i="12"/>
  <c r="I2759" i="12"/>
  <c r="V2759" i="12"/>
  <c r="B2760" i="12"/>
  <c r="U2759" i="12"/>
  <c r="E2759" i="12"/>
  <c r="F2759" i="12" s="1"/>
  <c r="N2759" i="12"/>
  <c r="O2759" i="12" s="1"/>
  <c r="P2759" i="12" s="1"/>
  <c r="J2759" i="12"/>
  <c r="W2759" i="12" l="1"/>
  <c r="Q2759" i="12"/>
  <c r="R2759" i="12" s="1"/>
  <c r="E1180" i="13"/>
  <c r="V2760" i="12"/>
  <c r="B2761" i="12"/>
  <c r="U2760" i="12"/>
  <c r="E2760" i="12"/>
  <c r="F2760" i="12" s="1"/>
  <c r="N2760" i="12"/>
  <c r="O2760" i="12" s="1"/>
  <c r="P2760" i="12" s="1"/>
  <c r="J2760" i="12"/>
  <c r="Y2760" i="12"/>
  <c r="I2760" i="12"/>
  <c r="K2759" i="12"/>
  <c r="E1179" i="13" l="1"/>
  <c r="N2761" i="12"/>
  <c r="O2761" i="12" s="1"/>
  <c r="P2761" i="12" s="1"/>
  <c r="J2761" i="12"/>
  <c r="Y2761" i="12"/>
  <c r="I2761" i="12"/>
  <c r="V2761" i="12"/>
  <c r="B2762" i="12"/>
  <c r="U2761" i="12"/>
  <c r="E2761" i="12"/>
  <c r="F2761" i="12" s="1"/>
  <c r="K2760" i="12"/>
  <c r="Q2760" i="12"/>
  <c r="R2760" i="12" s="1"/>
  <c r="W2760" i="12"/>
  <c r="W2761" i="12" l="1"/>
  <c r="Q2761" i="12"/>
  <c r="R2761" i="12" s="1"/>
  <c r="E1178" i="13"/>
  <c r="N2762" i="12"/>
  <c r="O2762" i="12" s="1"/>
  <c r="P2762" i="12" s="1"/>
  <c r="J2762" i="12"/>
  <c r="Y2762" i="12"/>
  <c r="I2762" i="12"/>
  <c r="V2762" i="12"/>
  <c r="B2763" i="12"/>
  <c r="U2762" i="12"/>
  <c r="E2762" i="12"/>
  <c r="F2762" i="12" s="1"/>
  <c r="K2761" i="12"/>
  <c r="W2762" i="12" l="1"/>
  <c r="K2762" i="12"/>
  <c r="Q2762" i="12"/>
  <c r="R2762" i="12" s="1"/>
  <c r="E1177" i="13"/>
  <c r="J2763" i="12"/>
  <c r="Y2763" i="12"/>
  <c r="I2763" i="12"/>
  <c r="V2763" i="12"/>
  <c r="B2764" i="12"/>
  <c r="U2763" i="12"/>
  <c r="E2763" i="12"/>
  <c r="F2763" i="12" s="1"/>
  <c r="N2763" i="12"/>
  <c r="O2763" i="12" s="1"/>
  <c r="P2763" i="12" s="1"/>
  <c r="K2763" i="12" l="1"/>
  <c r="Q2763" i="12"/>
  <c r="R2763" i="12" s="1"/>
  <c r="W2763" i="12"/>
  <c r="E1176" i="13"/>
  <c r="J2764" i="12"/>
  <c r="Y2764" i="12"/>
  <c r="I2764" i="12"/>
  <c r="V2764" i="12"/>
  <c r="B2765" i="12"/>
  <c r="U2764" i="12"/>
  <c r="E2764" i="12"/>
  <c r="F2764" i="12" s="1"/>
  <c r="N2764" i="12"/>
  <c r="O2764" i="12" s="1"/>
  <c r="P2764" i="12" s="1"/>
  <c r="W2764" i="12" l="1"/>
  <c r="K2764" i="12"/>
  <c r="Q2764" i="12"/>
  <c r="R2764" i="12" s="1"/>
  <c r="E1175" i="13"/>
  <c r="V2765" i="12"/>
  <c r="B2766" i="12"/>
  <c r="U2765" i="12"/>
  <c r="E2765" i="12"/>
  <c r="F2765" i="12" s="1"/>
  <c r="N2765" i="12"/>
  <c r="O2765" i="12" s="1"/>
  <c r="P2765" i="12" s="1"/>
  <c r="J2765" i="12"/>
  <c r="Y2765" i="12"/>
  <c r="I2765" i="12"/>
  <c r="W2765" i="12" l="1"/>
  <c r="Q2765" i="12"/>
  <c r="R2765" i="12" s="1"/>
  <c r="E1174" i="13"/>
  <c r="N2766" i="12"/>
  <c r="O2766" i="12" s="1"/>
  <c r="P2766" i="12" s="1"/>
  <c r="J2766" i="12"/>
  <c r="Y2766" i="12"/>
  <c r="I2766" i="12"/>
  <c r="B2767" i="12"/>
  <c r="V2766" i="12"/>
  <c r="U2766" i="12"/>
  <c r="E2766" i="12"/>
  <c r="F2766" i="12" s="1"/>
  <c r="K2765" i="12"/>
  <c r="W2766" i="12" l="1"/>
  <c r="K2766" i="12"/>
  <c r="Q2766" i="12"/>
  <c r="R2766" i="12" s="1"/>
  <c r="E1173" i="13"/>
  <c r="V2767" i="12"/>
  <c r="N2767" i="12"/>
  <c r="O2767" i="12" s="1"/>
  <c r="P2767" i="12" s="1"/>
  <c r="J2767" i="12"/>
  <c r="I2767" i="12"/>
  <c r="Y2767" i="12"/>
  <c r="E2767" i="12"/>
  <c r="F2767" i="12" s="1"/>
  <c r="U2767" i="12"/>
  <c r="B2768" i="12"/>
  <c r="Q2767" i="12" l="1"/>
  <c r="R2767" i="12" s="1"/>
  <c r="E1172" i="13"/>
  <c r="B2769" i="12"/>
  <c r="N2768" i="12"/>
  <c r="O2768" i="12" s="1"/>
  <c r="P2768" i="12" s="1"/>
  <c r="J2768" i="12"/>
  <c r="I2768" i="12"/>
  <c r="Y2768" i="12"/>
  <c r="E2768" i="12"/>
  <c r="F2768" i="12" s="1"/>
  <c r="V2768" i="12"/>
  <c r="U2768" i="12"/>
  <c r="W2767" i="12"/>
  <c r="K2767" i="12"/>
  <c r="W2768" i="12" l="1"/>
  <c r="K2768" i="12"/>
  <c r="Q2768" i="12"/>
  <c r="R2768" i="12" s="1"/>
  <c r="E1171" i="13"/>
  <c r="Y2769" i="12"/>
  <c r="I2769" i="12"/>
  <c r="V2769" i="12"/>
  <c r="U2769" i="12"/>
  <c r="B2770" i="12"/>
  <c r="N2769" i="12"/>
  <c r="O2769" i="12" s="1"/>
  <c r="P2769" i="12" s="1"/>
  <c r="J2769" i="12"/>
  <c r="E2769" i="12"/>
  <c r="F2769" i="12" s="1"/>
  <c r="W2769" i="12" l="1"/>
  <c r="E1170" i="13"/>
  <c r="V2770" i="12"/>
  <c r="B2771" i="12"/>
  <c r="U2770" i="12"/>
  <c r="E2770" i="12"/>
  <c r="F2770" i="12" s="1"/>
  <c r="J2770" i="12"/>
  <c r="I2770" i="12"/>
  <c r="Y2770" i="12"/>
  <c r="N2770" i="12"/>
  <c r="O2770" i="12" s="1"/>
  <c r="P2770" i="12" s="1"/>
  <c r="K2769" i="12"/>
  <c r="Q2769" i="12"/>
  <c r="R2769" i="12" s="1"/>
  <c r="W2770" i="12" l="1"/>
  <c r="Q2770" i="12"/>
  <c r="R2770" i="12" s="1"/>
  <c r="K2770" i="12"/>
  <c r="E1169" i="13"/>
  <c r="J2771" i="12"/>
  <c r="N2771" i="12"/>
  <c r="O2771" i="12" s="1"/>
  <c r="P2771" i="12" s="1"/>
  <c r="B2772" i="12"/>
  <c r="I2771" i="12"/>
  <c r="E2771" i="12"/>
  <c r="F2771" i="12" s="1"/>
  <c r="Y2771" i="12"/>
  <c r="V2771" i="12"/>
  <c r="U2771" i="12"/>
  <c r="W2771" i="12" l="1"/>
  <c r="E1168" i="13"/>
  <c r="B2773" i="12"/>
  <c r="I2772" i="12"/>
  <c r="E2772" i="12"/>
  <c r="F2772" i="12" s="1"/>
  <c r="Y2772" i="12"/>
  <c r="V2772" i="12"/>
  <c r="U2772" i="12"/>
  <c r="N2772" i="12"/>
  <c r="O2772" i="12" s="1"/>
  <c r="P2772" i="12" s="1"/>
  <c r="J2772" i="12"/>
  <c r="Q2771" i="12"/>
  <c r="R2771" i="12" s="1"/>
  <c r="K2771" i="12"/>
  <c r="W2772" i="12" l="1"/>
  <c r="K2772" i="12"/>
  <c r="E1167" i="13"/>
  <c r="N2773" i="12"/>
  <c r="O2773" i="12" s="1"/>
  <c r="P2773" i="12" s="1"/>
  <c r="Y2773" i="12"/>
  <c r="I2773" i="12"/>
  <c r="V2773" i="12"/>
  <c r="U2773" i="12"/>
  <c r="J2773" i="12"/>
  <c r="B2774" i="12"/>
  <c r="E2773" i="12"/>
  <c r="F2773" i="12" s="1"/>
  <c r="Q2772" i="12"/>
  <c r="R2772" i="12" s="1"/>
  <c r="K2773" i="12" l="1"/>
  <c r="W2773" i="12"/>
  <c r="E1166" i="13"/>
  <c r="N2774" i="12"/>
  <c r="O2774" i="12" s="1"/>
  <c r="P2774" i="12" s="1"/>
  <c r="J2774" i="12"/>
  <c r="Y2774" i="12"/>
  <c r="I2774" i="12"/>
  <c r="V2774" i="12"/>
  <c r="U2774" i="12"/>
  <c r="B2775" i="12"/>
  <c r="E2774" i="12"/>
  <c r="F2774" i="12" s="1"/>
  <c r="Q2773" i="12"/>
  <c r="R2773" i="12" s="1"/>
  <c r="W2774" i="12" l="1"/>
  <c r="Q2774" i="12"/>
  <c r="R2774" i="12" s="1"/>
  <c r="E1165" i="13"/>
  <c r="Y2775" i="12"/>
  <c r="I2775" i="12"/>
  <c r="V2775" i="12"/>
  <c r="N2775" i="12"/>
  <c r="O2775" i="12" s="1"/>
  <c r="P2775" i="12" s="1"/>
  <c r="J2775" i="12"/>
  <c r="B2776" i="12"/>
  <c r="E2775" i="12"/>
  <c r="F2775" i="12" s="1"/>
  <c r="U2775" i="12"/>
  <c r="K2774" i="12"/>
  <c r="W2775" i="12" l="1"/>
  <c r="Q2775" i="12"/>
  <c r="R2775" i="12" s="1"/>
  <c r="K2775" i="12"/>
  <c r="E1164" i="13"/>
  <c r="V2776" i="12"/>
  <c r="B2777" i="12"/>
  <c r="U2776" i="12"/>
  <c r="E2776" i="12"/>
  <c r="F2776" i="12" s="1"/>
  <c r="N2776" i="12"/>
  <c r="O2776" i="12" s="1"/>
  <c r="P2776" i="12" s="1"/>
  <c r="J2776" i="12"/>
  <c r="I2776" i="12"/>
  <c r="Y2776" i="12"/>
  <c r="W2776" i="12" l="1"/>
  <c r="E1163" i="13"/>
  <c r="B2778" i="12"/>
  <c r="U2777" i="12"/>
  <c r="E2777" i="12"/>
  <c r="F2777" i="12" s="1"/>
  <c r="J2777" i="12"/>
  <c r="I2777" i="12"/>
  <c r="Y2777" i="12"/>
  <c r="V2777" i="12"/>
  <c r="N2777" i="12"/>
  <c r="O2777" i="12" s="1"/>
  <c r="P2777" i="12" s="1"/>
  <c r="Q2776" i="12"/>
  <c r="R2776" i="12" s="1"/>
  <c r="K2776" i="12"/>
  <c r="Q2777" i="12" l="1"/>
  <c r="R2777" i="12" s="1"/>
  <c r="W2777" i="12"/>
  <c r="E1162" i="13"/>
  <c r="N2778" i="12"/>
  <c r="O2778" i="12" s="1"/>
  <c r="P2778" i="12" s="1"/>
  <c r="J2778" i="12"/>
  <c r="B2779" i="12"/>
  <c r="U2778" i="12"/>
  <c r="E2778" i="12"/>
  <c r="F2778" i="12" s="1"/>
  <c r="Y2778" i="12"/>
  <c r="V2778" i="12"/>
  <c r="I2778" i="12"/>
  <c r="K2777" i="12"/>
  <c r="W2778" i="12" l="1"/>
  <c r="Q2778" i="12"/>
  <c r="R2778" i="12" s="1"/>
  <c r="E1161" i="13"/>
  <c r="J2779" i="12"/>
  <c r="B2780" i="12"/>
  <c r="E2779" i="12"/>
  <c r="F2779" i="12" s="1"/>
  <c r="Y2779" i="12"/>
  <c r="V2779" i="12"/>
  <c r="U2779" i="12"/>
  <c r="N2779" i="12"/>
  <c r="O2779" i="12" s="1"/>
  <c r="P2779" i="12" s="1"/>
  <c r="I2779" i="12"/>
  <c r="K2778" i="12"/>
  <c r="K2779" i="12" l="1"/>
  <c r="W2779" i="12"/>
  <c r="E1160" i="13"/>
  <c r="J2780" i="12"/>
  <c r="Y2780" i="12"/>
  <c r="I2780" i="12"/>
  <c r="V2780" i="12"/>
  <c r="U2780" i="12"/>
  <c r="N2780" i="12"/>
  <c r="O2780" i="12" s="1"/>
  <c r="P2780" i="12" s="1"/>
  <c r="B2781" i="12"/>
  <c r="E2780" i="12"/>
  <c r="F2780" i="12" s="1"/>
  <c r="Q2779" i="12"/>
  <c r="R2779" i="12" s="1"/>
  <c r="W2780" i="12" l="1"/>
  <c r="Q2780" i="12"/>
  <c r="R2780" i="12" s="1"/>
  <c r="K2780" i="12"/>
  <c r="E1159" i="13"/>
  <c r="Y2781" i="12"/>
  <c r="I2781" i="12"/>
  <c r="V2781" i="12"/>
  <c r="B2782" i="12"/>
  <c r="U2781" i="12"/>
  <c r="E2781" i="12"/>
  <c r="F2781" i="12" s="1"/>
  <c r="N2781" i="12"/>
  <c r="O2781" i="12" s="1"/>
  <c r="P2781" i="12" s="1"/>
  <c r="J2781" i="12"/>
  <c r="W2781" i="12" l="1"/>
  <c r="E1158" i="13"/>
  <c r="V2782" i="12"/>
  <c r="N2782" i="12"/>
  <c r="O2782" i="12" s="1"/>
  <c r="P2782" i="12" s="1"/>
  <c r="Y2782" i="12"/>
  <c r="I2782" i="12"/>
  <c r="U2782" i="12"/>
  <c r="J2782" i="12"/>
  <c r="B2783" i="12"/>
  <c r="E2782" i="12"/>
  <c r="F2782" i="12" s="1"/>
  <c r="K2781" i="12"/>
  <c r="Q2781" i="12"/>
  <c r="R2781" i="12" s="1"/>
  <c r="K2782" i="12" l="1"/>
  <c r="W2782" i="12"/>
  <c r="E1157" i="13"/>
  <c r="N2783" i="12"/>
  <c r="O2783" i="12" s="1"/>
  <c r="P2783" i="12" s="1"/>
  <c r="V2783" i="12"/>
  <c r="Y2783" i="12"/>
  <c r="U2783" i="12"/>
  <c r="J2783" i="12"/>
  <c r="I2783" i="12"/>
  <c r="B2784" i="12"/>
  <c r="E2783" i="12"/>
  <c r="F2783" i="12" s="1"/>
  <c r="Q2782" i="12"/>
  <c r="R2782" i="12" s="1"/>
  <c r="K2783" i="12" l="1"/>
  <c r="W2783" i="12"/>
  <c r="Q2783" i="12"/>
  <c r="R2783" i="12" s="1"/>
  <c r="E1156" i="13"/>
  <c r="N2784" i="12"/>
  <c r="O2784" i="12" s="1"/>
  <c r="P2784" i="12" s="1"/>
  <c r="B2785" i="12"/>
  <c r="U2784" i="12"/>
  <c r="E2784" i="12"/>
  <c r="F2784" i="12" s="1"/>
  <c r="V2784" i="12"/>
  <c r="J2784" i="12"/>
  <c r="I2784" i="12"/>
  <c r="Y2784" i="12"/>
  <c r="K2784" i="12" l="1"/>
  <c r="Q2784" i="12"/>
  <c r="R2784" i="12" s="1"/>
  <c r="W2784" i="12"/>
  <c r="E1155" i="13"/>
  <c r="J2785" i="12"/>
  <c r="Y2785" i="12"/>
  <c r="I2785" i="12"/>
  <c r="B2786" i="12"/>
  <c r="U2785" i="12"/>
  <c r="E2785" i="12"/>
  <c r="F2785" i="12" s="1"/>
  <c r="N2785" i="12"/>
  <c r="O2785" i="12" s="1"/>
  <c r="P2785" i="12" s="1"/>
  <c r="V2785" i="12"/>
  <c r="Q2785" i="12" l="1"/>
  <c r="R2785" i="12" s="1"/>
  <c r="K2785" i="12"/>
  <c r="W2785" i="12"/>
  <c r="E1154" i="13"/>
  <c r="J2786" i="12"/>
  <c r="V2786" i="12"/>
  <c r="B2787" i="12"/>
  <c r="U2786" i="12"/>
  <c r="E2786" i="12"/>
  <c r="F2786" i="12" s="1"/>
  <c r="N2786" i="12"/>
  <c r="O2786" i="12" s="1"/>
  <c r="P2786" i="12" s="1"/>
  <c r="I2786" i="12"/>
  <c r="Y2786" i="12"/>
  <c r="W2786" i="12" l="1"/>
  <c r="Q2786" i="12"/>
  <c r="R2786" i="12" s="1"/>
  <c r="K2786" i="12"/>
  <c r="E1153" i="13"/>
  <c r="B2788" i="12"/>
  <c r="U2787" i="12"/>
  <c r="E2787" i="12"/>
  <c r="F2787" i="12" s="1"/>
  <c r="J2787" i="12"/>
  <c r="I2787" i="12"/>
  <c r="Y2787" i="12"/>
  <c r="V2787" i="12"/>
  <c r="N2787" i="12"/>
  <c r="O2787" i="12" s="1"/>
  <c r="P2787" i="12" s="1"/>
  <c r="Q2787" i="12" l="1"/>
  <c r="R2787" i="12" s="1"/>
  <c r="K2787" i="12"/>
  <c r="W2787" i="12"/>
  <c r="E1152" i="13"/>
  <c r="Y2788" i="12"/>
  <c r="I2788" i="12"/>
  <c r="J2788" i="12"/>
  <c r="B2789" i="12"/>
  <c r="E2788" i="12"/>
  <c r="F2788" i="12" s="1"/>
  <c r="V2788" i="12"/>
  <c r="U2788" i="12"/>
  <c r="N2788" i="12"/>
  <c r="O2788" i="12" s="1"/>
  <c r="P2788" i="12" s="1"/>
  <c r="W2788" i="12" l="1"/>
  <c r="Q2788" i="12"/>
  <c r="R2788" i="12" s="1"/>
  <c r="E1151" i="13"/>
  <c r="N2789" i="12"/>
  <c r="O2789" i="12" s="1"/>
  <c r="P2789" i="12" s="1"/>
  <c r="Y2789" i="12"/>
  <c r="I2789" i="12"/>
  <c r="V2789" i="12"/>
  <c r="B2790" i="12"/>
  <c r="E2789" i="12"/>
  <c r="F2789" i="12" s="1"/>
  <c r="U2789" i="12"/>
  <c r="J2789" i="12"/>
  <c r="K2788" i="12"/>
  <c r="K2789" i="12" l="1"/>
  <c r="Q2789" i="12"/>
  <c r="R2789" i="12" s="1"/>
  <c r="W2789" i="12"/>
  <c r="E1150" i="13"/>
  <c r="N2790" i="12"/>
  <c r="O2790" i="12" s="1"/>
  <c r="P2790" i="12" s="1"/>
  <c r="J2790" i="12"/>
  <c r="Y2790" i="12"/>
  <c r="I2790" i="12"/>
  <c r="V2790" i="12"/>
  <c r="B2791" i="12"/>
  <c r="U2790" i="12"/>
  <c r="E2790" i="12"/>
  <c r="F2790" i="12" s="1"/>
  <c r="W2790" i="12" l="1"/>
  <c r="E1149" i="13"/>
  <c r="Y2791" i="12"/>
  <c r="I2791" i="12"/>
  <c r="V2791" i="12"/>
  <c r="B2792" i="12"/>
  <c r="U2791" i="12"/>
  <c r="E2791" i="12"/>
  <c r="F2791" i="12" s="1"/>
  <c r="N2791" i="12"/>
  <c r="O2791" i="12" s="1"/>
  <c r="P2791" i="12" s="1"/>
  <c r="J2791" i="12"/>
  <c r="Q2790" i="12"/>
  <c r="R2790" i="12" s="1"/>
  <c r="K2790" i="12"/>
  <c r="W2791" i="12" l="1"/>
  <c r="E1148" i="13"/>
  <c r="Y2792" i="12"/>
  <c r="I2792" i="12"/>
  <c r="V2792" i="12"/>
  <c r="B2793" i="12"/>
  <c r="U2792" i="12"/>
  <c r="E2792" i="12"/>
  <c r="F2792" i="12" s="1"/>
  <c r="N2792" i="12"/>
  <c r="O2792" i="12" s="1"/>
  <c r="P2792" i="12" s="1"/>
  <c r="J2792" i="12"/>
  <c r="K2791" i="12"/>
  <c r="Q2791" i="12"/>
  <c r="R2791" i="12" s="1"/>
  <c r="W2792" i="12" l="1"/>
  <c r="E1147" i="13"/>
  <c r="V2793" i="12"/>
  <c r="B2794" i="12"/>
  <c r="U2793" i="12"/>
  <c r="E2793" i="12"/>
  <c r="F2793" i="12" s="1"/>
  <c r="J2793" i="12"/>
  <c r="Y2793" i="12"/>
  <c r="N2793" i="12"/>
  <c r="O2793" i="12" s="1"/>
  <c r="P2793" i="12" s="1"/>
  <c r="I2793" i="12"/>
  <c r="K2792" i="12"/>
  <c r="Q2792" i="12"/>
  <c r="R2792" i="12" s="1"/>
  <c r="K2793" i="12" l="1"/>
  <c r="W2793" i="12"/>
  <c r="Q2793" i="12"/>
  <c r="R2793" i="12" s="1"/>
  <c r="E1146" i="13"/>
  <c r="N2794" i="12"/>
  <c r="O2794" i="12" s="1"/>
  <c r="P2794" i="12" s="1"/>
  <c r="J2794" i="12"/>
  <c r="B2795" i="12"/>
  <c r="U2794" i="12"/>
  <c r="E2794" i="12"/>
  <c r="F2794" i="12" s="1"/>
  <c r="Y2794" i="12"/>
  <c r="V2794" i="12"/>
  <c r="I2794" i="12"/>
  <c r="W2794" i="12" l="1"/>
  <c r="E1145" i="13"/>
  <c r="J2795" i="12"/>
  <c r="Y2795" i="12"/>
  <c r="I2795" i="12"/>
  <c r="B2796" i="12"/>
  <c r="V2795" i="12"/>
  <c r="U2795" i="12"/>
  <c r="N2795" i="12"/>
  <c r="O2795" i="12" s="1"/>
  <c r="P2795" i="12" s="1"/>
  <c r="E2795" i="12"/>
  <c r="F2795" i="12" s="1"/>
  <c r="K2794" i="12"/>
  <c r="Q2794" i="12"/>
  <c r="R2794" i="12" s="1"/>
  <c r="W2795" i="12" l="1"/>
  <c r="E1144" i="13"/>
  <c r="J2796" i="12"/>
  <c r="Y2796" i="12"/>
  <c r="I2796" i="12"/>
  <c r="V2796" i="12"/>
  <c r="E2796" i="12"/>
  <c r="F2796" i="12" s="1"/>
  <c r="B2797" i="12"/>
  <c r="U2796" i="12"/>
  <c r="N2796" i="12"/>
  <c r="O2796" i="12" s="1"/>
  <c r="P2796" i="12" s="1"/>
  <c r="K2795" i="12"/>
  <c r="Q2795" i="12"/>
  <c r="R2795" i="12" s="1"/>
  <c r="Q2796" i="12" l="1"/>
  <c r="R2796" i="12" s="1"/>
  <c r="K2796" i="12"/>
  <c r="W2796" i="12"/>
  <c r="E1143" i="13"/>
  <c r="J2797" i="12"/>
  <c r="Y2797" i="12"/>
  <c r="I2797" i="12"/>
  <c r="V2797" i="12"/>
  <c r="B2798" i="12"/>
  <c r="U2797" i="12"/>
  <c r="E2797" i="12"/>
  <c r="F2797" i="12" s="1"/>
  <c r="N2797" i="12"/>
  <c r="O2797" i="12" s="1"/>
  <c r="P2797" i="12" s="1"/>
  <c r="W2797" i="12" l="1"/>
  <c r="K2797" i="12"/>
  <c r="Q2797" i="12"/>
  <c r="R2797" i="12" s="1"/>
  <c r="E1142" i="13"/>
  <c r="V2798" i="12"/>
  <c r="N2798" i="12"/>
  <c r="O2798" i="12" s="1"/>
  <c r="P2798" i="12" s="1"/>
  <c r="Y2798" i="12"/>
  <c r="I2798" i="12"/>
  <c r="U2798" i="12"/>
  <c r="J2798" i="12"/>
  <c r="E2798" i="12"/>
  <c r="F2798" i="12" s="1"/>
  <c r="B2799" i="12"/>
  <c r="W2798" i="12" l="1"/>
  <c r="K2798" i="12"/>
  <c r="E1141" i="13"/>
  <c r="N2799" i="12"/>
  <c r="O2799" i="12" s="1"/>
  <c r="P2799" i="12" s="1"/>
  <c r="V2799" i="12"/>
  <c r="Y2799" i="12"/>
  <c r="U2799" i="12"/>
  <c r="J2799" i="12"/>
  <c r="I2799" i="12"/>
  <c r="E2799" i="12"/>
  <c r="F2799" i="12" s="1"/>
  <c r="B2800" i="12"/>
  <c r="Q2798" i="12"/>
  <c r="R2798" i="12" s="1"/>
  <c r="W2799" i="12" l="1"/>
  <c r="Q2799" i="12"/>
  <c r="R2799" i="12" s="1"/>
  <c r="E1140" i="13"/>
  <c r="N2800" i="12"/>
  <c r="O2800" i="12" s="1"/>
  <c r="P2800" i="12" s="1"/>
  <c r="J2800" i="12"/>
  <c r="B2801" i="12"/>
  <c r="U2800" i="12"/>
  <c r="E2800" i="12"/>
  <c r="F2800" i="12" s="1"/>
  <c r="Y2800" i="12"/>
  <c r="V2800" i="12"/>
  <c r="I2800" i="12"/>
  <c r="K2799" i="12"/>
  <c r="K2800" i="12" l="1"/>
  <c r="Q2800" i="12"/>
  <c r="R2800" i="12" s="1"/>
  <c r="W2800" i="12"/>
  <c r="E1139" i="13"/>
  <c r="N2801" i="12"/>
  <c r="O2801" i="12" s="1"/>
  <c r="P2801" i="12" s="1"/>
  <c r="J2801" i="12"/>
  <c r="Y2801" i="12"/>
  <c r="I2801" i="12"/>
  <c r="B2802" i="12"/>
  <c r="U2801" i="12"/>
  <c r="E2801" i="12"/>
  <c r="F2801" i="12" s="1"/>
  <c r="V2801" i="12"/>
  <c r="K2801" i="12" l="1"/>
  <c r="Q2801" i="12"/>
  <c r="R2801" i="12" s="1"/>
  <c r="W2801" i="12"/>
  <c r="E1138" i="13"/>
  <c r="J2802" i="12"/>
  <c r="V2802" i="12"/>
  <c r="B2803" i="12"/>
  <c r="U2802" i="12"/>
  <c r="E2802" i="12"/>
  <c r="F2802" i="12" s="1"/>
  <c r="I2802" i="12"/>
  <c r="Y2802" i="12"/>
  <c r="N2802" i="12"/>
  <c r="O2802" i="12" s="1"/>
  <c r="P2802" i="12" s="1"/>
  <c r="K2802" i="12" l="1"/>
  <c r="W2802" i="12"/>
  <c r="Q2802" i="12"/>
  <c r="R2802" i="12" s="1"/>
  <c r="E1137" i="13"/>
  <c r="B2804" i="12"/>
  <c r="U2803" i="12"/>
  <c r="E2803" i="12"/>
  <c r="F2803" i="12" s="1"/>
  <c r="J2803" i="12"/>
  <c r="N2803" i="12"/>
  <c r="O2803" i="12" s="1"/>
  <c r="P2803" i="12" s="1"/>
  <c r="I2803" i="12"/>
  <c r="Y2803" i="12"/>
  <c r="V2803" i="12"/>
  <c r="Q2803" i="12" l="1"/>
  <c r="R2803" i="12" s="1"/>
  <c r="K2803" i="12"/>
  <c r="W2803" i="12"/>
  <c r="E1136" i="13"/>
  <c r="B2805" i="12"/>
  <c r="U2804" i="12"/>
  <c r="E2804" i="12"/>
  <c r="F2804" i="12" s="1"/>
  <c r="N2804" i="12"/>
  <c r="O2804" i="12" s="1"/>
  <c r="P2804" i="12" s="1"/>
  <c r="Y2804" i="12"/>
  <c r="I2804" i="12"/>
  <c r="V2804" i="12"/>
  <c r="J2804" i="12"/>
  <c r="W2804" i="12" l="1"/>
  <c r="Q2804" i="12"/>
  <c r="R2804" i="12" s="1"/>
  <c r="E1135" i="13"/>
  <c r="N2805" i="12"/>
  <c r="O2805" i="12" s="1"/>
  <c r="P2805" i="12" s="1"/>
  <c r="Y2805" i="12"/>
  <c r="I2805" i="12"/>
  <c r="V2805" i="12"/>
  <c r="U2805" i="12"/>
  <c r="J2805" i="12"/>
  <c r="E2805" i="12"/>
  <c r="F2805" i="12" s="1"/>
  <c r="B2806" i="12"/>
  <c r="K2804" i="12"/>
  <c r="W2805" i="12" l="1"/>
  <c r="K2805" i="12"/>
  <c r="Q2805" i="12"/>
  <c r="R2805" i="12" s="1"/>
  <c r="E1134" i="13"/>
  <c r="N2806" i="12"/>
  <c r="O2806" i="12" s="1"/>
  <c r="P2806" i="12" s="1"/>
  <c r="J2806" i="12"/>
  <c r="Y2806" i="12"/>
  <c r="I2806" i="12"/>
  <c r="V2806" i="12"/>
  <c r="B2807" i="12"/>
  <c r="U2806" i="12"/>
  <c r="E2806" i="12"/>
  <c r="F2806" i="12" s="1"/>
  <c r="W2806" i="12" l="1"/>
  <c r="Q2806" i="12"/>
  <c r="R2806" i="12" s="1"/>
  <c r="K2806" i="12"/>
  <c r="E1133" i="13"/>
  <c r="Y2807" i="12"/>
  <c r="I2807" i="12"/>
  <c r="V2807" i="12"/>
  <c r="B2808" i="12"/>
  <c r="U2807" i="12"/>
  <c r="E2807" i="12"/>
  <c r="F2807" i="12" s="1"/>
  <c r="N2807" i="12"/>
  <c r="O2807" i="12" s="1"/>
  <c r="P2807" i="12" s="1"/>
  <c r="J2807" i="12"/>
  <c r="W2807" i="12" l="1"/>
  <c r="K2807" i="12"/>
  <c r="Q2807" i="12"/>
  <c r="R2807" i="12" s="1"/>
  <c r="E1132" i="13"/>
  <c r="Y2808" i="12"/>
  <c r="I2808" i="12"/>
  <c r="V2808" i="12"/>
  <c r="B2809" i="12"/>
  <c r="U2808" i="12"/>
  <c r="E2808" i="12"/>
  <c r="F2808" i="12" s="1"/>
  <c r="N2808" i="12"/>
  <c r="O2808" i="12" s="1"/>
  <c r="P2808" i="12" s="1"/>
  <c r="J2808" i="12"/>
  <c r="W2808" i="12" l="1"/>
  <c r="K2808" i="12"/>
  <c r="E1131" i="13"/>
  <c r="V2809" i="12"/>
  <c r="B2810" i="12"/>
  <c r="U2809" i="12"/>
  <c r="E2809" i="12"/>
  <c r="F2809" i="12" s="1"/>
  <c r="J2809" i="12"/>
  <c r="N2809" i="12"/>
  <c r="O2809" i="12" s="1"/>
  <c r="P2809" i="12" s="1"/>
  <c r="I2809" i="12"/>
  <c r="Y2809" i="12"/>
  <c r="Q2808" i="12"/>
  <c r="R2808" i="12" s="1"/>
  <c r="W2809" i="12" l="1"/>
  <c r="Q2809" i="12"/>
  <c r="R2809" i="12" s="1"/>
  <c r="E1130" i="13"/>
  <c r="N2810" i="12"/>
  <c r="O2810" i="12" s="1"/>
  <c r="P2810" i="12" s="1"/>
  <c r="J2810" i="12"/>
  <c r="B2811" i="12"/>
  <c r="U2810" i="12"/>
  <c r="E2810" i="12"/>
  <c r="F2810" i="12" s="1"/>
  <c r="Y2810" i="12"/>
  <c r="V2810" i="12"/>
  <c r="I2810" i="12"/>
  <c r="K2809" i="12"/>
  <c r="K2810" i="12" l="1"/>
  <c r="Q2810" i="12"/>
  <c r="R2810" i="12" s="1"/>
  <c r="W2810" i="12"/>
  <c r="E1129" i="13"/>
  <c r="J2811" i="12"/>
  <c r="Y2811" i="12"/>
  <c r="I2811" i="12"/>
  <c r="B2812" i="12"/>
  <c r="V2811" i="12"/>
  <c r="U2811" i="12"/>
  <c r="N2811" i="12"/>
  <c r="O2811" i="12" s="1"/>
  <c r="P2811" i="12" s="1"/>
  <c r="E2811" i="12"/>
  <c r="F2811" i="12" s="1"/>
  <c r="Q2811" i="12" l="1"/>
  <c r="R2811" i="12" s="1"/>
  <c r="W2811" i="12"/>
  <c r="E1128" i="13"/>
  <c r="J2812" i="12"/>
  <c r="Y2812" i="12"/>
  <c r="I2812" i="12"/>
  <c r="V2812" i="12"/>
  <c r="B2813" i="12"/>
  <c r="U2812" i="12"/>
  <c r="N2812" i="12"/>
  <c r="O2812" i="12" s="1"/>
  <c r="P2812" i="12" s="1"/>
  <c r="E2812" i="12"/>
  <c r="F2812" i="12" s="1"/>
  <c r="K2811" i="12"/>
  <c r="W2812" i="12" l="1"/>
  <c r="Q2812" i="12"/>
  <c r="R2812" i="12" s="1"/>
  <c r="E1127" i="13"/>
  <c r="J2813" i="12"/>
  <c r="Y2813" i="12"/>
  <c r="I2813" i="12"/>
  <c r="V2813" i="12"/>
  <c r="B2814" i="12"/>
  <c r="U2813" i="12"/>
  <c r="E2813" i="12"/>
  <c r="F2813" i="12" s="1"/>
  <c r="N2813" i="12"/>
  <c r="O2813" i="12" s="1"/>
  <c r="P2813" i="12" s="1"/>
  <c r="K2812" i="12"/>
  <c r="W2813" i="12" l="1"/>
  <c r="Q2813" i="12"/>
  <c r="R2813" i="12" s="1"/>
  <c r="E1126" i="13"/>
  <c r="V2814" i="12"/>
  <c r="N2814" i="12"/>
  <c r="O2814" i="12" s="1"/>
  <c r="P2814" i="12" s="1"/>
  <c r="Y2814" i="12"/>
  <c r="I2814" i="12"/>
  <c r="J2814" i="12"/>
  <c r="E2814" i="12"/>
  <c r="F2814" i="12" s="1"/>
  <c r="B2815" i="12"/>
  <c r="U2814" i="12"/>
  <c r="K2813" i="12"/>
  <c r="W2814" i="12" l="1"/>
  <c r="Q2814" i="12"/>
  <c r="R2814" i="12" s="1"/>
  <c r="E1125" i="13"/>
  <c r="N2815" i="12"/>
  <c r="O2815" i="12" s="1"/>
  <c r="P2815" i="12" s="1"/>
  <c r="V2815" i="12"/>
  <c r="Y2815" i="12"/>
  <c r="U2815" i="12"/>
  <c r="J2815" i="12"/>
  <c r="I2815" i="12"/>
  <c r="E2815" i="12"/>
  <c r="F2815" i="12" s="1"/>
  <c r="B2816" i="12"/>
  <c r="K2814" i="12"/>
  <c r="W2815" i="12" l="1"/>
  <c r="Q2815" i="12"/>
  <c r="R2815" i="12" s="1"/>
  <c r="E1124" i="13"/>
  <c r="N2816" i="12"/>
  <c r="O2816" i="12" s="1"/>
  <c r="P2816" i="12" s="1"/>
  <c r="J2816" i="12"/>
  <c r="B2817" i="12"/>
  <c r="U2816" i="12"/>
  <c r="E2816" i="12"/>
  <c r="F2816" i="12" s="1"/>
  <c r="Y2816" i="12"/>
  <c r="V2816" i="12"/>
  <c r="I2816" i="12"/>
  <c r="K2815" i="12"/>
  <c r="W2816" i="12" l="1"/>
  <c r="E1123" i="13"/>
  <c r="N2817" i="12"/>
  <c r="O2817" i="12" s="1"/>
  <c r="P2817" i="12" s="1"/>
  <c r="J2817" i="12"/>
  <c r="Y2817" i="12"/>
  <c r="I2817" i="12"/>
  <c r="B2818" i="12"/>
  <c r="U2817" i="12"/>
  <c r="E2817" i="12"/>
  <c r="F2817" i="12" s="1"/>
  <c r="V2817" i="12"/>
  <c r="Q2816" i="12"/>
  <c r="R2816" i="12" s="1"/>
  <c r="K2816" i="12"/>
  <c r="Q2817" i="12" l="1"/>
  <c r="R2817" i="12" s="1"/>
  <c r="W2817" i="12"/>
  <c r="E1122" i="13"/>
  <c r="J2818" i="12"/>
  <c r="V2818" i="12"/>
  <c r="B2819" i="12"/>
  <c r="U2818" i="12"/>
  <c r="E2818" i="12"/>
  <c r="F2818" i="12" s="1"/>
  <c r="Y2818" i="12"/>
  <c r="N2818" i="12"/>
  <c r="O2818" i="12" s="1"/>
  <c r="P2818" i="12" s="1"/>
  <c r="I2818" i="12"/>
  <c r="K2817" i="12"/>
  <c r="K2818" i="12" l="1"/>
  <c r="W2818" i="12"/>
  <c r="Q2818" i="12"/>
  <c r="R2818" i="12" s="1"/>
  <c r="E1121" i="13"/>
  <c r="B2820" i="12"/>
  <c r="U2819" i="12"/>
  <c r="E2819" i="12"/>
  <c r="F2819" i="12" s="1"/>
  <c r="J2819" i="12"/>
  <c r="I2819" i="12"/>
  <c r="Y2819" i="12"/>
  <c r="V2819" i="12"/>
  <c r="N2819" i="12"/>
  <c r="O2819" i="12" s="1"/>
  <c r="P2819" i="12" s="1"/>
  <c r="W2819" i="12" l="1"/>
  <c r="Q2819" i="12"/>
  <c r="R2819" i="12" s="1"/>
  <c r="E1120" i="13"/>
  <c r="B2821" i="12"/>
  <c r="U2820" i="12"/>
  <c r="E2820" i="12"/>
  <c r="F2820" i="12" s="1"/>
  <c r="N2820" i="12"/>
  <c r="O2820" i="12" s="1"/>
  <c r="P2820" i="12" s="1"/>
  <c r="J2820" i="12"/>
  <c r="Y2820" i="12"/>
  <c r="I2820" i="12"/>
  <c r="V2820" i="12"/>
  <c r="K2819" i="12"/>
  <c r="Q2820" i="12" l="1"/>
  <c r="R2820" i="12" s="1"/>
  <c r="W2820" i="12"/>
  <c r="E1119" i="13"/>
  <c r="N2821" i="12"/>
  <c r="O2821" i="12" s="1"/>
  <c r="P2821" i="12" s="1"/>
  <c r="J2821" i="12"/>
  <c r="Y2821" i="12"/>
  <c r="I2821" i="12"/>
  <c r="V2821" i="12"/>
  <c r="E2821" i="12"/>
  <c r="F2821" i="12" s="1"/>
  <c r="B2822" i="12"/>
  <c r="U2821" i="12"/>
  <c r="K2820" i="12"/>
  <c r="W2821" i="12" l="1"/>
  <c r="K2821" i="12"/>
  <c r="Q2821" i="12"/>
  <c r="R2821" i="12" s="1"/>
  <c r="E1118" i="13"/>
  <c r="N2822" i="12"/>
  <c r="O2822" i="12" s="1"/>
  <c r="P2822" i="12" s="1"/>
  <c r="J2822" i="12"/>
  <c r="Y2822" i="12"/>
  <c r="I2822" i="12"/>
  <c r="V2822" i="12"/>
  <c r="U2822" i="12"/>
  <c r="E2822" i="12"/>
  <c r="F2822" i="12" s="1"/>
  <c r="B2823" i="12"/>
  <c r="K2822" i="12" l="1"/>
  <c r="W2822" i="12"/>
  <c r="Q2822" i="12"/>
  <c r="R2822" i="12" s="1"/>
  <c r="E1117" i="13"/>
  <c r="Y2823" i="12"/>
  <c r="I2823" i="12"/>
  <c r="V2823" i="12"/>
  <c r="B2824" i="12"/>
  <c r="U2823" i="12"/>
  <c r="E2823" i="12"/>
  <c r="F2823" i="12" s="1"/>
  <c r="N2823" i="12"/>
  <c r="O2823" i="12" s="1"/>
  <c r="P2823" i="12" s="1"/>
  <c r="J2823" i="12"/>
  <c r="W2823" i="12" l="1"/>
  <c r="E1116" i="13"/>
  <c r="Y2824" i="12"/>
  <c r="I2824" i="12"/>
  <c r="V2824" i="12"/>
  <c r="B2825" i="12"/>
  <c r="U2824" i="12"/>
  <c r="E2824" i="12"/>
  <c r="F2824" i="12" s="1"/>
  <c r="N2824" i="12"/>
  <c r="O2824" i="12" s="1"/>
  <c r="P2824" i="12" s="1"/>
  <c r="J2824" i="12"/>
  <c r="K2823" i="12"/>
  <c r="Q2823" i="12"/>
  <c r="R2823" i="12" s="1"/>
  <c r="W2824" i="12" l="1"/>
  <c r="E1115" i="13"/>
  <c r="V2825" i="12"/>
  <c r="B2826" i="12"/>
  <c r="U2825" i="12"/>
  <c r="E2825" i="12"/>
  <c r="F2825" i="12" s="1"/>
  <c r="N2825" i="12"/>
  <c r="O2825" i="12" s="1"/>
  <c r="P2825" i="12" s="1"/>
  <c r="J2825" i="12"/>
  <c r="Y2825" i="12"/>
  <c r="I2825" i="12"/>
  <c r="K2824" i="12"/>
  <c r="Q2824" i="12"/>
  <c r="R2824" i="12" s="1"/>
  <c r="Q2825" i="12" l="1"/>
  <c r="R2825" i="12" s="1"/>
  <c r="W2825" i="12"/>
  <c r="E1114" i="13"/>
  <c r="N2826" i="12"/>
  <c r="O2826" i="12" s="1"/>
  <c r="P2826" i="12" s="1"/>
  <c r="J2826" i="12"/>
  <c r="B2827" i="12"/>
  <c r="U2826" i="12"/>
  <c r="E2826" i="12"/>
  <c r="F2826" i="12" s="1"/>
  <c r="V2826" i="12"/>
  <c r="I2826" i="12"/>
  <c r="Y2826" i="12"/>
  <c r="K2825" i="12"/>
  <c r="K2826" i="12" l="1"/>
  <c r="Q2826" i="12"/>
  <c r="R2826" i="12" s="1"/>
  <c r="W2826" i="12"/>
  <c r="E1113" i="13"/>
  <c r="J2827" i="12"/>
  <c r="Y2827" i="12"/>
  <c r="I2827" i="12"/>
  <c r="B2828" i="12"/>
  <c r="U2827" i="12"/>
  <c r="E2827" i="12"/>
  <c r="F2827" i="12" s="1"/>
  <c r="V2827" i="12"/>
  <c r="N2827" i="12"/>
  <c r="O2827" i="12" s="1"/>
  <c r="P2827" i="12" s="1"/>
  <c r="W2827" i="12" l="1"/>
  <c r="E1112" i="13"/>
  <c r="J2828" i="12"/>
  <c r="Y2828" i="12"/>
  <c r="I2828" i="12"/>
  <c r="V2828" i="12"/>
  <c r="B2829" i="12"/>
  <c r="U2828" i="12"/>
  <c r="E2828" i="12"/>
  <c r="F2828" i="12" s="1"/>
  <c r="N2828" i="12"/>
  <c r="O2828" i="12" s="1"/>
  <c r="P2828" i="12" s="1"/>
  <c r="K2827" i="12"/>
  <c r="Q2827" i="12"/>
  <c r="R2827" i="12" s="1"/>
  <c r="W2828" i="12" l="1"/>
  <c r="Q2828" i="12"/>
  <c r="R2828" i="12" s="1"/>
  <c r="E1111" i="13"/>
  <c r="J2829" i="12"/>
  <c r="Y2829" i="12"/>
  <c r="I2829" i="12"/>
  <c r="V2829" i="12"/>
  <c r="B2830" i="12"/>
  <c r="U2829" i="12"/>
  <c r="E2829" i="12"/>
  <c r="F2829" i="12" s="1"/>
  <c r="N2829" i="12"/>
  <c r="O2829" i="12" s="1"/>
  <c r="P2829" i="12" s="1"/>
  <c r="K2828" i="12"/>
  <c r="K2829" i="12" l="1"/>
  <c r="Q2829" i="12"/>
  <c r="R2829" i="12" s="1"/>
  <c r="W2829" i="12"/>
  <c r="E1110" i="13"/>
  <c r="V2830" i="12"/>
  <c r="N2830" i="12"/>
  <c r="O2830" i="12" s="1"/>
  <c r="P2830" i="12" s="1"/>
  <c r="Y2830" i="12"/>
  <c r="I2830" i="12"/>
  <c r="J2830" i="12"/>
  <c r="E2830" i="12"/>
  <c r="F2830" i="12" s="1"/>
  <c r="B2831" i="12"/>
  <c r="U2830" i="12"/>
  <c r="K2830" i="12" l="1"/>
  <c r="W2830" i="12"/>
  <c r="E1109" i="13"/>
  <c r="N2831" i="12"/>
  <c r="O2831" i="12" s="1"/>
  <c r="P2831" i="12" s="1"/>
  <c r="Y2831" i="12"/>
  <c r="I2831" i="12"/>
  <c r="V2831" i="12"/>
  <c r="B2832" i="12"/>
  <c r="U2831" i="12"/>
  <c r="J2831" i="12"/>
  <c r="E2831" i="12"/>
  <c r="F2831" i="12" s="1"/>
  <c r="Q2830" i="12"/>
  <c r="R2830" i="12" s="1"/>
  <c r="Q2831" i="12" l="1"/>
  <c r="R2831" i="12" s="1"/>
  <c r="W2831" i="12"/>
  <c r="E1108" i="13"/>
  <c r="N2832" i="12"/>
  <c r="O2832" i="12" s="1"/>
  <c r="P2832" i="12" s="1"/>
  <c r="J2832" i="12"/>
  <c r="Y2832" i="12"/>
  <c r="I2832" i="12"/>
  <c r="V2832" i="12"/>
  <c r="B2833" i="12"/>
  <c r="U2832" i="12"/>
  <c r="E2832" i="12"/>
  <c r="F2832" i="12" s="1"/>
  <c r="K2831" i="12"/>
  <c r="W2832" i="12" l="1"/>
  <c r="Q2832" i="12"/>
  <c r="R2832" i="12" s="1"/>
  <c r="E1107" i="13"/>
  <c r="N2833" i="12"/>
  <c r="O2833" i="12" s="1"/>
  <c r="P2833" i="12" s="1"/>
  <c r="J2833" i="12"/>
  <c r="Y2833" i="12"/>
  <c r="I2833" i="12"/>
  <c r="V2833" i="12"/>
  <c r="B2834" i="12"/>
  <c r="U2833" i="12"/>
  <c r="E2833" i="12"/>
  <c r="F2833" i="12" s="1"/>
  <c r="K2832" i="12"/>
  <c r="Q2833" i="12" l="1"/>
  <c r="R2833" i="12" s="1"/>
  <c r="W2833" i="12"/>
  <c r="E1106" i="13"/>
  <c r="J2834" i="12"/>
  <c r="V2834" i="12"/>
  <c r="B2835" i="12"/>
  <c r="U2834" i="12"/>
  <c r="E2834" i="12"/>
  <c r="F2834" i="12" s="1"/>
  <c r="Y2834" i="12"/>
  <c r="N2834" i="12"/>
  <c r="O2834" i="12" s="1"/>
  <c r="P2834" i="12" s="1"/>
  <c r="I2834" i="12"/>
  <c r="K2833" i="12"/>
  <c r="W2834" i="12" l="1"/>
  <c r="E1105" i="13"/>
  <c r="V2835" i="12"/>
  <c r="B2836" i="12"/>
  <c r="U2835" i="12"/>
  <c r="E2835" i="12"/>
  <c r="F2835" i="12" s="1"/>
  <c r="N2835" i="12"/>
  <c r="O2835" i="12" s="1"/>
  <c r="P2835" i="12" s="1"/>
  <c r="J2835" i="12"/>
  <c r="Y2835" i="12"/>
  <c r="I2835" i="12"/>
  <c r="K2834" i="12"/>
  <c r="Q2834" i="12"/>
  <c r="R2834" i="12" s="1"/>
  <c r="W2835" i="12" l="1"/>
  <c r="E1104" i="13"/>
  <c r="B2837" i="12"/>
  <c r="U2836" i="12"/>
  <c r="E2836" i="12"/>
  <c r="F2836" i="12" s="1"/>
  <c r="N2836" i="12"/>
  <c r="O2836" i="12" s="1"/>
  <c r="P2836" i="12" s="1"/>
  <c r="J2836" i="12"/>
  <c r="Y2836" i="12"/>
  <c r="I2836" i="12"/>
  <c r="V2836" i="12"/>
  <c r="K2835" i="12"/>
  <c r="Q2835" i="12"/>
  <c r="R2835" i="12" s="1"/>
  <c r="W2836" i="12" l="1"/>
  <c r="Q2836" i="12"/>
  <c r="R2836" i="12" s="1"/>
  <c r="E1103" i="13"/>
  <c r="N2837" i="12"/>
  <c r="O2837" i="12" s="1"/>
  <c r="P2837" i="12" s="1"/>
  <c r="J2837" i="12"/>
  <c r="Y2837" i="12"/>
  <c r="I2837" i="12"/>
  <c r="V2837" i="12"/>
  <c r="B2838" i="12"/>
  <c r="U2837" i="12"/>
  <c r="E2837" i="12"/>
  <c r="F2837" i="12" s="1"/>
  <c r="K2836" i="12"/>
  <c r="W2837" i="12" l="1"/>
  <c r="K2837" i="12"/>
  <c r="Q2837" i="12"/>
  <c r="R2837" i="12" s="1"/>
  <c r="E1102" i="13"/>
  <c r="N2838" i="12"/>
  <c r="O2838" i="12" s="1"/>
  <c r="P2838" i="12" s="1"/>
  <c r="J2838" i="12"/>
  <c r="Y2838" i="12"/>
  <c r="I2838" i="12"/>
  <c r="V2838" i="12"/>
  <c r="B2839" i="12"/>
  <c r="U2838" i="12"/>
  <c r="E2838" i="12"/>
  <c r="F2838" i="12" s="1"/>
  <c r="K2838" i="12" l="1"/>
  <c r="Q2838" i="12"/>
  <c r="R2838" i="12" s="1"/>
  <c r="W2838" i="12"/>
  <c r="E1101" i="13"/>
  <c r="J2839" i="12"/>
  <c r="Y2839" i="12"/>
  <c r="I2839" i="12"/>
  <c r="V2839" i="12"/>
  <c r="B2840" i="12"/>
  <c r="U2839" i="12"/>
  <c r="E2839" i="12"/>
  <c r="F2839" i="12" s="1"/>
  <c r="N2839" i="12"/>
  <c r="O2839" i="12" s="1"/>
  <c r="P2839" i="12" s="1"/>
  <c r="W2839" i="12" l="1"/>
  <c r="E1100" i="13"/>
  <c r="Y2840" i="12"/>
  <c r="I2840" i="12"/>
  <c r="V2840" i="12"/>
  <c r="B2841" i="12"/>
  <c r="U2840" i="12"/>
  <c r="E2840" i="12"/>
  <c r="F2840" i="12" s="1"/>
  <c r="N2840" i="12"/>
  <c r="O2840" i="12" s="1"/>
  <c r="P2840" i="12" s="1"/>
  <c r="J2840" i="12"/>
  <c r="K2839" i="12"/>
  <c r="Q2839" i="12"/>
  <c r="R2839" i="12" s="1"/>
  <c r="W2840" i="12" l="1"/>
  <c r="Q2840" i="12"/>
  <c r="R2840" i="12" s="1"/>
  <c r="E1099" i="13"/>
  <c r="V2841" i="12"/>
  <c r="B2842" i="12"/>
  <c r="U2841" i="12"/>
  <c r="E2841" i="12"/>
  <c r="F2841" i="12" s="1"/>
  <c r="N2841" i="12"/>
  <c r="O2841" i="12" s="1"/>
  <c r="P2841" i="12" s="1"/>
  <c r="J2841" i="12"/>
  <c r="Y2841" i="12"/>
  <c r="I2841" i="12"/>
  <c r="K2840" i="12"/>
  <c r="Q2841" i="12" l="1"/>
  <c r="R2841" i="12" s="1"/>
  <c r="W2841" i="12"/>
  <c r="E1098" i="13"/>
  <c r="N2842" i="12"/>
  <c r="O2842" i="12" s="1"/>
  <c r="P2842" i="12" s="1"/>
  <c r="J2842" i="12"/>
  <c r="Y2842" i="12"/>
  <c r="I2842" i="12"/>
  <c r="B2843" i="12"/>
  <c r="U2842" i="12"/>
  <c r="E2842" i="12"/>
  <c r="F2842" i="12" s="1"/>
  <c r="V2842" i="12"/>
  <c r="K2841" i="12"/>
  <c r="Q2842" i="12" l="1"/>
  <c r="R2842" i="12" s="1"/>
  <c r="W2842" i="12"/>
  <c r="E1097" i="13"/>
  <c r="N2843" i="12"/>
  <c r="O2843" i="12" s="1"/>
  <c r="P2843" i="12" s="1"/>
  <c r="J2843" i="12"/>
  <c r="Y2843" i="12"/>
  <c r="I2843" i="12"/>
  <c r="V2843" i="12"/>
  <c r="B2844" i="12"/>
  <c r="U2843" i="12"/>
  <c r="E2843" i="12"/>
  <c r="F2843" i="12" s="1"/>
  <c r="K2842" i="12"/>
  <c r="Q2843" i="12" l="1"/>
  <c r="R2843" i="12" s="1"/>
  <c r="W2843" i="12"/>
  <c r="E1096" i="13"/>
  <c r="J2844" i="12"/>
  <c r="Y2844" i="12"/>
  <c r="I2844" i="12"/>
  <c r="V2844" i="12"/>
  <c r="B2845" i="12"/>
  <c r="U2844" i="12"/>
  <c r="E2844" i="12"/>
  <c r="F2844" i="12" s="1"/>
  <c r="N2844" i="12"/>
  <c r="O2844" i="12" s="1"/>
  <c r="P2844" i="12" s="1"/>
  <c r="K2843" i="12"/>
  <c r="W2844" i="12" l="1"/>
  <c r="K2844" i="12"/>
  <c r="Q2844" i="12"/>
  <c r="R2844" i="12" s="1"/>
  <c r="E1095" i="13"/>
  <c r="J2845" i="12"/>
  <c r="Y2845" i="12"/>
  <c r="I2845" i="12"/>
  <c r="V2845" i="12"/>
  <c r="B2846" i="12"/>
  <c r="U2845" i="12"/>
  <c r="E2845" i="12"/>
  <c r="F2845" i="12" s="1"/>
  <c r="N2845" i="12"/>
  <c r="O2845" i="12" s="1"/>
  <c r="P2845" i="12" s="1"/>
  <c r="W2845" i="12" l="1"/>
  <c r="Q2845" i="12"/>
  <c r="R2845" i="12" s="1"/>
  <c r="E1094" i="13"/>
  <c r="V2846" i="12"/>
  <c r="B2847" i="12"/>
  <c r="U2846" i="12"/>
  <c r="E2846" i="12"/>
  <c r="F2846" i="12" s="1"/>
  <c r="N2846" i="12"/>
  <c r="O2846" i="12" s="1"/>
  <c r="P2846" i="12" s="1"/>
  <c r="Y2846" i="12"/>
  <c r="I2846" i="12"/>
  <c r="J2846" i="12"/>
  <c r="K2845" i="12"/>
  <c r="W2846" i="12" l="1"/>
  <c r="E1093" i="13"/>
  <c r="N2847" i="12"/>
  <c r="O2847" i="12" s="1"/>
  <c r="P2847" i="12" s="1"/>
  <c r="J2847" i="12"/>
  <c r="Y2847" i="12"/>
  <c r="I2847" i="12"/>
  <c r="V2847" i="12"/>
  <c r="U2847" i="12"/>
  <c r="E2847" i="12"/>
  <c r="F2847" i="12" s="1"/>
  <c r="B2848" i="12"/>
  <c r="K2846" i="12"/>
  <c r="Q2846" i="12"/>
  <c r="R2846" i="12" s="1"/>
  <c r="K2847" i="12" l="1"/>
  <c r="Q2847" i="12"/>
  <c r="R2847" i="12" s="1"/>
  <c r="E1092" i="13"/>
  <c r="N2848" i="12"/>
  <c r="O2848" i="12" s="1"/>
  <c r="P2848" i="12" s="1"/>
  <c r="J2848" i="12"/>
  <c r="Y2848" i="12"/>
  <c r="I2848" i="12"/>
  <c r="V2848" i="12"/>
  <c r="B2849" i="12"/>
  <c r="U2848" i="12"/>
  <c r="E2848" i="12"/>
  <c r="F2848" i="12" s="1"/>
  <c r="W2847" i="12"/>
  <c r="W2848" i="12" l="1"/>
  <c r="K2848" i="12"/>
  <c r="Q2848" i="12"/>
  <c r="R2848" i="12" s="1"/>
  <c r="E1091" i="13"/>
  <c r="N2849" i="12"/>
  <c r="O2849" i="12" s="1"/>
  <c r="P2849" i="12" s="1"/>
  <c r="J2849" i="12"/>
  <c r="Y2849" i="12"/>
  <c r="I2849" i="12"/>
  <c r="V2849" i="12"/>
  <c r="B2850" i="12"/>
  <c r="U2849" i="12"/>
  <c r="E2849" i="12"/>
  <c r="F2849" i="12" s="1"/>
  <c r="K2849" i="12" l="1"/>
  <c r="Q2849" i="12"/>
  <c r="R2849" i="12" s="1"/>
  <c r="W2849" i="12"/>
  <c r="E1090" i="13"/>
  <c r="J2850" i="12"/>
  <c r="Y2850" i="12"/>
  <c r="I2850" i="12"/>
  <c r="V2850" i="12"/>
  <c r="B2851" i="12"/>
  <c r="U2850" i="12"/>
  <c r="E2850" i="12"/>
  <c r="F2850" i="12" s="1"/>
  <c r="N2850" i="12"/>
  <c r="O2850" i="12" s="1"/>
  <c r="P2850" i="12" s="1"/>
  <c r="W2850" i="12" l="1"/>
  <c r="E1089" i="13"/>
  <c r="V2851" i="12"/>
  <c r="B2852" i="12"/>
  <c r="U2851" i="12"/>
  <c r="E2851" i="12"/>
  <c r="F2851" i="12" s="1"/>
  <c r="N2851" i="12"/>
  <c r="O2851" i="12" s="1"/>
  <c r="P2851" i="12" s="1"/>
  <c r="J2851" i="12"/>
  <c r="I2851" i="12"/>
  <c r="Y2851" i="12"/>
  <c r="K2850" i="12"/>
  <c r="Q2850" i="12"/>
  <c r="R2850" i="12" s="1"/>
  <c r="W2851" i="12" l="1"/>
  <c r="Q2851" i="12"/>
  <c r="R2851" i="12" s="1"/>
  <c r="E1088" i="13"/>
  <c r="B2853" i="12"/>
  <c r="U2852" i="12"/>
  <c r="E2852" i="12"/>
  <c r="F2852" i="12" s="1"/>
  <c r="N2852" i="12"/>
  <c r="O2852" i="12" s="1"/>
  <c r="P2852" i="12" s="1"/>
  <c r="J2852" i="12"/>
  <c r="Y2852" i="12"/>
  <c r="I2852" i="12"/>
  <c r="V2852" i="12"/>
  <c r="K2851" i="12"/>
  <c r="W2852" i="12" l="1"/>
  <c r="E1087" i="13"/>
  <c r="N2853" i="12"/>
  <c r="O2853" i="12" s="1"/>
  <c r="P2853" i="12" s="1"/>
  <c r="J2853" i="12"/>
  <c r="Y2853" i="12"/>
  <c r="I2853" i="12"/>
  <c r="V2853" i="12"/>
  <c r="B2854" i="12"/>
  <c r="U2853" i="12"/>
  <c r="E2853" i="12"/>
  <c r="F2853" i="12" s="1"/>
  <c r="K2852" i="12"/>
  <c r="Q2852" i="12"/>
  <c r="R2852" i="12" s="1"/>
  <c r="W2853" i="12" l="1"/>
  <c r="K2853" i="12"/>
  <c r="Q2853" i="12"/>
  <c r="R2853" i="12" s="1"/>
  <c r="E1086" i="13"/>
  <c r="N2854" i="12"/>
  <c r="O2854" i="12" s="1"/>
  <c r="P2854" i="12" s="1"/>
  <c r="J2854" i="12"/>
  <c r="Y2854" i="12"/>
  <c r="I2854" i="12"/>
  <c r="V2854" i="12"/>
  <c r="B2855" i="12"/>
  <c r="U2854" i="12"/>
  <c r="E2854" i="12"/>
  <c r="F2854" i="12" s="1"/>
  <c r="K2854" i="12" l="1"/>
  <c r="W2854" i="12"/>
  <c r="E1085" i="13"/>
  <c r="J2855" i="12"/>
  <c r="Y2855" i="12"/>
  <c r="I2855" i="12"/>
  <c r="V2855" i="12"/>
  <c r="B2856" i="12"/>
  <c r="U2855" i="12"/>
  <c r="E2855" i="12"/>
  <c r="F2855" i="12" s="1"/>
  <c r="N2855" i="12"/>
  <c r="O2855" i="12" s="1"/>
  <c r="P2855" i="12" s="1"/>
  <c r="Q2854" i="12"/>
  <c r="R2854" i="12" s="1"/>
  <c r="W2855" i="12" l="1"/>
  <c r="E1084" i="13"/>
  <c r="Y2856" i="12"/>
  <c r="I2856" i="12"/>
  <c r="V2856" i="12"/>
  <c r="B2857" i="12"/>
  <c r="U2856" i="12"/>
  <c r="E2856" i="12"/>
  <c r="F2856" i="12" s="1"/>
  <c r="N2856" i="12"/>
  <c r="O2856" i="12" s="1"/>
  <c r="P2856" i="12" s="1"/>
  <c r="J2856" i="12"/>
  <c r="K2855" i="12"/>
  <c r="Q2855" i="12"/>
  <c r="R2855" i="12" s="1"/>
  <c r="W2856" i="12" l="1"/>
  <c r="E1083" i="13"/>
  <c r="V2857" i="12"/>
  <c r="B2858" i="12"/>
  <c r="U2857" i="12"/>
  <c r="E2857" i="12"/>
  <c r="F2857" i="12" s="1"/>
  <c r="N2857" i="12"/>
  <c r="O2857" i="12" s="1"/>
  <c r="P2857" i="12" s="1"/>
  <c r="J2857" i="12"/>
  <c r="Y2857" i="12"/>
  <c r="I2857" i="12"/>
  <c r="K2856" i="12"/>
  <c r="Q2856" i="12"/>
  <c r="R2856" i="12" s="1"/>
  <c r="K2857" i="12" l="1"/>
  <c r="W2857" i="12"/>
  <c r="Q2857" i="12"/>
  <c r="R2857" i="12" s="1"/>
  <c r="E1082" i="13"/>
  <c r="N2858" i="12"/>
  <c r="O2858" i="12" s="1"/>
  <c r="P2858" i="12" s="1"/>
  <c r="J2858" i="12"/>
  <c r="Y2858" i="12"/>
  <c r="I2858" i="12"/>
  <c r="B2859" i="12"/>
  <c r="U2858" i="12"/>
  <c r="E2858" i="12"/>
  <c r="F2858" i="12" s="1"/>
  <c r="V2858" i="12"/>
  <c r="Q2858" i="12" l="1"/>
  <c r="R2858" i="12" s="1"/>
  <c r="W2858" i="12"/>
  <c r="E1081" i="13"/>
  <c r="N2859" i="12"/>
  <c r="O2859" i="12" s="1"/>
  <c r="P2859" i="12" s="1"/>
  <c r="J2859" i="12"/>
  <c r="Y2859" i="12"/>
  <c r="I2859" i="12"/>
  <c r="V2859" i="12"/>
  <c r="B2860" i="12"/>
  <c r="U2859" i="12"/>
  <c r="E2859" i="12"/>
  <c r="F2859" i="12" s="1"/>
  <c r="K2858" i="12"/>
  <c r="W2859" i="12" l="1"/>
  <c r="Q2859" i="12"/>
  <c r="R2859" i="12" s="1"/>
  <c r="E1080" i="13"/>
  <c r="J2860" i="12"/>
  <c r="Y2860" i="12"/>
  <c r="I2860" i="12"/>
  <c r="V2860" i="12"/>
  <c r="B2861" i="12"/>
  <c r="U2860" i="12"/>
  <c r="E2860" i="12"/>
  <c r="F2860" i="12" s="1"/>
  <c r="N2860" i="12"/>
  <c r="O2860" i="12" s="1"/>
  <c r="P2860" i="12" s="1"/>
  <c r="K2859" i="12"/>
  <c r="K2860" i="12" l="1"/>
  <c r="Q2860" i="12"/>
  <c r="R2860" i="12" s="1"/>
  <c r="W2860" i="12"/>
  <c r="E1079" i="13"/>
  <c r="J2861" i="12"/>
  <c r="Y2861" i="12"/>
  <c r="I2861" i="12"/>
  <c r="V2861" i="12"/>
  <c r="B2862" i="12"/>
  <c r="U2861" i="12"/>
  <c r="E2861" i="12"/>
  <c r="F2861" i="12" s="1"/>
  <c r="N2861" i="12"/>
  <c r="O2861" i="12" s="1"/>
  <c r="P2861" i="12" s="1"/>
  <c r="W2861" i="12" l="1"/>
  <c r="K2861" i="12"/>
  <c r="Q2861" i="12"/>
  <c r="R2861" i="12" s="1"/>
  <c r="E1078" i="13"/>
  <c r="V2862" i="12"/>
  <c r="B2863" i="12"/>
  <c r="U2862" i="12"/>
  <c r="E2862" i="12"/>
  <c r="F2862" i="12" s="1"/>
  <c r="N2862" i="12"/>
  <c r="O2862" i="12" s="1"/>
  <c r="P2862" i="12" s="1"/>
  <c r="Y2862" i="12"/>
  <c r="I2862" i="12"/>
  <c r="J2862" i="12"/>
  <c r="K2862" i="12" l="1"/>
  <c r="Q2862" i="12"/>
  <c r="R2862" i="12" s="1"/>
  <c r="W2862" i="12"/>
  <c r="E1077" i="13"/>
  <c r="N2863" i="12"/>
  <c r="O2863" i="12" s="1"/>
  <c r="P2863" i="12" s="1"/>
  <c r="J2863" i="12"/>
  <c r="Y2863" i="12"/>
  <c r="I2863" i="12"/>
  <c r="V2863" i="12"/>
  <c r="B2864" i="12"/>
  <c r="U2863" i="12"/>
  <c r="E2863" i="12"/>
  <c r="F2863" i="12" s="1"/>
  <c r="Q2863" i="12" l="1"/>
  <c r="R2863" i="12" s="1"/>
  <c r="W2863" i="12"/>
  <c r="E1076" i="13"/>
  <c r="N2864" i="12"/>
  <c r="O2864" i="12" s="1"/>
  <c r="P2864" i="12" s="1"/>
  <c r="J2864" i="12"/>
  <c r="Y2864" i="12"/>
  <c r="I2864" i="12"/>
  <c r="V2864" i="12"/>
  <c r="B2865" i="12"/>
  <c r="U2864" i="12"/>
  <c r="E2864" i="12"/>
  <c r="F2864" i="12" s="1"/>
  <c r="K2863" i="12"/>
  <c r="K2864" i="12" l="1"/>
  <c r="Q2864" i="12"/>
  <c r="R2864" i="12" s="1"/>
  <c r="W2864" i="12"/>
  <c r="E1075" i="13"/>
  <c r="N2865" i="12"/>
  <c r="O2865" i="12" s="1"/>
  <c r="P2865" i="12" s="1"/>
  <c r="J2865" i="12"/>
  <c r="Y2865" i="12"/>
  <c r="I2865" i="12"/>
  <c r="V2865" i="12"/>
  <c r="B2866" i="12"/>
  <c r="U2865" i="12"/>
  <c r="E2865" i="12"/>
  <c r="F2865" i="12" s="1"/>
  <c r="W2865" i="12" l="1"/>
  <c r="Q2865" i="12"/>
  <c r="R2865" i="12" s="1"/>
  <c r="E1074" i="13"/>
  <c r="J2866" i="12"/>
  <c r="Y2866" i="12"/>
  <c r="I2866" i="12"/>
  <c r="V2866" i="12"/>
  <c r="B2867" i="12"/>
  <c r="U2866" i="12"/>
  <c r="E2866" i="12"/>
  <c r="F2866" i="12" s="1"/>
  <c r="N2866" i="12"/>
  <c r="O2866" i="12" s="1"/>
  <c r="P2866" i="12" s="1"/>
  <c r="K2865" i="12"/>
  <c r="K2866" i="12" l="1"/>
  <c r="Q2866" i="12"/>
  <c r="R2866" i="12" s="1"/>
  <c r="W2866" i="12"/>
  <c r="E1073" i="13"/>
  <c r="V2867" i="12"/>
  <c r="B2868" i="12"/>
  <c r="U2867" i="12"/>
  <c r="E2867" i="12"/>
  <c r="F2867" i="12" s="1"/>
  <c r="N2867" i="12"/>
  <c r="O2867" i="12" s="1"/>
  <c r="P2867" i="12" s="1"/>
  <c r="J2867" i="12"/>
  <c r="Y2867" i="12"/>
  <c r="I2867" i="12"/>
  <c r="K2867" i="12" l="1"/>
  <c r="W2867" i="12"/>
  <c r="E1072" i="13"/>
  <c r="B2869" i="12"/>
  <c r="U2868" i="12"/>
  <c r="E2868" i="12"/>
  <c r="F2868" i="12" s="1"/>
  <c r="N2868" i="12"/>
  <c r="O2868" i="12" s="1"/>
  <c r="P2868" i="12" s="1"/>
  <c r="J2868" i="12"/>
  <c r="Y2868" i="12"/>
  <c r="I2868" i="12"/>
  <c r="V2868" i="12"/>
  <c r="Q2867" i="12"/>
  <c r="R2867" i="12" s="1"/>
  <c r="W2868" i="12" l="1"/>
  <c r="Q2868" i="12"/>
  <c r="R2868" i="12" s="1"/>
  <c r="E1071" i="13"/>
  <c r="N2869" i="12"/>
  <c r="O2869" i="12" s="1"/>
  <c r="P2869" i="12" s="1"/>
  <c r="J2869" i="12"/>
  <c r="Y2869" i="12"/>
  <c r="I2869" i="12"/>
  <c r="V2869" i="12"/>
  <c r="U2869" i="12"/>
  <c r="E2869" i="12"/>
  <c r="F2869" i="12" s="1"/>
  <c r="B2870" i="12"/>
  <c r="K2868" i="12"/>
  <c r="W2869" i="12" l="1"/>
  <c r="Q2869" i="12"/>
  <c r="R2869" i="12" s="1"/>
  <c r="E1070" i="13"/>
  <c r="N2870" i="12"/>
  <c r="O2870" i="12" s="1"/>
  <c r="P2870" i="12" s="1"/>
  <c r="J2870" i="12"/>
  <c r="Y2870" i="12"/>
  <c r="I2870" i="12"/>
  <c r="V2870" i="12"/>
  <c r="B2871" i="12"/>
  <c r="U2870" i="12"/>
  <c r="E2870" i="12"/>
  <c r="F2870" i="12" s="1"/>
  <c r="K2869" i="12"/>
  <c r="Q2870" i="12" l="1"/>
  <c r="R2870" i="12" s="1"/>
  <c r="K2870" i="12"/>
  <c r="W2870" i="12"/>
  <c r="E1069" i="13"/>
  <c r="J2871" i="12"/>
  <c r="Y2871" i="12"/>
  <c r="I2871" i="12"/>
  <c r="V2871" i="12"/>
  <c r="B2872" i="12"/>
  <c r="U2871" i="12"/>
  <c r="E2871" i="12"/>
  <c r="F2871" i="12" s="1"/>
  <c r="N2871" i="12"/>
  <c r="O2871" i="12" s="1"/>
  <c r="P2871" i="12" s="1"/>
  <c r="Q2871" i="12" l="1"/>
  <c r="R2871" i="12" s="1"/>
  <c r="K2871" i="12"/>
  <c r="W2871" i="12"/>
  <c r="E1068" i="13"/>
  <c r="Y2872" i="12"/>
  <c r="I2872" i="12"/>
  <c r="V2872" i="12"/>
  <c r="B2873" i="12"/>
  <c r="U2872" i="12"/>
  <c r="E2872" i="12"/>
  <c r="F2872" i="12" s="1"/>
  <c r="N2872" i="12"/>
  <c r="O2872" i="12" s="1"/>
  <c r="P2872" i="12" s="1"/>
  <c r="J2872" i="12"/>
  <c r="W2872" i="12" l="1"/>
  <c r="Q2872" i="12"/>
  <c r="R2872" i="12" s="1"/>
  <c r="K2872" i="12"/>
  <c r="E1067" i="13"/>
  <c r="V2873" i="12"/>
  <c r="B2874" i="12"/>
  <c r="U2873" i="12"/>
  <c r="E2873" i="12"/>
  <c r="F2873" i="12" s="1"/>
  <c r="N2873" i="12"/>
  <c r="O2873" i="12" s="1"/>
  <c r="P2873" i="12" s="1"/>
  <c r="J2873" i="12"/>
  <c r="I2873" i="12"/>
  <c r="Y2873" i="12"/>
  <c r="K2873" i="12" l="1"/>
  <c r="Q2873" i="12"/>
  <c r="R2873" i="12" s="1"/>
  <c r="W2873" i="12"/>
  <c r="E1066" i="13"/>
  <c r="N2874" i="12"/>
  <c r="O2874" i="12" s="1"/>
  <c r="P2874" i="12" s="1"/>
  <c r="J2874" i="12"/>
  <c r="Y2874" i="12"/>
  <c r="I2874" i="12"/>
  <c r="B2875" i="12"/>
  <c r="U2874" i="12"/>
  <c r="E2874" i="12"/>
  <c r="F2874" i="12" s="1"/>
  <c r="V2874" i="12"/>
  <c r="Q2874" i="12" l="1"/>
  <c r="R2874" i="12" s="1"/>
  <c r="W2874" i="12"/>
  <c r="E1065" i="13"/>
  <c r="N2875" i="12"/>
  <c r="O2875" i="12" s="1"/>
  <c r="P2875" i="12" s="1"/>
  <c r="J2875" i="12"/>
  <c r="Y2875" i="12"/>
  <c r="I2875" i="12"/>
  <c r="V2875" i="12"/>
  <c r="B2876" i="12"/>
  <c r="U2875" i="12"/>
  <c r="E2875" i="12"/>
  <c r="F2875" i="12" s="1"/>
  <c r="K2874" i="12"/>
  <c r="W2875" i="12" l="1"/>
  <c r="Q2875" i="12"/>
  <c r="R2875" i="12" s="1"/>
  <c r="E1064" i="13"/>
  <c r="J2876" i="12"/>
  <c r="Y2876" i="12"/>
  <c r="I2876" i="12"/>
  <c r="V2876" i="12"/>
  <c r="B2877" i="12"/>
  <c r="U2876" i="12"/>
  <c r="E2876" i="12"/>
  <c r="F2876" i="12" s="1"/>
  <c r="N2876" i="12"/>
  <c r="O2876" i="12" s="1"/>
  <c r="P2876" i="12" s="1"/>
  <c r="K2875" i="12"/>
  <c r="W2876" i="12" l="1"/>
  <c r="E1063" i="13"/>
  <c r="J2877" i="12"/>
  <c r="Y2877" i="12"/>
  <c r="I2877" i="12"/>
  <c r="V2877" i="12"/>
  <c r="B2878" i="12"/>
  <c r="U2877" i="12"/>
  <c r="E2877" i="12"/>
  <c r="F2877" i="12" s="1"/>
  <c r="N2877" i="12"/>
  <c r="O2877" i="12" s="1"/>
  <c r="P2877" i="12" s="1"/>
  <c r="Q2876" i="12"/>
  <c r="R2876" i="12" s="1"/>
  <c r="K2876" i="12"/>
  <c r="K2877" i="12" l="1"/>
  <c r="E1062" i="13"/>
  <c r="V2878" i="12"/>
  <c r="B2879" i="12"/>
  <c r="U2878" i="12"/>
  <c r="E2878" i="12"/>
  <c r="F2878" i="12" s="1"/>
  <c r="N2878" i="12"/>
  <c r="O2878" i="12" s="1"/>
  <c r="P2878" i="12" s="1"/>
  <c r="Y2878" i="12"/>
  <c r="I2878" i="12"/>
  <c r="J2878" i="12"/>
  <c r="Q2877" i="12"/>
  <c r="R2877" i="12" s="1"/>
  <c r="W2877" i="12"/>
  <c r="W2878" i="12" l="1"/>
  <c r="Q2878" i="12"/>
  <c r="R2878" i="12" s="1"/>
  <c r="E1061" i="13"/>
  <c r="N2879" i="12"/>
  <c r="O2879" i="12" s="1"/>
  <c r="P2879" i="12" s="1"/>
  <c r="J2879" i="12"/>
  <c r="Y2879" i="12"/>
  <c r="I2879" i="12"/>
  <c r="V2879" i="12"/>
  <c r="B2880" i="12"/>
  <c r="U2879" i="12"/>
  <c r="E2879" i="12"/>
  <c r="F2879" i="12" s="1"/>
  <c r="K2878" i="12"/>
  <c r="K2879" i="12" l="1"/>
  <c r="Q2879" i="12"/>
  <c r="R2879" i="12" s="1"/>
  <c r="W2879" i="12"/>
  <c r="E1060" i="13"/>
  <c r="N2880" i="12"/>
  <c r="O2880" i="12" s="1"/>
  <c r="P2880" i="12" s="1"/>
  <c r="J2880" i="12"/>
  <c r="Y2880" i="12"/>
  <c r="I2880" i="12"/>
  <c r="V2880" i="12"/>
  <c r="B2881" i="12"/>
  <c r="U2880" i="12"/>
  <c r="E2880" i="12"/>
  <c r="F2880" i="12" s="1"/>
  <c r="K2880" i="12" l="1"/>
  <c r="Q2880" i="12"/>
  <c r="R2880" i="12" s="1"/>
  <c r="W2880" i="12"/>
  <c r="E1059" i="13"/>
  <c r="N2881" i="12"/>
  <c r="O2881" i="12" s="1"/>
  <c r="P2881" i="12" s="1"/>
  <c r="J2881" i="12"/>
  <c r="Y2881" i="12"/>
  <c r="I2881" i="12"/>
  <c r="V2881" i="12"/>
  <c r="B2882" i="12"/>
  <c r="U2881" i="12"/>
  <c r="E2881" i="12"/>
  <c r="F2881" i="12" s="1"/>
  <c r="W2881" i="12" l="1"/>
  <c r="Q2881" i="12"/>
  <c r="R2881" i="12" s="1"/>
  <c r="E1058" i="13"/>
  <c r="J2882" i="12"/>
  <c r="Y2882" i="12"/>
  <c r="I2882" i="12"/>
  <c r="V2882" i="12"/>
  <c r="B2883" i="12"/>
  <c r="U2882" i="12"/>
  <c r="E2882" i="12"/>
  <c r="F2882" i="12" s="1"/>
  <c r="N2882" i="12"/>
  <c r="O2882" i="12" s="1"/>
  <c r="P2882" i="12" s="1"/>
  <c r="K2881" i="12"/>
  <c r="W2882" i="12" l="1"/>
  <c r="Q2882" i="12"/>
  <c r="R2882" i="12" s="1"/>
  <c r="E1057" i="13"/>
  <c r="V2883" i="12"/>
  <c r="B2884" i="12"/>
  <c r="U2883" i="12"/>
  <c r="E2883" i="12"/>
  <c r="F2883" i="12" s="1"/>
  <c r="N2883" i="12"/>
  <c r="O2883" i="12" s="1"/>
  <c r="P2883" i="12" s="1"/>
  <c r="J2883" i="12"/>
  <c r="Y2883" i="12"/>
  <c r="I2883" i="12"/>
  <c r="K2882" i="12"/>
  <c r="W2883" i="12" l="1"/>
  <c r="E1056" i="13"/>
  <c r="B2885" i="12"/>
  <c r="U2884" i="12"/>
  <c r="E2884" i="12"/>
  <c r="F2884" i="12" s="1"/>
  <c r="N2884" i="12"/>
  <c r="O2884" i="12" s="1"/>
  <c r="P2884" i="12" s="1"/>
  <c r="J2884" i="12"/>
  <c r="Y2884" i="12"/>
  <c r="I2884" i="12"/>
  <c r="V2884" i="12"/>
  <c r="K2883" i="12"/>
  <c r="Q2883" i="12"/>
  <c r="R2883" i="12" s="1"/>
  <c r="W2884" i="12" l="1"/>
  <c r="E1055" i="13"/>
  <c r="N2885" i="12"/>
  <c r="O2885" i="12" s="1"/>
  <c r="P2885" i="12" s="1"/>
  <c r="J2885" i="12"/>
  <c r="Y2885" i="12"/>
  <c r="I2885" i="12"/>
  <c r="V2885" i="12"/>
  <c r="B2886" i="12"/>
  <c r="U2885" i="12"/>
  <c r="E2885" i="12"/>
  <c r="F2885" i="12" s="1"/>
  <c r="Q2884" i="12"/>
  <c r="R2884" i="12" s="1"/>
  <c r="K2884" i="12"/>
  <c r="W2885" i="12" l="1"/>
  <c r="K2885" i="12"/>
  <c r="Q2885" i="12"/>
  <c r="R2885" i="12" s="1"/>
  <c r="E1054" i="13"/>
  <c r="N2886" i="12"/>
  <c r="O2886" i="12" s="1"/>
  <c r="P2886" i="12" s="1"/>
  <c r="J2886" i="12"/>
  <c r="Y2886" i="12"/>
  <c r="I2886" i="12"/>
  <c r="V2886" i="12"/>
  <c r="B2887" i="12"/>
  <c r="U2886" i="12"/>
  <c r="E2886" i="12"/>
  <c r="F2886" i="12" s="1"/>
  <c r="W2886" i="12" l="1"/>
  <c r="Q2886" i="12"/>
  <c r="R2886" i="12" s="1"/>
  <c r="E1053" i="13"/>
  <c r="J2887" i="12"/>
  <c r="Y2887" i="12"/>
  <c r="I2887" i="12"/>
  <c r="V2887" i="12"/>
  <c r="B2888" i="12"/>
  <c r="U2887" i="12"/>
  <c r="E2887" i="12"/>
  <c r="F2887" i="12" s="1"/>
  <c r="N2887" i="12"/>
  <c r="O2887" i="12" s="1"/>
  <c r="P2887" i="12" s="1"/>
  <c r="K2886" i="12"/>
  <c r="K2887" i="12" l="1"/>
  <c r="Q2887" i="12"/>
  <c r="R2887" i="12" s="1"/>
  <c r="W2887" i="12"/>
  <c r="E1052" i="13"/>
  <c r="Y2888" i="12"/>
  <c r="I2888" i="12"/>
  <c r="V2888" i="12"/>
  <c r="B2889" i="12"/>
  <c r="U2888" i="12"/>
  <c r="E2888" i="12"/>
  <c r="F2888" i="12" s="1"/>
  <c r="N2888" i="12"/>
  <c r="O2888" i="12" s="1"/>
  <c r="P2888" i="12" s="1"/>
  <c r="J2888" i="12"/>
  <c r="W2888" i="12" l="1"/>
  <c r="K2888" i="12"/>
  <c r="Q2888" i="12"/>
  <c r="R2888" i="12" s="1"/>
  <c r="E1051" i="13"/>
  <c r="E2889" i="12"/>
  <c r="F2889" i="12" s="1"/>
  <c r="V2889" i="12"/>
  <c r="U2889" i="12"/>
  <c r="B2890" i="12"/>
  <c r="N2889" i="12"/>
  <c r="O2889" i="12" s="1"/>
  <c r="P2889" i="12" s="1"/>
  <c r="J2889" i="12"/>
  <c r="Y2889" i="12"/>
  <c r="I2889" i="12"/>
  <c r="K2889" i="12" l="1"/>
  <c r="E1050" i="13"/>
  <c r="J2890" i="12"/>
  <c r="Y2890" i="12"/>
  <c r="I2890" i="12"/>
  <c r="B2891" i="12"/>
  <c r="U2890" i="12"/>
  <c r="E2890" i="12"/>
  <c r="F2890" i="12" s="1"/>
  <c r="V2890" i="12"/>
  <c r="N2890" i="12"/>
  <c r="O2890" i="12" s="1"/>
  <c r="P2890" i="12" s="1"/>
  <c r="Q2889" i="12"/>
  <c r="R2889" i="12" s="1"/>
  <c r="W2889" i="12"/>
  <c r="W2890" i="12" l="1"/>
  <c r="E1049" i="13"/>
  <c r="J2891" i="12"/>
  <c r="V2891" i="12"/>
  <c r="Y2891" i="12"/>
  <c r="U2891" i="12"/>
  <c r="N2891" i="12"/>
  <c r="O2891" i="12" s="1"/>
  <c r="P2891" i="12" s="1"/>
  <c r="B2892" i="12"/>
  <c r="I2891" i="12"/>
  <c r="E2891" i="12"/>
  <c r="F2891" i="12" s="1"/>
  <c r="K2890" i="12"/>
  <c r="Q2890" i="12"/>
  <c r="R2890" i="12" s="1"/>
  <c r="W2891" i="12" l="1"/>
  <c r="Q2891" i="12"/>
  <c r="R2891" i="12" s="1"/>
  <c r="K2891" i="12"/>
  <c r="E1048" i="13"/>
  <c r="Y2892" i="12"/>
  <c r="I2892" i="12"/>
  <c r="V2892" i="12"/>
  <c r="U2892" i="12"/>
  <c r="N2892" i="12"/>
  <c r="O2892" i="12" s="1"/>
  <c r="P2892" i="12" s="1"/>
  <c r="B2893" i="12"/>
  <c r="J2892" i="12"/>
  <c r="E2892" i="12"/>
  <c r="F2892" i="12" s="1"/>
  <c r="W2892" i="12" l="1"/>
  <c r="K2892" i="12"/>
  <c r="E1047" i="13"/>
  <c r="V2893" i="12"/>
  <c r="B2894" i="12"/>
  <c r="U2893" i="12"/>
  <c r="E2893" i="12"/>
  <c r="F2893" i="12" s="1"/>
  <c r="J2893" i="12"/>
  <c r="N2893" i="12"/>
  <c r="O2893" i="12" s="1"/>
  <c r="P2893" i="12" s="1"/>
  <c r="I2893" i="12"/>
  <c r="Y2893" i="12"/>
  <c r="Q2892" i="12"/>
  <c r="R2892" i="12" s="1"/>
  <c r="W2893" i="12" l="1"/>
  <c r="Q2893" i="12"/>
  <c r="R2893" i="12" s="1"/>
  <c r="E1046" i="13"/>
  <c r="N2894" i="12"/>
  <c r="O2894" i="12" s="1"/>
  <c r="P2894" i="12" s="1"/>
  <c r="Y2894" i="12"/>
  <c r="I2894" i="12"/>
  <c r="J2894" i="12"/>
  <c r="B2895" i="12"/>
  <c r="E2894" i="12"/>
  <c r="F2894" i="12" s="1"/>
  <c r="V2894" i="12"/>
  <c r="U2894" i="12"/>
  <c r="K2893" i="12"/>
  <c r="W2894" i="12" l="1"/>
  <c r="E1045" i="13"/>
  <c r="N2895" i="12"/>
  <c r="O2895" i="12" s="1"/>
  <c r="P2895" i="12" s="1"/>
  <c r="J2895" i="12"/>
  <c r="V2895" i="12"/>
  <c r="Y2895" i="12"/>
  <c r="U2895" i="12"/>
  <c r="I2895" i="12"/>
  <c r="B2896" i="12"/>
  <c r="E2895" i="12"/>
  <c r="F2895" i="12" s="1"/>
  <c r="Q2894" i="12"/>
  <c r="R2894" i="12" s="1"/>
  <c r="K2894" i="12"/>
  <c r="W2895" i="12" l="1"/>
  <c r="Q2895" i="12"/>
  <c r="R2895" i="12" s="1"/>
  <c r="E1044" i="13"/>
  <c r="Y2896" i="12"/>
  <c r="V2896" i="12"/>
  <c r="U2896" i="12"/>
  <c r="N2896" i="12"/>
  <c r="O2896" i="12" s="1"/>
  <c r="P2896" i="12" s="1"/>
  <c r="J2896" i="12"/>
  <c r="B2897" i="12"/>
  <c r="I2896" i="12"/>
  <c r="E2896" i="12"/>
  <c r="F2896" i="12" s="1"/>
  <c r="K2895" i="12"/>
  <c r="W2896" i="12" l="1"/>
  <c r="K2896" i="12"/>
  <c r="E1043" i="13"/>
  <c r="J2897" i="12"/>
  <c r="Y2897" i="12"/>
  <c r="I2897" i="12"/>
  <c r="B2898" i="12"/>
  <c r="U2897" i="12"/>
  <c r="E2897" i="12"/>
  <c r="F2897" i="12" s="1"/>
  <c r="N2897" i="12"/>
  <c r="O2897" i="12" s="1"/>
  <c r="P2897" i="12" s="1"/>
  <c r="V2897" i="12"/>
  <c r="Q2896" i="12"/>
  <c r="R2896" i="12" s="1"/>
  <c r="W2897" i="12" l="1"/>
  <c r="E1042" i="13"/>
  <c r="V2898" i="12"/>
  <c r="B2899" i="12"/>
  <c r="U2898" i="12"/>
  <c r="E2898" i="12"/>
  <c r="F2898" i="12" s="1"/>
  <c r="J2898" i="12"/>
  <c r="I2898" i="12"/>
  <c r="Y2898" i="12"/>
  <c r="N2898" i="12"/>
  <c r="O2898" i="12" s="1"/>
  <c r="P2898" i="12" s="1"/>
  <c r="K2897" i="12"/>
  <c r="Q2897" i="12"/>
  <c r="R2897" i="12" s="1"/>
  <c r="W2898" i="12" l="1"/>
  <c r="Q2898" i="12"/>
  <c r="R2898" i="12" s="1"/>
  <c r="E1041" i="13"/>
  <c r="N2899" i="12"/>
  <c r="O2899" i="12" s="1"/>
  <c r="P2899" i="12" s="1"/>
  <c r="J2899" i="12"/>
  <c r="E2899" i="12"/>
  <c r="F2899" i="12" s="1"/>
  <c r="Y2899" i="12"/>
  <c r="V2899" i="12"/>
  <c r="U2899" i="12"/>
  <c r="I2899" i="12"/>
  <c r="B2900" i="12"/>
  <c r="K2898" i="12"/>
  <c r="W2899" i="12" l="1"/>
  <c r="E1040" i="13"/>
  <c r="B2901" i="12"/>
  <c r="U2900" i="12"/>
  <c r="E2900" i="12"/>
  <c r="F2900" i="12" s="1"/>
  <c r="Y2900" i="12"/>
  <c r="V2900" i="12"/>
  <c r="N2900" i="12"/>
  <c r="O2900" i="12" s="1"/>
  <c r="P2900" i="12" s="1"/>
  <c r="J2900" i="12"/>
  <c r="I2900" i="12"/>
  <c r="K2899" i="12"/>
  <c r="Q2899" i="12"/>
  <c r="R2899" i="12" s="1"/>
  <c r="Q2900" i="12" l="1"/>
  <c r="R2900" i="12" s="1"/>
  <c r="W2900" i="12"/>
  <c r="E1039" i="13"/>
  <c r="N2901" i="12"/>
  <c r="O2901" i="12" s="1"/>
  <c r="P2901" i="12" s="1"/>
  <c r="Y2901" i="12"/>
  <c r="I2901" i="12"/>
  <c r="U2901" i="12"/>
  <c r="J2901" i="12"/>
  <c r="B2902" i="12"/>
  <c r="E2901" i="12"/>
  <c r="F2901" i="12" s="1"/>
  <c r="V2901" i="12"/>
  <c r="K2900" i="12"/>
  <c r="W2901" i="12" l="1"/>
  <c r="Q2901" i="12"/>
  <c r="R2901" i="12" s="1"/>
  <c r="E1038" i="13"/>
  <c r="J2902" i="12"/>
  <c r="Y2902" i="12"/>
  <c r="I2902" i="12"/>
  <c r="V2902" i="12"/>
  <c r="B2903" i="12"/>
  <c r="U2902" i="12"/>
  <c r="E2902" i="12"/>
  <c r="F2902" i="12" s="1"/>
  <c r="N2902" i="12"/>
  <c r="O2902" i="12" s="1"/>
  <c r="P2902" i="12" s="1"/>
  <c r="K2901" i="12"/>
  <c r="W2902" i="12" l="1"/>
  <c r="Q2902" i="12"/>
  <c r="R2902" i="12" s="1"/>
  <c r="E1037" i="13"/>
  <c r="V2903" i="12"/>
  <c r="N2903" i="12"/>
  <c r="O2903" i="12" s="1"/>
  <c r="P2903" i="12" s="1"/>
  <c r="I2903" i="12"/>
  <c r="E2903" i="12"/>
  <c r="F2903" i="12" s="1"/>
  <c r="Y2903" i="12"/>
  <c r="U2903" i="12"/>
  <c r="B2904" i="12"/>
  <c r="J2903" i="12"/>
  <c r="K2902" i="12"/>
  <c r="K2903" i="12" l="1"/>
  <c r="E1036" i="13"/>
  <c r="B2905" i="12"/>
  <c r="U2904" i="12"/>
  <c r="E2904" i="12"/>
  <c r="F2904" i="12" s="1"/>
  <c r="Y2904" i="12"/>
  <c r="I2904" i="12"/>
  <c r="V2904" i="12"/>
  <c r="N2904" i="12"/>
  <c r="O2904" i="12" s="1"/>
  <c r="P2904" i="12" s="1"/>
  <c r="J2904" i="12"/>
  <c r="W2903" i="12"/>
  <c r="Q2903" i="12"/>
  <c r="R2903" i="12" s="1"/>
  <c r="W2904" i="12" l="1"/>
  <c r="E1035" i="13"/>
  <c r="V2905" i="12"/>
  <c r="U2905" i="12"/>
  <c r="N2905" i="12"/>
  <c r="O2905" i="12" s="1"/>
  <c r="P2905" i="12" s="1"/>
  <c r="J2905" i="12"/>
  <c r="B2906" i="12"/>
  <c r="I2905" i="12"/>
  <c r="E2905" i="12"/>
  <c r="F2905" i="12" s="1"/>
  <c r="Y2905" i="12"/>
  <c r="Q2904" i="12"/>
  <c r="R2904" i="12" s="1"/>
  <c r="K2904" i="12"/>
  <c r="W2905" i="12" l="1"/>
  <c r="Q2905" i="12"/>
  <c r="R2905" i="12" s="1"/>
  <c r="K2905" i="12"/>
  <c r="E1034" i="13"/>
  <c r="N2906" i="12"/>
  <c r="O2906" i="12" s="1"/>
  <c r="P2906" i="12" s="1"/>
  <c r="J2906" i="12"/>
  <c r="Y2906" i="12"/>
  <c r="I2906" i="12"/>
  <c r="B2907" i="12"/>
  <c r="U2906" i="12"/>
  <c r="E2906" i="12"/>
  <c r="F2906" i="12" s="1"/>
  <c r="V2906" i="12"/>
  <c r="Q2906" i="12" l="1"/>
  <c r="R2906" i="12" s="1"/>
  <c r="W2906" i="12"/>
  <c r="E1033" i="13"/>
  <c r="J2907" i="12"/>
  <c r="V2907" i="12"/>
  <c r="I2907" i="12"/>
  <c r="B2908" i="12"/>
  <c r="E2907" i="12"/>
  <c r="F2907" i="12" s="1"/>
  <c r="Y2907" i="12"/>
  <c r="U2907" i="12"/>
  <c r="N2907" i="12"/>
  <c r="O2907" i="12" s="1"/>
  <c r="P2907" i="12" s="1"/>
  <c r="K2906" i="12"/>
  <c r="E1032" i="13" l="1"/>
  <c r="Y2908" i="12"/>
  <c r="I2908" i="12"/>
  <c r="B2909" i="12"/>
  <c r="U2908" i="12"/>
  <c r="E2908" i="12"/>
  <c r="F2908" i="12" s="1"/>
  <c r="J2908" i="12"/>
  <c r="V2908" i="12"/>
  <c r="N2908" i="12"/>
  <c r="O2908" i="12" s="1"/>
  <c r="P2908" i="12" s="1"/>
  <c r="K2907" i="12"/>
  <c r="Q2907" i="12"/>
  <c r="R2907" i="12" s="1"/>
  <c r="W2907" i="12"/>
  <c r="W2908" i="12" l="1"/>
  <c r="E1031" i="13"/>
  <c r="V2909" i="12"/>
  <c r="B2910" i="12"/>
  <c r="U2909" i="12"/>
  <c r="E2909" i="12"/>
  <c r="F2909" i="12" s="1"/>
  <c r="J2909" i="12"/>
  <c r="I2909" i="12"/>
  <c r="Y2909" i="12"/>
  <c r="N2909" i="12"/>
  <c r="O2909" i="12" s="1"/>
  <c r="P2909" i="12" s="1"/>
  <c r="K2908" i="12"/>
  <c r="Q2908" i="12"/>
  <c r="R2908" i="12" s="1"/>
  <c r="W2909" i="12" l="1"/>
  <c r="Q2909" i="12"/>
  <c r="R2909" i="12" s="1"/>
  <c r="E1030" i="13"/>
  <c r="N2910" i="12"/>
  <c r="O2910" i="12" s="1"/>
  <c r="P2910" i="12" s="1"/>
  <c r="J2910" i="12"/>
  <c r="Y2910" i="12"/>
  <c r="I2910" i="12"/>
  <c r="E2910" i="12"/>
  <c r="F2910" i="12" s="1"/>
  <c r="B2911" i="12"/>
  <c r="V2910" i="12"/>
  <c r="U2910" i="12"/>
  <c r="K2909" i="12"/>
  <c r="W2910" i="12" l="1"/>
  <c r="Q2910" i="12"/>
  <c r="R2910" i="12" s="1"/>
  <c r="E1029" i="13"/>
  <c r="N2911" i="12"/>
  <c r="O2911" i="12" s="1"/>
  <c r="P2911" i="12" s="1"/>
  <c r="J2911" i="12"/>
  <c r="V2911" i="12"/>
  <c r="I2911" i="12"/>
  <c r="E2911" i="12"/>
  <c r="F2911" i="12" s="1"/>
  <c r="B2912" i="12"/>
  <c r="Y2911" i="12"/>
  <c r="U2911" i="12"/>
  <c r="K2910" i="12"/>
  <c r="K2911" i="12" l="1"/>
  <c r="Q2911" i="12"/>
  <c r="R2911" i="12" s="1"/>
  <c r="W2911" i="12"/>
  <c r="E1028" i="13"/>
  <c r="Y2912" i="12"/>
  <c r="I2912" i="12"/>
  <c r="N2912" i="12"/>
  <c r="O2912" i="12" s="1"/>
  <c r="P2912" i="12" s="1"/>
  <c r="J2912" i="12"/>
  <c r="E2912" i="12"/>
  <c r="F2912" i="12" s="1"/>
  <c r="B2913" i="12"/>
  <c r="V2912" i="12"/>
  <c r="U2912" i="12"/>
  <c r="K2912" i="12" l="1"/>
  <c r="W2912" i="12"/>
  <c r="E1027" i="13"/>
  <c r="J2913" i="12"/>
  <c r="Y2913" i="12"/>
  <c r="I2913" i="12"/>
  <c r="V2913" i="12"/>
  <c r="B2914" i="12"/>
  <c r="U2913" i="12"/>
  <c r="E2913" i="12"/>
  <c r="F2913" i="12" s="1"/>
  <c r="N2913" i="12"/>
  <c r="O2913" i="12" s="1"/>
  <c r="P2913" i="12" s="1"/>
  <c r="Q2912" i="12"/>
  <c r="R2912" i="12" s="1"/>
  <c r="K2913" i="12" l="1"/>
  <c r="Q2913" i="12"/>
  <c r="R2913" i="12" s="1"/>
  <c r="W2913" i="12"/>
  <c r="E1026" i="13"/>
  <c r="V2914" i="12"/>
  <c r="B2915" i="12"/>
  <c r="U2914" i="12"/>
  <c r="E2914" i="12"/>
  <c r="F2914" i="12" s="1"/>
  <c r="N2914" i="12"/>
  <c r="O2914" i="12" s="1"/>
  <c r="P2914" i="12" s="1"/>
  <c r="J2914" i="12"/>
  <c r="I2914" i="12"/>
  <c r="Y2914" i="12"/>
  <c r="K2914" i="12" l="1"/>
  <c r="Q2914" i="12"/>
  <c r="R2914" i="12" s="1"/>
  <c r="W2914" i="12"/>
  <c r="E1025" i="13"/>
  <c r="N2915" i="12"/>
  <c r="O2915" i="12" s="1"/>
  <c r="P2915" i="12" s="1"/>
  <c r="J2915" i="12"/>
  <c r="U2915" i="12"/>
  <c r="I2915" i="12"/>
  <c r="E2915" i="12"/>
  <c r="F2915" i="12" s="1"/>
  <c r="B2916" i="12"/>
  <c r="Y2915" i="12"/>
  <c r="V2915" i="12"/>
  <c r="K2915" i="12" l="1"/>
  <c r="W2915" i="12"/>
  <c r="Q2915" i="12"/>
  <c r="R2915" i="12" s="1"/>
  <c r="E1024" i="13"/>
  <c r="V2916" i="12"/>
  <c r="B2917" i="12"/>
  <c r="U2916" i="12"/>
  <c r="E2916" i="12"/>
  <c r="F2916" i="12" s="1"/>
  <c r="Y2916" i="12"/>
  <c r="N2916" i="12"/>
  <c r="O2916" i="12" s="1"/>
  <c r="P2916" i="12" s="1"/>
  <c r="J2916" i="12"/>
  <c r="I2916" i="12"/>
  <c r="E1023" i="13" l="1"/>
  <c r="N2917" i="12"/>
  <c r="O2917" i="12" s="1"/>
  <c r="P2917" i="12" s="1"/>
  <c r="J2917" i="12"/>
  <c r="Y2917" i="12"/>
  <c r="I2917" i="12"/>
  <c r="B2918" i="12"/>
  <c r="U2917" i="12"/>
  <c r="E2917" i="12"/>
  <c r="F2917" i="12" s="1"/>
  <c r="V2917" i="12"/>
  <c r="Q2916" i="12"/>
  <c r="R2916" i="12" s="1"/>
  <c r="K2916" i="12"/>
  <c r="W2916" i="12"/>
  <c r="W2917" i="12" l="1"/>
  <c r="Q2917" i="12"/>
  <c r="R2917" i="12" s="1"/>
  <c r="E1022" i="13"/>
  <c r="J2918" i="12"/>
  <c r="Y2918" i="12"/>
  <c r="I2918" i="12"/>
  <c r="V2918" i="12"/>
  <c r="B2919" i="12"/>
  <c r="U2918" i="12"/>
  <c r="E2918" i="12"/>
  <c r="F2918" i="12" s="1"/>
  <c r="N2918" i="12"/>
  <c r="O2918" i="12" s="1"/>
  <c r="P2918" i="12" s="1"/>
  <c r="K2917" i="12"/>
  <c r="W2918" i="12" l="1"/>
  <c r="E1021" i="13"/>
  <c r="Y2919" i="12"/>
  <c r="I2919" i="12"/>
  <c r="V2919" i="12"/>
  <c r="N2919" i="12"/>
  <c r="O2919" i="12" s="1"/>
  <c r="P2919" i="12" s="1"/>
  <c r="U2919" i="12"/>
  <c r="J2919" i="12"/>
  <c r="E2919" i="12"/>
  <c r="F2919" i="12" s="1"/>
  <c r="B2920" i="12"/>
  <c r="K2918" i="12"/>
  <c r="Q2918" i="12"/>
  <c r="R2918" i="12" s="1"/>
  <c r="Q2919" i="12" l="1"/>
  <c r="R2919" i="12" s="1"/>
  <c r="K2919" i="12"/>
  <c r="E1020" i="13"/>
  <c r="V2920" i="12"/>
  <c r="B2921" i="12"/>
  <c r="U2920" i="12"/>
  <c r="E2920" i="12"/>
  <c r="F2920" i="12" s="1"/>
  <c r="N2920" i="12"/>
  <c r="O2920" i="12" s="1"/>
  <c r="P2920" i="12" s="1"/>
  <c r="J2920" i="12"/>
  <c r="Y2920" i="12"/>
  <c r="I2920" i="12"/>
  <c r="W2919" i="12"/>
  <c r="W2920" i="12" l="1"/>
  <c r="E1019" i="13"/>
  <c r="N2921" i="12"/>
  <c r="O2921" i="12" s="1"/>
  <c r="P2921" i="12" s="1"/>
  <c r="Y2921" i="12"/>
  <c r="I2921" i="12"/>
  <c r="V2921" i="12"/>
  <c r="U2921" i="12"/>
  <c r="J2921" i="12"/>
  <c r="E2921" i="12"/>
  <c r="F2921" i="12" s="1"/>
  <c r="B2922" i="12"/>
  <c r="K2920" i="12"/>
  <c r="Q2920" i="12"/>
  <c r="R2920" i="12" s="1"/>
  <c r="K2921" i="12" l="1"/>
  <c r="W2921" i="12"/>
  <c r="E1018" i="13"/>
  <c r="N2922" i="12"/>
  <c r="O2922" i="12" s="1"/>
  <c r="P2922" i="12" s="1"/>
  <c r="J2922" i="12"/>
  <c r="Y2922" i="12"/>
  <c r="I2922" i="12"/>
  <c r="V2922" i="12"/>
  <c r="B2923" i="12"/>
  <c r="U2922" i="12"/>
  <c r="E2922" i="12"/>
  <c r="F2922" i="12" s="1"/>
  <c r="Q2921" i="12"/>
  <c r="R2921" i="12" s="1"/>
  <c r="W2922" i="12" l="1"/>
  <c r="E1017" i="13"/>
  <c r="J2923" i="12"/>
  <c r="V2923" i="12"/>
  <c r="B2924" i="12"/>
  <c r="U2923" i="12"/>
  <c r="E2923" i="12"/>
  <c r="F2923" i="12" s="1"/>
  <c r="N2923" i="12"/>
  <c r="O2923" i="12" s="1"/>
  <c r="P2923" i="12" s="1"/>
  <c r="I2923" i="12"/>
  <c r="Y2923" i="12"/>
  <c r="K2922" i="12"/>
  <c r="Q2922" i="12"/>
  <c r="R2922" i="12" s="1"/>
  <c r="W2923" i="12" l="1"/>
  <c r="Q2923" i="12"/>
  <c r="R2923" i="12" s="1"/>
  <c r="E1016" i="13"/>
  <c r="J2924" i="12"/>
  <c r="Y2924" i="12"/>
  <c r="I2924" i="12"/>
  <c r="B2925" i="12"/>
  <c r="U2924" i="12"/>
  <c r="E2924" i="12"/>
  <c r="F2924" i="12" s="1"/>
  <c r="N2924" i="12"/>
  <c r="O2924" i="12" s="1"/>
  <c r="P2924" i="12" s="1"/>
  <c r="V2924" i="12"/>
  <c r="K2923" i="12"/>
  <c r="W2924" i="12" l="1"/>
  <c r="Q2924" i="12"/>
  <c r="R2924" i="12" s="1"/>
  <c r="E1015" i="13"/>
  <c r="V2925" i="12"/>
  <c r="B2926" i="12"/>
  <c r="U2925" i="12"/>
  <c r="E2925" i="12"/>
  <c r="F2925" i="12" s="1"/>
  <c r="J2925" i="12"/>
  <c r="I2925" i="12"/>
  <c r="Y2925" i="12"/>
  <c r="N2925" i="12"/>
  <c r="O2925" i="12" s="1"/>
  <c r="P2925" i="12" s="1"/>
  <c r="K2924" i="12"/>
  <c r="W2925" i="12" l="1"/>
  <c r="Q2925" i="12"/>
  <c r="R2925" i="12" s="1"/>
  <c r="E1014" i="13"/>
  <c r="N2926" i="12"/>
  <c r="O2926" i="12" s="1"/>
  <c r="P2926" i="12" s="1"/>
  <c r="J2926" i="12"/>
  <c r="Y2926" i="12"/>
  <c r="I2926" i="12"/>
  <c r="B2927" i="12"/>
  <c r="V2926" i="12"/>
  <c r="U2926" i="12"/>
  <c r="E2926" i="12"/>
  <c r="F2926" i="12" s="1"/>
  <c r="K2925" i="12"/>
  <c r="W2926" i="12" l="1"/>
  <c r="E1013" i="13"/>
  <c r="N2927" i="12"/>
  <c r="O2927" i="12" s="1"/>
  <c r="P2927" i="12" s="1"/>
  <c r="J2927" i="12"/>
  <c r="Y2927" i="12"/>
  <c r="I2927" i="12"/>
  <c r="V2927" i="12"/>
  <c r="B2928" i="12"/>
  <c r="U2927" i="12"/>
  <c r="E2927" i="12"/>
  <c r="F2927" i="12" s="1"/>
  <c r="K2926" i="12"/>
  <c r="Q2926" i="12"/>
  <c r="R2926" i="12" s="1"/>
  <c r="W2927" i="12" l="1"/>
  <c r="K2927" i="12"/>
  <c r="E1012" i="13"/>
  <c r="N2928" i="12"/>
  <c r="O2928" i="12" s="1"/>
  <c r="P2928" i="12" s="1"/>
  <c r="Y2928" i="12"/>
  <c r="I2928" i="12"/>
  <c r="V2928" i="12"/>
  <c r="U2928" i="12"/>
  <c r="J2928" i="12"/>
  <c r="E2928" i="12"/>
  <c r="F2928" i="12" s="1"/>
  <c r="B2929" i="12"/>
  <c r="Q2927" i="12"/>
  <c r="R2927" i="12" s="1"/>
  <c r="Q2928" i="12" l="1"/>
  <c r="R2928" i="12" s="1"/>
  <c r="K2928" i="12"/>
  <c r="E1011" i="13"/>
  <c r="J2929" i="12"/>
  <c r="Y2929" i="12"/>
  <c r="I2929" i="12"/>
  <c r="V2929" i="12"/>
  <c r="B2930" i="12"/>
  <c r="U2929" i="12"/>
  <c r="E2929" i="12"/>
  <c r="F2929" i="12" s="1"/>
  <c r="N2929" i="12"/>
  <c r="O2929" i="12" s="1"/>
  <c r="P2929" i="12" s="1"/>
  <c r="W2928" i="12"/>
  <c r="E1010" i="13" l="1"/>
  <c r="V2930" i="12"/>
  <c r="B2931" i="12"/>
  <c r="U2930" i="12"/>
  <c r="E2930" i="12"/>
  <c r="F2930" i="12" s="1"/>
  <c r="N2930" i="12"/>
  <c r="O2930" i="12" s="1"/>
  <c r="P2930" i="12" s="1"/>
  <c r="Y2930" i="12"/>
  <c r="J2930" i="12"/>
  <c r="I2930" i="12"/>
  <c r="K2929" i="12"/>
  <c r="Q2929" i="12"/>
  <c r="R2929" i="12" s="1"/>
  <c r="W2929" i="12"/>
  <c r="W2930" i="12" l="1"/>
  <c r="Q2930" i="12"/>
  <c r="R2930" i="12" s="1"/>
  <c r="E1009" i="13"/>
  <c r="B2932" i="12"/>
  <c r="U2931" i="12"/>
  <c r="E2931" i="12"/>
  <c r="F2931" i="12" s="1"/>
  <c r="N2931" i="12"/>
  <c r="O2931" i="12" s="1"/>
  <c r="P2931" i="12" s="1"/>
  <c r="J2931" i="12"/>
  <c r="Y2931" i="12"/>
  <c r="I2931" i="12"/>
  <c r="V2931" i="12"/>
  <c r="K2930" i="12"/>
  <c r="W2931" i="12" l="1"/>
  <c r="E1008" i="13"/>
  <c r="J2932" i="12"/>
  <c r="V2932" i="12"/>
  <c r="B2933" i="12"/>
  <c r="U2932" i="12"/>
  <c r="E2932" i="12"/>
  <c r="F2932" i="12" s="1"/>
  <c r="N2932" i="12"/>
  <c r="O2932" i="12" s="1"/>
  <c r="P2932" i="12" s="1"/>
  <c r="I2932" i="12"/>
  <c r="Y2932" i="12"/>
  <c r="Q2931" i="12"/>
  <c r="R2931" i="12" s="1"/>
  <c r="K2931" i="12"/>
  <c r="W2932" i="12" l="1"/>
  <c r="Q2932" i="12"/>
  <c r="R2932" i="12" s="1"/>
  <c r="E1007" i="13"/>
  <c r="N2933" i="12"/>
  <c r="O2933" i="12" s="1"/>
  <c r="P2933" i="12" s="1"/>
  <c r="J2933" i="12"/>
  <c r="Y2933" i="12"/>
  <c r="I2933" i="12"/>
  <c r="B2934" i="12"/>
  <c r="U2933" i="12"/>
  <c r="E2933" i="12"/>
  <c r="F2933" i="12" s="1"/>
  <c r="V2933" i="12"/>
  <c r="K2932" i="12"/>
  <c r="Q2933" i="12" l="1"/>
  <c r="R2933" i="12" s="1"/>
  <c r="E1006" i="13"/>
  <c r="J2934" i="12"/>
  <c r="Y2934" i="12"/>
  <c r="I2934" i="12"/>
  <c r="V2934" i="12"/>
  <c r="B2935" i="12"/>
  <c r="U2934" i="12"/>
  <c r="E2934" i="12"/>
  <c r="F2934" i="12" s="1"/>
  <c r="N2934" i="12"/>
  <c r="O2934" i="12" s="1"/>
  <c r="P2934" i="12" s="1"/>
  <c r="K2933" i="12"/>
  <c r="W2933" i="12"/>
  <c r="W2934" i="12" l="1"/>
  <c r="Q2934" i="12"/>
  <c r="R2934" i="12" s="1"/>
  <c r="E1005" i="13"/>
  <c r="Y2935" i="12"/>
  <c r="I2935" i="12"/>
  <c r="V2935" i="12"/>
  <c r="N2935" i="12"/>
  <c r="O2935" i="12" s="1"/>
  <c r="P2935" i="12" s="1"/>
  <c r="B2936" i="12"/>
  <c r="U2935" i="12"/>
  <c r="J2935" i="12"/>
  <c r="E2935" i="12"/>
  <c r="F2935" i="12" s="1"/>
  <c r="K2934" i="12"/>
  <c r="Q2935" i="12" l="1"/>
  <c r="R2935" i="12" s="1"/>
  <c r="K2935" i="12"/>
  <c r="W2935" i="12"/>
  <c r="E1004" i="13"/>
  <c r="V2936" i="12"/>
  <c r="B2937" i="12"/>
  <c r="U2936" i="12"/>
  <c r="E2936" i="12"/>
  <c r="F2936" i="12" s="1"/>
  <c r="N2936" i="12"/>
  <c r="O2936" i="12" s="1"/>
  <c r="P2936" i="12" s="1"/>
  <c r="J2936" i="12"/>
  <c r="Y2936" i="12"/>
  <c r="I2936" i="12"/>
  <c r="W2936" i="12" l="1"/>
  <c r="E1003" i="13"/>
  <c r="N2937" i="12"/>
  <c r="O2937" i="12" s="1"/>
  <c r="P2937" i="12" s="1"/>
  <c r="Y2937" i="12"/>
  <c r="I2937" i="12"/>
  <c r="V2937" i="12"/>
  <c r="B2938" i="12"/>
  <c r="U2937" i="12"/>
  <c r="J2937" i="12"/>
  <c r="E2937" i="12"/>
  <c r="F2937" i="12" s="1"/>
  <c r="K2936" i="12"/>
  <c r="Q2936" i="12"/>
  <c r="R2936" i="12" s="1"/>
  <c r="W2937" i="12" l="1"/>
  <c r="K2937" i="12"/>
  <c r="Q2937" i="12"/>
  <c r="R2937" i="12" s="1"/>
  <c r="E1002" i="13"/>
  <c r="N2938" i="12"/>
  <c r="O2938" i="12" s="1"/>
  <c r="P2938" i="12" s="1"/>
  <c r="J2938" i="12"/>
  <c r="Y2938" i="12"/>
  <c r="I2938" i="12"/>
  <c r="V2938" i="12"/>
  <c r="B2939" i="12"/>
  <c r="U2938" i="12"/>
  <c r="E2938" i="12"/>
  <c r="F2938" i="12" s="1"/>
  <c r="K2938" i="12" l="1"/>
  <c r="W2938" i="12"/>
  <c r="E1001" i="13"/>
  <c r="J2939" i="12"/>
  <c r="Y2939" i="12"/>
  <c r="I2939" i="12"/>
  <c r="V2939" i="12"/>
  <c r="B2940" i="12"/>
  <c r="U2939" i="12"/>
  <c r="E2939" i="12"/>
  <c r="F2939" i="12" s="1"/>
  <c r="N2939" i="12"/>
  <c r="O2939" i="12" s="1"/>
  <c r="P2939" i="12" s="1"/>
  <c r="Q2938" i="12"/>
  <c r="R2938" i="12" s="1"/>
  <c r="W2939" i="12" l="1"/>
  <c r="E1000" i="13"/>
  <c r="J2940" i="12"/>
  <c r="Y2940" i="12"/>
  <c r="I2940" i="12"/>
  <c r="V2940" i="12"/>
  <c r="B2941" i="12"/>
  <c r="U2940" i="12"/>
  <c r="E2940" i="12"/>
  <c r="F2940" i="12" s="1"/>
  <c r="N2940" i="12"/>
  <c r="O2940" i="12" s="1"/>
  <c r="P2940" i="12" s="1"/>
  <c r="K2939" i="12"/>
  <c r="Q2939" i="12"/>
  <c r="R2939" i="12" s="1"/>
  <c r="W2940" i="12" l="1"/>
  <c r="Q2940" i="12"/>
  <c r="R2940" i="12" s="1"/>
  <c r="E999" i="13"/>
  <c r="V2941" i="12"/>
  <c r="B2942" i="12"/>
  <c r="U2941" i="12"/>
  <c r="E2941" i="12"/>
  <c r="F2941" i="12" s="1"/>
  <c r="J2941" i="12"/>
  <c r="Y2941" i="12"/>
  <c r="N2941" i="12"/>
  <c r="O2941" i="12" s="1"/>
  <c r="P2941" i="12" s="1"/>
  <c r="I2941" i="12"/>
  <c r="K2940" i="12"/>
  <c r="W2941" i="12" l="1"/>
  <c r="Q2941" i="12"/>
  <c r="R2941" i="12" s="1"/>
  <c r="E998" i="13"/>
  <c r="N2942" i="12"/>
  <c r="O2942" i="12" s="1"/>
  <c r="P2942" i="12" s="1"/>
  <c r="J2942" i="12"/>
  <c r="Y2942" i="12"/>
  <c r="I2942" i="12"/>
  <c r="B2943" i="12"/>
  <c r="V2942" i="12"/>
  <c r="U2942" i="12"/>
  <c r="E2942" i="12"/>
  <c r="F2942" i="12" s="1"/>
  <c r="K2941" i="12"/>
  <c r="Q2942" i="12" l="1"/>
  <c r="R2942" i="12" s="1"/>
  <c r="W2942" i="12"/>
  <c r="E997" i="13"/>
  <c r="N2943" i="12"/>
  <c r="O2943" i="12" s="1"/>
  <c r="P2943" i="12" s="1"/>
  <c r="J2943" i="12"/>
  <c r="Y2943" i="12"/>
  <c r="I2943" i="12"/>
  <c r="V2943" i="12"/>
  <c r="B2944" i="12"/>
  <c r="U2943" i="12"/>
  <c r="E2943" i="12"/>
  <c r="F2943" i="12" s="1"/>
  <c r="K2942" i="12"/>
  <c r="K2943" i="12" l="1"/>
  <c r="Q2943" i="12"/>
  <c r="R2943" i="12" s="1"/>
  <c r="W2943" i="12"/>
  <c r="E996" i="13"/>
  <c r="N2944" i="12"/>
  <c r="O2944" i="12" s="1"/>
  <c r="P2944" i="12" s="1"/>
  <c r="J2944" i="12"/>
  <c r="Y2944" i="12"/>
  <c r="I2944" i="12"/>
  <c r="V2944" i="12"/>
  <c r="B2945" i="12"/>
  <c r="U2944" i="12"/>
  <c r="E2944" i="12"/>
  <c r="F2944" i="12" s="1"/>
  <c r="Q2944" i="12" l="1"/>
  <c r="R2944" i="12" s="1"/>
  <c r="W2944" i="12"/>
  <c r="E995" i="13"/>
  <c r="J2945" i="12"/>
  <c r="Y2945" i="12"/>
  <c r="I2945" i="12"/>
  <c r="V2945" i="12"/>
  <c r="B2946" i="12"/>
  <c r="U2945" i="12"/>
  <c r="E2945" i="12"/>
  <c r="F2945" i="12" s="1"/>
  <c r="N2945" i="12"/>
  <c r="O2945" i="12" s="1"/>
  <c r="P2945" i="12" s="1"/>
  <c r="K2944" i="12"/>
  <c r="W2945" i="12" l="1"/>
  <c r="K2945" i="12"/>
  <c r="Q2945" i="12"/>
  <c r="R2945" i="12" s="1"/>
  <c r="E994" i="13"/>
  <c r="V2946" i="12"/>
  <c r="B2947" i="12"/>
  <c r="U2946" i="12"/>
  <c r="E2946" i="12"/>
  <c r="F2946" i="12" s="1"/>
  <c r="N2946" i="12"/>
  <c r="O2946" i="12" s="1"/>
  <c r="P2946" i="12" s="1"/>
  <c r="Y2946" i="12"/>
  <c r="J2946" i="12"/>
  <c r="I2946" i="12"/>
  <c r="K2946" i="12" l="1"/>
  <c r="Q2946" i="12"/>
  <c r="R2946" i="12" s="1"/>
  <c r="W2946" i="12"/>
  <c r="E993" i="13"/>
  <c r="B2948" i="12"/>
  <c r="U2947" i="12"/>
  <c r="E2947" i="12"/>
  <c r="F2947" i="12" s="1"/>
  <c r="N2947" i="12"/>
  <c r="O2947" i="12" s="1"/>
  <c r="P2947" i="12" s="1"/>
  <c r="J2947" i="12"/>
  <c r="Y2947" i="12"/>
  <c r="I2947" i="12"/>
  <c r="V2947" i="12"/>
  <c r="W2947" i="12" l="1"/>
  <c r="E992" i="13"/>
  <c r="N2948" i="12"/>
  <c r="O2948" i="12" s="1"/>
  <c r="P2948" i="12" s="1"/>
  <c r="J2948" i="12"/>
  <c r="V2948" i="12"/>
  <c r="B2949" i="12"/>
  <c r="U2948" i="12"/>
  <c r="E2948" i="12"/>
  <c r="F2948" i="12" s="1"/>
  <c r="I2948" i="12"/>
  <c r="Y2948" i="12"/>
  <c r="K2947" i="12"/>
  <c r="Q2947" i="12"/>
  <c r="R2947" i="12" s="1"/>
  <c r="E991" i="13" l="1"/>
  <c r="N2949" i="12"/>
  <c r="O2949" i="12" s="1"/>
  <c r="P2949" i="12" s="1"/>
  <c r="J2949" i="12"/>
  <c r="Y2949" i="12"/>
  <c r="I2949" i="12"/>
  <c r="B2950" i="12"/>
  <c r="U2949" i="12"/>
  <c r="E2949" i="12"/>
  <c r="F2949" i="12" s="1"/>
  <c r="V2949" i="12"/>
  <c r="Q2948" i="12"/>
  <c r="R2948" i="12" s="1"/>
  <c r="K2948" i="12"/>
  <c r="W2948" i="12"/>
  <c r="W2949" i="12" l="1"/>
  <c r="E990" i="13"/>
  <c r="J2950" i="12"/>
  <c r="Y2950" i="12"/>
  <c r="I2950" i="12"/>
  <c r="V2950" i="12"/>
  <c r="B2951" i="12"/>
  <c r="U2950" i="12"/>
  <c r="E2950" i="12"/>
  <c r="F2950" i="12" s="1"/>
  <c r="N2950" i="12"/>
  <c r="O2950" i="12" s="1"/>
  <c r="P2950" i="12" s="1"/>
  <c r="K2949" i="12"/>
  <c r="Q2949" i="12"/>
  <c r="R2949" i="12" s="1"/>
  <c r="Q2950" i="12" l="1"/>
  <c r="R2950" i="12" s="1"/>
  <c r="E989" i="13"/>
  <c r="Y2951" i="12"/>
  <c r="I2951" i="12"/>
  <c r="V2951" i="12"/>
  <c r="B2952" i="12"/>
  <c r="U2951" i="12"/>
  <c r="E2951" i="12"/>
  <c r="F2951" i="12" s="1"/>
  <c r="N2951" i="12"/>
  <c r="O2951" i="12" s="1"/>
  <c r="P2951" i="12" s="1"/>
  <c r="J2951" i="12"/>
  <c r="K2950" i="12"/>
  <c r="W2950" i="12"/>
  <c r="W2951" i="12" l="1"/>
  <c r="Q2951" i="12"/>
  <c r="R2951" i="12" s="1"/>
  <c r="E988" i="13"/>
  <c r="V2952" i="12"/>
  <c r="B2953" i="12"/>
  <c r="U2952" i="12"/>
  <c r="E2952" i="12"/>
  <c r="F2952" i="12" s="1"/>
  <c r="N2952" i="12"/>
  <c r="O2952" i="12" s="1"/>
  <c r="P2952" i="12" s="1"/>
  <c r="J2952" i="12"/>
  <c r="Y2952" i="12"/>
  <c r="I2952" i="12"/>
  <c r="K2951" i="12"/>
  <c r="K2952" i="12" l="1"/>
  <c r="Q2952" i="12"/>
  <c r="R2952" i="12" s="1"/>
  <c r="W2952" i="12"/>
  <c r="E987" i="13"/>
  <c r="N2953" i="12"/>
  <c r="O2953" i="12" s="1"/>
  <c r="P2953" i="12" s="1"/>
  <c r="J2953" i="12"/>
  <c r="Y2953" i="12"/>
  <c r="I2953" i="12"/>
  <c r="V2953" i="12"/>
  <c r="B2954" i="12"/>
  <c r="U2953" i="12"/>
  <c r="E2953" i="12"/>
  <c r="F2953" i="12" s="1"/>
  <c r="K2953" i="12" l="1"/>
  <c r="Q2953" i="12"/>
  <c r="R2953" i="12" s="1"/>
  <c r="W2953" i="12"/>
  <c r="E986" i="13"/>
  <c r="N2954" i="12"/>
  <c r="O2954" i="12" s="1"/>
  <c r="P2954" i="12" s="1"/>
  <c r="J2954" i="12"/>
  <c r="Y2954" i="12"/>
  <c r="I2954" i="12"/>
  <c r="V2954" i="12"/>
  <c r="B2955" i="12"/>
  <c r="U2954" i="12"/>
  <c r="E2954" i="12"/>
  <c r="F2954" i="12" s="1"/>
  <c r="W2954" i="12" l="1"/>
  <c r="Q2954" i="12"/>
  <c r="R2954" i="12" s="1"/>
  <c r="E985" i="13"/>
  <c r="J2955" i="12"/>
  <c r="Y2955" i="12"/>
  <c r="I2955" i="12"/>
  <c r="V2955" i="12"/>
  <c r="B2956" i="12"/>
  <c r="U2955" i="12"/>
  <c r="E2955" i="12"/>
  <c r="F2955" i="12" s="1"/>
  <c r="N2955" i="12"/>
  <c r="O2955" i="12" s="1"/>
  <c r="P2955" i="12" s="1"/>
  <c r="K2954" i="12"/>
  <c r="W2955" i="12" l="1"/>
  <c r="Q2955" i="12"/>
  <c r="R2955" i="12" s="1"/>
  <c r="E984" i="13"/>
  <c r="J2956" i="12"/>
  <c r="Y2956" i="12"/>
  <c r="I2956" i="12"/>
  <c r="V2956" i="12"/>
  <c r="B2957" i="12"/>
  <c r="U2956" i="12"/>
  <c r="E2956" i="12"/>
  <c r="F2956" i="12" s="1"/>
  <c r="N2956" i="12"/>
  <c r="O2956" i="12" s="1"/>
  <c r="P2956" i="12" s="1"/>
  <c r="K2955" i="12"/>
  <c r="W2956" i="12" l="1"/>
  <c r="E983" i="13"/>
  <c r="V2957" i="12"/>
  <c r="B2958" i="12"/>
  <c r="U2957" i="12"/>
  <c r="E2957" i="12"/>
  <c r="F2957" i="12" s="1"/>
  <c r="N2957" i="12"/>
  <c r="O2957" i="12" s="1"/>
  <c r="P2957" i="12" s="1"/>
  <c r="J2957" i="12"/>
  <c r="Y2957" i="12"/>
  <c r="I2957" i="12"/>
  <c r="K2956" i="12"/>
  <c r="Q2956" i="12"/>
  <c r="R2956" i="12" s="1"/>
  <c r="W2957" i="12" l="1"/>
  <c r="Q2957" i="12"/>
  <c r="R2957" i="12" s="1"/>
  <c r="E982" i="13"/>
  <c r="N2958" i="12"/>
  <c r="O2958" i="12" s="1"/>
  <c r="P2958" i="12" s="1"/>
  <c r="J2958" i="12"/>
  <c r="Y2958" i="12"/>
  <c r="I2958" i="12"/>
  <c r="V2958" i="12"/>
  <c r="U2958" i="12"/>
  <c r="E2958" i="12"/>
  <c r="F2958" i="12" s="1"/>
  <c r="B2959" i="12"/>
  <c r="K2957" i="12"/>
  <c r="W2958" i="12" l="1"/>
  <c r="E981" i="13"/>
  <c r="N2959" i="12"/>
  <c r="O2959" i="12" s="1"/>
  <c r="P2959" i="12" s="1"/>
  <c r="J2959" i="12"/>
  <c r="Y2959" i="12"/>
  <c r="I2959" i="12"/>
  <c r="V2959" i="12"/>
  <c r="B2960" i="12"/>
  <c r="U2959" i="12"/>
  <c r="E2959" i="12"/>
  <c r="F2959" i="12" s="1"/>
  <c r="Q2958" i="12"/>
  <c r="R2958" i="12" s="1"/>
  <c r="K2958" i="12"/>
  <c r="W2959" i="12" l="1"/>
  <c r="E980" i="13"/>
  <c r="N2960" i="12"/>
  <c r="O2960" i="12" s="1"/>
  <c r="P2960" i="12" s="1"/>
  <c r="J2960" i="12"/>
  <c r="Y2960" i="12"/>
  <c r="I2960" i="12"/>
  <c r="V2960" i="12"/>
  <c r="B2961" i="12"/>
  <c r="U2960" i="12"/>
  <c r="E2960" i="12"/>
  <c r="F2960" i="12" s="1"/>
  <c r="K2959" i="12"/>
  <c r="Q2959" i="12"/>
  <c r="R2959" i="12" s="1"/>
  <c r="K2960" i="12" l="1"/>
  <c r="Q2960" i="12"/>
  <c r="R2960" i="12" s="1"/>
  <c r="W2960" i="12"/>
  <c r="E979" i="13"/>
  <c r="J2961" i="12"/>
  <c r="Y2961" i="12"/>
  <c r="I2961" i="12"/>
  <c r="V2961" i="12"/>
  <c r="B2962" i="12"/>
  <c r="U2961" i="12"/>
  <c r="E2961" i="12"/>
  <c r="F2961" i="12" s="1"/>
  <c r="N2961" i="12"/>
  <c r="O2961" i="12" s="1"/>
  <c r="P2961" i="12" s="1"/>
  <c r="W2961" i="12" l="1"/>
  <c r="K2961" i="12"/>
  <c r="E978" i="13"/>
  <c r="V2962" i="12"/>
  <c r="B2963" i="12"/>
  <c r="U2962" i="12"/>
  <c r="E2962" i="12"/>
  <c r="F2962" i="12" s="1"/>
  <c r="N2962" i="12"/>
  <c r="O2962" i="12" s="1"/>
  <c r="P2962" i="12" s="1"/>
  <c r="J2962" i="12"/>
  <c r="I2962" i="12"/>
  <c r="Y2962" i="12"/>
  <c r="Q2961" i="12"/>
  <c r="R2961" i="12" s="1"/>
  <c r="W2962" i="12" l="1"/>
  <c r="Q2962" i="12"/>
  <c r="R2962" i="12" s="1"/>
  <c r="E977" i="13"/>
  <c r="B2964" i="12"/>
  <c r="U2963" i="12"/>
  <c r="E2963" i="12"/>
  <c r="F2963" i="12" s="1"/>
  <c r="N2963" i="12"/>
  <c r="O2963" i="12" s="1"/>
  <c r="P2963" i="12" s="1"/>
  <c r="J2963" i="12"/>
  <c r="Y2963" i="12"/>
  <c r="I2963" i="12"/>
  <c r="V2963" i="12"/>
  <c r="K2962" i="12"/>
  <c r="Q2963" i="12" l="1"/>
  <c r="R2963" i="12" s="1"/>
  <c r="W2963" i="12"/>
  <c r="E976" i="13"/>
  <c r="N2964" i="12"/>
  <c r="O2964" i="12" s="1"/>
  <c r="P2964" i="12" s="1"/>
  <c r="J2964" i="12"/>
  <c r="Y2964" i="12"/>
  <c r="I2964" i="12"/>
  <c r="V2964" i="12"/>
  <c r="B2965" i="12"/>
  <c r="U2964" i="12"/>
  <c r="E2964" i="12"/>
  <c r="F2964" i="12" s="1"/>
  <c r="K2963" i="12"/>
  <c r="W2964" i="12" l="1"/>
  <c r="K2964" i="12"/>
  <c r="E975" i="13"/>
  <c r="N2965" i="12"/>
  <c r="O2965" i="12" s="1"/>
  <c r="P2965" i="12" s="1"/>
  <c r="J2965" i="12"/>
  <c r="Y2965" i="12"/>
  <c r="I2965" i="12"/>
  <c r="V2965" i="12"/>
  <c r="B2966" i="12"/>
  <c r="U2965" i="12"/>
  <c r="E2965" i="12"/>
  <c r="F2965" i="12" s="1"/>
  <c r="Q2964" i="12"/>
  <c r="R2964" i="12" s="1"/>
  <c r="K2965" i="12" l="1"/>
  <c r="Q2965" i="12"/>
  <c r="R2965" i="12" s="1"/>
  <c r="W2965" i="12"/>
  <c r="E974" i="13"/>
  <c r="J2966" i="12"/>
  <c r="Y2966" i="12"/>
  <c r="I2966" i="12"/>
  <c r="V2966" i="12"/>
  <c r="B2967" i="12"/>
  <c r="U2966" i="12"/>
  <c r="E2966" i="12"/>
  <c r="F2966" i="12" s="1"/>
  <c r="N2966" i="12"/>
  <c r="O2966" i="12" s="1"/>
  <c r="P2966" i="12" s="1"/>
  <c r="W2966" i="12" l="1"/>
  <c r="Q2966" i="12"/>
  <c r="R2966" i="12" s="1"/>
  <c r="E973" i="13"/>
  <c r="Y2967" i="12"/>
  <c r="I2967" i="12"/>
  <c r="V2967" i="12"/>
  <c r="B2968" i="12"/>
  <c r="U2967" i="12"/>
  <c r="E2967" i="12"/>
  <c r="F2967" i="12" s="1"/>
  <c r="N2967" i="12"/>
  <c r="O2967" i="12" s="1"/>
  <c r="P2967" i="12" s="1"/>
  <c r="J2967" i="12"/>
  <c r="K2966" i="12"/>
  <c r="W2967" i="12" l="1"/>
  <c r="Q2967" i="12"/>
  <c r="R2967" i="12" s="1"/>
  <c r="E972" i="13"/>
  <c r="V2968" i="12"/>
  <c r="B2969" i="12"/>
  <c r="U2968" i="12"/>
  <c r="E2968" i="12"/>
  <c r="F2968" i="12" s="1"/>
  <c r="N2968" i="12"/>
  <c r="O2968" i="12" s="1"/>
  <c r="P2968" i="12" s="1"/>
  <c r="J2968" i="12"/>
  <c r="Y2968" i="12"/>
  <c r="I2968" i="12"/>
  <c r="K2967" i="12"/>
  <c r="W2968" i="12" l="1"/>
  <c r="E971" i="13"/>
  <c r="N2969" i="12"/>
  <c r="O2969" i="12" s="1"/>
  <c r="P2969" i="12" s="1"/>
  <c r="J2969" i="12"/>
  <c r="Y2969" i="12"/>
  <c r="I2969" i="12"/>
  <c r="V2969" i="12"/>
  <c r="U2969" i="12"/>
  <c r="E2969" i="12"/>
  <c r="F2969" i="12" s="1"/>
  <c r="B2970" i="12"/>
  <c r="K2968" i="12"/>
  <c r="Q2968" i="12"/>
  <c r="R2968" i="12" s="1"/>
  <c r="W2969" i="12" l="1"/>
  <c r="Q2969" i="12"/>
  <c r="R2969" i="12" s="1"/>
  <c r="E970" i="13"/>
  <c r="N2970" i="12"/>
  <c r="O2970" i="12" s="1"/>
  <c r="P2970" i="12" s="1"/>
  <c r="J2970" i="12"/>
  <c r="Y2970" i="12"/>
  <c r="I2970" i="12"/>
  <c r="V2970" i="12"/>
  <c r="B2971" i="12"/>
  <c r="U2970" i="12"/>
  <c r="E2970" i="12"/>
  <c r="F2970" i="12" s="1"/>
  <c r="K2969" i="12"/>
  <c r="Q2970" i="12" l="1"/>
  <c r="R2970" i="12" s="1"/>
  <c r="K2970" i="12"/>
  <c r="W2970" i="12"/>
  <c r="E969" i="13"/>
  <c r="J2971" i="12"/>
  <c r="Y2971" i="12"/>
  <c r="I2971" i="12"/>
  <c r="V2971" i="12"/>
  <c r="B2972" i="12"/>
  <c r="U2971" i="12"/>
  <c r="E2971" i="12"/>
  <c r="F2971" i="12" s="1"/>
  <c r="N2971" i="12"/>
  <c r="O2971" i="12" s="1"/>
  <c r="P2971" i="12" s="1"/>
  <c r="Q2971" i="12" l="1"/>
  <c r="R2971" i="12" s="1"/>
  <c r="K2971" i="12"/>
  <c r="W2971" i="12"/>
  <c r="E968" i="13"/>
  <c r="J2972" i="12"/>
  <c r="Y2972" i="12"/>
  <c r="I2972" i="12"/>
  <c r="V2972" i="12"/>
  <c r="B2973" i="12"/>
  <c r="U2972" i="12"/>
  <c r="E2972" i="12"/>
  <c r="F2972" i="12" s="1"/>
  <c r="N2972" i="12"/>
  <c r="O2972" i="12" s="1"/>
  <c r="P2972" i="12" s="1"/>
  <c r="Q2972" i="12" l="1"/>
  <c r="R2972" i="12" s="1"/>
  <c r="W2972" i="12"/>
  <c r="E967" i="13"/>
  <c r="V2973" i="12"/>
  <c r="B2974" i="12"/>
  <c r="U2973" i="12"/>
  <c r="E2973" i="12"/>
  <c r="F2973" i="12" s="1"/>
  <c r="N2973" i="12"/>
  <c r="O2973" i="12" s="1"/>
  <c r="P2973" i="12" s="1"/>
  <c r="J2973" i="12"/>
  <c r="I2973" i="12"/>
  <c r="Y2973" i="12"/>
  <c r="K2972" i="12"/>
  <c r="W2973" i="12" l="1"/>
  <c r="E966" i="13"/>
  <c r="N2974" i="12"/>
  <c r="O2974" i="12" s="1"/>
  <c r="P2974" i="12" s="1"/>
  <c r="J2974" i="12"/>
  <c r="Y2974" i="12"/>
  <c r="I2974" i="12"/>
  <c r="B2975" i="12"/>
  <c r="V2974" i="12"/>
  <c r="U2974" i="12"/>
  <c r="E2974" i="12"/>
  <c r="F2974" i="12" s="1"/>
  <c r="K2973" i="12"/>
  <c r="Q2973" i="12"/>
  <c r="R2973" i="12" s="1"/>
  <c r="W2974" i="12" l="1"/>
  <c r="K2974" i="12"/>
  <c r="Q2974" i="12"/>
  <c r="R2974" i="12" s="1"/>
  <c r="E965" i="13"/>
  <c r="N2975" i="12"/>
  <c r="O2975" i="12" s="1"/>
  <c r="P2975" i="12" s="1"/>
  <c r="J2975" i="12"/>
  <c r="Y2975" i="12"/>
  <c r="I2975" i="12"/>
  <c r="V2975" i="12"/>
  <c r="B2976" i="12"/>
  <c r="U2975" i="12"/>
  <c r="E2975" i="12"/>
  <c r="F2975" i="12" s="1"/>
  <c r="W2975" i="12" l="1"/>
  <c r="Q2975" i="12"/>
  <c r="R2975" i="12" s="1"/>
  <c r="E964" i="13"/>
  <c r="N2976" i="12"/>
  <c r="O2976" i="12" s="1"/>
  <c r="P2976" i="12" s="1"/>
  <c r="J2976" i="12"/>
  <c r="Y2976" i="12"/>
  <c r="I2976" i="12"/>
  <c r="V2976" i="12"/>
  <c r="B2977" i="12"/>
  <c r="U2976" i="12"/>
  <c r="E2976" i="12"/>
  <c r="F2976" i="12" s="1"/>
  <c r="K2975" i="12"/>
  <c r="K2976" i="12" l="1"/>
  <c r="Q2976" i="12"/>
  <c r="R2976" i="12" s="1"/>
  <c r="W2976" i="12"/>
  <c r="E963" i="13"/>
  <c r="J2977" i="12"/>
  <c r="Y2977" i="12"/>
  <c r="I2977" i="12"/>
  <c r="V2977" i="12"/>
  <c r="B2978" i="12"/>
  <c r="U2977" i="12"/>
  <c r="E2977" i="12"/>
  <c r="F2977" i="12" s="1"/>
  <c r="N2977" i="12"/>
  <c r="O2977" i="12" s="1"/>
  <c r="P2977" i="12" s="1"/>
  <c r="W2977" i="12" l="1"/>
  <c r="K2977" i="12"/>
  <c r="Q2977" i="12"/>
  <c r="R2977" i="12" s="1"/>
  <c r="E962" i="13"/>
  <c r="V2978" i="12"/>
  <c r="B2979" i="12"/>
  <c r="U2978" i="12"/>
  <c r="E2978" i="12"/>
  <c r="F2978" i="12" s="1"/>
  <c r="N2978" i="12"/>
  <c r="O2978" i="12" s="1"/>
  <c r="P2978" i="12" s="1"/>
  <c r="Y2978" i="12"/>
  <c r="J2978" i="12"/>
  <c r="I2978" i="12"/>
  <c r="K2978" i="12" l="1"/>
  <c r="Q2978" i="12"/>
  <c r="R2978" i="12" s="1"/>
  <c r="W2978" i="12"/>
  <c r="E961" i="13"/>
  <c r="B2980" i="12"/>
  <c r="U2979" i="12"/>
  <c r="E2979" i="12"/>
  <c r="F2979" i="12" s="1"/>
  <c r="N2979" i="12"/>
  <c r="O2979" i="12" s="1"/>
  <c r="P2979" i="12" s="1"/>
  <c r="J2979" i="12"/>
  <c r="Y2979" i="12"/>
  <c r="I2979" i="12"/>
  <c r="V2979" i="12"/>
  <c r="W2979" i="12" l="1"/>
  <c r="E960" i="13"/>
  <c r="N2980" i="12"/>
  <c r="O2980" i="12" s="1"/>
  <c r="P2980" i="12" s="1"/>
  <c r="J2980" i="12"/>
  <c r="Y2980" i="12"/>
  <c r="I2980" i="12"/>
  <c r="V2980" i="12"/>
  <c r="B2981" i="12"/>
  <c r="U2980" i="12"/>
  <c r="E2980" i="12"/>
  <c r="F2980" i="12" s="1"/>
  <c r="K2979" i="12"/>
  <c r="Q2979" i="12"/>
  <c r="R2979" i="12" s="1"/>
  <c r="W2980" i="12" l="1"/>
  <c r="K2980" i="12"/>
  <c r="Q2980" i="12"/>
  <c r="R2980" i="12" s="1"/>
  <c r="E959" i="13"/>
  <c r="N2981" i="12"/>
  <c r="O2981" i="12" s="1"/>
  <c r="P2981" i="12" s="1"/>
  <c r="J2981" i="12"/>
  <c r="Y2981" i="12"/>
  <c r="I2981" i="12"/>
  <c r="V2981" i="12"/>
  <c r="B2982" i="12"/>
  <c r="U2981" i="12"/>
  <c r="E2981" i="12"/>
  <c r="F2981" i="12" s="1"/>
  <c r="W2981" i="12" l="1"/>
  <c r="Q2981" i="12"/>
  <c r="R2981" i="12" s="1"/>
  <c r="E958" i="13"/>
  <c r="J2982" i="12"/>
  <c r="Y2982" i="12"/>
  <c r="I2982" i="12"/>
  <c r="V2982" i="12"/>
  <c r="B2983" i="12"/>
  <c r="U2982" i="12"/>
  <c r="E2982" i="12"/>
  <c r="F2982" i="12" s="1"/>
  <c r="N2982" i="12"/>
  <c r="O2982" i="12" s="1"/>
  <c r="P2982" i="12" s="1"/>
  <c r="K2981" i="12"/>
  <c r="W2982" i="12" l="1"/>
  <c r="Q2982" i="12"/>
  <c r="R2982" i="12" s="1"/>
  <c r="E957" i="13"/>
  <c r="Y2983" i="12"/>
  <c r="I2983" i="12"/>
  <c r="V2983" i="12"/>
  <c r="B2984" i="12"/>
  <c r="U2983" i="12"/>
  <c r="E2983" i="12"/>
  <c r="F2983" i="12" s="1"/>
  <c r="N2983" i="12"/>
  <c r="O2983" i="12" s="1"/>
  <c r="P2983" i="12" s="1"/>
  <c r="J2983" i="12"/>
  <c r="K2982" i="12"/>
  <c r="W2983" i="12" l="1"/>
  <c r="K2983" i="12"/>
  <c r="Q2983" i="12"/>
  <c r="R2983" i="12" s="1"/>
  <c r="E956" i="13"/>
  <c r="V2984" i="12"/>
  <c r="B2985" i="12"/>
  <c r="U2984" i="12"/>
  <c r="E2984" i="12"/>
  <c r="F2984" i="12" s="1"/>
  <c r="N2984" i="12"/>
  <c r="O2984" i="12" s="1"/>
  <c r="P2984" i="12" s="1"/>
  <c r="J2984" i="12"/>
  <c r="Y2984" i="12"/>
  <c r="I2984" i="12"/>
  <c r="E955" i="13" l="1"/>
  <c r="N2985" i="12"/>
  <c r="O2985" i="12" s="1"/>
  <c r="P2985" i="12" s="1"/>
  <c r="J2985" i="12"/>
  <c r="Y2985" i="12"/>
  <c r="I2985" i="12"/>
  <c r="V2985" i="12"/>
  <c r="B2986" i="12"/>
  <c r="U2985" i="12"/>
  <c r="E2985" i="12"/>
  <c r="F2985" i="12" s="1"/>
  <c r="K2984" i="12"/>
  <c r="Q2984" i="12"/>
  <c r="R2984" i="12" s="1"/>
  <c r="W2984" i="12"/>
  <c r="W2985" i="12" l="1"/>
  <c r="K2985" i="12"/>
  <c r="Q2985" i="12"/>
  <c r="R2985" i="12" s="1"/>
  <c r="E954" i="13"/>
  <c r="N2986" i="12"/>
  <c r="O2986" i="12" s="1"/>
  <c r="P2986" i="12" s="1"/>
  <c r="J2986" i="12"/>
  <c r="Y2986" i="12"/>
  <c r="I2986" i="12"/>
  <c r="V2986" i="12"/>
  <c r="B2987" i="12"/>
  <c r="U2986" i="12"/>
  <c r="E2986" i="12"/>
  <c r="F2986" i="12" s="1"/>
  <c r="W2986" i="12" l="1"/>
  <c r="K2986" i="12"/>
  <c r="Q2986" i="12"/>
  <c r="R2986" i="12" s="1"/>
  <c r="E953" i="13"/>
  <c r="J2987" i="12"/>
  <c r="Y2987" i="12"/>
  <c r="I2987" i="12"/>
  <c r="V2987" i="12"/>
  <c r="B2988" i="12"/>
  <c r="U2987" i="12"/>
  <c r="E2987" i="12"/>
  <c r="F2987" i="12" s="1"/>
  <c r="N2987" i="12"/>
  <c r="O2987" i="12" s="1"/>
  <c r="P2987" i="12" s="1"/>
  <c r="W2987" i="12" l="1"/>
  <c r="Q2987" i="12"/>
  <c r="R2987" i="12" s="1"/>
  <c r="E952" i="13"/>
  <c r="J2988" i="12"/>
  <c r="Y2988" i="12"/>
  <c r="I2988" i="12"/>
  <c r="V2988" i="12"/>
  <c r="B2989" i="12"/>
  <c r="U2988" i="12"/>
  <c r="E2988" i="12"/>
  <c r="F2988" i="12" s="1"/>
  <c r="N2988" i="12"/>
  <c r="O2988" i="12" s="1"/>
  <c r="P2988" i="12" s="1"/>
  <c r="K2987" i="12"/>
  <c r="K2988" i="12" l="1"/>
  <c r="Q2988" i="12"/>
  <c r="R2988" i="12" s="1"/>
  <c r="W2988" i="12"/>
  <c r="E951" i="13"/>
  <c r="V2989" i="12"/>
  <c r="B2990" i="12"/>
  <c r="U2989" i="12"/>
  <c r="E2989" i="12"/>
  <c r="F2989" i="12" s="1"/>
  <c r="N2989" i="12"/>
  <c r="O2989" i="12" s="1"/>
  <c r="P2989" i="12" s="1"/>
  <c r="J2989" i="12"/>
  <c r="Y2989" i="12"/>
  <c r="I2989" i="12"/>
  <c r="W2989" i="12" l="1"/>
  <c r="E950" i="13"/>
  <c r="N2990" i="12"/>
  <c r="O2990" i="12" s="1"/>
  <c r="P2990" i="12" s="1"/>
  <c r="J2990" i="12"/>
  <c r="Y2990" i="12"/>
  <c r="I2990" i="12"/>
  <c r="B2991" i="12"/>
  <c r="V2990" i="12"/>
  <c r="U2990" i="12"/>
  <c r="E2990" i="12"/>
  <c r="F2990" i="12" s="1"/>
  <c r="K2989" i="12"/>
  <c r="Q2989" i="12"/>
  <c r="R2989" i="12" s="1"/>
  <c r="W2990" i="12" l="1"/>
  <c r="K2990" i="12"/>
  <c r="Q2990" i="12"/>
  <c r="R2990" i="12" s="1"/>
  <c r="E949" i="13"/>
  <c r="N2991" i="12"/>
  <c r="O2991" i="12" s="1"/>
  <c r="P2991" i="12" s="1"/>
  <c r="J2991" i="12"/>
  <c r="Y2991" i="12"/>
  <c r="I2991" i="12"/>
  <c r="V2991" i="12"/>
  <c r="B2992" i="12"/>
  <c r="U2991" i="12"/>
  <c r="E2991" i="12"/>
  <c r="F2991" i="12" s="1"/>
  <c r="W2991" i="12" l="1"/>
  <c r="E948" i="13"/>
  <c r="N2992" i="12"/>
  <c r="O2992" i="12" s="1"/>
  <c r="P2992" i="12" s="1"/>
  <c r="J2992" i="12"/>
  <c r="Y2992" i="12"/>
  <c r="I2992" i="12"/>
  <c r="V2992" i="12"/>
  <c r="B2993" i="12"/>
  <c r="U2992" i="12"/>
  <c r="E2992" i="12"/>
  <c r="F2992" i="12" s="1"/>
  <c r="K2991" i="12"/>
  <c r="Q2991" i="12"/>
  <c r="R2991" i="12" s="1"/>
  <c r="Q2992" i="12" l="1"/>
  <c r="R2992" i="12" s="1"/>
  <c r="K2992" i="12"/>
  <c r="W2992" i="12"/>
  <c r="E947" i="13"/>
  <c r="J2993" i="12"/>
  <c r="Y2993" i="12"/>
  <c r="I2993" i="12"/>
  <c r="V2993" i="12"/>
  <c r="B2994" i="12"/>
  <c r="U2993" i="12"/>
  <c r="E2993" i="12"/>
  <c r="F2993" i="12" s="1"/>
  <c r="N2993" i="12"/>
  <c r="O2993" i="12" s="1"/>
  <c r="P2993" i="12" s="1"/>
  <c r="W2993" i="12" l="1"/>
  <c r="K2993" i="12"/>
  <c r="E946" i="13"/>
  <c r="V2994" i="12"/>
  <c r="B2995" i="12"/>
  <c r="U2994" i="12"/>
  <c r="E2994" i="12"/>
  <c r="F2994" i="12" s="1"/>
  <c r="N2994" i="12"/>
  <c r="O2994" i="12" s="1"/>
  <c r="P2994" i="12" s="1"/>
  <c r="Y2994" i="12"/>
  <c r="J2994" i="12"/>
  <c r="I2994" i="12"/>
  <c r="Q2993" i="12"/>
  <c r="R2993" i="12" s="1"/>
  <c r="W2994" i="12" l="1"/>
  <c r="E945" i="13"/>
  <c r="B2996" i="12"/>
  <c r="U2995" i="12"/>
  <c r="E2995" i="12"/>
  <c r="F2995" i="12" s="1"/>
  <c r="N2995" i="12"/>
  <c r="O2995" i="12" s="1"/>
  <c r="P2995" i="12" s="1"/>
  <c r="J2995" i="12"/>
  <c r="Y2995" i="12"/>
  <c r="I2995" i="12"/>
  <c r="V2995" i="12"/>
  <c r="K2994" i="12"/>
  <c r="Q2994" i="12"/>
  <c r="R2994" i="12" s="1"/>
  <c r="Q2995" i="12" l="1"/>
  <c r="R2995" i="12" s="1"/>
  <c r="W2995" i="12"/>
  <c r="E944" i="13"/>
  <c r="N2996" i="12"/>
  <c r="O2996" i="12" s="1"/>
  <c r="P2996" i="12" s="1"/>
  <c r="J2996" i="12"/>
  <c r="Y2996" i="12"/>
  <c r="I2996" i="12"/>
  <c r="V2996" i="12"/>
  <c r="B2997" i="12"/>
  <c r="U2996" i="12"/>
  <c r="E2996" i="12"/>
  <c r="F2996" i="12" s="1"/>
  <c r="K2995" i="12"/>
  <c r="K2996" i="12" l="1"/>
  <c r="Q2996" i="12"/>
  <c r="R2996" i="12" s="1"/>
  <c r="W2996" i="12"/>
  <c r="E943" i="13"/>
  <c r="N2997" i="12"/>
  <c r="O2997" i="12" s="1"/>
  <c r="P2997" i="12" s="1"/>
  <c r="J2997" i="12"/>
  <c r="Y2997" i="12"/>
  <c r="I2997" i="12"/>
  <c r="V2997" i="12"/>
  <c r="B2998" i="12"/>
  <c r="U2997" i="12"/>
  <c r="E2997" i="12"/>
  <c r="F2997" i="12" s="1"/>
  <c r="W2997" i="12" l="1"/>
  <c r="Q2997" i="12"/>
  <c r="R2997" i="12" s="1"/>
  <c r="E942" i="13"/>
  <c r="J2998" i="12"/>
  <c r="Y2998" i="12"/>
  <c r="I2998" i="12"/>
  <c r="V2998" i="12"/>
  <c r="B2999" i="12"/>
  <c r="U2998" i="12"/>
  <c r="E2998" i="12"/>
  <c r="F2998" i="12" s="1"/>
  <c r="N2998" i="12"/>
  <c r="O2998" i="12" s="1"/>
  <c r="P2998" i="12" s="1"/>
  <c r="K2997" i="12"/>
  <c r="W2998" i="12" l="1"/>
  <c r="K2998" i="12"/>
  <c r="Q2998" i="12"/>
  <c r="R2998" i="12" s="1"/>
  <c r="E941" i="13"/>
  <c r="Y2999" i="12"/>
  <c r="I2999" i="12"/>
  <c r="V2999" i="12"/>
  <c r="B3000" i="12"/>
  <c r="U2999" i="12"/>
  <c r="E2999" i="12"/>
  <c r="F2999" i="12" s="1"/>
  <c r="N2999" i="12"/>
  <c r="O2999" i="12" s="1"/>
  <c r="P2999" i="12" s="1"/>
  <c r="J2999" i="12"/>
  <c r="W2999" i="12" l="1"/>
  <c r="E940" i="13"/>
  <c r="V3000" i="12"/>
  <c r="B3001" i="12"/>
  <c r="U3000" i="12"/>
  <c r="E3000" i="12"/>
  <c r="F3000" i="12" s="1"/>
  <c r="N3000" i="12"/>
  <c r="O3000" i="12" s="1"/>
  <c r="P3000" i="12" s="1"/>
  <c r="J3000" i="12"/>
  <c r="Y3000" i="12"/>
  <c r="I3000" i="12"/>
  <c r="K2999" i="12"/>
  <c r="Q2999" i="12"/>
  <c r="R2999" i="12" s="1"/>
  <c r="W3000" i="12" l="1"/>
  <c r="Q3000" i="12"/>
  <c r="R3000" i="12" s="1"/>
  <c r="E939" i="13"/>
  <c r="N3001" i="12"/>
  <c r="O3001" i="12" s="1"/>
  <c r="P3001" i="12" s="1"/>
  <c r="J3001" i="12"/>
  <c r="Y3001" i="12"/>
  <c r="I3001" i="12"/>
  <c r="V3001" i="12"/>
  <c r="B3002" i="12"/>
  <c r="U3001" i="12"/>
  <c r="E3001" i="12"/>
  <c r="F3001" i="12" s="1"/>
  <c r="K3000" i="12"/>
  <c r="Q3001" i="12" l="1"/>
  <c r="R3001" i="12" s="1"/>
  <c r="W3001" i="12"/>
  <c r="K3001" i="12"/>
  <c r="E938" i="13"/>
  <c r="N3002" i="12"/>
  <c r="O3002" i="12" s="1"/>
  <c r="P3002" i="12" s="1"/>
  <c r="J3002" i="12"/>
  <c r="Y3002" i="12"/>
  <c r="I3002" i="12"/>
  <c r="V3002" i="12"/>
  <c r="B3003" i="12"/>
  <c r="U3002" i="12"/>
  <c r="E3002" i="12"/>
  <c r="F3002" i="12" s="1"/>
  <c r="W3002" i="12" l="1"/>
  <c r="E937" i="13"/>
  <c r="J3003" i="12"/>
  <c r="Y3003" i="12"/>
  <c r="I3003" i="12"/>
  <c r="V3003" i="12"/>
  <c r="B3004" i="12"/>
  <c r="U3003" i="12"/>
  <c r="E3003" i="12"/>
  <c r="F3003" i="12" s="1"/>
  <c r="N3003" i="12"/>
  <c r="O3003" i="12" s="1"/>
  <c r="P3003" i="12" s="1"/>
  <c r="Q3002" i="12"/>
  <c r="R3002" i="12" s="1"/>
  <c r="K3002" i="12"/>
  <c r="Q3003" i="12" l="1"/>
  <c r="R3003" i="12" s="1"/>
  <c r="W3003" i="12"/>
  <c r="E936" i="13"/>
  <c r="J3004" i="12"/>
  <c r="Y3004" i="12"/>
  <c r="I3004" i="12"/>
  <c r="V3004" i="12"/>
  <c r="B3005" i="12"/>
  <c r="U3004" i="12"/>
  <c r="E3004" i="12"/>
  <c r="F3004" i="12" s="1"/>
  <c r="N3004" i="12"/>
  <c r="O3004" i="12" s="1"/>
  <c r="P3004" i="12" s="1"/>
  <c r="K3003" i="12"/>
  <c r="K3004" i="12" l="1"/>
  <c r="E935" i="13"/>
  <c r="V3005" i="12"/>
  <c r="B3006" i="12"/>
  <c r="U3005" i="12"/>
  <c r="E3005" i="12"/>
  <c r="F3005" i="12" s="1"/>
  <c r="N3005" i="12"/>
  <c r="O3005" i="12" s="1"/>
  <c r="P3005" i="12" s="1"/>
  <c r="J3005" i="12"/>
  <c r="Y3005" i="12"/>
  <c r="I3005" i="12"/>
  <c r="Q3004" i="12"/>
  <c r="R3004" i="12" s="1"/>
  <c r="W3004" i="12"/>
  <c r="W3005" i="12" l="1"/>
  <c r="Q3005" i="12"/>
  <c r="R3005" i="12" s="1"/>
  <c r="E934" i="13"/>
  <c r="N3006" i="12"/>
  <c r="O3006" i="12" s="1"/>
  <c r="P3006" i="12" s="1"/>
  <c r="J3006" i="12"/>
  <c r="Y3006" i="12"/>
  <c r="I3006" i="12"/>
  <c r="E3006" i="12"/>
  <c r="F3006" i="12" s="1"/>
  <c r="V3006" i="12"/>
  <c r="B3007" i="12"/>
  <c r="U3006" i="12"/>
  <c r="K3005" i="12"/>
  <c r="K3006" i="12" l="1"/>
  <c r="W3006" i="12"/>
  <c r="Q3006" i="12"/>
  <c r="R3006" i="12" s="1"/>
  <c r="E933" i="13"/>
  <c r="N3007" i="12"/>
  <c r="O3007" i="12" s="1"/>
  <c r="P3007" i="12" s="1"/>
  <c r="J3007" i="12"/>
  <c r="Y3007" i="12"/>
  <c r="I3007" i="12"/>
  <c r="V3007" i="12"/>
  <c r="B3008" i="12"/>
  <c r="U3007" i="12"/>
  <c r="E3007" i="12"/>
  <c r="F3007" i="12" s="1"/>
  <c r="W3007" i="12" l="1"/>
  <c r="K3007" i="12"/>
  <c r="Q3007" i="12"/>
  <c r="R3007" i="12" s="1"/>
  <c r="E932" i="13"/>
  <c r="N3008" i="12"/>
  <c r="O3008" i="12" s="1"/>
  <c r="P3008" i="12" s="1"/>
  <c r="J3008" i="12"/>
  <c r="Y3008" i="12"/>
  <c r="I3008" i="12"/>
  <c r="V3008" i="12"/>
  <c r="B3009" i="12"/>
  <c r="U3008" i="12"/>
  <c r="E3008" i="12"/>
  <c r="F3008" i="12" s="1"/>
  <c r="K3008" i="12" l="1"/>
  <c r="Q3008" i="12"/>
  <c r="R3008" i="12" s="1"/>
  <c r="W3008" i="12"/>
  <c r="E931" i="13"/>
  <c r="J3009" i="12"/>
  <c r="Y3009" i="12"/>
  <c r="I3009" i="12"/>
  <c r="V3009" i="12"/>
  <c r="B3010" i="12"/>
  <c r="U3009" i="12"/>
  <c r="E3009" i="12"/>
  <c r="F3009" i="12" s="1"/>
  <c r="N3009" i="12"/>
  <c r="O3009" i="12" s="1"/>
  <c r="P3009" i="12" s="1"/>
  <c r="E930" i="13" l="1"/>
  <c r="V3010" i="12"/>
  <c r="B3011" i="12"/>
  <c r="U3010" i="12"/>
  <c r="E3010" i="12"/>
  <c r="F3010" i="12" s="1"/>
  <c r="N3010" i="12"/>
  <c r="O3010" i="12" s="1"/>
  <c r="P3010" i="12" s="1"/>
  <c r="J3010" i="12"/>
  <c r="Y3010" i="12"/>
  <c r="I3010" i="12"/>
  <c r="K3009" i="12"/>
  <c r="Q3009" i="12"/>
  <c r="R3009" i="12" s="1"/>
  <c r="W3009" i="12"/>
  <c r="W3010" i="12" l="1"/>
  <c r="Q3010" i="12"/>
  <c r="R3010" i="12" s="1"/>
  <c r="E929" i="13"/>
  <c r="B3012" i="12"/>
  <c r="U3011" i="12"/>
  <c r="E3011" i="12"/>
  <c r="F3011" i="12" s="1"/>
  <c r="N3011" i="12"/>
  <c r="O3011" i="12" s="1"/>
  <c r="P3011" i="12" s="1"/>
  <c r="J3011" i="12"/>
  <c r="Y3011" i="12"/>
  <c r="I3011" i="12"/>
  <c r="V3011" i="12"/>
  <c r="K3010" i="12"/>
  <c r="W3011" i="12" l="1"/>
  <c r="E928" i="13"/>
  <c r="N3012" i="12"/>
  <c r="O3012" i="12" s="1"/>
  <c r="P3012" i="12" s="1"/>
  <c r="J3012" i="12"/>
  <c r="Y3012" i="12"/>
  <c r="I3012" i="12"/>
  <c r="V3012" i="12"/>
  <c r="B3013" i="12"/>
  <c r="U3012" i="12"/>
  <c r="E3012" i="12"/>
  <c r="F3012" i="12" s="1"/>
  <c r="K3011" i="12"/>
  <c r="Q3011" i="12"/>
  <c r="R3011" i="12" s="1"/>
  <c r="W3012" i="12" l="1"/>
  <c r="K3012" i="12"/>
  <c r="Q3012" i="12"/>
  <c r="R3012" i="12" s="1"/>
  <c r="E927" i="13"/>
  <c r="N3013" i="12"/>
  <c r="O3013" i="12" s="1"/>
  <c r="P3013" i="12" s="1"/>
  <c r="J3013" i="12"/>
  <c r="Y3013" i="12"/>
  <c r="I3013" i="12"/>
  <c r="V3013" i="12"/>
  <c r="B3014" i="12"/>
  <c r="U3013" i="12"/>
  <c r="E3013" i="12"/>
  <c r="F3013" i="12" s="1"/>
  <c r="W3013" i="12" l="1"/>
  <c r="Q3013" i="12"/>
  <c r="R3013" i="12" s="1"/>
  <c r="E926" i="13"/>
  <c r="J3014" i="12"/>
  <c r="Y3014" i="12"/>
  <c r="I3014" i="12"/>
  <c r="V3014" i="12"/>
  <c r="B3015" i="12"/>
  <c r="U3014" i="12"/>
  <c r="E3014" i="12"/>
  <c r="F3014" i="12" s="1"/>
  <c r="N3014" i="12"/>
  <c r="O3014" i="12" s="1"/>
  <c r="P3014" i="12" s="1"/>
  <c r="K3013" i="12"/>
  <c r="W3014" i="12" l="1"/>
  <c r="Q3014" i="12"/>
  <c r="R3014" i="12" s="1"/>
  <c r="E925" i="13"/>
  <c r="Y3015" i="12"/>
  <c r="I3015" i="12"/>
  <c r="V3015" i="12"/>
  <c r="B3016" i="12"/>
  <c r="U3015" i="12"/>
  <c r="E3015" i="12"/>
  <c r="F3015" i="12" s="1"/>
  <c r="N3015" i="12"/>
  <c r="O3015" i="12" s="1"/>
  <c r="P3015" i="12" s="1"/>
  <c r="J3015" i="12"/>
  <c r="K3014" i="12"/>
  <c r="Q3015" i="12" l="1"/>
  <c r="R3015" i="12" s="1"/>
  <c r="K3015" i="12"/>
  <c r="W3015" i="12"/>
  <c r="E924" i="13"/>
  <c r="V3016" i="12"/>
  <c r="B3017" i="12"/>
  <c r="U3016" i="12"/>
  <c r="E3016" i="12"/>
  <c r="F3016" i="12" s="1"/>
  <c r="N3016" i="12"/>
  <c r="O3016" i="12" s="1"/>
  <c r="P3016" i="12" s="1"/>
  <c r="J3016" i="12"/>
  <c r="Y3016" i="12"/>
  <c r="I3016" i="12"/>
  <c r="W3016" i="12" l="1"/>
  <c r="E923" i="13"/>
  <c r="N3017" i="12"/>
  <c r="O3017" i="12" s="1"/>
  <c r="P3017" i="12" s="1"/>
  <c r="J3017" i="12"/>
  <c r="Y3017" i="12"/>
  <c r="I3017" i="12"/>
  <c r="V3017" i="12"/>
  <c r="E3017" i="12"/>
  <c r="F3017" i="12" s="1"/>
  <c r="B3018" i="12"/>
  <c r="U3017" i="12"/>
  <c r="K3016" i="12"/>
  <c r="Q3016" i="12"/>
  <c r="R3016" i="12" s="1"/>
  <c r="W3017" i="12" l="1"/>
  <c r="K3017" i="12"/>
  <c r="Q3017" i="12"/>
  <c r="R3017" i="12" s="1"/>
  <c r="E922" i="13"/>
  <c r="N3018" i="12"/>
  <c r="O3018" i="12" s="1"/>
  <c r="P3018" i="12" s="1"/>
  <c r="J3018" i="12"/>
  <c r="Y3018" i="12"/>
  <c r="I3018" i="12"/>
  <c r="V3018" i="12"/>
  <c r="U3018" i="12"/>
  <c r="E3018" i="12"/>
  <c r="F3018" i="12" s="1"/>
  <c r="B3019" i="12"/>
  <c r="K3018" i="12" l="1"/>
  <c r="Q3018" i="12"/>
  <c r="R3018" i="12" s="1"/>
  <c r="E921" i="13"/>
  <c r="N3019" i="12"/>
  <c r="O3019" i="12" s="1"/>
  <c r="P3019" i="12" s="1"/>
  <c r="J3019" i="12"/>
  <c r="I3019" i="12"/>
  <c r="Y3019" i="12"/>
  <c r="E3019" i="12"/>
  <c r="F3019" i="12" s="1"/>
  <c r="V3019" i="12"/>
  <c r="U3019" i="12"/>
  <c r="B3020" i="12"/>
  <c r="W3018" i="12"/>
  <c r="W3019" i="12" l="1"/>
  <c r="K3019" i="12"/>
  <c r="Q3019" i="12"/>
  <c r="R3019" i="12" s="1"/>
  <c r="E920" i="13"/>
  <c r="N3020" i="12"/>
  <c r="O3020" i="12" s="1"/>
  <c r="P3020" i="12" s="1"/>
  <c r="J3020" i="12"/>
  <c r="I3020" i="12"/>
  <c r="Y3020" i="12"/>
  <c r="E3020" i="12"/>
  <c r="F3020" i="12" s="1"/>
  <c r="V3020" i="12"/>
  <c r="U3020" i="12"/>
  <c r="B3021" i="12"/>
  <c r="K3020" i="12" l="1"/>
  <c r="Q3020" i="12"/>
  <c r="R3020" i="12" s="1"/>
  <c r="E919" i="13"/>
  <c r="J3021" i="12"/>
  <c r="B3022" i="12"/>
  <c r="N3021" i="12"/>
  <c r="O3021" i="12" s="1"/>
  <c r="P3021" i="12" s="1"/>
  <c r="I3021" i="12"/>
  <c r="Y3021" i="12"/>
  <c r="E3021" i="12"/>
  <c r="F3021" i="12" s="1"/>
  <c r="V3021" i="12"/>
  <c r="U3021" i="12"/>
  <c r="W3020" i="12"/>
  <c r="W3021" i="12" l="1"/>
  <c r="Q3021" i="12"/>
  <c r="R3021" i="12" s="1"/>
  <c r="K3021" i="12"/>
  <c r="E918" i="13"/>
  <c r="J3022" i="12"/>
  <c r="V3022" i="12"/>
  <c r="B3023" i="12"/>
  <c r="N3022" i="12"/>
  <c r="O3022" i="12" s="1"/>
  <c r="P3022" i="12" s="1"/>
  <c r="I3022" i="12"/>
  <c r="Y3022" i="12"/>
  <c r="E3022" i="12"/>
  <c r="F3022" i="12" s="1"/>
  <c r="U3022" i="12"/>
  <c r="W3022" i="12" l="1"/>
  <c r="Q3022" i="12"/>
  <c r="R3022" i="12" s="1"/>
  <c r="E917" i="13"/>
  <c r="V3023" i="12"/>
  <c r="E3023" i="12"/>
  <c r="F3023" i="12" s="1"/>
  <c r="Y3023" i="12"/>
  <c r="U3023" i="12"/>
  <c r="B3024" i="12"/>
  <c r="N3023" i="12"/>
  <c r="O3023" i="12" s="1"/>
  <c r="P3023" i="12" s="1"/>
  <c r="J3023" i="12"/>
  <c r="I3023" i="12"/>
  <c r="K3022" i="12"/>
  <c r="W3023" i="12" l="1"/>
  <c r="Q3023" i="12"/>
  <c r="R3023" i="12" s="1"/>
  <c r="K3023" i="12"/>
  <c r="E916" i="13"/>
  <c r="B3025" i="12"/>
  <c r="J3024" i="12"/>
  <c r="I3024" i="12"/>
  <c r="E3024" i="12"/>
  <c r="F3024" i="12" s="1"/>
  <c r="Y3024" i="12"/>
  <c r="V3024" i="12"/>
  <c r="U3024" i="12"/>
  <c r="N3024" i="12"/>
  <c r="O3024" i="12" s="1"/>
  <c r="P3024" i="12" s="1"/>
  <c r="W3024" i="12" l="1"/>
  <c r="Q3024" i="12"/>
  <c r="R3024" i="12" s="1"/>
  <c r="K3024" i="12"/>
  <c r="E915" i="13"/>
  <c r="N3025" i="12"/>
  <c r="O3025" i="12" s="1"/>
  <c r="P3025" i="12" s="1"/>
  <c r="Y3025" i="12"/>
  <c r="V3025" i="12"/>
  <c r="U3025" i="12"/>
  <c r="B3026" i="12"/>
  <c r="J3025" i="12"/>
  <c r="I3025" i="12"/>
  <c r="E3025" i="12"/>
  <c r="F3025" i="12" s="1"/>
  <c r="W3025" i="12" l="1"/>
  <c r="Q3025" i="12"/>
  <c r="R3025" i="12" s="1"/>
  <c r="K3025" i="12"/>
  <c r="E914" i="13"/>
  <c r="N3026" i="12"/>
  <c r="O3026" i="12" s="1"/>
  <c r="P3026" i="12" s="1"/>
  <c r="J3026" i="12"/>
  <c r="B3027" i="12"/>
  <c r="I3026" i="12"/>
  <c r="E3026" i="12"/>
  <c r="F3026" i="12" s="1"/>
  <c r="Y3026" i="12"/>
  <c r="V3026" i="12"/>
  <c r="U3026" i="12"/>
  <c r="W3026" i="12" l="1"/>
  <c r="Q3026" i="12"/>
  <c r="R3026" i="12" s="1"/>
  <c r="K3026" i="12"/>
  <c r="E913" i="13"/>
  <c r="N3027" i="12"/>
  <c r="O3027" i="12" s="1"/>
  <c r="P3027" i="12" s="1"/>
  <c r="J3027" i="12"/>
  <c r="Y3027" i="12"/>
  <c r="V3027" i="12"/>
  <c r="U3027" i="12"/>
  <c r="B3028" i="12"/>
  <c r="I3027" i="12"/>
  <c r="E3027" i="12"/>
  <c r="F3027" i="12" s="1"/>
  <c r="Q3027" i="12" l="1"/>
  <c r="R3027" i="12" s="1"/>
  <c r="K3027" i="12"/>
  <c r="E912" i="13"/>
  <c r="J3028" i="12"/>
  <c r="Y3028" i="12"/>
  <c r="B3029" i="12"/>
  <c r="U3028" i="12"/>
  <c r="E3028" i="12"/>
  <c r="F3028" i="12" s="1"/>
  <c r="N3028" i="12"/>
  <c r="O3028" i="12" s="1"/>
  <c r="P3028" i="12" s="1"/>
  <c r="I3028" i="12"/>
  <c r="V3028" i="12"/>
  <c r="W3027" i="12"/>
  <c r="W3028" i="12" l="1"/>
  <c r="E911" i="13"/>
  <c r="V3029" i="12"/>
  <c r="B3030" i="12"/>
  <c r="U3029" i="12"/>
  <c r="E3029" i="12"/>
  <c r="F3029" i="12" s="1"/>
  <c r="N3029" i="12"/>
  <c r="O3029" i="12" s="1"/>
  <c r="P3029" i="12" s="1"/>
  <c r="J3029" i="12"/>
  <c r="I3029" i="12"/>
  <c r="Y3029" i="12"/>
  <c r="K3028" i="12"/>
  <c r="Q3028" i="12"/>
  <c r="R3028" i="12" s="1"/>
  <c r="W3029" i="12" l="1"/>
  <c r="E910" i="13"/>
  <c r="B3031" i="12"/>
  <c r="U3030" i="12"/>
  <c r="E3030" i="12"/>
  <c r="F3030" i="12" s="1"/>
  <c r="N3030" i="12"/>
  <c r="O3030" i="12" s="1"/>
  <c r="P3030" i="12" s="1"/>
  <c r="I3030" i="12"/>
  <c r="Y3030" i="12"/>
  <c r="V3030" i="12"/>
  <c r="J3030" i="12"/>
  <c r="Q3029" i="12"/>
  <c r="R3029" i="12" s="1"/>
  <c r="K3029" i="12"/>
  <c r="W3030" i="12" l="1"/>
  <c r="Q3030" i="12"/>
  <c r="R3030" i="12" s="1"/>
  <c r="E909" i="13"/>
  <c r="N3031" i="12"/>
  <c r="O3031" i="12" s="1"/>
  <c r="P3031" i="12" s="1"/>
  <c r="B3032" i="12"/>
  <c r="E3031" i="12"/>
  <c r="F3031" i="12" s="1"/>
  <c r="Y3031" i="12"/>
  <c r="V3031" i="12"/>
  <c r="U3031" i="12"/>
  <c r="J3031" i="12"/>
  <c r="I3031" i="12"/>
  <c r="K3030" i="12"/>
  <c r="W3031" i="12" l="1"/>
  <c r="E908" i="13"/>
  <c r="N3032" i="12"/>
  <c r="O3032" i="12" s="1"/>
  <c r="P3032" i="12" s="1"/>
  <c r="J3032" i="12"/>
  <c r="Y3032" i="12"/>
  <c r="I3032" i="12"/>
  <c r="V3032" i="12"/>
  <c r="U3032" i="12"/>
  <c r="B3033" i="12"/>
  <c r="E3032" i="12"/>
  <c r="F3032" i="12" s="1"/>
  <c r="Q3031" i="12"/>
  <c r="R3031" i="12" s="1"/>
  <c r="K3031" i="12"/>
  <c r="W3032" i="12" l="1"/>
  <c r="Q3032" i="12"/>
  <c r="R3032" i="12" s="1"/>
  <c r="K3032" i="12"/>
  <c r="E907" i="13"/>
  <c r="J3033" i="12"/>
  <c r="Y3033" i="12"/>
  <c r="I3033" i="12"/>
  <c r="V3033" i="12"/>
  <c r="B3034" i="12"/>
  <c r="U3033" i="12"/>
  <c r="E3033" i="12"/>
  <c r="F3033" i="12" s="1"/>
  <c r="N3033" i="12"/>
  <c r="O3033" i="12" s="1"/>
  <c r="P3033" i="12" s="1"/>
  <c r="W3033" i="12" l="1"/>
  <c r="K3033" i="12"/>
  <c r="Q3033" i="12"/>
  <c r="R3033" i="12" s="1"/>
  <c r="E906" i="13"/>
  <c r="Y3034" i="12"/>
  <c r="I3034" i="12"/>
  <c r="V3034" i="12"/>
  <c r="B3035" i="12"/>
  <c r="U3034" i="12"/>
  <c r="E3034" i="12"/>
  <c r="F3034" i="12" s="1"/>
  <c r="N3034" i="12"/>
  <c r="O3034" i="12" s="1"/>
  <c r="P3034" i="12" s="1"/>
  <c r="J3034" i="12"/>
  <c r="W3034" i="12" l="1"/>
  <c r="K3034" i="12"/>
  <c r="Q3034" i="12"/>
  <c r="R3034" i="12" s="1"/>
  <c r="E905" i="13"/>
  <c r="V3035" i="12"/>
  <c r="B3036" i="12"/>
  <c r="U3035" i="12"/>
  <c r="E3035" i="12"/>
  <c r="F3035" i="12" s="1"/>
  <c r="Y3035" i="12"/>
  <c r="N3035" i="12"/>
  <c r="O3035" i="12" s="1"/>
  <c r="P3035" i="12" s="1"/>
  <c r="J3035" i="12"/>
  <c r="I3035" i="12"/>
  <c r="K3035" i="12" l="1"/>
  <c r="Q3035" i="12"/>
  <c r="R3035" i="12" s="1"/>
  <c r="W3035" i="12"/>
  <c r="E904" i="13"/>
  <c r="N3036" i="12"/>
  <c r="O3036" i="12" s="1"/>
  <c r="P3036" i="12" s="1"/>
  <c r="Y3036" i="12"/>
  <c r="I3036" i="12"/>
  <c r="V3036" i="12"/>
  <c r="U3036" i="12"/>
  <c r="J3036" i="12"/>
  <c r="E3036" i="12"/>
  <c r="F3036" i="12" s="1"/>
  <c r="B3037" i="12"/>
  <c r="W3036" i="12" l="1"/>
  <c r="E903" i="13"/>
  <c r="N3037" i="12"/>
  <c r="O3037" i="12" s="1"/>
  <c r="P3037" i="12" s="1"/>
  <c r="J3037" i="12"/>
  <c r="Y3037" i="12"/>
  <c r="I3037" i="12"/>
  <c r="V3037" i="12"/>
  <c r="B3038" i="12"/>
  <c r="U3037" i="12"/>
  <c r="E3037" i="12"/>
  <c r="F3037" i="12" s="1"/>
  <c r="K3036" i="12"/>
  <c r="Q3036" i="12"/>
  <c r="R3036" i="12" s="1"/>
  <c r="W3037" i="12" l="1"/>
  <c r="K3037" i="12"/>
  <c r="E902" i="13"/>
  <c r="J3038" i="12"/>
  <c r="Y3038" i="12"/>
  <c r="I3038" i="12"/>
  <c r="V3038" i="12"/>
  <c r="B3039" i="12"/>
  <c r="U3038" i="12"/>
  <c r="N3038" i="12"/>
  <c r="O3038" i="12" s="1"/>
  <c r="P3038" i="12" s="1"/>
  <c r="E3038" i="12"/>
  <c r="F3038" i="12" s="1"/>
  <c r="Q3037" i="12"/>
  <c r="R3037" i="12" s="1"/>
  <c r="K3038" i="12" l="1"/>
  <c r="W3038" i="12"/>
  <c r="E901" i="13"/>
  <c r="J3039" i="12"/>
  <c r="Y3039" i="12"/>
  <c r="I3039" i="12"/>
  <c r="V3039" i="12"/>
  <c r="B3040" i="12"/>
  <c r="U3039" i="12"/>
  <c r="E3039" i="12"/>
  <c r="F3039" i="12" s="1"/>
  <c r="N3039" i="12"/>
  <c r="O3039" i="12" s="1"/>
  <c r="P3039" i="12" s="1"/>
  <c r="Q3038" i="12"/>
  <c r="R3038" i="12" s="1"/>
  <c r="K3039" i="12" l="1"/>
  <c r="W3039" i="12"/>
  <c r="E900" i="13"/>
  <c r="V3040" i="12"/>
  <c r="B3041" i="12"/>
  <c r="U3040" i="12"/>
  <c r="E3040" i="12"/>
  <c r="F3040" i="12" s="1"/>
  <c r="J3040" i="12"/>
  <c r="Y3040" i="12"/>
  <c r="N3040" i="12"/>
  <c r="O3040" i="12" s="1"/>
  <c r="P3040" i="12" s="1"/>
  <c r="I3040" i="12"/>
  <c r="Q3039" i="12"/>
  <c r="R3039" i="12" s="1"/>
  <c r="K3040" i="12" l="1"/>
  <c r="E899" i="13"/>
  <c r="N3041" i="12"/>
  <c r="O3041" i="12" s="1"/>
  <c r="P3041" i="12" s="1"/>
  <c r="J3041" i="12"/>
  <c r="Y3041" i="12"/>
  <c r="I3041" i="12"/>
  <c r="V3041" i="12"/>
  <c r="U3041" i="12"/>
  <c r="E3041" i="12"/>
  <c r="F3041" i="12" s="1"/>
  <c r="B3042" i="12"/>
  <c r="Q3040" i="12"/>
  <c r="R3040" i="12" s="1"/>
  <c r="W3040" i="12"/>
  <c r="W3041" i="12" l="1"/>
  <c r="Q3041" i="12"/>
  <c r="R3041" i="12" s="1"/>
  <c r="E898" i="13"/>
  <c r="N3042" i="12"/>
  <c r="O3042" i="12" s="1"/>
  <c r="P3042" i="12" s="1"/>
  <c r="J3042" i="12"/>
  <c r="V3042" i="12"/>
  <c r="B3043" i="12"/>
  <c r="U3042" i="12"/>
  <c r="E3042" i="12"/>
  <c r="F3042" i="12" s="1"/>
  <c r="Y3042" i="12"/>
  <c r="I3042" i="12"/>
  <c r="K3041" i="12"/>
  <c r="Q3042" i="12" l="1"/>
  <c r="R3042" i="12" s="1"/>
  <c r="K3042" i="12"/>
  <c r="W3042" i="12"/>
  <c r="E897" i="13"/>
  <c r="N3043" i="12"/>
  <c r="O3043" i="12" s="1"/>
  <c r="P3043" i="12" s="1"/>
  <c r="J3043" i="12"/>
  <c r="Y3043" i="12"/>
  <c r="I3043" i="12"/>
  <c r="E3043" i="12"/>
  <c r="F3043" i="12" s="1"/>
  <c r="B3044" i="12"/>
  <c r="V3043" i="12"/>
  <c r="U3043" i="12"/>
  <c r="W3043" i="12" l="1"/>
  <c r="K3043" i="12"/>
  <c r="E896" i="13"/>
  <c r="J3044" i="12"/>
  <c r="Y3044" i="12"/>
  <c r="I3044" i="12"/>
  <c r="V3044" i="12"/>
  <c r="B3045" i="12"/>
  <c r="U3044" i="12"/>
  <c r="E3044" i="12"/>
  <c r="F3044" i="12" s="1"/>
  <c r="N3044" i="12"/>
  <c r="O3044" i="12" s="1"/>
  <c r="P3044" i="12" s="1"/>
  <c r="Q3043" i="12"/>
  <c r="R3043" i="12" s="1"/>
  <c r="K3044" i="12" l="1"/>
  <c r="W3044" i="12"/>
  <c r="Q3044" i="12"/>
  <c r="R3044" i="12" s="1"/>
  <c r="E895" i="13"/>
  <c r="V3045" i="12"/>
  <c r="B3046" i="12"/>
  <c r="U3045" i="12"/>
  <c r="E3045" i="12"/>
  <c r="F3045" i="12" s="1"/>
  <c r="N3045" i="12"/>
  <c r="O3045" i="12" s="1"/>
  <c r="P3045" i="12" s="1"/>
  <c r="J3045" i="12"/>
  <c r="I3045" i="12"/>
  <c r="Y3045" i="12"/>
  <c r="E894" i="13" l="1"/>
  <c r="B3047" i="12"/>
  <c r="U3046" i="12"/>
  <c r="E3046" i="12"/>
  <c r="F3046" i="12" s="1"/>
  <c r="N3046" i="12"/>
  <c r="O3046" i="12" s="1"/>
  <c r="P3046" i="12" s="1"/>
  <c r="J3046" i="12"/>
  <c r="Y3046" i="12"/>
  <c r="I3046" i="12"/>
  <c r="V3046" i="12"/>
  <c r="K3045" i="12"/>
  <c r="Q3045" i="12"/>
  <c r="R3045" i="12" s="1"/>
  <c r="W3045" i="12"/>
  <c r="W3046" i="12" l="1"/>
  <c r="Q3046" i="12"/>
  <c r="R3046" i="12" s="1"/>
  <c r="E893" i="13"/>
  <c r="N3047" i="12"/>
  <c r="O3047" i="12" s="1"/>
  <c r="P3047" i="12" s="1"/>
  <c r="V3047" i="12"/>
  <c r="B3048" i="12"/>
  <c r="U3047" i="12"/>
  <c r="E3047" i="12"/>
  <c r="F3047" i="12" s="1"/>
  <c r="Y3047" i="12"/>
  <c r="J3047" i="12"/>
  <c r="I3047" i="12"/>
  <c r="K3046" i="12"/>
  <c r="Q3047" i="12" l="1"/>
  <c r="R3047" i="12" s="1"/>
  <c r="K3047" i="12"/>
  <c r="E892" i="13"/>
  <c r="N3048" i="12"/>
  <c r="O3048" i="12" s="1"/>
  <c r="P3048" i="12" s="1"/>
  <c r="J3048" i="12"/>
  <c r="Y3048" i="12"/>
  <c r="I3048" i="12"/>
  <c r="B3049" i="12"/>
  <c r="U3048" i="12"/>
  <c r="E3048" i="12"/>
  <c r="F3048" i="12" s="1"/>
  <c r="V3048" i="12"/>
  <c r="W3047" i="12"/>
  <c r="K3048" i="12" l="1"/>
  <c r="Q3048" i="12"/>
  <c r="R3048" i="12" s="1"/>
  <c r="W3048" i="12"/>
  <c r="E891" i="13"/>
  <c r="J3049" i="12"/>
  <c r="Y3049" i="12"/>
  <c r="I3049" i="12"/>
  <c r="V3049" i="12"/>
  <c r="B3050" i="12"/>
  <c r="U3049" i="12"/>
  <c r="E3049" i="12"/>
  <c r="F3049" i="12" s="1"/>
  <c r="N3049" i="12"/>
  <c r="O3049" i="12" s="1"/>
  <c r="P3049" i="12" s="1"/>
  <c r="W3049" i="12" l="1"/>
  <c r="Q3049" i="12"/>
  <c r="R3049" i="12" s="1"/>
  <c r="E890" i="13"/>
  <c r="Y3050" i="12"/>
  <c r="I3050" i="12"/>
  <c r="V3050" i="12"/>
  <c r="B3051" i="12"/>
  <c r="U3050" i="12"/>
  <c r="E3050" i="12"/>
  <c r="F3050" i="12" s="1"/>
  <c r="N3050" i="12"/>
  <c r="O3050" i="12" s="1"/>
  <c r="P3050" i="12" s="1"/>
  <c r="J3050" i="12"/>
  <c r="K3049" i="12"/>
  <c r="Q3050" i="12" l="1"/>
  <c r="R3050" i="12" s="1"/>
  <c r="K3050" i="12"/>
  <c r="W3050" i="12"/>
  <c r="E889" i="13"/>
  <c r="V3051" i="12"/>
  <c r="B3052" i="12"/>
  <c r="U3051" i="12"/>
  <c r="E3051" i="12"/>
  <c r="F3051" i="12" s="1"/>
  <c r="J3051" i="12"/>
  <c r="Y3051" i="12"/>
  <c r="I3051" i="12"/>
  <c r="N3051" i="12"/>
  <c r="O3051" i="12" s="1"/>
  <c r="P3051" i="12" s="1"/>
  <c r="E888" i="13" l="1"/>
  <c r="N3052" i="12"/>
  <c r="O3052" i="12" s="1"/>
  <c r="P3052" i="12" s="1"/>
  <c r="Y3052" i="12"/>
  <c r="I3052" i="12"/>
  <c r="V3052" i="12"/>
  <c r="U3052" i="12"/>
  <c r="J3052" i="12"/>
  <c r="E3052" i="12"/>
  <c r="F3052" i="12" s="1"/>
  <c r="B3053" i="12"/>
  <c r="Q3051" i="12"/>
  <c r="R3051" i="12" s="1"/>
  <c r="K3051" i="12"/>
  <c r="W3051" i="12"/>
  <c r="W3052" i="12" l="1"/>
  <c r="K3052" i="12"/>
  <c r="Q3052" i="12"/>
  <c r="R3052" i="12" s="1"/>
  <c r="E887" i="13"/>
  <c r="N3053" i="12"/>
  <c r="O3053" i="12" s="1"/>
  <c r="P3053" i="12" s="1"/>
  <c r="J3053" i="12"/>
  <c r="Y3053" i="12"/>
  <c r="I3053" i="12"/>
  <c r="V3053" i="12"/>
  <c r="B3054" i="12"/>
  <c r="U3053" i="12"/>
  <c r="E3053" i="12"/>
  <c r="F3053" i="12" s="1"/>
  <c r="W3053" i="12" l="1"/>
  <c r="Q3053" i="12"/>
  <c r="R3053" i="12" s="1"/>
  <c r="E886" i="13"/>
  <c r="J3054" i="12"/>
  <c r="Y3054" i="12"/>
  <c r="I3054" i="12"/>
  <c r="V3054" i="12"/>
  <c r="N3054" i="12"/>
  <c r="O3054" i="12" s="1"/>
  <c r="P3054" i="12" s="1"/>
  <c r="E3054" i="12"/>
  <c r="F3054" i="12" s="1"/>
  <c r="B3055" i="12"/>
  <c r="U3054" i="12"/>
  <c r="K3053" i="12"/>
  <c r="K3054" i="12" l="1"/>
  <c r="W3054" i="12"/>
  <c r="E885" i="13"/>
  <c r="J3055" i="12"/>
  <c r="Y3055" i="12"/>
  <c r="I3055" i="12"/>
  <c r="V3055" i="12"/>
  <c r="B3056" i="12"/>
  <c r="U3055" i="12"/>
  <c r="E3055" i="12"/>
  <c r="F3055" i="12" s="1"/>
  <c r="N3055" i="12"/>
  <c r="O3055" i="12" s="1"/>
  <c r="P3055" i="12" s="1"/>
  <c r="Q3054" i="12"/>
  <c r="R3054" i="12" s="1"/>
  <c r="W3055" i="12" l="1"/>
  <c r="K3055" i="12"/>
  <c r="E884" i="13"/>
  <c r="V3056" i="12"/>
  <c r="B3057" i="12"/>
  <c r="U3056" i="12"/>
  <c r="E3056" i="12"/>
  <c r="F3056" i="12" s="1"/>
  <c r="J3056" i="12"/>
  <c r="I3056" i="12"/>
  <c r="Y3056" i="12"/>
  <c r="N3056" i="12"/>
  <c r="O3056" i="12" s="1"/>
  <c r="P3056" i="12" s="1"/>
  <c r="Q3055" i="12"/>
  <c r="R3055" i="12" s="1"/>
  <c r="K3056" i="12" l="1"/>
  <c r="W3056" i="12"/>
  <c r="Q3056" i="12"/>
  <c r="R3056" i="12" s="1"/>
  <c r="E883" i="13"/>
  <c r="N3057" i="12"/>
  <c r="O3057" i="12" s="1"/>
  <c r="P3057" i="12" s="1"/>
  <c r="J3057" i="12"/>
  <c r="Y3057" i="12"/>
  <c r="I3057" i="12"/>
  <c r="B3058" i="12"/>
  <c r="V3057" i="12"/>
  <c r="U3057" i="12"/>
  <c r="E3057" i="12"/>
  <c r="F3057" i="12" s="1"/>
  <c r="W3057" i="12" l="1"/>
  <c r="E882" i="13"/>
  <c r="N3058" i="12"/>
  <c r="O3058" i="12" s="1"/>
  <c r="P3058" i="12" s="1"/>
  <c r="J3058" i="12"/>
  <c r="Y3058" i="12"/>
  <c r="V3058" i="12"/>
  <c r="B3059" i="12"/>
  <c r="U3058" i="12"/>
  <c r="E3058" i="12"/>
  <c r="F3058" i="12" s="1"/>
  <c r="I3058" i="12"/>
  <c r="K3057" i="12"/>
  <c r="Q3057" i="12"/>
  <c r="R3057" i="12" s="1"/>
  <c r="K3058" i="12" l="1"/>
  <c r="W3058" i="12"/>
  <c r="E881" i="13"/>
  <c r="N3059" i="12"/>
  <c r="O3059" i="12" s="1"/>
  <c r="P3059" i="12" s="1"/>
  <c r="J3059" i="12"/>
  <c r="Y3059" i="12"/>
  <c r="I3059" i="12"/>
  <c r="V3059" i="12"/>
  <c r="B3060" i="12"/>
  <c r="U3059" i="12"/>
  <c r="E3059" i="12"/>
  <c r="F3059" i="12" s="1"/>
  <c r="Q3058" i="12"/>
  <c r="R3058" i="12" s="1"/>
  <c r="W3059" i="12" l="1"/>
  <c r="Q3059" i="12"/>
  <c r="R3059" i="12" s="1"/>
  <c r="E880" i="13"/>
  <c r="J3060" i="12"/>
  <c r="Y3060" i="12"/>
  <c r="I3060" i="12"/>
  <c r="V3060" i="12"/>
  <c r="B3061" i="12"/>
  <c r="U3060" i="12"/>
  <c r="E3060" i="12"/>
  <c r="F3060" i="12" s="1"/>
  <c r="N3060" i="12"/>
  <c r="O3060" i="12" s="1"/>
  <c r="P3060" i="12" s="1"/>
  <c r="K3059" i="12"/>
  <c r="W3060" i="12" l="1"/>
  <c r="Q3060" i="12"/>
  <c r="R3060" i="12" s="1"/>
  <c r="E879" i="13"/>
  <c r="V3061" i="12"/>
  <c r="B3062" i="12"/>
  <c r="U3061" i="12"/>
  <c r="E3061" i="12"/>
  <c r="F3061" i="12" s="1"/>
  <c r="N3061" i="12"/>
  <c r="O3061" i="12" s="1"/>
  <c r="P3061" i="12" s="1"/>
  <c r="Y3061" i="12"/>
  <c r="J3061" i="12"/>
  <c r="I3061" i="12"/>
  <c r="K3060" i="12"/>
  <c r="W3061" i="12" l="1"/>
  <c r="Q3061" i="12"/>
  <c r="R3061" i="12" s="1"/>
  <c r="E878" i="13"/>
  <c r="B3063" i="12"/>
  <c r="U3062" i="12"/>
  <c r="E3062" i="12"/>
  <c r="F3062" i="12" s="1"/>
  <c r="N3062" i="12"/>
  <c r="O3062" i="12" s="1"/>
  <c r="P3062" i="12" s="1"/>
  <c r="J3062" i="12"/>
  <c r="Y3062" i="12"/>
  <c r="I3062" i="12"/>
  <c r="V3062" i="12"/>
  <c r="K3061" i="12"/>
  <c r="Q3062" i="12" l="1"/>
  <c r="R3062" i="12" s="1"/>
  <c r="W3062" i="12"/>
  <c r="E877" i="13"/>
  <c r="N3063" i="12"/>
  <c r="O3063" i="12" s="1"/>
  <c r="P3063" i="12" s="1"/>
  <c r="J3063" i="12"/>
  <c r="Y3063" i="12"/>
  <c r="I3063" i="12"/>
  <c r="V3063" i="12"/>
  <c r="B3064" i="12"/>
  <c r="U3063" i="12"/>
  <c r="E3063" i="12"/>
  <c r="F3063" i="12" s="1"/>
  <c r="K3062" i="12"/>
  <c r="W3063" i="12" l="1"/>
  <c r="Q3063" i="12"/>
  <c r="R3063" i="12" s="1"/>
  <c r="E876" i="13"/>
  <c r="N3064" i="12"/>
  <c r="O3064" i="12" s="1"/>
  <c r="P3064" i="12" s="1"/>
  <c r="J3064" i="12"/>
  <c r="Y3064" i="12"/>
  <c r="I3064" i="12"/>
  <c r="V3064" i="12"/>
  <c r="B3065" i="12"/>
  <c r="U3064" i="12"/>
  <c r="E3064" i="12"/>
  <c r="F3064" i="12" s="1"/>
  <c r="K3063" i="12"/>
  <c r="W3064" i="12" l="1"/>
  <c r="Q3064" i="12"/>
  <c r="R3064" i="12" s="1"/>
  <c r="E875" i="13"/>
  <c r="J3065" i="12"/>
  <c r="Y3065" i="12"/>
  <c r="I3065" i="12"/>
  <c r="V3065" i="12"/>
  <c r="B3066" i="12"/>
  <c r="U3065" i="12"/>
  <c r="E3065" i="12"/>
  <c r="F3065" i="12" s="1"/>
  <c r="N3065" i="12"/>
  <c r="O3065" i="12" s="1"/>
  <c r="P3065" i="12" s="1"/>
  <c r="K3064" i="12"/>
  <c r="W3065" i="12" l="1"/>
  <c r="Q3065" i="12"/>
  <c r="R3065" i="12" s="1"/>
  <c r="E874" i="13"/>
  <c r="Y3066" i="12"/>
  <c r="I3066" i="12"/>
  <c r="V3066" i="12"/>
  <c r="B3067" i="12"/>
  <c r="U3066" i="12"/>
  <c r="E3066" i="12"/>
  <c r="F3066" i="12" s="1"/>
  <c r="N3066" i="12"/>
  <c r="O3066" i="12" s="1"/>
  <c r="P3066" i="12" s="1"/>
  <c r="J3066" i="12"/>
  <c r="K3065" i="12"/>
  <c r="W3066" i="12" l="1"/>
  <c r="K3066" i="12"/>
  <c r="E873" i="13"/>
  <c r="V3067" i="12"/>
  <c r="B3068" i="12"/>
  <c r="U3067" i="12"/>
  <c r="E3067" i="12"/>
  <c r="F3067" i="12" s="1"/>
  <c r="N3067" i="12"/>
  <c r="O3067" i="12" s="1"/>
  <c r="P3067" i="12" s="1"/>
  <c r="J3067" i="12"/>
  <c r="Y3067" i="12"/>
  <c r="I3067" i="12"/>
  <c r="Q3066" i="12"/>
  <c r="R3066" i="12" s="1"/>
  <c r="W3067" i="12" l="1"/>
  <c r="Q3067" i="12"/>
  <c r="R3067" i="12" s="1"/>
  <c r="E872" i="13"/>
  <c r="N3068" i="12"/>
  <c r="O3068" i="12" s="1"/>
  <c r="P3068" i="12" s="1"/>
  <c r="J3068" i="12"/>
  <c r="Y3068" i="12"/>
  <c r="I3068" i="12"/>
  <c r="V3068" i="12"/>
  <c r="B3069" i="12"/>
  <c r="U3068" i="12"/>
  <c r="E3068" i="12"/>
  <c r="F3068" i="12" s="1"/>
  <c r="K3067" i="12"/>
  <c r="Q3068" i="12" l="1"/>
  <c r="R3068" i="12" s="1"/>
  <c r="W3068" i="12"/>
  <c r="E871" i="13"/>
  <c r="N3069" i="12"/>
  <c r="O3069" i="12" s="1"/>
  <c r="P3069" i="12" s="1"/>
  <c r="J3069" i="12"/>
  <c r="Y3069" i="12"/>
  <c r="I3069" i="12"/>
  <c r="V3069" i="12"/>
  <c r="B3070" i="12"/>
  <c r="U3069" i="12"/>
  <c r="E3069" i="12"/>
  <c r="F3069" i="12" s="1"/>
  <c r="K3068" i="12"/>
  <c r="W3069" i="12" l="1"/>
  <c r="K3069" i="12"/>
  <c r="Q3069" i="12"/>
  <c r="R3069" i="12" s="1"/>
  <c r="E870" i="13"/>
  <c r="J3070" i="12"/>
  <c r="Y3070" i="12"/>
  <c r="I3070" i="12"/>
  <c r="V3070" i="12"/>
  <c r="B3071" i="12"/>
  <c r="U3070" i="12"/>
  <c r="E3070" i="12"/>
  <c r="F3070" i="12" s="1"/>
  <c r="N3070" i="12"/>
  <c r="O3070" i="12" s="1"/>
  <c r="P3070" i="12" s="1"/>
  <c r="Q3070" i="12" l="1"/>
  <c r="R3070" i="12" s="1"/>
  <c r="W3070" i="12"/>
  <c r="E869" i="13"/>
  <c r="J3071" i="12"/>
  <c r="Y3071" i="12"/>
  <c r="I3071" i="12"/>
  <c r="V3071" i="12"/>
  <c r="B3072" i="12"/>
  <c r="U3071" i="12"/>
  <c r="E3071" i="12"/>
  <c r="F3071" i="12" s="1"/>
  <c r="N3071" i="12"/>
  <c r="O3071" i="12" s="1"/>
  <c r="P3071" i="12" s="1"/>
  <c r="K3070" i="12"/>
  <c r="W3071" i="12" l="1"/>
  <c r="K3071" i="12"/>
  <c r="Q3071" i="12"/>
  <c r="R3071" i="12" s="1"/>
  <c r="E868" i="13"/>
  <c r="V3072" i="12"/>
  <c r="B3073" i="12"/>
  <c r="U3072" i="12"/>
  <c r="E3072" i="12"/>
  <c r="F3072" i="12" s="1"/>
  <c r="N3072" i="12"/>
  <c r="O3072" i="12" s="1"/>
  <c r="P3072" i="12" s="1"/>
  <c r="J3072" i="12"/>
  <c r="Y3072" i="12"/>
  <c r="I3072" i="12"/>
  <c r="W3072" i="12" l="1"/>
  <c r="Q3072" i="12"/>
  <c r="R3072" i="12" s="1"/>
  <c r="E867" i="13"/>
  <c r="N3073" i="12"/>
  <c r="O3073" i="12" s="1"/>
  <c r="P3073" i="12" s="1"/>
  <c r="J3073" i="12"/>
  <c r="Y3073" i="12"/>
  <c r="I3073" i="12"/>
  <c r="E3073" i="12"/>
  <c r="F3073" i="12" s="1"/>
  <c r="B3074" i="12"/>
  <c r="V3073" i="12"/>
  <c r="U3073" i="12"/>
  <c r="K3072" i="12"/>
  <c r="W3073" i="12" l="1"/>
  <c r="K3073" i="12"/>
  <c r="Q3073" i="12"/>
  <c r="R3073" i="12" s="1"/>
  <c r="E866" i="13"/>
  <c r="N3074" i="12"/>
  <c r="O3074" i="12" s="1"/>
  <c r="P3074" i="12" s="1"/>
  <c r="J3074" i="12"/>
  <c r="Y3074" i="12"/>
  <c r="I3074" i="12"/>
  <c r="V3074" i="12"/>
  <c r="B3075" i="12"/>
  <c r="U3074" i="12"/>
  <c r="E3074" i="12"/>
  <c r="F3074" i="12" s="1"/>
  <c r="W3074" i="12" l="1"/>
  <c r="Q3074" i="12"/>
  <c r="R3074" i="12" s="1"/>
  <c r="E865" i="13"/>
  <c r="N3075" i="12"/>
  <c r="O3075" i="12" s="1"/>
  <c r="P3075" i="12" s="1"/>
  <c r="J3075" i="12"/>
  <c r="Y3075" i="12"/>
  <c r="I3075" i="12"/>
  <c r="V3075" i="12"/>
  <c r="B3076" i="12"/>
  <c r="U3075" i="12"/>
  <c r="E3075" i="12"/>
  <c r="F3075" i="12" s="1"/>
  <c r="K3074" i="12"/>
  <c r="K3075" i="12" l="1"/>
  <c r="Q3075" i="12"/>
  <c r="R3075" i="12" s="1"/>
  <c r="W3075" i="12"/>
  <c r="E864" i="13"/>
  <c r="J3076" i="12"/>
  <c r="Y3076" i="12"/>
  <c r="I3076" i="12"/>
  <c r="V3076" i="12"/>
  <c r="B3077" i="12"/>
  <c r="U3076" i="12"/>
  <c r="E3076" i="12"/>
  <c r="F3076" i="12" s="1"/>
  <c r="N3076" i="12"/>
  <c r="O3076" i="12" s="1"/>
  <c r="P3076" i="12" s="1"/>
  <c r="K3076" i="12" l="1"/>
  <c r="Q3076" i="12"/>
  <c r="R3076" i="12" s="1"/>
  <c r="W3076" i="12"/>
  <c r="E863" i="13"/>
  <c r="V3077" i="12"/>
  <c r="B3078" i="12"/>
  <c r="U3077" i="12"/>
  <c r="E3077" i="12"/>
  <c r="F3077" i="12" s="1"/>
  <c r="N3077" i="12"/>
  <c r="O3077" i="12" s="1"/>
  <c r="P3077" i="12" s="1"/>
  <c r="Y3077" i="12"/>
  <c r="J3077" i="12"/>
  <c r="I3077" i="12"/>
  <c r="W3077" i="12" l="1"/>
  <c r="K3077" i="12"/>
  <c r="Q3077" i="12"/>
  <c r="R3077" i="12" s="1"/>
  <c r="E862" i="13"/>
  <c r="B3079" i="12"/>
  <c r="U3078" i="12"/>
  <c r="E3078" i="12"/>
  <c r="F3078" i="12" s="1"/>
  <c r="N3078" i="12"/>
  <c r="O3078" i="12" s="1"/>
  <c r="P3078" i="12" s="1"/>
  <c r="J3078" i="12"/>
  <c r="Y3078" i="12"/>
  <c r="I3078" i="12"/>
  <c r="V3078" i="12"/>
  <c r="K3078" i="12" l="1"/>
  <c r="Q3078" i="12"/>
  <c r="R3078" i="12" s="1"/>
  <c r="W3078" i="12"/>
  <c r="E861" i="13"/>
  <c r="N3079" i="12"/>
  <c r="O3079" i="12" s="1"/>
  <c r="P3079" i="12" s="1"/>
  <c r="J3079" i="12"/>
  <c r="Y3079" i="12"/>
  <c r="I3079" i="12"/>
  <c r="V3079" i="12"/>
  <c r="B3080" i="12"/>
  <c r="U3079" i="12"/>
  <c r="E3079" i="12"/>
  <c r="F3079" i="12" s="1"/>
  <c r="W3079" i="12" l="1"/>
  <c r="Q3079" i="12"/>
  <c r="R3079" i="12" s="1"/>
  <c r="E860" i="13"/>
  <c r="N3080" i="12"/>
  <c r="O3080" i="12" s="1"/>
  <c r="P3080" i="12" s="1"/>
  <c r="J3080" i="12"/>
  <c r="Y3080" i="12"/>
  <c r="I3080" i="12"/>
  <c r="V3080" i="12"/>
  <c r="B3081" i="12"/>
  <c r="U3080" i="12"/>
  <c r="E3080" i="12"/>
  <c r="F3080" i="12" s="1"/>
  <c r="K3079" i="12"/>
  <c r="Q3080" i="12" l="1"/>
  <c r="R3080" i="12" s="1"/>
  <c r="W3080" i="12"/>
  <c r="E859" i="13"/>
  <c r="J3081" i="12"/>
  <c r="Y3081" i="12"/>
  <c r="I3081" i="12"/>
  <c r="V3081" i="12"/>
  <c r="B3082" i="12"/>
  <c r="U3081" i="12"/>
  <c r="E3081" i="12"/>
  <c r="F3081" i="12" s="1"/>
  <c r="N3081" i="12"/>
  <c r="O3081" i="12" s="1"/>
  <c r="P3081" i="12" s="1"/>
  <c r="K3080" i="12"/>
  <c r="Q3081" i="12" l="1"/>
  <c r="R3081" i="12" s="1"/>
  <c r="K3081" i="12"/>
  <c r="W3081" i="12"/>
  <c r="E858" i="13"/>
  <c r="Y3082" i="12"/>
  <c r="I3082" i="12"/>
  <c r="V3082" i="12"/>
  <c r="B3083" i="12"/>
  <c r="U3082" i="12"/>
  <c r="E3082" i="12"/>
  <c r="F3082" i="12" s="1"/>
  <c r="N3082" i="12"/>
  <c r="O3082" i="12" s="1"/>
  <c r="P3082" i="12" s="1"/>
  <c r="J3082" i="12"/>
  <c r="K3082" i="12" l="1"/>
  <c r="Q3082" i="12"/>
  <c r="R3082" i="12" s="1"/>
  <c r="W3082" i="12"/>
  <c r="E857" i="13"/>
  <c r="V3083" i="12"/>
  <c r="B3084" i="12"/>
  <c r="U3083" i="12"/>
  <c r="E3083" i="12"/>
  <c r="F3083" i="12" s="1"/>
  <c r="N3083" i="12"/>
  <c r="O3083" i="12" s="1"/>
  <c r="P3083" i="12" s="1"/>
  <c r="J3083" i="12"/>
  <c r="Y3083" i="12"/>
  <c r="I3083" i="12"/>
  <c r="K3083" i="12" l="1"/>
  <c r="Q3083" i="12"/>
  <c r="R3083" i="12" s="1"/>
  <c r="W3083" i="12"/>
  <c r="E856" i="13"/>
  <c r="N3084" i="12"/>
  <c r="O3084" i="12" s="1"/>
  <c r="P3084" i="12" s="1"/>
  <c r="J3084" i="12"/>
  <c r="Y3084" i="12"/>
  <c r="I3084" i="12"/>
  <c r="V3084" i="12"/>
  <c r="E3084" i="12"/>
  <c r="F3084" i="12" s="1"/>
  <c r="B3085" i="12"/>
  <c r="U3084" i="12"/>
  <c r="W3084" i="12" l="1"/>
  <c r="E855" i="13"/>
  <c r="N3085" i="12"/>
  <c r="O3085" i="12" s="1"/>
  <c r="P3085" i="12" s="1"/>
  <c r="J3085" i="12"/>
  <c r="Y3085" i="12"/>
  <c r="I3085" i="12"/>
  <c r="V3085" i="12"/>
  <c r="B3086" i="12"/>
  <c r="U3085" i="12"/>
  <c r="E3085" i="12"/>
  <c r="F3085" i="12" s="1"/>
  <c r="K3084" i="12"/>
  <c r="Q3084" i="12"/>
  <c r="R3084" i="12" s="1"/>
  <c r="W3085" i="12" l="1"/>
  <c r="Q3085" i="12"/>
  <c r="R3085" i="12" s="1"/>
  <c r="K3085" i="12"/>
  <c r="E854" i="13"/>
  <c r="J3086" i="12"/>
  <c r="Y3086" i="12"/>
  <c r="I3086" i="12"/>
  <c r="V3086" i="12"/>
  <c r="B3087" i="12"/>
  <c r="U3086" i="12"/>
  <c r="E3086" i="12"/>
  <c r="F3086" i="12" s="1"/>
  <c r="N3086" i="12"/>
  <c r="O3086" i="12" s="1"/>
  <c r="P3086" i="12" s="1"/>
  <c r="W3086" i="12" l="1"/>
  <c r="Q3086" i="12"/>
  <c r="R3086" i="12" s="1"/>
  <c r="E853" i="13"/>
  <c r="J3087" i="12"/>
  <c r="Y3087" i="12"/>
  <c r="I3087" i="12"/>
  <c r="V3087" i="12"/>
  <c r="B3088" i="12"/>
  <c r="U3087" i="12"/>
  <c r="E3087" i="12"/>
  <c r="F3087" i="12" s="1"/>
  <c r="N3087" i="12"/>
  <c r="O3087" i="12" s="1"/>
  <c r="P3087" i="12" s="1"/>
  <c r="K3086" i="12"/>
  <c r="W3087" i="12" l="1"/>
  <c r="K3087" i="12"/>
  <c r="E852" i="13"/>
  <c r="V3088" i="12"/>
  <c r="B3089" i="12"/>
  <c r="U3088" i="12"/>
  <c r="E3088" i="12"/>
  <c r="F3088" i="12" s="1"/>
  <c r="N3088" i="12"/>
  <c r="O3088" i="12" s="1"/>
  <c r="P3088" i="12" s="1"/>
  <c r="J3088" i="12"/>
  <c r="Y3088" i="12"/>
  <c r="I3088" i="12"/>
  <c r="Q3087" i="12"/>
  <c r="R3087" i="12" s="1"/>
  <c r="W3088" i="12" l="1"/>
  <c r="Q3088" i="12"/>
  <c r="R3088" i="12" s="1"/>
  <c r="E851" i="13"/>
  <c r="N3089" i="12"/>
  <c r="O3089" i="12" s="1"/>
  <c r="P3089" i="12" s="1"/>
  <c r="J3089" i="12"/>
  <c r="Y3089" i="12"/>
  <c r="I3089" i="12"/>
  <c r="B3090" i="12"/>
  <c r="V3089" i="12"/>
  <c r="U3089" i="12"/>
  <c r="E3089" i="12"/>
  <c r="F3089" i="12" s="1"/>
  <c r="K3088" i="12"/>
  <c r="Q3089" i="12" l="1"/>
  <c r="R3089" i="12" s="1"/>
  <c r="E850" i="13"/>
  <c r="N3090" i="12"/>
  <c r="O3090" i="12" s="1"/>
  <c r="P3090" i="12" s="1"/>
  <c r="J3090" i="12"/>
  <c r="Y3090" i="12"/>
  <c r="I3090" i="12"/>
  <c r="V3090" i="12"/>
  <c r="B3091" i="12"/>
  <c r="U3090" i="12"/>
  <c r="E3090" i="12"/>
  <c r="F3090" i="12" s="1"/>
  <c r="W3089" i="12"/>
  <c r="K3089" i="12"/>
  <c r="W3090" i="12" l="1"/>
  <c r="K3090" i="12"/>
  <c r="Q3090" i="12"/>
  <c r="R3090" i="12" s="1"/>
  <c r="E849" i="13"/>
  <c r="N3091" i="12"/>
  <c r="O3091" i="12" s="1"/>
  <c r="P3091" i="12" s="1"/>
  <c r="J3091" i="12"/>
  <c r="Y3091" i="12"/>
  <c r="I3091" i="12"/>
  <c r="V3091" i="12"/>
  <c r="B3092" i="12"/>
  <c r="U3091" i="12"/>
  <c r="E3091" i="12"/>
  <c r="F3091" i="12" s="1"/>
  <c r="K3091" i="12" l="1"/>
  <c r="Q3091" i="12"/>
  <c r="R3091" i="12" s="1"/>
  <c r="W3091" i="12"/>
  <c r="E848" i="13"/>
  <c r="J3092" i="12"/>
  <c r="Y3092" i="12"/>
  <c r="I3092" i="12"/>
  <c r="V3092" i="12"/>
  <c r="B3093" i="12"/>
  <c r="U3092" i="12"/>
  <c r="E3092" i="12"/>
  <c r="F3092" i="12" s="1"/>
  <c r="N3092" i="12"/>
  <c r="O3092" i="12" s="1"/>
  <c r="P3092" i="12" s="1"/>
  <c r="W3092" i="12" l="1"/>
  <c r="E847" i="13"/>
  <c r="V3093" i="12"/>
  <c r="B3094" i="12"/>
  <c r="U3093" i="12"/>
  <c r="E3093" i="12"/>
  <c r="F3093" i="12" s="1"/>
  <c r="N3093" i="12"/>
  <c r="O3093" i="12" s="1"/>
  <c r="P3093" i="12" s="1"/>
  <c r="Y3093" i="12"/>
  <c r="J3093" i="12"/>
  <c r="I3093" i="12"/>
  <c r="K3092" i="12"/>
  <c r="Q3092" i="12"/>
  <c r="R3092" i="12" s="1"/>
  <c r="K3093" i="12" l="1"/>
  <c r="W3093" i="12"/>
  <c r="Q3093" i="12"/>
  <c r="R3093" i="12" s="1"/>
  <c r="E846" i="13"/>
  <c r="B3095" i="12"/>
  <c r="U3094" i="12"/>
  <c r="E3094" i="12"/>
  <c r="F3094" i="12" s="1"/>
  <c r="N3094" i="12"/>
  <c r="O3094" i="12" s="1"/>
  <c r="P3094" i="12" s="1"/>
  <c r="J3094" i="12"/>
  <c r="Y3094" i="12"/>
  <c r="I3094" i="12"/>
  <c r="V3094" i="12"/>
  <c r="W3094" i="12" l="1"/>
  <c r="K3094" i="12"/>
  <c r="E845" i="13"/>
  <c r="N3095" i="12"/>
  <c r="O3095" i="12" s="1"/>
  <c r="P3095" i="12" s="1"/>
  <c r="J3095" i="12"/>
  <c r="Y3095" i="12"/>
  <c r="I3095" i="12"/>
  <c r="V3095" i="12"/>
  <c r="B3096" i="12"/>
  <c r="U3095" i="12"/>
  <c r="E3095" i="12"/>
  <c r="F3095" i="12" s="1"/>
  <c r="Q3094" i="12"/>
  <c r="R3094" i="12" s="1"/>
  <c r="K3095" i="12" l="1"/>
  <c r="Q3095" i="12"/>
  <c r="R3095" i="12" s="1"/>
  <c r="W3095" i="12"/>
  <c r="E844" i="13"/>
  <c r="N3096" i="12"/>
  <c r="O3096" i="12" s="1"/>
  <c r="P3096" i="12" s="1"/>
  <c r="J3096" i="12"/>
  <c r="Y3096" i="12"/>
  <c r="I3096" i="12"/>
  <c r="V3096" i="12"/>
  <c r="B3097" i="12"/>
  <c r="U3096" i="12"/>
  <c r="E3096" i="12"/>
  <c r="F3096" i="12" s="1"/>
  <c r="W3096" i="12" l="1"/>
  <c r="Q3096" i="12"/>
  <c r="R3096" i="12" s="1"/>
  <c r="E843" i="13"/>
  <c r="J3097" i="12"/>
  <c r="Y3097" i="12"/>
  <c r="I3097" i="12"/>
  <c r="V3097" i="12"/>
  <c r="B3098" i="12"/>
  <c r="U3097" i="12"/>
  <c r="E3097" i="12"/>
  <c r="F3097" i="12" s="1"/>
  <c r="N3097" i="12"/>
  <c r="O3097" i="12" s="1"/>
  <c r="P3097" i="12" s="1"/>
  <c r="K3096" i="12"/>
  <c r="Q3097" i="12" l="1"/>
  <c r="R3097" i="12" s="1"/>
  <c r="W3097" i="12"/>
  <c r="E842" i="13"/>
  <c r="Y3098" i="12"/>
  <c r="I3098" i="12"/>
  <c r="V3098" i="12"/>
  <c r="B3099" i="12"/>
  <c r="U3098" i="12"/>
  <c r="E3098" i="12"/>
  <c r="F3098" i="12" s="1"/>
  <c r="N3098" i="12"/>
  <c r="O3098" i="12" s="1"/>
  <c r="P3098" i="12" s="1"/>
  <c r="J3098" i="12"/>
  <c r="K3097" i="12"/>
  <c r="W3098" i="12" l="1"/>
  <c r="E841" i="13"/>
  <c r="V3099" i="12"/>
  <c r="B3100" i="12"/>
  <c r="U3099" i="12"/>
  <c r="E3099" i="12"/>
  <c r="F3099" i="12" s="1"/>
  <c r="N3099" i="12"/>
  <c r="O3099" i="12" s="1"/>
  <c r="P3099" i="12" s="1"/>
  <c r="J3099" i="12"/>
  <c r="Y3099" i="12"/>
  <c r="I3099" i="12"/>
  <c r="K3098" i="12"/>
  <c r="Q3098" i="12"/>
  <c r="R3098" i="12" s="1"/>
  <c r="W3099" i="12" l="1"/>
  <c r="Q3099" i="12"/>
  <c r="R3099" i="12" s="1"/>
  <c r="E840" i="13"/>
  <c r="N3100" i="12"/>
  <c r="O3100" i="12" s="1"/>
  <c r="P3100" i="12" s="1"/>
  <c r="J3100" i="12"/>
  <c r="Y3100" i="12"/>
  <c r="I3100" i="12"/>
  <c r="V3100" i="12"/>
  <c r="B3101" i="12"/>
  <c r="U3100" i="12"/>
  <c r="E3100" i="12"/>
  <c r="F3100" i="12" s="1"/>
  <c r="K3099" i="12"/>
  <c r="Q3100" i="12" l="1"/>
  <c r="R3100" i="12" s="1"/>
  <c r="W3100" i="12"/>
  <c r="E839" i="13"/>
  <c r="N3101" i="12"/>
  <c r="O3101" i="12" s="1"/>
  <c r="P3101" i="12" s="1"/>
  <c r="J3101" i="12"/>
  <c r="Y3101" i="12"/>
  <c r="I3101" i="12"/>
  <c r="V3101" i="12"/>
  <c r="B3102" i="12"/>
  <c r="U3101" i="12"/>
  <c r="E3101" i="12"/>
  <c r="F3101" i="12" s="1"/>
  <c r="K3100" i="12"/>
  <c r="W3101" i="12" l="1"/>
  <c r="K3101" i="12"/>
  <c r="Q3101" i="12"/>
  <c r="R3101" i="12" s="1"/>
  <c r="E838" i="13"/>
  <c r="J3102" i="12"/>
  <c r="Y3102" i="12"/>
  <c r="I3102" i="12"/>
  <c r="V3102" i="12"/>
  <c r="B3103" i="12"/>
  <c r="U3102" i="12"/>
  <c r="E3102" i="12"/>
  <c r="F3102" i="12" s="1"/>
  <c r="N3102" i="12"/>
  <c r="O3102" i="12" s="1"/>
  <c r="P3102" i="12" s="1"/>
  <c r="Q3102" i="12" l="1"/>
  <c r="R3102" i="12" s="1"/>
  <c r="W3102" i="12"/>
  <c r="E837" i="13"/>
  <c r="J3103" i="12"/>
  <c r="Y3103" i="12"/>
  <c r="I3103" i="12"/>
  <c r="V3103" i="12"/>
  <c r="B3104" i="12"/>
  <c r="U3103" i="12"/>
  <c r="E3103" i="12"/>
  <c r="F3103" i="12" s="1"/>
  <c r="N3103" i="12"/>
  <c r="O3103" i="12" s="1"/>
  <c r="P3103" i="12" s="1"/>
  <c r="K3102" i="12"/>
  <c r="W3103" i="12" l="1"/>
  <c r="K3103" i="12"/>
  <c r="Q3103" i="12"/>
  <c r="R3103" i="12" s="1"/>
  <c r="E836" i="13"/>
  <c r="V3104" i="12"/>
  <c r="B3105" i="12"/>
  <c r="U3104" i="12"/>
  <c r="E3104" i="12"/>
  <c r="F3104" i="12" s="1"/>
  <c r="N3104" i="12"/>
  <c r="O3104" i="12" s="1"/>
  <c r="P3104" i="12" s="1"/>
  <c r="J3104" i="12"/>
  <c r="Y3104" i="12"/>
  <c r="I3104" i="12"/>
  <c r="W3104" i="12" l="1"/>
  <c r="Q3104" i="12"/>
  <c r="R3104" i="12" s="1"/>
  <c r="E835" i="13"/>
  <c r="N3105" i="12"/>
  <c r="O3105" i="12" s="1"/>
  <c r="P3105" i="12" s="1"/>
  <c r="J3105" i="12"/>
  <c r="Y3105" i="12"/>
  <c r="I3105" i="12"/>
  <c r="B3106" i="12"/>
  <c r="V3105" i="12"/>
  <c r="U3105" i="12"/>
  <c r="E3105" i="12"/>
  <c r="F3105" i="12" s="1"/>
  <c r="K3104" i="12"/>
  <c r="W3105" i="12" l="1"/>
  <c r="K3105" i="12"/>
  <c r="Q3105" i="12"/>
  <c r="R3105" i="12" s="1"/>
  <c r="E834" i="13"/>
  <c r="N3106" i="12"/>
  <c r="O3106" i="12" s="1"/>
  <c r="P3106" i="12" s="1"/>
  <c r="J3106" i="12"/>
  <c r="Y3106" i="12"/>
  <c r="I3106" i="12"/>
  <c r="V3106" i="12"/>
  <c r="B3107" i="12"/>
  <c r="U3106" i="12"/>
  <c r="E3106" i="12"/>
  <c r="F3106" i="12" s="1"/>
  <c r="W3106" i="12" l="1"/>
  <c r="Q3106" i="12"/>
  <c r="R3106" i="12" s="1"/>
  <c r="E833" i="13"/>
  <c r="N3107" i="12"/>
  <c r="O3107" i="12" s="1"/>
  <c r="P3107" i="12" s="1"/>
  <c r="J3107" i="12"/>
  <c r="Y3107" i="12"/>
  <c r="I3107" i="12"/>
  <c r="V3107" i="12"/>
  <c r="B3108" i="12"/>
  <c r="U3107" i="12"/>
  <c r="E3107" i="12"/>
  <c r="F3107" i="12" s="1"/>
  <c r="K3106" i="12"/>
  <c r="K3107" i="12" l="1"/>
  <c r="Q3107" i="12"/>
  <c r="R3107" i="12" s="1"/>
  <c r="W3107" i="12"/>
  <c r="E832" i="13"/>
  <c r="J3108" i="12"/>
  <c r="Y3108" i="12"/>
  <c r="I3108" i="12"/>
  <c r="V3108" i="12"/>
  <c r="B3109" i="12"/>
  <c r="U3108" i="12"/>
  <c r="E3108" i="12"/>
  <c r="F3108" i="12" s="1"/>
  <c r="N3108" i="12"/>
  <c r="O3108" i="12" s="1"/>
  <c r="P3108" i="12" s="1"/>
  <c r="K3108" i="12" l="1"/>
  <c r="Q3108" i="12"/>
  <c r="R3108" i="12" s="1"/>
  <c r="W3108" i="12"/>
  <c r="E831" i="13"/>
  <c r="V3109" i="12"/>
  <c r="B3110" i="12"/>
  <c r="U3109" i="12"/>
  <c r="E3109" i="12"/>
  <c r="F3109" i="12" s="1"/>
  <c r="N3109" i="12"/>
  <c r="O3109" i="12" s="1"/>
  <c r="P3109" i="12" s="1"/>
  <c r="Y3109" i="12"/>
  <c r="J3109" i="12"/>
  <c r="I3109" i="12"/>
  <c r="W3109" i="12" l="1"/>
  <c r="K3109" i="12"/>
  <c r="Q3109" i="12"/>
  <c r="R3109" i="12" s="1"/>
  <c r="E830" i="13"/>
  <c r="B3111" i="12"/>
  <c r="U3110" i="12"/>
  <c r="E3110" i="12"/>
  <c r="F3110" i="12" s="1"/>
  <c r="N3110" i="12"/>
  <c r="O3110" i="12" s="1"/>
  <c r="P3110" i="12" s="1"/>
  <c r="J3110" i="12"/>
  <c r="Y3110" i="12"/>
  <c r="I3110" i="12"/>
  <c r="V3110" i="12"/>
  <c r="Q3110" i="12" l="1"/>
  <c r="R3110" i="12" s="1"/>
  <c r="K3110" i="12"/>
  <c r="W3110" i="12"/>
  <c r="E829" i="13"/>
  <c r="N3111" i="12"/>
  <c r="O3111" i="12" s="1"/>
  <c r="P3111" i="12" s="1"/>
  <c r="J3111" i="12"/>
  <c r="Y3111" i="12"/>
  <c r="I3111" i="12"/>
  <c r="V3111" i="12"/>
  <c r="B3112" i="12"/>
  <c r="U3111" i="12"/>
  <c r="E3111" i="12"/>
  <c r="F3111" i="12" s="1"/>
  <c r="W3111" i="12" l="1"/>
  <c r="Q3111" i="12"/>
  <c r="R3111" i="12" s="1"/>
  <c r="E828" i="13"/>
  <c r="N3112" i="12"/>
  <c r="O3112" i="12" s="1"/>
  <c r="P3112" i="12" s="1"/>
  <c r="J3112" i="12"/>
  <c r="Y3112" i="12"/>
  <c r="I3112" i="12"/>
  <c r="V3112" i="12"/>
  <c r="B3113" i="12"/>
  <c r="U3112" i="12"/>
  <c r="E3112" i="12"/>
  <c r="F3112" i="12" s="1"/>
  <c r="K3111" i="12"/>
  <c r="W3112" i="12" l="1"/>
  <c r="Q3112" i="12"/>
  <c r="R3112" i="12" s="1"/>
  <c r="E827" i="13"/>
  <c r="J3113" i="12"/>
  <c r="Y3113" i="12"/>
  <c r="I3113" i="12"/>
  <c r="V3113" i="12"/>
  <c r="B3114" i="12"/>
  <c r="U3113" i="12"/>
  <c r="E3113" i="12"/>
  <c r="F3113" i="12" s="1"/>
  <c r="N3113" i="12"/>
  <c r="O3113" i="12" s="1"/>
  <c r="P3113" i="12" s="1"/>
  <c r="K3112" i="12"/>
  <c r="K3113" i="12" l="1"/>
  <c r="Q3113" i="12"/>
  <c r="R3113" i="12" s="1"/>
  <c r="W3113" i="12"/>
  <c r="E826" i="13"/>
  <c r="I3114" i="12"/>
  <c r="Y3114" i="12"/>
  <c r="V3114" i="12"/>
  <c r="U3114" i="12"/>
  <c r="E3114" i="12"/>
  <c r="F3114" i="12" s="1"/>
  <c r="B3115" i="12"/>
  <c r="N3114" i="12"/>
  <c r="O3114" i="12" s="1"/>
  <c r="P3114" i="12" s="1"/>
  <c r="J3114" i="12"/>
  <c r="W3114" i="12" l="1"/>
  <c r="E825" i="13"/>
  <c r="B3116" i="12"/>
  <c r="U3115" i="12"/>
  <c r="E3115" i="12"/>
  <c r="F3115" i="12" s="1"/>
  <c r="J3115" i="12"/>
  <c r="I3115" i="12"/>
  <c r="Y3115" i="12"/>
  <c r="V3115" i="12"/>
  <c r="N3115" i="12"/>
  <c r="O3115" i="12" s="1"/>
  <c r="P3115" i="12" s="1"/>
  <c r="K3114" i="12"/>
  <c r="Q3114" i="12"/>
  <c r="R3114" i="12" s="1"/>
  <c r="W3115" i="12" l="1"/>
  <c r="K3115" i="12"/>
  <c r="E824" i="13"/>
  <c r="V3116" i="12"/>
  <c r="B3117" i="12"/>
  <c r="N3116" i="12"/>
  <c r="O3116" i="12" s="1"/>
  <c r="P3116" i="12" s="1"/>
  <c r="J3116" i="12"/>
  <c r="I3116" i="12"/>
  <c r="E3116" i="12"/>
  <c r="F3116" i="12" s="1"/>
  <c r="Y3116" i="12"/>
  <c r="U3116" i="12"/>
  <c r="Q3115" i="12"/>
  <c r="R3115" i="12" s="1"/>
  <c r="W3116" i="12" l="1"/>
  <c r="E823" i="13"/>
  <c r="N3117" i="12"/>
  <c r="O3117" i="12" s="1"/>
  <c r="P3117" i="12" s="1"/>
  <c r="V3117" i="12"/>
  <c r="U3117" i="12"/>
  <c r="B3118" i="12"/>
  <c r="J3117" i="12"/>
  <c r="I3117" i="12"/>
  <c r="Y3117" i="12"/>
  <c r="E3117" i="12"/>
  <c r="F3117" i="12" s="1"/>
  <c r="Q3116" i="12"/>
  <c r="R3116" i="12" s="1"/>
  <c r="K3116" i="12"/>
  <c r="K3117" i="12" l="1"/>
  <c r="W3117" i="12"/>
  <c r="E822" i="13"/>
  <c r="N3118" i="12"/>
  <c r="O3118" i="12" s="1"/>
  <c r="P3118" i="12" s="1"/>
  <c r="J3118" i="12"/>
  <c r="B3119" i="12"/>
  <c r="I3118" i="12"/>
  <c r="E3118" i="12"/>
  <c r="F3118" i="12" s="1"/>
  <c r="Y3118" i="12"/>
  <c r="V3118" i="12"/>
  <c r="U3118" i="12"/>
  <c r="Q3117" i="12"/>
  <c r="R3117" i="12" s="1"/>
  <c r="K3118" i="12" l="1"/>
  <c r="E821" i="13"/>
  <c r="J3119" i="12"/>
  <c r="Y3119" i="12"/>
  <c r="I3119" i="12"/>
  <c r="V3119" i="12"/>
  <c r="U3119" i="12"/>
  <c r="N3119" i="12"/>
  <c r="O3119" i="12" s="1"/>
  <c r="P3119" i="12" s="1"/>
  <c r="B3120" i="12"/>
  <c r="E3119" i="12"/>
  <c r="F3119" i="12" s="1"/>
  <c r="W3118" i="12"/>
  <c r="Q3118" i="12"/>
  <c r="R3118" i="12" s="1"/>
  <c r="Q3119" i="12" l="1"/>
  <c r="R3119" i="12" s="1"/>
  <c r="W3119" i="12"/>
  <c r="K3119" i="12"/>
  <c r="E820" i="13"/>
  <c r="J3120" i="12"/>
  <c r="Y3120" i="12"/>
  <c r="I3120" i="12"/>
  <c r="V3120" i="12"/>
  <c r="B3121" i="12"/>
  <c r="U3120" i="12"/>
  <c r="E3120" i="12"/>
  <c r="F3120" i="12" s="1"/>
  <c r="N3120" i="12"/>
  <c r="O3120" i="12" s="1"/>
  <c r="P3120" i="12" s="1"/>
  <c r="W3120" i="12" l="1"/>
  <c r="Q3120" i="12"/>
  <c r="R3120" i="12" s="1"/>
  <c r="E819" i="13"/>
  <c r="V3121" i="12"/>
  <c r="B3122" i="12"/>
  <c r="U3121" i="12"/>
  <c r="E3121" i="12"/>
  <c r="F3121" i="12" s="1"/>
  <c r="J3121" i="12"/>
  <c r="N3121" i="12"/>
  <c r="O3121" i="12" s="1"/>
  <c r="P3121" i="12" s="1"/>
  <c r="I3121" i="12"/>
  <c r="Y3121" i="12"/>
  <c r="K3120" i="12"/>
  <c r="Q3121" i="12" l="1"/>
  <c r="R3121" i="12" s="1"/>
  <c r="K3121" i="12"/>
  <c r="W3121" i="12"/>
  <c r="E818" i="13"/>
  <c r="J3122" i="12"/>
  <c r="I3122" i="12"/>
  <c r="B3123" i="12"/>
  <c r="E3122" i="12"/>
  <c r="F3122" i="12" s="1"/>
  <c r="Y3122" i="12"/>
  <c r="V3122" i="12"/>
  <c r="U3122" i="12"/>
  <c r="N3122" i="12"/>
  <c r="O3122" i="12" s="1"/>
  <c r="P3122" i="12" s="1"/>
  <c r="W3122" i="12" l="1"/>
  <c r="Q3122" i="12"/>
  <c r="R3122" i="12" s="1"/>
  <c r="E817" i="13"/>
  <c r="N3123" i="12"/>
  <c r="O3123" i="12" s="1"/>
  <c r="P3123" i="12" s="1"/>
  <c r="E3123" i="12"/>
  <c r="F3123" i="12" s="1"/>
  <c r="B3124" i="12"/>
  <c r="Y3123" i="12"/>
  <c r="V3123" i="12"/>
  <c r="U3123" i="12"/>
  <c r="J3123" i="12"/>
  <c r="I3123" i="12"/>
  <c r="K3122" i="12"/>
  <c r="Q3123" i="12" l="1"/>
  <c r="R3123" i="12" s="1"/>
  <c r="W3123" i="12"/>
  <c r="E816" i="13"/>
  <c r="N3124" i="12"/>
  <c r="O3124" i="12" s="1"/>
  <c r="P3124" i="12" s="1"/>
  <c r="J3124" i="12"/>
  <c r="Y3124" i="12"/>
  <c r="I3124" i="12"/>
  <c r="B3125" i="12"/>
  <c r="U3124" i="12"/>
  <c r="E3124" i="12"/>
  <c r="F3124" i="12" s="1"/>
  <c r="V3124" i="12"/>
  <c r="K3123" i="12"/>
  <c r="Q3124" i="12" l="1"/>
  <c r="R3124" i="12" s="1"/>
  <c r="E815" i="13"/>
  <c r="J3125" i="12"/>
  <c r="Y3125" i="12"/>
  <c r="I3125" i="12"/>
  <c r="V3125" i="12"/>
  <c r="N3125" i="12"/>
  <c r="O3125" i="12" s="1"/>
  <c r="P3125" i="12" s="1"/>
  <c r="E3125" i="12"/>
  <c r="F3125" i="12" s="1"/>
  <c r="B3126" i="12"/>
  <c r="U3125" i="12"/>
  <c r="K3124" i="12"/>
  <c r="W3124" i="12"/>
  <c r="W3125" i="12" l="1"/>
  <c r="E814" i="13"/>
  <c r="V3126" i="12"/>
  <c r="B3127" i="12"/>
  <c r="U3126" i="12"/>
  <c r="E3126" i="12"/>
  <c r="F3126" i="12" s="1"/>
  <c r="N3126" i="12"/>
  <c r="O3126" i="12" s="1"/>
  <c r="P3126" i="12" s="1"/>
  <c r="J3126" i="12"/>
  <c r="I3126" i="12"/>
  <c r="Y3126" i="12"/>
  <c r="Q3125" i="12"/>
  <c r="R3125" i="12" s="1"/>
  <c r="K3125" i="12"/>
  <c r="W3126" i="12" l="1"/>
  <c r="E813" i="13"/>
  <c r="B3128" i="12"/>
  <c r="U3127" i="12"/>
  <c r="E3127" i="12"/>
  <c r="F3127" i="12" s="1"/>
  <c r="J3127" i="12"/>
  <c r="V3127" i="12"/>
  <c r="N3127" i="12"/>
  <c r="O3127" i="12" s="1"/>
  <c r="P3127" i="12" s="1"/>
  <c r="I3127" i="12"/>
  <c r="Y3127" i="12"/>
  <c r="Q3126" i="12"/>
  <c r="R3126" i="12" s="1"/>
  <c r="K3126" i="12"/>
  <c r="K3127" i="12" l="1"/>
  <c r="W3127" i="12"/>
  <c r="Q3127" i="12"/>
  <c r="R3127" i="12" s="1"/>
  <c r="E812" i="13"/>
  <c r="N3128" i="12"/>
  <c r="O3128" i="12" s="1"/>
  <c r="P3128" i="12" s="1"/>
  <c r="Y3128" i="12"/>
  <c r="I3128" i="12"/>
  <c r="B3129" i="12"/>
  <c r="U3128" i="12"/>
  <c r="E3128" i="12"/>
  <c r="F3128" i="12" s="1"/>
  <c r="V3128" i="12"/>
  <c r="J3128" i="12"/>
  <c r="K3128" i="12" l="1"/>
  <c r="Q3128" i="12"/>
  <c r="R3128" i="12" s="1"/>
  <c r="W3128" i="12"/>
  <c r="E811" i="13"/>
  <c r="N3129" i="12"/>
  <c r="O3129" i="12" s="1"/>
  <c r="P3129" i="12" s="1"/>
  <c r="J3129" i="12"/>
  <c r="V3129" i="12"/>
  <c r="B3130" i="12"/>
  <c r="U3129" i="12"/>
  <c r="E3129" i="12"/>
  <c r="F3129" i="12" s="1"/>
  <c r="Y3129" i="12"/>
  <c r="I3129" i="12"/>
  <c r="W3129" i="12" l="1"/>
  <c r="K3129" i="12"/>
  <c r="Q3129" i="12"/>
  <c r="R3129" i="12" s="1"/>
  <c r="E810" i="13"/>
  <c r="J3130" i="12"/>
  <c r="Y3130" i="12"/>
  <c r="I3130" i="12"/>
  <c r="B3131" i="12"/>
  <c r="V3130" i="12"/>
  <c r="U3130" i="12"/>
  <c r="N3130" i="12"/>
  <c r="O3130" i="12" s="1"/>
  <c r="P3130" i="12" s="1"/>
  <c r="E3130" i="12"/>
  <c r="F3130" i="12" s="1"/>
  <c r="W3130" i="12" l="1"/>
  <c r="Q3130" i="12"/>
  <c r="R3130" i="12" s="1"/>
  <c r="E809" i="13"/>
  <c r="Y3131" i="12"/>
  <c r="I3131" i="12"/>
  <c r="V3131" i="12"/>
  <c r="B3132" i="12"/>
  <c r="U3131" i="12"/>
  <c r="E3131" i="12"/>
  <c r="F3131" i="12" s="1"/>
  <c r="N3131" i="12"/>
  <c r="O3131" i="12" s="1"/>
  <c r="P3131" i="12" s="1"/>
  <c r="J3131" i="12"/>
  <c r="K3130" i="12"/>
  <c r="Q3131" i="12" l="1"/>
  <c r="R3131" i="12" s="1"/>
  <c r="E808" i="13"/>
  <c r="V3132" i="12"/>
  <c r="B3133" i="12"/>
  <c r="U3132" i="12"/>
  <c r="E3132" i="12"/>
  <c r="F3132" i="12" s="1"/>
  <c r="N3132" i="12"/>
  <c r="O3132" i="12" s="1"/>
  <c r="P3132" i="12" s="1"/>
  <c r="Y3132" i="12"/>
  <c r="I3132" i="12"/>
  <c r="J3132" i="12"/>
  <c r="K3131" i="12"/>
  <c r="W3131" i="12"/>
  <c r="W3132" i="12" l="1"/>
  <c r="Q3132" i="12"/>
  <c r="R3132" i="12" s="1"/>
  <c r="E807" i="13"/>
  <c r="N3133" i="12"/>
  <c r="O3133" i="12" s="1"/>
  <c r="P3133" i="12" s="1"/>
  <c r="J3133" i="12"/>
  <c r="Y3133" i="12"/>
  <c r="I3133" i="12"/>
  <c r="V3133" i="12"/>
  <c r="B3134" i="12"/>
  <c r="U3133" i="12"/>
  <c r="E3133" i="12"/>
  <c r="F3133" i="12" s="1"/>
  <c r="K3132" i="12"/>
  <c r="K3133" i="12" l="1"/>
  <c r="W3133" i="12"/>
  <c r="Q3133" i="12"/>
  <c r="R3133" i="12" s="1"/>
  <c r="E806" i="13"/>
  <c r="N3134" i="12"/>
  <c r="O3134" i="12" s="1"/>
  <c r="P3134" i="12" s="1"/>
  <c r="Y3134" i="12"/>
  <c r="I3134" i="12"/>
  <c r="V3134" i="12"/>
  <c r="B3135" i="12"/>
  <c r="U3134" i="12"/>
  <c r="E3134" i="12"/>
  <c r="F3134" i="12" s="1"/>
  <c r="J3134" i="12"/>
  <c r="K3134" i="12" l="1"/>
  <c r="Q3134" i="12"/>
  <c r="R3134" i="12" s="1"/>
  <c r="W3134" i="12"/>
  <c r="E805" i="13"/>
  <c r="J3135" i="12"/>
  <c r="Y3135" i="12"/>
  <c r="I3135" i="12"/>
  <c r="V3135" i="12"/>
  <c r="B3136" i="12"/>
  <c r="U3135" i="12"/>
  <c r="E3135" i="12"/>
  <c r="F3135" i="12" s="1"/>
  <c r="N3135" i="12"/>
  <c r="O3135" i="12" s="1"/>
  <c r="P3135" i="12" s="1"/>
  <c r="W3135" i="12" l="1"/>
  <c r="Q3135" i="12"/>
  <c r="R3135" i="12" s="1"/>
  <c r="E804" i="13"/>
  <c r="J3136" i="12"/>
  <c r="Y3136" i="12"/>
  <c r="I3136" i="12"/>
  <c r="V3136" i="12"/>
  <c r="B3137" i="12"/>
  <c r="U3136" i="12"/>
  <c r="E3136" i="12"/>
  <c r="F3136" i="12" s="1"/>
  <c r="N3136" i="12"/>
  <c r="O3136" i="12" s="1"/>
  <c r="P3136" i="12" s="1"/>
  <c r="K3135" i="12"/>
  <c r="W3136" i="12" l="1"/>
  <c r="Q3136" i="12"/>
  <c r="R3136" i="12" s="1"/>
  <c r="E803" i="13"/>
  <c r="V3137" i="12"/>
  <c r="B3138" i="12"/>
  <c r="U3137" i="12"/>
  <c r="E3137" i="12"/>
  <c r="F3137" i="12" s="1"/>
  <c r="N3137" i="12"/>
  <c r="O3137" i="12" s="1"/>
  <c r="P3137" i="12" s="1"/>
  <c r="J3137" i="12"/>
  <c r="Y3137" i="12"/>
  <c r="I3137" i="12"/>
  <c r="K3136" i="12"/>
  <c r="W3137" i="12" l="1"/>
  <c r="Q3137" i="12"/>
  <c r="R3137" i="12" s="1"/>
  <c r="E802" i="13"/>
  <c r="J3138" i="12"/>
  <c r="Y3138" i="12"/>
  <c r="I3138" i="12"/>
  <c r="N3138" i="12"/>
  <c r="O3138" i="12" s="1"/>
  <c r="P3138" i="12" s="1"/>
  <c r="E3138" i="12"/>
  <c r="F3138" i="12" s="1"/>
  <c r="B3139" i="12"/>
  <c r="V3138" i="12"/>
  <c r="U3138" i="12"/>
  <c r="K3137" i="12"/>
  <c r="W3138" i="12" l="1"/>
  <c r="Q3138" i="12"/>
  <c r="R3138" i="12" s="1"/>
  <c r="K3138" i="12"/>
  <c r="E801" i="13"/>
  <c r="N3139" i="12"/>
  <c r="O3139" i="12" s="1"/>
  <c r="P3139" i="12" s="1"/>
  <c r="J3139" i="12"/>
  <c r="Y3139" i="12"/>
  <c r="I3139" i="12"/>
  <c r="V3139" i="12"/>
  <c r="B3140" i="12"/>
  <c r="U3139" i="12"/>
  <c r="E3139" i="12"/>
  <c r="F3139" i="12" s="1"/>
  <c r="W3139" i="12" l="1"/>
  <c r="Q3139" i="12"/>
  <c r="R3139" i="12" s="1"/>
  <c r="E800" i="13"/>
  <c r="N3140" i="12"/>
  <c r="O3140" i="12" s="1"/>
  <c r="P3140" i="12" s="1"/>
  <c r="J3140" i="12"/>
  <c r="Y3140" i="12"/>
  <c r="I3140" i="12"/>
  <c r="V3140" i="12"/>
  <c r="B3141" i="12"/>
  <c r="U3140" i="12"/>
  <c r="E3140" i="12"/>
  <c r="F3140" i="12" s="1"/>
  <c r="K3139" i="12"/>
  <c r="W3140" i="12" l="1"/>
  <c r="E799" i="13"/>
  <c r="J3141" i="12"/>
  <c r="Y3141" i="12"/>
  <c r="I3141" i="12"/>
  <c r="V3141" i="12"/>
  <c r="N3141" i="12"/>
  <c r="O3141" i="12" s="1"/>
  <c r="P3141" i="12" s="1"/>
  <c r="B3142" i="12"/>
  <c r="U3141" i="12"/>
  <c r="E3141" i="12"/>
  <c r="F3141" i="12" s="1"/>
  <c r="K3140" i="12"/>
  <c r="Q3140" i="12"/>
  <c r="R3140" i="12" s="1"/>
  <c r="W3141" i="12" l="1"/>
  <c r="E798" i="13"/>
  <c r="V3142" i="12"/>
  <c r="B3143" i="12"/>
  <c r="U3142" i="12"/>
  <c r="E3142" i="12"/>
  <c r="F3142" i="12" s="1"/>
  <c r="N3142" i="12"/>
  <c r="O3142" i="12" s="1"/>
  <c r="P3142" i="12" s="1"/>
  <c r="Y3142" i="12"/>
  <c r="J3142" i="12"/>
  <c r="I3142" i="12"/>
  <c r="K3141" i="12"/>
  <c r="Q3141" i="12"/>
  <c r="R3141" i="12" s="1"/>
  <c r="K3142" i="12" l="1"/>
  <c r="W3142" i="12"/>
  <c r="Q3142" i="12"/>
  <c r="R3142" i="12" s="1"/>
  <c r="E797" i="13"/>
  <c r="B3144" i="12"/>
  <c r="U3143" i="12"/>
  <c r="E3143" i="12"/>
  <c r="F3143" i="12" s="1"/>
  <c r="N3143" i="12"/>
  <c r="O3143" i="12" s="1"/>
  <c r="P3143" i="12" s="1"/>
  <c r="J3143" i="12"/>
  <c r="Y3143" i="12"/>
  <c r="V3143" i="12"/>
  <c r="I3143" i="12"/>
  <c r="W3143" i="12" l="1"/>
  <c r="Q3143" i="12"/>
  <c r="R3143" i="12" s="1"/>
  <c r="E796" i="13"/>
  <c r="N3144" i="12"/>
  <c r="O3144" i="12" s="1"/>
  <c r="P3144" i="12" s="1"/>
  <c r="J3144" i="12"/>
  <c r="Y3144" i="12"/>
  <c r="I3144" i="12"/>
  <c r="B3145" i="12"/>
  <c r="U3144" i="12"/>
  <c r="E3144" i="12"/>
  <c r="F3144" i="12" s="1"/>
  <c r="V3144" i="12"/>
  <c r="K3143" i="12"/>
  <c r="E795" i="13" l="1"/>
  <c r="N3145" i="12"/>
  <c r="O3145" i="12" s="1"/>
  <c r="P3145" i="12" s="1"/>
  <c r="J3145" i="12"/>
  <c r="Y3145" i="12"/>
  <c r="I3145" i="12"/>
  <c r="V3145" i="12"/>
  <c r="B3146" i="12"/>
  <c r="U3145" i="12"/>
  <c r="E3145" i="12"/>
  <c r="F3145" i="12" s="1"/>
  <c r="K3144" i="12"/>
  <c r="Q3144" i="12"/>
  <c r="R3144" i="12" s="1"/>
  <c r="W3144" i="12"/>
  <c r="W3145" i="12" l="1"/>
  <c r="E794" i="13"/>
  <c r="J3146" i="12"/>
  <c r="Y3146" i="12"/>
  <c r="I3146" i="12"/>
  <c r="V3146" i="12"/>
  <c r="B3147" i="12"/>
  <c r="U3146" i="12"/>
  <c r="E3146" i="12"/>
  <c r="F3146" i="12" s="1"/>
  <c r="N3146" i="12"/>
  <c r="O3146" i="12" s="1"/>
  <c r="P3146" i="12" s="1"/>
  <c r="K3145" i="12"/>
  <c r="Q3145" i="12"/>
  <c r="R3145" i="12" s="1"/>
  <c r="E793" i="13" l="1"/>
  <c r="J3147" i="12"/>
  <c r="Y3147" i="12"/>
  <c r="I3147" i="12"/>
  <c r="V3147" i="12"/>
  <c r="B3148" i="12"/>
  <c r="U3147" i="12"/>
  <c r="E3147" i="12"/>
  <c r="F3147" i="12" s="1"/>
  <c r="N3147" i="12"/>
  <c r="O3147" i="12" s="1"/>
  <c r="P3147" i="12" s="1"/>
  <c r="K3146" i="12"/>
  <c r="Q3146" i="12"/>
  <c r="R3146" i="12" s="1"/>
  <c r="W3146" i="12"/>
  <c r="W3147" i="12" l="1"/>
  <c r="E792" i="13"/>
  <c r="V3148" i="12"/>
  <c r="B3149" i="12"/>
  <c r="U3148" i="12"/>
  <c r="E3148" i="12"/>
  <c r="F3148" i="12" s="1"/>
  <c r="N3148" i="12"/>
  <c r="O3148" i="12" s="1"/>
  <c r="P3148" i="12" s="1"/>
  <c r="Y3148" i="12"/>
  <c r="I3148" i="12"/>
  <c r="J3148" i="12"/>
  <c r="K3147" i="12"/>
  <c r="Q3147" i="12"/>
  <c r="R3147" i="12" s="1"/>
  <c r="W3148" i="12" l="1"/>
  <c r="Q3148" i="12"/>
  <c r="R3148" i="12" s="1"/>
  <c r="E791" i="13"/>
  <c r="N3149" i="12"/>
  <c r="O3149" i="12" s="1"/>
  <c r="P3149" i="12" s="1"/>
  <c r="J3149" i="12"/>
  <c r="Y3149" i="12"/>
  <c r="I3149" i="12"/>
  <c r="V3149" i="12"/>
  <c r="B3150" i="12"/>
  <c r="U3149" i="12"/>
  <c r="E3149" i="12"/>
  <c r="F3149" i="12" s="1"/>
  <c r="K3148" i="12"/>
  <c r="W3149" i="12" l="1"/>
  <c r="Q3149" i="12"/>
  <c r="R3149" i="12" s="1"/>
  <c r="E790" i="13"/>
  <c r="N3150" i="12"/>
  <c r="O3150" i="12" s="1"/>
  <c r="P3150" i="12" s="1"/>
  <c r="J3150" i="12"/>
  <c r="Y3150" i="12"/>
  <c r="I3150" i="12"/>
  <c r="V3150" i="12"/>
  <c r="B3151" i="12"/>
  <c r="U3150" i="12"/>
  <c r="E3150" i="12"/>
  <c r="F3150" i="12" s="1"/>
  <c r="K3149" i="12"/>
  <c r="K3150" i="12" l="1"/>
  <c r="W3150" i="12"/>
  <c r="Q3150" i="12"/>
  <c r="R3150" i="12" s="1"/>
  <c r="E789" i="13"/>
  <c r="N3151" i="12"/>
  <c r="O3151" i="12" s="1"/>
  <c r="P3151" i="12" s="1"/>
  <c r="J3151" i="12"/>
  <c r="Y3151" i="12"/>
  <c r="I3151" i="12"/>
  <c r="V3151" i="12"/>
  <c r="B3152" i="12"/>
  <c r="U3151" i="12"/>
  <c r="E3151" i="12"/>
  <c r="F3151" i="12" s="1"/>
  <c r="K3151" i="12" l="1"/>
  <c r="Q3151" i="12"/>
  <c r="R3151" i="12" s="1"/>
  <c r="W3151" i="12"/>
  <c r="E788" i="13"/>
  <c r="J3152" i="12"/>
  <c r="Y3152" i="12"/>
  <c r="I3152" i="12"/>
  <c r="V3152" i="12"/>
  <c r="B3153" i="12"/>
  <c r="U3152" i="12"/>
  <c r="E3152" i="12"/>
  <c r="F3152" i="12" s="1"/>
  <c r="N3152" i="12"/>
  <c r="O3152" i="12" s="1"/>
  <c r="P3152" i="12" s="1"/>
  <c r="K3152" i="12" l="1"/>
  <c r="Q3152" i="12"/>
  <c r="R3152" i="12" s="1"/>
  <c r="W3152" i="12"/>
  <c r="E787" i="13"/>
  <c r="V3153" i="12"/>
  <c r="B3154" i="12"/>
  <c r="U3153" i="12"/>
  <c r="E3153" i="12"/>
  <c r="F3153" i="12" s="1"/>
  <c r="N3153" i="12"/>
  <c r="O3153" i="12" s="1"/>
  <c r="P3153" i="12" s="1"/>
  <c r="J3153" i="12"/>
  <c r="Y3153" i="12"/>
  <c r="I3153" i="12"/>
  <c r="W3153" i="12" l="1"/>
  <c r="K3153" i="12"/>
  <c r="Q3153" i="12"/>
  <c r="R3153" i="12" s="1"/>
  <c r="E786" i="13"/>
  <c r="B3155" i="12"/>
  <c r="U3154" i="12"/>
  <c r="E3154" i="12"/>
  <c r="F3154" i="12" s="1"/>
  <c r="N3154" i="12"/>
  <c r="O3154" i="12" s="1"/>
  <c r="P3154" i="12" s="1"/>
  <c r="J3154" i="12"/>
  <c r="Y3154" i="12"/>
  <c r="I3154" i="12"/>
  <c r="V3154" i="12"/>
  <c r="Q3154" i="12" l="1"/>
  <c r="R3154" i="12" s="1"/>
  <c r="K3154" i="12"/>
  <c r="W3154" i="12"/>
  <c r="E785" i="13"/>
  <c r="N3155" i="12"/>
  <c r="O3155" i="12" s="1"/>
  <c r="P3155" i="12" s="1"/>
  <c r="J3155" i="12"/>
  <c r="Y3155" i="12"/>
  <c r="I3155" i="12"/>
  <c r="V3155" i="12"/>
  <c r="B3156" i="12"/>
  <c r="U3155" i="12"/>
  <c r="E3155" i="12"/>
  <c r="F3155" i="12" s="1"/>
  <c r="W3155" i="12" l="1"/>
  <c r="Q3155" i="12"/>
  <c r="R3155" i="12" s="1"/>
  <c r="E784" i="13"/>
  <c r="N3156" i="12"/>
  <c r="O3156" i="12" s="1"/>
  <c r="P3156" i="12" s="1"/>
  <c r="J3156" i="12"/>
  <c r="Y3156" i="12"/>
  <c r="I3156" i="12"/>
  <c r="V3156" i="12"/>
  <c r="B3157" i="12"/>
  <c r="U3156" i="12"/>
  <c r="E3156" i="12"/>
  <c r="F3156" i="12" s="1"/>
  <c r="K3155" i="12"/>
  <c r="W3156" i="12" l="1"/>
  <c r="Q3156" i="12"/>
  <c r="R3156" i="12" s="1"/>
  <c r="E783" i="13"/>
  <c r="J3157" i="12"/>
  <c r="Y3157" i="12"/>
  <c r="I3157" i="12"/>
  <c r="V3157" i="12"/>
  <c r="B3158" i="12"/>
  <c r="U3157" i="12"/>
  <c r="E3157" i="12"/>
  <c r="F3157" i="12" s="1"/>
  <c r="N3157" i="12"/>
  <c r="O3157" i="12" s="1"/>
  <c r="P3157" i="12" s="1"/>
  <c r="K3156" i="12"/>
  <c r="K3157" i="12" l="1"/>
  <c r="Q3157" i="12"/>
  <c r="R3157" i="12" s="1"/>
  <c r="W3157" i="12"/>
  <c r="E782" i="13"/>
  <c r="Y3158" i="12"/>
  <c r="I3158" i="12"/>
  <c r="V3158" i="12"/>
  <c r="B3159" i="12"/>
  <c r="U3158" i="12"/>
  <c r="E3158" i="12"/>
  <c r="F3158" i="12" s="1"/>
  <c r="N3158" i="12"/>
  <c r="O3158" i="12" s="1"/>
  <c r="P3158" i="12" s="1"/>
  <c r="J3158" i="12"/>
  <c r="E781" i="13" l="1"/>
  <c r="V3159" i="12"/>
  <c r="B3160" i="12"/>
  <c r="U3159" i="12"/>
  <c r="E3159" i="12"/>
  <c r="F3159" i="12" s="1"/>
  <c r="N3159" i="12"/>
  <c r="O3159" i="12" s="1"/>
  <c r="P3159" i="12" s="1"/>
  <c r="J3159" i="12"/>
  <c r="Y3159" i="12"/>
  <c r="I3159" i="12"/>
  <c r="K3158" i="12"/>
  <c r="Q3158" i="12"/>
  <c r="R3158" i="12" s="1"/>
  <c r="W3158" i="12"/>
  <c r="Q3159" i="12" l="1"/>
  <c r="R3159" i="12" s="1"/>
  <c r="W3159" i="12"/>
  <c r="E780" i="13"/>
  <c r="N3160" i="12"/>
  <c r="O3160" i="12" s="1"/>
  <c r="P3160" i="12" s="1"/>
  <c r="J3160" i="12"/>
  <c r="Y3160" i="12"/>
  <c r="I3160" i="12"/>
  <c r="B3161" i="12"/>
  <c r="U3160" i="12"/>
  <c r="E3160" i="12"/>
  <c r="F3160" i="12" s="1"/>
  <c r="V3160" i="12"/>
  <c r="K3159" i="12"/>
  <c r="W3160" i="12" l="1"/>
  <c r="Q3160" i="12"/>
  <c r="R3160" i="12" s="1"/>
  <c r="E779" i="13"/>
  <c r="N3161" i="12"/>
  <c r="O3161" i="12" s="1"/>
  <c r="P3161" i="12" s="1"/>
  <c r="J3161" i="12"/>
  <c r="Y3161" i="12"/>
  <c r="I3161" i="12"/>
  <c r="V3161" i="12"/>
  <c r="B3162" i="12"/>
  <c r="U3161" i="12"/>
  <c r="E3161" i="12"/>
  <c r="F3161" i="12" s="1"/>
  <c r="K3160" i="12"/>
  <c r="W3161" i="12" l="1"/>
  <c r="E778" i="13"/>
  <c r="J3162" i="12"/>
  <c r="Y3162" i="12"/>
  <c r="I3162" i="12"/>
  <c r="V3162" i="12"/>
  <c r="B3163" i="12"/>
  <c r="U3162" i="12"/>
  <c r="E3162" i="12"/>
  <c r="F3162" i="12" s="1"/>
  <c r="N3162" i="12"/>
  <c r="O3162" i="12" s="1"/>
  <c r="P3162" i="12" s="1"/>
  <c r="Q3161" i="12"/>
  <c r="R3161" i="12" s="1"/>
  <c r="K3161" i="12"/>
  <c r="K3162" i="12" l="1"/>
  <c r="Q3162" i="12"/>
  <c r="R3162" i="12" s="1"/>
  <c r="W3162" i="12"/>
  <c r="E777" i="13"/>
  <c r="J3163" i="12"/>
  <c r="Y3163" i="12"/>
  <c r="I3163" i="12"/>
  <c r="V3163" i="12"/>
  <c r="B3164" i="12"/>
  <c r="U3163" i="12"/>
  <c r="E3163" i="12"/>
  <c r="F3163" i="12" s="1"/>
  <c r="N3163" i="12"/>
  <c r="O3163" i="12" s="1"/>
  <c r="P3163" i="12" s="1"/>
  <c r="W3163" i="12" l="1"/>
  <c r="K3163" i="12"/>
  <c r="Q3163" i="12"/>
  <c r="R3163" i="12" s="1"/>
  <c r="E776" i="13"/>
  <c r="V3164" i="12"/>
  <c r="B3165" i="12"/>
  <c r="U3164" i="12"/>
  <c r="E3164" i="12"/>
  <c r="F3164" i="12" s="1"/>
  <c r="N3164" i="12"/>
  <c r="O3164" i="12" s="1"/>
  <c r="P3164" i="12" s="1"/>
  <c r="Y3164" i="12"/>
  <c r="I3164" i="12"/>
  <c r="J3164" i="12"/>
  <c r="W3164" i="12" l="1"/>
  <c r="E775" i="13"/>
  <c r="N3165" i="12"/>
  <c r="O3165" i="12" s="1"/>
  <c r="P3165" i="12" s="1"/>
  <c r="J3165" i="12"/>
  <c r="Y3165" i="12"/>
  <c r="I3165" i="12"/>
  <c r="V3165" i="12"/>
  <c r="B3166" i="12"/>
  <c r="U3165" i="12"/>
  <c r="E3165" i="12"/>
  <c r="F3165" i="12" s="1"/>
  <c r="K3164" i="12"/>
  <c r="Q3164" i="12"/>
  <c r="R3164" i="12" s="1"/>
  <c r="W3165" i="12" l="1"/>
  <c r="K3165" i="12"/>
  <c r="Q3165" i="12"/>
  <c r="R3165" i="12" s="1"/>
  <c r="E774" i="13"/>
  <c r="N3166" i="12"/>
  <c r="O3166" i="12" s="1"/>
  <c r="P3166" i="12" s="1"/>
  <c r="J3166" i="12"/>
  <c r="Y3166" i="12"/>
  <c r="I3166" i="12"/>
  <c r="V3166" i="12"/>
  <c r="B3167" i="12"/>
  <c r="U3166" i="12"/>
  <c r="E3166" i="12"/>
  <c r="F3166" i="12" s="1"/>
  <c r="Q3166" i="12" l="1"/>
  <c r="R3166" i="12" s="1"/>
  <c r="E773" i="13"/>
  <c r="N3167" i="12"/>
  <c r="O3167" i="12" s="1"/>
  <c r="P3167" i="12" s="1"/>
  <c r="J3167" i="12"/>
  <c r="Y3167" i="12"/>
  <c r="I3167" i="12"/>
  <c r="V3167" i="12"/>
  <c r="B3168" i="12"/>
  <c r="U3167" i="12"/>
  <c r="E3167" i="12"/>
  <c r="F3167" i="12" s="1"/>
  <c r="W3166" i="12"/>
  <c r="K3166" i="12"/>
  <c r="Q3167" i="12" l="1"/>
  <c r="R3167" i="12" s="1"/>
  <c r="E772" i="13"/>
  <c r="J3168" i="12"/>
  <c r="Y3168" i="12"/>
  <c r="I3168" i="12"/>
  <c r="V3168" i="12"/>
  <c r="B3169" i="12"/>
  <c r="U3168" i="12"/>
  <c r="E3168" i="12"/>
  <c r="F3168" i="12" s="1"/>
  <c r="N3168" i="12"/>
  <c r="O3168" i="12" s="1"/>
  <c r="P3168" i="12" s="1"/>
  <c r="K3167" i="12"/>
  <c r="W3167" i="12"/>
  <c r="W3168" i="12" l="1"/>
  <c r="Q3168" i="12"/>
  <c r="R3168" i="12" s="1"/>
  <c r="E771" i="13"/>
  <c r="V3169" i="12"/>
  <c r="B3170" i="12"/>
  <c r="U3169" i="12"/>
  <c r="E3169" i="12"/>
  <c r="F3169" i="12" s="1"/>
  <c r="N3169" i="12"/>
  <c r="O3169" i="12" s="1"/>
  <c r="P3169" i="12" s="1"/>
  <c r="J3169" i="12"/>
  <c r="Y3169" i="12"/>
  <c r="I3169" i="12"/>
  <c r="K3168" i="12"/>
  <c r="W3169" i="12" l="1"/>
  <c r="E770" i="13"/>
  <c r="B3171" i="12"/>
  <c r="U3170" i="12"/>
  <c r="E3170" i="12"/>
  <c r="F3170" i="12" s="1"/>
  <c r="N3170" i="12"/>
  <c r="O3170" i="12" s="1"/>
  <c r="P3170" i="12" s="1"/>
  <c r="J3170" i="12"/>
  <c r="Y3170" i="12"/>
  <c r="I3170" i="12"/>
  <c r="V3170" i="12"/>
  <c r="K3169" i="12"/>
  <c r="Q3169" i="12"/>
  <c r="R3169" i="12" s="1"/>
  <c r="Q3170" i="12" l="1"/>
  <c r="R3170" i="12" s="1"/>
  <c r="W3170" i="12"/>
  <c r="E769" i="13"/>
  <c r="N3171" i="12"/>
  <c r="O3171" i="12" s="1"/>
  <c r="P3171" i="12" s="1"/>
  <c r="J3171" i="12"/>
  <c r="Y3171" i="12"/>
  <c r="I3171" i="12"/>
  <c r="V3171" i="12"/>
  <c r="B3172" i="12"/>
  <c r="U3171" i="12"/>
  <c r="E3171" i="12"/>
  <c r="F3171" i="12" s="1"/>
  <c r="K3170" i="12"/>
  <c r="K3171" i="12" l="1"/>
  <c r="Q3171" i="12"/>
  <c r="R3171" i="12" s="1"/>
  <c r="W3171" i="12"/>
  <c r="E768" i="13"/>
  <c r="N3172" i="12"/>
  <c r="O3172" i="12" s="1"/>
  <c r="P3172" i="12" s="1"/>
  <c r="J3172" i="12"/>
  <c r="Y3172" i="12"/>
  <c r="I3172" i="12"/>
  <c r="V3172" i="12"/>
  <c r="B3173" i="12"/>
  <c r="U3172" i="12"/>
  <c r="E3172" i="12"/>
  <c r="F3172" i="12" s="1"/>
  <c r="Q3172" i="12" l="1"/>
  <c r="R3172" i="12" s="1"/>
  <c r="W3172" i="12"/>
  <c r="E767" i="13"/>
  <c r="J3173" i="12"/>
  <c r="Y3173" i="12"/>
  <c r="I3173" i="12"/>
  <c r="V3173" i="12"/>
  <c r="B3174" i="12"/>
  <c r="U3173" i="12"/>
  <c r="E3173" i="12"/>
  <c r="F3173" i="12" s="1"/>
  <c r="N3173" i="12"/>
  <c r="O3173" i="12" s="1"/>
  <c r="P3173" i="12" s="1"/>
  <c r="K3172" i="12"/>
  <c r="K3173" i="12" l="1"/>
  <c r="Q3173" i="12"/>
  <c r="R3173" i="12" s="1"/>
  <c r="W3173" i="12"/>
  <c r="E766" i="13"/>
  <c r="Y3174" i="12"/>
  <c r="I3174" i="12"/>
  <c r="V3174" i="12"/>
  <c r="B3175" i="12"/>
  <c r="U3174" i="12"/>
  <c r="E3174" i="12"/>
  <c r="F3174" i="12" s="1"/>
  <c r="N3174" i="12"/>
  <c r="O3174" i="12" s="1"/>
  <c r="P3174" i="12" s="1"/>
  <c r="J3174" i="12"/>
  <c r="W3174" i="12" l="1"/>
  <c r="Q3174" i="12"/>
  <c r="R3174" i="12" s="1"/>
  <c r="E765" i="13"/>
  <c r="V3175" i="12"/>
  <c r="B3176" i="12"/>
  <c r="U3175" i="12"/>
  <c r="E3175" i="12"/>
  <c r="F3175" i="12" s="1"/>
  <c r="N3175" i="12"/>
  <c r="O3175" i="12" s="1"/>
  <c r="P3175" i="12" s="1"/>
  <c r="J3175" i="12"/>
  <c r="Y3175" i="12"/>
  <c r="I3175" i="12"/>
  <c r="K3174" i="12"/>
  <c r="W3175" i="12" l="1"/>
  <c r="E764" i="13"/>
  <c r="N3176" i="12"/>
  <c r="O3176" i="12" s="1"/>
  <c r="P3176" i="12" s="1"/>
  <c r="J3176" i="12"/>
  <c r="Y3176" i="12"/>
  <c r="I3176" i="12"/>
  <c r="B3177" i="12"/>
  <c r="U3176" i="12"/>
  <c r="E3176" i="12"/>
  <c r="F3176" i="12" s="1"/>
  <c r="V3176" i="12"/>
  <c r="K3175" i="12"/>
  <c r="Q3175" i="12"/>
  <c r="R3175" i="12" s="1"/>
  <c r="K3176" i="12" l="1"/>
  <c r="Q3176" i="12"/>
  <c r="R3176" i="12" s="1"/>
  <c r="W3176" i="12"/>
  <c r="E763" i="13"/>
  <c r="N3177" i="12"/>
  <c r="O3177" i="12" s="1"/>
  <c r="P3177" i="12" s="1"/>
  <c r="J3177" i="12"/>
  <c r="Y3177" i="12"/>
  <c r="I3177" i="12"/>
  <c r="V3177" i="12"/>
  <c r="B3178" i="12"/>
  <c r="U3177" i="12"/>
  <c r="E3177" i="12"/>
  <c r="F3177" i="12" s="1"/>
  <c r="Q3177" i="12" l="1"/>
  <c r="R3177" i="12" s="1"/>
  <c r="W3177" i="12"/>
  <c r="E762" i="13"/>
  <c r="J3178" i="12"/>
  <c r="Y3178" i="12"/>
  <c r="I3178" i="12"/>
  <c r="V3178" i="12"/>
  <c r="B3179" i="12"/>
  <c r="U3178" i="12"/>
  <c r="E3178" i="12"/>
  <c r="F3178" i="12" s="1"/>
  <c r="N3178" i="12"/>
  <c r="O3178" i="12" s="1"/>
  <c r="P3178" i="12" s="1"/>
  <c r="K3177" i="12"/>
  <c r="K3178" i="12" l="1"/>
  <c r="Q3178" i="12"/>
  <c r="R3178" i="12" s="1"/>
  <c r="W3178" i="12"/>
  <c r="E761" i="13"/>
  <c r="J3179" i="12"/>
  <c r="Y3179" i="12"/>
  <c r="I3179" i="12"/>
  <c r="V3179" i="12"/>
  <c r="B3180" i="12"/>
  <c r="U3179" i="12"/>
  <c r="E3179" i="12"/>
  <c r="F3179" i="12" s="1"/>
  <c r="N3179" i="12"/>
  <c r="O3179" i="12" s="1"/>
  <c r="P3179" i="12" s="1"/>
  <c r="W3179" i="12" l="1"/>
  <c r="Q3179" i="12"/>
  <c r="R3179" i="12" s="1"/>
  <c r="E760" i="13"/>
  <c r="V3180" i="12"/>
  <c r="B3181" i="12"/>
  <c r="U3180" i="12"/>
  <c r="E3180" i="12"/>
  <c r="F3180" i="12" s="1"/>
  <c r="N3180" i="12"/>
  <c r="O3180" i="12" s="1"/>
  <c r="P3180" i="12" s="1"/>
  <c r="Y3180" i="12"/>
  <c r="I3180" i="12"/>
  <c r="J3180" i="12"/>
  <c r="K3179" i="12"/>
  <c r="K3180" i="12" l="1"/>
  <c r="W3180" i="12"/>
  <c r="Q3180" i="12"/>
  <c r="R3180" i="12" s="1"/>
  <c r="E759" i="13"/>
  <c r="N3181" i="12"/>
  <c r="O3181" i="12" s="1"/>
  <c r="P3181" i="12" s="1"/>
  <c r="J3181" i="12"/>
  <c r="Y3181" i="12"/>
  <c r="I3181" i="12"/>
  <c r="V3181" i="12"/>
  <c r="B3182" i="12"/>
  <c r="U3181" i="12"/>
  <c r="E3181" i="12"/>
  <c r="F3181" i="12" s="1"/>
  <c r="W3181" i="12" l="1"/>
  <c r="Q3181" i="12"/>
  <c r="R3181" i="12" s="1"/>
  <c r="E758" i="13"/>
  <c r="N3182" i="12"/>
  <c r="O3182" i="12" s="1"/>
  <c r="P3182" i="12" s="1"/>
  <c r="J3182" i="12"/>
  <c r="Y3182" i="12"/>
  <c r="I3182" i="12"/>
  <c r="V3182" i="12"/>
  <c r="B3183" i="12"/>
  <c r="U3182" i="12"/>
  <c r="E3182" i="12"/>
  <c r="F3182" i="12" s="1"/>
  <c r="K3181" i="12"/>
  <c r="Q3182" i="12" l="1"/>
  <c r="R3182" i="12" s="1"/>
  <c r="W3182" i="12"/>
  <c r="E757" i="13"/>
  <c r="N3183" i="12"/>
  <c r="O3183" i="12" s="1"/>
  <c r="P3183" i="12" s="1"/>
  <c r="J3183" i="12"/>
  <c r="Y3183" i="12"/>
  <c r="I3183" i="12"/>
  <c r="V3183" i="12"/>
  <c r="B3184" i="12"/>
  <c r="U3183" i="12"/>
  <c r="E3183" i="12"/>
  <c r="F3183" i="12" s="1"/>
  <c r="K3182" i="12"/>
  <c r="Q3183" i="12" l="1"/>
  <c r="R3183" i="12" s="1"/>
  <c r="W3183" i="12"/>
  <c r="E756" i="13"/>
  <c r="J3184" i="12"/>
  <c r="Y3184" i="12"/>
  <c r="I3184" i="12"/>
  <c r="V3184" i="12"/>
  <c r="B3185" i="12"/>
  <c r="U3184" i="12"/>
  <c r="E3184" i="12"/>
  <c r="F3184" i="12" s="1"/>
  <c r="N3184" i="12"/>
  <c r="O3184" i="12" s="1"/>
  <c r="P3184" i="12" s="1"/>
  <c r="K3183" i="12"/>
  <c r="K3184" i="12" l="1"/>
  <c r="Q3184" i="12"/>
  <c r="R3184" i="12" s="1"/>
  <c r="W3184" i="12"/>
  <c r="E755" i="13"/>
  <c r="V3185" i="12"/>
  <c r="B3186" i="12"/>
  <c r="U3185" i="12"/>
  <c r="E3185" i="12"/>
  <c r="F3185" i="12" s="1"/>
  <c r="N3185" i="12"/>
  <c r="O3185" i="12" s="1"/>
  <c r="P3185" i="12" s="1"/>
  <c r="J3185" i="12"/>
  <c r="Y3185" i="12"/>
  <c r="I3185" i="12"/>
  <c r="E754" i="13" l="1"/>
  <c r="B3187" i="12"/>
  <c r="U3186" i="12"/>
  <c r="E3186" i="12"/>
  <c r="F3186" i="12" s="1"/>
  <c r="N3186" i="12"/>
  <c r="O3186" i="12" s="1"/>
  <c r="P3186" i="12" s="1"/>
  <c r="J3186" i="12"/>
  <c r="Y3186" i="12"/>
  <c r="I3186" i="12"/>
  <c r="V3186" i="12"/>
  <c r="K3185" i="12"/>
  <c r="Q3185" i="12"/>
  <c r="R3185" i="12" s="1"/>
  <c r="W3185" i="12"/>
  <c r="Q3186" i="12" l="1"/>
  <c r="R3186" i="12" s="1"/>
  <c r="W3186" i="12"/>
  <c r="E753" i="13"/>
  <c r="N3187" i="12"/>
  <c r="O3187" i="12" s="1"/>
  <c r="P3187" i="12" s="1"/>
  <c r="J3187" i="12"/>
  <c r="Y3187" i="12"/>
  <c r="I3187" i="12"/>
  <c r="V3187" i="12"/>
  <c r="B3188" i="12"/>
  <c r="U3187" i="12"/>
  <c r="E3187" i="12"/>
  <c r="F3187" i="12" s="1"/>
  <c r="K3186" i="12"/>
  <c r="W3187" i="12" l="1"/>
  <c r="Q3187" i="12"/>
  <c r="R3187" i="12" s="1"/>
  <c r="E752" i="13"/>
  <c r="N3188" i="12"/>
  <c r="O3188" i="12" s="1"/>
  <c r="P3188" i="12" s="1"/>
  <c r="J3188" i="12"/>
  <c r="Y3188" i="12"/>
  <c r="I3188" i="12"/>
  <c r="V3188" i="12"/>
  <c r="B3189" i="12"/>
  <c r="U3188" i="12"/>
  <c r="E3188" i="12"/>
  <c r="F3188" i="12" s="1"/>
  <c r="K3187" i="12"/>
  <c r="W3188" i="12" l="1"/>
  <c r="Q3188" i="12"/>
  <c r="R3188" i="12" s="1"/>
  <c r="E751" i="13"/>
  <c r="J3189" i="12"/>
  <c r="Y3189" i="12"/>
  <c r="I3189" i="12"/>
  <c r="V3189" i="12"/>
  <c r="B3190" i="12"/>
  <c r="U3189" i="12"/>
  <c r="E3189" i="12"/>
  <c r="F3189" i="12" s="1"/>
  <c r="N3189" i="12"/>
  <c r="O3189" i="12" s="1"/>
  <c r="P3189" i="12" s="1"/>
  <c r="K3188" i="12"/>
  <c r="W3189" i="12" l="1"/>
  <c r="Q3189" i="12"/>
  <c r="R3189" i="12" s="1"/>
  <c r="E750" i="13"/>
  <c r="Y3190" i="12"/>
  <c r="I3190" i="12"/>
  <c r="V3190" i="12"/>
  <c r="B3191" i="12"/>
  <c r="U3190" i="12"/>
  <c r="E3190" i="12"/>
  <c r="F3190" i="12" s="1"/>
  <c r="N3190" i="12"/>
  <c r="O3190" i="12" s="1"/>
  <c r="P3190" i="12" s="1"/>
  <c r="J3190" i="12"/>
  <c r="K3189" i="12"/>
  <c r="W3190" i="12" l="1"/>
  <c r="K3190" i="12"/>
  <c r="Q3190" i="12"/>
  <c r="R3190" i="12" s="1"/>
  <c r="E749" i="13"/>
  <c r="V3191" i="12"/>
  <c r="B3192" i="12"/>
  <c r="U3191" i="12"/>
  <c r="E3191" i="12"/>
  <c r="F3191" i="12" s="1"/>
  <c r="N3191" i="12"/>
  <c r="O3191" i="12" s="1"/>
  <c r="P3191" i="12" s="1"/>
  <c r="J3191" i="12"/>
  <c r="Y3191" i="12"/>
  <c r="I3191" i="12"/>
  <c r="E748" i="13" l="1"/>
  <c r="U3192" i="12"/>
  <c r="B3193" i="12"/>
  <c r="N3192" i="12"/>
  <c r="O3192" i="12" s="1"/>
  <c r="P3192" i="12" s="1"/>
  <c r="J3192" i="12"/>
  <c r="I3192" i="12"/>
  <c r="E3192" i="12"/>
  <c r="F3192" i="12" s="1"/>
  <c r="Y3192" i="12"/>
  <c r="V3192" i="12"/>
  <c r="K3191" i="12"/>
  <c r="Q3191" i="12"/>
  <c r="R3191" i="12" s="1"/>
  <c r="W3191" i="12"/>
  <c r="Q3192" i="12" l="1"/>
  <c r="R3192" i="12" s="1"/>
  <c r="E747" i="13"/>
  <c r="B3194" i="12"/>
  <c r="U3193" i="12"/>
  <c r="E3193" i="12"/>
  <c r="F3193" i="12" s="1"/>
  <c r="V3193" i="12"/>
  <c r="N3193" i="12"/>
  <c r="O3193" i="12" s="1"/>
  <c r="P3193" i="12" s="1"/>
  <c r="J3193" i="12"/>
  <c r="Y3193" i="12"/>
  <c r="I3193" i="12"/>
  <c r="W3192" i="12"/>
  <c r="K3192" i="12"/>
  <c r="W3193" i="12" l="1"/>
  <c r="E746" i="13"/>
  <c r="B3195" i="12"/>
  <c r="U3194" i="12"/>
  <c r="E3194" i="12"/>
  <c r="F3194" i="12" s="1"/>
  <c r="I3194" i="12"/>
  <c r="Y3194" i="12"/>
  <c r="V3194" i="12"/>
  <c r="N3194" i="12"/>
  <c r="O3194" i="12" s="1"/>
  <c r="P3194" i="12" s="1"/>
  <c r="J3194" i="12"/>
  <c r="K3193" i="12"/>
  <c r="Q3193" i="12"/>
  <c r="R3193" i="12" s="1"/>
  <c r="Q3194" i="12" l="1"/>
  <c r="R3194" i="12" s="1"/>
  <c r="K3194" i="12"/>
  <c r="W3194" i="12"/>
  <c r="E745" i="13"/>
  <c r="B3196" i="12"/>
  <c r="U3195" i="12"/>
  <c r="E3195" i="12"/>
  <c r="F3195" i="12" s="1"/>
  <c r="N3195" i="12"/>
  <c r="O3195" i="12" s="1"/>
  <c r="P3195" i="12" s="1"/>
  <c r="J3195" i="12"/>
  <c r="I3195" i="12"/>
  <c r="Y3195" i="12"/>
  <c r="V3195" i="12"/>
  <c r="W3195" i="12" l="1"/>
  <c r="K3195" i="12"/>
  <c r="E744" i="13"/>
  <c r="Y3196" i="12"/>
  <c r="V3196" i="12"/>
  <c r="U3196" i="12"/>
  <c r="N3196" i="12"/>
  <c r="O3196" i="12" s="1"/>
  <c r="P3196" i="12" s="1"/>
  <c r="B3197" i="12"/>
  <c r="J3196" i="12"/>
  <c r="I3196" i="12"/>
  <c r="E3196" i="12"/>
  <c r="F3196" i="12" s="1"/>
  <c r="Q3195" i="12"/>
  <c r="R3195" i="12" s="1"/>
  <c r="W3196" i="12" l="1"/>
  <c r="Q3196" i="12"/>
  <c r="R3196" i="12" s="1"/>
  <c r="K3196" i="12"/>
  <c r="E743" i="13"/>
  <c r="N3197" i="12"/>
  <c r="O3197" i="12" s="1"/>
  <c r="P3197" i="12" s="1"/>
  <c r="J3197" i="12"/>
  <c r="Y3197" i="12"/>
  <c r="I3197" i="12"/>
  <c r="B3198" i="12"/>
  <c r="E3197" i="12"/>
  <c r="F3197" i="12" s="1"/>
  <c r="V3197" i="12"/>
  <c r="U3197" i="12"/>
  <c r="W3197" i="12" l="1"/>
  <c r="E742" i="13"/>
  <c r="J3198" i="12"/>
  <c r="Y3198" i="12"/>
  <c r="I3198" i="12"/>
  <c r="V3198" i="12"/>
  <c r="N3198" i="12"/>
  <c r="O3198" i="12" s="1"/>
  <c r="P3198" i="12" s="1"/>
  <c r="E3198" i="12"/>
  <c r="F3198" i="12" s="1"/>
  <c r="U3198" i="12"/>
  <c r="B3199" i="12"/>
  <c r="Q3197" i="12"/>
  <c r="R3197" i="12" s="1"/>
  <c r="K3197" i="12"/>
  <c r="K3198" i="12" l="1"/>
  <c r="E741" i="13"/>
  <c r="Y3199" i="12"/>
  <c r="I3199" i="12"/>
  <c r="V3199" i="12"/>
  <c r="B3200" i="12"/>
  <c r="U3199" i="12"/>
  <c r="N3199" i="12"/>
  <c r="O3199" i="12" s="1"/>
  <c r="P3199" i="12" s="1"/>
  <c r="E3199" i="12"/>
  <c r="F3199" i="12" s="1"/>
  <c r="J3199" i="12"/>
  <c r="Q3198" i="12"/>
  <c r="R3198" i="12" s="1"/>
  <c r="W3198" i="12"/>
  <c r="W3199" i="12" l="1"/>
  <c r="Q3199" i="12"/>
  <c r="R3199" i="12" s="1"/>
  <c r="E740" i="13"/>
  <c r="V3200" i="12"/>
  <c r="B3201" i="12"/>
  <c r="U3200" i="12"/>
  <c r="E3200" i="12"/>
  <c r="F3200" i="12" s="1"/>
  <c r="Y3200" i="12"/>
  <c r="N3200" i="12"/>
  <c r="O3200" i="12" s="1"/>
  <c r="P3200" i="12" s="1"/>
  <c r="J3200" i="12"/>
  <c r="I3200" i="12"/>
  <c r="K3199" i="12"/>
  <c r="W3200" i="12" l="1"/>
  <c r="Q3200" i="12"/>
  <c r="R3200" i="12" s="1"/>
  <c r="E739" i="13"/>
  <c r="N3201" i="12"/>
  <c r="O3201" i="12" s="1"/>
  <c r="P3201" i="12" s="1"/>
  <c r="B3202" i="12"/>
  <c r="U3201" i="12"/>
  <c r="E3201" i="12"/>
  <c r="F3201" i="12" s="1"/>
  <c r="Y3201" i="12"/>
  <c r="V3201" i="12"/>
  <c r="I3201" i="12"/>
  <c r="J3201" i="12"/>
  <c r="K3200" i="12"/>
  <c r="W3201" i="12" l="1"/>
  <c r="K3201" i="12"/>
  <c r="E738" i="13"/>
  <c r="N3202" i="12"/>
  <c r="O3202" i="12" s="1"/>
  <c r="P3202" i="12" s="1"/>
  <c r="J3202" i="12"/>
  <c r="V3202" i="12"/>
  <c r="B3203" i="12"/>
  <c r="U3202" i="12"/>
  <c r="E3202" i="12"/>
  <c r="F3202" i="12" s="1"/>
  <c r="I3202" i="12"/>
  <c r="Y3202" i="12"/>
  <c r="Q3201" i="12"/>
  <c r="R3201" i="12" s="1"/>
  <c r="W3202" i="12" l="1"/>
  <c r="Q3202" i="12"/>
  <c r="R3202" i="12" s="1"/>
  <c r="K3202" i="12"/>
  <c r="E737" i="13"/>
  <c r="J3203" i="12"/>
  <c r="Y3203" i="12"/>
  <c r="I3203" i="12"/>
  <c r="V3203" i="12"/>
  <c r="B3204" i="12"/>
  <c r="U3203" i="12"/>
  <c r="E3203" i="12"/>
  <c r="F3203" i="12" s="1"/>
  <c r="N3203" i="12"/>
  <c r="O3203" i="12" s="1"/>
  <c r="P3203" i="12" s="1"/>
  <c r="K3203" i="12" l="1"/>
  <c r="Q3203" i="12"/>
  <c r="R3203" i="12" s="1"/>
  <c r="W3203" i="12"/>
  <c r="E736" i="13"/>
  <c r="J3204" i="12"/>
  <c r="Y3204" i="12"/>
  <c r="I3204" i="12"/>
  <c r="V3204" i="12"/>
  <c r="B3205" i="12"/>
  <c r="U3204" i="12"/>
  <c r="E3204" i="12"/>
  <c r="F3204" i="12" s="1"/>
  <c r="N3204" i="12"/>
  <c r="O3204" i="12" s="1"/>
  <c r="P3204" i="12" s="1"/>
  <c r="W3204" i="12" l="1"/>
  <c r="K3204" i="12"/>
  <c r="E735" i="13"/>
  <c r="V3205" i="12"/>
  <c r="B3206" i="12"/>
  <c r="U3205" i="12"/>
  <c r="E3205" i="12"/>
  <c r="F3205" i="12" s="1"/>
  <c r="Y3205" i="12"/>
  <c r="I3205" i="12"/>
  <c r="N3205" i="12"/>
  <c r="O3205" i="12" s="1"/>
  <c r="P3205" i="12" s="1"/>
  <c r="J3205" i="12"/>
  <c r="Q3204" i="12"/>
  <c r="R3204" i="12" s="1"/>
  <c r="W3205" i="12" l="1"/>
  <c r="Q3205" i="12"/>
  <c r="R3205" i="12" s="1"/>
  <c r="E734" i="13"/>
  <c r="N3206" i="12"/>
  <c r="O3206" i="12" s="1"/>
  <c r="P3206" i="12" s="1"/>
  <c r="J3206" i="12"/>
  <c r="Y3206" i="12"/>
  <c r="I3206" i="12"/>
  <c r="V3206" i="12"/>
  <c r="B3207" i="12"/>
  <c r="U3206" i="12"/>
  <c r="E3206" i="12"/>
  <c r="F3206" i="12" s="1"/>
  <c r="K3205" i="12"/>
  <c r="Q3206" i="12" l="1"/>
  <c r="R3206" i="12" s="1"/>
  <c r="W3206" i="12"/>
  <c r="E733" i="13"/>
  <c r="N3207" i="12"/>
  <c r="O3207" i="12" s="1"/>
  <c r="P3207" i="12" s="1"/>
  <c r="J3207" i="12"/>
  <c r="Y3207" i="12"/>
  <c r="I3207" i="12"/>
  <c r="V3207" i="12"/>
  <c r="B3208" i="12"/>
  <c r="U3207" i="12"/>
  <c r="E3207" i="12"/>
  <c r="F3207" i="12" s="1"/>
  <c r="K3206" i="12"/>
  <c r="Q3207" i="12" l="1"/>
  <c r="R3207" i="12" s="1"/>
  <c r="W3207" i="12"/>
  <c r="E732" i="13"/>
  <c r="N3208" i="12"/>
  <c r="O3208" i="12" s="1"/>
  <c r="P3208" i="12" s="1"/>
  <c r="J3208" i="12"/>
  <c r="Y3208" i="12"/>
  <c r="I3208" i="12"/>
  <c r="V3208" i="12"/>
  <c r="B3209" i="12"/>
  <c r="U3208" i="12"/>
  <c r="E3208" i="12"/>
  <c r="F3208" i="12" s="1"/>
  <c r="K3207" i="12"/>
  <c r="W3208" i="12" l="1"/>
  <c r="Q3208" i="12"/>
  <c r="R3208" i="12" s="1"/>
  <c r="E731" i="13"/>
  <c r="J3209" i="12"/>
  <c r="Y3209" i="12"/>
  <c r="I3209" i="12"/>
  <c r="V3209" i="12"/>
  <c r="B3210" i="12"/>
  <c r="U3209" i="12"/>
  <c r="E3209" i="12"/>
  <c r="F3209" i="12" s="1"/>
  <c r="N3209" i="12"/>
  <c r="O3209" i="12" s="1"/>
  <c r="P3209" i="12" s="1"/>
  <c r="K3208" i="12"/>
  <c r="K3209" i="12" l="1"/>
  <c r="Q3209" i="12"/>
  <c r="R3209" i="12" s="1"/>
  <c r="W3209" i="12"/>
  <c r="E730" i="13"/>
  <c r="V3210" i="12"/>
  <c r="B3211" i="12"/>
  <c r="U3210" i="12"/>
  <c r="E3210" i="12"/>
  <c r="F3210" i="12" s="1"/>
  <c r="N3210" i="12"/>
  <c r="O3210" i="12" s="1"/>
  <c r="P3210" i="12" s="1"/>
  <c r="J3210" i="12"/>
  <c r="I3210" i="12"/>
  <c r="Y3210" i="12"/>
  <c r="E729" i="13" l="1"/>
  <c r="B3212" i="12"/>
  <c r="U3211" i="12"/>
  <c r="E3211" i="12"/>
  <c r="F3211" i="12" s="1"/>
  <c r="N3211" i="12"/>
  <c r="O3211" i="12" s="1"/>
  <c r="P3211" i="12" s="1"/>
  <c r="J3211" i="12"/>
  <c r="Y3211" i="12"/>
  <c r="I3211" i="12"/>
  <c r="V3211" i="12"/>
  <c r="K3210" i="12"/>
  <c r="Q3210" i="12"/>
  <c r="R3210" i="12" s="1"/>
  <c r="W3210" i="12"/>
  <c r="Q3211" i="12" l="1"/>
  <c r="R3211" i="12" s="1"/>
  <c r="W3211" i="12"/>
  <c r="E728" i="13"/>
  <c r="N3212" i="12"/>
  <c r="O3212" i="12" s="1"/>
  <c r="P3212" i="12" s="1"/>
  <c r="J3212" i="12"/>
  <c r="V3212" i="12"/>
  <c r="Y3212" i="12"/>
  <c r="U3212" i="12"/>
  <c r="I3212" i="12"/>
  <c r="E3212" i="12"/>
  <c r="F3212" i="12" s="1"/>
  <c r="B3213" i="12"/>
  <c r="K3211" i="12"/>
  <c r="W3212" i="12" l="1"/>
  <c r="Q3212" i="12"/>
  <c r="R3212" i="12" s="1"/>
  <c r="K3212" i="12"/>
  <c r="E727" i="13"/>
  <c r="N3213" i="12"/>
  <c r="O3213" i="12" s="1"/>
  <c r="P3213" i="12" s="1"/>
  <c r="J3213" i="12"/>
  <c r="Y3213" i="12"/>
  <c r="I3213" i="12"/>
  <c r="V3213" i="12"/>
  <c r="B3214" i="12"/>
  <c r="U3213" i="12"/>
  <c r="E3213" i="12"/>
  <c r="F3213" i="12" s="1"/>
  <c r="K3213" i="12" l="1"/>
  <c r="W3213" i="12"/>
  <c r="Q3213" i="12"/>
  <c r="R3213" i="12" s="1"/>
  <c r="E726" i="13"/>
  <c r="J3214" i="12"/>
  <c r="Y3214" i="12"/>
  <c r="I3214" i="12"/>
  <c r="V3214" i="12"/>
  <c r="B3215" i="12"/>
  <c r="U3214" i="12"/>
  <c r="E3214" i="12"/>
  <c r="F3214" i="12" s="1"/>
  <c r="N3214" i="12"/>
  <c r="O3214" i="12" s="1"/>
  <c r="P3214" i="12" s="1"/>
  <c r="E725" i="13" l="1"/>
  <c r="Y3215" i="12"/>
  <c r="I3215" i="12"/>
  <c r="V3215" i="12"/>
  <c r="B3216" i="12"/>
  <c r="U3215" i="12"/>
  <c r="E3215" i="12"/>
  <c r="F3215" i="12" s="1"/>
  <c r="N3215" i="12"/>
  <c r="O3215" i="12" s="1"/>
  <c r="P3215" i="12" s="1"/>
  <c r="J3215" i="12"/>
  <c r="K3214" i="12"/>
  <c r="Q3214" i="12"/>
  <c r="R3214" i="12" s="1"/>
  <c r="W3214" i="12"/>
  <c r="W3215" i="12" l="1"/>
  <c r="Q3215" i="12"/>
  <c r="R3215" i="12" s="1"/>
  <c r="E724" i="13"/>
  <c r="V3216" i="12"/>
  <c r="B3217" i="12"/>
  <c r="U3216" i="12"/>
  <c r="E3216" i="12"/>
  <c r="F3216" i="12" s="1"/>
  <c r="N3216" i="12"/>
  <c r="O3216" i="12" s="1"/>
  <c r="P3216" i="12" s="1"/>
  <c r="J3216" i="12"/>
  <c r="I3216" i="12"/>
  <c r="Y3216" i="12"/>
  <c r="K3215" i="12"/>
  <c r="W3216" i="12" l="1"/>
  <c r="Q3216" i="12"/>
  <c r="R3216" i="12" s="1"/>
  <c r="E723" i="13"/>
  <c r="N3217" i="12"/>
  <c r="O3217" i="12" s="1"/>
  <c r="P3217" i="12" s="1"/>
  <c r="J3217" i="12"/>
  <c r="Y3217" i="12"/>
  <c r="I3217" i="12"/>
  <c r="B3218" i="12"/>
  <c r="U3217" i="12"/>
  <c r="E3217" i="12"/>
  <c r="F3217" i="12" s="1"/>
  <c r="V3217" i="12"/>
  <c r="K3216" i="12"/>
  <c r="Q3217" i="12" l="1"/>
  <c r="R3217" i="12" s="1"/>
  <c r="W3217" i="12"/>
  <c r="E722" i="13"/>
  <c r="N3218" i="12"/>
  <c r="O3218" i="12" s="1"/>
  <c r="P3218" i="12" s="1"/>
  <c r="J3218" i="12"/>
  <c r="Y3218" i="12"/>
  <c r="I3218" i="12"/>
  <c r="V3218" i="12"/>
  <c r="B3219" i="12"/>
  <c r="U3218" i="12"/>
  <c r="E3218" i="12"/>
  <c r="F3218" i="12" s="1"/>
  <c r="K3217" i="12"/>
  <c r="W3218" i="12" l="1"/>
  <c r="Q3218" i="12"/>
  <c r="R3218" i="12" s="1"/>
  <c r="E721" i="13"/>
  <c r="J3219" i="12"/>
  <c r="Y3219" i="12"/>
  <c r="I3219" i="12"/>
  <c r="V3219" i="12"/>
  <c r="B3220" i="12"/>
  <c r="U3219" i="12"/>
  <c r="E3219" i="12"/>
  <c r="F3219" i="12" s="1"/>
  <c r="N3219" i="12"/>
  <c r="O3219" i="12" s="1"/>
  <c r="P3219" i="12" s="1"/>
  <c r="K3218" i="12"/>
  <c r="K3219" i="12" l="1"/>
  <c r="Q3219" i="12"/>
  <c r="R3219" i="12" s="1"/>
  <c r="W3219" i="12"/>
  <c r="E720" i="13"/>
  <c r="J3220" i="12"/>
  <c r="Y3220" i="12"/>
  <c r="I3220" i="12"/>
  <c r="V3220" i="12"/>
  <c r="B3221" i="12"/>
  <c r="U3220" i="12"/>
  <c r="E3220" i="12"/>
  <c r="F3220" i="12" s="1"/>
  <c r="N3220" i="12"/>
  <c r="O3220" i="12" s="1"/>
  <c r="P3220" i="12" s="1"/>
  <c r="Q3220" i="12" l="1"/>
  <c r="R3220" i="12" s="1"/>
  <c r="K3220" i="12"/>
  <c r="W3220" i="12"/>
  <c r="E719" i="13"/>
  <c r="V3221" i="12"/>
  <c r="B3222" i="12"/>
  <c r="U3221" i="12"/>
  <c r="E3221" i="12"/>
  <c r="F3221" i="12" s="1"/>
  <c r="N3221" i="12"/>
  <c r="O3221" i="12" s="1"/>
  <c r="P3221" i="12" s="1"/>
  <c r="Y3221" i="12"/>
  <c r="I3221" i="12"/>
  <c r="J3221" i="12"/>
  <c r="E718" i="13" l="1"/>
  <c r="N3222" i="12"/>
  <c r="O3222" i="12" s="1"/>
  <c r="P3222" i="12" s="1"/>
  <c r="J3222" i="12"/>
  <c r="Y3222" i="12"/>
  <c r="I3222" i="12"/>
  <c r="V3222" i="12"/>
  <c r="B3223" i="12"/>
  <c r="U3222" i="12"/>
  <c r="E3222" i="12"/>
  <c r="F3222" i="12" s="1"/>
  <c r="K3221" i="12"/>
  <c r="Q3221" i="12"/>
  <c r="R3221" i="12" s="1"/>
  <c r="W3221" i="12"/>
  <c r="E717" i="13" l="1"/>
  <c r="N3223" i="12"/>
  <c r="O3223" i="12" s="1"/>
  <c r="P3223" i="12" s="1"/>
  <c r="J3223" i="12"/>
  <c r="Y3223" i="12"/>
  <c r="I3223" i="12"/>
  <c r="V3223" i="12"/>
  <c r="B3224" i="12"/>
  <c r="U3223" i="12"/>
  <c r="E3223" i="12"/>
  <c r="F3223" i="12" s="1"/>
  <c r="K3222" i="12"/>
  <c r="Q3222" i="12"/>
  <c r="R3222" i="12" s="1"/>
  <c r="W3222" i="12"/>
  <c r="W3223" i="12" l="1"/>
  <c r="E716" i="13"/>
  <c r="N3224" i="12"/>
  <c r="O3224" i="12" s="1"/>
  <c r="P3224" i="12" s="1"/>
  <c r="J3224" i="12"/>
  <c r="Y3224" i="12"/>
  <c r="I3224" i="12"/>
  <c r="V3224" i="12"/>
  <c r="B3225" i="12"/>
  <c r="U3224" i="12"/>
  <c r="E3224" i="12"/>
  <c r="F3224" i="12" s="1"/>
  <c r="K3223" i="12"/>
  <c r="Q3223" i="12"/>
  <c r="R3223" i="12" s="1"/>
  <c r="E715" i="13" l="1"/>
  <c r="J3225" i="12"/>
  <c r="Y3225" i="12"/>
  <c r="I3225" i="12"/>
  <c r="V3225" i="12"/>
  <c r="B3226" i="12"/>
  <c r="U3225" i="12"/>
  <c r="E3225" i="12"/>
  <c r="F3225" i="12" s="1"/>
  <c r="N3225" i="12"/>
  <c r="O3225" i="12" s="1"/>
  <c r="P3225" i="12" s="1"/>
  <c r="K3224" i="12"/>
  <c r="Q3224" i="12"/>
  <c r="R3224" i="12" s="1"/>
  <c r="W3224" i="12"/>
  <c r="W3225" i="12" l="1"/>
  <c r="E714" i="13"/>
  <c r="V3226" i="12"/>
  <c r="B3227" i="12"/>
  <c r="U3226" i="12"/>
  <c r="E3226" i="12"/>
  <c r="F3226" i="12" s="1"/>
  <c r="N3226" i="12"/>
  <c r="O3226" i="12" s="1"/>
  <c r="P3226" i="12" s="1"/>
  <c r="J3226" i="12"/>
  <c r="Y3226" i="12"/>
  <c r="I3226" i="12"/>
  <c r="K3225" i="12"/>
  <c r="Q3225" i="12"/>
  <c r="R3225" i="12" s="1"/>
  <c r="W3226" i="12" l="1"/>
  <c r="E713" i="13"/>
  <c r="B3228" i="12"/>
  <c r="U3227" i="12"/>
  <c r="E3227" i="12"/>
  <c r="F3227" i="12" s="1"/>
  <c r="N3227" i="12"/>
  <c r="O3227" i="12" s="1"/>
  <c r="P3227" i="12" s="1"/>
  <c r="J3227" i="12"/>
  <c r="Y3227" i="12"/>
  <c r="I3227" i="12"/>
  <c r="V3227" i="12"/>
  <c r="K3226" i="12"/>
  <c r="Q3226" i="12"/>
  <c r="R3226" i="12" s="1"/>
  <c r="W3227" i="12" l="1"/>
  <c r="Q3227" i="12"/>
  <c r="R3227" i="12" s="1"/>
  <c r="E712" i="13"/>
  <c r="N3228" i="12"/>
  <c r="O3228" i="12" s="1"/>
  <c r="P3228" i="12" s="1"/>
  <c r="J3228" i="12"/>
  <c r="Y3228" i="12"/>
  <c r="I3228" i="12"/>
  <c r="V3228" i="12"/>
  <c r="B3229" i="12"/>
  <c r="U3228" i="12"/>
  <c r="E3228" i="12"/>
  <c r="F3228" i="12" s="1"/>
  <c r="K3227" i="12"/>
  <c r="W3228" i="12" l="1"/>
  <c r="K3228" i="12"/>
  <c r="Q3228" i="12"/>
  <c r="R3228" i="12" s="1"/>
  <c r="E711" i="13"/>
  <c r="N3229" i="12"/>
  <c r="O3229" i="12" s="1"/>
  <c r="P3229" i="12" s="1"/>
  <c r="J3229" i="12"/>
  <c r="Y3229" i="12"/>
  <c r="I3229" i="12"/>
  <c r="V3229" i="12"/>
  <c r="B3230" i="12"/>
  <c r="U3229" i="12"/>
  <c r="E3229" i="12"/>
  <c r="F3229" i="12" s="1"/>
  <c r="K3229" i="12" l="1"/>
  <c r="Q3229" i="12"/>
  <c r="R3229" i="12" s="1"/>
  <c r="W3229" i="12"/>
  <c r="E710" i="13"/>
  <c r="J3230" i="12"/>
  <c r="Y3230" i="12"/>
  <c r="I3230" i="12"/>
  <c r="V3230" i="12"/>
  <c r="B3231" i="12"/>
  <c r="U3230" i="12"/>
  <c r="E3230" i="12"/>
  <c r="F3230" i="12" s="1"/>
  <c r="N3230" i="12"/>
  <c r="O3230" i="12" s="1"/>
  <c r="P3230" i="12" s="1"/>
  <c r="W3230" i="12" l="1"/>
  <c r="E709" i="13"/>
  <c r="Y3231" i="12"/>
  <c r="I3231" i="12"/>
  <c r="V3231" i="12"/>
  <c r="B3232" i="12"/>
  <c r="U3231" i="12"/>
  <c r="E3231" i="12"/>
  <c r="F3231" i="12" s="1"/>
  <c r="N3231" i="12"/>
  <c r="O3231" i="12" s="1"/>
  <c r="P3231" i="12" s="1"/>
  <c r="J3231" i="12"/>
  <c r="K3230" i="12"/>
  <c r="Q3230" i="12"/>
  <c r="R3230" i="12" s="1"/>
  <c r="W3231" i="12" l="1"/>
  <c r="Q3231" i="12"/>
  <c r="R3231" i="12" s="1"/>
  <c r="E708" i="13"/>
  <c r="V3232" i="12"/>
  <c r="B3233" i="12"/>
  <c r="U3232" i="12"/>
  <c r="E3232" i="12"/>
  <c r="F3232" i="12" s="1"/>
  <c r="N3232" i="12"/>
  <c r="O3232" i="12" s="1"/>
  <c r="P3232" i="12" s="1"/>
  <c r="J3232" i="12"/>
  <c r="Y3232" i="12"/>
  <c r="I3232" i="12"/>
  <c r="K3231" i="12"/>
  <c r="W3232" i="12" l="1"/>
  <c r="Q3232" i="12"/>
  <c r="R3232" i="12" s="1"/>
  <c r="E707" i="13"/>
  <c r="N3233" i="12"/>
  <c r="O3233" i="12" s="1"/>
  <c r="P3233" i="12" s="1"/>
  <c r="J3233" i="12"/>
  <c r="Y3233" i="12"/>
  <c r="I3233" i="12"/>
  <c r="V3233" i="12"/>
  <c r="B3234" i="12"/>
  <c r="U3233" i="12"/>
  <c r="E3233" i="12"/>
  <c r="F3233" i="12" s="1"/>
  <c r="K3232" i="12"/>
  <c r="K3233" i="12" l="1"/>
  <c r="W3233" i="12"/>
  <c r="Q3233" i="12"/>
  <c r="R3233" i="12" s="1"/>
  <c r="E706" i="13"/>
  <c r="N3234" i="12"/>
  <c r="O3234" i="12" s="1"/>
  <c r="P3234" i="12" s="1"/>
  <c r="J3234" i="12"/>
  <c r="Y3234" i="12"/>
  <c r="I3234" i="12"/>
  <c r="V3234" i="12"/>
  <c r="B3235" i="12"/>
  <c r="U3234" i="12"/>
  <c r="E3234" i="12"/>
  <c r="F3234" i="12" s="1"/>
  <c r="W3234" i="12" l="1"/>
  <c r="Q3234" i="12"/>
  <c r="R3234" i="12" s="1"/>
  <c r="E705" i="13"/>
  <c r="J3235" i="12"/>
  <c r="Y3235" i="12"/>
  <c r="I3235" i="12"/>
  <c r="V3235" i="12"/>
  <c r="B3236" i="12"/>
  <c r="U3235" i="12"/>
  <c r="E3235" i="12"/>
  <c r="F3235" i="12" s="1"/>
  <c r="N3235" i="12"/>
  <c r="O3235" i="12" s="1"/>
  <c r="P3235" i="12" s="1"/>
  <c r="K3234" i="12"/>
  <c r="W3235" i="12" l="1"/>
  <c r="K3235" i="12"/>
  <c r="Q3235" i="12"/>
  <c r="R3235" i="12" s="1"/>
  <c r="E704" i="13"/>
  <c r="J3236" i="12"/>
  <c r="Y3236" i="12"/>
  <c r="I3236" i="12"/>
  <c r="V3236" i="12"/>
  <c r="B3237" i="12"/>
  <c r="U3236" i="12"/>
  <c r="E3236" i="12"/>
  <c r="F3236" i="12" s="1"/>
  <c r="N3236" i="12"/>
  <c r="O3236" i="12" s="1"/>
  <c r="P3236" i="12" s="1"/>
  <c r="W3236" i="12" l="1"/>
  <c r="Q3236" i="12"/>
  <c r="R3236" i="12" s="1"/>
  <c r="E703" i="13"/>
  <c r="V3237" i="12"/>
  <c r="B3238" i="12"/>
  <c r="U3237" i="12"/>
  <c r="E3237" i="12"/>
  <c r="F3237" i="12" s="1"/>
  <c r="N3237" i="12"/>
  <c r="O3237" i="12" s="1"/>
  <c r="P3237" i="12" s="1"/>
  <c r="J3237" i="12"/>
  <c r="Y3237" i="12"/>
  <c r="I3237" i="12"/>
  <c r="K3236" i="12"/>
  <c r="W3237" i="12" l="1"/>
  <c r="E702" i="13"/>
  <c r="N3238" i="12"/>
  <c r="O3238" i="12" s="1"/>
  <c r="P3238" i="12" s="1"/>
  <c r="J3238" i="12"/>
  <c r="Y3238" i="12"/>
  <c r="I3238" i="12"/>
  <c r="V3238" i="12"/>
  <c r="U3238" i="12"/>
  <c r="E3238" i="12"/>
  <c r="F3238" i="12" s="1"/>
  <c r="B3239" i="12"/>
  <c r="K3237" i="12"/>
  <c r="Q3237" i="12"/>
  <c r="R3237" i="12" s="1"/>
  <c r="W3238" i="12" l="1"/>
  <c r="Q3238" i="12"/>
  <c r="R3238" i="12" s="1"/>
  <c r="E701" i="13"/>
  <c r="N3239" i="12"/>
  <c r="O3239" i="12" s="1"/>
  <c r="P3239" i="12" s="1"/>
  <c r="J3239" i="12"/>
  <c r="Y3239" i="12"/>
  <c r="I3239" i="12"/>
  <c r="V3239" i="12"/>
  <c r="B3240" i="12"/>
  <c r="U3239" i="12"/>
  <c r="E3239" i="12"/>
  <c r="F3239" i="12" s="1"/>
  <c r="K3238" i="12"/>
  <c r="Q3239" i="12" l="1"/>
  <c r="R3239" i="12" s="1"/>
  <c r="W3239" i="12"/>
  <c r="E700" i="13"/>
  <c r="N3240" i="12"/>
  <c r="O3240" i="12" s="1"/>
  <c r="P3240" i="12" s="1"/>
  <c r="J3240" i="12"/>
  <c r="Y3240" i="12"/>
  <c r="I3240" i="12"/>
  <c r="V3240" i="12"/>
  <c r="B3241" i="12"/>
  <c r="U3240" i="12"/>
  <c r="E3240" i="12"/>
  <c r="F3240" i="12" s="1"/>
  <c r="K3239" i="12"/>
  <c r="W3240" i="12" l="1"/>
  <c r="Q3240" i="12"/>
  <c r="R3240" i="12" s="1"/>
  <c r="E699" i="13"/>
  <c r="J3241" i="12"/>
  <c r="Y3241" i="12"/>
  <c r="I3241" i="12"/>
  <c r="V3241" i="12"/>
  <c r="B3242" i="12"/>
  <c r="U3241" i="12"/>
  <c r="E3241" i="12"/>
  <c r="F3241" i="12" s="1"/>
  <c r="N3241" i="12"/>
  <c r="O3241" i="12" s="1"/>
  <c r="P3241" i="12" s="1"/>
  <c r="K3240" i="12"/>
  <c r="W3241" i="12" l="1"/>
  <c r="Q3241" i="12"/>
  <c r="R3241" i="12" s="1"/>
  <c r="E698" i="13"/>
  <c r="V3242" i="12"/>
  <c r="B3243" i="12"/>
  <c r="U3242" i="12"/>
  <c r="E3242" i="12"/>
  <c r="F3242" i="12" s="1"/>
  <c r="N3242" i="12"/>
  <c r="O3242" i="12" s="1"/>
  <c r="P3242" i="12" s="1"/>
  <c r="J3242" i="12"/>
  <c r="Y3242" i="12"/>
  <c r="I3242" i="12"/>
  <c r="K3241" i="12"/>
  <c r="Q3242" i="12" l="1"/>
  <c r="R3242" i="12" s="1"/>
  <c r="E697" i="13"/>
  <c r="B3244" i="12"/>
  <c r="U3243" i="12"/>
  <c r="E3243" i="12"/>
  <c r="F3243" i="12" s="1"/>
  <c r="N3243" i="12"/>
  <c r="O3243" i="12" s="1"/>
  <c r="P3243" i="12" s="1"/>
  <c r="J3243" i="12"/>
  <c r="Y3243" i="12"/>
  <c r="I3243" i="12"/>
  <c r="V3243" i="12"/>
  <c r="K3242" i="12"/>
  <c r="W3242" i="12"/>
  <c r="K3243" i="12" l="1"/>
  <c r="Q3243" i="12"/>
  <c r="R3243" i="12" s="1"/>
  <c r="W3243" i="12"/>
  <c r="E696" i="13"/>
  <c r="N3244" i="12"/>
  <c r="O3244" i="12" s="1"/>
  <c r="P3244" i="12" s="1"/>
  <c r="J3244" i="12"/>
  <c r="Y3244" i="12"/>
  <c r="I3244" i="12"/>
  <c r="V3244" i="12"/>
  <c r="B3245" i="12"/>
  <c r="U3244" i="12"/>
  <c r="E3244" i="12"/>
  <c r="F3244" i="12" s="1"/>
  <c r="K3244" i="12" l="1"/>
  <c r="Q3244" i="12"/>
  <c r="R3244" i="12" s="1"/>
  <c r="W3244" i="12"/>
  <c r="E695" i="13"/>
  <c r="N3245" i="12"/>
  <c r="O3245" i="12" s="1"/>
  <c r="P3245" i="12" s="1"/>
  <c r="J3245" i="12"/>
  <c r="Y3245" i="12"/>
  <c r="I3245" i="12"/>
  <c r="V3245" i="12"/>
  <c r="B3246" i="12"/>
  <c r="U3245" i="12"/>
  <c r="E3245" i="12"/>
  <c r="F3245" i="12" s="1"/>
  <c r="Q3245" i="12" l="1"/>
  <c r="R3245" i="12" s="1"/>
  <c r="W3245" i="12"/>
  <c r="E694" i="13"/>
  <c r="J3246" i="12"/>
  <c r="Y3246" i="12"/>
  <c r="I3246" i="12"/>
  <c r="V3246" i="12"/>
  <c r="B3247" i="12"/>
  <c r="U3246" i="12"/>
  <c r="E3246" i="12"/>
  <c r="F3246" i="12" s="1"/>
  <c r="N3246" i="12"/>
  <c r="O3246" i="12" s="1"/>
  <c r="P3246" i="12" s="1"/>
  <c r="K3245" i="12"/>
  <c r="W3246" i="12" l="1"/>
  <c r="K3246" i="12"/>
  <c r="E693" i="13"/>
  <c r="Y3247" i="12"/>
  <c r="I3247" i="12"/>
  <c r="V3247" i="12"/>
  <c r="B3248" i="12"/>
  <c r="U3247" i="12"/>
  <c r="E3247" i="12"/>
  <c r="F3247" i="12" s="1"/>
  <c r="N3247" i="12"/>
  <c r="O3247" i="12" s="1"/>
  <c r="P3247" i="12" s="1"/>
  <c r="J3247" i="12"/>
  <c r="Q3246" i="12"/>
  <c r="R3246" i="12" s="1"/>
  <c r="W3247" i="12" l="1"/>
  <c r="Q3247" i="12"/>
  <c r="R3247" i="12" s="1"/>
  <c r="E692" i="13"/>
  <c r="V3248" i="12"/>
  <c r="B3249" i="12"/>
  <c r="U3248" i="12"/>
  <c r="E3248" i="12"/>
  <c r="F3248" i="12" s="1"/>
  <c r="N3248" i="12"/>
  <c r="O3248" i="12" s="1"/>
  <c r="P3248" i="12" s="1"/>
  <c r="J3248" i="12"/>
  <c r="Y3248" i="12"/>
  <c r="I3248" i="12"/>
  <c r="K3247" i="12"/>
  <c r="W3248" i="12" l="1"/>
  <c r="E691" i="13"/>
  <c r="N3249" i="12"/>
  <c r="O3249" i="12" s="1"/>
  <c r="P3249" i="12" s="1"/>
  <c r="J3249" i="12"/>
  <c r="Y3249" i="12"/>
  <c r="I3249" i="12"/>
  <c r="V3249" i="12"/>
  <c r="B3250" i="12"/>
  <c r="U3249" i="12"/>
  <c r="E3249" i="12"/>
  <c r="F3249" i="12" s="1"/>
  <c r="K3248" i="12"/>
  <c r="Q3248" i="12"/>
  <c r="R3248" i="12" s="1"/>
  <c r="W3249" i="12" l="1"/>
  <c r="Q3249" i="12"/>
  <c r="R3249" i="12" s="1"/>
  <c r="E690" i="13"/>
  <c r="N3250" i="12"/>
  <c r="O3250" i="12" s="1"/>
  <c r="P3250" i="12" s="1"/>
  <c r="J3250" i="12"/>
  <c r="Y3250" i="12"/>
  <c r="I3250" i="12"/>
  <c r="V3250" i="12"/>
  <c r="B3251" i="12"/>
  <c r="U3250" i="12"/>
  <c r="E3250" i="12"/>
  <c r="F3250" i="12" s="1"/>
  <c r="K3249" i="12"/>
  <c r="W3250" i="12" l="1"/>
  <c r="E689" i="13"/>
  <c r="J3251" i="12"/>
  <c r="Y3251" i="12"/>
  <c r="I3251" i="12"/>
  <c r="V3251" i="12"/>
  <c r="B3252" i="12"/>
  <c r="U3251" i="12"/>
  <c r="E3251" i="12"/>
  <c r="F3251" i="12" s="1"/>
  <c r="N3251" i="12"/>
  <c r="O3251" i="12" s="1"/>
  <c r="P3251" i="12" s="1"/>
  <c r="K3250" i="12"/>
  <c r="Q3250" i="12"/>
  <c r="R3250" i="12" s="1"/>
  <c r="W3251" i="12" l="1"/>
  <c r="E688" i="13"/>
  <c r="J3252" i="12"/>
  <c r="Y3252" i="12"/>
  <c r="I3252" i="12"/>
  <c r="V3252" i="12"/>
  <c r="B3253" i="12"/>
  <c r="U3252" i="12"/>
  <c r="E3252" i="12"/>
  <c r="F3252" i="12" s="1"/>
  <c r="N3252" i="12"/>
  <c r="O3252" i="12" s="1"/>
  <c r="P3252" i="12" s="1"/>
  <c r="K3251" i="12"/>
  <c r="Q3251" i="12"/>
  <c r="R3251" i="12" s="1"/>
  <c r="W3252" i="12" l="1"/>
  <c r="E687" i="13"/>
  <c r="V3253" i="12"/>
  <c r="B3254" i="12"/>
  <c r="U3253" i="12"/>
  <c r="E3253" i="12"/>
  <c r="F3253" i="12" s="1"/>
  <c r="N3253" i="12"/>
  <c r="O3253" i="12" s="1"/>
  <c r="P3253" i="12" s="1"/>
  <c r="J3253" i="12"/>
  <c r="Y3253" i="12"/>
  <c r="I3253" i="12"/>
  <c r="K3252" i="12"/>
  <c r="Q3252" i="12"/>
  <c r="R3252" i="12" s="1"/>
  <c r="W3253" i="12" l="1"/>
  <c r="Q3253" i="12"/>
  <c r="R3253" i="12" s="1"/>
  <c r="E686" i="13"/>
  <c r="N3254" i="12"/>
  <c r="O3254" i="12" s="1"/>
  <c r="P3254" i="12" s="1"/>
  <c r="J3254" i="12"/>
  <c r="Y3254" i="12"/>
  <c r="I3254" i="12"/>
  <c r="V3254" i="12"/>
  <c r="B3255" i="12"/>
  <c r="U3254" i="12"/>
  <c r="E3254" i="12"/>
  <c r="F3254" i="12" s="1"/>
  <c r="K3253" i="12"/>
  <c r="W3254" i="12" l="1"/>
  <c r="Q3254" i="12"/>
  <c r="R3254" i="12" s="1"/>
  <c r="E685" i="13"/>
  <c r="N3255" i="12"/>
  <c r="O3255" i="12" s="1"/>
  <c r="P3255" i="12" s="1"/>
  <c r="J3255" i="12"/>
  <c r="Y3255" i="12"/>
  <c r="I3255" i="12"/>
  <c r="V3255" i="12"/>
  <c r="B3256" i="12"/>
  <c r="U3255" i="12"/>
  <c r="E3255" i="12"/>
  <c r="F3255" i="12" s="1"/>
  <c r="K3254" i="12"/>
  <c r="K3255" i="12" l="1"/>
  <c r="W3255" i="12"/>
  <c r="Q3255" i="12"/>
  <c r="R3255" i="12" s="1"/>
  <c r="E684" i="13"/>
  <c r="N3256" i="12"/>
  <c r="O3256" i="12" s="1"/>
  <c r="P3256" i="12" s="1"/>
  <c r="J3256" i="12"/>
  <c r="Y3256" i="12"/>
  <c r="I3256" i="12"/>
  <c r="V3256" i="12"/>
  <c r="U3256" i="12"/>
  <c r="E3256" i="12"/>
  <c r="F3256" i="12" s="1"/>
  <c r="B3257" i="12"/>
  <c r="K3256" i="12" l="1"/>
  <c r="Q3256" i="12"/>
  <c r="R3256" i="12" s="1"/>
  <c r="E683" i="13"/>
  <c r="N3257" i="12"/>
  <c r="O3257" i="12" s="1"/>
  <c r="P3257" i="12" s="1"/>
  <c r="J3257" i="12"/>
  <c r="I3257" i="12"/>
  <c r="Y3257" i="12"/>
  <c r="E3257" i="12"/>
  <c r="F3257" i="12" s="1"/>
  <c r="V3257" i="12"/>
  <c r="U3257" i="12"/>
  <c r="B3258" i="12"/>
  <c r="W3256" i="12"/>
  <c r="Q3257" i="12" l="1"/>
  <c r="R3257" i="12" s="1"/>
  <c r="E682" i="13"/>
  <c r="B3259" i="12"/>
  <c r="U3258" i="12"/>
  <c r="E3258" i="12"/>
  <c r="F3258" i="12" s="1"/>
  <c r="N3258" i="12"/>
  <c r="O3258" i="12" s="1"/>
  <c r="P3258" i="12" s="1"/>
  <c r="J3258" i="12"/>
  <c r="I3258" i="12"/>
  <c r="Y3258" i="12"/>
  <c r="V3258" i="12"/>
  <c r="K3257" i="12"/>
  <c r="W3257" i="12"/>
  <c r="W3258" i="12" l="1"/>
  <c r="K3258" i="12"/>
  <c r="E681" i="13"/>
  <c r="V3259" i="12"/>
  <c r="B3260" i="12"/>
  <c r="U3259" i="12"/>
  <c r="E3259" i="12"/>
  <c r="F3259" i="12" s="1"/>
  <c r="Y3259" i="12"/>
  <c r="N3259" i="12"/>
  <c r="O3259" i="12" s="1"/>
  <c r="P3259" i="12" s="1"/>
  <c r="J3259" i="12"/>
  <c r="I3259" i="12"/>
  <c r="Q3258" i="12"/>
  <c r="R3258" i="12" s="1"/>
  <c r="W3259" i="12" l="1"/>
  <c r="K3259" i="12"/>
  <c r="E680" i="13"/>
  <c r="B3261" i="12"/>
  <c r="U3260" i="12"/>
  <c r="E3260" i="12"/>
  <c r="F3260" i="12" s="1"/>
  <c r="J3260" i="12"/>
  <c r="I3260" i="12"/>
  <c r="Y3260" i="12"/>
  <c r="V3260" i="12"/>
  <c r="N3260" i="12"/>
  <c r="O3260" i="12" s="1"/>
  <c r="P3260" i="12" s="1"/>
  <c r="Q3259" i="12"/>
  <c r="R3259" i="12" s="1"/>
  <c r="W3260" i="12" l="1"/>
  <c r="K3260" i="12"/>
  <c r="E679" i="13"/>
  <c r="V3261" i="12"/>
  <c r="U3261" i="12"/>
  <c r="N3261" i="12"/>
  <c r="O3261" i="12" s="1"/>
  <c r="P3261" i="12" s="1"/>
  <c r="B3262" i="12"/>
  <c r="J3261" i="12"/>
  <c r="I3261" i="12"/>
  <c r="E3261" i="12"/>
  <c r="F3261" i="12" s="1"/>
  <c r="Y3261" i="12"/>
  <c r="Q3260" i="12"/>
  <c r="R3260" i="12" s="1"/>
  <c r="W3261" i="12" l="1"/>
  <c r="Q3261" i="12"/>
  <c r="R3261" i="12" s="1"/>
  <c r="K3261" i="12"/>
  <c r="E678" i="13"/>
  <c r="N3262" i="12"/>
  <c r="O3262" i="12" s="1"/>
  <c r="P3262" i="12" s="1"/>
  <c r="J3262" i="12"/>
  <c r="Y3262" i="12"/>
  <c r="I3262" i="12"/>
  <c r="B3263" i="12"/>
  <c r="E3262" i="12"/>
  <c r="F3262" i="12" s="1"/>
  <c r="V3262" i="12"/>
  <c r="U3262" i="12"/>
  <c r="W3262" i="12" l="1"/>
  <c r="Q3262" i="12"/>
  <c r="R3262" i="12" s="1"/>
  <c r="E677" i="13"/>
  <c r="J3263" i="12"/>
  <c r="Y3263" i="12"/>
  <c r="I3263" i="12"/>
  <c r="V3263" i="12"/>
  <c r="U3263" i="12"/>
  <c r="B3264" i="12"/>
  <c r="N3263" i="12"/>
  <c r="O3263" i="12" s="1"/>
  <c r="P3263" i="12" s="1"/>
  <c r="E3263" i="12"/>
  <c r="F3263" i="12" s="1"/>
  <c r="K3262" i="12"/>
  <c r="W3263" i="12" l="1"/>
  <c r="E676" i="13"/>
  <c r="Y3264" i="12"/>
  <c r="I3264" i="12"/>
  <c r="V3264" i="12"/>
  <c r="B3265" i="12"/>
  <c r="U3264" i="12"/>
  <c r="E3264" i="12"/>
  <c r="F3264" i="12" s="1"/>
  <c r="N3264" i="12"/>
  <c r="O3264" i="12" s="1"/>
  <c r="P3264" i="12" s="1"/>
  <c r="J3264" i="12"/>
  <c r="Q3263" i="12"/>
  <c r="R3263" i="12" s="1"/>
  <c r="K3263" i="12"/>
  <c r="W3264" i="12" l="1"/>
  <c r="E675" i="13"/>
  <c r="V3265" i="12"/>
  <c r="B3266" i="12"/>
  <c r="U3265" i="12"/>
  <c r="E3265" i="12"/>
  <c r="F3265" i="12" s="1"/>
  <c r="N3265" i="12"/>
  <c r="O3265" i="12" s="1"/>
  <c r="P3265" i="12" s="1"/>
  <c r="J3265" i="12"/>
  <c r="I3265" i="12"/>
  <c r="Y3265" i="12"/>
  <c r="K3264" i="12"/>
  <c r="Q3264" i="12"/>
  <c r="R3264" i="12" s="1"/>
  <c r="K3265" i="12" l="1"/>
  <c r="W3265" i="12"/>
  <c r="Q3265" i="12"/>
  <c r="R3265" i="12" s="1"/>
  <c r="E674" i="13"/>
  <c r="N3266" i="12"/>
  <c r="O3266" i="12" s="1"/>
  <c r="P3266" i="12" s="1"/>
  <c r="J3266" i="12"/>
  <c r="I3266" i="12"/>
  <c r="B3267" i="12"/>
  <c r="E3266" i="12"/>
  <c r="F3266" i="12" s="1"/>
  <c r="Y3266" i="12"/>
  <c r="V3266" i="12"/>
  <c r="U3266" i="12"/>
  <c r="W3266" i="12" l="1"/>
  <c r="K3266" i="12"/>
  <c r="E673" i="13"/>
  <c r="N3267" i="12"/>
  <c r="O3267" i="12" s="1"/>
  <c r="P3267" i="12" s="1"/>
  <c r="J3267" i="12"/>
  <c r="B3268" i="12"/>
  <c r="E3267" i="12"/>
  <c r="F3267" i="12" s="1"/>
  <c r="Y3267" i="12"/>
  <c r="V3267" i="12"/>
  <c r="U3267" i="12"/>
  <c r="I3267" i="12"/>
  <c r="Q3266" i="12"/>
  <c r="R3266" i="12" s="1"/>
  <c r="Q3267" i="12" l="1"/>
  <c r="R3267" i="12" s="1"/>
  <c r="E672" i="13"/>
  <c r="J3268" i="12"/>
  <c r="Y3268" i="12"/>
  <c r="I3268" i="12"/>
  <c r="B3269" i="12"/>
  <c r="U3268" i="12"/>
  <c r="E3268" i="12"/>
  <c r="F3268" i="12" s="1"/>
  <c r="V3268" i="12"/>
  <c r="N3268" i="12"/>
  <c r="O3268" i="12" s="1"/>
  <c r="P3268" i="12" s="1"/>
  <c r="K3267" i="12"/>
  <c r="W3267" i="12"/>
  <c r="W3268" i="12" l="1"/>
  <c r="E671" i="13"/>
  <c r="J3269" i="12"/>
  <c r="Y3269" i="12"/>
  <c r="I3269" i="12"/>
  <c r="V3269" i="12"/>
  <c r="B3270" i="12"/>
  <c r="U3269" i="12"/>
  <c r="E3269" i="12"/>
  <c r="F3269" i="12" s="1"/>
  <c r="N3269" i="12"/>
  <c r="O3269" i="12" s="1"/>
  <c r="P3269" i="12" s="1"/>
  <c r="K3268" i="12"/>
  <c r="Q3268" i="12"/>
  <c r="R3268" i="12" s="1"/>
  <c r="W3269" i="12" l="1"/>
  <c r="E670" i="13"/>
  <c r="V3270" i="12"/>
  <c r="B3271" i="12"/>
  <c r="U3270" i="12"/>
  <c r="E3270" i="12"/>
  <c r="F3270" i="12" s="1"/>
  <c r="Y3270" i="12"/>
  <c r="I3270" i="12"/>
  <c r="N3270" i="12"/>
  <c r="O3270" i="12" s="1"/>
  <c r="P3270" i="12" s="1"/>
  <c r="J3270" i="12"/>
  <c r="K3269" i="12"/>
  <c r="Q3269" i="12"/>
  <c r="R3269" i="12" s="1"/>
  <c r="W3270" i="12" l="1"/>
  <c r="E669" i="13"/>
  <c r="N3271" i="12"/>
  <c r="O3271" i="12" s="1"/>
  <c r="P3271" i="12" s="1"/>
  <c r="J3271" i="12"/>
  <c r="Y3271" i="12"/>
  <c r="I3271" i="12"/>
  <c r="V3271" i="12"/>
  <c r="E3271" i="12"/>
  <c r="F3271" i="12" s="1"/>
  <c r="B3272" i="12"/>
  <c r="U3271" i="12"/>
  <c r="K3270" i="12"/>
  <c r="Q3270" i="12"/>
  <c r="R3270" i="12" s="1"/>
  <c r="W3271" i="12" l="1"/>
  <c r="Q3271" i="12"/>
  <c r="R3271" i="12" s="1"/>
  <c r="E668" i="13"/>
  <c r="N3272" i="12"/>
  <c r="O3272" i="12" s="1"/>
  <c r="P3272" i="12" s="1"/>
  <c r="Y3272" i="12"/>
  <c r="I3272" i="12"/>
  <c r="V3272" i="12"/>
  <c r="B3273" i="12"/>
  <c r="U3272" i="12"/>
  <c r="E3272" i="12"/>
  <c r="F3272" i="12" s="1"/>
  <c r="J3272" i="12"/>
  <c r="K3271" i="12"/>
  <c r="W3272" i="12" l="1"/>
  <c r="Q3272" i="12"/>
  <c r="R3272" i="12" s="1"/>
  <c r="E667" i="13"/>
  <c r="N3273" i="12"/>
  <c r="O3273" i="12" s="1"/>
  <c r="P3273" i="12" s="1"/>
  <c r="J3273" i="12"/>
  <c r="Y3273" i="12"/>
  <c r="I3273" i="12"/>
  <c r="V3273" i="12"/>
  <c r="B3274" i="12"/>
  <c r="U3273" i="12"/>
  <c r="E3273" i="12"/>
  <c r="F3273" i="12" s="1"/>
  <c r="K3272" i="12"/>
  <c r="W3273" i="12" l="1"/>
  <c r="K3273" i="12"/>
  <c r="Q3273" i="12"/>
  <c r="R3273" i="12" s="1"/>
  <c r="E666" i="13"/>
  <c r="J3274" i="12"/>
  <c r="Y3274" i="12"/>
  <c r="I3274" i="12"/>
  <c r="V3274" i="12"/>
  <c r="B3275" i="12"/>
  <c r="U3274" i="12"/>
  <c r="E3274" i="12"/>
  <c r="F3274" i="12" s="1"/>
  <c r="N3274" i="12"/>
  <c r="O3274" i="12" s="1"/>
  <c r="P3274" i="12" s="1"/>
  <c r="W3274" i="12" l="1"/>
  <c r="Q3274" i="12"/>
  <c r="R3274" i="12" s="1"/>
  <c r="E665" i="13"/>
  <c r="V3275" i="12"/>
  <c r="B3276" i="12"/>
  <c r="U3275" i="12"/>
  <c r="E3275" i="12"/>
  <c r="F3275" i="12" s="1"/>
  <c r="N3275" i="12"/>
  <c r="O3275" i="12" s="1"/>
  <c r="P3275" i="12" s="1"/>
  <c r="J3275" i="12"/>
  <c r="Y3275" i="12"/>
  <c r="I3275" i="12"/>
  <c r="K3274" i="12"/>
  <c r="E664" i="13" l="1"/>
  <c r="B3277" i="12"/>
  <c r="U3276" i="12"/>
  <c r="E3276" i="12"/>
  <c r="F3276" i="12" s="1"/>
  <c r="J3276" i="12"/>
  <c r="Y3276" i="12"/>
  <c r="I3276" i="12"/>
  <c r="N3276" i="12"/>
  <c r="O3276" i="12" s="1"/>
  <c r="P3276" i="12" s="1"/>
  <c r="V3276" i="12"/>
  <c r="K3275" i="12"/>
  <c r="Q3275" i="12"/>
  <c r="R3275" i="12" s="1"/>
  <c r="W3275" i="12"/>
  <c r="Q3276" i="12" l="1"/>
  <c r="R3276" i="12" s="1"/>
  <c r="K3276" i="12"/>
  <c r="W3276" i="12"/>
  <c r="E663" i="13"/>
  <c r="N3277" i="12"/>
  <c r="O3277" i="12" s="1"/>
  <c r="P3277" i="12" s="1"/>
  <c r="J3277" i="12"/>
  <c r="V3277" i="12"/>
  <c r="B3278" i="12"/>
  <c r="Y3277" i="12"/>
  <c r="U3277" i="12"/>
  <c r="I3277" i="12"/>
  <c r="E3277" i="12"/>
  <c r="F3277" i="12" s="1"/>
  <c r="E662" i="13" l="1"/>
  <c r="N3278" i="12"/>
  <c r="O3278" i="12" s="1"/>
  <c r="P3278" i="12" s="1"/>
  <c r="J3278" i="12"/>
  <c r="Y3278" i="12"/>
  <c r="I3278" i="12"/>
  <c r="B3279" i="12"/>
  <c r="U3278" i="12"/>
  <c r="E3278" i="12"/>
  <c r="F3278" i="12" s="1"/>
  <c r="V3278" i="12"/>
  <c r="Q3277" i="12"/>
  <c r="R3277" i="12" s="1"/>
  <c r="K3277" i="12"/>
  <c r="W3277" i="12"/>
  <c r="W3278" i="12" l="1"/>
  <c r="Q3278" i="12"/>
  <c r="R3278" i="12" s="1"/>
  <c r="E661" i="13"/>
  <c r="J3279" i="12"/>
  <c r="Y3279" i="12"/>
  <c r="I3279" i="12"/>
  <c r="V3279" i="12"/>
  <c r="N3279" i="12"/>
  <c r="O3279" i="12" s="1"/>
  <c r="P3279" i="12" s="1"/>
  <c r="B3280" i="12"/>
  <c r="U3279" i="12"/>
  <c r="E3279" i="12"/>
  <c r="F3279" i="12" s="1"/>
  <c r="K3278" i="12"/>
  <c r="Q3279" i="12" l="1"/>
  <c r="R3279" i="12" s="1"/>
  <c r="K3279" i="12"/>
  <c r="W3279" i="12"/>
  <c r="E660" i="13"/>
  <c r="Y3280" i="12"/>
  <c r="I3280" i="12"/>
  <c r="V3280" i="12"/>
  <c r="B3281" i="12"/>
  <c r="U3280" i="12"/>
  <c r="E3280" i="12"/>
  <c r="F3280" i="12" s="1"/>
  <c r="N3280" i="12"/>
  <c r="O3280" i="12" s="1"/>
  <c r="P3280" i="12" s="1"/>
  <c r="J3280" i="12"/>
  <c r="W3280" i="12" l="1"/>
  <c r="E659" i="13"/>
  <c r="V3281" i="12"/>
  <c r="B3282" i="12"/>
  <c r="U3281" i="12"/>
  <c r="E3281" i="12"/>
  <c r="F3281" i="12" s="1"/>
  <c r="N3281" i="12"/>
  <c r="O3281" i="12" s="1"/>
  <c r="P3281" i="12" s="1"/>
  <c r="J3281" i="12"/>
  <c r="Y3281" i="12"/>
  <c r="I3281" i="12"/>
  <c r="K3280" i="12"/>
  <c r="Q3280" i="12"/>
  <c r="R3280" i="12" s="1"/>
  <c r="W3281" i="12" l="1"/>
  <c r="Q3281" i="12"/>
  <c r="R3281" i="12" s="1"/>
  <c r="E658" i="13"/>
  <c r="N3282" i="12"/>
  <c r="O3282" i="12" s="1"/>
  <c r="P3282" i="12" s="1"/>
  <c r="Y3282" i="12"/>
  <c r="I3282" i="12"/>
  <c r="B3283" i="12"/>
  <c r="U3282" i="12"/>
  <c r="E3282" i="12"/>
  <c r="F3282" i="12" s="1"/>
  <c r="V3282" i="12"/>
  <c r="J3282" i="12"/>
  <c r="K3281" i="12"/>
  <c r="K3282" i="12" l="1"/>
  <c r="Q3282" i="12"/>
  <c r="R3282" i="12" s="1"/>
  <c r="W3282" i="12"/>
  <c r="E657" i="13"/>
  <c r="N3283" i="12"/>
  <c r="O3283" i="12" s="1"/>
  <c r="P3283" i="12" s="1"/>
  <c r="J3283" i="12"/>
  <c r="Y3283" i="12"/>
  <c r="I3283" i="12"/>
  <c r="V3283" i="12"/>
  <c r="B3284" i="12"/>
  <c r="U3283" i="12"/>
  <c r="E3283" i="12"/>
  <c r="F3283" i="12" s="1"/>
  <c r="W3283" i="12" l="1"/>
  <c r="Q3283" i="12"/>
  <c r="R3283" i="12" s="1"/>
  <c r="E656" i="13"/>
  <c r="J3284" i="12"/>
  <c r="Y3284" i="12"/>
  <c r="I3284" i="12"/>
  <c r="V3284" i="12"/>
  <c r="B3285" i="12"/>
  <c r="U3284" i="12"/>
  <c r="E3284" i="12"/>
  <c r="F3284" i="12" s="1"/>
  <c r="N3284" i="12"/>
  <c r="O3284" i="12" s="1"/>
  <c r="P3284" i="12" s="1"/>
  <c r="K3283" i="12"/>
  <c r="K3284" i="12" l="1"/>
  <c r="W3284" i="12"/>
  <c r="Q3284" i="12"/>
  <c r="R3284" i="12" s="1"/>
  <c r="E655" i="13"/>
  <c r="J3285" i="12"/>
  <c r="Y3285" i="12"/>
  <c r="I3285" i="12"/>
  <c r="V3285" i="12"/>
  <c r="B3286" i="12"/>
  <c r="U3285" i="12"/>
  <c r="E3285" i="12"/>
  <c r="F3285" i="12" s="1"/>
  <c r="N3285" i="12"/>
  <c r="O3285" i="12" s="1"/>
  <c r="P3285" i="12" s="1"/>
  <c r="K3285" i="12" l="1"/>
  <c r="Q3285" i="12"/>
  <c r="R3285" i="12" s="1"/>
  <c r="W3285" i="12"/>
  <c r="E654" i="13"/>
  <c r="V3286" i="12"/>
  <c r="B3287" i="12"/>
  <c r="U3286" i="12"/>
  <c r="E3286" i="12"/>
  <c r="F3286" i="12" s="1"/>
  <c r="Y3286" i="12"/>
  <c r="I3286" i="12"/>
  <c r="N3286" i="12"/>
  <c r="O3286" i="12" s="1"/>
  <c r="P3286" i="12" s="1"/>
  <c r="J3286" i="12"/>
  <c r="W3286" i="12" l="1"/>
  <c r="E653" i="13"/>
  <c r="N3287" i="12"/>
  <c r="O3287" i="12" s="1"/>
  <c r="P3287" i="12" s="1"/>
  <c r="J3287" i="12"/>
  <c r="Y3287" i="12"/>
  <c r="I3287" i="12"/>
  <c r="V3287" i="12"/>
  <c r="B3288" i="12"/>
  <c r="U3287" i="12"/>
  <c r="E3287" i="12"/>
  <c r="F3287" i="12" s="1"/>
  <c r="K3286" i="12"/>
  <c r="Q3286" i="12"/>
  <c r="R3286" i="12" s="1"/>
  <c r="W3287" i="12" l="1"/>
  <c r="K3287" i="12"/>
  <c r="Q3287" i="12"/>
  <c r="R3287" i="12" s="1"/>
  <c r="E652" i="13"/>
  <c r="N3288" i="12"/>
  <c r="O3288" i="12" s="1"/>
  <c r="P3288" i="12" s="1"/>
  <c r="J3288" i="12"/>
  <c r="Y3288" i="12"/>
  <c r="I3288" i="12"/>
  <c r="V3288" i="12"/>
  <c r="B3289" i="12"/>
  <c r="U3288" i="12"/>
  <c r="E3288" i="12"/>
  <c r="F3288" i="12" s="1"/>
  <c r="W3288" i="12" l="1"/>
  <c r="E651" i="13"/>
  <c r="N3289" i="12"/>
  <c r="O3289" i="12" s="1"/>
  <c r="P3289" i="12" s="1"/>
  <c r="J3289" i="12"/>
  <c r="Y3289" i="12"/>
  <c r="I3289" i="12"/>
  <c r="V3289" i="12"/>
  <c r="B3290" i="12"/>
  <c r="U3289" i="12"/>
  <c r="E3289" i="12"/>
  <c r="F3289" i="12" s="1"/>
  <c r="K3288" i="12"/>
  <c r="Q3288" i="12"/>
  <c r="R3288" i="12" s="1"/>
  <c r="K3289" i="12" l="1"/>
  <c r="W3289" i="12"/>
  <c r="Q3289" i="12"/>
  <c r="R3289" i="12" s="1"/>
  <c r="E650" i="13"/>
  <c r="J3290" i="12"/>
  <c r="Y3290" i="12"/>
  <c r="I3290" i="12"/>
  <c r="V3290" i="12"/>
  <c r="B3291" i="12"/>
  <c r="U3290" i="12"/>
  <c r="E3290" i="12"/>
  <c r="F3290" i="12" s="1"/>
  <c r="N3290" i="12"/>
  <c r="O3290" i="12" s="1"/>
  <c r="P3290" i="12" s="1"/>
  <c r="W3290" i="12" l="1"/>
  <c r="Q3290" i="12"/>
  <c r="R3290" i="12" s="1"/>
  <c r="E649" i="13"/>
  <c r="V3291" i="12"/>
  <c r="B3292" i="12"/>
  <c r="U3291" i="12"/>
  <c r="E3291" i="12"/>
  <c r="F3291" i="12" s="1"/>
  <c r="N3291" i="12"/>
  <c r="O3291" i="12" s="1"/>
  <c r="P3291" i="12" s="1"/>
  <c r="J3291" i="12"/>
  <c r="I3291" i="12"/>
  <c r="Y3291" i="12"/>
  <c r="K3290" i="12"/>
  <c r="W3291" i="12" l="1"/>
  <c r="K3291" i="12"/>
  <c r="Q3291" i="12"/>
  <c r="R3291" i="12" s="1"/>
  <c r="E648" i="13"/>
  <c r="B3293" i="12"/>
  <c r="U3292" i="12"/>
  <c r="E3292" i="12"/>
  <c r="F3292" i="12" s="1"/>
  <c r="N3292" i="12"/>
  <c r="O3292" i="12" s="1"/>
  <c r="P3292" i="12" s="1"/>
  <c r="J3292" i="12"/>
  <c r="Y3292" i="12"/>
  <c r="I3292" i="12"/>
  <c r="V3292" i="12"/>
  <c r="W3292" i="12" l="1"/>
  <c r="E647" i="13"/>
  <c r="N3293" i="12"/>
  <c r="O3293" i="12" s="1"/>
  <c r="P3293" i="12" s="1"/>
  <c r="J3293" i="12"/>
  <c r="Y3293" i="12"/>
  <c r="I3293" i="12"/>
  <c r="V3293" i="12"/>
  <c r="B3294" i="12"/>
  <c r="U3293" i="12"/>
  <c r="E3293" i="12"/>
  <c r="F3293" i="12" s="1"/>
  <c r="K3292" i="12"/>
  <c r="Q3292" i="12"/>
  <c r="R3292" i="12" s="1"/>
  <c r="E646" i="13" l="1"/>
  <c r="N3294" i="12"/>
  <c r="O3294" i="12" s="1"/>
  <c r="P3294" i="12" s="1"/>
  <c r="J3294" i="12"/>
  <c r="Y3294" i="12"/>
  <c r="I3294" i="12"/>
  <c r="V3294" i="12"/>
  <c r="B3295" i="12"/>
  <c r="U3294" i="12"/>
  <c r="E3294" i="12"/>
  <c r="F3294" i="12" s="1"/>
  <c r="K3293" i="12"/>
  <c r="Q3293" i="12"/>
  <c r="R3293" i="12" s="1"/>
  <c r="W3293" i="12"/>
  <c r="W3294" i="12" l="1"/>
  <c r="E645" i="13"/>
  <c r="J3295" i="12"/>
  <c r="Y3295" i="12"/>
  <c r="I3295" i="12"/>
  <c r="V3295" i="12"/>
  <c r="B3296" i="12"/>
  <c r="U3295" i="12"/>
  <c r="E3295" i="12"/>
  <c r="F3295" i="12" s="1"/>
  <c r="N3295" i="12"/>
  <c r="O3295" i="12" s="1"/>
  <c r="P3295" i="12" s="1"/>
  <c r="K3294" i="12"/>
  <c r="Q3294" i="12"/>
  <c r="R3294" i="12" s="1"/>
  <c r="W3295" i="12" l="1"/>
  <c r="E644" i="13"/>
  <c r="Y3296" i="12"/>
  <c r="I3296" i="12"/>
  <c r="V3296" i="12"/>
  <c r="B3297" i="12"/>
  <c r="U3296" i="12"/>
  <c r="E3296" i="12"/>
  <c r="F3296" i="12" s="1"/>
  <c r="N3296" i="12"/>
  <c r="O3296" i="12" s="1"/>
  <c r="P3296" i="12" s="1"/>
  <c r="J3296" i="12"/>
  <c r="K3295" i="12"/>
  <c r="Q3295" i="12"/>
  <c r="R3295" i="12" s="1"/>
  <c r="W3296" i="12" l="1"/>
  <c r="E643" i="13"/>
  <c r="V3297" i="12"/>
  <c r="B3298" i="12"/>
  <c r="U3297" i="12"/>
  <c r="E3297" i="12"/>
  <c r="F3297" i="12" s="1"/>
  <c r="N3297" i="12"/>
  <c r="O3297" i="12" s="1"/>
  <c r="P3297" i="12" s="1"/>
  <c r="J3297" i="12"/>
  <c r="Y3297" i="12"/>
  <c r="I3297" i="12"/>
  <c r="K3296" i="12"/>
  <c r="Q3296" i="12"/>
  <c r="R3296" i="12" s="1"/>
  <c r="K3297" i="12" l="1"/>
  <c r="W3297" i="12"/>
  <c r="Q3297" i="12"/>
  <c r="R3297" i="12" s="1"/>
  <c r="E642" i="13"/>
  <c r="N3298" i="12"/>
  <c r="O3298" i="12" s="1"/>
  <c r="P3298" i="12" s="1"/>
  <c r="J3298" i="12"/>
  <c r="Y3298" i="12"/>
  <c r="I3298" i="12"/>
  <c r="B3299" i="12"/>
  <c r="U3298" i="12"/>
  <c r="E3298" i="12"/>
  <c r="F3298" i="12" s="1"/>
  <c r="V3298" i="12"/>
  <c r="Q3298" i="12" l="1"/>
  <c r="R3298" i="12" s="1"/>
  <c r="W3298" i="12"/>
  <c r="E641" i="13"/>
  <c r="N3299" i="12"/>
  <c r="O3299" i="12" s="1"/>
  <c r="P3299" i="12" s="1"/>
  <c r="J3299" i="12"/>
  <c r="Y3299" i="12"/>
  <c r="I3299" i="12"/>
  <c r="V3299" i="12"/>
  <c r="B3300" i="12"/>
  <c r="U3299" i="12"/>
  <c r="E3299" i="12"/>
  <c r="F3299" i="12" s="1"/>
  <c r="K3298" i="12"/>
  <c r="Q3299" i="12" l="1"/>
  <c r="R3299" i="12" s="1"/>
  <c r="W3299" i="12"/>
  <c r="E640" i="13"/>
  <c r="J3300" i="12"/>
  <c r="Y3300" i="12"/>
  <c r="I3300" i="12"/>
  <c r="V3300" i="12"/>
  <c r="B3301" i="12"/>
  <c r="U3300" i="12"/>
  <c r="E3300" i="12"/>
  <c r="F3300" i="12" s="1"/>
  <c r="N3300" i="12"/>
  <c r="O3300" i="12" s="1"/>
  <c r="P3300" i="12" s="1"/>
  <c r="K3299" i="12"/>
  <c r="Q3300" i="12" l="1"/>
  <c r="R3300" i="12" s="1"/>
  <c r="K3300" i="12"/>
  <c r="W3300" i="12"/>
  <c r="E639" i="13"/>
  <c r="J3301" i="12"/>
  <c r="Y3301" i="12"/>
  <c r="I3301" i="12"/>
  <c r="V3301" i="12"/>
  <c r="B3302" i="12"/>
  <c r="U3301" i="12"/>
  <c r="E3301" i="12"/>
  <c r="F3301" i="12" s="1"/>
  <c r="N3301" i="12"/>
  <c r="O3301" i="12" s="1"/>
  <c r="P3301" i="12" s="1"/>
  <c r="W3301" i="12" l="1"/>
  <c r="Q3301" i="12"/>
  <c r="R3301" i="12" s="1"/>
  <c r="K3301" i="12"/>
  <c r="E638" i="13"/>
  <c r="V3302" i="12"/>
  <c r="B3303" i="12"/>
  <c r="U3302" i="12"/>
  <c r="E3302" i="12"/>
  <c r="F3302" i="12" s="1"/>
  <c r="N3302" i="12"/>
  <c r="O3302" i="12" s="1"/>
  <c r="P3302" i="12" s="1"/>
  <c r="Y3302" i="12"/>
  <c r="I3302" i="12"/>
  <c r="J3302" i="12"/>
  <c r="E637" i="13" l="1"/>
  <c r="N3303" i="12"/>
  <c r="O3303" i="12" s="1"/>
  <c r="P3303" i="12" s="1"/>
  <c r="J3303" i="12"/>
  <c r="Y3303" i="12"/>
  <c r="I3303" i="12"/>
  <c r="V3303" i="12"/>
  <c r="B3304" i="12"/>
  <c r="U3303" i="12"/>
  <c r="E3303" i="12"/>
  <c r="F3303" i="12" s="1"/>
  <c r="Q3302" i="12"/>
  <c r="R3302" i="12" s="1"/>
  <c r="K3302" i="12"/>
  <c r="W3302" i="12"/>
  <c r="W3303" i="12" l="1"/>
  <c r="Q3303" i="12"/>
  <c r="R3303" i="12" s="1"/>
  <c r="E636" i="13"/>
  <c r="N3304" i="12"/>
  <c r="O3304" i="12" s="1"/>
  <c r="P3304" i="12" s="1"/>
  <c r="J3304" i="12"/>
  <c r="Y3304" i="12"/>
  <c r="I3304" i="12"/>
  <c r="V3304" i="12"/>
  <c r="B3305" i="12"/>
  <c r="U3304" i="12"/>
  <c r="E3304" i="12"/>
  <c r="F3304" i="12" s="1"/>
  <c r="K3303" i="12"/>
  <c r="Q3304" i="12" l="1"/>
  <c r="R3304" i="12" s="1"/>
  <c r="W3304" i="12"/>
  <c r="E635" i="13"/>
  <c r="N3305" i="12"/>
  <c r="O3305" i="12" s="1"/>
  <c r="P3305" i="12" s="1"/>
  <c r="J3305" i="12"/>
  <c r="Y3305" i="12"/>
  <c r="I3305" i="12"/>
  <c r="V3305" i="12"/>
  <c r="B3306" i="12"/>
  <c r="U3305" i="12"/>
  <c r="E3305" i="12"/>
  <c r="F3305" i="12" s="1"/>
  <c r="K3304" i="12"/>
  <c r="Q3305" i="12" l="1"/>
  <c r="R3305" i="12" s="1"/>
  <c r="K3305" i="12"/>
  <c r="W3305" i="12"/>
  <c r="E634" i="13"/>
  <c r="J3306" i="12"/>
  <c r="Y3306" i="12"/>
  <c r="I3306" i="12"/>
  <c r="V3306" i="12"/>
  <c r="B3307" i="12"/>
  <c r="U3306" i="12"/>
  <c r="E3306" i="12"/>
  <c r="F3306" i="12" s="1"/>
  <c r="N3306" i="12"/>
  <c r="O3306" i="12" s="1"/>
  <c r="P3306" i="12" s="1"/>
  <c r="K3306" i="12" l="1"/>
  <c r="Q3306" i="12"/>
  <c r="R3306" i="12" s="1"/>
  <c r="W3306" i="12"/>
  <c r="E633" i="13"/>
  <c r="V3307" i="12"/>
  <c r="B3308" i="12"/>
  <c r="U3307" i="12"/>
  <c r="E3307" i="12"/>
  <c r="F3307" i="12" s="1"/>
  <c r="N3307" i="12"/>
  <c r="O3307" i="12" s="1"/>
  <c r="P3307" i="12" s="1"/>
  <c r="J3307" i="12"/>
  <c r="Y3307" i="12"/>
  <c r="I3307" i="12"/>
  <c r="W3307" i="12" l="1"/>
  <c r="Q3307" i="12"/>
  <c r="R3307" i="12" s="1"/>
  <c r="K3307" i="12"/>
  <c r="E632" i="13"/>
  <c r="B3309" i="12"/>
  <c r="U3308" i="12"/>
  <c r="E3308" i="12"/>
  <c r="F3308" i="12" s="1"/>
  <c r="N3308" i="12"/>
  <c r="O3308" i="12" s="1"/>
  <c r="P3308" i="12" s="1"/>
  <c r="J3308" i="12"/>
  <c r="Y3308" i="12"/>
  <c r="I3308" i="12"/>
  <c r="V3308" i="12"/>
  <c r="K3308" i="12" l="1"/>
  <c r="Q3308" i="12"/>
  <c r="R3308" i="12" s="1"/>
  <c r="W3308" i="12"/>
  <c r="E631" i="13"/>
  <c r="N3309" i="12"/>
  <c r="O3309" i="12" s="1"/>
  <c r="P3309" i="12" s="1"/>
  <c r="J3309" i="12"/>
  <c r="Y3309" i="12"/>
  <c r="I3309" i="12"/>
  <c r="V3309" i="12"/>
  <c r="U3309" i="12"/>
  <c r="E3309" i="12"/>
  <c r="F3309" i="12" s="1"/>
  <c r="B3310" i="12"/>
  <c r="Q3309" i="12" l="1"/>
  <c r="R3309" i="12" s="1"/>
  <c r="E630" i="13"/>
  <c r="N3310" i="12"/>
  <c r="O3310" i="12" s="1"/>
  <c r="P3310" i="12" s="1"/>
  <c r="J3310" i="12"/>
  <c r="Y3310" i="12"/>
  <c r="I3310" i="12"/>
  <c r="V3310" i="12"/>
  <c r="B3311" i="12"/>
  <c r="U3310" i="12"/>
  <c r="E3310" i="12"/>
  <c r="F3310" i="12" s="1"/>
  <c r="W3309" i="12"/>
  <c r="K3309" i="12"/>
  <c r="K3310" i="12" l="1"/>
  <c r="Q3310" i="12"/>
  <c r="R3310" i="12" s="1"/>
  <c r="W3310" i="12"/>
  <c r="E629" i="13"/>
  <c r="J3311" i="12"/>
  <c r="Y3311" i="12"/>
  <c r="I3311" i="12"/>
  <c r="V3311" i="12"/>
  <c r="B3312" i="12"/>
  <c r="U3311" i="12"/>
  <c r="E3311" i="12"/>
  <c r="F3311" i="12" s="1"/>
  <c r="N3311" i="12"/>
  <c r="O3311" i="12" s="1"/>
  <c r="P3311" i="12" s="1"/>
  <c r="W3311" i="12" l="1"/>
  <c r="Q3311" i="12"/>
  <c r="R3311" i="12" s="1"/>
  <c r="E628" i="13"/>
  <c r="Y3312" i="12"/>
  <c r="I3312" i="12"/>
  <c r="V3312" i="12"/>
  <c r="B3313" i="12"/>
  <c r="U3312" i="12"/>
  <c r="E3312" i="12"/>
  <c r="F3312" i="12" s="1"/>
  <c r="N3312" i="12"/>
  <c r="O3312" i="12" s="1"/>
  <c r="P3312" i="12" s="1"/>
  <c r="J3312" i="12"/>
  <c r="K3311" i="12"/>
  <c r="Q3312" i="12" l="1"/>
  <c r="R3312" i="12" s="1"/>
  <c r="E627" i="13"/>
  <c r="V3313" i="12"/>
  <c r="B3314" i="12"/>
  <c r="U3313" i="12"/>
  <c r="E3313" i="12"/>
  <c r="F3313" i="12" s="1"/>
  <c r="N3313" i="12"/>
  <c r="O3313" i="12" s="1"/>
  <c r="P3313" i="12" s="1"/>
  <c r="J3313" i="12"/>
  <c r="I3313" i="12"/>
  <c r="Y3313" i="12"/>
  <c r="K3312" i="12"/>
  <c r="W3312" i="12"/>
  <c r="W3313" i="12" l="1"/>
  <c r="Q3313" i="12"/>
  <c r="R3313" i="12" s="1"/>
  <c r="E626" i="13"/>
  <c r="N3314" i="12"/>
  <c r="O3314" i="12" s="1"/>
  <c r="P3314" i="12" s="1"/>
  <c r="J3314" i="12"/>
  <c r="Y3314" i="12"/>
  <c r="I3314" i="12"/>
  <c r="B3315" i="12"/>
  <c r="U3314" i="12"/>
  <c r="E3314" i="12"/>
  <c r="F3314" i="12" s="1"/>
  <c r="V3314" i="12"/>
  <c r="K3313" i="12"/>
  <c r="K3314" i="12" l="1"/>
  <c r="Q3314" i="12"/>
  <c r="R3314" i="12" s="1"/>
  <c r="W3314" i="12"/>
  <c r="E625" i="13"/>
  <c r="N3315" i="12"/>
  <c r="O3315" i="12" s="1"/>
  <c r="P3315" i="12" s="1"/>
  <c r="J3315" i="12"/>
  <c r="Y3315" i="12"/>
  <c r="I3315" i="12"/>
  <c r="V3315" i="12"/>
  <c r="B3316" i="12"/>
  <c r="U3315" i="12"/>
  <c r="E3315" i="12"/>
  <c r="F3315" i="12" s="1"/>
  <c r="Q3315" i="12" l="1"/>
  <c r="R3315" i="12" s="1"/>
  <c r="K3315" i="12"/>
  <c r="W3315" i="12"/>
  <c r="E624" i="13"/>
  <c r="J3316" i="12"/>
  <c r="Y3316" i="12"/>
  <c r="I3316" i="12"/>
  <c r="V3316" i="12"/>
  <c r="B3317" i="12"/>
  <c r="U3316" i="12"/>
  <c r="E3316" i="12"/>
  <c r="F3316" i="12" s="1"/>
  <c r="N3316" i="12"/>
  <c r="O3316" i="12" s="1"/>
  <c r="P3316" i="12" s="1"/>
  <c r="K3316" i="12" l="1"/>
  <c r="W3316" i="12"/>
  <c r="E623" i="13"/>
  <c r="J3317" i="12"/>
  <c r="Y3317" i="12"/>
  <c r="I3317" i="12"/>
  <c r="V3317" i="12"/>
  <c r="B3318" i="12"/>
  <c r="U3317" i="12"/>
  <c r="E3317" i="12"/>
  <c r="F3317" i="12" s="1"/>
  <c r="N3317" i="12"/>
  <c r="O3317" i="12" s="1"/>
  <c r="P3317" i="12" s="1"/>
  <c r="Q3316" i="12"/>
  <c r="R3316" i="12" s="1"/>
  <c r="Q3317" i="12" l="1"/>
  <c r="R3317" i="12" s="1"/>
  <c r="W3317" i="12"/>
  <c r="E622" i="13"/>
  <c r="V3318" i="12"/>
  <c r="B3319" i="12"/>
  <c r="U3318" i="12"/>
  <c r="E3318" i="12"/>
  <c r="F3318" i="12" s="1"/>
  <c r="N3318" i="12"/>
  <c r="O3318" i="12" s="1"/>
  <c r="P3318" i="12" s="1"/>
  <c r="Y3318" i="12"/>
  <c r="I3318" i="12"/>
  <c r="J3318" i="12"/>
  <c r="K3317" i="12"/>
  <c r="W3318" i="12" l="1"/>
  <c r="Q3318" i="12"/>
  <c r="R3318" i="12" s="1"/>
  <c r="E621" i="13"/>
  <c r="N3319" i="12"/>
  <c r="O3319" i="12" s="1"/>
  <c r="P3319" i="12" s="1"/>
  <c r="J3319" i="12"/>
  <c r="Y3319" i="12"/>
  <c r="I3319" i="12"/>
  <c r="V3319" i="12"/>
  <c r="B3320" i="12"/>
  <c r="U3319" i="12"/>
  <c r="E3319" i="12"/>
  <c r="F3319" i="12" s="1"/>
  <c r="K3318" i="12"/>
  <c r="W3319" i="12" l="1"/>
  <c r="Q3319" i="12"/>
  <c r="R3319" i="12" s="1"/>
  <c r="E620" i="13"/>
  <c r="N3320" i="12"/>
  <c r="O3320" i="12" s="1"/>
  <c r="P3320" i="12" s="1"/>
  <c r="J3320" i="12"/>
  <c r="Y3320" i="12"/>
  <c r="I3320" i="12"/>
  <c r="V3320" i="12"/>
  <c r="B3321" i="12"/>
  <c r="U3320" i="12"/>
  <c r="E3320" i="12"/>
  <c r="F3320" i="12" s="1"/>
  <c r="K3319" i="12"/>
  <c r="K3320" i="12" l="1"/>
  <c r="Q3320" i="12"/>
  <c r="R3320" i="12" s="1"/>
  <c r="W3320" i="12"/>
  <c r="E619" i="13"/>
  <c r="N3321" i="12"/>
  <c r="O3321" i="12" s="1"/>
  <c r="P3321" i="12" s="1"/>
  <c r="J3321" i="12"/>
  <c r="Y3321" i="12"/>
  <c r="I3321" i="12"/>
  <c r="V3321" i="12"/>
  <c r="B3322" i="12"/>
  <c r="U3321" i="12"/>
  <c r="E3321" i="12"/>
  <c r="F3321" i="12" s="1"/>
  <c r="E618" i="13" l="1"/>
  <c r="J3322" i="12"/>
  <c r="Y3322" i="12"/>
  <c r="I3322" i="12"/>
  <c r="V3322" i="12"/>
  <c r="B3323" i="12"/>
  <c r="U3322" i="12"/>
  <c r="E3322" i="12"/>
  <c r="F3322" i="12" s="1"/>
  <c r="N3322" i="12"/>
  <c r="O3322" i="12" s="1"/>
  <c r="P3322" i="12" s="1"/>
  <c r="K3321" i="12"/>
  <c r="Q3321" i="12"/>
  <c r="R3321" i="12" s="1"/>
  <c r="W3321" i="12"/>
  <c r="W3322" i="12" l="1"/>
  <c r="E617" i="13"/>
  <c r="V3323" i="12"/>
  <c r="B3324" i="12"/>
  <c r="U3323" i="12"/>
  <c r="E3323" i="12"/>
  <c r="F3323" i="12" s="1"/>
  <c r="N3323" i="12"/>
  <c r="O3323" i="12" s="1"/>
  <c r="P3323" i="12" s="1"/>
  <c r="J3323" i="12"/>
  <c r="Y3323" i="12"/>
  <c r="I3323" i="12"/>
  <c r="K3322" i="12"/>
  <c r="Q3322" i="12"/>
  <c r="R3322" i="12" s="1"/>
  <c r="W3323" i="12" l="1"/>
  <c r="E616" i="13"/>
  <c r="B3325" i="12"/>
  <c r="U3324" i="12"/>
  <c r="E3324" i="12"/>
  <c r="F3324" i="12" s="1"/>
  <c r="N3324" i="12"/>
  <c r="O3324" i="12" s="1"/>
  <c r="P3324" i="12" s="1"/>
  <c r="J3324" i="12"/>
  <c r="Y3324" i="12"/>
  <c r="I3324" i="12"/>
  <c r="V3324" i="12"/>
  <c r="K3323" i="12"/>
  <c r="Q3323" i="12"/>
  <c r="R3323" i="12" s="1"/>
  <c r="W3324" i="12" l="1"/>
  <c r="Q3324" i="12"/>
  <c r="R3324" i="12" s="1"/>
  <c r="E615" i="13"/>
  <c r="N3325" i="12"/>
  <c r="O3325" i="12" s="1"/>
  <c r="P3325" i="12" s="1"/>
  <c r="J3325" i="12"/>
  <c r="Y3325" i="12"/>
  <c r="I3325" i="12"/>
  <c r="V3325" i="12"/>
  <c r="B3326" i="12"/>
  <c r="U3325" i="12"/>
  <c r="E3325" i="12"/>
  <c r="F3325" i="12" s="1"/>
  <c r="K3324" i="12"/>
  <c r="K3325" i="12" l="1"/>
  <c r="Q3325" i="12"/>
  <c r="R3325" i="12" s="1"/>
  <c r="W3325" i="12"/>
  <c r="E614" i="13"/>
  <c r="N3326" i="12"/>
  <c r="O3326" i="12" s="1"/>
  <c r="P3326" i="12" s="1"/>
  <c r="J3326" i="12"/>
  <c r="Y3326" i="12"/>
  <c r="I3326" i="12"/>
  <c r="V3326" i="12"/>
  <c r="B3327" i="12"/>
  <c r="U3326" i="12"/>
  <c r="E3326" i="12"/>
  <c r="F3326" i="12" s="1"/>
  <c r="Q3326" i="12" l="1"/>
  <c r="R3326" i="12" s="1"/>
  <c r="W3326" i="12"/>
  <c r="E613" i="13"/>
  <c r="J3327" i="12"/>
  <c r="Y3327" i="12"/>
  <c r="I3327" i="12"/>
  <c r="V3327" i="12"/>
  <c r="B3328" i="12"/>
  <c r="U3327" i="12"/>
  <c r="E3327" i="12"/>
  <c r="F3327" i="12" s="1"/>
  <c r="N3327" i="12"/>
  <c r="O3327" i="12" s="1"/>
  <c r="P3327" i="12" s="1"/>
  <c r="K3326" i="12"/>
  <c r="W3327" i="12" l="1"/>
  <c r="Q3327" i="12"/>
  <c r="R3327" i="12" s="1"/>
  <c r="K3327" i="12"/>
  <c r="E612" i="13"/>
  <c r="Y3328" i="12"/>
  <c r="I3328" i="12"/>
  <c r="V3328" i="12"/>
  <c r="B3329" i="12"/>
  <c r="U3328" i="12"/>
  <c r="E3328" i="12"/>
  <c r="F3328" i="12" s="1"/>
  <c r="N3328" i="12"/>
  <c r="O3328" i="12" s="1"/>
  <c r="P3328" i="12" s="1"/>
  <c r="J3328" i="12"/>
  <c r="W3328" i="12" l="1"/>
  <c r="Q3328" i="12"/>
  <c r="R3328" i="12" s="1"/>
  <c r="E611" i="13"/>
  <c r="V3329" i="12"/>
  <c r="B3330" i="12"/>
  <c r="U3329" i="12"/>
  <c r="E3329" i="12"/>
  <c r="F3329" i="12" s="1"/>
  <c r="N3329" i="12"/>
  <c r="O3329" i="12" s="1"/>
  <c r="P3329" i="12" s="1"/>
  <c r="J3329" i="12"/>
  <c r="Y3329" i="12"/>
  <c r="I3329" i="12"/>
  <c r="K3328" i="12"/>
  <c r="W3329" i="12" l="1"/>
  <c r="Q3329" i="12"/>
  <c r="R3329" i="12" s="1"/>
  <c r="E610" i="13"/>
  <c r="N3330" i="12"/>
  <c r="O3330" i="12" s="1"/>
  <c r="P3330" i="12" s="1"/>
  <c r="J3330" i="12"/>
  <c r="Y3330" i="12"/>
  <c r="I3330" i="12"/>
  <c r="B3331" i="12"/>
  <c r="U3330" i="12"/>
  <c r="E3330" i="12"/>
  <c r="F3330" i="12" s="1"/>
  <c r="V3330" i="12"/>
  <c r="K3329" i="12"/>
  <c r="Q3330" i="12" l="1"/>
  <c r="R3330" i="12" s="1"/>
  <c r="W3330" i="12"/>
  <c r="E609" i="13"/>
  <c r="B3332" i="12"/>
  <c r="N3331" i="12"/>
  <c r="O3331" i="12" s="1"/>
  <c r="P3331" i="12" s="1"/>
  <c r="J3331" i="12"/>
  <c r="I3331" i="12"/>
  <c r="Y3331" i="12"/>
  <c r="E3331" i="12"/>
  <c r="F3331" i="12" s="1"/>
  <c r="U3331" i="12"/>
  <c r="V3331" i="12"/>
  <c r="K3330" i="12"/>
  <c r="W3331" i="12" l="1"/>
  <c r="Q3331" i="12"/>
  <c r="R3331" i="12" s="1"/>
  <c r="E608" i="13"/>
  <c r="N3332" i="12"/>
  <c r="O3332" i="12" s="1"/>
  <c r="P3332" i="12" s="1"/>
  <c r="Y3332" i="12"/>
  <c r="V3332" i="12"/>
  <c r="U3332" i="12"/>
  <c r="B3333" i="12"/>
  <c r="J3332" i="12"/>
  <c r="I3332" i="12"/>
  <c r="E3332" i="12"/>
  <c r="F3332" i="12" s="1"/>
  <c r="K3331" i="12"/>
  <c r="W3332" i="12" l="1"/>
  <c r="E607" i="13"/>
  <c r="N3333" i="12"/>
  <c r="O3333" i="12" s="1"/>
  <c r="P3333" i="12" s="1"/>
  <c r="J3333" i="12"/>
  <c r="B3334" i="12"/>
  <c r="I3333" i="12"/>
  <c r="E3333" i="12"/>
  <c r="F3333" i="12" s="1"/>
  <c r="Y3333" i="12"/>
  <c r="V3333" i="12"/>
  <c r="U3333" i="12"/>
  <c r="Q3332" i="12"/>
  <c r="R3332" i="12" s="1"/>
  <c r="K3332" i="12"/>
  <c r="K3333" i="12" l="1"/>
  <c r="E606" i="13"/>
  <c r="N3334" i="12"/>
  <c r="O3334" i="12" s="1"/>
  <c r="P3334" i="12" s="1"/>
  <c r="J3334" i="12"/>
  <c r="Y3334" i="12"/>
  <c r="V3334" i="12"/>
  <c r="U3334" i="12"/>
  <c r="B3335" i="12"/>
  <c r="I3334" i="12"/>
  <c r="E3334" i="12"/>
  <c r="F3334" i="12" s="1"/>
  <c r="Q3333" i="12"/>
  <c r="R3333" i="12" s="1"/>
  <c r="W3333" i="12"/>
  <c r="K3334" i="12" l="1"/>
  <c r="W3334" i="12"/>
  <c r="E605" i="13"/>
  <c r="J3335" i="12"/>
  <c r="B3336" i="12"/>
  <c r="U3335" i="12"/>
  <c r="E3335" i="12"/>
  <c r="F3335" i="12" s="1"/>
  <c r="N3335" i="12"/>
  <c r="O3335" i="12" s="1"/>
  <c r="P3335" i="12" s="1"/>
  <c r="I3335" i="12"/>
  <c r="Y3335" i="12"/>
  <c r="V3335" i="12"/>
  <c r="Q3334" i="12"/>
  <c r="R3334" i="12" s="1"/>
  <c r="Q3335" i="12" l="1"/>
  <c r="R3335" i="12" s="1"/>
  <c r="K3335" i="12"/>
  <c r="W3335" i="12"/>
  <c r="E604" i="13"/>
  <c r="B3337" i="12"/>
  <c r="U3336" i="12"/>
  <c r="E3336" i="12"/>
  <c r="F3336" i="12" s="1"/>
  <c r="J3336" i="12"/>
  <c r="I3336" i="12"/>
  <c r="Y3336" i="12"/>
  <c r="V3336" i="12"/>
  <c r="N3336" i="12"/>
  <c r="O3336" i="12" s="1"/>
  <c r="P3336" i="12" s="1"/>
  <c r="W3336" i="12" l="1"/>
  <c r="Q3336" i="12"/>
  <c r="R3336" i="12" s="1"/>
  <c r="E603" i="13"/>
  <c r="B3338" i="12"/>
  <c r="U3337" i="12"/>
  <c r="E3337" i="12"/>
  <c r="F3337" i="12" s="1"/>
  <c r="N3337" i="12"/>
  <c r="O3337" i="12" s="1"/>
  <c r="P3337" i="12" s="1"/>
  <c r="Y3337" i="12"/>
  <c r="V3337" i="12"/>
  <c r="J3337" i="12"/>
  <c r="I3337" i="12"/>
  <c r="K3336" i="12"/>
  <c r="W3337" i="12" l="1"/>
  <c r="Q3337" i="12"/>
  <c r="R3337" i="12" s="1"/>
  <c r="E602" i="13"/>
  <c r="N3338" i="12"/>
  <c r="O3338" i="12" s="1"/>
  <c r="P3338" i="12" s="1"/>
  <c r="J3338" i="12"/>
  <c r="V3338" i="12"/>
  <c r="U3338" i="12"/>
  <c r="I3338" i="12"/>
  <c r="B3339" i="12"/>
  <c r="E3338" i="12"/>
  <c r="F3338" i="12" s="1"/>
  <c r="Y3338" i="12"/>
  <c r="K3337" i="12"/>
  <c r="Q3338" i="12" l="1"/>
  <c r="R3338" i="12" s="1"/>
  <c r="E601" i="13"/>
  <c r="N3339" i="12"/>
  <c r="O3339" i="12" s="1"/>
  <c r="P3339" i="12" s="1"/>
  <c r="Y3339" i="12"/>
  <c r="I3339" i="12"/>
  <c r="B3340" i="12"/>
  <c r="J3339" i="12"/>
  <c r="E3339" i="12"/>
  <c r="F3339" i="12" s="1"/>
  <c r="V3339" i="12"/>
  <c r="U3339" i="12"/>
  <c r="K3338" i="12"/>
  <c r="W3338" i="12"/>
  <c r="Q3339" i="12" l="1"/>
  <c r="R3339" i="12" s="1"/>
  <c r="E600" i="13"/>
  <c r="Y3340" i="12"/>
  <c r="I3340" i="12"/>
  <c r="V3340" i="12"/>
  <c r="B3341" i="12"/>
  <c r="U3340" i="12"/>
  <c r="E3340" i="12"/>
  <c r="F3340" i="12" s="1"/>
  <c r="J3340" i="12"/>
  <c r="N3340" i="12"/>
  <c r="O3340" i="12" s="1"/>
  <c r="P3340" i="12" s="1"/>
  <c r="K3339" i="12"/>
  <c r="W3339" i="12"/>
  <c r="W3340" i="12" l="1"/>
  <c r="E599" i="13"/>
  <c r="Y3341" i="12"/>
  <c r="I3341" i="12"/>
  <c r="V3341" i="12"/>
  <c r="B3342" i="12"/>
  <c r="U3341" i="12"/>
  <c r="E3341" i="12"/>
  <c r="F3341" i="12" s="1"/>
  <c r="N3341" i="12"/>
  <c r="O3341" i="12" s="1"/>
  <c r="P3341" i="12" s="1"/>
  <c r="J3341" i="12"/>
  <c r="K3340" i="12"/>
  <c r="Q3340" i="12"/>
  <c r="R3340" i="12" s="1"/>
  <c r="W3341" i="12" l="1"/>
  <c r="E598" i="13"/>
  <c r="V3342" i="12"/>
  <c r="B3343" i="12"/>
  <c r="U3342" i="12"/>
  <c r="E3342" i="12"/>
  <c r="F3342" i="12" s="1"/>
  <c r="N3342" i="12"/>
  <c r="O3342" i="12" s="1"/>
  <c r="P3342" i="12" s="1"/>
  <c r="Y3342" i="12"/>
  <c r="I3342" i="12"/>
  <c r="J3342" i="12"/>
  <c r="K3341" i="12"/>
  <c r="Q3341" i="12"/>
  <c r="R3341" i="12" s="1"/>
  <c r="W3342" i="12" l="1"/>
  <c r="E597" i="13"/>
  <c r="V3343" i="12"/>
  <c r="E3343" i="12"/>
  <c r="F3343" i="12" s="1"/>
  <c r="B3344" i="12"/>
  <c r="Y3343" i="12"/>
  <c r="U3343" i="12"/>
  <c r="N3343" i="12"/>
  <c r="O3343" i="12" s="1"/>
  <c r="P3343" i="12" s="1"/>
  <c r="I3343" i="12"/>
  <c r="J3343" i="12"/>
  <c r="Q3342" i="12"/>
  <c r="R3342" i="12" s="1"/>
  <c r="K3342" i="12"/>
  <c r="W3343" i="12" l="1"/>
  <c r="K3343" i="12"/>
  <c r="Q3343" i="12"/>
  <c r="R3343" i="12" s="1"/>
  <c r="E596" i="13"/>
  <c r="J3344" i="12"/>
  <c r="Y3344" i="12"/>
  <c r="I3344" i="12"/>
  <c r="V3344" i="12"/>
  <c r="B3345" i="12"/>
  <c r="U3344" i="12"/>
  <c r="E3344" i="12"/>
  <c r="F3344" i="12" s="1"/>
  <c r="N3344" i="12"/>
  <c r="O3344" i="12" s="1"/>
  <c r="P3344" i="12" s="1"/>
  <c r="W3344" i="12" l="1"/>
  <c r="Q3344" i="12"/>
  <c r="R3344" i="12" s="1"/>
  <c r="E595" i="13"/>
  <c r="J3345" i="12"/>
  <c r="Y3345" i="12"/>
  <c r="I3345" i="12"/>
  <c r="V3345" i="12"/>
  <c r="B3346" i="12"/>
  <c r="U3345" i="12"/>
  <c r="E3345" i="12"/>
  <c r="F3345" i="12" s="1"/>
  <c r="N3345" i="12"/>
  <c r="O3345" i="12" s="1"/>
  <c r="P3345" i="12" s="1"/>
  <c r="K3344" i="12"/>
  <c r="Q3345" i="12" l="1"/>
  <c r="R3345" i="12" s="1"/>
  <c r="W3345" i="12"/>
  <c r="E594" i="13"/>
  <c r="J3346" i="12"/>
  <c r="Y3346" i="12"/>
  <c r="I3346" i="12"/>
  <c r="V3346" i="12"/>
  <c r="U3346" i="12"/>
  <c r="N3346" i="12"/>
  <c r="O3346" i="12" s="1"/>
  <c r="P3346" i="12" s="1"/>
  <c r="E3346" i="12"/>
  <c r="F3346" i="12" s="1"/>
  <c r="B3347" i="12"/>
  <c r="K3345" i="12"/>
  <c r="W3346" i="12" l="1"/>
  <c r="Q3346" i="12"/>
  <c r="R3346" i="12" s="1"/>
  <c r="K3346" i="12"/>
  <c r="E593" i="13"/>
  <c r="V3347" i="12"/>
  <c r="J3347" i="12"/>
  <c r="B3348" i="12"/>
  <c r="Y3347" i="12"/>
  <c r="U3347" i="12"/>
  <c r="N3347" i="12"/>
  <c r="O3347" i="12" s="1"/>
  <c r="P3347" i="12" s="1"/>
  <c r="I3347" i="12"/>
  <c r="E3347" i="12"/>
  <c r="F3347" i="12" s="1"/>
  <c r="Q3347" i="12" l="1"/>
  <c r="R3347" i="12" s="1"/>
  <c r="W3347" i="12"/>
  <c r="K3347" i="12"/>
  <c r="E592" i="13"/>
  <c r="N3348" i="12"/>
  <c r="O3348" i="12" s="1"/>
  <c r="P3348" i="12" s="1"/>
  <c r="J3348" i="12"/>
  <c r="Y3348" i="12"/>
  <c r="I3348" i="12"/>
  <c r="B3349" i="12"/>
  <c r="V3348" i="12"/>
  <c r="U3348" i="12"/>
  <c r="E3348" i="12"/>
  <c r="F3348" i="12" s="1"/>
  <c r="K3348" i="12" l="1"/>
  <c r="Q3348" i="12"/>
  <c r="R3348" i="12" s="1"/>
  <c r="W3348" i="12"/>
  <c r="E591" i="13"/>
  <c r="N3349" i="12"/>
  <c r="O3349" i="12" s="1"/>
  <c r="P3349" i="12" s="1"/>
  <c r="J3349" i="12"/>
  <c r="Y3349" i="12"/>
  <c r="I3349" i="12"/>
  <c r="V3349" i="12"/>
  <c r="U3349" i="12"/>
  <c r="E3349" i="12"/>
  <c r="F3349" i="12" s="1"/>
  <c r="B3350" i="12"/>
  <c r="E590" i="13" l="1"/>
  <c r="N3350" i="12"/>
  <c r="O3350" i="12" s="1"/>
  <c r="P3350" i="12" s="1"/>
  <c r="J3350" i="12"/>
  <c r="Y3350" i="12"/>
  <c r="I3350" i="12"/>
  <c r="V3350" i="12"/>
  <c r="B3351" i="12"/>
  <c r="U3350" i="12"/>
  <c r="E3350" i="12"/>
  <c r="F3350" i="12" s="1"/>
  <c r="Q3349" i="12"/>
  <c r="R3349" i="12" s="1"/>
  <c r="W3349" i="12"/>
  <c r="K3349" i="12"/>
  <c r="K3350" i="12" l="1"/>
  <c r="W3350" i="12"/>
  <c r="E589" i="13"/>
  <c r="J3351" i="12"/>
  <c r="Y3351" i="12"/>
  <c r="I3351" i="12"/>
  <c r="V3351" i="12"/>
  <c r="B3352" i="12"/>
  <c r="U3351" i="12"/>
  <c r="E3351" i="12"/>
  <c r="F3351" i="12" s="1"/>
  <c r="N3351" i="12"/>
  <c r="O3351" i="12" s="1"/>
  <c r="P3351" i="12" s="1"/>
  <c r="Q3350" i="12"/>
  <c r="R3350" i="12" s="1"/>
  <c r="W3351" i="12" l="1"/>
  <c r="Q3351" i="12"/>
  <c r="R3351" i="12" s="1"/>
  <c r="E588" i="13"/>
  <c r="V3352" i="12"/>
  <c r="B3353" i="12"/>
  <c r="U3352" i="12"/>
  <c r="E3352" i="12"/>
  <c r="F3352" i="12" s="1"/>
  <c r="N3352" i="12"/>
  <c r="O3352" i="12" s="1"/>
  <c r="P3352" i="12" s="1"/>
  <c r="Y3352" i="12"/>
  <c r="J3352" i="12"/>
  <c r="I3352" i="12"/>
  <c r="K3351" i="12"/>
  <c r="W3352" i="12" l="1"/>
  <c r="K3352" i="12"/>
  <c r="Q3352" i="12"/>
  <c r="R3352" i="12" s="1"/>
  <c r="E587" i="13"/>
  <c r="B3354" i="12"/>
  <c r="U3353" i="12"/>
  <c r="E3353" i="12"/>
  <c r="F3353" i="12" s="1"/>
  <c r="N3353" i="12"/>
  <c r="O3353" i="12" s="1"/>
  <c r="P3353" i="12" s="1"/>
  <c r="J3353" i="12"/>
  <c r="Y3353" i="12"/>
  <c r="I3353" i="12"/>
  <c r="V3353" i="12"/>
  <c r="W3353" i="12" l="1"/>
  <c r="E586" i="13"/>
  <c r="N3354" i="12"/>
  <c r="O3354" i="12" s="1"/>
  <c r="P3354" i="12" s="1"/>
  <c r="J3354" i="12"/>
  <c r="V3354" i="12"/>
  <c r="B3355" i="12"/>
  <c r="U3354" i="12"/>
  <c r="E3354" i="12"/>
  <c r="F3354" i="12" s="1"/>
  <c r="I3354" i="12"/>
  <c r="Y3354" i="12"/>
  <c r="K3353" i="12"/>
  <c r="Q3353" i="12"/>
  <c r="R3353" i="12" s="1"/>
  <c r="E585" i="13" l="1"/>
  <c r="N3355" i="12"/>
  <c r="O3355" i="12" s="1"/>
  <c r="P3355" i="12" s="1"/>
  <c r="J3355" i="12"/>
  <c r="Y3355" i="12"/>
  <c r="I3355" i="12"/>
  <c r="B3356" i="12"/>
  <c r="U3355" i="12"/>
  <c r="E3355" i="12"/>
  <c r="F3355" i="12" s="1"/>
  <c r="V3355" i="12"/>
  <c r="Q3354" i="12"/>
  <c r="R3354" i="12" s="1"/>
  <c r="K3354" i="12"/>
  <c r="W3354" i="12"/>
  <c r="W3355" i="12" l="1"/>
  <c r="Q3355" i="12"/>
  <c r="R3355" i="12" s="1"/>
  <c r="E584" i="13"/>
  <c r="J3356" i="12"/>
  <c r="Y3356" i="12"/>
  <c r="I3356" i="12"/>
  <c r="V3356" i="12"/>
  <c r="B3357" i="12"/>
  <c r="U3356" i="12"/>
  <c r="E3356" i="12"/>
  <c r="F3356" i="12" s="1"/>
  <c r="N3356" i="12"/>
  <c r="O3356" i="12" s="1"/>
  <c r="P3356" i="12" s="1"/>
  <c r="K3355" i="12"/>
  <c r="E583" i="13" l="1"/>
  <c r="Y3357" i="12"/>
  <c r="I3357" i="12"/>
  <c r="V3357" i="12"/>
  <c r="B3358" i="12"/>
  <c r="U3357" i="12"/>
  <c r="E3357" i="12"/>
  <c r="F3357" i="12" s="1"/>
  <c r="N3357" i="12"/>
  <c r="O3357" i="12" s="1"/>
  <c r="P3357" i="12" s="1"/>
  <c r="J3357" i="12"/>
  <c r="K3356" i="12"/>
  <c r="Q3356" i="12"/>
  <c r="R3356" i="12" s="1"/>
  <c r="W3356" i="12"/>
  <c r="W3357" i="12" l="1"/>
  <c r="Q3357" i="12"/>
  <c r="R3357" i="12" s="1"/>
  <c r="E582" i="13"/>
  <c r="V3358" i="12"/>
  <c r="B3359" i="12"/>
  <c r="U3358" i="12"/>
  <c r="E3358" i="12"/>
  <c r="F3358" i="12" s="1"/>
  <c r="N3358" i="12"/>
  <c r="O3358" i="12" s="1"/>
  <c r="P3358" i="12" s="1"/>
  <c r="J3358" i="12"/>
  <c r="Y3358" i="12"/>
  <c r="I3358" i="12"/>
  <c r="K3357" i="12"/>
  <c r="W3358" i="12" l="1"/>
  <c r="Q3358" i="12"/>
  <c r="R3358" i="12" s="1"/>
  <c r="E581" i="13"/>
  <c r="N3359" i="12"/>
  <c r="O3359" i="12" s="1"/>
  <c r="P3359" i="12" s="1"/>
  <c r="J3359" i="12"/>
  <c r="Y3359" i="12"/>
  <c r="I3359" i="12"/>
  <c r="V3359" i="12"/>
  <c r="B3360" i="12"/>
  <c r="U3359" i="12"/>
  <c r="E3359" i="12"/>
  <c r="F3359" i="12" s="1"/>
  <c r="K3358" i="12"/>
  <c r="K3359" i="12" l="1"/>
  <c r="W3359" i="12"/>
  <c r="Q3359" i="12"/>
  <c r="R3359" i="12" s="1"/>
  <c r="E580" i="13"/>
  <c r="N3360" i="12"/>
  <c r="O3360" i="12" s="1"/>
  <c r="P3360" i="12" s="1"/>
  <c r="J3360" i="12"/>
  <c r="Y3360" i="12"/>
  <c r="I3360" i="12"/>
  <c r="V3360" i="12"/>
  <c r="B3361" i="12"/>
  <c r="U3360" i="12"/>
  <c r="E3360" i="12"/>
  <c r="F3360" i="12" s="1"/>
  <c r="K3360" i="12" l="1"/>
  <c r="Q3360" i="12"/>
  <c r="R3360" i="12" s="1"/>
  <c r="W3360" i="12"/>
  <c r="E579" i="13"/>
  <c r="J3361" i="12"/>
  <c r="Y3361" i="12"/>
  <c r="I3361" i="12"/>
  <c r="V3361" i="12"/>
  <c r="B3362" i="12"/>
  <c r="U3361" i="12"/>
  <c r="E3361" i="12"/>
  <c r="F3361" i="12" s="1"/>
  <c r="N3361" i="12"/>
  <c r="O3361" i="12" s="1"/>
  <c r="P3361" i="12" s="1"/>
  <c r="W3361" i="12" l="1"/>
  <c r="K3361" i="12"/>
  <c r="E578" i="13"/>
  <c r="J3362" i="12"/>
  <c r="Y3362" i="12"/>
  <c r="I3362" i="12"/>
  <c r="V3362" i="12"/>
  <c r="B3363" i="12"/>
  <c r="U3362" i="12"/>
  <c r="E3362" i="12"/>
  <c r="F3362" i="12" s="1"/>
  <c r="N3362" i="12"/>
  <c r="O3362" i="12" s="1"/>
  <c r="P3362" i="12" s="1"/>
  <c r="Q3361" i="12"/>
  <c r="R3361" i="12" s="1"/>
  <c r="W3362" i="12" l="1"/>
  <c r="Q3362" i="12"/>
  <c r="R3362" i="12" s="1"/>
  <c r="E577" i="13"/>
  <c r="V3363" i="12"/>
  <c r="B3364" i="12"/>
  <c r="U3363" i="12"/>
  <c r="E3363" i="12"/>
  <c r="F3363" i="12" s="1"/>
  <c r="N3363" i="12"/>
  <c r="O3363" i="12" s="1"/>
  <c r="P3363" i="12" s="1"/>
  <c r="J3363" i="12"/>
  <c r="Y3363" i="12"/>
  <c r="I3363" i="12"/>
  <c r="K3362" i="12"/>
  <c r="W3363" i="12" l="1"/>
  <c r="E576" i="13"/>
  <c r="N3364" i="12"/>
  <c r="O3364" i="12" s="1"/>
  <c r="P3364" i="12" s="1"/>
  <c r="J3364" i="12"/>
  <c r="Y3364" i="12"/>
  <c r="I3364" i="12"/>
  <c r="B3365" i="12"/>
  <c r="V3364" i="12"/>
  <c r="U3364" i="12"/>
  <c r="E3364" i="12"/>
  <c r="F3364" i="12" s="1"/>
  <c r="K3363" i="12"/>
  <c r="Q3363" i="12"/>
  <c r="R3363" i="12" s="1"/>
  <c r="W3364" i="12" l="1"/>
  <c r="K3364" i="12"/>
  <c r="Q3364" i="12"/>
  <c r="R3364" i="12" s="1"/>
  <c r="E575" i="13"/>
  <c r="N3365" i="12"/>
  <c r="O3365" i="12" s="1"/>
  <c r="P3365" i="12" s="1"/>
  <c r="J3365" i="12"/>
  <c r="Y3365" i="12"/>
  <c r="I3365" i="12"/>
  <c r="V3365" i="12"/>
  <c r="B3366" i="12"/>
  <c r="U3365" i="12"/>
  <c r="E3365" i="12"/>
  <c r="F3365" i="12" s="1"/>
  <c r="W3365" i="12" l="1"/>
  <c r="K3365" i="12"/>
  <c r="E574" i="13"/>
  <c r="N3366" i="12"/>
  <c r="O3366" i="12" s="1"/>
  <c r="P3366" i="12" s="1"/>
  <c r="J3366" i="12"/>
  <c r="Y3366" i="12"/>
  <c r="I3366" i="12"/>
  <c r="V3366" i="12"/>
  <c r="B3367" i="12"/>
  <c r="U3366" i="12"/>
  <c r="E3366" i="12"/>
  <c r="F3366" i="12" s="1"/>
  <c r="Q3365" i="12"/>
  <c r="R3365" i="12" s="1"/>
  <c r="W3366" i="12" l="1"/>
  <c r="Q3366" i="12"/>
  <c r="R3366" i="12" s="1"/>
  <c r="K3366" i="12"/>
  <c r="E573" i="13"/>
  <c r="J3367" i="12"/>
  <c r="Y3367" i="12"/>
  <c r="I3367" i="12"/>
  <c r="V3367" i="12"/>
  <c r="B3368" i="12"/>
  <c r="U3367" i="12"/>
  <c r="E3367" i="12"/>
  <c r="F3367" i="12" s="1"/>
  <c r="N3367" i="12"/>
  <c r="O3367" i="12" s="1"/>
  <c r="P3367" i="12" s="1"/>
  <c r="W3367" i="12" l="1"/>
  <c r="Q3367" i="12"/>
  <c r="R3367" i="12" s="1"/>
  <c r="K3367" i="12"/>
  <c r="E572" i="13"/>
  <c r="V3368" i="12"/>
  <c r="B3369" i="12"/>
  <c r="U3368" i="12"/>
  <c r="E3368" i="12"/>
  <c r="F3368" i="12" s="1"/>
  <c r="N3368" i="12"/>
  <c r="O3368" i="12" s="1"/>
  <c r="P3368" i="12" s="1"/>
  <c r="Y3368" i="12"/>
  <c r="J3368" i="12"/>
  <c r="I3368" i="12"/>
  <c r="E571" i="13" l="1"/>
  <c r="B3370" i="12"/>
  <c r="U3369" i="12"/>
  <c r="E3369" i="12"/>
  <c r="F3369" i="12" s="1"/>
  <c r="N3369" i="12"/>
  <c r="O3369" i="12" s="1"/>
  <c r="P3369" i="12" s="1"/>
  <c r="J3369" i="12"/>
  <c r="Y3369" i="12"/>
  <c r="I3369" i="12"/>
  <c r="V3369" i="12"/>
  <c r="K3368" i="12"/>
  <c r="Q3368" i="12"/>
  <c r="R3368" i="12" s="1"/>
  <c r="W3368" i="12"/>
  <c r="K3369" i="12" l="1"/>
  <c r="Q3369" i="12"/>
  <c r="R3369" i="12" s="1"/>
  <c r="W3369" i="12"/>
  <c r="E570" i="13"/>
  <c r="N3370" i="12"/>
  <c r="O3370" i="12" s="1"/>
  <c r="P3370" i="12" s="1"/>
  <c r="J3370" i="12"/>
  <c r="Y3370" i="12"/>
  <c r="I3370" i="12"/>
  <c r="V3370" i="12"/>
  <c r="B3371" i="12"/>
  <c r="U3370" i="12"/>
  <c r="E3370" i="12"/>
  <c r="F3370" i="12" s="1"/>
  <c r="Q3370" i="12" l="1"/>
  <c r="R3370" i="12" s="1"/>
  <c r="W3370" i="12"/>
  <c r="E569" i="13"/>
  <c r="N3371" i="12"/>
  <c r="O3371" i="12" s="1"/>
  <c r="P3371" i="12" s="1"/>
  <c r="J3371" i="12"/>
  <c r="Y3371" i="12"/>
  <c r="I3371" i="12"/>
  <c r="V3371" i="12"/>
  <c r="B3372" i="12"/>
  <c r="U3371" i="12"/>
  <c r="E3371" i="12"/>
  <c r="F3371" i="12" s="1"/>
  <c r="K3370" i="12"/>
  <c r="W3371" i="12" l="1"/>
  <c r="Q3371" i="12"/>
  <c r="R3371" i="12" s="1"/>
  <c r="K3371" i="12"/>
  <c r="E568" i="13"/>
  <c r="J3372" i="12"/>
  <c r="Y3372" i="12"/>
  <c r="I3372" i="12"/>
  <c r="V3372" i="12"/>
  <c r="B3373" i="12"/>
  <c r="U3372" i="12"/>
  <c r="E3372" i="12"/>
  <c r="F3372" i="12" s="1"/>
  <c r="N3372" i="12"/>
  <c r="O3372" i="12" s="1"/>
  <c r="P3372" i="12" s="1"/>
  <c r="W3372" i="12" l="1"/>
  <c r="Q3372" i="12"/>
  <c r="R3372" i="12" s="1"/>
  <c r="E567" i="13"/>
  <c r="Y3373" i="12"/>
  <c r="I3373" i="12"/>
  <c r="V3373" i="12"/>
  <c r="B3374" i="12"/>
  <c r="U3373" i="12"/>
  <c r="E3373" i="12"/>
  <c r="F3373" i="12" s="1"/>
  <c r="N3373" i="12"/>
  <c r="O3373" i="12" s="1"/>
  <c r="P3373" i="12" s="1"/>
  <c r="J3373" i="12"/>
  <c r="K3372" i="12"/>
  <c r="W3373" i="12" l="1"/>
  <c r="E566" i="13"/>
  <c r="V3374" i="12"/>
  <c r="B3375" i="12"/>
  <c r="U3374" i="12"/>
  <c r="E3374" i="12"/>
  <c r="F3374" i="12" s="1"/>
  <c r="N3374" i="12"/>
  <c r="O3374" i="12" s="1"/>
  <c r="P3374" i="12" s="1"/>
  <c r="J3374" i="12"/>
  <c r="Y3374" i="12"/>
  <c r="I3374" i="12"/>
  <c r="K3373" i="12"/>
  <c r="Q3373" i="12"/>
  <c r="R3373" i="12" s="1"/>
  <c r="Q3374" i="12" l="1"/>
  <c r="R3374" i="12" s="1"/>
  <c r="W3374" i="12"/>
  <c r="E565" i="13"/>
  <c r="N3375" i="12"/>
  <c r="O3375" i="12" s="1"/>
  <c r="P3375" i="12" s="1"/>
  <c r="J3375" i="12"/>
  <c r="Y3375" i="12"/>
  <c r="I3375" i="12"/>
  <c r="V3375" i="12"/>
  <c r="B3376" i="12"/>
  <c r="U3375" i="12"/>
  <c r="E3375" i="12"/>
  <c r="F3375" i="12" s="1"/>
  <c r="K3374" i="12"/>
  <c r="W3375" i="12" l="1"/>
  <c r="K3375" i="12"/>
  <c r="Q3375" i="12"/>
  <c r="R3375" i="12" s="1"/>
  <c r="E564" i="13"/>
  <c r="N3376" i="12"/>
  <c r="O3376" i="12" s="1"/>
  <c r="P3376" i="12" s="1"/>
  <c r="J3376" i="12"/>
  <c r="Y3376" i="12"/>
  <c r="I3376" i="12"/>
  <c r="V3376" i="12"/>
  <c r="B3377" i="12"/>
  <c r="U3376" i="12"/>
  <c r="E3376" i="12"/>
  <c r="F3376" i="12" s="1"/>
  <c r="Q3376" i="12" l="1"/>
  <c r="R3376" i="12" s="1"/>
  <c r="K3376" i="12"/>
  <c r="W3376" i="12"/>
  <c r="E563" i="13"/>
  <c r="J3377" i="12"/>
  <c r="Y3377" i="12"/>
  <c r="I3377" i="12"/>
  <c r="V3377" i="12"/>
  <c r="B3378" i="12"/>
  <c r="U3377" i="12"/>
  <c r="E3377" i="12"/>
  <c r="F3377" i="12" s="1"/>
  <c r="N3377" i="12"/>
  <c r="O3377" i="12" s="1"/>
  <c r="P3377" i="12" s="1"/>
  <c r="K3377" i="12" l="1"/>
  <c r="Q3377" i="12"/>
  <c r="R3377" i="12" s="1"/>
  <c r="W3377" i="12"/>
  <c r="E562" i="13"/>
  <c r="J3378" i="12"/>
  <c r="Y3378" i="12"/>
  <c r="I3378" i="12"/>
  <c r="V3378" i="12"/>
  <c r="B3379" i="12"/>
  <c r="U3378" i="12"/>
  <c r="E3378" i="12"/>
  <c r="F3378" i="12" s="1"/>
  <c r="N3378" i="12"/>
  <c r="O3378" i="12" s="1"/>
  <c r="P3378" i="12" s="1"/>
  <c r="W3378" i="12" l="1"/>
  <c r="Q3378" i="12"/>
  <c r="R3378" i="12" s="1"/>
  <c r="E561" i="13"/>
  <c r="V3379" i="12"/>
  <c r="B3380" i="12"/>
  <c r="U3379" i="12"/>
  <c r="E3379" i="12"/>
  <c r="F3379" i="12" s="1"/>
  <c r="N3379" i="12"/>
  <c r="O3379" i="12" s="1"/>
  <c r="P3379" i="12" s="1"/>
  <c r="J3379" i="12"/>
  <c r="Y3379" i="12"/>
  <c r="I3379" i="12"/>
  <c r="K3378" i="12"/>
  <c r="W3379" i="12" l="1"/>
  <c r="Q3379" i="12"/>
  <c r="R3379" i="12" s="1"/>
  <c r="E560" i="13"/>
  <c r="N3380" i="12"/>
  <c r="O3380" i="12" s="1"/>
  <c r="P3380" i="12" s="1"/>
  <c r="J3380" i="12"/>
  <c r="Y3380" i="12"/>
  <c r="I3380" i="12"/>
  <c r="B3381" i="12"/>
  <c r="V3380" i="12"/>
  <c r="U3380" i="12"/>
  <c r="E3380" i="12"/>
  <c r="F3380" i="12" s="1"/>
  <c r="K3379" i="12"/>
  <c r="W3380" i="12" l="1"/>
  <c r="Q3380" i="12"/>
  <c r="R3380" i="12" s="1"/>
  <c r="E559" i="13"/>
  <c r="N3381" i="12"/>
  <c r="O3381" i="12" s="1"/>
  <c r="P3381" i="12" s="1"/>
  <c r="J3381" i="12"/>
  <c r="Y3381" i="12"/>
  <c r="I3381" i="12"/>
  <c r="V3381" i="12"/>
  <c r="B3382" i="12"/>
  <c r="U3381" i="12"/>
  <c r="E3381" i="12"/>
  <c r="F3381" i="12" s="1"/>
  <c r="K3380" i="12"/>
  <c r="Q3381" i="12" l="1"/>
  <c r="R3381" i="12" s="1"/>
  <c r="W3381" i="12"/>
  <c r="E558" i="13"/>
  <c r="N3382" i="12"/>
  <c r="O3382" i="12" s="1"/>
  <c r="P3382" i="12" s="1"/>
  <c r="J3382" i="12"/>
  <c r="Y3382" i="12"/>
  <c r="I3382" i="12"/>
  <c r="V3382" i="12"/>
  <c r="B3383" i="12"/>
  <c r="U3382" i="12"/>
  <c r="E3382" i="12"/>
  <c r="F3382" i="12" s="1"/>
  <c r="K3381" i="12"/>
  <c r="K3382" i="12" l="1"/>
  <c r="Q3382" i="12"/>
  <c r="R3382" i="12" s="1"/>
  <c r="W3382" i="12"/>
  <c r="E557" i="13"/>
  <c r="J3383" i="12"/>
  <c r="Y3383" i="12"/>
  <c r="I3383" i="12"/>
  <c r="V3383" i="12"/>
  <c r="B3384" i="12"/>
  <c r="U3383" i="12"/>
  <c r="E3383" i="12"/>
  <c r="F3383" i="12" s="1"/>
  <c r="N3383" i="12"/>
  <c r="O3383" i="12" s="1"/>
  <c r="P3383" i="12" s="1"/>
  <c r="K3383" i="12" l="1"/>
  <c r="Q3383" i="12"/>
  <c r="R3383" i="12" s="1"/>
  <c r="W3383" i="12"/>
  <c r="E556" i="13"/>
  <c r="V3384" i="12"/>
  <c r="B3385" i="12"/>
  <c r="U3384" i="12"/>
  <c r="E3384" i="12"/>
  <c r="F3384" i="12" s="1"/>
  <c r="N3384" i="12"/>
  <c r="O3384" i="12" s="1"/>
  <c r="P3384" i="12" s="1"/>
  <c r="Y3384" i="12"/>
  <c r="J3384" i="12"/>
  <c r="I3384" i="12"/>
  <c r="W3384" i="12" l="1"/>
  <c r="Q3384" i="12"/>
  <c r="R3384" i="12" s="1"/>
  <c r="K3384" i="12"/>
  <c r="E555" i="13"/>
  <c r="B3386" i="12"/>
  <c r="U3385" i="12"/>
  <c r="E3385" i="12"/>
  <c r="F3385" i="12" s="1"/>
  <c r="N3385" i="12"/>
  <c r="O3385" i="12" s="1"/>
  <c r="P3385" i="12" s="1"/>
  <c r="J3385" i="12"/>
  <c r="Y3385" i="12"/>
  <c r="I3385" i="12"/>
  <c r="V3385" i="12"/>
  <c r="K3385" i="12" l="1"/>
  <c r="Q3385" i="12"/>
  <c r="R3385" i="12" s="1"/>
  <c r="W3385" i="12"/>
  <c r="E554" i="13"/>
  <c r="N3386" i="12"/>
  <c r="O3386" i="12" s="1"/>
  <c r="P3386" i="12" s="1"/>
  <c r="J3386" i="12"/>
  <c r="Y3386" i="12"/>
  <c r="I3386" i="12"/>
  <c r="V3386" i="12"/>
  <c r="B3387" i="12"/>
  <c r="U3386" i="12"/>
  <c r="E3386" i="12"/>
  <c r="F3386" i="12" s="1"/>
  <c r="K3386" i="12" l="1"/>
  <c r="W3386" i="12"/>
  <c r="Q3386" i="12"/>
  <c r="R3386" i="12" s="1"/>
  <c r="E553" i="13"/>
  <c r="N3387" i="12"/>
  <c r="O3387" i="12" s="1"/>
  <c r="P3387" i="12" s="1"/>
  <c r="J3387" i="12"/>
  <c r="Y3387" i="12"/>
  <c r="I3387" i="12"/>
  <c r="V3387" i="12"/>
  <c r="B3388" i="12"/>
  <c r="U3387" i="12"/>
  <c r="E3387" i="12"/>
  <c r="F3387" i="12" s="1"/>
  <c r="W3387" i="12" l="1"/>
  <c r="E552" i="13"/>
  <c r="J3388" i="12"/>
  <c r="Y3388" i="12"/>
  <c r="I3388" i="12"/>
  <c r="V3388" i="12"/>
  <c r="B3389" i="12"/>
  <c r="U3388" i="12"/>
  <c r="E3388" i="12"/>
  <c r="F3388" i="12" s="1"/>
  <c r="N3388" i="12"/>
  <c r="O3388" i="12" s="1"/>
  <c r="P3388" i="12" s="1"/>
  <c r="Q3387" i="12"/>
  <c r="R3387" i="12" s="1"/>
  <c r="K3387" i="12"/>
  <c r="Q3388" i="12" l="1"/>
  <c r="R3388" i="12" s="1"/>
  <c r="E551" i="13"/>
  <c r="Y3389" i="12"/>
  <c r="I3389" i="12"/>
  <c r="V3389" i="12"/>
  <c r="B3390" i="12"/>
  <c r="U3389" i="12"/>
  <c r="E3389" i="12"/>
  <c r="F3389" i="12" s="1"/>
  <c r="N3389" i="12"/>
  <c r="O3389" i="12" s="1"/>
  <c r="P3389" i="12" s="1"/>
  <c r="J3389" i="12"/>
  <c r="K3388" i="12"/>
  <c r="W3388" i="12"/>
  <c r="W3389" i="12" l="1"/>
  <c r="E550" i="13"/>
  <c r="V3390" i="12"/>
  <c r="B3391" i="12"/>
  <c r="U3390" i="12"/>
  <c r="E3390" i="12"/>
  <c r="F3390" i="12" s="1"/>
  <c r="N3390" i="12"/>
  <c r="O3390" i="12" s="1"/>
  <c r="P3390" i="12" s="1"/>
  <c r="J3390" i="12"/>
  <c r="Y3390" i="12"/>
  <c r="I3390" i="12"/>
  <c r="K3389" i="12"/>
  <c r="Q3389" i="12"/>
  <c r="R3389" i="12" s="1"/>
  <c r="K3390" i="12" l="1"/>
  <c r="W3390" i="12"/>
  <c r="Q3390" i="12"/>
  <c r="R3390" i="12" s="1"/>
  <c r="E549" i="13"/>
  <c r="N3391" i="12"/>
  <c r="O3391" i="12" s="1"/>
  <c r="P3391" i="12" s="1"/>
  <c r="J3391" i="12"/>
  <c r="Y3391" i="12"/>
  <c r="I3391" i="12"/>
  <c r="V3391" i="12"/>
  <c r="B3392" i="12"/>
  <c r="U3391" i="12"/>
  <c r="E3391" i="12"/>
  <c r="F3391" i="12" s="1"/>
  <c r="W3391" i="12" l="1"/>
  <c r="Q3391" i="12"/>
  <c r="R3391" i="12" s="1"/>
  <c r="E548" i="13"/>
  <c r="N3392" i="12"/>
  <c r="O3392" i="12" s="1"/>
  <c r="P3392" i="12" s="1"/>
  <c r="J3392" i="12"/>
  <c r="Y3392" i="12"/>
  <c r="I3392" i="12"/>
  <c r="V3392" i="12"/>
  <c r="B3393" i="12"/>
  <c r="U3392" i="12"/>
  <c r="E3392" i="12"/>
  <c r="F3392" i="12" s="1"/>
  <c r="K3391" i="12"/>
  <c r="W3392" i="12" l="1"/>
  <c r="K3392" i="12"/>
  <c r="Q3392" i="12"/>
  <c r="R3392" i="12" s="1"/>
  <c r="E547" i="13"/>
  <c r="J3393" i="12"/>
  <c r="Y3393" i="12"/>
  <c r="I3393" i="12"/>
  <c r="V3393" i="12"/>
  <c r="B3394" i="12"/>
  <c r="U3393" i="12"/>
  <c r="E3393" i="12"/>
  <c r="F3393" i="12" s="1"/>
  <c r="N3393" i="12"/>
  <c r="O3393" i="12" s="1"/>
  <c r="P3393" i="12" s="1"/>
  <c r="W3393" i="12" l="1"/>
  <c r="Q3393" i="12"/>
  <c r="R3393" i="12" s="1"/>
  <c r="E546" i="13"/>
  <c r="N3394" i="12"/>
  <c r="O3394" i="12" s="1"/>
  <c r="P3394" i="12" s="1"/>
  <c r="B3395" i="12"/>
  <c r="U3394" i="12"/>
  <c r="J3394" i="12"/>
  <c r="I3394" i="12"/>
  <c r="Y3394" i="12"/>
  <c r="E3394" i="12"/>
  <c r="F3394" i="12" s="1"/>
  <c r="V3394" i="12"/>
  <c r="K3393" i="12"/>
  <c r="W3394" i="12" l="1"/>
  <c r="E545" i="13"/>
  <c r="J3395" i="12"/>
  <c r="N3395" i="12"/>
  <c r="O3395" i="12" s="1"/>
  <c r="P3395" i="12" s="1"/>
  <c r="I3395" i="12"/>
  <c r="Y3395" i="12"/>
  <c r="E3395" i="12"/>
  <c r="F3395" i="12" s="1"/>
  <c r="V3395" i="12"/>
  <c r="U3395" i="12"/>
  <c r="B3396" i="12"/>
  <c r="Q3394" i="12"/>
  <c r="R3394" i="12" s="1"/>
  <c r="K3394" i="12"/>
  <c r="K3395" i="12" l="1"/>
  <c r="Q3395" i="12"/>
  <c r="R3395" i="12" s="1"/>
  <c r="E544" i="13"/>
  <c r="J3396" i="12"/>
  <c r="U3396" i="12"/>
  <c r="B3397" i="12"/>
  <c r="N3396" i="12"/>
  <c r="O3396" i="12" s="1"/>
  <c r="P3396" i="12" s="1"/>
  <c r="I3396" i="12"/>
  <c r="E3396" i="12"/>
  <c r="F3396" i="12" s="1"/>
  <c r="Y3396" i="12"/>
  <c r="V3396" i="12"/>
  <c r="W3395" i="12"/>
  <c r="K3396" i="12" l="1"/>
  <c r="Q3396" i="12"/>
  <c r="R3396" i="12" s="1"/>
  <c r="E543" i="13"/>
  <c r="B3398" i="12"/>
  <c r="U3397" i="12"/>
  <c r="E3397" i="12"/>
  <c r="F3397" i="12" s="1"/>
  <c r="I3397" i="12"/>
  <c r="Y3397" i="12"/>
  <c r="V3397" i="12"/>
  <c r="N3397" i="12"/>
  <c r="O3397" i="12" s="1"/>
  <c r="P3397" i="12" s="1"/>
  <c r="J3397" i="12"/>
  <c r="W3396" i="12"/>
  <c r="Q3397" i="12" l="1"/>
  <c r="R3397" i="12" s="1"/>
  <c r="W3397" i="12"/>
  <c r="E542" i="13"/>
  <c r="V3398" i="12"/>
  <c r="B3399" i="12"/>
  <c r="U3398" i="12"/>
  <c r="E3398" i="12"/>
  <c r="F3398" i="12" s="1"/>
  <c r="Y3398" i="12"/>
  <c r="I3398" i="12"/>
  <c r="N3398" i="12"/>
  <c r="O3398" i="12" s="1"/>
  <c r="P3398" i="12" s="1"/>
  <c r="J3398" i="12"/>
  <c r="K3397" i="12"/>
  <c r="K3398" i="12" l="1"/>
  <c r="W3398" i="12"/>
  <c r="Q3398" i="12"/>
  <c r="R3398" i="12" s="1"/>
  <c r="E541" i="13"/>
  <c r="N3399" i="12"/>
  <c r="O3399" i="12" s="1"/>
  <c r="P3399" i="12" s="1"/>
  <c r="V3399" i="12"/>
  <c r="B3400" i="12"/>
  <c r="J3399" i="12"/>
  <c r="I3399" i="12"/>
  <c r="E3399" i="12"/>
  <c r="F3399" i="12" s="1"/>
  <c r="Y3399" i="12"/>
  <c r="U3399" i="12"/>
  <c r="E540" i="13" l="1"/>
  <c r="N3400" i="12"/>
  <c r="O3400" i="12" s="1"/>
  <c r="P3400" i="12" s="1"/>
  <c r="Y3400" i="12"/>
  <c r="V3400" i="12"/>
  <c r="U3400" i="12"/>
  <c r="J3400" i="12"/>
  <c r="I3400" i="12"/>
  <c r="B3401" i="12"/>
  <c r="E3400" i="12"/>
  <c r="F3400" i="12" s="1"/>
  <c r="Q3399" i="12"/>
  <c r="R3399" i="12" s="1"/>
  <c r="W3399" i="12"/>
  <c r="K3399" i="12"/>
  <c r="W3400" i="12" l="1"/>
  <c r="Q3400" i="12"/>
  <c r="R3400" i="12" s="1"/>
  <c r="E539" i="13"/>
  <c r="J3401" i="12"/>
  <c r="Y3401" i="12"/>
  <c r="I3401" i="12"/>
  <c r="V3401" i="12"/>
  <c r="U3401" i="12"/>
  <c r="N3401" i="12"/>
  <c r="O3401" i="12" s="1"/>
  <c r="P3401" i="12" s="1"/>
  <c r="E3401" i="12"/>
  <c r="F3401" i="12" s="1"/>
  <c r="B3402" i="12"/>
  <c r="K3400" i="12"/>
  <c r="W3401" i="12" l="1"/>
  <c r="Q3401" i="12"/>
  <c r="R3401" i="12" s="1"/>
  <c r="K3401" i="12"/>
  <c r="E538" i="13"/>
  <c r="J3402" i="12"/>
  <c r="Y3402" i="12"/>
  <c r="I3402" i="12"/>
  <c r="V3402" i="12"/>
  <c r="B3403" i="12"/>
  <c r="U3402" i="12"/>
  <c r="E3402" i="12"/>
  <c r="F3402" i="12" s="1"/>
  <c r="N3402" i="12"/>
  <c r="O3402" i="12" s="1"/>
  <c r="P3402" i="12" s="1"/>
  <c r="W3402" i="12" l="1"/>
  <c r="E537" i="13"/>
  <c r="V3403" i="12"/>
  <c r="B3404" i="12"/>
  <c r="U3403" i="12"/>
  <c r="E3403" i="12"/>
  <c r="F3403" i="12" s="1"/>
  <c r="J3403" i="12"/>
  <c r="Y3403" i="12"/>
  <c r="N3403" i="12"/>
  <c r="O3403" i="12" s="1"/>
  <c r="P3403" i="12" s="1"/>
  <c r="I3403" i="12"/>
  <c r="K3402" i="12"/>
  <c r="Q3402" i="12"/>
  <c r="R3402" i="12" s="1"/>
  <c r="W3403" i="12" l="1"/>
  <c r="Q3403" i="12"/>
  <c r="R3403" i="12" s="1"/>
  <c r="K3403" i="12"/>
  <c r="E536" i="13"/>
  <c r="N3404" i="12"/>
  <c r="O3404" i="12" s="1"/>
  <c r="P3404" i="12" s="1"/>
  <c r="J3404" i="12"/>
  <c r="E3404" i="12"/>
  <c r="F3404" i="12" s="1"/>
  <c r="B3405" i="12"/>
  <c r="Y3404" i="12"/>
  <c r="V3404" i="12"/>
  <c r="U3404" i="12"/>
  <c r="I3404" i="12"/>
  <c r="W3404" i="12" l="1"/>
  <c r="Q3404" i="12"/>
  <c r="R3404" i="12" s="1"/>
  <c r="E535" i="13"/>
  <c r="N3405" i="12"/>
  <c r="O3405" i="12" s="1"/>
  <c r="P3405" i="12" s="1"/>
  <c r="B3406" i="12"/>
  <c r="U3405" i="12"/>
  <c r="E3405" i="12"/>
  <c r="F3405" i="12" s="1"/>
  <c r="I3405" i="12"/>
  <c r="Y3405" i="12"/>
  <c r="V3405" i="12"/>
  <c r="J3405" i="12"/>
  <c r="K3404" i="12"/>
  <c r="W3405" i="12" l="1"/>
  <c r="K3405" i="12"/>
  <c r="E534" i="13"/>
  <c r="N3406" i="12"/>
  <c r="O3406" i="12" s="1"/>
  <c r="P3406" i="12" s="1"/>
  <c r="J3406" i="12"/>
  <c r="Y3406" i="12"/>
  <c r="I3406" i="12"/>
  <c r="E3406" i="12"/>
  <c r="F3406" i="12" s="1"/>
  <c r="B3407" i="12"/>
  <c r="V3406" i="12"/>
  <c r="U3406" i="12"/>
  <c r="Q3405" i="12"/>
  <c r="R3405" i="12" s="1"/>
  <c r="W3406" i="12" l="1"/>
  <c r="Q3406" i="12"/>
  <c r="R3406" i="12" s="1"/>
  <c r="K3406" i="12"/>
  <c r="E533" i="13"/>
  <c r="J3407" i="12"/>
  <c r="Y3407" i="12"/>
  <c r="I3407" i="12"/>
  <c r="V3407" i="12"/>
  <c r="B3408" i="12"/>
  <c r="U3407" i="12"/>
  <c r="E3407" i="12"/>
  <c r="F3407" i="12" s="1"/>
  <c r="N3407" i="12"/>
  <c r="O3407" i="12" s="1"/>
  <c r="P3407" i="12" s="1"/>
  <c r="K3407" i="12" l="1"/>
  <c r="Q3407" i="12"/>
  <c r="R3407" i="12" s="1"/>
  <c r="W3407" i="12"/>
  <c r="E532" i="13"/>
  <c r="V3408" i="12"/>
  <c r="B3409" i="12"/>
  <c r="U3408" i="12"/>
  <c r="E3408" i="12"/>
  <c r="F3408" i="12" s="1"/>
  <c r="N3408" i="12"/>
  <c r="O3408" i="12" s="1"/>
  <c r="P3408" i="12" s="1"/>
  <c r="Y3408" i="12"/>
  <c r="J3408" i="12"/>
  <c r="I3408" i="12"/>
  <c r="Q3408" i="12" l="1"/>
  <c r="R3408" i="12" s="1"/>
  <c r="E531" i="13"/>
  <c r="B3410" i="12"/>
  <c r="U3409" i="12"/>
  <c r="E3409" i="12"/>
  <c r="F3409" i="12" s="1"/>
  <c r="J3409" i="12"/>
  <c r="Y3409" i="12"/>
  <c r="I3409" i="12"/>
  <c r="V3409" i="12"/>
  <c r="N3409" i="12"/>
  <c r="O3409" i="12" s="1"/>
  <c r="P3409" i="12" s="1"/>
  <c r="K3408" i="12"/>
  <c r="W3408" i="12"/>
  <c r="W3409" i="12" l="1"/>
  <c r="Q3409" i="12"/>
  <c r="R3409" i="12" s="1"/>
  <c r="E530" i="13"/>
  <c r="N3410" i="12"/>
  <c r="O3410" i="12" s="1"/>
  <c r="P3410" i="12" s="1"/>
  <c r="Y3410" i="12"/>
  <c r="I3410" i="12"/>
  <c r="V3410" i="12"/>
  <c r="B3411" i="12"/>
  <c r="U3410" i="12"/>
  <c r="E3410" i="12"/>
  <c r="F3410" i="12" s="1"/>
  <c r="J3410" i="12"/>
  <c r="K3409" i="12"/>
  <c r="W3410" i="12" l="1"/>
  <c r="Q3410" i="12"/>
  <c r="R3410" i="12" s="1"/>
  <c r="E529" i="13"/>
  <c r="N3411" i="12"/>
  <c r="O3411" i="12" s="1"/>
  <c r="P3411" i="12" s="1"/>
  <c r="J3411" i="12"/>
  <c r="Y3411" i="12"/>
  <c r="I3411" i="12"/>
  <c r="V3411" i="12"/>
  <c r="B3412" i="12"/>
  <c r="U3411" i="12"/>
  <c r="E3411" i="12"/>
  <c r="F3411" i="12" s="1"/>
  <c r="K3410" i="12"/>
  <c r="K3411" i="12" l="1"/>
  <c r="Q3411" i="12"/>
  <c r="R3411" i="12" s="1"/>
  <c r="W3411" i="12"/>
  <c r="E528" i="13"/>
  <c r="J3412" i="12"/>
  <c r="Y3412" i="12"/>
  <c r="I3412" i="12"/>
  <c r="V3412" i="12"/>
  <c r="U3412" i="12"/>
  <c r="N3412" i="12"/>
  <c r="O3412" i="12" s="1"/>
  <c r="P3412" i="12" s="1"/>
  <c r="E3412" i="12"/>
  <c r="F3412" i="12" s="1"/>
  <c r="B3413" i="12"/>
  <c r="K3412" i="12" l="1"/>
  <c r="E527" i="13"/>
  <c r="Y3413" i="12"/>
  <c r="I3413" i="12"/>
  <c r="V3413" i="12"/>
  <c r="B3414" i="12"/>
  <c r="U3413" i="12"/>
  <c r="E3413" i="12"/>
  <c r="F3413" i="12" s="1"/>
  <c r="N3413" i="12"/>
  <c r="O3413" i="12" s="1"/>
  <c r="P3413" i="12" s="1"/>
  <c r="J3413" i="12"/>
  <c r="W3412" i="12"/>
  <c r="Q3412" i="12"/>
  <c r="R3412" i="12" s="1"/>
  <c r="W3413" i="12" l="1"/>
  <c r="E526" i="13"/>
  <c r="V3414" i="12"/>
  <c r="B3415" i="12"/>
  <c r="U3414" i="12"/>
  <c r="E3414" i="12"/>
  <c r="F3414" i="12" s="1"/>
  <c r="J3414" i="12"/>
  <c r="Y3414" i="12"/>
  <c r="I3414" i="12"/>
  <c r="N3414" i="12"/>
  <c r="O3414" i="12" s="1"/>
  <c r="P3414" i="12" s="1"/>
  <c r="K3413" i="12"/>
  <c r="Q3413" i="12"/>
  <c r="R3413" i="12" s="1"/>
  <c r="Q3414" i="12" l="1"/>
  <c r="R3414" i="12" s="1"/>
  <c r="W3414" i="12"/>
  <c r="E525" i="13"/>
  <c r="N3415" i="12"/>
  <c r="O3415" i="12" s="1"/>
  <c r="P3415" i="12" s="1"/>
  <c r="J3415" i="12"/>
  <c r="Y3415" i="12"/>
  <c r="I3415" i="12"/>
  <c r="V3415" i="12"/>
  <c r="B3416" i="12"/>
  <c r="U3415" i="12"/>
  <c r="E3415" i="12"/>
  <c r="F3415" i="12" s="1"/>
  <c r="K3414" i="12"/>
  <c r="K3415" i="12" l="1"/>
  <c r="Q3415" i="12"/>
  <c r="R3415" i="12" s="1"/>
  <c r="W3415" i="12"/>
  <c r="E524" i="13"/>
  <c r="N3416" i="12"/>
  <c r="O3416" i="12" s="1"/>
  <c r="P3416" i="12" s="1"/>
  <c r="J3416" i="12"/>
  <c r="V3416" i="12"/>
  <c r="B3417" i="12"/>
  <c r="U3416" i="12"/>
  <c r="E3416" i="12"/>
  <c r="F3416" i="12" s="1"/>
  <c r="I3416" i="12"/>
  <c r="Y3416" i="12"/>
  <c r="K3416" i="12" l="1"/>
  <c r="Q3416" i="12"/>
  <c r="R3416" i="12" s="1"/>
  <c r="W3416" i="12"/>
  <c r="E523" i="13"/>
  <c r="J3417" i="12"/>
  <c r="Y3417" i="12"/>
  <c r="I3417" i="12"/>
  <c r="B3418" i="12"/>
  <c r="U3417" i="12"/>
  <c r="E3417" i="12"/>
  <c r="F3417" i="12" s="1"/>
  <c r="V3417" i="12"/>
  <c r="N3417" i="12"/>
  <c r="O3417" i="12" s="1"/>
  <c r="P3417" i="12" s="1"/>
  <c r="Q3417" i="12" l="1"/>
  <c r="R3417" i="12" s="1"/>
  <c r="W3417" i="12"/>
  <c r="E522" i="13"/>
  <c r="J3418" i="12"/>
  <c r="Y3418" i="12"/>
  <c r="I3418" i="12"/>
  <c r="V3418" i="12"/>
  <c r="B3419" i="12"/>
  <c r="U3418" i="12"/>
  <c r="E3418" i="12"/>
  <c r="F3418" i="12" s="1"/>
  <c r="N3418" i="12"/>
  <c r="O3418" i="12" s="1"/>
  <c r="P3418" i="12" s="1"/>
  <c r="K3417" i="12"/>
  <c r="W3418" i="12" l="1"/>
  <c r="Q3418" i="12"/>
  <c r="R3418" i="12" s="1"/>
  <c r="E521" i="13"/>
  <c r="V3419" i="12"/>
  <c r="B3420" i="12"/>
  <c r="U3419" i="12"/>
  <c r="E3419" i="12"/>
  <c r="F3419" i="12" s="1"/>
  <c r="N3419" i="12"/>
  <c r="O3419" i="12" s="1"/>
  <c r="P3419" i="12" s="1"/>
  <c r="J3419" i="12"/>
  <c r="Y3419" i="12"/>
  <c r="I3419" i="12"/>
  <c r="K3418" i="12"/>
  <c r="Q3419" i="12" l="1"/>
  <c r="R3419" i="12" s="1"/>
  <c r="K3419" i="12"/>
  <c r="W3419" i="12"/>
  <c r="E520" i="13"/>
  <c r="N3420" i="12"/>
  <c r="O3420" i="12" s="1"/>
  <c r="P3420" i="12" s="1"/>
  <c r="J3420" i="12"/>
  <c r="Y3420" i="12"/>
  <c r="I3420" i="12"/>
  <c r="B3421" i="12"/>
  <c r="V3420" i="12"/>
  <c r="U3420" i="12"/>
  <c r="E3420" i="12"/>
  <c r="F3420" i="12" s="1"/>
  <c r="Q3420" i="12" l="1"/>
  <c r="R3420" i="12" s="1"/>
  <c r="W3420" i="12"/>
  <c r="E519" i="13"/>
  <c r="N3421" i="12"/>
  <c r="O3421" i="12" s="1"/>
  <c r="P3421" i="12" s="1"/>
  <c r="Y3421" i="12"/>
  <c r="I3421" i="12"/>
  <c r="V3421" i="12"/>
  <c r="B3422" i="12"/>
  <c r="U3421" i="12"/>
  <c r="E3421" i="12"/>
  <c r="F3421" i="12" s="1"/>
  <c r="J3421" i="12"/>
  <c r="K3420" i="12"/>
  <c r="W3421" i="12" l="1"/>
  <c r="K3421" i="12"/>
  <c r="Q3421" i="12"/>
  <c r="R3421" i="12" s="1"/>
  <c r="E518" i="13"/>
  <c r="N3422" i="12"/>
  <c r="O3422" i="12" s="1"/>
  <c r="P3422" i="12" s="1"/>
  <c r="J3422" i="12"/>
  <c r="Y3422" i="12"/>
  <c r="I3422" i="12"/>
  <c r="V3422" i="12"/>
  <c r="B3423" i="12"/>
  <c r="U3422" i="12"/>
  <c r="E3422" i="12"/>
  <c r="F3422" i="12" s="1"/>
  <c r="K3422" i="12" l="1"/>
  <c r="Q3422" i="12"/>
  <c r="R3422" i="12" s="1"/>
  <c r="W3422" i="12"/>
  <c r="E517" i="13"/>
  <c r="J3423" i="12"/>
  <c r="Y3423" i="12"/>
  <c r="I3423" i="12"/>
  <c r="V3423" i="12"/>
  <c r="B3424" i="12"/>
  <c r="U3423" i="12"/>
  <c r="E3423" i="12"/>
  <c r="F3423" i="12" s="1"/>
  <c r="N3423" i="12"/>
  <c r="O3423" i="12" s="1"/>
  <c r="P3423" i="12" s="1"/>
  <c r="W3423" i="12" l="1"/>
  <c r="E516" i="13"/>
  <c r="V3424" i="12"/>
  <c r="B3425" i="12"/>
  <c r="U3424" i="12"/>
  <c r="E3424" i="12"/>
  <c r="F3424" i="12" s="1"/>
  <c r="N3424" i="12"/>
  <c r="O3424" i="12" s="1"/>
  <c r="P3424" i="12" s="1"/>
  <c r="Y3424" i="12"/>
  <c r="J3424" i="12"/>
  <c r="I3424" i="12"/>
  <c r="K3423" i="12"/>
  <c r="Q3423" i="12"/>
  <c r="R3423" i="12" s="1"/>
  <c r="K3424" i="12" l="1"/>
  <c r="W3424" i="12"/>
  <c r="Q3424" i="12"/>
  <c r="R3424" i="12" s="1"/>
  <c r="E515" i="13"/>
  <c r="B3426" i="12"/>
  <c r="U3425" i="12"/>
  <c r="E3425" i="12"/>
  <c r="F3425" i="12" s="1"/>
  <c r="J3425" i="12"/>
  <c r="Y3425" i="12"/>
  <c r="I3425" i="12"/>
  <c r="V3425" i="12"/>
  <c r="N3425" i="12"/>
  <c r="O3425" i="12" s="1"/>
  <c r="P3425" i="12" s="1"/>
  <c r="K3425" i="12" l="1"/>
  <c r="W3425" i="12"/>
  <c r="E514" i="13"/>
  <c r="N3426" i="12"/>
  <c r="O3426" i="12" s="1"/>
  <c r="P3426" i="12" s="1"/>
  <c r="J3426" i="12"/>
  <c r="Y3426" i="12"/>
  <c r="I3426" i="12"/>
  <c r="V3426" i="12"/>
  <c r="B3427" i="12"/>
  <c r="U3426" i="12"/>
  <c r="E3426" i="12"/>
  <c r="F3426" i="12" s="1"/>
  <c r="Q3425" i="12"/>
  <c r="R3425" i="12" s="1"/>
  <c r="K3426" i="12" l="1"/>
  <c r="Q3426" i="12"/>
  <c r="R3426" i="12" s="1"/>
  <c r="W3426" i="12"/>
  <c r="E513" i="13"/>
  <c r="N3427" i="12"/>
  <c r="O3427" i="12" s="1"/>
  <c r="P3427" i="12" s="1"/>
  <c r="J3427" i="12"/>
  <c r="Y3427" i="12"/>
  <c r="I3427" i="12"/>
  <c r="V3427" i="12"/>
  <c r="B3428" i="12"/>
  <c r="U3427" i="12"/>
  <c r="E3427" i="12"/>
  <c r="F3427" i="12" s="1"/>
  <c r="Q3427" i="12" l="1"/>
  <c r="R3427" i="12" s="1"/>
  <c r="W3427" i="12"/>
  <c r="E512" i="13"/>
  <c r="J3428" i="12"/>
  <c r="Y3428" i="12"/>
  <c r="I3428" i="12"/>
  <c r="V3428" i="12"/>
  <c r="N3428" i="12"/>
  <c r="O3428" i="12" s="1"/>
  <c r="P3428" i="12" s="1"/>
  <c r="E3428" i="12"/>
  <c r="F3428" i="12" s="1"/>
  <c r="B3429" i="12"/>
  <c r="U3428" i="12"/>
  <c r="K3427" i="12"/>
  <c r="W3428" i="12" l="1"/>
  <c r="K3428" i="12"/>
  <c r="E511" i="13"/>
  <c r="Y3429" i="12"/>
  <c r="I3429" i="12"/>
  <c r="V3429" i="12"/>
  <c r="B3430" i="12"/>
  <c r="U3429" i="12"/>
  <c r="E3429" i="12"/>
  <c r="F3429" i="12" s="1"/>
  <c r="N3429" i="12"/>
  <c r="O3429" i="12" s="1"/>
  <c r="P3429" i="12" s="1"/>
  <c r="J3429" i="12"/>
  <c r="Q3428" i="12"/>
  <c r="R3428" i="12" s="1"/>
  <c r="Q3429" i="12" l="1"/>
  <c r="R3429" i="12" s="1"/>
  <c r="W3429" i="12"/>
  <c r="E510" i="13"/>
  <c r="V3430" i="12"/>
  <c r="B3431" i="12"/>
  <c r="U3430" i="12"/>
  <c r="E3430" i="12"/>
  <c r="F3430" i="12" s="1"/>
  <c r="N3430" i="12"/>
  <c r="O3430" i="12" s="1"/>
  <c r="P3430" i="12" s="1"/>
  <c r="J3430" i="12"/>
  <c r="Y3430" i="12"/>
  <c r="I3430" i="12"/>
  <c r="K3429" i="12"/>
  <c r="K3430" i="12" l="1"/>
  <c r="Q3430" i="12"/>
  <c r="R3430" i="12" s="1"/>
  <c r="W3430" i="12"/>
  <c r="E509" i="13"/>
  <c r="N3431" i="12"/>
  <c r="O3431" i="12" s="1"/>
  <c r="P3431" i="12" s="1"/>
  <c r="J3431" i="12"/>
  <c r="Y3431" i="12"/>
  <c r="I3431" i="12"/>
  <c r="V3431" i="12"/>
  <c r="B3432" i="12"/>
  <c r="U3431" i="12"/>
  <c r="E3431" i="12"/>
  <c r="F3431" i="12" s="1"/>
  <c r="W3431" i="12" l="1"/>
  <c r="K3431" i="12"/>
  <c r="Q3431" i="12"/>
  <c r="R3431" i="12" s="1"/>
  <c r="E508" i="13"/>
  <c r="N3432" i="12"/>
  <c r="O3432" i="12" s="1"/>
  <c r="P3432" i="12" s="1"/>
  <c r="J3432" i="12"/>
  <c r="V3432" i="12"/>
  <c r="B3433" i="12"/>
  <c r="U3432" i="12"/>
  <c r="E3432" i="12"/>
  <c r="F3432" i="12" s="1"/>
  <c r="Y3432" i="12"/>
  <c r="I3432" i="12"/>
  <c r="K3432" i="12" l="1"/>
  <c r="Q3432" i="12"/>
  <c r="R3432" i="12" s="1"/>
  <c r="W3432" i="12"/>
  <c r="E507" i="13"/>
  <c r="J3433" i="12"/>
  <c r="Y3433" i="12"/>
  <c r="I3433" i="12"/>
  <c r="B3434" i="12"/>
  <c r="U3433" i="12"/>
  <c r="E3433" i="12"/>
  <c r="F3433" i="12" s="1"/>
  <c r="N3433" i="12"/>
  <c r="O3433" i="12" s="1"/>
  <c r="P3433" i="12" s="1"/>
  <c r="V3433" i="12"/>
  <c r="E506" i="13" l="1"/>
  <c r="J3434" i="12"/>
  <c r="Y3434" i="12"/>
  <c r="I3434" i="12"/>
  <c r="V3434" i="12"/>
  <c r="B3435" i="12"/>
  <c r="U3434" i="12"/>
  <c r="E3434" i="12"/>
  <c r="F3434" i="12" s="1"/>
  <c r="N3434" i="12"/>
  <c r="O3434" i="12" s="1"/>
  <c r="P3434" i="12" s="1"/>
  <c r="K3433" i="12"/>
  <c r="Q3433" i="12"/>
  <c r="R3433" i="12" s="1"/>
  <c r="W3433" i="12"/>
  <c r="W3434" i="12" l="1"/>
  <c r="Q3434" i="12"/>
  <c r="R3434" i="12" s="1"/>
  <c r="E505" i="13"/>
  <c r="V3435" i="12"/>
  <c r="B3436" i="12"/>
  <c r="U3435" i="12"/>
  <c r="E3435" i="12"/>
  <c r="F3435" i="12" s="1"/>
  <c r="N3435" i="12"/>
  <c r="O3435" i="12" s="1"/>
  <c r="P3435" i="12" s="1"/>
  <c r="J3435" i="12"/>
  <c r="Y3435" i="12"/>
  <c r="I3435" i="12"/>
  <c r="K3434" i="12"/>
  <c r="W3435" i="12" l="1"/>
  <c r="E504" i="13"/>
  <c r="B3437" i="12"/>
  <c r="U3436" i="12"/>
  <c r="E3436" i="12"/>
  <c r="F3436" i="12" s="1"/>
  <c r="N3436" i="12"/>
  <c r="O3436" i="12" s="1"/>
  <c r="P3436" i="12" s="1"/>
  <c r="J3436" i="12"/>
  <c r="Y3436" i="12"/>
  <c r="I3436" i="12"/>
  <c r="V3436" i="12"/>
  <c r="K3435" i="12"/>
  <c r="Q3435" i="12"/>
  <c r="R3435" i="12" s="1"/>
  <c r="W3436" i="12" l="1"/>
  <c r="Q3436" i="12"/>
  <c r="R3436" i="12" s="1"/>
  <c r="E503" i="13"/>
  <c r="N3437" i="12"/>
  <c r="O3437" i="12" s="1"/>
  <c r="P3437" i="12" s="1"/>
  <c r="J3437" i="12"/>
  <c r="Y3437" i="12"/>
  <c r="I3437" i="12"/>
  <c r="V3437" i="12"/>
  <c r="B3438" i="12"/>
  <c r="U3437" i="12"/>
  <c r="E3437" i="12"/>
  <c r="F3437" i="12" s="1"/>
  <c r="K3436" i="12"/>
  <c r="W3437" i="12" l="1"/>
  <c r="K3437" i="12"/>
  <c r="Q3437" i="12"/>
  <c r="R3437" i="12" s="1"/>
  <c r="E502" i="13"/>
  <c r="N3438" i="12"/>
  <c r="O3438" i="12" s="1"/>
  <c r="P3438" i="12" s="1"/>
  <c r="J3438" i="12"/>
  <c r="Y3438" i="12"/>
  <c r="I3438" i="12"/>
  <c r="V3438" i="12"/>
  <c r="B3439" i="12"/>
  <c r="U3438" i="12"/>
  <c r="E3438" i="12"/>
  <c r="F3438" i="12" s="1"/>
  <c r="K3438" i="12" l="1"/>
  <c r="W3438" i="12"/>
  <c r="Q3438" i="12"/>
  <c r="R3438" i="12" s="1"/>
  <c r="E501" i="13"/>
  <c r="J3439" i="12"/>
  <c r="Y3439" i="12"/>
  <c r="I3439" i="12"/>
  <c r="V3439" i="12"/>
  <c r="B3440" i="12"/>
  <c r="U3439" i="12"/>
  <c r="E3439" i="12"/>
  <c r="F3439" i="12" s="1"/>
  <c r="N3439" i="12"/>
  <c r="O3439" i="12" s="1"/>
  <c r="P3439" i="12" s="1"/>
  <c r="E500" i="13" l="1"/>
  <c r="Y3440" i="12"/>
  <c r="I3440" i="12"/>
  <c r="V3440" i="12"/>
  <c r="B3441" i="12"/>
  <c r="U3440" i="12"/>
  <c r="E3440" i="12"/>
  <c r="F3440" i="12" s="1"/>
  <c r="N3440" i="12"/>
  <c r="O3440" i="12" s="1"/>
  <c r="P3440" i="12" s="1"/>
  <c r="J3440" i="12"/>
  <c r="K3439" i="12"/>
  <c r="Q3439" i="12"/>
  <c r="R3439" i="12" s="1"/>
  <c r="W3439" i="12"/>
  <c r="W3440" i="12" l="1"/>
  <c r="Q3440" i="12"/>
  <c r="R3440" i="12" s="1"/>
  <c r="E499" i="13"/>
  <c r="V3441" i="12"/>
  <c r="B3442" i="12"/>
  <c r="U3441" i="12"/>
  <c r="E3441" i="12"/>
  <c r="F3441" i="12" s="1"/>
  <c r="N3441" i="12"/>
  <c r="O3441" i="12" s="1"/>
  <c r="P3441" i="12" s="1"/>
  <c r="J3441" i="12"/>
  <c r="Y3441" i="12"/>
  <c r="I3441" i="12"/>
  <c r="K3440" i="12"/>
  <c r="W3441" i="12" l="1"/>
  <c r="E498" i="13"/>
  <c r="N3442" i="12"/>
  <c r="O3442" i="12" s="1"/>
  <c r="P3442" i="12" s="1"/>
  <c r="J3442" i="12"/>
  <c r="Y3442" i="12"/>
  <c r="I3442" i="12"/>
  <c r="V3442" i="12"/>
  <c r="B3443" i="12"/>
  <c r="U3442" i="12"/>
  <c r="E3442" i="12"/>
  <c r="F3442" i="12" s="1"/>
  <c r="K3441" i="12"/>
  <c r="Q3441" i="12"/>
  <c r="R3441" i="12" s="1"/>
  <c r="W3442" i="12" l="1"/>
  <c r="K3442" i="12"/>
  <c r="Q3442" i="12"/>
  <c r="R3442" i="12" s="1"/>
  <c r="E497" i="13"/>
  <c r="N3443" i="12"/>
  <c r="O3443" i="12" s="1"/>
  <c r="P3443" i="12" s="1"/>
  <c r="J3443" i="12"/>
  <c r="Y3443" i="12"/>
  <c r="I3443" i="12"/>
  <c r="V3443" i="12"/>
  <c r="B3444" i="12"/>
  <c r="U3443" i="12"/>
  <c r="E3443" i="12"/>
  <c r="F3443" i="12" s="1"/>
  <c r="Q3443" i="12" l="1"/>
  <c r="R3443" i="12" s="1"/>
  <c r="W3443" i="12"/>
  <c r="E496" i="13"/>
  <c r="J3444" i="12"/>
  <c r="Y3444" i="12"/>
  <c r="I3444" i="12"/>
  <c r="V3444" i="12"/>
  <c r="B3445" i="12"/>
  <c r="U3444" i="12"/>
  <c r="E3444" i="12"/>
  <c r="F3444" i="12" s="1"/>
  <c r="N3444" i="12"/>
  <c r="O3444" i="12" s="1"/>
  <c r="P3444" i="12" s="1"/>
  <c r="K3443" i="12"/>
  <c r="Q3444" i="12" l="1"/>
  <c r="R3444" i="12" s="1"/>
  <c r="W3444" i="12"/>
  <c r="E495" i="13"/>
  <c r="J3445" i="12"/>
  <c r="Y3445" i="12"/>
  <c r="I3445" i="12"/>
  <c r="V3445" i="12"/>
  <c r="B3446" i="12"/>
  <c r="U3445" i="12"/>
  <c r="E3445" i="12"/>
  <c r="F3445" i="12" s="1"/>
  <c r="N3445" i="12"/>
  <c r="O3445" i="12" s="1"/>
  <c r="P3445" i="12" s="1"/>
  <c r="K3444" i="12"/>
  <c r="W3445" i="12" l="1"/>
  <c r="E494" i="13"/>
  <c r="V3446" i="12"/>
  <c r="B3447" i="12"/>
  <c r="U3446" i="12"/>
  <c r="E3446" i="12"/>
  <c r="F3446" i="12" s="1"/>
  <c r="N3446" i="12"/>
  <c r="O3446" i="12" s="1"/>
  <c r="P3446" i="12" s="1"/>
  <c r="J3446" i="12"/>
  <c r="Y3446" i="12"/>
  <c r="I3446" i="12"/>
  <c r="K3445" i="12"/>
  <c r="Q3445" i="12"/>
  <c r="R3445" i="12" s="1"/>
  <c r="Q3446" i="12" l="1"/>
  <c r="R3446" i="12" s="1"/>
  <c r="W3446" i="12"/>
  <c r="E493" i="13"/>
  <c r="N3447" i="12"/>
  <c r="O3447" i="12" s="1"/>
  <c r="P3447" i="12" s="1"/>
  <c r="J3447" i="12"/>
  <c r="Y3447" i="12"/>
  <c r="I3447" i="12"/>
  <c r="V3447" i="12"/>
  <c r="B3448" i="12"/>
  <c r="U3447" i="12"/>
  <c r="E3447" i="12"/>
  <c r="F3447" i="12" s="1"/>
  <c r="K3446" i="12"/>
  <c r="W3447" i="12" l="1"/>
  <c r="Q3447" i="12"/>
  <c r="R3447" i="12" s="1"/>
  <c r="E492" i="13"/>
  <c r="N3448" i="12"/>
  <c r="O3448" i="12" s="1"/>
  <c r="P3448" i="12" s="1"/>
  <c r="J3448" i="12"/>
  <c r="Y3448" i="12"/>
  <c r="I3448" i="12"/>
  <c r="V3448" i="12"/>
  <c r="B3449" i="12"/>
  <c r="U3448" i="12"/>
  <c r="E3448" i="12"/>
  <c r="F3448" i="12" s="1"/>
  <c r="K3447" i="12"/>
  <c r="W3448" i="12" l="1"/>
  <c r="E491" i="13"/>
  <c r="N3449" i="12"/>
  <c r="O3449" i="12" s="1"/>
  <c r="P3449" i="12" s="1"/>
  <c r="J3449" i="12"/>
  <c r="Y3449" i="12"/>
  <c r="I3449" i="12"/>
  <c r="V3449" i="12"/>
  <c r="B3450" i="12"/>
  <c r="U3449" i="12"/>
  <c r="E3449" i="12"/>
  <c r="F3449" i="12" s="1"/>
  <c r="Q3448" i="12"/>
  <c r="R3448" i="12" s="1"/>
  <c r="K3448" i="12"/>
  <c r="W3449" i="12" l="1"/>
  <c r="E490" i="13"/>
  <c r="J3450" i="12"/>
  <c r="Y3450" i="12"/>
  <c r="I3450" i="12"/>
  <c r="V3450" i="12"/>
  <c r="B3451" i="12"/>
  <c r="U3450" i="12"/>
  <c r="E3450" i="12"/>
  <c r="F3450" i="12" s="1"/>
  <c r="N3450" i="12"/>
  <c r="O3450" i="12" s="1"/>
  <c r="P3450" i="12" s="1"/>
  <c r="K3449" i="12"/>
  <c r="Q3449" i="12"/>
  <c r="R3449" i="12" s="1"/>
  <c r="W3450" i="12" l="1"/>
  <c r="E489" i="13"/>
  <c r="V3451" i="12"/>
  <c r="B3452" i="12"/>
  <c r="U3451" i="12"/>
  <c r="E3451" i="12"/>
  <c r="F3451" i="12" s="1"/>
  <c r="N3451" i="12"/>
  <c r="O3451" i="12" s="1"/>
  <c r="P3451" i="12" s="1"/>
  <c r="J3451" i="12"/>
  <c r="Y3451" i="12"/>
  <c r="I3451" i="12"/>
  <c r="K3450" i="12"/>
  <c r="Q3450" i="12"/>
  <c r="R3450" i="12" s="1"/>
  <c r="W3451" i="12" l="1"/>
  <c r="E488" i="13"/>
  <c r="B3453" i="12"/>
  <c r="U3452" i="12"/>
  <c r="E3452" i="12"/>
  <c r="F3452" i="12" s="1"/>
  <c r="N3452" i="12"/>
  <c r="O3452" i="12" s="1"/>
  <c r="P3452" i="12" s="1"/>
  <c r="J3452" i="12"/>
  <c r="Y3452" i="12"/>
  <c r="I3452" i="12"/>
  <c r="V3452" i="12"/>
  <c r="K3451" i="12"/>
  <c r="Q3451" i="12"/>
  <c r="R3451" i="12" s="1"/>
  <c r="W3452" i="12" l="1"/>
  <c r="Q3452" i="12"/>
  <c r="R3452" i="12" s="1"/>
  <c r="E487" i="13"/>
  <c r="N3453" i="12"/>
  <c r="O3453" i="12" s="1"/>
  <c r="P3453" i="12" s="1"/>
  <c r="J3453" i="12"/>
  <c r="Y3453" i="12"/>
  <c r="I3453" i="12"/>
  <c r="V3453" i="12"/>
  <c r="B3454" i="12"/>
  <c r="U3453" i="12"/>
  <c r="E3453" i="12"/>
  <c r="F3453" i="12" s="1"/>
  <c r="K3452" i="12"/>
  <c r="W3453" i="12" l="1"/>
  <c r="K3453" i="12"/>
  <c r="Q3453" i="12"/>
  <c r="R3453" i="12" s="1"/>
  <c r="E486" i="13"/>
  <c r="N3454" i="12"/>
  <c r="O3454" i="12" s="1"/>
  <c r="P3454" i="12" s="1"/>
  <c r="J3454" i="12"/>
  <c r="Y3454" i="12"/>
  <c r="I3454" i="12"/>
  <c r="V3454" i="12"/>
  <c r="B3455" i="12"/>
  <c r="U3454" i="12"/>
  <c r="E3454" i="12"/>
  <c r="F3454" i="12" s="1"/>
  <c r="K3454" i="12" l="1"/>
  <c r="Q3454" i="12"/>
  <c r="R3454" i="12" s="1"/>
  <c r="W3454" i="12"/>
  <c r="E485" i="13"/>
  <c r="J3455" i="12"/>
  <c r="Y3455" i="12"/>
  <c r="I3455" i="12"/>
  <c r="V3455" i="12"/>
  <c r="B3456" i="12"/>
  <c r="U3455" i="12"/>
  <c r="E3455" i="12"/>
  <c r="F3455" i="12" s="1"/>
  <c r="N3455" i="12"/>
  <c r="O3455" i="12" s="1"/>
  <c r="P3455" i="12" s="1"/>
  <c r="W3455" i="12" l="1"/>
  <c r="E484" i="13"/>
  <c r="Y3456" i="12"/>
  <c r="I3456" i="12"/>
  <c r="V3456" i="12"/>
  <c r="B3457" i="12"/>
  <c r="U3456" i="12"/>
  <c r="E3456" i="12"/>
  <c r="F3456" i="12" s="1"/>
  <c r="N3456" i="12"/>
  <c r="O3456" i="12" s="1"/>
  <c r="P3456" i="12" s="1"/>
  <c r="J3456" i="12"/>
  <c r="K3455" i="12"/>
  <c r="Q3455" i="12"/>
  <c r="R3455" i="12" s="1"/>
  <c r="W3456" i="12" l="1"/>
  <c r="Q3456" i="12"/>
  <c r="R3456" i="12" s="1"/>
  <c r="E483" i="13"/>
  <c r="V3457" i="12"/>
  <c r="B3458" i="12"/>
  <c r="U3457" i="12"/>
  <c r="E3457" i="12"/>
  <c r="F3457" i="12" s="1"/>
  <c r="N3457" i="12"/>
  <c r="O3457" i="12" s="1"/>
  <c r="P3457" i="12" s="1"/>
  <c r="J3457" i="12"/>
  <c r="Y3457" i="12"/>
  <c r="I3457" i="12"/>
  <c r="K3456" i="12"/>
  <c r="K3457" i="12" l="1"/>
  <c r="W3457" i="12"/>
  <c r="Q3457" i="12"/>
  <c r="R3457" i="12" s="1"/>
  <c r="E482" i="13"/>
  <c r="N3458" i="12"/>
  <c r="O3458" i="12" s="1"/>
  <c r="P3458" i="12" s="1"/>
  <c r="J3458" i="12"/>
  <c r="Y3458" i="12"/>
  <c r="I3458" i="12"/>
  <c r="V3458" i="12"/>
  <c r="B3459" i="12"/>
  <c r="U3458" i="12"/>
  <c r="E3458" i="12"/>
  <c r="F3458" i="12" s="1"/>
  <c r="W3458" i="12" l="1"/>
  <c r="Q3458" i="12"/>
  <c r="R3458" i="12" s="1"/>
  <c r="E481" i="13"/>
  <c r="N3459" i="12"/>
  <c r="O3459" i="12" s="1"/>
  <c r="P3459" i="12" s="1"/>
  <c r="J3459" i="12"/>
  <c r="Y3459" i="12"/>
  <c r="I3459" i="12"/>
  <c r="V3459" i="12"/>
  <c r="B3460" i="12"/>
  <c r="U3459" i="12"/>
  <c r="E3459" i="12"/>
  <c r="F3459" i="12" s="1"/>
  <c r="K3458" i="12"/>
  <c r="W3459" i="12" l="1"/>
  <c r="K3459" i="12"/>
  <c r="Q3459" i="12"/>
  <c r="R3459" i="12" s="1"/>
  <c r="E480" i="13"/>
  <c r="J3460" i="12"/>
  <c r="Y3460" i="12"/>
  <c r="I3460" i="12"/>
  <c r="V3460" i="12"/>
  <c r="B3461" i="12"/>
  <c r="U3460" i="12"/>
  <c r="E3460" i="12"/>
  <c r="F3460" i="12" s="1"/>
  <c r="N3460" i="12"/>
  <c r="O3460" i="12" s="1"/>
  <c r="P3460" i="12" s="1"/>
  <c r="Q3460" i="12" l="1"/>
  <c r="R3460" i="12" s="1"/>
  <c r="W3460" i="12"/>
  <c r="E479" i="13"/>
  <c r="J3461" i="12"/>
  <c r="Y3461" i="12"/>
  <c r="I3461" i="12"/>
  <c r="V3461" i="12"/>
  <c r="B3462" i="12"/>
  <c r="U3461" i="12"/>
  <c r="E3461" i="12"/>
  <c r="F3461" i="12" s="1"/>
  <c r="N3461" i="12"/>
  <c r="O3461" i="12" s="1"/>
  <c r="P3461" i="12" s="1"/>
  <c r="K3460" i="12"/>
  <c r="W3461" i="12" l="1"/>
  <c r="Q3461" i="12"/>
  <c r="R3461" i="12" s="1"/>
  <c r="E478" i="13"/>
  <c r="V3462" i="12"/>
  <c r="U3462" i="12"/>
  <c r="E3462" i="12"/>
  <c r="F3462" i="12" s="1"/>
  <c r="B3463" i="12"/>
  <c r="N3462" i="12"/>
  <c r="O3462" i="12" s="1"/>
  <c r="P3462" i="12" s="1"/>
  <c r="J3462" i="12"/>
  <c r="Y3462" i="12"/>
  <c r="I3462" i="12"/>
  <c r="K3461" i="12"/>
  <c r="W3462" i="12" l="1"/>
  <c r="Q3462" i="12"/>
  <c r="R3462" i="12" s="1"/>
  <c r="E477" i="13"/>
  <c r="V3463" i="12"/>
  <c r="Y3463" i="12"/>
  <c r="E3463" i="12"/>
  <c r="F3463" i="12" s="1"/>
  <c r="U3463" i="12"/>
  <c r="B3464" i="12"/>
  <c r="N3463" i="12"/>
  <c r="O3463" i="12" s="1"/>
  <c r="P3463" i="12" s="1"/>
  <c r="J3463" i="12"/>
  <c r="I3463" i="12"/>
  <c r="K3462" i="12"/>
  <c r="K3463" i="12" l="1"/>
  <c r="W3463" i="12"/>
  <c r="Q3463" i="12"/>
  <c r="R3463" i="12" s="1"/>
  <c r="E476" i="13"/>
  <c r="B3465" i="12"/>
  <c r="U3464" i="12"/>
  <c r="E3464" i="12"/>
  <c r="F3464" i="12" s="1"/>
  <c r="Y3464" i="12"/>
  <c r="V3464" i="12"/>
  <c r="N3464" i="12"/>
  <c r="O3464" i="12" s="1"/>
  <c r="P3464" i="12" s="1"/>
  <c r="J3464" i="12"/>
  <c r="I3464" i="12"/>
  <c r="K3464" i="12" l="1"/>
  <c r="Q3464" i="12"/>
  <c r="R3464" i="12" s="1"/>
  <c r="W3464" i="12"/>
  <c r="E475" i="13"/>
  <c r="B3466" i="12"/>
  <c r="U3465" i="12"/>
  <c r="E3465" i="12"/>
  <c r="F3465" i="12" s="1"/>
  <c r="J3465" i="12"/>
  <c r="I3465" i="12"/>
  <c r="Y3465" i="12"/>
  <c r="V3465" i="12"/>
  <c r="N3465" i="12"/>
  <c r="O3465" i="12" s="1"/>
  <c r="P3465" i="12" s="1"/>
  <c r="K3465" i="12" l="1"/>
  <c r="Q3465" i="12"/>
  <c r="R3465" i="12" s="1"/>
  <c r="W3465" i="12"/>
  <c r="E474" i="13"/>
  <c r="N3466" i="12"/>
  <c r="O3466" i="12" s="1"/>
  <c r="P3466" i="12" s="1"/>
  <c r="B3467" i="12"/>
  <c r="U3466" i="12"/>
  <c r="E3466" i="12"/>
  <c r="F3466" i="12" s="1"/>
  <c r="Y3466" i="12"/>
  <c r="V3466" i="12"/>
  <c r="J3466" i="12"/>
  <c r="I3466" i="12"/>
  <c r="W3466" i="12" l="1"/>
  <c r="E473" i="13"/>
  <c r="N3467" i="12"/>
  <c r="O3467" i="12" s="1"/>
  <c r="P3467" i="12" s="1"/>
  <c r="J3467" i="12"/>
  <c r="I3467" i="12"/>
  <c r="B3468" i="12"/>
  <c r="E3467" i="12"/>
  <c r="F3467" i="12" s="1"/>
  <c r="Y3467" i="12"/>
  <c r="V3467" i="12"/>
  <c r="U3467" i="12"/>
  <c r="Q3466" i="12"/>
  <c r="R3466" i="12" s="1"/>
  <c r="K3466" i="12"/>
  <c r="Q3467" i="12" l="1"/>
  <c r="R3467" i="12" s="1"/>
  <c r="K3467" i="12"/>
  <c r="W3467" i="12"/>
  <c r="E472" i="13"/>
  <c r="J3468" i="12"/>
  <c r="Y3468" i="12"/>
  <c r="I3468" i="12"/>
  <c r="B3469" i="12"/>
  <c r="E3468" i="12"/>
  <c r="F3468" i="12" s="1"/>
  <c r="V3468" i="12"/>
  <c r="U3468" i="12"/>
  <c r="N3468" i="12"/>
  <c r="O3468" i="12" s="1"/>
  <c r="P3468" i="12" s="1"/>
  <c r="Q3468" i="12" l="1"/>
  <c r="R3468" i="12" s="1"/>
  <c r="K3468" i="12"/>
  <c r="E471" i="13"/>
  <c r="Y3469" i="12"/>
  <c r="I3469" i="12"/>
  <c r="V3469" i="12"/>
  <c r="B3470" i="12"/>
  <c r="U3469" i="12"/>
  <c r="E3469" i="12"/>
  <c r="F3469" i="12" s="1"/>
  <c r="J3469" i="12"/>
  <c r="N3469" i="12"/>
  <c r="O3469" i="12" s="1"/>
  <c r="P3469" i="12" s="1"/>
  <c r="W3468" i="12"/>
  <c r="W3469" i="12" l="1"/>
  <c r="K3469" i="12"/>
  <c r="E470" i="13"/>
  <c r="V3470" i="12"/>
  <c r="B3471" i="12"/>
  <c r="U3470" i="12"/>
  <c r="E3470" i="12"/>
  <c r="F3470" i="12" s="1"/>
  <c r="Y3470" i="12"/>
  <c r="I3470" i="12"/>
  <c r="N3470" i="12"/>
  <c r="O3470" i="12" s="1"/>
  <c r="P3470" i="12" s="1"/>
  <c r="J3470" i="12"/>
  <c r="Q3469" i="12"/>
  <c r="R3469" i="12" s="1"/>
  <c r="W3470" i="12" l="1"/>
  <c r="Q3470" i="12"/>
  <c r="R3470" i="12" s="1"/>
  <c r="E469" i="13"/>
  <c r="N3471" i="12"/>
  <c r="O3471" i="12" s="1"/>
  <c r="P3471" i="12" s="1"/>
  <c r="J3471" i="12"/>
  <c r="V3471" i="12"/>
  <c r="Y3471" i="12"/>
  <c r="U3471" i="12"/>
  <c r="I3471" i="12"/>
  <c r="B3472" i="12"/>
  <c r="E3471" i="12"/>
  <c r="F3471" i="12" s="1"/>
  <c r="K3470" i="12"/>
  <c r="W3471" i="12" l="1"/>
  <c r="K3471" i="12"/>
  <c r="Q3471" i="12"/>
  <c r="R3471" i="12" s="1"/>
  <c r="E468" i="13"/>
  <c r="N3472" i="12"/>
  <c r="O3472" i="12" s="1"/>
  <c r="P3472" i="12" s="1"/>
  <c r="Y3472" i="12"/>
  <c r="V3472" i="12"/>
  <c r="U3472" i="12"/>
  <c r="J3472" i="12"/>
  <c r="I3472" i="12"/>
  <c r="B3473" i="12"/>
  <c r="E3472" i="12"/>
  <c r="F3472" i="12" s="1"/>
  <c r="K3472" i="12" l="1"/>
  <c r="E467" i="13"/>
  <c r="J3473" i="12"/>
  <c r="Y3473" i="12"/>
  <c r="I3473" i="12"/>
  <c r="V3473" i="12"/>
  <c r="U3473" i="12"/>
  <c r="N3473" i="12"/>
  <c r="O3473" i="12" s="1"/>
  <c r="P3473" i="12" s="1"/>
  <c r="B3474" i="12"/>
  <c r="E3473" i="12"/>
  <c r="F3473" i="12" s="1"/>
  <c r="W3472" i="12"/>
  <c r="Q3472" i="12"/>
  <c r="R3472" i="12" s="1"/>
  <c r="W3473" i="12" l="1"/>
  <c r="K3473" i="12"/>
  <c r="E466" i="13"/>
  <c r="J3474" i="12"/>
  <c r="Y3474" i="12"/>
  <c r="I3474" i="12"/>
  <c r="V3474" i="12"/>
  <c r="B3475" i="12"/>
  <c r="U3474" i="12"/>
  <c r="E3474" i="12"/>
  <c r="F3474" i="12" s="1"/>
  <c r="N3474" i="12"/>
  <c r="O3474" i="12" s="1"/>
  <c r="P3474" i="12" s="1"/>
  <c r="Q3473" i="12"/>
  <c r="R3473" i="12" s="1"/>
  <c r="W3474" i="12" l="1"/>
  <c r="K3474" i="12"/>
  <c r="Q3474" i="12"/>
  <c r="R3474" i="12" s="1"/>
  <c r="E465" i="13"/>
  <c r="V3475" i="12"/>
  <c r="B3476" i="12"/>
  <c r="U3475" i="12"/>
  <c r="E3475" i="12"/>
  <c r="F3475" i="12" s="1"/>
  <c r="N3475" i="12"/>
  <c r="O3475" i="12" s="1"/>
  <c r="P3475" i="12" s="1"/>
  <c r="J3475" i="12"/>
  <c r="Y3475" i="12"/>
  <c r="I3475" i="12"/>
  <c r="Q3475" i="12" l="1"/>
  <c r="R3475" i="12" s="1"/>
  <c r="E464" i="13"/>
  <c r="N3476" i="12"/>
  <c r="O3476" i="12" s="1"/>
  <c r="P3476" i="12" s="1"/>
  <c r="J3476" i="12"/>
  <c r="Y3476" i="12"/>
  <c r="V3476" i="12"/>
  <c r="U3476" i="12"/>
  <c r="I3476" i="12"/>
  <c r="E3476" i="12"/>
  <c r="F3476" i="12" s="1"/>
  <c r="B3477" i="12"/>
  <c r="K3475" i="12"/>
  <c r="W3475" i="12"/>
  <c r="W3476" i="12" l="1"/>
  <c r="Q3476" i="12"/>
  <c r="R3476" i="12" s="1"/>
  <c r="E463" i="13"/>
  <c r="N3477" i="12"/>
  <c r="O3477" i="12" s="1"/>
  <c r="P3477" i="12" s="1"/>
  <c r="V3477" i="12"/>
  <c r="B3478" i="12"/>
  <c r="U3477" i="12"/>
  <c r="E3477" i="12"/>
  <c r="F3477" i="12" s="1"/>
  <c r="Y3477" i="12"/>
  <c r="J3477" i="12"/>
  <c r="I3477" i="12"/>
  <c r="K3476" i="12"/>
  <c r="W3477" i="12" l="1"/>
  <c r="Q3477" i="12"/>
  <c r="R3477" i="12" s="1"/>
  <c r="E462" i="13"/>
  <c r="N3478" i="12"/>
  <c r="O3478" i="12" s="1"/>
  <c r="P3478" i="12" s="1"/>
  <c r="J3478" i="12"/>
  <c r="Y3478" i="12"/>
  <c r="I3478" i="12"/>
  <c r="B3479" i="12"/>
  <c r="U3478" i="12"/>
  <c r="E3478" i="12"/>
  <c r="F3478" i="12" s="1"/>
  <c r="V3478" i="12"/>
  <c r="K3477" i="12"/>
  <c r="E461" i="13" l="1"/>
  <c r="J3479" i="12"/>
  <c r="Y3479" i="12"/>
  <c r="I3479" i="12"/>
  <c r="V3479" i="12"/>
  <c r="B3480" i="12"/>
  <c r="U3479" i="12"/>
  <c r="E3479" i="12"/>
  <c r="F3479" i="12" s="1"/>
  <c r="N3479" i="12"/>
  <c r="O3479" i="12" s="1"/>
  <c r="P3479" i="12" s="1"/>
  <c r="K3478" i="12"/>
  <c r="Q3478" i="12"/>
  <c r="R3478" i="12" s="1"/>
  <c r="W3478" i="12"/>
  <c r="Q3479" i="12" l="1"/>
  <c r="R3479" i="12" s="1"/>
  <c r="W3479" i="12"/>
  <c r="E460" i="13"/>
  <c r="V3480" i="12"/>
  <c r="B3481" i="12"/>
  <c r="U3480" i="12"/>
  <c r="E3480" i="12"/>
  <c r="F3480" i="12" s="1"/>
  <c r="N3480" i="12"/>
  <c r="O3480" i="12" s="1"/>
  <c r="P3480" i="12" s="1"/>
  <c r="J3480" i="12"/>
  <c r="I3480" i="12"/>
  <c r="Y3480" i="12"/>
  <c r="K3479" i="12"/>
  <c r="K3480" i="12" l="1"/>
  <c r="Q3480" i="12"/>
  <c r="R3480" i="12" s="1"/>
  <c r="W3480" i="12"/>
  <c r="E459" i="13"/>
  <c r="B3482" i="12"/>
  <c r="U3481" i="12"/>
  <c r="E3481" i="12"/>
  <c r="F3481" i="12" s="1"/>
  <c r="J3481" i="12"/>
  <c r="Y3481" i="12"/>
  <c r="I3481" i="12"/>
  <c r="V3481" i="12"/>
  <c r="N3481" i="12"/>
  <c r="O3481" i="12" s="1"/>
  <c r="P3481" i="12" s="1"/>
  <c r="W3481" i="12" l="1"/>
  <c r="Q3481" i="12"/>
  <c r="R3481" i="12" s="1"/>
  <c r="E458" i="13"/>
  <c r="N3482" i="12"/>
  <c r="O3482" i="12" s="1"/>
  <c r="P3482" i="12" s="1"/>
  <c r="Y3482" i="12"/>
  <c r="I3482" i="12"/>
  <c r="V3482" i="12"/>
  <c r="B3483" i="12"/>
  <c r="U3482" i="12"/>
  <c r="E3482" i="12"/>
  <c r="F3482" i="12" s="1"/>
  <c r="J3482" i="12"/>
  <c r="K3481" i="12"/>
  <c r="W3482" i="12" l="1"/>
  <c r="K3482" i="12"/>
  <c r="Q3482" i="12"/>
  <c r="R3482" i="12" s="1"/>
  <c r="E457" i="13"/>
  <c r="N3483" i="12"/>
  <c r="O3483" i="12" s="1"/>
  <c r="P3483" i="12" s="1"/>
  <c r="J3483" i="12"/>
  <c r="Y3483" i="12"/>
  <c r="I3483" i="12"/>
  <c r="V3483" i="12"/>
  <c r="B3484" i="12"/>
  <c r="U3483" i="12"/>
  <c r="E3483" i="12"/>
  <c r="F3483" i="12" s="1"/>
  <c r="W3483" i="12" l="1"/>
  <c r="E456" i="13"/>
  <c r="J3484" i="12"/>
  <c r="Y3484" i="12"/>
  <c r="I3484" i="12"/>
  <c r="V3484" i="12"/>
  <c r="E3484" i="12"/>
  <c r="F3484" i="12" s="1"/>
  <c r="B3485" i="12"/>
  <c r="U3484" i="12"/>
  <c r="N3484" i="12"/>
  <c r="O3484" i="12" s="1"/>
  <c r="P3484" i="12" s="1"/>
  <c r="K3483" i="12"/>
  <c r="Q3483" i="12"/>
  <c r="R3483" i="12" s="1"/>
  <c r="W3484" i="12" l="1"/>
  <c r="K3484" i="12"/>
  <c r="E455" i="13"/>
  <c r="Y3485" i="12"/>
  <c r="I3485" i="12"/>
  <c r="V3485" i="12"/>
  <c r="B3486" i="12"/>
  <c r="U3485" i="12"/>
  <c r="E3485" i="12"/>
  <c r="F3485" i="12" s="1"/>
  <c r="N3485" i="12"/>
  <c r="O3485" i="12" s="1"/>
  <c r="P3485" i="12" s="1"/>
  <c r="J3485" i="12"/>
  <c r="Q3484" i="12"/>
  <c r="R3484" i="12" s="1"/>
  <c r="Q3485" i="12" l="1"/>
  <c r="R3485" i="12" s="1"/>
  <c r="E454" i="13"/>
  <c r="V3486" i="12"/>
  <c r="B3487" i="12"/>
  <c r="U3486" i="12"/>
  <c r="E3486" i="12"/>
  <c r="F3486" i="12" s="1"/>
  <c r="J3486" i="12"/>
  <c r="Y3486" i="12"/>
  <c r="I3486" i="12"/>
  <c r="N3486" i="12"/>
  <c r="O3486" i="12" s="1"/>
  <c r="P3486" i="12" s="1"/>
  <c r="K3485" i="12"/>
  <c r="W3485" i="12"/>
  <c r="Q3486" i="12" l="1"/>
  <c r="R3486" i="12" s="1"/>
  <c r="W3486" i="12"/>
  <c r="E453" i="13"/>
  <c r="N3487" i="12"/>
  <c r="O3487" i="12" s="1"/>
  <c r="P3487" i="12" s="1"/>
  <c r="J3487" i="12"/>
  <c r="Y3487" i="12"/>
  <c r="I3487" i="12"/>
  <c r="V3487" i="12"/>
  <c r="U3487" i="12"/>
  <c r="E3487" i="12"/>
  <c r="F3487" i="12" s="1"/>
  <c r="B3488" i="12"/>
  <c r="K3486" i="12"/>
  <c r="W3487" i="12" l="1"/>
  <c r="Q3487" i="12"/>
  <c r="R3487" i="12" s="1"/>
  <c r="E452" i="13"/>
  <c r="N3488" i="12"/>
  <c r="O3488" i="12" s="1"/>
  <c r="P3488" i="12" s="1"/>
  <c r="J3488" i="12"/>
  <c r="V3488" i="12"/>
  <c r="B3489" i="12"/>
  <c r="U3488" i="12"/>
  <c r="E3488" i="12"/>
  <c r="F3488" i="12" s="1"/>
  <c r="Y3488" i="12"/>
  <c r="I3488" i="12"/>
  <c r="K3487" i="12"/>
  <c r="K3488" i="12" l="1"/>
  <c r="Q3488" i="12"/>
  <c r="R3488" i="12" s="1"/>
  <c r="W3488" i="12"/>
  <c r="E451" i="13"/>
  <c r="J3489" i="12"/>
  <c r="Y3489" i="12"/>
  <c r="I3489" i="12"/>
  <c r="V3489" i="12"/>
  <c r="U3489" i="12"/>
  <c r="N3489" i="12"/>
  <c r="O3489" i="12" s="1"/>
  <c r="P3489" i="12" s="1"/>
  <c r="E3489" i="12"/>
  <c r="F3489" i="12" s="1"/>
  <c r="B3490" i="12"/>
  <c r="E450" i="13" l="1"/>
  <c r="J3490" i="12"/>
  <c r="Y3490" i="12"/>
  <c r="I3490" i="12"/>
  <c r="V3490" i="12"/>
  <c r="B3491" i="12"/>
  <c r="U3490" i="12"/>
  <c r="E3490" i="12"/>
  <c r="F3490" i="12" s="1"/>
  <c r="N3490" i="12"/>
  <c r="O3490" i="12" s="1"/>
  <c r="P3490" i="12" s="1"/>
  <c r="W3489" i="12"/>
  <c r="Q3489" i="12"/>
  <c r="R3489" i="12" s="1"/>
  <c r="K3489" i="12"/>
  <c r="W3490" i="12" l="1"/>
  <c r="Q3490" i="12"/>
  <c r="R3490" i="12" s="1"/>
  <c r="E449" i="13"/>
  <c r="V3491" i="12"/>
  <c r="B3492" i="12"/>
  <c r="U3491" i="12"/>
  <c r="E3491" i="12"/>
  <c r="F3491" i="12" s="1"/>
  <c r="N3491" i="12"/>
  <c r="O3491" i="12" s="1"/>
  <c r="P3491" i="12" s="1"/>
  <c r="J3491" i="12"/>
  <c r="I3491" i="12"/>
  <c r="Y3491" i="12"/>
  <c r="K3490" i="12"/>
  <c r="W3491" i="12" l="1"/>
  <c r="Q3491" i="12"/>
  <c r="R3491" i="12" s="1"/>
  <c r="E448" i="13"/>
  <c r="N3492" i="12"/>
  <c r="O3492" i="12" s="1"/>
  <c r="P3492" i="12" s="1"/>
  <c r="J3492" i="12"/>
  <c r="Y3492" i="12"/>
  <c r="I3492" i="12"/>
  <c r="B3493" i="12"/>
  <c r="V3492" i="12"/>
  <c r="U3492" i="12"/>
  <c r="E3492" i="12"/>
  <c r="F3492" i="12" s="1"/>
  <c r="K3491" i="12"/>
  <c r="Q3492" i="12" l="1"/>
  <c r="R3492" i="12" s="1"/>
  <c r="W3492" i="12"/>
  <c r="E447" i="13"/>
  <c r="N3493" i="12"/>
  <c r="O3493" i="12" s="1"/>
  <c r="P3493" i="12" s="1"/>
  <c r="Y3493" i="12"/>
  <c r="I3493" i="12"/>
  <c r="V3493" i="12"/>
  <c r="B3494" i="12"/>
  <c r="U3493" i="12"/>
  <c r="E3493" i="12"/>
  <c r="F3493" i="12" s="1"/>
  <c r="J3493" i="12"/>
  <c r="K3492" i="12"/>
  <c r="Q3493" i="12" l="1"/>
  <c r="R3493" i="12" s="1"/>
  <c r="E446" i="13"/>
  <c r="N3494" i="12"/>
  <c r="O3494" i="12" s="1"/>
  <c r="P3494" i="12" s="1"/>
  <c r="J3494" i="12"/>
  <c r="Y3494" i="12"/>
  <c r="I3494" i="12"/>
  <c r="V3494" i="12"/>
  <c r="B3495" i="12"/>
  <c r="U3494" i="12"/>
  <c r="E3494" i="12"/>
  <c r="F3494" i="12" s="1"/>
  <c r="W3493" i="12"/>
  <c r="K3493" i="12"/>
  <c r="K3494" i="12" l="1"/>
  <c r="Q3494" i="12"/>
  <c r="R3494" i="12" s="1"/>
  <c r="W3494" i="12"/>
  <c r="E445" i="13"/>
  <c r="J3495" i="12"/>
  <c r="Y3495" i="12"/>
  <c r="I3495" i="12"/>
  <c r="V3495" i="12"/>
  <c r="B3496" i="12"/>
  <c r="U3495" i="12"/>
  <c r="E3495" i="12"/>
  <c r="F3495" i="12" s="1"/>
  <c r="N3495" i="12"/>
  <c r="O3495" i="12" s="1"/>
  <c r="P3495" i="12" s="1"/>
  <c r="W3495" i="12" l="1"/>
  <c r="Q3495" i="12"/>
  <c r="R3495" i="12" s="1"/>
  <c r="E444" i="13"/>
  <c r="V3496" i="12"/>
  <c r="B3497" i="12"/>
  <c r="U3496" i="12"/>
  <c r="E3496" i="12"/>
  <c r="F3496" i="12" s="1"/>
  <c r="N3496" i="12"/>
  <c r="O3496" i="12" s="1"/>
  <c r="P3496" i="12" s="1"/>
  <c r="I3496" i="12"/>
  <c r="Y3496" i="12"/>
  <c r="J3496" i="12"/>
  <c r="K3495" i="12"/>
  <c r="W3496" i="12" l="1"/>
  <c r="K3496" i="12"/>
  <c r="Q3496" i="12"/>
  <c r="R3496" i="12" s="1"/>
  <c r="E443" i="13"/>
  <c r="V3497" i="12"/>
  <c r="B3498" i="12"/>
  <c r="U3497" i="12"/>
  <c r="E3497" i="12"/>
  <c r="F3497" i="12" s="1"/>
  <c r="J3497" i="12"/>
  <c r="Y3497" i="12"/>
  <c r="I3497" i="12"/>
  <c r="N3497" i="12"/>
  <c r="O3497" i="12" s="1"/>
  <c r="P3497" i="12" s="1"/>
  <c r="E442" i="13" l="1"/>
  <c r="N3498" i="12"/>
  <c r="O3498" i="12" s="1"/>
  <c r="P3498" i="12" s="1"/>
  <c r="J3498" i="12"/>
  <c r="Y3498" i="12"/>
  <c r="I3498" i="12"/>
  <c r="V3498" i="12"/>
  <c r="B3499" i="12"/>
  <c r="U3498" i="12"/>
  <c r="E3498" i="12"/>
  <c r="F3498" i="12" s="1"/>
  <c r="K3497" i="12"/>
  <c r="Q3497" i="12"/>
  <c r="R3497" i="12" s="1"/>
  <c r="W3497" i="12"/>
  <c r="W3498" i="12" l="1"/>
  <c r="K3498" i="12"/>
  <c r="Q3498" i="12"/>
  <c r="R3498" i="12" s="1"/>
  <c r="E441" i="13"/>
  <c r="N3499" i="12"/>
  <c r="O3499" i="12" s="1"/>
  <c r="P3499" i="12" s="1"/>
  <c r="J3499" i="12"/>
  <c r="Y3499" i="12"/>
  <c r="I3499" i="12"/>
  <c r="V3499" i="12"/>
  <c r="B3500" i="12"/>
  <c r="U3499" i="12"/>
  <c r="E3499" i="12"/>
  <c r="F3499" i="12" s="1"/>
  <c r="W3499" i="12" l="1"/>
  <c r="K3499" i="12"/>
  <c r="Q3499" i="12"/>
  <c r="R3499" i="12" s="1"/>
  <c r="E440" i="13"/>
  <c r="J3500" i="12"/>
  <c r="Y3500" i="12"/>
  <c r="I3500" i="12"/>
  <c r="V3500" i="12"/>
  <c r="B3501" i="12"/>
  <c r="U3500" i="12"/>
  <c r="E3500" i="12"/>
  <c r="F3500" i="12" s="1"/>
  <c r="N3500" i="12"/>
  <c r="O3500" i="12" s="1"/>
  <c r="P3500" i="12" s="1"/>
  <c r="Q3500" i="12" l="1"/>
  <c r="R3500" i="12" s="1"/>
  <c r="W3500" i="12"/>
  <c r="E439" i="13"/>
  <c r="J3501" i="12"/>
  <c r="Y3501" i="12"/>
  <c r="I3501" i="12"/>
  <c r="V3501" i="12"/>
  <c r="B3502" i="12"/>
  <c r="U3501" i="12"/>
  <c r="E3501" i="12"/>
  <c r="F3501" i="12" s="1"/>
  <c r="N3501" i="12"/>
  <c r="O3501" i="12" s="1"/>
  <c r="P3501" i="12" s="1"/>
  <c r="K3500" i="12"/>
  <c r="E438" i="13" l="1"/>
  <c r="V3502" i="12"/>
  <c r="B3503" i="12"/>
  <c r="U3502" i="12"/>
  <c r="E3502" i="12"/>
  <c r="F3502" i="12" s="1"/>
  <c r="N3502" i="12"/>
  <c r="O3502" i="12" s="1"/>
  <c r="P3502" i="12" s="1"/>
  <c r="J3502" i="12"/>
  <c r="Y3502" i="12"/>
  <c r="I3502" i="12"/>
  <c r="K3501" i="12"/>
  <c r="Q3501" i="12"/>
  <c r="R3501" i="12" s="1"/>
  <c r="W3501" i="12"/>
  <c r="K3502" i="12" l="1"/>
  <c r="Q3502" i="12"/>
  <c r="R3502" i="12" s="1"/>
  <c r="W3502" i="12"/>
  <c r="E437" i="13"/>
  <c r="N3503" i="12"/>
  <c r="O3503" i="12" s="1"/>
  <c r="P3503" i="12" s="1"/>
  <c r="J3503" i="12"/>
  <c r="Y3503" i="12"/>
  <c r="I3503" i="12"/>
  <c r="V3503" i="12"/>
  <c r="B3504" i="12"/>
  <c r="U3503" i="12"/>
  <c r="E3503" i="12"/>
  <c r="F3503" i="12" s="1"/>
  <c r="Q3503" i="12" l="1"/>
  <c r="R3503" i="12" s="1"/>
  <c r="W3503" i="12"/>
  <c r="E436" i="13"/>
  <c r="N3504" i="12"/>
  <c r="O3504" i="12" s="1"/>
  <c r="P3504" i="12" s="1"/>
  <c r="J3504" i="12"/>
  <c r="Y3504" i="12"/>
  <c r="I3504" i="12"/>
  <c r="V3504" i="12"/>
  <c r="B3505" i="12"/>
  <c r="U3504" i="12"/>
  <c r="E3504" i="12"/>
  <c r="F3504" i="12" s="1"/>
  <c r="K3503" i="12"/>
  <c r="W3504" i="12" l="1"/>
  <c r="Q3504" i="12"/>
  <c r="R3504" i="12" s="1"/>
  <c r="E435" i="13"/>
  <c r="N3505" i="12"/>
  <c r="O3505" i="12" s="1"/>
  <c r="P3505" i="12" s="1"/>
  <c r="J3505" i="12"/>
  <c r="Y3505" i="12"/>
  <c r="I3505" i="12"/>
  <c r="V3505" i="12"/>
  <c r="B3506" i="12"/>
  <c r="U3505" i="12"/>
  <c r="E3505" i="12"/>
  <c r="F3505" i="12" s="1"/>
  <c r="K3504" i="12"/>
  <c r="Q3505" i="12" l="1"/>
  <c r="R3505" i="12" s="1"/>
  <c r="W3505" i="12"/>
  <c r="E434" i="13"/>
  <c r="J3506" i="12"/>
  <c r="Y3506" i="12"/>
  <c r="I3506" i="12"/>
  <c r="V3506" i="12"/>
  <c r="B3507" i="12"/>
  <c r="U3506" i="12"/>
  <c r="E3506" i="12"/>
  <c r="F3506" i="12" s="1"/>
  <c r="N3506" i="12"/>
  <c r="O3506" i="12" s="1"/>
  <c r="P3506" i="12" s="1"/>
  <c r="K3505" i="12"/>
  <c r="Q3506" i="12" l="1"/>
  <c r="R3506" i="12" s="1"/>
  <c r="E433" i="13"/>
  <c r="V3507" i="12"/>
  <c r="B3508" i="12"/>
  <c r="U3507" i="12"/>
  <c r="E3507" i="12"/>
  <c r="F3507" i="12" s="1"/>
  <c r="N3507" i="12"/>
  <c r="O3507" i="12" s="1"/>
  <c r="P3507" i="12" s="1"/>
  <c r="J3507" i="12"/>
  <c r="Y3507" i="12"/>
  <c r="I3507" i="12"/>
  <c r="K3506" i="12"/>
  <c r="W3506" i="12"/>
  <c r="K3507" i="12" l="1"/>
  <c r="W3507" i="12"/>
  <c r="Q3507" i="12"/>
  <c r="R3507" i="12" s="1"/>
  <c r="E432" i="13"/>
  <c r="B3509" i="12"/>
  <c r="U3508" i="12"/>
  <c r="E3508" i="12"/>
  <c r="F3508" i="12" s="1"/>
  <c r="N3508" i="12"/>
  <c r="O3508" i="12" s="1"/>
  <c r="P3508" i="12" s="1"/>
  <c r="J3508" i="12"/>
  <c r="Y3508" i="12"/>
  <c r="I3508" i="12"/>
  <c r="V3508" i="12"/>
  <c r="Q3508" i="12" l="1"/>
  <c r="R3508" i="12" s="1"/>
  <c r="W3508" i="12"/>
  <c r="E431" i="13"/>
  <c r="N3509" i="12"/>
  <c r="O3509" i="12" s="1"/>
  <c r="P3509" i="12" s="1"/>
  <c r="J3509" i="12"/>
  <c r="Y3509" i="12"/>
  <c r="I3509" i="12"/>
  <c r="V3509" i="12"/>
  <c r="B3510" i="12"/>
  <c r="U3509" i="12"/>
  <c r="E3509" i="12"/>
  <c r="F3509" i="12" s="1"/>
  <c r="K3508" i="12"/>
  <c r="K3509" i="12" l="1"/>
  <c r="Q3509" i="12"/>
  <c r="R3509" i="12" s="1"/>
  <c r="W3509" i="12"/>
  <c r="E430" i="13"/>
  <c r="N3510" i="12"/>
  <c r="O3510" i="12" s="1"/>
  <c r="P3510" i="12" s="1"/>
  <c r="J3510" i="12"/>
  <c r="Y3510" i="12"/>
  <c r="I3510" i="12"/>
  <c r="V3510" i="12"/>
  <c r="B3511" i="12"/>
  <c r="U3510" i="12"/>
  <c r="E3510" i="12"/>
  <c r="F3510" i="12" s="1"/>
  <c r="Q3510" i="12" l="1"/>
  <c r="R3510" i="12" s="1"/>
  <c r="W3510" i="12"/>
  <c r="E429" i="13"/>
  <c r="J3511" i="12"/>
  <c r="Y3511" i="12"/>
  <c r="I3511" i="12"/>
  <c r="V3511" i="12"/>
  <c r="B3512" i="12"/>
  <c r="U3511" i="12"/>
  <c r="E3511" i="12"/>
  <c r="F3511" i="12" s="1"/>
  <c r="N3511" i="12"/>
  <c r="O3511" i="12" s="1"/>
  <c r="P3511" i="12" s="1"/>
  <c r="K3510" i="12"/>
  <c r="K3511" i="12" l="1"/>
  <c r="Q3511" i="12"/>
  <c r="R3511" i="12" s="1"/>
  <c r="W3511" i="12"/>
  <c r="E428" i="13"/>
  <c r="Y3512" i="12"/>
  <c r="I3512" i="12"/>
  <c r="V3512" i="12"/>
  <c r="B3513" i="12"/>
  <c r="U3512" i="12"/>
  <c r="E3512" i="12"/>
  <c r="F3512" i="12" s="1"/>
  <c r="N3512" i="12"/>
  <c r="O3512" i="12" s="1"/>
  <c r="P3512" i="12" s="1"/>
  <c r="J3512" i="12"/>
  <c r="W3512" i="12" l="1"/>
  <c r="Q3512" i="12"/>
  <c r="R3512" i="12" s="1"/>
  <c r="E427" i="13"/>
  <c r="V3513" i="12"/>
  <c r="B3514" i="12"/>
  <c r="U3513" i="12"/>
  <c r="E3513" i="12"/>
  <c r="F3513" i="12" s="1"/>
  <c r="N3513" i="12"/>
  <c r="O3513" i="12" s="1"/>
  <c r="P3513" i="12" s="1"/>
  <c r="J3513" i="12"/>
  <c r="Y3513" i="12"/>
  <c r="I3513" i="12"/>
  <c r="K3512" i="12"/>
  <c r="E426" i="13" l="1"/>
  <c r="N3514" i="12"/>
  <c r="O3514" i="12" s="1"/>
  <c r="P3514" i="12" s="1"/>
  <c r="J3514" i="12"/>
  <c r="Y3514" i="12"/>
  <c r="I3514" i="12"/>
  <c r="V3514" i="12"/>
  <c r="B3515" i="12"/>
  <c r="U3514" i="12"/>
  <c r="E3514" i="12"/>
  <c r="F3514" i="12" s="1"/>
  <c r="K3513" i="12"/>
  <c r="Q3513" i="12"/>
  <c r="R3513" i="12" s="1"/>
  <c r="W3513" i="12"/>
  <c r="W3514" i="12" l="1"/>
  <c r="Q3514" i="12"/>
  <c r="R3514" i="12" s="1"/>
  <c r="E425" i="13"/>
  <c r="N3515" i="12"/>
  <c r="O3515" i="12" s="1"/>
  <c r="P3515" i="12" s="1"/>
  <c r="J3515" i="12"/>
  <c r="Y3515" i="12"/>
  <c r="I3515" i="12"/>
  <c r="V3515" i="12"/>
  <c r="B3516" i="12"/>
  <c r="U3515" i="12"/>
  <c r="E3515" i="12"/>
  <c r="F3515" i="12" s="1"/>
  <c r="K3514" i="12"/>
  <c r="Q3515" i="12" l="1"/>
  <c r="R3515" i="12" s="1"/>
  <c r="K3515" i="12"/>
  <c r="W3515" i="12"/>
  <c r="E424" i="13"/>
  <c r="J3516" i="12"/>
  <c r="Y3516" i="12"/>
  <c r="I3516" i="12"/>
  <c r="V3516" i="12"/>
  <c r="B3517" i="12"/>
  <c r="U3516" i="12"/>
  <c r="E3516" i="12"/>
  <c r="F3516" i="12" s="1"/>
  <c r="N3516" i="12"/>
  <c r="O3516" i="12" s="1"/>
  <c r="P3516" i="12" s="1"/>
  <c r="W3516" i="12" l="1"/>
  <c r="K3516" i="12"/>
  <c r="Q3516" i="12"/>
  <c r="R3516" i="12" s="1"/>
  <c r="E423" i="13"/>
  <c r="J3517" i="12"/>
  <c r="Y3517" i="12"/>
  <c r="I3517" i="12"/>
  <c r="V3517" i="12"/>
  <c r="B3518" i="12"/>
  <c r="U3517" i="12"/>
  <c r="E3517" i="12"/>
  <c r="F3517" i="12" s="1"/>
  <c r="N3517" i="12"/>
  <c r="O3517" i="12" s="1"/>
  <c r="P3517" i="12" s="1"/>
  <c r="W3517" i="12" l="1"/>
  <c r="Q3517" i="12"/>
  <c r="R3517" i="12" s="1"/>
  <c r="E422" i="13"/>
  <c r="V3518" i="12"/>
  <c r="B3519" i="12"/>
  <c r="U3518" i="12"/>
  <c r="E3518" i="12"/>
  <c r="F3518" i="12" s="1"/>
  <c r="N3518" i="12"/>
  <c r="O3518" i="12" s="1"/>
  <c r="P3518" i="12" s="1"/>
  <c r="J3518" i="12"/>
  <c r="Y3518" i="12"/>
  <c r="I3518" i="12"/>
  <c r="K3517" i="12"/>
  <c r="W3518" i="12" l="1"/>
  <c r="E421" i="13"/>
  <c r="N3519" i="12"/>
  <c r="O3519" i="12" s="1"/>
  <c r="P3519" i="12" s="1"/>
  <c r="J3519" i="12"/>
  <c r="Y3519" i="12"/>
  <c r="I3519" i="12"/>
  <c r="V3519" i="12"/>
  <c r="B3520" i="12"/>
  <c r="U3519" i="12"/>
  <c r="E3519" i="12"/>
  <c r="F3519" i="12" s="1"/>
  <c r="K3518" i="12"/>
  <c r="Q3518" i="12"/>
  <c r="R3518" i="12" s="1"/>
  <c r="W3519" i="12" l="1"/>
  <c r="Q3519" i="12"/>
  <c r="R3519" i="12" s="1"/>
  <c r="E420" i="13"/>
  <c r="N3520" i="12"/>
  <c r="O3520" i="12" s="1"/>
  <c r="P3520" i="12" s="1"/>
  <c r="J3520" i="12"/>
  <c r="Y3520" i="12"/>
  <c r="I3520" i="12"/>
  <c r="V3520" i="12"/>
  <c r="B3521" i="12"/>
  <c r="U3520" i="12"/>
  <c r="E3520" i="12"/>
  <c r="F3520" i="12" s="1"/>
  <c r="K3519" i="12"/>
  <c r="Q3520" i="12" l="1"/>
  <c r="R3520" i="12" s="1"/>
  <c r="W3520" i="12"/>
  <c r="E419" i="13"/>
  <c r="N3521" i="12"/>
  <c r="O3521" i="12" s="1"/>
  <c r="P3521" i="12" s="1"/>
  <c r="J3521" i="12"/>
  <c r="Y3521" i="12"/>
  <c r="I3521" i="12"/>
  <c r="V3521" i="12"/>
  <c r="B3522" i="12"/>
  <c r="U3521" i="12"/>
  <c r="E3521" i="12"/>
  <c r="F3521" i="12" s="1"/>
  <c r="K3520" i="12"/>
  <c r="W3521" i="12" l="1"/>
  <c r="Q3521" i="12"/>
  <c r="R3521" i="12" s="1"/>
  <c r="E418" i="13"/>
  <c r="J3522" i="12"/>
  <c r="Y3522" i="12"/>
  <c r="I3522" i="12"/>
  <c r="V3522" i="12"/>
  <c r="B3523" i="12"/>
  <c r="U3522" i="12"/>
  <c r="E3522" i="12"/>
  <c r="F3522" i="12" s="1"/>
  <c r="N3522" i="12"/>
  <c r="O3522" i="12" s="1"/>
  <c r="P3522" i="12" s="1"/>
  <c r="K3521" i="12"/>
  <c r="W3522" i="12" l="1"/>
  <c r="Q3522" i="12"/>
  <c r="R3522" i="12" s="1"/>
  <c r="E417" i="13"/>
  <c r="V3523" i="12"/>
  <c r="U3523" i="12"/>
  <c r="E3523" i="12"/>
  <c r="F3523" i="12" s="1"/>
  <c r="B3524" i="12"/>
  <c r="N3523" i="12"/>
  <c r="O3523" i="12" s="1"/>
  <c r="P3523" i="12" s="1"/>
  <c r="J3523" i="12"/>
  <c r="Y3523" i="12"/>
  <c r="I3523" i="12"/>
  <c r="K3522" i="12"/>
  <c r="W3523" i="12" l="1"/>
  <c r="E416" i="13"/>
  <c r="J3524" i="12"/>
  <c r="Y3524" i="12"/>
  <c r="E3524" i="12"/>
  <c r="F3524" i="12" s="1"/>
  <c r="V3524" i="12"/>
  <c r="U3524" i="12"/>
  <c r="B3525" i="12"/>
  <c r="N3524" i="12"/>
  <c r="O3524" i="12" s="1"/>
  <c r="P3524" i="12" s="1"/>
  <c r="I3524" i="12"/>
  <c r="K3523" i="12"/>
  <c r="Q3523" i="12"/>
  <c r="R3523" i="12" s="1"/>
  <c r="Q3524" i="12" l="1"/>
  <c r="R3524" i="12" s="1"/>
  <c r="K3524" i="12"/>
  <c r="E415" i="13"/>
  <c r="J3525" i="12"/>
  <c r="Y3525" i="12"/>
  <c r="I3525" i="12"/>
  <c r="N3525" i="12"/>
  <c r="O3525" i="12" s="1"/>
  <c r="P3525" i="12" s="1"/>
  <c r="B3526" i="12"/>
  <c r="E3525" i="12"/>
  <c r="F3525" i="12" s="1"/>
  <c r="V3525" i="12"/>
  <c r="U3525" i="12"/>
  <c r="W3524" i="12"/>
  <c r="Q3525" i="12" l="1"/>
  <c r="R3525" i="12" s="1"/>
  <c r="K3525" i="12"/>
  <c r="E414" i="13"/>
  <c r="Y3526" i="12"/>
  <c r="I3526" i="12"/>
  <c r="V3526" i="12"/>
  <c r="B3527" i="12"/>
  <c r="U3526" i="12"/>
  <c r="E3526" i="12"/>
  <c r="F3526" i="12" s="1"/>
  <c r="J3526" i="12"/>
  <c r="N3526" i="12"/>
  <c r="O3526" i="12" s="1"/>
  <c r="P3526" i="12" s="1"/>
  <c r="W3525" i="12"/>
  <c r="W3526" i="12" l="1"/>
  <c r="E413" i="13"/>
  <c r="V3527" i="12"/>
  <c r="B3528" i="12"/>
  <c r="U3527" i="12"/>
  <c r="E3527" i="12"/>
  <c r="F3527" i="12" s="1"/>
  <c r="Y3527" i="12"/>
  <c r="I3527" i="12"/>
  <c r="N3527" i="12"/>
  <c r="O3527" i="12" s="1"/>
  <c r="P3527" i="12" s="1"/>
  <c r="J3527" i="12"/>
  <c r="K3526" i="12"/>
  <c r="Q3526" i="12"/>
  <c r="R3526" i="12" s="1"/>
  <c r="W3527" i="12" l="1"/>
  <c r="Q3527" i="12"/>
  <c r="R3527" i="12" s="1"/>
  <c r="E412" i="13"/>
  <c r="N3528" i="12"/>
  <c r="O3528" i="12" s="1"/>
  <c r="P3528" i="12" s="1"/>
  <c r="V3528" i="12"/>
  <c r="Y3528" i="12"/>
  <c r="U3528" i="12"/>
  <c r="J3528" i="12"/>
  <c r="I3528" i="12"/>
  <c r="B3529" i="12"/>
  <c r="E3528" i="12"/>
  <c r="F3528" i="12" s="1"/>
  <c r="K3527" i="12"/>
  <c r="W3528" i="12" l="1"/>
  <c r="Q3528" i="12"/>
  <c r="R3528" i="12" s="1"/>
  <c r="E411" i="13"/>
  <c r="N3529" i="12"/>
  <c r="O3529" i="12" s="1"/>
  <c r="P3529" i="12" s="1"/>
  <c r="U3529" i="12"/>
  <c r="J3529" i="12"/>
  <c r="I3529" i="12"/>
  <c r="B3530" i="12"/>
  <c r="E3529" i="12"/>
  <c r="F3529" i="12" s="1"/>
  <c r="Y3529" i="12"/>
  <c r="V3529" i="12"/>
  <c r="K3528" i="12"/>
  <c r="Q3529" i="12" l="1"/>
  <c r="R3529" i="12" s="1"/>
  <c r="E410" i="13"/>
  <c r="J3530" i="12"/>
  <c r="Y3530" i="12"/>
  <c r="I3530" i="12"/>
  <c r="N3530" i="12"/>
  <c r="O3530" i="12" s="1"/>
  <c r="P3530" i="12" s="1"/>
  <c r="B3531" i="12"/>
  <c r="E3530" i="12"/>
  <c r="F3530" i="12" s="1"/>
  <c r="V3530" i="12"/>
  <c r="U3530" i="12"/>
  <c r="K3529" i="12"/>
  <c r="W3529" i="12"/>
  <c r="Q3530" i="12" l="1"/>
  <c r="R3530" i="12" s="1"/>
  <c r="K3530" i="12"/>
  <c r="W3530" i="12"/>
  <c r="E409" i="13"/>
  <c r="J3531" i="12"/>
  <c r="Y3531" i="12"/>
  <c r="I3531" i="12"/>
  <c r="V3531" i="12"/>
  <c r="B3532" i="12"/>
  <c r="U3531" i="12"/>
  <c r="E3531" i="12"/>
  <c r="F3531" i="12" s="1"/>
  <c r="N3531" i="12"/>
  <c r="O3531" i="12" s="1"/>
  <c r="P3531" i="12" s="1"/>
  <c r="Q3531" i="12" l="1"/>
  <c r="R3531" i="12" s="1"/>
  <c r="K3531" i="12"/>
  <c r="W3531" i="12"/>
  <c r="E408" i="13"/>
  <c r="V3532" i="12"/>
  <c r="B3533" i="12"/>
  <c r="U3532" i="12"/>
  <c r="E3532" i="12"/>
  <c r="F3532" i="12" s="1"/>
  <c r="N3532" i="12"/>
  <c r="O3532" i="12" s="1"/>
  <c r="P3532" i="12" s="1"/>
  <c r="J3532" i="12"/>
  <c r="I3532" i="12"/>
  <c r="Y3532" i="12"/>
  <c r="Q3532" i="12" l="1"/>
  <c r="R3532" i="12" s="1"/>
  <c r="K3532" i="12"/>
  <c r="W3532" i="12"/>
  <c r="E407" i="13"/>
  <c r="J3533" i="12"/>
  <c r="I3533" i="12"/>
  <c r="E3533" i="12"/>
  <c r="F3533" i="12" s="1"/>
  <c r="B3534" i="12"/>
  <c r="Y3533" i="12"/>
  <c r="V3533" i="12"/>
  <c r="U3533" i="12"/>
  <c r="N3533" i="12"/>
  <c r="O3533" i="12" s="1"/>
  <c r="P3533" i="12" s="1"/>
  <c r="W3533" i="12" l="1"/>
  <c r="E406" i="13"/>
  <c r="N3534" i="12"/>
  <c r="O3534" i="12" s="1"/>
  <c r="P3534" i="12" s="1"/>
  <c r="V3534" i="12"/>
  <c r="J3534" i="12"/>
  <c r="I3534" i="12"/>
  <c r="E3534" i="12"/>
  <c r="F3534" i="12" s="1"/>
  <c r="B3535" i="12"/>
  <c r="Y3534" i="12"/>
  <c r="U3534" i="12"/>
  <c r="K3533" i="12"/>
  <c r="Q3533" i="12"/>
  <c r="R3533" i="12" s="1"/>
  <c r="W3534" i="12" l="1"/>
  <c r="Q3534" i="12"/>
  <c r="R3534" i="12" s="1"/>
  <c r="E405" i="13"/>
  <c r="N3535" i="12"/>
  <c r="O3535" i="12" s="1"/>
  <c r="P3535" i="12" s="1"/>
  <c r="J3535" i="12"/>
  <c r="Y3535" i="12"/>
  <c r="I3535" i="12"/>
  <c r="B3536" i="12"/>
  <c r="U3535" i="12"/>
  <c r="E3535" i="12"/>
  <c r="F3535" i="12" s="1"/>
  <c r="V3535" i="12"/>
  <c r="K3534" i="12"/>
  <c r="W3535" i="12" l="1"/>
  <c r="E404" i="13"/>
  <c r="J3536" i="12"/>
  <c r="Y3536" i="12"/>
  <c r="I3536" i="12"/>
  <c r="V3536" i="12"/>
  <c r="N3536" i="12"/>
  <c r="O3536" i="12" s="1"/>
  <c r="P3536" i="12" s="1"/>
  <c r="U3536" i="12"/>
  <c r="E3536" i="12"/>
  <c r="F3536" i="12" s="1"/>
  <c r="B3537" i="12"/>
  <c r="Q3535" i="12"/>
  <c r="R3535" i="12" s="1"/>
  <c r="K3535" i="12"/>
  <c r="W3536" i="12" l="1"/>
  <c r="Q3536" i="12"/>
  <c r="R3536" i="12" s="1"/>
  <c r="K3536" i="12"/>
  <c r="E403" i="13"/>
  <c r="V3537" i="12"/>
  <c r="B3538" i="12"/>
  <c r="U3537" i="12"/>
  <c r="E3537" i="12"/>
  <c r="F3537" i="12" s="1"/>
  <c r="N3537" i="12"/>
  <c r="O3537" i="12" s="1"/>
  <c r="P3537" i="12" s="1"/>
  <c r="Y3537" i="12"/>
  <c r="J3537" i="12"/>
  <c r="I3537" i="12"/>
  <c r="Q3537" i="12" l="1"/>
  <c r="R3537" i="12" s="1"/>
  <c r="K3537" i="12"/>
  <c r="W3537" i="12"/>
  <c r="E402" i="13"/>
  <c r="B3539" i="12"/>
  <c r="U3538" i="12"/>
  <c r="E3538" i="12"/>
  <c r="F3538" i="12" s="1"/>
  <c r="J3538" i="12"/>
  <c r="Y3538" i="12"/>
  <c r="V3538" i="12"/>
  <c r="N3538" i="12"/>
  <c r="O3538" i="12" s="1"/>
  <c r="P3538" i="12" s="1"/>
  <c r="I3538" i="12"/>
  <c r="W3538" i="12" l="1"/>
  <c r="E401" i="13"/>
  <c r="N3539" i="12"/>
  <c r="O3539" i="12" s="1"/>
  <c r="P3539" i="12" s="1"/>
  <c r="Y3539" i="12"/>
  <c r="I3539" i="12"/>
  <c r="B3540" i="12"/>
  <c r="U3539" i="12"/>
  <c r="E3539" i="12"/>
  <c r="F3539" i="12" s="1"/>
  <c r="J3539" i="12"/>
  <c r="V3539" i="12"/>
  <c r="K3538" i="12"/>
  <c r="Q3538" i="12"/>
  <c r="R3538" i="12" s="1"/>
  <c r="W3539" i="12" l="1"/>
  <c r="E400" i="13"/>
  <c r="N3540" i="12"/>
  <c r="O3540" i="12" s="1"/>
  <c r="P3540" i="12" s="1"/>
  <c r="J3540" i="12"/>
  <c r="V3540" i="12"/>
  <c r="B3541" i="12"/>
  <c r="U3540" i="12"/>
  <c r="E3540" i="12"/>
  <c r="F3540" i="12" s="1"/>
  <c r="I3540" i="12"/>
  <c r="Y3540" i="12"/>
  <c r="K3539" i="12"/>
  <c r="Q3539" i="12"/>
  <c r="R3539" i="12" s="1"/>
  <c r="W3540" i="12" l="1"/>
  <c r="E399" i="13"/>
  <c r="J3541" i="12"/>
  <c r="Y3541" i="12"/>
  <c r="I3541" i="12"/>
  <c r="V3541" i="12"/>
  <c r="U3541" i="12"/>
  <c r="N3541" i="12"/>
  <c r="O3541" i="12" s="1"/>
  <c r="P3541" i="12" s="1"/>
  <c r="E3541" i="12"/>
  <c r="F3541" i="12" s="1"/>
  <c r="B3542" i="12"/>
  <c r="K3540" i="12"/>
  <c r="Q3540" i="12"/>
  <c r="R3540" i="12" s="1"/>
  <c r="W3541" i="12" l="1"/>
  <c r="K3541" i="12"/>
  <c r="Q3541" i="12"/>
  <c r="R3541" i="12" s="1"/>
  <c r="E398" i="13"/>
  <c r="Y3542" i="12"/>
  <c r="I3542" i="12"/>
  <c r="V3542" i="12"/>
  <c r="B3543" i="12"/>
  <c r="U3542" i="12"/>
  <c r="E3542" i="12"/>
  <c r="F3542" i="12" s="1"/>
  <c r="N3542" i="12"/>
  <c r="O3542" i="12" s="1"/>
  <c r="P3542" i="12" s="1"/>
  <c r="J3542" i="12"/>
  <c r="W3542" i="12" l="1"/>
  <c r="Q3542" i="12"/>
  <c r="R3542" i="12" s="1"/>
  <c r="K3542" i="12"/>
  <c r="E397" i="13"/>
  <c r="V3543" i="12"/>
  <c r="B3544" i="12"/>
  <c r="U3543" i="12"/>
  <c r="E3543" i="12"/>
  <c r="F3543" i="12" s="1"/>
  <c r="Y3543" i="12"/>
  <c r="I3543" i="12"/>
  <c r="N3543" i="12"/>
  <c r="O3543" i="12" s="1"/>
  <c r="P3543" i="12" s="1"/>
  <c r="J3543" i="12"/>
  <c r="W3543" i="12" l="1"/>
  <c r="E396" i="13"/>
  <c r="N3544" i="12"/>
  <c r="O3544" i="12" s="1"/>
  <c r="P3544" i="12" s="1"/>
  <c r="J3544" i="12"/>
  <c r="Y3544" i="12"/>
  <c r="I3544" i="12"/>
  <c r="V3544" i="12"/>
  <c r="E3544" i="12"/>
  <c r="F3544" i="12" s="1"/>
  <c r="B3545" i="12"/>
  <c r="U3544" i="12"/>
  <c r="K3543" i="12"/>
  <c r="Q3543" i="12"/>
  <c r="R3543" i="12" s="1"/>
  <c r="W3544" i="12" l="1"/>
  <c r="K3544" i="12"/>
  <c r="Q3544" i="12"/>
  <c r="R3544" i="12" s="1"/>
  <c r="E395" i="13"/>
  <c r="N3545" i="12"/>
  <c r="O3545" i="12" s="1"/>
  <c r="P3545" i="12" s="1"/>
  <c r="V3545" i="12"/>
  <c r="B3546" i="12"/>
  <c r="U3545" i="12"/>
  <c r="E3545" i="12"/>
  <c r="F3545" i="12" s="1"/>
  <c r="J3545" i="12"/>
  <c r="I3545" i="12"/>
  <c r="Y3545" i="12"/>
  <c r="W3545" i="12" l="1"/>
  <c r="E394" i="13"/>
  <c r="J3546" i="12"/>
  <c r="Y3546" i="12"/>
  <c r="I3546" i="12"/>
  <c r="V3546" i="12"/>
  <c r="U3546" i="12"/>
  <c r="N3546" i="12"/>
  <c r="O3546" i="12" s="1"/>
  <c r="P3546" i="12" s="1"/>
  <c r="E3546" i="12"/>
  <c r="F3546" i="12" s="1"/>
  <c r="B3547" i="12"/>
  <c r="K3545" i="12"/>
  <c r="Q3545" i="12"/>
  <c r="R3545" i="12" s="1"/>
  <c r="W3546" i="12" l="1"/>
  <c r="K3546" i="12"/>
  <c r="Q3546" i="12"/>
  <c r="R3546" i="12" s="1"/>
  <c r="E393" i="13"/>
  <c r="J3547" i="12"/>
  <c r="Y3547" i="12"/>
  <c r="I3547" i="12"/>
  <c r="V3547" i="12"/>
  <c r="B3548" i="12"/>
  <c r="U3547" i="12"/>
  <c r="E3547" i="12"/>
  <c r="F3547" i="12" s="1"/>
  <c r="N3547" i="12"/>
  <c r="O3547" i="12" s="1"/>
  <c r="P3547" i="12" s="1"/>
  <c r="Q3547" i="12" l="1"/>
  <c r="R3547" i="12" s="1"/>
  <c r="K3547" i="12"/>
  <c r="W3547" i="12"/>
  <c r="E392" i="13"/>
  <c r="V3548" i="12"/>
  <c r="B3549" i="12"/>
  <c r="U3548" i="12"/>
  <c r="E3548" i="12"/>
  <c r="F3548" i="12" s="1"/>
  <c r="N3548" i="12"/>
  <c r="O3548" i="12" s="1"/>
  <c r="P3548" i="12" s="1"/>
  <c r="J3548" i="12"/>
  <c r="I3548" i="12"/>
  <c r="Y3548" i="12"/>
  <c r="K3548" i="12" l="1"/>
  <c r="Q3548" i="12"/>
  <c r="R3548" i="12" s="1"/>
  <c r="W3548" i="12"/>
  <c r="E391" i="13"/>
  <c r="N3549" i="12"/>
  <c r="O3549" i="12" s="1"/>
  <c r="P3549" i="12" s="1"/>
  <c r="J3549" i="12"/>
  <c r="Y3549" i="12"/>
  <c r="I3549" i="12"/>
  <c r="V3549" i="12"/>
  <c r="U3549" i="12"/>
  <c r="E3549" i="12"/>
  <c r="F3549" i="12" s="1"/>
  <c r="B3550" i="12"/>
  <c r="E390" i="13" l="1"/>
  <c r="N3550" i="12"/>
  <c r="O3550" i="12" s="1"/>
  <c r="P3550" i="12" s="1"/>
  <c r="Y3550" i="12"/>
  <c r="V3550" i="12"/>
  <c r="B3551" i="12"/>
  <c r="U3550" i="12"/>
  <c r="J3550" i="12"/>
  <c r="I3550" i="12"/>
  <c r="E3550" i="12"/>
  <c r="F3550" i="12" s="1"/>
  <c r="W3549" i="12"/>
  <c r="K3549" i="12"/>
  <c r="Q3549" i="12"/>
  <c r="R3549" i="12" s="1"/>
  <c r="W3550" i="12" l="1"/>
  <c r="E389" i="13"/>
  <c r="N3551" i="12"/>
  <c r="O3551" i="12" s="1"/>
  <c r="P3551" i="12" s="1"/>
  <c r="J3551" i="12"/>
  <c r="Y3551" i="12"/>
  <c r="I3551" i="12"/>
  <c r="V3551" i="12"/>
  <c r="B3552" i="12"/>
  <c r="U3551" i="12"/>
  <c r="E3551" i="12"/>
  <c r="F3551" i="12" s="1"/>
  <c r="Q3550" i="12"/>
  <c r="R3550" i="12" s="1"/>
  <c r="K3550" i="12"/>
  <c r="W3551" i="12" l="1"/>
  <c r="Q3551" i="12"/>
  <c r="R3551" i="12" s="1"/>
  <c r="K3551" i="12"/>
  <c r="E388" i="13"/>
  <c r="J3552" i="12"/>
  <c r="Y3552" i="12"/>
  <c r="I3552" i="12"/>
  <c r="V3552" i="12"/>
  <c r="B3553" i="12"/>
  <c r="U3552" i="12"/>
  <c r="E3552" i="12"/>
  <c r="F3552" i="12" s="1"/>
  <c r="N3552" i="12"/>
  <c r="O3552" i="12" s="1"/>
  <c r="P3552" i="12" s="1"/>
  <c r="Q3552" i="12" l="1"/>
  <c r="R3552" i="12" s="1"/>
  <c r="W3552" i="12"/>
  <c r="E387" i="13"/>
  <c r="V3553" i="12"/>
  <c r="B3554" i="12"/>
  <c r="U3553" i="12"/>
  <c r="E3553" i="12"/>
  <c r="F3553" i="12" s="1"/>
  <c r="N3553" i="12"/>
  <c r="O3553" i="12" s="1"/>
  <c r="P3553" i="12" s="1"/>
  <c r="J3553" i="12"/>
  <c r="I3553" i="12"/>
  <c r="Y3553" i="12"/>
  <c r="K3552" i="12"/>
  <c r="W3553" i="12" l="1"/>
  <c r="Q3553" i="12"/>
  <c r="R3553" i="12" s="1"/>
  <c r="E386" i="13"/>
  <c r="V3554" i="12"/>
  <c r="B3555" i="12"/>
  <c r="U3554" i="12"/>
  <c r="E3554" i="12"/>
  <c r="F3554" i="12" s="1"/>
  <c r="J3554" i="12"/>
  <c r="Y3554" i="12"/>
  <c r="N3554" i="12"/>
  <c r="O3554" i="12" s="1"/>
  <c r="P3554" i="12" s="1"/>
  <c r="I3554" i="12"/>
  <c r="K3553" i="12"/>
  <c r="W3554" i="12" l="1"/>
  <c r="Q3554" i="12"/>
  <c r="R3554" i="12" s="1"/>
  <c r="E385" i="13"/>
  <c r="N3555" i="12"/>
  <c r="O3555" i="12" s="1"/>
  <c r="P3555" i="12" s="1"/>
  <c r="J3555" i="12"/>
  <c r="Y3555" i="12"/>
  <c r="I3555" i="12"/>
  <c r="B3556" i="12"/>
  <c r="U3555" i="12"/>
  <c r="E3555" i="12"/>
  <c r="F3555" i="12" s="1"/>
  <c r="V3555" i="12"/>
  <c r="K3554" i="12"/>
  <c r="Q3555" i="12" l="1"/>
  <c r="R3555" i="12" s="1"/>
  <c r="W3555" i="12"/>
  <c r="E384" i="13"/>
  <c r="N3556" i="12"/>
  <c r="O3556" i="12" s="1"/>
  <c r="P3556" i="12" s="1"/>
  <c r="J3556" i="12"/>
  <c r="Y3556" i="12"/>
  <c r="I3556" i="12"/>
  <c r="V3556" i="12"/>
  <c r="B3557" i="12"/>
  <c r="U3556" i="12"/>
  <c r="E3556" i="12"/>
  <c r="F3556" i="12" s="1"/>
  <c r="K3555" i="12"/>
  <c r="Q3556" i="12" l="1"/>
  <c r="R3556" i="12" s="1"/>
  <c r="W3556" i="12"/>
  <c r="E383" i="13"/>
  <c r="J3557" i="12"/>
  <c r="Y3557" i="12"/>
  <c r="I3557" i="12"/>
  <c r="V3557" i="12"/>
  <c r="B3558" i="12"/>
  <c r="U3557" i="12"/>
  <c r="E3557" i="12"/>
  <c r="F3557" i="12" s="1"/>
  <c r="N3557" i="12"/>
  <c r="O3557" i="12" s="1"/>
  <c r="P3557" i="12" s="1"/>
  <c r="K3556" i="12"/>
  <c r="K3557" i="12" l="1"/>
  <c r="Q3557" i="12"/>
  <c r="R3557" i="12" s="1"/>
  <c r="W3557" i="12"/>
  <c r="E382" i="13"/>
  <c r="J3558" i="12"/>
  <c r="Y3558" i="12"/>
  <c r="I3558" i="12"/>
  <c r="V3558" i="12"/>
  <c r="B3559" i="12"/>
  <c r="U3558" i="12"/>
  <c r="E3558" i="12"/>
  <c r="F3558" i="12" s="1"/>
  <c r="N3558" i="12"/>
  <c r="O3558" i="12" s="1"/>
  <c r="P3558" i="12" s="1"/>
  <c r="W3558" i="12" l="1"/>
  <c r="K3558" i="12"/>
  <c r="Q3558" i="12"/>
  <c r="R3558" i="12" s="1"/>
  <c r="E381" i="13"/>
  <c r="V3559" i="12"/>
  <c r="B3560" i="12"/>
  <c r="U3559" i="12"/>
  <c r="E3559" i="12"/>
  <c r="F3559" i="12" s="1"/>
  <c r="N3559" i="12"/>
  <c r="O3559" i="12" s="1"/>
  <c r="P3559" i="12" s="1"/>
  <c r="Y3559" i="12"/>
  <c r="I3559" i="12"/>
  <c r="J3559" i="12"/>
  <c r="W3559" i="12" l="1"/>
  <c r="Q3559" i="12"/>
  <c r="R3559" i="12" s="1"/>
  <c r="K3559" i="12"/>
  <c r="E380" i="13"/>
  <c r="N3560" i="12"/>
  <c r="O3560" i="12" s="1"/>
  <c r="P3560" i="12" s="1"/>
  <c r="J3560" i="12"/>
  <c r="Y3560" i="12"/>
  <c r="I3560" i="12"/>
  <c r="V3560" i="12"/>
  <c r="B3561" i="12"/>
  <c r="U3560" i="12"/>
  <c r="E3560" i="12"/>
  <c r="F3560" i="12" s="1"/>
  <c r="W3560" i="12" l="1"/>
  <c r="E379" i="13"/>
  <c r="N3561" i="12"/>
  <c r="O3561" i="12" s="1"/>
  <c r="P3561" i="12" s="1"/>
  <c r="J3561" i="12"/>
  <c r="Y3561" i="12"/>
  <c r="I3561" i="12"/>
  <c r="V3561" i="12"/>
  <c r="B3562" i="12"/>
  <c r="U3561" i="12"/>
  <c r="E3561" i="12"/>
  <c r="F3561" i="12" s="1"/>
  <c r="K3560" i="12"/>
  <c r="Q3560" i="12"/>
  <c r="R3560" i="12" s="1"/>
  <c r="K3561" i="12" l="1"/>
  <c r="Q3561" i="12"/>
  <c r="R3561" i="12" s="1"/>
  <c r="W3561" i="12"/>
  <c r="E378" i="13"/>
  <c r="N3562" i="12"/>
  <c r="O3562" i="12" s="1"/>
  <c r="P3562" i="12" s="1"/>
  <c r="J3562" i="12"/>
  <c r="Y3562" i="12"/>
  <c r="I3562" i="12"/>
  <c r="V3562" i="12"/>
  <c r="B3563" i="12"/>
  <c r="U3562" i="12"/>
  <c r="E3562" i="12"/>
  <c r="F3562" i="12" s="1"/>
  <c r="K3562" i="12" l="1"/>
  <c r="Q3562" i="12"/>
  <c r="R3562" i="12" s="1"/>
  <c r="W3562" i="12"/>
  <c r="E377" i="13"/>
  <c r="J3563" i="12"/>
  <c r="Y3563" i="12"/>
  <c r="I3563" i="12"/>
  <c r="V3563" i="12"/>
  <c r="B3564" i="12"/>
  <c r="U3563" i="12"/>
  <c r="E3563" i="12"/>
  <c r="F3563" i="12" s="1"/>
  <c r="N3563" i="12"/>
  <c r="O3563" i="12" s="1"/>
  <c r="P3563" i="12" s="1"/>
  <c r="K3563" i="12" l="1"/>
  <c r="Q3563" i="12"/>
  <c r="R3563" i="12" s="1"/>
  <c r="W3563" i="12"/>
  <c r="E376" i="13"/>
  <c r="V3564" i="12"/>
  <c r="B3565" i="12"/>
  <c r="U3564" i="12"/>
  <c r="E3564" i="12"/>
  <c r="F3564" i="12" s="1"/>
  <c r="N3564" i="12"/>
  <c r="O3564" i="12" s="1"/>
  <c r="P3564" i="12" s="1"/>
  <c r="J3564" i="12"/>
  <c r="Y3564" i="12"/>
  <c r="I3564" i="12"/>
  <c r="W3564" i="12" l="1"/>
  <c r="K3564" i="12"/>
  <c r="Q3564" i="12"/>
  <c r="R3564" i="12" s="1"/>
  <c r="E375" i="13"/>
  <c r="B3566" i="12"/>
  <c r="U3565" i="12"/>
  <c r="E3565" i="12"/>
  <c r="F3565" i="12" s="1"/>
  <c r="N3565" i="12"/>
  <c r="O3565" i="12" s="1"/>
  <c r="P3565" i="12" s="1"/>
  <c r="J3565" i="12"/>
  <c r="Y3565" i="12"/>
  <c r="I3565" i="12"/>
  <c r="V3565" i="12"/>
  <c r="Q3565" i="12" l="1"/>
  <c r="R3565" i="12" s="1"/>
  <c r="K3565" i="12"/>
  <c r="W3565" i="12"/>
  <c r="E374" i="13"/>
  <c r="N3566" i="12"/>
  <c r="O3566" i="12" s="1"/>
  <c r="P3566" i="12" s="1"/>
  <c r="J3566" i="12"/>
  <c r="Y3566" i="12"/>
  <c r="I3566" i="12"/>
  <c r="V3566" i="12"/>
  <c r="U3566" i="12"/>
  <c r="E3566" i="12"/>
  <c r="F3566" i="12" s="1"/>
  <c r="B3567" i="12"/>
  <c r="W3566" i="12" l="1"/>
  <c r="Q3566" i="12"/>
  <c r="R3566" i="12" s="1"/>
  <c r="E373" i="13"/>
  <c r="N3567" i="12"/>
  <c r="O3567" i="12" s="1"/>
  <c r="P3567" i="12" s="1"/>
  <c r="J3567" i="12"/>
  <c r="Y3567" i="12"/>
  <c r="I3567" i="12"/>
  <c r="V3567" i="12"/>
  <c r="B3568" i="12"/>
  <c r="U3567" i="12"/>
  <c r="E3567" i="12"/>
  <c r="F3567" i="12" s="1"/>
  <c r="K3566" i="12"/>
  <c r="K3567" i="12" l="1"/>
  <c r="Q3567" i="12"/>
  <c r="R3567" i="12" s="1"/>
  <c r="W3567" i="12"/>
  <c r="E372" i="13"/>
  <c r="J3568" i="12"/>
  <c r="Y3568" i="12"/>
  <c r="I3568" i="12"/>
  <c r="V3568" i="12"/>
  <c r="B3569" i="12"/>
  <c r="U3568" i="12"/>
  <c r="E3568" i="12"/>
  <c r="F3568" i="12" s="1"/>
  <c r="N3568" i="12"/>
  <c r="O3568" i="12" s="1"/>
  <c r="P3568" i="12" s="1"/>
  <c r="W3568" i="12" l="1"/>
  <c r="Q3568" i="12"/>
  <c r="R3568" i="12" s="1"/>
  <c r="E371" i="13"/>
  <c r="Y3569" i="12"/>
  <c r="I3569" i="12"/>
  <c r="V3569" i="12"/>
  <c r="B3570" i="12"/>
  <c r="U3569" i="12"/>
  <c r="E3569" i="12"/>
  <c r="F3569" i="12" s="1"/>
  <c r="N3569" i="12"/>
  <c r="O3569" i="12" s="1"/>
  <c r="P3569" i="12" s="1"/>
  <c r="J3569" i="12"/>
  <c r="K3568" i="12"/>
  <c r="W3569" i="12" l="1"/>
  <c r="Q3569" i="12"/>
  <c r="R3569" i="12" s="1"/>
  <c r="E370" i="13"/>
  <c r="V3570" i="12"/>
  <c r="B3571" i="12"/>
  <c r="U3570" i="12"/>
  <c r="E3570" i="12"/>
  <c r="F3570" i="12" s="1"/>
  <c r="N3570" i="12"/>
  <c r="O3570" i="12" s="1"/>
  <c r="P3570" i="12" s="1"/>
  <c r="J3570" i="12"/>
  <c r="I3570" i="12"/>
  <c r="Y3570" i="12"/>
  <c r="K3569" i="12"/>
  <c r="W3570" i="12" l="1"/>
  <c r="E369" i="13"/>
  <c r="N3571" i="12"/>
  <c r="O3571" i="12" s="1"/>
  <c r="P3571" i="12" s="1"/>
  <c r="J3571" i="12"/>
  <c r="Y3571" i="12"/>
  <c r="I3571" i="12"/>
  <c r="B3572" i="12"/>
  <c r="U3571" i="12"/>
  <c r="E3571" i="12"/>
  <c r="F3571" i="12" s="1"/>
  <c r="V3571" i="12"/>
  <c r="K3570" i="12"/>
  <c r="Q3570" i="12"/>
  <c r="R3570" i="12" s="1"/>
  <c r="K3571" i="12" l="1"/>
  <c r="Q3571" i="12"/>
  <c r="R3571" i="12" s="1"/>
  <c r="W3571" i="12"/>
  <c r="E368" i="13"/>
  <c r="N3572" i="12"/>
  <c r="O3572" i="12" s="1"/>
  <c r="P3572" i="12" s="1"/>
  <c r="J3572" i="12"/>
  <c r="Y3572" i="12"/>
  <c r="I3572" i="12"/>
  <c r="V3572" i="12"/>
  <c r="B3573" i="12"/>
  <c r="U3572" i="12"/>
  <c r="E3572" i="12"/>
  <c r="F3572" i="12" s="1"/>
  <c r="W3572" i="12" l="1"/>
  <c r="Q3572" i="12"/>
  <c r="R3572" i="12" s="1"/>
  <c r="K3572" i="12"/>
  <c r="E367" i="13"/>
  <c r="J3573" i="12"/>
  <c r="Y3573" i="12"/>
  <c r="I3573" i="12"/>
  <c r="V3573" i="12"/>
  <c r="B3574" i="12"/>
  <c r="U3573" i="12"/>
  <c r="E3573" i="12"/>
  <c r="F3573" i="12" s="1"/>
  <c r="N3573" i="12"/>
  <c r="O3573" i="12" s="1"/>
  <c r="P3573" i="12" s="1"/>
  <c r="W3573" i="12" l="1"/>
  <c r="Q3573" i="12"/>
  <c r="R3573" i="12" s="1"/>
  <c r="E366" i="13"/>
  <c r="J3574" i="12"/>
  <c r="Y3574" i="12"/>
  <c r="I3574" i="12"/>
  <c r="V3574" i="12"/>
  <c r="B3575" i="12"/>
  <c r="U3574" i="12"/>
  <c r="E3574" i="12"/>
  <c r="F3574" i="12" s="1"/>
  <c r="N3574" i="12"/>
  <c r="O3574" i="12" s="1"/>
  <c r="P3574" i="12" s="1"/>
  <c r="K3573" i="12"/>
  <c r="W3574" i="12" l="1"/>
  <c r="Q3574" i="12"/>
  <c r="R3574" i="12" s="1"/>
  <c r="E365" i="13"/>
  <c r="V3575" i="12"/>
  <c r="B3576" i="12"/>
  <c r="U3575" i="12"/>
  <c r="E3575" i="12"/>
  <c r="F3575" i="12" s="1"/>
  <c r="N3575" i="12"/>
  <c r="O3575" i="12" s="1"/>
  <c r="P3575" i="12" s="1"/>
  <c r="Y3575" i="12"/>
  <c r="I3575" i="12"/>
  <c r="J3575" i="12"/>
  <c r="K3574" i="12"/>
  <c r="W3575" i="12" l="1"/>
  <c r="Q3575" i="12"/>
  <c r="R3575" i="12" s="1"/>
  <c r="E364" i="13"/>
  <c r="N3576" i="12"/>
  <c r="O3576" i="12" s="1"/>
  <c r="P3576" i="12" s="1"/>
  <c r="J3576" i="12"/>
  <c r="Y3576" i="12"/>
  <c r="I3576" i="12"/>
  <c r="V3576" i="12"/>
  <c r="B3577" i="12"/>
  <c r="U3576" i="12"/>
  <c r="E3576" i="12"/>
  <c r="F3576" i="12" s="1"/>
  <c r="K3575" i="12"/>
  <c r="Q3576" i="12" l="1"/>
  <c r="R3576" i="12" s="1"/>
  <c r="W3576" i="12"/>
  <c r="E363" i="13"/>
  <c r="N3577" i="12"/>
  <c r="O3577" i="12" s="1"/>
  <c r="P3577" i="12" s="1"/>
  <c r="J3577" i="12"/>
  <c r="Y3577" i="12"/>
  <c r="I3577" i="12"/>
  <c r="V3577" i="12"/>
  <c r="B3578" i="12"/>
  <c r="U3577" i="12"/>
  <c r="E3577" i="12"/>
  <c r="F3577" i="12" s="1"/>
  <c r="K3576" i="12"/>
  <c r="W3577" i="12" l="1"/>
  <c r="K3577" i="12"/>
  <c r="Q3577" i="12"/>
  <c r="R3577" i="12" s="1"/>
  <c r="E362" i="13"/>
  <c r="N3578" i="12"/>
  <c r="O3578" i="12" s="1"/>
  <c r="P3578" i="12" s="1"/>
  <c r="J3578" i="12"/>
  <c r="Y3578" i="12"/>
  <c r="I3578" i="12"/>
  <c r="V3578" i="12"/>
  <c r="B3579" i="12"/>
  <c r="U3578" i="12"/>
  <c r="E3578" i="12"/>
  <c r="F3578" i="12" s="1"/>
  <c r="Q3578" i="12" l="1"/>
  <c r="R3578" i="12" s="1"/>
  <c r="W3578" i="12"/>
  <c r="E361" i="13"/>
  <c r="J3579" i="12"/>
  <c r="Y3579" i="12"/>
  <c r="I3579" i="12"/>
  <c r="V3579" i="12"/>
  <c r="B3580" i="12"/>
  <c r="U3579" i="12"/>
  <c r="E3579" i="12"/>
  <c r="F3579" i="12" s="1"/>
  <c r="N3579" i="12"/>
  <c r="O3579" i="12" s="1"/>
  <c r="P3579" i="12" s="1"/>
  <c r="K3578" i="12"/>
  <c r="W3579" i="12" l="1"/>
  <c r="E360" i="13"/>
  <c r="V3580" i="12"/>
  <c r="U3580" i="12"/>
  <c r="E3580" i="12"/>
  <c r="F3580" i="12" s="1"/>
  <c r="B3581" i="12"/>
  <c r="N3580" i="12"/>
  <c r="O3580" i="12" s="1"/>
  <c r="P3580" i="12" s="1"/>
  <c r="J3580" i="12"/>
  <c r="Y3580" i="12"/>
  <c r="I3580" i="12"/>
  <c r="K3579" i="12"/>
  <c r="Q3579" i="12"/>
  <c r="R3579" i="12" s="1"/>
  <c r="W3580" i="12" l="1"/>
  <c r="Q3580" i="12"/>
  <c r="R3580" i="12" s="1"/>
  <c r="E359" i="13"/>
  <c r="N3581" i="12"/>
  <c r="O3581" i="12" s="1"/>
  <c r="P3581" i="12" s="1"/>
  <c r="V3581" i="12"/>
  <c r="E3581" i="12"/>
  <c r="F3581" i="12" s="1"/>
  <c r="U3581" i="12"/>
  <c r="B3582" i="12"/>
  <c r="J3581" i="12"/>
  <c r="Y3581" i="12"/>
  <c r="I3581" i="12"/>
  <c r="K3580" i="12"/>
  <c r="W3581" i="12" l="1"/>
  <c r="E358" i="13"/>
  <c r="J3582" i="12"/>
  <c r="Y3582" i="12"/>
  <c r="E3582" i="12"/>
  <c r="F3582" i="12" s="1"/>
  <c r="V3582" i="12"/>
  <c r="U3582" i="12"/>
  <c r="B3583" i="12"/>
  <c r="N3582" i="12"/>
  <c r="O3582" i="12" s="1"/>
  <c r="P3582" i="12" s="1"/>
  <c r="I3582" i="12"/>
  <c r="K3581" i="12"/>
  <c r="Q3581" i="12"/>
  <c r="R3581" i="12" s="1"/>
  <c r="W3582" i="12" l="1"/>
  <c r="Q3582" i="12"/>
  <c r="R3582" i="12" s="1"/>
  <c r="E357" i="13"/>
  <c r="J3583" i="12"/>
  <c r="B3584" i="12"/>
  <c r="U3583" i="12"/>
  <c r="E3583" i="12"/>
  <c r="F3583" i="12" s="1"/>
  <c r="I3583" i="12"/>
  <c r="Y3583" i="12"/>
  <c r="V3583" i="12"/>
  <c r="N3583" i="12"/>
  <c r="O3583" i="12" s="1"/>
  <c r="P3583" i="12" s="1"/>
  <c r="K3582" i="12"/>
  <c r="W3583" i="12" l="1"/>
  <c r="K3583" i="12"/>
  <c r="E356" i="13"/>
  <c r="J3584" i="12"/>
  <c r="B3585" i="12"/>
  <c r="U3584" i="12"/>
  <c r="E3584" i="12"/>
  <c r="F3584" i="12" s="1"/>
  <c r="Y3584" i="12"/>
  <c r="V3584" i="12"/>
  <c r="N3584" i="12"/>
  <c r="O3584" i="12" s="1"/>
  <c r="P3584" i="12" s="1"/>
  <c r="I3584" i="12"/>
  <c r="Q3583" i="12"/>
  <c r="R3583" i="12" s="1"/>
  <c r="W3584" i="12" l="1"/>
  <c r="E355" i="13"/>
  <c r="B3586" i="12"/>
  <c r="U3585" i="12"/>
  <c r="E3585" i="12"/>
  <c r="F3585" i="12" s="1"/>
  <c r="J3585" i="12"/>
  <c r="I3585" i="12"/>
  <c r="Y3585" i="12"/>
  <c r="V3585" i="12"/>
  <c r="N3585" i="12"/>
  <c r="O3585" i="12" s="1"/>
  <c r="P3585" i="12" s="1"/>
  <c r="K3584" i="12"/>
  <c r="Q3584" i="12"/>
  <c r="R3584" i="12" s="1"/>
  <c r="Q3585" i="12" l="1"/>
  <c r="R3585" i="12" s="1"/>
  <c r="K3585" i="12"/>
  <c r="W3585" i="12"/>
  <c r="E354" i="13"/>
  <c r="N3586" i="12"/>
  <c r="O3586" i="12" s="1"/>
  <c r="P3586" i="12" s="1"/>
  <c r="E3586" i="12"/>
  <c r="F3586" i="12" s="1"/>
  <c r="Y3586" i="12"/>
  <c r="V3586" i="12"/>
  <c r="U3586" i="12"/>
  <c r="J3586" i="12"/>
  <c r="I3586" i="12"/>
  <c r="B3587" i="12"/>
  <c r="K3586" i="12" l="1"/>
  <c r="Q3586" i="12"/>
  <c r="R3586" i="12" s="1"/>
  <c r="E353" i="13"/>
  <c r="N3587" i="12"/>
  <c r="O3587" i="12" s="1"/>
  <c r="P3587" i="12" s="1"/>
  <c r="Y3587" i="12"/>
  <c r="I3587" i="12"/>
  <c r="B3588" i="12"/>
  <c r="U3587" i="12"/>
  <c r="E3587" i="12"/>
  <c r="F3587" i="12" s="1"/>
  <c r="V3587" i="12"/>
  <c r="J3587" i="12"/>
  <c r="W3586" i="12"/>
  <c r="K3587" i="12" l="1"/>
  <c r="Q3587" i="12"/>
  <c r="R3587" i="12" s="1"/>
  <c r="W3587" i="12"/>
  <c r="E352" i="13"/>
  <c r="N3588" i="12"/>
  <c r="O3588" i="12" s="1"/>
  <c r="P3588" i="12" s="1"/>
  <c r="J3588" i="12"/>
  <c r="Y3588" i="12"/>
  <c r="I3588" i="12"/>
  <c r="V3588" i="12"/>
  <c r="U3588" i="12"/>
  <c r="B3589" i="12"/>
  <c r="E3588" i="12"/>
  <c r="F3588" i="12" s="1"/>
  <c r="W3588" i="12" l="1"/>
  <c r="E351" i="13"/>
  <c r="Y3589" i="12"/>
  <c r="I3589" i="12"/>
  <c r="V3589" i="12"/>
  <c r="B3590" i="12"/>
  <c r="U3589" i="12"/>
  <c r="E3589" i="12"/>
  <c r="F3589" i="12" s="1"/>
  <c r="N3589" i="12"/>
  <c r="O3589" i="12" s="1"/>
  <c r="P3589" i="12" s="1"/>
  <c r="J3589" i="12"/>
  <c r="Q3588" i="12"/>
  <c r="R3588" i="12" s="1"/>
  <c r="K3588" i="12"/>
  <c r="W3589" i="12" l="1"/>
  <c r="E350" i="13"/>
  <c r="V3590" i="12"/>
  <c r="B3591" i="12"/>
  <c r="U3590" i="12"/>
  <c r="E3590" i="12"/>
  <c r="F3590" i="12" s="1"/>
  <c r="N3590" i="12"/>
  <c r="O3590" i="12" s="1"/>
  <c r="P3590" i="12" s="1"/>
  <c r="J3590" i="12"/>
  <c r="I3590" i="12"/>
  <c r="Y3590" i="12"/>
  <c r="K3589" i="12"/>
  <c r="Q3589" i="12"/>
  <c r="R3589" i="12" s="1"/>
  <c r="W3590" i="12" l="1"/>
  <c r="Q3590" i="12"/>
  <c r="R3590" i="12" s="1"/>
  <c r="E349" i="13"/>
  <c r="B3592" i="12"/>
  <c r="U3591" i="12"/>
  <c r="E3591" i="12"/>
  <c r="F3591" i="12" s="1"/>
  <c r="Y3591" i="12"/>
  <c r="I3591" i="12"/>
  <c r="J3591" i="12"/>
  <c r="V3591" i="12"/>
  <c r="N3591" i="12"/>
  <c r="O3591" i="12" s="1"/>
  <c r="P3591" i="12" s="1"/>
  <c r="K3590" i="12"/>
  <c r="Q3591" i="12" l="1"/>
  <c r="R3591" i="12" s="1"/>
  <c r="W3591" i="12"/>
  <c r="E348" i="13"/>
  <c r="N3592" i="12"/>
  <c r="O3592" i="12" s="1"/>
  <c r="P3592" i="12" s="1"/>
  <c r="J3592" i="12"/>
  <c r="V3592" i="12"/>
  <c r="I3592" i="12"/>
  <c r="B3593" i="12"/>
  <c r="E3592" i="12"/>
  <c r="F3592" i="12" s="1"/>
  <c r="Y3592" i="12"/>
  <c r="U3592" i="12"/>
  <c r="K3591" i="12"/>
  <c r="W3592" i="12" l="1"/>
  <c r="Q3592" i="12"/>
  <c r="R3592" i="12" s="1"/>
  <c r="E347" i="13"/>
  <c r="J3593" i="12"/>
  <c r="Y3593" i="12"/>
  <c r="I3593" i="12"/>
  <c r="B3594" i="12"/>
  <c r="E3593" i="12"/>
  <c r="F3593" i="12" s="1"/>
  <c r="V3593" i="12"/>
  <c r="U3593" i="12"/>
  <c r="N3593" i="12"/>
  <c r="O3593" i="12" s="1"/>
  <c r="P3593" i="12" s="1"/>
  <c r="K3592" i="12"/>
  <c r="Q3593" i="12" l="1"/>
  <c r="R3593" i="12" s="1"/>
  <c r="E346" i="13"/>
  <c r="J3594" i="12"/>
  <c r="Y3594" i="12"/>
  <c r="I3594" i="12"/>
  <c r="V3594" i="12"/>
  <c r="B3595" i="12"/>
  <c r="U3594" i="12"/>
  <c r="N3594" i="12"/>
  <c r="O3594" i="12" s="1"/>
  <c r="P3594" i="12" s="1"/>
  <c r="E3594" i="12"/>
  <c r="F3594" i="12" s="1"/>
  <c r="K3593" i="12"/>
  <c r="W3593" i="12"/>
  <c r="W3594" i="12" l="1"/>
  <c r="E345" i="13"/>
  <c r="Y3595" i="12"/>
  <c r="I3595" i="12"/>
  <c r="V3595" i="12"/>
  <c r="B3596" i="12"/>
  <c r="U3595" i="12"/>
  <c r="E3595" i="12"/>
  <c r="F3595" i="12" s="1"/>
  <c r="J3595" i="12"/>
  <c r="N3595" i="12"/>
  <c r="O3595" i="12" s="1"/>
  <c r="P3595" i="12" s="1"/>
  <c r="K3594" i="12"/>
  <c r="Q3594" i="12"/>
  <c r="R3594" i="12" s="1"/>
  <c r="W3595" i="12" l="1"/>
  <c r="E344" i="13"/>
  <c r="V3596" i="12"/>
  <c r="B3597" i="12"/>
  <c r="U3596" i="12"/>
  <c r="E3596" i="12"/>
  <c r="F3596" i="12" s="1"/>
  <c r="N3596" i="12"/>
  <c r="O3596" i="12" s="1"/>
  <c r="P3596" i="12" s="1"/>
  <c r="J3596" i="12"/>
  <c r="I3596" i="12"/>
  <c r="Y3596" i="12"/>
  <c r="K3595" i="12"/>
  <c r="Q3595" i="12"/>
  <c r="R3595" i="12" s="1"/>
  <c r="W3596" i="12" l="1"/>
  <c r="Q3596" i="12"/>
  <c r="R3596" i="12" s="1"/>
  <c r="E343" i="13"/>
  <c r="N3597" i="12"/>
  <c r="O3597" i="12" s="1"/>
  <c r="P3597" i="12" s="1"/>
  <c r="I3597" i="12"/>
  <c r="E3597" i="12"/>
  <c r="F3597" i="12" s="1"/>
  <c r="B3598" i="12"/>
  <c r="Y3597" i="12"/>
  <c r="V3597" i="12"/>
  <c r="U3597" i="12"/>
  <c r="J3597" i="12"/>
  <c r="K3596" i="12"/>
  <c r="W3597" i="12" l="1"/>
  <c r="E342" i="13"/>
  <c r="N3598" i="12"/>
  <c r="O3598" i="12" s="1"/>
  <c r="P3598" i="12" s="1"/>
  <c r="J3598" i="12"/>
  <c r="I3598" i="12"/>
  <c r="E3598" i="12"/>
  <c r="F3598" i="12" s="1"/>
  <c r="B3599" i="12"/>
  <c r="Y3598" i="12"/>
  <c r="V3598" i="12"/>
  <c r="U3598" i="12"/>
  <c r="K3597" i="12"/>
  <c r="Q3597" i="12"/>
  <c r="R3597" i="12" s="1"/>
  <c r="W3598" i="12" l="1"/>
  <c r="Q3598" i="12"/>
  <c r="R3598" i="12" s="1"/>
  <c r="E341" i="13"/>
  <c r="J3599" i="12"/>
  <c r="Y3599" i="12"/>
  <c r="I3599" i="12"/>
  <c r="B3600" i="12"/>
  <c r="U3599" i="12"/>
  <c r="E3599" i="12"/>
  <c r="F3599" i="12" s="1"/>
  <c r="N3599" i="12"/>
  <c r="O3599" i="12" s="1"/>
  <c r="P3599" i="12" s="1"/>
  <c r="V3599" i="12"/>
  <c r="K3598" i="12"/>
  <c r="W3599" i="12" l="1"/>
  <c r="Q3599" i="12"/>
  <c r="R3599" i="12" s="1"/>
  <c r="E340" i="13"/>
  <c r="J3600" i="12"/>
  <c r="Y3600" i="12"/>
  <c r="I3600" i="12"/>
  <c r="V3600" i="12"/>
  <c r="B3601" i="12"/>
  <c r="U3600" i="12"/>
  <c r="E3600" i="12"/>
  <c r="F3600" i="12" s="1"/>
  <c r="N3600" i="12"/>
  <c r="O3600" i="12" s="1"/>
  <c r="P3600" i="12" s="1"/>
  <c r="K3599" i="12"/>
  <c r="K3600" i="12" l="1"/>
  <c r="Q3600" i="12"/>
  <c r="R3600" i="12" s="1"/>
  <c r="W3600" i="12"/>
  <c r="E339" i="13"/>
  <c r="V3601" i="12"/>
  <c r="B3602" i="12"/>
  <c r="U3601" i="12"/>
  <c r="E3601" i="12"/>
  <c r="F3601" i="12" s="1"/>
  <c r="Y3601" i="12"/>
  <c r="N3601" i="12"/>
  <c r="O3601" i="12" s="1"/>
  <c r="P3601" i="12" s="1"/>
  <c r="J3601" i="12"/>
  <c r="I3601" i="12"/>
  <c r="W3601" i="12" l="1"/>
  <c r="Q3601" i="12"/>
  <c r="R3601" i="12" s="1"/>
  <c r="E338" i="13"/>
  <c r="N3602" i="12"/>
  <c r="O3602" i="12" s="1"/>
  <c r="P3602" i="12" s="1"/>
  <c r="Y3602" i="12"/>
  <c r="I3602" i="12"/>
  <c r="B3603" i="12"/>
  <c r="V3602" i="12"/>
  <c r="U3602" i="12"/>
  <c r="J3602" i="12"/>
  <c r="E3602" i="12"/>
  <c r="F3602" i="12" s="1"/>
  <c r="K3601" i="12"/>
  <c r="K3602" i="12" l="1"/>
  <c r="W3602" i="12"/>
  <c r="E337" i="13"/>
  <c r="N3603" i="12"/>
  <c r="O3603" i="12" s="1"/>
  <c r="P3603" i="12" s="1"/>
  <c r="Y3603" i="12"/>
  <c r="I3603" i="12"/>
  <c r="V3603" i="12"/>
  <c r="B3604" i="12"/>
  <c r="U3603" i="12"/>
  <c r="E3603" i="12"/>
  <c r="F3603" i="12" s="1"/>
  <c r="J3603" i="12"/>
  <c r="Q3602" i="12"/>
  <c r="R3602" i="12" s="1"/>
  <c r="W3603" i="12" l="1"/>
  <c r="E336" i="13"/>
  <c r="N3604" i="12"/>
  <c r="O3604" i="12" s="1"/>
  <c r="P3604" i="12" s="1"/>
  <c r="J3604" i="12"/>
  <c r="Y3604" i="12"/>
  <c r="I3604" i="12"/>
  <c r="V3604" i="12"/>
  <c r="E3604" i="12"/>
  <c r="F3604" i="12" s="1"/>
  <c r="B3605" i="12"/>
  <c r="U3604" i="12"/>
  <c r="K3603" i="12"/>
  <c r="Q3603" i="12"/>
  <c r="R3603" i="12" s="1"/>
  <c r="Q3604" i="12" l="1"/>
  <c r="R3604" i="12" s="1"/>
  <c r="K3604" i="12"/>
  <c r="W3604" i="12"/>
  <c r="E335" i="13"/>
  <c r="J3605" i="12"/>
  <c r="Y3605" i="12"/>
  <c r="I3605" i="12"/>
  <c r="V3605" i="12"/>
  <c r="B3606" i="12"/>
  <c r="U3605" i="12"/>
  <c r="E3605" i="12"/>
  <c r="F3605" i="12" s="1"/>
  <c r="N3605" i="12"/>
  <c r="O3605" i="12" s="1"/>
  <c r="P3605" i="12" s="1"/>
  <c r="K3605" i="12" l="1"/>
  <c r="Q3605" i="12"/>
  <c r="R3605" i="12" s="1"/>
  <c r="W3605" i="12"/>
  <c r="E334" i="13"/>
  <c r="V3606" i="12"/>
  <c r="B3607" i="12"/>
  <c r="U3606" i="12"/>
  <c r="E3606" i="12"/>
  <c r="F3606" i="12" s="1"/>
  <c r="N3606" i="12"/>
  <c r="O3606" i="12" s="1"/>
  <c r="P3606" i="12" s="1"/>
  <c r="Y3606" i="12"/>
  <c r="J3606" i="12"/>
  <c r="I3606" i="12"/>
  <c r="W3606" i="12" l="1"/>
  <c r="Q3606" i="12"/>
  <c r="R3606" i="12" s="1"/>
  <c r="K3606" i="12"/>
  <c r="E333" i="13"/>
  <c r="B3608" i="12"/>
  <c r="U3607" i="12"/>
  <c r="E3607" i="12"/>
  <c r="F3607" i="12" s="1"/>
  <c r="N3607" i="12"/>
  <c r="O3607" i="12" s="1"/>
  <c r="P3607" i="12" s="1"/>
  <c r="J3607" i="12"/>
  <c r="Y3607" i="12"/>
  <c r="I3607" i="12"/>
  <c r="V3607" i="12"/>
  <c r="Q3607" i="12" l="1"/>
  <c r="R3607" i="12" s="1"/>
  <c r="K3607" i="12"/>
  <c r="W3607" i="12"/>
  <c r="E332" i="13"/>
  <c r="N3608" i="12"/>
  <c r="O3608" i="12" s="1"/>
  <c r="P3608" i="12" s="1"/>
  <c r="J3608" i="12"/>
  <c r="V3608" i="12"/>
  <c r="B3609" i="12"/>
  <c r="Y3608" i="12"/>
  <c r="U3608" i="12"/>
  <c r="I3608" i="12"/>
  <c r="E3608" i="12"/>
  <c r="F3608" i="12" s="1"/>
  <c r="K3608" i="12" l="1"/>
  <c r="W3608" i="12"/>
  <c r="Q3608" i="12"/>
  <c r="R3608" i="12" s="1"/>
  <c r="E331" i="13"/>
  <c r="N3609" i="12"/>
  <c r="O3609" i="12" s="1"/>
  <c r="P3609" i="12" s="1"/>
  <c r="J3609" i="12"/>
  <c r="Y3609" i="12"/>
  <c r="I3609" i="12"/>
  <c r="B3610" i="12"/>
  <c r="U3609" i="12"/>
  <c r="E3609" i="12"/>
  <c r="F3609" i="12" s="1"/>
  <c r="V3609" i="12"/>
  <c r="Q3609" i="12" l="1"/>
  <c r="R3609" i="12" s="1"/>
  <c r="W3609" i="12"/>
  <c r="E330" i="13"/>
  <c r="J3610" i="12"/>
  <c r="Y3610" i="12"/>
  <c r="I3610" i="12"/>
  <c r="V3610" i="12"/>
  <c r="B3611" i="12"/>
  <c r="U3610" i="12"/>
  <c r="E3610" i="12"/>
  <c r="F3610" i="12" s="1"/>
  <c r="N3610" i="12"/>
  <c r="O3610" i="12" s="1"/>
  <c r="P3610" i="12" s="1"/>
  <c r="K3609" i="12"/>
  <c r="K3610" i="12" l="1"/>
  <c r="Q3610" i="12"/>
  <c r="R3610" i="12" s="1"/>
  <c r="W3610" i="12"/>
  <c r="E329" i="13"/>
  <c r="Y3611" i="12"/>
  <c r="I3611" i="12"/>
  <c r="V3611" i="12"/>
  <c r="B3612" i="12"/>
  <c r="U3611" i="12"/>
  <c r="E3611" i="12"/>
  <c r="F3611" i="12" s="1"/>
  <c r="N3611" i="12"/>
  <c r="O3611" i="12" s="1"/>
  <c r="P3611" i="12" s="1"/>
  <c r="J3611" i="12"/>
  <c r="W3611" i="12" l="1"/>
  <c r="Q3611" i="12"/>
  <c r="R3611" i="12" s="1"/>
  <c r="E328" i="13"/>
  <c r="V3612" i="12"/>
  <c r="B3613" i="12"/>
  <c r="U3612" i="12"/>
  <c r="E3612" i="12"/>
  <c r="F3612" i="12" s="1"/>
  <c r="N3612" i="12"/>
  <c r="O3612" i="12" s="1"/>
  <c r="P3612" i="12" s="1"/>
  <c r="J3612" i="12"/>
  <c r="Y3612" i="12"/>
  <c r="I3612" i="12"/>
  <c r="K3611" i="12"/>
  <c r="E327" i="13" l="1"/>
  <c r="N3613" i="12"/>
  <c r="O3613" i="12" s="1"/>
  <c r="P3613" i="12" s="1"/>
  <c r="Y3613" i="12"/>
  <c r="I3613" i="12"/>
  <c r="E3613" i="12"/>
  <c r="F3613" i="12" s="1"/>
  <c r="B3614" i="12"/>
  <c r="V3613" i="12"/>
  <c r="U3613" i="12"/>
  <c r="J3613" i="12"/>
  <c r="K3612" i="12"/>
  <c r="Q3612" i="12"/>
  <c r="R3612" i="12" s="1"/>
  <c r="W3612" i="12"/>
  <c r="E326" i="13" l="1"/>
  <c r="N3614" i="12"/>
  <c r="O3614" i="12" s="1"/>
  <c r="P3614" i="12" s="1"/>
  <c r="J3614" i="12"/>
  <c r="Y3614" i="12"/>
  <c r="I3614" i="12"/>
  <c r="V3614" i="12"/>
  <c r="B3615" i="12"/>
  <c r="U3614" i="12"/>
  <c r="E3614" i="12"/>
  <c r="F3614" i="12" s="1"/>
  <c r="K3613" i="12"/>
  <c r="Q3613" i="12"/>
  <c r="R3613" i="12" s="1"/>
  <c r="W3613" i="12"/>
  <c r="W3614" i="12" l="1"/>
  <c r="E325" i="13"/>
  <c r="J3615" i="12"/>
  <c r="Y3615" i="12"/>
  <c r="I3615" i="12"/>
  <c r="V3615" i="12"/>
  <c r="B3616" i="12"/>
  <c r="U3615" i="12"/>
  <c r="E3615" i="12"/>
  <c r="F3615" i="12" s="1"/>
  <c r="N3615" i="12"/>
  <c r="O3615" i="12" s="1"/>
  <c r="P3615" i="12" s="1"/>
  <c r="K3614" i="12"/>
  <c r="Q3614" i="12"/>
  <c r="R3614" i="12" s="1"/>
  <c r="E324" i="13" l="1"/>
  <c r="J3616" i="12"/>
  <c r="Y3616" i="12"/>
  <c r="I3616" i="12"/>
  <c r="V3616" i="12"/>
  <c r="B3617" i="12"/>
  <c r="U3616" i="12"/>
  <c r="E3616" i="12"/>
  <c r="F3616" i="12" s="1"/>
  <c r="N3616" i="12"/>
  <c r="O3616" i="12" s="1"/>
  <c r="P3616" i="12" s="1"/>
  <c r="K3615" i="12"/>
  <c r="Q3615" i="12"/>
  <c r="R3615" i="12" s="1"/>
  <c r="W3615" i="12"/>
  <c r="W3616" i="12" l="1"/>
  <c r="E323" i="13"/>
  <c r="V3617" i="12"/>
  <c r="B3618" i="12"/>
  <c r="U3617" i="12"/>
  <c r="E3617" i="12"/>
  <c r="F3617" i="12" s="1"/>
  <c r="Y3617" i="12"/>
  <c r="N3617" i="12"/>
  <c r="O3617" i="12" s="1"/>
  <c r="P3617" i="12" s="1"/>
  <c r="J3617" i="12"/>
  <c r="I3617" i="12"/>
  <c r="K3616" i="12"/>
  <c r="Q3616" i="12"/>
  <c r="R3616" i="12" s="1"/>
  <c r="W3617" i="12" l="1"/>
  <c r="Q3617" i="12"/>
  <c r="R3617" i="12" s="1"/>
  <c r="E322" i="13"/>
  <c r="N3618" i="12"/>
  <c r="O3618" i="12" s="1"/>
  <c r="P3618" i="12" s="1"/>
  <c r="J3618" i="12"/>
  <c r="Y3618" i="12"/>
  <c r="I3618" i="12"/>
  <c r="V3618" i="12"/>
  <c r="U3618" i="12"/>
  <c r="E3618" i="12"/>
  <c r="F3618" i="12" s="1"/>
  <c r="B3619" i="12"/>
  <c r="K3617" i="12"/>
  <c r="W3618" i="12" l="1"/>
  <c r="Q3618" i="12"/>
  <c r="R3618" i="12" s="1"/>
  <c r="E321" i="13"/>
  <c r="N3619" i="12"/>
  <c r="O3619" i="12" s="1"/>
  <c r="P3619" i="12" s="1"/>
  <c r="J3619" i="12"/>
  <c r="Y3619" i="12"/>
  <c r="I3619" i="12"/>
  <c r="V3619" i="12"/>
  <c r="B3620" i="12"/>
  <c r="U3619" i="12"/>
  <c r="E3619" i="12"/>
  <c r="F3619" i="12" s="1"/>
  <c r="K3618" i="12"/>
  <c r="K3619" i="12" l="1"/>
  <c r="Q3619" i="12"/>
  <c r="R3619" i="12" s="1"/>
  <c r="W3619" i="12"/>
  <c r="E320" i="13"/>
  <c r="N3620" i="12"/>
  <c r="O3620" i="12" s="1"/>
  <c r="P3620" i="12" s="1"/>
  <c r="J3620" i="12"/>
  <c r="Y3620" i="12"/>
  <c r="I3620" i="12"/>
  <c r="V3620" i="12"/>
  <c r="E3620" i="12"/>
  <c r="F3620" i="12" s="1"/>
  <c r="B3621" i="12"/>
  <c r="U3620" i="12"/>
  <c r="Q3620" i="12" l="1"/>
  <c r="R3620" i="12" s="1"/>
  <c r="W3620" i="12"/>
  <c r="E319" i="13"/>
  <c r="J3621" i="12"/>
  <c r="Y3621" i="12"/>
  <c r="I3621" i="12"/>
  <c r="V3621" i="12"/>
  <c r="B3622" i="12"/>
  <c r="U3621" i="12"/>
  <c r="E3621" i="12"/>
  <c r="F3621" i="12" s="1"/>
  <c r="N3621" i="12"/>
  <c r="O3621" i="12" s="1"/>
  <c r="P3621" i="12" s="1"/>
  <c r="K3620" i="12"/>
  <c r="W3621" i="12" l="1"/>
  <c r="K3621" i="12"/>
  <c r="Q3621" i="12"/>
  <c r="R3621" i="12" s="1"/>
  <c r="E318" i="13"/>
  <c r="V3622" i="12"/>
  <c r="B3623" i="12"/>
  <c r="U3622" i="12"/>
  <c r="E3622" i="12"/>
  <c r="F3622" i="12" s="1"/>
  <c r="N3622" i="12"/>
  <c r="O3622" i="12" s="1"/>
  <c r="P3622" i="12" s="1"/>
  <c r="J3622" i="12"/>
  <c r="I3622" i="12"/>
  <c r="Y3622" i="12"/>
  <c r="K3622" i="12" l="1"/>
  <c r="Q3622" i="12"/>
  <c r="R3622" i="12" s="1"/>
  <c r="W3622" i="12"/>
  <c r="E317" i="13"/>
  <c r="B3624" i="12"/>
  <c r="U3623" i="12"/>
  <c r="E3623" i="12"/>
  <c r="F3623" i="12" s="1"/>
  <c r="N3623" i="12"/>
  <c r="O3623" i="12" s="1"/>
  <c r="P3623" i="12" s="1"/>
  <c r="J3623" i="12"/>
  <c r="Y3623" i="12"/>
  <c r="I3623" i="12"/>
  <c r="V3623" i="12"/>
  <c r="K3623" i="12" l="1"/>
  <c r="W3623" i="12"/>
  <c r="E316" i="13"/>
  <c r="N3624" i="12"/>
  <c r="O3624" i="12" s="1"/>
  <c r="P3624" i="12" s="1"/>
  <c r="J3624" i="12"/>
  <c r="V3624" i="12"/>
  <c r="B3625" i="12"/>
  <c r="Y3624" i="12"/>
  <c r="U3624" i="12"/>
  <c r="I3624" i="12"/>
  <c r="E3624" i="12"/>
  <c r="F3624" i="12" s="1"/>
  <c r="Q3623" i="12"/>
  <c r="R3623" i="12" s="1"/>
  <c r="W3624" i="12" l="1"/>
  <c r="Q3624" i="12"/>
  <c r="R3624" i="12" s="1"/>
  <c r="K3624" i="12"/>
  <c r="E315" i="13"/>
  <c r="N3625" i="12"/>
  <c r="O3625" i="12" s="1"/>
  <c r="P3625" i="12" s="1"/>
  <c r="J3625" i="12"/>
  <c r="Y3625" i="12"/>
  <c r="I3625" i="12"/>
  <c r="B3626" i="12"/>
  <c r="U3625" i="12"/>
  <c r="E3625" i="12"/>
  <c r="F3625" i="12" s="1"/>
  <c r="V3625" i="12"/>
  <c r="K3625" i="12" l="1"/>
  <c r="Q3625" i="12"/>
  <c r="R3625" i="12" s="1"/>
  <c r="W3625" i="12"/>
  <c r="E314" i="13"/>
  <c r="J3626" i="12"/>
  <c r="Y3626" i="12"/>
  <c r="I3626" i="12"/>
  <c r="V3626" i="12"/>
  <c r="B3627" i="12"/>
  <c r="U3626" i="12"/>
  <c r="E3626" i="12"/>
  <c r="F3626" i="12" s="1"/>
  <c r="N3626" i="12"/>
  <c r="O3626" i="12" s="1"/>
  <c r="P3626" i="12" s="1"/>
  <c r="W3626" i="12" l="1"/>
  <c r="E313" i="13"/>
  <c r="Y3627" i="12"/>
  <c r="I3627" i="12"/>
  <c r="V3627" i="12"/>
  <c r="B3628" i="12"/>
  <c r="U3627" i="12"/>
  <c r="E3627" i="12"/>
  <c r="F3627" i="12" s="1"/>
  <c r="N3627" i="12"/>
  <c r="O3627" i="12" s="1"/>
  <c r="P3627" i="12" s="1"/>
  <c r="J3627" i="12"/>
  <c r="K3626" i="12"/>
  <c r="Q3626" i="12"/>
  <c r="R3626" i="12" s="1"/>
  <c r="W3627" i="12" l="1"/>
  <c r="Q3627" i="12"/>
  <c r="R3627" i="12" s="1"/>
  <c r="E312" i="13"/>
  <c r="V3628" i="12"/>
  <c r="B3629" i="12"/>
  <c r="U3628" i="12"/>
  <c r="E3628" i="12"/>
  <c r="F3628" i="12" s="1"/>
  <c r="N3628" i="12"/>
  <c r="O3628" i="12" s="1"/>
  <c r="P3628" i="12" s="1"/>
  <c r="J3628" i="12"/>
  <c r="Y3628" i="12"/>
  <c r="I3628" i="12"/>
  <c r="K3627" i="12"/>
  <c r="W3628" i="12" l="1"/>
  <c r="Q3628" i="12"/>
  <c r="R3628" i="12" s="1"/>
  <c r="E311" i="13"/>
  <c r="N3629" i="12"/>
  <c r="O3629" i="12" s="1"/>
  <c r="P3629" i="12" s="1"/>
  <c r="Y3629" i="12"/>
  <c r="I3629" i="12"/>
  <c r="U3629" i="12"/>
  <c r="J3629" i="12"/>
  <c r="E3629" i="12"/>
  <c r="F3629" i="12" s="1"/>
  <c r="B3630" i="12"/>
  <c r="V3629" i="12"/>
  <c r="K3628" i="12"/>
  <c r="K3629" i="12" l="1"/>
  <c r="Q3629" i="12"/>
  <c r="R3629" i="12" s="1"/>
  <c r="E310" i="13"/>
  <c r="N3630" i="12"/>
  <c r="O3630" i="12" s="1"/>
  <c r="P3630" i="12" s="1"/>
  <c r="J3630" i="12"/>
  <c r="Y3630" i="12"/>
  <c r="I3630" i="12"/>
  <c r="V3630" i="12"/>
  <c r="B3631" i="12"/>
  <c r="U3630" i="12"/>
  <c r="E3630" i="12"/>
  <c r="F3630" i="12" s="1"/>
  <c r="W3629" i="12"/>
  <c r="W3630" i="12" l="1"/>
  <c r="E309" i="13"/>
  <c r="J3631" i="12"/>
  <c r="Y3631" i="12"/>
  <c r="I3631" i="12"/>
  <c r="V3631" i="12"/>
  <c r="B3632" i="12"/>
  <c r="U3631" i="12"/>
  <c r="E3631" i="12"/>
  <c r="F3631" i="12" s="1"/>
  <c r="N3631" i="12"/>
  <c r="O3631" i="12" s="1"/>
  <c r="P3631" i="12" s="1"/>
  <c r="K3630" i="12"/>
  <c r="Q3630" i="12"/>
  <c r="R3630" i="12" s="1"/>
  <c r="W3631" i="12" l="1"/>
  <c r="E308" i="13"/>
  <c r="J3632" i="12"/>
  <c r="Y3632" i="12"/>
  <c r="I3632" i="12"/>
  <c r="V3632" i="12"/>
  <c r="B3633" i="12"/>
  <c r="U3632" i="12"/>
  <c r="E3632" i="12"/>
  <c r="F3632" i="12" s="1"/>
  <c r="N3632" i="12"/>
  <c r="O3632" i="12" s="1"/>
  <c r="P3632" i="12" s="1"/>
  <c r="K3631" i="12"/>
  <c r="Q3631" i="12"/>
  <c r="R3631" i="12" s="1"/>
  <c r="W3632" i="12" l="1"/>
  <c r="E307" i="13"/>
  <c r="V3633" i="12"/>
  <c r="B3634" i="12"/>
  <c r="U3633" i="12"/>
  <c r="E3633" i="12"/>
  <c r="F3633" i="12" s="1"/>
  <c r="N3633" i="12"/>
  <c r="O3633" i="12" s="1"/>
  <c r="P3633" i="12" s="1"/>
  <c r="J3633" i="12"/>
  <c r="Y3633" i="12"/>
  <c r="I3633" i="12"/>
  <c r="K3632" i="12"/>
  <c r="Q3632" i="12"/>
  <c r="R3632" i="12" s="1"/>
  <c r="W3633" i="12" l="1"/>
  <c r="Q3633" i="12"/>
  <c r="R3633" i="12" s="1"/>
  <c r="E306" i="13"/>
  <c r="N3634" i="12"/>
  <c r="O3634" i="12" s="1"/>
  <c r="P3634" i="12" s="1"/>
  <c r="J3634" i="12"/>
  <c r="Y3634" i="12"/>
  <c r="I3634" i="12"/>
  <c r="B3635" i="12"/>
  <c r="V3634" i="12"/>
  <c r="U3634" i="12"/>
  <c r="E3634" i="12"/>
  <c r="F3634" i="12" s="1"/>
  <c r="K3633" i="12"/>
  <c r="W3634" i="12" l="1"/>
  <c r="Q3634" i="12"/>
  <c r="R3634" i="12" s="1"/>
  <c r="E305" i="13"/>
  <c r="N3635" i="12"/>
  <c r="O3635" i="12" s="1"/>
  <c r="P3635" i="12" s="1"/>
  <c r="J3635" i="12"/>
  <c r="Y3635" i="12"/>
  <c r="I3635" i="12"/>
  <c r="V3635" i="12"/>
  <c r="B3636" i="12"/>
  <c r="U3635" i="12"/>
  <c r="E3635" i="12"/>
  <c r="F3635" i="12" s="1"/>
  <c r="K3634" i="12"/>
  <c r="K3635" i="12" l="1"/>
  <c r="W3635" i="12"/>
  <c r="Q3635" i="12"/>
  <c r="R3635" i="12" s="1"/>
  <c r="E304" i="13"/>
  <c r="N3636" i="12"/>
  <c r="O3636" i="12" s="1"/>
  <c r="P3636" i="12" s="1"/>
  <c r="J3636" i="12"/>
  <c r="Y3636" i="12"/>
  <c r="I3636" i="12"/>
  <c r="V3636" i="12"/>
  <c r="B3637" i="12"/>
  <c r="U3636" i="12"/>
  <c r="E3636" i="12"/>
  <c r="F3636" i="12" s="1"/>
  <c r="K3636" i="12" l="1"/>
  <c r="Q3636" i="12"/>
  <c r="R3636" i="12" s="1"/>
  <c r="W3636" i="12"/>
  <c r="E303" i="13"/>
  <c r="J3637" i="12"/>
  <c r="Y3637" i="12"/>
  <c r="I3637" i="12"/>
  <c r="V3637" i="12"/>
  <c r="B3638" i="12"/>
  <c r="U3637" i="12"/>
  <c r="E3637" i="12"/>
  <c r="F3637" i="12" s="1"/>
  <c r="N3637" i="12"/>
  <c r="O3637" i="12" s="1"/>
  <c r="P3637" i="12" s="1"/>
  <c r="K3637" i="12" l="1"/>
  <c r="Q3637" i="12"/>
  <c r="R3637" i="12" s="1"/>
  <c r="W3637" i="12"/>
  <c r="E302" i="13"/>
  <c r="Y3638" i="12"/>
  <c r="V3638" i="12"/>
  <c r="E3638" i="12"/>
  <c r="F3638" i="12" s="1"/>
  <c r="U3638" i="12"/>
  <c r="B3639" i="12"/>
  <c r="N3638" i="12"/>
  <c r="O3638" i="12" s="1"/>
  <c r="P3638" i="12" s="1"/>
  <c r="J3638" i="12"/>
  <c r="I3638" i="12"/>
  <c r="W3638" i="12" l="1"/>
  <c r="K3638" i="12"/>
  <c r="Q3638" i="12"/>
  <c r="R3638" i="12" s="1"/>
  <c r="E301" i="13"/>
  <c r="Y3639" i="12"/>
  <c r="E3639" i="12"/>
  <c r="F3639" i="12" s="1"/>
  <c r="V3639" i="12"/>
  <c r="U3639" i="12"/>
  <c r="B3640" i="12"/>
  <c r="N3639" i="12"/>
  <c r="O3639" i="12" s="1"/>
  <c r="P3639" i="12" s="1"/>
  <c r="J3639" i="12"/>
  <c r="I3639" i="12"/>
  <c r="W3639" i="12" l="1"/>
  <c r="K3639" i="12"/>
  <c r="Q3639" i="12"/>
  <c r="R3639" i="12" s="1"/>
  <c r="E300" i="13"/>
  <c r="Y3640" i="12"/>
  <c r="I3640" i="12"/>
  <c r="N3640" i="12"/>
  <c r="O3640" i="12" s="1"/>
  <c r="P3640" i="12" s="1"/>
  <c r="J3640" i="12"/>
  <c r="E3640" i="12"/>
  <c r="F3640" i="12" s="1"/>
  <c r="V3640" i="12"/>
  <c r="U3640" i="12"/>
  <c r="B3641" i="12"/>
  <c r="Q3640" i="12" l="1"/>
  <c r="R3640" i="12" s="1"/>
  <c r="E299" i="13"/>
  <c r="J3641" i="12"/>
  <c r="Y3641" i="12"/>
  <c r="I3641" i="12"/>
  <c r="V3641" i="12"/>
  <c r="B3642" i="12"/>
  <c r="N3641" i="12"/>
  <c r="O3641" i="12" s="1"/>
  <c r="P3641" i="12" s="1"/>
  <c r="E3641" i="12"/>
  <c r="F3641" i="12" s="1"/>
  <c r="U3641" i="12"/>
  <c r="W3640" i="12"/>
  <c r="K3640" i="12"/>
  <c r="W3641" i="12" l="1"/>
  <c r="E298" i="13"/>
  <c r="V3642" i="12"/>
  <c r="I3642" i="12"/>
  <c r="E3642" i="12"/>
  <c r="F3642" i="12" s="1"/>
  <c r="Y3642" i="12"/>
  <c r="U3642" i="12"/>
  <c r="N3642" i="12"/>
  <c r="O3642" i="12" s="1"/>
  <c r="P3642" i="12" s="1"/>
  <c r="B3643" i="12"/>
  <c r="J3642" i="12"/>
  <c r="Q3641" i="12"/>
  <c r="R3641" i="12" s="1"/>
  <c r="K3641" i="12"/>
  <c r="W3642" i="12" l="1"/>
  <c r="K3642" i="12"/>
  <c r="E297" i="13"/>
  <c r="U3643" i="12"/>
  <c r="N3643" i="12"/>
  <c r="O3643" i="12" s="1"/>
  <c r="P3643" i="12" s="1"/>
  <c r="B3644" i="12"/>
  <c r="J3643" i="12"/>
  <c r="I3643" i="12"/>
  <c r="E3643" i="12"/>
  <c r="F3643" i="12" s="1"/>
  <c r="Y3643" i="12"/>
  <c r="V3643" i="12"/>
  <c r="Q3642" i="12"/>
  <c r="R3642" i="12" s="1"/>
  <c r="W3643" i="12" l="1"/>
  <c r="Q3643" i="12"/>
  <c r="R3643" i="12" s="1"/>
  <c r="K3643" i="12"/>
  <c r="E296" i="13"/>
  <c r="N3644" i="12"/>
  <c r="O3644" i="12" s="1"/>
  <c r="P3644" i="12" s="1"/>
  <c r="J3644" i="12"/>
  <c r="E3644" i="12"/>
  <c r="F3644" i="12" s="1"/>
  <c r="Y3644" i="12"/>
  <c r="V3644" i="12"/>
  <c r="U3644" i="12"/>
  <c r="B3645" i="12"/>
  <c r="I3644" i="12"/>
  <c r="W3644" i="12" l="1"/>
  <c r="K3644" i="12"/>
  <c r="Q3644" i="12"/>
  <c r="R3644" i="12" s="1"/>
  <c r="E295" i="13"/>
  <c r="N3645" i="12"/>
  <c r="O3645" i="12" s="1"/>
  <c r="P3645" i="12" s="1"/>
  <c r="J3645" i="12"/>
  <c r="V3645" i="12"/>
  <c r="U3645" i="12"/>
  <c r="I3645" i="12"/>
  <c r="B3646" i="12"/>
  <c r="E3645" i="12"/>
  <c r="F3645" i="12" s="1"/>
  <c r="Y3645" i="12"/>
  <c r="W3645" i="12" l="1"/>
  <c r="K3645" i="12"/>
  <c r="E294" i="13"/>
  <c r="J3646" i="12"/>
  <c r="Y3646" i="12"/>
  <c r="I3646" i="12"/>
  <c r="N3646" i="12"/>
  <c r="O3646" i="12" s="1"/>
  <c r="P3646" i="12" s="1"/>
  <c r="B3647" i="12"/>
  <c r="E3646" i="12"/>
  <c r="F3646" i="12" s="1"/>
  <c r="V3646" i="12"/>
  <c r="U3646" i="12"/>
  <c r="Q3645" i="12"/>
  <c r="R3645" i="12" s="1"/>
  <c r="W3646" i="12" l="1"/>
  <c r="K3646" i="12"/>
  <c r="E293" i="13"/>
  <c r="Y3647" i="12"/>
  <c r="I3647" i="12"/>
  <c r="V3647" i="12"/>
  <c r="B3648" i="12"/>
  <c r="U3647" i="12"/>
  <c r="E3647" i="12"/>
  <c r="F3647" i="12" s="1"/>
  <c r="J3647" i="12"/>
  <c r="N3647" i="12"/>
  <c r="O3647" i="12" s="1"/>
  <c r="P3647" i="12" s="1"/>
  <c r="Q3646" i="12"/>
  <c r="R3646" i="12" s="1"/>
  <c r="K3647" i="12" l="1"/>
  <c r="Q3647" i="12"/>
  <c r="R3647" i="12" s="1"/>
  <c r="W3647" i="12"/>
  <c r="E292" i="13"/>
  <c r="V3648" i="12"/>
  <c r="B3649" i="12"/>
  <c r="U3648" i="12"/>
  <c r="E3648" i="12"/>
  <c r="F3648" i="12" s="1"/>
  <c r="N3648" i="12"/>
  <c r="O3648" i="12" s="1"/>
  <c r="P3648" i="12" s="1"/>
  <c r="Y3648" i="12"/>
  <c r="J3648" i="12"/>
  <c r="I3648" i="12"/>
  <c r="W3648" i="12" l="1"/>
  <c r="E291" i="13"/>
  <c r="N3649" i="12"/>
  <c r="O3649" i="12" s="1"/>
  <c r="P3649" i="12" s="1"/>
  <c r="Y3649" i="12"/>
  <c r="V3649" i="12"/>
  <c r="U3649" i="12"/>
  <c r="J3649" i="12"/>
  <c r="I3649" i="12"/>
  <c r="B3650" i="12"/>
  <c r="E3649" i="12"/>
  <c r="F3649" i="12" s="1"/>
  <c r="K3648" i="12"/>
  <c r="Q3648" i="12"/>
  <c r="R3648" i="12" s="1"/>
  <c r="W3649" i="12" l="1"/>
  <c r="Q3649" i="12"/>
  <c r="R3649" i="12" s="1"/>
  <c r="E290" i="13"/>
  <c r="N3650" i="12"/>
  <c r="O3650" i="12" s="1"/>
  <c r="P3650" i="12" s="1"/>
  <c r="Y3650" i="12"/>
  <c r="V3650" i="12"/>
  <c r="U3650" i="12"/>
  <c r="J3650" i="12"/>
  <c r="I3650" i="12"/>
  <c r="B3651" i="12"/>
  <c r="E3650" i="12"/>
  <c r="F3650" i="12" s="1"/>
  <c r="K3649" i="12"/>
  <c r="Q3650" i="12" l="1"/>
  <c r="R3650" i="12" s="1"/>
  <c r="E289" i="13"/>
  <c r="J3651" i="12"/>
  <c r="Y3651" i="12"/>
  <c r="I3651" i="12"/>
  <c r="B3652" i="12"/>
  <c r="U3651" i="12"/>
  <c r="E3651" i="12"/>
  <c r="F3651" i="12" s="1"/>
  <c r="V3651" i="12"/>
  <c r="N3651" i="12"/>
  <c r="O3651" i="12" s="1"/>
  <c r="P3651" i="12" s="1"/>
  <c r="K3650" i="12"/>
  <c r="W3650" i="12"/>
  <c r="W3651" i="12" l="1"/>
  <c r="E288" i="13"/>
  <c r="J3652" i="12"/>
  <c r="Y3652" i="12"/>
  <c r="I3652" i="12"/>
  <c r="V3652" i="12"/>
  <c r="B3653" i="12"/>
  <c r="U3652" i="12"/>
  <c r="E3652" i="12"/>
  <c r="F3652" i="12" s="1"/>
  <c r="N3652" i="12"/>
  <c r="O3652" i="12" s="1"/>
  <c r="P3652" i="12" s="1"/>
  <c r="K3651" i="12"/>
  <c r="Q3651" i="12"/>
  <c r="R3651" i="12" s="1"/>
  <c r="W3652" i="12" l="1"/>
  <c r="E287" i="13"/>
  <c r="V3653" i="12"/>
  <c r="B3654" i="12"/>
  <c r="U3653" i="12"/>
  <c r="E3653" i="12"/>
  <c r="F3653" i="12" s="1"/>
  <c r="N3653" i="12"/>
  <c r="O3653" i="12" s="1"/>
  <c r="P3653" i="12" s="1"/>
  <c r="J3653" i="12"/>
  <c r="I3653" i="12"/>
  <c r="Y3653" i="12"/>
  <c r="K3652" i="12"/>
  <c r="Q3652" i="12"/>
  <c r="R3652" i="12" s="1"/>
  <c r="W3653" i="12" l="1"/>
  <c r="Q3653" i="12"/>
  <c r="R3653" i="12" s="1"/>
  <c r="E286" i="13"/>
  <c r="U3654" i="12"/>
  <c r="N3654" i="12"/>
  <c r="O3654" i="12" s="1"/>
  <c r="P3654" i="12" s="1"/>
  <c r="J3654" i="12"/>
  <c r="I3654" i="12"/>
  <c r="E3654" i="12"/>
  <c r="F3654" i="12" s="1"/>
  <c r="B3655" i="12"/>
  <c r="Y3654" i="12"/>
  <c r="V3654" i="12"/>
  <c r="K3653" i="12"/>
  <c r="Q3654" i="12" l="1"/>
  <c r="R3654" i="12" s="1"/>
  <c r="E285" i="13"/>
  <c r="N3655" i="12"/>
  <c r="O3655" i="12" s="1"/>
  <c r="P3655" i="12" s="1"/>
  <c r="Y3655" i="12"/>
  <c r="I3655" i="12"/>
  <c r="V3655" i="12"/>
  <c r="B3656" i="12"/>
  <c r="U3655" i="12"/>
  <c r="E3655" i="12"/>
  <c r="F3655" i="12" s="1"/>
  <c r="J3655" i="12"/>
  <c r="K3654" i="12"/>
  <c r="W3654" i="12"/>
  <c r="E284" i="13" l="1"/>
  <c r="N3656" i="12"/>
  <c r="O3656" i="12" s="1"/>
  <c r="P3656" i="12" s="1"/>
  <c r="J3656" i="12"/>
  <c r="Y3656" i="12"/>
  <c r="I3656" i="12"/>
  <c r="V3656" i="12"/>
  <c r="B3657" i="12"/>
  <c r="U3656" i="12"/>
  <c r="E3656" i="12"/>
  <c r="F3656" i="12" s="1"/>
  <c r="K3655" i="12"/>
  <c r="Q3655" i="12"/>
  <c r="R3655" i="12" s="1"/>
  <c r="W3655" i="12"/>
  <c r="W3656" i="12" l="1"/>
  <c r="Q3656" i="12"/>
  <c r="R3656" i="12" s="1"/>
  <c r="E283" i="13"/>
  <c r="J3657" i="12"/>
  <c r="Y3657" i="12"/>
  <c r="I3657" i="12"/>
  <c r="V3657" i="12"/>
  <c r="B3658" i="12"/>
  <c r="U3657" i="12"/>
  <c r="N3657" i="12"/>
  <c r="O3657" i="12" s="1"/>
  <c r="P3657" i="12" s="1"/>
  <c r="E3657" i="12"/>
  <c r="F3657" i="12" s="1"/>
  <c r="K3656" i="12"/>
  <c r="W3657" i="12" l="1"/>
  <c r="K3657" i="12"/>
  <c r="Q3657" i="12"/>
  <c r="R3657" i="12" s="1"/>
  <c r="E282" i="13"/>
  <c r="V3658" i="12"/>
  <c r="B3659" i="12"/>
  <c r="U3658" i="12"/>
  <c r="E3658" i="12"/>
  <c r="F3658" i="12" s="1"/>
  <c r="Y3658" i="12"/>
  <c r="N3658" i="12"/>
  <c r="O3658" i="12" s="1"/>
  <c r="P3658" i="12" s="1"/>
  <c r="J3658" i="12"/>
  <c r="I3658" i="12"/>
  <c r="K3658" i="12" l="1"/>
  <c r="Q3658" i="12"/>
  <c r="R3658" i="12" s="1"/>
  <c r="W3658" i="12"/>
  <c r="E281" i="13"/>
  <c r="B3660" i="12"/>
  <c r="U3659" i="12"/>
  <c r="E3659" i="12"/>
  <c r="F3659" i="12" s="1"/>
  <c r="N3659" i="12"/>
  <c r="O3659" i="12" s="1"/>
  <c r="P3659" i="12" s="1"/>
  <c r="J3659" i="12"/>
  <c r="Y3659" i="12"/>
  <c r="I3659" i="12"/>
  <c r="V3659" i="12"/>
  <c r="W3659" i="12" l="1"/>
  <c r="E280" i="13"/>
  <c r="N3660" i="12"/>
  <c r="O3660" i="12" s="1"/>
  <c r="P3660" i="12" s="1"/>
  <c r="J3660" i="12"/>
  <c r="Y3660" i="12"/>
  <c r="I3660" i="12"/>
  <c r="V3660" i="12"/>
  <c r="U3660" i="12"/>
  <c r="E3660" i="12"/>
  <c r="F3660" i="12" s="1"/>
  <c r="B3661" i="12"/>
  <c r="K3659" i="12"/>
  <c r="Q3659" i="12"/>
  <c r="R3659" i="12" s="1"/>
  <c r="W3660" i="12" l="1"/>
  <c r="K3660" i="12"/>
  <c r="Q3660" i="12"/>
  <c r="R3660" i="12" s="1"/>
  <c r="E279" i="13"/>
  <c r="N3661" i="12"/>
  <c r="O3661" i="12" s="1"/>
  <c r="P3661" i="12" s="1"/>
  <c r="J3661" i="12"/>
  <c r="V3661" i="12"/>
  <c r="B3662" i="12"/>
  <c r="Y3661" i="12"/>
  <c r="U3661" i="12"/>
  <c r="I3661" i="12"/>
  <c r="E3661" i="12"/>
  <c r="F3661" i="12" s="1"/>
  <c r="K3661" i="12" l="1"/>
  <c r="Q3661" i="12"/>
  <c r="R3661" i="12" s="1"/>
  <c r="W3661" i="12"/>
  <c r="E278" i="13"/>
  <c r="J3662" i="12"/>
  <c r="Y3662" i="12"/>
  <c r="I3662" i="12"/>
  <c r="B3663" i="12"/>
  <c r="U3662" i="12"/>
  <c r="E3662" i="12"/>
  <c r="F3662" i="12" s="1"/>
  <c r="V3662" i="12"/>
  <c r="N3662" i="12"/>
  <c r="O3662" i="12" s="1"/>
  <c r="P3662" i="12" s="1"/>
  <c r="W3662" i="12" l="1"/>
  <c r="E277" i="13"/>
  <c r="Y3663" i="12"/>
  <c r="I3663" i="12"/>
  <c r="V3663" i="12"/>
  <c r="B3664" i="12"/>
  <c r="U3663" i="12"/>
  <c r="E3663" i="12"/>
  <c r="F3663" i="12" s="1"/>
  <c r="N3663" i="12"/>
  <c r="O3663" i="12" s="1"/>
  <c r="P3663" i="12" s="1"/>
  <c r="J3663" i="12"/>
  <c r="K3662" i="12"/>
  <c r="Q3662" i="12"/>
  <c r="R3662" i="12" s="1"/>
  <c r="W3663" i="12" l="1"/>
  <c r="K3663" i="12"/>
  <c r="E276" i="13"/>
  <c r="V3664" i="12"/>
  <c r="B3665" i="12"/>
  <c r="U3664" i="12"/>
  <c r="E3664" i="12"/>
  <c r="F3664" i="12" s="1"/>
  <c r="N3664" i="12"/>
  <c r="O3664" i="12" s="1"/>
  <c r="P3664" i="12" s="1"/>
  <c r="J3664" i="12"/>
  <c r="Y3664" i="12"/>
  <c r="I3664" i="12"/>
  <c r="Q3663" i="12"/>
  <c r="R3663" i="12" s="1"/>
  <c r="K3664" i="12" l="1"/>
  <c r="Q3664" i="12"/>
  <c r="R3664" i="12" s="1"/>
  <c r="W3664" i="12"/>
  <c r="E275" i="13"/>
  <c r="N3665" i="12"/>
  <c r="O3665" i="12" s="1"/>
  <c r="P3665" i="12" s="1"/>
  <c r="J3665" i="12"/>
  <c r="E3665" i="12"/>
  <c r="F3665" i="12" s="1"/>
  <c r="B3666" i="12"/>
  <c r="Y3665" i="12"/>
  <c r="V3665" i="12"/>
  <c r="U3665" i="12"/>
  <c r="I3665" i="12"/>
  <c r="W3665" i="12" l="1"/>
  <c r="Q3665" i="12"/>
  <c r="R3665" i="12" s="1"/>
  <c r="K3665" i="12"/>
  <c r="E274" i="13"/>
  <c r="N3666" i="12"/>
  <c r="O3666" i="12" s="1"/>
  <c r="P3666" i="12" s="1"/>
  <c r="Y3666" i="12"/>
  <c r="I3666" i="12"/>
  <c r="B3667" i="12"/>
  <c r="U3666" i="12"/>
  <c r="E3666" i="12"/>
  <c r="F3666" i="12" s="1"/>
  <c r="V3666" i="12"/>
  <c r="J3666" i="12"/>
  <c r="K3666" i="12" l="1"/>
  <c r="Q3666" i="12"/>
  <c r="R3666" i="12" s="1"/>
  <c r="W3666" i="12"/>
  <c r="E273" i="13"/>
  <c r="J3667" i="12"/>
  <c r="Y3667" i="12"/>
  <c r="I3667" i="12"/>
  <c r="V3667" i="12"/>
  <c r="B3668" i="12"/>
  <c r="U3667" i="12"/>
  <c r="E3667" i="12"/>
  <c r="F3667" i="12" s="1"/>
  <c r="N3667" i="12"/>
  <c r="O3667" i="12" s="1"/>
  <c r="P3667" i="12" s="1"/>
  <c r="W3667" i="12" l="1"/>
  <c r="Q3667" i="12"/>
  <c r="R3667" i="12" s="1"/>
  <c r="E272" i="13"/>
  <c r="J3668" i="12"/>
  <c r="Y3668" i="12"/>
  <c r="I3668" i="12"/>
  <c r="V3668" i="12"/>
  <c r="B3669" i="12"/>
  <c r="U3668" i="12"/>
  <c r="E3668" i="12"/>
  <c r="F3668" i="12" s="1"/>
  <c r="N3668" i="12"/>
  <c r="O3668" i="12" s="1"/>
  <c r="P3668" i="12" s="1"/>
  <c r="K3667" i="12"/>
  <c r="W3668" i="12" l="1"/>
  <c r="Q3668" i="12"/>
  <c r="R3668" i="12" s="1"/>
  <c r="K3668" i="12"/>
  <c r="E271" i="13"/>
  <c r="V3669" i="12"/>
  <c r="B3670" i="12"/>
  <c r="U3669" i="12"/>
  <c r="E3669" i="12"/>
  <c r="F3669" i="12" s="1"/>
  <c r="N3669" i="12"/>
  <c r="O3669" i="12" s="1"/>
  <c r="P3669" i="12" s="1"/>
  <c r="J3669" i="12"/>
  <c r="I3669" i="12"/>
  <c r="Y3669" i="12"/>
  <c r="Q3669" i="12" l="1"/>
  <c r="R3669" i="12" s="1"/>
  <c r="E270" i="13"/>
  <c r="Y3670" i="12"/>
  <c r="I3670" i="12"/>
  <c r="B3671" i="12"/>
  <c r="V3670" i="12"/>
  <c r="U3670" i="12"/>
  <c r="N3670" i="12"/>
  <c r="O3670" i="12" s="1"/>
  <c r="P3670" i="12" s="1"/>
  <c r="J3670" i="12"/>
  <c r="E3670" i="12"/>
  <c r="F3670" i="12" s="1"/>
  <c r="K3669" i="12"/>
  <c r="W3669" i="12"/>
  <c r="E269" i="13" l="1"/>
  <c r="N3671" i="12"/>
  <c r="O3671" i="12" s="1"/>
  <c r="P3671" i="12" s="1"/>
  <c r="J3671" i="12"/>
  <c r="Y3671" i="12"/>
  <c r="I3671" i="12"/>
  <c r="V3671" i="12"/>
  <c r="B3672" i="12"/>
  <c r="U3671" i="12"/>
  <c r="E3671" i="12"/>
  <c r="F3671" i="12" s="1"/>
  <c r="K3670" i="12"/>
  <c r="Q3670" i="12"/>
  <c r="R3670" i="12" s="1"/>
  <c r="W3670" i="12"/>
  <c r="W3671" i="12" l="1"/>
  <c r="E268" i="13"/>
  <c r="N3672" i="12"/>
  <c r="O3672" i="12" s="1"/>
  <c r="P3672" i="12" s="1"/>
  <c r="J3672" i="12"/>
  <c r="Y3672" i="12"/>
  <c r="I3672" i="12"/>
  <c r="V3672" i="12"/>
  <c r="B3673" i="12"/>
  <c r="U3672" i="12"/>
  <c r="E3672" i="12"/>
  <c r="F3672" i="12" s="1"/>
  <c r="K3671" i="12"/>
  <c r="Q3671" i="12"/>
  <c r="R3671" i="12" s="1"/>
  <c r="Q3672" i="12" l="1"/>
  <c r="R3672" i="12" s="1"/>
  <c r="E267" i="13"/>
  <c r="J3673" i="12"/>
  <c r="Y3673" i="12"/>
  <c r="I3673" i="12"/>
  <c r="V3673" i="12"/>
  <c r="U3673" i="12"/>
  <c r="N3673" i="12"/>
  <c r="O3673" i="12" s="1"/>
  <c r="P3673" i="12" s="1"/>
  <c r="E3673" i="12"/>
  <c r="F3673" i="12" s="1"/>
  <c r="B3674" i="12"/>
  <c r="K3672" i="12"/>
  <c r="W3672" i="12"/>
  <c r="W3673" i="12" l="1"/>
  <c r="Q3673" i="12"/>
  <c r="R3673" i="12" s="1"/>
  <c r="E266" i="13"/>
  <c r="V3674" i="12"/>
  <c r="B3675" i="12"/>
  <c r="U3674" i="12"/>
  <c r="E3674" i="12"/>
  <c r="F3674" i="12" s="1"/>
  <c r="Y3674" i="12"/>
  <c r="N3674" i="12"/>
  <c r="O3674" i="12" s="1"/>
  <c r="P3674" i="12" s="1"/>
  <c r="J3674" i="12"/>
  <c r="I3674" i="12"/>
  <c r="K3673" i="12"/>
  <c r="W3674" i="12" l="1"/>
  <c r="E265" i="13"/>
  <c r="B3676" i="12"/>
  <c r="U3675" i="12"/>
  <c r="E3675" i="12"/>
  <c r="F3675" i="12" s="1"/>
  <c r="N3675" i="12"/>
  <c r="O3675" i="12" s="1"/>
  <c r="P3675" i="12" s="1"/>
  <c r="J3675" i="12"/>
  <c r="Y3675" i="12"/>
  <c r="I3675" i="12"/>
  <c r="V3675" i="12"/>
  <c r="K3674" i="12"/>
  <c r="Q3674" i="12"/>
  <c r="R3674" i="12" s="1"/>
  <c r="Q3675" i="12" l="1"/>
  <c r="R3675" i="12" s="1"/>
  <c r="W3675" i="12"/>
  <c r="E264" i="13"/>
  <c r="N3676" i="12"/>
  <c r="O3676" i="12" s="1"/>
  <c r="P3676" i="12" s="1"/>
  <c r="J3676" i="12"/>
  <c r="Y3676" i="12"/>
  <c r="I3676" i="12"/>
  <c r="V3676" i="12"/>
  <c r="B3677" i="12"/>
  <c r="U3676" i="12"/>
  <c r="E3676" i="12"/>
  <c r="F3676" i="12" s="1"/>
  <c r="K3675" i="12"/>
  <c r="E263" i="13" l="1"/>
  <c r="N3677" i="12"/>
  <c r="O3677" i="12" s="1"/>
  <c r="P3677" i="12" s="1"/>
  <c r="J3677" i="12"/>
  <c r="Y3677" i="12"/>
  <c r="I3677" i="12"/>
  <c r="V3677" i="12"/>
  <c r="B3678" i="12"/>
  <c r="U3677" i="12"/>
  <c r="E3677" i="12"/>
  <c r="F3677" i="12" s="1"/>
  <c r="K3676" i="12"/>
  <c r="Q3676" i="12"/>
  <c r="R3676" i="12" s="1"/>
  <c r="W3676" i="12"/>
  <c r="Q3677" i="12" l="1"/>
  <c r="R3677" i="12" s="1"/>
  <c r="W3677" i="12"/>
  <c r="E262" i="13"/>
  <c r="J3678" i="12"/>
  <c r="Y3678" i="12"/>
  <c r="I3678" i="12"/>
  <c r="V3678" i="12"/>
  <c r="B3679" i="12"/>
  <c r="U3678" i="12"/>
  <c r="E3678" i="12"/>
  <c r="F3678" i="12" s="1"/>
  <c r="N3678" i="12"/>
  <c r="O3678" i="12" s="1"/>
  <c r="P3678" i="12" s="1"/>
  <c r="K3677" i="12"/>
  <c r="W3678" i="12" l="1"/>
  <c r="E261" i="13"/>
  <c r="J3679" i="12"/>
  <c r="Y3679" i="12"/>
  <c r="I3679" i="12"/>
  <c r="V3679" i="12"/>
  <c r="B3680" i="12"/>
  <c r="U3679" i="12"/>
  <c r="E3679" i="12"/>
  <c r="F3679" i="12" s="1"/>
  <c r="N3679" i="12"/>
  <c r="O3679" i="12" s="1"/>
  <c r="P3679" i="12" s="1"/>
  <c r="K3678" i="12"/>
  <c r="Q3678" i="12"/>
  <c r="R3678" i="12" s="1"/>
  <c r="W3679" i="12" l="1"/>
  <c r="Q3679" i="12"/>
  <c r="R3679" i="12" s="1"/>
  <c r="E260" i="13"/>
  <c r="V3680" i="12"/>
  <c r="B3681" i="12"/>
  <c r="U3680" i="12"/>
  <c r="E3680" i="12"/>
  <c r="F3680" i="12" s="1"/>
  <c r="N3680" i="12"/>
  <c r="O3680" i="12" s="1"/>
  <c r="P3680" i="12" s="1"/>
  <c r="J3680" i="12"/>
  <c r="Y3680" i="12"/>
  <c r="I3680" i="12"/>
  <c r="K3679" i="12"/>
  <c r="W3680" i="12" l="1"/>
  <c r="Q3680" i="12"/>
  <c r="R3680" i="12" s="1"/>
  <c r="E259" i="13"/>
  <c r="N3681" i="12"/>
  <c r="O3681" i="12" s="1"/>
  <c r="P3681" i="12" s="1"/>
  <c r="J3681" i="12"/>
  <c r="Y3681" i="12"/>
  <c r="I3681" i="12"/>
  <c r="E3681" i="12"/>
  <c r="F3681" i="12" s="1"/>
  <c r="B3682" i="12"/>
  <c r="V3681" i="12"/>
  <c r="U3681" i="12"/>
  <c r="K3680" i="12"/>
  <c r="K3681" i="12" l="1"/>
  <c r="W3681" i="12"/>
  <c r="Q3681" i="12"/>
  <c r="R3681" i="12" s="1"/>
  <c r="E258" i="13"/>
  <c r="N3682" i="12"/>
  <c r="O3682" i="12" s="1"/>
  <c r="P3682" i="12" s="1"/>
  <c r="J3682" i="12"/>
  <c r="Y3682" i="12"/>
  <c r="I3682" i="12"/>
  <c r="V3682" i="12"/>
  <c r="B3683" i="12"/>
  <c r="U3682" i="12"/>
  <c r="E3682" i="12"/>
  <c r="F3682" i="12" s="1"/>
  <c r="W3682" i="12" l="1"/>
  <c r="K3682" i="12"/>
  <c r="Q3682" i="12"/>
  <c r="R3682" i="12" s="1"/>
  <c r="E257" i="13"/>
  <c r="N3683" i="12"/>
  <c r="O3683" i="12" s="1"/>
  <c r="P3683" i="12" s="1"/>
  <c r="J3683" i="12"/>
  <c r="Y3683" i="12"/>
  <c r="I3683" i="12"/>
  <c r="V3683" i="12"/>
  <c r="B3684" i="12"/>
  <c r="U3683" i="12"/>
  <c r="E3683" i="12"/>
  <c r="F3683" i="12" s="1"/>
  <c r="K3683" i="12" l="1"/>
  <c r="Q3683" i="12"/>
  <c r="R3683" i="12" s="1"/>
  <c r="W3683" i="12"/>
  <c r="E256" i="13"/>
  <c r="J3684" i="12"/>
  <c r="Y3684" i="12"/>
  <c r="I3684" i="12"/>
  <c r="V3684" i="12"/>
  <c r="B3685" i="12"/>
  <c r="U3684" i="12"/>
  <c r="E3684" i="12"/>
  <c r="F3684" i="12" s="1"/>
  <c r="N3684" i="12"/>
  <c r="O3684" i="12" s="1"/>
  <c r="P3684" i="12" s="1"/>
  <c r="W3684" i="12" l="1"/>
  <c r="E255" i="13"/>
  <c r="V3685" i="12"/>
  <c r="B3686" i="12"/>
  <c r="U3685" i="12"/>
  <c r="E3685" i="12"/>
  <c r="F3685" i="12" s="1"/>
  <c r="N3685" i="12"/>
  <c r="O3685" i="12" s="1"/>
  <c r="P3685" i="12" s="1"/>
  <c r="Y3685" i="12"/>
  <c r="J3685" i="12"/>
  <c r="I3685" i="12"/>
  <c r="K3684" i="12"/>
  <c r="Q3684" i="12"/>
  <c r="R3684" i="12" s="1"/>
  <c r="W3685" i="12" l="1"/>
  <c r="K3685" i="12"/>
  <c r="E254" i="13"/>
  <c r="B3687" i="12"/>
  <c r="U3686" i="12"/>
  <c r="E3686" i="12"/>
  <c r="F3686" i="12" s="1"/>
  <c r="N3686" i="12"/>
  <c r="O3686" i="12" s="1"/>
  <c r="P3686" i="12" s="1"/>
  <c r="J3686" i="12"/>
  <c r="Y3686" i="12"/>
  <c r="I3686" i="12"/>
  <c r="V3686" i="12"/>
  <c r="Q3685" i="12"/>
  <c r="R3685" i="12" s="1"/>
  <c r="K3686" i="12" l="1"/>
  <c r="Q3686" i="12"/>
  <c r="R3686" i="12" s="1"/>
  <c r="W3686" i="12"/>
  <c r="E253" i="13"/>
  <c r="N3687" i="12"/>
  <c r="O3687" i="12" s="1"/>
  <c r="P3687" i="12" s="1"/>
  <c r="J3687" i="12"/>
  <c r="Y3687" i="12"/>
  <c r="I3687" i="12"/>
  <c r="V3687" i="12"/>
  <c r="B3688" i="12"/>
  <c r="U3687" i="12"/>
  <c r="E3687" i="12"/>
  <c r="F3687" i="12" s="1"/>
  <c r="K3687" i="12" l="1"/>
  <c r="Q3687" i="12"/>
  <c r="R3687" i="12" s="1"/>
  <c r="W3687" i="12"/>
  <c r="E252" i="13"/>
  <c r="N3688" i="12"/>
  <c r="O3688" i="12" s="1"/>
  <c r="P3688" i="12" s="1"/>
  <c r="J3688" i="12"/>
  <c r="Y3688" i="12"/>
  <c r="I3688" i="12"/>
  <c r="V3688" i="12"/>
  <c r="B3689" i="12"/>
  <c r="U3688" i="12"/>
  <c r="E3688" i="12"/>
  <c r="F3688" i="12" s="1"/>
  <c r="W3688" i="12" l="1"/>
  <c r="Q3688" i="12"/>
  <c r="R3688" i="12" s="1"/>
  <c r="E251" i="13"/>
  <c r="J3689" i="12"/>
  <c r="Y3689" i="12"/>
  <c r="I3689" i="12"/>
  <c r="V3689" i="12"/>
  <c r="B3690" i="12"/>
  <c r="U3689" i="12"/>
  <c r="E3689" i="12"/>
  <c r="F3689" i="12" s="1"/>
  <c r="N3689" i="12"/>
  <c r="O3689" i="12" s="1"/>
  <c r="P3689" i="12" s="1"/>
  <c r="K3688" i="12"/>
  <c r="W3689" i="12" l="1"/>
  <c r="Q3689" i="12"/>
  <c r="R3689" i="12" s="1"/>
  <c r="E250" i="13"/>
  <c r="Y3690" i="12"/>
  <c r="I3690" i="12"/>
  <c r="V3690" i="12"/>
  <c r="B3691" i="12"/>
  <c r="U3690" i="12"/>
  <c r="E3690" i="12"/>
  <c r="F3690" i="12" s="1"/>
  <c r="N3690" i="12"/>
  <c r="O3690" i="12" s="1"/>
  <c r="P3690" i="12" s="1"/>
  <c r="J3690" i="12"/>
  <c r="K3689" i="12"/>
  <c r="W3690" i="12" l="1"/>
  <c r="K3690" i="12"/>
  <c r="Q3690" i="12"/>
  <c r="R3690" i="12" s="1"/>
  <c r="E249" i="13"/>
  <c r="V3691" i="12"/>
  <c r="B3692" i="12"/>
  <c r="U3691" i="12"/>
  <c r="E3691" i="12"/>
  <c r="F3691" i="12" s="1"/>
  <c r="N3691" i="12"/>
  <c r="O3691" i="12" s="1"/>
  <c r="P3691" i="12" s="1"/>
  <c r="J3691" i="12"/>
  <c r="Y3691" i="12"/>
  <c r="I3691" i="12"/>
  <c r="E248" i="13" l="1"/>
  <c r="N3692" i="12"/>
  <c r="O3692" i="12" s="1"/>
  <c r="P3692" i="12" s="1"/>
  <c r="J3692" i="12"/>
  <c r="Y3692" i="12"/>
  <c r="I3692" i="12"/>
  <c r="V3692" i="12"/>
  <c r="E3692" i="12"/>
  <c r="F3692" i="12" s="1"/>
  <c r="B3693" i="12"/>
  <c r="U3692" i="12"/>
  <c r="K3691" i="12"/>
  <c r="Q3691" i="12"/>
  <c r="R3691" i="12" s="1"/>
  <c r="W3691" i="12"/>
  <c r="W3692" i="12" l="1"/>
  <c r="K3692" i="12"/>
  <c r="Q3692" i="12"/>
  <c r="R3692" i="12" s="1"/>
  <c r="E247" i="13"/>
  <c r="N3693" i="12"/>
  <c r="O3693" i="12" s="1"/>
  <c r="P3693" i="12" s="1"/>
  <c r="J3693" i="12"/>
  <c r="Y3693" i="12"/>
  <c r="I3693" i="12"/>
  <c r="V3693" i="12"/>
  <c r="B3694" i="12"/>
  <c r="U3693" i="12"/>
  <c r="E3693" i="12"/>
  <c r="F3693" i="12" s="1"/>
  <c r="K3693" i="12" l="1"/>
  <c r="W3693" i="12"/>
  <c r="Q3693" i="12"/>
  <c r="R3693" i="12" s="1"/>
  <c r="E246" i="13"/>
  <c r="J3694" i="12"/>
  <c r="Y3694" i="12"/>
  <c r="I3694" i="12"/>
  <c r="V3694" i="12"/>
  <c r="B3695" i="12"/>
  <c r="U3694" i="12"/>
  <c r="E3694" i="12"/>
  <c r="F3694" i="12" s="1"/>
  <c r="N3694" i="12"/>
  <c r="O3694" i="12" s="1"/>
  <c r="P3694" i="12" s="1"/>
  <c r="Q3694" i="12" l="1"/>
  <c r="R3694" i="12" s="1"/>
  <c r="E245" i="13"/>
  <c r="J3695" i="12"/>
  <c r="Y3695" i="12"/>
  <c r="I3695" i="12"/>
  <c r="V3695" i="12"/>
  <c r="B3696" i="12"/>
  <c r="U3695" i="12"/>
  <c r="E3695" i="12"/>
  <c r="F3695" i="12" s="1"/>
  <c r="N3695" i="12"/>
  <c r="O3695" i="12" s="1"/>
  <c r="P3695" i="12" s="1"/>
  <c r="K3694" i="12"/>
  <c r="W3694" i="12"/>
  <c r="W3695" i="12" l="1"/>
  <c r="E244" i="13"/>
  <c r="V3696" i="12"/>
  <c r="E3696" i="12"/>
  <c r="F3696" i="12" s="1"/>
  <c r="U3696" i="12"/>
  <c r="B3697" i="12"/>
  <c r="N3696" i="12"/>
  <c r="O3696" i="12" s="1"/>
  <c r="P3696" i="12" s="1"/>
  <c r="J3696" i="12"/>
  <c r="Y3696" i="12"/>
  <c r="I3696" i="12"/>
  <c r="K3695" i="12"/>
  <c r="Q3695" i="12"/>
  <c r="R3695" i="12" s="1"/>
  <c r="W3696" i="12" l="1"/>
  <c r="E243" i="13"/>
  <c r="N3697" i="12"/>
  <c r="O3697" i="12" s="1"/>
  <c r="P3697" i="12" s="1"/>
  <c r="V3697" i="12"/>
  <c r="E3697" i="12"/>
  <c r="F3697" i="12" s="1"/>
  <c r="U3697" i="12"/>
  <c r="B3698" i="12"/>
  <c r="J3697" i="12"/>
  <c r="I3697" i="12"/>
  <c r="Y3697" i="12"/>
  <c r="Q3696" i="12"/>
  <c r="R3696" i="12" s="1"/>
  <c r="K3696" i="12"/>
  <c r="W3697" i="12" l="1"/>
  <c r="Q3697" i="12"/>
  <c r="R3697" i="12" s="1"/>
  <c r="E242" i="13"/>
  <c r="Y3698" i="12"/>
  <c r="E3698" i="12"/>
  <c r="F3698" i="12" s="1"/>
  <c r="V3698" i="12"/>
  <c r="U3698" i="12"/>
  <c r="B3699" i="12"/>
  <c r="N3698" i="12"/>
  <c r="O3698" i="12" s="1"/>
  <c r="P3698" i="12" s="1"/>
  <c r="J3698" i="12"/>
  <c r="I3698" i="12"/>
  <c r="K3697" i="12"/>
  <c r="W3698" i="12" l="1"/>
  <c r="Q3698" i="12"/>
  <c r="R3698" i="12" s="1"/>
  <c r="E241" i="13"/>
  <c r="J3699" i="12"/>
  <c r="Y3699" i="12"/>
  <c r="I3699" i="12"/>
  <c r="V3699" i="12"/>
  <c r="N3699" i="12"/>
  <c r="O3699" i="12" s="1"/>
  <c r="P3699" i="12" s="1"/>
  <c r="E3699" i="12"/>
  <c r="F3699" i="12" s="1"/>
  <c r="U3699" i="12"/>
  <c r="B3700" i="12"/>
  <c r="K3698" i="12"/>
  <c r="W3699" i="12" l="1"/>
  <c r="K3699" i="12"/>
  <c r="E240" i="13"/>
  <c r="V3700" i="12"/>
  <c r="B3701" i="12"/>
  <c r="U3700" i="12"/>
  <c r="E3700" i="12"/>
  <c r="F3700" i="12" s="1"/>
  <c r="Y3700" i="12"/>
  <c r="N3700" i="12"/>
  <c r="O3700" i="12" s="1"/>
  <c r="P3700" i="12" s="1"/>
  <c r="J3700" i="12"/>
  <c r="I3700" i="12"/>
  <c r="Q3699" i="12"/>
  <c r="R3699" i="12" s="1"/>
  <c r="W3700" i="12" l="1"/>
  <c r="E239" i="13"/>
  <c r="B3702" i="12"/>
  <c r="J3701" i="12"/>
  <c r="I3701" i="12"/>
  <c r="E3701" i="12"/>
  <c r="F3701" i="12" s="1"/>
  <c r="Y3701" i="12"/>
  <c r="V3701" i="12"/>
  <c r="U3701" i="12"/>
  <c r="N3701" i="12"/>
  <c r="O3701" i="12" s="1"/>
  <c r="P3701" i="12" s="1"/>
  <c r="K3700" i="12"/>
  <c r="Q3700" i="12"/>
  <c r="R3700" i="12" s="1"/>
  <c r="K3701" i="12" l="1"/>
  <c r="E238" i="13"/>
  <c r="Y3702" i="12"/>
  <c r="I3702" i="12"/>
  <c r="V3702" i="12"/>
  <c r="U3702" i="12"/>
  <c r="N3702" i="12"/>
  <c r="O3702" i="12" s="1"/>
  <c r="P3702" i="12" s="1"/>
  <c r="J3702" i="12"/>
  <c r="B3703" i="12"/>
  <c r="E3702" i="12"/>
  <c r="F3702" i="12" s="1"/>
  <c r="Q3701" i="12"/>
  <c r="R3701" i="12" s="1"/>
  <c r="W3701" i="12"/>
  <c r="W3702" i="12" l="1"/>
  <c r="K3702" i="12"/>
  <c r="Q3702" i="12"/>
  <c r="R3702" i="12" s="1"/>
  <c r="E237" i="13"/>
  <c r="N3703" i="12"/>
  <c r="O3703" i="12" s="1"/>
  <c r="P3703" i="12" s="1"/>
  <c r="J3703" i="12"/>
  <c r="V3703" i="12"/>
  <c r="U3703" i="12"/>
  <c r="I3703" i="12"/>
  <c r="B3704" i="12"/>
  <c r="E3703" i="12"/>
  <c r="F3703" i="12" s="1"/>
  <c r="Y3703" i="12"/>
  <c r="K3703" i="12" l="1"/>
  <c r="W3703" i="12"/>
  <c r="Q3703" i="12"/>
  <c r="R3703" i="12" s="1"/>
  <c r="E236" i="13"/>
  <c r="J3704" i="12"/>
  <c r="Y3704" i="12"/>
  <c r="I3704" i="12"/>
  <c r="N3704" i="12"/>
  <c r="O3704" i="12" s="1"/>
  <c r="P3704" i="12" s="1"/>
  <c r="V3704" i="12"/>
  <c r="U3704" i="12"/>
  <c r="E3704" i="12"/>
  <c r="F3704" i="12" s="1"/>
  <c r="B3705" i="12"/>
  <c r="W3704" i="12" l="1"/>
  <c r="K3704" i="12"/>
  <c r="E235" i="13"/>
  <c r="V3705" i="12"/>
  <c r="B3706" i="12"/>
  <c r="U3705" i="12"/>
  <c r="E3705" i="12"/>
  <c r="F3705" i="12" s="1"/>
  <c r="Y3705" i="12"/>
  <c r="N3705" i="12"/>
  <c r="O3705" i="12" s="1"/>
  <c r="P3705" i="12" s="1"/>
  <c r="J3705" i="12"/>
  <c r="I3705" i="12"/>
  <c r="Q3704" i="12"/>
  <c r="R3704" i="12" s="1"/>
  <c r="W3705" i="12" l="1"/>
  <c r="E234" i="13"/>
  <c r="B3707" i="12"/>
  <c r="U3706" i="12"/>
  <c r="E3706" i="12"/>
  <c r="F3706" i="12" s="1"/>
  <c r="N3706" i="12"/>
  <c r="O3706" i="12" s="1"/>
  <c r="P3706" i="12" s="1"/>
  <c r="J3706" i="12"/>
  <c r="Y3706" i="12"/>
  <c r="V3706" i="12"/>
  <c r="I3706" i="12"/>
  <c r="Q3705" i="12"/>
  <c r="R3705" i="12" s="1"/>
  <c r="K3705" i="12"/>
  <c r="W3706" i="12" l="1"/>
  <c r="Q3706" i="12"/>
  <c r="R3706" i="12" s="1"/>
  <c r="E233" i="13"/>
  <c r="N3707" i="12"/>
  <c r="O3707" i="12" s="1"/>
  <c r="P3707" i="12" s="1"/>
  <c r="J3707" i="12"/>
  <c r="Y3707" i="12"/>
  <c r="I3707" i="12"/>
  <c r="B3708" i="12"/>
  <c r="U3707" i="12"/>
  <c r="E3707" i="12"/>
  <c r="F3707" i="12" s="1"/>
  <c r="V3707" i="12"/>
  <c r="K3706" i="12"/>
  <c r="W3707" i="12" l="1"/>
  <c r="E232" i="13"/>
  <c r="N3708" i="12"/>
  <c r="O3708" i="12" s="1"/>
  <c r="P3708" i="12" s="1"/>
  <c r="V3708" i="12"/>
  <c r="E3708" i="12"/>
  <c r="F3708" i="12" s="1"/>
  <c r="B3709" i="12"/>
  <c r="Y3708" i="12"/>
  <c r="U3708" i="12"/>
  <c r="J3708" i="12"/>
  <c r="I3708" i="12"/>
  <c r="K3707" i="12"/>
  <c r="Q3707" i="12"/>
  <c r="R3707" i="12" s="1"/>
  <c r="W3708" i="12" l="1"/>
  <c r="K3708" i="12"/>
  <c r="E231" i="13"/>
  <c r="J3709" i="12"/>
  <c r="Y3709" i="12"/>
  <c r="I3709" i="12"/>
  <c r="B3710" i="12"/>
  <c r="U3709" i="12"/>
  <c r="E3709" i="12"/>
  <c r="F3709" i="12" s="1"/>
  <c r="N3709" i="12"/>
  <c r="O3709" i="12" s="1"/>
  <c r="P3709" i="12" s="1"/>
  <c r="V3709" i="12"/>
  <c r="Q3708" i="12"/>
  <c r="R3708" i="12" s="1"/>
  <c r="W3709" i="12" l="1"/>
  <c r="E230" i="13"/>
  <c r="Y3710" i="12"/>
  <c r="I3710" i="12"/>
  <c r="V3710" i="12"/>
  <c r="B3711" i="12"/>
  <c r="U3710" i="12"/>
  <c r="E3710" i="12"/>
  <c r="F3710" i="12" s="1"/>
  <c r="N3710" i="12"/>
  <c r="O3710" i="12" s="1"/>
  <c r="P3710" i="12" s="1"/>
  <c r="J3710" i="12"/>
  <c r="K3709" i="12"/>
  <c r="Q3709" i="12"/>
  <c r="R3709" i="12" s="1"/>
  <c r="W3710" i="12" l="1"/>
  <c r="E229" i="13"/>
  <c r="V3711" i="12"/>
  <c r="B3712" i="12"/>
  <c r="U3711" i="12"/>
  <c r="E3711" i="12"/>
  <c r="F3711" i="12" s="1"/>
  <c r="N3711" i="12"/>
  <c r="O3711" i="12" s="1"/>
  <c r="P3711" i="12" s="1"/>
  <c r="Y3711" i="12"/>
  <c r="I3711" i="12"/>
  <c r="J3711" i="12"/>
  <c r="K3710" i="12"/>
  <c r="Q3710" i="12"/>
  <c r="R3710" i="12" s="1"/>
  <c r="W3711" i="12" l="1"/>
  <c r="E228" i="13"/>
  <c r="J3712" i="12"/>
  <c r="V3712" i="12"/>
  <c r="B3713" i="12"/>
  <c r="Y3712" i="12"/>
  <c r="U3712" i="12"/>
  <c r="N3712" i="12"/>
  <c r="O3712" i="12" s="1"/>
  <c r="P3712" i="12" s="1"/>
  <c r="I3712" i="12"/>
  <c r="E3712" i="12"/>
  <c r="F3712" i="12" s="1"/>
  <c r="Q3711" i="12"/>
  <c r="R3711" i="12" s="1"/>
  <c r="K3711" i="12"/>
  <c r="W3712" i="12" l="1"/>
  <c r="Q3712" i="12"/>
  <c r="R3712" i="12" s="1"/>
  <c r="K3712" i="12"/>
  <c r="E227" i="13"/>
  <c r="N3713" i="12"/>
  <c r="O3713" i="12" s="1"/>
  <c r="P3713" i="12" s="1"/>
  <c r="Y3713" i="12"/>
  <c r="I3713" i="12"/>
  <c r="B3714" i="12"/>
  <c r="U3713" i="12"/>
  <c r="E3713" i="12"/>
  <c r="F3713" i="12" s="1"/>
  <c r="V3713" i="12"/>
  <c r="J3713" i="12"/>
  <c r="Q3713" i="12" l="1"/>
  <c r="R3713" i="12" s="1"/>
  <c r="W3713" i="12"/>
  <c r="E226" i="13"/>
  <c r="J3714" i="12"/>
  <c r="Y3714" i="12"/>
  <c r="I3714" i="12"/>
  <c r="V3714" i="12"/>
  <c r="B3715" i="12"/>
  <c r="U3714" i="12"/>
  <c r="E3714" i="12"/>
  <c r="F3714" i="12" s="1"/>
  <c r="N3714" i="12"/>
  <c r="O3714" i="12" s="1"/>
  <c r="P3714" i="12" s="1"/>
  <c r="K3713" i="12"/>
  <c r="W3714" i="12" l="1"/>
  <c r="Q3714" i="12"/>
  <c r="R3714" i="12" s="1"/>
  <c r="K3714" i="12"/>
  <c r="E225" i="13"/>
  <c r="J3715" i="12"/>
  <c r="Y3715" i="12"/>
  <c r="I3715" i="12"/>
  <c r="V3715" i="12"/>
  <c r="N3715" i="12"/>
  <c r="O3715" i="12" s="1"/>
  <c r="P3715" i="12" s="1"/>
  <c r="E3715" i="12"/>
  <c r="F3715" i="12" s="1"/>
  <c r="B3716" i="12"/>
  <c r="U3715" i="12"/>
  <c r="W3715" i="12" l="1"/>
  <c r="E224" i="13"/>
  <c r="V3716" i="12"/>
  <c r="B3717" i="12"/>
  <c r="U3716" i="12"/>
  <c r="E3716" i="12"/>
  <c r="F3716" i="12" s="1"/>
  <c r="N3716" i="12"/>
  <c r="O3716" i="12" s="1"/>
  <c r="P3716" i="12" s="1"/>
  <c r="J3716" i="12"/>
  <c r="Y3716" i="12"/>
  <c r="I3716" i="12"/>
  <c r="Q3715" i="12"/>
  <c r="R3715" i="12" s="1"/>
  <c r="K3715" i="12"/>
  <c r="W3716" i="12" l="1"/>
  <c r="E223" i="13"/>
  <c r="Y3717" i="12"/>
  <c r="I3717" i="12"/>
  <c r="V3717" i="12"/>
  <c r="U3717" i="12"/>
  <c r="N3717" i="12"/>
  <c r="O3717" i="12" s="1"/>
  <c r="P3717" i="12" s="1"/>
  <c r="J3717" i="12"/>
  <c r="E3717" i="12"/>
  <c r="F3717" i="12" s="1"/>
  <c r="B3718" i="12"/>
  <c r="K3716" i="12"/>
  <c r="Q3716" i="12"/>
  <c r="R3716" i="12" s="1"/>
  <c r="K3717" i="12" l="1"/>
  <c r="W3717" i="12"/>
  <c r="Q3717" i="12"/>
  <c r="R3717" i="12" s="1"/>
  <c r="E222" i="13"/>
  <c r="N3718" i="12"/>
  <c r="O3718" i="12" s="1"/>
  <c r="P3718" i="12" s="1"/>
  <c r="J3718" i="12"/>
  <c r="Y3718" i="12"/>
  <c r="I3718" i="12"/>
  <c r="V3718" i="12"/>
  <c r="B3719" i="12"/>
  <c r="U3718" i="12"/>
  <c r="E3718" i="12"/>
  <c r="F3718" i="12" s="1"/>
  <c r="W3718" i="12" l="1"/>
  <c r="Q3718" i="12"/>
  <c r="R3718" i="12" s="1"/>
  <c r="E221" i="13"/>
  <c r="N3719" i="12"/>
  <c r="O3719" i="12" s="1"/>
  <c r="P3719" i="12" s="1"/>
  <c r="J3719" i="12"/>
  <c r="V3719" i="12"/>
  <c r="B3720" i="12"/>
  <c r="U3719" i="12"/>
  <c r="E3719" i="12"/>
  <c r="F3719" i="12" s="1"/>
  <c r="Y3719" i="12"/>
  <c r="I3719" i="12"/>
  <c r="K3718" i="12"/>
  <c r="W3719" i="12" l="1"/>
  <c r="E220" i="13"/>
  <c r="J3720" i="12"/>
  <c r="Y3720" i="12"/>
  <c r="I3720" i="12"/>
  <c r="N3720" i="12"/>
  <c r="O3720" i="12" s="1"/>
  <c r="P3720" i="12" s="1"/>
  <c r="E3720" i="12"/>
  <c r="F3720" i="12" s="1"/>
  <c r="B3721" i="12"/>
  <c r="V3720" i="12"/>
  <c r="U3720" i="12"/>
  <c r="K3719" i="12"/>
  <c r="Q3719" i="12"/>
  <c r="R3719" i="12" s="1"/>
  <c r="W3720" i="12" l="1"/>
  <c r="K3720" i="12"/>
  <c r="E219" i="13"/>
  <c r="V3721" i="12"/>
  <c r="B3722" i="12"/>
  <c r="U3721" i="12"/>
  <c r="E3721" i="12"/>
  <c r="F3721" i="12" s="1"/>
  <c r="Y3721" i="12"/>
  <c r="N3721" i="12"/>
  <c r="O3721" i="12" s="1"/>
  <c r="P3721" i="12" s="1"/>
  <c r="J3721" i="12"/>
  <c r="I3721" i="12"/>
  <c r="Q3720" i="12"/>
  <c r="R3720" i="12" s="1"/>
  <c r="W3721" i="12" l="1"/>
  <c r="Q3721" i="12"/>
  <c r="R3721" i="12" s="1"/>
  <c r="K3721" i="12"/>
  <c r="E218" i="13"/>
  <c r="B3723" i="12"/>
  <c r="U3722" i="12"/>
  <c r="E3722" i="12"/>
  <c r="F3722" i="12" s="1"/>
  <c r="N3722" i="12"/>
  <c r="O3722" i="12" s="1"/>
  <c r="P3722" i="12" s="1"/>
  <c r="J3722" i="12"/>
  <c r="Y3722" i="12"/>
  <c r="I3722" i="12"/>
  <c r="V3722" i="12"/>
  <c r="K3722" i="12" l="1"/>
  <c r="Q3722" i="12"/>
  <c r="R3722" i="12" s="1"/>
  <c r="W3722" i="12"/>
  <c r="E217" i="13"/>
  <c r="N3723" i="12"/>
  <c r="O3723" i="12" s="1"/>
  <c r="P3723" i="12" s="1"/>
  <c r="J3723" i="12"/>
  <c r="Y3723" i="12"/>
  <c r="I3723" i="12"/>
  <c r="V3723" i="12"/>
  <c r="B3724" i="12"/>
  <c r="U3723" i="12"/>
  <c r="E3723" i="12"/>
  <c r="F3723" i="12" s="1"/>
  <c r="W3723" i="12" l="1"/>
  <c r="E216" i="13"/>
  <c r="N3724" i="12"/>
  <c r="O3724" i="12" s="1"/>
  <c r="P3724" i="12" s="1"/>
  <c r="V3724" i="12"/>
  <c r="U3724" i="12"/>
  <c r="J3724" i="12"/>
  <c r="I3724" i="12"/>
  <c r="E3724" i="12"/>
  <c r="F3724" i="12" s="1"/>
  <c r="B3725" i="12"/>
  <c r="Y3724" i="12"/>
  <c r="K3723" i="12"/>
  <c r="Q3723" i="12"/>
  <c r="R3723" i="12" s="1"/>
  <c r="W3724" i="12" l="1"/>
  <c r="Q3724" i="12"/>
  <c r="R3724" i="12" s="1"/>
  <c r="E215" i="13"/>
  <c r="J3725" i="12"/>
  <c r="Y3725" i="12"/>
  <c r="I3725" i="12"/>
  <c r="B3726" i="12"/>
  <c r="U3725" i="12"/>
  <c r="E3725" i="12"/>
  <c r="F3725" i="12" s="1"/>
  <c r="V3725" i="12"/>
  <c r="N3725" i="12"/>
  <c r="O3725" i="12" s="1"/>
  <c r="P3725" i="12" s="1"/>
  <c r="K3724" i="12"/>
  <c r="E214" i="13" l="1"/>
  <c r="Y3726" i="12"/>
  <c r="I3726" i="12"/>
  <c r="V3726" i="12"/>
  <c r="B3727" i="12"/>
  <c r="U3726" i="12"/>
  <c r="E3726" i="12"/>
  <c r="F3726" i="12" s="1"/>
  <c r="N3726" i="12"/>
  <c r="O3726" i="12" s="1"/>
  <c r="P3726" i="12" s="1"/>
  <c r="J3726" i="12"/>
  <c r="K3725" i="12"/>
  <c r="Q3725" i="12"/>
  <c r="R3725" i="12" s="1"/>
  <c r="W3725" i="12"/>
  <c r="W3726" i="12" l="1"/>
  <c r="Q3726" i="12"/>
  <c r="R3726" i="12" s="1"/>
  <c r="E213" i="13"/>
  <c r="V3727" i="12"/>
  <c r="B3728" i="12"/>
  <c r="U3727" i="12"/>
  <c r="E3727" i="12"/>
  <c r="F3727" i="12" s="1"/>
  <c r="N3727" i="12"/>
  <c r="O3727" i="12" s="1"/>
  <c r="P3727" i="12" s="1"/>
  <c r="J3727" i="12"/>
  <c r="Y3727" i="12"/>
  <c r="I3727" i="12"/>
  <c r="K3726" i="12"/>
  <c r="W3727" i="12" l="1"/>
  <c r="E212" i="13"/>
  <c r="N3728" i="12"/>
  <c r="O3728" i="12" s="1"/>
  <c r="P3728" i="12" s="1"/>
  <c r="J3728" i="12"/>
  <c r="V3728" i="12"/>
  <c r="B3729" i="12"/>
  <c r="Y3728" i="12"/>
  <c r="U3728" i="12"/>
  <c r="I3728" i="12"/>
  <c r="E3728" i="12"/>
  <c r="F3728" i="12" s="1"/>
  <c r="K3727" i="12"/>
  <c r="Q3727" i="12"/>
  <c r="R3727" i="12" s="1"/>
  <c r="Q3728" i="12" l="1"/>
  <c r="R3728" i="12" s="1"/>
  <c r="W3728" i="12"/>
  <c r="K3728" i="12"/>
  <c r="E211" i="13"/>
  <c r="N3729" i="12"/>
  <c r="O3729" i="12" s="1"/>
  <c r="P3729" i="12" s="1"/>
  <c r="Y3729" i="12"/>
  <c r="I3729" i="12"/>
  <c r="B3730" i="12"/>
  <c r="U3729" i="12"/>
  <c r="E3729" i="12"/>
  <c r="F3729" i="12" s="1"/>
  <c r="V3729" i="12"/>
  <c r="J3729" i="12"/>
  <c r="Q3729" i="12" l="1"/>
  <c r="R3729" i="12" s="1"/>
  <c r="W3729" i="12"/>
  <c r="E210" i="13"/>
  <c r="J3730" i="12"/>
  <c r="Y3730" i="12"/>
  <c r="I3730" i="12"/>
  <c r="V3730" i="12"/>
  <c r="B3731" i="12"/>
  <c r="U3730" i="12"/>
  <c r="E3730" i="12"/>
  <c r="F3730" i="12" s="1"/>
  <c r="N3730" i="12"/>
  <c r="O3730" i="12" s="1"/>
  <c r="P3730" i="12" s="1"/>
  <c r="K3729" i="12"/>
  <c r="W3730" i="12" l="1"/>
  <c r="E209" i="13"/>
  <c r="J3731" i="12"/>
  <c r="Y3731" i="12"/>
  <c r="I3731" i="12"/>
  <c r="V3731" i="12"/>
  <c r="B3732" i="12"/>
  <c r="U3731" i="12"/>
  <c r="E3731" i="12"/>
  <c r="F3731" i="12" s="1"/>
  <c r="N3731" i="12"/>
  <c r="O3731" i="12" s="1"/>
  <c r="P3731" i="12" s="1"/>
  <c r="Q3730" i="12"/>
  <c r="R3730" i="12" s="1"/>
  <c r="K3730" i="12"/>
  <c r="W3731" i="12" l="1"/>
  <c r="Q3731" i="12"/>
  <c r="R3731" i="12" s="1"/>
  <c r="E208" i="13"/>
  <c r="V3732" i="12"/>
  <c r="B3733" i="12"/>
  <c r="U3732" i="12"/>
  <c r="E3732" i="12"/>
  <c r="F3732" i="12" s="1"/>
  <c r="N3732" i="12"/>
  <c r="O3732" i="12" s="1"/>
  <c r="P3732" i="12" s="1"/>
  <c r="J3732" i="12"/>
  <c r="Y3732" i="12"/>
  <c r="I3732" i="12"/>
  <c r="K3731" i="12"/>
  <c r="E207" i="13" l="1"/>
  <c r="B3734" i="12"/>
  <c r="U3733" i="12"/>
  <c r="E3733" i="12"/>
  <c r="F3733" i="12" s="1"/>
  <c r="N3733" i="12"/>
  <c r="O3733" i="12" s="1"/>
  <c r="P3733" i="12" s="1"/>
  <c r="Y3733" i="12"/>
  <c r="I3733" i="12"/>
  <c r="V3733" i="12"/>
  <c r="J3733" i="12"/>
  <c r="K3732" i="12"/>
  <c r="Q3732" i="12"/>
  <c r="R3732" i="12" s="1"/>
  <c r="W3732" i="12"/>
  <c r="W3733" i="12" l="1"/>
  <c r="Q3733" i="12"/>
  <c r="R3733" i="12" s="1"/>
  <c r="E206" i="13"/>
  <c r="N3734" i="12"/>
  <c r="O3734" i="12" s="1"/>
  <c r="P3734" i="12" s="1"/>
  <c r="J3734" i="12"/>
  <c r="Y3734" i="12"/>
  <c r="I3734" i="12"/>
  <c r="V3734" i="12"/>
  <c r="B3735" i="12"/>
  <c r="U3734" i="12"/>
  <c r="E3734" i="12"/>
  <c r="F3734" i="12" s="1"/>
  <c r="K3733" i="12"/>
  <c r="Q3734" i="12" l="1"/>
  <c r="R3734" i="12" s="1"/>
  <c r="W3734" i="12"/>
  <c r="E205" i="13"/>
  <c r="N3735" i="12"/>
  <c r="O3735" i="12" s="1"/>
  <c r="P3735" i="12" s="1"/>
  <c r="J3735" i="12"/>
  <c r="Y3735" i="12"/>
  <c r="I3735" i="12"/>
  <c r="V3735" i="12"/>
  <c r="B3736" i="12"/>
  <c r="U3735" i="12"/>
  <c r="E3735" i="12"/>
  <c r="F3735" i="12" s="1"/>
  <c r="K3734" i="12"/>
  <c r="W3735" i="12" l="1"/>
  <c r="K3735" i="12"/>
  <c r="Q3735" i="12"/>
  <c r="R3735" i="12" s="1"/>
  <c r="E204" i="13"/>
  <c r="J3736" i="12"/>
  <c r="Y3736" i="12"/>
  <c r="I3736" i="12"/>
  <c r="V3736" i="12"/>
  <c r="B3737" i="12"/>
  <c r="U3736" i="12"/>
  <c r="E3736" i="12"/>
  <c r="F3736" i="12" s="1"/>
  <c r="N3736" i="12"/>
  <c r="O3736" i="12" s="1"/>
  <c r="P3736" i="12" s="1"/>
  <c r="Q3736" i="12" l="1"/>
  <c r="R3736" i="12" s="1"/>
  <c r="W3736" i="12"/>
  <c r="E203" i="13"/>
  <c r="Y3737" i="12"/>
  <c r="I3737" i="12"/>
  <c r="V3737" i="12"/>
  <c r="B3738" i="12"/>
  <c r="U3737" i="12"/>
  <c r="E3737" i="12"/>
  <c r="F3737" i="12" s="1"/>
  <c r="N3737" i="12"/>
  <c r="O3737" i="12" s="1"/>
  <c r="P3737" i="12" s="1"/>
  <c r="J3737" i="12"/>
  <c r="K3736" i="12"/>
  <c r="Q3737" i="12" l="1"/>
  <c r="R3737" i="12" s="1"/>
  <c r="K3737" i="12"/>
  <c r="W3737" i="12"/>
  <c r="E202" i="13"/>
  <c r="V3738" i="12"/>
  <c r="B3739" i="12"/>
  <c r="U3738" i="12"/>
  <c r="E3738" i="12"/>
  <c r="F3738" i="12" s="1"/>
  <c r="N3738" i="12"/>
  <c r="O3738" i="12" s="1"/>
  <c r="P3738" i="12" s="1"/>
  <c r="J3738" i="12"/>
  <c r="Y3738" i="12"/>
  <c r="I3738" i="12"/>
  <c r="K3738" i="12" l="1"/>
  <c r="Q3738" i="12"/>
  <c r="R3738" i="12" s="1"/>
  <c r="W3738" i="12"/>
  <c r="E201" i="13"/>
  <c r="N3739" i="12"/>
  <c r="O3739" i="12" s="1"/>
  <c r="P3739" i="12" s="1"/>
  <c r="J3739" i="12"/>
  <c r="Y3739" i="12"/>
  <c r="I3739" i="12"/>
  <c r="V3739" i="12"/>
  <c r="B3740" i="12"/>
  <c r="U3739" i="12"/>
  <c r="E3739" i="12"/>
  <c r="F3739" i="12" s="1"/>
  <c r="E200" i="13" l="1"/>
  <c r="N3740" i="12"/>
  <c r="O3740" i="12" s="1"/>
  <c r="P3740" i="12" s="1"/>
  <c r="J3740" i="12"/>
  <c r="Y3740" i="12"/>
  <c r="I3740" i="12"/>
  <c r="V3740" i="12"/>
  <c r="B3741" i="12"/>
  <c r="U3740" i="12"/>
  <c r="E3740" i="12"/>
  <c r="F3740" i="12" s="1"/>
  <c r="W3739" i="12"/>
  <c r="K3739" i="12"/>
  <c r="Q3739" i="12"/>
  <c r="R3739" i="12" s="1"/>
  <c r="Q3740" i="12" l="1"/>
  <c r="R3740" i="12" s="1"/>
  <c r="E199" i="13"/>
  <c r="J3741" i="12"/>
  <c r="Y3741" i="12"/>
  <c r="I3741" i="12"/>
  <c r="V3741" i="12"/>
  <c r="B3742" i="12"/>
  <c r="U3741" i="12"/>
  <c r="E3741" i="12"/>
  <c r="F3741" i="12" s="1"/>
  <c r="N3741" i="12"/>
  <c r="O3741" i="12" s="1"/>
  <c r="P3741" i="12" s="1"/>
  <c r="K3740" i="12"/>
  <c r="W3740" i="12"/>
  <c r="E198" i="13" l="1"/>
  <c r="J3742" i="12"/>
  <c r="Y3742" i="12"/>
  <c r="I3742" i="12"/>
  <c r="V3742" i="12"/>
  <c r="B3743" i="12"/>
  <c r="U3742" i="12"/>
  <c r="E3742" i="12"/>
  <c r="F3742" i="12" s="1"/>
  <c r="N3742" i="12"/>
  <c r="O3742" i="12" s="1"/>
  <c r="P3742" i="12" s="1"/>
  <c r="K3741" i="12"/>
  <c r="Q3741" i="12"/>
  <c r="R3741" i="12" s="1"/>
  <c r="W3741" i="12"/>
  <c r="W3742" i="12" l="1"/>
  <c r="E197" i="13"/>
  <c r="V3743" i="12"/>
  <c r="B3744" i="12"/>
  <c r="U3743" i="12"/>
  <c r="E3743" i="12"/>
  <c r="F3743" i="12" s="1"/>
  <c r="N3743" i="12"/>
  <c r="O3743" i="12" s="1"/>
  <c r="P3743" i="12" s="1"/>
  <c r="J3743" i="12"/>
  <c r="Y3743" i="12"/>
  <c r="I3743" i="12"/>
  <c r="K3742" i="12"/>
  <c r="Q3742" i="12"/>
  <c r="R3742" i="12" s="1"/>
  <c r="W3743" i="12" l="1"/>
  <c r="Q3743" i="12"/>
  <c r="R3743" i="12" s="1"/>
  <c r="E196" i="13"/>
  <c r="N3744" i="12"/>
  <c r="O3744" i="12" s="1"/>
  <c r="P3744" i="12" s="1"/>
  <c r="J3744" i="12"/>
  <c r="V3744" i="12"/>
  <c r="B3745" i="12"/>
  <c r="Y3744" i="12"/>
  <c r="U3744" i="12"/>
  <c r="I3744" i="12"/>
  <c r="E3744" i="12"/>
  <c r="F3744" i="12" s="1"/>
  <c r="K3743" i="12"/>
  <c r="K3744" i="12" l="1"/>
  <c r="W3744" i="12"/>
  <c r="Q3744" i="12"/>
  <c r="R3744" i="12" s="1"/>
  <c r="E195" i="13"/>
  <c r="N3745" i="12"/>
  <c r="O3745" i="12" s="1"/>
  <c r="P3745" i="12" s="1"/>
  <c r="J3745" i="12"/>
  <c r="Y3745" i="12"/>
  <c r="I3745" i="12"/>
  <c r="B3746" i="12"/>
  <c r="U3745" i="12"/>
  <c r="E3745" i="12"/>
  <c r="F3745" i="12" s="1"/>
  <c r="V3745" i="12"/>
  <c r="K3745" i="12" l="1"/>
  <c r="Q3745" i="12"/>
  <c r="R3745" i="12" s="1"/>
  <c r="W3745" i="12"/>
  <c r="E194" i="13"/>
  <c r="N3746" i="12"/>
  <c r="O3746" i="12" s="1"/>
  <c r="P3746" i="12" s="1"/>
  <c r="J3746" i="12"/>
  <c r="Y3746" i="12"/>
  <c r="I3746" i="12"/>
  <c r="V3746" i="12"/>
  <c r="B3747" i="12"/>
  <c r="U3746" i="12"/>
  <c r="E3746" i="12"/>
  <c r="F3746" i="12" s="1"/>
  <c r="K3746" i="12" l="1"/>
  <c r="Q3746" i="12"/>
  <c r="R3746" i="12" s="1"/>
  <c r="W3746" i="12"/>
  <c r="E193" i="13"/>
  <c r="J3747" i="12"/>
  <c r="Y3747" i="12"/>
  <c r="I3747" i="12"/>
  <c r="V3747" i="12"/>
  <c r="B3748" i="12"/>
  <c r="U3747" i="12"/>
  <c r="E3747" i="12"/>
  <c r="F3747" i="12" s="1"/>
  <c r="N3747" i="12"/>
  <c r="O3747" i="12" s="1"/>
  <c r="P3747" i="12" s="1"/>
  <c r="W3747" i="12" l="1"/>
  <c r="K3747" i="12"/>
  <c r="Q3747" i="12"/>
  <c r="R3747" i="12" s="1"/>
  <c r="E192" i="13"/>
  <c r="V3748" i="12"/>
  <c r="B3749" i="12"/>
  <c r="U3748" i="12"/>
  <c r="E3748" i="12"/>
  <c r="F3748" i="12" s="1"/>
  <c r="N3748" i="12"/>
  <c r="O3748" i="12" s="1"/>
  <c r="P3748" i="12" s="1"/>
  <c r="J3748" i="12"/>
  <c r="Y3748" i="12"/>
  <c r="I3748" i="12"/>
  <c r="Q3748" i="12" l="1"/>
  <c r="R3748" i="12" s="1"/>
  <c r="W3748" i="12"/>
  <c r="E191" i="13"/>
  <c r="B3750" i="12"/>
  <c r="U3749" i="12"/>
  <c r="E3749" i="12"/>
  <c r="F3749" i="12" s="1"/>
  <c r="N3749" i="12"/>
  <c r="O3749" i="12" s="1"/>
  <c r="P3749" i="12" s="1"/>
  <c r="Y3749" i="12"/>
  <c r="I3749" i="12"/>
  <c r="V3749" i="12"/>
  <c r="J3749" i="12"/>
  <c r="K3748" i="12"/>
  <c r="W3749" i="12" l="1"/>
  <c r="K3749" i="12"/>
  <c r="E190" i="13"/>
  <c r="N3750" i="12"/>
  <c r="O3750" i="12" s="1"/>
  <c r="P3750" i="12" s="1"/>
  <c r="J3750" i="12"/>
  <c r="Y3750" i="12"/>
  <c r="I3750" i="12"/>
  <c r="V3750" i="12"/>
  <c r="B3751" i="12"/>
  <c r="U3750" i="12"/>
  <c r="E3750" i="12"/>
  <c r="F3750" i="12" s="1"/>
  <c r="Q3749" i="12"/>
  <c r="R3749" i="12" s="1"/>
  <c r="K3750" i="12" l="1"/>
  <c r="Q3750" i="12"/>
  <c r="R3750" i="12" s="1"/>
  <c r="W3750" i="12"/>
  <c r="E189" i="13"/>
  <c r="N3751" i="12"/>
  <c r="O3751" i="12" s="1"/>
  <c r="P3751" i="12" s="1"/>
  <c r="J3751" i="12"/>
  <c r="Y3751" i="12"/>
  <c r="I3751" i="12"/>
  <c r="V3751" i="12"/>
  <c r="U3751" i="12"/>
  <c r="E3751" i="12"/>
  <c r="F3751" i="12" s="1"/>
  <c r="B3752" i="12"/>
  <c r="W3751" i="12" l="1"/>
  <c r="E188" i="13"/>
  <c r="N3752" i="12"/>
  <c r="O3752" i="12" s="1"/>
  <c r="P3752" i="12" s="1"/>
  <c r="J3752" i="12"/>
  <c r="I3752" i="12"/>
  <c r="Y3752" i="12"/>
  <c r="E3752" i="12"/>
  <c r="F3752" i="12" s="1"/>
  <c r="V3752" i="12"/>
  <c r="B3753" i="12"/>
  <c r="U3752" i="12"/>
  <c r="Q3751" i="12"/>
  <c r="R3751" i="12" s="1"/>
  <c r="K3751" i="12"/>
  <c r="Q3752" i="12" l="1"/>
  <c r="R3752" i="12" s="1"/>
  <c r="K3752" i="12"/>
  <c r="W3752" i="12"/>
  <c r="E187" i="13"/>
  <c r="U3753" i="12"/>
  <c r="B3754" i="12"/>
  <c r="N3753" i="12"/>
  <c r="O3753" i="12" s="1"/>
  <c r="P3753" i="12" s="1"/>
  <c r="J3753" i="12"/>
  <c r="I3753" i="12"/>
  <c r="E3753" i="12"/>
  <c r="F3753" i="12" s="1"/>
  <c r="Y3753" i="12"/>
  <c r="V3753" i="12"/>
  <c r="W3753" i="12" l="1"/>
  <c r="K3753" i="12"/>
  <c r="Q3753" i="12"/>
  <c r="R3753" i="12" s="1"/>
  <c r="E186" i="13"/>
  <c r="J3754" i="12"/>
  <c r="B3755" i="12"/>
  <c r="U3754" i="12"/>
  <c r="E3754" i="12"/>
  <c r="F3754" i="12" s="1"/>
  <c r="Y3754" i="12"/>
  <c r="V3754" i="12"/>
  <c r="N3754" i="12"/>
  <c r="O3754" i="12" s="1"/>
  <c r="P3754" i="12" s="1"/>
  <c r="I3754" i="12"/>
  <c r="K3754" i="12" l="1"/>
  <c r="Q3754" i="12"/>
  <c r="R3754" i="12" s="1"/>
  <c r="W3754" i="12"/>
  <c r="E185" i="13"/>
  <c r="Y3755" i="12"/>
  <c r="I3755" i="12"/>
  <c r="B3756" i="12"/>
  <c r="N3755" i="12"/>
  <c r="O3755" i="12" s="1"/>
  <c r="P3755" i="12" s="1"/>
  <c r="J3755" i="12"/>
  <c r="E3755" i="12"/>
  <c r="F3755" i="12" s="1"/>
  <c r="U3755" i="12"/>
  <c r="V3755" i="12"/>
  <c r="K3755" i="12" l="1"/>
  <c r="W3755" i="12"/>
  <c r="Q3755" i="12"/>
  <c r="R3755" i="12" s="1"/>
  <c r="E184" i="13"/>
  <c r="V3756" i="12"/>
  <c r="N3756" i="12"/>
  <c r="O3756" i="12" s="1"/>
  <c r="P3756" i="12" s="1"/>
  <c r="U3756" i="12"/>
  <c r="B3757" i="12"/>
  <c r="J3756" i="12"/>
  <c r="E3756" i="12"/>
  <c r="F3756" i="12" s="1"/>
  <c r="Y3756" i="12"/>
  <c r="I3756" i="12"/>
  <c r="K3756" i="12" l="1"/>
  <c r="E183" i="13"/>
  <c r="B3758" i="12"/>
  <c r="J3757" i="12"/>
  <c r="I3757" i="12"/>
  <c r="E3757" i="12"/>
  <c r="F3757" i="12" s="1"/>
  <c r="Y3757" i="12"/>
  <c r="V3757" i="12"/>
  <c r="U3757" i="12"/>
  <c r="N3757" i="12"/>
  <c r="O3757" i="12" s="1"/>
  <c r="P3757" i="12" s="1"/>
  <c r="Q3756" i="12"/>
  <c r="R3756" i="12" s="1"/>
  <c r="W3756" i="12"/>
  <c r="W3757" i="12" l="1"/>
  <c r="E182" i="13"/>
  <c r="N3758" i="12"/>
  <c r="O3758" i="12" s="1"/>
  <c r="P3758" i="12" s="1"/>
  <c r="Y3758" i="12"/>
  <c r="I3758" i="12"/>
  <c r="V3758" i="12"/>
  <c r="U3758" i="12"/>
  <c r="J3758" i="12"/>
  <c r="B3759" i="12"/>
  <c r="E3758" i="12"/>
  <c r="F3758" i="12" s="1"/>
  <c r="Q3757" i="12"/>
  <c r="R3757" i="12" s="1"/>
  <c r="K3757" i="12"/>
  <c r="W3758" i="12" l="1"/>
  <c r="K3758" i="12"/>
  <c r="E181" i="13"/>
  <c r="Y3759" i="12"/>
  <c r="I3759" i="12"/>
  <c r="V3759" i="12"/>
  <c r="B3760" i="12"/>
  <c r="U3759" i="12"/>
  <c r="E3759" i="12"/>
  <c r="F3759" i="12" s="1"/>
  <c r="N3759" i="12"/>
  <c r="O3759" i="12" s="1"/>
  <c r="P3759" i="12" s="1"/>
  <c r="J3759" i="12"/>
  <c r="Q3758" i="12"/>
  <c r="R3758" i="12" s="1"/>
  <c r="W3759" i="12" l="1"/>
  <c r="K3759" i="12"/>
  <c r="Q3759" i="12"/>
  <c r="R3759" i="12" s="1"/>
  <c r="E180" i="13"/>
  <c r="J3760" i="12"/>
  <c r="Y3760" i="12"/>
  <c r="I3760" i="12"/>
  <c r="V3760" i="12"/>
  <c r="N3760" i="12"/>
  <c r="O3760" i="12" s="1"/>
  <c r="P3760" i="12" s="1"/>
  <c r="B3761" i="12"/>
  <c r="E3760" i="12"/>
  <c r="F3760" i="12" s="1"/>
  <c r="U3760" i="12"/>
  <c r="W3760" i="12" l="1"/>
  <c r="Q3760" i="12"/>
  <c r="R3760" i="12" s="1"/>
  <c r="E179" i="13"/>
  <c r="V3761" i="12"/>
  <c r="B3762" i="12"/>
  <c r="U3761" i="12"/>
  <c r="E3761" i="12"/>
  <c r="F3761" i="12" s="1"/>
  <c r="J3761" i="12"/>
  <c r="I3761" i="12"/>
  <c r="Y3761" i="12"/>
  <c r="N3761" i="12"/>
  <c r="O3761" i="12" s="1"/>
  <c r="P3761" i="12" s="1"/>
  <c r="K3760" i="12"/>
  <c r="W3761" i="12" l="1"/>
  <c r="E178" i="13"/>
  <c r="E3762" i="12"/>
  <c r="F3762" i="12" s="1"/>
  <c r="Y3762" i="12"/>
  <c r="V3762" i="12"/>
  <c r="U3762" i="12"/>
  <c r="J3762" i="12"/>
  <c r="I3762" i="12"/>
  <c r="B3763" i="12"/>
  <c r="N3762" i="12"/>
  <c r="O3762" i="12" s="1"/>
  <c r="P3762" i="12" s="1"/>
  <c r="Q3761" i="12"/>
  <c r="R3761" i="12" s="1"/>
  <c r="K3761" i="12"/>
  <c r="E177" i="13" l="1"/>
  <c r="J3763" i="12"/>
  <c r="Y3763" i="12"/>
  <c r="I3763" i="12"/>
  <c r="B3764" i="12"/>
  <c r="U3763" i="12"/>
  <c r="E3763" i="12"/>
  <c r="F3763" i="12" s="1"/>
  <c r="V3763" i="12"/>
  <c r="N3763" i="12"/>
  <c r="O3763" i="12" s="1"/>
  <c r="P3763" i="12" s="1"/>
  <c r="K3762" i="12"/>
  <c r="Q3762" i="12"/>
  <c r="R3762" i="12" s="1"/>
  <c r="W3762" i="12"/>
  <c r="W3763" i="12" l="1"/>
  <c r="E176" i="13"/>
  <c r="N3764" i="12"/>
  <c r="O3764" i="12" s="1"/>
  <c r="P3764" i="12" s="1"/>
  <c r="J3764" i="12"/>
  <c r="V3764" i="12"/>
  <c r="B3765" i="12"/>
  <c r="I3764" i="12"/>
  <c r="E3764" i="12"/>
  <c r="F3764" i="12" s="1"/>
  <c r="Y3764" i="12"/>
  <c r="U3764" i="12"/>
  <c r="K3763" i="12"/>
  <c r="Q3763" i="12"/>
  <c r="R3763" i="12" s="1"/>
  <c r="W3764" i="12" l="1"/>
  <c r="Q3764" i="12"/>
  <c r="R3764" i="12" s="1"/>
  <c r="K3764" i="12"/>
  <c r="E175" i="13"/>
  <c r="J3765" i="12"/>
  <c r="Y3765" i="12"/>
  <c r="I3765" i="12"/>
  <c r="N3765" i="12"/>
  <c r="O3765" i="12" s="1"/>
  <c r="P3765" i="12" s="1"/>
  <c r="B3766" i="12"/>
  <c r="E3765" i="12"/>
  <c r="F3765" i="12" s="1"/>
  <c r="U3765" i="12"/>
  <c r="V3765" i="12"/>
  <c r="W3765" i="12" l="1"/>
  <c r="E174" i="13"/>
  <c r="V3766" i="12"/>
  <c r="B3767" i="12"/>
  <c r="U3766" i="12"/>
  <c r="E3766" i="12"/>
  <c r="F3766" i="12" s="1"/>
  <c r="J3766" i="12"/>
  <c r="I3766" i="12"/>
  <c r="N3766" i="12"/>
  <c r="O3766" i="12" s="1"/>
  <c r="P3766" i="12" s="1"/>
  <c r="Y3766" i="12"/>
  <c r="Q3765" i="12"/>
  <c r="R3765" i="12" s="1"/>
  <c r="K3765" i="12"/>
  <c r="W3766" i="12" l="1"/>
  <c r="Q3766" i="12"/>
  <c r="R3766" i="12" s="1"/>
  <c r="K3766" i="12"/>
  <c r="E173" i="13"/>
  <c r="B3768" i="12"/>
  <c r="U3767" i="12"/>
  <c r="E3767" i="12"/>
  <c r="F3767" i="12" s="1"/>
  <c r="N3767" i="12"/>
  <c r="O3767" i="12" s="1"/>
  <c r="P3767" i="12" s="1"/>
  <c r="Y3767" i="12"/>
  <c r="I3767" i="12"/>
  <c r="J3767" i="12"/>
  <c r="V3767" i="12"/>
  <c r="Q3767" i="12" l="1"/>
  <c r="R3767" i="12" s="1"/>
  <c r="W3767" i="12"/>
  <c r="E172" i="13"/>
  <c r="N3768" i="12"/>
  <c r="O3768" i="12" s="1"/>
  <c r="P3768" i="12" s="1"/>
  <c r="J3768" i="12"/>
  <c r="Y3768" i="12"/>
  <c r="I3768" i="12"/>
  <c r="V3768" i="12"/>
  <c r="E3768" i="12"/>
  <c r="F3768" i="12" s="1"/>
  <c r="B3769" i="12"/>
  <c r="U3768" i="12"/>
  <c r="K3767" i="12"/>
  <c r="K3768" i="12" l="1"/>
  <c r="Q3768" i="12"/>
  <c r="R3768" i="12" s="1"/>
  <c r="W3768" i="12"/>
  <c r="E171" i="13"/>
  <c r="N3769" i="12"/>
  <c r="O3769" i="12" s="1"/>
  <c r="P3769" i="12" s="1"/>
  <c r="V3769" i="12"/>
  <c r="B3770" i="12"/>
  <c r="U3769" i="12"/>
  <c r="J3769" i="12"/>
  <c r="I3769" i="12"/>
  <c r="E3769" i="12"/>
  <c r="F3769" i="12" s="1"/>
  <c r="Y3769" i="12"/>
  <c r="W3769" i="12" l="1"/>
  <c r="K3769" i="12"/>
  <c r="Q3769" i="12"/>
  <c r="R3769" i="12" s="1"/>
  <c r="E170" i="13"/>
  <c r="J3770" i="12"/>
  <c r="Y3770" i="12"/>
  <c r="I3770" i="12"/>
  <c r="B3771" i="12"/>
  <c r="U3770" i="12"/>
  <c r="E3770" i="12"/>
  <c r="F3770" i="12" s="1"/>
  <c r="V3770" i="12"/>
  <c r="N3770" i="12"/>
  <c r="O3770" i="12" s="1"/>
  <c r="P3770" i="12" s="1"/>
  <c r="Q3770" i="12" l="1"/>
  <c r="R3770" i="12" s="1"/>
  <c r="W3770" i="12"/>
  <c r="E169" i="13"/>
  <c r="Y3771" i="12"/>
  <c r="I3771" i="12"/>
  <c r="V3771" i="12"/>
  <c r="B3772" i="12"/>
  <c r="U3771" i="12"/>
  <c r="E3771" i="12"/>
  <c r="F3771" i="12" s="1"/>
  <c r="N3771" i="12"/>
  <c r="O3771" i="12" s="1"/>
  <c r="P3771" i="12" s="1"/>
  <c r="J3771" i="12"/>
  <c r="K3770" i="12"/>
  <c r="W3771" i="12" l="1"/>
  <c r="E168" i="13"/>
  <c r="V3772" i="12"/>
  <c r="B3773" i="12"/>
  <c r="U3772" i="12"/>
  <c r="E3772" i="12"/>
  <c r="F3772" i="12" s="1"/>
  <c r="N3772" i="12"/>
  <c r="O3772" i="12" s="1"/>
  <c r="P3772" i="12" s="1"/>
  <c r="J3772" i="12"/>
  <c r="I3772" i="12"/>
  <c r="Y3772" i="12"/>
  <c r="K3771" i="12"/>
  <c r="Q3771" i="12"/>
  <c r="R3771" i="12" s="1"/>
  <c r="W3772" i="12" l="1"/>
  <c r="E167" i="13"/>
  <c r="J3773" i="12"/>
  <c r="Y3773" i="12"/>
  <c r="I3773" i="12"/>
  <c r="B3774" i="12"/>
  <c r="V3773" i="12"/>
  <c r="U3773" i="12"/>
  <c r="N3773" i="12"/>
  <c r="O3773" i="12" s="1"/>
  <c r="P3773" i="12" s="1"/>
  <c r="E3773" i="12"/>
  <c r="F3773" i="12" s="1"/>
  <c r="K3772" i="12"/>
  <c r="Q3772" i="12"/>
  <c r="R3772" i="12" s="1"/>
  <c r="W3773" i="12" l="1"/>
  <c r="Q3773" i="12"/>
  <c r="R3773" i="12" s="1"/>
  <c r="E166" i="13"/>
  <c r="N3774" i="12"/>
  <c r="O3774" i="12" s="1"/>
  <c r="P3774" i="12" s="1"/>
  <c r="J3774" i="12"/>
  <c r="Y3774" i="12"/>
  <c r="I3774" i="12"/>
  <c r="V3774" i="12"/>
  <c r="B3775" i="12"/>
  <c r="U3774" i="12"/>
  <c r="E3774" i="12"/>
  <c r="F3774" i="12" s="1"/>
  <c r="K3773" i="12"/>
  <c r="W3774" i="12" l="1"/>
  <c r="Q3774" i="12"/>
  <c r="R3774" i="12" s="1"/>
  <c r="E165" i="13"/>
  <c r="J3775" i="12"/>
  <c r="Y3775" i="12"/>
  <c r="I3775" i="12"/>
  <c r="V3775" i="12"/>
  <c r="B3776" i="12"/>
  <c r="U3775" i="12"/>
  <c r="E3775" i="12"/>
  <c r="F3775" i="12" s="1"/>
  <c r="N3775" i="12"/>
  <c r="O3775" i="12" s="1"/>
  <c r="P3775" i="12" s="1"/>
  <c r="K3774" i="12"/>
  <c r="W3775" i="12" l="1"/>
  <c r="Q3775" i="12"/>
  <c r="R3775" i="12" s="1"/>
  <c r="E164" i="13"/>
  <c r="J3776" i="12"/>
  <c r="Y3776" i="12"/>
  <c r="I3776" i="12"/>
  <c r="V3776" i="12"/>
  <c r="B3777" i="12"/>
  <c r="U3776" i="12"/>
  <c r="E3776" i="12"/>
  <c r="F3776" i="12" s="1"/>
  <c r="N3776" i="12"/>
  <c r="O3776" i="12" s="1"/>
  <c r="P3776" i="12" s="1"/>
  <c r="K3775" i="12"/>
  <c r="K3776" i="12" l="1"/>
  <c r="Q3776" i="12"/>
  <c r="R3776" i="12" s="1"/>
  <c r="W3776" i="12"/>
  <c r="E163" i="13"/>
  <c r="V3777" i="12"/>
  <c r="B3778" i="12"/>
  <c r="U3777" i="12"/>
  <c r="E3777" i="12"/>
  <c r="F3777" i="12" s="1"/>
  <c r="N3777" i="12"/>
  <c r="O3777" i="12" s="1"/>
  <c r="P3777" i="12" s="1"/>
  <c r="Y3777" i="12"/>
  <c r="J3777" i="12"/>
  <c r="I3777" i="12"/>
  <c r="W3777" i="12" l="1"/>
  <c r="E162" i="13"/>
  <c r="N3778" i="12"/>
  <c r="O3778" i="12" s="1"/>
  <c r="P3778" i="12" s="1"/>
  <c r="J3778" i="12"/>
  <c r="Y3778" i="12"/>
  <c r="I3778" i="12"/>
  <c r="B3779" i="12"/>
  <c r="V3778" i="12"/>
  <c r="U3778" i="12"/>
  <c r="E3778" i="12"/>
  <c r="F3778" i="12" s="1"/>
  <c r="K3777" i="12"/>
  <c r="Q3777" i="12"/>
  <c r="R3777" i="12" s="1"/>
  <c r="W3778" i="12" l="1"/>
  <c r="K3778" i="12"/>
  <c r="Q3778" i="12"/>
  <c r="R3778" i="12" s="1"/>
  <c r="E161" i="13"/>
  <c r="N3779" i="12"/>
  <c r="O3779" i="12" s="1"/>
  <c r="P3779" i="12" s="1"/>
  <c r="J3779" i="12"/>
  <c r="Y3779" i="12"/>
  <c r="I3779" i="12"/>
  <c r="V3779" i="12"/>
  <c r="B3780" i="12"/>
  <c r="U3779" i="12"/>
  <c r="E3779" i="12"/>
  <c r="F3779" i="12" s="1"/>
  <c r="W3779" i="12" l="1"/>
  <c r="K3779" i="12"/>
  <c r="E160" i="13"/>
  <c r="N3780" i="12"/>
  <c r="O3780" i="12" s="1"/>
  <c r="P3780" i="12" s="1"/>
  <c r="J3780" i="12"/>
  <c r="Y3780" i="12"/>
  <c r="I3780" i="12"/>
  <c r="V3780" i="12"/>
  <c r="B3781" i="12"/>
  <c r="U3780" i="12"/>
  <c r="E3780" i="12"/>
  <c r="F3780" i="12" s="1"/>
  <c r="Q3779" i="12"/>
  <c r="R3779" i="12" s="1"/>
  <c r="W3780" i="12" l="1"/>
  <c r="Q3780" i="12"/>
  <c r="R3780" i="12" s="1"/>
  <c r="K3780" i="12"/>
  <c r="E159" i="13"/>
  <c r="J3781" i="12"/>
  <c r="Y3781" i="12"/>
  <c r="I3781" i="12"/>
  <c r="V3781" i="12"/>
  <c r="B3782" i="12"/>
  <c r="U3781" i="12"/>
  <c r="E3781" i="12"/>
  <c r="F3781" i="12" s="1"/>
  <c r="N3781" i="12"/>
  <c r="O3781" i="12" s="1"/>
  <c r="P3781" i="12" s="1"/>
  <c r="W3781" i="12" l="1"/>
  <c r="Q3781" i="12"/>
  <c r="R3781" i="12" s="1"/>
  <c r="K3781" i="12"/>
  <c r="E158" i="13"/>
  <c r="V3782" i="12"/>
  <c r="B3783" i="12"/>
  <c r="U3782" i="12"/>
  <c r="E3782" i="12"/>
  <c r="F3782" i="12" s="1"/>
  <c r="N3782" i="12"/>
  <c r="O3782" i="12" s="1"/>
  <c r="P3782" i="12" s="1"/>
  <c r="Y3782" i="12"/>
  <c r="J3782" i="12"/>
  <c r="I3782" i="12"/>
  <c r="K3782" i="12" l="1"/>
  <c r="Q3782" i="12"/>
  <c r="R3782" i="12" s="1"/>
  <c r="W3782" i="12"/>
  <c r="E157" i="13"/>
  <c r="B3784" i="12"/>
  <c r="U3783" i="12"/>
  <c r="E3783" i="12"/>
  <c r="F3783" i="12" s="1"/>
  <c r="N3783" i="12"/>
  <c r="O3783" i="12" s="1"/>
  <c r="P3783" i="12" s="1"/>
  <c r="J3783" i="12"/>
  <c r="Y3783" i="12"/>
  <c r="I3783" i="12"/>
  <c r="V3783" i="12"/>
  <c r="W3783" i="12" l="1"/>
  <c r="E156" i="13"/>
  <c r="N3784" i="12"/>
  <c r="O3784" i="12" s="1"/>
  <c r="P3784" i="12" s="1"/>
  <c r="J3784" i="12"/>
  <c r="Y3784" i="12"/>
  <c r="I3784" i="12"/>
  <c r="V3784" i="12"/>
  <c r="B3785" i="12"/>
  <c r="U3784" i="12"/>
  <c r="E3784" i="12"/>
  <c r="F3784" i="12" s="1"/>
  <c r="K3783" i="12"/>
  <c r="Q3783" i="12"/>
  <c r="R3783" i="12" s="1"/>
  <c r="W3784" i="12" l="1"/>
  <c r="E155" i="13"/>
  <c r="N3785" i="12"/>
  <c r="O3785" i="12" s="1"/>
  <c r="P3785" i="12" s="1"/>
  <c r="J3785" i="12"/>
  <c r="Y3785" i="12"/>
  <c r="I3785" i="12"/>
  <c r="V3785" i="12"/>
  <c r="B3786" i="12"/>
  <c r="U3785" i="12"/>
  <c r="E3785" i="12"/>
  <c r="F3785" i="12" s="1"/>
  <c r="K3784" i="12"/>
  <c r="Q3784" i="12"/>
  <c r="R3784" i="12" s="1"/>
  <c r="Q3785" i="12" l="1"/>
  <c r="R3785" i="12" s="1"/>
  <c r="E154" i="13"/>
  <c r="J3786" i="12"/>
  <c r="Y3786" i="12"/>
  <c r="I3786" i="12"/>
  <c r="V3786" i="12"/>
  <c r="B3787" i="12"/>
  <c r="U3786" i="12"/>
  <c r="E3786" i="12"/>
  <c r="F3786" i="12" s="1"/>
  <c r="N3786" i="12"/>
  <c r="O3786" i="12" s="1"/>
  <c r="P3786" i="12" s="1"/>
  <c r="K3785" i="12"/>
  <c r="W3785" i="12"/>
  <c r="W3786" i="12" l="1"/>
  <c r="E153" i="13"/>
  <c r="Y3787" i="12"/>
  <c r="I3787" i="12"/>
  <c r="V3787" i="12"/>
  <c r="B3788" i="12"/>
  <c r="U3787" i="12"/>
  <c r="E3787" i="12"/>
  <c r="F3787" i="12" s="1"/>
  <c r="N3787" i="12"/>
  <c r="O3787" i="12" s="1"/>
  <c r="P3787" i="12" s="1"/>
  <c r="J3787" i="12"/>
  <c r="K3786" i="12"/>
  <c r="Q3786" i="12"/>
  <c r="R3786" i="12" s="1"/>
  <c r="Q3787" i="12" l="1"/>
  <c r="R3787" i="12" s="1"/>
  <c r="E152" i="13"/>
  <c r="V3788" i="12"/>
  <c r="B3789" i="12"/>
  <c r="U3788" i="12"/>
  <c r="E3788" i="12"/>
  <c r="F3788" i="12" s="1"/>
  <c r="N3788" i="12"/>
  <c r="O3788" i="12" s="1"/>
  <c r="P3788" i="12" s="1"/>
  <c r="J3788" i="12"/>
  <c r="Y3788" i="12"/>
  <c r="I3788" i="12"/>
  <c r="K3787" i="12"/>
  <c r="W3787" i="12"/>
  <c r="Q3788" i="12" l="1"/>
  <c r="R3788" i="12" s="1"/>
  <c r="W3788" i="12"/>
  <c r="E151" i="13"/>
  <c r="N3789" i="12"/>
  <c r="O3789" i="12" s="1"/>
  <c r="P3789" i="12" s="1"/>
  <c r="J3789" i="12"/>
  <c r="Y3789" i="12"/>
  <c r="I3789" i="12"/>
  <c r="B3790" i="12"/>
  <c r="U3789" i="12"/>
  <c r="V3789" i="12"/>
  <c r="E3789" i="12"/>
  <c r="F3789" i="12" s="1"/>
  <c r="K3788" i="12"/>
  <c r="W3789" i="12" l="1"/>
  <c r="Q3789" i="12"/>
  <c r="R3789" i="12" s="1"/>
  <c r="E150" i="13"/>
  <c r="N3790" i="12"/>
  <c r="O3790" i="12" s="1"/>
  <c r="P3790" i="12" s="1"/>
  <c r="J3790" i="12"/>
  <c r="Y3790" i="12"/>
  <c r="I3790" i="12"/>
  <c r="V3790" i="12"/>
  <c r="B3791" i="12"/>
  <c r="U3790" i="12"/>
  <c r="E3790" i="12"/>
  <c r="F3790" i="12" s="1"/>
  <c r="K3789" i="12"/>
  <c r="Q3790" i="12" l="1"/>
  <c r="R3790" i="12" s="1"/>
  <c r="W3790" i="12"/>
  <c r="E149" i="13"/>
  <c r="J3791" i="12"/>
  <c r="Y3791" i="12"/>
  <c r="I3791" i="12"/>
  <c r="V3791" i="12"/>
  <c r="B3792" i="12"/>
  <c r="U3791" i="12"/>
  <c r="E3791" i="12"/>
  <c r="F3791" i="12" s="1"/>
  <c r="N3791" i="12"/>
  <c r="O3791" i="12" s="1"/>
  <c r="P3791" i="12" s="1"/>
  <c r="K3790" i="12"/>
  <c r="Q3791" i="12" l="1"/>
  <c r="R3791" i="12" s="1"/>
  <c r="K3791" i="12"/>
  <c r="W3791" i="12"/>
  <c r="E148" i="13"/>
  <c r="J3792" i="12"/>
  <c r="Y3792" i="12"/>
  <c r="I3792" i="12"/>
  <c r="V3792" i="12"/>
  <c r="B3793" i="12"/>
  <c r="U3792" i="12"/>
  <c r="E3792" i="12"/>
  <c r="F3792" i="12" s="1"/>
  <c r="N3792" i="12"/>
  <c r="O3792" i="12" s="1"/>
  <c r="P3792" i="12" s="1"/>
  <c r="W3792" i="12" l="1"/>
  <c r="Q3792" i="12"/>
  <c r="R3792" i="12" s="1"/>
  <c r="E147" i="13"/>
  <c r="V3793" i="12"/>
  <c r="B3794" i="12"/>
  <c r="U3793" i="12"/>
  <c r="E3793" i="12"/>
  <c r="F3793" i="12" s="1"/>
  <c r="N3793" i="12"/>
  <c r="O3793" i="12" s="1"/>
  <c r="P3793" i="12" s="1"/>
  <c r="Y3793" i="12"/>
  <c r="J3793" i="12"/>
  <c r="I3793" i="12"/>
  <c r="K3792" i="12"/>
  <c r="Q3793" i="12" l="1"/>
  <c r="R3793" i="12" s="1"/>
  <c r="K3793" i="12"/>
  <c r="W3793" i="12"/>
  <c r="E146" i="13"/>
  <c r="N3794" i="12"/>
  <c r="O3794" i="12" s="1"/>
  <c r="P3794" i="12" s="1"/>
  <c r="J3794" i="12"/>
  <c r="Y3794" i="12"/>
  <c r="I3794" i="12"/>
  <c r="B3795" i="12"/>
  <c r="U3794" i="12"/>
  <c r="V3794" i="12"/>
  <c r="E3794" i="12"/>
  <c r="F3794" i="12" s="1"/>
  <c r="W3794" i="12" l="1"/>
  <c r="E145" i="13"/>
  <c r="N3795" i="12"/>
  <c r="O3795" i="12" s="1"/>
  <c r="P3795" i="12" s="1"/>
  <c r="J3795" i="12"/>
  <c r="Y3795" i="12"/>
  <c r="I3795" i="12"/>
  <c r="V3795" i="12"/>
  <c r="B3796" i="12"/>
  <c r="U3795" i="12"/>
  <c r="E3795" i="12"/>
  <c r="F3795" i="12" s="1"/>
  <c r="Q3794" i="12"/>
  <c r="R3794" i="12" s="1"/>
  <c r="K3794" i="12"/>
  <c r="K3795" i="12" l="1"/>
  <c r="Q3795" i="12"/>
  <c r="R3795" i="12" s="1"/>
  <c r="W3795" i="12"/>
  <c r="E144" i="13"/>
  <c r="N3796" i="12"/>
  <c r="O3796" i="12" s="1"/>
  <c r="P3796" i="12" s="1"/>
  <c r="J3796" i="12"/>
  <c r="Y3796" i="12"/>
  <c r="I3796" i="12"/>
  <c r="V3796" i="12"/>
  <c r="B3797" i="12"/>
  <c r="U3796" i="12"/>
  <c r="E3796" i="12"/>
  <c r="F3796" i="12" s="1"/>
  <c r="Q3796" i="12" l="1"/>
  <c r="R3796" i="12" s="1"/>
  <c r="W3796" i="12"/>
  <c r="E143" i="13"/>
  <c r="J3797" i="12"/>
  <c r="Y3797" i="12"/>
  <c r="I3797" i="12"/>
  <c r="V3797" i="12"/>
  <c r="B3798" i="12"/>
  <c r="U3797" i="12"/>
  <c r="E3797" i="12"/>
  <c r="F3797" i="12" s="1"/>
  <c r="N3797" i="12"/>
  <c r="O3797" i="12" s="1"/>
  <c r="P3797" i="12" s="1"/>
  <c r="K3796" i="12"/>
  <c r="W3797" i="12" l="1"/>
  <c r="K3797" i="12"/>
  <c r="Q3797" i="12"/>
  <c r="R3797" i="12" s="1"/>
  <c r="E142" i="13"/>
  <c r="V3798" i="12"/>
  <c r="B3799" i="12"/>
  <c r="U3798" i="12"/>
  <c r="E3798" i="12"/>
  <c r="F3798" i="12" s="1"/>
  <c r="N3798" i="12"/>
  <c r="O3798" i="12" s="1"/>
  <c r="P3798" i="12" s="1"/>
  <c r="Y3798" i="12"/>
  <c r="J3798" i="12"/>
  <c r="I3798" i="12"/>
  <c r="W3798" i="12" l="1"/>
  <c r="K3798" i="12"/>
  <c r="Q3798" i="12"/>
  <c r="R3798" i="12" s="1"/>
  <c r="E141" i="13"/>
  <c r="B3800" i="12"/>
  <c r="U3799" i="12"/>
  <c r="E3799" i="12"/>
  <c r="F3799" i="12" s="1"/>
  <c r="N3799" i="12"/>
  <c r="O3799" i="12" s="1"/>
  <c r="P3799" i="12" s="1"/>
  <c r="J3799" i="12"/>
  <c r="Y3799" i="12"/>
  <c r="I3799" i="12"/>
  <c r="V3799" i="12"/>
  <c r="W3799" i="12" l="1"/>
  <c r="E140" i="13"/>
  <c r="N3800" i="12"/>
  <c r="O3800" i="12" s="1"/>
  <c r="P3800" i="12" s="1"/>
  <c r="J3800" i="12"/>
  <c r="Y3800" i="12"/>
  <c r="I3800" i="12"/>
  <c r="V3800" i="12"/>
  <c r="B3801" i="12"/>
  <c r="U3800" i="12"/>
  <c r="E3800" i="12"/>
  <c r="F3800" i="12" s="1"/>
  <c r="K3799" i="12"/>
  <c r="Q3799" i="12"/>
  <c r="R3799" i="12" s="1"/>
  <c r="E139" i="13" l="1"/>
  <c r="N3801" i="12"/>
  <c r="O3801" i="12" s="1"/>
  <c r="P3801" i="12" s="1"/>
  <c r="J3801" i="12"/>
  <c r="Y3801" i="12"/>
  <c r="I3801" i="12"/>
  <c r="V3801" i="12"/>
  <c r="B3802" i="12"/>
  <c r="U3801" i="12"/>
  <c r="E3801" i="12"/>
  <c r="F3801" i="12" s="1"/>
  <c r="K3800" i="12"/>
  <c r="Q3800" i="12"/>
  <c r="R3800" i="12" s="1"/>
  <c r="W3800" i="12"/>
  <c r="W3801" i="12" l="1"/>
  <c r="Q3801" i="12"/>
  <c r="R3801" i="12" s="1"/>
  <c r="E138" i="13"/>
  <c r="J3802" i="12"/>
  <c r="Y3802" i="12"/>
  <c r="I3802" i="12"/>
  <c r="V3802" i="12"/>
  <c r="B3803" i="12"/>
  <c r="U3802" i="12"/>
  <c r="E3802" i="12"/>
  <c r="F3802" i="12" s="1"/>
  <c r="N3802" i="12"/>
  <c r="O3802" i="12" s="1"/>
  <c r="P3802" i="12" s="1"/>
  <c r="K3801" i="12"/>
  <c r="W3802" i="12" l="1"/>
  <c r="E137" i="13"/>
  <c r="Y3803" i="12"/>
  <c r="I3803" i="12"/>
  <c r="V3803" i="12"/>
  <c r="B3804" i="12"/>
  <c r="U3803" i="12"/>
  <c r="E3803" i="12"/>
  <c r="F3803" i="12" s="1"/>
  <c r="N3803" i="12"/>
  <c r="O3803" i="12" s="1"/>
  <c r="P3803" i="12" s="1"/>
  <c r="J3803" i="12"/>
  <c r="K3802" i="12"/>
  <c r="Q3802" i="12"/>
  <c r="R3802" i="12" s="1"/>
  <c r="W3803" i="12" l="1"/>
  <c r="E136" i="13"/>
  <c r="V3804" i="12"/>
  <c r="B3805" i="12"/>
  <c r="U3804" i="12"/>
  <c r="E3804" i="12"/>
  <c r="F3804" i="12" s="1"/>
  <c r="N3804" i="12"/>
  <c r="O3804" i="12" s="1"/>
  <c r="P3804" i="12" s="1"/>
  <c r="J3804" i="12"/>
  <c r="Y3804" i="12"/>
  <c r="I3804" i="12"/>
  <c r="K3803" i="12"/>
  <c r="Q3803" i="12"/>
  <c r="R3803" i="12" s="1"/>
  <c r="W3804" i="12" l="1"/>
  <c r="Q3804" i="12"/>
  <c r="R3804" i="12" s="1"/>
  <c r="E135" i="13"/>
  <c r="N3805" i="12"/>
  <c r="O3805" i="12" s="1"/>
  <c r="P3805" i="12" s="1"/>
  <c r="J3805" i="12"/>
  <c r="Y3805" i="12"/>
  <c r="I3805" i="12"/>
  <c r="B3806" i="12"/>
  <c r="V3805" i="12"/>
  <c r="U3805" i="12"/>
  <c r="E3805" i="12"/>
  <c r="F3805" i="12" s="1"/>
  <c r="K3804" i="12"/>
  <c r="Q3805" i="12" l="1"/>
  <c r="R3805" i="12" s="1"/>
  <c r="W3805" i="12"/>
  <c r="E134" i="13"/>
  <c r="N3806" i="12"/>
  <c r="O3806" i="12" s="1"/>
  <c r="P3806" i="12" s="1"/>
  <c r="J3806" i="12"/>
  <c r="Y3806" i="12"/>
  <c r="I3806" i="12"/>
  <c r="V3806" i="12"/>
  <c r="B3807" i="12"/>
  <c r="U3806" i="12"/>
  <c r="E3806" i="12"/>
  <c r="F3806" i="12" s="1"/>
  <c r="K3805" i="12"/>
  <c r="W3806" i="12" l="1"/>
  <c r="Q3806" i="12"/>
  <c r="R3806" i="12" s="1"/>
  <c r="E133" i="13"/>
  <c r="J3807" i="12"/>
  <c r="Y3807" i="12"/>
  <c r="I3807" i="12"/>
  <c r="V3807" i="12"/>
  <c r="B3808" i="12"/>
  <c r="U3807" i="12"/>
  <c r="E3807" i="12"/>
  <c r="F3807" i="12" s="1"/>
  <c r="N3807" i="12"/>
  <c r="O3807" i="12" s="1"/>
  <c r="P3807" i="12" s="1"/>
  <c r="K3806" i="12"/>
  <c r="Q3807" i="12" l="1"/>
  <c r="R3807" i="12" s="1"/>
  <c r="W3807" i="12"/>
  <c r="E132" i="13"/>
  <c r="J3808" i="12"/>
  <c r="Y3808" i="12"/>
  <c r="I3808" i="12"/>
  <c r="V3808" i="12"/>
  <c r="B3809" i="12"/>
  <c r="U3808" i="12"/>
  <c r="E3808" i="12"/>
  <c r="F3808" i="12" s="1"/>
  <c r="N3808" i="12"/>
  <c r="O3808" i="12" s="1"/>
  <c r="P3808" i="12" s="1"/>
  <c r="K3807" i="12"/>
  <c r="K3808" i="12" l="1"/>
  <c r="Q3808" i="12"/>
  <c r="R3808" i="12" s="1"/>
  <c r="W3808" i="12"/>
  <c r="E131" i="13"/>
  <c r="V3809" i="12"/>
  <c r="B3810" i="12"/>
  <c r="U3809" i="12"/>
  <c r="E3809" i="12"/>
  <c r="F3809" i="12" s="1"/>
  <c r="N3809" i="12"/>
  <c r="O3809" i="12" s="1"/>
  <c r="P3809" i="12" s="1"/>
  <c r="Y3809" i="12"/>
  <c r="J3809" i="12"/>
  <c r="I3809" i="12"/>
  <c r="W3809" i="12" l="1"/>
  <c r="E130" i="13"/>
  <c r="N3810" i="12"/>
  <c r="O3810" i="12" s="1"/>
  <c r="P3810" i="12" s="1"/>
  <c r="J3810" i="12"/>
  <c r="Y3810" i="12"/>
  <c r="I3810" i="12"/>
  <c r="B3811" i="12"/>
  <c r="V3810" i="12"/>
  <c r="U3810" i="12"/>
  <c r="E3810" i="12"/>
  <c r="F3810" i="12" s="1"/>
  <c r="K3809" i="12"/>
  <c r="Q3809" i="12"/>
  <c r="R3809" i="12" s="1"/>
  <c r="W3810" i="12" l="1"/>
  <c r="K3810" i="12"/>
  <c r="Q3810" i="12"/>
  <c r="R3810" i="12" s="1"/>
  <c r="E129" i="13"/>
  <c r="N3811" i="12"/>
  <c r="O3811" i="12" s="1"/>
  <c r="P3811" i="12" s="1"/>
  <c r="J3811" i="12"/>
  <c r="Y3811" i="12"/>
  <c r="I3811" i="12"/>
  <c r="V3811" i="12"/>
  <c r="B3812" i="12"/>
  <c r="U3811" i="12"/>
  <c r="E3811" i="12"/>
  <c r="F3811" i="12" s="1"/>
  <c r="W3811" i="12" l="1"/>
  <c r="K3811" i="12"/>
  <c r="E128" i="13"/>
  <c r="N3812" i="12"/>
  <c r="O3812" i="12" s="1"/>
  <c r="P3812" i="12" s="1"/>
  <c r="J3812" i="12"/>
  <c r="Y3812" i="12"/>
  <c r="I3812" i="12"/>
  <c r="V3812" i="12"/>
  <c r="B3813" i="12"/>
  <c r="U3812" i="12"/>
  <c r="E3812" i="12"/>
  <c r="F3812" i="12" s="1"/>
  <c r="Q3811" i="12"/>
  <c r="R3811" i="12" s="1"/>
  <c r="W3812" i="12" l="1"/>
  <c r="Q3812" i="12"/>
  <c r="R3812" i="12" s="1"/>
  <c r="K3812" i="12"/>
  <c r="E127" i="13"/>
  <c r="J3813" i="12"/>
  <c r="Y3813" i="12"/>
  <c r="I3813" i="12"/>
  <c r="V3813" i="12"/>
  <c r="B3814" i="12"/>
  <c r="U3813" i="12"/>
  <c r="E3813" i="12"/>
  <c r="F3813" i="12" s="1"/>
  <c r="N3813" i="12"/>
  <c r="O3813" i="12" s="1"/>
  <c r="P3813" i="12" s="1"/>
  <c r="W3813" i="12" l="1"/>
  <c r="Q3813" i="12"/>
  <c r="R3813" i="12" s="1"/>
  <c r="E126" i="13"/>
  <c r="V3814" i="12"/>
  <c r="U3814" i="12"/>
  <c r="E3814" i="12"/>
  <c r="F3814" i="12" s="1"/>
  <c r="B3815" i="12"/>
  <c r="N3814" i="12"/>
  <c r="O3814" i="12" s="1"/>
  <c r="P3814" i="12" s="1"/>
  <c r="Y3814" i="12"/>
  <c r="J3814" i="12"/>
  <c r="I3814" i="12"/>
  <c r="K3813" i="12"/>
  <c r="W3814" i="12" l="1"/>
  <c r="E125" i="13"/>
  <c r="V3815" i="12"/>
  <c r="Y3815" i="12"/>
  <c r="E3815" i="12"/>
  <c r="F3815" i="12" s="1"/>
  <c r="U3815" i="12"/>
  <c r="B3816" i="12"/>
  <c r="N3815" i="12"/>
  <c r="O3815" i="12" s="1"/>
  <c r="P3815" i="12" s="1"/>
  <c r="J3815" i="12"/>
  <c r="I3815" i="12"/>
  <c r="K3814" i="12"/>
  <c r="Q3814" i="12"/>
  <c r="R3814" i="12" s="1"/>
  <c r="K3815" i="12" l="1"/>
  <c r="W3815" i="12"/>
  <c r="Q3815" i="12"/>
  <c r="R3815" i="12" s="1"/>
  <c r="E124" i="13"/>
  <c r="J3816" i="12"/>
  <c r="Y3816" i="12"/>
  <c r="E3816" i="12"/>
  <c r="F3816" i="12" s="1"/>
  <c r="V3816" i="12"/>
  <c r="U3816" i="12"/>
  <c r="B3817" i="12"/>
  <c r="N3816" i="12"/>
  <c r="O3816" i="12" s="1"/>
  <c r="P3816" i="12" s="1"/>
  <c r="I3816" i="12"/>
  <c r="W3816" i="12" l="1"/>
  <c r="K3816" i="12"/>
  <c r="Q3816" i="12"/>
  <c r="R3816" i="12" s="1"/>
  <c r="E123" i="13"/>
  <c r="J3817" i="12"/>
  <c r="I3817" i="12"/>
  <c r="Y3817" i="12"/>
  <c r="E3817" i="12"/>
  <c r="F3817" i="12" s="1"/>
  <c r="V3817" i="12"/>
  <c r="U3817" i="12"/>
  <c r="B3818" i="12"/>
  <c r="N3817" i="12"/>
  <c r="O3817" i="12" s="1"/>
  <c r="P3817" i="12" s="1"/>
  <c r="K3817" i="12" l="1"/>
  <c r="Q3817" i="12"/>
  <c r="R3817" i="12" s="1"/>
  <c r="E122" i="13"/>
  <c r="N3818" i="12"/>
  <c r="O3818" i="12" s="1"/>
  <c r="P3818" i="12" s="1"/>
  <c r="B3819" i="12"/>
  <c r="J3818" i="12"/>
  <c r="I3818" i="12"/>
  <c r="E3818" i="12"/>
  <c r="F3818" i="12" s="1"/>
  <c r="Y3818" i="12"/>
  <c r="V3818" i="12"/>
  <c r="U3818" i="12"/>
  <c r="W3817" i="12"/>
  <c r="W3818" i="12" l="1"/>
  <c r="E121" i="13"/>
  <c r="N3819" i="12"/>
  <c r="O3819" i="12" s="1"/>
  <c r="P3819" i="12" s="1"/>
  <c r="J3819" i="12"/>
  <c r="Y3819" i="12"/>
  <c r="I3819" i="12"/>
  <c r="E3819" i="12"/>
  <c r="F3819" i="12" s="1"/>
  <c r="V3819" i="12"/>
  <c r="U3819" i="12"/>
  <c r="B3820" i="12"/>
  <c r="Q3818" i="12"/>
  <c r="R3818" i="12" s="1"/>
  <c r="K3818" i="12"/>
  <c r="Q3819" i="12" l="1"/>
  <c r="R3819" i="12" s="1"/>
  <c r="W3819" i="12"/>
  <c r="K3819" i="12"/>
  <c r="E120" i="13"/>
  <c r="J3820" i="12"/>
  <c r="V3820" i="12"/>
  <c r="N3820" i="12"/>
  <c r="O3820" i="12" s="1"/>
  <c r="P3820" i="12" s="1"/>
  <c r="B3821" i="12"/>
  <c r="I3820" i="12"/>
  <c r="E3820" i="12"/>
  <c r="F3820" i="12" s="1"/>
  <c r="Y3820" i="12"/>
  <c r="U3820" i="12"/>
  <c r="W3820" i="12" l="1"/>
  <c r="K3820" i="12"/>
  <c r="E119" i="13"/>
  <c r="E3821" i="12"/>
  <c r="F3821" i="12" s="1"/>
  <c r="Y3821" i="12"/>
  <c r="V3821" i="12"/>
  <c r="U3821" i="12"/>
  <c r="N3821" i="12"/>
  <c r="O3821" i="12" s="1"/>
  <c r="P3821" i="12" s="1"/>
  <c r="B3822" i="12"/>
  <c r="J3821" i="12"/>
  <c r="I3821" i="12"/>
  <c r="Q3820" i="12"/>
  <c r="R3820" i="12" s="1"/>
  <c r="W3821" i="12" l="1"/>
  <c r="E118" i="13"/>
  <c r="V3822" i="12"/>
  <c r="B3823" i="12"/>
  <c r="U3822" i="12"/>
  <c r="E3822" i="12"/>
  <c r="F3822" i="12" s="1"/>
  <c r="N3822" i="12"/>
  <c r="O3822" i="12" s="1"/>
  <c r="P3822" i="12" s="1"/>
  <c r="Y3822" i="12"/>
  <c r="J3822" i="12"/>
  <c r="I3822" i="12"/>
  <c r="K3821" i="12"/>
  <c r="Q3821" i="12"/>
  <c r="R3821" i="12" s="1"/>
  <c r="K3822" i="12" l="1"/>
  <c r="W3822" i="12"/>
  <c r="Q3822" i="12"/>
  <c r="R3822" i="12" s="1"/>
  <c r="E117" i="13"/>
  <c r="N3823" i="12"/>
  <c r="O3823" i="12" s="1"/>
  <c r="P3823" i="12" s="1"/>
  <c r="B3824" i="12"/>
  <c r="U3823" i="12"/>
  <c r="E3823" i="12"/>
  <c r="F3823" i="12" s="1"/>
  <c r="V3823" i="12"/>
  <c r="J3823" i="12"/>
  <c r="I3823" i="12"/>
  <c r="Y3823" i="12"/>
  <c r="Q3823" i="12" l="1"/>
  <c r="R3823" i="12" s="1"/>
  <c r="K3823" i="12"/>
  <c r="W3823" i="12"/>
  <c r="E116" i="13"/>
  <c r="N3824" i="12"/>
  <c r="O3824" i="12" s="1"/>
  <c r="P3824" i="12" s="1"/>
  <c r="J3824" i="12"/>
  <c r="Y3824" i="12"/>
  <c r="I3824" i="12"/>
  <c r="U3824" i="12"/>
  <c r="B3825" i="12"/>
  <c r="E3824" i="12"/>
  <c r="F3824" i="12" s="1"/>
  <c r="V3824" i="12"/>
  <c r="W3824" i="12" l="1"/>
  <c r="K3824" i="12"/>
  <c r="E115" i="13"/>
  <c r="V3825" i="12"/>
  <c r="B3826" i="12"/>
  <c r="U3825" i="12"/>
  <c r="E3825" i="12"/>
  <c r="F3825" i="12" s="1"/>
  <c r="N3825" i="12"/>
  <c r="O3825" i="12" s="1"/>
  <c r="P3825" i="12" s="1"/>
  <c r="J3825" i="12"/>
  <c r="I3825" i="12"/>
  <c r="Y3825" i="12"/>
  <c r="Q3824" i="12"/>
  <c r="R3824" i="12" s="1"/>
  <c r="W3825" i="12" l="1"/>
  <c r="Q3825" i="12"/>
  <c r="R3825" i="12" s="1"/>
  <c r="E114" i="13"/>
  <c r="J3826" i="12"/>
  <c r="Y3826" i="12"/>
  <c r="I3826" i="12"/>
  <c r="V3826" i="12"/>
  <c r="B3827" i="12"/>
  <c r="U3826" i="12"/>
  <c r="E3826" i="12"/>
  <c r="F3826" i="12" s="1"/>
  <c r="N3826" i="12"/>
  <c r="O3826" i="12" s="1"/>
  <c r="P3826" i="12" s="1"/>
  <c r="K3825" i="12"/>
  <c r="Q3826" i="12" l="1"/>
  <c r="R3826" i="12" s="1"/>
  <c r="K3826" i="12"/>
  <c r="W3826" i="12"/>
  <c r="E113" i="13"/>
  <c r="V3827" i="12"/>
  <c r="B3828" i="12"/>
  <c r="U3827" i="12"/>
  <c r="E3827" i="12"/>
  <c r="F3827" i="12" s="1"/>
  <c r="N3827" i="12"/>
  <c r="O3827" i="12" s="1"/>
  <c r="P3827" i="12" s="1"/>
  <c r="Y3827" i="12"/>
  <c r="I3827" i="12"/>
  <c r="J3827" i="12"/>
  <c r="W3827" i="12" l="1"/>
  <c r="Q3827" i="12"/>
  <c r="R3827" i="12" s="1"/>
  <c r="E112" i="13"/>
  <c r="N3828" i="12"/>
  <c r="O3828" i="12" s="1"/>
  <c r="P3828" i="12" s="1"/>
  <c r="J3828" i="12"/>
  <c r="V3828" i="12"/>
  <c r="B3829" i="12"/>
  <c r="Y3828" i="12"/>
  <c r="U3828" i="12"/>
  <c r="I3828" i="12"/>
  <c r="E3828" i="12"/>
  <c r="F3828" i="12" s="1"/>
  <c r="K3827" i="12"/>
  <c r="W3828" i="12" l="1"/>
  <c r="Q3828" i="12"/>
  <c r="R3828" i="12" s="1"/>
  <c r="E111" i="13"/>
  <c r="J3829" i="12"/>
  <c r="Y3829" i="12"/>
  <c r="I3829" i="12"/>
  <c r="V3829" i="12"/>
  <c r="B3830" i="12"/>
  <c r="U3829" i="12"/>
  <c r="E3829" i="12"/>
  <c r="F3829" i="12" s="1"/>
  <c r="N3829" i="12"/>
  <c r="O3829" i="12" s="1"/>
  <c r="P3829" i="12" s="1"/>
  <c r="K3828" i="12"/>
  <c r="K3829" i="12" l="1"/>
  <c r="Q3829" i="12"/>
  <c r="R3829" i="12" s="1"/>
  <c r="W3829" i="12"/>
  <c r="E110" i="13"/>
  <c r="N3830" i="12"/>
  <c r="O3830" i="12" s="1"/>
  <c r="P3830" i="12" s="1"/>
  <c r="J3830" i="12"/>
  <c r="Y3830" i="12"/>
  <c r="I3830" i="12"/>
  <c r="V3830" i="12"/>
  <c r="B3831" i="12"/>
  <c r="U3830" i="12"/>
  <c r="E3830" i="12"/>
  <c r="F3830" i="12" s="1"/>
  <c r="E109" i="13" l="1"/>
  <c r="J3831" i="12"/>
  <c r="Y3831" i="12"/>
  <c r="I3831" i="12"/>
  <c r="V3831" i="12"/>
  <c r="B3832" i="12"/>
  <c r="U3831" i="12"/>
  <c r="E3831" i="12"/>
  <c r="F3831" i="12" s="1"/>
  <c r="N3831" i="12"/>
  <c r="O3831" i="12" s="1"/>
  <c r="P3831" i="12" s="1"/>
  <c r="Q3830" i="12"/>
  <c r="R3830" i="12" s="1"/>
  <c r="W3830" i="12"/>
  <c r="K3830" i="12"/>
  <c r="W3831" i="12" l="1"/>
  <c r="Q3831" i="12"/>
  <c r="R3831" i="12" s="1"/>
  <c r="E108" i="13"/>
  <c r="V3832" i="12"/>
  <c r="N3832" i="12"/>
  <c r="O3832" i="12" s="1"/>
  <c r="P3832" i="12" s="1"/>
  <c r="J3832" i="12"/>
  <c r="B3833" i="12"/>
  <c r="Y3832" i="12"/>
  <c r="U3832" i="12"/>
  <c r="E3832" i="12"/>
  <c r="F3832" i="12" s="1"/>
  <c r="I3832" i="12"/>
  <c r="K3831" i="12"/>
  <c r="K3832" i="12" l="1"/>
  <c r="Q3832" i="12"/>
  <c r="R3832" i="12" s="1"/>
  <c r="W3832" i="12"/>
  <c r="E107" i="13"/>
  <c r="B3834" i="12"/>
  <c r="U3833" i="12"/>
  <c r="E3833" i="12"/>
  <c r="F3833" i="12" s="1"/>
  <c r="N3833" i="12"/>
  <c r="O3833" i="12" s="1"/>
  <c r="P3833" i="12" s="1"/>
  <c r="J3833" i="12"/>
  <c r="Y3833" i="12"/>
  <c r="I3833" i="12"/>
  <c r="V3833" i="12"/>
  <c r="W3833" i="12" l="1"/>
  <c r="E106" i="13"/>
  <c r="N3834" i="12"/>
  <c r="O3834" i="12" s="1"/>
  <c r="P3834" i="12" s="1"/>
  <c r="J3834" i="12"/>
  <c r="Y3834" i="12"/>
  <c r="I3834" i="12"/>
  <c r="V3834" i="12"/>
  <c r="E3834" i="12"/>
  <c r="F3834" i="12" s="1"/>
  <c r="B3835" i="12"/>
  <c r="U3834" i="12"/>
  <c r="K3833" i="12"/>
  <c r="Q3833" i="12"/>
  <c r="R3833" i="12" s="1"/>
  <c r="K3834" i="12" l="1"/>
  <c r="Q3834" i="12"/>
  <c r="R3834" i="12" s="1"/>
  <c r="W3834" i="12"/>
  <c r="E105" i="13"/>
  <c r="N3835" i="12"/>
  <c r="O3835" i="12" s="1"/>
  <c r="P3835" i="12" s="1"/>
  <c r="J3835" i="12"/>
  <c r="Y3835" i="12"/>
  <c r="I3835" i="12"/>
  <c r="V3835" i="12"/>
  <c r="B3836" i="12"/>
  <c r="U3835" i="12"/>
  <c r="E3835" i="12"/>
  <c r="F3835" i="12" s="1"/>
  <c r="W3835" i="12" l="1"/>
  <c r="Q3835" i="12"/>
  <c r="R3835" i="12" s="1"/>
  <c r="E104" i="13"/>
  <c r="J3836" i="12"/>
  <c r="V3836" i="12"/>
  <c r="B3837" i="12"/>
  <c r="U3836" i="12"/>
  <c r="E3836" i="12"/>
  <c r="F3836" i="12" s="1"/>
  <c r="N3836" i="12"/>
  <c r="O3836" i="12" s="1"/>
  <c r="P3836" i="12" s="1"/>
  <c r="Y3836" i="12"/>
  <c r="I3836" i="12"/>
  <c r="K3835" i="12"/>
  <c r="W3836" i="12" l="1"/>
  <c r="E103" i="13"/>
  <c r="Y3837" i="12"/>
  <c r="I3837" i="12"/>
  <c r="B3838" i="12"/>
  <c r="U3837" i="12"/>
  <c r="E3837" i="12"/>
  <c r="F3837" i="12" s="1"/>
  <c r="N3837" i="12"/>
  <c r="O3837" i="12" s="1"/>
  <c r="P3837" i="12" s="1"/>
  <c r="V3837" i="12"/>
  <c r="J3837" i="12"/>
  <c r="K3836" i="12"/>
  <c r="Q3836" i="12"/>
  <c r="R3836" i="12" s="1"/>
  <c r="Q3837" i="12" l="1"/>
  <c r="R3837" i="12" s="1"/>
  <c r="W3837" i="12"/>
  <c r="E102" i="13"/>
  <c r="V3838" i="12"/>
  <c r="B3839" i="12"/>
  <c r="U3838" i="12"/>
  <c r="E3838" i="12"/>
  <c r="F3838" i="12" s="1"/>
  <c r="N3838" i="12"/>
  <c r="O3838" i="12" s="1"/>
  <c r="P3838" i="12" s="1"/>
  <c r="J3838" i="12"/>
  <c r="Y3838" i="12"/>
  <c r="I3838" i="12"/>
  <c r="K3837" i="12"/>
  <c r="W3838" i="12" l="1"/>
  <c r="Q3838" i="12"/>
  <c r="R3838" i="12" s="1"/>
  <c r="E101" i="13"/>
  <c r="N3839" i="12"/>
  <c r="O3839" i="12" s="1"/>
  <c r="P3839" i="12" s="1"/>
  <c r="J3839" i="12"/>
  <c r="Y3839" i="12"/>
  <c r="I3839" i="12"/>
  <c r="B3840" i="12"/>
  <c r="U3839" i="12"/>
  <c r="E3839" i="12"/>
  <c r="F3839" i="12" s="1"/>
  <c r="V3839" i="12"/>
  <c r="K3838" i="12"/>
  <c r="W3839" i="12" l="1"/>
  <c r="Q3839" i="12"/>
  <c r="R3839" i="12" s="1"/>
  <c r="E100" i="13"/>
  <c r="N3840" i="12"/>
  <c r="O3840" i="12" s="1"/>
  <c r="P3840" i="12" s="1"/>
  <c r="J3840" i="12"/>
  <c r="Y3840" i="12"/>
  <c r="I3840" i="12"/>
  <c r="V3840" i="12"/>
  <c r="B3841" i="12"/>
  <c r="U3840" i="12"/>
  <c r="E3840" i="12"/>
  <c r="F3840" i="12" s="1"/>
  <c r="K3839" i="12"/>
  <c r="W3840" i="12" l="1"/>
  <c r="Q3840" i="12"/>
  <c r="R3840" i="12" s="1"/>
  <c r="E99" i="13"/>
  <c r="Y3841" i="12"/>
  <c r="I3841" i="12"/>
  <c r="V3841" i="12"/>
  <c r="B3842" i="12"/>
  <c r="U3841" i="12"/>
  <c r="E3841" i="12"/>
  <c r="F3841" i="12" s="1"/>
  <c r="N3841" i="12"/>
  <c r="O3841" i="12" s="1"/>
  <c r="P3841" i="12" s="1"/>
  <c r="J3841" i="12"/>
  <c r="K3840" i="12"/>
  <c r="W3841" i="12" l="1"/>
  <c r="K3841" i="12"/>
  <c r="Q3841" i="12"/>
  <c r="R3841" i="12" s="1"/>
  <c r="E98" i="13"/>
  <c r="J3842" i="12"/>
  <c r="Y3842" i="12"/>
  <c r="I3842" i="12"/>
  <c r="V3842" i="12"/>
  <c r="B3843" i="12"/>
  <c r="U3842" i="12"/>
  <c r="E3842" i="12"/>
  <c r="F3842" i="12" s="1"/>
  <c r="N3842" i="12"/>
  <c r="O3842" i="12" s="1"/>
  <c r="P3842" i="12" s="1"/>
  <c r="W3842" i="12" l="1"/>
  <c r="Q3842" i="12"/>
  <c r="R3842" i="12" s="1"/>
  <c r="E97" i="13"/>
  <c r="V3843" i="12"/>
  <c r="B3844" i="12"/>
  <c r="U3843" i="12"/>
  <c r="E3843" i="12"/>
  <c r="F3843" i="12" s="1"/>
  <c r="N3843" i="12"/>
  <c r="O3843" i="12" s="1"/>
  <c r="P3843" i="12" s="1"/>
  <c r="Y3843" i="12"/>
  <c r="I3843" i="12"/>
  <c r="J3843" i="12"/>
  <c r="K3842" i="12"/>
  <c r="W3843" i="12" l="1"/>
  <c r="E96" i="13"/>
  <c r="N3844" i="12"/>
  <c r="O3844" i="12" s="1"/>
  <c r="P3844" i="12" s="1"/>
  <c r="J3844" i="12"/>
  <c r="Y3844" i="12"/>
  <c r="I3844" i="12"/>
  <c r="V3844" i="12"/>
  <c r="E3844" i="12"/>
  <c r="F3844" i="12" s="1"/>
  <c r="B3845" i="12"/>
  <c r="U3844" i="12"/>
  <c r="K3843" i="12"/>
  <c r="Q3843" i="12"/>
  <c r="R3843" i="12" s="1"/>
  <c r="W3844" i="12" l="1"/>
  <c r="K3844" i="12"/>
  <c r="Q3844" i="12"/>
  <c r="R3844" i="12" s="1"/>
  <c r="E95" i="13"/>
  <c r="J3845" i="12"/>
  <c r="Y3845" i="12"/>
  <c r="I3845" i="12"/>
  <c r="V3845" i="12"/>
  <c r="B3846" i="12"/>
  <c r="U3845" i="12"/>
  <c r="E3845" i="12"/>
  <c r="F3845" i="12" s="1"/>
  <c r="N3845" i="12"/>
  <c r="O3845" i="12" s="1"/>
  <c r="P3845" i="12" s="1"/>
  <c r="W3845" i="12" l="1"/>
  <c r="N3846" i="12"/>
  <c r="O3846" i="12" s="1"/>
  <c r="P3846" i="12" s="1"/>
  <c r="J3846" i="12"/>
  <c r="Y3846" i="12"/>
  <c r="I3846" i="12"/>
  <c r="V3846" i="12"/>
  <c r="B3847" i="12"/>
  <c r="U3846" i="12"/>
  <c r="E3846" i="12"/>
  <c r="F3846" i="12" s="1"/>
  <c r="E94" i="13"/>
  <c r="K3845" i="12"/>
  <c r="Q3845" i="12"/>
  <c r="R3845" i="12" s="1"/>
  <c r="Q3846" i="12" l="1"/>
  <c r="R3846" i="12" s="1"/>
  <c r="E93" i="13"/>
  <c r="J3847" i="12"/>
  <c r="Y3847" i="12"/>
  <c r="I3847" i="12"/>
  <c r="V3847" i="12"/>
  <c r="B3848" i="12"/>
  <c r="U3847" i="12"/>
  <c r="E3847" i="12"/>
  <c r="F3847" i="12" s="1"/>
  <c r="N3847" i="12"/>
  <c r="O3847" i="12" s="1"/>
  <c r="P3847" i="12" s="1"/>
  <c r="K3846" i="12"/>
  <c r="W3846" i="12"/>
  <c r="W3847" i="12" l="1"/>
  <c r="E92" i="13"/>
  <c r="V3848" i="12"/>
  <c r="N3848" i="12"/>
  <c r="O3848" i="12" s="1"/>
  <c r="P3848" i="12" s="1"/>
  <c r="J3848" i="12"/>
  <c r="B3849" i="12"/>
  <c r="Y3848" i="12"/>
  <c r="U3848" i="12"/>
  <c r="I3848" i="12"/>
  <c r="E3848" i="12"/>
  <c r="F3848" i="12" s="1"/>
  <c r="K3847" i="12"/>
  <c r="Q3847" i="12"/>
  <c r="R3847" i="12" s="1"/>
  <c r="W3848" i="12" l="1"/>
  <c r="K3848" i="12"/>
  <c r="E91" i="13"/>
  <c r="B3850" i="12"/>
  <c r="U3849" i="12"/>
  <c r="E3849" i="12"/>
  <c r="F3849" i="12" s="1"/>
  <c r="N3849" i="12"/>
  <c r="O3849" i="12" s="1"/>
  <c r="P3849" i="12" s="1"/>
  <c r="J3849" i="12"/>
  <c r="Y3849" i="12"/>
  <c r="I3849" i="12"/>
  <c r="V3849" i="12"/>
  <c r="Q3848" i="12"/>
  <c r="R3848" i="12" s="1"/>
  <c r="Q3849" i="12" l="1"/>
  <c r="R3849" i="12" s="1"/>
  <c r="W3849" i="12"/>
  <c r="E90" i="13"/>
  <c r="N3850" i="12"/>
  <c r="O3850" i="12" s="1"/>
  <c r="P3850" i="12" s="1"/>
  <c r="J3850" i="12"/>
  <c r="Y3850" i="12"/>
  <c r="I3850" i="12"/>
  <c r="V3850" i="12"/>
  <c r="B3851" i="12"/>
  <c r="U3850" i="12"/>
  <c r="E3850" i="12"/>
  <c r="F3850" i="12" s="1"/>
  <c r="K3849" i="12"/>
  <c r="K3850" i="12" l="1"/>
  <c r="Q3850" i="12"/>
  <c r="R3850" i="12" s="1"/>
  <c r="W3850" i="12"/>
  <c r="E89" i="13"/>
  <c r="N3851" i="12"/>
  <c r="O3851" i="12" s="1"/>
  <c r="P3851" i="12" s="1"/>
  <c r="J3851" i="12"/>
  <c r="Y3851" i="12"/>
  <c r="I3851" i="12"/>
  <c r="V3851" i="12"/>
  <c r="B3852" i="12"/>
  <c r="U3851" i="12"/>
  <c r="E3851" i="12"/>
  <c r="F3851" i="12" s="1"/>
  <c r="Q3851" i="12" l="1"/>
  <c r="R3851" i="12" s="1"/>
  <c r="W3851" i="12"/>
  <c r="E88" i="13"/>
  <c r="J3852" i="12"/>
  <c r="Y3852" i="12"/>
  <c r="I3852" i="12"/>
  <c r="V3852" i="12"/>
  <c r="B3853" i="12"/>
  <c r="U3852" i="12"/>
  <c r="E3852" i="12"/>
  <c r="F3852" i="12" s="1"/>
  <c r="N3852" i="12"/>
  <c r="O3852" i="12" s="1"/>
  <c r="P3852" i="12" s="1"/>
  <c r="K3851" i="12"/>
  <c r="K3852" i="12" l="1"/>
  <c r="Q3852" i="12"/>
  <c r="R3852" i="12" s="1"/>
  <c r="W3852" i="12"/>
  <c r="E87" i="13"/>
  <c r="Y3853" i="12"/>
  <c r="I3853" i="12"/>
  <c r="V3853" i="12"/>
  <c r="B3854" i="12"/>
  <c r="U3853" i="12"/>
  <c r="E3853" i="12"/>
  <c r="F3853" i="12" s="1"/>
  <c r="N3853" i="12"/>
  <c r="O3853" i="12" s="1"/>
  <c r="P3853" i="12" s="1"/>
  <c r="J3853" i="12"/>
  <c r="W3853" i="12" l="1"/>
  <c r="Q3853" i="12"/>
  <c r="R3853" i="12" s="1"/>
  <c r="E86" i="13"/>
  <c r="V3854" i="12"/>
  <c r="B3855" i="12"/>
  <c r="U3854" i="12"/>
  <c r="E3854" i="12"/>
  <c r="F3854" i="12" s="1"/>
  <c r="N3854" i="12"/>
  <c r="O3854" i="12" s="1"/>
  <c r="P3854" i="12" s="1"/>
  <c r="J3854" i="12"/>
  <c r="Y3854" i="12"/>
  <c r="I3854" i="12"/>
  <c r="K3853" i="12"/>
  <c r="E85" i="13" l="1"/>
  <c r="N3855" i="12"/>
  <c r="O3855" i="12" s="1"/>
  <c r="P3855" i="12" s="1"/>
  <c r="J3855" i="12"/>
  <c r="Y3855" i="12"/>
  <c r="I3855" i="12"/>
  <c r="V3855" i="12"/>
  <c r="B3856" i="12"/>
  <c r="U3855" i="12"/>
  <c r="E3855" i="12"/>
  <c r="F3855" i="12" s="1"/>
  <c r="K3854" i="12"/>
  <c r="Q3854" i="12"/>
  <c r="R3854" i="12" s="1"/>
  <c r="W3854" i="12"/>
  <c r="E84" i="13" l="1"/>
  <c r="N3856" i="12"/>
  <c r="O3856" i="12" s="1"/>
  <c r="P3856" i="12" s="1"/>
  <c r="J3856" i="12"/>
  <c r="Y3856" i="12"/>
  <c r="I3856" i="12"/>
  <c r="V3856" i="12"/>
  <c r="B3857" i="12"/>
  <c r="U3856" i="12"/>
  <c r="E3856" i="12"/>
  <c r="F3856" i="12" s="1"/>
  <c r="K3855" i="12"/>
  <c r="Q3855" i="12"/>
  <c r="R3855" i="12" s="1"/>
  <c r="W3855" i="12"/>
  <c r="W3856" i="12" l="1"/>
  <c r="E83" i="13"/>
  <c r="J3857" i="12"/>
  <c r="Y3857" i="12"/>
  <c r="I3857" i="12"/>
  <c r="V3857" i="12"/>
  <c r="B3858" i="12"/>
  <c r="U3857" i="12"/>
  <c r="E3857" i="12"/>
  <c r="F3857" i="12" s="1"/>
  <c r="N3857" i="12"/>
  <c r="O3857" i="12" s="1"/>
  <c r="P3857" i="12" s="1"/>
  <c r="K3856" i="12"/>
  <c r="Q3856" i="12"/>
  <c r="R3856" i="12" s="1"/>
  <c r="W3857" i="12" l="1"/>
  <c r="E82" i="13"/>
  <c r="J3858" i="12"/>
  <c r="Y3858" i="12"/>
  <c r="I3858" i="12"/>
  <c r="V3858" i="12"/>
  <c r="B3859" i="12"/>
  <c r="U3858" i="12"/>
  <c r="E3858" i="12"/>
  <c r="F3858" i="12" s="1"/>
  <c r="N3858" i="12"/>
  <c r="O3858" i="12" s="1"/>
  <c r="P3858" i="12" s="1"/>
  <c r="K3857" i="12"/>
  <c r="Q3857" i="12"/>
  <c r="R3857" i="12" s="1"/>
  <c r="W3858" i="12" l="1"/>
  <c r="E81" i="13"/>
  <c r="V3859" i="12"/>
  <c r="B3860" i="12"/>
  <c r="U3859" i="12"/>
  <c r="E3859" i="12"/>
  <c r="F3859" i="12" s="1"/>
  <c r="N3859" i="12"/>
  <c r="O3859" i="12" s="1"/>
  <c r="P3859" i="12" s="1"/>
  <c r="J3859" i="12"/>
  <c r="Y3859" i="12"/>
  <c r="I3859" i="12"/>
  <c r="K3858" i="12"/>
  <c r="Q3858" i="12"/>
  <c r="R3858" i="12" s="1"/>
  <c r="W3859" i="12" l="1"/>
  <c r="Q3859" i="12"/>
  <c r="R3859" i="12" s="1"/>
  <c r="E80" i="13"/>
  <c r="N3860" i="12"/>
  <c r="O3860" i="12" s="1"/>
  <c r="P3860" i="12" s="1"/>
  <c r="J3860" i="12"/>
  <c r="Y3860" i="12"/>
  <c r="I3860" i="12"/>
  <c r="V3860" i="12"/>
  <c r="B3861" i="12"/>
  <c r="U3860" i="12"/>
  <c r="E3860" i="12"/>
  <c r="F3860" i="12" s="1"/>
  <c r="K3859" i="12"/>
  <c r="Q3860" i="12" l="1"/>
  <c r="R3860" i="12" s="1"/>
  <c r="W3860" i="12"/>
  <c r="E79" i="13"/>
  <c r="N3861" i="12"/>
  <c r="O3861" i="12" s="1"/>
  <c r="P3861" i="12" s="1"/>
  <c r="J3861" i="12"/>
  <c r="Y3861" i="12"/>
  <c r="I3861" i="12"/>
  <c r="V3861" i="12"/>
  <c r="B3862" i="12"/>
  <c r="U3861" i="12"/>
  <c r="E3861" i="12"/>
  <c r="F3861" i="12" s="1"/>
  <c r="K3860" i="12"/>
  <c r="W3861" i="12" l="1"/>
  <c r="Q3861" i="12"/>
  <c r="R3861" i="12" s="1"/>
  <c r="E78" i="13"/>
  <c r="N3862" i="12"/>
  <c r="O3862" i="12" s="1"/>
  <c r="P3862" i="12" s="1"/>
  <c r="J3862" i="12"/>
  <c r="Y3862" i="12"/>
  <c r="I3862" i="12"/>
  <c r="V3862" i="12"/>
  <c r="B3863" i="12"/>
  <c r="U3862" i="12"/>
  <c r="E3862" i="12"/>
  <c r="F3862" i="12" s="1"/>
  <c r="K3861" i="12"/>
  <c r="Q3862" i="12" l="1"/>
  <c r="R3862" i="12" s="1"/>
  <c r="W3862" i="12"/>
  <c r="E77" i="13"/>
  <c r="J3863" i="12"/>
  <c r="Y3863" i="12"/>
  <c r="I3863" i="12"/>
  <c r="V3863" i="12"/>
  <c r="B3864" i="12"/>
  <c r="U3863" i="12"/>
  <c r="E3863" i="12"/>
  <c r="F3863" i="12" s="1"/>
  <c r="N3863" i="12"/>
  <c r="O3863" i="12" s="1"/>
  <c r="P3863" i="12" s="1"/>
  <c r="K3862" i="12"/>
  <c r="W3863" i="12" l="1"/>
  <c r="E76" i="13"/>
  <c r="V3864" i="12"/>
  <c r="B3865" i="12"/>
  <c r="U3864" i="12"/>
  <c r="E3864" i="12"/>
  <c r="F3864" i="12" s="1"/>
  <c r="N3864" i="12"/>
  <c r="O3864" i="12" s="1"/>
  <c r="P3864" i="12" s="1"/>
  <c r="J3864" i="12"/>
  <c r="Y3864" i="12"/>
  <c r="I3864" i="12"/>
  <c r="K3863" i="12"/>
  <c r="Q3863" i="12"/>
  <c r="R3863" i="12" s="1"/>
  <c r="W3864" i="12" l="1"/>
  <c r="K3864" i="12"/>
  <c r="E75" i="13"/>
  <c r="B3866" i="12"/>
  <c r="U3865" i="12"/>
  <c r="E3865" i="12"/>
  <c r="F3865" i="12" s="1"/>
  <c r="N3865" i="12"/>
  <c r="O3865" i="12" s="1"/>
  <c r="P3865" i="12" s="1"/>
  <c r="J3865" i="12"/>
  <c r="Y3865" i="12"/>
  <c r="I3865" i="12"/>
  <c r="V3865" i="12"/>
  <c r="Q3864" i="12"/>
  <c r="R3864" i="12" s="1"/>
  <c r="K3865" i="12" l="1"/>
  <c r="Q3865" i="12"/>
  <c r="R3865" i="12" s="1"/>
  <c r="W3865" i="12"/>
  <c r="E74" i="13"/>
  <c r="N3866" i="12"/>
  <c r="O3866" i="12" s="1"/>
  <c r="P3866" i="12" s="1"/>
  <c r="J3866" i="12"/>
  <c r="Y3866" i="12"/>
  <c r="I3866" i="12"/>
  <c r="V3866" i="12"/>
  <c r="B3867" i="12"/>
  <c r="U3866" i="12"/>
  <c r="E3866" i="12"/>
  <c r="F3866" i="12" s="1"/>
  <c r="K3866" i="12" l="1"/>
  <c r="Q3866" i="12"/>
  <c r="R3866" i="12" s="1"/>
  <c r="W3866" i="12"/>
  <c r="E73" i="13"/>
  <c r="N3867" i="12"/>
  <c r="O3867" i="12" s="1"/>
  <c r="P3867" i="12" s="1"/>
  <c r="J3867" i="12"/>
  <c r="Y3867" i="12"/>
  <c r="I3867" i="12"/>
  <c r="V3867" i="12"/>
  <c r="B3868" i="12"/>
  <c r="U3867" i="12"/>
  <c r="E3867" i="12"/>
  <c r="F3867" i="12" s="1"/>
  <c r="W3867" i="12" l="1"/>
  <c r="Q3867" i="12"/>
  <c r="R3867" i="12" s="1"/>
  <c r="E72" i="13"/>
  <c r="J3868" i="12"/>
  <c r="Y3868" i="12"/>
  <c r="I3868" i="12"/>
  <c r="V3868" i="12"/>
  <c r="B3869" i="12"/>
  <c r="U3868" i="12"/>
  <c r="E3868" i="12"/>
  <c r="F3868" i="12" s="1"/>
  <c r="N3868" i="12"/>
  <c r="O3868" i="12" s="1"/>
  <c r="P3868" i="12" s="1"/>
  <c r="K3867" i="12"/>
  <c r="W3868" i="12" l="1"/>
  <c r="Q3868" i="12"/>
  <c r="R3868" i="12" s="1"/>
  <c r="E71" i="13"/>
  <c r="Y3869" i="12"/>
  <c r="I3869" i="12"/>
  <c r="V3869" i="12"/>
  <c r="B3870" i="12"/>
  <c r="U3869" i="12"/>
  <c r="E3869" i="12"/>
  <c r="F3869" i="12" s="1"/>
  <c r="N3869" i="12"/>
  <c r="O3869" i="12" s="1"/>
  <c r="P3869" i="12" s="1"/>
  <c r="J3869" i="12"/>
  <c r="K3868" i="12"/>
  <c r="W3869" i="12" l="1"/>
  <c r="E70" i="13"/>
  <c r="V3870" i="12"/>
  <c r="B3871" i="12"/>
  <c r="U3870" i="12"/>
  <c r="E3870" i="12"/>
  <c r="F3870" i="12" s="1"/>
  <c r="N3870" i="12"/>
  <c r="O3870" i="12" s="1"/>
  <c r="P3870" i="12" s="1"/>
  <c r="J3870" i="12"/>
  <c r="Y3870" i="12"/>
  <c r="I3870" i="12"/>
  <c r="K3869" i="12"/>
  <c r="Q3869" i="12"/>
  <c r="R3869" i="12" s="1"/>
  <c r="W3870" i="12" l="1"/>
  <c r="Q3870" i="12"/>
  <c r="R3870" i="12" s="1"/>
  <c r="E69" i="13"/>
  <c r="N3871" i="12"/>
  <c r="O3871" i="12" s="1"/>
  <c r="P3871" i="12" s="1"/>
  <c r="J3871" i="12"/>
  <c r="Y3871" i="12"/>
  <c r="I3871" i="12"/>
  <c r="V3871" i="12"/>
  <c r="B3872" i="12"/>
  <c r="U3871" i="12"/>
  <c r="E3871" i="12"/>
  <c r="F3871" i="12" s="1"/>
  <c r="K3870" i="12"/>
  <c r="Q3871" i="12" l="1"/>
  <c r="R3871" i="12" s="1"/>
  <c r="W3871" i="12"/>
  <c r="E68" i="13"/>
  <c r="N3872" i="12"/>
  <c r="O3872" i="12" s="1"/>
  <c r="P3872" i="12" s="1"/>
  <c r="J3872" i="12"/>
  <c r="Y3872" i="12"/>
  <c r="I3872" i="12"/>
  <c r="V3872" i="12"/>
  <c r="B3873" i="12"/>
  <c r="U3872" i="12"/>
  <c r="E3872" i="12"/>
  <c r="F3872" i="12" s="1"/>
  <c r="K3871" i="12"/>
  <c r="W3872" i="12" l="1"/>
  <c r="K3872" i="12"/>
  <c r="Q3872" i="12"/>
  <c r="R3872" i="12" s="1"/>
  <c r="E67" i="13"/>
  <c r="J3873" i="12"/>
  <c r="Y3873" i="12"/>
  <c r="I3873" i="12"/>
  <c r="V3873" i="12"/>
  <c r="B3874" i="12"/>
  <c r="U3873" i="12"/>
  <c r="E3873" i="12"/>
  <c r="F3873" i="12" s="1"/>
  <c r="N3873" i="12"/>
  <c r="O3873" i="12" s="1"/>
  <c r="P3873" i="12" s="1"/>
  <c r="Q3873" i="12" l="1"/>
  <c r="R3873" i="12" s="1"/>
  <c r="W3873" i="12"/>
  <c r="E66" i="13"/>
  <c r="J3874" i="12"/>
  <c r="Y3874" i="12"/>
  <c r="I3874" i="12"/>
  <c r="V3874" i="12"/>
  <c r="B3875" i="12"/>
  <c r="U3874" i="12"/>
  <c r="E3874" i="12"/>
  <c r="F3874" i="12" s="1"/>
  <c r="N3874" i="12"/>
  <c r="O3874" i="12" s="1"/>
  <c r="P3874" i="12" s="1"/>
  <c r="K3873" i="12"/>
  <c r="W3874" i="12" l="1"/>
  <c r="K3874" i="12"/>
  <c r="Q3874" i="12"/>
  <c r="R3874" i="12" s="1"/>
  <c r="E65" i="13"/>
  <c r="V3875" i="12"/>
  <c r="B3876" i="12"/>
  <c r="U3875" i="12"/>
  <c r="E3875" i="12"/>
  <c r="F3875" i="12" s="1"/>
  <c r="N3875" i="12"/>
  <c r="O3875" i="12" s="1"/>
  <c r="P3875" i="12" s="1"/>
  <c r="J3875" i="12"/>
  <c r="Y3875" i="12"/>
  <c r="I3875" i="12"/>
  <c r="W3875" i="12" l="1"/>
  <c r="E64" i="13"/>
  <c r="N3876" i="12"/>
  <c r="O3876" i="12" s="1"/>
  <c r="P3876" i="12" s="1"/>
  <c r="J3876" i="12"/>
  <c r="Y3876" i="12"/>
  <c r="I3876" i="12"/>
  <c r="V3876" i="12"/>
  <c r="B3877" i="12"/>
  <c r="U3876" i="12"/>
  <c r="E3876" i="12"/>
  <c r="F3876" i="12" s="1"/>
  <c r="K3875" i="12"/>
  <c r="Q3875" i="12"/>
  <c r="R3875" i="12" s="1"/>
  <c r="K3876" i="12" l="1"/>
  <c r="Q3876" i="12"/>
  <c r="R3876" i="12" s="1"/>
  <c r="W3876" i="12"/>
  <c r="E63" i="13"/>
  <c r="N3877" i="12"/>
  <c r="O3877" i="12" s="1"/>
  <c r="P3877" i="12" s="1"/>
  <c r="J3877" i="12"/>
  <c r="Y3877" i="12"/>
  <c r="I3877" i="12"/>
  <c r="V3877" i="12"/>
  <c r="B3878" i="12"/>
  <c r="U3877" i="12"/>
  <c r="E3877" i="12"/>
  <c r="F3877" i="12" s="1"/>
  <c r="E62" i="13" l="1"/>
  <c r="N3878" i="12"/>
  <c r="O3878" i="12" s="1"/>
  <c r="P3878" i="12" s="1"/>
  <c r="J3878" i="12"/>
  <c r="I3878" i="12"/>
  <c r="Y3878" i="12"/>
  <c r="V3878" i="12"/>
  <c r="E3878" i="12"/>
  <c r="F3878" i="12" s="1"/>
  <c r="U3878" i="12"/>
  <c r="B3879" i="12"/>
  <c r="Q3877" i="12"/>
  <c r="R3877" i="12" s="1"/>
  <c r="K3877" i="12"/>
  <c r="W3877" i="12"/>
  <c r="W3878" i="12" l="1"/>
  <c r="K3878" i="12"/>
  <c r="Q3878" i="12"/>
  <c r="R3878" i="12" s="1"/>
  <c r="E61" i="13"/>
  <c r="B3880" i="12"/>
  <c r="N3879" i="12"/>
  <c r="O3879" i="12" s="1"/>
  <c r="P3879" i="12" s="1"/>
  <c r="J3879" i="12"/>
  <c r="I3879" i="12"/>
  <c r="E3879" i="12"/>
  <c r="F3879" i="12" s="1"/>
  <c r="Y3879" i="12"/>
  <c r="V3879" i="12"/>
  <c r="U3879" i="12"/>
  <c r="K3879" i="12" l="1"/>
  <c r="W3879" i="12"/>
  <c r="E60" i="13"/>
  <c r="V3880" i="12"/>
  <c r="B3881" i="12"/>
  <c r="U3880" i="12"/>
  <c r="E3880" i="12"/>
  <c r="F3880" i="12" s="1"/>
  <c r="N3880" i="12"/>
  <c r="O3880" i="12" s="1"/>
  <c r="P3880" i="12" s="1"/>
  <c r="Y3880" i="12"/>
  <c r="J3880" i="12"/>
  <c r="I3880" i="12"/>
  <c r="Q3879" i="12"/>
  <c r="R3879" i="12" s="1"/>
  <c r="E59" i="13" l="1"/>
  <c r="N3881" i="12"/>
  <c r="O3881" i="12" s="1"/>
  <c r="P3881" i="12" s="1"/>
  <c r="B3882" i="12"/>
  <c r="J3881" i="12"/>
  <c r="I3881" i="12"/>
  <c r="E3881" i="12"/>
  <c r="F3881" i="12" s="1"/>
  <c r="Y3881" i="12"/>
  <c r="V3881" i="12"/>
  <c r="U3881" i="12"/>
  <c r="K3880" i="12"/>
  <c r="Q3880" i="12"/>
  <c r="R3880" i="12" s="1"/>
  <c r="W3880" i="12"/>
  <c r="W3881" i="12" l="1"/>
  <c r="K3881" i="12"/>
  <c r="N3882" i="12"/>
  <c r="O3882" i="12" s="1"/>
  <c r="P3882" i="12" s="1"/>
  <c r="E58" i="13"/>
  <c r="E3882" i="12"/>
  <c r="F3882" i="12" s="1"/>
  <c r="Y3882" i="12"/>
  <c r="V3882" i="12"/>
  <c r="U3882" i="12"/>
  <c r="B3883" i="12"/>
  <c r="J3882" i="12"/>
  <c r="I3882" i="12"/>
  <c r="Q3881" i="12"/>
  <c r="R3881" i="12" s="1"/>
  <c r="K3882" i="12" l="1"/>
  <c r="E57" i="13"/>
  <c r="J3883" i="12"/>
  <c r="B3884" i="12"/>
  <c r="U3883" i="12"/>
  <c r="E3883" i="12"/>
  <c r="F3883" i="12" s="1"/>
  <c r="N3883" i="12"/>
  <c r="O3883" i="12" s="1"/>
  <c r="P3883" i="12" s="1"/>
  <c r="I3883" i="12"/>
  <c r="Y3883" i="12"/>
  <c r="V3883" i="12"/>
  <c r="Q3882" i="12"/>
  <c r="R3882" i="12" s="1"/>
  <c r="W3882" i="12"/>
  <c r="W3883" i="12" l="1"/>
  <c r="J3884" i="12"/>
  <c r="Y3884" i="12"/>
  <c r="I3884" i="12"/>
  <c r="V3884" i="12"/>
  <c r="B3885" i="12"/>
  <c r="U3884" i="12"/>
  <c r="E3884" i="12"/>
  <c r="F3884" i="12" s="1"/>
  <c r="N3884" i="12"/>
  <c r="O3884" i="12" s="1"/>
  <c r="P3884" i="12" s="1"/>
  <c r="E56" i="13"/>
  <c r="K3883" i="12"/>
  <c r="Q3883" i="12"/>
  <c r="R3883" i="12" s="1"/>
  <c r="W3884" i="12" l="1"/>
  <c r="Q3884" i="12"/>
  <c r="R3884" i="12" s="1"/>
  <c r="E55" i="13"/>
  <c r="V3885" i="12"/>
  <c r="B3886" i="12"/>
  <c r="U3885" i="12"/>
  <c r="E3885" i="12"/>
  <c r="F3885" i="12" s="1"/>
  <c r="N3885" i="12"/>
  <c r="O3885" i="12" s="1"/>
  <c r="P3885" i="12" s="1"/>
  <c r="I3885" i="12"/>
  <c r="Y3885" i="12"/>
  <c r="J3885" i="12"/>
  <c r="K3884" i="12"/>
  <c r="W3885" i="12" l="1"/>
  <c r="E54" i="13"/>
  <c r="N3886" i="12"/>
  <c r="O3886" i="12" s="1"/>
  <c r="P3886" i="12" s="1"/>
  <c r="J3886" i="12"/>
  <c r="E3886" i="12"/>
  <c r="F3886" i="12" s="1"/>
  <c r="B3887" i="12"/>
  <c r="Y3886" i="12"/>
  <c r="V3886" i="12"/>
  <c r="U3886" i="12"/>
  <c r="I3886" i="12"/>
  <c r="Q3885" i="12"/>
  <c r="R3885" i="12" s="1"/>
  <c r="K3885" i="12"/>
  <c r="W3886" i="12" l="1"/>
  <c r="E53" i="13"/>
  <c r="N3887" i="12"/>
  <c r="O3887" i="12" s="1"/>
  <c r="P3887" i="12" s="1"/>
  <c r="Y3887" i="12"/>
  <c r="I3887" i="12"/>
  <c r="U3887" i="12"/>
  <c r="J3887" i="12"/>
  <c r="E3887" i="12"/>
  <c r="F3887" i="12" s="1"/>
  <c r="B3888" i="12"/>
  <c r="V3887" i="12"/>
  <c r="Q3886" i="12"/>
  <c r="R3886" i="12" s="1"/>
  <c r="K3886" i="12"/>
  <c r="W3887" i="12" l="1"/>
  <c r="K3887" i="12"/>
  <c r="Q3887" i="12"/>
  <c r="R3887" i="12" s="1"/>
  <c r="E52" i="13"/>
  <c r="N3888" i="12"/>
  <c r="O3888" i="12" s="1"/>
  <c r="P3888" i="12" s="1"/>
  <c r="J3888" i="12"/>
  <c r="Y3888" i="12"/>
  <c r="I3888" i="12"/>
  <c r="V3888" i="12"/>
  <c r="B3889" i="12"/>
  <c r="U3888" i="12"/>
  <c r="E3888" i="12"/>
  <c r="F3888" i="12" s="1"/>
  <c r="W3888" i="12" l="1"/>
  <c r="Q3888" i="12"/>
  <c r="R3888" i="12" s="1"/>
  <c r="E51" i="13"/>
  <c r="J3889" i="12"/>
  <c r="Y3889" i="12"/>
  <c r="I3889" i="12"/>
  <c r="V3889" i="12"/>
  <c r="B3890" i="12"/>
  <c r="U3889" i="12"/>
  <c r="E3889" i="12"/>
  <c r="F3889" i="12" s="1"/>
  <c r="N3889" i="12"/>
  <c r="O3889" i="12" s="1"/>
  <c r="P3889" i="12" s="1"/>
  <c r="K3888" i="12"/>
  <c r="E50" i="13" l="1"/>
  <c r="V3890" i="12"/>
  <c r="B3891" i="12"/>
  <c r="U3890" i="12"/>
  <c r="E3890" i="12"/>
  <c r="F3890" i="12" s="1"/>
  <c r="N3890" i="12"/>
  <c r="O3890" i="12" s="1"/>
  <c r="P3890" i="12" s="1"/>
  <c r="Y3890" i="12"/>
  <c r="J3890" i="12"/>
  <c r="I3890" i="12"/>
  <c r="K3889" i="12"/>
  <c r="Q3889" i="12"/>
  <c r="R3889" i="12" s="1"/>
  <c r="W3889" i="12"/>
  <c r="W3890" i="12" l="1"/>
  <c r="E49" i="13"/>
  <c r="B3892" i="12"/>
  <c r="U3891" i="12"/>
  <c r="E3891" i="12"/>
  <c r="F3891" i="12" s="1"/>
  <c r="J3891" i="12"/>
  <c r="Y3891" i="12"/>
  <c r="V3891" i="12"/>
  <c r="N3891" i="12"/>
  <c r="O3891" i="12" s="1"/>
  <c r="P3891" i="12" s="1"/>
  <c r="I3891" i="12"/>
  <c r="K3890" i="12"/>
  <c r="Q3890" i="12"/>
  <c r="R3890" i="12" s="1"/>
  <c r="W3891" i="12" l="1"/>
  <c r="E48" i="13"/>
  <c r="N3892" i="12"/>
  <c r="O3892" i="12" s="1"/>
  <c r="P3892" i="12" s="1"/>
  <c r="J3892" i="12"/>
  <c r="Y3892" i="12"/>
  <c r="I3892" i="12"/>
  <c r="B3893" i="12"/>
  <c r="U3892" i="12"/>
  <c r="E3892" i="12"/>
  <c r="F3892" i="12" s="1"/>
  <c r="V3892" i="12"/>
  <c r="K3891" i="12"/>
  <c r="Q3891" i="12"/>
  <c r="R3891" i="12" s="1"/>
  <c r="K3892" i="12" l="1"/>
  <c r="Q3892" i="12"/>
  <c r="R3892" i="12" s="1"/>
  <c r="W3892" i="12"/>
  <c r="E47" i="13"/>
  <c r="N3893" i="12"/>
  <c r="O3893" i="12" s="1"/>
  <c r="P3893" i="12" s="1"/>
  <c r="J3893" i="12"/>
  <c r="Y3893" i="12"/>
  <c r="I3893" i="12"/>
  <c r="V3893" i="12"/>
  <c r="B3894" i="12"/>
  <c r="U3893" i="12"/>
  <c r="E3893" i="12"/>
  <c r="F3893" i="12" s="1"/>
  <c r="Q3893" i="12" l="1"/>
  <c r="R3893" i="12" s="1"/>
  <c r="W3893" i="12"/>
  <c r="E46" i="13"/>
  <c r="J3894" i="12"/>
  <c r="Y3894" i="12"/>
  <c r="I3894" i="12"/>
  <c r="V3894" i="12"/>
  <c r="U3894" i="12"/>
  <c r="N3894" i="12"/>
  <c r="O3894" i="12" s="1"/>
  <c r="P3894" i="12" s="1"/>
  <c r="E3894" i="12"/>
  <c r="F3894" i="12" s="1"/>
  <c r="B3895" i="12"/>
  <c r="K3893" i="12"/>
  <c r="W3894" i="12" l="1"/>
  <c r="E45" i="13"/>
  <c r="Y3895" i="12"/>
  <c r="I3895" i="12"/>
  <c r="V3895" i="12"/>
  <c r="B3896" i="12"/>
  <c r="U3895" i="12"/>
  <c r="E3895" i="12"/>
  <c r="F3895" i="12" s="1"/>
  <c r="N3895" i="12"/>
  <c r="O3895" i="12" s="1"/>
  <c r="P3895" i="12" s="1"/>
  <c r="J3895" i="12"/>
  <c r="Q3894" i="12"/>
  <c r="R3894" i="12" s="1"/>
  <c r="K3894" i="12"/>
  <c r="W3895" i="12" l="1"/>
  <c r="E44" i="13"/>
  <c r="V3896" i="12"/>
  <c r="B3897" i="12"/>
  <c r="U3896" i="12"/>
  <c r="E3896" i="12"/>
  <c r="F3896" i="12" s="1"/>
  <c r="N3896" i="12"/>
  <c r="O3896" i="12" s="1"/>
  <c r="P3896" i="12" s="1"/>
  <c r="Y3896" i="12"/>
  <c r="I3896" i="12"/>
  <c r="J3896" i="12"/>
  <c r="K3895" i="12"/>
  <c r="Q3895" i="12"/>
  <c r="R3895" i="12" s="1"/>
  <c r="W3896" i="12" l="1"/>
  <c r="Q3896" i="12"/>
  <c r="R3896" i="12" s="1"/>
  <c r="E43" i="13"/>
  <c r="N3897" i="12"/>
  <c r="O3897" i="12" s="1"/>
  <c r="P3897" i="12" s="1"/>
  <c r="J3897" i="12"/>
  <c r="Y3897" i="12"/>
  <c r="I3897" i="12"/>
  <c r="V3897" i="12"/>
  <c r="B3898" i="12"/>
  <c r="U3897" i="12"/>
  <c r="E3897" i="12"/>
  <c r="F3897" i="12" s="1"/>
  <c r="K3896" i="12"/>
  <c r="K3897" i="12" l="1"/>
  <c r="Q3897" i="12"/>
  <c r="R3897" i="12" s="1"/>
  <c r="W3897" i="12"/>
  <c r="E42" i="13"/>
  <c r="N3898" i="12"/>
  <c r="O3898" i="12" s="1"/>
  <c r="P3898" i="12" s="1"/>
  <c r="J3898" i="12"/>
  <c r="V3898" i="12"/>
  <c r="B3899" i="12"/>
  <c r="U3898" i="12"/>
  <c r="E3898" i="12"/>
  <c r="F3898" i="12" s="1"/>
  <c r="I3898" i="12"/>
  <c r="Y3898" i="12"/>
  <c r="W3898" i="12" l="1"/>
  <c r="Q3898" i="12"/>
  <c r="R3898" i="12" s="1"/>
  <c r="E41" i="13"/>
  <c r="J3899" i="12"/>
  <c r="Y3899" i="12"/>
  <c r="I3899" i="12"/>
  <c r="B3900" i="12"/>
  <c r="U3899" i="12"/>
  <c r="E3899" i="12"/>
  <c r="F3899" i="12" s="1"/>
  <c r="V3899" i="12"/>
  <c r="N3899" i="12"/>
  <c r="O3899" i="12" s="1"/>
  <c r="P3899" i="12" s="1"/>
  <c r="K3898" i="12"/>
  <c r="K3899" i="12" l="1"/>
  <c r="Q3899" i="12"/>
  <c r="R3899" i="12" s="1"/>
  <c r="W3899" i="12"/>
  <c r="E40" i="13"/>
  <c r="J3900" i="12"/>
  <c r="Y3900" i="12"/>
  <c r="I3900" i="12"/>
  <c r="V3900" i="12"/>
  <c r="B3901" i="12"/>
  <c r="U3900" i="12"/>
  <c r="E3900" i="12"/>
  <c r="F3900" i="12" s="1"/>
  <c r="N3900" i="12"/>
  <c r="O3900" i="12" s="1"/>
  <c r="P3900" i="12" s="1"/>
  <c r="W3900" i="12" l="1"/>
  <c r="K3900" i="12"/>
  <c r="Q3900" i="12"/>
  <c r="R3900" i="12" s="1"/>
  <c r="E39" i="13"/>
  <c r="V3901" i="12"/>
  <c r="B3902" i="12"/>
  <c r="U3901" i="12"/>
  <c r="E3901" i="12"/>
  <c r="F3901" i="12" s="1"/>
  <c r="N3901" i="12"/>
  <c r="O3901" i="12" s="1"/>
  <c r="P3901" i="12" s="1"/>
  <c r="J3901" i="12"/>
  <c r="Y3901" i="12"/>
  <c r="I3901" i="12"/>
  <c r="Q3901" i="12" l="1"/>
  <c r="R3901" i="12" s="1"/>
  <c r="K3901" i="12"/>
  <c r="W3901" i="12"/>
  <c r="E38" i="13"/>
  <c r="N3902" i="12"/>
  <c r="O3902" i="12" s="1"/>
  <c r="P3902" i="12" s="1"/>
  <c r="J3902" i="12"/>
  <c r="Y3902" i="12"/>
  <c r="I3902" i="12"/>
  <c r="E3902" i="12"/>
  <c r="F3902" i="12" s="1"/>
  <c r="B3903" i="12"/>
  <c r="V3902" i="12"/>
  <c r="U3902" i="12"/>
  <c r="W3902" i="12" l="1"/>
  <c r="E37" i="13"/>
  <c r="N3903" i="12"/>
  <c r="O3903" i="12" s="1"/>
  <c r="P3903" i="12" s="1"/>
  <c r="Y3903" i="12"/>
  <c r="I3903" i="12"/>
  <c r="V3903" i="12"/>
  <c r="U3903" i="12"/>
  <c r="J3903" i="12"/>
  <c r="E3903" i="12"/>
  <c r="F3903" i="12" s="1"/>
  <c r="B3904" i="12"/>
  <c r="Q3902" i="12"/>
  <c r="R3902" i="12" s="1"/>
  <c r="K3902" i="12"/>
  <c r="W3903" i="12" l="1"/>
  <c r="K3903" i="12"/>
  <c r="Q3903" i="12"/>
  <c r="R3903" i="12" s="1"/>
  <c r="E36" i="13"/>
  <c r="N3904" i="12"/>
  <c r="O3904" i="12" s="1"/>
  <c r="P3904" i="12" s="1"/>
  <c r="J3904" i="12"/>
  <c r="Y3904" i="12"/>
  <c r="I3904" i="12"/>
  <c r="V3904" i="12"/>
  <c r="B3905" i="12"/>
  <c r="U3904" i="12"/>
  <c r="E3904" i="12"/>
  <c r="F3904" i="12" s="1"/>
  <c r="W3904" i="12" l="1"/>
  <c r="Q3904" i="12"/>
  <c r="R3904" i="12" s="1"/>
  <c r="K3904" i="12"/>
  <c r="E35" i="13"/>
  <c r="J3905" i="12"/>
  <c r="Y3905" i="12"/>
  <c r="I3905" i="12"/>
  <c r="V3905" i="12"/>
  <c r="B3906" i="12"/>
  <c r="U3905" i="12"/>
  <c r="E3905" i="12"/>
  <c r="F3905" i="12" s="1"/>
  <c r="N3905" i="12"/>
  <c r="O3905" i="12" s="1"/>
  <c r="P3905" i="12" s="1"/>
  <c r="W3905" i="12" l="1"/>
  <c r="E34" i="13"/>
  <c r="V3906" i="12"/>
  <c r="B3907" i="12"/>
  <c r="U3906" i="12"/>
  <c r="E3906" i="12"/>
  <c r="F3906" i="12" s="1"/>
  <c r="N3906" i="12"/>
  <c r="O3906" i="12" s="1"/>
  <c r="P3906" i="12" s="1"/>
  <c r="Y3906" i="12"/>
  <c r="J3906" i="12"/>
  <c r="I3906" i="12"/>
  <c r="K3905" i="12"/>
  <c r="Q3905" i="12"/>
  <c r="R3905" i="12" s="1"/>
  <c r="W3906" i="12" l="1"/>
  <c r="E33" i="13"/>
  <c r="B3908" i="12"/>
  <c r="U3907" i="12"/>
  <c r="E3907" i="12"/>
  <c r="F3907" i="12" s="1"/>
  <c r="J3907" i="12"/>
  <c r="V3907" i="12"/>
  <c r="N3907" i="12"/>
  <c r="O3907" i="12" s="1"/>
  <c r="P3907" i="12" s="1"/>
  <c r="I3907" i="12"/>
  <c r="Y3907" i="12"/>
  <c r="K3906" i="12"/>
  <c r="Q3906" i="12"/>
  <c r="R3906" i="12" s="1"/>
  <c r="Q3907" i="12" l="1"/>
  <c r="R3907" i="12" s="1"/>
  <c r="W3907" i="12"/>
  <c r="E32" i="13"/>
  <c r="N3908" i="12"/>
  <c r="O3908" i="12" s="1"/>
  <c r="P3908" i="12" s="1"/>
  <c r="J3908" i="12"/>
  <c r="Y3908" i="12"/>
  <c r="I3908" i="12"/>
  <c r="B3909" i="12"/>
  <c r="U3908" i="12"/>
  <c r="E3908" i="12"/>
  <c r="F3908" i="12" s="1"/>
  <c r="V3908" i="12"/>
  <c r="K3907" i="12"/>
  <c r="E31" i="13" l="1"/>
  <c r="N3909" i="12"/>
  <c r="O3909" i="12" s="1"/>
  <c r="P3909" i="12" s="1"/>
  <c r="J3909" i="12"/>
  <c r="Y3909" i="12"/>
  <c r="I3909" i="12"/>
  <c r="V3909" i="12"/>
  <c r="B3910" i="12"/>
  <c r="U3909" i="12"/>
  <c r="E3909" i="12"/>
  <c r="F3909" i="12" s="1"/>
  <c r="K3908" i="12"/>
  <c r="Q3908" i="12"/>
  <c r="R3908" i="12" s="1"/>
  <c r="W3908" i="12"/>
  <c r="W3909" i="12" l="1"/>
  <c r="E30" i="13"/>
  <c r="J3910" i="12"/>
  <c r="Y3910" i="12"/>
  <c r="I3910" i="12"/>
  <c r="V3910" i="12"/>
  <c r="B3911" i="12"/>
  <c r="U3910" i="12"/>
  <c r="N3910" i="12"/>
  <c r="O3910" i="12" s="1"/>
  <c r="P3910" i="12" s="1"/>
  <c r="E3910" i="12"/>
  <c r="F3910" i="12" s="1"/>
  <c r="K3909" i="12"/>
  <c r="Q3909" i="12"/>
  <c r="R3909" i="12" s="1"/>
  <c r="Q3910" i="12" l="1"/>
  <c r="R3910" i="12" s="1"/>
  <c r="Y3911" i="12"/>
  <c r="I3911" i="12"/>
  <c r="E29" i="13"/>
  <c r="J3911" i="12"/>
  <c r="E3911" i="12"/>
  <c r="F3911" i="12" s="1"/>
  <c r="U3911" i="12"/>
  <c r="B3912" i="12"/>
  <c r="N3911" i="12"/>
  <c r="O3911" i="12" s="1"/>
  <c r="P3911" i="12" s="1"/>
  <c r="V3911" i="12"/>
  <c r="K3910" i="12"/>
  <c r="W3910" i="12"/>
  <c r="K3911" i="12" l="1"/>
  <c r="Q3911" i="12"/>
  <c r="R3911" i="12" s="1"/>
  <c r="E28" i="13"/>
  <c r="V3912" i="12"/>
  <c r="B3913" i="12"/>
  <c r="N3912" i="12"/>
  <c r="O3912" i="12" s="1"/>
  <c r="P3912" i="12" s="1"/>
  <c r="J3912" i="12"/>
  <c r="I3912" i="12"/>
  <c r="E3912" i="12"/>
  <c r="F3912" i="12" s="1"/>
  <c r="U3912" i="12"/>
  <c r="Y3912" i="12"/>
  <c r="W3911" i="12"/>
  <c r="Q3912" i="12" l="1"/>
  <c r="R3912" i="12" s="1"/>
  <c r="E27" i="13"/>
  <c r="B3914" i="12"/>
  <c r="N3913" i="12"/>
  <c r="O3913" i="12" s="1"/>
  <c r="P3913" i="12" s="1"/>
  <c r="J3913" i="12"/>
  <c r="Y3913" i="12"/>
  <c r="E3913" i="12"/>
  <c r="F3913" i="12" s="1"/>
  <c r="V3913" i="12"/>
  <c r="I3913" i="12"/>
  <c r="U3913" i="12"/>
  <c r="W3912" i="12"/>
  <c r="K3912" i="12"/>
  <c r="W3913" i="12" l="1"/>
  <c r="N3914" i="12"/>
  <c r="O3914" i="12" s="1"/>
  <c r="P3914" i="12" s="1"/>
  <c r="Y3914" i="12"/>
  <c r="V3914" i="12"/>
  <c r="U3914" i="12"/>
  <c r="E26" i="13"/>
  <c r="J3914" i="12"/>
  <c r="B3915" i="12"/>
  <c r="I3914" i="12"/>
  <c r="E3914" i="12"/>
  <c r="F3914" i="12" s="1"/>
  <c r="K3913" i="12"/>
  <c r="Q3913" i="12"/>
  <c r="R3913" i="12" s="1"/>
  <c r="W3914" i="12" l="1"/>
  <c r="K3914" i="12"/>
  <c r="Q3914" i="12"/>
  <c r="R3914" i="12" s="1"/>
  <c r="E25" i="13"/>
  <c r="J3915" i="12"/>
  <c r="I3915" i="12"/>
  <c r="Y3915" i="12"/>
  <c r="E3915" i="12"/>
  <c r="F3915" i="12" s="1"/>
  <c r="V3915" i="12"/>
  <c r="U3915" i="12"/>
  <c r="B3916" i="12"/>
  <c r="N3915" i="12"/>
  <c r="O3915" i="12" s="1"/>
  <c r="P3915" i="12" s="1"/>
  <c r="W3915" i="12" l="1"/>
  <c r="Q3915" i="12"/>
  <c r="R3915" i="12" s="1"/>
  <c r="J3916" i="12"/>
  <c r="Y3916" i="12"/>
  <c r="I3916" i="12"/>
  <c r="V3916" i="12"/>
  <c r="E24" i="13"/>
  <c r="B3917" i="12"/>
  <c r="N3916" i="12"/>
  <c r="O3916" i="12" s="1"/>
  <c r="P3916" i="12" s="1"/>
  <c r="E3916" i="12"/>
  <c r="F3916" i="12" s="1"/>
  <c r="U3916" i="12"/>
  <c r="K3915" i="12"/>
  <c r="Q3916" i="12" l="1"/>
  <c r="R3916" i="12" s="1"/>
  <c r="K3916" i="12"/>
  <c r="W3916" i="12"/>
  <c r="E23" i="13"/>
  <c r="V3917" i="12"/>
  <c r="B3918" i="12"/>
  <c r="U3917" i="12"/>
  <c r="E3917" i="12"/>
  <c r="F3917" i="12" s="1"/>
  <c r="N3917" i="12"/>
  <c r="O3917" i="12" s="1"/>
  <c r="P3917" i="12" s="1"/>
  <c r="J3917" i="12"/>
  <c r="I3917" i="12"/>
  <c r="Y3917" i="12"/>
  <c r="Q3917" i="12" l="1"/>
  <c r="R3917" i="12" s="1"/>
  <c r="Y3918" i="12"/>
  <c r="E22" i="13"/>
  <c r="B3919" i="12"/>
  <c r="N3918" i="12"/>
  <c r="O3918" i="12" s="1"/>
  <c r="P3918" i="12" s="1"/>
  <c r="J3918" i="12"/>
  <c r="I3918" i="12"/>
  <c r="E3918" i="12"/>
  <c r="F3918" i="12" s="1"/>
  <c r="V3918" i="12"/>
  <c r="U3918" i="12"/>
  <c r="K3917" i="12"/>
  <c r="W3917" i="12"/>
  <c r="Q3918" i="12" l="1"/>
  <c r="R3918" i="12" s="1"/>
  <c r="K3918" i="12"/>
  <c r="V3919" i="12"/>
  <c r="B3920" i="12"/>
  <c r="U3919" i="12"/>
  <c r="E21" i="13"/>
  <c r="J3919" i="12"/>
  <c r="I3919" i="12"/>
  <c r="Y3919" i="12"/>
  <c r="N3919" i="12"/>
  <c r="O3919" i="12" s="1"/>
  <c r="P3919" i="12" s="1"/>
  <c r="E3919" i="12"/>
  <c r="F3919" i="12" s="1"/>
  <c r="W3918" i="12"/>
  <c r="K3919" i="12" l="1"/>
  <c r="W3919" i="12"/>
  <c r="Q3919" i="12"/>
  <c r="R3919" i="12" s="1"/>
  <c r="E20" i="13"/>
  <c r="E3920" i="12"/>
  <c r="F3920" i="12" s="1"/>
  <c r="V3920" i="12"/>
  <c r="U3920" i="12"/>
  <c r="J3920" i="12"/>
  <c r="I3920" i="12"/>
  <c r="B3921" i="12"/>
  <c r="Y3920" i="12"/>
  <c r="N3920" i="12"/>
  <c r="O3920" i="12" s="1"/>
  <c r="P3920" i="12" s="1"/>
  <c r="W3920" i="12" l="1"/>
  <c r="Q3920" i="12"/>
  <c r="R3920" i="12" s="1"/>
  <c r="E19" i="13"/>
  <c r="Y3921" i="12"/>
  <c r="I3921" i="12"/>
  <c r="J3921" i="12"/>
  <c r="E3921" i="12"/>
  <c r="F3921" i="12" s="1"/>
  <c r="U3921" i="12"/>
  <c r="B3922" i="12"/>
  <c r="N3921" i="12"/>
  <c r="O3921" i="12" s="1"/>
  <c r="P3921" i="12" s="1"/>
  <c r="V3921" i="12"/>
  <c r="K3920" i="12"/>
  <c r="K3921" i="12" l="1"/>
  <c r="Q3921" i="12"/>
  <c r="R3921" i="12" s="1"/>
  <c r="N3922" i="12"/>
  <c r="O3922" i="12" s="1"/>
  <c r="P3922" i="12" s="1"/>
  <c r="V3922" i="12"/>
  <c r="E18" i="13"/>
  <c r="B3923" i="12"/>
  <c r="J3922" i="12"/>
  <c r="E3922" i="12"/>
  <c r="F3922" i="12" s="1"/>
  <c r="Y3922" i="12"/>
  <c r="I3922" i="12"/>
  <c r="U3922" i="12"/>
  <c r="W3921" i="12"/>
  <c r="K3922" i="12" l="1"/>
  <c r="Q3922" i="12"/>
  <c r="R3922" i="12" s="1"/>
  <c r="J3923" i="12"/>
  <c r="E17" i="13"/>
  <c r="Y3923" i="12"/>
  <c r="I3923" i="12"/>
  <c r="E3923" i="12"/>
  <c r="F3923" i="12" s="1"/>
  <c r="V3923" i="12"/>
  <c r="B3924" i="12"/>
  <c r="N3923" i="12"/>
  <c r="O3923" i="12" s="1"/>
  <c r="P3923" i="12" s="1"/>
  <c r="U3923" i="12"/>
  <c r="W3922" i="12"/>
  <c r="Q3923" i="12" l="1"/>
  <c r="R3923" i="12" s="1"/>
  <c r="W3923" i="12"/>
  <c r="V3924" i="12"/>
  <c r="N3924" i="12"/>
  <c r="O3924" i="12" s="1"/>
  <c r="P3924" i="12" s="1"/>
  <c r="E16" i="13"/>
  <c r="B3925" i="12"/>
  <c r="I3924" i="12"/>
  <c r="E3924" i="12"/>
  <c r="F3924" i="12" s="1"/>
  <c r="U3924" i="12"/>
  <c r="J3924" i="12"/>
  <c r="Y3924" i="12"/>
  <c r="K3923" i="12"/>
  <c r="K3924" i="12" l="1"/>
  <c r="B3926" i="12"/>
  <c r="U3925" i="12"/>
  <c r="E3925" i="12"/>
  <c r="F3925" i="12" s="1"/>
  <c r="E15" i="13"/>
  <c r="J3925" i="12"/>
  <c r="I3925" i="12"/>
  <c r="V3925" i="12"/>
  <c r="Y3925" i="12"/>
  <c r="N3925" i="12"/>
  <c r="O3925" i="12" s="1"/>
  <c r="P3925" i="12" s="1"/>
  <c r="Q3924" i="12"/>
  <c r="R3924" i="12" s="1"/>
  <c r="W3924" i="12"/>
  <c r="K3925" i="12" l="1"/>
  <c r="W3925" i="12"/>
  <c r="J3926" i="12"/>
  <c r="Y3926" i="12"/>
  <c r="I3926" i="12"/>
  <c r="V3926" i="12"/>
  <c r="U3926" i="12"/>
  <c r="E14" i="13"/>
  <c r="N3926" i="12"/>
  <c r="O3926" i="12" s="1"/>
  <c r="P3926" i="12" s="1"/>
  <c r="B3927" i="12"/>
  <c r="E3926" i="12"/>
  <c r="F3926" i="12" s="1"/>
  <c r="Q3925" i="12"/>
  <c r="R3925" i="12" s="1"/>
  <c r="K3926" i="12" l="1"/>
  <c r="Q3926" i="12"/>
  <c r="R3926" i="12" s="1"/>
  <c r="N3927" i="12"/>
  <c r="O3927" i="12" s="1"/>
  <c r="P3927" i="12" s="1"/>
  <c r="V3927" i="12"/>
  <c r="B3928" i="12"/>
  <c r="U3927" i="12"/>
  <c r="E3927" i="12"/>
  <c r="F3927" i="12" s="1"/>
  <c r="J3927" i="12"/>
  <c r="I3927" i="12"/>
  <c r="E13" i="13"/>
  <c r="Y3927" i="12"/>
  <c r="W3926" i="12"/>
  <c r="W3927" i="12" l="1"/>
  <c r="Q3927" i="12"/>
  <c r="R3927" i="12" s="1"/>
  <c r="E12" i="13"/>
  <c r="J3928" i="12"/>
  <c r="V3928" i="12"/>
  <c r="I3928" i="12"/>
  <c r="B3929" i="12"/>
  <c r="E3928" i="12"/>
  <c r="F3928" i="12" s="1"/>
  <c r="U3928" i="12"/>
  <c r="Y3928" i="12"/>
  <c r="N3928" i="12"/>
  <c r="O3928" i="12" s="1"/>
  <c r="P3928" i="12" s="1"/>
  <c r="K3927" i="12"/>
  <c r="W3928" i="12" l="1"/>
  <c r="Q3928" i="12"/>
  <c r="R3928" i="12" s="1"/>
  <c r="Y3929" i="12"/>
  <c r="I3929" i="12"/>
  <c r="V3929" i="12"/>
  <c r="U3929" i="12"/>
  <c r="N3929" i="12"/>
  <c r="O3929" i="12" s="1"/>
  <c r="P3929" i="12" s="1"/>
  <c r="E11" i="13"/>
  <c r="B3930" i="12"/>
  <c r="J3929" i="12"/>
  <c r="E3929" i="12"/>
  <c r="F3929" i="12" s="1"/>
  <c r="K3928" i="12"/>
  <c r="W3929" i="12" l="1"/>
  <c r="Q3929" i="12"/>
  <c r="R3929" i="12" s="1"/>
  <c r="K3929" i="12"/>
  <c r="V3930" i="12"/>
  <c r="B3931" i="12"/>
  <c r="U3930" i="12"/>
  <c r="E3930" i="12"/>
  <c r="F3930" i="12" s="1"/>
  <c r="N3930" i="12"/>
  <c r="O3930" i="12" s="1"/>
  <c r="P3930" i="12" s="1"/>
  <c r="Y3930" i="12"/>
  <c r="J3930" i="12"/>
  <c r="I3930" i="12"/>
  <c r="E10" i="13"/>
  <c r="K3930" i="12" l="1"/>
  <c r="W3930" i="12"/>
  <c r="J3931" i="12"/>
  <c r="E9" i="13"/>
  <c r="Y3931" i="12"/>
  <c r="I3931" i="12"/>
  <c r="N3931" i="12"/>
  <c r="O3931" i="12" s="1"/>
  <c r="P3931" i="12" s="1"/>
  <c r="B3932" i="12"/>
  <c r="E3931" i="12"/>
  <c r="F3931" i="12" s="1"/>
  <c r="V3931" i="12"/>
  <c r="U3931" i="12"/>
  <c r="Q3930" i="12"/>
  <c r="R3930" i="12" s="1"/>
  <c r="N3932" i="12" l="1"/>
  <c r="O3932" i="12" s="1"/>
  <c r="P3932" i="12" s="1"/>
  <c r="J3932" i="12"/>
  <c r="V3932" i="12"/>
  <c r="B3933" i="12"/>
  <c r="I3932" i="12"/>
  <c r="E3932" i="12"/>
  <c r="F3932" i="12" s="1"/>
  <c r="Y3932" i="12"/>
  <c r="U3932" i="12"/>
  <c r="E8" i="13"/>
  <c r="K3931" i="12"/>
  <c r="Q3931" i="12"/>
  <c r="R3931" i="12" s="1"/>
  <c r="W3931" i="12"/>
  <c r="K3932" i="12" l="1"/>
  <c r="E7" i="13"/>
  <c r="B3934" i="12"/>
  <c r="U3933" i="12"/>
  <c r="E3933" i="12"/>
  <c r="F3933" i="12" s="1"/>
  <c r="Y3933" i="12"/>
  <c r="V3933" i="12"/>
  <c r="N3933" i="12"/>
  <c r="O3933" i="12" s="1"/>
  <c r="P3933" i="12" s="1"/>
  <c r="J3933" i="12"/>
  <c r="I3933" i="12"/>
  <c r="Q3932" i="12"/>
  <c r="R3932" i="12" s="1"/>
  <c r="W3932" i="12"/>
  <c r="W3933" i="12" l="1"/>
  <c r="N3934" i="12"/>
  <c r="O3934" i="12" s="1"/>
  <c r="P3934" i="12" s="1"/>
  <c r="J3934" i="12"/>
  <c r="Y3934" i="12"/>
  <c r="I3934" i="12"/>
  <c r="E6" i="13"/>
  <c r="E3934" i="12"/>
  <c r="F3934" i="12" s="1"/>
  <c r="V3934" i="12"/>
  <c r="U3934" i="12"/>
  <c r="Q3933" i="12"/>
  <c r="R3933" i="12" s="1"/>
  <c r="K3933" i="12"/>
  <c r="Q3934" i="12" l="1"/>
  <c r="R3934" i="12" s="1"/>
  <c r="K3934" i="12"/>
  <c r="W3934" i="12"/>
  <c r="G3908" i="12" l="1"/>
  <c r="C3908" i="12" s="1"/>
  <c r="D3908" i="12" s="1"/>
  <c r="G3916" i="12"/>
  <c r="C3916" i="12" s="1"/>
  <c r="D3916" i="12" s="1"/>
  <c r="G3906" i="12"/>
  <c r="C3906" i="12" s="1"/>
  <c r="D3906" i="12" s="1"/>
  <c r="G3927" i="12"/>
  <c r="C3927" i="12" s="1"/>
  <c r="D3927" i="12" s="1"/>
  <c r="G3830" i="12"/>
  <c r="C3830" i="12" s="1"/>
  <c r="D3830" i="12" s="1"/>
  <c r="G3892" i="12"/>
  <c r="C3892" i="12" s="1"/>
  <c r="D3892" i="12" s="1"/>
  <c r="G3925" i="12"/>
  <c r="C3925" i="12" s="1"/>
  <c r="D3925" i="12" s="1"/>
  <c r="G3887" i="12"/>
  <c r="C3887" i="12" s="1"/>
  <c r="D3887" i="12" s="1"/>
  <c r="G3911" i="12"/>
  <c r="C3911" i="12" s="1"/>
  <c r="D3911" i="12" s="1"/>
  <c r="G3870" i="12"/>
  <c r="C3870" i="12" s="1"/>
  <c r="D3870" i="12" s="1"/>
  <c r="G3833" i="12"/>
  <c r="C3833" i="12" s="1"/>
  <c r="D3833" i="12" s="1"/>
  <c r="G3849" i="12"/>
  <c r="C3849" i="12" s="1"/>
  <c r="D3849" i="12" s="1"/>
  <c r="G3905" i="12"/>
  <c r="C3905" i="12" s="1"/>
  <c r="D3905" i="12" s="1"/>
  <c r="G3917" i="12"/>
  <c r="C3917" i="12" s="1"/>
  <c r="D3917" i="12" s="1"/>
  <c r="G3929" i="12"/>
  <c r="C3929" i="12" s="1"/>
  <c r="D3929" i="12" s="1"/>
  <c r="G3858" i="12"/>
  <c r="C3858" i="12" s="1"/>
  <c r="D3858" i="12" s="1"/>
  <c r="G3877" i="12"/>
  <c r="C3877" i="12" s="1"/>
  <c r="D3877" i="12" s="1"/>
  <c r="G3933" i="12"/>
  <c r="C3933" i="12" s="1"/>
  <c r="D3933" i="12" s="1"/>
  <c r="G3897" i="12"/>
  <c r="C3897" i="12" s="1"/>
  <c r="D3897" i="12" s="1"/>
  <c r="G3909" i="12"/>
  <c r="C3909" i="12" s="1"/>
  <c r="D3909" i="12" s="1"/>
  <c r="G3888" i="12"/>
  <c r="C3888" i="12" s="1"/>
  <c r="D3888" i="12" s="1"/>
  <c r="G3883" i="12"/>
  <c r="C3883" i="12" s="1"/>
  <c r="D3883" i="12" s="1"/>
  <c r="G3913" i="12"/>
  <c r="C3913" i="12" s="1"/>
  <c r="D3913" i="12" s="1"/>
  <c r="G3919" i="12"/>
  <c r="C3919" i="12" s="1"/>
  <c r="D3919" i="12" s="1"/>
  <c r="G3878" i="12"/>
  <c r="C3878" i="12" s="1"/>
  <c r="D3878" i="12" s="1"/>
  <c r="G3854" i="12"/>
  <c r="C3854" i="12" s="1"/>
  <c r="D3854" i="12" s="1"/>
  <c r="G3899" i="12"/>
  <c r="C3899" i="12" s="1"/>
  <c r="D3899" i="12" s="1"/>
  <c r="G3921" i="12"/>
  <c r="C3921" i="12" s="1"/>
  <c r="D3921" i="12" s="1"/>
  <c r="G3914" i="12"/>
  <c r="C3914" i="12" s="1"/>
  <c r="D3914" i="12" s="1"/>
  <c r="G3885" i="12"/>
  <c r="C3885" i="12" s="1"/>
  <c r="D3885" i="12" s="1"/>
  <c r="G3901" i="12"/>
  <c r="C3901" i="12" s="1"/>
  <c r="D3901" i="12" s="1"/>
  <c r="G3873" i="12"/>
  <c r="C3873" i="12" s="1"/>
  <c r="D3873" i="12" s="1"/>
  <c r="G3865" i="12"/>
  <c r="C3865" i="12" s="1"/>
  <c r="D3865" i="12" s="1"/>
  <c r="G3893" i="12"/>
  <c r="C3893" i="12" s="1"/>
  <c r="D3893" i="12" s="1"/>
  <c r="G3920" i="12"/>
  <c r="C3920" i="12" s="1"/>
  <c r="D3920" i="12" s="1"/>
  <c r="G3915" i="12"/>
  <c r="C3915" i="12" s="1"/>
  <c r="D3915" i="12" s="1"/>
  <c r="G3880" i="12"/>
  <c r="C3880" i="12" s="1"/>
  <c r="D3880" i="12" s="1"/>
  <c r="G3930" i="12"/>
  <c r="C3930" i="12" s="1"/>
  <c r="D3930" i="12" s="1"/>
  <c r="G3886" i="12"/>
  <c r="C3886" i="12" s="1"/>
  <c r="D3886" i="12" s="1"/>
  <c r="G3837" i="12"/>
  <c r="C3837" i="12" s="1"/>
  <c r="D3837" i="12" s="1"/>
  <c r="G3845" i="12"/>
  <c r="C3845" i="12" s="1"/>
  <c r="D3845" i="12" s="1"/>
  <c r="H3845" i="12" s="1"/>
  <c r="G3928" i="12"/>
  <c r="C3928" i="12" s="1"/>
  <c r="D3928" i="12" s="1"/>
  <c r="G3895" i="12"/>
  <c r="C3895" i="12" s="1"/>
  <c r="D3895" i="12" s="1"/>
  <c r="H3895" i="12" s="1"/>
  <c r="G3890" i="12"/>
  <c r="C3890" i="12" s="1"/>
  <c r="D3890" i="12" s="1"/>
  <c r="G3902" i="12"/>
  <c r="C3902" i="12" s="1"/>
  <c r="D3902" i="12" s="1"/>
  <c r="H3902" i="12" s="1"/>
  <c r="G3852" i="12"/>
  <c r="C3852" i="12" s="1"/>
  <c r="D3852" i="12" s="1"/>
  <c r="G3871" i="12"/>
  <c r="C3871" i="12" s="1"/>
  <c r="D3871" i="12" s="1"/>
  <c r="G3862" i="12"/>
  <c r="C3862" i="12" s="1"/>
  <c r="D3862" i="12" s="1"/>
  <c r="G3918" i="12"/>
  <c r="C3918" i="12" s="1"/>
  <c r="D3918" i="12" s="1"/>
  <c r="G3904" i="12"/>
  <c r="C3904" i="12" s="1"/>
  <c r="D3904" i="12" s="1"/>
  <c r="G3934" i="12"/>
  <c r="C3934" i="12" s="1"/>
  <c r="D3934" i="12" s="1"/>
  <c r="G3912" i="12"/>
  <c r="C3912" i="12" s="1"/>
  <c r="D3912" i="12" s="1"/>
  <c r="H3912" i="12" s="1"/>
  <c r="G3922" i="12"/>
  <c r="C3922" i="12" s="1"/>
  <c r="D3922" i="12" s="1"/>
  <c r="G3881" i="12"/>
  <c r="C3881" i="12" s="1"/>
  <c r="D3881" i="12" s="1"/>
  <c r="G3932" i="12"/>
  <c r="C3932" i="12" s="1"/>
  <c r="D3932" i="12" s="1"/>
  <c r="G3931" i="12"/>
  <c r="C3931" i="12" s="1"/>
  <c r="D3931" i="12" s="1"/>
  <c r="H3931" i="12" s="1"/>
  <c r="G3923" i="12"/>
  <c r="C3923" i="12" s="1"/>
  <c r="D3923" i="12" s="1"/>
  <c r="H3923" i="12" s="1"/>
  <c r="G3841" i="12"/>
  <c r="C3841" i="12" s="1"/>
  <c r="D3841" i="12" s="1"/>
  <c r="G3926" i="12"/>
  <c r="C3926" i="12" s="1"/>
  <c r="D3926" i="12" s="1"/>
  <c r="H3926" i="12" s="1"/>
  <c r="AF3926" i="12" s="1"/>
  <c r="G3903" i="12"/>
  <c r="C3903" i="12" s="1"/>
  <c r="D3903" i="12" s="1"/>
  <c r="G3894" i="12"/>
  <c r="C3894" i="12" s="1"/>
  <c r="D3894" i="12" s="1"/>
  <c r="G3889" i="12"/>
  <c r="C3889" i="12" s="1"/>
  <c r="D3889" i="12" s="1"/>
  <c r="G3898" i="12"/>
  <c r="C3898" i="12" s="1"/>
  <c r="D3898" i="12" s="1"/>
  <c r="G3910" i="12"/>
  <c r="C3910" i="12" s="1"/>
  <c r="D3910" i="12" s="1"/>
  <c r="G3856" i="12"/>
  <c r="C3856" i="12" s="1"/>
  <c r="D3856" i="12" s="1"/>
  <c r="H3856" i="12" s="1"/>
  <c r="G3843" i="12"/>
  <c r="C3843" i="12" s="1"/>
  <c r="D3843" i="12" s="1"/>
  <c r="G3838" i="12"/>
  <c r="C3838" i="12" s="1"/>
  <c r="D3838" i="12" s="1"/>
  <c r="G3896" i="12"/>
  <c r="C3896" i="12" s="1"/>
  <c r="D3896" i="12" s="1"/>
  <c r="G3891" i="12"/>
  <c r="C3891" i="12" s="1"/>
  <c r="D3891" i="12" s="1"/>
  <c r="H3891" i="12" s="1"/>
  <c r="G3924" i="12"/>
  <c r="C3924" i="12" s="1"/>
  <c r="D3924" i="12" s="1"/>
  <c r="G3900" i="12"/>
  <c r="C3900" i="12" s="1"/>
  <c r="D3900" i="12" s="1"/>
  <c r="G3907" i="12"/>
  <c r="C3907" i="12" s="1"/>
  <c r="D3907" i="12" s="1"/>
  <c r="G3884" i="12"/>
  <c r="C3884" i="12" s="1"/>
  <c r="D3884" i="12" s="1"/>
  <c r="G3835" i="12"/>
  <c r="C3835" i="12" s="1"/>
  <c r="D3835" i="12" s="1"/>
  <c r="G3868" i="12"/>
  <c r="C3868" i="12" s="1"/>
  <c r="D3868" i="12" s="1"/>
  <c r="G3840" i="12"/>
  <c r="C3840" i="12" s="1"/>
  <c r="D3840" i="12" s="1"/>
  <c r="G3829" i="12"/>
  <c r="C3829" i="12" s="1"/>
  <c r="D3829" i="12" s="1"/>
  <c r="H3829" i="12" s="1"/>
  <c r="G3848" i="12"/>
  <c r="C3848" i="12" s="1"/>
  <c r="D3848" i="12" s="1"/>
  <c r="H3848" i="12" s="1"/>
  <c r="G3851" i="12"/>
  <c r="C3851" i="12" s="1"/>
  <c r="D3851" i="12" s="1"/>
  <c r="G3831" i="12"/>
  <c r="C3831" i="12" s="1"/>
  <c r="D3831" i="12" s="1"/>
  <c r="G3866" i="12"/>
  <c r="C3866" i="12" s="1"/>
  <c r="D3866" i="12" s="1"/>
  <c r="G3855" i="12"/>
  <c r="C3855" i="12" s="1"/>
  <c r="D3855" i="12" s="1"/>
  <c r="G3809" i="12"/>
  <c r="C3809" i="12" s="1"/>
  <c r="D3809" i="12" s="1"/>
  <c r="G3769" i="12"/>
  <c r="C3769" i="12" s="1"/>
  <c r="D3769" i="12" s="1"/>
  <c r="G3780" i="12"/>
  <c r="C3780" i="12" s="1"/>
  <c r="D3780" i="12" s="1"/>
  <c r="G3821" i="12"/>
  <c r="C3821" i="12" s="1"/>
  <c r="D3821" i="12" s="1"/>
  <c r="G3707" i="12"/>
  <c r="C3707" i="12" s="1"/>
  <c r="D3707" i="12" s="1"/>
  <c r="G3763" i="12"/>
  <c r="C3763" i="12" s="1"/>
  <c r="D3763" i="12" s="1"/>
  <c r="G3752" i="12"/>
  <c r="C3752" i="12" s="1"/>
  <c r="D3752" i="12" s="1"/>
  <c r="G3710" i="12"/>
  <c r="C3710" i="12" s="1"/>
  <c r="D3710" i="12" s="1"/>
  <c r="G3727" i="12"/>
  <c r="C3727" i="12" s="1"/>
  <c r="D3727" i="12" s="1"/>
  <c r="G3766" i="12"/>
  <c r="C3766" i="12" s="1"/>
  <c r="D3766" i="12" s="1"/>
  <c r="G3703" i="12"/>
  <c r="C3703" i="12" s="1"/>
  <c r="D3703" i="12" s="1"/>
  <c r="G3670" i="12"/>
  <c r="C3670" i="12" s="1"/>
  <c r="D3670" i="12" s="1"/>
  <c r="H3670" i="12" s="1"/>
  <c r="G3647" i="12"/>
  <c r="C3647" i="12" s="1"/>
  <c r="D3647" i="12" s="1"/>
  <c r="G3624" i="12"/>
  <c r="C3624" i="12" s="1"/>
  <c r="D3624" i="12" s="1"/>
  <c r="G3608" i="12"/>
  <c r="C3608" i="12" s="1"/>
  <c r="D3608" i="12" s="1"/>
  <c r="H3608" i="12" s="1"/>
  <c r="AF3608" i="12" s="1"/>
  <c r="G3600" i="12"/>
  <c r="C3600" i="12" s="1"/>
  <c r="D3600" i="12" s="1"/>
  <c r="G3596" i="12"/>
  <c r="C3596" i="12" s="1"/>
  <c r="D3596" i="12" s="1"/>
  <c r="G3839" i="12"/>
  <c r="C3839" i="12" s="1"/>
  <c r="D3839" i="12" s="1"/>
  <c r="G3842" i="12"/>
  <c r="C3842" i="12" s="1"/>
  <c r="D3842" i="12" s="1"/>
  <c r="G3825" i="12"/>
  <c r="C3825" i="12" s="1"/>
  <c r="D3825" i="12" s="1"/>
  <c r="G3859" i="12"/>
  <c r="C3859" i="12" s="1"/>
  <c r="D3859" i="12" s="1"/>
  <c r="H3859" i="12" s="1"/>
  <c r="AF3859" i="12" s="1"/>
  <c r="G3804" i="12"/>
  <c r="C3804" i="12" s="1"/>
  <c r="D3804" i="12" s="1"/>
  <c r="G3810" i="12"/>
  <c r="C3810" i="12" s="1"/>
  <c r="D3810" i="12" s="1"/>
  <c r="G3784" i="12"/>
  <c r="C3784" i="12" s="1"/>
  <c r="D3784" i="12" s="1"/>
  <c r="G3772" i="12"/>
  <c r="C3772" i="12" s="1"/>
  <c r="D3772" i="12" s="1"/>
  <c r="G3770" i="12"/>
  <c r="C3770" i="12" s="1"/>
  <c r="D3770" i="12" s="1"/>
  <c r="G3754" i="12"/>
  <c r="C3754" i="12" s="1"/>
  <c r="D3754" i="12" s="1"/>
  <c r="G3718" i="12"/>
  <c r="C3718" i="12" s="1"/>
  <c r="D3718" i="12" s="1"/>
  <c r="G3712" i="12"/>
  <c r="C3712" i="12" s="1"/>
  <c r="D3712" i="12" s="1"/>
  <c r="G3698" i="12"/>
  <c r="C3698" i="12" s="1"/>
  <c r="D3698" i="12" s="1"/>
  <c r="G3686" i="12"/>
  <c r="C3686" i="12" s="1"/>
  <c r="D3686" i="12" s="1"/>
  <c r="G3671" i="12"/>
  <c r="C3671" i="12" s="1"/>
  <c r="D3671" i="12" s="1"/>
  <c r="G3676" i="12"/>
  <c r="C3676" i="12" s="1"/>
  <c r="D3676" i="12" s="1"/>
  <c r="G3659" i="12"/>
  <c r="C3659" i="12" s="1"/>
  <c r="D3659" i="12" s="1"/>
  <c r="H3659" i="12" s="1"/>
  <c r="G3651" i="12"/>
  <c r="C3651" i="12" s="1"/>
  <c r="D3651" i="12" s="1"/>
  <c r="G3820" i="12"/>
  <c r="C3820" i="12" s="1"/>
  <c r="D3820" i="12" s="1"/>
  <c r="G3799" i="12"/>
  <c r="C3799" i="12" s="1"/>
  <c r="D3799" i="12" s="1"/>
  <c r="G3716" i="12"/>
  <c r="C3716" i="12" s="1"/>
  <c r="D3716" i="12" s="1"/>
  <c r="G3762" i="12"/>
  <c r="C3762" i="12" s="1"/>
  <c r="D3762" i="12" s="1"/>
  <c r="G3728" i="12"/>
  <c r="C3728" i="12" s="1"/>
  <c r="D3728" i="12" s="1"/>
  <c r="H3728" i="12" s="1"/>
  <c r="G3709" i="12"/>
  <c r="C3709" i="12" s="1"/>
  <c r="D3709" i="12" s="1"/>
  <c r="G3681" i="12"/>
  <c r="C3681" i="12" s="1"/>
  <c r="D3681" i="12" s="1"/>
  <c r="H3681" i="12" s="1"/>
  <c r="G3655" i="12"/>
  <c r="C3655" i="12" s="1"/>
  <c r="D3655" i="12" s="1"/>
  <c r="G3662" i="12"/>
  <c r="C3662" i="12" s="1"/>
  <c r="D3662" i="12" s="1"/>
  <c r="H3662" i="12" s="1"/>
  <c r="G3696" i="12"/>
  <c r="C3696" i="12" s="1"/>
  <c r="D3696" i="12" s="1"/>
  <c r="H3696" i="12" s="1"/>
  <c r="G3649" i="12"/>
  <c r="C3649" i="12" s="1"/>
  <c r="D3649" i="12" s="1"/>
  <c r="G3797" i="12"/>
  <c r="C3797" i="12" s="1"/>
  <c r="D3797" i="12" s="1"/>
  <c r="H3797" i="12" s="1"/>
  <c r="G3790" i="12"/>
  <c r="C3790" i="12" s="1"/>
  <c r="D3790" i="12" s="1"/>
  <c r="G3817" i="12"/>
  <c r="C3817" i="12" s="1"/>
  <c r="D3817" i="12" s="1"/>
  <c r="H3817" i="12" s="1"/>
  <c r="G3815" i="12"/>
  <c r="C3815" i="12" s="1"/>
  <c r="D3815" i="12" s="1"/>
  <c r="G3745" i="12"/>
  <c r="C3745" i="12" s="1"/>
  <c r="D3745" i="12" s="1"/>
  <c r="G3738" i="12"/>
  <c r="C3738" i="12" s="1"/>
  <c r="D3738" i="12" s="1"/>
  <c r="G3704" i="12"/>
  <c r="C3704" i="12" s="1"/>
  <c r="D3704" i="12" s="1"/>
  <c r="H3704" i="12" s="1"/>
  <c r="G3735" i="12"/>
  <c r="C3735" i="12" s="1"/>
  <c r="D3735" i="12" s="1"/>
  <c r="G3756" i="12"/>
  <c r="C3756" i="12" s="1"/>
  <c r="D3756" i="12" s="1"/>
  <c r="G3720" i="12"/>
  <c r="C3720" i="12" s="1"/>
  <c r="D3720" i="12" s="1"/>
  <c r="H3720" i="12" s="1"/>
  <c r="G3736" i="12"/>
  <c r="C3736" i="12" s="1"/>
  <c r="D3736" i="12" s="1"/>
  <c r="G3697" i="12"/>
  <c r="C3697" i="12" s="1"/>
  <c r="D3697" i="12" s="1"/>
  <c r="H3697" i="12" s="1"/>
  <c r="G3680" i="12"/>
  <c r="C3680" i="12" s="1"/>
  <c r="D3680" i="12" s="1"/>
  <c r="G3595" i="12"/>
  <c r="C3595" i="12" s="1"/>
  <c r="D3595" i="12" s="1"/>
  <c r="H3595" i="12" s="1"/>
  <c r="G3627" i="12"/>
  <c r="C3627" i="12" s="1"/>
  <c r="D3627" i="12" s="1"/>
  <c r="G3874" i="12"/>
  <c r="C3874" i="12" s="1"/>
  <c r="D3874" i="12" s="1"/>
  <c r="H3874" i="12" s="1"/>
  <c r="G3850" i="12"/>
  <c r="C3850" i="12" s="1"/>
  <c r="D3850" i="12" s="1"/>
  <c r="G3775" i="12"/>
  <c r="C3775" i="12" s="1"/>
  <c r="D3775" i="12" s="1"/>
  <c r="G3794" i="12"/>
  <c r="C3794" i="12" s="1"/>
  <c r="D3794" i="12" s="1"/>
  <c r="G3761" i="12"/>
  <c r="C3761" i="12" s="1"/>
  <c r="D3761" i="12" s="1"/>
  <c r="G3731" i="12"/>
  <c r="C3731" i="12" s="1"/>
  <c r="D3731" i="12" s="1"/>
  <c r="H3731" i="12" s="1"/>
  <c r="G3765" i="12"/>
  <c r="C3765" i="12" s="1"/>
  <c r="D3765" i="12" s="1"/>
  <c r="G3734" i="12"/>
  <c r="C3734" i="12" s="1"/>
  <c r="D3734" i="12" s="1"/>
  <c r="G3733" i="12"/>
  <c r="C3733" i="12" s="1"/>
  <c r="D3733" i="12" s="1"/>
  <c r="G3714" i="12"/>
  <c r="C3714" i="12" s="1"/>
  <c r="D3714" i="12" s="1"/>
  <c r="G3690" i="12"/>
  <c r="C3690" i="12" s="1"/>
  <c r="D3690" i="12" s="1"/>
  <c r="H3690" i="12" s="1"/>
  <c r="G3650" i="12"/>
  <c r="C3650" i="12" s="1"/>
  <c r="D3650" i="12" s="1"/>
  <c r="H3650" i="12" s="1"/>
  <c r="G3616" i="12"/>
  <c r="C3616" i="12" s="1"/>
  <c r="D3616" i="12" s="1"/>
  <c r="H3616" i="12" s="1"/>
  <c r="G3876" i="12"/>
  <c r="C3876" i="12" s="1"/>
  <c r="D3876" i="12" s="1"/>
  <c r="G3807" i="12"/>
  <c r="C3807" i="12" s="1"/>
  <c r="D3807" i="12" s="1"/>
  <c r="G3725" i="12"/>
  <c r="C3725" i="12" s="1"/>
  <c r="D3725" i="12" s="1"/>
  <c r="G3702" i="12"/>
  <c r="C3702" i="12" s="1"/>
  <c r="D3702" i="12" s="1"/>
  <c r="H3702" i="12" s="1"/>
  <c r="G3668" i="12"/>
  <c r="C3668" i="12" s="1"/>
  <c r="D3668" i="12" s="1"/>
  <c r="G3691" i="12"/>
  <c r="C3691" i="12" s="1"/>
  <c r="D3691" i="12" s="1"/>
  <c r="G3666" i="12"/>
  <c r="C3666" i="12" s="1"/>
  <c r="D3666" i="12" s="1"/>
  <c r="G3673" i="12"/>
  <c r="C3673" i="12" s="1"/>
  <c r="D3673" i="12" s="1"/>
  <c r="G3667" i="12"/>
  <c r="C3667" i="12" s="1"/>
  <c r="D3667" i="12" s="1"/>
  <c r="G3699" i="12"/>
  <c r="C3699" i="12" s="1"/>
  <c r="D3699" i="12" s="1"/>
  <c r="H3699" i="12" s="1"/>
  <c r="G3694" i="12"/>
  <c r="C3694" i="12" s="1"/>
  <c r="D3694" i="12" s="1"/>
  <c r="G3632" i="12"/>
  <c r="C3632" i="12" s="1"/>
  <c r="D3632" i="12" s="1"/>
  <c r="G3605" i="12"/>
  <c r="C3605" i="12" s="1"/>
  <c r="D3605" i="12" s="1"/>
  <c r="H3605" i="12" s="1"/>
  <c r="G3610" i="12"/>
  <c r="C3610" i="12" s="1"/>
  <c r="D3610" i="12" s="1"/>
  <c r="G3864" i="12"/>
  <c r="C3864" i="12" s="1"/>
  <c r="D3864" i="12" s="1"/>
  <c r="H3864" i="12" s="1"/>
  <c r="G3824" i="12"/>
  <c r="C3824" i="12" s="1"/>
  <c r="D3824" i="12" s="1"/>
  <c r="H3824" i="12" s="1"/>
  <c r="AF3824" i="12" s="1"/>
  <c r="G3814" i="12"/>
  <c r="C3814" i="12" s="1"/>
  <c r="D3814" i="12" s="1"/>
  <c r="G3771" i="12"/>
  <c r="C3771" i="12" s="1"/>
  <c r="D3771" i="12" s="1"/>
  <c r="G3787" i="12"/>
  <c r="C3787" i="12" s="1"/>
  <c r="D3787" i="12" s="1"/>
  <c r="G3792" i="12"/>
  <c r="C3792" i="12" s="1"/>
  <c r="D3792" i="12" s="1"/>
  <c r="H3792" i="12" s="1"/>
  <c r="G3729" i="12"/>
  <c r="C3729" i="12" s="1"/>
  <c r="D3729" i="12" s="1"/>
  <c r="G3685" i="12"/>
  <c r="C3685" i="12" s="1"/>
  <c r="D3685" i="12" s="1"/>
  <c r="G3679" i="12"/>
  <c r="C3679" i="12" s="1"/>
  <c r="D3679" i="12" s="1"/>
  <c r="G3658" i="12"/>
  <c r="C3658" i="12" s="1"/>
  <c r="D3658" i="12" s="1"/>
  <c r="G3638" i="12"/>
  <c r="C3638" i="12" s="1"/>
  <c r="D3638" i="12" s="1"/>
  <c r="G3847" i="12"/>
  <c r="C3847" i="12" s="1"/>
  <c r="D3847" i="12" s="1"/>
  <c r="G3834" i="12"/>
  <c r="C3834" i="12" s="1"/>
  <c r="D3834" i="12" s="1"/>
  <c r="G3879" i="12"/>
  <c r="C3879" i="12" s="1"/>
  <c r="D3879" i="12" s="1"/>
  <c r="G3802" i="12"/>
  <c r="C3802" i="12" s="1"/>
  <c r="D3802" i="12" s="1"/>
  <c r="G3818" i="12"/>
  <c r="C3818" i="12" s="1"/>
  <c r="D3818" i="12" s="1"/>
  <c r="G3789" i="12"/>
  <c r="C3789" i="12" s="1"/>
  <c r="D3789" i="12" s="1"/>
  <c r="H3789" i="12" s="1"/>
  <c r="G3803" i="12"/>
  <c r="C3803" i="12" s="1"/>
  <c r="D3803" i="12" s="1"/>
  <c r="G3798" i="12"/>
  <c r="C3798" i="12" s="1"/>
  <c r="D3798" i="12" s="1"/>
  <c r="H3798" i="12" s="1"/>
  <c r="G3717" i="12"/>
  <c r="C3717" i="12" s="1"/>
  <c r="D3717" i="12" s="1"/>
  <c r="G3750" i="12"/>
  <c r="C3750" i="12" s="1"/>
  <c r="D3750" i="12" s="1"/>
  <c r="G3719" i="12"/>
  <c r="C3719" i="12" s="1"/>
  <c r="D3719" i="12" s="1"/>
  <c r="H3719" i="12" s="1"/>
  <c r="G3760" i="12"/>
  <c r="C3760" i="12" s="1"/>
  <c r="D3760" i="12" s="1"/>
  <c r="H3760" i="12" s="1"/>
  <c r="G3688" i="12"/>
  <c r="C3688" i="12" s="1"/>
  <c r="D3688" i="12" s="1"/>
  <c r="G3643" i="12"/>
  <c r="C3643" i="12" s="1"/>
  <c r="D3643" i="12" s="1"/>
  <c r="G3618" i="12"/>
  <c r="C3618" i="12" s="1"/>
  <c r="D3618" i="12" s="1"/>
  <c r="G3869" i="12"/>
  <c r="C3869" i="12" s="1"/>
  <c r="D3869" i="12" s="1"/>
  <c r="G3882" i="12"/>
  <c r="C3882" i="12" s="1"/>
  <c r="D3882" i="12" s="1"/>
  <c r="G3828" i="12"/>
  <c r="C3828" i="12" s="1"/>
  <c r="D3828" i="12" s="1"/>
  <c r="G3872" i="12"/>
  <c r="C3872" i="12" s="1"/>
  <c r="D3872" i="12" s="1"/>
  <c r="G3836" i="12"/>
  <c r="C3836" i="12" s="1"/>
  <c r="D3836" i="12" s="1"/>
  <c r="H3836" i="12" s="1"/>
  <c r="G3801" i="12"/>
  <c r="C3801" i="12" s="1"/>
  <c r="D3801" i="12" s="1"/>
  <c r="G3819" i="12"/>
  <c r="C3819" i="12" s="1"/>
  <c r="D3819" i="12" s="1"/>
  <c r="G3793" i="12"/>
  <c r="C3793" i="12" s="1"/>
  <c r="D3793" i="12" s="1"/>
  <c r="G3822" i="12"/>
  <c r="C3822" i="12" s="1"/>
  <c r="D3822" i="12" s="1"/>
  <c r="G3811" i="12"/>
  <c r="C3811" i="12" s="1"/>
  <c r="D3811" i="12" s="1"/>
  <c r="G3783" i="12"/>
  <c r="C3783" i="12" s="1"/>
  <c r="D3783" i="12" s="1"/>
  <c r="G3785" i="12"/>
  <c r="C3785" i="12" s="1"/>
  <c r="D3785" i="12" s="1"/>
  <c r="G3749" i="12"/>
  <c r="C3749" i="12" s="1"/>
  <c r="D3749" i="12" s="1"/>
  <c r="G3747" i="12"/>
  <c r="C3747" i="12" s="1"/>
  <c r="D3747" i="12" s="1"/>
  <c r="G3740" i="12"/>
  <c r="C3740" i="12" s="1"/>
  <c r="D3740" i="12" s="1"/>
  <c r="H3740" i="12" s="1"/>
  <c r="G3737" i="12"/>
  <c r="C3737" i="12" s="1"/>
  <c r="D3737" i="12" s="1"/>
  <c r="G3722" i="12"/>
  <c r="C3722" i="12" s="1"/>
  <c r="D3722" i="12" s="1"/>
  <c r="G3758" i="12"/>
  <c r="C3758" i="12" s="1"/>
  <c r="D3758" i="12" s="1"/>
  <c r="G3753" i="12"/>
  <c r="C3753" i="12" s="1"/>
  <c r="D3753" i="12" s="1"/>
  <c r="G3755" i="12"/>
  <c r="C3755" i="12" s="1"/>
  <c r="D3755" i="12" s="1"/>
  <c r="G3743" i="12"/>
  <c r="C3743" i="12" s="1"/>
  <c r="D3743" i="12" s="1"/>
  <c r="G3757" i="12"/>
  <c r="C3757" i="12" s="1"/>
  <c r="D3757" i="12" s="1"/>
  <c r="G3705" i="12"/>
  <c r="C3705" i="12" s="1"/>
  <c r="D3705" i="12" s="1"/>
  <c r="H3705" i="12" s="1"/>
  <c r="G3657" i="12"/>
  <c r="C3657" i="12" s="1"/>
  <c r="D3657" i="12" s="1"/>
  <c r="H3657" i="12" s="1"/>
  <c r="G3692" i="12"/>
  <c r="C3692" i="12" s="1"/>
  <c r="D3692" i="12" s="1"/>
  <c r="G3669" i="12"/>
  <c r="C3669" i="12" s="1"/>
  <c r="D3669" i="12" s="1"/>
  <c r="H3669" i="12" s="1"/>
  <c r="G3663" i="12"/>
  <c r="C3663" i="12" s="1"/>
  <c r="D3663" i="12" s="1"/>
  <c r="G3678" i="12"/>
  <c r="C3678" i="12" s="1"/>
  <c r="D3678" i="12" s="1"/>
  <c r="H3678" i="12" s="1"/>
  <c r="G3654" i="12"/>
  <c r="C3654" i="12" s="1"/>
  <c r="D3654" i="12" s="1"/>
  <c r="G3656" i="12"/>
  <c r="C3656" i="12" s="1"/>
  <c r="D3656" i="12" s="1"/>
  <c r="H3656" i="12" s="1"/>
  <c r="G3642" i="12"/>
  <c r="C3642" i="12" s="1"/>
  <c r="D3642" i="12" s="1"/>
  <c r="G3644" i="12"/>
  <c r="C3644" i="12" s="1"/>
  <c r="D3644" i="12" s="1"/>
  <c r="G3635" i="12"/>
  <c r="C3635" i="12" s="1"/>
  <c r="D3635" i="12" s="1"/>
  <c r="G3598" i="12"/>
  <c r="C3598" i="12" s="1"/>
  <c r="D3598" i="12" s="1"/>
  <c r="G3648" i="12"/>
  <c r="C3648" i="12" s="1"/>
  <c r="D3648" i="12" s="1"/>
  <c r="G3645" i="12"/>
  <c r="C3645" i="12" s="1"/>
  <c r="D3645" i="12" s="1"/>
  <c r="H3645" i="12" s="1"/>
  <c r="G3832" i="12"/>
  <c r="C3832" i="12" s="1"/>
  <c r="D3832" i="12" s="1"/>
  <c r="H3832" i="12" s="1"/>
  <c r="G3875" i="12"/>
  <c r="C3875" i="12" s="1"/>
  <c r="D3875" i="12" s="1"/>
  <c r="H3875" i="12" s="1"/>
  <c r="AF3875" i="12" s="1"/>
  <c r="G3861" i="12"/>
  <c r="C3861" i="12" s="1"/>
  <c r="D3861" i="12" s="1"/>
  <c r="H3861" i="12" s="1"/>
  <c r="G3846" i="12"/>
  <c r="C3846" i="12" s="1"/>
  <c r="D3846" i="12" s="1"/>
  <c r="G3857" i="12"/>
  <c r="C3857" i="12" s="1"/>
  <c r="D3857" i="12" s="1"/>
  <c r="H3857" i="12" s="1"/>
  <c r="G3860" i="12"/>
  <c r="C3860" i="12" s="1"/>
  <c r="D3860" i="12" s="1"/>
  <c r="G3767" i="12"/>
  <c r="C3767" i="12" s="1"/>
  <c r="D3767" i="12" s="1"/>
  <c r="H3767" i="12" s="1"/>
  <c r="G3806" i="12"/>
  <c r="C3806" i="12" s="1"/>
  <c r="D3806" i="12" s="1"/>
  <c r="G3791" i="12"/>
  <c r="C3791" i="12" s="1"/>
  <c r="D3791" i="12" s="1"/>
  <c r="G3773" i="12"/>
  <c r="C3773" i="12" s="1"/>
  <c r="D3773" i="12" s="1"/>
  <c r="H3773" i="12" s="1"/>
  <c r="G3782" i="12"/>
  <c r="C3782" i="12" s="1"/>
  <c r="D3782" i="12" s="1"/>
  <c r="H3782" i="12" s="1"/>
  <c r="G3816" i="12"/>
  <c r="C3816" i="12" s="1"/>
  <c r="D3816" i="12" s="1"/>
  <c r="G3726" i="12"/>
  <c r="C3726" i="12" s="1"/>
  <c r="D3726" i="12" s="1"/>
  <c r="G3723" i="12"/>
  <c r="C3723" i="12" s="1"/>
  <c r="D3723" i="12" s="1"/>
  <c r="H3723" i="12" s="1"/>
  <c r="G3741" i="12"/>
  <c r="C3741" i="12" s="1"/>
  <c r="D3741" i="12" s="1"/>
  <c r="G3751" i="12"/>
  <c r="C3751" i="12" s="1"/>
  <c r="D3751" i="12" s="1"/>
  <c r="G3715" i="12"/>
  <c r="C3715" i="12" s="1"/>
  <c r="D3715" i="12" s="1"/>
  <c r="G3746" i="12"/>
  <c r="C3746" i="12" s="1"/>
  <c r="D3746" i="12" s="1"/>
  <c r="H3746" i="12" s="1"/>
  <c r="G3701" i="12"/>
  <c r="C3701" i="12" s="1"/>
  <c r="D3701" i="12" s="1"/>
  <c r="G3683" i="12"/>
  <c r="C3683" i="12" s="1"/>
  <c r="D3683" i="12" s="1"/>
  <c r="G3675" i="12"/>
  <c r="C3675" i="12" s="1"/>
  <c r="D3675" i="12" s="1"/>
  <c r="G3660" i="12"/>
  <c r="C3660" i="12" s="1"/>
  <c r="D3660" i="12" s="1"/>
  <c r="G3693" i="12"/>
  <c r="C3693" i="12" s="1"/>
  <c r="D3693" i="12" s="1"/>
  <c r="G3689" i="12"/>
  <c r="C3689" i="12" s="1"/>
  <c r="D3689" i="12" s="1"/>
  <c r="H3689" i="12" s="1"/>
  <c r="G3634" i="12"/>
  <c r="C3634" i="12" s="1"/>
  <c r="D3634" i="12" s="1"/>
  <c r="G3620" i="12"/>
  <c r="C3620" i="12" s="1"/>
  <c r="D3620" i="12" s="1"/>
  <c r="G3827" i="12"/>
  <c r="C3827" i="12" s="1"/>
  <c r="D3827" i="12" s="1"/>
  <c r="G3779" i="12"/>
  <c r="C3779" i="12" s="1"/>
  <c r="D3779" i="12" s="1"/>
  <c r="G3813" i="12"/>
  <c r="C3813" i="12" s="1"/>
  <c r="D3813" i="12" s="1"/>
  <c r="H3813" i="12" s="1"/>
  <c r="AF3813" i="12" s="1"/>
  <c r="G3776" i="12"/>
  <c r="C3776" i="12" s="1"/>
  <c r="D3776" i="12" s="1"/>
  <c r="H3776" i="12" s="1"/>
  <c r="G3805" i="12"/>
  <c r="C3805" i="12" s="1"/>
  <c r="D3805" i="12" s="1"/>
  <c r="G3774" i="12"/>
  <c r="C3774" i="12" s="1"/>
  <c r="D3774" i="12" s="1"/>
  <c r="G3800" i="12"/>
  <c r="C3800" i="12" s="1"/>
  <c r="D3800" i="12" s="1"/>
  <c r="G3721" i="12"/>
  <c r="C3721" i="12" s="1"/>
  <c r="D3721" i="12" s="1"/>
  <c r="G3724" i="12"/>
  <c r="C3724" i="12" s="1"/>
  <c r="D3724" i="12" s="1"/>
  <c r="G3713" i="12"/>
  <c r="C3713" i="12" s="1"/>
  <c r="D3713" i="12" s="1"/>
  <c r="G3748" i="12"/>
  <c r="C3748" i="12" s="1"/>
  <c r="D3748" i="12" s="1"/>
  <c r="H3748" i="12" s="1"/>
  <c r="AF3748" i="12" s="1"/>
  <c r="G3677" i="12"/>
  <c r="C3677" i="12" s="1"/>
  <c r="D3677" i="12" s="1"/>
  <c r="G3700" i="12"/>
  <c r="C3700" i="12" s="1"/>
  <c r="D3700" i="12" s="1"/>
  <c r="G3674" i="12"/>
  <c r="C3674" i="12" s="1"/>
  <c r="D3674" i="12" s="1"/>
  <c r="G3687" i="12"/>
  <c r="C3687" i="12" s="1"/>
  <c r="D3687" i="12" s="1"/>
  <c r="G3664" i="12"/>
  <c r="C3664" i="12" s="1"/>
  <c r="D3664" i="12" s="1"/>
  <c r="H3664" i="12" s="1"/>
  <c r="G3672" i="12"/>
  <c r="C3672" i="12" s="1"/>
  <c r="D3672" i="12" s="1"/>
  <c r="G3603" i="12"/>
  <c r="C3603" i="12" s="1"/>
  <c r="D3603" i="12" s="1"/>
  <c r="H3603" i="12" s="1"/>
  <c r="AF3603" i="12" s="1"/>
  <c r="G3609" i="12"/>
  <c r="C3609" i="12" s="1"/>
  <c r="D3609" i="12" s="1"/>
  <c r="G3653" i="12"/>
  <c r="C3653" i="12" s="1"/>
  <c r="D3653" i="12" s="1"/>
  <c r="H3653" i="12" s="1"/>
  <c r="G3619" i="12"/>
  <c r="C3619" i="12" s="1"/>
  <c r="D3619" i="12" s="1"/>
  <c r="H3619" i="12" s="1"/>
  <c r="G3601" i="12"/>
  <c r="C3601" i="12" s="1"/>
  <c r="D3601" i="12" s="1"/>
  <c r="G3823" i="12"/>
  <c r="C3823" i="12" s="1"/>
  <c r="D3823" i="12" s="1"/>
  <c r="G3853" i="12"/>
  <c r="C3853" i="12" s="1"/>
  <c r="D3853" i="12" s="1"/>
  <c r="G3867" i="12"/>
  <c r="C3867" i="12" s="1"/>
  <c r="D3867" i="12" s="1"/>
  <c r="H3867" i="12" s="1"/>
  <c r="AF3867" i="12" s="1"/>
  <c r="G3844" i="12"/>
  <c r="C3844" i="12" s="1"/>
  <c r="D3844" i="12" s="1"/>
  <c r="G3863" i="12"/>
  <c r="C3863" i="12" s="1"/>
  <c r="D3863" i="12" s="1"/>
  <c r="H3863" i="12" s="1"/>
  <c r="G3781" i="12"/>
  <c r="C3781" i="12" s="1"/>
  <c r="D3781" i="12" s="1"/>
  <c r="H3781" i="12" s="1"/>
  <c r="G3777" i="12"/>
  <c r="C3777" i="12" s="1"/>
  <c r="D3777" i="12" s="1"/>
  <c r="G3786" i="12"/>
  <c r="C3786" i="12" s="1"/>
  <c r="D3786" i="12" s="1"/>
  <c r="H3786" i="12" s="1"/>
  <c r="G3778" i="12"/>
  <c r="C3778" i="12" s="1"/>
  <c r="D3778" i="12" s="1"/>
  <c r="G3812" i="12"/>
  <c r="C3812" i="12" s="1"/>
  <c r="D3812" i="12" s="1"/>
  <c r="G3788" i="12"/>
  <c r="C3788" i="12" s="1"/>
  <c r="D3788" i="12" s="1"/>
  <c r="H3788" i="12" s="1"/>
  <c r="G3808" i="12"/>
  <c r="C3808" i="12" s="1"/>
  <c r="D3808" i="12" s="1"/>
  <c r="G3795" i="12"/>
  <c r="C3795" i="12" s="1"/>
  <c r="D3795" i="12" s="1"/>
  <c r="G3764" i="12"/>
  <c r="C3764" i="12" s="1"/>
  <c r="D3764" i="12" s="1"/>
  <c r="H3764" i="12" s="1"/>
  <c r="G3796" i="12"/>
  <c r="C3796" i="12" s="1"/>
  <c r="D3796" i="12" s="1"/>
  <c r="G3826" i="12"/>
  <c r="C3826" i="12" s="1"/>
  <c r="D3826" i="12" s="1"/>
  <c r="G3732" i="12"/>
  <c r="C3732" i="12" s="1"/>
  <c r="D3732" i="12" s="1"/>
  <c r="G3708" i="12"/>
  <c r="C3708" i="12" s="1"/>
  <c r="D3708" i="12" s="1"/>
  <c r="G3744" i="12"/>
  <c r="C3744" i="12" s="1"/>
  <c r="D3744" i="12" s="1"/>
  <c r="G3730" i="12"/>
  <c r="C3730" i="12" s="1"/>
  <c r="D3730" i="12" s="1"/>
  <c r="G3711" i="12"/>
  <c r="C3711" i="12" s="1"/>
  <c r="D3711" i="12" s="1"/>
  <c r="G3759" i="12"/>
  <c r="C3759" i="12" s="1"/>
  <c r="D3759" i="12" s="1"/>
  <c r="G3742" i="12"/>
  <c r="C3742" i="12" s="1"/>
  <c r="D3742" i="12" s="1"/>
  <c r="G3739" i="12"/>
  <c r="C3739" i="12" s="1"/>
  <c r="D3739" i="12" s="1"/>
  <c r="H3739" i="12" s="1"/>
  <c r="G3768" i="12"/>
  <c r="C3768" i="12" s="1"/>
  <c r="D3768" i="12" s="1"/>
  <c r="H3768" i="12" s="1"/>
  <c r="G3665" i="12"/>
  <c r="C3665" i="12" s="1"/>
  <c r="D3665" i="12" s="1"/>
  <c r="G3695" i="12"/>
  <c r="C3695" i="12" s="1"/>
  <c r="D3695" i="12" s="1"/>
  <c r="G3682" i="12"/>
  <c r="C3682" i="12" s="1"/>
  <c r="D3682" i="12" s="1"/>
  <c r="G3661" i="12"/>
  <c r="C3661" i="12" s="1"/>
  <c r="D3661" i="12" s="1"/>
  <c r="H3661" i="12" s="1"/>
  <c r="AF3661" i="12" s="1"/>
  <c r="G3684" i="12"/>
  <c r="C3684" i="12" s="1"/>
  <c r="D3684" i="12" s="1"/>
  <c r="G3652" i="12"/>
  <c r="C3652" i="12" s="1"/>
  <c r="D3652" i="12" s="1"/>
  <c r="H3652" i="12" s="1"/>
  <c r="AF3652" i="12" s="1"/>
  <c r="G3706" i="12"/>
  <c r="C3706" i="12" s="1"/>
  <c r="D3706" i="12" s="1"/>
  <c r="G3606" i="12"/>
  <c r="C3606" i="12" s="1"/>
  <c r="D3606" i="12" s="1"/>
  <c r="G3602" i="12"/>
  <c r="C3602" i="12" s="1"/>
  <c r="D3602" i="12" s="1"/>
  <c r="G3613" i="12"/>
  <c r="C3613" i="12" s="1"/>
  <c r="D3613" i="12" s="1"/>
  <c r="H3613" i="12" s="1"/>
  <c r="AF3613" i="12" s="1"/>
  <c r="G3614" i="12"/>
  <c r="C3614" i="12" s="1"/>
  <c r="D3614" i="12" s="1"/>
  <c r="G3593" i="12"/>
  <c r="C3593" i="12" s="1"/>
  <c r="D3593" i="12" s="1"/>
  <c r="H3593" i="12" s="1"/>
  <c r="G3639" i="12"/>
  <c r="C3639" i="12" s="1"/>
  <c r="D3639" i="12" s="1"/>
  <c r="G3628" i="12"/>
  <c r="C3628" i="12" s="1"/>
  <c r="D3628" i="12" s="1"/>
  <c r="G3623" i="12"/>
  <c r="C3623" i="12" s="1"/>
  <c r="D3623" i="12" s="1"/>
  <c r="G3373" i="12"/>
  <c r="C3373" i="12" s="1"/>
  <c r="D3373" i="12" s="1"/>
  <c r="H3373" i="12" s="1"/>
  <c r="G3629" i="12"/>
  <c r="C3629" i="12" s="1"/>
  <c r="D3629" i="12" s="1"/>
  <c r="G3555" i="12"/>
  <c r="C3555" i="12" s="1"/>
  <c r="D3555" i="12" s="1"/>
  <c r="G3592" i="12"/>
  <c r="C3592" i="12" s="1"/>
  <c r="D3592" i="12" s="1"/>
  <c r="G3491" i="12"/>
  <c r="C3491" i="12" s="1"/>
  <c r="D3491" i="12" s="1"/>
  <c r="G3495" i="12"/>
  <c r="C3495" i="12" s="1"/>
  <c r="D3495" i="12" s="1"/>
  <c r="G3509" i="12"/>
  <c r="C3509" i="12" s="1"/>
  <c r="D3509" i="12" s="1"/>
  <c r="G3531" i="12"/>
  <c r="C3531" i="12" s="1"/>
  <c r="D3531" i="12" s="1"/>
  <c r="G3467" i="12"/>
  <c r="C3467" i="12" s="1"/>
  <c r="D3467" i="12" s="1"/>
  <c r="G3465" i="12"/>
  <c r="C3465" i="12" s="1"/>
  <c r="D3465" i="12" s="1"/>
  <c r="H3465" i="12" s="1"/>
  <c r="AF3465" i="12" s="1"/>
  <c r="G3429" i="12"/>
  <c r="C3429" i="12" s="1"/>
  <c r="D3429" i="12" s="1"/>
  <c r="G3442" i="12"/>
  <c r="C3442" i="12" s="1"/>
  <c r="D3442" i="12" s="1"/>
  <c r="G3473" i="12"/>
  <c r="C3473" i="12" s="1"/>
  <c r="D3473" i="12" s="1"/>
  <c r="G3470" i="12"/>
  <c r="C3470" i="12" s="1"/>
  <c r="D3470" i="12" s="1"/>
  <c r="G3403" i="12"/>
  <c r="C3403" i="12" s="1"/>
  <c r="D3403" i="12" s="1"/>
  <c r="G3410" i="12"/>
  <c r="C3410" i="12" s="1"/>
  <c r="D3410" i="12" s="1"/>
  <c r="G3390" i="12"/>
  <c r="C3390" i="12" s="1"/>
  <c r="D3390" i="12" s="1"/>
  <c r="G3404" i="12"/>
  <c r="C3404" i="12" s="1"/>
  <c r="D3404" i="12" s="1"/>
  <c r="G3383" i="12"/>
  <c r="C3383" i="12" s="1"/>
  <c r="D3383" i="12" s="1"/>
  <c r="G3402" i="12"/>
  <c r="C3402" i="12" s="1"/>
  <c r="D3402" i="12" s="1"/>
  <c r="G3398" i="12"/>
  <c r="C3398" i="12" s="1"/>
  <c r="D3398" i="12" s="1"/>
  <c r="G3574" i="12"/>
  <c r="C3574" i="12" s="1"/>
  <c r="D3574" i="12" s="1"/>
  <c r="G3552" i="12"/>
  <c r="C3552" i="12" s="1"/>
  <c r="D3552" i="12" s="1"/>
  <c r="G3564" i="12"/>
  <c r="C3564" i="12" s="1"/>
  <c r="D3564" i="12" s="1"/>
  <c r="G3590" i="12"/>
  <c r="C3590" i="12" s="1"/>
  <c r="D3590" i="12" s="1"/>
  <c r="G3539" i="12"/>
  <c r="C3539" i="12" s="1"/>
  <c r="D3539" i="12" s="1"/>
  <c r="G3573" i="12"/>
  <c r="C3573" i="12" s="1"/>
  <c r="D3573" i="12" s="1"/>
  <c r="G3566" i="12"/>
  <c r="C3566" i="12" s="1"/>
  <c r="D3566" i="12" s="1"/>
  <c r="G3512" i="12"/>
  <c r="C3512" i="12" s="1"/>
  <c r="D3512" i="12" s="1"/>
  <c r="G3532" i="12"/>
  <c r="C3532" i="12" s="1"/>
  <c r="D3532" i="12" s="1"/>
  <c r="G3488" i="12"/>
  <c r="C3488" i="12" s="1"/>
  <c r="D3488" i="12" s="1"/>
  <c r="G3518" i="12"/>
  <c r="C3518" i="12" s="1"/>
  <c r="D3518" i="12" s="1"/>
  <c r="G3445" i="12"/>
  <c r="C3445" i="12" s="1"/>
  <c r="D3445" i="12" s="1"/>
  <c r="G3466" i="12"/>
  <c r="C3466" i="12" s="1"/>
  <c r="D3466" i="12" s="1"/>
  <c r="G3416" i="12"/>
  <c r="C3416" i="12" s="1"/>
  <c r="D3416" i="12" s="1"/>
  <c r="G3389" i="12"/>
  <c r="C3389" i="12" s="1"/>
  <c r="D3389" i="12" s="1"/>
  <c r="G3381" i="12"/>
  <c r="C3381" i="12" s="1"/>
  <c r="D3381" i="12" s="1"/>
  <c r="H3381" i="12" s="1"/>
  <c r="G3376" i="12"/>
  <c r="C3376" i="12" s="1"/>
  <c r="D3376" i="12" s="1"/>
  <c r="G3419" i="12"/>
  <c r="C3419" i="12" s="1"/>
  <c r="D3419" i="12" s="1"/>
  <c r="G3413" i="12"/>
  <c r="C3413" i="12" s="1"/>
  <c r="D3413" i="12" s="1"/>
  <c r="G3626" i="12"/>
  <c r="C3626" i="12" s="1"/>
  <c r="D3626" i="12" s="1"/>
  <c r="G3611" i="12"/>
  <c r="C3611" i="12" s="1"/>
  <c r="D3611" i="12" s="1"/>
  <c r="G3540" i="12"/>
  <c r="C3540" i="12" s="1"/>
  <c r="D3540" i="12" s="1"/>
  <c r="G3575" i="12"/>
  <c r="C3575" i="12" s="1"/>
  <c r="D3575" i="12" s="1"/>
  <c r="G3541" i="12"/>
  <c r="C3541" i="12" s="1"/>
  <c r="D3541" i="12" s="1"/>
  <c r="H3541" i="12" s="1"/>
  <c r="G3591" i="12"/>
  <c r="C3591" i="12" s="1"/>
  <c r="D3591" i="12" s="1"/>
  <c r="G3585" i="12"/>
  <c r="C3585" i="12" s="1"/>
  <c r="D3585" i="12" s="1"/>
  <c r="G3535" i="12"/>
  <c r="C3535" i="12" s="1"/>
  <c r="D3535" i="12" s="1"/>
  <c r="G3524" i="12"/>
  <c r="C3524" i="12" s="1"/>
  <c r="D3524" i="12" s="1"/>
  <c r="G3479" i="12"/>
  <c r="C3479" i="12" s="1"/>
  <c r="D3479" i="12" s="1"/>
  <c r="G3446" i="12"/>
  <c r="C3446" i="12" s="1"/>
  <c r="D3446" i="12" s="1"/>
  <c r="H3446" i="12" s="1"/>
  <c r="G3455" i="12"/>
  <c r="C3455" i="12" s="1"/>
  <c r="D3455" i="12" s="1"/>
  <c r="H3455" i="12" s="1"/>
  <c r="G3452" i="12"/>
  <c r="C3452" i="12" s="1"/>
  <c r="D3452" i="12" s="1"/>
  <c r="H3452" i="12" s="1"/>
  <c r="G3393" i="12"/>
  <c r="C3393" i="12" s="1"/>
  <c r="D3393" i="12" s="1"/>
  <c r="G3362" i="12"/>
  <c r="C3362" i="12" s="1"/>
  <c r="D3362" i="12" s="1"/>
  <c r="H3362" i="12" s="1"/>
  <c r="G3408" i="12"/>
  <c r="C3408" i="12" s="1"/>
  <c r="D3408" i="12" s="1"/>
  <c r="H3408" i="12" s="1"/>
  <c r="G3391" i="12"/>
  <c r="C3391" i="12" s="1"/>
  <c r="D3391" i="12" s="1"/>
  <c r="H3391" i="12" s="1"/>
  <c r="G3422" i="12"/>
  <c r="C3422" i="12" s="1"/>
  <c r="D3422" i="12" s="1"/>
  <c r="G3412" i="12"/>
  <c r="C3412" i="12" s="1"/>
  <c r="D3412" i="12" s="1"/>
  <c r="G3397" i="12"/>
  <c r="C3397" i="12" s="1"/>
  <c r="D3397" i="12" s="1"/>
  <c r="H3397" i="12" s="1"/>
  <c r="G3617" i="12"/>
  <c r="C3617" i="12" s="1"/>
  <c r="D3617" i="12" s="1"/>
  <c r="H3617" i="12" s="1"/>
  <c r="G3637" i="12"/>
  <c r="C3637" i="12" s="1"/>
  <c r="D3637" i="12" s="1"/>
  <c r="H3637" i="12" s="1"/>
  <c r="G3556" i="12"/>
  <c r="C3556" i="12" s="1"/>
  <c r="D3556" i="12" s="1"/>
  <c r="G3581" i="12"/>
  <c r="C3581" i="12" s="1"/>
  <c r="D3581" i="12" s="1"/>
  <c r="G3504" i="12"/>
  <c r="C3504" i="12" s="1"/>
  <c r="D3504" i="12" s="1"/>
  <c r="H3504" i="12" s="1"/>
  <c r="G3521" i="12"/>
  <c r="C3521" i="12" s="1"/>
  <c r="D3521" i="12" s="1"/>
  <c r="G3426" i="12"/>
  <c r="C3426" i="12" s="1"/>
  <c r="D3426" i="12" s="1"/>
  <c r="G3476" i="12"/>
  <c r="C3476" i="12" s="1"/>
  <c r="D3476" i="12" s="1"/>
  <c r="H3476" i="12" s="1"/>
  <c r="G3471" i="12"/>
  <c r="C3471" i="12" s="1"/>
  <c r="D3471" i="12" s="1"/>
  <c r="G3451" i="12"/>
  <c r="C3451" i="12" s="1"/>
  <c r="D3451" i="12" s="1"/>
  <c r="G3463" i="12"/>
  <c r="C3463" i="12" s="1"/>
  <c r="D3463" i="12" s="1"/>
  <c r="H3463" i="12" s="1"/>
  <c r="AF3463" i="12" s="1"/>
  <c r="G3434" i="12"/>
  <c r="C3434" i="12" s="1"/>
  <c r="D3434" i="12" s="1"/>
  <c r="G3453" i="12"/>
  <c r="C3453" i="12" s="1"/>
  <c r="D3453" i="12" s="1"/>
  <c r="G3468" i="12"/>
  <c r="C3468" i="12" s="1"/>
  <c r="D3468" i="12" s="1"/>
  <c r="G3364" i="12"/>
  <c r="C3364" i="12" s="1"/>
  <c r="D3364" i="12" s="1"/>
  <c r="H3364" i="12" s="1"/>
  <c r="G3414" i="12"/>
  <c r="C3414" i="12" s="1"/>
  <c r="D3414" i="12" s="1"/>
  <c r="H3414" i="12" s="1"/>
  <c r="G3380" i="12"/>
  <c r="C3380" i="12" s="1"/>
  <c r="D3380" i="12" s="1"/>
  <c r="G3366" i="12"/>
  <c r="C3366" i="12" s="1"/>
  <c r="D3366" i="12" s="1"/>
  <c r="G3636" i="12"/>
  <c r="C3636" i="12" s="1"/>
  <c r="D3636" i="12" s="1"/>
  <c r="G3568" i="12"/>
  <c r="C3568" i="12" s="1"/>
  <c r="D3568" i="12" s="1"/>
  <c r="G3584" i="12"/>
  <c r="C3584" i="12" s="1"/>
  <c r="D3584" i="12" s="1"/>
  <c r="G3500" i="12"/>
  <c r="C3500" i="12" s="1"/>
  <c r="D3500" i="12" s="1"/>
  <c r="G3486" i="12"/>
  <c r="C3486" i="12" s="1"/>
  <c r="D3486" i="12" s="1"/>
  <c r="G3485" i="12"/>
  <c r="C3485" i="12" s="1"/>
  <c r="D3485" i="12" s="1"/>
  <c r="G3482" i="12"/>
  <c r="C3482" i="12" s="1"/>
  <c r="D3482" i="12" s="1"/>
  <c r="G3425" i="12"/>
  <c r="C3425" i="12" s="1"/>
  <c r="D3425" i="12" s="1"/>
  <c r="G3372" i="12"/>
  <c r="C3372" i="12" s="1"/>
  <c r="D3372" i="12" s="1"/>
  <c r="G3423" i="12"/>
  <c r="C3423" i="12" s="1"/>
  <c r="D3423" i="12" s="1"/>
  <c r="G3625" i="12"/>
  <c r="C3625" i="12" s="1"/>
  <c r="D3625" i="12" s="1"/>
  <c r="G3615" i="12"/>
  <c r="C3615" i="12" s="1"/>
  <c r="D3615" i="12" s="1"/>
  <c r="H3615" i="12" s="1"/>
  <c r="AF3615" i="12" s="1"/>
  <c r="G3558" i="12"/>
  <c r="C3558" i="12" s="1"/>
  <c r="D3558" i="12" s="1"/>
  <c r="G3537" i="12"/>
  <c r="C3537" i="12" s="1"/>
  <c r="D3537" i="12" s="1"/>
  <c r="G3477" i="12"/>
  <c r="C3477" i="12" s="1"/>
  <c r="D3477" i="12" s="1"/>
  <c r="G3508" i="12"/>
  <c r="C3508" i="12" s="1"/>
  <c r="D3508" i="12" s="1"/>
  <c r="G3533" i="12"/>
  <c r="C3533" i="12" s="1"/>
  <c r="D3533" i="12" s="1"/>
  <c r="G3529" i="12"/>
  <c r="C3529" i="12" s="1"/>
  <c r="D3529" i="12" s="1"/>
  <c r="G3475" i="12"/>
  <c r="C3475" i="12" s="1"/>
  <c r="D3475" i="12" s="1"/>
  <c r="G3460" i="12"/>
  <c r="C3460" i="12" s="1"/>
  <c r="D3460" i="12" s="1"/>
  <c r="G3439" i="12"/>
  <c r="C3439" i="12" s="1"/>
  <c r="D3439" i="12" s="1"/>
  <c r="H3439" i="12" s="1"/>
  <c r="AF3439" i="12" s="1"/>
  <c r="G3436" i="12"/>
  <c r="C3436" i="12" s="1"/>
  <c r="D3436" i="12" s="1"/>
  <c r="H3436" i="12" s="1"/>
  <c r="G3384" i="12"/>
  <c r="C3384" i="12" s="1"/>
  <c r="D3384" i="12" s="1"/>
  <c r="G3378" i="12"/>
  <c r="C3378" i="12" s="1"/>
  <c r="D3378" i="12" s="1"/>
  <c r="H3378" i="12" s="1"/>
  <c r="AF3378" i="12" s="1"/>
  <c r="G3394" i="12"/>
  <c r="C3394" i="12" s="1"/>
  <c r="D3394" i="12" s="1"/>
  <c r="G3607" i="12"/>
  <c r="C3607" i="12" s="1"/>
  <c r="D3607" i="12" s="1"/>
  <c r="G3565" i="12"/>
  <c r="C3565" i="12" s="1"/>
  <c r="D3565" i="12" s="1"/>
  <c r="H3565" i="12" s="1"/>
  <c r="G3551" i="12"/>
  <c r="C3551" i="12" s="1"/>
  <c r="D3551" i="12" s="1"/>
  <c r="G3594" i="12"/>
  <c r="C3594" i="12" s="1"/>
  <c r="D3594" i="12" s="1"/>
  <c r="H3594" i="12" s="1"/>
  <c r="G3562" i="12"/>
  <c r="C3562" i="12" s="1"/>
  <c r="D3562" i="12" s="1"/>
  <c r="G3542" i="12"/>
  <c r="C3542" i="12" s="1"/>
  <c r="D3542" i="12" s="1"/>
  <c r="H3542" i="12" s="1"/>
  <c r="G3520" i="12"/>
  <c r="C3520" i="12" s="1"/>
  <c r="D3520" i="12" s="1"/>
  <c r="G3517" i="12"/>
  <c r="C3517" i="12" s="1"/>
  <c r="D3517" i="12" s="1"/>
  <c r="G3433" i="12"/>
  <c r="C3433" i="12" s="1"/>
  <c r="D3433" i="12" s="1"/>
  <c r="H3433" i="12" s="1"/>
  <c r="G3430" i="12"/>
  <c r="C3430" i="12" s="1"/>
  <c r="D3430" i="12" s="1"/>
  <c r="G3432" i="12"/>
  <c r="C3432" i="12" s="1"/>
  <c r="D3432" i="12" s="1"/>
  <c r="G3622" i="12"/>
  <c r="C3622" i="12" s="1"/>
  <c r="D3622" i="12" s="1"/>
  <c r="G3597" i="12"/>
  <c r="C3597" i="12" s="1"/>
  <c r="D3597" i="12" s="1"/>
  <c r="H3597" i="12" s="1"/>
  <c r="G3621" i="12"/>
  <c r="C3621" i="12" s="1"/>
  <c r="D3621" i="12" s="1"/>
  <c r="H3621" i="12" s="1"/>
  <c r="G3604" i="12"/>
  <c r="C3604" i="12" s="1"/>
  <c r="D3604" i="12" s="1"/>
  <c r="G3554" i="12"/>
  <c r="C3554" i="12" s="1"/>
  <c r="D3554" i="12" s="1"/>
  <c r="G3545" i="12"/>
  <c r="C3545" i="12" s="1"/>
  <c r="D3545" i="12" s="1"/>
  <c r="G3572" i="12"/>
  <c r="C3572" i="12" s="1"/>
  <c r="D3572" i="12" s="1"/>
  <c r="G3546" i="12"/>
  <c r="C3546" i="12" s="1"/>
  <c r="D3546" i="12" s="1"/>
  <c r="G3589" i="12"/>
  <c r="C3589" i="12" s="1"/>
  <c r="D3589" i="12" s="1"/>
  <c r="H3589" i="12" s="1"/>
  <c r="AF3589" i="12" s="1"/>
  <c r="G3578" i="12"/>
  <c r="C3578" i="12" s="1"/>
  <c r="D3578" i="12" s="1"/>
  <c r="G3548" i="12"/>
  <c r="C3548" i="12" s="1"/>
  <c r="D3548" i="12" s="1"/>
  <c r="G3528" i="12"/>
  <c r="C3528" i="12" s="1"/>
  <c r="D3528" i="12" s="1"/>
  <c r="H3528" i="12" s="1"/>
  <c r="G3492" i="12"/>
  <c r="C3492" i="12" s="1"/>
  <c r="D3492" i="12" s="1"/>
  <c r="G3392" i="12"/>
  <c r="C3392" i="12" s="1"/>
  <c r="D3392" i="12" s="1"/>
  <c r="H3392" i="12" s="1"/>
  <c r="G3395" i="12"/>
  <c r="C3395" i="12" s="1"/>
  <c r="D3395" i="12" s="1"/>
  <c r="H3395" i="12" s="1"/>
  <c r="G3411" i="12"/>
  <c r="C3411" i="12" s="1"/>
  <c r="D3411" i="12" s="1"/>
  <c r="H3411" i="12" s="1"/>
  <c r="AF3411" i="12" s="1"/>
  <c r="G3630" i="12"/>
  <c r="C3630" i="12" s="1"/>
  <c r="D3630" i="12" s="1"/>
  <c r="H3630" i="12" s="1"/>
  <c r="G3576" i="12"/>
  <c r="C3576" i="12" s="1"/>
  <c r="D3576" i="12" s="1"/>
  <c r="H3576" i="12" s="1"/>
  <c r="G3571" i="12"/>
  <c r="C3571" i="12" s="1"/>
  <c r="D3571" i="12" s="1"/>
  <c r="G3553" i="12"/>
  <c r="C3553" i="12" s="1"/>
  <c r="D3553" i="12" s="1"/>
  <c r="G3583" i="12"/>
  <c r="C3583" i="12" s="1"/>
  <c r="D3583" i="12" s="1"/>
  <c r="G3549" i="12"/>
  <c r="C3549" i="12" s="1"/>
  <c r="D3549" i="12" s="1"/>
  <c r="H3549" i="12" s="1"/>
  <c r="G3538" i="12"/>
  <c r="C3538" i="12" s="1"/>
  <c r="D3538" i="12" s="1"/>
  <c r="G3582" i="12"/>
  <c r="C3582" i="12" s="1"/>
  <c r="D3582" i="12" s="1"/>
  <c r="G3577" i="12"/>
  <c r="C3577" i="12" s="1"/>
  <c r="D3577" i="12" s="1"/>
  <c r="H3577" i="12" s="1"/>
  <c r="AF3577" i="12" s="1"/>
  <c r="G3547" i="12"/>
  <c r="C3547" i="12" s="1"/>
  <c r="D3547" i="12" s="1"/>
  <c r="G3567" i="12"/>
  <c r="C3567" i="12" s="1"/>
  <c r="D3567" i="12" s="1"/>
  <c r="G3527" i="12"/>
  <c r="C3527" i="12" s="1"/>
  <c r="D3527" i="12" s="1"/>
  <c r="G3513" i="12"/>
  <c r="C3513" i="12" s="1"/>
  <c r="D3513" i="12" s="1"/>
  <c r="G3487" i="12"/>
  <c r="C3487" i="12" s="1"/>
  <c r="D3487" i="12" s="1"/>
  <c r="G3523" i="12"/>
  <c r="C3523" i="12" s="1"/>
  <c r="D3523" i="12" s="1"/>
  <c r="G3505" i="12"/>
  <c r="C3505" i="12" s="1"/>
  <c r="D3505" i="12" s="1"/>
  <c r="G3458" i="12"/>
  <c r="C3458" i="12" s="1"/>
  <c r="D3458" i="12" s="1"/>
  <c r="G3472" i="12"/>
  <c r="C3472" i="12" s="1"/>
  <c r="D3472" i="12" s="1"/>
  <c r="H3472" i="12" s="1"/>
  <c r="G3478" i="12"/>
  <c r="C3478" i="12" s="1"/>
  <c r="D3478" i="12" s="1"/>
  <c r="H3478" i="12" s="1"/>
  <c r="G3462" i="12"/>
  <c r="C3462" i="12" s="1"/>
  <c r="D3462" i="12" s="1"/>
  <c r="G3441" i="12"/>
  <c r="C3441" i="12" s="1"/>
  <c r="D3441" i="12" s="1"/>
  <c r="H3441" i="12" s="1"/>
  <c r="G3396" i="12"/>
  <c r="C3396" i="12" s="1"/>
  <c r="D3396" i="12" s="1"/>
  <c r="G3363" i="12"/>
  <c r="C3363" i="12" s="1"/>
  <c r="D3363" i="12" s="1"/>
  <c r="G3387" i="12"/>
  <c r="C3387" i="12" s="1"/>
  <c r="D3387" i="12" s="1"/>
  <c r="H3387" i="12" s="1"/>
  <c r="G3401" i="12"/>
  <c r="C3401" i="12" s="1"/>
  <c r="D3401" i="12" s="1"/>
  <c r="G3400" i="12"/>
  <c r="C3400" i="12" s="1"/>
  <c r="D3400" i="12" s="1"/>
  <c r="G3640" i="12"/>
  <c r="C3640" i="12" s="1"/>
  <c r="D3640" i="12" s="1"/>
  <c r="H3640" i="12" s="1"/>
  <c r="G3633" i="12"/>
  <c r="C3633" i="12" s="1"/>
  <c r="D3633" i="12" s="1"/>
  <c r="H3633" i="12" s="1"/>
  <c r="G3557" i="12"/>
  <c r="C3557" i="12" s="1"/>
  <c r="D3557" i="12" s="1"/>
  <c r="G3586" i="12"/>
  <c r="C3586" i="12" s="1"/>
  <c r="D3586" i="12" s="1"/>
  <c r="G3588" i="12"/>
  <c r="C3588" i="12" s="1"/>
  <c r="D3588" i="12" s="1"/>
  <c r="G3530" i="12"/>
  <c r="C3530" i="12" s="1"/>
  <c r="D3530" i="12" s="1"/>
  <c r="G3522" i="12"/>
  <c r="C3522" i="12" s="1"/>
  <c r="D3522" i="12" s="1"/>
  <c r="G3498" i="12"/>
  <c r="C3498" i="12" s="1"/>
  <c r="D3498" i="12" s="1"/>
  <c r="G3493" i="12"/>
  <c r="C3493" i="12" s="1"/>
  <c r="D3493" i="12" s="1"/>
  <c r="G3489" i="12"/>
  <c r="C3489" i="12" s="1"/>
  <c r="D3489" i="12" s="1"/>
  <c r="H3489" i="12" s="1"/>
  <c r="G3525" i="12"/>
  <c r="C3525" i="12" s="1"/>
  <c r="D3525" i="12" s="1"/>
  <c r="G3484" i="12"/>
  <c r="C3484" i="12" s="1"/>
  <c r="D3484" i="12" s="1"/>
  <c r="H3484" i="12" s="1"/>
  <c r="G3494" i="12"/>
  <c r="C3494" i="12" s="1"/>
  <c r="D3494" i="12" s="1"/>
  <c r="G3428" i="12"/>
  <c r="C3428" i="12" s="1"/>
  <c r="D3428" i="12" s="1"/>
  <c r="G3424" i="12"/>
  <c r="C3424" i="12" s="1"/>
  <c r="D3424" i="12" s="1"/>
  <c r="G3447" i="12"/>
  <c r="C3447" i="12" s="1"/>
  <c r="D3447" i="12" s="1"/>
  <c r="G3454" i="12"/>
  <c r="C3454" i="12" s="1"/>
  <c r="D3454" i="12" s="1"/>
  <c r="H3454" i="12" s="1"/>
  <c r="G3469" i="12"/>
  <c r="C3469" i="12" s="1"/>
  <c r="D3469" i="12" s="1"/>
  <c r="H3469" i="12" s="1"/>
  <c r="G3438" i="12"/>
  <c r="C3438" i="12" s="1"/>
  <c r="D3438" i="12" s="1"/>
  <c r="G3405" i="12"/>
  <c r="C3405" i="12" s="1"/>
  <c r="D3405" i="12" s="1"/>
  <c r="G3369" i="12"/>
  <c r="C3369" i="12" s="1"/>
  <c r="D3369" i="12" s="1"/>
  <c r="G3407" i="12"/>
  <c r="C3407" i="12" s="1"/>
  <c r="D3407" i="12" s="1"/>
  <c r="G3374" i="12"/>
  <c r="C3374" i="12" s="1"/>
  <c r="D3374" i="12" s="1"/>
  <c r="H3374" i="12" s="1"/>
  <c r="G3359" i="12"/>
  <c r="C3359" i="12" s="1"/>
  <c r="D3359" i="12" s="1"/>
  <c r="H3359" i="12" s="1"/>
  <c r="AF3359" i="12" s="1"/>
  <c r="G3415" i="12"/>
  <c r="C3415" i="12" s="1"/>
  <c r="D3415" i="12" s="1"/>
  <c r="G3377" i="12"/>
  <c r="C3377" i="12" s="1"/>
  <c r="D3377" i="12" s="1"/>
  <c r="G3399" i="12"/>
  <c r="C3399" i="12" s="1"/>
  <c r="D3399" i="12" s="1"/>
  <c r="G3368" i="12"/>
  <c r="C3368" i="12" s="1"/>
  <c r="D3368" i="12" s="1"/>
  <c r="H3368" i="12" s="1"/>
  <c r="G3371" i="12"/>
  <c r="C3371" i="12" s="1"/>
  <c r="D3371" i="12" s="1"/>
  <c r="G3421" i="12"/>
  <c r="C3421" i="12" s="1"/>
  <c r="D3421" i="12" s="1"/>
  <c r="G3370" i="12"/>
  <c r="C3370" i="12" s="1"/>
  <c r="D3370" i="12" s="1"/>
  <c r="G3599" i="12"/>
  <c r="C3599" i="12" s="1"/>
  <c r="D3599" i="12" s="1"/>
  <c r="G3646" i="12"/>
  <c r="C3646" i="12" s="1"/>
  <c r="D3646" i="12" s="1"/>
  <c r="H3646" i="12" s="1"/>
  <c r="G3641" i="12"/>
  <c r="C3641" i="12" s="1"/>
  <c r="D3641" i="12" s="1"/>
  <c r="G3612" i="12"/>
  <c r="C3612" i="12" s="1"/>
  <c r="D3612" i="12" s="1"/>
  <c r="G3579" i="12"/>
  <c r="C3579" i="12" s="1"/>
  <c r="D3579" i="12" s="1"/>
  <c r="G3559" i="12"/>
  <c r="C3559" i="12" s="1"/>
  <c r="D3559" i="12" s="1"/>
  <c r="H3559" i="12" s="1"/>
  <c r="G3543" i="12"/>
  <c r="C3543" i="12" s="1"/>
  <c r="D3543" i="12" s="1"/>
  <c r="G3569" i="12"/>
  <c r="C3569" i="12" s="1"/>
  <c r="D3569" i="12" s="1"/>
  <c r="G3536" i="12"/>
  <c r="C3536" i="12" s="1"/>
  <c r="D3536" i="12" s="1"/>
  <c r="G3580" i="12"/>
  <c r="C3580" i="12" s="1"/>
  <c r="D3580" i="12" s="1"/>
  <c r="H3580" i="12" s="1"/>
  <c r="G3587" i="12"/>
  <c r="C3587" i="12" s="1"/>
  <c r="D3587" i="12" s="1"/>
  <c r="G3516" i="12"/>
  <c r="C3516" i="12" s="1"/>
  <c r="D3516" i="12" s="1"/>
  <c r="H3516" i="12" s="1"/>
  <c r="G3507" i="12"/>
  <c r="C3507" i="12" s="1"/>
  <c r="D3507" i="12" s="1"/>
  <c r="G3496" i="12"/>
  <c r="C3496" i="12" s="1"/>
  <c r="D3496" i="12" s="1"/>
  <c r="G3480" i="12"/>
  <c r="C3480" i="12" s="1"/>
  <c r="D3480" i="12" s="1"/>
  <c r="G3481" i="12"/>
  <c r="C3481" i="12" s="1"/>
  <c r="D3481" i="12" s="1"/>
  <c r="H3481" i="12" s="1"/>
  <c r="G3506" i="12"/>
  <c r="C3506" i="12" s="1"/>
  <c r="D3506" i="12" s="1"/>
  <c r="G3483" i="12"/>
  <c r="C3483" i="12" s="1"/>
  <c r="D3483" i="12" s="1"/>
  <c r="H3483" i="12" s="1"/>
  <c r="G3526" i="12"/>
  <c r="C3526" i="12" s="1"/>
  <c r="D3526" i="12" s="1"/>
  <c r="G3461" i="12"/>
  <c r="C3461" i="12" s="1"/>
  <c r="D3461" i="12" s="1"/>
  <c r="H3461" i="12" s="1"/>
  <c r="G3448" i="12"/>
  <c r="C3448" i="12" s="1"/>
  <c r="D3448" i="12" s="1"/>
  <c r="G3427" i="12"/>
  <c r="C3427" i="12" s="1"/>
  <c r="D3427" i="12" s="1"/>
  <c r="G3464" i="12"/>
  <c r="C3464" i="12" s="1"/>
  <c r="D3464" i="12" s="1"/>
  <c r="G3435" i="12"/>
  <c r="C3435" i="12" s="1"/>
  <c r="D3435" i="12" s="1"/>
  <c r="G3431" i="12"/>
  <c r="C3431" i="12" s="1"/>
  <c r="D3431" i="12" s="1"/>
  <c r="H3431" i="12" s="1"/>
  <c r="G3459" i="12"/>
  <c r="C3459" i="12" s="1"/>
  <c r="D3459" i="12" s="1"/>
  <c r="G3457" i="12"/>
  <c r="C3457" i="12" s="1"/>
  <c r="D3457" i="12" s="1"/>
  <c r="G3437" i="12"/>
  <c r="C3437" i="12" s="1"/>
  <c r="D3437" i="12" s="1"/>
  <c r="G3450" i="12"/>
  <c r="C3450" i="12" s="1"/>
  <c r="D3450" i="12" s="1"/>
  <c r="H3450" i="12" s="1"/>
  <c r="G3440" i="12"/>
  <c r="C3440" i="12" s="1"/>
  <c r="D3440" i="12" s="1"/>
  <c r="G3382" i="12"/>
  <c r="C3382" i="12" s="1"/>
  <c r="D3382" i="12" s="1"/>
  <c r="G3420" i="12"/>
  <c r="C3420" i="12" s="1"/>
  <c r="D3420" i="12" s="1"/>
  <c r="H3420" i="12" s="1"/>
  <c r="G3631" i="12"/>
  <c r="C3631" i="12" s="1"/>
  <c r="D3631" i="12" s="1"/>
  <c r="G3563" i="12"/>
  <c r="C3563" i="12" s="1"/>
  <c r="D3563" i="12" s="1"/>
  <c r="G3561" i="12"/>
  <c r="C3561" i="12" s="1"/>
  <c r="D3561" i="12" s="1"/>
  <c r="G3544" i="12"/>
  <c r="C3544" i="12" s="1"/>
  <c r="D3544" i="12" s="1"/>
  <c r="G3560" i="12"/>
  <c r="C3560" i="12" s="1"/>
  <c r="D3560" i="12" s="1"/>
  <c r="G3550" i="12"/>
  <c r="C3550" i="12" s="1"/>
  <c r="D3550" i="12" s="1"/>
  <c r="G3570" i="12"/>
  <c r="C3570" i="12" s="1"/>
  <c r="D3570" i="12" s="1"/>
  <c r="G3502" i="12"/>
  <c r="C3502" i="12" s="1"/>
  <c r="D3502" i="12" s="1"/>
  <c r="H3502" i="12" s="1"/>
  <c r="G3490" i="12"/>
  <c r="C3490" i="12" s="1"/>
  <c r="D3490" i="12" s="1"/>
  <c r="G3515" i="12"/>
  <c r="C3515" i="12" s="1"/>
  <c r="D3515" i="12" s="1"/>
  <c r="G3503" i="12"/>
  <c r="C3503" i="12" s="1"/>
  <c r="D3503" i="12" s="1"/>
  <c r="G3519" i="12"/>
  <c r="C3519" i="12" s="1"/>
  <c r="D3519" i="12" s="1"/>
  <c r="G3501" i="12"/>
  <c r="C3501" i="12" s="1"/>
  <c r="D3501" i="12" s="1"/>
  <c r="G3497" i="12"/>
  <c r="C3497" i="12" s="1"/>
  <c r="D3497" i="12" s="1"/>
  <c r="H3497" i="12" s="1"/>
  <c r="G3510" i="12"/>
  <c r="C3510" i="12" s="1"/>
  <c r="D3510" i="12" s="1"/>
  <c r="H3510" i="12" s="1"/>
  <c r="G3534" i="12"/>
  <c r="C3534" i="12" s="1"/>
  <c r="D3534" i="12" s="1"/>
  <c r="G3511" i="12"/>
  <c r="C3511" i="12" s="1"/>
  <c r="D3511" i="12" s="1"/>
  <c r="G3499" i="12"/>
  <c r="C3499" i="12" s="1"/>
  <c r="D3499" i="12" s="1"/>
  <c r="H3499" i="12" s="1"/>
  <c r="G3514" i="12"/>
  <c r="C3514" i="12" s="1"/>
  <c r="D3514" i="12" s="1"/>
  <c r="G3474" i="12"/>
  <c r="C3474" i="12" s="1"/>
  <c r="D3474" i="12" s="1"/>
  <c r="G3444" i="12"/>
  <c r="C3444" i="12" s="1"/>
  <c r="D3444" i="12" s="1"/>
  <c r="G3443" i="12"/>
  <c r="C3443" i="12" s="1"/>
  <c r="D3443" i="12" s="1"/>
  <c r="H3443" i="12" s="1"/>
  <c r="AF3443" i="12" s="1"/>
  <c r="G3456" i="12"/>
  <c r="C3456" i="12" s="1"/>
  <c r="D3456" i="12" s="1"/>
  <c r="G3449" i="12"/>
  <c r="C3449" i="12" s="1"/>
  <c r="D3449" i="12" s="1"/>
  <c r="G3418" i="12"/>
  <c r="C3418" i="12" s="1"/>
  <c r="D3418" i="12" s="1"/>
  <c r="G3379" i="12"/>
  <c r="C3379" i="12" s="1"/>
  <c r="D3379" i="12" s="1"/>
  <c r="G3386" i="12"/>
  <c r="C3386" i="12" s="1"/>
  <c r="D3386" i="12" s="1"/>
  <c r="G3417" i="12"/>
  <c r="C3417" i="12" s="1"/>
  <c r="D3417" i="12" s="1"/>
  <c r="G3385" i="12"/>
  <c r="C3385" i="12" s="1"/>
  <c r="D3385" i="12" s="1"/>
  <c r="H3385" i="12" s="1"/>
  <c r="AF3385" i="12" s="1"/>
  <c r="G3375" i="12"/>
  <c r="C3375" i="12" s="1"/>
  <c r="D3375" i="12" s="1"/>
  <c r="G3332" i="12"/>
  <c r="C3332" i="12" s="1"/>
  <c r="D3332" i="12" s="1"/>
  <c r="G3309" i="12"/>
  <c r="C3309" i="12" s="1"/>
  <c r="D3309" i="12" s="1"/>
  <c r="G3323" i="12"/>
  <c r="C3323" i="12" s="1"/>
  <c r="D3323" i="12" s="1"/>
  <c r="H3323" i="12" s="1"/>
  <c r="G3358" i="12"/>
  <c r="C3358" i="12" s="1"/>
  <c r="D3358" i="12" s="1"/>
  <c r="G3281" i="12"/>
  <c r="C3281" i="12" s="1"/>
  <c r="D3281" i="12" s="1"/>
  <c r="G3289" i="12"/>
  <c r="C3289" i="12" s="1"/>
  <c r="D3289" i="12" s="1"/>
  <c r="G3241" i="12"/>
  <c r="C3241" i="12" s="1"/>
  <c r="D3241" i="12" s="1"/>
  <c r="G3206" i="12"/>
  <c r="C3206" i="12" s="1"/>
  <c r="D3206" i="12" s="1"/>
  <c r="G3233" i="12"/>
  <c r="C3233" i="12" s="1"/>
  <c r="D3233" i="12" s="1"/>
  <c r="G3214" i="12"/>
  <c r="C3214" i="12" s="1"/>
  <c r="D3214" i="12" s="1"/>
  <c r="G3151" i="12"/>
  <c r="C3151" i="12" s="1"/>
  <c r="D3151" i="12" s="1"/>
  <c r="H3151" i="12" s="1"/>
  <c r="G3330" i="12"/>
  <c r="C3330" i="12" s="1"/>
  <c r="D3330" i="12" s="1"/>
  <c r="H3330" i="12" s="1"/>
  <c r="G3337" i="12"/>
  <c r="C3337" i="12" s="1"/>
  <c r="D3337" i="12" s="1"/>
  <c r="H3337" i="12" s="1"/>
  <c r="AF3337" i="12" s="1"/>
  <c r="G3311" i="12"/>
  <c r="C3311" i="12" s="1"/>
  <c r="D3311" i="12" s="1"/>
  <c r="G3343" i="12"/>
  <c r="C3343" i="12" s="1"/>
  <c r="D3343" i="12" s="1"/>
  <c r="G3361" i="12"/>
  <c r="C3361" i="12" s="1"/>
  <c r="D3361" i="12" s="1"/>
  <c r="G3251" i="12"/>
  <c r="C3251" i="12" s="1"/>
  <c r="D3251" i="12" s="1"/>
  <c r="H3251" i="12" s="1"/>
  <c r="G3272" i="12"/>
  <c r="C3272" i="12" s="1"/>
  <c r="D3272" i="12" s="1"/>
  <c r="G3242" i="12"/>
  <c r="C3242" i="12" s="1"/>
  <c r="D3242" i="12" s="1"/>
  <c r="H3242" i="12" s="1"/>
  <c r="AF3242" i="12" s="1"/>
  <c r="G3296" i="12"/>
  <c r="C3296" i="12" s="1"/>
  <c r="D3296" i="12" s="1"/>
  <c r="G3260" i="12"/>
  <c r="C3260" i="12" s="1"/>
  <c r="D3260" i="12" s="1"/>
  <c r="H3260" i="12" s="1"/>
  <c r="G3244" i="12"/>
  <c r="C3244" i="12" s="1"/>
  <c r="D3244" i="12" s="1"/>
  <c r="G3195" i="12"/>
  <c r="C3195" i="12" s="1"/>
  <c r="D3195" i="12" s="1"/>
  <c r="H3195" i="12" s="1"/>
  <c r="G3238" i="12"/>
  <c r="C3238" i="12" s="1"/>
  <c r="D3238" i="12" s="1"/>
  <c r="H3238" i="12" s="1"/>
  <c r="G3216" i="12"/>
  <c r="C3216" i="12" s="1"/>
  <c r="D3216" i="12" s="1"/>
  <c r="H3216" i="12" s="1"/>
  <c r="G3166" i="12"/>
  <c r="C3166" i="12" s="1"/>
  <c r="D3166" i="12" s="1"/>
  <c r="H3166" i="12" s="1"/>
  <c r="G3360" i="12"/>
  <c r="C3360" i="12" s="1"/>
  <c r="D3360" i="12" s="1"/>
  <c r="H3360" i="12" s="1"/>
  <c r="G3298" i="12"/>
  <c r="C3298" i="12" s="1"/>
  <c r="D3298" i="12" s="1"/>
  <c r="G3315" i="12"/>
  <c r="C3315" i="12" s="1"/>
  <c r="D3315" i="12" s="1"/>
  <c r="G3245" i="12"/>
  <c r="C3245" i="12" s="1"/>
  <c r="D3245" i="12" s="1"/>
  <c r="H3245" i="12" s="1"/>
  <c r="AF3245" i="12" s="1"/>
  <c r="G3253" i="12"/>
  <c r="C3253" i="12" s="1"/>
  <c r="D3253" i="12" s="1"/>
  <c r="G3267" i="12"/>
  <c r="C3267" i="12" s="1"/>
  <c r="D3267" i="12" s="1"/>
  <c r="H3267" i="12" s="1"/>
  <c r="G3265" i="12"/>
  <c r="C3265" i="12" s="1"/>
  <c r="D3265" i="12" s="1"/>
  <c r="G3234" i="12"/>
  <c r="C3234" i="12" s="1"/>
  <c r="D3234" i="12" s="1"/>
  <c r="G3201" i="12"/>
  <c r="C3201" i="12" s="1"/>
  <c r="D3201" i="12" s="1"/>
  <c r="G3225" i="12"/>
  <c r="C3225" i="12" s="1"/>
  <c r="D3225" i="12" s="1"/>
  <c r="G3185" i="12"/>
  <c r="C3185" i="12" s="1"/>
  <c r="D3185" i="12" s="1"/>
  <c r="G3128" i="12"/>
  <c r="C3128" i="12" s="1"/>
  <c r="D3128" i="12" s="1"/>
  <c r="G3269" i="12"/>
  <c r="C3269" i="12" s="1"/>
  <c r="D3269" i="12" s="1"/>
  <c r="H3269" i="12" s="1"/>
  <c r="G3294" i="12"/>
  <c r="C3294" i="12" s="1"/>
  <c r="D3294" i="12" s="1"/>
  <c r="H3294" i="12" s="1"/>
  <c r="G3259" i="12"/>
  <c r="C3259" i="12" s="1"/>
  <c r="D3259" i="12" s="1"/>
  <c r="G3263" i="12"/>
  <c r="C3263" i="12" s="1"/>
  <c r="D3263" i="12" s="1"/>
  <c r="H3263" i="12" s="1"/>
  <c r="G3288" i="12"/>
  <c r="C3288" i="12" s="1"/>
  <c r="D3288" i="12" s="1"/>
  <c r="H3288" i="12" s="1"/>
  <c r="G3271" i="12"/>
  <c r="C3271" i="12" s="1"/>
  <c r="D3271" i="12" s="1"/>
  <c r="G3277" i="12"/>
  <c r="C3277" i="12" s="1"/>
  <c r="D3277" i="12" s="1"/>
  <c r="G3181" i="12"/>
  <c r="C3181" i="12" s="1"/>
  <c r="D3181" i="12" s="1"/>
  <c r="G3186" i="12"/>
  <c r="C3186" i="12" s="1"/>
  <c r="D3186" i="12" s="1"/>
  <c r="G3188" i="12"/>
  <c r="C3188" i="12" s="1"/>
  <c r="D3188" i="12" s="1"/>
  <c r="H3188" i="12" s="1"/>
  <c r="AF3188" i="12" s="1"/>
  <c r="G3222" i="12"/>
  <c r="C3222" i="12" s="1"/>
  <c r="D3222" i="12" s="1"/>
  <c r="G3230" i="12"/>
  <c r="C3230" i="12" s="1"/>
  <c r="D3230" i="12" s="1"/>
  <c r="G3388" i="12"/>
  <c r="C3388" i="12" s="1"/>
  <c r="D3388" i="12" s="1"/>
  <c r="G3334" i="12"/>
  <c r="C3334" i="12" s="1"/>
  <c r="D3334" i="12" s="1"/>
  <c r="G3326" i="12"/>
  <c r="C3326" i="12" s="1"/>
  <c r="D3326" i="12" s="1"/>
  <c r="H3326" i="12" s="1"/>
  <c r="G3278" i="12"/>
  <c r="C3278" i="12" s="1"/>
  <c r="D3278" i="12" s="1"/>
  <c r="G3254" i="12"/>
  <c r="C3254" i="12" s="1"/>
  <c r="D3254" i="12" s="1"/>
  <c r="H3254" i="12" s="1"/>
  <c r="G3207" i="12"/>
  <c r="C3207" i="12" s="1"/>
  <c r="D3207" i="12" s="1"/>
  <c r="G3221" i="12"/>
  <c r="C3221" i="12" s="1"/>
  <c r="D3221" i="12" s="1"/>
  <c r="G3210" i="12"/>
  <c r="C3210" i="12" s="1"/>
  <c r="D3210" i="12" s="1"/>
  <c r="H3210" i="12" s="1"/>
  <c r="G3200" i="12"/>
  <c r="C3200" i="12" s="1"/>
  <c r="D3200" i="12" s="1"/>
  <c r="G3140" i="12"/>
  <c r="C3140" i="12" s="1"/>
  <c r="D3140" i="12" s="1"/>
  <c r="G3165" i="12"/>
  <c r="C3165" i="12" s="1"/>
  <c r="D3165" i="12" s="1"/>
  <c r="G3175" i="12"/>
  <c r="C3175" i="12" s="1"/>
  <c r="D3175" i="12" s="1"/>
  <c r="G3308" i="12"/>
  <c r="C3308" i="12" s="1"/>
  <c r="D3308" i="12" s="1"/>
  <c r="G3301" i="12"/>
  <c r="C3301" i="12" s="1"/>
  <c r="D3301" i="12" s="1"/>
  <c r="H3301" i="12" s="1"/>
  <c r="G3261" i="12"/>
  <c r="C3261" i="12" s="1"/>
  <c r="D3261" i="12" s="1"/>
  <c r="G3266" i="12"/>
  <c r="C3266" i="12" s="1"/>
  <c r="D3266" i="12" s="1"/>
  <c r="G3282" i="12"/>
  <c r="C3282" i="12" s="1"/>
  <c r="D3282" i="12" s="1"/>
  <c r="G3236" i="12"/>
  <c r="C3236" i="12" s="1"/>
  <c r="D3236" i="12" s="1"/>
  <c r="H3236" i="12" s="1"/>
  <c r="AF3236" i="12" s="1"/>
  <c r="G3208" i="12"/>
  <c r="C3208" i="12" s="1"/>
  <c r="D3208" i="12" s="1"/>
  <c r="G3193" i="12"/>
  <c r="C3193" i="12" s="1"/>
  <c r="D3193" i="12" s="1"/>
  <c r="G3148" i="12"/>
  <c r="C3148" i="12" s="1"/>
  <c r="D3148" i="12" s="1"/>
  <c r="H3148" i="12" s="1"/>
  <c r="AF3148" i="12" s="1"/>
  <c r="G3121" i="12"/>
  <c r="C3121" i="12" s="1"/>
  <c r="D3121" i="12" s="1"/>
  <c r="H3121" i="12" s="1"/>
  <c r="G3409" i="12"/>
  <c r="C3409" i="12" s="1"/>
  <c r="D3409" i="12" s="1"/>
  <c r="G3351" i="12"/>
  <c r="C3351" i="12" s="1"/>
  <c r="D3351" i="12" s="1"/>
  <c r="H3351" i="12" s="1"/>
  <c r="G3340" i="12"/>
  <c r="C3340" i="12" s="1"/>
  <c r="D3340" i="12" s="1"/>
  <c r="G3331" i="12"/>
  <c r="C3331" i="12" s="1"/>
  <c r="D3331" i="12" s="1"/>
  <c r="G3310" i="12"/>
  <c r="C3310" i="12" s="1"/>
  <c r="D3310" i="12" s="1"/>
  <c r="G3339" i="12"/>
  <c r="C3339" i="12" s="1"/>
  <c r="D3339" i="12" s="1"/>
  <c r="G3299" i="12"/>
  <c r="C3299" i="12" s="1"/>
  <c r="D3299" i="12" s="1"/>
  <c r="G3240" i="12"/>
  <c r="C3240" i="12" s="1"/>
  <c r="D3240" i="12" s="1"/>
  <c r="G3280" i="12"/>
  <c r="C3280" i="12" s="1"/>
  <c r="D3280" i="12" s="1"/>
  <c r="G3264" i="12"/>
  <c r="C3264" i="12" s="1"/>
  <c r="D3264" i="12" s="1"/>
  <c r="G3270" i="12"/>
  <c r="C3270" i="12" s="1"/>
  <c r="D3270" i="12" s="1"/>
  <c r="G3226" i="12"/>
  <c r="C3226" i="12" s="1"/>
  <c r="D3226" i="12" s="1"/>
  <c r="G3194" i="12"/>
  <c r="C3194" i="12" s="1"/>
  <c r="D3194" i="12" s="1"/>
  <c r="G3235" i="12"/>
  <c r="C3235" i="12" s="1"/>
  <c r="D3235" i="12" s="1"/>
  <c r="G3124" i="12"/>
  <c r="C3124" i="12" s="1"/>
  <c r="D3124" i="12" s="1"/>
  <c r="G3119" i="12"/>
  <c r="C3119" i="12" s="1"/>
  <c r="D3119" i="12" s="1"/>
  <c r="G3154" i="12"/>
  <c r="C3154" i="12" s="1"/>
  <c r="D3154" i="12" s="1"/>
  <c r="G3131" i="12"/>
  <c r="C3131" i="12" s="1"/>
  <c r="D3131" i="12" s="1"/>
  <c r="G3174" i="12"/>
  <c r="C3174" i="12" s="1"/>
  <c r="D3174" i="12" s="1"/>
  <c r="G3120" i="12"/>
  <c r="C3120" i="12" s="1"/>
  <c r="D3120" i="12" s="1"/>
  <c r="G3153" i="12"/>
  <c r="C3153" i="12" s="1"/>
  <c r="D3153" i="12" s="1"/>
  <c r="G3172" i="12"/>
  <c r="C3172" i="12" s="1"/>
  <c r="D3172" i="12" s="1"/>
  <c r="G3318" i="12"/>
  <c r="C3318" i="12" s="1"/>
  <c r="D3318" i="12" s="1"/>
  <c r="G3307" i="12"/>
  <c r="C3307" i="12" s="1"/>
  <c r="D3307" i="12" s="1"/>
  <c r="G3338" i="12"/>
  <c r="C3338" i="12" s="1"/>
  <c r="D3338" i="12" s="1"/>
  <c r="G3350" i="12"/>
  <c r="C3350" i="12" s="1"/>
  <c r="D3350" i="12" s="1"/>
  <c r="H3350" i="12" s="1"/>
  <c r="AF3350" i="12" s="1"/>
  <c r="G3357" i="12"/>
  <c r="C3357" i="12" s="1"/>
  <c r="D3357" i="12" s="1"/>
  <c r="G3353" i="12"/>
  <c r="C3353" i="12" s="1"/>
  <c r="D3353" i="12" s="1"/>
  <c r="G3317" i="12"/>
  <c r="C3317" i="12" s="1"/>
  <c r="D3317" i="12" s="1"/>
  <c r="G3252" i="12"/>
  <c r="C3252" i="12" s="1"/>
  <c r="D3252" i="12" s="1"/>
  <c r="G3243" i="12"/>
  <c r="C3243" i="12" s="1"/>
  <c r="D3243" i="12" s="1"/>
  <c r="G3197" i="12"/>
  <c r="C3197" i="12" s="1"/>
  <c r="D3197" i="12" s="1"/>
  <c r="G3232" i="12"/>
  <c r="C3232" i="12" s="1"/>
  <c r="D3232" i="12" s="1"/>
  <c r="G3229" i="12"/>
  <c r="C3229" i="12" s="1"/>
  <c r="D3229" i="12" s="1"/>
  <c r="H3229" i="12" s="1"/>
  <c r="G3223" i="12"/>
  <c r="C3223" i="12" s="1"/>
  <c r="D3223" i="12" s="1"/>
  <c r="G3203" i="12"/>
  <c r="C3203" i="12" s="1"/>
  <c r="D3203" i="12" s="1"/>
  <c r="G3168" i="12"/>
  <c r="C3168" i="12" s="1"/>
  <c r="D3168" i="12" s="1"/>
  <c r="G3161" i="12"/>
  <c r="C3161" i="12" s="1"/>
  <c r="D3161" i="12" s="1"/>
  <c r="G3141" i="12"/>
  <c r="C3141" i="12" s="1"/>
  <c r="D3141" i="12" s="1"/>
  <c r="G3127" i="12"/>
  <c r="C3127" i="12" s="1"/>
  <c r="D3127" i="12" s="1"/>
  <c r="H3127" i="12" s="1"/>
  <c r="AF3127" i="12" s="1"/>
  <c r="G3176" i="12"/>
  <c r="C3176" i="12" s="1"/>
  <c r="D3176" i="12" s="1"/>
  <c r="G3142" i="12"/>
  <c r="C3142" i="12" s="1"/>
  <c r="D3142" i="12" s="1"/>
  <c r="G3365" i="12"/>
  <c r="C3365" i="12" s="1"/>
  <c r="D3365" i="12" s="1"/>
  <c r="G3367" i="12"/>
  <c r="C3367" i="12" s="1"/>
  <c r="D3367" i="12" s="1"/>
  <c r="G3355" i="12"/>
  <c r="C3355" i="12" s="1"/>
  <c r="D3355" i="12" s="1"/>
  <c r="G3320" i="12"/>
  <c r="C3320" i="12" s="1"/>
  <c r="D3320" i="12" s="1"/>
  <c r="G3316" i="12"/>
  <c r="C3316" i="12" s="1"/>
  <c r="D3316" i="12" s="1"/>
  <c r="G3345" i="12"/>
  <c r="C3345" i="12" s="1"/>
  <c r="D3345" i="12" s="1"/>
  <c r="G3335" i="12"/>
  <c r="C3335" i="12" s="1"/>
  <c r="D3335" i="12" s="1"/>
  <c r="G3344" i="12"/>
  <c r="C3344" i="12" s="1"/>
  <c r="D3344" i="12" s="1"/>
  <c r="G3352" i="12"/>
  <c r="C3352" i="12" s="1"/>
  <c r="D3352" i="12" s="1"/>
  <c r="H3352" i="12" s="1"/>
  <c r="G3346" i="12"/>
  <c r="C3346" i="12" s="1"/>
  <c r="D3346" i="12" s="1"/>
  <c r="G3286" i="12"/>
  <c r="C3286" i="12" s="1"/>
  <c r="D3286" i="12" s="1"/>
  <c r="H3286" i="12" s="1"/>
  <c r="G3292" i="12"/>
  <c r="C3292" i="12" s="1"/>
  <c r="D3292" i="12" s="1"/>
  <c r="G3274" i="12"/>
  <c r="C3274" i="12" s="1"/>
  <c r="D3274" i="12" s="1"/>
  <c r="H3274" i="12" s="1"/>
  <c r="G3255" i="12"/>
  <c r="C3255" i="12" s="1"/>
  <c r="D3255" i="12" s="1"/>
  <c r="G3279" i="12"/>
  <c r="C3279" i="12" s="1"/>
  <c r="D3279" i="12" s="1"/>
  <c r="H3279" i="12" s="1"/>
  <c r="G3275" i="12"/>
  <c r="C3275" i="12" s="1"/>
  <c r="D3275" i="12" s="1"/>
  <c r="G3256" i="12"/>
  <c r="C3256" i="12" s="1"/>
  <c r="D3256" i="12" s="1"/>
  <c r="G3297" i="12"/>
  <c r="C3297" i="12" s="1"/>
  <c r="D3297" i="12" s="1"/>
  <c r="G3293" i="12"/>
  <c r="C3293" i="12" s="1"/>
  <c r="D3293" i="12" s="1"/>
  <c r="G3268" i="12"/>
  <c r="C3268" i="12" s="1"/>
  <c r="D3268" i="12" s="1"/>
  <c r="G3231" i="12"/>
  <c r="C3231" i="12" s="1"/>
  <c r="D3231" i="12" s="1"/>
  <c r="G3228" i="12"/>
  <c r="C3228" i="12" s="1"/>
  <c r="D3228" i="12" s="1"/>
  <c r="G3184" i="12"/>
  <c r="C3184" i="12" s="1"/>
  <c r="D3184" i="12" s="1"/>
  <c r="G3219" i="12"/>
  <c r="C3219" i="12" s="1"/>
  <c r="D3219" i="12" s="1"/>
  <c r="H3219" i="12" s="1"/>
  <c r="G3213" i="12"/>
  <c r="C3213" i="12" s="1"/>
  <c r="D3213" i="12" s="1"/>
  <c r="G3220" i="12"/>
  <c r="C3220" i="12" s="1"/>
  <c r="D3220" i="12" s="1"/>
  <c r="G3190" i="12"/>
  <c r="C3190" i="12" s="1"/>
  <c r="D3190" i="12" s="1"/>
  <c r="G3205" i="12"/>
  <c r="C3205" i="12" s="1"/>
  <c r="D3205" i="12" s="1"/>
  <c r="G3209" i="12"/>
  <c r="C3209" i="12" s="1"/>
  <c r="D3209" i="12" s="1"/>
  <c r="G3150" i="12"/>
  <c r="C3150" i="12" s="1"/>
  <c r="D3150" i="12" s="1"/>
  <c r="G3144" i="12"/>
  <c r="C3144" i="12" s="1"/>
  <c r="D3144" i="12" s="1"/>
  <c r="H3144" i="12" s="1"/>
  <c r="G3147" i="12"/>
  <c r="C3147" i="12" s="1"/>
  <c r="D3147" i="12" s="1"/>
  <c r="G3146" i="12"/>
  <c r="C3146" i="12" s="1"/>
  <c r="D3146" i="12" s="1"/>
  <c r="G3155" i="12"/>
  <c r="C3155" i="12" s="1"/>
  <c r="D3155" i="12" s="1"/>
  <c r="G3162" i="12"/>
  <c r="C3162" i="12" s="1"/>
  <c r="D3162" i="12" s="1"/>
  <c r="G3156" i="12"/>
  <c r="C3156" i="12" s="1"/>
  <c r="D3156" i="12" s="1"/>
  <c r="H3156" i="12" s="1"/>
  <c r="G3171" i="12"/>
  <c r="C3171" i="12" s="1"/>
  <c r="D3171" i="12" s="1"/>
  <c r="G3158" i="12"/>
  <c r="C3158" i="12" s="1"/>
  <c r="D3158" i="12" s="1"/>
  <c r="H3158" i="12" s="1"/>
  <c r="G3341" i="12"/>
  <c r="C3341" i="12" s="1"/>
  <c r="D3341" i="12" s="1"/>
  <c r="G3336" i="12"/>
  <c r="C3336" i="12" s="1"/>
  <c r="D3336" i="12" s="1"/>
  <c r="H3336" i="12" s="1"/>
  <c r="G3306" i="12"/>
  <c r="C3306" i="12" s="1"/>
  <c r="D3306" i="12" s="1"/>
  <c r="H3306" i="12" s="1"/>
  <c r="G3319" i="12"/>
  <c r="C3319" i="12" s="1"/>
  <c r="D3319" i="12" s="1"/>
  <c r="G3354" i="12"/>
  <c r="C3354" i="12" s="1"/>
  <c r="D3354" i="12" s="1"/>
  <c r="H3354" i="12" s="1"/>
  <c r="G3304" i="12"/>
  <c r="C3304" i="12" s="1"/>
  <c r="D3304" i="12" s="1"/>
  <c r="H3304" i="12" s="1"/>
  <c r="AF3304" i="12" s="1"/>
  <c r="G3300" i="12"/>
  <c r="C3300" i="12" s="1"/>
  <c r="D3300" i="12" s="1"/>
  <c r="G3291" i="12"/>
  <c r="C3291" i="12" s="1"/>
  <c r="D3291" i="12" s="1"/>
  <c r="H3291" i="12" s="1"/>
  <c r="G3262" i="12"/>
  <c r="C3262" i="12" s="1"/>
  <c r="D3262" i="12" s="1"/>
  <c r="G3258" i="12"/>
  <c r="C3258" i="12" s="1"/>
  <c r="D3258" i="12" s="1"/>
  <c r="G3290" i="12"/>
  <c r="C3290" i="12" s="1"/>
  <c r="D3290" i="12" s="1"/>
  <c r="G3284" i="12"/>
  <c r="C3284" i="12" s="1"/>
  <c r="D3284" i="12" s="1"/>
  <c r="G3257" i="12"/>
  <c r="C3257" i="12" s="1"/>
  <c r="D3257" i="12" s="1"/>
  <c r="H3257" i="12" s="1"/>
  <c r="G3250" i="12"/>
  <c r="C3250" i="12" s="1"/>
  <c r="D3250" i="12" s="1"/>
  <c r="H3250" i="12" s="1"/>
  <c r="G3247" i="12"/>
  <c r="C3247" i="12" s="1"/>
  <c r="D3247" i="12" s="1"/>
  <c r="G3224" i="12"/>
  <c r="C3224" i="12" s="1"/>
  <c r="D3224" i="12" s="1"/>
  <c r="G3189" i="12"/>
  <c r="C3189" i="12" s="1"/>
  <c r="D3189" i="12" s="1"/>
  <c r="G3191" i="12"/>
  <c r="C3191" i="12" s="1"/>
  <c r="D3191" i="12" s="1"/>
  <c r="G3180" i="12"/>
  <c r="C3180" i="12" s="1"/>
  <c r="D3180" i="12" s="1"/>
  <c r="H3180" i="12" s="1"/>
  <c r="G3239" i="12"/>
  <c r="C3239" i="12" s="1"/>
  <c r="D3239" i="12" s="1"/>
  <c r="G3178" i="12"/>
  <c r="C3178" i="12" s="1"/>
  <c r="D3178" i="12" s="1"/>
  <c r="G3167" i="12"/>
  <c r="C3167" i="12" s="1"/>
  <c r="D3167" i="12" s="1"/>
  <c r="G3123" i="12"/>
  <c r="C3123" i="12" s="1"/>
  <c r="D3123" i="12" s="1"/>
  <c r="H3123" i="12" s="1"/>
  <c r="G3170" i="12"/>
  <c r="C3170" i="12" s="1"/>
  <c r="D3170" i="12" s="1"/>
  <c r="G3356" i="12"/>
  <c r="C3356" i="12" s="1"/>
  <c r="D3356" i="12" s="1"/>
  <c r="G3325" i="12"/>
  <c r="C3325" i="12" s="1"/>
  <c r="D3325" i="12" s="1"/>
  <c r="H3325" i="12" s="1"/>
  <c r="G3314" i="12"/>
  <c r="C3314" i="12" s="1"/>
  <c r="D3314" i="12" s="1"/>
  <c r="G3348" i="12"/>
  <c r="C3348" i="12" s="1"/>
  <c r="D3348" i="12" s="1"/>
  <c r="G3303" i="12"/>
  <c r="C3303" i="12" s="1"/>
  <c r="D3303" i="12" s="1"/>
  <c r="G3329" i="12"/>
  <c r="C3329" i="12" s="1"/>
  <c r="D3329" i="12" s="1"/>
  <c r="H3329" i="12" s="1"/>
  <c r="G3305" i="12"/>
  <c r="C3305" i="12" s="1"/>
  <c r="D3305" i="12" s="1"/>
  <c r="G3328" i="12"/>
  <c r="C3328" i="12" s="1"/>
  <c r="D3328" i="12" s="1"/>
  <c r="G3321" i="12"/>
  <c r="C3321" i="12" s="1"/>
  <c r="D3321" i="12" s="1"/>
  <c r="H3321" i="12" s="1"/>
  <c r="G3322" i="12"/>
  <c r="C3322" i="12" s="1"/>
  <c r="D3322" i="12" s="1"/>
  <c r="G3248" i="12"/>
  <c r="C3248" i="12" s="1"/>
  <c r="D3248" i="12" s="1"/>
  <c r="G3249" i="12"/>
  <c r="C3249" i="12" s="1"/>
  <c r="D3249" i="12" s="1"/>
  <c r="G3273" i="12"/>
  <c r="C3273" i="12" s="1"/>
  <c r="D3273" i="12" s="1"/>
  <c r="G3287" i="12"/>
  <c r="C3287" i="12" s="1"/>
  <c r="D3287" i="12" s="1"/>
  <c r="G3295" i="12"/>
  <c r="C3295" i="12" s="1"/>
  <c r="D3295" i="12" s="1"/>
  <c r="G3202" i="12"/>
  <c r="C3202" i="12" s="1"/>
  <c r="D3202" i="12" s="1"/>
  <c r="G3212" i="12"/>
  <c r="C3212" i="12" s="1"/>
  <c r="D3212" i="12" s="1"/>
  <c r="G3196" i="12"/>
  <c r="C3196" i="12" s="1"/>
  <c r="D3196" i="12" s="1"/>
  <c r="H3196" i="12" s="1"/>
  <c r="G3192" i="12"/>
  <c r="C3192" i="12" s="1"/>
  <c r="D3192" i="12" s="1"/>
  <c r="H3192" i="12" s="1"/>
  <c r="AF3192" i="12" s="1"/>
  <c r="G3227" i="12"/>
  <c r="C3227" i="12" s="1"/>
  <c r="D3227" i="12" s="1"/>
  <c r="G3218" i="12"/>
  <c r="C3218" i="12" s="1"/>
  <c r="D3218" i="12" s="1"/>
  <c r="G3159" i="12"/>
  <c r="C3159" i="12" s="1"/>
  <c r="D3159" i="12" s="1"/>
  <c r="G3133" i="12"/>
  <c r="C3133" i="12" s="1"/>
  <c r="D3133" i="12" s="1"/>
  <c r="G3145" i="12"/>
  <c r="C3145" i="12" s="1"/>
  <c r="D3145" i="12" s="1"/>
  <c r="G3143" i="12"/>
  <c r="C3143" i="12" s="1"/>
  <c r="D3143" i="12" s="1"/>
  <c r="G3137" i="12"/>
  <c r="C3137" i="12" s="1"/>
  <c r="D3137" i="12" s="1"/>
  <c r="G3163" i="12"/>
  <c r="C3163" i="12" s="1"/>
  <c r="D3163" i="12" s="1"/>
  <c r="H3163" i="12" s="1"/>
  <c r="AF3163" i="12" s="1"/>
  <c r="G3134" i="12"/>
  <c r="C3134" i="12" s="1"/>
  <c r="D3134" i="12" s="1"/>
  <c r="G3129" i="12"/>
  <c r="C3129" i="12" s="1"/>
  <c r="D3129" i="12" s="1"/>
  <c r="G3179" i="12"/>
  <c r="C3179" i="12" s="1"/>
  <c r="D3179" i="12" s="1"/>
  <c r="H3179" i="12" s="1"/>
  <c r="G3136" i="12"/>
  <c r="C3136" i="12" s="1"/>
  <c r="D3136" i="12" s="1"/>
  <c r="G3406" i="12"/>
  <c r="C3406" i="12" s="1"/>
  <c r="D3406" i="12" s="1"/>
  <c r="G3349" i="12"/>
  <c r="C3349" i="12" s="1"/>
  <c r="D3349" i="12" s="1"/>
  <c r="G3347" i="12"/>
  <c r="C3347" i="12" s="1"/>
  <c r="D3347" i="12" s="1"/>
  <c r="H3347" i="12" s="1"/>
  <c r="AF3347" i="12" s="1"/>
  <c r="G3312" i="12"/>
  <c r="C3312" i="12" s="1"/>
  <c r="D3312" i="12" s="1"/>
  <c r="G3302" i="12"/>
  <c r="C3302" i="12" s="1"/>
  <c r="D3302" i="12" s="1"/>
  <c r="G3342" i="12"/>
  <c r="C3342" i="12" s="1"/>
  <c r="D3342" i="12" s="1"/>
  <c r="H3342" i="12" s="1"/>
  <c r="AF3342" i="12" s="1"/>
  <c r="G3313" i="12"/>
  <c r="C3313" i="12" s="1"/>
  <c r="D3313" i="12" s="1"/>
  <c r="G3333" i="12"/>
  <c r="C3333" i="12" s="1"/>
  <c r="D3333" i="12" s="1"/>
  <c r="G3327" i="12"/>
  <c r="C3327" i="12" s="1"/>
  <c r="D3327" i="12" s="1"/>
  <c r="G3324" i="12"/>
  <c r="C3324" i="12" s="1"/>
  <c r="D3324" i="12" s="1"/>
  <c r="G3283" i="12"/>
  <c r="C3283" i="12" s="1"/>
  <c r="D3283" i="12" s="1"/>
  <c r="G3246" i="12"/>
  <c r="C3246" i="12" s="1"/>
  <c r="D3246" i="12" s="1"/>
  <c r="G3276" i="12"/>
  <c r="C3276" i="12" s="1"/>
  <c r="D3276" i="12" s="1"/>
  <c r="G3285" i="12"/>
  <c r="C3285" i="12" s="1"/>
  <c r="D3285" i="12" s="1"/>
  <c r="G3211" i="12"/>
  <c r="C3211" i="12" s="1"/>
  <c r="D3211" i="12" s="1"/>
  <c r="G3182" i="12"/>
  <c r="C3182" i="12" s="1"/>
  <c r="D3182" i="12" s="1"/>
  <c r="G3237" i="12"/>
  <c r="C3237" i="12" s="1"/>
  <c r="D3237" i="12" s="1"/>
  <c r="G3204" i="12"/>
  <c r="C3204" i="12" s="1"/>
  <c r="D3204" i="12" s="1"/>
  <c r="G3198" i="12"/>
  <c r="C3198" i="12" s="1"/>
  <c r="D3198" i="12" s="1"/>
  <c r="H3198" i="12" s="1"/>
  <c r="G3215" i="12"/>
  <c r="C3215" i="12" s="1"/>
  <c r="D3215" i="12" s="1"/>
  <c r="H3215" i="12" s="1"/>
  <c r="AF3215" i="12" s="1"/>
  <c r="G3217" i="12"/>
  <c r="C3217" i="12" s="1"/>
  <c r="D3217" i="12" s="1"/>
  <c r="H3217" i="12" s="1"/>
  <c r="G3199" i="12"/>
  <c r="C3199" i="12" s="1"/>
  <c r="D3199" i="12" s="1"/>
  <c r="G3187" i="12"/>
  <c r="C3187" i="12" s="1"/>
  <c r="D3187" i="12" s="1"/>
  <c r="H3187" i="12" s="1"/>
  <c r="AF3187" i="12" s="1"/>
  <c r="G3183" i="12"/>
  <c r="C3183" i="12" s="1"/>
  <c r="D3183" i="12" s="1"/>
  <c r="H3183" i="12" s="1"/>
  <c r="G3157" i="12"/>
  <c r="C3157" i="12" s="1"/>
  <c r="D3157" i="12" s="1"/>
  <c r="G3152" i="12"/>
  <c r="C3152" i="12" s="1"/>
  <c r="D3152" i="12" s="1"/>
  <c r="G3173" i="12"/>
  <c r="C3173" i="12" s="1"/>
  <c r="D3173" i="12" s="1"/>
  <c r="H3173" i="12" s="1"/>
  <c r="G3164" i="12"/>
  <c r="C3164" i="12" s="1"/>
  <c r="D3164" i="12" s="1"/>
  <c r="G3122" i="12"/>
  <c r="C3122" i="12" s="1"/>
  <c r="D3122" i="12" s="1"/>
  <c r="G3126" i="12"/>
  <c r="C3126" i="12" s="1"/>
  <c r="D3126" i="12" s="1"/>
  <c r="G3177" i="12"/>
  <c r="C3177" i="12" s="1"/>
  <c r="D3177" i="12" s="1"/>
  <c r="G3169" i="12"/>
  <c r="C3169" i="12" s="1"/>
  <c r="D3169" i="12" s="1"/>
  <c r="H3169" i="12" s="1"/>
  <c r="G3139" i="12"/>
  <c r="C3139" i="12" s="1"/>
  <c r="D3139" i="12" s="1"/>
  <c r="G3132" i="12"/>
  <c r="C3132" i="12" s="1"/>
  <c r="D3132" i="12" s="1"/>
  <c r="G3135" i="12"/>
  <c r="C3135" i="12" s="1"/>
  <c r="D3135" i="12" s="1"/>
  <c r="G3130" i="12"/>
  <c r="C3130" i="12" s="1"/>
  <c r="D3130" i="12" s="1"/>
  <c r="G3084" i="12"/>
  <c r="C3084" i="12" s="1"/>
  <c r="D3084" i="12" s="1"/>
  <c r="H3084" i="12" s="1"/>
  <c r="AF3084" i="12" s="1"/>
  <c r="G3066" i="12"/>
  <c r="C3066" i="12" s="1"/>
  <c r="D3066" i="12" s="1"/>
  <c r="G3032" i="12"/>
  <c r="C3032" i="12" s="1"/>
  <c r="D3032" i="12" s="1"/>
  <c r="G3035" i="12"/>
  <c r="C3035" i="12" s="1"/>
  <c r="D3035" i="12" s="1"/>
  <c r="H3035" i="12" s="1"/>
  <c r="G3020" i="12"/>
  <c r="C3020" i="12" s="1"/>
  <c r="D3020" i="12" s="1"/>
  <c r="G3004" i="12"/>
  <c r="C3004" i="12" s="1"/>
  <c r="D3004" i="12" s="1"/>
  <c r="H3004" i="12" s="1"/>
  <c r="G3022" i="12"/>
  <c r="C3022" i="12" s="1"/>
  <c r="D3022" i="12" s="1"/>
  <c r="H3022" i="12" s="1"/>
  <c r="AF3022" i="12" s="1"/>
  <c r="G3024" i="12"/>
  <c r="C3024" i="12" s="1"/>
  <c r="D3024" i="12" s="1"/>
  <c r="H3024" i="12" s="1"/>
  <c r="AF3024" i="12" s="1"/>
  <c r="G3056" i="12"/>
  <c r="C3056" i="12" s="1"/>
  <c r="D3056" i="12" s="1"/>
  <c r="G3033" i="12"/>
  <c r="C3033" i="12" s="1"/>
  <c r="D3033" i="12" s="1"/>
  <c r="G3040" i="12"/>
  <c r="C3040" i="12" s="1"/>
  <c r="D3040" i="12" s="1"/>
  <c r="G2985" i="12"/>
  <c r="C2985" i="12" s="1"/>
  <c r="D2985" i="12" s="1"/>
  <c r="G2951" i="12"/>
  <c r="C2951" i="12" s="1"/>
  <c r="D2951" i="12" s="1"/>
  <c r="H2951" i="12" s="1"/>
  <c r="G2959" i="12"/>
  <c r="C2959" i="12" s="1"/>
  <c r="D2959" i="12" s="1"/>
  <c r="G2912" i="12"/>
  <c r="C2912" i="12" s="1"/>
  <c r="D2912" i="12" s="1"/>
  <c r="G2977" i="12"/>
  <c r="C2977" i="12" s="1"/>
  <c r="D2977" i="12" s="1"/>
  <c r="G2984" i="12"/>
  <c r="C2984" i="12" s="1"/>
  <c r="D2984" i="12" s="1"/>
  <c r="G2964" i="12"/>
  <c r="C2964" i="12" s="1"/>
  <c r="D2964" i="12" s="1"/>
  <c r="G2934" i="12"/>
  <c r="C2934" i="12" s="1"/>
  <c r="D2934" i="12" s="1"/>
  <c r="G3005" i="12"/>
  <c r="C3005" i="12" s="1"/>
  <c r="D3005" i="12" s="1"/>
  <c r="G3116" i="12"/>
  <c r="C3116" i="12" s="1"/>
  <c r="D3116" i="12" s="1"/>
  <c r="G3087" i="12"/>
  <c r="C3087" i="12" s="1"/>
  <c r="D3087" i="12" s="1"/>
  <c r="H3087" i="12" s="1"/>
  <c r="G3092" i="12"/>
  <c r="C3092" i="12" s="1"/>
  <c r="D3092" i="12" s="1"/>
  <c r="G3097" i="12"/>
  <c r="C3097" i="12" s="1"/>
  <c r="D3097" i="12" s="1"/>
  <c r="G3105" i="12"/>
  <c r="C3105" i="12" s="1"/>
  <c r="D3105" i="12" s="1"/>
  <c r="G3117" i="12"/>
  <c r="C3117" i="12" s="1"/>
  <c r="D3117" i="12" s="1"/>
  <c r="G3111" i="12"/>
  <c r="C3111" i="12" s="1"/>
  <c r="D3111" i="12" s="1"/>
  <c r="G3059" i="12"/>
  <c r="C3059" i="12" s="1"/>
  <c r="D3059" i="12" s="1"/>
  <c r="G3016" i="12"/>
  <c r="C3016" i="12" s="1"/>
  <c r="D3016" i="12" s="1"/>
  <c r="G3049" i="12"/>
  <c r="C3049" i="12" s="1"/>
  <c r="D3049" i="12" s="1"/>
  <c r="G3039" i="12"/>
  <c r="C3039" i="12" s="1"/>
  <c r="D3039" i="12" s="1"/>
  <c r="G2969" i="12"/>
  <c r="C2969" i="12" s="1"/>
  <c r="D2969" i="12" s="1"/>
  <c r="H2969" i="12" s="1"/>
  <c r="G2931" i="12"/>
  <c r="C2931" i="12" s="1"/>
  <c r="D2931" i="12" s="1"/>
  <c r="G2891" i="12"/>
  <c r="C2891" i="12" s="1"/>
  <c r="D2891" i="12" s="1"/>
  <c r="G2981" i="12"/>
  <c r="C2981" i="12" s="1"/>
  <c r="D2981" i="12" s="1"/>
  <c r="G2974" i="12"/>
  <c r="C2974" i="12" s="1"/>
  <c r="D2974" i="12" s="1"/>
  <c r="G2923" i="12"/>
  <c r="C2923" i="12" s="1"/>
  <c r="D2923" i="12" s="1"/>
  <c r="G2893" i="12"/>
  <c r="C2893" i="12" s="1"/>
  <c r="D2893" i="12" s="1"/>
  <c r="G2885" i="12"/>
  <c r="C2885" i="12" s="1"/>
  <c r="D2885" i="12" s="1"/>
  <c r="G3089" i="12"/>
  <c r="C3089" i="12" s="1"/>
  <c r="D3089" i="12" s="1"/>
  <c r="G3037" i="12"/>
  <c r="C3037" i="12" s="1"/>
  <c r="D3037" i="12" s="1"/>
  <c r="G3001" i="12"/>
  <c r="C3001" i="12" s="1"/>
  <c r="D3001" i="12" s="1"/>
  <c r="G3027" i="12"/>
  <c r="C3027" i="12" s="1"/>
  <c r="D3027" i="12" s="1"/>
  <c r="G3009" i="12"/>
  <c r="C3009" i="12" s="1"/>
  <c r="D3009" i="12" s="1"/>
  <c r="G3042" i="12"/>
  <c r="C3042" i="12" s="1"/>
  <c r="D3042" i="12" s="1"/>
  <c r="G3010" i="12"/>
  <c r="C3010" i="12" s="1"/>
  <c r="D3010" i="12" s="1"/>
  <c r="G2966" i="12"/>
  <c r="C2966" i="12" s="1"/>
  <c r="D2966" i="12" s="1"/>
  <c r="G2924" i="12"/>
  <c r="C2924" i="12" s="1"/>
  <c r="D2924" i="12" s="1"/>
  <c r="G2907" i="12"/>
  <c r="C2907" i="12" s="1"/>
  <c r="D2907" i="12" s="1"/>
  <c r="G2899" i="12"/>
  <c r="C2899" i="12" s="1"/>
  <c r="D2899" i="12" s="1"/>
  <c r="G3002" i="12"/>
  <c r="C3002" i="12" s="1"/>
  <c r="D3002" i="12" s="1"/>
  <c r="G2987" i="12"/>
  <c r="C2987" i="12" s="1"/>
  <c r="D2987" i="12" s="1"/>
  <c r="G2916" i="12"/>
  <c r="C2916" i="12" s="1"/>
  <c r="D2916" i="12" s="1"/>
  <c r="G2975" i="12"/>
  <c r="C2975" i="12" s="1"/>
  <c r="D2975" i="12" s="1"/>
  <c r="G2960" i="12"/>
  <c r="C2960" i="12" s="1"/>
  <c r="D2960" i="12" s="1"/>
  <c r="G2920" i="12"/>
  <c r="C2920" i="12" s="1"/>
  <c r="D2920" i="12" s="1"/>
  <c r="G2911" i="12"/>
  <c r="C2911" i="12" s="1"/>
  <c r="D2911" i="12" s="1"/>
  <c r="G3106" i="12"/>
  <c r="C3106" i="12" s="1"/>
  <c r="D3106" i="12" s="1"/>
  <c r="G3071" i="12"/>
  <c r="C3071" i="12" s="1"/>
  <c r="D3071" i="12" s="1"/>
  <c r="G3017" i="12"/>
  <c r="C3017" i="12" s="1"/>
  <c r="D3017" i="12" s="1"/>
  <c r="G3007" i="12"/>
  <c r="C3007" i="12" s="1"/>
  <c r="D3007" i="12" s="1"/>
  <c r="G3058" i="12"/>
  <c r="C3058" i="12" s="1"/>
  <c r="D3058" i="12" s="1"/>
  <c r="G3031" i="12"/>
  <c r="C3031" i="12" s="1"/>
  <c r="D3031" i="12" s="1"/>
  <c r="G3036" i="12"/>
  <c r="C3036" i="12" s="1"/>
  <c r="D3036" i="12" s="1"/>
  <c r="G3051" i="12"/>
  <c r="C3051" i="12" s="1"/>
  <c r="D3051" i="12" s="1"/>
  <c r="G2971" i="12"/>
  <c r="C2971" i="12" s="1"/>
  <c r="D2971" i="12" s="1"/>
  <c r="G2935" i="12"/>
  <c r="C2935" i="12" s="1"/>
  <c r="D2935" i="12" s="1"/>
  <c r="G2991" i="12"/>
  <c r="C2991" i="12" s="1"/>
  <c r="D2991" i="12" s="1"/>
  <c r="G3081" i="12"/>
  <c r="C3081" i="12" s="1"/>
  <c r="D3081" i="12" s="1"/>
  <c r="G3043" i="12"/>
  <c r="C3043" i="12" s="1"/>
  <c r="D3043" i="12" s="1"/>
  <c r="G3045" i="12"/>
  <c r="C3045" i="12" s="1"/>
  <c r="D3045" i="12" s="1"/>
  <c r="G3026" i="12"/>
  <c r="C3026" i="12" s="1"/>
  <c r="D3026" i="12" s="1"/>
  <c r="H3026" i="12" s="1"/>
  <c r="G2915" i="12"/>
  <c r="C2915" i="12" s="1"/>
  <c r="D2915" i="12" s="1"/>
  <c r="H2915" i="12" s="1"/>
  <c r="G2944" i="12"/>
  <c r="C2944" i="12" s="1"/>
  <c r="D2944" i="12" s="1"/>
  <c r="H2944" i="12" s="1"/>
  <c r="G2938" i="12"/>
  <c r="C2938" i="12" s="1"/>
  <c r="D2938" i="12" s="1"/>
  <c r="G2918" i="12"/>
  <c r="C2918" i="12" s="1"/>
  <c r="D2918" i="12" s="1"/>
  <c r="G2978" i="12"/>
  <c r="C2978" i="12" s="1"/>
  <c r="D2978" i="12" s="1"/>
  <c r="G2897" i="12"/>
  <c r="C2897" i="12" s="1"/>
  <c r="D2897" i="12" s="1"/>
  <c r="G2982" i="12"/>
  <c r="C2982" i="12" s="1"/>
  <c r="D2982" i="12" s="1"/>
  <c r="G2888" i="12"/>
  <c r="C2888" i="12" s="1"/>
  <c r="D2888" i="12" s="1"/>
  <c r="G2917" i="12"/>
  <c r="C2917" i="12" s="1"/>
  <c r="D2917" i="12" s="1"/>
  <c r="H2917" i="12" s="1"/>
  <c r="G2906" i="12"/>
  <c r="C2906" i="12" s="1"/>
  <c r="D2906" i="12" s="1"/>
  <c r="H2906" i="12" s="1"/>
  <c r="AF2906" i="12" s="1"/>
  <c r="G3160" i="12"/>
  <c r="C3160" i="12" s="1"/>
  <c r="D3160" i="12" s="1"/>
  <c r="G3149" i="12"/>
  <c r="C3149" i="12" s="1"/>
  <c r="D3149" i="12" s="1"/>
  <c r="G3099" i="12"/>
  <c r="C3099" i="12" s="1"/>
  <c r="D3099" i="12" s="1"/>
  <c r="G3102" i="12"/>
  <c r="C3102" i="12" s="1"/>
  <c r="D3102" i="12" s="1"/>
  <c r="H3102" i="12" s="1"/>
  <c r="G3112" i="12"/>
  <c r="C3112" i="12" s="1"/>
  <c r="D3112" i="12" s="1"/>
  <c r="H3112" i="12" s="1"/>
  <c r="G3072" i="12"/>
  <c r="C3072" i="12" s="1"/>
  <c r="D3072" i="12" s="1"/>
  <c r="G3098" i="12"/>
  <c r="C3098" i="12" s="1"/>
  <c r="D3098" i="12" s="1"/>
  <c r="G3055" i="12"/>
  <c r="C3055" i="12" s="1"/>
  <c r="D3055" i="12" s="1"/>
  <c r="H3055" i="12" s="1"/>
  <c r="G3013" i="12"/>
  <c r="C3013" i="12" s="1"/>
  <c r="D3013" i="12" s="1"/>
  <c r="H3013" i="12" s="1"/>
  <c r="G3034" i="12"/>
  <c r="C3034" i="12" s="1"/>
  <c r="D3034" i="12" s="1"/>
  <c r="G3030" i="12"/>
  <c r="C3030" i="12" s="1"/>
  <c r="D3030" i="12" s="1"/>
  <c r="G3014" i="12"/>
  <c r="C3014" i="12" s="1"/>
  <c r="D3014" i="12" s="1"/>
  <c r="G3006" i="12"/>
  <c r="C3006" i="12" s="1"/>
  <c r="D3006" i="12" s="1"/>
  <c r="G3028" i="12"/>
  <c r="C3028" i="12" s="1"/>
  <c r="D3028" i="12" s="1"/>
  <c r="H3028" i="12" s="1"/>
  <c r="G2895" i="12"/>
  <c r="C2895" i="12" s="1"/>
  <c r="D2895" i="12" s="1"/>
  <c r="H2895" i="12" s="1"/>
  <c r="G2948" i="12"/>
  <c r="C2948" i="12" s="1"/>
  <c r="D2948" i="12" s="1"/>
  <c r="G2928" i="12"/>
  <c r="C2928" i="12" s="1"/>
  <c r="D2928" i="12" s="1"/>
  <c r="H2928" i="12" s="1"/>
  <c r="G2903" i="12"/>
  <c r="C2903" i="12" s="1"/>
  <c r="D2903" i="12" s="1"/>
  <c r="G2910" i="12"/>
  <c r="C2910" i="12" s="1"/>
  <c r="D2910" i="12" s="1"/>
  <c r="H2910" i="12" s="1"/>
  <c r="G2940" i="12"/>
  <c r="C2940" i="12" s="1"/>
  <c r="D2940" i="12" s="1"/>
  <c r="G3086" i="12"/>
  <c r="C3086" i="12" s="1"/>
  <c r="D3086" i="12" s="1"/>
  <c r="G3065" i="12"/>
  <c r="C3065" i="12" s="1"/>
  <c r="D3065" i="12" s="1"/>
  <c r="H3065" i="12" s="1"/>
  <c r="G3061" i="12"/>
  <c r="C3061" i="12" s="1"/>
  <c r="D3061" i="12" s="1"/>
  <c r="H3061" i="12" s="1"/>
  <c r="G3085" i="12"/>
  <c r="C3085" i="12" s="1"/>
  <c r="D3085" i="12" s="1"/>
  <c r="G3104" i="12"/>
  <c r="C3104" i="12" s="1"/>
  <c r="D3104" i="12" s="1"/>
  <c r="H3104" i="12" s="1"/>
  <c r="G3096" i="12"/>
  <c r="C3096" i="12" s="1"/>
  <c r="D3096" i="12" s="1"/>
  <c r="G3053" i="12"/>
  <c r="C3053" i="12" s="1"/>
  <c r="D3053" i="12" s="1"/>
  <c r="H3053" i="12" s="1"/>
  <c r="G3048" i="12"/>
  <c r="C3048" i="12" s="1"/>
  <c r="D3048" i="12" s="1"/>
  <c r="H3048" i="12" s="1"/>
  <c r="G2998" i="12"/>
  <c r="C2998" i="12" s="1"/>
  <c r="D2998" i="12" s="1"/>
  <c r="H2998" i="12" s="1"/>
  <c r="AF2998" i="12" s="1"/>
  <c r="G2973" i="12"/>
  <c r="C2973" i="12" s="1"/>
  <c r="D2973" i="12" s="1"/>
  <c r="H2973" i="12" s="1"/>
  <c r="G2957" i="12"/>
  <c r="C2957" i="12" s="1"/>
  <c r="D2957" i="12" s="1"/>
  <c r="G2883" i="12"/>
  <c r="C2883" i="12" s="1"/>
  <c r="D2883" i="12" s="1"/>
  <c r="H2883" i="12" s="1"/>
  <c r="G2980" i="12"/>
  <c r="C2980" i="12" s="1"/>
  <c r="D2980" i="12" s="1"/>
  <c r="G2953" i="12"/>
  <c r="C2953" i="12" s="1"/>
  <c r="D2953" i="12" s="1"/>
  <c r="H2953" i="12" s="1"/>
  <c r="G2993" i="12"/>
  <c r="C2993" i="12" s="1"/>
  <c r="D2993" i="12" s="1"/>
  <c r="G2943" i="12"/>
  <c r="C2943" i="12" s="1"/>
  <c r="D2943" i="12" s="1"/>
  <c r="G3082" i="12"/>
  <c r="C3082" i="12" s="1"/>
  <c r="D3082" i="12" s="1"/>
  <c r="H3082" i="12" s="1"/>
  <c r="G3067" i="12"/>
  <c r="C3067" i="12" s="1"/>
  <c r="D3067" i="12" s="1"/>
  <c r="H3067" i="12" s="1"/>
  <c r="G3076" i="12"/>
  <c r="C3076" i="12" s="1"/>
  <c r="D3076" i="12" s="1"/>
  <c r="G3113" i="12"/>
  <c r="C3113" i="12" s="1"/>
  <c r="D3113" i="12" s="1"/>
  <c r="H3113" i="12" s="1"/>
  <c r="AF3113" i="12" s="1"/>
  <c r="G3101" i="12"/>
  <c r="C3101" i="12" s="1"/>
  <c r="D3101" i="12" s="1"/>
  <c r="H3101" i="12" s="1"/>
  <c r="G3077" i="12"/>
  <c r="C3077" i="12" s="1"/>
  <c r="D3077" i="12" s="1"/>
  <c r="H3077" i="12" s="1"/>
  <c r="G3015" i="12"/>
  <c r="C3015" i="12" s="1"/>
  <c r="D3015" i="12" s="1"/>
  <c r="G2925" i="12"/>
  <c r="C2925" i="12" s="1"/>
  <c r="D2925" i="12" s="1"/>
  <c r="G2986" i="12"/>
  <c r="C2986" i="12" s="1"/>
  <c r="D2986" i="12" s="1"/>
  <c r="G2886" i="12"/>
  <c r="C2886" i="12" s="1"/>
  <c r="D2886" i="12" s="1"/>
  <c r="H2886" i="12" s="1"/>
  <c r="G2983" i="12"/>
  <c r="C2983" i="12" s="1"/>
  <c r="D2983" i="12" s="1"/>
  <c r="H2983" i="12" s="1"/>
  <c r="G2979" i="12"/>
  <c r="C2979" i="12" s="1"/>
  <c r="D2979" i="12" s="1"/>
  <c r="G2955" i="12"/>
  <c r="C2955" i="12" s="1"/>
  <c r="D2955" i="12" s="1"/>
  <c r="H2955" i="12" s="1"/>
  <c r="G2962" i="12"/>
  <c r="C2962" i="12" s="1"/>
  <c r="D2962" i="12" s="1"/>
  <c r="H2962" i="12" s="1"/>
  <c r="G2992" i="12"/>
  <c r="C2992" i="12" s="1"/>
  <c r="D2992" i="12" s="1"/>
  <c r="G2921" i="12"/>
  <c r="C2921" i="12" s="1"/>
  <c r="D2921" i="12" s="1"/>
  <c r="G2995" i="12"/>
  <c r="C2995" i="12" s="1"/>
  <c r="D2995" i="12" s="1"/>
  <c r="G2919" i="12"/>
  <c r="C2919" i="12" s="1"/>
  <c r="D2919" i="12" s="1"/>
  <c r="G3138" i="12"/>
  <c r="C3138" i="12" s="1"/>
  <c r="D3138" i="12" s="1"/>
  <c r="G3110" i="12"/>
  <c r="C3110" i="12" s="1"/>
  <c r="D3110" i="12" s="1"/>
  <c r="G3073" i="12"/>
  <c r="C3073" i="12" s="1"/>
  <c r="D3073" i="12" s="1"/>
  <c r="G3108" i="12"/>
  <c r="C3108" i="12" s="1"/>
  <c r="D3108" i="12" s="1"/>
  <c r="H3108" i="12" s="1"/>
  <c r="G3074" i="12"/>
  <c r="C3074" i="12" s="1"/>
  <c r="D3074" i="12" s="1"/>
  <c r="G3094" i="12"/>
  <c r="C3094" i="12" s="1"/>
  <c r="D3094" i="12" s="1"/>
  <c r="G3069" i="12"/>
  <c r="C3069" i="12" s="1"/>
  <c r="D3069" i="12" s="1"/>
  <c r="G3018" i="12"/>
  <c r="C3018" i="12" s="1"/>
  <c r="D3018" i="12" s="1"/>
  <c r="G3052" i="12"/>
  <c r="C3052" i="12" s="1"/>
  <c r="D3052" i="12" s="1"/>
  <c r="G3023" i="12"/>
  <c r="C3023" i="12" s="1"/>
  <c r="D3023" i="12" s="1"/>
  <c r="H3023" i="12" s="1"/>
  <c r="G3038" i="12"/>
  <c r="C3038" i="12" s="1"/>
  <c r="D3038" i="12" s="1"/>
  <c r="G3057" i="12"/>
  <c r="C3057" i="12" s="1"/>
  <c r="D3057" i="12" s="1"/>
  <c r="H3057" i="12" s="1"/>
  <c r="G2930" i="12"/>
  <c r="C2930" i="12" s="1"/>
  <c r="D2930" i="12" s="1"/>
  <c r="H2930" i="12" s="1"/>
  <c r="G2976" i="12"/>
  <c r="C2976" i="12" s="1"/>
  <c r="D2976" i="12" s="1"/>
  <c r="G2954" i="12"/>
  <c r="C2954" i="12" s="1"/>
  <c r="D2954" i="12" s="1"/>
  <c r="G2889" i="12"/>
  <c r="C2889" i="12" s="1"/>
  <c r="D2889" i="12" s="1"/>
  <c r="H2889" i="12" s="1"/>
  <c r="G2968" i="12"/>
  <c r="C2968" i="12" s="1"/>
  <c r="D2968" i="12" s="1"/>
  <c r="G2946" i="12"/>
  <c r="C2946" i="12" s="1"/>
  <c r="D2946" i="12" s="1"/>
  <c r="H2946" i="12" s="1"/>
  <c r="G2936" i="12"/>
  <c r="C2936" i="12" s="1"/>
  <c r="D2936" i="12" s="1"/>
  <c r="G2908" i="12"/>
  <c r="C2908" i="12" s="1"/>
  <c r="D2908" i="12" s="1"/>
  <c r="G2896" i="12"/>
  <c r="C2896" i="12" s="1"/>
  <c r="D2896" i="12" s="1"/>
  <c r="H2896" i="12" s="1"/>
  <c r="G2937" i="12"/>
  <c r="C2937" i="12" s="1"/>
  <c r="D2937" i="12" s="1"/>
  <c r="G2926" i="12"/>
  <c r="C2926" i="12" s="1"/>
  <c r="D2926" i="12" s="1"/>
  <c r="G2961" i="12"/>
  <c r="C2961" i="12" s="1"/>
  <c r="D2961" i="12" s="1"/>
  <c r="G2956" i="12"/>
  <c r="C2956" i="12" s="1"/>
  <c r="D2956" i="12" s="1"/>
  <c r="G2932" i="12"/>
  <c r="C2932" i="12" s="1"/>
  <c r="D2932" i="12" s="1"/>
  <c r="H2932" i="12" s="1"/>
  <c r="G2922" i="12"/>
  <c r="C2922" i="12" s="1"/>
  <c r="D2922" i="12" s="1"/>
  <c r="H2922" i="12" s="1"/>
  <c r="G2994" i="12"/>
  <c r="C2994" i="12" s="1"/>
  <c r="D2994" i="12" s="1"/>
  <c r="G2967" i="12"/>
  <c r="C2967" i="12" s="1"/>
  <c r="D2967" i="12" s="1"/>
  <c r="H2967" i="12" s="1"/>
  <c r="G3125" i="12"/>
  <c r="C3125" i="12" s="1"/>
  <c r="D3125" i="12" s="1"/>
  <c r="H3125" i="12" s="1"/>
  <c r="G3095" i="12"/>
  <c r="C3095" i="12" s="1"/>
  <c r="D3095" i="12" s="1"/>
  <c r="H3095" i="12" s="1"/>
  <c r="G3075" i="12"/>
  <c r="C3075" i="12" s="1"/>
  <c r="D3075" i="12" s="1"/>
  <c r="G3091" i="12"/>
  <c r="C3091" i="12" s="1"/>
  <c r="D3091" i="12" s="1"/>
  <c r="G3080" i="12"/>
  <c r="C3080" i="12" s="1"/>
  <c r="D3080" i="12" s="1"/>
  <c r="G3003" i="12"/>
  <c r="C3003" i="12" s="1"/>
  <c r="D3003" i="12" s="1"/>
  <c r="G3050" i="12"/>
  <c r="C3050" i="12" s="1"/>
  <c r="D3050" i="12" s="1"/>
  <c r="H3050" i="12" s="1"/>
  <c r="G3008" i="12"/>
  <c r="C3008" i="12" s="1"/>
  <c r="D3008" i="12" s="1"/>
  <c r="G3063" i="12"/>
  <c r="C3063" i="12" s="1"/>
  <c r="D3063" i="12" s="1"/>
  <c r="H3063" i="12" s="1"/>
  <c r="G3021" i="12"/>
  <c r="C3021" i="12" s="1"/>
  <c r="D3021" i="12" s="1"/>
  <c r="H3021" i="12" s="1"/>
  <c r="G3011" i="12"/>
  <c r="C3011" i="12" s="1"/>
  <c r="D3011" i="12" s="1"/>
  <c r="H3011" i="12" s="1"/>
  <c r="G2988" i="12"/>
  <c r="C2988" i="12" s="1"/>
  <c r="D2988" i="12" s="1"/>
  <c r="H2988" i="12" s="1"/>
  <c r="AF2988" i="12" s="1"/>
  <c r="G2952" i="12"/>
  <c r="C2952" i="12" s="1"/>
  <c r="D2952" i="12" s="1"/>
  <c r="H2952" i="12" s="1"/>
  <c r="G2990" i="12"/>
  <c r="C2990" i="12" s="1"/>
  <c r="D2990" i="12" s="1"/>
  <c r="H2990" i="12" s="1"/>
  <c r="G2941" i="12"/>
  <c r="C2941" i="12" s="1"/>
  <c r="D2941" i="12" s="1"/>
  <c r="H2941" i="12" s="1"/>
  <c r="G2901" i="12"/>
  <c r="C2901" i="12" s="1"/>
  <c r="D2901" i="12" s="1"/>
  <c r="H2901" i="12" s="1"/>
  <c r="G2950" i="12"/>
  <c r="C2950" i="12" s="1"/>
  <c r="D2950" i="12" s="1"/>
  <c r="H2950" i="12" s="1"/>
  <c r="AF2950" i="12" s="1"/>
  <c r="G2945" i="12"/>
  <c r="C2945" i="12" s="1"/>
  <c r="D2945" i="12" s="1"/>
  <c r="H2945" i="12" s="1"/>
  <c r="G2942" i="12"/>
  <c r="C2942" i="12" s="1"/>
  <c r="D2942" i="12" s="1"/>
  <c r="G2927" i="12"/>
  <c r="C2927" i="12" s="1"/>
  <c r="D2927" i="12" s="1"/>
  <c r="H2927" i="12" s="1"/>
  <c r="AF2927" i="12" s="1"/>
  <c r="G2933" i="12"/>
  <c r="C2933" i="12" s="1"/>
  <c r="D2933" i="12" s="1"/>
  <c r="G2989" i="12"/>
  <c r="C2989" i="12" s="1"/>
  <c r="D2989" i="12" s="1"/>
  <c r="H2989" i="12" s="1"/>
  <c r="G2914" i="12"/>
  <c r="C2914" i="12" s="1"/>
  <c r="D2914" i="12" s="1"/>
  <c r="G2905" i="12"/>
  <c r="C2905" i="12" s="1"/>
  <c r="D2905" i="12" s="1"/>
  <c r="G2892" i="12"/>
  <c r="C2892" i="12" s="1"/>
  <c r="D2892" i="12" s="1"/>
  <c r="H2892" i="12" s="1"/>
  <c r="AF2892" i="12" s="1"/>
  <c r="G3114" i="12"/>
  <c r="C3114" i="12" s="1"/>
  <c r="D3114" i="12" s="1"/>
  <c r="G3088" i="12"/>
  <c r="C3088" i="12" s="1"/>
  <c r="D3088" i="12" s="1"/>
  <c r="H3088" i="12" s="1"/>
  <c r="AF3088" i="12" s="1"/>
  <c r="G3103" i="12"/>
  <c r="C3103" i="12" s="1"/>
  <c r="D3103" i="12" s="1"/>
  <c r="G3100" i="12"/>
  <c r="C3100" i="12" s="1"/>
  <c r="D3100" i="12" s="1"/>
  <c r="H3100" i="12" s="1"/>
  <c r="G3068" i="12"/>
  <c r="C3068" i="12" s="1"/>
  <c r="D3068" i="12" s="1"/>
  <c r="G3070" i="12"/>
  <c r="C3070" i="12" s="1"/>
  <c r="D3070" i="12" s="1"/>
  <c r="G3078" i="12"/>
  <c r="C3078" i="12" s="1"/>
  <c r="D3078" i="12" s="1"/>
  <c r="G3064" i="12"/>
  <c r="C3064" i="12" s="1"/>
  <c r="D3064" i="12" s="1"/>
  <c r="H3064" i="12" s="1"/>
  <c r="AF3064" i="12" s="1"/>
  <c r="G3029" i="12"/>
  <c r="C3029" i="12" s="1"/>
  <c r="D3029" i="12" s="1"/>
  <c r="H3029" i="12" s="1"/>
  <c r="G3019" i="12"/>
  <c r="C3019" i="12" s="1"/>
  <c r="D3019" i="12" s="1"/>
  <c r="H3019" i="12" s="1"/>
  <c r="G3012" i="12"/>
  <c r="C3012" i="12" s="1"/>
  <c r="D3012" i="12" s="1"/>
  <c r="G3060" i="12"/>
  <c r="C3060" i="12" s="1"/>
  <c r="D3060" i="12" s="1"/>
  <c r="H3060" i="12" s="1"/>
  <c r="G2894" i="12"/>
  <c r="C2894" i="12" s="1"/>
  <c r="D2894" i="12" s="1"/>
  <c r="G2997" i="12"/>
  <c r="C2997" i="12" s="1"/>
  <c r="D2997" i="12" s="1"/>
  <c r="H2997" i="12" s="1"/>
  <c r="AF2997" i="12" s="1"/>
  <c r="G2929" i="12"/>
  <c r="C2929" i="12" s="1"/>
  <c r="D2929" i="12" s="1"/>
  <c r="G2949" i="12"/>
  <c r="C2949" i="12" s="1"/>
  <c r="D2949" i="12" s="1"/>
  <c r="G2963" i="12"/>
  <c r="C2963" i="12" s="1"/>
  <c r="D2963" i="12" s="1"/>
  <c r="H2963" i="12" s="1"/>
  <c r="G2939" i="12"/>
  <c r="C2939" i="12" s="1"/>
  <c r="D2939" i="12" s="1"/>
  <c r="G2902" i="12"/>
  <c r="C2902" i="12" s="1"/>
  <c r="D2902" i="12" s="1"/>
  <c r="H2902" i="12" s="1"/>
  <c r="AF2902" i="12" s="1"/>
  <c r="G2898" i="12"/>
  <c r="C2898" i="12" s="1"/>
  <c r="D2898" i="12" s="1"/>
  <c r="G2890" i="12"/>
  <c r="C2890" i="12" s="1"/>
  <c r="D2890" i="12" s="1"/>
  <c r="G2909" i="12"/>
  <c r="C2909" i="12" s="1"/>
  <c r="D2909" i="12" s="1"/>
  <c r="G3000" i="12"/>
  <c r="C3000" i="12" s="1"/>
  <c r="D3000" i="12" s="1"/>
  <c r="G3118" i="12"/>
  <c r="C3118" i="12" s="1"/>
  <c r="D3118" i="12" s="1"/>
  <c r="H3118" i="12" s="1"/>
  <c r="AF3118" i="12" s="1"/>
  <c r="G3062" i="12"/>
  <c r="C3062" i="12" s="1"/>
  <c r="D3062" i="12" s="1"/>
  <c r="H3062" i="12" s="1"/>
  <c r="G3079" i="12"/>
  <c r="C3079" i="12" s="1"/>
  <c r="D3079" i="12" s="1"/>
  <c r="G3115" i="12"/>
  <c r="C3115" i="12" s="1"/>
  <c r="D3115" i="12" s="1"/>
  <c r="G3107" i="12"/>
  <c r="C3107" i="12" s="1"/>
  <c r="D3107" i="12" s="1"/>
  <c r="H3107" i="12" s="1"/>
  <c r="G3083" i="12"/>
  <c r="C3083" i="12" s="1"/>
  <c r="D3083" i="12" s="1"/>
  <c r="G3093" i="12"/>
  <c r="C3093" i="12" s="1"/>
  <c r="D3093" i="12" s="1"/>
  <c r="H3093" i="12" s="1"/>
  <c r="AF3093" i="12" s="1"/>
  <c r="G3109" i="12"/>
  <c r="C3109" i="12" s="1"/>
  <c r="D3109" i="12" s="1"/>
  <c r="G3090" i="12"/>
  <c r="C3090" i="12" s="1"/>
  <c r="D3090" i="12" s="1"/>
  <c r="G3044" i="12"/>
  <c r="C3044" i="12" s="1"/>
  <c r="D3044" i="12" s="1"/>
  <c r="H3044" i="12" s="1"/>
  <c r="G3047" i="12"/>
  <c r="C3047" i="12" s="1"/>
  <c r="D3047" i="12" s="1"/>
  <c r="H3047" i="12" s="1"/>
  <c r="G3025" i="12"/>
  <c r="C3025" i="12" s="1"/>
  <c r="D3025" i="12" s="1"/>
  <c r="H3025" i="12" s="1"/>
  <c r="G3054" i="12"/>
  <c r="C3054" i="12" s="1"/>
  <c r="D3054" i="12" s="1"/>
  <c r="G3046" i="12"/>
  <c r="C3046" i="12" s="1"/>
  <c r="D3046" i="12" s="1"/>
  <c r="G3041" i="12"/>
  <c r="C3041" i="12" s="1"/>
  <c r="D3041" i="12" s="1"/>
  <c r="H3041" i="12" s="1"/>
  <c r="G2904" i="12"/>
  <c r="C2904" i="12" s="1"/>
  <c r="D2904" i="12" s="1"/>
  <c r="G2972" i="12"/>
  <c r="C2972" i="12" s="1"/>
  <c r="D2972" i="12" s="1"/>
  <c r="H2972" i="12" s="1"/>
  <c r="G2958" i="12"/>
  <c r="C2958" i="12" s="1"/>
  <c r="D2958" i="12" s="1"/>
  <c r="G2947" i="12"/>
  <c r="C2947" i="12" s="1"/>
  <c r="D2947" i="12" s="1"/>
  <c r="G2970" i="12"/>
  <c r="C2970" i="12" s="1"/>
  <c r="D2970" i="12" s="1"/>
  <c r="G2913" i="12"/>
  <c r="C2913" i="12" s="1"/>
  <c r="D2913" i="12" s="1"/>
  <c r="G2900" i="12"/>
  <c r="C2900" i="12" s="1"/>
  <c r="D2900" i="12" s="1"/>
  <c r="G2880" i="12"/>
  <c r="C2880" i="12" s="1"/>
  <c r="D2880" i="12" s="1"/>
  <c r="G2884" i="12"/>
  <c r="C2884" i="12" s="1"/>
  <c r="D2884" i="12" s="1"/>
  <c r="G2996" i="12"/>
  <c r="C2996" i="12" s="1"/>
  <c r="D2996" i="12" s="1"/>
  <c r="G2965" i="12"/>
  <c r="C2965" i="12" s="1"/>
  <c r="D2965" i="12" s="1"/>
  <c r="G2999" i="12"/>
  <c r="C2999" i="12" s="1"/>
  <c r="D2999" i="12" s="1"/>
  <c r="G2887" i="12"/>
  <c r="C2887" i="12" s="1"/>
  <c r="D2887" i="12" s="1"/>
  <c r="H2887" i="12" s="1"/>
  <c r="AF2887" i="12" s="1"/>
  <c r="G2879" i="12"/>
  <c r="C2879" i="12" s="1"/>
  <c r="D2879" i="12" s="1"/>
  <c r="G2797" i="12"/>
  <c r="C2797" i="12" s="1"/>
  <c r="D2797" i="12" s="1"/>
  <c r="G2784" i="12"/>
  <c r="C2784" i="12" s="1"/>
  <c r="D2784" i="12" s="1"/>
  <c r="G2775" i="12"/>
  <c r="C2775" i="12" s="1"/>
  <c r="D2775" i="12" s="1"/>
  <c r="H2775" i="12" s="1"/>
  <c r="AF2775" i="12" s="1"/>
  <c r="G2779" i="12"/>
  <c r="C2779" i="12" s="1"/>
  <c r="D2779" i="12" s="1"/>
  <c r="H2779" i="12" s="1"/>
  <c r="G2871" i="12"/>
  <c r="C2871" i="12" s="1"/>
  <c r="D2871" i="12" s="1"/>
  <c r="H2871" i="12" s="1"/>
  <c r="G2794" i="12"/>
  <c r="C2794" i="12" s="1"/>
  <c r="D2794" i="12" s="1"/>
  <c r="G2808" i="12"/>
  <c r="C2808" i="12" s="1"/>
  <c r="D2808" i="12" s="1"/>
  <c r="G2877" i="12"/>
  <c r="C2877" i="12" s="1"/>
  <c r="D2877" i="12" s="1"/>
  <c r="G2855" i="12"/>
  <c r="C2855" i="12" s="1"/>
  <c r="D2855" i="12" s="1"/>
  <c r="G2758" i="12"/>
  <c r="C2758" i="12" s="1"/>
  <c r="D2758" i="12" s="1"/>
  <c r="H2758" i="12" s="1"/>
  <c r="G2874" i="12"/>
  <c r="C2874" i="12" s="1"/>
  <c r="D2874" i="12" s="1"/>
  <c r="G2876" i="12"/>
  <c r="C2876" i="12" s="1"/>
  <c r="D2876" i="12" s="1"/>
  <c r="G2845" i="12"/>
  <c r="C2845" i="12" s="1"/>
  <c r="D2845" i="12" s="1"/>
  <c r="G2830" i="12"/>
  <c r="C2830" i="12" s="1"/>
  <c r="D2830" i="12" s="1"/>
  <c r="G2774" i="12"/>
  <c r="C2774" i="12" s="1"/>
  <c r="D2774" i="12" s="1"/>
  <c r="H2774" i="12" s="1"/>
  <c r="AF2774" i="12" s="1"/>
  <c r="G2822" i="12"/>
  <c r="C2822" i="12" s="1"/>
  <c r="D2822" i="12" s="1"/>
  <c r="G2814" i="12"/>
  <c r="C2814" i="12" s="1"/>
  <c r="D2814" i="12" s="1"/>
  <c r="G2791" i="12"/>
  <c r="C2791" i="12" s="1"/>
  <c r="D2791" i="12" s="1"/>
  <c r="G2768" i="12"/>
  <c r="C2768" i="12" s="1"/>
  <c r="D2768" i="12" s="1"/>
  <c r="G2787" i="12"/>
  <c r="C2787" i="12" s="1"/>
  <c r="D2787" i="12" s="1"/>
  <c r="H2787" i="12" s="1"/>
  <c r="AF2787" i="12" s="1"/>
  <c r="G2860" i="12"/>
  <c r="C2860" i="12" s="1"/>
  <c r="D2860" i="12" s="1"/>
  <c r="G2837" i="12"/>
  <c r="C2837" i="12" s="1"/>
  <c r="D2837" i="12" s="1"/>
  <c r="G2762" i="12"/>
  <c r="C2762" i="12" s="1"/>
  <c r="D2762" i="12" s="1"/>
  <c r="G2803" i="12"/>
  <c r="C2803" i="12" s="1"/>
  <c r="D2803" i="12" s="1"/>
  <c r="H2803" i="12" s="1"/>
  <c r="G2796" i="12"/>
  <c r="C2796" i="12" s="1"/>
  <c r="D2796" i="12" s="1"/>
  <c r="G2866" i="12"/>
  <c r="C2866" i="12" s="1"/>
  <c r="D2866" i="12" s="1"/>
  <c r="G2807" i="12"/>
  <c r="C2807" i="12" s="1"/>
  <c r="D2807" i="12" s="1"/>
  <c r="G2763" i="12"/>
  <c r="C2763" i="12" s="1"/>
  <c r="D2763" i="12" s="1"/>
  <c r="G2834" i="12"/>
  <c r="C2834" i="12" s="1"/>
  <c r="D2834" i="12" s="1"/>
  <c r="G2856" i="12"/>
  <c r="C2856" i="12" s="1"/>
  <c r="D2856" i="12" s="1"/>
  <c r="G2821" i="12"/>
  <c r="C2821" i="12" s="1"/>
  <c r="D2821" i="12" s="1"/>
  <c r="G2882" i="12"/>
  <c r="C2882" i="12" s="1"/>
  <c r="D2882" i="12" s="1"/>
  <c r="H2882" i="12" s="1"/>
  <c r="G2839" i="12"/>
  <c r="C2839" i="12" s="1"/>
  <c r="D2839" i="12" s="1"/>
  <c r="G2829" i="12"/>
  <c r="C2829" i="12" s="1"/>
  <c r="D2829" i="12" s="1"/>
  <c r="G2798" i="12"/>
  <c r="C2798" i="12" s="1"/>
  <c r="D2798" i="12" s="1"/>
  <c r="G2790" i="12"/>
  <c r="C2790" i="12" s="1"/>
  <c r="D2790" i="12" s="1"/>
  <c r="G2817" i="12"/>
  <c r="C2817" i="12" s="1"/>
  <c r="D2817" i="12" s="1"/>
  <c r="H2817" i="12" s="1"/>
  <c r="AF2817" i="12" s="1"/>
  <c r="G2848" i="12"/>
  <c r="C2848" i="12" s="1"/>
  <c r="D2848" i="12" s="1"/>
  <c r="G2846" i="12"/>
  <c r="C2846" i="12" s="1"/>
  <c r="D2846" i="12" s="1"/>
  <c r="G2795" i="12"/>
  <c r="C2795" i="12" s="1"/>
  <c r="D2795" i="12" s="1"/>
  <c r="G2857" i="12"/>
  <c r="C2857" i="12" s="1"/>
  <c r="D2857" i="12" s="1"/>
  <c r="H2857" i="12" s="1"/>
  <c r="G2827" i="12"/>
  <c r="C2827" i="12" s="1"/>
  <c r="D2827" i="12" s="1"/>
  <c r="H2827" i="12" s="1"/>
  <c r="G2802" i="12"/>
  <c r="C2802" i="12" s="1"/>
  <c r="D2802" i="12" s="1"/>
  <c r="G2861" i="12"/>
  <c r="C2861" i="12" s="1"/>
  <c r="D2861" i="12" s="1"/>
  <c r="G2783" i="12"/>
  <c r="C2783" i="12" s="1"/>
  <c r="D2783" i="12" s="1"/>
  <c r="H2783" i="12" s="1"/>
  <c r="G2847" i="12"/>
  <c r="C2847" i="12" s="1"/>
  <c r="D2847" i="12" s="1"/>
  <c r="G2825" i="12"/>
  <c r="C2825" i="12" s="1"/>
  <c r="D2825" i="12" s="1"/>
  <c r="G2766" i="12"/>
  <c r="C2766" i="12" s="1"/>
  <c r="D2766" i="12" s="1"/>
  <c r="H2766" i="12" s="1"/>
  <c r="AF2766" i="12" s="1"/>
  <c r="G2777" i="12"/>
  <c r="C2777" i="12" s="1"/>
  <c r="D2777" i="12" s="1"/>
  <c r="H2777" i="12" s="1"/>
  <c r="G2813" i="12"/>
  <c r="C2813" i="12" s="1"/>
  <c r="D2813" i="12" s="1"/>
  <c r="H2813" i="12" s="1"/>
  <c r="G2854" i="12"/>
  <c r="C2854" i="12" s="1"/>
  <c r="D2854" i="12" s="1"/>
  <c r="G2852" i="12"/>
  <c r="C2852" i="12" s="1"/>
  <c r="D2852" i="12" s="1"/>
  <c r="G2806" i="12"/>
  <c r="C2806" i="12" s="1"/>
  <c r="D2806" i="12" s="1"/>
  <c r="G2816" i="12"/>
  <c r="C2816" i="12" s="1"/>
  <c r="D2816" i="12" s="1"/>
  <c r="H2816" i="12" s="1"/>
  <c r="G2789" i="12"/>
  <c r="C2789" i="12" s="1"/>
  <c r="D2789" i="12" s="1"/>
  <c r="G2811" i="12"/>
  <c r="C2811" i="12" s="1"/>
  <c r="D2811" i="12" s="1"/>
  <c r="G2801" i="12"/>
  <c r="C2801" i="12" s="1"/>
  <c r="D2801" i="12" s="1"/>
  <c r="G2836" i="12"/>
  <c r="C2836" i="12" s="1"/>
  <c r="D2836" i="12" s="1"/>
  <c r="G2770" i="12"/>
  <c r="C2770" i="12" s="1"/>
  <c r="D2770" i="12" s="1"/>
  <c r="G2881" i="12"/>
  <c r="C2881" i="12" s="1"/>
  <c r="D2881" i="12" s="1"/>
  <c r="G2850" i="12"/>
  <c r="C2850" i="12" s="1"/>
  <c r="D2850" i="12" s="1"/>
  <c r="G2873" i="12"/>
  <c r="C2873" i="12" s="1"/>
  <c r="D2873" i="12" s="1"/>
  <c r="G2800" i="12"/>
  <c r="C2800" i="12" s="1"/>
  <c r="D2800" i="12" s="1"/>
  <c r="G2878" i="12"/>
  <c r="C2878" i="12" s="1"/>
  <c r="D2878" i="12" s="1"/>
  <c r="G2858" i="12"/>
  <c r="C2858" i="12" s="1"/>
  <c r="D2858" i="12" s="1"/>
  <c r="G2805" i="12"/>
  <c r="C2805" i="12" s="1"/>
  <c r="D2805" i="12" s="1"/>
  <c r="G2767" i="12"/>
  <c r="C2767" i="12" s="1"/>
  <c r="D2767" i="12" s="1"/>
  <c r="G2760" i="12"/>
  <c r="C2760" i="12" s="1"/>
  <c r="D2760" i="12" s="1"/>
  <c r="G2782" i="12"/>
  <c r="C2782" i="12" s="1"/>
  <c r="D2782" i="12" s="1"/>
  <c r="G2776" i="12"/>
  <c r="C2776" i="12" s="1"/>
  <c r="D2776" i="12" s="1"/>
  <c r="G2781" i="12"/>
  <c r="C2781" i="12" s="1"/>
  <c r="D2781" i="12" s="1"/>
  <c r="G2824" i="12"/>
  <c r="C2824" i="12" s="1"/>
  <c r="D2824" i="12" s="1"/>
  <c r="G2843" i="12"/>
  <c r="C2843" i="12" s="1"/>
  <c r="D2843" i="12" s="1"/>
  <c r="G2785" i="12"/>
  <c r="C2785" i="12" s="1"/>
  <c r="D2785" i="12" s="1"/>
  <c r="G2815" i="12"/>
  <c r="C2815" i="12" s="1"/>
  <c r="D2815" i="12" s="1"/>
  <c r="G2788" i="12"/>
  <c r="C2788" i="12" s="1"/>
  <c r="D2788" i="12" s="1"/>
  <c r="H2788" i="12" s="1"/>
  <c r="AF2788" i="12" s="1"/>
  <c r="G2870" i="12"/>
  <c r="C2870" i="12" s="1"/>
  <c r="D2870" i="12" s="1"/>
  <c r="G2828" i="12"/>
  <c r="C2828" i="12" s="1"/>
  <c r="D2828" i="12" s="1"/>
  <c r="H2828" i="12" s="1"/>
  <c r="G2865" i="12"/>
  <c r="C2865" i="12" s="1"/>
  <c r="D2865" i="12" s="1"/>
  <c r="G2853" i="12"/>
  <c r="C2853" i="12" s="1"/>
  <c r="D2853" i="12" s="1"/>
  <c r="G2835" i="12"/>
  <c r="C2835" i="12" s="1"/>
  <c r="D2835" i="12" s="1"/>
  <c r="G2859" i="12"/>
  <c r="C2859" i="12" s="1"/>
  <c r="D2859" i="12" s="1"/>
  <c r="G2820" i="12"/>
  <c r="C2820" i="12" s="1"/>
  <c r="D2820" i="12" s="1"/>
  <c r="G2809" i="12"/>
  <c r="C2809" i="12" s="1"/>
  <c r="D2809" i="12" s="1"/>
  <c r="G2842" i="12"/>
  <c r="C2842" i="12" s="1"/>
  <c r="D2842" i="12" s="1"/>
  <c r="G2869" i="12"/>
  <c r="C2869" i="12" s="1"/>
  <c r="D2869" i="12" s="1"/>
  <c r="G2840" i="12"/>
  <c r="C2840" i="12" s="1"/>
  <c r="D2840" i="12" s="1"/>
  <c r="G2818" i="12"/>
  <c r="C2818" i="12" s="1"/>
  <c r="D2818" i="12" s="1"/>
  <c r="G2778" i="12"/>
  <c r="C2778" i="12" s="1"/>
  <c r="D2778" i="12" s="1"/>
  <c r="G2764" i="12"/>
  <c r="C2764" i="12" s="1"/>
  <c r="D2764" i="12" s="1"/>
  <c r="H2764" i="12" s="1"/>
  <c r="AF2764" i="12" s="1"/>
  <c r="G2841" i="12"/>
  <c r="C2841" i="12" s="1"/>
  <c r="D2841" i="12" s="1"/>
  <c r="G2804" i="12"/>
  <c r="C2804" i="12" s="1"/>
  <c r="D2804" i="12" s="1"/>
  <c r="G2773" i="12"/>
  <c r="C2773" i="12" s="1"/>
  <c r="D2773" i="12" s="1"/>
  <c r="G2786" i="12"/>
  <c r="C2786" i="12" s="1"/>
  <c r="D2786" i="12" s="1"/>
  <c r="G2862" i="12"/>
  <c r="C2862" i="12" s="1"/>
  <c r="D2862" i="12" s="1"/>
  <c r="H2862" i="12" s="1"/>
  <c r="G2831" i="12"/>
  <c r="C2831" i="12" s="1"/>
  <c r="D2831" i="12" s="1"/>
  <c r="G2826" i="12"/>
  <c r="C2826" i="12" s="1"/>
  <c r="D2826" i="12" s="1"/>
  <c r="G2823" i="12"/>
  <c r="C2823" i="12" s="1"/>
  <c r="D2823" i="12" s="1"/>
  <c r="G2810" i="12"/>
  <c r="C2810" i="12" s="1"/>
  <c r="D2810" i="12" s="1"/>
  <c r="G2868" i="12"/>
  <c r="C2868" i="12" s="1"/>
  <c r="D2868" i="12" s="1"/>
  <c r="H2868" i="12" s="1"/>
  <c r="G2832" i="12"/>
  <c r="C2832" i="12" s="1"/>
  <c r="D2832" i="12" s="1"/>
  <c r="G2771" i="12"/>
  <c r="C2771" i="12" s="1"/>
  <c r="D2771" i="12" s="1"/>
  <c r="H2771" i="12" s="1"/>
  <c r="G2838" i="12"/>
  <c r="C2838" i="12" s="1"/>
  <c r="D2838" i="12" s="1"/>
  <c r="G2833" i="12"/>
  <c r="C2833" i="12" s="1"/>
  <c r="D2833" i="12" s="1"/>
  <c r="G2872" i="12"/>
  <c r="C2872" i="12" s="1"/>
  <c r="D2872" i="12" s="1"/>
  <c r="G2851" i="12"/>
  <c r="C2851" i="12" s="1"/>
  <c r="D2851" i="12" s="1"/>
  <c r="G2769" i="12"/>
  <c r="C2769" i="12" s="1"/>
  <c r="D2769" i="12" s="1"/>
  <c r="G2792" i="12"/>
  <c r="C2792" i="12" s="1"/>
  <c r="D2792" i="12" s="1"/>
  <c r="G2765" i="12"/>
  <c r="C2765" i="12" s="1"/>
  <c r="D2765" i="12" s="1"/>
  <c r="G2863" i="12"/>
  <c r="C2863" i="12" s="1"/>
  <c r="D2863" i="12" s="1"/>
  <c r="G2844" i="12"/>
  <c r="C2844" i="12" s="1"/>
  <c r="D2844" i="12" s="1"/>
  <c r="G2799" i="12"/>
  <c r="C2799" i="12" s="1"/>
  <c r="D2799" i="12" s="1"/>
  <c r="H2799" i="12" s="1"/>
  <c r="G2875" i="12"/>
  <c r="C2875" i="12" s="1"/>
  <c r="D2875" i="12" s="1"/>
  <c r="G2864" i="12"/>
  <c r="C2864" i="12" s="1"/>
  <c r="D2864" i="12" s="1"/>
  <c r="H2864" i="12" s="1"/>
  <c r="G2812" i="12"/>
  <c r="C2812" i="12" s="1"/>
  <c r="D2812" i="12" s="1"/>
  <c r="G2780" i="12"/>
  <c r="C2780" i="12" s="1"/>
  <c r="D2780" i="12" s="1"/>
  <c r="G2772" i="12"/>
  <c r="C2772" i="12" s="1"/>
  <c r="D2772" i="12" s="1"/>
  <c r="H2772" i="12" s="1"/>
  <c r="G2849" i="12"/>
  <c r="C2849" i="12" s="1"/>
  <c r="D2849" i="12" s="1"/>
  <c r="G2793" i="12"/>
  <c r="C2793" i="12" s="1"/>
  <c r="D2793" i="12" s="1"/>
  <c r="G2867" i="12"/>
  <c r="C2867" i="12" s="1"/>
  <c r="D2867" i="12" s="1"/>
  <c r="G2819" i="12"/>
  <c r="C2819" i="12" s="1"/>
  <c r="D2819" i="12" s="1"/>
  <c r="H2819" i="12" s="1"/>
  <c r="AF2819" i="12" s="1"/>
  <c r="G2696" i="12"/>
  <c r="C2696" i="12" s="1"/>
  <c r="D2696" i="12" s="1"/>
  <c r="G2653" i="12"/>
  <c r="C2653" i="12" s="1"/>
  <c r="D2653" i="12" s="1"/>
  <c r="G2718" i="12"/>
  <c r="C2718" i="12" s="1"/>
  <c r="D2718" i="12" s="1"/>
  <c r="H2718" i="12" s="1"/>
  <c r="AF2718" i="12" s="1"/>
  <c r="G2746" i="12"/>
  <c r="C2746" i="12" s="1"/>
  <c r="D2746" i="12" s="1"/>
  <c r="G2710" i="12"/>
  <c r="C2710" i="12" s="1"/>
  <c r="D2710" i="12" s="1"/>
  <c r="G2691" i="12"/>
  <c r="C2691" i="12" s="1"/>
  <c r="D2691" i="12" s="1"/>
  <c r="G2688" i="12"/>
  <c r="C2688" i="12" s="1"/>
  <c r="D2688" i="12" s="1"/>
  <c r="G2648" i="12"/>
  <c r="C2648" i="12" s="1"/>
  <c r="D2648" i="12" s="1"/>
  <c r="G2751" i="12"/>
  <c r="C2751" i="12" s="1"/>
  <c r="D2751" i="12" s="1"/>
  <c r="G2705" i="12"/>
  <c r="C2705" i="12" s="1"/>
  <c r="D2705" i="12" s="1"/>
  <c r="G2694" i="12"/>
  <c r="C2694" i="12" s="1"/>
  <c r="D2694" i="12" s="1"/>
  <c r="G2647" i="12"/>
  <c r="C2647" i="12" s="1"/>
  <c r="D2647" i="12" s="1"/>
  <c r="H2647" i="12" s="1"/>
  <c r="G2697" i="12"/>
  <c r="C2697" i="12" s="1"/>
  <c r="D2697" i="12" s="1"/>
  <c r="H2697" i="12" s="1"/>
  <c r="G2669" i="12"/>
  <c r="C2669" i="12" s="1"/>
  <c r="D2669" i="12" s="1"/>
  <c r="G2717" i="12"/>
  <c r="C2717" i="12" s="1"/>
  <c r="D2717" i="12" s="1"/>
  <c r="G2661" i="12"/>
  <c r="C2661" i="12" s="1"/>
  <c r="D2661" i="12" s="1"/>
  <c r="G2749" i="12"/>
  <c r="C2749" i="12" s="1"/>
  <c r="D2749" i="12" s="1"/>
  <c r="G2739" i="12"/>
  <c r="C2739" i="12" s="1"/>
  <c r="D2739" i="12" s="1"/>
  <c r="G2657" i="12"/>
  <c r="C2657" i="12" s="1"/>
  <c r="D2657" i="12" s="1"/>
  <c r="H2657" i="12" s="1"/>
  <c r="AF2657" i="12" s="1"/>
  <c r="G2659" i="12"/>
  <c r="C2659" i="12" s="1"/>
  <c r="D2659" i="12" s="1"/>
  <c r="G2564" i="12"/>
  <c r="C2564" i="12" s="1"/>
  <c r="D2564" i="12" s="1"/>
  <c r="G2656" i="12"/>
  <c r="C2656" i="12" s="1"/>
  <c r="D2656" i="12" s="1"/>
  <c r="G2743" i="12"/>
  <c r="C2743" i="12" s="1"/>
  <c r="D2743" i="12" s="1"/>
  <c r="G2666" i="12"/>
  <c r="C2666" i="12" s="1"/>
  <c r="D2666" i="12" s="1"/>
  <c r="H2666" i="12" s="1"/>
  <c r="AF2666" i="12" s="1"/>
  <c r="G2701" i="12"/>
  <c r="C2701" i="12" s="1"/>
  <c r="D2701" i="12" s="1"/>
  <c r="G2735" i="12"/>
  <c r="C2735" i="12" s="1"/>
  <c r="D2735" i="12" s="1"/>
  <c r="H2735" i="12" s="1"/>
  <c r="AF2735" i="12" s="1"/>
  <c r="G2709" i="12"/>
  <c r="C2709" i="12" s="1"/>
  <c r="D2709" i="12" s="1"/>
  <c r="G2747" i="12"/>
  <c r="C2747" i="12" s="1"/>
  <c r="D2747" i="12" s="1"/>
  <c r="H2747" i="12" s="1"/>
  <c r="G2665" i="12"/>
  <c r="C2665" i="12" s="1"/>
  <c r="D2665" i="12" s="1"/>
  <c r="G2684" i="12"/>
  <c r="C2684" i="12" s="1"/>
  <c r="D2684" i="12" s="1"/>
  <c r="H2684" i="12" s="1"/>
  <c r="G2604" i="12"/>
  <c r="C2604" i="12" s="1"/>
  <c r="D2604" i="12" s="1"/>
  <c r="G2576" i="12"/>
  <c r="C2576" i="12" s="1"/>
  <c r="D2576" i="12" s="1"/>
  <c r="G2655" i="12"/>
  <c r="C2655" i="12" s="1"/>
  <c r="D2655" i="12" s="1"/>
  <c r="G2651" i="12"/>
  <c r="C2651" i="12" s="1"/>
  <c r="D2651" i="12" s="1"/>
  <c r="G2755" i="12"/>
  <c r="C2755" i="12" s="1"/>
  <c r="D2755" i="12" s="1"/>
  <c r="G2692" i="12"/>
  <c r="C2692" i="12" s="1"/>
  <c r="D2692" i="12" s="1"/>
  <c r="G2719" i="12"/>
  <c r="C2719" i="12" s="1"/>
  <c r="D2719" i="12" s="1"/>
  <c r="G2759" i="12"/>
  <c r="C2759" i="12" s="1"/>
  <c r="D2759" i="12" s="1"/>
  <c r="G2631" i="12"/>
  <c r="C2631" i="12" s="1"/>
  <c r="D2631" i="12" s="1"/>
  <c r="G2736" i="12"/>
  <c r="C2736" i="12" s="1"/>
  <c r="D2736" i="12" s="1"/>
  <c r="H2736" i="12" s="1"/>
  <c r="G2723" i="12"/>
  <c r="C2723" i="12" s="1"/>
  <c r="D2723" i="12" s="1"/>
  <c r="G2649" i="12"/>
  <c r="C2649" i="12" s="1"/>
  <c r="D2649" i="12" s="1"/>
  <c r="G2732" i="12"/>
  <c r="C2732" i="12" s="1"/>
  <c r="D2732" i="12" s="1"/>
  <c r="G2728" i="12"/>
  <c r="C2728" i="12" s="1"/>
  <c r="D2728" i="12" s="1"/>
  <c r="G2674" i="12"/>
  <c r="C2674" i="12" s="1"/>
  <c r="D2674" i="12" s="1"/>
  <c r="G2652" i="12"/>
  <c r="C2652" i="12" s="1"/>
  <c r="D2652" i="12" s="1"/>
  <c r="G2752" i="12"/>
  <c r="C2752" i="12" s="1"/>
  <c r="D2752" i="12" s="1"/>
  <c r="G2667" i="12"/>
  <c r="C2667" i="12" s="1"/>
  <c r="D2667" i="12" s="1"/>
  <c r="G2734" i="12"/>
  <c r="C2734" i="12" s="1"/>
  <c r="D2734" i="12" s="1"/>
  <c r="G2660" i="12"/>
  <c r="C2660" i="12" s="1"/>
  <c r="D2660" i="12" s="1"/>
  <c r="G2646" i="12"/>
  <c r="C2646" i="12" s="1"/>
  <c r="D2646" i="12" s="1"/>
  <c r="G2645" i="12"/>
  <c r="C2645" i="12" s="1"/>
  <c r="D2645" i="12" s="1"/>
  <c r="G2644" i="12"/>
  <c r="C2644" i="12" s="1"/>
  <c r="D2644" i="12" s="1"/>
  <c r="G2607" i="12"/>
  <c r="C2607" i="12" s="1"/>
  <c r="D2607" i="12" s="1"/>
  <c r="G2707" i="12"/>
  <c r="C2707" i="12" s="1"/>
  <c r="D2707" i="12" s="1"/>
  <c r="G2685" i="12"/>
  <c r="C2685" i="12" s="1"/>
  <c r="D2685" i="12" s="1"/>
  <c r="G2727" i="12"/>
  <c r="C2727" i="12" s="1"/>
  <c r="D2727" i="12" s="1"/>
  <c r="G2720" i="12"/>
  <c r="C2720" i="12" s="1"/>
  <c r="D2720" i="12" s="1"/>
  <c r="H2720" i="12" s="1"/>
  <c r="G2711" i="12"/>
  <c r="C2711" i="12" s="1"/>
  <c r="D2711" i="12" s="1"/>
  <c r="G2693" i="12"/>
  <c r="C2693" i="12" s="1"/>
  <c r="D2693" i="12" s="1"/>
  <c r="G2748" i="12"/>
  <c r="C2748" i="12" s="1"/>
  <c r="D2748" i="12" s="1"/>
  <c r="G2708" i="12"/>
  <c r="C2708" i="12" s="1"/>
  <c r="D2708" i="12" s="1"/>
  <c r="G2650" i="12"/>
  <c r="C2650" i="12" s="1"/>
  <c r="D2650" i="12" s="1"/>
  <c r="G2639" i="12"/>
  <c r="C2639" i="12" s="1"/>
  <c r="D2639" i="12" s="1"/>
  <c r="G2706" i="12"/>
  <c r="C2706" i="12" s="1"/>
  <c r="D2706" i="12" s="1"/>
  <c r="G2634" i="12"/>
  <c r="C2634" i="12" s="1"/>
  <c r="D2634" i="12" s="1"/>
  <c r="G2598" i="12"/>
  <c r="C2598" i="12" s="1"/>
  <c r="D2598" i="12" s="1"/>
  <c r="G2695" i="12"/>
  <c r="C2695" i="12" s="1"/>
  <c r="D2695" i="12" s="1"/>
  <c r="G2672" i="12"/>
  <c r="C2672" i="12" s="1"/>
  <c r="D2672" i="12" s="1"/>
  <c r="G2702" i="12"/>
  <c r="C2702" i="12" s="1"/>
  <c r="D2702" i="12" s="1"/>
  <c r="G2745" i="12"/>
  <c r="C2745" i="12" s="1"/>
  <c r="D2745" i="12" s="1"/>
  <c r="G2698" i="12"/>
  <c r="C2698" i="12" s="1"/>
  <c r="D2698" i="12" s="1"/>
  <c r="G2729" i="12"/>
  <c r="C2729" i="12" s="1"/>
  <c r="D2729" i="12" s="1"/>
  <c r="H2729" i="12" s="1"/>
  <c r="G2575" i="12"/>
  <c r="C2575" i="12" s="1"/>
  <c r="D2575" i="12" s="1"/>
  <c r="G2754" i="12"/>
  <c r="C2754" i="12" s="1"/>
  <c r="D2754" i="12" s="1"/>
  <c r="G2681" i="12"/>
  <c r="C2681" i="12" s="1"/>
  <c r="D2681" i="12" s="1"/>
  <c r="G2722" i="12"/>
  <c r="C2722" i="12" s="1"/>
  <c r="D2722" i="12" s="1"/>
  <c r="G2642" i="12"/>
  <c r="C2642" i="12" s="1"/>
  <c r="D2642" i="12" s="1"/>
  <c r="H2642" i="12" s="1"/>
  <c r="G2725" i="12"/>
  <c r="C2725" i="12" s="1"/>
  <c r="D2725" i="12" s="1"/>
  <c r="G2715" i="12"/>
  <c r="C2715" i="12" s="1"/>
  <c r="D2715" i="12" s="1"/>
  <c r="H2715" i="12" s="1"/>
  <c r="G2640" i="12"/>
  <c r="C2640" i="12" s="1"/>
  <c r="D2640" i="12" s="1"/>
  <c r="G2741" i="12"/>
  <c r="C2741" i="12" s="1"/>
  <c r="D2741" i="12" s="1"/>
  <c r="H2741" i="12" s="1"/>
  <c r="G2662" i="12"/>
  <c r="C2662" i="12" s="1"/>
  <c r="D2662" i="12" s="1"/>
  <c r="H2662" i="12" s="1"/>
  <c r="G2757" i="12"/>
  <c r="C2757" i="12" s="1"/>
  <c r="D2757" i="12" s="1"/>
  <c r="H2757" i="12" s="1"/>
  <c r="G2750" i="12"/>
  <c r="C2750" i="12" s="1"/>
  <c r="D2750" i="12" s="1"/>
  <c r="G2753" i="12"/>
  <c r="C2753" i="12" s="1"/>
  <c r="D2753" i="12" s="1"/>
  <c r="G2733" i="12"/>
  <c r="C2733" i="12" s="1"/>
  <c r="D2733" i="12" s="1"/>
  <c r="G2687" i="12"/>
  <c r="C2687" i="12" s="1"/>
  <c r="D2687" i="12" s="1"/>
  <c r="H2687" i="12" s="1"/>
  <c r="G2658" i="12"/>
  <c r="C2658" i="12" s="1"/>
  <c r="D2658" i="12" s="1"/>
  <c r="H2658" i="12" s="1"/>
  <c r="G2730" i="12"/>
  <c r="C2730" i="12" s="1"/>
  <c r="D2730" i="12" s="1"/>
  <c r="H2730" i="12" s="1"/>
  <c r="G2716" i="12"/>
  <c r="C2716" i="12" s="1"/>
  <c r="D2716" i="12" s="1"/>
  <c r="G2675" i="12"/>
  <c r="C2675" i="12" s="1"/>
  <c r="D2675" i="12" s="1"/>
  <c r="G2689" i="12"/>
  <c r="C2689" i="12" s="1"/>
  <c r="D2689" i="12" s="1"/>
  <c r="G2761" i="12"/>
  <c r="C2761" i="12" s="1"/>
  <c r="D2761" i="12" s="1"/>
  <c r="G2738" i="12"/>
  <c r="C2738" i="12" s="1"/>
  <c r="D2738" i="12" s="1"/>
  <c r="H2738" i="12" s="1"/>
  <c r="G2700" i="12"/>
  <c r="C2700" i="12" s="1"/>
  <c r="D2700" i="12" s="1"/>
  <c r="H2700" i="12" s="1"/>
  <c r="G2664" i="12"/>
  <c r="C2664" i="12" s="1"/>
  <c r="D2664" i="12" s="1"/>
  <c r="H2664" i="12" s="1"/>
  <c r="G2712" i="12"/>
  <c r="C2712" i="12" s="1"/>
  <c r="D2712" i="12" s="1"/>
  <c r="G2686" i="12"/>
  <c r="C2686" i="12" s="1"/>
  <c r="D2686" i="12" s="1"/>
  <c r="G2677" i="12"/>
  <c r="C2677" i="12" s="1"/>
  <c r="D2677" i="12" s="1"/>
  <c r="G2670" i="12"/>
  <c r="C2670" i="12" s="1"/>
  <c r="D2670" i="12" s="1"/>
  <c r="G2654" i="12"/>
  <c r="C2654" i="12" s="1"/>
  <c r="D2654" i="12" s="1"/>
  <c r="H2654" i="12" s="1"/>
  <c r="AF2654" i="12" s="1"/>
  <c r="G2704" i="12"/>
  <c r="C2704" i="12" s="1"/>
  <c r="D2704" i="12" s="1"/>
  <c r="H2704" i="12" s="1"/>
  <c r="G2699" i="12"/>
  <c r="C2699" i="12" s="1"/>
  <c r="D2699" i="12" s="1"/>
  <c r="H2699" i="12" s="1"/>
  <c r="G2703" i="12"/>
  <c r="C2703" i="12" s="1"/>
  <c r="D2703" i="12" s="1"/>
  <c r="G2744" i="12"/>
  <c r="C2744" i="12" s="1"/>
  <c r="D2744" i="12" s="1"/>
  <c r="H2744" i="12" s="1"/>
  <c r="G2683" i="12"/>
  <c r="C2683" i="12" s="1"/>
  <c r="D2683" i="12" s="1"/>
  <c r="H2683" i="12" s="1"/>
  <c r="G2671" i="12"/>
  <c r="C2671" i="12" s="1"/>
  <c r="D2671" i="12" s="1"/>
  <c r="G2731" i="12"/>
  <c r="C2731" i="12" s="1"/>
  <c r="D2731" i="12" s="1"/>
  <c r="G2673" i="12"/>
  <c r="C2673" i="12" s="1"/>
  <c r="D2673" i="12" s="1"/>
  <c r="G2690" i="12"/>
  <c r="C2690" i="12" s="1"/>
  <c r="D2690" i="12" s="1"/>
  <c r="H2690" i="12" s="1"/>
  <c r="G2740" i="12"/>
  <c r="C2740" i="12" s="1"/>
  <c r="D2740" i="12" s="1"/>
  <c r="H2740" i="12" s="1"/>
  <c r="G2643" i="12"/>
  <c r="C2643" i="12" s="1"/>
  <c r="D2643" i="12" s="1"/>
  <c r="H2643" i="12" s="1"/>
  <c r="G2612" i="12"/>
  <c r="C2612" i="12" s="1"/>
  <c r="D2612" i="12" s="1"/>
  <c r="G2606" i="12"/>
  <c r="C2606" i="12" s="1"/>
  <c r="D2606" i="12" s="1"/>
  <c r="G2578" i="12"/>
  <c r="C2578" i="12" s="1"/>
  <c r="D2578" i="12" s="1"/>
  <c r="H2578" i="12" s="1"/>
  <c r="G2737" i="12"/>
  <c r="C2737" i="12" s="1"/>
  <c r="D2737" i="12" s="1"/>
  <c r="G2680" i="12"/>
  <c r="C2680" i="12" s="1"/>
  <c r="D2680" i="12" s="1"/>
  <c r="H2680" i="12" s="1"/>
  <c r="G2721" i="12"/>
  <c r="C2721" i="12" s="1"/>
  <c r="D2721" i="12" s="1"/>
  <c r="H2721" i="12" s="1"/>
  <c r="G2678" i="12"/>
  <c r="C2678" i="12" s="1"/>
  <c r="D2678" i="12" s="1"/>
  <c r="G2742" i="12"/>
  <c r="C2742" i="12" s="1"/>
  <c r="D2742" i="12" s="1"/>
  <c r="G2726" i="12"/>
  <c r="C2726" i="12" s="1"/>
  <c r="D2726" i="12" s="1"/>
  <c r="G2676" i="12"/>
  <c r="C2676" i="12" s="1"/>
  <c r="D2676" i="12" s="1"/>
  <c r="G2663" i="12"/>
  <c r="C2663" i="12" s="1"/>
  <c r="D2663" i="12" s="1"/>
  <c r="G2714" i="12"/>
  <c r="C2714" i="12" s="1"/>
  <c r="D2714" i="12" s="1"/>
  <c r="G2679" i="12"/>
  <c r="C2679" i="12" s="1"/>
  <c r="D2679" i="12" s="1"/>
  <c r="H2679" i="12" s="1"/>
  <c r="G2724" i="12"/>
  <c r="C2724" i="12" s="1"/>
  <c r="D2724" i="12" s="1"/>
  <c r="H2724" i="12" s="1"/>
  <c r="G2682" i="12"/>
  <c r="C2682" i="12" s="1"/>
  <c r="D2682" i="12" s="1"/>
  <c r="G2756" i="12"/>
  <c r="C2756" i="12" s="1"/>
  <c r="D2756" i="12" s="1"/>
  <c r="G2668" i="12"/>
  <c r="C2668" i="12" s="1"/>
  <c r="D2668" i="12" s="1"/>
  <c r="H2668" i="12" s="1"/>
  <c r="AF2668" i="12" s="1"/>
  <c r="G2713" i="12"/>
  <c r="C2713" i="12" s="1"/>
  <c r="D2713" i="12" s="1"/>
  <c r="G2590" i="12"/>
  <c r="C2590" i="12" s="1"/>
  <c r="D2590" i="12" s="1"/>
  <c r="H2590" i="12" s="1"/>
  <c r="G2611" i="12"/>
  <c r="C2611" i="12" s="1"/>
  <c r="D2611" i="12" s="1"/>
  <c r="H2611" i="12" s="1"/>
  <c r="G2595" i="12"/>
  <c r="C2595" i="12" s="1"/>
  <c r="D2595" i="12" s="1"/>
  <c r="G2613" i="12"/>
  <c r="C2613" i="12" s="1"/>
  <c r="D2613" i="12" s="1"/>
  <c r="G2540" i="12"/>
  <c r="C2540" i="12" s="1"/>
  <c r="D2540" i="12" s="1"/>
  <c r="G2529" i="12"/>
  <c r="C2529" i="12" s="1"/>
  <c r="D2529" i="12" s="1"/>
  <c r="G2588" i="12"/>
  <c r="C2588" i="12" s="1"/>
  <c r="D2588" i="12" s="1"/>
  <c r="G2450" i="12"/>
  <c r="C2450" i="12" s="1"/>
  <c r="D2450" i="12" s="1"/>
  <c r="G2526" i="12"/>
  <c r="C2526" i="12" s="1"/>
  <c r="D2526" i="12" s="1"/>
  <c r="G2636" i="12"/>
  <c r="C2636" i="12" s="1"/>
  <c r="D2636" i="12" s="1"/>
  <c r="H2636" i="12" s="1"/>
  <c r="G2627" i="12"/>
  <c r="C2627" i="12" s="1"/>
  <c r="D2627" i="12" s="1"/>
  <c r="G2589" i="12"/>
  <c r="C2589" i="12" s="1"/>
  <c r="D2589" i="12" s="1"/>
  <c r="H2589" i="12" s="1"/>
  <c r="AF2589" i="12" s="1"/>
  <c r="G2596" i="12"/>
  <c r="C2596" i="12" s="1"/>
  <c r="D2596" i="12" s="1"/>
  <c r="G2431" i="12"/>
  <c r="C2431" i="12" s="1"/>
  <c r="D2431" i="12" s="1"/>
  <c r="G2587" i="12"/>
  <c r="C2587" i="12" s="1"/>
  <c r="D2587" i="12" s="1"/>
  <c r="G2577" i="12"/>
  <c r="C2577" i="12" s="1"/>
  <c r="D2577" i="12" s="1"/>
  <c r="G2549" i="12"/>
  <c r="C2549" i="12" s="1"/>
  <c r="D2549" i="12" s="1"/>
  <c r="H2549" i="12" s="1"/>
  <c r="G2536" i="12"/>
  <c r="C2536" i="12" s="1"/>
  <c r="D2536" i="12" s="1"/>
  <c r="G2579" i="12"/>
  <c r="C2579" i="12" s="1"/>
  <c r="D2579" i="12" s="1"/>
  <c r="H2579" i="12" s="1"/>
  <c r="AF2579" i="12" s="1"/>
  <c r="G2558" i="12"/>
  <c r="C2558" i="12" s="1"/>
  <c r="D2558" i="12" s="1"/>
  <c r="G2616" i="12"/>
  <c r="C2616" i="12" s="1"/>
  <c r="D2616" i="12" s="1"/>
  <c r="H2616" i="12" s="1"/>
  <c r="G2530" i="12"/>
  <c r="C2530" i="12" s="1"/>
  <c r="D2530" i="12" s="1"/>
  <c r="H2530" i="12" s="1"/>
  <c r="G2601" i="12"/>
  <c r="C2601" i="12" s="1"/>
  <c r="D2601" i="12" s="1"/>
  <c r="H2601" i="12" s="1"/>
  <c r="AF2601" i="12" s="1"/>
  <c r="G2581" i="12"/>
  <c r="C2581" i="12" s="1"/>
  <c r="D2581" i="12" s="1"/>
  <c r="H2581" i="12" s="1"/>
  <c r="AF2581" i="12" s="1"/>
  <c r="G2603" i="12"/>
  <c r="C2603" i="12" s="1"/>
  <c r="D2603" i="12" s="1"/>
  <c r="H2603" i="12" s="1"/>
  <c r="G2583" i="12"/>
  <c r="C2583" i="12" s="1"/>
  <c r="D2583" i="12" s="1"/>
  <c r="G2552" i="12"/>
  <c r="C2552" i="12" s="1"/>
  <c r="D2552" i="12" s="1"/>
  <c r="H2552" i="12" s="1"/>
  <c r="G2621" i="12"/>
  <c r="C2621" i="12" s="1"/>
  <c r="D2621" i="12" s="1"/>
  <c r="G2538" i="12"/>
  <c r="C2538" i="12" s="1"/>
  <c r="D2538" i="12" s="1"/>
  <c r="G2559" i="12"/>
  <c r="C2559" i="12" s="1"/>
  <c r="D2559" i="12" s="1"/>
  <c r="H2559" i="12" s="1"/>
  <c r="G2561" i="12"/>
  <c r="C2561" i="12" s="1"/>
  <c r="D2561" i="12" s="1"/>
  <c r="G2551" i="12"/>
  <c r="C2551" i="12" s="1"/>
  <c r="D2551" i="12" s="1"/>
  <c r="H2551" i="12" s="1"/>
  <c r="G2553" i="12"/>
  <c r="C2553" i="12" s="1"/>
  <c r="D2553" i="12" s="1"/>
  <c r="H2553" i="12" s="1"/>
  <c r="G2464" i="12"/>
  <c r="C2464" i="12" s="1"/>
  <c r="D2464" i="12" s="1"/>
  <c r="G2622" i="12"/>
  <c r="C2622" i="12" s="1"/>
  <c r="D2622" i="12" s="1"/>
  <c r="G2594" i="12"/>
  <c r="C2594" i="12" s="1"/>
  <c r="D2594" i="12" s="1"/>
  <c r="H2594" i="12" s="1"/>
  <c r="G2628" i="12"/>
  <c r="C2628" i="12" s="1"/>
  <c r="D2628" i="12" s="1"/>
  <c r="H2628" i="12" s="1"/>
  <c r="G2523" i="12"/>
  <c r="C2523" i="12" s="1"/>
  <c r="D2523" i="12" s="1"/>
  <c r="G2436" i="12"/>
  <c r="C2436" i="12" s="1"/>
  <c r="D2436" i="12" s="1"/>
  <c r="H2436" i="12" s="1"/>
  <c r="G2566" i="12"/>
  <c r="C2566" i="12" s="1"/>
  <c r="D2566" i="12" s="1"/>
  <c r="G2547" i="12"/>
  <c r="C2547" i="12" s="1"/>
  <c r="D2547" i="12" s="1"/>
  <c r="H2547" i="12" s="1"/>
  <c r="G2610" i="12"/>
  <c r="C2610" i="12" s="1"/>
  <c r="D2610" i="12" s="1"/>
  <c r="G2602" i="12"/>
  <c r="C2602" i="12" s="1"/>
  <c r="D2602" i="12" s="1"/>
  <c r="G2544" i="12"/>
  <c r="C2544" i="12" s="1"/>
  <c r="D2544" i="12" s="1"/>
  <c r="G2500" i="12"/>
  <c r="C2500" i="12" s="1"/>
  <c r="D2500" i="12" s="1"/>
  <c r="H2500" i="12" s="1"/>
  <c r="G2449" i="12"/>
  <c r="C2449" i="12" s="1"/>
  <c r="D2449" i="12" s="1"/>
  <c r="G2425" i="12"/>
  <c r="C2425" i="12" s="1"/>
  <c r="D2425" i="12" s="1"/>
  <c r="G2557" i="12"/>
  <c r="C2557" i="12" s="1"/>
  <c r="D2557" i="12" s="1"/>
  <c r="G2532" i="12"/>
  <c r="C2532" i="12" s="1"/>
  <c r="D2532" i="12" s="1"/>
  <c r="H2532" i="12" s="1"/>
  <c r="G2585" i="12"/>
  <c r="C2585" i="12" s="1"/>
  <c r="D2585" i="12" s="1"/>
  <c r="H2585" i="12" s="1"/>
  <c r="G2571" i="12"/>
  <c r="C2571" i="12" s="1"/>
  <c r="D2571" i="12" s="1"/>
  <c r="G2586" i="12"/>
  <c r="C2586" i="12" s="1"/>
  <c r="D2586" i="12" s="1"/>
  <c r="H2586" i="12" s="1"/>
  <c r="G2593" i="12"/>
  <c r="C2593" i="12" s="1"/>
  <c r="D2593" i="12" s="1"/>
  <c r="H2593" i="12" s="1"/>
  <c r="G2458" i="12"/>
  <c r="C2458" i="12" s="1"/>
  <c r="D2458" i="12" s="1"/>
  <c r="H2458" i="12" s="1"/>
  <c r="G2507" i="12"/>
  <c r="C2507" i="12" s="1"/>
  <c r="D2507" i="12" s="1"/>
  <c r="G2556" i="12"/>
  <c r="C2556" i="12" s="1"/>
  <c r="D2556" i="12" s="1"/>
  <c r="H2556" i="12" s="1"/>
  <c r="G2609" i="12"/>
  <c r="C2609" i="12" s="1"/>
  <c r="D2609" i="12" s="1"/>
  <c r="H2609" i="12" s="1"/>
  <c r="G2573" i="12"/>
  <c r="C2573" i="12" s="1"/>
  <c r="D2573" i="12" s="1"/>
  <c r="G2615" i="12"/>
  <c r="C2615" i="12" s="1"/>
  <c r="D2615" i="12" s="1"/>
  <c r="G2569" i="12"/>
  <c r="C2569" i="12" s="1"/>
  <c r="D2569" i="12" s="1"/>
  <c r="H2569" i="12" s="1"/>
  <c r="G2637" i="12"/>
  <c r="C2637" i="12" s="1"/>
  <c r="D2637" i="12" s="1"/>
  <c r="H2637" i="12" s="1"/>
  <c r="G2619" i="12"/>
  <c r="C2619" i="12" s="1"/>
  <c r="D2619" i="12" s="1"/>
  <c r="G2560" i="12"/>
  <c r="C2560" i="12" s="1"/>
  <c r="D2560" i="12" s="1"/>
  <c r="G2528" i="12"/>
  <c r="C2528" i="12" s="1"/>
  <c r="D2528" i="12" s="1"/>
  <c r="G2618" i="12"/>
  <c r="C2618" i="12" s="1"/>
  <c r="D2618" i="12" s="1"/>
  <c r="G2534" i="12"/>
  <c r="C2534" i="12" s="1"/>
  <c r="D2534" i="12" s="1"/>
  <c r="G2537" i="12"/>
  <c r="C2537" i="12" s="1"/>
  <c r="D2537" i="12" s="1"/>
  <c r="G2614" i="12"/>
  <c r="C2614" i="12" s="1"/>
  <c r="D2614" i="12" s="1"/>
  <c r="H2614" i="12" s="1"/>
  <c r="G2568" i="12"/>
  <c r="C2568" i="12" s="1"/>
  <c r="D2568" i="12" s="1"/>
  <c r="G2525" i="12"/>
  <c r="C2525" i="12" s="1"/>
  <c r="D2525" i="12" s="1"/>
  <c r="H2525" i="12" s="1"/>
  <c r="AF2525" i="12" s="1"/>
  <c r="G2562" i="12"/>
  <c r="C2562" i="12" s="1"/>
  <c r="D2562" i="12" s="1"/>
  <c r="G2550" i="12"/>
  <c r="C2550" i="12" s="1"/>
  <c r="D2550" i="12" s="1"/>
  <c r="G2600" i="12"/>
  <c r="C2600" i="12" s="1"/>
  <c r="D2600" i="12" s="1"/>
  <c r="G2527" i="12"/>
  <c r="C2527" i="12" s="1"/>
  <c r="D2527" i="12" s="1"/>
  <c r="H2527" i="12" s="1"/>
  <c r="G2591" i="12"/>
  <c r="C2591" i="12" s="1"/>
  <c r="D2591" i="12" s="1"/>
  <c r="G2584" i="12"/>
  <c r="C2584" i="12" s="1"/>
  <c r="D2584" i="12" s="1"/>
  <c r="H2584" i="12" s="1"/>
  <c r="G2463" i="12"/>
  <c r="C2463" i="12" s="1"/>
  <c r="D2463" i="12" s="1"/>
  <c r="G2433" i="12"/>
  <c r="C2433" i="12" s="1"/>
  <c r="D2433" i="12" s="1"/>
  <c r="G2641" i="12"/>
  <c r="C2641" i="12" s="1"/>
  <c r="D2641" i="12" s="1"/>
  <c r="H2641" i="12" s="1"/>
  <c r="G2580" i="12"/>
  <c r="C2580" i="12" s="1"/>
  <c r="D2580" i="12" s="1"/>
  <c r="G2630" i="12"/>
  <c r="C2630" i="12" s="1"/>
  <c r="D2630" i="12" s="1"/>
  <c r="G2617" i="12"/>
  <c r="C2617" i="12" s="1"/>
  <c r="D2617" i="12" s="1"/>
  <c r="H2617" i="12" s="1"/>
  <c r="G2599" i="12"/>
  <c r="C2599" i="12" s="1"/>
  <c r="D2599" i="12" s="1"/>
  <c r="H2599" i="12" s="1"/>
  <c r="G2554" i="12"/>
  <c r="C2554" i="12" s="1"/>
  <c r="D2554" i="12" s="1"/>
  <c r="G2638" i="12"/>
  <c r="C2638" i="12" s="1"/>
  <c r="D2638" i="12" s="1"/>
  <c r="G2574" i="12"/>
  <c r="C2574" i="12" s="1"/>
  <c r="D2574" i="12" s="1"/>
  <c r="G2521" i="12"/>
  <c r="C2521" i="12" s="1"/>
  <c r="D2521" i="12" s="1"/>
  <c r="H2521" i="12" s="1"/>
  <c r="AF2521" i="12" s="1"/>
  <c r="G2582" i="12"/>
  <c r="C2582" i="12" s="1"/>
  <c r="D2582" i="12" s="1"/>
  <c r="H2582" i="12" s="1"/>
  <c r="G2608" i="12"/>
  <c r="C2608" i="12" s="1"/>
  <c r="D2608" i="12" s="1"/>
  <c r="H2608" i="12" s="1"/>
  <c r="AF2608" i="12" s="1"/>
  <c r="G2462" i="12"/>
  <c r="C2462" i="12" s="1"/>
  <c r="D2462" i="12" s="1"/>
  <c r="G2428" i="12"/>
  <c r="C2428" i="12" s="1"/>
  <c r="D2428" i="12" s="1"/>
  <c r="G2422" i="12"/>
  <c r="C2422" i="12" s="1"/>
  <c r="D2422" i="12" s="1"/>
  <c r="G2535" i="12"/>
  <c r="C2535" i="12" s="1"/>
  <c r="D2535" i="12" s="1"/>
  <c r="H2535" i="12" s="1"/>
  <c r="G2623" i="12"/>
  <c r="C2623" i="12" s="1"/>
  <c r="D2623" i="12" s="1"/>
  <c r="G2542" i="12"/>
  <c r="C2542" i="12" s="1"/>
  <c r="D2542" i="12" s="1"/>
  <c r="G2592" i="12"/>
  <c r="C2592" i="12" s="1"/>
  <c r="D2592" i="12" s="1"/>
  <c r="G2555" i="12"/>
  <c r="C2555" i="12" s="1"/>
  <c r="D2555" i="12" s="1"/>
  <c r="G2565" i="12"/>
  <c r="C2565" i="12" s="1"/>
  <c r="D2565" i="12" s="1"/>
  <c r="H2565" i="12" s="1"/>
  <c r="G2546" i="12"/>
  <c r="C2546" i="12" s="1"/>
  <c r="D2546" i="12" s="1"/>
  <c r="G2605" i="12"/>
  <c r="C2605" i="12" s="1"/>
  <c r="D2605" i="12" s="1"/>
  <c r="G2625" i="12"/>
  <c r="C2625" i="12" s="1"/>
  <c r="D2625" i="12" s="1"/>
  <c r="H2625" i="12" s="1"/>
  <c r="G2427" i="12"/>
  <c r="C2427" i="12" s="1"/>
  <c r="D2427" i="12" s="1"/>
  <c r="G2563" i="12"/>
  <c r="C2563" i="12" s="1"/>
  <c r="D2563" i="12" s="1"/>
  <c r="H2563" i="12" s="1"/>
  <c r="G2548" i="12"/>
  <c r="C2548" i="12" s="1"/>
  <c r="D2548" i="12" s="1"/>
  <c r="G2626" i="12"/>
  <c r="C2626" i="12" s="1"/>
  <c r="D2626" i="12" s="1"/>
  <c r="G2545" i="12"/>
  <c r="C2545" i="12" s="1"/>
  <c r="D2545" i="12" s="1"/>
  <c r="G2629" i="12"/>
  <c r="C2629" i="12" s="1"/>
  <c r="D2629" i="12" s="1"/>
  <c r="H2629" i="12" s="1"/>
  <c r="G2572" i="12"/>
  <c r="C2572" i="12" s="1"/>
  <c r="D2572" i="12" s="1"/>
  <c r="G2635" i="12"/>
  <c r="C2635" i="12" s="1"/>
  <c r="D2635" i="12" s="1"/>
  <c r="G2533" i="12"/>
  <c r="C2533" i="12" s="1"/>
  <c r="D2533" i="12" s="1"/>
  <c r="G2632" i="12"/>
  <c r="C2632" i="12" s="1"/>
  <c r="D2632" i="12" s="1"/>
  <c r="G2570" i="12"/>
  <c r="C2570" i="12" s="1"/>
  <c r="D2570" i="12" s="1"/>
  <c r="G2620" i="12"/>
  <c r="C2620" i="12" s="1"/>
  <c r="D2620" i="12" s="1"/>
  <c r="G2543" i="12"/>
  <c r="C2543" i="12" s="1"/>
  <c r="D2543" i="12" s="1"/>
  <c r="G2539" i="12"/>
  <c r="C2539" i="12" s="1"/>
  <c r="D2539" i="12" s="1"/>
  <c r="G2567" i="12"/>
  <c r="C2567" i="12" s="1"/>
  <c r="D2567" i="12" s="1"/>
  <c r="G2624" i="12"/>
  <c r="C2624" i="12" s="1"/>
  <c r="D2624" i="12" s="1"/>
  <c r="G2597" i="12"/>
  <c r="C2597" i="12" s="1"/>
  <c r="D2597" i="12" s="1"/>
  <c r="H2597" i="12" s="1"/>
  <c r="AF2597" i="12" s="1"/>
  <c r="G2541" i="12"/>
  <c r="C2541" i="12" s="1"/>
  <c r="D2541" i="12" s="1"/>
  <c r="H2541" i="12" s="1"/>
  <c r="G2531" i="12"/>
  <c r="C2531" i="12" s="1"/>
  <c r="D2531" i="12" s="1"/>
  <c r="G2633" i="12"/>
  <c r="C2633" i="12" s="1"/>
  <c r="D2633" i="12" s="1"/>
  <c r="G2513" i="12"/>
  <c r="C2513" i="12" s="1"/>
  <c r="D2513" i="12" s="1"/>
  <c r="G2509" i="12"/>
  <c r="C2509" i="12" s="1"/>
  <c r="D2509" i="12" s="1"/>
  <c r="G2489" i="12"/>
  <c r="C2489" i="12" s="1"/>
  <c r="D2489" i="12" s="1"/>
  <c r="G2475" i="12"/>
  <c r="C2475" i="12" s="1"/>
  <c r="D2475" i="12" s="1"/>
  <c r="H2475" i="12" s="1"/>
  <c r="G2522" i="12"/>
  <c r="C2522" i="12" s="1"/>
  <c r="D2522" i="12" s="1"/>
  <c r="G2442" i="12"/>
  <c r="C2442" i="12" s="1"/>
  <c r="D2442" i="12" s="1"/>
  <c r="H2442" i="12" s="1"/>
  <c r="G2409" i="12"/>
  <c r="C2409" i="12" s="1"/>
  <c r="D2409" i="12" s="1"/>
  <c r="G2298" i="12"/>
  <c r="C2298" i="12" s="1"/>
  <c r="D2298" i="12" s="1"/>
  <c r="G2295" i="12"/>
  <c r="C2295" i="12" s="1"/>
  <c r="D2295" i="12" s="1"/>
  <c r="G2381" i="12"/>
  <c r="C2381" i="12" s="1"/>
  <c r="D2381" i="12" s="1"/>
  <c r="G2334" i="12"/>
  <c r="C2334" i="12" s="1"/>
  <c r="D2334" i="12" s="1"/>
  <c r="G2318" i="12"/>
  <c r="C2318" i="12" s="1"/>
  <c r="D2318" i="12" s="1"/>
  <c r="G2465" i="12"/>
  <c r="C2465" i="12" s="1"/>
  <c r="D2465" i="12" s="1"/>
  <c r="H2465" i="12" s="1"/>
  <c r="G2492" i="12"/>
  <c r="C2492" i="12" s="1"/>
  <c r="D2492" i="12" s="1"/>
  <c r="H2492" i="12" s="1"/>
  <c r="G2516" i="12"/>
  <c r="C2516" i="12" s="1"/>
  <c r="D2516" i="12" s="1"/>
  <c r="H2516" i="12" s="1"/>
  <c r="G2447" i="12"/>
  <c r="C2447" i="12" s="1"/>
  <c r="D2447" i="12" s="1"/>
  <c r="G2417" i="12"/>
  <c r="C2417" i="12" s="1"/>
  <c r="D2417" i="12" s="1"/>
  <c r="H2417" i="12" s="1"/>
  <c r="G2457" i="12"/>
  <c r="C2457" i="12" s="1"/>
  <c r="D2457" i="12" s="1"/>
  <c r="H2457" i="12" s="1"/>
  <c r="G2518" i="12"/>
  <c r="C2518" i="12" s="1"/>
  <c r="D2518" i="12" s="1"/>
  <c r="G2501" i="12"/>
  <c r="C2501" i="12" s="1"/>
  <c r="D2501" i="12" s="1"/>
  <c r="H2501" i="12" s="1"/>
  <c r="G2421" i="12"/>
  <c r="C2421" i="12" s="1"/>
  <c r="D2421" i="12" s="1"/>
  <c r="G2411" i="12"/>
  <c r="C2411" i="12" s="1"/>
  <c r="D2411" i="12" s="1"/>
  <c r="H2411" i="12" s="1"/>
  <c r="G2494" i="12"/>
  <c r="C2494" i="12" s="1"/>
  <c r="D2494" i="12" s="1"/>
  <c r="G2496" i="12"/>
  <c r="C2496" i="12" s="1"/>
  <c r="D2496" i="12" s="1"/>
  <c r="H2496" i="12" s="1"/>
  <c r="G2434" i="12"/>
  <c r="C2434" i="12" s="1"/>
  <c r="D2434" i="12" s="1"/>
  <c r="G2519" i="12"/>
  <c r="C2519" i="12" s="1"/>
  <c r="D2519" i="12" s="1"/>
  <c r="H2519" i="12" s="1"/>
  <c r="AF2519" i="12" s="1"/>
  <c r="G2403" i="12"/>
  <c r="C2403" i="12" s="1"/>
  <c r="D2403" i="12" s="1"/>
  <c r="H2403" i="12" s="1"/>
  <c r="G2470" i="12"/>
  <c r="C2470" i="12" s="1"/>
  <c r="D2470" i="12" s="1"/>
  <c r="H2470" i="12" s="1"/>
  <c r="AF2470" i="12" s="1"/>
  <c r="G2424" i="12"/>
  <c r="C2424" i="12" s="1"/>
  <c r="D2424" i="12" s="1"/>
  <c r="G2485" i="12"/>
  <c r="C2485" i="12" s="1"/>
  <c r="D2485" i="12" s="1"/>
  <c r="G2511" i="12"/>
  <c r="C2511" i="12" s="1"/>
  <c r="D2511" i="12" s="1"/>
  <c r="H2511" i="12" s="1"/>
  <c r="AF2511" i="12" s="1"/>
  <c r="G2508" i="12"/>
  <c r="C2508" i="12" s="1"/>
  <c r="D2508" i="12" s="1"/>
  <c r="G2385" i="12"/>
  <c r="C2385" i="12" s="1"/>
  <c r="D2385" i="12" s="1"/>
  <c r="H2385" i="12" s="1"/>
  <c r="G2398" i="12"/>
  <c r="C2398" i="12" s="1"/>
  <c r="D2398" i="12" s="1"/>
  <c r="G2380" i="12"/>
  <c r="C2380" i="12" s="1"/>
  <c r="D2380" i="12" s="1"/>
  <c r="G2483" i="12"/>
  <c r="C2483" i="12" s="1"/>
  <c r="D2483" i="12" s="1"/>
  <c r="H2483" i="12" s="1"/>
  <c r="G2455" i="12"/>
  <c r="C2455" i="12" s="1"/>
  <c r="D2455" i="12" s="1"/>
  <c r="G2467" i="12"/>
  <c r="C2467" i="12" s="1"/>
  <c r="D2467" i="12" s="1"/>
  <c r="G2469" i="12"/>
  <c r="C2469" i="12" s="1"/>
  <c r="D2469" i="12" s="1"/>
  <c r="G2473" i="12"/>
  <c r="C2473" i="12" s="1"/>
  <c r="D2473" i="12" s="1"/>
  <c r="H2473" i="12" s="1"/>
  <c r="G2440" i="12"/>
  <c r="C2440" i="12" s="1"/>
  <c r="D2440" i="12" s="1"/>
  <c r="G2524" i="12"/>
  <c r="C2524" i="12" s="1"/>
  <c r="D2524" i="12" s="1"/>
  <c r="H2524" i="12" s="1"/>
  <c r="AF2524" i="12" s="1"/>
  <c r="G2406" i="12"/>
  <c r="C2406" i="12" s="1"/>
  <c r="D2406" i="12" s="1"/>
  <c r="H2406" i="12" s="1"/>
  <c r="G2306" i="12"/>
  <c r="C2306" i="12" s="1"/>
  <c r="D2306" i="12" s="1"/>
  <c r="H2306" i="12" s="1"/>
  <c r="G2414" i="12"/>
  <c r="C2414" i="12" s="1"/>
  <c r="D2414" i="12" s="1"/>
  <c r="G2412" i="12"/>
  <c r="C2412" i="12" s="1"/>
  <c r="D2412" i="12" s="1"/>
  <c r="G2439" i="12"/>
  <c r="C2439" i="12" s="1"/>
  <c r="D2439" i="12" s="1"/>
  <c r="H2439" i="12" s="1"/>
  <c r="AF2439" i="12" s="1"/>
  <c r="G2419" i="12"/>
  <c r="C2419" i="12" s="1"/>
  <c r="D2419" i="12" s="1"/>
  <c r="G2410" i="12"/>
  <c r="C2410" i="12" s="1"/>
  <c r="D2410" i="12" s="1"/>
  <c r="G2468" i="12"/>
  <c r="C2468" i="12" s="1"/>
  <c r="D2468" i="12" s="1"/>
  <c r="G2423" i="12"/>
  <c r="C2423" i="12" s="1"/>
  <c r="D2423" i="12" s="1"/>
  <c r="G2429" i="12"/>
  <c r="C2429" i="12" s="1"/>
  <c r="D2429" i="12" s="1"/>
  <c r="G2445" i="12"/>
  <c r="C2445" i="12" s="1"/>
  <c r="D2445" i="12" s="1"/>
  <c r="G2292" i="12"/>
  <c r="C2292" i="12" s="1"/>
  <c r="D2292" i="12" s="1"/>
  <c r="H2292" i="12" s="1"/>
  <c r="AF2292" i="12" s="1"/>
  <c r="G2480" i="12"/>
  <c r="C2480" i="12" s="1"/>
  <c r="D2480" i="12" s="1"/>
  <c r="H2480" i="12" s="1"/>
  <c r="G2471" i="12"/>
  <c r="C2471" i="12" s="1"/>
  <c r="D2471" i="12" s="1"/>
  <c r="G2435" i="12"/>
  <c r="C2435" i="12" s="1"/>
  <c r="D2435" i="12" s="1"/>
  <c r="G2460" i="12"/>
  <c r="C2460" i="12" s="1"/>
  <c r="D2460" i="12" s="1"/>
  <c r="G2488" i="12"/>
  <c r="C2488" i="12" s="1"/>
  <c r="D2488" i="12" s="1"/>
  <c r="H2488" i="12" s="1"/>
  <c r="G2478" i="12"/>
  <c r="C2478" i="12" s="1"/>
  <c r="D2478" i="12" s="1"/>
  <c r="G2453" i="12"/>
  <c r="C2453" i="12" s="1"/>
  <c r="D2453" i="12" s="1"/>
  <c r="G2420" i="12"/>
  <c r="C2420" i="12" s="1"/>
  <c r="D2420" i="12" s="1"/>
  <c r="G2515" i="12"/>
  <c r="C2515" i="12" s="1"/>
  <c r="D2515" i="12" s="1"/>
  <c r="H2515" i="12" s="1"/>
  <c r="G2477" i="12"/>
  <c r="C2477" i="12" s="1"/>
  <c r="D2477" i="12" s="1"/>
  <c r="G2461" i="12"/>
  <c r="C2461" i="12" s="1"/>
  <c r="D2461" i="12" s="1"/>
  <c r="G2498" i="12"/>
  <c r="C2498" i="12" s="1"/>
  <c r="D2498" i="12" s="1"/>
  <c r="G2493" i="12"/>
  <c r="C2493" i="12" s="1"/>
  <c r="D2493" i="12" s="1"/>
  <c r="G2459" i="12"/>
  <c r="C2459" i="12" s="1"/>
  <c r="D2459" i="12" s="1"/>
  <c r="G2451" i="12"/>
  <c r="C2451" i="12" s="1"/>
  <c r="D2451" i="12" s="1"/>
  <c r="H2451" i="12" s="1"/>
  <c r="G2506" i="12"/>
  <c r="C2506" i="12" s="1"/>
  <c r="D2506" i="12" s="1"/>
  <c r="G2497" i="12"/>
  <c r="C2497" i="12" s="1"/>
  <c r="D2497" i="12" s="1"/>
  <c r="G2474" i="12"/>
  <c r="C2474" i="12" s="1"/>
  <c r="D2474" i="12" s="1"/>
  <c r="H2474" i="12" s="1"/>
  <c r="G2443" i="12"/>
  <c r="C2443" i="12" s="1"/>
  <c r="D2443" i="12" s="1"/>
  <c r="G2502" i="12"/>
  <c r="C2502" i="12" s="1"/>
  <c r="D2502" i="12" s="1"/>
  <c r="G2452" i="12"/>
  <c r="C2452" i="12" s="1"/>
  <c r="D2452" i="12" s="1"/>
  <c r="G2514" i="12"/>
  <c r="C2514" i="12" s="1"/>
  <c r="D2514" i="12" s="1"/>
  <c r="G2466" i="12"/>
  <c r="C2466" i="12" s="1"/>
  <c r="D2466" i="12" s="1"/>
  <c r="H2466" i="12" s="1"/>
  <c r="AF2466" i="12" s="1"/>
  <c r="G2413" i="12"/>
  <c r="C2413" i="12" s="1"/>
  <c r="D2413" i="12" s="1"/>
  <c r="H2413" i="12" s="1"/>
  <c r="G2393" i="12"/>
  <c r="C2393" i="12" s="1"/>
  <c r="D2393" i="12" s="1"/>
  <c r="H2393" i="12" s="1"/>
  <c r="G2282" i="12"/>
  <c r="C2282" i="12" s="1"/>
  <c r="D2282" i="12" s="1"/>
  <c r="G2327" i="12"/>
  <c r="C2327" i="12" s="1"/>
  <c r="D2327" i="12" s="1"/>
  <c r="H2327" i="12" s="1"/>
  <c r="G2487" i="12"/>
  <c r="C2487" i="12" s="1"/>
  <c r="D2487" i="12" s="1"/>
  <c r="G2505" i="12"/>
  <c r="C2505" i="12" s="1"/>
  <c r="D2505" i="12" s="1"/>
  <c r="H2505" i="12" s="1"/>
  <c r="G2446" i="12"/>
  <c r="C2446" i="12" s="1"/>
  <c r="D2446" i="12" s="1"/>
  <c r="G2510" i="12"/>
  <c r="C2510" i="12" s="1"/>
  <c r="D2510" i="12" s="1"/>
  <c r="G2479" i="12"/>
  <c r="C2479" i="12" s="1"/>
  <c r="D2479" i="12" s="1"/>
  <c r="G2454" i="12"/>
  <c r="C2454" i="12" s="1"/>
  <c r="D2454" i="12" s="1"/>
  <c r="G2448" i="12"/>
  <c r="C2448" i="12" s="1"/>
  <c r="D2448" i="12" s="1"/>
  <c r="G2512" i="12"/>
  <c r="C2512" i="12" s="1"/>
  <c r="D2512" i="12" s="1"/>
  <c r="H2512" i="12" s="1"/>
  <c r="AF2512" i="12" s="1"/>
  <c r="G2484" i="12"/>
  <c r="C2484" i="12" s="1"/>
  <c r="D2484" i="12" s="1"/>
  <c r="H2484" i="12" s="1"/>
  <c r="G2418" i="12"/>
  <c r="C2418" i="12" s="1"/>
  <c r="D2418" i="12" s="1"/>
  <c r="G2495" i="12"/>
  <c r="C2495" i="12" s="1"/>
  <c r="D2495" i="12" s="1"/>
  <c r="G2456" i="12"/>
  <c r="C2456" i="12" s="1"/>
  <c r="D2456" i="12" s="1"/>
  <c r="H2456" i="12" s="1"/>
  <c r="G2503" i="12"/>
  <c r="C2503" i="12" s="1"/>
  <c r="D2503" i="12" s="1"/>
  <c r="G2416" i="12"/>
  <c r="C2416" i="12" s="1"/>
  <c r="D2416" i="12" s="1"/>
  <c r="H2416" i="12" s="1"/>
  <c r="G2504" i="12"/>
  <c r="C2504" i="12" s="1"/>
  <c r="D2504" i="12" s="1"/>
  <c r="G2486" i="12"/>
  <c r="C2486" i="12" s="1"/>
  <c r="D2486" i="12" s="1"/>
  <c r="H2486" i="12" s="1"/>
  <c r="G2441" i="12"/>
  <c r="C2441" i="12" s="1"/>
  <c r="D2441" i="12" s="1"/>
  <c r="H2441" i="12" s="1"/>
  <c r="G2430" i="12"/>
  <c r="C2430" i="12" s="1"/>
  <c r="D2430" i="12" s="1"/>
  <c r="G2499" i="12"/>
  <c r="C2499" i="12" s="1"/>
  <c r="D2499" i="12" s="1"/>
  <c r="H2499" i="12" s="1"/>
  <c r="G2517" i="12"/>
  <c r="C2517" i="12" s="1"/>
  <c r="D2517" i="12" s="1"/>
  <c r="G2491" i="12"/>
  <c r="C2491" i="12" s="1"/>
  <c r="D2491" i="12" s="1"/>
  <c r="G2482" i="12"/>
  <c r="C2482" i="12" s="1"/>
  <c r="D2482" i="12" s="1"/>
  <c r="G2415" i="12"/>
  <c r="C2415" i="12" s="1"/>
  <c r="D2415" i="12" s="1"/>
  <c r="H2415" i="12" s="1"/>
  <c r="G2408" i="12"/>
  <c r="C2408" i="12" s="1"/>
  <c r="D2408" i="12" s="1"/>
  <c r="H2408" i="12" s="1"/>
  <c r="G2377" i="12"/>
  <c r="C2377" i="12" s="1"/>
  <c r="D2377" i="12" s="1"/>
  <c r="G2287" i="12"/>
  <c r="C2287" i="12" s="1"/>
  <c r="D2287" i="12" s="1"/>
  <c r="H2287" i="12" s="1"/>
  <c r="AF2287" i="12" s="1"/>
  <c r="G2402" i="12"/>
  <c r="C2402" i="12" s="1"/>
  <c r="D2402" i="12" s="1"/>
  <c r="G2438" i="12"/>
  <c r="C2438" i="12" s="1"/>
  <c r="D2438" i="12" s="1"/>
  <c r="H2438" i="12" s="1"/>
  <c r="G2407" i="12"/>
  <c r="C2407" i="12" s="1"/>
  <c r="D2407" i="12" s="1"/>
  <c r="G2490" i="12"/>
  <c r="C2490" i="12" s="1"/>
  <c r="D2490" i="12" s="1"/>
  <c r="G2520" i="12"/>
  <c r="C2520" i="12" s="1"/>
  <c r="D2520" i="12" s="1"/>
  <c r="G2432" i="12"/>
  <c r="C2432" i="12" s="1"/>
  <c r="D2432" i="12" s="1"/>
  <c r="G2472" i="12"/>
  <c r="C2472" i="12" s="1"/>
  <c r="D2472" i="12" s="1"/>
  <c r="H2472" i="12" s="1"/>
  <c r="AF2472" i="12" s="1"/>
  <c r="G2481" i="12"/>
  <c r="C2481" i="12" s="1"/>
  <c r="D2481" i="12" s="1"/>
  <c r="G2476" i="12"/>
  <c r="C2476" i="12" s="1"/>
  <c r="D2476" i="12" s="1"/>
  <c r="G2437" i="12"/>
  <c r="C2437" i="12" s="1"/>
  <c r="D2437" i="12" s="1"/>
  <c r="G2426" i="12"/>
  <c r="C2426" i="12" s="1"/>
  <c r="D2426" i="12" s="1"/>
  <c r="G2444" i="12"/>
  <c r="C2444" i="12" s="1"/>
  <c r="D2444" i="12" s="1"/>
  <c r="G2302" i="12"/>
  <c r="C2302" i="12" s="1"/>
  <c r="D2302" i="12" s="1"/>
  <c r="G2366" i="12"/>
  <c r="C2366" i="12" s="1"/>
  <c r="D2366" i="12" s="1"/>
  <c r="H2366" i="12" s="1"/>
  <c r="AF2366" i="12" s="1"/>
  <c r="G2341" i="12"/>
  <c r="C2341" i="12" s="1"/>
  <c r="D2341" i="12" s="1"/>
  <c r="G2349" i="12"/>
  <c r="C2349" i="12" s="1"/>
  <c r="D2349" i="12" s="1"/>
  <c r="H2349" i="12" s="1"/>
  <c r="AF2349" i="12" s="1"/>
  <c r="G2374" i="12"/>
  <c r="C2374" i="12" s="1"/>
  <c r="D2374" i="12" s="1"/>
  <c r="H2374" i="12" s="1"/>
  <c r="G2325" i="12"/>
  <c r="C2325" i="12" s="1"/>
  <c r="D2325" i="12" s="1"/>
  <c r="H2325" i="12" s="1"/>
  <c r="AF2325" i="12" s="1"/>
  <c r="G2371" i="12"/>
  <c r="C2371" i="12" s="1"/>
  <c r="D2371" i="12" s="1"/>
  <c r="G2279" i="12"/>
  <c r="C2279" i="12" s="1"/>
  <c r="D2279" i="12" s="1"/>
  <c r="G2184" i="12"/>
  <c r="C2184" i="12" s="1"/>
  <c r="D2184" i="12" s="1"/>
  <c r="G2329" i="12"/>
  <c r="C2329" i="12" s="1"/>
  <c r="D2329" i="12" s="1"/>
  <c r="H2329" i="12" s="1"/>
  <c r="G2310" i="12"/>
  <c r="C2310" i="12" s="1"/>
  <c r="D2310" i="12" s="1"/>
  <c r="G2391" i="12"/>
  <c r="C2391" i="12" s="1"/>
  <c r="D2391" i="12" s="1"/>
  <c r="H2391" i="12" s="1"/>
  <c r="G2389" i="12"/>
  <c r="C2389" i="12" s="1"/>
  <c r="D2389" i="12" s="1"/>
  <c r="G2372" i="12"/>
  <c r="C2372" i="12" s="1"/>
  <c r="D2372" i="12" s="1"/>
  <c r="H2372" i="12" s="1"/>
  <c r="G2308" i="12"/>
  <c r="C2308" i="12" s="1"/>
  <c r="D2308" i="12" s="1"/>
  <c r="G2333" i="12"/>
  <c r="C2333" i="12" s="1"/>
  <c r="D2333" i="12" s="1"/>
  <c r="G2384" i="12"/>
  <c r="C2384" i="12" s="1"/>
  <c r="D2384" i="12" s="1"/>
  <c r="G2328" i="12"/>
  <c r="C2328" i="12" s="1"/>
  <c r="D2328" i="12" s="1"/>
  <c r="G2360" i="12"/>
  <c r="C2360" i="12" s="1"/>
  <c r="D2360" i="12" s="1"/>
  <c r="G2382" i="12"/>
  <c r="C2382" i="12" s="1"/>
  <c r="D2382" i="12" s="1"/>
  <c r="G2280" i="12"/>
  <c r="C2280" i="12" s="1"/>
  <c r="D2280" i="12" s="1"/>
  <c r="H2280" i="12" s="1"/>
  <c r="G2365" i="12"/>
  <c r="C2365" i="12" s="1"/>
  <c r="D2365" i="12" s="1"/>
  <c r="G2353" i="12"/>
  <c r="C2353" i="12" s="1"/>
  <c r="D2353" i="12" s="1"/>
  <c r="G2324" i="12"/>
  <c r="C2324" i="12" s="1"/>
  <c r="D2324" i="12" s="1"/>
  <c r="H2324" i="12" s="1"/>
  <c r="G2290" i="12"/>
  <c r="C2290" i="12" s="1"/>
  <c r="D2290" i="12" s="1"/>
  <c r="G2261" i="12"/>
  <c r="C2261" i="12" s="1"/>
  <c r="D2261" i="12" s="1"/>
  <c r="G2182" i="12"/>
  <c r="C2182" i="12" s="1"/>
  <c r="D2182" i="12" s="1"/>
  <c r="G2364" i="12"/>
  <c r="C2364" i="12" s="1"/>
  <c r="D2364" i="12" s="1"/>
  <c r="G2284" i="12"/>
  <c r="C2284" i="12" s="1"/>
  <c r="D2284" i="12" s="1"/>
  <c r="G2358" i="12"/>
  <c r="C2358" i="12" s="1"/>
  <c r="D2358" i="12" s="1"/>
  <c r="G2297" i="12"/>
  <c r="C2297" i="12" s="1"/>
  <c r="D2297" i="12" s="1"/>
  <c r="G2387" i="12"/>
  <c r="C2387" i="12" s="1"/>
  <c r="D2387" i="12" s="1"/>
  <c r="H2387" i="12" s="1"/>
  <c r="G2401" i="12"/>
  <c r="C2401" i="12" s="1"/>
  <c r="D2401" i="12" s="1"/>
  <c r="G2395" i="12"/>
  <c r="C2395" i="12" s="1"/>
  <c r="D2395" i="12" s="1"/>
  <c r="G2234" i="12"/>
  <c r="C2234" i="12" s="1"/>
  <c r="D2234" i="12" s="1"/>
  <c r="G2192" i="12"/>
  <c r="C2192" i="12" s="1"/>
  <c r="D2192" i="12" s="1"/>
  <c r="H2192" i="12" s="1"/>
  <c r="G2332" i="12"/>
  <c r="C2332" i="12" s="1"/>
  <c r="D2332" i="12" s="1"/>
  <c r="G2342" i="12"/>
  <c r="C2342" i="12" s="1"/>
  <c r="D2342" i="12" s="1"/>
  <c r="G2319" i="12"/>
  <c r="C2319" i="12" s="1"/>
  <c r="D2319" i="12" s="1"/>
  <c r="G2399" i="12"/>
  <c r="C2399" i="12" s="1"/>
  <c r="D2399" i="12" s="1"/>
  <c r="G2373" i="12"/>
  <c r="C2373" i="12" s="1"/>
  <c r="D2373" i="12" s="1"/>
  <c r="G2396" i="12"/>
  <c r="C2396" i="12" s="1"/>
  <c r="D2396" i="12" s="1"/>
  <c r="G2379" i="12"/>
  <c r="C2379" i="12" s="1"/>
  <c r="D2379" i="12" s="1"/>
  <c r="G2254" i="12"/>
  <c r="C2254" i="12" s="1"/>
  <c r="D2254" i="12" s="1"/>
  <c r="G2227" i="12"/>
  <c r="C2227" i="12" s="1"/>
  <c r="D2227" i="12" s="1"/>
  <c r="G2176" i="12"/>
  <c r="C2176" i="12" s="1"/>
  <c r="D2176" i="12" s="1"/>
  <c r="G2357" i="12"/>
  <c r="C2357" i="12" s="1"/>
  <c r="D2357" i="12" s="1"/>
  <c r="G2347" i="12"/>
  <c r="C2347" i="12" s="1"/>
  <c r="D2347" i="12" s="1"/>
  <c r="H2347" i="12" s="1"/>
  <c r="G2313" i="12"/>
  <c r="C2313" i="12" s="1"/>
  <c r="D2313" i="12" s="1"/>
  <c r="H2313" i="12" s="1"/>
  <c r="G2312" i="12"/>
  <c r="C2312" i="12" s="1"/>
  <c r="D2312" i="12" s="1"/>
  <c r="G2293" i="12"/>
  <c r="C2293" i="12" s="1"/>
  <c r="D2293" i="12" s="1"/>
  <c r="G2288" i="12"/>
  <c r="C2288" i="12" s="1"/>
  <c r="D2288" i="12" s="1"/>
  <c r="G2188" i="12"/>
  <c r="C2188" i="12" s="1"/>
  <c r="D2188" i="12" s="1"/>
  <c r="G2249" i="12"/>
  <c r="C2249" i="12" s="1"/>
  <c r="D2249" i="12" s="1"/>
  <c r="G2169" i="12"/>
  <c r="C2169" i="12" s="1"/>
  <c r="D2169" i="12" s="1"/>
  <c r="H2169" i="12" s="1"/>
  <c r="G2348" i="12"/>
  <c r="C2348" i="12" s="1"/>
  <c r="D2348" i="12" s="1"/>
  <c r="G2367" i="12"/>
  <c r="C2367" i="12" s="1"/>
  <c r="D2367" i="12" s="1"/>
  <c r="G2307" i="12"/>
  <c r="C2307" i="12" s="1"/>
  <c r="D2307" i="12" s="1"/>
  <c r="G2363" i="12"/>
  <c r="C2363" i="12" s="1"/>
  <c r="D2363" i="12" s="1"/>
  <c r="H2363" i="12" s="1"/>
  <c r="G2370" i="12"/>
  <c r="C2370" i="12" s="1"/>
  <c r="D2370" i="12" s="1"/>
  <c r="G2276" i="12"/>
  <c r="C2276" i="12" s="1"/>
  <c r="D2276" i="12" s="1"/>
  <c r="G2390" i="12"/>
  <c r="C2390" i="12" s="1"/>
  <c r="D2390" i="12" s="1"/>
  <c r="G2351" i="12"/>
  <c r="C2351" i="12" s="1"/>
  <c r="D2351" i="12" s="1"/>
  <c r="H2351" i="12" s="1"/>
  <c r="G2376" i="12"/>
  <c r="C2376" i="12" s="1"/>
  <c r="D2376" i="12" s="1"/>
  <c r="G2388" i="12"/>
  <c r="C2388" i="12" s="1"/>
  <c r="D2388" i="12" s="1"/>
  <c r="H2388" i="12" s="1"/>
  <c r="G2305" i="12"/>
  <c r="C2305" i="12" s="1"/>
  <c r="D2305" i="12" s="1"/>
  <c r="H2305" i="12" s="1"/>
  <c r="G2362" i="12"/>
  <c r="C2362" i="12" s="1"/>
  <c r="D2362" i="12" s="1"/>
  <c r="G2326" i="12"/>
  <c r="C2326" i="12" s="1"/>
  <c r="D2326" i="12" s="1"/>
  <c r="G2359" i="12"/>
  <c r="C2359" i="12" s="1"/>
  <c r="D2359" i="12" s="1"/>
  <c r="H2359" i="12" s="1"/>
  <c r="G2350" i="12"/>
  <c r="C2350" i="12" s="1"/>
  <c r="D2350" i="12" s="1"/>
  <c r="G2320" i="12"/>
  <c r="C2320" i="12" s="1"/>
  <c r="D2320" i="12" s="1"/>
  <c r="G2354" i="12"/>
  <c r="C2354" i="12" s="1"/>
  <c r="D2354" i="12" s="1"/>
  <c r="H2354" i="12" s="1"/>
  <c r="G2225" i="12"/>
  <c r="C2225" i="12" s="1"/>
  <c r="D2225" i="12" s="1"/>
  <c r="H2225" i="12" s="1"/>
  <c r="G2266" i="12"/>
  <c r="C2266" i="12" s="1"/>
  <c r="D2266" i="12" s="1"/>
  <c r="H2266" i="12" s="1"/>
  <c r="G2260" i="12"/>
  <c r="C2260" i="12" s="1"/>
  <c r="D2260" i="12" s="1"/>
  <c r="H2260" i="12" s="1"/>
  <c r="G2253" i="12"/>
  <c r="C2253" i="12" s="1"/>
  <c r="D2253" i="12" s="1"/>
  <c r="G2217" i="12"/>
  <c r="C2217" i="12" s="1"/>
  <c r="D2217" i="12" s="1"/>
  <c r="G2187" i="12"/>
  <c r="C2187" i="12" s="1"/>
  <c r="D2187" i="12" s="1"/>
  <c r="G2400" i="12"/>
  <c r="C2400" i="12" s="1"/>
  <c r="D2400" i="12" s="1"/>
  <c r="G2356" i="12"/>
  <c r="C2356" i="12" s="1"/>
  <c r="D2356" i="12" s="1"/>
  <c r="G2344" i="12"/>
  <c r="C2344" i="12" s="1"/>
  <c r="D2344" i="12" s="1"/>
  <c r="H2344" i="12" s="1"/>
  <c r="G2303" i="12"/>
  <c r="C2303" i="12" s="1"/>
  <c r="D2303" i="12" s="1"/>
  <c r="H2303" i="12" s="1"/>
  <c r="G2383" i="12"/>
  <c r="C2383" i="12" s="1"/>
  <c r="D2383" i="12" s="1"/>
  <c r="G2309" i="12"/>
  <c r="C2309" i="12" s="1"/>
  <c r="D2309" i="12" s="1"/>
  <c r="H2309" i="12" s="1"/>
  <c r="G2294" i="12"/>
  <c r="C2294" i="12" s="1"/>
  <c r="D2294" i="12" s="1"/>
  <c r="G2404" i="12"/>
  <c r="C2404" i="12" s="1"/>
  <c r="D2404" i="12" s="1"/>
  <c r="G2335" i="12"/>
  <c r="C2335" i="12" s="1"/>
  <c r="D2335" i="12" s="1"/>
  <c r="H2335" i="12" s="1"/>
  <c r="G2296" i="12"/>
  <c r="C2296" i="12" s="1"/>
  <c r="D2296" i="12" s="1"/>
  <c r="H2296" i="12" s="1"/>
  <c r="G2386" i="12"/>
  <c r="C2386" i="12" s="1"/>
  <c r="D2386" i="12" s="1"/>
  <c r="G2316" i="12"/>
  <c r="C2316" i="12" s="1"/>
  <c r="D2316" i="12" s="1"/>
  <c r="H2316" i="12" s="1"/>
  <c r="G2394" i="12"/>
  <c r="C2394" i="12" s="1"/>
  <c r="D2394" i="12" s="1"/>
  <c r="G2285" i="12"/>
  <c r="C2285" i="12" s="1"/>
  <c r="D2285" i="12" s="1"/>
  <c r="H2285" i="12" s="1"/>
  <c r="G2339" i="12"/>
  <c r="C2339" i="12" s="1"/>
  <c r="D2339" i="12" s="1"/>
  <c r="G2330" i="12"/>
  <c r="C2330" i="12" s="1"/>
  <c r="D2330" i="12" s="1"/>
  <c r="G2314" i="12"/>
  <c r="C2314" i="12" s="1"/>
  <c r="D2314" i="12" s="1"/>
  <c r="G2300" i="12"/>
  <c r="C2300" i="12" s="1"/>
  <c r="D2300" i="12" s="1"/>
  <c r="G2361" i="12"/>
  <c r="C2361" i="12" s="1"/>
  <c r="D2361" i="12" s="1"/>
  <c r="G2346" i="12"/>
  <c r="C2346" i="12" s="1"/>
  <c r="D2346" i="12" s="1"/>
  <c r="G2299" i="12"/>
  <c r="C2299" i="12" s="1"/>
  <c r="D2299" i="12" s="1"/>
  <c r="H2299" i="12" s="1"/>
  <c r="G2369" i="12"/>
  <c r="C2369" i="12" s="1"/>
  <c r="D2369" i="12" s="1"/>
  <c r="H2369" i="12" s="1"/>
  <c r="G2233" i="12"/>
  <c r="C2233" i="12" s="1"/>
  <c r="D2233" i="12" s="1"/>
  <c r="H2233" i="12" s="1"/>
  <c r="G2219" i="12"/>
  <c r="C2219" i="12" s="1"/>
  <c r="D2219" i="12" s="1"/>
  <c r="H2219" i="12" s="1"/>
  <c r="G2208" i="12"/>
  <c r="C2208" i="12" s="1"/>
  <c r="D2208" i="12" s="1"/>
  <c r="G2203" i="12"/>
  <c r="C2203" i="12" s="1"/>
  <c r="D2203" i="12" s="1"/>
  <c r="H2203" i="12" s="1"/>
  <c r="G2191" i="12"/>
  <c r="C2191" i="12" s="1"/>
  <c r="D2191" i="12" s="1"/>
  <c r="G2311" i="12"/>
  <c r="C2311" i="12" s="1"/>
  <c r="D2311" i="12" s="1"/>
  <c r="G2301" i="12"/>
  <c r="C2301" i="12" s="1"/>
  <c r="D2301" i="12" s="1"/>
  <c r="G2355" i="12"/>
  <c r="C2355" i="12" s="1"/>
  <c r="D2355" i="12" s="1"/>
  <c r="G2331" i="12"/>
  <c r="C2331" i="12" s="1"/>
  <c r="D2331" i="12" s="1"/>
  <c r="H2331" i="12" s="1"/>
  <c r="G2340" i="12"/>
  <c r="C2340" i="12" s="1"/>
  <c r="D2340" i="12" s="1"/>
  <c r="G2392" i="12"/>
  <c r="C2392" i="12" s="1"/>
  <c r="D2392" i="12" s="1"/>
  <c r="G2352" i="12"/>
  <c r="C2352" i="12" s="1"/>
  <c r="D2352" i="12" s="1"/>
  <c r="G2337" i="12"/>
  <c r="C2337" i="12" s="1"/>
  <c r="D2337" i="12" s="1"/>
  <c r="H2337" i="12" s="1"/>
  <c r="G2317" i="12"/>
  <c r="C2317" i="12" s="1"/>
  <c r="D2317" i="12" s="1"/>
  <c r="G2368" i="12"/>
  <c r="C2368" i="12" s="1"/>
  <c r="D2368" i="12" s="1"/>
  <c r="G2336" i="12"/>
  <c r="C2336" i="12" s="1"/>
  <c r="D2336" i="12" s="1"/>
  <c r="G2378" i="12"/>
  <c r="C2378" i="12" s="1"/>
  <c r="D2378" i="12" s="1"/>
  <c r="G2323" i="12"/>
  <c r="C2323" i="12" s="1"/>
  <c r="D2323" i="12" s="1"/>
  <c r="G2304" i="12"/>
  <c r="C2304" i="12" s="1"/>
  <c r="D2304" i="12" s="1"/>
  <c r="G2230" i="12"/>
  <c r="C2230" i="12" s="1"/>
  <c r="D2230" i="12" s="1"/>
  <c r="G2272" i="12"/>
  <c r="C2272" i="12" s="1"/>
  <c r="D2272" i="12" s="1"/>
  <c r="G2236" i="12"/>
  <c r="C2236" i="12" s="1"/>
  <c r="D2236" i="12" s="1"/>
  <c r="G2181" i="12"/>
  <c r="C2181" i="12" s="1"/>
  <c r="D2181" i="12" s="1"/>
  <c r="H2181" i="12" s="1"/>
  <c r="AF2181" i="12" s="1"/>
  <c r="G2173" i="12"/>
  <c r="C2173" i="12" s="1"/>
  <c r="D2173" i="12" s="1"/>
  <c r="G2321" i="12"/>
  <c r="C2321" i="12" s="1"/>
  <c r="D2321" i="12" s="1"/>
  <c r="H2321" i="12" s="1"/>
  <c r="G2405" i="12"/>
  <c r="C2405" i="12" s="1"/>
  <c r="D2405" i="12" s="1"/>
  <c r="H2405" i="12" s="1"/>
  <c r="AF2405" i="12" s="1"/>
  <c r="G2345" i="12"/>
  <c r="C2345" i="12" s="1"/>
  <c r="D2345" i="12" s="1"/>
  <c r="G2322" i="12"/>
  <c r="C2322" i="12" s="1"/>
  <c r="D2322" i="12" s="1"/>
  <c r="G2315" i="12"/>
  <c r="C2315" i="12" s="1"/>
  <c r="D2315" i="12" s="1"/>
  <c r="H2315" i="12" s="1"/>
  <c r="G2343" i="12"/>
  <c r="C2343" i="12" s="1"/>
  <c r="D2343" i="12" s="1"/>
  <c r="G2397" i="12"/>
  <c r="C2397" i="12" s="1"/>
  <c r="D2397" i="12" s="1"/>
  <c r="H2397" i="12" s="1"/>
  <c r="G2375" i="12"/>
  <c r="C2375" i="12" s="1"/>
  <c r="D2375" i="12" s="1"/>
  <c r="G2338" i="12"/>
  <c r="C2338" i="12" s="1"/>
  <c r="D2338" i="12" s="1"/>
  <c r="G2248" i="12"/>
  <c r="C2248" i="12" s="1"/>
  <c r="D2248" i="12" s="1"/>
  <c r="H2248" i="12" s="1"/>
  <c r="G2235" i="12"/>
  <c r="C2235" i="12" s="1"/>
  <c r="D2235" i="12" s="1"/>
  <c r="G2171" i="12"/>
  <c r="C2171" i="12" s="1"/>
  <c r="D2171" i="12" s="1"/>
  <c r="G2250" i="12"/>
  <c r="C2250" i="12" s="1"/>
  <c r="D2250" i="12" s="1"/>
  <c r="G2183" i="12"/>
  <c r="C2183" i="12" s="1"/>
  <c r="D2183" i="12" s="1"/>
  <c r="G2179" i="12"/>
  <c r="C2179" i="12" s="1"/>
  <c r="D2179" i="12" s="1"/>
  <c r="G2265" i="12"/>
  <c r="C2265" i="12" s="1"/>
  <c r="D2265" i="12" s="1"/>
  <c r="G2245" i="12"/>
  <c r="C2245" i="12" s="1"/>
  <c r="D2245" i="12" s="1"/>
  <c r="H2245" i="12" s="1"/>
  <c r="AF2245" i="12" s="1"/>
  <c r="G2240" i="12"/>
  <c r="C2240" i="12" s="1"/>
  <c r="D2240" i="12" s="1"/>
  <c r="G2213" i="12"/>
  <c r="C2213" i="12" s="1"/>
  <c r="D2213" i="12" s="1"/>
  <c r="G2251" i="12"/>
  <c r="C2251" i="12" s="1"/>
  <c r="D2251" i="12" s="1"/>
  <c r="G2212" i="12"/>
  <c r="C2212" i="12" s="1"/>
  <c r="D2212" i="12" s="1"/>
  <c r="G2228" i="12"/>
  <c r="C2228" i="12" s="1"/>
  <c r="D2228" i="12" s="1"/>
  <c r="G2201" i="12"/>
  <c r="C2201" i="12" s="1"/>
  <c r="D2201" i="12" s="1"/>
  <c r="G2166" i="12"/>
  <c r="C2166" i="12" s="1"/>
  <c r="D2166" i="12" s="1"/>
  <c r="G2127" i="12"/>
  <c r="C2127" i="12" s="1"/>
  <c r="D2127" i="12" s="1"/>
  <c r="G2195" i="12"/>
  <c r="C2195" i="12" s="1"/>
  <c r="D2195" i="12" s="1"/>
  <c r="G2255" i="12"/>
  <c r="C2255" i="12" s="1"/>
  <c r="D2255" i="12" s="1"/>
  <c r="G2210" i="12"/>
  <c r="C2210" i="12" s="1"/>
  <c r="D2210" i="12" s="1"/>
  <c r="G2199" i="12"/>
  <c r="C2199" i="12" s="1"/>
  <c r="D2199" i="12" s="1"/>
  <c r="G2222" i="12"/>
  <c r="C2222" i="12" s="1"/>
  <c r="D2222" i="12" s="1"/>
  <c r="G2277" i="12"/>
  <c r="C2277" i="12" s="1"/>
  <c r="D2277" i="12" s="1"/>
  <c r="G2099" i="12"/>
  <c r="C2099" i="12" s="1"/>
  <c r="D2099" i="12" s="1"/>
  <c r="G2108" i="12"/>
  <c r="C2108" i="12" s="1"/>
  <c r="D2108" i="12" s="1"/>
  <c r="G2264" i="12"/>
  <c r="C2264" i="12" s="1"/>
  <c r="D2264" i="12" s="1"/>
  <c r="G2189" i="12"/>
  <c r="C2189" i="12" s="1"/>
  <c r="D2189" i="12" s="1"/>
  <c r="G2242" i="12"/>
  <c r="C2242" i="12" s="1"/>
  <c r="D2242" i="12" s="1"/>
  <c r="G2229" i="12"/>
  <c r="C2229" i="12" s="1"/>
  <c r="D2229" i="12" s="1"/>
  <c r="G2270" i="12"/>
  <c r="C2270" i="12" s="1"/>
  <c r="D2270" i="12" s="1"/>
  <c r="G2205" i="12"/>
  <c r="C2205" i="12" s="1"/>
  <c r="D2205" i="12" s="1"/>
  <c r="G2190" i="12"/>
  <c r="C2190" i="12" s="1"/>
  <c r="D2190" i="12" s="1"/>
  <c r="G2170" i="12"/>
  <c r="C2170" i="12" s="1"/>
  <c r="D2170" i="12" s="1"/>
  <c r="G2117" i="12"/>
  <c r="C2117" i="12" s="1"/>
  <c r="D2117" i="12" s="1"/>
  <c r="G2084" i="12"/>
  <c r="C2084" i="12" s="1"/>
  <c r="D2084" i="12" s="1"/>
  <c r="G2196" i="12"/>
  <c r="C2196" i="12" s="1"/>
  <c r="D2196" i="12" s="1"/>
  <c r="G2274" i="12"/>
  <c r="C2274" i="12" s="1"/>
  <c r="D2274" i="12" s="1"/>
  <c r="H2274" i="12" s="1"/>
  <c r="G2291" i="12"/>
  <c r="C2291" i="12" s="1"/>
  <c r="D2291" i="12" s="1"/>
  <c r="G2214" i="12"/>
  <c r="C2214" i="12" s="1"/>
  <c r="D2214" i="12" s="1"/>
  <c r="H2214" i="12" s="1"/>
  <c r="G2174" i="12"/>
  <c r="C2174" i="12" s="1"/>
  <c r="D2174" i="12" s="1"/>
  <c r="G2283" i="12"/>
  <c r="C2283" i="12" s="1"/>
  <c r="D2283" i="12" s="1"/>
  <c r="H2283" i="12" s="1"/>
  <c r="AF2283" i="12" s="1"/>
  <c r="G2238" i="12"/>
  <c r="C2238" i="12" s="1"/>
  <c r="D2238" i="12" s="1"/>
  <c r="G2202" i="12"/>
  <c r="C2202" i="12" s="1"/>
  <c r="D2202" i="12" s="1"/>
  <c r="H2202" i="12" s="1"/>
  <c r="G2257" i="12"/>
  <c r="C2257" i="12" s="1"/>
  <c r="D2257" i="12" s="1"/>
  <c r="G2226" i="12"/>
  <c r="C2226" i="12" s="1"/>
  <c r="D2226" i="12" s="1"/>
  <c r="G2177" i="12"/>
  <c r="C2177" i="12" s="1"/>
  <c r="D2177" i="12" s="1"/>
  <c r="G2289" i="12"/>
  <c r="C2289" i="12" s="1"/>
  <c r="D2289" i="12" s="1"/>
  <c r="H2289" i="12" s="1"/>
  <c r="G2161" i="12"/>
  <c r="C2161" i="12" s="1"/>
  <c r="D2161" i="12" s="1"/>
  <c r="G2065" i="12"/>
  <c r="C2065" i="12" s="1"/>
  <c r="D2065" i="12" s="1"/>
  <c r="G2100" i="12"/>
  <c r="C2100" i="12" s="1"/>
  <c r="D2100" i="12" s="1"/>
  <c r="G2258" i="12"/>
  <c r="C2258" i="12" s="1"/>
  <c r="D2258" i="12" s="1"/>
  <c r="G2209" i="12"/>
  <c r="C2209" i="12" s="1"/>
  <c r="D2209" i="12" s="1"/>
  <c r="G2175" i="12"/>
  <c r="C2175" i="12" s="1"/>
  <c r="D2175" i="12" s="1"/>
  <c r="G2271" i="12"/>
  <c r="C2271" i="12" s="1"/>
  <c r="D2271" i="12" s="1"/>
  <c r="G2211" i="12"/>
  <c r="C2211" i="12" s="1"/>
  <c r="D2211" i="12" s="1"/>
  <c r="G2197" i="12"/>
  <c r="C2197" i="12" s="1"/>
  <c r="D2197" i="12" s="1"/>
  <c r="G2275" i="12"/>
  <c r="C2275" i="12" s="1"/>
  <c r="D2275" i="12" s="1"/>
  <c r="G2122" i="12"/>
  <c r="C2122" i="12" s="1"/>
  <c r="D2122" i="12" s="1"/>
  <c r="G2216" i="12"/>
  <c r="C2216" i="12" s="1"/>
  <c r="D2216" i="12" s="1"/>
  <c r="G2200" i="12"/>
  <c r="C2200" i="12" s="1"/>
  <c r="D2200" i="12" s="1"/>
  <c r="H2200" i="12" s="1"/>
  <c r="G2215" i="12"/>
  <c r="C2215" i="12" s="1"/>
  <c r="D2215" i="12" s="1"/>
  <c r="G2246" i="12"/>
  <c r="C2246" i="12" s="1"/>
  <c r="D2246" i="12" s="1"/>
  <c r="G2218" i="12"/>
  <c r="C2218" i="12" s="1"/>
  <c r="D2218" i="12" s="1"/>
  <c r="G2096" i="12"/>
  <c r="C2096" i="12" s="1"/>
  <c r="D2096" i="12" s="1"/>
  <c r="G2082" i="12"/>
  <c r="C2082" i="12" s="1"/>
  <c r="D2082" i="12" s="1"/>
  <c r="H2082" i="12" s="1"/>
  <c r="G2123" i="12"/>
  <c r="C2123" i="12" s="1"/>
  <c r="D2123" i="12" s="1"/>
  <c r="H2123" i="12" s="1"/>
  <c r="AF2123" i="12" s="1"/>
  <c r="G2194" i="12"/>
  <c r="C2194" i="12" s="1"/>
  <c r="D2194" i="12" s="1"/>
  <c r="G2243" i="12"/>
  <c r="C2243" i="12" s="1"/>
  <c r="D2243" i="12" s="1"/>
  <c r="H2243" i="12" s="1"/>
  <c r="G2232" i="12"/>
  <c r="C2232" i="12" s="1"/>
  <c r="D2232" i="12" s="1"/>
  <c r="H2232" i="12" s="1"/>
  <c r="G2168" i="12"/>
  <c r="C2168" i="12" s="1"/>
  <c r="D2168" i="12" s="1"/>
  <c r="G2269" i="12"/>
  <c r="C2269" i="12" s="1"/>
  <c r="D2269" i="12" s="1"/>
  <c r="G2206" i="12"/>
  <c r="C2206" i="12" s="1"/>
  <c r="D2206" i="12" s="1"/>
  <c r="G2268" i="12"/>
  <c r="C2268" i="12" s="1"/>
  <c r="D2268" i="12" s="1"/>
  <c r="H2268" i="12" s="1"/>
  <c r="G2224" i="12"/>
  <c r="C2224" i="12" s="1"/>
  <c r="D2224" i="12" s="1"/>
  <c r="G2286" i="12"/>
  <c r="C2286" i="12" s="1"/>
  <c r="D2286" i="12" s="1"/>
  <c r="H2286" i="12" s="1"/>
  <c r="G2165" i="12"/>
  <c r="C2165" i="12" s="1"/>
  <c r="D2165" i="12" s="1"/>
  <c r="H2165" i="12" s="1"/>
  <c r="G2158" i="12"/>
  <c r="C2158" i="12" s="1"/>
  <c r="D2158" i="12" s="1"/>
  <c r="G2093" i="12"/>
  <c r="C2093" i="12" s="1"/>
  <c r="D2093" i="12" s="1"/>
  <c r="H2093" i="12" s="1"/>
  <c r="G2133" i="12"/>
  <c r="C2133" i="12" s="1"/>
  <c r="D2133" i="12" s="1"/>
  <c r="G2146" i="12"/>
  <c r="C2146" i="12" s="1"/>
  <c r="D2146" i="12" s="1"/>
  <c r="G2198" i="12"/>
  <c r="C2198" i="12" s="1"/>
  <c r="D2198" i="12" s="1"/>
  <c r="H2198" i="12" s="1"/>
  <c r="G2186" i="12"/>
  <c r="C2186" i="12" s="1"/>
  <c r="D2186" i="12" s="1"/>
  <c r="G2237" i="12"/>
  <c r="C2237" i="12" s="1"/>
  <c r="D2237" i="12" s="1"/>
  <c r="G2259" i="12"/>
  <c r="C2259" i="12" s="1"/>
  <c r="D2259" i="12" s="1"/>
  <c r="G2207" i="12"/>
  <c r="C2207" i="12" s="1"/>
  <c r="D2207" i="12" s="1"/>
  <c r="H2207" i="12" s="1"/>
  <c r="G2256" i="12"/>
  <c r="C2256" i="12" s="1"/>
  <c r="D2256" i="12" s="1"/>
  <c r="H2256" i="12" s="1"/>
  <c r="AF2256" i="12" s="1"/>
  <c r="G2231" i="12"/>
  <c r="C2231" i="12" s="1"/>
  <c r="D2231" i="12" s="1"/>
  <c r="H2231" i="12" s="1"/>
  <c r="AF2231" i="12" s="1"/>
  <c r="G2180" i="12"/>
  <c r="C2180" i="12" s="1"/>
  <c r="D2180" i="12" s="1"/>
  <c r="G2244" i="12"/>
  <c r="C2244" i="12" s="1"/>
  <c r="D2244" i="12" s="1"/>
  <c r="G2185" i="12"/>
  <c r="C2185" i="12" s="1"/>
  <c r="D2185" i="12" s="1"/>
  <c r="G2263" i="12"/>
  <c r="C2263" i="12" s="1"/>
  <c r="D2263" i="12" s="1"/>
  <c r="G2241" i="12"/>
  <c r="C2241" i="12" s="1"/>
  <c r="D2241" i="12" s="1"/>
  <c r="H2241" i="12" s="1"/>
  <c r="AF2241" i="12" s="1"/>
  <c r="G2172" i="12"/>
  <c r="C2172" i="12" s="1"/>
  <c r="D2172" i="12" s="1"/>
  <c r="G2164" i="12"/>
  <c r="C2164" i="12" s="1"/>
  <c r="D2164" i="12" s="1"/>
  <c r="H2164" i="12" s="1"/>
  <c r="G2130" i="12"/>
  <c r="C2130" i="12" s="1"/>
  <c r="D2130" i="12" s="1"/>
  <c r="G2106" i="12"/>
  <c r="C2106" i="12" s="1"/>
  <c r="D2106" i="12" s="1"/>
  <c r="G2075" i="12"/>
  <c r="C2075" i="12" s="1"/>
  <c r="D2075" i="12" s="1"/>
  <c r="H2075" i="12" s="1"/>
  <c r="G2153" i="12"/>
  <c r="C2153" i="12" s="1"/>
  <c r="D2153" i="12" s="1"/>
  <c r="G2221" i="12"/>
  <c r="C2221" i="12" s="1"/>
  <c r="D2221" i="12" s="1"/>
  <c r="G2204" i="12"/>
  <c r="C2204" i="12" s="1"/>
  <c r="D2204" i="12" s="1"/>
  <c r="G2178" i="12"/>
  <c r="C2178" i="12" s="1"/>
  <c r="D2178" i="12" s="1"/>
  <c r="G2262" i="12"/>
  <c r="C2262" i="12" s="1"/>
  <c r="D2262" i="12" s="1"/>
  <c r="H2262" i="12" s="1"/>
  <c r="G2252" i="12"/>
  <c r="C2252" i="12" s="1"/>
  <c r="D2252" i="12" s="1"/>
  <c r="G2223" i="12"/>
  <c r="C2223" i="12" s="1"/>
  <c r="D2223" i="12" s="1"/>
  <c r="G2273" i="12"/>
  <c r="C2273" i="12" s="1"/>
  <c r="D2273" i="12" s="1"/>
  <c r="G2193" i="12"/>
  <c r="C2193" i="12" s="1"/>
  <c r="D2193" i="12" s="1"/>
  <c r="G2080" i="12"/>
  <c r="C2080" i="12" s="1"/>
  <c r="D2080" i="12" s="1"/>
  <c r="H2080" i="12" s="1"/>
  <c r="G2163" i="12"/>
  <c r="C2163" i="12" s="1"/>
  <c r="D2163" i="12" s="1"/>
  <c r="G2101" i="12"/>
  <c r="C2101" i="12" s="1"/>
  <c r="D2101" i="12" s="1"/>
  <c r="G2073" i="12"/>
  <c r="C2073" i="12" s="1"/>
  <c r="D2073" i="12" s="1"/>
  <c r="G2159" i="12"/>
  <c r="C2159" i="12" s="1"/>
  <c r="D2159" i="12" s="1"/>
  <c r="G2281" i="12"/>
  <c r="C2281" i="12" s="1"/>
  <c r="D2281" i="12" s="1"/>
  <c r="G2278" i="12"/>
  <c r="C2278" i="12" s="1"/>
  <c r="D2278" i="12" s="1"/>
  <c r="G2267" i="12"/>
  <c r="C2267" i="12" s="1"/>
  <c r="D2267" i="12" s="1"/>
  <c r="G2247" i="12"/>
  <c r="C2247" i="12" s="1"/>
  <c r="D2247" i="12" s="1"/>
  <c r="G2239" i="12"/>
  <c r="C2239" i="12" s="1"/>
  <c r="D2239" i="12" s="1"/>
  <c r="H2239" i="12" s="1"/>
  <c r="G2220" i="12"/>
  <c r="C2220" i="12" s="1"/>
  <c r="D2220" i="12" s="1"/>
  <c r="G2119" i="12"/>
  <c r="C2119" i="12" s="1"/>
  <c r="D2119" i="12" s="1"/>
  <c r="G2112" i="12"/>
  <c r="C2112" i="12" s="1"/>
  <c r="D2112" i="12" s="1"/>
  <c r="G2167" i="12"/>
  <c r="C2167" i="12" s="1"/>
  <c r="D2167" i="12" s="1"/>
  <c r="G2072" i="12"/>
  <c r="C2072" i="12" s="1"/>
  <c r="D2072" i="12" s="1"/>
  <c r="H2072" i="12" s="1"/>
  <c r="G2149" i="12"/>
  <c r="C2149" i="12" s="1"/>
  <c r="D2149" i="12" s="1"/>
  <c r="G2107" i="12"/>
  <c r="C2107" i="12" s="1"/>
  <c r="D2107" i="12" s="1"/>
  <c r="G2160" i="12"/>
  <c r="C2160" i="12" s="1"/>
  <c r="D2160" i="12" s="1"/>
  <c r="H2160" i="12" s="1"/>
  <c r="AF2160" i="12" s="1"/>
  <c r="G2154" i="12"/>
  <c r="C2154" i="12" s="1"/>
  <c r="D2154" i="12" s="1"/>
  <c r="G2150" i="12"/>
  <c r="C2150" i="12" s="1"/>
  <c r="D2150" i="12" s="1"/>
  <c r="G2068" i="12"/>
  <c r="C2068" i="12" s="1"/>
  <c r="D2068" i="12" s="1"/>
  <c r="G2151" i="12"/>
  <c r="C2151" i="12" s="1"/>
  <c r="D2151" i="12" s="1"/>
  <c r="G2087" i="12"/>
  <c r="C2087" i="12" s="1"/>
  <c r="D2087" i="12" s="1"/>
  <c r="G2074" i="12"/>
  <c r="C2074" i="12" s="1"/>
  <c r="D2074" i="12" s="1"/>
  <c r="G2077" i="12"/>
  <c r="C2077" i="12" s="1"/>
  <c r="D2077" i="12" s="1"/>
  <c r="G2061" i="12"/>
  <c r="C2061" i="12" s="1"/>
  <c r="D2061" i="12" s="1"/>
  <c r="G2139" i="12"/>
  <c r="C2139" i="12" s="1"/>
  <c r="D2139" i="12" s="1"/>
  <c r="G2056" i="12"/>
  <c r="C2056" i="12" s="1"/>
  <c r="D2056" i="12" s="1"/>
  <c r="G1978" i="12"/>
  <c r="C1978" i="12" s="1"/>
  <c r="D1978" i="12" s="1"/>
  <c r="G2114" i="12"/>
  <c r="C2114" i="12" s="1"/>
  <c r="D2114" i="12" s="1"/>
  <c r="H2114" i="12" s="1"/>
  <c r="G2148" i="12"/>
  <c r="C2148" i="12" s="1"/>
  <c r="D2148" i="12" s="1"/>
  <c r="G2088" i="12"/>
  <c r="C2088" i="12" s="1"/>
  <c r="D2088" i="12" s="1"/>
  <c r="H2088" i="12" s="1"/>
  <c r="G2128" i="12"/>
  <c r="C2128" i="12" s="1"/>
  <c r="D2128" i="12" s="1"/>
  <c r="G2135" i="12"/>
  <c r="C2135" i="12" s="1"/>
  <c r="D2135" i="12" s="1"/>
  <c r="G2067" i="12"/>
  <c r="C2067" i="12" s="1"/>
  <c r="D2067" i="12" s="1"/>
  <c r="G2050" i="12"/>
  <c r="C2050" i="12" s="1"/>
  <c r="D2050" i="12" s="1"/>
  <c r="H2050" i="12" s="1"/>
  <c r="G1982" i="12"/>
  <c r="C1982" i="12" s="1"/>
  <c r="D1982" i="12" s="1"/>
  <c r="G2134" i="12"/>
  <c r="C2134" i="12" s="1"/>
  <c r="D2134" i="12" s="1"/>
  <c r="G2057" i="12"/>
  <c r="C2057" i="12" s="1"/>
  <c r="D2057" i="12" s="1"/>
  <c r="G2062" i="12"/>
  <c r="C2062" i="12" s="1"/>
  <c r="D2062" i="12" s="1"/>
  <c r="G2097" i="12"/>
  <c r="C2097" i="12" s="1"/>
  <c r="D2097" i="12" s="1"/>
  <c r="G2111" i="12"/>
  <c r="C2111" i="12" s="1"/>
  <c r="D2111" i="12" s="1"/>
  <c r="H2111" i="12" s="1"/>
  <c r="G2142" i="12"/>
  <c r="C2142" i="12" s="1"/>
  <c r="D2142" i="12" s="1"/>
  <c r="G2054" i="12"/>
  <c r="C2054" i="12" s="1"/>
  <c r="D2054" i="12" s="1"/>
  <c r="G2045" i="12"/>
  <c r="C2045" i="12" s="1"/>
  <c r="D2045" i="12" s="1"/>
  <c r="G2021" i="12"/>
  <c r="C2021" i="12" s="1"/>
  <c r="D2021" i="12" s="1"/>
  <c r="H2021" i="12" s="1"/>
  <c r="G1997" i="12"/>
  <c r="C1997" i="12" s="1"/>
  <c r="D1997" i="12" s="1"/>
  <c r="G2143" i="12"/>
  <c r="C2143" i="12" s="1"/>
  <c r="D2143" i="12" s="1"/>
  <c r="G2125" i="12"/>
  <c r="C2125" i="12" s="1"/>
  <c r="D2125" i="12" s="1"/>
  <c r="H2125" i="12" s="1"/>
  <c r="G2105" i="12"/>
  <c r="C2105" i="12" s="1"/>
  <c r="D2105" i="12" s="1"/>
  <c r="G2095" i="12"/>
  <c r="C2095" i="12" s="1"/>
  <c r="D2095" i="12" s="1"/>
  <c r="H2095" i="12" s="1"/>
  <c r="G2162" i="12"/>
  <c r="C2162" i="12" s="1"/>
  <c r="D2162" i="12" s="1"/>
  <c r="H2162" i="12" s="1"/>
  <c r="G2076" i="12"/>
  <c r="C2076" i="12" s="1"/>
  <c r="D2076" i="12" s="1"/>
  <c r="G2102" i="12"/>
  <c r="C2102" i="12" s="1"/>
  <c r="D2102" i="12" s="1"/>
  <c r="G1951" i="12"/>
  <c r="C1951" i="12" s="1"/>
  <c r="D1951" i="12" s="1"/>
  <c r="H1951" i="12" s="1"/>
  <c r="G2090" i="12"/>
  <c r="C2090" i="12" s="1"/>
  <c r="D2090" i="12" s="1"/>
  <c r="G2144" i="12"/>
  <c r="C2144" i="12" s="1"/>
  <c r="D2144" i="12" s="1"/>
  <c r="H2144" i="12" s="1"/>
  <c r="G2079" i="12"/>
  <c r="C2079" i="12" s="1"/>
  <c r="D2079" i="12" s="1"/>
  <c r="G2052" i="12"/>
  <c r="C2052" i="12" s="1"/>
  <c r="D2052" i="12" s="1"/>
  <c r="H2052" i="12" s="1"/>
  <c r="G2029" i="12"/>
  <c r="C2029" i="12" s="1"/>
  <c r="D2029" i="12" s="1"/>
  <c r="H2029" i="12" s="1"/>
  <c r="G2005" i="12"/>
  <c r="C2005" i="12" s="1"/>
  <c r="D2005" i="12" s="1"/>
  <c r="H2005" i="12" s="1"/>
  <c r="G1986" i="12"/>
  <c r="C1986" i="12" s="1"/>
  <c r="D1986" i="12" s="1"/>
  <c r="H1986" i="12" s="1"/>
  <c r="G2121" i="12"/>
  <c r="C2121" i="12" s="1"/>
  <c r="D2121" i="12" s="1"/>
  <c r="H2121" i="12" s="1"/>
  <c r="G2066" i="12"/>
  <c r="C2066" i="12" s="1"/>
  <c r="D2066" i="12" s="1"/>
  <c r="G2094" i="12"/>
  <c r="C2094" i="12" s="1"/>
  <c r="D2094" i="12" s="1"/>
  <c r="G2085" i="12"/>
  <c r="C2085" i="12" s="1"/>
  <c r="D2085" i="12" s="1"/>
  <c r="H2085" i="12" s="1"/>
  <c r="G2147" i="12"/>
  <c r="C2147" i="12" s="1"/>
  <c r="D2147" i="12" s="1"/>
  <c r="G2043" i="12"/>
  <c r="C2043" i="12" s="1"/>
  <c r="D2043" i="12" s="1"/>
  <c r="G2024" i="12"/>
  <c r="C2024" i="12" s="1"/>
  <c r="D2024" i="12" s="1"/>
  <c r="H2024" i="12" s="1"/>
  <c r="G1981" i="12"/>
  <c r="C1981" i="12" s="1"/>
  <c r="D1981" i="12" s="1"/>
  <c r="H1981" i="12" s="1"/>
  <c r="G2078" i="12"/>
  <c r="C2078" i="12" s="1"/>
  <c r="D2078" i="12" s="1"/>
  <c r="H2078" i="12" s="1"/>
  <c r="G1940" i="12"/>
  <c r="C1940" i="12" s="1"/>
  <c r="D1940" i="12" s="1"/>
  <c r="H1940" i="12" s="1"/>
  <c r="AF1940" i="12" s="1"/>
  <c r="G2032" i="12"/>
  <c r="C2032" i="12" s="1"/>
  <c r="D2032" i="12" s="1"/>
  <c r="G2016" i="12"/>
  <c r="C2016" i="12" s="1"/>
  <c r="D2016" i="12" s="1"/>
  <c r="G2010" i="12"/>
  <c r="C2010" i="12" s="1"/>
  <c r="D2010" i="12" s="1"/>
  <c r="G2129" i="12"/>
  <c r="C2129" i="12" s="1"/>
  <c r="D2129" i="12" s="1"/>
  <c r="H2129" i="12" s="1"/>
  <c r="G2157" i="12"/>
  <c r="C2157" i="12" s="1"/>
  <c r="D2157" i="12" s="1"/>
  <c r="H2157" i="12" s="1"/>
  <c r="G2126" i="12"/>
  <c r="C2126" i="12" s="1"/>
  <c r="D2126" i="12" s="1"/>
  <c r="H2126" i="12" s="1"/>
  <c r="G2136" i="12"/>
  <c r="C2136" i="12" s="1"/>
  <c r="D2136" i="12" s="1"/>
  <c r="G2060" i="12"/>
  <c r="C2060" i="12" s="1"/>
  <c r="D2060" i="12" s="1"/>
  <c r="H2060" i="12" s="1"/>
  <c r="G2044" i="12"/>
  <c r="C2044" i="12" s="1"/>
  <c r="D2044" i="12" s="1"/>
  <c r="H2044" i="12" s="1"/>
  <c r="AF2044" i="12" s="1"/>
  <c r="G2104" i="12"/>
  <c r="C2104" i="12" s="1"/>
  <c r="D2104" i="12" s="1"/>
  <c r="G2070" i="12"/>
  <c r="C2070" i="12" s="1"/>
  <c r="D2070" i="12" s="1"/>
  <c r="H2070" i="12" s="1"/>
  <c r="AF2070" i="12" s="1"/>
  <c r="G2064" i="12"/>
  <c r="C2064" i="12" s="1"/>
  <c r="D2064" i="12" s="1"/>
  <c r="G2083" i="12"/>
  <c r="C2083" i="12" s="1"/>
  <c r="D2083" i="12" s="1"/>
  <c r="G2063" i="12"/>
  <c r="C2063" i="12" s="1"/>
  <c r="D2063" i="12" s="1"/>
  <c r="G2152" i="12"/>
  <c r="C2152" i="12" s="1"/>
  <c r="D2152" i="12" s="1"/>
  <c r="G2089" i="12"/>
  <c r="C2089" i="12" s="1"/>
  <c r="D2089" i="12" s="1"/>
  <c r="G2109" i="12"/>
  <c r="C2109" i="12" s="1"/>
  <c r="D2109" i="12" s="1"/>
  <c r="G2155" i="12"/>
  <c r="C2155" i="12" s="1"/>
  <c r="D2155" i="12" s="1"/>
  <c r="H2155" i="12" s="1"/>
  <c r="G2092" i="12"/>
  <c r="C2092" i="12" s="1"/>
  <c r="D2092" i="12" s="1"/>
  <c r="G2116" i="12"/>
  <c r="C2116" i="12" s="1"/>
  <c r="D2116" i="12" s="1"/>
  <c r="G2156" i="12"/>
  <c r="C2156" i="12" s="1"/>
  <c r="D2156" i="12" s="1"/>
  <c r="G2145" i="12"/>
  <c r="C2145" i="12" s="1"/>
  <c r="D2145" i="12" s="1"/>
  <c r="G2081" i="12"/>
  <c r="C2081" i="12" s="1"/>
  <c r="D2081" i="12" s="1"/>
  <c r="G2027" i="12"/>
  <c r="C2027" i="12" s="1"/>
  <c r="D2027" i="12" s="1"/>
  <c r="G2022" i="12"/>
  <c r="C2022" i="12" s="1"/>
  <c r="D2022" i="12" s="1"/>
  <c r="G1957" i="12"/>
  <c r="C1957" i="12" s="1"/>
  <c r="D1957" i="12" s="1"/>
  <c r="H1957" i="12" s="1"/>
  <c r="G1976" i="12"/>
  <c r="C1976" i="12" s="1"/>
  <c r="D1976" i="12" s="1"/>
  <c r="H1976" i="12" s="1"/>
  <c r="G2003" i="12"/>
  <c r="C2003" i="12" s="1"/>
  <c r="D2003" i="12" s="1"/>
  <c r="G2137" i="12"/>
  <c r="C2137" i="12" s="1"/>
  <c r="D2137" i="12" s="1"/>
  <c r="G2091" i="12"/>
  <c r="C2091" i="12" s="1"/>
  <c r="D2091" i="12" s="1"/>
  <c r="G2124" i="12"/>
  <c r="C2124" i="12" s="1"/>
  <c r="D2124" i="12" s="1"/>
  <c r="H2124" i="12" s="1"/>
  <c r="AF2124" i="12" s="1"/>
  <c r="G2055" i="12"/>
  <c r="C2055" i="12" s="1"/>
  <c r="D2055" i="12" s="1"/>
  <c r="H2055" i="12" s="1"/>
  <c r="G2115" i="12"/>
  <c r="C2115" i="12" s="1"/>
  <c r="D2115" i="12" s="1"/>
  <c r="G2086" i="12"/>
  <c r="C2086" i="12" s="1"/>
  <c r="D2086" i="12" s="1"/>
  <c r="H2086" i="12" s="1"/>
  <c r="G2047" i="12"/>
  <c r="C2047" i="12" s="1"/>
  <c r="D2047" i="12" s="1"/>
  <c r="G2006" i="12"/>
  <c r="C2006" i="12" s="1"/>
  <c r="D2006" i="12" s="1"/>
  <c r="G1998" i="12"/>
  <c r="C1998" i="12" s="1"/>
  <c r="D1998" i="12" s="1"/>
  <c r="G1988" i="12"/>
  <c r="C1988" i="12" s="1"/>
  <c r="D1988" i="12" s="1"/>
  <c r="G1985" i="12"/>
  <c r="C1985" i="12" s="1"/>
  <c r="D1985" i="12" s="1"/>
  <c r="G2120" i="12"/>
  <c r="C2120" i="12" s="1"/>
  <c r="D2120" i="12" s="1"/>
  <c r="H2120" i="12" s="1"/>
  <c r="G2141" i="12"/>
  <c r="C2141" i="12" s="1"/>
  <c r="D2141" i="12" s="1"/>
  <c r="H2141" i="12" s="1"/>
  <c r="AF2141" i="12" s="1"/>
  <c r="G2131" i="12"/>
  <c r="C2131" i="12" s="1"/>
  <c r="D2131" i="12" s="1"/>
  <c r="G2113" i="12"/>
  <c r="C2113" i="12" s="1"/>
  <c r="D2113" i="12" s="1"/>
  <c r="G2132" i="12"/>
  <c r="C2132" i="12" s="1"/>
  <c r="D2132" i="12" s="1"/>
  <c r="H2132" i="12" s="1"/>
  <c r="G2098" i="12"/>
  <c r="C2098" i="12" s="1"/>
  <c r="D2098" i="12" s="1"/>
  <c r="G2058" i="12"/>
  <c r="C2058" i="12" s="1"/>
  <c r="D2058" i="12" s="1"/>
  <c r="G1992" i="12"/>
  <c r="C1992" i="12" s="1"/>
  <c r="D1992" i="12" s="1"/>
  <c r="G2042" i="12"/>
  <c r="C2042" i="12" s="1"/>
  <c r="D2042" i="12" s="1"/>
  <c r="H2042" i="12" s="1"/>
  <c r="G1983" i="12"/>
  <c r="C1983" i="12" s="1"/>
  <c r="D1983" i="12" s="1"/>
  <c r="H1983" i="12" s="1"/>
  <c r="G1963" i="12"/>
  <c r="C1963" i="12" s="1"/>
  <c r="D1963" i="12" s="1"/>
  <c r="H1963" i="12" s="1"/>
  <c r="G1954" i="12"/>
  <c r="C1954" i="12" s="1"/>
  <c r="D1954" i="12" s="1"/>
  <c r="G1989" i="12"/>
  <c r="C1989" i="12" s="1"/>
  <c r="D1989" i="12" s="1"/>
  <c r="G2059" i="12"/>
  <c r="C2059" i="12" s="1"/>
  <c r="D2059" i="12" s="1"/>
  <c r="G2138" i="12"/>
  <c r="C2138" i="12" s="1"/>
  <c r="D2138" i="12" s="1"/>
  <c r="H2138" i="12" s="1"/>
  <c r="G2069" i="12"/>
  <c r="C2069" i="12" s="1"/>
  <c r="D2069" i="12" s="1"/>
  <c r="H2069" i="12" s="1"/>
  <c r="G2140" i="12"/>
  <c r="C2140" i="12" s="1"/>
  <c r="D2140" i="12" s="1"/>
  <c r="G2071" i="12"/>
  <c r="C2071" i="12" s="1"/>
  <c r="D2071" i="12" s="1"/>
  <c r="G2118" i="12"/>
  <c r="C2118" i="12" s="1"/>
  <c r="D2118" i="12" s="1"/>
  <c r="G2103" i="12"/>
  <c r="C2103" i="12" s="1"/>
  <c r="D2103" i="12" s="1"/>
  <c r="G2053" i="12"/>
  <c r="C2053" i="12" s="1"/>
  <c r="D2053" i="12" s="1"/>
  <c r="H2053" i="12" s="1"/>
  <c r="G2110" i="12"/>
  <c r="C2110" i="12" s="1"/>
  <c r="D2110" i="12" s="1"/>
  <c r="G2030" i="12"/>
  <c r="C2030" i="12" s="1"/>
  <c r="D2030" i="12" s="1"/>
  <c r="G1934" i="12"/>
  <c r="C1934" i="12" s="1"/>
  <c r="D1934" i="12" s="1"/>
  <c r="G2051" i="12"/>
  <c r="C2051" i="12" s="1"/>
  <c r="D2051" i="12" s="1"/>
  <c r="G2020" i="12"/>
  <c r="C2020" i="12" s="1"/>
  <c r="D2020" i="12" s="1"/>
  <c r="G1974" i="12"/>
  <c r="C1974" i="12" s="1"/>
  <c r="D1974" i="12" s="1"/>
  <c r="H1974" i="12" s="1"/>
  <c r="G2018" i="12"/>
  <c r="C2018" i="12" s="1"/>
  <c r="D2018" i="12" s="1"/>
  <c r="H2018" i="12" s="1"/>
  <c r="G2015" i="12"/>
  <c r="C2015" i="12" s="1"/>
  <c r="D2015" i="12" s="1"/>
  <c r="G1984" i="12"/>
  <c r="C1984" i="12" s="1"/>
  <c r="D1984" i="12" s="1"/>
  <c r="H1984" i="12" s="1"/>
  <c r="G2034" i="12"/>
  <c r="C2034" i="12" s="1"/>
  <c r="D2034" i="12" s="1"/>
  <c r="H2034" i="12" s="1"/>
  <c r="G1965" i="12"/>
  <c r="C1965" i="12" s="1"/>
  <c r="D1965" i="12" s="1"/>
  <c r="G1943" i="12"/>
  <c r="C1943" i="12" s="1"/>
  <c r="D1943" i="12" s="1"/>
  <c r="G1975" i="12"/>
  <c r="C1975" i="12" s="1"/>
  <c r="D1975" i="12" s="1"/>
  <c r="G1955" i="12"/>
  <c r="C1955" i="12" s="1"/>
  <c r="D1955" i="12" s="1"/>
  <c r="G1949" i="12"/>
  <c r="C1949" i="12" s="1"/>
  <c r="D1949" i="12" s="1"/>
  <c r="G1993" i="12"/>
  <c r="C1993" i="12" s="1"/>
  <c r="D1993" i="12" s="1"/>
  <c r="H1993" i="12" s="1"/>
  <c r="AF1993" i="12" s="1"/>
  <c r="G2012" i="12"/>
  <c r="C2012" i="12" s="1"/>
  <c r="D2012" i="12" s="1"/>
  <c r="H2012" i="12" s="1"/>
  <c r="AF2012" i="12" s="1"/>
  <c r="G2013" i="12"/>
  <c r="C2013" i="12" s="1"/>
  <c r="D2013" i="12" s="1"/>
  <c r="G1932" i="12"/>
  <c r="C1932" i="12" s="1"/>
  <c r="D1932" i="12" s="1"/>
  <c r="G1931" i="12"/>
  <c r="C1931" i="12" s="1"/>
  <c r="D1931" i="12" s="1"/>
  <c r="G1881" i="12"/>
  <c r="C1881" i="12" s="1"/>
  <c r="D1881" i="12" s="1"/>
  <c r="H1881" i="12" s="1"/>
  <c r="G1849" i="12"/>
  <c r="C1849" i="12" s="1"/>
  <c r="D1849" i="12" s="1"/>
  <c r="H1849" i="12" s="1"/>
  <c r="G1941" i="12"/>
  <c r="C1941" i="12" s="1"/>
  <c r="D1941" i="12" s="1"/>
  <c r="H1941" i="12" s="1"/>
  <c r="G1969" i="12"/>
  <c r="C1969" i="12" s="1"/>
  <c r="D1969" i="12" s="1"/>
  <c r="G1973" i="12"/>
  <c r="C1973" i="12" s="1"/>
  <c r="D1973" i="12" s="1"/>
  <c r="H1973" i="12" s="1"/>
  <c r="G2038" i="12"/>
  <c r="C2038" i="12" s="1"/>
  <c r="D2038" i="12" s="1"/>
  <c r="G1995" i="12"/>
  <c r="C1995" i="12" s="1"/>
  <c r="D1995" i="12" s="1"/>
  <c r="G1937" i="12"/>
  <c r="C1937" i="12" s="1"/>
  <c r="D1937" i="12" s="1"/>
  <c r="H1937" i="12" s="1"/>
  <c r="G2011" i="12"/>
  <c r="C2011" i="12" s="1"/>
  <c r="D2011" i="12" s="1"/>
  <c r="G1950" i="12"/>
  <c r="C1950" i="12" s="1"/>
  <c r="D1950" i="12" s="1"/>
  <c r="H1950" i="12" s="1"/>
  <c r="G1936" i="12"/>
  <c r="C1936" i="12" s="1"/>
  <c r="D1936" i="12" s="1"/>
  <c r="H1936" i="12" s="1"/>
  <c r="G1855" i="12"/>
  <c r="C1855" i="12" s="1"/>
  <c r="D1855" i="12" s="1"/>
  <c r="G1833" i="12"/>
  <c r="C1833" i="12" s="1"/>
  <c r="D1833" i="12" s="1"/>
  <c r="G1910" i="12"/>
  <c r="C1910" i="12" s="1"/>
  <c r="D1910" i="12" s="1"/>
  <c r="H1910" i="12" s="1"/>
  <c r="G1942" i="12"/>
  <c r="C1942" i="12" s="1"/>
  <c r="D1942" i="12" s="1"/>
  <c r="G2017" i="12"/>
  <c r="C2017" i="12" s="1"/>
  <c r="D2017" i="12" s="1"/>
  <c r="H2017" i="12" s="1"/>
  <c r="G1991" i="12"/>
  <c r="C1991" i="12" s="1"/>
  <c r="D1991" i="12" s="1"/>
  <c r="G1970" i="12"/>
  <c r="C1970" i="12" s="1"/>
  <c r="D1970" i="12" s="1"/>
  <c r="H1970" i="12" s="1"/>
  <c r="AF1970" i="12" s="1"/>
  <c r="G1945" i="12"/>
  <c r="C1945" i="12" s="1"/>
  <c r="D1945" i="12" s="1"/>
  <c r="H1945" i="12" s="1"/>
  <c r="G1966" i="12"/>
  <c r="C1966" i="12" s="1"/>
  <c r="D1966" i="12" s="1"/>
  <c r="H1966" i="12" s="1"/>
  <c r="G1839" i="12"/>
  <c r="C1839" i="12" s="1"/>
  <c r="D1839" i="12" s="1"/>
  <c r="H1839" i="12" s="1"/>
  <c r="G1905" i="12"/>
  <c r="C1905" i="12" s="1"/>
  <c r="D1905" i="12" s="1"/>
  <c r="G1964" i="12"/>
  <c r="C1964" i="12" s="1"/>
  <c r="D1964" i="12" s="1"/>
  <c r="G1996" i="12"/>
  <c r="C1996" i="12" s="1"/>
  <c r="D1996" i="12" s="1"/>
  <c r="G1953" i="12"/>
  <c r="C1953" i="12" s="1"/>
  <c r="D1953" i="12" s="1"/>
  <c r="H1953" i="12" s="1"/>
  <c r="G1924" i="12"/>
  <c r="C1924" i="12" s="1"/>
  <c r="D1924" i="12" s="1"/>
  <c r="G1872" i="12"/>
  <c r="C1872" i="12" s="1"/>
  <c r="D1872" i="12" s="1"/>
  <c r="G1868" i="12"/>
  <c r="C1868" i="12" s="1"/>
  <c r="D1868" i="12" s="1"/>
  <c r="G1938" i="12"/>
  <c r="C1938" i="12" s="1"/>
  <c r="D1938" i="12" s="1"/>
  <c r="G1952" i="12"/>
  <c r="C1952" i="12" s="1"/>
  <c r="D1952" i="12" s="1"/>
  <c r="G1939" i="12"/>
  <c r="C1939" i="12" s="1"/>
  <c r="D1939" i="12" s="1"/>
  <c r="H1939" i="12" s="1"/>
  <c r="AF1939" i="12" s="1"/>
  <c r="G1933" i="12"/>
  <c r="C1933" i="12" s="1"/>
  <c r="D1933" i="12" s="1"/>
  <c r="G2028" i="12"/>
  <c r="C2028" i="12" s="1"/>
  <c r="D2028" i="12" s="1"/>
  <c r="G2004" i="12"/>
  <c r="C2004" i="12" s="1"/>
  <c r="D2004" i="12" s="1"/>
  <c r="G2041" i="12"/>
  <c r="C2041" i="12" s="1"/>
  <c r="D2041" i="12" s="1"/>
  <c r="H2041" i="12" s="1"/>
  <c r="G1875" i="12"/>
  <c r="C1875" i="12" s="1"/>
  <c r="D1875" i="12" s="1"/>
  <c r="G1890" i="12"/>
  <c r="C1890" i="12" s="1"/>
  <c r="D1890" i="12" s="1"/>
  <c r="G1882" i="12"/>
  <c r="C1882" i="12" s="1"/>
  <c r="D1882" i="12" s="1"/>
  <c r="G1971" i="12"/>
  <c r="C1971" i="12" s="1"/>
  <c r="D1971" i="12" s="1"/>
  <c r="H1971" i="12" s="1"/>
  <c r="G2000" i="12"/>
  <c r="C2000" i="12" s="1"/>
  <c r="D2000" i="12" s="1"/>
  <c r="H2000" i="12" s="1"/>
  <c r="G2040" i="12"/>
  <c r="C2040" i="12" s="1"/>
  <c r="D2040" i="12" s="1"/>
  <c r="G1852" i="12"/>
  <c r="C1852" i="12" s="1"/>
  <c r="D1852" i="12" s="1"/>
  <c r="G1836" i="12"/>
  <c r="C1836" i="12" s="1"/>
  <c r="D1836" i="12" s="1"/>
  <c r="G1999" i="12"/>
  <c r="C1999" i="12" s="1"/>
  <c r="D1999" i="12" s="1"/>
  <c r="G1956" i="12"/>
  <c r="C1956" i="12" s="1"/>
  <c r="D1956" i="12" s="1"/>
  <c r="G2007" i="12"/>
  <c r="C2007" i="12" s="1"/>
  <c r="D2007" i="12" s="1"/>
  <c r="G1959" i="12"/>
  <c r="C1959" i="12" s="1"/>
  <c r="D1959" i="12" s="1"/>
  <c r="G1990" i="12"/>
  <c r="C1990" i="12" s="1"/>
  <c r="D1990" i="12" s="1"/>
  <c r="G1907" i="12"/>
  <c r="C1907" i="12" s="1"/>
  <c r="D1907" i="12" s="1"/>
  <c r="G1968" i="12"/>
  <c r="C1968" i="12" s="1"/>
  <c r="D1968" i="12" s="1"/>
  <c r="G1947" i="12"/>
  <c r="C1947" i="12" s="1"/>
  <c r="D1947" i="12" s="1"/>
  <c r="G1944" i="12"/>
  <c r="C1944" i="12" s="1"/>
  <c r="D1944" i="12" s="1"/>
  <c r="G2008" i="12"/>
  <c r="C2008" i="12" s="1"/>
  <c r="D2008" i="12" s="1"/>
  <c r="G2025" i="12"/>
  <c r="C2025" i="12" s="1"/>
  <c r="D2025" i="12" s="1"/>
  <c r="G2019" i="12"/>
  <c r="C2019" i="12" s="1"/>
  <c r="D2019" i="12" s="1"/>
  <c r="H2019" i="12" s="1"/>
  <c r="G2009" i="12"/>
  <c r="C2009" i="12" s="1"/>
  <c r="D2009" i="12" s="1"/>
  <c r="G1977" i="12"/>
  <c r="C1977" i="12" s="1"/>
  <c r="D1977" i="12" s="1"/>
  <c r="G2049" i="12"/>
  <c r="C2049" i="12" s="1"/>
  <c r="D2049" i="12" s="1"/>
  <c r="G1960" i="12"/>
  <c r="C1960" i="12" s="1"/>
  <c r="D1960" i="12" s="1"/>
  <c r="G1867" i="12"/>
  <c r="C1867" i="12" s="1"/>
  <c r="D1867" i="12" s="1"/>
  <c r="G1863" i="12"/>
  <c r="C1863" i="12" s="1"/>
  <c r="D1863" i="12" s="1"/>
  <c r="G1913" i="12"/>
  <c r="C1913" i="12" s="1"/>
  <c r="D1913" i="12" s="1"/>
  <c r="G1895" i="12"/>
  <c r="C1895" i="12" s="1"/>
  <c r="D1895" i="12" s="1"/>
  <c r="G1911" i="12"/>
  <c r="C1911" i="12" s="1"/>
  <c r="D1911" i="12" s="1"/>
  <c r="G1884" i="12"/>
  <c r="C1884" i="12" s="1"/>
  <c r="D1884" i="12" s="1"/>
  <c r="G1902" i="12"/>
  <c r="C1902" i="12" s="1"/>
  <c r="D1902" i="12" s="1"/>
  <c r="G2036" i="12"/>
  <c r="C2036" i="12" s="1"/>
  <c r="D2036" i="12" s="1"/>
  <c r="G2002" i="12"/>
  <c r="C2002" i="12" s="1"/>
  <c r="D2002" i="12" s="1"/>
  <c r="G1967" i="12"/>
  <c r="C1967" i="12" s="1"/>
  <c r="D1967" i="12" s="1"/>
  <c r="G1948" i="12"/>
  <c r="C1948" i="12" s="1"/>
  <c r="D1948" i="12" s="1"/>
  <c r="G2033" i="12"/>
  <c r="C2033" i="12" s="1"/>
  <c r="D2033" i="12" s="1"/>
  <c r="G2035" i="12"/>
  <c r="C2035" i="12" s="1"/>
  <c r="D2035" i="12" s="1"/>
  <c r="G2001" i="12"/>
  <c r="C2001" i="12" s="1"/>
  <c r="D2001" i="12" s="1"/>
  <c r="G2026" i="12"/>
  <c r="C2026" i="12" s="1"/>
  <c r="D2026" i="12" s="1"/>
  <c r="H2026" i="12" s="1"/>
  <c r="G1958" i="12"/>
  <c r="C1958" i="12" s="1"/>
  <c r="D1958" i="12" s="1"/>
  <c r="H1958" i="12" s="1"/>
  <c r="G1862" i="12"/>
  <c r="C1862" i="12" s="1"/>
  <c r="D1862" i="12" s="1"/>
  <c r="G1856" i="12"/>
  <c r="C1856" i="12" s="1"/>
  <c r="D1856" i="12" s="1"/>
  <c r="H1856" i="12" s="1"/>
  <c r="G1923" i="12"/>
  <c r="C1923" i="12" s="1"/>
  <c r="D1923" i="12" s="1"/>
  <c r="H1923" i="12" s="1"/>
  <c r="AF1923" i="12" s="1"/>
  <c r="G1886" i="12"/>
  <c r="C1886" i="12" s="1"/>
  <c r="D1886" i="12" s="1"/>
  <c r="H1886" i="12" s="1"/>
  <c r="G2037" i="12"/>
  <c r="C2037" i="12" s="1"/>
  <c r="D2037" i="12" s="1"/>
  <c r="H2037" i="12" s="1"/>
  <c r="G1946" i="12"/>
  <c r="C1946" i="12" s="1"/>
  <c r="D1946" i="12" s="1"/>
  <c r="H1946" i="12" s="1"/>
  <c r="G2039" i="12"/>
  <c r="C2039" i="12" s="1"/>
  <c r="D2039" i="12" s="1"/>
  <c r="G2031" i="12"/>
  <c r="C2031" i="12" s="1"/>
  <c r="D2031" i="12" s="1"/>
  <c r="G1972" i="12"/>
  <c r="C1972" i="12" s="1"/>
  <c r="D1972" i="12" s="1"/>
  <c r="H1972" i="12" s="1"/>
  <c r="G1987" i="12"/>
  <c r="C1987" i="12" s="1"/>
  <c r="D1987" i="12" s="1"/>
  <c r="G1979" i="12"/>
  <c r="C1979" i="12" s="1"/>
  <c r="D1979" i="12" s="1"/>
  <c r="G1857" i="12"/>
  <c r="C1857" i="12" s="1"/>
  <c r="D1857" i="12" s="1"/>
  <c r="H1857" i="12" s="1"/>
  <c r="G1900" i="12"/>
  <c r="C1900" i="12" s="1"/>
  <c r="D1900" i="12" s="1"/>
  <c r="G1904" i="12"/>
  <c r="C1904" i="12" s="1"/>
  <c r="D1904" i="12" s="1"/>
  <c r="H1904" i="12" s="1"/>
  <c r="G1994" i="12"/>
  <c r="C1994" i="12" s="1"/>
  <c r="D1994" i="12" s="1"/>
  <c r="H1994" i="12" s="1"/>
  <c r="G1980" i="12"/>
  <c r="C1980" i="12" s="1"/>
  <c r="D1980" i="12" s="1"/>
  <c r="G2046" i="12"/>
  <c r="C2046" i="12" s="1"/>
  <c r="D2046" i="12" s="1"/>
  <c r="H2046" i="12" s="1"/>
  <c r="G1961" i="12"/>
  <c r="C1961" i="12" s="1"/>
  <c r="D1961" i="12" s="1"/>
  <c r="G2048" i="12"/>
  <c r="C2048" i="12" s="1"/>
  <c r="D2048" i="12" s="1"/>
  <c r="G1962" i="12"/>
  <c r="C1962" i="12" s="1"/>
  <c r="D1962" i="12" s="1"/>
  <c r="H1962" i="12" s="1"/>
  <c r="G2023" i="12"/>
  <c r="C2023" i="12" s="1"/>
  <c r="D2023" i="12" s="1"/>
  <c r="G2014" i="12"/>
  <c r="C2014" i="12" s="1"/>
  <c r="D2014" i="12" s="1"/>
  <c r="G1926" i="12"/>
  <c r="C1926" i="12" s="1"/>
  <c r="D1926" i="12" s="1"/>
  <c r="H1926" i="12" s="1"/>
  <c r="G1929" i="12"/>
  <c r="C1929" i="12" s="1"/>
  <c r="D1929" i="12" s="1"/>
  <c r="G1889" i="12"/>
  <c r="C1889" i="12" s="1"/>
  <c r="D1889" i="12" s="1"/>
  <c r="G1851" i="12"/>
  <c r="C1851" i="12" s="1"/>
  <c r="D1851" i="12" s="1"/>
  <c r="H1851" i="12" s="1"/>
  <c r="G1903" i="12"/>
  <c r="C1903" i="12" s="1"/>
  <c r="D1903" i="12" s="1"/>
  <c r="H1903" i="12" s="1"/>
  <c r="AF1903" i="12" s="1"/>
  <c r="G1898" i="12"/>
  <c r="C1898" i="12" s="1"/>
  <c r="D1898" i="12" s="1"/>
  <c r="G1835" i="12"/>
  <c r="C1835" i="12" s="1"/>
  <c r="D1835" i="12" s="1"/>
  <c r="G1825" i="12"/>
  <c r="C1825" i="12" s="1"/>
  <c r="D1825" i="12" s="1"/>
  <c r="G1888" i="12"/>
  <c r="C1888" i="12" s="1"/>
  <c r="D1888" i="12" s="1"/>
  <c r="G1925" i="12"/>
  <c r="C1925" i="12" s="1"/>
  <c r="D1925" i="12" s="1"/>
  <c r="H1925" i="12" s="1"/>
  <c r="G1843" i="12"/>
  <c r="C1843" i="12" s="1"/>
  <c r="D1843" i="12" s="1"/>
  <c r="G1891" i="12"/>
  <c r="C1891" i="12" s="1"/>
  <c r="D1891" i="12" s="1"/>
  <c r="G1848" i="12"/>
  <c r="C1848" i="12" s="1"/>
  <c r="D1848" i="12" s="1"/>
  <c r="H1848" i="12" s="1"/>
  <c r="G1896" i="12"/>
  <c r="C1896" i="12" s="1"/>
  <c r="D1896" i="12" s="1"/>
  <c r="G1786" i="12"/>
  <c r="C1786" i="12" s="1"/>
  <c r="D1786" i="12" s="1"/>
  <c r="G1725" i="12"/>
  <c r="C1725" i="12" s="1"/>
  <c r="D1725" i="12" s="1"/>
  <c r="H1725" i="12" s="1"/>
  <c r="G1823" i="12"/>
  <c r="C1823" i="12" s="1"/>
  <c r="D1823" i="12" s="1"/>
  <c r="H1823" i="12" s="1"/>
  <c r="G1845" i="12"/>
  <c r="C1845" i="12" s="1"/>
  <c r="D1845" i="12" s="1"/>
  <c r="G1883" i="12"/>
  <c r="C1883" i="12" s="1"/>
  <c r="D1883" i="12" s="1"/>
  <c r="G1912" i="12"/>
  <c r="C1912" i="12" s="1"/>
  <c r="D1912" i="12" s="1"/>
  <c r="H1912" i="12" s="1"/>
  <c r="G1879" i="12"/>
  <c r="C1879" i="12" s="1"/>
  <c r="D1879" i="12" s="1"/>
  <c r="H1879" i="12" s="1"/>
  <c r="AF1879" i="12" s="1"/>
  <c r="G1871" i="12"/>
  <c r="C1871" i="12" s="1"/>
  <c r="D1871" i="12" s="1"/>
  <c r="H1871" i="12" s="1"/>
  <c r="G1787" i="12"/>
  <c r="C1787" i="12" s="1"/>
  <c r="D1787" i="12" s="1"/>
  <c r="G1747" i="12"/>
  <c r="C1747" i="12" s="1"/>
  <c r="D1747" i="12" s="1"/>
  <c r="G1797" i="12"/>
  <c r="C1797" i="12" s="1"/>
  <c r="D1797" i="12" s="1"/>
  <c r="H1797" i="12" s="1"/>
  <c r="G1774" i="12"/>
  <c r="C1774" i="12" s="1"/>
  <c r="D1774" i="12" s="1"/>
  <c r="H1774" i="12" s="1"/>
  <c r="G1908" i="12"/>
  <c r="C1908" i="12" s="1"/>
  <c r="D1908" i="12" s="1"/>
  <c r="G1853" i="12"/>
  <c r="C1853" i="12" s="1"/>
  <c r="D1853" i="12" s="1"/>
  <c r="H1853" i="12" s="1"/>
  <c r="AF1853" i="12" s="1"/>
  <c r="G1733" i="12"/>
  <c r="C1733" i="12" s="1"/>
  <c r="D1733" i="12" s="1"/>
  <c r="G1794" i="12"/>
  <c r="C1794" i="12" s="1"/>
  <c r="D1794" i="12" s="1"/>
  <c r="G1935" i="12"/>
  <c r="C1935" i="12" s="1"/>
  <c r="D1935" i="12" s="1"/>
  <c r="H1935" i="12" s="1"/>
  <c r="G1858" i="12"/>
  <c r="C1858" i="12" s="1"/>
  <c r="D1858" i="12" s="1"/>
  <c r="G1928" i="12"/>
  <c r="C1928" i="12" s="1"/>
  <c r="D1928" i="12" s="1"/>
  <c r="H1928" i="12" s="1"/>
  <c r="G1860" i="12"/>
  <c r="C1860" i="12" s="1"/>
  <c r="D1860" i="12" s="1"/>
  <c r="G1861" i="12"/>
  <c r="C1861" i="12" s="1"/>
  <c r="D1861" i="12" s="1"/>
  <c r="G1735" i="12"/>
  <c r="C1735" i="12" s="1"/>
  <c r="D1735" i="12" s="1"/>
  <c r="H1735" i="12" s="1"/>
  <c r="AF1735" i="12" s="1"/>
  <c r="G1739" i="12"/>
  <c r="C1739" i="12" s="1"/>
  <c r="D1739" i="12" s="1"/>
  <c r="G1805" i="12"/>
  <c r="C1805" i="12" s="1"/>
  <c r="D1805" i="12" s="1"/>
  <c r="H1805" i="12" s="1"/>
  <c r="AF1805" i="12" s="1"/>
  <c r="G1761" i="12"/>
  <c r="C1761" i="12" s="1"/>
  <c r="D1761" i="12" s="1"/>
  <c r="G1727" i="12"/>
  <c r="C1727" i="12" s="1"/>
  <c r="D1727" i="12" s="1"/>
  <c r="G1754" i="12"/>
  <c r="C1754" i="12" s="1"/>
  <c r="D1754" i="12" s="1"/>
  <c r="G1731" i="12"/>
  <c r="C1731" i="12" s="1"/>
  <c r="D1731" i="12" s="1"/>
  <c r="G1919" i="12"/>
  <c r="C1919" i="12" s="1"/>
  <c r="D1919" i="12" s="1"/>
  <c r="G1864" i="12"/>
  <c r="C1864" i="12" s="1"/>
  <c r="D1864" i="12" s="1"/>
  <c r="G1877" i="12"/>
  <c r="C1877" i="12" s="1"/>
  <c r="D1877" i="12" s="1"/>
  <c r="G1830" i="12"/>
  <c r="C1830" i="12" s="1"/>
  <c r="D1830" i="12" s="1"/>
  <c r="G1778" i="12"/>
  <c r="C1778" i="12" s="1"/>
  <c r="D1778" i="12" s="1"/>
  <c r="H1778" i="12" s="1"/>
  <c r="G1732" i="12"/>
  <c r="C1732" i="12" s="1"/>
  <c r="D1732" i="12" s="1"/>
  <c r="G1765" i="12"/>
  <c r="C1765" i="12" s="1"/>
  <c r="D1765" i="12" s="1"/>
  <c r="G1746" i="12"/>
  <c r="C1746" i="12" s="1"/>
  <c r="D1746" i="12" s="1"/>
  <c r="H1746" i="12" s="1"/>
  <c r="G1854" i="12"/>
  <c r="C1854" i="12" s="1"/>
  <c r="D1854" i="12" s="1"/>
  <c r="G1837" i="12"/>
  <c r="C1837" i="12" s="1"/>
  <c r="D1837" i="12" s="1"/>
  <c r="G1869" i="12"/>
  <c r="C1869" i="12" s="1"/>
  <c r="D1869" i="12" s="1"/>
  <c r="G1841" i="12"/>
  <c r="C1841" i="12" s="1"/>
  <c r="D1841" i="12" s="1"/>
  <c r="G1915" i="12"/>
  <c r="C1915" i="12" s="1"/>
  <c r="D1915" i="12" s="1"/>
  <c r="G1893" i="12"/>
  <c r="C1893" i="12" s="1"/>
  <c r="D1893" i="12" s="1"/>
  <c r="G1792" i="12"/>
  <c r="C1792" i="12" s="1"/>
  <c r="D1792" i="12" s="1"/>
  <c r="G1807" i="12"/>
  <c r="C1807" i="12" s="1"/>
  <c r="D1807" i="12" s="1"/>
  <c r="G1723" i="12"/>
  <c r="C1723" i="12" s="1"/>
  <c r="D1723" i="12" s="1"/>
  <c r="G1842" i="12"/>
  <c r="C1842" i="12" s="1"/>
  <c r="D1842" i="12" s="1"/>
  <c r="H1842" i="12" s="1"/>
  <c r="AF1842" i="12" s="1"/>
  <c r="G1827" i="12"/>
  <c r="C1827" i="12" s="1"/>
  <c r="D1827" i="12" s="1"/>
  <c r="H1827" i="12" s="1"/>
  <c r="G1870" i="12"/>
  <c r="C1870" i="12" s="1"/>
  <c r="D1870" i="12" s="1"/>
  <c r="H1870" i="12" s="1"/>
  <c r="G1850" i="12"/>
  <c r="C1850" i="12" s="1"/>
  <c r="D1850" i="12" s="1"/>
  <c r="G1865" i="12"/>
  <c r="C1865" i="12" s="1"/>
  <c r="D1865" i="12" s="1"/>
  <c r="H1865" i="12" s="1"/>
  <c r="G1769" i="12"/>
  <c r="C1769" i="12" s="1"/>
  <c r="D1769" i="12" s="1"/>
  <c r="G1750" i="12"/>
  <c r="C1750" i="12" s="1"/>
  <c r="D1750" i="12" s="1"/>
  <c r="G1785" i="12"/>
  <c r="C1785" i="12" s="1"/>
  <c r="D1785" i="12" s="1"/>
  <c r="G1776" i="12"/>
  <c r="C1776" i="12" s="1"/>
  <c r="D1776" i="12" s="1"/>
  <c r="G1885" i="12"/>
  <c r="C1885" i="12" s="1"/>
  <c r="D1885" i="12" s="1"/>
  <c r="G1920" i="12"/>
  <c r="C1920" i="12" s="1"/>
  <c r="D1920" i="12" s="1"/>
  <c r="H1920" i="12" s="1"/>
  <c r="G1918" i="12"/>
  <c r="C1918" i="12" s="1"/>
  <c r="D1918" i="12" s="1"/>
  <c r="G1897" i="12"/>
  <c r="C1897" i="12" s="1"/>
  <c r="D1897" i="12" s="1"/>
  <c r="G1737" i="12"/>
  <c r="C1737" i="12" s="1"/>
  <c r="D1737" i="12" s="1"/>
  <c r="G1771" i="12"/>
  <c r="C1771" i="12" s="1"/>
  <c r="D1771" i="12" s="1"/>
  <c r="G1730" i="12"/>
  <c r="C1730" i="12" s="1"/>
  <c r="D1730" i="12" s="1"/>
  <c r="G1899" i="12"/>
  <c r="C1899" i="12" s="1"/>
  <c r="D1899" i="12" s="1"/>
  <c r="G1921" i="12"/>
  <c r="C1921" i="12" s="1"/>
  <c r="D1921" i="12" s="1"/>
  <c r="G1846" i="12"/>
  <c r="C1846" i="12" s="1"/>
  <c r="D1846" i="12" s="1"/>
  <c r="G1930" i="12"/>
  <c r="C1930" i="12" s="1"/>
  <c r="D1930" i="12" s="1"/>
  <c r="G1901" i="12"/>
  <c r="C1901" i="12" s="1"/>
  <c r="D1901" i="12" s="1"/>
  <c r="G1927" i="12"/>
  <c r="C1927" i="12" s="1"/>
  <c r="D1927" i="12" s="1"/>
  <c r="G1874" i="12"/>
  <c r="C1874" i="12" s="1"/>
  <c r="D1874" i="12" s="1"/>
  <c r="G1796" i="12"/>
  <c r="C1796" i="12" s="1"/>
  <c r="D1796" i="12" s="1"/>
  <c r="G1736" i="12"/>
  <c r="C1736" i="12" s="1"/>
  <c r="D1736" i="12" s="1"/>
  <c r="G1734" i="12"/>
  <c r="C1734" i="12" s="1"/>
  <c r="D1734" i="12" s="1"/>
  <c r="H1734" i="12" s="1"/>
  <c r="G1743" i="12"/>
  <c r="C1743" i="12" s="1"/>
  <c r="D1743" i="12" s="1"/>
  <c r="G1738" i="12"/>
  <c r="C1738" i="12" s="1"/>
  <c r="D1738" i="12" s="1"/>
  <c r="G1791" i="12"/>
  <c r="C1791" i="12" s="1"/>
  <c r="D1791" i="12" s="1"/>
  <c r="G1917" i="12"/>
  <c r="C1917" i="12" s="1"/>
  <c r="D1917" i="12" s="1"/>
  <c r="H1917" i="12" s="1"/>
  <c r="AF1917" i="12" s="1"/>
  <c r="G1892" i="12"/>
  <c r="C1892" i="12" s="1"/>
  <c r="D1892" i="12" s="1"/>
  <c r="G1876" i="12"/>
  <c r="C1876" i="12" s="1"/>
  <c r="D1876" i="12" s="1"/>
  <c r="G1866" i="12"/>
  <c r="C1866" i="12" s="1"/>
  <c r="D1866" i="12" s="1"/>
  <c r="H1866" i="12" s="1"/>
  <c r="G1873" i="12"/>
  <c r="C1873" i="12" s="1"/>
  <c r="D1873" i="12" s="1"/>
  <c r="G1826" i="12"/>
  <c r="C1826" i="12" s="1"/>
  <c r="D1826" i="12" s="1"/>
  <c r="G1820" i="12"/>
  <c r="C1820" i="12" s="1"/>
  <c r="D1820" i="12" s="1"/>
  <c r="G1810" i="12"/>
  <c r="C1810" i="12" s="1"/>
  <c r="D1810" i="12" s="1"/>
  <c r="G1799" i="12"/>
  <c r="C1799" i="12" s="1"/>
  <c r="D1799" i="12" s="1"/>
  <c r="G1721" i="12"/>
  <c r="C1721" i="12" s="1"/>
  <c r="D1721" i="12" s="1"/>
  <c r="G1821" i="12"/>
  <c r="C1821" i="12" s="1"/>
  <c r="D1821" i="12" s="1"/>
  <c r="G1764" i="12"/>
  <c r="C1764" i="12" s="1"/>
  <c r="D1764" i="12" s="1"/>
  <c r="G1745" i="12"/>
  <c r="C1745" i="12" s="1"/>
  <c r="D1745" i="12" s="1"/>
  <c r="G1844" i="12"/>
  <c r="C1844" i="12" s="1"/>
  <c r="D1844" i="12" s="1"/>
  <c r="G1859" i="12"/>
  <c r="C1859" i="12" s="1"/>
  <c r="D1859" i="12" s="1"/>
  <c r="G1829" i="12"/>
  <c r="C1829" i="12" s="1"/>
  <c r="D1829" i="12" s="1"/>
  <c r="G1894" i="12"/>
  <c r="C1894" i="12" s="1"/>
  <c r="D1894" i="12" s="1"/>
  <c r="G1840" i="12"/>
  <c r="C1840" i="12" s="1"/>
  <c r="D1840" i="12" s="1"/>
  <c r="G1922" i="12"/>
  <c r="C1922" i="12" s="1"/>
  <c r="D1922" i="12" s="1"/>
  <c r="G1914" i="12"/>
  <c r="C1914" i="12" s="1"/>
  <c r="D1914" i="12" s="1"/>
  <c r="G1834" i="12"/>
  <c r="C1834" i="12" s="1"/>
  <c r="D1834" i="12" s="1"/>
  <c r="G1906" i="12"/>
  <c r="C1906" i="12" s="1"/>
  <c r="D1906" i="12" s="1"/>
  <c r="G1817" i="12"/>
  <c r="C1817" i="12" s="1"/>
  <c r="D1817" i="12" s="1"/>
  <c r="G1806" i="12"/>
  <c r="C1806" i="12" s="1"/>
  <c r="D1806" i="12" s="1"/>
  <c r="G1740" i="12"/>
  <c r="C1740" i="12" s="1"/>
  <c r="D1740" i="12" s="1"/>
  <c r="G1728" i="12"/>
  <c r="C1728" i="12" s="1"/>
  <c r="D1728" i="12" s="1"/>
  <c r="G1763" i="12"/>
  <c r="C1763" i="12" s="1"/>
  <c r="D1763" i="12" s="1"/>
  <c r="G1838" i="12"/>
  <c r="C1838" i="12" s="1"/>
  <c r="D1838" i="12" s="1"/>
  <c r="G1878" i="12"/>
  <c r="C1878" i="12" s="1"/>
  <c r="D1878" i="12" s="1"/>
  <c r="H1878" i="12" s="1"/>
  <c r="G1880" i="12"/>
  <c r="C1880" i="12" s="1"/>
  <c r="D1880" i="12" s="1"/>
  <c r="H1880" i="12" s="1"/>
  <c r="G1847" i="12"/>
  <c r="C1847" i="12" s="1"/>
  <c r="D1847" i="12" s="1"/>
  <c r="G1909" i="12"/>
  <c r="C1909" i="12" s="1"/>
  <c r="D1909" i="12" s="1"/>
  <c r="G1887" i="12"/>
  <c r="C1887" i="12" s="1"/>
  <c r="D1887" i="12" s="1"/>
  <c r="H1887" i="12" s="1"/>
  <c r="G1916" i="12"/>
  <c r="C1916" i="12" s="1"/>
  <c r="D1916" i="12" s="1"/>
  <c r="G1832" i="12"/>
  <c r="C1832" i="12" s="1"/>
  <c r="D1832" i="12" s="1"/>
  <c r="G1777" i="12"/>
  <c r="C1777" i="12" s="1"/>
  <c r="D1777" i="12" s="1"/>
  <c r="G1782" i="12"/>
  <c r="C1782" i="12" s="1"/>
  <c r="D1782" i="12" s="1"/>
  <c r="G1772" i="12"/>
  <c r="C1772" i="12" s="1"/>
  <c r="D1772" i="12" s="1"/>
  <c r="G1726" i="12"/>
  <c r="C1726" i="12" s="1"/>
  <c r="D1726" i="12" s="1"/>
  <c r="G1824" i="12"/>
  <c r="C1824" i="12" s="1"/>
  <c r="D1824" i="12" s="1"/>
  <c r="H1824" i="12" s="1"/>
  <c r="G1784" i="12"/>
  <c r="C1784" i="12" s="1"/>
  <c r="D1784" i="12" s="1"/>
  <c r="G1755" i="12"/>
  <c r="C1755" i="12" s="1"/>
  <c r="D1755" i="12" s="1"/>
  <c r="G1788" i="12"/>
  <c r="C1788" i="12" s="1"/>
  <c r="D1788" i="12" s="1"/>
  <c r="H1788" i="12" s="1"/>
  <c r="G1779" i="12"/>
  <c r="C1779" i="12" s="1"/>
  <c r="D1779" i="12" s="1"/>
  <c r="G1789" i="12"/>
  <c r="C1789" i="12" s="1"/>
  <c r="D1789" i="12" s="1"/>
  <c r="G1744" i="12"/>
  <c r="C1744" i="12" s="1"/>
  <c r="D1744" i="12" s="1"/>
  <c r="G1795" i="12"/>
  <c r="C1795" i="12" s="1"/>
  <c r="D1795" i="12" s="1"/>
  <c r="G1819" i="12"/>
  <c r="C1819" i="12" s="1"/>
  <c r="D1819" i="12" s="1"/>
  <c r="G1752" i="12"/>
  <c r="C1752" i="12" s="1"/>
  <c r="D1752" i="12" s="1"/>
  <c r="G1729" i="12"/>
  <c r="C1729" i="12" s="1"/>
  <c r="D1729" i="12" s="1"/>
  <c r="H1729" i="12" s="1"/>
  <c r="G1809" i="12"/>
  <c r="C1809" i="12" s="1"/>
  <c r="D1809" i="12" s="1"/>
  <c r="G1689" i="12"/>
  <c r="C1689" i="12" s="1"/>
  <c r="D1689" i="12" s="1"/>
  <c r="H1689" i="12" s="1"/>
  <c r="AF1689" i="12" s="1"/>
  <c r="G1757" i="12"/>
  <c r="C1757" i="12" s="1"/>
  <c r="D1757" i="12" s="1"/>
  <c r="G1781" i="12"/>
  <c r="C1781" i="12" s="1"/>
  <c r="D1781" i="12" s="1"/>
  <c r="G1783" i="12"/>
  <c r="C1783" i="12" s="1"/>
  <c r="D1783" i="12" s="1"/>
  <c r="H1783" i="12" s="1"/>
  <c r="AF1783" i="12" s="1"/>
  <c r="G1762" i="12"/>
  <c r="C1762" i="12" s="1"/>
  <c r="D1762" i="12" s="1"/>
  <c r="G1753" i="12"/>
  <c r="C1753" i="12" s="1"/>
  <c r="D1753" i="12" s="1"/>
  <c r="G1651" i="12"/>
  <c r="C1651" i="12" s="1"/>
  <c r="D1651" i="12" s="1"/>
  <c r="G1656" i="12"/>
  <c r="C1656" i="12" s="1"/>
  <c r="D1656" i="12" s="1"/>
  <c r="H1656" i="12" s="1"/>
  <c r="AF1656" i="12" s="1"/>
  <c r="G1816" i="12"/>
  <c r="C1816" i="12" s="1"/>
  <c r="D1816" i="12" s="1"/>
  <c r="G1803" i="12"/>
  <c r="C1803" i="12" s="1"/>
  <c r="D1803" i="12" s="1"/>
  <c r="G1705" i="12"/>
  <c r="C1705" i="12" s="1"/>
  <c r="D1705" i="12" s="1"/>
  <c r="G1690" i="12"/>
  <c r="C1690" i="12" s="1"/>
  <c r="D1690" i="12" s="1"/>
  <c r="G1666" i="12"/>
  <c r="C1666" i="12" s="1"/>
  <c r="D1666" i="12" s="1"/>
  <c r="G1811" i="12"/>
  <c r="C1811" i="12" s="1"/>
  <c r="D1811" i="12" s="1"/>
  <c r="G1800" i="12"/>
  <c r="C1800" i="12" s="1"/>
  <c r="D1800" i="12" s="1"/>
  <c r="G1815" i="12"/>
  <c r="C1815" i="12" s="1"/>
  <c r="D1815" i="12" s="1"/>
  <c r="G1648" i="12"/>
  <c r="C1648" i="12" s="1"/>
  <c r="D1648" i="12" s="1"/>
  <c r="G1698" i="12"/>
  <c r="C1698" i="12" s="1"/>
  <c r="D1698" i="12" s="1"/>
  <c r="G1674" i="12"/>
  <c r="C1674" i="12" s="1"/>
  <c r="D1674" i="12" s="1"/>
  <c r="G1658" i="12"/>
  <c r="C1658" i="12" s="1"/>
  <c r="D1658" i="12" s="1"/>
  <c r="G1770" i="12"/>
  <c r="C1770" i="12" s="1"/>
  <c r="D1770" i="12" s="1"/>
  <c r="G1756" i="12"/>
  <c r="C1756" i="12" s="1"/>
  <c r="D1756" i="12" s="1"/>
  <c r="G1814" i="12"/>
  <c r="C1814" i="12" s="1"/>
  <c r="D1814" i="12" s="1"/>
  <c r="G1659" i="12"/>
  <c r="C1659" i="12" s="1"/>
  <c r="D1659" i="12" s="1"/>
  <c r="G1643" i="12"/>
  <c r="C1643" i="12" s="1"/>
  <c r="D1643" i="12" s="1"/>
  <c r="G1688" i="12"/>
  <c r="C1688" i="12" s="1"/>
  <c r="D1688" i="12" s="1"/>
  <c r="G1613" i="12"/>
  <c r="C1613" i="12" s="1"/>
  <c r="D1613" i="12" s="1"/>
  <c r="G1635" i="12"/>
  <c r="C1635" i="12" s="1"/>
  <c r="D1635" i="12" s="1"/>
  <c r="G1681" i="12"/>
  <c r="C1681" i="12" s="1"/>
  <c r="D1681" i="12" s="1"/>
  <c r="G1663" i="12"/>
  <c r="C1663" i="12" s="1"/>
  <c r="D1663" i="12" s="1"/>
  <c r="G1632" i="12"/>
  <c r="C1632" i="12" s="1"/>
  <c r="D1632" i="12" s="1"/>
  <c r="G1720" i="12"/>
  <c r="C1720" i="12" s="1"/>
  <c r="D1720" i="12" s="1"/>
  <c r="G1749" i="12"/>
  <c r="C1749" i="12" s="1"/>
  <c r="D1749" i="12" s="1"/>
  <c r="G1780" i="12"/>
  <c r="C1780" i="12" s="1"/>
  <c r="D1780" i="12" s="1"/>
  <c r="G1758" i="12"/>
  <c r="C1758" i="12" s="1"/>
  <c r="D1758" i="12" s="1"/>
  <c r="G1768" i="12"/>
  <c r="C1768" i="12" s="1"/>
  <c r="D1768" i="12" s="1"/>
  <c r="H1768" i="12" s="1"/>
  <c r="G1639" i="12"/>
  <c r="C1639" i="12" s="1"/>
  <c r="D1639" i="12" s="1"/>
  <c r="G1611" i="12"/>
  <c r="C1611" i="12" s="1"/>
  <c r="D1611" i="12" s="1"/>
  <c r="G1664" i="12"/>
  <c r="C1664" i="12" s="1"/>
  <c r="D1664" i="12" s="1"/>
  <c r="G1626" i="12"/>
  <c r="C1626" i="12" s="1"/>
  <c r="D1626" i="12" s="1"/>
  <c r="G1712" i="12"/>
  <c r="C1712" i="12" s="1"/>
  <c r="D1712" i="12" s="1"/>
  <c r="G1719" i="12"/>
  <c r="C1719" i="12" s="1"/>
  <c r="D1719" i="12" s="1"/>
  <c r="G1813" i="12"/>
  <c r="C1813" i="12" s="1"/>
  <c r="D1813" i="12" s="1"/>
  <c r="G1751" i="12"/>
  <c r="C1751" i="12" s="1"/>
  <c r="D1751" i="12" s="1"/>
  <c r="H1751" i="12" s="1"/>
  <c r="G1793" i="12"/>
  <c r="C1793" i="12" s="1"/>
  <c r="D1793" i="12" s="1"/>
  <c r="H1793" i="12" s="1"/>
  <c r="G1707" i="12"/>
  <c r="C1707" i="12" s="1"/>
  <c r="D1707" i="12" s="1"/>
  <c r="G1644" i="12"/>
  <c r="C1644" i="12" s="1"/>
  <c r="D1644" i="12" s="1"/>
  <c r="G1685" i="12"/>
  <c r="C1685" i="12" s="1"/>
  <c r="D1685" i="12" s="1"/>
  <c r="G1760" i="12"/>
  <c r="C1760" i="12" s="1"/>
  <c r="D1760" i="12" s="1"/>
  <c r="H1760" i="12" s="1"/>
  <c r="G1812" i="12"/>
  <c r="C1812" i="12" s="1"/>
  <c r="D1812" i="12" s="1"/>
  <c r="H1812" i="12" s="1"/>
  <c r="G1748" i="12"/>
  <c r="C1748" i="12" s="1"/>
  <c r="D1748" i="12" s="1"/>
  <c r="H1748" i="12" s="1"/>
  <c r="G1831" i="12"/>
  <c r="C1831" i="12" s="1"/>
  <c r="D1831" i="12" s="1"/>
  <c r="G1646" i="12"/>
  <c r="C1646" i="12" s="1"/>
  <c r="D1646" i="12" s="1"/>
  <c r="G1609" i="12"/>
  <c r="C1609" i="12" s="1"/>
  <c r="D1609" i="12" s="1"/>
  <c r="H1609" i="12" s="1"/>
  <c r="G1622" i="12"/>
  <c r="C1622" i="12" s="1"/>
  <c r="D1622" i="12" s="1"/>
  <c r="G1660" i="12"/>
  <c r="C1660" i="12" s="1"/>
  <c r="D1660" i="12" s="1"/>
  <c r="H1660" i="12" s="1"/>
  <c r="G1672" i="12"/>
  <c r="C1672" i="12" s="1"/>
  <c r="D1672" i="12" s="1"/>
  <c r="G1717" i="12"/>
  <c r="C1717" i="12" s="1"/>
  <c r="D1717" i="12" s="1"/>
  <c r="H1717" i="12" s="1"/>
  <c r="G1741" i="12"/>
  <c r="C1741" i="12" s="1"/>
  <c r="D1741" i="12" s="1"/>
  <c r="G1790" i="12"/>
  <c r="C1790" i="12" s="1"/>
  <c r="D1790" i="12" s="1"/>
  <c r="H1790" i="12" s="1"/>
  <c r="G1759" i="12"/>
  <c r="C1759" i="12" s="1"/>
  <c r="D1759" i="12" s="1"/>
  <c r="G1775" i="12"/>
  <c r="C1775" i="12" s="1"/>
  <c r="D1775" i="12" s="1"/>
  <c r="G1724" i="12"/>
  <c r="C1724" i="12" s="1"/>
  <c r="D1724" i="12" s="1"/>
  <c r="H1724" i="12" s="1"/>
  <c r="AF1724" i="12" s="1"/>
  <c r="G1682" i="12"/>
  <c r="C1682" i="12" s="1"/>
  <c r="D1682" i="12" s="1"/>
  <c r="H1682" i="12" s="1"/>
  <c r="G1662" i="12"/>
  <c r="C1662" i="12" s="1"/>
  <c r="D1662" i="12" s="1"/>
  <c r="H1662" i="12" s="1"/>
  <c r="G1619" i="12"/>
  <c r="C1619" i="12" s="1"/>
  <c r="D1619" i="12" s="1"/>
  <c r="G1624" i="12"/>
  <c r="C1624" i="12" s="1"/>
  <c r="D1624" i="12" s="1"/>
  <c r="G1620" i="12"/>
  <c r="C1620" i="12" s="1"/>
  <c r="D1620" i="12" s="1"/>
  <c r="G1686" i="12"/>
  <c r="C1686" i="12" s="1"/>
  <c r="D1686" i="12" s="1"/>
  <c r="H1686" i="12" s="1"/>
  <c r="G1628" i="12"/>
  <c r="C1628" i="12" s="1"/>
  <c r="D1628" i="12" s="1"/>
  <c r="H1628" i="12" s="1"/>
  <c r="G1618" i="12"/>
  <c r="C1618" i="12" s="1"/>
  <c r="D1618" i="12" s="1"/>
  <c r="G1695" i="12"/>
  <c r="C1695" i="12" s="1"/>
  <c r="D1695" i="12" s="1"/>
  <c r="H1695" i="12" s="1"/>
  <c r="G1655" i="12"/>
  <c r="C1655" i="12" s="1"/>
  <c r="D1655" i="12" s="1"/>
  <c r="H1655" i="12" s="1"/>
  <c r="G1642" i="12"/>
  <c r="C1642" i="12" s="1"/>
  <c r="D1642" i="12" s="1"/>
  <c r="G1621" i="12"/>
  <c r="C1621" i="12" s="1"/>
  <c r="D1621" i="12" s="1"/>
  <c r="H1621" i="12" s="1"/>
  <c r="G1801" i="12"/>
  <c r="C1801" i="12" s="1"/>
  <c r="D1801" i="12" s="1"/>
  <c r="G1767" i="12"/>
  <c r="C1767" i="12" s="1"/>
  <c r="D1767" i="12" s="1"/>
  <c r="G1804" i="12"/>
  <c r="C1804" i="12" s="1"/>
  <c r="D1804" i="12" s="1"/>
  <c r="H1804" i="12" s="1"/>
  <c r="G1828" i="12"/>
  <c r="C1828" i="12" s="1"/>
  <c r="D1828" i="12" s="1"/>
  <c r="G1808" i="12"/>
  <c r="C1808" i="12" s="1"/>
  <c r="D1808" i="12" s="1"/>
  <c r="G1798" i="12"/>
  <c r="C1798" i="12" s="1"/>
  <c r="D1798" i="12" s="1"/>
  <c r="G1773" i="12"/>
  <c r="C1773" i="12" s="1"/>
  <c r="D1773" i="12" s="1"/>
  <c r="G1699" i="12"/>
  <c r="C1699" i="12" s="1"/>
  <c r="D1699" i="12" s="1"/>
  <c r="G1696" i="12"/>
  <c r="C1696" i="12" s="1"/>
  <c r="D1696" i="12" s="1"/>
  <c r="G1675" i="12"/>
  <c r="C1675" i="12" s="1"/>
  <c r="D1675" i="12" s="1"/>
  <c r="G1671" i="12"/>
  <c r="C1671" i="12" s="1"/>
  <c r="D1671" i="12" s="1"/>
  <c r="G1653" i="12"/>
  <c r="C1653" i="12" s="1"/>
  <c r="D1653" i="12" s="1"/>
  <c r="G1616" i="12"/>
  <c r="C1616" i="12" s="1"/>
  <c r="D1616" i="12" s="1"/>
  <c r="H1616" i="12" s="1"/>
  <c r="G1614" i="12"/>
  <c r="C1614" i="12" s="1"/>
  <c r="D1614" i="12" s="1"/>
  <c r="H1614" i="12" s="1"/>
  <c r="AF1614" i="12" s="1"/>
  <c r="G1718" i="12"/>
  <c r="C1718" i="12" s="1"/>
  <c r="D1718" i="12" s="1"/>
  <c r="H1718" i="12" s="1"/>
  <c r="G1703" i="12"/>
  <c r="C1703" i="12" s="1"/>
  <c r="D1703" i="12" s="1"/>
  <c r="G1683" i="12"/>
  <c r="C1683" i="12" s="1"/>
  <c r="D1683" i="12" s="1"/>
  <c r="G1687" i="12"/>
  <c r="C1687" i="12" s="1"/>
  <c r="D1687" i="12" s="1"/>
  <c r="G1629" i="12"/>
  <c r="C1629" i="12" s="1"/>
  <c r="D1629" i="12" s="1"/>
  <c r="H1629" i="12" s="1"/>
  <c r="G1623" i="12"/>
  <c r="C1623" i="12" s="1"/>
  <c r="D1623" i="12" s="1"/>
  <c r="H1623" i="12" s="1"/>
  <c r="G1676" i="12"/>
  <c r="C1676" i="12" s="1"/>
  <c r="D1676" i="12" s="1"/>
  <c r="G1661" i="12"/>
  <c r="C1661" i="12" s="1"/>
  <c r="D1661" i="12" s="1"/>
  <c r="G1638" i="12"/>
  <c r="C1638" i="12" s="1"/>
  <c r="D1638" i="12" s="1"/>
  <c r="G1822" i="12"/>
  <c r="C1822" i="12" s="1"/>
  <c r="D1822" i="12" s="1"/>
  <c r="G1818" i="12"/>
  <c r="C1818" i="12" s="1"/>
  <c r="D1818" i="12" s="1"/>
  <c r="G1716" i="12"/>
  <c r="C1716" i="12" s="1"/>
  <c r="D1716" i="12" s="1"/>
  <c r="G1802" i="12"/>
  <c r="C1802" i="12" s="1"/>
  <c r="D1802" i="12" s="1"/>
  <c r="H1802" i="12" s="1"/>
  <c r="G1766" i="12"/>
  <c r="C1766" i="12" s="1"/>
  <c r="D1766" i="12" s="1"/>
  <c r="H1766" i="12" s="1"/>
  <c r="G1742" i="12"/>
  <c r="C1742" i="12" s="1"/>
  <c r="D1742" i="12" s="1"/>
  <c r="H1742" i="12" s="1"/>
  <c r="G1691" i="12"/>
  <c r="C1691" i="12" s="1"/>
  <c r="D1691" i="12" s="1"/>
  <c r="H1691" i="12" s="1"/>
  <c r="G1673" i="12"/>
  <c r="C1673" i="12" s="1"/>
  <c r="D1673" i="12" s="1"/>
  <c r="H1673" i="12" s="1"/>
  <c r="G1637" i="12"/>
  <c r="C1637" i="12" s="1"/>
  <c r="D1637" i="12" s="1"/>
  <c r="G1649" i="12"/>
  <c r="C1649" i="12" s="1"/>
  <c r="D1649" i="12" s="1"/>
  <c r="H1649" i="12" s="1"/>
  <c r="G1630" i="12"/>
  <c r="C1630" i="12" s="1"/>
  <c r="D1630" i="12" s="1"/>
  <c r="H1630" i="12" s="1"/>
  <c r="G1654" i="12"/>
  <c r="C1654" i="12" s="1"/>
  <c r="D1654" i="12" s="1"/>
  <c r="G1708" i="12"/>
  <c r="C1708" i="12" s="1"/>
  <c r="D1708" i="12" s="1"/>
  <c r="G1679" i="12"/>
  <c r="C1679" i="12" s="1"/>
  <c r="D1679" i="12" s="1"/>
  <c r="G1650" i="12"/>
  <c r="C1650" i="12" s="1"/>
  <c r="D1650" i="12" s="1"/>
  <c r="H1650" i="12" s="1"/>
  <c r="G1539" i="12"/>
  <c r="C1539" i="12" s="1"/>
  <c r="D1539" i="12" s="1"/>
  <c r="H1539" i="12" s="1"/>
  <c r="G1617" i="12"/>
  <c r="C1617" i="12" s="1"/>
  <c r="D1617" i="12" s="1"/>
  <c r="G1667" i="12"/>
  <c r="C1667" i="12" s="1"/>
  <c r="D1667" i="12" s="1"/>
  <c r="G1634" i="12"/>
  <c r="C1634" i="12" s="1"/>
  <c r="D1634" i="12" s="1"/>
  <c r="G1704" i="12"/>
  <c r="C1704" i="12" s="1"/>
  <c r="D1704" i="12" s="1"/>
  <c r="G1600" i="12"/>
  <c r="C1600" i="12" s="1"/>
  <c r="D1600" i="12" s="1"/>
  <c r="G1582" i="12"/>
  <c r="C1582" i="12" s="1"/>
  <c r="D1582" i="12" s="1"/>
  <c r="G1576" i="12"/>
  <c r="C1576" i="12" s="1"/>
  <c r="D1576" i="12" s="1"/>
  <c r="G1668" i="12"/>
  <c r="C1668" i="12" s="1"/>
  <c r="D1668" i="12" s="1"/>
  <c r="G1701" i="12"/>
  <c r="C1701" i="12" s="1"/>
  <c r="D1701" i="12" s="1"/>
  <c r="G1552" i="12"/>
  <c r="C1552" i="12" s="1"/>
  <c r="D1552" i="12" s="1"/>
  <c r="G1604" i="12"/>
  <c r="C1604" i="12" s="1"/>
  <c r="D1604" i="12" s="1"/>
  <c r="G1592" i="12"/>
  <c r="C1592" i="12" s="1"/>
  <c r="D1592" i="12" s="1"/>
  <c r="G1526" i="12"/>
  <c r="C1526" i="12" s="1"/>
  <c r="D1526" i="12" s="1"/>
  <c r="G1516" i="12"/>
  <c r="C1516" i="12" s="1"/>
  <c r="D1516" i="12" s="1"/>
  <c r="G1670" i="12"/>
  <c r="C1670" i="12" s="1"/>
  <c r="D1670" i="12" s="1"/>
  <c r="G1706" i="12"/>
  <c r="C1706" i="12" s="1"/>
  <c r="D1706" i="12" s="1"/>
  <c r="G1636" i="12"/>
  <c r="C1636" i="12" s="1"/>
  <c r="D1636" i="12" s="1"/>
  <c r="G1567" i="12"/>
  <c r="C1567" i="12" s="1"/>
  <c r="D1567" i="12" s="1"/>
  <c r="G1529" i="12"/>
  <c r="C1529" i="12" s="1"/>
  <c r="D1529" i="12" s="1"/>
  <c r="G1497" i="12"/>
  <c r="C1497" i="12" s="1"/>
  <c r="D1497" i="12" s="1"/>
  <c r="G1511" i="12"/>
  <c r="C1511" i="12" s="1"/>
  <c r="D1511" i="12" s="1"/>
  <c r="G1631" i="12"/>
  <c r="C1631" i="12" s="1"/>
  <c r="D1631" i="12" s="1"/>
  <c r="G1722" i="12"/>
  <c r="C1722" i="12" s="1"/>
  <c r="D1722" i="12" s="1"/>
  <c r="G1534" i="12"/>
  <c r="C1534" i="12" s="1"/>
  <c r="D1534" i="12" s="1"/>
  <c r="G1596" i="12"/>
  <c r="C1596" i="12" s="1"/>
  <c r="D1596" i="12" s="1"/>
  <c r="G1546" i="12"/>
  <c r="C1546" i="12" s="1"/>
  <c r="D1546" i="12" s="1"/>
  <c r="G1507" i="12"/>
  <c r="C1507" i="12" s="1"/>
  <c r="D1507" i="12" s="1"/>
  <c r="G1523" i="12"/>
  <c r="C1523" i="12" s="1"/>
  <c r="D1523" i="12" s="1"/>
  <c r="G1652" i="12"/>
  <c r="C1652" i="12" s="1"/>
  <c r="D1652" i="12" s="1"/>
  <c r="G1645" i="12"/>
  <c r="C1645" i="12" s="1"/>
  <c r="D1645" i="12" s="1"/>
  <c r="G1627" i="12"/>
  <c r="C1627" i="12" s="1"/>
  <c r="D1627" i="12" s="1"/>
  <c r="G1585" i="12"/>
  <c r="C1585" i="12" s="1"/>
  <c r="D1585" i="12" s="1"/>
  <c r="G1530" i="12"/>
  <c r="C1530" i="12" s="1"/>
  <c r="D1530" i="12" s="1"/>
  <c r="G1583" i="12"/>
  <c r="C1583" i="12" s="1"/>
  <c r="D1583" i="12" s="1"/>
  <c r="G1555" i="12"/>
  <c r="C1555" i="12" s="1"/>
  <c r="D1555" i="12" s="1"/>
  <c r="G1536" i="12"/>
  <c r="C1536" i="12" s="1"/>
  <c r="D1536" i="12" s="1"/>
  <c r="G1607" i="12"/>
  <c r="C1607" i="12" s="1"/>
  <c r="D1607" i="12" s="1"/>
  <c r="G1711" i="12"/>
  <c r="C1711" i="12" s="1"/>
  <c r="D1711" i="12" s="1"/>
  <c r="G1715" i="12"/>
  <c r="C1715" i="12" s="1"/>
  <c r="D1715" i="12" s="1"/>
  <c r="G1680" i="12"/>
  <c r="C1680" i="12" s="1"/>
  <c r="D1680" i="12" s="1"/>
  <c r="G1615" i="12"/>
  <c r="C1615" i="12" s="1"/>
  <c r="D1615" i="12" s="1"/>
  <c r="H1615" i="12" s="1"/>
  <c r="AF1615" i="12" s="1"/>
  <c r="G1559" i="12"/>
  <c r="C1559" i="12" s="1"/>
  <c r="D1559" i="12" s="1"/>
  <c r="G1557" i="12"/>
  <c r="C1557" i="12" s="1"/>
  <c r="D1557" i="12" s="1"/>
  <c r="G1548" i="12"/>
  <c r="C1548" i="12" s="1"/>
  <c r="D1548" i="12" s="1"/>
  <c r="G1603" i="12"/>
  <c r="C1603" i="12" s="1"/>
  <c r="D1603" i="12" s="1"/>
  <c r="G1568" i="12"/>
  <c r="C1568" i="12" s="1"/>
  <c r="D1568" i="12" s="1"/>
  <c r="G1531" i="12"/>
  <c r="C1531" i="12" s="1"/>
  <c r="D1531" i="12" s="1"/>
  <c r="G1692" i="12"/>
  <c r="C1692" i="12" s="1"/>
  <c r="D1692" i="12" s="1"/>
  <c r="G1625" i="12"/>
  <c r="C1625" i="12" s="1"/>
  <c r="D1625" i="12" s="1"/>
  <c r="G1537" i="12"/>
  <c r="C1537" i="12" s="1"/>
  <c r="D1537" i="12" s="1"/>
  <c r="G1587" i="12"/>
  <c r="C1587" i="12" s="1"/>
  <c r="D1587" i="12" s="1"/>
  <c r="G1515" i="12"/>
  <c r="C1515" i="12" s="1"/>
  <c r="D1515" i="12" s="1"/>
  <c r="G1633" i="12"/>
  <c r="C1633" i="12" s="1"/>
  <c r="D1633" i="12" s="1"/>
  <c r="G1574" i="12"/>
  <c r="C1574" i="12" s="1"/>
  <c r="D1574" i="12" s="1"/>
  <c r="G1565" i="12"/>
  <c r="C1565" i="12" s="1"/>
  <c r="D1565" i="12" s="1"/>
  <c r="G1538" i="12"/>
  <c r="C1538" i="12" s="1"/>
  <c r="D1538" i="12" s="1"/>
  <c r="G1697" i="12"/>
  <c r="C1697" i="12" s="1"/>
  <c r="D1697" i="12" s="1"/>
  <c r="G1657" i="12"/>
  <c r="C1657" i="12" s="1"/>
  <c r="D1657" i="12" s="1"/>
  <c r="G1710" i="12"/>
  <c r="C1710" i="12" s="1"/>
  <c r="D1710" i="12" s="1"/>
  <c r="G1678" i="12"/>
  <c r="C1678" i="12" s="1"/>
  <c r="D1678" i="12" s="1"/>
  <c r="G1684" i="12"/>
  <c r="C1684" i="12" s="1"/>
  <c r="D1684" i="12" s="1"/>
  <c r="H1684" i="12" s="1"/>
  <c r="G1605" i="12"/>
  <c r="C1605" i="12" s="1"/>
  <c r="D1605" i="12" s="1"/>
  <c r="G1593" i="12"/>
  <c r="C1593" i="12" s="1"/>
  <c r="D1593" i="12" s="1"/>
  <c r="G1513" i="12"/>
  <c r="C1513" i="12" s="1"/>
  <c r="D1513" i="12" s="1"/>
  <c r="G1597" i="12"/>
  <c r="C1597" i="12" s="1"/>
  <c r="D1597" i="12" s="1"/>
  <c r="G1590" i="12"/>
  <c r="C1590" i="12" s="1"/>
  <c r="D1590" i="12" s="1"/>
  <c r="G1506" i="12"/>
  <c r="C1506" i="12" s="1"/>
  <c r="D1506" i="12" s="1"/>
  <c r="G1527" i="12"/>
  <c r="C1527" i="12" s="1"/>
  <c r="D1527" i="12" s="1"/>
  <c r="G1541" i="12"/>
  <c r="C1541" i="12" s="1"/>
  <c r="D1541" i="12" s="1"/>
  <c r="G1702" i="12"/>
  <c r="C1702" i="12" s="1"/>
  <c r="D1702" i="12" s="1"/>
  <c r="G1700" i="12"/>
  <c r="C1700" i="12" s="1"/>
  <c r="D1700" i="12" s="1"/>
  <c r="G1647" i="12"/>
  <c r="C1647" i="12" s="1"/>
  <c r="D1647" i="12" s="1"/>
  <c r="G1610" i="12"/>
  <c r="C1610" i="12" s="1"/>
  <c r="D1610" i="12" s="1"/>
  <c r="G1584" i="12"/>
  <c r="C1584" i="12" s="1"/>
  <c r="D1584" i="12" s="1"/>
  <c r="G1512" i="12"/>
  <c r="C1512" i="12" s="1"/>
  <c r="D1512" i="12" s="1"/>
  <c r="G1508" i="12"/>
  <c r="C1508" i="12" s="1"/>
  <c r="D1508" i="12" s="1"/>
  <c r="G1577" i="12"/>
  <c r="C1577" i="12" s="1"/>
  <c r="D1577" i="12" s="1"/>
  <c r="G1524" i="12"/>
  <c r="C1524" i="12" s="1"/>
  <c r="D1524" i="12" s="1"/>
  <c r="G1606" i="12"/>
  <c r="C1606" i="12" s="1"/>
  <c r="D1606" i="12" s="1"/>
  <c r="G1562" i="12"/>
  <c r="C1562" i="12" s="1"/>
  <c r="D1562" i="12" s="1"/>
  <c r="G1525" i="12"/>
  <c r="C1525" i="12" s="1"/>
  <c r="D1525" i="12" s="1"/>
  <c r="G1498" i="12"/>
  <c r="C1498" i="12" s="1"/>
  <c r="D1498" i="12" s="1"/>
  <c r="G1572" i="12"/>
  <c r="C1572" i="12" s="1"/>
  <c r="D1572" i="12" s="1"/>
  <c r="G1665" i="12"/>
  <c r="C1665" i="12" s="1"/>
  <c r="D1665" i="12" s="1"/>
  <c r="G1714" i="12"/>
  <c r="C1714" i="12" s="1"/>
  <c r="D1714" i="12" s="1"/>
  <c r="G1641" i="12"/>
  <c r="C1641" i="12" s="1"/>
  <c r="D1641" i="12" s="1"/>
  <c r="G1693" i="12"/>
  <c r="C1693" i="12" s="1"/>
  <c r="D1693" i="12" s="1"/>
  <c r="G1677" i="12"/>
  <c r="C1677" i="12" s="1"/>
  <c r="D1677" i="12" s="1"/>
  <c r="G1612" i="12"/>
  <c r="C1612" i="12" s="1"/>
  <c r="D1612" i="12" s="1"/>
  <c r="G1608" i="12"/>
  <c r="C1608" i="12" s="1"/>
  <c r="D1608" i="12" s="1"/>
  <c r="G1558" i="12"/>
  <c r="C1558" i="12" s="1"/>
  <c r="D1558" i="12" s="1"/>
  <c r="G1556" i="12"/>
  <c r="C1556" i="12" s="1"/>
  <c r="D1556" i="12" s="1"/>
  <c r="G1504" i="12"/>
  <c r="C1504" i="12" s="1"/>
  <c r="D1504" i="12" s="1"/>
  <c r="G1560" i="12"/>
  <c r="C1560" i="12" s="1"/>
  <c r="D1560" i="12" s="1"/>
  <c r="G1491" i="12"/>
  <c r="C1491" i="12" s="1"/>
  <c r="D1491" i="12" s="1"/>
  <c r="G1594" i="12"/>
  <c r="C1594" i="12" s="1"/>
  <c r="D1594" i="12" s="1"/>
  <c r="G1566" i="12"/>
  <c r="C1566" i="12" s="1"/>
  <c r="D1566" i="12" s="1"/>
  <c r="G1547" i="12"/>
  <c r="C1547" i="12" s="1"/>
  <c r="D1547" i="12" s="1"/>
  <c r="H1547" i="12" s="1"/>
  <c r="AF1547" i="12" s="1"/>
  <c r="G1493" i="12"/>
  <c r="C1493" i="12" s="1"/>
  <c r="D1493" i="12" s="1"/>
  <c r="G1579" i="12"/>
  <c r="C1579" i="12" s="1"/>
  <c r="D1579" i="12" s="1"/>
  <c r="G1589" i="12"/>
  <c r="C1589" i="12" s="1"/>
  <c r="D1589" i="12" s="1"/>
  <c r="G1533" i="12"/>
  <c r="C1533" i="12" s="1"/>
  <c r="D1533" i="12" s="1"/>
  <c r="G1509" i="12"/>
  <c r="C1509" i="12" s="1"/>
  <c r="D1509" i="12" s="1"/>
  <c r="G1554" i="12"/>
  <c r="C1554" i="12" s="1"/>
  <c r="D1554" i="12" s="1"/>
  <c r="G1713" i="12"/>
  <c r="C1713" i="12" s="1"/>
  <c r="D1713" i="12" s="1"/>
  <c r="H1713" i="12" s="1"/>
  <c r="G1709" i="12"/>
  <c r="C1709" i="12" s="1"/>
  <c r="D1709" i="12" s="1"/>
  <c r="G1669" i="12"/>
  <c r="C1669" i="12" s="1"/>
  <c r="D1669" i="12" s="1"/>
  <c r="G1694" i="12"/>
  <c r="C1694" i="12" s="1"/>
  <c r="D1694" i="12" s="1"/>
  <c r="G1640" i="12"/>
  <c r="C1640" i="12" s="1"/>
  <c r="D1640" i="12" s="1"/>
  <c r="G1598" i="12"/>
  <c r="C1598" i="12" s="1"/>
  <c r="D1598" i="12" s="1"/>
  <c r="G1586" i="12"/>
  <c r="C1586" i="12" s="1"/>
  <c r="D1586" i="12" s="1"/>
  <c r="G1561" i="12"/>
  <c r="C1561" i="12" s="1"/>
  <c r="D1561" i="12" s="1"/>
  <c r="H1561" i="12" s="1"/>
  <c r="AF1561" i="12" s="1"/>
  <c r="G1503" i="12"/>
  <c r="C1503" i="12" s="1"/>
  <c r="D1503" i="12" s="1"/>
  <c r="G1487" i="12"/>
  <c r="C1487" i="12" s="1"/>
  <c r="D1487" i="12" s="1"/>
  <c r="G1502" i="12"/>
  <c r="C1502" i="12" s="1"/>
  <c r="D1502" i="12" s="1"/>
  <c r="G1553" i="12"/>
  <c r="C1553" i="12" s="1"/>
  <c r="D1553" i="12" s="1"/>
  <c r="G1520" i="12"/>
  <c r="C1520" i="12" s="1"/>
  <c r="D1520" i="12" s="1"/>
  <c r="G1510" i="12"/>
  <c r="C1510" i="12" s="1"/>
  <c r="D1510" i="12" s="1"/>
  <c r="H1510" i="12" s="1"/>
  <c r="G1488" i="12"/>
  <c r="C1488" i="12" s="1"/>
  <c r="D1488" i="12" s="1"/>
  <c r="G1570" i="12"/>
  <c r="C1570" i="12" s="1"/>
  <c r="D1570" i="12" s="1"/>
  <c r="H1570" i="12" s="1"/>
  <c r="G1573" i="12"/>
  <c r="C1573" i="12" s="1"/>
  <c r="D1573" i="12" s="1"/>
  <c r="G1514" i="12"/>
  <c r="C1514" i="12" s="1"/>
  <c r="D1514" i="12" s="1"/>
  <c r="G1544" i="12"/>
  <c r="C1544" i="12" s="1"/>
  <c r="D1544" i="12" s="1"/>
  <c r="G1535" i="12"/>
  <c r="C1535" i="12" s="1"/>
  <c r="D1535" i="12" s="1"/>
  <c r="G1499" i="12"/>
  <c r="C1499" i="12" s="1"/>
  <c r="D1499" i="12" s="1"/>
  <c r="H1499" i="12" s="1"/>
  <c r="G1418" i="12"/>
  <c r="C1418" i="12" s="1"/>
  <c r="D1418" i="12" s="1"/>
  <c r="G1438" i="12"/>
  <c r="C1438" i="12" s="1"/>
  <c r="D1438" i="12" s="1"/>
  <c r="G1382" i="12"/>
  <c r="C1382" i="12" s="1"/>
  <c r="D1382" i="12" s="1"/>
  <c r="H1382" i="12" s="1"/>
  <c r="G1411" i="12"/>
  <c r="C1411" i="12" s="1"/>
  <c r="D1411" i="12" s="1"/>
  <c r="G1401" i="12"/>
  <c r="C1401" i="12" s="1"/>
  <c r="D1401" i="12" s="1"/>
  <c r="G1378" i="12"/>
  <c r="C1378" i="12" s="1"/>
  <c r="D1378" i="12" s="1"/>
  <c r="H1378" i="12" s="1"/>
  <c r="G1367" i="12"/>
  <c r="C1367" i="12" s="1"/>
  <c r="D1367" i="12" s="1"/>
  <c r="G1489" i="12"/>
  <c r="C1489" i="12" s="1"/>
  <c r="D1489" i="12" s="1"/>
  <c r="G1483" i="12"/>
  <c r="C1483" i="12" s="1"/>
  <c r="D1483" i="12" s="1"/>
  <c r="G1413" i="12"/>
  <c r="C1413" i="12" s="1"/>
  <c r="D1413" i="12" s="1"/>
  <c r="G1430" i="12"/>
  <c r="C1430" i="12" s="1"/>
  <c r="D1430" i="12" s="1"/>
  <c r="H1430" i="12" s="1"/>
  <c r="G1477" i="12"/>
  <c r="C1477" i="12" s="1"/>
  <c r="D1477" i="12" s="1"/>
  <c r="H1477" i="12" s="1"/>
  <c r="G1480" i="12"/>
  <c r="C1480" i="12" s="1"/>
  <c r="D1480" i="12" s="1"/>
  <c r="G1588" i="12"/>
  <c r="C1588" i="12" s="1"/>
  <c r="D1588" i="12" s="1"/>
  <c r="G1528" i="12"/>
  <c r="C1528" i="12" s="1"/>
  <c r="D1528" i="12" s="1"/>
  <c r="G1470" i="12"/>
  <c r="C1470" i="12" s="1"/>
  <c r="D1470" i="12" s="1"/>
  <c r="G1395" i="12"/>
  <c r="C1395" i="12" s="1"/>
  <c r="D1395" i="12" s="1"/>
  <c r="H1395" i="12" s="1"/>
  <c r="G1449" i="12"/>
  <c r="C1449" i="12" s="1"/>
  <c r="D1449" i="12" s="1"/>
  <c r="H1449" i="12" s="1"/>
  <c r="G1426" i="12"/>
  <c r="C1426" i="12" s="1"/>
  <c r="D1426" i="12" s="1"/>
  <c r="G1456" i="12"/>
  <c r="C1456" i="12" s="1"/>
  <c r="D1456" i="12" s="1"/>
  <c r="G1379" i="12"/>
  <c r="C1379" i="12" s="1"/>
  <c r="D1379" i="12" s="1"/>
  <c r="H1379" i="12" s="1"/>
  <c r="G1474" i="12"/>
  <c r="C1474" i="12" s="1"/>
  <c r="D1474" i="12" s="1"/>
  <c r="H1474" i="12" s="1"/>
  <c r="G1601" i="12"/>
  <c r="C1601" i="12" s="1"/>
  <c r="D1601" i="12" s="1"/>
  <c r="G1500" i="12"/>
  <c r="C1500" i="12" s="1"/>
  <c r="D1500" i="12" s="1"/>
  <c r="G1496" i="12"/>
  <c r="C1496" i="12" s="1"/>
  <c r="D1496" i="12" s="1"/>
  <c r="H1496" i="12" s="1"/>
  <c r="G1517" i="12"/>
  <c r="C1517" i="12" s="1"/>
  <c r="D1517" i="12" s="1"/>
  <c r="H1517" i="12" s="1"/>
  <c r="G1475" i="12"/>
  <c r="C1475" i="12" s="1"/>
  <c r="D1475" i="12" s="1"/>
  <c r="H1475" i="12" s="1"/>
  <c r="G1459" i="12"/>
  <c r="C1459" i="12" s="1"/>
  <c r="D1459" i="12" s="1"/>
  <c r="H1459" i="12" s="1"/>
  <c r="G1389" i="12"/>
  <c r="C1389" i="12" s="1"/>
  <c r="D1389" i="12" s="1"/>
  <c r="H1389" i="12" s="1"/>
  <c r="G1549" i="12"/>
  <c r="C1549" i="12" s="1"/>
  <c r="D1549" i="12" s="1"/>
  <c r="H1549" i="12" s="1"/>
  <c r="G1595" i="12"/>
  <c r="C1595" i="12" s="1"/>
  <c r="D1595" i="12" s="1"/>
  <c r="G1501" i="12"/>
  <c r="C1501" i="12" s="1"/>
  <c r="D1501" i="12" s="1"/>
  <c r="G1519" i="12"/>
  <c r="C1519" i="12" s="1"/>
  <c r="D1519" i="12" s="1"/>
  <c r="H1519" i="12" s="1"/>
  <c r="G1494" i="12"/>
  <c r="C1494" i="12" s="1"/>
  <c r="D1494" i="12" s="1"/>
  <c r="G1463" i="12"/>
  <c r="C1463" i="12" s="1"/>
  <c r="D1463" i="12" s="1"/>
  <c r="G1422" i="12"/>
  <c r="C1422" i="12" s="1"/>
  <c r="D1422" i="12" s="1"/>
  <c r="G1443" i="12"/>
  <c r="C1443" i="12" s="1"/>
  <c r="D1443" i="12" s="1"/>
  <c r="G1479" i="12"/>
  <c r="C1479" i="12" s="1"/>
  <c r="D1479" i="12" s="1"/>
  <c r="H1479" i="12" s="1"/>
  <c r="G1462" i="12"/>
  <c r="C1462" i="12" s="1"/>
  <c r="D1462" i="12" s="1"/>
  <c r="G1406" i="12"/>
  <c r="C1406" i="12" s="1"/>
  <c r="D1406" i="12" s="1"/>
  <c r="G1442" i="12"/>
  <c r="C1442" i="12" s="1"/>
  <c r="D1442" i="12" s="1"/>
  <c r="G1495" i="12"/>
  <c r="C1495" i="12" s="1"/>
  <c r="D1495" i="12" s="1"/>
  <c r="G1564" i="12"/>
  <c r="C1564" i="12" s="1"/>
  <c r="D1564" i="12" s="1"/>
  <c r="H1564" i="12" s="1"/>
  <c r="G1543" i="12"/>
  <c r="C1543" i="12" s="1"/>
  <c r="D1543" i="12" s="1"/>
  <c r="G1578" i="12"/>
  <c r="C1578" i="12" s="1"/>
  <c r="D1578" i="12" s="1"/>
  <c r="G1581" i="12"/>
  <c r="C1581" i="12" s="1"/>
  <c r="D1581" i="12" s="1"/>
  <c r="H1581" i="12" s="1"/>
  <c r="G1478" i="12"/>
  <c r="C1478" i="12" s="1"/>
  <c r="D1478" i="12" s="1"/>
  <c r="H1478" i="12" s="1"/>
  <c r="G1410" i="12"/>
  <c r="C1410" i="12" s="1"/>
  <c r="D1410" i="12" s="1"/>
  <c r="G1466" i="12"/>
  <c r="C1466" i="12" s="1"/>
  <c r="D1466" i="12" s="1"/>
  <c r="G1450" i="12"/>
  <c r="C1450" i="12" s="1"/>
  <c r="D1450" i="12" s="1"/>
  <c r="H1450" i="12" s="1"/>
  <c r="G1407" i="12"/>
  <c r="C1407" i="12" s="1"/>
  <c r="D1407" i="12" s="1"/>
  <c r="G1469" i="12"/>
  <c r="C1469" i="12" s="1"/>
  <c r="D1469" i="12" s="1"/>
  <c r="H1469" i="12" s="1"/>
  <c r="G1545" i="12"/>
  <c r="C1545" i="12" s="1"/>
  <c r="D1545" i="12" s="1"/>
  <c r="G1532" i="12"/>
  <c r="C1532" i="12" s="1"/>
  <c r="D1532" i="12" s="1"/>
  <c r="G1490" i="12"/>
  <c r="C1490" i="12" s="1"/>
  <c r="D1490" i="12" s="1"/>
  <c r="G1484" i="12"/>
  <c r="C1484" i="12" s="1"/>
  <c r="D1484" i="12" s="1"/>
  <c r="G1384" i="12"/>
  <c r="C1384" i="12" s="1"/>
  <c r="D1384" i="12" s="1"/>
  <c r="H1384" i="12" s="1"/>
  <c r="G1412" i="12"/>
  <c r="C1412" i="12" s="1"/>
  <c r="D1412" i="12" s="1"/>
  <c r="G1434" i="12"/>
  <c r="C1434" i="12" s="1"/>
  <c r="D1434" i="12" s="1"/>
  <c r="G1429" i="12"/>
  <c r="C1429" i="12" s="1"/>
  <c r="D1429" i="12" s="1"/>
  <c r="H1429" i="12" s="1"/>
  <c r="G1399" i="12"/>
  <c r="C1399" i="12" s="1"/>
  <c r="D1399" i="12" s="1"/>
  <c r="G1569" i="12"/>
  <c r="C1569" i="12" s="1"/>
  <c r="D1569" i="12" s="1"/>
  <c r="G1550" i="12"/>
  <c r="C1550" i="12" s="1"/>
  <c r="D1550" i="12" s="1"/>
  <c r="G1481" i="12"/>
  <c r="C1481" i="12" s="1"/>
  <c r="D1481" i="12" s="1"/>
  <c r="G1425" i="12"/>
  <c r="C1425" i="12" s="1"/>
  <c r="D1425" i="12" s="1"/>
  <c r="H1425" i="12" s="1"/>
  <c r="AF1425" i="12" s="1"/>
  <c r="G1455" i="12"/>
  <c r="C1455" i="12" s="1"/>
  <c r="D1455" i="12" s="1"/>
  <c r="G1427" i="12"/>
  <c r="C1427" i="12" s="1"/>
  <c r="D1427" i="12" s="1"/>
  <c r="G1551" i="12"/>
  <c r="C1551" i="12" s="1"/>
  <c r="D1551" i="12" s="1"/>
  <c r="G1599" i="12"/>
  <c r="C1599" i="12" s="1"/>
  <c r="D1599" i="12" s="1"/>
  <c r="G1571" i="12"/>
  <c r="C1571" i="12" s="1"/>
  <c r="D1571" i="12" s="1"/>
  <c r="H1571" i="12" s="1"/>
  <c r="G1518" i="12"/>
  <c r="C1518" i="12" s="1"/>
  <c r="D1518" i="12" s="1"/>
  <c r="G1505" i="12"/>
  <c r="C1505" i="12" s="1"/>
  <c r="D1505" i="12" s="1"/>
  <c r="G1423" i="12"/>
  <c r="C1423" i="12" s="1"/>
  <c r="D1423" i="12" s="1"/>
  <c r="G1457" i="12"/>
  <c r="C1457" i="12" s="1"/>
  <c r="D1457" i="12" s="1"/>
  <c r="G1417" i="12"/>
  <c r="C1417" i="12" s="1"/>
  <c r="D1417" i="12" s="1"/>
  <c r="G1398" i="12"/>
  <c r="C1398" i="12" s="1"/>
  <c r="D1398" i="12" s="1"/>
  <c r="H1398" i="12" s="1"/>
  <c r="AF1398" i="12" s="1"/>
  <c r="G1393" i="12"/>
  <c r="C1393" i="12" s="1"/>
  <c r="D1393" i="12" s="1"/>
  <c r="G1387" i="12"/>
  <c r="C1387" i="12" s="1"/>
  <c r="D1387" i="12" s="1"/>
  <c r="G1446" i="12"/>
  <c r="C1446" i="12" s="1"/>
  <c r="D1446" i="12" s="1"/>
  <c r="G1521" i="12"/>
  <c r="C1521" i="12" s="1"/>
  <c r="D1521" i="12" s="1"/>
  <c r="G1471" i="12"/>
  <c r="C1471" i="12" s="1"/>
  <c r="D1471" i="12" s="1"/>
  <c r="H1471" i="12" s="1"/>
  <c r="AF1471" i="12" s="1"/>
  <c r="G1441" i="12"/>
  <c r="C1441" i="12" s="1"/>
  <c r="D1441" i="12" s="1"/>
  <c r="H1441" i="12" s="1"/>
  <c r="G1424" i="12"/>
  <c r="C1424" i="12" s="1"/>
  <c r="D1424" i="12" s="1"/>
  <c r="G1390" i="12"/>
  <c r="C1390" i="12" s="1"/>
  <c r="D1390" i="12" s="1"/>
  <c r="G1473" i="12"/>
  <c r="C1473" i="12" s="1"/>
  <c r="D1473" i="12" s="1"/>
  <c r="G1476" i="12"/>
  <c r="C1476" i="12" s="1"/>
  <c r="D1476" i="12" s="1"/>
  <c r="G1464" i="12"/>
  <c r="C1464" i="12" s="1"/>
  <c r="D1464" i="12" s="1"/>
  <c r="H1464" i="12" s="1"/>
  <c r="AF1464" i="12" s="1"/>
  <c r="G1439" i="12"/>
  <c r="C1439" i="12" s="1"/>
  <c r="D1439" i="12" s="1"/>
  <c r="G1436" i="12"/>
  <c r="C1436" i="12" s="1"/>
  <c r="D1436" i="12" s="1"/>
  <c r="G1431" i="12"/>
  <c r="C1431" i="12" s="1"/>
  <c r="D1431" i="12" s="1"/>
  <c r="H1431" i="12" s="1"/>
  <c r="G1404" i="12"/>
  <c r="C1404" i="12" s="1"/>
  <c r="D1404" i="12" s="1"/>
  <c r="G1485" i="12"/>
  <c r="C1485" i="12" s="1"/>
  <c r="D1485" i="12" s="1"/>
  <c r="H1485" i="12" s="1"/>
  <c r="G1461" i="12"/>
  <c r="C1461" i="12" s="1"/>
  <c r="D1461" i="12" s="1"/>
  <c r="G1472" i="12"/>
  <c r="C1472" i="12" s="1"/>
  <c r="D1472" i="12" s="1"/>
  <c r="G1563" i="12"/>
  <c r="C1563" i="12" s="1"/>
  <c r="D1563" i="12" s="1"/>
  <c r="G1542" i="12"/>
  <c r="C1542" i="12" s="1"/>
  <c r="D1542" i="12" s="1"/>
  <c r="G1591" i="12"/>
  <c r="C1591" i="12" s="1"/>
  <c r="D1591" i="12" s="1"/>
  <c r="G1522" i="12"/>
  <c r="C1522" i="12" s="1"/>
  <c r="D1522" i="12" s="1"/>
  <c r="H1522" i="12" s="1"/>
  <c r="AF1522" i="12" s="1"/>
  <c r="G1580" i="12"/>
  <c r="C1580" i="12" s="1"/>
  <c r="D1580" i="12" s="1"/>
  <c r="G1414" i="12"/>
  <c r="C1414" i="12" s="1"/>
  <c r="D1414" i="12" s="1"/>
  <c r="G1408" i="12"/>
  <c r="C1408" i="12" s="1"/>
  <c r="D1408" i="12" s="1"/>
  <c r="G1405" i="12"/>
  <c r="C1405" i="12" s="1"/>
  <c r="D1405" i="12" s="1"/>
  <c r="H1405" i="12" s="1"/>
  <c r="G1465" i="12"/>
  <c r="C1465" i="12" s="1"/>
  <c r="D1465" i="12" s="1"/>
  <c r="G1454" i="12"/>
  <c r="C1454" i="12" s="1"/>
  <c r="D1454" i="12" s="1"/>
  <c r="H1454" i="12" s="1"/>
  <c r="G1448" i="12"/>
  <c r="C1448" i="12" s="1"/>
  <c r="D1448" i="12" s="1"/>
  <c r="H1448" i="12" s="1"/>
  <c r="AF1448" i="12" s="1"/>
  <c r="G1482" i="12"/>
  <c r="C1482" i="12" s="1"/>
  <c r="D1482" i="12" s="1"/>
  <c r="H1482" i="12" s="1"/>
  <c r="G1447" i="12"/>
  <c r="C1447" i="12" s="1"/>
  <c r="D1447" i="12" s="1"/>
  <c r="G1428" i="12"/>
  <c r="C1428" i="12" s="1"/>
  <c r="D1428" i="12" s="1"/>
  <c r="G1391" i="12"/>
  <c r="C1391" i="12" s="1"/>
  <c r="D1391" i="12" s="1"/>
  <c r="G1468" i="12"/>
  <c r="C1468" i="12" s="1"/>
  <c r="D1468" i="12" s="1"/>
  <c r="G1453" i="12"/>
  <c r="C1453" i="12" s="1"/>
  <c r="D1453" i="12" s="1"/>
  <c r="G1467" i="12"/>
  <c r="C1467" i="12" s="1"/>
  <c r="D1467" i="12" s="1"/>
  <c r="G1575" i="12"/>
  <c r="C1575" i="12" s="1"/>
  <c r="D1575" i="12" s="1"/>
  <c r="G1540" i="12"/>
  <c r="C1540" i="12" s="1"/>
  <c r="D1540" i="12" s="1"/>
  <c r="G1602" i="12"/>
  <c r="C1602" i="12" s="1"/>
  <c r="D1602" i="12" s="1"/>
  <c r="G1492" i="12"/>
  <c r="C1492" i="12" s="1"/>
  <c r="D1492" i="12" s="1"/>
  <c r="G1394" i="12"/>
  <c r="C1394" i="12" s="1"/>
  <c r="D1394" i="12" s="1"/>
  <c r="G1374" i="12"/>
  <c r="C1374" i="12" s="1"/>
  <c r="D1374" i="12" s="1"/>
  <c r="G1433" i="12"/>
  <c r="C1433" i="12" s="1"/>
  <c r="D1433" i="12" s="1"/>
  <c r="G1435" i="12"/>
  <c r="C1435" i="12" s="1"/>
  <c r="D1435" i="12" s="1"/>
  <c r="G1432" i="12"/>
  <c r="C1432" i="12" s="1"/>
  <c r="D1432" i="12" s="1"/>
  <c r="G1385" i="12"/>
  <c r="C1385" i="12" s="1"/>
  <c r="D1385" i="12" s="1"/>
  <c r="G1376" i="12"/>
  <c r="C1376" i="12" s="1"/>
  <c r="D1376" i="12" s="1"/>
  <c r="G1451" i="12"/>
  <c r="C1451" i="12" s="1"/>
  <c r="D1451" i="12" s="1"/>
  <c r="G1444" i="12"/>
  <c r="C1444" i="12" s="1"/>
  <c r="D1444" i="12" s="1"/>
  <c r="G1420" i="12"/>
  <c r="C1420" i="12" s="1"/>
  <c r="D1420" i="12" s="1"/>
  <c r="G1400" i="12"/>
  <c r="C1400" i="12" s="1"/>
  <c r="D1400" i="12" s="1"/>
  <c r="G1388" i="12"/>
  <c r="C1388" i="12" s="1"/>
  <c r="D1388" i="12" s="1"/>
  <c r="G1421" i="12"/>
  <c r="C1421" i="12" s="1"/>
  <c r="D1421" i="12" s="1"/>
  <c r="G1359" i="12"/>
  <c r="C1359" i="12" s="1"/>
  <c r="D1359" i="12" s="1"/>
  <c r="G1285" i="12"/>
  <c r="C1285" i="12" s="1"/>
  <c r="D1285" i="12" s="1"/>
  <c r="G1311" i="12"/>
  <c r="C1311" i="12" s="1"/>
  <c r="D1311" i="12" s="1"/>
  <c r="G1245" i="12"/>
  <c r="C1245" i="12" s="1"/>
  <c r="D1245" i="12" s="1"/>
  <c r="H1245" i="12" s="1"/>
  <c r="AF1245" i="12" s="1"/>
  <c r="G1292" i="12"/>
  <c r="C1292" i="12" s="1"/>
  <c r="D1292" i="12" s="1"/>
  <c r="G1286" i="12"/>
  <c r="C1286" i="12" s="1"/>
  <c r="D1286" i="12" s="1"/>
  <c r="G1397" i="12"/>
  <c r="C1397" i="12" s="1"/>
  <c r="D1397" i="12" s="1"/>
  <c r="G1409" i="12"/>
  <c r="C1409" i="12" s="1"/>
  <c r="D1409" i="12" s="1"/>
  <c r="G1308" i="12"/>
  <c r="C1308" i="12" s="1"/>
  <c r="D1308" i="12" s="1"/>
  <c r="G1366" i="12"/>
  <c r="C1366" i="12" s="1"/>
  <c r="D1366" i="12" s="1"/>
  <c r="H1366" i="12" s="1"/>
  <c r="AF1366" i="12" s="1"/>
  <c r="G1251" i="12"/>
  <c r="C1251" i="12" s="1"/>
  <c r="D1251" i="12" s="1"/>
  <c r="H1251" i="12" s="1"/>
  <c r="AF1251" i="12" s="1"/>
  <c r="G1239" i="12"/>
  <c r="C1239" i="12" s="1"/>
  <c r="D1239" i="12" s="1"/>
  <c r="H1239" i="12" s="1"/>
  <c r="G1310" i="12"/>
  <c r="C1310" i="12" s="1"/>
  <c r="D1310" i="12" s="1"/>
  <c r="G1347" i="12"/>
  <c r="C1347" i="12" s="1"/>
  <c r="D1347" i="12" s="1"/>
  <c r="G1337" i="12"/>
  <c r="C1337" i="12" s="1"/>
  <c r="D1337" i="12" s="1"/>
  <c r="G1324" i="12"/>
  <c r="C1324" i="12" s="1"/>
  <c r="D1324" i="12" s="1"/>
  <c r="G1460" i="12"/>
  <c r="C1460" i="12" s="1"/>
  <c r="D1460" i="12" s="1"/>
  <c r="G1345" i="12"/>
  <c r="C1345" i="12" s="1"/>
  <c r="D1345" i="12" s="1"/>
  <c r="G1335" i="12"/>
  <c r="C1335" i="12" s="1"/>
  <c r="D1335" i="12" s="1"/>
  <c r="G1440" i="12"/>
  <c r="C1440" i="12" s="1"/>
  <c r="D1440" i="12" s="1"/>
  <c r="G1319" i="12"/>
  <c r="C1319" i="12" s="1"/>
  <c r="D1319" i="12" s="1"/>
  <c r="G1270" i="12"/>
  <c r="C1270" i="12" s="1"/>
  <c r="D1270" i="12" s="1"/>
  <c r="G1320" i="12"/>
  <c r="C1320" i="12" s="1"/>
  <c r="D1320" i="12" s="1"/>
  <c r="G1233" i="12"/>
  <c r="C1233" i="12" s="1"/>
  <c r="D1233" i="12" s="1"/>
  <c r="G1486" i="12"/>
  <c r="C1486" i="12" s="1"/>
  <c r="D1486" i="12" s="1"/>
  <c r="G1372" i="12"/>
  <c r="C1372" i="12" s="1"/>
  <c r="D1372" i="12" s="1"/>
  <c r="G1312" i="12"/>
  <c r="C1312" i="12" s="1"/>
  <c r="D1312" i="12" s="1"/>
  <c r="H1312" i="12" s="1"/>
  <c r="G1313" i="12"/>
  <c r="C1313" i="12" s="1"/>
  <c r="D1313" i="12" s="1"/>
  <c r="G1234" i="12"/>
  <c r="C1234" i="12" s="1"/>
  <c r="D1234" i="12" s="1"/>
  <c r="G1419" i="12"/>
  <c r="C1419" i="12" s="1"/>
  <c r="D1419" i="12" s="1"/>
  <c r="H1419" i="12" s="1"/>
  <c r="G1243" i="12"/>
  <c r="C1243" i="12" s="1"/>
  <c r="D1243" i="12" s="1"/>
  <c r="G1309" i="12"/>
  <c r="C1309" i="12" s="1"/>
  <c r="D1309" i="12" s="1"/>
  <c r="G1271" i="12"/>
  <c r="C1271" i="12" s="1"/>
  <c r="D1271" i="12" s="1"/>
  <c r="G1373" i="12"/>
  <c r="C1373" i="12" s="1"/>
  <c r="D1373" i="12" s="1"/>
  <c r="G1445" i="12"/>
  <c r="C1445" i="12" s="1"/>
  <c r="D1445" i="12" s="1"/>
  <c r="G1327" i="12"/>
  <c r="C1327" i="12" s="1"/>
  <c r="D1327" i="12" s="1"/>
  <c r="G1334" i="12"/>
  <c r="C1334" i="12" s="1"/>
  <c r="D1334" i="12" s="1"/>
  <c r="G1250" i="12"/>
  <c r="C1250" i="12" s="1"/>
  <c r="D1250" i="12" s="1"/>
  <c r="G1237" i="12"/>
  <c r="C1237" i="12" s="1"/>
  <c r="D1237" i="12" s="1"/>
  <c r="G1363" i="12"/>
  <c r="C1363" i="12" s="1"/>
  <c r="D1363" i="12" s="1"/>
  <c r="G1330" i="12"/>
  <c r="C1330" i="12" s="1"/>
  <c r="D1330" i="12" s="1"/>
  <c r="G1316" i="12"/>
  <c r="C1316" i="12" s="1"/>
  <c r="D1316" i="12" s="1"/>
  <c r="G1346" i="12"/>
  <c r="C1346" i="12" s="1"/>
  <c r="D1346" i="12" s="1"/>
  <c r="G1279" i="12"/>
  <c r="C1279" i="12" s="1"/>
  <c r="D1279" i="12" s="1"/>
  <c r="G1275" i="12"/>
  <c r="C1275" i="12" s="1"/>
  <c r="D1275" i="12" s="1"/>
  <c r="G1256" i="12"/>
  <c r="C1256" i="12" s="1"/>
  <c r="D1256" i="12" s="1"/>
  <c r="G1340" i="12"/>
  <c r="C1340" i="12" s="1"/>
  <c r="D1340" i="12" s="1"/>
  <c r="G1325" i="12"/>
  <c r="C1325" i="12" s="1"/>
  <c r="D1325" i="12" s="1"/>
  <c r="G1249" i="12"/>
  <c r="C1249" i="12" s="1"/>
  <c r="D1249" i="12" s="1"/>
  <c r="G1315" i="12"/>
  <c r="C1315" i="12" s="1"/>
  <c r="D1315" i="12" s="1"/>
  <c r="G1299" i="12"/>
  <c r="C1299" i="12" s="1"/>
  <c r="D1299" i="12" s="1"/>
  <c r="G1392" i="12"/>
  <c r="C1392" i="12" s="1"/>
  <c r="D1392" i="12" s="1"/>
  <c r="H1392" i="12" s="1"/>
  <c r="G1300" i="12"/>
  <c r="C1300" i="12" s="1"/>
  <c r="D1300" i="12" s="1"/>
  <c r="G1305" i="12"/>
  <c r="C1305" i="12" s="1"/>
  <c r="D1305" i="12" s="1"/>
  <c r="G1323" i="12"/>
  <c r="C1323" i="12" s="1"/>
  <c r="D1323" i="12" s="1"/>
  <c r="H1323" i="12" s="1"/>
  <c r="G1276" i="12"/>
  <c r="C1276" i="12" s="1"/>
  <c r="D1276" i="12" s="1"/>
  <c r="G1331" i="12"/>
  <c r="C1331" i="12" s="1"/>
  <c r="D1331" i="12" s="1"/>
  <c r="H1331" i="12" s="1"/>
  <c r="G1241" i="12"/>
  <c r="C1241" i="12" s="1"/>
  <c r="D1241" i="12" s="1"/>
  <c r="G1370" i="12"/>
  <c r="C1370" i="12" s="1"/>
  <c r="D1370" i="12" s="1"/>
  <c r="G1381" i="12"/>
  <c r="C1381" i="12" s="1"/>
  <c r="D1381" i="12" s="1"/>
  <c r="G1458" i="12"/>
  <c r="C1458" i="12" s="1"/>
  <c r="D1458" i="12" s="1"/>
  <c r="G1415" i="12"/>
  <c r="C1415" i="12" s="1"/>
  <c r="D1415" i="12" s="1"/>
  <c r="H1415" i="12" s="1"/>
  <c r="G1375" i="12"/>
  <c r="C1375" i="12" s="1"/>
  <c r="D1375" i="12" s="1"/>
  <c r="H1375" i="12" s="1"/>
  <c r="G1371" i="12"/>
  <c r="C1371" i="12" s="1"/>
  <c r="D1371" i="12" s="1"/>
  <c r="G1360" i="12"/>
  <c r="C1360" i="12" s="1"/>
  <c r="D1360" i="12" s="1"/>
  <c r="H1360" i="12" s="1"/>
  <c r="AF1360" i="12" s="1"/>
  <c r="G1332" i="12"/>
  <c r="C1332" i="12" s="1"/>
  <c r="D1332" i="12" s="1"/>
  <c r="G1289" i="12"/>
  <c r="C1289" i="12" s="1"/>
  <c r="D1289" i="12" s="1"/>
  <c r="H1289" i="12" s="1"/>
  <c r="G1272" i="12"/>
  <c r="C1272" i="12" s="1"/>
  <c r="D1272" i="12" s="1"/>
  <c r="H1272" i="12" s="1"/>
  <c r="G1265" i="12"/>
  <c r="C1265" i="12" s="1"/>
  <c r="D1265" i="12" s="1"/>
  <c r="H1265" i="12" s="1"/>
  <c r="G1354" i="12"/>
  <c r="C1354" i="12" s="1"/>
  <c r="D1354" i="12" s="1"/>
  <c r="H1354" i="12" s="1"/>
  <c r="G1298" i="12"/>
  <c r="C1298" i="12" s="1"/>
  <c r="D1298" i="12" s="1"/>
  <c r="G1255" i="12"/>
  <c r="C1255" i="12" s="1"/>
  <c r="D1255" i="12" s="1"/>
  <c r="G1358" i="12"/>
  <c r="C1358" i="12" s="1"/>
  <c r="D1358" i="12" s="1"/>
  <c r="G1322" i="12"/>
  <c r="C1322" i="12" s="1"/>
  <c r="D1322" i="12" s="1"/>
  <c r="G1295" i="12"/>
  <c r="C1295" i="12" s="1"/>
  <c r="D1295" i="12" s="1"/>
  <c r="G1284" i="12"/>
  <c r="C1284" i="12" s="1"/>
  <c r="D1284" i="12" s="1"/>
  <c r="G1262" i="12"/>
  <c r="C1262" i="12" s="1"/>
  <c r="D1262" i="12" s="1"/>
  <c r="G1281" i="12"/>
  <c r="C1281" i="12" s="1"/>
  <c r="D1281" i="12" s="1"/>
  <c r="G1380" i="12"/>
  <c r="C1380" i="12" s="1"/>
  <c r="D1380" i="12" s="1"/>
  <c r="G1452" i="12"/>
  <c r="C1452" i="12" s="1"/>
  <c r="D1452" i="12" s="1"/>
  <c r="G1437" i="12"/>
  <c r="C1437" i="12" s="1"/>
  <c r="D1437" i="12" s="1"/>
  <c r="H1437" i="12" s="1"/>
  <c r="G1416" i="12"/>
  <c r="C1416" i="12" s="1"/>
  <c r="D1416" i="12" s="1"/>
  <c r="G1247" i="12"/>
  <c r="C1247" i="12" s="1"/>
  <c r="D1247" i="12" s="1"/>
  <c r="G1246" i="12"/>
  <c r="C1246" i="12" s="1"/>
  <c r="D1246" i="12" s="1"/>
  <c r="G1242" i="12"/>
  <c r="C1242" i="12" s="1"/>
  <c r="D1242" i="12" s="1"/>
  <c r="G1369" i="12"/>
  <c r="C1369" i="12" s="1"/>
  <c r="D1369" i="12" s="1"/>
  <c r="H1369" i="12" s="1"/>
  <c r="G1306" i="12"/>
  <c r="C1306" i="12" s="1"/>
  <c r="D1306" i="12" s="1"/>
  <c r="G1244" i="12"/>
  <c r="C1244" i="12" s="1"/>
  <c r="D1244" i="12" s="1"/>
  <c r="G1368" i="12"/>
  <c r="C1368" i="12" s="1"/>
  <c r="D1368" i="12" s="1"/>
  <c r="G1268" i="12"/>
  <c r="C1268" i="12" s="1"/>
  <c r="D1268" i="12" s="1"/>
  <c r="H1268" i="12" s="1"/>
  <c r="G1361" i="12"/>
  <c r="C1361" i="12" s="1"/>
  <c r="D1361" i="12" s="1"/>
  <c r="G1287" i="12"/>
  <c r="C1287" i="12" s="1"/>
  <c r="D1287" i="12" s="1"/>
  <c r="G1273" i="12"/>
  <c r="C1273" i="12" s="1"/>
  <c r="D1273" i="12" s="1"/>
  <c r="G1403" i="12"/>
  <c r="C1403" i="12" s="1"/>
  <c r="D1403" i="12" s="1"/>
  <c r="H1403" i="12" s="1"/>
  <c r="G1377" i="12"/>
  <c r="C1377" i="12" s="1"/>
  <c r="D1377" i="12" s="1"/>
  <c r="G1402" i="12"/>
  <c r="C1402" i="12" s="1"/>
  <c r="D1402" i="12" s="1"/>
  <c r="G1396" i="12"/>
  <c r="C1396" i="12" s="1"/>
  <c r="D1396" i="12" s="1"/>
  <c r="H1396" i="12" s="1"/>
  <c r="AF1396" i="12" s="1"/>
  <c r="G1277" i="12"/>
  <c r="C1277" i="12" s="1"/>
  <c r="D1277" i="12" s="1"/>
  <c r="G1349" i="12"/>
  <c r="C1349" i="12" s="1"/>
  <c r="D1349" i="12" s="1"/>
  <c r="G1302" i="12"/>
  <c r="C1302" i="12" s="1"/>
  <c r="D1302" i="12" s="1"/>
  <c r="G1264" i="12"/>
  <c r="C1264" i="12" s="1"/>
  <c r="D1264" i="12" s="1"/>
  <c r="H1264" i="12" s="1"/>
  <c r="G1253" i="12"/>
  <c r="C1253" i="12" s="1"/>
  <c r="D1253" i="12" s="1"/>
  <c r="G1338" i="12"/>
  <c r="C1338" i="12" s="1"/>
  <c r="D1338" i="12" s="1"/>
  <c r="G1230" i="12"/>
  <c r="C1230" i="12" s="1"/>
  <c r="D1230" i="12" s="1"/>
  <c r="G1350" i="12"/>
  <c r="C1350" i="12" s="1"/>
  <c r="D1350" i="12" s="1"/>
  <c r="H1350" i="12" s="1"/>
  <c r="G1343" i="12"/>
  <c r="C1343" i="12" s="1"/>
  <c r="D1343" i="12" s="1"/>
  <c r="G1356" i="12"/>
  <c r="C1356" i="12" s="1"/>
  <c r="D1356" i="12" s="1"/>
  <c r="G1328" i="12"/>
  <c r="C1328" i="12" s="1"/>
  <c r="D1328" i="12" s="1"/>
  <c r="H1328" i="12" s="1"/>
  <c r="G1301" i="12"/>
  <c r="C1301" i="12" s="1"/>
  <c r="D1301" i="12" s="1"/>
  <c r="H1301" i="12" s="1"/>
  <c r="G1304" i="12"/>
  <c r="C1304" i="12" s="1"/>
  <c r="D1304" i="12" s="1"/>
  <c r="G1352" i="12"/>
  <c r="C1352" i="12" s="1"/>
  <c r="D1352" i="12" s="1"/>
  <c r="H1352" i="12" s="1"/>
  <c r="G1364" i="12"/>
  <c r="C1364" i="12" s="1"/>
  <c r="D1364" i="12" s="1"/>
  <c r="H1364" i="12" s="1"/>
  <c r="AF1364" i="12" s="1"/>
  <c r="G1173" i="12"/>
  <c r="C1173" i="12" s="1"/>
  <c r="D1173" i="12" s="1"/>
  <c r="H1173" i="12" s="1"/>
  <c r="G1081" i="12"/>
  <c r="C1081" i="12" s="1"/>
  <c r="D1081" i="12" s="1"/>
  <c r="H1081" i="12" s="1"/>
  <c r="G1050" i="12"/>
  <c r="C1050" i="12" s="1"/>
  <c r="D1050" i="12" s="1"/>
  <c r="G1102" i="12"/>
  <c r="C1102" i="12" s="1"/>
  <c r="D1102" i="12" s="1"/>
  <c r="H1102" i="12" s="1"/>
  <c r="G1252" i="12"/>
  <c r="C1252" i="12" s="1"/>
  <c r="D1252" i="12" s="1"/>
  <c r="G1105" i="12"/>
  <c r="C1105" i="12" s="1"/>
  <c r="D1105" i="12" s="1"/>
  <c r="H1105" i="12" s="1"/>
  <c r="AF1105" i="12" s="1"/>
  <c r="G1073" i="12"/>
  <c r="C1073" i="12" s="1"/>
  <c r="D1073" i="12" s="1"/>
  <c r="G1231" i="12"/>
  <c r="C1231" i="12" s="1"/>
  <c r="D1231" i="12" s="1"/>
  <c r="H1231" i="12" s="1"/>
  <c r="AF1231" i="12" s="1"/>
  <c r="G1189" i="12"/>
  <c r="C1189" i="12" s="1"/>
  <c r="D1189" i="12" s="1"/>
  <c r="G1029" i="12"/>
  <c r="C1029" i="12" s="1"/>
  <c r="D1029" i="12" s="1"/>
  <c r="G1336" i="12"/>
  <c r="C1336" i="12" s="1"/>
  <c r="D1336" i="12" s="1"/>
  <c r="G1282" i="12"/>
  <c r="C1282" i="12" s="1"/>
  <c r="D1282" i="12" s="1"/>
  <c r="H1282" i="12" s="1"/>
  <c r="G1238" i="12"/>
  <c r="C1238" i="12" s="1"/>
  <c r="D1238" i="12" s="1"/>
  <c r="G1137" i="12"/>
  <c r="C1137" i="12" s="1"/>
  <c r="D1137" i="12" s="1"/>
  <c r="H1137" i="12" s="1"/>
  <c r="G1126" i="12"/>
  <c r="C1126" i="12" s="1"/>
  <c r="D1126" i="12" s="1"/>
  <c r="H1126" i="12" s="1"/>
  <c r="G1040" i="12"/>
  <c r="C1040" i="12" s="1"/>
  <c r="D1040" i="12" s="1"/>
  <c r="H1040" i="12" s="1"/>
  <c r="AF1040" i="12" s="1"/>
  <c r="G1222" i="12"/>
  <c r="C1222" i="12" s="1"/>
  <c r="D1222" i="12" s="1"/>
  <c r="H1222" i="12" s="1"/>
  <c r="G1348" i="12"/>
  <c r="C1348" i="12" s="1"/>
  <c r="D1348" i="12" s="1"/>
  <c r="G1280" i="12"/>
  <c r="C1280" i="12" s="1"/>
  <c r="D1280" i="12" s="1"/>
  <c r="G1193" i="12"/>
  <c r="C1193" i="12" s="1"/>
  <c r="D1193" i="12" s="1"/>
  <c r="G1180" i="12"/>
  <c r="C1180" i="12" s="1"/>
  <c r="D1180" i="12" s="1"/>
  <c r="H1180" i="12" s="1"/>
  <c r="G1214" i="12"/>
  <c r="C1214" i="12" s="1"/>
  <c r="D1214" i="12" s="1"/>
  <c r="H1214" i="12" s="1"/>
  <c r="G1175" i="12"/>
  <c r="C1175" i="12" s="1"/>
  <c r="D1175" i="12" s="1"/>
  <c r="H1175" i="12" s="1"/>
  <c r="AF1175" i="12" s="1"/>
  <c r="G1072" i="12"/>
  <c r="C1072" i="12" s="1"/>
  <c r="D1072" i="12" s="1"/>
  <c r="G1012" i="12"/>
  <c r="C1012" i="12" s="1"/>
  <c r="D1012" i="12" s="1"/>
  <c r="H1012" i="12" s="1"/>
  <c r="AF1012" i="12" s="1"/>
  <c r="G1261" i="12"/>
  <c r="C1261" i="12" s="1"/>
  <c r="D1261" i="12" s="1"/>
  <c r="H1261" i="12" s="1"/>
  <c r="G1351" i="12"/>
  <c r="C1351" i="12" s="1"/>
  <c r="D1351" i="12" s="1"/>
  <c r="H1351" i="12" s="1"/>
  <c r="AF1351" i="12" s="1"/>
  <c r="G1333" i="12"/>
  <c r="C1333" i="12" s="1"/>
  <c r="D1333" i="12" s="1"/>
  <c r="H1333" i="12" s="1"/>
  <c r="AF1333" i="12" s="1"/>
  <c r="G1257" i="12"/>
  <c r="C1257" i="12" s="1"/>
  <c r="D1257" i="12" s="1"/>
  <c r="G1353" i="12"/>
  <c r="C1353" i="12" s="1"/>
  <c r="D1353" i="12" s="1"/>
  <c r="H1353" i="12" s="1"/>
  <c r="AF1353" i="12" s="1"/>
  <c r="G1259" i="12"/>
  <c r="C1259" i="12" s="1"/>
  <c r="D1259" i="12" s="1"/>
  <c r="G1116" i="12"/>
  <c r="C1116" i="12" s="1"/>
  <c r="D1116" i="12" s="1"/>
  <c r="G1078" i="12"/>
  <c r="C1078" i="12" s="1"/>
  <c r="D1078" i="12" s="1"/>
  <c r="G1307" i="12"/>
  <c r="C1307" i="12" s="1"/>
  <c r="D1307" i="12" s="1"/>
  <c r="G1288" i="12"/>
  <c r="C1288" i="12" s="1"/>
  <c r="D1288" i="12" s="1"/>
  <c r="H1288" i="12" s="1"/>
  <c r="G1357" i="12"/>
  <c r="C1357" i="12" s="1"/>
  <c r="D1357" i="12" s="1"/>
  <c r="G1236" i="12"/>
  <c r="C1236" i="12" s="1"/>
  <c r="D1236" i="12" s="1"/>
  <c r="G1185" i="12"/>
  <c r="C1185" i="12" s="1"/>
  <c r="D1185" i="12" s="1"/>
  <c r="G1115" i="12"/>
  <c r="C1115" i="12" s="1"/>
  <c r="D1115" i="12" s="1"/>
  <c r="G1062" i="12"/>
  <c r="C1062" i="12" s="1"/>
  <c r="D1062" i="12" s="1"/>
  <c r="G1267" i="12"/>
  <c r="C1267" i="12" s="1"/>
  <c r="D1267" i="12" s="1"/>
  <c r="G1290" i="12"/>
  <c r="C1290" i="12" s="1"/>
  <c r="D1290" i="12" s="1"/>
  <c r="G1291" i="12"/>
  <c r="C1291" i="12" s="1"/>
  <c r="D1291" i="12" s="1"/>
  <c r="H1291" i="12" s="1"/>
  <c r="AF1291" i="12" s="1"/>
  <c r="G1296" i="12"/>
  <c r="C1296" i="12" s="1"/>
  <c r="D1296" i="12" s="1"/>
  <c r="H1296" i="12" s="1"/>
  <c r="G1266" i="12"/>
  <c r="C1266" i="12" s="1"/>
  <c r="D1266" i="12" s="1"/>
  <c r="H1266" i="12" s="1"/>
  <c r="AF1266" i="12" s="1"/>
  <c r="G1009" i="12"/>
  <c r="C1009" i="12" s="1"/>
  <c r="D1009" i="12" s="1"/>
  <c r="G1229" i="12"/>
  <c r="C1229" i="12" s="1"/>
  <c r="D1229" i="12" s="1"/>
  <c r="H1229" i="12" s="1"/>
  <c r="G1188" i="12"/>
  <c r="C1188" i="12" s="1"/>
  <c r="D1188" i="12" s="1"/>
  <c r="G1166" i="12"/>
  <c r="C1166" i="12" s="1"/>
  <c r="D1166" i="12" s="1"/>
  <c r="G1157" i="12"/>
  <c r="C1157" i="12" s="1"/>
  <c r="D1157" i="12" s="1"/>
  <c r="G1228" i="12"/>
  <c r="C1228" i="12" s="1"/>
  <c r="D1228" i="12" s="1"/>
  <c r="H1228" i="12" s="1"/>
  <c r="AF1228" i="12" s="1"/>
  <c r="G1203" i="12"/>
  <c r="C1203" i="12" s="1"/>
  <c r="D1203" i="12" s="1"/>
  <c r="G1171" i="12"/>
  <c r="C1171" i="12" s="1"/>
  <c r="D1171" i="12" s="1"/>
  <c r="G1318" i="12"/>
  <c r="C1318" i="12" s="1"/>
  <c r="D1318" i="12" s="1"/>
  <c r="G1341" i="12"/>
  <c r="C1341" i="12" s="1"/>
  <c r="D1341" i="12" s="1"/>
  <c r="G1089" i="12"/>
  <c r="C1089" i="12" s="1"/>
  <c r="D1089" i="12" s="1"/>
  <c r="G1065" i="12"/>
  <c r="C1065" i="12" s="1"/>
  <c r="D1065" i="12" s="1"/>
  <c r="G1294" i="12"/>
  <c r="C1294" i="12" s="1"/>
  <c r="D1294" i="12" s="1"/>
  <c r="G1278" i="12"/>
  <c r="C1278" i="12" s="1"/>
  <c r="D1278" i="12" s="1"/>
  <c r="G1140" i="12"/>
  <c r="C1140" i="12" s="1"/>
  <c r="D1140" i="12" s="1"/>
  <c r="G1134" i="12"/>
  <c r="C1134" i="12" s="1"/>
  <c r="D1134" i="12" s="1"/>
  <c r="G1088" i="12"/>
  <c r="C1088" i="12" s="1"/>
  <c r="D1088" i="12" s="1"/>
  <c r="G1042" i="12"/>
  <c r="C1042" i="12" s="1"/>
  <c r="D1042" i="12" s="1"/>
  <c r="H1042" i="12" s="1"/>
  <c r="AF1042" i="12" s="1"/>
  <c r="G1010" i="12"/>
  <c r="C1010" i="12" s="1"/>
  <c r="D1010" i="12" s="1"/>
  <c r="G1321" i="12"/>
  <c r="C1321" i="12" s="1"/>
  <c r="D1321" i="12" s="1"/>
  <c r="G1260" i="12"/>
  <c r="C1260" i="12" s="1"/>
  <c r="D1260" i="12" s="1"/>
  <c r="G1355" i="12"/>
  <c r="C1355" i="12" s="1"/>
  <c r="D1355" i="12" s="1"/>
  <c r="H1355" i="12" s="1"/>
  <c r="G1339" i="12"/>
  <c r="C1339" i="12" s="1"/>
  <c r="D1339" i="12" s="1"/>
  <c r="G1269" i="12"/>
  <c r="C1269" i="12" s="1"/>
  <c r="D1269" i="12" s="1"/>
  <c r="G1263" i="12"/>
  <c r="C1263" i="12" s="1"/>
  <c r="D1263" i="12" s="1"/>
  <c r="G1283" i="12"/>
  <c r="C1283" i="12" s="1"/>
  <c r="D1283" i="12" s="1"/>
  <c r="H1283" i="12" s="1"/>
  <c r="G1383" i="12"/>
  <c r="C1383" i="12" s="1"/>
  <c r="D1383" i="12" s="1"/>
  <c r="G1094" i="12"/>
  <c r="C1094" i="12" s="1"/>
  <c r="D1094" i="12" s="1"/>
  <c r="G1053" i="12"/>
  <c r="C1053" i="12" s="1"/>
  <c r="D1053" i="12" s="1"/>
  <c r="G1017" i="12"/>
  <c r="C1017" i="12" s="1"/>
  <c r="D1017" i="12" s="1"/>
  <c r="G1218" i="12"/>
  <c r="C1218" i="12" s="1"/>
  <c r="D1218" i="12" s="1"/>
  <c r="G1152" i="12"/>
  <c r="C1152" i="12" s="1"/>
  <c r="D1152" i="12" s="1"/>
  <c r="G1139" i="12"/>
  <c r="C1139" i="12" s="1"/>
  <c r="D1139" i="12" s="1"/>
  <c r="G1041" i="12"/>
  <c r="C1041" i="12" s="1"/>
  <c r="D1041" i="12" s="1"/>
  <c r="G1025" i="12"/>
  <c r="C1025" i="12" s="1"/>
  <c r="D1025" i="12" s="1"/>
  <c r="G1015" i="12"/>
  <c r="C1015" i="12" s="1"/>
  <c r="D1015" i="12" s="1"/>
  <c r="G1190" i="12"/>
  <c r="C1190" i="12" s="1"/>
  <c r="D1190" i="12" s="1"/>
  <c r="G1317" i="12"/>
  <c r="C1317" i="12" s="1"/>
  <c r="D1317" i="12" s="1"/>
  <c r="G1342" i="12"/>
  <c r="C1342" i="12" s="1"/>
  <c r="D1342" i="12" s="1"/>
  <c r="G1254" i="12"/>
  <c r="C1254" i="12" s="1"/>
  <c r="D1254" i="12" s="1"/>
  <c r="G1326" i="12"/>
  <c r="C1326" i="12" s="1"/>
  <c r="D1326" i="12" s="1"/>
  <c r="G1258" i="12"/>
  <c r="C1258" i="12" s="1"/>
  <c r="D1258" i="12" s="1"/>
  <c r="G1297" i="12"/>
  <c r="C1297" i="12" s="1"/>
  <c r="D1297" i="12" s="1"/>
  <c r="G1362" i="12"/>
  <c r="C1362" i="12" s="1"/>
  <c r="D1362" i="12" s="1"/>
  <c r="G1314" i="12"/>
  <c r="C1314" i="12" s="1"/>
  <c r="D1314" i="12" s="1"/>
  <c r="G1248" i="12"/>
  <c r="C1248" i="12" s="1"/>
  <c r="D1248" i="12" s="1"/>
  <c r="G1161" i="12"/>
  <c r="C1161" i="12" s="1"/>
  <c r="D1161" i="12" s="1"/>
  <c r="G1129" i="12"/>
  <c r="C1129" i="12" s="1"/>
  <c r="D1129" i="12" s="1"/>
  <c r="G1120" i="12"/>
  <c r="C1120" i="12" s="1"/>
  <c r="D1120" i="12" s="1"/>
  <c r="G1212" i="12"/>
  <c r="C1212" i="12" s="1"/>
  <c r="D1212" i="12" s="1"/>
  <c r="G1198" i="12"/>
  <c r="C1198" i="12" s="1"/>
  <c r="D1198" i="12" s="1"/>
  <c r="G1177" i="12"/>
  <c r="C1177" i="12" s="1"/>
  <c r="D1177" i="12" s="1"/>
  <c r="G1144" i="12"/>
  <c r="C1144" i="12" s="1"/>
  <c r="D1144" i="12" s="1"/>
  <c r="G1100" i="12"/>
  <c r="C1100" i="12" s="1"/>
  <c r="D1100" i="12" s="1"/>
  <c r="G1064" i="12"/>
  <c r="C1064" i="12" s="1"/>
  <c r="D1064" i="12" s="1"/>
  <c r="G1060" i="12"/>
  <c r="C1060" i="12" s="1"/>
  <c r="D1060" i="12" s="1"/>
  <c r="G1013" i="12"/>
  <c r="C1013" i="12" s="1"/>
  <c r="D1013" i="12" s="1"/>
  <c r="G1344" i="12"/>
  <c r="C1344" i="12" s="1"/>
  <c r="D1344" i="12" s="1"/>
  <c r="G1240" i="12"/>
  <c r="C1240" i="12" s="1"/>
  <c r="D1240" i="12" s="1"/>
  <c r="H1240" i="12" s="1"/>
  <c r="G1274" i="12"/>
  <c r="C1274" i="12" s="1"/>
  <c r="D1274" i="12" s="1"/>
  <c r="G1329" i="12"/>
  <c r="C1329" i="12" s="1"/>
  <c r="D1329" i="12" s="1"/>
  <c r="G1235" i="12"/>
  <c r="C1235" i="12" s="1"/>
  <c r="D1235" i="12" s="1"/>
  <c r="G1365" i="12"/>
  <c r="C1365" i="12" s="1"/>
  <c r="D1365" i="12" s="1"/>
  <c r="G1303" i="12"/>
  <c r="C1303" i="12" s="1"/>
  <c r="D1303" i="12" s="1"/>
  <c r="G1293" i="12"/>
  <c r="C1293" i="12" s="1"/>
  <c r="D1293" i="12" s="1"/>
  <c r="G1211" i="12"/>
  <c r="C1211" i="12" s="1"/>
  <c r="D1211" i="12" s="1"/>
  <c r="G1176" i="12"/>
  <c r="C1176" i="12" s="1"/>
  <c r="D1176" i="12" s="1"/>
  <c r="G1135" i="12"/>
  <c r="C1135" i="12" s="1"/>
  <c r="D1135" i="12" s="1"/>
  <c r="G1124" i="12"/>
  <c r="C1124" i="12" s="1"/>
  <c r="D1124" i="12" s="1"/>
  <c r="G1117" i="12"/>
  <c r="C1117" i="12" s="1"/>
  <c r="D1117" i="12" s="1"/>
  <c r="G1036" i="12"/>
  <c r="C1036" i="12" s="1"/>
  <c r="D1036" i="12" s="1"/>
  <c r="G1226" i="12"/>
  <c r="C1226" i="12" s="1"/>
  <c r="D1226" i="12" s="1"/>
  <c r="G1143" i="12"/>
  <c r="C1143" i="12" s="1"/>
  <c r="D1143" i="12" s="1"/>
  <c r="G1045" i="12"/>
  <c r="C1045" i="12" s="1"/>
  <c r="D1045" i="12" s="1"/>
  <c r="G1007" i="12"/>
  <c r="C1007" i="12" s="1"/>
  <c r="D1007" i="12" s="1"/>
  <c r="G1225" i="12"/>
  <c r="C1225" i="12" s="1"/>
  <c r="D1225" i="12" s="1"/>
  <c r="G1174" i="12"/>
  <c r="C1174" i="12" s="1"/>
  <c r="D1174" i="12" s="1"/>
  <c r="H1174" i="12" s="1"/>
  <c r="G1113" i="12"/>
  <c r="C1113" i="12" s="1"/>
  <c r="D1113" i="12" s="1"/>
  <c r="G1196" i="12"/>
  <c r="C1196" i="12" s="1"/>
  <c r="D1196" i="12" s="1"/>
  <c r="G1141" i="12"/>
  <c r="C1141" i="12" s="1"/>
  <c r="D1141" i="12" s="1"/>
  <c r="G1146" i="12"/>
  <c r="C1146" i="12" s="1"/>
  <c r="D1146" i="12" s="1"/>
  <c r="G1219" i="12"/>
  <c r="C1219" i="12" s="1"/>
  <c r="D1219" i="12" s="1"/>
  <c r="G1206" i="12"/>
  <c r="C1206" i="12" s="1"/>
  <c r="D1206" i="12" s="1"/>
  <c r="G1123" i="12"/>
  <c r="C1123" i="12" s="1"/>
  <c r="D1123" i="12" s="1"/>
  <c r="G1106" i="12"/>
  <c r="C1106" i="12" s="1"/>
  <c r="D1106" i="12" s="1"/>
  <c r="G1056" i="12"/>
  <c r="C1056" i="12" s="1"/>
  <c r="D1056" i="12" s="1"/>
  <c r="G1028" i="12"/>
  <c r="C1028" i="12" s="1"/>
  <c r="D1028" i="12" s="1"/>
  <c r="G1014" i="12"/>
  <c r="C1014" i="12" s="1"/>
  <c r="D1014" i="12" s="1"/>
  <c r="G1168" i="12"/>
  <c r="C1168" i="12" s="1"/>
  <c r="D1168" i="12" s="1"/>
  <c r="G1076" i="12"/>
  <c r="C1076" i="12" s="1"/>
  <c r="D1076" i="12" s="1"/>
  <c r="G1080" i="12"/>
  <c r="C1080" i="12" s="1"/>
  <c r="D1080" i="12" s="1"/>
  <c r="G1043" i="12"/>
  <c r="C1043" i="12" s="1"/>
  <c r="D1043" i="12" s="1"/>
  <c r="G1199" i="12"/>
  <c r="C1199" i="12" s="1"/>
  <c r="D1199" i="12" s="1"/>
  <c r="G1091" i="12"/>
  <c r="C1091" i="12" s="1"/>
  <c r="D1091" i="12" s="1"/>
  <c r="G1054" i="12"/>
  <c r="C1054" i="12" s="1"/>
  <c r="D1054" i="12" s="1"/>
  <c r="G1220" i="12"/>
  <c r="C1220" i="12" s="1"/>
  <c r="D1220" i="12" s="1"/>
  <c r="G1107" i="12"/>
  <c r="C1107" i="12" s="1"/>
  <c r="D1107" i="12" s="1"/>
  <c r="G1018" i="12"/>
  <c r="C1018" i="12" s="1"/>
  <c r="D1018" i="12" s="1"/>
  <c r="G1059" i="12"/>
  <c r="C1059" i="12" s="1"/>
  <c r="D1059" i="12" s="1"/>
  <c r="G1209" i="12"/>
  <c r="C1209" i="12" s="1"/>
  <c r="D1209" i="12" s="1"/>
  <c r="G1082" i="12"/>
  <c r="C1082" i="12" s="1"/>
  <c r="D1082" i="12" s="1"/>
  <c r="G1186" i="12"/>
  <c r="C1186" i="12" s="1"/>
  <c r="D1186" i="12" s="1"/>
  <c r="G1131" i="12"/>
  <c r="C1131" i="12" s="1"/>
  <c r="D1131" i="12" s="1"/>
  <c r="G1148" i="12"/>
  <c r="C1148" i="12" s="1"/>
  <c r="D1148" i="12" s="1"/>
  <c r="G1020" i="12"/>
  <c r="C1020" i="12" s="1"/>
  <c r="D1020" i="12" s="1"/>
  <c r="G1160" i="12"/>
  <c r="C1160" i="12" s="1"/>
  <c r="D1160" i="12" s="1"/>
  <c r="G1114" i="12"/>
  <c r="C1114" i="12" s="1"/>
  <c r="D1114" i="12" s="1"/>
  <c r="G1069" i="12"/>
  <c r="C1069" i="12" s="1"/>
  <c r="D1069" i="12" s="1"/>
  <c r="G1202" i="12"/>
  <c r="C1202" i="12" s="1"/>
  <c r="D1202" i="12" s="1"/>
  <c r="G1068" i="12"/>
  <c r="C1068" i="12" s="1"/>
  <c r="D1068" i="12" s="1"/>
  <c r="G1101" i="12"/>
  <c r="C1101" i="12" s="1"/>
  <c r="D1101" i="12" s="1"/>
  <c r="G1067" i="12"/>
  <c r="C1067" i="12" s="1"/>
  <c r="D1067" i="12" s="1"/>
  <c r="G1048" i="12"/>
  <c r="C1048" i="12" s="1"/>
  <c r="D1048" i="12" s="1"/>
  <c r="G1227" i="12"/>
  <c r="C1227" i="12" s="1"/>
  <c r="D1227" i="12" s="1"/>
  <c r="G1179" i="12"/>
  <c r="C1179" i="12" s="1"/>
  <c r="D1179" i="12" s="1"/>
  <c r="G1232" i="12"/>
  <c r="C1232" i="12" s="1"/>
  <c r="D1232" i="12" s="1"/>
  <c r="G1153" i="12"/>
  <c r="C1153" i="12" s="1"/>
  <c r="D1153" i="12" s="1"/>
  <c r="G1034" i="12"/>
  <c r="C1034" i="12" s="1"/>
  <c r="D1034" i="12" s="1"/>
  <c r="G1201" i="12"/>
  <c r="C1201" i="12" s="1"/>
  <c r="D1201" i="12" s="1"/>
  <c r="G1077" i="12"/>
  <c r="C1077" i="12" s="1"/>
  <c r="D1077" i="12" s="1"/>
  <c r="G1217" i="12"/>
  <c r="C1217" i="12" s="1"/>
  <c r="D1217" i="12" s="1"/>
  <c r="G1191" i="12"/>
  <c r="C1191" i="12" s="1"/>
  <c r="D1191" i="12" s="1"/>
  <c r="G1221" i="12"/>
  <c r="C1221" i="12" s="1"/>
  <c r="D1221" i="12" s="1"/>
  <c r="G1032" i="12"/>
  <c r="C1032" i="12" s="1"/>
  <c r="D1032" i="12" s="1"/>
  <c r="G1132" i="12"/>
  <c r="C1132" i="12" s="1"/>
  <c r="D1132" i="12" s="1"/>
  <c r="G1038" i="12"/>
  <c r="C1038" i="12" s="1"/>
  <c r="D1038" i="12" s="1"/>
  <c r="G1205" i="12"/>
  <c r="C1205" i="12" s="1"/>
  <c r="D1205" i="12" s="1"/>
  <c r="H1205" i="12" s="1"/>
  <c r="G1127" i="12"/>
  <c r="C1127" i="12" s="1"/>
  <c r="D1127" i="12" s="1"/>
  <c r="G1215" i="12"/>
  <c r="C1215" i="12" s="1"/>
  <c r="D1215" i="12" s="1"/>
  <c r="G1169" i="12"/>
  <c r="C1169" i="12" s="1"/>
  <c r="D1169" i="12" s="1"/>
  <c r="G1047" i="12"/>
  <c r="C1047" i="12" s="1"/>
  <c r="D1047" i="12" s="1"/>
  <c r="G1027" i="12"/>
  <c r="C1027" i="12" s="1"/>
  <c r="D1027" i="12" s="1"/>
  <c r="H1027" i="12" s="1"/>
  <c r="G1170" i="12"/>
  <c r="C1170" i="12" s="1"/>
  <c r="D1170" i="12" s="1"/>
  <c r="G1128" i="12"/>
  <c r="C1128" i="12" s="1"/>
  <c r="D1128" i="12" s="1"/>
  <c r="G1083" i="12"/>
  <c r="C1083" i="12" s="1"/>
  <c r="D1083" i="12" s="1"/>
  <c r="H1083" i="12" s="1"/>
  <c r="G1005" i="12"/>
  <c r="C1005" i="12" s="1"/>
  <c r="D1005" i="12" s="1"/>
  <c r="G1151" i="12"/>
  <c r="C1151" i="12" s="1"/>
  <c r="D1151" i="12" s="1"/>
  <c r="H1151" i="12" s="1"/>
  <c r="G1103" i="12"/>
  <c r="C1103" i="12" s="1"/>
  <c r="D1103" i="12" s="1"/>
  <c r="G1090" i="12"/>
  <c r="C1090" i="12" s="1"/>
  <c r="D1090" i="12" s="1"/>
  <c r="H1090" i="12" s="1"/>
  <c r="G1024" i="12"/>
  <c r="C1024" i="12" s="1"/>
  <c r="D1024" i="12" s="1"/>
  <c r="G1147" i="12"/>
  <c r="C1147" i="12" s="1"/>
  <c r="D1147" i="12" s="1"/>
  <c r="H1147" i="12" s="1"/>
  <c r="AF1147" i="12" s="1"/>
  <c r="G1075" i="12"/>
  <c r="C1075" i="12" s="1"/>
  <c r="D1075" i="12" s="1"/>
  <c r="G1099" i="12"/>
  <c r="C1099" i="12" s="1"/>
  <c r="D1099" i="12" s="1"/>
  <c r="G1142" i="12"/>
  <c r="C1142" i="12" s="1"/>
  <c r="D1142" i="12" s="1"/>
  <c r="G1187" i="12"/>
  <c r="C1187" i="12" s="1"/>
  <c r="D1187" i="12" s="1"/>
  <c r="G1125" i="12"/>
  <c r="C1125" i="12" s="1"/>
  <c r="D1125" i="12" s="1"/>
  <c r="G1112" i="12"/>
  <c r="C1112" i="12" s="1"/>
  <c r="D1112" i="12" s="1"/>
  <c r="G1194" i="12"/>
  <c r="C1194" i="12" s="1"/>
  <c r="D1194" i="12" s="1"/>
  <c r="G1066" i="12"/>
  <c r="C1066" i="12" s="1"/>
  <c r="D1066" i="12" s="1"/>
  <c r="G1057" i="12"/>
  <c r="C1057" i="12" s="1"/>
  <c r="D1057" i="12" s="1"/>
  <c r="H1057" i="12" s="1"/>
  <c r="G1049" i="12"/>
  <c r="C1049" i="12" s="1"/>
  <c r="D1049" i="12" s="1"/>
  <c r="G1207" i="12"/>
  <c r="C1207" i="12" s="1"/>
  <c r="D1207" i="12" s="1"/>
  <c r="G1122" i="12"/>
  <c r="C1122" i="12" s="1"/>
  <c r="D1122" i="12" s="1"/>
  <c r="G1087" i="12"/>
  <c r="C1087" i="12" s="1"/>
  <c r="D1087" i="12" s="1"/>
  <c r="H1087" i="12" s="1"/>
  <c r="G1071" i="12"/>
  <c r="C1071" i="12" s="1"/>
  <c r="D1071" i="12" s="1"/>
  <c r="G1021" i="12"/>
  <c r="C1021" i="12" s="1"/>
  <c r="D1021" i="12" s="1"/>
  <c r="G1104" i="12"/>
  <c r="C1104" i="12" s="1"/>
  <c r="D1104" i="12" s="1"/>
  <c r="G1085" i="12"/>
  <c r="C1085" i="12" s="1"/>
  <c r="D1085" i="12" s="1"/>
  <c r="G1208" i="12"/>
  <c r="C1208" i="12" s="1"/>
  <c r="D1208" i="12" s="1"/>
  <c r="G1155" i="12"/>
  <c r="C1155" i="12" s="1"/>
  <c r="D1155" i="12" s="1"/>
  <c r="G1145" i="12"/>
  <c r="C1145" i="12" s="1"/>
  <c r="D1145" i="12" s="1"/>
  <c r="G1022" i="12"/>
  <c r="C1022" i="12" s="1"/>
  <c r="D1022" i="12" s="1"/>
  <c r="G1224" i="12"/>
  <c r="C1224" i="12" s="1"/>
  <c r="D1224" i="12" s="1"/>
  <c r="H1224" i="12" s="1"/>
  <c r="G1162" i="12"/>
  <c r="C1162" i="12" s="1"/>
  <c r="D1162" i="12" s="1"/>
  <c r="G1184" i="12"/>
  <c r="C1184" i="12" s="1"/>
  <c r="D1184" i="12" s="1"/>
  <c r="H1184" i="12" s="1"/>
  <c r="G1121" i="12"/>
  <c r="C1121" i="12" s="1"/>
  <c r="D1121" i="12" s="1"/>
  <c r="G1093" i="12"/>
  <c r="C1093" i="12" s="1"/>
  <c r="D1093" i="12" s="1"/>
  <c r="G1074" i="12"/>
  <c r="C1074" i="12" s="1"/>
  <c r="D1074" i="12" s="1"/>
  <c r="G1039" i="12"/>
  <c r="C1039" i="12" s="1"/>
  <c r="D1039" i="12" s="1"/>
  <c r="G1079" i="12"/>
  <c r="C1079" i="12" s="1"/>
  <c r="D1079" i="12" s="1"/>
  <c r="G1110" i="12"/>
  <c r="C1110" i="12" s="1"/>
  <c r="D1110" i="12" s="1"/>
  <c r="H1110" i="12" s="1"/>
  <c r="G1092" i="12"/>
  <c r="C1092" i="12" s="1"/>
  <c r="D1092" i="12" s="1"/>
  <c r="G1197" i="12"/>
  <c r="C1197" i="12" s="1"/>
  <c r="D1197" i="12" s="1"/>
  <c r="G1084" i="12"/>
  <c r="C1084" i="12" s="1"/>
  <c r="D1084" i="12" s="1"/>
  <c r="G1109" i="12"/>
  <c r="C1109" i="12" s="1"/>
  <c r="D1109" i="12" s="1"/>
  <c r="G1008" i="12"/>
  <c r="C1008" i="12" s="1"/>
  <c r="D1008" i="12" s="1"/>
  <c r="G1163" i="12"/>
  <c r="C1163" i="12" s="1"/>
  <c r="D1163" i="12" s="1"/>
  <c r="G1035" i="12"/>
  <c r="C1035" i="12" s="1"/>
  <c r="D1035" i="12" s="1"/>
  <c r="H1035" i="12" s="1"/>
  <c r="AF1035" i="12" s="1"/>
  <c r="G1200" i="12"/>
  <c r="C1200" i="12" s="1"/>
  <c r="D1200" i="12" s="1"/>
  <c r="G1133" i="12"/>
  <c r="C1133" i="12" s="1"/>
  <c r="D1133" i="12" s="1"/>
  <c r="G1192" i="12"/>
  <c r="C1192" i="12" s="1"/>
  <c r="D1192" i="12" s="1"/>
  <c r="G1150" i="12"/>
  <c r="C1150" i="12" s="1"/>
  <c r="D1150" i="12" s="1"/>
  <c r="H1150" i="12" s="1"/>
  <c r="G1061" i="12"/>
  <c r="C1061" i="12" s="1"/>
  <c r="D1061" i="12" s="1"/>
  <c r="H1061" i="12" s="1"/>
  <c r="G1031" i="12"/>
  <c r="C1031" i="12" s="1"/>
  <c r="D1031" i="12" s="1"/>
  <c r="G1216" i="12"/>
  <c r="C1216" i="12" s="1"/>
  <c r="D1216" i="12" s="1"/>
  <c r="G1165" i="12"/>
  <c r="C1165" i="12" s="1"/>
  <c r="D1165" i="12" s="1"/>
  <c r="G1149" i="12"/>
  <c r="C1149" i="12" s="1"/>
  <c r="D1149" i="12" s="1"/>
  <c r="G1138" i="12"/>
  <c r="C1138" i="12" s="1"/>
  <c r="D1138" i="12" s="1"/>
  <c r="H1138" i="12" s="1"/>
  <c r="G1156" i="12"/>
  <c r="C1156" i="12" s="1"/>
  <c r="D1156" i="12" s="1"/>
  <c r="G1183" i="12"/>
  <c r="C1183" i="12" s="1"/>
  <c r="D1183" i="12" s="1"/>
  <c r="G1167" i="12"/>
  <c r="C1167" i="12" s="1"/>
  <c r="D1167" i="12" s="1"/>
  <c r="G1181" i="12"/>
  <c r="C1181" i="12" s="1"/>
  <c r="D1181" i="12" s="1"/>
  <c r="H1181" i="12" s="1"/>
  <c r="AF1181" i="12" s="1"/>
  <c r="G1095" i="12"/>
  <c r="C1095" i="12" s="1"/>
  <c r="D1095" i="12" s="1"/>
  <c r="H1095" i="12" s="1"/>
  <c r="G1108" i="12"/>
  <c r="C1108" i="12" s="1"/>
  <c r="D1108" i="12" s="1"/>
  <c r="H1108" i="12" s="1"/>
  <c r="G1097" i="12"/>
  <c r="C1097" i="12" s="1"/>
  <c r="D1097" i="12" s="1"/>
  <c r="G1016" i="12"/>
  <c r="C1016" i="12" s="1"/>
  <c r="D1016" i="12" s="1"/>
  <c r="H1016" i="12" s="1"/>
  <c r="G1006" i="12"/>
  <c r="C1006" i="12" s="1"/>
  <c r="D1006" i="12" s="1"/>
  <c r="G1158" i="12"/>
  <c r="C1158" i="12" s="1"/>
  <c r="D1158" i="12" s="1"/>
  <c r="H1158" i="12" s="1"/>
  <c r="G1070" i="12"/>
  <c r="C1070" i="12" s="1"/>
  <c r="D1070" i="12" s="1"/>
  <c r="H1070" i="12" s="1"/>
  <c r="G1044" i="12"/>
  <c r="C1044" i="12" s="1"/>
  <c r="D1044" i="12" s="1"/>
  <c r="H1044" i="12" s="1"/>
  <c r="G1023" i="12"/>
  <c r="C1023" i="12" s="1"/>
  <c r="D1023" i="12" s="1"/>
  <c r="G1164" i="12"/>
  <c r="C1164" i="12" s="1"/>
  <c r="D1164" i="12" s="1"/>
  <c r="H1164" i="12" s="1"/>
  <c r="G1119" i="12"/>
  <c r="C1119" i="12" s="1"/>
  <c r="D1119" i="12" s="1"/>
  <c r="G1019" i="12"/>
  <c r="C1019" i="12" s="1"/>
  <c r="D1019" i="12" s="1"/>
  <c r="G1210" i="12"/>
  <c r="C1210" i="12" s="1"/>
  <c r="D1210" i="12" s="1"/>
  <c r="G1130" i="12"/>
  <c r="C1130" i="12" s="1"/>
  <c r="D1130" i="12" s="1"/>
  <c r="G1223" i="12"/>
  <c r="C1223" i="12" s="1"/>
  <c r="D1223" i="12" s="1"/>
  <c r="H1223" i="12" s="1"/>
  <c r="G1204" i="12"/>
  <c r="C1204" i="12" s="1"/>
  <c r="D1204" i="12" s="1"/>
  <c r="G1213" i="12"/>
  <c r="C1213" i="12" s="1"/>
  <c r="D1213" i="12" s="1"/>
  <c r="G1136" i="12"/>
  <c r="C1136" i="12" s="1"/>
  <c r="D1136" i="12" s="1"/>
  <c r="G1046" i="12"/>
  <c r="C1046" i="12" s="1"/>
  <c r="D1046" i="12" s="1"/>
  <c r="H1046" i="12" s="1"/>
  <c r="AF1046" i="12" s="1"/>
  <c r="G1037" i="12"/>
  <c r="C1037" i="12" s="1"/>
  <c r="D1037" i="12" s="1"/>
  <c r="H1037" i="12" s="1"/>
  <c r="G1111" i="12"/>
  <c r="C1111" i="12" s="1"/>
  <c r="D1111" i="12" s="1"/>
  <c r="H1111" i="12" s="1"/>
  <c r="G1182" i="12"/>
  <c r="C1182" i="12" s="1"/>
  <c r="D1182" i="12" s="1"/>
  <c r="G1051" i="12"/>
  <c r="C1051" i="12" s="1"/>
  <c r="D1051" i="12" s="1"/>
  <c r="H1051" i="12" s="1"/>
  <c r="G1118" i="12"/>
  <c r="C1118" i="12" s="1"/>
  <c r="D1118" i="12" s="1"/>
  <c r="G931" i="12"/>
  <c r="C931" i="12" s="1"/>
  <c r="D931" i="12" s="1"/>
  <c r="H931" i="12" s="1"/>
  <c r="AF931" i="12" s="1"/>
  <c r="G996" i="12"/>
  <c r="C996" i="12" s="1"/>
  <c r="D996" i="12" s="1"/>
  <c r="G967" i="12"/>
  <c r="C967" i="12" s="1"/>
  <c r="D967" i="12" s="1"/>
  <c r="G983" i="12"/>
  <c r="C983" i="12" s="1"/>
  <c r="D983" i="12" s="1"/>
  <c r="G1003" i="12"/>
  <c r="C1003" i="12" s="1"/>
  <c r="D1003" i="12" s="1"/>
  <c r="H1003" i="12" s="1"/>
  <c r="G1386" i="12"/>
  <c r="C1386" i="12" s="1"/>
  <c r="D1386" i="12" s="1"/>
  <c r="H1386" i="12" s="1"/>
  <c r="G927" i="12"/>
  <c r="C927" i="12" s="1"/>
  <c r="D927" i="12" s="1"/>
  <c r="G974" i="12"/>
  <c r="C974" i="12" s="1"/>
  <c r="D974" i="12" s="1"/>
  <c r="G963" i="12"/>
  <c r="C963" i="12" s="1"/>
  <c r="D963" i="12" s="1"/>
  <c r="G929" i="12"/>
  <c r="C929" i="12" s="1"/>
  <c r="D929" i="12" s="1"/>
  <c r="H929" i="12" s="1"/>
  <c r="AF929" i="12" s="1"/>
  <c r="G1096" i="12"/>
  <c r="C1096" i="12" s="1"/>
  <c r="D1096" i="12" s="1"/>
  <c r="G968" i="12"/>
  <c r="C968" i="12" s="1"/>
  <c r="D968" i="12" s="1"/>
  <c r="G1154" i="12"/>
  <c r="C1154" i="12" s="1"/>
  <c r="D1154" i="12" s="1"/>
  <c r="H1154" i="12" s="1"/>
  <c r="AF1154" i="12" s="1"/>
  <c r="G1011" i="12"/>
  <c r="C1011" i="12" s="1"/>
  <c r="D1011" i="12" s="1"/>
  <c r="H1011" i="12" s="1"/>
  <c r="AF1011" i="12" s="1"/>
  <c r="G961" i="12"/>
  <c r="C961" i="12" s="1"/>
  <c r="D961" i="12" s="1"/>
  <c r="H961" i="12" s="1"/>
  <c r="G952" i="12"/>
  <c r="C952" i="12" s="1"/>
  <c r="D952" i="12" s="1"/>
  <c r="H952" i="12" s="1"/>
  <c r="G991" i="12"/>
  <c r="C991" i="12" s="1"/>
  <c r="D991" i="12" s="1"/>
  <c r="G942" i="12"/>
  <c r="C942" i="12" s="1"/>
  <c r="D942" i="12" s="1"/>
  <c r="G1172" i="12"/>
  <c r="C1172" i="12" s="1"/>
  <c r="D1172" i="12" s="1"/>
  <c r="G995" i="12"/>
  <c r="C995" i="12" s="1"/>
  <c r="D995" i="12" s="1"/>
  <c r="G989" i="12"/>
  <c r="C989" i="12" s="1"/>
  <c r="D989" i="12" s="1"/>
  <c r="G969" i="12"/>
  <c r="C969" i="12" s="1"/>
  <c r="D969" i="12" s="1"/>
  <c r="H969" i="12" s="1"/>
  <c r="G941" i="12"/>
  <c r="C941" i="12" s="1"/>
  <c r="D941" i="12" s="1"/>
  <c r="H941" i="12" s="1"/>
  <c r="AF941" i="12" s="1"/>
  <c r="G1002" i="12"/>
  <c r="C1002" i="12" s="1"/>
  <c r="D1002" i="12" s="1"/>
  <c r="G951" i="12"/>
  <c r="C951" i="12" s="1"/>
  <c r="D951" i="12" s="1"/>
  <c r="G957" i="12"/>
  <c r="C957" i="12" s="1"/>
  <c r="D957" i="12" s="1"/>
  <c r="H957" i="12" s="1"/>
  <c r="G1052" i="12"/>
  <c r="C1052" i="12" s="1"/>
  <c r="D1052" i="12" s="1"/>
  <c r="G964" i="12"/>
  <c r="C964" i="12" s="1"/>
  <c r="D964" i="12" s="1"/>
  <c r="G990" i="12"/>
  <c r="C990" i="12" s="1"/>
  <c r="D990" i="12" s="1"/>
  <c r="G1098" i="12"/>
  <c r="C1098" i="12" s="1"/>
  <c r="D1098" i="12" s="1"/>
  <c r="G1086" i="12"/>
  <c r="C1086" i="12" s="1"/>
  <c r="D1086" i="12" s="1"/>
  <c r="G973" i="12"/>
  <c r="C973" i="12" s="1"/>
  <c r="D973" i="12" s="1"/>
  <c r="G947" i="12"/>
  <c r="C947" i="12" s="1"/>
  <c r="D947" i="12" s="1"/>
  <c r="H947" i="12" s="1"/>
  <c r="G920" i="12"/>
  <c r="C920" i="12" s="1"/>
  <c r="D920" i="12" s="1"/>
  <c r="G1178" i="12"/>
  <c r="C1178" i="12" s="1"/>
  <c r="D1178" i="12" s="1"/>
  <c r="H1178" i="12" s="1"/>
  <c r="G1055" i="12"/>
  <c r="C1055" i="12" s="1"/>
  <c r="D1055" i="12" s="1"/>
  <c r="H1055" i="12" s="1"/>
  <c r="G1004" i="12"/>
  <c r="C1004" i="12" s="1"/>
  <c r="D1004" i="12" s="1"/>
  <c r="G945" i="12"/>
  <c r="C945" i="12" s="1"/>
  <c r="D945" i="12" s="1"/>
  <c r="H945" i="12" s="1"/>
  <c r="G939" i="12"/>
  <c r="C939" i="12" s="1"/>
  <c r="D939" i="12" s="1"/>
  <c r="G993" i="12"/>
  <c r="C993" i="12" s="1"/>
  <c r="D993" i="12" s="1"/>
  <c r="G932" i="12"/>
  <c r="C932" i="12" s="1"/>
  <c r="D932" i="12" s="1"/>
  <c r="G971" i="12"/>
  <c r="C971" i="12" s="1"/>
  <c r="D971" i="12" s="1"/>
  <c r="H971" i="12" s="1"/>
  <c r="G984" i="12"/>
  <c r="C984" i="12" s="1"/>
  <c r="D984" i="12" s="1"/>
  <c r="H984" i="12" s="1"/>
  <c r="AF984" i="12" s="1"/>
  <c r="G1195" i="12"/>
  <c r="C1195" i="12" s="1"/>
  <c r="D1195" i="12" s="1"/>
  <c r="G1159" i="12"/>
  <c r="C1159" i="12" s="1"/>
  <c r="D1159" i="12" s="1"/>
  <c r="H1159" i="12" s="1"/>
  <c r="G997" i="12"/>
  <c r="C997" i="12" s="1"/>
  <c r="D997" i="12" s="1"/>
  <c r="G934" i="12"/>
  <c r="C934" i="12" s="1"/>
  <c r="D934" i="12" s="1"/>
  <c r="G1001" i="12"/>
  <c r="C1001" i="12" s="1"/>
  <c r="D1001" i="12" s="1"/>
  <c r="G953" i="12"/>
  <c r="C953" i="12" s="1"/>
  <c r="D953" i="12" s="1"/>
  <c r="G935" i="12"/>
  <c r="C935" i="12" s="1"/>
  <c r="D935" i="12" s="1"/>
  <c r="G976" i="12"/>
  <c r="C976" i="12" s="1"/>
  <c r="D976" i="12" s="1"/>
  <c r="G985" i="12"/>
  <c r="C985" i="12" s="1"/>
  <c r="D985" i="12" s="1"/>
  <c r="G954" i="12"/>
  <c r="C954" i="12" s="1"/>
  <c r="D954" i="12" s="1"/>
  <c r="G1033" i="12"/>
  <c r="C1033" i="12" s="1"/>
  <c r="D1033" i="12" s="1"/>
  <c r="G982" i="12"/>
  <c r="C982" i="12" s="1"/>
  <c r="D982" i="12" s="1"/>
  <c r="G955" i="12"/>
  <c r="C955" i="12" s="1"/>
  <c r="D955" i="12" s="1"/>
  <c r="G994" i="12"/>
  <c r="C994" i="12" s="1"/>
  <c r="D994" i="12" s="1"/>
  <c r="G936" i="12"/>
  <c r="C936" i="12" s="1"/>
  <c r="D936" i="12" s="1"/>
  <c r="G949" i="12"/>
  <c r="C949" i="12" s="1"/>
  <c r="D949" i="12" s="1"/>
  <c r="G1000" i="12"/>
  <c r="C1000" i="12" s="1"/>
  <c r="D1000" i="12" s="1"/>
  <c r="G943" i="12"/>
  <c r="C943" i="12" s="1"/>
  <c r="D943" i="12" s="1"/>
  <c r="G925" i="12"/>
  <c r="C925" i="12" s="1"/>
  <c r="D925" i="12" s="1"/>
  <c r="G1058" i="12"/>
  <c r="C1058" i="12" s="1"/>
  <c r="D1058" i="12" s="1"/>
  <c r="G946" i="12"/>
  <c r="C946" i="12" s="1"/>
  <c r="D946" i="12" s="1"/>
  <c r="G1030" i="12"/>
  <c r="C1030" i="12" s="1"/>
  <c r="D1030" i="12" s="1"/>
  <c r="G1026" i="12"/>
  <c r="C1026" i="12" s="1"/>
  <c r="D1026" i="12" s="1"/>
  <c r="G940" i="12"/>
  <c r="C940" i="12" s="1"/>
  <c r="D940" i="12" s="1"/>
  <c r="G988" i="12"/>
  <c r="C988" i="12" s="1"/>
  <c r="D988" i="12" s="1"/>
  <c r="G918" i="12"/>
  <c r="C918" i="12" s="1"/>
  <c r="D918" i="12" s="1"/>
  <c r="G979" i="12"/>
  <c r="C979" i="12" s="1"/>
  <c r="D979" i="12" s="1"/>
  <c r="G926" i="12"/>
  <c r="C926" i="12" s="1"/>
  <c r="D926" i="12" s="1"/>
  <c r="H926" i="12" s="1"/>
  <c r="AF926" i="12" s="1"/>
  <c r="G962" i="12"/>
  <c r="C962" i="12" s="1"/>
  <c r="D962" i="12" s="1"/>
  <c r="H962" i="12" s="1"/>
  <c r="AF962" i="12" s="1"/>
  <c r="G958" i="12"/>
  <c r="C958" i="12" s="1"/>
  <c r="D958" i="12" s="1"/>
  <c r="G992" i="12"/>
  <c r="C992" i="12" s="1"/>
  <c r="D992" i="12" s="1"/>
  <c r="G977" i="12"/>
  <c r="C977" i="12" s="1"/>
  <c r="D977" i="12" s="1"/>
  <c r="G980" i="12"/>
  <c r="C980" i="12" s="1"/>
  <c r="D980" i="12" s="1"/>
  <c r="G987" i="12"/>
  <c r="C987" i="12" s="1"/>
  <c r="D987" i="12" s="1"/>
  <c r="G938" i="12"/>
  <c r="C938" i="12" s="1"/>
  <c r="D938" i="12" s="1"/>
  <c r="G981" i="12"/>
  <c r="C981" i="12" s="1"/>
  <c r="D981" i="12" s="1"/>
  <c r="G944" i="12"/>
  <c r="C944" i="12" s="1"/>
  <c r="D944" i="12" s="1"/>
  <c r="H944" i="12" s="1"/>
  <c r="G1063" i="12"/>
  <c r="C1063" i="12" s="1"/>
  <c r="D1063" i="12" s="1"/>
  <c r="G970" i="12"/>
  <c r="C970" i="12" s="1"/>
  <c r="D970" i="12" s="1"/>
  <c r="G950" i="12"/>
  <c r="C950" i="12" s="1"/>
  <c r="D950" i="12" s="1"/>
  <c r="G999" i="12"/>
  <c r="C999" i="12" s="1"/>
  <c r="D999" i="12" s="1"/>
  <c r="G956" i="12"/>
  <c r="C956" i="12" s="1"/>
  <c r="D956" i="12" s="1"/>
  <c r="G978" i="12"/>
  <c r="C978" i="12" s="1"/>
  <c r="D978" i="12" s="1"/>
  <c r="G948" i="12"/>
  <c r="C948" i="12" s="1"/>
  <c r="D948" i="12" s="1"/>
  <c r="G959" i="12"/>
  <c r="C959" i="12" s="1"/>
  <c r="D959" i="12" s="1"/>
  <c r="G930" i="12"/>
  <c r="C930" i="12" s="1"/>
  <c r="D930" i="12" s="1"/>
  <c r="G998" i="12"/>
  <c r="C998" i="12" s="1"/>
  <c r="D998" i="12" s="1"/>
  <c r="G986" i="12"/>
  <c r="C986" i="12" s="1"/>
  <c r="D986" i="12" s="1"/>
  <c r="G966" i="12"/>
  <c r="C966" i="12" s="1"/>
  <c r="D966" i="12" s="1"/>
  <c r="G960" i="12"/>
  <c r="C960" i="12" s="1"/>
  <c r="D960" i="12" s="1"/>
  <c r="G972" i="12"/>
  <c r="C972" i="12" s="1"/>
  <c r="D972" i="12" s="1"/>
  <c r="G965" i="12"/>
  <c r="C965" i="12" s="1"/>
  <c r="D965" i="12" s="1"/>
  <c r="G933" i="12"/>
  <c r="C933" i="12" s="1"/>
  <c r="D933" i="12" s="1"/>
  <c r="G975" i="12"/>
  <c r="C975" i="12" s="1"/>
  <c r="D975" i="12" s="1"/>
  <c r="G937" i="12"/>
  <c r="C937" i="12" s="1"/>
  <c r="D937" i="12" s="1"/>
  <c r="G749" i="12"/>
  <c r="C749" i="12" s="1"/>
  <c r="D749" i="12" s="1"/>
  <c r="G751" i="12"/>
  <c r="C751" i="12" s="1"/>
  <c r="D751" i="12" s="1"/>
  <c r="G763" i="12"/>
  <c r="C763" i="12" s="1"/>
  <c r="D763" i="12" s="1"/>
  <c r="H763" i="12" s="1"/>
  <c r="G894" i="12"/>
  <c r="C894" i="12" s="1"/>
  <c r="D894" i="12" s="1"/>
  <c r="H894" i="12" s="1"/>
  <c r="AF894" i="12" s="1"/>
  <c r="G829" i="12"/>
  <c r="C829" i="12" s="1"/>
  <c r="D829" i="12" s="1"/>
  <c r="G737" i="12"/>
  <c r="C737" i="12" s="1"/>
  <c r="D737" i="12" s="1"/>
  <c r="G818" i="12"/>
  <c r="C818" i="12" s="1"/>
  <c r="D818" i="12" s="1"/>
  <c r="G833" i="12"/>
  <c r="C833" i="12" s="1"/>
  <c r="D833" i="12" s="1"/>
  <c r="G792" i="12"/>
  <c r="C792" i="12" s="1"/>
  <c r="D792" i="12" s="1"/>
  <c r="H792" i="12" s="1"/>
  <c r="G853" i="12"/>
  <c r="C853" i="12" s="1"/>
  <c r="D853" i="12" s="1"/>
  <c r="G733" i="12"/>
  <c r="C733" i="12" s="1"/>
  <c r="D733" i="12" s="1"/>
  <c r="G817" i="12"/>
  <c r="C817" i="12" s="1"/>
  <c r="D817" i="12" s="1"/>
  <c r="G803" i="12"/>
  <c r="C803" i="12" s="1"/>
  <c r="D803" i="12" s="1"/>
  <c r="H803" i="12" s="1"/>
  <c r="G752" i="12"/>
  <c r="C752" i="12" s="1"/>
  <c r="D752" i="12" s="1"/>
  <c r="G899" i="12"/>
  <c r="C899" i="12" s="1"/>
  <c r="D899" i="12" s="1"/>
  <c r="G811" i="12"/>
  <c r="C811" i="12" s="1"/>
  <c r="D811" i="12" s="1"/>
  <c r="G741" i="12"/>
  <c r="C741" i="12" s="1"/>
  <c r="D741" i="12" s="1"/>
  <c r="G909" i="12"/>
  <c r="C909" i="12" s="1"/>
  <c r="D909" i="12" s="1"/>
  <c r="G863" i="12"/>
  <c r="C863" i="12" s="1"/>
  <c r="D863" i="12" s="1"/>
  <c r="H863" i="12" s="1"/>
  <c r="AF863" i="12" s="1"/>
  <c r="G777" i="12"/>
  <c r="C777" i="12" s="1"/>
  <c r="D777" i="12" s="1"/>
  <c r="G928" i="12"/>
  <c r="C928" i="12" s="1"/>
  <c r="D928" i="12" s="1"/>
  <c r="G768" i="12"/>
  <c r="C768" i="12" s="1"/>
  <c r="D768" i="12" s="1"/>
  <c r="G908" i="12"/>
  <c r="C908" i="12" s="1"/>
  <c r="D908" i="12" s="1"/>
  <c r="G882" i="12"/>
  <c r="C882" i="12" s="1"/>
  <c r="D882" i="12" s="1"/>
  <c r="G755" i="12"/>
  <c r="C755" i="12" s="1"/>
  <c r="D755" i="12" s="1"/>
  <c r="H755" i="12" s="1"/>
  <c r="AF755" i="12" s="1"/>
  <c r="G720" i="12"/>
  <c r="C720" i="12" s="1"/>
  <c r="D720" i="12" s="1"/>
  <c r="G901" i="12"/>
  <c r="C901" i="12" s="1"/>
  <c r="D901" i="12" s="1"/>
  <c r="G773" i="12"/>
  <c r="C773" i="12" s="1"/>
  <c r="D773" i="12" s="1"/>
  <c r="G748" i="12"/>
  <c r="C748" i="12" s="1"/>
  <c r="D748" i="12" s="1"/>
  <c r="G815" i="12"/>
  <c r="C815" i="12" s="1"/>
  <c r="D815" i="12" s="1"/>
  <c r="H815" i="12" s="1"/>
  <c r="G919" i="12"/>
  <c r="C919" i="12" s="1"/>
  <c r="D919" i="12" s="1"/>
  <c r="G822" i="12"/>
  <c r="C822" i="12" s="1"/>
  <c r="D822" i="12" s="1"/>
  <c r="G880" i="12"/>
  <c r="C880" i="12" s="1"/>
  <c r="D880" i="12" s="1"/>
  <c r="H880" i="12" s="1"/>
  <c r="G875" i="12"/>
  <c r="C875" i="12" s="1"/>
  <c r="D875" i="12" s="1"/>
  <c r="H875" i="12" s="1"/>
  <c r="G850" i="12"/>
  <c r="C850" i="12" s="1"/>
  <c r="D850" i="12" s="1"/>
  <c r="G795" i="12"/>
  <c r="C795" i="12" s="1"/>
  <c r="D795" i="12" s="1"/>
  <c r="H795" i="12" s="1"/>
  <c r="G779" i="12"/>
  <c r="C779" i="12" s="1"/>
  <c r="D779" i="12" s="1"/>
  <c r="G771" i="12"/>
  <c r="C771" i="12" s="1"/>
  <c r="D771" i="12" s="1"/>
  <c r="G907" i="12"/>
  <c r="C907" i="12" s="1"/>
  <c r="D907" i="12" s="1"/>
  <c r="G890" i="12"/>
  <c r="C890" i="12" s="1"/>
  <c r="D890" i="12" s="1"/>
  <c r="G704" i="12"/>
  <c r="C704" i="12" s="1"/>
  <c r="D704" i="12" s="1"/>
  <c r="G852" i="12"/>
  <c r="C852" i="12" s="1"/>
  <c r="D852" i="12" s="1"/>
  <c r="H852" i="12" s="1"/>
  <c r="G820" i="12"/>
  <c r="C820" i="12" s="1"/>
  <c r="D820" i="12" s="1"/>
  <c r="G802" i="12"/>
  <c r="C802" i="12" s="1"/>
  <c r="D802" i="12" s="1"/>
  <c r="H802" i="12" s="1"/>
  <c r="G764" i="12"/>
  <c r="C764" i="12" s="1"/>
  <c r="D764" i="12" s="1"/>
  <c r="G896" i="12"/>
  <c r="C896" i="12" s="1"/>
  <c r="D896" i="12" s="1"/>
  <c r="G821" i="12"/>
  <c r="C821" i="12" s="1"/>
  <c r="D821" i="12" s="1"/>
  <c r="G923" i="12"/>
  <c r="C923" i="12" s="1"/>
  <c r="D923" i="12" s="1"/>
  <c r="H923" i="12" s="1"/>
  <c r="G905" i="12"/>
  <c r="C905" i="12" s="1"/>
  <c r="D905" i="12" s="1"/>
  <c r="G835" i="12"/>
  <c r="C835" i="12" s="1"/>
  <c r="D835" i="12" s="1"/>
  <c r="H835" i="12" s="1"/>
  <c r="AF835" i="12" s="1"/>
  <c r="G810" i="12"/>
  <c r="C810" i="12" s="1"/>
  <c r="D810" i="12" s="1"/>
  <c r="G806" i="12"/>
  <c r="C806" i="12" s="1"/>
  <c r="D806" i="12" s="1"/>
  <c r="G747" i="12"/>
  <c r="C747" i="12" s="1"/>
  <c r="D747" i="12" s="1"/>
  <c r="H747" i="12" s="1"/>
  <c r="G837" i="12"/>
  <c r="C837" i="12" s="1"/>
  <c r="D837" i="12" s="1"/>
  <c r="H837" i="12" s="1"/>
  <c r="G801" i="12"/>
  <c r="C801" i="12" s="1"/>
  <c r="D801" i="12" s="1"/>
  <c r="G786" i="12"/>
  <c r="C786" i="12" s="1"/>
  <c r="D786" i="12" s="1"/>
  <c r="G730" i="12"/>
  <c r="C730" i="12" s="1"/>
  <c r="D730" i="12" s="1"/>
  <c r="H730" i="12" s="1"/>
  <c r="G877" i="12"/>
  <c r="C877" i="12" s="1"/>
  <c r="D877" i="12" s="1"/>
  <c r="G766" i="12"/>
  <c r="C766" i="12" s="1"/>
  <c r="D766" i="12" s="1"/>
  <c r="G734" i="12"/>
  <c r="C734" i="12" s="1"/>
  <c r="D734" i="12" s="1"/>
  <c r="H734" i="12" s="1"/>
  <c r="G712" i="12"/>
  <c r="C712" i="12" s="1"/>
  <c r="D712" i="12" s="1"/>
  <c r="G891" i="12"/>
  <c r="C891" i="12" s="1"/>
  <c r="D891" i="12" s="1"/>
  <c r="G805" i="12"/>
  <c r="C805" i="12" s="1"/>
  <c r="D805" i="12" s="1"/>
  <c r="H805" i="12" s="1"/>
  <c r="G746" i="12"/>
  <c r="C746" i="12" s="1"/>
  <c r="D746" i="12" s="1"/>
  <c r="G886" i="12"/>
  <c r="C886" i="12" s="1"/>
  <c r="D886" i="12" s="1"/>
  <c r="G819" i="12"/>
  <c r="C819" i="12" s="1"/>
  <c r="D819" i="12" s="1"/>
  <c r="H819" i="12" s="1"/>
  <c r="G744" i="12"/>
  <c r="C744" i="12" s="1"/>
  <c r="D744" i="12" s="1"/>
  <c r="G860" i="12"/>
  <c r="C860" i="12" s="1"/>
  <c r="D860" i="12" s="1"/>
  <c r="G780" i="12"/>
  <c r="C780" i="12" s="1"/>
  <c r="D780" i="12" s="1"/>
  <c r="G750" i="12"/>
  <c r="C750" i="12" s="1"/>
  <c r="D750" i="12" s="1"/>
  <c r="H750" i="12" s="1"/>
  <c r="G839" i="12"/>
  <c r="C839" i="12" s="1"/>
  <c r="D839" i="12" s="1"/>
  <c r="H839" i="12" s="1"/>
  <c r="G754" i="12"/>
  <c r="C754" i="12" s="1"/>
  <c r="D754" i="12" s="1"/>
  <c r="G898" i="12"/>
  <c r="C898" i="12" s="1"/>
  <c r="D898" i="12" s="1"/>
  <c r="G849" i="12"/>
  <c r="C849" i="12" s="1"/>
  <c r="D849" i="12" s="1"/>
  <c r="H849" i="12" s="1"/>
  <c r="G842" i="12"/>
  <c r="C842" i="12" s="1"/>
  <c r="D842" i="12" s="1"/>
  <c r="H842" i="12" s="1"/>
  <c r="G791" i="12"/>
  <c r="C791" i="12" s="1"/>
  <c r="D791" i="12" s="1"/>
  <c r="H791" i="12" s="1"/>
  <c r="G760" i="12"/>
  <c r="C760" i="12" s="1"/>
  <c r="D760" i="12" s="1"/>
  <c r="G781" i="12"/>
  <c r="C781" i="12" s="1"/>
  <c r="D781" i="12" s="1"/>
  <c r="H781" i="12" s="1"/>
  <c r="G719" i="12"/>
  <c r="C719" i="12" s="1"/>
  <c r="D719" i="12" s="1"/>
  <c r="G740" i="12"/>
  <c r="C740" i="12" s="1"/>
  <c r="D740" i="12" s="1"/>
  <c r="H740" i="12" s="1"/>
  <c r="G834" i="12"/>
  <c r="C834" i="12" s="1"/>
  <c r="D834" i="12" s="1"/>
  <c r="G728" i="12"/>
  <c r="C728" i="12" s="1"/>
  <c r="D728" i="12" s="1"/>
  <c r="H728" i="12" s="1"/>
  <c r="G715" i="12"/>
  <c r="C715" i="12" s="1"/>
  <c r="D715" i="12" s="1"/>
  <c r="G904" i="12"/>
  <c r="C904" i="12" s="1"/>
  <c r="D904" i="12" s="1"/>
  <c r="H904" i="12" s="1"/>
  <c r="G765" i="12"/>
  <c r="C765" i="12" s="1"/>
  <c r="D765" i="12" s="1"/>
  <c r="G922" i="12"/>
  <c r="C922" i="12" s="1"/>
  <c r="D922" i="12" s="1"/>
  <c r="G796" i="12"/>
  <c r="C796" i="12" s="1"/>
  <c r="D796" i="12" s="1"/>
  <c r="G724" i="12"/>
  <c r="C724" i="12" s="1"/>
  <c r="D724" i="12" s="1"/>
  <c r="H724" i="12" s="1"/>
  <c r="G887" i="12"/>
  <c r="C887" i="12" s="1"/>
  <c r="D887" i="12" s="1"/>
  <c r="G861" i="12"/>
  <c r="C861" i="12" s="1"/>
  <c r="D861" i="12" s="1"/>
  <c r="H861" i="12" s="1"/>
  <c r="G914" i="12"/>
  <c r="C914" i="12" s="1"/>
  <c r="D914" i="12" s="1"/>
  <c r="G858" i="12"/>
  <c r="C858" i="12" s="1"/>
  <c r="D858" i="12" s="1"/>
  <c r="G841" i="12"/>
  <c r="C841" i="12" s="1"/>
  <c r="D841" i="12" s="1"/>
  <c r="G808" i="12"/>
  <c r="C808" i="12" s="1"/>
  <c r="D808" i="12" s="1"/>
  <c r="H808" i="12" s="1"/>
  <c r="G865" i="12"/>
  <c r="C865" i="12" s="1"/>
  <c r="D865" i="12" s="1"/>
  <c r="H865" i="12" s="1"/>
  <c r="G798" i="12"/>
  <c r="C798" i="12" s="1"/>
  <c r="D798" i="12" s="1"/>
  <c r="H798" i="12" s="1"/>
  <c r="G888" i="12"/>
  <c r="C888" i="12" s="1"/>
  <c r="D888" i="12" s="1"/>
  <c r="H888" i="12" s="1"/>
  <c r="G770" i="12"/>
  <c r="C770" i="12" s="1"/>
  <c r="D770" i="12" s="1"/>
  <c r="H770" i="12" s="1"/>
  <c r="G714" i="12"/>
  <c r="C714" i="12" s="1"/>
  <c r="D714" i="12" s="1"/>
  <c r="H714" i="12" s="1"/>
  <c r="G855" i="12"/>
  <c r="C855" i="12" s="1"/>
  <c r="D855" i="12" s="1"/>
  <c r="G879" i="12"/>
  <c r="C879" i="12" s="1"/>
  <c r="D879" i="12" s="1"/>
  <c r="H879" i="12" s="1"/>
  <c r="G845" i="12"/>
  <c r="C845" i="12" s="1"/>
  <c r="D845" i="12" s="1"/>
  <c r="H845" i="12" s="1"/>
  <c r="G797" i="12"/>
  <c r="C797" i="12" s="1"/>
  <c r="D797" i="12" s="1"/>
  <c r="G840" i="12"/>
  <c r="C840" i="12" s="1"/>
  <c r="D840" i="12" s="1"/>
  <c r="H840" i="12" s="1"/>
  <c r="G911" i="12"/>
  <c r="C911" i="12" s="1"/>
  <c r="D911" i="12" s="1"/>
  <c r="G732" i="12"/>
  <c r="C732" i="12" s="1"/>
  <c r="D732" i="12" s="1"/>
  <c r="G847" i="12"/>
  <c r="C847" i="12" s="1"/>
  <c r="D847" i="12" s="1"/>
  <c r="H847" i="12" s="1"/>
  <c r="AF847" i="12" s="1"/>
  <c r="G721" i="12"/>
  <c r="C721" i="12" s="1"/>
  <c r="D721" i="12" s="1"/>
  <c r="G767" i="12"/>
  <c r="C767" i="12" s="1"/>
  <c r="D767" i="12" s="1"/>
  <c r="G731" i="12"/>
  <c r="C731" i="12" s="1"/>
  <c r="D731" i="12" s="1"/>
  <c r="G722" i="12"/>
  <c r="C722" i="12" s="1"/>
  <c r="D722" i="12" s="1"/>
  <c r="G921" i="12"/>
  <c r="C921" i="12" s="1"/>
  <c r="D921" i="12" s="1"/>
  <c r="H921" i="12" s="1"/>
  <c r="G903" i="12"/>
  <c r="C903" i="12" s="1"/>
  <c r="D903" i="12" s="1"/>
  <c r="G917" i="12"/>
  <c r="C917" i="12" s="1"/>
  <c r="D917" i="12" s="1"/>
  <c r="H917" i="12" s="1"/>
  <c r="G831" i="12"/>
  <c r="C831" i="12" s="1"/>
  <c r="D831" i="12" s="1"/>
  <c r="G804" i="12"/>
  <c r="C804" i="12" s="1"/>
  <c r="D804" i="12" s="1"/>
  <c r="G753" i="12"/>
  <c r="C753" i="12" s="1"/>
  <c r="D753" i="12" s="1"/>
  <c r="H753" i="12" s="1"/>
  <c r="AF753" i="12" s="1"/>
  <c r="G900" i="12"/>
  <c r="C900" i="12" s="1"/>
  <c r="D900" i="12" s="1"/>
  <c r="H900" i="12" s="1"/>
  <c r="G836" i="12"/>
  <c r="C836" i="12" s="1"/>
  <c r="D836" i="12" s="1"/>
  <c r="H836" i="12" s="1"/>
  <c r="G902" i="12"/>
  <c r="C902" i="12" s="1"/>
  <c r="D902" i="12" s="1"/>
  <c r="G893" i="12"/>
  <c r="C893" i="12" s="1"/>
  <c r="D893" i="12" s="1"/>
  <c r="H893" i="12" s="1"/>
  <c r="G788" i="12"/>
  <c r="C788" i="12" s="1"/>
  <c r="D788" i="12" s="1"/>
  <c r="H788" i="12" s="1"/>
  <c r="G843" i="12"/>
  <c r="C843" i="12" s="1"/>
  <c r="D843" i="12" s="1"/>
  <c r="G793" i="12"/>
  <c r="C793" i="12" s="1"/>
  <c r="D793" i="12" s="1"/>
  <c r="H793" i="12" s="1"/>
  <c r="G745" i="12"/>
  <c r="C745" i="12" s="1"/>
  <c r="D745" i="12" s="1"/>
  <c r="G830" i="12"/>
  <c r="C830" i="12" s="1"/>
  <c r="D830" i="12" s="1"/>
  <c r="H830" i="12" s="1"/>
  <c r="G717" i="12"/>
  <c r="C717" i="12" s="1"/>
  <c r="D717" i="12" s="1"/>
  <c r="G710" i="12"/>
  <c r="C710" i="12" s="1"/>
  <c r="D710" i="12" s="1"/>
  <c r="H710" i="12" s="1"/>
  <c r="G924" i="12"/>
  <c r="C924" i="12" s="1"/>
  <c r="D924" i="12" s="1"/>
  <c r="H924" i="12" s="1"/>
  <c r="G878" i="12"/>
  <c r="C878" i="12" s="1"/>
  <c r="D878" i="12" s="1"/>
  <c r="H878" i="12" s="1"/>
  <c r="G823" i="12"/>
  <c r="C823" i="12" s="1"/>
  <c r="D823" i="12" s="1"/>
  <c r="H823" i="12" s="1"/>
  <c r="G769" i="12"/>
  <c r="C769" i="12" s="1"/>
  <c r="D769" i="12" s="1"/>
  <c r="G812" i="12"/>
  <c r="C812" i="12" s="1"/>
  <c r="D812" i="12" s="1"/>
  <c r="G736" i="12"/>
  <c r="C736" i="12" s="1"/>
  <c r="D736" i="12" s="1"/>
  <c r="G884" i="12"/>
  <c r="C884" i="12" s="1"/>
  <c r="D884" i="12" s="1"/>
  <c r="G876" i="12"/>
  <c r="C876" i="12" s="1"/>
  <c r="D876" i="12" s="1"/>
  <c r="H876" i="12" s="1"/>
  <c r="G813" i="12"/>
  <c r="C813" i="12" s="1"/>
  <c r="D813" i="12" s="1"/>
  <c r="G800" i="12"/>
  <c r="C800" i="12" s="1"/>
  <c r="D800" i="12" s="1"/>
  <c r="H800" i="12" s="1"/>
  <c r="AF800" i="12" s="1"/>
  <c r="G872" i="12"/>
  <c r="C872" i="12" s="1"/>
  <c r="D872" i="12" s="1"/>
  <c r="G864" i="12"/>
  <c r="C864" i="12" s="1"/>
  <c r="D864" i="12" s="1"/>
  <c r="H864" i="12" s="1"/>
  <c r="G881" i="12"/>
  <c r="C881" i="12" s="1"/>
  <c r="D881" i="12" s="1"/>
  <c r="G848" i="12"/>
  <c r="C848" i="12" s="1"/>
  <c r="D848" i="12" s="1"/>
  <c r="H848" i="12" s="1"/>
  <c r="G897" i="12"/>
  <c r="C897" i="12" s="1"/>
  <c r="D897" i="12" s="1"/>
  <c r="G799" i="12"/>
  <c r="C799" i="12" s="1"/>
  <c r="D799" i="12" s="1"/>
  <c r="G757" i="12"/>
  <c r="C757" i="12" s="1"/>
  <c r="D757" i="12" s="1"/>
  <c r="G708" i="12"/>
  <c r="C708" i="12" s="1"/>
  <c r="D708" i="12" s="1"/>
  <c r="G807" i="12"/>
  <c r="C807" i="12" s="1"/>
  <c r="D807" i="12" s="1"/>
  <c r="G895" i="12"/>
  <c r="C895" i="12" s="1"/>
  <c r="D895" i="12" s="1"/>
  <c r="G856" i="12"/>
  <c r="C856" i="12" s="1"/>
  <c r="D856" i="12" s="1"/>
  <c r="G758" i="12"/>
  <c r="C758" i="12" s="1"/>
  <c r="D758" i="12" s="1"/>
  <c r="G906" i="12"/>
  <c r="C906" i="12" s="1"/>
  <c r="D906" i="12" s="1"/>
  <c r="G828" i="12"/>
  <c r="C828" i="12" s="1"/>
  <c r="D828" i="12" s="1"/>
  <c r="G789" i="12"/>
  <c r="C789" i="12" s="1"/>
  <c r="D789" i="12" s="1"/>
  <c r="G868" i="12"/>
  <c r="C868" i="12" s="1"/>
  <c r="D868" i="12" s="1"/>
  <c r="G735" i="12"/>
  <c r="C735" i="12" s="1"/>
  <c r="D735" i="12" s="1"/>
  <c r="G743" i="12"/>
  <c r="C743" i="12" s="1"/>
  <c r="D743" i="12" s="1"/>
  <c r="G844" i="12"/>
  <c r="C844" i="12" s="1"/>
  <c r="D844" i="12" s="1"/>
  <c r="G913" i="12"/>
  <c r="C913" i="12" s="1"/>
  <c r="D913" i="12" s="1"/>
  <c r="G726" i="12"/>
  <c r="C726" i="12" s="1"/>
  <c r="D726" i="12" s="1"/>
  <c r="G874" i="12"/>
  <c r="C874" i="12" s="1"/>
  <c r="D874" i="12" s="1"/>
  <c r="H874" i="12" s="1"/>
  <c r="AF874" i="12" s="1"/>
  <c r="G883" i="12"/>
  <c r="C883" i="12" s="1"/>
  <c r="D883" i="12" s="1"/>
  <c r="G870" i="12"/>
  <c r="C870" i="12" s="1"/>
  <c r="D870" i="12" s="1"/>
  <c r="G857" i="12"/>
  <c r="C857" i="12" s="1"/>
  <c r="D857" i="12" s="1"/>
  <c r="G916" i="12"/>
  <c r="C916" i="12" s="1"/>
  <c r="D916" i="12" s="1"/>
  <c r="G756" i="12"/>
  <c r="C756" i="12" s="1"/>
  <c r="D756" i="12" s="1"/>
  <c r="G867" i="12"/>
  <c r="C867" i="12" s="1"/>
  <c r="D867" i="12" s="1"/>
  <c r="G706" i="12"/>
  <c r="C706" i="12" s="1"/>
  <c r="D706" i="12" s="1"/>
  <c r="G772" i="12"/>
  <c r="C772" i="12" s="1"/>
  <c r="D772" i="12" s="1"/>
  <c r="G838" i="12"/>
  <c r="C838" i="12" s="1"/>
  <c r="D838" i="12" s="1"/>
  <c r="G912" i="12"/>
  <c r="C912" i="12" s="1"/>
  <c r="D912" i="12" s="1"/>
  <c r="G814" i="12"/>
  <c r="C814" i="12" s="1"/>
  <c r="D814" i="12" s="1"/>
  <c r="G775" i="12"/>
  <c r="C775" i="12" s="1"/>
  <c r="D775" i="12" s="1"/>
  <c r="G869" i="12"/>
  <c r="C869" i="12" s="1"/>
  <c r="D869" i="12" s="1"/>
  <c r="G809" i="12"/>
  <c r="C809" i="12" s="1"/>
  <c r="D809" i="12" s="1"/>
  <c r="H809" i="12" s="1"/>
  <c r="AF809" i="12" s="1"/>
  <c r="G778" i="12"/>
  <c r="C778" i="12" s="1"/>
  <c r="D778" i="12" s="1"/>
  <c r="G910" i="12"/>
  <c r="C910" i="12" s="1"/>
  <c r="D910" i="12" s="1"/>
  <c r="G742" i="12"/>
  <c r="C742" i="12" s="1"/>
  <c r="D742" i="12" s="1"/>
  <c r="G709" i="12"/>
  <c r="C709" i="12" s="1"/>
  <c r="D709" i="12" s="1"/>
  <c r="G790" i="12"/>
  <c r="C790" i="12" s="1"/>
  <c r="D790" i="12" s="1"/>
  <c r="G783" i="12"/>
  <c r="C783" i="12" s="1"/>
  <c r="D783" i="12" s="1"/>
  <c r="G873" i="12"/>
  <c r="C873" i="12" s="1"/>
  <c r="D873" i="12" s="1"/>
  <c r="G862" i="12"/>
  <c r="C862" i="12" s="1"/>
  <c r="D862" i="12" s="1"/>
  <c r="G794" i="12"/>
  <c r="C794" i="12" s="1"/>
  <c r="D794" i="12" s="1"/>
  <c r="G776" i="12"/>
  <c r="C776" i="12" s="1"/>
  <c r="D776" i="12" s="1"/>
  <c r="H776" i="12" s="1"/>
  <c r="AF776" i="12" s="1"/>
  <c r="G854" i="12"/>
  <c r="C854" i="12" s="1"/>
  <c r="D854" i="12" s="1"/>
  <c r="H854" i="12" s="1"/>
  <c r="AF854" i="12" s="1"/>
  <c r="G785" i="12"/>
  <c r="C785" i="12" s="1"/>
  <c r="D785" i="12" s="1"/>
  <c r="G705" i="12"/>
  <c r="C705" i="12" s="1"/>
  <c r="D705" i="12" s="1"/>
  <c r="G782" i="12"/>
  <c r="C782" i="12" s="1"/>
  <c r="D782" i="12" s="1"/>
  <c r="G711" i="12"/>
  <c r="C711" i="12" s="1"/>
  <c r="D711" i="12" s="1"/>
  <c r="G885" i="12"/>
  <c r="C885" i="12" s="1"/>
  <c r="D885" i="12" s="1"/>
  <c r="G759" i="12"/>
  <c r="C759" i="12" s="1"/>
  <c r="D759" i="12" s="1"/>
  <c r="G851" i="12"/>
  <c r="C851" i="12" s="1"/>
  <c r="D851" i="12" s="1"/>
  <c r="G827" i="12"/>
  <c r="C827" i="12" s="1"/>
  <c r="D827" i="12" s="1"/>
  <c r="G787" i="12"/>
  <c r="C787" i="12" s="1"/>
  <c r="D787" i="12" s="1"/>
  <c r="G915" i="12"/>
  <c r="C915" i="12" s="1"/>
  <c r="D915" i="12" s="1"/>
  <c r="G871" i="12"/>
  <c r="C871" i="12" s="1"/>
  <c r="D871" i="12" s="1"/>
  <c r="G846" i="12"/>
  <c r="C846" i="12" s="1"/>
  <c r="D846" i="12" s="1"/>
  <c r="G826" i="12"/>
  <c r="C826" i="12" s="1"/>
  <c r="D826" i="12" s="1"/>
  <c r="G774" i="12"/>
  <c r="C774" i="12" s="1"/>
  <c r="D774" i="12" s="1"/>
  <c r="G892" i="12"/>
  <c r="C892" i="12" s="1"/>
  <c r="D892" i="12" s="1"/>
  <c r="G889" i="12"/>
  <c r="C889" i="12" s="1"/>
  <c r="D889" i="12" s="1"/>
  <c r="G866" i="12"/>
  <c r="C866" i="12" s="1"/>
  <c r="D866" i="12" s="1"/>
  <c r="G824" i="12"/>
  <c r="C824" i="12" s="1"/>
  <c r="D824" i="12" s="1"/>
  <c r="G825" i="12"/>
  <c r="C825" i="12" s="1"/>
  <c r="D825" i="12" s="1"/>
  <c r="G725" i="12"/>
  <c r="C725" i="12" s="1"/>
  <c r="D725" i="12" s="1"/>
  <c r="G859" i="12"/>
  <c r="C859" i="12" s="1"/>
  <c r="D859" i="12" s="1"/>
  <c r="G631" i="12"/>
  <c r="C631" i="12" s="1"/>
  <c r="D631" i="12" s="1"/>
  <c r="H631" i="12" s="1"/>
  <c r="G832" i="12"/>
  <c r="C832" i="12" s="1"/>
  <c r="D832" i="12" s="1"/>
  <c r="G663" i="12"/>
  <c r="C663" i="12" s="1"/>
  <c r="D663" i="12" s="1"/>
  <c r="G762" i="12"/>
  <c r="C762" i="12" s="1"/>
  <c r="D762" i="12" s="1"/>
  <c r="H762" i="12" s="1"/>
  <c r="G784" i="12"/>
  <c r="C784" i="12" s="1"/>
  <c r="D784" i="12" s="1"/>
  <c r="G716" i="12"/>
  <c r="C716" i="12" s="1"/>
  <c r="D716" i="12" s="1"/>
  <c r="G664" i="12"/>
  <c r="C664" i="12" s="1"/>
  <c r="D664" i="12" s="1"/>
  <c r="G655" i="12"/>
  <c r="C655" i="12" s="1"/>
  <c r="D655" i="12" s="1"/>
  <c r="G641" i="12"/>
  <c r="C641" i="12" s="1"/>
  <c r="D641" i="12" s="1"/>
  <c r="G698" i="12"/>
  <c r="C698" i="12" s="1"/>
  <c r="D698" i="12" s="1"/>
  <c r="G679" i="12"/>
  <c r="C679" i="12" s="1"/>
  <c r="D679" i="12" s="1"/>
  <c r="G614" i="12"/>
  <c r="C614" i="12" s="1"/>
  <c r="D614" i="12" s="1"/>
  <c r="G587" i="12"/>
  <c r="C587" i="12" s="1"/>
  <c r="D587" i="12" s="1"/>
  <c r="G701" i="12"/>
  <c r="C701" i="12" s="1"/>
  <c r="D701" i="12" s="1"/>
  <c r="G529" i="12"/>
  <c r="C529" i="12" s="1"/>
  <c r="D529" i="12" s="1"/>
  <c r="G670" i="12"/>
  <c r="C670" i="12" s="1"/>
  <c r="D670" i="12" s="1"/>
  <c r="G625" i="12"/>
  <c r="C625" i="12" s="1"/>
  <c r="D625" i="12" s="1"/>
  <c r="G597" i="12"/>
  <c r="C597" i="12" s="1"/>
  <c r="D597" i="12" s="1"/>
  <c r="G582" i="12"/>
  <c r="C582" i="12" s="1"/>
  <c r="D582" i="12" s="1"/>
  <c r="H582" i="12" s="1"/>
  <c r="G518" i="12"/>
  <c r="C518" i="12" s="1"/>
  <c r="D518" i="12" s="1"/>
  <c r="H518" i="12" s="1"/>
  <c r="G662" i="12"/>
  <c r="C662" i="12" s="1"/>
  <c r="D662" i="12" s="1"/>
  <c r="G501" i="12"/>
  <c r="C501" i="12" s="1"/>
  <c r="D501" i="12" s="1"/>
  <c r="H501" i="12" s="1"/>
  <c r="G729" i="12"/>
  <c r="C729" i="12" s="1"/>
  <c r="D729" i="12" s="1"/>
  <c r="H729" i="12" s="1"/>
  <c r="G612" i="12"/>
  <c r="C612" i="12" s="1"/>
  <c r="D612" i="12" s="1"/>
  <c r="G727" i="12"/>
  <c r="C727" i="12" s="1"/>
  <c r="D727" i="12" s="1"/>
  <c r="G713" i="12"/>
  <c r="C713" i="12" s="1"/>
  <c r="D713" i="12" s="1"/>
  <c r="G666" i="12"/>
  <c r="C666" i="12" s="1"/>
  <c r="D666" i="12" s="1"/>
  <c r="H666" i="12" s="1"/>
  <c r="G547" i="12"/>
  <c r="C547" i="12" s="1"/>
  <c r="D547" i="12" s="1"/>
  <c r="H547" i="12" s="1"/>
  <c r="G520" i="12"/>
  <c r="C520" i="12" s="1"/>
  <c r="D520" i="12" s="1"/>
  <c r="G647" i="12"/>
  <c r="C647" i="12" s="1"/>
  <c r="D647" i="12" s="1"/>
  <c r="H647" i="12" s="1"/>
  <c r="G700" i="12"/>
  <c r="C700" i="12" s="1"/>
  <c r="D700" i="12" s="1"/>
  <c r="H700" i="12" s="1"/>
  <c r="G589" i="12"/>
  <c r="C589" i="12" s="1"/>
  <c r="D589" i="12" s="1"/>
  <c r="H589" i="12" s="1"/>
  <c r="G576" i="12"/>
  <c r="C576" i="12" s="1"/>
  <c r="D576" i="12" s="1"/>
  <c r="G565" i="12"/>
  <c r="C565" i="12" s="1"/>
  <c r="D565" i="12" s="1"/>
  <c r="H565" i="12" s="1"/>
  <c r="G552" i="12"/>
  <c r="C552" i="12" s="1"/>
  <c r="D552" i="12" s="1"/>
  <c r="H552" i="12" s="1"/>
  <c r="G546" i="12"/>
  <c r="C546" i="12" s="1"/>
  <c r="D546" i="12" s="1"/>
  <c r="G538" i="12"/>
  <c r="C538" i="12" s="1"/>
  <c r="D538" i="12" s="1"/>
  <c r="G519" i="12"/>
  <c r="C519" i="12" s="1"/>
  <c r="D519" i="12" s="1"/>
  <c r="G816" i="12"/>
  <c r="C816" i="12" s="1"/>
  <c r="D816" i="12" s="1"/>
  <c r="G738" i="12"/>
  <c r="C738" i="12" s="1"/>
  <c r="D738" i="12" s="1"/>
  <c r="H738" i="12" s="1"/>
  <c r="G739" i="12"/>
  <c r="C739" i="12" s="1"/>
  <c r="D739" i="12" s="1"/>
  <c r="H739" i="12" s="1"/>
  <c r="G699" i="12"/>
  <c r="C699" i="12" s="1"/>
  <c r="D699" i="12" s="1"/>
  <c r="H699" i="12" s="1"/>
  <c r="G685" i="12"/>
  <c r="C685" i="12" s="1"/>
  <c r="D685" i="12" s="1"/>
  <c r="G671" i="12"/>
  <c r="C671" i="12" s="1"/>
  <c r="D671" i="12" s="1"/>
  <c r="H671" i="12" s="1"/>
  <c r="G623" i="12"/>
  <c r="C623" i="12" s="1"/>
  <c r="D623" i="12" s="1"/>
  <c r="H623" i="12" s="1"/>
  <c r="AF623" i="12" s="1"/>
  <c r="G611" i="12"/>
  <c r="C611" i="12" s="1"/>
  <c r="D611" i="12" s="1"/>
  <c r="G579" i="12"/>
  <c r="C579" i="12" s="1"/>
  <c r="D579" i="12" s="1"/>
  <c r="H579" i="12" s="1"/>
  <c r="G556" i="12"/>
  <c r="C556" i="12" s="1"/>
  <c r="D556" i="12" s="1"/>
  <c r="H556" i="12" s="1"/>
  <c r="G551" i="12"/>
  <c r="C551" i="12" s="1"/>
  <c r="D551" i="12" s="1"/>
  <c r="G517" i="12"/>
  <c r="C517" i="12" s="1"/>
  <c r="D517" i="12" s="1"/>
  <c r="G512" i="12"/>
  <c r="C512" i="12" s="1"/>
  <c r="D512" i="12" s="1"/>
  <c r="G504" i="12"/>
  <c r="C504" i="12" s="1"/>
  <c r="D504" i="12" s="1"/>
  <c r="G718" i="12"/>
  <c r="C718" i="12" s="1"/>
  <c r="D718" i="12" s="1"/>
  <c r="G619" i="12"/>
  <c r="C619" i="12" s="1"/>
  <c r="D619" i="12" s="1"/>
  <c r="H619" i="12" s="1"/>
  <c r="G599" i="12"/>
  <c r="C599" i="12" s="1"/>
  <c r="D599" i="12" s="1"/>
  <c r="H599" i="12" s="1"/>
  <c r="G609" i="12"/>
  <c r="C609" i="12" s="1"/>
  <c r="D609" i="12" s="1"/>
  <c r="G559" i="12"/>
  <c r="C559" i="12" s="1"/>
  <c r="D559" i="12" s="1"/>
  <c r="G515" i="12"/>
  <c r="C515" i="12" s="1"/>
  <c r="D515" i="12" s="1"/>
  <c r="H515" i="12" s="1"/>
  <c r="G703" i="12"/>
  <c r="C703" i="12" s="1"/>
  <c r="D703" i="12" s="1"/>
  <c r="G695" i="12"/>
  <c r="C695" i="12" s="1"/>
  <c r="D695" i="12" s="1"/>
  <c r="G639" i="12"/>
  <c r="C639" i="12" s="1"/>
  <c r="D639" i="12" s="1"/>
  <c r="H639" i="12" s="1"/>
  <c r="G632" i="12"/>
  <c r="C632" i="12" s="1"/>
  <c r="D632" i="12" s="1"/>
  <c r="G693" i="12"/>
  <c r="C693" i="12" s="1"/>
  <c r="D693" i="12" s="1"/>
  <c r="G687" i="12"/>
  <c r="C687" i="12" s="1"/>
  <c r="D687" i="12" s="1"/>
  <c r="G596" i="12"/>
  <c r="C596" i="12" s="1"/>
  <c r="D596" i="12" s="1"/>
  <c r="H596" i="12" s="1"/>
  <c r="G537" i="12"/>
  <c r="C537" i="12" s="1"/>
  <c r="D537" i="12" s="1"/>
  <c r="H537" i="12" s="1"/>
  <c r="G689" i="12"/>
  <c r="C689" i="12" s="1"/>
  <c r="D689" i="12" s="1"/>
  <c r="G624" i="12"/>
  <c r="C624" i="12" s="1"/>
  <c r="D624" i="12" s="1"/>
  <c r="H624" i="12" s="1"/>
  <c r="G608" i="12"/>
  <c r="C608" i="12" s="1"/>
  <c r="D608" i="12" s="1"/>
  <c r="H608" i="12" s="1"/>
  <c r="G586" i="12"/>
  <c r="C586" i="12" s="1"/>
  <c r="D586" i="12" s="1"/>
  <c r="G575" i="12"/>
  <c r="C575" i="12" s="1"/>
  <c r="D575" i="12" s="1"/>
  <c r="G680" i="12"/>
  <c r="C680" i="12" s="1"/>
  <c r="D680" i="12" s="1"/>
  <c r="G507" i="12"/>
  <c r="C507" i="12" s="1"/>
  <c r="D507" i="12" s="1"/>
  <c r="G702" i="12"/>
  <c r="C702" i="12" s="1"/>
  <c r="D702" i="12" s="1"/>
  <c r="G644" i="12"/>
  <c r="C644" i="12" s="1"/>
  <c r="D644" i="12" s="1"/>
  <c r="H644" i="12" s="1"/>
  <c r="G616" i="12"/>
  <c r="C616" i="12" s="1"/>
  <c r="D616" i="12" s="1"/>
  <c r="H616" i="12" s="1"/>
  <c r="G554" i="12"/>
  <c r="C554" i="12" s="1"/>
  <c r="D554" i="12" s="1"/>
  <c r="H554" i="12" s="1"/>
  <c r="G583" i="12"/>
  <c r="C583" i="12" s="1"/>
  <c r="D583" i="12" s="1"/>
  <c r="G563" i="12"/>
  <c r="C563" i="12" s="1"/>
  <c r="D563" i="12" s="1"/>
  <c r="H563" i="12" s="1"/>
  <c r="AF563" i="12" s="1"/>
  <c r="G585" i="12"/>
  <c r="C585" i="12" s="1"/>
  <c r="D585" i="12" s="1"/>
  <c r="G557" i="12"/>
  <c r="C557" i="12" s="1"/>
  <c r="D557" i="12" s="1"/>
  <c r="H557" i="12" s="1"/>
  <c r="G548" i="12"/>
  <c r="C548" i="12" s="1"/>
  <c r="D548" i="12" s="1"/>
  <c r="G568" i="12"/>
  <c r="C568" i="12" s="1"/>
  <c r="D568" i="12" s="1"/>
  <c r="G550" i="12"/>
  <c r="C550" i="12" s="1"/>
  <c r="D550" i="12" s="1"/>
  <c r="H550" i="12" s="1"/>
  <c r="G540" i="12"/>
  <c r="C540" i="12" s="1"/>
  <c r="D540" i="12" s="1"/>
  <c r="H540" i="12" s="1"/>
  <c r="G723" i="12"/>
  <c r="C723" i="12" s="1"/>
  <c r="D723" i="12" s="1"/>
  <c r="G652" i="12"/>
  <c r="C652" i="12" s="1"/>
  <c r="D652" i="12" s="1"/>
  <c r="H652" i="12" s="1"/>
  <c r="G629" i="12"/>
  <c r="C629" i="12" s="1"/>
  <c r="D629" i="12" s="1"/>
  <c r="G601" i="12"/>
  <c r="C601" i="12" s="1"/>
  <c r="D601" i="12" s="1"/>
  <c r="G545" i="12"/>
  <c r="C545" i="12" s="1"/>
  <c r="D545" i="12" s="1"/>
  <c r="H545" i="12" s="1"/>
  <c r="G525" i="12"/>
  <c r="C525" i="12" s="1"/>
  <c r="D525" i="12" s="1"/>
  <c r="G511" i="12"/>
  <c r="C511" i="12" s="1"/>
  <c r="D511" i="12" s="1"/>
  <c r="H511" i="12" s="1"/>
  <c r="G498" i="12"/>
  <c r="C498" i="12" s="1"/>
  <c r="D498" i="12" s="1"/>
  <c r="H498" i="12" s="1"/>
  <c r="G676" i="12"/>
  <c r="C676" i="12" s="1"/>
  <c r="D676" i="12" s="1"/>
  <c r="G635" i="12"/>
  <c r="C635" i="12" s="1"/>
  <c r="D635" i="12" s="1"/>
  <c r="H635" i="12" s="1"/>
  <c r="G618" i="12"/>
  <c r="C618" i="12" s="1"/>
  <c r="D618" i="12" s="1"/>
  <c r="H618" i="12" s="1"/>
  <c r="G581" i="12"/>
  <c r="C581" i="12" s="1"/>
  <c r="D581" i="12" s="1"/>
  <c r="H581" i="12" s="1"/>
  <c r="G516" i="12"/>
  <c r="C516" i="12" s="1"/>
  <c r="D516" i="12" s="1"/>
  <c r="H516" i="12" s="1"/>
  <c r="G707" i="12"/>
  <c r="C707" i="12" s="1"/>
  <c r="D707" i="12" s="1"/>
  <c r="G598" i="12"/>
  <c r="C598" i="12" s="1"/>
  <c r="D598" i="12" s="1"/>
  <c r="H598" i="12" s="1"/>
  <c r="G690" i="12"/>
  <c r="C690" i="12" s="1"/>
  <c r="D690" i="12" s="1"/>
  <c r="H690" i="12" s="1"/>
  <c r="G674" i="12"/>
  <c r="C674" i="12" s="1"/>
  <c r="D674" i="12" s="1"/>
  <c r="H674" i="12" s="1"/>
  <c r="G620" i="12"/>
  <c r="C620" i="12" s="1"/>
  <c r="D620" i="12" s="1"/>
  <c r="H620" i="12" s="1"/>
  <c r="G572" i="12"/>
  <c r="C572" i="12" s="1"/>
  <c r="D572" i="12" s="1"/>
  <c r="G510" i="12"/>
  <c r="C510" i="12" s="1"/>
  <c r="D510" i="12" s="1"/>
  <c r="G650" i="12"/>
  <c r="C650" i="12" s="1"/>
  <c r="D650" i="12" s="1"/>
  <c r="H650" i="12" s="1"/>
  <c r="G600" i="12"/>
  <c r="C600" i="12" s="1"/>
  <c r="D600" i="12" s="1"/>
  <c r="G508" i="12"/>
  <c r="C508" i="12" s="1"/>
  <c r="D508" i="12" s="1"/>
  <c r="H508" i="12" s="1"/>
  <c r="G503" i="12"/>
  <c r="C503" i="12" s="1"/>
  <c r="D503" i="12" s="1"/>
  <c r="H503" i="12" s="1"/>
  <c r="G646" i="12"/>
  <c r="C646" i="12" s="1"/>
  <c r="D646" i="12" s="1"/>
  <c r="G567" i="12"/>
  <c r="C567" i="12" s="1"/>
  <c r="D567" i="12" s="1"/>
  <c r="G542" i="12"/>
  <c r="C542" i="12" s="1"/>
  <c r="D542" i="12" s="1"/>
  <c r="G660" i="12"/>
  <c r="C660" i="12" s="1"/>
  <c r="D660" i="12" s="1"/>
  <c r="G564" i="12"/>
  <c r="C564" i="12" s="1"/>
  <c r="D564" i="12" s="1"/>
  <c r="H564" i="12" s="1"/>
  <c r="G648" i="12"/>
  <c r="C648" i="12" s="1"/>
  <c r="D648" i="12" s="1"/>
  <c r="G534" i="12"/>
  <c r="C534" i="12" s="1"/>
  <c r="D534" i="12" s="1"/>
  <c r="H534" i="12" s="1"/>
  <c r="G497" i="12"/>
  <c r="C497" i="12" s="1"/>
  <c r="D497" i="12" s="1"/>
  <c r="G678" i="12"/>
  <c r="C678" i="12" s="1"/>
  <c r="D678" i="12" s="1"/>
  <c r="G591" i="12"/>
  <c r="C591" i="12" s="1"/>
  <c r="D591" i="12" s="1"/>
  <c r="G561" i="12"/>
  <c r="C561" i="12" s="1"/>
  <c r="D561" i="12" s="1"/>
  <c r="H561" i="12" s="1"/>
  <c r="G553" i="12"/>
  <c r="C553" i="12" s="1"/>
  <c r="D553" i="12" s="1"/>
  <c r="G638" i="12"/>
  <c r="C638" i="12" s="1"/>
  <c r="D638" i="12" s="1"/>
  <c r="H638" i="12" s="1"/>
  <c r="G574" i="12"/>
  <c r="C574" i="12" s="1"/>
  <c r="D574" i="12" s="1"/>
  <c r="H574" i="12" s="1"/>
  <c r="G761" i="12"/>
  <c r="C761" i="12" s="1"/>
  <c r="D761" i="12" s="1"/>
  <c r="G541" i="12"/>
  <c r="C541" i="12" s="1"/>
  <c r="D541" i="12" s="1"/>
  <c r="H541" i="12" s="1"/>
  <c r="G523" i="12"/>
  <c r="C523" i="12" s="1"/>
  <c r="D523" i="12" s="1"/>
  <c r="G500" i="12"/>
  <c r="C500" i="12" s="1"/>
  <c r="D500" i="12" s="1"/>
  <c r="G633" i="12"/>
  <c r="C633" i="12" s="1"/>
  <c r="D633" i="12" s="1"/>
  <c r="G602" i="12"/>
  <c r="C602" i="12" s="1"/>
  <c r="D602" i="12" s="1"/>
  <c r="H602" i="12" s="1"/>
  <c r="G636" i="12"/>
  <c r="C636" i="12" s="1"/>
  <c r="D636" i="12" s="1"/>
  <c r="G605" i="12"/>
  <c r="C605" i="12" s="1"/>
  <c r="D605" i="12" s="1"/>
  <c r="H605" i="12" s="1"/>
  <c r="G535" i="12"/>
  <c r="C535" i="12" s="1"/>
  <c r="D535" i="12" s="1"/>
  <c r="G642" i="12"/>
  <c r="C642" i="12" s="1"/>
  <c r="D642" i="12" s="1"/>
  <c r="G595" i="12"/>
  <c r="C595" i="12" s="1"/>
  <c r="D595" i="12" s="1"/>
  <c r="G692" i="12"/>
  <c r="C692" i="12" s="1"/>
  <c r="D692" i="12" s="1"/>
  <c r="H692" i="12" s="1"/>
  <c r="AF692" i="12" s="1"/>
  <c r="G654" i="12"/>
  <c r="C654" i="12" s="1"/>
  <c r="D654" i="12" s="1"/>
  <c r="G694" i="12"/>
  <c r="C694" i="12" s="1"/>
  <c r="D694" i="12" s="1"/>
  <c r="G590" i="12"/>
  <c r="C590" i="12" s="1"/>
  <c r="D590" i="12" s="1"/>
  <c r="H590" i="12" s="1"/>
  <c r="G543" i="12"/>
  <c r="C543" i="12" s="1"/>
  <c r="D543" i="12" s="1"/>
  <c r="G521" i="12"/>
  <c r="C521" i="12" s="1"/>
  <c r="D521" i="12" s="1"/>
  <c r="G696" i="12"/>
  <c r="C696" i="12" s="1"/>
  <c r="D696" i="12" s="1"/>
  <c r="H696" i="12" s="1"/>
  <c r="AF696" i="12" s="1"/>
  <c r="G610" i="12"/>
  <c r="C610" i="12" s="1"/>
  <c r="D610" i="12" s="1"/>
  <c r="H610" i="12" s="1"/>
  <c r="G682" i="12"/>
  <c r="C682" i="12" s="1"/>
  <c r="D682" i="12" s="1"/>
  <c r="G604" i="12"/>
  <c r="C604" i="12" s="1"/>
  <c r="D604" i="12" s="1"/>
  <c r="G571" i="12"/>
  <c r="C571" i="12" s="1"/>
  <c r="D571" i="12" s="1"/>
  <c r="G697" i="12"/>
  <c r="C697" i="12" s="1"/>
  <c r="D697" i="12" s="1"/>
  <c r="G665" i="12"/>
  <c r="C665" i="12" s="1"/>
  <c r="D665" i="12" s="1"/>
  <c r="G645" i="12"/>
  <c r="C645" i="12" s="1"/>
  <c r="D645" i="12" s="1"/>
  <c r="G526" i="12"/>
  <c r="C526" i="12" s="1"/>
  <c r="D526" i="12" s="1"/>
  <c r="G509" i="12"/>
  <c r="C509" i="12" s="1"/>
  <c r="D509" i="12" s="1"/>
  <c r="H509" i="12" s="1"/>
  <c r="G628" i="12"/>
  <c r="C628" i="12" s="1"/>
  <c r="D628" i="12" s="1"/>
  <c r="G544" i="12"/>
  <c r="C544" i="12" s="1"/>
  <c r="D544" i="12" s="1"/>
  <c r="G528" i="12"/>
  <c r="C528" i="12" s="1"/>
  <c r="D528" i="12" s="1"/>
  <c r="G634" i="12"/>
  <c r="C634" i="12" s="1"/>
  <c r="D634" i="12" s="1"/>
  <c r="G584" i="12"/>
  <c r="C584" i="12" s="1"/>
  <c r="D584" i="12" s="1"/>
  <c r="G558" i="12"/>
  <c r="C558" i="12" s="1"/>
  <c r="D558" i="12" s="1"/>
  <c r="G630" i="12"/>
  <c r="C630" i="12" s="1"/>
  <c r="D630" i="12" s="1"/>
  <c r="H630" i="12" s="1"/>
  <c r="G588" i="12"/>
  <c r="C588" i="12" s="1"/>
  <c r="D588" i="12" s="1"/>
  <c r="G502" i="12"/>
  <c r="C502" i="12" s="1"/>
  <c r="D502" i="12" s="1"/>
  <c r="G637" i="12"/>
  <c r="C637" i="12" s="1"/>
  <c r="D637" i="12" s="1"/>
  <c r="G607" i="12"/>
  <c r="C607" i="12" s="1"/>
  <c r="D607" i="12" s="1"/>
  <c r="G527" i="12"/>
  <c r="C527" i="12" s="1"/>
  <c r="D527" i="12" s="1"/>
  <c r="G555" i="12"/>
  <c r="C555" i="12" s="1"/>
  <c r="D555" i="12" s="1"/>
  <c r="H555" i="12" s="1"/>
  <c r="G649" i="12"/>
  <c r="C649" i="12" s="1"/>
  <c r="D649" i="12" s="1"/>
  <c r="G691" i="12"/>
  <c r="C691" i="12" s="1"/>
  <c r="D691" i="12" s="1"/>
  <c r="H691" i="12" s="1"/>
  <c r="G683" i="12"/>
  <c r="C683" i="12" s="1"/>
  <c r="D683" i="12" s="1"/>
  <c r="G577" i="12"/>
  <c r="C577" i="12" s="1"/>
  <c r="D577" i="12" s="1"/>
  <c r="G657" i="12"/>
  <c r="C657" i="12" s="1"/>
  <c r="D657" i="12" s="1"/>
  <c r="G622" i="12"/>
  <c r="C622" i="12" s="1"/>
  <c r="D622" i="12" s="1"/>
  <c r="G593" i="12"/>
  <c r="C593" i="12" s="1"/>
  <c r="D593" i="12" s="1"/>
  <c r="G513" i="12"/>
  <c r="C513" i="12" s="1"/>
  <c r="D513" i="12" s="1"/>
  <c r="G617" i="12"/>
  <c r="C617" i="12" s="1"/>
  <c r="D617" i="12" s="1"/>
  <c r="G505" i="12"/>
  <c r="C505" i="12" s="1"/>
  <c r="D505" i="12" s="1"/>
  <c r="H505" i="12" s="1"/>
  <c r="G640" i="12"/>
  <c r="C640" i="12" s="1"/>
  <c r="D640" i="12" s="1"/>
  <c r="G533" i="12"/>
  <c r="C533" i="12" s="1"/>
  <c r="D533" i="12" s="1"/>
  <c r="H533" i="12" s="1"/>
  <c r="G560" i="12"/>
  <c r="C560" i="12" s="1"/>
  <c r="D560" i="12" s="1"/>
  <c r="H560" i="12" s="1"/>
  <c r="G603" i="12"/>
  <c r="C603" i="12" s="1"/>
  <c r="D603" i="12" s="1"/>
  <c r="G569" i="12"/>
  <c r="C569" i="12" s="1"/>
  <c r="D569" i="12" s="1"/>
  <c r="G661" i="12"/>
  <c r="C661" i="12" s="1"/>
  <c r="D661" i="12" s="1"/>
  <c r="G531" i="12"/>
  <c r="C531" i="12" s="1"/>
  <c r="D531" i="12" s="1"/>
  <c r="G656" i="12"/>
  <c r="C656" i="12" s="1"/>
  <c r="D656" i="12" s="1"/>
  <c r="G615" i="12"/>
  <c r="C615" i="12" s="1"/>
  <c r="D615" i="12" s="1"/>
  <c r="G573" i="12"/>
  <c r="C573" i="12" s="1"/>
  <c r="D573" i="12" s="1"/>
  <c r="H573" i="12" s="1"/>
  <c r="G673" i="12"/>
  <c r="C673" i="12" s="1"/>
  <c r="D673" i="12" s="1"/>
  <c r="G499" i="12"/>
  <c r="C499" i="12" s="1"/>
  <c r="D499" i="12" s="1"/>
  <c r="G668" i="12"/>
  <c r="C668" i="12" s="1"/>
  <c r="D668" i="12" s="1"/>
  <c r="G643" i="12"/>
  <c r="C643" i="12" s="1"/>
  <c r="D643" i="12" s="1"/>
  <c r="G686" i="12"/>
  <c r="C686" i="12" s="1"/>
  <c r="D686" i="12" s="1"/>
  <c r="G578" i="12"/>
  <c r="C578" i="12" s="1"/>
  <c r="D578" i="12" s="1"/>
  <c r="G681" i="12"/>
  <c r="C681" i="12" s="1"/>
  <c r="D681" i="12" s="1"/>
  <c r="G659" i="12"/>
  <c r="C659" i="12" s="1"/>
  <c r="D659" i="12" s="1"/>
  <c r="G539" i="12"/>
  <c r="C539" i="12" s="1"/>
  <c r="D539" i="12" s="1"/>
  <c r="G677" i="12"/>
  <c r="C677" i="12" s="1"/>
  <c r="D677" i="12" s="1"/>
  <c r="G669" i="12"/>
  <c r="C669" i="12" s="1"/>
  <c r="D669" i="12" s="1"/>
  <c r="G570" i="12"/>
  <c r="C570" i="12" s="1"/>
  <c r="D570" i="12" s="1"/>
  <c r="H570" i="12" s="1"/>
  <c r="AF570" i="12" s="1"/>
  <c r="G566" i="12"/>
  <c r="C566" i="12" s="1"/>
  <c r="D566" i="12" s="1"/>
  <c r="G675" i="12"/>
  <c r="C675" i="12" s="1"/>
  <c r="D675" i="12" s="1"/>
  <c r="H675" i="12" s="1"/>
  <c r="G621" i="12"/>
  <c r="C621" i="12" s="1"/>
  <c r="D621" i="12" s="1"/>
  <c r="G580" i="12"/>
  <c r="C580" i="12" s="1"/>
  <c r="D580" i="12" s="1"/>
  <c r="H580" i="12" s="1"/>
  <c r="G667" i="12"/>
  <c r="C667" i="12" s="1"/>
  <c r="D667" i="12" s="1"/>
  <c r="G651" i="12"/>
  <c r="C651" i="12" s="1"/>
  <c r="D651" i="12" s="1"/>
  <c r="G606" i="12"/>
  <c r="C606" i="12" s="1"/>
  <c r="D606" i="12" s="1"/>
  <c r="G653" i="12"/>
  <c r="C653" i="12" s="1"/>
  <c r="D653" i="12" s="1"/>
  <c r="H653" i="12" s="1"/>
  <c r="G688" i="12"/>
  <c r="C688" i="12" s="1"/>
  <c r="D688" i="12" s="1"/>
  <c r="G672" i="12"/>
  <c r="C672" i="12" s="1"/>
  <c r="D672" i="12" s="1"/>
  <c r="G594" i="12"/>
  <c r="C594" i="12" s="1"/>
  <c r="D594" i="12" s="1"/>
  <c r="G549" i="12"/>
  <c r="C549" i="12" s="1"/>
  <c r="D549" i="12" s="1"/>
  <c r="G626" i="12"/>
  <c r="C626" i="12" s="1"/>
  <c r="D626" i="12" s="1"/>
  <c r="G684" i="12"/>
  <c r="C684" i="12" s="1"/>
  <c r="D684" i="12" s="1"/>
  <c r="G627" i="12"/>
  <c r="C627" i="12" s="1"/>
  <c r="D627" i="12" s="1"/>
  <c r="H627" i="12" s="1"/>
  <c r="G536" i="12"/>
  <c r="C536" i="12" s="1"/>
  <c r="D536" i="12" s="1"/>
  <c r="G658" i="12"/>
  <c r="C658" i="12" s="1"/>
  <c r="D658" i="12" s="1"/>
  <c r="G613" i="12"/>
  <c r="C613" i="12" s="1"/>
  <c r="D613" i="12" s="1"/>
  <c r="G592" i="12"/>
  <c r="C592" i="12" s="1"/>
  <c r="D592" i="12" s="1"/>
  <c r="G485" i="12"/>
  <c r="C485" i="12" s="1"/>
  <c r="D485" i="12" s="1"/>
  <c r="G350" i="12"/>
  <c r="C350" i="12" s="1"/>
  <c r="D350" i="12" s="1"/>
  <c r="G318" i="12"/>
  <c r="C318" i="12" s="1"/>
  <c r="D318" i="12" s="1"/>
  <c r="G530" i="12"/>
  <c r="C530" i="12" s="1"/>
  <c r="D530" i="12" s="1"/>
  <c r="G458" i="12"/>
  <c r="C458" i="12" s="1"/>
  <c r="D458" i="12" s="1"/>
  <c r="G454" i="12"/>
  <c r="C454" i="12" s="1"/>
  <c r="D454" i="12" s="1"/>
  <c r="G417" i="12"/>
  <c r="C417" i="12" s="1"/>
  <c r="D417" i="12" s="1"/>
  <c r="G331" i="12"/>
  <c r="C331" i="12" s="1"/>
  <c r="D331" i="12" s="1"/>
  <c r="H331" i="12" s="1"/>
  <c r="G308" i="12"/>
  <c r="C308" i="12" s="1"/>
  <c r="D308" i="12" s="1"/>
  <c r="G562" i="12"/>
  <c r="C562" i="12" s="1"/>
  <c r="D562" i="12" s="1"/>
  <c r="G463" i="12"/>
  <c r="C463" i="12" s="1"/>
  <c r="D463" i="12" s="1"/>
  <c r="G425" i="12"/>
  <c r="C425" i="12" s="1"/>
  <c r="D425" i="12" s="1"/>
  <c r="G304" i="12"/>
  <c r="C304" i="12" s="1"/>
  <c r="D304" i="12" s="1"/>
  <c r="H304" i="12" s="1"/>
  <c r="G287" i="12"/>
  <c r="C287" i="12" s="1"/>
  <c r="D287" i="12" s="1"/>
  <c r="G524" i="12"/>
  <c r="C524" i="12" s="1"/>
  <c r="D524" i="12" s="1"/>
  <c r="G506" i="12"/>
  <c r="C506" i="12" s="1"/>
  <c r="D506" i="12" s="1"/>
  <c r="H506" i="12" s="1"/>
  <c r="AF506" i="12" s="1"/>
  <c r="G271" i="12"/>
  <c r="C271" i="12" s="1"/>
  <c r="D271" i="12" s="1"/>
  <c r="G469" i="12"/>
  <c r="C469" i="12" s="1"/>
  <c r="D469" i="12" s="1"/>
  <c r="G421" i="12"/>
  <c r="C421" i="12" s="1"/>
  <c r="D421" i="12" s="1"/>
  <c r="G353" i="12"/>
  <c r="C353" i="12" s="1"/>
  <c r="D353" i="12" s="1"/>
  <c r="G328" i="12"/>
  <c r="C328" i="12" s="1"/>
  <c r="D328" i="12" s="1"/>
  <c r="G277" i="12"/>
  <c r="C277" i="12" s="1"/>
  <c r="D277" i="12" s="1"/>
  <c r="G489" i="12"/>
  <c r="C489" i="12" s="1"/>
  <c r="D489" i="12" s="1"/>
  <c r="G532" i="12"/>
  <c r="C532" i="12" s="1"/>
  <c r="D532" i="12" s="1"/>
  <c r="G522" i="12"/>
  <c r="C522" i="12" s="1"/>
  <c r="D522" i="12" s="1"/>
  <c r="G465" i="12"/>
  <c r="C465" i="12" s="1"/>
  <c r="D465" i="12" s="1"/>
  <c r="G514" i="12"/>
  <c r="C514" i="12" s="1"/>
  <c r="D514" i="12" s="1"/>
  <c r="G481" i="12"/>
  <c r="C481" i="12" s="1"/>
  <c r="D481" i="12" s="1"/>
  <c r="G456" i="12"/>
  <c r="C456" i="12" s="1"/>
  <c r="D456" i="12" s="1"/>
  <c r="H456" i="12" s="1"/>
  <c r="G439" i="12"/>
  <c r="C439" i="12" s="1"/>
  <c r="D439" i="12" s="1"/>
  <c r="H439" i="12" s="1"/>
  <c r="AF439" i="12" s="1"/>
  <c r="G338" i="12"/>
  <c r="C338" i="12" s="1"/>
  <c r="D338" i="12" s="1"/>
  <c r="H338" i="12" s="1"/>
  <c r="G311" i="12"/>
  <c r="C311" i="12" s="1"/>
  <c r="D311" i="12" s="1"/>
  <c r="G434" i="12"/>
  <c r="C434" i="12" s="1"/>
  <c r="D434" i="12" s="1"/>
  <c r="G410" i="12"/>
  <c r="C410" i="12" s="1"/>
  <c r="D410" i="12" s="1"/>
  <c r="G365" i="12"/>
  <c r="C365" i="12" s="1"/>
  <c r="D365" i="12" s="1"/>
  <c r="G337" i="12"/>
  <c r="C337" i="12" s="1"/>
  <c r="D337" i="12" s="1"/>
  <c r="G307" i="12"/>
  <c r="C307" i="12" s="1"/>
  <c r="D307" i="12" s="1"/>
  <c r="G474" i="12"/>
  <c r="C474" i="12" s="1"/>
  <c r="D474" i="12" s="1"/>
  <c r="H474" i="12" s="1"/>
  <c r="G483" i="12"/>
  <c r="C483" i="12" s="1"/>
  <c r="D483" i="12" s="1"/>
  <c r="H483" i="12" s="1"/>
  <c r="AF483" i="12" s="1"/>
  <c r="G320" i="12"/>
  <c r="C320" i="12" s="1"/>
  <c r="D320" i="12" s="1"/>
  <c r="G315" i="12"/>
  <c r="C315" i="12" s="1"/>
  <c r="D315" i="12" s="1"/>
  <c r="H315" i="12" s="1"/>
  <c r="G312" i="12"/>
  <c r="C312" i="12" s="1"/>
  <c r="D312" i="12" s="1"/>
  <c r="H312" i="12" s="1"/>
  <c r="AF312" i="12" s="1"/>
  <c r="G464" i="12"/>
  <c r="C464" i="12" s="1"/>
  <c r="D464" i="12" s="1"/>
  <c r="G366" i="12"/>
  <c r="C366" i="12" s="1"/>
  <c r="D366" i="12" s="1"/>
  <c r="G296" i="12"/>
  <c r="C296" i="12" s="1"/>
  <c r="D296" i="12" s="1"/>
  <c r="G276" i="12"/>
  <c r="C276" i="12" s="1"/>
  <c r="D276" i="12" s="1"/>
  <c r="G429" i="12"/>
  <c r="C429" i="12" s="1"/>
  <c r="D429" i="12" s="1"/>
  <c r="G381" i="12"/>
  <c r="C381" i="12" s="1"/>
  <c r="D381" i="12" s="1"/>
  <c r="H381" i="12" s="1"/>
  <c r="G348" i="12"/>
  <c r="C348" i="12" s="1"/>
  <c r="D348" i="12" s="1"/>
  <c r="H348" i="12" s="1"/>
  <c r="G491" i="12"/>
  <c r="C491" i="12" s="1"/>
  <c r="D491" i="12" s="1"/>
  <c r="G394" i="12"/>
  <c r="C394" i="12" s="1"/>
  <c r="D394" i="12" s="1"/>
  <c r="H394" i="12" s="1"/>
  <c r="G305" i="12"/>
  <c r="C305" i="12" s="1"/>
  <c r="D305" i="12" s="1"/>
  <c r="G468" i="12"/>
  <c r="C468" i="12" s="1"/>
  <c r="D468" i="12" s="1"/>
  <c r="H468" i="12" s="1"/>
  <c r="AF468" i="12" s="1"/>
  <c r="G496" i="12"/>
  <c r="C496" i="12" s="1"/>
  <c r="D496" i="12" s="1"/>
  <c r="G427" i="12"/>
  <c r="C427" i="12" s="1"/>
  <c r="D427" i="12" s="1"/>
  <c r="G486" i="12"/>
  <c r="C486" i="12" s="1"/>
  <c r="D486" i="12" s="1"/>
  <c r="G472" i="12"/>
  <c r="C472" i="12" s="1"/>
  <c r="D472" i="12" s="1"/>
  <c r="G377" i="12"/>
  <c r="C377" i="12" s="1"/>
  <c r="D377" i="12" s="1"/>
  <c r="G330" i="12"/>
  <c r="C330" i="12" s="1"/>
  <c r="D330" i="12" s="1"/>
  <c r="G281" i="12"/>
  <c r="C281" i="12" s="1"/>
  <c r="D281" i="12" s="1"/>
  <c r="H281" i="12" s="1"/>
  <c r="G461" i="12"/>
  <c r="C461" i="12" s="1"/>
  <c r="D461" i="12" s="1"/>
  <c r="H461" i="12" s="1"/>
  <c r="G455" i="12"/>
  <c r="C455" i="12" s="1"/>
  <c r="D455" i="12" s="1"/>
  <c r="G423" i="12"/>
  <c r="C423" i="12" s="1"/>
  <c r="D423" i="12" s="1"/>
  <c r="G462" i="12"/>
  <c r="C462" i="12" s="1"/>
  <c r="D462" i="12" s="1"/>
  <c r="H462" i="12" s="1"/>
  <c r="G282" i="12"/>
  <c r="C282" i="12" s="1"/>
  <c r="D282" i="12" s="1"/>
  <c r="G490" i="12"/>
  <c r="C490" i="12" s="1"/>
  <c r="D490" i="12" s="1"/>
  <c r="G419" i="12"/>
  <c r="C419" i="12" s="1"/>
  <c r="D419" i="12" s="1"/>
  <c r="H419" i="12" s="1"/>
  <c r="G341" i="12"/>
  <c r="C341" i="12" s="1"/>
  <c r="D341" i="12" s="1"/>
  <c r="H341" i="12" s="1"/>
  <c r="G443" i="12"/>
  <c r="C443" i="12" s="1"/>
  <c r="D443" i="12" s="1"/>
  <c r="H443" i="12" s="1"/>
  <c r="G436" i="12"/>
  <c r="C436" i="12" s="1"/>
  <c r="D436" i="12" s="1"/>
  <c r="H436" i="12" s="1"/>
  <c r="G411" i="12"/>
  <c r="C411" i="12" s="1"/>
  <c r="D411" i="12" s="1"/>
  <c r="G380" i="12"/>
  <c r="C380" i="12" s="1"/>
  <c r="D380" i="12" s="1"/>
  <c r="H380" i="12" s="1"/>
  <c r="G345" i="12"/>
  <c r="C345" i="12" s="1"/>
  <c r="D345" i="12" s="1"/>
  <c r="H345" i="12" s="1"/>
  <c r="G430" i="12"/>
  <c r="C430" i="12" s="1"/>
  <c r="D430" i="12" s="1"/>
  <c r="G407" i="12"/>
  <c r="C407" i="12" s="1"/>
  <c r="D407" i="12" s="1"/>
  <c r="G302" i="12"/>
  <c r="C302" i="12" s="1"/>
  <c r="D302" i="12" s="1"/>
  <c r="G378" i="12"/>
  <c r="C378" i="12" s="1"/>
  <c r="D378" i="12" s="1"/>
  <c r="H378" i="12" s="1"/>
  <c r="G494" i="12"/>
  <c r="C494" i="12" s="1"/>
  <c r="D494" i="12" s="1"/>
  <c r="H494" i="12" s="1"/>
  <c r="G478" i="12"/>
  <c r="C478" i="12" s="1"/>
  <c r="D478" i="12" s="1"/>
  <c r="G442" i="12"/>
  <c r="C442" i="12" s="1"/>
  <c r="D442" i="12" s="1"/>
  <c r="G426" i="12"/>
  <c r="C426" i="12" s="1"/>
  <c r="D426" i="12" s="1"/>
  <c r="H426" i="12" s="1"/>
  <c r="G387" i="12"/>
  <c r="C387" i="12" s="1"/>
  <c r="D387" i="12" s="1"/>
  <c r="G371" i="12"/>
  <c r="C371" i="12" s="1"/>
  <c r="D371" i="12" s="1"/>
  <c r="G326" i="12"/>
  <c r="C326" i="12" s="1"/>
  <c r="D326" i="12" s="1"/>
  <c r="G298" i="12"/>
  <c r="C298" i="12" s="1"/>
  <c r="D298" i="12" s="1"/>
  <c r="G488" i="12"/>
  <c r="C488" i="12" s="1"/>
  <c r="D488" i="12" s="1"/>
  <c r="H488" i="12" s="1"/>
  <c r="G477" i="12"/>
  <c r="C477" i="12" s="1"/>
  <c r="D477" i="12" s="1"/>
  <c r="G413" i="12"/>
  <c r="C413" i="12" s="1"/>
  <c r="D413" i="12" s="1"/>
  <c r="H413" i="12" s="1"/>
  <c r="G354" i="12"/>
  <c r="C354" i="12" s="1"/>
  <c r="D354" i="12" s="1"/>
  <c r="H354" i="12" s="1"/>
  <c r="G283" i="12"/>
  <c r="C283" i="12" s="1"/>
  <c r="D283" i="12" s="1"/>
  <c r="H283" i="12" s="1"/>
  <c r="G467" i="12"/>
  <c r="C467" i="12" s="1"/>
  <c r="D467" i="12" s="1"/>
  <c r="G392" i="12"/>
  <c r="C392" i="12" s="1"/>
  <c r="D392" i="12" s="1"/>
  <c r="G321" i="12"/>
  <c r="C321" i="12" s="1"/>
  <c r="D321" i="12" s="1"/>
  <c r="G289" i="12"/>
  <c r="C289" i="12" s="1"/>
  <c r="D289" i="12" s="1"/>
  <c r="G480" i="12"/>
  <c r="C480" i="12" s="1"/>
  <c r="D480" i="12" s="1"/>
  <c r="G286" i="12"/>
  <c r="C286" i="12" s="1"/>
  <c r="D286" i="12" s="1"/>
  <c r="G440" i="12"/>
  <c r="C440" i="12" s="1"/>
  <c r="D440" i="12" s="1"/>
  <c r="G452" i="12"/>
  <c r="C452" i="12" s="1"/>
  <c r="D452" i="12" s="1"/>
  <c r="G473" i="12"/>
  <c r="C473" i="12" s="1"/>
  <c r="D473" i="12" s="1"/>
  <c r="G317" i="12"/>
  <c r="C317" i="12" s="1"/>
  <c r="D317" i="12" s="1"/>
  <c r="H317" i="12" s="1"/>
  <c r="G492" i="12"/>
  <c r="C492" i="12" s="1"/>
  <c r="D492" i="12" s="1"/>
  <c r="H492" i="12" s="1"/>
  <c r="G435" i="12"/>
  <c r="C435" i="12" s="1"/>
  <c r="D435" i="12" s="1"/>
  <c r="H435" i="12" s="1"/>
  <c r="G390" i="12"/>
  <c r="C390" i="12" s="1"/>
  <c r="D390" i="12" s="1"/>
  <c r="G299" i="12"/>
  <c r="C299" i="12" s="1"/>
  <c r="D299" i="12" s="1"/>
  <c r="G352" i="12"/>
  <c r="C352" i="12" s="1"/>
  <c r="D352" i="12" s="1"/>
  <c r="G408" i="12"/>
  <c r="C408" i="12" s="1"/>
  <c r="D408" i="12" s="1"/>
  <c r="G444" i="12"/>
  <c r="C444" i="12" s="1"/>
  <c r="D444" i="12" s="1"/>
  <c r="G453" i="12"/>
  <c r="C453" i="12" s="1"/>
  <c r="D453" i="12" s="1"/>
  <c r="G400" i="12"/>
  <c r="C400" i="12" s="1"/>
  <c r="D400" i="12" s="1"/>
  <c r="G327" i="12"/>
  <c r="C327" i="12" s="1"/>
  <c r="D327" i="12" s="1"/>
  <c r="G424" i="12"/>
  <c r="C424" i="12" s="1"/>
  <c r="D424" i="12" s="1"/>
  <c r="G420" i="12"/>
  <c r="C420" i="12" s="1"/>
  <c r="D420" i="12" s="1"/>
  <c r="G360" i="12"/>
  <c r="C360" i="12" s="1"/>
  <c r="D360" i="12" s="1"/>
  <c r="G275" i="12"/>
  <c r="C275" i="12" s="1"/>
  <c r="D275" i="12" s="1"/>
  <c r="G437" i="12"/>
  <c r="C437" i="12" s="1"/>
  <c r="D437" i="12" s="1"/>
  <c r="G319" i="12"/>
  <c r="C319" i="12" s="1"/>
  <c r="D319" i="12" s="1"/>
  <c r="G459" i="12"/>
  <c r="C459" i="12" s="1"/>
  <c r="D459" i="12" s="1"/>
  <c r="G357" i="12"/>
  <c r="C357" i="12" s="1"/>
  <c r="D357" i="12" s="1"/>
  <c r="G395" i="12"/>
  <c r="C395" i="12" s="1"/>
  <c r="D395" i="12" s="1"/>
  <c r="G285" i="12"/>
  <c r="C285" i="12" s="1"/>
  <c r="D285" i="12" s="1"/>
  <c r="G373" i="12"/>
  <c r="C373" i="12" s="1"/>
  <c r="D373" i="12" s="1"/>
  <c r="H373" i="12" s="1"/>
  <c r="AF373" i="12" s="1"/>
  <c r="G297" i="12"/>
  <c r="C297" i="12" s="1"/>
  <c r="D297" i="12" s="1"/>
  <c r="G313" i="12"/>
  <c r="C313" i="12" s="1"/>
  <c r="D313" i="12" s="1"/>
  <c r="G269" i="12"/>
  <c r="C269" i="12" s="1"/>
  <c r="D269" i="12" s="1"/>
  <c r="G466" i="12"/>
  <c r="C466" i="12" s="1"/>
  <c r="D466" i="12" s="1"/>
  <c r="G470" i="12"/>
  <c r="C470" i="12" s="1"/>
  <c r="D470" i="12" s="1"/>
  <c r="G389" i="12"/>
  <c r="C389" i="12" s="1"/>
  <c r="D389" i="12" s="1"/>
  <c r="G382" i="12"/>
  <c r="C382" i="12" s="1"/>
  <c r="D382" i="12" s="1"/>
  <c r="G344" i="12"/>
  <c r="C344" i="12" s="1"/>
  <c r="D344" i="12" s="1"/>
  <c r="H344" i="12" s="1"/>
  <c r="AF344" i="12" s="1"/>
  <c r="G422" i="12"/>
  <c r="C422" i="12" s="1"/>
  <c r="D422" i="12" s="1"/>
  <c r="G418" i="12"/>
  <c r="C418" i="12" s="1"/>
  <c r="D418" i="12" s="1"/>
  <c r="H418" i="12" s="1"/>
  <c r="AF418" i="12" s="1"/>
  <c r="G385" i="12"/>
  <c r="C385" i="12" s="1"/>
  <c r="D385" i="12" s="1"/>
  <c r="G339" i="12"/>
  <c r="C339" i="12" s="1"/>
  <c r="D339" i="12" s="1"/>
  <c r="G288" i="12"/>
  <c r="C288" i="12" s="1"/>
  <c r="D288" i="12" s="1"/>
  <c r="G445" i="12"/>
  <c r="C445" i="12" s="1"/>
  <c r="D445" i="12" s="1"/>
  <c r="G355" i="12"/>
  <c r="C355" i="12" s="1"/>
  <c r="D355" i="12" s="1"/>
  <c r="G325" i="12"/>
  <c r="C325" i="12" s="1"/>
  <c r="D325" i="12" s="1"/>
  <c r="G291" i="12"/>
  <c r="C291" i="12" s="1"/>
  <c r="D291" i="12" s="1"/>
  <c r="G391" i="12"/>
  <c r="C391" i="12" s="1"/>
  <c r="D391" i="12" s="1"/>
  <c r="G383" i="12"/>
  <c r="C383" i="12" s="1"/>
  <c r="D383" i="12" s="1"/>
  <c r="G295" i="12"/>
  <c r="C295" i="12" s="1"/>
  <c r="D295" i="12" s="1"/>
  <c r="G484" i="12"/>
  <c r="C484" i="12" s="1"/>
  <c r="D484" i="12" s="1"/>
  <c r="H484" i="12" s="1"/>
  <c r="G362" i="12"/>
  <c r="C362" i="12" s="1"/>
  <c r="D362" i="12" s="1"/>
  <c r="G274" i="12"/>
  <c r="C274" i="12" s="1"/>
  <c r="D274" i="12" s="1"/>
  <c r="G416" i="12"/>
  <c r="C416" i="12" s="1"/>
  <c r="D416" i="12" s="1"/>
  <c r="H416" i="12" s="1"/>
  <c r="AF416" i="12" s="1"/>
  <c r="G363" i="12"/>
  <c r="C363" i="12" s="1"/>
  <c r="D363" i="12" s="1"/>
  <c r="H363" i="12" s="1"/>
  <c r="G278" i="12"/>
  <c r="C278" i="12" s="1"/>
  <c r="D278" i="12" s="1"/>
  <c r="G376" i="12"/>
  <c r="C376" i="12" s="1"/>
  <c r="D376" i="12" s="1"/>
  <c r="G300" i="12"/>
  <c r="C300" i="12" s="1"/>
  <c r="D300" i="12" s="1"/>
  <c r="G482" i="12"/>
  <c r="C482" i="12" s="1"/>
  <c r="D482" i="12" s="1"/>
  <c r="G402" i="12"/>
  <c r="C402" i="12" s="1"/>
  <c r="D402" i="12" s="1"/>
  <c r="G451" i="12"/>
  <c r="C451" i="12" s="1"/>
  <c r="D451" i="12" s="1"/>
  <c r="G294" i="12"/>
  <c r="C294" i="12" s="1"/>
  <c r="D294" i="12" s="1"/>
  <c r="G405" i="12"/>
  <c r="C405" i="12" s="1"/>
  <c r="D405" i="12" s="1"/>
  <c r="G324" i="12"/>
  <c r="C324" i="12" s="1"/>
  <c r="D324" i="12" s="1"/>
  <c r="G448" i="12"/>
  <c r="C448" i="12" s="1"/>
  <c r="D448" i="12" s="1"/>
  <c r="G414" i="12"/>
  <c r="C414" i="12" s="1"/>
  <c r="D414" i="12" s="1"/>
  <c r="G361" i="12"/>
  <c r="C361" i="12" s="1"/>
  <c r="D361" i="12" s="1"/>
  <c r="G273" i="12"/>
  <c r="C273" i="12" s="1"/>
  <c r="D273" i="12" s="1"/>
  <c r="G412" i="12"/>
  <c r="C412" i="12" s="1"/>
  <c r="D412" i="12" s="1"/>
  <c r="G386" i="12"/>
  <c r="C386" i="12" s="1"/>
  <c r="D386" i="12" s="1"/>
  <c r="H386" i="12" s="1"/>
  <c r="G343" i="12"/>
  <c r="C343" i="12" s="1"/>
  <c r="D343" i="12" s="1"/>
  <c r="G334" i="12"/>
  <c r="C334" i="12" s="1"/>
  <c r="D334" i="12" s="1"/>
  <c r="G401" i="12"/>
  <c r="C401" i="12" s="1"/>
  <c r="D401" i="12" s="1"/>
  <c r="G279" i="12"/>
  <c r="C279" i="12" s="1"/>
  <c r="D279" i="12" s="1"/>
  <c r="G292" i="12"/>
  <c r="C292" i="12" s="1"/>
  <c r="D292" i="12" s="1"/>
  <c r="H292" i="12" s="1"/>
  <c r="G475" i="12"/>
  <c r="C475" i="12" s="1"/>
  <c r="D475" i="12" s="1"/>
  <c r="H475" i="12" s="1"/>
  <c r="G332" i="12"/>
  <c r="C332" i="12" s="1"/>
  <c r="D332" i="12" s="1"/>
  <c r="G406" i="12"/>
  <c r="C406" i="12" s="1"/>
  <c r="D406" i="12" s="1"/>
  <c r="G428" i="12"/>
  <c r="C428" i="12" s="1"/>
  <c r="D428" i="12" s="1"/>
  <c r="G364" i="12"/>
  <c r="C364" i="12" s="1"/>
  <c r="D364" i="12" s="1"/>
  <c r="G314" i="12"/>
  <c r="C314" i="12" s="1"/>
  <c r="D314" i="12" s="1"/>
  <c r="G409" i="12"/>
  <c r="C409" i="12" s="1"/>
  <c r="D409" i="12" s="1"/>
  <c r="G450" i="12"/>
  <c r="C450" i="12" s="1"/>
  <c r="D450" i="12" s="1"/>
  <c r="G336" i="12"/>
  <c r="C336" i="12" s="1"/>
  <c r="D336" i="12" s="1"/>
  <c r="G322" i="12"/>
  <c r="C322" i="12" s="1"/>
  <c r="D322" i="12" s="1"/>
  <c r="H322" i="12" s="1"/>
  <c r="G398" i="12"/>
  <c r="C398" i="12" s="1"/>
  <c r="D398" i="12" s="1"/>
  <c r="G349" i="12"/>
  <c r="C349" i="12" s="1"/>
  <c r="D349" i="12" s="1"/>
  <c r="G476" i="12"/>
  <c r="C476" i="12" s="1"/>
  <c r="D476" i="12" s="1"/>
  <c r="G284" i="12"/>
  <c r="C284" i="12" s="1"/>
  <c r="D284" i="12" s="1"/>
  <c r="H284" i="12" s="1"/>
  <c r="G374" i="12"/>
  <c r="C374" i="12" s="1"/>
  <c r="D374" i="12" s="1"/>
  <c r="G369" i="12"/>
  <c r="C369" i="12" s="1"/>
  <c r="D369" i="12" s="1"/>
  <c r="H369" i="12" s="1"/>
  <c r="G384" i="12"/>
  <c r="C384" i="12" s="1"/>
  <c r="D384" i="12" s="1"/>
  <c r="G433" i="12"/>
  <c r="C433" i="12" s="1"/>
  <c r="D433" i="12" s="1"/>
  <c r="G367" i="12"/>
  <c r="C367" i="12" s="1"/>
  <c r="D367" i="12" s="1"/>
  <c r="G370" i="12"/>
  <c r="C370" i="12" s="1"/>
  <c r="D370" i="12" s="1"/>
  <c r="G323" i="12"/>
  <c r="C323" i="12" s="1"/>
  <c r="D323" i="12" s="1"/>
  <c r="G460" i="12"/>
  <c r="C460" i="12" s="1"/>
  <c r="D460" i="12" s="1"/>
  <c r="G432" i="12"/>
  <c r="C432" i="12" s="1"/>
  <c r="D432" i="12" s="1"/>
  <c r="H432" i="12" s="1"/>
  <c r="G441" i="12"/>
  <c r="C441" i="12" s="1"/>
  <c r="D441" i="12" s="1"/>
  <c r="H441" i="12" s="1"/>
  <c r="G438" i="12"/>
  <c r="C438" i="12" s="1"/>
  <c r="D438" i="12" s="1"/>
  <c r="G479" i="12"/>
  <c r="C479" i="12" s="1"/>
  <c r="D479" i="12" s="1"/>
  <c r="G471" i="12"/>
  <c r="C471" i="12" s="1"/>
  <c r="D471" i="12" s="1"/>
  <c r="H471" i="12" s="1"/>
  <c r="G457" i="12"/>
  <c r="C457" i="12" s="1"/>
  <c r="D457" i="12" s="1"/>
  <c r="G431" i="12"/>
  <c r="C431" i="12" s="1"/>
  <c r="D431" i="12" s="1"/>
  <c r="H431" i="12" s="1"/>
  <c r="G388" i="12"/>
  <c r="C388" i="12" s="1"/>
  <c r="D388" i="12" s="1"/>
  <c r="G346" i="12"/>
  <c r="C346" i="12" s="1"/>
  <c r="D346" i="12" s="1"/>
  <c r="G342" i="12"/>
  <c r="C342" i="12" s="1"/>
  <c r="D342" i="12" s="1"/>
  <c r="H342" i="12" s="1"/>
  <c r="G449" i="12"/>
  <c r="C449" i="12" s="1"/>
  <c r="D449" i="12" s="1"/>
  <c r="G372" i="12"/>
  <c r="C372" i="12" s="1"/>
  <c r="D372" i="12" s="1"/>
  <c r="G356" i="12"/>
  <c r="C356" i="12" s="1"/>
  <c r="D356" i="12" s="1"/>
  <c r="G335" i="12"/>
  <c r="C335" i="12" s="1"/>
  <c r="D335" i="12" s="1"/>
  <c r="G272" i="12"/>
  <c r="C272" i="12" s="1"/>
  <c r="D272" i="12" s="1"/>
  <c r="H272" i="12" s="1"/>
  <c r="G404" i="12"/>
  <c r="C404" i="12" s="1"/>
  <c r="D404" i="12" s="1"/>
  <c r="G340" i="12"/>
  <c r="C340" i="12" s="1"/>
  <c r="D340" i="12" s="1"/>
  <c r="H340" i="12" s="1"/>
  <c r="G495" i="12"/>
  <c r="C495" i="12" s="1"/>
  <c r="D495" i="12" s="1"/>
  <c r="H495" i="12" s="1"/>
  <c r="G415" i="12"/>
  <c r="C415" i="12" s="1"/>
  <c r="D415" i="12" s="1"/>
  <c r="G347" i="12"/>
  <c r="C347" i="12" s="1"/>
  <c r="D347" i="12" s="1"/>
  <c r="H347" i="12" s="1"/>
  <c r="G393" i="12"/>
  <c r="C393" i="12" s="1"/>
  <c r="D393" i="12" s="1"/>
  <c r="G333" i="12"/>
  <c r="C333" i="12" s="1"/>
  <c r="D333" i="12" s="1"/>
  <c r="G329" i="12"/>
  <c r="C329" i="12" s="1"/>
  <c r="D329" i="12" s="1"/>
  <c r="G397" i="12"/>
  <c r="C397" i="12" s="1"/>
  <c r="D397" i="12" s="1"/>
  <c r="H397" i="12" s="1"/>
  <c r="G375" i="12"/>
  <c r="C375" i="12" s="1"/>
  <c r="D375" i="12" s="1"/>
  <c r="G306" i="12"/>
  <c r="C306" i="12" s="1"/>
  <c r="D306" i="12" s="1"/>
  <c r="G446" i="12"/>
  <c r="C446" i="12" s="1"/>
  <c r="D446" i="12" s="1"/>
  <c r="G403" i="12"/>
  <c r="C403" i="12" s="1"/>
  <c r="D403" i="12" s="1"/>
  <c r="H403" i="12" s="1"/>
  <c r="AF403" i="12" s="1"/>
  <c r="G368" i="12"/>
  <c r="C368" i="12" s="1"/>
  <c r="D368" i="12" s="1"/>
  <c r="H368" i="12" s="1"/>
  <c r="G359" i="12"/>
  <c r="C359" i="12" s="1"/>
  <c r="D359" i="12" s="1"/>
  <c r="G493" i="12"/>
  <c r="C493" i="12" s="1"/>
  <c r="D493" i="12" s="1"/>
  <c r="G379" i="12"/>
  <c r="C379" i="12" s="1"/>
  <c r="D379" i="12" s="1"/>
  <c r="G399" i="12"/>
  <c r="C399" i="12" s="1"/>
  <c r="D399" i="12" s="1"/>
  <c r="G487" i="12"/>
  <c r="C487" i="12" s="1"/>
  <c r="D487" i="12" s="1"/>
  <c r="G301" i="12"/>
  <c r="C301" i="12" s="1"/>
  <c r="D301" i="12" s="1"/>
  <c r="H301" i="12" s="1"/>
  <c r="G447" i="12"/>
  <c r="C447" i="12" s="1"/>
  <c r="D447" i="12" s="1"/>
  <c r="G396" i="12"/>
  <c r="C396" i="12" s="1"/>
  <c r="D396" i="12" s="1"/>
  <c r="H396" i="12" s="1"/>
  <c r="G358" i="12"/>
  <c r="C358" i="12" s="1"/>
  <c r="D358" i="12" s="1"/>
  <c r="H358" i="12" s="1"/>
  <c r="G351" i="12"/>
  <c r="C351" i="12" s="1"/>
  <c r="D351" i="12" s="1"/>
  <c r="G260" i="12"/>
  <c r="C260" i="12" s="1"/>
  <c r="D260" i="12" s="1"/>
  <c r="H260" i="12" s="1"/>
  <c r="G176" i="12"/>
  <c r="C176" i="12" s="1"/>
  <c r="D176" i="12" s="1"/>
  <c r="H176" i="12" s="1"/>
  <c r="G310" i="12"/>
  <c r="C310" i="12" s="1"/>
  <c r="D310" i="12" s="1"/>
  <c r="H310" i="12" s="1"/>
  <c r="G222" i="12"/>
  <c r="C222" i="12" s="1"/>
  <c r="D222" i="12" s="1"/>
  <c r="G268" i="12"/>
  <c r="C268" i="12" s="1"/>
  <c r="D268" i="12" s="1"/>
  <c r="G270" i="12"/>
  <c r="C270" i="12" s="1"/>
  <c r="D270" i="12" s="1"/>
  <c r="G134" i="12"/>
  <c r="C134" i="12" s="1"/>
  <c r="D134" i="12" s="1"/>
  <c r="G247" i="12"/>
  <c r="C247" i="12" s="1"/>
  <c r="D247" i="12" s="1"/>
  <c r="G303" i="12"/>
  <c r="C303" i="12" s="1"/>
  <c r="D303" i="12" s="1"/>
  <c r="G263" i="12"/>
  <c r="C263" i="12" s="1"/>
  <c r="D263" i="12" s="1"/>
  <c r="H263" i="12" s="1"/>
  <c r="G149" i="12"/>
  <c r="C149" i="12" s="1"/>
  <c r="D149" i="12" s="1"/>
  <c r="G250" i="12"/>
  <c r="C250" i="12" s="1"/>
  <c r="D250" i="12" s="1"/>
  <c r="H250" i="12" s="1"/>
  <c r="G309" i="12"/>
  <c r="C309" i="12" s="1"/>
  <c r="D309" i="12" s="1"/>
  <c r="H309" i="12" s="1"/>
  <c r="G221" i="12"/>
  <c r="C221" i="12" s="1"/>
  <c r="D221" i="12" s="1"/>
  <c r="G241" i="12"/>
  <c r="C241" i="12" s="1"/>
  <c r="D241" i="12" s="1"/>
  <c r="G267" i="12"/>
  <c r="C267" i="12" s="1"/>
  <c r="D267" i="12" s="1"/>
  <c r="G290" i="12"/>
  <c r="C290" i="12" s="1"/>
  <c r="D290" i="12" s="1"/>
  <c r="H290" i="12" s="1"/>
  <c r="G195" i="12"/>
  <c r="C195" i="12" s="1"/>
  <c r="D195" i="12" s="1"/>
  <c r="G151" i="12"/>
  <c r="C151" i="12" s="1"/>
  <c r="D151" i="12" s="1"/>
  <c r="G147" i="12"/>
  <c r="C147" i="12" s="1"/>
  <c r="D147" i="12" s="1"/>
  <c r="G140" i="12"/>
  <c r="C140" i="12" s="1"/>
  <c r="D140" i="12" s="1"/>
  <c r="H140" i="12" s="1"/>
  <c r="G234" i="12"/>
  <c r="C234" i="12" s="1"/>
  <c r="D234" i="12" s="1"/>
  <c r="H234" i="12" s="1"/>
  <c r="G280" i="12"/>
  <c r="C280" i="12" s="1"/>
  <c r="D280" i="12" s="1"/>
  <c r="G153" i="12"/>
  <c r="C153" i="12" s="1"/>
  <c r="D153" i="12" s="1"/>
  <c r="G201" i="12"/>
  <c r="C201" i="12" s="1"/>
  <c r="D201" i="12" s="1"/>
  <c r="H201" i="12" s="1"/>
  <c r="G316" i="12"/>
  <c r="C316" i="12" s="1"/>
  <c r="D316" i="12" s="1"/>
  <c r="G293" i="12"/>
  <c r="C293" i="12" s="1"/>
  <c r="D293" i="12" s="1"/>
  <c r="G256" i="12"/>
  <c r="C256" i="12" s="1"/>
  <c r="D256" i="12" s="1"/>
  <c r="G243" i="12"/>
  <c r="C243" i="12" s="1"/>
  <c r="D243" i="12" s="1"/>
  <c r="G245" i="12"/>
  <c r="C245" i="12" s="1"/>
  <c r="D245" i="12" s="1"/>
  <c r="G158" i="12"/>
  <c r="C158" i="12" s="1"/>
  <c r="D158" i="12" s="1"/>
  <c r="G227" i="12"/>
  <c r="C227" i="12" s="1"/>
  <c r="D227" i="12" s="1"/>
  <c r="G211" i="12"/>
  <c r="C211" i="12" s="1"/>
  <c r="D211" i="12" s="1"/>
  <c r="G170" i="12"/>
  <c r="C170" i="12" s="1"/>
  <c r="D170" i="12" s="1"/>
  <c r="G213" i="12"/>
  <c r="C213" i="12" s="1"/>
  <c r="D213" i="12" s="1"/>
  <c r="G136" i="12"/>
  <c r="C136" i="12" s="1"/>
  <c r="D136" i="12" s="1"/>
  <c r="G265" i="12"/>
  <c r="C265" i="12" s="1"/>
  <c r="D265" i="12" s="1"/>
  <c r="H265" i="12" s="1"/>
  <c r="G157" i="12"/>
  <c r="C157" i="12" s="1"/>
  <c r="D157" i="12" s="1"/>
  <c r="G258" i="12"/>
  <c r="C258" i="12" s="1"/>
  <c r="D258" i="12" s="1"/>
  <c r="H258" i="12" s="1"/>
  <c r="G257" i="12"/>
  <c r="C257" i="12" s="1"/>
  <c r="D257" i="12" s="1"/>
  <c r="G233" i="12"/>
  <c r="C233" i="12" s="1"/>
  <c r="D233" i="12" s="1"/>
  <c r="G231" i="12"/>
  <c r="C231" i="12" s="1"/>
  <c r="D231" i="12" s="1"/>
  <c r="G189" i="12"/>
  <c r="C189" i="12" s="1"/>
  <c r="D189" i="12" s="1"/>
  <c r="H189" i="12" s="1"/>
  <c r="G236" i="12"/>
  <c r="C236" i="12" s="1"/>
  <c r="D236" i="12" s="1"/>
  <c r="G188" i="12"/>
  <c r="C188" i="12" s="1"/>
  <c r="D188" i="12" s="1"/>
  <c r="H188" i="12" s="1"/>
  <c r="G184" i="12"/>
  <c r="C184" i="12" s="1"/>
  <c r="D184" i="12" s="1"/>
  <c r="G240" i="12"/>
  <c r="C240" i="12" s="1"/>
  <c r="D240" i="12" s="1"/>
  <c r="H240" i="12" s="1"/>
  <c r="AF240" i="12" s="1"/>
  <c r="G143" i="12"/>
  <c r="C143" i="12" s="1"/>
  <c r="D143" i="12" s="1"/>
  <c r="H143" i="12" s="1"/>
  <c r="G238" i="12"/>
  <c r="C238" i="12" s="1"/>
  <c r="D238" i="12" s="1"/>
  <c r="G159" i="12"/>
  <c r="C159" i="12" s="1"/>
  <c r="D159" i="12" s="1"/>
  <c r="G168" i="12"/>
  <c r="C168" i="12" s="1"/>
  <c r="D168" i="12" s="1"/>
  <c r="G154" i="12"/>
  <c r="C154" i="12" s="1"/>
  <c r="D154" i="12" s="1"/>
  <c r="G199" i="12"/>
  <c r="C199" i="12" s="1"/>
  <c r="D199" i="12" s="1"/>
  <c r="H199" i="12" s="1"/>
  <c r="G183" i="12"/>
  <c r="C183" i="12" s="1"/>
  <c r="D183" i="12" s="1"/>
  <c r="G259" i="12"/>
  <c r="C259" i="12" s="1"/>
  <c r="D259" i="12" s="1"/>
  <c r="G193" i="12"/>
  <c r="C193" i="12" s="1"/>
  <c r="D193" i="12" s="1"/>
  <c r="G202" i="12"/>
  <c r="C202" i="12" s="1"/>
  <c r="D202" i="12" s="1"/>
  <c r="H202" i="12" s="1"/>
  <c r="G205" i="12"/>
  <c r="C205" i="12" s="1"/>
  <c r="D205" i="12" s="1"/>
  <c r="G226" i="12"/>
  <c r="C226" i="12" s="1"/>
  <c r="D226" i="12" s="1"/>
  <c r="G141" i="12"/>
  <c r="C141" i="12" s="1"/>
  <c r="D141" i="12" s="1"/>
  <c r="G264" i="12"/>
  <c r="C264" i="12" s="1"/>
  <c r="D264" i="12" s="1"/>
  <c r="G173" i="12"/>
  <c r="C173" i="12" s="1"/>
  <c r="D173" i="12" s="1"/>
  <c r="G161" i="12"/>
  <c r="C161" i="12" s="1"/>
  <c r="D161" i="12" s="1"/>
  <c r="G212" i="12"/>
  <c r="C212" i="12" s="1"/>
  <c r="D212" i="12" s="1"/>
  <c r="G190" i="12"/>
  <c r="C190" i="12" s="1"/>
  <c r="D190" i="12" s="1"/>
  <c r="G220" i="12"/>
  <c r="C220" i="12" s="1"/>
  <c r="D220" i="12" s="1"/>
  <c r="H220" i="12" s="1"/>
  <c r="G181" i="12"/>
  <c r="C181" i="12" s="1"/>
  <c r="D181" i="12" s="1"/>
  <c r="H181" i="12" s="1"/>
  <c r="G171" i="12"/>
  <c r="C171" i="12" s="1"/>
  <c r="D171" i="12" s="1"/>
  <c r="G230" i="12"/>
  <c r="C230" i="12" s="1"/>
  <c r="D230" i="12" s="1"/>
  <c r="G174" i="12"/>
  <c r="C174" i="12" s="1"/>
  <c r="D174" i="12" s="1"/>
  <c r="G133" i="12"/>
  <c r="C133" i="12" s="1"/>
  <c r="D133" i="12" s="1"/>
  <c r="H133" i="12" s="1"/>
  <c r="G229" i="12"/>
  <c r="C229" i="12" s="1"/>
  <c r="D229" i="12" s="1"/>
  <c r="G209" i="12"/>
  <c r="C209" i="12" s="1"/>
  <c r="D209" i="12" s="1"/>
  <c r="G167" i="12"/>
  <c r="C167" i="12" s="1"/>
  <c r="D167" i="12" s="1"/>
  <c r="G248" i="12"/>
  <c r="C248" i="12" s="1"/>
  <c r="D248" i="12" s="1"/>
  <c r="G164" i="12"/>
  <c r="C164" i="12" s="1"/>
  <c r="D164" i="12" s="1"/>
  <c r="G252" i="12"/>
  <c r="C252" i="12" s="1"/>
  <c r="D252" i="12" s="1"/>
  <c r="G146" i="12"/>
  <c r="C146" i="12" s="1"/>
  <c r="D146" i="12" s="1"/>
  <c r="G262" i="12"/>
  <c r="C262" i="12" s="1"/>
  <c r="D262" i="12" s="1"/>
  <c r="G217" i="12"/>
  <c r="C217" i="12" s="1"/>
  <c r="D217" i="12" s="1"/>
  <c r="H217" i="12" s="1"/>
  <c r="G200" i="12"/>
  <c r="C200" i="12" s="1"/>
  <c r="D200" i="12" s="1"/>
  <c r="H200" i="12" s="1"/>
  <c r="G186" i="12"/>
  <c r="C186" i="12" s="1"/>
  <c r="D186" i="12" s="1"/>
  <c r="H186" i="12" s="1"/>
  <c r="G180" i="12"/>
  <c r="C180" i="12" s="1"/>
  <c r="D180" i="12" s="1"/>
  <c r="H180" i="12" s="1"/>
  <c r="G166" i="12"/>
  <c r="C166" i="12" s="1"/>
  <c r="D166" i="12" s="1"/>
  <c r="H166" i="12" s="1"/>
  <c r="G206" i="12"/>
  <c r="C206" i="12" s="1"/>
  <c r="D206" i="12" s="1"/>
  <c r="G197" i="12"/>
  <c r="C197" i="12" s="1"/>
  <c r="D197" i="12" s="1"/>
  <c r="G242" i="12"/>
  <c r="C242" i="12" s="1"/>
  <c r="D242" i="12" s="1"/>
  <c r="G196" i="12"/>
  <c r="C196" i="12" s="1"/>
  <c r="D196" i="12" s="1"/>
  <c r="H196" i="12" s="1"/>
  <c r="AF196" i="12" s="1"/>
  <c r="G145" i="12"/>
  <c r="C145" i="12" s="1"/>
  <c r="D145" i="12" s="1"/>
  <c r="G244" i="12"/>
  <c r="C244" i="12" s="1"/>
  <c r="D244" i="12" s="1"/>
  <c r="G225" i="12"/>
  <c r="C225" i="12" s="1"/>
  <c r="D225" i="12" s="1"/>
  <c r="G254" i="12"/>
  <c r="C254" i="12" s="1"/>
  <c r="D254" i="12" s="1"/>
  <c r="G235" i="12"/>
  <c r="C235" i="12" s="1"/>
  <c r="D235" i="12" s="1"/>
  <c r="G165" i="12"/>
  <c r="C165" i="12" s="1"/>
  <c r="D165" i="12" s="1"/>
  <c r="G179" i="12"/>
  <c r="C179" i="12" s="1"/>
  <c r="D179" i="12" s="1"/>
  <c r="G246" i="12"/>
  <c r="C246" i="12" s="1"/>
  <c r="D246" i="12" s="1"/>
  <c r="G214" i="12"/>
  <c r="C214" i="12" s="1"/>
  <c r="D214" i="12" s="1"/>
  <c r="G137" i="12"/>
  <c r="C137" i="12" s="1"/>
  <c r="D137" i="12" s="1"/>
  <c r="G261" i="12"/>
  <c r="C261" i="12" s="1"/>
  <c r="D261" i="12" s="1"/>
  <c r="G253" i="12"/>
  <c r="C253" i="12" s="1"/>
  <c r="D253" i="12" s="1"/>
  <c r="G194" i="12"/>
  <c r="C194" i="12" s="1"/>
  <c r="D194" i="12" s="1"/>
  <c r="H194" i="12" s="1"/>
  <c r="AF194" i="12" s="1"/>
  <c r="G178" i="12"/>
  <c r="C178" i="12" s="1"/>
  <c r="D178" i="12" s="1"/>
  <c r="G160" i="12"/>
  <c r="C160" i="12" s="1"/>
  <c r="D160" i="12" s="1"/>
  <c r="G255" i="12"/>
  <c r="C255" i="12" s="1"/>
  <c r="D255" i="12" s="1"/>
  <c r="H255" i="12" s="1"/>
  <c r="AF255" i="12" s="1"/>
  <c r="G142" i="12"/>
  <c r="C142" i="12" s="1"/>
  <c r="D142" i="12" s="1"/>
  <c r="G203" i="12"/>
  <c r="C203" i="12" s="1"/>
  <c r="D203" i="12" s="1"/>
  <c r="G192" i="12"/>
  <c r="C192" i="12" s="1"/>
  <c r="D192" i="12" s="1"/>
  <c r="G172" i="12"/>
  <c r="C172" i="12" s="1"/>
  <c r="D172" i="12" s="1"/>
  <c r="G218" i="12"/>
  <c r="C218" i="12" s="1"/>
  <c r="D218" i="12" s="1"/>
  <c r="G239" i="12"/>
  <c r="C239" i="12" s="1"/>
  <c r="D239" i="12" s="1"/>
  <c r="G251" i="12"/>
  <c r="C251" i="12" s="1"/>
  <c r="D251" i="12" s="1"/>
  <c r="G207" i="12"/>
  <c r="C207" i="12" s="1"/>
  <c r="D207" i="12" s="1"/>
  <c r="G198" i="12"/>
  <c r="C198" i="12" s="1"/>
  <c r="D198" i="12" s="1"/>
  <c r="G135" i="12"/>
  <c r="C135" i="12" s="1"/>
  <c r="D135" i="12" s="1"/>
  <c r="G208" i="12"/>
  <c r="C208" i="12" s="1"/>
  <c r="D208" i="12" s="1"/>
  <c r="G266" i="12"/>
  <c r="C266" i="12" s="1"/>
  <c r="D266" i="12" s="1"/>
  <c r="G232" i="12"/>
  <c r="C232" i="12" s="1"/>
  <c r="D232" i="12" s="1"/>
  <c r="G177" i="12"/>
  <c r="C177" i="12" s="1"/>
  <c r="D177" i="12" s="1"/>
  <c r="G182" i="12"/>
  <c r="C182" i="12" s="1"/>
  <c r="D182" i="12" s="1"/>
  <c r="H182" i="12" s="1"/>
  <c r="AF182" i="12" s="1"/>
  <c r="G249" i="12"/>
  <c r="C249" i="12" s="1"/>
  <c r="D249" i="12" s="1"/>
  <c r="G224" i="12"/>
  <c r="C224" i="12" s="1"/>
  <c r="D224" i="12" s="1"/>
  <c r="H224" i="12" s="1"/>
  <c r="G169" i="12"/>
  <c r="C169" i="12" s="1"/>
  <c r="D169" i="12" s="1"/>
  <c r="G150" i="12"/>
  <c r="C150" i="12" s="1"/>
  <c r="D150" i="12" s="1"/>
  <c r="G144" i="12"/>
  <c r="C144" i="12" s="1"/>
  <c r="D144" i="12" s="1"/>
  <c r="G155" i="12"/>
  <c r="C155" i="12" s="1"/>
  <c r="D155" i="12" s="1"/>
  <c r="G216" i="12"/>
  <c r="C216" i="12" s="1"/>
  <c r="D216" i="12" s="1"/>
  <c r="G191" i="12"/>
  <c r="C191" i="12" s="1"/>
  <c r="D191" i="12" s="1"/>
  <c r="F10" i="12"/>
  <c r="G237" i="12"/>
  <c r="C237" i="12" s="1"/>
  <c r="D237" i="12" s="1"/>
  <c r="G187" i="12"/>
  <c r="C187" i="12" s="1"/>
  <c r="D187" i="12" s="1"/>
  <c r="G175" i="12"/>
  <c r="C175" i="12" s="1"/>
  <c r="D175" i="12" s="1"/>
  <c r="G162" i="12"/>
  <c r="C162" i="12" s="1"/>
  <c r="D162" i="12" s="1"/>
  <c r="G210" i="12"/>
  <c r="C210" i="12" s="1"/>
  <c r="D210" i="12" s="1"/>
  <c r="G156" i="12"/>
  <c r="C156" i="12" s="1"/>
  <c r="D156" i="12" s="1"/>
  <c r="G148" i="12"/>
  <c r="C148" i="12" s="1"/>
  <c r="D148" i="12" s="1"/>
  <c r="G228" i="12"/>
  <c r="C228" i="12" s="1"/>
  <c r="D228" i="12" s="1"/>
  <c r="G215" i="12"/>
  <c r="C215" i="12" s="1"/>
  <c r="D215" i="12" s="1"/>
  <c r="G204" i="12"/>
  <c r="C204" i="12" s="1"/>
  <c r="D204" i="12" s="1"/>
  <c r="G152" i="12"/>
  <c r="C152" i="12" s="1"/>
  <c r="D152" i="12" s="1"/>
  <c r="F20" i="12"/>
  <c r="C21" i="12"/>
  <c r="F29" i="12"/>
  <c r="F22" i="12"/>
  <c r="C38" i="12"/>
  <c r="G219" i="12"/>
  <c r="C219" i="12" s="1"/>
  <c r="D219" i="12" s="1"/>
  <c r="G185" i="12"/>
  <c r="C185" i="12" s="1"/>
  <c r="D185" i="12" s="1"/>
  <c r="G163" i="12"/>
  <c r="C163" i="12" s="1"/>
  <c r="D163" i="12" s="1"/>
  <c r="G139" i="12"/>
  <c r="C139" i="12" s="1"/>
  <c r="D139" i="12" s="1"/>
  <c r="G223" i="12"/>
  <c r="C223" i="12" s="1"/>
  <c r="D223" i="12" s="1"/>
  <c r="X387" i="12"/>
  <c r="G138" i="12"/>
  <c r="C138" i="12" s="1"/>
  <c r="D138" i="12" s="1"/>
  <c r="C25" i="12"/>
  <c r="C44" i="12"/>
  <c r="C117" i="12" s="1"/>
  <c r="C123" i="12" l="1"/>
  <c r="F99" i="7"/>
  <c r="C33" i="12" s="1"/>
  <c r="D81" i="7"/>
  <c r="D84" i="7" s="1"/>
  <c r="C119" i="12"/>
  <c r="AF2125" i="12"/>
  <c r="AF1214" i="12"/>
  <c r="AF1766" i="12"/>
  <c r="AF3112" i="12"/>
  <c r="H2096" i="12"/>
  <c r="AF2096" i="12" s="1"/>
  <c r="H717" i="12"/>
  <c r="AF717" i="12" s="1"/>
  <c r="H1942" i="12"/>
  <c r="AF1942" i="12" s="1"/>
  <c r="H2148" i="12"/>
  <c r="AF2148" i="12" s="1"/>
  <c r="H1924" i="12"/>
  <c r="AF1924" i="12" s="1"/>
  <c r="H1882" i="12"/>
  <c r="AF1882" i="12" s="1"/>
  <c r="H3015" i="12"/>
  <c r="AF3015" i="12" s="1"/>
  <c r="H499" i="12"/>
  <c r="AF499" i="12" s="1"/>
  <c r="H1989" i="12"/>
  <c r="AF1989" i="12" s="1"/>
  <c r="H257" i="12"/>
  <c r="AF257" i="12" s="1"/>
  <c r="H2288" i="12"/>
  <c r="AF2288" i="12" s="1"/>
  <c r="H1637" i="12"/>
  <c r="AF1637" i="12" s="1"/>
  <c r="H1071" i="12"/>
  <c r="AF1071" i="12" s="1"/>
  <c r="H768" i="12"/>
  <c r="AF768" i="12" s="1"/>
  <c r="H2109" i="12"/>
  <c r="AF2109" i="12" s="1"/>
  <c r="H2479" i="12"/>
  <c r="AF2479" i="12" s="1"/>
  <c r="H1436" i="12"/>
  <c r="AF1436" i="12" s="1"/>
  <c r="H568" i="12"/>
  <c r="AF568" i="12" s="1"/>
  <c r="H896" i="12"/>
  <c r="AF896" i="12" s="1"/>
  <c r="AF2060" i="12"/>
  <c r="AF2266" i="12"/>
  <c r="AF2499" i="12"/>
  <c r="AF1205" i="12"/>
  <c r="AF2458" i="12"/>
  <c r="AF3565" i="12"/>
  <c r="AF1609" i="12"/>
  <c r="AF1904" i="12"/>
  <c r="AF2069" i="12"/>
  <c r="AF397" i="12"/>
  <c r="AF1111" i="12"/>
  <c r="AF1450" i="12"/>
  <c r="H444" i="12"/>
  <c r="AF444" i="12" s="1"/>
  <c r="H195" i="12"/>
  <c r="AF195" i="12" s="1"/>
  <c r="H134" i="12"/>
  <c r="AF134" i="12" s="1"/>
  <c r="H790" i="12"/>
  <c r="AF790" i="12" s="1"/>
  <c r="H777" i="12"/>
  <c r="AF777" i="12" s="1"/>
  <c r="H1163" i="12"/>
  <c r="AF1163" i="12" s="1"/>
  <c r="H1642" i="12"/>
  <c r="AF1642" i="12" s="1"/>
  <c r="H512" i="12"/>
  <c r="AF512" i="12" s="1"/>
  <c r="H884" i="12"/>
  <c r="AF884" i="12" s="1"/>
  <c r="H719" i="12"/>
  <c r="AF719" i="12" s="1"/>
  <c r="H614" i="12"/>
  <c r="AF614" i="12" s="1"/>
  <c r="H1109" i="12"/>
  <c r="AF1109" i="12" s="1"/>
  <c r="H173" i="12"/>
  <c r="AF173" i="12" s="1"/>
  <c r="H521" i="12"/>
  <c r="AF521" i="12" s="1"/>
  <c r="H825" i="12"/>
  <c r="AF825" i="12" s="1"/>
  <c r="H932" i="12"/>
  <c r="AF932" i="12" s="1"/>
  <c r="H1084" i="12"/>
  <c r="AF1084" i="12" s="1"/>
  <c r="H493" i="12"/>
  <c r="AF493" i="12" s="1"/>
  <c r="H778" i="12"/>
  <c r="AF778" i="12" s="1"/>
  <c r="H708" i="12"/>
  <c r="AF708" i="12" s="1"/>
  <c r="H993" i="12"/>
  <c r="AF993" i="12" s="1"/>
  <c r="H1145" i="12"/>
  <c r="AF1145" i="12" s="1"/>
  <c r="H903" i="12"/>
  <c r="AF903" i="12" s="1"/>
  <c r="H491" i="12"/>
  <c r="AF491" i="12" s="1"/>
  <c r="H507" i="12"/>
  <c r="AF507" i="12" s="1"/>
  <c r="H641" i="12"/>
  <c r="AF641" i="12" s="1"/>
  <c r="H769" i="12"/>
  <c r="AF769" i="12" s="1"/>
  <c r="H922" i="12"/>
  <c r="AF922" i="12" s="1"/>
  <c r="H1414" i="12"/>
  <c r="AF1414" i="12" s="1"/>
  <c r="H351" i="12"/>
  <c r="AF351" i="12" s="1"/>
  <c r="H420" i="12"/>
  <c r="AF420" i="12" s="1"/>
  <c r="H430" i="12"/>
  <c r="AF430" i="12" s="1"/>
  <c r="H664" i="12"/>
  <c r="AF664" i="12" s="1"/>
  <c r="H765" i="12"/>
  <c r="AF765" i="12" s="1"/>
  <c r="H1463" i="12"/>
  <c r="AF1463" i="12" s="1"/>
  <c r="H165" i="12"/>
  <c r="AF165" i="12" s="1"/>
  <c r="H1002" i="12"/>
  <c r="AF1002" i="12" s="1"/>
  <c r="H1192" i="12"/>
  <c r="AF1192" i="12" s="1"/>
  <c r="H404" i="12"/>
  <c r="AF404" i="12" s="1"/>
  <c r="H697" i="12"/>
  <c r="AF697" i="12" s="1"/>
  <c r="H591" i="12"/>
  <c r="AF591" i="12" s="1"/>
  <c r="H233" i="12"/>
  <c r="AF233" i="12" s="1"/>
  <c r="H732" i="12"/>
  <c r="AF732" i="12" s="1"/>
  <c r="H780" i="12"/>
  <c r="AF780" i="12" s="1"/>
  <c r="H1399" i="12"/>
  <c r="AF1399" i="12" s="1"/>
  <c r="H1843" i="12"/>
  <c r="AF1843" i="12" s="1"/>
  <c r="H236" i="12"/>
  <c r="AF236" i="12" s="1"/>
  <c r="H447" i="12"/>
  <c r="AF447" i="12" s="1"/>
  <c r="H371" i="12"/>
  <c r="AF371" i="12" s="1"/>
  <c r="H335" i="12"/>
  <c r="AF335" i="12" s="1"/>
  <c r="H227" i="12"/>
  <c r="AF227" i="12" s="1"/>
  <c r="H225" i="12"/>
  <c r="AF225" i="12" s="1"/>
  <c r="H1233" i="12"/>
  <c r="AF1233" i="12" s="1"/>
  <c r="AF589" i="12"/>
  <c r="H1821" i="12"/>
  <c r="AF1821" i="12" s="1"/>
  <c r="H1785" i="12"/>
  <c r="AF1785" i="12" s="1"/>
  <c r="H2270" i="12"/>
  <c r="AF2270" i="12" s="1"/>
  <c r="H2322" i="12"/>
  <c r="AF2322" i="12" s="1"/>
  <c r="H2481" i="12"/>
  <c r="AF2481" i="12" s="1"/>
  <c r="AF1081" i="12"/>
  <c r="H1582" i="12"/>
  <c r="AF1582" i="12" s="1"/>
  <c r="H2038" i="12"/>
  <c r="AF2038" i="12" s="1"/>
  <c r="AF561" i="12"/>
  <c r="AF1180" i="12"/>
  <c r="AF1264" i="12"/>
  <c r="H1487" i="12"/>
  <c r="AF1487" i="12" s="1"/>
  <c r="AF1673" i="12"/>
  <c r="H1442" i="12"/>
  <c r="AF1442" i="12" s="1"/>
  <c r="AF1684" i="12"/>
  <c r="H1711" i="12"/>
  <c r="AF1711" i="12" s="1"/>
  <c r="H1975" i="12"/>
  <c r="AF1975" i="12" s="1"/>
  <c r="H2223" i="12"/>
  <c r="AF2223" i="12" s="1"/>
  <c r="H2726" i="12"/>
  <c r="AF2726" i="12" s="1"/>
  <c r="AF505" i="12"/>
  <c r="AF1095" i="12"/>
  <c r="AF1138" i="12"/>
  <c r="AF461" i="12"/>
  <c r="AF503" i="12"/>
  <c r="H1004" i="12"/>
  <c r="AF1004" i="12" s="1"/>
  <c r="AF1742" i="12"/>
  <c r="H2368" i="12"/>
  <c r="AF2368" i="12" s="1"/>
  <c r="H1490" i="12"/>
  <c r="AF1490" i="12" s="1"/>
  <c r="AF710" i="12"/>
  <c r="AF1055" i="12"/>
  <c r="H995" i="12"/>
  <c r="AF995" i="12" s="1"/>
  <c r="AF1044" i="12"/>
  <c r="AF1419" i="12"/>
  <c r="AF845" i="12"/>
  <c r="H1078" i="12"/>
  <c r="AF1078" i="12" s="1"/>
  <c r="AF1581" i="12"/>
  <c r="H2444" i="12"/>
  <c r="AF2444" i="12" s="1"/>
  <c r="H1339" i="12"/>
  <c r="AF1339" i="12" s="1"/>
  <c r="H1472" i="12"/>
  <c r="AF1472" i="12" s="1"/>
  <c r="H1422" i="12"/>
  <c r="AF1422" i="12" s="1"/>
  <c r="H1687" i="12"/>
  <c r="AF1687" i="12" s="1"/>
  <c r="H1798" i="12"/>
  <c r="AF1798" i="12" s="1"/>
  <c r="AF610" i="12"/>
  <c r="AF509" i="12"/>
  <c r="H2632" i="12"/>
  <c r="AF2632" i="12" s="1"/>
  <c r="H2811" i="12"/>
  <c r="AF2811" i="12" s="1"/>
  <c r="AF495" i="12"/>
  <c r="AF675" i="12"/>
  <c r="AF900" i="12"/>
  <c r="H1716" i="12"/>
  <c r="AF1716" i="12" s="1"/>
  <c r="AF304" i="12"/>
  <c r="H1256" i="12"/>
  <c r="AF1256" i="12" s="1"/>
  <c r="H1991" i="12"/>
  <c r="AF1991" i="12" s="1"/>
  <c r="H3682" i="12"/>
  <c r="AF3682" i="12" s="1"/>
  <c r="AF574" i="12"/>
  <c r="H1407" i="12"/>
  <c r="AF1407" i="12" s="1"/>
  <c r="H1828" i="12"/>
  <c r="AF1828" i="12" s="1"/>
  <c r="H2361" i="12"/>
  <c r="AF2361" i="12" s="1"/>
  <c r="H2995" i="12"/>
  <c r="AF2995" i="12" s="1"/>
  <c r="H3722" i="12"/>
  <c r="AF3722" i="12" s="1"/>
  <c r="H3709" i="12"/>
  <c r="AF3709" i="12" s="1"/>
  <c r="AF1928" i="12"/>
  <c r="H3434" i="12"/>
  <c r="AF3434" i="12" s="1"/>
  <c r="H3802" i="12"/>
  <c r="AF3802" i="12" s="1"/>
  <c r="AF2289" i="12"/>
  <c r="AF2391" i="12"/>
  <c r="AF2415" i="12"/>
  <c r="H2789" i="12"/>
  <c r="AF2789" i="12" s="1"/>
  <c r="H3467" i="12"/>
  <c r="AF3467" i="12" s="1"/>
  <c r="H2661" i="12"/>
  <c r="AF2661" i="12" s="1"/>
  <c r="H2794" i="12"/>
  <c r="AF2794" i="12" s="1"/>
  <c r="H3701" i="12"/>
  <c r="AF3701" i="12" s="1"/>
  <c r="H2959" i="12"/>
  <c r="AF2959" i="12" s="1"/>
  <c r="H3749" i="12"/>
  <c r="AF3749" i="12" s="1"/>
  <c r="AF1983" i="12"/>
  <c r="AF2095" i="12"/>
  <c r="AF2286" i="12"/>
  <c r="AF2243" i="12"/>
  <c r="H2490" i="12"/>
  <c r="AF2490" i="12" s="1"/>
  <c r="AF2955" i="12"/>
  <c r="AF1734" i="12"/>
  <c r="AF1958" i="12"/>
  <c r="H2765" i="12"/>
  <c r="AF2765" i="12" s="1"/>
  <c r="H2899" i="12"/>
  <c r="AF2899" i="12" s="1"/>
  <c r="H3480" i="12"/>
  <c r="AF3480" i="12" s="1"/>
  <c r="H3751" i="12"/>
  <c r="AF3751" i="12" s="1"/>
  <c r="H3680" i="12"/>
  <c r="AF3680" i="12" s="1"/>
  <c r="H2866" i="12"/>
  <c r="AF2866" i="12" s="1"/>
  <c r="H2907" i="12"/>
  <c r="AF2907" i="12" s="1"/>
  <c r="H3040" i="12"/>
  <c r="AF3040" i="12" s="1"/>
  <c r="H3521" i="12"/>
  <c r="AF3521" i="12" s="1"/>
  <c r="H3779" i="12"/>
  <c r="AF3779" i="12" s="1"/>
  <c r="AF2303" i="12"/>
  <c r="AF2617" i="12"/>
  <c r="AF2779" i="12"/>
  <c r="H3410" i="12"/>
  <c r="AF3410" i="12" s="1"/>
  <c r="H2769" i="12"/>
  <c r="AF2769" i="12" s="1"/>
  <c r="H2933" i="12"/>
  <c r="AF2933" i="12" s="1"/>
  <c r="AF3063" i="12"/>
  <c r="H3822" i="12"/>
  <c r="AF3822" i="12" s="1"/>
  <c r="H3736" i="12"/>
  <c r="AF3736" i="12" s="1"/>
  <c r="H2346" i="12"/>
  <c r="AF2346" i="12" s="1"/>
  <c r="H2630" i="12"/>
  <c r="AF2630" i="12" s="1"/>
  <c r="H2851" i="12"/>
  <c r="AF2851" i="12" s="1"/>
  <c r="AF2983" i="12"/>
  <c r="H3348" i="12"/>
  <c r="AF3348" i="12" s="1"/>
  <c r="AF2582" i="12"/>
  <c r="AF2757" i="12"/>
  <c r="H3259" i="12"/>
  <c r="AF3259" i="12" s="1"/>
  <c r="AF1571" i="12"/>
  <c r="AF2085" i="12"/>
  <c r="AF2603" i="12"/>
  <c r="AF2862" i="12"/>
  <c r="H3522" i="12"/>
  <c r="AF3522" i="12" s="1"/>
  <c r="AF2374" i="12"/>
  <c r="H3149" i="12"/>
  <c r="AF3149" i="12" s="1"/>
  <c r="H3261" i="12"/>
  <c r="AF3261" i="12" s="1"/>
  <c r="H3735" i="12"/>
  <c r="AF3735" i="12" s="1"/>
  <c r="AF2641" i="12"/>
  <c r="H2689" i="12"/>
  <c r="AF2689" i="12" s="1"/>
  <c r="H2604" i="12"/>
  <c r="AF2604" i="12" s="1"/>
  <c r="H3190" i="12"/>
  <c r="AF3190" i="12" s="1"/>
  <c r="H3691" i="12"/>
  <c r="AF3691" i="12" s="1"/>
  <c r="AF3267" i="12"/>
  <c r="AF2438" i="12"/>
  <c r="AF3352" i="12"/>
  <c r="AF3580" i="12"/>
  <c r="AF3792" i="12"/>
  <c r="AF3699" i="12"/>
  <c r="AF3279" i="12"/>
  <c r="H3750" i="12"/>
  <c r="AF3750" i="12" s="1"/>
  <c r="AF3788" i="12"/>
  <c r="AF3891" i="12"/>
  <c r="AF3472" i="12"/>
  <c r="X179" i="12"/>
  <c r="Z179" i="12" s="1"/>
  <c r="X143" i="12"/>
  <c r="AA143" i="12" s="1"/>
  <c r="X199" i="12"/>
  <c r="Z199" i="12" s="1"/>
  <c r="X170" i="12"/>
  <c r="AA170" i="12" s="1"/>
  <c r="X240" i="12"/>
  <c r="Z240" i="12" s="1"/>
  <c r="X226" i="12"/>
  <c r="AA226" i="12" s="1"/>
  <c r="X138" i="12"/>
  <c r="Z138" i="12" s="1"/>
  <c r="X175" i="12"/>
  <c r="AA175" i="12" s="1"/>
  <c r="X139" i="12"/>
  <c r="Z139" i="12" s="1"/>
  <c r="X247" i="12"/>
  <c r="Z247" i="12" s="1"/>
  <c r="X252" i="12"/>
  <c r="AA252" i="12" s="1"/>
  <c r="X178" i="12"/>
  <c r="Z178" i="12" s="1"/>
  <c r="X255" i="12"/>
  <c r="Z255" i="12" s="1"/>
  <c r="X166" i="12"/>
  <c r="Z166" i="12" s="1"/>
  <c r="H139" i="12"/>
  <c r="AF139" i="12" s="1"/>
  <c r="H169" i="12"/>
  <c r="AF169" i="12" s="1"/>
  <c r="H135" i="12"/>
  <c r="AF135" i="12" s="1"/>
  <c r="H146" i="12"/>
  <c r="AF146" i="12" s="1"/>
  <c r="H226" i="12"/>
  <c r="AF226" i="12" s="1"/>
  <c r="H231" i="12"/>
  <c r="AF231" i="12" s="1"/>
  <c r="H293" i="12"/>
  <c r="AF293" i="12" s="1"/>
  <c r="H487" i="12"/>
  <c r="AF487" i="12" s="1"/>
  <c r="H163" i="12"/>
  <c r="AF163" i="12" s="1"/>
  <c r="H185" i="12"/>
  <c r="AF185" i="12" s="1"/>
  <c r="H204" i="12"/>
  <c r="AF204" i="12" s="1"/>
  <c r="H235" i="12"/>
  <c r="AF235" i="12" s="1"/>
  <c r="H206" i="12"/>
  <c r="AF206" i="12" s="1"/>
  <c r="H252" i="12"/>
  <c r="AF252" i="12" s="1"/>
  <c r="H171" i="12"/>
  <c r="AF171" i="12" s="1"/>
  <c r="H316" i="12"/>
  <c r="AF316" i="12" s="1"/>
  <c r="H160" i="12"/>
  <c r="AF160" i="12" s="1"/>
  <c r="H164" i="12"/>
  <c r="AF164" i="12" s="1"/>
  <c r="H170" i="12"/>
  <c r="AF170" i="12" s="1"/>
  <c r="H399" i="12"/>
  <c r="AF399" i="12" s="1"/>
  <c r="H198" i="12"/>
  <c r="AF198" i="12" s="1"/>
  <c r="H303" i="12"/>
  <c r="AF303" i="12" s="1"/>
  <c r="H379" i="12"/>
  <c r="AF379" i="12" s="1"/>
  <c r="H228" i="12"/>
  <c r="AF228" i="12" s="1"/>
  <c r="H237" i="12"/>
  <c r="AF237" i="12" s="1"/>
  <c r="H207" i="12"/>
  <c r="AF207" i="12" s="1"/>
  <c r="H248" i="12"/>
  <c r="AF248" i="12" s="1"/>
  <c r="H211" i="12"/>
  <c r="AF211" i="12" s="1"/>
  <c r="H138" i="12"/>
  <c r="AF138" i="12" s="1"/>
  <c r="H254" i="12"/>
  <c r="AF254" i="12" s="1"/>
  <c r="H249" i="12"/>
  <c r="AF249" i="12" s="1"/>
  <c r="H153" i="12"/>
  <c r="AF153" i="12" s="1"/>
  <c r="H267" i="12"/>
  <c r="AF267" i="12" s="1"/>
  <c r="H247" i="12"/>
  <c r="AF247" i="12" s="1"/>
  <c r="H178" i="12"/>
  <c r="AF178" i="12" s="1"/>
  <c r="L3921" i="12"/>
  <c r="M3921" i="12" s="1"/>
  <c r="L3908" i="12"/>
  <c r="M3908" i="12" s="1"/>
  <c r="L3930" i="12"/>
  <c r="M3930" i="12" s="1"/>
  <c r="L3927" i="12"/>
  <c r="M3927" i="12" s="1"/>
  <c r="L3916" i="12"/>
  <c r="M3916" i="12" s="1"/>
  <c r="L3889" i="12"/>
  <c r="M3889" i="12" s="1"/>
  <c r="L3920" i="12"/>
  <c r="M3920" i="12" s="1"/>
  <c r="L3931" i="12"/>
  <c r="M3931" i="12" s="1"/>
  <c r="L3902" i="12"/>
  <c r="M3902" i="12" s="1"/>
  <c r="L3919" i="12"/>
  <c r="M3919" i="12" s="1"/>
  <c r="L3911" i="12"/>
  <c r="M3911" i="12" s="1"/>
  <c r="L3904" i="12"/>
  <c r="M3904" i="12" s="1"/>
  <c r="L3900" i="12"/>
  <c r="M3900" i="12" s="1"/>
  <c r="L3885" i="12"/>
  <c r="M3885" i="12" s="1"/>
  <c r="L3871" i="12"/>
  <c r="M3871" i="12" s="1"/>
  <c r="L3897" i="12"/>
  <c r="M3897" i="12" s="1"/>
  <c r="L3922" i="12"/>
  <c r="M3922" i="12" s="1"/>
  <c r="L3878" i="12"/>
  <c r="M3878" i="12" s="1"/>
  <c r="L3853" i="12"/>
  <c r="M3853" i="12" s="1"/>
  <c r="L3929" i="12"/>
  <c r="M3929" i="12" s="1"/>
  <c r="L3913" i="12"/>
  <c r="M3913" i="12" s="1"/>
  <c r="L3882" i="12"/>
  <c r="M3882" i="12" s="1"/>
  <c r="L3843" i="12"/>
  <c r="M3843" i="12" s="1"/>
  <c r="L3842" i="12"/>
  <c r="M3842" i="12" s="1"/>
  <c r="L3828" i="12"/>
  <c r="M3828" i="12" s="1"/>
  <c r="L3901" i="12"/>
  <c r="M3901" i="12" s="1"/>
  <c r="L3906" i="12"/>
  <c r="M3906" i="12" s="1"/>
  <c r="L3888" i="12"/>
  <c r="M3888" i="12" s="1"/>
  <c r="L3915" i="12"/>
  <c r="M3915" i="12" s="1"/>
  <c r="L3910" i="12"/>
  <c r="M3910" i="12" s="1"/>
  <c r="L3861" i="12"/>
  <c r="M3861" i="12" s="1"/>
  <c r="L3894" i="12"/>
  <c r="M3894" i="12" s="1"/>
  <c r="L3875" i="12"/>
  <c r="M3875" i="12" s="1"/>
  <c r="L3903" i="12"/>
  <c r="M3903" i="12" s="1"/>
  <c r="L3845" i="12"/>
  <c r="M3845" i="12" s="1"/>
  <c r="L3831" i="12"/>
  <c r="M3831" i="12" s="1"/>
  <c r="L3892" i="12"/>
  <c r="M3892" i="12" s="1"/>
  <c r="L3883" i="12"/>
  <c r="M3883" i="12" s="1"/>
  <c r="L3891" i="12"/>
  <c r="M3891" i="12" s="1"/>
  <c r="L3898" i="12"/>
  <c r="M3898" i="12" s="1"/>
  <c r="L3905" i="12"/>
  <c r="M3905" i="12" s="1"/>
  <c r="L3912" i="12"/>
  <c r="M3912" i="12" s="1"/>
  <c r="L3899" i="12"/>
  <c r="M3899" i="12" s="1"/>
  <c r="L3926" i="12"/>
  <c r="M3926" i="12" s="1"/>
  <c r="L3886" i="12"/>
  <c r="M3886" i="12" s="1"/>
  <c r="L3887" i="12"/>
  <c r="M3887" i="12" s="1"/>
  <c r="L3907" i="12"/>
  <c r="M3907" i="12" s="1"/>
  <c r="L3925" i="12"/>
  <c r="M3925" i="12" s="1"/>
  <c r="L3934" i="12"/>
  <c r="M3934" i="12" s="1"/>
  <c r="L3896" i="12"/>
  <c r="M3896" i="12" s="1"/>
  <c r="L3893" i="12"/>
  <c r="M3893" i="12" s="1"/>
  <c r="L3918" i="12"/>
  <c r="M3918" i="12" s="1"/>
  <c r="L3884" i="12"/>
  <c r="M3884" i="12" s="1"/>
  <c r="L3917" i="12"/>
  <c r="M3917" i="12" s="1"/>
  <c r="L3914" i="12"/>
  <c r="M3914" i="12" s="1"/>
  <c r="L3909" i="12"/>
  <c r="M3909" i="12" s="1"/>
  <c r="L3824" i="12"/>
  <c r="M3824" i="12" s="1"/>
  <c r="L3881" i="12"/>
  <c r="M3881" i="12" s="1"/>
  <c r="L3835" i="12"/>
  <c r="M3835" i="12" s="1"/>
  <c r="L3818" i="12"/>
  <c r="M3818" i="12" s="1"/>
  <c r="L3924" i="12"/>
  <c r="M3924" i="12" s="1"/>
  <c r="L3840" i="12"/>
  <c r="M3840" i="12" s="1"/>
  <c r="L3748" i="12"/>
  <c r="M3748" i="12" s="1"/>
  <c r="L3928" i="12"/>
  <c r="M3928" i="12" s="1"/>
  <c r="L3895" i="12"/>
  <c r="M3895" i="12" s="1"/>
  <c r="L3869" i="12"/>
  <c r="M3869" i="12" s="1"/>
  <c r="L3707" i="12"/>
  <c r="M3707" i="12" s="1"/>
  <c r="L3810" i="12"/>
  <c r="M3810" i="12" s="1"/>
  <c r="L3770" i="12"/>
  <c r="M3770" i="12" s="1"/>
  <c r="L3797" i="12"/>
  <c r="M3797" i="12" s="1"/>
  <c r="L3741" i="12"/>
  <c r="M3741" i="12" s="1"/>
  <c r="L3933" i="12"/>
  <c r="M3933" i="12" s="1"/>
  <c r="L3692" i="12"/>
  <c r="M3692" i="12" s="1"/>
  <c r="L3838" i="12"/>
  <c r="M3838" i="12" s="1"/>
  <c r="L3696" i="12"/>
  <c r="M3696" i="12" s="1"/>
  <c r="L3630" i="12"/>
  <c r="M3630" i="12" s="1"/>
  <c r="L3855" i="12"/>
  <c r="M3855" i="12" s="1"/>
  <c r="L3722" i="12"/>
  <c r="M3722" i="12" s="1"/>
  <c r="L3688" i="12"/>
  <c r="M3688" i="12" s="1"/>
  <c r="L3805" i="12"/>
  <c r="M3805" i="12" s="1"/>
  <c r="L3773" i="12"/>
  <c r="M3773" i="12" s="1"/>
  <c r="L3859" i="12"/>
  <c r="M3859" i="12" s="1"/>
  <c r="L3787" i="12"/>
  <c r="M3787" i="12" s="1"/>
  <c r="L3800" i="12"/>
  <c r="M3800" i="12" s="1"/>
  <c r="L3750" i="12"/>
  <c r="M3750" i="12" s="1"/>
  <c r="L3799" i="12"/>
  <c r="M3799" i="12" s="1"/>
  <c r="L3758" i="12"/>
  <c r="M3758" i="12" s="1"/>
  <c r="L3653" i="12"/>
  <c r="M3653" i="12" s="1"/>
  <c r="L3668" i="12"/>
  <c r="M3668" i="12" s="1"/>
  <c r="L3932" i="12"/>
  <c r="M3932" i="12" s="1"/>
  <c r="L3890" i="12"/>
  <c r="M3890" i="12" s="1"/>
  <c r="L3872" i="12"/>
  <c r="M3872" i="12" s="1"/>
  <c r="L3820" i="12"/>
  <c r="M3820" i="12" s="1"/>
  <c r="L3714" i="12"/>
  <c r="M3714" i="12" s="1"/>
  <c r="L3666" i="12"/>
  <c r="M3666" i="12" s="1"/>
  <c r="L3755" i="12"/>
  <c r="M3755" i="12" s="1"/>
  <c r="L3663" i="12"/>
  <c r="M3663" i="12" s="1"/>
  <c r="L3733" i="12"/>
  <c r="M3733" i="12" s="1"/>
  <c r="L3780" i="12"/>
  <c r="M3780" i="12" s="1"/>
  <c r="L3654" i="12"/>
  <c r="M3654" i="12" s="1"/>
  <c r="L3715" i="12"/>
  <c r="M3715" i="12" s="1"/>
  <c r="L3651" i="12"/>
  <c r="M3651" i="12" s="1"/>
  <c r="L3779" i="12"/>
  <c r="M3779" i="12" s="1"/>
  <c r="L3699" i="12"/>
  <c r="M3699" i="12" s="1"/>
  <c r="L3730" i="12"/>
  <c r="M3730" i="12" s="1"/>
  <c r="L3650" i="12"/>
  <c r="M3650" i="12" s="1"/>
  <c r="L3682" i="12"/>
  <c r="M3682" i="12" s="1"/>
  <c r="L3685" i="12"/>
  <c r="M3685" i="12" s="1"/>
  <c r="L3618" i="12"/>
  <c r="M3618" i="12" s="1"/>
  <c r="L3698" i="12"/>
  <c r="M3698" i="12" s="1"/>
  <c r="L3593" i="12"/>
  <c r="M3593" i="12" s="1"/>
  <c r="L3769" i="12"/>
  <c r="M3769" i="12" s="1"/>
  <c r="L3736" i="12"/>
  <c r="M3736" i="12" s="1"/>
  <c r="L3808" i="12"/>
  <c r="M3808" i="12" s="1"/>
  <c r="L3816" i="12"/>
  <c r="M3816" i="12" s="1"/>
  <c r="L3700" i="12"/>
  <c r="M3700" i="12" s="1"/>
  <c r="L3867" i="12"/>
  <c r="M3867" i="12" s="1"/>
  <c r="L3732" i="12"/>
  <c r="M3732" i="12" s="1"/>
  <c r="L3790" i="12"/>
  <c r="M3790" i="12" s="1"/>
  <c r="L3754" i="12"/>
  <c r="M3754" i="12" s="1"/>
  <c r="L3673" i="12"/>
  <c r="M3673" i="12" s="1"/>
  <c r="L3876" i="12"/>
  <c r="M3876" i="12" s="1"/>
  <c r="L3684" i="12"/>
  <c r="M3684" i="12" s="1"/>
  <c r="L3705" i="12"/>
  <c r="M3705" i="12" s="1"/>
  <c r="L3841" i="12"/>
  <c r="M3841" i="12" s="1"/>
  <c r="L3786" i="12"/>
  <c r="M3786" i="12" s="1"/>
  <c r="L3923" i="12"/>
  <c r="M3923" i="12" s="1"/>
  <c r="L3819" i="12"/>
  <c r="M3819" i="12" s="1"/>
  <c r="L3621" i="12"/>
  <c r="M3621" i="12" s="1"/>
  <c r="L3832" i="12"/>
  <c r="M3832" i="12" s="1"/>
  <c r="L3710" i="12"/>
  <c r="M3710" i="12" s="1"/>
  <c r="L3634" i="12"/>
  <c r="M3634" i="12" s="1"/>
  <c r="L3764" i="12"/>
  <c r="M3764" i="12" s="1"/>
  <c r="L3639" i="12"/>
  <c r="M3639" i="12" s="1"/>
  <c r="L3718" i="12"/>
  <c r="M3718" i="12" s="1"/>
  <c r="L3738" i="12"/>
  <c r="M3738" i="12" s="1"/>
  <c r="L3612" i="12"/>
  <c r="M3612" i="12" s="1"/>
  <c r="L3801" i="12"/>
  <c r="M3801" i="12" s="1"/>
  <c r="L3880" i="12"/>
  <c r="M3880" i="12" s="1"/>
  <c r="L3625" i="12"/>
  <c r="M3625" i="12" s="1"/>
  <c r="L3661" i="12"/>
  <c r="M3661" i="12" s="1"/>
  <c r="L3850" i="12"/>
  <c r="M3850" i="12" s="1"/>
  <c r="L3804" i="12"/>
  <c r="M3804" i="12" s="1"/>
  <c r="L3687" i="12"/>
  <c r="M3687" i="12" s="1"/>
  <c r="L3610" i="12"/>
  <c r="M3610" i="12" s="1"/>
  <c r="L3719" i="12"/>
  <c r="M3719" i="12" s="1"/>
  <c r="L3728" i="12"/>
  <c r="M3728" i="12" s="1"/>
  <c r="L3669" i="12"/>
  <c r="M3669" i="12" s="1"/>
  <c r="L3605" i="12"/>
  <c r="M3605" i="12" s="1"/>
  <c r="L3809" i="12"/>
  <c r="M3809" i="12" s="1"/>
  <c r="L3830" i="12"/>
  <c r="M3830" i="12" s="1"/>
  <c r="L3724" i="12"/>
  <c r="M3724" i="12" s="1"/>
  <c r="L3864" i="12"/>
  <c r="M3864" i="12" s="1"/>
  <c r="L3760" i="12"/>
  <c r="M3760" i="12" s="1"/>
  <c r="L3866" i="12"/>
  <c r="M3866" i="12" s="1"/>
  <c r="L3664" i="12"/>
  <c r="M3664" i="12" s="1"/>
  <c r="L3844" i="12"/>
  <c r="M3844" i="12" s="1"/>
  <c r="L3712" i="12"/>
  <c r="M3712" i="12" s="1"/>
  <c r="L3877" i="12"/>
  <c r="M3877" i="12" s="1"/>
  <c r="L3746" i="12"/>
  <c r="M3746" i="12" s="1"/>
  <c r="L3628" i="12"/>
  <c r="M3628" i="12" s="1"/>
  <c r="L3739" i="12"/>
  <c r="M3739" i="12" s="1"/>
  <c r="L3674" i="12"/>
  <c r="M3674" i="12" s="1"/>
  <c r="L3606" i="12"/>
  <c r="M3606" i="12" s="1"/>
  <c r="L3762" i="12"/>
  <c r="M3762" i="12" s="1"/>
  <c r="L3792" i="12"/>
  <c r="M3792" i="12" s="1"/>
  <c r="L3839" i="12"/>
  <c r="M3839" i="12" s="1"/>
  <c r="L3863" i="12"/>
  <c r="M3863" i="12" s="1"/>
  <c r="L3751" i="12"/>
  <c r="M3751" i="12" s="1"/>
  <c r="L3614" i="12"/>
  <c r="M3614" i="12" s="1"/>
  <c r="L3774" i="12"/>
  <c r="M3774" i="12" s="1"/>
  <c r="L3763" i="12"/>
  <c r="M3763" i="12" s="1"/>
  <c r="L3675" i="12"/>
  <c r="M3675" i="12" s="1"/>
  <c r="L3681" i="12"/>
  <c r="M3681" i="12" s="1"/>
  <c r="L3862" i="12"/>
  <c r="M3862" i="12" s="1"/>
  <c r="L3753" i="12"/>
  <c r="M3753" i="12" s="1"/>
  <c r="L3659" i="12"/>
  <c r="M3659" i="12" s="1"/>
  <c r="L3848" i="12"/>
  <c r="M3848" i="12" s="1"/>
  <c r="L3626" i="12"/>
  <c r="M3626" i="12" s="1"/>
  <c r="L3656" i="12"/>
  <c r="M3656" i="12" s="1"/>
  <c r="L3645" i="12"/>
  <c r="M3645" i="12" s="1"/>
  <c r="L3802" i="12"/>
  <c r="M3802" i="12" s="1"/>
  <c r="L3765" i="12"/>
  <c r="M3765" i="12" s="1"/>
  <c r="L3794" i="12"/>
  <c r="M3794" i="12" s="1"/>
  <c r="L3785" i="12"/>
  <c r="M3785" i="12" s="1"/>
  <c r="L3793" i="12"/>
  <c r="M3793" i="12" s="1"/>
  <c r="L3672" i="12"/>
  <c r="M3672" i="12" s="1"/>
  <c r="L3807" i="12"/>
  <c r="M3807" i="12" s="1"/>
  <c r="L3852" i="12"/>
  <c r="M3852" i="12" s="1"/>
  <c r="L3713" i="12"/>
  <c r="M3713" i="12" s="1"/>
  <c r="L3695" i="12"/>
  <c r="M3695" i="12" s="1"/>
  <c r="L3711" i="12"/>
  <c r="M3711" i="12" s="1"/>
  <c r="L3778" i="12"/>
  <c r="M3778" i="12" s="1"/>
  <c r="L3857" i="12"/>
  <c r="M3857" i="12" s="1"/>
  <c r="L3749" i="12"/>
  <c r="M3749" i="12" s="1"/>
  <c r="L3636" i="12"/>
  <c r="M3636" i="12" s="1"/>
  <c r="L3776" i="12"/>
  <c r="M3776" i="12" s="1"/>
  <c r="L3854" i="12"/>
  <c r="M3854" i="12" s="1"/>
  <c r="L3691" i="12"/>
  <c r="M3691" i="12" s="1"/>
  <c r="L3813" i="12"/>
  <c r="M3813" i="12" s="1"/>
  <c r="L3706" i="12"/>
  <c r="M3706" i="12" s="1"/>
  <c r="L3644" i="12"/>
  <c r="M3644" i="12" s="1"/>
  <c r="L3737" i="12"/>
  <c r="M3737" i="12" s="1"/>
  <c r="L3596" i="12"/>
  <c r="M3596" i="12" s="1"/>
  <c r="L3803" i="12"/>
  <c r="M3803" i="12" s="1"/>
  <c r="L3789" i="12"/>
  <c r="M3789" i="12" s="1"/>
  <c r="L3680" i="12"/>
  <c r="M3680" i="12" s="1"/>
  <c r="L3649" i="12"/>
  <c r="M3649" i="12" s="1"/>
  <c r="L3865" i="12"/>
  <c r="M3865" i="12" s="1"/>
  <c r="L3756" i="12"/>
  <c r="M3756" i="12" s="1"/>
  <c r="L3782" i="12"/>
  <c r="M3782" i="12" s="1"/>
  <c r="L3766" i="12"/>
  <c r="M3766" i="12" s="1"/>
  <c r="L3676" i="12"/>
  <c r="M3676" i="12" s="1"/>
  <c r="L3638" i="12"/>
  <c r="M3638" i="12" s="1"/>
  <c r="L3777" i="12"/>
  <c r="M3777" i="12" s="1"/>
  <c r="L3784" i="12"/>
  <c r="M3784" i="12" s="1"/>
  <c r="L3858" i="12"/>
  <c r="M3858" i="12" s="1"/>
  <c r="L3742" i="12"/>
  <c r="M3742" i="12" s="1"/>
  <c r="L3642" i="12"/>
  <c r="M3642" i="12" s="1"/>
  <c r="L3817" i="12"/>
  <c r="M3817" i="12" s="1"/>
  <c r="L3703" i="12"/>
  <c r="M3703" i="12" s="1"/>
  <c r="L3812" i="12"/>
  <c r="M3812" i="12" s="1"/>
  <c r="L3814" i="12"/>
  <c r="M3814" i="12" s="1"/>
  <c r="L3704" i="12"/>
  <c r="M3704" i="12" s="1"/>
  <c r="L3662" i="12"/>
  <c r="M3662" i="12" s="1"/>
  <c r="L3767" i="12"/>
  <c r="M3767" i="12" s="1"/>
  <c r="L3627" i="12"/>
  <c r="M3627" i="12" s="1"/>
  <c r="L3798" i="12"/>
  <c r="M3798" i="12" s="1"/>
  <c r="L3829" i="12"/>
  <c r="M3829" i="12" s="1"/>
  <c r="L3708" i="12"/>
  <c r="M3708" i="12" s="1"/>
  <c r="L3879" i="12"/>
  <c r="M3879" i="12" s="1"/>
  <c r="L3720" i="12"/>
  <c r="M3720" i="12" s="1"/>
  <c r="L3731" i="12"/>
  <c r="M3731" i="12" s="1"/>
  <c r="L3856" i="12"/>
  <c r="M3856" i="12" s="1"/>
  <c r="L3811" i="12"/>
  <c r="M3811" i="12" s="1"/>
  <c r="L3670" i="12"/>
  <c r="M3670" i="12" s="1"/>
  <c r="L3827" i="12"/>
  <c r="M3827" i="12" s="1"/>
  <c r="L3836" i="12"/>
  <c r="M3836" i="12" s="1"/>
  <c r="L3716" i="12"/>
  <c r="M3716" i="12" s="1"/>
  <c r="L3717" i="12"/>
  <c r="M3717" i="12" s="1"/>
  <c r="L3783" i="12"/>
  <c r="M3783" i="12" s="1"/>
  <c r="L3686" i="12"/>
  <c r="M3686" i="12" s="1"/>
  <c r="L3726" i="12"/>
  <c r="M3726" i="12" s="1"/>
  <c r="L3744" i="12"/>
  <c r="M3744" i="12" s="1"/>
  <c r="L3677" i="12"/>
  <c r="M3677" i="12" s="1"/>
  <c r="L3815" i="12"/>
  <c r="M3815" i="12" s="1"/>
  <c r="L3721" i="12"/>
  <c r="M3721" i="12" s="1"/>
  <c r="L3697" i="12"/>
  <c r="M3697" i="12" s="1"/>
  <c r="L3745" i="12"/>
  <c r="M3745" i="12" s="1"/>
  <c r="L3641" i="12"/>
  <c r="M3641" i="12" s="1"/>
  <c r="L3833" i="12"/>
  <c r="M3833" i="12" s="1"/>
  <c r="L3825" i="12"/>
  <c r="M3825" i="12" s="1"/>
  <c r="L3873" i="12"/>
  <c r="M3873" i="12" s="1"/>
  <c r="L3846" i="12"/>
  <c r="M3846" i="12" s="1"/>
  <c r="L3743" i="12"/>
  <c r="M3743" i="12" s="1"/>
  <c r="L3796" i="12"/>
  <c r="M3796" i="12" s="1"/>
  <c r="L3849" i="12"/>
  <c r="M3849" i="12" s="1"/>
  <c r="L3868" i="12"/>
  <c r="M3868" i="12" s="1"/>
  <c r="L3709" i="12"/>
  <c r="M3709" i="12" s="1"/>
  <c r="L3874" i="12"/>
  <c r="M3874" i="12" s="1"/>
  <c r="L3795" i="12"/>
  <c r="M3795" i="12" s="1"/>
  <c r="L3734" i="12"/>
  <c r="M3734" i="12" s="1"/>
  <c r="L3781" i="12"/>
  <c r="M3781" i="12" s="1"/>
  <c r="L3690" i="12"/>
  <c r="M3690" i="12" s="1"/>
  <c r="L3860" i="12"/>
  <c r="M3860" i="12" s="1"/>
  <c r="L3729" i="12"/>
  <c r="M3729" i="12" s="1"/>
  <c r="L3723" i="12"/>
  <c r="M3723" i="12" s="1"/>
  <c r="L3694" i="12"/>
  <c r="M3694" i="12" s="1"/>
  <c r="L3806" i="12"/>
  <c r="M3806" i="12" s="1"/>
  <c r="L3837" i="12"/>
  <c r="M3837" i="12" s="1"/>
  <c r="L3822" i="12"/>
  <c r="M3822" i="12" s="1"/>
  <c r="L3740" i="12"/>
  <c r="M3740" i="12" s="1"/>
  <c r="L3847" i="12"/>
  <c r="M3847" i="12" s="1"/>
  <c r="L3609" i="12"/>
  <c r="M3609" i="12" s="1"/>
  <c r="L3683" i="12"/>
  <c r="M3683" i="12" s="1"/>
  <c r="L3752" i="12"/>
  <c r="M3752" i="12" s="1"/>
  <c r="L3826" i="12"/>
  <c r="M3826" i="12" s="1"/>
  <c r="L3772" i="12"/>
  <c r="M3772" i="12" s="1"/>
  <c r="L3652" i="12"/>
  <c r="M3652" i="12" s="1"/>
  <c r="L3870" i="12"/>
  <c r="M3870" i="12" s="1"/>
  <c r="L3665" i="12"/>
  <c r="M3665" i="12" s="1"/>
  <c r="L3693" i="12"/>
  <c r="M3693" i="12" s="1"/>
  <c r="L3821" i="12"/>
  <c r="M3821" i="12" s="1"/>
  <c r="L3660" i="12"/>
  <c r="M3660" i="12" s="1"/>
  <c r="L3788" i="12"/>
  <c r="M3788" i="12" s="1"/>
  <c r="L3702" i="12"/>
  <c r="M3702" i="12" s="1"/>
  <c r="L3791" i="12"/>
  <c r="M3791" i="12" s="1"/>
  <c r="L3657" i="12"/>
  <c r="M3657" i="12" s="1"/>
  <c r="L3727" i="12"/>
  <c r="M3727" i="12" s="1"/>
  <c r="L3757" i="12"/>
  <c r="M3757" i="12" s="1"/>
  <c r="L3747" i="12"/>
  <c r="M3747" i="12" s="1"/>
  <c r="L3725" i="12"/>
  <c r="M3725" i="12" s="1"/>
  <c r="L3479" i="12"/>
  <c r="M3479" i="12" s="1"/>
  <c r="L3678" i="12"/>
  <c r="M3678" i="12" s="1"/>
  <c r="L3759" i="12"/>
  <c r="M3759" i="12" s="1"/>
  <c r="L3671" i="12"/>
  <c r="M3671" i="12" s="1"/>
  <c r="L3834" i="12"/>
  <c r="M3834" i="12" s="1"/>
  <c r="L3679" i="12"/>
  <c r="M3679" i="12" s="1"/>
  <c r="L3611" i="12"/>
  <c r="M3611" i="12" s="1"/>
  <c r="L3487" i="12"/>
  <c r="M3487" i="12" s="1"/>
  <c r="L3446" i="12"/>
  <c r="M3446" i="12" s="1"/>
  <c r="L3409" i="12"/>
  <c r="M3409" i="12" s="1"/>
  <c r="L3462" i="12"/>
  <c r="M3462" i="12" s="1"/>
  <c r="L3465" i="12"/>
  <c r="M3465" i="12" s="1"/>
  <c r="L3600" i="12"/>
  <c r="M3600" i="12" s="1"/>
  <c r="L3541" i="12"/>
  <c r="M3541" i="12" s="1"/>
  <c r="L3471" i="12"/>
  <c r="M3471" i="12" s="1"/>
  <c r="L3489" i="12"/>
  <c r="M3489" i="12" s="1"/>
  <c r="L3413" i="12"/>
  <c r="M3413" i="12" s="1"/>
  <c r="L3441" i="12"/>
  <c r="M3441" i="12" s="1"/>
  <c r="L3597" i="12"/>
  <c r="M3597" i="12" s="1"/>
  <c r="L3823" i="12"/>
  <c r="M3823" i="12" s="1"/>
  <c r="L3616" i="12"/>
  <c r="M3616" i="12" s="1"/>
  <c r="L3486" i="12"/>
  <c r="M3486" i="12" s="1"/>
  <c r="L3551" i="12"/>
  <c r="M3551" i="12" s="1"/>
  <c r="L3546" i="12"/>
  <c r="M3546" i="12" s="1"/>
  <c r="L3426" i="12"/>
  <c r="M3426" i="12" s="1"/>
  <c r="L3566" i="12"/>
  <c r="M3566" i="12" s="1"/>
  <c r="L3851" i="12"/>
  <c r="M3851" i="12" s="1"/>
  <c r="L3735" i="12"/>
  <c r="M3735" i="12" s="1"/>
  <c r="L3701" i="12"/>
  <c r="M3701" i="12" s="1"/>
  <c r="L3488" i="12"/>
  <c r="M3488" i="12" s="1"/>
  <c r="L3522" i="12"/>
  <c r="M3522" i="12" s="1"/>
  <c r="L3689" i="12"/>
  <c r="M3689" i="12" s="1"/>
  <c r="L3623" i="12"/>
  <c r="M3623" i="12" s="1"/>
  <c r="L3448" i="12"/>
  <c r="M3448" i="12" s="1"/>
  <c r="L3579" i="12"/>
  <c r="M3579" i="12" s="1"/>
  <c r="L3598" i="12"/>
  <c r="M3598" i="12" s="1"/>
  <c r="L3365" i="12"/>
  <c r="M3365" i="12" s="1"/>
  <c r="L3768" i="12"/>
  <c r="M3768" i="12" s="1"/>
  <c r="L3603" i="12"/>
  <c r="M3603" i="12" s="1"/>
  <c r="L3455" i="12"/>
  <c r="M3455" i="12" s="1"/>
  <c r="L3601" i="12"/>
  <c r="M3601" i="12" s="1"/>
  <c r="L3474" i="12"/>
  <c r="M3474" i="12" s="1"/>
  <c r="L3445" i="12"/>
  <c r="M3445" i="12" s="1"/>
  <c r="L3503" i="12"/>
  <c r="M3503" i="12" s="1"/>
  <c r="L3385" i="12"/>
  <c r="M3385" i="12" s="1"/>
  <c r="L3549" i="12"/>
  <c r="M3549" i="12" s="1"/>
  <c r="L3667" i="12"/>
  <c r="M3667" i="12" s="1"/>
  <c r="L3576" i="12"/>
  <c r="M3576" i="12" s="1"/>
  <c r="L3775" i="12"/>
  <c r="M3775" i="12" s="1"/>
  <c r="L3586" i="12"/>
  <c r="M3586" i="12" s="1"/>
  <c r="L3519" i="12"/>
  <c r="M3519" i="12" s="1"/>
  <c r="L3584" i="12"/>
  <c r="M3584" i="12" s="1"/>
  <c r="L3430" i="12"/>
  <c r="M3430" i="12" s="1"/>
  <c r="L3761" i="12"/>
  <c r="M3761" i="12" s="1"/>
  <c r="L3655" i="12"/>
  <c r="M3655" i="12" s="1"/>
  <c r="L3771" i="12"/>
  <c r="M3771" i="12" s="1"/>
  <c r="L3583" i="12"/>
  <c r="M3583" i="12" s="1"/>
  <c r="L3540" i="12"/>
  <c r="M3540" i="12" s="1"/>
  <c r="L3379" i="12"/>
  <c r="M3379" i="12" s="1"/>
  <c r="L3646" i="12"/>
  <c r="M3646" i="12" s="1"/>
  <c r="L3399" i="12"/>
  <c r="M3399" i="12" s="1"/>
  <c r="L3539" i="12"/>
  <c r="M3539" i="12" s="1"/>
  <c r="L3442" i="12"/>
  <c r="M3442" i="12" s="1"/>
  <c r="L3557" i="12"/>
  <c r="M3557" i="12" s="1"/>
  <c r="L3511" i="12"/>
  <c r="M3511" i="12" s="1"/>
  <c r="L3370" i="12"/>
  <c r="M3370" i="12" s="1"/>
  <c r="L3544" i="12"/>
  <c r="M3544" i="12" s="1"/>
  <c r="L3637" i="12"/>
  <c r="M3637" i="12" s="1"/>
  <c r="L3500" i="12"/>
  <c r="M3500" i="12" s="1"/>
  <c r="L3485" i="12"/>
  <c r="M3485" i="12" s="1"/>
  <c r="L3558" i="12"/>
  <c r="M3558" i="12" s="1"/>
  <c r="L3622" i="12"/>
  <c r="M3622" i="12" s="1"/>
  <c r="L3496" i="12"/>
  <c r="M3496" i="12" s="1"/>
  <c r="L3468" i="12"/>
  <c r="M3468" i="12" s="1"/>
  <c r="L3438" i="12"/>
  <c r="M3438" i="12" s="1"/>
  <c r="L3481" i="12"/>
  <c r="M3481" i="12" s="1"/>
  <c r="L3447" i="12"/>
  <c r="M3447" i="12" s="1"/>
  <c r="L3569" i="12"/>
  <c r="M3569" i="12" s="1"/>
  <c r="L3548" i="12"/>
  <c r="M3548" i="12" s="1"/>
  <c r="L3528" i="12"/>
  <c r="M3528" i="12" s="1"/>
  <c r="L3594" i="12"/>
  <c r="M3594" i="12" s="1"/>
  <c r="L3501" i="12"/>
  <c r="M3501" i="12" s="1"/>
  <c r="L3527" i="12"/>
  <c r="M3527" i="12" s="1"/>
  <c r="L3581" i="12"/>
  <c r="M3581" i="12" s="1"/>
  <c r="L3518" i="12"/>
  <c r="M3518" i="12" s="1"/>
  <c r="L3425" i="12"/>
  <c r="M3425" i="12" s="1"/>
  <c r="L3619" i="12"/>
  <c r="M3619" i="12" s="1"/>
  <c r="L3553" i="12"/>
  <c r="M3553" i="12" s="1"/>
  <c r="L3510" i="12"/>
  <c r="M3510" i="12" s="1"/>
  <c r="L3367" i="12"/>
  <c r="M3367" i="12" s="1"/>
  <c r="L3580" i="12"/>
  <c r="M3580" i="12" s="1"/>
  <c r="L3504" i="12"/>
  <c r="M3504" i="12" s="1"/>
  <c r="L3377" i="12"/>
  <c r="M3377" i="12" s="1"/>
  <c r="L3648" i="12"/>
  <c r="M3648" i="12" s="1"/>
  <c r="L3538" i="12"/>
  <c r="M3538" i="12" s="1"/>
  <c r="L3520" i="12"/>
  <c r="M3520" i="12" s="1"/>
  <c r="L3512" i="12"/>
  <c r="M3512" i="12" s="1"/>
  <c r="L3444" i="12"/>
  <c r="M3444" i="12" s="1"/>
  <c r="L3542" i="12"/>
  <c r="M3542" i="12" s="1"/>
  <c r="L3516" i="12"/>
  <c r="M3516" i="12" s="1"/>
  <c r="L3457" i="12"/>
  <c r="M3457" i="12" s="1"/>
  <c r="L3523" i="12"/>
  <c r="M3523" i="12" s="1"/>
  <c r="L3536" i="12"/>
  <c r="M3536" i="12" s="1"/>
  <c r="L3530" i="12"/>
  <c r="M3530" i="12" s="1"/>
  <c r="L3532" i="12"/>
  <c r="M3532" i="12" s="1"/>
  <c r="L3550" i="12"/>
  <c r="M3550" i="12" s="1"/>
  <c r="L3439" i="12"/>
  <c r="M3439" i="12" s="1"/>
  <c r="L3366" i="12"/>
  <c r="M3366" i="12" s="1"/>
  <c r="L3559" i="12"/>
  <c r="M3559" i="12" s="1"/>
  <c r="L3515" i="12"/>
  <c r="M3515" i="12" s="1"/>
  <c r="L3565" i="12"/>
  <c r="M3565" i="12" s="1"/>
  <c r="L3428" i="12"/>
  <c r="M3428" i="12" s="1"/>
  <c r="L3526" i="12"/>
  <c r="M3526" i="12" s="1"/>
  <c r="L3453" i="12"/>
  <c r="M3453" i="12" s="1"/>
  <c r="L3524" i="12"/>
  <c r="M3524" i="12" s="1"/>
  <c r="L3658" i="12"/>
  <c r="M3658" i="12" s="1"/>
  <c r="L3415" i="12"/>
  <c r="M3415" i="12" s="1"/>
  <c r="L3393" i="12"/>
  <c r="M3393" i="12" s="1"/>
  <c r="L3517" i="12"/>
  <c r="M3517" i="12" s="1"/>
  <c r="L3480" i="12"/>
  <c r="M3480" i="12" s="1"/>
  <c r="L3509" i="12"/>
  <c r="M3509" i="12" s="1"/>
  <c r="L3599" i="12"/>
  <c r="M3599" i="12" s="1"/>
  <c r="L3394" i="12"/>
  <c r="M3394" i="12" s="1"/>
  <c r="L3482" i="12"/>
  <c r="M3482" i="12" s="1"/>
  <c r="L3414" i="12"/>
  <c r="M3414" i="12" s="1"/>
  <c r="L3574" i="12"/>
  <c r="M3574" i="12" s="1"/>
  <c r="L3573" i="12"/>
  <c r="M3573" i="12" s="1"/>
  <c r="L3463" i="12"/>
  <c r="M3463" i="12" s="1"/>
  <c r="L3607" i="12"/>
  <c r="M3607" i="12" s="1"/>
  <c r="L3635" i="12"/>
  <c r="M3635" i="12" s="1"/>
  <c r="L3431" i="12"/>
  <c r="M3431" i="12" s="1"/>
  <c r="L3568" i="12"/>
  <c r="M3568" i="12" s="1"/>
  <c r="L3497" i="12"/>
  <c r="M3497" i="12" s="1"/>
  <c r="L3552" i="12"/>
  <c r="M3552" i="12" s="1"/>
  <c r="L3571" i="12"/>
  <c r="M3571" i="12" s="1"/>
  <c r="L3380" i="12"/>
  <c r="M3380" i="12" s="1"/>
  <c r="L3498" i="12"/>
  <c r="M3498" i="12" s="1"/>
  <c r="L3466" i="12"/>
  <c r="M3466" i="12" s="1"/>
  <c r="L3589" i="12"/>
  <c r="M3589" i="12" s="1"/>
  <c r="L3567" i="12"/>
  <c r="M3567" i="12" s="1"/>
  <c r="L3434" i="12"/>
  <c r="M3434" i="12" s="1"/>
  <c r="L3408" i="12"/>
  <c r="M3408" i="12" s="1"/>
  <c r="L3647" i="12"/>
  <c r="M3647" i="12" s="1"/>
  <c r="L3535" i="12"/>
  <c r="M3535" i="12" s="1"/>
  <c r="L3477" i="12"/>
  <c r="M3477" i="12" s="1"/>
  <c r="L3395" i="12"/>
  <c r="M3395" i="12" s="1"/>
  <c r="L3615" i="12"/>
  <c r="M3615" i="12" s="1"/>
  <c r="L3555" i="12"/>
  <c r="M3555" i="12" s="1"/>
  <c r="L3483" i="12"/>
  <c r="M3483" i="12" s="1"/>
  <c r="L3440" i="12"/>
  <c r="M3440" i="12" s="1"/>
  <c r="L3475" i="12"/>
  <c r="M3475" i="12" s="1"/>
  <c r="L3407" i="12"/>
  <c r="M3407" i="12" s="1"/>
  <c r="L3420" i="12"/>
  <c r="M3420" i="12" s="1"/>
  <c r="L3592" i="12"/>
  <c r="M3592" i="12" s="1"/>
  <c r="L3563" i="12"/>
  <c r="M3563" i="12" s="1"/>
  <c r="L3643" i="12"/>
  <c r="M3643" i="12" s="1"/>
  <c r="L3590" i="12"/>
  <c r="M3590" i="12" s="1"/>
  <c r="L3554" i="12"/>
  <c r="M3554" i="12" s="1"/>
  <c r="L3364" i="12"/>
  <c r="M3364" i="12" s="1"/>
  <c r="L3371" i="12"/>
  <c r="M3371" i="12" s="1"/>
  <c r="L3507" i="12"/>
  <c r="M3507" i="12" s="1"/>
  <c r="L3456" i="12"/>
  <c r="M3456" i="12" s="1"/>
  <c r="L3543" i="12"/>
  <c r="M3543" i="12" s="1"/>
  <c r="L3452" i="12"/>
  <c r="M3452" i="12" s="1"/>
  <c r="L3469" i="12"/>
  <c r="M3469" i="12" s="1"/>
  <c r="L3529" i="12"/>
  <c r="M3529" i="12" s="1"/>
  <c r="L3464" i="12"/>
  <c r="M3464" i="12" s="1"/>
  <c r="L3562" i="12"/>
  <c r="M3562" i="12" s="1"/>
  <c r="L3513" i="12"/>
  <c r="M3513" i="12" s="1"/>
  <c r="L3514" i="12"/>
  <c r="M3514" i="12" s="1"/>
  <c r="L3451" i="12"/>
  <c r="M3451" i="12" s="1"/>
  <c r="L3577" i="12"/>
  <c r="M3577" i="12" s="1"/>
  <c r="L3508" i="12"/>
  <c r="M3508" i="12" s="1"/>
  <c r="L3422" i="12"/>
  <c r="M3422" i="12" s="1"/>
  <c r="L3506" i="12"/>
  <c r="M3506" i="12" s="1"/>
  <c r="L3493" i="12"/>
  <c r="M3493" i="12" s="1"/>
  <c r="L3374" i="12"/>
  <c r="M3374" i="12" s="1"/>
  <c r="L3537" i="12"/>
  <c r="M3537" i="12" s="1"/>
  <c r="L3363" i="12"/>
  <c r="M3363" i="12" s="1"/>
  <c r="L3591" i="12"/>
  <c r="M3591" i="12" s="1"/>
  <c r="L3427" i="12"/>
  <c r="M3427" i="12" s="1"/>
  <c r="L3629" i="12"/>
  <c r="M3629" i="12" s="1"/>
  <c r="L3575" i="12"/>
  <c r="M3575" i="12" s="1"/>
  <c r="L3433" i="12"/>
  <c r="M3433" i="12" s="1"/>
  <c r="L3450" i="12"/>
  <c r="M3450" i="12" s="1"/>
  <c r="L3375" i="12"/>
  <c r="M3375" i="12" s="1"/>
  <c r="L3476" i="12"/>
  <c r="M3476" i="12" s="1"/>
  <c r="L3402" i="12"/>
  <c r="M3402" i="12" s="1"/>
  <c r="L3436" i="12"/>
  <c r="M3436" i="12" s="1"/>
  <c r="L3372" i="12"/>
  <c r="M3372" i="12" s="1"/>
  <c r="L3392" i="12"/>
  <c r="M3392" i="12" s="1"/>
  <c r="L3578" i="12"/>
  <c r="M3578" i="12" s="1"/>
  <c r="L3449" i="12"/>
  <c r="M3449" i="12" s="1"/>
  <c r="L3401" i="12"/>
  <c r="M3401" i="12" s="1"/>
  <c r="L3484" i="12"/>
  <c r="M3484" i="12" s="1"/>
  <c r="L3423" i="12"/>
  <c r="M3423" i="12" s="1"/>
  <c r="L3525" i="12"/>
  <c r="M3525" i="12" s="1"/>
  <c r="L3467" i="12"/>
  <c r="M3467" i="12" s="1"/>
  <c r="L3381" i="12"/>
  <c r="M3381" i="12" s="1"/>
  <c r="L3521" i="12"/>
  <c r="M3521" i="12" s="1"/>
  <c r="L3585" i="12"/>
  <c r="M3585" i="12" s="1"/>
  <c r="L3421" i="12"/>
  <c r="M3421" i="12" s="1"/>
  <c r="L3495" i="12"/>
  <c r="M3495" i="12" s="1"/>
  <c r="L3382" i="12"/>
  <c r="M3382" i="12" s="1"/>
  <c r="L3572" i="12"/>
  <c r="M3572" i="12" s="1"/>
  <c r="L3632" i="12"/>
  <c r="M3632" i="12" s="1"/>
  <c r="L3435" i="12"/>
  <c r="M3435" i="12" s="1"/>
  <c r="L3368" i="12"/>
  <c r="M3368" i="12" s="1"/>
  <c r="L3588" i="12"/>
  <c r="M3588" i="12" s="1"/>
  <c r="L3400" i="12"/>
  <c r="M3400" i="12" s="1"/>
  <c r="L3556" i="12"/>
  <c r="M3556" i="12" s="1"/>
  <c r="L3608" i="12"/>
  <c r="M3608" i="12" s="1"/>
  <c r="L3531" i="12"/>
  <c r="M3531" i="12" s="1"/>
  <c r="L3478" i="12"/>
  <c r="M3478" i="12" s="1"/>
  <c r="L3416" i="12"/>
  <c r="M3416" i="12" s="1"/>
  <c r="L3470" i="12"/>
  <c r="M3470" i="12" s="1"/>
  <c r="L3490" i="12"/>
  <c r="M3490" i="12" s="1"/>
  <c r="L3570" i="12"/>
  <c r="M3570" i="12" s="1"/>
  <c r="L3533" i="12"/>
  <c r="M3533" i="12" s="1"/>
  <c r="L3620" i="12"/>
  <c r="M3620" i="12" s="1"/>
  <c r="L3499" i="12"/>
  <c r="M3499" i="12" s="1"/>
  <c r="L3386" i="12"/>
  <c r="M3386" i="12" s="1"/>
  <c r="L3443" i="12"/>
  <c r="M3443" i="12" s="1"/>
  <c r="L3398" i="12"/>
  <c r="M3398" i="12" s="1"/>
  <c r="L3564" i="12"/>
  <c r="M3564" i="12" s="1"/>
  <c r="L3472" i="12"/>
  <c r="M3472" i="12" s="1"/>
  <c r="L3376" i="12"/>
  <c r="M3376" i="12" s="1"/>
  <c r="L3587" i="12"/>
  <c r="M3587" i="12" s="1"/>
  <c r="L3437" i="12"/>
  <c r="M3437" i="12" s="1"/>
  <c r="L3604" i="12"/>
  <c r="M3604" i="12" s="1"/>
  <c r="L3406" i="12"/>
  <c r="M3406" i="12" s="1"/>
  <c r="L3492" i="12"/>
  <c r="M3492" i="12" s="1"/>
  <c r="L3582" i="12"/>
  <c r="M3582" i="12" s="1"/>
  <c r="L3633" i="12"/>
  <c r="M3633" i="12" s="1"/>
  <c r="L3595" i="12"/>
  <c r="M3595" i="12" s="1"/>
  <c r="L3345" i="12"/>
  <c r="M3345" i="12" s="1"/>
  <c r="L3631" i="12"/>
  <c r="M3631" i="12" s="1"/>
  <c r="L3494" i="12"/>
  <c r="M3494" i="12" s="1"/>
  <c r="L3505" i="12"/>
  <c r="M3505" i="12" s="1"/>
  <c r="L3602" i="12"/>
  <c r="M3602" i="12" s="1"/>
  <c r="L3624" i="12"/>
  <c r="M3624" i="12" s="1"/>
  <c r="L3491" i="12"/>
  <c r="M3491" i="12" s="1"/>
  <c r="L3388" i="12"/>
  <c r="M3388" i="12" s="1"/>
  <c r="L3561" i="12"/>
  <c r="M3561" i="12" s="1"/>
  <c r="L3403" i="12"/>
  <c r="M3403" i="12" s="1"/>
  <c r="L3411" i="12"/>
  <c r="M3411" i="12" s="1"/>
  <c r="L3339" i="12"/>
  <c r="M3339" i="12" s="1"/>
  <c r="L3473" i="12"/>
  <c r="M3473" i="12" s="1"/>
  <c r="L3613" i="12"/>
  <c r="M3613" i="12" s="1"/>
  <c r="L3459" i="12"/>
  <c r="M3459" i="12" s="1"/>
  <c r="L3458" i="12"/>
  <c r="M3458" i="12" s="1"/>
  <c r="L3331" i="12"/>
  <c r="M3331" i="12" s="1"/>
  <c r="L3190" i="12"/>
  <c r="M3190" i="12" s="1"/>
  <c r="L3187" i="12"/>
  <c r="M3187" i="12" s="1"/>
  <c r="L3215" i="12"/>
  <c r="M3215" i="12" s="1"/>
  <c r="L3461" i="12"/>
  <c r="M3461" i="12" s="1"/>
  <c r="L3362" i="12"/>
  <c r="M3362" i="12" s="1"/>
  <c r="L3545" i="12"/>
  <c r="M3545" i="12" s="1"/>
  <c r="L3346" i="12"/>
  <c r="M3346" i="12" s="1"/>
  <c r="L3236" i="12"/>
  <c r="M3236" i="12" s="1"/>
  <c r="L3391" i="12"/>
  <c r="M3391" i="12" s="1"/>
  <c r="L3640" i="12"/>
  <c r="M3640" i="12" s="1"/>
  <c r="L3373" i="12"/>
  <c r="M3373" i="12" s="1"/>
  <c r="L3534" i="12"/>
  <c r="M3534" i="12" s="1"/>
  <c r="L3502" i="12"/>
  <c r="M3502" i="12" s="1"/>
  <c r="L3560" i="12"/>
  <c r="M3560" i="12" s="1"/>
  <c r="L3286" i="12"/>
  <c r="M3286" i="12" s="1"/>
  <c r="L3547" i="12"/>
  <c r="M3547" i="12" s="1"/>
  <c r="L3460" i="12"/>
  <c r="M3460" i="12" s="1"/>
  <c r="L3419" i="12"/>
  <c r="M3419" i="12" s="1"/>
  <c r="L3188" i="12"/>
  <c r="M3188" i="12" s="1"/>
  <c r="L3387" i="12"/>
  <c r="M3387" i="12" s="1"/>
  <c r="L3432" i="12"/>
  <c r="M3432" i="12" s="1"/>
  <c r="L3617" i="12"/>
  <c r="M3617" i="12" s="1"/>
  <c r="L3354" i="12"/>
  <c r="M3354" i="12" s="1"/>
  <c r="L3186" i="12"/>
  <c r="M3186" i="12" s="1"/>
  <c r="L3378" i="12"/>
  <c r="M3378" i="12" s="1"/>
  <c r="L3254" i="12"/>
  <c r="M3254" i="12" s="1"/>
  <c r="L3255" i="12"/>
  <c r="M3255" i="12" s="1"/>
  <c r="L3214" i="12"/>
  <c r="M3214" i="12" s="1"/>
  <c r="L3174" i="12"/>
  <c r="M3174" i="12" s="1"/>
  <c r="L3203" i="12"/>
  <c r="M3203" i="12" s="1"/>
  <c r="L3327" i="12"/>
  <c r="M3327" i="12" s="1"/>
  <c r="L3256" i="12"/>
  <c r="M3256" i="12" s="1"/>
  <c r="L3178" i="12"/>
  <c r="M3178" i="12" s="1"/>
  <c r="L3239" i="12"/>
  <c r="M3239" i="12" s="1"/>
  <c r="L3307" i="12"/>
  <c r="M3307" i="12" s="1"/>
  <c r="L3128" i="12"/>
  <c r="M3128" i="12" s="1"/>
  <c r="L3319" i="12"/>
  <c r="M3319" i="12" s="1"/>
  <c r="L3189" i="12"/>
  <c r="M3189" i="12" s="1"/>
  <c r="L3191" i="12"/>
  <c r="M3191" i="12" s="1"/>
  <c r="L3305" i="12"/>
  <c r="M3305" i="12" s="1"/>
  <c r="L3306" i="12"/>
  <c r="M3306" i="12" s="1"/>
  <c r="L3208" i="12"/>
  <c r="M3208" i="12" s="1"/>
  <c r="L3193" i="12"/>
  <c r="M3193" i="12" s="1"/>
  <c r="L3312" i="12"/>
  <c r="M3312" i="12" s="1"/>
  <c r="L3259" i="12"/>
  <c r="M3259" i="12" s="1"/>
  <c r="L3283" i="12"/>
  <c r="M3283" i="12" s="1"/>
  <c r="L3231" i="12"/>
  <c r="M3231" i="12" s="1"/>
  <c r="L3389" i="12"/>
  <c r="M3389" i="12" s="1"/>
  <c r="L3351" i="12"/>
  <c r="M3351" i="12" s="1"/>
  <c r="L3296" i="12"/>
  <c r="M3296" i="12" s="1"/>
  <c r="L3194" i="12"/>
  <c r="M3194" i="12" s="1"/>
  <c r="L3200" i="12"/>
  <c r="M3200" i="12" s="1"/>
  <c r="L3352" i="12"/>
  <c r="M3352" i="12" s="1"/>
  <c r="L3301" i="12"/>
  <c r="M3301" i="12" s="1"/>
  <c r="L3131" i="12"/>
  <c r="M3131" i="12" s="1"/>
  <c r="L3279" i="12"/>
  <c r="M3279" i="12" s="1"/>
  <c r="L3238" i="12"/>
  <c r="M3238" i="12" s="1"/>
  <c r="L3321" i="12"/>
  <c r="M3321" i="12" s="1"/>
  <c r="L3261" i="12"/>
  <c r="M3261" i="12" s="1"/>
  <c r="L3328" i="12"/>
  <c r="M3328" i="12" s="1"/>
  <c r="L3166" i="12"/>
  <c r="M3166" i="12" s="1"/>
  <c r="L3245" i="12"/>
  <c r="M3245" i="12" s="1"/>
  <c r="L3124" i="12"/>
  <c r="M3124" i="12" s="1"/>
  <c r="L3417" i="12"/>
  <c r="M3417" i="12" s="1"/>
  <c r="L3270" i="12"/>
  <c r="M3270" i="12" s="1"/>
  <c r="L3336" i="12"/>
  <c r="M3336" i="12" s="1"/>
  <c r="L3291" i="12"/>
  <c r="M3291" i="12" s="1"/>
  <c r="L3325" i="12"/>
  <c r="M3325" i="12" s="1"/>
  <c r="L3137" i="12"/>
  <c r="M3137" i="12" s="1"/>
  <c r="L3289" i="12"/>
  <c r="M3289" i="12" s="1"/>
  <c r="L3211" i="12"/>
  <c r="M3211" i="12" s="1"/>
  <c r="L3302" i="12"/>
  <c r="M3302" i="12" s="1"/>
  <c r="L3185" i="12"/>
  <c r="M3185" i="12" s="1"/>
  <c r="L3205" i="12"/>
  <c r="M3205" i="12" s="1"/>
  <c r="L3429" i="12"/>
  <c r="M3429" i="12" s="1"/>
  <c r="L3159" i="12"/>
  <c r="M3159" i="12" s="1"/>
  <c r="L3397" i="12"/>
  <c r="M3397" i="12" s="1"/>
  <c r="L3229" i="12"/>
  <c r="M3229" i="12" s="1"/>
  <c r="L3163" i="12"/>
  <c r="M3163" i="12" s="1"/>
  <c r="L3199" i="12"/>
  <c r="M3199" i="12" s="1"/>
  <c r="L3454" i="12"/>
  <c r="M3454" i="12" s="1"/>
  <c r="L3258" i="12"/>
  <c r="M3258" i="12" s="1"/>
  <c r="L3152" i="12"/>
  <c r="M3152" i="12" s="1"/>
  <c r="L3329" i="12"/>
  <c r="M3329" i="12" s="1"/>
  <c r="L3303" i="12"/>
  <c r="M3303" i="12" s="1"/>
  <c r="L3257" i="12"/>
  <c r="M3257" i="12" s="1"/>
  <c r="L3213" i="12"/>
  <c r="M3213" i="12" s="1"/>
  <c r="L3227" i="12"/>
  <c r="M3227" i="12" s="1"/>
  <c r="L3220" i="12"/>
  <c r="M3220" i="12" s="1"/>
  <c r="L3176" i="12"/>
  <c r="M3176" i="12" s="1"/>
  <c r="L3232" i="12"/>
  <c r="M3232" i="12" s="1"/>
  <c r="L3165" i="12"/>
  <c r="M3165" i="12" s="1"/>
  <c r="L3167" i="12"/>
  <c r="M3167" i="12" s="1"/>
  <c r="L3410" i="12"/>
  <c r="M3410" i="12" s="1"/>
  <c r="L3216" i="12"/>
  <c r="M3216" i="12" s="1"/>
  <c r="L3210" i="12"/>
  <c r="M3210" i="12" s="1"/>
  <c r="L3268" i="12"/>
  <c r="M3268" i="12" s="1"/>
  <c r="L3202" i="12"/>
  <c r="M3202" i="12" s="1"/>
  <c r="L3244" i="12"/>
  <c r="M3244" i="12" s="1"/>
  <c r="L3271" i="12"/>
  <c r="M3271" i="12" s="1"/>
  <c r="L3293" i="12"/>
  <c r="M3293" i="12" s="1"/>
  <c r="L3310" i="12"/>
  <c r="M3310" i="12" s="1"/>
  <c r="L3223" i="12"/>
  <c r="M3223" i="12" s="1"/>
  <c r="L3357" i="12"/>
  <c r="M3357" i="12" s="1"/>
  <c r="L3299" i="12"/>
  <c r="M3299" i="12" s="1"/>
  <c r="L3222" i="12"/>
  <c r="M3222" i="12" s="1"/>
  <c r="L3281" i="12"/>
  <c r="M3281" i="12" s="1"/>
  <c r="L3249" i="12"/>
  <c r="M3249" i="12" s="1"/>
  <c r="L3332" i="12"/>
  <c r="M3332" i="12" s="1"/>
  <c r="L3235" i="12"/>
  <c r="M3235" i="12" s="1"/>
  <c r="L3313" i="12"/>
  <c r="M3313" i="12" s="1"/>
  <c r="L3226" i="12"/>
  <c r="M3226" i="12" s="1"/>
  <c r="L3132" i="12"/>
  <c r="M3132" i="12" s="1"/>
  <c r="L3412" i="12"/>
  <c r="M3412" i="12" s="1"/>
  <c r="L3330" i="12"/>
  <c r="M3330" i="12" s="1"/>
  <c r="L3277" i="12"/>
  <c r="M3277" i="12" s="1"/>
  <c r="L3251" i="12"/>
  <c r="M3251" i="12" s="1"/>
  <c r="L3295" i="12"/>
  <c r="M3295" i="12" s="1"/>
  <c r="L3181" i="12"/>
  <c r="M3181" i="12" s="1"/>
  <c r="L3240" i="12"/>
  <c r="M3240" i="12" s="1"/>
  <c r="L3360" i="12"/>
  <c r="M3360" i="12" s="1"/>
  <c r="L3315" i="12"/>
  <c r="M3315" i="12" s="1"/>
  <c r="L3390" i="12"/>
  <c r="M3390" i="12" s="1"/>
  <c r="L3246" i="12"/>
  <c r="M3246" i="12" s="1"/>
  <c r="L3317" i="12"/>
  <c r="M3317" i="12" s="1"/>
  <c r="L3157" i="12"/>
  <c r="M3157" i="12" s="1"/>
  <c r="L3350" i="12"/>
  <c r="M3350" i="12" s="1"/>
  <c r="L3274" i="12"/>
  <c r="M3274" i="12" s="1"/>
  <c r="L3253" i="12"/>
  <c r="M3253" i="12" s="1"/>
  <c r="L3243" i="12"/>
  <c r="M3243" i="12" s="1"/>
  <c r="L3158" i="12"/>
  <c r="M3158" i="12" s="1"/>
  <c r="L3206" i="12"/>
  <c r="M3206" i="12" s="1"/>
  <c r="L3316" i="12"/>
  <c r="M3316" i="12" s="1"/>
  <c r="L3280" i="12"/>
  <c r="M3280" i="12" s="1"/>
  <c r="L3297" i="12"/>
  <c r="M3297" i="12" s="1"/>
  <c r="L3418" i="12"/>
  <c r="M3418" i="12" s="1"/>
  <c r="L3333" i="12"/>
  <c r="M3333" i="12" s="1"/>
  <c r="L3300" i="12"/>
  <c r="M3300" i="12" s="1"/>
  <c r="L3252" i="12"/>
  <c r="M3252" i="12" s="1"/>
  <c r="L3135" i="12"/>
  <c r="M3135" i="12" s="1"/>
  <c r="L3184" i="12"/>
  <c r="M3184" i="12" s="1"/>
  <c r="L3355" i="12"/>
  <c r="M3355" i="12" s="1"/>
  <c r="L3212" i="12"/>
  <c r="M3212" i="12" s="1"/>
  <c r="L3219" i="12"/>
  <c r="M3219" i="12" s="1"/>
  <c r="L3309" i="12"/>
  <c r="M3309" i="12" s="1"/>
  <c r="L3228" i="12"/>
  <c r="M3228" i="12" s="1"/>
  <c r="L3304" i="12"/>
  <c r="M3304" i="12" s="1"/>
  <c r="L3207" i="12"/>
  <c r="M3207" i="12" s="1"/>
  <c r="L3161" i="12"/>
  <c r="M3161" i="12" s="1"/>
  <c r="L3292" i="12"/>
  <c r="M3292" i="12" s="1"/>
  <c r="L3156" i="12"/>
  <c r="M3156" i="12" s="1"/>
  <c r="L3323" i="12"/>
  <c r="M3323" i="12" s="1"/>
  <c r="L3358" i="12"/>
  <c r="M3358" i="12" s="1"/>
  <c r="L3179" i="12"/>
  <c r="M3179" i="12" s="1"/>
  <c r="L3129" i="12"/>
  <c r="M3129" i="12" s="1"/>
  <c r="L3136" i="12"/>
  <c r="M3136" i="12" s="1"/>
  <c r="L3247" i="12"/>
  <c r="M3247" i="12" s="1"/>
  <c r="L3359" i="12"/>
  <c r="M3359" i="12" s="1"/>
  <c r="L3170" i="12"/>
  <c r="M3170" i="12" s="1"/>
  <c r="L3122" i="12"/>
  <c r="M3122" i="12" s="1"/>
  <c r="L3335" i="12"/>
  <c r="M3335" i="12" s="1"/>
  <c r="L3237" i="12"/>
  <c r="M3237" i="12" s="1"/>
  <c r="L3139" i="12"/>
  <c r="M3139" i="12" s="1"/>
  <c r="L3337" i="12"/>
  <c r="M3337" i="12" s="1"/>
  <c r="L3424" i="12"/>
  <c r="M3424" i="12" s="1"/>
  <c r="L3324" i="12"/>
  <c r="M3324" i="12" s="1"/>
  <c r="L3343" i="12"/>
  <c r="M3343" i="12" s="1"/>
  <c r="L3125" i="12"/>
  <c r="M3125" i="12" s="1"/>
  <c r="L3369" i="12"/>
  <c r="M3369" i="12" s="1"/>
  <c r="L3404" i="12"/>
  <c r="M3404" i="12" s="1"/>
  <c r="L3349" i="12"/>
  <c r="M3349" i="12" s="1"/>
  <c r="L3248" i="12"/>
  <c r="M3248" i="12" s="1"/>
  <c r="L3344" i="12"/>
  <c r="M3344" i="12" s="1"/>
  <c r="L3192" i="12"/>
  <c r="M3192" i="12" s="1"/>
  <c r="L3383" i="12"/>
  <c r="M3383" i="12" s="1"/>
  <c r="L3384" i="12"/>
  <c r="M3384" i="12" s="1"/>
  <c r="L3314" i="12"/>
  <c r="M3314" i="12" s="1"/>
  <c r="L3262" i="12"/>
  <c r="M3262" i="12" s="1"/>
  <c r="L3322" i="12"/>
  <c r="M3322" i="12" s="1"/>
  <c r="L3264" i="12"/>
  <c r="M3264" i="12" s="1"/>
  <c r="L3224" i="12"/>
  <c r="M3224" i="12" s="1"/>
  <c r="L3356" i="12"/>
  <c r="M3356" i="12" s="1"/>
  <c r="L3340" i="12"/>
  <c r="M3340" i="12" s="1"/>
  <c r="L3405" i="12"/>
  <c r="M3405" i="12" s="1"/>
  <c r="L3290" i="12"/>
  <c r="M3290" i="12" s="1"/>
  <c r="L3149" i="12"/>
  <c r="M3149" i="12" s="1"/>
  <c r="L3353" i="12"/>
  <c r="M3353" i="12" s="1"/>
  <c r="L3204" i="12"/>
  <c r="M3204" i="12" s="1"/>
  <c r="L3147" i="12"/>
  <c r="M3147" i="12" s="1"/>
  <c r="L3269" i="12"/>
  <c r="M3269" i="12" s="1"/>
  <c r="L3265" i="12"/>
  <c r="M3265" i="12" s="1"/>
  <c r="L3144" i="12"/>
  <c r="M3144" i="12" s="1"/>
  <c r="L3342" i="12"/>
  <c r="M3342" i="12" s="1"/>
  <c r="L3241" i="12"/>
  <c r="M3241" i="12" s="1"/>
  <c r="L3221" i="12"/>
  <c r="M3221" i="12" s="1"/>
  <c r="L3318" i="12"/>
  <c r="M3318" i="12" s="1"/>
  <c r="L3347" i="12"/>
  <c r="M3347" i="12" s="1"/>
  <c r="L3260" i="12"/>
  <c r="M3260" i="12" s="1"/>
  <c r="L3180" i="12"/>
  <c r="M3180" i="12" s="1"/>
  <c r="L3195" i="12"/>
  <c r="M3195" i="12" s="1"/>
  <c r="L3155" i="12"/>
  <c r="M3155" i="12" s="1"/>
  <c r="L3266" i="12"/>
  <c r="M3266" i="12" s="1"/>
  <c r="L3225" i="12"/>
  <c r="M3225" i="12" s="1"/>
  <c r="L3198" i="12"/>
  <c r="M3198" i="12" s="1"/>
  <c r="L3284" i="12"/>
  <c r="M3284" i="12" s="1"/>
  <c r="L3348" i="12"/>
  <c r="M3348" i="12" s="1"/>
  <c r="L3338" i="12"/>
  <c r="M3338" i="12" s="1"/>
  <c r="L3234" i="12"/>
  <c r="M3234" i="12" s="1"/>
  <c r="L3201" i="12"/>
  <c r="M3201" i="12" s="1"/>
  <c r="L3250" i="12"/>
  <c r="M3250" i="12" s="1"/>
  <c r="L3396" i="12"/>
  <c r="M3396" i="12" s="1"/>
  <c r="L3294" i="12"/>
  <c r="M3294" i="12" s="1"/>
  <c r="L3308" i="12"/>
  <c r="M3308" i="12" s="1"/>
  <c r="L3233" i="12"/>
  <c r="M3233" i="12" s="1"/>
  <c r="L3126" i="12"/>
  <c r="M3126" i="12" s="1"/>
  <c r="L3148" i="12"/>
  <c r="M3148" i="12" s="1"/>
  <c r="L3341" i="12"/>
  <c r="M3341" i="12" s="1"/>
  <c r="L3334" i="12"/>
  <c r="M3334" i="12" s="1"/>
  <c r="L3242" i="12"/>
  <c r="M3242" i="12" s="1"/>
  <c r="L3326" i="12"/>
  <c r="M3326" i="12" s="1"/>
  <c r="L3285" i="12"/>
  <c r="M3285" i="12" s="1"/>
  <c r="L3263" i="12"/>
  <c r="M3263" i="12" s="1"/>
  <c r="L3141" i="12"/>
  <c r="M3141" i="12" s="1"/>
  <c r="L3320" i="12"/>
  <c r="M3320" i="12" s="1"/>
  <c r="L3218" i="12"/>
  <c r="M3218" i="12" s="1"/>
  <c r="L2942" i="12"/>
  <c r="M2942" i="12" s="1"/>
  <c r="L3070" i="12"/>
  <c r="M3070" i="12" s="1"/>
  <c r="L2911" i="12"/>
  <c r="M2911" i="12" s="1"/>
  <c r="L2972" i="12"/>
  <c r="M2972" i="12" s="1"/>
  <c r="L3077" i="12"/>
  <c r="M3077" i="12" s="1"/>
  <c r="L3107" i="12"/>
  <c r="M3107" i="12" s="1"/>
  <c r="L3267" i="12"/>
  <c r="M3267" i="12" s="1"/>
  <c r="L3288" i="12"/>
  <c r="M3288" i="12" s="1"/>
  <c r="L3217" i="12"/>
  <c r="M3217" i="12" s="1"/>
  <c r="L3361" i="12"/>
  <c r="M3361" i="12" s="1"/>
  <c r="L3282" i="12"/>
  <c r="M3282" i="12" s="1"/>
  <c r="L3169" i="12"/>
  <c r="M3169" i="12" s="1"/>
  <c r="L3027" i="12"/>
  <c r="M3027" i="12" s="1"/>
  <c r="L2945" i="12"/>
  <c r="M2945" i="12" s="1"/>
  <c r="L2948" i="12"/>
  <c r="M2948" i="12" s="1"/>
  <c r="L3003" i="12"/>
  <c r="M3003" i="12" s="1"/>
  <c r="L2899" i="12"/>
  <c r="M2899" i="12" s="1"/>
  <c r="L3123" i="12"/>
  <c r="M3123" i="12" s="1"/>
  <c r="L3272" i="12"/>
  <c r="M3272" i="12" s="1"/>
  <c r="L3311" i="12"/>
  <c r="M3311" i="12" s="1"/>
  <c r="L3142" i="12"/>
  <c r="M3142" i="12" s="1"/>
  <c r="L3138" i="12"/>
  <c r="M3138" i="12" s="1"/>
  <c r="L3130" i="12"/>
  <c r="M3130" i="12" s="1"/>
  <c r="L3209" i="12"/>
  <c r="M3209" i="12" s="1"/>
  <c r="L3150" i="12"/>
  <c r="M3150" i="12" s="1"/>
  <c r="L3019" i="12"/>
  <c r="M3019" i="12" s="1"/>
  <c r="L2888" i="12"/>
  <c r="M2888" i="12" s="1"/>
  <c r="L2976" i="12"/>
  <c r="M2976" i="12" s="1"/>
  <c r="L2944" i="12"/>
  <c r="M2944" i="12" s="1"/>
  <c r="L2978" i="12"/>
  <c r="M2978" i="12" s="1"/>
  <c r="L3010" i="12"/>
  <c r="M3010" i="12" s="1"/>
  <c r="L3177" i="12"/>
  <c r="M3177" i="12" s="1"/>
  <c r="L3116" i="12"/>
  <c r="M3116" i="12" s="1"/>
  <c r="L2961" i="12"/>
  <c r="M2961" i="12" s="1"/>
  <c r="L2949" i="12"/>
  <c r="M2949" i="12" s="1"/>
  <c r="L3162" i="12"/>
  <c r="M3162" i="12" s="1"/>
  <c r="L2941" i="12"/>
  <c r="M2941" i="12" s="1"/>
  <c r="L3273" i="12"/>
  <c r="M3273" i="12" s="1"/>
  <c r="L3196" i="12"/>
  <c r="M3196" i="12" s="1"/>
  <c r="L3197" i="12"/>
  <c r="M3197" i="12" s="1"/>
  <c r="L3164" i="12"/>
  <c r="M3164" i="12" s="1"/>
  <c r="L3101" i="12"/>
  <c r="M3101" i="12" s="1"/>
  <c r="L3278" i="12"/>
  <c r="M3278" i="12" s="1"/>
  <c r="L3298" i="12"/>
  <c r="M3298" i="12" s="1"/>
  <c r="L2905" i="12"/>
  <c r="M2905" i="12" s="1"/>
  <c r="L3051" i="12"/>
  <c r="M3051" i="12" s="1"/>
  <c r="L3014" i="12"/>
  <c r="M3014" i="12" s="1"/>
  <c r="L2930" i="12"/>
  <c r="M2930" i="12" s="1"/>
  <c r="L3154" i="12"/>
  <c r="M3154" i="12" s="1"/>
  <c r="L3276" i="12"/>
  <c r="M3276" i="12" s="1"/>
  <c r="L3287" i="12"/>
  <c r="M3287" i="12" s="1"/>
  <c r="L3182" i="12"/>
  <c r="M3182" i="12" s="1"/>
  <c r="L3133" i="12"/>
  <c r="M3133" i="12" s="1"/>
  <c r="L3275" i="12"/>
  <c r="M3275" i="12" s="1"/>
  <c r="L3041" i="12"/>
  <c r="M3041" i="12" s="1"/>
  <c r="L2952" i="12"/>
  <c r="M2952" i="12" s="1"/>
  <c r="L2936" i="12"/>
  <c r="M2936" i="12" s="1"/>
  <c r="L3046" i="12"/>
  <c r="M3046" i="12" s="1"/>
  <c r="L2935" i="12"/>
  <c r="M2935" i="12" s="1"/>
  <c r="L2885" i="12"/>
  <c r="M2885" i="12" s="1"/>
  <c r="L2931" i="12"/>
  <c r="M2931" i="12" s="1"/>
  <c r="L3094" i="12"/>
  <c r="M3094" i="12" s="1"/>
  <c r="L3230" i="12"/>
  <c r="M3230" i="12" s="1"/>
  <c r="L3146" i="12"/>
  <c r="M3146" i="12" s="1"/>
  <c r="L2920" i="12"/>
  <c r="M2920" i="12" s="1"/>
  <c r="L2903" i="12"/>
  <c r="M2903" i="12" s="1"/>
  <c r="L3105" i="12"/>
  <c r="M3105" i="12" s="1"/>
  <c r="L2994" i="12"/>
  <c r="M2994" i="12" s="1"/>
  <c r="L2959" i="12"/>
  <c r="M2959" i="12" s="1"/>
  <c r="L2897" i="12"/>
  <c r="M2897" i="12" s="1"/>
  <c r="L3043" i="12"/>
  <c r="M3043" i="12" s="1"/>
  <c r="L3000" i="12"/>
  <c r="M3000" i="12" s="1"/>
  <c r="L2960" i="12"/>
  <c r="M2960" i="12" s="1"/>
  <c r="L3097" i="12"/>
  <c r="M3097" i="12" s="1"/>
  <c r="L3183" i="12"/>
  <c r="M3183" i="12" s="1"/>
  <c r="L3096" i="12"/>
  <c r="M3096" i="12" s="1"/>
  <c r="L2985" i="12"/>
  <c r="M2985" i="12" s="1"/>
  <c r="L3111" i="12"/>
  <c r="M3111" i="12" s="1"/>
  <c r="L3029" i="12"/>
  <c r="M3029" i="12" s="1"/>
  <c r="L2919" i="12"/>
  <c r="M2919" i="12" s="1"/>
  <c r="L3052" i="12"/>
  <c r="M3052" i="12" s="1"/>
  <c r="L3092" i="12"/>
  <c r="M3092" i="12" s="1"/>
  <c r="L2940" i="12"/>
  <c r="M2940" i="12" s="1"/>
  <c r="L2921" i="12"/>
  <c r="M2921" i="12" s="1"/>
  <c r="L2917" i="12"/>
  <c r="M2917" i="12" s="1"/>
  <c r="L3031" i="12"/>
  <c r="M3031" i="12" s="1"/>
  <c r="L2964" i="12"/>
  <c r="M2964" i="12" s="1"/>
  <c r="L2992" i="12"/>
  <c r="M2992" i="12" s="1"/>
  <c r="L3033" i="12"/>
  <c r="M3033" i="12" s="1"/>
  <c r="L2965" i="12"/>
  <c r="M2965" i="12" s="1"/>
  <c r="L2923" i="12"/>
  <c r="M2923" i="12" s="1"/>
  <c r="L3089" i="12"/>
  <c r="M3089" i="12" s="1"/>
  <c r="L2914" i="12"/>
  <c r="M2914" i="12" s="1"/>
  <c r="L3072" i="12"/>
  <c r="M3072" i="12" s="1"/>
  <c r="L3032" i="12"/>
  <c r="M3032" i="12" s="1"/>
  <c r="L3069" i="12"/>
  <c r="M3069" i="12" s="1"/>
  <c r="L2901" i="12"/>
  <c r="M2901" i="12" s="1"/>
  <c r="L2988" i="12"/>
  <c r="M2988" i="12" s="1"/>
  <c r="L3078" i="12"/>
  <c r="M3078" i="12" s="1"/>
  <c r="L2908" i="12"/>
  <c r="M2908" i="12" s="1"/>
  <c r="L2998" i="12"/>
  <c r="M2998" i="12" s="1"/>
  <c r="L3145" i="12"/>
  <c r="M3145" i="12" s="1"/>
  <c r="L2967" i="12"/>
  <c r="M2967" i="12" s="1"/>
  <c r="L3102" i="12"/>
  <c r="M3102" i="12" s="1"/>
  <c r="L2991" i="12"/>
  <c r="M2991" i="12" s="1"/>
  <c r="L2983" i="12"/>
  <c r="M2983" i="12" s="1"/>
  <c r="L3068" i="12"/>
  <c r="M3068" i="12" s="1"/>
  <c r="L3006" i="12"/>
  <c r="M3006" i="12" s="1"/>
  <c r="L3093" i="12"/>
  <c r="M3093" i="12" s="1"/>
  <c r="L3127" i="12"/>
  <c r="M3127" i="12" s="1"/>
  <c r="L2943" i="12"/>
  <c r="M2943" i="12" s="1"/>
  <c r="L2938" i="12"/>
  <c r="M2938" i="12" s="1"/>
  <c r="L3084" i="12"/>
  <c r="M3084" i="12" s="1"/>
  <c r="L2934" i="12"/>
  <c r="M2934" i="12" s="1"/>
  <c r="L3087" i="12"/>
  <c r="M3087" i="12" s="1"/>
  <c r="L2950" i="12"/>
  <c r="M2950" i="12" s="1"/>
  <c r="L3106" i="12"/>
  <c r="M3106" i="12" s="1"/>
  <c r="L2966" i="12"/>
  <c r="M2966" i="12" s="1"/>
  <c r="L3030" i="12"/>
  <c r="M3030" i="12" s="1"/>
  <c r="L3037" i="12"/>
  <c r="M3037" i="12" s="1"/>
  <c r="L3001" i="12"/>
  <c r="M3001" i="12" s="1"/>
  <c r="L3061" i="12"/>
  <c r="M3061" i="12" s="1"/>
  <c r="L3057" i="12"/>
  <c r="M3057" i="12" s="1"/>
  <c r="L2954" i="12"/>
  <c r="M2954" i="12" s="1"/>
  <c r="L3082" i="12"/>
  <c r="M3082" i="12" s="1"/>
  <c r="L3044" i="12"/>
  <c r="M3044" i="12" s="1"/>
  <c r="L2939" i="12"/>
  <c r="M2939" i="12" s="1"/>
  <c r="L3020" i="12"/>
  <c r="M3020" i="12" s="1"/>
  <c r="L3005" i="12"/>
  <c r="M3005" i="12" s="1"/>
  <c r="L2973" i="12"/>
  <c r="M2973" i="12" s="1"/>
  <c r="L2962" i="12"/>
  <c r="M2962" i="12" s="1"/>
  <c r="L3035" i="12"/>
  <c r="M3035" i="12" s="1"/>
  <c r="L2995" i="12"/>
  <c r="M2995" i="12" s="1"/>
  <c r="L3065" i="12"/>
  <c r="M3065" i="12" s="1"/>
  <c r="L3026" i="12"/>
  <c r="M3026" i="12" s="1"/>
  <c r="L3160" i="12"/>
  <c r="M3160" i="12" s="1"/>
  <c r="L3018" i="12"/>
  <c r="M3018" i="12" s="1"/>
  <c r="L3028" i="12"/>
  <c r="M3028" i="12" s="1"/>
  <c r="L3063" i="12"/>
  <c r="M3063" i="12" s="1"/>
  <c r="L3008" i="12"/>
  <c r="M3008" i="12" s="1"/>
  <c r="L3021" i="12"/>
  <c r="M3021" i="12" s="1"/>
  <c r="L2982" i="12"/>
  <c r="M2982" i="12" s="1"/>
  <c r="L3075" i="12"/>
  <c r="M3075" i="12" s="1"/>
  <c r="L3173" i="12"/>
  <c r="M3173" i="12" s="1"/>
  <c r="L2970" i="12"/>
  <c r="M2970" i="12" s="1"/>
  <c r="L3023" i="12"/>
  <c r="M3023" i="12" s="1"/>
  <c r="L2906" i="12"/>
  <c r="M2906" i="12" s="1"/>
  <c r="L3083" i="12"/>
  <c r="M3083" i="12" s="1"/>
  <c r="L3115" i="12"/>
  <c r="M3115" i="12" s="1"/>
  <c r="L3103" i="12"/>
  <c r="M3103" i="12" s="1"/>
  <c r="L3048" i="12"/>
  <c r="M3048" i="12" s="1"/>
  <c r="L3062" i="12"/>
  <c r="M3062" i="12" s="1"/>
  <c r="L3073" i="12"/>
  <c r="M3073" i="12" s="1"/>
  <c r="L2894" i="12"/>
  <c r="M2894" i="12" s="1"/>
  <c r="L3002" i="12"/>
  <c r="M3002" i="12" s="1"/>
  <c r="L3080" i="12"/>
  <c r="M3080" i="12" s="1"/>
  <c r="L2887" i="12"/>
  <c r="M2887" i="12" s="1"/>
  <c r="L3118" i="12"/>
  <c r="M3118" i="12" s="1"/>
  <c r="L3088" i="12"/>
  <c r="M3088" i="12" s="1"/>
  <c r="L3099" i="12"/>
  <c r="M3099" i="12" s="1"/>
  <c r="L2963" i="12"/>
  <c r="M2963" i="12" s="1"/>
  <c r="L3119" i="12"/>
  <c r="M3119" i="12" s="1"/>
  <c r="L2984" i="12"/>
  <c r="M2984" i="12" s="1"/>
  <c r="L3143" i="12"/>
  <c r="M3143" i="12" s="1"/>
  <c r="L2910" i="12"/>
  <c r="M2910" i="12" s="1"/>
  <c r="L3004" i="12"/>
  <c r="M3004" i="12" s="1"/>
  <c r="L2951" i="12"/>
  <c r="M2951" i="12" s="1"/>
  <c r="L3074" i="12"/>
  <c r="M3074" i="12" s="1"/>
  <c r="L2980" i="12"/>
  <c r="M2980" i="12" s="1"/>
  <c r="L3038" i="12"/>
  <c r="M3038" i="12" s="1"/>
  <c r="L3100" i="12"/>
  <c r="M3100" i="12" s="1"/>
  <c r="L2981" i="12"/>
  <c r="M2981" i="12" s="1"/>
  <c r="L3009" i="12"/>
  <c r="M3009" i="12" s="1"/>
  <c r="L3058" i="12"/>
  <c r="M3058" i="12" s="1"/>
  <c r="L3056" i="12"/>
  <c r="M3056" i="12" s="1"/>
  <c r="L3079" i="12"/>
  <c r="M3079" i="12" s="1"/>
  <c r="L2900" i="12"/>
  <c r="M2900" i="12" s="1"/>
  <c r="L3095" i="12"/>
  <c r="M3095" i="12" s="1"/>
  <c r="L2956" i="12"/>
  <c r="M2956" i="12" s="1"/>
  <c r="L2926" i="12"/>
  <c r="M2926" i="12" s="1"/>
  <c r="L2928" i="12"/>
  <c r="M2928" i="12" s="1"/>
  <c r="L3036" i="12"/>
  <c r="M3036" i="12" s="1"/>
  <c r="L2891" i="12"/>
  <c r="M2891" i="12" s="1"/>
  <c r="L3011" i="12"/>
  <c r="M3011" i="12" s="1"/>
  <c r="L3140" i="12"/>
  <c r="M3140" i="12" s="1"/>
  <c r="L3059" i="12"/>
  <c r="M3059" i="12" s="1"/>
  <c r="L2898" i="12"/>
  <c r="M2898" i="12" s="1"/>
  <c r="L3071" i="12"/>
  <c r="M3071" i="12" s="1"/>
  <c r="L3171" i="12"/>
  <c r="M3171" i="12" s="1"/>
  <c r="L2968" i="12"/>
  <c r="M2968" i="12" s="1"/>
  <c r="L3120" i="12"/>
  <c r="M3120" i="12" s="1"/>
  <c r="L3039" i="12"/>
  <c r="M3039" i="12" s="1"/>
  <c r="L2909" i="12"/>
  <c r="M2909" i="12" s="1"/>
  <c r="L3168" i="12"/>
  <c r="M3168" i="12" s="1"/>
  <c r="L2997" i="12"/>
  <c r="M2997" i="12" s="1"/>
  <c r="L2993" i="12"/>
  <c r="M2993" i="12" s="1"/>
  <c r="L3022" i="12"/>
  <c r="M3022" i="12" s="1"/>
  <c r="L3024" i="12"/>
  <c r="M3024" i="12" s="1"/>
  <c r="L3060" i="12"/>
  <c r="M3060" i="12" s="1"/>
  <c r="L2929" i="12"/>
  <c r="M2929" i="12" s="1"/>
  <c r="L3113" i="12"/>
  <c r="M3113" i="12" s="1"/>
  <c r="L3017" i="12"/>
  <c r="M3017" i="12" s="1"/>
  <c r="L2986" i="12"/>
  <c r="M2986" i="12" s="1"/>
  <c r="L2890" i="12"/>
  <c r="M2890" i="12" s="1"/>
  <c r="L2916" i="12"/>
  <c r="M2916" i="12" s="1"/>
  <c r="L3050" i="12"/>
  <c r="M3050" i="12" s="1"/>
  <c r="L3025" i="12"/>
  <c r="M3025" i="12" s="1"/>
  <c r="L3085" i="12"/>
  <c r="M3085" i="12" s="1"/>
  <c r="L3117" i="12"/>
  <c r="M3117" i="12" s="1"/>
  <c r="L2889" i="12"/>
  <c r="M2889" i="12" s="1"/>
  <c r="L3015" i="12"/>
  <c r="M3015" i="12" s="1"/>
  <c r="L2877" i="12"/>
  <c r="M2877" i="12" s="1"/>
  <c r="L3090" i="12"/>
  <c r="M3090" i="12" s="1"/>
  <c r="L3175" i="12"/>
  <c r="M3175" i="12" s="1"/>
  <c r="L3012" i="12"/>
  <c r="M3012" i="12" s="1"/>
  <c r="L2912" i="12"/>
  <c r="M2912" i="12" s="1"/>
  <c r="L3034" i="12"/>
  <c r="M3034" i="12" s="1"/>
  <c r="L3081" i="12"/>
  <c r="M3081" i="12" s="1"/>
  <c r="L3114" i="12"/>
  <c r="M3114" i="12" s="1"/>
  <c r="L3086" i="12"/>
  <c r="M3086" i="12" s="1"/>
  <c r="L3055" i="12"/>
  <c r="M3055" i="12" s="1"/>
  <c r="L2947" i="12"/>
  <c r="M2947" i="12" s="1"/>
  <c r="L3109" i="12"/>
  <c r="M3109" i="12" s="1"/>
  <c r="L2946" i="12"/>
  <c r="M2946" i="12" s="1"/>
  <c r="L3098" i="12"/>
  <c r="M3098" i="12" s="1"/>
  <c r="L2857" i="12"/>
  <c r="M2857" i="12" s="1"/>
  <c r="L2974" i="12"/>
  <c r="M2974" i="12" s="1"/>
  <c r="L3042" i="12"/>
  <c r="M3042" i="12" s="1"/>
  <c r="L3040" i="12"/>
  <c r="M3040" i="12" s="1"/>
  <c r="L2896" i="12"/>
  <c r="M2896" i="12" s="1"/>
  <c r="L2999" i="12"/>
  <c r="M2999" i="12" s="1"/>
  <c r="L2975" i="12"/>
  <c r="M2975" i="12" s="1"/>
  <c r="L3172" i="12"/>
  <c r="M3172" i="12" s="1"/>
  <c r="L3076" i="12"/>
  <c r="M3076" i="12" s="1"/>
  <c r="L2893" i="12"/>
  <c r="M2893" i="12" s="1"/>
  <c r="L2895" i="12"/>
  <c r="M2895" i="12" s="1"/>
  <c r="L3108" i="12"/>
  <c r="M3108" i="12" s="1"/>
  <c r="L2958" i="12"/>
  <c r="M2958" i="12" s="1"/>
  <c r="L3045" i="12"/>
  <c r="M3045" i="12" s="1"/>
  <c r="L2925" i="12"/>
  <c r="M2925" i="12" s="1"/>
  <c r="L3066" i="12"/>
  <c r="M3066" i="12" s="1"/>
  <c r="L2924" i="12"/>
  <c r="M2924" i="12" s="1"/>
  <c r="L3091" i="12"/>
  <c r="M3091" i="12" s="1"/>
  <c r="L2990" i="12"/>
  <c r="M2990" i="12" s="1"/>
  <c r="L2937" i="12"/>
  <c r="M2937" i="12" s="1"/>
  <c r="L3016" i="12"/>
  <c r="M3016" i="12" s="1"/>
  <c r="L2971" i="12"/>
  <c r="M2971" i="12" s="1"/>
  <c r="L2977" i="12"/>
  <c r="M2977" i="12" s="1"/>
  <c r="L2830" i="12"/>
  <c r="M2830" i="12" s="1"/>
  <c r="L2798" i="12"/>
  <c r="M2798" i="12" s="1"/>
  <c r="L2847" i="12"/>
  <c r="M2847" i="12" s="1"/>
  <c r="L2873" i="12"/>
  <c r="M2873" i="12" s="1"/>
  <c r="L2863" i="12"/>
  <c r="M2863" i="12" s="1"/>
  <c r="L2809" i="12"/>
  <c r="M2809" i="12" s="1"/>
  <c r="L2831" i="12"/>
  <c r="M2831" i="12" s="1"/>
  <c r="L2872" i="12"/>
  <c r="M2872" i="12" s="1"/>
  <c r="L2772" i="12"/>
  <c r="M2772" i="12" s="1"/>
  <c r="L2792" i="12"/>
  <c r="M2792" i="12" s="1"/>
  <c r="L2814" i="12"/>
  <c r="M2814" i="12" s="1"/>
  <c r="L2849" i="12"/>
  <c r="M2849" i="12" s="1"/>
  <c r="L3047" i="12"/>
  <c r="M3047" i="12" s="1"/>
  <c r="L2813" i="12"/>
  <c r="M2813" i="12" s="1"/>
  <c r="L3067" i="12"/>
  <c r="M3067" i="12" s="1"/>
  <c r="L3151" i="12"/>
  <c r="M3151" i="12" s="1"/>
  <c r="L3053" i="12"/>
  <c r="M3053" i="12" s="1"/>
  <c r="L2979" i="12"/>
  <c r="M2979" i="12" s="1"/>
  <c r="L2892" i="12"/>
  <c r="M2892" i="12" s="1"/>
  <c r="L2881" i="12"/>
  <c r="M2881" i="12" s="1"/>
  <c r="L2820" i="12"/>
  <c r="M2820" i="12" s="1"/>
  <c r="L2829" i="12"/>
  <c r="M2829" i="12" s="1"/>
  <c r="L2768" i="12"/>
  <c r="M2768" i="12" s="1"/>
  <c r="L2922" i="12"/>
  <c r="M2922" i="12" s="1"/>
  <c r="L2918" i="12"/>
  <c r="M2918" i="12" s="1"/>
  <c r="L2969" i="12"/>
  <c r="M2969" i="12" s="1"/>
  <c r="L2789" i="12"/>
  <c r="M2789" i="12" s="1"/>
  <c r="L2850" i="12"/>
  <c r="M2850" i="12" s="1"/>
  <c r="L2846" i="12"/>
  <c r="M2846" i="12" s="1"/>
  <c r="L2770" i="12"/>
  <c r="M2770" i="12" s="1"/>
  <c r="L2810" i="12"/>
  <c r="M2810" i="12" s="1"/>
  <c r="L3112" i="12"/>
  <c r="M3112" i="12" s="1"/>
  <c r="L3064" i="12"/>
  <c r="M3064" i="12" s="1"/>
  <c r="L2784" i="12"/>
  <c r="M2784" i="12" s="1"/>
  <c r="L2858" i="12"/>
  <c r="M2858" i="12" s="1"/>
  <c r="L2781" i="12"/>
  <c r="M2781" i="12" s="1"/>
  <c r="L2793" i="12"/>
  <c r="M2793" i="12" s="1"/>
  <c r="L3153" i="12"/>
  <c r="M3153" i="12" s="1"/>
  <c r="L2927" i="12"/>
  <c r="M2927" i="12" s="1"/>
  <c r="L2851" i="12"/>
  <c r="M2851" i="12" s="1"/>
  <c r="L2786" i="12"/>
  <c r="M2786" i="12" s="1"/>
  <c r="L2802" i="12"/>
  <c r="M2802" i="12" s="1"/>
  <c r="L2859" i="12"/>
  <c r="M2859" i="12" s="1"/>
  <c r="L2861" i="12"/>
  <c r="M2861" i="12" s="1"/>
  <c r="L2870" i="12"/>
  <c r="M2870" i="12" s="1"/>
  <c r="L2832" i="12"/>
  <c r="M2832" i="12" s="1"/>
  <c r="L2865" i="12"/>
  <c r="M2865" i="12" s="1"/>
  <c r="L3054" i="12"/>
  <c r="M3054" i="12" s="1"/>
  <c r="L3007" i="12"/>
  <c r="M3007" i="12" s="1"/>
  <c r="L2902" i="12"/>
  <c r="M2902" i="12" s="1"/>
  <c r="L2844" i="12"/>
  <c r="M2844" i="12" s="1"/>
  <c r="L2876" i="12"/>
  <c r="M2876" i="12" s="1"/>
  <c r="L2884" i="12"/>
  <c r="M2884" i="12" s="1"/>
  <c r="L2886" i="12"/>
  <c r="M2886" i="12" s="1"/>
  <c r="L2801" i="12"/>
  <c r="M2801" i="12" s="1"/>
  <c r="L2797" i="12"/>
  <c r="M2797" i="12" s="1"/>
  <c r="L2783" i="12"/>
  <c r="M2783" i="12" s="1"/>
  <c r="L2913" i="12"/>
  <c r="M2913" i="12" s="1"/>
  <c r="L2953" i="12"/>
  <c r="M2953" i="12" s="1"/>
  <c r="L3049" i="12"/>
  <c r="M3049" i="12" s="1"/>
  <c r="L2855" i="12"/>
  <c r="M2855" i="12" s="1"/>
  <c r="L2769" i="12"/>
  <c r="M2769" i="12" s="1"/>
  <c r="L2864" i="12"/>
  <c r="M2864" i="12" s="1"/>
  <c r="L2871" i="12"/>
  <c r="M2871" i="12" s="1"/>
  <c r="L2836" i="12"/>
  <c r="M2836" i="12" s="1"/>
  <c r="L2773" i="12"/>
  <c r="M2773" i="12" s="1"/>
  <c r="L2904" i="12"/>
  <c r="M2904" i="12" s="1"/>
  <c r="L3104" i="12"/>
  <c r="M3104" i="12" s="1"/>
  <c r="L2933" i="12"/>
  <c r="M2933" i="12" s="1"/>
  <c r="L3013" i="12"/>
  <c r="M3013" i="12" s="1"/>
  <c r="L2834" i="12"/>
  <c r="M2834" i="12" s="1"/>
  <c r="L2799" i="12"/>
  <c r="M2799" i="12" s="1"/>
  <c r="L2875" i="12"/>
  <c r="M2875" i="12" s="1"/>
  <c r="L2754" i="12"/>
  <c r="M2754" i="12" s="1"/>
  <c r="L2860" i="12"/>
  <c r="M2860" i="12" s="1"/>
  <c r="L3110" i="12"/>
  <c r="M3110" i="12" s="1"/>
  <c r="L2719" i="12"/>
  <c r="M2719" i="12" s="1"/>
  <c r="L2818" i="12"/>
  <c r="M2818" i="12" s="1"/>
  <c r="L2803" i="12"/>
  <c r="M2803" i="12" s="1"/>
  <c r="L2882" i="12"/>
  <c r="M2882" i="12" s="1"/>
  <c r="L2658" i="12"/>
  <c r="M2658" i="12" s="1"/>
  <c r="L2811" i="12"/>
  <c r="M2811" i="12" s="1"/>
  <c r="L2866" i="12"/>
  <c r="M2866" i="12" s="1"/>
  <c r="L2729" i="12"/>
  <c r="M2729" i="12" s="1"/>
  <c r="L3134" i="12"/>
  <c r="M3134" i="12" s="1"/>
  <c r="L2843" i="12"/>
  <c r="M2843" i="12" s="1"/>
  <c r="L2758" i="12"/>
  <c r="M2758" i="12" s="1"/>
  <c r="L2796" i="12"/>
  <c r="M2796" i="12" s="1"/>
  <c r="L2815" i="12"/>
  <c r="M2815" i="12" s="1"/>
  <c r="L2878" i="12"/>
  <c r="M2878" i="12" s="1"/>
  <c r="L2727" i="12"/>
  <c r="M2727" i="12" s="1"/>
  <c r="L2833" i="12"/>
  <c r="M2833" i="12" s="1"/>
  <c r="L3121" i="12"/>
  <c r="M3121" i="12" s="1"/>
  <c r="L2845" i="12"/>
  <c r="M2845" i="12" s="1"/>
  <c r="L2824" i="12"/>
  <c r="M2824" i="12" s="1"/>
  <c r="L2874" i="12"/>
  <c r="M2874" i="12" s="1"/>
  <c r="L2752" i="12"/>
  <c r="M2752" i="12" s="1"/>
  <c r="L2700" i="12"/>
  <c r="M2700" i="12" s="1"/>
  <c r="L2683" i="12"/>
  <c r="M2683" i="12" s="1"/>
  <c r="L2775" i="12"/>
  <c r="M2775" i="12" s="1"/>
  <c r="L2915" i="12"/>
  <c r="M2915" i="12" s="1"/>
  <c r="L2822" i="12"/>
  <c r="M2822" i="12" s="1"/>
  <c r="L2817" i="12"/>
  <c r="M2817" i="12" s="1"/>
  <c r="L2853" i="12"/>
  <c r="M2853" i="12" s="1"/>
  <c r="L2837" i="12"/>
  <c r="M2837" i="12" s="1"/>
  <c r="L2641" i="12"/>
  <c r="M2641" i="12" s="1"/>
  <c r="L2879" i="12"/>
  <c r="M2879" i="12" s="1"/>
  <c r="L2790" i="12"/>
  <c r="M2790" i="12" s="1"/>
  <c r="L2856" i="12"/>
  <c r="M2856" i="12" s="1"/>
  <c r="L2767" i="12"/>
  <c r="M2767" i="12" s="1"/>
  <c r="L2800" i="12"/>
  <c r="M2800" i="12" s="1"/>
  <c r="L2867" i="12"/>
  <c r="M2867" i="12" s="1"/>
  <c r="L2827" i="12"/>
  <c r="M2827" i="12" s="1"/>
  <c r="L2791" i="12"/>
  <c r="M2791" i="12" s="1"/>
  <c r="L2840" i="12"/>
  <c r="M2840" i="12" s="1"/>
  <c r="L2805" i="12"/>
  <c r="M2805" i="12" s="1"/>
  <c r="L2765" i="12"/>
  <c r="M2765" i="12" s="1"/>
  <c r="L2852" i="12"/>
  <c r="M2852" i="12" s="1"/>
  <c r="L2707" i="12"/>
  <c r="M2707" i="12" s="1"/>
  <c r="L2862" i="12"/>
  <c r="M2862" i="12" s="1"/>
  <c r="L2782" i="12"/>
  <c r="M2782" i="12" s="1"/>
  <c r="L2774" i="12"/>
  <c r="M2774" i="12" s="1"/>
  <c r="L2996" i="12"/>
  <c r="M2996" i="12" s="1"/>
  <c r="L2826" i="12"/>
  <c r="M2826" i="12" s="1"/>
  <c r="L2835" i="12"/>
  <c r="M2835" i="12" s="1"/>
  <c r="L2699" i="12"/>
  <c r="M2699" i="12" s="1"/>
  <c r="L2806" i="12"/>
  <c r="M2806" i="12" s="1"/>
  <c r="L2762" i="12"/>
  <c r="M2762" i="12" s="1"/>
  <c r="L2640" i="12"/>
  <c r="M2640" i="12" s="1"/>
  <c r="L2755" i="12"/>
  <c r="M2755" i="12" s="1"/>
  <c r="L2780" i="12"/>
  <c r="M2780" i="12" s="1"/>
  <c r="L2819" i="12"/>
  <c r="M2819" i="12" s="1"/>
  <c r="L2932" i="12"/>
  <c r="M2932" i="12" s="1"/>
  <c r="L2795" i="12"/>
  <c r="M2795" i="12" s="1"/>
  <c r="L2842" i="12"/>
  <c r="M2842" i="12" s="1"/>
  <c r="L2854" i="12"/>
  <c r="M2854" i="12" s="1"/>
  <c r="L2955" i="12"/>
  <c r="M2955" i="12" s="1"/>
  <c r="L2841" i="12"/>
  <c r="M2841" i="12" s="1"/>
  <c r="L2674" i="12"/>
  <c r="M2674" i="12" s="1"/>
  <c r="L2787" i="12"/>
  <c r="M2787" i="12" s="1"/>
  <c r="L2759" i="12"/>
  <c r="M2759" i="12" s="1"/>
  <c r="L2724" i="12"/>
  <c r="M2724" i="12" s="1"/>
  <c r="L2989" i="12"/>
  <c r="M2989" i="12" s="1"/>
  <c r="L2825" i="12"/>
  <c r="M2825" i="12" s="1"/>
  <c r="L2883" i="12"/>
  <c r="M2883" i="12" s="1"/>
  <c r="L2868" i="12"/>
  <c r="M2868" i="12" s="1"/>
  <c r="L2808" i="12"/>
  <c r="M2808" i="12" s="1"/>
  <c r="L2816" i="12"/>
  <c r="M2816" i="12" s="1"/>
  <c r="L2823" i="12"/>
  <c r="M2823" i="12" s="1"/>
  <c r="L2848" i="12"/>
  <c r="M2848" i="12" s="1"/>
  <c r="L2734" i="12"/>
  <c r="M2734" i="12" s="1"/>
  <c r="L2680" i="12"/>
  <c r="M2680" i="12" s="1"/>
  <c r="L2880" i="12"/>
  <c r="M2880" i="12" s="1"/>
  <c r="L2869" i="12"/>
  <c r="M2869" i="12" s="1"/>
  <c r="L2785" i="12"/>
  <c r="M2785" i="12" s="1"/>
  <c r="L2675" i="12"/>
  <c r="M2675" i="12" s="1"/>
  <c r="L2776" i="12"/>
  <c r="M2776" i="12" s="1"/>
  <c r="L2771" i="12"/>
  <c r="M2771" i="12" s="1"/>
  <c r="L2763" i="12"/>
  <c r="M2763" i="12" s="1"/>
  <c r="L2788" i="12"/>
  <c r="M2788" i="12" s="1"/>
  <c r="L2730" i="12"/>
  <c r="M2730" i="12" s="1"/>
  <c r="L2828" i="12"/>
  <c r="M2828" i="12" s="1"/>
  <c r="L2838" i="12"/>
  <c r="M2838" i="12" s="1"/>
  <c r="L2907" i="12"/>
  <c r="M2907" i="12" s="1"/>
  <c r="L2777" i="12"/>
  <c r="M2777" i="12" s="1"/>
  <c r="L2794" i="12"/>
  <c r="M2794" i="12" s="1"/>
  <c r="L2987" i="12"/>
  <c r="M2987" i="12" s="1"/>
  <c r="L2957" i="12"/>
  <c r="M2957" i="12" s="1"/>
  <c r="L2812" i="12"/>
  <c r="M2812" i="12" s="1"/>
  <c r="L2778" i="12"/>
  <c r="M2778" i="12" s="1"/>
  <c r="L2779" i="12"/>
  <c r="M2779" i="12" s="1"/>
  <c r="L2807" i="12"/>
  <c r="M2807" i="12" s="1"/>
  <c r="L2661" i="12"/>
  <c r="M2661" i="12" s="1"/>
  <c r="L2665" i="12"/>
  <c r="M2665" i="12" s="1"/>
  <c r="L2715" i="12"/>
  <c r="M2715" i="12" s="1"/>
  <c r="L2716" i="12"/>
  <c r="M2716" i="12" s="1"/>
  <c r="L2720" i="12"/>
  <c r="M2720" i="12" s="1"/>
  <c r="L2672" i="12"/>
  <c r="M2672" i="12" s="1"/>
  <c r="L2713" i="12"/>
  <c r="M2713" i="12" s="1"/>
  <c r="L2750" i="12"/>
  <c r="M2750" i="12" s="1"/>
  <c r="L2616" i="12"/>
  <c r="M2616" i="12" s="1"/>
  <c r="L2747" i="12"/>
  <c r="M2747" i="12" s="1"/>
  <c r="L2691" i="12"/>
  <c r="M2691" i="12" s="1"/>
  <c r="L2663" i="12"/>
  <c r="M2663" i="12" s="1"/>
  <c r="L2588" i="12"/>
  <c r="M2588" i="12" s="1"/>
  <c r="L2748" i="12"/>
  <c r="M2748" i="12" s="1"/>
  <c r="L2736" i="12"/>
  <c r="M2736" i="12" s="1"/>
  <c r="L2732" i="12"/>
  <c r="M2732" i="12" s="1"/>
  <c r="L2711" i="12"/>
  <c r="M2711" i="12" s="1"/>
  <c r="L2649" i="12"/>
  <c r="M2649" i="12" s="1"/>
  <c r="L2568" i="12"/>
  <c r="M2568" i="12" s="1"/>
  <c r="L2821" i="12"/>
  <c r="M2821" i="12" s="1"/>
  <c r="L2571" i="12"/>
  <c r="M2571" i="12" s="1"/>
  <c r="L2676" i="12"/>
  <c r="M2676" i="12" s="1"/>
  <c r="L2766" i="12"/>
  <c r="M2766" i="12" s="1"/>
  <c r="L2670" i="12"/>
  <c r="M2670" i="12" s="1"/>
  <c r="L2706" i="12"/>
  <c r="M2706" i="12" s="1"/>
  <c r="L2532" i="12"/>
  <c r="M2532" i="12" s="1"/>
  <c r="L2550" i="12"/>
  <c r="M2550" i="12" s="1"/>
  <c r="L2666" i="12"/>
  <c r="M2666" i="12" s="1"/>
  <c r="L2653" i="12"/>
  <c r="M2653" i="12" s="1"/>
  <c r="L2737" i="12"/>
  <c r="M2737" i="12" s="1"/>
  <c r="L2712" i="12"/>
  <c r="M2712" i="12" s="1"/>
  <c r="L2647" i="12"/>
  <c r="M2647" i="12" s="1"/>
  <c r="L2718" i="12"/>
  <c r="M2718" i="12" s="1"/>
  <c r="L2664" i="12"/>
  <c r="M2664" i="12" s="1"/>
  <c r="L2669" i="12"/>
  <c r="M2669" i="12" s="1"/>
  <c r="L2753" i="12"/>
  <c r="M2753" i="12" s="1"/>
  <c r="L2584" i="12"/>
  <c r="M2584" i="12" s="1"/>
  <c r="L2660" i="12"/>
  <c r="M2660" i="12" s="1"/>
  <c r="L2749" i="12"/>
  <c r="M2749" i="12" s="1"/>
  <c r="L2659" i="12"/>
  <c r="M2659" i="12" s="1"/>
  <c r="L2738" i="12"/>
  <c r="M2738" i="12" s="1"/>
  <c r="L2687" i="12"/>
  <c r="M2687" i="12" s="1"/>
  <c r="L2728" i="12"/>
  <c r="M2728" i="12" s="1"/>
  <c r="L2705" i="12"/>
  <c r="M2705" i="12" s="1"/>
  <c r="L2698" i="12"/>
  <c r="M2698" i="12" s="1"/>
  <c r="L2692" i="12"/>
  <c r="M2692" i="12" s="1"/>
  <c r="L2708" i="12"/>
  <c r="M2708" i="12" s="1"/>
  <c r="L2751" i="12"/>
  <c r="M2751" i="12" s="1"/>
  <c r="L2656" i="12"/>
  <c r="M2656" i="12" s="1"/>
  <c r="L2688" i="12"/>
  <c r="M2688" i="12" s="1"/>
  <c r="L2709" i="12"/>
  <c r="M2709" i="12" s="1"/>
  <c r="L2690" i="12"/>
  <c r="M2690" i="12" s="1"/>
  <c r="L2667" i="12"/>
  <c r="M2667" i="12" s="1"/>
  <c r="L2652" i="12"/>
  <c r="M2652" i="12" s="1"/>
  <c r="L2839" i="12"/>
  <c r="M2839" i="12" s="1"/>
  <c r="L2686" i="12"/>
  <c r="M2686" i="12" s="1"/>
  <c r="L2756" i="12"/>
  <c r="M2756" i="12" s="1"/>
  <c r="L2694" i="12"/>
  <c r="M2694" i="12" s="1"/>
  <c r="L2646" i="12"/>
  <c r="M2646" i="12" s="1"/>
  <c r="L2654" i="12"/>
  <c r="M2654" i="12" s="1"/>
  <c r="L2725" i="12"/>
  <c r="M2725" i="12" s="1"/>
  <c r="L2717" i="12"/>
  <c r="M2717" i="12" s="1"/>
  <c r="L2726" i="12"/>
  <c r="M2726" i="12" s="1"/>
  <c r="L2757" i="12"/>
  <c r="M2757" i="12" s="1"/>
  <c r="L2682" i="12"/>
  <c r="M2682" i="12" s="1"/>
  <c r="L2741" i="12"/>
  <c r="M2741" i="12" s="1"/>
  <c r="L2695" i="12"/>
  <c r="M2695" i="12" s="1"/>
  <c r="L2668" i="12"/>
  <c r="M2668" i="12" s="1"/>
  <c r="L2739" i="12"/>
  <c r="M2739" i="12" s="1"/>
  <c r="L2733" i="12"/>
  <c r="M2733" i="12" s="1"/>
  <c r="L2684" i="12"/>
  <c r="M2684" i="12" s="1"/>
  <c r="L2804" i="12"/>
  <c r="M2804" i="12" s="1"/>
  <c r="L2689" i="12"/>
  <c r="M2689" i="12" s="1"/>
  <c r="L2657" i="12"/>
  <c r="M2657" i="12" s="1"/>
  <c r="L2685" i="12"/>
  <c r="M2685" i="12" s="1"/>
  <c r="L2722" i="12"/>
  <c r="M2722" i="12" s="1"/>
  <c r="L2678" i="12"/>
  <c r="M2678" i="12" s="1"/>
  <c r="L2764" i="12"/>
  <c r="M2764" i="12" s="1"/>
  <c r="L2746" i="12"/>
  <c r="M2746" i="12" s="1"/>
  <c r="L2697" i="12"/>
  <c r="M2697" i="12" s="1"/>
  <c r="L2671" i="12"/>
  <c r="M2671" i="12" s="1"/>
  <c r="L2673" i="12"/>
  <c r="M2673" i="12" s="1"/>
  <c r="L2761" i="12"/>
  <c r="M2761" i="12" s="1"/>
  <c r="L2662" i="12"/>
  <c r="M2662" i="12" s="1"/>
  <c r="L2569" i="12"/>
  <c r="M2569" i="12" s="1"/>
  <c r="L2744" i="12"/>
  <c r="M2744" i="12" s="1"/>
  <c r="L2742" i="12"/>
  <c r="M2742" i="12" s="1"/>
  <c r="L2645" i="12"/>
  <c r="M2645" i="12" s="1"/>
  <c r="L2679" i="12"/>
  <c r="M2679" i="12" s="1"/>
  <c r="L2731" i="12"/>
  <c r="M2731" i="12" s="1"/>
  <c r="L2696" i="12"/>
  <c r="M2696" i="12" s="1"/>
  <c r="L2723" i="12"/>
  <c r="M2723" i="12" s="1"/>
  <c r="L2710" i="12"/>
  <c r="M2710" i="12" s="1"/>
  <c r="L2650" i="12"/>
  <c r="M2650" i="12" s="1"/>
  <c r="L2562" i="12"/>
  <c r="M2562" i="12" s="1"/>
  <c r="L2714" i="12"/>
  <c r="M2714" i="12" s="1"/>
  <c r="L2721" i="12"/>
  <c r="M2721" i="12" s="1"/>
  <c r="L2599" i="12"/>
  <c r="M2599" i="12" s="1"/>
  <c r="L2549" i="12"/>
  <c r="M2549" i="12" s="1"/>
  <c r="L2625" i="12"/>
  <c r="M2625" i="12" s="1"/>
  <c r="L2603" i="12"/>
  <c r="M2603" i="12" s="1"/>
  <c r="L2570" i="12"/>
  <c r="M2570" i="12" s="1"/>
  <c r="L2602" i="12"/>
  <c r="M2602" i="12" s="1"/>
  <c r="L2579" i="12"/>
  <c r="M2579" i="12" s="1"/>
  <c r="L2581" i="12"/>
  <c r="M2581" i="12" s="1"/>
  <c r="L2534" i="12"/>
  <c r="M2534" i="12" s="1"/>
  <c r="L2703" i="12"/>
  <c r="M2703" i="12" s="1"/>
  <c r="L2460" i="12"/>
  <c r="M2460" i="12" s="1"/>
  <c r="L2614" i="12"/>
  <c r="M2614" i="12" s="1"/>
  <c r="L2541" i="12"/>
  <c r="M2541" i="12" s="1"/>
  <c r="L2631" i="12"/>
  <c r="M2631" i="12" s="1"/>
  <c r="L2547" i="12"/>
  <c r="M2547" i="12" s="1"/>
  <c r="L2635" i="12"/>
  <c r="M2635" i="12" s="1"/>
  <c r="L2537" i="12"/>
  <c r="M2537" i="12" s="1"/>
  <c r="L2548" i="12"/>
  <c r="M2548" i="12" s="1"/>
  <c r="L2591" i="12"/>
  <c r="M2591" i="12" s="1"/>
  <c r="L2565" i="12"/>
  <c r="M2565" i="12" s="1"/>
  <c r="L2704" i="12"/>
  <c r="M2704" i="12" s="1"/>
  <c r="L2651" i="12"/>
  <c r="M2651" i="12" s="1"/>
  <c r="L2611" i="12"/>
  <c r="M2611" i="12" s="1"/>
  <c r="L2633" i="12"/>
  <c r="M2633" i="12" s="1"/>
  <c r="L2587" i="12"/>
  <c r="M2587" i="12" s="1"/>
  <c r="L2655" i="12"/>
  <c r="M2655" i="12" s="1"/>
  <c r="L2735" i="12"/>
  <c r="M2735" i="12" s="1"/>
  <c r="L2598" i="12"/>
  <c r="M2598" i="12" s="1"/>
  <c r="L2760" i="12"/>
  <c r="M2760" i="12" s="1"/>
  <c r="L2648" i="12"/>
  <c r="M2648" i="12" s="1"/>
  <c r="L2643" i="12"/>
  <c r="M2643" i="12" s="1"/>
  <c r="L2604" i="12"/>
  <c r="M2604" i="12" s="1"/>
  <c r="L2637" i="12"/>
  <c r="M2637" i="12" s="1"/>
  <c r="L2560" i="12"/>
  <c r="M2560" i="12" s="1"/>
  <c r="L2522" i="12"/>
  <c r="M2522" i="12" s="1"/>
  <c r="L2530" i="12"/>
  <c r="M2530" i="12" s="1"/>
  <c r="L2545" i="12"/>
  <c r="M2545" i="12" s="1"/>
  <c r="L2527" i="12"/>
  <c r="M2527" i="12" s="1"/>
  <c r="L2552" i="12"/>
  <c r="M2552" i="12" s="1"/>
  <c r="L2626" i="12"/>
  <c r="M2626" i="12" s="1"/>
  <c r="L2636" i="12"/>
  <c r="M2636" i="12" s="1"/>
  <c r="L2557" i="12"/>
  <c r="M2557" i="12" s="1"/>
  <c r="L2617" i="12"/>
  <c r="M2617" i="12" s="1"/>
  <c r="L2551" i="12"/>
  <c r="M2551" i="12" s="1"/>
  <c r="L2702" i="12"/>
  <c r="M2702" i="12" s="1"/>
  <c r="L2592" i="12"/>
  <c r="M2592" i="12" s="1"/>
  <c r="L2632" i="12"/>
  <c r="M2632" i="12" s="1"/>
  <c r="L2597" i="12"/>
  <c r="M2597" i="12" s="1"/>
  <c r="L2563" i="12"/>
  <c r="M2563" i="12" s="1"/>
  <c r="L2600" i="12"/>
  <c r="M2600" i="12" s="1"/>
  <c r="L2583" i="12"/>
  <c r="M2583" i="12" s="1"/>
  <c r="L2615" i="12"/>
  <c r="M2615" i="12" s="1"/>
  <c r="L2622" i="12"/>
  <c r="M2622" i="12" s="1"/>
  <c r="L2567" i="12"/>
  <c r="M2567" i="12" s="1"/>
  <c r="L2629" i="12"/>
  <c r="M2629" i="12" s="1"/>
  <c r="L2621" i="12"/>
  <c r="M2621" i="12" s="1"/>
  <c r="L2620" i="12"/>
  <c r="M2620" i="12" s="1"/>
  <c r="L2576" i="12"/>
  <c r="M2576" i="12" s="1"/>
  <c r="L2613" i="12"/>
  <c r="M2613" i="12" s="1"/>
  <c r="L2693" i="12"/>
  <c r="M2693" i="12" s="1"/>
  <c r="L2743" i="12"/>
  <c r="M2743" i="12" s="1"/>
  <c r="L2745" i="12"/>
  <c r="M2745" i="12" s="1"/>
  <c r="L2610" i="12"/>
  <c r="M2610" i="12" s="1"/>
  <c r="L2642" i="12"/>
  <c r="M2642" i="12" s="1"/>
  <c r="L2618" i="12"/>
  <c r="M2618" i="12" s="1"/>
  <c r="L2585" i="12"/>
  <c r="M2585" i="12" s="1"/>
  <c r="L2564" i="12"/>
  <c r="M2564" i="12" s="1"/>
  <c r="L2701" i="12"/>
  <c r="M2701" i="12" s="1"/>
  <c r="L2677" i="12"/>
  <c r="M2677" i="12" s="1"/>
  <c r="L2593" i="12"/>
  <c r="M2593" i="12" s="1"/>
  <c r="L2609" i="12"/>
  <c r="M2609" i="12" s="1"/>
  <c r="L2525" i="12"/>
  <c r="M2525" i="12" s="1"/>
  <c r="L2644" i="12"/>
  <c r="M2644" i="12" s="1"/>
  <c r="L2506" i="12"/>
  <c r="M2506" i="12" s="1"/>
  <c r="L2681" i="12"/>
  <c r="M2681" i="12" s="1"/>
  <c r="L2531" i="12"/>
  <c r="M2531" i="12" s="1"/>
  <c r="L2575" i="12"/>
  <c r="M2575" i="12" s="1"/>
  <c r="L2601" i="12"/>
  <c r="M2601" i="12" s="1"/>
  <c r="L2628" i="12"/>
  <c r="M2628" i="12" s="1"/>
  <c r="L2442" i="12"/>
  <c r="M2442" i="12" s="1"/>
  <c r="L2424" i="12"/>
  <c r="M2424" i="12" s="1"/>
  <c r="L2412" i="12"/>
  <c r="M2412" i="12" s="1"/>
  <c r="L2478" i="12"/>
  <c r="M2478" i="12" s="1"/>
  <c r="L2448" i="12"/>
  <c r="M2448" i="12" s="1"/>
  <c r="L2630" i="12"/>
  <c r="M2630" i="12" s="1"/>
  <c r="L2517" i="12"/>
  <c r="M2517" i="12" s="1"/>
  <c r="L2499" i="12"/>
  <c r="M2499" i="12" s="1"/>
  <c r="L2539" i="12"/>
  <c r="M2539" i="12" s="1"/>
  <c r="L2456" i="12"/>
  <c r="M2456" i="12" s="1"/>
  <c r="L2582" i="12"/>
  <c r="M2582" i="12" s="1"/>
  <c r="L2528" i="12"/>
  <c r="M2528" i="12" s="1"/>
  <c r="L2553" i="12"/>
  <c r="M2553" i="12" s="1"/>
  <c r="L2493" i="12"/>
  <c r="M2493" i="12" s="1"/>
  <c r="L2466" i="12"/>
  <c r="M2466" i="12" s="1"/>
  <c r="L2483" i="12"/>
  <c r="M2483" i="12" s="1"/>
  <c r="L2403" i="12"/>
  <c r="M2403" i="12" s="1"/>
  <c r="L2361" i="12"/>
  <c r="M2361" i="12" s="1"/>
  <c r="L2607" i="12"/>
  <c r="M2607" i="12" s="1"/>
  <c r="L2540" i="12"/>
  <c r="M2540" i="12" s="1"/>
  <c r="L2538" i="12"/>
  <c r="M2538" i="12" s="1"/>
  <c r="L2595" i="12"/>
  <c r="M2595" i="12" s="1"/>
  <c r="L2444" i="12"/>
  <c r="M2444" i="12" s="1"/>
  <c r="L2418" i="12"/>
  <c r="M2418" i="12" s="1"/>
  <c r="L2391" i="12"/>
  <c r="M2391" i="12" s="1"/>
  <c r="L2440" i="12"/>
  <c r="M2440" i="12" s="1"/>
  <c r="L2408" i="12"/>
  <c r="M2408" i="12" s="1"/>
  <c r="L2447" i="12"/>
  <c r="M2447" i="12" s="1"/>
  <c r="L2573" i="12"/>
  <c r="M2573" i="12" s="1"/>
  <c r="L2619" i="12"/>
  <c r="M2619" i="12" s="1"/>
  <c r="L2586" i="12"/>
  <c r="M2586" i="12" s="1"/>
  <c r="L2574" i="12"/>
  <c r="M2574" i="12" s="1"/>
  <c r="L2740" i="12"/>
  <c r="M2740" i="12" s="1"/>
  <c r="L2589" i="12"/>
  <c r="M2589" i="12" s="1"/>
  <c r="L2529" i="12"/>
  <c r="M2529" i="12" s="1"/>
  <c r="L2566" i="12"/>
  <c r="M2566" i="12" s="1"/>
  <c r="L2623" i="12"/>
  <c r="M2623" i="12" s="1"/>
  <c r="L2555" i="12"/>
  <c r="M2555" i="12" s="1"/>
  <c r="L2512" i="12"/>
  <c r="M2512" i="12" s="1"/>
  <c r="L2433" i="12"/>
  <c r="M2433" i="12" s="1"/>
  <c r="L2503" i="12"/>
  <c r="M2503" i="12" s="1"/>
  <c r="L2482" i="12"/>
  <c r="M2482" i="12" s="1"/>
  <c r="L2504" i="12"/>
  <c r="M2504" i="12" s="1"/>
  <c r="L2445" i="12"/>
  <c r="M2445" i="12" s="1"/>
  <c r="L2559" i="12"/>
  <c r="M2559" i="12" s="1"/>
  <c r="L2558" i="12"/>
  <c r="M2558" i="12" s="1"/>
  <c r="L2521" i="12"/>
  <c r="M2521" i="12" s="1"/>
  <c r="L2638" i="12"/>
  <c r="M2638" i="12" s="1"/>
  <c r="L2627" i="12"/>
  <c r="M2627" i="12" s="1"/>
  <c r="L2325" i="12"/>
  <c r="M2325" i="12" s="1"/>
  <c r="L2430" i="12"/>
  <c r="M2430" i="12" s="1"/>
  <c r="L2639" i="12"/>
  <c r="M2639" i="12" s="1"/>
  <c r="L2580" i="12"/>
  <c r="M2580" i="12" s="1"/>
  <c r="L2535" i="12"/>
  <c r="M2535" i="12" s="1"/>
  <c r="L2533" i="12"/>
  <c r="M2533" i="12" s="1"/>
  <c r="L2608" i="12"/>
  <c r="M2608" i="12" s="1"/>
  <c r="L2606" i="12"/>
  <c r="M2606" i="12" s="1"/>
  <c r="L2612" i="12"/>
  <c r="M2612" i="12" s="1"/>
  <c r="L2556" i="12"/>
  <c r="M2556" i="12" s="1"/>
  <c r="L2415" i="12"/>
  <c r="M2415" i="12" s="1"/>
  <c r="L2457" i="12"/>
  <c r="M2457" i="12" s="1"/>
  <c r="L2428" i="12"/>
  <c r="M2428" i="12" s="1"/>
  <c r="L2572" i="12"/>
  <c r="M2572" i="12" s="1"/>
  <c r="L2634" i="12"/>
  <c r="M2634" i="12" s="1"/>
  <c r="L2459" i="12"/>
  <c r="M2459" i="12" s="1"/>
  <c r="L2526" i="12"/>
  <c r="M2526" i="12" s="1"/>
  <c r="L2561" i="12"/>
  <c r="M2561" i="12" s="1"/>
  <c r="L2498" i="12"/>
  <c r="M2498" i="12" s="1"/>
  <c r="L2381" i="12"/>
  <c r="M2381" i="12" s="1"/>
  <c r="L2388" i="12"/>
  <c r="M2388" i="12" s="1"/>
  <c r="L2500" i="12"/>
  <c r="M2500" i="12" s="1"/>
  <c r="L2494" i="12"/>
  <c r="M2494" i="12" s="1"/>
  <c r="L2431" i="12"/>
  <c r="M2431" i="12" s="1"/>
  <c r="L2624" i="12"/>
  <c r="M2624" i="12" s="1"/>
  <c r="L2536" i="12"/>
  <c r="M2536" i="12" s="1"/>
  <c r="L2594" i="12"/>
  <c r="M2594" i="12" s="1"/>
  <c r="L2578" i="12"/>
  <c r="M2578" i="12" s="1"/>
  <c r="L2542" i="12"/>
  <c r="M2542" i="12" s="1"/>
  <c r="L2421" i="12"/>
  <c r="M2421" i="12" s="1"/>
  <c r="L2413" i="12"/>
  <c r="M2413" i="12" s="1"/>
  <c r="L2524" i="12"/>
  <c r="M2524" i="12" s="1"/>
  <c r="L2596" i="12"/>
  <c r="M2596" i="12" s="1"/>
  <c r="L2546" i="12"/>
  <c r="M2546" i="12" s="1"/>
  <c r="L2544" i="12"/>
  <c r="M2544" i="12" s="1"/>
  <c r="L2425" i="12"/>
  <c r="M2425" i="12" s="1"/>
  <c r="L2507" i="12"/>
  <c r="M2507" i="12" s="1"/>
  <c r="L2502" i="12"/>
  <c r="M2502" i="12" s="1"/>
  <c r="L2487" i="12"/>
  <c r="M2487" i="12" s="1"/>
  <c r="L2476" i="12"/>
  <c r="M2476" i="12" s="1"/>
  <c r="L2491" i="12"/>
  <c r="M2491" i="12" s="1"/>
  <c r="L2577" i="12"/>
  <c r="M2577" i="12" s="1"/>
  <c r="L2590" i="12"/>
  <c r="M2590" i="12" s="1"/>
  <c r="L2479" i="12"/>
  <c r="M2479" i="12" s="1"/>
  <c r="L2427" i="12"/>
  <c r="M2427" i="12" s="1"/>
  <c r="L2376" i="12"/>
  <c r="M2376" i="12" s="1"/>
  <c r="L2446" i="12"/>
  <c r="M2446" i="12" s="1"/>
  <c r="L2455" i="12"/>
  <c r="M2455" i="12" s="1"/>
  <c r="L2322" i="12"/>
  <c r="M2322" i="12" s="1"/>
  <c r="L2470" i="12"/>
  <c r="M2470" i="12" s="1"/>
  <c r="L2520" i="12"/>
  <c r="M2520" i="12" s="1"/>
  <c r="L2437" i="12"/>
  <c r="M2437" i="12" s="1"/>
  <c r="L2481" i="12"/>
  <c r="M2481" i="12" s="1"/>
  <c r="L2464" i="12"/>
  <c r="M2464" i="12" s="1"/>
  <c r="L2452" i="12"/>
  <c r="M2452" i="12" s="1"/>
  <c r="L2331" i="12"/>
  <c r="M2331" i="12" s="1"/>
  <c r="L2488" i="12"/>
  <c r="M2488" i="12" s="1"/>
  <c r="L2411" i="12"/>
  <c r="M2411" i="12" s="1"/>
  <c r="L2379" i="12"/>
  <c r="M2379" i="12" s="1"/>
  <c r="L2473" i="12"/>
  <c r="M2473" i="12" s="1"/>
  <c r="L2453" i="12"/>
  <c r="M2453" i="12" s="1"/>
  <c r="L2486" i="12"/>
  <c r="M2486" i="12" s="1"/>
  <c r="L2426" i="12"/>
  <c r="M2426" i="12" s="1"/>
  <c r="L2454" i="12"/>
  <c r="M2454" i="12" s="1"/>
  <c r="L2434" i="12"/>
  <c r="M2434" i="12" s="1"/>
  <c r="L2319" i="12"/>
  <c r="M2319" i="12" s="1"/>
  <c r="L2369" i="12"/>
  <c r="M2369" i="12" s="1"/>
  <c r="L2393" i="12"/>
  <c r="M2393" i="12" s="1"/>
  <c r="L2509" i="12"/>
  <c r="M2509" i="12" s="1"/>
  <c r="L2296" i="12"/>
  <c r="M2296" i="12" s="1"/>
  <c r="L2429" i="12"/>
  <c r="M2429" i="12" s="1"/>
  <c r="L2462" i="12"/>
  <c r="M2462" i="12" s="1"/>
  <c r="L2372" i="12"/>
  <c r="M2372" i="12" s="1"/>
  <c r="L2210" i="12"/>
  <c r="M2210" i="12" s="1"/>
  <c r="L2321" i="12"/>
  <c r="M2321" i="12" s="1"/>
  <c r="L2330" i="12"/>
  <c r="M2330" i="12" s="1"/>
  <c r="L2345" i="12"/>
  <c r="M2345" i="12" s="1"/>
  <c r="L2605" i="12"/>
  <c r="M2605" i="12" s="1"/>
  <c r="L2461" i="12"/>
  <c r="M2461" i="12" s="1"/>
  <c r="L2513" i="12"/>
  <c r="M2513" i="12" s="1"/>
  <c r="L2467" i="12"/>
  <c r="M2467" i="12" s="1"/>
  <c r="L2510" i="12"/>
  <c r="M2510" i="12" s="1"/>
  <c r="L2414" i="12"/>
  <c r="M2414" i="12" s="1"/>
  <c r="L2508" i="12"/>
  <c r="M2508" i="12" s="1"/>
  <c r="L2497" i="12"/>
  <c r="M2497" i="12" s="1"/>
  <c r="L2451" i="12"/>
  <c r="M2451" i="12" s="1"/>
  <c r="L2496" i="12"/>
  <c r="M2496" i="12" s="1"/>
  <c r="L2392" i="12"/>
  <c r="M2392" i="12" s="1"/>
  <c r="L2554" i="12"/>
  <c r="M2554" i="12" s="1"/>
  <c r="L2439" i="12"/>
  <c r="M2439" i="12" s="1"/>
  <c r="L2485" i="12"/>
  <c r="M2485" i="12" s="1"/>
  <c r="L2475" i="12"/>
  <c r="M2475" i="12" s="1"/>
  <c r="L2472" i="12"/>
  <c r="M2472" i="12" s="1"/>
  <c r="L2490" i="12"/>
  <c r="M2490" i="12" s="1"/>
  <c r="L2465" i="12"/>
  <c r="M2465" i="12" s="1"/>
  <c r="L2443" i="12"/>
  <c r="M2443" i="12" s="1"/>
  <c r="L2416" i="12"/>
  <c r="M2416" i="12" s="1"/>
  <c r="L2480" i="12"/>
  <c r="M2480" i="12" s="1"/>
  <c r="L2489" i="12"/>
  <c r="M2489" i="12" s="1"/>
  <c r="L2329" i="12"/>
  <c r="M2329" i="12" s="1"/>
  <c r="L2332" i="12"/>
  <c r="M2332" i="12" s="1"/>
  <c r="L2523" i="12"/>
  <c r="M2523" i="12" s="1"/>
  <c r="L2420" i="12"/>
  <c r="M2420" i="12" s="1"/>
  <c r="L2402" i="12"/>
  <c r="M2402" i="12" s="1"/>
  <c r="L2518" i="12"/>
  <c r="M2518" i="12" s="1"/>
  <c r="L2484" i="12"/>
  <c r="M2484" i="12" s="1"/>
  <c r="L2432" i="12"/>
  <c r="M2432" i="12" s="1"/>
  <c r="L2519" i="12"/>
  <c r="M2519" i="12" s="1"/>
  <c r="L2492" i="12"/>
  <c r="M2492" i="12" s="1"/>
  <c r="L2409" i="12"/>
  <c r="M2409" i="12" s="1"/>
  <c r="L2474" i="12"/>
  <c r="M2474" i="12" s="1"/>
  <c r="L2436" i="12"/>
  <c r="M2436" i="12" s="1"/>
  <c r="L2505" i="12"/>
  <c r="M2505" i="12" s="1"/>
  <c r="L2450" i="12"/>
  <c r="M2450" i="12" s="1"/>
  <c r="L2469" i="12"/>
  <c r="M2469" i="12" s="1"/>
  <c r="L2422" i="12"/>
  <c r="M2422" i="12" s="1"/>
  <c r="L2495" i="12"/>
  <c r="M2495" i="12" s="1"/>
  <c r="L2307" i="12"/>
  <c r="M2307" i="12" s="1"/>
  <c r="L2398" i="12"/>
  <c r="M2398" i="12" s="1"/>
  <c r="L2377" i="12"/>
  <c r="M2377" i="12" s="1"/>
  <c r="L2441" i="12"/>
  <c r="M2441" i="12" s="1"/>
  <c r="L2468" i="12"/>
  <c r="M2468" i="12" s="1"/>
  <c r="L2458" i="12"/>
  <c r="M2458" i="12" s="1"/>
  <c r="L2438" i="12"/>
  <c r="M2438" i="12" s="1"/>
  <c r="L2543" i="12"/>
  <c r="M2543" i="12" s="1"/>
  <c r="L2501" i="12"/>
  <c r="M2501" i="12" s="1"/>
  <c r="L2423" i="12"/>
  <c r="M2423" i="12" s="1"/>
  <c r="L2514" i="12"/>
  <c r="M2514" i="12" s="1"/>
  <c r="L2313" i="12"/>
  <c r="M2313" i="12" s="1"/>
  <c r="L2350" i="12"/>
  <c r="M2350" i="12" s="1"/>
  <c r="L2341" i="12"/>
  <c r="M2341" i="12" s="1"/>
  <c r="L2291" i="12"/>
  <c r="M2291" i="12" s="1"/>
  <c r="L2515" i="12"/>
  <c r="M2515" i="12" s="1"/>
  <c r="L2435" i="12"/>
  <c r="M2435" i="12" s="1"/>
  <c r="L2471" i="12"/>
  <c r="M2471" i="12" s="1"/>
  <c r="L2334" i="12"/>
  <c r="M2334" i="12" s="1"/>
  <c r="L2351" i="12"/>
  <c r="M2351" i="12" s="1"/>
  <c r="L2247" i="12"/>
  <c r="M2247" i="12" s="1"/>
  <c r="L2328" i="12"/>
  <c r="M2328" i="12" s="1"/>
  <c r="L2179" i="12"/>
  <c r="M2179" i="12" s="1"/>
  <c r="L2353" i="12"/>
  <c r="M2353" i="12" s="1"/>
  <c r="L2405" i="12"/>
  <c r="M2405" i="12" s="1"/>
  <c r="L2266" i="12"/>
  <c r="M2266" i="12" s="1"/>
  <c r="L2240" i="12"/>
  <c r="M2240" i="12" s="1"/>
  <c r="L2378" i="12"/>
  <c r="M2378" i="12" s="1"/>
  <c r="L2237" i="12"/>
  <c r="M2237" i="12" s="1"/>
  <c r="L2310" i="12"/>
  <c r="M2310" i="12" s="1"/>
  <c r="L2303" i="12"/>
  <c r="M2303" i="12" s="1"/>
  <c r="L2248" i="12"/>
  <c r="M2248" i="12" s="1"/>
  <c r="L2394" i="12"/>
  <c r="M2394" i="12" s="1"/>
  <c r="L2407" i="12"/>
  <c r="M2407" i="12" s="1"/>
  <c r="L2477" i="12"/>
  <c r="M2477" i="12" s="1"/>
  <c r="L2384" i="12"/>
  <c r="M2384" i="12" s="1"/>
  <c r="L2348" i="12"/>
  <c r="M2348" i="12" s="1"/>
  <c r="L2239" i="12"/>
  <c r="M2239" i="12" s="1"/>
  <c r="L2363" i="12"/>
  <c r="M2363" i="12" s="1"/>
  <c r="L2316" i="12"/>
  <c r="M2316" i="12" s="1"/>
  <c r="L2359" i="12"/>
  <c r="M2359" i="12" s="1"/>
  <c r="L2389" i="12"/>
  <c r="M2389" i="12" s="1"/>
  <c r="L2355" i="12"/>
  <c r="M2355" i="12" s="1"/>
  <c r="L2396" i="12"/>
  <c r="M2396" i="12" s="1"/>
  <c r="L2360" i="12"/>
  <c r="M2360" i="12" s="1"/>
  <c r="L2347" i="12"/>
  <c r="M2347" i="12" s="1"/>
  <c r="L2292" i="12"/>
  <c r="M2292" i="12" s="1"/>
  <c r="L2395" i="12"/>
  <c r="M2395" i="12" s="1"/>
  <c r="L2463" i="12"/>
  <c r="M2463" i="12" s="1"/>
  <c r="L2419" i="12"/>
  <c r="M2419" i="12" s="1"/>
  <c r="L2320" i="12"/>
  <c r="M2320" i="12" s="1"/>
  <c r="L2324" i="12"/>
  <c r="M2324" i="12" s="1"/>
  <c r="L2410" i="12"/>
  <c r="M2410" i="12" s="1"/>
  <c r="L2344" i="12"/>
  <c r="M2344" i="12" s="1"/>
  <c r="L2301" i="12"/>
  <c r="M2301" i="12" s="1"/>
  <c r="L2339" i="12"/>
  <c r="M2339" i="12" s="1"/>
  <c r="L2387" i="12"/>
  <c r="M2387" i="12" s="1"/>
  <c r="L2299" i="12"/>
  <c r="M2299" i="12" s="1"/>
  <c r="L2203" i="12"/>
  <c r="M2203" i="12" s="1"/>
  <c r="L2366" i="12"/>
  <c r="M2366" i="12" s="1"/>
  <c r="L2336" i="12"/>
  <c r="M2336" i="12" s="1"/>
  <c r="L2400" i="12"/>
  <c r="M2400" i="12" s="1"/>
  <c r="L2370" i="12"/>
  <c r="M2370" i="12" s="1"/>
  <c r="L2368" i="12"/>
  <c r="M2368" i="12" s="1"/>
  <c r="L2367" i="12"/>
  <c r="M2367" i="12" s="1"/>
  <c r="L2295" i="12"/>
  <c r="M2295" i="12" s="1"/>
  <c r="L2254" i="12"/>
  <c r="M2254" i="12" s="1"/>
  <c r="L2294" i="12"/>
  <c r="M2294" i="12" s="1"/>
  <c r="L2375" i="12"/>
  <c r="M2375" i="12" s="1"/>
  <c r="L2327" i="12"/>
  <c r="M2327" i="12" s="1"/>
  <c r="L2337" i="12"/>
  <c r="M2337" i="12" s="1"/>
  <c r="L2374" i="12"/>
  <c r="M2374" i="12" s="1"/>
  <c r="L2181" i="12"/>
  <c r="M2181" i="12" s="1"/>
  <c r="L2293" i="12"/>
  <c r="M2293" i="12" s="1"/>
  <c r="L2318" i="12"/>
  <c r="M2318" i="12" s="1"/>
  <c r="L2390" i="12"/>
  <c r="M2390" i="12" s="1"/>
  <c r="L2274" i="12"/>
  <c r="M2274" i="12" s="1"/>
  <c r="L2300" i="12"/>
  <c r="M2300" i="12" s="1"/>
  <c r="L2373" i="12"/>
  <c r="M2373" i="12" s="1"/>
  <c r="L2309" i="12"/>
  <c r="M2309" i="12" s="1"/>
  <c r="L2386" i="12"/>
  <c r="M2386" i="12" s="1"/>
  <c r="L2305" i="12"/>
  <c r="M2305" i="12" s="1"/>
  <c r="L2298" i="12"/>
  <c r="M2298" i="12" s="1"/>
  <c r="L2343" i="12"/>
  <c r="M2343" i="12" s="1"/>
  <c r="L2285" i="12"/>
  <c r="M2285" i="12" s="1"/>
  <c r="L2364" i="12"/>
  <c r="M2364" i="12" s="1"/>
  <c r="L2406" i="12"/>
  <c r="M2406" i="12" s="1"/>
  <c r="L2346" i="12"/>
  <c r="M2346" i="12" s="1"/>
  <c r="L2417" i="12"/>
  <c r="M2417" i="12" s="1"/>
  <c r="L2449" i="12"/>
  <c r="M2449" i="12" s="1"/>
  <c r="L2397" i="12"/>
  <c r="M2397" i="12" s="1"/>
  <c r="L2383" i="12"/>
  <c r="M2383" i="12" s="1"/>
  <c r="L2516" i="12"/>
  <c r="M2516" i="12" s="1"/>
  <c r="L2311" i="12"/>
  <c r="M2311" i="12" s="1"/>
  <c r="L2196" i="12"/>
  <c r="M2196" i="12" s="1"/>
  <c r="L2401" i="12"/>
  <c r="M2401" i="12" s="1"/>
  <c r="L2268" i="12"/>
  <c r="M2268" i="12" s="1"/>
  <c r="L2380" i="12"/>
  <c r="M2380" i="12" s="1"/>
  <c r="L2323" i="12"/>
  <c r="M2323" i="12" s="1"/>
  <c r="L2399" i="12"/>
  <c r="M2399" i="12" s="1"/>
  <c r="L2354" i="12"/>
  <c r="M2354" i="12" s="1"/>
  <c r="L2312" i="12"/>
  <c r="M2312" i="12" s="1"/>
  <c r="L2511" i="12"/>
  <c r="M2511" i="12" s="1"/>
  <c r="L2333" i="12"/>
  <c r="M2333" i="12" s="1"/>
  <c r="L2288" i="12"/>
  <c r="M2288" i="12" s="1"/>
  <c r="L2357" i="12"/>
  <c r="M2357" i="12" s="1"/>
  <c r="L2258" i="12"/>
  <c r="M2258" i="12" s="1"/>
  <c r="L2315" i="12"/>
  <c r="M2315" i="12" s="1"/>
  <c r="L2314" i="12"/>
  <c r="M2314" i="12" s="1"/>
  <c r="L2304" i="12"/>
  <c r="M2304" i="12" s="1"/>
  <c r="L2382" i="12"/>
  <c r="M2382" i="12" s="1"/>
  <c r="L2356" i="12"/>
  <c r="M2356" i="12" s="1"/>
  <c r="L2362" i="12"/>
  <c r="M2362" i="12" s="1"/>
  <c r="L2297" i="12"/>
  <c r="M2297" i="12" s="1"/>
  <c r="L2186" i="12"/>
  <c r="M2186" i="12" s="1"/>
  <c r="L2166" i="12"/>
  <c r="M2166" i="12" s="1"/>
  <c r="L2270" i="12"/>
  <c r="M2270" i="12" s="1"/>
  <c r="L2113" i="12"/>
  <c r="M2113" i="12" s="1"/>
  <c r="L2326" i="12"/>
  <c r="M2326" i="12" s="1"/>
  <c r="L2214" i="12"/>
  <c r="M2214" i="12" s="1"/>
  <c r="L2201" i="12"/>
  <c r="M2201" i="12" s="1"/>
  <c r="L2175" i="12"/>
  <c r="M2175" i="12" s="1"/>
  <c r="L2174" i="12"/>
  <c r="M2174" i="12" s="1"/>
  <c r="L2224" i="12"/>
  <c r="M2224" i="12" s="1"/>
  <c r="L2188" i="12"/>
  <c r="M2188" i="12" s="1"/>
  <c r="L2241" i="12"/>
  <c r="M2241" i="12" s="1"/>
  <c r="L2101" i="12"/>
  <c r="M2101" i="12" s="1"/>
  <c r="L2281" i="12"/>
  <c r="M2281" i="12" s="1"/>
  <c r="L2246" i="12"/>
  <c r="M2246" i="12" s="1"/>
  <c r="L2245" i="12"/>
  <c r="M2245" i="12" s="1"/>
  <c r="L2215" i="12"/>
  <c r="M2215" i="12" s="1"/>
  <c r="L2176" i="12"/>
  <c r="M2176" i="12" s="1"/>
  <c r="L2211" i="12"/>
  <c r="M2211" i="12" s="1"/>
  <c r="L2243" i="12"/>
  <c r="M2243" i="12" s="1"/>
  <c r="L2269" i="12"/>
  <c r="M2269" i="12" s="1"/>
  <c r="L2227" i="12"/>
  <c r="M2227" i="12" s="1"/>
  <c r="L2365" i="12"/>
  <c r="M2365" i="12" s="1"/>
  <c r="L2349" i="12"/>
  <c r="M2349" i="12" s="1"/>
  <c r="L2352" i="12"/>
  <c r="M2352" i="12" s="1"/>
  <c r="L2250" i="12"/>
  <c r="M2250" i="12" s="1"/>
  <c r="L2276" i="12"/>
  <c r="M2276" i="12" s="1"/>
  <c r="L2257" i="12"/>
  <c r="M2257" i="12" s="1"/>
  <c r="L2253" i="12"/>
  <c r="M2253" i="12" s="1"/>
  <c r="L2080" i="12"/>
  <c r="M2080" i="12" s="1"/>
  <c r="L2252" i="12"/>
  <c r="M2252" i="12" s="1"/>
  <c r="L2235" i="12"/>
  <c r="M2235" i="12" s="1"/>
  <c r="L2170" i="12"/>
  <c r="M2170" i="12" s="1"/>
  <c r="L2218" i="12"/>
  <c r="M2218" i="12" s="1"/>
  <c r="L2272" i="12"/>
  <c r="M2272" i="12" s="1"/>
  <c r="L2229" i="12"/>
  <c r="M2229" i="12" s="1"/>
  <c r="L2256" i="12"/>
  <c r="M2256" i="12" s="1"/>
  <c r="L2385" i="12"/>
  <c r="M2385" i="12" s="1"/>
  <c r="L2180" i="12"/>
  <c r="M2180" i="12" s="1"/>
  <c r="L2371" i="12"/>
  <c r="M2371" i="12" s="1"/>
  <c r="L2135" i="12"/>
  <c r="M2135" i="12" s="1"/>
  <c r="L2184" i="12"/>
  <c r="M2184" i="12" s="1"/>
  <c r="L2182" i="12"/>
  <c r="M2182" i="12" s="1"/>
  <c r="L2208" i="12"/>
  <c r="M2208" i="12" s="1"/>
  <c r="L2168" i="12"/>
  <c r="M2168" i="12" s="1"/>
  <c r="L2302" i="12"/>
  <c r="M2302" i="12" s="1"/>
  <c r="L2308" i="12"/>
  <c r="M2308" i="12" s="1"/>
  <c r="L2338" i="12"/>
  <c r="M2338" i="12" s="1"/>
  <c r="L2404" i="12"/>
  <c r="M2404" i="12" s="1"/>
  <c r="L2202" i="12"/>
  <c r="M2202" i="12" s="1"/>
  <c r="L2213" i="12"/>
  <c r="M2213" i="12" s="1"/>
  <c r="L2263" i="12"/>
  <c r="M2263" i="12" s="1"/>
  <c r="L2187" i="12"/>
  <c r="M2187" i="12" s="1"/>
  <c r="L2114" i="12"/>
  <c r="M2114" i="12" s="1"/>
  <c r="L2262" i="12"/>
  <c r="M2262" i="12" s="1"/>
  <c r="L2358" i="12"/>
  <c r="M2358" i="12" s="1"/>
  <c r="L2204" i="12"/>
  <c r="M2204" i="12" s="1"/>
  <c r="L2278" i="12"/>
  <c r="M2278" i="12" s="1"/>
  <c r="L2280" i="12"/>
  <c r="M2280" i="12" s="1"/>
  <c r="L2283" i="12"/>
  <c r="M2283" i="12" s="1"/>
  <c r="L2340" i="12"/>
  <c r="M2340" i="12" s="1"/>
  <c r="L2255" i="12"/>
  <c r="M2255" i="12" s="1"/>
  <c r="L2290" i="12"/>
  <c r="M2290" i="12" s="1"/>
  <c r="L2233" i="12"/>
  <c r="M2233" i="12" s="1"/>
  <c r="L2216" i="12"/>
  <c r="M2216" i="12" s="1"/>
  <c r="L2232" i="12"/>
  <c r="M2232" i="12" s="1"/>
  <c r="L2212" i="12"/>
  <c r="M2212" i="12" s="1"/>
  <c r="L2178" i="12"/>
  <c r="M2178" i="12" s="1"/>
  <c r="L2066" i="12"/>
  <c r="M2066" i="12" s="1"/>
  <c r="L2209" i="12"/>
  <c r="M2209" i="12" s="1"/>
  <c r="L2284" i="12"/>
  <c r="M2284" i="12" s="1"/>
  <c r="L2279" i="12"/>
  <c r="M2279" i="12" s="1"/>
  <c r="L2335" i="12"/>
  <c r="M2335" i="12" s="1"/>
  <c r="L2217" i="12"/>
  <c r="M2217" i="12" s="1"/>
  <c r="L2192" i="12"/>
  <c r="M2192" i="12" s="1"/>
  <c r="L2271" i="12"/>
  <c r="M2271" i="12" s="1"/>
  <c r="L2117" i="12"/>
  <c r="M2117" i="12" s="1"/>
  <c r="L2183" i="12"/>
  <c r="M2183" i="12" s="1"/>
  <c r="L2173" i="12"/>
  <c r="M2173" i="12" s="1"/>
  <c r="L2151" i="12"/>
  <c r="M2151" i="12" s="1"/>
  <c r="L2317" i="12"/>
  <c r="M2317" i="12" s="1"/>
  <c r="L2306" i="12"/>
  <c r="M2306" i="12" s="1"/>
  <c r="L2342" i="12"/>
  <c r="M2342" i="12" s="1"/>
  <c r="L2260" i="12"/>
  <c r="M2260" i="12" s="1"/>
  <c r="L2219" i="12"/>
  <c r="M2219" i="12" s="1"/>
  <c r="L2242" i="12"/>
  <c r="M2242" i="12" s="1"/>
  <c r="L2228" i="12"/>
  <c r="M2228" i="12" s="1"/>
  <c r="L2195" i="12"/>
  <c r="M2195" i="12" s="1"/>
  <c r="L2172" i="12"/>
  <c r="M2172" i="12" s="1"/>
  <c r="L2194" i="12"/>
  <c r="M2194" i="12" s="1"/>
  <c r="L2230" i="12"/>
  <c r="M2230" i="12" s="1"/>
  <c r="L2277" i="12"/>
  <c r="M2277" i="12" s="1"/>
  <c r="L2275" i="12"/>
  <c r="M2275" i="12" s="1"/>
  <c r="L2171" i="12"/>
  <c r="M2171" i="12" s="1"/>
  <c r="L2226" i="12"/>
  <c r="M2226" i="12" s="1"/>
  <c r="L2076" i="12"/>
  <c r="M2076" i="12" s="1"/>
  <c r="L2225" i="12"/>
  <c r="M2225" i="12" s="1"/>
  <c r="L2287" i="12"/>
  <c r="M2287" i="12" s="1"/>
  <c r="L2265" i="12"/>
  <c r="M2265" i="12" s="1"/>
  <c r="L2162" i="12"/>
  <c r="M2162" i="12" s="1"/>
  <c r="L2259" i="12"/>
  <c r="M2259" i="12" s="1"/>
  <c r="L2264" i="12"/>
  <c r="M2264" i="12" s="1"/>
  <c r="L2199" i="12"/>
  <c r="M2199" i="12" s="1"/>
  <c r="L2289" i="12"/>
  <c r="M2289" i="12" s="1"/>
  <c r="L2234" i="12"/>
  <c r="M2234" i="12" s="1"/>
  <c r="L2222" i="12"/>
  <c r="M2222" i="12" s="1"/>
  <c r="L2231" i="12"/>
  <c r="M2231" i="12" s="1"/>
  <c r="L2251" i="12"/>
  <c r="M2251" i="12" s="1"/>
  <c r="L2139" i="12"/>
  <c r="M2139" i="12" s="1"/>
  <c r="L2149" i="12"/>
  <c r="M2149" i="12" s="1"/>
  <c r="L2161" i="12"/>
  <c r="M2161" i="12" s="1"/>
  <c r="L2136" i="12"/>
  <c r="M2136" i="12" s="1"/>
  <c r="L2154" i="12"/>
  <c r="M2154" i="12" s="1"/>
  <c r="L2084" i="12"/>
  <c r="M2084" i="12" s="1"/>
  <c r="L2124" i="12"/>
  <c r="M2124" i="12" s="1"/>
  <c r="L1969" i="12"/>
  <c r="M1969" i="12" s="1"/>
  <c r="L2071" i="12"/>
  <c r="M2071" i="12" s="1"/>
  <c r="L2039" i="12"/>
  <c r="M2039" i="12" s="1"/>
  <c r="L2082" i="12"/>
  <c r="M2082" i="12" s="1"/>
  <c r="L2164" i="12"/>
  <c r="M2164" i="12" s="1"/>
  <c r="L2065" i="12"/>
  <c r="M2065" i="12" s="1"/>
  <c r="L2261" i="12"/>
  <c r="M2261" i="12" s="1"/>
  <c r="L2050" i="12"/>
  <c r="M2050" i="12" s="1"/>
  <c r="L2198" i="12"/>
  <c r="M2198" i="12" s="1"/>
  <c r="L2223" i="12"/>
  <c r="M2223" i="12" s="1"/>
  <c r="L2067" i="12"/>
  <c r="M2067" i="12" s="1"/>
  <c r="L2110" i="12"/>
  <c r="M2110" i="12" s="1"/>
  <c r="L2100" i="12"/>
  <c r="M2100" i="12" s="1"/>
  <c r="L2077" i="12"/>
  <c r="M2077" i="12" s="1"/>
  <c r="L1996" i="12"/>
  <c r="M1996" i="12" s="1"/>
  <c r="L2126" i="12"/>
  <c r="M2126" i="12" s="1"/>
  <c r="L2140" i="12"/>
  <c r="M2140" i="12" s="1"/>
  <c r="L2282" i="12"/>
  <c r="M2282" i="12" s="1"/>
  <c r="L2267" i="12"/>
  <c r="M2267" i="12" s="1"/>
  <c r="L2238" i="12"/>
  <c r="M2238" i="12" s="1"/>
  <c r="L2153" i="12"/>
  <c r="M2153" i="12" s="1"/>
  <c r="L2036" i="12"/>
  <c r="M2036" i="12" s="1"/>
  <c r="L2286" i="12"/>
  <c r="M2286" i="12" s="1"/>
  <c r="L2197" i="12"/>
  <c r="M2197" i="12" s="1"/>
  <c r="L2167" i="12"/>
  <c r="M2167" i="12" s="1"/>
  <c r="L2070" i="12"/>
  <c r="M2070" i="12" s="1"/>
  <c r="L2160" i="12"/>
  <c r="M2160" i="12" s="1"/>
  <c r="L2104" i="12"/>
  <c r="M2104" i="12" s="1"/>
  <c r="L2147" i="12"/>
  <c r="M2147" i="12" s="1"/>
  <c r="L2034" i="12"/>
  <c r="M2034" i="12" s="1"/>
  <c r="L1986" i="12"/>
  <c r="M1986" i="12" s="1"/>
  <c r="L2073" i="12"/>
  <c r="M2073" i="12" s="1"/>
  <c r="L2079" i="12"/>
  <c r="M2079" i="12" s="1"/>
  <c r="L2163" i="12"/>
  <c r="M2163" i="12" s="1"/>
  <c r="L2205" i="12"/>
  <c r="M2205" i="12" s="1"/>
  <c r="L2177" i="12"/>
  <c r="M2177" i="12" s="1"/>
  <c r="L2056" i="12"/>
  <c r="M2056" i="12" s="1"/>
  <c r="L2156" i="12"/>
  <c r="M2156" i="12" s="1"/>
  <c r="L2089" i="12"/>
  <c r="M2089" i="12" s="1"/>
  <c r="L2109" i="12"/>
  <c r="M2109" i="12" s="1"/>
  <c r="L2060" i="12"/>
  <c r="M2060" i="12" s="1"/>
  <c r="L2091" i="12"/>
  <c r="M2091" i="12" s="1"/>
  <c r="L2132" i="12"/>
  <c r="M2132" i="12" s="1"/>
  <c r="L2244" i="12"/>
  <c r="M2244" i="12" s="1"/>
  <c r="L2200" i="12"/>
  <c r="M2200" i="12" s="1"/>
  <c r="L2138" i="12"/>
  <c r="M2138" i="12" s="1"/>
  <c r="L2115" i="12"/>
  <c r="M2115" i="12" s="1"/>
  <c r="L2088" i="12"/>
  <c r="M2088" i="12" s="1"/>
  <c r="L2190" i="12"/>
  <c r="M2190" i="12" s="1"/>
  <c r="L2207" i="12"/>
  <c r="M2207" i="12" s="1"/>
  <c r="L2220" i="12"/>
  <c r="M2220" i="12" s="1"/>
  <c r="L2150" i="12"/>
  <c r="M2150" i="12" s="1"/>
  <c r="L2165" i="12"/>
  <c r="M2165" i="12" s="1"/>
  <c r="L2087" i="12"/>
  <c r="M2087" i="12" s="1"/>
  <c r="L2141" i="12"/>
  <c r="M2141" i="12" s="1"/>
  <c r="L2010" i="12"/>
  <c r="M2010" i="12" s="1"/>
  <c r="L2146" i="12"/>
  <c r="M2146" i="12" s="1"/>
  <c r="L2092" i="12"/>
  <c r="M2092" i="12" s="1"/>
  <c r="L2142" i="12"/>
  <c r="M2142" i="12" s="1"/>
  <c r="L1964" i="12"/>
  <c r="M1964" i="12" s="1"/>
  <c r="L2122" i="12"/>
  <c r="M2122" i="12" s="1"/>
  <c r="L2152" i="12"/>
  <c r="M2152" i="12" s="1"/>
  <c r="L2143" i="12"/>
  <c r="M2143" i="12" s="1"/>
  <c r="L2273" i="12"/>
  <c r="M2273" i="12" s="1"/>
  <c r="L2189" i="12"/>
  <c r="M2189" i="12" s="1"/>
  <c r="L2191" i="12"/>
  <c r="M2191" i="12" s="1"/>
  <c r="L2078" i="12"/>
  <c r="M2078" i="12" s="1"/>
  <c r="L2072" i="12"/>
  <c r="M2072" i="12" s="1"/>
  <c r="L2090" i="12"/>
  <c r="M2090" i="12" s="1"/>
  <c r="L2107" i="12"/>
  <c r="M2107" i="12" s="1"/>
  <c r="L2118" i="12"/>
  <c r="M2118" i="12" s="1"/>
  <c r="L2129" i="12"/>
  <c r="M2129" i="12" s="1"/>
  <c r="L2055" i="12"/>
  <c r="M2055" i="12" s="1"/>
  <c r="L1941" i="12"/>
  <c r="M1941" i="12" s="1"/>
  <c r="L2130" i="12"/>
  <c r="M2130" i="12" s="1"/>
  <c r="L2075" i="12"/>
  <c r="M2075" i="12" s="1"/>
  <c r="L2236" i="12"/>
  <c r="M2236" i="12" s="1"/>
  <c r="L2249" i="12"/>
  <c r="M2249" i="12" s="1"/>
  <c r="L2206" i="12"/>
  <c r="M2206" i="12" s="1"/>
  <c r="L2068" i="12"/>
  <c r="M2068" i="12" s="1"/>
  <c r="L2155" i="12"/>
  <c r="M2155" i="12" s="1"/>
  <c r="L2085" i="12"/>
  <c r="M2085" i="12" s="1"/>
  <c r="L2097" i="12"/>
  <c r="M2097" i="12" s="1"/>
  <c r="L2137" i="12"/>
  <c r="M2137" i="12" s="1"/>
  <c r="L2134" i="12"/>
  <c r="M2134" i="12" s="1"/>
  <c r="L2099" i="12"/>
  <c r="M2099" i="12" s="1"/>
  <c r="L2054" i="12"/>
  <c r="M2054" i="12" s="1"/>
  <c r="L2159" i="12"/>
  <c r="M2159" i="12" s="1"/>
  <c r="L2221" i="12"/>
  <c r="M2221" i="12" s="1"/>
  <c r="L2038" i="12"/>
  <c r="M2038" i="12" s="1"/>
  <c r="L2093" i="12"/>
  <c r="M2093" i="12" s="1"/>
  <c r="L2086" i="12"/>
  <c r="M2086" i="12" s="1"/>
  <c r="L2112" i="12"/>
  <c r="M2112" i="12" s="1"/>
  <c r="L2074" i="12"/>
  <c r="M2074" i="12" s="1"/>
  <c r="L2102" i="12"/>
  <c r="M2102" i="12" s="1"/>
  <c r="L1949" i="12"/>
  <c r="M1949" i="12" s="1"/>
  <c r="L1836" i="12"/>
  <c r="M1836" i="12" s="1"/>
  <c r="L2002" i="12"/>
  <c r="M2002" i="12" s="1"/>
  <c r="L1960" i="12"/>
  <c r="M1960" i="12" s="1"/>
  <c r="L1987" i="12"/>
  <c r="M1987" i="12" s="1"/>
  <c r="L1944" i="12"/>
  <c r="M1944" i="12" s="1"/>
  <c r="L2103" i="12"/>
  <c r="M2103" i="12" s="1"/>
  <c r="L2185" i="12"/>
  <c r="M2185" i="12" s="1"/>
  <c r="L2069" i="12"/>
  <c r="M2069" i="12" s="1"/>
  <c r="L2062" i="12"/>
  <c r="M2062" i="12" s="1"/>
  <c r="L2096" i="12"/>
  <c r="M2096" i="12" s="1"/>
  <c r="L1867" i="12"/>
  <c r="M1867" i="12" s="1"/>
  <c r="L2008" i="12"/>
  <c r="M2008" i="12" s="1"/>
  <c r="L1994" i="12"/>
  <c r="M1994" i="12" s="1"/>
  <c r="L2169" i="12"/>
  <c r="M2169" i="12" s="1"/>
  <c r="L1947" i="12"/>
  <c r="M1947" i="12" s="1"/>
  <c r="L2123" i="12"/>
  <c r="M2123" i="12" s="1"/>
  <c r="L2007" i="12"/>
  <c r="M2007" i="12" s="1"/>
  <c r="L2043" i="12"/>
  <c r="M2043" i="12" s="1"/>
  <c r="L2081" i="12"/>
  <c r="M2081" i="12" s="1"/>
  <c r="L2001" i="12"/>
  <c r="M2001" i="12" s="1"/>
  <c r="L2049" i="12"/>
  <c r="M2049" i="12" s="1"/>
  <c r="L2158" i="12"/>
  <c r="M2158" i="12" s="1"/>
  <c r="L2106" i="12"/>
  <c r="M2106" i="12" s="1"/>
  <c r="L2148" i="12"/>
  <c r="M2148" i="12" s="1"/>
  <c r="L1993" i="12"/>
  <c r="M1993" i="12" s="1"/>
  <c r="L2145" i="12"/>
  <c r="M2145" i="12" s="1"/>
  <c r="L1857" i="12"/>
  <c r="M1857" i="12" s="1"/>
  <c r="L2133" i="12"/>
  <c r="M2133" i="12" s="1"/>
  <c r="L1870" i="12"/>
  <c r="M1870" i="12" s="1"/>
  <c r="L1945" i="12"/>
  <c r="M1945" i="12" s="1"/>
  <c r="L1891" i="12"/>
  <c r="M1891" i="12" s="1"/>
  <c r="L2035" i="12"/>
  <c r="M2035" i="12" s="1"/>
  <c r="L2011" i="12"/>
  <c r="M2011" i="12" s="1"/>
  <c r="L1970" i="12"/>
  <c r="M1970" i="12" s="1"/>
  <c r="L2157" i="12"/>
  <c r="M2157" i="12" s="1"/>
  <c r="L2098" i="12"/>
  <c r="M2098" i="12" s="1"/>
  <c r="L2057" i="12"/>
  <c r="M2057" i="12" s="1"/>
  <c r="L1961" i="12"/>
  <c r="M1961" i="12" s="1"/>
  <c r="L2047" i="12"/>
  <c r="M2047" i="12" s="1"/>
  <c r="L2021" i="12"/>
  <c r="M2021" i="12" s="1"/>
  <c r="L2108" i="12"/>
  <c r="M2108" i="12" s="1"/>
  <c r="L2128" i="12"/>
  <c r="M2128" i="12" s="1"/>
  <c r="L2058" i="12"/>
  <c r="M2058" i="12" s="1"/>
  <c r="L2125" i="12"/>
  <c r="M2125" i="12" s="1"/>
  <c r="L2127" i="12"/>
  <c r="M2127" i="12" s="1"/>
  <c r="L1981" i="12"/>
  <c r="M1981" i="12" s="1"/>
  <c r="L1858" i="12"/>
  <c r="M1858" i="12" s="1"/>
  <c r="L1899" i="12"/>
  <c r="M1899" i="12" s="1"/>
  <c r="L1963" i="12"/>
  <c r="M1963" i="12" s="1"/>
  <c r="L1991" i="12"/>
  <c r="M1991" i="12" s="1"/>
  <c r="L2006" i="12"/>
  <c r="M2006" i="12" s="1"/>
  <c r="L2095" i="12"/>
  <c r="M2095" i="12" s="1"/>
  <c r="L1959" i="12"/>
  <c r="M1959" i="12" s="1"/>
  <c r="L2105" i="12"/>
  <c r="M2105" i="12" s="1"/>
  <c r="L2131" i="12"/>
  <c r="M2131" i="12" s="1"/>
  <c r="L1974" i="12"/>
  <c r="M1974" i="12" s="1"/>
  <c r="L2119" i="12"/>
  <c r="M2119" i="12" s="1"/>
  <c r="L2042" i="12"/>
  <c r="M2042" i="12" s="1"/>
  <c r="L2018" i="12"/>
  <c r="M2018" i="12" s="1"/>
  <c r="L2121" i="12"/>
  <c r="M2121" i="12" s="1"/>
  <c r="L2022" i="12"/>
  <c r="M2022" i="12" s="1"/>
  <c r="L2193" i="12"/>
  <c r="M2193" i="12" s="1"/>
  <c r="L2111" i="12"/>
  <c r="M2111" i="12" s="1"/>
  <c r="L1988" i="12"/>
  <c r="M1988" i="12" s="1"/>
  <c r="L1911" i="12"/>
  <c r="M1911" i="12" s="1"/>
  <c r="L1880" i="12"/>
  <c r="M1880" i="12" s="1"/>
  <c r="L1885" i="12"/>
  <c r="M1885" i="12" s="1"/>
  <c r="L1951" i="12"/>
  <c r="M1951" i="12" s="1"/>
  <c r="L1824" i="12"/>
  <c r="M1824" i="12" s="1"/>
  <c r="L2023" i="12"/>
  <c r="M2023" i="12" s="1"/>
  <c r="L2020" i="12"/>
  <c r="M2020" i="12" s="1"/>
  <c r="L1962" i="12"/>
  <c r="M1962" i="12" s="1"/>
  <c r="L1971" i="12"/>
  <c r="M1971" i="12" s="1"/>
  <c r="L2030" i="12"/>
  <c r="M2030" i="12" s="1"/>
  <c r="L1846" i="12"/>
  <c r="M1846" i="12" s="1"/>
  <c r="L2017" i="12"/>
  <c r="M2017" i="12" s="1"/>
  <c r="L1955" i="12"/>
  <c r="M1955" i="12" s="1"/>
  <c r="L2031" i="12"/>
  <c r="M2031" i="12" s="1"/>
  <c r="L1917" i="12"/>
  <c r="M1917" i="12" s="1"/>
  <c r="L1977" i="12"/>
  <c r="M1977" i="12" s="1"/>
  <c r="L1904" i="12"/>
  <c r="M1904" i="12" s="1"/>
  <c r="L2044" i="12"/>
  <c r="M2044" i="12" s="1"/>
  <c r="L1734" i="12"/>
  <c r="M1734" i="12" s="1"/>
  <c r="L1852" i="12"/>
  <c r="M1852" i="12" s="1"/>
  <c r="L1926" i="12"/>
  <c r="M1926" i="12" s="1"/>
  <c r="L1912" i="12"/>
  <c r="M1912" i="12" s="1"/>
  <c r="L1992" i="12"/>
  <c r="M1992" i="12" s="1"/>
  <c r="L1968" i="12"/>
  <c r="M1968" i="12" s="1"/>
  <c r="L1942" i="12"/>
  <c r="M1942" i="12" s="1"/>
  <c r="L2064" i="12"/>
  <c r="M2064" i="12" s="1"/>
  <c r="L2016" i="12"/>
  <c r="M2016" i="12" s="1"/>
  <c r="L1938" i="12"/>
  <c r="M1938" i="12" s="1"/>
  <c r="L1923" i="12"/>
  <c r="M1923" i="12" s="1"/>
  <c r="L2083" i="12"/>
  <c r="M2083" i="12" s="1"/>
  <c r="L1861" i="12"/>
  <c r="M1861" i="12" s="1"/>
  <c r="L2116" i="12"/>
  <c r="M2116" i="12" s="1"/>
  <c r="L2046" i="12"/>
  <c r="M2046" i="12" s="1"/>
  <c r="L1984" i="12"/>
  <c r="M1984" i="12" s="1"/>
  <c r="L1855" i="12"/>
  <c r="M1855" i="12" s="1"/>
  <c r="L1877" i="12"/>
  <c r="M1877" i="12" s="1"/>
  <c r="L1767" i="12"/>
  <c r="M1767" i="12" s="1"/>
  <c r="L1838" i="12"/>
  <c r="M1838" i="12" s="1"/>
  <c r="L1875" i="12"/>
  <c r="M1875" i="12" s="1"/>
  <c r="L2094" i="12"/>
  <c r="M2094" i="12" s="1"/>
  <c r="L1978" i="12"/>
  <c r="M1978" i="12" s="1"/>
  <c r="L1948" i="12"/>
  <c r="M1948" i="12" s="1"/>
  <c r="L2025" i="12"/>
  <c r="M2025" i="12" s="1"/>
  <c r="L1966" i="12"/>
  <c r="M1966" i="12" s="1"/>
  <c r="L1864" i="12"/>
  <c r="M1864" i="12" s="1"/>
  <c r="L1896" i="12"/>
  <c r="M1896" i="12" s="1"/>
  <c r="L1878" i="12"/>
  <c r="M1878" i="12" s="1"/>
  <c r="L2033" i="12"/>
  <c r="M2033" i="12" s="1"/>
  <c r="L2041" i="12"/>
  <c r="M2041" i="12" s="1"/>
  <c r="L1939" i="12"/>
  <c r="M1939" i="12" s="1"/>
  <c r="L1848" i="12"/>
  <c r="M1848" i="12" s="1"/>
  <c r="L1995" i="12"/>
  <c r="M1995" i="12" s="1"/>
  <c r="L1973" i="12"/>
  <c r="M1973" i="12" s="1"/>
  <c r="L1902" i="12"/>
  <c r="M1902" i="12" s="1"/>
  <c r="L2040" i="12"/>
  <c r="M2040" i="12" s="1"/>
  <c r="L1958" i="12"/>
  <c r="M1958" i="12" s="1"/>
  <c r="L1881" i="12"/>
  <c r="M1881" i="12" s="1"/>
  <c r="L1928" i="12"/>
  <c r="M1928" i="12" s="1"/>
  <c r="L2032" i="12"/>
  <c r="M2032" i="12" s="1"/>
  <c r="L1965" i="12"/>
  <c r="M1965" i="12" s="1"/>
  <c r="L2037" i="12"/>
  <c r="M2037" i="12" s="1"/>
  <c r="L1975" i="12"/>
  <c r="M1975" i="12" s="1"/>
  <c r="L1997" i="12"/>
  <c r="M1997" i="12" s="1"/>
  <c r="L1982" i="12"/>
  <c r="M1982" i="12" s="1"/>
  <c r="L1918" i="12"/>
  <c r="M1918" i="12" s="1"/>
  <c r="L1865" i="12"/>
  <c r="M1865" i="12" s="1"/>
  <c r="L2028" i="12"/>
  <c r="M2028" i="12" s="1"/>
  <c r="L2029" i="12"/>
  <c r="M2029" i="12" s="1"/>
  <c r="L1957" i="12"/>
  <c r="M1957" i="12" s="1"/>
  <c r="L1913" i="12"/>
  <c r="M1913" i="12" s="1"/>
  <c r="L1775" i="12"/>
  <c r="M1775" i="12" s="1"/>
  <c r="L1893" i="12"/>
  <c r="M1893" i="12" s="1"/>
  <c r="L1900" i="12"/>
  <c r="M1900" i="12" s="1"/>
  <c r="L2027" i="12"/>
  <c r="M2027" i="12" s="1"/>
  <c r="L1936" i="12"/>
  <c r="M1936" i="12" s="1"/>
  <c r="L2144" i="12"/>
  <c r="M2144" i="12" s="1"/>
  <c r="L2000" i="12"/>
  <c r="M2000" i="12" s="1"/>
  <c r="L2013" i="12"/>
  <c r="M2013" i="12" s="1"/>
  <c r="L1967" i="12"/>
  <c r="M1967" i="12" s="1"/>
  <c r="L1956" i="12"/>
  <c r="M1956" i="12" s="1"/>
  <c r="L1814" i="12"/>
  <c r="M1814" i="12" s="1"/>
  <c r="L1798" i="12"/>
  <c r="M1798" i="12" s="1"/>
  <c r="L1844" i="12"/>
  <c r="M1844" i="12" s="1"/>
  <c r="L2024" i="12"/>
  <c r="M2024" i="12" s="1"/>
  <c r="L1827" i="12"/>
  <c r="M1827" i="12" s="1"/>
  <c r="L1985" i="12"/>
  <c r="M1985" i="12" s="1"/>
  <c r="L1989" i="12"/>
  <c r="M1989" i="12" s="1"/>
  <c r="L2053" i="12"/>
  <c r="M2053" i="12" s="1"/>
  <c r="L1892" i="12"/>
  <c r="M1892" i="12" s="1"/>
  <c r="L2005" i="12"/>
  <c r="M2005" i="12" s="1"/>
  <c r="L2059" i="12"/>
  <c r="M2059" i="12" s="1"/>
  <c r="L2045" i="12"/>
  <c r="M2045" i="12" s="1"/>
  <c r="L2063" i="12"/>
  <c r="M2063" i="12" s="1"/>
  <c r="L1920" i="12"/>
  <c r="M1920" i="12" s="1"/>
  <c r="L1935" i="12"/>
  <c r="M1935" i="12" s="1"/>
  <c r="L1860" i="12"/>
  <c r="M1860" i="12" s="1"/>
  <c r="L1841" i="12"/>
  <c r="M1841" i="12" s="1"/>
  <c r="L1898" i="12"/>
  <c r="M1898" i="12" s="1"/>
  <c r="L1916" i="12"/>
  <c r="M1916" i="12" s="1"/>
  <c r="L1781" i="12"/>
  <c r="M1781" i="12" s="1"/>
  <c r="L1847" i="12"/>
  <c r="M1847" i="12" s="1"/>
  <c r="L1812" i="12"/>
  <c r="M1812" i="12" s="1"/>
  <c r="L1874" i="12"/>
  <c r="M1874" i="12" s="1"/>
  <c r="L2012" i="12"/>
  <c r="M2012" i="12" s="1"/>
  <c r="L2120" i="12"/>
  <c r="M2120" i="12" s="1"/>
  <c r="L2009" i="12"/>
  <c r="M2009" i="12" s="1"/>
  <c r="L2004" i="12"/>
  <c r="M2004" i="12" s="1"/>
  <c r="L2026" i="12"/>
  <c r="M2026" i="12" s="1"/>
  <c r="L1983" i="12"/>
  <c r="M1983" i="12" s="1"/>
  <c r="L2052" i="12"/>
  <c r="M2052" i="12" s="1"/>
  <c r="L1979" i="12"/>
  <c r="M1979" i="12" s="1"/>
  <c r="L2061" i="12"/>
  <c r="M2061" i="12" s="1"/>
  <c r="L2014" i="12"/>
  <c r="M2014" i="12" s="1"/>
  <c r="L1999" i="12"/>
  <c r="M1999" i="12" s="1"/>
  <c r="L1901" i="12"/>
  <c r="M1901" i="12" s="1"/>
  <c r="L1980" i="12"/>
  <c r="M1980" i="12" s="1"/>
  <c r="L2003" i="12"/>
  <c r="M2003" i="12" s="1"/>
  <c r="L1934" i="12"/>
  <c r="M1934" i="12" s="1"/>
  <c r="L1849" i="12"/>
  <c r="M1849" i="12" s="1"/>
  <c r="L1813" i="12"/>
  <c r="M1813" i="12" s="1"/>
  <c r="L1809" i="12"/>
  <c r="M1809" i="12" s="1"/>
  <c r="L1843" i="12"/>
  <c r="M1843" i="12" s="1"/>
  <c r="L1884" i="12"/>
  <c r="M1884" i="12" s="1"/>
  <c r="L1894" i="12"/>
  <c r="M1894" i="12" s="1"/>
  <c r="L1889" i="12"/>
  <c r="M1889" i="12" s="1"/>
  <c r="L1727" i="12"/>
  <c r="M1727" i="12" s="1"/>
  <c r="L1793" i="12"/>
  <c r="M1793" i="12" s="1"/>
  <c r="L1882" i="12"/>
  <c r="M1882" i="12" s="1"/>
  <c r="L1924" i="12"/>
  <c r="M1924" i="12" s="1"/>
  <c r="L1842" i="12"/>
  <c r="M1842" i="12" s="1"/>
  <c r="L1850" i="12"/>
  <c r="M1850" i="12" s="1"/>
  <c r="L1886" i="12"/>
  <c r="M1886" i="12" s="1"/>
  <c r="L1871" i="12"/>
  <c r="M1871" i="12" s="1"/>
  <c r="L1895" i="12"/>
  <c r="M1895" i="12" s="1"/>
  <c r="L1783" i="12"/>
  <c r="M1783" i="12" s="1"/>
  <c r="L1922" i="12"/>
  <c r="M1922" i="12" s="1"/>
  <c r="L1717" i="12"/>
  <c r="M1717" i="12" s="1"/>
  <c r="L1762" i="12"/>
  <c r="M1762" i="12" s="1"/>
  <c r="L1862" i="12"/>
  <c r="M1862" i="12" s="1"/>
  <c r="L1742" i="12"/>
  <c r="M1742" i="12" s="1"/>
  <c r="L1753" i="12"/>
  <c r="M1753" i="12" s="1"/>
  <c r="L1919" i="12"/>
  <c r="M1919" i="12" s="1"/>
  <c r="L1856" i="12"/>
  <c r="M1856" i="12" s="1"/>
  <c r="L1635" i="12"/>
  <c r="M1635" i="12" s="1"/>
  <c r="L1740" i="12"/>
  <c r="M1740" i="12" s="1"/>
  <c r="L1657" i="12"/>
  <c r="M1657" i="12" s="1"/>
  <c r="L1675" i="12"/>
  <c r="M1675" i="12" s="1"/>
  <c r="L1805" i="12"/>
  <c r="M1805" i="12" s="1"/>
  <c r="L1946" i="12"/>
  <c r="M1946" i="12" s="1"/>
  <c r="L1907" i="12"/>
  <c r="M1907" i="12" s="1"/>
  <c r="L1927" i="12"/>
  <c r="M1927" i="12" s="1"/>
  <c r="L1998" i="12"/>
  <c r="M1998" i="12" s="1"/>
  <c r="L1933" i="12"/>
  <c r="M1933" i="12" s="1"/>
  <c r="L1751" i="12"/>
  <c r="M1751" i="12" s="1"/>
  <c r="L1929" i="12"/>
  <c r="M1929" i="12" s="1"/>
  <c r="L1873" i="12"/>
  <c r="M1873" i="12" s="1"/>
  <c r="L1818" i="12"/>
  <c r="M1818" i="12" s="1"/>
  <c r="L1872" i="12"/>
  <c r="M1872" i="12" s="1"/>
  <c r="L1744" i="12"/>
  <c r="M1744" i="12" s="1"/>
  <c r="L1835" i="12"/>
  <c r="M1835" i="12" s="1"/>
  <c r="L1689" i="12"/>
  <c r="M1689" i="12" s="1"/>
  <c r="L1772" i="12"/>
  <c r="M1772" i="12" s="1"/>
  <c r="L1952" i="12"/>
  <c r="M1952" i="12" s="1"/>
  <c r="L1950" i="12"/>
  <c r="M1950" i="12" s="1"/>
  <c r="L1953" i="12"/>
  <c r="M1953" i="12" s="1"/>
  <c r="L1906" i="12"/>
  <c r="M1906" i="12" s="1"/>
  <c r="L1826" i="12"/>
  <c r="M1826" i="12" s="1"/>
  <c r="L1930" i="12"/>
  <c r="M1930" i="12" s="1"/>
  <c r="L1837" i="12"/>
  <c r="M1837" i="12" s="1"/>
  <c r="L1808" i="12"/>
  <c r="M1808" i="12" s="1"/>
  <c r="L1868" i="12"/>
  <c r="M1868" i="12" s="1"/>
  <c r="L1823" i="12"/>
  <c r="M1823" i="12" s="1"/>
  <c r="L1833" i="12"/>
  <c r="M1833" i="12" s="1"/>
  <c r="L1943" i="12"/>
  <c r="M1943" i="12" s="1"/>
  <c r="L1879" i="12"/>
  <c r="M1879" i="12" s="1"/>
  <c r="L1909" i="12"/>
  <c r="M1909" i="12" s="1"/>
  <c r="L1840" i="12"/>
  <c r="M1840" i="12" s="1"/>
  <c r="L1866" i="12"/>
  <c r="M1866" i="12" s="1"/>
  <c r="L1723" i="12"/>
  <c r="M1723" i="12" s="1"/>
  <c r="L1806" i="12"/>
  <c r="M1806" i="12" s="1"/>
  <c r="L1663" i="12"/>
  <c r="M1663" i="12" s="1"/>
  <c r="L1667" i="12"/>
  <c r="M1667" i="12" s="1"/>
  <c r="L1750" i="12"/>
  <c r="M1750" i="12" s="1"/>
  <c r="L1821" i="12"/>
  <c r="M1821" i="12" s="1"/>
  <c r="L1834" i="12"/>
  <c r="M1834" i="12" s="1"/>
  <c r="L1731" i="12"/>
  <c r="M1731" i="12" s="1"/>
  <c r="L1972" i="12"/>
  <c r="M1972" i="12" s="1"/>
  <c r="L1807" i="12"/>
  <c r="M1807" i="12" s="1"/>
  <c r="L1802" i="12"/>
  <c r="M1802" i="12" s="1"/>
  <c r="L1937" i="12"/>
  <c r="M1937" i="12" s="1"/>
  <c r="L1666" i="12"/>
  <c r="M1666" i="12" s="1"/>
  <c r="L1623" i="12"/>
  <c r="M1623" i="12" s="1"/>
  <c r="L1765" i="12"/>
  <c r="M1765" i="12" s="1"/>
  <c r="L1921" i="12"/>
  <c r="M1921" i="12" s="1"/>
  <c r="L1794" i="12"/>
  <c r="M1794" i="12" s="1"/>
  <c r="L1954" i="12"/>
  <c r="M1954" i="12" s="1"/>
  <c r="L1773" i="12"/>
  <c r="M1773" i="12" s="1"/>
  <c r="L1800" i="12"/>
  <c r="M1800" i="12" s="1"/>
  <c r="L1747" i="12"/>
  <c r="M1747" i="12" s="1"/>
  <c r="L1615" i="12"/>
  <c r="M1615" i="12" s="1"/>
  <c r="L1621" i="12"/>
  <c r="M1621" i="12" s="1"/>
  <c r="L2019" i="12"/>
  <c r="M2019" i="12" s="1"/>
  <c r="L1829" i="12"/>
  <c r="M1829" i="12" s="1"/>
  <c r="L1908" i="12"/>
  <c r="M1908" i="12" s="1"/>
  <c r="L1754" i="12"/>
  <c r="M1754" i="12" s="1"/>
  <c r="L1811" i="12"/>
  <c r="M1811" i="12" s="1"/>
  <c r="L1845" i="12"/>
  <c r="M1845" i="12" s="1"/>
  <c r="L1810" i="12"/>
  <c r="M1810" i="12" s="1"/>
  <c r="L1792" i="12"/>
  <c r="M1792" i="12" s="1"/>
  <c r="L1782" i="12"/>
  <c r="M1782" i="12" s="1"/>
  <c r="L1990" i="12"/>
  <c r="M1990" i="12" s="1"/>
  <c r="L2048" i="12"/>
  <c r="M2048" i="12" s="1"/>
  <c r="L1897" i="12"/>
  <c r="M1897" i="12" s="1"/>
  <c r="L1876" i="12"/>
  <c r="M1876" i="12" s="1"/>
  <c r="L1729" i="12"/>
  <c r="M1729" i="12" s="1"/>
  <c r="L1853" i="12"/>
  <c r="M1853" i="12" s="1"/>
  <c r="L1820" i="12"/>
  <c r="M1820" i="12" s="1"/>
  <c r="L1887" i="12"/>
  <c r="M1887" i="12" s="1"/>
  <c r="L2051" i="12"/>
  <c r="M2051" i="12" s="1"/>
  <c r="L1725" i="12"/>
  <c r="M1725" i="12" s="1"/>
  <c r="L1705" i="12"/>
  <c r="M1705" i="12" s="1"/>
  <c r="L1709" i="12"/>
  <c r="M1709" i="12" s="1"/>
  <c r="L1634" i="12"/>
  <c r="M1634" i="12" s="1"/>
  <c r="L1816" i="12"/>
  <c r="M1816" i="12" s="1"/>
  <c r="L1741" i="12"/>
  <c r="M1741" i="12" s="1"/>
  <c r="L1859" i="12"/>
  <c r="M1859" i="12" s="1"/>
  <c r="L1905" i="12"/>
  <c r="M1905" i="12" s="1"/>
  <c r="L1888" i="12"/>
  <c r="M1888" i="12" s="1"/>
  <c r="L1903" i="12"/>
  <c r="M1903" i="12" s="1"/>
  <c r="L1788" i="12"/>
  <c r="M1788" i="12" s="1"/>
  <c r="L1890" i="12"/>
  <c r="M1890" i="12" s="1"/>
  <c r="L1786" i="12"/>
  <c r="M1786" i="12" s="1"/>
  <c r="L1817" i="12"/>
  <c r="M1817" i="12" s="1"/>
  <c r="L1830" i="12"/>
  <c r="M1830" i="12" s="1"/>
  <c r="L1931" i="12"/>
  <c r="M1931" i="12" s="1"/>
  <c r="L2015" i="12"/>
  <c r="M2015" i="12" s="1"/>
  <c r="L1739" i="12"/>
  <c r="M1739" i="12" s="1"/>
  <c r="L1668" i="12"/>
  <c r="M1668" i="12" s="1"/>
  <c r="L1722" i="12"/>
  <c r="M1722" i="12" s="1"/>
  <c r="L1627" i="12"/>
  <c r="M1627" i="12" s="1"/>
  <c r="L1671" i="12"/>
  <c r="M1671" i="12" s="1"/>
  <c r="L1530" i="12"/>
  <c r="M1530" i="12" s="1"/>
  <c r="L1562" i="12"/>
  <c r="M1562" i="12" s="1"/>
  <c r="L1596" i="12"/>
  <c r="M1596" i="12" s="1"/>
  <c r="L1617" i="12"/>
  <c r="M1617" i="12" s="1"/>
  <c r="L1940" i="12"/>
  <c r="M1940" i="12" s="1"/>
  <c r="L1715" i="12"/>
  <c r="M1715" i="12" s="1"/>
  <c r="L1674" i="12"/>
  <c r="M1674" i="12" s="1"/>
  <c r="L1764" i="12"/>
  <c r="M1764" i="12" s="1"/>
  <c r="L1763" i="12"/>
  <c r="M1763" i="12" s="1"/>
  <c r="L1694" i="12"/>
  <c r="M1694" i="12" s="1"/>
  <c r="L1719" i="12"/>
  <c r="M1719" i="12" s="1"/>
  <c r="L1789" i="12"/>
  <c r="M1789" i="12" s="1"/>
  <c r="L1652" i="12"/>
  <c r="M1652" i="12" s="1"/>
  <c r="L1790" i="12"/>
  <c r="M1790" i="12" s="1"/>
  <c r="L1819" i="12"/>
  <c r="M1819" i="12" s="1"/>
  <c r="L1614" i="12"/>
  <c r="M1614" i="12" s="1"/>
  <c r="L1613" i="12"/>
  <c r="M1613" i="12" s="1"/>
  <c r="L1795" i="12"/>
  <c r="M1795" i="12" s="1"/>
  <c r="L1728" i="12"/>
  <c r="M1728" i="12" s="1"/>
  <c r="L1915" i="12"/>
  <c r="M1915" i="12" s="1"/>
  <c r="L1757" i="12"/>
  <c r="M1757" i="12" s="1"/>
  <c r="L1756" i="12"/>
  <c r="M1756" i="12" s="1"/>
  <c r="L1656" i="12"/>
  <c r="M1656" i="12" s="1"/>
  <c r="L1599" i="12"/>
  <c r="M1599" i="12" s="1"/>
  <c r="L1752" i="12"/>
  <c r="M1752" i="12" s="1"/>
  <c r="L1839" i="12"/>
  <c r="M1839" i="12" s="1"/>
  <c r="L1774" i="12"/>
  <c r="M1774" i="12" s="1"/>
  <c r="L1716" i="12"/>
  <c r="M1716" i="12" s="1"/>
  <c r="L1831" i="12"/>
  <c r="M1831" i="12" s="1"/>
  <c r="L1640" i="12"/>
  <c r="M1640" i="12" s="1"/>
  <c r="L1815" i="12"/>
  <c r="M1815" i="12" s="1"/>
  <c r="L1780" i="12"/>
  <c r="M1780" i="12" s="1"/>
  <c r="L1733" i="12"/>
  <c r="M1733" i="12" s="1"/>
  <c r="L1796" i="12"/>
  <c r="M1796" i="12" s="1"/>
  <c r="L1631" i="12"/>
  <c r="M1631" i="12" s="1"/>
  <c r="L1771" i="12"/>
  <c r="M1771" i="12" s="1"/>
  <c r="L1737" i="12"/>
  <c r="M1737" i="12" s="1"/>
  <c r="L1825" i="12"/>
  <c r="M1825" i="12" s="1"/>
  <c r="L1791" i="12"/>
  <c r="M1791" i="12" s="1"/>
  <c r="L1708" i="12"/>
  <c r="M1708" i="12" s="1"/>
  <c r="L1925" i="12"/>
  <c r="M1925" i="12" s="1"/>
  <c r="L1760" i="12"/>
  <c r="M1760" i="12" s="1"/>
  <c r="L1758" i="12"/>
  <c r="M1758" i="12" s="1"/>
  <c r="L1863" i="12"/>
  <c r="M1863" i="12" s="1"/>
  <c r="L1976" i="12"/>
  <c r="M1976" i="12" s="1"/>
  <c r="L1655" i="12"/>
  <c r="M1655" i="12" s="1"/>
  <c r="L1776" i="12"/>
  <c r="M1776" i="12" s="1"/>
  <c r="L1629" i="12"/>
  <c r="M1629" i="12" s="1"/>
  <c r="L1932" i="12"/>
  <c r="M1932" i="12" s="1"/>
  <c r="L1787" i="12"/>
  <c r="M1787" i="12" s="1"/>
  <c r="L1803" i="12"/>
  <c r="M1803" i="12" s="1"/>
  <c r="L1736" i="12"/>
  <c r="M1736" i="12" s="1"/>
  <c r="L1628" i="12"/>
  <c r="M1628" i="12" s="1"/>
  <c r="L1779" i="12"/>
  <c r="M1779" i="12" s="1"/>
  <c r="L1869" i="12"/>
  <c r="M1869" i="12" s="1"/>
  <c r="L1768" i="12"/>
  <c r="M1768" i="12" s="1"/>
  <c r="L1883" i="12"/>
  <c r="M1883" i="12" s="1"/>
  <c r="L1801" i="12"/>
  <c r="M1801" i="12" s="1"/>
  <c r="L1684" i="12"/>
  <c r="M1684" i="12" s="1"/>
  <c r="L1748" i="12"/>
  <c r="M1748" i="12" s="1"/>
  <c r="L1669" i="12"/>
  <c r="M1669" i="12" s="1"/>
  <c r="L1679" i="12"/>
  <c r="M1679" i="12" s="1"/>
  <c r="L1609" i="12"/>
  <c r="M1609" i="12" s="1"/>
  <c r="L1690" i="12"/>
  <c r="M1690" i="12" s="1"/>
  <c r="L1828" i="12"/>
  <c r="M1828" i="12" s="1"/>
  <c r="L1692" i="12"/>
  <c r="M1692" i="12" s="1"/>
  <c r="L1665" i="12"/>
  <c r="M1665" i="12" s="1"/>
  <c r="L1704" i="12"/>
  <c r="M1704" i="12" s="1"/>
  <c r="L1761" i="12"/>
  <c r="M1761" i="12" s="1"/>
  <c r="L1701" i="12"/>
  <c r="M1701" i="12" s="1"/>
  <c r="L1698" i="12"/>
  <c r="M1698" i="12" s="1"/>
  <c r="L1677" i="12"/>
  <c r="M1677" i="12" s="1"/>
  <c r="L1638" i="12"/>
  <c r="M1638" i="12" s="1"/>
  <c r="L1851" i="12"/>
  <c r="M1851" i="12" s="1"/>
  <c r="L1743" i="12"/>
  <c r="M1743" i="12" s="1"/>
  <c r="L1578" i="12"/>
  <c r="M1578" i="12" s="1"/>
  <c r="L1626" i="12"/>
  <c r="M1626" i="12" s="1"/>
  <c r="L1822" i="12"/>
  <c r="M1822" i="12" s="1"/>
  <c r="L1799" i="12"/>
  <c r="M1799" i="12" s="1"/>
  <c r="L1735" i="12"/>
  <c r="M1735" i="12" s="1"/>
  <c r="L1914" i="12"/>
  <c r="M1914" i="12" s="1"/>
  <c r="L1784" i="12"/>
  <c r="M1784" i="12" s="1"/>
  <c r="L1766" i="12"/>
  <c r="M1766" i="12" s="1"/>
  <c r="L1720" i="12"/>
  <c r="M1720" i="12" s="1"/>
  <c r="L1769" i="12"/>
  <c r="M1769" i="12" s="1"/>
  <c r="L1691" i="12"/>
  <c r="M1691" i="12" s="1"/>
  <c r="L1778" i="12"/>
  <c r="M1778" i="12" s="1"/>
  <c r="L1854" i="12"/>
  <c r="M1854" i="12" s="1"/>
  <c r="L1910" i="12"/>
  <c r="M1910" i="12" s="1"/>
  <c r="L1660" i="12"/>
  <c r="M1660" i="12" s="1"/>
  <c r="L1682" i="12"/>
  <c r="M1682" i="12" s="1"/>
  <c r="L1678" i="12"/>
  <c r="M1678" i="12" s="1"/>
  <c r="L1633" i="12"/>
  <c r="M1633" i="12" s="1"/>
  <c r="L1695" i="12"/>
  <c r="M1695" i="12" s="1"/>
  <c r="L1770" i="12"/>
  <c r="M1770" i="12" s="1"/>
  <c r="L1746" i="12"/>
  <c r="M1746" i="12" s="1"/>
  <c r="L1724" i="12"/>
  <c r="M1724" i="12" s="1"/>
  <c r="L1525" i="12"/>
  <c r="M1525" i="12" s="1"/>
  <c r="L1551" i="12"/>
  <c r="M1551" i="12" s="1"/>
  <c r="L1501" i="12"/>
  <c r="M1501" i="12" s="1"/>
  <c r="L1539" i="12"/>
  <c r="M1539" i="12" s="1"/>
  <c r="L1567" i="12"/>
  <c r="M1567" i="12" s="1"/>
  <c r="L1706" i="12"/>
  <c r="M1706" i="12" s="1"/>
  <c r="L1533" i="12"/>
  <c r="M1533" i="12" s="1"/>
  <c r="L1681" i="12"/>
  <c r="M1681" i="12" s="1"/>
  <c r="L1440" i="12"/>
  <c r="M1440" i="12" s="1"/>
  <c r="L1402" i="12"/>
  <c r="M1402" i="12" s="1"/>
  <c r="L1832" i="12"/>
  <c r="M1832" i="12" s="1"/>
  <c r="L1642" i="12"/>
  <c r="M1642" i="12" s="1"/>
  <c r="L1537" i="12"/>
  <c r="M1537" i="12" s="1"/>
  <c r="L1636" i="12"/>
  <c r="M1636" i="12" s="1"/>
  <c r="L1658" i="12"/>
  <c r="M1658" i="12" s="1"/>
  <c r="L1429" i="12"/>
  <c r="M1429" i="12" s="1"/>
  <c r="L1564" i="12"/>
  <c r="M1564" i="12" s="1"/>
  <c r="L1485" i="12"/>
  <c r="M1485" i="12" s="1"/>
  <c r="L1502" i="12"/>
  <c r="M1502" i="12" s="1"/>
  <c r="L1566" i="12"/>
  <c r="M1566" i="12" s="1"/>
  <c r="L1700" i="12"/>
  <c r="M1700" i="12" s="1"/>
  <c r="L1732" i="12"/>
  <c r="M1732" i="12" s="1"/>
  <c r="L1686" i="12"/>
  <c r="M1686" i="12" s="1"/>
  <c r="L1745" i="12"/>
  <c r="M1745" i="12" s="1"/>
  <c r="L1494" i="12"/>
  <c r="M1494" i="12" s="1"/>
  <c r="L1683" i="12"/>
  <c r="M1683" i="12" s="1"/>
  <c r="L1672" i="12"/>
  <c r="M1672" i="12" s="1"/>
  <c r="L1703" i="12"/>
  <c r="M1703" i="12" s="1"/>
  <c r="L1583" i="12"/>
  <c r="M1583" i="12" s="1"/>
  <c r="L1622" i="12"/>
  <c r="M1622" i="12" s="1"/>
  <c r="L1600" i="12"/>
  <c r="M1600" i="12" s="1"/>
  <c r="L1480" i="12"/>
  <c r="M1480" i="12" s="1"/>
  <c r="L1568" i="12"/>
  <c r="M1568" i="12" s="1"/>
  <c r="L1594" i="12"/>
  <c r="M1594" i="12" s="1"/>
  <c r="L1436" i="12"/>
  <c r="M1436" i="12" s="1"/>
  <c r="L1556" i="12"/>
  <c r="M1556" i="12" s="1"/>
  <c r="L1592" i="12"/>
  <c r="M1592" i="12" s="1"/>
  <c r="L1755" i="12"/>
  <c r="M1755" i="12" s="1"/>
  <c r="L1519" i="12"/>
  <c r="M1519" i="12" s="1"/>
  <c r="L1710" i="12"/>
  <c r="M1710" i="12" s="1"/>
  <c r="L1535" i="12"/>
  <c r="M1535" i="12" s="1"/>
  <c r="L1573" i="12"/>
  <c r="M1573" i="12" s="1"/>
  <c r="L1598" i="12"/>
  <c r="M1598" i="12" s="1"/>
  <c r="L1387" i="12"/>
  <c r="M1387" i="12" s="1"/>
  <c r="L1386" i="12"/>
  <c r="M1386" i="12" s="1"/>
  <c r="L1542" i="12"/>
  <c r="M1542" i="12" s="1"/>
  <c r="L1650" i="12"/>
  <c r="M1650" i="12" s="1"/>
  <c r="L1659" i="12"/>
  <c r="M1659" i="12" s="1"/>
  <c r="L1601" i="12"/>
  <c r="M1601" i="12" s="1"/>
  <c r="L1553" i="12"/>
  <c r="M1553" i="12" s="1"/>
  <c r="L1680" i="12"/>
  <c r="M1680" i="12" s="1"/>
  <c r="L1541" i="12"/>
  <c r="M1541" i="12" s="1"/>
  <c r="L1382" i="12"/>
  <c r="M1382" i="12" s="1"/>
  <c r="L1470" i="12"/>
  <c r="M1470" i="12" s="1"/>
  <c r="L1563" i="12"/>
  <c r="M1563" i="12" s="1"/>
  <c r="L1685" i="12"/>
  <c r="M1685" i="12" s="1"/>
  <c r="L1557" i="12"/>
  <c r="M1557" i="12" s="1"/>
  <c r="L1589" i="12"/>
  <c r="M1589" i="12" s="1"/>
  <c r="L1517" i="12"/>
  <c r="M1517" i="12" s="1"/>
  <c r="L1438" i="12"/>
  <c r="M1438" i="12" s="1"/>
  <c r="L1604" i="12"/>
  <c r="M1604" i="12" s="1"/>
  <c r="L1477" i="12"/>
  <c r="M1477" i="12" s="1"/>
  <c r="L1697" i="12"/>
  <c r="M1697" i="12" s="1"/>
  <c r="L1639" i="12"/>
  <c r="M1639" i="12" s="1"/>
  <c r="L1714" i="12"/>
  <c r="M1714" i="12" s="1"/>
  <c r="L1508" i="12"/>
  <c r="M1508" i="12" s="1"/>
  <c r="L1651" i="12"/>
  <c r="M1651" i="12" s="1"/>
  <c r="L1520" i="12"/>
  <c r="M1520" i="12" s="1"/>
  <c r="L1630" i="12"/>
  <c r="M1630" i="12" s="1"/>
  <c r="L1507" i="12"/>
  <c r="M1507" i="12" s="1"/>
  <c r="L1561" i="12"/>
  <c r="M1561" i="12" s="1"/>
  <c r="L1688" i="12"/>
  <c r="M1688" i="12" s="1"/>
  <c r="L1648" i="12"/>
  <c r="M1648" i="12" s="1"/>
  <c r="L1516" i="12"/>
  <c r="M1516" i="12" s="1"/>
  <c r="L1632" i="12"/>
  <c r="M1632" i="12" s="1"/>
  <c r="L1670" i="12"/>
  <c r="M1670" i="12" s="1"/>
  <c r="L1413" i="12"/>
  <c r="M1413" i="12" s="1"/>
  <c r="L1603" i="12"/>
  <c r="M1603" i="12" s="1"/>
  <c r="L1505" i="12"/>
  <c r="M1505" i="12" s="1"/>
  <c r="L1560" i="12"/>
  <c r="M1560" i="12" s="1"/>
  <c r="L1646" i="12"/>
  <c r="M1646" i="12" s="1"/>
  <c r="L1512" i="12"/>
  <c r="M1512" i="12" s="1"/>
  <c r="L1606" i="12"/>
  <c r="M1606" i="12" s="1"/>
  <c r="L1662" i="12"/>
  <c r="M1662" i="12" s="1"/>
  <c r="L1749" i="12"/>
  <c r="M1749" i="12" s="1"/>
  <c r="L1712" i="12"/>
  <c r="M1712" i="12" s="1"/>
  <c r="L1616" i="12"/>
  <c r="M1616" i="12" s="1"/>
  <c r="L1721" i="12"/>
  <c r="M1721" i="12" s="1"/>
  <c r="L1649" i="12"/>
  <c r="M1649" i="12" s="1"/>
  <c r="L1523" i="12"/>
  <c r="M1523" i="12" s="1"/>
  <c r="L1643" i="12"/>
  <c r="M1643" i="12" s="1"/>
  <c r="L1618" i="12"/>
  <c r="M1618" i="12" s="1"/>
  <c r="L1726" i="12"/>
  <c r="M1726" i="12" s="1"/>
  <c r="L1585" i="12"/>
  <c r="M1585" i="12" s="1"/>
  <c r="L1401" i="12"/>
  <c r="M1401" i="12" s="1"/>
  <c r="L1406" i="12"/>
  <c r="M1406" i="12" s="1"/>
  <c r="L1540" i="12"/>
  <c r="M1540" i="12" s="1"/>
  <c r="L1641" i="12"/>
  <c r="M1641" i="12" s="1"/>
  <c r="L1711" i="12"/>
  <c r="M1711" i="12" s="1"/>
  <c r="L1499" i="12"/>
  <c r="M1499" i="12" s="1"/>
  <c r="L1785" i="12"/>
  <c r="M1785" i="12" s="1"/>
  <c r="L1490" i="12"/>
  <c r="M1490" i="12" s="1"/>
  <c r="L1528" i="12"/>
  <c r="M1528" i="12" s="1"/>
  <c r="L1445" i="12"/>
  <c r="M1445" i="12" s="1"/>
  <c r="L1522" i="12"/>
  <c r="M1522" i="12" s="1"/>
  <c r="L1590" i="12"/>
  <c r="M1590" i="12" s="1"/>
  <c r="L1469" i="12"/>
  <c r="M1469" i="12" s="1"/>
  <c r="L1389" i="12"/>
  <c r="M1389" i="12" s="1"/>
  <c r="L1612" i="12"/>
  <c r="M1612" i="12" s="1"/>
  <c r="L1487" i="12"/>
  <c r="M1487" i="12" s="1"/>
  <c r="L1570" i="12"/>
  <c r="M1570" i="12" s="1"/>
  <c r="L1586" i="12"/>
  <c r="M1586" i="12" s="1"/>
  <c r="L1591" i="12"/>
  <c r="M1591" i="12" s="1"/>
  <c r="L1409" i="12"/>
  <c r="M1409" i="12" s="1"/>
  <c r="L1588" i="12"/>
  <c r="M1588" i="12" s="1"/>
  <c r="L1495" i="12"/>
  <c r="M1495" i="12" s="1"/>
  <c r="L1707" i="12"/>
  <c r="M1707" i="12" s="1"/>
  <c r="L1687" i="12"/>
  <c r="M1687" i="12" s="1"/>
  <c r="L1489" i="12"/>
  <c r="M1489" i="12" s="1"/>
  <c r="L1518" i="12"/>
  <c r="M1518" i="12" s="1"/>
  <c r="L1527" i="12"/>
  <c r="M1527" i="12" s="1"/>
  <c r="L1625" i="12"/>
  <c r="M1625" i="12" s="1"/>
  <c r="L1738" i="12"/>
  <c r="M1738" i="12" s="1"/>
  <c r="L1647" i="12"/>
  <c r="M1647" i="12" s="1"/>
  <c r="L1619" i="12"/>
  <c r="M1619" i="12" s="1"/>
  <c r="L1572" i="12"/>
  <c r="M1572" i="12" s="1"/>
  <c r="L1645" i="12"/>
  <c r="M1645" i="12" s="1"/>
  <c r="L1582" i="12"/>
  <c r="M1582" i="12" s="1"/>
  <c r="L1472" i="12"/>
  <c r="M1472" i="12" s="1"/>
  <c r="L1559" i="12"/>
  <c r="M1559" i="12" s="1"/>
  <c r="L1759" i="12"/>
  <c r="M1759" i="12" s="1"/>
  <c r="L1486" i="12"/>
  <c r="M1486" i="12" s="1"/>
  <c r="L1577" i="12"/>
  <c r="M1577" i="12" s="1"/>
  <c r="L1654" i="12"/>
  <c r="M1654" i="12" s="1"/>
  <c r="L1496" i="12"/>
  <c r="M1496" i="12" s="1"/>
  <c r="L1504" i="12"/>
  <c r="M1504" i="12" s="1"/>
  <c r="L1443" i="12"/>
  <c r="M1443" i="12" s="1"/>
  <c r="L1437" i="12"/>
  <c r="M1437" i="12" s="1"/>
  <c r="L1574" i="12"/>
  <c r="M1574" i="12" s="1"/>
  <c r="L1571" i="12"/>
  <c r="M1571" i="12" s="1"/>
  <c r="L1555" i="12"/>
  <c r="M1555" i="12" s="1"/>
  <c r="L1673" i="12"/>
  <c r="M1673" i="12" s="1"/>
  <c r="L1595" i="12"/>
  <c r="M1595" i="12" s="1"/>
  <c r="L1644" i="12"/>
  <c r="M1644" i="12" s="1"/>
  <c r="L1565" i="12"/>
  <c r="M1565" i="12" s="1"/>
  <c r="L1661" i="12"/>
  <c r="M1661" i="12" s="1"/>
  <c r="L1558" i="12"/>
  <c r="M1558" i="12" s="1"/>
  <c r="L1804" i="12"/>
  <c r="M1804" i="12" s="1"/>
  <c r="L1503" i="12"/>
  <c r="M1503" i="12" s="1"/>
  <c r="L1532" i="12"/>
  <c r="M1532" i="12" s="1"/>
  <c r="L1620" i="12"/>
  <c r="M1620" i="12" s="1"/>
  <c r="L1379" i="12"/>
  <c r="M1379" i="12" s="1"/>
  <c r="L1444" i="12"/>
  <c r="M1444" i="12" s="1"/>
  <c r="L1515" i="12"/>
  <c r="M1515" i="12" s="1"/>
  <c r="L1581" i="12"/>
  <c r="M1581" i="12" s="1"/>
  <c r="L1676" i="12"/>
  <c r="M1676" i="12" s="1"/>
  <c r="L1777" i="12"/>
  <c r="M1777" i="12" s="1"/>
  <c r="L1653" i="12"/>
  <c r="M1653" i="12" s="1"/>
  <c r="L1699" i="12"/>
  <c r="M1699" i="12" s="1"/>
  <c r="L1797" i="12"/>
  <c r="M1797" i="12" s="1"/>
  <c r="L1713" i="12"/>
  <c r="M1713" i="12" s="1"/>
  <c r="L1575" i="12"/>
  <c r="M1575" i="12" s="1"/>
  <c r="L1608" i="12"/>
  <c r="M1608" i="12" s="1"/>
  <c r="L1521" i="12"/>
  <c r="M1521" i="12" s="1"/>
  <c r="L1693" i="12"/>
  <c r="M1693" i="12" s="1"/>
  <c r="L1624" i="12"/>
  <c r="M1624" i="12" s="1"/>
  <c r="L1510" i="12"/>
  <c r="M1510" i="12" s="1"/>
  <c r="L1526" i="12"/>
  <c r="M1526" i="12" s="1"/>
  <c r="L1524" i="12"/>
  <c r="M1524" i="12" s="1"/>
  <c r="L1702" i="12"/>
  <c r="M1702" i="12" s="1"/>
  <c r="L1610" i="12"/>
  <c r="M1610" i="12" s="1"/>
  <c r="L1597" i="12"/>
  <c r="M1597" i="12" s="1"/>
  <c r="L1550" i="12"/>
  <c r="M1550" i="12" s="1"/>
  <c r="L1718" i="12"/>
  <c r="M1718" i="12" s="1"/>
  <c r="L1637" i="12"/>
  <c r="M1637" i="12" s="1"/>
  <c r="L1696" i="12"/>
  <c r="M1696" i="12" s="1"/>
  <c r="L1544" i="12"/>
  <c r="M1544" i="12" s="1"/>
  <c r="L1416" i="12"/>
  <c r="M1416" i="12" s="1"/>
  <c r="L1471" i="12"/>
  <c r="M1471" i="12" s="1"/>
  <c r="L1497" i="12"/>
  <c r="M1497" i="12" s="1"/>
  <c r="L1593" i="12"/>
  <c r="M1593" i="12" s="1"/>
  <c r="L1536" i="12"/>
  <c r="M1536" i="12" s="1"/>
  <c r="L1547" i="12"/>
  <c r="M1547" i="12" s="1"/>
  <c r="L1580" i="12"/>
  <c r="M1580" i="12" s="1"/>
  <c r="L1405" i="12"/>
  <c r="M1405" i="12" s="1"/>
  <c r="L1545" i="12"/>
  <c r="M1545" i="12" s="1"/>
  <c r="L1664" i="12"/>
  <c r="M1664" i="12" s="1"/>
  <c r="L1730" i="12"/>
  <c r="M1730" i="12" s="1"/>
  <c r="L1543" i="12"/>
  <c r="M1543" i="12" s="1"/>
  <c r="L1576" i="12"/>
  <c r="M1576" i="12" s="1"/>
  <c r="L1491" i="12"/>
  <c r="M1491" i="12" s="1"/>
  <c r="L1500" i="12"/>
  <c r="M1500" i="12" s="1"/>
  <c r="L1378" i="12"/>
  <c r="M1378" i="12" s="1"/>
  <c r="L1365" i="12"/>
  <c r="M1365" i="12" s="1"/>
  <c r="L1348" i="12"/>
  <c r="M1348" i="12" s="1"/>
  <c r="L1336" i="12"/>
  <c r="M1336" i="12" s="1"/>
  <c r="L1259" i="12"/>
  <c r="M1259" i="12" s="1"/>
  <c r="L1394" i="12"/>
  <c r="M1394" i="12" s="1"/>
  <c r="L1426" i="12"/>
  <c r="M1426" i="12" s="1"/>
  <c r="L1315" i="12"/>
  <c r="M1315" i="12" s="1"/>
  <c r="L1400" i="12"/>
  <c r="M1400" i="12" s="1"/>
  <c r="L1330" i="12"/>
  <c r="M1330" i="12" s="1"/>
  <c r="L1044" i="12"/>
  <c r="M1044" i="12" s="1"/>
  <c r="L1493" i="12"/>
  <c r="M1493" i="12" s="1"/>
  <c r="L1246" i="12"/>
  <c r="M1246" i="12" s="1"/>
  <c r="L1412" i="12"/>
  <c r="M1412" i="12" s="1"/>
  <c r="L1388" i="12"/>
  <c r="M1388" i="12" s="1"/>
  <c r="L1398" i="12"/>
  <c r="M1398" i="12" s="1"/>
  <c r="L1355" i="12"/>
  <c r="M1355" i="12" s="1"/>
  <c r="L1335" i="12"/>
  <c r="M1335" i="12" s="1"/>
  <c r="L1293" i="12"/>
  <c r="M1293" i="12" s="1"/>
  <c r="L1344" i="12"/>
  <c r="M1344" i="12" s="1"/>
  <c r="L1371" i="12"/>
  <c r="M1371" i="12" s="1"/>
  <c r="L1514" i="12"/>
  <c r="M1514" i="12" s="1"/>
  <c r="L1278" i="12"/>
  <c r="M1278" i="12" s="1"/>
  <c r="L1245" i="12"/>
  <c r="M1245" i="12" s="1"/>
  <c r="L1196" i="12"/>
  <c r="M1196" i="12" s="1"/>
  <c r="L1287" i="12"/>
  <c r="M1287" i="12" s="1"/>
  <c r="L1286" i="12"/>
  <c r="M1286" i="12" s="1"/>
  <c r="L1255" i="12"/>
  <c r="M1255" i="12" s="1"/>
  <c r="L1109" i="12"/>
  <c r="M1109" i="12" s="1"/>
  <c r="L1339" i="12"/>
  <c r="M1339" i="12" s="1"/>
  <c r="L1248" i="12"/>
  <c r="M1248" i="12" s="1"/>
  <c r="L1233" i="12"/>
  <c r="M1233" i="12" s="1"/>
  <c r="L1602" i="12"/>
  <c r="M1602" i="12" s="1"/>
  <c r="L1396" i="12"/>
  <c r="M1396" i="12" s="1"/>
  <c r="L1256" i="12"/>
  <c r="M1256" i="12" s="1"/>
  <c r="L1309" i="12"/>
  <c r="M1309" i="12" s="1"/>
  <c r="L1323" i="12"/>
  <c r="M1323" i="12" s="1"/>
  <c r="L1457" i="12"/>
  <c r="M1457" i="12" s="1"/>
  <c r="L1415" i="12"/>
  <c r="M1415" i="12" s="1"/>
  <c r="L1327" i="12"/>
  <c r="M1327" i="12" s="1"/>
  <c r="L1418" i="12"/>
  <c r="M1418" i="12" s="1"/>
  <c r="L1433" i="12"/>
  <c r="M1433" i="12" s="1"/>
  <c r="L1506" i="12"/>
  <c r="M1506" i="12" s="1"/>
  <c r="L1374" i="12"/>
  <c r="M1374" i="12" s="1"/>
  <c r="L1414" i="12"/>
  <c r="M1414" i="12" s="1"/>
  <c r="L1275" i="12"/>
  <c r="M1275" i="12" s="1"/>
  <c r="L1357" i="12"/>
  <c r="M1357" i="12" s="1"/>
  <c r="L1459" i="12"/>
  <c r="M1459" i="12" s="1"/>
  <c r="L1442" i="12"/>
  <c r="M1442" i="12" s="1"/>
  <c r="L1462" i="12"/>
  <c r="M1462" i="12" s="1"/>
  <c r="L1419" i="12"/>
  <c r="M1419" i="12" s="1"/>
  <c r="L1456" i="12"/>
  <c r="M1456" i="12" s="1"/>
  <c r="L1332" i="12"/>
  <c r="M1332" i="12" s="1"/>
  <c r="L1314" i="12"/>
  <c r="M1314" i="12" s="1"/>
  <c r="L1466" i="12"/>
  <c r="M1466" i="12" s="1"/>
  <c r="L1340" i="12"/>
  <c r="M1340" i="12" s="1"/>
  <c r="L1189" i="12"/>
  <c r="M1189" i="12" s="1"/>
  <c r="L1249" i="12"/>
  <c r="M1249" i="12" s="1"/>
  <c r="L1367" i="12"/>
  <c r="M1367" i="12" s="1"/>
  <c r="L1579" i="12"/>
  <c r="M1579" i="12" s="1"/>
  <c r="L1513" i="12"/>
  <c r="M1513" i="12" s="1"/>
  <c r="L1448" i="12"/>
  <c r="M1448" i="12" s="1"/>
  <c r="L1399" i="12"/>
  <c r="M1399" i="12" s="1"/>
  <c r="L1338" i="12"/>
  <c r="M1338" i="12" s="1"/>
  <c r="L1538" i="12"/>
  <c r="M1538" i="12" s="1"/>
  <c r="L1240" i="12"/>
  <c r="M1240" i="12" s="1"/>
  <c r="L1307" i="12"/>
  <c r="M1307" i="12" s="1"/>
  <c r="L1349" i="12"/>
  <c r="M1349" i="12" s="1"/>
  <c r="L1425" i="12"/>
  <c r="M1425" i="12" s="1"/>
  <c r="L1481" i="12"/>
  <c r="M1481" i="12" s="1"/>
  <c r="L1257" i="12"/>
  <c r="M1257" i="12" s="1"/>
  <c r="L1350" i="12"/>
  <c r="M1350" i="12" s="1"/>
  <c r="L1168" i="12"/>
  <c r="M1168" i="12" s="1"/>
  <c r="L1346" i="12"/>
  <c r="M1346" i="12" s="1"/>
  <c r="L1232" i="12"/>
  <c r="M1232" i="12" s="1"/>
  <c r="L1047" i="12"/>
  <c r="M1047" i="12" s="1"/>
  <c r="L1552" i="12"/>
  <c r="M1552" i="12" s="1"/>
  <c r="L1375" i="12"/>
  <c r="M1375" i="12" s="1"/>
  <c r="L1473" i="12"/>
  <c r="M1473" i="12" s="1"/>
  <c r="L1531" i="12"/>
  <c r="M1531" i="12" s="1"/>
  <c r="L1264" i="12"/>
  <c r="M1264" i="12" s="1"/>
  <c r="L1403" i="12"/>
  <c r="M1403" i="12" s="1"/>
  <c r="L1288" i="12"/>
  <c r="M1288" i="12" s="1"/>
  <c r="L1449" i="12"/>
  <c r="M1449" i="12" s="1"/>
  <c r="L1289" i="12"/>
  <c r="M1289" i="12" s="1"/>
  <c r="L1268" i="12"/>
  <c r="M1268" i="12" s="1"/>
  <c r="L1328" i="12"/>
  <c r="M1328" i="12" s="1"/>
  <c r="L1258" i="12"/>
  <c r="M1258" i="12" s="1"/>
  <c r="L1369" i="12"/>
  <c r="M1369" i="12" s="1"/>
  <c r="L1534" i="12"/>
  <c r="M1534" i="12" s="1"/>
  <c r="L1384" i="12"/>
  <c r="M1384" i="12" s="1"/>
  <c r="L1549" i="12"/>
  <c r="M1549" i="12" s="1"/>
  <c r="L1430" i="12"/>
  <c r="M1430" i="12" s="1"/>
  <c r="L1262" i="12"/>
  <c r="M1262" i="12" s="1"/>
  <c r="L1237" i="12"/>
  <c r="M1237" i="12" s="1"/>
  <c r="L1447" i="12"/>
  <c r="M1447" i="12" s="1"/>
  <c r="L1366" i="12"/>
  <c r="M1366" i="12" s="1"/>
  <c r="L1475" i="12"/>
  <c r="M1475" i="12" s="1"/>
  <c r="L1454" i="12"/>
  <c r="M1454" i="12" s="1"/>
  <c r="L1281" i="12"/>
  <c r="M1281" i="12" s="1"/>
  <c r="L1488" i="12"/>
  <c r="M1488" i="12" s="1"/>
  <c r="L1482" i="12"/>
  <c r="M1482" i="12" s="1"/>
  <c r="L1498" i="12"/>
  <c r="M1498" i="12" s="1"/>
  <c r="L1234" i="12"/>
  <c r="M1234" i="12" s="1"/>
  <c r="L1461" i="12"/>
  <c r="M1461" i="12" s="1"/>
  <c r="L1380" i="12"/>
  <c r="M1380" i="12" s="1"/>
  <c r="L1280" i="12"/>
  <c r="M1280" i="12" s="1"/>
  <c r="L1310" i="12"/>
  <c r="M1310" i="12" s="1"/>
  <c r="L1441" i="12"/>
  <c r="M1441" i="12" s="1"/>
  <c r="L1029" i="12"/>
  <c r="M1029" i="12" s="1"/>
  <c r="L1195" i="12"/>
  <c r="M1195" i="12" s="1"/>
  <c r="L1018" i="12"/>
  <c r="M1018" i="12" s="1"/>
  <c r="L1082" i="12"/>
  <c r="M1082" i="12" s="1"/>
  <c r="L1452" i="12"/>
  <c r="M1452" i="12" s="1"/>
  <c r="L1377" i="12"/>
  <c r="M1377" i="12" s="1"/>
  <c r="L1421" i="12"/>
  <c r="M1421" i="12" s="1"/>
  <c r="L1408" i="12"/>
  <c r="M1408" i="12" s="1"/>
  <c r="L1235" i="12"/>
  <c r="M1235" i="12" s="1"/>
  <c r="L1427" i="12"/>
  <c r="M1427" i="12" s="1"/>
  <c r="L1420" i="12"/>
  <c r="M1420" i="12" s="1"/>
  <c r="L1428" i="12"/>
  <c r="M1428" i="12" s="1"/>
  <c r="L1318" i="12"/>
  <c r="M1318" i="12" s="1"/>
  <c r="L1423" i="12"/>
  <c r="M1423" i="12" s="1"/>
  <c r="L1260" i="12"/>
  <c r="M1260" i="12" s="1"/>
  <c r="L1084" i="12"/>
  <c r="M1084" i="12" s="1"/>
  <c r="L1334" i="12"/>
  <c r="M1334" i="12" s="1"/>
  <c r="L1025" i="12"/>
  <c r="M1025" i="12" s="1"/>
  <c r="L1091" i="12"/>
  <c r="M1091" i="12" s="1"/>
  <c r="L1316" i="12"/>
  <c r="M1316" i="12" s="1"/>
  <c r="L1013" i="12"/>
  <c r="M1013" i="12" s="1"/>
  <c r="L1554" i="12"/>
  <c r="M1554" i="12" s="1"/>
  <c r="L1511" i="12"/>
  <c r="M1511" i="12" s="1"/>
  <c r="L1460" i="12"/>
  <c r="M1460" i="12" s="1"/>
  <c r="L1325" i="12"/>
  <c r="M1325" i="12" s="1"/>
  <c r="L1296" i="12"/>
  <c r="M1296" i="12" s="1"/>
  <c r="L1364" i="12"/>
  <c r="M1364" i="12" s="1"/>
  <c r="L1410" i="12"/>
  <c r="M1410" i="12" s="1"/>
  <c r="L1241" i="12"/>
  <c r="M1241" i="12" s="1"/>
  <c r="L1343" i="12"/>
  <c r="M1343" i="12" s="1"/>
  <c r="L1468" i="12"/>
  <c r="M1468" i="12" s="1"/>
  <c r="L1474" i="12"/>
  <c r="M1474" i="12" s="1"/>
  <c r="L1584" i="12"/>
  <c r="M1584" i="12" s="1"/>
  <c r="L1529" i="12"/>
  <c r="M1529" i="12" s="1"/>
  <c r="L1297" i="12"/>
  <c r="M1297" i="12" s="1"/>
  <c r="L1464" i="12"/>
  <c r="M1464" i="12" s="1"/>
  <c r="L1479" i="12"/>
  <c r="M1479" i="12" s="1"/>
  <c r="L1333" i="12"/>
  <c r="M1333" i="12" s="1"/>
  <c r="L1252" i="12"/>
  <c r="M1252" i="12" s="1"/>
  <c r="L1435" i="12"/>
  <c r="M1435" i="12" s="1"/>
  <c r="L1417" i="12"/>
  <c r="M1417" i="12" s="1"/>
  <c r="L1283" i="12"/>
  <c r="M1283" i="12" s="1"/>
  <c r="L1607" i="12"/>
  <c r="M1607" i="12" s="1"/>
  <c r="L1546" i="12"/>
  <c r="M1546" i="12" s="1"/>
  <c r="L1548" i="12"/>
  <c r="M1548" i="12" s="1"/>
  <c r="L1453" i="12"/>
  <c r="M1453" i="12" s="1"/>
  <c r="L1483" i="12"/>
  <c r="M1483" i="12" s="1"/>
  <c r="L1422" i="12"/>
  <c r="M1422" i="12" s="1"/>
  <c r="L1390" i="12"/>
  <c r="M1390" i="12" s="1"/>
  <c r="L1424" i="12"/>
  <c r="M1424" i="12" s="1"/>
  <c r="L1467" i="12"/>
  <c r="M1467" i="12" s="1"/>
  <c r="L1205" i="12"/>
  <c r="M1205" i="12" s="1"/>
  <c r="L1321" i="12"/>
  <c r="M1321" i="12" s="1"/>
  <c r="L1085" i="12"/>
  <c r="M1085" i="12" s="1"/>
  <c r="L1455" i="12"/>
  <c r="M1455" i="12" s="1"/>
  <c r="L1587" i="12"/>
  <c r="M1587" i="12" s="1"/>
  <c r="L1450" i="12"/>
  <c r="M1450" i="12" s="1"/>
  <c r="L1272" i="12"/>
  <c r="M1272" i="12" s="1"/>
  <c r="L1351" i="12"/>
  <c r="M1351" i="12" s="1"/>
  <c r="L1476" i="12"/>
  <c r="M1476" i="12" s="1"/>
  <c r="L1385" i="12"/>
  <c r="M1385" i="12" s="1"/>
  <c r="L1352" i="12"/>
  <c r="M1352" i="12" s="1"/>
  <c r="L1230" i="12"/>
  <c r="M1230" i="12" s="1"/>
  <c r="L1247" i="12"/>
  <c r="M1247" i="12" s="1"/>
  <c r="L1451" i="12"/>
  <c r="M1451" i="12" s="1"/>
  <c r="L1359" i="12"/>
  <c r="M1359" i="12" s="1"/>
  <c r="L1360" i="12"/>
  <c r="M1360" i="12" s="1"/>
  <c r="L1269" i="12"/>
  <c r="M1269" i="12" s="1"/>
  <c r="L1569" i="12"/>
  <c r="M1569" i="12" s="1"/>
  <c r="L1404" i="12"/>
  <c r="M1404" i="12" s="1"/>
  <c r="L1317" i="12"/>
  <c r="M1317" i="12" s="1"/>
  <c r="L1397" i="12"/>
  <c r="M1397" i="12" s="1"/>
  <c r="L1439" i="12"/>
  <c r="M1439" i="12" s="1"/>
  <c r="L1446" i="12"/>
  <c r="M1446" i="12" s="1"/>
  <c r="L1463" i="12"/>
  <c r="M1463" i="12" s="1"/>
  <c r="L1509" i="12"/>
  <c r="M1509" i="12" s="1"/>
  <c r="L1465" i="12"/>
  <c r="M1465" i="12" s="1"/>
  <c r="L1227" i="12"/>
  <c r="M1227" i="12" s="1"/>
  <c r="L1407" i="12"/>
  <c r="M1407" i="12" s="1"/>
  <c r="L1282" i="12"/>
  <c r="M1282" i="12" s="1"/>
  <c r="L1301" i="12"/>
  <c r="M1301" i="12" s="1"/>
  <c r="L1611" i="12"/>
  <c r="M1611" i="12" s="1"/>
  <c r="L1605" i="12"/>
  <c r="M1605" i="12" s="1"/>
  <c r="L1391" i="12"/>
  <c r="M1391" i="12" s="1"/>
  <c r="L1484" i="12"/>
  <c r="M1484" i="12" s="1"/>
  <c r="L1393" i="12"/>
  <c r="M1393" i="12" s="1"/>
  <c r="L1411" i="12"/>
  <c r="M1411" i="12" s="1"/>
  <c r="L1345" i="12"/>
  <c r="M1345" i="12" s="1"/>
  <c r="L1244" i="12"/>
  <c r="M1244" i="12" s="1"/>
  <c r="L1431" i="12"/>
  <c r="M1431" i="12" s="1"/>
  <c r="L1322" i="12"/>
  <c r="M1322" i="12" s="1"/>
  <c r="L1383" i="12"/>
  <c r="M1383" i="12" s="1"/>
  <c r="L1200" i="12"/>
  <c r="M1200" i="12" s="1"/>
  <c r="L1347" i="12"/>
  <c r="M1347" i="12" s="1"/>
  <c r="L1160" i="12"/>
  <c r="M1160" i="12" s="1"/>
  <c r="L1158" i="12"/>
  <c r="M1158" i="12" s="1"/>
  <c r="L1381" i="12"/>
  <c r="M1381" i="12" s="1"/>
  <c r="L1148" i="12"/>
  <c r="M1148" i="12" s="1"/>
  <c r="L1432" i="12"/>
  <c r="M1432" i="12" s="1"/>
  <c r="L1111" i="12"/>
  <c r="M1111" i="12" s="1"/>
  <c r="L1263" i="12"/>
  <c r="M1263" i="12" s="1"/>
  <c r="L1231" i="12"/>
  <c r="M1231" i="12" s="1"/>
  <c r="L1185" i="12"/>
  <c r="M1185" i="12" s="1"/>
  <c r="L1368" i="12"/>
  <c r="M1368" i="12" s="1"/>
  <c r="L1313" i="12"/>
  <c r="M1313" i="12" s="1"/>
  <c r="L1276" i="12"/>
  <c r="M1276" i="12" s="1"/>
  <c r="L1285" i="12"/>
  <c r="M1285" i="12" s="1"/>
  <c r="L1392" i="12"/>
  <c r="M1392" i="12" s="1"/>
  <c r="L1320" i="12"/>
  <c r="M1320" i="12" s="1"/>
  <c r="L1053" i="12"/>
  <c r="M1053" i="12" s="1"/>
  <c r="L1214" i="12"/>
  <c r="M1214" i="12" s="1"/>
  <c r="L1156" i="12"/>
  <c r="M1156" i="12" s="1"/>
  <c r="L1434" i="12"/>
  <c r="M1434" i="12" s="1"/>
  <c r="L1251" i="12"/>
  <c r="M1251" i="12" s="1"/>
  <c r="L1254" i="12"/>
  <c r="M1254" i="12" s="1"/>
  <c r="L1115" i="12"/>
  <c r="M1115" i="12" s="1"/>
  <c r="L1061" i="12"/>
  <c r="M1061" i="12" s="1"/>
  <c r="L1056" i="12"/>
  <c r="M1056" i="12" s="1"/>
  <c r="L1311" i="12"/>
  <c r="M1311" i="12" s="1"/>
  <c r="L1112" i="12"/>
  <c r="M1112" i="12" s="1"/>
  <c r="L1172" i="12"/>
  <c r="M1172" i="12" s="1"/>
  <c r="L1036" i="12"/>
  <c r="M1036" i="12" s="1"/>
  <c r="L1019" i="12"/>
  <c r="M1019" i="12" s="1"/>
  <c r="L1178" i="12"/>
  <c r="M1178" i="12" s="1"/>
  <c r="L1179" i="12"/>
  <c r="M1179" i="12" s="1"/>
  <c r="L1225" i="12"/>
  <c r="M1225" i="12" s="1"/>
  <c r="L1167" i="12"/>
  <c r="M1167" i="12" s="1"/>
  <c r="L1137" i="12"/>
  <c r="M1137" i="12" s="1"/>
  <c r="L1073" i="12"/>
  <c r="M1073" i="12" s="1"/>
  <c r="L1028" i="12"/>
  <c r="M1028" i="12" s="1"/>
  <c r="L1145" i="12"/>
  <c r="M1145" i="12" s="1"/>
  <c r="L1093" i="12"/>
  <c r="M1093" i="12" s="1"/>
  <c r="L973" i="12"/>
  <c r="M973" i="12" s="1"/>
  <c r="L1271" i="12"/>
  <c r="M1271" i="12" s="1"/>
  <c r="L1299" i="12"/>
  <c r="M1299" i="12" s="1"/>
  <c r="L1051" i="12"/>
  <c r="M1051" i="12" s="1"/>
  <c r="L1012" i="12"/>
  <c r="M1012" i="12" s="1"/>
  <c r="L1253" i="12"/>
  <c r="M1253" i="12" s="1"/>
  <c r="L1216" i="12"/>
  <c r="M1216" i="12" s="1"/>
  <c r="L987" i="12"/>
  <c r="M987" i="12" s="1"/>
  <c r="L1222" i="12"/>
  <c r="M1222" i="12" s="1"/>
  <c r="L929" i="12"/>
  <c r="M929" i="12" s="1"/>
  <c r="L955" i="12"/>
  <c r="M955" i="12" s="1"/>
  <c r="L1110" i="12"/>
  <c r="M1110" i="12" s="1"/>
  <c r="L1077" i="12"/>
  <c r="M1077" i="12" s="1"/>
  <c r="L1007" i="12"/>
  <c r="M1007" i="12" s="1"/>
  <c r="L1243" i="12"/>
  <c r="M1243" i="12" s="1"/>
  <c r="L1165" i="12"/>
  <c r="M1165" i="12" s="1"/>
  <c r="L1201" i="12"/>
  <c r="M1201" i="12" s="1"/>
  <c r="L1139" i="12"/>
  <c r="M1139" i="12" s="1"/>
  <c r="L1099" i="12"/>
  <c r="M1099" i="12" s="1"/>
  <c r="L1074" i="12"/>
  <c r="M1074" i="12" s="1"/>
  <c r="L1372" i="12"/>
  <c r="M1372" i="12" s="1"/>
  <c r="L1324" i="12"/>
  <c r="M1324" i="12" s="1"/>
  <c r="L1270" i="12"/>
  <c r="M1270" i="12" s="1"/>
  <c r="L1337" i="12"/>
  <c r="M1337" i="12" s="1"/>
  <c r="L1125" i="12"/>
  <c r="M1125" i="12" s="1"/>
  <c r="L1238" i="12"/>
  <c r="M1238" i="12" s="1"/>
  <c r="L1008" i="12"/>
  <c r="M1008" i="12" s="1"/>
  <c r="L1292" i="12"/>
  <c r="M1292" i="12" s="1"/>
  <c r="L1163" i="12"/>
  <c r="M1163" i="12" s="1"/>
  <c r="L1209" i="12"/>
  <c r="M1209" i="12" s="1"/>
  <c r="L1181" i="12"/>
  <c r="M1181" i="12" s="1"/>
  <c r="L1069" i="12"/>
  <c r="M1069" i="12" s="1"/>
  <c r="L1153" i="12"/>
  <c r="M1153" i="12" s="1"/>
  <c r="L1133" i="12"/>
  <c r="M1133" i="12" s="1"/>
  <c r="L1090" i="12"/>
  <c r="M1090" i="12" s="1"/>
  <c r="L1223" i="12"/>
  <c r="M1223" i="12" s="1"/>
  <c r="L1088" i="12"/>
  <c r="M1088" i="12" s="1"/>
  <c r="L1003" i="12"/>
  <c r="M1003" i="12" s="1"/>
  <c r="L1045" i="12"/>
  <c r="M1045" i="12" s="1"/>
  <c r="L1021" i="12"/>
  <c r="M1021" i="12" s="1"/>
  <c r="L1060" i="12"/>
  <c r="M1060" i="12" s="1"/>
  <c r="L1267" i="12"/>
  <c r="M1267" i="12" s="1"/>
  <c r="L1358" i="12"/>
  <c r="M1358" i="12" s="1"/>
  <c r="L1250" i="12"/>
  <c r="M1250" i="12" s="1"/>
  <c r="L1354" i="12"/>
  <c r="M1354" i="12" s="1"/>
  <c r="L1138" i="12"/>
  <c r="M1138" i="12" s="1"/>
  <c r="L1198" i="12"/>
  <c r="M1198" i="12" s="1"/>
  <c r="L1030" i="12"/>
  <c r="M1030" i="12" s="1"/>
  <c r="L1058" i="12"/>
  <c r="M1058" i="12" s="1"/>
  <c r="L1302" i="12"/>
  <c r="M1302" i="12" s="1"/>
  <c r="L1298" i="12"/>
  <c r="M1298" i="12" s="1"/>
  <c r="L1096" i="12"/>
  <c r="M1096" i="12" s="1"/>
  <c r="L1202" i="12"/>
  <c r="M1202" i="12" s="1"/>
  <c r="L1169" i="12"/>
  <c r="M1169" i="12" s="1"/>
  <c r="L1207" i="12"/>
  <c r="M1207" i="12" s="1"/>
  <c r="L1113" i="12"/>
  <c r="M1113" i="12" s="1"/>
  <c r="L1206" i="12"/>
  <c r="M1206" i="12" s="1"/>
  <c r="L1123" i="12"/>
  <c r="M1123" i="12" s="1"/>
  <c r="L1161" i="12"/>
  <c r="M1161" i="12" s="1"/>
  <c r="L1279" i="12"/>
  <c r="M1279" i="12" s="1"/>
  <c r="L977" i="12"/>
  <c r="M977" i="12" s="1"/>
  <c r="L1016" i="12"/>
  <c r="M1016" i="12" s="1"/>
  <c r="L1038" i="12"/>
  <c r="M1038" i="12" s="1"/>
  <c r="L1182" i="12"/>
  <c r="M1182" i="12" s="1"/>
  <c r="L1159" i="12"/>
  <c r="M1159" i="12" s="1"/>
  <c r="L1171" i="12"/>
  <c r="M1171" i="12" s="1"/>
  <c r="L1147" i="12"/>
  <c r="M1147" i="12" s="1"/>
  <c r="L1312" i="12"/>
  <c r="M1312" i="12" s="1"/>
  <c r="L1261" i="12"/>
  <c r="M1261" i="12" s="1"/>
  <c r="L1326" i="12"/>
  <c r="M1326" i="12" s="1"/>
  <c r="L1266" i="12"/>
  <c r="M1266" i="12" s="1"/>
  <c r="L1242" i="12"/>
  <c r="M1242" i="12" s="1"/>
  <c r="L1197" i="12"/>
  <c r="M1197" i="12" s="1"/>
  <c r="L1175" i="12"/>
  <c r="M1175" i="12" s="1"/>
  <c r="L1149" i="12"/>
  <c r="M1149" i="12" s="1"/>
  <c r="L1300" i="12"/>
  <c r="M1300" i="12" s="1"/>
  <c r="L1294" i="12"/>
  <c r="M1294" i="12" s="1"/>
  <c r="L1329" i="12"/>
  <c r="M1329" i="12" s="1"/>
  <c r="L1303" i="12"/>
  <c r="M1303" i="12" s="1"/>
  <c r="L1331" i="12"/>
  <c r="M1331" i="12" s="1"/>
  <c r="L1087" i="12"/>
  <c r="M1087" i="12" s="1"/>
  <c r="L1152" i="12"/>
  <c r="M1152" i="12" s="1"/>
  <c r="L1190" i="12"/>
  <c r="M1190" i="12" s="1"/>
  <c r="L1361" i="12"/>
  <c r="M1361" i="12" s="1"/>
  <c r="L1120" i="12"/>
  <c r="M1120" i="12" s="1"/>
  <c r="L1217" i="12"/>
  <c r="M1217" i="12" s="1"/>
  <c r="L1192" i="12"/>
  <c r="M1192" i="12" s="1"/>
  <c r="L1130" i="12"/>
  <c r="M1130" i="12" s="1"/>
  <c r="L1219" i="12"/>
  <c r="M1219" i="12" s="1"/>
  <c r="L1319" i="12"/>
  <c r="M1319" i="12" s="1"/>
  <c r="L1274" i="12"/>
  <c r="M1274" i="12" s="1"/>
  <c r="L1306" i="12"/>
  <c r="M1306" i="12" s="1"/>
  <c r="L1046" i="12"/>
  <c r="M1046" i="12" s="1"/>
  <c r="L1128" i="12"/>
  <c r="M1128" i="12" s="1"/>
  <c r="L1239" i="12"/>
  <c r="M1239" i="12" s="1"/>
  <c r="L1121" i="12"/>
  <c r="M1121" i="12" s="1"/>
  <c r="L1066" i="12"/>
  <c r="M1066" i="12" s="1"/>
  <c r="L1129" i="12"/>
  <c r="M1129" i="12" s="1"/>
  <c r="L1295" i="12"/>
  <c r="M1295" i="12" s="1"/>
  <c r="L1041" i="12"/>
  <c r="M1041" i="12" s="1"/>
  <c r="L1492" i="12"/>
  <c r="M1492" i="12" s="1"/>
  <c r="L1376" i="12"/>
  <c r="M1376" i="12" s="1"/>
  <c r="L1291" i="12"/>
  <c r="M1291" i="12" s="1"/>
  <c r="L1362" i="12"/>
  <c r="M1362" i="12" s="1"/>
  <c r="L1305" i="12"/>
  <c r="M1305" i="12" s="1"/>
  <c r="L1154" i="12"/>
  <c r="M1154" i="12" s="1"/>
  <c r="L1135" i="12"/>
  <c r="M1135" i="12" s="1"/>
  <c r="L1146" i="12"/>
  <c r="M1146" i="12" s="1"/>
  <c r="L1193" i="12"/>
  <c r="M1193" i="12" s="1"/>
  <c r="L1054" i="12"/>
  <c r="M1054" i="12" s="1"/>
  <c r="L1105" i="12"/>
  <c r="M1105" i="12" s="1"/>
  <c r="L1174" i="12"/>
  <c r="M1174" i="12" s="1"/>
  <c r="L1170" i="12"/>
  <c r="M1170" i="12" s="1"/>
  <c r="L1020" i="12"/>
  <c r="M1020" i="12" s="1"/>
  <c r="L937" i="12"/>
  <c r="M937" i="12" s="1"/>
  <c r="L1203" i="12"/>
  <c r="M1203" i="12" s="1"/>
  <c r="L1395" i="12"/>
  <c r="M1395" i="12" s="1"/>
  <c r="L1218" i="12"/>
  <c r="M1218" i="12" s="1"/>
  <c r="L1363" i="12"/>
  <c r="M1363" i="12" s="1"/>
  <c r="L1273" i="12"/>
  <c r="M1273" i="12" s="1"/>
  <c r="L1086" i="12"/>
  <c r="M1086" i="12" s="1"/>
  <c r="L1210" i="12"/>
  <c r="M1210" i="12" s="1"/>
  <c r="L1127" i="12"/>
  <c r="M1127" i="12" s="1"/>
  <c r="L1122" i="12"/>
  <c r="M1122" i="12" s="1"/>
  <c r="L1067" i="12"/>
  <c r="M1067" i="12" s="1"/>
  <c r="L1097" i="12"/>
  <c r="M1097" i="12" s="1"/>
  <c r="L1092" i="12"/>
  <c r="M1092" i="12" s="1"/>
  <c r="L1033" i="12"/>
  <c r="M1033" i="12" s="1"/>
  <c r="L1204" i="12"/>
  <c r="M1204" i="12" s="1"/>
  <c r="L1006" i="12"/>
  <c r="M1006" i="12" s="1"/>
  <c r="L1229" i="12"/>
  <c r="M1229" i="12" s="1"/>
  <c r="L980" i="12"/>
  <c r="M980" i="12" s="1"/>
  <c r="L1011" i="12"/>
  <c r="M1011" i="12" s="1"/>
  <c r="L1164" i="12"/>
  <c r="M1164" i="12" s="1"/>
  <c r="L1224" i="12"/>
  <c r="M1224" i="12" s="1"/>
  <c r="L1212" i="12"/>
  <c r="M1212" i="12" s="1"/>
  <c r="L1290" i="12"/>
  <c r="M1290" i="12" s="1"/>
  <c r="L1341" i="12"/>
  <c r="M1341" i="12" s="1"/>
  <c r="L1157" i="12"/>
  <c r="M1157" i="12" s="1"/>
  <c r="L1117" i="12"/>
  <c r="M1117" i="12" s="1"/>
  <c r="L1221" i="12"/>
  <c r="M1221" i="12" s="1"/>
  <c r="L1141" i="12"/>
  <c r="M1141" i="12" s="1"/>
  <c r="L1024" i="12"/>
  <c r="M1024" i="12" s="1"/>
  <c r="L1057" i="12"/>
  <c r="M1057" i="12" s="1"/>
  <c r="L1191" i="12"/>
  <c r="M1191" i="12" s="1"/>
  <c r="L1458" i="12"/>
  <c r="M1458" i="12" s="1"/>
  <c r="L1478" i="12"/>
  <c r="M1478" i="12" s="1"/>
  <c r="L1136" i="12"/>
  <c r="M1136" i="12" s="1"/>
  <c r="L1150" i="12"/>
  <c r="M1150" i="12" s="1"/>
  <c r="L1140" i="12"/>
  <c r="M1140" i="12" s="1"/>
  <c r="L1308" i="12"/>
  <c r="M1308" i="12" s="1"/>
  <c r="L1213" i="12"/>
  <c r="M1213" i="12" s="1"/>
  <c r="L1356" i="12"/>
  <c r="M1356" i="12" s="1"/>
  <c r="L1265" i="12"/>
  <c r="M1265" i="12" s="1"/>
  <c r="L1010" i="12"/>
  <c r="M1010" i="12" s="1"/>
  <c r="L1131" i="12"/>
  <c r="M1131" i="12" s="1"/>
  <c r="L1183" i="12"/>
  <c r="M1183" i="12" s="1"/>
  <c r="L1177" i="12"/>
  <c r="M1177" i="12" s="1"/>
  <c r="L1031" i="12"/>
  <c r="M1031" i="12" s="1"/>
  <c r="L1194" i="12"/>
  <c r="M1194" i="12" s="1"/>
  <c r="L1119" i="12"/>
  <c r="M1119" i="12" s="1"/>
  <c r="L1132" i="12"/>
  <c r="M1132" i="12" s="1"/>
  <c r="L959" i="12"/>
  <c r="M959" i="12" s="1"/>
  <c r="L986" i="12"/>
  <c r="M986" i="12" s="1"/>
  <c r="L1032" i="12"/>
  <c r="M1032" i="12" s="1"/>
  <c r="L1049" i="12"/>
  <c r="M1049" i="12" s="1"/>
  <c r="L1373" i="12"/>
  <c r="M1373" i="12" s="1"/>
  <c r="L1342" i="12"/>
  <c r="M1342" i="12" s="1"/>
  <c r="L1104" i="12"/>
  <c r="M1104" i="12" s="1"/>
  <c r="L1108" i="12"/>
  <c r="M1108" i="12" s="1"/>
  <c r="L1304" i="12"/>
  <c r="M1304" i="12" s="1"/>
  <c r="L1017" i="12"/>
  <c r="M1017" i="12" s="1"/>
  <c r="L1059" i="12"/>
  <c r="M1059" i="12" s="1"/>
  <c r="L1155" i="12"/>
  <c r="M1155" i="12" s="1"/>
  <c r="L1236" i="12"/>
  <c r="M1236" i="12" s="1"/>
  <c r="L1228" i="12"/>
  <c r="M1228" i="12" s="1"/>
  <c r="L1277" i="12"/>
  <c r="M1277" i="12" s="1"/>
  <c r="L1353" i="12"/>
  <c r="M1353" i="12" s="1"/>
  <c r="L925" i="12"/>
  <c r="M925" i="12" s="1"/>
  <c r="L1215" i="12"/>
  <c r="M1215" i="12" s="1"/>
  <c r="L1098" i="12"/>
  <c r="M1098" i="12" s="1"/>
  <c r="L1134" i="12"/>
  <c r="M1134" i="12" s="1"/>
  <c r="L1062" i="12"/>
  <c r="M1062" i="12" s="1"/>
  <c r="L1143" i="12"/>
  <c r="M1143" i="12" s="1"/>
  <c r="L1114" i="12"/>
  <c r="M1114" i="12" s="1"/>
  <c r="L999" i="12"/>
  <c r="M999" i="12" s="1"/>
  <c r="L958" i="12"/>
  <c r="M958" i="12" s="1"/>
  <c r="L992" i="12"/>
  <c r="M992" i="12" s="1"/>
  <c r="L816" i="12"/>
  <c r="M816" i="12" s="1"/>
  <c r="L876" i="12"/>
  <c r="M876" i="12" s="1"/>
  <c r="L1173" i="12"/>
  <c r="M1173" i="12" s="1"/>
  <c r="L933" i="12"/>
  <c r="M933" i="12" s="1"/>
  <c r="L981" i="12"/>
  <c r="M981" i="12" s="1"/>
  <c r="L1039" i="12"/>
  <c r="M1039" i="12" s="1"/>
  <c r="L919" i="12"/>
  <c r="M919" i="12" s="1"/>
  <c r="L888" i="12"/>
  <c r="M888" i="12" s="1"/>
  <c r="L828" i="12"/>
  <c r="M828" i="12" s="1"/>
  <c r="L885" i="12"/>
  <c r="M885" i="12" s="1"/>
  <c r="L798" i="12"/>
  <c r="M798" i="12" s="1"/>
  <c r="L976" i="12"/>
  <c r="M976" i="12" s="1"/>
  <c r="L1118" i="12"/>
  <c r="M1118" i="12" s="1"/>
  <c r="L1144" i="12"/>
  <c r="M1144" i="12" s="1"/>
  <c r="L1078" i="12"/>
  <c r="M1078" i="12" s="1"/>
  <c r="L1072" i="12"/>
  <c r="M1072" i="12" s="1"/>
  <c r="L921" i="12"/>
  <c r="M921" i="12" s="1"/>
  <c r="L1005" i="12"/>
  <c r="M1005" i="12" s="1"/>
  <c r="L879" i="12"/>
  <c r="M879" i="12" s="1"/>
  <c r="L769" i="12"/>
  <c r="M769" i="12" s="1"/>
  <c r="L1079" i="12"/>
  <c r="M1079" i="12" s="1"/>
  <c r="L1055" i="12"/>
  <c r="M1055" i="12" s="1"/>
  <c r="L975" i="12"/>
  <c r="M975" i="12" s="1"/>
  <c r="L951" i="12"/>
  <c r="M951" i="12" s="1"/>
  <c r="L1014" i="12"/>
  <c r="M1014" i="12" s="1"/>
  <c r="L1188" i="12"/>
  <c r="M1188" i="12" s="1"/>
  <c r="L989" i="12"/>
  <c r="M989" i="12" s="1"/>
  <c r="L830" i="12"/>
  <c r="M830" i="12" s="1"/>
  <c r="L845" i="12"/>
  <c r="M845" i="12" s="1"/>
  <c r="L907" i="12"/>
  <c r="M907" i="12" s="1"/>
  <c r="L751" i="12"/>
  <c r="M751" i="12" s="1"/>
  <c r="L1106" i="12"/>
  <c r="M1106" i="12" s="1"/>
  <c r="L777" i="12"/>
  <c r="M777" i="12" s="1"/>
  <c r="L998" i="12"/>
  <c r="M998" i="12" s="1"/>
  <c r="L969" i="12"/>
  <c r="M969" i="12" s="1"/>
  <c r="L962" i="12"/>
  <c r="M962" i="12" s="1"/>
  <c r="L966" i="12"/>
  <c r="M966" i="12" s="1"/>
  <c r="L957" i="12"/>
  <c r="M957" i="12" s="1"/>
  <c r="L1037" i="12"/>
  <c r="M1037" i="12" s="1"/>
  <c r="L912" i="12"/>
  <c r="M912" i="12" s="1"/>
  <c r="L952" i="12"/>
  <c r="M952" i="12" s="1"/>
  <c r="L1063" i="12"/>
  <c r="M1063" i="12" s="1"/>
  <c r="L822" i="12"/>
  <c r="M822" i="12" s="1"/>
  <c r="L818" i="12"/>
  <c r="M818" i="12" s="1"/>
  <c r="L829" i="12"/>
  <c r="M829" i="12" s="1"/>
  <c r="L1208" i="12"/>
  <c r="M1208" i="12" s="1"/>
  <c r="L1142" i="12"/>
  <c r="M1142" i="12" s="1"/>
  <c r="L1009" i="12"/>
  <c r="M1009" i="12" s="1"/>
  <c r="L1070" i="12"/>
  <c r="M1070" i="12" s="1"/>
  <c r="L927" i="12"/>
  <c r="M927" i="12" s="1"/>
  <c r="L983" i="12"/>
  <c r="M983" i="12" s="1"/>
  <c r="L967" i="12"/>
  <c r="M967" i="12" s="1"/>
  <c r="L948" i="12"/>
  <c r="M948" i="12" s="1"/>
  <c r="L922" i="12"/>
  <c r="M922" i="12" s="1"/>
  <c r="L997" i="12"/>
  <c r="M997" i="12" s="1"/>
  <c r="L1048" i="12"/>
  <c r="M1048" i="12" s="1"/>
  <c r="L1089" i="12"/>
  <c r="M1089" i="12" s="1"/>
  <c r="L1100" i="12"/>
  <c r="M1100" i="12" s="1"/>
  <c r="L923" i="12"/>
  <c r="M923" i="12" s="1"/>
  <c r="L1220" i="12"/>
  <c r="M1220" i="12" s="1"/>
  <c r="L1080" i="12"/>
  <c r="M1080" i="12" s="1"/>
  <c r="L1211" i="12"/>
  <c r="M1211" i="12" s="1"/>
  <c r="L1370" i="12"/>
  <c r="M1370" i="12" s="1"/>
  <c r="L926" i="12"/>
  <c r="M926" i="12" s="1"/>
  <c r="L984" i="12"/>
  <c r="M984" i="12" s="1"/>
  <c r="L1081" i="12"/>
  <c r="M1081" i="12" s="1"/>
  <c r="L1071" i="12"/>
  <c r="M1071" i="12" s="1"/>
  <c r="L943" i="12"/>
  <c r="M943" i="12" s="1"/>
  <c r="L946" i="12"/>
  <c r="M946" i="12" s="1"/>
  <c r="L1095" i="12"/>
  <c r="M1095" i="12" s="1"/>
  <c r="L1101" i="12"/>
  <c r="M1101" i="12" s="1"/>
  <c r="L990" i="12"/>
  <c r="M990" i="12" s="1"/>
  <c r="L956" i="12"/>
  <c r="M956" i="12" s="1"/>
  <c r="L891" i="12"/>
  <c r="M891" i="12" s="1"/>
  <c r="L873" i="12"/>
  <c r="M873" i="12" s="1"/>
  <c r="L746" i="12"/>
  <c r="M746" i="12" s="1"/>
  <c r="L892" i="12"/>
  <c r="M892" i="12" s="1"/>
  <c r="L924" i="12"/>
  <c r="M924" i="12" s="1"/>
  <c r="L775" i="12"/>
  <c r="M775" i="12" s="1"/>
  <c r="L785" i="12"/>
  <c r="M785" i="12" s="1"/>
  <c r="L931" i="12"/>
  <c r="M931" i="12" s="1"/>
  <c r="L1116" i="12"/>
  <c r="M1116" i="12" s="1"/>
  <c r="L968" i="12"/>
  <c r="M968" i="12" s="1"/>
  <c r="L920" i="12"/>
  <c r="M920" i="12" s="1"/>
  <c r="L1176" i="12"/>
  <c r="M1176" i="12" s="1"/>
  <c r="L758" i="12"/>
  <c r="M758" i="12" s="1"/>
  <c r="L1064" i="12"/>
  <c r="M1064" i="12" s="1"/>
  <c r="L799" i="12"/>
  <c r="M799" i="12" s="1"/>
  <c r="L856" i="12"/>
  <c r="M856" i="12" s="1"/>
  <c r="L765" i="12"/>
  <c r="M765" i="12" s="1"/>
  <c r="L1187" i="12"/>
  <c r="M1187" i="12" s="1"/>
  <c r="L996" i="12"/>
  <c r="M996" i="12" s="1"/>
  <c r="L1052" i="12"/>
  <c r="M1052" i="12" s="1"/>
  <c r="L963" i="12"/>
  <c r="M963" i="12" s="1"/>
  <c r="L947" i="12"/>
  <c r="M947" i="12" s="1"/>
  <c r="L1023" i="12"/>
  <c r="M1023" i="12" s="1"/>
  <c r="L941" i="12"/>
  <c r="M941" i="12" s="1"/>
  <c r="L932" i="12"/>
  <c r="M932" i="12" s="1"/>
  <c r="L995" i="12"/>
  <c r="M995" i="12" s="1"/>
  <c r="L1034" i="12"/>
  <c r="M1034" i="12" s="1"/>
  <c r="L725" i="12"/>
  <c r="M725" i="12" s="1"/>
  <c r="L815" i="12"/>
  <c r="M815" i="12" s="1"/>
  <c r="L757" i="12"/>
  <c r="M757" i="12" s="1"/>
  <c r="L1184" i="12"/>
  <c r="M1184" i="12" s="1"/>
  <c r="L1022" i="12"/>
  <c r="M1022" i="12" s="1"/>
  <c r="L1083" i="12"/>
  <c r="M1083" i="12" s="1"/>
  <c r="L1050" i="12"/>
  <c r="M1050" i="12" s="1"/>
  <c r="L1026" i="12"/>
  <c r="M1026" i="12" s="1"/>
  <c r="L960" i="12"/>
  <c r="M960" i="12" s="1"/>
  <c r="L835" i="12"/>
  <c r="M835" i="12" s="1"/>
  <c r="L954" i="12"/>
  <c r="M954" i="12" s="1"/>
  <c r="L708" i="12"/>
  <c r="M708" i="12" s="1"/>
  <c r="L776" i="12"/>
  <c r="M776" i="12" s="1"/>
  <c r="L858" i="12"/>
  <c r="M858" i="12" s="1"/>
  <c r="L1284" i="12"/>
  <c r="M1284" i="12" s="1"/>
  <c r="L1162" i="12"/>
  <c r="M1162" i="12" s="1"/>
  <c r="L1151" i="12"/>
  <c r="M1151" i="12" s="1"/>
  <c r="L1043" i="12"/>
  <c r="M1043" i="12" s="1"/>
  <c r="L1040" i="12"/>
  <c r="M1040" i="12" s="1"/>
  <c r="L936" i="12"/>
  <c r="M936" i="12" s="1"/>
  <c r="L1075" i="12"/>
  <c r="M1075" i="12" s="1"/>
  <c r="L934" i="12"/>
  <c r="M934" i="12" s="1"/>
  <c r="L994" i="12"/>
  <c r="M994" i="12" s="1"/>
  <c r="L1035" i="12"/>
  <c r="M1035" i="12" s="1"/>
  <c r="L1004" i="12"/>
  <c r="M1004" i="12" s="1"/>
  <c r="L940" i="12"/>
  <c r="M940" i="12" s="1"/>
  <c r="L727" i="12"/>
  <c r="M727" i="12" s="1"/>
  <c r="L1015" i="12"/>
  <c r="M1015" i="12" s="1"/>
  <c r="L991" i="12"/>
  <c r="M991" i="12" s="1"/>
  <c r="L974" i="12"/>
  <c r="M974" i="12" s="1"/>
  <c r="L1000" i="12"/>
  <c r="M1000" i="12" s="1"/>
  <c r="L993" i="12"/>
  <c r="M993" i="12" s="1"/>
  <c r="L978" i="12"/>
  <c r="M978" i="12" s="1"/>
  <c r="L961" i="12"/>
  <c r="M961" i="12" s="1"/>
  <c r="L1042" i="12"/>
  <c r="M1042" i="12" s="1"/>
  <c r="L1102" i="12"/>
  <c r="M1102" i="12" s="1"/>
  <c r="L1199" i="12"/>
  <c r="M1199" i="12" s="1"/>
  <c r="L1076" i="12"/>
  <c r="M1076" i="12" s="1"/>
  <c r="L942" i="12"/>
  <c r="M942" i="12" s="1"/>
  <c r="L1126" i="12"/>
  <c r="M1126" i="12" s="1"/>
  <c r="L944" i="12"/>
  <c r="M944" i="12" s="1"/>
  <c r="L979" i="12"/>
  <c r="M979" i="12" s="1"/>
  <c r="L988" i="12"/>
  <c r="M988" i="12" s="1"/>
  <c r="L971" i="12"/>
  <c r="M971" i="12" s="1"/>
  <c r="L723" i="12"/>
  <c r="M723" i="12" s="1"/>
  <c r="L901" i="12"/>
  <c r="M901" i="12" s="1"/>
  <c r="L728" i="12"/>
  <c r="M728" i="12" s="1"/>
  <c r="L872" i="12"/>
  <c r="M872" i="12" s="1"/>
  <c r="L965" i="12"/>
  <c r="M965" i="12" s="1"/>
  <c r="L1124" i="12"/>
  <c r="M1124" i="12" s="1"/>
  <c r="L1065" i="12"/>
  <c r="M1065" i="12" s="1"/>
  <c r="L938" i="12"/>
  <c r="M938" i="12" s="1"/>
  <c r="L795" i="12"/>
  <c r="M795" i="12" s="1"/>
  <c r="L1180" i="12"/>
  <c r="M1180" i="12" s="1"/>
  <c r="L1186" i="12"/>
  <c r="M1186" i="12" s="1"/>
  <c r="L1002" i="12"/>
  <c r="M1002" i="12" s="1"/>
  <c r="L970" i="12"/>
  <c r="M970" i="12" s="1"/>
  <c r="L869" i="12"/>
  <c r="M869" i="12" s="1"/>
  <c r="L790" i="12"/>
  <c r="M790" i="12" s="1"/>
  <c r="L1107" i="12"/>
  <c r="M1107" i="12" s="1"/>
  <c r="L1226" i="12"/>
  <c r="M1226" i="12" s="1"/>
  <c r="L882" i="12"/>
  <c r="M882" i="12" s="1"/>
  <c r="L1103" i="12"/>
  <c r="M1103" i="12" s="1"/>
  <c r="L824" i="12"/>
  <c r="M824" i="12" s="1"/>
  <c r="L761" i="12"/>
  <c r="M761" i="12" s="1"/>
  <c r="L735" i="12"/>
  <c r="M735" i="12" s="1"/>
  <c r="L874" i="12"/>
  <c r="M874" i="12" s="1"/>
  <c r="L808" i="12"/>
  <c r="M808" i="12" s="1"/>
  <c r="L864" i="12"/>
  <c r="M864" i="12" s="1"/>
  <c r="L985" i="12"/>
  <c r="M985" i="12" s="1"/>
  <c r="L783" i="12"/>
  <c r="M783" i="12" s="1"/>
  <c r="L784" i="12"/>
  <c r="M784" i="12" s="1"/>
  <c r="L870" i="12"/>
  <c r="M870" i="12" s="1"/>
  <c r="L711" i="12"/>
  <c r="M711" i="12" s="1"/>
  <c r="L773" i="12"/>
  <c r="M773" i="12" s="1"/>
  <c r="L825" i="12"/>
  <c r="M825" i="12" s="1"/>
  <c r="L793" i="12"/>
  <c r="M793" i="12" s="1"/>
  <c r="L950" i="12"/>
  <c r="M950" i="12" s="1"/>
  <c r="L900" i="12"/>
  <c r="M900" i="12" s="1"/>
  <c r="L837" i="12"/>
  <c r="M837" i="12" s="1"/>
  <c r="L852" i="12"/>
  <c r="M852" i="12" s="1"/>
  <c r="L894" i="12"/>
  <c r="M894" i="12" s="1"/>
  <c r="L817" i="12"/>
  <c r="M817" i="12" s="1"/>
  <c r="L883" i="12"/>
  <c r="M883" i="12" s="1"/>
  <c r="L832" i="12"/>
  <c r="M832" i="12" s="1"/>
  <c r="L767" i="12"/>
  <c r="M767" i="12" s="1"/>
  <c r="L861" i="12"/>
  <c r="M861" i="12" s="1"/>
  <c r="L827" i="12"/>
  <c r="M827" i="12" s="1"/>
  <c r="L880" i="12"/>
  <c r="M880" i="12" s="1"/>
  <c r="L849" i="12"/>
  <c r="M849" i="12" s="1"/>
  <c r="L804" i="12"/>
  <c r="M804" i="12" s="1"/>
  <c r="L789" i="12"/>
  <c r="M789" i="12" s="1"/>
  <c r="L788" i="12"/>
  <c r="M788" i="12" s="1"/>
  <c r="L641" i="12"/>
  <c r="M641" i="12" s="1"/>
  <c r="L729" i="12"/>
  <c r="M729" i="12" s="1"/>
  <c r="L868" i="12"/>
  <c r="M868" i="12" s="1"/>
  <c r="L552" i="12"/>
  <c r="M552" i="12" s="1"/>
  <c r="L525" i="12"/>
  <c r="M525" i="12" s="1"/>
  <c r="L638" i="12"/>
  <c r="M638" i="12" s="1"/>
  <c r="L516" i="12"/>
  <c r="M516" i="12" s="1"/>
  <c r="L843" i="12"/>
  <c r="M843" i="12" s="1"/>
  <c r="L724" i="12"/>
  <c r="M724" i="12" s="1"/>
  <c r="L877" i="12"/>
  <c r="M877" i="12" s="1"/>
  <c r="L779" i="12"/>
  <c r="M779" i="12" s="1"/>
  <c r="L645" i="12"/>
  <c r="M645" i="12" s="1"/>
  <c r="L786" i="12"/>
  <c r="M786" i="12" s="1"/>
  <c r="L537" i="12"/>
  <c r="M537" i="12" s="1"/>
  <c r="L850" i="12"/>
  <c r="M850" i="12" s="1"/>
  <c r="L651" i="12"/>
  <c r="M651" i="12" s="1"/>
  <c r="L809" i="12"/>
  <c r="M809" i="12" s="1"/>
  <c r="L821" i="12"/>
  <c r="M821" i="12" s="1"/>
  <c r="L755" i="12"/>
  <c r="M755" i="12" s="1"/>
  <c r="L823" i="12"/>
  <c r="M823" i="12" s="1"/>
  <c r="L634" i="12"/>
  <c r="M634" i="12" s="1"/>
  <c r="L629" i="12"/>
  <c r="M629" i="12" s="1"/>
  <c r="L863" i="12"/>
  <c r="M863" i="12" s="1"/>
  <c r="L848" i="12"/>
  <c r="M848" i="12" s="1"/>
  <c r="L814" i="12"/>
  <c r="M814" i="12" s="1"/>
  <c r="L736" i="12"/>
  <c r="M736" i="12" s="1"/>
  <c r="L764" i="12"/>
  <c r="M764" i="12" s="1"/>
  <c r="L738" i="12"/>
  <c r="M738" i="12" s="1"/>
  <c r="L851" i="12"/>
  <c r="M851" i="12" s="1"/>
  <c r="L744" i="12"/>
  <c r="M744" i="12" s="1"/>
  <c r="L526" i="12"/>
  <c r="M526" i="12" s="1"/>
  <c r="L540" i="12"/>
  <c r="M540" i="12" s="1"/>
  <c r="L889" i="12"/>
  <c r="M889" i="12" s="1"/>
  <c r="L833" i="12"/>
  <c r="M833" i="12" s="1"/>
  <c r="L964" i="12"/>
  <c r="M964" i="12" s="1"/>
  <c r="L770" i="12"/>
  <c r="M770" i="12" s="1"/>
  <c r="L865" i="12"/>
  <c r="M865" i="12" s="1"/>
  <c r="L860" i="12"/>
  <c r="M860" i="12" s="1"/>
  <c r="L930" i="12"/>
  <c r="M930" i="12" s="1"/>
  <c r="L1027" i="12"/>
  <c r="M1027" i="12" s="1"/>
  <c r="L753" i="12"/>
  <c r="M753" i="12" s="1"/>
  <c r="L553" i="12"/>
  <c r="M553" i="12" s="1"/>
  <c r="L908" i="12"/>
  <c r="M908" i="12" s="1"/>
  <c r="L575" i="12"/>
  <c r="M575" i="12" s="1"/>
  <c r="L570" i="12"/>
  <c r="M570" i="12" s="1"/>
  <c r="L543" i="12"/>
  <c r="M543" i="12" s="1"/>
  <c r="L652" i="12"/>
  <c r="M652" i="12" s="1"/>
  <c r="L741" i="12"/>
  <c r="M741" i="12" s="1"/>
  <c r="L838" i="12"/>
  <c r="M838" i="12" s="1"/>
  <c r="L763" i="12"/>
  <c r="M763" i="12" s="1"/>
  <c r="L847" i="12"/>
  <c r="M847" i="12" s="1"/>
  <c r="L802" i="12"/>
  <c r="M802" i="12" s="1"/>
  <c r="L722" i="12"/>
  <c r="M722" i="12" s="1"/>
  <c r="L914" i="12"/>
  <c r="M914" i="12" s="1"/>
  <c r="L1166" i="12"/>
  <c r="M1166" i="12" s="1"/>
  <c r="L665" i="12"/>
  <c r="M665" i="12" s="1"/>
  <c r="L605" i="12"/>
  <c r="M605" i="12" s="1"/>
  <c r="L591" i="12"/>
  <c r="M591" i="12" s="1"/>
  <c r="L663" i="12"/>
  <c r="M663" i="12" s="1"/>
  <c r="L554" i="12"/>
  <c r="M554" i="12" s="1"/>
  <c r="L590" i="12"/>
  <c r="M590" i="12" s="1"/>
  <c r="L530" i="12"/>
  <c r="M530" i="12" s="1"/>
  <c r="L726" i="12"/>
  <c r="M726" i="12" s="1"/>
  <c r="L840" i="12"/>
  <c r="M840" i="12" s="1"/>
  <c r="L787" i="12"/>
  <c r="M787" i="12" s="1"/>
  <c r="L803" i="12"/>
  <c r="M803" i="12" s="1"/>
  <c r="L953" i="12"/>
  <c r="M953" i="12" s="1"/>
  <c r="L911" i="12"/>
  <c r="M911" i="12" s="1"/>
  <c r="L1068" i="12"/>
  <c r="M1068" i="12" s="1"/>
  <c r="L734" i="12"/>
  <c r="M734" i="12" s="1"/>
  <c r="L709" i="12"/>
  <c r="M709" i="12" s="1"/>
  <c r="L797" i="12"/>
  <c r="M797" i="12" s="1"/>
  <c r="L812" i="12"/>
  <c r="M812" i="12" s="1"/>
  <c r="L778" i="12"/>
  <c r="M778" i="12" s="1"/>
  <c r="L831" i="12"/>
  <c r="M831" i="12" s="1"/>
  <c r="L806" i="12"/>
  <c r="M806" i="12" s="1"/>
  <c r="L730" i="12"/>
  <c r="M730" i="12" s="1"/>
  <c r="L945" i="12"/>
  <c r="M945" i="12" s="1"/>
  <c r="L676" i="12"/>
  <c r="M676" i="12" s="1"/>
  <c r="L612" i="12"/>
  <c r="M612" i="12" s="1"/>
  <c r="L896" i="12"/>
  <c r="M896" i="12" s="1"/>
  <c r="L592" i="12"/>
  <c r="M592" i="12" s="1"/>
  <c r="L648" i="12"/>
  <c r="M648" i="12" s="1"/>
  <c r="L578" i="12"/>
  <c r="M578" i="12" s="1"/>
  <c r="L538" i="12"/>
  <c r="M538" i="12" s="1"/>
  <c r="L839" i="12"/>
  <c r="M839" i="12" s="1"/>
  <c r="L792" i="12"/>
  <c r="M792" i="12" s="1"/>
  <c r="L939" i="12"/>
  <c r="M939" i="12" s="1"/>
  <c r="L747" i="12"/>
  <c r="M747" i="12" s="1"/>
  <c r="L853" i="12"/>
  <c r="M853" i="12" s="1"/>
  <c r="L905" i="12"/>
  <c r="M905" i="12" s="1"/>
  <c r="L928" i="12"/>
  <c r="M928" i="12" s="1"/>
  <c r="L867" i="12"/>
  <c r="M867" i="12" s="1"/>
  <c r="L649" i="12"/>
  <c r="M649" i="12" s="1"/>
  <c r="L583" i="12"/>
  <c r="M583" i="12" s="1"/>
  <c r="L878" i="12"/>
  <c r="M878" i="12" s="1"/>
  <c r="L902" i="12"/>
  <c r="M902" i="12" s="1"/>
  <c r="L1001" i="12"/>
  <c r="M1001" i="12" s="1"/>
  <c r="L750" i="12"/>
  <c r="M750" i="12" s="1"/>
  <c r="L881" i="12"/>
  <c r="M881" i="12" s="1"/>
  <c r="L899" i="12"/>
  <c r="M899" i="12" s="1"/>
  <c r="L780" i="12"/>
  <c r="M780" i="12" s="1"/>
  <c r="L791" i="12"/>
  <c r="M791" i="12" s="1"/>
  <c r="L918" i="12"/>
  <c r="M918" i="12" s="1"/>
  <c r="L875" i="12"/>
  <c r="M875" i="12" s="1"/>
  <c r="L857" i="12"/>
  <c r="M857" i="12" s="1"/>
  <c r="L782" i="12"/>
  <c r="M782" i="12" s="1"/>
  <c r="L766" i="12"/>
  <c r="M766" i="12" s="1"/>
  <c r="L826" i="12"/>
  <c r="M826" i="12" s="1"/>
  <c r="L909" i="12"/>
  <c r="M909" i="12" s="1"/>
  <c r="L836" i="12"/>
  <c r="M836" i="12" s="1"/>
  <c r="L715" i="12"/>
  <c r="M715" i="12" s="1"/>
  <c r="L935" i="12"/>
  <c r="M935" i="12" s="1"/>
  <c r="L893" i="12"/>
  <c r="M893" i="12" s="1"/>
  <c r="L749" i="12"/>
  <c r="M749" i="12" s="1"/>
  <c r="L688" i="12"/>
  <c r="M688" i="12" s="1"/>
  <c r="L559" i="12"/>
  <c r="M559" i="12" s="1"/>
  <c r="L774" i="12"/>
  <c r="M774" i="12" s="1"/>
  <c r="L742" i="12"/>
  <c r="M742" i="12" s="1"/>
  <c r="L713" i="12"/>
  <c r="M713" i="12" s="1"/>
  <c r="L801" i="12"/>
  <c r="M801" i="12" s="1"/>
  <c r="L810" i="12"/>
  <c r="M810" i="12" s="1"/>
  <c r="L743" i="12"/>
  <c r="M743" i="12" s="1"/>
  <c r="L748" i="12"/>
  <c r="M748" i="12" s="1"/>
  <c r="L904" i="12"/>
  <c r="M904" i="12" s="1"/>
  <c r="L855" i="12"/>
  <c r="M855" i="12" s="1"/>
  <c r="L820" i="12"/>
  <c r="M820" i="12" s="1"/>
  <c r="L866" i="12"/>
  <c r="M866" i="12" s="1"/>
  <c r="L622" i="12"/>
  <c r="M622" i="12" s="1"/>
  <c r="L781" i="12"/>
  <c r="M781" i="12" s="1"/>
  <c r="L527" i="12"/>
  <c r="M527" i="12" s="1"/>
  <c r="L671" i="12"/>
  <c r="M671" i="12" s="1"/>
  <c r="L684" i="12"/>
  <c r="M684" i="12" s="1"/>
  <c r="L760" i="12"/>
  <c r="M760" i="12" s="1"/>
  <c r="L859" i="12"/>
  <c r="M859" i="12" s="1"/>
  <c r="L917" i="12"/>
  <c r="M917" i="12" s="1"/>
  <c r="L718" i="12"/>
  <c r="M718" i="12" s="1"/>
  <c r="L628" i="12"/>
  <c r="M628" i="12" s="1"/>
  <c r="L886" i="12"/>
  <c r="M886" i="12" s="1"/>
  <c r="L771" i="12"/>
  <c r="M771" i="12" s="1"/>
  <c r="L733" i="12"/>
  <c r="M733" i="12" s="1"/>
  <c r="L690" i="12"/>
  <c r="M690" i="12" s="1"/>
  <c r="L518" i="12"/>
  <c r="M518" i="12" s="1"/>
  <c r="L768" i="12"/>
  <c r="M768" i="12" s="1"/>
  <c r="L614" i="12"/>
  <c r="M614" i="12" s="1"/>
  <c r="L854" i="12"/>
  <c r="M854" i="12" s="1"/>
  <c r="L615" i="12"/>
  <c r="M615" i="12" s="1"/>
  <c r="L702" i="12"/>
  <c r="M702" i="12" s="1"/>
  <c r="L716" i="12"/>
  <c r="M716" i="12" s="1"/>
  <c r="L515" i="12"/>
  <c r="M515" i="12" s="1"/>
  <c r="L581" i="12"/>
  <c r="M581" i="12" s="1"/>
  <c r="L796" i="12"/>
  <c r="M796" i="12" s="1"/>
  <c r="L737" i="12"/>
  <c r="M737" i="12" s="1"/>
  <c r="L800" i="12"/>
  <c r="M800" i="12" s="1"/>
  <c r="L805" i="12"/>
  <c r="M805" i="12" s="1"/>
  <c r="L916" i="12"/>
  <c r="M916" i="12" s="1"/>
  <c r="L972" i="12"/>
  <c r="M972" i="12" s="1"/>
  <c r="L844" i="12"/>
  <c r="M844" i="12" s="1"/>
  <c r="L834" i="12"/>
  <c r="M834" i="12" s="1"/>
  <c r="L813" i="12"/>
  <c r="M813" i="12" s="1"/>
  <c r="L732" i="12"/>
  <c r="M732" i="12" s="1"/>
  <c r="L521" i="12"/>
  <c r="M521" i="12" s="1"/>
  <c r="L505" i="12"/>
  <c r="M505" i="12" s="1"/>
  <c r="L720" i="12"/>
  <c r="M720" i="12" s="1"/>
  <c r="L754" i="12"/>
  <c r="M754" i="12" s="1"/>
  <c r="L585" i="12"/>
  <c r="M585" i="12" s="1"/>
  <c r="L693" i="12"/>
  <c r="M693" i="12" s="1"/>
  <c r="L551" i="12"/>
  <c r="M551" i="12" s="1"/>
  <c r="L669" i="12"/>
  <c r="M669" i="12" s="1"/>
  <c r="L811" i="12"/>
  <c r="M811" i="12" s="1"/>
  <c r="L668" i="12"/>
  <c r="M668" i="12" s="1"/>
  <c r="L692" i="12"/>
  <c r="M692" i="12" s="1"/>
  <c r="L627" i="12"/>
  <c r="M627" i="12" s="1"/>
  <c r="L601" i="12"/>
  <c r="M601" i="12" s="1"/>
  <c r="L674" i="12"/>
  <c r="M674" i="12" s="1"/>
  <c r="L606" i="12"/>
  <c r="M606" i="12" s="1"/>
  <c r="L762" i="12"/>
  <c r="M762" i="12" s="1"/>
  <c r="L588" i="12"/>
  <c r="M588" i="12" s="1"/>
  <c r="L492" i="12"/>
  <c r="M492" i="12" s="1"/>
  <c r="L483" i="12"/>
  <c r="M483" i="12" s="1"/>
  <c r="L390" i="12"/>
  <c r="M390" i="12" s="1"/>
  <c r="L346" i="12"/>
  <c r="M346" i="12" s="1"/>
  <c r="L576" i="12"/>
  <c r="M576" i="12" s="1"/>
  <c r="L677" i="12"/>
  <c r="M677" i="12" s="1"/>
  <c r="L514" i="12"/>
  <c r="M514" i="12" s="1"/>
  <c r="L719" i="12"/>
  <c r="M719" i="12" s="1"/>
  <c r="L756" i="12"/>
  <c r="M756" i="12" s="1"/>
  <c r="L842" i="12"/>
  <c r="M842" i="12" s="1"/>
  <c r="L600" i="12"/>
  <c r="M600" i="12" s="1"/>
  <c r="L506" i="12"/>
  <c r="M506" i="12" s="1"/>
  <c r="L794" i="12"/>
  <c r="M794" i="12" s="1"/>
  <c r="L890" i="12"/>
  <c r="M890" i="12" s="1"/>
  <c r="L625" i="12"/>
  <c r="M625" i="12" s="1"/>
  <c r="L698" i="12"/>
  <c r="M698" i="12" s="1"/>
  <c r="L685" i="12"/>
  <c r="M685" i="12" s="1"/>
  <c r="L717" i="12"/>
  <c r="M717" i="12" s="1"/>
  <c r="L623" i="12"/>
  <c r="M623" i="12" s="1"/>
  <c r="L541" i="12"/>
  <c r="M541" i="12" s="1"/>
  <c r="L326" i="12"/>
  <c r="M326" i="12" s="1"/>
  <c r="L352" i="12"/>
  <c r="M352" i="12" s="1"/>
  <c r="L448" i="12"/>
  <c r="M448" i="12" s="1"/>
  <c r="L403" i="12"/>
  <c r="M403" i="12" s="1"/>
  <c r="L402" i="12"/>
  <c r="M402" i="12" s="1"/>
  <c r="L556" i="12"/>
  <c r="M556" i="12" s="1"/>
  <c r="L500" i="12"/>
  <c r="M500" i="12" s="1"/>
  <c r="L611" i="12"/>
  <c r="M611" i="12" s="1"/>
  <c r="L587" i="12"/>
  <c r="M587" i="12" s="1"/>
  <c r="L661" i="12"/>
  <c r="M661" i="12" s="1"/>
  <c r="L491" i="12"/>
  <c r="M491" i="12" s="1"/>
  <c r="L534" i="12"/>
  <c r="M534" i="12" s="1"/>
  <c r="L602" i="12"/>
  <c r="M602" i="12" s="1"/>
  <c r="L455" i="12"/>
  <c r="M455" i="12" s="1"/>
  <c r="L489" i="12"/>
  <c r="M489" i="12" s="1"/>
  <c r="L392" i="12"/>
  <c r="M392" i="12" s="1"/>
  <c r="L609" i="12"/>
  <c r="M609" i="12" s="1"/>
  <c r="L441" i="12"/>
  <c r="M441" i="12" s="1"/>
  <c r="L528" i="12"/>
  <c r="M528" i="12" s="1"/>
  <c r="L696" i="12"/>
  <c r="M696" i="12" s="1"/>
  <c r="L654" i="12"/>
  <c r="M654" i="12" s="1"/>
  <c r="L656" i="12"/>
  <c r="M656" i="12" s="1"/>
  <c r="L584" i="12"/>
  <c r="M584" i="12" s="1"/>
  <c r="L572" i="12"/>
  <c r="M572" i="12" s="1"/>
  <c r="L546" i="12"/>
  <c r="M546" i="12" s="1"/>
  <c r="L607" i="12"/>
  <c r="M607" i="12" s="1"/>
  <c r="L344" i="12"/>
  <c r="M344" i="12" s="1"/>
  <c r="L360" i="12"/>
  <c r="M360" i="12" s="1"/>
  <c r="L558" i="12"/>
  <c r="M558" i="12" s="1"/>
  <c r="L524" i="12"/>
  <c r="M524" i="12" s="1"/>
  <c r="L704" i="12"/>
  <c r="M704" i="12" s="1"/>
  <c r="L682" i="12"/>
  <c r="M682" i="12" s="1"/>
  <c r="L535" i="12"/>
  <c r="M535" i="12" s="1"/>
  <c r="L503" i="12"/>
  <c r="M503" i="12" s="1"/>
  <c r="L555" i="12"/>
  <c r="M555" i="12" s="1"/>
  <c r="L519" i="12"/>
  <c r="M519" i="12" s="1"/>
  <c r="L549" i="12"/>
  <c r="M549" i="12" s="1"/>
  <c r="L309" i="12"/>
  <c r="M309" i="12" s="1"/>
  <c r="L357" i="12"/>
  <c r="M357" i="12" s="1"/>
  <c r="L512" i="12"/>
  <c r="M512" i="12" s="1"/>
  <c r="L458" i="12"/>
  <c r="M458" i="12" s="1"/>
  <c r="L679" i="12"/>
  <c r="M679" i="12" s="1"/>
  <c r="L657" i="12"/>
  <c r="M657" i="12" s="1"/>
  <c r="L520" i="12"/>
  <c r="M520" i="12" s="1"/>
  <c r="L523" i="12"/>
  <c r="M523" i="12" s="1"/>
  <c r="L569" i="12"/>
  <c r="M569" i="12" s="1"/>
  <c r="L695" i="12"/>
  <c r="M695" i="12" s="1"/>
  <c r="L568" i="12"/>
  <c r="M568" i="12" s="1"/>
  <c r="L497" i="12"/>
  <c r="M497" i="12" s="1"/>
  <c r="L706" i="12"/>
  <c r="M706" i="12" s="1"/>
  <c r="L617" i="12"/>
  <c r="M617" i="12" s="1"/>
  <c r="L288" i="12"/>
  <c r="M288" i="12" s="1"/>
  <c r="L712" i="12"/>
  <c r="M712" i="12" s="1"/>
  <c r="L567" i="12"/>
  <c r="M567" i="12" s="1"/>
  <c r="L673" i="12"/>
  <c r="M673" i="12" s="1"/>
  <c r="L694" i="12"/>
  <c r="M694" i="12" s="1"/>
  <c r="L660" i="12"/>
  <c r="M660" i="12" s="1"/>
  <c r="L335" i="12"/>
  <c r="M335" i="12" s="1"/>
  <c r="L419" i="12"/>
  <c r="M419" i="12" s="1"/>
  <c r="L681" i="12"/>
  <c r="M681" i="12" s="1"/>
  <c r="L329" i="12"/>
  <c r="M329" i="12" s="1"/>
  <c r="L710" i="12"/>
  <c r="M710" i="12" s="1"/>
  <c r="L884" i="12"/>
  <c r="M884" i="12" s="1"/>
  <c r="L562" i="12"/>
  <c r="M562" i="12" s="1"/>
  <c r="L513" i="12"/>
  <c r="M513" i="12" s="1"/>
  <c r="L647" i="12"/>
  <c r="M647" i="12" s="1"/>
  <c r="L699" i="12"/>
  <c r="M699" i="12" s="1"/>
  <c r="L621" i="12"/>
  <c r="M621" i="12" s="1"/>
  <c r="L599" i="12"/>
  <c r="M599" i="12" s="1"/>
  <c r="L597" i="12"/>
  <c r="M597" i="12" s="1"/>
  <c r="L504" i="12"/>
  <c r="M504" i="12" s="1"/>
  <c r="L653" i="12"/>
  <c r="M653" i="12" s="1"/>
  <c r="L511" i="12"/>
  <c r="M511" i="12" s="1"/>
  <c r="L289" i="12"/>
  <c r="M289" i="12" s="1"/>
  <c r="L424" i="12"/>
  <c r="M424" i="12" s="1"/>
  <c r="L494" i="12"/>
  <c r="M494" i="12" s="1"/>
  <c r="L517" i="12"/>
  <c r="M517" i="12" s="1"/>
  <c r="L400" i="12"/>
  <c r="M400" i="12" s="1"/>
  <c r="L498" i="12"/>
  <c r="M498" i="12" s="1"/>
  <c r="L426" i="12"/>
  <c r="M426" i="12" s="1"/>
  <c r="L435" i="12"/>
  <c r="M435" i="12" s="1"/>
  <c r="L351" i="12"/>
  <c r="M351" i="12" s="1"/>
  <c r="L635" i="12"/>
  <c r="M635" i="12" s="1"/>
  <c r="L862" i="12"/>
  <c r="M862" i="12" s="1"/>
  <c r="L637" i="12"/>
  <c r="M637" i="12" s="1"/>
  <c r="L949" i="12"/>
  <c r="M949" i="12" s="1"/>
  <c r="L536" i="12"/>
  <c r="M536" i="12" s="1"/>
  <c r="L573" i="12"/>
  <c r="M573" i="12" s="1"/>
  <c r="L565" i="12"/>
  <c r="M565" i="12" s="1"/>
  <c r="L481" i="12"/>
  <c r="M481" i="12" s="1"/>
  <c r="L589" i="12"/>
  <c r="M589" i="12" s="1"/>
  <c r="L545" i="12"/>
  <c r="M545" i="12" s="1"/>
  <c r="L283" i="12"/>
  <c r="M283" i="12" s="1"/>
  <c r="L450" i="12"/>
  <c r="M450" i="12" s="1"/>
  <c r="L462" i="12"/>
  <c r="M462" i="12" s="1"/>
  <c r="L475" i="12"/>
  <c r="M475" i="12" s="1"/>
  <c r="L608" i="12"/>
  <c r="M608" i="12" s="1"/>
  <c r="L384" i="12"/>
  <c r="M384" i="12" s="1"/>
  <c r="L982" i="12"/>
  <c r="M982" i="12" s="1"/>
  <c r="L871" i="12"/>
  <c r="M871" i="12" s="1"/>
  <c r="L631" i="12"/>
  <c r="M631" i="12" s="1"/>
  <c r="L561" i="12"/>
  <c r="M561" i="12" s="1"/>
  <c r="L658" i="12"/>
  <c r="M658" i="12" s="1"/>
  <c r="L610" i="12"/>
  <c r="M610" i="12" s="1"/>
  <c r="L906" i="12"/>
  <c r="M906" i="12" s="1"/>
  <c r="L687" i="12"/>
  <c r="M687" i="12" s="1"/>
  <c r="L807" i="12"/>
  <c r="M807" i="12" s="1"/>
  <c r="L643" i="12"/>
  <c r="M643" i="12" s="1"/>
  <c r="L616" i="12"/>
  <c r="M616" i="12" s="1"/>
  <c r="L579" i="12"/>
  <c r="M579" i="12" s="1"/>
  <c r="L697" i="12"/>
  <c r="M697" i="12" s="1"/>
  <c r="L582" i="12"/>
  <c r="M582" i="12" s="1"/>
  <c r="L887" i="12"/>
  <c r="M887" i="12" s="1"/>
  <c r="L586" i="12"/>
  <c r="M586" i="12" s="1"/>
  <c r="L846" i="12"/>
  <c r="M846" i="12" s="1"/>
  <c r="L642" i="12"/>
  <c r="M642" i="12" s="1"/>
  <c r="L574" i="12"/>
  <c r="M574" i="12" s="1"/>
  <c r="L897" i="12"/>
  <c r="M897" i="12" s="1"/>
  <c r="L564" i="12"/>
  <c r="M564" i="12" s="1"/>
  <c r="L593" i="12"/>
  <c r="M593" i="12" s="1"/>
  <c r="L670" i="12"/>
  <c r="M670" i="12" s="1"/>
  <c r="L841" i="12"/>
  <c r="M841" i="12" s="1"/>
  <c r="L740" i="12"/>
  <c r="M740" i="12" s="1"/>
  <c r="L678" i="12"/>
  <c r="M678" i="12" s="1"/>
  <c r="L620" i="12"/>
  <c r="M620" i="12" s="1"/>
  <c r="L639" i="12"/>
  <c r="M639" i="12" s="1"/>
  <c r="L686" i="12"/>
  <c r="M686" i="12" s="1"/>
  <c r="L895" i="12"/>
  <c r="M895" i="12" s="1"/>
  <c r="L389" i="12"/>
  <c r="M389" i="12" s="1"/>
  <c r="L633" i="12"/>
  <c r="M633" i="12" s="1"/>
  <c r="L613" i="12"/>
  <c r="M613" i="12" s="1"/>
  <c r="L683" i="12"/>
  <c r="M683" i="12" s="1"/>
  <c r="L332" i="12"/>
  <c r="M332" i="12" s="1"/>
  <c r="L453" i="12"/>
  <c r="M453" i="12" s="1"/>
  <c r="L427" i="12"/>
  <c r="M427" i="12" s="1"/>
  <c r="L322" i="12"/>
  <c r="M322" i="12" s="1"/>
  <c r="L347" i="12"/>
  <c r="M347" i="12" s="1"/>
  <c r="L752" i="12"/>
  <c r="M752" i="12" s="1"/>
  <c r="L630" i="12"/>
  <c r="M630" i="12" s="1"/>
  <c r="L563" i="12"/>
  <c r="M563" i="12" s="1"/>
  <c r="L529" i="12"/>
  <c r="M529" i="12" s="1"/>
  <c r="L675" i="12"/>
  <c r="M675" i="12" s="1"/>
  <c r="L650" i="12"/>
  <c r="M650" i="12" s="1"/>
  <c r="L1094" i="12"/>
  <c r="M1094" i="12" s="1"/>
  <c r="L604" i="12"/>
  <c r="M604" i="12" s="1"/>
  <c r="L596" i="12"/>
  <c r="M596" i="12" s="1"/>
  <c r="L618" i="12"/>
  <c r="M618" i="12" s="1"/>
  <c r="L819" i="12"/>
  <c r="M819" i="12" s="1"/>
  <c r="L703" i="12"/>
  <c r="M703" i="12" s="1"/>
  <c r="L507" i="12"/>
  <c r="M507" i="12" s="1"/>
  <c r="L430" i="12"/>
  <c r="M430" i="12" s="1"/>
  <c r="L284" i="12"/>
  <c r="M284" i="12" s="1"/>
  <c r="L364" i="12"/>
  <c r="M364" i="12" s="1"/>
  <c r="L374" i="12"/>
  <c r="M374" i="12" s="1"/>
  <c r="L274" i="12"/>
  <c r="M274" i="12" s="1"/>
  <c r="L465" i="12"/>
  <c r="M465" i="12" s="1"/>
  <c r="L287" i="12"/>
  <c r="M287" i="12" s="1"/>
  <c r="L459" i="12"/>
  <c r="M459" i="12" s="1"/>
  <c r="L557" i="12"/>
  <c r="M557" i="12" s="1"/>
  <c r="L705" i="12"/>
  <c r="M705" i="12" s="1"/>
  <c r="L913" i="12"/>
  <c r="M913" i="12" s="1"/>
  <c r="L667" i="12"/>
  <c r="M667" i="12" s="1"/>
  <c r="L595" i="12"/>
  <c r="M595" i="12" s="1"/>
  <c r="L714" i="12"/>
  <c r="M714" i="12" s="1"/>
  <c r="L666" i="12"/>
  <c r="M666" i="12" s="1"/>
  <c r="L745" i="12"/>
  <c r="M745" i="12" s="1"/>
  <c r="L721" i="12"/>
  <c r="M721" i="12" s="1"/>
  <c r="L659" i="12"/>
  <c r="M659" i="12" s="1"/>
  <c r="L707" i="12"/>
  <c r="M707" i="12" s="1"/>
  <c r="L910" i="12"/>
  <c r="M910" i="12" s="1"/>
  <c r="L532" i="12"/>
  <c r="M532" i="12" s="1"/>
  <c r="L594" i="12"/>
  <c r="M594" i="12" s="1"/>
  <c r="L662" i="12"/>
  <c r="M662" i="12" s="1"/>
  <c r="L759" i="12"/>
  <c r="M759" i="12" s="1"/>
  <c r="L508" i="12"/>
  <c r="M508" i="12" s="1"/>
  <c r="L405" i="12"/>
  <c r="M405" i="12" s="1"/>
  <c r="L571" i="12"/>
  <c r="M571" i="12" s="1"/>
  <c r="L544" i="12"/>
  <c r="M544" i="12" s="1"/>
  <c r="L632" i="12"/>
  <c r="M632" i="12" s="1"/>
  <c r="L407" i="12"/>
  <c r="M407" i="12" s="1"/>
  <c r="L432" i="12"/>
  <c r="M432" i="12" s="1"/>
  <c r="L368" i="12"/>
  <c r="M368" i="12" s="1"/>
  <c r="L410" i="12"/>
  <c r="M410" i="12" s="1"/>
  <c r="L303" i="12"/>
  <c r="M303" i="12" s="1"/>
  <c r="L395" i="12"/>
  <c r="M395" i="12" s="1"/>
  <c r="L380" i="12"/>
  <c r="M380" i="12" s="1"/>
  <c r="L369" i="12"/>
  <c r="M369" i="12" s="1"/>
  <c r="L460" i="12"/>
  <c r="M460" i="12" s="1"/>
  <c r="L468" i="12"/>
  <c r="M468" i="12" s="1"/>
  <c r="L265" i="12"/>
  <c r="M265" i="12" s="1"/>
  <c r="L337" i="12"/>
  <c r="M337" i="12" s="1"/>
  <c r="L166" i="12"/>
  <c r="M166" i="12" s="1"/>
  <c r="L425" i="12"/>
  <c r="M425" i="12" s="1"/>
  <c r="L186" i="12"/>
  <c r="M186" i="12" s="1"/>
  <c r="L147" i="12"/>
  <c r="M147" i="12" s="1"/>
  <c r="L421" i="12"/>
  <c r="M421" i="12" s="1"/>
  <c r="L194" i="12"/>
  <c r="M194" i="12" s="1"/>
  <c r="L218" i="12"/>
  <c r="M218" i="12" s="1"/>
  <c r="L376" i="12"/>
  <c r="M376" i="12" s="1"/>
  <c r="L359" i="12"/>
  <c r="M359" i="12" s="1"/>
  <c r="L439" i="12"/>
  <c r="M439" i="12" s="1"/>
  <c r="L365" i="12"/>
  <c r="M365" i="12" s="1"/>
  <c r="L417" i="12"/>
  <c r="M417" i="12" s="1"/>
  <c r="L372" i="12"/>
  <c r="M372" i="12" s="1"/>
  <c r="L423" i="12"/>
  <c r="M423" i="12" s="1"/>
  <c r="L509" i="12"/>
  <c r="M509" i="12" s="1"/>
  <c r="L577" i="12"/>
  <c r="M577" i="12" s="1"/>
  <c r="L293" i="12"/>
  <c r="M293" i="12" s="1"/>
  <c r="L300" i="12"/>
  <c r="M300" i="12" s="1"/>
  <c r="L915" i="12"/>
  <c r="M915" i="12" s="1"/>
  <c r="L493" i="12"/>
  <c r="M493" i="12" s="1"/>
  <c r="L279" i="12"/>
  <c r="M279" i="12" s="1"/>
  <c r="L451" i="12"/>
  <c r="M451" i="12" s="1"/>
  <c r="L502" i="12"/>
  <c r="M502" i="12" s="1"/>
  <c r="L466" i="12"/>
  <c r="M466" i="12" s="1"/>
  <c r="L501" i="12"/>
  <c r="M501" i="12" s="1"/>
  <c r="L626" i="12"/>
  <c r="M626" i="12" s="1"/>
  <c r="L580" i="12"/>
  <c r="M580" i="12" s="1"/>
  <c r="L393" i="12"/>
  <c r="M393" i="12" s="1"/>
  <c r="L298" i="12"/>
  <c r="M298" i="12" s="1"/>
  <c r="L691" i="12"/>
  <c r="M691" i="12" s="1"/>
  <c r="L463" i="12"/>
  <c r="M463" i="12" s="1"/>
  <c r="L292" i="12"/>
  <c r="M292" i="12" s="1"/>
  <c r="L408" i="12"/>
  <c r="M408" i="12" s="1"/>
  <c r="L321" i="12"/>
  <c r="M321" i="12" s="1"/>
  <c r="L477" i="12"/>
  <c r="M477" i="12" s="1"/>
  <c r="L317" i="12"/>
  <c r="M317" i="12" s="1"/>
  <c r="L370" i="12"/>
  <c r="M370" i="12" s="1"/>
  <c r="L222" i="12"/>
  <c r="M222" i="12" s="1"/>
  <c r="L406" i="12"/>
  <c r="M406" i="12" s="1"/>
  <c r="L416" i="12"/>
  <c r="M416" i="12" s="1"/>
  <c r="L161" i="12"/>
  <c r="M161" i="12" s="1"/>
  <c r="L302" i="12"/>
  <c r="M302" i="12" s="1"/>
  <c r="L281" i="12"/>
  <c r="M281" i="12" s="1"/>
  <c r="L672" i="12"/>
  <c r="M672" i="12" s="1"/>
  <c r="L689" i="12"/>
  <c r="M689" i="12" s="1"/>
  <c r="L522" i="12"/>
  <c r="M522" i="12" s="1"/>
  <c r="L443" i="12"/>
  <c r="M443" i="12" s="1"/>
  <c r="L356" i="12"/>
  <c r="M356" i="12" s="1"/>
  <c r="L646" i="12"/>
  <c r="M646" i="12" s="1"/>
  <c r="L644" i="12"/>
  <c r="M644" i="12" s="1"/>
  <c r="L336" i="12"/>
  <c r="M336" i="12" s="1"/>
  <c r="L452" i="12"/>
  <c r="M452" i="12" s="1"/>
  <c r="L394" i="12"/>
  <c r="M394" i="12" s="1"/>
  <c r="L320" i="12"/>
  <c r="M320" i="12" s="1"/>
  <c r="L398" i="12"/>
  <c r="M398" i="12" s="1"/>
  <c r="L566" i="12"/>
  <c r="M566" i="12" s="1"/>
  <c r="L437" i="12"/>
  <c r="M437" i="12" s="1"/>
  <c r="L268" i="12"/>
  <c r="M268" i="12" s="1"/>
  <c r="L345" i="12"/>
  <c r="M345" i="12" s="1"/>
  <c r="L401" i="12"/>
  <c r="M401" i="12" s="1"/>
  <c r="L479" i="12"/>
  <c r="M479" i="12" s="1"/>
  <c r="L305" i="12"/>
  <c r="M305" i="12" s="1"/>
  <c r="L442" i="12"/>
  <c r="M442" i="12" s="1"/>
  <c r="L278" i="12"/>
  <c r="M278" i="12" s="1"/>
  <c r="L903" i="12"/>
  <c r="M903" i="12" s="1"/>
  <c r="L898" i="12"/>
  <c r="M898" i="12" s="1"/>
  <c r="L619" i="12"/>
  <c r="M619" i="12" s="1"/>
  <c r="L471" i="12"/>
  <c r="M471" i="12" s="1"/>
  <c r="L273" i="12"/>
  <c r="M273" i="12" s="1"/>
  <c r="L141" i="12"/>
  <c r="M141" i="12" s="1"/>
  <c r="L386" i="12"/>
  <c r="M386" i="12" s="1"/>
  <c r="L469" i="12"/>
  <c r="M469" i="12" s="1"/>
  <c r="L560" i="12"/>
  <c r="M560" i="12" s="1"/>
  <c r="L381" i="12"/>
  <c r="M381" i="12" s="1"/>
  <c r="L341" i="12"/>
  <c r="M341" i="12" s="1"/>
  <c r="L542" i="12"/>
  <c r="M542" i="12" s="1"/>
  <c r="L221" i="12"/>
  <c r="M221" i="12" s="1"/>
  <c r="L153" i="12"/>
  <c r="M153" i="12" s="1"/>
  <c r="L197" i="12"/>
  <c r="M197" i="12" s="1"/>
  <c r="L420" i="12"/>
  <c r="M420" i="12" s="1"/>
  <c r="L486" i="12"/>
  <c r="M486" i="12" s="1"/>
  <c r="L485" i="12"/>
  <c r="M485" i="12" s="1"/>
  <c r="L533" i="12"/>
  <c r="M533" i="12" s="1"/>
  <c r="L473" i="12"/>
  <c r="M473" i="12" s="1"/>
  <c r="L640" i="12"/>
  <c r="M640" i="12" s="1"/>
  <c r="L377" i="12"/>
  <c r="M377" i="12" s="1"/>
  <c r="L739" i="12"/>
  <c r="M739" i="12" s="1"/>
  <c r="L636" i="12"/>
  <c r="M636" i="12" s="1"/>
  <c r="L484" i="12"/>
  <c r="M484" i="12" s="1"/>
  <c r="L361" i="12"/>
  <c r="M361" i="12" s="1"/>
  <c r="L496" i="12"/>
  <c r="M496" i="12" s="1"/>
  <c r="L388" i="12"/>
  <c r="M388" i="12" s="1"/>
  <c r="L539" i="12"/>
  <c r="M539" i="12" s="1"/>
  <c r="L314" i="12"/>
  <c r="M314" i="12" s="1"/>
  <c r="L454" i="12"/>
  <c r="M454" i="12" s="1"/>
  <c r="L444" i="12"/>
  <c r="M444" i="12" s="1"/>
  <c r="L315" i="12"/>
  <c r="M315" i="12" s="1"/>
  <c r="L664" i="12"/>
  <c r="M664" i="12" s="1"/>
  <c r="L431" i="12"/>
  <c r="M431" i="12" s="1"/>
  <c r="L701" i="12"/>
  <c r="M701" i="12" s="1"/>
  <c r="L457" i="12"/>
  <c r="M457" i="12" s="1"/>
  <c r="L397" i="12"/>
  <c r="M397" i="12" s="1"/>
  <c r="L415" i="12"/>
  <c r="M415" i="12" s="1"/>
  <c r="L404" i="12"/>
  <c r="M404" i="12" s="1"/>
  <c r="L258" i="12"/>
  <c r="M258" i="12" s="1"/>
  <c r="L354" i="12"/>
  <c r="M354" i="12" s="1"/>
  <c r="L464" i="12"/>
  <c r="M464" i="12" s="1"/>
  <c r="L547" i="12"/>
  <c r="M547" i="12" s="1"/>
  <c r="L353" i="12"/>
  <c r="M353" i="12" s="1"/>
  <c r="L308" i="12"/>
  <c r="M308" i="12" s="1"/>
  <c r="L461" i="12"/>
  <c r="M461" i="12" s="1"/>
  <c r="L378" i="12"/>
  <c r="M378" i="12" s="1"/>
  <c r="L655" i="12"/>
  <c r="M655" i="12" s="1"/>
  <c r="L331" i="12"/>
  <c r="M331" i="12" s="1"/>
  <c r="L438" i="12"/>
  <c r="M438" i="12" s="1"/>
  <c r="L680" i="12"/>
  <c r="M680" i="12" s="1"/>
  <c r="L385" i="12"/>
  <c r="M385" i="12" s="1"/>
  <c r="L350" i="12"/>
  <c r="M350" i="12" s="1"/>
  <c r="L296" i="12"/>
  <c r="M296" i="12" s="1"/>
  <c r="L772" i="12"/>
  <c r="M772" i="12" s="1"/>
  <c r="L428" i="12"/>
  <c r="M428" i="12" s="1"/>
  <c r="L290" i="12"/>
  <c r="M290" i="12" s="1"/>
  <c r="L488" i="12"/>
  <c r="M488" i="12" s="1"/>
  <c r="L510" i="12"/>
  <c r="M510" i="12" s="1"/>
  <c r="L304" i="12"/>
  <c r="M304" i="12" s="1"/>
  <c r="L348" i="12"/>
  <c r="M348" i="12" s="1"/>
  <c r="L362" i="12"/>
  <c r="M362" i="12" s="1"/>
  <c r="L387" i="12"/>
  <c r="M387" i="12" s="1"/>
  <c r="L447" i="12"/>
  <c r="M447" i="12" s="1"/>
  <c r="L429" i="12"/>
  <c r="M429" i="12" s="1"/>
  <c r="L295" i="12"/>
  <c r="M295" i="12" s="1"/>
  <c r="L342" i="12"/>
  <c r="M342" i="12" s="1"/>
  <c r="L226" i="12"/>
  <c r="M226" i="12" s="1"/>
  <c r="L371" i="12"/>
  <c r="M371" i="12" s="1"/>
  <c r="L382" i="12"/>
  <c r="M382" i="12" s="1"/>
  <c r="L253" i="12"/>
  <c r="M253" i="12" s="1"/>
  <c r="L339" i="12"/>
  <c r="M339" i="12" s="1"/>
  <c r="L624" i="12"/>
  <c r="M624" i="12" s="1"/>
  <c r="L470" i="12"/>
  <c r="M470" i="12" s="1"/>
  <c r="L383" i="12"/>
  <c r="M383" i="12" s="1"/>
  <c r="L550" i="12"/>
  <c r="M550" i="12" s="1"/>
  <c r="L467" i="12"/>
  <c r="M467" i="12" s="1"/>
  <c r="L700" i="12"/>
  <c r="M700" i="12" s="1"/>
  <c r="L598" i="12"/>
  <c r="M598" i="12" s="1"/>
  <c r="L316" i="12"/>
  <c r="M316" i="12" s="1"/>
  <c r="L285" i="12"/>
  <c r="M285" i="12" s="1"/>
  <c r="L434" i="12"/>
  <c r="M434" i="12" s="1"/>
  <c r="L333" i="12"/>
  <c r="M333" i="12" s="1"/>
  <c r="L319" i="12"/>
  <c r="M319" i="12" s="1"/>
  <c r="L325" i="12"/>
  <c r="M325" i="12" s="1"/>
  <c r="L318" i="12"/>
  <c r="M318" i="12" s="1"/>
  <c r="L433" i="12"/>
  <c r="M433" i="12" s="1"/>
  <c r="L160" i="12"/>
  <c r="M160" i="12" s="1"/>
  <c r="L422" i="12"/>
  <c r="M422" i="12" s="1"/>
  <c r="L482" i="12"/>
  <c r="M482" i="12" s="1"/>
  <c r="L358" i="12"/>
  <c r="M358" i="12" s="1"/>
  <c r="L445" i="12"/>
  <c r="M445" i="12" s="1"/>
  <c r="L240" i="12"/>
  <c r="M240" i="12" s="1"/>
  <c r="L396" i="12"/>
  <c r="M396" i="12" s="1"/>
  <c r="L306" i="12"/>
  <c r="M306" i="12" s="1"/>
  <c r="L409" i="12"/>
  <c r="M409" i="12" s="1"/>
  <c r="L328" i="12"/>
  <c r="M328" i="12" s="1"/>
  <c r="L495" i="12"/>
  <c r="M495" i="12" s="1"/>
  <c r="L301" i="12"/>
  <c r="M301" i="12" s="1"/>
  <c r="L294" i="12"/>
  <c r="M294" i="12" s="1"/>
  <c r="L313" i="12"/>
  <c r="M313" i="12" s="1"/>
  <c r="L449" i="12"/>
  <c r="M449" i="12" s="1"/>
  <c r="L330" i="12"/>
  <c r="M330" i="12" s="1"/>
  <c r="L731" i="12"/>
  <c r="M731" i="12" s="1"/>
  <c r="L391" i="12"/>
  <c r="M391" i="12" s="1"/>
  <c r="L193" i="12"/>
  <c r="M193" i="12" s="1"/>
  <c r="L205" i="12"/>
  <c r="M205" i="12" s="1"/>
  <c r="L196" i="12"/>
  <c r="M196" i="12" s="1"/>
  <c r="L192" i="12"/>
  <c r="M192" i="12" s="1"/>
  <c r="L177" i="12"/>
  <c r="M177" i="12" s="1"/>
  <c r="L256" i="12"/>
  <c r="M256" i="12" s="1"/>
  <c r="L133" i="12"/>
  <c r="M133" i="12" s="1"/>
  <c r="L183" i="12"/>
  <c r="M183" i="12" s="1"/>
  <c r="L167" i="12"/>
  <c r="M167" i="12" s="1"/>
  <c r="L220" i="12"/>
  <c r="M220" i="12" s="1"/>
  <c r="L230" i="12"/>
  <c r="M230" i="12" s="1"/>
  <c r="L327" i="12"/>
  <c r="M327" i="12" s="1"/>
  <c r="L312" i="12"/>
  <c r="M312" i="12" s="1"/>
  <c r="L168" i="12"/>
  <c r="M168" i="12" s="1"/>
  <c r="L149" i="12"/>
  <c r="M149" i="12" s="1"/>
  <c r="L252" i="12"/>
  <c r="M252" i="12" s="1"/>
  <c r="L235" i="12"/>
  <c r="M235" i="12" s="1"/>
  <c r="L211" i="12"/>
  <c r="M211" i="12" s="1"/>
  <c r="L214" i="12"/>
  <c r="M214" i="12" s="1"/>
  <c r="L204" i="12"/>
  <c r="M204" i="12" s="1"/>
  <c r="L440" i="12"/>
  <c r="M440" i="12" s="1"/>
  <c r="L323" i="12"/>
  <c r="M323" i="12" s="1"/>
  <c r="L338" i="12"/>
  <c r="M338" i="12" s="1"/>
  <c r="L291" i="12"/>
  <c r="M291" i="12" s="1"/>
  <c r="L446" i="12"/>
  <c r="M446" i="12" s="1"/>
  <c r="L261" i="12"/>
  <c r="M261" i="12" s="1"/>
  <c r="L239" i="12"/>
  <c r="M239" i="12" s="1"/>
  <c r="L238" i="12"/>
  <c r="M238" i="12" s="1"/>
  <c r="L267" i="12"/>
  <c r="M267" i="12" s="1"/>
  <c r="L237" i="12"/>
  <c r="M237" i="12" s="1"/>
  <c r="L334" i="12"/>
  <c r="M334" i="12" s="1"/>
  <c r="L142" i="12"/>
  <c r="M142" i="12" s="1"/>
  <c r="L363" i="12"/>
  <c r="M363" i="12" s="1"/>
  <c r="L307" i="12"/>
  <c r="M307" i="12" s="1"/>
  <c r="L414" i="12"/>
  <c r="M414" i="12" s="1"/>
  <c r="L411" i="12"/>
  <c r="M411" i="12" s="1"/>
  <c r="L456" i="12"/>
  <c r="M456" i="12" s="1"/>
  <c r="L189" i="12"/>
  <c r="M189" i="12" s="1"/>
  <c r="L282" i="12"/>
  <c r="M282" i="12" s="1"/>
  <c r="L176" i="12"/>
  <c r="M176" i="12" s="1"/>
  <c r="L172" i="12"/>
  <c r="M172" i="12" s="1"/>
  <c r="L171" i="12"/>
  <c r="M171" i="12" s="1"/>
  <c r="L249" i="12"/>
  <c r="M249" i="12" s="1"/>
  <c r="L210" i="12"/>
  <c r="M210" i="12" s="1"/>
  <c r="L324" i="12"/>
  <c r="M324" i="12" s="1"/>
  <c r="L280" i="12"/>
  <c r="M280" i="12" s="1"/>
  <c r="L272" i="12"/>
  <c r="M272" i="12" s="1"/>
  <c r="L219" i="12"/>
  <c r="M219" i="12" s="1"/>
  <c r="L246" i="12"/>
  <c r="M246" i="12" s="1"/>
  <c r="L413" i="12"/>
  <c r="M413" i="12" s="1"/>
  <c r="L190" i="12"/>
  <c r="M190" i="12" s="1"/>
  <c r="L269" i="12"/>
  <c r="M269" i="12" s="1"/>
  <c r="L251" i="12"/>
  <c r="M251" i="12" s="1"/>
  <c r="L412" i="12"/>
  <c r="M412" i="12" s="1"/>
  <c r="L476" i="12"/>
  <c r="M476" i="12" s="1"/>
  <c r="L165" i="12"/>
  <c r="M165" i="12" s="1"/>
  <c r="L229" i="12"/>
  <c r="M229" i="12" s="1"/>
  <c r="L216" i="12"/>
  <c r="M216" i="12" s="1"/>
  <c r="L379" i="12"/>
  <c r="M379" i="12" s="1"/>
  <c r="L209" i="12"/>
  <c r="M209" i="12" s="1"/>
  <c r="C124" i="12"/>
  <c r="S2647" i="12" s="1"/>
  <c r="T2647" i="12" s="1"/>
  <c r="AB2647" i="12" s="1"/>
  <c r="L245" i="12"/>
  <c r="M245" i="12" s="1"/>
  <c r="L366" i="12"/>
  <c r="M366" i="12" s="1"/>
  <c r="L311" i="12"/>
  <c r="M311" i="12" s="1"/>
  <c r="L399" i="12"/>
  <c r="M399" i="12" s="1"/>
  <c r="L180" i="12"/>
  <c r="M180" i="12" s="1"/>
  <c r="L155" i="12"/>
  <c r="M155" i="12" s="1"/>
  <c r="L154" i="12"/>
  <c r="M154" i="12" s="1"/>
  <c r="L170" i="12"/>
  <c r="M170" i="12" s="1"/>
  <c r="L242" i="12"/>
  <c r="M242" i="12" s="1"/>
  <c r="L187" i="12"/>
  <c r="M187" i="12" s="1"/>
  <c r="L140" i="12"/>
  <c r="M140" i="12" s="1"/>
  <c r="L241" i="12"/>
  <c r="M241" i="12" s="1"/>
  <c r="L233" i="12"/>
  <c r="M233" i="12" s="1"/>
  <c r="L227" i="12"/>
  <c r="M227" i="12" s="1"/>
  <c r="L169" i="12"/>
  <c r="M169" i="12" s="1"/>
  <c r="L148" i="12"/>
  <c r="M148" i="12" s="1"/>
  <c r="L179" i="12"/>
  <c r="M179" i="12" s="1"/>
  <c r="L254" i="12"/>
  <c r="M254" i="12" s="1"/>
  <c r="L236" i="12"/>
  <c r="M236" i="12" s="1"/>
  <c r="L191" i="12"/>
  <c r="M191" i="12" s="1"/>
  <c r="L262" i="12"/>
  <c r="M262" i="12" s="1"/>
  <c r="L200" i="12"/>
  <c r="M200" i="12" s="1"/>
  <c r="L257" i="12"/>
  <c r="M257" i="12" s="1"/>
  <c r="L276" i="12"/>
  <c r="M276" i="12" s="1"/>
  <c r="L207" i="12"/>
  <c r="M207" i="12" s="1"/>
  <c r="L472" i="12"/>
  <c r="M472" i="12" s="1"/>
  <c r="L215" i="12"/>
  <c r="M215" i="12" s="1"/>
  <c r="L136" i="12"/>
  <c r="M136" i="12" s="1"/>
  <c r="L144" i="12"/>
  <c r="M144" i="12" s="1"/>
  <c r="L231" i="12"/>
  <c r="M231" i="12" s="1"/>
  <c r="L217" i="12"/>
  <c r="M217" i="12" s="1"/>
  <c r="L199" i="12"/>
  <c r="M199" i="12" s="1"/>
  <c r="L208" i="12"/>
  <c r="M208" i="12" s="1"/>
  <c r="L243" i="12"/>
  <c r="M243" i="12" s="1"/>
  <c r="L159" i="12"/>
  <c r="M159" i="12" s="1"/>
  <c r="L175" i="12"/>
  <c r="M175" i="12" s="1"/>
  <c r="L202" i="12"/>
  <c r="M202" i="12" s="1"/>
  <c r="L164" i="12"/>
  <c r="M164" i="12" s="1"/>
  <c r="L188" i="12"/>
  <c r="M188" i="12" s="1"/>
  <c r="L487" i="12"/>
  <c r="M487" i="12" s="1"/>
  <c r="L225" i="12"/>
  <c r="M225" i="12" s="1"/>
  <c r="L250" i="12"/>
  <c r="M250" i="12" s="1"/>
  <c r="L418" i="12"/>
  <c r="M418" i="12" s="1"/>
  <c r="L184" i="12"/>
  <c r="M184" i="12" s="1"/>
  <c r="L244" i="12"/>
  <c r="M244" i="12" s="1"/>
  <c r="L182" i="12"/>
  <c r="M182" i="12" s="1"/>
  <c r="L173" i="12"/>
  <c r="M173" i="12" s="1"/>
  <c r="L146" i="12"/>
  <c r="M146" i="12" s="1"/>
  <c r="L343" i="12"/>
  <c r="M343" i="12" s="1"/>
  <c r="L151" i="12"/>
  <c r="M151" i="12" s="1"/>
  <c r="L162" i="12"/>
  <c r="M162" i="12" s="1"/>
  <c r="L174" i="12"/>
  <c r="M174" i="12" s="1"/>
  <c r="L270" i="12"/>
  <c r="M270" i="12" s="1"/>
  <c r="L286" i="12"/>
  <c r="M286" i="12" s="1"/>
  <c r="L152" i="12"/>
  <c r="M152" i="12" s="1"/>
  <c r="L271" i="12"/>
  <c r="M271" i="12" s="1"/>
  <c r="L232" i="12"/>
  <c r="M232" i="12" s="1"/>
  <c r="L355" i="12"/>
  <c r="M355" i="12" s="1"/>
  <c r="L259" i="12"/>
  <c r="M259" i="12" s="1"/>
  <c r="L367" i="12"/>
  <c r="M367" i="12" s="1"/>
  <c r="L195" i="12"/>
  <c r="M195" i="12" s="1"/>
  <c r="L531" i="12"/>
  <c r="M531" i="12" s="1"/>
  <c r="L373" i="12"/>
  <c r="M373" i="12" s="1"/>
  <c r="L181" i="12"/>
  <c r="M181" i="12" s="1"/>
  <c r="L138" i="12"/>
  <c r="M138" i="12" s="1"/>
  <c r="L255" i="12"/>
  <c r="M255" i="12" s="1"/>
  <c r="L223" i="12"/>
  <c r="M223" i="12" s="1"/>
  <c r="L135" i="12"/>
  <c r="M135" i="12" s="1"/>
  <c r="L213" i="12"/>
  <c r="M213" i="12" s="1"/>
  <c r="L145" i="12"/>
  <c r="M145" i="12" s="1"/>
  <c r="L134" i="12"/>
  <c r="M134" i="12" s="1"/>
  <c r="L158" i="12"/>
  <c r="M158" i="12" s="1"/>
  <c r="L474" i="12"/>
  <c r="M474" i="12" s="1"/>
  <c r="L266" i="12"/>
  <c r="M266" i="12" s="1"/>
  <c r="L178" i="12"/>
  <c r="M178" i="12" s="1"/>
  <c r="L163" i="12"/>
  <c r="M163" i="12" s="1"/>
  <c r="L275" i="12"/>
  <c r="M275" i="12" s="1"/>
  <c r="L340" i="12"/>
  <c r="M340" i="12" s="1"/>
  <c r="L297" i="12"/>
  <c r="M297" i="12" s="1"/>
  <c r="L548" i="12"/>
  <c r="M548" i="12" s="1"/>
  <c r="L201" i="12"/>
  <c r="M201" i="12" s="1"/>
  <c r="L150" i="12"/>
  <c r="M150" i="12" s="1"/>
  <c r="L206" i="12"/>
  <c r="M206" i="12" s="1"/>
  <c r="L143" i="12"/>
  <c r="M143" i="12" s="1"/>
  <c r="L248" i="12"/>
  <c r="M248" i="12" s="1"/>
  <c r="L203" i="12"/>
  <c r="M203" i="12" s="1"/>
  <c r="L139" i="12"/>
  <c r="M139" i="12" s="1"/>
  <c r="L212" i="12"/>
  <c r="M212" i="12" s="1"/>
  <c r="L478" i="12"/>
  <c r="M478" i="12" s="1"/>
  <c r="L499" i="12"/>
  <c r="M499" i="12" s="1"/>
  <c r="L277" i="12"/>
  <c r="M277" i="12" s="1"/>
  <c r="L263" i="12"/>
  <c r="M263" i="12" s="1"/>
  <c r="L490" i="12"/>
  <c r="M490" i="12" s="1"/>
  <c r="L349" i="12"/>
  <c r="M349" i="12" s="1"/>
  <c r="L224" i="12"/>
  <c r="M224" i="12" s="1"/>
  <c r="L198" i="12"/>
  <c r="M198" i="12" s="1"/>
  <c r="L299" i="12"/>
  <c r="M299" i="12" s="1"/>
  <c r="L137" i="12"/>
  <c r="M137" i="12" s="1"/>
  <c r="L247" i="12"/>
  <c r="M247" i="12" s="1"/>
  <c r="L157" i="12"/>
  <c r="M157" i="12" s="1"/>
  <c r="L260" i="12"/>
  <c r="M260" i="12" s="1"/>
  <c r="L436" i="12"/>
  <c r="M436" i="12" s="1"/>
  <c r="L603" i="12"/>
  <c r="M603" i="12" s="1"/>
  <c r="L375" i="12"/>
  <c r="M375" i="12" s="1"/>
  <c r="L264" i="12"/>
  <c r="M264" i="12" s="1"/>
  <c r="L480" i="12"/>
  <c r="M480" i="12" s="1"/>
  <c r="L234" i="12"/>
  <c r="M234" i="12" s="1"/>
  <c r="L310" i="12"/>
  <c r="M310" i="12" s="1"/>
  <c r="L185" i="12"/>
  <c r="M185" i="12" s="1"/>
  <c r="L156" i="12"/>
  <c r="M156" i="12" s="1"/>
  <c r="L228" i="12"/>
  <c r="M228" i="12" s="1"/>
  <c r="H251" i="12"/>
  <c r="AF251" i="12" s="1"/>
  <c r="H167" i="12"/>
  <c r="AF167" i="12" s="1"/>
  <c r="H190" i="12"/>
  <c r="AF190" i="12" s="1"/>
  <c r="H193" i="12"/>
  <c r="AF193" i="12" s="1"/>
  <c r="H184" i="12"/>
  <c r="AF184" i="12" s="1"/>
  <c r="H280" i="12"/>
  <c r="AF280" i="12" s="1"/>
  <c r="H219" i="12"/>
  <c r="AF219" i="12" s="1"/>
  <c r="H191" i="12"/>
  <c r="AF191" i="12" s="1"/>
  <c r="H253" i="12"/>
  <c r="AF253" i="12" s="1"/>
  <c r="H244" i="12"/>
  <c r="AF244" i="12" s="1"/>
  <c r="H212" i="12"/>
  <c r="AF212" i="12" s="1"/>
  <c r="H259" i="12"/>
  <c r="AF259" i="12" s="1"/>
  <c r="H241" i="12"/>
  <c r="AF241" i="12" s="1"/>
  <c r="S300" i="12"/>
  <c r="T300" i="12" s="1"/>
  <c r="AB300" i="12" s="1"/>
  <c r="H215" i="12"/>
  <c r="AF215" i="12" s="1"/>
  <c r="H216" i="12"/>
  <c r="AF216" i="12" s="1"/>
  <c r="H261" i="12"/>
  <c r="AF261" i="12" s="1"/>
  <c r="H209" i="12"/>
  <c r="AF209" i="12" s="1"/>
  <c r="H161" i="12"/>
  <c r="AF161" i="12" s="1"/>
  <c r="H183" i="12"/>
  <c r="AF183" i="12" s="1"/>
  <c r="H221" i="12"/>
  <c r="AF221" i="12" s="1"/>
  <c r="H370" i="12"/>
  <c r="AF370" i="12" s="1"/>
  <c r="H239" i="12"/>
  <c r="AF239" i="12" s="1"/>
  <c r="H137" i="12"/>
  <c r="AF137" i="12" s="1"/>
  <c r="H393" i="12"/>
  <c r="AF393" i="12" s="1"/>
  <c r="H148" i="12"/>
  <c r="AF148" i="12" s="1"/>
  <c r="H155" i="12"/>
  <c r="AF155" i="12" s="1"/>
  <c r="H218" i="12"/>
  <c r="AF218" i="12" s="1"/>
  <c r="H214" i="12"/>
  <c r="AF214" i="12" s="1"/>
  <c r="H229" i="12"/>
  <c r="AF229" i="12" s="1"/>
  <c r="H158" i="12"/>
  <c r="AF158" i="12" s="1"/>
  <c r="H177" i="12"/>
  <c r="AF177" i="12" s="1"/>
  <c r="H246" i="12"/>
  <c r="AF246" i="12" s="1"/>
  <c r="H154" i="12"/>
  <c r="AF154" i="12" s="1"/>
  <c r="H157" i="12"/>
  <c r="AF157" i="12" s="1"/>
  <c r="H245" i="12"/>
  <c r="AF245" i="12" s="1"/>
  <c r="H147" i="12"/>
  <c r="AF147" i="12" s="1"/>
  <c r="H433" i="12"/>
  <c r="AF433" i="12" s="1"/>
  <c r="H336" i="12"/>
  <c r="AF336" i="12" s="1"/>
  <c r="H156" i="12"/>
  <c r="AF156" i="12" s="1"/>
  <c r="H172" i="12"/>
  <c r="AF172" i="12" s="1"/>
  <c r="H144" i="12"/>
  <c r="AF144" i="12" s="1"/>
  <c r="H192" i="12"/>
  <c r="AF192" i="12" s="1"/>
  <c r="H179" i="12"/>
  <c r="AF179" i="12" s="1"/>
  <c r="H243" i="12"/>
  <c r="AF243" i="12" s="1"/>
  <c r="H151" i="12"/>
  <c r="AF151" i="12" s="1"/>
  <c r="H268" i="12"/>
  <c r="AF268" i="12" s="1"/>
  <c r="Z387" i="12"/>
  <c r="AA387" i="12"/>
  <c r="H223" i="12"/>
  <c r="AF223" i="12" s="1"/>
  <c r="H210" i="12"/>
  <c r="AF210" i="12" s="1"/>
  <c r="H232" i="12"/>
  <c r="AF232" i="12" s="1"/>
  <c r="H266" i="12"/>
  <c r="AF266" i="12" s="1"/>
  <c r="H203" i="12"/>
  <c r="AF203" i="12" s="1"/>
  <c r="H168" i="12"/>
  <c r="AF168" i="12" s="1"/>
  <c r="H162" i="12"/>
  <c r="AF162" i="12" s="1"/>
  <c r="H242" i="12"/>
  <c r="AF242" i="12" s="1"/>
  <c r="H262" i="12"/>
  <c r="AF262" i="12" s="1"/>
  <c r="H174" i="12"/>
  <c r="AF174" i="12" s="1"/>
  <c r="H264" i="12"/>
  <c r="AF264" i="12" s="1"/>
  <c r="H256" i="12"/>
  <c r="AF256" i="12" s="1"/>
  <c r="H149" i="12"/>
  <c r="AF149" i="12" s="1"/>
  <c r="H446" i="12"/>
  <c r="AF446" i="12" s="1"/>
  <c r="H142" i="12"/>
  <c r="AF142" i="12" s="1"/>
  <c r="H175" i="12"/>
  <c r="AF175" i="12" s="1"/>
  <c r="H208" i="12"/>
  <c r="AF208" i="12" s="1"/>
  <c r="H197" i="12"/>
  <c r="AF197" i="12" s="1"/>
  <c r="H230" i="12"/>
  <c r="AF230" i="12" s="1"/>
  <c r="H141" i="12"/>
  <c r="AF141" i="12" s="1"/>
  <c r="H159" i="12"/>
  <c r="AF159" i="12" s="1"/>
  <c r="AA179" i="12"/>
  <c r="H187" i="12"/>
  <c r="AF187" i="12" s="1"/>
  <c r="H150" i="12"/>
  <c r="AF150" i="12" s="1"/>
  <c r="AF224" i="12"/>
  <c r="X164" i="12"/>
  <c r="X141" i="12"/>
  <c r="X254" i="12"/>
  <c r="X195" i="12"/>
  <c r="X152" i="12"/>
  <c r="H145" i="12"/>
  <c r="AF145" i="12" s="1"/>
  <c r="AF200" i="12"/>
  <c r="AF133" i="12"/>
  <c r="AF181" i="12"/>
  <c r="AF202" i="12"/>
  <c r="AF143" i="12"/>
  <c r="H136" i="12"/>
  <c r="AF136" i="12" s="1"/>
  <c r="X307" i="12"/>
  <c r="X334" i="12"/>
  <c r="X228" i="12"/>
  <c r="H329" i="12"/>
  <c r="AF329" i="12" s="1"/>
  <c r="H346" i="12"/>
  <c r="AF346" i="12" s="1"/>
  <c r="AF284" i="12"/>
  <c r="H364" i="12"/>
  <c r="AF364" i="12" s="1"/>
  <c r="H294" i="12"/>
  <c r="AF294" i="12" s="1"/>
  <c r="H362" i="12"/>
  <c r="AF362" i="12" s="1"/>
  <c r="X142" i="12"/>
  <c r="X250" i="12"/>
  <c r="X234" i="12"/>
  <c r="X217" i="12"/>
  <c r="AF188" i="12"/>
  <c r="X297" i="12"/>
  <c r="AF250" i="12"/>
  <c r="H270" i="12"/>
  <c r="AF270" i="12" s="1"/>
  <c r="X237" i="12"/>
  <c r="AF301" i="12"/>
  <c r="X281" i="12"/>
  <c r="AF441" i="12"/>
  <c r="H428" i="12"/>
  <c r="AF428" i="12" s="1"/>
  <c r="H451" i="12"/>
  <c r="AF451" i="12" s="1"/>
  <c r="H339" i="12"/>
  <c r="AF339" i="12" s="1"/>
  <c r="H269" i="12"/>
  <c r="AF269" i="12" s="1"/>
  <c r="H319" i="12"/>
  <c r="AF319" i="12" s="1"/>
  <c r="H387" i="12"/>
  <c r="AF387" i="12" s="1"/>
  <c r="X201" i="12"/>
  <c r="X213" i="12"/>
  <c r="X206" i="12"/>
  <c r="X159" i="12"/>
  <c r="X162" i="12"/>
  <c r="X147" i="12"/>
  <c r="X239" i="12"/>
  <c r="H388" i="12"/>
  <c r="AF388" i="12" s="1"/>
  <c r="X451" i="12"/>
  <c r="H367" i="12"/>
  <c r="AF367" i="12" s="1"/>
  <c r="H406" i="12"/>
  <c r="AF406" i="12" s="1"/>
  <c r="H385" i="12"/>
  <c r="AF385" i="12" s="1"/>
  <c r="H437" i="12"/>
  <c r="AF437" i="12" s="1"/>
  <c r="X235" i="12"/>
  <c r="X224" i="12"/>
  <c r="X238" i="12"/>
  <c r="X137" i="12"/>
  <c r="X176" i="12"/>
  <c r="X133" i="12"/>
  <c r="X193" i="12"/>
  <c r="AF180" i="12"/>
  <c r="X207" i="12"/>
  <c r="X136" i="12"/>
  <c r="H213" i="12"/>
  <c r="AF213" i="12" s="1"/>
  <c r="X251" i="12"/>
  <c r="AF322" i="12"/>
  <c r="H412" i="12"/>
  <c r="AF412" i="12" s="1"/>
  <c r="H402" i="12"/>
  <c r="AF402" i="12" s="1"/>
  <c r="H408" i="12"/>
  <c r="AF408" i="12" s="1"/>
  <c r="H473" i="12"/>
  <c r="AF473" i="12" s="1"/>
  <c r="AA199" i="12"/>
  <c r="Z252" i="12"/>
  <c r="X229" i="12"/>
  <c r="Z143" i="12"/>
  <c r="X211" i="12"/>
  <c r="Z226" i="12"/>
  <c r="X248" i="12"/>
  <c r="AF217" i="12"/>
  <c r="AF220" i="12"/>
  <c r="X168" i="12"/>
  <c r="X169" i="12"/>
  <c r="X274" i="12"/>
  <c r="X314" i="12"/>
  <c r="H333" i="12"/>
  <c r="AF333" i="12" s="1"/>
  <c r="H372" i="12"/>
  <c r="AF372" i="12" s="1"/>
  <c r="AF431" i="12"/>
  <c r="H460" i="12"/>
  <c r="AF460" i="12" s="1"/>
  <c r="H332" i="12"/>
  <c r="AF332" i="12" s="1"/>
  <c r="H482" i="12"/>
  <c r="AF482" i="12" s="1"/>
  <c r="H295" i="12"/>
  <c r="AF295" i="12" s="1"/>
  <c r="H275" i="12"/>
  <c r="AF275" i="12" s="1"/>
  <c r="H352" i="12"/>
  <c r="AF352" i="12" s="1"/>
  <c r="X219" i="12"/>
  <c r="X431" i="12"/>
  <c r="X158" i="12"/>
  <c r="X319" i="12"/>
  <c r="X344" i="12"/>
  <c r="X277" i="12"/>
  <c r="X356" i="12"/>
  <c r="H476" i="12"/>
  <c r="AF476" i="12" s="1"/>
  <c r="H273" i="12"/>
  <c r="AF273" i="12" s="1"/>
  <c r="H383" i="12"/>
  <c r="AF383" i="12" s="1"/>
  <c r="H360" i="12"/>
  <c r="AF360" i="12" s="1"/>
  <c r="H442" i="12"/>
  <c r="AF442" i="12" s="1"/>
  <c r="X180" i="12"/>
  <c r="X214" i="12"/>
  <c r="X230" i="12"/>
  <c r="X161" i="12"/>
  <c r="X172" i="12"/>
  <c r="X220" i="12"/>
  <c r="X148" i="12"/>
  <c r="X188" i="12"/>
  <c r="X288" i="12"/>
  <c r="X340" i="12"/>
  <c r="AF309" i="12"/>
  <c r="X479" i="12"/>
  <c r="H415" i="12"/>
  <c r="AF415" i="12" s="1"/>
  <c r="H384" i="12"/>
  <c r="AF384" i="12" s="1"/>
  <c r="H361" i="12"/>
  <c r="AF361" i="12" s="1"/>
  <c r="H300" i="12"/>
  <c r="AF300" i="12" s="1"/>
  <c r="H391" i="12"/>
  <c r="AF391" i="12" s="1"/>
  <c r="H297" i="12"/>
  <c r="AF297" i="12" s="1"/>
  <c r="H299" i="12"/>
  <c r="AF299" i="12" s="1"/>
  <c r="H478" i="12"/>
  <c r="AF478" i="12" s="1"/>
  <c r="H490" i="12"/>
  <c r="AF490" i="12" s="1"/>
  <c r="H427" i="12"/>
  <c r="AF427" i="12" s="1"/>
  <c r="X212" i="12"/>
  <c r="X171" i="12"/>
  <c r="X270" i="12"/>
  <c r="X177" i="12"/>
  <c r="AF189" i="12"/>
  <c r="AF234" i="12"/>
  <c r="X154" i="12"/>
  <c r="X216" i="12"/>
  <c r="AF176" i="12"/>
  <c r="AF396" i="12"/>
  <c r="AF272" i="12"/>
  <c r="H449" i="12"/>
  <c r="AF449" i="12" s="1"/>
  <c r="H457" i="12"/>
  <c r="AF457" i="12" s="1"/>
  <c r="AF432" i="12"/>
  <c r="H323" i="12"/>
  <c r="AF323" i="12" s="1"/>
  <c r="H376" i="12"/>
  <c r="AF376" i="12" s="1"/>
  <c r="H291" i="12"/>
  <c r="AF291" i="12" s="1"/>
  <c r="X256" i="12"/>
  <c r="X264" i="12"/>
  <c r="X221" i="12"/>
  <c r="H152" i="12"/>
  <c r="AF152" i="12" s="1"/>
  <c r="X249" i="12"/>
  <c r="AA138" i="12"/>
  <c r="X202" i="12"/>
  <c r="AF199" i="12"/>
  <c r="X298" i="12"/>
  <c r="X422" i="12"/>
  <c r="H375" i="12"/>
  <c r="AF375" i="12" s="1"/>
  <c r="AF471" i="12"/>
  <c r="H414" i="12"/>
  <c r="AF414" i="12" s="1"/>
  <c r="H278" i="12"/>
  <c r="AF278" i="12" s="1"/>
  <c r="H390" i="12"/>
  <c r="AF390" i="12" s="1"/>
  <c r="H440" i="12"/>
  <c r="AF440" i="12" s="1"/>
  <c r="X189" i="12"/>
  <c r="X191" i="12"/>
  <c r="X263" i="12"/>
  <c r="X257" i="12"/>
  <c r="AF201" i="12"/>
  <c r="X203" i="12"/>
  <c r="X350" i="12"/>
  <c r="X379" i="12"/>
  <c r="AF369" i="12"/>
  <c r="H450" i="12"/>
  <c r="AF450" i="12" s="1"/>
  <c r="H325" i="12"/>
  <c r="AF325" i="12" s="1"/>
  <c r="H424" i="12"/>
  <c r="AF424" i="12" s="1"/>
  <c r="H286" i="12"/>
  <c r="AF286" i="12" s="1"/>
  <c r="H477" i="12"/>
  <c r="AF477" i="12" s="1"/>
  <c r="H423" i="12"/>
  <c r="AF423" i="12" s="1"/>
  <c r="X231" i="12"/>
  <c r="X262" i="12"/>
  <c r="H205" i="12"/>
  <c r="AF205" i="12" s="1"/>
  <c r="X352" i="12"/>
  <c r="X134" i="12"/>
  <c r="AF260" i="12"/>
  <c r="H479" i="12"/>
  <c r="AF479" i="12" s="1"/>
  <c r="H327" i="12"/>
  <c r="AF327" i="12" s="1"/>
  <c r="X3871" i="12"/>
  <c r="X3866" i="12"/>
  <c r="X3893" i="12"/>
  <c r="X3881" i="12"/>
  <c r="X3898" i="12"/>
  <c r="X3897" i="12"/>
  <c r="X3922" i="12"/>
  <c r="X3925" i="12"/>
  <c r="X3896" i="12"/>
  <c r="X3916" i="12"/>
  <c r="X3878" i="12"/>
  <c r="X3912" i="12"/>
  <c r="X3891" i="12"/>
  <c r="X3904" i="12"/>
  <c r="X3886" i="12"/>
  <c r="X3913" i="12"/>
  <c r="X3927" i="12"/>
  <c r="X3901" i="12"/>
  <c r="X3933" i="12"/>
  <c r="X3899" i="12"/>
  <c r="X3923" i="12"/>
  <c r="X3880" i="12"/>
  <c r="X3835" i="12"/>
  <c r="X3890" i="12"/>
  <c r="X3849" i="12"/>
  <c r="X3889" i="12"/>
  <c r="X3908" i="12"/>
  <c r="X3926" i="12"/>
  <c r="X3928" i="12"/>
  <c r="X3888" i="12"/>
  <c r="X3834" i="12"/>
  <c r="X3900" i="12"/>
  <c r="X3931" i="12"/>
  <c r="X3930" i="12"/>
  <c r="X3905" i="12"/>
  <c r="X3882" i="12"/>
  <c r="X3903" i="12"/>
  <c r="X3867" i="12"/>
  <c r="X3837" i="12"/>
  <c r="X3856" i="12"/>
  <c r="X3917" i="12"/>
  <c r="X3885" i="12"/>
  <c r="X3848" i="12"/>
  <c r="X3934" i="12"/>
  <c r="X3883" i="12"/>
  <c r="X3924" i="12"/>
  <c r="X3895" i="12"/>
  <c r="X3833" i="12"/>
  <c r="X3831" i="12"/>
  <c r="X3772" i="12"/>
  <c r="X3863" i="12"/>
  <c r="X3932" i="12"/>
  <c r="X3920" i="12"/>
  <c r="X3769" i="12"/>
  <c r="X3748" i="12"/>
  <c r="X3843" i="12"/>
  <c r="X3909" i="12"/>
  <c r="X3906" i="12"/>
  <c r="X3914" i="12"/>
  <c r="X3865" i="12"/>
  <c r="X3781" i="12"/>
  <c r="X3911" i="12"/>
  <c r="X3830" i="12"/>
  <c r="X3827" i="12"/>
  <c r="X3824" i="12"/>
  <c r="X3735" i="12"/>
  <c r="X3737" i="12"/>
  <c r="X3826" i="12"/>
  <c r="X3726" i="12"/>
  <c r="X3606" i="12"/>
  <c r="X3754" i="12"/>
  <c r="X3929" i="12"/>
  <c r="X3915" i="12"/>
  <c r="X3918" i="12"/>
  <c r="X3884" i="12"/>
  <c r="X3859" i="12"/>
  <c r="X3732" i="12"/>
  <c r="X3907" i="12"/>
  <c r="X3894" i="12"/>
  <c r="X3892" i="12"/>
  <c r="X3812" i="12"/>
  <c r="X3806" i="12"/>
  <c r="X3599" i="12"/>
  <c r="X3713" i="12"/>
  <c r="X3902" i="12"/>
  <c r="X3919" i="12"/>
  <c r="X3823" i="12"/>
  <c r="X3879" i="12"/>
  <c r="X3868" i="12"/>
  <c r="X3910" i="12"/>
  <c r="X3704" i="12"/>
  <c r="X3605" i="12"/>
  <c r="X3776" i="12"/>
  <c r="X3811" i="12"/>
  <c r="X3768" i="12"/>
  <c r="X3662" i="12"/>
  <c r="X3709" i="12"/>
  <c r="X3650" i="12"/>
  <c r="X3775" i="12"/>
  <c r="X3739" i="12"/>
  <c r="X3621" i="12"/>
  <c r="X3787" i="12"/>
  <c r="X3688" i="12"/>
  <c r="X3643" i="12"/>
  <c r="X3668" i="12"/>
  <c r="X3707" i="12"/>
  <c r="X3847" i="12"/>
  <c r="X3710" i="12"/>
  <c r="X3870" i="12"/>
  <c r="X3788" i="12"/>
  <c r="X3860" i="12"/>
  <c r="X3749" i="12"/>
  <c r="X3746" i="12"/>
  <c r="X3700" i="12"/>
  <c r="X3756" i="12"/>
  <c r="X3872" i="12"/>
  <c r="X3921" i="12"/>
  <c r="X3850" i="12"/>
  <c r="X3861" i="12"/>
  <c r="X3728" i="12"/>
  <c r="X3723" i="12"/>
  <c r="X3887" i="12"/>
  <c r="X3610" i="12"/>
  <c r="X3782" i="12"/>
  <c r="X3730" i="12"/>
  <c r="X3869" i="12"/>
  <c r="X3854" i="12"/>
  <c r="X3654" i="12"/>
  <c r="X3757" i="12"/>
  <c r="X3771" i="12"/>
  <c r="X3731" i="12"/>
  <c r="X3802" i="12"/>
  <c r="X3794" i="12"/>
  <c r="X3807" i="12"/>
  <c r="X3721" i="12"/>
  <c r="X3640" i="12"/>
  <c r="X3733" i="12"/>
  <c r="X3762" i="12"/>
  <c r="X3832" i="12"/>
  <c r="X3783" i="12"/>
  <c r="X3625" i="12"/>
  <c r="X3804" i="12"/>
  <c r="X3718" i="12"/>
  <c r="X3766" i="12"/>
  <c r="X3720" i="12"/>
  <c r="X3681" i="12"/>
  <c r="X3873" i="12"/>
  <c r="X3813" i="12"/>
  <c r="X3740" i="12"/>
  <c r="X3770" i="12"/>
  <c r="X3736" i="12"/>
  <c r="X3743" i="12"/>
  <c r="X3684" i="12"/>
  <c r="X3838" i="12"/>
  <c r="X3773" i="12"/>
  <c r="X3630" i="12"/>
  <c r="X3717" i="12"/>
  <c r="X3767" i="12"/>
  <c r="X3828" i="12"/>
  <c r="X3814" i="12"/>
  <c r="X3622" i="12"/>
  <c r="X3876" i="12"/>
  <c r="X3745" i="12"/>
  <c r="X3683" i="12"/>
  <c r="X3696" i="12"/>
  <c r="X3808" i="12"/>
  <c r="X3798" i="12"/>
  <c r="X3644" i="12"/>
  <c r="X3774" i="12"/>
  <c r="X3809" i="12"/>
  <c r="X3875" i="12"/>
  <c r="X3819" i="12"/>
  <c r="X3695" i="12"/>
  <c r="X3779" i="12"/>
  <c r="X3800" i="12"/>
  <c r="X3751" i="12"/>
  <c r="X3669" i="12"/>
  <c r="X3853" i="12"/>
  <c r="X3839" i="12"/>
  <c r="X3595" i="12"/>
  <c r="X3675" i="12"/>
  <c r="X3805" i="12"/>
  <c r="X3661" i="12"/>
  <c r="X3629" i="12"/>
  <c r="X3705" i="12"/>
  <c r="X3734" i="12"/>
  <c r="X3691" i="12"/>
  <c r="X3840" i="12"/>
  <c r="X3862" i="12"/>
  <c r="X3673" i="12"/>
  <c r="X3852" i="12"/>
  <c r="X3699" i="12"/>
  <c r="X3752" i="12"/>
  <c r="X3793" i="12"/>
  <c r="X3714" i="12"/>
  <c r="X3626" i="12"/>
  <c r="X3729" i="12"/>
  <c r="X3628" i="12"/>
  <c r="X3649" i="12"/>
  <c r="X3594" i="12"/>
  <c r="X3855" i="12"/>
  <c r="X3810" i="12"/>
  <c r="X3666" i="12"/>
  <c r="X3663" i="12"/>
  <c r="X3789" i="12"/>
  <c r="X3719" i="12"/>
  <c r="X3744" i="12"/>
  <c r="X3711" i="12"/>
  <c r="X3765" i="12"/>
  <c r="X3667" i="12"/>
  <c r="X3655" i="12"/>
  <c r="X3777" i="12"/>
  <c r="X3764" i="12"/>
  <c r="X3844" i="12"/>
  <c r="X3780" i="12"/>
  <c r="X3687" i="12"/>
  <c r="X3857" i="12"/>
  <c r="X3801" i="12"/>
  <c r="X3758" i="12"/>
  <c r="X3631" i="12"/>
  <c r="X3638" i="12"/>
  <c r="X3698" i="12"/>
  <c r="X3759" i="12"/>
  <c r="X3864" i="12"/>
  <c r="X3716" i="12"/>
  <c r="X3679" i="12"/>
  <c r="X3642" i="12"/>
  <c r="X3829" i="12"/>
  <c r="X3755" i="12"/>
  <c r="X3817" i="12"/>
  <c r="X3701" i="12"/>
  <c r="X3790" i="12"/>
  <c r="X3818" i="12"/>
  <c r="X3747" i="12"/>
  <c r="X3680" i="12"/>
  <c r="X3620" i="12"/>
  <c r="X3784" i="12"/>
  <c r="X3815" i="12"/>
  <c r="X3703" i="12"/>
  <c r="X3627" i="12"/>
  <c r="X3694" i="12"/>
  <c r="X3820" i="12"/>
  <c r="X3792" i="12"/>
  <c r="X3799" i="12"/>
  <c r="X3786" i="12"/>
  <c r="X3851" i="12"/>
  <c r="X3647" i="12"/>
  <c r="X3796" i="12"/>
  <c r="X3686" i="12"/>
  <c r="X3836" i="12"/>
  <c r="X3877" i="12"/>
  <c r="X3741" i="12"/>
  <c r="X3842" i="12"/>
  <c r="X3760" i="12"/>
  <c r="X3657" i="12"/>
  <c r="X3674" i="12"/>
  <c r="X3803" i="12"/>
  <c r="X3724" i="12"/>
  <c r="X3738" i="12"/>
  <c r="X3706" i="12"/>
  <c r="X3692" i="12"/>
  <c r="X3697" i="12"/>
  <c r="X3858" i="12"/>
  <c r="X3785" i="12"/>
  <c r="X3761" i="12"/>
  <c r="X3678" i="12"/>
  <c r="X3608" i="12"/>
  <c r="X3795" i="12"/>
  <c r="X3615" i="12"/>
  <c r="X3725" i="12"/>
  <c r="X3676" i="12"/>
  <c r="X3677" i="12"/>
  <c r="X3682" i="12"/>
  <c r="X3874" i="12"/>
  <c r="X3659" i="12"/>
  <c r="X3753" i="12"/>
  <c r="X3693" i="12"/>
  <c r="X3689" i="12"/>
  <c r="X3712" i="12"/>
  <c r="X3612" i="12"/>
  <c r="X3609" i="12"/>
  <c r="X3845" i="12"/>
  <c r="X3664" i="12"/>
  <c r="X3821" i="12"/>
  <c r="X3722" i="12"/>
  <c r="X3825" i="12"/>
  <c r="X3690" i="12"/>
  <c r="X3702" i="12"/>
  <c r="X3816" i="12"/>
  <c r="X3671" i="12"/>
  <c r="X3778" i="12"/>
  <c r="X3727" i="12"/>
  <c r="X3652" i="12"/>
  <c r="X3660" i="12"/>
  <c r="X3665" i="12"/>
  <c r="X3708" i="12"/>
  <c r="X3658" i="12"/>
  <c r="X3601" i="12"/>
  <c r="X3623" i="12"/>
  <c r="X3822" i="12"/>
  <c r="X3602" i="12"/>
  <c r="X3636" i="12"/>
  <c r="X3639" i="12"/>
  <c r="X3593" i="12"/>
  <c r="X3362" i="12"/>
  <c r="X3469" i="12"/>
  <c r="X3624" i="12"/>
  <c r="X3618" i="12"/>
  <c r="X3543" i="12"/>
  <c r="X3715" i="12"/>
  <c r="X3685" i="12"/>
  <c r="X3555" i="12"/>
  <c r="X3527" i="12"/>
  <c r="X3365" i="12"/>
  <c r="X3763" i="12"/>
  <c r="X3500" i="12"/>
  <c r="X3591" i="12"/>
  <c r="X3428" i="12"/>
  <c r="X3468" i="12"/>
  <c r="X3791" i="12"/>
  <c r="X3512" i="12"/>
  <c r="X3499" i="12"/>
  <c r="X3373" i="12"/>
  <c r="X3645" i="12"/>
  <c r="X3453" i="12"/>
  <c r="X3455" i="12"/>
  <c r="X3750" i="12"/>
  <c r="X3651" i="12"/>
  <c r="X3672" i="12"/>
  <c r="X3641" i="12"/>
  <c r="X3797" i="12"/>
  <c r="X3598" i="12"/>
  <c r="X3386" i="12"/>
  <c r="X3483" i="12"/>
  <c r="X3670" i="12"/>
  <c r="X3742" i="12"/>
  <c r="X3841" i="12"/>
  <c r="X3846" i="12"/>
  <c r="X3656" i="12"/>
  <c r="X3422" i="12"/>
  <c r="X3635" i="12"/>
  <c r="X3546" i="12"/>
  <c r="X3487" i="12"/>
  <c r="X3466" i="12"/>
  <c r="X3523" i="12"/>
  <c r="X3556" i="12"/>
  <c r="X3470" i="12"/>
  <c r="X3381" i="12"/>
  <c r="X3573" i="12"/>
  <c r="X3501" i="12"/>
  <c r="X3585" i="12"/>
  <c r="X3547" i="12"/>
  <c r="X3521" i="12"/>
  <c r="X3357" i="12"/>
  <c r="X3619" i="12"/>
  <c r="X3579" i="12"/>
  <c r="X3570" i="12"/>
  <c r="X3534" i="12"/>
  <c r="X3416" i="12"/>
  <c r="X3395" i="12"/>
  <c r="X3434" i="12"/>
  <c r="X3613" i="12"/>
  <c r="X3431" i="12"/>
  <c r="X3569" i="12"/>
  <c r="X3580" i="12"/>
  <c r="X3567" i="12"/>
  <c r="X3495" i="12"/>
  <c r="X3440" i="12"/>
  <c r="X3578" i="12"/>
  <c r="X3616" i="12"/>
  <c r="X3637" i="12"/>
  <c r="X3568" i="12"/>
  <c r="X3648" i="12"/>
  <c r="X3475" i="12"/>
  <c r="X3401" i="12"/>
  <c r="X3583" i="12"/>
  <c r="X3508" i="12"/>
  <c r="X3429" i="12"/>
  <c r="X3491" i="12"/>
  <c r="X3633" i="12"/>
  <c r="X3488" i="12"/>
  <c r="X3574" i="12"/>
  <c r="X3559" i="12"/>
  <c r="X3367" i="12"/>
  <c r="X3424" i="12"/>
  <c r="X3509" i="12"/>
  <c r="X3561" i="12"/>
  <c r="X3378" i="12"/>
  <c r="X3477" i="12"/>
  <c r="X3604" i="12"/>
  <c r="X3544" i="12"/>
  <c r="X3514" i="12"/>
  <c r="X3614" i="12"/>
  <c r="X3533" i="12"/>
  <c r="X3597" i="12"/>
  <c r="X3414" i="12"/>
  <c r="X3646" i="12"/>
  <c r="X3588" i="12"/>
  <c r="X3576" i="12"/>
  <c r="X3502" i="12"/>
  <c r="X3515" i="12"/>
  <c r="X3540" i="12"/>
  <c r="X3457" i="12"/>
  <c r="X3445" i="12"/>
  <c r="X3557" i="12"/>
  <c r="X3443" i="12"/>
  <c r="X3433" i="12"/>
  <c r="X3448" i="12"/>
  <c r="X3506" i="12"/>
  <c r="X3493" i="12"/>
  <c r="X3397" i="12"/>
  <c r="X3446" i="12"/>
  <c r="X3575" i="12"/>
  <c r="X3554" i="12"/>
  <c r="X3439" i="12"/>
  <c r="X3553" i="12"/>
  <c r="X3497" i="12"/>
  <c r="X3503" i="12"/>
  <c r="X3581" i="12"/>
  <c r="X3447" i="12"/>
  <c r="X3529" i="12"/>
  <c r="X3565" i="12"/>
  <c r="X3465" i="12"/>
  <c r="X3415" i="12"/>
  <c r="X3368" i="12"/>
  <c r="X3531" i="12"/>
  <c r="X3532" i="12"/>
  <c r="X3450" i="12"/>
  <c r="X3412" i="12"/>
  <c r="X3520" i="12"/>
  <c r="X3496" i="12"/>
  <c r="X3444" i="12"/>
  <c r="X3552" i="12"/>
  <c r="X3600" i="12"/>
  <c r="X3384" i="12"/>
  <c r="X3380" i="12"/>
  <c r="X3511" i="12"/>
  <c r="X3460" i="12"/>
  <c r="X3505" i="12"/>
  <c r="X3634" i="12"/>
  <c r="X3482" i="12"/>
  <c r="X3371" i="12"/>
  <c r="X3589" i="12"/>
  <c r="X3498" i="12"/>
  <c r="X3473" i="12"/>
  <c r="X3537" i="12"/>
  <c r="X3560" i="12"/>
  <c r="X3441" i="12"/>
  <c r="X3467" i="12"/>
  <c r="X3479" i="12"/>
  <c r="X3480" i="12"/>
  <c r="X3374" i="12"/>
  <c r="X3551" i="12"/>
  <c r="X3436" i="12"/>
  <c r="X3577" i="12"/>
  <c r="X3426" i="12"/>
  <c r="X3421" i="12"/>
  <c r="X3586" i="12"/>
  <c r="X3530" i="12"/>
  <c r="X3525" i="12"/>
  <c r="X3541" i="12"/>
  <c r="X3526" i="12"/>
  <c r="X3566" i="12"/>
  <c r="X3459" i="12"/>
  <c r="X3471" i="12"/>
  <c r="X3379" i="12"/>
  <c r="X3611" i="12"/>
  <c r="X3394" i="12"/>
  <c r="X3596" i="12"/>
  <c r="X3461" i="12"/>
  <c r="X3375" i="12"/>
  <c r="X3571" i="12"/>
  <c r="X3420" i="12"/>
  <c r="X3438" i="12"/>
  <c r="X3369" i="12"/>
  <c r="X3517" i="12"/>
  <c r="X3535" i="12"/>
  <c r="X3423" i="12"/>
  <c r="X3516" i="12"/>
  <c r="X3406" i="12"/>
  <c r="X3607" i="12"/>
  <c r="X3504" i="12"/>
  <c r="X3481" i="12"/>
  <c r="X3411" i="12"/>
  <c r="X3587" i="12"/>
  <c r="X3538" i="12"/>
  <c r="X3564" i="12"/>
  <c r="X3524" i="12"/>
  <c r="X3519" i="12"/>
  <c r="X3456" i="12"/>
  <c r="X3430" i="12"/>
  <c r="X3592" i="12"/>
  <c r="X3478" i="12"/>
  <c r="X3442" i="12"/>
  <c r="X3550" i="12"/>
  <c r="X3494" i="12"/>
  <c r="X3617" i="12"/>
  <c r="X3387" i="12"/>
  <c r="X3474" i="12"/>
  <c r="X3510" i="12"/>
  <c r="X3464" i="12"/>
  <c r="X3486" i="12"/>
  <c r="X3472" i="12"/>
  <c r="X3413" i="12"/>
  <c r="X3492" i="12"/>
  <c r="X3449" i="12"/>
  <c r="X3539" i="12"/>
  <c r="X3518" i="12"/>
  <c r="X3476" i="12"/>
  <c r="X3454" i="12"/>
  <c r="X3451" i="12"/>
  <c r="X3536" i="12"/>
  <c r="X3432" i="12"/>
  <c r="X3590" i="12"/>
  <c r="X3632" i="12"/>
  <c r="X3489" i="12"/>
  <c r="X3425" i="12"/>
  <c r="X3385" i="12"/>
  <c r="X3283" i="12"/>
  <c r="X3507" i="12"/>
  <c r="X3562" i="12"/>
  <c r="X3528" i="12"/>
  <c r="X3392" i="12"/>
  <c r="X3360" i="12"/>
  <c r="X3217" i="12"/>
  <c r="X3558" i="12"/>
  <c r="X3485" i="12"/>
  <c r="X3522" i="12"/>
  <c r="X3548" i="12"/>
  <c r="X3463" i="12"/>
  <c r="X3545" i="12"/>
  <c r="X3419" i="12"/>
  <c r="X3584" i="12"/>
  <c r="X3452" i="12"/>
  <c r="X3399" i="12"/>
  <c r="X3572" i="12"/>
  <c r="X3405" i="12"/>
  <c r="X3549" i="12"/>
  <c r="X3513" i="12"/>
  <c r="X3462" i="12"/>
  <c r="X3653" i="12"/>
  <c r="X3427" i="12"/>
  <c r="X3382" i="12"/>
  <c r="X3603" i="12"/>
  <c r="X3542" i="12"/>
  <c r="X3435" i="12"/>
  <c r="X3563" i="12"/>
  <c r="X3376" i="12"/>
  <c r="X3458" i="12"/>
  <c r="X3410" i="12"/>
  <c r="X3417" i="12"/>
  <c r="X3393" i="12"/>
  <c r="X3319" i="12"/>
  <c r="X3295" i="12"/>
  <c r="X3154" i="12"/>
  <c r="X3349" i="12"/>
  <c r="X3582" i="12"/>
  <c r="X3262" i="12"/>
  <c r="X3383" i="12"/>
  <c r="X3209" i="12"/>
  <c r="X3350" i="12"/>
  <c r="X3229" i="12"/>
  <c r="X3227" i="12"/>
  <c r="X3149" i="12"/>
  <c r="X3282" i="12"/>
  <c r="X3484" i="12"/>
  <c r="X3391" i="12"/>
  <c r="X3274" i="12"/>
  <c r="X3175" i="12"/>
  <c r="X3332" i="12"/>
  <c r="X3318" i="12"/>
  <c r="X3402" i="12"/>
  <c r="X3156" i="12"/>
  <c r="X3223" i="12"/>
  <c r="X3236" i="12"/>
  <c r="X3270" i="12"/>
  <c r="X3204" i="12"/>
  <c r="X3169" i="12"/>
  <c r="X3296" i="12"/>
  <c r="X3490" i="12"/>
  <c r="X3257" i="12"/>
  <c r="X3341" i="12"/>
  <c r="X3346" i="12"/>
  <c r="X3186" i="12"/>
  <c r="X3142" i="12"/>
  <c r="X3364" i="12"/>
  <c r="X3303" i="12"/>
  <c r="X3400" i="12"/>
  <c r="X3396" i="12"/>
  <c r="X3192" i="12"/>
  <c r="X3180" i="12"/>
  <c r="X3161" i="12"/>
  <c r="X3345" i="12"/>
  <c r="X3289" i="12"/>
  <c r="X3344" i="12"/>
  <c r="X3353" i="12"/>
  <c r="X3126" i="12"/>
  <c r="X3330" i="12"/>
  <c r="X3193" i="12"/>
  <c r="X3390" i="12"/>
  <c r="X3271" i="12"/>
  <c r="X3327" i="12"/>
  <c r="X3242" i="12"/>
  <c r="X3200" i="12"/>
  <c r="X3130" i="12"/>
  <c r="X3340" i="12"/>
  <c r="X3389" i="12"/>
  <c r="X3234" i="12"/>
  <c r="X3363" i="12"/>
  <c r="X3226" i="12"/>
  <c r="X3370" i="12"/>
  <c r="X3129" i="12"/>
  <c r="X3188" i="12"/>
  <c r="X3245" i="12"/>
  <c r="X3153" i="12"/>
  <c r="X3307" i="12"/>
  <c r="X3437" i="12"/>
  <c r="X3250" i="12"/>
  <c r="X3255" i="12"/>
  <c r="X3299" i="12"/>
  <c r="X3334" i="12"/>
  <c r="X3140" i="12"/>
  <c r="X3244" i="12"/>
  <c r="X3148" i="12"/>
  <c r="X3321" i="12"/>
  <c r="X3313" i="12"/>
  <c r="X3361" i="12"/>
  <c r="X3125" i="12"/>
  <c r="X3277" i="12"/>
  <c r="X3328" i="12"/>
  <c r="X3301" i="12"/>
  <c r="X3314" i="12"/>
  <c r="X3372" i="12"/>
  <c r="X3225" i="12"/>
  <c r="X3281" i="12"/>
  <c r="X3288" i="12"/>
  <c r="X3325" i="12"/>
  <c r="X3185" i="12"/>
  <c r="X3196" i="12"/>
  <c r="X3316" i="12"/>
  <c r="X3284" i="12"/>
  <c r="X3159" i="12"/>
  <c r="X3287" i="12"/>
  <c r="X3145" i="12"/>
  <c r="X3331" i="12"/>
  <c r="X3315" i="12"/>
  <c r="X3366" i="12"/>
  <c r="X3172" i="12"/>
  <c r="X3219" i="12"/>
  <c r="X3404" i="12"/>
  <c r="X3355" i="12"/>
  <c r="X3323" i="12"/>
  <c r="X3243" i="12"/>
  <c r="X3213" i="12"/>
  <c r="X3237" i="12"/>
  <c r="X3290" i="12"/>
  <c r="X3280" i="12"/>
  <c r="X3246" i="12"/>
  <c r="X3201" i="12"/>
  <c r="X3171" i="12"/>
  <c r="X3265" i="12"/>
  <c r="X3260" i="12"/>
  <c r="X3139" i="12"/>
  <c r="X3168" i="12"/>
  <c r="X3352" i="12"/>
  <c r="X3317" i="12"/>
  <c r="X3418" i="12"/>
  <c r="X3343" i="12"/>
  <c r="X3157" i="12"/>
  <c r="X3329" i="12"/>
  <c r="X3409" i="12"/>
  <c r="X3249" i="12"/>
  <c r="X3174" i="12"/>
  <c r="X3268" i="12"/>
  <c r="X3211" i="12"/>
  <c r="X3198" i="12"/>
  <c r="X3189" i="12"/>
  <c r="X3232" i="12"/>
  <c r="X3210" i="12"/>
  <c r="X3259" i="12"/>
  <c r="X3306" i="12"/>
  <c r="X3356" i="12"/>
  <c r="X3123" i="12"/>
  <c r="X3326" i="12"/>
  <c r="X3143" i="12"/>
  <c r="X3310" i="12"/>
  <c r="X3302" i="12"/>
  <c r="X3388" i="12"/>
  <c r="X3158" i="12"/>
  <c r="X3335" i="12"/>
  <c r="X3166" i="12"/>
  <c r="X3202" i="12"/>
  <c r="X3294" i="12"/>
  <c r="X3324" i="12"/>
  <c r="X3279" i="12"/>
  <c r="X3164" i="12"/>
  <c r="X3276" i="12"/>
  <c r="X3184" i="12"/>
  <c r="X3286" i="12"/>
  <c r="X3183" i="12"/>
  <c r="X3304" i="12"/>
  <c r="X3267" i="12"/>
  <c r="X3124" i="12"/>
  <c r="X3339" i="12"/>
  <c r="X3151" i="12"/>
  <c r="X3147" i="12"/>
  <c r="X3253" i="12"/>
  <c r="X3241" i="12"/>
  <c r="X3347" i="12"/>
  <c r="X3240" i="12"/>
  <c r="X3187" i="12"/>
  <c r="X3312" i="12"/>
  <c r="X3190" i="12"/>
  <c r="X3278" i="12"/>
  <c r="X3179" i="12"/>
  <c r="X3212" i="12"/>
  <c r="X3305" i="12"/>
  <c r="X3233" i="12"/>
  <c r="X3377" i="12"/>
  <c r="X3297" i="12"/>
  <c r="X3337" i="12"/>
  <c r="X3273" i="12"/>
  <c r="X3311" i="12"/>
  <c r="X3220" i="12"/>
  <c r="X3182" i="12"/>
  <c r="X3178" i="12"/>
  <c r="X3135" i="12"/>
  <c r="X3137" i="12"/>
  <c r="X3252" i="12"/>
  <c r="X3197" i="12"/>
  <c r="X3152" i="12"/>
  <c r="X3181" i="12"/>
  <c r="X3258" i="12"/>
  <c r="X3269" i="12"/>
  <c r="X3205" i="12"/>
  <c r="X3199" i="12"/>
  <c r="X3298" i="12"/>
  <c r="X3348" i="12"/>
  <c r="X3214" i="12"/>
  <c r="X3235" i="12"/>
  <c r="X3336" i="12"/>
  <c r="X3407" i="12"/>
  <c r="X3230" i="12"/>
  <c r="X3292" i="12"/>
  <c r="X3218" i="12"/>
  <c r="X3144" i="12"/>
  <c r="X3173" i="12"/>
  <c r="X3300" i="12"/>
  <c r="X3263" i="12"/>
  <c r="X3308" i="12"/>
  <c r="X3266" i="12"/>
  <c r="X3408" i="12"/>
  <c r="X3221" i="12"/>
  <c r="X3293" i="12"/>
  <c r="X3207" i="12"/>
  <c r="X3358" i="12"/>
  <c r="X3254" i="12"/>
  <c r="X3203" i="12"/>
  <c r="X3231" i="12"/>
  <c r="X3215" i="12"/>
  <c r="X3248" i="12"/>
  <c r="X3094" i="12"/>
  <c r="X3007" i="12"/>
  <c r="X3074" i="12"/>
  <c r="X3050" i="12"/>
  <c r="X2941" i="12"/>
  <c r="X3134" i="12"/>
  <c r="X3275" i="12"/>
  <c r="X3191" i="12"/>
  <c r="X2996" i="12"/>
  <c r="X2940" i="12"/>
  <c r="X3045" i="12"/>
  <c r="X2882" i="12"/>
  <c r="X3194" i="12"/>
  <c r="X3216" i="12"/>
  <c r="X3136" i="12"/>
  <c r="X3119" i="12"/>
  <c r="X3261" i="12"/>
  <c r="X3228" i="12"/>
  <c r="X3224" i="12"/>
  <c r="X3177" i="12"/>
  <c r="X3398" i="12"/>
  <c r="X3354" i="12"/>
  <c r="X3351" i="12"/>
  <c r="X3072" i="12"/>
  <c r="X3322" i="12"/>
  <c r="X3053" i="12"/>
  <c r="X2912" i="12"/>
  <c r="X2989" i="12"/>
  <c r="X3098" i="12"/>
  <c r="X2935" i="12"/>
  <c r="X3291" i="12"/>
  <c r="X3247" i="12"/>
  <c r="X3131" i="12"/>
  <c r="X2915" i="12"/>
  <c r="X2939" i="12"/>
  <c r="X3110" i="12"/>
  <c r="X3338" i="12"/>
  <c r="X3342" i="12"/>
  <c r="X3238" i="12"/>
  <c r="X3320" i="12"/>
  <c r="X3206" i="12"/>
  <c r="X3055" i="12"/>
  <c r="X3022" i="12"/>
  <c r="X2918" i="12"/>
  <c r="X3359" i="12"/>
  <c r="X3264" i="12"/>
  <c r="X3222" i="12"/>
  <c r="X3122" i="12"/>
  <c r="X3015" i="12"/>
  <c r="X3023" i="12"/>
  <c r="X2928" i="12"/>
  <c r="X2943" i="12"/>
  <c r="X3403" i="12"/>
  <c r="X3309" i="12"/>
  <c r="X3150" i="12"/>
  <c r="X3160" i="12"/>
  <c r="X3272" i="12"/>
  <c r="X3103" i="12"/>
  <c r="X3096" i="12"/>
  <c r="X3062" i="12"/>
  <c r="X2922" i="12"/>
  <c r="X3121" i="12"/>
  <c r="X3138" i="12"/>
  <c r="X3132" i="12"/>
  <c r="X3333" i="12"/>
  <c r="X3195" i="12"/>
  <c r="X3256" i="12"/>
  <c r="X3029" i="12"/>
  <c r="X3046" i="12"/>
  <c r="X3285" i="12"/>
  <c r="X3251" i="12"/>
  <c r="X3120" i="12"/>
  <c r="X3013" i="12"/>
  <c r="X3176" i="12"/>
  <c r="X3079" i="12"/>
  <c r="X2886" i="12"/>
  <c r="X2892" i="12"/>
  <c r="X2921" i="12"/>
  <c r="X2916" i="12"/>
  <c r="X2970" i="12"/>
  <c r="X3100" i="12"/>
  <c r="X3039" i="12"/>
  <c r="X3146" i="12"/>
  <c r="X3056" i="12"/>
  <c r="X2901" i="12"/>
  <c r="X3042" i="12"/>
  <c r="X2938" i="12"/>
  <c r="X3019" i="12"/>
  <c r="X2987" i="12"/>
  <c r="X3010" i="12"/>
  <c r="X3087" i="12"/>
  <c r="X2899" i="12"/>
  <c r="X2964" i="12"/>
  <c r="X3088" i="12"/>
  <c r="X3047" i="12"/>
  <c r="X2967" i="12"/>
  <c r="X2984" i="12"/>
  <c r="X2976" i="12"/>
  <c r="X2926" i="12"/>
  <c r="X2960" i="12"/>
  <c r="X3162" i="12"/>
  <c r="X3092" i="12"/>
  <c r="X2957" i="12"/>
  <c r="X2956" i="12"/>
  <c r="X3097" i="12"/>
  <c r="X3044" i="12"/>
  <c r="X2959" i="12"/>
  <c r="X2936" i="12"/>
  <c r="X2888" i="12"/>
  <c r="X3109" i="12"/>
  <c r="X2885" i="12"/>
  <c r="X3084" i="12"/>
  <c r="X3069" i="12"/>
  <c r="X3051" i="12"/>
  <c r="X2893" i="12"/>
  <c r="X3067" i="12"/>
  <c r="X2955" i="12"/>
  <c r="X3005" i="12"/>
  <c r="X2951" i="12"/>
  <c r="X2931" i="12"/>
  <c r="X2973" i="12"/>
  <c r="X2980" i="12"/>
  <c r="X3091" i="12"/>
  <c r="X3099" i="12"/>
  <c r="X2962" i="12"/>
  <c r="X3032" i="12"/>
  <c r="X2942" i="12"/>
  <c r="X2983" i="12"/>
  <c r="X3163" i="12"/>
  <c r="X3037" i="12"/>
  <c r="X2898" i="12"/>
  <c r="X2932" i="12"/>
  <c r="X3114" i="12"/>
  <c r="X2949" i="12"/>
  <c r="X3036" i="12"/>
  <c r="X2990" i="12"/>
  <c r="X3076" i="12"/>
  <c r="X3002" i="12"/>
  <c r="X3095" i="12"/>
  <c r="X3040" i="12"/>
  <c r="X2927" i="12"/>
  <c r="X2930" i="12"/>
  <c r="X3239" i="12"/>
  <c r="X2891" i="12"/>
  <c r="X3089" i="12"/>
  <c r="X3058" i="12"/>
  <c r="X2994" i="12"/>
  <c r="X3073" i="12"/>
  <c r="X2988" i="12"/>
  <c r="X2911" i="12"/>
  <c r="X3128" i="12"/>
  <c r="X2950" i="12"/>
  <c r="X2979" i="12"/>
  <c r="X2881" i="12"/>
  <c r="X3001" i="12"/>
  <c r="X2963" i="12"/>
  <c r="X2933" i="12"/>
  <c r="X3106" i="12"/>
  <c r="X2947" i="12"/>
  <c r="X3080" i="12"/>
  <c r="X2907" i="12"/>
  <c r="X3063" i="12"/>
  <c r="X3068" i="12"/>
  <c r="X3141" i="12"/>
  <c r="X3133" i="12"/>
  <c r="X2909" i="12"/>
  <c r="X3075" i="12"/>
  <c r="X3016" i="12"/>
  <c r="X2908" i="12"/>
  <c r="X2974" i="12"/>
  <c r="X3167" i="12"/>
  <c r="X3208" i="12"/>
  <c r="X3070" i="12"/>
  <c r="X2965" i="12"/>
  <c r="X2924" i="12"/>
  <c r="X2982" i="12"/>
  <c r="X3059" i="12"/>
  <c r="X3048" i="12"/>
  <c r="X2937" i="12"/>
  <c r="X2902" i="12"/>
  <c r="X2993" i="12"/>
  <c r="X3071" i="12"/>
  <c r="X3081" i="12"/>
  <c r="X2890" i="12"/>
  <c r="X3077" i="12"/>
  <c r="X3014" i="12"/>
  <c r="X2894" i="12"/>
  <c r="X2920" i="12"/>
  <c r="X3028" i="12"/>
  <c r="X3054" i="12"/>
  <c r="X3038" i="12"/>
  <c r="X3004" i="12"/>
  <c r="X3082" i="12"/>
  <c r="X2944" i="12"/>
  <c r="X3127" i="12"/>
  <c r="X3090" i="12"/>
  <c r="X3057" i="12"/>
  <c r="X2998" i="12"/>
  <c r="X2917" i="12"/>
  <c r="X2903" i="12"/>
  <c r="X3025" i="12"/>
  <c r="X3027" i="12"/>
  <c r="X2904" i="12"/>
  <c r="X2977" i="12"/>
  <c r="X3009" i="12"/>
  <c r="X2961" i="12"/>
  <c r="X3065" i="12"/>
  <c r="X3105" i="12"/>
  <c r="X3086" i="12"/>
  <c r="X3102" i="12"/>
  <c r="X3064" i="12"/>
  <c r="X3033" i="12"/>
  <c r="X3035" i="12"/>
  <c r="X2897" i="12"/>
  <c r="X2905" i="12"/>
  <c r="X2914" i="12"/>
  <c r="X3041" i="12"/>
  <c r="X3115" i="12"/>
  <c r="X3078" i="12"/>
  <c r="X2900" i="12"/>
  <c r="X2972" i="12"/>
  <c r="X2995" i="12"/>
  <c r="X2971" i="12"/>
  <c r="X3117" i="12"/>
  <c r="X2934" i="12"/>
  <c r="X3031" i="12"/>
  <c r="X3083" i="12"/>
  <c r="X3021" i="12"/>
  <c r="X2946" i="12"/>
  <c r="X3008" i="12"/>
  <c r="X3111" i="12"/>
  <c r="X3020" i="12"/>
  <c r="X2948" i="12"/>
  <c r="X3003" i="12"/>
  <c r="X3108" i="12"/>
  <c r="X2929" i="12"/>
  <c r="X3043" i="12"/>
  <c r="X2952" i="12"/>
  <c r="X3170" i="12"/>
  <c r="X2999" i="12"/>
  <c r="X3107" i="12"/>
  <c r="X3011" i="12"/>
  <c r="X2954" i="12"/>
  <c r="X2777" i="12"/>
  <c r="X2838" i="12"/>
  <c r="X2853" i="12"/>
  <c r="X2877" i="12"/>
  <c r="X2806" i="12"/>
  <c r="X2846" i="12"/>
  <c r="X2819" i="12"/>
  <c r="X2859" i="12"/>
  <c r="X2913" i="12"/>
  <c r="X2985" i="12"/>
  <c r="X2895" i="12"/>
  <c r="X2810" i="12"/>
  <c r="X2849" i="12"/>
  <c r="X3155" i="12"/>
  <c r="X2986" i="12"/>
  <c r="X3006" i="12"/>
  <c r="X3034" i="12"/>
  <c r="X2945" i="12"/>
  <c r="X2966" i="12"/>
  <c r="X2910" i="12"/>
  <c r="X2925" i="12"/>
  <c r="X2775" i="12"/>
  <c r="X2870" i="12"/>
  <c r="X2878" i="12"/>
  <c r="X2790" i="12"/>
  <c r="X3165" i="12"/>
  <c r="X3000" i="12"/>
  <c r="X2889" i="12"/>
  <c r="X3104" i="12"/>
  <c r="X3012" i="12"/>
  <c r="X2997" i="12"/>
  <c r="X2958" i="12"/>
  <c r="X2839" i="12"/>
  <c r="X2796" i="12"/>
  <c r="X2863" i="12"/>
  <c r="X2767" i="12"/>
  <c r="X2748" i="12"/>
  <c r="X2776" i="12"/>
  <c r="X3030" i="12"/>
  <c r="X2975" i="12"/>
  <c r="X3085" i="12"/>
  <c r="X2883" i="12"/>
  <c r="X3066" i="12"/>
  <c r="X2919" i="12"/>
  <c r="X2763" i="12"/>
  <c r="X2826" i="12"/>
  <c r="X3118" i="12"/>
  <c r="X2968" i="12"/>
  <c r="X3093" i="12"/>
  <c r="X2848" i="12"/>
  <c r="X2858" i="12"/>
  <c r="X2778" i="12"/>
  <c r="X2825" i="12"/>
  <c r="X2906" i="12"/>
  <c r="X3112" i="12"/>
  <c r="X2884" i="12"/>
  <c r="X2923" i="12"/>
  <c r="X2953" i="12"/>
  <c r="X2992" i="12"/>
  <c r="X2851" i="12"/>
  <c r="X2782" i="12"/>
  <c r="X2766" i="12"/>
  <c r="X2827" i="12"/>
  <c r="X3113" i="12"/>
  <c r="X3018" i="12"/>
  <c r="X2832" i="12"/>
  <c r="X2821" i="12"/>
  <c r="X2857" i="12"/>
  <c r="X3061" i="12"/>
  <c r="X3049" i="12"/>
  <c r="X2991" i="12"/>
  <c r="X2887" i="12"/>
  <c r="X3116" i="12"/>
  <c r="X3026" i="12"/>
  <c r="X2969" i="12"/>
  <c r="X2800" i="12"/>
  <c r="X3060" i="12"/>
  <c r="X3101" i="12"/>
  <c r="X3017" i="12"/>
  <c r="X2981" i="12"/>
  <c r="X3052" i="12"/>
  <c r="X2978" i="12"/>
  <c r="X2852" i="12"/>
  <c r="X2869" i="12"/>
  <c r="X2785" i="12"/>
  <c r="X2830" i="12"/>
  <c r="X2816" i="12"/>
  <c r="X3024" i="12"/>
  <c r="X2850" i="12"/>
  <c r="X2867" i="12"/>
  <c r="X2822" i="12"/>
  <c r="X2820" i="12"/>
  <c r="X2873" i="12"/>
  <c r="X2802" i="12"/>
  <c r="X2793" i="12"/>
  <c r="X2808" i="12"/>
  <c r="X2657" i="12"/>
  <c r="X2693" i="12"/>
  <c r="X2576" i="12"/>
  <c r="X2794" i="12"/>
  <c r="X2817" i="12"/>
  <c r="X2809" i="12"/>
  <c r="X2864" i="12"/>
  <c r="X2845" i="12"/>
  <c r="X2831" i="12"/>
  <c r="X2871" i="12"/>
  <c r="X2813" i="12"/>
  <c r="X2762" i="12"/>
  <c r="X2774" i="12"/>
  <c r="X2805" i="12"/>
  <c r="X2835" i="12"/>
  <c r="X2811" i="12"/>
  <c r="X2872" i="12"/>
  <c r="X2896" i="12"/>
  <c r="X2824" i="12"/>
  <c r="X2855" i="12"/>
  <c r="X2795" i="12"/>
  <c r="X2804" i="12"/>
  <c r="X2787" i="12"/>
  <c r="X2799" i="12"/>
  <c r="X2664" i="12"/>
  <c r="X2733" i="12"/>
  <c r="X2679" i="12"/>
  <c r="X2786" i="12"/>
  <c r="X2862" i="12"/>
  <c r="X2764" i="12"/>
  <c r="X2788" i="12"/>
  <c r="X2784" i="12"/>
  <c r="X2880" i="12"/>
  <c r="X2791" i="12"/>
  <c r="X2812" i="12"/>
  <c r="X2771" i="12"/>
  <c r="X2861" i="12"/>
  <c r="X2768" i="12"/>
  <c r="X2828" i="12"/>
  <c r="X2818" i="12"/>
  <c r="X2595" i="12"/>
  <c r="X2739" i="12"/>
  <c r="X2841" i="12"/>
  <c r="X2765" i="12"/>
  <c r="X2875" i="12"/>
  <c r="X2874" i="12"/>
  <c r="X2677" i="12"/>
  <c r="X2702" i="12"/>
  <c r="X2829" i="12"/>
  <c r="X2843" i="12"/>
  <c r="X2807" i="12"/>
  <c r="X2842" i="12"/>
  <c r="X2876" i="12"/>
  <c r="X2854" i="12"/>
  <c r="X2836" i="12"/>
  <c r="X2792" i="12"/>
  <c r="X2840" i="12"/>
  <c r="X2783" i="12"/>
  <c r="X2726" i="12"/>
  <c r="X2690" i="12"/>
  <c r="X2709" i="12"/>
  <c r="X2747" i="12"/>
  <c r="X2815" i="12"/>
  <c r="X2772" i="12"/>
  <c r="X2879" i="12"/>
  <c r="X2847" i="12"/>
  <c r="X2860" i="12"/>
  <c r="X2789" i="12"/>
  <c r="X2643" i="12"/>
  <c r="X2834" i="12"/>
  <c r="X2781" i="12"/>
  <c r="X2773" i="12"/>
  <c r="X2798" i="12"/>
  <c r="X2803" i="12"/>
  <c r="X2865" i="12"/>
  <c r="X2868" i="12"/>
  <c r="X2823" i="12"/>
  <c r="X2856" i="12"/>
  <c r="X2649" i="12"/>
  <c r="X2769" i="12"/>
  <c r="X2654" i="12"/>
  <c r="X2687" i="12"/>
  <c r="X2667" i="12"/>
  <c r="X2711" i="12"/>
  <c r="X2674" i="12"/>
  <c r="X2699" i="12"/>
  <c r="X2715" i="12"/>
  <c r="X2662" i="12"/>
  <c r="X2730" i="12"/>
  <c r="X2696" i="12"/>
  <c r="X2727" i="12"/>
  <c r="X2661" i="12"/>
  <c r="X2779" i="12"/>
  <c r="X2833" i="12"/>
  <c r="X2738" i="12"/>
  <c r="X2593" i="12"/>
  <c r="X2710" i="12"/>
  <c r="X2735" i="12"/>
  <c r="X2814" i="12"/>
  <c r="X2734" i="12"/>
  <c r="X2673" i="12"/>
  <c r="X2844" i="12"/>
  <c r="X2706" i="12"/>
  <c r="X2703" i="12"/>
  <c r="X2694" i="12"/>
  <c r="X2741" i="12"/>
  <c r="X2756" i="12"/>
  <c r="X2837" i="12"/>
  <c r="X2722" i="12"/>
  <c r="X2588" i="12"/>
  <c r="X2701" i="12"/>
  <c r="X2737" i="12"/>
  <c r="X2692" i="12"/>
  <c r="X2757" i="12"/>
  <c r="X2780" i="12"/>
  <c r="X2683" i="12"/>
  <c r="X2680" i="12"/>
  <c r="X2665" i="12"/>
  <c r="X2740" i="12"/>
  <c r="X2675" i="12"/>
  <c r="X2686" i="12"/>
  <c r="X2704" i="12"/>
  <c r="X2746" i="12"/>
  <c r="X2644" i="12"/>
  <c r="X2682" i="12"/>
  <c r="X2647" i="12"/>
  <c r="X2653" i="12"/>
  <c r="X2642" i="12"/>
  <c r="X2716" i="12"/>
  <c r="X2656" i="12"/>
  <c r="X2797" i="12"/>
  <c r="X2744" i="12"/>
  <c r="X2652" i="12"/>
  <c r="X2713" i="12"/>
  <c r="X2568" i="12"/>
  <c r="X2666" i="12"/>
  <c r="X2752" i="12"/>
  <c r="X2648" i="12"/>
  <c r="X2749" i="12"/>
  <c r="X2751" i="12"/>
  <c r="X2770" i="12"/>
  <c r="X2641" i="12"/>
  <c r="X2688" i="12"/>
  <c r="X2731" i="12"/>
  <c r="X2684" i="12"/>
  <c r="X2678" i="12"/>
  <c r="X2720" i="12"/>
  <c r="X2697" i="12"/>
  <c r="X2567" i="12"/>
  <c r="X2866" i="12"/>
  <c r="X2645" i="12"/>
  <c r="X2743" i="12"/>
  <c r="X2732" i="12"/>
  <c r="X2681" i="12"/>
  <c r="X2760" i="12"/>
  <c r="X2723" i="12"/>
  <c r="X2728" i="12"/>
  <c r="X2659" i="12"/>
  <c r="X2698" i="12"/>
  <c r="X2717" i="12"/>
  <c r="X2725" i="12"/>
  <c r="X2600" i="12"/>
  <c r="X2707" i="12"/>
  <c r="X2721" i="12"/>
  <c r="X2700" i="12"/>
  <c r="X2691" i="12"/>
  <c r="X2660" i="12"/>
  <c r="X2672" i="12"/>
  <c r="X2724" i="12"/>
  <c r="X2689" i="12"/>
  <c r="X2559" i="12"/>
  <c r="X2745" i="12"/>
  <c r="X2650" i="12"/>
  <c r="X2718" i="12"/>
  <c r="X2714" i="12"/>
  <c r="X2671" i="12"/>
  <c r="X2646" i="12"/>
  <c r="X2754" i="12"/>
  <c r="X2801" i="12"/>
  <c r="X2663" i="12"/>
  <c r="X2753" i="12"/>
  <c r="X2708" i="12"/>
  <c r="X2750" i="12"/>
  <c r="X2668" i="12"/>
  <c r="X2629" i="12"/>
  <c r="X2736" i="12"/>
  <c r="X2655" i="12"/>
  <c r="X2758" i="12"/>
  <c r="X2685" i="12"/>
  <c r="X2729" i="12"/>
  <c r="X2761" i="12"/>
  <c r="X2632" i="12"/>
  <c r="X2586" i="12"/>
  <c r="X2443" i="12"/>
  <c r="X2602" i="12"/>
  <c r="X2473" i="12"/>
  <c r="X2618" i="12"/>
  <c r="X2631" i="12"/>
  <c r="X2566" i="12"/>
  <c r="X2523" i="12"/>
  <c r="X2705" i="12"/>
  <c r="X2541" i="12"/>
  <c r="X2676" i="12"/>
  <c r="X2574" i="12"/>
  <c r="X2561" i="12"/>
  <c r="X2496" i="12"/>
  <c r="X2604" i="12"/>
  <c r="X2695" i="12"/>
  <c r="X2583" i="12"/>
  <c r="X2669" i="12"/>
  <c r="X2755" i="12"/>
  <c r="X2670" i="12"/>
  <c r="X2639" i="12"/>
  <c r="X2548" i="12"/>
  <c r="X2526" i="12"/>
  <c r="X2591" i="12"/>
  <c r="X2584" i="12"/>
  <c r="X2562" i="12"/>
  <c r="X2560" i="12"/>
  <c r="X2625" i="12"/>
  <c r="X2759" i="12"/>
  <c r="X2658" i="12"/>
  <c r="X2572" i="12"/>
  <c r="X2512" i="12"/>
  <c r="X2640" i="12"/>
  <c r="X2543" i="12"/>
  <c r="X2626" i="12"/>
  <c r="X2582" i="12"/>
  <c r="X2569" i="12"/>
  <c r="X2719" i="12"/>
  <c r="X2546" i="12"/>
  <c r="X2403" i="12"/>
  <c r="X2545" i="12"/>
  <c r="X2635" i="12"/>
  <c r="X2530" i="12"/>
  <c r="X2613" i="12"/>
  <c r="X2628" i="12"/>
  <c r="X2603" i="12"/>
  <c r="X2594" i="12"/>
  <c r="X2551" i="12"/>
  <c r="X2615" i="12"/>
  <c r="X2634" i="12"/>
  <c r="X2621" i="12"/>
  <c r="X2712" i="12"/>
  <c r="X2547" i="12"/>
  <c r="X2537" i="12"/>
  <c r="X2549" i="12"/>
  <c r="X2521" i="12"/>
  <c r="X2638" i="12"/>
  <c r="X2596" i="12"/>
  <c r="X2610" i="12"/>
  <c r="X2587" i="12"/>
  <c r="X2742" i="12"/>
  <c r="X2531" i="12"/>
  <c r="X2590" i="12"/>
  <c r="X2589" i="12"/>
  <c r="X2575" i="12"/>
  <c r="X2598" i="12"/>
  <c r="X2624" i="12"/>
  <c r="X2536" i="12"/>
  <c r="X2580" i="12"/>
  <c r="X2581" i="12"/>
  <c r="X2534" i="12"/>
  <c r="X2651" i="12"/>
  <c r="X2553" i="12"/>
  <c r="X2637" i="12"/>
  <c r="X2619" i="12"/>
  <c r="X2601" i="12"/>
  <c r="X2592" i="12"/>
  <c r="X2579" i="12"/>
  <c r="X2627" i="12"/>
  <c r="X2555" i="12"/>
  <c r="X2614" i="12"/>
  <c r="X2577" i="12"/>
  <c r="X2597" i="12"/>
  <c r="X2554" i="12"/>
  <c r="X2539" i="12"/>
  <c r="X2563" i="12"/>
  <c r="X2607" i="12"/>
  <c r="X2532" i="12"/>
  <c r="X2573" i="12"/>
  <c r="X2450" i="12"/>
  <c r="X2305" i="12"/>
  <c r="X2564" i="12"/>
  <c r="X2609" i="12"/>
  <c r="X2622" i="12"/>
  <c r="X2571" i="12"/>
  <c r="X2524" i="12"/>
  <c r="X2570" i="12"/>
  <c r="X2540" i="12"/>
  <c r="X2633" i="12"/>
  <c r="X2513" i="12"/>
  <c r="X2498" i="12"/>
  <c r="X2328" i="12"/>
  <c r="X2404" i="12"/>
  <c r="X2459" i="12"/>
  <c r="X2505" i="12"/>
  <c r="X2506" i="12"/>
  <c r="X2429" i="12"/>
  <c r="X2487" i="12"/>
  <c r="X2465" i="12"/>
  <c r="X2420" i="12"/>
  <c r="X2552" i="12"/>
  <c r="X2608" i="12"/>
  <c r="X2556" i="12"/>
  <c r="X2415" i="12"/>
  <c r="X2558" i="12"/>
  <c r="X2510" i="12"/>
  <c r="X2612" i="12"/>
  <c r="X2418" i="12"/>
  <c r="X2475" i="12"/>
  <c r="X2451" i="12"/>
  <c r="X2461" i="12"/>
  <c r="X2440" i="12"/>
  <c r="X2283" i="12"/>
  <c r="X2405" i="12"/>
  <c r="X2320" i="12"/>
  <c r="X2527" i="12"/>
  <c r="X2630" i="12"/>
  <c r="X2578" i="12"/>
  <c r="X2617" i="12"/>
  <c r="X2493" i="12"/>
  <c r="X2501" i="12"/>
  <c r="X2606" i="12"/>
  <c r="X2528" i="12"/>
  <c r="X2616" i="12"/>
  <c r="X2529" i="12"/>
  <c r="X2453" i="12"/>
  <c r="X2439" i="12"/>
  <c r="X2474" i="12"/>
  <c r="X2425" i="12"/>
  <c r="X2620" i="12"/>
  <c r="X2516" i="12"/>
  <c r="X2542" i="12"/>
  <c r="X2538" i="12"/>
  <c r="X2611" i="12"/>
  <c r="X2525" i="12"/>
  <c r="X2605" i="12"/>
  <c r="X2565" i="12"/>
  <c r="X2557" i="12"/>
  <c r="X2544" i="12"/>
  <c r="X2636" i="12"/>
  <c r="X2447" i="12"/>
  <c r="X2478" i="12"/>
  <c r="X2533" i="12"/>
  <c r="X2522" i="12"/>
  <c r="X2550" i="12"/>
  <c r="X2441" i="12"/>
  <c r="X2349" i="12"/>
  <c r="X2444" i="12"/>
  <c r="X2417" i="12"/>
  <c r="X2485" i="12"/>
  <c r="X2369" i="12"/>
  <c r="X2407" i="12"/>
  <c r="X2426" i="12"/>
  <c r="X2476" i="12"/>
  <c r="X2448" i="12"/>
  <c r="X2224" i="12"/>
  <c r="X2312" i="12"/>
  <c r="X2389" i="12"/>
  <c r="X2416" i="12"/>
  <c r="X2431" i="12"/>
  <c r="X2302" i="12"/>
  <c r="X2378" i="12"/>
  <c r="X2298" i="12"/>
  <c r="X2445" i="12"/>
  <c r="X2507" i="12"/>
  <c r="X2422" i="12"/>
  <c r="X2424" i="12"/>
  <c r="X2410" i="12"/>
  <c r="X2452" i="12"/>
  <c r="X2468" i="12"/>
  <c r="X2515" i="12"/>
  <c r="X2585" i="12"/>
  <c r="X2503" i="12"/>
  <c r="X2401" i="12"/>
  <c r="X2300" i="12"/>
  <c r="X2315" i="12"/>
  <c r="X2483" i="12"/>
  <c r="X2504" i="12"/>
  <c r="X2500" i="12"/>
  <c r="X2230" i="12"/>
  <c r="X2207" i="12"/>
  <c r="X2438" i="12"/>
  <c r="X2486" i="12"/>
  <c r="X2428" i="12"/>
  <c r="X2454" i="12"/>
  <c r="X2488" i="12"/>
  <c r="X2434" i="12"/>
  <c r="X2449" i="12"/>
  <c r="X2499" i="12"/>
  <c r="X2406" i="12"/>
  <c r="X2491" i="12"/>
  <c r="X2509" i="12"/>
  <c r="X2460" i="12"/>
  <c r="X2421" i="12"/>
  <c r="X2338" i="12"/>
  <c r="X2353" i="12"/>
  <c r="X2384" i="12"/>
  <c r="X2400" i="12"/>
  <c r="X2467" i="12"/>
  <c r="X2413" i="12"/>
  <c r="X2511" i="12"/>
  <c r="X2427" i="12"/>
  <c r="X2364" i="12"/>
  <c r="X2458" i="12"/>
  <c r="X2471" i="12"/>
  <c r="X2519" i="12"/>
  <c r="X2482" i="12"/>
  <c r="X2423" i="12"/>
  <c r="X2502" i="12"/>
  <c r="X2495" i="12"/>
  <c r="X2323" i="12"/>
  <c r="X2291" i="12"/>
  <c r="X2430" i="12"/>
  <c r="X2462" i="12"/>
  <c r="X2408" i="12"/>
  <c r="X2477" i="12"/>
  <c r="X2497" i="12"/>
  <c r="X2466" i="12"/>
  <c r="X2492" i="12"/>
  <c r="X2623" i="12"/>
  <c r="X2489" i="12"/>
  <c r="X2463" i="12"/>
  <c r="X2435" i="12"/>
  <c r="X2490" i="12"/>
  <c r="X2341" i="12"/>
  <c r="X2262" i="12"/>
  <c r="X2535" i="12"/>
  <c r="X2599" i="12"/>
  <c r="X2520" i="12"/>
  <c r="X2446" i="12"/>
  <c r="X2457" i="12"/>
  <c r="X2437" i="12"/>
  <c r="X2470" i="12"/>
  <c r="X2386" i="12"/>
  <c r="X2412" i="12"/>
  <c r="X2436" i="12"/>
  <c r="X2316" i="12"/>
  <c r="X2329" i="12"/>
  <c r="X2248" i="12"/>
  <c r="X2293" i="12"/>
  <c r="X2295" i="12"/>
  <c r="X2330" i="12"/>
  <c r="X2299" i="12"/>
  <c r="X2324" i="12"/>
  <c r="X2518" i="12"/>
  <c r="X2481" i="12"/>
  <c r="X2343" i="12"/>
  <c r="X2356" i="12"/>
  <c r="X2319" i="12"/>
  <c r="X2275" i="12"/>
  <c r="X2346" i="12"/>
  <c r="X2333" i="12"/>
  <c r="X2363" i="12"/>
  <c r="X2392" i="12"/>
  <c r="X2193" i="12"/>
  <c r="X2365" i="12"/>
  <c r="X2380" i="12"/>
  <c r="X2314" i="12"/>
  <c r="X2308" i="12"/>
  <c r="X2433" i="12"/>
  <c r="X2456" i="12"/>
  <c r="X2249" i="12"/>
  <c r="X2351" i="12"/>
  <c r="X2199" i="12"/>
  <c r="X2368" i="12"/>
  <c r="X2340" i="12"/>
  <c r="X2419" i="12"/>
  <c r="X2321" i="12"/>
  <c r="X2379" i="12"/>
  <c r="X2270" i="12"/>
  <c r="X2296" i="12"/>
  <c r="X2514" i="12"/>
  <c r="X2402" i="12"/>
  <c r="X2367" i="12"/>
  <c r="X2245" i="12"/>
  <c r="X2357" i="12"/>
  <c r="X2480" i="12"/>
  <c r="X2313" i="12"/>
  <c r="X2362" i="12"/>
  <c r="X2301" i="12"/>
  <c r="X2334" i="12"/>
  <c r="X2327" i="12"/>
  <c r="X2332" i="12"/>
  <c r="X2347" i="12"/>
  <c r="X2246" i="12"/>
  <c r="X2358" i="12"/>
  <c r="X2387" i="12"/>
  <c r="X2366" i="12"/>
  <c r="X2318" i="12"/>
  <c r="X2273" i="12"/>
  <c r="X2484" i="12"/>
  <c r="X2307" i="12"/>
  <c r="X2399" i="12"/>
  <c r="X2391" i="12"/>
  <c r="X2326" i="12"/>
  <c r="X2215" i="12"/>
  <c r="X2469" i="12"/>
  <c r="X2479" i="12"/>
  <c r="X2409" i="12"/>
  <c r="X2345" i="12"/>
  <c r="X2395" i="12"/>
  <c r="X2290" i="12"/>
  <c r="X2377" i="12"/>
  <c r="X2331" i="12"/>
  <c r="X2375" i="12"/>
  <c r="X2382" i="12"/>
  <c r="X2337" i="12"/>
  <c r="X2271" i="12"/>
  <c r="X2390" i="12"/>
  <c r="X2464" i="12"/>
  <c r="X2355" i="12"/>
  <c r="X2381" i="12"/>
  <c r="X2372" i="12"/>
  <c r="X2393" i="12"/>
  <c r="X2494" i="12"/>
  <c r="X2442" i="12"/>
  <c r="X2359" i="12"/>
  <c r="X2311" i="12"/>
  <c r="X2396" i="12"/>
  <c r="X2397" i="12"/>
  <c r="X2344" i="12"/>
  <c r="X2374" i="12"/>
  <c r="X2205" i="12"/>
  <c r="X2517" i="12"/>
  <c r="X2508" i="12"/>
  <c r="X2187" i="12"/>
  <c r="X2310" i="12"/>
  <c r="X2411" i="12"/>
  <c r="X2432" i="12"/>
  <c r="X2218" i="12"/>
  <c r="X2398" i="12"/>
  <c r="X2173" i="12"/>
  <c r="X2339" i="12"/>
  <c r="X2455" i="12"/>
  <c r="X2414" i="12"/>
  <c r="X2472" i="12"/>
  <c r="X2304" i="12"/>
  <c r="X2361" i="12"/>
  <c r="X2394" i="12"/>
  <c r="X2220" i="12"/>
  <c r="X2376" i="12"/>
  <c r="X2219" i="12"/>
  <c r="X2348" i="12"/>
  <c r="X2175" i="12"/>
  <c r="X2228" i="12"/>
  <c r="X2269" i="12"/>
  <c r="X2197" i="12"/>
  <c r="X2189" i="12"/>
  <c r="X2208" i="12"/>
  <c r="X2268" i="12"/>
  <c r="X2183" i="12"/>
  <c r="X2251" i="12"/>
  <c r="X2198" i="12"/>
  <c r="X2231" i="12"/>
  <c r="X2373" i="12"/>
  <c r="X2294" i="12"/>
  <c r="X2383" i="12"/>
  <c r="X2161" i="12"/>
  <c r="X2201" i="12"/>
  <c r="X2212" i="12"/>
  <c r="X2259" i="12"/>
  <c r="X2083" i="12"/>
  <c r="X2223" i="12"/>
  <c r="X2171" i="12"/>
  <c r="X2342" i="12"/>
  <c r="X2309" i="12"/>
  <c r="X2285" i="12"/>
  <c r="X2258" i="12"/>
  <c r="X2370" i="12"/>
  <c r="X2325" i="12"/>
  <c r="X2257" i="12"/>
  <c r="X2264" i="12"/>
  <c r="X2192" i="12"/>
  <c r="X2256" i="12"/>
  <c r="X2210" i="12"/>
  <c r="X2317" i="12"/>
  <c r="X2350" i="12"/>
  <c r="X2281" i="12"/>
  <c r="X2185" i="12"/>
  <c r="X2265" i="12"/>
  <c r="X2217" i="12"/>
  <c r="X2284" i="12"/>
  <c r="X2157" i="12"/>
  <c r="X2086" i="12"/>
  <c r="X2172" i="12"/>
  <c r="X2279" i="12"/>
  <c r="X2233" i="12"/>
  <c r="X2252" i="12"/>
  <c r="X2335" i="12"/>
  <c r="X2306" i="12"/>
  <c r="X2292" i="12"/>
  <c r="X2181" i="12"/>
  <c r="X2179" i="12"/>
  <c r="X2371" i="12"/>
  <c r="X2178" i="12"/>
  <c r="X2263" i="12"/>
  <c r="X2241" i="12"/>
  <c r="X2209" i="12"/>
  <c r="X2236" i="12"/>
  <c r="X2206" i="12"/>
  <c r="X2195" i="12"/>
  <c r="X2261" i="12"/>
  <c r="X2286" i="12"/>
  <c r="X2167" i="12"/>
  <c r="X2154" i="12"/>
  <c r="X2352" i="12"/>
  <c r="X2239" i="12"/>
  <c r="X2237" i="12"/>
  <c r="X2213" i="12"/>
  <c r="X2244" i="12"/>
  <c r="X2232" i="12"/>
  <c r="X2238" i="12"/>
  <c r="X2196" i="12"/>
  <c r="X2276" i="12"/>
  <c r="X2267" i="12"/>
  <c r="X2221" i="12"/>
  <c r="X2071" i="12"/>
  <c r="X2203" i="12"/>
  <c r="X2336" i="12"/>
  <c r="X2385" i="12"/>
  <c r="X2078" i="12"/>
  <c r="X2190" i="12"/>
  <c r="X2255" i="12"/>
  <c r="X2240" i="12"/>
  <c r="X2169" i="12"/>
  <c r="X2297" i="12"/>
  <c r="X2084" i="12"/>
  <c r="X2200" i="12"/>
  <c r="X2235" i="12"/>
  <c r="X2063" i="12"/>
  <c r="X2388" i="12"/>
  <c r="X2289" i="12"/>
  <c r="X2227" i="12"/>
  <c r="X2151" i="12"/>
  <c r="X2184" i="12"/>
  <c r="X2191" i="12"/>
  <c r="X2194" i="12"/>
  <c r="X2250" i="12"/>
  <c r="X2360" i="12"/>
  <c r="X2277" i="12"/>
  <c r="X2354" i="12"/>
  <c r="X2229" i="12"/>
  <c r="X2150" i="12"/>
  <c r="X2322" i="12"/>
  <c r="X2303" i="12"/>
  <c r="X2182" i="12"/>
  <c r="X2103" i="12"/>
  <c r="X2117" i="12"/>
  <c r="X2243" i="12"/>
  <c r="X2180" i="12"/>
  <c r="X2177" i="12"/>
  <c r="X2260" i="12"/>
  <c r="X2176" i="12"/>
  <c r="X2115" i="12"/>
  <c r="X2222" i="12"/>
  <c r="X2004" i="12"/>
  <c r="X1999" i="12"/>
  <c r="X2254" i="12"/>
  <c r="X2282" i="12"/>
  <c r="X2146" i="12"/>
  <c r="X2010" i="12"/>
  <c r="X1955" i="12"/>
  <c r="X2225" i="12"/>
  <c r="X2057" i="12"/>
  <c r="X2159" i="12"/>
  <c r="X2090" i="12"/>
  <c r="X2126" i="12"/>
  <c r="X2089" i="12"/>
  <c r="X2056" i="12"/>
  <c r="X2134" i="12"/>
  <c r="X2137" i="12"/>
  <c r="X2288" i="12"/>
  <c r="X2139" i="12"/>
  <c r="X1968" i="12"/>
  <c r="X2131" i="12"/>
  <c r="X2129" i="12"/>
  <c r="X2166" i="12"/>
  <c r="X2049" i="12"/>
  <c r="X2035" i="12"/>
  <c r="X2104" i="12"/>
  <c r="X2133" i="12"/>
  <c r="X2060" i="12"/>
  <c r="X2054" i="12"/>
  <c r="X2202" i="12"/>
  <c r="X2135" i="12"/>
  <c r="X2136" i="12"/>
  <c r="X2168" i="12"/>
  <c r="X1951" i="12"/>
  <c r="X2119" i="12"/>
  <c r="X1988" i="12"/>
  <c r="X1972" i="12"/>
  <c r="X2247" i="12"/>
  <c r="X2080" i="12"/>
  <c r="X2158" i="12"/>
  <c r="X2029" i="12"/>
  <c r="X2097" i="12"/>
  <c r="X2164" i="12"/>
  <c r="X2061" i="12"/>
  <c r="X2082" i="12"/>
  <c r="X2186" i="12"/>
  <c r="X2123" i="12"/>
  <c r="X2149" i="12"/>
  <c r="X2121" i="12"/>
  <c r="X2142" i="12"/>
  <c r="X2125" i="12"/>
  <c r="X2145" i="12"/>
  <c r="X2088" i="12"/>
  <c r="X2216" i="12"/>
  <c r="X2278" i="12"/>
  <c r="X2242" i="12"/>
  <c r="X2138" i="12"/>
  <c r="X2079" i="12"/>
  <c r="X1949" i="12"/>
  <c r="X2148" i="12"/>
  <c r="X2011" i="12"/>
  <c r="X1978" i="12"/>
  <c r="X2107" i="12"/>
  <c r="X2028" i="12"/>
  <c r="X1952" i="12"/>
  <c r="X2163" i="12"/>
  <c r="X2272" i="12"/>
  <c r="X2120" i="12"/>
  <c r="X2069" i="12"/>
  <c r="X2153" i="12"/>
  <c r="X2075" i="12"/>
  <c r="X2110" i="12"/>
  <c r="X2234" i="12"/>
  <c r="X2101" i="12"/>
  <c r="X2124" i="12"/>
  <c r="X2174" i="12"/>
  <c r="X2188" i="12"/>
  <c r="X2287" i="12"/>
  <c r="X2116" i="12"/>
  <c r="X1987" i="12"/>
  <c r="X2132" i="12"/>
  <c r="X2068" i="12"/>
  <c r="X2280" i="12"/>
  <c r="X2105" i="12"/>
  <c r="X2253" i="12"/>
  <c r="X2211" i="12"/>
  <c r="X2274" i="12"/>
  <c r="X2109" i="12"/>
  <c r="X2076" i="12"/>
  <c r="X2015" i="12"/>
  <c r="X2204" i="12"/>
  <c r="X2038" i="12"/>
  <c r="X2226" i="12"/>
  <c r="X2170" i="12"/>
  <c r="X2214" i="12"/>
  <c r="X2266" i="12"/>
  <c r="X2102" i="12"/>
  <c r="X2067" i="12"/>
  <c r="X2106" i="12"/>
  <c r="X2113" i="12"/>
  <c r="X1991" i="12"/>
  <c r="X1982" i="12"/>
  <c r="X2064" i="12"/>
  <c r="X1930" i="12"/>
  <c r="X2160" i="12"/>
  <c r="X2096" i="12"/>
  <c r="X2091" i="12"/>
  <c r="X2042" i="12"/>
  <c r="X2092" i="12"/>
  <c r="X2100" i="12"/>
  <c r="X2162" i="12"/>
  <c r="X1971" i="12"/>
  <c r="X2098" i="12"/>
  <c r="X2165" i="12"/>
  <c r="X2122" i="12"/>
  <c r="X2040" i="12"/>
  <c r="X1984" i="12"/>
  <c r="X1938" i="12"/>
  <c r="X2007" i="12"/>
  <c r="X1940" i="12"/>
  <c r="X1927" i="12"/>
  <c r="X1853" i="12"/>
  <c r="X2140" i="12"/>
  <c r="X2070" i="12"/>
  <c r="X2023" i="12"/>
  <c r="X2020" i="12"/>
  <c r="X1918" i="12"/>
  <c r="X1962" i="12"/>
  <c r="X2073" i="12"/>
  <c r="X2114" i="12"/>
  <c r="X2156" i="12"/>
  <c r="X2059" i="12"/>
  <c r="X2030" i="12"/>
  <c r="X2055" i="12"/>
  <c r="X1929" i="12"/>
  <c r="X1985" i="12"/>
  <c r="X1916" i="12"/>
  <c r="X1993" i="12"/>
  <c r="X2039" i="12"/>
  <c r="X1981" i="12"/>
  <c r="X2085" i="12"/>
  <c r="X2118" i="12"/>
  <c r="X2095" i="12"/>
  <c r="X2143" i="12"/>
  <c r="X2127" i="12"/>
  <c r="X2043" i="12"/>
  <c r="X1906" i="12"/>
  <c r="X1979" i="12"/>
  <c r="X1883" i="12"/>
  <c r="X2074" i="12"/>
  <c r="X2046" i="12"/>
  <c r="X1860" i="12"/>
  <c r="X1888" i="12"/>
  <c r="X1891" i="12"/>
  <c r="X2012" i="12"/>
  <c r="X2066" i="12"/>
  <c r="X2094" i="12"/>
  <c r="X2051" i="12"/>
  <c r="X2141" i="12"/>
  <c r="X2047" i="12"/>
  <c r="X1924" i="12"/>
  <c r="X2112" i="12"/>
  <c r="X2108" i="12"/>
  <c r="X2099" i="12"/>
  <c r="X2032" i="12"/>
  <c r="X2128" i="12"/>
  <c r="X1975" i="12"/>
  <c r="X1969" i="12"/>
  <c r="X1926" i="12"/>
  <c r="X1990" i="12"/>
  <c r="X2152" i="12"/>
  <c r="X2130" i="12"/>
  <c r="X2077" i="12"/>
  <c r="X2111" i="12"/>
  <c r="X2006" i="12"/>
  <c r="X2147" i="12"/>
  <c r="X2053" i="12"/>
  <c r="X1966" i="12"/>
  <c r="X2081" i="12"/>
  <c r="X1998" i="12"/>
  <c r="X1994" i="12"/>
  <c r="X2003" i="12"/>
  <c r="X2018" i="12"/>
  <c r="X1960" i="12"/>
  <c r="X2024" i="12"/>
  <c r="X2037" i="12"/>
  <c r="X1915" i="12"/>
  <c r="X1946" i="12"/>
  <c r="X2155" i="12"/>
  <c r="X1912" i="12"/>
  <c r="X1920" i="12"/>
  <c r="X1953" i="12"/>
  <c r="X1939" i="12"/>
  <c r="X1948" i="12"/>
  <c r="X1857" i="12"/>
  <c r="X1731" i="12"/>
  <c r="X2022" i="12"/>
  <c r="X1880" i="12"/>
  <c r="X2044" i="12"/>
  <c r="X1904" i="12"/>
  <c r="X2017" i="12"/>
  <c r="X1870" i="12"/>
  <c r="X2034" i="12"/>
  <c r="X1902" i="12"/>
  <c r="X1741" i="12"/>
  <c r="X2033" i="12"/>
  <c r="X1950" i="12"/>
  <c r="X1935" i="12"/>
  <c r="X2041" i="12"/>
  <c r="X2014" i="12"/>
  <c r="X1941" i="12"/>
  <c r="X1937" i="12"/>
  <c r="X2021" i="12"/>
  <c r="X2048" i="12"/>
  <c r="X1875" i="12"/>
  <c r="X1932" i="12"/>
  <c r="X1829" i="12"/>
  <c r="X2008" i="12"/>
  <c r="X2036" i="12"/>
  <c r="X1861" i="12"/>
  <c r="X2013" i="12"/>
  <c r="X2027" i="12"/>
  <c r="X1750" i="12"/>
  <c r="X1944" i="12"/>
  <c r="X1961" i="12"/>
  <c r="X2000" i="12"/>
  <c r="X2031" i="12"/>
  <c r="X1858" i="12"/>
  <c r="X1827" i="12"/>
  <c r="X1842" i="12"/>
  <c r="X1777" i="12"/>
  <c r="X1761" i="12"/>
  <c r="X2065" i="12"/>
  <c r="X2087" i="12"/>
  <c r="X1928" i="12"/>
  <c r="X1866" i="12"/>
  <c r="X2001" i="12"/>
  <c r="X2072" i="12"/>
  <c r="X2144" i="12"/>
  <c r="X1947" i="12"/>
  <c r="X1843" i="12"/>
  <c r="X1970" i="12"/>
  <c r="X1899" i="12"/>
  <c r="X1909" i="12"/>
  <c r="X1977" i="12"/>
  <c r="X1868" i="12"/>
  <c r="X1748" i="12"/>
  <c r="X1959" i="12"/>
  <c r="X2045" i="12"/>
  <c r="X2019" i="12"/>
  <c r="X1964" i="12"/>
  <c r="X2002" i="12"/>
  <c r="X1846" i="12"/>
  <c r="X1989" i="12"/>
  <c r="X1882" i="12"/>
  <c r="X1877" i="12"/>
  <c r="X1859" i="12"/>
  <c r="X1751" i="12"/>
  <c r="X1872" i="12"/>
  <c r="X1919" i="12"/>
  <c r="X2093" i="12"/>
  <c r="X1967" i="12"/>
  <c r="X1997" i="12"/>
  <c r="X1901" i="12"/>
  <c r="X2016" i="12"/>
  <c r="X1995" i="12"/>
  <c r="X2025" i="12"/>
  <c r="X1933" i="12"/>
  <c r="X1986" i="12"/>
  <c r="X1954" i="12"/>
  <c r="X1839" i="12"/>
  <c r="X1963" i="12"/>
  <c r="X1836" i="12"/>
  <c r="X1885" i="12"/>
  <c r="X2026" i="12"/>
  <c r="X1922" i="12"/>
  <c r="X1976" i="12"/>
  <c r="X2052" i="12"/>
  <c r="X2058" i="12"/>
  <c r="X1830" i="12"/>
  <c r="X1980" i="12"/>
  <c r="X1983" i="12"/>
  <c r="X1832" i="12"/>
  <c r="X1996" i="12"/>
  <c r="X1965" i="12"/>
  <c r="X1958" i="12"/>
  <c r="X1873" i="12"/>
  <c r="X1910" i="12"/>
  <c r="X1942" i="12"/>
  <c r="X1821" i="12"/>
  <c r="X1911" i="12"/>
  <c r="X1767" i="12"/>
  <c r="X1812" i="12"/>
  <c r="X1817" i="12"/>
  <c r="X1704" i="12"/>
  <c r="X1805" i="12"/>
  <c r="X1973" i="12"/>
  <c r="X1746" i="12"/>
  <c r="X1802" i="12"/>
  <c r="X1943" i="12"/>
  <c r="X1847" i="12"/>
  <c r="X1765" i="12"/>
  <c r="X1803" i="12"/>
  <c r="X1747" i="12"/>
  <c r="X1736" i="12"/>
  <c r="X1645" i="12"/>
  <c r="X1699" i="12"/>
  <c r="X1992" i="12"/>
  <c r="X1819" i="12"/>
  <c r="X1856" i="12"/>
  <c r="X1851" i="12"/>
  <c r="X1931" i="12"/>
  <c r="X1743" i="12"/>
  <c r="X1849" i="12"/>
  <c r="X1749" i="12"/>
  <c r="X1763" i="12"/>
  <c r="X1893" i="12"/>
  <c r="X1894" i="12"/>
  <c r="X1744" i="12"/>
  <c r="X1889" i="12"/>
  <c r="X1887" i="12"/>
  <c r="X1923" i="12"/>
  <c r="X1913" i="12"/>
  <c r="X1925" i="12"/>
  <c r="X1742" i="12"/>
  <c r="X1809" i="12"/>
  <c r="X1720" i="12"/>
  <c r="X1862" i="12"/>
  <c r="X1841" i="12"/>
  <c r="X1630" i="12"/>
  <c r="X1755" i="12"/>
  <c r="X1705" i="12"/>
  <c r="X1974" i="12"/>
  <c r="X1855" i="12"/>
  <c r="X1833" i="12"/>
  <c r="X1903" i="12"/>
  <c r="X1824" i="12"/>
  <c r="X1896" i="12"/>
  <c r="X1804" i="12"/>
  <c r="X1852" i="12"/>
  <c r="X1813" i="12"/>
  <c r="X1844" i="12"/>
  <c r="X1898" i="12"/>
  <c r="X1848" i="12"/>
  <c r="X1867" i="12"/>
  <c r="X1879" i="12"/>
  <c r="X1617" i="12"/>
  <c r="X1612" i="12"/>
  <c r="X1762" i="12"/>
  <c r="X1831" i="12"/>
  <c r="X1890" i="12"/>
  <c r="X1874" i="12"/>
  <c r="X1876" i="12"/>
  <c r="X1789" i="12"/>
  <c r="X1790" i="12"/>
  <c r="X1884" i="12"/>
  <c r="X1908" i="12"/>
  <c r="X1791" i="12"/>
  <c r="X1694" i="12"/>
  <c r="X2005" i="12"/>
  <c r="X1834" i="12"/>
  <c r="X1905" i="12"/>
  <c r="X1823" i="12"/>
  <c r="X1717" i="12"/>
  <c r="X1718" i="12"/>
  <c r="X1781" i="12"/>
  <c r="X1871" i="12"/>
  <c r="X1724" i="12"/>
  <c r="X1945" i="12"/>
  <c r="X1957" i="12"/>
  <c r="X1808" i="12"/>
  <c r="X1921" i="12"/>
  <c r="X1757" i="12"/>
  <c r="X1835" i="12"/>
  <c r="X1826" i="12"/>
  <c r="X1615" i="12"/>
  <c r="X1666" i="12"/>
  <c r="X1624" i="12"/>
  <c r="X2062" i="12"/>
  <c r="X1956" i="12"/>
  <c r="X2009" i="12"/>
  <c r="X1892" i="12"/>
  <c r="X2050" i="12"/>
  <c r="X1917" i="12"/>
  <c r="X1936" i="12"/>
  <c r="X1934" i="12"/>
  <c r="X1895" i="12"/>
  <c r="X1845" i="12"/>
  <c r="X1838" i="12"/>
  <c r="X1758" i="12"/>
  <c r="X1897" i="12"/>
  <c r="X1794" i="12"/>
  <c r="X1709" i="12"/>
  <c r="X1702" i="12"/>
  <c r="X1785" i="12"/>
  <c r="X1723" i="12"/>
  <c r="X1863" i="12"/>
  <c r="X1775" i="12"/>
  <c r="X1811" i="12"/>
  <c r="X1684" i="12"/>
  <c r="X1797" i="12"/>
  <c r="X1669" i="12"/>
  <c r="X1634" i="12"/>
  <c r="X1678" i="12"/>
  <c r="X1828" i="12"/>
  <c r="X1825" i="12"/>
  <c r="X1900" i="12"/>
  <c r="X1616" i="12"/>
  <c r="X1661" i="12"/>
  <c r="X1706" i="12"/>
  <c r="X1730" i="12"/>
  <c r="X1619" i="12"/>
  <c r="X1689" i="12"/>
  <c r="X1798" i="12"/>
  <c r="X1788" i="12"/>
  <c r="X1690" i="12"/>
  <c r="X1780" i="12"/>
  <c r="X1677" i="12"/>
  <c r="X1759" i="12"/>
  <c r="X1764" i="12"/>
  <c r="X1878" i="12"/>
  <c r="X1726" i="12"/>
  <c r="X1766" i="12"/>
  <c r="X1686" i="12"/>
  <c r="X1639" i="12"/>
  <c r="X1657" i="12"/>
  <c r="X1710" i="12"/>
  <c r="X1729" i="12"/>
  <c r="X1662" i="12"/>
  <c r="X1714" i="12"/>
  <c r="X1814" i="12"/>
  <c r="X1756" i="12"/>
  <c r="X1633" i="12"/>
  <c r="X1754" i="12"/>
  <c r="X1659" i="12"/>
  <c r="X1715" i="12"/>
  <c r="X1672" i="12"/>
  <c r="X1881" i="12"/>
  <c r="X1865" i="12"/>
  <c r="X1914" i="12"/>
  <c r="X1728" i="12"/>
  <c r="X1629" i="12"/>
  <c r="X1727" i="12"/>
  <c r="X1698" i="12"/>
  <c r="X1691" i="12"/>
  <c r="X1793" i="12"/>
  <c r="X1778" i="12"/>
  <c r="X1644" i="12"/>
  <c r="X1670" i="12"/>
  <c r="X1685" i="12"/>
  <c r="X1792" i="12"/>
  <c r="X1608" i="12"/>
  <c r="X1773" i="12"/>
  <c r="X1854" i="12"/>
  <c r="X1784" i="12"/>
  <c r="X1733" i="12"/>
  <c r="X1605" i="12"/>
  <c r="X1820" i="12"/>
  <c r="X1732" i="12"/>
  <c r="X1688" i="12"/>
  <c r="X1753" i="12"/>
  <c r="X1771" i="12"/>
  <c r="X1800" i="12"/>
  <c r="X1776" i="12"/>
  <c r="X1772" i="12"/>
  <c r="X1769" i="12"/>
  <c r="X1719" i="12"/>
  <c r="X1822" i="12"/>
  <c r="X1660" i="12"/>
  <c r="X1907" i="12"/>
  <c r="X1864" i="12"/>
  <c r="X1869" i="12"/>
  <c r="X1638" i="12"/>
  <c r="X1643" i="12"/>
  <c r="X1886" i="12"/>
  <c r="X1816" i="12"/>
  <c r="X1840" i="12"/>
  <c r="X1795" i="12"/>
  <c r="X1738" i="12"/>
  <c r="X1806" i="12"/>
  <c r="X1850" i="12"/>
  <c r="X1625" i="12"/>
  <c r="X1815" i="12"/>
  <c r="X1651" i="12"/>
  <c r="X1801" i="12"/>
  <c r="X1807" i="12"/>
  <c r="X1725" i="12"/>
  <c r="X1649" i="12"/>
  <c r="X1783" i="12"/>
  <c r="X1627" i="12"/>
  <c r="X1779" i="12"/>
  <c r="X1760" i="12"/>
  <c r="X1796" i="12"/>
  <c r="X1675" i="12"/>
  <c r="X1837" i="12"/>
  <c r="X1734" i="12"/>
  <c r="X1768" i="12"/>
  <c r="X1721" i="12"/>
  <c r="X1735" i="12"/>
  <c r="X1782" i="12"/>
  <c r="X1799" i="12"/>
  <c r="X1655" i="12"/>
  <c r="X1635" i="12"/>
  <c r="X1683" i="12"/>
  <c r="X1561" i="12"/>
  <c r="X1682" i="12"/>
  <c r="X1680" i="12"/>
  <c r="X1594" i="12"/>
  <c r="X1621" i="12"/>
  <c r="X1565" i="12"/>
  <c r="X1548" i="12"/>
  <c r="X1770" i="12"/>
  <c r="X1810" i="12"/>
  <c r="X1658" i="12"/>
  <c r="X1498" i="12"/>
  <c r="X1668" i="12"/>
  <c r="X1607" i="12"/>
  <c r="X1708" i="12"/>
  <c r="X1626" i="12"/>
  <c r="X1611" i="12"/>
  <c r="X1557" i="12"/>
  <c r="X1536" i="12"/>
  <c r="X1431" i="12"/>
  <c r="X1722" i="12"/>
  <c r="X1737" i="12"/>
  <c r="X1640" i="12"/>
  <c r="X1696" i="12"/>
  <c r="X1648" i="12"/>
  <c r="X1676" i="12"/>
  <c r="X1522" i="12"/>
  <c r="X1586" i="12"/>
  <c r="X1701" i="12"/>
  <c r="X1503" i="12"/>
  <c r="X1596" i="12"/>
  <c r="X1529" i="12"/>
  <c r="X1427" i="12"/>
  <c r="X1597" i="12"/>
  <c r="X1598" i="12"/>
  <c r="X1564" i="12"/>
  <c r="X1395" i="12"/>
  <c r="X1494" i="12"/>
  <c r="X1541" i="12"/>
  <c r="X1588" i="12"/>
  <c r="X1603" i="12"/>
  <c r="X1429" i="12"/>
  <c r="X1458" i="12"/>
  <c r="X1398" i="12"/>
  <c r="X1674" i="12"/>
  <c r="X1530" i="12"/>
  <c r="X1540" i="12"/>
  <c r="X1637" i="12"/>
  <c r="X1641" i="12"/>
  <c r="X1492" i="12"/>
  <c r="X1713" i="12"/>
  <c r="X1692" i="12"/>
  <c r="X1600" i="12"/>
  <c r="X1679" i="12"/>
  <c r="X1609" i="12"/>
  <c r="X1425" i="12"/>
  <c r="X1556" i="12"/>
  <c r="X1483" i="12"/>
  <c r="X1787" i="12"/>
  <c r="X1745" i="12"/>
  <c r="X1656" i="12"/>
  <c r="X1716" i="12"/>
  <c r="X1663" i="12"/>
  <c r="X1671" i="12"/>
  <c r="X1636" i="12"/>
  <c r="X1517" i="12"/>
  <c r="X1664" i="12"/>
  <c r="X1382" i="12"/>
  <c r="X1511" i="12"/>
  <c r="X1786" i="12"/>
  <c r="X1618" i="12"/>
  <c r="X1700" i="12"/>
  <c r="X1585" i="12"/>
  <c r="X1642" i="12"/>
  <c r="X1525" i="12"/>
  <c r="X1533" i="12"/>
  <c r="X1513" i="12"/>
  <c r="X1549" i="12"/>
  <c r="X1654" i="12"/>
  <c r="X1519" i="12"/>
  <c r="X1579" i="12"/>
  <c r="X1563" i="12"/>
  <c r="X1518" i="12"/>
  <c r="X1552" i="12"/>
  <c r="X1420" i="12"/>
  <c r="X1516" i="12"/>
  <c r="X1510" i="12"/>
  <c r="X1818" i="12"/>
  <c r="X1681" i="12"/>
  <c r="X1595" i="12"/>
  <c r="X1693" i="12"/>
  <c r="X1569" i="12"/>
  <c r="X1591" i="12"/>
  <c r="X1623" i="12"/>
  <c r="X1646" i="12"/>
  <c r="X1544" i="12"/>
  <c r="X1550" i="12"/>
  <c r="X1574" i="12"/>
  <c r="X1493" i="12"/>
  <c r="X1535" i="12"/>
  <c r="X1697" i="12"/>
  <c r="X1620" i="12"/>
  <c r="X1497" i="12"/>
  <c r="X1538" i="12"/>
  <c r="X1572" i="12"/>
  <c r="X1475" i="12"/>
  <c r="X1375" i="12"/>
  <c r="X1462" i="12"/>
  <c r="X1418" i="12"/>
  <c r="X1371" i="12"/>
  <c r="X1504" i="12"/>
  <c r="X1384" i="12"/>
  <c r="X1604" i="12"/>
  <c r="X1500" i="12"/>
  <c r="X1577" i="12"/>
  <c r="X1526" i="12"/>
  <c r="X1632" i="12"/>
  <c r="X1653" i="12"/>
  <c r="X1622" i="12"/>
  <c r="X1512" i="12"/>
  <c r="X1610" i="12"/>
  <c r="X1391" i="12"/>
  <c r="X1514" i="12"/>
  <c r="X1415" i="12"/>
  <c r="X1456" i="12"/>
  <c r="X1739" i="12"/>
  <c r="X1712" i="12"/>
  <c r="X1551" i="12"/>
  <c r="X1602" i="12"/>
  <c r="X1650" i="12"/>
  <c r="X1496" i="12"/>
  <c r="X1408" i="12"/>
  <c r="X1532" i="12"/>
  <c r="X1471" i="12"/>
  <c r="X1414" i="12"/>
  <c r="X1407" i="12"/>
  <c r="X1587" i="12"/>
  <c r="X1599" i="12"/>
  <c r="X1673" i="12"/>
  <c r="X1711" i="12"/>
  <c r="X1606" i="12"/>
  <c r="X1703" i="12"/>
  <c r="X1488" i="12"/>
  <c r="X1506" i="12"/>
  <c r="X1707" i="12"/>
  <c r="X1567" i="12"/>
  <c r="X1486" i="12"/>
  <c r="X1487" i="12"/>
  <c r="X1589" i="12"/>
  <c r="X1570" i="12"/>
  <c r="X1534" i="12"/>
  <c r="X1613" i="12"/>
  <c r="X1665" i="12"/>
  <c r="X1461" i="12"/>
  <c r="X1469" i="12"/>
  <c r="X1453" i="12"/>
  <c r="X1559" i="12"/>
  <c r="X1562" i="12"/>
  <c r="X1590" i="12"/>
  <c r="X1553" i="12"/>
  <c r="X1614" i="12"/>
  <c r="X1524" i="12"/>
  <c r="X1537" i="12"/>
  <c r="X1584" i="12"/>
  <c r="X1631" i="12"/>
  <c r="X1652" i="12"/>
  <c r="X1774" i="12"/>
  <c r="X1740" i="12"/>
  <c r="X1752" i="12"/>
  <c r="X1543" i="12"/>
  <c r="X1667" i="12"/>
  <c r="X1566" i="12"/>
  <c r="X1554" i="12"/>
  <c r="X1695" i="12"/>
  <c r="X1581" i="12"/>
  <c r="X1547" i="12"/>
  <c r="X1687" i="12"/>
  <c r="X1539" i="12"/>
  <c r="X1573" i="12"/>
  <c r="X1463" i="12"/>
  <c r="X1481" i="12"/>
  <c r="X1439" i="12"/>
  <c r="X1422" i="12"/>
  <c r="X1647" i="12"/>
  <c r="X1495" i="12"/>
  <c r="X1509" i="12"/>
  <c r="X1628" i="12"/>
  <c r="X1593" i="12"/>
  <c r="X1507" i="12"/>
  <c r="X1397" i="12"/>
  <c r="X1542" i="12"/>
  <c r="X1444" i="12"/>
  <c r="X1441" i="12"/>
  <c r="X1465" i="12"/>
  <c r="X1558" i="12"/>
  <c r="X1477" i="12"/>
  <c r="X1473" i="12"/>
  <c r="X1467" i="12"/>
  <c r="X1438" i="12"/>
  <c r="X1317" i="12"/>
  <c r="X1295" i="12"/>
  <c r="X1394" i="12"/>
  <c r="X1474" i="12"/>
  <c r="X1341" i="12"/>
  <c r="X1575" i="12"/>
  <c r="X1404" i="12"/>
  <c r="X1449" i="12"/>
  <c r="X1578" i="12"/>
  <c r="X1464" i="12"/>
  <c r="X1417" i="12"/>
  <c r="X1352" i="12"/>
  <c r="X1364" i="12"/>
  <c r="X1389" i="12"/>
  <c r="X1387" i="12"/>
  <c r="X1443" i="12"/>
  <c r="X1312" i="12"/>
  <c r="X1400" i="12"/>
  <c r="X1303" i="12"/>
  <c r="X1151" i="12"/>
  <c r="X1356" i="12"/>
  <c r="X1298" i="12"/>
  <c r="X1521" i="12"/>
  <c r="X1432" i="12"/>
  <c r="X1501" i="12"/>
  <c r="X1411" i="12"/>
  <c r="X1300" i="12"/>
  <c r="X1393" i="12"/>
  <c r="X1251" i="12"/>
  <c r="X1235" i="12"/>
  <c r="X1274" i="12"/>
  <c r="X1472" i="12"/>
  <c r="X1386" i="12"/>
  <c r="X1381" i="12"/>
  <c r="X1372" i="12"/>
  <c r="X1560" i="12"/>
  <c r="X1457" i="12"/>
  <c r="X1546" i="12"/>
  <c r="X1424" i="12"/>
  <c r="X1232" i="12"/>
  <c r="X1263" i="12"/>
  <c r="X1323" i="12"/>
  <c r="X1383" i="12"/>
  <c r="X1291" i="12"/>
  <c r="X1482" i="12"/>
  <c r="X1437" i="12"/>
  <c r="X1390" i="12"/>
  <c r="X1321" i="12"/>
  <c r="X1316" i="12"/>
  <c r="X1230" i="12"/>
  <c r="X1347" i="12"/>
  <c r="X1582" i="12"/>
  <c r="X1423" i="12"/>
  <c r="X1379" i="12"/>
  <c r="X1325" i="12"/>
  <c r="X1376" i="12"/>
  <c r="X1299" i="12"/>
  <c r="X1292" i="12"/>
  <c r="X1479" i="12"/>
  <c r="X1250" i="12"/>
  <c r="X1396" i="12"/>
  <c r="X1454" i="12"/>
  <c r="X1466" i="12"/>
  <c r="X1470" i="12"/>
  <c r="X1301" i="12"/>
  <c r="X1266" i="12"/>
  <c r="X1358" i="12"/>
  <c r="X1259" i="12"/>
  <c r="X1100" i="12"/>
  <c r="X1311" i="12"/>
  <c r="X1369" i="12"/>
  <c r="X1571" i="12"/>
  <c r="X1531" i="12"/>
  <c r="X1545" i="12"/>
  <c r="X1320" i="12"/>
  <c r="X1237" i="12"/>
  <c r="X1286" i="12"/>
  <c r="X1378" i="12"/>
  <c r="X1332" i="12"/>
  <c r="X1360" i="12"/>
  <c r="X1380" i="12"/>
  <c r="X1350" i="12"/>
  <c r="X1450" i="12"/>
  <c r="X1434" i="12"/>
  <c r="X1490" i="12"/>
  <c r="X1337" i="12"/>
  <c r="X1363" i="12"/>
  <c r="X1271" i="12"/>
  <c r="X1262" i="12"/>
  <c r="X1374" i="12"/>
  <c r="X1289" i="12"/>
  <c r="X1283" i="12"/>
  <c r="X1278" i="12"/>
  <c r="X1370" i="12"/>
  <c r="X1305" i="12"/>
  <c r="X1373" i="12"/>
  <c r="X1413" i="12"/>
  <c r="X1401" i="12"/>
  <c r="X1430" i="12"/>
  <c r="X1290" i="12"/>
  <c r="X1403" i="12"/>
  <c r="X1353" i="12"/>
  <c r="X1480" i="12"/>
  <c r="X1452" i="12"/>
  <c r="X1096" i="12"/>
  <c r="X1280" i="12"/>
  <c r="X1192" i="12"/>
  <c r="X1330" i="12"/>
  <c r="X1515" i="12"/>
  <c r="X1310" i="12"/>
  <c r="X1336" i="12"/>
  <c r="X1307" i="12"/>
  <c r="X1257" i="12"/>
  <c r="X1260" i="12"/>
  <c r="X1355" i="12"/>
  <c r="X1377" i="12"/>
  <c r="X1233" i="12"/>
  <c r="X1576" i="12"/>
  <c r="X1528" i="12"/>
  <c r="X1416" i="12"/>
  <c r="X1459" i="12"/>
  <c r="X1282" i="12"/>
  <c r="X1405" i="12"/>
  <c r="X1318" i="12"/>
  <c r="X1258" i="12"/>
  <c r="X1476" i="12"/>
  <c r="X1447" i="12"/>
  <c r="X1335" i="12"/>
  <c r="X1333" i="12"/>
  <c r="X1433" i="12"/>
  <c r="X1485" i="12"/>
  <c r="X1583" i="12"/>
  <c r="X1421" i="12"/>
  <c r="X1409" i="12"/>
  <c r="X1392" i="12"/>
  <c r="X1253" i="12"/>
  <c r="X1276" i="12"/>
  <c r="X1287" i="12"/>
  <c r="X1435" i="12"/>
  <c r="X1314" i="12"/>
  <c r="X1238" i="12"/>
  <c r="X1440" i="12"/>
  <c r="X1121" i="12"/>
  <c r="X1079" i="12"/>
  <c r="X1308" i="12"/>
  <c r="X1149" i="12"/>
  <c r="X1140" i="12"/>
  <c r="X1527" i="12"/>
  <c r="X1523" i="12"/>
  <c r="X1448" i="12"/>
  <c r="X1508" i="12"/>
  <c r="X1277" i="12"/>
  <c r="X1296" i="12"/>
  <c r="X1241" i="12"/>
  <c r="X1468" i="12"/>
  <c r="X1248" i="12"/>
  <c r="X1351" i="12"/>
  <c r="X1247" i="12"/>
  <c r="X1354" i="12"/>
  <c r="X1203" i="12"/>
  <c r="X1385" i="12"/>
  <c r="X1489" i="12"/>
  <c r="X1419" i="12"/>
  <c r="X1520" i="12"/>
  <c r="X1601" i="12"/>
  <c r="X1388" i="12"/>
  <c r="X1244" i="12"/>
  <c r="X1269" i="12"/>
  <c r="X1442" i="12"/>
  <c r="X1412" i="12"/>
  <c r="X1505" i="12"/>
  <c r="X1399" i="12"/>
  <c r="X1410" i="12"/>
  <c r="X1592" i="12"/>
  <c r="X1491" i="12"/>
  <c r="X1445" i="12"/>
  <c r="X1428" i="12"/>
  <c r="X1478" i="12"/>
  <c r="X1229" i="12"/>
  <c r="X1426" i="12"/>
  <c r="X1460" i="12"/>
  <c r="X1402" i="12"/>
  <c r="X1451" i="12"/>
  <c r="X1568" i="12"/>
  <c r="X1555" i="12"/>
  <c r="X1502" i="12"/>
  <c r="X1499" i="12"/>
  <c r="X1580" i="12"/>
  <c r="X1367" i="12"/>
  <c r="X1327" i="12"/>
  <c r="X1313" i="12"/>
  <c r="X1254" i="12"/>
  <c r="X1436" i="12"/>
  <c r="X1484" i="12"/>
  <c r="X1334" i="12"/>
  <c r="X1406" i="12"/>
  <c r="X1446" i="12"/>
  <c r="X1231" i="12"/>
  <c r="X1342" i="12"/>
  <c r="X1016" i="12"/>
  <c r="X1048" i="12"/>
  <c r="X1104" i="12"/>
  <c r="X1306" i="12"/>
  <c r="X1243" i="12"/>
  <c r="X1368" i="12"/>
  <c r="X1132" i="12"/>
  <c r="X1322" i="12"/>
  <c r="X1349" i="12"/>
  <c r="X1361" i="12"/>
  <c r="X1084" i="12"/>
  <c r="X1173" i="12"/>
  <c r="X1207" i="12"/>
  <c r="X1270" i="12"/>
  <c r="X1062" i="12"/>
  <c r="X1331" i="12"/>
  <c r="X1080" i="12"/>
  <c r="X1216" i="12"/>
  <c r="X1223" i="12"/>
  <c r="X1087" i="12"/>
  <c r="X1176" i="12"/>
  <c r="X1198" i="12"/>
  <c r="X1036" i="12"/>
  <c r="X1073" i="12"/>
  <c r="X1038" i="12"/>
  <c r="X1242" i="12"/>
  <c r="X1154" i="12"/>
  <c r="X1092" i="12"/>
  <c r="X1155" i="12"/>
  <c r="X1078" i="12"/>
  <c r="X1212" i="12"/>
  <c r="X1252" i="12"/>
  <c r="X1326" i="12"/>
  <c r="X1215" i="12"/>
  <c r="X1256" i="12"/>
  <c r="X1205" i="12"/>
  <c r="X1025" i="12"/>
  <c r="X1185" i="12"/>
  <c r="X1201" i="12"/>
  <c r="X1067" i="12"/>
  <c r="X1102" i="12"/>
  <c r="X931" i="12"/>
  <c r="X961" i="12"/>
  <c r="X1046" i="12"/>
  <c r="X1029" i="12"/>
  <c r="X964" i="12"/>
  <c r="X1094" i="12"/>
  <c r="X1005" i="12"/>
  <c r="X930" i="12"/>
  <c r="X1018" i="12"/>
  <c r="X1345" i="12"/>
  <c r="X1329" i="12"/>
  <c r="X1197" i="12"/>
  <c r="X1265" i="12"/>
  <c r="X1191" i="12"/>
  <c r="X1069" i="12"/>
  <c r="X1166" i="12"/>
  <c r="X1171" i="12"/>
  <c r="X1213" i="12"/>
  <c r="X1209" i="12"/>
  <c r="X1011" i="12"/>
  <c r="X921" i="12"/>
  <c r="X1455" i="12"/>
  <c r="X1275" i="12"/>
  <c r="X1255" i="12"/>
  <c r="X1348" i="12"/>
  <c r="X1050" i="12"/>
  <c r="X1343" i="12"/>
  <c r="X1162" i="12"/>
  <c r="X1082" i="12"/>
  <c r="X1115" i="12"/>
  <c r="X1052" i="12"/>
  <c r="X1141" i="12"/>
  <c r="X1026" i="12"/>
  <c r="X1081" i="12"/>
  <c r="X1061" i="12"/>
  <c r="X1150" i="12"/>
  <c r="X1183" i="12"/>
  <c r="X1060" i="12"/>
  <c r="X1365" i="12"/>
  <c r="X1245" i="12"/>
  <c r="X1268" i="12"/>
  <c r="X1114" i="12"/>
  <c r="X1224" i="12"/>
  <c r="X1234" i="12"/>
  <c r="X1227" i="12"/>
  <c r="X1225" i="12"/>
  <c r="X1108" i="12"/>
  <c r="X971" i="12"/>
  <c r="X987" i="12"/>
  <c r="X1090" i="12"/>
  <c r="X1309" i="12"/>
  <c r="X1160" i="12"/>
  <c r="X1056" i="12"/>
  <c r="X1165" i="12"/>
  <c r="X1273" i="12"/>
  <c r="X1186" i="12"/>
  <c r="X1072" i="12"/>
  <c r="X1222" i="12"/>
  <c r="X1146" i="12"/>
  <c r="X1180" i="12"/>
  <c r="X1267" i="12"/>
  <c r="X1058" i="12"/>
  <c r="X1053" i="12"/>
  <c r="X1346" i="12"/>
  <c r="X1063" i="12"/>
  <c r="X1196" i="12"/>
  <c r="X1076" i="12"/>
  <c r="X1097" i="12"/>
  <c r="X1095" i="12"/>
  <c r="X1177" i="12"/>
  <c r="X1030" i="12"/>
  <c r="X1145" i="12"/>
  <c r="X1169" i="12"/>
  <c r="X1189" i="12"/>
  <c r="X1288" i="12"/>
  <c r="X1131" i="12"/>
  <c r="X1035" i="12"/>
  <c r="X932" i="12"/>
  <c r="X956" i="12"/>
  <c r="X998" i="12"/>
  <c r="X1068" i="12"/>
  <c r="X997" i="12"/>
  <c r="X1339" i="12"/>
  <c r="X1051" i="12"/>
  <c r="X1187" i="12"/>
  <c r="X1344" i="12"/>
  <c r="X1226" i="12"/>
  <c r="X1039" i="12"/>
  <c r="X1085" i="12"/>
  <c r="X1093" i="12"/>
  <c r="X1113" i="12"/>
  <c r="X1178" i="12"/>
  <c r="X1359" i="12"/>
  <c r="X1324" i="12"/>
  <c r="X1033" i="12"/>
  <c r="X1181" i="12"/>
  <c r="X1261" i="12"/>
  <c r="X1124" i="12"/>
  <c r="X1130" i="12"/>
  <c r="X1206" i="12"/>
  <c r="X1190" i="12"/>
  <c r="X1144" i="12"/>
  <c r="X1034" i="12"/>
  <c r="X1007" i="12"/>
  <c r="X1022" i="12"/>
  <c r="X1012" i="12"/>
  <c r="X1338" i="12"/>
  <c r="X1315" i="12"/>
  <c r="X1220" i="12"/>
  <c r="X1037" i="12"/>
  <c r="X1279" i="12"/>
  <c r="X1125" i="12"/>
  <c r="X1057" i="12"/>
  <c r="X1024" i="12"/>
  <c r="X1023" i="12"/>
  <c r="X1142" i="12"/>
  <c r="X1040" i="12"/>
  <c r="X1156" i="12"/>
  <c r="X1017" i="12"/>
  <c r="X1147" i="12"/>
  <c r="X1157" i="12"/>
  <c r="X1272" i="12"/>
  <c r="X1366" i="12"/>
  <c r="X1014" i="12"/>
  <c r="X1297" i="12"/>
  <c r="X1319" i="12"/>
  <c r="X1210" i="12"/>
  <c r="X1152" i="12"/>
  <c r="X1163" i="12"/>
  <c r="X1218" i="12"/>
  <c r="X1174" i="12"/>
  <c r="X1021" i="12"/>
  <c r="X1208" i="12"/>
  <c r="X1357" i="12"/>
  <c r="X1304" i="12"/>
  <c r="X1246" i="12"/>
  <c r="X1294" i="12"/>
  <c r="X1127" i="12"/>
  <c r="X1071" i="12"/>
  <c r="X1027" i="12"/>
  <c r="X1204" i="12"/>
  <c r="X1211" i="12"/>
  <c r="X1137" i="12"/>
  <c r="X1089" i="12"/>
  <c r="X1159" i="12"/>
  <c r="X922" i="12"/>
  <c r="X1168" i="12"/>
  <c r="X1285" i="12"/>
  <c r="X1239" i="12"/>
  <c r="X1161" i="12"/>
  <c r="X1362" i="12"/>
  <c r="X1070" i="12"/>
  <c r="X1032" i="12"/>
  <c r="X1281" i="12"/>
  <c r="X1236" i="12"/>
  <c r="X1302" i="12"/>
  <c r="X1009" i="12"/>
  <c r="X1179" i="12"/>
  <c r="X1010" i="12"/>
  <c r="X1133" i="12"/>
  <c r="X1153" i="12"/>
  <c r="X1139" i="12"/>
  <c r="X1264" i="12"/>
  <c r="X1249" i="12"/>
  <c r="X1182" i="12"/>
  <c r="X1228" i="12"/>
  <c r="X1284" i="12"/>
  <c r="X1172" i="12"/>
  <c r="X1086" i="12"/>
  <c r="X1111" i="12"/>
  <c r="X1098" i="12"/>
  <c r="X1077" i="12"/>
  <c r="X1112" i="12"/>
  <c r="X1340" i="12"/>
  <c r="X1042" i="12"/>
  <c r="X1193" i="12"/>
  <c r="X981" i="12"/>
  <c r="X1136" i="12"/>
  <c r="X972" i="12"/>
  <c r="X1129" i="12"/>
  <c r="X1194" i="12"/>
  <c r="X1047" i="12"/>
  <c r="X940" i="12"/>
  <c r="X1054" i="12"/>
  <c r="X1328" i="12"/>
  <c r="X1123" i="12"/>
  <c r="X1202" i="12"/>
  <c r="X1240" i="12"/>
  <c r="X1195" i="12"/>
  <c r="X1043" i="12"/>
  <c r="X1134" i="12"/>
  <c r="X1075" i="12"/>
  <c r="X1143" i="12"/>
  <c r="X952" i="12"/>
  <c r="X974" i="12"/>
  <c r="X1015" i="12"/>
  <c r="X1128" i="12"/>
  <c r="X945" i="12"/>
  <c r="X980" i="12"/>
  <c r="X995" i="12"/>
  <c r="X934" i="12"/>
  <c r="X1118" i="12"/>
  <c r="X954" i="12"/>
  <c r="X923" i="12"/>
  <c r="X863" i="12"/>
  <c r="X1019" i="12"/>
  <c r="X984" i="12"/>
  <c r="X1117" i="12"/>
  <c r="X1116" i="12"/>
  <c r="X1122" i="12"/>
  <c r="X1184" i="12"/>
  <c r="X767" i="12"/>
  <c r="X733" i="12"/>
  <c r="X766" i="12"/>
  <c r="X739" i="12"/>
  <c r="X828" i="12"/>
  <c r="X869" i="12"/>
  <c r="X853" i="12"/>
  <c r="X771" i="12"/>
  <c r="X702" i="12"/>
  <c r="X814" i="12"/>
  <c r="X1164" i="12"/>
  <c r="X1101" i="12"/>
  <c r="X1293" i="12"/>
  <c r="X1001" i="12"/>
  <c r="X982" i="12"/>
  <c r="X811" i="12"/>
  <c r="X908" i="12"/>
  <c r="X729" i="12"/>
  <c r="X806" i="12"/>
  <c r="X816" i="12"/>
  <c r="X1105" i="12"/>
  <c r="X920" i="12"/>
  <c r="X1064" i="12"/>
  <c r="X882" i="12"/>
  <c r="X868" i="12"/>
  <c r="X947" i="12"/>
  <c r="X831" i="12"/>
  <c r="X1103" i="12"/>
  <c r="X1175" i="12"/>
  <c r="X983" i="12"/>
  <c r="X958" i="12"/>
  <c r="X959" i="12"/>
  <c r="X1002" i="12"/>
  <c r="X844" i="12"/>
  <c r="X871" i="12"/>
  <c r="X812" i="12"/>
  <c r="X1120" i="12"/>
  <c r="X1008" i="12"/>
  <c r="X1199" i="12"/>
  <c r="X1214" i="12"/>
  <c r="X1148" i="12"/>
  <c r="X1200" i="12"/>
  <c r="X968" i="12"/>
  <c r="X969" i="12"/>
  <c r="X951" i="12"/>
  <c r="X955" i="12"/>
  <c r="X1020" i="12"/>
  <c r="X936" i="12"/>
  <c r="X804" i="12"/>
  <c r="X743" i="12"/>
  <c r="X1188" i="12"/>
  <c r="X1044" i="12"/>
  <c r="X944" i="12"/>
  <c r="X977" i="12"/>
  <c r="X864" i="12"/>
  <c r="X879" i="12"/>
  <c r="X919" i="12"/>
  <c r="X886" i="12"/>
  <c r="X861" i="12"/>
  <c r="X1091" i="12"/>
  <c r="X1107" i="12"/>
  <c r="X1221" i="12"/>
  <c r="X999" i="12"/>
  <c r="X960" i="12"/>
  <c r="X950" i="12"/>
  <c r="X953" i="12"/>
  <c r="X1219" i="12"/>
  <c r="X1004" i="12"/>
  <c r="X963" i="12"/>
  <c r="X1158" i="12"/>
  <c r="X1065" i="12"/>
  <c r="X938" i="12"/>
  <c r="X978" i="12"/>
  <c r="X926" i="12"/>
  <c r="X993" i="12"/>
  <c r="X888" i="12"/>
  <c r="X846" i="12"/>
  <c r="X890" i="12"/>
  <c r="X836" i="12"/>
  <c r="X1109" i="12"/>
  <c r="X1088" i="12"/>
  <c r="X1059" i="12"/>
  <c r="X985" i="12"/>
  <c r="X967" i="12"/>
  <c r="X1031" i="12"/>
  <c r="X1138" i="12"/>
  <c r="X1006" i="12"/>
  <c r="X957" i="12"/>
  <c r="X990" i="12"/>
  <c r="X833" i="12"/>
  <c r="X768" i="12"/>
  <c r="X787" i="12"/>
  <c r="X917" i="12"/>
  <c r="X770" i="12"/>
  <c r="X772" i="12"/>
  <c r="X824" i="12"/>
  <c r="X782" i="12"/>
  <c r="X1028" i="12"/>
  <c r="X1126" i="12"/>
  <c r="X1099" i="12"/>
  <c r="X946" i="12"/>
  <c r="X1074" i="12"/>
  <c r="X975" i="12"/>
  <c r="X996" i="12"/>
  <c r="X948" i="12"/>
  <c r="X849" i="12"/>
  <c r="X784" i="12"/>
  <c r="X848" i="12"/>
  <c r="X909" i="12"/>
  <c r="X877" i="12"/>
  <c r="X754" i="12"/>
  <c r="X785" i="12"/>
  <c r="X854" i="12"/>
  <c r="X714" i="12"/>
  <c r="X902" i="12"/>
  <c r="X1106" i="12"/>
  <c r="X1119" i="12"/>
  <c r="X1045" i="12"/>
  <c r="X1217" i="12"/>
  <c r="X991" i="12"/>
  <c r="X901" i="12"/>
  <c r="X915" i="12"/>
  <c r="X1049" i="12"/>
  <c r="X1003" i="12"/>
  <c r="X970" i="12"/>
  <c r="X992" i="12"/>
  <c r="X764" i="12"/>
  <c r="X707" i="12"/>
  <c r="X783" i="12"/>
  <c r="X799" i="12"/>
  <c r="X761" i="12"/>
  <c r="X825" i="12"/>
  <c r="X912" i="12"/>
  <c r="X809" i="12"/>
  <c r="X900" i="12"/>
  <c r="X725" i="12"/>
  <c r="X792" i="12"/>
  <c r="X798" i="12"/>
  <c r="X1041" i="12"/>
  <c r="X1135" i="12"/>
  <c r="X1013" i="12"/>
  <c r="X1170" i="12"/>
  <c r="X994" i="12"/>
  <c r="X1167" i="12"/>
  <c r="X988" i="12"/>
  <c r="X986" i="12"/>
  <c r="X1066" i="12"/>
  <c r="X941" i="12"/>
  <c r="X949" i="12"/>
  <c r="X965" i="12"/>
  <c r="X933" i="12"/>
  <c r="X775" i="12"/>
  <c r="X937" i="12"/>
  <c r="X973" i="12"/>
  <c r="X867" i="12"/>
  <c r="X839" i="12"/>
  <c r="X925" i="12"/>
  <c r="X760" i="12"/>
  <c r="X1055" i="12"/>
  <c r="X966" i="12"/>
  <c r="X989" i="12"/>
  <c r="X962" i="12"/>
  <c r="X1110" i="12"/>
  <c r="X942" i="12"/>
  <c r="X711" i="12"/>
  <c r="X856" i="12"/>
  <c r="X827" i="12"/>
  <c r="X719" i="12"/>
  <c r="X893" i="12"/>
  <c r="X897" i="12"/>
  <c r="X718" i="12"/>
  <c r="X884" i="12"/>
  <c r="X834" i="12"/>
  <c r="X876" i="12"/>
  <c r="X731" i="12"/>
  <c r="X895" i="12"/>
  <c r="X910" i="12"/>
  <c r="X838" i="12"/>
  <c r="X907" i="12"/>
  <c r="X976" i="12"/>
  <c r="X779" i="12"/>
  <c r="X807" i="12"/>
  <c r="X697" i="12"/>
  <c r="X619" i="12"/>
  <c r="X616" i="12"/>
  <c r="X530" i="12"/>
  <c r="X712" i="12"/>
  <c r="X604" i="12"/>
  <c r="X822" i="12"/>
  <c r="X586" i="12"/>
  <c r="X661" i="12"/>
  <c r="X540" i="12"/>
  <c r="X703" i="12"/>
  <c r="X683" i="12"/>
  <c r="X577" i="12"/>
  <c r="X658" i="12"/>
  <c r="X776" i="12"/>
  <c r="X549" i="12"/>
  <c r="X751" i="12"/>
  <c r="X928" i="12"/>
  <c r="X823" i="12"/>
  <c r="X821" i="12"/>
  <c r="X795" i="12"/>
  <c r="X875" i="12"/>
  <c r="X881" i="12"/>
  <c r="X883" i="12"/>
  <c r="X1000" i="12"/>
  <c r="X943" i="12"/>
  <c r="X808" i="12"/>
  <c r="X788" i="12"/>
  <c r="X736" i="12"/>
  <c r="X730" i="12"/>
  <c r="X817" i="12"/>
  <c r="X698" i="12"/>
  <c r="X790" i="12"/>
  <c r="X592" i="12"/>
  <c r="X866" i="12"/>
  <c r="X773" i="12"/>
  <c r="X715" i="12"/>
  <c r="X859" i="12"/>
  <c r="X860" i="12"/>
  <c r="X904" i="12"/>
  <c r="X777" i="12"/>
  <c r="X793" i="12"/>
  <c r="X911" i="12"/>
  <c r="X857" i="12"/>
  <c r="X742" i="12"/>
  <c r="X752" i="12"/>
  <c r="X724" i="12"/>
  <c r="X570" i="12"/>
  <c r="X852" i="12"/>
  <c r="X778" i="12"/>
  <c r="X713" i="12"/>
  <c r="X815" i="12"/>
  <c r="X887" i="12"/>
  <c r="X680" i="12"/>
  <c r="X662" i="12"/>
  <c r="X541" i="12"/>
  <c r="X593" i="12"/>
  <c r="X501" i="12"/>
  <c r="X608" i="12"/>
  <c r="X635" i="12"/>
  <c r="X858" i="12"/>
  <c r="X797" i="12"/>
  <c r="X765" i="12"/>
  <c r="X865" i="12"/>
  <c r="X914" i="12"/>
  <c r="X587" i="12"/>
  <c r="X659" i="12"/>
  <c r="X720" i="12"/>
  <c r="X835" i="12"/>
  <c r="X666" i="12"/>
  <c r="X601" i="12"/>
  <c r="X505" i="12"/>
  <c r="X558" i="12"/>
  <c r="X551" i="12"/>
  <c r="X573" i="12"/>
  <c r="X709" i="12"/>
  <c r="X623" i="12"/>
  <c r="X748" i="12"/>
  <c r="X820" i="12"/>
  <c r="X774" i="12"/>
  <c r="X710" i="12"/>
  <c r="X723" i="12"/>
  <c r="X894" i="12"/>
  <c r="X903" i="12"/>
  <c r="X1083" i="12"/>
  <c r="X747" i="12"/>
  <c r="X706" i="12"/>
  <c r="X732" i="12"/>
  <c r="X734" i="12"/>
  <c r="X794" i="12"/>
  <c r="X840" i="12"/>
  <c r="X842" i="12"/>
  <c r="X892" i="12"/>
  <c r="X721" i="12"/>
  <c r="X845" i="12"/>
  <c r="X527" i="12"/>
  <c r="X873" i="12"/>
  <c r="X756" i="12"/>
  <c r="X737" i="12"/>
  <c r="X708" i="12"/>
  <c r="X796" i="12"/>
  <c r="X918" i="12"/>
  <c r="X717" i="12"/>
  <c r="X906" i="12"/>
  <c r="X675" i="12"/>
  <c r="X769" i="12"/>
  <c r="X924" i="12"/>
  <c r="X677" i="12"/>
  <c r="X862" i="12"/>
  <c r="X878" i="12"/>
  <c r="X829" i="12"/>
  <c r="X979" i="12"/>
  <c r="X830" i="12"/>
  <c r="X762" i="12"/>
  <c r="X870" i="12"/>
  <c r="X847" i="12"/>
  <c r="X889" i="12"/>
  <c r="X727" i="12"/>
  <c r="X805" i="12"/>
  <c r="X935" i="12"/>
  <c r="X927" i="12"/>
  <c r="X819" i="12"/>
  <c r="X667" i="12"/>
  <c r="X639" i="12"/>
  <c r="X939" i="12"/>
  <c r="X627" i="12"/>
  <c r="X757" i="12"/>
  <c r="X595" i="12"/>
  <c r="X566" i="12"/>
  <c r="X613" i="12"/>
  <c r="X555" i="12"/>
  <c r="X726" i="12"/>
  <c r="X759" i="12"/>
  <c r="X874" i="12"/>
  <c r="X872" i="12"/>
  <c r="X916" i="12"/>
  <c r="X880" i="12"/>
  <c r="X899" i="12"/>
  <c r="X513" i="12"/>
  <c r="X678" i="12"/>
  <c r="X832" i="12"/>
  <c r="X672" i="12"/>
  <c r="X625" i="12"/>
  <c r="X688" i="12"/>
  <c r="X560" i="12"/>
  <c r="X745" i="12"/>
  <c r="X750" i="12"/>
  <c r="X780" i="12"/>
  <c r="X850" i="12"/>
  <c r="X728" i="12"/>
  <c r="X722" i="12"/>
  <c r="X813" i="12"/>
  <c r="X791" i="12"/>
  <c r="X740" i="12"/>
  <c r="X670" i="12"/>
  <c r="X542" i="12"/>
  <c r="X738" i="12"/>
  <c r="X532" i="12"/>
  <c r="X686" i="12"/>
  <c r="X610" i="12"/>
  <c r="X572" i="12"/>
  <c r="X663" i="12"/>
  <c r="X525" i="12"/>
  <c r="X763" i="12"/>
  <c r="X855" i="12"/>
  <c r="X818" i="12"/>
  <c r="X851" i="12"/>
  <c r="X891" i="12"/>
  <c r="X843" i="12"/>
  <c r="X803" i="12"/>
  <c r="X885" i="12"/>
  <c r="X589" i="12"/>
  <c r="X781" i="12"/>
  <c r="X898" i="12"/>
  <c r="X826" i="12"/>
  <c r="X741" i="12"/>
  <c r="X801" i="12"/>
  <c r="X647" i="12"/>
  <c r="X621" i="12"/>
  <c r="X605" i="12"/>
  <c r="X746" i="12"/>
  <c r="X562" i="12"/>
  <c r="X692" i="12"/>
  <c r="X700" i="12"/>
  <c r="X628" i="12"/>
  <c r="X556" i="12"/>
  <c r="X457" i="12"/>
  <c r="X755" i="12"/>
  <c r="X415" i="12"/>
  <c r="X323" i="12"/>
  <c r="X425" i="12"/>
  <c r="X440" i="12"/>
  <c r="X289" i="12"/>
  <c r="X410" i="12"/>
  <c r="X533" i="12"/>
  <c r="X581" i="12"/>
  <c r="X561" i="12"/>
  <c r="X537" i="12"/>
  <c r="X691" i="12"/>
  <c r="X574" i="12"/>
  <c r="X583" i="12"/>
  <c r="X599" i="12"/>
  <c r="X514" i="12"/>
  <c r="X515" i="12"/>
  <c r="X526" i="12"/>
  <c r="X539" i="12"/>
  <c r="X398" i="12"/>
  <c r="X349" i="12"/>
  <c r="X535" i="12"/>
  <c r="X347" i="12"/>
  <c r="X345" i="12"/>
  <c r="X802" i="12"/>
  <c r="X650" i="12"/>
  <c r="X611" i="12"/>
  <c r="X617" i="12"/>
  <c r="X648" i="12"/>
  <c r="X510" i="12"/>
  <c r="X571" i="12"/>
  <c r="X512" i="12"/>
  <c r="X484" i="12"/>
  <c r="X521" i="12"/>
  <c r="X381" i="12"/>
  <c r="X469" i="12"/>
  <c r="X450" i="12"/>
  <c r="X637" i="12"/>
  <c r="X563" i="12"/>
  <c r="X786" i="12"/>
  <c r="X632" i="12"/>
  <c r="X744" i="12"/>
  <c r="X576" i="12"/>
  <c r="X579" i="12"/>
  <c r="X580" i="12"/>
  <c r="X649" i="12"/>
  <c r="X376" i="12"/>
  <c r="X409" i="12"/>
  <c r="X299" i="12"/>
  <c r="X461" i="12"/>
  <c r="X506" i="12"/>
  <c r="X544" i="12"/>
  <c r="X837" i="12"/>
  <c r="X496" i="12"/>
  <c r="X588" i="12"/>
  <c r="X660" i="12"/>
  <c r="X550" i="12"/>
  <c r="X272" i="12"/>
  <c r="X518" i="12"/>
  <c r="X317" i="12"/>
  <c r="X427" i="12"/>
  <c r="X341" i="12"/>
  <c r="X446" i="12"/>
  <c r="X489" i="12"/>
  <c r="X495" i="12"/>
  <c r="X500" i="12"/>
  <c r="X841" i="12"/>
  <c r="X452" i="12"/>
  <c r="X476" i="12"/>
  <c r="X397" i="12"/>
  <c r="X296" i="12"/>
  <c r="X609" i="12"/>
  <c r="X603" i="12"/>
  <c r="X693" i="12"/>
  <c r="X684" i="12"/>
  <c r="X559" i="12"/>
  <c r="X701" i="12"/>
  <c r="X564" i="12"/>
  <c r="X455" i="12"/>
  <c r="X368" i="12"/>
  <c r="X606" i="12"/>
  <c r="X626" i="12"/>
  <c r="X373" i="12"/>
  <c r="X372" i="12"/>
  <c r="X430" i="12"/>
  <c r="X367" i="12"/>
  <c r="X353" i="12"/>
  <c r="X305" i="12"/>
  <c r="X474" i="12"/>
  <c r="X594" i="12"/>
  <c r="X531" i="12"/>
  <c r="X582" i="12"/>
  <c r="X749" i="12"/>
  <c r="X674" i="12"/>
  <c r="X620" i="12"/>
  <c r="X758" i="12"/>
  <c r="X565" i="12"/>
  <c r="X652" i="12"/>
  <c r="X511" i="12"/>
  <c r="X578" i="12"/>
  <c r="X567" i="12"/>
  <c r="X538" i="12"/>
  <c r="X508" i="12"/>
  <c r="X696" i="12"/>
  <c r="X629" i="12"/>
  <c r="X493" i="12"/>
  <c r="X330" i="12"/>
  <c r="X482" i="12"/>
  <c r="X464" i="12"/>
  <c r="X441" i="12"/>
  <c r="X458" i="12"/>
  <c r="X304" i="12"/>
  <c r="X695" i="12"/>
  <c r="X502" i="12"/>
  <c r="X598" i="12"/>
  <c r="X679" i="12"/>
  <c r="X543" i="12"/>
  <c r="X643" i="12"/>
  <c r="X646" i="12"/>
  <c r="X644" i="12"/>
  <c r="X668" i="12"/>
  <c r="X633" i="12"/>
  <c r="X694" i="12"/>
  <c r="X417" i="12"/>
  <c r="X364" i="12"/>
  <c r="X396" i="12"/>
  <c r="X269" i="12"/>
  <c r="X463" i="12"/>
  <c r="X391" i="12"/>
  <c r="X386" i="12"/>
  <c r="X371" i="12"/>
  <c r="X377" i="12"/>
  <c r="X360" i="12"/>
  <c r="X735" i="12"/>
  <c r="X524" i="12"/>
  <c r="X504" i="12"/>
  <c r="X690" i="12"/>
  <c r="X557" i="12"/>
  <c r="X591" i="12"/>
  <c r="X673" i="12"/>
  <c r="X602" i="12"/>
  <c r="X929" i="12"/>
  <c r="X656" i="12"/>
  <c r="X301" i="12"/>
  <c r="X575" i="12"/>
  <c r="X443" i="12"/>
  <c r="X374" i="12"/>
  <c r="X640" i="12"/>
  <c r="X753" i="12"/>
  <c r="X913" i="12"/>
  <c r="X522" i="12"/>
  <c r="X584" i="12"/>
  <c r="X552" i="12"/>
  <c r="X528" i="12"/>
  <c r="X699" i="12"/>
  <c r="X716" i="12"/>
  <c r="X655" i="12"/>
  <c r="X896" i="12"/>
  <c r="X654" i="12"/>
  <c r="X548" i="12"/>
  <c r="X689" i="12"/>
  <c r="X704" i="12"/>
  <c r="X705" i="12"/>
  <c r="X676" i="12"/>
  <c r="X631" i="12"/>
  <c r="X509" i="12"/>
  <c r="X657" i="12"/>
  <c r="X516" i="12"/>
  <c r="X529" i="12"/>
  <c r="X624" i="12"/>
  <c r="X669" i="12"/>
  <c r="X681" i="12"/>
  <c r="X435" i="12"/>
  <c r="X536" i="12"/>
  <c r="X634" i="12"/>
  <c r="X682" i="12"/>
  <c r="X554" i="12"/>
  <c r="X507" i="12"/>
  <c r="X685" i="12"/>
  <c r="X665" i="12"/>
  <c r="X789" i="12"/>
  <c r="X642" i="12"/>
  <c r="X293" i="12"/>
  <c r="X568" i="12"/>
  <c r="X534" i="12"/>
  <c r="X585" i="12"/>
  <c r="X519" i="12"/>
  <c r="X283" i="12"/>
  <c r="X418" i="12"/>
  <c r="X333" i="12"/>
  <c r="X607" i="12"/>
  <c r="X612" i="12"/>
  <c r="X671" i="12"/>
  <c r="X614" i="12"/>
  <c r="X651" i="12"/>
  <c r="X638" i="12"/>
  <c r="X553" i="12"/>
  <c r="X546" i="12"/>
  <c r="X630" i="12"/>
  <c r="X404" i="12"/>
  <c r="X517" i="12"/>
  <c r="X351" i="12"/>
  <c r="X363" i="12"/>
  <c r="X399" i="12"/>
  <c r="X423" i="12"/>
  <c r="X442" i="12"/>
  <c r="X335" i="12"/>
  <c r="X310" i="12"/>
  <c r="X800" i="12"/>
  <c r="X810" i="12"/>
  <c r="X498" i="12"/>
  <c r="X545" i="12"/>
  <c r="X388" i="12"/>
  <c r="X338" i="12"/>
  <c r="X445" i="12"/>
  <c r="X326" i="12"/>
  <c r="X278" i="12"/>
  <c r="X276" i="12"/>
  <c r="X225" i="12"/>
  <c r="X290" i="12"/>
  <c r="X184" i="12"/>
  <c r="X359" i="12"/>
  <c r="X622" i="12"/>
  <c r="X569" i="12"/>
  <c r="X414" i="12"/>
  <c r="X420" i="12"/>
  <c r="X325" i="12"/>
  <c r="X416" i="12"/>
  <c r="X429" i="12"/>
  <c r="X439" i="12"/>
  <c r="X300" i="12"/>
  <c r="X615" i="12"/>
  <c r="X645" i="12"/>
  <c r="X286" i="12"/>
  <c r="X436" i="12"/>
  <c r="X419" i="12"/>
  <c r="X471" i="12"/>
  <c r="X488" i="12"/>
  <c r="X287" i="12"/>
  <c r="X362" i="12"/>
  <c r="X167" i="12"/>
  <c r="X590" i="12"/>
  <c r="X403" i="12"/>
  <c r="X473" i="12"/>
  <c r="X384" i="12"/>
  <c r="X486" i="12"/>
  <c r="X448" i="12"/>
  <c r="X618" i="12"/>
  <c r="X321" i="12"/>
  <c r="X313" i="12"/>
  <c r="X494" i="12"/>
  <c r="X311" i="12"/>
  <c r="X329" i="12"/>
  <c r="X268" i="12"/>
  <c r="X358" i="12"/>
  <c r="X275" i="12"/>
  <c r="X407" i="12"/>
  <c r="X408" i="12"/>
  <c r="X424" i="12"/>
  <c r="X331" i="12"/>
  <c r="X402" i="12"/>
  <c r="X236" i="12"/>
  <c r="X198" i="12"/>
  <c r="X197" i="12"/>
  <c r="X346" i="12"/>
  <c r="X383" i="12"/>
  <c r="X294" i="12"/>
  <c r="X600" i="12"/>
  <c r="X497" i="12"/>
  <c r="X653" i="12"/>
  <c r="X547" i="12"/>
  <c r="X596" i="12"/>
  <c r="X480" i="12"/>
  <c r="X478" i="12"/>
  <c r="X380" i="12"/>
  <c r="X378" i="12"/>
  <c r="X348" i="12"/>
  <c r="X285" i="12"/>
  <c r="X295" i="12"/>
  <c r="X369" i="12"/>
  <c r="X279" i="12"/>
  <c r="X413" i="12"/>
  <c r="X401" i="12"/>
  <c r="X466" i="12"/>
  <c r="X327" i="12"/>
  <c r="X456" i="12"/>
  <c r="X357" i="12"/>
  <c r="X412" i="12"/>
  <c r="X361" i="12"/>
  <c r="X243" i="12"/>
  <c r="X227" i="12"/>
  <c r="X664" i="12"/>
  <c r="X905" i="12"/>
  <c r="X271" i="12"/>
  <c r="X433" i="12"/>
  <c r="X477" i="12"/>
  <c r="X483" i="12"/>
  <c r="X432" i="12"/>
  <c r="X460" i="12"/>
  <c r="X232" i="12"/>
  <c r="X187" i="12"/>
  <c r="X185" i="12"/>
  <c r="X182" i="12"/>
  <c r="X332" i="12"/>
  <c r="X144" i="12"/>
  <c r="X196" i="12"/>
  <c r="X503" i="12"/>
  <c r="X454" i="12"/>
  <c r="X475" i="12"/>
  <c r="X355" i="12"/>
  <c r="X459" i="12"/>
  <c r="X392" i="12"/>
  <c r="X406" i="12"/>
  <c r="X485" i="12"/>
  <c r="X472" i="12"/>
  <c r="X641" i="12"/>
  <c r="X366" i="12"/>
  <c r="X487" i="12"/>
  <c r="X438" i="12"/>
  <c r="X337" i="12"/>
  <c r="X481" i="12"/>
  <c r="X523" i="12"/>
  <c r="X405" i="12"/>
  <c r="X395" i="12"/>
  <c r="X316" i="12"/>
  <c r="X470" i="12"/>
  <c r="X302" i="12"/>
  <c r="X273" i="12"/>
  <c r="X490" i="12"/>
  <c r="X467" i="12"/>
  <c r="X400" i="12"/>
  <c r="X241" i="12"/>
  <c r="X181" i="12"/>
  <c r="X246" i="12"/>
  <c r="X318" i="12"/>
  <c r="X233" i="12"/>
  <c r="X173" i="12"/>
  <c r="X320" i="12"/>
  <c r="X149" i="12"/>
  <c r="X636" i="12"/>
  <c r="X306" i="12"/>
  <c r="X437" i="12"/>
  <c r="X370" i="12"/>
  <c r="X328" i="12"/>
  <c r="X394" i="12"/>
  <c r="X462" i="12"/>
  <c r="X597" i="12"/>
  <c r="X687" i="12"/>
  <c r="X499" i="12"/>
  <c r="X421" i="12"/>
  <c r="X468" i="12"/>
  <c r="X312" i="12"/>
  <c r="X292" i="12"/>
  <c r="X390" i="12"/>
  <c r="X209" i="12"/>
  <c r="X453" i="12"/>
  <c r="X204" i="12"/>
  <c r="X291" i="12"/>
  <c r="X342" i="12"/>
  <c r="X303" i="12"/>
  <c r="X447" i="12"/>
  <c r="X160" i="12"/>
  <c r="X200" i="12"/>
  <c r="X194" i="12"/>
  <c r="X266" i="12"/>
  <c r="X155" i="12"/>
  <c r="X190" i="12"/>
  <c r="X520" i="12"/>
  <c r="X411" i="12"/>
  <c r="X465" i="12"/>
  <c r="X339" i="12"/>
  <c r="X322" i="12"/>
  <c r="X375" i="12"/>
  <c r="X491" i="12"/>
  <c r="X449" i="12"/>
  <c r="X336" i="12"/>
  <c r="X208" i="12"/>
  <c r="X259" i="12"/>
  <c r="X308" i="12"/>
  <c r="X324" i="12"/>
  <c r="X280" i="12"/>
  <c r="X354" i="12"/>
  <c r="X434" i="12"/>
  <c r="X309" i="12"/>
  <c r="X382" i="12"/>
  <c r="X393" i="12"/>
  <c r="Z175" i="12"/>
  <c r="X242" i="12"/>
  <c r="X218" i="12"/>
  <c r="AA139" i="12"/>
  <c r="X153" i="12"/>
  <c r="X253" i="12"/>
  <c r="AF186" i="12"/>
  <c r="X284" i="12"/>
  <c r="X265" i="12"/>
  <c r="AF258" i="12"/>
  <c r="AF265" i="12"/>
  <c r="X258" i="12"/>
  <c r="X205" i="12"/>
  <c r="X492" i="12"/>
  <c r="X215" i="12"/>
  <c r="AF358" i="12"/>
  <c r="H374" i="12"/>
  <c r="AF374" i="12" s="1"/>
  <c r="H349" i="12"/>
  <c r="AF349" i="12" s="1"/>
  <c r="H355" i="12"/>
  <c r="AF355" i="12" s="1"/>
  <c r="X210" i="12"/>
  <c r="X261" i="12"/>
  <c r="AF166" i="12"/>
  <c r="X174" i="12"/>
  <c r="X267" i="12"/>
  <c r="X426" i="12"/>
  <c r="H409" i="12"/>
  <c r="AF409" i="12" s="1"/>
  <c r="H279" i="12"/>
  <c r="AF279" i="12" s="1"/>
  <c r="H382" i="12"/>
  <c r="AF382" i="12" s="1"/>
  <c r="H400" i="12"/>
  <c r="AF400" i="12" s="1"/>
  <c r="H289" i="12"/>
  <c r="AF289" i="12" s="1"/>
  <c r="H298" i="12"/>
  <c r="AF298" i="12" s="1"/>
  <c r="AA166" i="12"/>
  <c r="AA247" i="12"/>
  <c r="X222" i="12"/>
  <c r="X186" i="12"/>
  <c r="X183" i="12"/>
  <c r="X223" i="12"/>
  <c r="X150" i="12"/>
  <c r="X165" i="12"/>
  <c r="X260" i="12"/>
  <c r="X428" i="12"/>
  <c r="AF290" i="12"/>
  <c r="X315" i="12"/>
  <c r="X282" i="12"/>
  <c r="X444" i="12"/>
  <c r="H359" i="12"/>
  <c r="AF359" i="12" s="1"/>
  <c r="H401" i="12"/>
  <c r="AF401" i="12" s="1"/>
  <c r="H324" i="12"/>
  <c r="AF324" i="12" s="1"/>
  <c r="H445" i="12"/>
  <c r="AF445" i="12" s="1"/>
  <c r="H389" i="12"/>
  <c r="AF389" i="12" s="1"/>
  <c r="H395" i="12"/>
  <c r="AF395" i="12" s="1"/>
  <c r="H321" i="12"/>
  <c r="AF321" i="12" s="1"/>
  <c r="H326" i="12"/>
  <c r="AF326" i="12" s="1"/>
  <c r="X146" i="12"/>
  <c r="X140" i="12"/>
  <c r="X156" i="12"/>
  <c r="X163" i="12"/>
  <c r="X192" i="12"/>
  <c r="X145" i="12"/>
  <c r="H238" i="12"/>
  <c r="AF238" i="12" s="1"/>
  <c r="AF140" i="12"/>
  <c r="X385" i="12"/>
  <c r="AF263" i="12"/>
  <c r="H306" i="12"/>
  <c r="AF306" i="12" s="1"/>
  <c r="AF347" i="12"/>
  <c r="AF340" i="12"/>
  <c r="H398" i="12"/>
  <c r="AF398" i="12" s="1"/>
  <c r="H334" i="12"/>
  <c r="AF334" i="12" s="1"/>
  <c r="H405" i="12"/>
  <c r="AF405" i="12" s="1"/>
  <c r="H470" i="12"/>
  <c r="AF470" i="12" s="1"/>
  <c r="H357" i="12"/>
  <c r="AF357" i="12" s="1"/>
  <c r="H453" i="12"/>
  <c r="AF453" i="12" s="1"/>
  <c r="H392" i="12"/>
  <c r="AF392" i="12" s="1"/>
  <c r="H277" i="12"/>
  <c r="AF277" i="12" s="1"/>
  <c r="X244" i="12"/>
  <c r="X157" i="12"/>
  <c r="X135" i="12"/>
  <c r="X245" i="12"/>
  <c r="X151" i="12"/>
  <c r="X343" i="12"/>
  <c r="H222" i="12"/>
  <c r="AF222" i="12" s="1"/>
  <c r="X389" i="12"/>
  <c r="AF310" i="12"/>
  <c r="X365" i="12"/>
  <c r="AF368" i="12"/>
  <c r="H356" i="12"/>
  <c r="AF356" i="12" s="1"/>
  <c r="AF342" i="12"/>
  <c r="H438" i="12"/>
  <c r="AF438" i="12" s="1"/>
  <c r="H314" i="12"/>
  <c r="AF314" i="12" s="1"/>
  <c r="H343" i="12"/>
  <c r="AF343" i="12" s="1"/>
  <c r="H274" i="12"/>
  <c r="AF274" i="12" s="1"/>
  <c r="H466" i="12"/>
  <c r="AF466" i="12" s="1"/>
  <c r="H459" i="12"/>
  <c r="AF459" i="12" s="1"/>
  <c r="H407" i="12"/>
  <c r="AF407" i="12" s="1"/>
  <c r="AF475" i="12"/>
  <c r="AF292" i="12"/>
  <c r="AF386" i="12"/>
  <c r="AF363" i="12"/>
  <c r="H288" i="12"/>
  <c r="AF288" i="12" s="1"/>
  <c r="H422" i="12"/>
  <c r="AF422" i="12" s="1"/>
  <c r="H313" i="12"/>
  <c r="AF313" i="12" s="1"/>
  <c r="H465" i="12"/>
  <c r="AF465" i="12" s="1"/>
  <c r="H532" i="12"/>
  <c r="AF532" i="12" s="1"/>
  <c r="H485" i="12"/>
  <c r="AF485" i="12" s="1"/>
  <c r="H651" i="12"/>
  <c r="AF651" i="12" s="1"/>
  <c r="H657" i="12"/>
  <c r="AF657" i="12" s="1"/>
  <c r="H527" i="12"/>
  <c r="AF527" i="12" s="1"/>
  <c r="H637" i="12"/>
  <c r="AF637" i="12" s="1"/>
  <c r="H761" i="12"/>
  <c r="AF761" i="12" s="1"/>
  <c r="H366" i="12"/>
  <c r="AF366" i="12" s="1"/>
  <c r="H410" i="12"/>
  <c r="AF410" i="12" s="1"/>
  <c r="H417" i="12"/>
  <c r="AF417" i="12" s="1"/>
  <c r="H458" i="12"/>
  <c r="AF458" i="12" s="1"/>
  <c r="H318" i="12"/>
  <c r="AF318" i="12" s="1"/>
  <c r="H594" i="12"/>
  <c r="AF594" i="12" s="1"/>
  <c r="H502" i="12"/>
  <c r="AF502" i="12" s="1"/>
  <c r="H535" i="12"/>
  <c r="AF535" i="12" s="1"/>
  <c r="H693" i="12"/>
  <c r="AF693" i="12" s="1"/>
  <c r="H480" i="12"/>
  <c r="AF480" i="12" s="1"/>
  <c r="AF419" i="12"/>
  <c r="H455" i="12"/>
  <c r="AF455" i="12" s="1"/>
  <c r="H429" i="12"/>
  <c r="AF429" i="12" s="1"/>
  <c r="H320" i="12"/>
  <c r="AF320" i="12" s="1"/>
  <c r="H434" i="12"/>
  <c r="AF434" i="12" s="1"/>
  <c r="AF456" i="12"/>
  <c r="H489" i="12"/>
  <c r="AF489" i="12" s="1"/>
  <c r="H463" i="12"/>
  <c r="AF463" i="12" s="1"/>
  <c r="H667" i="12"/>
  <c r="AF667" i="12" s="1"/>
  <c r="H513" i="12"/>
  <c r="AF513" i="12" s="1"/>
  <c r="H648" i="12"/>
  <c r="AF648" i="12" s="1"/>
  <c r="H510" i="12"/>
  <c r="AF510" i="12" s="1"/>
  <c r="H601" i="12"/>
  <c r="AF601" i="12" s="1"/>
  <c r="H585" i="12"/>
  <c r="AF585" i="12" s="1"/>
  <c r="H632" i="12"/>
  <c r="AF632" i="12" s="1"/>
  <c r="AF492" i="12"/>
  <c r="AF436" i="12"/>
  <c r="H282" i="12"/>
  <c r="AF282" i="12" s="1"/>
  <c r="H377" i="12"/>
  <c r="AF377" i="12" s="1"/>
  <c r="H481" i="12"/>
  <c r="AF481" i="12" s="1"/>
  <c r="H524" i="12"/>
  <c r="AF524" i="12" s="1"/>
  <c r="H621" i="12"/>
  <c r="AF621" i="12" s="1"/>
  <c r="H578" i="12"/>
  <c r="AF578" i="12" s="1"/>
  <c r="H577" i="12"/>
  <c r="AF577" i="12" s="1"/>
  <c r="H588" i="12"/>
  <c r="AF588" i="12" s="1"/>
  <c r="H571" i="12"/>
  <c r="AF571" i="12" s="1"/>
  <c r="H572" i="12"/>
  <c r="AF572" i="12" s="1"/>
  <c r="H448" i="12"/>
  <c r="AF448" i="12" s="1"/>
  <c r="AF484" i="12"/>
  <c r="H285" i="12"/>
  <c r="AF285" i="12" s="1"/>
  <c r="H452" i="12"/>
  <c r="AF452" i="12" s="1"/>
  <c r="AF354" i="12"/>
  <c r="AF426" i="12"/>
  <c r="AF394" i="12"/>
  <c r="AF627" i="12"/>
  <c r="H672" i="12"/>
  <c r="AF672" i="12" s="1"/>
  <c r="AF560" i="12"/>
  <c r="H604" i="12"/>
  <c r="AF604" i="12" s="1"/>
  <c r="H543" i="12"/>
  <c r="AF543" i="12" s="1"/>
  <c r="H636" i="12"/>
  <c r="AF636" i="12" s="1"/>
  <c r="H629" i="12"/>
  <c r="AF629" i="12" s="1"/>
  <c r="H695" i="12"/>
  <c r="AF695" i="12" s="1"/>
  <c r="AF488" i="12"/>
  <c r="AF315" i="12"/>
  <c r="H522" i="12"/>
  <c r="AF522" i="12" s="1"/>
  <c r="H684" i="12"/>
  <c r="AF684" i="12" s="1"/>
  <c r="H686" i="12"/>
  <c r="AF686" i="12" s="1"/>
  <c r="H531" i="12"/>
  <c r="AF531" i="12" s="1"/>
  <c r="H683" i="12"/>
  <c r="AF683" i="12" s="1"/>
  <c r="H544" i="12"/>
  <c r="AF544" i="12" s="1"/>
  <c r="H660" i="12"/>
  <c r="AF660" i="12" s="1"/>
  <c r="H703" i="12"/>
  <c r="AF703" i="12" s="1"/>
  <c r="AF380" i="12"/>
  <c r="AF443" i="12"/>
  <c r="H328" i="12"/>
  <c r="AF328" i="12" s="1"/>
  <c r="H562" i="12"/>
  <c r="AF562" i="12" s="1"/>
  <c r="H454" i="12"/>
  <c r="AF454" i="12" s="1"/>
  <c r="H688" i="12"/>
  <c r="AF688" i="12" s="1"/>
  <c r="H539" i="12"/>
  <c r="AF539" i="12" s="1"/>
  <c r="H553" i="12"/>
  <c r="AF553" i="12" s="1"/>
  <c r="AF474" i="12"/>
  <c r="H613" i="12"/>
  <c r="AF613" i="12" s="1"/>
  <c r="H569" i="12"/>
  <c r="AF569" i="12" s="1"/>
  <c r="AF533" i="12"/>
  <c r="H628" i="12"/>
  <c r="AF628" i="12" s="1"/>
  <c r="H633" i="12"/>
  <c r="AF633" i="12" s="1"/>
  <c r="H567" i="12"/>
  <c r="AF567" i="12" s="1"/>
  <c r="AF462" i="12"/>
  <c r="H353" i="12"/>
  <c r="AF353" i="12" s="1"/>
  <c r="AF580" i="12"/>
  <c r="H566" i="12"/>
  <c r="AF566" i="12" s="1"/>
  <c r="H643" i="12"/>
  <c r="AF643" i="12" s="1"/>
  <c r="H593" i="12"/>
  <c r="AF593" i="12" s="1"/>
  <c r="AF691" i="12"/>
  <c r="H682" i="12"/>
  <c r="AF682" i="12" s="1"/>
  <c r="H694" i="12"/>
  <c r="AF694" i="12" s="1"/>
  <c r="H559" i="12"/>
  <c r="AF559" i="12" s="1"/>
  <c r="AF378" i="12"/>
  <c r="H307" i="12"/>
  <c r="AF307" i="12" s="1"/>
  <c r="H311" i="12"/>
  <c r="AF311" i="12" s="1"/>
  <c r="H271" i="12"/>
  <c r="AF271" i="12" s="1"/>
  <c r="H649" i="12"/>
  <c r="AF649" i="12" s="1"/>
  <c r="H558" i="12"/>
  <c r="AF558" i="12" s="1"/>
  <c r="H500" i="12"/>
  <c r="AF500" i="12" s="1"/>
  <c r="H646" i="12"/>
  <c r="AF646" i="12" s="1"/>
  <c r="H676" i="12"/>
  <c r="AF676" i="12" s="1"/>
  <c r="H702" i="12"/>
  <c r="AF702" i="12" s="1"/>
  <c r="H609" i="12"/>
  <c r="AF609" i="12" s="1"/>
  <c r="H467" i="12"/>
  <c r="AF467" i="12" s="1"/>
  <c r="AF413" i="12"/>
  <c r="H287" i="12"/>
  <c r="AF287" i="12" s="1"/>
  <c r="H658" i="12"/>
  <c r="AF658" i="12" s="1"/>
  <c r="AF653" i="12"/>
  <c r="H668" i="12"/>
  <c r="AF668" i="12" s="1"/>
  <c r="H603" i="12"/>
  <c r="AF603" i="12" s="1"/>
  <c r="H640" i="12"/>
  <c r="AF640" i="12" s="1"/>
  <c r="H654" i="12"/>
  <c r="AF654" i="12" s="1"/>
  <c r="H472" i="12"/>
  <c r="AF472" i="12" s="1"/>
  <c r="H276" i="12"/>
  <c r="AF276" i="12" s="1"/>
  <c r="H337" i="12"/>
  <c r="AF337" i="12" s="1"/>
  <c r="AF338" i="12"/>
  <c r="H514" i="12"/>
  <c r="AF514" i="12" s="1"/>
  <c r="H626" i="12"/>
  <c r="AF626" i="12" s="1"/>
  <c r="H584" i="12"/>
  <c r="AF584" i="12" s="1"/>
  <c r="H526" i="12"/>
  <c r="AF526" i="12" s="1"/>
  <c r="AF317" i="12"/>
  <c r="H302" i="12"/>
  <c r="AF302" i="12" s="1"/>
  <c r="H411" i="12"/>
  <c r="AF411" i="12" s="1"/>
  <c r="AF341" i="12"/>
  <c r="AF348" i="12"/>
  <c r="H296" i="12"/>
  <c r="AF296" i="12" s="1"/>
  <c r="H421" i="12"/>
  <c r="AF421" i="12" s="1"/>
  <c r="H308" i="12"/>
  <c r="AF308" i="12" s="1"/>
  <c r="H592" i="12"/>
  <c r="AF592" i="12" s="1"/>
  <c r="AF573" i="12"/>
  <c r="AF435" i="12"/>
  <c r="H486" i="12"/>
  <c r="AF486" i="12" s="1"/>
  <c r="H365" i="12"/>
  <c r="AF365" i="12" s="1"/>
  <c r="H549" i="12"/>
  <c r="AF549" i="12" s="1"/>
  <c r="H659" i="12"/>
  <c r="AF659" i="12" s="1"/>
  <c r="H615" i="12"/>
  <c r="AF615" i="12" s="1"/>
  <c r="AF555" i="12"/>
  <c r="H607" i="12"/>
  <c r="AF607" i="12" s="1"/>
  <c r="H634" i="12"/>
  <c r="AF634" i="12" s="1"/>
  <c r="H645" i="12"/>
  <c r="AF645" i="12" s="1"/>
  <c r="H678" i="12"/>
  <c r="AF678" i="12" s="1"/>
  <c r="H548" i="12"/>
  <c r="AF548" i="12" s="1"/>
  <c r="AF283" i="12"/>
  <c r="AF345" i="12"/>
  <c r="AF281" i="12"/>
  <c r="H305" i="12"/>
  <c r="AF305" i="12" s="1"/>
  <c r="H469" i="12"/>
  <c r="AF469" i="12" s="1"/>
  <c r="H530" i="12"/>
  <c r="AF530" i="12" s="1"/>
  <c r="H350" i="12"/>
  <c r="AF350" i="12" s="1"/>
  <c r="H661" i="12"/>
  <c r="AF661" i="12" s="1"/>
  <c r="H617" i="12"/>
  <c r="AF617" i="12" s="1"/>
  <c r="H622" i="12"/>
  <c r="AF622" i="12" s="1"/>
  <c r="H665" i="12"/>
  <c r="AF665" i="12" s="1"/>
  <c r="H600" i="12"/>
  <c r="AF600" i="12" s="1"/>
  <c r="H707" i="12"/>
  <c r="AF707" i="12" s="1"/>
  <c r="AF494" i="12"/>
  <c r="H330" i="12"/>
  <c r="AF330" i="12" s="1"/>
  <c r="H496" i="12"/>
  <c r="AF496" i="12" s="1"/>
  <c r="AF381" i="12"/>
  <c r="H425" i="12"/>
  <c r="AF425" i="12" s="1"/>
  <c r="AF331" i="12"/>
  <c r="H536" i="12"/>
  <c r="AF536" i="12" s="1"/>
  <c r="H606" i="12"/>
  <c r="AF606" i="12" s="1"/>
  <c r="H669" i="12"/>
  <c r="AF669" i="12" s="1"/>
  <c r="H656" i="12"/>
  <c r="AF656" i="12" s="1"/>
  <c r="H642" i="12"/>
  <c r="AF642" i="12" s="1"/>
  <c r="H586" i="12"/>
  <c r="AF586" i="12" s="1"/>
  <c r="H687" i="12"/>
  <c r="AF687" i="12" s="1"/>
  <c r="H727" i="12"/>
  <c r="AF727" i="12" s="1"/>
  <c r="H698" i="12"/>
  <c r="AF698" i="12" s="1"/>
  <c r="H774" i="12"/>
  <c r="AF774" i="12" s="1"/>
  <c r="H814" i="12"/>
  <c r="AF814" i="12" s="1"/>
  <c r="H895" i="12"/>
  <c r="AF895" i="12" s="1"/>
  <c r="AF598" i="12"/>
  <c r="AF635" i="12"/>
  <c r="AF644" i="12"/>
  <c r="AF515" i="12"/>
  <c r="H504" i="12"/>
  <c r="AF504" i="12" s="1"/>
  <c r="H551" i="12"/>
  <c r="AF551" i="12" s="1"/>
  <c r="AF699" i="12"/>
  <c r="AF666" i="12"/>
  <c r="H597" i="12"/>
  <c r="AF597" i="12" s="1"/>
  <c r="AF631" i="12"/>
  <c r="H826" i="12"/>
  <c r="AF826" i="12" s="1"/>
  <c r="H705" i="12"/>
  <c r="AF705" i="12" s="1"/>
  <c r="H912" i="12"/>
  <c r="AF912" i="12" s="1"/>
  <c r="H726" i="12"/>
  <c r="AF726" i="12" s="1"/>
  <c r="H807" i="12"/>
  <c r="AF807" i="12" s="1"/>
  <c r="AF564" i="12"/>
  <c r="AF650" i="12"/>
  <c r="AF762" i="12"/>
  <c r="H785" i="12"/>
  <c r="AF785" i="12" s="1"/>
  <c r="H709" i="12"/>
  <c r="AF709" i="12" s="1"/>
  <c r="H913" i="12"/>
  <c r="AF913" i="12" s="1"/>
  <c r="H767" i="12"/>
  <c r="AF767" i="12" s="1"/>
  <c r="H677" i="12"/>
  <c r="AF677" i="12" s="1"/>
  <c r="H681" i="12"/>
  <c r="AF681" i="12" s="1"/>
  <c r="H673" i="12"/>
  <c r="AF673" i="12" s="1"/>
  <c r="AF630" i="12"/>
  <c r="H528" i="12"/>
  <c r="AF528" i="12" s="1"/>
  <c r="H595" i="12"/>
  <c r="AF595" i="12" s="1"/>
  <c r="AF605" i="12"/>
  <c r="H523" i="12"/>
  <c r="AF523" i="12" s="1"/>
  <c r="AF516" i="12"/>
  <c r="AF608" i="12"/>
  <c r="H859" i="12"/>
  <c r="AF859" i="12" s="1"/>
  <c r="H846" i="12"/>
  <c r="AF846" i="12" s="1"/>
  <c r="H742" i="12"/>
  <c r="AF742" i="12" s="1"/>
  <c r="H838" i="12"/>
  <c r="AF838" i="12" s="1"/>
  <c r="H844" i="12"/>
  <c r="AF844" i="12" s="1"/>
  <c r="H872" i="12"/>
  <c r="AF872" i="12" s="1"/>
  <c r="H721" i="12"/>
  <c r="AF721" i="12" s="1"/>
  <c r="AF652" i="12"/>
  <c r="AF556" i="12"/>
  <c r="H716" i="12"/>
  <c r="AF716" i="12" s="1"/>
  <c r="H663" i="12"/>
  <c r="AF663" i="12" s="1"/>
  <c r="H871" i="12"/>
  <c r="AF871" i="12" s="1"/>
  <c r="H910" i="12"/>
  <c r="AF910" i="12" s="1"/>
  <c r="H743" i="12"/>
  <c r="AF743" i="12" s="1"/>
  <c r="H901" i="12"/>
  <c r="AF901" i="12" s="1"/>
  <c r="AF545" i="12"/>
  <c r="H723" i="12"/>
  <c r="AF723" i="12" s="1"/>
  <c r="AF537" i="12"/>
  <c r="AF739" i="12"/>
  <c r="AF738" i="12"/>
  <c r="H519" i="12"/>
  <c r="AF519" i="12" s="1"/>
  <c r="AF501" i="12"/>
  <c r="H625" i="12"/>
  <c r="AF625" i="12" s="1"/>
  <c r="H725" i="12"/>
  <c r="AF725" i="12" s="1"/>
  <c r="H915" i="12"/>
  <c r="AF915" i="12" s="1"/>
  <c r="H772" i="12"/>
  <c r="AF772" i="12" s="1"/>
  <c r="H745" i="12"/>
  <c r="AF745" i="12" s="1"/>
  <c r="AF674" i="12"/>
  <c r="H583" i="12"/>
  <c r="AF583" i="12" s="1"/>
  <c r="AF579" i="12"/>
  <c r="H670" i="12"/>
  <c r="AF670" i="12" s="1"/>
  <c r="H787" i="12"/>
  <c r="AF787" i="12" s="1"/>
  <c r="H706" i="12"/>
  <c r="AF706" i="12" s="1"/>
  <c r="H735" i="12"/>
  <c r="AF735" i="12" s="1"/>
  <c r="H813" i="12"/>
  <c r="AF813" i="12" s="1"/>
  <c r="H804" i="12"/>
  <c r="AF804" i="12" s="1"/>
  <c r="AF602" i="12"/>
  <c r="AF638" i="12"/>
  <c r="H542" i="12"/>
  <c r="AF542" i="12" s="1"/>
  <c r="AF508" i="12"/>
  <c r="AF540" i="12"/>
  <c r="AF624" i="12"/>
  <c r="H611" i="12"/>
  <c r="AF611" i="12" s="1"/>
  <c r="H538" i="12"/>
  <c r="AF538" i="12" s="1"/>
  <c r="AF700" i="12"/>
  <c r="AF647" i="12"/>
  <c r="H662" i="12"/>
  <c r="AF662" i="12" s="1"/>
  <c r="H867" i="12"/>
  <c r="AF867" i="12" s="1"/>
  <c r="H868" i="12"/>
  <c r="AF868" i="12" s="1"/>
  <c r="H757" i="12"/>
  <c r="AF757" i="12" s="1"/>
  <c r="H843" i="12"/>
  <c r="AF843" i="12" s="1"/>
  <c r="H831" i="12"/>
  <c r="AF831" i="12" s="1"/>
  <c r="H858" i="12"/>
  <c r="AF858" i="12" s="1"/>
  <c r="AF590" i="12"/>
  <c r="AF581" i="12"/>
  <c r="AF554" i="12"/>
  <c r="H680" i="12"/>
  <c r="AF680" i="12" s="1"/>
  <c r="AF599" i="12"/>
  <c r="H784" i="12"/>
  <c r="AF784" i="12" s="1"/>
  <c r="H827" i="12"/>
  <c r="AF827" i="12" s="1"/>
  <c r="H789" i="12"/>
  <c r="AF789" i="12" s="1"/>
  <c r="H909" i="12"/>
  <c r="AF909" i="12" s="1"/>
  <c r="H464" i="12"/>
  <c r="AF464" i="12" s="1"/>
  <c r="AF620" i="12"/>
  <c r="H546" i="12"/>
  <c r="AF546" i="12" s="1"/>
  <c r="H612" i="12"/>
  <c r="AF612" i="12" s="1"/>
  <c r="AF729" i="12"/>
  <c r="H587" i="12"/>
  <c r="AF587" i="12" s="1"/>
  <c r="H851" i="12"/>
  <c r="AF851" i="12" s="1"/>
  <c r="H794" i="12"/>
  <c r="AF794" i="12" s="1"/>
  <c r="H756" i="12"/>
  <c r="AF756" i="12" s="1"/>
  <c r="H828" i="12"/>
  <c r="AF828" i="12" s="1"/>
  <c r="H799" i="12"/>
  <c r="AF799" i="12" s="1"/>
  <c r="AF541" i="12"/>
  <c r="AF690" i="12"/>
  <c r="AF498" i="12"/>
  <c r="AF550" i="12"/>
  <c r="H520" i="12"/>
  <c r="AF520" i="12" s="1"/>
  <c r="H713" i="12"/>
  <c r="AF713" i="12" s="1"/>
  <c r="H529" i="12"/>
  <c r="AF529" i="12" s="1"/>
  <c r="H862" i="12"/>
  <c r="AF862" i="12" s="1"/>
  <c r="H916" i="12"/>
  <c r="AF916" i="12" s="1"/>
  <c r="H897" i="12"/>
  <c r="AF897" i="12" s="1"/>
  <c r="H911" i="12"/>
  <c r="AF911" i="12" s="1"/>
  <c r="H715" i="12"/>
  <c r="AF715" i="12" s="1"/>
  <c r="AF534" i="12"/>
  <c r="AF619" i="12"/>
  <c r="H816" i="12"/>
  <c r="AF816" i="12" s="1"/>
  <c r="H655" i="12"/>
  <c r="AF655" i="12" s="1"/>
  <c r="H824" i="12"/>
  <c r="AF824" i="12" s="1"/>
  <c r="H759" i="12"/>
  <c r="AF759" i="12" s="1"/>
  <c r="H857" i="12"/>
  <c r="AF857" i="12" s="1"/>
  <c r="H906" i="12"/>
  <c r="AF906" i="12" s="1"/>
  <c r="H829" i="12"/>
  <c r="AF829" i="12" s="1"/>
  <c r="AF511" i="12"/>
  <c r="AF596" i="12"/>
  <c r="AF639" i="12"/>
  <c r="AF552" i="12"/>
  <c r="H866" i="12"/>
  <c r="AF866" i="12" s="1"/>
  <c r="H873" i="12"/>
  <c r="AF873" i="12" s="1"/>
  <c r="H870" i="12"/>
  <c r="AF870" i="12" s="1"/>
  <c r="H689" i="12"/>
  <c r="AF689" i="12" s="1"/>
  <c r="AF671" i="12"/>
  <c r="AF565" i="12"/>
  <c r="AF547" i="12"/>
  <c r="AF518" i="12"/>
  <c r="H889" i="12"/>
  <c r="AF889" i="12" s="1"/>
  <c r="H885" i="12"/>
  <c r="AF885" i="12" s="1"/>
  <c r="H783" i="12"/>
  <c r="AF783" i="12" s="1"/>
  <c r="H869" i="12"/>
  <c r="AF869" i="12" s="1"/>
  <c r="H883" i="12"/>
  <c r="AF883" i="12" s="1"/>
  <c r="H758" i="12"/>
  <c r="AF758" i="12" s="1"/>
  <c r="H902" i="12"/>
  <c r="AF902" i="12" s="1"/>
  <c r="H898" i="12"/>
  <c r="AF898" i="12" s="1"/>
  <c r="AF618" i="12"/>
  <c r="AF557" i="12"/>
  <c r="H575" i="12"/>
  <c r="AF575" i="12" s="1"/>
  <c r="H718" i="12"/>
  <c r="AF718" i="12" s="1"/>
  <c r="H679" i="12"/>
  <c r="AF679" i="12" s="1"/>
  <c r="H832" i="12"/>
  <c r="AF832" i="12" s="1"/>
  <c r="H892" i="12"/>
  <c r="AF892" i="12" s="1"/>
  <c r="H711" i="12"/>
  <c r="AF711" i="12" s="1"/>
  <c r="H775" i="12"/>
  <c r="AF775" i="12" s="1"/>
  <c r="H736" i="12"/>
  <c r="AF736" i="12" s="1"/>
  <c r="H797" i="12"/>
  <c r="AF797" i="12" s="1"/>
  <c r="H890" i="12"/>
  <c r="AF890" i="12" s="1"/>
  <c r="H497" i="12"/>
  <c r="AF497" i="12" s="1"/>
  <c r="H525" i="12"/>
  <c r="AF525" i="12" s="1"/>
  <c r="AF616" i="12"/>
  <c r="H517" i="12"/>
  <c r="AF517" i="12" s="1"/>
  <c r="H685" i="12"/>
  <c r="AF685" i="12" s="1"/>
  <c r="H576" i="12"/>
  <c r="AF576" i="12" s="1"/>
  <c r="AF582" i="12"/>
  <c r="H701" i="12"/>
  <c r="AF701" i="12" s="1"/>
  <c r="H782" i="12"/>
  <c r="AF782" i="12" s="1"/>
  <c r="H856" i="12"/>
  <c r="AF856" i="12" s="1"/>
  <c r="H881" i="12"/>
  <c r="AF881" i="12" s="1"/>
  <c r="H722" i="12"/>
  <c r="AF722" i="12" s="1"/>
  <c r="H796" i="12"/>
  <c r="AF796" i="12" s="1"/>
  <c r="AF750" i="12"/>
  <c r="AF730" i="12"/>
  <c r="AF852" i="12"/>
  <c r="H741" i="12"/>
  <c r="AF741" i="12" s="1"/>
  <c r="H976" i="12"/>
  <c r="AF976" i="12" s="1"/>
  <c r="H1119" i="12"/>
  <c r="AF1119" i="12" s="1"/>
  <c r="AF921" i="12"/>
  <c r="AF724" i="12"/>
  <c r="AF839" i="12"/>
  <c r="AF819" i="12"/>
  <c r="H712" i="12"/>
  <c r="AF712" i="12" s="1"/>
  <c r="H771" i="12"/>
  <c r="AF771" i="12" s="1"/>
  <c r="H882" i="12"/>
  <c r="AF882" i="12" s="1"/>
  <c r="H998" i="12"/>
  <c r="AF998" i="12" s="1"/>
  <c r="H943" i="12"/>
  <c r="AF943" i="12" s="1"/>
  <c r="H989" i="12"/>
  <c r="AF989" i="12" s="1"/>
  <c r="H1097" i="12"/>
  <c r="AF1097" i="12" s="1"/>
  <c r="AF878" i="12"/>
  <c r="AF893" i="12"/>
  <c r="AF879" i="12"/>
  <c r="AF798" i="12"/>
  <c r="H860" i="12"/>
  <c r="AF860" i="12" s="1"/>
  <c r="H806" i="12"/>
  <c r="AF806" i="12" s="1"/>
  <c r="H733" i="12"/>
  <c r="AF733" i="12" s="1"/>
  <c r="H818" i="12"/>
  <c r="AF818" i="12" s="1"/>
  <c r="H935" i="12"/>
  <c r="AF935" i="12" s="1"/>
  <c r="AF793" i="12"/>
  <c r="H760" i="12"/>
  <c r="AF760" i="12" s="1"/>
  <c r="H810" i="12"/>
  <c r="AF810" i="12" s="1"/>
  <c r="H779" i="12"/>
  <c r="AF779" i="12" s="1"/>
  <c r="H908" i="12"/>
  <c r="AF908" i="12" s="1"/>
  <c r="H811" i="12"/>
  <c r="AF811" i="12" s="1"/>
  <c r="H749" i="12"/>
  <c r="AF749" i="12" s="1"/>
  <c r="H930" i="12"/>
  <c r="AF930" i="12" s="1"/>
  <c r="H981" i="12"/>
  <c r="AF981" i="12" s="1"/>
  <c r="H1000" i="12"/>
  <c r="AF1000" i="12" s="1"/>
  <c r="H1052" i="12"/>
  <c r="AF1052" i="12" s="1"/>
  <c r="AF770" i="12"/>
  <c r="AF734" i="12"/>
  <c r="H786" i="12"/>
  <c r="AF786" i="12" s="1"/>
  <c r="H704" i="12"/>
  <c r="AF704" i="12" s="1"/>
  <c r="H959" i="12"/>
  <c r="AF959" i="12" s="1"/>
  <c r="H938" i="12"/>
  <c r="AF938" i="12" s="1"/>
  <c r="H953" i="12"/>
  <c r="AF953" i="12" s="1"/>
  <c r="H920" i="12"/>
  <c r="AF920" i="12" s="1"/>
  <c r="H1172" i="12"/>
  <c r="AF1172" i="12" s="1"/>
  <c r="H963" i="12"/>
  <c r="AF963" i="12" s="1"/>
  <c r="H1136" i="12"/>
  <c r="AF1136" i="12" s="1"/>
  <c r="H1023" i="12"/>
  <c r="AF1023" i="12" s="1"/>
  <c r="AF808" i="12"/>
  <c r="AF904" i="12"/>
  <c r="AF791" i="12"/>
  <c r="H886" i="12"/>
  <c r="AF886" i="12" s="1"/>
  <c r="AF875" i="12"/>
  <c r="H737" i="12"/>
  <c r="AF737" i="12" s="1"/>
  <c r="H948" i="12"/>
  <c r="AF948" i="12" s="1"/>
  <c r="H949" i="12"/>
  <c r="AF949" i="12" s="1"/>
  <c r="H974" i="12"/>
  <c r="AF974" i="12" s="1"/>
  <c r="H1213" i="12"/>
  <c r="AF1213" i="12" s="1"/>
  <c r="H1200" i="12"/>
  <c r="AF1200" i="12" s="1"/>
  <c r="AF864" i="12"/>
  <c r="AF823" i="12"/>
  <c r="AF924" i="12"/>
  <c r="AF830" i="12"/>
  <c r="H731" i="12"/>
  <c r="AF731" i="12" s="1"/>
  <c r="H841" i="12"/>
  <c r="AF841" i="12" s="1"/>
  <c r="AF740" i="12"/>
  <c r="H766" i="12"/>
  <c r="AF766" i="12" s="1"/>
  <c r="AF795" i="12"/>
  <c r="AF880" i="12"/>
  <c r="H987" i="12"/>
  <c r="AF987" i="12" s="1"/>
  <c r="H979" i="12"/>
  <c r="AF979" i="12" s="1"/>
  <c r="H1001" i="12"/>
  <c r="AF1001" i="12" s="1"/>
  <c r="H942" i="12"/>
  <c r="AF942" i="12" s="1"/>
  <c r="H1149" i="12"/>
  <c r="AF1149" i="12" s="1"/>
  <c r="AF788" i="12"/>
  <c r="H855" i="12"/>
  <c r="AF855" i="12" s="1"/>
  <c r="AF888" i="12"/>
  <c r="H746" i="12"/>
  <c r="AF746" i="12" s="1"/>
  <c r="H801" i="12"/>
  <c r="AF801" i="12" s="1"/>
  <c r="H822" i="12"/>
  <c r="AF822" i="12" s="1"/>
  <c r="H773" i="12"/>
  <c r="AF773" i="12" s="1"/>
  <c r="H899" i="12"/>
  <c r="AF899" i="12" s="1"/>
  <c r="H853" i="12"/>
  <c r="AF853" i="12" s="1"/>
  <c r="H918" i="12"/>
  <c r="AF918" i="12" s="1"/>
  <c r="H936" i="12"/>
  <c r="AF936" i="12" s="1"/>
  <c r="H991" i="12"/>
  <c r="AF991" i="12" s="1"/>
  <c r="AF876" i="12"/>
  <c r="H812" i="12"/>
  <c r="AF812" i="12" s="1"/>
  <c r="H764" i="12"/>
  <c r="AF764" i="12" s="1"/>
  <c r="H975" i="12"/>
  <c r="AF975" i="12" s="1"/>
  <c r="H980" i="12"/>
  <c r="AF980" i="12" s="1"/>
  <c r="H988" i="12"/>
  <c r="AF988" i="12" s="1"/>
  <c r="H994" i="12"/>
  <c r="AF994" i="12" s="1"/>
  <c r="H934" i="12"/>
  <c r="AF934" i="12" s="1"/>
  <c r="AF861" i="12"/>
  <c r="H834" i="12"/>
  <c r="AF834" i="12" s="1"/>
  <c r="H744" i="12"/>
  <c r="AF744" i="12" s="1"/>
  <c r="AF805" i="12"/>
  <c r="H905" i="12"/>
  <c r="AF905" i="12" s="1"/>
  <c r="H850" i="12"/>
  <c r="AF850" i="12" s="1"/>
  <c r="H752" i="12"/>
  <c r="AF752" i="12" s="1"/>
  <c r="H933" i="12"/>
  <c r="AF933" i="12" s="1"/>
  <c r="H956" i="12"/>
  <c r="AF956" i="12" s="1"/>
  <c r="H997" i="12"/>
  <c r="AF997" i="12" s="1"/>
  <c r="AF781" i="12"/>
  <c r="AF842" i="12"/>
  <c r="AF837" i="12"/>
  <c r="H919" i="12"/>
  <c r="AF919" i="12" s="1"/>
  <c r="H965" i="12"/>
  <c r="AF965" i="12" s="1"/>
  <c r="H977" i="12"/>
  <c r="AF977" i="12" s="1"/>
  <c r="H940" i="12"/>
  <c r="AF940" i="12" s="1"/>
  <c r="H955" i="12"/>
  <c r="AF955" i="12" s="1"/>
  <c r="H939" i="12"/>
  <c r="AF939" i="12" s="1"/>
  <c r="H1086" i="12"/>
  <c r="AF1086" i="12" s="1"/>
  <c r="H1031" i="12"/>
  <c r="AF1031" i="12" s="1"/>
  <c r="AF848" i="12"/>
  <c r="H887" i="12"/>
  <c r="AF887" i="12" s="1"/>
  <c r="AF802" i="12"/>
  <c r="H907" i="12"/>
  <c r="AF907" i="12" s="1"/>
  <c r="AF792" i="12"/>
  <c r="H972" i="12"/>
  <c r="AF972" i="12" s="1"/>
  <c r="H999" i="12"/>
  <c r="AF999" i="12" s="1"/>
  <c r="H1026" i="12"/>
  <c r="AF1026" i="12" s="1"/>
  <c r="H982" i="12"/>
  <c r="AF982" i="12" s="1"/>
  <c r="H1092" i="12"/>
  <c r="AF1092" i="12" s="1"/>
  <c r="AF714" i="12"/>
  <c r="H914" i="12"/>
  <c r="AF914" i="12" s="1"/>
  <c r="H877" i="12"/>
  <c r="AF877" i="12" s="1"/>
  <c r="AF923" i="12"/>
  <c r="H720" i="12"/>
  <c r="AF720" i="12" s="1"/>
  <c r="AF803" i="12"/>
  <c r="H960" i="12"/>
  <c r="AF960" i="12" s="1"/>
  <c r="H992" i="12"/>
  <c r="AF992" i="12" s="1"/>
  <c r="H1030" i="12"/>
  <c r="AF1030" i="12" s="1"/>
  <c r="H1033" i="12"/>
  <c r="AF1033" i="12" s="1"/>
  <c r="AF865" i="12"/>
  <c r="AF849" i="12"/>
  <c r="H820" i="12"/>
  <c r="AF820" i="12" s="1"/>
  <c r="H928" i="12"/>
  <c r="AF928" i="12" s="1"/>
  <c r="H966" i="12"/>
  <c r="AF966" i="12" s="1"/>
  <c r="H950" i="12"/>
  <c r="AF950" i="12" s="1"/>
  <c r="H946" i="12"/>
  <c r="AF946" i="12" s="1"/>
  <c r="H954" i="12"/>
  <c r="AF954" i="12" s="1"/>
  <c r="H1195" i="12"/>
  <c r="AF1195" i="12" s="1"/>
  <c r="H1210" i="12"/>
  <c r="AF1210" i="12" s="1"/>
  <c r="H1187" i="12"/>
  <c r="AF1187" i="12" s="1"/>
  <c r="AF917" i="12"/>
  <c r="AF840" i="12"/>
  <c r="AF728" i="12"/>
  <c r="H754" i="12"/>
  <c r="AF754" i="12" s="1"/>
  <c r="H891" i="12"/>
  <c r="AF891" i="12" s="1"/>
  <c r="AF747" i="12"/>
  <c r="AF815" i="12"/>
  <c r="H817" i="12"/>
  <c r="AF817" i="12" s="1"/>
  <c r="H833" i="12"/>
  <c r="AF833" i="12" s="1"/>
  <c r="AF763" i="12"/>
  <c r="H970" i="12"/>
  <c r="AF970" i="12" s="1"/>
  <c r="H958" i="12"/>
  <c r="AF958" i="12" s="1"/>
  <c r="H1058" i="12"/>
  <c r="AF1058" i="12" s="1"/>
  <c r="H985" i="12"/>
  <c r="AF985" i="12" s="1"/>
  <c r="H983" i="12"/>
  <c r="AF983" i="12" s="1"/>
  <c r="AF836" i="12"/>
  <c r="H821" i="12"/>
  <c r="AF821" i="12" s="1"/>
  <c r="H751" i="12"/>
  <c r="AF751" i="12" s="1"/>
  <c r="H986" i="12"/>
  <c r="AF986" i="12" s="1"/>
  <c r="H1063" i="12"/>
  <c r="AF1063" i="12" s="1"/>
  <c r="H925" i="12"/>
  <c r="AF925" i="12" s="1"/>
  <c r="H968" i="12"/>
  <c r="AF968" i="12" s="1"/>
  <c r="AF945" i="12"/>
  <c r="AF1178" i="12"/>
  <c r="AF969" i="12"/>
  <c r="H996" i="12"/>
  <c r="AF996" i="12" s="1"/>
  <c r="AF1110" i="12"/>
  <c r="H1085" i="12"/>
  <c r="AF1085" i="12" s="1"/>
  <c r="H1179" i="12"/>
  <c r="AF1179" i="12" s="1"/>
  <c r="H1148" i="12"/>
  <c r="AF1148" i="12" s="1"/>
  <c r="H1123" i="12"/>
  <c r="AF1123" i="12" s="1"/>
  <c r="H1293" i="12"/>
  <c r="AF1293" i="12" s="1"/>
  <c r="H1248" i="12"/>
  <c r="AF1248" i="12" s="1"/>
  <c r="H1015" i="12"/>
  <c r="AF1015" i="12" s="1"/>
  <c r="H1009" i="12"/>
  <c r="AF1009" i="12" s="1"/>
  <c r="H1304" i="12"/>
  <c r="AF1304" i="12" s="1"/>
  <c r="H1244" i="12"/>
  <c r="AF1244" i="12" s="1"/>
  <c r="H951" i="12"/>
  <c r="AF951" i="12" s="1"/>
  <c r="AF961" i="12"/>
  <c r="H1074" i="12"/>
  <c r="AF1074" i="12" s="1"/>
  <c r="H1122" i="12"/>
  <c r="AF1122" i="12" s="1"/>
  <c r="H1131" i="12"/>
  <c r="AF1131" i="12" s="1"/>
  <c r="H1091" i="12"/>
  <c r="AF1091" i="12" s="1"/>
  <c r="H1314" i="12"/>
  <c r="AF1314" i="12" s="1"/>
  <c r="H1263" i="12"/>
  <c r="AF1263" i="12" s="1"/>
  <c r="H1318" i="12"/>
  <c r="AF1318" i="12" s="1"/>
  <c r="H1185" i="12"/>
  <c r="AF1185" i="12" s="1"/>
  <c r="H1349" i="12"/>
  <c r="AF1349" i="12" s="1"/>
  <c r="H927" i="12"/>
  <c r="AF927" i="12" s="1"/>
  <c r="H1118" i="12"/>
  <c r="AF1118" i="12" s="1"/>
  <c r="AF1016" i="12"/>
  <c r="H1112" i="12"/>
  <c r="AF1112" i="12" s="1"/>
  <c r="AF1151" i="12"/>
  <c r="H1132" i="12"/>
  <c r="AF1132" i="12" s="1"/>
  <c r="H1227" i="12"/>
  <c r="AF1227" i="12" s="1"/>
  <c r="H1199" i="12"/>
  <c r="AF1199" i="12" s="1"/>
  <c r="H1206" i="12"/>
  <c r="AF1206" i="12" s="1"/>
  <c r="H1045" i="12"/>
  <c r="AF1045" i="12" s="1"/>
  <c r="H1303" i="12"/>
  <c r="AF1303" i="12" s="1"/>
  <c r="H1025" i="12"/>
  <c r="AF1025" i="12" s="1"/>
  <c r="H1269" i="12"/>
  <c r="AF1269" i="12" s="1"/>
  <c r="H1088" i="12"/>
  <c r="AF1088" i="12" s="1"/>
  <c r="H1236" i="12"/>
  <c r="AF1236" i="12" s="1"/>
  <c r="H1073" i="12"/>
  <c r="AF1073" i="12" s="1"/>
  <c r="H1277" i="12"/>
  <c r="AF1277" i="12" s="1"/>
  <c r="H978" i="12"/>
  <c r="AF978" i="12" s="1"/>
  <c r="AF944" i="12"/>
  <c r="H990" i="12"/>
  <c r="AF990" i="12" s="1"/>
  <c r="H1096" i="12"/>
  <c r="AF1096" i="12" s="1"/>
  <c r="AF1164" i="12"/>
  <c r="AF1158" i="12"/>
  <c r="H1165" i="12"/>
  <c r="AF1165" i="12" s="1"/>
  <c r="H1162" i="12"/>
  <c r="AF1162" i="12" s="1"/>
  <c r="H1207" i="12"/>
  <c r="AF1207" i="12" s="1"/>
  <c r="H1047" i="12"/>
  <c r="AF1047" i="12" s="1"/>
  <c r="H1032" i="12"/>
  <c r="AF1032" i="12" s="1"/>
  <c r="H1186" i="12"/>
  <c r="AF1186" i="12" s="1"/>
  <c r="H1043" i="12"/>
  <c r="AF1043" i="12" s="1"/>
  <c r="H1143" i="12"/>
  <c r="AF1143" i="12" s="1"/>
  <c r="H1365" i="12"/>
  <c r="AF1365" i="12" s="1"/>
  <c r="H1064" i="12"/>
  <c r="AF1064" i="12" s="1"/>
  <c r="H1041" i="12"/>
  <c r="AF1041" i="12" s="1"/>
  <c r="H1134" i="12"/>
  <c r="AF1134" i="12" s="1"/>
  <c r="H1171" i="12"/>
  <c r="AF1171" i="12" s="1"/>
  <c r="H1356" i="12"/>
  <c r="AF1356" i="12" s="1"/>
  <c r="AF971" i="12"/>
  <c r="AF1386" i="12"/>
  <c r="AF1150" i="12"/>
  <c r="H1008" i="12"/>
  <c r="AF1008" i="12" s="1"/>
  <c r="H1093" i="12"/>
  <c r="AF1093" i="12" s="1"/>
  <c r="H1125" i="12"/>
  <c r="AF1125" i="12" s="1"/>
  <c r="H1128" i="12"/>
  <c r="AF1128" i="12" s="1"/>
  <c r="H1048" i="12"/>
  <c r="AF1048" i="12" s="1"/>
  <c r="H1082" i="12"/>
  <c r="AF1082" i="12" s="1"/>
  <c r="H1080" i="12"/>
  <c r="AF1080" i="12" s="1"/>
  <c r="H1219" i="12"/>
  <c r="AF1219" i="12" s="1"/>
  <c r="H1100" i="12"/>
  <c r="AF1100" i="12" s="1"/>
  <c r="H1139" i="12"/>
  <c r="AF1139" i="12" s="1"/>
  <c r="H1104" i="12"/>
  <c r="AF1104" i="12" s="1"/>
  <c r="H1169" i="12"/>
  <c r="AF1169" i="12" s="1"/>
  <c r="H1221" i="12"/>
  <c r="AF1221" i="12" s="1"/>
  <c r="H1067" i="12"/>
  <c r="AF1067" i="12" s="1"/>
  <c r="H1209" i="12"/>
  <c r="AF1209" i="12" s="1"/>
  <c r="H1076" i="12"/>
  <c r="AF1076" i="12" s="1"/>
  <c r="H1226" i="12"/>
  <c r="AF1226" i="12" s="1"/>
  <c r="H1235" i="12"/>
  <c r="AF1235" i="12" s="1"/>
  <c r="H1144" i="12"/>
  <c r="AF1144" i="12" s="1"/>
  <c r="H1297" i="12"/>
  <c r="AF1297" i="12" s="1"/>
  <c r="AF1224" i="12"/>
  <c r="H1049" i="12"/>
  <c r="AF1049" i="12" s="1"/>
  <c r="H1075" i="12"/>
  <c r="AF1075" i="12" s="1"/>
  <c r="H1191" i="12"/>
  <c r="AF1191" i="12" s="1"/>
  <c r="H1101" i="12"/>
  <c r="AF1101" i="12" s="1"/>
  <c r="H1146" i="12"/>
  <c r="AF1146" i="12" s="1"/>
  <c r="H1036" i="12"/>
  <c r="AF1036" i="12" s="1"/>
  <c r="H1329" i="12"/>
  <c r="AF1329" i="12" s="1"/>
  <c r="H1258" i="12"/>
  <c r="AF1258" i="12" s="1"/>
  <c r="H1152" i="12"/>
  <c r="AF1152" i="12" s="1"/>
  <c r="H1193" i="12"/>
  <c r="AF1193" i="12" s="1"/>
  <c r="H1238" i="12"/>
  <c r="AF1238" i="12" s="1"/>
  <c r="AF957" i="12"/>
  <c r="H1204" i="12"/>
  <c r="AF1204" i="12" s="1"/>
  <c r="H1121" i="12"/>
  <c r="AF1121" i="12" s="1"/>
  <c r="H1005" i="12"/>
  <c r="AF1005" i="12" s="1"/>
  <c r="H1215" i="12"/>
  <c r="AF1215" i="12" s="1"/>
  <c r="H1068" i="12"/>
  <c r="AF1068" i="12" s="1"/>
  <c r="H1059" i="12"/>
  <c r="AF1059" i="12" s="1"/>
  <c r="H1168" i="12"/>
  <c r="AF1168" i="12" s="1"/>
  <c r="H1141" i="12"/>
  <c r="AF1141" i="12" s="1"/>
  <c r="H1177" i="12"/>
  <c r="AF1177" i="12" s="1"/>
  <c r="H1218" i="12"/>
  <c r="AF1218" i="12" s="1"/>
  <c r="H1216" i="12"/>
  <c r="AF1216" i="12" s="1"/>
  <c r="H1079" i="12"/>
  <c r="AF1079" i="12" s="1"/>
  <c r="H1155" i="12"/>
  <c r="AF1155" i="12" s="1"/>
  <c r="AF1057" i="12"/>
  <c r="H1217" i="12"/>
  <c r="AF1217" i="12" s="1"/>
  <c r="H1202" i="12"/>
  <c r="AF1202" i="12" s="1"/>
  <c r="H1196" i="12"/>
  <c r="AF1196" i="12" s="1"/>
  <c r="H1117" i="12"/>
  <c r="AF1117" i="12" s="1"/>
  <c r="H1274" i="12"/>
  <c r="AF1274" i="12" s="1"/>
  <c r="H1326" i="12"/>
  <c r="AF1326" i="12" s="1"/>
  <c r="H1017" i="12"/>
  <c r="AF1017" i="12" s="1"/>
  <c r="H1260" i="12"/>
  <c r="AF1260" i="12" s="1"/>
  <c r="H748" i="12"/>
  <c r="AF748" i="12" s="1"/>
  <c r="H937" i="12"/>
  <c r="AF937" i="12" s="1"/>
  <c r="AF1159" i="12"/>
  <c r="H1182" i="12"/>
  <c r="AF1182" i="12" s="1"/>
  <c r="AF1037" i="12"/>
  <c r="H1019" i="12"/>
  <c r="AF1019" i="12" s="1"/>
  <c r="H1156" i="12"/>
  <c r="AF1156" i="12" s="1"/>
  <c r="H1021" i="12"/>
  <c r="AF1021" i="12" s="1"/>
  <c r="H1127" i="12"/>
  <c r="AF1127" i="12" s="1"/>
  <c r="H1077" i="12"/>
  <c r="AF1077" i="12" s="1"/>
  <c r="H1018" i="12"/>
  <c r="AF1018" i="12" s="1"/>
  <c r="H1014" i="12"/>
  <c r="AF1014" i="12" s="1"/>
  <c r="H1124" i="12"/>
  <c r="AF1124" i="12" s="1"/>
  <c r="H1198" i="12"/>
  <c r="AF1198" i="12" s="1"/>
  <c r="H1230" i="12"/>
  <c r="AF1230" i="12" s="1"/>
  <c r="AF1223" i="12"/>
  <c r="AF1070" i="12"/>
  <c r="AF1108" i="12"/>
  <c r="H1024" i="12"/>
  <c r="AF1024" i="12" s="1"/>
  <c r="H1201" i="12"/>
  <c r="AF1201" i="12" s="1"/>
  <c r="H1069" i="12"/>
  <c r="AF1069" i="12" s="1"/>
  <c r="H1028" i="12"/>
  <c r="AF1028" i="12" s="1"/>
  <c r="H1113" i="12"/>
  <c r="AF1113" i="12" s="1"/>
  <c r="H1212" i="12"/>
  <c r="AF1212" i="12" s="1"/>
  <c r="H1254" i="12"/>
  <c r="AF1254" i="12" s="1"/>
  <c r="H1053" i="12"/>
  <c r="AF1053" i="12" s="1"/>
  <c r="H964" i="12"/>
  <c r="AF964" i="12" s="1"/>
  <c r="H967" i="12"/>
  <c r="AF967" i="12" s="1"/>
  <c r="H1167" i="12"/>
  <c r="AF1167" i="12" s="1"/>
  <c r="H1197" i="12"/>
  <c r="AF1197" i="12" s="1"/>
  <c r="AF1184" i="12"/>
  <c r="H1142" i="12"/>
  <c r="AF1142" i="12" s="1"/>
  <c r="H1114" i="12"/>
  <c r="AF1114" i="12" s="1"/>
  <c r="H1107" i="12"/>
  <c r="AF1107" i="12" s="1"/>
  <c r="H1135" i="12"/>
  <c r="AF1135" i="12" s="1"/>
  <c r="H1120" i="12"/>
  <c r="AF1120" i="12" s="1"/>
  <c r="H1157" i="12"/>
  <c r="AF1157" i="12" s="1"/>
  <c r="H1116" i="12"/>
  <c r="AF1116" i="12" s="1"/>
  <c r="H1361" i="12"/>
  <c r="AF1361" i="12" s="1"/>
  <c r="AF947" i="12"/>
  <c r="H1208" i="12"/>
  <c r="AF1208" i="12" s="1"/>
  <c r="H1066" i="12"/>
  <c r="AF1066" i="12" s="1"/>
  <c r="AF1083" i="12"/>
  <c r="H1170" i="12"/>
  <c r="AF1170" i="12" s="1"/>
  <c r="H1034" i="12"/>
  <c r="AF1034" i="12" s="1"/>
  <c r="H1056" i="12"/>
  <c r="AF1056" i="12" s="1"/>
  <c r="H1129" i="12"/>
  <c r="AF1129" i="12" s="1"/>
  <c r="H1342" i="12"/>
  <c r="AF1342" i="12" s="1"/>
  <c r="H1094" i="12"/>
  <c r="AF1094" i="12" s="1"/>
  <c r="H1166" i="12"/>
  <c r="AF1166" i="12" s="1"/>
  <c r="H1098" i="12"/>
  <c r="AF1098" i="12" s="1"/>
  <c r="H1022" i="12"/>
  <c r="AF1022" i="12" s="1"/>
  <c r="AF1090" i="12"/>
  <c r="H1153" i="12"/>
  <c r="AF1153" i="12" s="1"/>
  <c r="H1160" i="12"/>
  <c r="AF1160" i="12" s="1"/>
  <c r="H1220" i="12"/>
  <c r="AF1220" i="12" s="1"/>
  <c r="H1176" i="12"/>
  <c r="AF1176" i="12" s="1"/>
  <c r="H1383" i="12"/>
  <c r="AF1383" i="12" s="1"/>
  <c r="H1010" i="12"/>
  <c r="AF1010" i="12" s="1"/>
  <c r="H1188" i="12"/>
  <c r="AF1188" i="12" s="1"/>
  <c r="H1062" i="12"/>
  <c r="AF1062" i="12" s="1"/>
  <c r="H1259" i="12"/>
  <c r="AF1259" i="12" s="1"/>
  <c r="AF952" i="12"/>
  <c r="AF1003" i="12"/>
  <c r="AF1051" i="12"/>
  <c r="H1130" i="12"/>
  <c r="AF1130" i="12" s="1"/>
  <c r="AF1061" i="12"/>
  <c r="AF1027" i="12"/>
  <c r="H1232" i="12"/>
  <c r="AF1232" i="12" s="1"/>
  <c r="H1106" i="12"/>
  <c r="AF1106" i="12" s="1"/>
  <c r="H1225" i="12"/>
  <c r="AF1225" i="12" s="1"/>
  <c r="H1161" i="12"/>
  <c r="AF1161" i="12" s="1"/>
  <c r="H1317" i="12"/>
  <c r="AF1317" i="12" s="1"/>
  <c r="H1089" i="12"/>
  <c r="AF1089" i="12" s="1"/>
  <c r="H973" i="12"/>
  <c r="AF973" i="12" s="1"/>
  <c r="H1006" i="12"/>
  <c r="AF1006" i="12" s="1"/>
  <c r="H1183" i="12"/>
  <c r="AF1183" i="12" s="1"/>
  <c r="H1133" i="12"/>
  <c r="AF1133" i="12" s="1"/>
  <c r="H1039" i="12"/>
  <c r="AF1039" i="12" s="1"/>
  <c r="AF1087" i="12"/>
  <c r="H1194" i="12"/>
  <c r="AF1194" i="12" s="1"/>
  <c r="H1099" i="12"/>
  <c r="AF1099" i="12" s="1"/>
  <c r="H1103" i="12"/>
  <c r="AF1103" i="12" s="1"/>
  <c r="H1038" i="12"/>
  <c r="AF1038" i="12" s="1"/>
  <c r="H1020" i="12"/>
  <c r="AF1020" i="12" s="1"/>
  <c r="H1054" i="12"/>
  <c r="AF1054" i="12" s="1"/>
  <c r="H1211" i="12"/>
  <c r="AF1211" i="12" s="1"/>
  <c r="H1013" i="12"/>
  <c r="AF1013" i="12" s="1"/>
  <c r="H1190" i="12"/>
  <c r="AF1190" i="12" s="1"/>
  <c r="H1343" i="12"/>
  <c r="AF1343" i="12" s="1"/>
  <c r="H1281" i="12"/>
  <c r="AF1281" i="12" s="1"/>
  <c r="H1285" i="12"/>
  <c r="AF1285" i="12" s="1"/>
  <c r="H1385" i="12"/>
  <c r="AF1385" i="12" s="1"/>
  <c r="H1467" i="12"/>
  <c r="AF1467" i="12" s="1"/>
  <c r="H1518" i="12"/>
  <c r="AF1518" i="12" s="1"/>
  <c r="AF1174" i="12"/>
  <c r="H1007" i="12"/>
  <c r="AF1007" i="12" s="1"/>
  <c r="AF1240" i="12"/>
  <c r="H1344" i="12"/>
  <c r="AF1344" i="12" s="1"/>
  <c r="H1060" i="12"/>
  <c r="AF1060" i="12" s="1"/>
  <c r="H1362" i="12"/>
  <c r="AF1362" i="12" s="1"/>
  <c r="H1273" i="12"/>
  <c r="AF1273" i="12" s="1"/>
  <c r="H1358" i="12"/>
  <c r="AF1358" i="12" s="1"/>
  <c r="H1340" i="12"/>
  <c r="AF1340" i="12" s="1"/>
  <c r="H1250" i="12"/>
  <c r="AF1250" i="12" s="1"/>
  <c r="H1308" i="12"/>
  <c r="AF1308" i="12" s="1"/>
  <c r="H1432" i="12"/>
  <c r="AF1432" i="12" s="1"/>
  <c r="H1563" i="12"/>
  <c r="AF1563" i="12" s="1"/>
  <c r="AF1288" i="12"/>
  <c r="H1189" i="12"/>
  <c r="AF1189" i="12" s="1"/>
  <c r="AF1301" i="12"/>
  <c r="H1287" i="12"/>
  <c r="AF1287" i="12" s="1"/>
  <c r="H1334" i="12"/>
  <c r="AF1334" i="12" s="1"/>
  <c r="H1409" i="12"/>
  <c r="AF1409" i="12" s="1"/>
  <c r="H1359" i="12"/>
  <c r="AF1359" i="12" s="1"/>
  <c r="H1435" i="12"/>
  <c r="AF1435" i="12" s="1"/>
  <c r="H1439" i="12"/>
  <c r="AF1439" i="12" s="1"/>
  <c r="H1521" i="12"/>
  <c r="AF1521" i="12" s="1"/>
  <c r="AF1350" i="12"/>
  <c r="H1302" i="12"/>
  <c r="AF1302" i="12" s="1"/>
  <c r="H1306" i="12"/>
  <c r="AF1306" i="12" s="1"/>
  <c r="H1327" i="12"/>
  <c r="AF1327" i="12" s="1"/>
  <c r="H1234" i="12"/>
  <c r="AF1234" i="12" s="1"/>
  <c r="H1337" i="12"/>
  <c r="AF1337" i="12" s="1"/>
  <c r="H1433" i="12"/>
  <c r="AF1433" i="12" s="1"/>
  <c r="H1599" i="12"/>
  <c r="AF1599" i="12" s="1"/>
  <c r="H1443" i="12"/>
  <c r="AF1443" i="12" s="1"/>
  <c r="H1321" i="12"/>
  <c r="AF1321" i="12" s="1"/>
  <c r="H1140" i="12"/>
  <c r="AF1140" i="12" s="1"/>
  <c r="H1267" i="12"/>
  <c r="AF1267" i="12" s="1"/>
  <c r="AF1261" i="12"/>
  <c r="AF1173" i="12"/>
  <c r="H1377" i="12"/>
  <c r="AF1377" i="12" s="1"/>
  <c r="H1380" i="12"/>
  <c r="AF1380" i="12" s="1"/>
  <c r="H1262" i="12"/>
  <c r="AF1262" i="12" s="1"/>
  <c r="H1255" i="12"/>
  <c r="AF1255" i="12" s="1"/>
  <c r="AF1272" i="12"/>
  <c r="AF1392" i="12"/>
  <c r="H1445" i="12"/>
  <c r="AF1445" i="12" s="1"/>
  <c r="H1397" i="12"/>
  <c r="AF1397" i="12" s="1"/>
  <c r="H1468" i="12"/>
  <c r="AF1468" i="12" s="1"/>
  <c r="H1446" i="12"/>
  <c r="AF1446" i="12" s="1"/>
  <c r="H1551" i="12"/>
  <c r="AF1551" i="12" s="1"/>
  <c r="H1341" i="12"/>
  <c r="AF1341" i="12" s="1"/>
  <c r="H1252" i="12"/>
  <c r="AF1252" i="12" s="1"/>
  <c r="AF1328" i="12"/>
  <c r="H1247" i="12"/>
  <c r="AF1247" i="12" s="1"/>
  <c r="H1416" i="12"/>
  <c r="AF1416" i="12" s="1"/>
  <c r="H1276" i="12"/>
  <c r="AF1276" i="12" s="1"/>
  <c r="H1373" i="12"/>
  <c r="AF1373" i="12" s="1"/>
  <c r="H1347" i="12"/>
  <c r="AF1347" i="12" s="1"/>
  <c r="H1374" i="12"/>
  <c r="AF1374" i="12" s="1"/>
  <c r="H1391" i="12"/>
  <c r="AF1391" i="12" s="1"/>
  <c r="H1434" i="12"/>
  <c r="AF1434" i="12" s="1"/>
  <c r="H1543" i="12"/>
  <c r="AF1543" i="12" s="1"/>
  <c r="AF1283" i="12"/>
  <c r="AF1229" i="12"/>
  <c r="AF1296" i="12"/>
  <c r="AF1282" i="12"/>
  <c r="AF1352" i="12"/>
  <c r="AF1403" i="12"/>
  <c r="AF1289" i="12"/>
  <c r="AF1415" i="12"/>
  <c r="H1275" i="12"/>
  <c r="AF1275" i="12" s="1"/>
  <c r="H1310" i="12"/>
  <c r="AF1310" i="12" s="1"/>
  <c r="H1388" i="12"/>
  <c r="AF1388" i="12" s="1"/>
  <c r="H1428" i="12"/>
  <c r="AF1428" i="12" s="1"/>
  <c r="H1412" i="12"/>
  <c r="AF1412" i="12" s="1"/>
  <c r="H1307" i="12"/>
  <c r="AF1307" i="12" s="1"/>
  <c r="H1257" i="12"/>
  <c r="AF1257" i="12" s="1"/>
  <c r="H1458" i="12"/>
  <c r="AF1458" i="12" s="1"/>
  <c r="H1271" i="12"/>
  <c r="AF1271" i="12" s="1"/>
  <c r="H1270" i="12"/>
  <c r="AF1270" i="12" s="1"/>
  <c r="H1400" i="12"/>
  <c r="AF1400" i="12" s="1"/>
  <c r="H1394" i="12"/>
  <c r="AF1394" i="12" s="1"/>
  <c r="H1447" i="12"/>
  <c r="AF1447" i="12" s="1"/>
  <c r="H1461" i="12"/>
  <c r="AF1461" i="12" s="1"/>
  <c r="H1393" i="12"/>
  <c r="AF1393" i="12" s="1"/>
  <c r="H1357" i="12"/>
  <c r="AF1357" i="12" s="1"/>
  <c r="AF1126" i="12"/>
  <c r="H1050" i="12"/>
  <c r="AF1050" i="12" s="1"/>
  <c r="H1338" i="12"/>
  <c r="AF1338" i="12" s="1"/>
  <c r="AF1268" i="12"/>
  <c r="AF1437" i="12"/>
  <c r="H1284" i="12"/>
  <c r="AF1284" i="12" s="1"/>
  <c r="H1298" i="12"/>
  <c r="AF1298" i="12" s="1"/>
  <c r="H1381" i="12"/>
  <c r="AF1381" i="12" s="1"/>
  <c r="H1279" i="12"/>
  <c r="AF1279" i="12" s="1"/>
  <c r="H1319" i="12"/>
  <c r="AF1319" i="12" s="1"/>
  <c r="H1473" i="12"/>
  <c r="AF1473" i="12" s="1"/>
  <c r="H1278" i="12"/>
  <c r="AF1278" i="12" s="1"/>
  <c r="H1065" i="12"/>
  <c r="AF1065" i="12" s="1"/>
  <c r="H1348" i="12"/>
  <c r="AF1348" i="12" s="1"/>
  <c r="H1336" i="12"/>
  <c r="AF1336" i="12" s="1"/>
  <c r="H1332" i="12"/>
  <c r="AF1332" i="12" s="1"/>
  <c r="H1299" i="12"/>
  <c r="AF1299" i="12" s="1"/>
  <c r="H1346" i="12"/>
  <c r="AF1346" i="12" s="1"/>
  <c r="H1440" i="12"/>
  <c r="AF1440" i="12" s="1"/>
  <c r="H1292" i="12"/>
  <c r="AF1292" i="12" s="1"/>
  <c r="H1492" i="12"/>
  <c r="AF1492" i="12" s="1"/>
  <c r="H1466" i="12"/>
  <c r="AF1466" i="12" s="1"/>
  <c r="H1413" i="12"/>
  <c r="AF1413" i="12" s="1"/>
  <c r="AF1355" i="12"/>
  <c r="H1290" i="12"/>
  <c r="AF1290" i="12" s="1"/>
  <c r="H1305" i="12"/>
  <c r="AF1305" i="12" s="1"/>
  <c r="H1315" i="12"/>
  <c r="AF1315" i="12" s="1"/>
  <c r="H1580" i="12"/>
  <c r="AF1580" i="12" s="1"/>
  <c r="H1294" i="12"/>
  <c r="AF1294" i="12" s="1"/>
  <c r="AF1369" i="12"/>
  <c r="AF1354" i="12"/>
  <c r="H1316" i="12"/>
  <c r="AF1316" i="12" s="1"/>
  <c r="H1404" i="12"/>
  <c r="AF1404" i="12" s="1"/>
  <c r="H1417" i="12"/>
  <c r="AF1417" i="12" s="1"/>
  <c r="AF1222" i="12"/>
  <c r="H1253" i="12"/>
  <c r="AF1253" i="12" s="1"/>
  <c r="H1371" i="12"/>
  <c r="AF1371" i="12" s="1"/>
  <c r="H1249" i="12"/>
  <c r="AF1249" i="12" s="1"/>
  <c r="H1444" i="12"/>
  <c r="AF1444" i="12" s="1"/>
  <c r="H1424" i="12"/>
  <c r="AF1424" i="12" s="1"/>
  <c r="H1457" i="12"/>
  <c r="AF1457" i="12" s="1"/>
  <c r="H1481" i="12"/>
  <c r="AF1481" i="12" s="1"/>
  <c r="H1532" i="12"/>
  <c r="AF1532" i="12" s="1"/>
  <c r="H1072" i="12"/>
  <c r="AF1072" i="12" s="1"/>
  <c r="H1368" i="12"/>
  <c r="AF1368" i="12" s="1"/>
  <c r="H1452" i="12"/>
  <c r="AF1452" i="12" s="1"/>
  <c r="H1300" i="12"/>
  <c r="AF1300" i="12" s="1"/>
  <c r="H1330" i="12"/>
  <c r="AF1330" i="12" s="1"/>
  <c r="H1345" i="12"/>
  <c r="AF1345" i="12" s="1"/>
  <c r="H1451" i="12"/>
  <c r="AF1451" i="12" s="1"/>
  <c r="H1591" i="12"/>
  <c r="AF1591" i="12" s="1"/>
  <c r="H1550" i="12"/>
  <c r="AF1550" i="12" s="1"/>
  <c r="H1545" i="12"/>
  <c r="AF1545" i="12" s="1"/>
  <c r="H1501" i="12"/>
  <c r="AF1501" i="12" s="1"/>
  <c r="H1115" i="12"/>
  <c r="AF1115" i="12" s="1"/>
  <c r="H1280" i="12"/>
  <c r="AF1280" i="12" s="1"/>
  <c r="AF1137" i="12"/>
  <c r="H1402" i="12"/>
  <c r="AF1402" i="12" s="1"/>
  <c r="H1242" i="12"/>
  <c r="AF1242" i="12" s="1"/>
  <c r="AF1375" i="12"/>
  <c r="H1370" i="12"/>
  <c r="AF1370" i="12" s="1"/>
  <c r="H1363" i="12"/>
  <c r="AF1363" i="12" s="1"/>
  <c r="H1486" i="12"/>
  <c r="AF1486" i="12" s="1"/>
  <c r="H1460" i="12"/>
  <c r="AF1460" i="12" s="1"/>
  <c r="H1376" i="12"/>
  <c r="AF1376" i="12" s="1"/>
  <c r="H1406" i="12"/>
  <c r="AF1406" i="12" s="1"/>
  <c r="H1203" i="12"/>
  <c r="AF1203" i="12" s="1"/>
  <c r="H1029" i="12"/>
  <c r="AF1029" i="12" s="1"/>
  <c r="AF1102" i="12"/>
  <c r="H1246" i="12"/>
  <c r="AF1246" i="12" s="1"/>
  <c r="H1322" i="12"/>
  <c r="AF1322" i="12" s="1"/>
  <c r="H1241" i="12"/>
  <c r="AF1241" i="12" s="1"/>
  <c r="H1237" i="12"/>
  <c r="AF1237" i="12" s="1"/>
  <c r="H1575" i="12"/>
  <c r="AF1575" i="12" s="1"/>
  <c r="H1465" i="12"/>
  <c r="AF1465" i="12" s="1"/>
  <c r="H1462" i="12"/>
  <c r="AF1462" i="12" s="1"/>
  <c r="H1470" i="12"/>
  <c r="AF1470" i="12" s="1"/>
  <c r="H1243" i="12"/>
  <c r="AF1243" i="12" s="1"/>
  <c r="H1313" i="12"/>
  <c r="AF1313" i="12" s="1"/>
  <c r="AF1312" i="12"/>
  <c r="H1372" i="12"/>
  <c r="AF1372" i="12" s="1"/>
  <c r="H1335" i="12"/>
  <c r="AF1335" i="12" s="1"/>
  <c r="AF1239" i="12"/>
  <c r="H1420" i="12"/>
  <c r="AF1420" i="12" s="1"/>
  <c r="AF1405" i="12"/>
  <c r="AF1431" i="12"/>
  <c r="H1427" i="12"/>
  <c r="AF1427" i="12" s="1"/>
  <c r="H1455" i="12"/>
  <c r="AF1455" i="12" s="1"/>
  <c r="AF1384" i="12"/>
  <c r="AF1459" i="12"/>
  <c r="H1544" i="12"/>
  <c r="AF1544" i="12" s="1"/>
  <c r="H1503" i="12"/>
  <c r="AF1503" i="12" s="1"/>
  <c r="H1556" i="12"/>
  <c r="AF1556" i="12" s="1"/>
  <c r="H1525" i="12"/>
  <c r="AF1525" i="12" s="1"/>
  <c r="H1702" i="12"/>
  <c r="AF1702" i="12" s="1"/>
  <c r="H1692" i="12"/>
  <c r="AF1692" i="12" s="1"/>
  <c r="H1507" i="12"/>
  <c r="AF1507" i="12" s="1"/>
  <c r="H1670" i="12"/>
  <c r="AF1670" i="12" s="1"/>
  <c r="H1675" i="12"/>
  <c r="AF1675" i="12" s="1"/>
  <c r="H1620" i="12"/>
  <c r="AF1620" i="12" s="1"/>
  <c r="H1476" i="12"/>
  <c r="AF1476" i="12" s="1"/>
  <c r="AF1429" i="12"/>
  <c r="H1480" i="12"/>
  <c r="AF1480" i="12" s="1"/>
  <c r="H1483" i="12"/>
  <c r="AF1483" i="12" s="1"/>
  <c r="AF1382" i="12"/>
  <c r="H1488" i="12"/>
  <c r="AF1488" i="12" s="1"/>
  <c r="H1669" i="12"/>
  <c r="AF1669" i="12" s="1"/>
  <c r="H1579" i="12"/>
  <c r="AF1579" i="12" s="1"/>
  <c r="H1558" i="12"/>
  <c r="AF1558" i="12" s="1"/>
  <c r="H1562" i="12"/>
  <c r="AF1562" i="12" s="1"/>
  <c r="H1678" i="12"/>
  <c r="AF1678" i="12" s="1"/>
  <c r="H1531" i="12"/>
  <c r="AF1531" i="12" s="1"/>
  <c r="H1546" i="12"/>
  <c r="AF1546" i="12" s="1"/>
  <c r="H1600" i="12"/>
  <c r="AF1600" i="12" s="1"/>
  <c r="H1712" i="12"/>
  <c r="AF1712" i="12" s="1"/>
  <c r="AF1485" i="12"/>
  <c r="H1390" i="12"/>
  <c r="AF1390" i="12" s="1"/>
  <c r="AF1519" i="12"/>
  <c r="AF1549" i="12"/>
  <c r="AF1389" i="12"/>
  <c r="AF1517" i="12"/>
  <c r="H1367" i="12"/>
  <c r="AF1367" i="12" s="1"/>
  <c r="H1438" i="12"/>
  <c r="AF1438" i="12" s="1"/>
  <c r="AF1510" i="12"/>
  <c r="H1709" i="12"/>
  <c r="AF1709" i="12" s="1"/>
  <c r="H1541" i="12"/>
  <c r="AF1541" i="12" s="1"/>
  <c r="H1710" i="12"/>
  <c r="AF1710" i="12" s="1"/>
  <c r="H1568" i="12"/>
  <c r="AF1568" i="12" s="1"/>
  <c r="H1516" i="12"/>
  <c r="AF1516" i="12" s="1"/>
  <c r="H1699" i="12"/>
  <c r="AF1699" i="12" s="1"/>
  <c r="H1801" i="12"/>
  <c r="AF1801" i="12" s="1"/>
  <c r="H1423" i="12"/>
  <c r="AF1423" i="12" s="1"/>
  <c r="AF1479" i="12"/>
  <c r="H1601" i="12"/>
  <c r="AF1601" i="12" s="1"/>
  <c r="H1493" i="12"/>
  <c r="AF1493" i="12" s="1"/>
  <c r="H1608" i="12"/>
  <c r="AF1608" i="12" s="1"/>
  <c r="H1606" i="12"/>
  <c r="AF1606" i="12" s="1"/>
  <c r="H1527" i="12"/>
  <c r="AF1527" i="12" s="1"/>
  <c r="H1657" i="12"/>
  <c r="AF1657" i="12" s="1"/>
  <c r="H1607" i="12"/>
  <c r="AF1607" i="12" s="1"/>
  <c r="H1596" i="12"/>
  <c r="AF1596" i="12" s="1"/>
  <c r="H1526" i="12"/>
  <c r="AF1526" i="12" s="1"/>
  <c r="H1634" i="12"/>
  <c r="AF1634" i="12" s="1"/>
  <c r="AF1331" i="12"/>
  <c r="H1325" i="12"/>
  <c r="AF1325" i="12" s="1"/>
  <c r="H1309" i="12"/>
  <c r="AF1309" i="12" s="1"/>
  <c r="H1286" i="12"/>
  <c r="AF1286" i="12" s="1"/>
  <c r="H1421" i="12"/>
  <c r="AF1421" i="12" s="1"/>
  <c r="H1484" i="12"/>
  <c r="AF1484" i="12" s="1"/>
  <c r="AF1469" i="12"/>
  <c r="H1426" i="12"/>
  <c r="AF1426" i="12" s="1"/>
  <c r="H1418" i="12"/>
  <c r="AF1418" i="12" s="1"/>
  <c r="AF1713" i="12"/>
  <c r="H1612" i="12"/>
  <c r="AF1612" i="12" s="1"/>
  <c r="H1506" i="12"/>
  <c r="AF1506" i="12" s="1"/>
  <c r="H1603" i="12"/>
  <c r="AF1603" i="12" s="1"/>
  <c r="H1536" i="12"/>
  <c r="AF1536" i="12" s="1"/>
  <c r="H1592" i="12"/>
  <c r="AF1592" i="12" s="1"/>
  <c r="H1667" i="12"/>
  <c r="AF1667" i="12" s="1"/>
  <c r="H1683" i="12"/>
  <c r="AF1683" i="12" s="1"/>
  <c r="H1540" i="12"/>
  <c r="AF1540" i="12" s="1"/>
  <c r="H1408" i="12"/>
  <c r="AF1408" i="12" s="1"/>
  <c r="H1578" i="12"/>
  <c r="AF1578" i="12" s="1"/>
  <c r="AF1496" i="12"/>
  <c r="AF1477" i="12"/>
  <c r="H1586" i="12"/>
  <c r="AF1586" i="12" s="1"/>
  <c r="H1677" i="12"/>
  <c r="AF1677" i="12" s="1"/>
  <c r="H1524" i="12"/>
  <c r="AF1524" i="12" s="1"/>
  <c r="H1697" i="12"/>
  <c r="AF1697" i="12" s="1"/>
  <c r="H1548" i="12"/>
  <c r="AF1548" i="12" s="1"/>
  <c r="H1555" i="12"/>
  <c r="AF1555" i="12" s="1"/>
  <c r="H1534" i="12"/>
  <c r="AF1534" i="12" s="1"/>
  <c r="H1604" i="12"/>
  <c r="AF1604" i="12" s="1"/>
  <c r="H1617" i="12"/>
  <c r="AF1617" i="12" s="1"/>
  <c r="H1703" i="12"/>
  <c r="AF1703" i="12" s="1"/>
  <c r="AF1564" i="12"/>
  <c r="H1528" i="12"/>
  <c r="AF1528" i="12" s="1"/>
  <c r="AF1378" i="12"/>
  <c r="H1520" i="12"/>
  <c r="AF1520" i="12" s="1"/>
  <c r="H1693" i="12"/>
  <c r="AF1693" i="12" s="1"/>
  <c r="H1590" i="12"/>
  <c r="AF1590" i="12" s="1"/>
  <c r="H1538" i="12"/>
  <c r="AF1538" i="12" s="1"/>
  <c r="H1722" i="12"/>
  <c r="AF1722" i="12" s="1"/>
  <c r="AF1475" i="12"/>
  <c r="H1500" i="12"/>
  <c r="AF1500" i="12" s="1"/>
  <c r="H1553" i="12"/>
  <c r="AF1553" i="12" s="1"/>
  <c r="H1598" i="12"/>
  <c r="AF1598" i="12" s="1"/>
  <c r="H1641" i="12"/>
  <c r="AF1641" i="12" s="1"/>
  <c r="H1577" i="12"/>
  <c r="AF1577" i="12" s="1"/>
  <c r="H1597" i="12"/>
  <c r="AF1597" i="12" s="1"/>
  <c r="H1565" i="12"/>
  <c r="AF1565" i="12" s="1"/>
  <c r="H1557" i="12"/>
  <c r="AF1557" i="12" s="1"/>
  <c r="H1583" i="12"/>
  <c r="AF1583" i="12" s="1"/>
  <c r="H1552" i="12"/>
  <c r="AF1552" i="12" s="1"/>
  <c r="H1672" i="12"/>
  <c r="AF1672" i="12" s="1"/>
  <c r="H1295" i="12"/>
  <c r="AF1295" i="12" s="1"/>
  <c r="AF1265" i="12"/>
  <c r="AF1323" i="12"/>
  <c r="H1320" i="12"/>
  <c r="AF1320" i="12" s="1"/>
  <c r="H1324" i="12"/>
  <c r="AF1324" i="12" s="1"/>
  <c r="H1311" i="12"/>
  <c r="AF1311" i="12" s="1"/>
  <c r="H1453" i="12"/>
  <c r="AF1453" i="12" s="1"/>
  <c r="H1542" i="12"/>
  <c r="AF1542" i="12" s="1"/>
  <c r="H1505" i="12"/>
  <c r="AF1505" i="12" s="1"/>
  <c r="AF1449" i="12"/>
  <c r="H1489" i="12"/>
  <c r="AF1489" i="12" s="1"/>
  <c r="H1401" i="12"/>
  <c r="AF1401" i="12" s="1"/>
  <c r="H1554" i="12"/>
  <c r="AF1554" i="12" s="1"/>
  <c r="H1574" i="12"/>
  <c r="AF1574" i="12" s="1"/>
  <c r="H1559" i="12"/>
  <c r="AF1559" i="12" s="1"/>
  <c r="H1530" i="12"/>
  <c r="AF1530" i="12" s="1"/>
  <c r="H1631" i="12"/>
  <c r="AF1631" i="12" s="1"/>
  <c r="AF1441" i="12"/>
  <c r="H1514" i="12"/>
  <c r="AF1514" i="12" s="1"/>
  <c r="H1566" i="12"/>
  <c r="AF1566" i="12" s="1"/>
  <c r="H1714" i="12"/>
  <c r="AF1714" i="12" s="1"/>
  <c r="H1508" i="12"/>
  <c r="AF1508" i="12" s="1"/>
  <c r="H1513" i="12"/>
  <c r="AF1513" i="12" s="1"/>
  <c r="H1585" i="12"/>
  <c r="AF1585" i="12" s="1"/>
  <c r="H1511" i="12"/>
  <c r="AF1511" i="12" s="1"/>
  <c r="H1701" i="12"/>
  <c r="AF1701" i="12" s="1"/>
  <c r="H1679" i="12"/>
  <c r="AF1679" i="12" s="1"/>
  <c r="AF1474" i="12"/>
  <c r="AF1395" i="12"/>
  <c r="H1502" i="12"/>
  <c r="AF1502" i="12" s="1"/>
  <c r="H1594" i="12"/>
  <c r="AF1594" i="12" s="1"/>
  <c r="H1512" i="12"/>
  <c r="AF1512" i="12" s="1"/>
  <c r="H1593" i="12"/>
  <c r="AF1593" i="12" s="1"/>
  <c r="H1633" i="12"/>
  <c r="AF1633" i="12" s="1"/>
  <c r="H1627" i="12"/>
  <c r="AF1627" i="12" s="1"/>
  <c r="H1707" i="12"/>
  <c r="AF1707" i="12" s="1"/>
  <c r="AF1454" i="12"/>
  <c r="H1495" i="12"/>
  <c r="AF1495" i="12" s="1"/>
  <c r="H1411" i="12"/>
  <c r="AF1411" i="12" s="1"/>
  <c r="H1573" i="12"/>
  <c r="AF1573" i="12" s="1"/>
  <c r="H1509" i="12"/>
  <c r="AF1509" i="12" s="1"/>
  <c r="H1491" i="12"/>
  <c r="AF1491" i="12" s="1"/>
  <c r="H1665" i="12"/>
  <c r="AF1665" i="12" s="1"/>
  <c r="H1584" i="12"/>
  <c r="AF1584" i="12" s="1"/>
  <c r="H1497" i="12"/>
  <c r="AF1497" i="12" s="1"/>
  <c r="H1668" i="12"/>
  <c r="AF1668" i="12" s="1"/>
  <c r="H1654" i="12"/>
  <c r="AF1654" i="12" s="1"/>
  <c r="H1618" i="12"/>
  <c r="AF1618" i="12" s="1"/>
  <c r="H1622" i="12"/>
  <c r="AF1622" i="12" s="1"/>
  <c r="H1602" i="12"/>
  <c r="AF1602" i="12" s="1"/>
  <c r="AF1482" i="12"/>
  <c r="H1569" i="12"/>
  <c r="AF1569" i="12" s="1"/>
  <c r="H1410" i="12"/>
  <c r="AF1410" i="12" s="1"/>
  <c r="H1588" i="12"/>
  <c r="AF1588" i="12" s="1"/>
  <c r="AF1430" i="12"/>
  <c r="H1533" i="12"/>
  <c r="AF1533" i="12" s="1"/>
  <c r="H1560" i="12"/>
  <c r="AF1560" i="12" s="1"/>
  <c r="H1610" i="12"/>
  <c r="AF1610" i="12" s="1"/>
  <c r="H1605" i="12"/>
  <c r="AF1605" i="12" s="1"/>
  <c r="H1515" i="12"/>
  <c r="AF1515" i="12" s="1"/>
  <c r="H1680" i="12"/>
  <c r="AF1680" i="12" s="1"/>
  <c r="H1645" i="12"/>
  <c r="AF1645" i="12" s="1"/>
  <c r="H1529" i="12"/>
  <c r="AF1529" i="12" s="1"/>
  <c r="H1661" i="12"/>
  <c r="AF1661" i="12" s="1"/>
  <c r="H1494" i="12"/>
  <c r="AF1494" i="12" s="1"/>
  <c r="H1595" i="12"/>
  <c r="AF1595" i="12" s="1"/>
  <c r="AF1379" i="12"/>
  <c r="AF1499" i="12"/>
  <c r="H1640" i="12"/>
  <c r="AF1640" i="12" s="1"/>
  <c r="H1572" i="12"/>
  <c r="AF1572" i="12" s="1"/>
  <c r="H1587" i="12"/>
  <c r="AF1587" i="12" s="1"/>
  <c r="H1715" i="12"/>
  <c r="AF1715" i="12" s="1"/>
  <c r="H1652" i="12"/>
  <c r="AF1652" i="12" s="1"/>
  <c r="H1567" i="12"/>
  <c r="AF1567" i="12" s="1"/>
  <c r="H1576" i="12"/>
  <c r="AF1576" i="12" s="1"/>
  <c r="AF1478" i="12"/>
  <c r="AF1570" i="12"/>
  <c r="H1589" i="12"/>
  <c r="AF1589" i="12" s="1"/>
  <c r="H1504" i="12"/>
  <c r="AF1504" i="12" s="1"/>
  <c r="H1498" i="12"/>
  <c r="AF1498" i="12" s="1"/>
  <c r="H1647" i="12"/>
  <c r="AF1647" i="12" s="1"/>
  <c r="H1537" i="12"/>
  <c r="AF1537" i="12" s="1"/>
  <c r="H1636" i="12"/>
  <c r="AF1636" i="12" s="1"/>
  <c r="H1387" i="12"/>
  <c r="AF1387" i="12" s="1"/>
  <c r="H1456" i="12"/>
  <c r="AF1456" i="12" s="1"/>
  <c r="H1535" i="12"/>
  <c r="AF1535" i="12" s="1"/>
  <c r="H1694" i="12"/>
  <c r="AF1694" i="12" s="1"/>
  <c r="H1700" i="12"/>
  <c r="AF1700" i="12" s="1"/>
  <c r="H1625" i="12"/>
  <c r="AF1625" i="12" s="1"/>
  <c r="H1523" i="12"/>
  <c r="AF1523" i="12" s="1"/>
  <c r="H1706" i="12"/>
  <c r="AF1706" i="12" s="1"/>
  <c r="H1671" i="12"/>
  <c r="AF1671" i="12" s="1"/>
  <c r="AF1616" i="12"/>
  <c r="H1690" i="12"/>
  <c r="AF1690" i="12" s="1"/>
  <c r="H1909" i="12"/>
  <c r="AF1909" i="12" s="1"/>
  <c r="H1806" i="12"/>
  <c r="AF1806" i="12" s="1"/>
  <c r="H1796" i="12"/>
  <c r="AF1796" i="12" s="1"/>
  <c r="H1704" i="12"/>
  <c r="AF1704" i="12" s="1"/>
  <c r="H1773" i="12"/>
  <c r="AF1773" i="12" s="1"/>
  <c r="H1664" i="12"/>
  <c r="AF1664" i="12" s="1"/>
  <c r="H1705" i="12"/>
  <c r="AF1705" i="12" s="1"/>
  <c r="H1755" i="12"/>
  <c r="AF1755" i="12" s="1"/>
  <c r="H1876" i="12"/>
  <c r="AF1876" i="12" s="1"/>
  <c r="AF1630" i="12"/>
  <c r="AF1691" i="12"/>
  <c r="H1822" i="12"/>
  <c r="AF1822" i="12" s="1"/>
  <c r="AF1623" i="12"/>
  <c r="H1653" i="12"/>
  <c r="AF1653" i="12" s="1"/>
  <c r="H1767" i="12"/>
  <c r="AF1767" i="12" s="1"/>
  <c r="H1770" i="12"/>
  <c r="AF1770" i="12" s="1"/>
  <c r="H1809" i="12"/>
  <c r="AF1809" i="12" s="1"/>
  <c r="H1847" i="12"/>
  <c r="AF1847" i="12" s="1"/>
  <c r="H1897" i="12"/>
  <c r="AF1897" i="12" s="1"/>
  <c r="AF1650" i="12"/>
  <c r="AF1629" i="12"/>
  <c r="AF1628" i="12"/>
  <c r="H1611" i="12"/>
  <c r="AF1611" i="12" s="1"/>
  <c r="H1803" i="12"/>
  <c r="AF1803" i="12" s="1"/>
  <c r="H1906" i="12"/>
  <c r="AF1906" i="12" s="1"/>
  <c r="AF1539" i="12"/>
  <c r="H1663" i="12"/>
  <c r="AF1663" i="12" s="1"/>
  <c r="H1658" i="12"/>
  <c r="AF1658" i="12" s="1"/>
  <c r="H1816" i="12"/>
  <c r="AF1816" i="12" s="1"/>
  <c r="H1834" i="12"/>
  <c r="AF1834" i="12" s="1"/>
  <c r="H1619" i="12"/>
  <c r="AF1619" i="12" s="1"/>
  <c r="AF1717" i="12"/>
  <c r="AF1760" i="12"/>
  <c r="H1639" i="12"/>
  <c r="AF1639" i="12" s="1"/>
  <c r="H1681" i="12"/>
  <c r="AF1681" i="12" s="1"/>
  <c r="AF1649" i="12"/>
  <c r="AF1790" i="12"/>
  <c r="AF1660" i="12"/>
  <c r="AF1751" i="12"/>
  <c r="H1674" i="12"/>
  <c r="AF1674" i="12" s="1"/>
  <c r="H1726" i="12"/>
  <c r="AF1726" i="12" s="1"/>
  <c r="H1808" i="12"/>
  <c r="AF1808" i="12" s="1"/>
  <c r="AF1804" i="12"/>
  <c r="AF1655" i="12"/>
  <c r="H1646" i="12"/>
  <c r="AF1646" i="12" s="1"/>
  <c r="H1635" i="12"/>
  <c r="AF1635" i="12" s="1"/>
  <c r="H1698" i="12"/>
  <c r="AF1698" i="12" s="1"/>
  <c r="H1772" i="12"/>
  <c r="AF1772" i="12" s="1"/>
  <c r="H1799" i="12"/>
  <c r="AF1799" i="12" s="1"/>
  <c r="H1818" i="12"/>
  <c r="AF1818" i="12" s="1"/>
  <c r="H1638" i="12"/>
  <c r="AF1638" i="12" s="1"/>
  <c r="AF1718" i="12"/>
  <c r="AF1686" i="12"/>
  <c r="H1813" i="12"/>
  <c r="AF1813" i="12" s="1"/>
  <c r="H1648" i="12"/>
  <c r="AF1648" i="12" s="1"/>
  <c r="H1819" i="12"/>
  <c r="AF1819" i="12" s="1"/>
  <c r="H1782" i="12"/>
  <c r="AF1782" i="12" s="1"/>
  <c r="H1708" i="12"/>
  <c r="AF1708" i="12" s="1"/>
  <c r="H1831" i="12"/>
  <c r="AF1831" i="12" s="1"/>
  <c r="H1719" i="12"/>
  <c r="AF1719" i="12" s="1"/>
  <c r="AF1768" i="12"/>
  <c r="H1613" i="12"/>
  <c r="AF1613" i="12" s="1"/>
  <c r="H1815" i="12"/>
  <c r="AF1815" i="12" s="1"/>
  <c r="H1753" i="12"/>
  <c r="AF1753" i="12" s="1"/>
  <c r="H1795" i="12"/>
  <c r="AF1795" i="12" s="1"/>
  <c r="H1685" i="12"/>
  <c r="AF1685" i="12" s="1"/>
  <c r="H1758" i="12"/>
  <c r="AF1758" i="12" s="1"/>
  <c r="H1800" i="12"/>
  <c r="AF1800" i="12" s="1"/>
  <c r="H1762" i="12"/>
  <c r="AF1762" i="12" s="1"/>
  <c r="H1777" i="12"/>
  <c r="AF1777" i="12" s="1"/>
  <c r="H1840" i="12"/>
  <c r="AF1840" i="12" s="1"/>
  <c r="AF1662" i="12"/>
  <c r="AF1748" i="12"/>
  <c r="H1780" i="12"/>
  <c r="AF1780" i="12" s="1"/>
  <c r="H1688" i="12"/>
  <c r="AF1688" i="12" s="1"/>
  <c r="H1744" i="12"/>
  <c r="AF1744" i="12" s="1"/>
  <c r="AF1802" i="12"/>
  <c r="AF1682" i="12"/>
  <c r="H1643" i="12"/>
  <c r="AF1643" i="12" s="1"/>
  <c r="H1811" i="12"/>
  <c r="AF1811" i="12" s="1"/>
  <c r="H1832" i="12"/>
  <c r="AF1832" i="12" s="1"/>
  <c r="H1826" i="12"/>
  <c r="AF1826" i="12" s="1"/>
  <c r="H1696" i="12"/>
  <c r="AF1696" i="12" s="1"/>
  <c r="H1659" i="12"/>
  <c r="AF1659" i="12" s="1"/>
  <c r="H1781" i="12"/>
  <c r="AF1781" i="12" s="1"/>
  <c r="H1728" i="12"/>
  <c r="AF1728" i="12" s="1"/>
  <c r="H1859" i="12"/>
  <c r="AF1859" i="12" s="1"/>
  <c r="H1873" i="12"/>
  <c r="AF1873" i="12" s="1"/>
  <c r="AF1621" i="12"/>
  <c r="AF1695" i="12"/>
  <c r="H1624" i="12"/>
  <c r="AF1624" i="12" s="1"/>
  <c r="AF1812" i="12"/>
  <c r="H1814" i="12"/>
  <c r="AF1814" i="12" s="1"/>
  <c r="H1757" i="12"/>
  <c r="AF1757" i="12" s="1"/>
  <c r="H1779" i="12"/>
  <c r="AF1779" i="12" s="1"/>
  <c r="H1844" i="12"/>
  <c r="AF1844" i="12" s="1"/>
  <c r="H1676" i="12"/>
  <c r="AF1676" i="12" s="1"/>
  <c r="H1775" i="12"/>
  <c r="AF1775" i="12" s="1"/>
  <c r="H1644" i="12"/>
  <c r="AF1644" i="12" s="1"/>
  <c r="AF1793" i="12"/>
  <c r="H1626" i="12"/>
  <c r="AF1626" i="12" s="1"/>
  <c r="H1720" i="12"/>
  <c r="AF1720" i="12" s="1"/>
  <c r="H1745" i="12"/>
  <c r="AF1745" i="12" s="1"/>
  <c r="H1730" i="12"/>
  <c r="AF1730" i="12" s="1"/>
  <c r="H1759" i="12"/>
  <c r="AF1759" i="12" s="1"/>
  <c r="H1741" i="12"/>
  <c r="AF1741" i="12" s="1"/>
  <c r="H1838" i="12"/>
  <c r="AF1838" i="12" s="1"/>
  <c r="H1885" i="12"/>
  <c r="AF1885" i="12" s="1"/>
  <c r="H1765" i="12"/>
  <c r="AF1765" i="12" s="1"/>
  <c r="H2039" i="12"/>
  <c r="AF2039" i="12" s="1"/>
  <c r="H1930" i="12"/>
  <c r="AF1930" i="12" s="1"/>
  <c r="H1771" i="12"/>
  <c r="AF1771" i="12" s="1"/>
  <c r="H1919" i="12"/>
  <c r="AF1919" i="12" s="1"/>
  <c r="H1883" i="12"/>
  <c r="AF1883" i="12" s="1"/>
  <c r="AF1729" i="12"/>
  <c r="H1916" i="12"/>
  <c r="AF1916" i="12" s="1"/>
  <c r="H1738" i="12"/>
  <c r="AF1738" i="12" s="1"/>
  <c r="H1846" i="12"/>
  <c r="AF1846" i="12" s="1"/>
  <c r="H1893" i="12"/>
  <c r="AF1893" i="12" s="1"/>
  <c r="H1861" i="12"/>
  <c r="AF1861" i="12" s="1"/>
  <c r="H1980" i="12"/>
  <c r="AF1980" i="12" s="1"/>
  <c r="H1749" i="12"/>
  <c r="AF1749" i="12" s="1"/>
  <c r="H1632" i="12"/>
  <c r="AF1632" i="12" s="1"/>
  <c r="H1756" i="12"/>
  <c r="AF1756" i="12" s="1"/>
  <c r="H1921" i="12"/>
  <c r="AF1921" i="12" s="1"/>
  <c r="H1776" i="12"/>
  <c r="AF1776" i="12" s="1"/>
  <c r="H1915" i="12"/>
  <c r="AF1915" i="12" s="1"/>
  <c r="H1732" i="12"/>
  <c r="AF1732" i="12" s="1"/>
  <c r="H1731" i="12"/>
  <c r="AF1731" i="12" s="1"/>
  <c r="H1763" i="12"/>
  <c r="AF1763" i="12" s="1"/>
  <c r="H1894" i="12"/>
  <c r="AF1894" i="12" s="1"/>
  <c r="AF1865" i="12"/>
  <c r="H1860" i="12"/>
  <c r="AF1860" i="12" s="1"/>
  <c r="H1651" i="12"/>
  <c r="AF1651" i="12" s="1"/>
  <c r="H1740" i="12"/>
  <c r="AF1740" i="12" s="1"/>
  <c r="H1817" i="12"/>
  <c r="AF1817" i="12" s="1"/>
  <c r="H1764" i="12"/>
  <c r="AF1764" i="12" s="1"/>
  <c r="H1743" i="12"/>
  <c r="AF1743" i="12" s="1"/>
  <c r="H1841" i="12"/>
  <c r="AF1841" i="12" s="1"/>
  <c r="H1754" i="12"/>
  <c r="AF1754" i="12" s="1"/>
  <c r="H1810" i="12"/>
  <c r="AF1810" i="12" s="1"/>
  <c r="AF1866" i="12"/>
  <c r="H1874" i="12"/>
  <c r="AF1874" i="12" s="1"/>
  <c r="H1899" i="12"/>
  <c r="AF1899" i="12" s="1"/>
  <c r="H1869" i="12"/>
  <c r="AF1869" i="12" s="1"/>
  <c r="AF1778" i="12"/>
  <c r="H1727" i="12"/>
  <c r="AF1727" i="12" s="1"/>
  <c r="AF1788" i="12"/>
  <c r="H1918" i="12"/>
  <c r="AF1918" i="12" s="1"/>
  <c r="H1830" i="12"/>
  <c r="AF1830" i="12" s="1"/>
  <c r="H1825" i="12"/>
  <c r="AF1825" i="12" s="1"/>
  <c r="AF1880" i="12"/>
  <c r="H1820" i="12"/>
  <c r="AF1820" i="12" s="1"/>
  <c r="H1737" i="12"/>
  <c r="AF1737" i="12" s="1"/>
  <c r="H1850" i="12"/>
  <c r="AF1850" i="12" s="1"/>
  <c r="H1761" i="12"/>
  <c r="AF1761" i="12" s="1"/>
  <c r="H1858" i="12"/>
  <c r="AF1858" i="12" s="1"/>
  <c r="H1747" i="12"/>
  <c r="AF1747" i="12" s="1"/>
  <c r="H1752" i="12"/>
  <c r="AF1752" i="12" s="1"/>
  <c r="AF1824" i="12"/>
  <c r="H1927" i="12"/>
  <c r="AF1927" i="12" s="1"/>
  <c r="H1723" i="12"/>
  <c r="AF1723" i="12" s="1"/>
  <c r="H1837" i="12"/>
  <c r="AF1837" i="12" s="1"/>
  <c r="H1787" i="12"/>
  <c r="AF1787" i="12" s="1"/>
  <c r="H1786" i="12"/>
  <c r="AF1786" i="12" s="1"/>
  <c r="H2023" i="12"/>
  <c r="AF2023" i="12" s="1"/>
  <c r="H1900" i="12"/>
  <c r="AF1900" i="12" s="1"/>
  <c r="H1666" i="12"/>
  <c r="AF1666" i="12" s="1"/>
  <c r="H1736" i="12"/>
  <c r="AF1736" i="12" s="1"/>
  <c r="AF1920" i="12"/>
  <c r="AF1870" i="12"/>
  <c r="H1854" i="12"/>
  <c r="AF1854" i="12" s="1"/>
  <c r="H1896" i="12"/>
  <c r="AF1896" i="12" s="1"/>
  <c r="AF1887" i="12"/>
  <c r="H1914" i="12"/>
  <c r="AF1914" i="12" s="1"/>
  <c r="H1892" i="12"/>
  <c r="AF1892" i="12" s="1"/>
  <c r="H1750" i="12"/>
  <c r="AF1750" i="12" s="1"/>
  <c r="H1807" i="12"/>
  <c r="AF1807" i="12" s="1"/>
  <c r="H1979" i="12"/>
  <c r="AF1979" i="12" s="1"/>
  <c r="H1862" i="12"/>
  <c r="AF1862" i="12" s="1"/>
  <c r="H1877" i="12"/>
  <c r="AF1877" i="12" s="1"/>
  <c r="H1922" i="12"/>
  <c r="AF1922" i="12" s="1"/>
  <c r="H1769" i="12"/>
  <c r="AF1769" i="12" s="1"/>
  <c r="H1792" i="12"/>
  <c r="AF1792" i="12" s="1"/>
  <c r="H1739" i="12"/>
  <c r="AF1739" i="12" s="1"/>
  <c r="H1794" i="12"/>
  <c r="AF1794" i="12" s="1"/>
  <c r="AF1827" i="12"/>
  <c r="H1864" i="12"/>
  <c r="AF1864" i="12" s="1"/>
  <c r="H1733" i="12"/>
  <c r="AF1733" i="12" s="1"/>
  <c r="H1789" i="12"/>
  <c r="AF1789" i="12" s="1"/>
  <c r="H1784" i="12"/>
  <c r="AF1784" i="12" s="1"/>
  <c r="AF1878" i="12"/>
  <c r="H1829" i="12"/>
  <c r="AF1829" i="12" s="1"/>
  <c r="H1721" i="12"/>
  <c r="AF1721" i="12" s="1"/>
  <c r="H1791" i="12"/>
  <c r="AF1791" i="12" s="1"/>
  <c r="H1901" i="12"/>
  <c r="AF1901" i="12" s="1"/>
  <c r="AF1746" i="12"/>
  <c r="AF1935" i="12"/>
  <c r="H2035" i="12"/>
  <c r="AF2035" i="12" s="1"/>
  <c r="H1863" i="12"/>
  <c r="AF1863" i="12" s="1"/>
  <c r="H2008" i="12"/>
  <c r="AF2008" i="12" s="1"/>
  <c r="H1890" i="12"/>
  <c r="AF1890" i="12" s="1"/>
  <c r="H1845" i="12"/>
  <c r="AF1845" i="12" s="1"/>
  <c r="H2031" i="12"/>
  <c r="AF2031" i="12" s="1"/>
  <c r="H1967" i="12"/>
  <c r="AF1967" i="12" s="1"/>
  <c r="H1944" i="12"/>
  <c r="AF1944" i="12" s="1"/>
  <c r="H1875" i="12"/>
  <c r="AF1875" i="12" s="1"/>
  <c r="AF1797" i="12"/>
  <c r="AF1823" i="12"/>
  <c r="AF1848" i="12"/>
  <c r="AF1857" i="12"/>
  <c r="H1987" i="12"/>
  <c r="AF1987" i="12" s="1"/>
  <c r="H2002" i="12"/>
  <c r="AF2002" i="12" s="1"/>
  <c r="H1867" i="12"/>
  <c r="AF1867" i="12" s="1"/>
  <c r="H1947" i="12"/>
  <c r="AF1947" i="12" s="1"/>
  <c r="AF1925" i="12"/>
  <c r="H2014" i="12"/>
  <c r="AF2014" i="12" s="1"/>
  <c r="H1852" i="12"/>
  <c r="AF1852" i="12" s="1"/>
  <c r="H1872" i="12"/>
  <c r="AF1872" i="12" s="1"/>
  <c r="H2051" i="12"/>
  <c r="AF2051" i="12" s="1"/>
  <c r="H1908" i="12"/>
  <c r="AF1908" i="12" s="1"/>
  <c r="H1891" i="12"/>
  <c r="AF1891" i="12" s="1"/>
  <c r="AF1851" i="12"/>
  <c r="AF1994" i="12"/>
  <c r="AF1946" i="12"/>
  <c r="AF1856" i="12"/>
  <c r="H2033" i="12"/>
  <c r="AF2033" i="12" s="1"/>
  <c r="H2036" i="12"/>
  <c r="AF2036" i="12" s="1"/>
  <c r="H1968" i="12"/>
  <c r="AF1968" i="12" s="1"/>
  <c r="H2004" i="12"/>
  <c r="AF2004" i="12" s="1"/>
  <c r="AF1725" i="12"/>
  <c r="AF1926" i="12"/>
  <c r="H1960" i="12"/>
  <c r="AF1960" i="12" s="1"/>
  <c r="H1907" i="12"/>
  <c r="AF1907" i="12" s="1"/>
  <c r="AF1774" i="12"/>
  <c r="AF1912" i="12"/>
  <c r="H1888" i="12"/>
  <c r="AF1888" i="12" s="1"/>
  <c r="AF2046" i="12"/>
  <c r="AF1972" i="12"/>
  <c r="H1948" i="12"/>
  <c r="AF1948" i="12" s="1"/>
  <c r="H1902" i="12"/>
  <c r="AF1902" i="12" s="1"/>
  <c r="H1990" i="12"/>
  <c r="AF1990" i="12" s="1"/>
  <c r="H2028" i="12"/>
  <c r="AF2028" i="12" s="1"/>
  <c r="H1943" i="12"/>
  <c r="AF1943" i="12" s="1"/>
  <c r="AF2037" i="12"/>
  <c r="AF2026" i="12"/>
  <c r="H2049" i="12"/>
  <c r="AF2049" i="12" s="1"/>
  <c r="H1933" i="12"/>
  <c r="AF1933" i="12" s="1"/>
  <c r="H2011" i="12"/>
  <c r="AF2011" i="12" s="1"/>
  <c r="H1835" i="12"/>
  <c r="AF1835" i="12" s="1"/>
  <c r="H2048" i="12"/>
  <c r="AF2048" i="12" s="1"/>
  <c r="H1884" i="12"/>
  <c r="AF1884" i="12" s="1"/>
  <c r="H1977" i="12"/>
  <c r="AF1977" i="12" s="1"/>
  <c r="H1959" i="12"/>
  <c r="AF1959" i="12" s="1"/>
  <c r="H1996" i="12"/>
  <c r="AF1996" i="12" s="1"/>
  <c r="H1889" i="12"/>
  <c r="AF1889" i="12" s="1"/>
  <c r="H1964" i="12"/>
  <c r="AF1964" i="12" s="1"/>
  <c r="H1995" i="12"/>
  <c r="AF1995" i="12" s="1"/>
  <c r="H1932" i="12"/>
  <c r="AF1932" i="12" s="1"/>
  <c r="H1911" i="12"/>
  <c r="AF1911" i="12" s="1"/>
  <c r="H2009" i="12"/>
  <c r="AF2009" i="12" s="1"/>
  <c r="H2007" i="12"/>
  <c r="AF2007" i="12" s="1"/>
  <c r="H1905" i="12"/>
  <c r="AF1905" i="12" s="1"/>
  <c r="AF1962" i="12"/>
  <c r="H1961" i="12"/>
  <c r="AF1961" i="12" s="1"/>
  <c r="H2001" i="12"/>
  <c r="AF2001" i="12" s="1"/>
  <c r="H1895" i="12"/>
  <c r="AF1895" i="12" s="1"/>
  <c r="H1952" i="12"/>
  <c r="AF1952" i="12" s="1"/>
  <c r="H2013" i="12"/>
  <c r="AF2013" i="12" s="1"/>
  <c r="AF1886" i="12"/>
  <c r="H1956" i="12"/>
  <c r="AF1956" i="12" s="1"/>
  <c r="H2103" i="12"/>
  <c r="AF2103" i="12" s="1"/>
  <c r="H1898" i="12"/>
  <c r="AF1898" i="12" s="1"/>
  <c r="H1913" i="12"/>
  <c r="AF1913" i="12" s="1"/>
  <c r="AF1871" i="12"/>
  <c r="H1929" i="12"/>
  <c r="AF1929" i="12" s="1"/>
  <c r="H2025" i="12"/>
  <c r="AF2025" i="12" s="1"/>
  <c r="H1938" i="12"/>
  <c r="AF1938" i="12" s="1"/>
  <c r="AF1953" i="12"/>
  <c r="AF1881" i="12"/>
  <c r="AF1984" i="12"/>
  <c r="H1934" i="12"/>
  <c r="AF1934" i="12" s="1"/>
  <c r="H2071" i="12"/>
  <c r="AF2071" i="12" s="1"/>
  <c r="H2003" i="12"/>
  <c r="AF2003" i="12" s="1"/>
  <c r="AF2126" i="12"/>
  <c r="H2032" i="12"/>
  <c r="AF2032" i="12" s="1"/>
  <c r="AF2017" i="12"/>
  <c r="AF1941" i="12"/>
  <c r="H2030" i="12"/>
  <c r="AF2030" i="12" s="1"/>
  <c r="H2110" i="12"/>
  <c r="AF2110" i="12" s="1"/>
  <c r="H2098" i="12"/>
  <c r="AF2098" i="12" s="1"/>
  <c r="H2145" i="12"/>
  <c r="AF2145" i="12" s="1"/>
  <c r="H2089" i="12"/>
  <c r="AF2089" i="12" s="1"/>
  <c r="H1997" i="12"/>
  <c r="AF1997" i="12" s="1"/>
  <c r="H2040" i="12"/>
  <c r="AF2040" i="12" s="1"/>
  <c r="AF1839" i="12"/>
  <c r="H1931" i="12"/>
  <c r="AF1931" i="12" s="1"/>
  <c r="H1992" i="12"/>
  <c r="AF1992" i="12" s="1"/>
  <c r="H2156" i="12"/>
  <c r="AF2156" i="12" s="1"/>
  <c r="H2152" i="12"/>
  <c r="AF2152" i="12" s="1"/>
  <c r="AF1945" i="12"/>
  <c r="H2015" i="12"/>
  <c r="AF2015" i="12" s="1"/>
  <c r="H2063" i="12"/>
  <c r="AF2063" i="12" s="1"/>
  <c r="AF2024" i="12"/>
  <c r="H2066" i="12"/>
  <c r="AF2066" i="12" s="1"/>
  <c r="AF2019" i="12"/>
  <c r="H1999" i="12"/>
  <c r="AF1999" i="12" s="1"/>
  <c r="H1836" i="12"/>
  <c r="AF1836" i="12" s="1"/>
  <c r="AF1937" i="12"/>
  <c r="AF1973" i="12"/>
  <c r="AF2132" i="12"/>
  <c r="H2116" i="12"/>
  <c r="AF2116" i="12" s="1"/>
  <c r="AF1910" i="12"/>
  <c r="H2058" i="12"/>
  <c r="AF2058" i="12" s="1"/>
  <c r="H2113" i="12"/>
  <c r="AF2113" i="12" s="1"/>
  <c r="H2083" i="12"/>
  <c r="AF2083" i="12" s="1"/>
  <c r="AF1936" i="12"/>
  <c r="H1969" i="12"/>
  <c r="AF1969" i="12" s="1"/>
  <c r="H1949" i="12"/>
  <c r="AF1949" i="12" s="1"/>
  <c r="AF2018" i="12"/>
  <c r="AF2053" i="12"/>
  <c r="H2140" i="12"/>
  <c r="AF2140" i="12" s="1"/>
  <c r="AF2120" i="12"/>
  <c r="H2076" i="12"/>
  <c r="AF2076" i="12" s="1"/>
  <c r="H1833" i="12"/>
  <c r="AF1833" i="12" s="1"/>
  <c r="H1965" i="12"/>
  <c r="AF1965" i="12" s="1"/>
  <c r="H1985" i="12"/>
  <c r="AF1985" i="12" s="1"/>
  <c r="H2064" i="12"/>
  <c r="AF2064" i="12" s="1"/>
  <c r="AF2005" i="12"/>
  <c r="AF1971" i="12"/>
  <c r="H1954" i="12"/>
  <c r="AF1954" i="12" s="1"/>
  <c r="H2092" i="12"/>
  <c r="AF2092" i="12" s="1"/>
  <c r="H1868" i="12"/>
  <c r="AF1868" i="12" s="1"/>
  <c r="H2022" i="12"/>
  <c r="AF2022" i="12" s="1"/>
  <c r="AF2078" i="12"/>
  <c r="AF1950" i="12"/>
  <c r="AF1963" i="12"/>
  <c r="AF2086" i="12"/>
  <c r="H2147" i="12"/>
  <c r="AF2147" i="12" s="1"/>
  <c r="AF2041" i="12"/>
  <c r="AF1974" i="12"/>
  <c r="H1988" i="12"/>
  <c r="AF1988" i="12" s="1"/>
  <c r="H2027" i="12"/>
  <c r="AF2027" i="12" s="1"/>
  <c r="AF2000" i="12"/>
  <c r="H1855" i="12"/>
  <c r="AF1855" i="12" s="1"/>
  <c r="AF1849" i="12"/>
  <c r="H1955" i="12"/>
  <c r="AF1955" i="12" s="1"/>
  <c r="H2020" i="12"/>
  <c r="AF2020" i="12" s="1"/>
  <c r="H2118" i="12"/>
  <c r="AF2118" i="12" s="1"/>
  <c r="H1998" i="12"/>
  <c r="AF1998" i="12" s="1"/>
  <c r="H2115" i="12"/>
  <c r="AF2115" i="12" s="1"/>
  <c r="H2010" i="12"/>
  <c r="AF2010" i="12" s="1"/>
  <c r="AF2138" i="12"/>
  <c r="H2134" i="12"/>
  <c r="AF2134" i="12" s="1"/>
  <c r="AF1966" i="12"/>
  <c r="AF2034" i="12"/>
  <c r="H2131" i="12"/>
  <c r="AF2131" i="12" s="1"/>
  <c r="H2006" i="12"/>
  <c r="AF2006" i="12" s="1"/>
  <c r="H2104" i="12"/>
  <c r="AF2104" i="12" s="1"/>
  <c r="H2016" i="12"/>
  <c r="AF2016" i="12" s="1"/>
  <c r="H1982" i="12"/>
  <c r="AF1982" i="12" s="1"/>
  <c r="H2059" i="12"/>
  <c r="AF2059" i="12" s="1"/>
  <c r="AF2042" i="12"/>
  <c r="H2047" i="12"/>
  <c r="AF2047" i="12" s="1"/>
  <c r="AF2055" i="12"/>
  <c r="H2081" i="12"/>
  <c r="AF2081" i="12" s="1"/>
  <c r="H2094" i="12"/>
  <c r="AF2094" i="12" s="1"/>
  <c r="H2079" i="12"/>
  <c r="AF2079" i="12" s="1"/>
  <c r="H2087" i="12"/>
  <c r="AF2087" i="12" s="1"/>
  <c r="H2137" i="12"/>
  <c r="AF2137" i="12" s="1"/>
  <c r="H2136" i="12"/>
  <c r="AF2136" i="12" s="1"/>
  <c r="AF2129" i="12"/>
  <c r="H2142" i="12"/>
  <c r="AF2142" i="12" s="1"/>
  <c r="H2151" i="12"/>
  <c r="AF2151" i="12" s="1"/>
  <c r="H2112" i="12"/>
  <c r="AF2112" i="12" s="1"/>
  <c r="H2073" i="12"/>
  <c r="AF2073" i="12" s="1"/>
  <c r="H2146" i="12"/>
  <c r="AF2146" i="12" s="1"/>
  <c r="AF2121" i="12"/>
  <c r="H2045" i="12"/>
  <c r="AF2045" i="12" s="1"/>
  <c r="H2062" i="12"/>
  <c r="AF2062" i="12" s="1"/>
  <c r="H2263" i="12"/>
  <c r="AF2263" i="12" s="1"/>
  <c r="H2056" i="12"/>
  <c r="AF2056" i="12" s="1"/>
  <c r="H2101" i="12"/>
  <c r="AF2101" i="12" s="1"/>
  <c r="H2185" i="12"/>
  <c r="AF2185" i="12" s="1"/>
  <c r="AF1957" i="12"/>
  <c r="H2057" i="12"/>
  <c r="AF2057" i="12" s="1"/>
  <c r="H2068" i="12"/>
  <c r="AF2068" i="12" s="1"/>
  <c r="H2220" i="12"/>
  <c r="AF2220" i="12" s="1"/>
  <c r="H2163" i="12"/>
  <c r="AF2163" i="12" s="1"/>
  <c r="H2244" i="12"/>
  <c r="AF2244" i="12" s="1"/>
  <c r="AF2144" i="12"/>
  <c r="AF2088" i="12"/>
  <c r="H2091" i="12"/>
  <c r="AF2091" i="12" s="1"/>
  <c r="AF1981" i="12"/>
  <c r="H2105" i="12"/>
  <c r="AF2105" i="12" s="1"/>
  <c r="H2067" i="12"/>
  <c r="AF2067" i="12" s="1"/>
  <c r="H2150" i="12"/>
  <c r="AF2150" i="12" s="1"/>
  <c r="H2158" i="12"/>
  <c r="AF2158" i="12" s="1"/>
  <c r="AF2155" i="12"/>
  <c r="AF2052" i="12"/>
  <c r="H2054" i="12"/>
  <c r="AF2054" i="12" s="1"/>
  <c r="H2229" i="12"/>
  <c r="AF2229" i="12" s="1"/>
  <c r="AF1986" i="12"/>
  <c r="AF2111" i="12"/>
  <c r="H2135" i="12"/>
  <c r="AF2135" i="12" s="1"/>
  <c r="H2154" i="12"/>
  <c r="AF2154" i="12" s="1"/>
  <c r="H2153" i="12"/>
  <c r="AF2153" i="12" s="1"/>
  <c r="H2139" i="12"/>
  <c r="AF2139" i="12" s="1"/>
  <c r="H2247" i="12"/>
  <c r="AF2247" i="12" s="1"/>
  <c r="H2196" i="12"/>
  <c r="AF2196" i="12" s="1"/>
  <c r="H2090" i="12"/>
  <c r="AF2090" i="12" s="1"/>
  <c r="H2143" i="12"/>
  <c r="AF2143" i="12" s="1"/>
  <c r="H2273" i="12"/>
  <c r="AF2273" i="12" s="1"/>
  <c r="AF2029" i="12"/>
  <c r="AF2114" i="12"/>
  <c r="H2107" i="12"/>
  <c r="AF2107" i="12" s="1"/>
  <c r="H2259" i="12"/>
  <c r="AF2259" i="12" s="1"/>
  <c r="H2061" i="12"/>
  <c r="AF2061" i="12" s="1"/>
  <c r="H2149" i="12"/>
  <c r="AF2149" i="12" s="1"/>
  <c r="H2278" i="12"/>
  <c r="AF2278" i="12" s="1"/>
  <c r="H2130" i="12"/>
  <c r="AF2130" i="12" s="1"/>
  <c r="H2237" i="12"/>
  <c r="AF2237" i="12" s="1"/>
  <c r="H2224" i="12"/>
  <c r="AF2224" i="12" s="1"/>
  <c r="H2209" i="12"/>
  <c r="AF2209" i="12" s="1"/>
  <c r="AF1976" i="12"/>
  <c r="AF2157" i="12"/>
  <c r="AF2162" i="12"/>
  <c r="H2128" i="12"/>
  <c r="AF2128" i="12" s="1"/>
  <c r="H2077" i="12"/>
  <c r="AF2077" i="12" s="1"/>
  <c r="H2281" i="12"/>
  <c r="AF2281" i="12" s="1"/>
  <c r="AF1951" i="12"/>
  <c r="AF2021" i="12"/>
  <c r="H2074" i="12"/>
  <c r="AF2074" i="12" s="1"/>
  <c r="H2172" i="12"/>
  <c r="AF2172" i="12" s="1"/>
  <c r="H2043" i="12"/>
  <c r="AF2043" i="12" s="1"/>
  <c r="H2102" i="12"/>
  <c r="AF2102" i="12" s="1"/>
  <c r="H2097" i="12"/>
  <c r="AF2097" i="12" s="1"/>
  <c r="AF2050" i="12"/>
  <c r="H1978" i="12"/>
  <c r="AF1978" i="12" s="1"/>
  <c r="H2167" i="12"/>
  <c r="AF2167" i="12" s="1"/>
  <c r="H2159" i="12"/>
  <c r="AF2159" i="12" s="1"/>
  <c r="H2267" i="12"/>
  <c r="AF2267" i="12" s="1"/>
  <c r="H2178" i="12"/>
  <c r="AF2178" i="12" s="1"/>
  <c r="H2218" i="12"/>
  <c r="AF2218" i="12" s="1"/>
  <c r="H2175" i="12"/>
  <c r="AF2175" i="12" s="1"/>
  <c r="H2161" i="12"/>
  <c r="AF2161" i="12" s="1"/>
  <c r="H2201" i="12"/>
  <c r="AF2201" i="12" s="1"/>
  <c r="H2317" i="12"/>
  <c r="AF2317" i="12" s="1"/>
  <c r="H2180" i="12"/>
  <c r="AF2180" i="12" s="1"/>
  <c r="AF2082" i="12"/>
  <c r="H2226" i="12"/>
  <c r="AF2226" i="12" s="1"/>
  <c r="H2117" i="12"/>
  <c r="AF2117" i="12" s="1"/>
  <c r="H2189" i="12"/>
  <c r="AF2189" i="12" s="1"/>
  <c r="H2222" i="12"/>
  <c r="AF2222" i="12" s="1"/>
  <c r="H2228" i="12"/>
  <c r="AF2228" i="12" s="1"/>
  <c r="H2171" i="12"/>
  <c r="AF2171" i="12" s="1"/>
  <c r="H2236" i="12"/>
  <c r="AF2236" i="12" s="1"/>
  <c r="AF2072" i="12"/>
  <c r="AF2239" i="12"/>
  <c r="AF2075" i="12"/>
  <c r="AF2165" i="12"/>
  <c r="H2212" i="12"/>
  <c r="AF2212" i="12" s="1"/>
  <c r="H2272" i="12"/>
  <c r="AF2272" i="12" s="1"/>
  <c r="AF2164" i="12"/>
  <c r="H2264" i="12"/>
  <c r="AF2264" i="12" s="1"/>
  <c r="H2235" i="12"/>
  <c r="AF2235" i="12" s="1"/>
  <c r="H2230" i="12"/>
  <c r="AF2230" i="12" s="1"/>
  <c r="H2208" i="12"/>
  <c r="AF2208" i="12" s="1"/>
  <c r="H2400" i="12"/>
  <c r="AF2400" i="12" s="1"/>
  <c r="H2168" i="12"/>
  <c r="AF2168" i="12" s="1"/>
  <c r="H2194" i="12"/>
  <c r="AF2194" i="12" s="1"/>
  <c r="H2251" i="12"/>
  <c r="AF2251" i="12" s="1"/>
  <c r="H2300" i="12"/>
  <c r="AF2300" i="12" s="1"/>
  <c r="H2211" i="12"/>
  <c r="AF2211" i="12" s="1"/>
  <c r="H2174" i="12"/>
  <c r="AF2174" i="12" s="1"/>
  <c r="AF2274" i="12"/>
  <c r="H2304" i="12"/>
  <c r="AF2304" i="12" s="1"/>
  <c r="H2314" i="12"/>
  <c r="AF2314" i="12" s="1"/>
  <c r="H2404" i="12"/>
  <c r="AF2404" i="12" s="1"/>
  <c r="H2187" i="12"/>
  <c r="AF2187" i="12" s="1"/>
  <c r="H2269" i="12"/>
  <c r="AF2269" i="12" s="1"/>
  <c r="AF2200" i="12"/>
  <c r="H2213" i="12"/>
  <c r="AF2213" i="12" s="1"/>
  <c r="H2345" i="12"/>
  <c r="AF2345" i="12" s="1"/>
  <c r="H2323" i="12"/>
  <c r="AF2323" i="12" s="1"/>
  <c r="H2133" i="12"/>
  <c r="AF2133" i="12" s="1"/>
  <c r="H2100" i="12"/>
  <c r="AF2100" i="12" s="1"/>
  <c r="H2257" i="12"/>
  <c r="AF2257" i="12" s="1"/>
  <c r="H2108" i="12"/>
  <c r="AF2108" i="12" s="1"/>
  <c r="H2338" i="12"/>
  <c r="AF2338" i="12" s="1"/>
  <c r="H2340" i="12"/>
  <c r="AF2340" i="12" s="1"/>
  <c r="H2294" i="12"/>
  <c r="AF2294" i="12" s="1"/>
  <c r="AF2207" i="12"/>
  <c r="H2206" i="12"/>
  <c r="AF2206" i="12" s="1"/>
  <c r="H2122" i="12"/>
  <c r="AF2122" i="12" s="1"/>
  <c r="H2275" i="12"/>
  <c r="AF2275" i="12" s="1"/>
  <c r="H2170" i="12"/>
  <c r="AF2170" i="12" s="1"/>
  <c r="H2240" i="12"/>
  <c r="AF2240" i="12" s="1"/>
  <c r="H2375" i="12"/>
  <c r="AF2375" i="12" s="1"/>
  <c r="H2339" i="12"/>
  <c r="AF2339" i="12" s="1"/>
  <c r="H2119" i="12"/>
  <c r="AF2119" i="12" s="1"/>
  <c r="H2252" i="12"/>
  <c r="AF2252" i="12" s="1"/>
  <c r="H2215" i="12"/>
  <c r="AF2215" i="12" s="1"/>
  <c r="H2271" i="12"/>
  <c r="AF2271" i="12" s="1"/>
  <c r="AF2214" i="12"/>
  <c r="H2210" i="12"/>
  <c r="AF2210" i="12" s="1"/>
  <c r="H2193" i="12"/>
  <c r="AF2193" i="12" s="1"/>
  <c r="AF2262" i="12"/>
  <c r="H2204" i="12"/>
  <c r="AF2204" i="12" s="1"/>
  <c r="H2221" i="12"/>
  <c r="AF2221" i="12" s="1"/>
  <c r="AF2232" i="12"/>
  <c r="H2216" i="12"/>
  <c r="AF2216" i="12" s="1"/>
  <c r="H2099" i="12"/>
  <c r="AF2099" i="12" s="1"/>
  <c r="H2355" i="12"/>
  <c r="AF2355" i="12" s="1"/>
  <c r="H2190" i="12"/>
  <c r="AF2190" i="12" s="1"/>
  <c r="H2255" i="12"/>
  <c r="AF2255" i="12" s="1"/>
  <c r="H2336" i="12"/>
  <c r="AF2336" i="12" s="1"/>
  <c r="H2106" i="12"/>
  <c r="AF2106" i="12" s="1"/>
  <c r="H2186" i="12"/>
  <c r="AF2186" i="12" s="1"/>
  <c r="AF2268" i="12"/>
  <c r="H2065" i="12"/>
  <c r="AF2065" i="12" s="1"/>
  <c r="H2205" i="12"/>
  <c r="AF2205" i="12" s="1"/>
  <c r="H2195" i="12"/>
  <c r="AF2195" i="12" s="1"/>
  <c r="H2265" i="12"/>
  <c r="AF2265" i="12" s="1"/>
  <c r="H2301" i="12"/>
  <c r="AF2301" i="12" s="1"/>
  <c r="H2394" i="12"/>
  <c r="AF2394" i="12" s="1"/>
  <c r="AF2080" i="12"/>
  <c r="AF2093" i="12"/>
  <c r="H2258" i="12"/>
  <c r="AF2258" i="12" s="1"/>
  <c r="H2291" i="12"/>
  <c r="AF2291" i="12" s="1"/>
  <c r="H2242" i="12"/>
  <c r="AF2242" i="12" s="1"/>
  <c r="H2179" i="12"/>
  <c r="AF2179" i="12" s="1"/>
  <c r="H2173" i="12"/>
  <c r="AF2173" i="12" s="1"/>
  <c r="H2197" i="12"/>
  <c r="AF2197" i="12" s="1"/>
  <c r="H2177" i="12"/>
  <c r="AF2177" i="12" s="1"/>
  <c r="AF2202" i="12"/>
  <c r="H2277" i="12"/>
  <c r="AF2277" i="12" s="1"/>
  <c r="H2127" i="12"/>
  <c r="AF2127" i="12" s="1"/>
  <c r="H2183" i="12"/>
  <c r="AF2183" i="12" s="1"/>
  <c r="AF2198" i="12"/>
  <c r="H2246" i="12"/>
  <c r="AF2246" i="12" s="1"/>
  <c r="H2238" i="12"/>
  <c r="AF2238" i="12" s="1"/>
  <c r="H2084" i="12"/>
  <c r="AF2084" i="12" s="1"/>
  <c r="H2166" i="12"/>
  <c r="AF2166" i="12" s="1"/>
  <c r="H2191" i="12"/>
  <c r="AF2191" i="12" s="1"/>
  <c r="AF2309" i="12"/>
  <c r="H2320" i="12"/>
  <c r="AF2320" i="12" s="1"/>
  <c r="H2370" i="12"/>
  <c r="AF2370" i="12" s="1"/>
  <c r="H2312" i="12"/>
  <c r="AF2312" i="12" s="1"/>
  <c r="H2319" i="12"/>
  <c r="AF2319" i="12" s="1"/>
  <c r="H2401" i="12"/>
  <c r="AF2401" i="12" s="1"/>
  <c r="H2182" i="12"/>
  <c r="AF2182" i="12" s="1"/>
  <c r="H2371" i="12"/>
  <c r="AF2371" i="12" s="1"/>
  <c r="H2386" i="12"/>
  <c r="AF2386" i="12" s="1"/>
  <c r="AF2388" i="12"/>
  <c r="H2276" i="12"/>
  <c r="AF2276" i="12" s="1"/>
  <c r="H2342" i="12"/>
  <c r="AF2342" i="12" s="1"/>
  <c r="H2261" i="12"/>
  <c r="AF2261" i="12" s="1"/>
  <c r="AF2280" i="12"/>
  <c r="H2443" i="12"/>
  <c r="AF2443" i="12" s="1"/>
  <c r="AF2369" i="12"/>
  <c r="H2348" i="12"/>
  <c r="AF2348" i="12" s="1"/>
  <c r="H2176" i="12"/>
  <c r="AF2176" i="12" s="1"/>
  <c r="H2332" i="12"/>
  <c r="AF2332" i="12" s="1"/>
  <c r="H2290" i="12"/>
  <c r="AF2290" i="12" s="1"/>
  <c r="H2487" i="12"/>
  <c r="AF2487" i="12" s="1"/>
  <c r="H2199" i="12"/>
  <c r="AF2199" i="12" s="1"/>
  <c r="AF2397" i="12"/>
  <c r="H2352" i="12"/>
  <c r="AF2352" i="12" s="1"/>
  <c r="AF2219" i="12"/>
  <c r="H2330" i="12"/>
  <c r="AF2330" i="12" s="1"/>
  <c r="H2227" i="12"/>
  <c r="AF2227" i="12" s="1"/>
  <c r="H2382" i="12"/>
  <c r="AF2382" i="12" s="1"/>
  <c r="AF2331" i="12"/>
  <c r="H2311" i="12"/>
  <c r="AF2311" i="12" s="1"/>
  <c r="H2350" i="12"/>
  <c r="AF2350" i="12" s="1"/>
  <c r="AF2363" i="12"/>
  <c r="AF2192" i="12"/>
  <c r="H2360" i="12"/>
  <c r="AF2360" i="12" s="1"/>
  <c r="AF2233" i="12"/>
  <c r="AF2296" i="12"/>
  <c r="H2383" i="12"/>
  <c r="AF2383" i="12" s="1"/>
  <c r="AF2225" i="12"/>
  <c r="H2254" i="12"/>
  <c r="AF2254" i="12" s="1"/>
  <c r="H2234" i="12"/>
  <c r="AF2234" i="12" s="1"/>
  <c r="AF2321" i="12"/>
  <c r="AF2335" i="12"/>
  <c r="AF2359" i="12"/>
  <c r="H2376" i="12"/>
  <c r="AF2376" i="12" s="1"/>
  <c r="AF2313" i="12"/>
  <c r="H2297" i="12"/>
  <c r="AF2297" i="12" s="1"/>
  <c r="AF2315" i="12"/>
  <c r="AF2337" i="12"/>
  <c r="AF2316" i="12"/>
  <c r="AF2169" i="12"/>
  <c r="H2392" i="12"/>
  <c r="AF2392" i="12" s="1"/>
  <c r="H2217" i="12"/>
  <c r="AF2217" i="12" s="1"/>
  <c r="H2307" i="12"/>
  <c r="AF2307" i="12" s="1"/>
  <c r="H2353" i="12"/>
  <c r="AF2353" i="12" s="1"/>
  <c r="H2328" i="12"/>
  <c r="AF2328" i="12" s="1"/>
  <c r="AF2347" i="12"/>
  <c r="H2358" i="12"/>
  <c r="AF2358" i="12" s="1"/>
  <c r="H2384" i="12"/>
  <c r="AF2384" i="12" s="1"/>
  <c r="H2310" i="12"/>
  <c r="AF2310" i="12" s="1"/>
  <c r="H2341" i="12"/>
  <c r="AF2341" i="12" s="1"/>
  <c r="H2250" i="12"/>
  <c r="AF2250" i="12" s="1"/>
  <c r="H2343" i="12"/>
  <c r="AF2343" i="12" s="1"/>
  <c r="AF2344" i="12"/>
  <c r="H2326" i="12"/>
  <c r="AF2326" i="12" s="1"/>
  <c r="H2249" i="12"/>
  <c r="AF2249" i="12" s="1"/>
  <c r="H2357" i="12"/>
  <c r="AF2357" i="12" s="1"/>
  <c r="H2379" i="12"/>
  <c r="AF2379" i="12" s="1"/>
  <c r="AF2248" i="12"/>
  <c r="AF2285" i="12"/>
  <c r="AF2354" i="12"/>
  <c r="H2367" i="12"/>
  <c r="AF2367" i="12" s="1"/>
  <c r="H2293" i="12"/>
  <c r="AF2293" i="12" s="1"/>
  <c r="H2365" i="12"/>
  <c r="AF2365" i="12" s="1"/>
  <c r="AF2203" i="12"/>
  <c r="H2253" i="12"/>
  <c r="AF2253" i="12" s="1"/>
  <c r="H2396" i="12"/>
  <c r="AF2396" i="12" s="1"/>
  <c r="H2395" i="12"/>
  <c r="AF2395" i="12" s="1"/>
  <c r="H2284" i="12"/>
  <c r="AF2284" i="12" s="1"/>
  <c r="H2184" i="12"/>
  <c r="AF2184" i="12" s="1"/>
  <c r="H2432" i="12"/>
  <c r="AF2432" i="12" s="1"/>
  <c r="AF2299" i="12"/>
  <c r="H2356" i="12"/>
  <c r="AF2356" i="12" s="1"/>
  <c r="AF2260" i="12"/>
  <c r="H2362" i="12"/>
  <c r="AF2362" i="12" s="1"/>
  <c r="AF2351" i="12"/>
  <c r="H2373" i="12"/>
  <c r="AF2373" i="12" s="1"/>
  <c r="H2364" i="12"/>
  <c r="AF2364" i="12" s="1"/>
  <c r="H2308" i="12"/>
  <c r="AF2308" i="12" s="1"/>
  <c r="H2520" i="12"/>
  <c r="AF2520" i="12" s="1"/>
  <c r="H2378" i="12"/>
  <c r="AF2378" i="12" s="1"/>
  <c r="AF2305" i="12"/>
  <c r="H2390" i="12"/>
  <c r="AF2390" i="12" s="1"/>
  <c r="H2188" i="12"/>
  <c r="AF2188" i="12" s="1"/>
  <c r="H2399" i="12"/>
  <c r="AF2399" i="12" s="1"/>
  <c r="H2279" i="12"/>
  <c r="AF2279" i="12" s="1"/>
  <c r="AF2387" i="12"/>
  <c r="AF2324" i="12"/>
  <c r="H2493" i="12"/>
  <c r="AF2493" i="12" s="1"/>
  <c r="H2478" i="12"/>
  <c r="AF2478" i="12" s="1"/>
  <c r="H2508" i="12"/>
  <c r="AF2508" i="12" s="1"/>
  <c r="H2454" i="12"/>
  <c r="AF2454" i="12" s="1"/>
  <c r="H2498" i="12"/>
  <c r="AF2498" i="12" s="1"/>
  <c r="H2469" i="12"/>
  <c r="AF2469" i="12" s="1"/>
  <c r="H2494" i="12"/>
  <c r="AF2494" i="12" s="1"/>
  <c r="AF2372" i="12"/>
  <c r="AF2329" i="12"/>
  <c r="H2491" i="12"/>
  <c r="AF2491" i="12" s="1"/>
  <c r="AF2488" i="12"/>
  <c r="H2412" i="12"/>
  <c r="AF2412" i="12" s="1"/>
  <c r="H2467" i="12"/>
  <c r="AF2467" i="12" s="1"/>
  <c r="H2389" i="12"/>
  <c r="AF2389" i="12" s="1"/>
  <c r="H2302" i="12"/>
  <c r="AF2302" i="12" s="1"/>
  <c r="H2476" i="12"/>
  <c r="AF2476" i="12" s="1"/>
  <c r="H2517" i="12"/>
  <c r="AF2517" i="12" s="1"/>
  <c r="H2418" i="12"/>
  <c r="AF2418" i="12" s="1"/>
  <c r="AF2327" i="12"/>
  <c r="AF2474" i="12"/>
  <c r="H2445" i="12"/>
  <c r="AF2445" i="12" s="1"/>
  <c r="H2421" i="12"/>
  <c r="AF2421" i="12" s="1"/>
  <c r="H2426" i="12"/>
  <c r="AF2426" i="12" s="1"/>
  <c r="AF2416" i="12"/>
  <c r="H2461" i="12"/>
  <c r="AF2461" i="12" s="1"/>
  <c r="H2429" i="12"/>
  <c r="AF2429" i="12" s="1"/>
  <c r="H2414" i="12"/>
  <c r="AF2414" i="12" s="1"/>
  <c r="H2455" i="12"/>
  <c r="AF2455" i="12" s="1"/>
  <c r="H2485" i="12"/>
  <c r="AF2485" i="12" s="1"/>
  <c r="H2334" i="12"/>
  <c r="AF2334" i="12" s="1"/>
  <c r="H2514" i="12"/>
  <c r="AF2514" i="12" s="1"/>
  <c r="H2497" i="12"/>
  <c r="AF2497" i="12" s="1"/>
  <c r="H2477" i="12"/>
  <c r="AF2477" i="12" s="1"/>
  <c r="H2435" i="12"/>
  <c r="AF2435" i="12" s="1"/>
  <c r="H2424" i="12"/>
  <c r="AF2424" i="12" s="1"/>
  <c r="H2381" i="12"/>
  <c r="AF2381" i="12" s="1"/>
  <c r="AF2441" i="12"/>
  <c r="H2282" i="12"/>
  <c r="AF2282" i="12" s="1"/>
  <c r="H2506" i="12"/>
  <c r="AF2506" i="12" s="1"/>
  <c r="H2423" i="12"/>
  <c r="AF2423" i="12" s="1"/>
  <c r="H2295" i="12"/>
  <c r="AF2295" i="12" s="1"/>
  <c r="H2377" i="12"/>
  <c r="AF2377" i="12" s="1"/>
  <c r="AF2515" i="12"/>
  <c r="H2471" i="12"/>
  <c r="AF2471" i="12" s="1"/>
  <c r="H2518" i="12"/>
  <c r="AF2518" i="12" s="1"/>
  <c r="AF2408" i="12"/>
  <c r="H2468" i="12"/>
  <c r="AF2468" i="12" s="1"/>
  <c r="H2548" i="12"/>
  <c r="AF2548" i="12" s="1"/>
  <c r="H2333" i="12"/>
  <c r="AF2333" i="12" s="1"/>
  <c r="H2437" i="12"/>
  <c r="AF2437" i="12" s="1"/>
  <c r="H2503" i="12"/>
  <c r="AF2503" i="12" s="1"/>
  <c r="AF2484" i="12"/>
  <c r="H2510" i="12"/>
  <c r="AF2510" i="12" s="1"/>
  <c r="AF2393" i="12"/>
  <c r="H2409" i="12"/>
  <c r="AF2409" i="12" s="1"/>
  <c r="AF2486" i="12"/>
  <c r="H2420" i="12"/>
  <c r="AF2420" i="12" s="1"/>
  <c r="H2460" i="12"/>
  <c r="AF2460" i="12" s="1"/>
  <c r="H2430" i="12"/>
  <c r="AF2430" i="12" s="1"/>
  <c r="H2504" i="12"/>
  <c r="AF2504" i="12" s="1"/>
  <c r="H2446" i="12"/>
  <c r="AF2446" i="12" s="1"/>
  <c r="H2452" i="12"/>
  <c r="AF2452" i="12" s="1"/>
  <c r="H2410" i="12"/>
  <c r="AF2410" i="12" s="1"/>
  <c r="H2402" i="12"/>
  <c r="AF2402" i="12" s="1"/>
  <c r="AF2456" i="12"/>
  <c r="H2502" i="12"/>
  <c r="AF2502" i="12" s="1"/>
  <c r="AF2451" i="12"/>
  <c r="AF2480" i="12"/>
  <c r="H2447" i="12"/>
  <c r="AF2447" i="12" s="1"/>
  <c r="H2407" i="12"/>
  <c r="AF2407" i="12" s="1"/>
  <c r="H2533" i="12"/>
  <c r="AF2533" i="12" s="1"/>
  <c r="H2495" i="12"/>
  <c r="AF2495" i="12" s="1"/>
  <c r="H2448" i="12"/>
  <c r="AF2448" i="12" s="1"/>
  <c r="H2419" i="12"/>
  <c r="AF2419" i="12" s="1"/>
  <c r="H2440" i="12"/>
  <c r="AF2440" i="12" s="1"/>
  <c r="H2482" i="12"/>
  <c r="AF2482" i="12" s="1"/>
  <c r="AF2505" i="12"/>
  <c r="AF2413" i="12"/>
  <c r="H2459" i="12"/>
  <c r="AF2459" i="12" s="1"/>
  <c r="H2453" i="12"/>
  <c r="AF2453" i="12" s="1"/>
  <c r="AF2483" i="12"/>
  <c r="H2624" i="12"/>
  <c r="AF2624" i="12" s="1"/>
  <c r="H2433" i="12"/>
  <c r="AF2433" i="12" s="1"/>
  <c r="H2619" i="12"/>
  <c r="AF2619" i="12" s="1"/>
  <c r="H2318" i="12"/>
  <c r="AF2318" i="12" s="1"/>
  <c r="AF2475" i="12"/>
  <c r="H2561" i="12"/>
  <c r="AF2561" i="12" s="1"/>
  <c r="AF2403" i="12"/>
  <c r="AF2457" i="12"/>
  <c r="H2555" i="12"/>
  <c r="AF2555" i="12" s="1"/>
  <c r="H2463" i="12"/>
  <c r="AF2463" i="12" s="1"/>
  <c r="H2425" i="12"/>
  <c r="AF2425" i="12" s="1"/>
  <c r="H2434" i="12"/>
  <c r="AF2434" i="12" s="1"/>
  <c r="H2635" i="12"/>
  <c r="AF2635" i="12" s="1"/>
  <c r="H2592" i="12"/>
  <c r="AF2592" i="12" s="1"/>
  <c r="AF2496" i="12"/>
  <c r="H2633" i="12"/>
  <c r="AF2633" i="12" s="1"/>
  <c r="H2620" i="12"/>
  <c r="AF2620" i="12" s="1"/>
  <c r="H2489" i="12"/>
  <c r="AF2489" i="12" s="1"/>
  <c r="H2531" i="12"/>
  <c r="AF2531" i="12" s="1"/>
  <c r="H2567" i="12"/>
  <c r="AF2567" i="12" s="1"/>
  <c r="AF2625" i="12"/>
  <c r="AF2492" i="12"/>
  <c r="H2572" i="12"/>
  <c r="AF2572" i="12" s="1"/>
  <c r="AF2563" i="12"/>
  <c r="H2542" i="12"/>
  <c r="AF2542" i="12" s="1"/>
  <c r="H2615" i="12"/>
  <c r="AF2615" i="12" s="1"/>
  <c r="AF2406" i="12"/>
  <c r="AF2385" i="12"/>
  <c r="AF2411" i="12"/>
  <c r="H2537" i="12"/>
  <c r="AF2537" i="12" s="1"/>
  <c r="H2583" i="12"/>
  <c r="AF2583" i="12" s="1"/>
  <c r="H2509" i="12"/>
  <c r="AF2509" i="12" s="1"/>
  <c r="H2570" i="12"/>
  <c r="AF2570" i="12" s="1"/>
  <c r="H2605" i="12"/>
  <c r="AF2605" i="12" s="1"/>
  <c r="H2574" i="12"/>
  <c r="AF2574" i="12" s="1"/>
  <c r="H2534" i="12"/>
  <c r="AF2534" i="12" s="1"/>
  <c r="AF2541" i="12"/>
  <c r="H2539" i="12"/>
  <c r="AF2539" i="12" s="1"/>
  <c r="AF2629" i="12"/>
  <c r="H2428" i="12"/>
  <c r="AF2428" i="12" s="1"/>
  <c r="H2544" i="12"/>
  <c r="AF2544" i="12" s="1"/>
  <c r="AF2306" i="12"/>
  <c r="H2513" i="12"/>
  <c r="AF2513" i="12" s="1"/>
  <c r="H2427" i="12"/>
  <c r="AF2427" i="12" s="1"/>
  <c r="H2546" i="12"/>
  <c r="AF2546" i="12" s="1"/>
  <c r="H2462" i="12"/>
  <c r="AF2462" i="12" s="1"/>
  <c r="H2602" i="12"/>
  <c r="AF2602" i="12" s="1"/>
  <c r="H2380" i="12"/>
  <c r="AF2380" i="12" s="1"/>
  <c r="H2298" i="12"/>
  <c r="AF2298" i="12" s="1"/>
  <c r="H2638" i="12"/>
  <c r="AF2638" i="12" s="1"/>
  <c r="H2580" i="12"/>
  <c r="AF2580" i="12" s="1"/>
  <c r="AF2473" i="12"/>
  <c r="AF2417" i="12"/>
  <c r="AF2516" i="12"/>
  <c r="AF2442" i="12"/>
  <c r="H2545" i="12"/>
  <c r="AF2545" i="12" s="1"/>
  <c r="H2600" i="12"/>
  <c r="AF2600" i="12" s="1"/>
  <c r="H2610" i="12"/>
  <c r="AF2610" i="12" s="1"/>
  <c r="H2554" i="12"/>
  <c r="AF2554" i="12" s="1"/>
  <c r="H2550" i="12"/>
  <c r="AF2550" i="12" s="1"/>
  <c r="AF2501" i="12"/>
  <c r="AF2465" i="12"/>
  <c r="H2522" i="12"/>
  <c r="AF2522" i="12" s="1"/>
  <c r="H2543" i="12"/>
  <c r="AF2543" i="12" s="1"/>
  <c r="AF2565" i="12"/>
  <c r="AF2599" i="12"/>
  <c r="H2398" i="12"/>
  <c r="AF2398" i="12" s="1"/>
  <c r="H2562" i="12"/>
  <c r="AF2562" i="12" s="1"/>
  <c r="H2626" i="12"/>
  <c r="AF2626" i="12" s="1"/>
  <c r="AF2527" i="12"/>
  <c r="AF2614" i="12"/>
  <c r="H2571" i="12"/>
  <c r="AF2571" i="12" s="1"/>
  <c r="AF2436" i="12"/>
  <c r="AF2559" i="12"/>
  <c r="AF2549" i="12"/>
  <c r="H2540" i="12"/>
  <c r="AF2540" i="12" s="1"/>
  <c r="H2606" i="12"/>
  <c r="AF2606" i="12" s="1"/>
  <c r="H2591" i="12"/>
  <c r="AF2591" i="12" s="1"/>
  <c r="H2618" i="12"/>
  <c r="AF2618" i="12" s="1"/>
  <c r="AF2637" i="12"/>
  <c r="H2714" i="12"/>
  <c r="AF2714" i="12" s="1"/>
  <c r="H2612" i="12"/>
  <c r="AF2612" i="12" s="1"/>
  <c r="H2560" i="12"/>
  <c r="AF2560" i="12" s="1"/>
  <c r="H2507" i="12"/>
  <c r="AF2507" i="12" s="1"/>
  <c r="AF2585" i="12"/>
  <c r="AF2500" i="12"/>
  <c r="H2622" i="12"/>
  <c r="AF2622" i="12" s="1"/>
  <c r="AF2553" i="12"/>
  <c r="H2627" i="12"/>
  <c r="AF2627" i="12" s="1"/>
  <c r="H2613" i="12"/>
  <c r="AF2613" i="12" s="1"/>
  <c r="H2713" i="12"/>
  <c r="AF2713" i="12" s="1"/>
  <c r="AF2547" i="12"/>
  <c r="H2577" i="12"/>
  <c r="AF2577" i="12" s="1"/>
  <c r="H2663" i="12"/>
  <c r="AF2663" i="12" s="1"/>
  <c r="H2761" i="12"/>
  <c r="AF2761" i="12" s="1"/>
  <c r="AF2609" i="12"/>
  <c r="H2557" i="12"/>
  <c r="AF2557" i="12" s="1"/>
  <c r="H2566" i="12"/>
  <c r="AF2566" i="12" s="1"/>
  <c r="H2587" i="12"/>
  <c r="AF2587" i="12" s="1"/>
  <c r="AF2636" i="12"/>
  <c r="H2676" i="12"/>
  <c r="AF2676" i="12" s="1"/>
  <c r="AF2586" i="12"/>
  <c r="AF2616" i="12"/>
  <c r="AF2535" i="12"/>
  <c r="H2528" i="12"/>
  <c r="AF2528" i="12" s="1"/>
  <c r="H2568" i="12"/>
  <c r="AF2568" i="12" s="1"/>
  <c r="AF2551" i="12"/>
  <c r="H2621" i="12"/>
  <c r="AF2621" i="12" s="1"/>
  <c r="H2431" i="12"/>
  <c r="AF2431" i="12" s="1"/>
  <c r="H2526" i="12"/>
  <c r="AF2526" i="12" s="1"/>
  <c r="H2595" i="12"/>
  <c r="AF2595" i="12" s="1"/>
  <c r="H2756" i="12"/>
  <c r="AF2756" i="12" s="1"/>
  <c r="H2675" i="12"/>
  <c r="AF2675" i="12" s="1"/>
  <c r="AF2532" i="12"/>
  <c r="H2450" i="12"/>
  <c r="AF2450" i="12" s="1"/>
  <c r="H2640" i="12"/>
  <c r="AF2640" i="12" s="1"/>
  <c r="H2623" i="12"/>
  <c r="AF2623" i="12" s="1"/>
  <c r="AF2569" i="12"/>
  <c r="H2573" i="12"/>
  <c r="AF2573" i="12" s="1"/>
  <c r="AF2556" i="12"/>
  <c r="AF2611" i="12"/>
  <c r="AF2593" i="12"/>
  <c r="AF2628" i="12"/>
  <c r="H2558" i="12"/>
  <c r="AF2558" i="12" s="1"/>
  <c r="H2682" i="12"/>
  <c r="AF2682" i="12" s="1"/>
  <c r="H2677" i="12"/>
  <c r="AF2677" i="12" s="1"/>
  <c r="H2464" i="12"/>
  <c r="AF2464" i="12" s="1"/>
  <c r="H2596" i="12"/>
  <c r="AF2596" i="12" s="1"/>
  <c r="H2588" i="12"/>
  <c r="AF2588" i="12" s="1"/>
  <c r="H2678" i="12"/>
  <c r="AF2678" i="12" s="1"/>
  <c r="H2686" i="12"/>
  <c r="AF2686" i="12" s="1"/>
  <c r="AF2584" i="12"/>
  <c r="H2422" i="12"/>
  <c r="AF2422" i="12" s="1"/>
  <c r="H2449" i="12"/>
  <c r="AF2449" i="12" s="1"/>
  <c r="H2538" i="12"/>
  <c r="AF2538" i="12" s="1"/>
  <c r="AF2552" i="12"/>
  <c r="H2536" i="12"/>
  <c r="AF2536" i="12" s="1"/>
  <c r="H2712" i="12"/>
  <c r="AF2712" i="12" s="1"/>
  <c r="H2733" i="12"/>
  <c r="AF2733" i="12" s="1"/>
  <c r="H2722" i="12"/>
  <c r="AF2722" i="12" s="1"/>
  <c r="H2523" i="12"/>
  <c r="AF2523" i="12" s="1"/>
  <c r="AF2594" i="12"/>
  <c r="AF2530" i="12"/>
  <c r="H2529" i="12"/>
  <c r="AF2529" i="12" s="1"/>
  <c r="H2737" i="12"/>
  <c r="AF2737" i="12" s="1"/>
  <c r="AF2740" i="12"/>
  <c r="H2716" i="12"/>
  <c r="AF2716" i="12" s="1"/>
  <c r="H2753" i="12"/>
  <c r="AF2753" i="12" s="1"/>
  <c r="H2725" i="12"/>
  <c r="AF2725" i="12" s="1"/>
  <c r="H2645" i="12"/>
  <c r="AF2645" i="12" s="1"/>
  <c r="H2732" i="12"/>
  <c r="AF2732" i="12" s="1"/>
  <c r="H2576" i="12"/>
  <c r="AF2576" i="12" s="1"/>
  <c r="H2743" i="12"/>
  <c r="AF2743" i="12" s="1"/>
  <c r="AF2683" i="12"/>
  <c r="AF2704" i="12"/>
  <c r="AF2738" i="12"/>
  <c r="AF2730" i="12"/>
  <c r="H2672" i="12"/>
  <c r="AF2672" i="12" s="1"/>
  <c r="H2708" i="12"/>
  <c r="AF2708" i="12" s="1"/>
  <c r="H2646" i="12"/>
  <c r="AF2646" i="12" s="1"/>
  <c r="H2656" i="12"/>
  <c r="AF2656" i="12" s="1"/>
  <c r="AF2690" i="12"/>
  <c r="AF2642" i="12"/>
  <c r="H2695" i="12"/>
  <c r="AF2695" i="12" s="1"/>
  <c r="H2660" i="12"/>
  <c r="AF2660" i="12" s="1"/>
  <c r="H2649" i="12"/>
  <c r="AF2649" i="12" s="1"/>
  <c r="H2564" i="12"/>
  <c r="AF2564" i="12" s="1"/>
  <c r="H2696" i="12"/>
  <c r="AF2696" i="12" s="1"/>
  <c r="AF2724" i="12"/>
  <c r="AF2578" i="12"/>
  <c r="AF2662" i="12"/>
  <c r="H2723" i="12"/>
  <c r="AF2723" i="12" s="1"/>
  <c r="H2659" i="12"/>
  <c r="AF2659" i="12" s="1"/>
  <c r="AF2679" i="12"/>
  <c r="H2742" i="12"/>
  <c r="AF2742" i="12" s="1"/>
  <c r="H2598" i="12"/>
  <c r="AF2598" i="12" s="1"/>
  <c r="H2748" i="12"/>
  <c r="AF2748" i="12" s="1"/>
  <c r="H2734" i="12"/>
  <c r="AF2734" i="12" s="1"/>
  <c r="H2694" i="12"/>
  <c r="AF2694" i="12" s="1"/>
  <c r="H2673" i="12"/>
  <c r="AF2673" i="12" s="1"/>
  <c r="H2754" i="12"/>
  <c r="AF2754" i="12" s="1"/>
  <c r="H2634" i="12"/>
  <c r="AF2634" i="12" s="1"/>
  <c r="H2693" i="12"/>
  <c r="AF2693" i="12" s="1"/>
  <c r="AF2744" i="12"/>
  <c r="AF2729" i="12"/>
  <c r="H2667" i="12"/>
  <c r="AF2667" i="12" s="1"/>
  <c r="H2665" i="12"/>
  <c r="AF2665" i="12" s="1"/>
  <c r="H2739" i="12"/>
  <c r="AF2739" i="12" s="1"/>
  <c r="H2863" i="12"/>
  <c r="AF2863" i="12" s="1"/>
  <c r="H2731" i="12"/>
  <c r="AF2731" i="12" s="1"/>
  <c r="AF2741" i="12"/>
  <c r="H2711" i="12"/>
  <c r="AF2711" i="12" s="1"/>
  <c r="H2631" i="12"/>
  <c r="AF2631" i="12" s="1"/>
  <c r="H2751" i="12"/>
  <c r="AF2751" i="12" s="1"/>
  <c r="H2703" i="12"/>
  <c r="AF2703" i="12" s="1"/>
  <c r="AF2687" i="12"/>
  <c r="H2752" i="12"/>
  <c r="AF2752" i="12" s="1"/>
  <c r="H2759" i="12"/>
  <c r="AF2759" i="12" s="1"/>
  <c r="H2749" i="12"/>
  <c r="AF2749" i="12" s="1"/>
  <c r="H2648" i="12"/>
  <c r="AF2648" i="12" s="1"/>
  <c r="H2575" i="12"/>
  <c r="AF2575" i="12" s="1"/>
  <c r="H2698" i="12"/>
  <c r="AF2698" i="12" s="1"/>
  <c r="H2706" i="12"/>
  <c r="AF2706" i="12" s="1"/>
  <c r="AF2720" i="12"/>
  <c r="H2719" i="12"/>
  <c r="AF2719" i="12" s="1"/>
  <c r="H2709" i="12"/>
  <c r="AF2709" i="12" s="1"/>
  <c r="H2688" i="12"/>
  <c r="AF2688" i="12" s="1"/>
  <c r="H2849" i="12"/>
  <c r="AF2849" i="12" s="1"/>
  <c r="AF2590" i="12"/>
  <c r="H2750" i="12"/>
  <c r="AF2750" i="12" s="1"/>
  <c r="H2745" i="12"/>
  <c r="AF2745" i="12" s="1"/>
  <c r="H2727" i="12"/>
  <c r="AF2727" i="12" s="1"/>
  <c r="H2652" i="12"/>
  <c r="AF2652" i="12" s="1"/>
  <c r="H2691" i="12"/>
  <c r="AF2691" i="12" s="1"/>
  <c r="AF2721" i="12"/>
  <c r="AF2680" i="12"/>
  <c r="H2685" i="12"/>
  <c r="AF2685" i="12" s="1"/>
  <c r="H2692" i="12"/>
  <c r="AF2692" i="12" s="1"/>
  <c r="H2710" i="12"/>
  <c r="AF2710" i="12" s="1"/>
  <c r="H2670" i="12"/>
  <c r="AF2670" i="12" s="1"/>
  <c r="AF2664" i="12"/>
  <c r="AF2700" i="12"/>
  <c r="AF2715" i="12"/>
  <c r="H2639" i="12"/>
  <c r="AF2639" i="12" s="1"/>
  <c r="H2707" i="12"/>
  <c r="AF2707" i="12" s="1"/>
  <c r="H2674" i="12"/>
  <c r="AF2674" i="12" s="1"/>
  <c r="H2755" i="12"/>
  <c r="AF2755" i="12" s="1"/>
  <c r="H2701" i="12"/>
  <c r="AF2701" i="12" s="1"/>
  <c r="H2717" i="12"/>
  <c r="AF2717" i="12" s="1"/>
  <c r="H2780" i="12"/>
  <c r="AF2780" i="12" s="1"/>
  <c r="H2681" i="12"/>
  <c r="AF2681" i="12" s="1"/>
  <c r="H2607" i="12"/>
  <c r="AF2607" i="12" s="1"/>
  <c r="AF2643" i="12"/>
  <c r="H2671" i="12"/>
  <c r="AF2671" i="12" s="1"/>
  <c r="H2728" i="12"/>
  <c r="AF2728" i="12" s="1"/>
  <c r="H2651" i="12"/>
  <c r="AF2651" i="12" s="1"/>
  <c r="AF2699" i="12"/>
  <c r="AF2658" i="12"/>
  <c r="H2702" i="12"/>
  <c r="AF2702" i="12" s="1"/>
  <c r="H2650" i="12"/>
  <c r="AF2650" i="12" s="1"/>
  <c r="H2644" i="12"/>
  <c r="AF2644" i="12" s="1"/>
  <c r="H2655" i="12"/>
  <c r="AF2655" i="12" s="1"/>
  <c r="H2793" i="12"/>
  <c r="AF2793" i="12" s="1"/>
  <c r="H2782" i="12"/>
  <c r="AF2782" i="12" s="1"/>
  <c r="H2770" i="12"/>
  <c r="AF2770" i="12" s="1"/>
  <c r="H2854" i="12"/>
  <c r="AF2854" i="12" s="1"/>
  <c r="H2669" i="12"/>
  <c r="AF2669" i="12" s="1"/>
  <c r="AF2647" i="12"/>
  <c r="H2872" i="12"/>
  <c r="AF2872" i="12" s="1"/>
  <c r="H2832" i="12"/>
  <c r="AF2832" i="12" s="1"/>
  <c r="H2842" i="12"/>
  <c r="AF2842" i="12" s="1"/>
  <c r="H2760" i="12"/>
  <c r="AF2760" i="12" s="1"/>
  <c r="H2836" i="12"/>
  <c r="AF2836" i="12" s="1"/>
  <c r="AF2736" i="12"/>
  <c r="AF2864" i="12"/>
  <c r="H2809" i="12"/>
  <c r="AF2809" i="12" s="1"/>
  <c r="H2870" i="12"/>
  <c r="AF2870" i="12" s="1"/>
  <c r="H2801" i="12"/>
  <c r="AF2801" i="12" s="1"/>
  <c r="H2795" i="12"/>
  <c r="AF2795" i="12" s="1"/>
  <c r="H2821" i="12"/>
  <c r="AF2821" i="12" s="1"/>
  <c r="H2762" i="12"/>
  <c r="AF2762" i="12" s="1"/>
  <c r="H2875" i="12"/>
  <c r="AF2875" i="12" s="1"/>
  <c r="H2833" i="12"/>
  <c r="AF2833" i="12" s="1"/>
  <c r="H2831" i="12"/>
  <c r="AF2831" i="12" s="1"/>
  <c r="H2767" i="12"/>
  <c r="AF2767" i="12" s="1"/>
  <c r="H2846" i="12"/>
  <c r="AF2846" i="12" s="1"/>
  <c r="H2792" i="12"/>
  <c r="AF2792" i="12" s="1"/>
  <c r="AF2868" i="12"/>
  <c r="H2778" i="12"/>
  <c r="AF2778" i="12" s="1"/>
  <c r="H2820" i="12"/>
  <c r="AF2820" i="12" s="1"/>
  <c r="H2805" i="12"/>
  <c r="AF2805" i="12" s="1"/>
  <c r="H2746" i="12"/>
  <c r="AF2746" i="12" s="1"/>
  <c r="H2838" i="12"/>
  <c r="AF2838" i="12" s="1"/>
  <c r="H2818" i="12"/>
  <c r="AF2818" i="12" s="1"/>
  <c r="H2858" i="12"/>
  <c r="AF2858" i="12" s="1"/>
  <c r="AF2697" i="12"/>
  <c r="H2859" i="12"/>
  <c r="AF2859" i="12" s="1"/>
  <c r="H2815" i="12"/>
  <c r="AF2815" i="12" s="1"/>
  <c r="H2878" i="12"/>
  <c r="AF2878" i="12" s="1"/>
  <c r="H2834" i="12"/>
  <c r="AF2834" i="12" s="1"/>
  <c r="AF2799" i="12"/>
  <c r="H2785" i="12"/>
  <c r="AF2785" i="12" s="1"/>
  <c r="H2763" i="12"/>
  <c r="AF2763" i="12" s="1"/>
  <c r="H2653" i="12"/>
  <c r="AF2653" i="12" s="1"/>
  <c r="H2786" i="12"/>
  <c r="AF2786" i="12" s="1"/>
  <c r="H2840" i="12"/>
  <c r="AF2840" i="12" s="1"/>
  <c r="H2843" i="12"/>
  <c r="AF2843" i="12" s="1"/>
  <c r="H2800" i="12"/>
  <c r="AF2800" i="12" s="1"/>
  <c r="H2807" i="12"/>
  <c r="AF2807" i="12" s="1"/>
  <c r="H2874" i="12"/>
  <c r="AF2874" i="12" s="1"/>
  <c r="AF2684" i="12"/>
  <c r="H2835" i="12"/>
  <c r="AF2835" i="12" s="1"/>
  <c r="H2847" i="12"/>
  <c r="AF2847" i="12" s="1"/>
  <c r="H2790" i="12"/>
  <c r="AF2790" i="12" s="1"/>
  <c r="H2812" i="12"/>
  <c r="AF2812" i="12" s="1"/>
  <c r="H2869" i="12"/>
  <c r="AF2869" i="12" s="1"/>
  <c r="H2853" i="12"/>
  <c r="AF2853" i="12" s="1"/>
  <c r="H2824" i="12"/>
  <c r="AF2824" i="12" s="1"/>
  <c r="H2873" i="12"/>
  <c r="AF2873" i="12" s="1"/>
  <c r="H2798" i="12"/>
  <c r="AF2798" i="12" s="1"/>
  <c r="H2867" i="12"/>
  <c r="AF2867" i="12" s="1"/>
  <c r="AF2771" i="12"/>
  <c r="H2810" i="12"/>
  <c r="AF2810" i="12" s="1"/>
  <c r="H2773" i="12"/>
  <c r="AF2773" i="12" s="1"/>
  <c r="H2784" i="12"/>
  <c r="AF2784" i="12" s="1"/>
  <c r="H2705" i="12"/>
  <c r="AF2705" i="12" s="1"/>
  <c r="H2823" i="12"/>
  <c r="AF2823" i="12" s="1"/>
  <c r="H2850" i="12"/>
  <c r="AF2850" i="12" s="1"/>
  <c r="H2861" i="12"/>
  <c r="AF2861" i="12" s="1"/>
  <c r="AF2772" i="12"/>
  <c r="H2804" i="12"/>
  <c r="AF2804" i="12" s="1"/>
  <c r="H2802" i="12"/>
  <c r="AF2802" i="12" s="1"/>
  <c r="H2877" i="12"/>
  <c r="AF2877" i="12" s="1"/>
  <c r="AF2747" i="12"/>
  <c r="H2844" i="12"/>
  <c r="AF2844" i="12" s="1"/>
  <c r="H2826" i="12"/>
  <c r="AF2826" i="12" s="1"/>
  <c r="H2841" i="12"/>
  <c r="AF2841" i="12" s="1"/>
  <c r="H2865" i="12"/>
  <c r="AF2865" i="12" s="1"/>
  <c r="H2881" i="12"/>
  <c r="AF2881" i="12" s="1"/>
  <c r="H2806" i="12"/>
  <c r="AF2806" i="12" s="1"/>
  <c r="H2796" i="12"/>
  <c r="AF2796" i="12" s="1"/>
  <c r="H2822" i="12"/>
  <c r="AF2822" i="12" s="1"/>
  <c r="AF2828" i="12"/>
  <c r="H2776" i="12"/>
  <c r="AF2776" i="12" s="1"/>
  <c r="H2852" i="12"/>
  <c r="AF2852" i="12" s="1"/>
  <c r="H2845" i="12"/>
  <c r="AF2845" i="12" s="1"/>
  <c r="AF2882" i="12"/>
  <c r="H2791" i="12"/>
  <c r="AF2791" i="12" s="1"/>
  <c r="AF2871" i="12"/>
  <c r="H2900" i="12"/>
  <c r="AF2900" i="12" s="1"/>
  <c r="H3079" i="12"/>
  <c r="AF3079" i="12" s="1"/>
  <c r="H2905" i="12"/>
  <c r="AF2905" i="12" s="1"/>
  <c r="H2829" i="12"/>
  <c r="AF2829" i="12" s="1"/>
  <c r="H2913" i="12"/>
  <c r="AF2913" i="12" s="1"/>
  <c r="H2914" i="12"/>
  <c r="AF2914" i="12" s="1"/>
  <c r="H2825" i="12"/>
  <c r="AF2825" i="12" s="1"/>
  <c r="H2814" i="12"/>
  <c r="AF2814" i="12" s="1"/>
  <c r="H2876" i="12"/>
  <c r="AF2876" i="12" s="1"/>
  <c r="H2855" i="12"/>
  <c r="AF2855" i="12" s="1"/>
  <c r="H2970" i="12"/>
  <c r="AF2970" i="12" s="1"/>
  <c r="H2929" i="12"/>
  <c r="AF2929" i="12" s="1"/>
  <c r="AF2813" i="12"/>
  <c r="AF2827" i="12"/>
  <c r="H2839" i="12"/>
  <c r="AF2839" i="12" s="1"/>
  <c r="H3070" i="12"/>
  <c r="AF3070" i="12" s="1"/>
  <c r="AF3041" i="12"/>
  <c r="H2965" i="12"/>
  <c r="AF2965" i="12" s="1"/>
  <c r="H3046" i="12"/>
  <c r="AF3046" i="12" s="1"/>
  <c r="H3000" i="12"/>
  <c r="AF3000" i="12" s="1"/>
  <c r="H2837" i="12"/>
  <c r="AF2837" i="12" s="1"/>
  <c r="H2808" i="12"/>
  <c r="AF2808" i="12" s="1"/>
  <c r="H3054" i="12"/>
  <c r="AF3054" i="12" s="1"/>
  <c r="H2894" i="12"/>
  <c r="AF2894" i="12" s="1"/>
  <c r="H2879" i="12"/>
  <c r="AF2879" i="12" s="1"/>
  <c r="H2996" i="12"/>
  <c r="AF2996" i="12" s="1"/>
  <c r="H2909" i="12"/>
  <c r="AF2909" i="12" s="1"/>
  <c r="AF2857" i="12"/>
  <c r="H2781" i="12"/>
  <c r="AF2781" i="12" s="1"/>
  <c r="H2860" i="12"/>
  <c r="AF2860" i="12" s="1"/>
  <c r="H2958" i="12"/>
  <c r="AF2958" i="12" s="1"/>
  <c r="H2926" i="12"/>
  <c r="AF2926" i="12" s="1"/>
  <c r="AF2816" i="12"/>
  <c r="AF2803" i="12"/>
  <c r="H2768" i="12"/>
  <c r="AF2768" i="12" s="1"/>
  <c r="H2884" i="12"/>
  <c r="AF2884" i="12" s="1"/>
  <c r="H2898" i="12"/>
  <c r="AF2898" i="12" s="1"/>
  <c r="H3012" i="12"/>
  <c r="AF3012" i="12" s="1"/>
  <c r="H2856" i="12"/>
  <c r="AF2856" i="12" s="1"/>
  <c r="AF2972" i="12"/>
  <c r="H3083" i="12"/>
  <c r="AF3083" i="12" s="1"/>
  <c r="AF2783" i="12"/>
  <c r="H2848" i="12"/>
  <c r="AF2848" i="12" s="1"/>
  <c r="H2830" i="12"/>
  <c r="AF2830" i="12" s="1"/>
  <c r="AF2758" i="12"/>
  <c r="H2942" i="12"/>
  <c r="AF2942" i="12" s="1"/>
  <c r="AF2777" i="12"/>
  <c r="H2797" i="12"/>
  <c r="AF2797" i="12" s="1"/>
  <c r="AF3047" i="12"/>
  <c r="H2939" i="12"/>
  <c r="AF2939" i="12" s="1"/>
  <c r="H3114" i="12"/>
  <c r="AF3114" i="12" s="1"/>
  <c r="H2999" i="12"/>
  <c r="AF2999" i="12" s="1"/>
  <c r="H2880" i="12"/>
  <c r="AF2880" i="12" s="1"/>
  <c r="H2904" i="12"/>
  <c r="AF2904" i="12" s="1"/>
  <c r="AF3100" i="12"/>
  <c r="AF2922" i="12"/>
  <c r="H2936" i="12"/>
  <c r="AF2936" i="12" s="1"/>
  <c r="AF3057" i="12"/>
  <c r="H3018" i="12"/>
  <c r="AF3018" i="12" s="1"/>
  <c r="H2925" i="12"/>
  <c r="AF2925" i="12" s="1"/>
  <c r="H2947" i="12"/>
  <c r="AF2947" i="12" s="1"/>
  <c r="H3115" i="12"/>
  <c r="AF3115" i="12" s="1"/>
  <c r="AF2945" i="12"/>
  <c r="AF2990" i="12"/>
  <c r="AF3095" i="12"/>
  <c r="H3094" i="12"/>
  <c r="AF3094" i="12" s="1"/>
  <c r="H3090" i="12"/>
  <c r="AF3090" i="12" s="1"/>
  <c r="AF3021" i="12"/>
  <c r="H3003" i="12"/>
  <c r="AF3003" i="12" s="1"/>
  <c r="H3074" i="12"/>
  <c r="AF3074" i="12" s="1"/>
  <c r="H2943" i="12"/>
  <c r="AF2943" i="12" s="1"/>
  <c r="H3099" i="12"/>
  <c r="AF3099" i="12" s="1"/>
  <c r="H3008" i="12"/>
  <c r="AF3008" i="12" s="1"/>
  <c r="H2954" i="12"/>
  <c r="AF2954" i="12" s="1"/>
  <c r="H3138" i="12"/>
  <c r="AF3138" i="12" s="1"/>
  <c r="H2993" i="12"/>
  <c r="AF2993" i="12" s="1"/>
  <c r="AF3062" i="12"/>
  <c r="AF3029" i="12"/>
  <c r="H3078" i="12"/>
  <c r="AF3078" i="12" s="1"/>
  <c r="H3030" i="12"/>
  <c r="AF3030" i="12" s="1"/>
  <c r="AF3044" i="12"/>
  <c r="AF3019" i="12"/>
  <c r="H2976" i="12"/>
  <c r="AF2976" i="12" s="1"/>
  <c r="H3103" i="12"/>
  <c r="AF3103" i="12" s="1"/>
  <c r="H3091" i="12"/>
  <c r="AF3091" i="12" s="1"/>
  <c r="H2980" i="12"/>
  <c r="AF2980" i="12" s="1"/>
  <c r="H3096" i="12"/>
  <c r="AF3096" i="12" s="1"/>
  <c r="AF2989" i="12"/>
  <c r="AF2952" i="12"/>
  <c r="AF2932" i="12"/>
  <c r="H2937" i="12"/>
  <c r="AF2937" i="12" s="1"/>
  <c r="AF2946" i="12"/>
  <c r="AF3108" i="12"/>
  <c r="AF3025" i="12"/>
  <c r="AF2930" i="12"/>
  <c r="H3073" i="12"/>
  <c r="AF3073" i="12" s="1"/>
  <c r="H3098" i="12"/>
  <c r="AF3098" i="12" s="1"/>
  <c r="AF2901" i="12"/>
  <c r="AF3050" i="12"/>
  <c r="AF2967" i="12"/>
  <c r="H2949" i="12"/>
  <c r="AF2949" i="12" s="1"/>
  <c r="H3068" i="12"/>
  <c r="AF3068" i="12" s="1"/>
  <c r="H2968" i="12"/>
  <c r="AF2968" i="12" s="1"/>
  <c r="H3069" i="12"/>
  <c r="AF3069" i="12" s="1"/>
  <c r="H2921" i="12"/>
  <c r="AF2921" i="12" s="1"/>
  <c r="H2948" i="12"/>
  <c r="AF2948" i="12" s="1"/>
  <c r="H3109" i="12"/>
  <c r="AF3109" i="12" s="1"/>
  <c r="AF3107" i="12"/>
  <c r="H2890" i="12"/>
  <c r="AF2890" i="12" s="1"/>
  <c r="AF3060" i="12"/>
  <c r="AF3011" i="12"/>
  <c r="H2956" i="12"/>
  <c r="AF2956" i="12" s="1"/>
  <c r="AF2896" i="12"/>
  <c r="AF3023" i="12"/>
  <c r="AF2963" i="12"/>
  <c r="H2994" i="12"/>
  <c r="AF2994" i="12" s="1"/>
  <c r="H2961" i="12"/>
  <c r="AF2961" i="12" s="1"/>
  <c r="H3110" i="12"/>
  <c r="AF3110" i="12" s="1"/>
  <c r="H2897" i="12"/>
  <c r="AF2897" i="12" s="1"/>
  <c r="H3080" i="12"/>
  <c r="AF3080" i="12" s="1"/>
  <c r="H3075" i="12"/>
  <c r="AF3075" i="12" s="1"/>
  <c r="H3052" i="12"/>
  <c r="AF3052" i="12" s="1"/>
  <c r="H2992" i="12"/>
  <c r="AF2992" i="12" s="1"/>
  <c r="H2986" i="12"/>
  <c r="AF2986" i="12" s="1"/>
  <c r="AF2941" i="12"/>
  <c r="AF3125" i="12"/>
  <c r="H2908" i="12"/>
  <c r="AF2908" i="12" s="1"/>
  <c r="AF2889" i="12"/>
  <c r="H3058" i="12"/>
  <c r="AF3058" i="12" s="1"/>
  <c r="H2960" i="12"/>
  <c r="AF2960" i="12" s="1"/>
  <c r="H3010" i="12"/>
  <c r="AF3010" i="12" s="1"/>
  <c r="H2923" i="12"/>
  <c r="AF2923" i="12" s="1"/>
  <c r="H3117" i="12"/>
  <c r="AF3117" i="12" s="1"/>
  <c r="H2977" i="12"/>
  <c r="AF2977" i="12" s="1"/>
  <c r="AF3065" i="12"/>
  <c r="H2978" i="12"/>
  <c r="AF2978" i="12" s="1"/>
  <c r="H2975" i="12"/>
  <c r="AF2975" i="12" s="1"/>
  <c r="AF2883" i="12"/>
  <c r="AF3104" i="12"/>
  <c r="H2991" i="12"/>
  <c r="AF2991" i="12" s="1"/>
  <c r="H2916" i="12"/>
  <c r="AF2916" i="12" s="1"/>
  <c r="H3042" i="12"/>
  <c r="AF3042" i="12" s="1"/>
  <c r="H2974" i="12"/>
  <c r="AF2974" i="12" s="1"/>
  <c r="H3105" i="12"/>
  <c r="AF3105" i="12" s="1"/>
  <c r="H2912" i="12"/>
  <c r="AF2912" i="12" s="1"/>
  <c r="H3038" i="12"/>
  <c r="AF3038" i="12" s="1"/>
  <c r="H3086" i="12"/>
  <c r="AF3086" i="12" s="1"/>
  <c r="AF3026" i="12"/>
  <c r="H3007" i="12"/>
  <c r="AF3007" i="12" s="1"/>
  <c r="H3009" i="12"/>
  <c r="AF3009" i="12" s="1"/>
  <c r="H2981" i="12"/>
  <c r="AF2981" i="12" s="1"/>
  <c r="H3097" i="12"/>
  <c r="AF3097" i="12" s="1"/>
  <c r="H2979" i="12"/>
  <c r="AF2979" i="12" s="1"/>
  <c r="AF3101" i="12"/>
  <c r="AF2973" i="12"/>
  <c r="AF2910" i="12"/>
  <c r="H2935" i="12"/>
  <c r="AF2935" i="12" s="1"/>
  <c r="H2987" i="12"/>
  <c r="AF2987" i="12" s="1"/>
  <c r="H2891" i="12"/>
  <c r="AF2891" i="12" s="1"/>
  <c r="AF3067" i="12"/>
  <c r="AF2917" i="12"/>
  <c r="H2918" i="12"/>
  <c r="AF2918" i="12" s="1"/>
  <c r="H3045" i="12"/>
  <c r="AF3045" i="12" s="1"/>
  <c r="H2971" i="12"/>
  <c r="AF2971" i="12" s="1"/>
  <c r="H3017" i="12"/>
  <c r="AF3017" i="12" s="1"/>
  <c r="H3002" i="12"/>
  <c r="AF3002" i="12" s="1"/>
  <c r="H3027" i="12"/>
  <c r="AF3027" i="12" s="1"/>
  <c r="H3092" i="12"/>
  <c r="AF3092" i="12" s="1"/>
  <c r="H3014" i="12"/>
  <c r="AF3014" i="12" s="1"/>
  <c r="AF3102" i="12"/>
  <c r="H3160" i="12"/>
  <c r="AF3160" i="12" s="1"/>
  <c r="H2938" i="12"/>
  <c r="AF2938" i="12" s="1"/>
  <c r="H3001" i="12"/>
  <c r="AF3001" i="12" s="1"/>
  <c r="H2931" i="12"/>
  <c r="AF2931" i="12" s="1"/>
  <c r="H2985" i="12"/>
  <c r="AF2985" i="12" s="1"/>
  <c r="AF2962" i="12"/>
  <c r="AF3082" i="12"/>
  <c r="AF2944" i="12"/>
  <c r="AF3077" i="12"/>
  <c r="H2957" i="12"/>
  <c r="AF2957" i="12" s="1"/>
  <c r="AF3048" i="12"/>
  <c r="H3085" i="12"/>
  <c r="AF3085" i="12" s="1"/>
  <c r="AF2928" i="12"/>
  <c r="H3043" i="12"/>
  <c r="AF3043" i="12" s="1"/>
  <c r="H3037" i="12"/>
  <c r="AF3037" i="12" s="1"/>
  <c r="H2940" i="12"/>
  <c r="AF2940" i="12" s="1"/>
  <c r="H2888" i="12"/>
  <c r="AF2888" i="12" s="1"/>
  <c r="H3051" i="12"/>
  <c r="AF3051" i="12" s="1"/>
  <c r="H3039" i="12"/>
  <c r="AF3039" i="12" s="1"/>
  <c r="H3116" i="12"/>
  <c r="AF3116" i="12" s="1"/>
  <c r="AF3028" i="12"/>
  <c r="H3071" i="12"/>
  <c r="AF3071" i="12" s="1"/>
  <c r="H3089" i="12"/>
  <c r="AF3089" i="12" s="1"/>
  <c r="H3049" i="12"/>
  <c r="AF3049" i="12" s="1"/>
  <c r="H3005" i="12"/>
  <c r="AF3005" i="12" s="1"/>
  <c r="H3066" i="12"/>
  <c r="AF3066" i="12" s="1"/>
  <c r="AF3053" i="12"/>
  <c r="AF3061" i="12"/>
  <c r="H2903" i="12"/>
  <c r="AF2903" i="12" s="1"/>
  <c r="H3081" i="12"/>
  <c r="AF3081" i="12" s="1"/>
  <c r="H3036" i="12"/>
  <c r="AF3036" i="12" s="1"/>
  <c r="H3016" i="12"/>
  <c r="AF3016" i="12" s="1"/>
  <c r="AF2886" i="12"/>
  <c r="AF2953" i="12"/>
  <c r="H3034" i="12"/>
  <c r="AF3034" i="12" s="1"/>
  <c r="AF2915" i="12"/>
  <c r="H3106" i="12"/>
  <c r="AF3106" i="12" s="1"/>
  <c r="H2885" i="12"/>
  <c r="AF2885" i="12" s="1"/>
  <c r="AF2895" i="12"/>
  <c r="H2982" i="12"/>
  <c r="AF2982" i="12" s="1"/>
  <c r="H3031" i="12"/>
  <c r="AF3031" i="12" s="1"/>
  <c r="H2924" i="12"/>
  <c r="AF2924" i="12" s="1"/>
  <c r="H2919" i="12"/>
  <c r="AF2919" i="12" s="1"/>
  <c r="H3076" i="12"/>
  <c r="AF3076" i="12" s="1"/>
  <c r="H3006" i="12"/>
  <c r="AF3006" i="12" s="1"/>
  <c r="AF3013" i="12"/>
  <c r="H3072" i="12"/>
  <c r="AF3072" i="12" s="1"/>
  <c r="H2911" i="12"/>
  <c r="AF2911" i="12" s="1"/>
  <c r="H2966" i="12"/>
  <c r="AF2966" i="12" s="1"/>
  <c r="H2964" i="12"/>
  <c r="AF2964" i="12" s="1"/>
  <c r="AF3055" i="12"/>
  <c r="H2920" i="12"/>
  <c r="AF2920" i="12" s="1"/>
  <c r="H3111" i="12"/>
  <c r="AF3111" i="12" s="1"/>
  <c r="H2984" i="12"/>
  <c r="AF2984" i="12" s="1"/>
  <c r="H3059" i="12"/>
  <c r="AF3059" i="12" s="1"/>
  <c r="AF2951" i="12"/>
  <c r="H3020" i="12"/>
  <c r="AF3020" i="12" s="1"/>
  <c r="H3164" i="12"/>
  <c r="AF3164" i="12" s="1"/>
  <c r="H3349" i="12"/>
  <c r="AF3349" i="12" s="1"/>
  <c r="H3145" i="12"/>
  <c r="AF3145" i="12" s="1"/>
  <c r="AF3035" i="12"/>
  <c r="H3139" i="12"/>
  <c r="AF3139" i="12" s="1"/>
  <c r="H3406" i="12"/>
  <c r="AF3406" i="12" s="1"/>
  <c r="H3133" i="12"/>
  <c r="AF3133" i="12" s="1"/>
  <c r="H3287" i="12"/>
  <c r="AF3287" i="12" s="1"/>
  <c r="H3231" i="12"/>
  <c r="AF3231" i="12" s="1"/>
  <c r="H3327" i="12"/>
  <c r="AF3327" i="12" s="1"/>
  <c r="H3333" i="12"/>
  <c r="AF3333" i="12" s="1"/>
  <c r="H3136" i="12"/>
  <c r="AF3136" i="12" s="1"/>
  <c r="H3341" i="12"/>
  <c r="AF3341" i="12" s="1"/>
  <c r="H3142" i="12"/>
  <c r="AF3142" i="12" s="1"/>
  <c r="AF2969" i="12"/>
  <c r="AF3173" i="12"/>
  <c r="H3249" i="12"/>
  <c r="AF3249" i="12" s="1"/>
  <c r="H3033" i="12"/>
  <c r="AF3033" i="12" s="1"/>
  <c r="H3313" i="12"/>
  <c r="AF3313" i="12" s="1"/>
  <c r="H3218" i="12"/>
  <c r="AF3218" i="12" s="1"/>
  <c r="H3248" i="12"/>
  <c r="AF3248" i="12" s="1"/>
  <c r="H3290" i="12"/>
  <c r="AF3290" i="12" s="1"/>
  <c r="AF3169" i="12"/>
  <c r="H3152" i="12"/>
  <c r="AF3152" i="12" s="1"/>
  <c r="H3246" i="12"/>
  <c r="AF3246" i="12" s="1"/>
  <c r="H3177" i="12"/>
  <c r="AF3177" i="12" s="1"/>
  <c r="H3157" i="12"/>
  <c r="AF3157" i="12" s="1"/>
  <c r="H2893" i="12"/>
  <c r="AF2893" i="12" s="1"/>
  <c r="AF3087" i="12"/>
  <c r="H3126" i="12"/>
  <c r="AF3126" i="12" s="1"/>
  <c r="H3199" i="12"/>
  <c r="AF3199" i="12" s="1"/>
  <c r="AF3198" i="12"/>
  <c r="H3283" i="12"/>
  <c r="AF3283" i="12" s="1"/>
  <c r="H3129" i="12"/>
  <c r="AF3129" i="12" s="1"/>
  <c r="H3130" i="12"/>
  <c r="AF3130" i="12" s="1"/>
  <c r="H3204" i="12"/>
  <c r="AF3204" i="12" s="1"/>
  <c r="H3134" i="12"/>
  <c r="AF3134" i="12" s="1"/>
  <c r="H3191" i="12"/>
  <c r="AF3191" i="12" s="1"/>
  <c r="H2934" i="12"/>
  <c r="AF2934" i="12" s="1"/>
  <c r="H3237" i="12"/>
  <c r="AF3237" i="12" s="1"/>
  <c r="H3285" i="12"/>
  <c r="AF3285" i="12" s="1"/>
  <c r="H3302" i="12"/>
  <c r="AF3302" i="12" s="1"/>
  <c r="H3189" i="12"/>
  <c r="AF3189" i="12" s="1"/>
  <c r="H3220" i="12"/>
  <c r="AF3220" i="12" s="1"/>
  <c r="H3056" i="12"/>
  <c r="AF3056" i="12" s="1"/>
  <c r="H3032" i="12"/>
  <c r="AF3032" i="12" s="1"/>
  <c r="H3135" i="12"/>
  <c r="AF3135" i="12" s="1"/>
  <c r="AF3183" i="12"/>
  <c r="H3312" i="12"/>
  <c r="AF3312" i="12" s="1"/>
  <c r="H3328" i="12"/>
  <c r="AF3328" i="12" s="1"/>
  <c r="H3300" i="12"/>
  <c r="AF3300" i="12" s="1"/>
  <c r="H3155" i="12"/>
  <c r="AF3155" i="12" s="1"/>
  <c r="AF3004" i="12"/>
  <c r="H3182" i="12"/>
  <c r="AF3182" i="12" s="1"/>
  <c r="H3137" i="12"/>
  <c r="AF3137" i="12" s="1"/>
  <c r="H3212" i="12"/>
  <c r="AF3212" i="12" s="1"/>
  <c r="H3146" i="12"/>
  <c r="AF3146" i="12" s="1"/>
  <c r="H3122" i="12"/>
  <c r="AF3122" i="12" s="1"/>
  <c r="AF3217" i="12"/>
  <c r="H3247" i="12"/>
  <c r="AF3247" i="12" s="1"/>
  <c r="H3276" i="12"/>
  <c r="AF3276" i="12" s="1"/>
  <c r="H3143" i="12"/>
  <c r="AF3143" i="12" s="1"/>
  <c r="H3202" i="12"/>
  <c r="AF3202" i="12" s="1"/>
  <c r="H3132" i="12"/>
  <c r="AF3132" i="12" s="1"/>
  <c r="H3211" i="12"/>
  <c r="AF3211" i="12" s="1"/>
  <c r="H3324" i="12"/>
  <c r="AF3324" i="12" s="1"/>
  <c r="H3295" i="12"/>
  <c r="AF3295" i="12" s="1"/>
  <c r="H3356" i="12"/>
  <c r="AF3356" i="12" s="1"/>
  <c r="H3319" i="12"/>
  <c r="AF3319" i="12" s="1"/>
  <c r="AF3156" i="12"/>
  <c r="H3292" i="12"/>
  <c r="AF3292" i="12" s="1"/>
  <c r="H3365" i="12"/>
  <c r="AF3365" i="12" s="1"/>
  <c r="H3124" i="12"/>
  <c r="AF3124" i="12" s="1"/>
  <c r="H3273" i="12"/>
  <c r="AF3273" i="12" s="1"/>
  <c r="H3305" i="12"/>
  <c r="AF3305" i="12" s="1"/>
  <c r="H3258" i="12"/>
  <c r="AF3258" i="12" s="1"/>
  <c r="H3344" i="12"/>
  <c r="AF3344" i="12" s="1"/>
  <c r="H3159" i="12"/>
  <c r="AF3159" i="12" s="1"/>
  <c r="H3170" i="12"/>
  <c r="AF3170" i="12" s="1"/>
  <c r="H3239" i="12"/>
  <c r="AF3239" i="12" s="1"/>
  <c r="H3162" i="12"/>
  <c r="AF3162" i="12" s="1"/>
  <c r="H3297" i="12"/>
  <c r="AF3297" i="12" s="1"/>
  <c r="H3232" i="12"/>
  <c r="AF3232" i="12" s="1"/>
  <c r="H3227" i="12"/>
  <c r="AF3227" i="12" s="1"/>
  <c r="AF3329" i="12"/>
  <c r="H3147" i="12"/>
  <c r="AF3147" i="12" s="1"/>
  <c r="AF3286" i="12"/>
  <c r="H3194" i="12"/>
  <c r="AF3194" i="12" s="1"/>
  <c r="H3409" i="12"/>
  <c r="AF3409" i="12" s="1"/>
  <c r="H3209" i="12"/>
  <c r="AF3209" i="12" s="1"/>
  <c r="H3256" i="12"/>
  <c r="AF3256" i="12" s="1"/>
  <c r="H3335" i="12"/>
  <c r="AF3335" i="12" s="1"/>
  <c r="H3176" i="12"/>
  <c r="AF3176" i="12" s="1"/>
  <c r="H3197" i="12"/>
  <c r="AF3197" i="12" s="1"/>
  <c r="H3318" i="12"/>
  <c r="AF3318" i="12" s="1"/>
  <c r="H3226" i="12"/>
  <c r="AF3226" i="12" s="1"/>
  <c r="H3178" i="12"/>
  <c r="AF3178" i="12" s="1"/>
  <c r="H3243" i="12"/>
  <c r="AF3243" i="12" s="1"/>
  <c r="H3172" i="12"/>
  <c r="AF3172" i="12" s="1"/>
  <c r="AF3196" i="12"/>
  <c r="AF3291" i="12"/>
  <c r="AF3144" i="12"/>
  <c r="H3275" i="12"/>
  <c r="AF3275" i="12" s="1"/>
  <c r="H3345" i="12"/>
  <c r="AF3345" i="12" s="1"/>
  <c r="H3252" i="12"/>
  <c r="AF3252" i="12" s="1"/>
  <c r="H3153" i="12"/>
  <c r="AF3153" i="12" s="1"/>
  <c r="H3270" i="12"/>
  <c r="AF3270" i="12" s="1"/>
  <c r="H3303" i="12"/>
  <c r="AF3303" i="12" s="1"/>
  <c r="H3314" i="12"/>
  <c r="AF3314" i="12" s="1"/>
  <c r="H3262" i="12"/>
  <c r="AF3262" i="12" s="1"/>
  <c r="H3150" i="12"/>
  <c r="AF3150" i="12" s="1"/>
  <c r="H3316" i="12"/>
  <c r="AF3316" i="12" s="1"/>
  <c r="H3120" i="12"/>
  <c r="AF3120" i="12" s="1"/>
  <c r="H3264" i="12"/>
  <c r="AF3264" i="12" s="1"/>
  <c r="H3213" i="12"/>
  <c r="AF3213" i="12" s="1"/>
  <c r="H3141" i="12"/>
  <c r="AF3141" i="12" s="1"/>
  <c r="H3317" i="12"/>
  <c r="AF3317" i="12" s="1"/>
  <c r="H3174" i="12"/>
  <c r="AF3174" i="12" s="1"/>
  <c r="H3280" i="12"/>
  <c r="AF3280" i="12" s="1"/>
  <c r="H3193" i="12"/>
  <c r="AF3193" i="12" s="1"/>
  <c r="H3175" i="12"/>
  <c r="AF3175" i="12" s="1"/>
  <c r="AF3123" i="12"/>
  <c r="H3205" i="12"/>
  <c r="AF3205" i="12" s="1"/>
  <c r="H3353" i="12"/>
  <c r="AF3353" i="12" s="1"/>
  <c r="H3240" i="12"/>
  <c r="AF3240" i="12" s="1"/>
  <c r="H3208" i="12"/>
  <c r="AF3208" i="12" s="1"/>
  <c r="AF3179" i="12"/>
  <c r="AF3321" i="12"/>
  <c r="AF3180" i="12"/>
  <c r="AF3354" i="12"/>
  <c r="AF3306" i="12"/>
  <c r="H3268" i="12"/>
  <c r="AF3268" i="12" s="1"/>
  <c r="H3320" i="12"/>
  <c r="AF3320" i="12" s="1"/>
  <c r="H3161" i="12"/>
  <c r="AF3161" i="12" s="1"/>
  <c r="H3357" i="12"/>
  <c r="AF3357" i="12" s="1"/>
  <c r="H3131" i="12"/>
  <c r="AF3131" i="12" s="1"/>
  <c r="H3299" i="12"/>
  <c r="AF3299" i="12" s="1"/>
  <c r="H3284" i="12"/>
  <c r="AF3284" i="12" s="1"/>
  <c r="AF3158" i="12"/>
  <c r="H3255" i="12"/>
  <c r="AF3255" i="12" s="1"/>
  <c r="H3346" i="12"/>
  <c r="AF3346" i="12" s="1"/>
  <c r="H3168" i="12"/>
  <c r="AF3168" i="12" s="1"/>
  <c r="H3339" i="12"/>
  <c r="AF3339" i="12" s="1"/>
  <c r="AF3250" i="12"/>
  <c r="H3171" i="12"/>
  <c r="AF3171" i="12" s="1"/>
  <c r="AF3219" i="12"/>
  <c r="H3355" i="12"/>
  <c r="AF3355" i="12" s="1"/>
  <c r="H3203" i="12"/>
  <c r="AF3203" i="12" s="1"/>
  <c r="H3154" i="12"/>
  <c r="AF3154" i="12" s="1"/>
  <c r="H3322" i="12"/>
  <c r="AF3322" i="12" s="1"/>
  <c r="AF3325" i="12"/>
  <c r="H3224" i="12"/>
  <c r="AF3224" i="12" s="1"/>
  <c r="AF3257" i="12"/>
  <c r="AF3336" i="12"/>
  <c r="H3184" i="12"/>
  <c r="AF3184" i="12" s="1"/>
  <c r="H3310" i="12"/>
  <c r="AF3310" i="12" s="1"/>
  <c r="H3167" i="12"/>
  <c r="AF3167" i="12" s="1"/>
  <c r="AF3274" i="12"/>
  <c r="H3367" i="12"/>
  <c r="AF3367" i="12" s="1"/>
  <c r="H3223" i="12"/>
  <c r="AF3223" i="12" s="1"/>
  <c r="H3282" i="12"/>
  <c r="AF3282" i="12" s="1"/>
  <c r="H3228" i="12"/>
  <c r="AF3228" i="12" s="1"/>
  <c r="H3293" i="12"/>
  <c r="AF3293" i="12" s="1"/>
  <c r="H3338" i="12"/>
  <c r="AF3338" i="12" s="1"/>
  <c r="H3331" i="12"/>
  <c r="AF3331" i="12" s="1"/>
  <c r="H3266" i="12"/>
  <c r="AF3266" i="12" s="1"/>
  <c r="H3334" i="12"/>
  <c r="AF3334" i="12" s="1"/>
  <c r="AF3288" i="12"/>
  <c r="AF3351" i="12"/>
  <c r="H3207" i="12"/>
  <c r="AF3207" i="12" s="1"/>
  <c r="AF3121" i="12"/>
  <c r="H3186" i="12"/>
  <c r="AF3186" i="12" s="1"/>
  <c r="AF3263" i="12"/>
  <c r="H3296" i="12"/>
  <c r="AF3296" i="12" s="1"/>
  <c r="H3128" i="12"/>
  <c r="AF3128" i="12" s="1"/>
  <c r="H3181" i="12"/>
  <c r="AF3181" i="12" s="1"/>
  <c r="H3315" i="12"/>
  <c r="AF3315" i="12" s="1"/>
  <c r="H3185" i="12"/>
  <c r="AF3185" i="12" s="1"/>
  <c r="H3298" i="12"/>
  <c r="AF3298" i="12" s="1"/>
  <c r="AF3229" i="12"/>
  <c r="H3307" i="12"/>
  <c r="AF3307" i="12" s="1"/>
  <c r="H3119" i="12"/>
  <c r="AF3119" i="12" s="1"/>
  <c r="H3140" i="12"/>
  <c r="AF3140" i="12" s="1"/>
  <c r="AF3254" i="12"/>
  <c r="H3230" i="12"/>
  <c r="AF3230" i="12" s="1"/>
  <c r="H3278" i="12"/>
  <c r="AF3278" i="12" s="1"/>
  <c r="AF3301" i="12"/>
  <c r="H3388" i="12"/>
  <c r="AF3388" i="12" s="1"/>
  <c r="H3225" i="12"/>
  <c r="AF3225" i="12" s="1"/>
  <c r="H3308" i="12"/>
  <c r="AF3308" i="12" s="1"/>
  <c r="H3277" i="12"/>
  <c r="AF3277" i="12" s="1"/>
  <c r="H3235" i="12"/>
  <c r="AF3235" i="12" s="1"/>
  <c r="H3340" i="12"/>
  <c r="AF3340" i="12" s="1"/>
  <c r="H3222" i="12"/>
  <c r="AF3222" i="12" s="1"/>
  <c r="H3201" i="12"/>
  <c r="AF3201" i="12" s="1"/>
  <c r="H3165" i="12"/>
  <c r="AF3165" i="12" s="1"/>
  <c r="H3200" i="12"/>
  <c r="AF3200" i="12" s="1"/>
  <c r="H3234" i="12"/>
  <c r="AF3234" i="12" s="1"/>
  <c r="H3311" i="12"/>
  <c r="AF3311" i="12" s="1"/>
  <c r="AF3326" i="12"/>
  <c r="H3271" i="12"/>
  <c r="AF3271" i="12" s="1"/>
  <c r="AF3269" i="12"/>
  <c r="AF3210" i="12"/>
  <c r="H3221" i="12"/>
  <c r="AF3221" i="12" s="1"/>
  <c r="H3265" i="12"/>
  <c r="AF3265" i="12" s="1"/>
  <c r="AF3195" i="12"/>
  <c r="H3361" i="12"/>
  <c r="AF3361" i="12" s="1"/>
  <c r="H3309" i="12"/>
  <c r="AF3309" i="12" s="1"/>
  <c r="H3241" i="12"/>
  <c r="AF3241" i="12" s="1"/>
  <c r="H3332" i="12"/>
  <c r="AF3332" i="12" s="1"/>
  <c r="H3272" i="12"/>
  <c r="AF3272" i="12" s="1"/>
  <c r="H3289" i="12"/>
  <c r="AF3289" i="12" s="1"/>
  <c r="H3375" i="12"/>
  <c r="AF3375" i="12" s="1"/>
  <c r="H3343" i="12"/>
  <c r="AF3343" i="12" s="1"/>
  <c r="AF3216" i="12"/>
  <c r="AF3330" i="12"/>
  <c r="AF3360" i="12"/>
  <c r="H3214" i="12"/>
  <c r="AF3214" i="12" s="1"/>
  <c r="H3244" i="12"/>
  <c r="AF3244" i="12" s="1"/>
  <c r="AF3251" i="12"/>
  <c r="H3281" i="12"/>
  <c r="AF3281" i="12" s="1"/>
  <c r="AF3260" i="12"/>
  <c r="H3233" i="12"/>
  <c r="AF3233" i="12" s="1"/>
  <c r="AF3294" i="12"/>
  <c r="AF3238" i="12"/>
  <c r="H3358" i="12"/>
  <c r="AF3358" i="12" s="1"/>
  <c r="H3418" i="12"/>
  <c r="AF3418" i="12" s="1"/>
  <c r="H3253" i="12"/>
  <c r="AF3253" i="12" s="1"/>
  <c r="H3449" i="12"/>
  <c r="AF3449" i="12" s="1"/>
  <c r="AF3166" i="12"/>
  <c r="H3206" i="12"/>
  <c r="AF3206" i="12" s="1"/>
  <c r="H3456" i="12"/>
  <c r="AF3456" i="12" s="1"/>
  <c r="AF3151" i="12"/>
  <c r="AF3323" i="12"/>
  <c r="H3560" i="12"/>
  <c r="AF3560" i="12" s="1"/>
  <c r="H3370" i="12"/>
  <c r="AF3370" i="12" s="1"/>
  <c r="AF3497" i="12"/>
  <c r="H3490" i="12"/>
  <c r="AF3490" i="12" s="1"/>
  <c r="H3427" i="12"/>
  <c r="AF3427" i="12" s="1"/>
  <c r="H3496" i="12"/>
  <c r="AF3496" i="12" s="1"/>
  <c r="H3474" i="12"/>
  <c r="AF3474" i="12" s="1"/>
  <c r="H3544" i="12"/>
  <c r="AF3544" i="12" s="1"/>
  <c r="H3382" i="12"/>
  <c r="AF3382" i="12" s="1"/>
  <c r="H3507" i="12"/>
  <c r="AF3507" i="12" s="1"/>
  <c r="H3386" i="12"/>
  <c r="AF3386" i="12" s="1"/>
  <c r="H3501" i="12"/>
  <c r="AF3501" i="12" s="1"/>
  <c r="H3561" i="12"/>
  <c r="AF3561" i="12" s="1"/>
  <c r="H3448" i="12"/>
  <c r="AF3448" i="12" s="1"/>
  <c r="AF3502" i="12"/>
  <c r="H3440" i="12"/>
  <c r="AF3440" i="12" s="1"/>
  <c r="H3405" i="12"/>
  <c r="AF3405" i="12" s="1"/>
  <c r="AF3499" i="12"/>
  <c r="H3563" i="12"/>
  <c r="AF3563" i="12" s="1"/>
  <c r="H3444" i="12"/>
  <c r="AF3444" i="12" s="1"/>
  <c r="H3511" i="12"/>
  <c r="AF3511" i="12" s="1"/>
  <c r="H3519" i="12"/>
  <c r="AF3519" i="12" s="1"/>
  <c r="H3437" i="12"/>
  <c r="AF3437" i="12" s="1"/>
  <c r="H3587" i="12"/>
  <c r="AF3587" i="12" s="1"/>
  <c r="H3534" i="12"/>
  <c r="AF3534" i="12" s="1"/>
  <c r="H3417" i="12"/>
  <c r="AF3417" i="12" s="1"/>
  <c r="H3457" i="12"/>
  <c r="AF3457" i="12" s="1"/>
  <c r="H3379" i="12"/>
  <c r="AF3379" i="12" s="1"/>
  <c r="H3631" i="12"/>
  <c r="AF3631" i="12" s="1"/>
  <c r="H3459" i="12"/>
  <c r="AF3459" i="12" s="1"/>
  <c r="H3514" i="12"/>
  <c r="AF3514" i="12" s="1"/>
  <c r="H3570" i="12"/>
  <c r="AF3570" i="12" s="1"/>
  <c r="H3503" i="12"/>
  <c r="AF3503" i="12" s="1"/>
  <c r="H3515" i="12"/>
  <c r="AF3515" i="12" s="1"/>
  <c r="H3569" i="12"/>
  <c r="AF3569" i="12" s="1"/>
  <c r="AF3510" i="12"/>
  <c r="H3550" i="12"/>
  <c r="AF3550" i="12" s="1"/>
  <c r="H3371" i="12"/>
  <c r="AF3371" i="12" s="1"/>
  <c r="H3438" i="12"/>
  <c r="AF3438" i="12" s="1"/>
  <c r="H3525" i="12"/>
  <c r="AF3525" i="12" s="1"/>
  <c r="H3458" i="12"/>
  <c r="AF3458" i="12" s="1"/>
  <c r="AF3450" i="12"/>
  <c r="AF3516" i="12"/>
  <c r="H3415" i="12"/>
  <c r="AF3415" i="12" s="1"/>
  <c r="AF3469" i="12"/>
  <c r="H3401" i="12"/>
  <c r="AF3401" i="12" s="1"/>
  <c r="H3506" i="12"/>
  <c r="AF3506" i="12" s="1"/>
  <c r="H3612" i="12"/>
  <c r="AF3612" i="12" s="1"/>
  <c r="H3407" i="12"/>
  <c r="AF3407" i="12" s="1"/>
  <c r="H3586" i="12"/>
  <c r="AF3586" i="12" s="1"/>
  <c r="H3583" i="12"/>
  <c r="AF3583" i="12" s="1"/>
  <c r="AF3431" i="12"/>
  <c r="H3536" i="12"/>
  <c r="AF3536" i="12" s="1"/>
  <c r="H3599" i="12"/>
  <c r="AF3599" i="12" s="1"/>
  <c r="H3492" i="12"/>
  <c r="AF3492" i="12" s="1"/>
  <c r="H3435" i="12"/>
  <c r="AF3435" i="12" s="1"/>
  <c r="H3543" i="12"/>
  <c r="AF3543" i="12" s="1"/>
  <c r="H3557" i="12"/>
  <c r="AF3557" i="12" s="1"/>
  <c r="H3363" i="12"/>
  <c r="AF3363" i="12" s="1"/>
  <c r="H3571" i="12"/>
  <c r="AF3571" i="12" s="1"/>
  <c r="H3369" i="12"/>
  <c r="AF3369" i="12" s="1"/>
  <c r="AF3489" i="12"/>
  <c r="H3396" i="12"/>
  <c r="AF3396" i="12" s="1"/>
  <c r="H3487" i="12"/>
  <c r="AF3487" i="12" s="1"/>
  <c r="H3641" i="12"/>
  <c r="AF3641" i="12" s="1"/>
  <c r="AF3368" i="12"/>
  <c r="H3493" i="12"/>
  <c r="AF3493" i="12" s="1"/>
  <c r="H3513" i="12"/>
  <c r="AF3513" i="12" s="1"/>
  <c r="H3548" i="12"/>
  <c r="AF3548" i="12" s="1"/>
  <c r="AF3420" i="12"/>
  <c r="H3399" i="12"/>
  <c r="AF3399" i="12" s="1"/>
  <c r="H3498" i="12"/>
  <c r="AF3498" i="12" s="1"/>
  <c r="H3527" i="12"/>
  <c r="AF3527" i="12" s="1"/>
  <c r="AF3559" i="12"/>
  <c r="H3462" i="12"/>
  <c r="AF3462" i="12" s="1"/>
  <c r="AF3461" i="12"/>
  <c r="AF3454" i="12"/>
  <c r="H3547" i="12"/>
  <c r="AF3547" i="12" s="1"/>
  <c r="AF3481" i="12"/>
  <c r="AF3646" i="12"/>
  <c r="H3377" i="12"/>
  <c r="AF3377" i="12" s="1"/>
  <c r="H3579" i="12"/>
  <c r="AF3579" i="12" s="1"/>
  <c r="H3546" i="12"/>
  <c r="AF3546" i="12" s="1"/>
  <c r="H3464" i="12"/>
  <c r="AF3464" i="12" s="1"/>
  <c r="H3526" i="12"/>
  <c r="AF3526" i="12" s="1"/>
  <c r="AF3484" i="12"/>
  <c r="H3530" i="12"/>
  <c r="AF3530" i="12" s="1"/>
  <c r="H3421" i="12"/>
  <c r="AF3421" i="12" s="1"/>
  <c r="AF3374" i="12"/>
  <c r="H3447" i="12"/>
  <c r="AF3447" i="12" s="1"/>
  <c r="H3428" i="12"/>
  <c r="AF3428" i="12" s="1"/>
  <c r="H3400" i="12"/>
  <c r="AF3400" i="12" s="1"/>
  <c r="H3582" i="12"/>
  <c r="AF3582" i="12" s="1"/>
  <c r="AF3483" i="12"/>
  <c r="H3588" i="12"/>
  <c r="AF3588" i="12" s="1"/>
  <c r="H3538" i="12"/>
  <c r="AF3538" i="12" s="1"/>
  <c r="H3424" i="12"/>
  <c r="AF3424" i="12" s="1"/>
  <c r="AF3640" i="12"/>
  <c r="AF3478" i="12"/>
  <c r="H3604" i="12"/>
  <c r="AF3604" i="12" s="1"/>
  <c r="H3475" i="12"/>
  <c r="AF3475" i="12" s="1"/>
  <c r="H3625" i="12"/>
  <c r="AF3625" i="12" s="1"/>
  <c r="H3523" i="12"/>
  <c r="AF3523" i="12" s="1"/>
  <c r="AF3630" i="12"/>
  <c r="H3578" i="12"/>
  <c r="AF3578" i="12" s="1"/>
  <c r="H3562" i="12"/>
  <c r="AF3562" i="12" s="1"/>
  <c r="H3553" i="12"/>
  <c r="AF3553" i="12" s="1"/>
  <c r="H3372" i="12"/>
  <c r="AF3372" i="12" s="1"/>
  <c r="AF3549" i="12"/>
  <c r="H3551" i="12"/>
  <c r="AF3551" i="12" s="1"/>
  <c r="AF3633" i="12"/>
  <c r="AF3395" i="12"/>
  <c r="H3432" i="12"/>
  <c r="AF3432" i="12" s="1"/>
  <c r="AF3576" i="12"/>
  <c r="H3607" i="12"/>
  <c r="AF3607" i="12" s="1"/>
  <c r="H3505" i="12"/>
  <c r="AF3505" i="12" s="1"/>
  <c r="H3572" i="12"/>
  <c r="AF3572" i="12" s="1"/>
  <c r="H3430" i="12"/>
  <c r="AF3430" i="12" s="1"/>
  <c r="H3394" i="12"/>
  <c r="AF3394" i="12" s="1"/>
  <c r="AF3387" i="12"/>
  <c r="H3567" i="12"/>
  <c r="AF3567" i="12" s="1"/>
  <c r="H3494" i="12"/>
  <c r="AF3494" i="12" s="1"/>
  <c r="AF3441" i="12"/>
  <c r="H3545" i="12"/>
  <c r="AF3545" i="12" s="1"/>
  <c r="H3384" i="12"/>
  <c r="AF3384" i="12" s="1"/>
  <c r="H3554" i="12"/>
  <c r="AF3554" i="12" s="1"/>
  <c r="H3517" i="12"/>
  <c r="AF3517" i="12" s="1"/>
  <c r="H3558" i="12"/>
  <c r="AF3558" i="12" s="1"/>
  <c r="AF3392" i="12"/>
  <c r="H3520" i="12"/>
  <c r="AF3520" i="12" s="1"/>
  <c r="H3537" i="12"/>
  <c r="AF3537" i="12" s="1"/>
  <c r="AF3436" i="12"/>
  <c r="H3486" i="12"/>
  <c r="AF3486" i="12" s="1"/>
  <c r="H3622" i="12"/>
  <c r="AF3622" i="12" s="1"/>
  <c r="AF3594" i="12"/>
  <c r="H3556" i="12"/>
  <c r="AF3556" i="12" s="1"/>
  <c r="H3529" i="12"/>
  <c r="AF3529" i="12" s="1"/>
  <c r="H3366" i="12"/>
  <c r="AF3366" i="12" s="1"/>
  <c r="AF3528" i="12"/>
  <c r="H3477" i="12"/>
  <c r="AF3477" i="12" s="1"/>
  <c r="H3380" i="12"/>
  <c r="AF3380" i="12" s="1"/>
  <c r="H3451" i="12"/>
  <c r="AF3451" i="12" s="1"/>
  <c r="AF3621" i="12"/>
  <c r="H3425" i="12"/>
  <c r="AF3425" i="12" s="1"/>
  <c r="H3471" i="12"/>
  <c r="AF3471" i="12" s="1"/>
  <c r="AF3542" i="12"/>
  <c r="AF3414" i="12"/>
  <c r="AF3433" i="12"/>
  <c r="H3533" i="12"/>
  <c r="AF3533" i="12" s="1"/>
  <c r="H3584" i="12"/>
  <c r="AF3584" i="12" s="1"/>
  <c r="H3482" i="12"/>
  <c r="AF3482" i="12" s="1"/>
  <c r="AF3364" i="12"/>
  <c r="H3426" i="12"/>
  <c r="AF3426" i="12" s="1"/>
  <c r="H3568" i="12"/>
  <c r="AF3568" i="12" s="1"/>
  <c r="AF3597" i="12"/>
  <c r="H3508" i="12"/>
  <c r="AF3508" i="12" s="1"/>
  <c r="H3485" i="12"/>
  <c r="AF3485" i="12" s="1"/>
  <c r="H3453" i="12"/>
  <c r="AF3453" i="12" s="1"/>
  <c r="H3460" i="12"/>
  <c r="AF3460" i="12" s="1"/>
  <c r="H3419" i="12"/>
  <c r="AF3419" i="12" s="1"/>
  <c r="H3466" i="12"/>
  <c r="AF3466" i="12" s="1"/>
  <c r="H3566" i="12"/>
  <c r="AF3566" i="12" s="1"/>
  <c r="H3383" i="12"/>
  <c r="AF3383" i="12" s="1"/>
  <c r="AF3397" i="12"/>
  <c r="H3591" i="12"/>
  <c r="AF3591" i="12" s="1"/>
  <c r="H3573" i="12"/>
  <c r="AF3573" i="12" s="1"/>
  <c r="AF3391" i="12"/>
  <c r="H3535" i="12"/>
  <c r="AF3535" i="12" s="1"/>
  <c r="H3445" i="12"/>
  <c r="AF3445" i="12" s="1"/>
  <c r="H3500" i="12"/>
  <c r="AF3500" i="12" s="1"/>
  <c r="H3636" i="12"/>
  <c r="AF3636" i="12" s="1"/>
  <c r="AF3617" i="12"/>
  <c r="AF3541" i="12"/>
  <c r="H3629" i="12"/>
  <c r="AF3629" i="12" s="1"/>
  <c r="H3413" i="12"/>
  <c r="AF3413" i="12" s="1"/>
  <c r="H3539" i="12"/>
  <c r="AF3539" i="12" s="1"/>
  <c r="H3390" i="12"/>
  <c r="AF3390" i="12" s="1"/>
  <c r="H3518" i="12"/>
  <c r="AF3518" i="12" s="1"/>
  <c r="H3412" i="12"/>
  <c r="AF3412" i="12" s="1"/>
  <c r="AF3408" i="12"/>
  <c r="AF3452" i="12"/>
  <c r="H3575" i="12"/>
  <c r="AF3575" i="12" s="1"/>
  <c r="H3590" i="12"/>
  <c r="AF3590" i="12" s="1"/>
  <c r="H3423" i="12"/>
  <c r="AF3423" i="12" s="1"/>
  <c r="H3376" i="12"/>
  <c r="AF3376" i="12" s="1"/>
  <c r="H3488" i="12"/>
  <c r="AF3488" i="12" s="1"/>
  <c r="H3564" i="12"/>
  <c r="AF3564" i="12" s="1"/>
  <c r="AF3455" i="12"/>
  <c r="H3479" i="12"/>
  <c r="AF3479" i="12" s="1"/>
  <c r="H3403" i="12"/>
  <c r="AF3403" i="12" s="1"/>
  <c r="H3509" i="12"/>
  <c r="AF3509" i="12" s="1"/>
  <c r="AF3476" i="12"/>
  <c r="AF3504" i="12"/>
  <c r="H3422" i="12"/>
  <c r="AF3422" i="12" s="1"/>
  <c r="AF3362" i="12"/>
  <c r="H3540" i="12"/>
  <c r="AF3540" i="12" s="1"/>
  <c r="AF3381" i="12"/>
  <c r="H3552" i="12"/>
  <c r="AF3552" i="12" s="1"/>
  <c r="H3470" i="12"/>
  <c r="AF3470" i="12" s="1"/>
  <c r="H3639" i="12"/>
  <c r="AF3639" i="12" s="1"/>
  <c r="H3468" i="12"/>
  <c r="AF3468" i="12" s="1"/>
  <c r="H3389" i="12"/>
  <c r="AF3389" i="12" s="1"/>
  <c r="H3574" i="12"/>
  <c r="AF3574" i="12" s="1"/>
  <c r="H3473" i="12"/>
  <c r="AF3473" i="12" s="1"/>
  <c r="AF3637" i="12"/>
  <c r="H3393" i="12"/>
  <c r="AF3393" i="12" s="1"/>
  <c r="H3416" i="12"/>
  <c r="AF3416" i="12" s="1"/>
  <c r="H3512" i="12"/>
  <c r="AF3512" i="12" s="1"/>
  <c r="H3398" i="12"/>
  <c r="AF3398" i="12" s="1"/>
  <c r="H3442" i="12"/>
  <c r="AF3442" i="12" s="1"/>
  <c r="H3524" i="12"/>
  <c r="AF3524" i="12" s="1"/>
  <c r="H3585" i="12"/>
  <c r="AF3585" i="12" s="1"/>
  <c r="H3491" i="12"/>
  <c r="AF3491" i="12" s="1"/>
  <c r="H3581" i="12"/>
  <c r="AF3581" i="12" s="1"/>
  <c r="AF3446" i="12"/>
  <c r="H3611" i="12"/>
  <c r="AF3611" i="12" s="1"/>
  <c r="H3602" i="12"/>
  <c r="AF3602" i="12" s="1"/>
  <c r="H3744" i="12"/>
  <c r="AF3744" i="12" s="1"/>
  <c r="H3429" i="12"/>
  <c r="AF3429" i="12" s="1"/>
  <c r="H3708" i="12"/>
  <c r="AF3708" i="12" s="1"/>
  <c r="H3495" i="12"/>
  <c r="AF3495" i="12" s="1"/>
  <c r="H3555" i="12"/>
  <c r="AF3555" i="12" s="1"/>
  <c r="H3606" i="12"/>
  <c r="AF3606" i="12" s="1"/>
  <c r="H3732" i="12"/>
  <c r="AF3732" i="12" s="1"/>
  <c r="H3626" i="12"/>
  <c r="AF3626" i="12" s="1"/>
  <c r="H3532" i="12"/>
  <c r="AF3532" i="12" s="1"/>
  <c r="H3531" i="12"/>
  <c r="AF3531" i="12" s="1"/>
  <c r="AF3593" i="12"/>
  <c r="AF3768" i="12"/>
  <c r="H3796" i="12"/>
  <c r="AF3796" i="12" s="1"/>
  <c r="H3614" i="12"/>
  <c r="AF3614" i="12" s="1"/>
  <c r="H3706" i="12"/>
  <c r="AF3706" i="12" s="1"/>
  <c r="H3795" i="12"/>
  <c r="AF3795" i="12" s="1"/>
  <c r="H3404" i="12"/>
  <c r="AF3404" i="12" s="1"/>
  <c r="AF3373" i="12"/>
  <c r="H3623" i="12"/>
  <c r="AF3623" i="12" s="1"/>
  <c r="H3844" i="12"/>
  <c r="AF3844" i="12" s="1"/>
  <c r="H3742" i="12"/>
  <c r="AF3742" i="12" s="1"/>
  <c r="H3695" i="12"/>
  <c r="AF3695" i="12" s="1"/>
  <c r="H3759" i="12"/>
  <c r="AF3759" i="12" s="1"/>
  <c r="H3628" i="12"/>
  <c r="AF3628" i="12" s="1"/>
  <c r="H3665" i="12"/>
  <c r="AF3665" i="12" s="1"/>
  <c r="H3711" i="12"/>
  <c r="AF3711" i="12" s="1"/>
  <c r="H3402" i="12"/>
  <c r="AF3402" i="12" s="1"/>
  <c r="H3592" i="12"/>
  <c r="AF3592" i="12" s="1"/>
  <c r="H3730" i="12"/>
  <c r="AF3730" i="12" s="1"/>
  <c r="H3812" i="12"/>
  <c r="AF3812" i="12" s="1"/>
  <c r="H3808" i="12"/>
  <c r="AF3808" i="12" s="1"/>
  <c r="AF3764" i="12"/>
  <c r="H3853" i="12"/>
  <c r="AF3853" i="12" s="1"/>
  <c r="H3672" i="12"/>
  <c r="AF3672" i="12" s="1"/>
  <c r="H3677" i="12"/>
  <c r="AF3677" i="12" s="1"/>
  <c r="H3805" i="12"/>
  <c r="AF3805" i="12" s="1"/>
  <c r="H3693" i="12"/>
  <c r="AF3693" i="12" s="1"/>
  <c r="AF3653" i="12"/>
  <c r="H3777" i="12"/>
  <c r="AF3777" i="12" s="1"/>
  <c r="AF3863" i="12"/>
  <c r="H3601" i="12"/>
  <c r="AF3601" i="12" s="1"/>
  <c r="H3827" i="12"/>
  <c r="AF3827" i="12" s="1"/>
  <c r="H3660" i="12"/>
  <c r="AF3660" i="12" s="1"/>
  <c r="H3826" i="12"/>
  <c r="AF3826" i="12" s="1"/>
  <c r="H3609" i="12"/>
  <c r="AF3609" i="12" s="1"/>
  <c r="AF3664" i="12"/>
  <c r="H3726" i="12"/>
  <c r="AF3726" i="12" s="1"/>
  <c r="AF3781" i="12"/>
  <c r="H3687" i="12"/>
  <c r="AF3687" i="12" s="1"/>
  <c r="H3683" i="12"/>
  <c r="AF3683" i="12" s="1"/>
  <c r="AF3739" i="12"/>
  <c r="H3721" i="12"/>
  <c r="AF3721" i="12" s="1"/>
  <c r="H3634" i="12"/>
  <c r="AF3634" i="12" s="1"/>
  <c r="AF3619" i="12"/>
  <c r="H3674" i="12"/>
  <c r="AF3674" i="12" s="1"/>
  <c r="H3791" i="12"/>
  <c r="AF3791" i="12" s="1"/>
  <c r="H3806" i="12"/>
  <c r="AF3806" i="12" s="1"/>
  <c r="H3648" i="12"/>
  <c r="AF3648" i="12" s="1"/>
  <c r="H3778" i="12"/>
  <c r="AF3778" i="12" s="1"/>
  <c r="H3713" i="12"/>
  <c r="AF3713" i="12" s="1"/>
  <c r="H3800" i="12"/>
  <c r="AF3800" i="12" s="1"/>
  <c r="H3598" i="12"/>
  <c r="AF3598" i="12" s="1"/>
  <c r="H3700" i="12"/>
  <c r="AF3700" i="12" s="1"/>
  <c r="H3774" i="12"/>
  <c r="AF3774" i="12" s="1"/>
  <c r="H3684" i="12"/>
  <c r="AF3684" i="12" s="1"/>
  <c r="AF3786" i="12"/>
  <c r="H3823" i="12"/>
  <c r="AF3823" i="12" s="1"/>
  <c r="H3620" i="12"/>
  <c r="AF3620" i="12" s="1"/>
  <c r="H3758" i="12"/>
  <c r="AF3758" i="12" s="1"/>
  <c r="H3785" i="12"/>
  <c r="AF3785" i="12" s="1"/>
  <c r="H3872" i="12"/>
  <c r="AF3872" i="12" s="1"/>
  <c r="H3828" i="12"/>
  <c r="AF3828" i="12" s="1"/>
  <c r="H3724" i="12"/>
  <c r="AF3724" i="12" s="1"/>
  <c r="H3846" i="12"/>
  <c r="AF3846" i="12" s="1"/>
  <c r="AF3645" i="12"/>
  <c r="AF3669" i="12"/>
  <c r="H3741" i="12"/>
  <c r="AF3741" i="12" s="1"/>
  <c r="AF3773" i="12"/>
  <c r="H3692" i="12"/>
  <c r="AF3692" i="12" s="1"/>
  <c r="H3783" i="12"/>
  <c r="AF3783" i="12" s="1"/>
  <c r="H3882" i="12"/>
  <c r="AF3882" i="12" s="1"/>
  <c r="H3818" i="12"/>
  <c r="AF3818" i="12" s="1"/>
  <c r="H3869" i="12"/>
  <c r="AF3869" i="12" s="1"/>
  <c r="AF3656" i="12"/>
  <c r="H3811" i="12"/>
  <c r="AF3811" i="12" s="1"/>
  <c r="H3715" i="12"/>
  <c r="AF3715" i="12" s="1"/>
  <c r="AF3861" i="12"/>
  <c r="AF3705" i="12"/>
  <c r="H3618" i="12"/>
  <c r="AF3618" i="12" s="1"/>
  <c r="H3729" i="12"/>
  <c r="AF3729" i="12" s="1"/>
  <c r="H3654" i="12"/>
  <c r="AF3654" i="12" s="1"/>
  <c r="H3737" i="12"/>
  <c r="AF3737" i="12" s="1"/>
  <c r="H3643" i="12"/>
  <c r="AF3643" i="12" s="1"/>
  <c r="AF3689" i="12"/>
  <c r="H3675" i="12"/>
  <c r="AF3675" i="12" s="1"/>
  <c r="H3688" i="12"/>
  <c r="AF3688" i="12" s="1"/>
  <c r="H3860" i="12"/>
  <c r="AF3860" i="12" s="1"/>
  <c r="H3635" i="12"/>
  <c r="AF3635" i="12" s="1"/>
  <c r="H3757" i="12"/>
  <c r="AF3757" i="12" s="1"/>
  <c r="H3793" i="12"/>
  <c r="AF3793" i="12" s="1"/>
  <c r="H3879" i="12"/>
  <c r="AF3879" i="12" s="1"/>
  <c r="AF3723" i="12"/>
  <c r="H3816" i="12"/>
  <c r="AF3816" i="12" s="1"/>
  <c r="AF3767" i="12"/>
  <c r="H3644" i="12"/>
  <c r="AF3644" i="12" s="1"/>
  <c r="AF3678" i="12"/>
  <c r="H3743" i="12"/>
  <c r="AF3743" i="12" s="1"/>
  <c r="H3747" i="12"/>
  <c r="AF3747" i="12" s="1"/>
  <c r="H3834" i="12"/>
  <c r="AF3834" i="12" s="1"/>
  <c r="AF3857" i="12"/>
  <c r="H3755" i="12"/>
  <c r="AF3755" i="12" s="1"/>
  <c r="H3717" i="12"/>
  <c r="AF3717" i="12" s="1"/>
  <c r="H3847" i="12"/>
  <c r="AF3847" i="12" s="1"/>
  <c r="AF3782" i="12"/>
  <c r="AF3832" i="12"/>
  <c r="H3663" i="12"/>
  <c r="AF3663" i="12" s="1"/>
  <c r="AF3776" i="12"/>
  <c r="AF3746" i="12"/>
  <c r="H3642" i="12"/>
  <c r="AF3642" i="12" s="1"/>
  <c r="H3803" i="12"/>
  <c r="AF3803" i="12" s="1"/>
  <c r="H3753" i="12"/>
  <c r="AF3753" i="12" s="1"/>
  <c r="H3819" i="12"/>
  <c r="AF3819" i="12" s="1"/>
  <c r="H3814" i="12"/>
  <c r="AF3814" i="12" s="1"/>
  <c r="H3610" i="12"/>
  <c r="AF3610" i="12" s="1"/>
  <c r="AF3798" i="12"/>
  <c r="H3666" i="12"/>
  <c r="AF3666" i="12" s="1"/>
  <c r="H3685" i="12"/>
  <c r="AF3685" i="12" s="1"/>
  <c r="AF3760" i="12"/>
  <c r="AF3605" i="12"/>
  <c r="H3632" i="12"/>
  <c r="AF3632" i="12" s="1"/>
  <c r="AF3740" i="12"/>
  <c r="AF3836" i="12"/>
  <c r="H3668" i="12"/>
  <c r="AF3668" i="12" s="1"/>
  <c r="H3801" i="12"/>
  <c r="AF3801" i="12" s="1"/>
  <c r="H3734" i="12"/>
  <c r="AF3734" i="12" s="1"/>
  <c r="H3725" i="12"/>
  <c r="AF3725" i="12" s="1"/>
  <c r="H3765" i="12"/>
  <c r="AF3765" i="12" s="1"/>
  <c r="AF3657" i="12"/>
  <c r="AF3719" i="12"/>
  <c r="H3638" i="12"/>
  <c r="AF3638" i="12" s="1"/>
  <c r="H3787" i="12"/>
  <c r="AF3787" i="12" s="1"/>
  <c r="AF3864" i="12"/>
  <c r="H3658" i="12"/>
  <c r="AF3658" i="12" s="1"/>
  <c r="H3771" i="12"/>
  <c r="AF3771" i="12" s="1"/>
  <c r="H3761" i="12"/>
  <c r="AF3761" i="12" s="1"/>
  <c r="AF3789" i="12"/>
  <c r="H3794" i="12"/>
  <c r="AF3794" i="12" s="1"/>
  <c r="H3775" i="12"/>
  <c r="AF3775" i="12" s="1"/>
  <c r="H3679" i="12"/>
  <c r="AF3679" i="12" s="1"/>
  <c r="H3673" i="12"/>
  <c r="AF3673" i="12" s="1"/>
  <c r="AF3616" i="12"/>
  <c r="AF3595" i="12"/>
  <c r="H3842" i="12"/>
  <c r="AF3842" i="12" s="1"/>
  <c r="H3876" i="12"/>
  <c r="AF3876" i="12" s="1"/>
  <c r="AF3704" i="12"/>
  <c r="AF3697" i="12"/>
  <c r="H3738" i="12"/>
  <c r="AF3738" i="12" s="1"/>
  <c r="H3649" i="12"/>
  <c r="AF3649" i="12" s="1"/>
  <c r="H3694" i="12"/>
  <c r="AF3694" i="12" s="1"/>
  <c r="H3667" i="12"/>
  <c r="AF3667" i="12" s="1"/>
  <c r="AF3874" i="12"/>
  <c r="AF3702" i="12"/>
  <c r="H3714" i="12"/>
  <c r="AF3714" i="12" s="1"/>
  <c r="H3770" i="12"/>
  <c r="AF3770" i="12" s="1"/>
  <c r="H3799" i="12"/>
  <c r="AF3799" i="12" s="1"/>
  <c r="H3820" i="12"/>
  <c r="AF3820" i="12" s="1"/>
  <c r="H3807" i="12"/>
  <c r="AF3807" i="12" s="1"/>
  <c r="AF3690" i="12"/>
  <c r="H3815" i="12"/>
  <c r="AF3815" i="12" s="1"/>
  <c r="H3810" i="12"/>
  <c r="AF3810" i="12" s="1"/>
  <c r="H3627" i="12"/>
  <c r="AF3627" i="12" s="1"/>
  <c r="AF3817" i="12"/>
  <c r="AF3720" i="12"/>
  <c r="AF3731" i="12"/>
  <c r="H3756" i="12"/>
  <c r="AF3756" i="12" s="1"/>
  <c r="AF3650" i="12"/>
  <c r="H3733" i="12"/>
  <c r="AF3733" i="12" s="1"/>
  <c r="H3850" i="12"/>
  <c r="AF3850" i="12" s="1"/>
  <c r="AF3696" i="12"/>
  <c r="AF3681" i="12"/>
  <c r="AF3728" i="12"/>
  <c r="H3712" i="12"/>
  <c r="AF3712" i="12" s="1"/>
  <c r="H3754" i="12"/>
  <c r="AF3754" i="12" s="1"/>
  <c r="H3762" i="12"/>
  <c r="AF3762" i="12" s="1"/>
  <c r="H3804" i="12"/>
  <c r="AF3804" i="12" s="1"/>
  <c r="H3855" i="12"/>
  <c r="AF3855" i="12" s="1"/>
  <c r="H3718" i="12"/>
  <c r="AF3718" i="12" s="1"/>
  <c r="H3596" i="12"/>
  <c r="AF3596" i="12" s="1"/>
  <c r="H3866" i="12"/>
  <c r="AF3866" i="12" s="1"/>
  <c r="AF3662" i="12"/>
  <c r="H3727" i="12"/>
  <c r="AF3727" i="12" s="1"/>
  <c r="H3831" i="12"/>
  <c r="AF3831" i="12" s="1"/>
  <c r="H3716" i="12"/>
  <c r="AF3716" i="12" s="1"/>
  <c r="H3600" i="12"/>
  <c r="AF3600" i="12" s="1"/>
  <c r="H3671" i="12"/>
  <c r="AF3671" i="12" s="1"/>
  <c r="H3710" i="12"/>
  <c r="AF3710" i="12" s="1"/>
  <c r="H3752" i="12"/>
  <c r="AF3752" i="12" s="1"/>
  <c r="H3655" i="12"/>
  <c r="AF3655" i="12" s="1"/>
  <c r="H3651" i="12"/>
  <c r="AF3651" i="12" s="1"/>
  <c r="H3686" i="12"/>
  <c r="AF3686" i="12" s="1"/>
  <c r="H3772" i="12"/>
  <c r="AF3772" i="12" s="1"/>
  <c r="H3624" i="12"/>
  <c r="AF3624" i="12" s="1"/>
  <c r="H3790" i="12"/>
  <c r="AF3790" i="12" s="1"/>
  <c r="H3763" i="12"/>
  <c r="AF3763" i="12" s="1"/>
  <c r="H3825" i="12"/>
  <c r="AF3825" i="12" s="1"/>
  <c r="H3707" i="12"/>
  <c r="AF3707" i="12" s="1"/>
  <c r="H3745" i="12"/>
  <c r="AF3745" i="12" s="1"/>
  <c r="AF3659" i="12"/>
  <c r="H3784" i="12"/>
  <c r="AF3784" i="12" s="1"/>
  <c r="H3647" i="12"/>
  <c r="AF3647" i="12" s="1"/>
  <c r="H3821" i="12"/>
  <c r="AF3821" i="12" s="1"/>
  <c r="H3698" i="12"/>
  <c r="AF3698" i="12" s="1"/>
  <c r="H3780" i="12"/>
  <c r="AF3780" i="12" s="1"/>
  <c r="AF3797" i="12"/>
  <c r="H3676" i="12"/>
  <c r="AF3676" i="12" s="1"/>
  <c r="H3839" i="12"/>
  <c r="AF3839" i="12" s="1"/>
  <c r="H3769" i="12"/>
  <c r="AF3769" i="12" s="1"/>
  <c r="H3868" i="12"/>
  <c r="AF3868" i="12" s="1"/>
  <c r="H3896" i="12"/>
  <c r="AF3896" i="12" s="1"/>
  <c r="H3703" i="12"/>
  <c r="AF3703" i="12" s="1"/>
  <c r="H3924" i="12"/>
  <c r="AF3924" i="12" s="1"/>
  <c r="H3910" i="12"/>
  <c r="AF3910" i="12" s="1"/>
  <c r="AF3670" i="12"/>
  <c r="H3851" i="12"/>
  <c r="AF3851" i="12" s="1"/>
  <c r="H3907" i="12"/>
  <c r="AF3907" i="12" s="1"/>
  <c r="H3898" i="12"/>
  <c r="AF3898" i="12" s="1"/>
  <c r="H3884" i="12"/>
  <c r="AF3884" i="12" s="1"/>
  <c r="H3918" i="12"/>
  <c r="AF3918" i="12" s="1"/>
  <c r="AF3848" i="12"/>
  <c r="H3889" i="12"/>
  <c r="AF3889" i="12" s="1"/>
  <c r="H3932" i="12"/>
  <c r="AF3932" i="12" s="1"/>
  <c r="H3835" i="12"/>
  <c r="AF3835" i="12" s="1"/>
  <c r="H3766" i="12"/>
  <c r="AF3766" i="12" s="1"/>
  <c r="H3838" i="12"/>
  <c r="AF3838" i="12" s="1"/>
  <c r="AF3829" i="12"/>
  <c r="H3903" i="12"/>
  <c r="AF3903" i="12" s="1"/>
  <c r="H3852" i="12"/>
  <c r="AF3852" i="12" s="1"/>
  <c r="H3809" i="12"/>
  <c r="AF3809" i="12" s="1"/>
  <c r="H3840" i="12"/>
  <c r="AF3840" i="12" s="1"/>
  <c r="H3841" i="12"/>
  <c r="AF3841" i="12" s="1"/>
  <c r="H3900" i="12"/>
  <c r="AF3900" i="12" s="1"/>
  <c r="H3881" i="12"/>
  <c r="AF3881" i="12" s="1"/>
  <c r="H3928" i="12"/>
  <c r="AF3928" i="12" s="1"/>
  <c r="AF3856" i="12"/>
  <c r="AF3912" i="12"/>
  <c r="H3871" i="12"/>
  <c r="AF3871" i="12" s="1"/>
  <c r="H3915" i="12"/>
  <c r="AF3915" i="12" s="1"/>
  <c r="H3849" i="12"/>
  <c r="AF3849" i="12" s="1"/>
  <c r="H3904" i="12"/>
  <c r="AF3904" i="12" s="1"/>
  <c r="H3885" i="12"/>
  <c r="AF3885" i="12" s="1"/>
  <c r="H3883" i="12"/>
  <c r="AF3883" i="12" s="1"/>
  <c r="H3833" i="12"/>
  <c r="AF3833" i="12" s="1"/>
  <c r="H3934" i="12"/>
  <c r="AF3934" i="12" s="1"/>
  <c r="H3890" i="12"/>
  <c r="AF3890" i="12" s="1"/>
  <c r="H3920" i="12"/>
  <c r="AF3920" i="12" s="1"/>
  <c r="H3870" i="12"/>
  <c r="AF3870" i="12" s="1"/>
  <c r="H3914" i="12"/>
  <c r="AF3914" i="12" s="1"/>
  <c r="H3911" i="12"/>
  <c r="AF3911" i="12" s="1"/>
  <c r="AF3923" i="12"/>
  <c r="AF3845" i="12"/>
  <c r="H3887" i="12"/>
  <c r="AF3887" i="12" s="1"/>
  <c r="H3893" i="12"/>
  <c r="AF3893" i="12" s="1"/>
  <c r="H3921" i="12"/>
  <c r="AF3921" i="12" s="1"/>
  <c r="H3909" i="12"/>
  <c r="AF3909" i="12" s="1"/>
  <c r="H3925" i="12"/>
  <c r="AF3925" i="12" s="1"/>
  <c r="H3837" i="12"/>
  <c r="AF3837" i="12" s="1"/>
  <c r="H3897" i="12"/>
  <c r="AF3897" i="12" s="1"/>
  <c r="H3899" i="12"/>
  <c r="AF3899" i="12" s="1"/>
  <c r="H3892" i="12"/>
  <c r="AF3892" i="12" s="1"/>
  <c r="H3865" i="12"/>
  <c r="AF3865" i="12" s="1"/>
  <c r="H3933" i="12"/>
  <c r="AF3933" i="12" s="1"/>
  <c r="H3854" i="12"/>
  <c r="AF3854" i="12" s="1"/>
  <c r="H3877" i="12"/>
  <c r="AF3877" i="12" s="1"/>
  <c r="H3830" i="12"/>
  <c r="AF3830" i="12" s="1"/>
  <c r="H3886" i="12"/>
  <c r="AF3886" i="12" s="1"/>
  <c r="H3878" i="12"/>
  <c r="AF3878" i="12" s="1"/>
  <c r="H3858" i="12"/>
  <c r="AF3858" i="12" s="1"/>
  <c r="H3927" i="12"/>
  <c r="AF3927" i="12" s="1"/>
  <c r="H3843" i="12"/>
  <c r="AF3843" i="12" s="1"/>
  <c r="H3894" i="12"/>
  <c r="AF3894" i="12" s="1"/>
  <c r="AF3895" i="12"/>
  <c r="H3930" i="12"/>
  <c r="AF3930" i="12" s="1"/>
  <c r="H3906" i="12"/>
  <c r="AF3906" i="12" s="1"/>
  <c r="H3929" i="12"/>
  <c r="AF3929" i="12" s="1"/>
  <c r="H3916" i="12"/>
  <c r="AF3916" i="12" s="1"/>
  <c r="AF3931" i="12"/>
  <c r="H3922" i="12"/>
  <c r="AF3922" i="12" s="1"/>
  <c r="H3862" i="12"/>
  <c r="AF3862" i="12" s="1"/>
  <c r="H3917" i="12"/>
  <c r="AF3917" i="12" s="1"/>
  <c r="H3908" i="12"/>
  <c r="AF3908" i="12" s="1"/>
  <c r="AF3902" i="12"/>
  <c r="H3880" i="12"/>
  <c r="AF3880" i="12" s="1"/>
  <c r="H3901" i="12"/>
  <c r="AF3901" i="12" s="1"/>
  <c r="H3905" i="12"/>
  <c r="AF3905" i="12" s="1"/>
  <c r="H3913" i="12"/>
  <c r="AF3913" i="12" s="1"/>
  <c r="H3888" i="12"/>
  <c r="AF3888" i="12" s="1"/>
  <c r="H3919" i="12"/>
  <c r="AF3919" i="12" s="1"/>
  <c r="H3873" i="12"/>
  <c r="AF3873" i="12" s="1"/>
  <c r="AA255" i="12" l="1"/>
  <c r="Z170" i="12"/>
  <c r="AA178" i="12"/>
  <c r="AA240" i="12"/>
  <c r="S212" i="12"/>
  <c r="T212" i="12" s="1"/>
  <c r="AB212" i="12" s="1"/>
  <c r="S167" i="12"/>
  <c r="T167" i="12" s="1"/>
  <c r="AB167" i="12" s="1"/>
  <c r="S674" i="12"/>
  <c r="T674" i="12" s="1"/>
  <c r="AB674" i="12" s="1"/>
  <c r="S887" i="12"/>
  <c r="T887" i="12" s="1"/>
  <c r="AB887" i="12" s="1"/>
  <c r="S440" i="12"/>
  <c r="T440" i="12" s="1"/>
  <c r="AB440" i="12" s="1"/>
  <c r="S1208" i="12"/>
  <c r="T1208" i="12" s="1"/>
  <c r="AB1208" i="12" s="1"/>
  <c r="S185" i="12"/>
  <c r="T185" i="12" s="1"/>
  <c r="AB185" i="12" s="1"/>
  <c r="S1649" i="12"/>
  <c r="T1649" i="12" s="1"/>
  <c r="AB1649" i="12" s="1"/>
  <c r="AC1649" i="12" s="1"/>
  <c r="AD1649" i="12" s="1"/>
  <c r="S320" i="12"/>
  <c r="T320" i="12" s="1"/>
  <c r="AB320" i="12" s="1"/>
  <c r="S217" i="12"/>
  <c r="T217" i="12" s="1"/>
  <c r="AB217" i="12" s="1"/>
  <c r="S495" i="12"/>
  <c r="T495" i="12" s="1"/>
  <c r="AB495" i="12" s="1"/>
  <c r="S143" i="12"/>
  <c r="T143" i="12" s="1"/>
  <c r="AB143" i="12" s="1"/>
  <c r="S701" i="12"/>
  <c r="T701" i="12" s="1"/>
  <c r="AB701" i="12" s="1"/>
  <c r="S191" i="12"/>
  <c r="T191" i="12" s="1"/>
  <c r="AB191" i="12" s="1"/>
  <c r="S451" i="12"/>
  <c r="T451" i="12" s="1"/>
  <c r="AB451" i="12" s="1"/>
  <c r="S365" i="12"/>
  <c r="T365" i="12" s="1"/>
  <c r="AB365" i="12" s="1"/>
  <c r="S808" i="12"/>
  <c r="T808" i="12" s="1"/>
  <c r="AB808" i="12" s="1"/>
  <c r="S1177" i="12"/>
  <c r="T1177" i="12" s="1"/>
  <c r="AB1177" i="12" s="1"/>
  <c r="S309" i="12"/>
  <c r="T309" i="12" s="1"/>
  <c r="AB309" i="12" s="1"/>
  <c r="S547" i="12"/>
  <c r="T547" i="12" s="1"/>
  <c r="AB547" i="12" s="1"/>
  <c r="S288" i="12"/>
  <c r="T288" i="12" s="1"/>
  <c r="AB288" i="12" s="1"/>
  <c r="S535" i="12"/>
  <c r="T535" i="12" s="1"/>
  <c r="AB535" i="12" s="1"/>
  <c r="S2736" i="12"/>
  <c r="T2736" i="12" s="1"/>
  <c r="AB2736" i="12" s="1"/>
  <c r="S171" i="12"/>
  <c r="T171" i="12" s="1"/>
  <c r="AB171" i="12" s="1"/>
  <c r="AC171" i="12" s="1"/>
  <c r="AD171" i="12" s="1"/>
  <c r="S724" i="12"/>
  <c r="T724" i="12" s="1"/>
  <c r="AB724" i="12" s="1"/>
  <c r="S521" i="12"/>
  <c r="T521" i="12" s="1"/>
  <c r="AB521" i="12" s="1"/>
  <c r="S875" i="12"/>
  <c r="T875" i="12" s="1"/>
  <c r="AB875" i="12" s="1"/>
  <c r="S152" i="12"/>
  <c r="T152" i="12" s="1"/>
  <c r="AB152" i="12" s="1"/>
  <c r="S461" i="12"/>
  <c r="T461" i="12" s="1"/>
  <c r="AB461" i="12" s="1"/>
  <c r="S310" i="12"/>
  <c r="T310" i="12" s="1"/>
  <c r="AB310" i="12" s="1"/>
  <c r="S510" i="12"/>
  <c r="T510" i="12" s="1"/>
  <c r="AB510" i="12" s="1"/>
  <c r="S979" i="12"/>
  <c r="T979" i="12" s="1"/>
  <c r="AB979" i="12" s="1"/>
  <c r="AC979" i="12" s="1"/>
  <c r="AD979" i="12" s="1"/>
  <c r="S256" i="12"/>
  <c r="T256" i="12" s="1"/>
  <c r="AB256" i="12" s="1"/>
  <c r="S154" i="12"/>
  <c r="T154" i="12" s="1"/>
  <c r="AB154" i="12" s="1"/>
  <c r="S338" i="12"/>
  <c r="T338" i="12" s="1"/>
  <c r="AB338" i="12" s="1"/>
  <c r="S590" i="12"/>
  <c r="T590" i="12" s="1"/>
  <c r="AB590" i="12" s="1"/>
  <c r="S1116" i="12"/>
  <c r="T1116" i="12" s="1"/>
  <c r="AB1116" i="12" s="1"/>
  <c r="S206" i="12"/>
  <c r="T206" i="12" s="1"/>
  <c r="AB206" i="12" s="1"/>
  <c r="S250" i="12"/>
  <c r="T250" i="12" s="1"/>
  <c r="AB250" i="12" s="1"/>
  <c r="S241" i="12"/>
  <c r="T241" i="12" s="1"/>
  <c r="AB241" i="12" s="1"/>
  <c r="AC241" i="12" s="1"/>
  <c r="AD241" i="12" s="1"/>
  <c r="S396" i="12"/>
  <c r="T396" i="12" s="1"/>
  <c r="AB396" i="12" s="1"/>
  <c r="S151" i="12"/>
  <c r="T151" i="12" s="1"/>
  <c r="AB151" i="12" s="1"/>
  <c r="S459" i="12"/>
  <c r="T459" i="12" s="1"/>
  <c r="AB459" i="12" s="1"/>
  <c r="S425" i="12"/>
  <c r="T425" i="12" s="1"/>
  <c r="AB425" i="12" s="1"/>
  <c r="S453" i="12"/>
  <c r="T453" i="12" s="1"/>
  <c r="AB453" i="12" s="1"/>
  <c r="S484" i="12"/>
  <c r="T484" i="12" s="1"/>
  <c r="AB484" i="12" s="1"/>
  <c r="S303" i="12"/>
  <c r="T303" i="12" s="1"/>
  <c r="AB303" i="12" s="1"/>
  <c r="S289" i="12"/>
  <c r="T289" i="12" s="1"/>
  <c r="AB289" i="12" s="1"/>
  <c r="AC289" i="12" s="1"/>
  <c r="AD289" i="12" s="1"/>
  <c r="S503" i="12"/>
  <c r="T503" i="12" s="1"/>
  <c r="AB503" i="12" s="1"/>
  <c r="S749" i="12"/>
  <c r="T749" i="12" s="1"/>
  <c r="AB749" i="12" s="1"/>
  <c r="S558" i="12"/>
  <c r="T558" i="12" s="1"/>
  <c r="AB558" i="12" s="1"/>
  <c r="S502" i="12"/>
  <c r="T502" i="12" s="1"/>
  <c r="AB502" i="12" s="1"/>
  <c r="S856" i="12"/>
  <c r="T856" i="12" s="1"/>
  <c r="AB856" i="12" s="1"/>
  <c r="S1185" i="12"/>
  <c r="T1185" i="12" s="1"/>
  <c r="AB1185" i="12" s="1"/>
  <c r="S1067" i="12"/>
  <c r="T1067" i="12" s="1"/>
  <c r="AB1067" i="12" s="1"/>
  <c r="S1871" i="12"/>
  <c r="T1871" i="12" s="1"/>
  <c r="AB1871" i="12" s="1"/>
  <c r="S234" i="12"/>
  <c r="T234" i="12" s="1"/>
  <c r="AB234" i="12" s="1"/>
  <c r="S372" i="12"/>
  <c r="T372" i="12" s="1"/>
  <c r="AB372" i="12" s="1"/>
  <c r="S345" i="12"/>
  <c r="T345" i="12" s="1"/>
  <c r="AB345" i="12" s="1"/>
  <c r="S265" i="12"/>
  <c r="T265" i="12" s="1"/>
  <c r="AB265" i="12" s="1"/>
  <c r="S271" i="12"/>
  <c r="T271" i="12" s="1"/>
  <c r="AB271" i="12" s="1"/>
  <c r="S391" i="12"/>
  <c r="T391" i="12" s="1"/>
  <c r="AB391" i="12" s="1"/>
  <c r="S398" i="12"/>
  <c r="T398" i="12" s="1"/>
  <c r="AB398" i="12" s="1"/>
  <c r="S579" i="12"/>
  <c r="T579" i="12" s="1"/>
  <c r="AB579" i="12" s="1"/>
  <c r="AC579" i="12" s="1"/>
  <c r="AD579" i="12" s="1"/>
  <c r="S205" i="12"/>
  <c r="T205" i="12" s="1"/>
  <c r="AB205" i="12" s="1"/>
  <c r="S417" i="12"/>
  <c r="T417" i="12" s="1"/>
  <c r="AB417" i="12" s="1"/>
  <c r="S270" i="12"/>
  <c r="T270" i="12" s="1"/>
  <c r="AB270" i="12" s="1"/>
  <c r="S664" i="12"/>
  <c r="T664" i="12" s="1"/>
  <c r="AB664" i="12" s="1"/>
  <c r="S560" i="12"/>
  <c r="T560" i="12" s="1"/>
  <c r="AB560" i="12" s="1"/>
  <c r="S688" i="12"/>
  <c r="T688" i="12" s="1"/>
  <c r="AB688" i="12" s="1"/>
  <c r="S627" i="12"/>
  <c r="T627" i="12" s="1"/>
  <c r="AB627" i="12" s="1"/>
  <c r="S765" i="12"/>
  <c r="T765" i="12" s="1"/>
  <c r="AB765" i="12" s="1"/>
  <c r="AC765" i="12" s="1"/>
  <c r="AD765" i="12" s="1"/>
  <c r="S1017" i="12"/>
  <c r="T1017" i="12" s="1"/>
  <c r="AB1017" i="12" s="1"/>
  <c r="S1325" i="12"/>
  <c r="T1325" i="12" s="1"/>
  <c r="AB1325" i="12" s="1"/>
  <c r="S2245" i="12"/>
  <c r="T2245" i="12" s="1"/>
  <c r="AB2245" i="12" s="1"/>
  <c r="S211" i="12"/>
  <c r="T211" i="12" s="1"/>
  <c r="AB211" i="12" s="1"/>
  <c r="S226" i="12"/>
  <c r="T226" i="12" s="1"/>
  <c r="AB226" i="12" s="1"/>
  <c r="S252" i="12"/>
  <c r="T252" i="12" s="1"/>
  <c r="AB252" i="12" s="1"/>
  <c r="S248" i="12"/>
  <c r="T248" i="12" s="1"/>
  <c r="AB248" i="12" s="1"/>
  <c r="S400" i="12"/>
  <c r="T400" i="12" s="1"/>
  <c r="AB400" i="12" s="1"/>
  <c r="AC400" i="12" s="1"/>
  <c r="AD400" i="12" s="1"/>
  <c r="S261" i="12"/>
  <c r="T261" i="12" s="1"/>
  <c r="AB261" i="12" s="1"/>
  <c r="S615" i="12"/>
  <c r="T615" i="12" s="1"/>
  <c r="AB615" i="12" s="1"/>
  <c r="S409" i="12"/>
  <c r="T409" i="12" s="1"/>
  <c r="AB409" i="12" s="1"/>
  <c r="S464" i="12"/>
  <c r="T464" i="12" s="1"/>
  <c r="AB464" i="12" s="1"/>
  <c r="S305" i="12"/>
  <c r="T305" i="12" s="1"/>
  <c r="AB305" i="12" s="1"/>
  <c r="S363" i="12"/>
  <c r="T363" i="12" s="1"/>
  <c r="AB363" i="12" s="1"/>
  <c r="S578" i="12"/>
  <c r="T578" i="12" s="1"/>
  <c r="AB578" i="12" s="1"/>
  <c r="S559" i="12"/>
  <c r="T559" i="12" s="1"/>
  <c r="AB559" i="12" s="1"/>
  <c r="AC559" i="12" s="1"/>
  <c r="AD559" i="12" s="1"/>
  <c r="S619" i="12"/>
  <c r="T619" i="12" s="1"/>
  <c r="AB619" i="12" s="1"/>
  <c r="S601" i="12"/>
  <c r="T601" i="12" s="1"/>
  <c r="AB601" i="12" s="1"/>
  <c r="S869" i="12"/>
  <c r="T869" i="12" s="1"/>
  <c r="AB869" i="12" s="1"/>
  <c r="S824" i="12"/>
  <c r="T824" i="12" s="1"/>
  <c r="AB824" i="12" s="1"/>
  <c r="S845" i="12"/>
  <c r="T845" i="12" s="1"/>
  <c r="AB845" i="12" s="1"/>
  <c r="S1462" i="12"/>
  <c r="T1462" i="12" s="1"/>
  <c r="AB1462" i="12" s="1"/>
  <c r="S210" i="12"/>
  <c r="T210" i="12" s="1"/>
  <c r="AB210" i="12" s="1"/>
  <c r="S243" i="12"/>
  <c r="T243" i="12" s="1"/>
  <c r="AB243" i="12" s="1"/>
  <c r="AC243" i="12" s="1"/>
  <c r="AD243" i="12" s="1"/>
  <c r="S199" i="12"/>
  <c r="T199" i="12" s="1"/>
  <c r="AB199" i="12" s="1"/>
  <c r="S251" i="12"/>
  <c r="T251" i="12" s="1"/>
  <c r="AB251" i="12" s="1"/>
  <c r="S253" i="12"/>
  <c r="T253" i="12" s="1"/>
  <c r="AB253" i="12" s="1"/>
  <c r="S209" i="12"/>
  <c r="T209" i="12" s="1"/>
  <c r="AB209" i="12" s="1"/>
  <c r="S230" i="12"/>
  <c r="T230" i="12" s="1"/>
  <c r="AB230" i="12" s="1"/>
  <c r="S422" i="12"/>
  <c r="T422" i="12" s="1"/>
  <c r="AB422" i="12" s="1"/>
  <c r="S383" i="12"/>
  <c r="T383" i="12" s="1"/>
  <c r="AB383" i="12" s="1"/>
  <c r="S306" i="12"/>
  <c r="T306" i="12" s="1"/>
  <c r="AB306" i="12" s="1"/>
  <c r="AC306" i="12" s="1"/>
  <c r="AD306" i="12" s="1"/>
  <c r="S327" i="12"/>
  <c r="T327" i="12" s="1"/>
  <c r="AB327" i="12" s="1"/>
  <c r="S831" i="12"/>
  <c r="T831" i="12" s="1"/>
  <c r="AB831" i="12" s="1"/>
  <c r="S682" i="12"/>
  <c r="T682" i="12" s="1"/>
  <c r="AB682" i="12" s="1"/>
  <c r="S625" i="12"/>
  <c r="T625" i="12" s="1"/>
  <c r="AB625" i="12" s="1"/>
  <c r="S609" i="12"/>
  <c r="T609" i="12" s="1"/>
  <c r="AB609" i="12" s="1"/>
  <c r="S697" i="12"/>
  <c r="T697" i="12" s="1"/>
  <c r="AB697" i="12" s="1"/>
  <c r="S853" i="12"/>
  <c r="T853" i="12" s="1"/>
  <c r="AB853" i="12" s="1"/>
  <c r="S1375" i="12"/>
  <c r="T1375" i="12" s="1"/>
  <c r="AB1375" i="12" s="1"/>
  <c r="AC1375" i="12" s="1"/>
  <c r="AD1375" i="12" s="1"/>
  <c r="S1286" i="12"/>
  <c r="T1286" i="12" s="1"/>
  <c r="AB1286" i="12" s="1"/>
  <c r="S262" i="12"/>
  <c r="T262" i="12" s="1"/>
  <c r="AB262" i="12" s="1"/>
  <c r="S144" i="12"/>
  <c r="T144" i="12" s="1"/>
  <c r="AB144" i="12" s="1"/>
  <c r="S164" i="12"/>
  <c r="T164" i="12" s="1"/>
  <c r="AB164" i="12" s="1"/>
  <c r="S198" i="12"/>
  <c r="T198" i="12" s="1"/>
  <c r="AB198" i="12" s="1"/>
  <c r="S412" i="12"/>
  <c r="T412" i="12" s="1"/>
  <c r="AB412" i="12" s="1"/>
  <c r="S404" i="12"/>
  <c r="T404" i="12" s="1"/>
  <c r="AB404" i="12" s="1"/>
  <c r="S462" i="12"/>
  <c r="T462" i="12" s="1"/>
  <c r="AB462" i="12" s="1"/>
  <c r="AC462" i="12" s="1"/>
  <c r="AD462" i="12" s="1"/>
  <c r="S319" i="12"/>
  <c r="T319" i="12" s="1"/>
  <c r="AB319" i="12" s="1"/>
  <c r="S146" i="12"/>
  <c r="T146" i="12" s="1"/>
  <c r="AB146" i="12" s="1"/>
  <c r="S281" i="12"/>
  <c r="T281" i="12" s="1"/>
  <c r="AB281" i="12" s="1"/>
  <c r="S438" i="12"/>
  <c r="T438" i="12" s="1"/>
  <c r="AB438" i="12" s="1"/>
  <c r="S607" i="12"/>
  <c r="T607" i="12" s="1"/>
  <c r="AB607" i="12" s="1"/>
  <c r="S528" i="12"/>
  <c r="T528" i="12" s="1"/>
  <c r="AB528" i="12" s="1"/>
  <c r="S342" i="12"/>
  <c r="T342" i="12" s="1"/>
  <c r="AB342" i="12" s="1"/>
  <c r="S470" i="12"/>
  <c r="T470" i="12" s="1"/>
  <c r="AB470" i="12" s="1"/>
  <c r="AC470" i="12" s="1"/>
  <c r="AD470" i="12" s="1"/>
  <c r="S901" i="12"/>
  <c r="T901" i="12" s="1"/>
  <c r="AB901" i="12" s="1"/>
  <c r="S867" i="12"/>
  <c r="T867" i="12" s="1"/>
  <c r="AB867" i="12" s="1"/>
  <c r="S910" i="12"/>
  <c r="T910" i="12" s="1"/>
  <c r="AB910" i="12" s="1"/>
  <c r="S1547" i="12"/>
  <c r="T1547" i="12" s="1"/>
  <c r="AB1547" i="12" s="1"/>
  <c r="S264" i="12"/>
  <c r="T264" i="12" s="1"/>
  <c r="AB264" i="12" s="1"/>
  <c r="S429" i="12"/>
  <c r="T429" i="12" s="1"/>
  <c r="AB429" i="12" s="1"/>
  <c r="S221" i="12"/>
  <c r="T221" i="12" s="1"/>
  <c r="AB221" i="12" s="1"/>
  <c r="S240" i="12"/>
  <c r="T240" i="12" s="1"/>
  <c r="AB240" i="12" s="1"/>
  <c r="AC240" i="12" s="1"/>
  <c r="AD240" i="12" s="1"/>
  <c r="S178" i="12"/>
  <c r="T178" i="12" s="1"/>
  <c r="AB178" i="12" s="1"/>
  <c r="S675" i="12"/>
  <c r="T675" i="12" s="1"/>
  <c r="AB675" i="12" s="1"/>
  <c r="S480" i="12"/>
  <c r="T480" i="12" s="1"/>
  <c r="AB480" i="12" s="1"/>
  <c r="S280" i="12"/>
  <c r="T280" i="12" s="1"/>
  <c r="AB280" i="12" s="1"/>
  <c r="S273" i="12"/>
  <c r="T273" i="12" s="1"/>
  <c r="AB273" i="12" s="1"/>
  <c r="S539" i="12"/>
  <c r="T539" i="12" s="1"/>
  <c r="AB539" i="12" s="1"/>
  <c r="S571" i="12"/>
  <c r="T571" i="12" s="1"/>
  <c r="AB571" i="12" s="1"/>
  <c r="S693" i="12"/>
  <c r="T693" i="12" s="1"/>
  <c r="AB693" i="12" s="1"/>
  <c r="AC693" i="12" s="1"/>
  <c r="AD693" i="12" s="1"/>
  <c r="S1007" i="12"/>
  <c r="T1007" i="12" s="1"/>
  <c r="AB1007" i="12" s="1"/>
  <c r="S460" i="12"/>
  <c r="T460" i="12" s="1"/>
  <c r="AB460" i="12" s="1"/>
  <c r="S509" i="12"/>
  <c r="T509" i="12" s="1"/>
  <c r="AB509" i="12" s="1"/>
  <c r="S788" i="12"/>
  <c r="T788" i="12" s="1"/>
  <c r="AB788" i="12" s="1"/>
  <c r="S974" i="12"/>
  <c r="T974" i="12" s="1"/>
  <c r="AB974" i="12" s="1"/>
  <c r="S992" i="12"/>
  <c r="T992" i="12" s="1"/>
  <c r="AB992" i="12" s="1"/>
  <c r="S1508" i="12"/>
  <c r="T1508" i="12" s="1"/>
  <c r="AB1508" i="12" s="1"/>
  <c r="S213" i="12"/>
  <c r="T213" i="12" s="1"/>
  <c r="AB213" i="12" s="1"/>
  <c r="AC213" i="12" s="1"/>
  <c r="AD213" i="12" s="1"/>
  <c r="S175" i="12"/>
  <c r="T175" i="12" s="1"/>
  <c r="AB175" i="12" s="1"/>
  <c r="S246" i="12"/>
  <c r="T246" i="12" s="1"/>
  <c r="AB246" i="12" s="1"/>
  <c r="S308" i="12"/>
  <c r="T308" i="12" s="1"/>
  <c r="AB308" i="12" s="1"/>
  <c r="S174" i="12"/>
  <c r="T174" i="12" s="1"/>
  <c r="AB174" i="12" s="1"/>
  <c r="S298" i="12"/>
  <c r="T298" i="12" s="1"/>
  <c r="AB298" i="12" s="1"/>
  <c r="S160" i="12"/>
  <c r="T160" i="12" s="1"/>
  <c r="AB160" i="12" s="1"/>
  <c r="S864" i="12"/>
  <c r="T864" i="12" s="1"/>
  <c r="AB864" i="12" s="1"/>
  <c r="S334" i="12"/>
  <c r="T334" i="12" s="1"/>
  <c r="AB334" i="12" s="1"/>
  <c r="AC334" i="12" s="1"/>
  <c r="AD334" i="12" s="1"/>
  <c r="S222" i="12"/>
  <c r="T222" i="12" s="1"/>
  <c r="AB222" i="12" s="1"/>
  <c r="S351" i="12"/>
  <c r="T351" i="12" s="1"/>
  <c r="AB351" i="12" s="1"/>
  <c r="S481" i="12"/>
  <c r="T481" i="12" s="1"/>
  <c r="AB481" i="12" s="1"/>
  <c r="S413" i="12"/>
  <c r="T413" i="12" s="1"/>
  <c r="AB413" i="12" s="1"/>
  <c r="S370" i="12"/>
  <c r="T370" i="12" s="1"/>
  <c r="AB370" i="12" s="1"/>
  <c r="S329" i="12"/>
  <c r="T329" i="12" s="1"/>
  <c r="AB329" i="12" s="1"/>
  <c r="S356" i="12"/>
  <c r="T356" i="12" s="1"/>
  <c r="AB356" i="12" s="1"/>
  <c r="S267" i="12"/>
  <c r="T267" i="12" s="1"/>
  <c r="AB267" i="12" s="1"/>
  <c r="AC267" i="12" s="1"/>
  <c r="AD267" i="12" s="1"/>
  <c r="S165" i="12"/>
  <c r="T165" i="12" s="1"/>
  <c r="AB165" i="12" s="1"/>
  <c r="S427" i="12"/>
  <c r="T427" i="12" s="1"/>
  <c r="AB427" i="12" s="1"/>
  <c r="S431" i="12"/>
  <c r="T431" i="12" s="1"/>
  <c r="AB431" i="12" s="1"/>
  <c r="S317" i="12"/>
  <c r="T317" i="12" s="1"/>
  <c r="AB317" i="12" s="1"/>
  <c r="S318" i="12"/>
  <c r="T318" i="12" s="1"/>
  <c r="AB318" i="12" s="1"/>
  <c r="S685" i="12"/>
  <c r="T685" i="12" s="1"/>
  <c r="AB685" i="12" s="1"/>
  <c r="S652" i="12"/>
  <c r="T652" i="12" s="1"/>
  <c r="AB652" i="12" s="1"/>
  <c r="S575" i="12"/>
  <c r="T575" i="12" s="1"/>
  <c r="AB575" i="12" s="1"/>
  <c r="AC575" i="12" s="1"/>
  <c r="AD575" i="12" s="1"/>
  <c r="S768" i="12"/>
  <c r="T768" i="12" s="1"/>
  <c r="AB768" i="12" s="1"/>
  <c r="S793" i="12"/>
  <c r="T793" i="12" s="1"/>
  <c r="AB793" i="12" s="1"/>
  <c r="S744" i="12"/>
  <c r="T744" i="12" s="1"/>
  <c r="AB744" i="12" s="1"/>
  <c r="S670" i="12"/>
  <c r="T670" i="12" s="1"/>
  <c r="AB670" i="12" s="1"/>
  <c r="S769" i="12"/>
  <c r="T769" i="12" s="1"/>
  <c r="AB769" i="12" s="1"/>
  <c r="S616" i="12"/>
  <c r="T616" i="12" s="1"/>
  <c r="AB616" i="12" s="1"/>
  <c r="S594" i="12"/>
  <c r="T594" i="12" s="1"/>
  <c r="AB594" i="12" s="1"/>
  <c r="S739" i="12"/>
  <c r="T739" i="12" s="1"/>
  <c r="AB739" i="12" s="1"/>
  <c r="AC739" i="12" s="1"/>
  <c r="AD739" i="12" s="1"/>
  <c r="S665" i="12"/>
  <c r="T665" i="12" s="1"/>
  <c r="AB665" i="12" s="1"/>
  <c r="S957" i="12"/>
  <c r="T957" i="12" s="1"/>
  <c r="AB957" i="12" s="1"/>
  <c r="S987" i="12"/>
  <c r="T987" i="12" s="1"/>
  <c r="AB987" i="12" s="1"/>
  <c r="S836" i="12"/>
  <c r="T836" i="12" s="1"/>
  <c r="AB836" i="12" s="1"/>
  <c r="S1307" i="12"/>
  <c r="T1307" i="12" s="1"/>
  <c r="AB1307" i="12" s="1"/>
  <c r="S1392" i="12"/>
  <c r="T1392" i="12" s="1"/>
  <c r="AB1392" i="12" s="1"/>
  <c r="S1454" i="12"/>
  <c r="T1454" i="12" s="1"/>
  <c r="AB1454" i="12" s="1"/>
  <c r="S1915" i="12"/>
  <c r="T1915" i="12" s="1"/>
  <c r="AB1915" i="12" s="1"/>
  <c r="AC1915" i="12" s="1"/>
  <c r="AD1915" i="12" s="1"/>
  <c r="S192" i="12"/>
  <c r="T192" i="12" s="1"/>
  <c r="AB192" i="12" s="1"/>
  <c r="S435" i="12"/>
  <c r="T435" i="12" s="1"/>
  <c r="AB435" i="12" s="1"/>
  <c r="S156" i="12"/>
  <c r="T156" i="12" s="1"/>
  <c r="AB156" i="12" s="1"/>
  <c r="S195" i="12"/>
  <c r="T195" i="12" s="1"/>
  <c r="AB195" i="12" s="1"/>
  <c r="S604" i="12"/>
  <c r="T604" i="12" s="1"/>
  <c r="AB604" i="12" s="1"/>
  <c r="S176" i="12"/>
  <c r="T176" i="12" s="1"/>
  <c r="AB176" i="12" s="1"/>
  <c r="S436" i="12"/>
  <c r="T436" i="12" s="1"/>
  <c r="AB436" i="12" s="1"/>
  <c r="S153" i="12"/>
  <c r="T153" i="12" s="1"/>
  <c r="AB153" i="12" s="1"/>
  <c r="AC153" i="12" s="1"/>
  <c r="AD153" i="12" s="1"/>
  <c r="S157" i="12"/>
  <c r="T157" i="12" s="1"/>
  <c r="AB157" i="12" s="1"/>
  <c r="S520" i="12"/>
  <c r="T520" i="12" s="1"/>
  <c r="AB520" i="12" s="1"/>
  <c r="S458" i="12"/>
  <c r="T458" i="12" s="1"/>
  <c r="AB458" i="12" s="1"/>
  <c r="S382" i="12"/>
  <c r="T382" i="12" s="1"/>
  <c r="AB382" i="12" s="1"/>
  <c r="S301" i="12"/>
  <c r="T301" i="12" s="1"/>
  <c r="AB301" i="12" s="1"/>
  <c r="S379" i="12"/>
  <c r="T379" i="12" s="1"/>
  <c r="AB379" i="12" s="1"/>
  <c r="S603" i="12"/>
  <c r="T603" i="12" s="1"/>
  <c r="AB603" i="12" s="1"/>
  <c r="S410" i="12"/>
  <c r="T410" i="12" s="1"/>
  <c r="AB410" i="12" s="1"/>
  <c r="AC410" i="12" s="1"/>
  <c r="AD410" i="12" s="1"/>
  <c r="S485" i="12"/>
  <c r="T485" i="12" s="1"/>
  <c r="AB485" i="12" s="1"/>
  <c r="S532" i="12"/>
  <c r="T532" i="12" s="1"/>
  <c r="AB532" i="12" s="1"/>
  <c r="S166" i="12"/>
  <c r="T166" i="12" s="1"/>
  <c r="AB166" i="12" s="1"/>
  <c r="S386" i="12"/>
  <c r="T386" i="12" s="1"/>
  <c r="AB386" i="12" s="1"/>
  <c r="S420" i="12"/>
  <c r="T420" i="12" s="1"/>
  <c r="AB420" i="12" s="1"/>
  <c r="S608" i="12"/>
  <c r="T608" i="12" s="1"/>
  <c r="AB608" i="12" s="1"/>
  <c r="S437" i="12"/>
  <c r="T437" i="12" s="1"/>
  <c r="AB437" i="12" s="1"/>
  <c r="S522" i="12"/>
  <c r="T522" i="12" s="1"/>
  <c r="AB522" i="12" s="1"/>
  <c r="AC522" i="12" s="1"/>
  <c r="AD522" i="12" s="1"/>
  <c r="S284" i="12"/>
  <c r="T284" i="12" s="1"/>
  <c r="AB284" i="12" s="1"/>
  <c r="S671" i="12"/>
  <c r="T671" i="12" s="1"/>
  <c r="AB671" i="12" s="1"/>
  <c r="S307" i="12"/>
  <c r="T307" i="12" s="1"/>
  <c r="AB307" i="12" s="1"/>
  <c r="S375" i="12"/>
  <c r="T375" i="12" s="1"/>
  <c r="AB375" i="12" s="1"/>
  <c r="S418" i="12"/>
  <c r="T418" i="12" s="1"/>
  <c r="AB418" i="12" s="1"/>
  <c r="S809" i="12"/>
  <c r="T809" i="12" s="1"/>
  <c r="AB809" i="12" s="1"/>
  <c r="S735" i="12"/>
  <c r="T735" i="12" s="1"/>
  <c r="AB735" i="12" s="1"/>
  <c r="S891" i="12"/>
  <c r="T891" i="12" s="1"/>
  <c r="AB891" i="12" s="1"/>
  <c r="AC891" i="12" s="1"/>
  <c r="AD891" i="12" s="1"/>
  <c r="S846" i="12"/>
  <c r="T846" i="12" s="1"/>
  <c r="AB846" i="12" s="1"/>
  <c r="S895" i="12"/>
  <c r="T895" i="12" s="1"/>
  <c r="AB895" i="12" s="1"/>
  <c r="S955" i="12"/>
  <c r="T955" i="12" s="1"/>
  <c r="AB955" i="12" s="1"/>
  <c r="S977" i="12"/>
  <c r="T977" i="12" s="1"/>
  <c r="AB977" i="12" s="1"/>
  <c r="S994" i="12"/>
  <c r="T994" i="12" s="1"/>
  <c r="AB994" i="12" s="1"/>
  <c r="S1237" i="12"/>
  <c r="T1237" i="12" s="1"/>
  <c r="AB1237" i="12" s="1"/>
  <c r="S1261" i="12"/>
  <c r="T1261" i="12" s="1"/>
  <c r="AB1261" i="12" s="1"/>
  <c r="S1651" i="12"/>
  <c r="T1651" i="12" s="1"/>
  <c r="AB1651" i="12" s="1"/>
  <c r="AC1651" i="12" s="1"/>
  <c r="AD1651" i="12" s="1"/>
  <c r="S189" i="12"/>
  <c r="T189" i="12" s="1"/>
  <c r="AB189" i="12" s="1"/>
  <c r="S173" i="12"/>
  <c r="T173" i="12" s="1"/>
  <c r="AB173" i="12" s="1"/>
  <c r="S161" i="12"/>
  <c r="T161" i="12" s="1"/>
  <c r="AB161" i="12" s="1"/>
  <c r="S488" i="12"/>
  <c r="T488" i="12" s="1"/>
  <c r="AB488" i="12" s="1"/>
  <c r="S381" i="12"/>
  <c r="T381" i="12" s="1"/>
  <c r="AB381" i="12" s="1"/>
  <c r="S228" i="12"/>
  <c r="T228" i="12" s="1"/>
  <c r="AB228" i="12" s="1"/>
  <c r="S184" i="12"/>
  <c r="T184" i="12" s="1"/>
  <c r="AB184" i="12" s="1"/>
  <c r="S324" i="12"/>
  <c r="T324" i="12" s="1"/>
  <c r="AB324" i="12" s="1"/>
  <c r="AC324" i="12" s="1"/>
  <c r="AD324" i="12" s="1"/>
  <c r="S245" i="12"/>
  <c r="T245" i="12" s="1"/>
  <c r="AB245" i="12" s="1"/>
  <c r="S216" i="12"/>
  <c r="T216" i="12" s="1"/>
  <c r="AB216" i="12" s="1"/>
  <c r="S346" i="12"/>
  <c r="T346" i="12" s="1"/>
  <c r="AB346" i="12" s="1"/>
  <c r="S364" i="12"/>
  <c r="T364" i="12" s="1"/>
  <c r="AB364" i="12" s="1"/>
  <c r="S341" i="12"/>
  <c r="T341" i="12" s="1"/>
  <c r="AB341" i="12" s="1"/>
  <c r="S407" i="12"/>
  <c r="T407" i="12" s="1"/>
  <c r="AB407" i="12" s="1"/>
  <c r="S290" i="12"/>
  <c r="T290" i="12" s="1"/>
  <c r="AB290" i="12" s="1"/>
  <c r="S360" i="12"/>
  <c r="T360" i="12" s="1"/>
  <c r="AB360" i="12" s="1"/>
  <c r="S445" i="12"/>
  <c r="T445" i="12" s="1"/>
  <c r="AB445" i="12" s="1"/>
  <c r="S441" i="12"/>
  <c r="T441" i="12" s="1"/>
  <c r="AB441" i="12" s="1"/>
  <c r="S224" i="12"/>
  <c r="T224" i="12" s="1"/>
  <c r="AB224" i="12" s="1"/>
  <c r="S567" i="12"/>
  <c r="T567" i="12" s="1"/>
  <c r="AB567" i="12" s="1"/>
  <c r="S617" i="12"/>
  <c r="T617" i="12" s="1"/>
  <c r="AB617" i="12" s="1"/>
  <c r="S340" i="12"/>
  <c r="T340" i="12" s="1"/>
  <c r="AB340" i="12" s="1"/>
  <c r="S656" i="12"/>
  <c r="T656" i="12" s="1"/>
  <c r="AB656" i="12" s="1"/>
  <c r="S593" i="12"/>
  <c r="T593" i="12" s="1"/>
  <c r="AB593" i="12" s="1"/>
  <c r="AC593" i="12" s="1"/>
  <c r="AD593" i="12" s="1"/>
  <c r="S852" i="12"/>
  <c r="T852" i="12" s="1"/>
  <c r="AB852" i="12" s="1"/>
  <c r="S580" i="12"/>
  <c r="T580" i="12" s="1"/>
  <c r="AB580" i="12" s="1"/>
  <c r="S595" i="12"/>
  <c r="T595" i="12" s="1"/>
  <c r="AB595" i="12" s="1"/>
  <c r="S542" i="12"/>
  <c r="T542" i="12" s="1"/>
  <c r="AB542" i="12" s="1"/>
  <c r="S282" i="12"/>
  <c r="T282" i="12" s="1"/>
  <c r="AB282" i="12" s="1"/>
  <c r="S646" i="12"/>
  <c r="T646" i="12" s="1"/>
  <c r="AB646" i="12" s="1"/>
  <c r="S742" i="12"/>
  <c r="T742" i="12" s="1"/>
  <c r="AB742" i="12" s="1"/>
  <c r="S518" i="12"/>
  <c r="T518" i="12" s="1"/>
  <c r="AB518" i="12" s="1"/>
  <c r="AC518" i="12" s="1"/>
  <c r="AD518" i="12" s="1"/>
  <c r="S844" i="12"/>
  <c r="T844" i="12" s="1"/>
  <c r="AB844" i="12" s="1"/>
  <c r="S799" i="12"/>
  <c r="T799" i="12" s="1"/>
  <c r="AB799" i="12" s="1"/>
  <c r="S980" i="12"/>
  <c r="T980" i="12" s="1"/>
  <c r="AB980" i="12" s="1"/>
  <c r="S813" i="12"/>
  <c r="T813" i="12" s="1"/>
  <c r="AB813" i="12" s="1"/>
  <c r="S1099" i="12"/>
  <c r="T1099" i="12" s="1"/>
  <c r="AB1099" i="12" s="1"/>
  <c r="S1186" i="12"/>
  <c r="T1186" i="12" s="1"/>
  <c r="AB1186" i="12" s="1"/>
  <c r="S1263" i="12"/>
  <c r="T1263" i="12" s="1"/>
  <c r="AB1263" i="12" s="1"/>
  <c r="S1628" i="12"/>
  <c r="T1628" i="12" s="1"/>
  <c r="AB1628" i="12" s="1"/>
  <c r="AC1628" i="12" s="1"/>
  <c r="AD1628" i="12" s="1"/>
  <c r="S315" i="12"/>
  <c r="T315" i="12" s="1"/>
  <c r="AB315" i="12" s="1"/>
  <c r="S204" i="12"/>
  <c r="T204" i="12" s="1"/>
  <c r="AB204" i="12" s="1"/>
  <c r="S135" i="12"/>
  <c r="T135" i="12" s="1"/>
  <c r="AB135" i="12" s="1"/>
  <c r="S388" i="12"/>
  <c r="T388" i="12" s="1"/>
  <c r="AB388" i="12" s="1"/>
  <c r="S162" i="12"/>
  <c r="T162" i="12" s="1"/>
  <c r="AB162" i="12" s="1"/>
  <c r="S145" i="12"/>
  <c r="T145" i="12" s="1"/>
  <c r="AB145" i="12" s="1"/>
  <c r="S168" i="12"/>
  <c r="T168" i="12" s="1"/>
  <c r="AB168" i="12" s="1"/>
  <c r="S236" i="12"/>
  <c r="T236" i="12" s="1"/>
  <c r="AB236" i="12" s="1"/>
  <c r="AC236" i="12" s="1"/>
  <c r="AD236" i="12" s="1"/>
  <c r="S200" i="12"/>
  <c r="T200" i="12" s="1"/>
  <c r="AB200" i="12" s="1"/>
  <c r="S378" i="12"/>
  <c r="T378" i="12" s="1"/>
  <c r="AB378" i="12" s="1"/>
  <c r="S392" i="12"/>
  <c r="T392" i="12" s="1"/>
  <c r="AB392" i="12" s="1"/>
  <c r="S357" i="12"/>
  <c r="T357" i="12" s="1"/>
  <c r="AB357" i="12" s="1"/>
  <c r="S448" i="12"/>
  <c r="T448" i="12" s="1"/>
  <c r="AB448" i="12" s="1"/>
  <c r="S433" i="12"/>
  <c r="T433" i="12" s="1"/>
  <c r="AB433" i="12" s="1"/>
  <c r="S467" i="12"/>
  <c r="T467" i="12" s="1"/>
  <c r="AB467" i="12" s="1"/>
  <c r="S367" i="12"/>
  <c r="T367" i="12" s="1"/>
  <c r="AB367" i="12" s="1"/>
  <c r="AC367" i="12" s="1"/>
  <c r="AD367" i="12" s="1"/>
  <c r="S599" i="12"/>
  <c r="T599" i="12" s="1"/>
  <c r="AB599" i="12" s="1"/>
  <c r="S471" i="12"/>
  <c r="T471" i="12" s="1"/>
  <c r="AB471" i="12" s="1"/>
  <c r="S141" i="12"/>
  <c r="T141" i="12" s="1"/>
  <c r="AB141" i="12" s="1"/>
  <c r="S371" i="12"/>
  <c r="T371" i="12" s="1"/>
  <c r="AB371" i="12" s="1"/>
  <c r="S249" i="12"/>
  <c r="T249" i="12" s="1"/>
  <c r="AB249" i="12" s="1"/>
  <c r="S576" i="12"/>
  <c r="T576" i="12" s="1"/>
  <c r="AB576" i="12" s="1"/>
  <c r="S900" i="12"/>
  <c r="T900" i="12" s="1"/>
  <c r="AB900" i="12" s="1"/>
  <c r="S885" i="12"/>
  <c r="T885" i="12" s="1"/>
  <c r="AB885" i="12" s="1"/>
  <c r="AC885" i="12" s="1"/>
  <c r="AD885" i="12" s="1"/>
  <c r="S657" i="12"/>
  <c r="T657" i="12" s="1"/>
  <c r="AB657" i="12" s="1"/>
  <c r="S708" i="12"/>
  <c r="T708" i="12" s="1"/>
  <c r="AB708" i="12" s="1"/>
  <c r="S876" i="12"/>
  <c r="T876" i="12" s="1"/>
  <c r="AB876" i="12" s="1"/>
  <c r="S499" i="12"/>
  <c r="T499" i="12" s="1"/>
  <c r="AB499" i="12" s="1"/>
  <c r="S686" i="12"/>
  <c r="T686" i="12" s="1"/>
  <c r="AB686" i="12" s="1"/>
  <c r="S588" i="12"/>
  <c r="T588" i="12" s="1"/>
  <c r="AB588" i="12" s="1"/>
  <c r="S718" i="12"/>
  <c r="T718" i="12" s="1"/>
  <c r="AB718" i="12" s="1"/>
  <c r="S680" i="12"/>
  <c r="T680" i="12" s="1"/>
  <c r="AB680" i="12" s="1"/>
  <c r="AC680" i="12" s="1"/>
  <c r="AD680" i="12" s="1"/>
  <c r="S726" i="12"/>
  <c r="T726" i="12" s="1"/>
  <c r="AB726" i="12" s="1"/>
  <c r="S850" i="12"/>
  <c r="T850" i="12" s="1"/>
  <c r="AB850" i="12" s="1"/>
  <c r="S877" i="12"/>
  <c r="T877" i="12" s="1"/>
  <c r="AB877" i="12" s="1"/>
  <c r="S969" i="12"/>
  <c r="T969" i="12" s="1"/>
  <c r="AB969" i="12" s="1"/>
  <c r="S1126" i="12"/>
  <c r="T1126" i="12" s="1"/>
  <c r="AB1126" i="12" s="1"/>
  <c r="S1027" i="12"/>
  <c r="T1027" i="12" s="1"/>
  <c r="AB1027" i="12" s="1"/>
  <c r="S1574" i="12"/>
  <c r="T1574" i="12" s="1"/>
  <c r="AB1574" i="12" s="1"/>
  <c r="S1761" i="12"/>
  <c r="T1761" i="12" s="1"/>
  <c r="AB1761" i="12" s="1"/>
  <c r="AC1761" i="12" s="1"/>
  <c r="AD1761" i="12" s="1"/>
  <c r="S529" i="12"/>
  <c r="T529" i="12" s="1"/>
  <c r="AB529" i="12" s="1"/>
  <c r="S921" i="12"/>
  <c r="T921" i="12" s="1"/>
  <c r="AB921" i="12" s="1"/>
  <c r="S497" i="12"/>
  <c r="T497" i="12" s="1"/>
  <c r="AB497" i="12" s="1"/>
  <c r="S574" i="12"/>
  <c r="T574" i="12" s="1"/>
  <c r="AB574" i="12" s="1"/>
  <c r="S874" i="12"/>
  <c r="T874" i="12" s="1"/>
  <c r="AB874" i="12" s="1"/>
  <c r="S946" i="12"/>
  <c r="T946" i="12" s="1"/>
  <c r="AB946" i="12" s="1"/>
  <c r="S704" i="12"/>
  <c r="T704" i="12" s="1"/>
  <c r="AB704" i="12" s="1"/>
  <c r="S1051" i="12"/>
  <c r="T1051" i="12" s="1"/>
  <c r="AB1051" i="12" s="1"/>
  <c r="AC1051" i="12" s="1"/>
  <c r="AD1051" i="12" s="1"/>
  <c r="S1215" i="12"/>
  <c r="T1215" i="12" s="1"/>
  <c r="AB1215" i="12" s="1"/>
  <c r="S1049" i="12"/>
  <c r="T1049" i="12" s="1"/>
  <c r="AB1049" i="12" s="1"/>
  <c r="S1543" i="12"/>
  <c r="T1543" i="12" s="1"/>
  <c r="AB1543" i="12" s="1"/>
  <c r="S1895" i="12"/>
  <c r="T1895" i="12" s="1"/>
  <c r="AB1895" i="12" s="1"/>
  <c r="S562" i="12"/>
  <c r="T562" i="12" s="1"/>
  <c r="AB562" i="12" s="1"/>
  <c r="S1308" i="12"/>
  <c r="T1308" i="12" s="1"/>
  <c r="AB1308" i="12" s="1"/>
  <c r="S1361" i="12"/>
  <c r="T1361" i="12" s="1"/>
  <c r="AB1361" i="12" s="1"/>
  <c r="S1348" i="12"/>
  <c r="T1348" i="12" s="1"/>
  <c r="AB1348" i="12" s="1"/>
  <c r="AC1348" i="12" s="1"/>
  <c r="AD1348" i="12" s="1"/>
  <c r="S2378" i="12"/>
  <c r="T2378" i="12" s="1"/>
  <c r="AB2378" i="12" s="1"/>
  <c r="S2315" i="12"/>
  <c r="T2315" i="12" s="1"/>
  <c r="AB2315" i="12" s="1"/>
  <c r="S1292" i="12"/>
  <c r="T1292" i="12" s="1"/>
  <c r="AB1292" i="12" s="1"/>
  <c r="S1716" i="12"/>
  <c r="T1716" i="12" s="1"/>
  <c r="AB1716" i="12" s="1"/>
  <c r="S676" i="12"/>
  <c r="T676" i="12" s="1"/>
  <c r="AB676" i="12" s="1"/>
  <c r="S924" i="12"/>
  <c r="T924" i="12" s="1"/>
  <c r="AB924" i="12" s="1"/>
  <c r="S988" i="12"/>
  <c r="T988" i="12" s="1"/>
  <c r="AB988" i="12" s="1"/>
  <c r="S1370" i="12"/>
  <c r="T1370" i="12" s="1"/>
  <c r="AB1370" i="12" s="1"/>
  <c r="AC1370" i="12" s="1"/>
  <c r="AD1370" i="12" s="1"/>
  <c r="S1315" i="12"/>
  <c r="T1315" i="12" s="1"/>
  <c r="AB1315" i="12" s="1"/>
  <c r="S1887" i="12"/>
  <c r="T1887" i="12" s="1"/>
  <c r="AB1887" i="12" s="1"/>
  <c r="S935" i="12"/>
  <c r="T935" i="12" s="1"/>
  <c r="AB935" i="12" s="1"/>
  <c r="S917" i="12"/>
  <c r="T917" i="12" s="1"/>
  <c r="AB917" i="12" s="1"/>
  <c r="S496" i="12"/>
  <c r="T496" i="12" s="1"/>
  <c r="AB496" i="12" s="1"/>
  <c r="S862" i="12"/>
  <c r="T862" i="12" s="1"/>
  <c r="AB862" i="12" s="1"/>
  <c r="S620" i="12"/>
  <c r="T620" i="12" s="1"/>
  <c r="AB620" i="12" s="1"/>
  <c r="S981" i="12"/>
  <c r="T981" i="12" s="1"/>
  <c r="AB981" i="12" s="1"/>
  <c r="AC981" i="12" s="1"/>
  <c r="AD981" i="12" s="1"/>
  <c r="S834" i="12"/>
  <c r="T834" i="12" s="1"/>
  <c r="AB834" i="12" s="1"/>
  <c r="S1137" i="12"/>
  <c r="T1137" i="12" s="1"/>
  <c r="AB1137" i="12" s="1"/>
  <c r="S1143" i="12"/>
  <c r="T1143" i="12" s="1"/>
  <c r="AB1143" i="12" s="1"/>
  <c r="S1495" i="12"/>
  <c r="T1495" i="12" s="1"/>
  <c r="AB1495" i="12" s="1"/>
  <c r="S498" i="12"/>
  <c r="T498" i="12" s="1"/>
  <c r="AB498" i="12" s="1"/>
  <c r="S642" i="12"/>
  <c r="T642" i="12" s="1"/>
  <c r="AB642" i="12" s="1"/>
  <c r="S715" i="12"/>
  <c r="T715" i="12" s="1"/>
  <c r="AB715" i="12" s="1"/>
  <c r="S581" i="12"/>
  <c r="T581" i="12" s="1"/>
  <c r="AB581" i="12" s="1"/>
  <c r="AC581" i="12" s="1"/>
  <c r="AD581" i="12" s="1"/>
  <c r="S912" i="12"/>
  <c r="T912" i="12" s="1"/>
  <c r="AB912" i="12" s="1"/>
  <c r="S1244" i="12"/>
  <c r="T1244" i="12" s="1"/>
  <c r="AB1244" i="12" s="1"/>
  <c r="S1255" i="12"/>
  <c r="T1255" i="12" s="1"/>
  <c r="AB1255" i="12" s="1"/>
  <c r="S1406" i="12"/>
  <c r="T1406" i="12" s="1"/>
  <c r="AB1406" i="12" s="1"/>
  <c r="S1635" i="12"/>
  <c r="T1635" i="12" s="1"/>
  <c r="AB1635" i="12" s="1"/>
  <c r="S583" i="12"/>
  <c r="T583" i="12" s="1"/>
  <c r="AB583" i="12" s="1"/>
  <c r="S611" i="12"/>
  <c r="T611" i="12" s="1"/>
  <c r="AB611" i="12" s="1"/>
  <c r="S668" i="12"/>
  <c r="T668" i="12" s="1"/>
  <c r="AB668" i="12" s="1"/>
  <c r="AC668" i="12" s="1"/>
  <c r="AD668" i="12" s="1"/>
  <c r="S848" i="12"/>
  <c r="T848" i="12" s="1"/>
  <c r="AB848" i="12" s="1"/>
  <c r="S632" i="12"/>
  <c r="T632" i="12" s="1"/>
  <c r="AB632" i="12" s="1"/>
  <c r="S925" i="12"/>
  <c r="T925" i="12" s="1"/>
  <c r="AB925" i="12" s="1"/>
  <c r="S931" i="12"/>
  <c r="T931" i="12" s="1"/>
  <c r="AB931" i="12" s="1"/>
  <c r="S1096" i="12"/>
  <c r="T1096" i="12" s="1"/>
  <c r="AB1096" i="12" s="1"/>
  <c r="S1354" i="12"/>
  <c r="T1354" i="12" s="1"/>
  <c r="AB1354" i="12" s="1"/>
  <c r="S1870" i="12"/>
  <c r="T1870" i="12" s="1"/>
  <c r="AB1870" i="12" s="1"/>
  <c r="S223" i="12"/>
  <c r="T223" i="12" s="1"/>
  <c r="AB223" i="12" s="1"/>
  <c r="AC223" i="12" s="1"/>
  <c r="AD223" i="12" s="1"/>
  <c r="S385" i="12"/>
  <c r="T385" i="12" s="1"/>
  <c r="AB385" i="12" s="1"/>
  <c r="S169" i="12"/>
  <c r="T169" i="12" s="1"/>
  <c r="AB169" i="12" s="1"/>
  <c r="S202" i="12"/>
  <c r="T202" i="12" s="1"/>
  <c r="AB202" i="12" s="1"/>
  <c r="S322" i="12"/>
  <c r="T322" i="12" s="1"/>
  <c r="AB322" i="12" s="1"/>
  <c r="S215" i="12"/>
  <c r="T215" i="12" s="1"/>
  <c r="AB215" i="12" s="1"/>
  <c r="S362" i="12"/>
  <c r="T362" i="12" s="1"/>
  <c r="AB362" i="12" s="1"/>
  <c r="S278" i="12"/>
  <c r="T278" i="12" s="1"/>
  <c r="AB278" i="12" s="1"/>
  <c r="S614" i="12"/>
  <c r="T614" i="12" s="1"/>
  <c r="AB614" i="12" s="1"/>
  <c r="AC614" i="12" s="1"/>
  <c r="AD614" i="12" s="1"/>
  <c r="S244" i="12"/>
  <c r="T244" i="12" s="1"/>
  <c r="AB244" i="12" s="1"/>
  <c r="S457" i="12"/>
  <c r="T457" i="12" s="1"/>
  <c r="AB457" i="12" s="1"/>
  <c r="S416" i="12"/>
  <c r="T416" i="12" s="1"/>
  <c r="AB416" i="12" s="1"/>
  <c r="S283" i="12"/>
  <c r="T283" i="12" s="1"/>
  <c r="AB283" i="12" s="1"/>
  <c r="S299" i="12"/>
  <c r="T299" i="12" s="1"/>
  <c r="AB299" i="12" s="1"/>
  <c r="S634" i="12"/>
  <c r="T634" i="12" s="1"/>
  <c r="AB634" i="12" s="1"/>
  <c r="S493" i="12"/>
  <c r="T493" i="12" s="1"/>
  <c r="AB493" i="12" s="1"/>
  <c r="AC493" i="12" s="1"/>
  <c r="AD493" i="12" s="1"/>
  <c r="S347" i="12"/>
  <c r="T347" i="12" s="1"/>
  <c r="AB347" i="12" s="1"/>
  <c r="AC347" i="12" s="1"/>
  <c r="AD347" i="12" s="1"/>
  <c r="S291" i="12"/>
  <c r="T291" i="12" s="1"/>
  <c r="AB291" i="12" s="1"/>
  <c r="S186" i="12"/>
  <c r="T186" i="12" s="1"/>
  <c r="AB186" i="12" s="1"/>
  <c r="S469" i="12"/>
  <c r="T469" i="12" s="1"/>
  <c r="AB469" i="12" s="1"/>
  <c r="S751" i="12"/>
  <c r="T751" i="12" s="1"/>
  <c r="AB751" i="12" s="1"/>
  <c r="S659" i="12"/>
  <c r="T659" i="12" s="1"/>
  <c r="AB659" i="12" s="1"/>
  <c r="S552" i="12"/>
  <c r="T552" i="12" s="1"/>
  <c r="AB552" i="12" s="1"/>
  <c r="S839" i="12"/>
  <c r="T839" i="12" s="1"/>
  <c r="AB839" i="12" s="1"/>
  <c r="S336" i="12"/>
  <c r="T336" i="12" s="1"/>
  <c r="AB336" i="12" s="1"/>
  <c r="AC336" i="12" s="1"/>
  <c r="AD336" i="12" s="1"/>
  <c r="S508" i="12"/>
  <c r="T508" i="12" s="1"/>
  <c r="AB508" i="12" s="1"/>
  <c r="S399" i="12"/>
  <c r="T399" i="12" s="1"/>
  <c r="AB399" i="12" s="1"/>
  <c r="S565" i="12"/>
  <c r="T565" i="12" s="1"/>
  <c r="AB565" i="12" s="1"/>
  <c r="S564" i="12"/>
  <c r="T564" i="12" s="1"/>
  <c r="AB564" i="12" s="1"/>
  <c r="S557" i="12"/>
  <c r="T557" i="12" s="1"/>
  <c r="AB557" i="12" s="1"/>
  <c r="S513" i="12"/>
  <c r="T513" i="12" s="1"/>
  <c r="AB513" i="12" s="1"/>
  <c r="S817" i="12"/>
  <c r="T817" i="12" s="1"/>
  <c r="AB817" i="12" s="1"/>
  <c r="AC817" i="12" s="1"/>
  <c r="AD817" i="12" s="1"/>
  <c r="S794" i="12"/>
  <c r="T794" i="12" s="1"/>
  <c r="AB794" i="12" s="1"/>
  <c r="AC794" i="12" s="1"/>
  <c r="AD794" i="12" s="1"/>
  <c r="S690" i="12"/>
  <c r="T690" i="12" s="1"/>
  <c r="AB690" i="12" s="1"/>
  <c r="S728" i="12"/>
  <c r="T728" i="12" s="1"/>
  <c r="AB728" i="12" s="1"/>
  <c r="S907" i="12"/>
  <c r="T907" i="12" s="1"/>
  <c r="AB907" i="12" s="1"/>
  <c r="S1142" i="12"/>
  <c r="T1142" i="12" s="1"/>
  <c r="AB1142" i="12" s="1"/>
  <c r="S1139" i="12"/>
  <c r="T1139" i="12" s="1"/>
  <c r="AB1139" i="12" s="1"/>
  <c r="S958" i="12"/>
  <c r="T958" i="12" s="1"/>
  <c r="AB958" i="12" s="1"/>
  <c r="S878" i="12"/>
  <c r="T878" i="12" s="1"/>
  <c r="AB878" i="12" s="1"/>
  <c r="S1070" i="12"/>
  <c r="T1070" i="12" s="1"/>
  <c r="AB1070" i="12" s="1"/>
  <c r="S1311" i="12"/>
  <c r="T1311" i="12" s="1"/>
  <c r="AB1311" i="12" s="1"/>
  <c r="S1228" i="12"/>
  <c r="T1228" i="12" s="1"/>
  <c r="AB1228" i="12" s="1"/>
  <c r="S1482" i="12"/>
  <c r="T1482" i="12" s="1"/>
  <c r="AB1482" i="12" s="1"/>
  <c r="S1660" i="12"/>
  <c r="T1660" i="12" s="1"/>
  <c r="AB1660" i="12" s="1"/>
  <c r="S1736" i="12"/>
  <c r="T1736" i="12" s="1"/>
  <c r="AB1736" i="12" s="1"/>
  <c r="S2137" i="12"/>
  <c r="T2137" i="12" s="1"/>
  <c r="AB2137" i="12" s="1"/>
  <c r="S328" i="12"/>
  <c r="T328" i="12" s="1"/>
  <c r="AB328" i="12" s="1"/>
  <c r="AC328" i="12" s="1"/>
  <c r="AD328" i="12" s="1"/>
  <c r="S339" i="12"/>
  <c r="T339" i="12" s="1"/>
  <c r="AB339" i="12" s="1"/>
  <c r="AC339" i="12" s="1"/>
  <c r="AD339" i="12" s="1"/>
  <c r="S207" i="12"/>
  <c r="T207" i="12" s="1"/>
  <c r="AB207" i="12" s="1"/>
  <c r="S316" i="12"/>
  <c r="T316" i="12" s="1"/>
  <c r="AB316" i="12" s="1"/>
  <c r="S179" i="12"/>
  <c r="T179" i="12" s="1"/>
  <c r="AB179" i="12" s="1"/>
  <c r="S180" i="12"/>
  <c r="T180" i="12" s="1"/>
  <c r="AB180" i="12" s="1"/>
  <c r="S237" i="12"/>
  <c r="T237" i="12" s="1"/>
  <c r="AB237" i="12" s="1"/>
  <c r="S238" i="12"/>
  <c r="T238" i="12" s="1"/>
  <c r="AB238" i="12" s="1"/>
  <c r="S208" i="12"/>
  <c r="T208" i="12" s="1"/>
  <c r="AB208" i="12" s="1"/>
  <c r="S181" i="12"/>
  <c r="T181" i="12" s="1"/>
  <c r="AB181" i="12" s="1"/>
  <c r="AC181" i="12" s="1"/>
  <c r="AD181" i="12" s="1"/>
  <c r="S442" i="12"/>
  <c r="T442" i="12" s="1"/>
  <c r="AB442" i="12" s="1"/>
  <c r="S343" i="12"/>
  <c r="T343" i="12" s="1"/>
  <c r="AB343" i="12" s="1"/>
  <c r="S478" i="12"/>
  <c r="T478" i="12" s="1"/>
  <c r="AB478" i="12" s="1"/>
  <c r="S553" i="12"/>
  <c r="T553" i="12" s="1"/>
  <c r="AB553" i="12" s="1"/>
  <c r="S366" i="12"/>
  <c r="T366" i="12" s="1"/>
  <c r="AB366" i="12" s="1"/>
  <c r="S138" i="12"/>
  <c r="T138" i="12" s="1"/>
  <c r="AB138" i="12" s="1"/>
  <c r="S492" i="12"/>
  <c r="T492" i="12" s="1"/>
  <c r="AB492" i="12" s="1"/>
  <c r="S394" i="12"/>
  <c r="T394" i="12" s="1"/>
  <c r="AB394" i="12" s="1"/>
  <c r="AC394" i="12" s="1"/>
  <c r="AD394" i="12" s="1"/>
  <c r="S242" i="12"/>
  <c r="T242" i="12" s="1"/>
  <c r="AB242" i="12" s="1"/>
  <c r="S465" i="12"/>
  <c r="T465" i="12" s="1"/>
  <c r="AB465" i="12" s="1"/>
  <c r="S452" i="12"/>
  <c r="T452" i="12" s="1"/>
  <c r="AB452" i="12" s="1"/>
  <c r="S294" i="12"/>
  <c r="T294" i="12" s="1"/>
  <c r="AB294" i="12" s="1"/>
  <c r="S598" i="12"/>
  <c r="T598" i="12" s="1"/>
  <c r="AB598" i="12" s="1"/>
  <c r="S702" i="12"/>
  <c r="T702" i="12" s="1"/>
  <c r="AB702" i="12" s="1"/>
  <c r="S293" i="12"/>
  <c r="T293" i="12" s="1"/>
  <c r="AB293" i="12" s="1"/>
  <c r="S639" i="12"/>
  <c r="T639" i="12" s="1"/>
  <c r="AB639" i="12" s="1"/>
  <c r="AC639" i="12" s="1"/>
  <c r="AD639" i="12" s="1"/>
  <c r="S472" i="12"/>
  <c r="T472" i="12" s="1"/>
  <c r="AB472" i="12" s="1"/>
  <c r="S545" i="12"/>
  <c r="T545" i="12" s="1"/>
  <c r="AB545" i="12" s="1"/>
  <c r="S333" i="12"/>
  <c r="T333" i="12" s="1"/>
  <c r="AB333" i="12" s="1"/>
  <c r="S551" i="12"/>
  <c r="T551" i="12" s="1"/>
  <c r="AB551" i="12" s="1"/>
  <c r="S655" i="12"/>
  <c r="T655" i="12" s="1"/>
  <c r="AB655" i="12" s="1"/>
  <c r="S919" i="12"/>
  <c r="T919" i="12" s="1"/>
  <c r="AB919" i="12" s="1"/>
  <c r="S918" i="12"/>
  <c r="T918" i="12" s="1"/>
  <c r="AB918" i="12" s="1"/>
  <c r="S587" i="12"/>
  <c r="T587" i="12" s="1"/>
  <c r="AB587" i="12" s="1"/>
  <c r="AC587" i="12" s="1"/>
  <c r="AD587" i="12" s="1"/>
  <c r="S762" i="12"/>
  <c r="T762" i="12" s="1"/>
  <c r="AB762" i="12" s="1"/>
  <c r="S821" i="12"/>
  <c r="T821" i="12" s="1"/>
  <c r="AB821" i="12" s="1"/>
  <c r="S1119" i="12"/>
  <c r="T1119" i="12" s="1"/>
  <c r="AB1119" i="12" s="1"/>
  <c r="S995" i="12"/>
  <c r="T995" i="12" s="1"/>
  <c r="AB995" i="12" s="1"/>
  <c r="S897" i="12"/>
  <c r="T897" i="12" s="1"/>
  <c r="AB897" i="12" s="1"/>
  <c r="S748" i="12"/>
  <c r="T748" i="12" s="1"/>
  <c r="AB748" i="12" s="1"/>
  <c r="S1218" i="12"/>
  <c r="T1218" i="12" s="1"/>
  <c r="AB1218" i="12" s="1"/>
  <c r="S1250" i="12"/>
  <c r="T1250" i="12" s="1"/>
  <c r="AB1250" i="12" s="1"/>
  <c r="AC1250" i="12" s="1"/>
  <c r="AD1250" i="12" s="1"/>
  <c r="S1340" i="12"/>
  <c r="T1340" i="12" s="1"/>
  <c r="AB1340" i="12" s="1"/>
  <c r="S1260" i="12"/>
  <c r="T1260" i="12" s="1"/>
  <c r="AB1260" i="12" s="1"/>
  <c r="S1493" i="12"/>
  <c r="T1493" i="12" s="1"/>
  <c r="AB1493" i="12" s="1"/>
  <c r="S1753" i="12"/>
  <c r="T1753" i="12" s="1"/>
  <c r="AB1753" i="12" s="1"/>
  <c r="S2138" i="12"/>
  <c r="T2138" i="12" s="1"/>
  <c r="AB2138" i="12" s="1"/>
  <c r="S406" i="12"/>
  <c r="T406" i="12" s="1"/>
  <c r="AB406" i="12" s="1"/>
  <c r="S266" i="12"/>
  <c r="T266" i="12" s="1"/>
  <c r="AB266" i="12" s="1"/>
  <c r="AC266" i="12" s="1"/>
  <c r="AD266" i="12" s="1"/>
  <c r="S233" i="12"/>
  <c r="T233" i="12" s="1"/>
  <c r="AB233" i="12" s="1"/>
  <c r="AC233" i="12" s="1"/>
  <c r="AD233" i="12" s="1"/>
  <c r="S268" i="12"/>
  <c r="T268" i="12" s="1"/>
  <c r="AB268" i="12" s="1"/>
  <c r="S227" i="12"/>
  <c r="T227" i="12" s="1"/>
  <c r="AB227" i="12" s="1"/>
  <c r="S163" i="12"/>
  <c r="T163" i="12" s="1"/>
  <c r="AB163" i="12" s="1"/>
  <c r="S137" i="12"/>
  <c r="T137" i="12" s="1"/>
  <c r="AB137" i="12" s="1"/>
  <c r="S142" i="12"/>
  <c r="T142" i="12" s="1"/>
  <c r="AB142" i="12" s="1"/>
  <c r="S477" i="12"/>
  <c r="T477" i="12" s="1"/>
  <c r="AB477" i="12" s="1"/>
  <c r="S247" i="12"/>
  <c r="T247" i="12" s="1"/>
  <c r="AB247" i="12" s="1"/>
  <c r="S707" i="12"/>
  <c r="T707" i="12" s="1"/>
  <c r="AB707" i="12" s="1"/>
  <c r="AC707" i="12" s="1"/>
  <c r="AD707" i="12" s="1"/>
  <c r="S531" i="12"/>
  <c r="T531" i="12" s="1"/>
  <c r="AB531" i="12" s="1"/>
  <c r="S373" i="12"/>
  <c r="T373" i="12" s="1"/>
  <c r="AB373" i="12" s="1"/>
  <c r="S443" i="12"/>
  <c r="T443" i="12" s="1"/>
  <c r="AB443" i="12" s="1"/>
  <c r="S325" i="12"/>
  <c r="T325" i="12" s="1"/>
  <c r="AB325" i="12" s="1"/>
  <c r="S369" i="12"/>
  <c r="T369" i="12" s="1"/>
  <c r="AB369" i="12" s="1"/>
  <c r="S543" i="12"/>
  <c r="T543" i="12" s="1"/>
  <c r="AB543" i="12" s="1"/>
  <c r="S483" i="12"/>
  <c r="T483" i="12" s="1"/>
  <c r="AB483" i="12" s="1"/>
  <c r="S466" i="12"/>
  <c r="T466" i="12" s="1"/>
  <c r="AB466" i="12" s="1"/>
  <c r="AC466" i="12" s="1"/>
  <c r="AD466" i="12" s="1"/>
  <c r="S387" i="12"/>
  <c r="T387" i="12" s="1"/>
  <c r="AB387" i="12" s="1"/>
  <c r="S311" i="12"/>
  <c r="T311" i="12" s="1"/>
  <c r="AB311" i="12" s="1"/>
  <c r="S767" i="12"/>
  <c r="T767" i="12" s="1"/>
  <c r="AB767" i="12" s="1"/>
  <c r="S582" i="12"/>
  <c r="T582" i="12" s="1"/>
  <c r="AB582" i="12" s="1"/>
  <c r="S476" i="12"/>
  <c r="T476" i="12" s="1"/>
  <c r="AB476" i="12" s="1"/>
  <c r="S626" i="12"/>
  <c r="T626" i="12" s="1"/>
  <c r="AB626" i="12" s="1"/>
  <c r="S621" i="12"/>
  <c r="T621" i="12" s="1"/>
  <c r="AB621" i="12" s="1"/>
  <c r="S658" i="12"/>
  <c r="T658" i="12" s="1"/>
  <c r="AB658" i="12" s="1"/>
  <c r="AC658" i="12" s="1"/>
  <c r="AD658" i="12" s="1"/>
  <c r="S321" i="12"/>
  <c r="T321" i="12" s="1"/>
  <c r="AB321" i="12" s="1"/>
  <c r="S302" i="12"/>
  <c r="T302" i="12" s="1"/>
  <c r="AB302" i="12" s="1"/>
  <c r="S602" i="12"/>
  <c r="T602" i="12" s="1"/>
  <c r="AB602" i="12" s="1"/>
  <c r="S666" i="12"/>
  <c r="T666" i="12" s="1"/>
  <c r="AB666" i="12" s="1"/>
  <c r="S927" i="12"/>
  <c r="T927" i="12" s="1"/>
  <c r="AB927" i="12" s="1"/>
  <c r="S854" i="12"/>
  <c r="T854" i="12" s="1"/>
  <c r="AB854" i="12" s="1"/>
  <c r="S776" i="12"/>
  <c r="T776" i="12" s="1"/>
  <c r="AB776" i="12" s="1"/>
  <c r="AC776" i="12" s="1"/>
  <c r="AD776" i="12" s="1"/>
  <c r="S548" i="12"/>
  <c r="T548" i="12" s="1"/>
  <c r="AB548" i="12" s="1"/>
  <c r="AC548" i="12" s="1"/>
  <c r="AD548" i="12" s="1"/>
  <c r="S961" i="12"/>
  <c r="T961" i="12" s="1"/>
  <c r="AB961" i="12" s="1"/>
  <c r="S1072" i="12"/>
  <c r="T1072" i="12" s="1"/>
  <c r="AB1072" i="12" s="1"/>
  <c r="S743" i="12"/>
  <c r="T743" i="12" s="1"/>
  <c r="AB743" i="12" s="1"/>
  <c r="S1014" i="12"/>
  <c r="T1014" i="12" s="1"/>
  <c r="AB1014" i="12" s="1"/>
  <c r="S999" i="12"/>
  <c r="T999" i="12" s="1"/>
  <c r="AB999" i="12" s="1"/>
  <c r="S1145" i="12"/>
  <c r="T1145" i="12" s="1"/>
  <c r="AB1145" i="12" s="1"/>
  <c r="S1192" i="12"/>
  <c r="T1192" i="12" s="1"/>
  <c r="AB1192" i="12" s="1"/>
  <c r="S1388" i="12"/>
  <c r="T1388" i="12" s="1"/>
  <c r="AB1388" i="12" s="1"/>
  <c r="AC1388" i="12" s="1"/>
  <c r="AD1388" i="12" s="1"/>
  <c r="S1399" i="12"/>
  <c r="T1399" i="12" s="1"/>
  <c r="AB1399" i="12" s="1"/>
  <c r="S1549" i="12"/>
  <c r="T1549" i="12" s="1"/>
  <c r="AB1549" i="12" s="1"/>
  <c r="S1926" i="12"/>
  <c r="T1926" i="12" s="1"/>
  <c r="AB1926" i="12" s="1"/>
  <c r="S2641" i="12"/>
  <c r="T2641" i="12" s="1"/>
  <c r="AB2641" i="12" s="1"/>
  <c r="S219" i="12"/>
  <c r="T219" i="12" s="1"/>
  <c r="AB219" i="12" s="1"/>
  <c r="S196" i="12"/>
  <c r="T196" i="12" s="1"/>
  <c r="AB196" i="12" s="1"/>
  <c r="S331" i="12"/>
  <c r="T331" i="12" s="1"/>
  <c r="AB331" i="12" s="1"/>
  <c r="AC331" i="12" s="1"/>
  <c r="AD331" i="12" s="1"/>
  <c r="S194" i="12"/>
  <c r="T194" i="12" s="1"/>
  <c r="AB194" i="12" s="1"/>
  <c r="AC194" i="12" s="1"/>
  <c r="AD194" i="12" s="1"/>
  <c r="S149" i="12"/>
  <c r="T149" i="12" s="1"/>
  <c r="AB149" i="12" s="1"/>
  <c r="S258" i="12"/>
  <c r="T258" i="12" s="1"/>
  <c r="AB258" i="12" s="1"/>
  <c r="S348" i="12"/>
  <c r="T348" i="12" s="1"/>
  <c r="AB348" i="12" s="1"/>
  <c r="S150" i="12"/>
  <c r="T150" i="12" s="1"/>
  <c r="AB150" i="12" s="1"/>
  <c r="S507" i="12"/>
  <c r="T507" i="12" s="1"/>
  <c r="AB507" i="12" s="1"/>
  <c r="S296" i="12"/>
  <c r="T296" i="12" s="1"/>
  <c r="AB296" i="12" s="1"/>
  <c r="S259" i="12"/>
  <c r="T259" i="12" s="1"/>
  <c r="AB259" i="12" s="1"/>
  <c r="S384" i="12"/>
  <c r="T384" i="12" s="1"/>
  <c r="AB384" i="12" s="1"/>
  <c r="AC384" i="12" s="1"/>
  <c r="AD384" i="12" s="1"/>
  <c r="S260" i="12"/>
  <c r="T260" i="12" s="1"/>
  <c r="AB260" i="12" s="1"/>
  <c r="S415" i="12"/>
  <c r="T415" i="12" s="1"/>
  <c r="AB415" i="12" s="1"/>
  <c r="S439" i="12"/>
  <c r="T439" i="12" s="1"/>
  <c r="AB439" i="12" s="1"/>
  <c r="S511" i="12"/>
  <c r="T511" i="12" s="1"/>
  <c r="AB511" i="12" s="1"/>
  <c r="S515" i="12"/>
  <c r="T515" i="12" s="1"/>
  <c r="AB515" i="12" s="1"/>
  <c r="S353" i="12"/>
  <c r="T353" i="12" s="1"/>
  <c r="AB353" i="12" s="1"/>
  <c r="S605" i="12"/>
  <c r="T605" i="12" s="1"/>
  <c r="AB605" i="12" s="1"/>
  <c r="S717" i="12"/>
  <c r="T717" i="12" s="1"/>
  <c r="AB717" i="12" s="1"/>
  <c r="AC717" i="12" s="1"/>
  <c r="AD717" i="12" s="1"/>
  <c r="S428" i="12"/>
  <c r="T428" i="12" s="1"/>
  <c r="AB428" i="12" s="1"/>
  <c r="S220" i="12"/>
  <c r="T220" i="12" s="1"/>
  <c r="AB220" i="12" s="1"/>
  <c r="S649" i="12"/>
  <c r="T649" i="12" s="1"/>
  <c r="AB649" i="12" s="1"/>
  <c r="S549" i="12"/>
  <c r="T549" i="12" s="1"/>
  <c r="AB549" i="12" s="1"/>
  <c r="S424" i="12"/>
  <c r="T424" i="12" s="1"/>
  <c r="AB424" i="12" s="1"/>
  <c r="S651" i="12"/>
  <c r="T651" i="12" s="1"/>
  <c r="AB651" i="12" s="1"/>
  <c r="S679" i="12"/>
  <c r="T679" i="12" s="1"/>
  <c r="AB679" i="12" s="1"/>
  <c r="S556" i="12"/>
  <c r="T556" i="12" s="1"/>
  <c r="AB556" i="12" s="1"/>
  <c r="AC556" i="12" s="1"/>
  <c r="AD556" i="12" s="1"/>
  <c r="S504" i="12"/>
  <c r="T504" i="12" s="1"/>
  <c r="AB504" i="12" s="1"/>
  <c r="S523" i="12"/>
  <c r="T523" i="12" s="1"/>
  <c r="AB523" i="12" s="1"/>
  <c r="S612" i="12"/>
  <c r="T612" i="12" s="1"/>
  <c r="AB612" i="12" s="1"/>
  <c r="S694" i="12"/>
  <c r="T694" i="12" s="1"/>
  <c r="AB694" i="12" s="1"/>
  <c r="S926" i="12"/>
  <c r="T926" i="12" s="1"/>
  <c r="AB926" i="12" s="1"/>
  <c r="S561" i="12"/>
  <c r="T561" i="12" s="1"/>
  <c r="AB561" i="12" s="1"/>
  <c r="S512" i="12"/>
  <c r="T512" i="12" s="1"/>
  <c r="AB512" i="12" s="1"/>
  <c r="AC512" i="12" s="1"/>
  <c r="AD512" i="12" s="1"/>
  <c r="S757" i="12"/>
  <c r="T757" i="12" s="1"/>
  <c r="AB757" i="12" s="1"/>
  <c r="AC757" i="12" s="1"/>
  <c r="AD757" i="12" s="1"/>
  <c r="S1155" i="12"/>
  <c r="T1155" i="12" s="1"/>
  <c r="AB1155" i="12" s="1"/>
  <c r="S733" i="12"/>
  <c r="T733" i="12" s="1"/>
  <c r="AB733" i="12" s="1"/>
  <c r="S778" i="12"/>
  <c r="T778" i="12" s="1"/>
  <c r="AB778" i="12" s="1"/>
  <c r="S890" i="12"/>
  <c r="T890" i="12" s="1"/>
  <c r="AB890" i="12" s="1"/>
  <c r="S990" i="12"/>
  <c r="T990" i="12" s="1"/>
  <c r="AB990" i="12" s="1"/>
  <c r="S1347" i="12"/>
  <c r="T1347" i="12" s="1"/>
  <c r="AB1347" i="12" s="1"/>
  <c r="S1151" i="12"/>
  <c r="T1151" i="12" s="1"/>
  <c r="AB1151" i="12" s="1"/>
  <c r="S1191" i="12"/>
  <c r="T1191" i="12" s="1"/>
  <c r="AB1191" i="12" s="1"/>
  <c r="S1239" i="12"/>
  <c r="T1239" i="12" s="1"/>
  <c r="AB1239" i="12" s="1"/>
  <c r="S1587" i="12"/>
  <c r="T1587" i="12" s="1"/>
  <c r="AB1587" i="12" s="1"/>
  <c r="S1952" i="12"/>
  <c r="T1952" i="12" s="1"/>
  <c r="AB1952" i="12" s="1"/>
  <c r="S3094" i="12"/>
  <c r="T3094" i="12" s="1"/>
  <c r="AB3094" i="12" s="1"/>
  <c r="S134" i="12"/>
  <c r="T134" i="12" s="1"/>
  <c r="AB134" i="12" s="1"/>
  <c r="S136" i="12"/>
  <c r="T136" i="12" s="1"/>
  <c r="AB136" i="12" s="1"/>
  <c r="S401" i="12"/>
  <c r="T401" i="12" s="1"/>
  <c r="AB401" i="12" s="1"/>
  <c r="AC401" i="12" s="1"/>
  <c r="AD401" i="12" s="1"/>
  <c r="S231" i="12"/>
  <c r="T231" i="12" s="1"/>
  <c r="AB231" i="12" s="1"/>
  <c r="AC231" i="12" s="1"/>
  <c r="AD231" i="12" s="1"/>
  <c r="S133" i="12"/>
  <c r="T133" i="12" s="1"/>
  <c r="AB133" i="12" s="1"/>
  <c r="S187" i="12"/>
  <c r="T187" i="12" s="1"/>
  <c r="AB187" i="12" s="1"/>
  <c r="S225" i="12"/>
  <c r="T225" i="12" s="1"/>
  <c r="AB225" i="12" s="1"/>
  <c r="S263" i="12"/>
  <c r="T263" i="12" s="1"/>
  <c r="AB263" i="12" s="1"/>
  <c r="S158" i="12"/>
  <c r="T158" i="12" s="1"/>
  <c r="AB158" i="12" s="1"/>
  <c r="S421" i="12"/>
  <c r="T421" i="12" s="1"/>
  <c r="AB421" i="12" s="1"/>
  <c r="S255" i="12"/>
  <c r="T255" i="12" s="1"/>
  <c r="AB255" i="12" s="1"/>
  <c r="S389" i="12"/>
  <c r="T389" i="12" s="1"/>
  <c r="AB389" i="12" s="1"/>
  <c r="AC389" i="12" s="1"/>
  <c r="AD389" i="12" s="1"/>
  <c r="S350" i="12"/>
  <c r="T350" i="12" s="1"/>
  <c r="AB350" i="12" s="1"/>
  <c r="S337" i="12"/>
  <c r="T337" i="12" s="1"/>
  <c r="AB337" i="12" s="1"/>
  <c r="S326" i="12"/>
  <c r="T326" i="12" s="1"/>
  <c r="AB326" i="12" s="1"/>
  <c r="S482" i="12"/>
  <c r="T482" i="12" s="1"/>
  <c r="AB482" i="12" s="1"/>
  <c r="S454" i="12"/>
  <c r="T454" i="12" s="1"/>
  <c r="AB454" i="12" s="1"/>
  <c r="S550" i="12"/>
  <c r="T550" i="12" s="1"/>
  <c r="AB550" i="12" s="1"/>
  <c r="S759" i="12"/>
  <c r="T759" i="12" s="1"/>
  <c r="AB759" i="12" s="1"/>
  <c r="AC759" i="12" s="1"/>
  <c r="AD759" i="12" s="1"/>
  <c r="S139" i="12"/>
  <c r="T139" i="12" s="1"/>
  <c r="AB139" i="12" s="1"/>
  <c r="AC139" i="12" s="1"/>
  <c r="AD139" i="12" s="1"/>
  <c r="S335" i="12"/>
  <c r="T335" i="12" s="1"/>
  <c r="AB335" i="12" s="1"/>
  <c r="S426" i="12"/>
  <c r="T426" i="12" s="1"/>
  <c r="AB426" i="12" s="1"/>
  <c r="S631" i="12"/>
  <c r="T631" i="12" s="1"/>
  <c r="AB631" i="12" s="1"/>
  <c r="S450" i="12"/>
  <c r="T450" i="12" s="1"/>
  <c r="AB450" i="12" s="1"/>
  <c r="S777" i="12"/>
  <c r="T777" i="12" s="1"/>
  <c r="AB777" i="12" s="1"/>
  <c r="S698" i="12"/>
  <c r="T698" i="12" s="1"/>
  <c r="AB698" i="12" s="1"/>
  <c r="S681" i="12"/>
  <c r="T681" i="12" s="1"/>
  <c r="AB681" i="12" s="1"/>
  <c r="S592" i="12"/>
  <c r="T592" i="12" s="1"/>
  <c r="AB592" i="12" s="1"/>
  <c r="AC592" i="12" s="1"/>
  <c r="AD592" i="12" s="1"/>
  <c r="S517" i="12"/>
  <c r="T517" i="12" s="1"/>
  <c r="AB517" i="12" s="1"/>
  <c r="S506" i="12"/>
  <c r="T506" i="12" s="1"/>
  <c r="AB506" i="12" s="1"/>
  <c r="S585" i="12"/>
  <c r="T585" i="12" s="1"/>
  <c r="AB585" i="12" s="1"/>
  <c r="S648" i="12"/>
  <c r="T648" i="12" s="1"/>
  <c r="AB648" i="12" s="1"/>
  <c r="S763" i="12"/>
  <c r="T763" i="12" s="1"/>
  <c r="AB763" i="12" s="1"/>
  <c r="S683" i="12"/>
  <c r="T683" i="12" s="1"/>
  <c r="AB683" i="12" s="1"/>
  <c r="S589" i="12"/>
  <c r="T589" i="12" s="1"/>
  <c r="AB589" i="12" s="1"/>
  <c r="AC589" i="12" s="1"/>
  <c r="AD589" i="12" s="1"/>
  <c r="S663" i="12"/>
  <c r="T663" i="12" s="1"/>
  <c r="AB663" i="12" s="1"/>
  <c r="AC663" i="12" s="1"/>
  <c r="AD663" i="12" s="1"/>
  <c r="S932" i="12"/>
  <c r="T932" i="12" s="1"/>
  <c r="AB932" i="12" s="1"/>
  <c r="S771" i="12"/>
  <c r="T771" i="12" s="1"/>
  <c r="AB771" i="12" s="1"/>
  <c r="S781" i="12"/>
  <c r="T781" i="12" s="1"/>
  <c r="AB781" i="12" s="1"/>
  <c r="S1006" i="12"/>
  <c r="T1006" i="12" s="1"/>
  <c r="AB1006" i="12" s="1"/>
  <c r="S1316" i="12"/>
  <c r="T1316" i="12" s="1"/>
  <c r="AB1316" i="12" s="1"/>
  <c r="S1211" i="12"/>
  <c r="T1211" i="12" s="1"/>
  <c r="AB1211" i="12" s="1"/>
  <c r="S1123" i="12"/>
  <c r="T1123" i="12" s="1"/>
  <c r="AB1123" i="12" s="1"/>
  <c r="S1268" i="12"/>
  <c r="T1268" i="12" s="1"/>
  <c r="AB1268" i="12" s="1"/>
  <c r="AC1268" i="12" s="1"/>
  <c r="AD1268" i="12" s="1"/>
  <c r="S1638" i="12"/>
  <c r="T1638" i="12" s="1"/>
  <c r="AB1638" i="12" s="1"/>
  <c r="S1430" i="12"/>
  <c r="T1430" i="12" s="1"/>
  <c r="AB1430" i="12" s="1"/>
  <c r="S1923" i="12"/>
  <c r="T1923" i="12" s="1"/>
  <c r="AB1923" i="12" s="1"/>
  <c r="S229" i="12"/>
  <c r="T229" i="12" s="1"/>
  <c r="AB229" i="12" s="1"/>
  <c r="S269" i="12"/>
  <c r="T269" i="12" s="1"/>
  <c r="AB269" i="12" s="1"/>
  <c r="S232" i="12"/>
  <c r="T232" i="12" s="1"/>
  <c r="AB232" i="12" s="1"/>
  <c r="S491" i="12"/>
  <c r="T491" i="12" s="1"/>
  <c r="AB491" i="12" s="1"/>
  <c r="AC491" i="12" s="1"/>
  <c r="AD491" i="12" s="1"/>
  <c r="S177" i="12"/>
  <c r="T177" i="12" s="1"/>
  <c r="AB177" i="12" s="1"/>
  <c r="AC177" i="12" s="1"/>
  <c r="AD177" i="12" s="1"/>
  <c r="S274" i="12"/>
  <c r="T274" i="12" s="1"/>
  <c r="AB274" i="12" s="1"/>
  <c r="S358" i="12"/>
  <c r="T358" i="12" s="1"/>
  <c r="AB358" i="12" s="1"/>
  <c r="S525" i="12"/>
  <c r="T525" i="12" s="1"/>
  <c r="AB525" i="12" s="1"/>
  <c r="S203" i="12"/>
  <c r="T203" i="12" s="1"/>
  <c r="AB203" i="12" s="1"/>
  <c r="S193" i="12"/>
  <c r="T193" i="12" s="1"/>
  <c r="AB193" i="12" s="1"/>
  <c r="S170" i="12"/>
  <c r="T170" i="12" s="1"/>
  <c r="AB170" i="12" s="1"/>
  <c r="S344" i="12"/>
  <c r="T344" i="12" s="1"/>
  <c r="AB344" i="12" s="1"/>
  <c r="S368" i="12"/>
  <c r="T368" i="12" s="1"/>
  <c r="AB368" i="12" s="1"/>
  <c r="AC368" i="12" s="1"/>
  <c r="AD368" i="12" s="1"/>
  <c r="S330" i="12"/>
  <c r="T330" i="12" s="1"/>
  <c r="AB330" i="12" s="1"/>
  <c r="S272" i="12"/>
  <c r="T272" i="12" s="1"/>
  <c r="AB272" i="12" s="1"/>
  <c r="S527" i="12"/>
  <c r="T527" i="12" s="1"/>
  <c r="AB527" i="12" s="1"/>
  <c r="S277" i="12"/>
  <c r="T277" i="12" s="1"/>
  <c r="AB277" i="12" s="1"/>
  <c r="S377" i="12"/>
  <c r="T377" i="12" s="1"/>
  <c r="AB377" i="12" s="1"/>
  <c r="S432" i="12"/>
  <c r="T432" i="12" s="1"/>
  <c r="AB432" i="12" s="1"/>
  <c r="S354" i="12"/>
  <c r="T354" i="12" s="1"/>
  <c r="AB354" i="12" s="1"/>
  <c r="AC354" i="12" s="1"/>
  <c r="AD354" i="12" s="1"/>
  <c r="S434" i="12"/>
  <c r="T434" i="12" s="1"/>
  <c r="AB434" i="12" s="1"/>
  <c r="AC434" i="12" s="1"/>
  <c r="AD434" i="12" s="1"/>
  <c r="S304" i="12"/>
  <c r="T304" i="12" s="1"/>
  <c r="AB304" i="12" s="1"/>
  <c r="S661" i="12"/>
  <c r="T661" i="12" s="1"/>
  <c r="AB661" i="12" s="1"/>
  <c r="S447" i="12"/>
  <c r="T447" i="12" s="1"/>
  <c r="AB447" i="12" s="1"/>
  <c r="S596" i="12"/>
  <c r="T596" i="12" s="1"/>
  <c r="AB596" i="12" s="1"/>
  <c r="S568" i="12"/>
  <c r="T568" i="12" s="1"/>
  <c r="AB568" i="12" s="1"/>
  <c r="S526" i="12"/>
  <c r="T526" i="12" s="1"/>
  <c r="AB526" i="12" s="1"/>
  <c r="S699" i="12"/>
  <c r="T699" i="12" s="1"/>
  <c r="AB699" i="12" s="1"/>
  <c r="S684" i="12"/>
  <c r="T684" i="12" s="1"/>
  <c r="AB684" i="12" s="1"/>
  <c r="AC684" i="12" s="1"/>
  <c r="AD684" i="12" s="1"/>
  <c r="S573" i="12"/>
  <c r="T573" i="12" s="1"/>
  <c r="AB573" i="12" s="1"/>
  <c r="S554" i="12"/>
  <c r="T554" i="12" s="1"/>
  <c r="AB554" i="12" s="1"/>
  <c r="S898" i="12"/>
  <c r="T898" i="12" s="1"/>
  <c r="AB898" i="12" s="1"/>
  <c r="S537" i="12"/>
  <c r="T537" i="12" s="1"/>
  <c r="AB537" i="12" s="1"/>
  <c r="S669" i="12"/>
  <c r="T669" i="12" s="1"/>
  <c r="AB669" i="12" s="1"/>
  <c r="S1071" i="12"/>
  <c r="T1071" i="12" s="1"/>
  <c r="AB1071" i="12" s="1"/>
  <c r="S746" i="12"/>
  <c r="T746" i="12" s="1"/>
  <c r="AB746" i="12" s="1"/>
  <c r="AC746" i="12" s="1"/>
  <c r="AD746" i="12" s="1"/>
  <c r="S1048" i="12"/>
  <c r="T1048" i="12" s="1"/>
  <c r="AB1048" i="12" s="1"/>
  <c r="AC1048" i="12" s="1"/>
  <c r="AD1048" i="12" s="1"/>
  <c r="S1021" i="12"/>
  <c r="T1021" i="12" s="1"/>
  <c r="AB1021" i="12" s="1"/>
  <c r="S1001" i="12"/>
  <c r="T1001" i="12" s="1"/>
  <c r="AB1001" i="12" s="1"/>
  <c r="S723" i="12"/>
  <c r="T723" i="12" s="1"/>
  <c r="AB723" i="12" s="1"/>
  <c r="S1034" i="12"/>
  <c r="T1034" i="12" s="1"/>
  <c r="AB1034" i="12" s="1"/>
  <c r="S1332" i="12"/>
  <c r="T1332" i="12" s="1"/>
  <c r="AB1332" i="12" s="1"/>
  <c r="S1111" i="12"/>
  <c r="T1111" i="12" s="1"/>
  <c r="AB1111" i="12" s="1"/>
  <c r="S1494" i="12"/>
  <c r="T1494" i="12" s="1"/>
  <c r="AB1494" i="12" s="1"/>
  <c r="S1540" i="12"/>
  <c r="T1540" i="12" s="1"/>
  <c r="AB1540" i="12" s="1"/>
  <c r="AC1540" i="12" s="1"/>
  <c r="AD1540" i="12" s="1"/>
  <c r="S1625" i="12"/>
  <c r="T1625" i="12" s="1"/>
  <c r="AB1625" i="12" s="1"/>
  <c r="S1728" i="12"/>
  <c r="T1728" i="12" s="1"/>
  <c r="AB1728" i="12" s="1"/>
  <c r="S832" i="12"/>
  <c r="T832" i="12" s="1"/>
  <c r="AB832" i="12" s="1"/>
  <c r="S796" i="12"/>
  <c r="T796" i="12" s="1"/>
  <c r="AB796" i="12" s="1"/>
  <c r="S1046" i="12"/>
  <c r="T1046" i="12" s="1"/>
  <c r="AB1046" i="12" s="1"/>
  <c r="S1190" i="12"/>
  <c r="T1190" i="12" s="1"/>
  <c r="AB1190" i="12" s="1"/>
  <c r="S1020" i="12"/>
  <c r="T1020" i="12" s="1"/>
  <c r="AB1020" i="12" s="1"/>
  <c r="S1277" i="12"/>
  <c r="T1277" i="12" s="1"/>
  <c r="AB1277" i="12" s="1"/>
  <c r="AC1277" i="12" s="1"/>
  <c r="AD1277" i="12" s="1"/>
  <c r="S1578" i="12"/>
  <c r="T1578" i="12" s="1"/>
  <c r="AB1578" i="12" s="1"/>
  <c r="S1774" i="12"/>
  <c r="T1774" i="12" s="1"/>
  <c r="AB1774" i="12" s="1"/>
  <c r="S1914" i="12"/>
  <c r="T1914" i="12" s="1"/>
  <c r="AB1914" i="12" s="1"/>
  <c r="S155" i="12"/>
  <c r="T155" i="12" s="1"/>
  <c r="AB155" i="12" s="1"/>
  <c r="S183" i="12"/>
  <c r="T183" i="12" s="1"/>
  <c r="AB183" i="12" s="1"/>
  <c r="S218" i="12"/>
  <c r="T218" i="12" s="1"/>
  <c r="AB218" i="12" s="1"/>
  <c r="S140" i="12"/>
  <c r="T140" i="12" s="1"/>
  <c r="AB140" i="12" s="1"/>
  <c r="S159" i="12"/>
  <c r="T159" i="12" s="1"/>
  <c r="AB159" i="12" s="1"/>
  <c r="AC159" i="12" s="1"/>
  <c r="AD159" i="12" s="1"/>
  <c r="S148" i="12"/>
  <c r="T148" i="12" s="1"/>
  <c r="AB148" i="12" s="1"/>
  <c r="S214" i="12"/>
  <c r="T214" i="12" s="1"/>
  <c r="AB214" i="12" s="1"/>
  <c r="S355" i="12"/>
  <c r="T355" i="12" s="1"/>
  <c r="AB355" i="12" s="1"/>
  <c r="S235" i="12"/>
  <c r="T235" i="12" s="1"/>
  <c r="AB235" i="12" s="1"/>
  <c r="S287" i="12"/>
  <c r="T287" i="12" s="1"/>
  <c r="AB287" i="12" s="1"/>
  <c r="S446" i="12"/>
  <c r="T446" i="12" s="1"/>
  <c r="AB446" i="12" s="1"/>
  <c r="S403" i="12"/>
  <c r="T403" i="12" s="1"/>
  <c r="AB403" i="12" s="1"/>
  <c r="S444" i="12"/>
  <c r="T444" i="12" s="1"/>
  <c r="AB444" i="12" s="1"/>
  <c r="AC444" i="12" s="1"/>
  <c r="AD444" i="12" s="1"/>
  <c r="S490" i="12"/>
  <c r="T490" i="12" s="1"/>
  <c r="AB490" i="12" s="1"/>
  <c r="S489" i="12"/>
  <c r="T489" i="12" s="1"/>
  <c r="AB489" i="12" s="1"/>
  <c r="S295" i="12"/>
  <c r="T295" i="12" s="1"/>
  <c r="AB295" i="12" s="1"/>
  <c r="S474" i="12"/>
  <c r="T474" i="12" s="1"/>
  <c r="AB474" i="12" s="1"/>
  <c r="S312" i="12"/>
  <c r="T312" i="12" s="1"/>
  <c r="AB312" i="12" s="1"/>
  <c r="S486" i="12"/>
  <c r="T486" i="12" s="1"/>
  <c r="AB486" i="12" s="1"/>
  <c r="S376" i="12"/>
  <c r="T376" i="12" s="1"/>
  <c r="AB376" i="12" s="1"/>
  <c r="S390" i="12"/>
  <c r="T390" i="12" s="1"/>
  <c r="AB390" i="12" s="1"/>
  <c r="AC390" i="12" s="1"/>
  <c r="AD390" i="12" s="1"/>
  <c r="S359" i="12"/>
  <c r="T359" i="12" s="1"/>
  <c r="AB359" i="12" s="1"/>
  <c r="S524" i="12"/>
  <c r="T524" i="12" s="1"/>
  <c r="AB524" i="12" s="1"/>
  <c r="S672" i="12"/>
  <c r="T672" i="12" s="1"/>
  <c r="AB672" i="12" s="1"/>
  <c r="S734" i="12"/>
  <c r="T734" i="12" s="1"/>
  <c r="AB734" i="12" s="1"/>
  <c r="S279" i="12"/>
  <c r="T279" i="12" s="1"/>
  <c r="AB279" i="12" s="1"/>
  <c r="S332" i="12"/>
  <c r="T332" i="12" s="1"/>
  <c r="AB332" i="12" s="1"/>
  <c r="S828" i="12"/>
  <c r="T828" i="12" s="1"/>
  <c r="AB828" i="12" s="1"/>
  <c r="AC828" i="12" s="1"/>
  <c r="AD828" i="12" s="1"/>
  <c r="S703" i="12"/>
  <c r="T703" i="12" s="1"/>
  <c r="AB703" i="12" s="1"/>
  <c r="AC703" i="12" s="1"/>
  <c r="AD703" i="12" s="1"/>
  <c r="S361" i="12"/>
  <c r="T361" i="12" s="1"/>
  <c r="AB361" i="12" s="1"/>
  <c r="S275" i="12"/>
  <c r="T275" i="12" s="1"/>
  <c r="AB275" i="12" s="1"/>
  <c r="S600" i="12"/>
  <c r="T600" i="12" s="1"/>
  <c r="AB600" i="12" s="1"/>
  <c r="S805" i="12"/>
  <c r="T805" i="12" s="1"/>
  <c r="AB805" i="12" s="1"/>
  <c r="S940" i="12"/>
  <c r="T940" i="12" s="1"/>
  <c r="AB940" i="12" s="1"/>
  <c r="S807" i="12"/>
  <c r="T807" i="12" s="1"/>
  <c r="AB807" i="12" s="1"/>
  <c r="S804" i="12"/>
  <c r="T804" i="12" s="1"/>
  <c r="AB804" i="12" s="1"/>
  <c r="S962" i="12"/>
  <c r="T962" i="12" s="1"/>
  <c r="AB962" i="12" s="1"/>
  <c r="AC962" i="12" s="1"/>
  <c r="AD962" i="12" s="1"/>
  <c r="S1204" i="12"/>
  <c r="T1204" i="12" s="1"/>
  <c r="AB1204" i="12" s="1"/>
  <c r="S964" i="12"/>
  <c r="T964" i="12" s="1"/>
  <c r="AB964" i="12" s="1"/>
  <c r="S1092" i="12"/>
  <c r="T1092" i="12" s="1"/>
  <c r="AB1092" i="12" s="1"/>
  <c r="S1058" i="12"/>
  <c r="T1058" i="12" s="1"/>
  <c r="AB1058" i="12" s="1"/>
  <c r="S1223" i="12"/>
  <c r="T1223" i="12" s="1"/>
  <c r="AB1223" i="12" s="1"/>
  <c r="S1200" i="12"/>
  <c r="T1200" i="12" s="1"/>
  <c r="AB1200" i="12" s="1"/>
  <c r="S1374" i="12"/>
  <c r="T1374" i="12" s="1"/>
  <c r="AB1374" i="12" s="1"/>
  <c r="AC1374" i="12" s="1"/>
  <c r="AD1374" i="12" s="1"/>
  <c r="S1641" i="12"/>
  <c r="T1641" i="12" s="1"/>
  <c r="AB1641" i="12" s="1"/>
  <c r="AC1641" i="12" s="1"/>
  <c r="AD1641" i="12" s="1"/>
  <c r="S1623" i="12"/>
  <c r="T1623" i="12" s="1"/>
  <c r="AB1623" i="12" s="1"/>
  <c r="S2064" i="12"/>
  <c r="T2064" i="12" s="1"/>
  <c r="AB2064" i="12" s="1"/>
  <c r="S473" i="12"/>
  <c r="T473" i="12" s="1"/>
  <c r="AB473" i="12" s="1"/>
  <c r="S201" i="12"/>
  <c r="T201" i="12" s="1"/>
  <c r="AB201" i="12" s="1"/>
  <c r="S188" i="12"/>
  <c r="T188" i="12" s="1"/>
  <c r="AB188" i="12" s="1"/>
  <c r="S182" i="12"/>
  <c r="T182" i="12" s="1"/>
  <c r="AB182" i="12" s="1"/>
  <c r="S323" i="12"/>
  <c r="T323" i="12" s="1"/>
  <c r="AB323" i="12" s="1"/>
  <c r="S257" i="12"/>
  <c r="T257" i="12" s="1"/>
  <c r="AB257" i="12" s="1"/>
  <c r="AC257" i="12" s="1"/>
  <c r="AD257" i="12" s="1"/>
  <c r="S239" i="12"/>
  <c r="T239" i="12" s="1"/>
  <c r="AB239" i="12" s="1"/>
  <c r="S197" i="12"/>
  <c r="T197" i="12" s="1"/>
  <c r="AB197" i="12" s="1"/>
  <c r="S172" i="12"/>
  <c r="T172" i="12" s="1"/>
  <c r="AB172" i="12" s="1"/>
  <c r="S254" i="12"/>
  <c r="T254" i="12" s="1"/>
  <c r="AB254" i="12" s="1"/>
  <c r="S455" i="12"/>
  <c r="T455" i="12" s="1"/>
  <c r="AB455" i="12" s="1"/>
  <c r="S423" i="12"/>
  <c r="T423" i="12" s="1"/>
  <c r="AB423" i="12" s="1"/>
  <c r="S393" i="12"/>
  <c r="T393" i="12" s="1"/>
  <c r="AB393" i="12" s="1"/>
  <c r="AC393" i="12" s="1"/>
  <c r="AD393" i="12" s="1"/>
  <c r="S190" i="12"/>
  <c r="T190" i="12" s="1"/>
  <c r="AB190" i="12" s="1"/>
  <c r="AC190" i="12" s="1"/>
  <c r="AD190" i="12" s="1"/>
  <c r="S397" i="12"/>
  <c r="T397" i="12" s="1"/>
  <c r="AB397" i="12" s="1"/>
  <c r="S147" i="12"/>
  <c r="T147" i="12" s="1"/>
  <c r="AB147" i="12" s="1"/>
  <c r="S505" i="12"/>
  <c r="T505" i="12" s="1"/>
  <c r="AB505" i="12" s="1"/>
  <c r="S479" i="12"/>
  <c r="T479" i="12" s="1"/>
  <c r="AB479" i="12" s="1"/>
  <c r="S577" i="12"/>
  <c r="T577" i="12" s="1"/>
  <c r="AB577" i="12" s="1"/>
  <c r="S534" i="12"/>
  <c r="T534" i="12" s="1"/>
  <c r="AB534" i="12" s="1"/>
  <c r="S468" i="12"/>
  <c r="T468" i="12" s="1"/>
  <c r="AB468" i="12" s="1"/>
  <c r="S313" i="12"/>
  <c r="T313" i="12" s="1"/>
  <c r="AB313" i="12" s="1"/>
  <c r="AC313" i="12" s="1"/>
  <c r="AD313" i="12" s="1"/>
  <c r="S519" i="12"/>
  <c r="T519" i="12" s="1"/>
  <c r="AB519" i="12" s="1"/>
  <c r="S622" i="12"/>
  <c r="T622" i="12" s="1"/>
  <c r="AB622" i="12" s="1"/>
  <c r="S544" i="12"/>
  <c r="T544" i="12" s="1"/>
  <c r="AB544" i="12" s="1"/>
  <c r="S647" i="12"/>
  <c r="T647" i="12" s="1"/>
  <c r="AB647" i="12" s="1"/>
  <c r="S374" i="12"/>
  <c r="T374" i="12" s="1"/>
  <c r="AB374" i="12" s="1"/>
  <c r="S725" i="12"/>
  <c r="T725" i="12" s="1"/>
  <c r="AB725" i="12" s="1"/>
  <c r="S764" i="12"/>
  <c r="T764" i="12" s="1"/>
  <c r="AB764" i="12" s="1"/>
  <c r="AC764" i="12" s="1"/>
  <c r="AD764" i="12" s="1"/>
  <c r="S563" i="12"/>
  <c r="T563" i="12" s="1"/>
  <c r="AB563" i="12" s="1"/>
  <c r="AC563" i="12" s="1"/>
  <c r="AD563" i="12" s="1"/>
  <c r="S349" i="12"/>
  <c r="T349" i="12" s="1"/>
  <c r="AB349" i="12" s="1"/>
  <c r="S540" i="12"/>
  <c r="T540" i="12" s="1"/>
  <c r="AB540" i="12" s="1"/>
  <c r="S840" i="12"/>
  <c r="T840" i="12" s="1"/>
  <c r="AB840" i="12" s="1"/>
  <c r="S833" i="12"/>
  <c r="T833" i="12" s="1"/>
  <c r="AB833" i="12" s="1"/>
  <c r="S849" i="12"/>
  <c r="T849" i="12" s="1"/>
  <c r="AB849" i="12" s="1"/>
  <c r="S1091" i="12"/>
  <c r="T1091" i="12" s="1"/>
  <c r="AB1091" i="12" s="1"/>
  <c r="S1041" i="12"/>
  <c r="T1041" i="12" s="1"/>
  <c r="AB1041" i="12" s="1"/>
  <c r="S1037" i="12"/>
  <c r="T1037" i="12" s="1"/>
  <c r="AB1037" i="12" s="1"/>
  <c r="S1054" i="12"/>
  <c r="T1054" i="12" s="1"/>
  <c r="AB1054" i="12" s="1"/>
  <c r="S963" i="12"/>
  <c r="T963" i="12" s="1"/>
  <c r="AB963" i="12" s="1"/>
  <c r="S1134" i="12"/>
  <c r="T1134" i="12" s="1"/>
  <c r="AB1134" i="12" s="1"/>
  <c r="S1136" i="12"/>
  <c r="T1136" i="12" s="1"/>
  <c r="AB1136" i="12" s="1"/>
  <c r="S1127" i="12"/>
  <c r="T1127" i="12" s="1"/>
  <c r="AB1127" i="12" s="1"/>
  <c r="S1273" i="12"/>
  <c r="T1273" i="12" s="1"/>
  <c r="AB1273" i="12" s="1"/>
  <c r="S1565" i="12"/>
  <c r="T1565" i="12" s="1"/>
  <c r="AB1565" i="12" s="1"/>
  <c r="AC1565" i="12" s="1"/>
  <c r="AD1565" i="12" s="1"/>
  <c r="S1737" i="12"/>
  <c r="T1737" i="12" s="1"/>
  <c r="AB1737" i="12" s="1"/>
  <c r="AC1737" i="12" s="1"/>
  <c r="AD1737" i="12" s="1"/>
  <c r="S1875" i="12"/>
  <c r="T1875" i="12" s="1"/>
  <c r="AB1875" i="12" s="1"/>
  <c r="S487" i="12"/>
  <c r="T487" i="12" s="1"/>
  <c r="AB487" i="12" s="1"/>
  <c r="S624" i="12"/>
  <c r="T624" i="12" s="1"/>
  <c r="AB624" i="12" s="1"/>
  <c r="S538" i="12"/>
  <c r="T538" i="12" s="1"/>
  <c r="AB538" i="12" s="1"/>
  <c r="S597" i="12"/>
  <c r="T597" i="12" s="1"/>
  <c r="AB597" i="12" s="1"/>
  <c r="S696" i="12"/>
  <c r="T696" i="12" s="1"/>
  <c r="AB696" i="12" s="1"/>
  <c r="S843" i="12"/>
  <c r="T843" i="12" s="1"/>
  <c r="AB843" i="12" s="1"/>
  <c r="S956" i="12"/>
  <c r="T956" i="12" s="1"/>
  <c r="AB956" i="12" s="1"/>
  <c r="AC956" i="12" s="1"/>
  <c r="AD956" i="12" s="1"/>
  <c r="S730" i="12"/>
  <c r="T730" i="12" s="1"/>
  <c r="AB730" i="12" s="1"/>
  <c r="S667" i="12"/>
  <c r="T667" i="12" s="1"/>
  <c r="AB667" i="12" s="1"/>
  <c r="S591" i="12"/>
  <c r="T591" i="12" s="1"/>
  <c r="AB591" i="12" s="1"/>
  <c r="S747" i="12"/>
  <c r="T747" i="12" s="1"/>
  <c r="AB747" i="12" s="1"/>
  <c r="S906" i="12"/>
  <c r="T906" i="12" s="1"/>
  <c r="AB906" i="12" s="1"/>
  <c r="S837" i="12"/>
  <c r="T837" i="12" s="1"/>
  <c r="AB837" i="12" s="1"/>
  <c r="S1124" i="12"/>
  <c r="T1124" i="12" s="1"/>
  <c r="AB1124" i="12" s="1"/>
  <c r="S1011" i="12"/>
  <c r="T1011" i="12" s="1"/>
  <c r="AB1011" i="12" s="1"/>
  <c r="AC1011" i="12" s="1"/>
  <c r="AD1011" i="12" s="1"/>
  <c r="S941" i="12"/>
  <c r="T941" i="12" s="1"/>
  <c r="AB941" i="12" s="1"/>
  <c r="S815" i="12"/>
  <c r="T815" i="12" s="1"/>
  <c r="AB815" i="12" s="1"/>
  <c r="S1160" i="12"/>
  <c r="T1160" i="12" s="1"/>
  <c r="AB1160" i="12" s="1"/>
  <c r="S783" i="12"/>
  <c r="T783" i="12" s="1"/>
  <c r="AB783" i="12" s="1"/>
  <c r="S1209" i="12"/>
  <c r="T1209" i="12" s="1"/>
  <c r="AB1209" i="12" s="1"/>
  <c r="S1000" i="12"/>
  <c r="T1000" i="12" s="1"/>
  <c r="AB1000" i="12" s="1"/>
  <c r="S1158" i="12"/>
  <c r="T1158" i="12" s="1"/>
  <c r="AB1158" i="12" s="1"/>
  <c r="S1019" i="12"/>
  <c r="T1019" i="12" s="1"/>
  <c r="AB1019" i="12" s="1"/>
  <c r="AC1019" i="12" s="1"/>
  <c r="AD1019" i="12" s="1"/>
  <c r="S1422" i="12"/>
  <c r="T1422" i="12" s="1"/>
  <c r="AB1422" i="12" s="1"/>
  <c r="S1159" i="12"/>
  <c r="T1159" i="12" s="1"/>
  <c r="AB1159" i="12" s="1"/>
  <c r="S1078" i="12"/>
  <c r="T1078" i="12" s="1"/>
  <c r="AB1078" i="12" s="1"/>
  <c r="S1296" i="12"/>
  <c r="T1296" i="12" s="1"/>
  <c r="AB1296" i="12" s="1"/>
  <c r="S1293" i="12"/>
  <c r="T1293" i="12" s="1"/>
  <c r="AB1293" i="12" s="1"/>
  <c r="S1299" i="12"/>
  <c r="T1299" i="12" s="1"/>
  <c r="AB1299" i="12" s="1"/>
  <c r="S1490" i="12"/>
  <c r="T1490" i="12" s="1"/>
  <c r="AB1490" i="12" s="1"/>
  <c r="AC1490" i="12" s="1"/>
  <c r="AD1490" i="12" s="1"/>
  <c r="S1243" i="12"/>
  <c r="T1243" i="12" s="1"/>
  <c r="AB1243" i="12" s="1"/>
  <c r="AC1243" i="12" s="1"/>
  <c r="AD1243" i="12" s="1"/>
  <c r="S1396" i="12"/>
  <c r="T1396" i="12" s="1"/>
  <c r="AB1396" i="12" s="1"/>
  <c r="S1517" i="12"/>
  <c r="T1517" i="12" s="1"/>
  <c r="AB1517" i="12" s="1"/>
  <c r="S1505" i="12"/>
  <c r="T1505" i="12" s="1"/>
  <c r="AB1505" i="12" s="1"/>
  <c r="S1463" i="12"/>
  <c r="T1463" i="12" s="1"/>
  <c r="AB1463" i="12" s="1"/>
  <c r="S1812" i="12"/>
  <c r="T1812" i="12" s="1"/>
  <c r="AB1812" i="12" s="1"/>
  <c r="S1936" i="12"/>
  <c r="T1936" i="12" s="1"/>
  <c r="AB1936" i="12" s="1"/>
  <c r="S1905" i="12"/>
  <c r="T1905" i="12" s="1"/>
  <c r="AB1905" i="12" s="1"/>
  <c r="S1882" i="12"/>
  <c r="T1882" i="12" s="1"/>
  <c r="AB1882" i="12" s="1"/>
  <c r="AC1882" i="12" s="1"/>
  <c r="AD1882" i="12" s="1"/>
  <c r="S2152" i="12"/>
  <c r="T2152" i="12" s="1"/>
  <c r="AB2152" i="12" s="1"/>
  <c r="S2755" i="12"/>
  <c r="T2755" i="12" s="1"/>
  <c r="AB2755" i="12" s="1"/>
  <c r="S1068" i="12"/>
  <c r="T1068" i="12" s="1"/>
  <c r="AB1068" i="12" s="1"/>
  <c r="S1320" i="12"/>
  <c r="T1320" i="12" s="1"/>
  <c r="AB1320" i="12" s="1"/>
  <c r="S1334" i="12"/>
  <c r="T1334" i="12" s="1"/>
  <c r="AB1334" i="12" s="1"/>
  <c r="S1410" i="12"/>
  <c r="T1410" i="12" s="1"/>
  <c r="AB1410" i="12" s="1"/>
  <c r="S1470" i="12"/>
  <c r="T1470" i="12" s="1"/>
  <c r="AB1470" i="12" s="1"/>
  <c r="AC1470" i="12" s="1"/>
  <c r="AD1470" i="12" s="1"/>
  <c r="S1556" i="12"/>
  <c r="T1556" i="12" s="1"/>
  <c r="AB1556" i="12" s="1"/>
  <c r="AC1556" i="12" s="1"/>
  <c r="AD1556" i="12" s="1"/>
  <c r="S1532" i="12"/>
  <c r="T1532" i="12" s="1"/>
  <c r="AB1532" i="12" s="1"/>
  <c r="S1461" i="12"/>
  <c r="T1461" i="12" s="1"/>
  <c r="AB1461" i="12" s="1"/>
  <c r="S1678" i="12"/>
  <c r="T1678" i="12" s="1"/>
  <c r="AB1678" i="12" s="1"/>
  <c r="S1806" i="12"/>
  <c r="T1806" i="12" s="1"/>
  <c r="AB1806" i="12" s="1"/>
  <c r="S1819" i="12"/>
  <c r="T1819" i="12" s="1"/>
  <c r="AB1819" i="12" s="1"/>
  <c r="S1908" i="12"/>
  <c r="T1908" i="12" s="1"/>
  <c r="AB1908" i="12" s="1"/>
  <c r="S1943" i="12"/>
  <c r="T1943" i="12" s="1"/>
  <c r="AB1943" i="12" s="1"/>
  <c r="S2156" i="12"/>
  <c r="T2156" i="12" s="1"/>
  <c r="AB2156" i="12" s="1"/>
  <c r="AC2156" i="12" s="1"/>
  <c r="AD2156" i="12" s="1"/>
  <c r="S3647" i="12"/>
  <c r="T3647" i="12" s="1"/>
  <c r="AB3647" i="12" s="1"/>
  <c r="S3007" i="12"/>
  <c r="T3007" i="12" s="1"/>
  <c r="AB3007" i="12" s="1"/>
  <c r="S2715" i="12"/>
  <c r="T2715" i="12" s="1"/>
  <c r="AB2715" i="12" s="1"/>
  <c r="S2379" i="12"/>
  <c r="T2379" i="12" s="1"/>
  <c r="AB2379" i="12" s="1"/>
  <c r="S2316" i="12"/>
  <c r="T2316" i="12" s="1"/>
  <c r="AB2316" i="12" s="1"/>
  <c r="S2243" i="12"/>
  <c r="T2243" i="12" s="1"/>
  <c r="AB2243" i="12" s="1"/>
  <c r="S2199" i="12"/>
  <c r="T2199" i="12" s="1"/>
  <c r="AB2199" i="12" s="1"/>
  <c r="AC2199" i="12" s="1"/>
  <c r="AD2199" i="12" s="1"/>
  <c r="S1992" i="12"/>
  <c r="T1992" i="12" s="1"/>
  <c r="AB1992" i="12" s="1"/>
  <c r="AC1992" i="12" s="1"/>
  <c r="AD1992" i="12" s="1"/>
  <c r="S1993" i="12"/>
  <c r="T1993" i="12" s="1"/>
  <c r="AB1993" i="12" s="1"/>
  <c r="S1977" i="12"/>
  <c r="T1977" i="12" s="1"/>
  <c r="AB1977" i="12" s="1"/>
  <c r="S2013" i="12"/>
  <c r="T2013" i="12" s="1"/>
  <c r="AB2013" i="12" s="1"/>
  <c r="S1765" i="12"/>
  <c r="T1765" i="12" s="1"/>
  <c r="AB1765" i="12" s="1"/>
  <c r="S1612" i="12"/>
  <c r="T1612" i="12" s="1"/>
  <c r="AB1612" i="12" s="1"/>
  <c r="S1781" i="12"/>
  <c r="T1781" i="12" s="1"/>
  <c r="AB1781" i="12" s="1"/>
  <c r="S1983" i="12"/>
  <c r="T1983" i="12" s="1"/>
  <c r="AB1983" i="12" s="1"/>
  <c r="S1792" i="12"/>
  <c r="T1792" i="12" s="1"/>
  <c r="AB1792" i="12" s="1"/>
  <c r="AC1792" i="12" s="1"/>
  <c r="AD1792" i="12" s="1"/>
  <c r="S1859" i="12"/>
  <c r="T1859" i="12" s="1"/>
  <c r="AB1859" i="12" s="1"/>
  <c r="S1727" i="12"/>
  <c r="T1727" i="12" s="1"/>
  <c r="AB1727" i="12" s="1"/>
  <c r="S1913" i="12"/>
  <c r="T1913" i="12" s="1"/>
  <c r="AB1913" i="12" s="1"/>
  <c r="S1710" i="12"/>
  <c r="T1710" i="12" s="1"/>
  <c r="AB1710" i="12" s="1"/>
  <c r="S1711" i="12"/>
  <c r="T1711" i="12" s="1"/>
  <c r="AB1711" i="12" s="1"/>
  <c r="S1644" i="12"/>
  <c r="T1644" i="12" s="1"/>
  <c r="AB1644" i="12" s="1"/>
  <c r="S1762" i="12"/>
  <c r="T1762" i="12" s="1"/>
  <c r="AB1762" i="12" s="1"/>
  <c r="S1606" i="12"/>
  <c r="T1606" i="12" s="1"/>
  <c r="AB1606" i="12" s="1"/>
  <c r="AC1606" i="12" s="1"/>
  <c r="AD1606" i="12" s="1"/>
  <c r="S1709" i="12"/>
  <c r="T1709" i="12" s="1"/>
  <c r="AB1709" i="12" s="1"/>
  <c r="S1803" i="12"/>
  <c r="T1803" i="12" s="1"/>
  <c r="AB1803" i="12" s="1"/>
  <c r="S1717" i="12"/>
  <c r="T1717" i="12" s="1"/>
  <c r="AB1717" i="12" s="1"/>
  <c r="S1616" i="12"/>
  <c r="T1616" i="12" s="1"/>
  <c r="AB1616" i="12" s="1"/>
  <c r="S1450" i="12"/>
  <c r="T1450" i="12" s="1"/>
  <c r="AB1450" i="12" s="1"/>
  <c r="S1594" i="12"/>
  <c r="T1594" i="12" s="1"/>
  <c r="AB1594" i="12" s="1"/>
  <c r="S1504" i="12"/>
  <c r="T1504" i="12" s="1"/>
  <c r="AB1504" i="12" s="1"/>
  <c r="S1580" i="12"/>
  <c r="T1580" i="12" s="1"/>
  <c r="AB1580" i="12" s="1"/>
  <c r="AC1580" i="12" s="1"/>
  <c r="AD1580" i="12" s="1"/>
  <c r="S1615" i="12"/>
  <c r="T1615" i="12" s="1"/>
  <c r="AB1615" i="12" s="1"/>
  <c r="S1533" i="12"/>
  <c r="T1533" i="12" s="1"/>
  <c r="AB1533" i="12" s="1"/>
  <c r="S1525" i="12"/>
  <c r="T1525" i="12" s="1"/>
  <c r="AB1525" i="12" s="1"/>
  <c r="S1457" i="12"/>
  <c r="T1457" i="12" s="1"/>
  <c r="AB1457" i="12" s="1"/>
  <c r="S1557" i="12"/>
  <c r="T1557" i="12" s="1"/>
  <c r="AB1557" i="12" s="1"/>
  <c r="S1449" i="12"/>
  <c r="T1449" i="12" s="1"/>
  <c r="AB1449" i="12" s="1"/>
  <c r="S1393" i="12"/>
  <c r="T1393" i="12" s="1"/>
  <c r="AB1393" i="12" s="1"/>
  <c r="AC1393" i="12" s="1"/>
  <c r="AD1393" i="12" s="1"/>
  <c r="S1232" i="12"/>
  <c r="T1232" i="12" s="1"/>
  <c r="AB1232" i="12" s="1"/>
  <c r="AC1232" i="12" s="1"/>
  <c r="AD1232" i="12" s="1"/>
  <c r="S1227" i="12"/>
  <c r="T1227" i="12" s="1"/>
  <c r="AB1227" i="12" s="1"/>
  <c r="S1473" i="12"/>
  <c r="T1473" i="12" s="1"/>
  <c r="AB1473" i="12" s="1"/>
  <c r="S1326" i="12"/>
  <c r="T1326" i="12" s="1"/>
  <c r="AB1326" i="12" s="1"/>
  <c r="S1383" i="12"/>
  <c r="T1383" i="12" s="1"/>
  <c r="AB1383" i="12" s="1"/>
  <c r="S1236" i="12"/>
  <c r="T1236" i="12" s="1"/>
  <c r="AB1236" i="12" s="1"/>
  <c r="S1480" i="12"/>
  <c r="T1480" i="12" s="1"/>
  <c r="AB1480" i="12" s="1"/>
  <c r="S1421" i="12"/>
  <c r="T1421" i="12" s="1"/>
  <c r="AB1421" i="12" s="1"/>
  <c r="S1380" i="12"/>
  <c r="T1380" i="12" s="1"/>
  <c r="AB1380" i="12" s="1"/>
  <c r="AC1380" i="12" s="1"/>
  <c r="AD1380" i="12" s="1"/>
  <c r="S1411" i="12"/>
  <c r="T1411" i="12" s="1"/>
  <c r="AB1411" i="12" s="1"/>
  <c r="S1024" i="12"/>
  <c r="T1024" i="12" s="1"/>
  <c r="AB1024" i="12" s="1"/>
  <c r="S1358" i="12"/>
  <c r="T1358" i="12" s="1"/>
  <c r="AB1358" i="12" s="1"/>
  <c r="S1129" i="12"/>
  <c r="T1129" i="12" s="1"/>
  <c r="AB1129" i="12" s="1"/>
  <c r="S1149" i="12"/>
  <c r="T1149" i="12" s="1"/>
  <c r="AB1149" i="12" s="1"/>
  <c r="S1343" i="12"/>
  <c r="T1343" i="12" s="1"/>
  <c r="AB1343" i="12" s="1"/>
  <c r="S951" i="12"/>
  <c r="T951" i="12" s="1"/>
  <c r="AB951" i="12" s="1"/>
  <c r="S1118" i="12"/>
  <c r="T1118" i="12" s="1"/>
  <c r="AB1118" i="12" s="1"/>
  <c r="AC1118" i="12" s="1"/>
  <c r="AD1118" i="12" s="1"/>
  <c r="S1238" i="12"/>
  <c r="T1238" i="12" s="1"/>
  <c r="AB1238" i="12" s="1"/>
  <c r="S959" i="12"/>
  <c r="T959" i="12" s="1"/>
  <c r="AB959" i="12" s="1"/>
  <c r="S1256" i="12"/>
  <c r="T1256" i="12" s="1"/>
  <c r="AB1256" i="12" s="1"/>
  <c r="S1060" i="12"/>
  <c r="T1060" i="12" s="1"/>
  <c r="AB1060" i="12" s="1"/>
  <c r="S1300" i="12"/>
  <c r="T1300" i="12" s="1"/>
  <c r="AB1300" i="12" s="1"/>
  <c r="S1385" i="12"/>
  <c r="T1385" i="12" s="1"/>
  <c r="AB1385" i="12" s="1"/>
  <c r="S943" i="12"/>
  <c r="T943" i="12" s="1"/>
  <c r="AB943" i="12" s="1"/>
  <c r="S922" i="12"/>
  <c r="T922" i="12" s="1"/>
  <c r="AB922" i="12" s="1"/>
  <c r="AC922" i="12" s="1"/>
  <c r="AD922" i="12" s="1"/>
  <c r="S1102" i="12"/>
  <c r="T1102" i="12" s="1"/>
  <c r="AB1102" i="12" s="1"/>
  <c r="S1056" i="12"/>
  <c r="T1056" i="12" s="1"/>
  <c r="AB1056" i="12" s="1"/>
  <c r="S1106" i="12"/>
  <c r="T1106" i="12" s="1"/>
  <c r="AB1106" i="12" s="1"/>
  <c r="S972" i="12"/>
  <c r="T972" i="12" s="1"/>
  <c r="AB972" i="12" s="1"/>
  <c r="S1087" i="12"/>
  <c r="T1087" i="12" s="1"/>
  <c r="AB1087" i="12" s="1"/>
  <c r="S1117" i="12"/>
  <c r="T1117" i="12" s="1"/>
  <c r="AB1117" i="12" s="1"/>
  <c r="S996" i="12"/>
  <c r="T996" i="12" s="1"/>
  <c r="AB996" i="12" s="1"/>
  <c r="AC996" i="12" s="1"/>
  <c r="AD996" i="12" s="1"/>
  <c r="S1035" i="12"/>
  <c r="T1035" i="12" s="1"/>
  <c r="AB1035" i="12" s="1"/>
  <c r="AC1035" i="12" s="1"/>
  <c r="AD1035" i="12" s="1"/>
  <c r="S1013" i="12"/>
  <c r="T1013" i="12" s="1"/>
  <c r="AB1013" i="12" s="1"/>
  <c r="S861" i="12"/>
  <c r="T861" i="12" s="1"/>
  <c r="AB861" i="12" s="1"/>
  <c r="S750" i="12"/>
  <c r="T750" i="12" s="1"/>
  <c r="AB750" i="12" s="1"/>
  <c r="S711" i="12"/>
  <c r="T711" i="12" s="1"/>
  <c r="AB711" i="12" s="1"/>
  <c r="S514" i="12"/>
  <c r="T514" i="12" s="1"/>
  <c r="AB514" i="12" s="1"/>
  <c r="S896" i="12"/>
  <c r="T896" i="12" s="1"/>
  <c r="AB896" i="12" s="1"/>
  <c r="S755" i="12"/>
  <c r="T755" i="12" s="1"/>
  <c r="AB755" i="12" s="1"/>
  <c r="S754" i="12"/>
  <c r="T754" i="12" s="1"/>
  <c r="AB754" i="12" s="1"/>
  <c r="AC754" i="12" s="1"/>
  <c r="AD754" i="12" s="1"/>
  <c r="S814" i="12"/>
  <c r="T814" i="12" s="1"/>
  <c r="AB814" i="12" s="1"/>
  <c r="S801" i="12"/>
  <c r="T801" i="12" s="1"/>
  <c r="AB801" i="12" s="1"/>
  <c r="S555" i="12"/>
  <c r="T555" i="12" s="1"/>
  <c r="AB555" i="12" s="1"/>
  <c r="S533" i="12"/>
  <c r="T533" i="12" s="1"/>
  <c r="AB533" i="12" s="1"/>
  <c r="S810" i="12"/>
  <c r="T810" i="12" s="1"/>
  <c r="AB810" i="12" s="1"/>
  <c r="S673" i="12"/>
  <c r="T673" i="12" s="1"/>
  <c r="AB673" i="12" s="1"/>
  <c r="S3074" i="12"/>
  <c r="T3074" i="12" s="1"/>
  <c r="AB3074" i="12" s="1"/>
  <c r="AC3074" i="12" s="1"/>
  <c r="AD3074" i="12" s="1"/>
  <c r="S2731" i="12"/>
  <c r="T2731" i="12" s="1"/>
  <c r="AB2731" i="12" s="1"/>
  <c r="AC2731" i="12" s="1"/>
  <c r="AD2731" i="12" s="1"/>
  <c r="S2282" i="12"/>
  <c r="T2282" i="12" s="1"/>
  <c r="AB2282" i="12" s="1"/>
  <c r="S2448" i="12"/>
  <c r="T2448" i="12" s="1"/>
  <c r="AB2448" i="12" s="1"/>
  <c r="S2252" i="12"/>
  <c r="T2252" i="12" s="1"/>
  <c r="AB2252" i="12" s="1"/>
  <c r="S2109" i="12"/>
  <c r="T2109" i="12" s="1"/>
  <c r="AB2109" i="12" s="1"/>
  <c r="S2136" i="12"/>
  <c r="T2136" i="12" s="1"/>
  <c r="AB2136" i="12" s="1"/>
  <c r="S2031" i="12"/>
  <c r="T2031" i="12" s="1"/>
  <c r="AB2031" i="12" s="1"/>
  <c r="S1988" i="12"/>
  <c r="T1988" i="12" s="1"/>
  <c r="AB1988" i="12" s="1"/>
  <c r="S1949" i="12"/>
  <c r="T1949" i="12" s="1"/>
  <c r="AB1949" i="12" s="1"/>
  <c r="AC1949" i="12" s="1"/>
  <c r="AD1949" i="12" s="1"/>
  <c r="S1878" i="12"/>
  <c r="T1878" i="12" s="1"/>
  <c r="AB1878" i="12" s="1"/>
  <c r="S1611" i="12"/>
  <c r="T1611" i="12" s="1"/>
  <c r="AB1611" i="12" s="1"/>
  <c r="S1763" i="12"/>
  <c r="T1763" i="12" s="1"/>
  <c r="AB1763" i="12" s="1"/>
  <c r="S1836" i="12"/>
  <c r="T1836" i="12" s="1"/>
  <c r="AB1836" i="12" s="1"/>
  <c r="S1886" i="12"/>
  <c r="T1886" i="12" s="1"/>
  <c r="AB1886" i="12" s="1"/>
  <c r="S1851" i="12"/>
  <c r="T1851" i="12" s="1"/>
  <c r="AB1851" i="12" s="1"/>
  <c r="S1779" i="12"/>
  <c r="T1779" i="12" s="1"/>
  <c r="AB1779" i="12" s="1"/>
  <c r="AC1779" i="12" s="1"/>
  <c r="AD1779" i="12" s="1"/>
  <c r="S1865" i="12"/>
  <c r="T1865" i="12" s="1"/>
  <c r="AB1865" i="12" s="1"/>
  <c r="AC1865" i="12" s="1"/>
  <c r="AD1865" i="12" s="1"/>
  <c r="S1805" i="12"/>
  <c r="T1805" i="12" s="1"/>
  <c r="AB1805" i="12" s="1"/>
  <c r="S1784" i="12"/>
  <c r="T1784" i="12" s="1"/>
  <c r="AB1784" i="12" s="1"/>
  <c r="S1786" i="12"/>
  <c r="T1786" i="12" s="1"/>
  <c r="AB1786" i="12" s="1"/>
  <c r="S1813" i="12"/>
  <c r="T1813" i="12" s="1"/>
  <c r="AB1813" i="12" s="1"/>
  <c r="S1824" i="12"/>
  <c r="T1824" i="12" s="1"/>
  <c r="AB1824" i="12" s="1"/>
  <c r="S1614" i="12"/>
  <c r="T1614" i="12" s="1"/>
  <c r="AB1614" i="12" s="1"/>
  <c r="S3038" i="12"/>
  <c r="T3038" i="12" s="1"/>
  <c r="AB3038" i="12" s="1"/>
  <c r="S2602" i="12"/>
  <c r="T2602" i="12" s="1"/>
  <c r="AB2602" i="12" s="1"/>
  <c r="S2516" i="12"/>
  <c r="T2516" i="12" s="1"/>
  <c r="AB2516" i="12" s="1"/>
  <c r="S2300" i="12"/>
  <c r="T2300" i="12" s="1"/>
  <c r="AB2300" i="12" s="1"/>
  <c r="S2188" i="12"/>
  <c r="T2188" i="12" s="1"/>
  <c r="AB2188" i="12" s="1"/>
  <c r="S2033" i="12"/>
  <c r="T2033" i="12" s="1"/>
  <c r="AB2033" i="12" s="1"/>
  <c r="S1982" i="12"/>
  <c r="T1982" i="12" s="1"/>
  <c r="AB1982" i="12" s="1"/>
  <c r="S1986" i="12"/>
  <c r="T1986" i="12" s="1"/>
  <c r="AB1986" i="12" s="1"/>
  <c r="S2049" i="12"/>
  <c r="T2049" i="12" s="1"/>
  <c r="AB2049" i="12" s="1"/>
  <c r="AC2049" i="12" s="1"/>
  <c r="AD2049" i="12" s="1"/>
  <c r="S1917" i="12"/>
  <c r="T1917" i="12" s="1"/>
  <c r="AB1917" i="12" s="1"/>
  <c r="AC1917" i="12" s="1"/>
  <c r="AD1917" i="12" s="1"/>
  <c r="S1742" i="12"/>
  <c r="T1742" i="12" s="1"/>
  <c r="AB1742" i="12" s="1"/>
  <c r="S1770" i="12"/>
  <c r="T1770" i="12" s="1"/>
  <c r="AB1770" i="12" s="1"/>
  <c r="S2052" i="12"/>
  <c r="T2052" i="12" s="1"/>
  <c r="AB2052" i="12" s="1"/>
  <c r="S1828" i="12"/>
  <c r="T1828" i="12" s="1"/>
  <c r="AB1828" i="12" s="1"/>
  <c r="S1759" i="12"/>
  <c r="T1759" i="12" s="1"/>
  <c r="AB1759" i="12" s="1"/>
  <c r="S1766" i="12"/>
  <c r="T1766" i="12" s="1"/>
  <c r="AB1766" i="12" s="1"/>
  <c r="S1674" i="12"/>
  <c r="T1674" i="12" s="1"/>
  <c r="AB1674" i="12" s="1"/>
  <c r="S1668" i="12"/>
  <c r="T1668" i="12" s="1"/>
  <c r="AB1668" i="12" s="1"/>
  <c r="AC1668" i="12" s="1"/>
  <c r="AD1668" i="12" s="1"/>
  <c r="S1743" i="12"/>
  <c r="T1743" i="12" s="1"/>
  <c r="AB1743" i="12" s="1"/>
  <c r="S1814" i="12"/>
  <c r="T1814" i="12" s="1"/>
  <c r="AB1814" i="12" s="1"/>
  <c r="S1804" i="12"/>
  <c r="T1804" i="12" s="1"/>
  <c r="AB1804" i="12" s="1"/>
  <c r="S1731" i="12"/>
  <c r="T1731" i="12" s="1"/>
  <c r="AB1731" i="12" s="1"/>
  <c r="S1632" i="12"/>
  <c r="T1632" i="12" s="1"/>
  <c r="AB1632" i="12" s="1"/>
  <c r="S1647" i="12"/>
  <c r="T1647" i="12" s="1"/>
  <c r="AB1647" i="12" s="1"/>
  <c r="S1513" i="12"/>
  <c r="T1513" i="12" s="1"/>
  <c r="AB1513" i="12" s="1"/>
  <c r="AC1513" i="12" s="1"/>
  <c r="AD1513" i="12" s="1"/>
  <c r="S1656" i="12"/>
  <c r="T1656" i="12" s="1"/>
  <c r="AB1656" i="12" s="1"/>
  <c r="AC1656" i="12" s="1"/>
  <c r="AD1656" i="12" s="1"/>
  <c r="S1696" i="12"/>
  <c r="T1696" i="12" s="1"/>
  <c r="AB1696" i="12" s="1"/>
  <c r="S1469" i="12"/>
  <c r="T1469" i="12" s="1"/>
  <c r="AB1469" i="12" s="1"/>
  <c r="S1700" i="12"/>
  <c r="T1700" i="12" s="1"/>
  <c r="AB1700" i="12" s="1"/>
  <c r="S1466" i="12"/>
  <c r="T1466" i="12" s="1"/>
  <c r="AB1466" i="12" s="1"/>
  <c r="S1524" i="12"/>
  <c r="T1524" i="12" s="1"/>
  <c r="AB1524" i="12" s="1"/>
  <c r="S1579" i="12"/>
  <c r="T1579" i="12" s="1"/>
  <c r="AB1579" i="12" s="1"/>
  <c r="S1637" i="12"/>
  <c r="T1637" i="12" s="1"/>
  <c r="AB1637" i="12" s="1"/>
  <c r="S1697" i="12"/>
  <c r="T1697" i="12" s="1"/>
  <c r="AB1697" i="12" s="1"/>
  <c r="AC1697" i="12" s="1"/>
  <c r="AD1697" i="12" s="1"/>
  <c r="S1427" i="12"/>
  <c r="T1427" i="12" s="1"/>
  <c r="AB1427" i="12" s="1"/>
  <c r="S1426" i="12"/>
  <c r="T1426" i="12" s="1"/>
  <c r="AB1426" i="12" s="1"/>
  <c r="S1335" i="12"/>
  <c r="T1335" i="12" s="1"/>
  <c r="AB1335" i="12" s="1"/>
  <c r="S1324" i="12"/>
  <c r="T1324" i="12" s="1"/>
  <c r="AB1324" i="12" s="1"/>
  <c r="S1333" i="12"/>
  <c r="T1333" i="12" s="1"/>
  <c r="AB1333" i="12" s="1"/>
  <c r="S1459" i="12"/>
  <c r="T1459" i="12" s="1"/>
  <c r="AB1459" i="12" s="1"/>
  <c r="S1477" i="12"/>
  <c r="T1477" i="12" s="1"/>
  <c r="AB1477" i="12" s="1"/>
  <c r="AC1477" i="12" s="1"/>
  <c r="AD1477" i="12" s="1"/>
  <c r="S1259" i="12"/>
  <c r="T1259" i="12" s="1"/>
  <c r="AB1259" i="12" s="1"/>
  <c r="AC1259" i="12" s="1"/>
  <c r="AD1259" i="12" s="1"/>
  <c r="S1428" i="12"/>
  <c r="T1428" i="12" s="1"/>
  <c r="AB1428" i="12" s="1"/>
  <c r="S1371" i="12"/>
  <c r="T1371" i="12" s="1"/>
  <c r="AB1371" i="12" s="1"/>
  <c r="S1306" i="12"/>
  <c r="T1306" i="12" s="1"/>
  <c r="AB1306" i="12" s="1"/>
  <c r="S1258" i="12"/>
  <c r="T1258" i="12" s="1"/>
  <c r="AB1258" i="12" s="1"/>
  <c r="S1337" i="12"/>
  <c r="T1337" i="12" s="1"/>
  <c r="AB1337" i="12" s="1"/>
  <c r="S1384" i="12"/>
  <c r="T1384" i="12" s="1"/>
  <c r="AB1384" i="12" s="1"/>
  <c r="S1166" i="12"/>
  <c r="T1166" i="12" s="1"/>
  <c r="AB1166" i="12" s="1"/>
  <c r="S1154" i="12"/>
  <c r="T1154" i="12" s="1"/>
  <c r="AB1154" i="12" s="1"/>
  <c r="AC1154" i="12" s="1"/>
  <c r="AD1154" i="12" s="1"/>
  <c r="S1062" i="12"/>
  <c r="T1062" i="12" s="1"/>
  <c r="AB1062" i="12" s="1"/>
  <c r="S1025" i="12"/>
  <c r="T1025" i="12" s="1"/>
  <c r="AB1025" i="12" s="1"/>
  <c r="S1053" i="12"/>
  <c r="T1053" i="12" s="1"/>
  <c r="AB1053" i="12" s="1"/>
  <c r="S1093" i="12"/>
  <c r="T1093" i="12" s="1"/>
  <c r="AB1093" i="12" s="1"/>
  <c r="S1433" i="12"/>
  <c r="T1433" i="12" s="1"/>
  <c r="AB1433" i="12" s="1"/>
  <c r="S1105" i="12"/>
  <c r="T1105" i="12" s="1"/>
  <c r="AB1105" i="12" s="1"/>
  <c r="S1409" i="12"/>
  <c r="T1409" i="12" s="1"/>
  <c r="AB1409" i="12" s="1"/>
  <c r="AC1409" i="12" s="1"/>
  <c r="AD1409" i="12" s="1"/>
  <c r="S1135" i="12"/>
  <c r="T1135" i="12" s="1"/>
  <c r="AB1135" i="12" s="1"/>
  <c r="AC1135" i="12" s="1"/>
  <c r="AD1135" i="12" s="1"/>
  <c r="S1065" i="12"/>
  <c r="T1065" i="12" s="1"/>
  <c r="AB1065" i="12" s="1"/>
  <c r="S1202" i="12"/>
  <c r="T1202" i="12" s="1"/>
  <c r="AB1202" i="12" s="1"/>
  <c r="S1130" i="12"/>
  <c r="T1130" i="12" s="1"/>
  <c r="AB1130" i="12" s="1"/>
  <c r="S1055" i="12"/>
  <c r="T1055" i="12" s="1"/>
  <c r="AB1055" i="12" s="1"/>
  <c r="S945" i="12"/>
  <c r="T945" i="12" s="1"/>
  <c r="AB945" i="12" s="1"/>
  <c r="S939" i="12"/>
  <c r="T939" i="12" s="1"/>
  <c r="AB939" i="12" s="1"/>
  <c r="S736" i="12"/>
  <c r="T736" i="12" s="1"/>
  <c r="AB736" i="12" s="1"/>
  <c r="S1002" i="12"/>
  <c r="T1002" i="12" s="1"/>
  <c r="AB1002" i="12" s="1"/>
  <c r="AC1002" i="12" s="1"/>
  <c r="AD1002" i="12" s="1"/>
  <c r="S1023" i="12"/>
  <c r="T1023" i="12" s="1"/>
  <c r="AB1023" i="12" s="1"/>
  <c r="S944" i="12"/>
  <c r="T944" i="12" s="1"/>
  <c r="AB944" i="12" s="1"/>
  <c r="S1115" i="12"/>
  <c r="T1115" i="12" s="1"/>
  <c r="AB1115" i="12" s="1"/>
  <c r="S792" i="12"/>
  <c r="T792" i="12" s="1"/>
  <c r="AB792" i="12" s="1"/>
  <c r="S1112" i="12"/>
  <c r="T1112" i="12" s="1"/>
  <c r="AB1112" i="12" s="1"/>
  <c r="S1226" i="12"/>
  <c r="T1226" i="12" s="1"/>
  <c r="AB1226" i="12" s="1"/>
  <c r="S948" i="12"/>
  <c r="T948" i="12" s="1"/>
  <c r="AB948" i="12" s="1"/>
  <c r="AC948" i="12" s="1"/>
  <c r="AD948" i="12" s="1"/>
  <c r="S915" i="12"/>
  <c r="T915" i="12" s="1"/>
  <c r="AB915" i="12" s="1"/>
  <c r="AC915" i="12" s="1"/>
  <c r="AD915" i="12" s="1"/>
  <c r="S905" i="12"/>
  <c r="T905" i="12" s="1"/>
  <c r="AB905" i="12" s="1"/>
  <c r="S882" i="12"/>
  <c r="T882" i="12" s="1"/>
  <c r="AB882" i="12" s="1"/>
  <c r="S937" i="12"/>
  <c r="T937" i="12" s="1"/>
  <c r="AB937" i="12" s="1"/>
  <c r="S753" i="12"/>
  <c r="T753" i="12" s="1"/>
  <c r="AB753" i="12" s="1"/>
  <c r="S1086" i="12"/>
  <c r="T1086" i="12" s="1"/>
  <c r="AB1086" i="12" s="1"/>
  <c r="S883" i="12"/>
  <c r="T883" i="12" s="1"/>
  <c r="AB883" i="12" s="1"/>
  <c r="S911" i="12"/>
  <c r="T911" i="12" s="1"/>
  <c r="AB911" i="12" s="1"/>
  <c r="S993" i="12"/>
  <c r="T993" i="12" s="1"/>
  <c r="AB993" i="12" s="1"/>
  <c r="S643" i="12"/>
  <c r="T643" i="12" s="1"/>
  <c r="AB643" i="12" s="1"/>
  <c r="S816" i="12"/>
  <c r="T816" i="12" s="1"/>
  <c r="AB816" i="12" s="1"/>
  <c r="S819" i="12"/>
  <c r="T819" i="12" s="1"/>
  <c r="AB819" i="12" s="1"/>
  <c r="S3071" i="12"/>
  <c r="T3071" i="12" s="1"/>
  <c r="AB3071" i="12" s="1"/>
  <c r="S2617" i="12"/>
  <c r="T2617" i="12" s="1"/>
  <c r="AB2617" i="12" s="1"/>
  <c r="S2435" i="12"/>
  <c r="T2435" i="12" s="1"/>
  <c r="AB2435" i="12" s="1"/>
  <c r="S2328" i="12"/>
  <c r="T2328" i="12" s="1"/>
  <c r="AB2328" i="12" s="1"/>
  <c r="AC2328" i="12" s="1"/>
  <c r="AD2328" i="12" s="1"/>
  <c r="S2213" i="12"/>
  <c r="T2213" i="12" s="1"/>
  <c r="AB2213" i="12" s="1"/>
  <c r="AC2213" i="12" s="1"/>
  <c r="AD2213" i="12" s="1"/>
  <c r="S2100" i="12"/>
  <c r="T2100" i="12" s="1"/>
  <c r="AB2100" i="12" s="1"/>
  <c r="S1976" i="12"/>
  <c r="T1976" i="12" s="1"/>
  <c r="AB1976" i="12" s="1"/>
  <c r="S1856" i="12"/>
  <c r="T1856" i="12" s="1"/>
  <c r="AB1856" i="12" s="1"/>
  <c r="S2039" i="12"/>
  <c r="T2039" i="12" s="1"/>
  <c r="AB2039" i="12" s="1"/>
  <c r="S1881" i="12"/>
  <c r="T1881" i="12" s="1"/>
  <c r="AB1881" i="12" s="1"/>
  <c r="S1669" i="12"/>
  <c r="T1669" i="12" s="1"/>
  <c r="AB1669" i="12" s="1"/>
  <c r="S2048" i="12"/>
  <c r="T2048" i="12" s="1"/>
  <c r="AB2048" i="12" s="1"/>
  <c r="S1855" i="12"/>
  <c r="T1855" i="12" s="1"/>
  <c r="AB1855" i="12" s="1"/>
  <c r="AC1855" i="12" s="1"/>
  <c r="AD1855" i="12" s="1"/>
  <c r="S1744" i="12"/>
  <c r="T1744" i="12" s="1"/>
  <c r="AB1744" i="12" s="1"/>
  <c r="S1890" i="12"/>
  <c r="T1890" i="12" s="1"/>
  <c r="AB1890" i="12" s="1"/>
  <c r="S1771" i="12"/>
  <c r="T1771" i="12" s="1"/>
  <c r="AB1771" i="12" s="1"/>
  <c r="S1754" i="12"/>
  <c r="T1754" i="12" s="1"/>
  <c r="AB1754" i="12" s="1"/>
  <c r="S1790" i="12"/>
  <c r="T1790" i="12" s="1"/>
  <c r="AB1790" i="12" s="1"/>
  <c r="S1787" i="12"/>
  <c r="T1787" i="12" s="1"/>
  <c r="AB1787" i="12" s="1"/>
  <c r="S1617" i="12"/>
  <c r="T1617" i="12" s="1"/>
  <c r="AB1617" i="12" s="1"/>
  <c r="AC1617" i="12" s="1"/>
  <c r="AD1617" i="12" s="1"/>
  <c r="S1677" i="12"/>
  <c r="T1677" i="12" s="1"/>
  <c r="AB1677" i="12" s="1"/>
  <c r="AC1677" i="12" s="1"/>
  <c r="AD1677" i="12" s="1"/>
  <c r="S1833" i="12"/>
  <c r="T1833" i="12" s="1"/>
  <c r="AB1833" i="12" s="1"/>
  <c r="S1734" i="12"/>
  <c r="T1734" i="12" s="1"/>
  <c r="AB1734" i="12" s="1"/>
  <c r="S1526" i="12"/>
  <c r="T1526" i="12" s="1"/>
  <c r="AB1526" i="12" s="1"/>
  <c r="S1662" i="12"/>
  <c r="T1662" i="12" s="1"/>
  <c r="AB1662" i="12" s="1"/>
  <c r="S1646" i="12"/>
  <c r="T1646" i="12" s="1"/>
  <c r="AB1646" i="12" s="1"/>
  <c r="S1631" i="12"/>
  <c r="T1631" i="12" s="1"/>
  <c r="AB1631" i="12" s="1"/>
  <c r="S1867" i="12"/>
  <c r="T1867" i="12" s="1"/>
  <c r="AB1867" i="12" s="1"/>
  <c r="S1613" i="12"/>
  <c r="T1613" i="12" s="1"/>
  <c r="AB1613" i="12" s="1"/>
  <c r="AC1613" i="12" s="1"/>
  <c r="AD1613" i="12" s="1"/>
  <c r="S1512" i="12"/>
  <c r="T1512" i="12" s="1"/>
  <c r="AB1512" i="12" s="1"/>
  <c r="S1654" i="12"/>
  <c r="T1654" i="12" s="1"/>
  <c r="AB1654" i="12" s="1"/>
  <c r="S1683" i="12"/>
  <c r="T1683" i="12" s="1"/>
  <c r="AB1683" i="12" s="1"/>
  <c r="S1577" i="12"/>
  <c r="T1577" i="12" s="1"/>
  <c r="AB1577" i="12" s="1"/>
  <c r="S1402" i="12"/>
  <c r="T1402" i="12" s="1"/>
  <c r="AB1402" i="12" s="1"/>
  <c r="S1567" i="12"/>
  <c r="T1567" i="12" s="1"/>
  <c r="AB1567" i="12" s="1"/>
  <c r="S1445" i="12"/>
  <c r="T1445" i="12" s="1"/>
  <c r="AB1445" i="12" s="1"/>
  <c r="AC1445" i="12" s="1"/>
  <c r="AD1445" i="12" s="1"/>
  <c r="S1562" i="12"/>
  <c r="T1562" i="12" s="1"/>
  <c r="AB1562" i="12" s="1"/>
  <c r="AC1562" i="12" s="1"/>
  <c r="AD1562" i="12" s="1"/>
  <c r="S1265" i="12"/>
  <c r="T1265" i="12" s="1"/>
  <c r="AB1265" i="12" s="1"/>
  <c r="S1496" i="12"/>
  <c r="T1496" i="12" s="1"/>
  <c r="AB1496" i="12" s="1"/>
  <c r="S1291" i="12"/>
  <c r="T1291" i="12" s="1"/>
  <c r="AB1291" i="12" s="1"/>
  <c r="S1270" i="12"/>
  <c r="T1270" i="12" s="1"/>
  <c r="AB1270" i="12" s="1"/>
  <c r="S1331" i="12"/>
  <c r="T1331" i="12" s="1"/>
  <c r="AB1331" i="12" s="1"/>
  <c r="S1401" i="12"/>
  <c r="T1401" i="12" s="1"/>
  <c r="AB1401" i="12" s="1"/>
  <c r="S1464" i="12"/>
  <c r="T1464" i="12" s="1"/>
  <c r="AB1464" i="12" s="1"/>
  <c r="S1280" i="12"/>
  <c r="T1280" i="12" s="1"/>
  <c r="AB1280" i="12" s="1"/>
  <c r="AC1280" i="12" s="1"/>
  <c r="AD1280" i="12" s="1"/>
  <c r="S1400" i="12"/>
  <c r="T1400" i="12" s="1"/>
  <c r="AB1400" i="12" s="1"/>
  <c r="S1344" i="12"/>
  <c r="T1344" i="12" s="1"/>
  <c r="AB1344" i="12" s="1"/>
  <c r="S1362" i="12"/>
  <c r="T1362" i="12" s="1"/>
  <c r="AB1362" i="12" s="1"/>
  <c r="S1301" i="12"/>
  <c r="T1301" i="12" s="1"/>
  <c r="AB1301" i="12" s="1"/>
  <c r="S1262" i="12"/>
  <c r="T1262" i="12" s="1"/>
  <c r="AB1262" i="12" s="1"/>
  <c r="S1234" i="12"/>
  <c r="T1234" i="12" s="1"/>
  <c r="AB1234" i="12" s="1"/>
  <c r="S1081" i="12"/>
  <c r="T1081" i="12" s="1"/>
  <c r="AB1081" i="12" s="1"/>
  <c r="AC1081" i="12" s="1"/>
  <c r="AD1081" i="12" s="1"/>
  <c r="S1338" i="12"/>
  <c r="T1338" i="12" s="1"/>
  <c r="AB1338" i="12" s="1"/>
  <c r="AC1338" i="12" s="1"/>
  <c r="AD1338" i="12" s="1"/>
  <c r="S960" i="12"/>
  <c r="T960" i="12" s="1"/>
  <c r="AB960" i="12" s="1"/>
  <c r="S1275" i="12"/>
  <c r="T1275" i="12" s="1"/>
  <c r="AB1275" i="12" s="1"/>
  <c r="S1213" i="12"/>
  <c r="T1213" i="12" s="1"/>
  <c r="AB1213" i="12" s="1"/>
  <c r="S1264" i="12"/>
  <c r="T1264" i="12" s="1"/>
  <c r="AB1264" i="12" s="1"/>
  <c r="S1156" i="12"/>
  <c r="T1156" i="12" s="1"/>
  <c r="AB1156" i="12" s="1"/>
  <c r="S1318" i="12"/>
  <c r="T1318" i="12" s="1"/>
  <c r="AB1318" i="12" s="1"/>
  <c r="S1052" i="12"/>
  <c r="T1052" i="12" s="1"/>
  <c r="AB1052" i="12" s="1"/>
  <c r="S1379" i="12"/>
  <c r="T1379" i="12" s="1"/>
  <c r="AB1379" i="12" s="1"/>
  <c r="AC1379" i="12" s="1"/>
  <c r="AD1379" i="12" s="1"/>
  <c r="S986" i="12"/>
  <c r="T986" i="12" s="1"/>
  <c r="AB986" i="12" s="1"/>
  <c r="S984" i="12"/>
  <c r="T984" i="12" s="1"/>
  <c r="AB984" i="12" s="1"/>
  <c r="S825" i="12"/>
  <c r="T825" i="12" s="1"/>
  <c r="AB825" i="12" s="1"/>
  <c r="S806" i="12"/>
  <c r="T806" i="12" s="1"/>
  <c r="AB806" i="12" s="1"/>
  <c r="S1181" i="12"/>
  <c r="T1181" i="12" s="1"/>
  <c r="AB1181" i="12" s="1"/>
  <c r="S756" i="12"/>
  <c r="T756" i="12" s="1"/>
  <c r="AB756" i="12" s="1"/>
  <c r="S966" i="12"/>
  <c r="T966" i="12" s="1"/>
  <c r="AB966" i="12" s="1"/>
  <c r="AC966" i="12" s="1"/>
  <c r="AD966" i="12" s="1"/>
  <c r="S870" i="12"/>
  <c r="T870" i="12" s="1"/>
  <c r="AB870" i="12" s="1"/>
  <c r="AC870" i="12" s="1"/>
  <c r="AD870" i="12" s="1"/>
  <c r="S780" i="12"/>
  <c r="T780" i="12" s="1"/>
  <c r="AB780" i="12" s="1"/>
  <c r="S838" i="12"/>
  <c r="T838" i="12" s="1"/>
  <c r="AB838" i="12" s="1"/>
  <c r="S1012" i="12"/>
  <c r="T1012" i="12" s="1"/>
  <c r="AB1012" i="12" s="1"/>
  <c r="S758" i="12"/>
  <c r="T758" i="12" s="1"/>
  <c r="AB758" i="12" s="1"/>
  <c r="S795" i="12"/>
  <c r="T795" i="12" s="1"/>
  <c r="AB795" i="12" s="1"/>
  <c r="S916" i="12"/>
  <c r="T916" i="12" s="1"/>
  <c r="AB916" i="12" s="1"/>
  <c r="S760" i="12"/>
  <c r="T760" i="12" s="1"/>
  <c r="AB760" i="12" s="1"/>
  <c r="S1103" i="12"/>
  <c r="T1103" i="12" s="1"/>
  <c r="AB1103" i="12" s="1"/>
  <c r="AC1103" i="12" s="1"/>
  <c r="AD1103" i="12" s="1"/>
  <c r="S584" i="12"/>
  <c r="T584" i="12" s="1"/>
  <c r="AB584" i="12" s="1"/>
  <c r="S835" i="12"/>
  <c r="T835" i="12" s="1"/>
  <c r="AB835" i="12" s="1"/>
  <c r="S822" i="12"/>
  <c r="T822" i="12" s="1"/>
  <c r="AB822" i="12" s="1"/>
  <c r="S773" i="12"/>
  <c r="T773" i="12" s="1"/>
  <c r="AB773" i="12" s="1"/>
  <c r="S841" i="12"/>
  <c r="T841" i="12" s="1"/>
  <c r="AB841" i="12" s="1"/>
  <c r="S727" i="12"/>
  <c r="T727" i="12" s="1"/>
  <c r="AB727" i="12" s="1"/>
  <c r="S638" i="12"/>
  <c r="T638" i="12" s="1"/>
  <c r="AB638" i="12" s="1"/>
  <c r="AC638" i="12" s="1"/>
  <c r="AD638" i="12" s="1"/>
  <c r="S731" i="12"/>
  <c r="T731" i="12" s="1"/>
  <c r="AB731" i="12" s="1"/>
  <c r="AC731" i="12" s="1"/>
  <c r="AD731" i="12" s="1"/>
  <c r="S2946" i="12"/>
  <c r="T2946" i="12" s="1"/>
  <c r="AB2946" i="12" s="1"/>
  <c r="S2562" i="12"/>
  <c r="T2562" i="12" s="1"/>
  <c r="AB2562" i="12" s="1"/>
  <c r="S2345" i="12"/>
  <c r="T2345" i="12" s="1"/>
  <c r="AB2345" i="12" s="1"/>
  <c r="S1970" i="12"/>
  <c r="T1970" i="12" s="1"/>
  <c r="AB1970" i="12" s="1"/>
  <c r="S2155" i="12"/>
  <c r="T2155" i="12" s="1"/>
  <c r="AB2155" i="12" s="1"/>
  <c r="S2090" i="12"/>
  <c r="T2090" i="12" s="1"/>
  <c r="AB2090" i="12" s="1"/>
  <c r="S2083" i="12"/>
  <c r="T2083" i="12" s="1"/>
  <c r="AB2083" i="12" s="1"/>
  <c r="S1877" i="12"/>
  <c r="T1877" i="12" s="1"/>
  <c r="AB1877" i="12" s="1"/>
  <c r="AC1877" i="12" s="1"/>
  <c r="AD1877" i="12" s="1"/>
  <c r="S1940" i="12"/>
  <c r="T1940" i="12" s="1"/>
  <c r="AB1940" i="12" s="1"/>
  <c r="S1864" i="12"/>
  <c r="T1864" i="12" s="1"/>
  <c r="AB1864" i="12" s="1"/>
  <c r="S1850" i="12"/>
  <c r="T1850" i="12" s="1"/>
  <c r="AB1850" i="12" s="1"/>
  <c r="S1780" i="12"/>
  <c r="T1780" i="12" s="1"/>
  <c r="AB1780" i="12" s="1"/>
  <c r="S1902" i="12"/>
  <c r="T1902" i="12" s="1"/>
  <c r="AB1902" i="12" s="1"/>
  <c r="S1659" i="12"/>
  <c r="T1659" i="12" s="1"/>
  <c r="AB1659" i="12" s="1"/>
  <c r="S1909" i="12"/>
  <c r="T1909" i="12" s="1"/>
  <c r="AB1909" i="12" s="1"/>
  <c r="S1843" i="12"/>
  <c r="T1843" i="12" s="1"/>
  <c r="AB1843" i="12" s="1"/>
  <c r="AC1843" i="12" s="1"/>
  <c r="AD1843" i="12" s="1"/>
  <c r="S1764" i="12"/>
  <c r="T1764" i="12" s="1"/>
  <c r="AB1764" i="12" s="1"/>
  <c r="S1633" i="12"/>
  <c r="T1633" i="12" s="1"/>
  <c r="AB1633" i="12" s="1"/>
  <c r="S1795" i="12"/>
  <c r="T1795" i="12" s="1"/>
  <c r="AB1795" i="12" s="1"/>
  <c r="S1693" i="12"/>
  <c r="T1693" i="12" s="1"/>
  <c r="AB1693" i="12" s="1"/>
  <c r="S1698" i="12"/>
  <c r="T1698" i="12" s="1"/>
  <c r="AB1698" i="12" s="1"/>
  <c r="S1718" i="12"/>
  <c r="T1718" i="12" s="1"/>
  <c r="AB1718" i="12" s="1"/>
  <c r="S1897" i="12"/>
  <c r="T1897" i="12" s="1"/>
  <c r="AB1897" i="12" s="1"/>
  <c r="S1435" i="12"/>
  <c r="T1435" i="12" s="1"/>
  <c r="AB1435" i="12" s="1"/>
  <c r="AC1435" i="12" s="1"/>
  <c r="AD1435" i="12" s="1"/>
  <c r="S1415" i="12"/>
  <c r="T1415" i="12" s="1"/>
  <c r="AB1415" i="12" s="1"/>
  <c r="S1739" i="12"/>
  <c r="T1739" i="12" s="1"/>
  <c r="AB1739" i="12" s="1"/>
  <c r="S1447" i="12"/>
  <c r="T1447" i="12" s="1"/>
  <c r="AB1447" i="12" s="1"/>
  <c r="S1645" i="12"/>
  <c r="T1645" i="12" s="1"/>
  <c r="AB1645" i="12" s="1"/>
  <c r="S1590" i="12"/>
  <c r="T1590" i="12" s="1"/>
  <c r="AB1590" i="12" s="1"/>
  <c r="S1434" i="12"/>
  <c r="T1434" i="12" s="1"/>
  <c r="AB1434" i="12" s="1"/>
  <c r="S1538" i="12"/>
  <c r="T1538" i="12" s="1"/>
  <c r="AB1538" i="12" s="1"/>
  <c r="AC1538" i="12" s="1"/>
  <c r="AD1538" i="12" s="1"/>
  <c r="S1444" i="12"/>
  <c r="T1444" i="12" s="1"/>
  <c r="AB1444" i="12" s="1"/>
  <c r="AC1444" i="12" s="1"/>
  <c r="AD1444" i="12" s="1"/>
  <c r="S1456" i="12"/>
  <c r="T1456" i="12" s="1"/>
  <c r="AB1456" i="12" s="1"/>
  <c r="S1809" i="12"/>
  <c r="T1809" i="12" s="1"/>
  <c r="AB1809" i="12" s="1"/>
  <c r="S1510" i="12"/>
  <c r="T1510" i="12" s="1"/>
  <c r="AB1510" i="12" s="1"/>
  <c r="S1436" i="12"/>
  <c r="T1436" i="12" s="1"/>
  <c r="AB1436" i="12" s="1"/>
  <c r="S1453" i="12"/>
  <c r="T1453" i="12" s="1"/>
  <c r="AB1453" i="12" s="1"/>
  <c r="S1498" i="12"/>
  <c r="T1498" i="12" s="1"/>
  <c r="AB1498" i="12" s="1"/>
  <c r="S1282" i="12"/>
  <c r="T1282" i="12" s="1"/>
  <c r="AB1282" i="12" s="1"/>
  <c r="S1317" i="12"/>
  <c r="T1317" i="12" s="1"/>
  <c r="AB1317" i="12" s="1"/>
  <c r="AC1317" i="12" s="1"/>
  <c r="AD1317" i="12" s="1"/>
  <c r="S1563" i="12"/>
  <c r="T1563" i="12" s="1"/>
  <c r="AB1563" i="12" s="1"/>
  <c r="S1310" i="12"/>
  <c r="T1310" i="12" s="1"/>
  <c r="AB1310" i="12" s="1"/>
  <c r="S1229" i="12"/>
  <c r="T1229" i="12" s="1"/>
  <c r="AB1229" i="12" s="1"/>
  <c r="S1349" i="12"/>
  <c r="T1349" i="12" s="1"/>
  <c r="AB1349" i="12" s="1"/>
  <c r="S1098" i="12"/>
  <c r="T1098" i="12" s="1"/>
  <c r="AB1098" i="12" s="1"/>
  <c r="S1528" i="12"/>
  <c r="T1528" i="12" s="1"/>
  <c r="AB1528" i="12" s="1"/>
  <c r="S1281" i="12"/>
  <c r="T1281" i="12" s="1"/>
  <c r="AB1281" i="12" s="1"/>
  <c r="S1248" i="12"/>
  <c r="T1248" i="12" s="1"/>
  <c r="AB1248" i="12" s="1"/>
  <c r="AC1248" i="12" s="1"/>
  <c r="AD1248" i="12" s="1"/>
  <c r="S1351" i="12"/>
  <c r="T1351" i="12" s="1"/>
  <c r="AB1351" i="12" s="1"/>
  <c r="S1176" i="12"/>
  <c r="T1176" i="12" s="1"/>
  <c r="AB1176" i="12" s="1"/>
  <c r="S1285" i="12"/>
  <c r="T1285" i="12" s="1"/>
  <c r="AB1285" i="12" s="1"/>
  <c r="S1205" i="12"/>
  <c r="T1205" i="12" s="1"/>
  <c r="AB1205" i="12" s="1"/>
  <c r="S1360" i="12"/>
  <c r="T1360" i="12" s="1"/>
  <c r="AB1360" i="12" s="1"/>
  <c r="S1133" i="12"/>
  <c r="T1133" i="12" s="1"/>
  <c r="AB1133" i="12" s="1"/>
  <c r="S1045" i="12"/>
  <c r="T1045" i="12" s="1"/>
  <c r="AB1045" i="12" s="1"/>
  <c r="S1077" i="12"/>
  <c r="T1077" i="12" s="1"/>
  <c r="AB1077" i="12" s="1"/>
  <c r="AC1077" i="12" s="1"/>
  <c r="AD1077" i="12" s="1"/>
  <c r="S1221" i="12"/>
  <c r="T1221" i="12" s="1"/>
  <c r="AB1221" i="12" s="1"/>
  <c r="S2779" i="12"/>
  <c r="T2779" i="12" s="1"/>
  <c r="AB2779" i="12" s="1"/>
  <c r="S2633" i="12"/>
  <c r="T2633" i="12" s="1"/>
  <c r="AB2633" i="12" s="1"/>
  <c r="S2239" i="12"/>
  <c r="T2239" i="12" s="1"/>
  <c r="AB2239" i="12" s="1"/>
  <c r="S2296" i="12"/>
  <c r="T2296" i="12" s="1"/>
  <c r="AB2296" i="12" s="1"/>
  <c r="S2111" i="12"/>
  <c r="T2111" i="12" s="1"/>
  <c r="AB2111" i="12" s="1"/>
  <c r="S1924" i="12"/>
  <c r="T1924" i="12" s="1"/>
  <c r="AB1924" i="12" s="1"/>
  <c r="AC1924" i="12" s="1"/>
  <c r="AD1924" i="12" s="1"/>
  <c r="S2158" i="12"/>
  <c r="T2158" i="12" s="1"/>
  <c r="AB2158" i="12" s="1"/>
  <c r="AC2158" i="12" s="1"/>
  <c r="AD2158" i="12" s="1"/>
  <c r="S2010" i="12"/>
  <c r="T2010" i="12" s="1"/>
  <c r="AB2010" i="12" s="1"/>
  <c r="S2032" i="12"/>
  <c r="T2032" i="12" s="1"/>
  <c r="AB2032" i="12" s="1"/>
  <c r="S1919" i="12"/>
  <c r="T1919" i="12" s="1"/>
  <c r="AB1919" i="12" s="1"/>
  <c r="S1862" i="12"/>
  <c r="T1862" i="12" s="1"/>
  <c r="AB1862" i="12" s="1"/>
  <c r="S1800" i="12"/>
  <c r="T1800" i="12" s="1"/>
  <c r="AB1800" i="12" s="1"/>
  <c r="S1883" i="12"/>
  <c r="T1883" i="12" s="1"/>
  <c r="AB1883" i="12" s="1"/>
  <c r="S1620" i="12"/>
  <c r="T1620" i="12" s="1"/>
  <c r="AB1620" i="12" s="1"/>
  <c r="S1751" i="12"/>
  <c r="T1751" i="12" s="1"/>
  <c r="AB1751" i="12" s="1"/>
  <c r="AC1751" i="12" s="1"/>
  <c r="AD1751" i="12" s="1"/>
  <c r="S1888" i="12"/>
  <c r="T1888" i="12" s="1"/>
  <c r="AB1888" i="12" s="1"/>
  <c r="S1832" i="12"/>
  <c r="T1832" i="12" s="1"/>
  <c r="AB1832" i="12" s="1"/>
  <c r="S1661" i="12"/>
  <c r="T1661" i="12" s="1"/>
  <c r="AB1661" i="12" s="1"/>
  <c r="S1723" i="12"/>
  <c r="T1723" i="12" s="1"/>
  <c r="AB1723" i="12" s="1"/>
  <c r="S1694" i="12"/>
  <c r="T1694" i="12" s="1"/>
  <c r="AB1694" i="12" s="1"/>
  <c r="S1713" i="12"/>
  <c r="T1713" i="12" s="1"/>
  <c r="AB1713" i="12" s="1"/>
  <c r="S1630" i="12"/>
  <c r="T1630" i="12" s="1"/>
  <c r="AB1630" i="12" s="1"/>
  <c r="AC1630" i="12" s="1"/>
  <c r="AD1630" i="12" s="1"/>
  <c r="S1679" i="12"/>
  <c r="T1679" i="12" s="1"/>
  <c r="AB1679" i="12" s="1"/>
  <c r="AC1679" i="12" s="1"/>
  <c r="AD1679" i="12" s="1"/>
  <c r="S1722" i="12"/>
  <c r="T1722" i="12" s="1"/>
  <c r="AB1722" i="12" s="1"/>
  <c r="S1582" i="12"/>
  <c r="T1582" i="12" s="1"/>
  <c r="AB1582" i="12" s="1"/>
  <c r="S1443" i="12"/>
  <c r="T1443" i="12" s="1"/>
  <c r="AB1443" i="12" s="1"/>
  <c r="S1476" i="12"/>
  <c r="T1476" i="12" s="1"/>
  <c r="AB1476" i="12" s="1"/>
  <c r="S1655" i="12"/>
  <c r="T1655" i="12" s="1"/>
  <c r="AB1655" i="12" s="1"/>
  <c r="S1487" i="12"/>
  <c r="T1487" i="12" s="1"/>
  <c r="AB1487" i="12" s="1"/>
  <c r="S1585" i="12"/>
  <c r="T1585" i="12" s="1"/>
  <c r="AB1585" i="12" s="1"/>
  <c r="S1572" i="12"/>
  <c r="T1572" i="12" s="1"/>
  <c r="AB1572" i="12" s="1"/>
  <c r="AC1572" i="12" s="1"/>
  <c r="AD1572" i="12" s="1"/>
  <c r="S1596" i="12"/>
  <c r="T1596" i="12" s="1"/>
  <c r="AB1596" i="12" s="1"/>
  <c r="S1811" i="12"/>
  <c r="T1811" i="12" s="1"/>
  <c r="AB1811" i="12" s="1"/>
  <c r="S1643" i="12"/>
  <c r="T1643" i="12" s="1"/>
  <c r="AB1643" i="12" s="1"/>
  <c r="S1485" i="12"/>
  <c r="T1485" i="12" s="1"/>
  <c r="AB1485" i="12" s="1"/>
  <c r="S1584" i="12"/>
  <c r="T1584" i="12" s="1"/>
  <c r="AB1584" i="12" s="1"/>
  <c r="S1387" i="12"/>
  <c r="T1387" i="12" s="1"/>
  <c r="AB1387" i="12" s="1"/>
  <c r="S1609" i="12"/>
  <c r="T1609" i="12" s="1"/>
  <c r="AB1609" i="12" s="1"/>
  <c r="AC1609" i="12" s="1"/>
  <c r="AD1609" i="12" s="1"/>
  <c r="S1330" i="12"/>
  <c r="T1330" i="12" s="1"/>
  <c r="AB1330" i="12" s="1"/>
  <c r="AC1330" i="12" s="1"/>
  <c r="AD1330" i="12" s="1"/>
  <c r="S1274" i="12"/>
  <c r="T1274" i="12" s="1"/>
  <c r="AB1274" i="12" s="1"/>
  <c r="S1440" i="12"/>
  <c r="T1440" i="12" s="1"/>
  <c r="AB1440" i="12" s="1"/>
  <c r="S1128" i="12"/>
  <c r="T1128" i="12" s="1"/>
  <c r="AB1128" i="12" s="1"/>
  <c r="S1506" i="12"/>
  <c r="T1506" i="12" s="1"/>
  <c r="AB1506" i="12" s="1"/>
  <c r="S1294" i="12"/>
  <c r="T1294" i="12" s="1"/>
  <c r="AB1294" i="12" s="1"/>
  <c r="S1269" i="12"/>
  <c r="T1269" i="12" s="1"/>
  <c r="AB1269" i="12" s="1"/>
  <c r="S1509" i="12"/>
  <c r="T1509" i="12" s="1"/>
  <c r="AB1509" i="12" s="1"/>
  <c r="S1544" i="12"/>
  <c r="T1544" i="12" s="1"/>
  <c r="AB1544" i="12" s="1"/>
  <c r="AC1544" i="12" s="1"/>
  <c r="AD1544" i="12" s="1"/>
  <c r="S1403" i="12"/>
  <c r="T1403" i="12" s="1"/>
  <c r="AB1403" i="12" s="1"/>
  <c r="S1373" i="12"/>
  <c r="T1373" i="12" s="1"/>
  <c r="AB1373" i="12" s="1"/>
  <c r="S1008" i="12"/>
  <c r="T1008" i="12" s="1"/>
  <c r="AB1008" i="12" s="1"/>
  <c r="S1061" i="12"/>
  <c r="T1061" i="12" s="1"/>
  <c r="AB1061" i="12" s="1"/>
  <c r="S1278" i="12"/>
  <c r="T1278" i="12" s="1"/>
  <c r="AB1278" i="12" s="1"/>
  <c r="S1284" i="12"/>
  <c r="T1284" i="12" s="1"/>
  <c r="AB1284" i="12" s="1"/>
  <c r="S1150" i="12"/>
  <c r="T1150" i="12" s="1"/>
  <c r="AB1150" i="12" s="1"/>
  <c r="AC1150" i="12" s="1"/>
  <c r="AD1150" i="12" s="1"/>
  <c r="S1288" i="12"/>
  <c r="T1288" i="12" s="1"/>
  <c r="AB1288" i="12" s="1"/>
  <c r="AC1288" i="12" s="1"/>
  <c r="AD1288" i="12" s="1"/>
  <c r="S2869" i="12"/>
  <c r="T2869" i="12" s="1"/>
  <c r="AB2869" i="12" s="1"/>
  <c r="S2598" i="12"/>
  <c r="T2598" i="12" s="1"/>
  <c r="AB2598" i="12" s="1"/>
  <c r="S2349" i="12"/>
  <c r="T2349" i="12" s="1"/>
  <c r="AB2349" i="12" s="1"/>
  <c r="S2091" i="12"/>
  <c r="T2091" i="12" s="1"/>
  <c r="AB2091" i="12" s="1"/>
  <c r="S2169" i="12"/>
  <c r="T2169" i="12" s="1"/>
  <c r="AB2169" i="12" s="1"/>
  <c r="S1979" i="12"/>
  <c r="T1979" i="12" s="1"/>
  <c r="AB1979" i="12" s="1"/>
  <c r="S1946" i="12"/>
  <c r="T1946" i="12" s="1"/>
  <c r="AB1946" i="12" s="1"/>
  <c r="S1921" i="12"/>
  <c r="T1921" i="12" s="1"/>
  <c r="AB1921" i="12" s="1"/>
  <c r="AC1921" i="12" s="1"/>
  <c r="AD1921" i="12" s="1"/>
  <c r="S1998" i="12"/>
  <c r="T1998" i="12" s="1"/>
  <c r="AB1998" i="12" s="1"/>
  <c r="S1830" i="12"/>
  <c r="T1830" i="12" s="1"/>
  <c r="AB1830" i="12" s="1"/>
  <c r="S1858" i="12"/>
  <c r="T1858" i="12" s="1"/>
  <c r="AB1858" i="12" s="1"/>
  <c r="S1821" i="12"/>
  <c r="T1821" i="12" s="1"/>
  <c r="AB1821" i="12" s="1"/>
  <c r="S1782" i="12"/>
  <c r="T1782" i="12" s="1"/>
  <c r="AB1782" i="12" s="1"/>
  <c r="S1963" i="12"/>
  <c r="T1963" i="12" s="1"/>
  <c r="AB1963" i="12" s="1"/>
  <c r="S1735" i="12"/>
  <c r="T1735" i="12" s="1"/>
  <c r="AB1735" i="12" s="1"/>
  <c r="AC1735" i="12" s="1"/>
  <c r="AD1735" i="12" s="1"/>
  <c r="S1845" i="12"/>
  <c r="T1845" i="12" s="1"/>
  <c r="AB1845" i="12" s="1"/>
  <c r="AC1845" i="12" s="1"/>
  <c r="AD1845" i="12" s="1"/>
  <c r="S1838" i="12"/>
  <c r="T1838" i="12" s="1"/>
  <c r="AB1838" i="12" s="1"/>
  <c r="S1872" i="12"/>
  <c r="T1872" i="12" s="1"/>
  <c r="AB1872" i="12" s="1"/>
  <c r="S1676" i="12"/>
  <c r="T1676" i="12" s="1"/>
  <c r="AB1676" i="12" s="1"/>
  <c r="S1933" i="12"/>
  <c r="T1933" i="12" s="1"/>
  <c r="AB1933" i="12" s="1"/>
  <c r="S1793" i="12"/>
  <c r="T1793" i="12" s="1"/>
  <c r="AB1793" i="12" s="1"/>
  <c r="S1752" i="12"/>
  <c r="T1752" i="12" s="1"/>
  <c r="AB1752" i="12" s="1"/>
  <c r="S1835" i="12"/>
  <c r="T1835" i="12" s="1"/>
  <c r="AB1835" i="12" s="1"/>
  <c r="S1672" i="12"/>
  <c r="T1672" i="12" s="1"/>
  <c r="AB1672" i="12" s="1"/>
  <c r="AC1672" i="12" s="1"/>
  <c r="AD1672" i="12" s="1"/>
  <c r="S1414" i="12"/>
  <c r="T1414" i="12" s="1"/>
  <c r="AB1414" i="12" s="1"/>
  <c r="S1599" i="12"/>
  <c r="T1599" i="12" s="1"/>
  <c r="AB1599" i="12" s="1"/>
  <c r="S1576" i="12"/>
  <c r="T1576" i="12" s="1"/>
  <c r="AB1576" i="12" s="1"/>
  <c r="S1624" i="12"/>
  <c r="T1624" i="12" s="1"/>
  <c r="AB1624" i="12" s="1"/>
  <c r="S1640" i="12"/>
  <c r="T1640" i="12" s="1"/>
  <c r="AB1640" i="12" s="1"/>
  <c r="S1603" i="12"/>
  <c r="T1603" i="12" s="1"/>
  <c r="AB1603" i="12" s="1"/>
  <c r="S1502" i="12"/>
  <c r="T1502" i="12" s="1"/>
  <c r="AB1502" i="12" s="1"/>
  <c r="AC1502" i="12" s="1"/>
  <c r="AD1502" i="12" s="1"/>
  <c r="S1417" i="12"/>
  <c r="T1417" i="12" s="1"/>
  <c r="AB1417" i="12" s="1"/>
  <c r="AC1417" i="12" s="1"/>
  <c r="AD1417" i="12" s="1"/>
  <c r="S1707" i="12"/>
  <c r="T1707" i="12" s="1"/>
  <c r="AB1707" i="12" s="1"/>
  <c r="S1605" i="12"/>
  <c r="T1605" i="12" s="1"/>
  <c r="AB1605" i="12" s="1"/>
  <c r="S1511" i="12"/>
  <c r="T1511" i="12" s="1"/>
  <c r="AB1511" i="12" s="1"/>
  <c r="S1276" i="12"/>
  <c r="T1276" i="12" s="1"/>
  <c r="AB1276" i="12" s="1"/>
  <c r="S1352" i="12"/>
  <c r="T1352" i="12" s="1"/>
  <c r="AB1352" i="12" s="1"/>
  <c r="S1600" i="12"/>
  <c r="T1600" i="12" s="1"/>
  <c r="AB1600" i="12" s="1"/>
  <c r="S1312" i="12"/>
  <c r="T1312" i="12" s="1"/>
  <c r="AB1312" i="12" s="1"/>
  <c r="S1321" i="12"/>
  <c r="T1321" i="12" s="1"/>
  <c r="AB1321" i="12" s="1"/>
  <c r="AC1321" i="12" s="1"/>
  <c r="AD1321" i="12" s="1"/>
  <c r="S1460" i="12"/>
  <c r="T1460" i="12" s="1"/>
  <c r="AB1460" i="12" s="1"/>
  <c r="S1336" i="12"/>
  <c r="T1336" i="12" s="1"/>
  <c r="AB1336" i="12" s="1"/>
  <c r="S1484" i="12"/>
  <c r="T1484" i="12" s="1"/>
  <c r="AB1484" i="12" s="1"/>
  <c r="S1353" i="12"/>
  <c r="T1353" i="12" s="1"/>
  <c r="AB1353" i="12" s="1"/>
  <c r="S1022" i="12"/>
  <c r="T1022" i="12" s="1"/>
  <c r="AB1022" i="12" s="1"/>
  <c r="S1245" i="12"/>
  <c r="T1245" i="12" s="1"/>
  <c r="AB1245" i="12" s="1"/>
  <c r="S1681" i="12"/>
  <c r="T1681" i="12" s="1"/>
  <c r="AB1681" i="12" s="1"/>
  <c r="AC1681" i="12" s="1"/>
  <c r="AD1681" i="12" s="1"/>
  <c r="S1304" i="12"/>
  <c r="T1304" i="12" s="1"/>
  <c r="AB1304" i="12" s="1"/>
  <c r="AC1304" i="12" s="1"/>
  <c r="AD1304" i="12" s="1"/>
  <c r="S1175" i="12"/>
  <c r="T1175" i="12" s="1"/>
  <c r="AB1175" i="12" s="1"/>
  <c r="S1147" i="12"/>
  <c r="T1147" i="12" s="1"/>
  <c r="AB1147" i="12" s="1"/>
  <c r="S1182" i="12"/>
  <c r="T1182" i="12" s="1"/>
  <c r="AB1182" i="12" s="1"/>
  <c r="S1064" i="12"/>
  <c r="T1064" i="12" s="1"/>
  <c r="AB1064" i="12" s="1"/>
  <c r="S1161" i="12"/>
  <c r="T1161" i="12" s="1"/>
  <c r="AB1161" i="12" s="1"/>
  <c r="S1016" i="12"/>
  <c r="T1016" i="12" s="1"/>
  <c r="AB1016" i="12" s="1"/>
  <c r="S1028" i="12"/>
  <c r="T1028" i="12" s="1"/>
  <c r="AB1028" i="12" s="1"/>
  <c r="S1224" i="12"/>
  <c r="T1224" i="12" s="1"/>
  <c r="AB1224" i="12" s="1"/>
  <c r="AC1224" i="12" s="1"/>
  <c r="AD1224" i="12" s="1"/>
  <c r="S1085" i="12"/>
  <c r="T1085" i="12" s="1"/>
  <c r="AB1085" i="12" s="1"/>
  <c r="S3932" i="12"/>
  <c r="T3932" i="12" s="1"/>
  <c r="AB3932" i="12" s="1"/>
  <c r="S2764" i="12"/>
  <c r="T2764" i="12" s="1"/>
  <c r="AB2764" i="12" s="1"/>
  <c r="S2423" i="12"/>
  <c r="T2423" i="12" s="1"/>
  <c r="AB2423" i="12" s="1"/>
  <c r="S2339" i="12"/>
  <c r="T2339" i="12" s="1"/>
  <c r="AB2339" i="12" s="1"/>
  <c r="S2105" i="12"/>
  <c r="T2105" i="12" s="1"/>
  <c r="AB2105" i="12" s="1"/>
  <c r="S2208" i="12"/>
  <c r="T2208" i="12" s="1"/>
  <c r="AB2208" i="12" s="1"/>
  <c r="AC2208" i="12" s="1"/>
  <c r="AD2208" i="12" s="1"/>
  <c r="S2150" i="12"/>
  <c r="T2150" i="12" s="1"/>
  <c r="AB2150" i="12" s="1"/>
  <c r="AC2150" i="12" s="1"/>
  <c r="AD2150" i="12" s="1"/>
  <c r="S2130" i="12"/>
  <c r="T2130" i="12" s="1"/>
  <c r="AB2130" i="12" s="1"/>
  <c r="S1898" i="12"/>
  <c r="T1898" i="12" s="1"/>
  <c r="AB1898" i="12" s="1"/>
  <c r="S2005" i="12"/>
  <c r="T2005" i="12" s="1"/>
  <c r="AB2005" i="12" s="1"/>
  <c r="S1866" i="12"/>
  <c r="T1866" i="12" s="1"/>
  <c r="AB1866" i="12" s="1"/>
  <c r="S1937" i="12"/>
  <c r="T1937" i="12" s="1"/>
  <c r="AB1937" i="12" s="1"/>
  <c r="S1791" i="12"/>
  <c r="T1791" i="12" s="1"/>
  <c r="AB1791" i="12" s="1"/>
  <c r="S1777" i="12"/>
  <c r="T1777" i="12" s="1"/>
  <c r="AB1777" i="12" s="1"/>
  <c r="S1802" i="12"/>
  <c r="T1802" i="12" s="1"/>
  <c r="AB1802" i="12" s="1"/>
  <c r="AC1802" i="12" s="1"/>
  <c r="AD1802" i="12" s="1"/>
  <c r="S1931" i="12"/>
  <c r="T1931" i="12" s="1"/>
  <c r="AB1931" i="12" s="1"/>
  <c r="S1730" i="12"/>
  <c r="T1730" i="12" s="1"/>
  <c r="AB1730" i="12" s="1"/>
  <c r="S1817" i="12"/>
  <c r="T1817" i="12" s="1"/>
  <c r="AB1817" i="12" s="1"/>
  <c r="S1747" i="12"/>
  <c r="T1747" i="12" s="1"/>
  <c r="AB1747" i="12" s="1"/>
  <c r="S1714" i="12"/>
  <c r="T1714" i="12" s="1"/>
  <c r="AB1714" i="12" s="1"/>
  <c r="S1860" i="12"/>
  <c r="T1860" i="12" s="1"/>
  <c r="AB1860" i="12" s="1"/>
  <c r="S1725" i="12"/>
  <c r="T1725" i="12" s="1"/>
  <c r="AB1725" i="12" s="1"/>
  <c r="AC1725" i="12" s="1"/>
  <c r="AD1725" i="12" s="1"/>
  <c r="S1889" i="12"/>
  <c r="T1889" i="12" s="1"/>
  <c r="AB1889" i="12" s="1"/>
  <c r="AC1889" i="12" s="1"/>
  <c r="AD1889" i="12" s="1"/>
  <c r="S1775" i="12"/>
  <c r="T1775" i="12" s="1"/>
  <c r="AB1775" i="12" s="1"/>
  <c r="S1516" i="12"/>
  <c r="T1516" i="12" s="1"/>
  <c r="AB1516" i="12" s="1"/>
  <c r="S1536" i="12"/>
  <c r="T1536" i="12" s="1"/>
  <c r="AB1536" i="12" s="1"/>
  <c r="S1488" i="12"/>
  <c r="T1488" i="12" s="1"/>
  <c r="AB1488" i="12" s="1"/>
  <c r="S1554" i="12"/>
  <c r="T1554" i="12" s="1"/>
  <c r="AB1554" i="12" s="1"/>
  <c r="S1522" i="12"/>
  <c r="T1522" i="12" s="1"/>
  <c r="AB1522" i="12" s="1"/>
  <c r="S1555" i="12"/>
  <c r="T1555" i="12" s="1"/>
  <c r="AB1555" i="12" s="1"/>
  <c r="S1568" i="12"/>
  <c r="T1568" i="12" s="1"/>
  <c r="AB1568" i="12" s="1"/>
  <c r="AC1568" i="12" s="1"/>
  <c r="AD1568" i="12" s="1"/>
  <c r="S1602" i="12"/>
  <c r="T1602" i="12" s="1"/>
  <c r="AB1602" i="12" s="1"/>
  <c r="S1545" i="12"/>
  <c r="T1545" i="12" s="1"/>
  <c r="AB1545" i="12" s="1"/>
  <c r="S1561" i="12"/>
  <c r="T1561" i="12" s="1"/>
  <c r="AB1561" i="12" s="1"/>
  <c r="S1586" i="12"/>
  <c r="T1586" i="12" s="1"/>
  <c r="AB1586" i="12" s="1"/>
  <c r="S1419" i="12"/>
  <c r="T1419" i="12" s="1"/>
  <c r="AB1419" i="12" s="1"/>
  <c r="S1489" i="12"/>
  <c r="T1489" i="12" s="1"/>
  <c r="AB1489" i="12" s="1"/>
  <c r="S1235" i="12"/>
  <c r="T1235" i="12" s="1"/>
  <c r="AB1235" i="12" s="1"/>
  <c r="AC1235" i="12" s="1"/>
  <c r="AD1235" i="12" s="1"/>
  <c r="S1566" i="12"/>
  <c r="T1566" i="12" s="1"/>
  <c r="AB1566" i="12" s="1"/>
  <c r="AC1566" i="12" s="1"/>
  <c r="AD1566" i="12" s="1"/>
  <c r="S1242" i="12"/>
  <c r="T1242" i="12" s="1"/>
  <c r="AB1242" i="12" s="1"/>
  <c r="S1364" i="12"/>
  <c r="T1364" i="12" s="1"/>
  <c r="AB1364" i="12" s="1"/>
  <c r="S1389" i="12"/>
  <c r="T1389" i="12" s="1"/>
  <c r="AB1389" i="12" s="1"/>
  <c r="S1314" i="12"/>
  <c r="T1314" i="12" s="1"/>
  <c r="AB1314" i="12" s="1"/>
  <c r="S1439" i="12"/>
  <c r="T1439" i="12" s="1"/>
  <c r="AB1439" i="12" s="1"/>
  <c r="S1458" i="12"/>
  <c r="T1458" i="12" s="1"/>
  <c r="AB1458" i="12" s="1"/>
  <c r="S1266" i="12"/>
  <c r="T1266" i="12" s="1"/>
  <c r="AB1266" i="12" s="1"/>
  <c r="S1451" i="12"/>
  <c r="T1451" i="12" s="1"/>
  <c r="AB1451" i="12" s="1"/>
  <c r="AC1451" i="12" s="1"/>
  <c r="AD1451" i="12" s="1"/>
  <c r="S1474" i="12"/>
  <c r="T1474" i="12" s="1"/>
  <c r="AB1474" i="12" s="1"/>
  <c r="S1366" i="12"/>
  <c r="T1366" i="12" s="1"/>
  <c r="AB1366" i="12" s="1"/>
  <c r="S1171" i="12"/>
  <c r="T1171" i="12" s="1"/>
  <c r="AB1171" i="12" s="1"/>
  <c r="S1169" i="12"/>
  <c r="T1169" i="12" s="1"/>
  <c r="AB1169" i="12" s="1"/>
  <c r="S1206" i="12"/>
  <c r="T1206" i="12" s="1"/>
  <c r="AB1206" i="12" s="1"/>
  <c r="S1295" i="12"/>
  <c r="T1295" i="12" s="1"/>
  <c r="AB1295" i="12" s="1"/>
  <c r="S1359" i="12"/>
  <c r="T1359" i="12" s="1"/>
  <c r="AB1359" i="12" s="1"/>
  <c r="AC1359" i="12" s="1"/>
  <c r="AD1359" i="12" s="1"/>
  <c r="S1038" i="12"/>
  <c r="T1038" i="12" s="1"/>
  <c r="AB1038" i="12" s="1"/>
  <c r="AC1038" i="12" s="1"/>
  <c r="AD1038" i="12" s="1"/>
  <c r="S1083" i="12"/>
  <c r="T1083" i="12" s="1"/>
  <c r="AB1083" i="12" s="1"/>
  <c r="S1233" i="12"/>
  <c r="T1233" i="12" s="1"/>
  <c r="AB1233" i="12" s="1"/>
  <c r="S1195" i="12"/>
  <c r="T1195" i="12" s="1"/>
  <c r="AB1195" i="12" s="1"/>
  <c r="S1066" i="12"/>
  <c r="T1066" i="12" s="1"/>
  <c r="AB1066" i="12" s="1"/>
  <c r="S1090" i="12"/>
  <c r="T1090" i="12" s="1"/>
  <c r="AB1090" i="12" s="1"/>
  <c r="S1097" i="12"/>
  <c r="T1097" i="12" s="1"/>
  <c r="AB1097" i="12" s="1"/>
  <c r="S1089" i="12"/>
  <c r="T1089" i="12" s="1"/>
  <c r="AB1089" i="12" s="1"/>
  <c r="S920" i="12"/>
  <c r="T920" i="12" s="1"/>
  <c r="AB920" i="12" s="1"/>
  <c r="AC920" i="12" s="1"/>
  <c r="AD920" i="12" s="1"/>
  <c r="S933" i="12"/>
  <c r="T933" i="12" s="1"/>
  <c r="AB933" i="12" s="1"/>
  <c r="S881" i="12"/>
  <c r="T881" i="12" s="1"/>
  <c r="AB881" i="12" s="1"/>
  <c r="S1203" i="12"/>
  <c r="T1203" i="12" s="1"/>
  <c r="AB1203" i="12" s="1"/>
  <c r="S802" i="12"/>
  <c r="T802" i="12" s="1"/>
  <c r="AB802" i="12" s="1"/>
  <c r="S827" i="12"/>
  <c r="T827" i="12" s="1"/>
  <c r="AB827" i="12" s="1"/>
  <c r="S857" i="12"/>
  <c r="T857" i="12" s="1"/>
  <c r="AB857" i="12" s="1"/>
  <c r="S942" i="12"/>
  <c r="T942" i="12" s="1"/>
  <c r="AB942" i="12" s="1"/>
  <c r="S1222" i="12"/>
  <c r="T1222" i="12" s="1"/>
  <c r="AB1222" i="12" s="1"/>
  <c r="AC1222" i="12" s="1"/>
  <c r="AD1222" i="12" s="1"/>
  <c r="S1101" i="12"/>
  <c r="T1101" i="12" s="1"/>
  <c r="AB1101" i="12" s="1"/>
  <c r="S1121" i="12"/>
  <c r="T1121" i="12" s="1"/>
  <c r="AB1121" i="12" s="1"/>
  <c r="S938" i="12"/>
  <c r="T938" i="12" s="1"/>
  <c r="AB938" i="12" s="1"/>
  <c r="S991" i="12"/>
  <c r="T991" i="12" s="1"/>
  <c r="AB991" i="12" s="1"/>
  <c r="S613" i="12"/>
  <c r="T613" i="12" s="1"/>
  <c r="AB613" i="12" s="1"/>
  <c r="S714" i="12"/>
  <c r="T714" i="12" s="1"/>
  <c r="AB714" i="12" s="1"/>
  <c r="S803" i="12"/>
  <c r="T803" i="12" s="1"/>
  <c r="AB803" i="12" s="1"/>
  <c r="S494" i="12"/>
  <c r="T494" i="12" s="1"/>
  <c r="AB494" i="12" s="1"/>
  <c r="AC494" i="12" s="1"/>
  <c r="AD494" i="12" s="1"/>
  <c r="S677" i="12"/>
  <c r="T677" i="12" s="1"/>
  <c r="AB677" i="12" s="1"/>
  <c r="S644" i="12"/>
  <c r="T644" i="12" s="1"/>
  <c r="AB644" i="12" s="1"/>
  <c r="S913" i="12"/>
  <c r="T913" i="12" s="1"/>
  <c r="AB913" i="12" s="1"/>
  <c r="S785" i="12"/>
  <c r="T785" i="12" s="1"/>
  <c r="AB785" i="12" s="1"/>
  <c r="S820" i="12"/>
  <c r="T820" i="12" s="1"/>
  <c r="AB820" i="12" s="1"/>
  <c r="S893" i="12"/>
  <c r="T893" i="12" s="1"/>
  <c r="AB893" i="12" s="1"/>
  <c r="S3728" i="12"/>
  <c r="T3728" i="12" s="1"/>
  <c r="AB3728" i="12" s="1"/>
  <c r="S2790" i="12"/>
  <c r="T2790" i="12" s="1"/>
  <c r="AB2790" i="12" s="1"/>
  <c r="AC2790" i="12" s="1"/>
  <c r="AD2790" i="12" s="1"/>
  <c r="S2525" i="12"/>
  <c r="T2525" i="12" s="1"/>
  <c r="AB2525" i="12" s="1"/>
  <c r="S2323" i="12"/>
  <c r="T2323" i="12" s="1"/>
  <c r="AB2323" i="12" s="1"/>
  <c r="S2214" i="12"/>
  <c r="T2214" i="12" s="1"/>
  <c r="AB2214" i="12" s="1"/>
  <c r="S2181" i="12"/>
  <c r="T2181" i="12" s="1"/>
  <c r="AB2181" i="12" s="1"/>
  <c r="S2163" i="12"/>
  <c r="T2163" i="12" s="1"/>
  <c r="AB2163" i="12" s="1"/>
  <c r="S1873" i="12"/>
  <c r="T1873" i="12" s="1"/>
  <c r="AB1873" i="12" s="1"/>
  <c r="S1903" i="12"/>
  <c r="T1903" i="12" s="1"/>
  <c r="AB1903" i="12" s="1"/>
  <c r="S1879" i="12"/>
  <c r="T1879" i="12" s="1"/>
  <c r="AB1879" i="12" s="1"/>
  <c r="AC1879" i="12" s="1"/>
  <c r="AD1879" i="12" s="1"/>
  <c r="S1778" i="12"/>
  <c r="T1778" i="12" s="1"/>
  <c r="AB1778" i="12" s="1"/>
  <c r="S1900" i="12"/>
  <c r="T1900" i="12" s="1"/>
  <c r="AB1900" i="12" s="1"/>
  <c r="S1776" i="12"/>
  <c r="T1776" i="12" s="1"/>
  <c r="AB1776" i="12" s="1"/>
  <c r="S1741" i="12"/>
  <c r="T1741" i="12" s="1"/>
  <c r="AB1741" i="12" s="1"/>
  <c r="S1807" i="12"/>
  <c r="T1807" i="12" s="1"/>
  <c r="AB1807" i="12" s="1"/>
  <c r="S1987" i="12"/>
  <c r="T1987" i="12" s="1"/>
  <c r="AB1987" i="12" s="1"/>
  <c r="S1768" i="12"/>
  <c r="T1768" i="12" s="1"/>
  <c r="AB1768" i="12" s="1"/>
  <c r="AC1768" i="12" s="1"/>
  <c r="AD1768" i="12" s="1"/>
  <c r="S1951" i="12"/>
  <c r="T1951" i="12" s="1"/>
  <c r="AB1951" i="12" s="1"/>
  <c r="AC1951" i="12" s="1"/>
  <c r="AD1951" i="12" s="1"/>
  <c r="S1666" i="12"/>
  <c r="T1666" i="12" s="1"/>
  <c r="AB1666" i="12" s="1"/>
  <c r="S1664" i="12"/>
  <c r="T1664" i="12" s="1"/>
  <c r="AB1664" i="12" s="1"/>
  <c r="S1852" i="12"/>
  <c r="T1852" i="12" s="1"/>
  <c r="AB1852" i="12" s="1"/>
  <c r="S1670" i="12"/>
  <c r="T1670" i="12" s="1"/>
  <c r="AB1670" i="12" s="1"/>
  <c r="S1695" i="12"/>
  <c r="T1695" i="12" s="1"/>
  <c r="AB1695" i="12" s="1"/>
  <c r="S1834" i="12"/>
  <c r="T1834" i="12" s="1"/>
  <c r="AB1834" i="12" s="1"/>
  <c r="S1560" i="12"/>
  <c r="T1560" i="12" s="1"/>
  <c r="AB1560" i="12" s="1"/>
  <c r="S1552" i="12"/>
  <c r="T1552" i="12" s="1"/>
  <c r="AB1552" i="12" s="1"/>
  <c r="AC1552" i="12" s="1"/>
  <c r="AD1552" i="12" s="1"/>
  <c r="S1521" i="12"/>
  <c r="T1521" i="12" s="1"/>
  <c r="AB1521" i="12" s="1"/>
  <c r="S1575" i="12"/>
  <c r="T1575" i="12" s="1"/>
  <c r="AB1575" i="12" s="1"/>
  <c r="S1420" i="12"/>
  <c r="T1420" i="12" s="1"/>
  <c r="AB1420" i="12" s="1"/>
  <c r="S1539" i="12"/>
  <c r="T1539" i="12" s="1"/>
  <c r="AB1539" i="12" s="1"/>
  <c r="S1381" i="12"/>
  <c r="T1381" i="12" s="1"/>
  <c r="AB1381" i="12" s="1"/>
  <c r="S1405" i="12"/>
  <c r="T1405" i="12" s="1"/>
  <c r="AB1405" i="12" s="1"/>
  <c r="S1397" i="12"/>
  <c r="T1397" i="12" s="1"/>
  <c r="AB1397" i="12" s="1"/>
  <c r="S1658" i="12"/>
  <c r="T1658" i="12" s="1"/>
  <c r="AB1658" i="12" s="1"/>
  <c r="AC1658" i="12" s="1"/>
  <c r="AD1658" i="12" s="1"/>
  <c r="S1627" i="12"/>
  <c r="T1627" i="12" s="1"/>
  <c r="AB1627" i="12" s="1"/>
  <c r="S1491" i="12"/>
  <c r="T1491" i="12" s="1"/>
  <c r="AB1491" i="12" s="1"/>
  <c r="S1425" i="12"/>
  <c r="T1425" i="12" s="1"/>
  <c r="AB1425" i="12" s="1"/>
  <c r="S1376" i="12"/>
  <c r="T1376" i="12" s="1"/>
  <c r="AB1376" i="12" s="1"/>
  <c r="S1551" i="12"/>
  <c r="T1551" i="12" s="1"/>
  <c r="AB1551" i="12" s="1"/>
  <c r="S1595" i="12"/>
  <c r="T1595" i="12" s="1"/>
  <c r="AB1595" i="12" s="1"/>
  <c r="S1537" i="12"/>
  <c r="T1537" i="12" s="1"/>
  <c r="AB1537" i="12" s="1"/>
  <c r="S1520" i="12"/>
  <c r="T1520" i="12" s="1"/>
  <c r="AB1520" i="12" s="1"/>
  <c r="S3542" i="12"/>
  <c r="T3542" i="12" s="1"/>
  <c r="AB3542" i="12" s="1"/>
  <c r="S2840" i="12"/>
  <c r="T2840" i="12" s="1"/>
  <c r="AB2840" i="12" s="1"/>
  <c r="S2569" i="12"/>
  <c r="T2569" i="12" s="1"/>
  <c r="AB2569" i="12" s="1"/>
  <c r="S2366" i="12"/>
  <c r="T2366" i="12" s="1"/>
  <c r="AB2366" i="12" s="1"/>
  <c r="S2370" i="12"/>
  <c r="T2370" i="12" s="1"/>
  <c r="AB2370" i="12" s="1"/>
  <c r="S2166" i="12"/>
  <c r="T2166" i="12" s="1"/>
  <c r="AB2166" i="12" s="1"/>
  <c r="S2131" i="12"/>
  <c r="T2131" i="12" s="1"/>
  <c r="AB2131" i="12" s="1"/>
  <c r="S1938" i="12"/>
  <c r="T1938" i="12" s="1"/>
  <c r="AB1938" i="12" s="1"/>
  <c r="AC1938" i="12" s="1"/>
  <c r="AD1938" i="12" s="1"/>
  <c r="S1827" i="12"/>
  <c r="T1827" i="12" s="1"/>
  <c r="AB1827" i="12" s="1"/>
  <c r="S2065" i="12"/>
  <c r="T2065" i="12" s="1"/>
  <c r="AB2065" i="12" s="1"/>
  <c r="S1757" i="12"/>
  <c r="T1757" i="12" s="1"/>
  <c r="AB1757" i="12" s="1"/>
  <c r="S1733" i="12"/>
  <c r="T1733" i="12" s="1"/>
  <c r="AB1733" i="12" s="1"/>
  <c r="S1950" i="12"/>
  <c r="T1950" i="12" s="1"/>
  <c r="AB1950" i="12" s="1"/>
  <c r="S1969" i="12"/>
  <c r="T1969" i="12" s="1"/>
  <c r="AB1969" i="12" s="1"/>
  <c r="S1760" i="12"/>
  <c r="T1760" i="12" s="1"/>
  <c r="AB1760" i="12" s="1"/>
  <c r="S1996" i="12"/>
  <c r="T1996" i="12" s="1"/>
  <c r="AB1996" i="12" s="1"/>
  <c r="AC1996" i="12" s="1"/>
  <c r="AD1996" i="12" s="1"/>
  <c r="S1837" i="12"/>
  <c r="T1837" i="12" s="1"/>
  <c r="AB1837" i="12" s="1"/>
  <c r="S1789" i="12"/>
  <c r="T1789" i="12" s="1"/>
  <c r="AB1789" i="12" s="1"/>
  <c r="S1785" i="12"/>
  <c r="T1785" i="12" s="1"/>
  <c r="AB1785" i="12" s="1"/>
  <c r="S1607" i="12"/>
  <c r="T1607" i="12" s="1"/>
  <c r="AB1607" i="12" s="1"/>
  <c r="S1745" i="12"/>
  <c r="T1745" i="12" s="1"/>
  <c r="AB1745" i="12" s="1"/>
  <c r="S1610" i="12"/>
  <c r="T1610" i="12" s="1"/>
  <c r="AB1610" i="12" s="1"/>
  <c r="S1687" i="12"/>
  <c r="T1687" i="12" s="1"/>
  <c r="AB1687" i="12" s="1"/>
  <c r="AC1687" i="12" s="1"/>
  <c r="AD1687" i="12" s="1"/>
  <c r="S1636" i="12"/>
  <c r="T1636" i="12" s="1"/>
  <c r="AB1636" i="12" s="1"/>
  <c r="AC1636" i="12" s="1"/>
  <c r="AD1636" i="12" s="1"/>
  <c r="S1622" i="12"/>
  <c r="T1622" i="12" s="1"/>
  <c r="AB1622" i="12" s="1"/>
  <c r="S1368" i="12"/>
  <c r="T1368" i="12" s="1"/>
  <c r="AB1368" i="12" s="1"/>
  <c r="S1619" i="12"/>
  <c r="T1619" i="12" s="1"/>
  <c r="AB1619" i="12" s="1"/>
  <c r="S1686" i="12"/>
  <c r="T1686" i="12" s="1"/>
  <c r="AB1686" i="12" s="1"/>
  <c r="S1412" i="12"/>
  <c r="T1412" i="12" s="1"/>
  <c r="AB1412" i="12" s="1"/>
  <c r="S1581" i="12"/>
  <c r="T1581" i="12" s="1"/>
  <c r="AB1581" i="12" s="1"/>
  <c r="S1514" i="12"/>
  <c r="T1514" i="12" s="1"/>
  <c r="AB1514" i="12" s="1"/>
  <c r="S1593" i="12"/>
  <c r="T1593" i="12" s="1"/>
  <c r="AB1593" i="12" s="1"/>
  <c r="AC1593" i="12" s="1"/>
  <c r="AD1593" i="12" s="1"/>
  <c r="S1527" i="12"/>
  <c r="T1527" i="12" s="1"/>
  <c r="AB1527" i="12" s="1"/>
  <c r="S1564" i="12"/>
  <c r="T1564" i="12" s="1"/>
  <c r="AB1564" i="12" s="1"/>
  <c r="S1667" i="12"/>
  <c r="T1667" i="12" s="1"/>
  <c r="AB1667" i="12" s="1"/>
  <c r="S1849" i="12"/>
  <c r="T1849" i="12" s="1"/>
  <c r="AB1849" i="12" s="1"/>
  <c r="S1404" i="12"/>
  <c r="T1404" i="12" s="1"/>
  <c r="AB1404" i="12" s="1"/>
  <c r="AC1404" i="12" s="1"/>
  <c r="AD1404" i="12" s="1"/>
  <c r="S1231" i="12"/>
  <c r="T1231" i="12" s="1"/>
  <c r="AB1231" i="12" s="1"/>
  <c r="S1257" i="12"/>
  <c r="T1257" i="12" s="1"/>
  <c r="AB1257" i="12" s="1"/>
  <c r="AC1257" i="12" s="1"/>
  <c r="AD1257" i="12" s="1"/>
  <c r="S1492" i="12"/>
  <c r="T1492" i="12" s="1"/>
  <c r="AB1492" i="12" s="1"/>
  <c r="AC1492" i="12" s="1"/>
  <c r="AD1492" i="12" s="1"/>
  <c r="S1377" i="12"/>
  <c r="T1377" i="12" s="1"/>
  <c r="AB1377" i="12" s="1"/>
  <c r="S1465" i="12"/>
  <c r="T1465" i="12" s="1"/>
  <c r="AB1465" i="12" s="1"/>
  <c r="S1588" i="12"/>
  <c r="T1588" i="12" s="1"/>
  <c r="AB1588" i="12" s="1"/>
  <c r="S1365" i="12"/>
  <c r="T1365" i="12" s="1"/>
  <c r="AB1365" i="12" s="1"/>
  <c r="S1378" i="12"/>
  <c r="T1378" i="12" s="1"/>
  <c r="AB1378" i="12" s="1"/>
  <c r="S1346" i="12"/>
  <c r="T1346" i="12" s="1"/>
  <c r="AB1346" i="12" s="1"/>
  <c r="S1478" i="12"/>
  <c r="T1478" i="12" s="1"/>
  <c r="AB1478" i="12" s="1"/>
  <c r="S1501" i="12"/>
  <c r="T1501" i="12" s="1"/>
  <c r="AB1501" i="12" s="1"/>
  <c r="AC1501" i="12" s="1"/>
  <c r="AD1501" i="12" s="1"/>
  <c r="S1350" i="12"/>
  <c r="T1350" i="12" s="1"/>
  <c r="AB1350" i="12" s="1"/>
  <c r="S1107" i="12"/>
  <c r="T1107" i="12" s="1"/>
  <c r="AB1107" i="12" s="1"/>
  <c r="S1075" i="12"/>
  <c r="T1075" i="12" s="1"/>
  <c r="AB1075" i="12" s="1"/>
  <c r="S1164" i="12"/>
  <c r="T1164" i="12" s="1"/>
  <c r="AB1164" i="12" s="1"/>
  <c r="S1030" i="12"/>
  <c r="T1030" i="12" s="1"/>
  <c r="AB1030" i="12" s="1"/>
  <c r="AC1030" i="12" s="1"/>
  <c r="AD1030" i="12" s="1"/>
  <c r="S1104" i="12"/>
  <c r="T1104" i="12" s="1"/>
  <c r="AB1104" i="12" s="1"/>
  <c r="S1120" i="12"/>
  <c r="T1120" i="12" s="1"/>
  <c r="AB1120" i="12" s="1"/>
  <c r="S1044" i="12"/>
  <c r="T1044" i="12" s="1"/>
  <c r="AB1044" i="12" s="1"/>
  <c r="AC1044" i="12" s="1"/>
  <c r="AD1044" i="12" s="1"/>
  <c r="S1032" i="12"/>
  <c r="T1032" i="12" s="1"/>
  <c r="AB1032" i="12" s="1"/>
  <c r="S1138" i="12"/>
  <c r="T1138" i="12" s="1"/>
  <c r="AB1138" i="12" s="1"/>
  <c r="S1253" i="12"/>
  <c r="T1253" i="12" s="1"/>
  <c r="AB1253" i="12" s="1"/>
  <c r="S1084" i="12"/>
  <c r="T1084" i="12" s="1"/>
  <c r="AB1084" i="12" s="1"/>
  <c r="S1167" i="12"/>
  <c r="T1167" i="12" s="1"/>
  <c r="AB1167" i="12" s="1"/>
  <c r="S1201" i="12"/>
  <c r="T1201" i="12" s="1"/>
  <c r="AB1201" i="12" s="1"/>
  <c r="S789" i="12"/>
  <c r="T789" i="12" s="1"/>
  <c r="AB789" i="12" s="1"/>
  <c r="S1114" i="12"/>
  <c r="T1114" i="12" s="1"/>
  <c r="AB1114" i="12" s="1"/>
  <c r="AC1114" i="12" s="1"/>
  <c r="AD1114" i="12" s="1"/>
  <c r="S779" i="12"/>
  <c r="T779" i="12" s="1"/>
  <c r="AB779" i="12" s="1"/>
  <c r="S982" i="12"/>
  <c r="T982" i="12" s="1"/>
  <c r="AB982" i="12" s="1"/>
  <c r="S770" i="12"/>
  <c r="T770" i="12" s="1"/>
  <c r="AB770" i="12" s="1"/>
  <c r="S934" i="12"/>
  <c r="T934" i="12" s="1"/>
  <c r="AB934" i="12" s="1"/>
  <c r="S1031" i="12"/>
  <c r="T1031" i="12" s="1"/>
  <c r="AB1031" i="12" s="1"/>
  <c r="S894" i="12"/>
  <c r="T894" i="12" s="1"/>
  <c r="AB894" i="12" s="1"/>
  <c r="S983" i="12"/>
  <c r="T983" i="12" s="1"/>
  <c r="AB983" i="12" s="1"/>
  <c r="AC983" i="12" s="1"/>
  <c r="AD983" i="12" s="1"/>
  <c r="S1178" i="12"/>
  <c r="T1178" i="12" s="1"/>
  <c r="AB1178" i="12" s="1"/>
  <c r="AC1178" i="12" s="1"/>
  <c r="AD1178" i="12" s="1"/>
  <c r="S989" i="12"/>
  <c r="T989" i="12" s="1"/>
  <c r="AB989" i="12" s="1"/>
  <c r="S928" i="12"/>
  <c r="T928" i="12" s="1"/>
  <c r="AB928" i="12" s="1"/>
  <c r="S787" i="12"/>
  <c r="T787" i="12" s="1"/>
  <c r="AB787" i="12" s="1"/>
  <c r="S706" i="12"/>
  <c r="T706" i="12" s="1"/>
  <c r="AB706" i="12" s="1"/>
  <c r="S908" i="12"/>
  <c r="T908" i="12" s="1"/>
  <c r="AB908" i="12" s="1"/>
  <c r="AC908" i="12" s="1"/>
  <c r="AD908" i="12" s="1"/>
  <c r="S761" i="12"/>
  <c r="T761" i="12" s="1"/>
  <c r="AB761" i="12" s="1"/>
  <c r="S709" i="12"/>
  <c r="T709" i="12" s="1"/>
  <c r="AB709" i="12" s="1"/>
  <c r="S971" i="12"/>
  <c r="T971" i="12" s="1"/>
  <c r="AB971" i="12" s="1"/>
  <c r="AC971" i="12" s="1"/>
  <c r="AD971" i="12" s="1"/>
  <c r="S653" i="12"/>
  <c r="T653" i="12" s="1"/>
  <c r="AB653" i="12" s="1"/>
  <c r="S719" i="12"/>
  <c r="T719" i="12" s="1"/>
  <c r="AB719" i="12" s="1"/>
  <c r="S606" i="12"/>
  <c r="T606" i="12" s="1"/>
  <c r="AB606" i="12" s="1"/>
  <c r="S713" i="12"/>
  <c r="T713" i="12" s="1"/>
  <c r="AB713" i="12" s="1"/>
  <c r="S636" i="12"/>
  <c r="T636" i="12" s="1"/>
  <c r="AB636" i="12" s="1"/>
  <c r="AC636" i="12" s="1"/>
  <c r="AD636" i="12" s="1"/>
  <c r="S3290" i="12"/>
  <c r="T3290" i="12" s="1"/>
  <c r="AB3290" i="12" s="1"/>
  <c r="S2663" i="12"/>
  <c r="T2663" i="12" s="1"/>
  <c r="AB2663" i="12" s="1"/>
  <c r="AC2663" i="12" s="1"/>
  <c r="AD2663" i="12" s="1"/>
  <c r="S2626" i="12"/>
  <c r="T2626" i="12" s="1"/>
  <c r="AB2626" i="12" s="1"/>
  <c r="AC2626" i="12" s="1"/>
  <c r="AD2626" i="12" s="1"/>
  <c r="S2250" i="12"/>
  <c r="T2250" i="12" s="1"/>
  <c r="AB2250" i="12" s="1"/>
  <c r="S2224" i="12"/>
  <c r="T2224" i="12" s="1"/>
  <c r="AB2224" i="12" s="1"/>
  <c r="S2212" i="12"/>
  <c r="T2212" i="12" s="1"/>
  <c r="AB2212" i="12" s="1"/>
  <c r="S2104" i="12"/>
  <c r="T2104" i="12" s="1"/>
  <c r="AB2104" i="12" s="1"/>
  <c r="S2045" i="12"/>
  <c r="T2045" i="12" s="1"/>
  <c r="AB2045" i="12" s="1"/>
  <c r="AC2045" i="12" s="1"/>
  <c r="AD2045" i="12" s="1"/>
  <c r="S1826" i="12"/>
  <c r="T1826" i="12" s="1"/>
  <c r="AB1826" i="12" s="1"/>
  <c r="S1844" i="12"/>
  <c r="T1844" i="12" s="1"/>
  <c r="AB1844" i="12" s="1"/>
  <c r="S1726" i="12"/>
  <c r="T1726" i="12" s="1"/>
  <c r="AB1726" i="12" s="1"/>
  <c r="AC1726" i="12" s="1"/>
  <c r="AD1726" i="12" s="1"/>
  <c r="S1874" i="12"/>
  <c r="T1874" i="12" s="1"/>
  <c r="AB1874" i="12" s="1"/>
  <c r="S2036" i="12"/>
  <c r="T2036" i="12" s="1"/>
  <c r="AB2036" i="12" s="1"/>
  <c r="S1995" i="12"/>
  <c r="T1995" i="12" s="1"/>
  <c r="AB1995" i="12" s="1"/>
  <c r="S1719" i="12"/>
  <c r="T1719" i="12" s="1"/>
  <c r="AB1719" i="12" s="1"/>
  <c r="S1891" i="12"/>
  <c r="T1891" i="12" s="1"/>
  <c r="AB1891" i="12" s="1"/>
  <c r="AC1891" i="12" s="1"/>
  <c r="AD1891" i="12" s="1"/>
  <c r="S1911" i="12"/>
  <c r="T1911" i="12" s="1"/>
  <c r="AB1911" i="12" s="1"/>
  <c r="S1799" i="12"/>
  <c r="T1799" i="12" s="1"/>
  <c r="AB1799" i="12" s="1"/>
  <c r="AC1799" i="12" s="1"/>
  <c r="AD1799" i="12" s="1"/>
  <c r="S1639" i="12"/>
  <c r="T1639" i="12" s="1"/>
  <c r="AB1639" i="12" s="1"/>
  <c r="AC1639" i="12" s="1"/>
  <c r="AD1639" i="12" s="1"/>
  <c r="S1684" i="12"/>
  <c r="T1684" i="12" s="1"/>
  <c r="AB1684" i="12" s="1"/>
  <c r="S1904" i="12"/>
  <c r="T1904" i="12" s="1"/>
  <c r="AB1904" i="12" s="1"/>
  <c r="S1692" i="12"/>
  <c r="T1692" i="12" s="1"/>
  <c r="AB1692" i="12" s="1"/>
  <c r="S1854" i="12"/>
  <c r="T1854" i="12" s="1"/>
  <c r="AB1854" i="12" s="1"/>
  <c r="S1621" i="12"/>
  <c r="T1621" i="12" s="1"/>
  <c r="AB1621" i="12" s="1"/>
  <c r="AC1621" i="12" s="1"/>
  <c r="AD1621" i="12" s="1"/>
  <c r="S1531" i="12"/>
  <c r="T1531" i="12" s="1"/>
  <c r="AB1531" i="12" s="1"/>
  <c r="S1431" i="12"/>
  <c r="T1431" i="12" s="1"/>
  <c r="AB1431" i="12" s="1"/>
  <c r="S1657" i="12"/>
  <c r="T1657" i="12" s="1"/>
  <c r="AB1657" i="12" s="1"/>
  <c r="AC1657" i="12" s="1"/>
  <c r="AD1657" i="12" s="1"/>
  <c r="S1534" i="12"/>
  <c r="T1534" i="12" s="1"/>
  <c r="AB1534" i="12" s="1"/>
  <c r="S1706" i="12"/>
  <c r="T1706" i="12" s="1"/>
  <c r="AB1706" i="12" s="1"/>
  <c r="S1673" i="12"/>
  <c r="T1673" i="12" s="1"/>
  <c r="AB1673" i="12" s="1"/>
  <c r="S1705" i="12"/>
  <c r="T1705" i="12" s="1"/>
  <c r="AB1705" i="12" s="1"/>
  <c r="S1591" i="12"/>
  <c r="T1591" i="12" s="1"/>
  <c r="AB1591" i="12" s="1"/>
  <c r="AC1591" i="12" s="1"/>
  <c r="AD1591" i="12" s="1"/>
  <c r="S1604" i="12"/>
  <c r="T1604" i="12" s="1"/>
  <c r="AB1604" i="12" s="1"/>
  <c r="S1558" i="12"/>
  <c r="T1558" i="12" s="1"/>
  <c r="AB1558" i="12" s="1"/>
  <c r="AC1558" i="12" s="1"/>
  <c r="AD1558" i="12" s="1"/>
  <c r="S1732" i="12"/>
  <c r="T1732" i="12" s="1"/>
  <c r="AB1732" i="12" s="1"/>
  <c r="AC1732" i="12" s="1"/>
  <c r="AD1732" i="12" s="1"/>
  <c r="S1500" i="12"/>
  <c r="T1500" i="12" s="1"/>
  <c r="AB1500" i="12" s="1"/>
  <c r="S1529" i="12"/>
  <c r="T1529" i="12" s="1"/>
  <c r="AB1529" i="12" s="1"/>
  <c r="S1571" i="12"/>
  <c r="T1571" i="12" s="1"/>
  <c r="AB1571" i="12" s="1"/>
  <c r="S1468" i="12"/>
  <c r="T1468" i="12" s="1"/>
  <c r="AB1468" i="12" s="1"/>
  <c r="S1247" i="12"/>
  <c r="T1247" i="12" s="1"/>
  <c r="AB1247" i="12" s="1"/>
  <c r="AC1247" i="12" s="1"/>
  <c r="AD1247" i="12" s="1"/>
  <c r="S1424" i="12"/>
  <c r="T1424" i="12" s="1"/>
  <c r="AB1424" i="12" s="1"/>
  <c r="S1467" i="12"/>
  <c r="T1467" i="12" s="1"/>
  <c r="AB1467" i="12" s="1"/>
  <c r="S1395" i="12"/>
  <c r="T1395" i="12" s="1"/>
  <c r="AB1395" i="12" s="1"/>
  <c r="AC1395" i="12" s="1"/>
  <c r="AD1395" i="12" s="1"/>
  <c r="S1441" i="12"/>
  <c r="T1441" i="12" s="1"/>
  <c r="AB1441" i="12" s="1"/>
  <c r="S1475" i="12"/>
  <c r="T1475" i="12" s="1"/>
  <c r="AB1475" i="12" s="1"/>
  <c r="S1386" i="12"/>
  <c r="T1386" i="12" s="1"/>
  <c r="AB1386" i="12" s="1"/>
  <c r="S1413" i="12"/>
  <c r="T1413" i="12" s="1"/>
  <c r="AB1413" i="12" s="1"/>
  <c r="S1398" i="12"/>
  <c r="T1398" i="12" s="1"/>
  <c r="AB1398" i="12" s="1"/>
  <c r="AC1398" i="12" s="1"/>
  <c r="AD1398" i="12" s="1"/>
  <c r="S1290" i="12"/>
  <c r="T1290" i="12" s="1"/>
  <c r="AB1290" i="12" s="1"/>
  <c r="S1004" i="12"/>
  <c r="T1004" i="12" s="1"/>
  <c r="AB1004" i="12" s="1"/>
  <c r="AC1004" i="12" s="1"/>
  <c r="AD1004" i="12" s="1"/>
  <c r="S1125" i="12"/>
  <c r="T1125" i="12" s="1"/>
  <c r="AB1125" i="12" s="1"/>
  <c r="AC1125" i="12" s="1"/>
  <c r="AD1125" i="12" s="1"/>
  <c r="S1194" i="12"/>
  <c r="T1194" i="12" s="1"/>
  <c r="AB1194" i="12" s="1"/>
  <c r="S1050" i="12"/>
  <c r="T1050" i="12" s="1"/>
  <c r="AB1050" i="12" s="1"/>
  <c r="S1199" i="12"/>
  <c r="T1199" i="12" s="1"/>
  <c r="AB1199" i="12" s="1"/>
  <c r="S1029" i="12"/>
  <c r="T1029" i="12" s="1"/>
  <c r="AB1029" i="12" s="1"/>
  <c r="S968" i="12"/>
  <c r="T968" i="12" s="1"/>
  <c r="AB968" i="12" s="1"/>
  <c r="S1180" i="12"/>
  <c r="T1180" i="12" s="1"/>
  <c r="AB1180" i="12" s="1"/>
  <c r="S1042" i="12"/>
  <c r="T1042" i="12" s="1"/>
  <c r="AB1042" i="12" s="1"/>
  <c r="S1132" i="12"/>
  <c r="T1132" i="12" s="1"/>
  <c r="AB1132" i="12" s="1"/>
  <c r="AC1132" i="12" s="1"/>
  <c r="AD1132" i="12" s="1"/>
  <c r="S1108" i="12"/>
  <c r="T1108" i="12" s="1"/>
  <c r="AB1108" i="12" s="1"/>
  <c r="S967" i="12"/>
  <c r="T967" i="12" s="1"/>
  <c r="AB967" i="12" s="1"/>
  <c r="S1220" i="12"/>
  <c r="T1220" i="12" s="1"/>
  <c r="AB1220" i="12" s="1"/>
  <c r="S903" i="12"/>
  <c r="T903" i="12" s="1"/>
  <c r="AB903" i="12" s="1"/>
  <c r="S973" i="12"/>
  <c r="T973" i="12" s="1"/>
  <c r="AB973" i="12" s="1"/>
  <c r="AC973" i="12" s="1"/>
  <c r="AD973" i="12" s="1"/>
  <c r="S1184" i="12"/>
  <c r="T1184" i="12" s="1"/>
  <c r="AB1184" i="12" s="1"/>
  <c r="S949" i="12"/>
  <c r="T949" i="12" s="1"/>
  <c r="AB949" i="12" s="1"/>
  <c r="AC949" i="12" s="1"/>
  <c r="AD949" i="12" s="1"/>
  <c r="S851" i="12"/>
  <c r="T851" i="12" s="1"/>
  <c r="AB851" i="12" s="1"/>
  <c r="AC851" i="12" s="1"/>
  <c r="AD851" i="12" s="1"/>
  <c r="S1225" i="12"/>
  <c r="T1225" i="12" s="1"/>
  <c r="AB1225" i="12" s="1"/>
  <c r="S1026" i="12"/>
  <c r="T1026" i="12" s="1"/>
  <c r="AB1026" i="12" s="1"/>
  <c r="S1003" i="12"/>
  <c r="T1003" i="12" s="1"/>
  <c r="AB1003" i="12" s="1"/>
  <c r="S923" i="12"/>
  <c r="T923" i="12" s="1"/>
  <c r="AB923" i="12" s="1"/>
  <c r="S978" i="12"/>
  <c r="T978" i="12" s="1"/>
  <c r="AB978" i="12" s="1"/>
  <c r="AC978" i="12" s="1"/>
  <c r="AD978" i="12" s="1"/>
  <c r="S872" i="12"/>
  <c r="T872" i="12" s="1"/>
  <c r="AB872" i="12" s="1"/>
  <c r="S772" i="12"/>
  <c r="T772" i="12" s="1"/>
  <c r="AB772" i="12" s="1"/>
  <c r="S811" i="12"/>
  <c r="T811" i="12" s="1"/>
  <c r="AB811" i="12" s="1"/>
  <c r="AC811" i="12" s="1"/>
  <c r="AD811" i="12" s="1"/>
  <c r="S536" i="12"/>
  <c r="T536" i="12" s="1"/>
  <c r="AB536" i="12" s="1"/>
  <c r="S3298" i="12"/>
  <c r="T3298" i="12" s="1"/>
  <c r="AB3298" i="12" s="1"/>
  <c r="S2734" i="12"/>
  <c r="T2734" i="12" s="1"/>
  <c r="AB2734" i="12" s="1"/>
  <c r="S2353" i="12"/>
  <c r="T2353" i="12" s="1"/>
  <c r="AB2353" i="12" s="1"/>
  <c r="S2325" i="12"/>
  <c r="T2325" i="12" s="1"/>
  <c r="AB2325" i="12" s="1"/>
  <c r="AC2325" i="12" s="1"/>
  <c r="AD2325" i="12" s="1"/>
  <c r="S2267" i="12"/>
  <c r="T2267" i="12" s="1"/>
  <c r="AB2267" i="12" s="1"/>
  <c r="S2132" i="12"/>
  <c r="T2132" i="12" s="1"/>
  <c r="AB2132" i="12" s="1"/>
  <c r="AC2132" i="12" s="1"/>
  <c r="AD2132" i="12" s="1"/>
  <c r="S2159" i="12"/>
  <c r="T2159" i="12" s="1"/>
  <c r="AB2159" i="12" s="1"/>
  <c r="AC2159" i="12" s="1"/>
  <c r="AD2159" i="12" s="1"/>
  <c r="S1863" i="12"/>
  <c r="T1863" i="12" s="1"/>
  <c r="AB1863" i="12" s="1"/>
  <c r="S2029" i="12"/>
  <c r="T2029" i="12" s="1"/>
  <c r="AB2029" i="12" s="1"/>
  <c r="S1893" i="12"/>
  <c r="T1893" i="12" s="1"/>
  <c r="AB1893" i="12" s="1"/>
  <c r="S1642" i="12"/>
  <c r="T1642" i="12" s="1"/>
  <c r="AB1642" i="12" s="1"/>
  <c r="S1820" i="12"/>
  <c r="T1820" i="12" s="1"/>
  <c r="AB1820" i="12" s="1"/>
  <c r="AC1820" i="12" s="1"/>
  <c r="AD1820" i="12" s="1"/>
  <c r="S1738" i="12"/>
  <c r="T1738" i="12" s="1"/>
  <c r="AB1738" i="12" s="1"/>
  <c r="S1794" i="12"/>
  <c r="T1794" i="12" s="1"/>
  <c r="AB1794" i="12" s="1"/>
  <c r="S1876" i="12"/>
  <c r="T1876" i="12" s="1"/>
  <c r="AB1876" i="12" s="1"/>
  <c r="AC1876" i="12" s="1"/>
  <c r="AD1876" i="12" s="1"/>
  <c r="S1928" i="12"/>
  <c r="T1928" i="12" s="1"/>
  <c r="AB1928" i="12" s="1"/>
  <c r="S1724" i="12"/>
  <c r="T1724" i="12" s="1"/>
  <c r="AB1724" i="12" s="1"/>
  <c r="S1796" i="12"/>
  <c r="T1796" i="12" s="1"/>
  <c r="AB1796" i="12" s="1"/>
  <c r="S1720" i="12"/>
  <c r="T1720" i="12" s="1"/>
  <c r="AB1720" i="12" s="1"/>
  <c r="S1831" i="12"/>
  <c r="T1831" i="12" s="1"/>
  <c r="AB1831" i="12" s="1"/>
  <c r="AC1831" i="12" s="1"/>
  <c r="AD1831" i="12" s="1"/>
  <c r="S1769" i="12"/>
  <c r="T1769" i="12" s="1"/>
  <c r="AB1769" i="12" s="1"/>
  <c r="S1816" i="12"/>
  <c r="T1816" i="12" s="1"/>
  <c r="AB1816" i="12" s="1"/>
  <c r="AC1816" i="12" s="1"/>
  <c r="AD1816" i="12" s="1"/>
  <c r="S1755" i="12"/>
  <c r="T1755" i="12" s="1"/>
  <c r="AB1755" i="12" s="1"/>
  <c r="AC1755" i="12" s="1"/>
  <c r="AD1755" i="12" s="1"/>
  <c r="S1601" i="12"/>
  <c r="T1601" i="12" s="1"/>
  <c r="AB1601" i="12" s="1"/>
  <c r="S1810" i="12"/>
  <c r="T1810" i="12" s="1"/>
  <c r="AB1810" i="12" s="1"/>
  <c r="S1650" i="12"/>
  <c r="T1650" i="12" s="1"/>
  <c r="AB1650" i="12" s="1"/>
  <c r="S1682" i="12"/>
  <c r="T1682" i="12" s="1"/>
  <c r="AB1682" i="12" s="1"/>
  <c r="S1583" i="12"/>
  <c r="T1583" i="12" s="1"/>
  <c r="AB1583" i="12" s="1"/>
  <c r="AC1583" i="12" s="1"/>
  <c r="AD1583" i="12" s="1"/>
  <c r="S1535" i="12"/>
  <c r="T1535" i="12" s="1"/>
  <c r="AB1535" i="12" s="1"/>
  <c r="S1715" i="12"/>
  <c r="T1715" i="12" s="1"/>
  <c r="AB1715" i="12" s="1"/>
  <c r="S1598" i="12"/>
  <c r="T1598" i="12" s="1"/>
  <c r="AB1598" i="12" s="1"/>
  <c r="AC1598" i="12" s="1"/>
  <c r="AD1598" i="12" s="1"/>
  <c r="S1648" i="12"/>
  <c r="T1648" i="12" s="1"/>
  <c r="AB1648" i="12" s="1"/>
  <c r="S1708" i="12"/>
  <c r="T1708" i="12" s="1"/>
  <c r="AB1708" i="12" s="1"/>
  <c r="S1429" i="12"/>
  <c r="T1429" i="12" s="1"/>
  <c r="AB1429" i="12" s="1"/>
  <c r="S1626" i="12"/>
  <c r="T1626" i="12" s="1"/>
  <c r="AB1626" i="12" s="1"/>
  <c r="S1546" i="12"/>
  <c r="T1546" i="12" s="1"/>
  <c r="AB1546" i="12" s="1"/>
  <c r="S1246" i="12"/>
  <c r="T1246" i="12" s="1"/>
  <c r="AB1246" i="12" s="1"/>
  <c r="S1530" i="12"/>
  <c r="T1530" i="12" s="1"/>
  <c r="AB1530" i="12" s="1"/>
  <c r="AC1530" i="12" s="1"/>
  <c r="AD1530" i="12" s="1"/>
  <c r="S1442" i="12"/>
  <c r="T1442" i="12" s="1"/>
  <c r="AB1442" i="12" s="1"/>
  <c r="AC1442" i="12" s="1"/>
  <c r="AD1442" i="12" s="1"/>
  <c r="S1418" i="12"/>
  <c r="T1418" i="12" s="1"/>
  <c r="AB1418" i="12" s="1"/>
  <c r="S1391" i="12"/>
  <c r="T1391" i="12" s="1"/>
  <c r="AB1391" i="12" s="1"/>
  <c r="S1302" i="12"/>
  <c r="T1302" i="12" s="1"/>
  <c r="AB1302" i="12" s="1"/>
  <c r="S1309" i="12"/>
  <c r="T1309" i="12" s="1"/>
  <c r="AB1309" i="12" s="1"/>
  <c r="S1279" i="12"/>
  <c r="T1279" i="12" s="1"/>
  <c r="AB1279" i="12" s="1"/>
  <c r="AC1279" i="12" s="1"/>
  <c r="AD1279" i="12" s="1"/>
  <c r="S1297" i="12"/>
  <c r="T1297" i="12" s="1"/>
  <c r="AB1297" i="12" s="1"/>
  <c r="S1341" i="12"/>
  <c r="T1341" i="12" s="1"/>
  <c r="AB1341" i="12" s="1"/>
  <c r="S1553" i="12"/>
  <c r="T1553" i="12" s="1"/>
  <c r="AB1553" i="12" s="1"/>
  <c r="AC1553" i="12" s="1"/>
  <c r="AD1553" i="12" s="1"/>
  <c r="S1481" i="12"/>
  <c r="T1481" i="12" s="1"/>
  <c r="AB1481" i="12" s="1"/>
  <c r="S1355" i="12"/>
  <c r="T1355" i="12" s="1"/>
  <c r="AB1355" i="12" s="1"/>
  <c r="S1289" i="12"/>
  <c r="T1289" i="12" s="1"/>
  <c r="AB1289" i="12" s="1"/>
  <c r="S1252" i="12"/>
  <c r="T1252" i="12" s="1"/>
  <c r="AB1252" i="12" s="1"/>
  <c r="S1110" i="12"/>
  <c r="T1110" i="12" s="1"/>
  <c r="AB1110" i="12" s="1"/>
  <c r="AC1110" i="12" s="1"/>
  <c r="AD1110" i="12" s="1"/>
  <c r="S1153" i="12"/>
  <c r="T1153" i="12" s="1"/>
  <c r="AB1153" i="12" s="1"/>
  <c r="S1179" i="12"/>
  <c r="T1179" i="12" s="1"/>
  <c r="AB1179" i="12" s="1"/>
  <c r="AC1179" i="12" s="1"/>
  <c r="AD1179" i="12" s="1"/>
  <c r="S1157" i="12"/>
  <c r="T1157" i="12" s="1"/>
  <c r="AB1157" i="12" s="1"/>
  <c r="AC1157" i="12" s="1"/>
  <c r="AD1157" i="12" s="1"/>
  <c r="S1448" i="12"/>
  <c r="T1448" i="12" s="1"/>
  <c r="AB1448" i="12" s="1"/>
  <c r="S1369" i="12"/>
  <c r="T1369" i="12" s="1"/>
  <c r="AB1369" i="12" s="1"/>
  <c r="S1187" i="12"/>
  <c r="T1187" i="12" s="1"/>
  <c r="AB1187" i="12" s="1"/>
  <c r="S1328" i="12"/>
  <c r="T1328" i="12" s="1"/>
  <c r="AB1328" i="12" s="1"/>
  <c r="S1219" i="12"/>
  <c r="T1219" i="12" s="1"/>
  <c r="AB1219" i="12" s="1"/>
  <c r="AC1219" i="12" s="1"/>
  <c r="AD1219" i="12" s="1"/>
  <c r="S1382" i="12"/>
  <c r="T1382" i="12" s="1"/>
  <c r="AB1382" i="12" s="1"/>
  <c r="S1394" i="12"/>
  <c r="T1394" i="12" s="1"/>
  <c r="AB1394" i="12" s="1"/>
  <c r="S1251" i="12"/>
  <c r="T1251" i="12" s="1"/>
  <c r="AB1251" i="12" s="1"/>
  <c r="AC1251" i="12" s="1"/>
  <c r="AD1251" i="12" s="1"/>
  <c r="S1446" i="12"/>
  <c r="T1446" i="12" s="1"/>
  <c r="AB1446" i="12" s="1"/>
  <c r="S1592" i="12"/>
  <c r="T1592" i="12" s="1"/>
  <c r="AB1592" i="12" s="1"/>
  <c r="S1542" i="12"/>
  <c r="T1542" i="12" s="1"/>
  <c r="AB1542" i="12" s="1"/>
  <c r="S1472" i="12"/>
  <c r="T1472" i="12" s="1"/>
  <c r="AB1472" i="12" s="1"/>
  <c r="S1367" i="12"/>
  <c r="T1367" i="12" s="1"/>
  <c r="AB1367" i="12" s="1"/>
  <c r="AC1367" i="12" s="1"/>
  <c r="AD1367" i="12" s="1"/>
  <c r="S1497" i="12"/>
  <c r="T1497" i="12" s="1"/>
  <c r="AB1497" i="12" s="1"/>
  <c r="S1721" i="12"/>
  <c r="T1721" i="12" s="1"/>
  <c r="AB1721" i="12" s="1"/>
  <c r="AC1721" i="12" s="1"/>
  <c r="AD1721" i="12" s="1"/>
  <c r="S1749" i="12"/>
  <c r="T1749" i="12" s="1"/>
  <c r="AB1749" i="12" s="1"/>
  <c r="AC1749" i="12" s="1"/>
  <c r="AD1749" i="12" s="1"/>
  <c r="S1758" i="12"/>
  <c r="T1758" i="12" s="1"/>
  <c r="AB1758" i="12" s="1"/>
  <c r="S2037" i="12"/>
  <c r="T2037" i="12" s="1"/>
  <c r="AB2037" i="12" s="1"/>
  <c r="S2187" i="12"/>
  <c r="T2187" i="12" s="1"/>
  <c r="AB2187" i="12" s="1"/>
  <c r="S3067" i="12"/>
  <c r="T3067" i="12" s="1"/>
  <c r="AB3067" i="12" s="1"/>
  <c r="S654" i="12"/>
  <c r="T654" i="12" s="1"/>
  <c r="AB654" i="12" s="1"/>
  <c r="S641" i="12"/>
  <c r="T641" i="12" s="1"/>
  <c r="AB641" i="12" s="1"/>
  <c r="S449" i="12"/>
  <c r="T449" i="12" s="1"/>
  <c r="AB449" i="12" s="1"/>
  <c r="S586" i="12"/>
  <c r="T586" i="12" s="1"/>
  <c r="AB586" i="12" s="1"/>
  <c r="AC586" i="12" s="1"/>
  <c r="AD586" i="12" s="1"/>
  <c r="S650" i="12"/>
  <c r="T650" i="12" s="1"/>
  <c r="AB650" i="12" s="1"/>
  <c r="S678" i="12"/>
  <c r="T678" i="12" s="1"/>
  <c r="AB678" i="12" s="1"/>
  <c r="S722" i="12"/>
  <c r="T722" i="12" s="1"/>
  <c r="AB722" i="12" s="1"/>
  <c r="S868" i="12"/>
  <c r="T868" i="12" s="1"/>
  <c r="AB868" i="12" s="1"/>
  <c r="S858" i="12"/>
  <c r="T858" i="12" s="1"/>
  <c r="AB858" i="12" s="1"/>
  <c r="S892" i="12"/>
  <c r="T892" i="12" s="1"/>
  <c r="AB892" i="12" s="1"/>
  <c r="S738" i="12"/>
  <c r="T738" i="12" s="1"/>
  <c r="AB738" i="12" s="1"/>
  <c r="AC738" i="12" s="1"/>
  <c r="AD738" i="12" s="1"/>
  <c r="S830" i="12"/>
  <c r="T830" i="12" s="1"/>
  <c r="AB830" i="12" s="1"/>
  <c r="AC830" i="12" s="1"/>
  <c r="AD830" i="12" s="1"/>
  <c r="S863" i="12"/>
  <c r="T863" i="12" s="1"/>
  <c r="AB863" i="12" s="1"/>
  <c r="S886" i="12"/>
  <c r="T886" i="12" s="1"/>
  <c r="AB886" i="12" s="1"/>
  <c r="S889" i="12"/>
  <c r="T889" i="12" s="1"/>
  <c r="AB889" i="12" s="1"/>
  <c r="S721" i="12"/>
  <c r="T721" i="12" s="1"/>
  <c r="AB721" i="12" s="1"/>
  <c r="S790" i="12"/>
  <c r="T790" i="12" s="1"/>
  <c r="AB790" i="12" s="1"/>
  <c r="AC790" i="12" s="1"/>
  <c r="AD790" i="12" s="1"/>
  <c r="S997" i="12"/>
  <c r="T997" i="12" s="1"/>
  <c r="AB997" i="12" s="1"/>
  <c r="S975" i="12"/>
  <c r="T975" i="12" s="1"/>
  <c r="AB975" i="12" s="1"/>
  <c r="S965" i="12"/>
  <c r="T965" i="12" s="1"/>
  <c r="AB965" i="12" s="1"/>
  <c r="AC965" i="12" s="1"/>
  <c r="AD965" i="12" s="1"/>
  <c r="S1015" i="12"/>
  <c r="T1015" i="12" s="1"/>
  <c r="AB1015" i="12" s="1"/>
  <c r="S1059" i="12"/>
  <c r="T1059" i="12" s="1"/>
  <c r="AB1059" i="12" s="1"/>
  <c r="S1313" i="12"/>
  <c r="T1313" i="12" s="1"/>
  <c r="AB1313" i="12" s="1"/>
  <c r="S1109" i="12"/>
  <c r="T1109" i="12" s="1"/>
  <c r="AB1109" i="12" s="1"/>
  <c r="S1193" i="12"/>
  <c r="T1193" i="12" s="1"/>
  <c r="AB1193" i="12" s="1"/>
  <c r="AC1193" i="12" s="1"/>
  <c r="AD1193" i="12" s="1"/>
  <c r="S1080" i="12"/>
  <c r="T1080" i="12" s="1"/>
  <c r="AB1080" i="12" s="1"/>
  <c r="S1172" i="12"/>
  <c r="T1172" i="12" s="1"/>
  <c r="AB1172" i="12" s="1"/>
  <c r="AC1172" i="12" s="1"/>
  <c r="AD1172" i="12" s="1"/>
  <c r="S1271" i="12"/>
  <c r="T1271" i="12" s="1"/>
  <c r="AB1271" i="12" s="1"/>
  <c r="AC1271" i="12" s="1"/>
  <c r="AD1271" i="12" s="1"/>
  <c r="S1541" i="12"/>
  <c r="T1541" i="12" s="1"/>
  <c r="AB1541" i="12" s="1"/>
  <c r="S1305" i="12"/>
  <c r="T1305" i="12" s="1"/>
  <c r="AB1305" i="12" s="1"/>
  <c r="S1372" i="12"/>
  <c r="T1372" i="12" s="1"/>
  <c r="AB1372" i="12" s="1"/>
  <c r="S1704" i="12"/>
  <c r="T1704" i="12" s="1"/>
  <c r="AB1704" i="12" s="1"/>
  <c r="S1797" i="12"/>
  <c r="T1797" i="12" s="1"/>
  <c r="AB1797" i="12" s="1"/>
  <c r="AC1797" i="12" s="1"/>
  <c r="AD1797" i="12" s="1"/>
  <c r="S1671" i="12"/>
  <c r="T1671" i="12" s="1"/>
  <c r="AB1671" i="12" s="1"/>
  <c r="S1519" i="12"/>
  <c r="T1519" i="12" s="1"/>
  <c r="AB1519" i="12" s="1"/>
  <c r="S1408" i="12"/>
  <c r="T1408" i="12" s="1"/>
  <c r="AB1408" i="12" s="1"/>
  <c r="AC1408" i="12" s="1"/>
  <c r="AD1408" i="12" s="1"/>
  <c r="S1740" i="12"/>
  <c r="T1740" i="12" s="1"/>
  <c r="AB1740" i="12" s="1"/>
  <c r="S1783" i="12"/>
  <c r="T1783" i="12" s="1"/>
  <c r="AB1783" i="12" s="1"/>
  <c r="S1729" i="12"/>
  <c r="T1729" i="12" s="1"/>
  <c r="AB1729" i="12" s="1"/>
  <c r="S1822" i="12"/>
  <c r="T1822" i="12" s="1"/>
  <c r="AB1822" i="12" s="1"/>
  <c r="S2371" i="12"/>
  <c r="T2371" i="12" s="1"/>
  <c r="AB2371" i="12" s="1"/>
  <c r="AC2371" i="12" s="1"/>
  <c r="AD2371" i="12" s="1"/>
  <c r="S3125" i="12"/>
  <c r="T3125" i="12" s="1"/>
  <c r="AB3125" i="12" s="1"/>
  <c r="S546" i="12"/>
  <c r="T546" i="12" s="1"/>
  <c r="AB546" i="12" s="1"/>
  <c r="AC546" i="12" s="1"/>
  <c r="AD546" i="12" s="1"/>
  <c r="S695" i="12"/>
  <c r="T695" i="12" s="1"/>
  <c r="AB695" i="12" s="1"/>
  <c r="AC695" i="12" s="1"/>
  <c r="AD695" i="12" s="1"/>
  <c r="S745" i="12"/>
  <c r="T745" i="12" s="1"/>
  <c r="AB745" i="12" s="1"/>
  <c r="S888" i="12"/>
  <c r="T888" i="12" s="1"/>
  <c r="AB888" i="12" s="1"/>
  <c r="S866" i="12"/>
  <c r="T866" i="12" s="1"/>
  <c r="AB866" i="12" s="1"/>
  <c r="S635" i="12"/>
  <c r="T635" i="12" s="1"/>
  <c r="AB635" i="12" s="1"/>
  <c r="S826" i="12"/>
  <c r="T826" i="12" s="1"/>
  <c r="AB826" i="12" s="1"/>
  <c r="AC826" i="12" s="1"/>
  <c r="AD826" i="12" s="1"/>
  <c r="S842" i="12"/>
  <c r="T842" i="12" s="1"/>
  <c r="AB842" i="12" s="1"/>
  <c r="S929" i="12"/>
  <c r="T929" i="12" s="1"/>
  <c r="AB929" i="12" s="1"/>
  <c r="S884" i="12"/>
  <c r="T884" i="12" s="1"/>
  <c r="AB884" i="12" s="1"/>
  <c r="S741" i="12"/>
  <c r="T741" i="12" s="1"/>
  <c r="AB741" i="12" s="1"/>
  <c r="S786" i="12"/>
  <c r="T786" i="12" s="1"/>
  <c r="AB786" i="12" s="1"/>
  <c r="S1063" i="12"/>
  <c r="T1063" i="12" s="1"/>
  <c r="AB1063" i="12" s="1"/>
  <c r="S930" i="12"/>
  <c r="T930" i="12" s="1"/>
  <c r="AB930" i="12" s="1"/>
  <c r="S1088" i="12"/>
  <c r="T1088" i="12" s="1"/>
  <c r="AB1088" i="12" s="1"/>
  <c r="AC1088" i="12" s="1"/>
  <c r="AD1088" i="12" s="1"/>
  <c r="S1163" i="12"/>
  <c r="T1163" i="12" s="1"/>
  <c r="AB1163" i="12" s="1"/>
  <c r="S1357" i="12"/>
  <c r="T1357" i="12" s="1"/>
  <c r="AB1357" i="12" s="1"/>
  <c r="AC1357" i="12" s="1"/>
  <c r="AD1357" i="12" s="1"/>
  <c r="S1043" i="12"/>
  <c r="T1043" i="12" s="1"/>
  <c r="AB1043" i="12" s="1"/>
  <c r="AC1043" i="12" s="1"/>
  <c r="AD1043" i="12" s="1"/>
  <c r="S1168" i="12"/>
  <c r="T1168" i="12" s="1"/>
  <c r="AB1168" i="12" s="1"/>
  <c r="S1040" i="12"/>
  <c r="T1040" i="12" s="1"/>
  <c r="AB1040" i="12" s="1"/>
  <c r="S1039" i="12"/>
  <c r="T1039" i="12" s="1"/>
  <c r="AB1039" i="12" s="1"/>
  <c r="S1009" i="12"/>
  <c r="T1009" i="12" s="1"/>
  <c r="AB1009" i="12" s="1"/>
  <c r="S1287" i="12"/>
  <c r="T1287" i="12" s="1"/>
  <c r="AB1287" i="12" s="1"/>
  <c r="S1230" i="12"/>
  <c r="T1230" i="12" s="1"/>
  <c r="AB1230" i="12" s="1"/>
  <c r="S1241" i="12"/>
  <c r="T1241" i="12" s="1"/>
  <c r="AB1241" i="12" s="1"/>
  <c r="S1503" i="12"/>
  <c r="T1503" i="12" s="1"/>
  <c r="AB1503" i="12" s="1"/>
  <c r="AC1503" i="12" s="1"/>
  <c r="AD1503" i="12" s="1"/>
  <c r="S1010" i="12"/>
  <c r="T1010" i="12" s="1"/>
  <c r="AB1010" i="12" s="1"/>
  <c r="S1407" i="12"/>
  <c r="T1407" i="12" s="1"/>
  <c r="AB1407" i="12" s="1"/>
  <c r="S1690" i="12"/>
  <c r="T1690" i="12" s="1"/>
  <c r="AB1690" i="12" s="1"/>
  <c r="S1653" i="12"/>
  <c r="T1653" i="12" s="1"/>
  <c r="AB1653" i="12" s="1"/>
  <c r="S1589" i="12"/>
  <c r="T1589" i="12" s="1"/>
  <c r="AB1589" i="12" s="1"/>
  <c r="S1701" i="12"/>
  <c r="T1701" i="12" s="1"/>
  <c r="AB1701" i="12" s="1"/>
  <c r="S1815" i="12"/>
  <c r="T1815" i="12" s="1"/>
  <c r="AB1815" i="12" s="1"/>
  <c r="AC1815" i="12" s="1"/>
  <c r="AD1815" i="12" s="1"/>
  <c r="S1885" i="12"/>
  <c r="T1885" i="12" s="1"/>
  <c r="AB1885" i="12" s="1"/>
  <c r="AC1885" i="12" s="1"/>
  <c r="AD1885" i="12" s="1"/>
  <c r="S1939" i="12"/>
  <c r="T1939" i="12" s="1"/>
  <c r="AB1939" i="12" s="1"/>
  <c r="S2260" i="12"/>
  <c r="T2260" i="12" s="1"/>
  <c r="AB2260" i="12" s="1"/>
  <c r="S3537" i="12"/>
  <c r="T3537" i="12" s="1"/>
  <c r="AB3537" i="12" s="1"/>
  <c r="S662" i="12"/>
  <c r="T662" i="12" s="1"/>
  <c r="AB662" i="12" s="1"/>
  <c r="S405" i="12"/>
  <c r="T405" i="12" s="1"/>
  <c r="AB405" i="12" s="1"/>
  <c r="AC405" i="12" s="1"/>
  <c r="AD405" i="12" s="1"/>
  <c r="S456" i="12"/>
  <c r="T456" i="12" s="1"/>
  <c r="AB456" i="12" s="1"/>
  <c r="S276" i="12"/>
  <c r="T276" i="12" s="1"/>
  <c r="AB276" i="12" s="1"/>
  <c r="S352" i="12"/>
  <c r="T352" i="12" s="1"/>
  <c r="AB352" i="12" s="1"/>
  <c r="AC352" i="12" s="1"/>
  <c r="AD352" i="12" s="1"/>
  <c r="S314" i="12"/>
  <c r="T314" i="12" s="1"/>
  <c r="AB314" i="12" s="1"/>
  <c r="S285" i="12"/>
  <c r="T285" i="12" s="1"/>
  <c r="AB285" i="12" s="1"/>
  <c r="S292" i="12"/>
  <c r="T292" i="12" s="1"/>
  <c r="AB292" i="12" s="1"/>
  <c r="S430" i="12"/>
  <c r="T430" i="12" s="1"/>
  <c r="AB430" i="12" s="1"/>
  <c r="S516" i="12"/>
  <c r="T516" i="12" s="1"/>
  <c r="AB516" i="12" s="1"/>
  <c r="AC516" i="12" s="1"/>
  <c r="AD516" i="12" s="1"/>
  <c r="S700" i="12"/>
  <c r="T700" i="12" s="1"/>
  <c r="AB700" i="12" s="1"/>
  <c r="S645" i="12"/>
  <c r="T645" i="12" s="1"/>
  <c r="AB645" i="12" s="1"/>
  <c r="AC645" i="12" s="1"/>
  <c r="AD645" i="12" s="1"/>
  <c r="S859" i="12"/>
  <c r="T859" i="12" s="1"/>
  <c r="AB859" i="12" s="1"/>
  <c r="AC859" i="12" s="1"/>
  <c r="AD859" i="12" s="1"/>
  <c r="S623" i="12"/>
  <c r="T623" i="12" s="1"/>
  <c r="AB623" i="12" s="1"/>
  <c r="S618" i="12"/>
  <c r="T618" i="12" s="1"/>
  <c r="AB618" i="12" s="1"/>
  <c r="S572" i="12"/>
  <c r="T572" i="12" s="1"/>
  <c r="AB572" i="12" s="1"/>
  <c r="S692" i="12"/>
  <c r="T692" i="12" s="1"/>
  <c r="AB692" i="12" s="1"/>
  <c r="S860" i="12"/>
  <c r="T860" i="12" s="1"/>
  <c r="AB860" i="12" s="1"/>
  <c r="S610" i="12"/>
  <c r="T610" i="12" s="1"/>
  <c r="AB610" i="12" s="1"/>
  <c r="S530" i="12"/>
  <c r="T530" i="12" s="1"/>
  <c r="AB530" i="12" s="1"/>
  <c r="S829" i="12"/>
  <c r="T829" i="12" s="1"/>
  <c r="AB829" i="12" s="1"/>
  <c r="AC829" i="12" s="1"/>
  <c r="AD829" i="12" s="1"/>
  <c r="S630" i="12"/>
  <c r="T630" i="12" s="1"/>
  <c r="AB630" i="12" s="1"/>
  <c r="S791" i="12"/>
  <c r="T791" i="12" s="1"/>
  <c r="AB791" i="12" s="1"/>
  <c r="S871" i="12"/>
  <c r="T871" i="12" s="1"/>
  <c r="AB871" i="12" s="1"/>
  <c r="S691" i="12"/>
  <c r="T691" i="12" s="1"/>
  <c r="AB691" i="12" s="1"/>
  <c r="S660" i="12"/>
  <c r="T660" i="12" s="1"/>
  <c r="AB660" i="12" s="1"/>
  <c r="S880" i="12"/>
  <c r="T880" i="12" s="1"/>
  <c r="AB880" i="12" s="1"/>
  <c r="S775" i="12"/>
  <c r="T775" i="12" s="1"/>
  <c r="AB775" i="12" s="1"/>
  <c r="AC775" i="12" s="1"/>
  <c r="AD775" i="12" s="1"/>
  <c r="S823" i="12"/>
  <c r="T823" i="12" s="1"/>
  <c r="AB823" i="12" s="1"/>
  <c r="AC823" i="12" s="1"/>
  <c r="AD823" i="12" s="1"/>
  <c r="S947" i="12"/>
  <c r="T947" i="12" s="1"/>
  <c r="AB947" i="12" s="1"/>
  <c r="S904" i="12"/>
  <c r="T904" i="12" s="1"/>
  <c r="AB904" i="12" s="1"/>
  <c r="S950" i="12"/>
  <c r="T950" i="12" s="1"/>
  <c r="AB950" i="12" s="1"/>
  <c r="S985" i="12"/>
  <c r="T985" i="12" s="1"/>
  <c r="AB985" i="12" s="1"/>
  <c r="S1196" i="12"/>
  <c r="T1196" i="12" s="1"/>
  <c r="AB1196" i="12" s="1"/>
  <c r="S1047" i="12"/>
  <c r="T1047" i="12" s="1"/>
  <c r="AB1047" i="12" s="1"/>
  <c r="S1033" i="12"/>
  <c r="T1033" i="12" s="1"/>
  <c r="AB1033" i="12" s="1"/>
  <c r="S1212" i="12"/>
  <c r="T1212" i="12" s="1"/>
  <c r="AB1212" i="12" s="1"/>
  <c r="AC1212" i="12" s="1"/>
  <c r="AD1212" i="12" s="1"/>
  <c r="S1073" i="12"/>
  <c r="T1073" i="12" s="1"/>
  <c r="AB1073" i="12" s="1"/>
  <c r="S1146" i="12"/>
  <c r="T1146" i="12" s="1"/>
  <c r="AB1146" i="12" s="1"/>
  <c r="S1082" i="12"/>
  <c r="T1082" i="12" s="1"/>
  <c r="AB1082" i="12" s="1"/>
  <c r="S1162" i="12"/>
  <c r="T1162" i="12" s="1"/>
  <c r="AB1162" i="12" s="1"/>
  <c r="S1327" i="12"/>
  <c r="T1327" i="12" s="1"/>
  <c r="AB1327" i="12" s="1"/>
  <c r="S1322" i="12"/>
  <c r="T1322" i="12" s="1"/>
  <c r="AB1322" i="12" s="1"/>
  <c r="S1356" i="12"/>
  <c r="T1356" i="12" s="1"/>
  <c r="AB1356" i="12" s="1"/>
  <c r="S1131" i="12"/>
  <c r="T1131" i="12" s="1"/>
  <c r="AB1131" i="12" s="1"/>
  <c r="AC1131" i="12" s="1"/>
  <c r="AD1131" i="12" s="1"/>
  <c r="S1438" i="12"/>
  <c r="T1438" i="12" s="1"/>
  <c r="AB1438" i="12" s="1"/>
  <c r="S1390" i="12"/>
  <c r="T1390" i="12" s="1"/>
  <c r="AB1390" i="12" s="1"/>
  <c r="S1608" i="12"/>
  <c r="T1608" i="12" s="1"/>
  <c r="AB1608" i="12" s="1"/>
  <c r="S1652" i="12"/>
  <c r="T1652" i="12" s="1"/>
  <c r="AB1652" i="12" s="1"/>
  <c r="S1507" i="12"/>
  <c r="T1507" i="12" s="1"/>
  <c r="AB1507" i="12" s="1"/>
  <c r="AC1507" i="12" s="1"/>
  <c r="AD1507" i="12" s="1"/>
  <c r="S1699" i="12"/>
  <c r="T1699" i="12" s="1"/>
  <c r="AB1699" i="12" s="1"/>
  <c r="S1894" i="12"/>
  <c r="T1894" i="12" s="1"/>
  <c r="AB1894" i="12" s="1"/>
  <c r="S2035" i="12"/>
  <c r="T2035" i="12" s="1"/>
  <c r="AB2035" i="12" s="1"/>
  <c r="AC2035" i="12" s="1"/>
  <c r="AD2035" i="12" s="1"/>
  <c r="S2047" i="12"/>
  <c r="T2047" i="12" s="1"/>
  <c r="AB2047" i="12" s="1"/>
  <c r="S2232" i="12"/>
  <c r="T2232" i="12" s="1"/>
  <c r="AB2232" i="12" s="1"/>
  <c r="S716" i="12"/>
  <c r="T716" i="12" s="1"/>
  <c r="AB716" i="12" s="1"/>
  <c r="S729" i="12"/>
  <c r="T729" i="12" s="1"/>
  <c r="AB729" i="12" s="1"/>
  <c r="S855" i="12"/>
  <c r="T855" i="12" s="1"/>
  <c r="AB855" i="12" s="1"/>
  <c r="AC855" i="12" s="1"/>
  <c r="AD855" i="12" s="1"/>
  <c r="S720" i="12"/>
  <c r="T720" i="12" s="1"/>
  <c r="AB720" i="12" s="1"/>
  <c r="S909" i="12"/>
  <c r="T909" i="12" s="1"/>
  <c r="AB909" i="12" s="1"/>
  <c r="AC909" i="12" s="1"/>
  <c r="AD909" i="12" s="1"/>
  <c r="S899" i="12"/>
  <c r="T899" i="12" s="1"/>
  <c r="AB899" i="12" s="1"/>
  <c r="AC899" i="12" s="1"/>
  <c r="AD899" i="12" s="1"/>
  <c r="S970" i="12"/>
  <c r="T970" i="12" s="1"/>
  <c r="AB970" i="12" s="1"/>
  <c r="S1198" i="12"/>
  <c r="T1198" i="12" s="1"/>
  <c r="AB1198" i="12" s="1"/>
  <c r="S732" i="12"/>
  <c r="T732" i="12" s="1"/>
  <c r="AB732" i="12" s="1"/>
  <c r="S936" i="12"/>
  <c r="T936" i="12" s="1"/>
  <c r="AB936" i="12" s="1"/>
  <c r="S1214" i="12"/>
  <c r="T1214" i="12" s="1"/>
  <c r="AB1214" i="12" s="1"/>
  <c r="AC1214" i="12" s="1"/>
  <c r="AD1214" i="12" s="1"/>
  <c r="S873" i="12"/>
  <c r="T873" i="12" s="1"/>
  <c r="AB873" i="12" s="1"/>
  <c r="S800" i="12"/>
  <c r="T800" i="12" s="1"/>
  <c r="AB800" i="12" s="1"/>
  <c r="S1173" i="12"/>
  <c r="T1173" i="12" s="1"/>
  <c r="AB1173" i="12" s="1"/>
  <c r="AC1173" i="12" s="1"/>
  <c r="AD1173" i="12" s="1"/>
  <c r="S1189" i="12"/>
  <c r="T1189" i="12" s="1"/>
  <c r="AB1189" i="12" s="1"/>
  <c r="S1148" i="12"/>
  <c r="T1148" i="12" s="1"/>
  <c r="AB1148" i="12" s="1"/>
  <c r="S1165" i="12"/>
  <c r="T1165" i="12" s="1"/>
  <c r="AB1165" i="12" s="1"/>
  <c r="S1094" i="12"/>
  <c r="T1094" i="12" s="1"/>
  <c r="AB1094" i="12" s="1"/>
  <c r="S1005" i="12"/>
  <c r="T1005" i="12" s="1"/>
  <c r="AB1005" i="12" s="1"/>
  <c r="AC1005" i="12" s="1"/>
  <c r="AD1005" i="12" s="1"/>
  <c r="S1144" i="12"/>
  <c r="T1144" i="12" s="1"/>
  <c r="AB1144" i="12" s="1"/>
  <c r="S1240" i="12"/>
  <c r="T1240" i="12" s="1"/>
  <c r="AB1240" i="12" s="1"/>
  <c r="AC1240" i="12" s="1"/>
  <c r="AD1240" i="12" s="1"/>
  <c r="S1339" i="12"/>
  <c r="T1339" i="12" s="1"/>
  <c r="AB1339" i="12" s="1"/>
  <c r="AC1339" i="12" s="1"/>
  <c r="AD1339" i="12" s="1"/>
  <c r="S1471" i="12"/>
  <c r="T1471" i="12" s="1"/>
  <c r="AB1471" i="12" s="1"/>
  <c r="S1345" i="12"/>
  <c r="T1345" i="12" s="1"/>
  <c r="AB1345" i="12" s="1"/>
  <c r="S1452" i="12"/>
  <c r="T1452" i="12" s="1"/>
  <c r="AB1452" i="12" s="1"/>
  <c r="S1689" i="12"/>
  <c r="T1689" i="12" s="1"/>
  <c r="AB1689" i="12" s="1"/>
  <c r="S1569" i="12"/>
  <c r="T1569" i="12" s="1"/>
  <c r="AB1569" i="12" s="1"/>
  <c r="AC1569" i="12" s="1"/>
  <c r="AD1569" i="12" s="1"/>
  <c r="S1570" i="12"/>
  <c r="T1570" i="12" s="1"/>
  <c r="AB1570" i="12" s="1"/>
  <c r="S1839" i="12"/>
  <c r="T1839" i="12" s="1"/>
  <c r="AB1839" i="12" s="1"/>
  <c r="S1994" i="12"/>
  <c r="T1994" i="12" s="1"/>
  <c r="AB1994" i="12" s="1"/>
  <c r="AC1994" i="12" s="1"/>
  <c r="AD1994" i="12" s="1"/>
  <c r="S1756" i="12"/>
  <c r="T1756" i="12" s="1"/>
  <c r="AB1756" i="12" s="1"/>
  <c r="S1942" i="12"/>
  <c r="T1942" i="12" s="1"/>
  <c r="AB1942" i="12" s="1"/>
  <c r="S2291" i="12"/>
  <c r="T2291" i="12" s="1"/>
  <c r="AB2291" i="12" s="1"/>
  <c r="S1069" i="12"/>
  <c r="T1069" i="12" s="1"/>
  <c r="AB1069" i="12" s="1"/>
  <c r="S1479" i="12"/>
  <c r="T1479" i="12" s="1"/>
  <c r="AB1479" i="12" s="1"/>
  <c r="AC1479" i="12" s="1"/>
  <c r="AD1479" i="12" s="1"/>
  <c r="S1283" i="12"/>
  <c r="T1283" i="12" s="1"/>
  <c r="AB1283" i="12" s="1"/>
  <c r="S1550" i="12"/>
  <c r="T1550" i="12" s="1"/>
  <c r="AB1550" i="12" s="1"/>
  <c r="S1319" i="12"/>
  <c r="T1319" i="12" s="1"/>
  <c r="AB1319" i="12" s="1"/>
  <c r="AC1319" i="12" s="1"/>
  <c r="AD1319" i="12" s="1"/>
  <c r="S1416" i="12"/>
  <c r="T1416" i="12" s="1"/>
  <c r="AB1416" i="12" s="1"/>
  <c r="S1702" i="12"/>
  <c r="T1702" i="12" s="1"/>
  <c r="AB1702" i="12" s="1"/>
  <c r="S1573" i="12"/>
  <c r="T1573" i="12" s="1"/>
  <c r="AB1573" i="12" s="1"/>
  <c r="S1629" i="12"/>
  <c r="T1629" i="12" s="1"/>
  <c r="AB1629" i="12" s="1"/>
  <c r="S1788" i="12"/>
  <c r="T1788" i="12" s="1"/>
  <c r="AB1788" i="12" s="1"/>
  <c r="AC1788" i="12" s="1"/>
  <c r="AD1788" i="12" s="1"/>
  <c r="S1703" i="12"/>
  <c r="T1703" i="12" s="1"/>
  <c r="AB1703" i="12" s="1"/>
  <c r="S1772" i="12"/>
  <c r="T1772" i="12" s="1"/>
  <c r="AB1772" i="12" s="1"/>
  <c r="S1618" i="12"/>
  <c r="T1618" i="12" s="1"/>
  <c r="AB1618" i="12" s="1"/>
  <c r="AC1618" i="12" s="1"/>
  <c r="AD1618" i="12" s="1"/>
  <c r="S2139" i="12"/>
  <c r="T2139" i="12" s="1"/>
  <c r="AB2139" i="12" s="1"/>
  <c r="S2432" i="12"/>
  <c r="T2432" i="12" s="1"/>
  <c r="AB2432" i="12" s="1"/>
  <c r="S1141" i="12"/>
  <c r="T1141" i="12" s="1"/>
  <c r="AB1141" i="12" s="1"/>
  <c r="S1432" i="12"/>
  <c r="T1432" i="12" s="1"/>
  <c r="AB1432" i="12" s="1"/>
  <c r="S976" i="12"/>
  <c r="T976" i="12" s="1"/>
  <c r="AB976" i="12" s="1"/>
  <c r="AC976" i="12" s="1"/>
  <c r="AD976" i="12" s="1"/>
  <c r="S1249" i="12"/>
  <c r="T1249" i="12" s="1"/>
  <c r="AB1249" i="12" s="1"/>
  <c r="S1210" i="12"/>
  <c r="T1210" i="12" s="1"/>
  <c r="AB1210" i="12" s="1"/>
  <c r="AC1210" i="12" s="1"/>
  <c r="AD1210" i="12" s="1"/>
  <c r="S1423" i="12"/>
  <c r="T1423" i="12" s="1"/>
  <c r="AB1423" i="12" s="1"/>
  <c r="AC1423" i="12" s="1"/>
  <c r="AD1423" i="12" s="1"/>
  <c r="S1483" i="12"/>
  <c r="T1483" i="12" s="1"/>
  <c r="AB1483" i="12" s="1"/>
  <c r="S1329" i="12"/>
  <c r="T1329" i="12" s="1"/>
  <c r="AB1329" i="12" s="1"/>
  <c r="S1455" i="12"/>
  <c r="T1455" i="12" s="1"/>
  <c r="AB1455" i="12" s="1"/>
  <c r="S1523" i="12"/>
  <c r="T1523" i="12" s="1"/>
  <c r="AB1523" i="12" s="1"/>
  <c r="S1675" i="12"/>
  <c r="T1675" i="12" s="1"/>
  <c r="AB1675" i="12" s="1"/>
  <c r="AC1675" i="12" s="1"/>
  <c r="AD1675" i="12" s="1"/>
  <c r="S1486" i="12"/>
  <c r="T1486" i="12" s="1"/>
  <c r="AB1486" i="12" s="1"/>
  <c r="S1548" i="12"/>
  <c r="T1548" i="12" s="1"/>
  <c r="AB1548" i="12" s="1"/>
  <c r="S1801" i="12"/>
  <c r="T1801" i="12" s="1"/>
  <c r="AB1801" i="12" s="1"/>
  <c r="AC1801" i="12" s="1"/>
  <c r="AD1801" i="12" s="1"/>
  <c r="S1680" i="12"/>
  <c r="T1680" i="12" s="1"/>
  <c r="AB1680" i="12" s="1"/>
  <c r="S1910" i="12"/>
  <c r="T1910" i="12" s="1"/>
  <c r="AB1910" i="12" s="1"/>
  <c r="S1880" i="12"/>
  <c r="T1880" i="12" s="1"/>
  <c r="AB1880" i="12" s="1"/>
  <c r="S2015" i="12"/>
  <c r="T2015" i="12" s="1"/>
  <c r="AB2015" i="12" s="1"/>
  <c r="S2504" i="12"/>
  <c r="T2504" i="12" s="1"/>
  <c r="AB2504" i="12" s="1"/>
  <c r="AC2504" i="12" s="1"/>
  <c r="AD2504" i="12" s="1"/>
  <c r="S414" i="12"/>
  <c r="T414" i="12" s="1"/>
  <c r="AB414" i="12" s="1"/>
  <c r="S784" i="12"/>
  <c r="T784" i="12" s="1"/>
  <c r="AB784" i="12" s="1"/>
  <c r="AC784" i="12" s="1"/>
  <c r="AD784" i="12" s="1"/>
  <c r="S541" i="12"/>
  <c r="T541" i="12" s="1"/>
  <c r="AB541" i="12" s="1"/>
  <c r="AC541" i="12" s="1"/>
  <c r="AD541" i="12" s="1"/>
  <c r="S914" i="12"/>
  <c r="T914" i="12" s="1"/>
  <c r="AB914" i="12" s="1"/>
  <c r="S408" i="12"/>
  <c r="T408" i="12" s="1"/>
  <c r="AB408" i="12" s="1"/>
  <c r="S633" i="12"/>
  <c r="T633" i="12" s="1"/>
  <c r="AB633" i="12" s="1"/>
  <c r="S818" i="12"/>
  <c r="T818" i="12" s="1"/>
  <c r="AB818" i="12" s="1"/>
  <c r="S847" i="12"/>
  <c r="T847" i="12" s="1"/>
  <c r="AB847" i="12" s="1"/>
  <c r="AC847" i="12" s="1"/>
  <c r="AD847" i="12" s="1"/>
  <c r="S998" i="12"/>
  <c r="T998" i="12" s="1"/>
  <c r="AB998" i="12" s="1"/>
  <c r="S710" i="12"/>
  <c r="T710" i="12" s="1"/>
  <c r="AB710" i="12" s="1"/>
  <c r="S812" i="12"/>
  <c r="T812" i="12" s="1"/>
  <c r="AB812" i="12" s="1"/>
  <c r="AC812" i="12" s="1"/>
  <c r="AD812" i="12" s="1"/>
  <c r="S902" i="12"/>
  <c r="T902" i="12" s="1"/>
  <c r="AB902" i="12" s="1"/>
  <c r="S782" i="12"/>
  <c r="T782" i="12" s="1"/>
  <c r="AB782" i="12" s="1"/>
  <c r="S865" i="12"/>
  <c r="T865" i="12" s="1"/>
  <c r="AB865" i="12" s="1"/>
  <c r="S798" i="12"/>
  <c r="T798" i="12" s="1"/>
  <c r="AB798" i="12" s="1"/>
  <c r="S1174" i="12"/>
  <c r="T1174" i="12" s="1"/>
  <c r="AB1174" i="12" s="1"/>
  <c r="AC1174" i="12" s="1"/>
  <c r="AD1174" i="12" s="1"/>
  <c r="S1188" i="12"/>
  <c r="T1188" i="12" s="1"/>
  <c r="AB1188" i="12" s="1"/>
  <c r="S797" i="12"/>
  <c r="T797" i="12" s="1"/>
  <c r="AB797" i="12" s="1"/>
  <c r="S1100" i="12"/>
  <c r="T1100" i="12" s="1"/>
  <c r="AB1100" i="12" s="1"/>
  <c r="AC1100" i="12" s="1"/>
  <c r="AD1100" i="12" s="1"/>
  <c r="S1018" i="12"/>
  <c r="T1018" i="12" s="1"/>
  <c r="AB1018" i="12" s="1"/>
  <c r="S954" i="12"/>
  <c r="T954" i="12" s="1"/>
  <c r="AB954" i="12" s="1"/>
  <c r="S1152" i="12"/>
  <c r="T1152" i="12" s="1"/>
  <c r="AB1152" i="12" s="1"/>
  <c r="S1298" i="12"/>
  <c r="T1298" i="12" s="1"/>
  <c r="AB1298" i="12" s="1"/>
  <c r="S1170" i="12"/>
  <c r="T1170" i="12" s="1"/>
  <c r="AB1170" i="12" s="1"/>
  <c r="S1074" i="12"/>
  <c r="T1074" i="12" s="1"/>
  <c r="AB1074" i="12" s="1"/>
  <c r="S1217" i="12"/>
  <c r="T1217" i="12" s="1"/>
  <c r="AB1217" i="12" s="1"/>
  <c r="S1267" i="12"/>
  <c r="T1267" i="12" s="1"/>
  <c r="AB1267" i="12" s="1"/>
  <c r="AC1267" i="12" s="1"/>
  <c r="AD1267" i="12" s="1"/>
  <c r="S1437" i="12"/>
  <c r="T1437" i="12" s="1"/>
  <c r="AB1437" i="12" s="1"/>
  <c r="S1342" i="12"/>
  <c r="T1342" i="12" s="1"/>
  <c r="AB1342" i="12" s="1"/>
  <c r="S1323" i="12"/>
  <c r="T1323" i="12" s="1"/>
  <c r="AB1323" i="12" s="1"/>
  <c r="S1363" i="12"/>
  <c r="T1363" i="12" s="1"/>
  <c r="AB1363" i="12" s="1"/>
  <c r="S1499" i="12"/>
  <c r="T1499" i="12" s="1"/>
  <c r="AB1499" i="12" s="1"/>
  <c r="S1515" i="12"/>
  <c r="T1515" i="12" s="1"/>
  <c r="AB1515" i="12" s="1"/>
  <c r="S1663" i="12"/>
  <c r="T1663" i="12" s="1"/>
  <c r="AB1663" i="12" s="1"/>
  <c r="S1665" i="12"/>
  <c r="T1665" i="12" s="1"/>
  <c r="AB1665" i="12" s="1"/>
  <c r="AC1665" i="12" s="1"/>
  <c r="AD1665" i="12" s="1"/>
  <c r="S1685" i="12"/>
  <c r="T1685" i="12" s="1"/>
  <c r="AB1685" i="12" s="1"/>
  <c r="S1634" i="12"/>
  <c r="T1634" i="12" s="1"/>
  <c r="AB1634" i="12" s="1"/>
  <c r="S1748" i="12"/>
  <c r="T1748" i="12" s="1"/>
  <c r="AB1748" i="12" s="1"/>
  <c r="S1808" i="12"/>
  <c r="T1808" i="12" s="1"/>
  <c r="AB1808" i="12" s="1"/>
  <c r="S1934" i="12"/>
  <c r="T1934" i="12" s="1"/>
  <c r="AB1934" i="12" s="1"/>
  <c r="AC1934" i="12" s="1"/>
  <c r="AD1934" i="12" s="1"/>
  <c r="S2473" i="12"/>
  <c r="T2473" i="12" s="1"/>
  <c r="AB2473" i="12" s="1"/>
  <c r="S463" i="12"/>
  <c r="T463" i="12" s="1"/>
  <c r="AB463" i="12" s="1"/>
  <c r="S286" i="12"/>
  <c r="T286" i="12" s="1"/>
  <c r="AB286" i="12" s="1"/>
  <c r="AC286" i="12" s="1"/>
  <c r="AD286" i="12" s="1"/>
  <c r="S380" i="12"/>
  <c r="T380" i="12" s="1"/>
  <c r="AB380" i="12" s="1"/>
  <c r="S402" i="12"/>
  <c r="T402" i="12" s="1"/>
  <c r="AB402" i="12" s="1"/>
  <c r="S411" i="12"/>
  <c r="T411" i="12" s="1"/>
  <c r="AB411" i="12" s="1"/>
  <c r="S395" i="12"/>
  <c r="T395" i="12" s="1"/>
  <c r="AB395" i="12" s="1"/>
  <c r="S500" i="12"/>
  <c r="T500" i="12" s="1"/>
  <c r="AB500" i="12" s="1"/>
  <c r="AC500" i="12" s="1"/>
  <c r="AD500" i="12" s="1"/>
  <c r="S419" i="12"/>
  <c r="T419" i="12" s="1"/>
  <c r="AB419" i="12" s="1"/>
  <c r="S629" i="12"/>
  <c r="T629" i="12" s="1"/>
  <c r="AB629" i="12" s="1"/>
  <c r="AC629" i="12" s="1"/>
  <c r="AD629" i="12" s="1"/>
  <c r="S689" i="12"/>
  <c r="T689" i="12" s="1"/>
  <c r="AB689" i="12" s="1"/>
  <c r="AC689" i="12" s="1"/>
  <c r="AD689" i="12" s="1"/>
  <c r="S628" i="12"/>
  <c r="T628" i="12" s="1"/>
  <c r="AB628" i="12" s="1"/>
  <c r="S687" i="12"/>
  <c r="T687" i="12" s="1"/>
  <c r="AB687" i="12" s="1"/>
  <c r="S569" i="12"/>
  <c r="T569" i="12" s="1"/>
  <c r="AB569" i="12" s="1"/>
  <c r="S570" i="12"/>
  <c r="T570" i="12" s="1"/>
  <c r="AB570" i="12" s="1"/>
  <c r="S566" i="12"/>
  <c r="T566" i="12" s="1"/>
  <c r="AB566" i="12" s="1"/>
  <c r="AC566" i="12" s="1"/>
  <c r="AD566" i="12" s="1"/>
  <c r="S475" i="12"/>
  <c r="T475" i="12" s="1"/>
  <c r="AB475" i="12" s="1"/>
  <c r="S774" i="12"/>
  <c r="T774" i="12" s="1"/>
  <c r="AB774" i="12" s="1"/>
  <c r="S501" i="12"/>
  <c r="T501" i="12" s="1"/>
  <c r="AB501" i="12" s="1"/>
  <c r="AC501" i="12" s="1"/>
  <c r="AD501" i="12" s="1"/>
  <c r="S297" i="12"/>
  <c r="T297" i="12" s="1"/>
  <c r="AB297" i="12" s="1"/>
  <c r="S637" i="12"/>
  <c r="T637" i="12" s="1"/>
  <c r="AB637" i="12" s="1"/>
  <c r="S712" i="12"/>
  <c r="T712" i="12" s="1"/>
  <c r="AB712" i="12" s="1"/>
  <c r="S740" i="12"/>
  <c r="T740" i="12" s="1"/>
  <c r="AB740" i="12" s="1"/>
  <c r="S752" i="12"/>
  <c r="T752" i="12" s="1"/>
  <c r="AB752" i="12" s="1"/>
  <c r="AC752" i="12" s="1"/>
  <c r="AD752" i="12" s="1"/>
  <c r="S879" i="12"/>
  <c r="T879" i="12" s="1"/>
  <c r="AB879" i="12" s="1"/>
  <c r="S640" i="12"/>
  <c r="T640" i="12" s="1"/>
  <c r="AB640" i="12" s="1"/>
  <c r="AC640" i="12" s="1"/>
  <c r="AD640" i="12" s="1"/>
  <c r="S766" i="12"/>
  <c r="T766" i="12" s="1"/>
  <c r="AB766" i="12" s="1"/>
  <c r="AC766" i="12" s="1"/>
  <c r="AD766" i="12" s="1"/>
  <c r="S737" i="12"/>
  <c r="T737" i="12" s="1"/>
  <c r="AB737" i="12" s="1"/>
  <c r="S1036" i="12"/>
  <c r="T1036" i="12" s="1"/>
  <c r="AB1036" i="12" s="1"/>
  <c r="S953" i="12"/>
  <c r="T953" i="12" s="1"/>
  <c r="AB953" i="12" s="1"/>
  <c r="S952" i="12"/>
  <c r="T952" i="12" s="1"/>
  <c r="AB952" i="12" s="1"/>
  <c r="S1197" i="12"/>
  <c r="T1197" i="12" s="1"/>
  <c r="AB1197" i="12" s="1"/>
  <c r="AC1197" i="12" s="1"/>
  <c r="AD1197" i="12" s="1"/>
  <c r="S1079" i="12"/>
  <c r="T1079" i="12" s="1"/>
  <c r="AB1079" i="12" s="1"/>
  <c r="S705" i="12"/>
  <c r="T705" i="12" s="1"/>
  <c r="AB705" i="12" s="1"/>
  <c r="S1216" i="12"/>
  <c r="T1216" i="12" s="1"/>
  <c r="AB1216" i="12" s="1"/>
  <c r="AC1216" i="12" s="1"/>
  <c r="AD1216" i="12" s="1"/>
  <c r="S1095" i="12"/>
  <c r="T1095" i="12" s="1"/>
  <c r="AB1095" i="12" s="1"/>
  <c r="S1057" i="12"/>
  <c r="T1057" i="12" s="1"/>
  <c r="AB1057" i="12" s="1"/>
  <c r="S1076" i="12"/>
  <c r="T1076" i="12" s="1"/>
  <c r="AB1076" i="12" s="1"/>
  <c r="S1207" i="12"/>
  <c r="T1207" i="12" s="1"/>
  <c r="AB1207" i="12" s="1"/>
  <c r="S1113" i="12"/>
  <c r="T1113" i="12" s="1"/>
  <c r="AB1113" i="12" s="1"/>
  <c r="S1140" i="12"/>
  <c r="T1140" i="12" s="1"/>
  <c r="AB1140" i="12" s="1"/>
  <c r="S1122" i="12"/>
  <c r="T1122" i="12" s="1"/>
  <c r="AB1122" i="12" s="1"/>
  <c r="AC1122" i="12" s="1"/>
  <c r="AD1122" i="12" s="1"/>
  <c r="S1183" i="12"/>
  <c r="T1183" i="12" s="1"/>
  <c r="AB1183" i="12" s="1"/>
  <c r="AC1183" i="12" s="1"/>
  <c r="AD1183" i="12" s="1"/>
  <c r="S1597" i="12"/>
  <c r="T1597" i="12" s="1"/>
  <c r="AB1597" i="12" s="1"/>
  <c r="S1254" i="12"/>
  <c r="T1254" i="12" s="1"/>
  <c r="AB1254" i="12" s="1"/>
  <c r="S1272" i="12"/>
  <c r="T1272" i="12" s="1"/>
  <c r="AB1272" i="12" s="1"/>
  <c r="S1303" i="12"/>
  <c r="T1303" i="12" s="1"/>
  <c r="AB1303" i="12" s="1"/>
  <c r="S1691" i="12"/>
  <c r="T1691" i="12" s="1"/>
  <c r="AB1691" i="12" s="1"/>
  <c r="S1559" i="12"/>
  <c r="T1559" i="12" s="1"/>
  <c r="AB1559" i="12" s="1"/>
  <c r="S1518" i="12"/>
  <c r="T1518" i="12" s="1"/>
  <c r="AB1518" i="12" s="1"/>
  <c r="S1712" i="12"/>
  <c r="T1712" i="12" s="1"/>
  <c r="AB1712" i="12" s="1"/>
  <c r="AC1712" i="12" s="1"/>
  <c r="AD1712" i="12" s="1"/>
  <c r="S1798" i="12"/>
  <c r="T1798" i="12" s="1"/>
  <c r="AB1798" i="12" s="1"/>
  <c r="S1688" i="12"/>
  <c r="T1688" i="12" s="1"/>
  <c r="AB1688" i="12" s="1"/>
  <c r="S1750" i="12"/>
  <c r="T1750" i="12" s="1"/>
  <c r="AB1750" i="12" s="1"/>
  <c r="S1746" i="12"/>
  <c r="T1746" i="12" s="1"/>
  <c r="AB1746" i="12" s="1"/>
  <c r="S1841" i="12"/>
  <c r="T1841" i="12" s="1"/>
  <c r="AB1841" i="12" s="1"/>
  <c r="S2409" i="12"/>
  <c r="T2409" i="12" s="1"/>
  <c r="AB2409" i="12" s="1"/>
  <c r="S1959" i="12"/>
  <c r="T1959" i="12" s="1"/>
  <c r="AB1959" i="12" s="1"/>
  <c r="AC1959" i="12" s="1"/>
  <c r="AD1959" i="12" s="1"/>
  <c r="S2000" i="12"/>
  <c r="T2000" i="12" s="1"/>
  <c r="AB2000" i="12" s="1"/>
  <c r="AC2000" i="12" s="1"/>
  <c r="AD2000" i="12" s="1"/>
  <c r="S2022" i="12"/>
  <c r="T2022" i="12" s="1"/>
  <c r="AB2022" i="12" s="1"/>
  <c r="S1847" i="12"/>
  <c r="T1847" i="12" s="1"/>
  <c r="AB1847" i="12" s="1"/>
  <c r="S1857" i="12"/>
  <c r="T1857" i="12" s="1"/>
  <c r="AB1857" i="12" s="1"/>
  <c r="S2044" i="12"/>
  <c r="T2044" i="12" s="1"/>
  <c r="AB2044" i="12" s="1"/>
  <c r="S1984" i="12"/>
  <c r="T1984" i="12" s="1"/>
  <c r="AB1984" i="12" s="1"/>
  <c r="AC1984" i="12" s="1"/>
  <c r="AD1984" i="12" s="1"/>
  <c r="S1869" i="12"/>
  <c r="T1869" i="12" s="1"/>
  <c r="AB1869" i="12" s="1"/>
  <c r="S1840" i="12"/>
  <c r="T1840" i="12" s="1"/>
  <c r="AB1840" i="12" s="1"/>
  <c r="S1823" i="12"/>
  <c r="T1823" i="12" s="1"/>
  <c r="AB1823" i="12" s="1"/>
  <c r="AC1823" i="12" s="1"/>
  <c r="AD1823" i="12" s="1"/>
  <c r="S1964" i="12"/>
  <c r="T1964" i="12" s="1"/>
  <c r="AB1964" i="12" s="1"/>
  <c r="S2119" i="12"/>
  <c r="T2119" i="12" s="1"/>
  <c r="AB2119" i="12" s="1"/>
  <c r="S2101" i="12"/>
  <c r="T2101" i="12" s="1"/>
  <c r="AB2101" i="12" s="1"/>
  <c r="S2095" i="12"/>
  <c r="T2095" i="12" s="1"/>
  <c r="AB2095" i="12" s="1"/>
  <c r="S2259" i="12"/>
  <c r="T2259" i="12" s="1"/>
  <c r="AB2259" i="12" s="1"/>
  <c r="S2326" i="12"/>
  <c r="T2326" i="12" s="1"/>
  <c r="AB2326" i="12" s="1"/>
  <c r="S2413" i="12"/>
  <c r="T2413" i="12" s="1"/>
  <c r="AB2413" i="12" s="1"/>
  <c r="AC2413" i="12" s="1"/>
  <c r="AD2413" i="12" s="1"/>
  <c r="S2295" i="12"/>
  <c r="T2295" i="12" s="1"/>
  <c r="AB2295" i="12" s="1"/>
  <c r="AC2295" i="12" s="1"/>
  <c r="AD2295" i="12" s="1"/>
  <c r="S2493" i="12"/>
  <c r="T2493" i="12" s="1"/>
  <c r="AB2493" i="12" s="1"/>
  <c r="S2520" i="12"/>
  <c r="T2520" i="12" s="1"/>
  <c r="AB2520" i="12" s="1"/>
  <c r="S2732" i="12"/>
  <c r="T2732" i="12" s="1"/>
  <c r="AB2732" i="12" s="1"/>
  <c r="S2864" i="12"/>
  <c r="T2864" i="12" s="1"/>
  <c r="AB2864" i="12" s="1"/>
  <c r="S2987" i="12"/>
  <c r="T2987" i="12" s="1"/>
  <c r="AB2987" i="12" s="1"/>
  <c r="AC2987" i="12" s="1"/>
  <c r="AD2987" i="12" s="1"/>
  <c r="S3338" i="12"/>
  <c r="T3338" i="12" s="1"/>
  <c r="AB3338" i="12" s="1"/>
  <c r="S3610" i="12"/>
  <c r="T3610" i="12" s="1"/>
  <c r="AB3610" i="12" s="1"/>
  <c r="S1899" i="12"/>
  <c r="T1899" i="12" s="1"/>
  <c r="AB1899" i="12" s="1"/>
  <c r="AC1899" i="12" s="1"/>
  <c r="AD1899" i="12" s="1"/>
  <c r="S1927" i="12"/>
  <c r="T1927" i="12" s="1"/>
  <c r="AB1927" i="12" s="1"/>
  <c r="S2099" i="12"/>
  <c r="T2099" i="12" s="1"/>
  <c r="AB2099" i="12" s="1"/>
  <c r="S1935" i="12"/>
  <c r="T1935" i="12" s="1"/>
  <c r="AB1935" i="12" s="1"/>
  <c r="S1892" i="12"/>
  <c r="T1892" i="12" s="1"/>
  <c r="AB1892" i="12" s="1"/>
  <c r="S1954" i="12"/>
  <c r="T1954" i="12" s="1"/>
  <c r="AB1954" i="12" s="1"/>
  <c r="AC1954" i="12" s="1"/>
  <c r="AD1954" i="12" s="1"/>
  <c r="S1944" i="12"/>
  <c r="T1944" i="12" s="1"/>
  <c r="AB1944" i="12" s="1"/>
  <c r="S2122" i="12"/>
  <c r="T2122" i="12" s="1"/>
  <c r="AB2122" i="12" s="1"/>
  <c r="AC2122" i="12" s="1"/>
  <c r="AD2122" i="12" s="1"/>
  <c r="S1861" i="12"/>
  <c r="T1861" i="12" s="1"/>
  <c r="AB1861" i="12" s="1"/>
  <c r="AC1861" i="12" s="1"/>
  <c r="AD1861" i="12" s="1"/>
  <c r="S2024" i="12"/>
  <c r="T2024" i="12" s="1"/>
  <c r="AB2024" i="12" s="1"/>
  <c r="S2082" i="12"/>
  <c r="T2082" i="12" s="1"/>
  <c r="AB2082" i="12" s="1"/>
  <c r="S2261" i="12"/>
  <c r="T2261" i="12" s="1"/>
  <c r="AB2261" i="12" s="1"/>
  <c r="S2086" i="12"/>
  <c r="T2086" i="12" s="1"/>
  <c r="AB2086" i="12" s="1"/>
  <c r="S2465" i="12"/>
  <c r="T2465" i="12" s="1"/>
  <c r="AB2465" i="12" s="1"/>
  <c r="AC2465" i="12" s="1"/>
  <c r="AD2465" i="12" s="1"/>
  <c r="S2434" i="12"/>
  <c r="T2434" i="12" s="1"/>
  <c r="AB2434" i="12" s="1"/>
  <c r="S2321" i="12"/>
  <c r="T2321" i="12" s="1"/>
  <c r="AB2321" i="12" s="1"/>
  <c r="S2404" i="12"/>
  <c r="T2404" i="12" s="1"/>
  <c r="AB2404" i="12" s="1"/>
  <c r="AC2404" i="12" s="1"/>
  <c r="AD2404" i="12" s="1"/>
  <c r="S2632" i="12"/>
  <c r="T2632" i="12" s="1"/>
  <c r="AB2632" i="12" s="1"/>
  <c r="S2777" i="12"/>
  <c r="T2777" i="12" s="1"/>
  <c r="AB2777" i="12" s="1"/>
  <c r="S3010" i="12"/>
  <c r="T3010" i="12" s="1"/>
  <c r="AB3010" i="12" s="1"/>
  <c r="S3121" i="12"/>
  <c r="T3121" i="12" s="1"/>
  <c r="AB3121" i="12" s="1"/>
  <c r="S3699" i="12"/>
  <c r="T3699" i="12" s="1"/>
  <c r="AB3699" i="12" s="1"/>
  <c r="S1916" i="12"/>
  <c r="T1916" i="12" s="1"/>
  <c r="AB1916" i="12" s="1"/>
  <c r="S1912" i="12"/>
  <c r="T1912" i="12" s="1"/>
  <c r="AB1912" i="12" s="1"/>
  <c r="AC1912" i="12" s="1"/>
  <c r="AD1912" i="12" s="1"/>
  <c r="S1842" i="12"/>
  <c r="T1842" i="12" s="1"/>
  <c r="AB1842" i="12" s="1"/>
  <c r="AC1842" i="12" s="1"/>
  <c r="AD1842" i="12" s="1"/>
  <c r="S1906" i="12"/>
  <c r="T1906" i="12" s="1"/>
  <c r="AB1906" i="12" s="1"/>
  <c r="S2134" i="12"/>
  <c r="T2134" i="12" s="1"/>
  <c r="AB2134" i="12" s="1"/>
  <c r="S1981" i="12"/>
  <c r="T1981" i="12" s="1"/>
  <c r="AB1981" i="12" s="1"/>
  <c r="S2075" i="12"/>
  <c r="T2075" i="12" s="1"/>
  <c r="AB2075" i="12" s="1"/>
  <c r="S2062" i="12"/>
  <c r="T2062" i="12" s="1"/>
  <c r="AB2062" i="12" s="1"/>
  <c r="AC2062" i="12" s="1"/>
  <c r="AD2062" i="12" s="1"/>
  <c r="S2249" i="12"/>
  <c r="T2249" i="12" s="1"/>
  <c r="AB2249" i="12" s="1"/>
  <c r="S2272" i="12"/>
  <c r="T2272" i="12" s="1"/>
  <c r="AB2272" i="12" s="1"/>
  <c r="S2330" i="12"/>
  <c r="T2330" i="12" s="1"/>
  <c r="AB2330" i="12" s="1"/>
  <c r="AC2330" i="12" s="1"/>
  <c r="AD2330" i="12" s="1"/>
  <c r="S2299" i="12"/>
  <c r="T2299" i="12" s="1"/>
  <c r="AB2299" i="12" s="1"/>
  <c r="S2464" i="12"/>
  <c r="T2464" i="12" s="1"/>
  <c r="AB2464" i="12" s="1"/>
  <c r="S2523" i="12"/>
  <c r="T2523" i="12" s="1"/>
  <c r="AB2523" i="12" s="1"/>
  <c r="S2681" i="12"/>
  <c r="T2681" i="12" s="1"/>
  <c r="AB2681" i="12" s="1"/>
  <c r="S2870" i="12"/>
  <c r="T2870" i="12" s="1"/>
  <c r="AB2870" i="12" s="1"/>
  <c r="AC2870" i="12" s="1"/>
  <c r="AD2870" i="12" s="1"/>
  <c r="S3037" i="12"/>
  <c r="T3037" i="12" s="1"/>
  <c r="AB3037" i="12" s="1"/>
  <c r="S3262" i="12"/>
  <c r="T3262" i="12" s="1"/>
  <c r="AB3262" i="12" s="1"/>
  <c r="S3798" i="12"/>
  <c r="T3798" i="12" s="1"/>
  <c r="AB3798" i="12" s="1"/>
  <c r="AC3798" i="12" s="1"/>
  <c r="AD3798" i="12" s="1"/>
  <c r="S3791" i="12"/>
  <c r="T3791" i="12" s="1"/>
  <c r="AB3791" i="12" s="1"/>
  <c r="S1932" i="12"/>
  <c r="T1932" i="12" s="1"/>
  <c r="AB1932" i="12" s="1"/>
  <c r="S1974" i="12"/>
  <c r="T1974" i="12" s="1"/>
  <c r="AB1974" i="12" s="1"/>
  <c r="S2053" i="12"/>
  <c r="T2053" i="12" s="1"/>
  <c r="AB2053" i="12" s="1"/>
  <c r="S1920" i="12"/>
  <c r="T1920" i="12" s="1"/>
  <c r="AB1920" i="12" s="1"/>
  <c r="AC1920" i="12" s="1"/>
  <c r="AD1920" i="12" s="1"/>
  <c r="S2041" i="12"/>
  <c r="T2041" i="12" s="1"/>
  <c r="AB2041" i="12" s="1"/>
  <c r="S2020" i="12"/>
  <c r="T2020" i="12" s="1"/>
  <c r="AB2020" i="12" s="1"/>
  <c r="S2034" i="12"/>
  <c r="T2034" i="12" s="1"/>
  <c r="AB2034" i="12" s="1"/>
  <c r="AC2034" i="12" s="1"/>
  <c r="AD2034" i="12" s="1"/>
  <c r="S2057" i="12"/>
  <c r="T2057" i="12" s="1"/>
  <c r="AB2057" i="12" s="1"/>
  <c r="S1972" i="12"/>
  <c r="T1972" i="12" s="1"/>
  <c r="AB1972" i="12" s="1"/>
  <c r="S2110" i="12"/>
  <c r="T2110" i="12" s="1"/>
  <c r="AB2110" i="12" s="1"/>
  <c r="S2154" i="12"/>
  <c r="T2154" i="12" s="1"/>
  <c r="AB2154" i="12" s="1"/>
  <c r="S2060" i="12"/>
  <c r="T2060" i="12" s="1"/>
  <c r="AB2060" i="12" s="1"/>
  <c r="S2279" i="12"/>
  <c r="T2279" i="12" s="1"/>
  <c r="AB2279" i="12" s="1"/>
  <c r="AC2279" i="12" s="1"/>
  <c r="AD2279" i="12" s="1"/>
  <c r="S2185" i="12"/>
  <c r="T2185" i="12" s="1"/>
  <c r="AB2185" i="12" s="1"/>
  <c r="AC2185" i="12" s="1"/>
  <c r="AD2185" i="12" s="1"/>
  <c r="S2331" i="12"/>
  <c r="T2331" i="12" s="1"/>
  <c r="AB2331" i="12" s="1"/>
  <c r="AC2331" i="12" s="1"/>
  <c r="AD2331" i="12" s="1"/>
  <c r="S2517" i="12"/>
  <c r="T2517" i="12" s="1"/>
  <c r="AB2517" i="12" s="1"/>
  <c r="S2411" i="12"/>
  <c r="T2411" i="12" s="1"/>
  <c r="AB2411" i="12" s="1"/>
  <c r="S2688" i="12"/>
  <c r="T2688" i="12" s="1"/>
  <c r="AB2688" i="12" s="1"/>
  <c r="S2861" i="12"/>
  <c r="T2861" i="12" s="1"/>
  <c r="AB2861" i="12" s="1"/>
  <c r="S2918" i="12"/>
  <c r="T2918" i="12" s="1"/>
  <c r="AB2918" i="12" s="1"/>
  <c r="AC2918" i="12" s="1"/>
  <c r="AD2918" i="12" s="1"/>
  <c r="S3241" i="12"/>
  <c r="T3241" i="12" s="1"/>
  <c r="AB3241" i="12" s="1"/>
  <c r="S1767" i="12"/>
  <c r="T1767" i="12" s="1"/>
  <c r="AB1767" i="12" s="1"/>
  <c r="S2030" i="12"/>
  <c r="T2030" i="12" s="1"/>
  <c r="AB2030" i="12" s="1"/>
  <c r="AC2030" i="12" s="1"/>
  <c r="AD2030" i="12" s="1"/>
  <c r="S1989" i="12"/>
  <c r="T1989" i="12" s="1"/>
  <c r="AB1989" i="12" s="1"/>
  <c r="S2006" i="12"/>
  <c r="T2006" i="12" s="1"/>
  <c r="AB2006" i="12" s="1"/>
  <c r="S1956" i="12"/>
  <c r="T1956" i="12" s="1"/>
  <c r="AB1956" i="12" s="1"/>
  <c r="S2040" i="12"/>
  <c r="T2040" i="12" s="1"/>
  <c r="AB2040" i="12" s="1"/>
  <c r="S1925" i="12"/>
  <c r="T1925" i="12" s="1"/>
  <c r="AB1925" i="12" s="1"/>
  <c r="AC1925" i="12" s="1"/>
  <c r="AD1925" i="12" s="1"/>
  <c r="S1930" i="12"/>
  <c r="T1930" i="12" s="1"/>
  <c r="AB1930" i="12" s="1"/>
  <c r="S2174" i="12"/>
  <c r="T2174" i="12" s="1"/>
  <c r="AB2174" i="12" s="1"/>
  <c r="AC2174" i="12" s="1"/>
  <c r="AD2174" i="12" s="1"/>
  <c r="S1957" i="12"/>
  <c r="T1957" i="12" s="1"/>
  <c r="AB1957" i="12" s="1"/>
  <c r="AC1957" i="12" s="1"/>
  <c r="AD1957" i="12" s="1"/>
  <c r="S2071" i="12"/>
  <c r="T2071" i="12" s="1"/>
  <c r="AB2071" i="12" s="1"/>
  <c r="S2178" i="12"/>
  <c r="T2178" i="12" s="1"/>
  <c r="AB2178" i="12" s="1"/>
  <c r="S2117" i="12"/>
  <c r="T2117" i="12" s="1"/>
  <c r="AB2117" i="12" s="1"/>
  <c r="S2277" i="12"/>
  <c r="T2277" i="12" s="1"/>
  <c r="AB2277" i="12" s="1"/>
  <c r="S2458" i="12"/>
  <c r="T2458" i="12" s="1"/>
  <c r="AB2458" i="12" s="1"/>
  <c r="AC2458" i="12" s="1"/>
  <c r="AD2458" i="12" s="1"/>
  <c r="S2410" i="12"/>
  <c r="T2410" i="12" s="1"/>
  <c r="AB2410" i="12" s="1"/>
  <c r="S2604" i="12"/>
  <c r="T2604" i="12" s="1"/>
  <c r="AB2604" i="12" s="1"/>
  <c r="S2794" i="12"/>
  <c r="T2794" i="12" s="1"/>
  <c r="AB2794" i="12" s="1"/>
  <c r="AC2794" i="12" s="1"/>
  <c r="AD2794" i="12" s="1"/>
  <c r="S2989" i="12"/>
  <c r="T2989" i="12" s="1"/>
  <c r="AB2989" i="12" s="1"/>
  <c r="S2897" i="12"/>
  <c r="T2897" i="12" s="1"/>
  <c r="AB2897" i="12" s="1"/>
  <c r="S3625" i="12"/>
  <c r="T3625" i="12" s="1"/>
  <c r="AB3625" i="12" s="1"/>
  <c r="S1773" i="12"/>
  <c r="T1773" i="12" s="1"/>
  <c r="AB1773" i="12" s="1"/>
  <c r="S1818" i="12"/>
  <c r="T1818" i="12" s="1"/>
  <c r="AB1818" i="12" s="1"/>
  <c r="AC1818" i="12" s="1"/>
  <c r="AD1818" i="12" s="1"/>
  <c r="S1846" i="12"/>
  <c r="T1846" i="12" s="1"/>
  <c r="AB1846" i="12" s="1"/>
  <c r="S1991" i="12"/>
  <c r="T1991" i="12" s="1"/>
  <c r="AB1991" i="12" s="1"/>
  <c r="AC1991" i="12" s="1"/>
  <c r="AD1991" i="12" s="1"/>
  <c r="S1922" i="12"/>
  <c r="T1922" i="12" s="1"/>
  <c r="AB1922" i="12" s="1"/>
  <c r="AC1922" i="12" s="1"/>
  <c r="AD1922" i="12" s="1"/>
  <c r="S2012" i="12"/>
  <c r="T2012" i="12" s="1"/>
  <c r="AB2012" i="12" s="1"/>
  <c r="S1968" i="12"/>
  <c r="T1968" i="12" s="1"/>
  <c r="AB1968" i="12" s="1"/>
  <c r="S1884" i="12"/>
  <c r="T1884" i="12" s="1"/>
  <c r="AB1884" i="12" s="1"/>
  <c r="S1853" i="12"/>
  <c r="T1853" i="12" s="1"/>
  <c r="AB1853" i="12" s="1"/>
  <c r="S2120" i="12"/>
  <c r="T2120" i="12" s="1"/>
  <c r="AB2120" i="12" s="1"/>
  <c r="AC2120" i="12" s="1"/>
  <c r="AD2120" i="12" s="1"/>
  <c r="S2043" i="12"/>
  <c r="T2043" i="12" s="1"/>
  <c r="AB2043" i="12" s="1"/>
  <c r="S2070" i="12"/>
  <c r="T2070" i="12" s="1"/>
  <c r="AB2070" i="12" s="1"/>
  <c r="S2258" i="12"/>
  <c r="T2258" i="12" s="1"/>
  <c r="AB2258" i="12" s="1"/>
  <c r="AC2258" i="12" s="1"/>
  <c r="AD2258" i="12" s="1"/>
  <c r="S2004" i="12"/>
  <c r="T2004" i="12" s="1"/>
  <c r="AB2004" i="12" s="1"/>
  <c r="S2290" i="12"/>
  <c r="T2290" i="12" s="1"/>
  <c r="AB2290" i="12" s="1"/>
  <c r="S2266" i="12"/>
  <c r="T2266" i="12" s="1"/>
  <c r="AB2266" i="12" s="1"/>
  <c r="S2406" i="12"/>
  <c r="T2406" i="12" s="1"/>
  <c r="AB2406" i="12" s="1"/>
  <c r="S2414" i="12"/>
  <c r="T2414" i="12" s="1"/>
  <c r="AB2414" i="12" s="1"/>
  <c r="AC2414" i="12" s="1"/>
  <c r="AD2414" i="12" s="1"/>
  <c r="S2478" i="12"/>
  <c r="T2478" i="12" s="1"/>
  <c r="AB2478" i="12" s="1"/>
  <c r="S2577" i="12"/>
  <c r="T2577" i="12" s="1"/>
  <c r="AB2577" i="12" s="1"/>
  <c r="AC2577" i="12" s="1"/>
  <c r="AD2577" i="12" s="1"/>
  <c r="S2721" i="12"/>
  <c r="T2721" i="12" s="1"/>
  <c r="AB2721" i="12" s="1"/>
  <c r="AC2721" i="12" s="1"/>
  <c r="AD2721" i="12" s="1"/>
  <c r="S2934" i="12"/>
  <c r="T2934" i="12" s="1"/>
  <c r="AB2934" i="12" s="1"/>
  <c r="S3334" i="12"/>
  <c r="T3334" i="12" s="1"/>
  <c r="AB3334" i="12" s="1"/>
  <c r="S3391" i="12"/>
  <c r="T3391" i="12" s="1"/>
  <c r="AB3391" i="12" s="1"/>
  <c r="S1985" i="12"/>
  <c r="T1985" i="12" s="1"/>
  <c r="AB1985" i="12" s="1"/>
  <c r="S1961" i="12"/>
  <c r="T1961" i="12" s="1"/>
  <c r="AB1961" i="12" s="1"/>
  <c r="AC1961" i="12" s="1"/>
  <c r="AD1961" i="12" s="1"/>
  <c r="S1868" i="12"/>
  <c r="T1868" i="12" s="1"/>
  <c r="AB1868" i="12" s="1"/>
  <c r="S1918" i="12"/>
  <c r="T1918" i="12" s="1"/>
  <c r="AB1918" i="12" s="1"/>
  <c r="S2063" i="12"/>
  <c r="T2063" i="12" s="1"/>
  <c r="AB2063" i="12" s="1"/>
  <c r="AC2063" i="12" s="1"/>
  <c r="AD2063" i="12" s="1"/>
  <c r="S2051" i="12"/>
  <c r="T2051" i="12" s="1"/>
  <c r="AB2051" i="12" s="1"/>
  <c r="S2096" i="12"/>
  <c r="T2096" i="12" s="1"/>
  <c r="AB2096" i="12" s="1"/>
  <c r="S2072" i="12"/>
  <c r="T2072" i="12" s="1"/>
  <c r="AB2072" i="12" s="1"/>
  <c r="S2254" i="12"/>
  <c r="T2254" i="12" s="1"/>
  <c r="AB2254" i="12" s="1"/>
  <c r="S2256" i="12"/>
  <c r="T2256" i="12" s="1"/>
  <c r="AB2256" i="12" s="1"/>
  <c r="AC2256" i="12" s="1"/>
  <c r="AD2256" i="12" s="1"/>
  <c r="S2342" i="12"/>
  <c r="T2342" i="12" s="1"/>
  <c r="AB2342" i="12" s="1"/>
  <c r="AC2342" i="12" s="1"/>
  <c r="AD2342" i="12" s="1"/>
  <c r="S2402" i="12"/>
  <c r="T2402" i="12" s="1"/>
  <c r="AB2402" i="12" s="1"/>
  <c r="AC2402" i="12" s="1"/>
  <c r="AD2402" i="12" s="1"/>
  <c r="S2440" i="12"/>
  <c r="T2440" i="12" s="1"/>
  <c r="AB2440" i="12" s="1"/>
  <c r="AC2440" i="12" s="1"/>
  <c r="AD2440" i="12" s="1"/>
  <c r="S2545" i="12"/>
  <c r="T2545" i="12" s="1"/>
  <c r="AB2545" i="12" s="1"/>
  <c r="S2526" i="12"/>
  <c r="T2526" i="12" s="1"/>
  <c r="AB2526" i="12" s="1"/>
  <c r="S2719" i="12"/>
  <c r="T2719" i="12" s="1"/>
  <c r="AB2719" i="12" s="1"/>
  <c r="S3036" i="12"/>
  <c r="T3036" i="12" s="1"/>
  <c r="AB3036" i="12" s="1"/>
  <c r="S2932" i="12"/>
  <c r="T2932" i="12" s="1"/>
  <c r="AB2932" i="12" s="1"/>
  <c r="AC2932" i="12" s="1"/>
  <c r="AD2932" i="12" s="1"/>
  <c r="S3536" i="12"/>
  <c r="T3536" i="12" s="1"/>
  <c r="AB3536" i="12" s="1"/>
  <c r="S2998" i="12"/>
  <c r="T2998" i="12" s="1"/>
  <c r="AB2998" i="12" s="1"/>
  <c r="S3600" i="12"/>
  <c r="T3600" i="12" s="1"/>
  <c r="AB3600" i="12" s="1"/>
  <c r="AC3600" i="12" s="1"/>
  <c r="AD3600" i="12" s="1"/>
  <c r="S2391" i="12"/>
  <c r="T2391" i="12" s="1"/>
  <c r="AB2391" i="12" s="1"/>
  <c r="S2502" i="12"/>
  <c r="T2502" i="12" s="1"/>
  <c r="AB2502" i="12" s="1"/>
  <c r="S2570" i="12"/>
  <c r="T2570" i="12" s="1"/>
  <c r="AB2570" i="12" s="1"/>
  <c r="S2639" i="12"/>
  <c r="T2639" i="12" s="1"/>
  <c r="AB2639" i="12" s="1"/>
  <c r="S2877" i="12"/>
  <c r="T2877" i="12" s="1"/>
  <c r="AB2877" i="12" s="1"/>
  <c r="S3322" i="12"/>
  <c r="T3322" i="12" s="1"/>
  <c r="AB3322" i="12" s="1"/>
  <c r="AC3322" i="12" s="1"/>
  <c r="AD3322" i="12" s="1"/>
  <c r="S3430" i="12"/>
  <c r="T3430" i="12" s="1"/>
  <c r="AB3430" i="12" s="1"/>
  <c r="AC3430" i="12" s="1"/>
  <c r="AD3430" i="12" s="1"/>
  <c r="S2151" i="12"/>
  <c r="T2151" i="12" s="1"/>
  <c r="AB2151" i="12" s="1"/>
  <c r="AC2151" i="12" s="1"/>
  <c r="AD2151" i="12" s="1"/>
  <c r="S2230" i="12"/>
  <c r="T2230" i="12" s="1"/>
  <c r="AB2230" i="12" s="1"/>
  <c r="S2223" i="12"/>
  <c r="T2223" i="12" s="1"/>
  <c r="AB2223" i="12" s="1"/>
  <c r="S2231" i="12"/>
  <c r="T2231" i="12" s="1"/>
  <c r="AB2231" i="12" s="1"/>
  <c r="S2361" i="12"/>
  <c r="T2361" i="12" s="1"/>
  <c r="AB2361" i="12" s="1"/>
  <c r="S2386" i="12"/>
  <c r="T2386" i="12" s="1"/>
  <c r="AB2386" i="12" s="1"/>
  <c r="AC2386" i="12" s="1"/>
  <c r="AD2386" i="12" s="1"/>
  <c r="S2441" i="12"/>
  <c r="T2441" i="12" s="1"/>
  <c r="AB2441" i="12" s="1"/>
  <c r="S2606" i="12"/>
  <c r="T2606" i="12" s="1"/>
  <c r="AB2606" i="12" s="1"/>
  <c r="S2875" i="12"/>
  <c r="T2875" i="12" s="1"/>
  <c r="AB2875" i="12" s="1"/>
  <c r="AC2875" i="12" s="1"/>
  <c r="AD2875" i="12" s="1"/>
  <c r="S3045" i="12"/>
  <c r="T3045" i="12" s="1"/>
  <c r="AB3045" i="12" s="1"/>
  <c r="S2925" i="12"/>
  <c r="T2925" i="12" s="1"/>
  <c r="AB2925" i="12" s="1"/>
  <c r="S3650" i="12"/>
  <c r="T3650" i="12" s="1"/>
  <c r="AB3650" i="12" s="1"/>
  <c r="S3306" i="12"/>
  <c r="T3306" i="12" s="1"/>
  <c r="AB3306" i="12" s="1"/>
  <c r="S3196" i="12"/>
  <c r="T3196" i="12" s="1"/>
  <c r="AB3196" i="12" s="1"/>
  <c r="AC3196" i="12" s="1"/>
  <c r="AD3196" i="12" s="1"/>
  <c r="S3256" i="12"/>
  <c r="T3256" i="12" s="1"/>
  <c r="AB3256" i="12" s="1"/>
  <c r="S3582" i="12"/>
  <c r="T3582" i="12" s="1"/>
  <c r="AB3582" i="12" s="1"/>
  <c r="AC3582" i="12" s="1"/>
  <c r="AD3582" i="12" s="1"/>
  <c r="S3715" i="12"/>
  <c r="T3715" i="12" s="1"/>
  <c r="AB3715" i="12" s="1"/>
  <c r="AC3715" i="12" s="1"/>
  <c r="AD3715" i="12" s="1"/>
  <c r="S3712" i="12"/>
  <c r="T3712" i="12" s="1"/>
  <c r="AB3712" i="12" s="1"/>
  <c r="S2558" i="12"/>
  <c r="T2558" i="12" s="1"/>
  <c r="AB2558" i="12" s="1"/>
  <c r="S2584" i="12"/>
  <c r="T2584" i="12" s="1"/>
  <c r="AB2584" i="12" s="1"/>
  <c r="S2507" i="12"/>
  <c r="T2507" i="12" s="1"/>
  <c r="AB2507" i="12" s="1"/>
  <c r="S2628" i="12"/>
  <c r="T2628" i="12" s="1"/>
  <c r="AB2628" i="12" s="1"/>
  <c r="AC2628" i="12" s="1"/>
  <c r="AD2628" i="12" s="1"/>
  <c r="S2618" i="12"/>
  <c r="T2618" i="12" s="1"/>
  <c r="AB2618" i="12" s="1"/>
  <c r="S2693" i="12"/>
  <c r="T2693" i="12" s="1"/>
  <c r="AB2693" i="12" s="1"/>
  <c r="S2823" i="12"/>
  <c r="T2823" i="12" s="1"/>
  <c r="AB2823" i="12" s="1"/>
  <c r="AC2823" i="12" s="1"/>
  <c r="AD2823" i="12" s="1"/>
  <c r="S2992" i="12"/>
  <c r="T2992" i="12" s="1"/>
  <c r="AB2992" i="12" s="1"/>
  <c r="S3065" i="12"/>
  <c r="T3065" i="12" s="1"/>
  <c r="AB3065" i="12" s="1"/>
  <c r="S2940" i="12"/>
  <c r="T2940" i="12" s="1"/>
  <c r="AB2940" i="12" s="1"/>
  <c r="S2880" i="12"/>
  <c r="T2880" i="12" s="1"/>
  <c r="AB2880" i="12" s="1"/>
  <c r="S3245" i="12"/>
  <c r="T3245" i="12" s="1"/>
  <c r="AB3245" i="12" s="1"/>
  <c r="AC3245" i="12" s="1"/>
  <c r="AD3245" i="12" s="1"/>
  <c r="S3211" i="12"/>
  <c r="T3211" i="12" s="1"/>
  <c r="AB3211" i="12" s="1"/>
  <c r="AC3211" i="12" s="1"/>
  <c r="AD3211" i="12" s="1"/>
  <c r="S3607" i="12"/>
  <c r="T3607" i="12" s="1"/>
  <c r="AB3607" i="12" s="1"/>
  <c r="AC3607" i="12" s="1"/>
  <c r="AD3607" i="12" s="1"/>
  <c r="S3426" i="12"/>
  <c r="T3426" i="12" s="1"/>
  <c r="AB3426" i="12" s="1"/>
  <c r="AC3426" i="12" s="1"/>
  <c r="AD3426" i="12" s="1"/>
  <c r="S3717" i="12"/>
  <c r="T3717" i="12" s="1"/>
  <c r="AB3717" i="12" s="1"/>
  <c r="S3913" i="12"/>
  <c r="T3913" i="12" s="1"/>
  <c r="AB3913" i="12" s="1"/>
  <c r="S3307" i="12"/>
  <c r="T3307" i="12" s="1"/>
  <c r="AB3307" i="12" s="1"/>
  <c r="S3255" i="12"/>
  <c r="T3255" i="12" s="1"/>
  <c r="AB3255" i="12" s="1"/>
  <c r="S3490" i="12"/>
  <c r="T3490" i="12" s="1"/>
  <c r="AB3490" i="12" s="1"/>
  <c r="AC3490" i="12" s="1"/>
  <c r="AD3490" i="12" s="1"/>
  <c r="S3425" i="12"/>
  <c r="T3425" i="12" s="1"/>
  <c r="AB3425" i="12" s="1"/>
  <c r="S3790" i="12"/>
  <c r="T3790" i="12" s="1"/>
  <c r="AB3790" i="12" s="1"/>
  <c r="S3915" i="12"/>
  <c r="T3915" i="12" s="1"/>
  <c r="AB3915" i="12" s="1"/>
  <c r="AC3915" i="12" s="1"/>
  <c r="AD3915" i="12" s="1"/>
  <c r="S3016" i="12"/>
  <c r="T3016" i="12" s="1"/>
  <c r="AB3016" i="12" s="1"/>
  <c r="S3092" i="12"/>
  <c r="T3092" i="12" s="1"/>
  <c r="AB3092" i="12" s="1"/>
  <c r="S3313" i="12"/>
  <c r="T3313" i="12" s="1"/>
  <c r="AB3313" i="12" s="1"/>
  <c r="S3342" i="12"/>
  <c r="T3342" i="12" s="1"/>
  <c r="AB3342" i="12" s="1"/>
  <c r="S3556" i="12"/>
  <c r="T3556" i="12" s="1"/>
  <c r="AB3556" i="12" s="1"/>
  <c r="S3532" i="12"/>
  <c r="T3532" i="12" s="1"/>
  <c r="AB3532" i="12" s="1"/>
  <c r="S3808" i="12"/>
  <c r="T3808" i="12" s="1"/>
  <c r="AB3808" i="12" s="1"/>
  <c r="AC3808" i="12" s="1"/>
  <c r="AD3808" i="12" s="1"/>
  <c r="S3916" i="12"/>
  <c r="T3916" i="12" s="1"/>
  <c r="AB3916" i="12" s="1"/>
  <c r="AC3916" i="12" s="1"/>
  <c r="AD3916" i="12" s="1"/>
  <c r="S2620" i="12"/>
  <c r="T2620" i="12" s="1"/>
  <c r="AB2620" i="12" s="1"/>
  <c r="S2417" i="12"/>
  <c r="T2417" i="12" s="1"/>
  <c r="AB2417" i="12" s="1"/>
  <c r="S2748" i="12"/>
  <c r="T2748" i="12" s="1"/>
  <c r="AB2748" i="12" s="1"/>
  <c r="S2599" i="12"/>
  <c r="T2599" i="12" s="1"/>
  <c r="AB2599" i="12" s="1"/>
  <c r="S2698" i="12"/>
  <c r="T2698" i="12" s="1"/>
  <c r="AB2698" i="12" s="1"/>
  <c r="S2657" i="12"/>
  <c r="T2657" i="12" s="1"/>
  <c r="AB2657" i="12" s="1"/>
  <c r="S2985" i="12"/>
  <c r="T2985" i="12" s="1"/>
  <c r="AB2985" i="12" s="1"/>
  <c r="S2836" i="12"/>
  <c r="T2836" i="12" s="1"/>
  <c r="AB2836" i="12" s="1"/>
  <c r="AC2836" i="12" s="1"/>
  <c r="AD2836" i="12" s="1"/>
  <c r="S3000" i="12"/>
  <c r="T3000" i="12" s="1"/>
  <c r="AB3000" i="12" s="1"/>
  <c r="S3029" i="12"/>
  <c r="T3029" i="12" s="1"/>
  <c r="AB3029" i="12" s="1"/>
  <c r="S3219" i="12"/>
  <c r="T3219" i="12" s="1"/>
  <c r="AB3219" i="12" s="1"/>
  <c r="S3232" i="12"/>
  <c r="T3232" i="12" s="1"/>
  <c r="AB3232" i="12" s="1"/>
  <c r="S3175" i="12"/>
  <c r="T3175" i="12" s="1"/>
  <c r="AB3175" i="12" s="1"/>
  <c r="AC3175" i="12" s="1"/>
  <c r="AD3175" i="12" s="1"/>
  <c r="S3399" i="12"/>
  <c r="T3399" i="12" s="1"/>
  <c r="AB3399" i="12" s="1"/>
  <c r="S3508" i="12"/>
  <c r="T3508" i="12" s="1"/>
  <c r="AB3508" i="12" s="1"/>
  <c r="AC3508" i="12" s="1"/>
  <c r="AD3508" i="12" s="1"/>
  <c r="S3877" i="12"/>
  <c r="T3877" i="12" s="1"/>
  <c r="AB3877" i="12" s="1"/>
  <c r="AC3877" i="12" s="1"/>
  <c r="AD3877" i="12" s="1"/>
  <c r="S2344" i="12"/>
  <c r="T2344" i="12" s="1"/>
  <c r="AB2344" i="12" s="1"/>
  <c r="S2600" i="12"/>
  <c r="T2600" i="12" s="1"/>
  <c r="AB2600" i="12" s="1"/>
  <c r="S2587" i="12"/>
  <c r="T2587" i="12" s="1"/>
  <c r="AB2587" i="12" s="1"/>
  <c r="S2538" i="12"/>
  <c r="T2538" i="12" s="1"/>
  <c r="AB2538" i="12" s="1"/>
  <c r="S2650" i="12"/>
  <c r="T2650" i="12" s="1"/>
  <c r="AB2650" i="12" s="1"/>
  <c r="AC2650" i="12" s="1"/>
  <c r="AD2650" i="12" s="1"/>
  <c r="S2549" i="12"/>
  <c r="T2549" i="12" s="1"/>
  <c r="AB2549" i="12" s="1"/>
  <c r="S2738" i="12"/>
  <c r="T2738" i="12" s="1"/>
  <c r="AB2738" i="12" s="1"/>
  <c r="S3035" i="12"/>
  <c r="T3035" i="12" s="1"/>
  <c r="AB3035" i="12" s="1"/>
  <c r="AC3035" i="12" s="1"/>
  <c r="AD3035" i="12" s="1"/>
  <c r="S2980" i="12"/>
  <c r="T2980" i="12" s="1"/>
  <c r="AB2980" i="12" s="1"/>
  <c r="S3046" i="12"/>
  <c r="T3046" i="12" s="1"/>
  <c r="AB3046" i="12" s="1"/>
  <c r="S3018" i="12"/>
  <c r="T3018" i="12" s="1"/>
  <c r="AB3018" i="12" s="1"/>
  <c r="S3329" i="12"/>
  <c r="T3329" i="12" s="1"/>
  <c r="AB3329" i="12" s="1"/>
  <c r="S3371" i="12"/>
  <c r="T3371" i="12" s="1"/>
  <c r="AB3371" i="12" s="1"/>
  <c r="AC3371" i="12" s="1"/>
  <c r="AD3371" i="12" s="1"/>
  <c r="S3389" i="12"/>
  <c r="T3389" i="12" s="1"/>
  <c r="AB3389" i="12" s="1"/>
  <c r="AC3389" i="12" s="1"/>
  <c r="AD3389" i="12" s="1"/>
  <c r="S3398" i="12"/>
  <c r="T3398" i="12" s="1"/>
  <c r="AB3398" i="12" s="1"/>
  <c r="AC3398" i="12" s="1"/>
  <c r="AD3398" i="12" s="1"/>
  <c r="S3652" i="12"/>
  <c r="T3652" i="12" s="1"/>
  <c r="AB3652" i="12" s="1"/>
  <c r="AC3652" i="12" s="1"/>
  <c r="AD3652" i="12" s="1"/>
  <c r="S2408" i="12"/>
  <c r="T2408" i="12" s="1"/>
  <c r="AB2408" i="12" s="1"/>
  <c r="S2718" i="12"/>
  <c r="T2718" i="12" s="1"/>
  <c r="AB2718" i="12" s="1"/>
  <c r="S2546" i="12"/>
  <c r="T2546" i="12" s="1"/>
  <c r="AB2546" i="12" s="1"/>
  <c r="S2707" i="12"/>
  <c r="T2707" i="12" s="1"/>
  <c r="AB2707" i="12" s="1"/>
  <c r="S2640" i="12"/>
  <c r="T2640" i="12" s="1"/>
  <c r="AB2640" i="12" s="1"/>
  <c r="AC2640" i="12" s="1"/>
  <c r="AD2640" i="12" s="1"/>
  <c r="S2914" i="12"/>
  <c r="T2914" i="12" s="1"/>
  <c r="AB2914" i="12" s="1"/>
  <c r="S2935" i="12"/>
  <c r="T2935" i="12" s="1"/>
  <c r="AB2935" i="12" s="1"/>
  <c r="S3078" i="12"/>
  <c r="T3078" i="12" s="1"/>
  <c r="AB3078" i="12" s="1"/>
  <c r="AC3078" i="12" s="1"/>
  <c r="AD3078" i="12" s="1"/>
  <c r="S2933" i="12"/>
  <c r="T2933" i="12" s="1"/>
  <c r="AB2933" i="12" s="1"/>
  <c r="S3418" i="12"/>
  <c r="T3418" i="12" s="1"/>
  <c r="AB3418" i="12" s="1"/>
  <c r="S3267" i="12"/>
  <c r="T3267" i="12" s="1"/>
  <c r="AB3267" i="12" s="1"/>
  <c r="S3217" i="12"/>
  <c r="T3217" i="12" s="1"/>
  <c r="AB3217" i="12" s="1"/>
  <c r="S3581" i="12"/>
  <c r="T3581" i="12" s="1"/>
  <c r="AB3581" i="12" s="1"/>
  <c r="AC3581" i="12" s="1"/>
  <c r="AD3581" i="12" s="1"/>
  <c r="S3481" i="12"/>
  <c r="T3481" i="12" s="1"/>
  <c r="AB3481" i="12" s="1"/>
  <c r="S3737" i="12"/>
  <c r="T3737" i="12" s="1"/>
  <c r="AB3737" i="12" s="1"/>
  <c r="AC3737" i="12" s="1"/>
  <c r="AD3737" i="12" s="1"/>
  <c r="S2257" i="12"/>
  <c r="T2257" i="12" s="1"/>
  <c r="AB2257" i="12" s="1"/>
  <c r="AC2257" i="12" s="1"/>
  <c r="AD2257" i="12" s="1"/>
  <c r="S2079" i="12"/>
  <c r="T2079" i="12" s="1"/>
  <c r="AB2079" i="12" s="1"/>
  <c r="S2348" i="12"/>
  <c r="T2348" i="12" s="1"/>
  <c r="AB2348" i="12" s="1"/>
  <c r="S2398" i="12"/>
  <c r="T2398" i="12" s="1"/>
  <c r="AB2398" i="12" s="1"/>
  <c r="S2500" i="12"/>
  <c r="T2500" i="12" s="1"/>
  <c r="AB2500" i="12" s="1"/>
  <c r="S2499" i="12"/>
  <c r="T2499" i="12" s="1"/>
  <c r="AB2499" i="12" s="1"/>
  <c r="AC2499" i="12" s="1"/>
  <c r="AD2499" i="12" s="1"/>
  <c r="S2518" i="12"/>
  <c r="T2518" i="12" s="1"/>
  <c r="AB2518" i="12" s="1"/>
  <c r="S2763" i="12"/>
  <c r="T2763" i="12" s="1"/>
  <c r="AB2763" i="12" s="1"/>
  <c r="S2550" i="12"/>
  <c r="T2550" i="12" s="1"/>
  <c r="AB2550" i="12" s="1"/>
  <c r="AC2550" i="12" s="1"/>
  <c r="AD2550" i="12" s="1"/>
  <c r="S2773" i="12"/>
  <c r="T2773" i="12" s="1"/>
  <c r="AB2773" i="12" s="1"/>
  <c r="S2521" i="12"/>
  <c r="T2521" i="12" s="1"/>
  <c r="AB2521" i="12" s="1"/>
  <c r="S2912" i="12"/>
  <c r="T2912" i="12" s="1"/>
  <c r="AB2912" i="12" s="1"/>
  <c r="S2699" i="12"/>
  <c r="T2699" i="12" s="1"/>
  <c r="AB2699" i="12" s="1"/>
  <c r="S3112" i="12"/>
  <c r="T3112" i="12" s="1"/>
  <c r="AB3112" i="12" s="1"/>
  <c r="AC3112" i="12" s="1"/>
  <c r="AD3112" i="12" s="1"/>
  <c r="S3080" i="12"/>
  <c r="T3080" i="12" s="1"/>
  <c r="AB3080" i="12" s="1"/>
  <c r="S3132" i="12"/>
  <c r="T3132" i="12" s="1"/>
  <c r="AB3132" i="12" s="1"/>
  <c r="AC3132" i="12" s="1"/>
  <c r="AD3132" i="12" s="1"/>
  <c r="S3294" i="12"/>
  <c r="T3294" i="12" s="1"/>
  <c r="AB3294" i="12" s="1"/>
  <c r="AC3294" i="12" s="1"/>
  <c r="AD3294" i="12" s="1"/>
  <c r="S3311" i="12"/>
  <c r="T3311" i="12" s="1"/>
  <c r="AB3311" i="12" s="1"/>
  <c r="S3535" i="12"/>
  <c r="T3535" i="12" s="1"/>
  <c r="AB3535" i="12" s="1"/>
  <c r="S3454" i="12"/>
  <c r="T3454" i="12" s="1"/>
  <c r="AB3454" i="12" s="1"/>
  <c r="S3888" i="12"/>
  <c r="T3888" i="12" s="1"/>
  <c r="AB3888" i="12" s="1"/>
  <c r="S3889" i="12"/>
  <c r="T3889" i="12" s="1"/>
  <c r="AB3889" i="12" s="1"/>
  <c r="AC3889" i="12" s="1"/>
  <c r="AD3889" i="12" s="1"/>
  <c r="S3770" i="12"/>
  <c r="T3770" i="12" s="1"/>
  <c r="AB3770" i="12" s="1"/>
  <c r="S3687" i="12"/>
  <c r="T3687" i="12" s="1"/>
  <c r="AB3687" i="12" s="1"/>
  <c r="S3702" i="12"/>
  <c r="T3702" i="12" s="1"/>
  <c r="AB3702" i="12" s="1"/>
  <c r="AC3702" i="12" s="1"/>
  <c r="AD3702" i="12" s="1"/>
  <c r="S3744" i="12"/>
  <c r="T3744" i="12" s="1"/>
  <c r="AB3744" i="12" s="1"/>
  <c r="S3658" i="12"/>
  <c r="T3658" i="12" s="1"/>
  <c r="AB3658" i="12" s="1"/>
  <c r="S3545" i="12"/>
  <c r="T3545" i="12" s="1"/>
  <c r="AB3545" i="12" s="1"/>
  <c r="S3401" i="12"/>
  <c r="T3401" i="12" s="1"/>
  <c r="AB3401" i="12" s="1"/>
  <c r="S3531" i="12"/>
  <c r="T3531" i="12" s="1"/>
  <c r="AB3531" i="12" s="1"/>
  <c r="AC3531" i="12" s="1"/>
  <c r="AD3531" i="12" s="1"/>
  <c r="S3651" i="12"/>
  <c r="T3651" i="12" s="1"/>
  <c r="AB3651" i="12" s="1"/>
  <c r="AC3651" i="12" s="1"/>
  <c r="AD3651" i="12" s="1"/>
  <c r="S3496" i="12"/>
  <c r="T3496" i="12" s="1"/>
  <c r="AB3496" i="12" s="1"/>
  <c r="AC3496" i="12" s="1"/>
  <c r="AD3496" i="12" s="1"/>
  <c r="S3487" i="12"/>
  <c r="T3487" i="12" s="1"/>
  <c r="AB3487" i="12" s="1"/>
  <c r="AC3487" i="12" s="1"/>
  <c r="AD3487" i="12" s="1"/>
  <c r="S3620" i="12"/>
  <c r="T3620" i="12" s="1"/>
  <c r="AB3620" i="12" s="1"/>
  <c r="S3520" i="12"/>
  <c r="T3520" i="12" s="1"/>
  <c r="AB3520" i="12" s="1"/>
  <c r="S3376" i="12"/>
  <c r="T3376" i="12" s="1"/>
  <c r="AB3376" i="12" s="1"/>
  <c r="S3145" i="12"/>
  <c r="T3145" i="12" s="1"/>
  <c r="AB3145" i="12" s="1"/>
  <c r="S3170" i="12"/>
  <c r="T3170" i="12" s="1"/>
  <c r="AB3170" i="12" s="1"/>
  <c r="AC3170" i="12" s="1"/>
  <c r="AD3170" i="12" s="1"/>
  <c r="S3381" i="12"/>
  <c r="T3381" i="12" s="1"/>
  <c r="AB3381" i="12" s="1"/>
  <c r="S3197" i="12"/>
  <c r="T3197" i="12" s="1"/>
  <c r="AB3197" i="12" s="1"/>
  <c r="AC3197" i="12" s="1"/>
  <c r="AD3197" i="12" s="1"/>
  <c r="S3168" i="12"/>
  <c r="T3168" i="12" s="1"/>
  <c r="AB3168" i="12" s="1"/>
  <c r="AC3168" i="12" s="1"/>
  <c r="AD3168" i="12" s="1"/>
  <c r="S3291" i="12"/>
  <c r="T3291" i="12" s="1"/>
  <c r="AB3291" i="12" s="1"/>
  <c r="S2984" i="12"/>
  <c r="T2984" i="12" s="1"/>
  <c r="AB2984" i="12" s="1"/>
  <c r="S3130" i="12"/>
  <c r="T3130" i="12" s="1"/>
  <c r="AB3130" i="12" s="1"/>
  <c r="S3041" i="12"/>
  <c r="T3041" i="12" s="1"/>
  <c r="AB3041" i="12" s="1"/>
  <c r="S2920" i="12"/>
  <c r="T2920" i="12" s="1"/>
  <c r="AB2920" i="12" s="1"/>
  <c r="S3008" i="12"/>
  <c r="T3008" i="12" s="1"/>
  <c r="AB3008" i="12" s="1"/>
  <c r="S3101" i="12"/>
  <c r="T3101" i="12" s="1"/>
  <c r="AB3101" i="12" s="1"/>
  <c r="AC3101" i="12" s="1"/>
  <c r="AD3101" i="12" s="1"/>
  <c r="S3019" i="12"/>
  <c r="T3019" i="12" s="1"/>
  <c r="AB3019" i="12" s="1"/>
  <c r="AC3019" i="12" s="1"/>
  <c r="AD3019" i="12" s="1"/>
  <c r="S3021" i="12"/>
  <c r="T3021" i="12" s="1"/>
  <c r="AB3021" i="12" s="1"/>
  <c r="S2939" i="12"/>
  <c r="T2939" i="12" s="1"/>
  <c r="AB2939" i="12" s="1"/>
  <c r="S2927" i="12"/>
  <c r="T2927" i="12" s="1"/>
  <c r="AB2927" i="12" s="1"/>
  <c r="S3015" i="12"/>
  <c r="T3015" i="12" s="1"/>
  <c r="AB3015" i="12" s="1"/>
  <c r="S3111" i="12"/>
  <c r="T3111" i="12" s="1"/>
  <c r="AB3111" i="12" s="1"/>
  <c r="AC3111" i="12" s="1"/>
  <c r="AD3111" i="12" s="1"/>
  <c r="S2872" i="12"/>
  <c r="T2872" i="12" s="1"/>
  <c r="AB2872" i="12" s="1"/>
  <c r="S2785" i="12"/>
  <c r="T2785" i="12" s="1"/>
  <c r="AB2785" i="12" s="1"/>
  <c r="S2828" i="12"/>
  <c r="T2828" i="12" s="1"/>
  <c r="AB2828" i="12" s="1"/>
  <c r="AC2828" i="12" s="1"/>
  <c r="AD2828" i="12" s="1"/>
  <c r="S3050" i="12"/>
  <c r="T3050" i="12" s="1"/>
  <c r="AB3050" i="12" s="1"/>
  <c r="S2668" i="12"/>
  <c r="T2668" i="12" s="1"/>
  <c r="AB2668" i="12" s="1"/>
  <c r="S2767" i="12"/>
  <c r="T2767" i="12" s="1"/>
  <c r="AB2767" i="12" s="1"/>
  <c r="S2878" i="12"/>
  <c r="T2878" i="12" s="1"/>
  <c r="AB2878" i="12" s="1"/>
  <c r="S2834" i="12"/>
  <c r="T2834" i="12" s="1"/>
  <c r="AB2834" i="12" s="1"/>
  <c r="S2810" i="12"/>
  <c r="T2810" i="12" s="1"/>
  <c r="AB2810" i="12" s="1"/>
  <c r="S2654" i="12"/>
  <c r="T2654" i="12" s="1"/>
  <c r="AB2654" i="12" s="1"/>
  <c r="AC2654" i="12" s="1"/>
  <c r="AD2654" i="12" s="1"/>
  <c r="S2733" i="12"/>
  <c r="T2733" i="12" s="1"/>
  <c r="AB2733" i="12" s="1"/>
  <c r="AC2733" i="12" s="1"/>
  <c r="AD2733" i="12" s="1"/>
  <c r="S2750" i="12"/>
  <c r="T2750" i="12" s="1"/>
  <c r="AB2750" i="12" s="1"/>
  <c r="S2555" i="12"/>
  <c r="T2555" i="12" s="1"/>
  <c r="AB2555" i="12" s="1"/>
  <c r="S2642" i="12"/>
  <c r="T2642" i="12" s="1"/>
  <c r="AB2642" i="12" s="1"/>
  <c r="S2530" i="12"/>
  <c r="T2530" i="12" s="1"/>
  <c r="AB2530" i="12" s="1"/>
  <c r="S2611" i="12"/>
  <c r="T2611" i="12" s="1"/>
  <c r="AB2611" i="12" s="1"/>
  <c r="S2576" i="12"/>
  <c r="T2576" i="12" s="1"/>
  <c r="AB2576" i="12" s="1"/>
  <c r="S2585" i="12"/>
  <c r="T2585" i="12" s="1"/>
  <c r="AB2585" i="12" s="1"/>
  <c r="S2536" i="12"/>
  <c r="T2536" i="12" s="1"/>
  <c r="AB2536" i="12" s="1"/>
  <c r="AC2536" i="12" s="1"/>
  <c r="AD2536" i="12" s="1"/>
  <c r="S2491" i="12"/>
  <c r="T2491" i="12" s="1"/>
  <c r="AB2491" i="12" s="1"/>
  <c r="S2439" i="12"/>
  <c r="T2439" i="12" s="1"/>
  <c r="AB2439" i="12" s="1"/>
  <c r="S2456" i="12"/>
  <c r="T2456" i="12" s="1"/>
  <c r="AB2456" i="12" s="1"/>
  <c r="S2461" i="12"/>
  <c r="T2461" i="12" s="1"/>
  <c r="AB2461" i="12" s="1"/>
  <c r="S2568" i="12"/>
  <c r="T2568" i="12" s="1"/>
  <c r="AB2568" i="12" s="1"/>
  <c r="AC2568" i="12" s="1"/>
  <c r="AD2568" i="12" s="1"/>
  <c r="S2457" i="12"/>
  <c r="T2457" i="12" s="1"/>
  <c r="AB2457" i="12" s="1"/>
  <c r="S2229" i="12"/>
  <c r="T2229" i="12" s="1"/>
  <c r="AB2229" i="12" s="1"/>
  <c r="AC2229" i="12" s="1"/>
  <c r="AD2229" i="12" s="1"/>
  <c r="S2294" i="12"/>
  <c r="T2294" i="12" s="1"/>
  <c r="AB2294" i="12" s="1"/>
  <c r="AC2294" i="12" s="1"/>
  <c r="AD2294" i="12" s="1"/>
  <c r="S2357" i="12"/>
  <c r="T2357" i="12" s="1"/>
  <c r="AB2357" i="12" s="1"/>
  <c r="S2301" i="12"/>
  <c r="T2301" i="12" s="1"/>
  <c r="AB2301" i="12" s="1"/>
  <c r="S2273" i="12"/>
  <c r="T2273" i="12" s="1"/>
  <c r="AB2273" i="12" s="1"/>
  <c r="S2373" i="12"/>
  <c r="T2373" i="12" s="1"/>
  <c r="AB2373" i="12" s="1"/>
  <c r="S2372" i="12"/>
  <c r="T2372" i="12" s="1"/>
  <c r="AB2372" i="12" s="1"/>
  <c r="AC2372" i="12" s="1"/>
  <c r="AD2372" i="12" s="1"/>
  <c r="S2319" i="12"/>
  <c r="T2319" i="12" s="1"/>
  <c r="AB2319" i="12" s="1"/>
  <c r="S2171" i="12"/>
  <c r="T2171" i="12" s="1"/>
  <c r="AB2171" i="12" s="1"/>
  <c r="S2192" i="12"/>
  <c r="T2192" i="12" s="1"/>
  <c r="AB2192" i="12" s="1"/>
  <c r="AC2192" i="12" s="1"/>
  <c r="AD2192" i="12" s="1"/>
  <c r="S2145" i="12"/>
  <c r="T2145" i="12" s="1"/>
  <c r="AB2145" i="12" s="1"/>
  <c r="S2179" i="12"/>
  <c r="T2179" i="12" s="1"/>
  <c r="AB2179" i="12" s="1"/>
  <c r="S2175" i="12"/>
  <c r="T2175" i="12" s="1"/>
  <c r="AB2175" i="12" s="1"/>
  <c r="S2242" i="12"/>
  <c r="T2242" i="12" s="1"/>
  <c r="AB2242" i="12" s="1"/>
  <c r="S2237" i="12"/>
  <c r="T2237" i="12" s="1"/>
  <c r="AB2237" i="12" s="1"/>
  <c r="AC2237" i="12" s="1"/>
  <c r="AD2237" i="12" s="1"/>
  <c r="S2097" i="12"/>
  <c r="T2097" i="12" s="1"/>
  <c r="AB2097" i="12" s="1"/>
  <c r="AC2097" i="12" s="1"/>
  <c r="AD2097" i="12" s="1"/>
  <c r="S2019" i="12"/>
  <c r="T2019" i="12" s="1"/>
  <c r="AB2019" i="12" s="1"/>
  <c r="AC2019" i="12" s="1"/>
  <c r="AD2019" i="12" s="1"/>
  <c r="S2125" i="12"/>
  <c r="T2125" i="12" s="1"/>
  <c r="AB2125" i="12" s="1"/>
  <c r="AC2125" i="12" s="1"/>
  <c r="AD2125" i="12" s="1"/>
  <c r="S2116" i="12"/>
  <c r="T2116" i="12" s="1"/>
  <c r="AB2116" i="12" s="1"/>
  <c r="S2143" i="12"/>
  <c r="T2143" i="12" s="1"/>
  <c r="AB2143" i="12" s="1"/>
  <c r="S2140" i="12"/>
  <c r="T2140" i="12" s="1"/>
  <c r="AB2140" i="12" s="1"/>
  <c r="S2162" i="12"/>
  <c r="T2162" i="12" s="1"/>
  <c r="AB2162" i="12" s="1"/>
  <c r="S2167" i="12"/>
  <c r="T2167" i="12" s="1"/>
  <c r="AB2167" i="12" s="1"/>
  <c r="AC2167" i="12" s="1"/>
  <c r="AD2167" i="12" s="1"/>
  <c r="S2018" i="12"/>
  <c r="T2018" i="12" s="1"/>
  <c r="AB2018" i="12" s="1"/>
  <c r="S2093" i="12"/>
  <c r="T2093" i="12" s="1"/>
  <c r="AB2093" i="12" s="1"/>
  <c r="S2061" i="12"/>
  <c r="T2061" i="12" s="1"/>
  <c r="AB2061" i="12" s="1"/>
  <c r="AC2061" i="12" s="1"/>
  <c r="AD2061" i="12" s="1"/>
  <c r="S1947" i="12"/>
  <c r="T1947" i="12" s="1"/>
  <c r="AB1947" i="12" s="1"/>
  <c r="S3912" i="12"/>
  <c r="T3912" i="12" s="1"/>
  <c r="AB3912" i="12" s="1"/>
  <c r="S3866" i="12"/>
  <c r="T3866" i="12" s="1"/>
  <c r="AB3866" i="12" s="1"/>
  <c r="S3662" i="12"/>
  <c r="T3662" i="12" s="1"/>
  <c r="AB3662" i="12" s="1"/>
  <c r="S3763" i="12"/>
  <c r="T3763" i="12" s="1"/>
  <c r="AB3763" i="12" s="1"/>
  <c r="AC3763" i="12" s="1"/>
  <c r="AD3763" i="12" s="1"/>
  <c r="S3654" i="12"/>
  <c r="T3654" i="12" s="1"/>
  <c r="AB3654" i="12" s="1"/>
  <c r="AC3654" i="12" s="1"/>
  <c r="AD3654" i="12" s="1"/>
  <c r="S3704" i="12"/>
  <c r="T3704" i="12" s="1"/>
  <c r="AB3704" i="12" s="1"/>
  <c r="AC3704" i="12" s="1"/>
  <c r="AD3704" i="12" s="1"/>
  <c r="S3507" i="12"/>
  <c r="T3507" i="12" s="1"/>
  <c r="AB3507" i="12" s="1"/>
  <c r="AC3507" i="12" s="1"/>
  <c r="AD3507" i="12" s="1"/>
  <c r="S3456" i="12"/>
  <c r="T3456" i="12" s="1"/>
  <c r="AB3456" i="12" s="1"/>
  <c r="S3558" i="12"/>
  <c r="T3558" i="12" s="1"/>
  <c r="AB3558" i="12" s="1"/>
  <c r="S3576" i="12"/>
  <c r="T3576" i="12" s="1"/>
  <c r="AB3576" i="12" s="1"/>
  <c r="S3464" i="12"/>
  <c r="T3464" i="12" s="1"/>
  <c r="AB3464" i="12" s="1"/>
  <c r="S3641" i="12"/>
  <c r="T3641" i="12" s="1"/>
  <c r="AB3641" i="12" s="1"/>
  <c r="AC3641" i="12" s="1"/>
  <c r="AD3641" i="12" s="1"/>
  <c r="S3562" i="12"/>
  <c r="T3562" i="12" s="1"/>
  <c r="AB3562" i="12" s="1"/>
  <c r="S3429" i="12"/>
  <c r="T3429" i="12" s="1"/>
  <c r="AB3429" i="12" s="1"/>
  <c r="S3360" i="12"/>
  <c r="T3360" i="12" s="1"/>
  <c r="AB3360" i="12" s="1"/>
  <c r="AC3360" i="12" s="1"/>
  <c r="AD3360" i="12" s="1"/>
  <c r="S3300" i="12"/>
  <c r="T3300" i="12" s="1"/>
  <c r="AB3300" i="12" s="1"/>
  <c r="S3210" i="12"/>
  <c r="T3210" i="12" s="1"/>
  <c r="AB3210" i="12" s="1"/>
  <c r="S3325" i="12"/>
  <c r="T3325" i="12" s="1"/>
  <c r="AB3325" i="12" s="1"/>
  <c r="S3393" i="12"/>
  <c r="T3393" i="12" s="1"/>
  <c r="AB3393" i="12" s="1"/>
  <c r="S3165" i="12"/>
  <c r="T3165" i="12" s="1"/>
  <c r="AB3165" i="12" s="1"/>
  <c r="S3233" i="12"/>
  <c r="T3233" i="12" s="1"/>
  <c r="AB3233" i="12" s="1"/>
  <c r="AC3233" i="12" s="1"/>
  <c r="AD3233" i="12" s="1"/>
  <c r="S3150" i="12"/>
  <c r="T3150" i="12" s="1"/>
  <c r="AB3150" i="12" s="1"/>
  <c r="AC3150" i="12" s="1"/>
  <c r="AD3150" i="12" s="1"/>
  <c r="S3352" i="12"/>
  <c r="T3352" i="12" s="1"/>
  <c r="AB3352" i="12" s="1"/>
  <c r="AC3352" i="12" s="1"/>
  <c r="AD3352" i="12" s="1"/>
  <c r="S2926" i="12"/>
  <c r="T2926" i="12" s="1"/>
  <c r="AB2926" i="12" s="1"/>
  <c r="S3083" i="12"/>
  <c r="T3083" i="12" s="1"/>
  <c r="AB3083" i="12" s="1"/>
  <c r="S3034" i="12"/>
  <c r="T3034" i="12" s="1"/>
  <c r="AB3034" i="12" s="1"/>
  <c r="S2896" i="12"/>
  <c r="T2896" i="12" s="1"/>
  <c r="AB2896" i="12" s="1"/>
  <c r="S2948" i="12"/>
  <c r="T2948" i="12" s="1"/>
  <c r="AB2948" i="12" s="1"/>
  <c r="AC2948" i="12" s="1"/>
  <c r="AD2948" i="12" s="1"/>
  <c r="S2945" i="12"/>
  <c r="T2945" i="12" s="1"/>
  <c r="AB2945" i="12" s="1"/>
  <c r="S2961" i="12"/>
  <c r="T2961" i="12" s="1"/>
  <c r="AB2961" i="12" s="1"/>
  <c r="S2801" i="12"/>
  <c r="T2801" i="12" s="1"/>
  <c r="AB2801" i="12" s="1"/>
  <c r="AC2801" i="12" s="1"/>
  <c r="AD2801" i="12" s="1"/>
  <c r="S2991" i="12"/>
  <c r="T2991" i="12" s="1"/>
  <c r="AB2991" i="12" s="1"/>
  <c r="S3069" i="12"/>
  <c r="T3069" i="12" s="1"/>
  <c r="AB3069" i="12" s="1"/>
  <c r="S2915" i="12"/>
  <c r="T2915" i="12" s="1"/>
  <c r="AB2915" i="12" s="1"/>
  <c r="S2962" i="12"/>
  <c r="T2962" i="12" s="1"/>
  <c r="AB2962" i="12" s="1"/>
  <c r="S2792" i="12"/>
  <c r="T2792" i="12" s="1"/>
  <c r="AB2792" i="12" s="1"/>
  <c r="AC2792" i="12" s="1"/>
  <c r="AD2792" i="12" s="1"/>
  <c r="S2874" i="12"/>
  <c r="T2874" i="12" s="1"/>
  <c r="AB2874" i="12" s="1"/>
  <c r="AC2874" i="12" s="1"/>
  <c r="AD2874" i="12" s="1"/>
  <c r="S2844" i="12"/>
  <c r="T2844" i="12" s="1"/>
  <c r="AB2844" i="12" s="1"/>
  <c r="AC2844" i="12" s="1"/>
  <c r="AD2844" i="12" s="1"/>
  <c r="S2800" i="12"/>
  <c r="T2800" i="12" s="1"/>
  <c r="AB2800" i="12" s="1"/>
  <c r="AC2800" i="12" s="1"/>
  <c r="AD2800" i="12" s="1"/>
  <c r="S2806" i="12"/>
  <c r="T2806" i="12" s="1"/>
  <c r="AB2806" i="12" s="1"/>
  <c r="S2860" i="12"/>
  <c r="T2860" i="12" s="1"/>
  <c r="AB2860" i="12" s="1"/>
  <c r="S2835" i="12"/>
  <c r="T2835" i="12" s="1"/>
  <c r="AB2835" i="12" s="1"/>
  <c r="S2659" i="12"/>
  <c r="T2659" i="12" s="1"/>
  <c r="AB2659" i="12" s="1"/>
  <c r="S2658" i="12"/>
  <c r="T2658" i="12" s="1"/>
  <c r="AB2658" i="12" s="1"/>
  <c r="AC2658" i="12" s="1"/>
  <c r="AD2658" i="12" s="1"/>
  <c r="S2592" i="12"/>
  <c r="T2592" i="12" s="1"/>
  <c r="AB2592" i="12" s="1"/>
  <c r="S2725" i="12"/>
  <c r="T2725" i="12" s="1"/>
  <c r="AB2725" i="12" s="1"/>
  <c r="S2648" i="12"/>
  <c r="T2648" i="12" s="1"/>
  <c r="AB2648" i="12" s="1"/>
  <c r="AC2648" i="12" s="1"/>
  <c r="AD2648" i="12" s="1"/>
  <c r="S2593" i="12"/>
  <c r="T2593" i="12" s="1"/>
  <c r="AB2593" i="12" s="1"/>
  <c r="S2619" i="12"/>
  <c r="T2619" i="12" s="1"/>
  <c r="AB2619" i="12" s="1"/>
  <c r="S2529" i="12"/>
  <c r="T2529" i="12" s="1"/>
  <c r="AB2529" i="12" s="1"/>
  <c r="S2565" i="12"/>
  <c r="T2565" i="12" s="1"/>
  <c r="AB2565" i="12" s="1"/>
  <c r="S2540" i="12"/>
  <c r="T2540" i="12" s="1"/>
  <c r="AB2540" i="12" s="1"/>
  <c r="AC2540" i="12" s="1"/>
  <c r="AD2540" i="12" s="1"/>
  <c r="S2508" i="12"/>
  <c r="T2508" i="12" s="1"/>
  <c r="AB2508" i="12" s="1"/>
  <c r="AC2508" i="12" s="1"/>
  <c r="AD2508" i="12" s="1"/>
  <c r="S2496" i="12"/>
  <c r="T2496" i="12" s="1"/>
  <c r="AB2496" i="12" s="1"/>
  <c r="AC2496" i="12" s="1"/>
  <c r="AD2496" i="12" s="1"/>
  <c r="S2624" i="12"/>
  <c r="T2624" i="12" s="1"/>
  <c r="AB2624" i="12" s="1"/>
  <c r="AC2624" i="12" s="1"/>
  <c r="AD2624" i="12" s="1"/>
  <c r="S2477" i="12"/>
  <c r="T2477" i="12" s="1"/>
  <c r="AB2477" i="12" s="1"/>
  <c r="S2613" i="12"/>
  <c r="T2613" i="12" s="1"/>
  <c r="AB2613" i="12" s="1"/>
  <c r="S2489" i="12"/>
  <c r="T2489" i="12" s="1"/>
  <c r="AB2489" i="12" s="1"/>
  <c r="S2396" i="12"/>
  <c r="T2396" i="12" s="1"/>
  <c r="AB2396" i="12" s="1"/>
  <c r="S2333" i="12"/>
  <c r="T2333" i="12" s="1"/>
  <c r="AB2333" i="12" s="1"/>
  <c r="AC2333" i="12" s="1"/>
  <c r="AD2333" i="12" s="1"/>
  <c r="S2472" i="12"/>
  <c r="T2472" i="12" s="1"/>
  <c r="AB2472" i="12" s="1"/>
  <c r="S2363" i="12"/>
  <c r="T2363" i="12" s="1"/>
  <c r="AB2363" i="12" s="1"/>
  <c r="S2200" i="12"/>
  <c r="T2200" i="12" s="1"/>
  <c r="AB2200" i="12" s="1"/>
  <c r="AC2200" i="12" s="1"/>
  <c r="AD2200" i="12" s="1"/>
  <c r="S2388" i="12"/>
  <c r="T2388" i="12" s="1"/>
  <c r="AB2388" i="12" s="1"/>
  <c r="S2346" i="12"/>
  <c r="T2346" i="12" s="1"/>
  <c r="AB2346" i="12" s="1"/>
  <c r="S2329" i="12"/>
  <c r="T2329" i="12" s="1"/>
  <c r="AB2329" i="12" s="1"/>
  <c r="S2303" i="12"/>
  <c r="T2303" i="12" s="1"/>
  <c r="AB2303" i="12" s="1"/>
  <c r="S2228" i="12"/>
  <c r="T2228" i="12" s="1"/>
  <c r="AB2228" i="12" s="1"/>
  <c r="S2106" i="12"/>
  <c r="T2106" i="12" s="1"/>
  <c r="AB2106" i="12" s="1"/>
  <c r="AC2106" i="12" s="1"/>
  <c r="AD2106" i="12" s="1"/>
  <c r="S2310" i="12"/>
  <c r="T2310" i="12" s="1"/>
  <c r="AB2310" i="12" s="1"/>
  <c r="AC2310" i="12" s="1"/>
  <c r="AD2310" i="12" s="1"/>
  <c r="S2058" i="12"/>
  <c r="T2058" i="12" s="1"/>
  <c r="AB2058" i="12" s="1"/>
  <c r="AC2058" i="12" s="1"/>
  <c r="AD2058" i="12" s="1"/>
  <c r="S2219" i="12"/>
  <c r="T2219" i="12" s="1"/>
  <c r="AB2219" i="12" s="1"/>
  <c r="S2211" i="12"/>
  <c r="T2211" i="12" s="1"/>
  <c r="AB2211" i="12" s="1"/>
  <c r="S2067" i="12"/>
  <c r="T2067" i="12" s="1"/>
  <c r="AB2067" i="12" s="1"/>
  <c r="S2127" i="12"/>
  <c r="T2127" i="12" s="1"/>
  <c r="AB2127" i="12" s="1"/>
  <c r="S2084" i="12"/>
  <c r="T2084" i="12" s="1"/>
  <c r="AB2084" i="12" s="1"/>
  <c r="AC2084" i="12" s="1"/>
  <c r="AD2084" i="12" s="1"/>
  <c r="S2121" i="12"/>
  <c r="T2121" i="12" s="1"/>
  <c r="AB2121" i="12" s="1"/>
  <c r="S2118" i="12"/>
  <c r="T2118" i="12" s="1"/>
  <c r="AB2118" i="12" s="1"/>
  <c r="S2098" i="12"/>
  <c r="T2098" i="12" s="1"/>
  <c r="AB2098" i="12" s="1"/>
  <c r="AC2098" i="12" s="1"/>
  <c r="AD2098" i="12" s="1"/>
  <c r="S2080" i="12"/>
  <c r="T2080" i="12" s="1"/>
  <c r="AB2080" i="12" s="1"/>
  <c r="S2124" i="12"/>
  <c r="T2124" i="12" s="1"/>
  <c r="AB2124" i="12" s="1"/>
  <c r="S1907" i="12"/>
  <c r="T1907" i="12" s="1"/>
  <c r="AB1907" i="12" s="1"/>
  <c r="S2068" i="12"/>
  <c r="T2068" i="12" s="1"/>
  <c r="AB2068" i="12" s="1"/>
  <c r="S2103" i="12"/>
  <c r="T2103" i="12" s="1"/>
  <c r="AB2103" i="12" s="1"/>
  <c r="AC2103" i="12" s="1"/>
  <c r="AD2103" i="12" s="1"/>
  <c r="S2017" i="12"/>
  <c r="T2017" i="12" s="1"/>
  <c r="AB2017" i="12" s="1"/>
  <c r="S3891" i="12"/>
  <c r="T3891" i="12" s="1"/>
  <c r="AB3891" i="12" s="1"/>
  <c r="AC3891" i="12" s="1"/>
  <c r="AD3891" i="12" s="1"/>
  <c r="S3703" i="12"/>
  <c r="T3703" i="12" s="1"/>
  <c r="AB3703" i="12" s="1"/>
  <c r="AC3703" i="12" s="1"/>
  <c r="AD3703" i="12" s="1"/>
  <c r="S3869" i="12"/>
  <c r="T3869" i="12" s="1"/>
  <c r="AB3869" i="12" s="1"/>
  <c r="S3767" i="12"/>
  <c r="T3767" i="12" s="1"/>
  <c r="AB3767" i="12" s="1"/>
  <c r="S3745" i="12"/>
  <c r="T3745" i="12" s="1"/>
  <c r="AB3745" i="12" s="1"/>
  <c r="S3628" i="12"/>
  <c r="T3628" i="12" s="1"/>
  <c r="AB3628" i="12" s="1"/>
  <c r="S3664" i="12"/>
  <c r="T3664" i="12" s="1"/>
  <c r="AB3664" i="12" s="1"/>
  <c r="S3518" i="12"/>
  <c r="T3518" i="12" s="1"/>
  <c r="AB3518" i="12" s="1"/>
  <c r="S3501" i="12"/>
  <c r="T3501" i="12" s="1"/>
  <c r="AB3501" i="12" s="1"/>
  <c r="S3638" i="12"/>
  <c r="T3638" i="12" s="1"/>
  <c r="AB3638" i="12" s="1"/>
  <c r="AC3638" i="12" s="1"/>
  <c r="AD3638" i="12" s="1"/>
  <c r="S3467" i="12"/>
  <c r="T3467" i="12" s="1"/>
  <c r="AB3467" i="12" s="1"/>
  <c r="S3433" i="12"/>
  <c r="T3433" i="12" s="1"/>
  <c r="AB3433" i="12" s="1"/>
  <c r="S3609" i="12"/>
  <c r="T3609" i="12" s="1"/>
  <c r="AB3609" i="12" s="1"/>
  <c r="S3613" i="12"/>
  <c r="T3613" i="12" s="1"/>
  <c r="AB3613" i="12" s="1"/>
  <c r="S3227" i="12"/>
  <c r="T3227" i="12" s="1"/>
  <c r="AB3227" i="12" s="1"/>
  <c r="AC3227" i="12" s="1"/>
  <c r="AD3227" i="12" s="1"/>
  <c r="S3351" i="12"/>
  <c r="T3351" i="12" s="1"/>
  <c r="AB3351" i="12" s="1"/>
  <c r="S3182" i="12"/>
  <c r="T3182" i="12" s="1"/>
  <c r="AB3182" i="12" s="1"/>
  <c r="AC3182" i="12" s="1"/>
  <c r="AD3182" i="12" s="1"/>
  <c r="S3243" i="12"/>
  <c r="T3243" i="12" s="1"/>
  <c r="AB3243" i="12" s="1"/>
  <c r="AC3243" i="12" s="1"/>
  <c r="AD3243" i="12" s="1"/>
  <c r="S3171" i="12"/>
  <c r="T3171" i="12" s="1"/>
  <c r="AB3171" i="12" s="1"/>
  <c r="S3272" i="12"/>
  <c r="T3272" i="12" s="1"/>
  <c r="AB3272" i="12" s="1"/>
  <c r="S3362" i="12"/>
  <c r="T3362" i="12" s="1"/>
  <c r="AB3362" i="12" s="1"/>
  <c r="S3223" i="12"/>
  <c r="T3223" i="12" s="1"/>
  <c r="AB3223" i="12" s="1"/>
  <c r="S2994" i="12"/>
  <c r="T2994" i="12" s="1"/>
  <c r="AB2994" i="12" s="1"/>
  <c r="AC2994" i="12" s="1"/>
  <c r="AD2994" i="12" s="1"/>
  <c r="S3051" i="12"/>
  <c r="T3051" i="12" s="1"/>
  <c r="AB3051" i="12" s="1"/>
  <c r="S3058" i="12"/>
  <c r="T3058" i="12" s="1"/>
  <c r="AB3058" i="12" s="1"/>
  <c r="S2899" i="12"/>
  <c r="T2899" i="12" s="1"/>
  <c r="AB2899" i="12" s="1"/>
  <c r="AC2899" i="12" s="1"/>
  <c r="AD2899" i="12" s="1"/>
  <c r="S3100" i="12"/>
  <c r="T3100" i="12" s="1"/>
  <c r="AB3100" i="12" s="1"/>
  <c r="S3113" i="12"/>
  <c r="T3113" i="12" s="1"/>
  <c r="AB3113" i="12" s="1"/>
  <c r="S2895" i="12"/>
  <c r="T2895" i="12" s="1"/>
  <c r="AB2895" i="12" s="1"/>
  <c r="S2950" i="12"/>
  <c r="T2950" i="12" s="1"/>
  <c r="AB2950" i="12" s="1"/>
  <c r="S2922" i="12"/>
  <c r="T2922" i="12" s="1"/>
  <c r="AB2922" i="12" s="1"/>
  <c r="AC2922" i="12" s="1"/>
  <c r="AD2922" i="12" s="1"/>
  <c r="S2957" i="12"/>
  <c r="T2957" i="12" s="1"/>
  <c r="AB2957" i="12" s="1"/>
  <c r="AC2957" i="12" s="1"/>
  <c r="AD2957" i="12" s="1"/>
  <c r="S3055" i="12"/>
  <c r="T3055" i="12" s="1"/>
  <c r="AB3055" i="12" s="1"/>
  <c r="AC3055" i="12" s="1"/>
  <c r="AD3055" i="12" s="1"/>
  <c r="S2971" i="12"/>
  <c r="T2971" i="12" s="1"/>
  <c r="AB2971" i="12" s="1"/>
  <c r="AC2971" i="12" s="1"/>
  <c r="AD2971" i="12" s="1"/>
  <c r="S2876" i="12"/>
  <c r="T2876" i="12" s="1"/>
  <c r="AB2876" i="12" s="1"/>
  <c r="S2964" i="12"/>
  <c r="T2964" i="12" s="1"/>
  <c r="AB2964" i="12" s="1"/>
  <c r="S2781" i="12"/>
  <c r="T2781" i="12" s="1"/>
  <c r="AB2781" i="12" s="1"/>
  <c r="S2829" i="12"/>
  <c r="T2829" i="12" s="1"/>
  <c r="AB2829" i="12" s="1"/>
  <c r="S2787" i="12"/>
  <c r="T2787" i="12" s="1"/>
  <c r="AB2787" i="12" s="1"/>
  <c r="AC2787" i="12" s="1"/>
  <c r="AD2787" i="12" s="1"/>
  <c r="S2677" i="12"/>
  <c r="T2677" i="12" s="1"/>
  <c r="AB2677" i="12" s="1"/>
  <c r="S2846" i="12"/>
  <c r="T2846" i="12" s="1"/>
  <c r="AB2846" i="12" s="1"/>
  <c r="S2855" i="12"/>
  <c r="T2855" i="12" s="1"/>
  <c r="AB2855" i="12" s="1"/>
  <c r="AC2855" i="12" s="1"/>
  <c r="AD2855" i="12" s="1"/>
  <c r="S2656" i="12"/>
  <c r="T2656" i="12" s="1"/>
  <c r="AB2656" i="12" s="1"/>
  <c r="S2643" i="12"/>
  <c r="T2643" i="12" s="1"/>
  <c r="AB2643" i="12" s="1"/>
  <c r="S3887" i="12"/>
  <c r="T3887" i="12" s="1"/>
  <c r="AB3887" i="12" s="1"/>
  <c r="S3760" i="12"/>
  <c r="T3760" i="12" s="1"/>
  <c r="AB3760" i="12" s="1"/>
  <c r="S3832" i="12"/>
  <c r="T3832" i="12" s="1"/>
  <c r="AB3832" i="12" s="1"/>
  <c r="AC3832" i="12" s="1"/>
  <c r="AD3832" i="12" s="1"/>
  <c r="S3731" i="12"/>
  <c r="T3731" i="12" s="1"/>
  <c r="AB3731" i="12" s="1"/>
  <c r="AC3731" i="12" s="1"/>
  <c r="AD3731" i="12" s="1"/>
  <c r="S3816" i="12"/>
  <c r="T3816" i="12" s="1"/>
  <c r="AB3816" i="12" s="1"/>
  <c r="AC3816" i="12" s="1"/>
  <c r="AD3816" i="12" s="1"/>
  <c r="S3615" i="12"/>
  <c r="T3615" i="12" s="1"/>
  <c r="AB3615" i="12" s="1"/>
  <c r="AC3615" i="12" s="1"/>
  <c r="AD3615" i="12" s="1"/>
  <c r="S3491" i="12"/>
  <c r="T3491" i="12" s="1"/>
  <c r="AB3491" i="12" s="1"/>
  <c r="S3584" i="12"/>
  <c r="T3584" i="12" s="1"/>
  <c r="AB3584" i="12" s="1"/>
  <c r="S3444" i="12"/>
  <c r="T3444" i="12" s="1"/>
  <c r="AB3444" i="12" s="1"/>
  <c r="S3453" i="12"/>
  <c r="T3453" i="12" s="1"/>
  <c r="AB3453" i="12" s="1"/>
  <c r="S3517" i="12"/>
  <c r="T3517" i="12" s="1"/>
  <c r="AB3517" i="12" s="1"/>
  <c r="AC3517" i="12" s="1"/>
  <c r="AD3517" i="12" s="1"/>
  <c r="S3458" i="12"/>
  <c r="T3458" i="12" s="1"/>
  <c r="AB3458" i="12" s="1"/>
  <c r="S3417" i="12"/>
  <c r="T3417" i="12" s="1"/>
  <c r="AB3417" i="12" s="1"/>
  <c r="S3525" i="12"/>
  <c r="T3525" i="12" s="1"/>
  <c r="AB3525" i="12" s="1"/>
  <c r="AC3525" i="12" s="1"/>
  <c r="AD3525" i="12" s="1"/>
  <c r="S3315" i="12"/>
  <c r="T3315" i="12" s="1"/>
  <c r="AB3315" i="12" s="1"/>
  <c r="S3331" i="12"/>
  <c r="T3331" i="12" s="1"/>
  <c r="AB3331" i="12" s="1"/>
  <c r="S3347" i="12"/>
  <c r="T3347" i="12" s="1"/>
  <c r="AB3347" i="12" s="1"/>
  <c r="S3238" i="12"/>
  <c r="T3238" i="12" s="1"/>
  <c r="AB3238" i="12" s="1"/>
  <c r="S3212" i="12"/>
  <c r="T3212" i="12" s="1"/>
  <c r="AB3212" i="12" s="1"/>
  <c r="AC3212" i="12" s="1"/>
  <c r="AD3212" i="12" s="1"/>
  <c r="S3263" i="12"/>
  <c r="T3263" i="12" s="1"/>
  <c r="AB3263" i="12" s="1"/>
  <c r="S3276" i="12"/>
  <c r="T3276" i="12" s="1"/>
  <c r="AB3276" i="12" s="1"/>
  <c r="AC3276" i="12" s="1"/>
  <c r="AD3276" i="12" s="1"/>
  <c r="S3216" i="12"/>
  <c r="T3216" i="12" s="1"/>
  <c r="AB3216" i="12" s="1"/>
  <c r="AC3216" i="12" s="1"/>
  <c r="AD3216" i="12" s="1"/>
  <c r="S3358" i="12"/>
  <c r="T3358" i="12" s="1"/>
  <c r="AB3358" i="12" s="1"/>
  <c r="S3251" i="12"/>
  <c r="T3251" i="12" s="1"/>
  <c r="AB3251" i="12" s="1"/>
  <c r="S2956" i="12"/>
  <c r="T2956" i="12" s="1"/>
  <c r="AB2956" i="12" s="1"/>
  <c r="S3061" i="12"/>
  <c r="T3061" i="12" s="1"/>
  <c r="AB3061" i="12" s="1"/>
  <c r="S2997" i="12"/>
  <c r="T2997" i="12" s="1"/>
  <c r="AB2997" i="12" s="1"/>
  <c r="AC2997" i="12" s="1"/>
  <c r="AD2997" i="12" s="1"/>
  <c r="S3056" i="12"/>
  <c r="T3056" i="12" s="1"/>
  <c r="AB3056" i="12" s="1"/>
  <c r="S3108" i="12"/>
  <c r="T3108" i="12" s="1"/>
  <c r="AB3108" i="12" s="1"/>
  <c r="S3032" i="12"/>
  <c r="T3032" i="12" s="1"/>
  <c r="AB3032" i="12" s="1"/>
  <c r="AC3032" i="12" s="1"/>
  <c r="AD3032" i="12" s="1"/>
  <c r="S2982" i="12"/>
  <c r="T2982" i="12" s="1"/>
  <c r="AB2982" i="12" s="1"/>
  <c r="S2811" i="12"/>
  <c r="T2811" i="12" s="1"/>
  <c r="AB2811" i="12" s="1"/>
  <c r="S3103" i="12"/>
  <c r="T3103" i="12" s="1"/>
  <c r="AB3103" i="12" s="1"/>
  <c r="S2802" i="12"/>
  <c r="T2802" i="12" s="1"/>
  <c r="AB2802" i="12" s="1"/>
  <c r="S2819" i="12"/>
  <c r="T2819" i="12" s="1"/>
  <c r="AB2819" i="12" s="1"/>
  <c r="AC2819" i="12" s="1"/>
  <c r="AD2819" i="12" s="1"/>
  <c r="S2936" i="12"/>
  <c r="T2936" i="12" s="1"/>
  <c r="AB2936" i="12" s="1"/>
  <c r="S2866" i="12"/>
  <c r="T2866" i="12" s="1"/>
  <c r="AB2866" i="12" s="1"/>
  <c r="AC2866" i="12" s="1"/>
  <c r="AD2866" i="12" s="1"/>
  <c r="S2770" i="12"/>
  <c r="T2770" i="12" s="1"/>
  <c r="AB2770" i="12" s="1"/>
  <c r="AC2770" i="12" s="1"/>
  <c r="AD2770" i="12" s="1"/>
  <c r="S2674" i="12"/>
  <c r="T2674" i="12" s="1"/>
  <c r="AB2674" i="12" s="1"/>
  <c r="S2722" i="12"/>
  <c r="T2722" i="12" s="1"/>
  <c r="AB2722" i="12" s="1"/>
  <c r="S2817" i="12"/>
  <c r="T2817" i="12" s="1"/>
  <c r="AB2817" i="12" s="1"/>
  <c r="S2833" i="12"/>
  <c r="T2833" i="12" s="1"/>
  <c r="AB2833" i="12" s="1"/>
  <c r="S2655" i="12"/>
  <c r="T2655" i="12" s="1"/>
  <c r="AB2655" i="12" s="1"/>
  <c r="AC2655" i="12" s="1"/>
  <c r="AD2655" i="12" s="1"/>
  <c r="S2702" i="12"/>
  <c r="T2702" i="12" s="1"/>
  <c r="AB2702" i="12" s="1"/>
  <c r="S2666" i="12"/>
  <c r="T2666" i="12" s="1"/>
  <c r="AB2666" i="12" s="1"/>
  <c r="S2691" i="12"/>
  <c r="T2691" i="12" s="1"/>
  <c r="AB2691" i="12" s="1"/>
  <c r="AC2691" i="12" s="1"/>
  <c r="AD2691" i="12" s="1"/>
  <c r="S2685" i="12"/>
  <c r="T2685" i="12" s="1"/>
  <c r="AB2685" i="12" s="1"/>
  <c r="S2539" i="12"/>
  <c r="T2539" i="12" s="1"/>
  <c r="AB2539" i="12" s="1"/>
  <c r="S2551" i="12"/>
  <c r="T2551" i="12" s="1"/>
  <c r="AB2551" i="12" s="1"/>
  <c r="S2547" i="12"/>
  <c r="T2547" i="12" s="1"/>
  <c r="AB2547" i="12" s="1"/>
  <c r="S2532" i="12"/>
  <c r="T2532" i="12" s="1"/>
  <c r="AB2532" i="12" s="1"/>
  <c r="AC2532" i="12" s="1"/>
  <c r="AD2532" i="12" s="1"/>
  <c r="S2711" i="12"/>
  <c r="T2711" i="12" s="1"/>
  <c r="AB2711" i="12" s="1"/>
  <c r="S2476" i="12"/>
  <c r="T2476" i="12" s="1"/>
  <c r="AB2476" i="12" s="1"/>
  <c r="AC2476" i="12" s="1"/>
  <c r="AD2476" i="12" s="1"/>
  <c r="S2419" i="12"/>
  <c r="T2419" i="12" s="1"/>
  <c r="AB2419" i="12" s="1"/>
  <c r="AC2419" i="12" s="1"/>
  <c r="AD2419" i="12" s="1"/>
  <c r="S2535" i="12"/>
  <c r="T2535" i="12" s="1"/>
  <c r="AB2535" i="12" s="1"/>
  <c r="S2601" i="12"/>
  <c r="T2601" i="12" s="1"/>
  <c r="AB2601" i="12" s="1"/>
  <c r="S2495" i="12"/>
  <c r="T2495" i="12" s="1"/>
  <c r="AB2495" i="12" s="1"/>
  <c r="S2244" i="12"/>
  <c r="T2244" i="12" s="1"/>
  <c r="AB2244" i="12" s="1"/>
  <c r="S2486" i="12"/>
  <c r="T2486" i="12" s="1"/>
  <c r="AB2486" i="12" s="1"/>
  <c r="AC2486" i="12" s="1"/>
  <c r="AD2486" i="12" s="1"/>
  <c r="S2306" i="12"/>
  <c r="T2306" i="12" s="1"/>
  <c r="AB2306" i="12" s="1"/>
  <c r="S2420" i="12"/>
  <c r="T2420" i="12" s="1"/>
  <c r="AB2420" i="12" s="1"/>
  <c r="AC2420" i="12" s="1"/>
  <c r="AD2420" i="12" s="1"/>
  <c r="S2318" i="12"/>
  <c r="T2318" i="12" s="1"/>
  <c r="AB2318" i="12" s="1"/>
  <c r="AC2318" i="12" s="1"/>
  <c r="AD2318" i="12" s="1"/>
  <c r="S2376" i="12"/>
  <c r="T2376" i="12" s="1"/>
  <c r="AB2376" i="12" s="1"/>
  <c r="S2384" i="12"/>
  <c r="T2384" i="12" s="1"/>
  <c r="AB2384" i="12" s="1"/>
  <c r="S2336" i="12"/>
  <c r="T2336" i="12" s="1"/>
  <c r="AB2336" i="12" s="1"/>
  <c r="S2364" i="12"/>
  <c r="T2364" i="12" s="1"/>
  <c r="AB2364" i="12" s="1"/>
  <c r="S2399" i="12"/>
  <c r="T2399" i="12" s="1"/>
  <c r="AB2399" i="12" s="1"/>
  <c r="AC2399" i="12" s="1"/>
  <c r="AD2399" i="12" s="1"/>
  <c r="S2215" i="12"/>
  <c r="T2215" i="12" s="1"/>
  <c r="AB2215" i="12" s="1"/>
  <c r="S2198" i="12"/>
  <c r="T2198" i="12" s="1"/>
  <c r="AB2198" i="12" s="1"/>
  <c r="AC2198" i="12" s="1"/>
  <c r="AD2198" i="12" s="1"/>
  <c r="S2183" i="12"/>
  <c r="T2183" i="12" s="1"/>
  <c r="AB2183" i="12" s="1"/>
  <c r="AC2183" i="12" s="1"/>
  <c r="AD2183" i="12" s="1"/>
  <c r="S2141" i="12"/>
  <c r="T2141" i="12" s="1"/>
  <c r="AB2141" i="12" s="1"/>
  <c r="S2236" i="12"/>
  <c r="T2236" i="12" s="1"/>
  <c r="AB2236" i="12" s="1"/>
  <c r="S2194" i="12"/>
  <c r="T2194" i="12" s="1"/>
  <c r="AB2194" i="12" s="1"/>
  <c r="S2177" i="12"/>
  <c r="T2177" i="12" s="1"/>
  <c r="AB2177" i="12" s="1"/>
  <c r="S2197" i="12"/>
  <c r="T2197" i="12" s="1"/>
  <c r="AB2197" i="12" s="1"/>
  <c r="AC2197" i="12" s="1"/>
  <c r="AD2197" i="12" s="1"/>
  <c r="S2280" i="12"/>
  <c r="T2280" i="12" s="1"/>
  <c r="AB2280" i="12" s="1"/>
  <c r="S2147" i="12"/>
  <c r="T2147" i="12" s="1"/>
  <c r="AB2147" i="12" s="1"/>
  <c r="S2085" i="12"/>
  <c r="T2085" i="12" s="1"/>
  <c r="AB2085" i="12" s="1"/>
  <c r="AC2085" i="12" s="1"/>
  <c r="AD2085" i="12" s="1"/>
  <c r="S2108" i="12"/>
  <c r="T2108" i="12" s="1"/>
  <c r="AB2108" i="12" s="1"/>
  <c r="S1825" i="12"/>
  <c r="T1825" i="12" s="1"/>
  <c r="AB1825" i="12" s="1"/>
  <c r="S2073" i="12"/>
  <c r="T2073" i="12" s="1"/>
  <c r="AB2073" i="12" s="1"/>
  <c r="S1962" i="12"/>
  <c r="T1962" i="12" s="1"/>
  <c r="AB1962" i="12" s="1"/>
  <c r="S2027" i="12"/>
  <c r="T2027" i="12" s="1"/>
  <c r="AB2027" i="12" s="1"/>
  <c r="S2078" i="12"/>
  <c r="T2078" i="12" s="1"/>
  <c r="AB2078" i="12" s="1"/>
  <c r="S1929" i="12"/>
  <c r="T1929" i="12" s="1"/>
  <c r="AB1929" i="12" s="1"/>
  <c r="AC1929" i="12" s="1"/>
  <c r="AD1929" i="12" s="1"/>
  <c r="S3890" i="12"/>
  <c r="T3890" i="12" s="1"/>
  <c r="AB3890" i="12" s="1"/>
  <c r="AC3890" i="12" s="1"/>
  <c r="AD3890" i="12" s="1"/>
  <c r="S3706" i="12"/>
  <c r="T3706" i="12" s="1"/>
  <c r="AB3706" i="12" s="1"/>
  <c r="S3757" i="12"/>
  <c r="T3757" i="12" s="1"/>
  <c r="AB3757" i="12" s="1"/>
  <c r="S3833" i="12"/>
  <c r="T3833" i="12" s="1"/>
  <c r="AB3833" i="12" s="1"/>
  <c r="S3682" i="12"/>
  <c r="T3682" i="12" s="1"/>
  <c r="AB3682" i="12" s="1"/>
  <c r="S3781" i="12"/>
  <c r="T3781" i="12" s="1"/>
  <c r="AB3781" i="12" s="1"/>
  <c r="AC3781" i="12" s="1"/>
  <c r="AD3781" i="12" s="1"/>
  <c r="S3385" i="12"/>
  <c r="T3385" i="12" s="1"/>
  <c r="AB3385" i="12" s="1"/>
  <c r="S3595" i="12"/>
  <c r="T3595" i="12" s="1"/>
  <c r="AB3595" i="12" s="1"/>
  <c r="S3541" i="12"/>
  <c r="T3541" i="12" s="1"/>
  <c r="AB3541" i="12" s="1"/>
  <c r="AC3541" i="12" s="1"/>
  <c r="AD3541" i="12" s="1"/>
  <c r="S3618" i="12"/>
  <c r="T3618" i="12" s="1"/>
  <c r="AB3618" i="12" s="1"/>
  <c r="S3459" i="12"/>
  <c r="T3459" i="12" s="1"/>
  <c r="AB3459" i="12" s="1"/>
  <c r="S3450" i="12"/>
  <c r="T3450" i="12" s="1"/>
  <c r="AB3450" i="12" s="1"/>
  <c r="S3434" i="12"/>
  <c r="T3434" i="12" s="1"/>
  <c r="AB3434" i="12" s="1"/>
  <c r="S3185" i="12"/>
  <c r="T3185" i="12" s="1"/>
  <c r="AB3185" i="12" s="1"/>
  <c r="AC3185" i="12" s="1"/>
  <c r="AD3185" i="12" s="1"/>
  <c r="S3413" i="12"/>
  <c r="T3413" i="12" s="1"/>
  <c r="AB3413" i="12" s="1"/>
  <c r="S3309" i="12"/>
  <c r="T3309" i="12" s="1"/>
  <c r="AB3309" i="12" s="1"/>
  <c r="AC3309" i="12" s="1"/>
  <c r="AD3309" i="12" s="1"/>
  <c r="S3356" i="12"/>
  <c r="T3356" i="12" s="1"/>
  <c r="AB3356" i="12" s="1"/>
  <c r="AC3356" i="12" s="1"/>
  <c r="AD3356" i="12" s="1"/>
  <c r="S3354" i="12"/>
  <c r="T3354" i="12" s="1"/>
  <c r="AB3354" i="12" s="1"/>
  <c r="S3380" i="12"/>
  <c r="T3380" i="12" s="1"/>
  <c r="AB3380" i="12" s="1"/>
  <c r="S3363" i="12"/>
  <c r="T3363" i="12" s="1"/>
  <c r="AB3363" i="12" s="1"/>
  <c r="S3195" i="12"/>
  <c r="T3195" i="12" s="1"/>
  <c r="AB3195" i="12" s="1"/>
  <c r="S3247" i="12"/>
  <c r="T3247" i="12" s="1"/>
  <c r="AB3247" i="12" s="1"/>
  <c r="AC3247" i="12" s="1"/>
  <c r="AD3247" i="12" s="1"/>
  <c r="S3091" i="12"/>
  <c r="T3091" i="12" s="1"/>
  <c r="AB3091" i="12" s="1"/>
  <c r="S3299" i="12"/>
  <c r="T3299" i="12" s="1"/>
  <c r="AB3299" i="12" s="1"/>
  <c r="AC3299" i="12" s="1"/>
  <c r="AD3299" i="12" s="1"/>
  <c r="S3033" i="12"/>
  <c r="T3033" i="12" s="1"/>
  <c r="AB3033" i="12" s="1"/>
  <c r="AC3033" i="12" s="1"/>
  <c r="AD3033" i="12" s="1"/>
  <c r="S3068" i="12"/>
  <c r="T3068" i="12" s="1"/>
  <c r="AB3068" i="12" s="1"/>
  <c r="S2856" i="12"/>
  <c r="T2856" i="12" s="1"/>
  <c r="AB2856" i="12" s="1"/>
  <c r="S3076" i="12"/>
  <c r="T3076" i="12" s="1"/>
  <c r="AB3076" i="12" s="1"/>
  <c r="S2990" i="12"/>
  <c r="T2990" i="12" s="1"/>
  <c r="AB2990" i="12" s="1"/>
  <c r="S3114" i="12"/>
  <c r="T3114" i="12" s="1"/>
  <c r="AB3114" i="12" s="1"/>
  <c r="AC3114" i="12" s="1"/>
  <c r="AD3114" i="12" s="1"/>
  <c r="S3077" i="12"/>
  <c r="T3077" i="12" s="1"/>
  <c r="AB3077" i="12" s="1"/>
  <c r="S3102" i="12"/>
  <c r="T3102" i="12" s="1"/>
  <c r="AB3102" i="12" s="1"/>
  <c r="S3120" i="12"/>
  <c r="T3120" i="12" s="1"/>
  <c r="AB3120" i="12" s="1"/>
  <c r="AC3120" i="12" s="1"/>
  <c r="AD3120" i="12" s="1"/>
  <c r="S3012" i="12"/>
  <c r="T3012" i="12" s="1"/>
  <c r="AB3012" i="12" s="1"/>
  <c r="S2778" i="12"/>
  <c r="T2778" i="12" s="1"/>
  <c r="AB2778" i="12" s="1"/>
  <c r="S2928" i="12"/>
  <c r="T2928" i="12" s="1"/>
  <c r="AB2928" i="12" s="1"/>
  <c r="S2841" i="12"/>
  <c r="T2841" i="12" s="1"/>
  <c r="AB2841" i="12" s="1"/>
  <c r="S2929" i="12"/>
  <c r="T2929" i="12" s="1"/>
  <c r="AB2929" i="12" s="1"/>
  <c r="S2713" i="12"/>
  <c r="T2713" i="12" s="1"/>
  <c r="AB2713" i="12" s="1"/>
  <c r="S2862" i="12"/>
  <c r="T2862" i="12" s="1"/>
  <c r="AB2862" i="12" s="1"/>
  <c r="S2857" i="12"/>
  <c r="T2857" i="12" s="1"/>
  <c r="AB2857" i="12" s="1"/>
  <c r="AC2857" i="12" s="1"/>
  <c r="AD2857" i="12" s="1"/>
  <c r="S2603" i="12"/>
  <c r="T2603" i="12" s="1"/>
  <c r="AB2603" i="12" s="1"/>
  <c r="S2753" i="12"/>
  <c r="T2753" i="12" s="1"/>
  <c r="AB2753" i="12" s="1"/>
  <c r="S2743" i="12"/>
  <c r="T2743" i="12" s="1"/>
  <c r="AB2743" i="12" s="1"/>
  <c r="S2751" i="12"/>
  <c r="T2751" i="12" s="1"/>
  <c r="AB2751" i="12" s="1"/>
  <c r="S2774" i="12"/>
  <c r="T2774" i="12" s="1"/>
  <c r="AB2774" i="12" s="1"/>
  <c r="AC2774" i="12" s="1"/>
  <c r="AD2774" i="12" s="1"/>
  <c r="S2653" i="12"/>
  <c r="T2653" i="12" s="1"/>
  <c r="AB2653" i="12" s="1"/>
  <c r="S2634" i="12"/>
  <c r="T2634" i="12" s="1"/>
  <c r="AB2634" i="12" s="1"/>
  <c r="AC2634" i="12" s="1"/>
  <c r="AD2634" i="12" s="1"/>
  <c r="S2729" i="12"/>
  <c r="T2729" i="12" s="1"/>
  <c r="AB2729" i="12" s="1"/>
  <c r="AC2729" i="12" s="1"/>
  <c r="AD2729" i="12" s="1"/>
  <c r="S2694" i="12"/>
  <c r="T2694" i="12" s="1"/>
  <c r="AB2694" i="12" s="1"/>
  <c r="S2524" i="12"/>
  <c r="T2524" i="12" s="1"/>
  <c r="AB2524" i="12" s="1"/>
  <c r="S2622" i="12"/>
  <c r="T2622" i="12" s="1"/>
  <c r="AB2622" i="12" s="1"/>
  <c r="S2563" i="12"/>
  <c r="T2563" i="12" s="1"/>
  <c r="AB2563" i="12" s="1"/>
  <c r="S2541" i="12"/>
  <c r="T2541" i="12" s="1"/>
  <c r="AB2541" i="12" s="1"/>
  <c r="S2412" i="12"/>
  <c r="T2412" i="12" s="1"/>
  <c r="AB2412" i="12" s="1"/>
  <c r="S2479" i="12"/>
  <c r="T2479" i="12" s="1"/>
  <c r="AB2479" i="12" s="1"/>
  <c r="S2506" i="12"/>
  <c r="T2506" i="12" s="1"/>
  <c r="AB2506" i="12" s="1"/>
  <c r="AC2506" i="12" s="1"/>
  <c r="AD2506" i="12" s="1"/>
  <c r="S2466" i="12"/>
  <c r="T2466" i="12" s="1"/>
  <c r="AB2466" i="12" s="1"/>
  <c r="S2433" i="12"/>
  <c r="T2433" i="12" s="1"/>
  <c r="AB2433" i="12" s="1"/>
  <c r="S2356" i="12"/>
  <c r="T2356" i="12" s="1"/>
  <c r="AB2356" i="12" s="1"/>
  <c r="S2485" i="12"/>
  <c r="T2485" i="12" s="1"/>
  <c r="AB2485" i="12" s="1"/>
  <c r="S2445" i="12"/>
  <c r="T2445" i="12" s="1"/>
  <c r="AB2445" i="12" s="1"/>
  <c r="AC2445" i="12" s="1"/>
  <c r="AD2445" i="12" s="1"/>
  <c r="S2312" i="12"/>
  <c r="T2312" i="12" s="1"/>
  <c r="AB2312" i="12" s="1"/>
  <c r="S2314" i="12"/>
  <c r="T2314" i="12" s="1"/>
  <c r="AB2314" i="12" s="1"/>
  <c r="AC2314" i="12" s="1"/>
  <c r="AD2314" i="12" s="1"/>
  <c r="S2351" i="12"/>
  <c r="T2351" i="12" s="1"/>
  <c r="AB2351" i="12" s="1"/>
  <c r="AC2351" i="12" s="1"/>
  <c r="AD2351" i="12" s="1"/>
  <c r="S2255" i="12"/>
  <c r="T2255" i="12" s="1"/>
  <c r="AB2255" i="12" s="1"/>
  <c r="S2327" i="12"/>
  <c r="T2327" i="12" s="1"/>
  <c r="AB2327" i="12" s="1"/>
  <c r="S2368" i="12"/>
  <c r="T2368" i="12" s="1"/>
  <c r="AB2368" i="12" s="1"/>
  <c r="S2240" i="12"/>
  <c r="T2240" i="12" s="1"/>
  <c r="AB2240" i="12" s="1"/>
  <c r="S2397" i="12"/>
  <c r="T2397" i="12" s="1"/>
  <c r="AB2397" i="12" s="1"/>
  <c r="AC2397" i="12" s="1"/>
  <c r="AD2397" i="12" s="1"/>
  <c r="S2289" i="12"/>
  <c r="T2289" i="12" s="1"/>
  <c r="AB2289" i="12" s="1"/>
  <c r="S2270" i="12"/>
  <c r="T2270" i="12" s="1"/>
  <c r="AB2270" i="12" s="1"/>
  <c r="S2193" i="12"/>
  <c r="T2193" i="12" s="1"/>
  <c r="AB2193" i="12" s="1"/>
  <c r="AC2193" i="12" s="1"/>
  <c r="AD2193" i="12" s="1"/>
  <c r="S2026" i="12"/>
  <c r="T2026" i="12" s="1"/>
  <c r="AB2026" i="12" s="1"/>
  <c r="S2114" i="12"/>
  <c r="T2114" i="12" s="1"/>
  <c r="AB2114" i="12" s="1"/>
  <c r="S2207" i="12"/>
  <c r="T2207" i="12" s="1"/>
  <c r="AB2207" i="12" s="1"/>
  <c r="S2107" i="12"/>
  <c r="T2107" i="12" s="1"/>
  <c r="AB2107" i="12" s="1"/>
  <c r="S1973" i="12"/>
  <c r="T1973" i="12" s="1"/>
  <c r="AB1973" i="12" s="1"/>
  <c r="AC1973" i="12" s="1"/>
  <c r="AD1973" i="12" s="1"/>
  <c r="S1955" i="12"/>
  <c r="T1955" i="12" s="1"/>
  <c r="AB1955" i="12" s="1"/>
  <c r="S2069" i="12"/>
  <c r="T2069" i="12" s="1"/>
  <c r="AB2069" i="12" s="1"/>
  <c r="AC2069" i="12" s="1"/>
  <c r="AD2069" i="12" s="1"/>
  <c r="S2133" i="12"/>
  <c r="T2133" i="12" s="1"/>
  <c r="AB2133" i="12" s="1"/>
  <c r="AC2133" i="12" s="1"/>
  <c r="AD2133" i="12" s="1"/>
  <c r="S2081" i="12"/>
  <c r="T2081" i="12" s="1"/>
  <c r="AB2081" i="12" s="1"/>
  <c r="S1945" i="12"/>
  <c r="T1945" i="12" s="1"/>
  <c r="AB1945" i="12" s="1"/>
  <c r="S2113" i="12"/>
  <c r="T2113" i="12" s="1"/>
  <c r="AB2113" i="12" s="1"/>
  <c r="S1829" i="12"/>
  <c r="T1829" i="12" s="1"/>
  <c r="AB1829" i="12" s="1"/>
  <c r="S3921" i="12"/>
  <c r="T3921" i="12" s="1"/>
  <c r="AB3921" i="12" s="1"/>
  <c r="AC3921" i="12" s="1"/>
  <c r="AD3921" i="12" s="1"/>
  <c r="S3681" i="12"/>
  <c r="T3681" i="12" s="1"/>
  <c r="AB3681" i="12" s="1"/>
  <c r="S3836" i="12"/>
  <c r="T3836" i="12" s="1"/>
  <c r="AB3836" i="12" s="1"/>
  <c r="S3874" i="12"/>
  <c r="T3874" i="12" s="1"/>
  <c r="AB3874" i="12" s="1"/>
  <c r="AC3874" i="12" s="1"/>
  <c r="AD3874" i="12" s="1"/>
  <c r="S3858" i="12"/>
  <c r="T3858" i="12" s="1"/>
  <c r="AB3858" i="12" s="1"/>
  <c r="S3725" i="12"/>
  <c r="T3725" i="12" s="1"/>
  <c r="AB3725" i="12" s="1"/>
  <c r="S3552" i="12"/>
  <c r="T3552" i="12" s="1"/>
  <c r="AB3552" i="12" s="1"/>
  <c r="S3404" i="12"/>
  <c r="T3404" i="12" s="1"/>
  <c r="AB3404" i="12" s="1"/>
  <c r="S3441" i="12"/>
  <c r="T3441" i="12" s="1"/>
  <c r="AB3441" i="12" s="1"/>
  <c r="AC3441" i="12" s="1"/>
  <c r="AD3441" i="12" s="1"/>
  <c r="S3424" i="12"/>
  <c r="T3424" i="12" s="1"/>
  <c r="AB3424" i="12" s="1"/>
  <c r="S3511" i="12"/>
  <c r="T3511" i="12" s="1"/>
  <c r="AB3511" i="12" s="1"/>
  <c r="AC3511" i="12" s="1"/>
  <c r="AD3511" i="12" s="1"/>
  <c r="S3524" i="12"/>
  <c r="T3524" i="12" s="1"/>
  <c r="AB3524" i="12" s="1"/>
  <c r="AC3524" i="12" s="1"/>
  <c r="AD3524" i="12" s="1"/>
  <c r="S3590" i="12"/>
  <c r="T3590" i="12" s="1"/>
  <c r="AB3590" i="12" s="1"/>
  <c r="S3194" i="12"/>
  <c r="T3194" i="12" s="1"/>
  <c r="AB3194" i="12" s="1"/>
  <c r="S3254" i="12"/>
  <c r="T3254" i="12" s="1"/>
  <c r="AB3254" i="12" s="1"/>
  <c r="S3377" i="12"/>
  <c r="T3377" i="12" s="1"/>
  <c r="AB3377" i="12" s="1"/>
  <c r="S3349" i="12"/>
  <c r="T3349" i="12" s="1"/>
  <c r="AB3349" i="12" s="1"/>
  <c r="S3183" i="12"/>
  <c r="T3183" i="12" s="1"/>
  <c r="AB3183" i="12" s="1"/>
  <c r="S3205" i="12"/>
  <c r="T3205" i="12" s="1"/>
  <c r="AB3205" i="12" s="1"/>
  <c r="S3337" i="12"/>
  <c r="T3337" i="12" s="1"/>
  <c r="AB3337" i="12" s="1"/>
  <c r="AC3337" i="12" s="1"/>
  <c r="AD3337" i="12" s="1"/>
  <c r="S3198" i="12"/>
  <c r="T3198" i="12" s="1"/>
  <c r="AB3198" i="12" s="1"/>
  <c r="S3224" i="12"/>
  <c r="T3224" i="12" s="1"/>
  <c r="AB3224" i="12" s="1"/>
  <c r="S3047" i="12"/>
  <c r="T3047" i="12" s="1"/>
  <c r="AB3047" i="12" s="1"/>
  <c r="S3097" i="12"/>
  <c r="T3097" i="12" s="1"/>
  <c r="AB3097" i="12" s="1"/>
  <c r="S2943" i="12"/>
  <c r="T2943" i="12" s="1"/>
  <c r="AB2943" i="12" s="1"/>
  <c r="AC2943" i="12" s="1"/>
  <c r="AD2943" i="12" s="1"/>
  <c r="S2988" i="12"/>
  <c r="T2988" i="12" s="1"/>
  <c r="AB2988" i="12" s="1"/>
  <c r="AC2988" i="12" s="1"/>
  <c r="AD2988" i="12" s="1"/>
  <c r="S2902" i="12"/>
  <c r="T2902" i="12" s="1"/>
  <c r="AB2902" i="12" s="1"/>
  <c r="AC2902" i="12" s="1"/>
  <c r="AD2902" i="12" s="1"/>
  <c r="S2970" i="12"/>
  <c r="T2970" i="12" s="1"/>
  <c r="AB2970" i="12" s="1"/>
  <c r="AC2970" i="12" s="1"/>
  <c r="AD2970" i="12" s="1"/>
  <c r="S2917" i="12"/>
  <c r="T2917" i="12" s="1"/>
  <c r="AB2917" i="12" s="1"/>
  <c r="S2949" i="12"/>
  <c r="T2949" i="12" s="1"/>
  <c r="AB2949" i="12" s="1"/>
  <c r="S3124" i="12"/>
  <c r="T3124" i="12" s="1"/>
  <c r="AB3124" i="12" s="1"/>
  <c r="S2930" i="12"/>
  <c r="T2930" i="12" s="1"/>
  <c r="AB2930" i="12" s="1"/>
  <c r="S3043" i="12"/>
  <c r="T3043" i="12" s="1"/>
  <c r="AB3043" i="12" s="1"/>
  <c r="AC3043" i="12" s="1"/>
  <c r="AD3043" i="12" s="1"/>
  <c r="S2772" i="12"/>
  <c r="T2772" i="12" s="1"/>
  <c r="AB2772" i="12" s="1"/>
  <c r="S2837" i="12"/>
  <c r="T2837" i="12" s="1"/>
  <c r="AB2837" i="12" s="1"/>
  <c r="S2825" i="12"/>
  <c r="T2825" i="12" s="1"/>
  <c r="AB2825" i="12" s="1"/>
  <c r="AC2825" i="12" s="1"/>
  <c r="AD2825" i="12" s="1"/>
  <c r="S2791" i="12"/>
  <c r="T2791" i="12" s="1"/>
  <c r="AB2791" i="12" s="1"/>
  <c r="S2735" i="12"/>
  <c r="T2735" i="12" s="1"/>
  <c r="AB2735" i="12" s="1"/>
  <c r="S2968" i="12"/>
  <c r="T2968" i="12" s="1"/>
  <c r="AB2968" i="12" s="1"/>
  <c r="S2784" i="12"/>
  <c r="T2784" i="12" s="1"/>
  <c r="AB2784" i="12" s="1"/>
  <c r="S2682" i="12"/>
  <c r="T2682" i="12" s="1"/>
  <c r="AB2682" i="12" s="1"/>
  <c r="S2670" i="12"/>
  <c r="T2670" i="12" s="1"/>
  <c r="AB2670" i="12" s="1"/>
  <c r="S2676" i="12"/>
  <c r="T2676" i="12" s="1"/>
  <c r="AB2676" i="12" s="1"/>
  <c r="AC2676" i="12" s="1"/>
  <c r="AD2676" i="12" s="1"/>
  <c r="S2675" i="12"/>
  <c r="T2675" i="12" s="1"/>
  <c r="AB2675" i="12" s="1"/>
  <c r="AC2675" i="12" s="1"/>
  <c r="AD2675" i="12" s="1"/>
  <c r="S2672" i="12"/>
  <c r="T2672" i="12" s="1"/>
  <c r="AB2672" i="12" s="1"/>
  <c r="S2712" i="12"/>
  <c r="T2712" i="12" s="1"/>
  <c r="AB2712" i="12" s="1"/>
  <c r="S2664" i="12"/>
  <c r="T2664" i="12" s="1"/>
  <c r="AB2664" i="12" s="1"/>
  <c r="S2717" i="12"/>
  <c r="T2717" i="12" s="1"/>
  <c r="AB2717" i="12" s="1"/>
  <c r="S2560" i="12"/>
  <c r="T2560" i="12" s="1"/>
  <c r="AB2560" i="12" s="1"/>
  <c r="S2612" i="12"/>
  <c r="T2612" i="12" s="1"/>
  <c r="AB2612" i="12" s="1"/>
  <c r="S2630" i="12"/>
  <c r="T2630" i="12" s="1"/>
  <c r="AB2630" i="12" s="1"/>
  <c r="AC2630" i="12" s="1"/>
  <c r="AD2630" i="12" s="1"/>
  <c r="S2531" i="12"/>
  <c r="T2531" i="12" s="1"/>
  <c r="AB2531" i="12" s="1"/>
  <c r="AC2531" i="12" s="1"/>
  <c r="AD2531" i="12" s="1"/>
  <c r="S2579" i="12"/>
  <c r="T2579" i="12" s="1"/>
  <c r="AB2579" i="12" s="1"/>
  <c r="S2534" i="12"/>
  <c r="T2534" i="12" s="1"/>
  <c r="AB2534" i="12" s="1"/>
  <c r="S2631" i="12"/>
  <c r="T2631" i="12" s="1"/>
  <c r="AB2631" i="12" s="1"/>
  <c r="S2481" i="12"/>
  <c r="T2481" i="12" s="1"/>
  <c r="AB2481" i="12" s="1"/>
  <c r="S2566" i="12"/>
  <c r="T2566" i="12" s="1"/>
  <c r="AB2566" i="12" s="1"/>
  <c r="AC2566" i="12" s="1"/>
  <c r="AD2566" i="12" s="1"/>
  <c r="S2469" i="12"/>
  <c r="T2469" i="12" s="1"/>
  <c r="AB2469" i="12" s="1"/>
  <c r="AC2469" i="12" s="1"/>
  <c r="AD2469" i="12" s="1"/>
  <c r="S2425" i="12"/>
  <c r="T2425" i="12" s="1"/>
  <c r="AB2425" i="12" s="1"/>
  <c r="AC2425" i="12" s="1"/>
  <c r="AD2425" i="12" s="1"/>
  <c r="S2369" i="12"/>
  <c r="T2369" i="12" s="1"/>
  <c r="AB2369" i="12" s="1"/>
  <c r="AC2369" i="12" s="1"/>
  <c r="AD2369" i="12" s="1"/>
  <c r="S2487" i="12"/>
  <c r="T2487" i="12" s="1"/>
  <c r="AB2487" i="12" s="1"/>
  <c r="S2527" i="12"/>
  <c r="T2527" i="12" s="1"/>
  <c r="AB2527" i="12" s="1"/>
  <c r="S2297" i="12"/>
  <c r="T2297" i="12" s="1"/>
  <c r="AB2297" i="12" s="1"/>
  <c r="S2227" i="12"/>
  <c r="T2227" i="12" s="1"/>
  <c r="AB2227" i="12" s="1"/>
  <c r="S2436" i="12"/>
  <c r="T2436" i="12" s="1"/>
  <c r="AB2436" i="12" s="1"/>
  <c r="S2307" i="12"/>
  <c r="T2307" i="12" s="1"/>
  <c r="AB2307" i="12" s="1"/>
  <c r="S2324" i="12"/>
  <c r="T2324" i="12" s="1"/>
  <c r="AB2324" i="12" s="1"/>
  <c r="AC2324" i="12" s="1"/>
  <c r="AD2324" i="12" s="1"/>
  <c r="S2365" i="12"/>
  <c r="T2365" i="12" s="1"/>
  <c r="AB2365" i="12" s="1"/>
  <c r="AC2365" i="12" s="1"/>
  <c r="AD2365" i="12" s="1"/>
  <c r="S2195" i="12"/>
  <c r="T2195" i="12" s="1"/>
  <c r="AB2195" i="12" s="1"/>
  <c r="S2265" i="12"/>
  <c r="T2265" i="12" s="1"/>
  <c r="AB2265" i="12" s="1"/>
  <c r="S2222" i="12"/>
  <c r="T2222" i="12" s="1"/>
  <c r="AB2222" i="12" s="1"/>
  <c r="S2341" i="12"/>
  <c r="T2341" i="12" s="1"/>
  <c r="AB2341" i="12" s="1"/>
  <c r="S2292" i="12"/>
  <c r="T2292" i="12" s="1"/>
  <c r="AB2292" i="12" s="1"/>
  <c r="AC2292" i="12" s="1"/>
  <c r="AD2292" i="12" s="1"/>
  <c r="S2161" i="12"/>
  <c r="T2161" i="12" s="1"/>
  <c r="AB2161" i="12" s="1"/>
  <c r="AC2161" i="12" s="1"/>
  <c r="AD2161" i="12" s="1"/>
  <c r="S2094" i="12"/>
  <c r="T2094" i="12" s="1"/>
  <c r="AB2094" i="12" s="1"/>
  <c r="AC2094" i="12" s="1"/>
  <c r="AD2094" i="12" s="1"/>
  <c r="S2160" i="12"/>
  <c r="T2160" i="12" s="1"/>
  <c r="AB2160" i="12" s="1"/>
  <c r="AC2160" i="12" s="1"/>
  <c r="AD2160" i="12" s="1"/>
  <c r="S2184" i="12"/>
  <c r="T2184" i="12" s="1"/>
  <c r="AB2184" i="12" s="1"/>
  <c r="S2002" i="12"/>
  <c r="T2002" i="12" s="1"/>
  <c r="AB2002" i="12" s="1"/>
  <c r="S1958" i="12"/>
  <c r="T1958" i="12" s="1"/>
  <c r="AB1958" i="12" s="1"/>
  <c r="S1971" i="12"/>
  <c r="T1971" i="12" s="1"/>
  <c r="AB1971" i="12" s="1"/>
  <c r="S2153" i="12"/>
  <c r="T2153" i="12" s="1"/>
  <c r="AB2153" i="12" s="1"/>
  <c r="AC2153" i="12" s="1"/>
  <c r="AD2153" i="12" s="1"/>
  <c r="S2135" i="12"/>
  <c r="T2135" i="12" s="1"/>
  <c r="AB2135" i="12" s="1"/>
  <c r="S2115" i="12"/>
  <c r="T2115" i="12" s="1"/>
  <c r="AB2115" i="12" s="1"/>
  <c r="AC2115" i="12" s="1"/>
  <c r="AD2115" i="12" s="1"/>
  <c r="S2038" i="12"/>
  <c r="T2038" i="12" s="1"/>
  <c r="AB2038" i="12" s="1"/>
  <c r="AC2038" i="12" s="1"/>
  <c r="AD2038" i="12" s="1"/>
  <c r="S2056" i="12"/>
  <c r="T2056" i="12" s="1"/>
  <c r="AB2056" i="12" s="1"/>
  <c r="S3881" i="12"/>
  <c r="T3881" i="12" s="1"/>
  <c r="AB3881" i="12" s="1"/>
  <c r="S3696" i="12"/>
  <c r="T3696" i="12" s="1"/>
  <c r="AB3696" i="12" s="1"/>
  <c r="S3795" i="12"/>
  <c r="T3795" i="12" s="1"/>
  <c r="AB3795" i="12" s="1"/>
  <c r="S3799" i="12"/>
  <c r="T3799" i="12" s="1"/>
  <c r="AB3799" i="12" s="1"/>
  <c r="AC3799" i="12" s="1"/>
  <c r="AD3799" i="12" s="1"/>
  <c r="S3730" i="12"/>
  <c r="T3730" i="12" s="1"/>
  <c r="AB3730" i="12" s="1"/>
  <c r="S3637" i="12"/>
  <c r="T3637" i="12" s="1"/>
  <c r="AB3637" i="12" s="1"/>
  <c r="AC3637" i="12" s="1"/>
  <c r="AD3637" i="12" s="1"/>
  <c r="S3593" i="12"/>
  <c r="T3593" i="12" s="1"/>
  <c r="AB3593" i="12" s="1"/>
  <c r="AC3593" i="12" s="1"/>
  <c r="AD3593" i="12" s="1"/>
  <c r="S3597" i="12"/>
  <c r="T3597" i="12" s="1"/>
  <c r="AB3597" i="12" s="1"/>
  <c r="S3572" i="12"/>
  <c r="T3572" i="12" s="1"/>
  <c r="AB3572" i="12" s="1"/>
  <c r="S3569" i="12"/>
  <c r="T3569" i="12" s="1"/>
  <c r="AB3569" i="12" s="1"/>
  <c r="S3388" i="12"/>
  <c r="T3388" i="12" s="1"/>
  <c r="AB3388" i="12" s="1"/>
  <c r="S3419" i="12"/>
  <c r="T3419" i="12" s="1"/>
  <c r="AB3419" i="12" s="1"/>
  <c r="AC3419" i="12" s="1"/>
  <c r="AD3419" i="12" s="1"/>
  <c r="S3502" i="12"/>
  <c r="T3502" i="12" s="1"/>
  <c r="AB3502" i="12" s="1"/>
  <c r="S3350" i="12"/>
  <c r="T3350" i="12" s="1"/>
  <c r="AB3350" i="12" s="1"/>
  <c r="S3264" i="12"/>
  <c r="T3264" i="12" s="1"/>
  <c r="AB3264" i="12" s="1"/>
  <c r="AC3264" i="12" s="1"/>
  <c r="AD3264" i="12" s="1"/>
  <c r="S3230" i="12"/>
  <c r="T3230" i="12" s="1"/>
  <c r="AB3230" i="12" s="1"/>
  <c r="S3131" i="12"/>
  <c r="T3131" i="12" s="1"/>
  <c r="AB3131" i="12" s="1"/>
  <c r="S3274" i="12"/>
  <c r="T3274" i="12" s="1"/>
  <c r="AB3274" i="12" s="1"/>
  <c r="S3203" i="12"/>
  <c r="T3203" i="12" s="1"/>
  <c r="AB3203" i="12" s="1"/>
  <c r="AC3203" i="12" s="1"/>
  <c r="AD3203" i="12" s="1"/>
  <c r="S3191" i="12"/>
  <c r="T3191" i="12" s="1"/>
  <c r="AB3191" i="12" s="1"/>
  <c r="AC3191" i="12" s="1"/>
  <c r="AD3191" i="12" s="1"/>
  <c r="S3128" i="12"/>
  <c r="T3128" i="12" s="1"/>
  <c r="AB3128" i="12" s="1"/>
  <c r="AC3128" i="12" s="1"/>
  <c r="AD3128" i="12" s="1"/>
  <c r="S3303" i="12"/>
  <c r="T3303" i="12" s="1"/>
  <c r="AB3303" i="12" s="1"/>
  <c r="AC3303" i="12" s="1"/>
  <c r="AD3303" i="12" s="1"/>
  <c r="S3011" i="12"/>
  <c r="T3011" i="12" s="1"/>
  <c r="AB3011" i="12" s="1"/>
  <c r="AC3011" i="12" s="1"/>
  <c r="AD3011" i="12" s="1"/>
  <c r="S2898" i="12"/>
  <c r="T2898" i="12" s="1"/>
  <c r="AB2898" i="12" s="1"/>
  <c r="S3030" i="12"/>
  <c r="T3030" i="12" s="1"/>
  <c r="AB3030" i="12" s="1"/>
  <c r="S2979" i="12"/>
  <c r="T2979" i="12" s="1"/>
  <c r="AB2979" i="12" s="1"/>
  <c r="S2867" i="12"/>
  <c r="T2867" i="12" s="1"/>
  <c r="AB2867" i="12" s="1"/>
  <c r="S2955" i="12"/>
  <c r="T2955" i="12" s="1"/>
  <c r="AB2955" i="12" s="1"/>
  <c r="AC2955" i="12" s="1"/>
  <c r="AD2955" i="12" s="1"/>
  <c r="S3164" i="12"/>
  <c r="T3164" i="12" s="1"/>
  <c r="AB3164" i="12" s="1"/>
  <c r="S3081" i="12"/>
  <c r="T3081" i="12" s="1"/>
  <c r="AB3081" i="12" s="1"/>
  <c r="S3014" i="12"/>
  <c r="T3014" i="12" s="1"/>
  <c r="AB3014" i="12" s="1"/>
  <c r="AC3014" i="12" s="1"/>
  <c r="AD3014" i="12" s="1"/>
  <c r="S2966" i="12"/>
  <c r="T2966" i="12" s="1"/>
  <c r="AB2966" i="12" s="1"/>
  <c r="S3001" i="12"/>
  <c r="T3001" i="12" s="1"/>
  <c r="AB3001" i="12" s="1"/>
  <c r="S3064" i="12"/>
  <c r="T3064" i="12" s="1"/>
  <c r="AB3064" i="12" s="1"/>
  <c r="S2821" i="12"/>
  <c r="T2821" i="12" s="1"/>
  <c r="AB2821" i="12" s="1"/>
  <c r="S2762" i="12"/>
  <c r="T2762" i="12" s="1"/>
  <c r="AB2762" i="12" s="1"/>
  <c r="AC2762" i="12" s="1"/>
  <c r="AD2762" i="12" s="1"/>
  <c r="S2885" i="12"/>
  <c r="T2885" i="12" s="1"/>
  <c r="AB2885" i="12" s="1"/>
  <c r="AC2885" i="12" s="1"/>
  <c r="AD2885" i="12" s="1"/>
  <c r="S2858" i="12"/>
  <c r="T2858" i="12" s="1"/>
  <c r="AB2858" i="12" s="1"/>
  <c r="AC2858" i="12" s="1"/>
  <c r="AD2858" i="12" s="1"/>
  <c r="S2768" i="12"/>
  <c r="T2768" i="12" s="1"/>
  <c r="AB2768" i="12" s="1"/>
  <c r="AC2768" i="12" s="1"/>
  <c r="AD2768" i="12" s="1"/>
  <c r="S2873" i="12"/>
  <c r="T2873" i="12" s="1"/>
  <c r="AB2873" i="12" s="1"/>
  <c r="S2679" i="12"/>
  <c r="T2679" i="12" s="1"/>
  <c r="AB2679" i="12" s="1"/>
  <c r="S2671" i="12"/>
  <c r="T2671" i="12" s="1"/>
  <c r="AB2671" i="12" s="1"/>
  <c r="S2742" i="12"/>
  <c r="T2742" i="12" s="1"/>
  <c r="AB2742" i="12" s="1"/>
  <c r="S2690" i="12"/>
  <c r="T2690" i="12" s="1"/>
  <c r="AB2690" i="12" s="1"/>
  <c r="AC2690" i="12" s="1"/>
  <c r="AD2690" i="12" s="1"/>
  <c r="S2741" i="12"/>
  <c r="T2741" i="12" s="1"/>
  <c r="AB2741" i="12" s="1"/>
  <c r="S2669" i="12"/>
  <c r="T2669" i="12" s="1"/>
  <c r="AB2669" i="12" s="1"/>
  <c r="S2678" i="12"/>
  <c r="T2678" i="12" s="1"/>
  <c r="AB2678" i="12" s="1"/>
  <c r="AC2678" i="12" s="1"/>
  <c r="AD2678" i="12" s="1"/>
  <c r="S2574" i="12"/>
  <c r="T2574" i="12" s="1"/>
  <c r="AB2574" i="12" s="1"/>
  <c r="S2582" i="12"/>
  <c r="T2582" i="12" s="1"/>
  <c r="AB2582" i="12" s="1"/>
  <c r="S2543" i="12"/>
  <c r="T2543" i="12" s="1"/>
  <c r="AB2543" i="12" s="1"/>
  <c r="S2480" i="12"/>
  <c r="T2480" i="12" s="1"/>
  <c r="AB2480" i="12" s="1"/>
  <c r="S2607" i="12"/>
  <c r="T2607" i="12" s="1"/>
  <c r="AB2607" i="12" s="1"/>
  <c r="S2490" i="12"/>
  <c r="T2490" i="12" s="1"/>
  <c r="AB2490" i="12" s="1"/>
  <c r="AC2490" i="12" s="1"/>
  <c r="AD2490" i="12" s="1"/>
  <c r="S2572" i="12"/>
  <c r="T2572" i="12" s="1"/>
  <c r="AB2572" i="12" s="1"/>
  <c r="AC2572" i="12" s="1"/>
  <c r="AD2572" i="12" s="1"/>
  <c r="S2621" i="12"/>
  <c r="T2621" i="12" s="1"/>
  <c r="AB2621" i="12" s="1"/>
  <c r="AC2621" i="12" s="1"/>
  <c r="AD2621" i="12" s="1"/>
  <c r="S2455" i="12"/>
  <c r="T2455" i="12" s="1"/>
  <c r="AB2455" i="12" s="1"/>
  <c r="AC2455" i="12" s="1"/>
  <c r="AD2455" i="12" s="1"/>
  <c r="S2583" i="12"/>
  <c r="T2583" i="12" s="1"/>
  <c r="AB2583" i="12" s="1"/>
  <c r="S2460" i="12"/>
  <c r="T2460" i="12" s="1"/>
  <c r="AB2460" i="12" s="1"/>
  <c r="S2446" i="12"/>
  <c r="T2446" i="12" s="1"/>
  <c r="AB2446" i="12" s="1"/>
  <c r="AC2446" i="12" s="1"/>
  <c r="AD2446" i="12" s="1"/>
  <c r="S2381" i="12"/>
  <c r="T2381" i="12" s="1"/>
  <c r="AB2381" i="12" s="1"/>
  <c r="AC2381" i="12" s="1"/>
  <c r="AD2381" i="12" s="1"/>
  <c r="S2271" i="12"/>
  <c r="T2271" i="12" s="1"/>
  <c r="AB2271" i="12" s="1"/>
  <c r="S2377" i="12"/>
  <c r="T2377" i="12" s="1"/>
  <c r="AB2377" i="12" s="1"/>
  <c r="AC2377" i="12" s="1"/>
  <c r="AD2377" i="12" s="1"/>
  <c r="S2400" i="12"/>
  <c r="T2400" i="12" s="1"/>
  <c r="AB2400" i="12" s="1"/>
  <c r="AC2400" i="12" s="1"/>
  <c r="AD2400" i="12" s="1"/>
  <c r="S2375" i="12"/>
  <c r="T2375" i="12" s="1"/>
  <c r="AB2375" i="12" s="1"/>
  <c r="S2332" i="12"/>
  <c r="T2332" i="12" s="1"/>
  <c r="AB2332" i="12" s="1"/>
  <c r="S2205" i="12"/>
  <c r="T2205" i="12" s="1"/>
  <c r="AB2205" i="12" s="1"/>
  <c r="S2225" i="12"/>
  <c r="T2225" i="12" s="1"/>
  <c r="AB2225" i="12" s="1"/>
  <c r="S2286" i="12"/>
  <c r="T2286" i="12" s="1"/>
  <c r="AB2286" i="12" s="1"/>
  <c r="S2218" i="12"/>
  <c r="T2218" i="12" s="1"/>
  <c r="AB2218" i="12" s="1"/>
  <c r="AC2218" i="12" s="1"/>
  <c r="AD2218" i="12" s="1"/>
  <c r="S2283" i="12"/>
  <c r="T2283" i="12" s="1"/>
  <c r="AB2283" i="12" s="1"/>
  <c r="AC2283" i="12" s="1"/>
  <c r="AD2283" i="12" s="1"/>
  <c r="S2380" i="12"/>
  <c r="T2380" i="12" s="1"/>
  <c r="AB2380" i="12" s="1"/>
  <c r="AC2380" i="12" s="1"/>
  <c r="AD2380" i="12" s="1"/>
  <c r="S2382" i="12"/>
  <c r="T2382" i="12" s="1"/>
  <c r="AB2382" i="12" s="1"/>
  <c r="AC2382" i="12" s="1"/>
  <c r="AD2382" i="12" s="1"/>
  <c r="S2269" i="12"/>
  <c r="T2269" i="12" s="1"/>
  <c r="AB2269" i="12" s="1"/>
  <c r="S2302" i="12"/>
  <c r="T2302" i="12" s="1"/>
  <c r="AB2302" i="12" s="1"/>
  <c r="S2092" i="12"/>
  <c r="T2092" i="12" s="1"/>
  <c r="AB2092" i="12" s="1"/>
  <c r="S2238" i="12"/>
  <c r="T2238" i="12" s="1"/>
  <c r="AB2238" i="12" s="1"/>
  <c r="AC2238" i="12" s="1"/>
  <c r="AD2238" i="12" s="1"/>
  <c r="S2050" i="12"/>
  <c r="T2050" i="12" s="1"/>
  <c r="AB2050" i="12" s="1"/>
  <c r="S2059" i="12"/>
  <c r="T2059" i="12" s="1"/>
  <c r="AB2059" i="12" s="1"/>
  <c r="S2008" i="12"/>
  <c r="T2008" i="12" s="1"/>
  <c r="AB2008" i="12" s="1"/>
  <c r="AC2008" i="12" s="1"/>
  <c r="AD2008" i="12" s="1"/>
  <c r="S1965" i="12"/>
  <c r="T1965" i="12" s="1"/>
  <c r="AB1965" i="12" s="1"/>
  <c r="S1960" i="12"/>
  <c r="T1960" i="12" s="1"/>
  <c r="AB1960" i="12" s="1"/>
  <c r="S2023" i="12"/>
  <c r="T2023" i="12" s="1"/>
  <c r="AB2023" i="12" s="1"/>
  <c r="S2046" i="12"/>
  <c r="T2046" i="12" s="1"/>
  <c r="AB2046" i="12" s="1"/>
  <c r="S1941" i="12"/>
  <c r="T1941" i="12" s="1"/>
  <c r="AB1941" i="12" s="1"/>
  <c r="AC1941" i="12" s="1"/>
  <c r="AD1941" i="12" s="1"/>
  <c r="S2009" i="12"/>
  <c r="T2009" i="12" s="1"/>
  <c r="AB2009" i="12" s="1"/>
  <c r="AC2009" i="12" s="1"/>
  <c r="AD2009" i="12" s="1"/>
  <c r="S3926" i="12"/>
  <c r="T3926" i="12" s="1"/>
  <c r="AB3926" i="12" s="1"/>
  <c r="S3837" i="12"/>
  <c r="T3837" i="12" s="1"/>
  <c r="AB3837" i="12" s="1"/>
  <c r="AC3837" i="12" s="1"/>
  <c r="AD3837" i="12" s="1"/>
  <c r="S3724" i="12"/>
  <c r="T3724" i="12" s="1"/>
  <c r="AB3724" i="12" s="1"/>
  <c r="S3601" i="12"/>
  <c r="T3601" i="12" s="1"/>
  <c r="AB3601" i="12" s="1"/>
  <c r="S3676" i="12"/>
  <c r="T3676" i="12" s="1"/>
  <c r="AB3676" i="12" s="1"/>
  <c r="S3796" i="12"/>
  <c r="T3796" i="12" s="1"/>
  <c r="AB3796" i="12" s="1"/>
  <c r="S3485" i="12"/>
  <c r="T3485" i="12" s="1"/>
  <c r="AB3485" i="12" s="1"/>
  <c r="AC3485" i="12" s="1"/>
  <c r="AD3485" i="12" s="1"/>
  <c r="S3457" i="12"/>
  <c r="T3457" i="12" s="1"/>
  <c r="AB3457" i="12" s="1"/>
  <c r="S3384" i="12"/>
  <c r="T3384" i="12" s="1"/>
  <c r="AB3384" i="12" s="1"/>
  <c r="S3577" i="12"/>
  <c r="T3577" i="12" s="1"/>
  <c r="AB3577" i="12" s="1"/>
  <c r="AC3577" i="12" s="1"/>
  <c r="AD3577" i="12" s="1"/>
  <c r="S3452" i="12"/>
  <c r="T3452" i="12" s="1"/>
  <c r="AB3452" i="12" s="1"/>
  <c r="S3526" i="12"/>
  <c r="T3526" i="12" s="1"/>
  <c r="AB3526" i="12" s="1"/>
  <c r="S3310" i="12"/>
  <c r="T3310" i="12" s="1"/>
  <c r="AB3310" i="12" s="1"/>
  <c r="S3269" i="12"/>
  <c r="T3269" i="12" s="1"/>
  <c r="AB3269" i="12" s="1"/>
  <c r="S3153" i="12"/>
  <c r="T3153" i="12" s="1"/>
  <c r="AB3153" i="12" s="1"/>
  <c r="AC3153" i="12" s="1"/>
  <c r="AD3153" i="12" s="1"/>
  <c r="S3163" i="12"/>
  <c r="T3163" i="12" s="1"/>
  <c r="AB3163" i="12" s="1"/>
  <c r="AC3163" i="12" s="1"/>
  <c r="AD3163" i="12" s="1"/>
  <c r="S3375" i="12"/>
  <c r="T3375" i="12" s="1"/>
  <c r="AB3375" i="12" s="1"/>
  <c r="AC3375" i="12" s="1"/>
  <c r="AD3375" i="12" s="1"/>
  <c r="S3316" i="12"/>
  <c r="T3316" i="12" s="1"/>
  <c r="AB3316" i="12" s="1"/>
  <c r="AC3316" i="12" s="1"/>
  <c r="AD3316" i="12" s="1"/>
  <c r="S3193" i="12"/>
  <c r="T3193" i="12" s="1"/>
  <c r="AB3193" i="12" s="1"/>
  <c r="S3367" i="12"/>
  <c r="T3367" i="12" s="1"/>
  <c r="AB3367" i="12" s="1"/>
  <c r="S3328" i="12"/>
  <c r="T3328" i="12" s="1"/>
  <c r="AB3328" i="12" s="1"/>
  <c r="S3095" i="12"/>
  <c r="T3095" i="12" s="1"/>
  <c r="AB3095" i="12" s="1"/>
  <c r="S3024" i="12"/>
  <c r="T3024" i="12" s="1"/>
  <c r="AB3024" i="12" s="1"/>
  <c r="AC3024" i="12" s="1"/>
  <c r="AD3024" i="12" s="1"/>
  <c r="S2923" i="12"/>
  <c r="T2923" i="12" s="1"/>
  <c r="AB2923" i="12" s="1"/>
  <c r="S3020" i="12"/>
  <c r="T3020" i="12" s="1"/>
  <c r="AB3020" i="12" s="1"/>
  <c r="S3017" i="12"/>
  <c r="T3017" i="12" s="1"/>
  <c r="AB3017" i="12" s="1"/>
  <c r="AC3017" i="12" s="1"/>
  <c r="AD3017" i="12" s="1"/>
  <c r="S3006" i="12"/>
  <c r="T3006" i="12" s="1"/>
  <c r="AB3006" i="12" s="1"/>
  <c r="S2983" i="12"/>
  <c r="T2983" i="12" s="1"/>
  <c r="AB2983" i="12" s="1"/>
  <c r="S2965" i="12"/>
  <c r="T2965" i="12" s="1"/>
  <c r="AB2965" i="12" s="1"/>
  <c r="S3107" i="12"/>
  <c r="T3107" i="12" s="1"/>
  <c r="AB3107" i="12" s="1"/>
  <c r="S2889" i="12"/>
  <c r="T2889" i="12" s="1"/>
  <c r="AB2889" i="12" s="1"/>
  <c r="AC2889" i="12" s="1"/>
  <c r="AD2889" i="12" s="1"/>
  <c r="S3115" i="12"/>
  <c r="T3115" i="12" s="1"/>
  <c r="AB3115" i="12" s="1"/>
  <c r="AC3115" i="12" s="1"/>
  <c r="AD3115" i="12" s="1"/>
  <c r="S3090" i="12"/>
  <c r="T3090" i="12" s="1"/>
  <c r="AB3090" i="12" s="1"/>
  <c r="AC3090" i="12" s="1"/>
  <c r="AD3090" i="12" s="1"/>
  <c r="S2938" i="12"/>
  <c r="T2938" i="12" s="1"/>
  <c r="AB2938" i="12" s="1"/>
  <c r="AC2938" i="12" s="1"/>
  <c r="AD2938" i="12" s="1"/>
  <c r="S2783" i="12"/>
  <c r="T2783" i="12" s="1"/>
  <c r="AB2783" i="12" s="1"/>
  <c r="AC2783" i="12" s="1"/>
  <c r="AD2783" i="12" s="1"/>
  <c r="S2942" i="12"/>
  <c r="T2942" i="12" s="1"/>
  <c r="AB2942" i="12" s="1"/>
  <c r="S2815" i="12"/>
  <c r="T2815" i="12" s="1"/>
  <c r="AB2815" i="12" s="1"/>
  <c r="S2771" i="12"/>
  <c r="T2771" i="12" s="1"/>
  <c r="AB2771" i="12" s="1"/>
  <c r="S2814" i="12"/>
  <c r="T2814" i="12" s="1"/>
  <c r="AB2814" i="12" s="1"/>
  <c r="AC2814" i="12" s="1"/>
  <c r="AD2814" i="12" s="1"/>
  <c r="S2805" i="12"/>
  <c r="T2805" i="12" s="1"/>
  <c r="AB2805" i="12" s="1"/>
  <c r="S2839" i="12"/>
  <c r="T2839" i="12" s="1"/>
  <c r="AB2839" i="12" s="1"/>
  <c r="S2649" i="12"/>
  <c r="T2649" i="12" s="1"/>
  <c r="AB2649" i="12" s="1"/>
  <c r="AC2649" i="12" s="1"/>
  <c r="AD2649" i="12" s="1"/>
  <c r="S2744" i="12"/>
  <c r="T2744" i="12" s="1"/>
  <c r="AB2744" i="12" s="1"/>
  <c r="S2705" i="12"/>
  <c r="T2705" i="12" s="1"/>
  <c r="AB2705" i="12" s="1"/>
  <c r="S2689" i="12"/>
  <c r="T2689" i="12" s="1"/>
  <c r="AB2689" i="12" s="1"/>
  <c r="S2782" i="12"/>
  <c r="T2782" i="12" s="1"/>
  <c r="AB2782" i="12" s="1"/>
  <c r="S2752" i="12"/>
  <c r="T2752" i="12" s="1"/>
  <c r="AB2752" i="12" s="1"/>
  <c r="S2501" i="12"/>
  <c r="T2501" i="12" s="1"/>
  <c r="AB2501" i="12" s="1"/>
  <c r="AC2501" i="12" s="1"/>
  <c r="AD2501" i="12" s="1"/>
  <c r="S2553" i="12"/>
  <c r="T2553" i="12" s="1"/>
  <c r="AB2553" i="12" s="1"/>
  <c r="AC2553" i="12" s="1"/>
  <c r="AD2553" i="12" s="1"/>
  <c r="S2596" i="12"/>
  <c r="T2596" i="12" s="1"/>
  <c r="AB2596" i="12" s="1"/>
  <c r="AC2596" i="12" s="1"/>
  <c r="AD2596" i="12" s="1"/>
  <c r="S2544" i="12"/>
  <c r="T2544" i="12" s="1"/>
  <c r="AB2544" i="12" s="1"/>
  <c r="S2696" i="12"/>
  <c r="T2696" i="12" s="1"/>
  <c r="AB2696" i="12" s="1"/>
  <c r="S2629" i="12"/>
  <c r="T2629" i="12" s="1"/>
  <c r="AB2629" i="12" s="1"/>
  <c r="S2615" i="12"/>
  <c r="T2615" i="12" s="1"/>
  <c r="AB2615" i="12" s="1"/>
  <c r="S2284" i="12"/>
  <c r="T2284" i="12" s="1"/>
  <c r="AB2284" i="12" s="1"/>
  <c r="AC2284" i="12" s="1"/>
  <c r="AD2284" i="12" s="1"/>
  <c r="S2594" i="12"/>
  <c r="T2594" i="12" s="1"/>
  <c r="AB2594" i="12" s="1"/>
  <c r="S2597" i="12"/>
  <c r="T2597" i="12" s="1"/>
  <c r="AB2597" i="12" s="1"/>
  <c r="AC2597" i="12" s="1"/>
  <c r="AD2597" i="12" s="1"/>
  <c r="S2512" i="12"/>
  <c r="T2512" i="12" s="1"/>
  <c r="AB2512" i="12" s="1"/>
  <c r="AC2512" i="12" s="1"/>
  <c r="AD2512" i="12" s="1"/>
  <c r="S2443" i="12"/>
  <c r="T2443" i="12" s="1"/>
  <c r="AB2443" i="12" s="1"/>
  <c r="S2449" i="12"/>
  <c r="T2449" i="12" s="1"/>
  <c r="AB2449" i="12" s="1"/>
  <c r="S2362" i="12"/>
  <c r="T2362" i="12" s="1"/>
  <c r="AB2362" i="12" s="1"/>
  <c r="S2437" i="12"/>
  <c r="T2437" i="12" s="1"/>
  <c r="AB2437" i="12" s="1"/>
  <c r="S2427" i="12"/>
  <c r="T2427" i="12" s="1"/>
  <c r="AB2427" i="12" s="1"/>
  <c r="S2354" i="12"/>
  <c r="T2354" i="12" s="1"/>
  <c r="AB2354" i="12" s="1"/>
  <c r="S2355" i="12"/>
  <c r="T2355" i="12" s="1"/>
  <c r="AB2355" i="12" s="1"/>
  <c r="AC2355" i="12" s="1"/>
  <c r="AD2355" i="12" s="1"/>
  <c r="S2313" i="12"/>
  <c r="T2313" i="12" s="1"/>
  <c r="AB2313" i="12" s="1"/>
  <c r="AC2313" i="12" s="1"/>
  <c r="AD2313" i="12" s="1"/>
  <c r="S2253" i="12"/>
  <c r="T2253" i="12" s="1"/>
  <c r="AB2253" i="12" s="1"/>
  <c r="S2209" i="12"/>
  <c r="T2209" i="12" s="1"/>
  <c r="AB2209" i="12" s="1"/>
  <c r="S2182" i="12"/>
  <c r="T2182" i="12" s="1"/>
  <c r="AB2182" i="12" s="1"/>
  <c r="S2191" i="12"/>
  <c r="T2191" i="12" s="1"/>
  <c r="AB2191" i="12" s="1"/>
  <c r="S2337" i="12"/>
  <c r="T2337" i="12" s="1"/>
  <c r="AB2337" i="12" s="1"/>
  <c r="AC2337" i="12" s="1"/>
  <c r="AD2337" i="12" s="1"/>
  <c r="S2129" i="12"/>
  <c r="T2129" i="12" s="1"/>
  <c r="AB2129" i="12" s="1"/>
  <c r="S2025" i="12"/>
  <c r="T2025" i="12" s="1"/>
  <c r="AB2025" i="12" s="1"/>
  <c r="S2172" i="12"/>
  <c r="T2172" i="12" s="1"/>
  <c r="AB2172" i="12" s="1"/>
  <c r="AC2172" i="12" s="1"/>
  <c r="AD2172" i="12" s="1"/>
  <c r="S2016" i="12"/>
  <c r="T2016" i="12" s="1"/>
  <c r="AB2016" i="12" s="1"/>
  <c r="S2234" i="12"/>
  <c r="T2234" i="12" s="1"/>
  <c r="AB2234" i="12" s="1"/>
  <c r="S1980" i="12"/>
  <c r="T1980" i="12" s="1"/>
  <c r="AB1980" i="12" s="1"/>
  <c r="S2021" i="12"/>
  <c r="T2021" i="12" s="1"/>
  <c r="AB2021" i="12" s="1"/>
  <c r="S1999" i="12"/>
  <c r="T1999" i="12" s="1"/>
  <c r="AB1999" i="12" s="1"/>
  <c r="AC1999" i="12" s="1"/>
  <c r="AD1999" i="12" s="1"/>
  <c r="S1990" i="12"/>
  <c r="T1990" i="12" s="1"/>
  <c r="AB1990" i="12" s="1"/>
  <c r="S2102" i="12"/>
  <c r="T2102" i="12" s="1"/>
  <c r="AB2102" i="12" s="1"/>
  <c r="AC2102" i="12" s="1"/>
  <c r="AD2102" i="12" s="1"/>
  <c r="S2003" i="12"/>
  <c r="T2003" i="12" s="1"/>
  <c r="AB2003" i="12" s="1"/>
  <c r="AC2003" i="12" s="1"/>
  <c r="AD2003" i="12" s="1"/>
  <c r="S2054" i="12"/>
  <c r="T2054" i="12" s="1"/>
  <c r="AB2054" i="12" s="1"/>
  <c r="S1953" i="12"/>
  <c r="T1953" i="12" s="1"/>
  <c r="AB1953" i="12" s="1"/>
  <c r="S1848" i="12"/>
  <c r="T1848" i="12" s="1"/>
  <c r="AB1848" i="12" s="1"/>
  <c r="S3880" i="12"/>
  <c r="T3880" i="12" s="1"/>
  <c r="AB3880" i="12" s="1"/>
  <c r="S3850" i="12"/>
  <c r="T3850" i="12" s="1"/>
  <c r="AB3850" i="12" s="1"/>
  <c r="AC3850" i="12" s="1"/>
  <c r="AD3850" i="12" s="1"/>
  <c r="S3623" i="12"/>
  <c r="T3623" i="12" s="1"/>
  <c r="AB3623" i="12" s="1"/>
  <c r="S3723" i="12"/>
  <c r="T3723" i="12" s="1"/>
  <c r="AB3723" i="12" s="1"/>
  <c r="S3616" i="12"/>
  <c r="T3616" i="12" s="1"/>
  <c r="AB3616" i="12" s="1"/>
  <c r="AC3616" i="12" s="1"/>
  <c r="AD3616" i="12" s="1"/>
  <c r="S3680" i="12"/>
  <c r="T3680" i="12" s="1"/>
  <c r="AB3680" i="12" s="1"/>
  <c r="S3807" i="12"/>
  <c r="T3807" i="12" s="1"/>
  <c r="AB3807" i="12" s="1"/>
  <c r="S3596" i="12"/>
  <c r="T3596" i="12" s="1"/>
  <c r="AB3596" i="12" s="1"/>
  <c r="S3439" i="12"/>
  <c r="T3439" i="12" s="1"/>
  <c r="AB3439" i="12" s="1"/>
  <c r="S3587" i="12"/>
  <c r="T3587" i="12" s="1"/>
  <c r="AB3587" i="12" s="1"/>
  <c r="AC3587" i="12" s="1"/>
  <c r="AD3587" i="12" s="1"/>
  <c r="S3379" i="12"/>
  <c r="T3379" i="12" s="1"/>
  <c r="AB3379" i="12" s="1"/>
  <c r="S3446" i="12"/>
  <c r="T3446" i="12" s="1"/>
  <c r="AB3446" i="12" s="1"/>
  <c r="AC3446" i="12" s="1"/>
  <c r="AD3446" i="12" s="1"/>
  <c r="S3394" i="12"/>
  <c r="T3394" i="12" s="1"/>
  <c r="AB3394" i="12" s="1"/>
  <c r="AC3394" i="12" s="1"/>
  <c r="AD3394" i="12" s="1"/>
  <c r="S3447" i="12"/>
  <c r="T3447" i="12" s="1"/>
  <c r="AB3447" i="12" s="1"/>
  <c r="AC3447" i="12" s="1"/>
  <c r="AD3447" i="12" s="1"/>
  <c r="S3279" i="12"/>
  <c r="T3279" i="12" s="1"/>
  <c r="AB3279" i="12" s="1"/>
  <c r="S3201" i="12"/>
  <c r="T3201" i="12" s="1"/>
  <c r="AB3201" i="12" s="1"/>
  <c r="S3302" i="12"/>
  <c r="T3302" i="12" s="1"/>
  <c r="AB3302" i="12" s="1"/>
  <c r="S3207" i="12"/>
  <c r="T3207" i="12" s="1"/>
  <c r="AB3207" i="12" s="1"/>
  <c r="S3242" i="12"/>
  <c r="T3242" i="12" s="1"/>
  <c r="AB3242" i="12" s="1"/>
  <c r="S3218" i="12"/>
  <c r="T3218" i="12" s="1"/>
  <c r="AB3218" i="12" s="1"/>
  <c r="S3250" i="12"/>
  <c r="T3250" i="12" s="1"/>
  <c r="AB3250" i="12" s="1"/>
  <c r="AC3250" i="12" s="1"/>
  <c r="AD3250" i="12" s="1"/>
  <c r="S3118" i="12"/>
  <c r="T3118" i="12" s="1"/>
  <c r="AB3118" i="12" s="1"/>
  <c r="S3028" i="12"/>
  <c r="T3028" i="12" s="1"/>
  <c r="AB3028" i="12" s="1"/>
  <c r="S2892" i="12"/>
  <c r="T2892" i="12" s="1"/>
  <c r="AB2892" i="12" s="1"/>
  <c r="S3070" i="12"/>
  <c r="T3070" i="12" s="1"/>
  <c r="AB3070" i="12" s="1"/>
  <c r="S3151" i="12"/>
  <c r="T3151" i="12" s="1"/>
  <c r="AB3151" i="12" s="1"/>
  <c r="S2909" i="12"/>
  <c r="T2909" i="12" s="1"/>
  <c r="AB2909" i="12" s="1"/>
  <c r="AC2909" i="12" s="1"/>
  <c r="AD2909" i="12" s="1"/>
  <c r="S2960" i="12"/>
  <c r="T2960" i="12" s="1"/>
  <c r="AB2960" i="12" s="1"/>
  <c r="AC2960" i="12" s="1"/>
  <c r="AD2960" i="12" s="1"/>
  <c r="S3143" i="12"/>
  <c r="T3143" i="12" s="1"/>
  <c r="AB3143" i="12" s="1"/>
  <c r="AC3143" i="12" s="1"/>
  <c r="AD3143" i="12" s="1"/>
  <c r="S2959" i="12"/>
  <c r="T2959" i="12" s="1"/>
  <c r="AB2959" i="12" s="1"/>
  <c r="AC2959" i="12" s="1"/>
  <c r="AD2959" i="12" s="1"/>
  <c r="S3082" i="12"/>
  <c r="T3082" i="12" s="1"/>
  <c r="AB3082" i="12" s="1"/>
  <c r="S3117" i="12"/>
  <c r="T3117" i="12" s="1"/>
  <c r="AB3117" i="12" s="1"/>
  <c r="S3042" i="12"/>
  <c r="T3042" i="12" s="1"/>
  <c r="AB3042" i="12" s="1"/>
  <c r="S2900" i="12"/>
  <c r="T2900" i="12" s="1"/>
  <c r="AB2900" i="12" s="1"/>
  <c r="AC2900" i="12" s="1"/>
  <c r="AD2900" i="12" s="1"/>
  <c r="S2813" i="12"/>
  <c r="T2813" i="12" s="1"/>
  <c r="AB2813" i="12" s="1"/>
  <c r="S2832" i="12"/>
  <c r="T2832" i="12" s="1"/>
  <c r="AB2832" i="12" s="1"/>
  <c r="S2871" i="12"/>
  <c r="T2871" i="12" s="1"/>
  <c r="AB2871" i="12" s="1"/>
  <c r="AC2871" i="12" s="1"/>
  <c r="AD2871" i="12" s="1"/>
  <c r="S2827" i="12"/>
  <c r="T2827" i="12" s="1"/>
  <c r="AB2827" i="12" s="1"/>
  <c r="S2812" i="12"/>
  <c r="T2812" i="12" s="1"/>
  <c r="AB2812" i="12" s="1"/>
  <c r="S2804" i="12"/>
  <c r="T2804" i="12" s="1"/>
  <c r="AB2804" i="12" s="1"/>
  <c r="S2854" i="12"/>
  <c r="T2854" i="12" s="1"/>
  <c r="AB2854" i="12" s="1"/>
  <c r="S2850" i="12"/>
  <c r="T2850" i="12" s="1"/>
  <c r="AB2850" i="12" s="1"/>
  <c r="AC2850" i="12" s="1"/>
  <c r="AD2850" i="12" s="1"/>
  <c r="S2703" i="12"/>
  <c r="T2703" i="12" s="1"/>
  <c r="AB2703" i="12" s="1"/>
  <c r="AC2703" i="12" s="1"/>
  <c r="AD2703" i="12" s="1"/>
  <c r="S2588" i="12"/>
  <c r="T2588" i="12" s="1"/>
  <c r="AB2588" i="12" s="1"/>
  <c r="AC2588" i="12" s="1"/>
  <c r="AD2588" i="12" s="1"/>
  <c r="S2816" i="12"/>
  <c r="T2816" i="12" s="1"/>
  <c r="AB2816" i="12" s="1"/>
  <c r="AC2816" i="12" s="1"/>
  <c r="AD2816" i="12" s="1"/>
  <c r="S2692" i="12"/>
  <c r="T2692" i="12" s="1"/>
  <c r="AB2692" i="12" s="1"/>
  <c r="S2661" i="12"/>
  <c r="T2661" i="12" s="1"/>
  <c r="AB2661" i="12" s="1"/>
  <c r="S2749" i="12"/>
  <c r="T2749" i="12" s="1"/>
  <c r="AB2749" i="12" s="1"/>
  <c r="S2571" i="12"/>
  <c r="T2571" i="12" s="1"/>
  <c r="AB2571" i="12" s="1"/>
  <c r="S2638" i="12"/>
  <c r="T2638" i="12" s="1"/>
  <c r="AB2638" i="12" s="1"/>
  <c r="AC2638" i="12" s="1"/>
  <c r="AD2638" i="12" s="1"/>
  <c r="S2528" i="12"/>
  <c r="T2528" i="12" s="1"/>
  <c r="AB2528" i="12" s="1"/>
  <c r="S2609" i="12"/>
  <c r="T2609" i="12" s="1"/>
  <c r="AB2609" i="12" s="1"/>
  <c r="AC2609" i="12" s="1"/>
  <c r="AD2609" i="12" s="1"/>
  <c r="S2746" i="12"/>
  <c r="T2746" i="12" s="1"/>
  <c r="AB2746" i="12" s="1"/>
  <c r="AC2746" i="12" s="1"/>
  <c r="AD2746" i="12" s="1"/>
  <c r="S2610" i="12"/>
  <c r="T2610" i="12" s="1"/>
  <c r="AB2610" i="12" s="1"/>
  <c r="S2646" i="12"/>
  <c r="T2646" i="12" s="1"/>
  <c r="AB2646" i="12" s="1"/>
  <c r="S2494" i="12"/>
  <c r="T2494" i="12" s="1"/>
  <c r="AB2494" i="12" s="1"/>
  <c r="S2580" i="12"/>
  <c r="T2580" i="12" s="1"/>
  <c r="AB2580" i="12" s="1"/>
  <c r="S2470" i="12"/>
  <c r="T2470" i="12" s="1"/>
  <c r="AB2470" i="12" s="1"/>
  <c r="AC2470" i="12" s="1"/>
  <c r="AD2470" i="12" s="1"/>
  <c r="S2519" i="12"/>
  <c r="T2519" i="12" s="1"/>
  <c r="AB2519" i="12" s="1"/>
  <c r="S2484" i="12"/>
  <c r="T2484" i="12" s="1"/>
  <c r="AB2484" i="12" s="1"/>
  <c r="AC2484" i="12" s="1"/>
  <c r="AD2484" i="12" s="1"/>
  <c r="S2426" i="12"/>
  <c r="T2426" i="12" s="1"/>
  <c r="AB2426" i="12" s="1"/>
  <c r="AC2426" i="12" s="1"/>
  <c r="AD2426" i="12" s="1"/>
  <c r="S2492" i="12"/>
  <c r="T2492" i="12" s="1"/>
  <c r="AB2492" i="12" s="1"/>
  <c r="S2340" i="12"/>
  <c r="T2340" i="12" s="1"/>
  <c r="AB2340" i="12" s="1"/>
  <c r="S2498" i="12"/>
  <c r="T2498" i="12" s="1"/>
  <c r="AB2498" i="12" s="1"/>
  <c r="S2424" i="12"/>
  <c r="T2424" i="12" s="1"/>
  <c r="AB2424" i="12" s="1"/>
  <c r="S2385" i="12"/>
  <c r="T2385" i="12" s="1"/>
  <c r="AB2385" i="12" s="1"/>
  <c r="AC2385" i="12" s="1"/>
  <c r="AD2385" i="12" s="1"/>
  <c r="S2293" i="12"/>
  <c r="T2293" i="12" s="1"/>
  <c r="AB2293" i="12" s="1"/>
  <c r="S2285" i="12"/>
  <c r="T2285" i="12" s="1"/>
  <c r="AB2285" i="12" s="1"/>
  <c r="S2201" i="12"/>
  <c r="T2201" i="12" s="1"/>
  <c r="AB2201" i="12" s="1"/>
  <c r="AC2201" i="12" s="1"/>
  <c r="AD2201" i="12" s="1"/>
  <c r="S2221" i="12"/>
  <c r="T2221" i="12" s="1"/>
  <c r="AB2221" i="12" s="1"/>
  <c r="S2176" i="12"/>
  <c r="T2176" i="12" s="1"/>
  <c r="AB2176" i="12" s="1"/>
  <c r="S2281" i="12"/>
  <c r="T2281" i="12" s="1"/>
  <c r="AB2281" i="12" s="1"/>
  <c r="S2126" i="12"/>
  <c r="T2126" i="12" s="1"/>
  <c r="AB2126" i="12" s="1"/>
  <c r="S2077" i="12"/>
  <c r="T2077" i="12" s="1"/>
  <c r="AB2077" i="12" s="1"/>
  <c r="AC2077" i="12" s="1"/>
  <c r="AD2077" i="12" s="1"/>
  <c r="S2275" i="12"/>
  <c r="T2275" i="12" s="1"/>
  <c r="AB2275" i="12" s="1"/>
  <c r="AC2275" i="12" s="1"/>
  <c r="AD2275" i="12" s="1"/>
  <c r="S2190" i="12"/>
  <c r="T2190" i="12" s="1"/>
  <c r="AB2190" i="12" s="1"/>
  <c r="AC2190" i="12" s="1"/>
  <c r="AD2190" i="12" s="1"/>
  <c r="S2128" i="12"/>
  <c r="T2128" i="12" s="1"/>
  <c r="AB2128" i="12" s="1"/>
  <c r="AC2128" i="12" s="1"/>
  <c r="AD2128" i="12" s="1"/>
  <c r="S2251" i="12"/>
  <c r="T2251" i="12" s="1"/>
  <c r="AB2251" i="12" s="1"/>
  <c r="S2206" i="12"/>
  <c r="T2206" i="12" s="1"/>
  <c r="AB2206" i="12" s="1"/>
  <c r="S1896" i="12"/>
  <c r="T1896" i="12" s="1"/>
  <c r="AB1896" i="12" s="1"/>
  <c r="S2112" i="12"/>
  <c r="T2112" i="12" s="1"/>
  <c r="AB2112" i="12" s="1"/>
  <c r="S2189" i="12"/>
  <c r="T2189" i="12" s="1"/>
  <c r="AB2189" i="12" s="1"/>
  <c r="AC2189" i="12" s="1"/>
  <c r="AD2189" i="12" s="1"/>
  <c r="S2001" i="12"/>
  <c r="T2001" i="12" s="1"/>
  <c r="AB2001" i="12" s="1"/>
  <c r="S2074" i="12"/>
  <c r="T2074" i="12" s="1"/>
  <c r="AB2074" i="12" s="1"/>
  <c r="AC2074" i="12" s="1"/>
  <c r="AD2074" i="12" s="1"/>
  <c r="S1978" i="12"/>
  <c r="T1978" i="12" s="1"/>
  <c r="AB1978" i="12" s="1"/>
  <c r="AC1978" i="12" s="1"/>
  <c r="AD1978" i="12" s="1"/>
  <c r="S3895" i="12"/>
  <c r="T3895" i="12" s="1"/>
  <c r="AB3895" i="12" s="1"/>
  <c r="S3718" i="12"/>
  <c r="T3718" i="12" s="1"/>
  <c r="AB3718" i="12" s="1"/>
  <c r="S3826" i="12"/>
  <c r="T3826" i="12" s="1"/>
  <c r="AB3826" i="12" s="1"/>
  <c r="S3801" i="12"/>
  <c r="T3801" i="12" s="1"/>
  <c r="AB3801" i="12" s="1"/>
  <c r="S3849" i="12"/>
  <c r="T3849" i="12" s="1"/>
  <c r="AB3849" i="12" s="1"/>
  <c r="AC3849" i="12" s="1"/>
  <c r="AD3849" i="12" s="1"/>
  <c r="S3817" i="12"/>
  <c r="T3817" i="12" s="1"/>
  <c r="AB3817" i="12" s="1"/>
  <c r="S3747" i="12"/>
  <c r="T3747" i="12" s="1"/>
  <c r="AB3747" i="12" s="1"/>
  <c r="AC3747" i="12" s="1"/>
  <c r="AD3747" i="12" s="1"/>
  <c r="S3599" i="12"/>
  <c r="T3599" i="12" s="1"/>
  <c r="AB3599" i="12" s="1"/>
  <c r="AC3599" i="12" s="1"/>
  <c r="AD3599" i="12" s="1"/>
  <c r="S3386" i="12"/>
  <c r="T3386" i="12" s="1"/>
  <c r="AB3386" i="12" s="1"/>
  <c r="S3633" i="12"/>
  <c r="T3633" i="12" s="1"/>
  <c r="AB3633" i="12" s="1"/>
  <c r="S3431" i="12"/>
  <c r="T3431" i="12" s="1"/>
  <c r="AB3431" i="12" s="1"/>
  <c r="S3591" i="12"/>
  <c r="T3591" i="12" s="1"/>
  <c r="AB3591" i="12" s="1"/>
  <c r="S3627" i="12"/>
  <c r="T3627" i="12" s="1"/>
  <c r="AB3627" i="12" s="1"/>
  <c r="AC3627" i="12" s="1"/>
  <c r="AD3627" i="12" s="1"/>
  <c r="S3374" i="12"/>
  <c r="T3374" i="12" s="1"/>
  <c r="AB3374" i="12" s="1"/>
  <c r="S3340" i="12"/>
  <c r="T3340" i="12" s="1"/>
  <c r="AB3340" i="12" s="1"/>
  <c r="S3324" i="12"/>
  <c r="T3324" i="12" s="1"/>
  <c r="AB3324" i="12" s="1"/>
  <c r="AC3324" i="12" s="1"/>
  <c r="AD3324" i="12" s="1"/>
  <c r="S3266" i="12"/>
  <c r="T3266" i="12" s="1"/>
  <c r="AB3266" i="12" s="1"/>
  <c r="S3231" i="12"/>
  <c r="T3231" i="12" s="1"/>
  <c r="AB3231" i="12" s="1"/>
  <c r="S3357" i="12"/>
  <c r="T3357" i="12" s="1"/>
  <c r="AB3357" i="12" s="1"/>
  <c r="S3199" i="12"/>
  <c r="T3199" i="12" s="1"/>
  <c r="AB3199" i="12" s="1"/>
  <c r="S3179" i="12"/>
  <c r="T3179" i="12" s="1"/>
  <c r="AB3179" i="12" s="1"/>
  <c r="AC3179" i="12" s="1"/>
  <c r="AD3179" i="12" s="1"/>
  <c r="S3273" i="12"/>
  <c r="T3273" i="12" s="1"/>
  <c r="AB3273" i="12" s="1"/>
  <c r="AC3273" i="12" s="1"/>
  <c r="AD3273" i="12" s="1"/>
  <c r="S3122" i="12"/>
  <c r="T3122" i="12" s="1"/>
  <c r="AB3122" i="12" s="1"/>
  <c r="AC3122" i="12" s="1"/>
  <c r="AD3122" i="12" s="1"/>
  <c r="S2944" i="12"/>
  <c r="T2944" i="12" s="1"/>
  <c r="AB2944" i="12" s="1"/>
  <c r="AC2944" i="12" s="1"/>
  <c r="AD2944" i="12" s="1"/>
  <c r="S3087" i="12"/>
  <c r="T3087" i="12" s="1"/>
  <c r="AB3087" i="12" s="1"/>
  <c r="AC3087" i="12" s="1"/>
  <c r="AD3087" i="12" s="1"/>
  <c r="S2890" i="12"/>
  <c r="T2890" i="12" s="1"/>
  <c r="AB2890" i="12" s="1"/>
  <c r="S2903" i="12"/>
  <c r="T2903" i="12" s="1"/>
  <c r="AB2903" i="12" s="1"/>
  <c r="S2882" i="12"/>
  <c r="T2882" i="12" s="1"/>
  <c r="AB2882" i="12" s="1"/>
  <c r="S2972" i="12"/>
  <c r="T2972" i="12" s="1"/>
  <c r="AB2972" i="12" s="1"/>
  <c r="S3110" i="12"/>
  <c r="T3110" i="12" s="1"/>
  <c r="AB3110" i="12" s="1"/>
  <c r="S2999" i="12"/>
  <c r="T2999" i="12" s="1"/>
  <c r="AB2999" i="12" s="1"/>
  <c r="AC2999" i="12" s="1"/>
  <c r="AD2999" i="12" s="1"/>
  <c r="S3062" i="12"/>
  <c r="T3062" i="12" s="1"/>
  <c r="AB3062" i="12" s="1"/>
  <c r="AC3062" i="12" s="1"/>
  <c r="AD3062" i="12" s="1"/>
  <c r="S2803" i="12"/>
  <c r="T2803" i="12" s="1"/>
  <c r="AB2803" i="12" s="1"/>
  <c r="S3169" i="12"/>
  <c r="T3169" i="12" s="1"/>
  <c r="AB3169" i="12" s="1"/>
  <c r="S2906" i="12"/>
  <c r="T2906" i="12" s="1"/>
  <c r="AB2906" i="12" s="1"/>
  <c r="S2868" i="12"/>
  <c r="T2868" i="12" s="1"/>
  <c r="AB2868" i="12" s="1"/>
  <c r="S2761" i="12"/>
  <c r="T2761" i="12" s="1"/>
  <c r="AB2761" i="12" s="1"/>
  <c r="AC2761" i="12" s="1"/>
  <c r="AD2761" i="12" s="1"/>
  <c r="S2859" i="12"/>
  <c r="T2859" i="12" s="1"/>
  <c r="AB2859" i="12" s="1"/>
  <c r="S2796" i="12"/>
  <c r="T2796" i="12" s="1"/>
  <c r="AB2796" i="12" s="1"/>
  <c r="AC2796" i="12" s="1"/>
  <c r="AD2796" i="12" s="1"/>
  <c r="S2845" i="12"/>
  <c r="T2845" i="12" s="1"/>
  <c r="AB2845" i="12" s="1"/>
  <c r="AC2845" i="12" s="1"/>
  <c r="AD2845" i="12" s="1"/>
  <c r="S2820" i="12"/>
  <c r="T2820" i="12" s="1"/>
  <c r="AB2820" i="12" s="1"/>
  <c r="S2838" i="12"/>
  <c r="T2838" i="12" s="1"/>
  <c r="AB2838" i="12" s="1"/>
  <c r="S2754" i="12"/>
  <c r="T2754" i="12" s="1"/>
  <c r="AB2754" i="12" s="1"/>
  <c r="S2589" i="12"/>
  <c r="T2589" i="12" s="1"/>
  <c r="AB2589" i="12" s="1"/>
  <c r="S2842" i="12"/>
  <c r="T2842" i="12" s="1"/>
  <c r="AB2842" i="12" s="1"/>
  <c r="AC2842" i="12" s="1"/>
  <c r="AD2842" i="12" s="1"/>
  <c r="S3893" i="12"/>
  <c r="T3893" i="12" s="1"/>
  <c r="AB3893" i="12" s="1"/>
  <c r="S3851" i="12"/>
  <c r="T3851" i="12" s="1"/>
  <c r="AB3851" i="12" s="1"/>
  <c r="S3668" i="12"/>
  <c r="T3668" i="12" s="1"/>
  <c r="AB3668" i="12" s="1"/>
  <c r="AC3668" i="12" s="1"/>
  <c r="AD3668" i="12" s="1"/>
  <c r="S3765" i="12"/>
  <c r="T3765" i="12" s="1"/>
  <c r="AB3765" i="12" s="1"/>
  <c r="S3619" i="12"/>
  <c r="T3619" i="12" s="1"/>
  <c r="AB3619" i="12" s="1"/>
  <c r="AC3619" i="12" s="1"/>
  <c r="AD3619" i="12" s="1"/>
  <c r="S3673" i="12"/>
  <c r="T3673" i="12" s="1"/>
  <c r="AB3673" i="12" s="1"/>
  <c r="S3845" i="12"/>
  <c r="T3845" i="12" s="1"/>
  <c r="AB3845" i="12" s="1"/>
  <c r="S3727" i="12"/>
  <c r="T3727" i="12" s="1"/>
  <c r="AB3727" i="12" s="1"/>
  <c r="AC3727" i="12" s="1"/>
  <c r="AD3727" i="12" s="1"/>
  <c r="S3483" i="12"/>
  <c r="T3483" i="12" s="1"/>
  <c r="AB3483" i="12" s="1"/>
  <c r="AC3483" i="12" s="1"/>
  <c r="AD3483" i="12" s="1"/>
  <c r="S3410" i="12"/>
  <c r="T3410" i="12" s="1"/>
  <c r="AB3410" i="12" s="1"/>
  <c r="S3482" i="12"/>
  <c r="T3482" i="12" s="1"/>
  <c r="AB3482" i="12" s="1"/>
  <c r="AC3482" i="12" s="1"/>
  <c r="AD3482" i="12" s="1"/>
  <c r="S3421" i="12"/>
  <c r="T3421" i="12" s="1"/>
  <c r="AB3421" i="12" s="1"/>
  <c r="AC3421" i="12" s="1"/>
  <c r="AD3421" i="12" s="1"/>
  <c r="S3523" i="12"/>
  <c r="T3523" i="12" s="1"/>
  <c r="AB3523" i="12" s="1"/>
  <c r="S3289" i="12"/>
  <c r="T3289" i="12" s="1"/>
  <c r="AB3289" i="12" s="1"/>
  <c r="S3162" i="12"/>
  <c r="T3162" i="12" s="1"/>
  <c r="AB3162" i="12" s="1"/>
  <c r="S3305" i="12"/>
  <c r="T3305" i="12" s="1"/>
  <c r="AB3305" i="12" s="1"/>
  <c r="AC3305" i="12" s="1"/>
  <c r="AD3305" i="12" s="1"/>
  <c r="S3166" i="12"/>
  <c r="T3166" i="12" s="1"/>
  <c r="AB3166" i="12" s="1"/>
  <c r="S3304" i="12"/>
  <c r="T3304" i="12" s="1"/>
  <c r="AB3304" i="12" s="1"/>
  <c r="AC3304" i="12" s="1"/>
  <c r="AD3304" i="12" s="1"/>
  <c r="S3292" i="12"/>
  <c r="T3292" i="12" s="1"/>
  <c r="AB3292" i="12" s="1"/>
  <c r="AC3292" i="12" s="1"/>
  <c r="AD3292" i="12" s="1"/>
  <c r="S3395" i="12"/>
  <c r="T3395" i="12" s="1"/>
  <c r="AB3395" i="12" s="1"/>
  <c r="S3126" i="12"/>
  <c r="T3126" i="12" s="1"/>
  <c r="AB3126" i="12" s="1"/>
  <c r="S3040" i="12"/>
  <c r="T3040" i="12" s="1"/>
  <c r="AB3040" i="12" s="1"/>
  <c r="S2967" i="12"/>
  <c r="T2967" i="12" s="1"/>
  <c r="AB2967" i="12" s="1"/>
  <c r="AC2967" i="12" s="1"/>
  <c r="AD2967" i="12" s="1"/>
  <c r="S3260" i="12"/>
  <c r="T3260" i="12" s="1"/>
  <c r="AB3260" i="12" s="1"/>
  <c r="AC3260" i="12" s="1"/>
  <c r="AD3260" i="12" s="1"/>
  <c r="S3004" i="12"/>
  <c r="T3004" i="12" s="1"/>
  <c r="AB3004" i="12" s="1"/>
  <c r="AC3004" i="12" s="1"/>
  <c r="AD3004" i="12" s="1"/>
  <c r="S3059" i="12"/>
  <c r="T3059" i="12" s="1"/>
  <c r="AB3059" i="12" s="1"/>
  <c r="AC3059" i="12" s="1"/>
  <c r="AD3059" i="12" s="1"/>
  <c r="S2978" i="12"/>
  <c r="T2978" i="12" s="1"/>
  <c r="AB2978" i="12" s="1"/>
  <c r="AC2978" i="12" s="1"/>
  <c r="AD2978" i="12" s="1"/>
  <c r="S2947" i="12"/>
  <c r="T2947" i="12" s="1"/>
  <c r="AB2947" i="12" s="1"/>
  <c r="AC2947" i="12" s="1"/>
  <c r="AD2947" i="12" s="1"/>
  <c r="S2919" i="12"/>
  <c r="T2919" i="12" s="1"/>
  <c r="AB2919" i="12" s="1"/>
  <c r="S3052" i="12"/>
  <c r="T3052" i="12" s="1"/>
  <c r="AB3052" i="12" s="1"/>
  <c r="S2951" i="12"/>
  <c r="T2951" i="12" s="1"/>
  <c r="AB2951" i="12" s="1"/>
  <c r="S3053" i="12"/>
  <c r="T3053" i="12" s="1"/>
  <c r="AB3053" i="12" s="1"/>
  <c r="AC3053" i="12" s="1"/>
  <c r="AD3053" i="12" s="1"/>
  <c r="S3023" i="12"/>
  <c r="T3023" i="12" s="1"/>
  <c r="AB3023" i="12" s="1"/>
  <c r="S2765" i="12"/>
  <c r="T2765" i="12" s="1"/>
  <c r="AB2765" i="12" s="1"/>
  <c r="AC2765" i="12" s="1"/>
  <c r="AD2765" i="12" s="1"/>
  <c r="S2830" i="12"/>
  <c r="T2830" i="12" s="1"/>
  <c r="AB2830" i="12" s="1"/>
  <c r="AC2830" i="12" s="1"/>
  <c r="AD2830" i="12" s="1"/>
  <c r="S2780" i="12"/>
  <c r="T2780" i="12" s="1"/>
  <c r="AB2780" i="12" s="1"/>
  <c r="S2973" i="12"/>
  <c r="T2973" i="12" s="1"/>
  <c r="AB2973" i="12" s="1"/>
  <c r="S2808" i="12"/>
  <c r="T2808" i="12" s="1"/>
  <c r="AB2808" i="12" s="1"/>
  <c r="S2786" i="12"/>
  <c r="T2786" i="12" s="1"/>
  <c r="AB2786" i="12" s="1"/>
  <c r="S2849" i="12"/>
  <c r="T2849" i="12" s="1"/>
  <c r="AB2849" i="12" s="1"/>
  <c r="AC2849" i="12" s="1"/>
  <c r="AD2849" i="12" s="1"/>
  <c r="S2799" i="12"/>
  <c r="T2799" i="12" s="1"/>
  <c r="AB2799" i="12" s="1"/>
  <c r="AC2799" i="12" s="1"/>
  <c r="AD2799" i="12" s="1"/>
  <c r="S2788" i="12"/>
  <c r="T2788" i="12" s="1"/>
  <c r="AB2788" i="12" s="1"/>
  <c r="AC2788" i="12" s="1"/>
  <c r="AD2788" i="12" s="1"/>
  <c r="S2760" i="12"/>
  <c r="T2760" i="12" s="1"/>
  <c r="AB2760" i="12" s="1"/>
  <c r="AC2760" i="12" s="1"/>
  <c r="AD2760" i="12" s="1"/>
  <c r="S2798" i="12"/>
  <c r="T2798" i="12" s="1"/>
  <c r="AB2798" i="12" s="1"/>
  <c r="S2747" i="12"/>
  <c r="T2747" i="12" s="1"/>
  <c r="AB2747" i="12" s="1"/>
  <c r="S2710" i="12"/>
  <c r="T2710" i="12" s="1"/>
  <c r="AB2710" i="12" s="1"/>
  <c r="S2847" i="12"/>
  <c r="T2847" i="12" s="1"/>
  <c r="AB2847" i="12" s="1"/>
  <c r="S2467" i="12"/>
  <c r="T2467" i="12" s="1"/>
  <c r="AB2467" i="12" s="1"/>
  <c r="S2662" i="12"/>
  <c r="T2662" i="12" s="1"/>
  <c r="AB2662" i="12" s="1"/>
  <c r="S2554" i="12"/>
  <c r="T2554" i="12" s="1"/>
  <c r="AB2554" i="12" s="1"/>
  <c r="AC2554" i="12" s="1"/>
  <c r="AD2554" i="12" s="1"/>
  <c r="S2635" i="12"/>
  <c r="T2635" i="12" s="1"/>
  <c r="AB2635" i="12" s="1"/>
  <c r="AC2635" i="12" s="1"/>
  <c r="AD2635" i="12" s="1"/>
  <c r="S2608" i="12"/>
  <c r="T2608" i="12" s="1"/>
  <c r="AB2608" i="12" s="1"/>
  <c r="S2483" i="12"/>
  <c r="T2483" i="12" s="1"/>
  <c r="AB2483" i="12" s="1"/>
  <c r="S2645" i="12"/>
  <c r="T2645" i="12" s="1"/>
  <c r="AB2645" i="12" s="1"/>
  <c r="S2468" i="12"/>
  <c r="T2468" i="12" s="1"/>
  <c r="AB2468" i="12" s="1"/>
  <c r="AC2468" i="12" s="1"/>
  <c r="AD2468" i="12" s="1"/>
  <c r="S2515" i="12"/>
  <c r="T2515" i="12" s="1"/>
  <c r="AB2515" i="12" s="1"/>
  <c r="AC2515" i="12" s="1"/>
  <c r="AD2515" i="12" s="1"/>
  <c r="S2561" i="12"/>
  <c r="T2561" i="12" s="1"/>
  <c r="AB2561" i="12" s="1"/>
  <c r="S2359" i="12"/>
  <c r="T2359" i="12" s="1"/>
  <c r="AB2359" i="12" s="1"/>
  <c r="AC2359" i="12" s="1"/>
  <c r="AD2359" i="12" s="1"/>
  <c r="S2317" i="12"/>
  <c r="T2317" i="12" s="1"/>
  <c r="AB2317" i="12" s="1"/>
  <c r="AC2317" i="12" s="1"/>
  <c r="AD2317" i="12" s="1"/>
  <c r="S2401" i="12"/>
  <c r="T2401" i="12" s="1"/>
  <c r="AB2401" i="12" s="1"/>
  <c r="S2451" i="12"/>
  <c r="T2451" i="12" s="1"/>
  <c r="AB2451" i="12" s="1"/>
  <c r="S2463" i="12"/>
  <c r="T2463" i="12" s="1"/>
  <c r="AB2463" i="12" s="1"/>
  <c r="S2308" i="12"/>
  <c r="T2308" i="12" s="1"/>
  <c r="AB2308" i="12" s="1"/>
  <c r="S2298" i="12"/>
  <c r="T2298" i="12" s="1"/>
  <c r="AB2298" i="12" s="1"/>
  <c r="AC2298" i="12" s="1"/>
  <c r="AD2298" i="12" s="1"/>
  <c r="S2360" i="12"/>
  <c r="T2360" i="12" s="1"/>
  <c r="AB2360" i="12" s="1"/>
  <c r="S2202" i="12"/>
  <c r="T2202" i="12" s="1"/>
  <c r="AB2202" i="12" s="1"/>
  <c r="S2347" i="12"/>
  <c r="T2347" i="12" s="1"/>
  <c r="AB2347" i="12" s="1"/>
  <c r="AC2347" i="12" s="1"/>
  <c r="AD2347" i="12" s="1"/>
  <c r="S2204" i="12"/>
  <c r="T2204" i="12" s="1"/>
  <c r="AB2204" i="12" s="1"/>
  <c r="S2338" i="12"/>
  <c r="T2338" i="12" s="1"/>
  <c r="AB2338" i="12" s="1"/>
  <c r="S2246" i="12"/>
  <c r="T2246" i="12" s="1"/>
  <c r="AB2246" i="12" s="1"/>
  <c r="S2392" i="12"/>
  <c r="T2392" i="12" s="1"/>
  <c r="AB2392" i="12" s="1"/>
  <c r="S2210" i="12"/>
  <c r="T2210" i="12" s="1"/>
  <c r="AB2210" i="12" s="1"/>
  <c r="S2216" i="12"/>
  <c r="T2216" i="12" s="1"/>
  <c r="AB2216" i="12" s="1"/>
  <c r="S2089" i="12"/>
  <c r="T2089" i="12" s="1"/>
  <c r="AB2089" i="12" s="1"/>
  <c r="AC2089" i="12" s="1"/>
  <c r="AD2089" i="12" s="1"/>
  <c r="S2148" i="12"/>
  <c r="T2148" i="12" s="1"/>
  <c r="AB2148" i="12" s="1"/>
  <c r="AC2148" i="12" s="1"/>
  <c r="AD2148" i="12" s="1"/>
  <c r="S2157" i="12"/>
  <c r="T2157" i="12" s="1"/>
  <c r="AB2157" i="12" s="1"/>
  <c r="S1966" i="12"/>
  <c r="T1966" i="12" s="1"/>
  <c r="AB1966" i="12" s="1"/>
  <c r="S2170" i="12"/>
  <c r="T2170" i="12" s="1"/>
  <c r="AB2170" i="12" s="1"/>
  <c r="S2168" i="12"/>
  <c r="T2168" i="12" s="1"/>
  <c r="AB2168" i="12" s="1"/>
  <c r="AC2168" i="12" s="1"/>
  <c r="AD2168" i="12" s="1"/>
  <c r="S1948" i="12"/>
  <c r="T1948" i="12" s="1"/>
  <c r="AB1948" i="12" s="1"/>
  <c r="AC1948" i="12" s="1"/>
  <c r="AD1948" i="12" s="1"/>
  <c r="S1967" i="12"/>
  <c r="T1967" i="12" s="1"/>
  <c r="AB1967" i="12" s="1"/>
  <c r="S2007" i="12"/>
  <c r="T2007" i="12" s="1"/>
  <c r="AB2007" i="12" s="1"/>
  <c r="S2087" i="12"/>
  <c r="T2087" i="12" s="1"/>
  <c r="AB2087" i="12" s="1"/>
  <c r="AC2087" i="12" s="1"/>
  <c r="AD2087" i="12" s="1"/>
  <c r="S2014" i="12"/>
  <c r="T2014" i="12" s="1"/>
  <c r="AB2014" i="12" s="1"/>
  <c r="S1901" i="12"/>
  <c r="T1901" i="12" s="1"/>
  <c r="AB1901" i="12" s="1"/>
  <c r="S3892" i="12"/>
  <c r="T3892" i="12" s="1"/>
  <c r="AB3892" i="12" s="1"/>
  <c r="S3843" i="12"/>
  <c r="T3843" i="12" s="1"/>
  <c r="AB3843" i="12" s="1"/>
  <c r="S3734" i="12"/>
  <c r="T3734" i="12" s="1"/>
  <c r="AB3734" i="12" s="1"/>
  <c r="AC3734" i="12" s="1"/>
  <c r="AD3734" i="12" s="1"/>
  <c r="S3721" i="12"/>
  <c r="T3721" i="12" s="1"/>
  <c r="AB3721" i="12" s="1"/>
  <c r="S3594" i="12"/>
  <c r="T3594" i="12" s="1"/>
  <c r="AB3594" i="12" s="1"/>
  <c r="AC3594" i="12" s="1"/>
  <c r="AD3594" i="12" s="1"/>
  <c r="S3629" i="12"/>
  <c r="T3629" i="12" s="1"/>
  <c r="AB3629" i="12" s="1"/>
  <c r="AC3629" i="12" s="1"/>
  <c r="AD3629" i="12" s="1"/>
  <c r="S3779" i="12"/>
  <c r="T3779" i="12" s="1"/>
  <c r="AB3779" i="12" s="1"/>
  <c r="S3553" i="12"/>
  <c r="T3553" i="12" s="1"/>
  <c r="AB3553" i="12" s="1"/>
  <c r="S3606" i="12"/>
  <c r="T3606" i="12" s="1"/>
  <c r="AB3606" i="12" s="1"/>
  <c r="S3392" i="12"/>
  <c r="T3392" i="12" s="1"/>
  <c r="AB3392" i="12" s="1"/>
  <c r="S3364" i="12"/>
  <c r="T3364" i="12" s="1"/>
  <c r="AB3364" i="12" s="1"/>
  <c r="AC3364" i="12" s="1"/>
  <c r="AD3364" i="12" s="1"/>
  <c r="S3534" i="12"/>
  <c r="T3534" i="12" s="1"/>
  <c r="AB3534" i="12" s="1"/>
  <c r="S3494" i="12"/>
  <c r="T3494" i="12" s="1"/>
  <c r="AB3494" i="12" s="1"/>
  <c r="S3477" i="12"/>
  <c r="T3477" i="12" s="1"/>
  <c r="AB3477" i="12" s="1"/>
  <c r="AC3477" i="12" s="1"/>
  <c r="AD3477" i="12" s="1"/>
  <c r="S3209" i="12"/>
  <c r="T3209" i="12" s="1"/>
  <c r="AB3209" i="12" s="1"/>
  <c r="S3208" i="12"/>
  <c r="T3208" i="12" s="1"/>
  <c r="AB3208" i="12" s="1"/>
  <c r="S3154" i="12"/>
  <c r="T3154" i="12" s="1"/>
  <c r="AB3154" i="12" s="1"/>
  <c r="S3409" i="12"/>
  <c r="T3409" i="12" s="1"/>
  <c r="AB3409" i="12" s="1"/>
  <c r="S3323" i="12"/>
  <c r="T3323" i="12" s="1"/>
  <c r="AB3323" i="12" s="1"/>
  <c r="AC3323" i="12" s="1"/>
  <c r="AD3323" i="12" s="1"/>
  <c r="S3420" i="12"/>
  <c r="T3420" i="12" s="1"/>
  <c r="AB3420" i="12" s="1"/>
  <c r="S3295" i="12"/>
  <c r="T3295" i="12" s="1"/>
  <c r="AB3295" i="12" s="1"/>
  <c r="AC3295" i="12" s="1"/>
  <c r="AD3295" i="12" s="1"/>
  <c r="S2893" i="12"/>
  <c r="T2893" i="12" s="1"/>
  <c r="AB2893" i="12" s="1"/>
  <c r="AC2893" i="12" s="1"/>
  <c r="AD2893" i="12" s="1"/>
  <c r="S3109" i="12"/>
  <c r="T3109" i="12" s="1"/>
  <c r="AB3109" i="12" s="1"/>
  <c r="AC3109" i="12" s="1"/>
  <c r="AD3109" i="12" s="1"/>
  <c r="S3188" i="12"/>
  <c r="T3188" i="12" s="1"/>
  <c r="AB3188" i="12" s="1"/>
  <c r="S2910" i="12"/>
  <c r="T2910" i="12" s="1"/>
  <c r="AB2910" i="12" s="1"/>
  <c r="S3088" i="12"/>
  <c r="T3088" i="12" s="1"/>
  <c r="AB3088" i="12" s="1"/>
  <c r="AC3088" i="12" s="1"/>
  <c r="AD3088" i="12" s="1"/>
  <c r="S3133" i="12"/>
  <c r="T3133" i="12" s="1"/>
  <c r="AB3133" i="12" s="1"/>
  <c r="AC3133" i="12" s="1"/>
  <c r="AD3133" i="12" s="1"/>
  <c r="S3106" i="12"/>
  <c r="T3106" i="12" s="1"/>
  <c r="AB3106" i="12" s="1"/>
  <c r="S2958" i="12"/>
  <c r="T2958" i="12" s="1"/>
  <c r="AB2958" i="12" s="1"/>
  <c r="AC2958" i="12" s="1"/>
  <c r="AD2958" i="12" s="1"/>
  <c r="S3098" i="12"/>
  <c r="T3098" i="12" s="1"/>
  <c r="AB3098" i="12" s="1"/>
  <c r="AC3098" i="12" s="1"/>
  <c r="AD3098" i="12" s="1"/>
  <c r="S3060" i="12"/>
  <c r="T3060" i="12" s="1"/>
  <c r="AB3060" i="12" s="1"/>
  <c r="AC3060" i="12" s="1"/>
  <c r="AD3060" i="12" s="1"/>
  <c r="S2907" i="12"/>
  <c r="T2907" i="12" s="1"/>
  <c r="AB2907" i="12" s="1"/>
  <c r="S2963" i="12"/>
  <c r="T2963" i="12" s="1"/>
  <c r="AB2963" i="12" s="1"/>
  <c r="S2795" i="12"/>
  <c r="T2795" i="12" s="1"/>
  <c r="AB2795" i="12" s="1"/>
  <c r="S3085" i="12"/>
  <c r="T3085" i="12" s="1"/>
  <c r="AB3085" i="12" s="1"/>
  <c r="AC3085" i="12" s="1"/>
  <c r="AD3085" i="12" s="1"/>
  <c r="S2848" i="12"/>
  <c r="T2848" i="12" s="1"/>
  <c r="AB2848" i="12" s="1"/>
  <c r="AC2848" i="12" s="1"/>
  <c r="AD2848" i="12" s="1"/>
  <c r="S3022" i="12"/>
  <c r="T3022" i="12" s="1"/>
  <c r="AB3022" i="12" s="1"/>
  <c r="AC3022" i="12" s="1"/>
  <c r="AD3022" i="12" s="1"/>
  <c r="S2831" i="12"/>
  <c r="T2831" i="12" s="1"/>
  <c r="AB2831" i="12" s="1"/>
  <c r="AC2831" i="12" s="1"/>
  <c r="AD2831" i="12" s="1"/>
  <c r="S2865" i="12"/>
  <c r="T2865" i="12" s="1"/>
  <c r="AB2865" i="12" s="1"/>
  <c r="AC2865" i="12" s="1"/>
  <c r="AD2865" i="12" s="1"/>
  <c r="S2863" i="12"/>
  <c r="T2863" i="12" s="1"/>
  <c r="AB2863" i="12" s="1"/>
  <c r="S2706" i="12"/>
  <c r="T2706" i="12" s="1"/>
  <c r="AB2706" i="12" s="1"/>
  <c r="S2904" i="12"/>
  <c r="T2904" i="12" s="1"/>
  <c r="AB2904" i="12" s="1"/>
  <c r="S2684" i="12"/>
  <c r="T2684" i="12" s="1"/>
  <c r="AB2684" i="12" s="1"/>
  <c r="AC2684" i="12" s="1"/>
  <c r="AD2684" i="12" s="1"/>
  <c r="S2740" i="12"/>
  <c r="T2740" i="12" s="1"/>
  <c r="AB2740" i="12" s="1"/>
  <c r="S2714" i="12"/>
  <c r="T2714" i="12" s="1"/>
  <c r="AB2714" i="12" s="1"/>
  <c r="S2695" i="12"/>
  <c r="T2695" i="12" s="1"/>
  <c r="AB2695" i="12" s="1"/>
  <c r="AC2695" i="12" s="1"/>
  <c r="AD2695" i="12" s="1"/>
  <c r="S2683" i="12"/>
  <c r="T2683" i="12" s="1"/>
  <c r="AB2683" i="12" s="1"/>
  <c r="S2575" i="12"/>
  <c r="T2575" i="12" s="1"/>
  <c r="AB2575" i="12" s="1"/>
  <c r="S2510" i="12"/>
  <c r="T2510" i="12" s="1"/>
  <c r="AB2510" i="12" s="1"/>
  <c r="S2709" i="12"/>
  <c r="T2709" i="12" s="1"/>
  <c r="AB2709" i="12" s="1"/>
  <c r="S2627" i="12"/>
  <c r="T2627" i="12" s="1"/>
  <c r="AB2627" i="12" s="1"/>
  <c r="AC2627" i="12" s="1"/>
  <c r="AD2627" i="12" s="1"/>
  <c r="S2509" i="12"/>
  <c r="T2509" i="12" s="1"/>
  <c r="AB2509" i="12" s="1"/>
  <c r="AC2509" i="12" s="1"/>
  <c r="AD2509" i="12" s="1"/>
  <c r="S2573" i="12"/>
  <c r="T2573" i="12" s="1"/>
  <c r="AB2573" i="12" s="1"/>
  <c r="AC2573" i="12" s="1"/>
  <c r="AD2573" i="12" s="1"/>
  <c r="S2450" i="12"/>
  <c r="T2450" i="12" s="1"/>
  <c r="AB2450" i="12" s="1"/>
  <c r="AC2450" i="12" s="1"/>
  <c r="AD2450" i="12" s="1"/>
  <c r="S2438" i="12"/>
  <c r="T2438" i="12" s="1"/>
  <c r="AB2438" i="12" s="1"/>
  <c r="AC2438" i="12" s="1"/>
  <c r="AD2438" i="12" s="1"/>
  <c r="S2533" i="12"/>
  <c r="T2533" i="12" s="1"/>
  <c r="AB2533" i="12" s="1"/>
  <c r="S2548" i="12"/>
  <c r="T2548" i="12" s="1"/>
  <c r="AB2548" i="12" s="1"/>
  <c r="S2416" i="12"/>
  <c r="T2416" i="12" s="1"/>
  <c r="AB2416" i="12" s="1"/>
  <c r="S2311" i="12"/>
  <c r="T2311" i="12" s="1"/>
  <c r="AB2311" i="12" s="1"/>
  <c r="S2335" i="12"/>
  <c r="T2335" i="12" s="1"/>
  <c r="AB2335" i="12" s="1"/>
  <c r="S2421" i="12"/>
  <c r="T2421" i="12" s="1"/>
  <c r="AB2421" i="12" s="1"/>
  <c r="S2428" i="12"/>
  <c r="T2428" i="12" s="1"/>
  <c r="AB2428" i="12" s="1"/>
  <c r="AC2428" i="12" s="1"/>
  <c r="AD2428" i="12" s="1"/>
  <c r="S2322" i="12"/>
  <c r="T2322" i="12" s="1"/>
  <c r="AB2322" i="12" s="1"/>
  <c r="S2387" i="12"/>
  <c r="T2387" i="12" s="1"/>
  <c r="AB2387" i="12" s="1"/>
  <c r="S2309" i="12"/>
  <c r="T2309" i="12" s="1"/>
  <c r="AB2309" i="12" s="1"/>
  <c r="S2405" i="12"/>
  <c r="T2405" i="12" s="1"/>
  <c r="AB2405" i="12" s="1"/>
  <c r="S2287" i="12"/>
  <c r="T2287" i="12" s="1"/>
  <c r="AB2287" i="12" s="1"/>
  <c r="AC2287" i="12" s="1"/>
  <c r="AD2287" i="12" s="1"/>
  <c r="S2220" i="12"/>
  <c r="T2220" i="12" s="1"/>
  <c r="AB2220" i="12" s="1"/>
  <c r="AC2220" i="12" s="1"/>
  <c r="AD2220" i="12" s="1"/>
  <c r="S2247" i="12"/>
  <c r="T2247" i="12" s="1"/>
  <c r="AB2247" i="12" s="1"/>
  <c r="AC2247" i="12" s="1"/>
  <c r="AD2247" i="12" s="1"/>
  <c r="S2196" i="12"/>
  <c r="T2196" i="12" s="1"/>
  <c r="AB2196" i="12" s="1"/>
  <c r="AC2196" i="12" s="1"/>
  <c r="AD2196" i="12" s="1"/>
  <c r="S2268" i="12"/>
  <c r="T2268" i="12" s="1"/>
  <c r="AB2268" i="12" s="1"/>
  <c r="AC2268" i="12" s="1"/>
  <c r="AD2268" i="12" s="1"/>
  <c r="S2248" i="12"/>
  <c r="T2248" i="12" s="1"/>
  <c r="AB2248" i="12" s="1"/>
  <c r="S2278" i="12"/>
  <c r="T2278" i="12" s="1"/>
  <c r="AB2278" i="12" s="1"/>
  <c r="S2180" i="12"/>
  <c r="T2180" i="12" s="1"/>
  <c r="AB2180" i="12" s="1"/>
  <c r="S2165" i="12"/>
  <c r="T2165" i="12" s="1"/>
  <c r="AB2165" i="12" s="1"/>
  <c r="AC2165" i="12" s="1"/>
  <c r="AD2165" i="12" s="1"/>
  <c r="S2028" i="12"/>
  <c r="T2028" i="12" s="1"/>
  <c r="AB2028" i="12" s="1"/>
  <c r="S2076" i="12"/>
  <c r="T2076" i="12" s="1"/>
  <c r="AB2076" i="12" s="1"/>
  <c r="S2276" i="12"/>
  <c r="T2276" i="12" s="1"/>
  <c r="AB2276" i="12" s="1"/>
  <c r="AC2276" i="12" s="1"/>
  <c r="AD2276" i="12" s="1"/>
  <c r="S2123" i="12"/>
  <c r="T2123" i="12" s="1"/>
  <c r="AB2123" i="12" s="1"/>
  <c r="S2144" i="12"/>
  <c r="T2144" i="12" s="1"/>
  <c r="AB2144" i="12" s="1"/>
  <c r="S2011" i="12"/>
  <c r="T2011" i="12" s="1"/>
  <c r="AB2011" i="12" s="1"/>
  <c r="S2164" i="12"/>
  <c r="T2164" i="12" s="1"/>
  <c r="AB2164" i="12" s="1"/>
  <c r="S2042" i="12"/>
  <c r="T2042" i="12" s="1"/>
  <c r="AB2042" i="12" s="1"/>
  <c r="AC2042" i="12" s="1"/>
  <c r="AD2042" i="12" s="1"/>
  <c r="S1975" i="12"/>
  <c r="T1975" i="12" s="1"/>
  <c r="AB1975" i="12" s="1"/>
  <c r="AC1975" i="12" s="1"/>
  <c r="AD1975" i="12" s="1"/>
  <c r="S1997" i="12"/>
  <c r="T1997" i="12" s="1"/>
  <c r="AB1997" i="12" s="1"/>
  <c r="AC1997" i="12" s="1"/>
  <c r="AD1997" i="12" s="1"/>
  <c r="S2418" i="12"/>
  <c r="T2418" i="12" s="1"/>
  <c r="AB2418" i="12" s="1"/>
  <c r="AC2418" i="12" s="1"/>
  <c r="AD2418" i="12" s="1"/>
  <c r="S2415" i="12"/>
  <c r="T2415" i="12" s="1"/>
  <c r="AB2415" i="12" s="1"/>
  <c r="AC2415" i="12" s="1"/>
  <c r="AD2415" i="12" s="1"/>
  <c r="S2637" i="12"/>
  <c r="T2637" i="12" s="1"/>
  <c r="AB2637" i="12" s="1"/>
  <c r="S2616" i="12"/>
  <c r="T2616" i="12" s="1"/>
  <c r="AB2616" i="12" s="1"/>
  <c r="S2564" i="12"/>
  <c r="T2564" i="12" s="1"/>
  <c r="AB2564" i="12" s="1"/>
  <c r="S2720" i="12"/>
  <c r="T2720" i="12" s="1"/>
  <c r="AB2720" i="12" s="1"/>
  <c r="AC2720" i="12" s="1"/>
  <c r="AD2720" i="12" s="1"/>
  <c r="S2651" i="12"/>
  <c r="T2651" i="12" s="1"/>
  <c r="AB2651" i="12" s="1"/>
  <c r="S2826" i="12"/>
  <c r="T2826" i="12" s="1"/>
  <c r="AB2826" i="12" s="1"/>
  <c r="S2843" i="12"/>
  <c r="T2843" i="12" s="1"/>
  <c r="AB2843" i="12" s="1"/>
  <c r="AC2843" i="12" s="1"/>
  <c r="AD2843" i="12" s="1"/>
  <c r="S2953" i="12"/>
  <c r="T2953" i="12" s="1"/>
  <c r="AB2953" i="12" s="1"/>
  <c r="S3002" i="12"/>
  <c r="T3002" i="12" s="1"/>
  <c r="AB3002" i="12" s="1"/>
  <c r="S2996" i="12"/>
  <c r="T2996" i="12" s="1"/>
  <c r="AB2996" i="12" s="1"/>
  <c r="S3355" i="12"/>
  <c r="T3355" i="12" s="1"/>
  <c r="AB3355" i="12" s="1"/>
  <c r="S3271" i="12"/>
  <c r="T3271" i="12" s="1"/>
  <c r="AB3271" i="12" s="1"/>
  <c r="AC3271" i="12" s="1"/>
  <c r="AD3271" i="12" s="1"/>
  <c r="S3568" i="12"/>
  <c r="T3568" i="12" s="1"/>
  <c r="AB3568" i="12" s="1"/>
  <c r="S3566" i="12"/>
  <c r="T3566" i="12" s="1"/>
  <c r="AB3566" i="12" s="1"/>
  <c r="AC3566" i="12" s="1"/>
  <c r="AD3566" i="12" s="1"/>
  <c r="S3738" i="12"/>
  <c r="T3738" i="12" s="1"/>
  <c r="AB3738" i="12" s="1"/>
  <c r="AC3738" i="12" s="1"/>
  <c r="AD3738" i="12" s="1"/>
  <c r="S2514" i="12"/>
  <c r="T2514" i="12" s="1"/>
  <c r="AB2514" i="12" s="1"/>
  <c r="S2511" i="12"/>
  <c r="T2511" i="12" s="1"/>
  <c r="AB2511" i="12" s="1"/>
  <c r="S2513" i="12"/>
  <c r="T2513" i="12" s="1"/>
  <c r="AB2513" i="12" s="1"/>
  <c r="S2625" i="12"/>
  <c r="T2625" i="12" s="1"/>
  <c r="AB2625" i="12" s="1"/>
  <c r="S2567" i="12"/>
  <c r="T2567" i="12" s="1"/>
  <c r="AB2567" i="12" s="1"/>
  <c r="AC2567" i="12" s="1"/>
  <c r="AD2567" i="12" s="1"/>
  <c r="S2700" i="12"/>
  <c r="T2700" i="12" s="1"/>
  <c r="AB2700" i="12" s="1"/>
  <c r="S2697" i="12"/>
  <c r="T2697" i="12" s="1"/>
  <c r="AB2697" i="12" s="1"/>
  <c r="S2739" i="12"/>
  <c r="T2739" i="12" s="1"/>
  <c r="AB2739" i="12" s="1"/>
  <c r="AC2739" i="12" s="1"/>
  <c r="AD2739" i="12" s="1"/>
  <c r="S2822" i="12"/>
  <c r="T2822" i="12" s="1"/>
  <c r="AB2822" i="12" s="1"/>
  <c r="S2881" i="12"/>
  <c r="T2881" i="12" s="1"/>
  <c r="AB2881" i="12" s="1"/>
  <c r="S3054" i="12"/>
  <c r="T3054" i="12" s="1"/>
  <c r="AB3054" i="12" s="1"/>
  <c r="S3075" i="12"/>
  <c r="T3075" i="12" s="1"/>
  <c r="AB3075" i="12" s="1"/>
  <c r="AC3075" i="12" s="1"/>
  <c r="AD3075" i="12" s="1"/>
  <c r="S3189" i="12"/>
  <c r="T3189" i="12" s="1"/>
  <c r="AB3189" i="12" s="1"/>
  <c r="AC3189" i="12" s="1"/>
  <c r="AD3189" i="12" s="1"/>
  <c r="S3345" i="12"/>
  <c r="T3345" i="12" s="1"/>
  <c r="AB3345" i="12" s="1"/>
  <c r="AC3345" i="12" s="1"/>
  <c r="AD3345" i="12" s="1"/>
  <c r="S3608" i="12"/>
  <c r="T3608" i="12" s="1"/>
  <c r="AB3608" i="12" s="1"/>
  <c r="AC3608" i="12" s="1"/>
  <c r="AD3608" i="12" s="1"/>
  <c r="S3416" i="12"/>
  <c r="T3416" i="12" s="1"/>
  <c r="AB3416" i="12" s="1"/>
  <c r="AC3416" i="12" s="1"/>
  <c r="AD3416" i="12" s="1"/>
  <c r="S3755" i="12"/>
  <c r="T3755" i="12" s="1"/>
  <c r="AB3755" i="12" s="1"/>
  <c r="AC3755" i="12" s="1"/>
  <c r="AD3755" i="12" s="1"/>
  <c r="S2454" i="12"/>
  <c r="T2454" i="12" s="1"/>
  <c r="AB2454" i="12" s="1"/>
  <c r="S2431" i="12"/>
  <c r="T2431" i="12" s="1"/>
  <c r="AB2431" i="12" s="1"/>
  <c r="S2595" i="12"/>
  <c r="T2595" i="12" s="1"/>
  <c r="AB2595" i="12" s="1"/>
  <c r="S2605" i="12"/>
  <c r="T2605" i="12" s="1"/>
  <c r="AB2605" i="12" s="1"/>
  <c r="AC2605" i="12" s="1"/>
  <c r="AD2605" i="12" s="1"/>
  <c r="S2557" i="12"/>
  <c r="T2557" i="12" s="1"/>
  <c r="AB2557" i="12" s="1"/>
  <c r="S2680" i="12"/>
  <c r="T2680" i="12" s="1"/>
  <c r="AB2680" i="12" s="1"/>
  <c r="S2756" i="12"/>
  <c r="T2756" i="12" s="1"/>
  <c r="AB2756" i="12" s="1"/>
  <c r="AC2756" i="12" s="1"/>
  <c r="AD2756" i="12" s="1"/>
  <c r="S2879" i="12"/>
  <c r="T2879" i="12" s="1"/>
  <c r="AB2879" i="12" s="1"/>
  <c r="S3119" i="12"/>
  <c r="T3119" i="12" s="1"/>
  <c r="AB3119" i="12" s="1"/>
  <c r="S3073" i="12"/>
  <c r="T3073" i="12" s="1"/>
  <c r="AB3073" i="12" s="1"/>
  <c r="S2937" i="12"/>
  <c r="T2937" i="12" s="1"/>
  <c r="AB2937" i="12" s="1"/>
  <c r="S3180" i="12"/>
  <c r="T3180" i="12" s="1"/>
  <c r="AB3180" i="12" s="1"/>
  <c r="AC3180" i="12" s="1"/>
  <c r="AD3180" i="12" s="1"/>
  <c r="S3213" i="12"/>
  <c r="T3213" i="12" s="1"/>
  <c r="AB3213" i="12" s="1"/>
  <c r="AC3213" i="12" s="1"/>
  <c r="AD3213" i="12" s="1"/>
  <c r="S3353" i="12"/>
  <c r="T3353" i="12" s="1"/>
  <c r="AB3353" i="12" s="1"/>
  <c r="AC3353" i="12" s="1"/>
  <c r="AD3353" i="12" s="1"/>
  <c r="S3579" i="12"/>
  <c r="T3579" i="12" s="1"/>
  <c r="AB3579" i="12" s="1"/>
  <c r="AC3579" i="12" s="1"/>
  <c r="AD3579" i="12" s="1"/>
  <c r="S3726" i="12"/>
  <c r="T3726" i="12" s="1"/>
  <c r="AB3726" i="12" s="1"/>
  <c r="S3800" i="12"/>
  <c r="T3800" i="12" s="1"/>
  <c r="AB3800" i="12" s="1"/>
  <c r="S2235" i="12"/>
  <c r="T2235" i="12" s="1"/>
  <c r="AB2235" i="12" s="1"/>
  <c r="S2264" i="12"/>
  <c r="T2264" i="12" s="1"/>
  <c r="AB2264" i="12" s="1"/>
  <c r="S2305" i="12"/>
  <c r="T2305" i="12" s="1"/>
  <c r="AB2305" i="12" s="1"/>
  <c r="AC2305" i="12" s="1"/>
  <c r="AD2305" i="12" s="1"/>
  <c r="S2320" i="12"/>
  <c r="T2320" i="12" s="1"/>
  <c r="AB2320" i="12" s="1"/>
  <c r="S2444" i="12"/>
  <c r="T2444" i="12" s="1"/>
  <c r="AB2444" i="12" s="1"/>
  <c r="S2537" i="12"/>
  <c r="T2537" i="12" s="1"/>
  <c r="AB2537" i="12" s="1"/>
  <c r="AC2537" i="12" s="1"/>
  <c r="AD2537" i="12" s="1"/>
  <c r="S2522" i="12"/>
  <c r="T2522" i="12" s="1"/>
  <c r="AB2522" i="12" s="1"/>
  <c r="AC2522" i="12" s="1"/>
  <c r="AD2522" i="12" s="1"/>
  <c r="S2556" i="12"/>
  <c r="T2556" i="12" s="1"/>
  <c r="AB2556" i="12" s="1"/>
  <c r="AC2556" i="12" s="1"/>
  <c r="AD2556" i="12" s="1"/>
  <c r="S2665" i="12"/>
  <c r="T2665" i="12" s="1"/>
  <c r="AB2665" i="12" s="1"/>
  <c r="S2614" i="12"/>
  <c r="T2614" i="12" s="1"/>
  <c r="AB2614" i="12" s="1"/>
  <c r="S2708" i="12"/>
  <c r="T2708" i="12" s="1"/>
  <c r="AB2708" i="12" s="1"/>
  <c r="AC2708" i="12" s="1"/>
  <c r="AD2708" i="12" s="1"/>
  <c r="S2757" i="12"/>
  <c r="T2757" i="12" s="1"/>
  <c r="AB2757" i="12" s="1"/>
  <c r="S2667" i="12"/>
  <c r="T2667" i="12" s="1"/>
  <c r="AB2667" i="12" s="1"/>
  <c r="AC2667" i="12" s="1"/>
  <c r="AD2667" i="12" s="1"/>
  <c r="S2952" i="12"/>
  <c r="T2952" i="12" s="1"/>
  <c r="AB2952" i="12" s="1"/>
  <c r="AC2952" i="12" s="1"/>
  <c r="AD2952" i="12" s="1"/>
  <c r="S3105" i="12"/>
  <c r="T3105" i="12" s="1"/>
  <c r="AB3105" i="12" s="1"/>
  <c r="S3127" i="12"/>
  <c r="T3127" i="12" s="1"/>
  <c r="AB3127" i="12" s="1"/>
  <c r="S3259" i="12"/>
  <c r="T3259" i="12" s="1"/>
  <c r="AB3259" i="12" s="1"/>
  <c r="S3265" i="12"/>
  <c r="T3265" i="12" s="1"/>
  <c r="AB3265" i="12" s="1"/>
  <c r="S3547" i="12"/>
  <c r="T3547" i="12" s="1"/>
  <c r="AB3547" i="12" s="1"/>
  <c r="S3567" i="12"/>
  <c r="T3567" i="12" s="1"/>
  <c r="AB3567" i="12" s="1"/>
  <c r="S3844" i="12"/>
  <c r="T3844" i="12" s="1"/>
  <c r="AB3844" i="12" s="1"/>
  <c r="AC3844" i="12" s="1"/>
  <c r="AD3844" i="12" s="1"/>
  <c r="S3830" i="12"/>
  <c r="T3830" i="12" s="1"/>
  <c r="AB3830" i="12" s="1"/>
  <c r="AC3830" i="12" s="1"/>
  <c r="AD3830" i="12" s="1"/>
  <c r="AC321" i="12"/>
  <c r="AD321" i="12" s="1"/>
  <c r="AC133" i="12"/>
  <c r="AD133" i="12" s="1"/>
  <c r="AA492" i="12"/>
  <c r="Z492" i="12"/>
  <c r="AC473" i="12"/>
  <c r="AD473" i="12" s="1"/>
  <c r="AA434" i="12"/>
  <c r="Z434" i="12"/>
  <c r="AA190" i="12"/>
  <c r="Z190" i="12"/>
  <c r="AA468" i="12"/>
  <c r="Z468" i="12"/>
  <c r="Z318" i="12"/>
  <c r="AA318" i="12"/>
  <c r="Z438" i="12"/>
  <c r="AA438" i="12"/>
  <c r="AA182" i="12"/>
  <c r="Z182" i="12"/>
  <c r="AA357" i="12"/>
  <c r="Z357" i="12"/>
  <c r="Z547" i="12"/>
  <c r="AA547" i="12"/>
  <c r="Z358" i="12"/>
  <c r="AA358" i="12"/>
  <c r="AA287" i="12"/>
  <c r="Z287" i="12"/>
  <c r="AC201" i="12"/>
  <c r="AD201" i="12" s="1"/>
  <c r="AC388" i="12"/>
  <c r="AD388" i="12" s="1"/>
  <c r="Z354" i="12"/>
  <c r="AA354" i="12"/>
  <c r="Z155" i="12"/>
  <c r="AA155" i="12"/>
  <c r="Z421" i="12"/>
  <c r="AA421" i="12"/>
  <c r="AA246" i="12"/>
  <c r="Z246" i="12"/>
  <c r="Z487" i="12"/>
  <c r="AA487" i="12"/>
  <c r="Z185" i="12"/>
  <c r="AA185" i="12"/>
  <c r="AA456" i="12"/>
  <c r="Z456" i="12"/>
  <c r="AA653" i="12"/>
  <c r="Z653" i="12"/>
  <c r="Z268" i="12"/>
  <c r="AA268" i="12"/>
  <c r="AA488" i="12"/>
  <c r="Z488" i="12"/>
  <c r="Z359" i="12"/>
  <c r="AA359" i="12"/>
  <c r="Z442" i="12"/>
  <c r="AA442" i="12"/>
  <c r="Z333" i="12"/>
  <c r="AA333" i="12"/>
  <c r="AA536" i="12"/>
  <c r="Z536" i="12"/>
  <c r="AA896" i="12"/>
  <c r="Z896" i="12"/>
  <c r="Z929" i="12"/>
  <c r="AA929" i="12"/>
  <c r="Z396" i="12"/>
  <c r="AA396" i="12"/>
  <c r="AA441" i="12"/>
  <c r="Z441" i="12"/>
  <c r="AA674" i="12"/>
  <c r="Z674" i="12"/>
  <c r="Z564" i="12"/>
  <c r="AA564" i="12"/>
  <c r="Z341" i="12"/>
  <c r="AA341" i="12"/>
  <c r="Z649" i="12"/>
  <c r="AA649" i="12"/>
  <c r="Z510" i="12"/>
  <c r="AA510" i="12"/>
  <c r="Z583" i="12"/>
  <c r="AA583" i="12"/>
  <c r="AA628" i="12"/>
  <c r="Z628" i="12"/>
  <c r="Z843" i="12"/>
  <c r="AA843" i="12"/>
  <c r="Z791" i="12"/>
  <c r="AA791" i="12"/>
  <c r="Z880" i="12"/>
  <c r="AA880" i="12"/>
  <c r="AA927" i="12"/>
  <c r="Z927" i="12"/>
  <c r="Z675" i="12"/>
  <c r="AA675" i="12"/>
  <c r="Z734" i="12"/>
  <c r="AA734" i="12"/>
  <c r="AA558" i="12"/>
  <c r="Z558" i="12"/>
  <c r="Z593" i="12"/>
  <c r="AA593" i="12"/>
  <c r="AA777" i="12"/>
  <c r="Z777" i="12"/>
  <c r="Z1000" i="12"/>
  <c r="AA1000" i="12"/>
  <c r="AA661" i="12"/>
  <c r="Z661" i="12"/>
  <c r="AA731" i="12"/>
  <c r="Z731" i="12"/>
  <c r="AA1055" i="12"/>
  <c r="Z1055" i="12"/>
  <c r="Z994" i="12"/>
  <c r="AA994" i="12"/>
  <c r="Z764" i="12"/>
  <c r="AA764" i="12"/>
  <c r="AA754" i="12"/>
  <c r="Z754" i="12"/>
  <c r="Z772" i="12"/>
  <c r="AA772" i="12"/>
  <c r="Z836" i="12"/>
  <c r="AA836" i="12"/>
  <c r="AA999" i="12"/>
  <c r="Z999" i="12"/>
  <c r="AA1020" i="12"/>
  <c r="Z1020" i="12"/>
  <c r="Z958" i="12"/>
  <c r="AA958" i="12"/>
  <c r="AA982" i="12"/>
  <c r="Z982" i="12"/>
  <c r="AA1122" i="12"/>
  <c r="Z1122" i="12"/>
  <c r="Z952" i="12"/>
  <c r="AA952" i="12"/>
  <c r="Z1136" i="12"/>
  <c r="AA1136" i="12"/>
  <c r="Z1139" i="12"/>
  <c r="AA1139" i="12"/>
  <c r="Z922" i="12"/>
  <c r="AA922" i="12"/>
  <c r="AA1218" i="12"/>
  <c r="Z1218" i="12"/>
  <c r="Z1024" i="12"/>
  <c r="AA1024" i="12"/>
  <c r="Z1124" i="12"/>
  <c r="AA1124" i="12"/>
  <c r="Z997" i="12"/>
  <c r="AA997" i="12"/>
  <c r="AA1196" i="12"/>
  <c r="Z1196" i="12"/>
  <c r="Z1090" i="12"/>
  <c r="AA1090" i="12"/>
  <c r="Z1081" i="12"/>
  <c r="AA1081" i="12"/>
  <c r="Z1213" i="12"/>
  <c r="AA1213" i="12"/>
  <c r="Z961" i="12"/>
  <c r="AA961" i="12"/>
  <c r="Z1154" i="12"/>
  <c r="AA1154" i="12"/>
  <c r="AA1084" i="12"/>
  <c r="Z1084" i="12"/>
  <c r="Z1484" i="12"/>
  <c r="AA1484" i="12"/>
  <c r="Z1478" i="12"/>
  <c r="AA1478" i="12"/>
  <c r="AA1489" i="12"/>
  <c r="Z1489" i="12"/>
  <c r="AA1149" i="12"/>
  <c r="Z1149" i="12"/>
  <c r="Z1433" i="12"/>
  <c r="AA1433" i="12"/>
  <c r="Z1260" i="12"/>
  <c r="AA1260" i="12"/>
  <c r="AC262" i="12"/>
  <c r="AD262" i="12" s="1"/>
  <c r="AC503" i="12"/>
  <c r="AD503" i="12" s="1"/>
  <c r="AC374" i="12"/>
  <c r="AD374" i="12" s="1"/>
  <c r="AC215" i="12"/>
  <c r="AD215" i="12" s="1"/>
  <c r="Z244" i="12"/>
  <c r="AA244" i="12"/>
  <c r="Z165" i="12"/>
  <c r="AA165" i="12"/>
  <c r="AC184" i="12"/>
  <c r="AD184" i="12" s="1"/>
  <c r="Z426" i="12"/>
  <c r="AA426" i="12"/>
  <c r="AC299" i="12"/>
  <c r="AD299" i="12" s="1"/>
  <c r="Z205" i="12"/>
  <c r="AA205" i="12"/>
  <c r="AC211" i="12"/>
  <c r="AD211" i="12" s="1"/>
  <c r="AA280" i="12"/>
  <c r="Z280" i="12"/>
  <c r="AA266" i="12"/>
  <c r="Z266" i="12"/>
  <c r="Z499" i="12"/>
  <c r="AA499" i="12"/>
  <c r="AA181" i="12"/>
  <c r="Z181" i="12"/>
  <c r="AA366" i="12"/>
  <c r="Z366" i="12"/>
  <c r="Z187" i="12"/>
  <c r="AA187" i="12"/>
  <c r="Z327" i="12"/>
  <c r="AA327" i="12"/>
  <c r="AA497" i="12"/>
  <c r="Z497" i="12"/>
  <c r="AA329" i="12"/>
  <c r="Z329" i="12"/>
  <c r="Z471" i="12"/>
  <c r="AA471" i="12"/>
  <c r="AA184" i="12"/>
  <c r="Z184" i="12"/>
  <c r="Z423" i="12"/>
  <c r="AA423" i="12"/>
  <c r="AA418" i="12"/>
  <c r="Z418" i="12"/>
  <c r="Z435" i="12"/>
  <c r="AA435" i="12"/>
  <c r="AA655" i="12"/>
  <c r="Z655" i="12"/>
  <c r="Z602" i="12"/>
  <c r="AA602" i="12"/>
  <c r="AA364" i="12"/>
  <c r="Z364" i="12"/>
  <c r="Z464" i="12"/>
  <c r="AA464" i="12"/>
  <c r="AA749" i="12"/>
  <c r="Z749" i="12"/>
  <c r="AA701" i="12"/>
  <c r="Z701" i="12"/>
  <c r="Z427" i="12"/>
  <c r="AA427" i="12"/>
  <c r="Z580" i="12"/>
  <c r="AA580" i="12"/>
  <c r="Z648" i="12"/>
  <c r="AA648" i="12"/>
  <c r="Z574" i="12"/>
  <c r="AA574" i="12"/>
  <c r="AA700" i="12"/>
  <c r="Z700" i="12"/>
  <c r="AA891" i="12"/>
  <c r="Z891" i="12"/>
  <c r="Z813" i="12"/>
  <c r="AA813" i="12"/>
  <c r="AA916" i="12"/>
  <c r="Z916" i="12"/>
  <c r="AA935" i="12"/>
  <c r="Z935" i="12"/>
  <c r="Z906" i="12"/>
  <c r="AA906" i="12"/>
  <c r="AA732" i="12"/>
  <c r="Z732" i="12"/>
  <c r="Z505" i="12"/>
  <c r="AA505" i="12"/>
  <c r="Z541" i="12"/>
  <c r="AA541" i="12"/>
  <c r="AC178" i="12"/>
  <c r="AD178" i="12" s="1"/>
  <c r="AC277" i="12"/>
  <c r="AD277" i="12" s="1"/>
  <c r="AC141" i="12"/>
  <c r="AD141" i="12" s="1"/>
  <c r="AC207" i="12"/>
  <c r="AD207" i="12" s="1"/>
  <c r="Z261" i="12"/>
  <c r="AA261" i="12"/>
  <c r="AC488" i="12"/>
  <c r="AD488" i="12" s="1"/>
  <c r="AC471" i="12"/>
  <c r="AD471" i="12" s="1"/>
  <c r="AA324" i="12"/>
  <c r="Z324" i="12"/>
  <c r="Z194" i="12"/>
  <c r="AA194" i="12"/>
  <c r="AA687" i="12"/>
  <c r="Z687" i="12"/>
  <c r="AA241" i="12"/>
  <c r="Z241" i="12"/>
  <c r="AA641" i="12"/>
  <c r="Z641" i="12"/>
  <c r="AA232" i="12"/>
  <c r="Z232" i="12"/>
  <c r="Z466" i="12"/>
  <c r="AA466" i="12"/>
  <c r="AA600" i="12"/>
  <c r="Z600" i="12"/>
  <c r="Z311" i="12"/>
  <c r="AA311" i="12"/>
  <c r="Z419" i="12"/>
  <c r="AA419" i="12"/>
  <c r="AA290" i="12"/>
  <c r="Z290" i="12"/>
  <c r="AA399" i="12"/>
  <c r="Z399" i="12"/>
  <c r="AA283" i="12"/>
  <c r="Z283" i="12"/>
  <c r="AA681" i="12"/>
  <c r="Z681" i="12"/>
  <c r="AA716" i="12"/>
  <c r="Z716" i="12"/>
  <c r="Z673" i="12"/>
  <c r="AA673" i="12"/>
  <c r="AA417" i="12"/>
  <c r="Z417" i="12"/>
  <c r="AA482" i="12"/>
  <c r="Z482" i="12"/>
  <c r="AA582" i="12"/>
  <c r="Z582" i="12"/>
  <c r="Z559" i="12"/>
  <c r="AA559" i="12"/>
  <c r="Z317" i="12"/>
  <c r="AA317" i="12"/>
  <c r="AA579" i="12"/>
  <c r="Z579" i="12"/>
  <c r="Z617" i="12"/>
  <c r="AA617" i="12"/>
  <c r="AA691" i="12"/>
  <c r="Z691" i="12"/>
  <c r="Z692" i="12"/>
  <c r="AA692" i="12"/>
  <c r="AA851" i="12"/>
  <c r="Z851" i="12"/>
  <c r="Z722" i="12"/>
  <c r="AA722" i="12"/>
  <c r="AA872" i="12"/>
  <c r="Z872" i="12"/>
  <c r="AA805" i="12"/>
  <c r="Z805" i="12"/>
  <c r="Z717" i="12"/>
  <c r="AA717" i="12"/>
  <c r="AA706" i="12"/>
  <c r="Z706" i="12"/>
  <c r="Z601" i="12"/>
  <c r="AA601" i="12"/>
  <c r="AA662" i="12"/>
  <c r="Z662" i="12"/>
  <c r="AA860" i="12"/>
  <c r="Z860" i="12"/>
  <c r="Z881" i="12"/>
  <c r="AA881" i="12"/>
  <c r="AA822" i="12"/>
  <c r="Z822" i="12"/>
  <c r="Z834" i="12"/>
  <c r="AA834" i="12"/>
  <c r="AA925" i="12"/>
  <c r="Z925" i="12"/>
  <c r="AA1013" i="12"/>
  <c r="Z1013" i="12"/>
  <c r="Z970" i="12"/>
  <c r="AA970" i="12"/>
  <c r="AA909" i="12"/>
  <c r="Z909" i="12"/>
  <c r="AA917" i="12"/>
  <c r="Z917" i="12"/>
  <c r="AA846" i="12"/>
  <c r="Z846" i="12"/>
  <c r="Z1107" i="12"/>
  <c r="AA1107" i="12"/>
  <c r="Z951" i="12"/>
  <c r="AA951" i="12"/>
  <c r="Z1175" i="12"/>
  <c r="AA1175" i="12"/>
  <c r="Z1293" i="12"/>
  <c r="AA1293" i="12"/>
  <c r="Z1117" i="12"/>
  <c r="AA1117" i="12"/>
  <c r="AA1075" i="12"/>
  <c r="Z1075" i="12"/>
  <c r="AA1193" i="12"/>
  <c r="Z1193" i="12"/>
  <c r="AA1133" i="12"/>
  <c r="Z1133" i="12"/>
  <c r="Z1089" i="12"/>
  <c r="AA1089" i="12"/>
  <c r="Z1152" i="12"/>
  <c r="AA1152" i="12"/>
  <c r="Z1125" i="12"/>
  <c r="AA1125" i="12"/>
  <c r="Z1181" i="12"/>
  <c r="AA1181" i="12"/>
  <c r="AA998" i="12"/>
  <c r="Z998" i="12"/>
  <c r="Z1346" i="12"/>
  <c r="AA1346" i="12"/>
  <c r="AA971" i="12"/>
  <c r="Z971" i="12"/>
  <c r="Z1141" i="12"/>
  <c r="AA1141" i="12"/>
  <c r="AC459" i="12"/>
  <c r="AD459" i="12" s="1"/>
  <c r="AA151" i="12"/>
  <c r="Z151" i="12"/>
  <c r="AC225" i="12"/>
  <c r="AD225" i="12" s="1"/>
  <c r="AC174" i="12"/>
  <c r="AD174" i="12" s="1"/>
  <c r="AC411" i="12"/>
  <c r="AD411" i="12" s="1"/>
  <c r="AA210" i="12"/>
  <c r="Z210" i="12"/>
  <c r="AA258" i="12"/>
  <c r="Z258" i="12"/>
  <c r="Z218" i="12"/>
  <c r="AA218" i="12"/>
  <c r="Z308" i="12"/>
  <c r="AA308" i="12"/>
  <c r="AA200" i="12"/>
  <c r="Z200" i="12"/>
  <c r="AA597" i="12"/>
  <c r="Z597" i="12"/>
  <c r="Z400" i="12"/>
  <c r="AA400" i="12"/>
  <c r="Z472" i="12"/>
  <c r="AA472" i="12"/>
  <c r="Z460" i="12"/>
  <c r="AA460" i="12"/>
  <c r="Z401" i="12"/>
  <c r="AA401" i="12"/>
  <c r="Z294" i="12"/>
  <c r="AA294" i="12"/>
  <c r="AA494" i="12"/>
  <c r="Z494" i="12"/>
  <c r="AA436" i="12"/>
  <c r="Z436" i="12"/>
  <c r="Z225" i="12"/>
  <c r="AA225" i="12"/>
  <c r="Z363" i="12"/>
  <c r="AA363" i="12"/>
  <c r="Z519" i="12"/>
  <c r="AA519" i="12"/>
  <c r="AA669" i="12"/>
  <c r="Z669" i="12"/>
  <c r="AC188" i="12"/>
  <c r="AD188" i="12" s="1"/>
  <c r="AC182" i="12"/>
  <c r="AD182" i="12" s="1"/>
  <c r="AC172" i="12"/>
  <c r="AD172" i="12" s="1"/>
  <c r="AC185" i="12"/>
  <c r="AD185" i="12" s="1"/>
  <c r="AC484" i="12"/>
  <c r="AD484" i="12" s="1"/>
  <c r="AC651" i="12"/>
  <c r="AD651" i="12" s="1"/>
  <c r="AA140" i="12"/>
  <c r="Z140" i="12"/>
  <c r="AA150" i="12"/>
  <c r="Z150" i="12"/>
  <c r="AC202" i="12"/>
  <c r="AD202" i="12" s="1"/>
  <c r="AC419" i="12"/>
  <c r="AD419" i="12" s="1"/>
  <c r="AC251" i="12"/>
  <c r="AD251" i="12" s="1"/>
  <c r="Z259" i="12"/>
  <c r="AA259" i="12"/>
  <c r="AA160" i="12"/>
  <c r="Z160" i="12"/>
  <c r="AA462" i="12"/>
  <c r="Z462" i="12"/>
  <c r="Z467" i="12"/>
  <c r="AA467" i="12"/>
  <c r="Z485" i="12"/>
  <c r="AA485" i="12"/>
  <c r="AA432" i="12"/>
  <c r="Z432" i="12"/>
  <c r="AA413" i="12"/>
  <c r="Z413" i="12"/>
  <c r="AA383" i="12"/>
  <c r="Z383" i="12"/>
  <c r="AA313" i="12"/>
  <c r="Z313" i="12"/>
  <c r="AC195" i="12"/>
  <c r="AD195" i="12" s="1"/>
  <c r="AC520" i="12"/>
  <c r="AD520" i="12" s="1"/>
  <c r="AC382" i="12"/>
  <c r="AD382" i="12" s="1"/>
  <c r="AC379" i="12"/>
  <c r="AD379" i="12" s="1"/>
  <c r="AC499" i="12"/>
  <c r="AD499" i="12" s="1"/>
  <c r="AC805" i="12"/>
  <c r="AD805" i="12" s="1"/>
  <c r="AC791" i="12"/>
  <c r="AD791" i="12" s="1"/>
  <c r="AC967" i="12"/>
  <c r="AD967" i="12" s="1"/>
  <c r="AC1180" i="12"/>
  <c r="AD1180" i="12" s="1"/>
  <c r="AC1475" i="12"/>
  <c r="AD1475" i="12" s="1"/>
  <c r="Z146" i="12"/>
  <c r="AA146" i="12"/>
  <c r="AA223" i="12"/>
  <c r="Z223" i="12"/>
  <c r="AC197" i="12"/>
  <c r="AD197" i="12" s="1"/>
  <c r="AC319" i="12"/>
  <c r="AD319" i="12" s="1"/>
  <c r="AC142" i="12"/>
  <c r="AD142" i="12" s="1"/>
  <c r="AC362" i="12"/>
  <c r="AD362" i="12" s="1"/>
  <c r="AC244" i="12"/>
  <c r="AD244" i="12" s="1"/>
  <c r="AC425" i="12"/>
  <c r="AD425" i="12" s="1"/>
  <c r="AC158" i="12"/>
  <c r="AD158" i="12" s="1"/>
  <c r="AC263" i="12"/>
  <c r="AD263" i="12" s="1"/>
  <c r="AC380" i="12"/>
  <c r="AD380" i="12" s="1"/>
  <c r="AC467" i="12"/>
  <c r="AD467" i="12" s="1"/>
  <c r="AC179" i="12"/>
  <c r="AD179" i="12" s="1"/>
  <c r="AC180" i="12"/>
  <c r="AD180" i="12" s="1"/>
  <c r="AC237" i="12"/>
  <c r="AD237" i="12" s="1"/>
  <c r="AC432" i="12"/>
  <c r="AD432" i="12" s="1"/>
  <c r="AC437" i="12"/>
  <c r="AD437" i="12" s="1"/>
  <c r="AC672" i="12"/>
  <c r="AD672" i="12" s="1"/>
  <c r="AC528" i="12"/>
  <c r="AD528" i="12" s="1"/>
  <c r="AC681" i="12"/>
  <c r="AD681" i="12" s="1"/>
  <c r="AC1031" i="12"/>
  <c r="AD1031" i="12" s="1"/>
  <c r="AC1084" i="12"/>
  <c r="AD1084" i="12" s="1"/>
  <c r="AA444" i="12"/>
  <c r="Z444" i="12"/>
  <c r="AA183" i="12"/>
  <c r="Z183" i="12"/>
  <c r="Z284" i="12"/>
  <c r="AA284" i="12"/>
  <c r="AC198" i="12"/>
  <c r="AD198" i="12" s="1"/>
  <c r="Z449" i="12"/>
  <c r="AA449" i="12"/>
  <c r="Z342" i="12"/>
  <c r="AA342" i="12"/>
  <c r="AA370" i="12"/>
  <c r="Z370" i="12"/>
  <c r="Z302" i="12"/>
  <c r="AA302" i="12"/>
  <c r="Z459" i="12"/>
  <c r="AA459" i="12"/>
  <c r="Z433" i="12"/>
  <c r="AA433" i="12"/>
  <c r="AA295" i="12"/>
  <c r="Z295" i="12"/>
  <c r="AA198" i="12"/>
  <c r="Z198" i="12"/>
  <c r="Z448" i="12"/>
  <c r="AA448" i="12"/>
  <c r="AA300" i="12"/>
  <c r="Z300" i="12"/>
  <c r="Z445" i="12"/>
  <c r="AA445" i="12"/>
  <c r="Z630" i="12"/>
  <c r="AA630" i="12"/>
  <c r="Z293" i="12"/>
  <c r="AA293" i="12"/>
  <c r="Z657" i="12"/>
  <c r="AA657" i="12"/>
  <c r="AA522" i="12"/>
  <c r="Z522" i="12"/>
  <c r="Z524" i="12"/>
  <c r="AA524" i="12"/>
  <c r="AA646" i="12"/>
  <c r="Z646" i="12"/>
  <c r="Z508" i="12"/>
  <c r="AA508" i="12"/>
  <c r="AA353" i="12"/>
  <c r="Z353" i="12"/>
  <c r="Z296" i="12"/>
  <c r="AA296" i="12"/>
  <c r="Z588" i="12"/>
  <c r="AA588" i="12"/>
  <c r="Z563" i="12"/>
  <c r="AA563" i="12"/>
  <c r="AA347" i="12"/>
  <c r="Z347" i="12"/>
  <c r="Z410" i="12"/>
  <c r="AA410" i="12"/>
  <c r="AA647" i="12"/>
  <c r="Z647" i="12"/>
  <c r="Z663" i="12"/>
  <c r="AA663" i="12"/>
  <c r="AA745" i="12"/>
  <c r="Z745" i="12"/>
  <c r="AA613" i="12"/>
  <c r="Z613" i="12"/>
  <c r="Z762" i="12"/>
  <c r="AA762" i="12"/>
  <c r="AA756" i="12"/>
  <c r="Z756" i="12"/>
  <c r="AA723" i="12"/>
  <c r="Z723" i="12"/>
  <c r="Z587" i="12"/>
  <c r="AA587" i="12"/>
  <c r="Z778" i="12"/>
  <c r="AA778" i="12"/>
  <c r="Z592" i="12"/>
  <c r="AA592" i="12"/>
  <c r="AA928" i="12"/>
  <c r="Z928" i="12"/>
  <c r="Z619" i="12"/>
  <c r="AA619" i="12"/>
  <c r="Z719" i="12"/>
  <c r="AA719" i="12"/>
  <c r="Z775" i="12"/>
  <c r="AA775" i="12"/>
  <c r="AA725" i="12"/>
  <c r="Z725" i="12"/>
  <c r="Z991" i="12"/>
  <c r="AA991" i="12"/>
  <c r="Z996" i="12"/>
  <c r="AA996" i="12"/>
  <c r="Z957" i="12"/>
  <c r="AA957" i="12"/>
  <c r="AA938" i="12"/>
  <c r="Z938" i="12"/>
  <c r="Z879" i="12"/>
  <c r="AA879" i="12"/>
  <c r="AA1214" i="12"/>
  <c r="Z1214" i="12"/>
  <c r="Z882" i="12"/>
  <c r="AA882" i="12"/>
  <c r="AA771" i="12"/>
  <c r="Z771" i="12"/>
  <c r="AA954" i="12"/>
  <c r="Z954" i="12"/>
  <c r="Z1202" i="12"/>
  <c r="AA1202" i="12"/>
  <c r="AC189" i="12"/>
  <c r="AD189" i="12" s="1"/>
  <c r="AC173" i="12"/>
  <c r="AD173" i="12" s="1"/>
  <c r="AC407" i="12"/>
  <c r="AD407" i="12" s="1"/>
  <c r="AC768" i="12"/>
  <c r="AD768" i="12" s="1"/>
  <c r="AC3888" i="12"/>
  <c r="AD3888" i="12" s="1"/>
  <c r="AA389" i="12"/>
  <c r="Z389" i="12"/>
  <c r="AC222" i="12"/>
  <c r="AD222" i="12" s="1"/>
  <c r="Z385" i="12"/>
  <c r="AA385" i="12"/>
  <c r="AC469" i="12"/>
  <c r="AD469" i="12" s="1"/>
  <c r="AC135" i="12"/>
  <c r="AD135" i="12" s="1"/>
  <c r="AC392" i="12"/>
  <c r="AD392" i="12" s="1"/>
  <c r="AC576" i="12"/>
  <c r="AD576" i="12" s="1"/>
  <c r="AC229" i="12"/>
  <c r="AD229" i="12" s="1"/>
  <c r="AC385" i="12"/>
  <c r="AD385" i="12" s="1"/>
  <c r="AC196" i="12"/>
  <c r="AD196" i="12" s="1"/>
  <c r="AA375" i="12"/>
  <c r="Z375" i="12"/>
  <c r="Z204" i="12"/>
  <c r="AA204" i="12"/>
  <c r="Z306" i="12"/>
  <c r="AA306" i="12"/>
  <c r="Z316" i="12"/>
  <c r="AA316" i="12"/>
  <c r="Z475" i="12"/>
  <c r="AA475" i="12"/>
  <c r="AA905" i="12"/>
  <c r="Z905" i="12"/>
  <c r="AA348" i="12"/>
  <c r="Z348" i="12"/>
  <c r="AA402" i="12"/>
  <c r="Z402" i="12"/>
  <c r="AA384" i="12"/>
  <c r="Z384" i="12"/>
  <c r="Z429" i="12"/>
  <c r="AA429" i="12"/>
  <c r="AA388" i="12"/>
  <c r="Z388" i="12"/>
  <c r="Z553" i="12"/>
  <c r="AA553" i="12"/>
  <c r="AA789" i="12"/>
  <c r="Z789" i="12"/>
  <c r="AC270" i="12"/>
  <c r="AD270" i="12" s="1"/>
  <c r="AA343" i="12"/>
  <c r="Z343" i="12"/>
  <c r="Z157" i="12"/>
  <c r="AA157" i="12"/>
  <c r="AC239" i="12"/>
  <c r="AD239" i="12" s="1"/>
  <c r="AA315" i="12"/>
  <c r="Z315" i="12"/>
  <c r="AC152" i="12"/>
  <c r="AD152" i="12" s="1"/>
  <c r="AC445" i="12"/>
  <c r="AD445" i="12" s="1"/>
  <c r="AC254" i="12"/>
  <c r="AD254" i="12" s="1"/>
  <c r="AC359" i="12"/>
  <c r="AD359" i="12" s="1"/>
  <c r="AC281" i="12"/>
  <c r="AD281" i="12" s="1"/>
  <c r="AC151" i="12"/>
  <c r="AD151" i="12" s="1"/>
  <c r="AA145" i="12"/>
  <c r="Z145" i="12"/>
  <c r="AC255" i="12"/>
  <c r="AD255" i="12" s="1"/>
  <c r="AC612" i="12"/>
  <c r="AD612" i="12" s="1"/>
  <c r="AC284" i="12"/>
  <c r="AD284" i="12" s="1"/>
  <c r="AC249" i="12"/>
  <c r="AD249" i="12" s="1"/>
  <c r="Z222" i="12"/>
  <c r="AA222" i="12"/>
  <c r="AC291" i="12"/>
  <c r="AD291" i="12" s="1"/>
  <c r="AC622" i="12"/>
  <c r="AD622" i="12" s="1"/>
  <c r="Z382" i="12"/>
  <c r="AA382" i="12"/>
  <c r="AA411" i="12"/>
  <c r="Z411" i="12"/>
  <c r="Z292" i="12"/>
  <c r="AA292" i="12"/>
  <c r="Z173" i="12"/>
  <c r="AA173" i="12"/>
  <c r="AA481" i="12"/>
  <c r="Z481" i="12"/>
  <c r="AA144" i="12"/>
  <c r="Z144" i="12"/>
  <c r="AA361" i="12"/>
  <c r="Z361" i="12"/>
  <c r="AA480" i="12"/>
  <c r="Z480" i="12"/>
  <c r="Z407" i="12"/>
  <c r="AA407" i="12"/>
  <c r="AA167" i="12"/>
  <c r="Z167" i="12"/>
  <c r="AA414" i="12"/>
  <c r="Z414" i="12"/>
  <c r="Z800" i="12"/>
  <c r="AA800" i="12"/>
  <c r="AA671" i="12"/>
  <c r="Z671" i="12"/>
  <c r="AA554" i="12"/>
  <c r="Z554" i="12"/>
  <c r="AA689" i="12"/>
  <c r="Z689" i="12"/>
  <c r="Z575" i="12"/>
  <c r="AA575" i="12"/>
  <c r="Z391" i="12"/>
  <c r="AA391" i="12"/>
  <c r="Z695" i="12"/>
  <c r="AA695" i="12"/>
  <c r="Z565" i="12"/>
  <c r="AA565" i="12"/>
  <c r="AA606" i="12"/>
  <c r="Z606" i="12"/>
  <c r="Z495" i="12"/>
  <c r="AA495" i="12"/>
  <c r="Z299" i="12"/>
  <c r="AA299" i="12"/>
  <c r="Z484" i="12"/>
  <c r="AA484" i="12"/>
  <c r="AA515" i="12"/>
  <c r="Z515" i="12"/>
  <c r="Z755" i="12"/>
  <c r="AA755" i="12"/>
  <c r="Z589" i="12"/>
  <c r="AA589" i="12"/>
  <c r="AA542" i="12"/>
  <c r="Z542" i="12"/>
  <c r="Z678" i="12"/>
  <c r="AA678" i="12"/>
  <c r="AA639" i="12"/>
  <c r="Z639" i="12"/>
  <c r="Z677" i="12"/>
  <c r="AA677" i="12"/>
  <c r="AA842" i="12"/>
  <c r="Z842" i="12"/>
  <c r="Z709" i="12"/>
  <c r="AA709" i="12"/>
  <c r="Z635" i="12"/>
  <c r="AA635" i="12"/>
  <c r="Z857" i="12"/>
  <c r="AA857" i="12"/>
  <c r="AA788" i="12"/>
  <c r="Z788" i="12"/>
  <c r="AA683" i="12"/>
  <c r="Z683" i="12"/>
  <c r="AA838" i="12"/>
  <c r="Z838" i="12"/>
  <c r="AA962" i="12"/>
  <c r="Z962" i="12"/>
  <c r="Z986" i="12"/>
  <c r="AA986" i="12"/>
  <c r="Z799" i="12"/>
  <c r="AA799" i="12"/>
  <c r="AA714" i="12"/>
  <c r="Z714" i="12"/>
  <c r="AA1028" i="12"/>
  <c r="Z1028" i="12"/>
  <c r="Z1059" i="12"/>
  <c r="AA1059" i="12"/>
  <c r="Z953" i="12"/>
  <c r="AA953" i="12"/>
  <c r="Z743" i="12"/>
  <c r="AA743" i="12"/>
  <c r="Z844" i="12"/>
  <c r="AA844" i="12"/>
  <c r="AA729" i="12"/>
  <c r="Z729" i="12"/>
  <c r="Z733" i="12"/>
  <c r="AA733" i="12"/>
  <c r="AA1128" i="12"/>
  <c r="Z1128" i="12"/>
  <c r="Z1194" i="12"/>
  <c r="AA1194" i="12"/>
  <c r="Z1182" i="12"/>
  <c r="AA1182" i="12"/>
  <c r="AA1239" i="12"/>
  <c r="Z1239" i="12"/>
  <c r="AC210" i="12"/>
  <c r="AD210" i="12" s="1"/>
  <c r="AC209" i="12"/>
  <c r="AD209" i="12" s="1"/>
  <c r="AC293" i="12"/>
  <c r="AD293" i="12" s="1"/>
  <c r="AC176" i="12"/>
  <c r="AD176" i="12" s="1"/>
  <c r="AC175" i="12"/>
  <c r="AD175" i="12" s="1"/>
  <c r="AA215" i="12"/>
  <c r="Z215" i="12"/>
  <c r="Z153" i="12"/>
  <c r="AA153" i="12"/>
  <c r="AA309" i="12"/>
  <c r="Z309" i="12"/>
  <c r="Z520" i="12"/>
  <c r="AA520" i="12"/>
  <c r="Z312" i="12"/>
  <c r="AA312" i="12"/>
  <c r="AA233" i="12"/>
  <c r="Z233" i="12"/>
  <c r="AA337" i="12"/>
  <c r="Z337" i="12"/>
  <c r="AA332" i="12"/>
  <c r="Z332" i="12"/>
  <c r="Z412" i="12"/>
  <c r="AA412" i="12"/>
  <c r="AA596" i="12"/>
  <c r="Z596" i="12"/>
  <c r="AA275" i="12"/>
  <c r="Z275" i="12"/>
  <c r="Z362" i="12"/>
  <c r="AA362" i="12"/>
  <c r="AA569" i="12"/>
  <c r="Z569" i="12"/>
  <c r="Z310" i="12"/>
  <c r="AA310" i="12"/>
  <c r="AA612" i="12"/>
  <c r="Z612" i="12"/>
  <c r="AA682" i="12"/>
  <c r="Z682" i="12"/>
  <c r="Z548" i="12"/>
  <c r="AA548" i="12"/>
  <c r="Z301" i="12"/>
  <c r="AA301" i="12"/>
  <c r="Z463" i="12"/>
  <c r="AA463" i="12"/>
  <c r="AA304" i="12"/>
  <c r="Z304" i="12"/>
  <c r="AA758" i="12"/>
  <c r="Z758" i="12"/>
  <c r="AA368" i="12"/>
  <c r="Z368" i="12"/>
  <c r="Z489" i="12"/>
  <c r="AA489" i="12"/>
  <c r="Z409" i="12"/>
  <c r="AA409" i="12"/>
  <c r="Z512" i="12"/>
  <c r="AA512" i="12"/>
  <c r="Z514" i="12"/>
  <c r="AA514" i="12"/>
  <c r="AA457" i="12"/>
  <c r="Z457" i="12"/>
  <c r="Z885" i="12"/>
  <c r="AA885" i="12"/>
  <c r="AA670" i="12"/>
  <c r="Z670" i="12"/>
  <c r="Z513" i="12"/>
  <c r="AA513" i="12"/>
  <c r="Z667" i="12"/>
  <c r="AA667" i="12"/>
  <c r="AA924" i="12"/>
  <c r="Z924" i="12"/>
  <c r="AA840" i="12"/>
  <c r="Z840" i="12"/>
  <c r="Z573" i="12"/>
  <c r="AA573" i="12"/>
  <c r="AA608" i="12"/>
  <c r="Z608" i="12"/>
  <c r="AA911" i="12"/>
  <c r="Z911" i="12"/>
  <c r="Z808" i="12"/>
  <c r="AA808" i="12"/>
  <c r="Z703" i="12"/>
  <c r="AA703" i="12"/>
  <c r="AA910" i="12"/>
  <c r="Z910" i="12"/>
  <c r="Z989" i="12"/>
  <c r="AA989" i="12"/>
  <c r="Z988" i="12"/>
  <c r="AA988" i="12"/>
  <c r="AA783" i="12"/>
  <c r="Z783" i="12"/>
  <c r="AA854" i="12"/>
  <c r="Z854" i="12"/>
  <c r="Z782" i="12"/>
  <c r="AA782" i="12"/>
  <c r="Z1088" i="12"/>
  <c r="AA1088" i="12"/>
  <c r="AA950" i="12"/>
  <c r="Z950" i="12"/>
  <c r="AA804" i="12"/>
  <c r="Z804" i="12"/>
  <c r="Z1002" i="12"/>
  <c r="AA1002" i="12"/>
  <c r="Z908" i="12"/>
  <c r="AA908" i="12"/>
  <c r="Z767" i="12"/>
  <c r="AA767" i="12"/>
  <c r="Z1015" i="12"/>
  <c r="AA1015" i="12"/>
  <c r="AA1129" i="12"/>
  <c r="Z1129" i="12"/>
  <c r="AA1249" i="12"/>
  <c r="Z1249" i="12"/>
  <c r="AA1285" i="12"/>
  <c r="Z1285" i="12"/>
  <c r="AA1021" i="12"/>
  <c r="Z1021" i="12"/>
  <c r="AA1142" i="12"/>
  <c r="Z1142" i="12"/>
  <c r="Z1206" i="12"/>
  <c r="AA1206" i="12"/>
  <c r="Z1051" i="12"/>
  <c r="AA1051" i="12"/>
  <c r="AA1097" i="12"/>
  <c r="Z1097" i="12"/>
  <c r="Z1160" i="12"/>
  <c r="AA1160" i="12"/>
  <c r="AA1150" i="12"/>
  <c r="Z1150" i="12"/>
  <c r="AA1011" i="12"/>
  <c r="Z1011" i="12"/>
  <c r="AA1029" i="12"/>
  <c r="Z1029" i="12"/>
  <c r="AA1155" i="12"/>
  <c r="Z1155" i="12"/>
  <c r="Z1207" i="12"/>
  <c r="AA1207" i="12"/>
  <c r="AA1406" i="12"/>
  <c r="Z1406" i="12"/>
  <c r="Z1426" i="12"/>
  <c r="AA1426" i="12"/>
  <c r="Z1520" i="12"/>
  <c r="AA1520" i="12"/>
  <c r="AA1527" i="12"/>
  <c r="Z1527" i="12"/>
  <c r="Z1583" i="12"/>
  <c r="AA1583" i="12"/>
  <c r="AA1377" i="12"/>
  <c r="Z1377" i="12"/>
  <c r="AA1290" i="12"/>
  <c r="Z1290" i="12"/>
  <c r="AA1434" i="12"/>
  <c r="Z1434" i="12"/>
  <c r="Z1259" i="12"/>
  <c r="AA1259" i="12"/>
  <c r="AA1582" i="12"/>
  <c r="Z1582" i="12"/>
  <c r="Z1560" i="12"/>
  <c r="AA1560" i="12"/>
  <c r="Z1151" i="12"/>
  <c r="AA1151" i="12"/>
  <c r="Z1474" i="12"/>
  <c r="AA1474" i="12"/>
  <c r="AA1628" i="12"/>
  <c r="Z1628" i="12"/>
  <c r="AA1667" i="12"/>
  <c r="Z1667" i="12"/>
  <c r="Z1469" i="12"/>
  <c r="AA1469" i="12"/>
  <c r="AA1673" i="12"/>
  <c r="Z1673" i="12"/>
  <c r="Z1514" i="12"/>
  <c r="AA1514" i="12"/>
  <c r="AA1375" i="12"/>
  <c r="Z1375" i="12"/>
  <c r="Z1693" i="12"/>
  <c r="AA1693" i="12"/>
  <c r="AA1525" i="12"/>
  <c r="Z1525" i="12"/>
  <c r="Z1787" i="12"/>
  <c r="AA1787" i="12"/>
  <c r="AA1458" i="12"/>
  <c r="Z1458" i="12"/>
  <c r="AA1522" i="12"/>
  <c r="Z1522" i="12"/>
  <c r="AA1658" i="12"/>
  <c r="Z1658" i="12"/>
  <c r="Z1721" i="12"/>
  <c r="AA1721" i="12"/>
  <c r="Z1625" i="12"/>
  <c r="AA1625" i="12"/>
  <c r="AA1769" i="12"/>
  <c r="Z1769" i="12"/>
  <c r="AA1685" i="12"/>
  <c r="Z1685" i="12"/>
  <c r="Z1754" i="12"/>
  <c r="AA1754" i="12"/>
  <c r="AA1677" i="12"/>
  <c r="Z1677" i="12"/>
  <c r="AA1669" i="12"/>
  <c r="Z1669" i="12"/>
  <c r="Z1934" i="12"/>
  <c r="AA1934" i="12"/>
  <c r="Z365" i="12"/>
  <c r="AA365" i="12"/>
  <c r="Z135" i="12"/>
  <c r="AA135" i="12"/>
  <c r="AC208" i="12"/>
  <c r="AD208" i="12" s="1"/>
  <c r="AC220" i="12"/>
  <c r="AD220" i="12" s="1"/>
  <c r="AC340" i="12"/>
  <c r="AD340" i="12" s="1"/>
  <c r="AC217" i="12"/>
  <c r="AD217" i="12" s="1"/>
  <c r="AC372" i="12"/>
  <c r="AD372" i="12" s="1"/>
  <c r="AC204" i="12"/>
  <c r="AD204" i="12" s="1"/>
  <c r="AA393" i="12"/>
  <c r="Z393" i="12"/>
  <c r="Z465" i="12"/>
  <c r="AA465" i="12"/>
  <c r="AA390" i="12"/>
  <c r="Z390" i="12"/>
  <c r="AA320" i="12"/>
  <c r="Z320" i="12"/>
  <c r="AA523" i="12"/>
  <c r="Z523" i="12"/>
  <c r="AA196" i="12"/>
  <c r="Z196" i="12"/>
  <c r="AA243" i="12"/>
  <c r="Z243" i="12"/>
  <c r="Z478" i="12"/>
  <c r="AA478" i="12"/>
  <c r="Z408" i="12"/>
  <c r="AA408" i="12"/>
  <c r="Z590" i="12"/>
  <c r="AA590" i="12"/>
  <c r="AA420" i="12"/>
  <c r="Z420" i="12"/>
  <c r="AA810" i="12"/>
  <c r="Z810" i="12"/>
  <c r="AA614" i="12"/>
  <c r="Z614" i="12"/>
  <c r="AA507" i="12"/>
  <c r="Z507" i="12"/>
  <c r="Z704" i="12"/>
  <c r="AA704" i="12"/>
  <c r="AA443" i="12"/>
  <c r="Z443" i="12"/>
  <c r="AA386" i="12"/>
  <c r="Z386" i="12"/>
  <c r="AA502" i="12"/>
  <c r="Z502" i="12"/>
  <c r="Z652" i="12"/>
  <c r="AA652" i="12"/>
  <c r="Z626" i="12"/>
  <c r="AA626" i="12"/>
  <c r="Z500" i="12"/>
  <c r="AA500" i="12"/>
  <c r="AA461" i="12"/>
  <c r="Z461" i="12"/>
  <c r="Z521" i="12"/>
  <c r="AA521" i="12"/>
  <c r="AA526" i="12"/>
  <c r="Z526" i="12"/>
  <c r="Z415" i="12"/>
  <c r="AA415" i="12"/>
  <c r="Z781" i="12"/>
  <c r="AA781" i="12"/>
  <c r="Z738" i="12"/>
  <c r="AA738" i="12"/>
  <c r="Z832" i="12"/>
  <c r="AA832" i="12"/>
  <c r="AA939" i="12"/>
  <c r="Z939" i="12"/>
  <c r="AA862" i="12"/>
  <c r="Z862" i="12"/>
  <c r="AA892" i="12"/>
  <c r="Z892" i="12"/>
  <c r="Z623" i="12"/>
  <c r="AA623" i="12"/>
  <c r="AA858" i="12"/>
  <c r="Z858" i="12"/>
  <c r="Z742" i="12"/>
  <c r="AA742" i="12"/>
  <c r="AA736" i="12"/>
  <c r="Z736" i="12"/>
  <c r="Z577" i="12"/>
  <c r="AA577" i="12"/>
  <c r="AA907" i="12"/>
  <c r="Z907" i="12"/>
  <c r="Z1110" i="12"/>
  <c r="AA1110" i="12"/>
  <c r="Z1066" i="12"/>
  <c r="AA1066" i="12"/>
  <c r="AA761" i="12"/>
  <c r="Z761" i="12"/>
  <c r="Z902" i="12"/>
  <c r="AA902" i="12"/>
  <c r="Z1126" i="12"/>
  <c r="AA1126" i="12"/>
  <c r="AA985" i="12"/>
  <c r="Z985" i="12"/>
  <c r="Z1219" i="12"/>
  <c r="AA1219" i="12"/>
  <c r="AA1188" i="12"/>
  <c r="Z1188" i="12"/>
  <c r="AA871" i="12"/>
  <c r="Z871" i="12"/>
  <c r="AA806" i="12"/>
  <c r="Z806" i="12"/>
  <c r="AA766" i="12"/>
  <c r="Z766" i="12"/>
  <c r="AA945" i="12"/>
  <c r="Z945" i="12"/>
  <c r="AA1047" i="12"/>
  <c r="Z1047" i="12"/>
  <c r="AA1228" i="12"/>
  <c r="Z1228" i="12"/>
  <c r="AA1161" i="12"/>
  <c r="Z1161" i="12"/>
  <c r="AA1357" i="12"/>
  <c r="Z1357" i="12"/>
  <c r="Z1156" i="12"/>
  <c r="AA1156" i="12"/>
  <c r="AA1144" i="12"/>
  <c r="Z1144" i="12"/>
  <c r="Z1344" i="12"/>
  <c r="AA1344" i="12"/>
  <c r="Z1177" i="12"/>
  <c r="AA1177" i="12"/>
  <c r="AA1165" i="12"/>
  <c r="Z1165" i="12"/>
  <c r="Z1060" i="12"/>
  <c r="AA1060" i="12"/>
  <c r="Z1455" i="12"/>
  <c r="AA1455" i="12"/>
  <c r="Z1094" i="12"/>
  <c r="AA1094" i="12"/>
  <c r="AA1212" i="12"/>
  <c r="Z1212" i="12"/>
  <c r="AA1062" i="12"/>
  <c r="Z1062" i="12"/>
  <c r="Z1231" i="12"/>
  <c r="AA1231" i="12"/>
  <c r="Z1402" i="12"/>
  <c r="AA1402" i="12"/>
  <c r="Z1388" i="12"/>
  <c r="AA1388" i="12"/>
  <c r="Z1448" i="12"/>
  <c r="AA1448" i="12"/>
  <c r="AA1409" i="12"/>
  <c r="Z1409" i="12"/>
  <c r="AA1576" i="12"/>
  <c r="Z1576" i="12"/>
  <c r="Z1353" i="12"/>
  <c r="AA1353" i="12"/>
  <c r="Z1337" i="12"/>
  <c r="AA1337" i="12"/>
  <c r="AA1311" i="12"/>
  <c r="Z1311" i="12"/>
  <c r="AA1379" i="12"/>
  <c r="Z1379" i="12"/>
  <c r="AA1546" i="12"/>
  <c r="Z1546" i="12"/>
  <c r="Z1298" i="12"/>
  <c r="AA1298" i="12"/>
  <c r="AA1575" i="12"/>
  <c r="Z1575" i="12"/>
  <c r="Z1507" i="12"/>
  <c r="AA1507" i="12"/>
  <c r="Z1554" i="12"/>
  <c r="AA1554" i="12"/>
  <c r="Z1559" i="12"/>
  <c r="AA1559" i="12"/>
  <c r="Z1606" i="12"/>
  <c r="AA1606" i="12"/>
  <c r="Z1456" i="12"/>
  <c r="AA1456" i="12"/>
  <c r="Z1418" i="12"/>
  <c r="AA1418" i="12"/>
  <c r="Z1591" i="12"/>
  <c r="AA1591" i="12"/>
  <c r="Z1513" i="12"/>
  <c r="AA1513" i="12"/>
  <c r="AA1656" i="12"/>
  <c r="Z1656" i="12"/>
  <c r="Z1674" i="12"/>
  <c r="AA1674" i="12"/>
  <c r="AA1701" i="12"/>
  <c r="Z1701" i="12"/>
  <c r="Z1668" i="12"/>
  <c r="AA1668" i="12"/>
  <c r="Z1782" i="12"/>
  <c r="AA1782" i="12"/>
  <c r="AA1651" i="12"/>
  <c r="Z1651" i="12"/>
  <c r="Z1822" i="12"/>
  <c r="AA1822" i="12"/>
  <c r="Z1608" i="12"/>
  <c r="AA1608" i="12"/>
  <c r="AA1715" i="12"/>
  <c r="Z1715" i="12"/>
  <c r="AA1764" i="12"/>
  <c r="Z1764" i="12"/>
  <c r="Z1678" i="12"/>
  <c r="AA1678" i="12"/>
  <c r="AA1845" i="12"/>
  <c r="Z1845" i="12"/>
  <c r="AA1921" i="12"/>
  <c r="Z1921" i="12"/>
  <c r="Z1884" i="12"/>
  <c r="AA1884" i="12"/>
  <c r="AA1852" i="12"/>
  <c r="Z1852" i="12"/>
  <c r="Z1925" i="12"/>
  <c r="AA1925" i="12"/>
  <c r="Z1992" i="12"/>
  <c r="AA1992" i="12"/>
  <c r="Z1767" i="12"/>
  <c r="AA1767" i="12"/>
  <c r="Z1922" i="12"/>
  <c r="AA1922" i="12"/>
  <c r="AA1919" i="12"/>
  <c r="Z1919" i="12"/>
  <c r="AA1909" i="12"/>
  <c r="Z1909" i="12"/>
  <c r="AA1858" i="12"/>
  <c r="Z1858" i="12"/>
  <c r="Z1937" i="12"/>
  <c r="AA1937" i="12"/>
  <c r="AA1731" i="12"/>
  <c r="Z1731" i="12"/>
  <c r="Z1998" i="12"/>
  <c r="AA1998" i="12"/>
  <c r="AA2099" i="12"/>
  <c r="Z2099" i="12"/>
  <c r="Z1979" i="12"/>
  <c r="AA1979" i="12"/>
  <c r="AA2059" i="12"/>
  <c r="Z2059" i="12"/>
  <c r="Z2040" i="12"/>
  <c r="AA2040" i="12"/>
  <c r="Z2113" i="12"/>
  <c r="AA2113" i="12"/>
  <c r="Z2105" i="12"/>
  <c r="AA2105" i="12"/>
  <c r="Z2120" i="12"/>
  <c r="AA2120" i="12"/>
  <c r="Z2145" i="12"/>
  <c r="AA2145" i="12"/>
  <c r="Z1988" i="12"/>
  <c r="AA1988" i="12"/>
  <c r="AA1968" i="12"/>
  <c r="Z1968" i="12"/>
  <c r="Z2254" i="12"/>
  <c r="AA2254" i="12"/>
  <c r="AA2229" i="12"/>
  <c r="Z2229" i="12"/>
  <c r="Z2297" i="12"/>
  <c r="AA2297" i="12"/>
  <c r="Z2244" i="12"/>
  <c r="AA2244" i="12"/>
  <c r="Z2371" i="12"/>
  <c r="AA2371" i="12"/>
  <c r="AA2281" i="12"/>
  <c r="Z2281" i="12"/>
  <c r="Z2083" i="12"/>
  <c r="AA2083" i="12"/>
  <c r="AA2269" i="12"/>
  <c r="Z2269" i="12"/>
  <c r="Z2218" i="12"/>
  <c r="AA2218" i="12"/>
  <c r="AA2393" i="12"/>
  <c r="Z2393" i="12"/>
  <c r="AA2479" i="12"/>
  <c r="Z2479" i="12"/>
  <c r="AA2327" i="12"/>
  <c r="Z2327" i="12"/>
  <c r="Z2340" i="12"/>
  <c r="AA2340" i="12"/>
  <c r="Z2275" i="12"/>
  <c r="AA2275" i="12"/>
  <c r="AA2386" i="12"/>
  <c r="Z2386" i="12"/>
  <c r="AA2466" i="12"/>
  <c r="Z2466" i="12"/>
  <c r="Z2427" i="12"/>
  <c r="AA2427" i="12"/>
  <c r="AA2488" i="12"/>
  <c r="Z2488" i="12"/>
  <c r="Z2468" i="12"/>
  <c r="AA2468" i="12"/>
  <c r="AA2476" i="12"/>
  <c r="Z2476" i="12"/>
  <c r="AA2557" i="12"/>
  <c r="Z2557" i="12"/>
  <c r="Z2606" i="12"/>
  <c r="AA2606" i="12"/>
  <c r="Z2510" i="12"/>
  <c r="AA2510" i="12"/>
  <c r="AA2513" i="12"/>
  <c r="Z2513" i="12"/>
  <c r="AA2554" i="12"/>
  <c r="Z2554" i="12"/>
  <c r="Z2536" i="12"/>
  <c r="AA2536" i="12"/>
  <c r="Z2712" i="12"/>
  <c r="AA2712" i="12"/>
  <c r="AA2582" i="12"/>
  <c r="Z2582" i="12"/>
  <c r="Z2670" i="12"/>
  <c r="AA2670" i="12"/>
  <c r="Z2473" i="12"/>
  <c r="AA2473" i="12"/>
  <c r="AA2663" i="12"/>
  <c r="Z2663" i="12"/>
  <c r="AA2721" i="12"/>
  <c r="Z2721" i="12"/>
  <c r="Z2697" i="12"/>
  <c r="AA2697" i="12"/>
  <c r="Z2744" i="12"/>
  <c r="AA2744" i="12"/>
  <c r="AA2683" i="12"/>
  <c r="Z2683" i="12"/>
  <c r="AA2734" i="12"/>
  <c r="Z2734" i="12"/>
  <c r="Z2711" i="12"/>
  <c r="AA2711" i="12"/>
  <c r="AA2789" i="12"/>
  <c r="Z2789" i="12"/>
  <c r="AA2842" i="12"/>
  <c r="Z2842" i="12"/>
  <c r="AA2771" i="12"/>
  <c r="Z2771" i="12"/>
  <c r="AA2855" i="12"/>
  <c r="Z2855" i="12"/>
  <c r="Z2794" i="12"/>
  <c r="AA2794" i="12"/>
  <c r="AA2869" i="12"/>
  <c r="Z2869" i="12"/>
  <c r="AA2857" i="12"/>
  <c r="Z2857" i="12"/>
  <c r="Z2778" i="12"/>
  <c r="AA2778" i="12"/>
  <c r="Z2767" i="12"/>
  <c r="AA2767" i="12"/>
  <c r="AA2910" i="12"/>
  <c r="Z2910" i="12"/>
  <c r="AA2877" i="12"/>
  <c r="Z2877" i="12"/>
  <c r="AA3111" i="12"/>
  <c r="Z3111" i="12"/>
  <c r="AA2905" i="12"/>
  <c r="Z2905" i="12"/>
  <c r="Z2917" i="12"/>
  <c r="AA2917" i="12"/>
  <c r="AA3081" i="12"/>
  <c r="Z3081" i="12"/>
  <c r="AA3075" i="12"/>
  <c r="Z3075" i="12"/>
  <c r="AA3128" i="12"/>
  <c r="Z3128" i="12"/>
  <c r="AA3036" i="12"/>
  <c r="Z3036" i="12"/>
  <c r="Z2951" i="12"/>
  <c r="AA2951" i="12"/>
  <c r="Z2957" i="12"/>
  <c r="AA2957" i="12"/>
  <c r="AA2938" i="12"/>
  <c r="Z2938" i="12"/>
  <c r="Z3251" i="12"/>
  <c r="AA3251" i="12"/>
  <c r="AA3150" i="12"/>
  <c r="Z3150" i="12"/>
  <c r="Z3238" i="12"/>
  <c r="AA3238" i="12"/>
  <c r="Z3351" i="12"/>
  <c r="AA3351" i="12"/>
  <c r="AA3275" i="12"/>
  <c r="Z3275" i="12"/>
  <c r="Z3408" i="12"/>
  <c r="AA3408" i="12"/>
  <c r="AA3199" i="12"/>
  <c r="Z3199" i="12"/>
  <c r="Z3297" i="12"/>
  <c r="AA3297" i="12"/>
  <c r="AA3339" i="12"/>
  <c r="Z3339" i="12"/>
  <c r="Z3388" i="12"/>
  <c r="AA3388" i="12"/>
  <c r="AA3249" i="12"/>
  <c r="Z3249" i="12"/>
  <c r="AA3290" i="12"/>
  <c r="Z3290" i="12"/>
  <c r="AA3316" i="12"/>
  <c r="Z3316" i="12"/>
  <c r="AA3148" i="12"/>
  <c r="Z3148" i="12"/>
  <c r="Z3234" i="12"/>
  <c r="AA3234" i="12"/>
  <c r="Z3161" i="12"/>
  <c r="AA3161" i="12"/>
  <c r="Z3270" i="12"/>
  <c r="AA3270" i="12"/>
  <c r="AA3209" i="12"/>
  <c r="Z3209" i="12"/>
  <c r="AA3603" i="12"/>
  <c r="Z3603" i="12"/>
  <c r="AA3522" i="12"/>
  <c r="Z3522" i="12"/>
  <c r="Z3536" i="12"/>
  <c r="AA3536" i="12"/>
  <c r="AA3494" i="12"/>
  <c r="Z3494" i="12"/>
  <c r="AA3406" i="12"/>
  <c r="Z3406" i="12"/>
  <c r="AA3459" i="12"/>
  <c r="Z3459" i="12"/>
  <c r="AA3441" i="12"/>
  <c r="Z3441" i="12"/>
  <c r="Z3444" i="12"/>
  <c r="AA3444" i="12"/>
  <c r="AA3553" i="12"/>
  <c r="Z3553" i="12"/>
  <c r="AA3502" i="12"/>
  <c r="Z3502" i="12"/>
  <c r="AA3367" i="12"/>
  <c r="Z3367" i="12"/>
  <c r="AA3440" i="12"/>
  <c r="Z3440" i="12"/>
  <c r="Z3547" i="12"/>
  <c r="AA3547" i="12"/>
  <c r="Z3742" i="12"/>
  <c r="AA3742" i="12"/>
  <c r="AA3791" i="12"/>
  <c r="Z3791" i="12"/>
  <c r="AA3593" i="12"/>
  <c r="Z3593" i="12"/>
  <c r="AA3702" i="12"/>
  <c r="Z3702" i="12"/>
  <c r="Z3677" i="12"/>
  <c r="AA3677" i="12"/>
  <c r="AA3674" i="12"/>
  <c r="Z3674" i="12"/>
  <c r="Z3627" i="12"/>
  <c r="AA3627" i="12"/>
  <c r="Z3864" i="12"/>
  <c r="AA3864" i="12"/>
  <c r="Z3711" i="12"/>
  <c r="AA3711" i="12"/>
  <c r="AA3699" i="12"/>
  <c r="Z3699" i="12"/>
  <c r="AA3751" i="12"/>
  <c r="Z3751" i="12"/>
  <c r="AA3814" i="12"/>
  <c r="Z3814" i="12"/>
  <c r="Z3766" i="12"/>
  <c r="AA3766" i="12"/>
  <c r="AA3654" i="12"/>
  <c r="Z3654" i="12"/>
  <c r="Z3749" i="12"/>
  <c r="AA3749" i="12"/>
  <c r="Z3662" i="12"/>
  <c r="AA3662" i="12"/>
  <c r="Z3892" i="12"/>
  <c r="AA3892" i="12"/>
  <c r="Z3827" i="12"/>
  <c r="AA3827" i="12"/>
  <c r="Z3833" i="12"/>
  <c r="AA3833" i="12"/>
  <c r="AA3900" i="12"/>
  <c r="Z3900" i="12"/>
  <c r="AA3913" i="12"/>
  <c r="Z3913" i="12"/>
  <c r="AC134" i="12"/>
  <c r="AD134" i="12" s="1"/>
  <c r="Z203" i="12"/>
  <c r="AA203" i="12"/>
  <c r="AC247" i="12"/>
  <c r="AD247" i="12" s="1"/>
  <c r="AC259" i="12"/>
  <c r="AD259" i="12" s="1"/>
  <c r="AC451" i="12"/>
  <c r="AD451" i="12" s="1"/>
  <c r="AC308" i="12"/>
  <c r="AD308" i="12" s="1"/>
  <c r="AC282" i="12"/>
  <c r="AD282" i="12" s="1"/>
  <c r="AC285" i="12"/>
  <c r="AD285" i="12" s="1"/>
  <c r="AC446" i="12"/>
  <c r="AD446" i="12" s="1"/>
  <c r="AC381" i="12"/>
  <c r="AD381" i="12" s="1"/>
  <c r="AC611" i="12"/>
  <c r="AD611" i="12" s="1"/>
  <c r="AC383" i="12"/>
  <c r="AD383" i="12" s="1"/>
  <c r="AC678" i="12"/>
  <c r="AD678" i="12" s="1"/>
  <c r="AC795" i="12"/>
  <c r="AD795" i="12" s="1"/>
  <c r="AC578" i="12"/>
  <c r="AD578" i="12" s="1"/>
  <c r="AC688" i="12"/>
  <c r="AD688" i="12" s="1"/>
  <c r="AC742" i="12"/>
  <c r="AD742" i="12" s="1"/>
  <c r="AC635" i="12"/>
  <c r="AD635" i="12" s="1"/>
  <c r="AC701" i="12"/>
  <c r="AD701" i="12" s="1"/>
  <c r="AC992" i="12"/>
  <c r="AD992" i="12" s="1"/>
  <c r="AC602" i="12"/>
  <c r="AD602" i="12" s="1"/>
  <c r="AC715" i="12"/>
  <c r="AD715" i="12" s="1"/>
  <c r="AC798" i="12"/>
  <c r="AD798" i="12" s="1"/>
  <c r="AC616" i="12"/>
  <c r="AD616" i="12" s="1"/>
  <c r="AC712" i="12"/>
  <c r="AD712" i="12" s="1"/>
  <c r="AC977" i="12"/>
  <c r="AD977" i="12" s="1"/>
  <c r="AC782" i="12"/>
  <c r="AD782" i="12" s="1"/>
  <c r="AC1221" i="12"/>
  <c r="AD1221" i="12" s="1"/>
  <c r="AC893" i="12"/>
  <c r="AD893" i="12" s="1"/>
  <c r="AC1076" i="12"/>
  <c r="AD1076" i="12" s="1"/>
  <c r="AC1189" i="12"/>
  <c r="AD1189" i="12" s="1"/>
  <c r="AC1111" i="12"/>
  <c r="AD1111" i="12" s="1"/>
  <c r="AC1153" i="12"/>
  <c r="AD1153" i="12" s="1"/>
  <c r="AC931" i="12"/>
  <c r="AD931" i="12" s="1"/>
  <c r="AC756" i="12"/>
  <c r="AD756" i="12" s="1"/>
  <c r="AC1166" i="12"/>
  <c r="AD1166" i="12" s="1"/>
  <c r="AC1253" i="12"/>
  <c r="AD1253" i="12" s="1"/>
  <c r="AC1231" i="12"/>
  <c r="AD1231" i="12" s="1"/>
  <c r="AC1300" i="12"/>
  <c r="AD1300" i="12" s="1"/>
  <c r="AC1284" i="12"/>
  <c r="AD1284" i="12" s="1"/>
  <c r="AC1362" i="12"/>
  <c r="AD1362" i="12" s="1"/>
  <c r="AC1130" i="12"/>
  <c r="AD1130" i="12" s="1"/>
  <c r="AC1366" i="12"/>
  <c r="AD1366" i="12" s="1"/>
  <c r="AC1463" i="12"/>
  <c r="AD1463" i="12" s="1"/>
  <c r="AC1066" i="12"/>
  <c r="AD1066" i="12" s="1"/>
  <c r="AC1427" i="12"/>
  <c r="AD1427" i="12" s="1"/>
  <c r="AC1305" i="12"/>
  <c r="AD1305" i="12" s="1"/>
  <c r="AC1377" i="12"/>
  <c r="AD1377" i="12" s="1"/>
  <c r="AC1524" i="12"/>
  <c r="AD1524" i="12" s="1"/>
  <c r="AC1497" i="12"/>
  <c r="AD1497" i="12" s="1"/>
  <c r="AC1346" i="12"/>
  <c r="AD1346" i="12" s="1"/>
  <c r="AC1554" i="12"/>
  <c r="AD1554" i="12" s="1"/>
  <c r="AC1425" i="12"/>
  <c r="AD1425" i="12" s="1"/>
  <c r="AC1293" i="12"/>
  <c r="AD1293" i="12" s="1"/>
  <c r="AC1685" i="12"/>
  <c r="AD1685" i="12" s="1"/>
  <c r="AC1728" i="12"/>
  <c r="AD1728" i="12" s="1"/>
  <c r="AC1486" i="12"/>
  <c r="AD1486" i="12" s="1"/>
  <c r="AC1645" i="12"/>
  <c r="AD1645" i="12" s="1"/>
  <c r="AC1518" i="12"/>
  <c r="AD1518" i="12" s="1"/>
  <c r="AC1555" i="12"/>
  <c r="AD1555" i="12" s="1"/>
  <c r="AC1643" i="12"/>
  <c r="AD1643" i="12" s="1"/>
  <c r="AC1664" i="12"/>
  <c r="AD1664" i="12" s="1"/>
  <c r="AC1734" i="12"/>
  <c r="AD1734" i="12" s="1"/>
  <c r="AC1824" i="12"/>
  <c r="AD1824" i="12" s="1"/>
  <c r="AC1743" i="12"/>
  <c r="AD1743" i="12" s="1"/>
  <c r="AC1905" i="12"/>
  <c r="AD1905" i="12" s="1"/>
  <c r="AC1850" i="12"/>
  <c r="AD1850" i="12" s="1"/>
  <c r="AC1887" i="12"/>
  <c r="AD1887" i="12" s="1"/>
  <c r="AC1958" i="12"/>
  <c r="AD1958" i="12" s="1"/>
  <c r="AC1933" i="12"/>
  <c r="AD1933" i="12" s="1"/>
  <c r="AC1838" i="12"/>
  <c r="AD1838" i="12" s="1"/>
  <c r="AC1952" i="12"/>
  <c r="AD1952" i="12" s="1"/>
  <c r="AC1936" i="12"/>
  <c r="AD1936" i="12" s="1"/>
  <c r="AC1981" i="12"/>
  <c r="AD1981" i="12" s="1"/>
  <c r="AC1873" i="12"/>
  <c r="AD1873" i="12" s="1"/>
  <c r="AC2101" i="12"/>
  <c r="AD2101" i="12" s="1"/>
  <c r="AC1866" i="12"/>
  <c r="AD1866" i="12" s="1"/>
  <c r="AC2048" i="12"/>
  <c r="AD2048" i="12" s="1"/>
  <c r="AC1918" i="12"/>
  <c r="AD1918" i="12" s="1"/>
  <c r="AC2104" i="12"/>
  <c r="AD2104" i="12" s="1"/>
  <c r="AC2056" i="12"/>
  <c r="AD2056" i="12" s="1"/>
  <c r="AC2070" i="12"/>
  <c r="AD2070" i="12" s="1"/>
  <c r="AC2073" i="12"/>
  <c r="AD2073" i="12" s="1"/>
  <c r="AC2249" i="12"/>
  <c r="AD2249" i="12" s="1"/>
  <c r="AC2096" i="12"/>
  <c r="AD2096" i="12" s="1"/>
  <c r="AC2163" i="12"/>
  <c r="AD2163" i="12" s="1"/>
  <c r="AC2361" i="12"/>
  <c r="AD2361" i="12" s="1"/>
  <c r="AC2357" i="12"/>
  <c r="AD2357" i="12" s="1"/>
  <c r="AC2345" i="12"/>
  <c r="AD2345" i="12" s="1"/>
  <c r="AC2339" i="12"/>
  <c r="AD2339" i="12" s="1"/>
  <c r="AC2441" i="12"/>
  <c r="AD2441" i="12" s="1"/>
  <c r="AC2570" i="12"/>
  <c r="AD2570" i="12" s="1"/>
  <c r="AC2679" i="12"/>
  <c r="AD2679" i="12" s="1"/>
  <c r="AC2692" i="12"/>
  <c r="AD2692" i="12" s="1"/>
  <c r="AC2717" i="12"/>
  <c r="AD2717" i="12" s="1"/>
  <c r="AC3001" i="12"/>
  <c r="AD3001" i="12" s="1"/>
  <c r="AC2815" i="12"/>
  <c r="AD2815" i="12" s="1"/>
  <c r="AC2982" i="12"/>
  <c r="AD2982" i="12" s="1"/>
  <c r="AC2966" i="12"/>
  <c r="AD2966" i="12" s="1"/>
  <c r="AC2996" i="12"/>
  <c r="AD2996" i="12" s="1"/>
  <c r="AC3028" i="12"/>
  <c r="AD3028" i="12" s="1"/>
  <c r="AC3266" i="12"/>
  <c r="AD3266" i="12" s="1"/>
  <c r="AC3331" i="12"/>
  <c r="AD3331" i="12" s="1"/>
  <c r="AC3145" i="12"/>
  <c r="AD3145" i="12" s="1"/>
  <c r="AC3601" i="12"/>
  <c r="AD3601" i="12" s="1"/>
  <c r="AC3385" i="12"/>
  <c r="AD3385" i="12" s="1"/>
  <c r="AC3562" i="12"/>
  <c r="AD3562" i="12" s="1"/>
  <c r="AC3558" i="12"/>
  <c r="AD3558" i="12" s="1"/>
  <c r="AC3609" i="12"/>
  <c r="AD3609" i="12" s="1"/>
  <c r="AC3597" i="12"/>
  <c r="AD3597" i="12" s="1"/>
  <c r="AA220" i="12"/>
  <c r="Z220" i="12"/>
  <c r="AC348" i="12"/>
  <c r="AD348" i="12" s="1"/>
  <c r="AC439" i="12"/>
  <c r="AD439" i="12" s="1"/>
  <c r="AA133" i="12"/>
  <c r="Z133" i="12"/>
  <c r="AC140" i="12"/>
  <c r="AD140" i="12" s="1"/>
  <c r="S2149" i="12"/>
  <c r="T2149" i="12" s="1"/>
  <c r="AB2149" i="12" s="1"/>
  <c r="S2055" i="12"/>
  <c r="T2055" i="12" s="1"/>
  <c r="AB2055" i="12" s="1"/>
  <c r="S2233" i="12"/>
  <c r="T2233" i="12" s="1"/>
  <c r="AB2233" i="12" s="1"/>
  <c r="S2226" i="12"/>
  <c r="T2226" i="12" s="1"/>
  <c r="AB2226" i="12" s="1"/>
  <c r="S2262" i="12"/>
  <c r="T2262" i="12" s="1"/>
  <c r="AB2262" i="12" s="1"/>
  <c r="S2217" i="12"/>
  <c r="T2217" i="12" s="1"/>
  <c r="AB2217" i="12" s="1"/>
  <c r="S2173" i="12"/>
  <c r="T2173" i="12" s="1"/>
  <c r="AB2173" i="12" s="1"/>
  <c r="S2263" i="12"/>
  <c r="T2263" i="12" s="1"/>
  <c r="AB2263" i="12" s="1"/>
  <c r="S2274" i="12"/>
  <c r="T2274" i="12" s="1"/>
  <c r="AB2274" i="12" s="1"/>
  <c r="S2393" i="12"/>
  <c r="T2393" i="12" s="1"/>
  <c r="AB2393" i="12" s="1"/>
  <c r="S2383" i="12"/>
  <c r="T2383" i="12" s="1"/>
  <c r="AB2383" i="12" s="1"/>
  <c r="S2334" i="12"/>
  <c r="T2334" i="12" s="1"/>
  <c r="AB2334" i="12" s="1"/>
  <c r="S2304" i="12"/>
  <c r="T2304" i="12" s="1"/>
  <c r="AB2304" i="12" s="1"/>
  <c r="S2350" i="12"/>
  <c r="T2350" i="12" s="1"/>
  <c r="AB2350" i="12" s="1"/>
  <c r="S2471" i="12"/>
  <c r="T2471" i="12" s="1"/>
  <c r="AB2471" i="12" s="1"/>
  <c r="S2453" i="12"/>
  <c r="T2453" i="12" s="1"/>
  <c r="AB2453" i="12" s="1"/>
  <c r="S2459" i="12"/>
  <c r="T2459" i="12" s="1"/>
  <c r="AB2459" i="12" s="1"/>
  <c r="S2389" i="12"/>
  <c r="T2389" i="12" s="1"/>
  <c r="AB2389" i="12" s="1"/>
  <c r="S2395" i="12"/>
  <c r="T2395" i="12" s="1"/>
  <c r="AB2395" i="12" s="1"/>
  <c r="S2390" i="12"/>
  <c r="T2390" i="12" s="1"/>
  <c r="AB2390" i="12" s="1"/>
  <c r="S2462" i="12"/>
  <c r="T2462" i="12" s="1"/>
  <c r="AB2462" i="12" s="1"/>
  <c r="S2623" i="12"/>
  <c r="T2623" i="12" s="1"/>
  <c r="AB2623" i="12" s="1"/>
  <c r="S2422" i="12"/>
  <c r="T2422" i="12" s="1"/>
  <c r="AB2422" i="12" s="1"/>
  <c r="S2591" i="12"/>
  <c r="T2591" i="12" s="1"/>
  <c r="AB2591" i="12" s="1"/>
  <c r="S2482" i="12"/>
  <c r="T2482" i="12" s="1"/>
  <c r="AB2482" i="12" s="1"/>
  <c r="S2552" i="12"/>
  <c r="T2552" i="12" s="1"/>
  <c r="AB2552" i="12" s="1"/>
  <c r="S2542" i="12"/>
  <c r="T2542" i="12" s="1"/>
  <c r="AB2542" i="12" s="1"/>
  <c r="S2673" i="12"/>
  <c r="T2673" i="12" s="1"/>
  <c r="AB2673" i="12" s="1"/>
  <c r="S2403" i="12"/>
  <c r="T2403" i="12" s="1"/>
  <c r="AB2403" i="12" s="1"/>
  <c r="S2644" i="12"/>
  <c r="T2644" i="12" s="1"/>
  <c r="AB2644" i="12" s="1"/>
  <c r="S2586" i="12"/>
  <c r="T2586" i="12" s="1"/>
  <c r="AB2586" i="12" s="1"/>
  <c r="S2737" i="12"/>
  <c r="T2737" i="12" s="1"/>
  <c r="AB2737" i="12" s="1"/>
  <c r="S2660" i="12"/>
  <c r="T2660" i="12" s="1"/>
  <c r="AB2660" i="12" s="1"/>
  <c r="S2818" i="12"/>
  <c r="T2818" i="12" s="1"/>
  <c r="AB2818" i="12" s="1"/>
  <c r="S2723" i="12"/>
  <c r="T2723" i="12" s="1"/>
  <c r="AB2723" i="12" s="1"/>
  <c r="S2686" i="12"/>
  <c r="T2686" i="12" s="1"/>
  <c r="AB2686" i="12" s="1"/>
  <c r="S2687" i="12"/>
  <c r="T2687" i="12" s="1"/>
  <c r="AB2687" i="12" s="1"/>
  <c r="S2652" i="12"/>
  <c r="T2652" i="12" s="1"/>
  <c r="AB2652" i="12" s="1"/>
  <c r="S2759" i="12"/>
  <c r="T2759" i="12" s="1"/>
  <c r="AB2759" i="12" s="1"/>
  <c r="S2888" i="12"/>
  <c r="T2888" i="12" s="1"/>
  <c r="AB2888" i="12" s="1"/>
  <c r="S2775" i="12"/>
  <c r="T2775" i="12" s="1"/>
  <c r="AB2775" i="12" s="1"/>
  <c r="S2793" i="12"/>
  <c r="T2793" i="12" s="1"/>
  <c r="AB2793" i="12" s="1"/>
  <c r="S2701" i="12"/>
  <c r="T2701" i="12" s="1"/>
  <c r="AB2701" i="12" s="1"/>
  <c r="S2887" i="12"/>
  <c r="T2887" i="12" s="1"/>
  <c r="AB2887" i="12" s="1"/>
  <c r="S2807" i="12"/>
  <c r="T2807" i="12" s="1"/>
  <c r="AB2807" i="12" s="1"/>
  <c r="S2905" i="12"/>
  <c r="T2905" i="12" s="1"/>
  <c r="AB2905" i="12" s="1"/>
  <c r="S2809" i="12"/>
  <c r="T2809" i="12" s="1"/>
  <c r="AB2809" i="12" s="1"/>
  <c r="S3096" i="12"/>
  <c r="T3096" i="12" s="1"/>
  <c r="AB3096" i="12" s="1"/>
  <c r="S3149" i="12"/>
  <c r="T3149" i="12" s="1"/>
  <c r="AB3149" i="12" s="1"/>
  <c r="S2993" i="12"/>
  <c r="T2993" i="12" s="1"/>
  <c r="AB2993" i="12" s="1"/>
  <c r="S3066" i="12"/>
  <c r="T3066" i="12" s="1"/>
  <c r="AB3066" i="12" s="1"/>
  <c r="S3057" i="12"/>
  <c r="T3057" i="12" s="1"/>
  <c r="AB3057" i="12" s="1"/>
  <c r="S2913" i="12"/>
  <c r="T2913" i="12" s="1"/>
  <c r="AB2913" i="12" s="1"/>
  <c r="S3157" i="12"/>
  <c r="T3157" i="12" s="1"/>
  <c r="AB3157" i="12" s="1"/>
  <c r="S3049" i="12"/>
  <c r="T3049" i="12" s="1"/>
  <c r="AB3049" i="12" s="1"/>
  <c r="S3048" i="12"/>
  <c r="T3048" i="12" s="1"/>
  <c r="AB3048" i="12" s="1"/>
  <c r="S3013" i="12"/>
  <c r="T3013" i="12" s="1"/>
  <c r="AB3013" i="12" s="1"/>
  <c r="S3104" i="12"/>
  <c r="T3104" i="12" s="1"/>
  <c r="AB3104" i="12" s="1"/>
  <c r="S3086" i="12"/>
  <c r="T3086" i="12" s="1"/>
  <c r="AB3086" i="12" s="1"/>
  <c r="S2883" i="12"/>
  <c r="T2883" i="12" s="1"/>
  <c r="AB2883" i="12" s="1"/>
  <c r="S3341" i="12"/>
  <c r="T3341" i="12" s="1"/>
  <c r="AB3341" i="12" s="1"/>
  <c r="S3009" i="12"/>
  <c r="T3009" i="12" s="1"/>
  <c r="AB3009" i="12" s="1"/>
  <c r="S3026" i="12"/>
  <c r="T3026" i="12" s="1"/>
  <c r="AB3026" i="12" s="1"/>
  <c r="S3152" i="12"/>
  <c r="T3152" i="12" s="1"/>
  <c r="AB3152" i="12" s="1"/>
  <c r="S3285" i="12"/>
  <c r="T3285" i="12" s="1"/>
  <c r="AB3285" i="12" s="1"/>
  <c r="S3228" i="12"/>
  <c r="T3228" i="12" s="1"/>
  <c r="AB3228" i="12" s="1"/>
  <c r="S3320" i="12"/>
  <c r="T3320" i="12" s="1"/>
  <c r="AB3320" i="12" s="1"/>
  <c r="S3202" i="12"/>
  <c r="T3202" i="12" s="1"/>
  <c r="AB3202" i="12" s="1"/>
  <c r="S3234" i="12"/>
  <c r="T3234" i="12" s="1"/>
  <c r="AB3234" i="12" s="1"/>
  <c r="S3206" i="12"/>
  <c r="T3206" i="12" s="1"/>
  <c r="AB3206" i="12" s="1"/>
  <c r="S3343" i="12"/>
  <c r="T3343" i="12" s="1"/>
  <c r="AB3343" i="12" s="1"/>
  <c r="S3296" i="12"/>
  <c r="T3296" i="12" s="1"/>
  <c r="AB3296" i="12" s="1"/>
  <c r="S3146" i="12"/>
  <c r="T3146" i="12" s="1"/>
  <c r="AB3146" i="12" s="1"/>
  <c r="S3135" i="12"/>
  <c r="T3135" i="12" s="1"/>
  <c r="AB3135" i="12" s="1"/>
  <c r="S3173" i="12"/>
  <c r="T3173" i="12" s="1"/>
  <c r="AB3173" i="12" s="1"/>
  <c r="S3284" i="12"/>
  <c r="T3284" i="12" s="1"/>
  <c r="AB3284" i="12" s="1"/>
  <c r="S3137" i="12"/>
  <c r="T3137" i="12" s="1"/>
  <c r="AB3137" i="12" s="1"/>
  <c r="S3282" i="12"/>
  <c r="T3282" i="12" s="1"/>
  <c r="AB3282" i="12" s="1"/>
  <c r="S3432" i="12"/>
  <c r="T3432" i="12" s="1"/>
  <c r="AB3432" i="12" s="1"/>
  <c r="S3586" i="12"/>
  <c r="T3586" i="12" s="1"/>
  <c r="AB3586" i="12" s="1"/>
  <c r="S3492" i="12"/>
  <c r="T3492" i="12" s="1"/>
  <c r="AB3492" i="12" s="1"/>
  <c r="S3570" i="12"/>
  <c r="T3570" i="12" s="1"/>
  <c r="AB3570" i="12" s="1"/>
  <c r="S3472" i="12"/>
  <c r="T3472" i="12" s="1"/>
  <c r="AB3472" i="12" s="1"/>
  <c r="S3634" i="12"/>
  <c r="T3634" i="12" s="1"/>
  <c r="AB3634" i="12" s="1"/>
  <c r="S3408" i="12"/>
  <c r="T3408" i="12" s="1"/>
  <c r="AB3408" i="12" s="1"/>
  <c r="S3468" i="12"/>
  <c r="T3468" i="12" s="1"/>
  <c r="AB3468" i="12" s="1"/>
  <c r="S3383" i="12"/>
  <c r="T3383" i="12" s="1"/>
  <c r="AB3383" i="12" s="1"/>
  <c r="S3493" i="12"/>
  <c r="T3493" i="12" s="1"/>
  <c r="AB3493" i="12" s="1"/>
  <c r="S3621" i="12"/>
  <c r="T3621" i="12" s="1"/>
  <c r="AB3621" i="12" s="1"/>
  <c r="S3522" i="12"/>
  <c r="T3522" i="12" s="1"/>
  <c r="AB3522" i="12" s="1"/>
  <c r="S3366" i="12"/>
  <c r="T3366" i="12" s="1"/>
  <c r="AB3366" i="12" s="1"/>
  <c r="S3648" i="12"/>
  <c r="T3648" i="12" s="1"/>
  <c r="AB3648" i="12" s="1"/>
  <c r="S3560" i="12"/>
  <c r="T3560" i="12" s="1"/>
  <c r="AB3560" i="12" s="1"/>
  <c r="S3846" i="12"/>
  <c r="T3846" i="12" s="1"/>
  <c r="AB3846" i="12" s="1"/>
  <c r="S3743" i="12"/>
  <c r="T3743" i="12" s="1"/>
  <c r="AB3743" i="12" s="1"/>
  <c r="S3788" i="12"/>
  <c r="T3788" i="12" s="1"/>
  <c r="AB3788" i="12" s="1"/>
  <c r="S3716" i="12"/>
  <c r="T3716" i="12" s="1"/>
  <c r="AB3716" i="12" s="1"/>
  <c r="S3690" i="12"/>
  <c r="T3690" i="12" s="1"/>
  <c r="AB3690" i="12" s="1"/>
  <c r="S3842" i="12"/>
  <c r="T3842" i="12" s="1"/>
  <c r="AB3842" i="12" s="1"/>
  <c r="S3749" i="12"/>
  <c r="T3749" i="12" s="1"/>
  <c r="AB3749" i="12" s="1"/>
  <c r="S3679" i="12"/>
  <c r="T3679" i="12" s="1"/>
  <c r="AB3679" i="12" s="1"/>
  <c r="S3848" i="12"/>
  <c r="T3848" i="12" s="1"/>
  <c r="AB3848" i="12" s="1"/>
  <c r="S3864" i="12"/>
  <c r="T3864" i="12" s="1"/>
  <c r="AB3864" i="12" s="1"/>
  <c r="S3804" i="12"/>
  <c r="T3804" i="12" s="1"/>
  <c r="AB3804" i="12" s="1"/>
  <c r="S3840" i="12"/>
  <c r="T3840" i="12" s="1"/>
  <c r="AB3840" i="12" s="1"/>
  <c r="S3839" i="12"/>
  <c r="T3839" i="12" s="1"/>
  <c r="AB3839" i="12" s="1"/>
  <c r="S3698" i="12"/>
  <c r="T3698" i="12" s="1"/>
  <c r="AB3698" i="12" s="1"/>
  <c r="S3860" i="12"/>
  <c r="T3860" i="12" s="1"/>
  <c r="AB3860" i="12" s="1"/>
  <c r="S3905" i="12"/>
  <c r="T3905" i="12" s="1"/>
  <c r="AB3905" i="12" s="1"/>
  <c r="S3920" i="12"/>
  <c r="T3920" i="12" s="1"/>
  <c r="AB3920" i="12" s="1"/>
  <c r="S3900" i="12"/>
  <c r="T3900" i="12" s="1"/>
  <c r="AB3900" i="12" s="1"/>
  <c r="S3933" i="12"/>
  <c r="T3933" i="12" s="1"/>
  <c r="AB3933" i="12" s="1"/>
  <c r="AA1208" i="12"/>
  <c r="Z1208" i="12"/>
  <c r="Z1040" i="12"/>
  <c r="AA1040" i="12"/>
  <c r="Z1190" i="12"/>
  <c r="AA1190" i="12"/>
  <c r="Z1187" i="12"/>
  <c r="AA1187" i="12"/>
  <c r="AA1095" i="12"/>
  <c r="Z1095" i="12"/>
  <c r="Z1056" i="12"/>
  <c r="AA1056" i="12"/>
  <c r="Z1183" i="12"/>
  <c r="AA1183" i="12"/>
  <c r="Z921" i="12"/>
  <c r="AA921" i="12"/>
  <c r="Z964" i="12"/>
  <c r="AA964" i="12"/>
  <c r="AA1078" i="12"/>
  <c r="Z1078" i="12"/>
  <c r="Z1270" i="12"/>
  <c r="AA1270" i="12"/>
  <c r="Z1446" i="12"/>
  <c r="AA1446" i="12"/>
  <c r="Z1460" i="12"/>
  <c r="AA1460" i="12"/>
  <c r="AA1601" i="12"/>
  <c r="Z1601" i="12"/>
  <c r="AA1523" i="12"/>
  <c r="Z1523" i="12"/>
  <c r="AA1421" i="12"/>
  <c r="Z1421" i="12"/>
  <c r="Z1233" i="12"/>
  <c r="AA1233" i="12"/>
  <c r="AA1403" i="12"/>
  <c r="Z1403" i="12"/>
  <c r="Z1490" i="12"/>
  <c r="AA1490" i="12"/>
  <c r="Z1100" i="12"/>
  <c r="AA1100" i="12"/>
  <c r="AA1423" i="12"/>
  <c r="Z1423" i="12"/>
  <c r="Z1457" i="12"/>
  <c r="AA1457" i="12"/>
  <c r="AA1356" i="12"/>
  <c r="Z1356" i="12"/>
  <c r="Z1341" i="12"/>
  <c r="AA1341" i="12"/>
  <c r="Z1593" i="12"/>
  <c r="AA1593" i="12"/>
  <c r="AA1566" i="12"/>
  <c r="Z1566" i="12"/>
  <c r="AA1453" i="12"/>
  <c r="Z1453" i="12"/>
  <c r="Z1711" i="12"/>
  <c r="AA1711" i="12"/>
  <c r="AA1415" i="12"/>
  <c r="Z1415" i="12"/>
  <c r="AA1462" i="12"/>
  <c r="Z1462" i="12"/>
  <c r="AA1569" i="12"/>
  <c r="Z1569" i="12"/>
  <c r="AA1533" i="12"/>
  <c r="Z1533" i="12"/>
  <c r="Z1745" i="12"/>
  <c r="AA1745" i="12"/>
  <c r="Z1398" i="12"/>
  <c r="AA1398" i="12"/>
  <c r="Z1586" i="12"/>
  <c r="AA1586" i="12"/>
  <c r="Z1498" i="12"/>
  <c r="AA1498" i="12"/>
  <c r="Z1735" i="12"/>
  <c r="AA1735" i="12"/>
  <c r="AA1815" i="12"/>
  <c r="Z1815" i="12"/>
  <c r="Z1719" i="12"/>
  <c r="AA1719" i="12"/>
  <c r="AA1792" i="12"/>
  <c r="Z1792" i="12"/>
  <c r="Z1659" i="12"/>
  <c r="AA1659" i="12"/>
  <c r="Z1759" i="12"/>
  <c r="AA1759" i="12"/>
  <c r="AA1634" i="12"/>
  <c r="Z1634" i="12"/>
  <c r="AA1895" i="12"/>
  <c r="Z1895" i="12"/>
  <c r="AA1808" i="12"/>
  <c r="Z1808" i="12"/>
  <c r="Z1790" i="12"/>
  <c r="AA1790" i="12"/>
  <c r="AA1804" i="12"/>
  <c r="Z1804" i="12"/>
  <c r="Z1913" i="12"/>
  <c r="AA1913" i="12"/>
  <c r="AA1699" i="12"/>
  <c r="Z1699" i="12"/>
  <c r="AA1911" i="12"/>
  <c r="Z1911" i="12"/>
  <c r="AA2026" i="12"/>
  <c r="Z2026" i="12"/>
  <c r="Z1872" i="12"/>
  <c r="AA1872" i="12"/>
  <c r="Z1899" i="12"/>
  <c r="AA1899" i="12"/>
  <c r="Z2031" i="12"/>
  <c r="AA2031" i="12"/>
  <c r="AA1941" i="12"/>
  <c r="Z1941" i="12"/>
  <c r="AA1857" i="12"/>
  <c r="Z1857" i="12"/>
  <c r="AA2081" i="12"/>
  <c r="Z2081" i="12"/>
  <c r="AA2108" i="12"/>
  <c r="Z2108" i="12"/>
  <c r="Z1906" i="12"/>
  <c r="AA1906" i="12"/>
  <c r="Z2156" i="12"/>
  <c r="AA2156" i="12"/>
  <c r="AA2122" i="12"/>
  <c r="Z2122" i="12"/>
  <c r="AA2106" i="12"/>
  <c r="Z2106" i="12"/>
  <c r="Z2280" i="12"/>
  <c r="AA2280" i="12"/>
  <c r="AA2272" i="12"/>
  <c r="Z2272" i="12"/>
  <c r="AA2125" i="12"/>
  <c r="Z2125" i="12"/>
  <c r="AA2119" i="12"/>
  <c r="Z2119" i="12"/>
  <c r="AA2139" i="12"/>
  <c r="Z2139" i="12"/>
  <c r="AA1999" i="12"/>
  <c r="Z1999" i="12"/>
  <c r="AA2354" i="12"/>
  <c r="Z2354" i="12"/>
  <c r="AA2169" i="12"/>
  <c r="Z2169" i="12"/>
  <c r="Z2213" i="12"/>
  <c r="AA2213" i="12"/>
  <c r="AA2179" i="12"/>
  <c r="Z2179" i="12"/>
  <c r="AA2350" i="12"/>
  <c r="Z2350" i="12"/>
  <c r="Z2259" i="12"/>
  <c r="AA2259" i="12"/>
  <c r="Z2228" i="12"/>
  <c r="AA2228" i="12"/>
  <c r="AA2432" i="12"/>
  <c r="Z2432" i="12"/>
  <c r="Z2372" i="12"/>
  <c r="AA2372" i="12"/>
  <c r="Z2469" i="12"/>
  <c r="AA2469" i="12"/>
  <c r="Z2334" i="12"/>
  <c r="AA2334" i="12"/>
  <c r="AA2368" i="12"/>
  <c r="Z2368" i="12"/>
  <c r="AA2319" i="12"/>
  <c r="Z2319" i="12"/>
  <c r="Z2470" i="12"/>
  <c r="AA2470" i="12"/>
  <c r="Z2497" i="12"/>
  <c r="AA2497" i="12"/>
  <c r="Z2511" i="12"/>
  <c r="AA2511" i="12"/>
  <c r="AA2454" i="12"/>
  <c r="Z2454" i="12"/>
  <c r="AA2452" i="12"/>
  <c r="Z2452" i="12"/>
  <c r="Z2426" i="12"/>
  <c r="AA2426" i="12"/>
  <c r="AA2565" i="12"/>
  <c r="Z2565" i="12"/>
  <c r="Z2501" i="12"/>
  <c r="AA2501" i="12"/>
  <c r="Z2558" i="12"/>
  <c r="AA2558" i="12"/>
  <c r="Z2633" i="12"/>
  <c r="AA2633" i="12"/>
  <c r="Z2597" i="12"/>
  <c r="AA2597" i="12"/>
  <c r="Z2624" i="12"/>
  <c r="AA2624" i="12"/>
  <c r="Z2621" i="12"/>
  <c r="AA2621" i="12"/>
  <c r="Z2626" i="12"/>
  <c r="AA2626" i="12"/>
  <c r="AA2755" i="12"/>
  <c r="Z2755" i="12"/>
  <c r="AA2602" i="12"/>
  <c r="Z2602" i="12"/>
  <c r="AA2801" i="12"/>
  <c r="Z2801" i="12"/>
  <c r="Z2707" i="12"/>
  <c r="AA2707" i="12"/>
  <c r="Z2720" i="12"/>
  <c r="AA2720" i="12"/>
  <c r="Z2797" i="12"/>
  <c r="AA2797" i="12"/>
  <c r="Z2780" i="12"/>
  <c r="AA2780" i="12"/>
  <c r="AA2814" i="12"/>
  <c r="Z2814" i="12"/>
  <c r="Z2667" i="12"/>
  <c r="AA2667" i="12"/>
  <c r="AA2860" i="12"/>
  <c r="Z2860" i="12"/>
  <c r="Z2807" i="12"/>
  <c r="AA2807" i="12"/>
  <c r="AA2812" i="12"/>
  <c r="Z2812" i="12"/>
  <c r="Z2824" i="12"/>
  <c r="AA2824" i="12"/>
  <c r="Z2576" i="12"/>
  <c r="AA2576" i="12"/>
  <c r="AA2852" i="12"/>
  <c r="Z2852" i="12"/>
  <c r="Z2821" i="12"/>
  <c r="AA2821" i="12"/>
  <c r="Z2858" i="12"/>
  <c r="AA2858" i="12"/>
  <c r="Z2863" i="12"/>
  <c r="AA2863" i="12"/>
  <c r="AA2966" i="12"/>
  <c r="Z2966" i="12"/>
  <c r="AA2853" i="12"/>
  <c r="Z2853" i="12"/>
  <c r="Z3008" i="12"/>
  <c r="AA3008" i="12"/>
  <c r="Z2897" i="12"/>
  <c r="AA2897" i="12"/>
  <c r="Z2998" i="12"/>
  <c r="AA2998" i="12"/>
  <c r="AA3071" i="12"/>
  <c r="Z3071" i="12"/>
  <c r="AA2909" i="12"/>
  <c r="Z2909" i="12"/>
  <c r="Z2911" i="12"/>
  <c r="AA2911" i="12"/>
  <c r="AA2949" i="12"/>
  <c r="Z2949" i="12"/>
  <c r="AA3005" i="12"/>
  <c r="Z3005" i="12"/>
  <c r="Z3092" i="12"/>
  <c r="AA3092" i="12"/>
  <c r="Z3042" i="12"/>
  <c r="AA3042" i="12"/>
  <c r="AA3285" i="12"/>
  <c r="Z3285" i="12"/>
  <c r="AA3309" i="12"/>
  <c r="Z3309" i="12"/>
  <c r="Z3342" i="12"/>
  <c r="AA3342" i="12"/>
  <c r="AA3354" i="12"/>
  <c r="Z3354" i="12"/>
  <c r="AA3134" i="12"/>
  <c r="Z3134" i="12"/>
  <c r="Z3266" i="12"/>
  <c r="AA3266" i="12"/>
  <c r="AA3205" i="12"/>
  <c r="Z3205" i="12"/>
  <c r="Z3377" i="12"/>
  <c r="AA3377" i="12"/>
  <c r="AA3124" i="12"/>
  <c r="Z3124" i="12"/>
  <c r="Z3302" i="12"/>
  <c r="AA3302" i="12"/>
  <c r="Z3409" i="12"/>
  <c r="AA3409" i="12"/>
  <c r="Z3237" i="12"/>
  <c r="AA3237" i="12"/>
  <c r="AA3196" i="12"/>
  <c r="Z3196" i="12"/>
  <c r="AA3244" i="12"/>
  <c r="Z3244" i="12"/>
  <c r="Z3389" i="12"/>
  <c r="AA3389" i="12"/>
  <c r="AA3180" i="12"/>
  <c r="Z3180" i="12"/>
  <c r="AA3236" i="12"/>
  <c r="Z3236" i="12"/>
  <c r="AA3383" i="12"/>
  <c r="Z3383" i="12"/>
  <c r="Z3382" i="12"/>
  <c r="AA3382" i="12"/>
  <c r="Z3485" i="12"/>
  <c r="AA3485" i="12"/>
  <c r="AA3451" i="12"/>
  <c r="Z3451" i="12"/>
  <c r="Z3550" i="12"/>
  <c r="AA3550" i="12"/>
  <c r="AA3516" i="12"/>
  <c r="Z3516" i="12"/>
  <c r="AA3566" i="12"/>
  <c r="Z3566" i="12"/>
  <c r="AA3560" i="12"/>
  <c r="Z3560" i="12"/>
  <c r="AA3496" i="12"/>
  <c r="Z3496" i="12"/>
  <c r="AA3439" i="12"/>
  <c r="Z3439" i="12"/>
  <c r="Z3576" i="12"/>
  <c r="AA3576" i="12"/>
  <c r="AA3559" i="12"/>
  <c r="Z3559" i="12"/>
  <c r="AA3495" i="12"/>
  <c r="Z3495" i="12"/>
  <c r="AA3585" i="12"/>
  <c r="Z3585" i="12"/>
  <c r="Z3670" i="12"/>
  <c r="AA3670" i="12"/>
  <c r="Z3468" i="12"/>
  <c r="AA3468" i="12"/>
  <c r="AA3639" i="12"/>
  <c r="Z3639" i="12"/>
  <c r="AA3690" i="12"/>
  <c r="Z3690" i="12"/>
  <c r="Z3676" i="12"/>
  <c r="AA3676" i="12"/>
  <c r="Z3657" i="12"/>
  <c r="AA3657" i="12"/>
  <c r="Z3703" i="12"/>
  <c r="AA3703" i="12"/>
  <c r="Z3759" i="12"/>
  <c r="AA3759" i="12"/>
  <c r="Z3744" i="12"/>
  <c r="AA3744" i="12"/>
  <c r="AA3852" i="12"/>
  <c r="Z3852" i="12"/>
  <c r="AA3800" i="12"/>
  <c r="Z3800" i="12"/>
  <c r="AA3828" i="12"/>
  <c r="Z3828" i="12"/>
  <c r="Z3718" i="12"/>
  <c r="AA3718" i="12"/>
  <c r="Z3854" i="12"/>
  <c r="AA3854" i="12"/>
  <c r="Z3860" i="12"/>
  <c r="AA3860" i="12"/>
  <c r="Z3768" i="12"/>
  <c r="AA3768" i="12"/>
  <c r="Z3894" i="12"/>
  <c r="AA3894" i="12"/>
  <c r="Z3830" i="12"/>
  <c r="AA3830" i="12"/>
  <c r="Z3895" i="12"/>
  <c r="AA3895" i="12"/>
  <c r="AA3834" i="12"/>
  <c r="Z3834" i="12"/>
  <c r="Z3886" i="12"/>
  <c r="AA3886" i="12"/>
  <c r="AC227" i="12"/>
  <c r="AD227" i="12" s="1"/>
  <c r="AC212" i="12"/>
  <c r="AD212" i="12" s="1"/>
  <c r="AA202" i="12"/>
  <c r="Z202" i="12"/>
  <c r="AC192" i="12"/>
  <c r="AD192" i="12" s="1"/>
  <c r="AC421" i="12"/>
  <c r="AD421" i="12" s="1"/>
  <c r="AC376" i="12"/>
  <c r="AD376" i="12" s="1"/>
  <c r="AC309" i="12"/>
  <c r="AD309" i="12" s="1"/>
  <c r="AC550" i="12"/>
  <c r="AD550" i="12" s="1"/>
  <c r="AC438" i="12"/>
  <c r="AD438" i="12" s="1"/>
  <c r="AC275" i="12"/>
  <c r="AD275" i="12" s="1"/>
  <c r="AC303" i="12"/>
  <c r="AD303" i="12" s="1"/>
  <c r="AC590" i="12"/>
  <c r="AD590" i="12" s="1"/>
  <c r="AC442" i="12"/>
  <c r="AD442" i="12" s="1"/>
  <c r="AC595" i="12"/>
  <c r="AD595" i="12" s="1"/>
  <c r="AC538" i="12"/>
  <c r="AD538" i="12" s="1"/>
  <c r="AC615" i="12"/>
  <c r="AD615" i="12" s="1"/>
  <c r="AC669" i="12"/>
  <c r="AD669" i="12" s="1"/>
  <c r="AC627" i="12"/>
  <c r="AD627" i="12" s="1"/>
  <c r="AC544" i="12"/>
  <c r="AD544" i="12" s="1"/>
  <c r="AC562" i="12"/>
  <c r="AD562" i="12" s="1"/>
  <c r="AC599" i="12"/>
  <c r="AD599" i="12" s="1"/>
  <c r="AC511" i="12"/>
  <c r="AD511" i="12" s="1"/>
  <c r="AC845" i="12"/>
  <c r="AD845" i="12" s="1"/>
  <c r="AC907" i="12"/>
  <c r="AD907" i="12" s="1"/>
  <c r="AC750" i="12"/>
  <c r="AD750" i="12" s="1"/>
  <c r="AC813" i="12"/>
  <c r="AD813" i="12" s="1"/>
  <c r="AC662" i="12"/>
  <c r="AD662" i="12" s="1"/>
  <c r="AC914" i="12"/>
  <c r="AD914" i="12" s="1"/>
  <c r="AC553" i="12"/>
  <c r="AD553" i="12" s="1"/>
  <c r="AC866" i="12"/>
  <c r="AD866" i="12" s="1"/>
  <c r="AC917" i="12"/>
  <c r="AD917" i="12" s="1"/>
  <c r="AC879" i="12"/>
  <c r="AD879" i="12" s="1"/>
  <c r="AC1041" i="12"/>
  <c r="AD1041" i="12" s="1"/>
  <c r="AC964" i="12"/>
  <c r="AD964" i="12" s="1"/>
  <c r="AC1141" i="12"/>
  <c r="AD1141" i="12" s="1"/>
  <c r="AC720" i="12"/>
  <c r="AD720" i="12" s="1"/>
  <c r="AC736" i="12"/>
  <c r="AD736" i="12" s="1"/>
  <c r="AC1169" i="12"/>
  <c r="AD1169" i="12" s="1"/>
  <c r="AC1089" i="12"/>
  <c r="AD1089" i="12" s="1"/>
  <c r="AC947" i="12"/>
  <c r="AD947" i="12" s="1"/>
  <c r="AC1101" i="12"/>
  <c r="AD1101" i="12" s="1"/>
  <c r="AC937" i="12"/>
  <c r="AD937" i="12" s="1"/>
  <c r="AC1080" i="12"/>
  <c r="AD1080" i="12" s="1"/>
  <c r="AC1263" i="12"/>
  <c r="AD1263" i="12" s="1"/>
  <c r="AC1249" i="12"/>
  <c r="AD1249" i="12" s="1"/>
  <c r="AC1278" i="12"/>
  <c r="AD1278" i="12" s="1"/>
  <c r="AC1226" i="12"/>
  <c r="AD1226" i="12" s="1"/>
  <c r="AC1026" i="12"/>
  <c r="AD1026" i="12" s="1"/>
  <c r="AC1360" i="12"/>
  <c r="AD1360" i="12" s="1"/>
  <c r="AC1170" i="12"/>
  <c r="AD1170" i="12" s="1"/>
  <c r="AC1013" i="12"/>
  <c r="AD1013" i="12" s="1"/>
  <c r="AC1209" i="12"/>
  <c r="AD1209" i="12" s="1"/>
  <c r="AC1102" i="12"/>
  <c r="AD1102" i="12" s="1"/>
  <c r="AC1255" i="12"/>
  <c r="AD1255" i="12" s="1"/>
  <c r="AC1506" i="12"/>
  <c r="AD1506" i="12" s="1"/>
  <c r="AC1604" i="12"/>
  <c r="AD1604" i="12" s="1"/>
  <c r="AC1516" i="12"/>
  <c r="AD1516" i="12" s="1"/>
  <c r="AC1481" i="12"/>
  <c r="AD1481" i="12" s="1"/>
  <c r="AC1412" i="12"/>
  <c r="AD1412" i="12" s="1"/>
  <c r="AC1452" i="12"/>
  <c r="AD1452" i="12" s="1"/>
  <c r="AC1428" i="12"/>
  <c r="AD1428" i="12" s="1"/>
  <c r="AC1400" i="12"/>
  <c r="AD1400" i="12" s="1"/>
  <c r="AC1285" i="12"/>
  <c r="AD1285" i="12" s="1"/>
  <c r="AC1543" i="12"/>
  <c r="AD1543" i="12" s="1"/>
  <c r="AC1521" i="12"/>
  <c r="AD1521" i="12" s="1"/>
  <c r="AC1570" i="12"/>
  <c r="AD1570" i="12" s="1"/>
  <c r="AC1537" i="12"/>
  <c r="AD1537" i="12" s="1"/>
  <c r="AC1821" i="12"/>
  <c r="AD1821" i="12" s="1"/>
  <c r="AC1698" i="12"/>
  <c r="AD1698" i="12" s="1"/>
  <c r="AC1758" i="12"/>
  <c r="AD1758" i="12" s="1"/>
  <c r="AC1581" i="12"/>
  <c r="AD1581" i="12" s="1"/>
  <c r="AC1549" i="12"/>
  <c r="AD1549" i="12" s="1"/>
  <c r="AC1700" i="12"/>
  <c r="AD1700" i="12" s="1"/>
  <c r="AC1695" i="12"/>
  <c r="AD1695" i="12" s="1"/>
  <c r="AC1747" i="12"/>
  <c r="AD1747" i="12" s="1"/>
  <c r="AC1869" i="12"/>
  <c r="AD1869" i="12" s="1"/>
  <c r="AC1777" i="12"/>
  <c r="AD1777" i="12" s="1"/>
  <c r="AC1980" i="12"/>
  <c r="AD1980" i="12" s="1"/>
  <c r="AC1884" i="12"/>
  <c r="AD1884" i="12" s="1"/>
  <c r="AC1990" i="12"/>
  <c r="AD1990" i="12" s="1"/>
  <c r="AC1878" i="12"/>
  <c r="AD1878" i="12" s="1"/>
  <c r="AC1847" i="12"/>
  <c r="AD1847" i="12" s="1"/>
  <c r="AC1943" i="12"/>
  <c r="AD1943" i="12" s="1"/>
  <c r="AC2081" i="12"/>
  <c r="AD2081" i="12" s="1"/>
  <c r="AC1832" i="12"/>
  <c r="AD1832" i="12" s="1"/>
  <c r="AC2026" i="12"/>
  <c r="AD2026" i="12" s="1"/>
  <c r="AC2112" i="12"/>
  <c r="AD2112" i="12" s="1"/>
  <c r="AC2018" i="12"/>
  <c r="AD2018" i="12" s="1"/>
  <c r="AC2162" i="12"/>
  <c r="AD2162" i="12" s="1"/>
  <c r="AC2136" i="12"/>
  <c r="AD2136" i="12" s="1"/>
  <c r="AC2211" i="12"/>
  <c r="AD2211" i="12" s="1"/>
  <c r="AC2195" i="12"/>
  <c r="AD2195" i="12" s="1"/>
  <c r="AC2144" i="12"/>
  <c r="AD2144" i="12" s="1"/>
  <c r="AC2105" i="12"/>
  <c r="AD2105" i="12" s="1"/>
  <c r="AC2272" i="12"/>
  <c r="AD2272" i="12" s="1"/>
  <c r="AC2306" i="12"/>
  <c r="AD2306" i="12" s="1"/>
  <c r="AC2194" i="12"/>
  <c r="AD2194" i="12" s="1"/>
  <c r="AC2291" i="12"/>
  <c r="AD2291" i="12" s="1"/>
  <c r="AC2384" i="12"/>
  <c r="AD2384" i="12" s="1"/>
  <c r="AC2417" i="12"/>
  <c r="AD2417" i="12" s="1"/>
  <c r="AC2520" i="12"/>
  <c r="AD2520" i="12" s="1"/>
  <c r="AC2346" i="12"/>
  <c r="AD2346" i="12" s="1"/>
  <c r="AC2617" i="12"/>
  <c r="AD2617" i="12" s="1"/>
  <c r="AC2662" i="12"/>
  <c r="AD2662" i="12" s="1"/>
  <c r="AC2535" i="12"/>
  <c r="AD2535" i="12" s="1"/>
  <c r="AC2582" i="12"/>
  <c r="AD2582" i="12" s="1"/>
  <c r="AC2719" i="12"/>
  <c r="AD2719" i="12" s="1"/>
  <c r="AC2664" i="12"/>
  <c r="AD2664" i="12" s="1"/>
  <c r="AC2738" i="12"/>
  <c r="AD2738" i="12" s="1"/>
  <c r="AC2802" i="12"/>
  <c r="AD2802" i="12" s="1"/>
  <c r="AC2722" i="12"/>
  <c r="AD2722" i="12" s="1"/>
  <c r="AC2785" i="12"/>
  <c r="AD2785" i="12" s="1"/>
  <c r="AC2767" i="12"/>
  <c r="AD2767" i="12" s="1"/>
  <c r="AC2803" i="12"/>
  <c r="AD2803" i="12" s="1"/>
  <c r="AC2834" i="12"/>
  <c r="AD2834" i="12" s="1"/>
  <c r="AC2896" i="12"/>
  <c r="AD2896" i="12" s="1"/>
  <c r="AC2882" i="12"/>
  <c r="AD2882" i="12" s="1"/>
  <c r="AC3082" i="12"/>
  <c r="AD3082" i="12" s="1"/>
  <c r="AC3164" i="12"/>
  <c r="AD3164" i="12" s="1"/>
  <c r="AC2984" i="12"/>
  <c r="AD2984" i="12" s="1"/>
  <c r="AC3021" i="12"/>
  <c r="AD3021" i="12" s="1"/>
  <c r="AC3118" i="12"/>
  <c r="AD3118" i="12" s="1"/>
  <c r="AC3307" i="12"/>
  <c r="AD3307" i="12" s="1"/>
  <c r="AC3267" i="12"/>
  <c r="AD3267" i="12" s="1"/>
  <c r="AC3208" i="12"/>
  <c r="AD3208" i="12" s="1"/>
  <c r="AC3357" i="12"/>
  <c r="AD3357" i="12" s="1"/>
  <c r="AC3274" i="12"/>
  <c r="AD3274" i="12" s="1"/>
  <c r="AC3124" i="12"/>
  <c r="AD3124" i="12" s="1"/>
  <c r="AC3536" i="12"/>
  <c r="AD3536" i="12" s="1"/>
  <c r="AC3556" i="12"/>
  <c r="AD3556" i="12" s="1"/>
  <c r="AC3377" i="12"/>
  <c r="AD3377" i="12" s="1"/>
  <c r="AC3456" i="12"/>
  <c r="AD3456" i="12" s="1"/>
  <c r="AC3613" i="12"/>
  <c r="AD3613" i="12" s="1"/>
  <c r="AC3650" i="12"/>
  <c r="AD3650" i="12" s="1"/>
  <c r="AC3687" i="12"/>
  <c r="AD3687" i="12" s="1"/>
  <c r="AC3757" i="12"/>
  <c r="AD3757" i="12" s="1"/>
  <c r="AC3658" i="12"/>
  <c r="AD3658" i="12" s="1"/>
  <c r="AC477" i="12"/>
  <c r="AD477" i="12" s="1"/>
  <c r="Z172" i="12"/>
  <c r="AA172" i="12"/>
  <c r="AA219" i="12"/>
  <c r="Z219" i="12"/>
  <c r="AC234" i="12"/>
  <c r="AD234" i="12" s="1"/>
  <c r="AC461" i="12"/>
  <c r="AD461" i="12" s="1"/>
  <c r="AC147" i="12"/>
  <c r="AD147" i="12" s="1"/>
  <c r="AA162" i="12"/>
  <c r="Z162" i="12"/>
  <c r="AC264" i="12"/>
  <c r="AD264" i="12" s="1"/>
  <c r="AC145" i="12"/>
  <c r="AD145" i="12" s="1"/>
  <c r="AA1957" i="12"/>
  <c r="Z1957" i="12"/>
  <c r="AA1789" i="12"/>
  <c r="Z1789" i="12"/>
  <c r="AA1896" i="12"/>
  <c r="Z1896" i="12"/>
  <c r="AA1923" i="12"/>
  <c r="Z1923" i="12"/>
  <c r="AA1645" i="12"/>
  <c r="Z1645" i="12"/>
  <c r="AA1821" i="12"/>
  <c r="Z1821" i="12"/>
  <c r="AA1885" i="12"/>
  <c r="Z1885" i="12"/>
  <c r="Z1751" i="12"/>
  <c r="AA1751" i="12"/>
  <c r="Z1970" i="12"/>
  <c r="AA1970" i="12"/>
  <c r="Z2000" i="12"/>
  <c r="AA2000" i="12"/>
  <c r="Z2014" i="12"/>
  <c r="AA2014" i="12"/>
  <c r="AA1948" i="12"/>
  <c r="Z1948" i="12"/>
  <c r="Z1966" i="12"/>
  <c r="AA1966" i="12"/>
  <c r="Z2112" i="12"/>
  <c r="AA2112" i="12"/>
  <c r="Z2043" i="12"/>
  <c r="AA2043" i="12"/>
  <c r="Z2114" i="12"/>
  <c r="AA2114" i="12"/>
  <c r="Z2165" i="12"/>
  <c r="AA2165" i="12"/>
  <c r="AA2067" i="12"/>
  <c r="Z2067" i="12"/>
  <c r="AA2068" i="12"/>
  <c r="Z2068" i="12"/>
  <c r="Z2163" i="12"/>
  <c r="AA2163" i="12"/>
  <c r="AA2142" i="12"/>
  <c r="Z2142" i="12"/>
  <c r="AA1951" i="12"/>
  <c r="Z1951" i="12"/>
  <c r="AA2288" i="12"/>
  <c r="Z2288" i="12"/>
  <c r="Z2004" i="12"/>
  <c r="AA2004" i="12"/>
  <c r="AA2277" i="12"/>
  <c r="Z2277" i="12"/>
  <c r="Z2240" i="12"/>
  <c r="AA2240" i="12"/>
  <c r="Z2237" i="12"/>
  <c r="AA2237" i="12"/>
  <c r="AA2181" i="12"/>
  <c r="Z2181" i="12"/>
  <c r="AA2317" i="12"/>
  <c r="Z2317" i="12"/>
  <c r="Z2212" i="12"/>
  <c r="AA2212" i="12"/>
  <c r="AA2175" i="12"/>
  <c r="Z2175" i="12"/>
  <c r="Z2411" i="12"/>
  <c r="AA2411" i="12"/>
  <c r="AA2381" i="12"/>
  <c r="Z2381" i="12"/>
  <c r="AA2215" i="12"/>
  <c r="Z2215" i="12"/>
  <c r="AA2301" i="12"/>
  <c r="Z2301" i="12"/>
  <c r="AA2199" i="12"/>
  <c r="Z2199" i="12"/>
  <c r="Z2356" i="12"/>
  <c r="AA2356" i="12"/>
  <c r="Z2437" i="12"/>
  <c r="AA2437" i="12"/>
  <c r="Z2477" i="12"/>
  <c r="AA2477" i="12"/>
  <c r="Z2413" i="12"/>
  <c r="AA2413" i="12"/>
  <c r="AA2428" i="12"/>
  <c r="Z2428" i="12"/>
  <c r="Z2410" i="12"/>
  <c r="AA2410" i="12"/>
  <c r="AA2407" i="12"/>
  <c r="Z2407" i="12"/>
  <c r="Z2605" i="12"/>
  <c r="AA2605" i="12"/>
  <c r="Z2493" i="12"/>
  <c r="AA2493" i="12"/>
  <c r="Z2415" i="12"/>
  <c r="AA2415" i="12"/>
  <c r="Z2540" i="12"/>
  <c r="AA2540" i="12"/>
  <c r="AA2577" i="12"/>
  <c r="Z2577" i="12"/>
  <c r="AA2598" i="12"/>
  <c r="Z2598" i="12"/>
  <c r="Z2634" i="12"/>
  <c r="AA2634" i="12"/>
  <c r="Z2543" i="12"/>
  <c r="AA2543" i="12"/>
  <c r="AA2669" i="12"/>
  <c r="Z2669" i="12"/>
  <c r="Z2443" i="12"/>
  <c r="AA2443" i="12"/>
  <c r="AA2754" i="12"/>
  <c r="Z2754" i="12"/>
  <c r="Z2600" i="12"/>
  <c r="AA2600" i="12"/>
  <c r="Z2678" i="12"/>
  <c r="AA2678" i="12"/>
  <c r="Z2656" i="12"/>
  <c r="AA2656" i="12"/>
  <c r="AA2757" i="12"/>
  <c r="Z2757" i="12"/>
  <c r="Z2735" i="12"/>
  <c r="AA2735" i="12"/>
  <c r="Z2687" i="12"/>
  <c r="AA2687" i="12"/>
  <c r="Z2847" i="12"/>
  <c r="AA2847" i="12"/>
  <c r="AA2843" i="12"/>
  <c r="Z2843" i="12"/>
  <c r="AA2791" i="12"/>
  <c r="Z2791" i="12"/>
  <c r="Z2896" i="12"/>
  <c r="AA2896" i="12"/>
  <c r="AA2693" i="12"/>
  <c r="Z2693" i="12"/>
  <c r="Z2978" i="12"/>
  <c r="AA2978" i="12"/>
  <c r="AA2832" i="12"/>
  <c r="Z2832" i="12"/>
  <c r="AA2848" i="12"/>
  <c r="Z2848" i="12"/>
  <c r="Z2796" i="12"/>
  <c r="AA2796" i="12"/>
  <c r="AA2945" i="12"/>
  <c r="Z2945" i="12"/>
  <c r="Z2838" i="12"/>
  <c r="AA2838" i="12"/>
  <c r="AA2946" i="12"/>
  <c r="Z2946" i="12"/>
  <c r="AA3035" i="12"/>
  <c r="Z3035" i="12"/>
  <c r="AA3057" i="12"/>
  <c r="Z3057" i="12"/>
  <c r="Z2993" i="12"/>
  <c r="AA2993" i="12"/>
  <c r="Z3133" i="12"/>
  <c r="AA3133" i="12"/>
  <c r="AA2988" i="12"/>
  <c r="Z2988" i="12"/>
  <c r="AA3114" i="12"/>
  <c r="Z3114" i="12"/>
  <c r="Z2955" i="12"/>
  <c r="AA2955" i="12"/>
  <c r="Z3162" i="12"/>
  <c r="AA3162" i="12"/>
  <c r="Z2901" i="12"/>
  <c r="AA2901" i="12"/>
  <c r="Z3046" i="12"/>
  <c r="AA3046" i="12"/>
  <c r="Z3403" i="12"/>
  <c r="AA3403" i="12"/>
  <c r="Z3338" i="12"/>
  <c r="AA3338" i="12"/>
  <c r="Z3398" i="12"/>
  <c r="AA3398" i="12"/>
  <c r="Z2941" i="12"/>
  <c r="AA2941" i="12"/>
  <c r="AA3308" i="12"/>
  <c r="Z3308" i="12"/>
  <c r="AA3269" i="12"/>
  <c r="Z3269" i="12"/>
  <c r="AA3233" i="12"/>
  <c r="Z3233" i="12"/>
  <c r="AA3267" i="12"/>
  <c r="Z3267" i="12"/>
  <c r="Z3310" i="12"/>
  <c r="AA3310" i="12"/>
  <c r="Z3329" i="12"/>
  <c r="AA3329" i="12"/>
  <c r="Z3213" i="12"/>
  <c r="AA3213" i="12"/>
  <c r="AA3185" i="12"/>
  <c r="Z3185" i="12"/>
  <c r="Z3140" i="12"/>
  <c r="AA3140" i="12"/>
  <c r="AA3340" i="12"/>
  <c r="Z3340" i="12"/>
  <c r="AA3192" i="12"/>
  <c r="Z3192" i="12"/>
  <c r="Z3223" i="12"/>
  <c r="AA3223" i="12"/>
  <c r="AA3262" i="12"/>
  <c r="Z3262" i="12"/>
  <c r="Z3427" i="12"/>
  <c r="AA3427" i="12"/>
  <c r="AA3558" i="12"/>
  <c r="Z3558" i="12"/>
  <c r="AA3454" i="12"/>
  <c r="Z3454" i="12"/>
  <c r="AA3442" i="12"/>
  <c r="Z3442" i="12"/>
  <c r="Z3423" i="12"/>
  <c r="AA3423" i="12"/>
  <c r="Z3526" i="12"/>
  <c r="AA3526" i="12"/>
  <c r="Z3537" i="12"/>
  <c r="AA3537" i="12"/>
  <c r="Z3520" i="12"/>
  <c r="AA3520" i="12"/>
  <c r="AA3554" i="12"/>
  <c r="Z3554" i="12"/>
  <c r="Z3588" i="12"/>
  <c r="AA3588" i="12"/>
  <c r="AA3574" i="12"/>
  <c r="Z3574" i="12"/>
  <c r="Z3567" i="12"/>
  <c r="AA3567" i="12"/>
  <c r="AA3501" i="12"/>
  <c r="Z3501" i="12"/>
  <c r="AA3483" i="12"/>
  <c r="Z3483" i="12"/>
  <c r="AA3428" i="12"/>
  <c r="Z3428" i="12"/>
  <c r="Z3636" i="12"/>
  <c r="AA3636" i="12"/>
  <c r="Z3825" i="12"/>
  <c r="AA3825" i="12"/>
  <c r="AA3725" i="12"/>
  <c r="Z3725" i="12"/>
  <c r="AA3760" i="12"/>
  <c r="Z3760" i="12"/>
  <c r="AA3815" i="12"/>
  <c r="Z3815" i="12"/>
  <c r="Z3698" i="12"/>
  <c r="AA3698" i="12"/>
  <c r="AA3719" i="12"/>
  <c r="Z3719" i="12"/>
  <c r="Z3673" i="12"/>
  <c r="AA3673" i="12"/>
  <c r="AA3779" i="12"/>
  <c r="Z3779" i="12"/>
  <c r="Z3767" i="12"/>
  <c r="AA3767" i="12"/>
  <c r="Z3804" i="12"/>
  <c r="AA3804" i="12"/>
  <c r="Z3869" i="12"/>
  <c r="AA3869" i="12"/>
  <c r="AA3788" i="12"/>
  <c r="Z3788" i="12"/>
  <c r="AA3811" i="12"/>
  <c r="Z3811" i="12"/>
  <c r="AA3907" i="12"/>
  <c r="Z3907" i="12"/>
  <c r="AA3911" i="12"/>
  <c r="Z3911" i="12"/>
  <c r="AA3924" i="12"/>
  <c r="Z3924" i="12"/>
  <c r="Z3888" i="12"/>
  <c r="AA3888" i="12"/>
  <c r="Z3904" i="12"/>
  <c r="AA3904" i="12"/>
  <c r="Z257" i="12"/>
  <c r="AA257" i="12"/>
  <c r="AC199" i="12"/>
  <c r="AD199" i="12" s="1"/>
  <c r="AC571" i="12"/>
  <c r="AD571" i="12" s="1"/>
  <c r="AC454" i="12"/>
  <c r="AD454" i="12" s="1"/>
  <c r="AC218" i="12"/>
  <c r="AD218" i="12" s="1"/>
  <c r="AC644" i="12"/>
  <c r="AD644" i="12" s="1"/>
  <c r="AC323" i="12"/>
  <c r="AD323" i="12" s="1"/>
  <c r="AC482" i="12"/>
  <c r="AD482" i="12" s="1"/>
  <c r="AC464" i="12"/>
  <c r="AD464" i="12" s="1"/>
  <c r="AC302" i="12"/>
  <c r="AD302" i="12" s="1"/>
  <c r="AC624" i="12"/>
  <c r="AD624" i="12" s="1"/>
  <c r="AC523" i="12"/>
  <c r="AD523" i="12" s="1"/>
  <c r="AC280" i="12"/>
  <c r="AD280" i="12" s="1"/>
  <c r="AC691" i="12"/>
  <c r="AD691" i="12" s="1"/>
  <c r="AC529" i="12"/>
  <c r="AD529" i="12" s="1"/>
  <c r="AC732" i="12"/>
  <c r="AD732" i="12" s="1"/>
  <c r="AC825" i="12"/>
  <c r="AD825" i="12" s="1"/>
  <c r="AC740" i="12"/>
  <c r="AD740" i="12" s="1"/>
  <c r="AC531" i="12"/>
  <c r="AD531" i="12" s="1"/>
  <c r="AC552" i="12"/>
  <c r="AD552" i="12" s="1"/>
  <c r="AC535" i="12"/>
  <c r="AD535" i="12" s="1"/>
  <c r="AC634" i="12"/>
  <c r="AD634" i="12" s="1"/>
  <c r="AC1204" i="12"/>
  <c r="AD1204" i="12" s="1"/>
  <c r="AC737" i="12"/>
  <c r="AD737" i="12" s="1"/>
  <c r="AC935" i="12"/>
  <c r="AD935" i="12" s="1"/>
  <c r="AC802" i="12"/>
  <c r="AD802" i="12" s="1"/>
  <c r="AC799" i="12"/>
  <c r="AD799" i="12" s="1"/>
  <c r="AC946" i="12"/>
  <c r="AD946" i="12" s="1"/>
  <c r="AC690" i="12"/>
  <c r="AD690" i="12" s="1"/>
  <c r="AC883" i="12"/>
  <c r="AD883" i="12" s="1"/>
  <c r="AC896" i="12"/>
  <c r="AD896" i="12" s="1"/>
  <c r="AC836" i="12"/>
  <c r="AD836" i="12" s="1"/>
  <c r="AC1023" i="12"/>
  <c r="AD1023" i="12" s="1"/>
  <c r="AC1327" i="12"/>
  <c r="AD1327" i="12" s="1"/>
  <c r="AC1009" i="12"/>
  <c r="AD1009" i="12" s="1"/>
  <c r="AC933" i="12"/>
  <c r="AD933" i="12" s="1"/>
  <c r="AC1029" i="12"/>
  <c r="AD1029" i="12" s="1"/>
  <c r="AC1168" i="12"/>
  <c r="AD1168" i="12" s="1"/>
  <c r="AC991" i="12"/>
  <c r="AD991" i="12" s="1"/>
  <c r="AC924" i="12"/>
  <c r="AD924" i="12" s="1"/>
  <c r="AC1087" i="12"/>
  <c r="AD1087" i="12" s="1"/>
  <c r="AC1059" i="12"/>
  <c r="AD1059" i="12" s="1"/>
  <c r="AC1067" i="12"/>
  <c r="AD1067" i="12" s="1"/>
  <c r="AC1094" i="12"/>
  <c r="AD1094" i="12" s="1"/>
  <c r="AC1115" i="12"/>
  <c r="AD1115" i="12" s="1"/>
  <c r="AC1482" i="12"/>
  <c r="AD1482" i="12" s="1"/>
  <c r="AC1336" i="12"/>
  <c r="AD1336" i="12" s="1"/>
  <c r="AC1252" i="12"/>
  <c r="AD1252" i="12" s="1"/>
  <c r="AC1301" i="12"/>
  <c r="AD1301" i="12" s="1"/>
  <c r="AC1108" i="12"/>
  <c r="AD1108" i="12" s="1"/>
  <c r="AC1176" i="12"/>
  <c r="AD1176" i="12" s="1"/>
  <c r="AC1289" i="12"/>
  <c r="AD1289" i="12" s="1"/>
  <c r="AC1443" i="12"/>
  <c r="AD1443" i="12" s="1"/>
  <c r="AC1392" i="12"/>
  <c r="AD1392" i="12" s="1"/>
  <c r="AC1523" i="12"/>
  <c r="AD1523" i="12" s="1"/>
  <c r="AC1401" i="12"/>
  <c r="AD1401" i="12" s="1"/>
  <c r="AC1488" i="12"/>
  <c r="AD1488" i="12" s="1"/>
  <c r="AC1468" i="12"/>
  <c r="AD1468" i="12" s="1"/>
  <c r="AC1290" i="12"/>
  <c r="AD1290" i="12" s="1"/>
  <c r="AC1419" i="12"/>
  <c r="AD1419" i="12" s="1"/>
  <c r="AC1462" i="12"/>
  <c r="AD1462" i="12" s="1"/>
  <c r="AC1684" i="12"/>
  <c r="AD1684" i="12" s="1"/>
  <c r="AC1880" i="12"/>
  <c r="AD1880" i="12" s="1"/>
  <c r="AC1594" i="12"/>
  <c r="AD1594" i="12" s="1"/>
  <c r="AC1576" i="12"/>
  <c r="AD1576" i="12" s="1"/>
  <c r="AC1822" i="12"/>
  <c r="AD1822" i="12" s="1"/>
  <c r="AC1790" i="12"/>
  <c r="AD1790" i="12" s="1"/>
  <c r="AC1599" i="12"/>
  <c r="AD1599" i="12" s="1"/>
  <c r="AC1629" i="12"/>
  <c r="AD1629" i="12" s="1"/>
  <c r="AC1669" i="12"/>
  <c r="AD1669" i="12" s="1"/>
  <c r="AC1642" i="12"/>
  <c r="AD1642" i="12" s="1"/>
  <c r="AC1942" i="12"/>
  <c r="AD1942" i="12" s="1"/>
  <c r="AC1692" i="12"/>
  <c r="AD1692" i="12" s="1"/>
  <c r="AC1717" i="12"/>
  <c r="AD1717" i="12" s="1"/>
  <c r="AC1968" i="12"/>
  <c r="AD1968" i="12" s="1"/>
  <c r="AC1757" i="12"/>
  <c r="AD1757" i="12" s="1"/>
  <c r="AC1868" i="12"/>
  <c r="AD1868" i="12" s="1"/>
  <c r="AC2044" i="12"/>
  <c r="AD2044" i="12" s="1"/>
  <c r="AC1895" i="12"/>
  <c r="AD1895" i="12" s="1"/>
  <c r="AC2022" i="12"/>
  <c r="AD2022" i="12" s="1"/>
  <c r="AC1836" i="12"/>
  <c r="AD1836" i="12" s="1"/>
  <c r="AC1989" i="12"/>
  <c r="AD1989" i="12" s="1"/>
  <c r="AC2124" i="12"/>
  <c r="AD2124" i="12" s="1"/>
  <c r="AC1960" i="12"/>
  <c r="AD1960" i="12" s="1"/>
  <c r="AC2002" i="12"/>
  <c r="AD2002" i="12" s="1"/>
  <c r="AC2219" i="12"/>
  <c r="AD2219" i="12" s="1"/>
  <c r="AC2250" i="12"/>
  <c r="AD2250" i="12" s="1"/>
  <c r="AC2261" i="12"/>
  <c r="AD2261" i="12" s="1"/>
  <c r="AC2248" i="12"/>
  <c r="AD2248" i="12" s="1"/>
  <c r="AC2221" i="12"/>
  <c r="AD2221" i="12" s="1"/>
  <c r="AC2353" i="12"/>
  <c r="AD2353" i="12" s="1"/>
  <c r="AC2252" i="12"/>
  <c r="AD2252" i="12" s="1"/>
  <c r="AC2240" i="12"/>
  <c r="AD2240" i="12" s="1"/>
  <c r="AC2246" i="12"/>
  <c r="AD2246" i="12" s="1"/>
  <c r="AC2511" i="12"/>
  <c r="AD2511" i="12" s="1"/>
  <c r="AC2376" i="12"/>
  <c r="AD2376" i="12" s="1"/>
  <c r="AC2370" i="12"/>
  <c r="AD2370" i="12" s="1"/>
  <c r="AC2432" i="12"/>
  <c r="AD2432" i="12" s="1"/>
  <c r="AC2534" i="12"/>
  <c r="AD2534" i="12" s="1"/>
  <c r="AC2356" i="12"/>
  <c r="AD2356" i="12" s="1"/>
  <c r="AC2494" i="12"/>
  <c r="AD2494" i="12" s="1"/>
  <c r="AC2527" i="12"/>
  <c r="AD2527" i="12" s="1"/>
  <c r="AC2593" i="12"/>
  <c r="AD2593" i="12" s="1"/>
  <c r="AC2693" i="12"/>
  <c r="AD2693" i="12" s="1"/>
  <c r="AC2647" i="12"/>
  <c r="AD2647" i="12" s="1"/>
  <c r="AC2558" i="12"/>
  <c r="AD2558" i="12" s="1"/>
  <c r="AC2740" i="12"/>
  <c r="AD2740" i="12" s="1"/>
  <c r="AC2778" i="12"/>
  <c r="AD2778" i="12" s="1"/>
  <c r="AC2735" i="12"/>
  <c r="AD2735" i="12" s="1"/>
  <c r="AC2705" i="12"/>
  <c r="AD2705" i="12" s="1"/>
  <c r="AC2946" i="12"/>
  <c r="AD2946" i="12" s="1"/>
  <c r="AC3058" i="12"/>
  <c r="AD3058" i="12" s="1"/>
  <c r="AC3103" i="12"/>
  <c r="AD3103" i="12" s="1"/>
  <c r="AC3042" i="12"/>
  <c r="AD3042" i="12" s="1"/>
  <c r="AC3070" i="12"/>
  <c r="AD3070" i="12" s="1"/>
  <c r="AC3131" i="12"/>
  <c r="AD3131" i="12" s="1"/>
  <c r="AC3351" i="12"/>
  <c r="AD3351" i="12" s="1"/>
  <c r="AC3272" i="12"/>
  <c r="AD3272" i="12" s="1"/>
  <c r="AC3165" i="12"/>
  <c r="AD3165" i="12" s="1"/>
  <c r="AC3291" i="12"/>
  <c r="AD3291" i="12" s="1"/>
  <c r="AC3534" i="12"/>
  <c r="AD3534" i="12" s="1"/>
  <c r="AC3418" i="12"/>
  <c r="AD3418" i="12" s="1"/>
  <c r="AC3518" i="12"/>
  <c r="AD3518" i="12" s="1"/>
  <c r="AC3817" i="12"/>
  <c r="AD3817" i="12" s="1"/>
  <c r="AC3791" i="12"/>
  <c r="AD3791" i="12" s="1"/>
  <c r="AA154" i="12"/>
  <c r="Z154" i="12"/>
  <c r="Z161" i="12"/>
  <c r="AA161" i="12"/>
  <c r="AC283" i="12"/>
  <c r="AD283" i="12" s="1"/>
  <c r="AC253" i="12"/>
  <c r="AD253" i="12" s="1"/>
  <c r="AA251" i="12"/>
  <c r="Z251" i="12"/>
  <c r="AA176" i="12"/>
  <c r="Z176" i="12"/>
  <c r="AC269" i="12"/>
  <c r="AD269" i="12" s="1"/>
  <c r="AC235" i="12"/>
  <c r="AD235" i="12" s="1"/>
  <c r="AA281" i="12"/>
  <c r="Z281" i="12"/>
  <c r="AC447" i="12"/>
  <c r="AD447" i="12" s="1"/>
  <c r="AC295" i="12"/>
  <c r="AD295" i="12" s="1"/>
  <c r="Z622" i="12"/>
  <c r="AA622" i="12"/>
  <c r="AA335" i="12"/>
  <c r="Z335" i="12"/>
  <c r="AA607" i="12"/>
  <c r="Z607" i="12"/>
  <c r="AA634" i="12"/>
  <c r="Z634" i="12"/>
  <c r="AA654" i="12"/>
  <c r="Z654" i="12"/>
  <c r="AA656" i="12"/>
  <c r="Z656" i="12"/>
  <c r="AA269" i="12"/>
  <c r="Z269" i="12"/>
  <c r="AA458" i="12"/>
  <c r="Z458" i="12"/>
  <c r="Z620" i="12"/>
  <c r="AA620" i="12"/>
  <c r="AA455" i="12"/>
  <c r="Z455" i="12"/>
  <c r="AA446" i="12"/>
  <c r="Z446" i="12"/>
  <c r="AA376" i="12"/>
  <c r="Z376" i="12"/>
  <c r="AA571" i="12"/>
  <c r="Z571" i="12"/>
  <c r="AA599" i="12"/>
  <c r="Z599" i="12"/>
  <c r="Z556" i="12"/>
  <c r="AA556" i="12"/>
  <c r="Z803" i="12"/>
  <c r="AA803" i="12"/>
  <c r="Z740" i="12"/>
  <c r="AA740" i="12"/>
  <c r="Z899" i="12"/>
  <c r="AA899" i="12"/>
  <c r="Z819" i="12"/>
  <c r="AA819" i="12"/>
  <c r="Z769" i="12"/>
  <c r="AA769" i="12"/>
  <c r="Z794" i="12"/>
  <c r="AA794" i="12"/>
  <c r="AA551" i="12"/>
  <c r="Z551" i="12"/>
  <c r="Z501" i="12"/>
  <c r="AA501" i="12"/>
  <c r="Z793" i="12"/>
  <c r="AA793" i="12"/>
  <c r="Z943" i="12"/>
  <c r="AA943" i="12"/>
  <c r="Z540" i="12"/>
  <c r="AA540" i="12"/>
  <c r="AA895" i="12"/>
  <c r="Z895" i="12"/>
  <c r="Z966" i="12"/>
  <c r="AA966" i="12"/>
  <c r="AA1167" i="12"/>
  <c r="Z1167" i="12"/>
  <c r="AA707" i="12"/>
  <c r="Z707" i="12"/>
  <c r="Z785" i="12"/>
  <c r="AA785" i="12"/>
  <c r="Z824" i="12"/>
  <c r="AA824" i="12"/>
  <c r="Z1109" i="12"/>
  <c r="AA1109" i="12"/>
  <c r="Z960" i="12"/>
  <c r="AA960" i="12"/>
  <c r="AA936" i="12"/>
  <c r="Z936" i="12"/>
  <c r="Z959" i="12"/>
  <c r="AA959" i="12"/>
  <c r="Z811" i="12"/>
  <c r="AA811" i="12"/>
  <c r="AA1184" i="12"/>
  <c r="Z1184" i="12"/>
  <c r="Z974" i="12"/>
  <c r="AA974" i="12"/>
  <c r="Z972" i="12"/>
  <c r="AA972" i="12"/>
  <c r="Z1264" i="12"/>
  <c r="AA1264" i="12"/>
  <c r="AA1168" i="12"/>
  <c r="Z1168" i="12"/>
  <c r="AA1174" i="12"/>
  <c r="Z1174" i="12"/>
  <c r="Z1023" i="12"/>
  <c r="AA1023" i="12"/>
  <c r="Z1130" i="12"/>
  <c r="AA1130" i="12"/>
  <c r="AA1339" i="12"/>
  <c r="Z1339" i="12"/>
  <c r="Z1076" i="12"/>
  <c r="AA1076" i="12"/>
  <c r="Z1309" i="12"/>
  <c r="AA1309" i="12"/>
  <c r="AA1061" i="12"/>
  <c r="Z1061" i="12"/>
  <c r="AA1209" i="12"/>
  <c r="Z1209" i="12"/>
  <c r="AA1046" i="12"/>
  <c r="Z1046" i="12"/>
  <c r="Z1092" i="12"/>
  <c r="AA1092" i="12"/>
  <c r="AA1173" i="12"/>
  <c r="Z1173" i="12"/>
  <c r="Z1334" i="12"/>
  <c r="AA1334" i="12"/>
  <c r="Z1229" i="12"/>
  <c r="AA1229" i="12"/>
  <c r="Z1419" i="12"/>
  <c r="AA1419" i="12"/>
  <c r="Z1140" i="12"/>
  <c r="AA1140" i="12"/>
  <c r="AA1485" i="12"/>
  <c r="Z1485" i="12"/>
  <c r="AA1355" i="12"/>
  <c r="Z1355" i="12"/>
  <c r="AA1430" i="12"/>
  <c r="Z1430" i="12"/>
  <c r="AA1450" i="12"/>
  <c r="Z1450" i="12"/>
  <c r="AA1358" i="12"/>
  <c r="Z1358" i="12"/>
  <c r="AA1347" i="12"/>
  <c r="Z1347" i="12"/>
  <c r="Z1372" i="12"/>
  <c r="AA1372" i="12"/>
  <c r="Z1303" i="12"/>
  <c r="AA1303" i="12"/>
  <c r="Z1394" i="12"/>
  <c r="AA1394" i="12"/>
  <c r="AA1509" i="12"/>
  <c r="Z1509" i="12"/>
  <c r="AA1543" i="12"/>
  <c r="Z1543" i="12"/>
  <c r="AA1461" i="12"/>
  <c r="Z1461" i="12"/>
  <c r="Z1599" i="12"/>
  <c r="AA1599" i="12"/>
  <c r="AA1391" i="12"/>
  <c r="Z1391" i="12"/>
  <c r="Z1475" i="12"/>
  <c r="AA1475" i="12"/>
  <c r="Z1595" i="12"/>
  <c r="AA1595" i="12"/>
  <c r="Z1642" i="12"/>
  <c r="AA1642" i="12"/>
  <c r="AA1483" i="12"/>
  <c r="Z1483" i="12"/>
  <c r="AA1429" i="12"/>
  <c r="Z1429" i="12"/>
  <c r="Z1676" i="12"/>
  <c r="AA1676" i="12"/>
  <c r="Z1810" i="12"/>
  <c r="AA1810" i="12"/>
  <c r="AA1768" i="12"/>
  <c r="Z1768" i="12"/>
  <c r="AA1850" i="12"/>
  <c r="Z1850" i="12"/>
  <c r="Z1772" i="12"/>
  <c r="AA1772" i="12"/>
  <c r="Z1670" i="12"/>
  <c r="AA1670" i="12"/>
  <c r="Z1633" i="12"/>
  <c r="AA1633" i="12"/>
  <c r="Z1780" i="12"/>
  <c r="AA1780" i="12"/>
  <c r="AA1797" i="12"/>
  <c r="Z1797" i="12"/>
  <c r="Z1936" i="12"/>
  <c r="AA1936" i="12"/>
  <c r="Z1945" i="12"/>
  <c r="AA1945" i="12"/>
  <c r="AA1876" i="12"/>
  <c r="Z1876" i="12"/>
  <c r="AA1824" i="12"/>
  <c r="Z1824" i="12"/>
  <c r="AA1887" i="12"/>
  <c r="Z1887" i="12"/>
  <c r="Z1736" i="12"/>
  <c r="AA1736" i="12"/>
  <c r="AA1942" i="12"/>
  <c r="Z1942" i="12"/>
  <c r="AA1836" i="12"/>
  <c r="Z1836" i="12"/>
  <c r="AA1859" i="12"/>
  <c r="Z1859" i="12"/>
  <c r="Z1843" i="12"/>
  <c r="AA1843" i="12"/>
  <c r="Z1961" i="12"/>
  <c r="AA1961" i="12"/>
  <c r="Z2041" i="12"/>
  <c r="AA2041" i="12"/>
  <c r="Z1939" i="12"/>
  <c r="AA1939" i="12"/>
  <c r="AA2053" i="12"/>
  <c r="Z2053" i="12"/>
  <c r="Z1924" i="12"/>
  <c r="AA1924" i="12"/>
  <c r="AA2127" i="12"/>
  <c r="Z2127" i="12"/>
  <c r="AA2073" i="12"/>
  <c r="Z2073" i="12"/>
  <c r="AA2098" i="12"/>
  <c r="Z2098" i="12"/>
  <c r="AA2102" i="12"/>
  <c r="Z2102" i="12"/>
  <c r="AA2132" i="12"/>
  <c r="Z2132" i="12"/>
  <c r="Z1952" i="12"/>
  <c r="AA1952" i="12"/>
  <c r="AA2121" i="12"/>
  <c r="Z2121" i="12"/>
  <c r="AA2168" i="12"/>
  <c r="Z2168" i="12"/>
  <c r="AA2137" i="12"/>
  <c r="Z2137" i="12"/>
  <c r="Z2222" i="12"/>
  <c r="AA2222" i="12"/>
  <c r="AA2360" i="12"/>
  <c r="Z2360" i="12"/>
  <c r="AA2255" i="12"/>
  <c r="Z2255" i="12"/>
  <c r="AA2239" i="12"/>
  <c r="Z2239" i="12"/>
  <c r="Z2292" i="12"/>
  <c r="AA2292" i="12"/>
  <c r="Z2210" i="12"/>
  <c r="AA2210" i="12"/>
  <c r="AA2201" i="12"/>
  <c r="Z2201" i="12"/>
  <c r="AA2348" i="12"/>
  <c r="Z2348" i="12"/>
  <c r="Z2310" i="12"/>
  <c r="AA2310" i="12"/>
  <c r="AA2355" i="12"/>
  <c r="Z2355" i="12"/>
  <c r="Z2326" i="12"/>
  <c r="AA2326" i="12"/>
  <c r="AA2362" i="12"/>
  <c r="Z2362" i="12"/>
  <c r="Z2351" i="12"/>
  <c r="AA2351" i="12"/>
  <c r="Z2343" i="12"/>
  <c r="AA2343" i="12"/>
  <c r="AA2457" i="12"/>
  <c r="Z2457" i="12"/>
  <c r="AA2408" i="12"/>
  <c r="Z2408" i="12"/>
  <c r="AA2467" i="12"/>
  <c r="Z2467" i="12"/>
  <c r="Z2486" i="12"/>
  <c r="AA2486" i="12"/>
  <c r="Z2424" i="12"/>
  <c r="AA2424" i="12"/>
  <c r="AA2369" i="12"/>
  <c r="Z2369" i="12"/>
  <c r="AA2525" i="12"/>
  <c r="Z2525" i="12"/>
  <c r="AA2617" i="12"/>
  <c r="Z2617" i="12"/>
  <c r="AA2556" i="12"/>
  <c r="Z2556" i="12"/>
  <c r="Z2570" i="12"/>
  <c r="AA2570" i="12"/>
  <c r="AA2614" i="12"/>
  <c r="Z2614" i="12"/>
  <c r="AA2575" i="12"/>
  <c r="Z2575" i="12"/>
  <c r="AA2615" i="12"/>
  <c r="Z2615" i="12"/>
  <c r="Z2640" i="12"/>
  <c r="AA2640" i="12"/>
  <c r="AA2583" i="12"/>
  <c r="Z2583" i="12"/>
  <c r="Z2586" i="12"/>
  <c r="AA2586" i="12"/>
  <c r="AA2646" i="12"/>
  <c r="Z2646" i="12"/>
  <c r="AA2725" i="12"/>
  <c r="Z2725" i="12"/>
  <c r="Z2684" i="12"/>
  <c r="AA2684" i="12"/>
  <c r="Z2716" i="12"/>
  <c r="AA2716" i="12"/>
  <c r="Z2692" i="12"/>
  <c r="AA2692" i="12"/>
  <c r="Z2710" i="12"/>
  <c r="AA2710" i="12"/>
  <c r="AA2654" i="12"/>
  <c r="Z2654" i="12"/>
  <c r="Z2879" i="12"/>
  <c r="AA2879" i="12"/>
  <c r="Z2829" i="12"/>
  <c r="AA2829" i="12"/>
  <c r="Z2880" i="12"/>
  <c r="AA2880" i="12"/>
  <c r="Z2872" i="12"/>
  <c r="AA2872" i="12"/>
  <c r="Z2657" i="12"/>
  <c r="AA2657" i="12"/>
  <c r="Z3052" i="12"/>
  <c r="AA3052" i="12"/>
  <c r="Z3018" i="12"/>
  <c r="AA3018" i="12"/>
  <c r="AA3093" i="12"/>
  <c r="Z3093" i="12"/>
  <c r="AA2839" i="12"/>
  <c r="Z2839" i="12"/>
  <c r="AA3034" i="12"/>
  <c r="Z3034" i="12"/>
  <c r="Z2777" i="12"/>
  <c r="AA2777" i="12"/>
  <c r="Z3021" i="12"/>
  <c r="AA3021" i="12"/>
  <c r="Z3033" i="12"/>
  <c r="AA3033" i="12"/>
  <c r="AA3090" i="12"/>
  <c r="Z3090" i="12"/>
  <c r="AA2902" i="12"/>
  <c r="Z2902" i="12"/>
  <c r="Z3141" i="12"/>
  <c r="AA3141" i="12"/>
  <c r="AA3073" i="12"/>
  <c r="Z3073" i="12"/>
  <c r="AA2932" i="12"/>
  <c r="Z2932" i="12"/>
  <c r="Z3067" i="12"/>
  <c r="AA3067" i="12"/>
  <c r="AA2960" i="12"/>
  <c r="Z2960" i="12"/>
  <c r="AA3056" i="12"/>
  <c r="Z3056" i="12"/>
  <c r="AA3029" i="12"/>
  <c r="Z3029" i="12"/>
  <c r="AA2943" i="12"/>
  <c r="Z2943" i="12"/>
  <c r="AA3110" i="12"/>
  <c r="Z3110" i="12"/>
  <c r="AA3177" i="12"/>
  <c r="Z3177" i="12"/>
  <c r="AA3050" i="12"/>
  <c r="Z3050" i="12"/>
  <c r="Z3263" i="12"/>
  <c r="AA3263" i="12"/>
  <c r="AA3258" i="12"/>
  <c r="Z3258" i="12"/>
  <c r="Z3305" i="12"/>
  <c r="AA3305" i="12"/>
  <c r="AA3304" i="12"/>
  <c r="Z3304" i="12"/>
  <c r="AA3143" i="12"/>
  <c r="Z3143" i="12"/>
  <c r="AA3157" i="12"/>
  <c r="Z3157" i="12"/>
  <c r="Z3243" i="12"/>
  <c r="AA3243" i="12"/>
  <c r="Z3325" i="12"/>
  <c r="AA3325" i="12"/>
  <c r="AA3334" i="12"/>
  <c r="Z3334" i="12"/>
  <c r="Z3130" i="12"/>
  <c r="AA3130" i="12"/>
  <c r="Z3396" i="12"/>
  <c r="AA3396" i="12"/>
  <c r="Z3156" i="12"/>
  <c r="AA3156" i="12"/>
  <c r="AA3582" i="12"/>
  <c r="Z3582" i="12"/>
  <c r="AA3653" i="12"/>
  <c r="Z3653" i="12"/>
  <c r="AA3217" i="12"/>
  <c r="Z3217" i="12"/>
  <c r="Z3476" i="12"/>
  <c r="AA3476" i="12"/>
  <c r="AA3478" i="12"/>
  <c r="Z3478" i="12"/>
  <c r="Z3535" i="12"/>
  <c r="AA3535" i="12"/>
  <c r="AA3541" i="12"/>
  <c r="Z3541" i="12"/>
  <c r="Z3473" i="12"/>
  <c r="AA3473" i="12"/>
  <c r="Z3412" i="12"/>
  <c r="AA3412" i="12"/>
  <c r="AA3575" i="12"/>
  <c r="Z3575" i="12"/>
  <c r="Z3646" i="12"/>
  <c r="AA3646" i="12"/>
  <c r="Z3488" i="12"/>
  <c r="AA3488" i="12"/>
  <c r="AA3580" i="12"/>
  <c r="Z3580" i="12"/>
  <c r="AA3573" i="12"/>
  <c r="Z3573" i="12"/>
  <c r="Z3386" i="12"/>
  <c r="AA3386" i="12"/>
  <c r="Z3591" i="12"/>
  <c r="AA3591" i="12"/>
  <c r="Z3602" i="12"/>
  <c r="AA3602" i="12"/>
  <c r="Z3722" i="12"/>
  <c r="AA3722" i="12"/>
  <c r="AA3615" i="12"/>
  <c r="Z3615" i="12"/>
  <c r="AA3842" i="12"/>
  <c r="Z3842" i="12"/>
  <c r="AA3784" i="12"/>
  <c r="Z3784" i="12"/>
  <c r="Z3638" i="12"/>
  <c r="AA3638" i="12"/>
  <c r="AA3789" i="12"/>
  <c r="Z3789" i="12"/>
  <c r="Z3862" i="12"/>
  <c r="AA3862" i="12"/>
  <c r="Z3695" i="12"/>
  <c r="AA3695" i="12"/>
  <c r="Z3717" i="12"/>
  <c r="AA3717" i="12"/>
  <c r="Z3625" i="12"/>
  <c r="AA3625" i="12"/>
  <c r="Z3730" i="12"/>
  <c r="AA3730" i="12"/>
  <c r="Z3870" i="12"/>
  <c r="AA3870" i="12"/>
  <c r="Z3776" i="12"/>
  <c r="AA3776" i="12"/>
  <c r="Z3732" i="12"/>
  <c r="AA3732" i="12"/>
  <c r="AA3781" i="12"/>
  <c r="Z3781" i="12"/>
  <c r="AA3883" i="12"/>
  <c r="Z3883" i="12"/>
  <c r="Z3928" i="12"/>
  <c r="AA3928" i="12"/>
  <c r="Z3891" i="12"/>
  <c r="AA3891" i="12"/>
  <c r="AA262" i="12"/>
  <c r="Z262" i="12"/>
  <c r="AA263" i="12"/>
  <c r="Z263" i="12"/>
  <c r="AC465" i="12"/>
  <c r="AD465" i="12" s="1"/>
  <c r="AC332" i="12"/>
  <c r="AD332" i="12" s="1"/>
  <c r="AC489" i="12"/>
  <c r="AD489" i="12" s="1"/>
  <c r="AC557" i="12"/>
  <c r="AD557" i="12" s="1"/>
  <c r="AC355" i="12"/>
  <c r="AD355" i="12" s="1"/>
  <c r="AC609" i="12"/>
  <c r="AD609" i="12" s="1"/>
  <c r="AC416" i="12"/>
  <c r="AD416" i="12" s="1"/>
  <c r="AC276" i="12"/>
  <c r="AD276" i="12" s="1"/>
  <c r="AC268" i="12"/>
  <c r="AD268" i="12" s="1"/>
  <c r="AC377" i="12"/>
  <c r="AD377" i="12" s="1"/>
  <c r="AC338" i="12"/>
  <c r="AD338" i="12" s="1"/>
  <c r="AC685" i="12"/>
  <c r="AD685" i="12" s="1"/>
  <c r="AC620" i="12"/>
  <c r="AD620" i="12" s="1"/>
  <c r="AC632" i="12"/>
  <c r="AD632" i="12" s="1"/>
  <c r="AC564" i="12"/>
  <c r="AD564" i="12" s="1"/>
  <c r="AC583" i="12"/>
  <c r="AD583" i="12" s="1"/>
  <c r="AC509" i="12"/>
  <c r="AD509" i="12" s="1"/>
  <c r="AC744" i="12"/>
  <c r="AD744" i="12" s="1"/>
  <c r="AC708" i="12"/>
  <c r="AD708" i="12" s="1"/>
  <c r="AC596" i="12"/>
  <c r="AD596" i="12" s="1"/>
  <c r="AC577" i="12"/>
  <c r="AD577" i="12" s="1"/>
  <c r="AC745" i="12"/>
  <c r="AD745" i="12" s="1"/>
  <c r="AC534" i="12"/>
  <c r="AD534" i="12" s="1"/>
  <c r="AC1236" i="12"/>
  <c r="AD1236" i="12" s="1"/>
  <c r="AC887" i="12"/>
  <c r="AD887" i="12" s="1"/>
  <c r="AC793" i="12"/>
  <c r="AD793" i="12" s="1"/>
  <c r="AC824" i="12"/>
  <c r="AD824" i="12" s="1"/>
  <c r="AC898" i="12"/>
  <c r="AD898" i="12" s="1"/>
  <c r="AC865" i="12"/>
  <c r="AD865" i="12" s="1"/>
  <c r="AC877" i="12"/>
  <c r="AD877" i="12" s="1"/>
  <c r="AC743" i="12"/>
  <c r="AD743" i="12" s="1"/>
  <c r="AC755" i="12"/>
  <c r="AD755" i="12" s="1"/>
  <c r="AC955" i="12"/>
  <c r="AD955" i="12" s="1"/>
  <c r="AC970" i="12"/>
  <c r="AD970" i="12" s="1"/>
  <c r="AC1145" i="12"/>
  <c r="AD1145" i="12" s="1"/>
  <c r="AC932" i="12"/>
  <c r="AD932" i="12" s="1"/>
  <c r="AC952" i="12"/>
  <c r="AD952" i="12" s="1"/>
  <c r="AC1039" i="12"/>
  <c r="AD1039" i="12" s="1"/>
  <c r="AC1062" i="12"/>
  <c r="AD1062" i="12" s="1"/>
  <c r="AC953" i="12"/>
  <c r="AD953" i="12" s="1"/>
  <c r="AC1149" i="12"/>
  <c r="AD1149" i="12" s="1"/>
  <c r="AC1142" i="12"/>
  <c r="AD1142" i="12" s="1"/>
  <c r="AC1091" i="12"/>
  <c r="AD1091" i="12" s="1"/>
  <c r="AC1265" i="12"/>
  <c r="AD1265" i="12" s="1"/>
  <c r="AC1298" i="12"/>
  <c r="AD1298" i="12" s="1"/>
  <c r="AC1345" i="12"/>
  <c r="AD1345" i="12" s="1"/>
  <c r="AC1164" i="12"/>
  <c r="AD1164" i="12" s="1"/>
  <c r="AC1361" i="12"/>
  <c r="AD1361" i="12" s="1"/>
  <c r="AC1158" i="12"/>
  <c r="AD1158" i="12" s="1"/>
  <c r="AC1449" i="12"/>
  <c r="AD1449" i="12" s="1"/>
  <c r="AC1515" i="12"/>
  <c r="AD1515" i="12" s="1"/>
  <c r="AC1494" i="12"/>
  <c r="AD1494" i="12" s="1"/>
  <c r="AC1441" i="12"/>
  <c r="AD1441" i="12" s="1"/>
  <c r="AC1517" i="12"/>
  <c r="AD1517" i="12" s="1"/>
  <c r="AC1307" i="12"/>
  <c r="AD1307" i="12" s="1"/>
  <c r="AC1282" i="12"/>
  <c r="AD1282" i="12" s="1"/>
  <c r="AC1390" i="12"/>
  <c r="AD1390" i="12" s="1"/>
  <c r="AC1453" i="12"/>
  <c r="AD1453" i="12" s="1"/>
  <c r="AC1748" i="12"/>
  <c r="AD1748" i="12" s="1"/>
  <c r="AC1707" i="12"/>
  <c r="AD1707" i="12" s="1"/>
  <c r="AC1535" i="12"/>
  <c r="AD1535" i="12" s="1"/>
  <c r="AC1702" i="12"/>
  <c r="AD1702" i="12" s="1"/>
  <c r="AC1514" i="12"/>
  <c r="AD1514" i="12" s="1"/>
  <c r="AC1648" i="12"/>
  <c r="AD1648" i="12" s="1"/>
  <c r="AC1686" i="12"/>
  <c r="AD1686" i="12" s="1"/>
  <c r="AC1810" i="12"/>
  <c r="AD1810" i="12" s="1"/>
  <c r="AC1774" i="12"/>
  <c r="AD1774" i="12" s="1"/>
  <c r="AC1739" i="12"/>
  <c r="AD1739" i="12" s="1"/>
  <c r="AC1633" i="12"/>
  <c r="AD1633" i="12" s="1"/>
  <c r="AC1722" i="12"/>
  <c r="AD1722" i="12" s="1"/>
  <c r="AC1701" i="12"/>
  <c r="AD1701" i="12" s="1"/>
  <c r="AC1906" i="12"/>
  <c r="AD1906" i="12" s="1"/>
  <c r="AC2036" i="12"/>
  <c r="AD2036" i="12" s="1"/>
  <c r="AC1795" i="12"/>
  <c r="AD1795" i="12" s="1"/>
  <c r="AC1864" i="12"/>
  <c r="AD1864" i="12" s="1"/>
  <c r="AC1837" i="12"/>
  <c r="AD1837" i="12" s="1"/>
  <c r="AC1860" i="12"/>
  <c r="AD1860" i="12" s="1"/>
  <c r="AC1976" i="12"/>
  <c r="AD1976" i="12" s="1"/>
  <c r="AC2054" i="12"/>
  <c r="AD2054" i="12" s="1"/>
  <c r="AC2040" i="12"/>
  <c r="AD2040" i="12" s="1"/>
  <c r="AC2031" i="12"/>
  <c r="AD2031" i="12" s="1"/>
  <c r="AC1862" i="12"/>
  <c r="AD1862" i="12" s="1"/>
  <c r="AC2095" i="12"/>
  <c r="AD2095" i="12" s="1"/>
  <c r="AC2067" i="12"/>
  <c r="AD2067" i="12" s="1"/>
  <c r="AC2178" i="12"/>
  <c r="AD2178" i="12" s="1"/>
  <c r="AC2170" i="12"/>
  <c r="AD2170" i="12" s="1"/>
  <c r="AC2264" i="12"/>
  <c r="AD2264" i="12" s="1"/>
  <c r="AC2278" i="12"/>
  <c r="AD2278" i="12" s="1"/>
  <c r="AC2205" i="12"/>
  <c r="AD2205" i="12" s="1"/>
  <c r="AC2320" i="12"/>
  <c r="AD2320" i="12" s="1"/>
  <c r="AC2232" i="12"/>
  <c r="AD2232" i="12" s="1"/>
  <c r="AC2344" i="12"/>
  <c r="AD2344" i="12" s="1"/>
  <c r="AC2391" i="12"/>
  <c r="AD2391" i="12" s="1"/>
  <c r="AC2362" i="12"/>
  <c r="AD2362" i="12" s="1"/>
  <c r="AC2424" i="12"/>
  <c r="AD2424" i="12" s="1"/>
  <c r="AC2487" i="12"/>
  <c r="AD2487" i="12" s="1"/>
  <c r="AC2463" i="12"/>
  <c r="AD2463" i="12" s="1"/>
  <c r="AC2613" i="12"/>
  <c r="AD2613" i="12" s="1"/>
  <c r="AC2715" i="12"/>
  <c r="AD2715" i="12" s="1"/>
  <c r="AC2541" i="12"/>
  <c r="AD2541" i="12" s="1"/>
  <c r="AC2651" i="12"/>
  <c r="AD2651" i="12" s="1"/>
  <c r="AC2539" i="12"/>
  <c r="AD2539" i="12" s="1"/>
  <c r="AC2525" i="12"/>
  <c r="AD2525" i="12" s="1"/>
  <c r="AC2669" i="12"/>
  <c r="AD2669" i="12" s="1"/>
  <c r="AC2685" i="12"/>
  <c r="AD2685" i="12" s="1"/>
  <c r="AC2877" i="12"/>
  <c r="AD2877" i="12" s="1"/>
  <c r="AC2841" i="12"/>
  <c r="AD2841" i="12" s="1"/>
  <c r="AC2895" i="12"/>
  <c r="AD2895" i="12" s="1"/>
  <c r="AC2879" i="12"/>
  <c r="AD2879" i="12" s="1"/>
  <c r="AC3036" i="12"/>
  <c r="AD3036" i="12" s="1"/>
  <c r="AC2925" i="12"/>
  <c r="AD2925" i="12" s="1"/>
  <c r="AC2983" i="12"/>
  <c r="AD2983" i="12" s="1"/>
  <c r="AC3056" i="12"/>
  <c r="AD3056" i="12" s="1"/>
  <c r="AC3034" i="12"/>
  <c r="AD3034" i="12" s="1"/>
  <c r="AC2942" i="12"/>
  <c r="AD2942" i="12" s="1"/>
  <c r="AC3016" i="12"/>
  <c r="AD3016" i="12" s="1"/>
  <c r="AC2906" i="12"/>
  <c r="AD2906" i="12" s="1"/>
  <c r="AC3110" i="12"/>
  <c r="AD3110" i="12" s="1"/>
  <c r="AC3051" i="12"/>
  <c r="AD3051" i="12" s="1"/>
  <c r="AC3207" i="12"/>
  <c r="AD3207" i="12" s="1"/>
  <c r="AC3306" i="12"/>
  <c r="AD3306" i="12" s="1"/>
  <c r="AC3290" i="12"/>
  <c r="AD3290" i="12" s="1"/>
  <c r="AC3409" i="12"/>
  <c r="AD3409" i="12" s="1"/>
  <c r="AC3219" i="12"/>
  <c r="AD3219" i="12" s="1"/>
  <c r="AC3429" i="12"/>
  <c r="AD3429" i="12" s="1"/>
  <c r="AC3454" i="12"/>
  <c r="AD3454" i="12" s="1"/>
  <c r="AC3567" i="12"/>
  <c r="AD3567" i="12" s="1"/>
  <c r="AC3434" i="12"/>
  <c r="AD3434" i="12" s="1"/>
  <c r="AC3362" i="12"/>
  <c r="AD3362" i="12" s="1"/>
  <c r="AC3552" i="12"/>
  <c r="AD3552" i="12" s="1"/>
  <c r="AC3553" i="12"/>
  <c r="AD3553" i="12" s="1"/>
  <c r="AC3770" i="12"/>
  <c r="AD3770" i="12" s="1"/>
  <c r="AA230" i="12"/>
  <c r="Z230" i="12"/>
  <c r="AC150" i="12"/>
  <c r="AD150" i="12" s="1"/>
  <c r="AC356" i="12"/>
  <c r="AD356" i="12" s="1"/>
  <c r="AC298" i="12"/>
  <c r="AD298" i="12" s="1"/>
  <c r="Z217" i="12"/>
  <c r="AA217" i="12"/>
  <c r="AC187" i="12"/>
  <c r="AD187" i="12" s="1"/>
  <c r="S3495" i="12"/>
  <c r="T3495" i="12" s="1"/>
  <c r="AB3495" i="12" s="1"/>
  <c r="S3474" i="12"/>
  <c r="T3474" i="12" s="1"/>
  <c r="AB3474" i="12" s="1"/>
  <c r="S3500" i="12"/>
  <c r="T3500" i="12" s="1"/>
  <c r="AB3500" i="12" s="1"/>
  <c r="S3720" i="12"/>
  <c r="T3720" i="12" s="1"/>
  <c r="AB3720" i="12" s="1"/>
  <c r="S3786" i="12"/>
  <c r="T3786" i="12" s="1"/>
  <c r="AB3786" i="12" s="1"/>
  <c r="S3803" i="12"/>
  <c r="T3803" i="12" s="1"/>
  <c r="AB3803" i="12" s="1"/>
  <c r="S3761" i="12"/>
  <c r="T3761" i="12" s="1"/>
  <c r="AB3761" i="12" s="1"/>
  <c r="S3878" i="12"/>
  <c r="T3878" i="12" s="1"/>
  <c r="AB3878" i="12" s="1"/>
  <c r="S3742" i="12"/>
  <c r="T3742" i="12" s="1"/>
  <c r="AB3742" i="12" s="1"/>
  <c r="S3697" i="12"/>
  <c r="T3697" i="12" s="1"/>
  <c r="AB3697" i="12" s="1"/>
  <c r="S3784" i="12"/>
  <c r="T3784" i="12" s="1"/>
  <c r="AB3784" i="12" s="1"/>
  <c r="S3733" i="12"/>
  <c r="T3733" i="12" s="1"/>
  <c r="AB3733" i="12" s="1"/>
  <c r="S3667" i="12"/>
  <c r="T3667" i="12" s="1"/>
  <c r="AB3667" i="12" s="1"/>
  <c r="S3820" i="12"/>
  <c r="T3820" i="12" s="1"/>
  <c r="AB3820" i="12" s="1"/>
  <c r="S3752" i="12"/>
  <c r="T3752" i="12" s="1"/>
  <c r="AB3752" i="12" s="1"/>
  <c r="S3886" i="12"/>
  <c r="T3886" i="12" s="1"/>
  <c r="AB3886" i="12" s="1"/>
  <c r="S3656" i="12"/>
  <c r="T3656" i="12" s="1"/>
  <c r="AB3656" i="12" s="1"/>
  <c r="S3917" i="12"/>
  <c r="T3917" i="12" s="1"/>
  <c r="AB3917" i="12" s="1"/>
  <c r="S3918" i="12"/>
  <c r="T3918" i="12" s="1"/>
  <c r="AB3918" i="12" s="1"/>
  <c r="S3924" i="12"/>
  <c r="T3924" i="12" s="1"/>
  <c r="AB3924" i="12" s="1"/>
  <c r="S3903" i="12"/>
  <c r="T3903" i="12" s="1"/>
  <c r="AB3903" i="12" s="1"/>
  <c r="Z1401" i="12"/>
  <c r="AA1401" i="12"/>
  <c r="AA1350" i="12"/>
  <c r="Z1350" i="12"/>
  <c r="AA1266" i="12"/>
  <c r="Z1266" i="12"/>
  <c r="Z1230" i="12"/>
  <c r="AA1230" i="12"/>
  <c r="Z1381" i="12"/>
  <c r="AA1381" i="12"/>
  <c r="AA1400" i="12"/>
  <c r="Z1400" i="12"/>
  <c r="AA1295" i="12"/>
  <c r="Z1295" i="12"/>
  <c r="AA1495" i="12"/>
  <c r="Z1495" i="12"/>
  <c r="AA1752" i="12"/>
  <c r="Z1752" i="12"/>
  <c r="AA1665" i="12"/>
  <c r="Z1665" i="12"/>
  <c r="Z1587" i="12"/>
  <c r="AA1587" i="12"/>
  <c r="Z1610" i="12"/>
  <c r="AA1610" i="12"/>
  <c r="AA1572" i="12"/>
  <c r="Z1572" i="12"/>
  <c r="Z1681" i="12"/>
  <c r="AA1681" i="12"/>
  <c r="Z1585" i="12"/>
  <c r="AA1585" i="12"/>
  <c r="Z1556" i="12"/>
  <c r="AA1556" i="12"/>
  <c r="Z1603" i="12"/>
  <c r="AA1603" i="12"/>
  <c r="Z1648" i="12"/>
  <c r="AA1648" i="12"/>
  <c r="Z1770" i="12"/>
  <c r="AA1770" i="12"/>
  <c r="AA1734" i="12"/>
  <c r="Z1734" i="12"/>
  <c r="Z1806" i="12"/>
  <c r="AA1806" i="12"/>
  <c r="AA1776" i="12"/>
  <c r="Z1776" i="12"/>
  <c r="Z1644" i="12"/>
  <c r="AA1644" i="12"/>
  <c r="AA1756" i="12"/>
  <c r="Z1756" i="12"/>
  <c r="AA1690" i="12"/>
  <c r="Z1690" i="12"/>
  <c r="AA1684" i="12"/>
  <c r="Z1684" i="12"/>
  <c r="Z1917" i="12"/>
  <c r="AA1917" i="12"/>
  <c r="Z1724" i="12"/>
  <c r="AA1724" i="12"/>
  <c r="AA1874" i="12"/>
  <c r="Z1874" i="12"/>
  <c r="Z1903" i="12"/>
  <c r="AA1903" i="12"/>
  <c r="AA1889" i="12"/>
  <c r="Z1889" i="12"/>
  <c r="Z1747" i="12"/>
  <c r="AA1747" i="12"/>
  <c r="Z1910" i="12"/>
  <c r="AA1910" i="12"/>
  <c r="Z1963" i="12"/>
  <c r="AA1963" i="12"/>
  <c r="AA1877" i="12"/>
  <c r="Z1877" i="12"/>
  <c r="Z1947" i="12"/>
  <c r="AA1947" i="12"/>
  <c r="AA1944" i="12"/>
  <c r="Z1944" i="12"/>
  <c r="AA1935" i="12"/>
  <c r="Z1935" i="12"/>
  <c r="Z1953" i="12"/>
  <c r="AA1953" i="12"/>
  <c r="AA2147" i="12"/>
  <c r="Z2147" i="12"/>
  <c r="Z2047" i="12"/>
  <c r="AA2047" i="12"/>
  <c r="AA2143" i="12"/>
  <c r="Z2143" i="12"/>
  <c r="Z1962" i="12"/>
  <c r="AA1962" i="12"/>
  <c r="AA1971" i="12"/>
  <c r="Z1971" i="12"/>
  <c r="AA2266" i="12"/>
  <c r="Z2266" i="12"/>
  <c r="AA1987" i="12"/>
  <c r="Z1987" i="12"/>
  <c r="AA2028" i="12"/>
  <c r="Z2028" i="12"/>
  <c r="AA2149" i="12"/>
  <c r="Z2149" i="12"/>
  <c r="AA2136" i="12"/>
  <c r="Z2136" i="12"/>
  <c r="Z2134" i="12"/>
  <c r="AA2134" i="12"/>
  <c r="AA2115" i="12"/>
  <c r="Z2115" i="12"/>
  <c r="AA2250" i="12"/>
  <c r="Z2250" i="12"/>
  <c r="Z2190" i="12"/>
  <c r="AA2190" i="12"/>
  <c r="Z2352" i="12"/>
  <c r="AA2352" i="12"/>
  <c r="Z2306" i="12"/>
  <c r="AA2306" i="12"/>
  <c r="AA2256" i="12"/>
  <c r="Z2256" i="12"/>
  <c r="Z2161" i="12"/>
  <c r="AA2161" i="12"/>
  <c r="Z2219" i="12"/>
  <c r="AA2219" i="12"/>
  <c r="Z2187" i="12"/>
  <c r="AA2187" i="12"/>
  <c r="Z2464" i="12"/>
  <c r="AA2464" i="12"/>
  <c r="AA2391" i="12"/>
  <c r="Z2391" i="12"/>
  <c r="Z2313" i="12"/>
  <c r="AA2313" i="12"/>
  <c r="AA2249" i="12"/>
  <c r="Z2249" i="12"/>
  <c r="AA2481" i="12"/>
  <c r="Z2481" i="12"/>
  <c r="AA2446" i="12"/>
  <c r="Z2446" i="12"/>
  <c r="AA2462" i="12"/>
  <c r="Z2462" i="12"/>
  <c r="AA2400" i="12"/>
  <c r="Z2400" i="12"/>
  <c r="Z2438" i="12"/>
  <c r="AA2438" i="12"/>
  <c r="Z2422" i="12"/>
  <c r="AA2422" i="12"/>
  <c r="AA2485" i="12"/>
  <c r="Z2485" i="12"/>
  <c r="Z2611" i="12"/>
  <c r="AA2611" i="12"/>
  <c r="AA2578" i="12"/>
  <c r="Z2578" i="12"/>
  <c r="Z2608" i="12"/>
  <c r="AA2608" i="12"/>
  <c r="Z2524" i="12"/>
  <c r="AA2524" i="12"/>
  <c r="AA2555" i="12"/>
  <c r="Z2555" i="12"/>
  <c r="AA2589" i="12"/>
  <c r="Z2589" i="12"/>
  <c r="Z2551" i="12"/>
  <c r="AA2551" i="12"/>
  <c r="AA2512" i="12"/>
  <c r="Z2512" i="12"/>
  <c r="AA2695" i="12"/>
  <c r="Z2695" i="12"/>
  <c r="AA2632" i="12"/>
  <c r="Z2632" i="12"/>
  <c r="AA2671" i="12"/>
  <c r="Z2671" i="12"/>
  <c r="AA2717" i="12"/>
  <c r="Z2717" i="12"/>
  <c r="AA2731" i="12"/>
  <c r="Z2731" i="12"/>
  <c r="AA2642" i="12"/>
  <c r="Z2642" i="12"/>
  <c r="Z2737" i="12"/>
  <c r="AA2737" i="12"/>
  <c r="Z2593" i="12"/>
  <c r="AA2593" i="12"/>
  <c r="AA2769" i="12"/>
  <c r="Z2769" i="12"/>
  <c r="AA2772" i="12"/>
  <c r="Z2772" i="12"/>
  <c r="Z2702" i="12"/>
  <c r="AA2702" i="12"/>
  <c r="Z2784" i="12"/>
  <c r="AA2784" i="12"/>
  <c r="Z2811" i="12"/>
  <c r="AA2811" i="12"/>
  <c r="Z2808" i="12"/>
  <c r="AA2808" i="12"/>
  <c r="AA2981" i="12"/>
  <c r="Z2981" i="12"/>
  <c r="AA3113" i="12"/>
  <c r="Z3113" i="12"/>
  <c r="Z2968" i="12"/>
  <c r="AA2968" i="12"/>
  <c r="AA2958" i="12"/>
  <c r="Z2958" i="12"/>
  <c r="Z3006" i="12"/>
  <c r="AA3006" i="12"/>
  <c r="AA2954" i="12"/>
  <c r="Z2954" i="12"/>
  <c r="Z3083" i="12"/>
  <c r="AA3083" i="12"/>
  <c r="AA3064" i="12"/>
  <c r="Z3064" i="12"/>
  <c r="AA3127" i="12"/>
  <c r="Z3127" i="12"/>
  <c r="Z2937" i="12"/>
  <c r="AA2937" i="12"/>
  <c r="AA3068" i="12"/>
  <c r="Z3068" i="12"/>
  <c r="Z2994" i="12"/>
  <c r="AA2994" i="12"/>
  <c r="Z2898" i="12"/>
  <c r="AA2898" i="12"/>
  <c r="AA2893" i="12"/>
  <c r="Z2893" i="12"/>
  <c r="Z2926" i="12"/>
  <c r="AA2926" i="12"/>
  <c r="AA3146" i="12"/>
  <c r="Z3146" i="12"/>
  <c r="AA3256" i="12"/>
  <c r="Z3256" i="12"/>
  <c r="Z2928" i="12"/>
  <c r="AA2928" i="12"/>
  <c r="AA2939" i="12"/>
  <c r="Z2939" i="12"/>
  <c r="Z3224" i="12"/>
  <c r="AA3224" i="12"/>
  <c r="AA3074" i="12"/>
  <c r="Z3074" i="12"/>
  <c r="AA3300" i="12"/>
  <c r="Z3300" i="12"/>
  <c r="Z3181" i="12"/>
  <c r="AA3181" i="12"/>
  <c r="AA3212" i="12"/>
  <c r="Z3212" i="12"/>
  <c r="AA3183" i="12"/>
  <c r="Z3183" i="12"/>
  <c r="Z3326" i="12"/>
  <c r="AA3326" i="12"/>
  <c r="Z3343" i="12"/>
  <c r="AA3343" i="12"/>
  <c r="Z3323" i="12"/>
  <c r="AA3323" i="12"/>
  <c r="AA3288" i="12"/>
  <c r="Z3288" i="12"/>
  <c r="Z3299" i="12"/>
  <c r="AA3299" i="12"/>
  <c r="AA3200" i="12"/>
  <c r="Z3200" i="12"/>
  <c r="AA3400" i="12"/>
  <c r="Z3400" i="12"/>
  <c r="Z3402" i="12"/>
  <c r="AA3402" i="12"/>
  <c r="Z3349" i="12"/>
  <c r="AA3349" i="12"/>
  <c r="Z3462" i="12"/>
  <c r="AA3462" i="12"/>
  <c r="Z3360" i="12"/>
  <c r="AA3360" i="12"/>
  <c r="Z3518" i="12"/>
  <c r="AA3518" i="12"/>
  <c r="AA3592" i="12"/>
  <c r="Z3592" i="12"/>
  <c r="AA3517" i="12"/>
  <c r="Z3517" i="12"/>
  <c r="Z3525" i="12"/>
  <c r="AA3525" i="12"/>
  <c r="Z3498" i="12"/>
  <c r="AA3498" i="12"/>
  <c r="AA3450" i="12"/>
  <c r="Z3450" i="12"/>
  <c r="Z3446" i="12"/>
  <c r="AA3446" i="12"/>
  <c r="AA3414" i="12"/>
  <c r="Z3414" i="12"/>
  <c r="Z3633" i="12"/>
  <c r="AA3633" i="12"/>
  <c r="Z3569" i="12"/>
  <c r="AA3569" i="12"/>
  <c r="Z3381" i="12"/>
  <c r="AA3381" i="12"/>
  <c r="Z3598" i="12"/>
  <c r="AA3598" i="12"/>
  <c r="Z3500" i="12"/>
  <c r="AA3500" i="12"/>
  <c r="AA3822" i="12"/>
  <c r="Z3822" i="12"/>
  <c r="AA3821" i="12"/>
  <c r="Z3821" i="12"/>
  <c r="AA3795" i="12"/>
  <c r="Z3795" i="12"/>
  <c r="AA3741" i="12"/>
  <c r="Z3741" i="12"/>
  <c r="Z3620" i="12"/>
  <c r="AA3620" i="12"/>
  <c r="AA3631" i="12"/>
  <c r="Z3631" i="12"/>
  <c r="AA3663" i="12"/>
  <c r="Z3663" i="12"/>
  <c r="Z3840" i="12"/>
  <c r="AA3840" i="12"/>
  <c r="Z3819" i="12"/>
  <c r="AA3819" i="12"/>
  <c r="Z3630" i="12"/>
  <c r="AA3630" i="12"/>
  <c r="AA3783" i="12"/>
  <c r="Z3783" i="12"/>
  <c r="Z3782" i="12"/>
  <c r="AA3782" i="12"/>
  <c r="Z3710" i="12"/>
  <c r="AA3710" i="12"/>
  <c r="AA3605" i="12"/>
  <c r="Z3605" i="12"/>
  <c r="AA3859" i="12"/>
  <c r="Z3859" i="12"/>
  <c r="AA3865" i="12"/>
  <c r="Z3865" i="12"/>
  <c r="AA3934" i="12"/>
  <c r="Z3934" i="12"/>
  <c r="Z3926" i="12"/>
  <c r="AA3926" i="12"/>
  <c r="AA3912" i="12"/>
  <c r="Z3912" i="12"/>
  <c r="AC250" i="12"/>
  <c r="AD250" i="12" s="1"/>
  <c r="Z191" i="12"/>
  <c r="AA191" i="12"/>
  <c r="AA422" i="12"/>
  <c r="Z422" i="12"/>
  <c r="Z249" i="12"/>
  <c r="AA249" i="12"/>
  <c r="AC458" i="12"/>
  <c r="AD458" i="12" s="1"/>
  <c r="AC664" i="12"/>
  <c r="AD664" i="12" s="1"/>
  <c r="AC549" i="12"/>
  <c r="AD549" i="12" s="1"/>
  <c r="AC650" i="12"/>
  <c r="AD650" i="12" s="1"/>
  <c r="AC414" i="12"/>
  <c r="AD414" i="12" s="1"/>
  <c r="AC424" i="12"/>
  <c r="AD424" i="12" s="1"/>
  <c r="AC386" i="12"/>
  <c r="AD386" i="12" s="1"/>
  <c r="AC294" i="12"/>
  <c r="AD294" i="12" s="1"/>
  <c r="AC423" i="12"/>
  <c r="AD423" i="12" s="1"/>
  <c r="AC417" i="12"/>
  <c r="AD417" i="12" s="1"/>
  <c r="AC862" i="12"/>
  <c r="AD862" i="12" s="1"/>
  <c r="AC597" i="12"/>
  <c r="AD597" i="12" s="1"/>
  <c r="AC892" i="12"/>
  <c r="AD892" i="12" s="1"/>
  <c r="AC542" i="12"/>
  <c r="AD542" i="12" s="1"/>
  <c r="AC818" i="12"/>
  <c r="AD818" i="12" s="1"/>
  <c r="AC747" i="12"/>
  <c r="AD747" i="12" s="1"/>
  <c r="AC897" i="12"/>
  <c r="AD897" i="12" s="1"/>
  <c r="AC711" i="12"/>
  <c r="AD711" i="12" s="1"/>
  <c r="AC1095" i="12"/>
  <c r="AD1095" i="12" s="1"/>
  <c r="AC869" i="12"/>
  <c r="AD869" i="12" s="1"/>
  <c r="AC699" i="12"/>
  <c r="AD699" i="12" s="1"/>
  <c r="AC696" i="12"/>
  <c r="AD696" i="12" s="1"/>
  <c r="AC822" i="12"/>
  <c r="AD822" i="12" s="1"/>
  <c r="AC853" i="12"/>
  <c r="AD853" i="12" s="1"/>
  <c r="AC748" i="12"/>
  <c r="AD748" i="12" s="1"/>
  <c r="AC714" i="12"/>
  <c r="AD714" i="12" s="1"/>
  <c r="AC895" i="12"/>
  <c r="AD895" i="12" s="1"/>
  <c r="AC726" i="12"/>
  <c r="AD726" i="12" s="1"/>
  <c r="AC941" i="12"/>
  <c r="AD941" i="12" s="1"/>
  <c r="AC721" i="12"/>
  <c r="AD721" i="12" s="1"/>
  <c r="AC969" i="12"/>
  <c r="AD969" i="12" s="1"/>
  <c r="AC961" i="12"/>
  <c r="AD961" i="12" s="1"/>
  <c r="AC1027" i="12"/>
  <c r="AD1027" i="12" s="1"/>
  <c r="AC1075" i="12"/>
  <c r="AD1075" i="12" s="1"/>
  <c r="AC786" i="12"/>
  <c r="AD786" i="12" s="1"/>
  <c r="AC986" i="12"/>
  <c r="AD986" i="12" s="1"/>
  <c r="AC926" i="12"/>
  <c r="AD926" i="12" s="1"/>
  <c r="AC934" i="12"/>
  <c r="AD934" i="12" s="1"/>
  <c r="AC1171" i="12"/>
  <c r="AD1171" i="12" s="1"/>
  <c r="AC1138" i="12"/>
  <c r="AD1138" i="12" s="1"/>
  <c r="AC1112" i="12"/>
  <c r="AD1112" i="12" s="1"/>
  <c r="AC1085" i="12"/>
  <c r="AD1085" i="12" s="1"/>
  <c r="AC1148" i="12"/>
  <c r="AD1148" i="12" s="1"/>
  <c r="AC1369" i="12"/>
  <c r="AD1369" i="12" s="1"/>
  <c r="AC1227" i="12"/>
  <c r="AD1227" i="12" s="1"/>
  <c r="AC1024" i="12"/>
  <c r="AD1024" i="12" s="1"/>
  <c r="AC1233" i="12"/>
  <c r="AD1233" i="12" s="1"/>
  <c r="AC1238" i="12"/>
  <c r="AD1238" i="12" s="1"/>
  <c r="AC1134" i="12"/>
  <c r="AD1134" i="12" s="1"/>
  <c r="AC1353" i="12"/>
  <c r="AD1353" i="12" s="1"/>
  <c r="AC1119" i="12"/>
  <c r="AD1119" i="12" s="1"/>
  <c r="AC1411" i="12"/>
  <c r="AD1411" i="12" s="1"/>
  <c r="AC1430" i="12"/>
  <c r="AD1430" i="12" s="1"/>
  <c r="AC1520" i="12"/>
  <c r="AD1520" i="12" s="1"/>
  <c r="AC1433" i="12"/>
  <c r="AD1433" i="12" s="1"/>
  <c r="AC1294" i="12"/>
  <c r="AD1294" i="12" s="1"/>
  <c r="AC1418" i="12"/>
  <c r="AD1418" i="12" s="1"/>
  <c r="AC1460" i="12"/>
  <c r="AD1460" i="12" s="1"/>
  <c r="AC1487" i="12"/>
  <c r="AD1487" i="12" s="1"/>
  <c r="AC1770" i="12"/>
  <c r="AD1770" i="12" s="1"/>
  <c r="AC1703" i="12"/>
  <c r="AD1703" i="12" s="1"/>
  <c r="AC1635" i="12"/>
  <c r="AD1635" i="12" s="1"/>
  <c r="AC1571" i="12"/>
  <c r="AD1571" i="12" s="1"/>
  <c r="AC1647" i="12"/>
  <c r="AD1647" i="12" s="1"/>
  <c r="AC1585" i="12"/>
  <c r="AD1585" i="12" s="1"/>
  <c r="AC1666" i="12"/>
  <c r="AD1666" i="12" s="1"/>
  <c r="AC1808" i="12"/>
  <c r="AD1808" i="12" s="1"/>
  <c r="AC1650" i="12"/>
  <c r="AD1650" i="12" s="1"/>
  <c r="AC1780" i="12"/>
  <c r="AD1780" i="12" s="1"/>
  <c r="AC1914" i="12"/>
  <c r="AD1914" i="12" s="1"/>
  <c r="AC1786" i="12"/>
  <c r="AD1786" i="12" s="1"/>
  <c r="AC1729" i="12"/>
  <c r="AD1729" i="12" s="1"/>
  <c r="AC1736" i="12"/>
  <c r="AD1736" i="12" s="1"/>
  <c r="AC1798" i="12"/>
  <c r="AD1798" i="12" s="1"/>
  <c r="AC1964" i="12"/>
  <c r="AD1964" i="12" s="1"/>
  <c r="AC1950" i="12"/>
  <c r="AD1950" i="12" s="1"/>
  <c r="AC1919" i="12"/>
  <c r="AD1919" i="12" s="1"/>
  <c r="AC1759" i="12"/>
  <c r="AD1759" i="12" s="1"/>
  <c r="AC1787" i="12"/>
  <c r="AD1787" i="12" s="1"/>
  <c r="AC2033" i="12"/>
  <c r="AD2033" i="12" s="1"/>
  <c r="AC1971" i="12"/>
  <c r="AD1971" i="12" s="1"/>
  <c r="AC1987" i="12"/>
  <c r="AD1987" i="12" s="1"/>
  <c r="AC1947" i="12"/>
  <c r="AD1947" i="12" s="1"/>
  <c r="AC2110" i="12"/>
  <c r="AD2110" i="12" s="1"/>
  <c r="AC2117" i="12"/>
  <c r="AD2117" i="12" s="1"/>
  <c r="AC2139" i="12"/>
  <c r="AD2139" i="12" s="1"/>
  <c r="AC1969" i="12"/>
  <c r="AD1969" i="12" s="1"/>
  <c r="AC2180" i="12"/>
  <c r="AD2180" i="12" s="1"/>
  <c r="AC2182" i="12"/>
  <c r="AD2182" i="12" s="1"/>
  <c r="AC2083" i="12"/>
  <c r="AD2083" i="12" s="1"/>
  <c r="AC2118" i="12"/>
  <c r="AD2118" i="12" s="1"/>
  <c r="AC2171" i="12"/>
  <c r="AD2171" i="12" s="1"/>
  <c r="AC2308" i="12"/>
  <c r="AD2308" i="12" s="1"/>
  <c r="AC2222" i="12"/>
  <c r="AD2222" i="12" s="1"/>
  <c r="AC2260" i="12"/>
  <c r="AD2260" i="12" s="1"/>
  <c r="AC2388" i="12"/>
  <c r="AD2388" i="12" s="1"/>
  <c r="AC2340" i="12"/>
  <c r="AD2340" i="12" s="1"/>
  <c r="AC2477" i="12"/>
  <c r="AD2477" i="12" s="1"/>
  <c r="AC2437" i="12"/>
  <c r="AD2437" i="12" s="1"/>
  <c r="AC2412" i="12"/>
  <c r="AD2412" i="12" s="1"/>
  <c r="AC2608" i="12"/>
  <c r="AD2608" i="12" s="1"/>
  <c r="AC2599" i="12"/>
  <c r="AD2599" i="12" s="1"/>
  <c r="AC2615" i="12"/>
  <c r="AD2615" i="12" s="1"/>
  <c r="AC2641" i="12"/>
  <c r="AD2641" i="12" s="1"/>
  <c r="AC2755" i="12"/>
  <c r="AD2755" i="12" s="1"/>
  <c r="AC2610" i="12"/>
  <c r="AD2610" i="12" s="1"/>
  <c r="AC2795" i="12"/>
  <c r="AD2795" i="12" s="1"/>
  <c r="AC2817" i="12"/>
  <c r="AD2817" i="12" s="1"/>
  <c r="AC2863" i="12"/>
  <c r="AD2863" i="12" s="1"/>
  <c r="AC2646" i="12"/>
  <c r="AD2646" i="12" s="1"/>
  <c r="AC2672" i="12"/>
  <c r="AD2672" i="12" s="1"/>
  <c r="AC2791" i="12"/>
  <c r="AD2791" i="12" s="1"/>
  <c r="AC2872" i="12"/>
  <c r="AD2872" i="12" s="1"/>
  <c r="AC2869" i="12"/>
  <c r="AD2869" i="12" s="1"/>
  <c r="AC2821" i="12"/>
  <c r="AD2821" i="12" s="1"/>
  <c r="AC2965" i="12"/>
  <c r="AD2965" i="12" s="1"/>
  <c r="AC2939" i="12"/>
  <c r="AD2939" i="12" s="1"/>
  <c r="AC2846" i="12"/>
  <c r="AD2846" i="12" s="1"/>
  <c r="AC3010" i="12"/>
  <c r="AD3010" i="12" s="1"/>
  <c r="AC3106" i="12"/>
  <c r="AD3106" i="12" s="1"/>
  <c r="AC3126" i="12"/>
  <c r="AD3126" i="12" s="1"/>
  <c r="AC2964" i="12"/>
  <c r="AD2964" i="12" s="1"/>
  <c r="AC3054" i="12"/>
  <c r="AD3054" i="12" s="1"/>
  <c r="AC3183" i="12"/>
  <c r="AD3183" i="12" s="1"/>
  <c r="AC3313" i="12"/>
  <c r="AD3313" i="12" s="1"/>
  <c r="AC3338" i="12"/>
  <c r="AD3338" i="12" s="1"/>
  <c r="AC3127" i="12"/>
  <c r="AD3127" i="12" s="1"/>
  <c r="AC3130" i="12"/>
  <c r="AD3130" i="12" s="1"/>
  <c r="AC3195" i="12"/>
  <c r="AD3195" i="12" s="1"/>
  <c r="AC3311" i="12"/>
  <c r="AD3311" i="12" s="1"/>
  <c r="AC3342" i="12"/>
  <c r="AD3342" i="12" s="1"/>
  <c r="AC3125" i="12"/>
  <c r="AD3125" i="12" s="1"/>
  <c r="AC3347" i="12"/>
  <c r="AD3347" i="12" s="1"/>
  <c r="AC3444" i="12"/>
  <c r="AD3444" i="12" s="1"/>
  <c r="AC3459" i="12"/>
  <c r="AD3459" i="12" s="1"/>
  <c r="AC3401" i="12"/>
  <c r="AD3401" i="12" s="1"/>
  <c r="AC3526" i="12"/>
  <c r="AD3526" i="12" s="1"/>
  <c r="AC3662" i="12"/>
  <c r="AD3662" i="12" s="1"/>
  <c r="AC3673" i="12"/>
  <c r="AD3673" i="12" s="1"/>
  <c r="AC3744" i="12"/>
  <c r="AD3744" i="12" s="1"/>
  <c r="AC3887" i="12"/>
  <c r="AD3887" i="12" s="1"/>
  <c r="AC312" i="12"/>
  <c r="AD312" i="12" s="1"/>
  <c r="Z214" i="12"/>
  <c r="AA214" i="12"/>
  <c r="AC148" i="12"/>
  <c r="AD148" i="12" s="1"/>
  <c r="AC157" i="12"/>
  <c r="AD157" i="12" s="1"/>
  <c r="AC398" i="12"/>
  <c r="AD398" i="12" s="1"/>
  <c r="AC301" i="12"/>
  <c r="AD301" i="12" s="1"/>
  <c r="AA159" i="12"/>
  <c r="Z159" i="12"/>
  <c r="AC166" i="12"/>
  <c r="AD166" i="12" s="1"/>
  <c r="AC300" i="12"/>
  <c r="AD300" i="12" s="1"/>
  <c r="Z234" i="12"/>
  <c r="AA234" i="12"/>
  <c r="Z152" i="12"/>
  <c r="AA152" i="12"/>
  <c r="AA904" i="12"/>
  <c r="Z904" i="12"/>
  <c r="Z883" i="12"/>
  <c r="AA883" i="12"/>
  <c r="Z586" i="12"/>
  <c r="AA586" i="12"/>
  <c r="AA876" i="12"/>
  <c r="Z876" i="12"/>
  <c r="Z760" i="12"/>
  <c r="AA760" i="12"/>
  <c r="Z1170" i="12"/>
  <c r="AA1170" i="12"/>
  <c r="Z992" i="12"/>
  <c r="AA992" i="12"/>
  <c r="Z877" i="12"/>
  <c r="AA877" i="12"/>
  <c r="AA770" i="12"/>
  <c r="Z770" i="12"/>
  <c r="Z890" i="12"/>
  <c r="AA890" i="12"/>
  <c r="Z1221" i="12"/>
  <c r="AA1221" i="12"/>
  <c r="AA955" i="12"/>
  <c r="Z955" i="12"/>
  <c r="Z983" i="12"/>
  <c r="AA983" i="12"/>
  <c r="Z1001" i="12"/>
  <c r="AA1001" i="12"/>
  <c r="AA1116" i="12"/>
  <c r="Z1116" i="12"/>
  <c r="AA1143" i="12"/>
  <c r="Z1143" i="12"/>
  <c r="AA981" i="12"/>
  <c r="Z981" i="12"/>
  <c r="Z1153" i="12"/>
  <c r="AA1153" i="12"/>
  <c r="Z1159" i="12"/>
  <c r="AA1159" i="12"/>
  <c r="AA1163" i="12"/>
  <c r="Z1163" i="12"/>
  <c r="Z1057" i="12"/>
  <c r="AA1057" i="12"/>
  <c r="AA1261" i="12"/>
  <c r="Z1261" i="12"/>
  <c r="Z1068" i="12"/>
  <c r="AA1068" i="12"/>
  <c r="Z1063" i="12"/>
  <c r="AA1063" i="12"/>
  <c r="AA987" i="12"/>
  <c r="Z987" i="12"/>
  <c r="Z1026" i="12"/>
  <c r="AA1026" i="12"/>
  <c r="Z1171" i="12"/>
  <c r="AA1171" i="12"/>
  <c r="Z931" i="12"/>
  <c r="AA931" i="12"/>
  <c r="AA1242" i="12"/>
  <c r="Z1242" i="12"/>
  <c r="Z1361" i="12"/>
  <c r="AA1361" i="12"/>
  <c r="Z1436" i="12"/>
  <c r="AA1436" i="12"/>
  <c r="AA1428" i="12"/>
  <c r="Z1428" i="12"/>
  <c r="Z1385" i="12"/>
  <c r="AA1385" i="12"/>
  <c r="Z1308" i="12"/>
  <c r="AA1308" i="12"/>
  <c r="Z1333" i="12"/>
  <c r="AA1333" i="12"/>
  <c r="AA1257" i="12"/>
  <c r="Z1257" i="12"/>
  <c r="Z1413" i="12"/>
  <c r="AA1413" i="12"/>
  <c r="AA1380" i="12"/>
  <c r="Z1380" i="12"/>
  <c r="Z1301" i="12"/>
  <c r="AA1301" i="12"/>
  <c r="Z1316" i="12"/>
  <c r="AA1316" i="12"/>
  <c r="AA1386" i="12"/>
  <c r="Z1386" i="12"/>
  <c r="AA1312" i="12"/>
  <c r="Z1312" i="12"/>
  <c r="AA1317" i="12"/>
  <c r="Z1317" i="12"/>
  <c r="AA1647" i="12"/>
  <c r="Z1647" i="12"/>
  <c r="AA1740" i="12"/>
  <c r="Z1740" i="12"/>
  <c r="Z1613" i="12"/>
  <c r="AA1613" i="12"/>
  <c r="Z1407" i="12"/>
  <c r="AA1407" i="12"/>
  <c r="Z1512" i="12"/>
  <c r="AA1512" i="12"/>
  <c r="Z1538" i="12"/>
  <c r="AA1538" i="12"/>
  <c r="AA1818" i="12"/>
  <c r="Z1818" i="12"/>
  <c r="AA1700" i="12"/>
  <c r="Z1700" i="12"/>
  <c r="AA1425" i="12"/>
  <c r="Z1425" i="12"/>
  <c r="Z1588" i="12"/>
  <c r="AA1588" i="12"/>
  <c r="Z1696" i="12"/>
  <c r="AA1696" i="12"/>
  <c r="AA1548" i="12"/>
  <c r="Z1548" i="12"/>
  <c r="AA1837" i="12"/>
  <c r="Z1837" i="12"/>
  <c r="Z1738" i="12"/>
  <c r="AA1738" i="12"/>
  <c r="AA1800" i="12"/>
  <c r="Z1800" i="12"/>
  <c r="Z1778" i="12"/>
  <c r="AA1778" i="12"/>
  <c r="AA1814" i="12"/>
  <c r="Z1814" i="12"/>
  <c r="AA1788" i="12"/>
  <c r="Z1788" i="12"/>
  <c r="AA1811" i="12"/>
  <c r="Z1811" i="12"/>
  <c r="Z2050" i="12"/>
  <c r="AA2050" i="12"/>
  <c r="AA1871" i="12"/>
  <c r="Z1871" i="12"/>
  <c r="Z1890" i="12"/>
  <c r="AA1890" i="12"/>
  <c r="Z1833" i="12"/>
  <c r="AA1833" i="12"/>
  <c r="AA1744" i="12"/>
  <c r="Z1744" i="12"/>
  <c r="AA1803" i="12"/>
  <c r="Z1803" i="12"/>
  <c r="AA1873" i="12"/>
  <c r="Z1873" i="12"/>
  <c r="Z1839" i="12"/>
  <c r="AA1839" i="12"/>
  <c r="Z1882" i="12"/>
  <c r="AA1882" i="12"/>
  <c r="AA2144" i="12"/>
  <c r="Z2144" i="12"/>
  <c r="Z1750" i="12"/>
  <c r="AA1750" i="12"/>
  <c r="AA1950" i="12"/>
  <c r="Z1950" i="12"/>
  <c r="Z1920" i="12"/>
  <c r="AA1920" i="12"/>
  <c r="AA2006" i="12"/>
  <c r="Z2006" i="12"/>
  <c r="Z2141" i="12"/>
  <c r="AA2141" i="12"/>
  <c r="AA2095" i="12"/>
  <c r="Z2095" i="12"/>
  <c r="Z1918" i="12"/>
  <c r="AA1918" i="12"/>
  <c r="AA2162" i="12"/>
  <c r="Z2162" i="12"/>
  <c r="AA2214" i="12"/>
  <c r="Z2214" i="12"/>
  <c r="Z2116" i="12"/>
  <c r="AA2116" i="12"/>
  <c r="Z2107" i="12"/>
  <c r="AA2107" i="12"/>
  <c r="Z2123" i="12"/>
  <c r="AA2123" i="12"/>
  <c r="AA2135" i="12"/>
  <c r="Z2135" i="12"/>
  <c r="Z2056" i="12"/>
  <c r="AA2056" i="12"/>
  <c r="AA2176" i="12"/>
  <c r="Z2176" i="12"/>
  <c r="AA2194" i="12"/>
  <c r="Z2194" i="12"/>
  <c r="Z2078" i="12"/>
  <c r="AA2078" i="12"/>
  <c r="Z2154" i="12"/>
  <c r="AA2154" i="12"/>
  <c r="Z2335" i="12"/>
  <c r="AA2335" i="12"/>
  <c r="Z2192" i="12"/>
  <c r="AA2192" i="12"/>
  <c r="AA2383" i="12"/>
  <c r="Z2383" i="12"/>
  <c r="AA2376" i="12"/>
  <c r="Z2376" i="12"/>
  <c r="AA2508" i="12"/>
  <c r="Z2508" i="12"/>
  <c r="Z2390" i="12"/>
  <c r="AA2390" i="12"/>
  <c r="AA2399" i="12"/>
  <c r="Z2399" i="12"/>
  <c r="Z2480" i="12"/>
  <c r="AA2480" i="12"/>
  <c r="Z2456" i="12"/>
  <c r="AA2456" i="12"/>
  <c r="AA2518" i="12"/>
  <c r="Z2518" i="12"/>
  <c r="AA2520" i="12"/>
  <c r="Z2520" i="12"/>
  <c r="AA2430" i="12"/>
  <c r="Z2430" i="12"/>
  <c r="Z2384" i="12"/>
  <c r="AA2384" i="12"/>
  <c r="Z2207" i="12"/>
  <c r="AA2207" i="12"/>
  <c r="AA2507" i="12"/>
  <c r="Z2507" i="12"/>
  <c r="Z2417" i="12"/>
  <c r="AA2417" i="12"/>
  <c r="AA2538" i="12"/>
  <c r="Z2538" i="12"/>
  <c r="AA2630" i="12"/>
  <c r="Z2630" i="12"/>
  <c r="AA2552" i="12"/>
  <c r="Z2552" i="12"/>
  <c r="Z2571" i="12"/>
  <c r="AA2571" i="12"/>
  <c r="Z2627" i="12"/>
  <c r="AA2627" i="12"/>
  <c r="AA2590" i="12"/>
  <c r="Z2590" i="12"/>
  <c r="Z2594" i="12"/>
  <c r="AA2594" i="12"/>
  <c r="AA2572" i="12"/>
  <c r="Z2572" i="12"/>
  <c r="AA2604" i="12"/>
  <c r="Z2604" i="12"/>
  <c r="AA2761" i="12"/>
  <c r="Z2761" i="12"/>
  <c r="AA2714" i="12"/>
  <c r="Z2714" i="12"/>
  <c r="Z2698" i="12"/>
  <c r="AA2698" i="12"/>
  <c r="AA2688" i="12"/>
  <c r="Z2688" i="12"/>
  <c r="AA2653" i="12"/>
  <c r="Z2653" i="12"/>
  <c r="Z2701" i="12"/>
  <c r="AA2701" i="12"/>
  <c r="AA2738" i="12"/>
  <c r="Z2738" i="12"/>
  <c r="AA2649" i="12"/>
  <c r="Z2649" i="12"/>
  <c r="Z2815" i="12"/>
  <c r="AA2815" i="12"/>
  <c r="Z2677" i="12"/>
  <c r="AA2677" i="12"/>
  <c r="Z2788" i="12"/>
  <c r="AA2788" i="12"/>
  <c r="AA2835" i="12"/>
  <c r="Z2835" i="12"/>
  <c r="Z2793" i="12"/>
  <c r="AA2793" i="12"/>
  <c r="AA3017" i="12"/>
  <c r="Z3017" i="12"/>
  <c r="Z2827" i="12"/>
  <c r="AA2827" i="12"/>
  <c r="AA3118" i="12"/>
  <c r="Z3118" i="12"/>
  <c r="AA2997" i="12"/>
  <c r="Z2997" i="12"/>
  <c r="Z2986" i="12"/>
  <c r="AA2986" i="12"/>
  <c r="Z3011" i="12"/>
  <c r="AA3011" i="12"/>
  <c r="Z3031" i="12"/>
  <c r="AA3031" i="12"/>
  <c r="AA3102" i="12"/>
  <c r="Z3102" i="12"/>
  <c r="Z2944" i="12"/>
  <c r="AA2944" i="12"/>
  <c r="Z3048" i="12"/>
  <c r="AA3048" i="12"/>
  <c r="AA3063" i="12"/>
  <c r="Z3063" i="12"/>
  <c r="AA3058" i="12"/>
  <c r="Z3058" i="12"/>
  <c r="AA3037" i="12"/>
  <c r="Z3037" i="12"/>
  <c r="AA3051" i="12"/>
  <c r="Z3051" i="12"/>
  <c r="Z2976" i="12"/>
  <c r="AA2976" i="12"/>
  <c r="AA3039" i="12"/>
  <c r="Z3039" i="12"/>
  <c r="AA3195" i="12"/>
  <c r="Z3195" i="12"/>
  <c r="Z3023" i="12"/>
  <c r="AA3023" i="12"/>
  <c r="AA2915" i="12"/>
  <c r="Z2915" i="12"/>
  <c r="AA3228" i="12"/>
  <c r="Z3228" i="12"/>
  <c r="AA3007" i="12"/>
  <c r="Z3007" i="12"/>
  <c r="AA3173" i="12"/>
  <c r="Z3173" i="12"/>
  <c r="Z3152" i="12"/>
  <c r="AA3152" i="12"/>
  <c r="AA3179" i="12"/>
  <c r="Z3179" i="12"/>
  <c r="Z3286" i="12"/>
  <c r="AA3286" i="12"/>
  <c r="Z3123" i="12"/>
  <c r="AA3123" i="12"/>
  <c r="Z3418" i="12"/>
  <c r="AA3418" i="12"/>
  <c r="Z3355" i="12"/>
  <c r="AA3355" i="12"/>
  <c r="Z3281" i="12"/>
  <c r="AA3281" i="12"/>
  <c r="AA3255" i="12"/>
  <c r="Z3255" i="12"/>
  <c r="Z3242" i="12"/>
  <c r="AA3242" i="12"/>
  <c r="AA3303" i="12"/>
  <c r="Z3303" i="12"/>
  <c r="AA3318" i="12"/>
  <c r="Z3318" i="12"/>
  <c r="Z3154" i="12"/>
  <c r="AA3154" i="12"/>
  <c r="Z3513" i="12"/>
  <c r="AA3513" i="12"/>
  <c r="AA3392" i="12"/>
  <c r="Z3392" i="12"/>
  <c r="Z3539" i="12"/>
  <c r="AA3539" i="12"/>
  <c r="AA3430" i="12"/>
  <c r="Z3430" i="12"/>
  <c r="AA3369" i="12"/>
  <c r="Z3369" i="12"/>
  <c r="AA3530" i="12"/>
  <c r="Z3530" i="12"/>
  <c r="Z3589" i="12"/>
  <c r="AA3589" i="12"/>
  <c r="Z3532" i="12"/>
  <c r="AA3532" i="12"/>
  <c r="Z3397" i="12"/>
  <c r="AA3397" i="12"/>
  <c r="Z3597" i="12"/>
  <c r="AA3597" i="12"/>
  <c r="AA3491" i="12"/>
  <c r="Z3491" i="12"/>
  <c r="Z3431" i="12"/>
  <c r="AA3431" i="12"/>
  <c r="AA3470" i="12"/>
  <c r="Z3470" i="12"/>
  <c r="Z3797" i="12"/>
  <c r="AA3797" i="12"/>
  <c r="Z3763" i="12"/>
  <c r="AA3763" i="12"/>
  <c r="Z3623" i="12"/>
  <c r="AA3623" i="12"/>
  <c r="Z3664" i="12"/>
  <c r="AA3664" i="12"/>
  <c r="AA3608" i="12"/>
  <c r="Z3608" i="12"/>
  <c r="AA3877" i="12"/>
  <c r="Z3877" i="12"/>
  <c r="Z3680" i="12"/>
  <c r="AA3680" i="12"/>
  <c r="AA3758" i="12"/>
  <c r="Z3758" i="12"/>
  <c r="AA3666" i="12"/>
  <c r="Z3666" i="12"/>
  <c r="Z3691" i="12"/>
  <c r="AA3691" i="12"/>
  <c r="Z3875" i="12"/>
  <c r="AA3875" i="12"/>
  <c r="Z3773" i="12"/>
  <c r="AA3773" i="12"/>
  <c r="AA3832" i="12"/>
  <c r="Z3832" i="12"/>
  <c r="Z3610" i="12"/>
  <c r="AA3610" i="12"/>
  <c r="Z3847" i="12"/>
  <c r="AA3847" i="12"/>
  <c r="AA3704" i="12"/>
  <c r="Z3704" i="12"/>
  <c r="Z3884" i="12"/>
  <c r="AA3884" i="12"/>
  <c r="Z3914" i="12"/>
  <c r="AA3914" i="12"/>
  <c r="AA3848" i="12"/>
  <c r="Z3848" i="12"/>
  <c r="AA3908" i="12"/>
  <c r="Z3908" i="12"/>
  <c r="Z3878" i="12"/>
  <c r="AA3878" i="12"/>
  <c r="AC365" i="12"/>
  <c r="AD365" i="12" s="1"/>
  <c r="AC617" i="12"/>
  <c r="AD617" i="12" s="1"/>
  <c r="AC515" i="12"/>
  <c r="AD515" i="12" s="1"/>
  <c r="AC353" i="12"/>
  <c r="AD353" i="12" s="1"/>
  <c r="AC342" i="12"/>
  <c r="AD342" i="12" s="1"/>
  <c r="AC519" i="12"/>
  <c r="AD519" i="12" s="1"/>
  <c r="AC647" i="12"/>
  <c r="AD647" i="12" s="1"/>
  <c r="AC288" i="12"/>
  <c r="AD288" i="12" s="1"/>
  <c r="AC449" i="12"/>
  <c r="AD449" i="12" s="1"/>
  <c r="AC507" i="12"/>
  <c r="AD507" i="12" s="1"/>
  <c r="AC369" i="12"/>
  <c r="AD369" i="12" s="1"/>
  <c r="AC524" i="12"/>
  <c r="AD524" i="12" s="1"/>
  <c r="AC719" i="12"/>
  <c r="AD719" i="12" s="1"/>
  <c r="AC903" i="12"/>
  <c r="AD903" i="12" s="1"/>
  <c r="AC514" i="12"/>
  <c r="AD514" i="12" s="1"/>
  <c r="AC621" i="12"/>
  <c r="AD621" i="12" s="1"/>
  <c r="AC806" i="12"/>
  <c r="AD806" i="12" s="1"/>
  <c r="AC618" i="12"/>
  <c r="AD618" i="12" s="1"/>
  <c r="AC936" i="12"/>
  <c r="AD936" i="12" s="1"/>
  <c r="AC751" i="12"/>
  <c r="AD751" i="12" s="1"/>
  <c r="AC591" i="12"/>
  <c r="AD591" i="12" s="1"/>
  <c r="AC709" i="12"/>
  <c r="AD709" i="12" s="1"/>
  <c r="AC900" i="12"/>
  <c r="AD900" i="12" s="1"/>
  <c r="AC527" i="12"/>
  <c r="AD527" i="12" s="1"/>
  <c r="AC749" i="12"/>
  <c r="AD749" i="12" s="1"/>
  <c r="AC850" i="12"/>
  <c r="AD850" i="12" s="1"/>
  <c r="AC724" i="12"/>
  <c r="AD724" i="12" s="1"/>
  <c r="AC875" i="12"/>
  <c r="AD875" i="12" s="1"/>
  <c r="AC763" i="12"/>
  <c r="AD763" i="12" s="1"/>
  <c r="AC867" i="12"/>
  <c r="AD867" i="12" s="1"/>
  <c r="AC814" i="12"/>
  <c r="AD814" i="12" s="1"/>
  <c r="AC787" i="12"/>
  <c r="AD787" i="12" s="1"/>
  <c r="AC846" i="12"/>
  <c r="AD846" i="12" s="1"/>
  <c r="AC944" i="12"/>
  <c r="AD944" i="12" s="1"/>
  <c r="AC1049" i="12"/>
  <c r="AD1049" i="12" s="1"/>
  <c r="AC1022" i="12"/>
  <c r="AD1022" i="12" s="1"/>
  <c r="AC954" i="12"/>
  <c r="AD954" i="12" s="1"/>
  <c r="AC1020" i="12"/>
  <c r="AD1020" i="12" s="1"/>
  <c r="AC968" i="12"/>
  <c r="AD968" i="12" s="1"/>
  <c r="AC1046" i="12"/>
  <c r="AD1046" i="12" s="1"/>
  <c r="AC1070" i="12"/>
  <c r="AD1070" i="12" s="1"/>
  <c r="AC1123" i="12"/>
  <c r="AD1123" i="12" s="1"/>
  <c r="AC1223" i="12"/>
  <c r="AD1223" i="12" s="1"/>
  <c r="AC1146" i="12"/>
  <c r="AD1146" i="12" s="1"/>
  <c r="AC1074" i="12"/>
  <c r="AD1074" i="12" s="1"/>
  <c r="AC1175" i="12"/>
  <c r="AD1175" i="12" s="1"/>
  <c r="AC1260" i="12"/>
  <c r="AD1260" i="12" s="1"/>
  <c r="AC1299" i="12"/>
  <c r="AD1299" i="12" s="1"/>
  <c r="AC1273" i="12"/>
  <c r="AD1273" i="12" s="1"/>
  <c r="AC1414" i="12"/>
  <c r="AD1414" i="12" s="1"/>
  <c r="AC1508" i="12"/>
  <c r="AD1508" i="12" s="1"/>
  <c r="AC1396" i="12"/>
  <c r="AD1396" i="12" s="1"/>
  <c r="AC1450" i="12"/>
  <c r="AD1450" i="12" s="1"/>
  <c r="AC1432" i="12"/>
  <c r="AD1432" i="12" s="1"/>
  <c r="AC1331" i="12"/>
  <c r="AD1331" i="12" s="1"/>
  <c r="AC1578" i="12"/>
  <c r="AD1578" i="12" s="1"/>
  <c r="AC1333" i="12"/>
  <c r="AD1333" i="12" s="1"/>
  <c r="AC1597" i="12"/>
  <c r="AD1597" i="12" s="1"/>
  <c r="AC1731" i="12"/>
  <c r="AD1731" i="12" s="1"/>
  <c r="AC1670" i="12"/>
  <c r="AD1670" i="12" s="1"/>
  <c r="AC1704" i="12"/>
  <c r="AD1704" i="12" s="1"/>
  <c r="AC1500" i="12"/>
  <c r="AD1500" i="12" s="1"/>
  <c r="AC1504" i="12"/>
  <c r="AD1504" i="12" s="1"/>
  <c r="AC1575" i="12"/>
  <c r="AD1575" i="12" s="1"/>
  <c r="AC1615" i="12"/>
  <c r="AD1615" i="12" s="1"/>
  <c r="AC1439" i="12"/>
  <c r="AD1439" i="12" s="1"/>
  <c r="AC1709" i="12"/>
  <c r="AD1709" i="12" s="1"/>
  <c r="AC1653" i="12"/>
  <c r="AD1653" i="12" s="1"/>
  <c r="AC1807" i="12"/>
  <c r="AD1807" i="12" s="1"/>
  <c r="AC1730" i="12"/>
  <c r="AD1730" i="12" s="1"/>
  <c r="AC1491" i="12"/>
  <c r="AD1491" i="12" s="1"/>
  <c r="AC1752" i="12"/>
  <c r="AD1752" i="12" s="1"/>
  <c r="AC1805" i="12"/>
  <c r="AD1805" i="12" s="1"/>
  <c r="AC1769" i="12"/>
  <c r="AD1769" i="12" s="1"/>
  <c r="AC1908" i="12"/>
  <c r="AD1908" i="12" s="1"/>
  <c r="AC1776" i="12"/>
  <c r="AD1776" i="12" s="1"/>
  <c r="AC1796" i="12"/>
  <c r="AD1796" i="12" s="1"/>
  <c r="AC2015" i="12"/>
  <c r="AD2015" i="12" s="1"/>
  <c r="AC1888" i="12"/>
  <c r="AD1888" i="12" s="1"/>
  <c r="AC1940" i="12"/>
  <c r="AD1940" i="12" s="1"/>
  <c r="AC1928" i="12"/>
  <c r="AD1928" i="12" s="1"/>
  <c r="AC1848" i="12"/>
  <c r="AD1848" i="12" s="1"/>
  <c r="AC2050" i="12"/>
  <c r="AD2050" i="12" s="1"/>
  <c r="AC2021" i="12"/>
  <c r="AD2021" i="12" s="1"/>
  <c r="AC2051" i="12"/>
  <c r="AD2051" i="12" s="1"/>
  <c r="AC1932" i="12"/>
  <c r="AD1932" i="12" s="1"/>
  <c r="AC2024" i="12"/>
  <c r="AD2024" i="12" s="1"/>
  <c r="AC2065" i="12"/>
  <c r="AD2065" i="12" s="1"/>
  <c r="AC2131" i="12"/>
  <c r="AD2131" i="12" s="1"/>
  <c r="AC2143" i="12"/>
  <c r="AD2143" i="12" s="1"/>
  <c r="AC2130" i="12"/>
  <c r="AD2130" i="12" s="1"/>
  <c r="AC2023" i="12"/>
  <c r="AD2023" i="12" s="1"/>
  <c r="AC2191" i="12"/>
  <c r="AD2191" i="12" s="1"/>
  <c r="AC2140" i="12"/>
  <c r="AD2140" i="12" s="1"/>
  <c r="AC2227" i="12"/>
  <c r="AD2227" i="12" s="1"/>
  <c r="AC2236" i="12"/>
  <c r="AD2236" i="12" s="1"/>
  <c r="AC2225" i="12"/>
  <c r="AD2225" i="12" s="1"/>
  <c r="AC2290" i="12"/>
  <c r="AD2290" i="12" s="1"/>
  <c r="AC2231" i="12"/>
  <c r="AD2231" i="12" s="1"/>
  <c r="AC2129" i="12"/>
  <c r="AD2129" i="12" s="1"/>
  <c r="AC2316" i="12"/>
  <c r="AD2316" i="12" s="1"/>
  <c r="AC2315" i="12"/>
  <c r="AD2315" i="12" s="1"/>
  <c r="AC2348" i="12"/>
  <c r="AD2348" i="12" s="1"/>
  <c r="AC2398" i="12"/>
  <c r="AD2398" i="12" s="1"/>
  <c r="AC2443" i="12"/>
  <c r="AD2443" i="12" s="1"/>
  <c r="AC2483" i="12"/>
  <c r="AD2483" i="12" s="1"/>
  <c r="AC2637" i="12"/>
  <c r="AD2637" i="12" s="1"/>
  <c r="AC2521" i="12"/>
  <c r="AD2521" i="12" s="1"/>
  <c r="AC2600" i="12"/>
  <c r="AD2600" i="12" s="1"/>
  <c r="AC2633" i="12"/>
  <c r="AD2633" i="12" s="1"/>
  <c r="AC2598" i="12"/>
  <c r="AD2598" i="12" s="1"/>
  <c r="AC2829" i="12"/>
  <c r="AD2829" i="12" s="1"/>
  <c r="AC2741" i="12"/>
  <c r="AD2741" i="12" s="1"/>
  <c r="AC2699" i="12"/>
  <c r="AD2699" i="12" s="1"/>
  <c r="AC2607" i="12"/>
  <c r="AD2607" i="12" s="1"/>
  <c r="AC2533" i="12"/>
  <c r="AD2533" i="12" s="1"/>
  <c r="AC2665" i="12"/>
  <c r="AD2665" i="12" s="1"/>
  <c r="AC2688" i="12"/>
  <c r="AD2688" i="12" s="1"/>
  <c r="AC2718" i="12"/>
  <c r="AD2718" i="12" s="1"/>
  <c r="AC2861" i="12"/>
  <c r="AD2861" i="12" s="1"/>
  <c r="AC2805" i="12"/>
  <c r="AD2805" i="12" s="1"/>
  <c r="AC2771" i="12"/>
  <c r="AD2771" i="12" s="1"/>
  <c r="AC3012" i="12"/>
  <c r="AD3012" i="12" s="1"/>
  <c r="AC3038" i="12"/>
  <c r="AD3038" i="12" s="1"/>
  <c r="AC2804" i="12"/>
  <c r="AD2804" i="12" s="1"/>
  <c r="AC2777" i="12"/>
  <c r="AD2777" i="12" s="1"/>
  <c r="AC3064" i="12"/>
  <c r="AD3064" i="12" s="1"/>
  <c r="AC3097" i="12"/>
  <c r="AD3097" i="12" s="1"/>
  <c r="AC2915" i="12"/>
  <c r="AD2915" i="12" s="1"/>
  <c r="AC2992" i="12"/>
  <c r="AD2992" i="12" s="1"/>
  <c r="AC3029" i="12"/>
  <c r="AD3029" i="12" s="1"/>
  <c r="AC3046" i="12"/>
  <c r="AD3046" i="12" s="1"/>
  <c r="AC2912" i="12"/>
  <c r="AD2912" i="12" s="1"/>
  <c r="AC3350" i="12"/>
  <c r="AD3350" i="12" s="1"/>
  <c r="AC3210" i="12"/>
  <c r="AD3210" i="12" s="1"/>
  <c r="AC3453" i="12"/>
  <c r="AD3453" i="12" s="1"/>
  <c r="AC3545" i="12"/>
  <c r="AD3545" i="12" s="1"/>
  <c r="AC3596" i="12"/>
  <c r="AD3596" i="12" s="1"/>
  <c r="AC3833" i="12"/>
  <c r="AD3833" i="12" s="1"/>
  <c r="AC3681" i="12"/>
  <c r="AD3681" i="12" s="1"/>
  <c r="AA479" i="12"/>
  <c r="Z479" i="12"/>
  <c r="AC457" i="12"/>
  <c r="AD457" i="12" s="1"/>
  <c r="AA248" i="12"/>
  <c r="Z248" i="12"/>
  <c r="AC463" i="12"/>
  <c r="AD463" i="12" s="1"/>
  <c r="AC164" i="12"/>
  <c r="AD164" i="12" s="1"/>
  <c r="AC169" i="12"/>
  <c r="AD169" i="12" s="1"/>
  <c r="AC481" i="12"/>
  <c r="AD481" i="12" s="1"/>
  <c r="Z250" i="12"/>
  <c r="AA250" i="12"/>
  <c r="Z195" i="12"/>
  <c r="AA195" i="12"/>
  <c r="AC375" i="12"/>
  <c r="AD375" i="12" s="1"/>
  <c r="S3655" i="12"/>
  <c r="T3655" i="12" s="1"/>
  <c r="AB3655" i="12" s="1"/>
  <c r="S3838" i="12"/>
  <c r="T3838" i="12" s="1"/>
  <c r="AB3838" i="12" s="1"/>
  <c r="S3670" i="12"/>
  <c r="T3670" i="12" s="1"/>
  <c r="AB3670" i="12" s="1"/>
  <c r="S3872" i="12"/>
  <c r="T3872" i="12" s="1"/>
  <c r="AB3872" i="12" s="1"/>
  <c r="S3827" i="12"/>
  <c r="T3827" i="12" s="1"/>
  <c r="AB3827" i="12" s="1"/>
  <c r="S3689" i="12"/>
  <c r="T3689" i="12" s="1"/>
  <c r="AB3689" i="12" s="1"/>
  <c r="S3782" i="12"/>
  <c r="T3782" i="12" s="1"/>
  <c r="AB3782" i="12" s="1"/>
  <c r="S3775" i="12"/>
  <c r="T3775" i="12" s="1"/>
  <c r="AB3775" i="12" s="1"/>
  <c r="S3852" i="12"/>
  <c r="T3852" i="12" s="1"/>
  <c r="AB3852" i="12" s="1"/>
  <c r="S3931" i="12"/>
  <c r="T3931" i="12" s="1"/>
  <c r="AB3931" i="12" s="1"/>
  <c r="S3879" i="12"/>
  <c r="T3879" i="12" s="1"/>
  <c r="AB3879" i="12" s="1"/>
  <c r="Z1166" i="12"/>
  <c r="AA1166" i="12"/>
  <c r="AA1102" i="12"/>
  <c r="Z1102" i="12"/>
  <c r="Z1038" i="12"/>
  <c r="AA1038" i="12"/>
  <c r="Z1349" i="12"/>
  <c r="AA1349" i="12"/>
  <c r="Z1254" i="12"/>
  <c r="AA1254" i="12"/>
  <c r="AA1445" i="12"/>
  <c r="Z1445" i="12"/>
  <c r="Z1203" i="12"/>
  <c r="AA1203" i="12"/>
  <c r="Z1079" i="12"/>
  <c r="AA1079" i="12"/>
  <c r="AA1335" i="12"/>
  <c r="Z1335" i="12"/>
  <c r="Z1307" i="12"/>
  <c r="AA1307" i="12"/>
  <c r="AA1373" i="12"/>
  <c r="Z1373" i="12"/>
  <c r="Z1360" i="12"/>
  <c r="AA1360" i="12"/>
  <c r="AA1470" i="12"/>
  <c r="Z1470" i="12"/>
  <c r="AA1321" i="12"/>
  <c r="Z1321" i="12"/>
  <c r="Z1472" i="12"/>
  <c r="AA1472" i="12"/>
  <c r="Z1443" i="12"/>
  <c r="AA1443" i="12"/>
  <c r="AA1438" i="12"/>
  <c r="Z1438" i="12"/>
  <c r="Z1422" i="12"/>
  <c r="AA1422" i="12"/>
  <c r="AA1774" i="12"/>
  <c r="Z1774" i="12"/>
  <c r="Z1534" i="12"/>
  <c r="AA1534" i="12"/>
  <c r="AA1414" i="12"/>
  <c r="Z1414" i="12"/>
  <c r="Z1622" i="12"/>
  <c r="AA1622" i="12"/>
  <c r="AA1497" i="12"/>
  <c r="Z1497" i="12"/>
  <c r="AA1510" i="12"/>
  <c r="Z1510" i="12"/>
  <c r="AA1618" i="12"/>
  <c r="Z1618" i="12"/>
  <c r="AA1609" i="12"/>
  <c r="Z1609" i="12"/>
  <c r="AA1541" i="12"/>
  <c r="Z1541" i="12"/>
  <c r="Z1640" i="12"/>
  <c r="AA1640" i="12"/>
  <c r="Z1565" i="12"/>
  <c r="AA1565" i="12"/>
  <c r="Z1675" i="12"/>
  <c r="AA1675" i="12"/>
  <c r="Z1795" i="12"/>
  <c r="AA1795" i="12"/>
  <c r="Z1771" i="12"/>
  <c r="AA1771" i="12"/>
  <c r="AA1793" i="12"/>
  <c r="Z1793" i="12"/>
  <c r="Z1714" i="12"/>
  <c r="AA1714" i="12"/>
  <c r="AA1798" i="12"/>
  <c r="Z1798" i="12"/>
  <c r="Z1775" i="12"/>
  <c r="AA1775" i="12"/>
  <c r="Z1892" i="12"/>
  <c r="AA1892" i="12"/>
  <c r="Z1781" i="12"/>
  <c r="AA1781" i="12"/>
  <c r="AA1831" i="12"/>
  <c r="Z1831" i="12"/>
  <c r="AA1855" i="12"/>
  <c r="Z1855" i="12"/>
  <c r="Z1894" i="12"/>
  <c r="AA1894" i="12"/>
  <c r="Z1765" i="12"/>
  <c r="AA1765" i="12"/>
  <c r="AA1958" i="12"/>
  <c r="Z1958" i="12"/>
  <c r="Z1954" i="12"/>
  <c r="AA1954" i="12"/>
  <c r="Z1989" i="12"/>
  <c r="AA1989" i="12"/>
  <c r="Z2072" i="12"/>
  <c r="AA2072" i="12"/>
  <c r="Z2027" i="12"/>
  <c r="AA2027" i="12"/>
  <c r="Z2033" i="12"/>
  <c r="AA2033" i="12"/>
  <c r="AA1912" i="12"/>
  <c r="Z1912" i="12"/>
  <c r="AA2111" i="12"/>
  <c r="Z2111" i="12"/>
  <c r="Z2051" i="12"/>
  <c r="AA2051" i="12"/>
  <c r="AA2118" i="12"/>
  <c r="Z2118" i="12"/>
  <c r="Z2020" i="12"/>
  <c r="AA2020" i="12"/>
  <c r="AA2100" i="12"/>
  <c r="Z2100" i="12"/>
  <c r="AA2170" i="12"/>
  <c r="Z2170" i="12"/>
  <c r="Z2287" i="12"/>
  <c r="AA2287" i="12"/>
  <c r="Z1978" i="12"/>
  <c r="AA1978" i="12"/>
  <c r="AA2186" i="12"/>
  <c r="Z2186" i="12"/>
  <c r="AA2202" i="12"/>
  <c r="Z2202" i="12"/>
  <c r="Z2089" i="12"/>
  <c r="AA2089" i="12"/>
  <c r="AA2260" i="12"/>
  <c r="Z2260" i="12"/>
  <c r="Z2191" i="12"/>
  <c r="AA2191" i="12"/>
  <c r="AA2385" i="12"/>
  <c r="Z2385" i="12"/>
  <c r="AA2167" i="12"/>
  <c r="Z2167" i="12"/>
  <c r="Z2252" i="12"/>
  <c r="AA2252" i="12"/>
  <c r="AA2264" i="12"/>
  <c r="Z2264" i="12"/>
  <c r="AA2294" i="12"/>
  <c r="Z2294" i="12"/>
  <c r="Z2220" i="12"/>
  <c r="AA2220" i="12"/>
  <c r="Z2517" i="12"/>
  <c r="AA2517" i="12"/>
  <c r="Z2271" i="12"/>
  <c r="AA2271" i="12"/>
  <c r="AA2307" i="12"/>
  <c r="Z2307" i="12"/>
  <c r="AA2357" i="12"/>
  <c r="Z2357" i="12"/>
  <c r="Z2433" i="12"/>
  <c r="AA2433" i="12"/>
  <c r="AA2324" i="12"/>
  <c r="Z2324" i="12"/>
  <c r="Z2599" i="12"/>
  <c r="AA2599" i="12"/>
  <c r="AA2291" i="12"/>
  <c r="Z2291" i="12"/>
  <c r="AA2353" i="12"/>
  <c r="Z2353" i="12"/>
  <c r="AA2230" i="12"/>
  <c r="Z2230" i="12"/>
  <c r="AA2445" i="12"/>
  <c r="Z2445" i="12"/>
  <c r="AA2444" i="12"/>
  <c r="Z2444" i="12"/>
  <c r="Z2542" i="12"/>
  <c r="AA2542" i="12"/>
  <c r="Z2527" i="12"/>
  <c r="AA2527" i="12"/>
  <c r="AA2420" i="12"/>
  <c r="Z2420" i="12"/>
  <c r="Z2622" i="12"/>
  <c r="AA2622" i="12"/>
  <c r="AA2579" i="12"/>
  <c r="Z2579" i="12"/>
  <c r="AA2531" i="12"/>
  <c r="Z2531" i="12"/>
  <c r="Z2603" i="12"/>
  <c r="AA2603" i="12"/>
  <c r="Z2658" i="12"/>
  <c r="AA2658" i="12"/>
  <c r="AA2496" i="12"/>
  <c r="Z2496" i="12"/>
  <c r="AA2729" i="12"/>
  <c r="Z2729" i="12"/>
  <c r="AA2718" i="12"/>
  <c r="Z2718" i="12"/>
  <c r="Z2659" i="12"/>
  <c r="AA2659" i="12"/>
  <c r="Z2641" i="12"/>
  <c r="AA2641" i="12"/>
  <c r="AA2647" i="12"/>
  <c r="Z2647" i="12"/>
  <c r="AA2588" i="12"/>
  <c r="Z2588" i="12"/>
  <c r="Z2833" i="12"/>
  <c r="AA2833" i="12"/>
  <c r="AA2856" i="12"/>
  <c r="Z2856" i="12"/>
  <c r="AA2747" i="12"/>
  <c r="Z2747" i="12"/>
  <c r="Z2874" i="12"/>
  <c r="AA2874" i="12"/>
  <c r="Z2764" i="12"/>
  <c r="AA2764" i="12"/>
  <c r="Z2805" i="12"/>
  <c r="AA2805" i="12"/>
  <c r="AA2802" i="12"/>
  <c r="Z2802" i="12"/>
  <c r="Z3101" i="12"/>
  <c r="AA3101" i="12"/>
  <c r="Z2766" i="12"/>
  <c r="AA2766" i="12"/>
  <c r="AA2826" i="12"/>
  <c r="Z2826" i="12"/>
  <c r="AA3012" i="12"/>
  <c r="Z3012" i="12"/>
  <c r="AA3155" i="12"/>
  <c r="Z3155" i="12"/>
  <c r="AA3107" i="12"/>
  <c r="Z3107" i="12"/>
  <c r="Z2934" i="12"/>
  <c r="AA2934" i="12"/>
  <c r="AA3086" i="12"/>
  <c r="Z3086" i="12"/>
  <c r="AA3082" i="12"/>
  <c r="Z3082" i="12"/>
  <c r="Z3059" i="12"/>
  <c r="AA3059" i="12"/>
  <c r="AA2907" i="12"/>
  <c r="Z2907" i="12"/>
  <c r="AA3089" i="12"/>
  <c r="Z3089" i="12"/>
  <c r="Z3163" i="12"/>
  <c r="AA3163" i="12"/>
  <c r="AA3069" i="12"/>
  <c r="Z3069" i="12"/>
  <c r="Z2984" i="12"/>
  <c r="AA2984" i="12"/>
  <c r="AA3100" i="12"/>
  <c r="Z3100" i="12"/>
  <c r="AA3333" i="12"/>
  <c r="Z3333" i="12"/>
  <c r="AA3015" i="12"/>
  <c r="Z3015" i="12"/>
  <c r="AA3131" i="12"/>
  <c r="Z3131" i="12"/>
  <c r="Z3261" i="12"/>
  <c r="AA3261" i="12"/>
  <c r="AA3094" i="12"/>
  <c r="Z3094" i="12"/>
  <c r="Z3144" i="12"/>
  <c r="AA3144" i="12"/>
  <c r="AA3197" i="12"/>
  <c r="Z3197" i="12"/>
  <c r="AA3278" i="12"/>
  <c r="Z3278" i="12"/>
  <c r="Z3184" i="12"/>
  <c r="AA3184" i="12"/>
  <c r="AA3356" i="12"/>
  <c r="Z3356" i="12"/>
  <c r="AA3317" i="12"/>
  <c r="Z3317" i="12"/>
  <c r="Z3404" i="12"/>
  <c r="AA3404" i="12"/>
  <c r="Z3225" i="12"/>
  <c r="AA3225" i="12"/>
  <c r="AA3250" i="12"/>
  <c r="Z3250" i="12"/>
  <c r="AA3327" i="12"/>
  <c r="Z3327" i="12"/>
  <c r="AA3364" i="12"/>
  <c r="Z3364" i="12"/>
  <c r="Z3332" i="12"/>
  <c r="AA3332" i="12"/>
  <c r="AA3295" i="12"/>
  <c r="Z3295" i="12"/>
  <c r="Z3549" i="12"/>
  <c r="AA3549" i="12"/>
  <c r="Z3528" i="12"/>
  <c r="AA3528" i="12"/>
  <c r="AA3449" i="12"/>
  <c r="Z3449" i="12"/>
  <c r="AA3456" i="12"/>
  <c r="Z3456" i="12"/>
  <c r="Z3438" i="12"/>
  <c r="AA3438" i="12"/>
  <c r="AA3586" i="12"/>
  <c r="Z3586" i="12"/>
  <c r="AA3371" i="12"/>
  <c r="Z3371" i="12"/>
  <c r="Z3531" i="12"/>
  <c r="AA3531" i="12"/>
  <c r="AA3493" i="12"/>
  <c r="Z3493" i="12"/>
  <c r="Z3533" i="12"/>
  <c r="AA3533" i="12"/>
  <c r="AA3429" i="12"/>
  <c r="Z3429" i="12"/>
  <c r="Z3613" i="12"/>
  <c r="AA3613" i="12"/>
  <c r="Z3556" i="12"/>
  <c r="AA3556" i="12"/>
  <c r="Z3641" i="12"/>
  <c r="AA3641" i="12"/>
  <c r="AA3365" i="12"/>
  <c r="Z3365" i="12"/>
  <c r="Z3601" i="12"/>
  <c r="AA3601" i="12"/>
  <c r="Z3845" i="12"/>
  <c r="AA3845" i="12"/>
  <c r="AA3678" i="12"/>
  <c r="Z3678" i="12"/>
  <c r="AA3836" i="12"/>
  <c r="Z3836" i="12"/>
  <c r="Z3747" i="12"/>
  <c r="AA3747" i="12"/>
  <c r="AA3801" i="12"/>
  <c r="Z3801" i="12"/>
  <c r="AA3810" i="12"/>
  <c r="Z3810" i="12"/>
  <c r="Z3734" i="12"/>
  <c r="AA3734" i="12"/>
  <c r="AA3809" i="12"/>
  <c r="Z3809" i="12"/>
  <c r="AA3838" i="12"/>
  <c r="Z3838" i="12"/>
  <c r="Z3762" i="12"/>
  <c r="AA3762" i="12"/>
  <c r="Z3887" i="12"/>
  <c r="AA3887" i="12"/>
  <c r="Z3707" i="12"/>
  <c r="AA3707" i="12"/>
  <c r="AA3910" i="12"/>
  <c r="Z3910" i="12"/>
  <c r="Z3918" i="12"/>
  <c r="AA3918" i="12"/>
  <c r="Z3906" i="12"/>
  <c r="AA3906" i="12"/>
  <c r="Z3885" i="12"/>
  <c r="AA3885" i="12"/>
  <c r="Z3889" i="12"/>
  <c r="AA3889" i="12"/>
  <c r="AA3916" i="12"/>
  <c r="Z3916" i="12"/>
  <c r="AC200" i="12"/>
  <c r="AD200" i="12" s="1"/>
  <c r="AA189" i="12"/>
  <c r="Z189" i="12"/>
  <c r="AC490" i="12"/>
  <c r="AD490" i="12" s="1"/>
  <c r="AC378" i="12"/>
  <c r="AD378" i="12" s="1"/>
  <c r="AC245" i="12"/>
  <c r="AD245" i="12" s="1"/>
  <c r="AC396" i="12"/>
  <c r="AD396" i="12" s="1"/>
  <c r="AC406" i="12"/>
  <c r="AD406" i="12" s="1"/>
  <c r="AC363" i="12"/>
  <c r="AD363" i="12" s="1"/>
  <c r="AC474" i="12"/>
  <c r="AD474" i="12" s="1"/>
  <c r="AC366" i="12"/>
  <c r="AD366" i="12" s="1"/>
  <c r="AC307" i="12"/>
  <c r="AD307" i="12" s="1"/>
  <c r="AC305" i="12"/>
  <c r="AD305" i="12" s="1"/>
  <c r="AC329" i="12"/>
  <c r="AD329" i="12" s="1"/>
  <c r="AC856" i="12"/>
  <c r="AD856" i="12" s="1"/>
  <c r="AC536" i="12"/>
  <c r="AD536" i="12" s="1"/>
  <c r="AC762" i="12"/>
  <c r="AD762" i="12" s="1"/>
  <c r="AC980" i="12"/>
  <c r="AD980" i="12" s="1"/>
  <c r="AC337" i="12"/>
  <c r="AD337" i="12" s="1"/>
  <c r="AC530" i="12"/>
  <c r="AD530" i="12" s="1"/>
  <c r="AC533" i="12"/>
  <c r="AD533" i="12" s="1"/>
  <c r="AC972" i="12"/>
  <c r="AD972" i="12" s="1"/>
  <c r="AC287" i="12"/>
  <c r="AD287" i="12" s="1"/>
  <c r="AC839" i="12"/>
  <c r="AD839" i="12" s="1"/>
  <c r="AC666" i="12"/>
  <c r="AD666" i="12" s="1"/>
  <c r="AC649" i="12"/>
  <c r="AD649" i="12" s="1"/>
  <c r="AC588" i="12"/>
  <c r="AD588" i="12" s="1"/>
  <c r="AC974" i="12"/>
  <c r="AD974" i="12" s="1"/>
  <c r="AC1057" i="12"/>
  <c r="AD1057" i="12" s="1"/>
  <c r="AC710" i="12"/>
  <c r="AD710" i="12" s="1"/>
  <c r="AC832" i="12"/>
  <c r="AD832" i="12" s="1"/>
  <c r="AC770" i="12"/>
  <c r="AD770" i="12" s="1"/>
  <c r="AC788" i="12"/>
  <c r="AD788" i="12" s="1"/>
  <c r="AC939" i="12"/>
  <c r="AD939" i="12" s="1"/>
  <c r="AC929" i="12"/>
  <c r="AD929" i="12" s="1"/>
  <c r="AC1025" i="12"/>
  <c r="AD1025" i="12" s="1"/>
  <c r="AC808" i="12"/>
  <c r="AD808" i="12" s="1"/>
  <c r="AC1069" i="12"/>
  <c r="AD1069" i="12" s="1"/>
  <c r="AC1160" i="12"/>
  <c r="AD1160" i="12" s="1"/>
  <c r="AC1096" i="12"/>
  <c r="AD1096" i="12" s="1"/>
  <c r="AC1208" i="12"/>
  <c r="AD1208" i="12" s="1"/>
  <c r="AC1015" i="12"/>
  <c r="AD1015" i="12" s="1"/>
  <c r="AC1140" i="12"/>
  <c r="AD1140" i="12" s="1"/>
  <c r="AC1116" i="12"/>
  <c r="AD1116" i="12" s="1"/>
  <c r="AC1133" i="12"/>
  <c r="AD1133" i="12" s="1"/>
  <c r="AC1190" i="12"/>
  <c r="AD1190" i="12" s="1"/>
  <c r="AC1220" i="12"/>
  <c r="AD1220" i="12" s="1"/>
  <c r="AC1050" i="12"/>
  <c r="AD1050" i="12" s="1"/>
  <c r="AC1225" i="12"/>
  <c r="AD1225" i="12" s="1"/>
  <c r="AC1008" i="12"/>
  <c r="AD1008" i="12" s="1"/>
  <c r="AC1063" i="12"/>
  <c r="AD1063" i="12" s="1"/>
  <c r="AC1064" i="12"/>
  <c r="AD1064" i="12" s="1"/>
  <c r="AC1286" i="12"/>
  <c r="AD1286" i="12" s="1"/>
  <c r="AC1296" i="12"/>
  <c r="AD1296" i="12" s="1"/>
  <c r="AC1522" i="12"/>
  <c r="AD1522" i="12" s="1"/>
  <c r="AC1234" i="12"/>
  <c r="AD1234" i="12" s="1"/>
  <c r="AC1413" i="12"/>
  <c r="AD1413" i="12" s="1"/>
  <c r="AC1533" i="12"/>
  <c r="AD1533" i="12" s="1"/>
  <c r="AC1527" i="12"/>
  <c r="AD1527" i="12" s="1"/>
  <c r="AC1456" i="12"/>
  <c r="AD1456" i="12" s="1"/>
  <c r="AC1386" i="12"/>
  <c r="AD1386" i="12" s="1"/>
  <c r="AC1561" i="12"/>
  <c r="AD1561" i="12" s="1"/>
  <c r="AC1436" i="12"/>
  <c r="AD1436" i="12" s="1"/>
  <c r="AC1534" i="12"/>
  <c r="AD1534" i="12" s="1"/>
  <c r="AC1448" i="12"/>
  <c r="AD1448" i="12" s="1"/>
  <c r="AC1627" i="12"/>
  <c r="AD1627" i="12" s="1"/>
  <c r="AC1705" i="12"/>
  <c r="AD1705" i="12" s="1"/>
  <c r="AC1505" i="12"/>
  <c r="AD1505" i="12" s="1"/>
  <c r="AC1691" i="12"/>
  <c r="AD1691" i="12" s="1"/>
  <c r="AC1674" i="12"/>
  <c r="AD1674" i="12" s="1"/>
  <c r="AC1638" i="12"/>
  <c r="AD1638" i="12" s="1"/>
  <c r="AC1546" i="12"/>
  <c r="AD1546" i="12" s="1"/>
  <c r="AC1711" i="12"/>
  <c r="AD1711" i="12" s="1"/>
  <c r="AC1771" i="12"/>
  <c r="AD1771" i="12" s="1"/>
  <c r="AC1775" i="12"/>
  <c r="AD1775" i="12" s="1"/>
  <c r="AC1760" i="12"/>
  <c r="AD1760" i="12" s="1"/>
  <c r="AC1839" i="12"/>
  <c r="AD1839" i="12" s="1"/>
  <c r="AC1716" i="12"/>
  <c r="AD1716" i="12" s="1"/>
  <c r="AC1883" i="12"/>
  <c r="AD1883" i="12" s="1"/>
  <c r="AC1814" i="12"/>
  <c r="AD1814" i="12" s="1"/>
  <c r="AC1746" i="12"/>
  <c r="AD1746" i="12" s="1"/>
  <c r="AC1927" i="12"/>
  <c r="AD1927" i="12" s="1"/>
  <c r="AC1988" i="12"/>
  <c r="AD1988" i="12" s="1"/>
  <c r="AC2075" i="12"/>
  <c r="AD2075" i="12" s="1"/>
  <c r="AC2082" i="12"/>
  <c r="AD2082" i="12" s="1"/>
  <c r="AC2134" i="12"/>
  <c r="AD2134" i="12" s="1"/>
  <c r="AC2123" i="12"/>
  <c r="AD2123" i="12" s="1"/>
  <c r="AC2068" i="12"/>
  <c r="AD2068" i="12" s="1"/>
  <c r="AC2277" i="12"/>
  <c r="AD2277" i="12" s="1"/>
  <c r="AC2204" i="12"/>
  <c r="AD2204" i="12" s="1"/>
  <c r="AC2188" i="12"/>
  <c r="AD2188" i="12" s="1"/>
  <c r="AC2273" i="12"/>
  <c r="AD2273" i="12" s="1"/>
  <c r="AC2360" i="12"/>
  <c r="AD2360" i="12" s="1"/>
  <c r="AC2184" i="12"/>
  <c r="AD2184" i="12" s="1"/>
  <c r="AC2406" i="12"/>
  <c r="AD2406" i="12" s="1"/>
  <c r="AC2435" i="12"/>
  <c r="AD2435" i="12" s="1"/>
  <c r="AC2464" i="12"/>
  <c r="AD2464" i="12" s="1"/>
  <c r="AC2451" i="12"/>
  <c r="AD2451" i="12" s="1"/>
  <c r="AC2518" i="12"/>
  <c r="AD2518" i="12" s="1"/>
  <c r="AC2575" i="12"/>
  <c r="AD2575" i="12" s="1"/>
  <c r="AC2460" i="12"/>
  <c r="AD2460" i="12" s="1"/>
  <c r="AC2543" i="12"/>
  <c r="AD2543" i="12" s="1"/>
  <c r="AC2579" i="12"/>
  <c r="AD2579" i="12" s="1"/>
  <c r="AC2616" i="12"/>
  <c r="AD2616" i="12" s="1"/>
  <c r="AC2571" i="12"/>
  <c r="AD2571" i="12" s="1"/>
  <c r="AC2564" i="12"/>
  <c r="AD2564" i="12" s="1"/>
  <c r="AC2580" i="12"/>
  <c r="AD2580" i="12" s="1"/>
  <c r="AC2707" i="12"/>
  <c r="AD2707" i="12" s="1"/>
  <c r="AC2747" i="12"/>
  <c r="AD2747" i="12" s="1"/>
  <c r="AC2736" i="12"/>
  <c r="AD2736" i="12" s="1"/>
  <c r="AC2820" i="12"/>
  <c r="AD2820" i="12" s="1"/>
  <c r="AC2779" i="12"/>
  <c r="AD2779" i="12" s="1"/>
  <c r="AC2808" i="12"/>
  <c r="AD2808" i="12" s="1"/>
  <c r="AC2827" i="12"/>
  <c r="AD2827" i="12" s="1"/>
  <c r="AC2838" i="12"/>
  <c r="AD2838" i="12" s="1"/>
  <c r="AC3102" i="12"/>
  <c r="AD3102" i="12" s="1"/>
  <c r="AC2990" i="12"/>
  <c r="AD2990" i="12" s="1"/>
  <c r="AC3000" i="12"/>
  <c r="AD3000" i="12" s="1"/>
  <c r="AC3100" i="12"/>
  <c r="AD3100" i="12" s="1"/>
  <c r="AC2945" i="12"/>
  <c r="AD2945" i="12" s="1"/>
  <c r="AC3269" i="12"/>
  <c r="AD3269" i="12" s="1"/>
  <c r="AC2919" i="12"/>
  <c r="AD2919" i="12" s="1"/>
  <c r="AC3199" i="12"/>
  <c r="AD3199" i="12" s="1"/>
  <c r="AC3502" i="12"/>
  <c r="AD3502" i="12" s="1"/>
  <c r="AC3395" i="12"/>
  <c r="AD3395" i="12" s="1"/>
  <c r="AC3623" i="12"/>
  <c r="AD3623" i="12" s="1"/>
  <c r="AC3767" i="12"/>
  <c r="AD3767" i="12" s="1"/>
  <c r="AC3807" i="12"/>
  <c r="AD3807" i="12" s="1"/>
  <c r="AC420" i="12"/>
  <c r="AD420" i="12" s="1"/>
  <c r="Z180" i="12"/>
  <c r="AA180" i="12"/>
  <c r="AC154" i="12"/>
  <c r="AD154" i="12" s="1"/>
  <c r="AC413" i="12"/>
  <c r="AD413" i="12" s="1"/>
  <c r="AA137" i="12"/>
  <c r="Z137" i="12"/>
  <c r="AC433" i="12"/>
  <c r="AD433" i="12" s="1"/>
  <c r="AA237" i="12"/>
  <c r="Z237" i="12"/>
  <c r="AC186" i="12"/>
  <c r="AD186" i="12" s="1"/>
  <c r="Z254" i="12"/>
  <c r="AA254" i="12"/>
  <c r="AC162" i="12"/>
  <c r="AD162" i="12" s="1"/>
  <c r="AC138" i="12"/>
  <c r="AD138" i="12" s="1"/>
  <c r="Z699" i="12"/>
  <c r="AA699" i="12"/>
  <c r="Z591" i="12"/>
  <c r="AA591" i="12"/>
  <c r="AA694" i="12"/>
  <c r="Z694" i="12"/>
  <c r="Z330" i="12"/>
  <c r="AA330" i="12"/>
  <c r="AA531" i="12"/>
  <c r="Z531" i="12"/>
  <c r="Z684" i="12"/>
  <c r="AA684" i="12"/>
  <c r="Z518" i="12"/>
  <c r="AA518" i="12"/>
  <c r="Z576" i="12"/>
  <c r="AA576" i="12"/>
  <c r="Z611" i="12"/>
  <c r="AA611" i="12"/>
  <c r="Z537" i="12"/>
  <c r="AA537" i="12"/>
  <c r="AA562" i="12"/>
  <c r="Z562" i="12"/>
  <c r="AA818" i="12"/>
  <c r="Z818" i="12"/>
  <c r="AA728" i="12"/>
  <c r="Z728" i="12"/>
  <c r="Z874" i="12"/>
  <c r="AA874" i="12"/>
  <c r="Z727" i="12"/>
  <c r="AA727" i="12"/>
  <c r="AA918" i="12"/>
  <c r="Z918" i="12"/>
  <c r="Z747" i="12"/>
  <c r="AA747" i="12"/>
  <c r="AA666" i="12"/>
  <c r="Z666" i="12"/>
  <c r="Z680" i="12"/>
  <c r="AA680" i="12"/>
  <c r="AA859" i="12"/>
  <c r="Z859" i="12"/>
  <c r="Z875" i="12"/>
  <c r="AA875" i="12"/>
  <c r="AA604" i="12"/>
  <c r="Z604" i="12"/>
  <c r="AA884" i="12"/>
  <c r="Z884" i="12"/>
  <c r="AA839" i="12"/>
  <c r="Z839" i="12"/>
  <c r="AA1135" i="12"/>
  <c r="Z1135" i="12"/>
  <c r="Z1003" i="12"/>
  <c r="AA1003" i="12"/>
  <c r="Z848" i="12"/>
  <c r="AA848" i="12"/>
  <c r="AA787" i="12"/>
  <c r="Z787" i="12"/>
  <c r="AA888" i="12"/>
  <c r="Z888" i="12"/>
  <c r="AA1091" i="12"/>
  <c r="Z1091" i="12"/>
  <c r="AA969" i="12"/>
  <c r="Z969" i="12"/>
  <c r="Z1103" i="12"/>
  <c r="AA1103" i="12"/>
  <c r="Z1101" i="12"/>
  <c r="AA1101" i="12"/>
  <c r="AA984" i="12"/>
  <c r="Z984" i="12"/>
  <c r="Z1134" i="12"/>
  <c r="AA1134" i="12"/>
  <c r="Z1042" i="12"/>
  <c r="AA1042" i="12"/>
  <c r="Z1010" i="12"/>
  <c r="AA1010" i="12"/>
  <c r="Z1137" i="12"/>
  <c r="AA1137" i="12"/>
  <c r="Z1210" i="12"/>
  <c r="AA1210" i="12"/>
  <c r="AA1279" i="12"/>
  <c r="Z1279" i="12"/>
  <c r="AA1033" i="12"/>
  <c r="Z1033" i="12"/>
  <c r="AA956" i="12"/>
  <c r="Z956" i="12"/>
  <c r="AA1053" i="12"/>
  <c r="Z1053" i="12"/>
  <c r="AA1108" i="12"/>
  <c r="Z1108" i="12"/>
  <c r="AA1052" i="12"/>
  <c r="Z1052" i="12"/>
  <c r="AA1069" i="12"/>
  <c r="Z1069" i="12"/>
  <c r="AA1067" i="12"/>
  <c r="Z1067" i="12"/>
  <c r="AA1073" i="12"/>
  <c r="Z1073" i="12"/>
  <c r="AA1322" i="12"/>
  <c r="Z1322" i="12"/>
  <c r="AA1313" i="12"/>
  <c r="Z1313" i="12"/>
  <c r="AA1491" i="12"/>
  <c r="Z1491" i="12"/>
  <c r="AA1354" i="12"/>
  <c r="Z1354" i="12"/>
  <c r="AA1121" i="12"/>
  <c r="Z1121" i="12"/>
  <c r="Z1447" i="12"/>
  <c r="AA1447" i="12"/>
  <c r="Z1336" i="12"/>
  <c r="AA1336" i="12"/>
  <c r="AA1305" i="12"/>
  <c r="Z1305" i="12"/>
  <c r="Z1332" i="12"/>
  <c r="AA1332" i="12"/>
  <c r="Z1466" i="12"/>
  <c r="AA1466" i="12"/>
  <c r="Z1390" i="12"/>
  <c r="AA1390" i="12"/>
  <c r="Z1274" i="12"/>
  <c r="AA1274" i="12"/>
  <c r="Z1387" i="12"/>
  <c r="AA1387" i="12"/>
  <c r="Z1467" i="12"/>
  <c r="AA1467" i="12"/>
  <c r="AA1439" i="12"/>
  <c r="Z1439" i="12"/>
  <c r="Z1652" i="12"/>
  <c r="AA1652" i="12"/>
  <c r="AA1570" i="12"/>
  <c r="Z1570" i="12"/>
  <c r="AA1471" i="12"/>
  <c r="Z1471" i="12"/>
  <c r="Z1653" i="12"/>
  <c r="AA1653" i="12"/>
  <c r="Z1620" i="12"/>
  <c r="AA1620" i="12"/>
  <c r="AA1516" i="12"/>
  <c r="Z1516" i="12"/>
  <c r="Z1786" i="12"/>
  <c r="AA1786" i="12"/>
  <c r="Z1679" i="12"/>
  <c r="AA1679" i="12"/>
  <c r="Z1494" i="12"/>
  <c r="AA1494" i="12"/>
  <c r="AA1737" i="12"/>
  <c r="Z1737" i="12"/>
  <c r="Z1621" i="12"/>
  <c r="AA1621" i="12"/>
  <c r="Z1796" i="12"/>
  <c r="AA1796" i="12"/>
  <c r="Z1840" i="12"/>
  <c r="AA1840" i="12"/>
  <c r="Z1753" i="12"/>
  <c r="AA1753" i="12"/>
  <c r="AA1691" i="12"/>
  <c r="Z1691" i="12"/>
  <c r="Z1662" i="12"/>
  <c r="AA1662" i="12"/>
  <c r="AA1689" i="12"/>
  <c r="Z1689" i="12"/>
  <c r="AA1863" i="12"/>
  <c r="Z1863" i="12"/>
  <c r="AA2009" i="12"/>
  <c r="Z2009" i="12"/>
  <c r="Z1718" i="12"/>
  <c r="AA1718" i="12"/>
  <c r="AA1762" i="12"/>
  <c r="Z1762" i="12"/>
  <c r="AA1974" i="12"/>
  <c r="Z1974" i="12"/>
  <c r="AA1893" i="12"/>
  <c r="Z1893" i="12"/>
  <c r="AA1847" i="12"/>
  <c r="Z1847" i="12"/>
  <c r="Z1965" i="12"/>
  <c r="AA1965" i="12"/>
  <c r="AA1986" i="12"/>
  <c r="Z1986" i="12"/>
  <c r="AA1846" i="12"/>
  <c r="Z1846" i="12"/>
  <c r="Z2001" i="12"/>
  <c r="AA2001" i="12"/>
  <c r="AA2013" i="12"/>
  <c r="Z2013" i="12"/>
  <c r="AA1741" i="12"/>
  <c r="Z1741" i="12"/>
  <c r="Z2155" i="12"/>
  <c r="AA2155" i="12"/>
  <c r="Z2077" i="12"/>
  <c r="AA2077" i="12"/>
  <c r="AA2094" i="12"/>
  <c r="Z2094" i="12"/>
  <c r="AA2085" i="12"/>
  <c r="Z2085" i="12"/>
  <c r="AA2023" i="12"/>
  <c r="Z2023" i="12"/>
  <c r="AA2092" i="12"/>
  <c r="Z2092" i="12"/>
  <c r="AA2226" i="12"/>
  <c r="Z2226" i="12"/>
  <c r="AA2188" i="12"/>
  <c r="Z2188" i="12"/>
  <c r="AA2011" i="12"/>
  <c r="Z2011" i="12"/>
  <c r="AA2082" i="12"/>
  <c r="Z2082" i="12"/>
  <c r="AA2054" i="12"/>
  <c r="Z2054" i="12"/>
  <c r="AA2126" i="12"/>
  <c r="Z2126" i="12"/>
  <c r="Z2177" i="12"/>
  <c r="AA2177" i="12"/>
  <c r="AA2184" i="12"/>
  <c r="Z2184" i="12"/>
  <c r="Z2336" i="12"/>
  <c r="AA2336" i="12"/>
  <c r="Z2286" i="12"/>
  <c r="AA2286" i="12"/>
  <c r="AA2233" i="12"/>
  <c r="Z2233" i="12"/>
  <c r="Z2257" i="12"/>
  <c r="AA2257" i="12"/>
  <c r="Z2373" i="12"/>
  <c r="AA2373" i="12"/>
  <c r="Z2394" i="12"/>
  <c r="AA2394" i="12"/>
  <c r="AA2205" i="12"/>
  <c r="Z2205" i="12"/>
  <c r="AA2337" i="12"/>
  <c r="Z2337" i="12"/>
  <c r="Z2484" i="12"/>
  <c r="AA2484" i="12"/>
  <c r="AA2245" i="12"/>
  <c r="Z2245" i="12"/>
  <c r="AA2308" i="12"/>
  <c r="Z2308" i="12"/>
  <c r="Z2299" i="12"/>
  <c r="AA2299" i="12"/>
  <c r="AA2535" i="12"/>
  <c r="Z2535" i="12"/>
  <c r="Z2323" i="12"/>
  <c r="AA2323" i="12"/>
  <c r="AA2338" i="12"/>
  <c r="Z2338" i="12"/>
  <c r="Z2500" i="12"/>
  <c r="AA2500" i="12"/>
  <c r="AA2298" i="12"/>
  <c r="Z2298" i="12"/>
  <c r="AA2349" i="12"/>
  <c r="Z2349" i="12"/>
  <c r="Z2516" i="12"/>
  <c r="AA2516" i="12"/>
  <c r="AA2320" i="12"/>
  <c r="Z2320" i="12"/>
  <c r="AA2465" i="12"/>
  <c r="Z2465" i="12"/>
  <c r="Z2609" i="12"/>
  <c r="AA2609" i="12"/>
  <c r="Z2592" i="12"/>
  <c r="AA2592" i="12"/>
  <c r="AA2742" i="12"/>
  <c r="Z2742" i="12"/>
  <c r="AA2628" i="12"/>
  <c r="Z2628" i="12"/>
  <c r="AA2759" i="12"/>
  <c r="Z2759" i="12"/>
  <c r="Z2561" i="12"/>
  <c r="AA2561" i="12"/>
  <c r="Z2685" i="12"/>
  <c r="AA2685" i="12"/>
  <c r="Z2650" i="12"/>
  <c r="AA2650" i="12"/>
  <c r="Z2728" i="12"/>
  <c r="AA2728" i="12"/>
  <c r="Z2770" i="12"/>
  <c r="AA2770" i="12"/>
  <c r="Z2682" i="12"/>
  <c r="AA2682" i="12"/>
  <c r="AA2722" i="12"/>
  <c r="Z2722" i="12"/>
  <c r="AA2779" i="12"/>
  <c r="Z2779" i="12"/>
  <c r="AA2823" i="12"/>
  <c r="Z2823" i="12"/>
  <c r="AA2709" i="12"/>
  <c r="Z2709" i="12"/>
  <c r="AA2875" i="12"/>
  <c r="Z2875" i="12"/>
  <c r="AA2862" i="12"/>
  <c r="Z2862" i="12"/>
  <c r="Z2774" i="12"/>
  <c r="AA2774" i="12"/>
  <c r="Z2873" i="12"/>
  <c r="AA2873" i="12"/>
  <c r="Z3060" i="12"/>
  <c r="AA3060" i="12"/>
  <c r="Z2782" i="12"/>
  <c r="AA2782" i="12"/>
  <c r="Z2763" i="12"/>
  <c r="AA2763" i="12"/>
  <c r="Z3104" i="12"/>
  <c r="AA3104" i="12"/>
  <c r="Z2849" i="12"/>
  <c r="AA2849" i="12"/>
  <c r="Z2999" i="12"/>
  <c r="AA2999" i="12"/>
  <c r="AA3117" i="12"/>
  <c r="Z3117" i="12"/>
  <c r="Z3105" i="12"/>
  <c r="AA3105" i="12"/>
  <c r="Z3004" i="12"/>
  <c r="AA3004" i="12"/>
  <c r="AA2982" i="12"/>
  <c r="Z2982" i="12"/>
  <c r="Z3080" i="12"/>
  <c r="AA3080" i="12"/>
  <c r="Z2891" i="12"/>
  <c r="AA2891" i="12"/>
  <c r="AA2983" i="12"/>
  <c r="Z2983" i="12"/>
  <c r="AA3084" i="12"/>
  <c r="Z3084" i="12"/>
  <c r="Z2967" i="12"/>
  <c r="AA2967" i="12"/>
  <c r="AA2970" i="12"/>
  <c r="Z2970" i="12"/>
  <c r="AA3132" i="12"/>
  <c r="Z3132" i="12"/>
  <c r="Z3122" i="12"/>
  <c r="AA3122" i="12"/>
  <c r="Z3247" i="12"/>
  <c r="AA3247" i="12"/>
  <c r="Z3119" i="12"/>
  <c r="AA3119" i="12"/>
  <c r="Z3248" i="12"/>
  <c r="AA3248" i="12"/>
  <c r="Z3218" i="12"/>
  <c r="AA3218" i="12"/>
  <c r="Z3252" i="12"/>
  <c r="AA3252" i="12"/>
  <c r="Z3190" i="12"/>
  <c r="AA3190" i="12"/>
  <c r="Z3276" i="12"/>
  <c r="AA3276" i="12"/>
  <c r="AA3306" i="12"/>
  <c r="Z3306" i="12"/>
  <c r="AA3352" i="12"/>
  <c r="Z3352" i="12"/>
  <c r="AA3219" i="12"/>
  <c r="Z3219" i="12"/>
  <c r="AA3372" i="12"/>
  <c r="Z3372" i="12"/>
  <c r="Z3437" i="12"/>
  <c r="AA3437" i="12"/>
  <c r="AA3271" i="12"/>
  <c r="Z3271" i="12"/>
  <c r="AA3142" i="12"/>
  <c r="Z3142" i="12"/>
  <c r="AA3175" i="12"/>
  <c r="Z3175" i="12"/>
  <c r="AA3319" i="12"/>
  <c r="Z3319" i="12"/>
  <c r="AA3405" i="12"/>
  <c r="Z3405" i="12"/>
  <c r="AA3562" i="12"/>
  <c r="Z3562" i="12"/>
  <c r="Z3492" i="12"/>
  <c r="AA3492" i="12"/>
  <c r="AA3519" i="12"/>
  <c r="Z3519" i="12"/>
  <c r="AA3420" i="12"/>
  <c r="Z3420" i="12"/>
  <c r="AA3421" i="12"/>
  <c r="Z3421" i="12"/>
  <c r="AA3482" i="12"/>
  <c r="Z3482" i="12"/>
  <c r="AA3368" i="12"/>
  <c r="Z3368" i="12"/>
  <c r="AA3506" i="12"/>
  <c r="Z3506" i="12"/>
  <c r="Z3614" i="12"/>
  <c r="AA3614" i="12"/>
  <c r="AA3508" i="12"/>
  <c r="Z3508" i="12"/>
  <c r="AA3434" i="12"/>
  <c r="Z3434" i="12"/>
  <c r="Z3523" i="12"/>
  <c r="AA3523" i="12"/>
  <c r="Z3672" i="12"/>
  <c r="AA3672" i="12"/>
  <c r="AA3527" i="12"/>
  <c r="Z3527" i="12"/>
  <c r="Z3658" i="12"/>
  <c r="AA3658" i="12"/>
  <c r="Z3609" i="12"/>
  <c r="AA3609" i="12"/>
  <c r="Z3761" i="12"/>
  <c r="AA3761" i="12"/>
  <c r="Z3686" i="12"/>
  <c r="AA3686" i="12"/>
  <c r="Z3818" i="12"/>
  <c r="AA3818" i="12"/>
  <c r="Z3857" i="12"/>
  <c r="AA3857" i="12"/>
  <c r="Z3855" i="12"/>
  <c r="AA3855" i="12"/>
  <c r="Z3705" i="12"/>
  <c r="AA3705" i="12"/>
  <c r="Z3774" i="12"/>
  <c r="AA3774" i="12"/>
  <c r="Z3684" i="12"/>
  <c r="AA3684" i="12"/>
  <c r="AA3733" i="12"/>
  <c r="Z3733" i="12"/>
  <c r="AA3723" i="12"/>
  <c r="Z3723" i="12"/>
  <c r="Z3668" i="12"/>
  <c r="AA3668" i="12"/>
  <c r="AA3868" i="12"/>
  <c r="Z3868" i="12"/>
  <c r="AA3915" i="12"/>
  <c r="Z3915" i="12"/>
  <c r="AA3909" i="12"/>
  <c r="Z3909" i="12"/>
  <c r="Z3917" i="12"/>
  <c r="AA3917" i="12"/>
  <c r="Z3849" i="12"/>
  <c r="AA3849" i="12"/>
  <c r="AA3896" i="12"/>
  <c r="Z3896" i="12"/>
  <c r="AA231" i="12"/>
  <c r="Z231" i="12"/>
  <c r="AC232" i="12"/>
  <c r="AD232" i="12" s="1"/>
  <c r="Z298" i="12"/>
  <c r="AA298" i="12"/>
  <c r="AC326" i="12"/>
  <c r="AD326" i="12" s="1"/>
  <c r="AC395" i="12"/>
  <c r="AD395" i="12" s="1"/>
  <c r="AC487" i="12"/>
  <c r="AD487" i="12" s="1"/>
  <c r="AC603" i="12"/>
  <c r="AD603" i="12" s="1"/>
  <c r="AC436" i="12"/>
  <c r="AD436" i="12" s="1"/>
  <c r="AC316" i="12"/>
  <c r="AD316" i="12" s="1"/>
  <c r="AC351" i="12"/>
  <c r="AD351" i="12" s="1"/>
  <c r="AC694" i="12"/>
  <c r="AD694" i="12" s="1"/>
  <c r="AC370" i="12"/>
  <c r="AD370" i="12" s="1"/>
  <c r="AC358" i="12"/>
  <c r="AD358" i="12" s="1"/>
  <c r="AC364" i="12"/>
  <c r="AD364" i="12" s="1"/>
  <c r="AC580" i="12"/>
  <c r="AD580" i="12" s="1"/>
  <c r="AC655" i="12"/>
  <c r="AD655" i="12" s="1"/>
  <c r="AC560" i="12"/>
  <c r="AD560" i="12" s="1"/>
  <c r="AC272" i="12"/>
  <c r="AD272" i="12" s="1"/>
  <c r="AC582" i="12"/>
  <c r="AD582" i="12" s="1"/>
  <c r="AC837" i="12"/>
  <c r="AD837" i="12" s="1"/>
  <c r="AC661" i="12"/>
  <c r="AD661" i="12" s="1"/>
  <c r="AC665" i="12"/>
  <c r="AD665" i="12" s="1"/>
  <c r="AC923" i="12"/>
  <c r="AD923" i="12" s="1"/>
  <c r="AC728" i="12"/>
  <c r="AD728" i="12" s="1"/>
  <c r="AC871" i="12"/>
  <c r="AD871" i="12" s="1"/>
  <c r="AC880" i="12"/>
  <c r="AD880" i="12" s="1"/>
  <c r="AC985" i="12"/>
  <c r="AD985" i="12" s="1"/>
  <c r="AC840" i="12"/>
  <c r="AD840" i="12" s="1"/>
  <c r="AC894" i="12"/>
  <c r="AD894" i="12" s="1"/>
  <c r="AC807" i="12"/>
  <c r="AD807" i="12" s="1"/>
  <c r="AC994" i="12"/>
  <c r="AD994" i="12" s="1"/>
  <c r="AC1207" i="12"/>
  <c r="AD1207" i="12" s="1"/>
  <c r="AC1104" i="12"/>
  <c r="AD1104" i="12" s="1"/>
  <c r="AC960" i="12"/>
  <c r="AD960" i="12" s="1"/>
  <c r="AC1206" i="12"/>
  <c r="AD1206" i="12" s="1"/>
  <c r="AC878" i="12"/>
  <c r="AD878" i="12" s="1"/>
  <c r="AC1162" i="12"/>
  <c r="AD1162" i="12" s="1"/>
  <c r="AC982" i="12"/>
  <c r="AD982" i="12" s="1"/>
  <c r="AC997" i="12"/>
  <c r="AD997" i="12" s="1"/>
  <c r="AC1230" i="12"/>
  <c r="AD1230" i="12" s="1"/>
  <c r="AC1097" i="12"/>
  <c r="AD1097" i="12" s="1"/>
  <c r="AC843" i="12"/>
  <c r="AD843" i="12" s="1"/>
  <c r="AC1185" i="12"/>
  <c r="AD1185" i="12" s="1"/>
  <c r="AC1199" i="12"/>
  <c r="AD1199" i="12" s="1"/>
  <c r="AC1072" i="12"/>
  <c r="AD1072" i="12" s="1"/>
  <c r="AC1350" i="12"/>
  <c r="AD1350" i="12" s="1"/>
  <c r="AC1335" i="12"/>
  <c r="AD1335" i="12" s="1"/>
  <c r="AC1407" i="12"/>
  <c r="AD1407" i="12" s="1"/>
  <c r="AC1275" i="12"/>
  <c r="AD1275" i="12" s="1"/>
  <c r="AC1328" i="12"/>
  <c r="AD1328" i="12" s="1"/>
  <c r="AC1262" i="12"/>
  <c r="AD1262" i="12" s="1"/>
  <c r="AC1509" i="12"/>
  <c r="AD1509" i="12" s="1"/>
  <c r="AC1310" i="12"/>
  <c r="AD1310" i="12" s="1"/>
  <c r="AC1592" i="12"/>
  <c r="AD1592" i="12" s="1"/>
  <c r="AC1387" i="12"/>
  <c r="AD1387" i="12" s="1"/>
  <c r="AC1421" i="12"/>
  <c r="AD1421" i="12" s="1"/>
  <c r="AC1229" i="12"/>
  <c r="AD1229" i="12" s="1"/>
  <c r="AC1637" i="12"/>
  <c r="AD1637" i="12" s="1"/>
  <c r="AC1391" i="12"/>
  <c r="AD1391" i="12" s="1"/>
  <c r="AC1586" i="12"/>
  <c r="AD1586" i="12" s="1"/>
  <c r="AC1584" i="12"/>
  <c r="AD1584" i="12" s="1"/>
  <c r="AC1673" i="12"/>
  <c r="AD1673" i="12" s="1"/>
  <c r="AC1676" i="12"/>
  <c r="AD1676" i="12" s="1"/>
  <c r="AC1589" i="12"/>
  <c r="AD1589" i="12" s="1"/>
  <c r="AC1510" i="12"/>
  <c r="AD1510" i="12" s="1"/>
  <c r="AC1663" i="12"/>
  <c r="AD1663" i="12" s="1"/>
  <c r="AC1602" i="12"/>
  <c r="AD1602" i="12" s="1"/>
  <c r="AC1595" i="12"/>
  <c r="AD1595" i="12" s="1"/>
  <c r="AC1708" i="12"/>
  <c r="AD1708" i="12" s="1"/>
  <c r="AC1600" i="12"/>
  <c r="AD1600" i="12" s="1"/>
  <c r="AC1590" i="12"/>
  <c r="AD1590" i="12" s="1"/>
  <c r="AC1791" i="12"/>
  <c r="AD1791" i="12" s="1"/>
  <c r="AC1744" i="12"/>
  <c r="AD1744" i="12" s="1"/>
  <c r="AC1825" i="12"/>
  <c r="AD1825" i="12" s="1"/>
  <c r="AC1742" i="12"/>
  <c r="AD1742" i="12" s="1"/>
  <c r="AC1738" i="12"/>
  <c r="AD1738" i="12" s="1"/>
  <c r="AC1694" i="12"/>
  <c r="AD1694" i="12" s="1"/>
  <c r="AC1901" i="12"/>
  <c r="AD1901" i="12" s="1"/>
  <c r="AC2043" i="12"/>
  <c r="AD2043" i="12" s="1"/>
  <c r="AC1867" i="12"/>
  <c r="AD1867" i="12" s="1"/>
  <c r="AC1923" i="12"/>
  <c r="AD1923" i="12" s="1"/>
  <c r="AC1857" i="12"/>
  <c r="AD1857" i="12" s="1"/>
  <c r="AC2029" i="12"/>
  <c r="AD2029" i="12" s="1"/>
  <c r="AC2012" i="12"/>
  <c r="AD2012" i="12" s="1"/>
  <c r="AC2064" i="12"/>
  <c r="AD2064" i="12" s="1"/>
  <c r="AC2071" i="12"/>
  <c r="AD2071" i="12" s="1"/>
  <c r="AC2090" i="12"/>
  <c r="AD2090" i="12" s="1"/>
  <c r="AC2228" i="12"/>
  <c r="AD2228" i="12" s="1"/>
  <c r="AC2289" i="12"/>
  <c r="AD2289" i="12" s="1"/>
  <c r="AC2113" i="12"/>
  <c r="AD2113" i="12" s="1"/>
  <c r="AC2259" i="12"/>
  <c r="AD2259" i="12" s="1"/>
  <c r="AC2301" i="12"/>
  <c r="AD2301" i="12" s="1"/>
  <c r="AC2326" i="12"/>
  <c r="AD2326" i="12" s="1"/>
  <c r="AC2243" i="12"/>
  <c r="AD2243" i="12" s="1"/>
  <c r="AC2309" i="12"/>
  <c r="AD2309" i="12" s="1"/>
  <c r="AC2302" i="12"/>
  <c r="AD2302" i="12" s="1"/>
  <c r="AC2366" i="12"/>
  <c r="AD2366" i="12" s="1"/>
  <c r="AC2513" i="12"/>
  <c r="AD2513" i="12" s="1"/>
  <c r="AC2523" i="12"/>
  <c r="AD2523" i="12" s="1"/>
  <c r="AC2427" i="12"/>
  <c r="AD2427" i="12" s="1"/>
  <c r="AC2498" i="12"/>
  <c r="AD2498" i="12" s="1"/>
  <c r="AC2436" i="12"/>
  <c r="AD2436" i="12" s="1"/>
  <c r="AC2620" i="12"/>
  <c r="AD2620" i="12" s="1"/>
  <c r="AC2562" i="12"/>
  <c r="AD2562" i="12" s="1"/>
  <c r="AC2563" i="12"/>
  <c r="AD2563" i="12" s="1"/>
  <c r="AC2639" i="12"/>
  <c r="AD2639" i="12" s="1"/>
  <c r="AC2625" i="12"/>
  <c r="AD2625" i="12" s="1"/>
  <c r="AC2603" i="12"/>
  <c r="AD2603" i="12" s="1"/>
  <c r="AC2668" i="12"/>
  <c r="AD2668" i="12" s="1"/>
  <c r="AC2748" i="12"/>
  <c r="AD2748" i="12" s="1"/>
  <c r="AC2862" i="12"/>
  <c r="AD2862" i="12" s="1"/>
  <c r="AC2951" i="12"/>
  <c r="AD2951" i="12" s="1"/>
  <c r="AC2878" i="12"/>
  <c r="AD2878" i="12" s="1"/>
  <c r="AC2972" i="12"/>
  <c r="AD2972" i="12" s="1"/>
  <c r="AC3015" i="12"/>
  <c r="AD3015" i="12" s="1"/>
  <c r="AC2968" i="12"/>
  <c r="AD2968" i="12" s="1"/>
  <c r="AC2880" i="12"/>
  <c r="AD2880" i="12" s="1"/>
  <c r="AC2781" i="12"/>
  <c r="AD2781" i="12" s="1"/>
  <c r="AC2956" i="12"/>
  <c r="AD2956" i="12" s="1"/>
  <c r="AC2940" i="12"/>
  <c r="AD2940" i="12" s="1"/>
  <c r="AC3119" i="12"/>
  <c r="AD3119" i="12" s="1"/>
  <c r="AC2935" i="12"/>
  <c r="AD2935" i="12" s="1"/>
  <c r="AC3095" i="12"/>
  <c r="AD3095" i="12" s="1"/>
  <c r="AC2950" i="12"/>
  <c r="AD2950" i="12" s="1"/>
  <c r="AC3083" i="12"/>
  <c r="AD3083" i="12" s="1"/>
  <c r="AC3223" i="12"/>
  <c r="AD3223" i="12" s="1"/>
  <c r="AC3399" i="12"/>
  <c r="AD3399" i="12" s="1"/>
  <c r="AC3302" i="12"/>
  <c r="AD3302" i="12" s="1"/>
  <c r="AC3340" i="12"/>
  <c r="AD3340" i="12" s="1"/>
  <c r="AC3169" i="12"/>
  <c r="AD3169" i="12" s="1"/>
  <c r="AC3386" i="12"/>
  <c r="AD3386" i="12" s="1"/>
  <c r="AC3467" i="12"/>
  <c r="AD3467" i="12" s="1"/>
  <c r="AC3376" i="12"/>
  <c r="AD3376" i="12" s="1"/>
  <c r="AC3591" i="12"/>
  <c r="AD3591" i="12" s="1"/>
  <c r="AC3576" i="12"/>
  <c r="AD3576" i="12" s="1"/>
  <c r="AC3724" i="12"/>
  <c r="AD3724" i="12" s="1"/>
  <c r="AC3699" i="12"/>
  <c r="AD3699" i="12" s="1"/>
  <c r="AC3869" i="12"/>
  <c r="AD3869" i="12" s="1"/>
  <c r="AC3795" i="12"/>
  <c r="AD3795" i="12" s="1"/>
  <c r="AC3843" i="12"/>
  <c r="AD3843" i="12" s="1"/>
  <c r="AC3717" i="12"/>
  <c r="AD3717" i="12" s="1"/>
  <c r="Z356" i="12"/>
  <c r="AA356" i="12"/>
  <c r="AC341" i="12"/>
  <c r="AD341" i="12" s="1"/>
  <c r="AC163" i="12"/>
  <c r="AD163" i="12" s="1"/>
  <c r="AC242" i="12"/>
  <c r="AD242" i="12" s="1"/>
  <c r="AA141" i="12"/>
  <c r="Z141" i="12"/>
  <c r="AC430" i="12"/>
  <c r="AD430" i="12" s="1"/>
  <c r="AC137" i="12"/>
  <c r="AD137" i="12" s="1"/>
  <c r="S3449" i="12"/>
  <c r="T3449" i="12" s="1"/>
  <c r="AB3449" i="12" s="1"/>
  <c r="S3550" i="12"/>
  <c r="T3550" i="12" s="1"/>
  <c r="AB3550" i="12" s="1"/>
  <c r="S3455" i="12"/>
  <c r="T3455" i="12" s="1"/>
  <c r="AB3455" i="12" s="1"/>
  <c r="S3460" i="12"/>
  <c r="T3460" i="12" s="1"/>
  <c r="AB3460" i="12" s="1"/>
  <c r="S3640" i="12"/>
  <c r="T3640" i="12" s="1"/>
  <c r="AB3640" i="12" s="1"/>
  <c r="S3565" i="12"/>
  <c r="T3565" i="12" s="1"/>
  <c r="AB3565" i="12" s="1"/>
  <c r="S3617" i="12"/>
  <c r="T3617" i="12" s="1"/>
  <c r="AB3617" i="12" s="1"/>
  <c r="S3776" i="12"/>
  <c r="T3776" i="12" s="1"/>
  <c r="AB3776" i="12" s="1"/>
  <c r="S3758" i="12"/>
  <c r="T3758" i="12" s="1"/>
  <c r="AB3758" i="12" s="1"/>
  <c r="S3659" i="12"/>
  <c r="T3659" i="12" s="1"/>
  <c r="AB3659" i="12" s="1"/>
  <c r="S3746" i="12"/>
  <c r="T3746" i="12" s="1"/>
  <c r="AB3746" i="12" s="1"/>
  <c r="S3635" i="12"/>
  <c r="T3635" i="12" s="1"/>
  <c r="AB3635" i="12" s="1"/>
  <c r="S3612" i="12"/>
  <c r="T3612" i="12" s="1"/>
  <c r="AB3612" i="12" s="1"/>
  <c r="S3713" i="12"/>
  <c r="T3713" i="12" s="1"/>
  <c r="AB3713" i="12" s="1"/>
  <c r="S3685" i="12"/>
  <c r="T3685" i="12" s="1"/>
  <c r="AB3685" i="12" s="1"/>
  <c r="S3871" i="12"/>
  <c r="T3871" i="12" s="1"/>
  <c r="AB3871" i="12" s="1"/>
  <c r="S3753" i="12"/>
  <c r="T3753" i="12" s="1"/>
  <c r="AB3753" i="12" s="1"/>
  <c r="S3787" i="12"/>
  <c r="T3787" i="12" s="1"/>
  <c r="AB3787" i="12" s="1"/>
  <c r="S3825" i="12"/>
  <c r="T3825" i="12" s="1"/>
  <c r="AB3825" i="12" s="1"/>
  <c r="S3622" i="12"/>
  <c r="T3622" i="12" s="1"/>
  <c r="AB3622" i="12" s="1"/>
  <c r="S3792" i="12"/>
  <c r="T3792" i="12" s="1"/>
  <c r="AB3792" i="12" s="1"/>
  <c r="S3748" i="12"/>
  <c r="T3748" i="12" s="1"/>
  <c r="AB3748" i="12" s="1"/>
  <c r="S3705" i="12"/>
  <c r="T3705" i="12" s="1"/>
  <c r="AB3705" i="12" s="1"/>
  <c r="S3927" i="12"/>
  <c r="T3927" i="12" s="1"/>
  <c r="AB3927" i="12" s="1"/>
  <c r="S3870" i="12"/>
  <c r="T3870" i="12" s="1"/>
  <c r="AB3870" i="12" s="1"/>
  <c r="S3923" i="12"/>
  <c r="T3923" i="12" s="1"/>
  <c r="AB3923" i="12" s="1"/>
  <c r="AA286" i="12"/>
  <c r="Z286" i="12"/>
  <c r="Z276" i="12"/>
  <c r="AA276" i="12"/>
  <c r="AA351" i="12"/>
  <c r="Z351" i="12"/>
  <c r="AA585" i="12"/>
  <c r="Z585" i="12"/>
  <c r="Z624" i="12"/>
  <c r="AA624" i="12"/>
  <c r="AA528" i="12"/>
  <c r="Z528" i="12"/>
  <c r="AA557" i="12"/>
  <c r="Z557" i="12"/>
  <c r="AA633" i="12"/>
  <c r="Z633" i="12"/>
  <c r="AA493" i="12"/>
  <c r="Z493" i="12"/>
  <c r="Z594" i="12"/>
  <c r="AA594" i="12"/>
  <c r="Z693" i="12"/>
  <c r="AA693" i="12"/>
  <c r="AA272" i="12"/>
  <c r="Z272" i="12"/>
  <c r="AA744" i="12"/>
  <c r="Z744" i="12"/>
  <c r="Z650" i="12"/>
  <c r="AA650" i="12"/>
  <c r="AA561" i="12"/>
  <c r="Z561" i="12"/>
  <c r="AA746" i="12"/>
  <c r="Z746" i="12"/>
  <c r="Z855" i="12"/>
  <c r="AA855" i="12"/>
  <c r="AA850" i="12"/>
  <c r="Z850" i="12"/>
  <c r="AA759" i="12"/>
  <c r="Z759" i="12"/>
  <c r="Z889" i="12"/>
  <c r="AA889" i="12"/>
  <c r="Z796" i="12"/>
  <c r="AA796" i="12"/>
  <c r="Z1083" i="12"/>
  <c r="AA1083" i="12"/>
  <c r="Z835" i="12"/>
  <c r="AA835" i="12"/>
  <c r="AA887" i="12"/>
  <c r="Z887" i="12"/>
  <c r="Z715" i="12"/>
  <c r="AA715" i="12"/>
  <c r="Z795" i="12"/>
  <c r="AA795" i="12"/>
  <c r="AA712" i="12"/>
  <c r="Z712" i="12"/>
  <c r="Z718" i="12"/>
  <c r="AA718" i="12"/>
  <c r="Z867" i="12"/>
  <c r="AA867" i="12"/>
  <c r="Z1041" i="12"/>
  <c r="AA1041" i="12"/>
  <c r="Z1049" i="12"/>
  <c r="AA1049" i="12"/>
  <c r="Z784" i="12"/>
  <c r="AA784" i="12"/>
  <c r="AA768" i="12"/>
  <c r="Z768" i="12"/>
  <c r="AA993" i="12"/>
  <c r="Z993" i="12"/>
  <c r="AA861" i="12"/>
  <c r="Z861" i="12"/>
  <c r="Z968" i="12"/>
  <c r="AA968" i="12"/>
  <c r="AA831" i="12"/>
  <c r="Z831" i="12"/>
  <c r="AA1164" i="12"/>
  <c r="Z1164" i="12"/>
  <c r="Z1019" i="12"/>
  <c r="AA1019" i="12"/>
  <c r="Z1043" i="12"/>
  <c r="AA1043" i="12"/>
  <c r="Z1340" i="12"/>
  <c r="AA1340" i="12"/>
  <c r="AA1179" i="12"/>
  <c r="Z1179" i="12"/>
  <c r="AA1211" i="12"/>
  <c r="Z1211" i="12"/>
  <c r="Z1319" i="12"/>
  <c r="AA1319" i="12"/>
  <c r="Z1037" i="12"/>
  <c r="AA1037" i="12"/>
  <c r="Z1324" i="12"/>
  <c r="AA1324" i="12"/>
  <c r="Z932" i="12"/>
  <c r="AA932" i="12"/>
  <c r="Z1058" i="12"/>
  <c r="AA1058" i="12"/>
  <c r="Z1225" i="12"/>
  <c r="AA1225" i="12"/>
  <c r="Z1115" i="12"/>
  <c r="AA1115" i="12"/>
  <c r="Z1191" i="12"/>
  <c r="AA1191" i="12"/>
  <c r="Z1201" i="12"/>
  <c r="AA1201" i="12"/>
  <c r="Z1036" i="12"/>
  <c r="AA1036" i="12"/>
  <c r="Z1132" i="12"/>
  <c r="AA1132" i="12"/>
  <c r="AA1327" i="12"/>
  <c r="Z1327" i="12"/>
  <c r="Z1592" i="12"/>
  <c r="AA1592" i="12"/>
  <c r="AA1247" i="12"/>
  <c r="Z1247" i="12"/>
  <c r="Z1440" i="12"/>
  <c r="AA1440" i="12"/>
  <c r="Z1476" i="12"/>
  <c r="AA1476" i="12"/>
  <c r="AA1310" i="12"/>
  <c r="Z1310" i="12"/>
  <c r="AA1370" i="12"/>
  <c r="Z1370" i="12"/>
  <c r="Z1378" i="12"/>
  <c r="AA1378" i="12"/>
  <c r="Z1454" i="12"/>
  <c r="AA1454" i="12"/>
  <c r="Z1437" i="12"/>
  <c r="AA1437" i="12"/>
  <c r="AA1235" i="12"/>
  <c r="Z1235" i="12"/>
  <c r="AA1389" i="12"/>
  <c r="Z1389" i="12"/>
  <c r="Z1473" i="12"/>
  <c r="AA1473" i="12"/>
  <c r="Z1481" i="12"/>
  <c r="AA1481" i="12"/>
  <c r="AA1631" i="12"/>
  <c r="Z1631" i="12"/>
  <c r="AA1589" i="12"/>
  <c r="Z1589" i="12"/>
  <c r="Z1532" i="12"/>
  <c r="AA1532" i="12"/>
  <c r="Z1632" i="12"/>
  <c r="AA1632" i="12"/>
  <c r="AA1697" i="12"/>
  <c r="Z1697" i="12"/>
  <c r="AA1420" i="12"/>
  <c r="Z1420" i="12"/>
  <c r="AA1511" i="12"/>
  <c r="Z1511" i="12"/>
  <c r="Z1600" i="12"/>
  <c r="AA1600" i="12"/>
  <c r="Z1395" i="12"/>
  <c r="AA1395" i="12"/>
  <c r="AA1722" i="12"/>
  <c r="Z1722" i="12"/>
  <c r="AA1594" i="12"/>
  <c r="Z1594" i="12"/>
  <c r="AA1760" i="12"/>
  <c r="Z1760" i="12"/>
  <c r="Z1816" i="12"/>
  <c r="AA1816" i="12"/>
  <c r="AA1688" i="12"/>
  <c r="Z1688" i="12"/>
  <c r="Z1698" i="12"/>
  <c r="AA1698" i="12"/>
  <c r="Z1729" i="12"/>
  <c r="AA1729" i="12"/>
  <c r="AA1619" i="12"/>
  <c r="Z1619" i="12"/>
  <c r="Z1723" i="12"/>
  <c r="AA1723" i="12"/>
  <c r="AA1956" i="12"/>
  <c r="Z1956" i="12"/>
  <c r="Z1717" i="12"/>
  <c r="AA1717" i="12"/>
  <c r="Z1612" i="12"/>
  <c r="AA1612" i="12"/>
  <c r="AA1705" i="12"/>
  <c r="Z1705" i="12"/>
  <c r="Z1763" i="12"/>
  <c r="AA1763" i="12"/>
  <c r="AA1943" i="12"/>
  <c r="Z1943" i="12"/>
  <c r="AA1996" i="12"/>
  <c r="Z1996" i="12"/>
  <c r="Z1933" i="12"/>
  <c r="AA1933" i="12"/>
  <c r="AA2002" i="12"/>
  <c r="Z2002" i="12"/>
  <c r="Z1866" i="12"/>
  <c r="AA1866" i="12"/>
  <c r="AA1861" i="12"/>
  <c r="Z1861" i="12"/>
  <c r="Z1902" i="12"/>
  <c r="AA1902" i="12"/>
  <c r="AA1946" i="12"/>
  <c r="Z1946" i="12"/>
  <c r="Z2130" i="12"/>
  <c r="AA2130" i="12"/>
  <c r="AA2066" i="12"/>
  <c r="Z2066" i="12"/>
  <c r="Z1981" i="12"/>
  <c r="AA1981" i="12"/>
  <c r="Z2070" i="12"/>
  <c r="AA2070" i="12"/>
  <c r="AA2042" i="12"/>
  <c r="Z2042" i="12"/>
  <c r="Z2038" i="12"/>
  <c r="AA2038" i="12"/>
  <c r="Z2174" i="12"/>
  <c r="AA2174" i="12"/>
  <c r="AA2148" i="12"/>
  <c r="Z2148" i="12"/>
  <c r="Z2061" i="12"/>
  <c r="AA2061" i="12"/>
  <c r="Z2060" i="12"/>
  <c r="AA2060" i="12"/>
  <c r="Z2090" i="12"/>
  <c r="AA2090" i="12"/>
  <c r="AA2180" i="12"/>
  <c r="Z2180" i="12"/>
  <c r="AA2151" i="12"/>
  <c r="Z2151" i="12"/>
  <c r="Z2203" i="12"/>
  <c r="AA2203" i="12"/>
  <c r="Z2261" i="12"/>
  <c r="AA2261" i="12"/>
  <c r="AA2279" i="12"/>
  <c r="Z2279" i="12"/>
  <c r="AA2325" i="12"/>
  <c r="Z2325" i="12"/>
  <c r="AA2231" i="12"/>
  <c r="Z2231" i="12"/>
  <c r="Z2361" i="12"/>
  <c r="AA2361" i="12"/>
  <c r="Z2374" i="12"/>
  <c r="AA2374" i="12"/>
  <c r="Z2382" i="12"/>
  <c r="AA2382" i="12"/>
  <c r="Z2273" i="12"/>
  <c r="AA2273" i="12"/>
  <c r="Z2367" i="12"/>
  <c r="AA2367" i="12"/>
  <c r="AA2314" i="12"/>
  <c r="Z2314" i="12"/>
  <c r="Z2330" i="12"/>
  <c r="AA2330" i="12"/>
  <c r="AA2262" i="12"/>
  <c r="Z2262" i="12"/>
  <c r="AA2495" i="12"/>
  <c r="Z2495" i="12"/>
  <c r="Z2421" i="12"/>
  <c r="AA2421" i="12"/>
  <c r="Z2504" i="12"/>
  <c r="AA2504" i="12"/>
  <c r="AA2378" i="12"/>
  <c r="Z2378" i="12"/>
  <c r="AA2441" i="12"/>
  <c r="Z2441" i="12"/>
  <c r="AA2620" i="12"/>
  <c r="Z2620" i="12"/>
  <c r="AA2405" i="12"/>
  <c r="Z2405" i="12"/>
  <c r="Z2487" i="12"/>
  <c r="AA2487" i="12"/>
  <c r="Z2564" i="12"/>
  <c r="AA2564" i="12"/>
  <c r="Z2601" i="12"/>
  <c r="AA2601" i="12"/>
  <c r="AA2587" i="12"/>
  <c r="Z2587" i="12"/>
  <c r="Z2613" i="12"/>
  <c r="AA2613" i="12"/>
  <c r="Z2625" i="12"/>
  <c r="AA2625" i="12"/>
  <c r="AA2574" i="12"/>
  <c r="Z2574" i="12"/>
  <c r="Z2758" i="12"/>
  <c r="AA2758" i="12"/>
  <c r="Z2745" i="12"/>
  <c r="AA2745" i="12"/>
  <c r="AA2723" i="12"/>
  <c r="Z2723" i="12"/>
  <c r="Z2751" i="12"/>
  <c r="AA2751" i="12"/>
  <c r="AA2644" i="12"/>
  <c r="Z2644" i="12"/>
  <c r="Z2837" i="12"/>
  <c r="AA2837" i="12"/>
  <c r="AA2661" i="12"/>
  <c r="Z2661" i="12"/>
  <c r="AA2868" i="12"/>
  <c r="Z2868" i="12"/>
  <c r="Z2690" i="12"/>
  <c r="AA2690" i="12"/>
  <c r="Z2765" i="12"/>
  <c r="AA2765" i="12"/>
  <c r="AA2786" i="12"/>
  <c r="Z2786" i="12"/>
  <c r="Z2762" i="12"/>
  <c r="AA2762" i="12"/>
  <c r="AA2820" i="12"/>
  <c r="Z2820" i="12"/>
  <c r="AA2800" i="12"/>
  <c r="Z2800" i="12"/>
  <c r="Z2851" i="12"/>
  <c r="AA2851" i="12"/>
  <c r="Z2919" i="12"/>
  <c r="AA2919" i="12"/>
  <c r="AA2889" i="12"/>
  <c r="Z2889" i="12"/>
  <c r="Z2810" i="12"/>
  <c r="AA2810" i="12"/>
  <c r="AA3170" i="12"/>
  <c r="Z3170" i="12"/>
  <c r="AA2971" i="12"/>
  <c r="Z2971" i="12"/>
  <c r="AA3065" i="12"/>
  <c r="Z3065" i="12"/>
  <c r="AA3038" i="12"/>
  <c r="Z3038" i="12"/>
  <c r="AA2924" i="12"/>
  <c r="Z2924" i="12"/>
  <c r="Z2947" i="12"/>
  <c r="AA2947" i="12"/>
  <c r="AA3239" i="12"/>
  <c r="Z3239" i="12"/>
  <c r="AA2942" i="12"/>
  <c r="Z2942" i="12"/>
  <c r="Z2885" i="12"/>
  <c r="AA2885" i="12"/>
  <c r="AA3047" i="12"/>
  <c r="Z3047" i="12"/>
  <c r="AA2916" i="12"/>
  <c r="Z2916" i="12"/>
  <c r="AA3138" i="12"/>
  <c r="Z3138" i="12"/>
  <c r="Z3222" i="12"/>
  <c r="AA3222" i="12"/>
  <c r="AA3291" i="12"/>
  <c r="Z3291" i="12"/>
  <c r="AA3136" i="12"/>
  <c r="Z3136" i="12"/>
  <c r="Z3215" i="12"/>
  <c r="AA3215" i="12"/>
  <c r="Z3292" i="12"/>
  <c r="AA3292" i="12"/>
  <c r="AA3137" i="12"/>
  <c r="Z3137" i="12"/>
  <c r="Z3312" i="12"/>
  <c r="AA3312" i="12"/>
  <c r="AA3164" i="12"/>
  <c r="Z3164" i="12"/>
  <c r="Z3259" i="12"/>
  <c r="AA3259" i="12"/>
  <c r="AA3168" i="12"/>
  <c r="Z3168" i="12"/>
  <c r="AA3172" i="12"/>
  <c r="Z3172" i="12"/>
  <c r="AA3314" i="12"/>
  <c r="Z3314" i="12"/>
  <c r="Z3307" i="12"/>
  <c r="AA3307" i="12"/>
  <c r="Z3390" i="12"/>
  <c r="AA3390" i="12"/>
  <c r="AA3186" i="12"/>
  <c r="Z3186" i="12"/>
  <c r="AA3274" i="12"/>
  <c r="Z3274" i="12"/>
  <c r="Z3393" i="12"/>
  <c r="AA3393" i="12"/>
  <c r="AA3572" i="12"/>
  <c r="Z3572" i="12"/>
  <c r="Z3507" i="12"/>
  <c r="AA3507" i="12"/>
  <c r="Z3413" i="12"/>
  <c r="AA3413" i="12"/>
  <c r="Z3524" i="12"/>
  <c r="AA3524" i="12"/>
  <c r="AA3571" i="12"/>
  <c r="Z3571" i="12"/>
  <c r="Z3426" i="12"/>
  <c r="AA3426" i="12"/>
  <c r="Z3634" i="12"/>
  <c r="AA3634" i="12"/>
  <c r="AA3415" i="12"/>
  <c r="Z3415" i="12"/>
  <c r="AA3448" i="12"/>
  <c r="Z3448" i="12"/>
  <c r="Z3514" i="12"/>
  <c r="AA3514" i="12"/>
  <c r="Z3583" i="12"/>
  <c r="AA3583" i="12"/>
  <c r="AA3395" i="12"/>
  <c r="Z3395" i="12"/>
  <c r="AA3466" i="12"/>
  <c r="Z3466" i="12"/>
  <c r="Z3651" i="12"/>
  <c r="AA3651" i="12"/>
  <c r="Z3555" i="12"/>
  <c r="AA3555" i="12"/>
  <c r="AA3708" i="12"/>
  <c r="Z3708" i="12"/>
  <c r="Z3612" i="12"/>
  <c r="AA3612" i="12"/>
  <c r="Z3785" i="12"/>
  <c r="AA3785" i="12"/>
  <c r="Z3796" i="12"/>
  <c r="AA3796" i="12"/>
  <c r="AA3790" i="12"/>
  <c r="Z3790" i="12"/>
  <c r="Z3687" i="12"/>
  <c r="AA3687" i="12"/>
  <c r="Z3594" i="12"/>
  <c r="AA3594" i="12"/>
  <c r="AA3629" i="12"/>
  <c r="Z3629" i="12"/>
  <c r="AA3644" i="12"/>
  <c r="Z3644" i="12"/>
  <c r="AA3743" i="12"/>
  <c r="Z3743" i="12"/>
  <c r="Z3640" i="12"/>
  <c r="AA3640" i="12"/>
  <c r="Z3728" i="12"/>
  <c r="AA3728" i="12"/>
  <c r="AA3643" i="12"/>
  <c r="Z3643" i="12"/>
  <c r="AA3879" i="12"/>
  <c r="Z3879" i="12"/>
  <c r="AA3929" i="12"/>
  <c r="Z3929" i="12"/>
  <c r="AA3843" i="12"/>
  <c r="Z3843" i="12"/>
  <c r="Z3856" i="12"/>
  <c r="AA3856" i="12"/>
  <c r="AA3890" i="12"/>
  <c r="Z3890" i="12"/>
  <c r="Z3925" i="12"/>
  <c r="AA3925" i="12"/>
  <c r="AC193" i="12"/>
  <c r="AD193" i="12" s="1"/>
  <c r="AC265" i="12"/>
  <c r="AD265" i="12" s="1"/>
  <c r="AC349" i="12"/>
  <c r="AD349" i="12" s="1"/>
  <c r="AC346" i="12"/>
  <c r="AD346" i="12" s="1"/>
  <c r="AC279" i="12"/>
  <c r="AD279" i="12" s="1"/>
  <c r="AC648" i="12"/>
  <c r="AD648" i="12" s="1"/>
  <c r="AC360" i="12"/>
  <c r="AD360" i="12" s="1"/>
  <c r="AC344" i="12"/>
  <c r="AD344" i="12" s="1"/>
  <c r="AC350" i="12"/>
  <c r="AD350" i="12" s="1"/>
  <c r="AC475" i="12"/>
  <c r="AD475" i="12" s="1"/>
  <c r="AC273" i="12"/>
  <c r="AD273" i="12" s="1"/>
  <c r="AC686" i="12"/>
  <c r="AD686" i="12" s="1"/>
  <c r="AC274" i="12"/>
  <c r="AD274" i="12" s="1"/>
  <c r="AC543" i="12"/>
  <c r="AD543" i="12" s="1"/>
  <c r="AC568" i="12"/>
  <c r="AD568" i="12" s="1"/>
  <c r="AC835" i="12"/>
  <c r="AD835" i="12" s="1"/>
  <c r="AC630" i="12"/>
  <c r="AD630" i="12" s="1"/>
  <c r="AC408" i="12"/>
  <c r="AD408" i="12" s="1"/>
  <c r="AC619" i="12"/>
  <c r="AD619" i="12" s="1"/>
  <c r="AC608" i="12"/>
  <c r="AD608" i="12" s="1"/>
  <c r="AC498" i="12"/>
  <c r="AD498" i="12" s="1"/>
  <c r="AC702" i="12"/>
  <c r="AD702" i="12" s="1"/>
  <c r="AC796" i="12"/>
  <c r="AD796" i="12" s="1"/>
  <c r="AC901" i="12"/>
  <c r="AD901" i="12" s="1"/>
  <c r="AC773" i="12"/>
  <c r="AD773" i="12" s="1"/>
  <c r="AC930" i="12"/>
  <c r="AD930" i="12" s="1"/>
  <c r="AC727" i="12"/>
  <c r="AD727" i="12" s="1"/>
  <c r="AC804" i="12"/>
  <c r="AD804" i="12" s="1"/>
  <c r="AC831" i="12"/>
  <c r="AD831" i="12" s="1"/>
  <c r="AC841" i="12"/>
  <c r="AD841" i="12" s="1"/>
  <c r="AC706" i="12"/>
  <c r="AD706" i="12" s="1"/>
  <c r="AC928" i="12"/>
  <c r="AD928" i="12" s="1"/>
  <c r="AC1016" i="12"/>
  <c r="AD1016" i="12" s="1"/>
  <c r="AC1144" i="12"/>
  <c r="AD1144" i="12" s="1"/>
  <c r="AC1001" i="12"/>
  <c r="AD1001" i="12" s="1"/>
  <c r="AC1186" i="12"/>
  <c r="AD1186" i="12" s="1"/>
  <c r="AC1073" i="12"/>
  <c r="AD1073" i="12" s="1"/>
  <c r="AC1155" i="12"/>
  <c r="AD1155" i="12" s="1"/>
  <c r="AC1033" i="12"/>
  <c r="AD1033" i="12" s="1"/>
  <c r="AC1082" i="12"/>
  <c r="AD1082" i="12" s="1"/>
  <c r="AC783" i="12"/>
  <c r="AD783" i="12" s="1"/>
  <c r="AC1194" i="12"/>
  <c r="AD1194" i="12" s="1"/>
  <c r="AC1291" i="12"/>
  <c r="AD1291" i="12" s="1"/>
  <c r="AC1129" i="12"/>
  <c r="AD1129" i="12" s="1"/>
  <c r="AC1034" i="12"/>
  <c r="AD1034" i="12" s="1"/>
  <c r="AC1159" i="12"/>
  <c r="AD1159" i="12" s="1"/>
  <c r="AC1215" i="12"/>
  <c r="AD1215" i="12" s="1"/>
  <c r="AC1302" i="12"/>
  <c r="AD1302" i="12" s="1"/>
  <c r="AC1324" i="12"/>
  <c r="AD1324" i="12" s="1"/>
  <c r="AC1313" i="12"/>
  <c r="AD1313" i="12" s="1"/>
  <c r="AC1465" i="12"/>
  <c r="AD1465" i="12" s="1"/>
  <c r="AC1385" i="12"/>
  <c r="AD1385" i="12" s="1"/>
  <c r="AC1309" i="12"/>
  <c r="AD1309" i="12" s="1"/>
  <c r="AC1371" i="12"/>
  <c r="AD1371" i="12" s="1"/>
  <c r="AC1261" i="12"/>
  <c r="AD1261" i="12" s="1"/>
  <c r="AC1272" i="12"/>
  <c r="AD1272" i="12" s="1"/>
  <c r="AC1406" i="12"/>
  <c r="AD1406" i="12" s="1"/>
  <c r="AC1434" i="12"/>
  <c r="AD1434" i="12" s="1"/>
  <c r="AC1466" i="12"/>
  <c r="AD1466" i="12" s="1"/>
  <c r="AC1467" i="12"/>
  <c r="AD1467" i="12" s="1"/>
  <c r="AC1496" i="12"/>
  <c r="AD1496" i="12" s="1"/>
  <c r="AC1536" i="12"/>
  <c r="AD1536" i="12" s="1"/>
  <c r="AC1655" i="12"/>
  <c r="AD1655" i="12" s="1"/>
  <c r="AC1817" i="12"/>
  <c r="AD1817" i="12" s="1"/>
  <c r="AC1608" i="12"/>
  <c r="AD1608" i="12" s="1"/>
  <c r="AC1625" i="12"/>
  <c r="AD1625" i="12" s="1"/>
  <c r="AC1619" i="12"/>
  <c r="AD1619" i="12" s="1"/>
  <c r="AC1587" i="12"/>
  <c r="AD1587" i="12" s="1"/>
  <c r="AC1525" i="12"/>
  <c r="AD1525" i="12" s="1"/>
  <c r="AC1714" i="12"/>
  <c r="AD1714" i="12" s="1"/>
  <c r="AC1614" i="12"/>
  <c r="AD1614" i="12" s="1"/>
  <c r="AC1573" i="12"/>
  <c r="AD1573" i="12" s="1"/>
  <c r="AC1662" i="12"/>
  <c r="AD1662" i="12" s="1"/>
  <c r="AC1833" i="12"/>
  <c r="AD1833" i="12" s="1"/>
  <c r="AC1785" i="12"/>
  <c r="AD1785" i="12" s="1"/>
  <c r="AC1813" i="12"/>
  <c r="AD1813" i="12" s="1"/>
  <c r="AC1800" i="12"/>
  <c r="AD1800" i="12" s="1"/>
  <c r="AC1783" i="12"/>
  <c r="AD1783" i="12" s="1"/>
  <c r="AC1910" i="12"/>
  <c r="AD1910" i="12" s="1"/>
  <c r="AC1904" i="12"/>
  <c r="AD1904" i="12" s="1"/>
  <c r="AC1913" i="12"/>
  <c r="AD1913" i="12" s="1"/>
  <c r="AC1840" i="12"/>
  <c r="AD1840" i="12" s="1"/>
  <c r="AC1897" i="12"/>
  <c r="AD1897" i="12" s="1"/>
  <c r="AC1966" i="12"/>
  <c r="AD1966" i="12" s="1"/>
  <c r="AC2155" i="12"/>
  <c r="AD2155" i="12" s="1"/>
  <c r="AC2092" i="12"/>
  <c r="AD2092" i="12" s="1"/>
  <c r="AC2109" i="12"/>
  <c r="AD2109" i="12" s="1"/>
  <c r="AC2166" i="12"/>
  <c r="AD2166" i="12" s="1"/>
  <c r="AC2053" i="12"/>
  <c r="AD2053" i="12" s="1"/>
  <c r="AC2207" i="12"/>
  <c r="AD2207" i="12" s="1"/>
  <c r="AC2254" i="12"/>
  <c r="AD2254" i="12" s="1"/>
  <c r="AC2206" i="12"/>
  <c r="AD2206" i="12" s="1"/>
  <c r="AC2215" i="12"/>
  <c r="AD2215" i="12" s="1"/>
  <c r="AC2187" i="12"/>
  <c r="AD2187" i="12" s="1"/>
  <c r="AC2181" i="12"/>
  <c r="AD2181" i="12" s="1"/>
  <c r="AC2265" i="12"/>
  <c r="AD2265" i="12" s="1"/>
  <c r="AC2336" i="12"/>
  <c r="AD2336" i="12" s="1"/>
  <c r="AC2387" i="12"/>
  <c r="AD2387" i="12" s="1"/>
  <c r="AC2409" i="12"/>
  <c r="AD2409" i="12" s="1"/>
  <c r="AC2363" i="12"/>
  <c r="AD2363" i="12" s="1"/>
  <c r="AC2510" i="12"/>
  <c r="AD2510" i="12" s="1"/>
  <c r="AC2411" i="12"/>
  <c r="AD2411" i="12" s="1"/>
  <c r="AC2461" i="12"/>
  <c r="AD2461" i="12" s="1"/>
  <c r="AC2401" i="12"/>
  <c r="AD2401" i="12" s="1"/>
  <c r="AC2560" i="12"/>
  <c r="AD2560" i="12" s="1"/>
  <c r="AC2584" i="12"/>
  <c r="AD2584" i="12" s="1"/>
  <c r="AC2595" i="12"/>
  <c r="AD2595" i="12" s="1"/>
  <c r="AC2612" i="12"/>
  <c r="AD2612" i="12" s="1"/>
  <c r="AC2674" i="12"/>
  <c r="AD2674" i="12" s="1"/>
  <c r="AC2725" i="12"/>
  <c r="AD2725" i="12" s="1"/>
  <c r="AC2643" i="12"/>
  <c r="AD2643" i="12" s="1"/>
  <c r="AC2526" i="12"/>
  <c r="AD2526" i="12" s="1"/>
  <c r="AC2683" i="12"/>
  <c r="AD2683" i="12" s="1"/>
  <c r="AC2666" i="12"/>
  <c r="AD2666" i="12" s="1"/>
  <c r="AC2743" i="12"/>
  <c r="AD2743" i="12" s="1"/>
  <c r="AC2763" i="12"/>
  <c r="AD2763" i="12" s="1"/>
  <c r="AC2920" i="12"/>
  <c r="AD2920" i="12" s="1"/>
  <c r="AC2840" i="12"/>
  <c r="AD2840" i="12" s="1"/>
  <c r="AC2917" i="12"/>
  <c r="AD2917" i="12" s="1"/>
  <c r="AC2773" i="12"/>
  <c r="AD2773" i="12" s="1"/>
  <c r="AC2903" i="12"/>
  <c r="AD2903" i="12" s="1"/>
  <c r="AC3008" i="12"/>
  <c r="AD3008" i="12" s="1"/>
  <c r="AC3092" i="12"/>
  <c r="AD3092" i="12" s="1"/>
  <c r="AC2782" i="12"/>
  <c r="AD2782" i="12" s="1"/>
  <c r="AC2904" i="12"/>
  <c r="AD2904" i="12" s="1"/>
  <c r="AC3076" i="12"/>
  <c r="AD3076" i="12" s="1"/>
  <c r="AC3045" i="12"/>
  <c r="AD3045" i="12" s="1"/>
  <c r="AC3020" i="12"/>
  <c r="AD3020" i="12" s="1"/>
  <c r="AC3188" i="12"/>
  <c r="AD3188" i="12" s="1"/>
  <c r="AC3209" i="12"/>
  <c r="AD3209" i="12" s="1"/>
  <c r="AC3238" i="12"/>
  <c r="AD3238" i="12" s="1"/>
  <c r="AC3205" i="12"/>
  <c r="AD3205" i="12" s="1"/>
  <c r="AC3162" i="12"/>
  <c r="AD3162" i="12" s="1"/>
  <c r="AC3413" i="12"/>
  <c r="AD3413" i="12" s="1"/>
  <c r="AC3520" i="12"/>
  <c r="AD3520" i="12" s="1"/>
  <c r="AC3433" i="12"/>
  <c r="AD3433" i="12" s="1"/>
  <c r="AC3425" i="12"/>
  <c r="AD3425" i="12" s="1"/>
  <c r="AC3450" i="12"/>
  <c r="AD3450" i="12" s="1"/>
  <c r="AC3494" i="12"/>
  <c r="AD3494" i="12" s="1"/>
  <c r="AC3664" i="12"/>
  <c r="AD3664" i="12" s="1"/>
  <c r="AC3706" i="12"/>
  <c r="AD3706" i="12" s="1"/>
  <c r="AC3800" i="12"/>
  <c r="AD3800" i="12" s="1"/>
  <c r="AC3845" i="12"/>
  <c r="AD3845" i="12" s="1"/>
  <c r="AC3826" i="12"/>
  <c r="AD3826" i="12" s="1"/>
  <c r="AC3723" i="12"/>
  <c r="AD3723" i="12" s="1"/>
  <c r="Z177" i="12"/>
  <c r="AA177" i="12"/>
  <c r="AC248" i="12"/>
  <c r="AD248" i="12" s="1"/>
  <c r="Z277" i="12"/>
  <c r="AA277" i="12"/>
  <c r="Z314" i="12"/>
  <c r="AA314" i="12"/>
  <c r="Z238" i="12"/>
  <c r="AA238" i="12"/>
  <c r="AC219" i="12"/>
  <c r="AD219" i="12" s="1"/>
  <c r="AC450" i="12"/>
  <c r="AD450" i="12" s="1"/>
  <c r="Z228" i="12"/>
  <c r="AA228" i="12"/>
  <c r="Z164" i="12"/>
  <c r="AA164" i="12"/>
  <c r="AC226" i="12"/>
  <c r="AD226" i="12" s="1"/>
  <c r="S3129" i="12"/>
  <c r="T3129" i="12" s="1"/>
  <c r="AB3129" i="12" s="1"/>
  <c r="S3339" i="12"/>
  <c r="T3339" i="12" s="1"/>
  <c r="AB3339" i="12" s="1"/>
  <c r="S3270" i="12"/>
  <c r="T3270" i="12" s="1"/>
  <c r="AB3270" i="12" s="1"/>
  <c r="S3280" i="12"/>
  <c r="T3280" i="12" s="1"/>
  <c r="AB3280" i="12" s="1"/>
  <c r="S3275" i="12"/>
  <c r="T3275" i="12" s="1"/>
  <c r="AB3275" i="12" s="1"/>
  <c r="S3123" i="12"/>
  <c r="T3123" i="12" s="1"/>
  <c r="AB3123" i="12" s="1"/>
  <c r="S3390" i="12"/>
  <c r="T3390" i="12" s="1"/>
  <c r="AB3390" i="12" s="1"/>
  <c r="S3248" i="12"/>
  <c r="T3248" i="12" s="1"/>
  <c r="AB3248" i="12" s="1"/>
  <c r="S3244" i="12"/>
  <c r="T3244" i="12" s="1"/>
  <c r="AB3244" i="12" s="1"/>
  <c r="S3268" i="12"/>
  <c r="T3268" i="12" s="1"/>
  <c r="AB3268" i="12" s="1"/>
  <c r="S3235" i="12"/>
  <c r="T3235" i="12" s="1"/>
  <c r="AB3235" i="12" s="1"/>
  <c r="S3330" i="12"/>
  <c r="T3330" i="12" s="1"/>
  <c r="AB3330" i="12" s="1"/>
  <c r="S3437" i="12"/>
  <c r="T3437" i="12" s="1"/>
  <c r="AB3437" i="12" s="1"/>
  <c r="S3486" i="12"/>
  <c r="T3486" i="12" s="1"/>
  <c r="AB3486" i="12" s="1"/>
  <c r="S3373" i="12"/>
  <c r="T3373" i="12" s="1"/>
  <c r="AB3373" i="12" s="1"/>
  <c r="S3372" i="12"/>
  <c r="T3372" i="12" s="1"/>
  <c r="AB3372" i="12" s="1"/>
  <c r="S3546" i="12"/>
  <c r="T3546" i="12" s="1"/>
  <c r="AB3546" i="12" s="1"/>
  <c r="S3489" i="12"/>
  <c r="T3489" i="12" s="1"/>
  <c r="AB3489" i="12" s="1"/>
  <c r="S3382" i="12"/>
  <c r="T3382" i="12" s="1"/>
  <c r="AB3382" i="12" s="1"/>
  <c r="S3506" i="12"/>
  <c r="T3506" i="12" s="1"/>
  <c r="AB3506" i="12" s="1"/>
  <c r="S3479" i="12"/>
  <c r="T3479" i="12" s="1"/>
  <c r="AB3479" i="12" s="1"/>
  <c r="S3461" i="12"/>
  <c r="T3461" i="12" s="1"/>
  <c r="AB3461" i="12" s="1"/>
  <c r="S3527" i="12"/>
  <c r="T3527" i="12" s="1"/>
  <c r="AB3527" i="12" s="1"/>
  <c r="S3646" i="12"/>
  <c r="T3646" i="12" s="1"/>
  <c r="AB3646" i="12" s="1"/>
  <c r="S3644" i="12"/>
  <c r="T3644" i="12" s="1"/>
  <c r="AB3644" i="12" s="1"/>
  <c r="S3436" i="12"/>
  <c r="T3436" i="12" s="1"/>
  <c r="AB3436" i="12" s="1"/>
  <c r="S3583" i="12"/>
  <c r="T3583" i="12" s="1"/>
  <c r="AB3583" i="12" s="1"/>
  <c r="S3539" i="12"/>
  <c r="T3539" i="12" s="1"/>
  <c r="AB3539" i="12" s="1"/>
  <c r="S3834" i="12"/>
  <c r="T3834" i="12" s="1"/>
  <c r="AB3834" i="12" s="1"/>
  <c r="S3809" i="12"/>
  <c r="T3809" i="12" s="1"/>
  <c r="AB3809" i="12" s="1"/>
  <c r="S3736" i="12"/>
  <c r="T3736" i="12" s="1"/>
  <c r="AB3736" i="12" s="1"/>
  <c r="S3669" i="12"/>
  <c r="T3669" i="12" s="1"/>
  <c r="AB3669" i="12" s="1"/>
  <c r="S3709" i="12"/>
  <c r="T3709" i="12" s="1"/>
  <c r="AB3709" i="12" s="1"/>
  <c r="S3875" i="12"/>
  <c r="T3875" i="12" s="1"/>
  <c r="AB3875" i="12" s="1"/>
  <c r="S3711" i="12"/>
  <c r="T3711" i="12" s="1"/>
  <c r="AB3711" i="12" s="1"/>
  <c r="S3785" i="12"/>
  <c r="T3785" i="12" s="1"/>
  <c r="AB3785" i="12" s="1"/>
  <c r="S3739" i="12"/>
  <c r="T3739" i="12" s="1"/>
  <c r="AB3739" i="12" s="1"/>
  <c r="S3666" i="12"/>
  <c r="T3666" i="12" s="1"/>
  <c r="AB3666" i="12" s="1"/>
  <c r="S3684" i="12"/>
  <c r="T3684" i="12" s="1"/>
  <c r="AB3684" i="12" s="1"/>
  <c r="S3751" i="12"/>
  <c r="T3751" i="12" s="1"/>
  <c r="AB3751" i="12" s="1"/>
  <c r="S3814" i="12"/>
  <c r="T3814" i="12" s="1"/>
  <c r="AB3814" i="12" s="1"/>
  <c r="S3691" i="12"/>
  <c r="T3691" i="12" s="1"/>
  <c r="AB3691" i="12" s="1"/>
  <c r="S3663" i="12"/>
  <c r="T3663" i="12" s="1"/>
  <c r="AB3663" i="12" s="1"/>
  <c r="S3710" i="12"/>
  <c r="T3710" i="12" s="1"/>
  <c r="AB3710" i="12" s="1"/>
  <c r="S3922" i="12"/>
  <c r="T3922" i="12" s="1"/>
  <c r="AB3922" i="12" s="1"/>
  <c r="S3876" i="12"/>
  <c r="T3876" i="12" s="1"/>
  <c r="AB3876" i="12" s="1"/>
  <c r="S3896" i="12"/>
  <c r="T3896" i="12" s="1"/>
  <c r="AB3896" i="12" s="1"/>
  <c r="AC206" i="12"/>
  <c r="AD206" i="12" s="1"/>
  <c r="AC510" i="12"/>
  <c r="AD510" i="12" s="1"/>
  <c r="Z282" i="12"/>
  <c r="AA282" i="12"/>
  <c r="AC216" i="12"/>
  <c r="AD216" i="12" s="1"/>
  <c r="AC565" i="12"/>
  <c r="AD565" i="12" s="1"/>
  <c r="AC146" i="12"/>
  <c r="AD146" i="12" s="1"/>
  <c r="AA208" i="12"/>
  <c r="Z208" i="12"/>
  <c r="Z447" i="12"/>
  <c r="AA447" i="12"/>
  <c r="Z394" i="12"/>
  <c r="AA394" i="12"/>
  <c r="AA490" i="12"/>
  <c r="Z490" i="12"/>
  <c r="Z406" i="12"/>
  <c r="AA406" i="12"/>
  <c r="Z483" i="12"/>
  <c r="AA483" i="12"/>
  <c r="Z279" i="12"/>
  <c r="AA279" i="12"/>
  <c r="AA346" i="12"/>
  <c r="Z346" i="12"/>
  <c r="AA321" i="12"/>
  <c r="Z321" i="12"/>
  <c r="Z645" i="12"/>
  <c r="AA645" i="12"/>
  <c r="Z278" i="12"/>
  <c r="AA278" i="12"/>
  <c r="AA517" i="12"/>
  <c r="Z517" i="12"/>
  <c r="AA534" i="12"/>
  <c r="Z534" i="12"/>
  <c r="Z529" i="12"/>
  <c r="AA529" i="12"/>
  <c r="AA552" i="12"/>
  <c r="Z552" i="12"/>
  <c r="Z690" i="12"/>
  <c r="AA690" i="12"/>
  <c r="AA668" i="12"/>
  <c r="Z668" i="12"/>
  <c r="AA629" i="12"/>
  <c r="Z629" i="12"/>
  <c r="AA474" i="12"/>
  <c r="Z474" i="12"/>
  <c r="AA603" i="12"/>
  <c r="Z603" i="12"/>
  <c r="AA550" i="12"/>
  <c r="Z550" i="12"/>
  <c r="AA632" i="12"/>
  <c r="Z632" i="12"/>
  <c r="AA802" i="12"/>
  <c r="Z802" i="12"/>
  <c r="Z581" i="12"/>
  <c r="AA581" i="12"/>
  <c r="AA605" i="12"/>
  <c r="Z605" i="12"/>
  <c r="Z763" i="12"/>
  <c r="AA763" i="12"/>
  <c r="Z780" i="12"/>
  <c r="AA780" i="12"/>
  <c r="Z726" i="12"/>
  <c r="AA726" i="12"/>
  <c r="Z847" i="12"/>
  <c r="AA847" i="12"/>
  <c r="Z708" i="12"/>
  <c r="AA708" i="12"/>
  <c r="Z903" i="12"/>
  <c r="AA903" i="12"/>
  <c r="Z720" i="12"/>
  <c r="AA720" i="12"/>
  <c r="Z815" i="12"/>
  <c r="AA815" i="12"/>
  <c r="AA773" i="12"/>
  <c r="Z773" i="12"/>
  <c r="Z821" i="12"/>
  <c r="AA821" i="12"/>
  <c r="AA530" i="12"/>
  <c r="Z530" i="12"/>
  <c r="Z897" i="12"/>
  <c r="AA897" i="12"/>
  <c r="Z973" i="12"/>
  <c r="AA973" i="12"/>
  <c r="AA798" i="12"/>
  <c r="Z798" i="12"/>
  <c r="Z915" i="12"/>
  <c r="AA915" i="12"/>
  <c r="AA849" i="12"/>
  <c r="Z849" i="12"/>
  <c r="AA833" i="12"/>
  <c r="Z833" i="12"/>
  <c r="AA926" i="12"/>
  <c r="Z926" i="12"/>
  <c r="Z886" i="12"/>
  <c r="AA886" i="12"/>
  <c r="Z1200" i="12"/>
  <c r="AA1200" i="12"/>
  <c r="Z947" i="12"/>
  <c r="AA947" i="12"/>
  <c r="Z814" i="12"/>
  <c r="AA814" i="12"/>
  <c r="Z863" i="12"/>
  <c r="AA863" i="12"/>
  <c r="Z1195" i="12"/>
  <c r="AA1195" i="12"/>
  <c r="AA1112" i="12"/>
  <c r="Z1112" i="12"/>
  <c r="AA1009" i="12"/>
  <c r="Z1009" i="12"/>
  <c r="AA1204" i="12"/>
  <c r="Z1204" i="12"/>
  <c r="Z1297" i="12"/>
  <c r="AA1297" i="12"/>
  <c r="AA1220" i="12"/>
  <c r="Z1220" i="12"/>
  <c r="AA1359" i="12"/>
  <c r="Z1359" i="12"/>
  <c r="AA1035" i="12"/>
  <c r="Z1035" i="12"/>
  <c r="AA1267" i="12"/>
  <c r="Z1267" i="12"/>
  <c r="AA1227" i="12"/>
  <c r="Z1227" i="12"/>
  <c r="Z1082" i="12"/>
  <c r="AA1082" i="12"/>
  <c r="AA1265" i="12"/>
  <c r="Z1265" i="12"/>
  <c r="AA1185" i="12"/>
  <c r="Z1185" i="12"/>
  <c r="AA1198" i="12"/>
  <c r="Z1198" i="12"/>
  <c r="Z1368" i="12"/>
  <c r="AA1368" i="12"/>
  <c r="Z1367" i="12"/>
  <c r="AA1367" i="12"/>
  <c r="AA1410" i="12"/>
  <c r="Z1410" i="12"/>
  <c r="Z1351" i="12"/>
  <c r="AA1351" i="12"/>
  <c r="Z1238" i="12"/>
  <c r="AA1238" i="12"/>
  <c r="Z1258" i="12"/>
  <c r="AA1258" i="12"/>
  <c r="Z1515" i="12"/>
  <c r="AA1515" i="12"/>
  <c r="Z1278" i="12"/>
  <c r="AA1278" i="12"/>
  <c r="AA1286" i="12"/>
  <c r="Z1286" i="12"/>
  <c r="Z1396" i="12"/>
  <c r="AA1396" i="12"/>
  <c r="Z1482" i="12"/>
  <c r="AA1482" i="12"/>
  <c r="AA1251" i="12"/>
  <c r="Z1251" i="12"/>
  <c r="AA1364" i="12"/>
  <c r="Z1364" i="12"/>
  <c r="Z1477" i="12"/>
  <c r="AA1477" i="12"/>
  <c r="Z1463" i="12"/>
  <c r="AA1463" i="12"/>
  <c r="AA1584" i="12"/>
  <c r="Z1584" i="12"/>
  <c r="AA1487" i="12"/>
  <c r="Z1487" i="12"/>
  <c r="Z1408" i="12"/>
  <c r="AA1408" i="12"/>
  <c r="Z1526" i="12"/>
  <c r="AA1526" i="12"/>
  <c r="AA1535" i="12"/>
  <c r="Z1535" i="12"/>
  <c r="AA1552" i="12"/>
  <c r="Z1552" i="12"/>
  <c r="Z1382" i="12"/>
  <c r="AA1382" i="12"/>
  <c r="AA1692" i="12"/>
  <c r="Z1692" i="12"/>
  <c r="AA1564" i="12"/>
  <c r="Z1564" i="12"/>
  <c r="Z1431" i="12"/>
  <c r="AA1431" i="12"/>
  <c r="Z1680" i="12"/>
  <c r="AA1680" i="12"/>
  <c r="Z1779" i="12"/>
  <c r="AA1779" i="12"/>
  <c r="Z1886" i="12"/>
  <c r="AA1886" i="12"/>
  <c r="Z1732" i="12"/>
  <c r="AA1732" i="12"/>
  <c r="AA1727" i="12"/>
  <c r="Z1727" i="12"/>
  <c r="Z1710" i="12"/>
  <c r="AA1710" i="12"/>
  <c r="Z1730" i="12"/>
  <c r="AA1730" i="12"/>
  <c r="AA1785" i="12"/>
  <c r="Z1785" i="12"/>
  <c r="AA2062" i="12"/>
  <c r="Z2062" i="12"/>
  <c r="Z1823" i="12"/>
  <c r="AA1823" i="12"/>
  <c r="Z1617" i="12"/>
  <c r="AA1617" i="12"/>
  <c r="AA1755" i="12"/>
  <c r="Z1755" i="12"/>
  <c r="AA1749" i="12"/>
  <c r="Z1749" i="12"/>
  <c r="AA1802" i="12"/>
  <c r="Z1802" i="12"/>
  <c r="AA1832" i="12"/>
  <c r="Z1832" i="12"/>
  <c r="AA2025" i="12"/>
  <c r="Z2025" i="12"/>
  <c r="Z1964" i="12"/>
  <c r="AA1964" i="12"/>
  <c r="Z1928" i="12"/>
  <c r="AA1928" i="12"/>
  <c r="Z2036" i="12"/>
  <c r="AA2036" i="12"/>
  <c r="Z2034" i="12"/>
  <c r="AA2034" i="12"/>
  <c r="Z1915" i="12"/>
  <c r="AA1915" i="12"/>
  <c r="Z2152" i="12"/>
  <c r="AA2152" i="12"/>
  <c r="Z2012" i="12"/>
  <c r="AA2012" i="12"/>
  <c r="Z2039" i="12"/>
  <c r="AA2039" i="12"/>
  <c r="Z2140" i="12"/>
  <c r="AA2140" i="12"/>
  <c r="Z2091" i="12"/>
  <c r="AA2091" i="12"/>
  <c r="AA2204" i="12"/>
  <c r="Z2204" i="12"/>
  <c r="Z2124" i="12"/>
  <c r="AA2124" i="12"/>
  <c r="AA1949" i="12"/>
  <c r="Z1949" i="12"/>
  <c r="AA2164" i="12"/>
  <c r="Z2164" i="12"/>
  <c r="AA2133" i="12"/>
  <c r="Z2133" i="12"/>
  <c r="Z2159" i="12"/>
  <c r="AA2159" i="12"/>
  <c r="AA2243" i="12"/>
  <c r="Z2243" i="12"/>
  <c r="Z2227" i="12"/>
  <c r="AA2227" i="12"/>
  <c r="Z2071" i="12"/>
  <c r="AA2071" i="12"/>
  <c r="AA2195" i="12"/>
  <c r="Z2195" i="12"/>
  <c r="AA2172" i="12"/>
  <c r="Z2172" i="12"/>
  <c r="Z2370" i="12"/>
  <c r="AA2370" i="12"/>
  <c r="AA2198" i="12"/>
  <c r="Z2198" i="12"/>
  <c r="Z2304" i="12"/>
  <c r="AA2304" i="12"/>
  <c r="AA2344" i="12"/>
  <c r="Z2344" i="12"/>
  <c r="Z2375" i="12"/>
  <c r="AA2375" i="12"/>
  <c r="AA2318" i="12"/>
  <c r="Z2318" i="12"/>
  <c r="Z2402" i="12"/>
  <c r="AA2402" i="12"/>
  <c r="Z2380" i="12"/>
  <c r="AA2380" i="12"/>
  <c r="Z2295" i="12"/>
  <c r="AA2295" i="12"/>
  <c r="Z2341" i="12"/>
  <c r="AA2341" i="12"/>
  <c r="Z2502" i="12"/>
  <c r="AA2502" i="12"/>
  <c r="Z2460" i="12"/>
  <c r="AA2460" i="12"/>
  <c r="Z2483" i="12"/>
  <c r="AA2483" i="12"/>
  <c r="Z2302" i="12"/>
  <c r="AA2302" i="12"/>
  <c r="AA2550" i="12"/>
  <c r="Z2550" i="12"/>
  <c r="AA2425" i="12"/>
  <c r="Z2425" i="12"/>
  <c r="AA2283" i="12"/>
  <c r="Z2283" i="12"/>
  <c r="Z2429" i="12"/>
  <c r="AA2429" i="12"/>
  <c r="AA2305" i="12"/>
  <c r="Z2305" i="12"/>
  <c r="Z2619" i="12"/>
  <c r="AA2619" i="12"/>
  <c r="AA2610" i="12"/>
  <c r="Z2610" i="12"/>
  <c r="AA2530" i="12"/>
  <c r="Z2530" i="12"/>
  <c r="AA2560" i="12"/>
  <c r="Z2560" i="12"/>
  <c r="Z2676" i="12"/>
  <c r="AA2676" i="12"/>
  <c r="AA2655" i="12"/>
  <c r="Z2655" i="12"/>
  <c r="Z2559" i="12"/>
  <c r="AA2559" i="12"/>
  <c r="Z2760" i="12"/>
  <c r="AA2760" i="12"/>
  <c r="AA2749" i="12"/>
  <c r="Z2749" i="12"/>
  <c r="AA2746" i="12"/>
  <c r="Z2746" i="12"/>
  <c r="Z2756" i="12"/>
  <c r="AA2756" i="12"/>
  <c r="AA2727" i="12"/>
  <c r="Z2727" i="12"/>
  <c r="Z2865" i="12"/>
  <c r="AA2865" i="12"/>
  <c r="Z2726" i="12"/>
  <c r="AA2726" i="12"/>
  <c r="Z2841" i="12"/>
  <c r="AA2841" i="12"/>
  <c r="Z2679" i="12"/>
  <c r="AA2679" i="12"/>
  <c r="AA2813" i="12"/>
  <c r="Z2813" i="12"/>
  <c r="Z2822" i="12"/>
  <c r="AA2822" i="12"/>
  <c r="AA2969" i="12"/>
  <c r="Z2969" i="12"/>
  <c r="AA2992" i="12"/>
  <c r="Z2992" i="12"/>
  <c r="AA3066" i="12"/>
  <c r="Z3066" i="12"/>
  <c r="Z3000" i="12"/>
  <c r="AA3000" i="12"/>
  <c r="Z2895" i="12"/>
  <c r="AA2895" i="12"/>
  <c r="Z2952" i="12"/>
  <c r="AA2952" i="12"/>
  <c r="Z2995" i="12"/>
  <c r="AA2995" i="12"/>
  <c r="AA2961" i="12"/>
  <c r="Z2961" i="12"/>
  <c r="Z3054" i="12"/>
  <c r="AA3054" i="12"/>
  <c r="Z2965" i="12"/>
  <c r="AA2965" i="12"/>
  <c r="Z3106" i="12"/>
  <c r="AA3106" i="12"/>
  <c r="Z2930" i="12"/>
  <c r="AA2930" i="12"/>
  <c r="AA3032" i="12"/>
  <c r="Z3032" i="12"/>
  <c r="AA3109" i="12"/>
  <c r="Z3109" i="12"/>
  <c r="AA3088" i="12"/>
  <c r="Z3088" i="12"/>
  <c r="Z2921" i="12"/>
  <c r="AA2921" i="12"/>
  <c r="Z3121" i="12"/>
  <c r="AA3121" i="12"/>
  <c r="AA3264" i="12"/>
  <c r="Z3264" i="12"/>
  <c r="AA2935" i="12"/>
  <c r="Z2935" i="12"/>
  <c r="AA3216" i="12"/>
  <c r="Z3216" i="12"/>
  <c r="Z3231" i="12"/>
  <c r="AA3231" i="12"/>
  <c r="AA3230" i="12"/>
  <c r="Z3230" i="12"/>
  <c r="Z3135" i="12"/>
  <c r="AA3135" i="12"/>
  <c r="AA3187" i="12"/>
  <c r="Z3187" i="12"/>
  <c r="Z3279" i="12"/>
  <c r="AA3279" i="12"/>
  <c r="AA3210" i="12"/>
  <c r="Z3210" i="12"/>
  <c r="AA3139" i="12"/>
  <c r="Z3139" i="12"/>
  <c r="AA3366" i="12"/>
  <c r="Z3366" i="12"/>
  <c r="Z3301" i="12"/>
  <c r="AA3301" i="12"/>
  <c r="AA3153" i="12"/>
  <c r="Z3153" i="12"/>
  <c r="Z3193" i="12"/>
  <c r="AA3193" i="12"/>
  <c r="AA3346" i="12"/>
  <c r="Z3346" i="12"/>
  <c r="Z3391" i="12"/>
  <c r="AA3391" i="12"/>
  <c r="Z3417" i="12"/>
  <c r="AA3417" i="12"/>
  <c r="Z3399" i="12"/>
  <c r="AA3399" i="12"/>
  <c r="Z3283" i="12"/>
  <c r="AA3283" i="12"/>
  <c r="Z3472" i="12"/>
  <c r="AA3472" i="12"/>
  <c r="Z3564" i="12"/>
  <c r="AA3564" i="12"/>
  <c r="Z3375" i="12"/>
  <c r="AA3375" i="12"/>
  <c r="Z3577" i="12"/>
  <c r="AA3577" i="12"/>
  <c r="Z3505" i="12"/>
  <c r="AA3505" i="12"/>
  <c r="AA3465" i="12"/>
  <c r="Z3465" i="12"/>
  <c r="Z3433" i="12"/>
  <c r="AA3433" i="12"/>
  <c r="Z3544" i="12"/>
  <c r="AA3544" i="12"/>
  <c r="AA3401" i="12"/>
  <c r="Z3401" i="12"/>
  <c r="AA3416" i="12"/>
  <c r="Z3416" i="12"/>
  <c r="Z3487" i="12"/>
  <c r="AA3487" i="12"/>
  <c r="Z3750" i="12"/>
  <c r="AA3750" i="12"/>
  <c r="Z3685" i="12"/>
  <c r="AA3685" i="12"/>
  <c r="Z3665" i="12"/>
  <c r="AA3665" i="12"/>
  <c r="Z3712" i="12"/>
  <c r="AA3712" i="12"/>
  <c r="Z3858" i="12"/>
  <c r="AA3858" i="12"/>
  <c r="AA3647" i="12"/>
  <c r="Z3647" i="12"/>
  <c r="AA3701" i="12"/>
  <c r="Z3701" i="12"/>
  <c r="AA3780" i="12"/>
  <c r="Z3780" i="12"/>
  <c r="AA3649" i="12"/>
  <c r="Z3649" i="12"/>
  <c r="AA3661" i="12"/>
  <c r="Z3661" i="12"/>
  <c r="Z3798" i="12"/>
  <c r="AA3798" i="12"/>
  <c r="AA3736" i="12"/>
  <c r="Z3736" i="12"/>
  <c r="AA3721" i="12"/>
  <c r="Z3721" i="12"/>
  <c r="Z3861" i="12"/>
  <c r="AA3861" i="12"/>
  <c r="AA3688" i="12"/>
  <c r="Z3688" i="12"/>
  <c r="Z3823" i="12"/>
  <c r="AA3823" i="12"/>
  <c r="Z3754" i="12"/>
  <c r="AA3754" i="12"/>
  <c r="AA3748" i="12"/>
  <c r="Z3748" i="12"/>
  <c r="AA3837" i="12"/>
  <c r="Z3837" i="12"/>
  <c r="Z3835" i="12"/>
  <c r="AA3835" i="12"/>
  <c r="AA3922" i="12"/>
  <c r="Z3922" i="12"/>
  <c r="AA221" i="12"/>
  <c r="Z221" i="12"/>
  <c r="AC428" i="12"/>
  <c r="AD428" i="12" s="1"/>
  <c r="AC333" i="12"/>
  <c r="AD333" i="12" s="1"/>
  <c r="AC335" i="12"/>
  <c r="AD335" i="12" s="1"/>
  <c r="AC570" i="12"/>
  <c r="AD570" i="12" s="1"/>
  <c r="AC820" i="12"/>
  <c r="AD820" i="12" s="1"/>
  <c r="AC573" i="12"/>
  <c r="AD573" i="12" s="1"/>
  <c r="AC322" i="12"/>
  <c r="AD322" i="12" s="1"/>
  <c r="AC387" i="12"/>
  <c r="AD387" i="12" s="1"/>
  <c r="AC789" i="12"/>
  <c r="AD789" i="12" s="1"/>
  <c r="AC642" i="12"/>
  <c r="AD642" i="12" s="1"/>
  <c r="AC777" i="12"/>
  <c r="AD777" i="12" s="1"/>
  <c r="AC704" i="12"/>
  <c r="AD704" i="12" s="1"/>
  <c r="AC429" i="12"/>
  <c r="AD429" i="12" s="1"/>
  <c r="AC330" i="12"/>
  <c r="AD330" i="12" s="1"/>
  <c r="AC545" i="12"/>
  <c r="AD545" i="12" s="1"/>
  <c r="AC558" i="12"/>
  <c r="AD558" i="12" s="1"/>
  <c r="AC526" i="12"/>
  <c r="AD526" i="12" s="1"/>
  <c r="AC659" i="12"/>
  <c r="AD659" i="12" s="1"/>
  <c r="AC815" i="12"/>
  <c r="AD815" i="12" s="1"/>
  <c r="AC767" i="12"/>
  <c r="AD767" i="12" s="1"/>
  <c r="AC1010" i="12"/>
  <c r="AD1010" i="12" s="1"/>
  <c r="AC758" i="12"/>
  <c r="AD758" i="12" s="1"/>
  <c r="AC984" i="12"/>
  <c r="AD984" i="12" s="1"/>
  <c r="AC792" i="12"/>
  <c r="AD792" i="12" s="1"/>
  <c r="AC803" i="12"/>
  <c r="AD803" i="12" s="1"/>
  <c r="AC904" i="12"/>
  <c r="AD904" i="12" s="1"/>
  <c r="AC848" i="12"/>
  <c r="AD848" i="12" s="1"/>
  <c r="AC925" i="12"/>
  <c r="AD925" i="12" s="1"/>
  <c r="AC1139" i="12"/>
  <c r="AD1139" i="12" s="1"/>
  <c r="AC1107" i="12"/>
  <c r="AD1107" i="12" s="1"/>
  <c r="AC1098" i="12"/>
  <c r="AD1098" i="12" s="1"/>
  <c r="AC1136" i="12"/>
  <c r="AD1136" i="12" s="1"/>
  <c r="AC854" i="12"/>
  <c r="AD854" i="12" s="1"/>
  <c r="AC987" i="12"/>
  <c r="AD987" i="12" s="1"/>
  <c r="AC942" i="12"/>
  <c r="AD942" i="12" s="1"/>
  <c r="AC1200" i="12"/>
  <c r="AD1200" i="12" s="1"/>
  <c r="AC1127" i="12"/>
  <c r="AD1127" i="12" s="1"/>
  <c r="AC1205" i="12"/>
  <c r="AD1205" i="12" s="1"/>
  <c r="AC730" i="12"/>
  <c r="AD730" i="12" s="1"/>
  <c r="AC1143" i="12"/>
  <c r="AD1143" i="12" s="1"/>
  <c r="AC1269" i="12"/>
  <c r="AD1269" i="12" s="1"/>
  <c r="AC1093" i="12"/>
  <c r="AD1093" i="12" s="1"/>
  <c r="AC1211" i="12"/>
  <c r="AD1211" i="12" s="1"/>
  <c r="AC1312" i="12"/>
  <c r="AD1312" i="12" s="1"/>
  <c r="AC1121" i="12"/>
  <c r="AD1121" i="12" s="1"/>
  <c r="AC1053" i="12"/>
  <c r="AD1053" i="12" s="1"/>
  <c r="AC1213" i="12"/>
  <c r="AD1213" i="12" s="1"/>
  <c r="AC1329" i="12"/>
  <c r="AD1329" i="12" s="1"/>
  <c r="AC1326" i="12"/>
  <c r="AD1326" i="12" s="1"/>
  <c r="AC1281" i="12"/>
  <c r="AD1281" i="12" s="1"/>
  <c r="AC1337" i="12"/>
  <c r="AD1337" i="12" s="1"/>
  <c r="AC1476" i="12"/>
  <c r="AD1476" i="12" s="1"/>
  <c r="AC1405" i="12"/>
  <c r="AD1405" i="12" s="1"/>
  <c r="AC1237" i="12"/>
  <c r="AD1237" i="12" s="1"/>
  <c r="AC1399" i="12"/>
  <c r="AD1399" i="12" s="1"/>
  <c r="AC1323" i="12"/>
  <c r="AD1323" i="12" s="1"/>
  <c r="AC1431" i="12"/>
  <c r="AD1431" i="12" s="1"/>
  <c r="AC1455" i="12"/>
  <c r="AD1455" i="12" s="1"/>
  <c r="AC1471" i="12"/>
  <c r="AD1471" i="12" s="1"/>
  <c r="AC1563" i="12"/>
  <c r="AD1563" i="12" s="1"/>
  <c r="AC1560" i="12"/>
  <c r="AD1560" i="12" s="1"/>
  <c r="AC1782" i="12"/>
  <c r="AD1782" i="12" s="1"/>
  <c r="AC1690" i="12"/>
  <c r="AD1690" i="12" s="1"/>
  <c r="AC1688" i="12"/>
  <c r="AD1688" i="12" s="1"/>
  <c r="AC1511" i="12"/>
  <c r="AD1511" i="12" s="1"/>
  <c r="AC1616" i="12"/>
  <c r="AD1616" i="12" s="1"/>
  <c r="AC1773" i="12"/>
  <c r="AD1773" i="12" s="1"/>
  <c r="AC1603" i="12"/>
  <c r="AD1603" i="12" s="1"/>
  <c r="AC1564" i="12"/>
  <c r="AD1564" i="12" s="1"/>
  <c r="AC1498" i="12"/>
  <c r="AD1498" i="12" s="1"/>
  <c r="AC1763" i="12"/>
  <c r="AD1763" i="12" s="1"/>
  <c r="AC1854" i="12"/>
  <c r="AD1854" i="12" s="1"/>
  <c r="AC1828" i="12"/>
  <c r="AD1828" i="12" s="1"/>
  <c r="AC1926" i="12"/>
  <c r="AD1926" i="12" s="1"/>
  <c r="AC1830" i="12"/>
  <c r="AD1830" i="12" s="1"/>
  <c r="AC1886" i="12"/>
  <c r="AD1886" i="12" s="1"/>
  <c r="AC1809" i="12"/>
  <c r="AD1809" i="12" s="1"/>
  <c r="AC1900" i="12"/>
  <c r="AD1900" i="12" s="1"/>
  <c r="AC1930" i="12"/>
  <c r="AD1930" i="12" s="1"/>
  <c r="AC1753" i="12"/>
  <c r="AD1753" i="12" s="1"/>
  <c r="AC1727" i="12"/>
  <c r="AD1727" i="12" s="1"/>
  <c r="AC1896" i="12"/>
  <c r="AD1896" i="12" s="1"/>
  <c r="AC2046" i="12"/>
  <c r="AD2046" i="12" s="1"/>
  <c r="AC1892" i="12"/>
  <c r="AD1892" i="12" s="1"/>
  <c r="AC2004" i="12"/>
  <c r="AD2004" i="12" s="1"/>
  <c r="AC1986" i="12"/>
  <c r="AD1986" i="12" s="1"/>
  <c r="AC2072" i="12"/>
  <c r="AD2072" i="12" s="1"/>
  <c r="AC2107" i="12"/>
  <c r="AD2107" i="12" s="1"/>
  <c r="AC2078" i="12"/>
  <c r="AD2078" i="12" s="1"/>
  <c r="AC2080" i="12"/>
  <c r="AD2080" i="12" s="1"/>
  <c r="AC2119" i="12"/>
  <c r="AD2119" i="12" s="1"/>
  <c r="AC2286" i="12"/>
  <c r="AD2286" i="12" s="1"/>
  <c r="AC2216" i="12"/>
  <c r="AD2216" i="12" s="1"/>
  <c r="AC2214" i="12"/>
  <c r="AD2214" i="12" s="1"/>
  <c r="AC2270" i="12"/>
  <c r="AD2270" i="12" s="1"/>
  <c r="AC2364" i="12"/>
  <c r="AD2364" i="12" s="1"/>
  <c r="AC2373" i="12"/>
  <c r="AD2373" i="12" s="1"/>
  <c r="AC2307" i="12"/>
  <c r="AD2307" i="12" s="1"/>
  <c r="AC2375" i="12"/>
  <c r="AD2375" i="12" s="1"/>
  <c r="AC2299" i="12"/>
  <c r="AD2299" i="12" s="1"/>
  <c r="AC2392" i="12"/>
  <c r="AD2392" i="12" s="1"/>
  <c r="AC2467" i="12"/>
  <c r="AD2467" i="12" s="1"/>
  <c r="AC2466" i="12"/>
  <c r="AD2466" i="12" s="1"/>
  <c r="AC2507" i="12"/>
  <c r="AD2507" i="12" s="1"/>
  <c r="AC2592" i="12"/>
  <c r="AD2592" i="12" s="1"/>
  <c r="AC2574" i="12"/>
  <c r="AD2574" i="12" s="1"/>
  <c r="AC2565" i="12"/>
  <c r="AD2565" i="12" s="1"/>
  <c r="AC2569" i="12"/>
  <c r="AD2569" i="12" s="1"/>
  <c r="AC2585" i="12"/>
  <c r="AD2585" i="12" s="1"/>
  <c r="AC2618" i="12"/>
  <c r="AD2618" i="12" s="1"/>
  <c r="AC2656" i="12"/>
  <c r="AD2656" i="12" s="1"/>
  <c r="AC2694" i="12"/>
  <c r="AD2694" i="12" s="1"/>
  <c r="AC2757" i="12"/>
  <c r="AD2757" i="12" s="1"/>
  <c r="AC2752" i="12"/>
  <c r="AD2752" i="12" s="1"/>
  <c r="AC2661" i="12"/>
  <c r="AD2661" i="12" s="1"/>
  <c r="AC2953" i="12"/>
  <c r="AD2953" i="12" s="1"/>
  <c r="AC2786" i="12"/>
  <c r="AD2786" i="12" s="1"/>
  <c r="AC2961" i="12"/>
  <c r="AD2961" i="12" s="1"/>
  <c r="AC3061" i="12"/>
  <c r="AD3061" i="12" s="1"/>
  <c r="AC2980" i="12"/>
  <c r="AD2980" i="12" s="1"/>
  <c r="AC3037" i="12"/>
  <c r="AD3037" i="12" s="1"/>
  <c r="AC2936" i="12"/>
  <c r="AD2936" i="12" s="1"/>
  <c r="AC2898" i="12"/>
  <c r="AD2898" i="12" s="1"/>
  <c r="AC2998" i="12"/>
  <c r="AD2998" i="12" s="1"/>
  <c r="AC3047" i="12"/>
  <c r="AD3047" i="12" s="1"/>
  <c r="AC3068" i="12"/>
  <c r="AD3068" i="12" s="1"/>
  <c r="AC3201" i="12"/>
  <c r="AD3201" i="12" s="1"/>
  <c r="AC3259" i="12"/>
  <c r="AD3259" i="12" s="1"/>
  <c r="AC3241" i="12"/>
  <c r="AD3241" i="12" s="1"/>
  <c r="AC3349" i="12"/>
  <c r="AD3349" i="12" s="1"/>
  <c r="AC3329" i="12"/>
  <c r="AD3329" i="12" s="1"/>
  <c r="AC3392" i="12"/>
  <c r="AD3392" i="12" s="1"/>
  <c r="AC3532" i="12"/>
  <c r="AD3532" i="12" s="1"/>
  <c r="AC3417" i="12"/>
  <c r="AD3417" i="12" s="1"/>
  <c r="AC3728" i="12"/>
  <c r="AD3728" i="12" s="1"/>
  <c r="AC3790" i="12"/>
  <c r="AD3790" i="12" s="1"/>
  <c r="AC3851" i="12"/>
  <c r="AD3851" i="12" s="1"/>
  <c r="AC3858" i="12"/>
  <c r="AD3858" i="12" s="1"/>
  <c r="AC3712" i="12"/>
  <c r="AD3712" i="12" s="1"/>
  <c r="AC3912" i="12"/>
  <c r="AD3912" i="12" s="1"/>
  <c r="AC3932" i="12"/>
  <c r="AD3932" i="12" s="1"/>
  <c r="AC214" i="12"/>
  <c r="AD214" i="12" s="1"/>
  <c r="Z344" i="12"/>
  <c r="AA344" i="12"/>
  <c r="AA224" i="12"/>
  <c r="Z224" i="12"/>
  <c r="Z206" i="12"/>
  <c r="AA206" i="12"/>
  <c r="AA334" i="12"/>
  <c r="Z334" i="12"/>
  <c r="AC296" i="12"/>
  <c r="AD296" i="12" s="1"/>
  <c r="S2066" i="12"/>
  <c r="T2066" i="12" s="1"/>
  <c r="AB2066" i="12" s="1"/>
  <c r="S2088" i="12"/>
  <c r="T2088" i="12" s="1"/>
  <c r="AB2088" i="12" s="1"/>
  <c r="S2142" i="12"/>
  <c r="T2142" i="12" s="1"/>
  <c r="AB2142" i="12" s="1"/>
  <c r="S2352" i="12"/>
  <c r="T2352" i="12" s="1"/>
  <c r="AB2352" i="12" s="1"/>
  <c r="S2146" i="12"/>
  <c r="T2146" i="12" s="1"/>
  <c r="AB2146" i="12" s="1"/>
  <c r="S2241" i="12"/>
  <c r="T2241" i="12" s="1"/>
  <c r="AB2241" i="12" s="1"/>
  <c r="S2203" i="12"/>
  <c r="T2203" i="12" s="1"/>
  <c r="AB2203" i="12" s="1"/>
  <c r="S2288" i="12"/>
  <c r="T2288" i="12" s="1"/>
  <c r="AB2288" i="12" s="1"/>
  <c r="S2186" i="12"/>
  <c r="T2186" i="12" s="1"/>
  <c r="AB2186" i="12" s="1"/>
  <c r="S2358" i="12"/>
  <c r="T2358" i="12" s="1"/>
  <c r="AB2358" i="12" s="1"/>
  <c r="S2394" i="12"/>
  <c r="T2394" i="12" s="1"/>
  <c r="AB2394" i="12" s="1"/>
  <c r="S2503" i="12"/>
  <c r="T2503" i="12" s="1"/>
  <c r="AB2503" i="12" s="1"/>
  <c r="S2505" i="12"/>
  <c r="T2505" i="12" s="1"/>
  <c r="AB2505" i="12" s="1"/>
  <c r="S2343" i="12"/>
  <c r="T2343" i="12" s="1"/>
  <c r="AB2343" i="12" s="1"/>
  <c r="S2374" i="12"/>
  <c r="T2374" i="12" s="1"/>
  <c r="AB2374" i="12" s="1"/>
  <c r="S2488" i="12"/>
  <c r="T2488" i="12" s="1"/>
  <c r="AB2488" i="12" s="1"/>
  <c r="S2429" i="12"/>
  <c r="T2429" i="12" s="1"/>
  <c r="AB2429" i="12" s="1"/>
  <c r="S2430" i="12"/>
  <c r="T2430" i="12" s="1"/>
  <c r="AB2430" i="12" s="1"/>
  <c r="S2452" i="12"/>
  <c r="T2452" i="12" s="1"/>
  <c r="AB2452" i="12" s="1"/>
  <c r="S2447" i="12"/>
  <c r="T2447" i="12" s="1"/>
  <c r="AB2447" i="12" s="1"/>
  <c r="S2442" i="12"/>
  <c r="T2442" i="12" s="1"/>
  <c r="AB2442" i="12" s="1"/>
  <c r="S2497" i="12"/>
  <c r="T2497" i="12" s="1"/>
  <c r="AB2497" i="12" s="1"/>
  <c r="S2636" i="12"/>
  <c r="T2636" i="12" s="1"/>
  <c r="AB2636" i="12" s="1"/>
  <c r="S2407" i="12"/>
  <c r="T2407" i="12" s="1"/>
  <c r="AB2407" i="12" s="1"/>
  <c r="S2367" i="12"/>
  <c r="T2367" i="12" s="1"/>
  <c r="AB2367" i="12" s="1"/>
  <c r="S2474" i="12"/>
  <c r="T2474" i="12" s="1"/>
  <c r="AB2474" i="12" s="1"/>
  <c r="S2475" i="12"/>
  <c r="T2475" i="12" s="1"/>
  <c r="AB2475" i="12" s="1"/>
  <c r="S2578" i="12"/>
  <c r="T2578" i="12" s="1"/>
  <c r="AB2578" i="12" s="1"/>
  <c r="S2559" i="12"/>
  <c r="T2559" i="12" s="1"/>
  <c r="AB2559" i="12" s="1"/>
  <c r="S2727" i="12"/>
  <c r="T2727" i="12" s="1"/>
  <c r="AB2727" i="12" s="1"/>
  <c r="S2590" i="12"/>
  <c r="T2590" i="12" s="1"/>
  <c r="AB2590" i="12" s="1"/>
  <c r="S2581" i="12"/>
  <c r="T2581" i="12" s="1"/>
  <c r="AB2581" i="12" s="1"/>
  <c r="S2724" i="12"/>
  <c r="T2724" i="12" s="1"/>
  <c r="AB2724" i="12" s="1"/>
  <c r="S2716" i="12"/>
  <c r="T2716" i="12" s="1"/>
  <c r="AB2716" i="12" s="1"/>
  <c r="S2704" i="12"/>
  <c r="T2704" i="12" s="1"/>
  <c r="AB2704" i="12" s="1"/>
  <c r="S2730" i="12"/>
  <c r="T2730" i="12" s="1"/>
  <c r="AB2730" i="12" s="1"/>
  <c r="S2728" i="12"/>
  <c r="T2728" i="12" s="1"/>
  <c r="AB2728" i="12" s="1"/>
  <c r="S2853" i="12"/>
  <c r="T2853" i="12" s="1"/>
  <c r="AB2853" i="12" s="1"/>
  <c r="S2776" i="12"/>
  <c r="T2776" i="12" s="1"/>
  <c r="AB2776" i="12" s="1"/>
  <c r="S2851" i="12"/>
  <c r="T2851" i="12" s="1"/>
  <c r="AB2851" i="12" s="1"/>
  <c r="S2745" i="12"/>
  <c r="T2745" i="12" s="1"/>
  <c r="AB2745" i="12" s="1"/>
  <c r="S2726" i="12"/>
  <c r="T2726" i="12" s="1"/>
  <c r="AB2726" i="12" s="1"/>
  <c r="S2789" i="12"/>
  <c r="T2789" i="12" s="1"/>
  <c r="AB2789" i="12" s="1"/>
  <c r="S2797" i="12"/>
  <c r="T2797" i="12" s="1"/>
  <c r="AB2797" i="12" s="1"/>
  <c r="S2921" i="12"/>
  <c r="T2921" i="12" s="1"/>
  <c r="AB2921" i="12" s="1"/>
  <c r="S2758" i="12"/>
  <c r="T2758" i="12" s="1"/>
  <c r="AB2758" i="12" s="1"/>
  <c r="S2769" i="12"/>
  <c r="T2769" i="12" s="1"/>
  <c r="AB2769" i="12" s="1"/>
  <c r="S2766" i="12"/>
  <c r="T2766" i="12" s="1"/>
  <c r="AB2766" i="12" s="1"/>
  <c r="S2954" i="12"/>
  <c r="T2954" i="12" s="1"/>
  <c r="AB2954" i="12" s="1"/>
  <c r="S2891" i="12"/>
  <c r="T2891" i="12" s="1"/>
  <c r="AB2891" i="12" s="1"/>
  <c r="S3039" i="12"/>
  <c r="T3039" i="12" s="1"/>
  <c r="AB3039" i="12" s="1"/>
  <c r="S2995" i="12"/>
  <c r="T2995" i="12" s="1"/>
  <c r="AB2995" i="12" s="1"/>
  <c r="S2916" i="12"/>
  <c r="T2916" i="12" s="1"/>
  <c r="AB2916" i="12" s="1"/>
  <c r="S2901" i="12"/>
  <c r="T2901" i="12" s="1"/>
  <c r="AB2901" i="12" s="1"/>
  <c r="S3160" i="12"/>
  <c r="T3160" i="12" s="1"/>
  <c r="AB3160" i="12" s="1"/>
  <c r="S2924" i="12"/>
  <c r="T2924" i="12" s="1"/>
  <c r="AB2924" i="12" s="1"/>
  <c r="S3148" i="12"/>
  <c r="T3148" i="12" s="1"/>
  <c r="AB3148" i="12" s="1"/>
  <c r="S3174" i="12"/>
  <c r="T3174" i="12" s="1"/>
  <c r="AB3174" i="12" s="1"/>
  <c r="S2931" i="12"/>
  <c r="T2931" i="12" s="1"/>
  <c r="AB2931" i="12" s="1"/>
  <c r="S3161" i="12"/>
  <c r="T3161" i="12" s="1"/>
  <c r="AB3161" i="12" s="1"/>
  <c r="S3249" i="12"/>
  <c r="T3249" i="12" s="1"/>
  <c r="AB3249" i="12" s="1"/>
  <c r="S3192" i="12"/>
  <c r="T3192" i="12" s="1"/>
  <c r="AB3192" i="12" s="1"/>
  <c r="S3116" i="12"/>
  <c r="T3116" i="12" s="1"/>
  <c r="AB3116" i="12" s="1"/>
  <c r="S3093" i="12"/>
  <c r="T3093" i="12" s="1"/>
  <c r="AB3093" i="12" s="1"/>
  <c r="S3283" i="12"/>
  <c r="T3283" i="12" s="1"/>
  <c r="AB3283" i="12" s="1"/>
  <c r="S3252" i="12"/>
  <c r="T3252" i="12" s="1"/>
  <c r="AB3252" i="12" s="1"/>
  <c r="S3172" i="12"/>
  <c r="T3172" i="12" s="1"/>
  <c r="AB3172" i="12" s="1"/>
  <c r="S3327" i="12"/>
  <c r="T3327" i="12" s="1"/>
  <c r="AB3327" i="12" s="1"/>
  <c r="S3138" i="12"/>
  <c r="T3138" i="12" s="1"/>
  <c r="AB3138" i="12" s="1"/>
  <c r="S3144" i="12"/>
  <c r="T3144" i="12" s="1"/>
  <c r="AB3144" i="12" s="1"/>
  <c r="S3278" i="12"/>
  <c r="T3278" i="12" s="1"/>
  <c r="AB3278" i="12" s="1"/>
  <c r="S3229" i="12"/>
  <c r="T3229" i="12" s="1"/>
  <c r="AB3229" i="12" s="1"/>
  <c r="S3333" i="12"/>
  <c r="T3333" i="12" s="1"/>
  <c r="AB3333" i="12" s="1"/>
  <c r="S3190" i="12"/>
  <c r="T3190" i="12" s="1"/>
  <c r="AB3190" i="12" s="1"/>
  <c r="S3319" i="12"/>
  <c r="T3319" i="12" s="1"/>
  <c r="AB3319" i="12" s="1"/>
  <c r="S3346" i="12"/>
  <c r="T3346" i="12" s="1"/>
  <c r="AB3346" i="12" s="1"/>
  <c r="S3136" i="12"/>
  <c r="T3136" i="12" s="1"/>
  <c r="AB3136" i="12" s="1"/>
  <c r="S3604" i="12"/>
  <c r="T3604" i="12" s="1"/>
  <c r="AB3604" i="12" s="1"/>
  <c r="S3575" i="12"/>
  <c r="T3575" i="12" s="1"/>
  <c r="AB3575" i="12" s="1"/>
  <c r="S3440" i="12"/>
  <c r="T3440" i="12" s="1"/>
  <c r="AB3440" i="12" s="1"/>
  <c r="S3473" i="12"/>
  <c r="T3473" i="12" s="1"/>
  <c r="AB3473" i="12" s="1"/>
  <c r="S3544" i="12"/>
  <c r="T3544" i="12" s="1"/>
  <c r="AB3544" i="12" s="1"/>
  <c r="S3462" i="12"/>
  <c r="T3462" i="12" s="1"/>
  <c r="AB3462" i="12" s="1"/>
  <c r="S3512" i="12"/>
  <c r="T3512" i="12" s="1"/>
  <c r="AB3512" i="12" s="1"/>
  <c r="S3571" i="12"/>
  <c r="T3571" i="12" s="1"/>
  <c r="AB3571" i="12" s="1"/>
  <c r="S3548" i="12"/>
  <c r="T3548" i="12" s="1"/>
  <c r="AB3548" i="12" s="1"/>
  <c r="S3406" i="12"/>
  <c r="T3406" i="12" s="1"/>
  <c r="AB3406" i="12" s="1"/>
  <c r="S3435" i="12"/>
  <c r="T3435" i="12" s="1"/>
  <c r="AB3435" i="12" s="1"/>
  <c r="S3510" i="12"/>
  <c r="T3510" i="12" s="1"/>
  <c r="AB3510" i="12" s="1"/>
  <c r="S3519" i="12"/>
  <c r="T3519" i="12" s="1"/>
  <c r="AB3519" i="12" s="1"/>
  <c r="S3549" i="12"/>
  <c r="T3549" i="12" s="1"/>
  <c r="AB3549" i="12" s="1"/>
  <c r="S3427" i="12"/>
  <c r="T3427" i="12" s="1"/>
  <c r="AB3427" i="12" s="1"/>
  <c r="S3370" i="12"/>
  <c r="T3370" i="12" s="1"/>
  <c r="AB3370" i="12" s="1"/>
  <c r="S3580" i="12"/>
  <c r="T3580" i="12" s="1"/>
  <c r="AB3580" i="12" s="1"/>
  <c r="S3835" i="12"/>
  <c r="T3835" i="12" s="1"/>
  <c r="AB3835" i="12" s="1"/>
  <c r="S3777" i="12"/>
  <c r="T3777" i="12" s="1"/>
  <c r="AB3777" i="12" s="1"/>
  <c r="S3768" i="12"/>
  <c r="T3768" i="12" s="1"/>
  <c r="AB3768" i="12" s="1"/>
  <c r="S3862" i="12"/>
  <c r="T3862" i="12" s="1"/>
  <c r="AB3862" i="12" s="1"/>
  <c r="S3750" i="12"/>
  <c r="T3750" i="12" s="1"/>
  <c r="AB3750" i="12" s="1"/>
  <c r="S3729" i="12"/>
  <c r="T3729" i="12" s="1"/>
  <c r="AB3729" i="12" s="1"/>
  <c r="S3824" i="12"/>
  <c r="T3824" i="12" s="1"/>
  <c r="AB3824" i="12" s="1"/>
  <c r="S3810" i="12"/>
  <c r="T3810" i="12" s="1"/>
  <c r="AB3810" i="12" s="1"/>
  <c r="S3686" i="12"/>
  <c r="T3686" i="12" s="1"/>
  <c r="AB3686" i="12" s="1"/>
  <c r="S3867" i="12"/>
  <c r="T3867" i="12" s="1"/>
  <c r="AB3867" i="12" s="1"/>
  <c r="S3818" i="12"/>
  <c r="T3818" i="12" s="1"/>
  <c r="AB3818" i="12" s="1"/>
  <c r="S3925" i="12"/>
  <c r="T3925" i="12" s="1"/>
  <c r="AB3925" i="12" s="1"/>
  <c r="S3735" i="12"/>
  <c r="T3735" i="12" s="1"/>
  <c r="AB3735" i="12" s="1"/>
  <c r="S3678" i="12"/>
  <c r="T3678" i="12" s="1"/>
  <c r="AB3678" i="12" s="1"/>
  <c r="S3766" i="12"/>
  <c r="T3766" i="12" s="1"/>
  <c r="AB3766" i="12" s="1"/>
  <c r="S3868" i="12"/>
  <c r="T3868" i="12" s="1"/>
  <c r="AB3868" i="12" s="1"/>
  <c r="S3928" i="12"/>
  <c r="T3928" i="12" s="1"/>
  <c r="AB3928" i="12" s="1"/>
  <c r="S3902" i="12"/>
  <c r="T3902" i="12" s="1"/>
  <c r="AB3902" i="12" s="1"/>
  <c r="Z186" i="12"/>
  <c r="AA186" i="12"/>
  <c r="AC418" i="12"/>
  <c r="AD418" i="12" s="1"/>
  <c r="Z265" i="12"/>
  <c r="AA265" i="12"/>
  <c r="AA336" i="12"/>
  <c r="Z336" i="12"/>
  <c r="AA303" i="12"/>
  <c r="Z303" i="12"/>
  <c r="AA328" i="12"/>
  <c r="Z328" i="12"/>
  <c r="AA273" i="12"/>
  <c r="Z273" i="12"/>
  <c r="Z392" i="12"/>
  <c r="AA392" i="12"/>
  <c r="Z477" i="12"/>
  <c r="AA477" i="12"/>
  <c r="AA369" i="12"/>
  <c r="Z369" i="12"/>
  <c r="AA197" i="12"/>
  <c r="Z197" i="12"/>
  <c r="AA618" i="12"/>
  <c r="Z618" i="12"/>
  <c r="Z615" i="12"/>
  <c r="AA615" i="12"/>
  <c r="Z326" i="12"/>
  <c r="AA326" i="12"/>
  <c r="Z404" i="12"/>
  <c r="AA404" i="12"/>
  <c r="AA568" i="12"/>
  <c r="Z568" i="12"/>
  <c r="Z516" i="12"/>
  <c r="AA516" i="12"/>
  <c r="AA584" i="12"/>
  <c r="Z584" i="12"/>
  <c r="AA504" i="12"/>
  <c r="Z504" i="12"/>
  <c r="Z644" i="12"/>
  <c r="AA644" i="12"/>
  <c r="AA696" i="12"/>
  <c r="Z696" i="12"/>
  <c r="Z305" i="12"/>
  <c r="AA305" i="12"/>
  <c r="Z609" i="12"/>
  <c r="AA609" i="12"/>
  <c r="Z660" i="12"/>
  <c r="AA660" i="12"/>
  <c r="Z786" i="12"/>
  <c r="AA786" i="12"/>
  <c r="Z345" i="12"/>
  <c r="AA345" i="12"/>
  <c r="AA533" i="12"/>
  <c r="Z533" i="12"/>
  <c r="Z621" i="12"/>
  <c r="AA621" i="12"/>
  <c r="AA525" i="12"/>
  <c r="Z525" i="12"/>
  <c r="AA750" i="12"/>
  <c r="Z750" i="12"/>
  <c r="Z555" i="12"/>
  <c r="AA555" i="12"/>
  <c r="Z870" i="12"/>
  <c r="AA870" i="12"/>
  <c r="Z737" i="12"/>
  <c r="AA737" i="12"/>
  <c r="Z894" i="12"/>
  <c r="AA894" i="12"/>
  <c r="AA659" i="12"/>
  <c r="Z659" i="12"/>
  <c r="Z713" i="12"/>
  <c r="AA713" i="12"/>
  <c r="AA866" i="12"/>
  <c r="Z866" i="12"/>
  <c r="AA823" i="12"/>
  <c r="Z823" i="12"/>
  <c r="Z616" i="12"/>
  <c r="AA616" i="12"/>
  <c r="Z893" i="12"/>
  <c r="AA893" i="12"/>
  <c r="AA937" i="12"/>
  <c r="Z937" i="12"/>
  <c r="Z792" i="12"/>
  <c r="AA792" i="12"/>
  <c r="AA901" i="12"/>
  <c r="Z901" i="12"/>
  <c r="Z948" i="12"/>
  <c r="AA948" i="12"/>
  <c r="Z990" i="12"/>
  <c r="AA990" i="12"/>
  <c r="Z978" i="12"/>
  <c r="AA978" i="12"/>
  <c r="Z919" i="12"/>
  <c r="AA919" i="12"/>
  <c r="Z1148" i="12"/>
  <c r="AA1148" i="12"/>
  <c r="AA868" i="12"/>
  <c r="Z868" i="12"/>
  <c r="AA702" i="12"/>
  <c r="Z702" i="12"/>
  <c r="Z923" i="12"/>
  <c r="AA923" i="12"/>
  <c r="Z1240" i="12"/>
  <c r="AA1240" i="12"/>
  <c r="AA1077" i="12"/>
  <c r="Z1077" i="12"/>
  <c r="Z1302" i="12"/>
  <c r="AA1302" i="12"/>
  <c r="Z1027" i="12"/>
  <c r="AA1027" i="12"/>
  <c r="AA1014" i="12"/>
  <c r="Z1014" i="12"/>
  <c r="Z1315" i="12"/>
  <c r="AA1315" i="12"/>
  <c r="Z1178" i="12"/>
  <c r="AA1178" i="12"/>
  <c r="AA1131" i="12"/>
  <c r="Z1131" i="12"/>
  <c r="Z1180" i="12"/>
  <c r="AA1180" i="12"/>
  <c r="AA1234" i="12"/>
  <c r="Z1234" i="12"/>
  <c r="Z1162" i="12"/>
  <c r="AA1162" i="12"/>
  <c r="Z1197" i="12"/>
  <c r="AA1197" i="12"/>
  <c r="AA1025" i="12"/>
  <c r="Z1025" i="12"/>
  <c r="AA1176" i="12"/>
  <c r="Z1176" i="12"/>
  <c r="Z1243" i="12"/>
  <c r="AA1243" i="12"/>
  <c r="AA1580" i="12"/>
  <c r="Z1580" i="12"/>
  <c r="Z1399" i="12"/>
  <c r="AA1399" i="12"/>
  <c r="Z1248" i="12"/>
  <c r="AA1248" i="12"/>
  <c r="AA1314" i="12"/>
  <c r="Z1314" i="12"/>
  <c r="AA1318" i="12"/>
  <c r="Z1318" i="12"/>
  <c r="AA1330" i="12"/>
  <c r="Z1330" i="12"/>
  <c r="AA1283" i="12"/>
  <c r="Z1283" i="12"/>
  <c r="AA1237" i="12"/>
  <c r="Z1237" i="12"/>
  <c r="Z1250" i="12"/>
  <c r="AA1250" i="12"/>
  <c r="Z1291" i="12"/>
  <c r="AA1291" i="12"/>
  <c r="AA1393" i="12"/>
  <c r="Z1393" i="12"/>
  <c r="Z1352" i="12"/>
  <c r="AA1352" i="12"/>
  <c r="AA1558" i="12"/>
  <c r="Z1558" i="12"/>
  <c r="Z1573" i="12"/>
  <c r="AA1573" i="12"/>
  <c r="AA1537" i="12"/>
  <c r="Z1537" i="12"/>
  <c r="Z1486" i="12"/>
  <c r="AA1486" i="12"/>
  <c r="AA1496" i="12"/>
  <c r="Z1496" i="12"/>
  <c r="AA1577" i="12"/>
  <c r="Z1577" i="12"/>
  <c r="Z1493" i="12"/>
  <c r="AA1493" i="12"/>
  <c r="Z1518" i="12"/>
  <c r="AA1518" i="12"/>
  <c r="AA1664" i="12"/>
  <c r="Z1664" i="12"/>
  <c r="AA1713" i="12"/>
  <c r="Z1713" i="12"/>
  <c r="Z1598" i="12"/>
  <c r="AA1598" i="12"/>
  <c r="AA1536" i="12"/>
  <c r="Z1536" i="12"/>
  <c r="Z1682" i="12"/>
  <c r="AA1682" i="12"/>
  <c r="AA1627" i="12"/>
  <c r="Z1627" i="12"/>
  <c r="Z1643" i="12"/>
  <c r="AA1643" i="12"/>
  <c r="Z1820" i="12"/>
  <c r="AA1820" i="12"/>
  <c r="AA1629" i="12"/>
  <c r="Z1629" i="12"/>
  <c r="Z1657" i="12"/>
  <c r="AA1657" i="12"/>
  <c r="Z1706" i="12"/>
  <c r="AA1706" i="12"/>
  <c r="AA1702" i="12"/>
  <c r="Z1702" i="12"/>
  <c r="Z1624" i="12"/>
  <c r="AA1624" i="12"/>
  <c r="Z1905" i="12"/>
  <c r="AA1905" i="12"/>
  <c r="AA1879" i="12"/>
  <c r="Z1879" i="12"/>
  <c r="Z1630" i="12"/>
  <c r="AA1630" i="12"/>
  <c r="Z1849" i="12"/>
  <c r="AA1849" i="12"/>
  <c r="AA1746" i="12"/>
  <c r="Z1746" i="12"/>
  <c r="Z1983" i="12"/>
  <c r="AA1983" i="12"/>
  <c r="Z1995" i="12"/>
  <c r="AA1995" i="12"/>
  <c r="Z2019" i="12"/>
  <c r="AA2019" i="12"/>
  <c r="Z2087" i="12"/>
  <c r="AA2087" i="12"/>
  <c r="Z2008" i="12"/>
  <c r="AA2008" i="12"/>
  <c r="AA1870" i="12"/>
  <c r="Z1870" i="12"/>
  <c r="Z2037" i="12"/>
  <c r="AA2037" i="12"/>
  <c r="AA1990" i="12"/>
  <c r="Z1990" i="12"/>
  <c r="Z1891" i="12"/>
  <c r="AA1891" i="12"/>
  <c r="AA1993" i="12"/>
  <c r="Z1993" i="12"/>
  <c r="Z1853" i="12"/>
  <c r="AA1853" i="12"/>
  <c r="AA2096" i="12"/>
  <c r="Z2096" i="12"/>
  <c r="AA2015" i="12"/>
  <c r="Z2015" i="12"/>
  <c r="AA2101" i="12"/>
  <c r="Z2101" i="12"/>
  <c r="AA2079" i="12"/>
  <c r="Z2079" i="12"/>
  <c r="Z2097" i="12"/>
  <c r="AA2097" i="12"/>
  <c r="AA2104" i="12"/>
  <c r="Z2104" i="12"/>
  <c r="Z2057" i="12"/>
  <c r="AA2057" i="12"/>
  <c r="Z2117" i="12"/>
  <c r="AA2117" i="12"/>
  <c r="AA2289" i="12"/>
  <c r="Z2289" i="12"/>
  <c r="Z2221" i="12"/>
  <c r="AA2221" i="12"/>
  <c r="AA2206" i="12"/>
  <c r="Z2206" i="12"/>
  <c r="AA2086" i="12"/>
  <c r="Z2086" i="12"/>
  <c r="Z2258" i="12"/>
  <c r="AA2258" i="12"/>
  <c r="AA2251" i="12"/>
  <c r="Z2251" i="12"/>
  <c r="AA2472" i="12"/>
  <c r="Z2472" i="12"/>
  <c r="AA2397" i="12"/>
  <c r="Z2397" i="12"/>
  <c r="AA2331" i="12"/>
  <c r="Z2331" i="12"/>
  <c r="AA2366" i="12"/>
  <c r="Z2366" i="12"/>
  <c r="AA2514" i="12"/>
  <c r="Z2514" i="12"/>
  <c r="AA2365" i="12"/>
  <c r="Z2365" i="12"/>
  <c r="AA2293" i="12"/>
  <c r="Z2293" i="12"/>
  <c r="AA2490" i="12"/>
  <c r="Z2490" i="12"/>
  <c r="AA2423" i="12"/>
  <c r="Z2423" i="12"/>
  <c r="AA2509" i="12"/>
  <c r="Z2509" i="12"/>
  <c r="Z2315" i="12"/>
  <c r="AA2315" i="12"/>
  <c r="AA2431" i="12"/>
  <c r="Z2431" i="12"/>
  <c r="Z2522" i="12"/>
  <c r="AA2522" i="12"/>
  <c r="AA2474" i="12"/>
  <c r="Z2474" i="12"/>
  <c r="Z2440" i="12"/>
  <c r="AA2440" i="12"/>
  <c r="AA2506" i="12"/>
  <c r="Z2506" i="12"/>
  <c r="Z2450" i="12"/>
  <c r="AA2450" i="12"/>
  <c r="AA2637" i="12"/>
  <c r="Z2637" i="12"/>
  <c r="AA2596" i="12"/>
  <c r="Z2596" i="12"/>
  <c r="AA2635" i="12"/>
  <c r="Z2635" i="12"/>
  <c r="Z2562" i="12"/>
  <c r="AA2562" i="12"/>
  <c r="Z2541" i="12"/>
  <c r="AA2541" i="12"/>
  <c r="AA2736" i="12"/>
  <c r="Z2736" i="12"/>
  <c r="AA2689" i="12"/>
  <c r="Z2689" i="12"/>
  <c r="AA2681" i="12"/>
  <c r="Z2681" i="12"/>
  <c r="AA2648" i="12"/>
  <c r="Z2648" i="12"/>
  <c r="Z2704" i="12"/>
  <c r="AA2704" i="12"/>
  <c r="AA2741" i="12"/>
  <c r="Z2741" i="12"/>
  <c r="Z2696" i="12"/>
  <c r="AA2696" i="12"/>
  <c r="Z2803" i="12"/>
  <c r="AA2803" i="12"/>
  <c r="Z2783" i="12"/>
  <c r="AA2783" i="12"/>
  <c r="AA2739" i="12"/>
  <c r="Z2739" i="12"/>
  <c r="AA2733" i="12"/>
  <c r="Z2733" i="12"/>
  <c r="Z2871" i="12"/>
  <c r="AA2871" i="12"/>
  <c r="Z2867" i="12"/>
  <c r="AA2867" i="12"/>
  <c r="AA3026" i="12"/>
  <c r="Z3026" i="12"/>
  <c r="Z2953" i="12"/>
  <c r="AA2953" i="12"/>
  <c r="AA2883" i="12"/>
  <c r="Z2883" i="12"/>
  <c r="AA3165" i="12"/>
  <c r="Z3165" i="12"/>
  <c r="AA2985" i="12"/>
  <c r="Z2985" i="12"/>
  <c r="Z3043" i="12"/>
  <c r="AA3043" i="12"/>
  <c r="Z2972" i="12"/>
  <c r="AA2972" i="12"/>
  <c r="Z3009" i="12"/>
  <c r="AA3009" i="12"/>
  <c r="AA3028" i="12"/>
  <c r="Z3028" i="12"/>
  <c r="AA3070" i="12"/>
  <c r="Z3070" i="12"/>
  <c r="Z2933" i="12"/>
  <c r="AA2933" i="12"/>
  <c r="Z2927" i="12"/>
  <c r="AA2927" i="12"/>
  <c r="Z2962" i="12"/>
  <c r="AA2962" i="12"/>
  <c r="AA2888" i="12"/>
  <c r="Z2888" i="12"/>
  <c r="AA2964" i="12"/>
  <c r="Z2964" i="12"/>
  <c r="Z2892" i="12"/>
  <c r="AA2892" i="12"/>
  <c r="AA2922" i="12"/>
  <c r="Z2922" i="12"/>
  <c r="Z3359" i="12"/>
  <c r="AA3359" i="12"/>
  <c r="Z3098" i="12"/>
  <c r="AA3098" i="12"/>
  <c r="AA3194" i="12"/>
  <c r="Z3194" i="12"/>
  <c r="Z3203" i="12"/>
  <c r="AA3203" i="12"/>
  <c r="AA3407" i="12"/>
  <c r="Z3407" i="12"/>
  <c r="AA3178" i="12"/>
  <c r="Z3178" i="12"/>
  <c r="AA3240" i="12"/>
  <c r="Z3240" i="12"/>
  <c r="AA3324" i="12"/>
  <c r="Z3324" i="12"/>
  <c r="Z3232" i="12"/>
  <c r="AA3232" i="12"/>
  <c r="AA3260" i="12"/>
  <c r="Z3260" i="12"/>
  <c r="Z3315" i="12"/>
  <c r="AA3315" i="12"/>
  <c r="AA3328" i="12"/>
  <c r="Z3328" i="12"/>
  <c r="AA3245" i="12"/>
  <c r="Z3245" i="12"/>
  <c r="Z3330" i="12"/>
  <c r="AA3330" i="12"/>
  <c r="AA3341" i="12"/>
  <c r="Z3341" i="12"/>
  <c r="AA3484" i="12"/>
  <c r="Z3484" i="12"/>
  <c r="AA3410" i="12"/>
  <c r="Z3410" i="12"/>
  <c r="AA3452" i="12"/>
  <c r="Z3452" i="12"/>
  <c r="AA3385" i="12"/>
  <c r="Z3385" i="12"/>
  <c r="AA3486" i="12"/>
  <c r="Z3486" i="12"/>
  <c r="AA3538" i="12"/>
  <c r="Z3538" i="12"/>
  <c r="Z3461" i="12"/>
  <c r="AA3461" i="12"/>
  <c r="Z3436" i="12"/>
  <c r="AA3436" i="12"/>
  <c r="Z3460" i="12"/>
  <c r="AA3460" i="12"/>
  <c r="AA3565" i="12"/>
  <c r="Z3565" i="12"/>
  <c r="AA3443" i="12"/>
  <c r="Z3443" i="12"/>
  <c r="Z3604" i="12"/>
  <c r="AA3604" i="12"/>
  <c r="Z3475" i="12"/>
  <c r="AA3475" i="12"/>
  <c r="Z3534" i="12"/>
  <c r="AA3534" i="12"/>
  <c r="Z3546" i="12"/>
  <c r="AA3546" i="12"/>
  <c r="Z3455" i="12"/>
  <c r="AA3455" i="12"/>
  <c r="Z3715" i="12"/>
  <c r="AA3715" i="12"/>
  <c r="AA3660" i="12"/>
  <c r="Z3660" i="12"/>
  <c r="AA3689" i="12"/>
  <c r="Z3689" i="12"/>
  <c r="Z3697" i="12"/>
  <c r="AA3697" i="12"/>
  <c r="AA3851" i="12"/>
  <c r="Z3851" i="12"/>
  <c r="Z3817" i="12"/>
  <c r="AA3817" i="12"/>
  <c r="Z3844" i="12"/>
  <c r="AA3844" i="12"/>
  <c r="AA3628" i="12"/>
  <c r="Z3628" i="12"/>
  <c r="Z3805" i="12"/>
  <c r="AA3805" i="12"/>
  <c r="Z3808" i="12"/>
  <c r="AA3808" i="12"/>
  <c r="AA3770" i="12"/>
  <c r="Z3770" i="12"/>
  <c r="Z3807" i="12"/>
  <c r="AA3807" i="12"/>
  <c r="Z3850" i="12"/>
  <c r="AA3850" i="12"/>
  <c r="AA3787" i="12"/>
  <c r="Z3787" i="12"/>
  <c r="AA3919" i="12"/>
  <c r="Z3919" i="12"/>
  <c r="AA3606" i="12"/>
  <c r="Z3606" i="12"/>
  <c r="Z3769" i="12"/>
  <c r="AA3769" i="12"/>
  <c r="Z3867" i="12"/>
  <c r="AA3867" i="12"/>
  <c r="Z3880" i="12"/>
  <c r="AA3880" i="12"/>
  <c r="AA3897" i="12"/>
  <c r="Z3897" i="12"/>
  <c r="AC170" i="12"/>
  <c r="AD170" i="12" s="1"/>
  <c r="AC271" i="12"/>
  <c r="AD271" i="12" s="1"/>
  <c r="AA264" i="12"/>
  <c r="Z264" i="12"/>
  <c r="AC873" i="12"/>
  <c r="AD873" i="12" s="1"/>
  <c r="AC311" i="12"/>
  <c r="AD311" i="12" s="1"/>
  <c r="AC455" i="12"/>
  <c r="AD455" i="12" s="1"/>
  <c r="AC676" i="12"/>
  <c r="AD676" i="12" s="1"/>
  <c r="AC292" i="12"/>
  <c r="AD292" i="12" s="1"/>
  <c r="AC403" i="12"/>
  <c r="AD403" i="12" s="1"/>
  <c r="AC532" i="12"/>
  <c r="AD532" i="12" s="1"/>
  <c r="AC660" i="12"/>
  <c r="AD660" i="12" s="1"/>
  <c r="AC478" i="12"/>
  <c r="AD478" i="12" s="1"/>
  <c r="AC633" i="12"/>
  <c r="AD633" i="12" s="1"/>
  <c r="AC594" i="12"/>
  <c r="AD594" i="12" s="1"/>
  <c r="AC889" i="12"/>
  <c r="AD889" i="12" s="1"/>
  <c r="AC671" i="12"/>
  <c r="AD671" i="12" s="1"/>
  <c r="AC697" i="12"/>
  <c r="AD697" i="12" s="1"/>
  <c r="AC646" i="12"/>
  <c r="AD646" i="12" s="1"/>
  <c r="AC540" i="12"/>
  <c r="AD540" i="12" s="1"/>
  <c r="AC852" i="12"/>
  <c r="AD852" i="12" s="1"/>
  <c r="AC781" i="12"/>
  <c r="AD781" i="12" s="1"/>
  <c r="AC927" i="12"/>
  <c r="AD927" i="12" s="1"/>
  <c r="AC989" i="12"/>
  <c r="AD989" i="12" s="1"/>
  <c r="AC705" i="12"/>
  <c r="AD705" i="12" s="1"/>
  <c r="AC945" i="12"/>
  <c r="AD945" i="12" s="1"/>
  <c r="AC1007" i="12"/>
  <c r="AD1007" i="12" s="1"/>
  <c r="AC753" i="12"/>
  <c r="AD753" i="12" s="1"/>
  <c r="AC872" i="12"/>
  <c r="AD872" i="12" s="1"/>
  <c r="AC821" i="12"/>
  <c r="AD821" i="12" s="1"/>
  <c r="AC890" i="12"/>
  <c r="AD890" i="12" s="1"/>
  <c r="AC761" i="12"/>
  <c r="AD761" i="12" s="1"/>
  <c r="AC905" i="12"/>
  <c r="AD905" i="12" s="1"/>
  <c r="AC963" i="12"/>
  <c r="AD963" i="12" s="1"/>
  <c r="AC1167" i="12"/>
  <c r="AD1167" i="12" s="1"/>
  <c r="AC1055" i="12"/>
  <c r="AD1055" i="12" s="1"/>
  <c r="AC1042" i="12"/>
  <c r="AD1042" i="12" s="1"/>
  <c r="AC943" i="12"/>
  <c r="AD943" i="12" s="1"/>
  <c r="AC995" i="12"/>
  <c r="AD995" i="12" s="1"/>
  <c r="AC1036" i="12"/>
  <c r="AD1036" i="12" s="1"/>
  <c r="AC957" i="12"/>
  <c r="AD957" i="12" s="1"/>
  <c r="AC1322" i="12"/>
  <c r="AD1322" i="12" s="1"/>
  <c r="AC1181" i="12"/>
  <c r="AD1181" i="12" s="1"/>
  <c r="AC1003" i="12"/>
  <c r="AD1003" i="12" s="1"/>
  <c r="AC1126" i="12"/>
  <c r="AD1126" i="12" s="1"/>
  <c r="AC1365" i="12"/>
  <c r="AD1365" i="12" s="1"/>
  <c r="AC1217" i="12"/>
  <c r="AD1217" i="12" s="1"/>
  <c r="AC1274" i="12"/>
  <c r="AD1274" i="12" s="1"/>
  <c r="AC1306" i="12"/>
  <c r="AD1306" i="12" s="1"/>
  <c r="AC1228" i="12"/>
  <c r="AD1228" i="12" s="1"/>
  <c r="AC1137" i="12"/>
  <c r="AD1137" i="12" s="1"/>
  <c r="AC1332" i="12"/>
  <c r="AD1332" i="12" s="1"/>
  <c r="AC1295" i="12"/>
  <c r="AD1295" i="12" s="1"/>
  <c r="AC1364" i="12"/>
  <c r="AD1364" i="12" s="1"/>
  <c r="AC1258" i="12"/>
  <c r="AD1258" i="12" s="1"/>
  <c r="AC1342" i="12"/>
  <c r="AD1342" i="12" s="1"/>
  <c r="AC1415" i="12"/>
  <c r="AD1415" i="12" s="1"/>
  <c r="AC1318" i="12"/>
  <c r="AD1318" i="12" s="1"/>
  <c r="AC1429" i="12"/>
  <c r="AD1429" i="12" s="1"/>
  <c r="AC1368" i="12"/>
  <c r="AD1368" i="12" s="1"/>
  <c r="AC1426" i="12"/>
  <c r="AD1426" i="12" s="1"/>
  <c r="AC1256" i="12"/>
  <c r="AD1256" i="12" s="1"/>
  <c r="AC1611" i="12"/>
  <c r="AD1611" i="12" s="1"/>
  <c r="AC1660" i="12"/>
  <c r="AD1660" i="12" s="1"/>
  <c r="AC1756" i="12"/>
  <c r="AD1756" i="12" s="1"/>
  <c r="AC1719" i="12"/>
  <c r="AD1719" i="12" s="1"/>
  <c r="AC1559" i="12"/>
  <c r="AD1559" i="12" s="1"/>
  <c r="AC1631" i="12"/>
  <c r="AD1631" i="12" s="1"/>
  <c r="AC1784" i="12"/>
  <c r="AD1784" i="12" s="1"/>
  <c r="AC1495" i="12"/>
  <c r="AD1495" i="12" s="1"/>
  <c r="AC1539" i="12"/>
  <c r="AD1539" i="12" s="1"/>
  <c r="AC1706" i="12"/>
  <c r="AD1706" i="12" s="1"/>
  <c r="AC1851" i="12"/>
  <c r="AD1851" i="12" s="1"/>
  <c r="AC1846" i="12"/>
  <c r="AD1846" i="12" s="1"/>
  <c r="AC1713" i="12"/>
  <c r="AD1713" i="12" s="1"/>
  <c r="AC1620" i="12"/>
  <c r="AD1620" i="12" s="1"/>
  <c r="AC1859" i="12"/>
  <c r="AD1859" i="12" s="1"/>
  <c r="AC1849" i="12"/>
  <c r="AD1849" i="12" s="1"/>
  <c r="AC2016" i="12"/>
  <c r="AD2016" i="12" s="1"/>
  <c r="AC1931" i="12"/>
  <c r="AD1931" i="12" s="1"/>
  <c r="AC1781" i="12"/>
  <c r="AD1781" i="12" s="1"/>
  <c r="AC1955" i="12"/>
  <c r="AD1955" i="12" s="1"/>
  <c r="AC1946" i="12"/>
  <c r="AD1946" i="12" s="1"/>
  <c r="AC2014" i="12"/>
  <c r="AD2014" i="12" s="1"/>
  <c r="AC1979" i="12"/>
  <c r="AD1979" i="12" s="1"/>
  <c r="AC1907" i="12"/>
  <c r="AD1907" i="12" s="1"/>
  <c r="AC2027" i="12"/>
  <c r="AD2027" i="12" s="1"/>
  <c r="AC2169" i="12"/>
  <c r="AD2169" i="12" s="1"/>
  <c r="AC2164" i="12"/>
  <c r="AD2164" i="12" s="1"/>
  <c r="AC2176" i="12"/>
  <c r="AD2176" i="12" s="1"/>
  <c r="AC2091" i="12"/>
  <c r="AD2091" i="12" s="1"/>
  <c r="AC2079" i="12"/>
  <c r="AD2079" i="12" s="1"/>
  <c r="AC2209" i="12"/>
  <c r="AD2209" i="12" s="1"/>
  <c r="AC2145" i="12"/>
  <c r="AD2145" i="12" s="1"/>
  <c r="AC2086" i="12"/>
  <c r="AD2086" i="12" s="1"/>
  <c r="AC2322" i="12"/>
  <c r="AD2322" i="12" s="1"/>
  <c r="AC2341" i="12"/>
  <c r="AD2341" i="12" s="1"/>
  <c r="AC2311" i="12"/>
  <c r="AD2311" i="12" s="1"/>
  <c r="AC2293" i="12"/>
  <c r="AD2293" i="12" s="1"/>
  <c r="AC2456" i="12"/>
  <c r="AD2456" i="12" s="1"/>
  <c r="AC2332" i="12"/>
  <c r="AD2332" i="12" s="1"/>
  <c r="AC2329" i="12"/>
  <c r="AD2329" i="12" s="1"/>
  <c r="AC2338" i="12"/>
  <c r="AD2338" i="12" s="1"/>
  <c r="AC2449" i="12"/>
  <c r="AD2449" i="12" s="1"/>
  <c r="AC2457" i="12"/>
  <c r="AD2457" i="12" s="1"/>
  <c r="AC2517" i="12"/>
  <c r="AD2517" i="12" s="1"/>
  <c r="AC2473" i="12"/>
  <c r="AD2473" i="12" s="1"/>
  <c r="AC2611" i="12"/>
  <c r="AD2611" i="12" s="1"/>
  <c r="AC2576" i="12"/>
  <c r="AD2576" i="12" s="1"/>
  <c r="AC2530" i="12"/>
  <c r="AD2530" i="12" s="1"/>
  <c r="AC2604" i="12"/>
  <c r="AD2604" i="12" s="1"/>
  <c r="AC2491" i="12"/>
  <c r="AD2491" i="12" s="1"/>
  <c r="AC2545" i="12"/>
  <c r="AD2545" i="12" s="1"/>
  <c r="AC2583" i="12"/>
  <c r="AD2583" i="12" s="1"/>
  <c r="AC2602" i="12"/>
  <c r="AD2602" i="12" s="1"/>
  <c r="AC2742" i="12"/>
  <c r="AD2742" i="12" s="1"/>
  <c r="AC2671" i="12"/>
  <c r="AD2671" i="12" s="1"/>
  <c r="AC2680" i="12"/>
  <c r="AD2680" i="12" s="1"/>
  <c r="AC2659" i="12"/>
  <c r="AD2659" i="12" s="1"/>
  <c r="AC2764" i="12"/>
  <c r="AD2764" i="12" s="1"/>
  <c r="AC2700" i="12"/>
  <c r="AD2700" i="12" s="1"/>
  <c r="AC2867" i="12"/>
  <c r="AD2867" i="12" s="1"/>
  <c r="AC2854" i="12"/>
  <c r="AD2854" i="12" s="1"/>
  <c r="AC2780" i="12"/>
  <c r="AD2780" i="12" s="1"/>
  <c r="AC2826" i="12"/>
  <c r="AD2826" i="12" s="1"/>
  <c r="AC3121" i="12"/>
  <c r="AD3121" i="12" s="1"/>
  <c r="AC2991" i="12"/>
  <c r="AD2991" i="12" s="1"/>
  <c r="AC3105" i="12"/>
  <c r="AD3105" i="12" s="1"/>
  <c r="AC2881" i="12"/>
  <c r="AD2881" i="12" s="1"/>
  <c r="AC2927" i="12"/>
  <c r="AD2927" i="12" s="1"/>
  <c r="AC3071" i="12"/>
  <c r="AD3071" i="12" s="1"/>
  <c r="AC3094" i="12"/>
  <c r="AD3094" i="12" s="1"/>
  <c r="AC3069" i="12"/>
  <c r="AD3069" i="12" s="1"/>
  <c r="AC3410" i="12"/>
  <c r="AD3410" i="12" s="1"/>
  <c r="AC3289" i="12"/>
  <c r="AD3289" i="12" s="1"/>
  <c r="AC3232" i="12"/>
  <c r="AD3232" i="12" s="1"/>
  <c r="AC3230" i="12"/>
  <c r="AD3230" i="12" s="1"/>
  <c r="AC3251" i="12"/>
  <c r="AD3251" i="12" s="1"/>
  <c r="AC3452" i="12"/>
  <c r="AD3452" i="12" s="1"/>
  <c r="AC3384" i="12"/>
  <c r="AD3384" i="12" s="1"/>
  <c r="AC3569" i="12"/>
  <c r="AD3569" i="12" s="1"/>
  <c r="AC3491" i="12"/>
  <c r="AD3491" i="12" s="1"/>
  <c r="AC3464" i="12"/>
  <c r="AD3464" i="12" s="1"/>
  <c r="AC3431" i="12"/>
  <c r="AD3431" i="12" s="1"/>
  <c r="AC3779" i="12"/>
  <c r="AD3779" i="12" s="1"/>
  <c r="AC3726" i="12"/>
  <c r="AD3726" i="12" s="1"/>
  <c r="AC3696" i="12"/>
  <c r="AD3696" i="12" s="1"/>
  <c r="AC3725" i="12"/>
  <c r="AD3725" i="12" s="1"/>
  <c r="AC3881" i="12"/>
  <c r="AD3881" i="12" s="1"/>
  <c r="AC3895" i="12"/>
  <c r="AD3895" i="12" s="1"/>
  <c r="AA270" i="12"/>
  <c r="Z270" i="12"/>
  <c r="AA340" i="12"/>
  <c r="Z340" i="12"/>
  <c r="AA211" i="12"/>
  <c r="Z211" i="12"/>
  <c r="AA136" i="12"/>
  <c r="Z136" i="12"/>
  <c r="Z451" i="12"/>
  <c r="AA451" i="12"/>
  <c r="Z213" i="12"/>
  <c r="AA213" i="12"/>
  <c r="AC325" i="12"/>
  <c r="AD325" i="12" s="1"/>
  <c r="AC165" i="12"/>
  <c r="AD165" i="12" s="1"/>
  <c r="Z307" i="12"/>
  <c r="AA307" i="12"/>
  <c r="AC149" i="12"/>
  <c r="AD149" i="12" s="1"/>
  <c r="S3221" i="12"/>
  <c r="T3221" i="12" s="1"/>
  <c r="AB3221" i="12" s="1"/>
  <c r="S3411" i="12"/>
  <c r="T3411" i="12" s="1"/>
  <c r="AB3411" i="12" s="1"/>
  <c r="S3167" i="12"/>
  <c r="T3167" i="12" s="1"/>
  <c r="AB3167" i="12" s="1"/>
  <c r="S3222" i="12"/>
  <c r="T3222" i="12" s="1"/>
  <c r="AB3222" i="12" s="1"/>
  <c r="S3158" i="12"/>
  <c r="T3158" i="12" s="1"/>
  <c r="AB3158" i="12" s="1"/>
  <c r="S3414" i="12"/>
  <c r="T3414" i="12" s="1"/>
  <c r="AB3414" i="12" s="1"/>
  <c r="S3529" i="12"/>
  <c r="T3529" i="12" s="1"/>
  <c r="AB3529" i="12" s="1"/>
  <c r="S3528" i="12"/>
  <c r="T3528" i="12" s="1"/>
  <c r="AB3528" i="12" s="1"/>
  <c r="S3515" i="12"/>
  <c r="T3515" i="12" s="1"/>
  <c r="AB3515" i="12" s="1"/>
  <c r="S3443" i="12"/>
  <c r="T3443" i="12" s="1"/>
  <c r="AB3443" i="12" s="1"/>
  <c r="S3639" i="12"/>
  <c r="T3639" i="12" s="1"/>
  <c r="AB3639" i="12" s="1"/>
  <c r="S3603" i="12"/>
  <c r="T3603" i="12" s="1"/>
  <c r="AB3603" i="12" s="1"/>
  <c r="S3448" i="12"/>
  <c r="T3448" i="12" s="1"/>
  <c r="AB3448" i="12" s="1"/>
  <c r="S3505" i="12"/>
  <c r="T3505" i="12" s="1"/>
  <c r="AB3505" i="12" s="1"/>
  <c r="S3611" i="12"/>
  <c r="T3611" i="12" s="1"/>
  <c r="AB3611" i="12" s="1"/>
  <c r="S3557" i="12"/>
  <c r="T3557" i="12" s="1"/>
  <c r="AB3557" i="12" s="1"/>
  <c r="S3451" i="12"/>
  <c r="T3451" i="12" s="1"/>
  <c r="AB3451" i="12" s="1"/>
  <c r="S3592" i="12"/>
  <c r="T3592" i="12" s="1"/>
  <c r="AB3592" i="12" s="1"/>
  <c r="S3397" i="12"/>
  <c r="T3397" i="12" s="1"/>
  <c r="AB3397" i="12" s="1"/>
  <c r="S3369" i="12"/>
  <c r="T3369" i="12" s="1"/>
  <c r="AB3369" i="12" s="1"/>
  <c r="S3533" i="12"/>
  <c r="T3533" i="12" s="1"/>
  <c r="AB3533" i="12" s="1"/>
  <c r="S3585" i="12"/>
  <c r="T3585" i="12" s="1"/>
  <c r="AB3585" i="12" s="1"/>
  <c r="S3714" i="12"/>
  <c r="T3714" i="12" s="1"/>
  <c r="AB3714" i="12" s="1"/>
  <c r="S3773" i="12"/>
  <c r="T3773" i="12" s="1"/>
  <c r="AB3773" i="12" s="1"/>
  <c r="S3700" i="12"/>
  <c r="T3700" i="12" s="1"/>
  <c r="AB3700" i="12" s="1"/>
  <c r="S3861" i="12"/>
  <c r="T3861" i="12" s="1"/>
  <c r="AB3861" i="12" s="1"/>
  <c r="S3812" i="12"/>
  <c r="T3812" i="12" s="1"/>
  <c r="AB3812" i="12" s="1"/>
  <c r="S3806" i="12"/>
  <c r="T3806" i="12" s="1"/>
  <c r="AB3806" i="12" s="1"/>
  <c r="S3692" i="12"/>
  <c r="T3692" i="12" s="1"/>
  <c r="AB3692" i="12" s="1"/>
  <c r="S3847" i="12"/>
  <c r="T3847" i="12" s="1"/>
  <c r="AB3847" i="12" s="1"/>
  <c r="S3672" i="12"/>
  <c r="T3672" i="12" s="1"/>
  <c r="AB3672" i="12" s="1"/>
  <c r="S3856" i="12"/>
  <c r="T3856" i="12" s="1"/>
  <c r="AB3856" i="12" s="1"/>
  <c r="S3783" i="12"/>
  <c r="T3783" i="12" s="1"/>
  <c r="AB3783" i="12" s="1"/>
  <c r="S3885" i="12"/>
  <c r="T3885" i="12" s="1"/>
  <c r="AB3885" i="12" s="1"/>
  <c r="S3823" i="12"/>
  <c r="T3823" i="12" s="1"/>
  <c r="AB3823" i="12" s="1"/>
  <c r="S3677" i="12"/>
  <c r="T3677" i="12" s="1"/>
  <c r="AB3677" i="12" s="1"/>
  <c r="S3778" i="12"/>
  <c r="T3778" i="12" s="1"/>
  <c r="AB3778" i="12" s="1"/>
  <c r="S3901" i="12"/>
  <c r="T3901" i="12" s="1"/>
  <c r="AB3901" i="12" s="1"/>
  <c r="S3897" i="12"/>
  <c r="T3897" i="12" s="1"/>
  <c r="AB3897" i="12" s="1"/>
  <c r="S3909" i="12"/>
  <c r="T3909" i="12" s="1"/>
  <c r="AB3909" i="12" s="1"/>
  <c r="Z1098" i="12"/>
  <c r="AA1098" i="12"/>
  <c r="Z1236" i="12"/>
  <c r="AA1236" i="12"/>
  <c r="Z1071" i="12"/>
  <c r="AA1071" i="12"/>
  <c r="AA1366" i="12"/>
  <c r="Z1366" i="12"/>
  <c r="AA1338" i="12"/>
  <c r="Z1338" i="12"/>
  <c r="Z1113" i="12"/>
  <c r="AA1113" i="12"/>
  <c r="Z1288" i="12"/>
  <c r="AA1288" i="12"/>
  <c r="AA1146" i="12"/>
  <c r="Z1146" i="12"/>
  <c r="Z1224" i="12"/>
  <c r="AA1224" i="12"/>
  <c r="AA1343" i="12"/>
  <c r="Z1343" i="12"/>
  <c r="Z1329" i="12"/>
  <c r="AA1329" i="12"/>
  <c r="AA1205" i="12"/>
  <c r="Z1205" i="12"/>
  <c r="AA1087" i="12"/>
  <c r="Z1087" i="12"/>
  <c r="AA1306" i="12"/>
  <c r="Z1306" i="12"/>
  <c r="Z1499" i="12"/>
  <c r="AA1499" i="12"/>
  <c r="AA1505" i="12"/>
  <c r="Z1505" i="12"/>
  <c r="AA1468" i="12"/>
  <c r="Z1468" i="12"/>
  <c r="Z1435" i="12"/>
  <c r="AA1435" i="12"/>
  <c r="Z1405" i="12"/>
  <c r="AA1405" i="12"/>
  <c r="Z1192" i="12"/>
  <c r="AA1192" i="12"/>
  <c r="AA1289" i="12"/>
  <c r="Z1289" i="12"/>
  <c r="Z1320" i="12"/>
  <c r="AA1320" i="12"/>
  <c r="AA1479" i="12"/>
  <c r="Z1479" i="12"/>
  <c r="Z1383" i="12"/>
  <c r="AA1383" i="12"/>
  <c r="AA1300" i="12"/>
  <c r="Z1300" i="12"/>
  <c r="Z1417" i="12"/>
  <c r="AA1417" i="12"/>
  <c r="AA1465" i="12"/>
  <c r="Z1465" i="12"/>
  <c r="AA1539" i="12"/>
  <c r="Z1539" i="12"/>
  <c r="Z1524" i="12"/>
  <c r="AA1524" i="12"/>
  <c r="Z1567" i="12"/>
  <c r="AA1567" i="12"/>
  <c r="AA1650" i="12"/>
  <c r="Z1650" i="12"/>
  <c r="Z1500" i="12"/>
  <c r="AA1500" i="12"/>
  <c r="Z1574" i="12"/>
  <c r="AA1574" i="12"/>
  <c r="AA1563" i="12"/>
  <c r="Z1563" i="12"/>
  <c r="AA1517" i="12"/>
  <c r="Z1517" i="12"/>
  <c r="Z1492" i="12"/>
  <c r="AA1492" i="12"/>
  <c r="AA1597" i="12"/>
  <c r="Z1597" i="12"/>
  <c r="AA1557" i="12"/>
  <c r="Z1557" i="12"/>
  <c r="Z1561" i="12"/>
  <c r="AA1561" i="12"/>
  <c r="Z1783" i="12"/>
  <c r="AA1783" i="12"/>
  <c r="AA1638" i="12"/>
  <c r="Z1638" i="12"/>
  <c r="Z1605" i="12"/>
  <c r="AA1605" i="12"/>
  <c r="Z1728" i="12"/>
  <c r="AA1728" i="12"/>
  <c r="Z1639" i="12"/>
  <c r="AA1639" i="12"/>
  <c r="AA1661" i="12"/>
  <c r="Z1661" i="12"/>
  <c r="AA1709" i="12"/>
  <c r="Z1709" i="12"/>
  <c r="AA1666" i="12"/>
  <c r="Z1666" i="12"/>
  <c r="AA1834" i="12"/>
  <c r="Z1834" i="12"/>
  <c r="AA1867" i="12"/>
  <c r="Z1867" i="12"/>
  <c r="Z1841" i="12"/>
  <c r="AA1841" i="12"/>
  <c r="Z1743" i="12"/>
  <c r="AA1743" i="12"/>
  <c r="AA1973" i="12"/>
  <c r="Z1973" i="12"/>
  <c r="Z1980" i="12"/>
  <c r="AA1980" i="12"/>
  <c r="Z2016" i="12"/>
  <c r="AA2016" i="12"/>
  <c r="AA2045" i="12"/>
  <c r="Z2045" i="12"/>
  <c r="Z2065" i="12"/>
  <c r="AA2065" i="12"/>
  <c r="Z1829" i="12"/>
  <c r="AA1829" i="12"/>
  <c r="Z2017" i="12"/>
  <c r="AA2017" i="12"/>
  <c r="AA2024" i="12"/>
  <c r="Z2024" i="12"/>
  <c r="Z1926" i="12"/>
  <c r="AA1926" i="12"/>
  <c r="Z1888" i="12"/>
  <c r="AA1888" i="12"/>
  <c r="Z1916" i="12"/>
  <c r="AA1916" i="12"/>
  <c r="AA1927" i="12"/>
  <c r="Z1927" i="12"/>
  <c r="Z2160" i="12"/>
  <c r="AA2160" i="12"/>
  <c r="Z2076" i="12"/>
  <c r="AA2076" i="12"/>
  <c r="Z2234" i="12"/>
  <c r="AA2234" i="12"/>
  <c r="Z2138" i="12"/>
  <c r="AA2138" i="12"/>
  <c r="Z2029" i="12"/>
  <c r="AA2029" i="12"/>
  <c r="AA2035" i="12"/>
  <c r="Z2035" i="12"/>
  <c r="AA2225" i="12"/>
  <c r="Z2225" i="12"/>
  <c r="AA2103" i="12"/>
  <c r="Z2103" i="12"/>
  <c r="Z2388" i="12"/>
  <c r="AA2388" i="12"/>
  <c r="Z2267" i="12"/>
  <c r="AA2267" i="12"/>
  <c r="Z2236" i="12"/>
  <c r="AA2236" i="12"/>
  <c r="AA2157" i="12"/>
  <c r="Z2157" i="12"/>
  <c r="AA2285" i="12"/>
  <c r="Z2285" i="12"/>
  <c r="Z2183" i="12"/>
  <c r="AA2183" i="12"/>
  <c r="Z2414" i="12"/>
  <c r="AA2414" i="12"/>
  <c r="AA2396" i="12"/>
  <c r="Z2396" i="12"/>
  <c r="AA2377" i="12"/>
  <c r="Z2377" i="12"/>
  <c r="Z2387" i="12"/>
  <c r="AA2387" i="12"/>
  <c r="AA2296" i="12"/>
  <c r="Z2296" i="12"/>
  <c r="AA2193" i="12"/>
  <c r="Z2193" i="12"/>
  <c r="Z2248" i="12"/>
  <c r="AA2248" i="12"/>
  <c r="AA2435" i="12"/>
  <c r="Z2435" i="12"/>
  <c r="AA2482" i="12"/>
  <c r="Z2482" i="12"/>
  <c r="Z2491" i="12"/>
  <c r="AA2491" i="12"/>
  <c r="Z2300" i="12"/>
  <c r="AA2300" i="12"/>
  <c r="Z2416" i="12"/>
  <c r="AA2416" i="12"/>
  <c r="AA2533" i="12"/>
  <c r="Z2533" i="12"/>
  <c r="Z2439" i="12"/>
  <c r="AA2439" i="12"/>
  <c r="Z2461" i="12"/>
  <c r="AA2461" i="12"/>
  <c r="Z2505" i="12"/>
  <c r="AA2505" i="12"/>
  <c r="AA2573" i="12"/>
  <c r="Z2573" i="12"/>
  <c r="Z2553" i="12"/>
  <c r="AA2553" i="12"/>
  <c r="AA2638" i="12"/>
  <c r="Z2638" i="12"/>
  <c r="AA2545" i="12"/>
  <c r="Z2545" i="12"/>
  <c r="AA2584" i="12"/>
  <c r="Z2584" i="12"/>
  <c r="Z2705" i="12"/>
  <c r="AA2705" i="12"/>
  <c r="Z2629" i="12"/>
  <c r="AA2629" i="12"/>
  <c r="Z2724" i="12"/>
  <c r="AA2724" i="12"/>
  <c r="AA2732" i="12"/>
  <c r="Z2732" i="12"/>
  <c r="AA2752" i="12"/>
  <c r="Z2752" i="12"/>
  <c r="Z2686" i="12"/>
  <c r="AA2686" i="12"/>
  <c r="Z2694" i="12"/>
  <c r="AA2694" i="12"/>
  <c r="AA2730" i="12"/>
  <c r="Z2730" i="12"/>
  <c r="AA2798" i="12"/>
  <c r="Z2798" i="12"/>
  <c r="Z2840" i="12"/>
  <c r="AA2840" i="12"/>
  <c r="Z2595" i="12"/>
  <c r="AA2595" i="12"/>
  <c r="AA2664" i="12"/>
  <c r="Z2664" i="12"/>
  <c r="AA2831" i="12"/>
  <c r="Z2831" i="12"/>
  <c r="Z2850" i="12"/>
  <c r="AA2850" i="12"/>
  <c r="Z3116" i="12"/>
  <c r="AA3116" i="12"/>
  <c r="Z2923" i="12"/>
  <c r="AA2923" i="12"/>
  <c r="AA3085" i="12"/>
  <c r="Z3085" i="12"/>
  <c r="AA2790" i="12"/>
  <c r="Z2790" i="12"/>
  <c r="Z2913" i="12"/>
  <c r="AA2913" i="12"/>
  <c r="Z2929" i="12"/>
  <c r="AA2929" i="12"/>
  <c r="Z2900" i="12"/>
  <c r="AA2900" i="12"/>
  <c r="AA2977" i="12"/>
  <c r="Z2977" i="12"/>
  <c r="AA2920" i="12"/>
  <c r="Z2920" i="12"/>
  <c r="Z3208" i="12"/>
  <c r="AA3208" i="12"/>
  <c r="AA2963" i="12"/>
  <c r="Z2963" i="12"/>
  <c r="Z3040" i="12"/>
  <c r="AA3040" i="12"/>
  <c r="AA3099" i="12"/>
  <c r="Z3099" i="12"/>
  <c r="Z2936" i="12"/>
  <c r="AA2936" i="12"/>
  <c r="AA2899" i="12"/>
  <c r="Z2899" i="12"/>
  <c r="AA2886" i="12"/>
  <c r="Z2886" i="12"/>
  <c r="AA3062" i="12"/>
  <c r="Z3062" i="12"/>
  <c r="AA2918" i="12"/>
  <c r="Z2918" i="12"/>
  <c r="Z2989" i="12"/>
  <c r="AA2989" i="12"/>
  <c r="AA2882" i="12"/>
  <c r="Z2882" i="12"/>
  <c r="Z3254" i="12"/>
  <c r="AA3254" i="12"/>
  <c r="AA3336" i="12"/>
  <c r="Z3336" i="12"/>
  <c r="Z3182" i="12"/>
  <c r="AA3182" i="12"/>
  <c r="Z3347" i="12"/>
  <c r="AA3347" i="12"/>
  <c r="AA3294" i="12"/>
  <c r="Z3294" i="12"/>
  <c r="AA3189" i="12"/>
  <c r="Z3189" i="12"/>
  <c r="AA3265" i="12"/>
  <c r="Z3265" i="12"/>
  <c r="AA3331" i="12"/>
  <c r="Z3331" i="12"/>
  <c r="AA3277" i="12"/>
  <c r="Z3277" i="12"/>
  <c r="AA3188" i="12"/>
  <c r="Z3188" i="12"/>
  <c r="Z3126" i="12"/>
  <c r="AA3126" i="12"/>
  <c r="AA3257" i="12"/>
  <c r="Z3257" i="12"/>
  <c r="AA3282" i="12"/>
  <c r="Z3282" i="12"/>
  <c r="AA3458" i="12"/>
  <c r="Z3458" i="12"/>
  <c r="Z3584" i="12"/>
  <c r="AA3584" i="12"/>
  <c r="Z3425" i="12"/>
  <c r="AA3425" i="12"/>
  <c r="AA3464" i="12"/>
  <c r="Z3464" i="12"/>
  <c r="Z3587" i="12"/>
  <c r="AA3587" i="12"/>
  <c r="AA3596" i="12"/>
  <c r="Z3596" i="12"/>
  <c r="AA3551" i="12"/>
  <c r="Z3551" i="12"/>
  <c r="Z3511" i="12"/>
  <c r="AA3511" i="12"/>
  <c r="AA3529" i="12"/>
  <c r="Z3529" i="12"/>
  <c r="Z3557" i="12"/>
  <c r="AA3557" i="12"/>
  <c r="Z3477" i="12"/>
  <c r="AA3477" i="12"/>
  <c r="Z3648" i="12"/>
  <c r="AA3648" i="12"/>
  <c r="AA3570" i="12"/>
  <c r="Z3570" i="12"/>
  <c r="Z3635" i="12"/>
  <c r="AA3635" i="12"/>
  <c r="AA3453" i="12"/>
  <c r="Z3453" i="12"/>
  <c r="Z3543" i="12"/>
  <c r="AA3543" i="12"/>
  <c r="Z3652" i="12"/>
  <c r="AA3652" i="12"/>
  <c r="Z3693" i="12"/>
  <c r="AA3693" i="12"/>
  <c r="Z3692" i="12"/>
  <c r="AA3692" i="12"/>
  <c r="Z3786" i="12"/>
  <c r="AA3786" i="12"/>
  <c r="AA3755" i="12"/>
  <c r="Z3755" i="12"/>
  <c r="Z3764" i="12"/>
  <c r="AA3764" i="12"/>
  <c r="AA3729" i="12"/>
  <c r="Z3729" i="12"/>
  <c r="AA3675" i="12"/>
  <c r="Z3675" i="12"/>
  <c r="AA3696" i="12"/>
  <c r="Z3696" i="12"/>
  <c r="Z3740" i="12"/>
  <c r="AA3740" i="12"/>
  <c r="Z3794" i="12"/>
  <c r="AA3794" i="12"/>
  <c r="Z3921" i="12"/>
  <c r="AA3921" i="12"/>
  <c r="AA3621" i="12"/>
  <c r="Z3621" i="12"/>
  <c r="AA3902" i="12"/>
  <c r="Z3902" i="12"/>
  <c r="Z3726" i="12"/>
  <c r="AA3726" i="12"/>
  <c r="Z3920" i="12"/>
  <c r="AA3920" i="12"/>
  <c r="Z3903" i="12"/>
  <c r="AA3903" i="12"/>
  <c r="AA3923" i="12"/>
  <c r="Z3923" i="12"/>
  <c r="AA3898" i="12"/>
  <c r="Z3898" i="12"/>
  <c r="AC238" i="12"/>
  <c r="AD238" i="12" s="1"/>
  <c r="AC460" i="12"/>
  <c r="AD460" i="12" s="1"/>
  <c r="AC156" i="12"/>
  <c r="AD156" i="12" s="1"/>
  <c r="AC415" i="12"/>
  <c r="AD415" i="12" s="1"/>
  <c r="AC456" i="12"/>
  <c r="AD456" i="12" s="1"/>
  <c r="AC555" i="12"/>
  <c r="AD555" i="12" s="1"/>
  <c r="AC513" i="12"/>
  <c r="AD513" i="12" s="1"/>
  <c r="AC357" i="12"/>
  <c r="AD357" i="12" s="1"/>
  <c r="AC343" i="12"/>
  <c r="AD343" i="12" s="1"/>
  <c r="AC304" i="12"/>
  <c r="AD304" i="12" s="1"/>
  <c r="AC537" i="12"/>
  <c r="AD537" i="12" s="1"/>
  <c r="AC485" i="12"/>
  <c r="AD485" i="12" s="1"/>
  <c r="AC623" i="12"/>
  <c r="AD623" i="12" s="1"/>
  <c r="AC881" i="12"/>
  <c r="AD881" i="12" s="1"/>
  <c r="AC521" i="12"/>
  <c r="AD521" i="12" s="1"/>
  <c r="AC525" i="12"/>
  <c r="AD525" i="12" s="1"/>
  <c r="AC610" i="12"/>
  <c r="AD610" i="12" s="1"/>
  <c r="AC584" i="12"/>
  <c r="AD584" i="12" s="1"/>
  <c r="AC607" i="12"/>
  <c r="AD607" i="12" s="1"/>
  <c r="AC539" i="12"/>
  <c r="AD539" i="12" s="1"/>
  <c r="AC844" i="12"/>
  <c r="AD844" i="12" s="1"/>
  <c r="AC677" i="12"/>
  <c r="AD677" i="12" s="1"/>
  <c r="AC698" i="12"/>
  <c r="AD698" i="12" s="1"/>
  <c r="AC625" i="12"/>
  <c r="AD625" i="12" s="1"/>
  <c r="AC958" i="12"/>
  <c r="AD958" i="12" s="1"/>
  <c r="AC771" i="12"/>
  <c r="AD771" i="12" s="1"/>
  <c r="AC769" i="12"/>
  <c r="AD769" i="12" s="1"/>
  <c r="AC882" i="12"/>
  <c r="AD882" i="12" s="1"/>
  <c r="AC990" i="12"/>
  <c r="AD990" i="12" s="1"/>
  <c r="AC906" i="12"/>
  <c r="AD906" i="12" s="1"/>
  <c r="AC950" i="12"/>
  <c r="AD950" i="12" s="1"/>
  <c r="AC888" i="12"/>
  <c r="AD888" i="12" s="1"/>
  <c r="AC780" i="12"/>
  <c r="AD780" i="12" s="1"/>
  <c r="AC819" i="12"/>
  <c r="AD819" i="12" s="1"/>
  <c r="AC1000" i="12"/>
  <c r="AD1000" i="12" s="1"/>
  <c r="AC1165" i="12"/>
  <c r="AD1165" i="12" s="1"/>
  <c r="AC1083" i="12"/>
  <c r="AD1083" i="12" s="1"/>
  <c r="AC1068" i="12"/>
  <c r="AD1068" i="12" s="1"/>
  <c r="AC1028" i="12"/>
  <c r="AD1028" i="12" s="1"/>
  <c r="AC1188" i="12"/>
  <c r="AD1188" i="12" s="1"/>
  <c r="AC1045" i="12"/>
  <c r="AD1045" i="12" s="1"/>
  <c r="AC1078" i="12"/>
  <c r="AD1078" i="12" s="1"/>
  <c r="AC863" i="12"/>
  <c r="AD863" i="12" s="1"/>
  <c r="AC1244" i="12"/>
  <c r="AD1244" i="12" s="1"/>
  <c r="AC1363" i="12"/>
  <c r="AD1363" i="12" s="1"/>
  <c r="AC1161" i="12"/>
  <c r="AD1161" i="12" s="1"/>
  <c r="AC1340" i="12"/>
  <c r="AD1340" i="12" s="1"/>
  <c r="AC1292" i="12"/>
  <c r="AD1292" i="12" s="1"/>
  <c r="AC1184" i="12"/>
  <c r="AD1184" i="12" s="1"/>
  <c r="AC1099" i="12"/>
  <c r="AD1099" i="12" s="1"/>
  <c r="AC1032" i="12"/>
  <c r="AD1032" i="12" s="1"/>
  <c r="AC1334" i="12"/>
  <c r="AD1334" i="12" s="1"/>
  <c r="AC1354" i="12"/>
  <c r="AD1354" i="12" s="1"/>
  <c r="AC1440" i="12"/>
  <c r="AD1440" i="12" s="1"/>
  <c r="AC1410" i="12"/>
  <c r="AD1410" i="12" s="1"/>
  <c r="AC1424" i="12"/>
  <c r="AD1424" i="12" s="1"/>
  <c r="AC1551" i="12"/>
  <c r="AD1551" i="12" s="1"/>
  <c r="AC1485" i="12"/>
  <c r="AD1485" i="12" s="1"/>
  <c r="AC1311" i="12"/>
  <c r="AD1311" i="12" s="1"/>
  <c r="AC1464" i="12"/>
  <c r="AD1464" i="12" s="1"/>
  <c r="AC1457" i="12"/>
  <c r="AD1457" i="12" s="1"/>
  <c r="AC1528" i="12"/>
  <c r="AD1528" i="12" s="1"/>
  <c r="AC1667" i="12"/>
  <c r="AD1667" i="12" s="1"/>
  <c r="AC1601" i="12"/>
  <c r="AD1601" i="12" s="1"/>
  <c r="AC1632" i="12"/>
  <c r="AD1632" i="12" s="1"/>
  <c r="AC1689" i="12"/>
  <c r="AD1689" i="12" s="1"/>
  <c r="AC1547" i="12"/>
  <c r="AD1547" i="12" s="1"/>
  <c r="AC1499" i="12"/>
  <c r="AD1499" i="12" s="1"/>
  <c r="AC1579" i="12"/>
  <c r="AD1579" i="12" s="1"/>
  <c r="AC1827" i="12"/>
  <c r="AD1827" i="12" s="1"/>
  <c r="AC1767" i="12"/>
  <c r="AD1767" i="12" s="1"/>
  <c r="AC1596" i="12"/>
  <c r="AD1596" i="12" s="1"/>
  <c r="AC1545" i="12"/>
  <c r="AD1545" i="12" s="1"/>
  <c r="AC1764" i="12"/>
  <c r="AD1764" i="12" s="1"/>
  <c r="AC1723" i="12"/>
  <c r="AD1723" i="12" s="1"/>
  <c r="AC1898" i="12"/>
  <c r="AD1898" i="12" s="1"/>
  <c r="AC1778" i="12"/>
  <c r="AD1778" i="12" s="1"/>
  <c r="AC1835" i="12"/>
  <c r="AD1835" i="12" s="1"/>
  <c r="AC1733" i="12"/>
  <c r="AD1733" i="12" s="1"/>
  <c r="AC1977" i="12"/>
  <c r="AD1977" i="12" s="1"/>
  <c r="AC1871" i="12"/>
  <c r="AD1871" i="12" s="1"/>
  <c r="AC1812" i="12"/>
  <c r="AD1812" i="12" s="1"/>
  <c r="AC1834" i="12"/>
  <c r="AD1834" i="12" s="1"/>
  <c r="AC1874" i="12"/>
  <c r="AD1874" i="12" s="1"/>
  <c r="AC2007" i="12"/>
  <c r="AD2007" i="12" s="1"/>
  <c r="AC1983" i="12"/>
  <c r="AD1983" i="12" s="1"/>
  <c r="AC1985" i="12"/>
  <c r="AD1985" i="12" s="1"/>
  <c r="AC1962" i="12"/>
  <c r="AD1962" i="12" s="1"/>
  <c r="AC1939" i="12"/>
  <c r="AD1939" i="12" s="1"/>
  <c r="AC2039" i="12"/>
  <c r="AD2039" i="12" s="1"/>
  <c r="AC2108" i="12"/>
  <c r="AD2108" i="12" s="1"/>
  <c r="AC2057" i="12"/>
  <c r="AD2057" i="12" s="1"/>
  <c r="AC2059" i="12"/>
  <c r="AD2059" i="12" s="1"/>
  <c r="AC2138" i="12"/>
  <c r="AD2138" i="12" s="1"/>
  <c r="AC2230" i="12"/>
  <c r="AD2230" i="12" s="1"/>
  <c r="AC2239" i="12"/>
  <c r="AD2239" i="12" s="1"/>
  <c r="AC2060" i="12"/>
  <c r="AD2060" i="12" s="1"/>
  <c r="AC2281" i="12"/>
  <c r="AD2281" i="12" s="1"/>
  <c r="AC2271" i="12"/>
  <c r="AD2271" i="12" s="1"/>
  <c r="AC2223" i="12"/>
  <c r="AD2223" i="12" s="1"/>
  <c r="AC2244" i="12"/>
  <c r="AD2244" i="12" s="1"/>
  <c r="AC2379" i="12"/>
  <c r="AD2379" i="12" s="1"/>
  <c r="AC2495" i="12"/>
  <c r="AD2495" i="12" s="1"/>
  <c r="AC2354" i="12"/>
  <c r="AD2354" i="12" s="1"/>
  <c r="AC2312" i="12"/>
  <c r="AD2312" i="12" s="1"/>
  <c r="AC2502" i="12"/>
  <c r="AD2502" i="12" s="1"/>
  <c r="AC2478" i="12"/>
  <c r="AD2478" i="12" s="1"/>
  <c r="AC2481" i="12"/>
  <c r="AD2481" i="12" s="1"/>
  <c r="AC2421" i="12"/>
  <c r="AD2421" i="12" s="1"/>
  <c r="AC2589" i="12"/>
  <c r="AD2589" i="12" s="1"/>
  <c r="AC2587" i="12"/>
  <c r="AD2587" i="12" s="1"/>
  <c r="AC2645" i="12"/>
  <c r="AD2645" i="12" s="1"/>
  <c r="AC2434" i="12"/>
  <c r="AD2434" i="12" s="1"/>
  <c r="AC2546" i="12"/>
  <c r="AD2546" i="12" s="1"/>
  <c r="AC2642" i="12"/>
  <c r="AD2642" i="12" s="1"/>
  <c r="AC2601" i="12"/>
  <c r="AD2601" i="12" s="1"/>
  <c r="AC2689" i="12"/>
  <c r="AD2689" i="12" s="1"/>
  <c r="AC2709" i="12"/>
  <c r="AD2709" i="12" s="1"/>
  <c r="AC2710" i="12"/>
  <c r="AD2710" i="12" s="1"/>
  <c r="AC2753" i="12"/>
  <c r="AD2753" i="12" s="1"/>
  <c r="AC2749" i="12"/>
  <c r="AD2749" i="12" s="1"/>
  <c r="AC2856" i="12"/>
  <c r="AD2856" i="12" s="1"/>
  <c r="AC2772" i="12"/>
  <c r="AD2772" i="12" s="1"/>
  <c r="AC2839" i="12"/>
  <c r="AD2839" i="12" s="1"/>
  <c r="AC2832" i="12"/>
  <c r="AD2832" i="12" s="1"/>
  <c r="AC2930" i="12"/>
  <c r="AD2930" i="12" s="1"/>
  <c r="AC2813" i="12"/>
  <c r="AD2813" i="12" s="1"/>
  <c r="AC2868" i="12"/>
  <c r="AD2868" i="12" s="1"/>
  <c r="AC2989" i="12"/>
  <c r="AD2989" i="12" s="1"/>
  <c r="AC3065" i="12"/>
  <c r="AD3065" i="12" s="1"/>
  <c r="AC3007" i="12"/>
  <c r="AD3007" i="12" s="1"/>
  <c r="AC3002" i="12"/>
  <c r="AD3002" i="12" s="1"/>
  <c r="AC3052" i="12"/>
  <c r="AD3052" i="12" s="1"/>
  <c r="AC3077" i="12"/>
  <c r="AD3077" i="12" s="1"/>
  <c r="AC2973" i="12"/>
  <c r="AD2973" i="12" s="1"/>
  <c r="AC3218" i="12"/>
  <c r="AD3218" i="12" s="1"/>
  <c r="AC3381" i="12"/>
  <c r="AD3381" i="12" s="1"/>
  <c r="AC3325" i="12"/>
  <c r="AD3325" i="12" s="1"/>
  <c r="AC3380" i="12"/>
  <c r="AD3380" i="12" s="1"/>
  <c r="AC3367" i="12"/>
  <c r="AD3367" i="12" s="1"/>
  <c r="AC3537" i="12"/>
  <c r="AD3537" i="12" s="1"/>
  <c r="AC3458" i="12"/>
  <c r="AD3458" i="12" s="1"/>
  <c r="AC3404" i="12"/>
  <c r="AD3404" i="12" s="1"/>
  <c r="AC3523" i="12"/>
  <c r="AD3523" i="12" s="1"/>
  <c r="AC3363" i="12"/>
  <c r="AD3363" i="12" s="1"/>
  <c r="AC3618" i="12"/>
  <c r="AD3618" i="12" s="1"/>
  <c r="AC3866" i="12"/>
  <c r="AD3866" i="12" s="1"/>
  <c r="AC3682" i="12"/>
  <c r="AD3682" i="12" s="1"/>
  <c r="AC3745" i="12"/>
  <c r="AD3745" i="12" s="1"/>
  <c r="AC3760" i="12"/>
  <c r="AD3760" i="12" s="1"/>
  <c r="AC3926" i="12"/>
  <c r="AD3926" i="12" s="1"/>
  <c r="AA171" i="12"/>
  <c r="Z171" i="12"/>
  <c r="Z288" i="12"/>
  <c r="AA288" i="12"/>
  <c r="AC155" i="12"/>
  <c r="AD155" i="12" s="1"/>
  <c r="Z319" i="12"/>
  <c r="AA319" i="12"/>
  <c r="AC441" i="12"/>
  <c r="AD441" i="12" s="1"/>
  <c r="AA207" i="12"/>
  <c r="Z207" i="12"/>
  <c r="AA235" i="12"/>
  <c r="Z235" i="12"/>
  <c r="AC143" i="12"/>
  <c r="AD143" i="12" s="1"/>
  <c r="Z142" i="12"/>
  <c r="AA142" i="12"/>
  <c r="AC261" i="12"/>
  <c r="AD261" i="12" s="1"/>
  <c r="AC427" i="12"/>
  <c r="AD427" i="12" s="1"/>
  <c r="AC290" i="12"/>
  <c r="AD290" i="12" s="1"/>
  <c r="AC224" i="12"/>
  <c r="AD224" i="12" s="1"/>
  <c r="Z192" i="12"/>
  <c r="AA192" i="12"/>
  <c r="Z428" i="12"/>
  <c r="AA428" i="12"/>
  <c r="AC256" i="12"/>
  <c r="AD256" i="12" s="1"/>
  <c r="AA267" i="12"/>
  <c r="Z267" i="12"/>
  <c r="AC327" i="12"/>
  <c r="AD327" i="12" s="1"/>
  <c r="Z242" i="12"/>
  <c r="AA242" i="12"/>
  <c r="AA491" i="12"/>
  <c r="Z491" i="12"/>
  <c r="AA291" i="12"/>
  <c r="Z291" i="12"/>
  <c r="Z437" i="12"/>
  <c r="AA437" i="12"/>
  <c r="Z470" i="12"/>
  <c r="AA470" i="12"/>
  <c r="Z355" i="12"/>
  <c r="AA355" i="12"/>
  <c r="AA271" i="12"/>
  <c r="Z271" i="12"/>
  <c r="Z285" i="12"/>
  <c r="AA285" i="12"/>
  <c r="Z236" i="12"/>
  <c r="AA236" i="12"/>
  <c r="Z486" i="12"/>
  <c r="AA486" i="12"/>
  <c r="Z439" i="12"/>
  <c r="AA439" i="12"/>
  <c r="AA338" i="12"/>
  <c r="Z338" i="12"/>
  <c r="Z546" i="12"/>
  <c r="AA546" i="12"/>
  <c r="Z642" i="12"/>
  <c r="AA642" i="12"/>
  <c r="AA509" i="12"/>
  <c r="Z509" i="12"/>
  <c r="AA913" i="12"/>
  <c r="Z913" i="12"/>
  <c r="AA735" i="12"/>
  <c r="Z735" i="12"/>
  <c r="Z643" i="12"/>
  <c r="AA643" i="12"/>
  <c r="Z538" i="12"/>
  <c r="AA538" i="12"/>
  <c r="AA367" i="12"/>
  <c r="Z367" i="12"/>
  <c r="Z397" i="12"/>
  <c r="AA397" i="12"/>
  <c r="AA496" i="12"/>
  <c r="Z496" i="12"/>
  <c r="AA637" i="12"/>
  <c r="Z637" i="12"/>
  <c r="AA535" i="12"/>
  <c r="Z535" i="12"/>
  <c r="Z289" i="12"/>
  <c r="AA289" i="12"/>
  <c r="AA801" i="12"/>
  <c r="Z801" i="12"/>
  <c r="AA572" i="12"/>
  <c r="Z572" i="12"/>
  <c r="AA560" i="12"/>
  <c r="Z560" i="12"/>
  <c r="Z566" i="12"/>
  <c r="AA566" i="12"/>
  <c r="AA830" i="12"/>
  <c r="Z830" i="12"/>
  <c r="AA873" i="12"/>
  <c r="Z873" i="12"/>
  <c r="Z710" i="12"/>
  <c r="AA710" i="12"/>
  <c r="Z914" i="12"/>
  <c r="AA914" i="12"/>
  <c r="Z852" i="12"/>
  <c r="AA852" i="12"/>
  <c r="Z790" i="12"/>
  <c r="AA790" i="12"/>
  <c r="Z751" i="12"/>
  <c r="AA751" i="12"/>
  <c r="Z697" i="12"/>
  <c r="AA697" i="12"/>
  <c r="Z827" i="12"/>
  <c r="AA827" i="12"/>
  <c r="AA933" i="12"/>
  <c r="Z933" i="12"/>
  <c r="Z900" i="12"/>
  <c r="AA900" i="12"/>
  <c r="AA1217" i="12"/>
  <c r="Z1217" i="12"/>
  <c r="Z975" i="12"/>
  <c r="AA975" i="12"/>
  <c r="AA1006" i="12"/>
  <c r="Z1006" i="12"/>
  <c r="AA1065" i="12"/>
  <c r="Z1065" i="12"/>
  <c r="Z864" i="12"/>
  <c r="AA864" i="12"/>
  <c r="Z1199" i="12"/>
  <c r="AA1199" i="12"/>
  <c r="Z1064" i="12"/>
  <c r="AA1064" i="12"/>
  <c r="AA853" i="12"/>
  <c r="Z853" i="12"/>
  <c r="Z1118" i="12"/>
  <c r="AA1118" i="12"/>
  <c r="AA1123" i="12"/>
  <c r="Z1123" i="12"/>
  <c r="AA1111" i="12"/>
  <c r="Z1111" i="12"/>
  <c r="Z1281" i="12"/>
  <c r="AA1281" i="12"/>
  <c r="AA1127" i="12"/>
  <c r="Z1127" i="12"/>
  <c r="Z1272" i="12"/>
  <c r="AA1272" i="12"/>
  <c r="AA1012" i="12"/>
  <c r="Z1012" i="12"/>
  <c r="AA1093" i="12"/>
  <c r="Z1093" i="12"/>
  <c r="Z1189" i="12"/>
  <c r="AA1189" i="12"/>
  <c r="AA1222" i="12"/>
  <c r="Z1222" i="12"/>
  <c r="AA1114" i="12"/>
  <c r="Z1114" i="12"/>
  <c r="AA1050" i="12"/>
  <c r="Z1050" i="12"/>
  <c r="Z1345" i="12"/>
  <c r="AA1345" i="12"/>
  <c r="AA1256" i="12"/>
  <c r="Z1256" i="12"/>
  <c r="Z1223" i="12"/>
  <c r="AA1223" i="12"/>
  <c r="AA1104" i="12"/>
  <c r="Z1104" i="12"/>
  <c r="AA1502" i="12"/>
  <c r="Z1502" i="12"/>
  <c r="Z1412" i="12"/>
  <c r="AA1412" i="12"/>
  <c r="AA1241" i="12"/>
  <c r="Z1241" i="12"/>
  <c r="AA1287" i="12"/>
  <c r="Z1287" i="12"/>
  <c r="AA1282" i="12"/>
  <c r="Z1282" i="12"/>
  <c r="Z1280" i="12"/>
  <c r="AA1280" i="12"/>
  <c r="Z1374" i="12"/>
  <c r="AA1374" i="12"/>
  <c r="AA1545" i="12"/>
  <c r="Z1545" i="12"/>
  <c r="Z1292" i="12"/>
  <c r="AA1292" i="12"/>
  <c r="AA1323" i="12"/>
  <c r="Z1323" i="12"/>
  <c r="Z1411" i="12"/>
  <c r="AA1411" i="12"/>
  <c r="AA1464" i="12"/>
  <c r="Z1464" i="12"/>
  <c r="AA1441" i="12"/>
  <c r="Z1441" i="12"/>
  <c r="Z1687" i="12"/>
  <c r="AA1687" i="12"/>
  <c r="AA1614" i="12"/>
  <c r="Z1614" i="12"/>
  <c r="Z1707" i="12"/>
  <c r="AA1707" i="12"/>
  <c r="Z1602" i="12"/>
  <c r="AA1602" i="12"/>
  <c r="Z1604" i="12"/>
  <c r="AA1604" i="12"/>
  <c r="AA1550" i="12"/>
  <c r="Z1550" i="12"/>
  <c r="AA1579" i="12"/>
  <c r="Z1579" i="12"/>
  <c r="Z1636" i="12"/>
  <c r="AA1636" i="12"/>
  <c r="AA1641" i="12"/>
  <c r="Z1641" i="12"/>
  <c r="AA1427" i="12"/>
  <c r="Z1427" i="12"/>
  <c r="Z1611" i="12"/>
  <c r="AA1611" i="12"/>
  <c r="AA1683" i="12"/>
  <c r="Z1683" i="12"/>
  <c r="AA1649" i="12"/>
  <c r="Z1649" i="12"/>
  <c r="AA1869" i="12"/>
  <c r="Z1869" i="12"/>
  <c r="Z1733" i="12"/>
  <c r="AA1733" i="12"/>
  <c r="AA1914" i="12"/>
  <c r="Z1914" i="12"/>
  <c r="Z1686" i="12"/>
  <c r="AA1686" i="12"/>
  <c r="Z1616" i="12"/>
  <c r="AA1616" i="12"/>
  <c r="AA1794" i="12"/>
  <c r="Z1794" i="12"/>
  <c r="Z1615" i="12"/>
  <c r="AA1615" i="12"/>
  <c r="Z2005" i="12"/>
  <c r="AA2005" i="12"/>
  <c r="Z1848" i="12"/>
  <c r="AA1848" i="12"/>
  <c r="AA1862" i="12"/>
  <c r="Z1862" i="12"/>
  <c r="AA1931" i="12"/>
  <c r="Z1931" i="12"/>
  <c r="AA1805" i="12"/>
  <c r="Z1805" i="12"/>
  <c r="Z1830" i="12"/>
  <c r="AA1830" i="12"/>
  <c r="AA1901" i="12"/>
  <c r="Z1901" i="12"/>
  <c r="AA1959" i="12"/>
  <c r="Z1959" i="12"/>
  <c r="AA1761" i="12"/>
  <c r="Z1761" i="12"/>
  <c r="AA1932" i="12"/>
  <c r="Z1932" i="12"/>
  <c r="AA1904" i="12"/>
  <c r="Z1904" i="12"/>
  <c r="Z1960" i="12"/>
  <c r="AA1960" i="12"/>
  <c r="Z1969" i="12"/>
  <c r="AA1969" i="12"/>
  <c r="Z1860" i="12"/>
  <c r="AA1860" i="12"/>
  <c r="AA1985" i="12"/>
  <c r="Z1985" i="12"/>
  <c r="AA1940" i="12"/>
  <c r="Z1940" i="12"/>
  <c r="AA1930" i="12"/>
  <c r="Z1930" i="12"/>
  <c r="Z2109" i="12"/>
  <c r="AA2109" i="12"/>
  <c r="Z2110" i="12"/>
  <c r="AA2110" i="12"/>
  <c r="Z2242" i="12"/>
  <c r="AA2242" i="12"/>
  <c r="AA2158" i="12"/>
  <c r="Z2158" i="12"/>
  <c r="Z2049" i="12"/>
  <c r="AA2049" i="12"/>
  <c r="Z1955" i="12"/>
  <c r="AA1955" i="12"/>
  <c r="AA2182" i="12"/>
  <c r="Z2182" i="12"/>
  <c r="AA2063" i="12"/>
  <c r="Z2063" i="12"/>
  <c r="AA2276" i="12"/>
  <c r="Z2276" i="12"/>
  <c r="AA2209" i="12"/>
  <c r="Z2209" i="12"/>
  <c r="AA2284" i="12"/>
  <c r="Z2284" i="12"/>
  <c r="Z2309" i="12"/>
  <c r="AA2309" i="12"/>
  <c r="AA2268" i="12"/>
  <c r="Z2268" i="12"/>
  <c r="AA2455" i="12"/>
  <c r="Z2455" i="12"/>
  <c r="Z2311" i="12"/>
  <c r="AA2311" i="12"/>
  <c r="AA2290" i="12"/>
  <c r="Z2290" i="12"/>
  <c r="AA2358" i="12"/>
  <c r="Z2358" i="12"/>
  <c r="Z2270" i="12"/>
  <c r="AA2270" i="12"/>
  <c r="AA2392" i="12"/>
  <c r="Z2392" i="12"/>
  <c r="AA2329" i="12"/>
  <c r="Z2329" i="12"/>
  <c r="Z2463" i="12"/>
  <c r="AA2463" i="12"/>
  <c r="AA2519" i="12"/>
  <c r="Z2519" i="12"/>
  <c r="AA2406" i="12"/>
  <c r="Z2406" i="12"/>
  <c r="AA2401" i="12"/>
  <c r="Z2401" i="12"/>
  <c r="AA2389" i="12"/>
  <c r="Z2389" i="12"/>
  <c r="Z2478" i="12"/>
  <c r="AA2478" i="12"/>
  <c r="AA2453" i="12"/>
  <c r="Z2453" i="12"/>
  <c r="AA2451" i="12"/>
  <c r="Z2451" i="12"/>
  <c r="Z2459" i="12"/>
  <c r="AA2459" i="12"/>
  <c r="Z2532" i="12"/>
  <c r="AA2532" i="12"/>
  <c r="Z2651" i="12"/>
  <c r="AA2651" i="12"/>
  <c r="AA2521" i="12"/>
  <c r="Z2521" i="12"/>
  <c r="AA2403" i="12"/>
  <c r="Z2403" i="12"/>
  <c r="Z2591" i="12"/>
  <c r="AA2591" i="12"/>
  <c r="AA2523" i="12"/>
  <c r="Z2523" i="12"/>
  <c r="AA2668" i="12"/>
  <c r="Z2668" i="12"/>
  <c r="AA2672" i="12"/>
  <c r="Z2672" i="12"/>
  <c r="AA2743" i="12"/>
  <c r="Z2743" i="12"/>
  <c r="AA2666" i="12"/>
  <c r="Z2666" i="12"/>
  <c r="AA2675" i="12"/>
  <c r="Z2675" i="12"/>
  <c r="Z2703" i="12"/>
  <c r="AA2703" i="12"/>
  <c r="AA2662" i="12"/>
  <c r="Z2662" i="12"/>
  <c r="AA2773" i="12"/>
  <c r="Z2773" i="12"/>
  <c r="Z2792" i="12"/>
  <c r="AA2792" i="12"/>
  <c r="Z2818" i="12"/>
  <c r="AA2818" i="12"/>
  <c r="Z2799" i="12"/>
  <c r="AA2799" i="12"/>
  <c r="AA2845" i="12"/>
  <c r="Z2845" i="12"/>
  <c r="AA3024" i="12"/>
  <c r="Z3024" i="12"/>
  <c r="AA2887" i="12"/>
  <c r="Z2887" i="12"/>
  <c r="Z2884" i="12"/>
  <c r="AA2884" i="12"/>
  <c r="AA2975" i="12"/>
  <c r="Z2975" i="12"/>
  <c r="Z2878" i="12"/>
  <c r="AA2878" i="12"/>
  <c r="Z2859" i="12"/>
  <c r="AA2859" i="12"/>
  <c r="Z3108" i="12"/>
  <c r="AA3108" i="12"/>
  <c r="AA3078" i="12"/>
  <c r="Z3078" i="12"/>
  <c r="AA2904" i="12"/>
  <c r="Z2904" i="12"/>
  <c r="Z2894" i="12"/>
  <c r="AA2894" i="12"/>
  <c r="Z3167" i="12"/>
  <c r="AA3167" i="12"/>
  <c r="AA3001" i="12"/>
  <c r="Z3001" i="12"/>
  <c r="AA3095" i="12"/>
  <c r="Z3095" i="12"/>
  <c r="AA3091" i="12"/>
  <c r="Z3091" i="12"/>
  <c r="AA2959" i="12"/>
  <c r="Z2959" i="12"/>
  <c r="Z3087" i="12"/>
  <c r="AA3087" i="12"/>
  <c r="Z3079" i="12"/>
  <c r="AA3079" i="12"/>
  <c r="Z3096" i="12"/>
  <c r="AA3096" i="12"/>
  <c r="Z3022" i="12"/>
  <c r="AA3022" i="12"/>
  <c r="Z2912" i="12"/>
  <c r="AA2912" i="12"/>
  <c r="AA3045" i="12"/>
  <c r="Z3045" i="12"/>
  <c r="Z3358" i="12"/>
  <c r="AA3358" i="12"/>
  <c r="AA3235" i="12"/>
  <c r="Z3235" i="12"/>
  <c r="AA3220" i="12"/>
  <c r="Z3220" i="12"/>
  <c r="Z3241" i="12"/>
  <c r="AA3241" i="12"/>
  <c r="Z3202" i="12"/>
  <c r="AA3202" i="12"/>
  <c r="Z3198" i="12"/>
  <c r="AA3198" i="12"/>
  <c r="AA3171" i="12"/>
  <c r="Z3171" i="12"/>
  <c r="Z3145" i="12"/>
  <c r="AA3145" i="12"/>
  <c r="AA3125" i="12"/>
  <c r="Z3125" i="12"/>
  <c r="AA3129" i="12"/>
  <c r="Z3129" i="12"/>
  <c r="Z3353" i="12"/>
  <c r="AA3353" i="12"/>
  <c r="Z3490" i="12"/>
  <c r="AA3490" i="12"/>
  <c r="Z3149" i="12"/>
  <c r="AA3149" i="12"/>
  <c r="Z3376" i="12"/>
  <c r="AA3376" i="12"/>
  <c r="Z3419" i="12"/>
  <c r="AA3419" i="12"/>
  <c r="Z3489" i="12"/>
  <c r="AA3489" i="12"/>
  <c r="AA3510" i="12"/>
  <c r="Z3510" i="12"/>
  <c r="AA3411" i="12"/>
  <c r="Z3411" i="12"/>
  <c r="AA3394" i="12"/>
  <c r="Z3394" i="12"/>
  <c r="Z3374" i="12"/>
  <c r="AA3374" i="12"/>
  <c r="Z3380" i="12"/>
  <c r="AA3380" i="12"/>
  <c r="Z3447" i="12"/>
  <c r="AA3447" i="12"/>
  <c r="Z3445" i="12"/>
  <c r="AA3445" i="12"/>
  <c r="AA3378" i="12"/>
  <c r="Z3378" i="12"/>
  <c r="Z3568" i="12"/>
  <c r="AA3568" i="12"/>
  <c r="AA3579" i="12"/>
  <c r="Z3579" i="12"/>
  <c r="Z3422" i="12"/>
  <c r="AA3422" i="12"/>
  <c r="Z3645" i="12"/>
  <c r="AA3645" i="12"/>
  <c r="Z3618" i="12"/>
  <c r="AA3618" i="12"/>
  <c r="AA3727" i="12"/>
  <c r="Z3727" i="12"/>
  <c r="AA3753" i="12"/>
  <c r="Z3753" i="12"/>
  <c r="AA3706" i="12"/>
  <c r="Z3706" i="12"/>
  <c r="Z3799" i="12"/>
  <c r="AA3799" i="12"/>
  <c r="AA3829" i="12"/>
  <c r="Z3829" i="12"/>
  <c r="AA3777" i="12"/>
  <c r="Z3777" i="12"/>
  <c r="Z3626" i="12"/>
  <c r="AA3626" i="12"/>
  <c r="AA3595" i="12"/>
  <c r="Z3595" i="12"/>
  <c r="Z3683" i="12"/>
  <c r="AA3683" i="12"/>
  <c r="AA3813" i="12"/>
  <c r="Z3813" i="12"/>
  <c r="AA3802" i="12"/>
  <c r="Z3802" i="12"/>
  <c r="AA3872" i="12"/>
  <c r="Z3872" i="12"/>
  <c r="AA3739" i="12"/>
  <c r="Z3739" i="12"/>
  <c r="Z3713" i="12"/>
  <c r="AA3713" i="12"/>
  <c r="AA3826" i="12"/>
  <c r="Z3826" i="12"/>
  <c r="Z3932" i="12"/>
  <c r="AA3932" i="12"/>
  <c r="Z3882" i="12"/>
  <c r="AA3882" i="12"/>
  <c r="Z3899" i="12"/>
  <c r="AA3899" i="12"/>
  <c r="Z3881" i="12"/>
  <c r="AA3881" i="12"/>
  <c r="Z134" i="12"/>
  <c r="AA134" i="12"/>
  <c r="AC258" i="12"/>
  <c r="AD258" i="12" s="1"/>
  <c r="AC317" i="12"/>
  <c r="AD317" i="12" s="1"/>
  <c r="AC397" i="12"/>
  <c r="AD397" i="12" s="1"/>
  <c r="AC373" i="12"/>
  <c r="AD373" i="12" s="1"/>
  <c r="AC1079" i="12"/>
  <c r="AD1079" i="12" s="1"/>
  <c r="AC472" i="12"/>
  <c r="AD472" i="12" s="1"/>
  <c r="AC643" i="12"/>
  <c r="AD643" i="12" s="1"/>
  <c r="AC435" i="12"/>
  <c r="AD435" i="12" s="1"/>
  <c r="AC252" i="12"/>
  <c r="AD252" i="12" s="1"/>
  <c r="AC486" i="12"/>
  <c r="AD486" i="12" s="1"/>
  <c r="AC628" i="12"/>
  <c r="AD628" i="12" s="1"/>
  <c r="AC778" i="12"/>
  <c r="AD778" i="12" s="1"/>
  <c r="AC797" i="12"/>
  <c r="AD797" i="12" s="1"/>
  <c r="AC547" i="12"/>
  <c r="AD547" i="12" s="1"/>
  <c r="AC700" i="12"/>
  <c r="AD700" i="12" s="1"/>
  <c r="AC626" i="12"/>
  <c r="AD626" i="12" s="1"/>
  <c r="AC886" i="12"/>
  <c r="AD886" i="12" s="1"/>
  <c r="AC554" i="12"/>
  <c r="AD554" i="12" s="1"/>
  <c r="AC657" i="12"/>
  <c r="AD657" i="12" s="1"/>
  <c r="AC606" i="12"/>
  <c r="AD606" i="12" s="1"/>
  <c r="AC876" i="12"/>
  <c r="AD876" i="12" s="1"/>
  <c r="AC601" i="12"/>
  <c r="AD601" i="12" s="1"/>
  <c r="AC585" i="12"/>
  <c r="AD585" i="12" s="1"/>
  <c r="AC741" i="12"/>
  <c r="AD741" i="12" s="1"/>
  <c r="AC884" i="12"/>
  <c r="AD884" i="12" s="1"/>
  <c r="AC733" i="12"/>
  <c r="AD733" i="12" s="1"/>
  <c r="AC1021" i="12"/>
  <c r="AD1021" i="12" s="1"/>
  <c r="AC725" i="12"/>
  <c r="AD725" i="12" s="1"/>
  <c r="AC800" i="12"/>
  <c r="AD800" i="12" s="1"/>
  <c r="AC1054" i="12"/>
  <c r="AD1054" i="12" s="1"/>
  <c r="AC1192" i="12"/>
  <c r="AD1192" i="12" s="1"/>
  <c r="AC1187" i="12"/>
  <c r="AD1187" i="12" s="1"/>
  <c r="AC1109" i="12"/>
  <c r="AD1109" i="12" s="1"/>
  <c r="AC975" i="12"/>
  <c r="AD975" i="12" s="1"/>
  <c r="AC801" i="12"/>
  <c r="AD801" i="12" s="1"/>
  <c r="AC1006" i="12"/>
  <c r="AD1006" i="12" s="1"/>
  <c r="AC1052" i="12"/>
  <c r="AD1052" i="12" s="1"/>
  <c r="AC1092" i="12"/>
  <c r="AD1092" i="12" s="1"/>
  <c r="AC1381" i="12"/>
  <c r="AD1381" i="12" s="1"/>
  <c r="AC1090" i="12"/>
  <c r="AD1090" i="12" s="1"/>
  <c r="AC1218" i="12"/>
  <c r="AD1218" i="12" s="1"/>
  <c r="AC1283" i="12"/>
  <c r="AD1283" i="12" s="1"/>
  <c r="AC1246" i="12"/>
  <c r="AD1246" i="12" s="1"/>
  <c r="AC1303" i="12"/>
  <c r="AD1303" i="12" s="1"/>
  <c r="AC1182" i="12"/>
  <c r="AD1182" i="12" s="1"/>
  <c r="AC1242" i="12"/>
  <c r="AD1242" i="12" s="1"/>
  <c r="AC1152" i="12"/>
  <c r="AD1152" i="12" s="1"/>
  <c r="AC1344" i="12"/>
  <c r="AD1344" i="12" s="1"/>
  <c r="AC1372" i="12"/>
  <c r="AD1372" i="12" s="1"/>
  <c r="AC1473" i="12"/>
  <c r="AD1473" i="12" s="1"/>
  <c r="AC1422" i="12"/>
  <c r="AD1422" i="12" s="1"/>
  <c r="AC1416" i="12"/>
  <c r="AD1416" i="12" s="1"/>
  <c r="AC1459" i="12"/>
  <c r="AD1459" i="12" s="1"/>
  <c r="AC1454" i="12"/>
  <c r="AD1454" i="12" s="1"/>
  <c r="AC1548" i="12"/>
  <c r="AD1548" i="12" s="1"/>
  <c r="AC1531" i="12"/>
  <c r="AD1531" i="12" s="1"/>
  <c r="AC1382" i="12"/>
  <c r="AD1382" i="12" s="1"/>
  <c r="AC1519" i="12"/>
  <c r="AD1519" i="12" s="1"/>
  <c r="AC1316" i="12"/>
  <c r="AD1316" i="12" s="1"/>
  <c r="AC1678" i="12"/>
  <c r="AD1678" i="12" s="1"/>
  <c r="AC1610" i="12"/>
  <c r="AD1610" i="12" s="1"/>
  <c r="AC1483" i="12"/>
  <c r="AD1483" i="12" s="1"/>
  <c r="AC1806" i="12"/>
  <c r="AD1806" i="12" s="1"/>
  <c r="AC1710" i="12"/>
  <c r="AD1710" i="12" s="1"/>
  <c r="AC1624" i="12"/>
  <c r="AD1624" i="12" s="1"/>
  <c r="AC1644" i="12"/>
  <c r="AD1644" i="12" s="1"/>
  <c r="AC1588" i="12"/>
  <c r="AD1588" i="12" s="1"/>
  <c r="AC1789" i="12"/>
  <c r="AD1789" i="12" s="1"/>
  <c r="AC1640" i="12"/>
  <c r="AD1640" i="12" s="1"/>
  <c r="AC1740" i="12"/>
  <c r="AD1740" i="12" s="1"/>
  <c r="AC1819" i="12"/>
  <c r="AD1819" i="12" s="1"/>
  <c r="AC1903" i="12"/>
  <c r="AD1903" i="12" s="1"/>
  <c r="AC1762" i="12"/>
  <c r="AD1762" i="12" s="1"/>
  <c r="AC1766" i="12"/>
  <c r="AD1766" i="12" s="1"/>
  <c r="AC1803" i="12"/>
  <c r="AD1803" i="12" s="1"/>
  <c r="AC1909" i="12"/>
  <c r="AD1909" i="12" s="1"/>
  <c r="AC1911" i="12"/>
  <c r="AD1911" i="12" s="1"/>
  <c r="AC1956" i="12"/>
  <c r="AD1956" i="12" s="1"/>
  <c r="AC2025" i="12"/>
  <c r="AD2025" i="12" s="1"/>
  <c r="AC1953" i="12"/>
  <c r="AD1953" i="12" s="1"/>
  <c r="AC1965" i="12"/>
  <c r="AD1965" i="12" s="1"/>
  <c r="AC1853" i="12"/>
  <c r="AD1853" i="12" s="1"/>
  <c r="AC1829" i="12"/>
  <c r="AD1829" i="12" s="1"/>
  <c r="AC2028" i="12"/>
  <c r="AD2028" i="12" s="1"/>
  <c r="AC2135" i="12"/>
  <c r="AD2135" i="12" s="1"/>
  <c r="AC2126" i="12"/>
  <c r="AD2126" i="12" s="1"/>
  <c r="AC2152" i="12"/>
  <c r="AD2152" i="12" s="1"/>
  <c r="AC2099" i="12"/>
  <c r="AD2099" i="12" s="1"/>
  <c r="AC2147" i="12"/>
  <c r="AD2147" i="12" s="1"/>
  <c r="AC2137" i="12"/>
  <c r="AD2137" i="12" s="1"/>
  <c r="AC2076" i="12"/>
  <c r="AD2076" i="12" s="1"/>
  <c r="AC2154" i="12"/>
  <c r="AD2154" i="12" s="1"/>
  <c r="AC2179" i="12"/>
  <c r="AD2179" i="12" s="1"/>
  <c r="AC2235" i="12"/>
  <c r="AD2235" i="12" s="1"/>
  <c r="AC2266" i="12"/>
  <c r="AD2266" i="12" s="1"/>
  <c r="AC2245" i="12"/>
  <c r="AD2245" i="12" s="1"/>
  <c r="AC2177" i="12"/>
  <c r="AD2177" i="12" s="1"/>
  <c r="AC2431" i="12"/>
  <c r="AD2431" i="12" s="1"/>
  <c r="AC2378" i="12"/>
  <c r="AD2378" i="12" s="1"/>
  <c r="AC2416" i="12"/>
  <c r="AD2416" i="12" s="1"/>
  <c r="AC2335" i="12"/>
  <c r="AD2335" i="12" s="1"/>
  <c r="AC2448" i="12"/>
  <c r="AD2448" i="12" s="1"/>
  <c r="AC2423" i="12"/>
  <c r="AD2423" i="12" s="1"/>
  <c r="AC2519" i="12"/>
  <c r="AD2519" i="12" s="1"/>
  <c r="AC2479" i="12"/>
  <c r="AD2479" i="12" s="1"/>
  <c r="AC2629" i="12"/>
  <c r="AD2629" i="12" s="1"/>
  <c r="AC2557" i="12"/>
  <c r="AD2557" i="12" s="1"/>
  <c r="AC2547" i="12"/>
  <c r="AD2547" i="12" s="1"/>
  <c r="AC2551" i="12"/>
  <c r="AD2551" i="12" s="1"/>
  <c r="AC2485" i="12"/>
  <c r="AD2485" i="12" s="1"/>
  <c r="AC2657" i="12"/>
  <c r="AD2657" i="12" s="1"/>
  <c r="AC2524" i="12"/>
  <c r="AD2524" i="12" s="1"/>
  <c r="AC2706" i="12"/>
  <c r="AD2706" i="12" s="1"/>
  <c r="AC2677" i="12"/>
  <c r="AD2677" i="12" s="1"/>
  <c r="AC2711" i="12"/>
  <c r="AD2711" i="12" s="1"/>
  <c r="AC2837" i="12"/>
  <c r="AD2837" i="12" s="1"/>
  <c r="AC2744" i="12"/>
  <c r="AD2744" i="12" s="1"/>
  <c r="AC2822" i="12"/>
  <c r="AD2822" i="12" s="1"/>
  <c r="AC2681" i="12"/>
  <c r="AD2681" i="12" s="1"/>
  <c r="AC2963" i="12"/>
  <c r="AD2963" i="12" s="1"/>
  <c r="AC2864" i="12"/>
  <c r="AD2864" i="12" s="1"/>
  <c r="AC2892" i="12"/>
  <c r="AD2892" i="12" s="1"/>
  <c r="AC2926" i="12"/>
  <c r="AD2926" i="12" s="1"/>
  <c r="AC3073" i="12"/>
  <c r="AD3073" i="12" s="1"/>
  <c r="AC3018" i="12"/>
  <c r="AD3018" i="12" s="1"/>
  <c r="AC3166" i="12"/>
  <c r="AD3166" i="12" s="1"/>
  <c r="AC3108" i="12"/>
  <c r="AD3108" i="12" s="1"/>
  <c r="AC2933" i="12"/>
  <c r="AD2933" i="12" s="1"/>
  <c r="AC3050" i="12"/>
  <c r="AD3050" i="12" s="1"/>
  <c r="AC3091" i="12"/>
  <c r="AD3091" i="12" s="1"/>
  <c r="AC3117" i="12"/>
  <c r="AD3117" i="12" s="1"/>
  <c r="AC3300" i="12"/>
  <c r="AD3300" i="12" s="1"/>
  <c r="AC3242" i="12"/>
  <c r="AD3242" i="12" s="1"/>
  <c r="AC3255" i="12"/>
  <c r="AD3255" i="12" s="1"/>
  <c r="AC3298" i="12"/>
  <c r="AD3298" i="12" s="1"/>
  <c r="AC3424" i="12"/>
  <c r="AD3424" i="12" s="1"/>
  <c r="AC3393" i="12"/>
  <c r="AD3393" i="12" s="1"/>
  <c r="AC3647" i="12"/>
  <c r="AD3647" i="12" s="1"/>
  <c r="AC3457" i="12"/>
  <c r="AD3457" i="12" s="1"/>
  <c r="AC3610" i="12"/>
  <c r="AD3610" i="12" s="1"/>
  <c r="AC3730" i="12"/>
  <c r="AD3730" i="12" s="1"/>
  <c r="AC3880" i="12"/>
  <c r="AD3880" i="12" s="1"/>
  <c r="AC3721" i="12"/>
  <c r="AD3721" i="12" s="1"/>
  <c r="AC3633" i="12"/>
  <c r="AD3633" i="12" s="1"/>
  <c r="AC3718" i="12"/>
  <c r="AD3718" i="12" s="1"/>
  <c r="Z212" i="12"/>
  <c r="AA212" i="12"/>
  <c r="AC310" i="12"/>
  <c r="AD310" i="12" s="1"/>
  <c r="Z158" i="12"/>
  <c r="AA158" i="12"/>
  <c r="AC492" i="12"/>
  <c r="AD492" i="12" s="1"/>
  <c r="AA229" i="12"/>
  <c r="Z229" i="12"/>
  <c r="AC136" i="12"/>
  <c r="AD136" i="12" s="1"/>
  <c r="Z297" i="12"/>
  <c r="AA297" i="12"/>
  <c r="AC391" i="12"/>
  <c r="AD391" i="12" s="1"/>
  <c r="S3215" i="12"/>
  <c r="T3215" i="12" s="1"/>
  <c r="AB3215" i="12" s="1"/>
  <c r="S3277" i="12"/>
  <c r="T3277" i="12" s="1"/>
  <c r="AB3277" i="12" s="1"/>
  <c r="S3237" i="12"/>
  <c r="T3237" i="12" s="1"/>
  <c r="AB3237" i="12" s="1"/>
  <c r="S3225" i="12"/>
  <c r="T3225" i="12" s="1"/>
  <c r="AB3225" i="12" s="1"/>
  <c r="S3134" i="12"/>
  <c r="T3134" i="12" s="1"/>
  <c r="AB3134" i="12" s="1"/>
  <c r="S3184" i="12"/>
  <c r="T3184" i="12" s="1"/>
  <c r="AB3184" i="12" s="1"/>
  <c r="S3293" i="12"/>
  <c r="T3293" i="12" s="1"/>
  <c r="AB3293" i="12" s="1"/>
  <c r="S3236" i="12"/>
  <c r="T3236" i="12" s="1"/>
  <c r="AB3236" i="12" s="1"/>
  <c r="S3142" i="12"/>
  <c r="T3142" i="12" s="1"/>
  <c r="AB3142" i="12" s="1"/>
  <c r="S3214" i="12"/>
  <c r="T3214" i="12" s="1"/>
  <c r="AB3214" i="12" s="1"/>
  <c r="S3318" i="12"/>
  <c r="T3318" i="12" s="1"/>
  <c r="AB3318" i="12" s="1"/>
  <c r="S3177" i="12"/>
  <c r="T3177" i="12" s="1"/>
  <c r="AB3177" i="12" s="1"/>
  <c r="S3288" i="12"/>
  <c r="T3288" i="12" s="1"/>
  <c r="AB3288" i="12" s="1"/>
  <c r="S3368" i="12"/>
  <c r="T3368" i="12" s="1"/>
  <c r="AB3368" i="12" s="1"/>
  <c r="S3504" i="12"/>
  <c r="T3504" i="12" s="1"/>
  <c r="AB3504" i="12" s="1"/>
  <c r="S3475" i="12"/>
  <c r="T3475" i="12" s="1"/>
  <c r="AB3475" i="12" s="1"/>
  <c r="S3497" i="12"/>
  <c r="T3497" i="12" s="1"/>
  <c r="AB3497" i="12" s="1"/>
  <c r="S3605" i="12"/>
  <c r="T3605" i="12" s="1"/>
  <c r="AB3605" i="12" s="1"/>
  <c r="S3551" i="12"/>
  <c r="T3551" i="12" s="1"/>
  <c r="AB3551" i="12" s="1"/>
  <c r="S3564" i="12"/>
  <c r="T3564" i="12" s="1"/>
  <c r="AB3564" i="12" s="1"/>
  <c r="S3642" i="12"/>
  <c r="T3642" i="12" s="1"/>
  <c r="AB3642" i="12" s="1"/>
  <c r="S3361" i="12"/>
  <c r="T3361" i="12" s="1"/>
  <c r="AB3361" i="12" s="1"/>
  <c r="S3578" i="12"/>
  <c r="T3578" i="12" s="1"/>
  <c r="AB3578" i="12" s="1"/>
  <c r="S3573" i="12"/>
  <c r="T3573" i="12" s="1"/>
  <c r="AB3573" i="12" s="1"/>
  <c r="S3387" i="12"/>
  <c r="T3387" i="12" s="1"/>
  <c r="AB3387" i="12" s="1"/>
  <c r="S3499" i="12"/>
  <c r="T3499" i="12" s="1"/>
  <c r="AB3499" i="12" s="1"/>
  <c r="S3359" i="12"/>
  <c r="T3359" i="12" s="1"/>
  <c r="AB3359" i="12" s="1"/>
  <c r="S3630" i="12"/>
  <c r="T3630" i="12" s="1"/>
  <c r="AB3630" i="12" s="1"/>
  <c r="S3764" i="12"/>
  <c r="T3764" i="12" s="1"/>
  <c r="AB3764" i="12" s="1"/>
  <c r="S3470" i="12"/>
  <c r="T3470" i="12" s="1"/>
  <c r="AB3470" i="12" s="1"/>
  <c r="S3759" i="12"/>
  <c r="T3759" i="12" s="1"/>
  <c r="AB3759" i="12" s="1"/>
  <c r="S3797" i="12"/>
  <c r="T3797" i="12" s="1"/>
  <c r="AB3797" i="12" s="1"/>
  <c r="S3694" i="12"/>
  <c r="T3694" i="12" s="1"/>
  <c r="AB3694" i="12" s="1"/>
  <c r="S3831" i="12"/>
  <c r="T3831" i="12" s="1"/>
  <c r="AB3831" i="12" s="1"/>
  <c r="S3695" i="12"/>
  <c r="T3695" i="12" s="1"/>
  <c r="AB3695" i="12" s="1"/>
  <c r="S3863" i="12"/>
  <c r="T3863" i="12" s="1"/>
  <c r="AB3863" i="12" s="1"/>
  <c r="S3815" i="12"/>
  <c r="T3815" i="12" s="1"/>
  <c r="AB3815" i="12" s="1"/>
  <c r="S3740" i="12"/>
  <c r="T3740" i="12" s="1"/>
  <c r="AB3740" i="12" s="1"/>
  <c r="S3853" i="12"/>
  <c r="T3853" i="12" s="1"/>
  <c r="AB3853" i="12" s="1"/>
  <c r="S3855" i="12"/>
  <c r="T3855" i="12" s="1"/>
  <c r="AB3855" i="12" s="1"/>
  <c r="S3660" i="12"/>
  <c r="T3660" i="12" s="1"/>
  <c r="AB3660" i="12" s="1"/>
  <c r="S3701" i="12"/>
  <c r="T3701" i="12" s="1"/>
  <c r="AB3701" i="12" s="1"/>
  <c r="S3708" i="12"/>
  <c r="T3708" i="12" s="1"/>
  <c r="AB3708" i="12" s="1"/>
  <c r="S3794" i="12"/>
  <c r="T3794" i="12" s="1"/>
  <c r="AB3794" i="12" s="1"/>
  <c r="S3882" i="12"/>
  <c r="T3882" i="12" s="1"/>
  <c r="AB3882" i="12" s="1"/>
  <c r="S3732" i="12"/>
  <c r="T3732" i="12" s="1"/>
  <c r="AB3732" i="12" s="1"/>
  <c r="S3910" i="12"/>
  <c r="T3910" i="12" s="1"/>
  <c r="AB3910" i="12" s="1"/>
  <c r="S3908" i="12"/>
  <c r="T3908" i="12" s="1"/>
  <c r="AB3908" i="12" s="1"/>
  <c r="S3934" i="12"/>
  <c r="T3934" i="12" s="1"/>
  <c r="AB3934" i="12" s="1"/>
  <c r="Z631" i="12"/>
  <c r="AA631" i="12"/>
  <c r="Z753" i="12"/>
  <c r="AA753" i="12"/>
  <c r="Z360" i="12"/>
  <c r="AA360" i="12"/>
  <c r="Z543" i="12"/>
  <c r="AA543" i="12"/>
  <c r="Z567" i="12"/>
  <c r="AA567" i="12"/>
  <c r="Z430" i="12"/>
  <c r="AA430" i="12"/>
  <c r="Z476" i="12"/>
  <c r="AA476" i="12"/>
  <c r="AA837" i="12"/>
  <c r="Z837" i="12"/>
  <c r="Z450" i="12"/>
  <c r="AA450" i="12"/>
  <c r="AA349" i="12"/>
  <c r="Z349" i="12"/>
  <c r="AA440" i="12"/>
  <c r="Z440" i="12"/>
  <c r="Z741" i="12"/>
  <c r="AA741" i="12"/>
  <c r="Z610" i="12"/>
  <c r="AA610" i="12"/>
  <c r="AA688" i="12"/>
  <c r="Z688" i="12"/>
  <c r="AA595" i="12"/>
  <c r="Z595" i="12"/>
  <c r="AA979" i="12"/>
  <c r="Z979" i="12"/>
  <c r="Z527" i="12"/>
  <c r="AA527" i="12"/>
  <c r="Z774" i="12"/>
  <c r="AA774" i="12"/>
  <c r="Z865" i="12"/>
  <c r="AA865" i="12"/>
  <c r="Z570" i="12"/>
  <c r="AA570" i="12"/>
  <c r="Z698" i="12"/>
  <c r="AA698" i="12"/>
  <c r="AA549" i="12"/>
  <c r="Z549" i="12"/>
  <c r="AA807" i="12"/>
  <c r="Z807" i="12"/>
  <c r="Z856" i="12"/>
  <c r="AA856" i="12"/>
  <c r="AA965" i="12"/>
  <c r="Z965" i="12"/>
  <c r="AA809" i="12"/>
  <c r="Z809" i="12"/>
  <c r="Z1045" i="12"/>
  <c r="AA1045" i="12"/>
  <c r="Z1074" i="12"/>
  <c r="AA1074" i="12"/>
  <c r="Z1138" i="12"/>
  <c r="AA1138" i="12"/>
  <c r="AA1158" i="12"/>
  <c r="Z1158" i="12"/>
  <c r="Z977" i="12"/>
  <c r="AA977" i="12"/>
  <c r="Z1008" i="12"/>
  <c r="AA1008" i="12"/>
  <c r="Z920" i="12"/>
  <c r="AA920" i="12"/>
  <c r="AA869" i="12"/>
  <c r="Z869" i="12"/>
  <c r="AA934" i="12"/>
  <c r="Z934" i="12"/>
  <c r="Z1328" i="12"/>
  <c r="AA1328" i="12"/>
  <c r="Z1086" i="12"/>
  <c r="AA1086" i="12"/>
  <c r="Z1032" i="12"/>
  <c r="AA1032" i="12"/>
  <c r="Z1294" i="12"/>
  <c r="AA1294" i="12"/>
  <c r="Z1157" i="12"/>
  <c r="AA1157" i="12"/>
  <c r="Z1022" i="12"/>
  <c r="AA1022" i="12"/>
  <c r="AA1085" i="12"/>
  <c r="Z1085" i="12"/>
  <c r="Z1169" i="12"/>
  <c r="AA1169" i="12"/>
  <c r="Z1072" i="12"/>
  <c r="AA1072" i="12"/>
  <c r="Z1268" i="12"/>
  <c r="AA1268" i="12"/>
  <c r="AA1348" i="12"/>
  <c r="Z1348" i="12"/>
  <c r="AA1018" i="12"/>
  <c r="Z1018" i="12"/>
  <c r="Z1215" i="12"/>
  <c r="AA1215" i="12"/>
  <c r="AA1216" i="12"/>
  <c r="Z1216" i="12"/>
  <c r="AA1048" i="12"/>
  <c r="Z1048" i="12"/>
  <c r="Z1555" i="12"/>
  <c r="AA1555" i="12"/>
  <c r="AA1442" i="12"/>
  <c r="Z1442" i="12"/>
  <c r="AA1296" i="12"/>
  <c r="Z1296" i="12"/>
  <c r="AA1276" i="12"/>
  <c r="Z1276" i="12"/>
  <c r="Z1459" i="12"/>
  <c r="AA1459" i="12"/>
  <c r="Z1096" i="12"/>
  <c r="AA1096" i="12"/>
  <c r="Z1262" i="12"/>
  <c r="AA1262" i="12"/>
  <c r="AA1531" i="12"/>
  <c r="Z1531" i="12"/>
  <c r="Z1299" i="12"/>
  <c r="AA1299" i="12"/>
  <c r="AA1263" i="12"/>
  <c r="Z1263" i="12"/>
  <c r="Z1501" i="12"/>
  <c r="AA1501" i="12"/>
  <c r="AA1578" i="12"/>
  <c r="Z1578" i="12"/>
  <c r="Z1444" i="12"/>
  <c r="AA1444" i="12"/>
  <c r="Z1547" i="12"/>
  <c r="AA1547" i="12"/>
  <c r="Z1553" i="12"/>
  <c r="AA1553" i="12"/>
  <c r="AA1506" i="12"/>
  <c r="Z1506" i="12"/>
  <c r="AA1551" i="12"/>
  <c r="Z1551" i="12"/>
  <c r="Z1384" i="12"/>
  <c r="AA1384" i="12"/>
  <c r="Z1544" i="12"/>
  <c r="AA1544" i="12"/>
  <c r="Z1519" i="12"/>
  <c r="AA1519" i="12"/>
  <c r="Z1671" i="12"/>
  <c r="AA1671" i="12"/>
  <c r="Z1637" i="12"/>
  <c r="AA1637" i="12"/>
  <c r="Z1529" i="12"/>
  <c r="AA1529" i="12"/>
  <c r="Z1626" i="12"/>
  <c r="AA1626" i="12"/>
  <c r="AA1635" i="12"/>
  <c r="Z1635" i="12"/>
  <c r="Z1725" i="12"/>
  <c r="AA1725" i="12"/>
  <c r="Z1864" i="12"/>
  <c r="AA1864" i="12"/>
  <c r="Z1784" i="12"/>
  <c r="AA1784" i="12"/>
  <c r="AA1865" i="12"/>
  <c r="Z1865" i="12"/>
  <c r="Z1766" i="12"/>
  <c r="AA1766" i="12"/>
  <c r="AA1900" i="12"/>
  <c r="Z1900" i="12"/>
  <c r="AA1897" i="12"/>
  <c r="Z1897" i="12"/>
  <c r="AA1826" i="12"/>
  <c r="Z1826" i="12"/>
  <c r="Z1694" i="12"/>
  <c r="AA1694" i="12"/>
  <c r="AA1898" i="12"/>
  <c r="Z1898" i="12"/>
  <c r="Z1720" i="12"/>
  <c r="AA1720" i="12"/>
  <c r="AA1851" i="12"/>
  <c r="Z1851" i="12"/>
  <c r="Z1704" i="12"/>
  <c r="AA1704" i="12"/>
  <c r="AA2058" i="12"/>
  <c r="Z2058" i="12"/>
  <c r="AA1997" i="12"/>
  <c r="Z1997" i="12"/>
  <c r="Z1748" i="12"/>
  <c r="AA1748" i="12"/>
  <c r="AA1777" i="12"/>
  <c r="Z1777" i="12"/>
  <c r="AA1875" i="12"/>
  <c r="Z1875" i="12"/>
  <c r="AA2044" i="12"/>
  <c r="Z2044" i="12"/>
  <c r="AA2018" i="12"/>
  <c r="Z2018" i="12"/>
  <c r="AA1975" i="12"/>
  <c r="Z1975" i="12"/>
  <c r="AA2046" i="12"/>
  <c r="Z2046" i="12"/>
  <c r="Z1929" i="12"/>
  <c r="AA1929" i="12"/>
  <c r="Z2007" i="12"/>
  <c r="AA2007" i="12"/>
  <c r="Z2064" i="12"/>
  <c r="AA2064" i="12"/>
  <c r="AA2274" i="12"/>
  <c r="Z2274" i="12"/>
  <c r="AA2075" i="12"/>
  <c r="Z2075" i="12"/>
  <c r="AA2278" i="12"/>
  <c r="Z2278" i="12"/>
  <c r="Z2080" i="12"/>
  <c r="AA2080" i="12"/>
  <c r="Z2166" i="12"/>
  <c r="AA2166" i="12"/>
  <c r="Z2010" i="12"/>
  <c r="AA2010" i="12"/>
  <c r="Z2303" i="12"/>
  <c r="AA2303" i="12"/>
  <c r="Z2235" i="12"/>
  <c r="AA2235" i="12"/>
  <c r="AA2196" i="12"/>
  <c r="Z2196" i="12"/>
  <c r="Z2241" i="12"/>
  <c r="AA2241" i="12"/>
  <c r="AA2217" i="12"/>
  <c r="Z2217" i="12"/>
  <c r="Z2342" i="12"/>
  <c r="AA2342" i="12"/>
  <c r="Z2208" i="12"/>
  <c r="AA2208" i="12"/>
  <c r="AA2339" i="12"/>
  <c r="Z2339" i="12"/>
  <c r="Z2359" i="12"/>
  <c r="AA2359" i="12"/>
  <c r="Z2395" i="12"/>
  <c r="AA2395" i="12"/>
  <c r="AA2246" i="12"/>
  <c r="Z2246" i="12"/>
  <c r="Z2379" i="12"/>
  <c r="AA2379" i="12"/>
  <c r="Z2363" i="12"/>
  <c r="AA2363" i="12"/>
  <c r="AA2316" i="12"/>
  <c r="Z2316" i="12"/>
  <c r="AA2489" i="12"/>
  <c r="Z2489" i="12"/>
  <c r="AA2471" i="12"/>
  <c r="Z2471" i="12"/>
  <c r="Z2499" i="12"/>
  <c r="AA2499" i="12"/>
  <c r="Z2503" i="12"/>
  <c r="AA2503" i="12"/>
  <c r="AA2312" i="12"/>
  <c r="Z2312" i="12"/>
  <c r="Z2447" i="12"/>
  <c r="AA2447" i="12"/>
  <c r="AA2529" i="12"/>
  <c r="Z2529" i="12"/>
  <c r="Z2475" i="12"/>
  <c r="AA2475" i="12"/>
  <c r="Z2404" i="12"/>
  <c r="AA2404" i="12"/>
  <c r="Z2607" i="12"/>
  <c r="AA2607" i="12"/>
  <c r="Z2534" i="12"/>
  <c r="AA2534" i="12"/>
  <c r="AA2549" i="12"/>
  <c r="Z2549" i="12"/>
  <c r="AA2546" i="12"/>
  <c r="Z2546" i="12"/>
  <c r="Z2526" i="12"/>
  <c r="AA2526" i="12"/>
  <c r="AA2566" i="12"/>
  <c r="Z2566" i="12"/>
  <c r="Z2750" i="12"/>
  <c r="AA2750" i="12"/>
  <c r="Z2660" i="12"/>
  <c r="AA2660" i="12"/>
  <c r="Z2645" i="12"/>
  <c r="AA2645" i="12"/>
  <c r="Z2568" i="12"/>
  <c r="AA2568" i="12"/>
  <c r="Z2740" i="12"/>
  <c r="AA2740" i="12"/>
  <c r="Z2706" i="12"/>
  <c r="AA2706" i="12"/>
  <c r="AA2715" i="12"/>
  <c r="Z2715" i="12"/>
  <c r="Z2781" i="12"/>
  <c r="AA2781" i="12"/>
  <c r="AA2836" i="12"/>
  <c r="Z2836" i="12"/>
  <c r="Z2828" i="12"/>
  <c r="AA2828" i="12"/>
  <c r="Z2787" i="12"/>
  <c r="AA2787" i="12"/>
  <c r="AA2864" i="12"/>
  <c r="Z2864" i="12"/>
  <c r="Z2816" i="12"/>
  <c r="AA2816" i="12"/>
  <c r="AA2991" i="12"/>
  <c r="Z2991" i="12"/>
  <c r="AA3112" i="12"/>
  <c r="Z3112" i="12"/>
  <c r="Z3030" i="12"/>
  <c r="AA3030" i="12"/>
  <c r="AA2870" i="12"/>
  <c r="Z2870" i="12"/>
  <c r="Z2819" i="12"/>
  <c r="AA2819" i="12"/>
  <c r="Z3003" i="12"/>
  <c r="AA3003" i="12"/>
  <c r="AA3115" i="12"/>
  <c r="Z3115" i="12"/>
  <c r="Z3027" i="12"/>
  <c r="AA3027" i="12"/>
  <c r="AA3014" i="12"/>
  <c r="Z3014" i="12"/>
  <c r="Z2974" i="12"/>
  <c r="AA2974" i="12"/>
  <c r="Z2881" i="12"/>
  <c r="AA2881" i="12"/>
  <c r="AA3002" i="12"/>
  <c r="Z3002" i="12"/>
  <c r="AA2980" i="12"/>
  <c r="Z2980" i="12"/>
  <c r="AA3044" i="12"/>
  <c r="Z3044" i="12"/>
  <c r="AA3010" i="12"/>
  <c r="Z3010" i="12"/>
  <c r="AA3176" i="12"/>
  <c r="Z3176" i="12"/>
  <c r="AA3103" i="12"/>
  <c r="Z3103" i="12"/>
  <c r="Z3055" i="12"/>
  <c r="AA3055" i="12"/>
  <c r="AA3053" i="12"/>
  <c r="Z3053" i="12"/>
  <c r="AA2940" i="12"/>
  <c r="Z2940" i="12"/>
  <c r="AA3207" i="12"/>
  <c r="Z3207" i="12"/>
  <c r="Z3214" i="12"/>
  <c r="AA3214" i="12"/>
  <c r="Z3311" i="12"/>
  <c r="AA3311" i="12"/>
  <c r="Z3253" i="12"/>
  <c r="AA3253" i="12"/>
  <c r="AA3166" i="12"/>
  <c r="Z3166" i="12"/>
  <c r="AA3211" i="12"/>
  <c r="Z3211" i="12"/>
  <c r="AA3201" i="12"/>
  <c r="Z3201" i="12"/>
  <c r="Z3287" i="12"/>
  <c r="AA3287" i="12"/>
  <c r="Z3361" i="12"/>
  <c r="AA3361" i="12"/>
  <c r="Z3370" i="12"/>
  <c r="AA3370" i="12"/>
  <c r="Z3344" i="12"/>
  <c r="AA3344" i="12"/>
  <c r="AA3296" i="12"/>
  <c r="Z3296" i="12"/>
  <c r="Z3227" i="12"/>
  <c r="AA3227" i="12"/>
  <c r="Z3563" i="12"/>
  <c r="AA3563" i="12"/>
  <c r="Z3545" i="12"/>
  <c r="AA3545" i="12"/>
  <c r="AA3632" i="12"/>
  <c r="Z3632" i="12"/>
  <c r="Z3474" i="12"/>
  <c r="AA3474" i="12"/>
  <c r="Z3481" i="12"/>
  <c r="AA3481" i="12"/>
  <c r="AA3611" i="12"/>
  <c r="Z3611" i="12"/>
  <c r="AA3480" i="12"/>
  <c r="Z3480" i="12"/>
  <c r="AA3384" i="12"/>
  <c r="Z3384" i="12"/>
  <c r="Z3581" i="12"/>
  <c r="AA3581" i="12"/>
  <c r="Z3457" i="12"/>
  <c r="AA3457" i="12"/>
  <c r="Z3561" i="12"/>
  <c r="AA3561" i="12"/>
  <c r="Z3637" i="12"/>
  <c r="AA3637" i="12"/>
  <c r="AA3619" i="12"/>
  <c r="Z3619" i="12"/>
  <c r="AA3656" i="12"/>
  <c r="Z3656" i="12"/>
  <c r="AA3373" i="12"/>
  <c r="Z3373" i="12"/>
  <c r="AA3624" i="12"/>
  <c r="Z3624" i="12"/>
  <c r="AA3778" i="12"/>
  <c r="Z3778" i="12"/>
  <c r="AA3659" i="12"/>
  <c r="Z3659" i="12"/>
  <c r="AA3738" i="12"/>
  <c r="Z3738" i="12"/>
  <c r="AA3792" i="12"/>
  <c r="Z3792" i="12"/>
  <c r="Z3642" i="12"/>
  <c r="AA3642" i="12"/>
  <c r="AA3655" i="12"/>
  <c r="Z3655" i="12"/>
  <c r="Z3714" i="12"/>
  <c r="AA3714" i="12"/>
  <c r="AA3839" i="12"/>
  <c r="Z3839" i="12"/>
  <c r="Z3745" i="12"/>
  <c r="AA3745" i="12"/>
  <c r="Z3873" i="12"/>
  <c r="AA3873" i="12"/>
  <c r="Z3731" i="12"/>
  <c r="AA3731" i="12"/>
  <c r="Z3756" i="12"/>
  <c r="AA3756" i="12"/>
  <c r="AA3775" i="12"/>
  <c r="Z3775" i="12"/>
  <c r="Z3599" i="12"/>
  <c r="AA3599" i="12"/>
  <c r="Z3737" i="12"/>
  <c r="AA3737" i="12"/>
  <c r="AA3863" i="12"/>
  <c r="Z3863" i="12"/>
  <c r="Z3905" i="12"/>
  <c r="AA3905" i="12"/>
  <c r="AA3933" i="12"/>
  <c r="Z3933" i="12"/>
  <c r="Z3893" i="12"/>
  <c r="AA3893" i="12"/>
  <c r="AC483" i="12"/>
  <c r="AD483" i="12" s="1"/>
  <c r="AC183" i="12"/>
  <c r="AD183" i="12" s="1"/>
  <c r="Z379" i="12"/>
  <c r="AA379" i="12"/>
  <c r="AC230" i="12"/>
  <c r="AD230" i="12" s="1"/>
  <c r="AA256" i="12"/>
  <c r="Z256" i="12"/>
  <c r="AC569" i="12"/>
  <c r="AD569" i="12" s="1"/>
  <c r="AC508" i="12"/>
  <c r="AD508" i="12" s="1"/>
  <c r="AC495" i="12"/>
  <c r="AD495" i="12" s="1"/>
  <c r="AC452" i="12"/>
  <c r="AD452" i="12" s="1"/>
  <c r="AC682" i="12"/>
  <c r="AD682" i="12" s="1"/>
  <c r="AC315" i="12"/>
  <c r="AD315" i="12" s="1"/>
  <c r="AC426" i="12"/>
  <c r="AD426" i="12" s="1"/>
  <c r="AC551" i="12"/>
  <c r="AD551" i="12" s="1"/>
  <c r="AC314" i="12"/>
  <c r="AD314" i="12" s="1"/>
  <c r="AC567" i="12"/>
  <c r="AD567" i="12" s="1"/>
  <c r="AC653" i="12"/>
  <c r="AD653" i="12" s="1"/>
  <c r="AC561" i="12"/>
  <c r="AD561" i="12" s="1"/>
  <c r="AC604" i="12"/>
  <c r="AD604" i="12" s="1"/>
  <c r="AC497" i="12"/>
  <c r="AD497" i="12" s="1"/>
  <c r="AC631" i="12"/>
  <c r="AD631" i="12" s="1"/>
  <c r="AC504" i="12"/>
  <c r="AD504" i="12" s="1"/>
  <c r="AC667" i="12"/>
  <c r="AD667" i="12" s="1"/>
  <c r="AC574" i="12"/>
  <c r="AD574" i="12" s="1"/>
  <c r="AC502" i="12"/>
  <c r="AD502" i="12" s="1"/>
  <c r="AC734" i="12"/>
  <c r="AD734" i="12" s="1"/>
  <c r="AC718" i="12"/>
  <c r="AD718" i="12" s="1"/>
  <c r="AC827" i="12"/>
  <c r="AD827" i="12" s="1"/>
  <c r="AC1018" i="12"/>
  <c r="AD1018" i="12" s="1"/>
  <c r="AC605" i="12"/>
  <c r="AD605" i="12" s="1"/>
  <c r="AC735" i="12"/>
  <c r="AD735" i="12" s="1"/>
  <c r="AC849" i="12"/>
  <c r="AD849" i="12" s="1"/>
  <c r="AC938" i="12"/>
  <c r="AD938" i="12" s="1"/>
  <c r="AC816" i="12"/>
  <c r="AD816" i="12" s="1"/>
  <c r="AC874" i="12"/>
  <c r="AD874" i="12" s="1"/>
  <c r="AC959" i="12"/>
  <c r="AD959" i="12" s="1"/>
  <c r="AC1147" i="12"/>
  <c r="AD1147" i="12" s="1"/>
  <c r="AC1128" i="12"/>
  <c r="AD1128" i="12" s="1"/>
  <c r="AC1198" i="12"/>
  <c r="AD1198" i="12" s="1"/>
  <c r="AC1017" i="12"/>
  <c r="AD1017" i="12" s="1"/>
  <c r="AC1060" i="12"/>
  <c r="AD1060" i="12" s="1"/>
  <c r="AC1058" i="12"/>
  <c r="AD1058" i="12" s="1"/>
  <c r="AC940" i="12"/>
  <c r="AD940" i="12" s="1"/>
  <c r="AC921" i="12"/>
  <c r="AD921" i="12" s="1"/>
  <c r="AC861" i="12"/>
  <c r="AD861" i="12" s="1"/>
  <c r="AC951" i="12"/>
  <c r="AD951" i="12" s="1"/>
  <c r="AC1047" i="12"/>
  <c r="AD1047" i="12" s="1"/>
  <c r="AC1349" i="12"/>
  <c r="AD1349" i="12" s="1"/>
  <c r="AC1376" i="12"/>
  <c r="AD1376" i="12" s="1"/>
  <c r="AC1320" i="12"/>
  <c r="AD1320" i="12" s="1"/>
  <c r="AC1241" i="12"/>
  <c r="AD1241" i="12" s="1"/>
  <c r="AC1276" i="12"/>
  <c r="AD1276" i="12" s="1"/>
  <c r="AC1201" i="12"/>
  <c r="AD1201" i="12" s="1"/>
  <c r="AC1325" i="12"/>
  <c r="AD1325" i="12" s="1"/>
  <c r="AC1163" i="12"/>
  <c r="AD1163" i="12" s="1"/>
  <c r="AC1352" i="12"/>
  <c r="AD1352" i="12" s="1"/>
  <c r="AC1314" i="12"/>
  <c r="AD1314" i="12" s="1"/>
  <c r="AC1484" i="12"/>
  <c r="AD1484" i="12" s="1"/>
  <c r="AC1532" i="12"/>
  <c r="AD1532" i="12" s="1"/>
  <c r="AC1383" i="12"/>
  <c r="AD1383" i="12" s="1"/>
  <c r="AC1446" i="12"/>
  <c r="AD1446" i="12" s="1"/>
  <c r="AC1264" i="12"/>
  <c r="AD1264" i="12" s="1"/>
  <c r="AC1557" i="12"/>
  <c r="AD1557" i="12" s="1"/>
  <c r="AC1550" i="12"/>
  <c r="AD1550" i="12" s="1"/>
  <c r="AC1266" i="12"/>
  <c r="AD1266" i="12" s="1"/>
  <c r="AC1574" i="12"/>
  <c r="AD1574" i="12" s="1"/>
  <c r="AC1622" i="12"/>
  <c r="AD1622" i="12" s="1"/>
  <c r="AC1659" i="12"/>
  <c r="AD1659" i="12" s="1"/>
  <c r="AC1654" i="12"/>
  <c r="AD1654" i="12" s="1"/>
  <c r="AC1607" i="12"/>
  <c r="AD1607" i="12" s="1"/>
  <c r="AC1696" i="12"/>
  <c r="AD1696" i="12" s="1"/>
  <c r="AC1420" i="12"/>
  <c r="AD1420" i="12" s="1"/>
  <c r="AC1542" i="12"/>
  <c r="AD1542" i="12" s="1"/>
  <c r="AC1567" i="12"/>
  <c r="AD1567" i="12" s="1"/>
  <c r="AC1652" i="12"/>
  <c r="AD1652" i="12" s="1"/>
  <c r="AC1646" i="12"/>
  <c r="AD1646" i="12" s="1"/>
  <c r="AC1870" i="12"/>
  <c r="AD1870" i="12" s="1"/>
  <c r="AC1754" i="12"/>
  <c r="AD1754" i="12" s="1"/>
  <c r="AC1720" i="12"/>
  <c r="AD1720" i="12" s="1"/>
  <c r="AC1750" i="12"/>
  <c r="AD1750" i="12" s="1"/>
  <c r="AC1841" i="12"/>
  <c r="AD1841" i="12" s="1"/>
  <c r="AC1793" i="12"/>
  <c r="AD1793" i="12" s="1"/>
  <c r="AC1972" i="12"/>
  <c r="AD1972" i="12" s="1"/>
  <c r="AC1890" i="12"/>
  <c r="AD1890" i="12" s="1"/>
  <c r="AC2001" i="12"/>
  <c r="AD2001" i="12" s="1"/>
  <c r="AC1945" i="12"/>
  <c r="AD1945" i="12" s="1"/>
  <c r="AC2111" i="12"/>
  <c r="AD2111" i="12" s="1"/>
  <c r="AC1967" i="12"/>
  <c r="AD1967" i="12" s="1"/>
  <c r="AC2047" i="12"/>
  <c r="AD2047" i="12" s="1"/>
  <c r="AC2032" i="12"/>
  <c r="AD2032" i="12" s="1"/>
  <c r="AC2010" i="12"/>
  <c r="AD2010" i="12" s="1"/>
  <c r="AC2127" i="12"/>
  <c r="AD2127" i="12" s="1"/>
  <c r="AC2116" i="12"/>
  <c r="AD2116" i="12" s="1"/>
  <c r="AC2175" i="12"/>
  <c r="AD2175" i="12" s="1"/>
  <c r="AC2282" i="12"/>
  <c r="AD2282" i="12" s="1"/>
  <c r="AC2242" i="12"/>
  <c r="AD2242" i="12" s="1"/>
  <c r="AC2349" i="12"/>
  <c r="AD2349" i="12" s="1"/>
  <c r="AC2300" i="12"/>
  <c r="AD2300" i="12" s="1"/>
  <c r="AC2296" i="12"/>
  <c r="AD2296" i="12" s="1"/>
  <c r="AC2396" i="12"/>
  <c r="AD2396" i="12" s="1"/>
  <c r="AC2303" i="12"/>
  <c r="AD2303" i="12" s="1"/>
  <c r="AC2492" i="12"/>
  <c r="AD2492" i="12" s="1"/>
  <c r="AC2500" i="12"/>
  <c r="AD2500" i="12" s="1"/>
  <c r="AC2514" i="12"/>
  <c r="AD2514" i="12" s="1"/>
  <c r="AC2493" i="12"/>
  <c r="AD2493" i="12" s="1"/>
  <c r="AC2433" i="12"/>
  <c r="AD2433" i="12" s="1"/>
  <c r="AC2489" i="12"/>
  <c r="AD2489" i="12" s="1"/>
  <c r="AC2529" i="12"/>
  <c r="AD2529" i="12" s="1"/>
  <c r="AC2544" i="12"/>
  <c r="AD2544" i="12" s="1"/>
  <c r="AC2548" i="12"/>
  <c r="AD2548" i="12" s="1"/>
  <c r="AC2619" i="12"/>
  <c r="AD2619" i="12" s="1"/>
  <c r="AC2561" i="12"/>
  <c r="AD2561" i="12" s="1"/>
  <c r="AC2754" i="12"/>
  <c r="AD2754" i="12" s="1"/>
  <c r="AC2698" i="12"/>
  <c r="AD2698" i="12" s="1"/>
  <c r="AC2670" i="12"/>
  <c r="AD2670" i="12" s="1"/>
  <c r="AC2751" i="12"/>
  <c r="AD2751" i="12" s="1"/>
  <c r="AC2713" i="12"/>
  <c r="AD2713" i="12" s="1"/>
  <c r="AC2859" i="12"/>
  <c r="AD2859" i="12" s="1"/>
  <c r="AC2876" i="12"/>
  <c r="AD2876" i="12" s="1"/>
  <c r="AC2873" i="12"/>
  <c r="AD2873" i="12" s="1"/>
  <c r="AC2812" i="12"/>
  <c r="AD2812" i="12" s="1"/>
  <c r="AC2835" i="12"/>
  <c r="AD2835" i="12" s="1"/>
  <c r="AC3006" i="12"/>
  <c r="AD3006" i="12" s="1"/>
  <c r="AC2928" i="12"/>
  <c r="AD2928" i="12" s="1"/>
  <c r="AC3080" i="12"/>
  <c r="AD3080" i="12" s="1"/>
  <c r="AC2985" i="12"/>
  <c r="AD2985" i="12" s="1"/>
  <c r="AC3081" i="12"/>
  <c r="AD3081" i="12" s="1"/>
  <c r="AC3023" i="12"/>
  <c r="AD3023" i="12" s="1"/>
  <c r="AC3030" i="12"/>
  <c r="AD3030" i="12" s="1"/>
  <c r="AC3154" i="12"/>
  <c r="AD3154" i="12" s="1"/>
  <c r="AC3198" i="12"/>
  <c r="AD3198" i="12" s="1"/>
  <c r="AC3358" i="12"/>
  <c r="AD3358" i="12" s="1"/>
  <c r="AC3374" i="12"/>
  <c r="AD3374" i="12" s="1"/>
  <c r="AC3310" i="12"/>
  <c r="AD3310" i="12" s="1"/>
  <c r="AC3217" i="12"/>
  <c r="AD3217" i="12" s="1"/>
  <c r="AC3231" i="12"/>
  <c r="AD3231" i="12" s="1"/>
  <c r="AC3254" i="12"/>
  <c r="AD3254" i="12" s="1"/>
  <c r="AC3193" i="12"/>
  <c r="AD3193" i="12" s="1"/>
  <c r="AC3224" i="12"/>
  <c r="AD3224" i="12" s="1"/>
  <c r="AC3568" i="12"/>
  <c r="AD3568" i="12" s="1"/>
  <c r="AC3439" i="12"/>
  <c r="AD3439" i="12" s="1"/>
  <c r="AC3620" i="12"/>
  <c r="AD3620" i="12" s="1"/>
  <c r="AC3584" i="12"/>
  <c r="AD3584" i="12" s="1"/>
  <c r="AC3542" i="12"/>
  <c r="AD3542" i="12" s="1"/>
  <c r="AC3388" i="12"/>
  <c r="AD3388" i="12" s="1"/>
  <c r="AC3595" i="12"/>
  <c r="AD3595" i="12" s="1"/>
  <c r="AC3680" i="12"/>
  <c r="AD3680" i="12" s="1"/>
  <c r="AC160" i="12"/>
  <c r="AD160" i="12" s="1"/>
  <c r="AA188" i="12"/>
  <c r="Z188" i="12"/>
  <c r="AA431" i="12"/>
  <c r="Z431" i="12"/>
  <c r="AA274" i="12"/>
  <c r="Z274" i="12"/>
  <c r="AC246" i="12"/>
  <c r="AD246" i="12" s="1"/>
  <c r="AA193" i="12"/>
  <c r="Z193" i="12"/>
  <c r="AC412" i="12"/>
  <c r="AD412" i="12" s="1"/>
  <c r="AA239" i="12"/>
  <c r="Z239" i="12"/>
  <c r="Z201" i="12"/>
  <c r="AA201" i="12"/>
  <c r="AC278" i="12"/>
  <c r="AD278" i="12" s="1"/>
  <c r="AC203" i="12"/>
  <c r="AD203" i="12" s="1"/>
  <c r="AC476" i="12"/>
  <c r="AD476" i="12" s="1"/>
  <c r="S3312" i="12"/>
  <c r="T3312" i="12" s="1"/>
  <c r="AB3312" i="12" s="1"/>
  <c r="S3287" i="12"/>
  <c r="T3287" i="12" s="1"/>
  <c r="AB3287" i="12" s="1"/>
  <c r="S3204" i="12"/>
  <c r="T3204" i="12" s="1"/>
  <c r="AB3204" i="12" s="1"/>
  <c r="S3156" i="12"/>
  <c r="T3156" i="12" s="1"/>
  <c r="AB3156" i="12" s="1"/>
  <c r="S3281" i="12"/>
  <c r="T3281" i="12" s="1"/>
  <c r="AB3281" i="12" s="1"/>
  <c r="S3257" i="12"/>
  <c r="T3257" i="12" s="1"/>
  <c r="AB3257" i="12" s="1"/>
  <c r="S3187" i="12"/>
  <c r="T3187" i="12" s="1"/>
  <c r="AB3187" i="12" s="1"/>
  <c r="S3186" i="12"/>
  <c r="T3186" i="12" s="1"/>
  <c r="AB3186" i="12" s="1"/>
  <c r="S3326" i="12"/>
  <c r="T3326" i="12" s="1"/>
  <c r="AB3326" i="12" s="1"/>
  <c r="S3442" i="12"/>
  <c r="T3442" i="12" s="1"/>
  <c r="AB3442" i="12" s="1"/>
  <c r="S3614" i="12"/>
  <c r="T3614" i="12" s="1"/>
  <c r="AB3614" i="12" s="1"/>
  <c r="S3286" i="12"/>
  <c r="T3286" i="12" s="1"/>
  <c r="AB3286" i="12" s="1"/>
  <c r="S3561" i="12"/>
  <c r="T3561" i="12" s="1"/>
  <c r="AB3561" i="12" s="1"/>
  <c r="S3636" i="12"/>
  <c r="T3636" i="12" s="1"/>
  <c r="AB3636" i="12" s="1"/>
  <c r="S3484" i="12"/>
  <c r="T3484" i="12" s="1"/>
  <c r="AB3484" i="12" s="1"/>
  <c r="S3602" i="12"/>
  <c r="T3602" i="12" s="1"/>
  <c r="AB3602" i="12" s="1"/>
  <c r="S3632" i="12"/>
  <c r="T3632" i="12" s="1"/>
  <c r="AB3632" i="12" s="1"/>
  <c r="S3438" i="12"/>
  <c r="T3438" i="12" s="1"/>
  <c r="AB3438" i="12" s="1"/>
  <c r="S3480" i="12"/>
  <c r="T3480" i="12" s="1"/>
  <c r="AB3480" i="12" s="1"/>
  <c r="S3543" i="12"/>
  <c r="T3543" i="12" s="1"/>
  <c r="AB3543" i="12" s="1"/>
  <c r="S3402" i="12"/>
  <c r="T3402" i="12" s="1"/>
  <c r="AB3402" i="12" s="1"/>
  <c r="S3463" i="12"/>
  <c r="T3463" i="12" s="1"/>
  <c r="AB3463" i="12" s="1"/>
  <c r="S3412" i="12"/>
  <c r="T3412" i="12" s="1"/>
  <c r="AB3412" i="12" s="1"/>
  <c r="S3631" i="12"/>
  <c r="T3631" i="12" s="1"/>
  <c r="AB3631" i="12" s="1"/>
  <c r="S3598" i="12"/>
  <c r="T3598" i="12" s="1"/>
  <c r="AB3598" i="12" s="1"/>
  <c r="S3563" i="12"/>
  <c r="T3563" i="12" s="1"/>
  <c r="AB3563" i="12" s="1"/>
  <c r="S3707" i="12"/>
  <c r="T3707" i="12" s="1"/>
  <c r="AB3707" i="12" s="1"/>
  <c r="S3498" i="12"/>
  <c r="T3498" i="12" s="1"/>
  <c r="AB3498" i="12" s="1"/>
  <c r="S3780" i="12"/>
  <c r="T3780" i="12" s="1"/>
  <c r="AB3780" i="12" s="1"/>
  <c r="S3675" i="12"/>
  <c r="T3675" i="12" s="1"/>
  <c r="AB3675" i="12" s="1"/>
  <c r="S3805" i="12"/>
  <c r="T3805" i="12" s="1"/>
  <c r="AB3805" i="12" s="1"/>
  <c r="S3813" i="12"/>
  <c r="T3813" i="12" s="1"/>
  <c r="AB3813" i="12" s="1"/>
  <c r="S3865" i="12"/>
  <c r="T3865" i="12" s="1"/>
  <c r="AB3865" i="12" s="1"/>
  <c r="S3819" i="12"/>
  <c r="T3819" i="12" s="1"/>
  <c r="AB3819" i="12" s="1"/>
  <c r="S3789" i="12"/>
  <c r="T3789" i="12" s="1"/>
  <c r="AB3789" i="12" s="1"/>
  <c r="S3769" i="12"/>
  <c r="T3769" i="12" s="1"/>
  <c r="AB3769" i="12" s="1"/>
  <c r="S3657" i="12"/>
  <c r="T3657" i="12" s="1"/>
  <c r="AB3657" i="12" s="1"/>
  <c r="S3841" i="12"/>
  <c r="T3841" i="12" s="1"/>
  <c r="AB3841" i="12" s="1"/>
  <c r="S3649" i="12"/>
  <c r="T3649" i="12" s="1"/>
  <c r="AB3649" i="12" s="1"/>
  <c r="S3821" i="12"/>
  <c r="T3821" i="12" s="1"/>
  <c r="AB3821" i="12" s="1"/>
  <c r="S3894" i="12"/>
  <c r="T3894" i="12" s="1"/>
  <c r="AB3894" i="12" s="1"/>
  <c r="S3906" i="12"/>
  <c r="T3906" i="12" s="1"/>
  <c r="AB3906" i="12" s="1"/>
  <c r="S3898" i="12"/>
  <c r="T3898" i="12" s="1"/>
  <c r="AB3898" i="12" s="1"/>
  <c r="S3930" i="12"/>
  <c r="T3930" i="12" s="1"/>
  <c r="AB3930" i="12" s="1"/>
  <c r="S3884" i="12"/>
  <c r="T3884" i="12" s="1"/>
  <c r="AB3884" i="12" s="1"/>
  <c r="AC453" i="12"/>
  <c r="AD453" i="12" s="1"/>
  <c r="AC399" i="12"/>
  <c r="AD399" i="12" s="1"/>
  <c r="Z163" i="12"/>
  <c r="AA163" i="12"/>
  <c r="AC167" i="12"/>
  <c r="AD167" i="12" s="1"/>
  <c r="AC228" i="12"/>
  <c r="AD228" i="12" s="1"/>
  <c r="Z174" i="12"/>
  <c r="AA174" i="12"/>
  <c r="Z322" i="12"/>
  <c r="AA322" i="12"/>
  <c r="AA453" i="12"/>
  <c r="Z453" i="12"/>
  <c r="AA636" i="12"/>
  <c r="Z636" i="12"/>
  <c r="AA395" i="12"/>
  <c r="Z395" i="12"/>
  <c r="Z454" i="12"/>
  <c r="AA454" i="12"/>
  <c r="AA664" i="12"/>
  <c r="Z664" i="12"/>
  <c r="Z378" i="12"/>
  <c r="AA378" i="12"/>
  <c r="AA331" i="12"/>
  <c r="Z331" i="12"/>
  <c r="AA473" i="12"/>
  <c r="Z473" i="12"/>
  <c r="AA416" i="12"/>
  <c r="Z416" i="12"/>
  <c r="Z545" i="12"/>
  <c r="AA545" i="12"/>
  <c r="AA638" i="12"/>
  <c r="Z638" i="12"/>
  <c r="Z665" i="12"/>
  <c r="AA665" i="12"/>
  <c r="Z676" i="12"/>
  <c r="AA676" i="12"/>
  <c r="Z640" i="12"/>
  <c r="AA640" i="12"/>
  <c r="AA377" i="12"/>
  <c r="Z377" i="12"/>
  <c r="AA679" i="12"/>
  <c r="Z679" i="12"/>
  <c r="AA578" i="12"/>
  <c r="Z578" i="12"/>
  <c r="AA372" i="12"/>
  <c r="Z372" i="12"/>
  <c r="Z452" i="12"/>
  <c r="AA452" i="12"/>
  <c r="Z544" i="12"/>
  <c r="AA544" i="12"/>
  <c r="Z469" i="12"/>
  <c r="AA469" i="12"/>
  <c r="Z398" i="12"/>
  <c r="AA398" i="12"/>
  <c r="AA425" i="12"/>
  <c r="Z425" i="12"/>
  <c r="Z826" i="12"/>
  <c r="AA826" i="12"/>
  <c r="AA686" i="12"/>
  <c r="Z686" i="12"/>
  <c r="AA625" i="12"/>
  <c r="Z625" i="12"/>
  <c r="AA757" i="12"/>
  <c r="Z757" i="12"/>
  <c r="AA829" i="12"/>
  <c r="Z829" i="12"/>
  <c r="Z845" i="12"/>
  <c r="AA845" i="12"/>
  <c r="Z820" i="12"/>
  <c r="AA820" i="12"/>
  <c r="AA765" i="12"/>
  <c r="Z765" i="12"/>
  <c r="Z724" i="12"/>
  <c r="AA724" i="12"/>
  <c r="Z817" i="12"/>
  <c r="AA817" i="12"/>
  <c r="AA776" i="12"/>
  <c r="Z776" i="12"/>
  <c r="Z779" i="12"/>
  <c r="AA779" i="12"/>
  <c r="AA711" i="12"/>
  <c r="Z711" i="12"/>
  <c r="Z949" i="12"/>
  <c r="AA949" i="12"/>
  <c r="AA912" i="12"/>
  <c r="Z912" i="12"/>
  <c r="AA1119" i="12"/>
  <c r="Z1119" i="12"/>
  <c r="Z946" i="12"/>
  <c r="AA946" i="12"/>
  <c r="AA1031" i="12"/>
  <c r="Z1031" i="12"/>
  <c r="AA963" i="12"/>
  <c r="Z963" i="12"/>
  <c r="Z944" i="12"/>
  <c r="AA944" i="12"/>
  <c r="AA1120" i="12"/>
  <c r="Z1120" i="12"/>
  <c r="Z1105" i="12"/>
  <c r="AA1105" i="12"/>
  <c r="AA828" i="12"/>
  <c r="Z828" i="12"/>
  <c r="Z995" i="12"/>
  <c r="AA995" i="12"/>
  <c r="Z1054" i="12"/>
  <c r="AA1054" i="12"/>
  <c r="AA1172" i="12"/>
  <c r="Z1172" i="12"/>
  <c r="Z1070" i="12"/>
  <c r="AA1070" i="12"/>
  <c r="AA1246" i="12"/>
  <c r="Z1246" i="12"/>
  <c r="Z1147" i="12"/>
  <c r="AA1147" i="12"/>
  <c r="Z1007" i="12"/>
  <c r="AA1007" i="12"/>
  <c r="AA1039" i="12"/>
  <c r="Z1039" i="12"/>
  <c r="Z1145" i="12"/>
  <c r="AA1145" i="12"/>
  <c r="AA1186" i="12"/>
  <c r="Z1186" i="12"/>
  <c r="AA1245" i="12"/>
  <c r="Z1245" i="12"/>
  <c r="AA1255" i="12"/>
  <c r="Z1255" i="12"/>
  <c r="AA930" i="12"/>
  <c r="Z930" i="12"/>
  <c r="Z1326" i="12"/>
  <c r="AA1326" i="12"/>
  <c r="AA1080" i="12"/>
  <c r="Z1080" i="12"/>
  <c r="AA1016" i="12"/>
  <c r="Z1016" i="12"/>
  <c r="Z1568" i="12"/>
  <c r="AA1568" i="12"/>
  <c r="Z1269" i="12"/>
  <c r="AA1269" i="12"/>
  <c r="Z1277" i="12"/>
  <c r="AA1277" i="12"/>
  <c r="Z1253" i="12"/>
  <c r="AA1253" i="12"/>
  <c r="Z1416" i="12"/>
  <c r="AA1416" i="12"/>
  <c r="Z1452" i="12"/>
  <c r="AA1452" i="12"/>
  <c r="Z1271" i="12"/>
  <c r="AA1271" i="12"/>
  <c r="AA1571" i="12"/>
  <c r="Z1571" i="12"/>
  <c r="AA1376" i="12"/>
  <c r="Z1376" i="12"/>
  <c r="AA1232" i="12"/>
  <c r="Z1232" i="12"/>
  <c r="AA1432" i="12"/>
  <c r="Z1432" i="12"/>
  <c r="Z1449" i="12"/>
  <c r="AA1449" i="12"/>
  <c r="Z1542" i="12"/>
  <c r="AA1542" i="12"/>
  <c r="AA1581" i="12"/>
  <c r="Z1581" i="12"/>
  <c r="AA1590" i="12"/>
  <c r="Z1590" i="12"/>
  <c r="AA1488" i="12"/>
  <c r="Z1488" i="12"/>
  <c r="AA1712" i="12"/>
  <c r="Z1712" i="12"/>
  <c r="Z1504" i="12"/>
  <c r="AA1504" i="12"/>
  <c r="Z1646" i="12"/>
  <c r="AA1646" i="12"/>
  <c r="AA1654" i="12"/>
  <c r="Z1654" i="12"/>
  <c r="AA1663" i="12"/>
  <c r="Z1663" i="12"/>
  <c r="AA1540" i="12"/>
  <c r="Z1540" i="12"/>
  <c r="AA1596" i="12"/>
  <c r="Z1596" i="12"/>
  <c r="Z1708" i="12"/>
  <c r="AA1708" i="12"/>
  <c r="AA1655" i="12"/>
  <c r="Z1655" i="12"/>
  <c r="AA1807" i="12"/>
  <c r="Z1807" i="12"/>
  <c r="Z1907" i="12"/>
  <c r="AA1907" i="12"/>
  <c r="AA1854" i="12"/>
  <c r="Z1854" i="12"/>
  <c r="AA1881" i="12"/>
  <c r="Z1881" i="12"/>
  <c r="Z1726" i="12"/>
  <c r="AA1726" i="12"/>
  <c r="Z1825" i="12"/>
  <c r="AA1825" i="12"/>
  <c r="AA1758" i="12"/>
  <c r="Z1758" i="12"/>
  <c r="Z1835" i="12"/>
  <c r="AA1835" i="12"/>
  <c r="AA1791" i="12"/>
  <c r="Z1791" i="12"/>
  <c r="Z1844" i="12"/>
  <c r="AA1844" i="12"/>
  <c r="AA1809" i="12"/>
  <c r="Z1809" i="12"/>
  <c r="Z1856" i="12"/>
  <c r="AA1856" i="12"/>
  <c r="Z1817" i="12"/>
  <c r="AA1817" i="12"/>
  <c r="AA2052" i="12"/>
  <c r="Z2052" i="12"/>
  <c r="AA1967" i="12"/>
  <c r="Z1967" i="12"/>
  <c r="Z1868" i="12"/>
  <c r="AA1868" i="12"/>
  <c r="AA1842" i="12"/>
  <c r="Z1842" i="12"/>
  <c r="Z2048" i="12"/>
  <c r="AA2048" i="12"/>
  <c r="Z1880" i="12"/>
  <c r="AA1880" i="12"/>
  <c r="AA2003" i="12"/>
  <c r="Z2003" i="12"/>
  <c r="AA2128" i="12"/>
  <c r="Z2128" i="12"/>
  <c r="Z2074" i="12"/>
  <c r="AA2074" i="12"/>
  <c r="AA2055" i="12"/>
  <c r="Z2055" i="12"/>
  <c r="Z1938" i="12"/>
  <c r="AA1938" i="12"/>
  <c r="AA1982" i="12"/>
  <c r="Z1982" i="12"/>
  <c r="AA2211" i="12"/>
  <c r="Z2211" i="12"/>
  <c r="Z2153" i="12"/>
  <c r="AA2153" i="12"/>
  <c r="Z2216" i="12"/>
  <c r="AA2216" i="12"/>
  <c r="AA2247" i="12"/>
  <c r="Z2247" i="12"/>
  <c r="AA2129" i="12"/>
  <c r="Z2129" i="12"/>
  <c r="AA2146" i="12"/>
  <c r="Z2146" i="12"/>
  <c r="AA2322" i="12"/>
  <c r="Z2322" i="12"/>
  <c r="Z2200" i="12"/>
  <c r="AA2200" i="12"/>
  <c r="AA2238" i="12"/>
  <c r="Z2238" i="12"/>
  <c r="AA2263" i="12"/>
  <c r="Z2263" i="12"/>
  <c r="AA2265" i="12"/>
  <c r="Z2265" i="12"/>
  <c r="Z2171" i="12"/>
  <c r="AA2171" i="12"/>
  <c r="Z2189" i="12"/>
  <c r="AA2189" i="12"/>
  <c r="AA2173" i="12"/>
  <c r="Z2173" i="12"/>
  <c r="AA2442" i="12"/>
  <c r="Z2442" i="12"/>
  <c r="AA2345" i="12"/>
  <c r="Z2345" i="12"/>
  <c r="Z2347" i="12"/>
  <c r="AA2347" i="12"/>
  <c r="AA2321" i="12"/>
  <c r="Z2321" i="12"/>
  <c r="Z2333" i="12"/>
  <c r="AA2333" i="12"/>
  <c r="Z2436" i="12"/>
  <c r="AA2436" i="12"/>
  <c r="Z2623" i="12"/>
  <c r="AA2623" i="12"/>
  <c r="Z2458" i="12"/>
  <c r="AA2458" i="12"/>
  <c r="AA2449" i="12"/>
  <c r="Z2449" i="12"/>
  <c r="AA2585" i="12"/>
  <c r="Z2585" i="12"/>
  <c r="AA2224" i="12"/>
  <c r="Z2224" i="12"/>
  <c r="Z2636" i="12"/>
  <c r="AA2636" i="12"/>
  <c r="Z2616" i="12"/>
  <c r="AA2616" i="12"/>
  <c r="AA2418" i="12"/>
  <c r="Z2418" i="12"/>
  <c r="Z2328" i="12"/>
  <c r="AA2328" i="12"/>
  <c r="Z2563" i="12"/>
  <c r="AA2563" i="12"/>
  <c r="AA2581" i="12"/>
  <c r="Z2581" i="12"/>
  <c r="Z2537" i="12"/>
  <c r="AA2537" i="12"/>
  <c r="AA2719" i="12"/>
  <c r="Z2719" i="12"/>
  <c r="AA2548" i="12"/>
  <c r="Z2548" i="12"/>
  <c r="Z2631" i="12"/>
  <c r="AA2631" i="12"/>
  <c r="AA2708" i="12"/>
  <c r="Z2708" i="12"/>
  <c r="AA2691" i="12"/>
  <c r="Z2691" i="12"/>
  <c r="AA2866" i="12"/>
  <c r="Z2866" i="12"/>
  <c r="AA2713" i="12"/>
  <c r="Z2713" i="12"/>
  <c r="AA2665" i="12"/>
  <c r="Z2665" i="12"/>
  <c r="Z2844" i="12"/>
  <c r="AA2844" i="12"/>
  <c r="AA2699" i="12"/>
  <c r="Z2699" i="12"/>
  <c r="Z2834" i="12"/>
  <c r="AA2834" i="12"/>
  <c r="Z2854" i="12"/>
  <c r="AA2854" i="12"/>
  <c r="AA2768" i="12"/>
  <c r="Z2768" i="12"/>
  <c r="AA2804" i="12"/>
  <c r="Z2804" i="12"/>
  <c r="AA2809" i="12"/>
  <c r="Z2809" i="12"/>
  <c r="AA2830" i="12"/>
  <c r="Z2830" i="12"/>
  <c r="AA3049" i="12"/>
  <c r="Z3049" i="12"/>
  <c r="AA2906" i="12"/>
  <c r="Z2906" i="12"/>
  <c r="Z2776" i="12"/>
  <c r="AA2776" i="12"/>
  <c r="Z2775" i="12"/>
  <c r="AA2775" i="12"/>
  <c r="AA2846" i="12"/>
  <c r="Z2846" i="12"/>
  <c r="AA2948" i="12"/>
  <c r="Z2948" i="12"/>
  <c r="AA3041" i="12"/>
  <c r="Z3041" i="12"/>
  <c r="AA3025" i="12"/>
  <c r="Z3025" i="12"/>
  <c r="AA3077" i="12"/>
  <c r="Z3077" i="12"/>
  <c r="AA2908" i="12"/>
  <c r="Z2908" i="12"/>
  <c r="AA2979" i="12"/>
  <c r="Z2979" i="12"/>
  <c r="AA3076" i="12"/>
  <c r="Z3076" i="12"/>
  <c r="Z2973" i="12"/>
  <c r="AA2973" i="12"/>
  <c r="AA3097" i="12"/>
  <c r="Z3097" i="12"/>
  <c r="AA2987" i="12"/>
  <c r="Z2987" i="12"/>
  <c r="Z3013" i="12"/>
  <c r="AA3013" i="12"/>
  <c r="Z3272" i="12"/>
  <c r="AA3272" i="12"/>
  <c r="AA3206" i="12"/>
  <c r="Z3206" i="12"/>
  <c r="Z3322" i="12"/>
  <c r="AA3322" i="12"/>
  <c r="AA2996" i="12"/>
  <c r="Z2996" i="12"/>
  <c r="AA3293" i="12"/>
  <c r="Z3293" i="12"/>
  <c r="Z3348" i="12"/>
  <c r="AA3348" i="12"/>
  <c r="Z3273" i="12"/>
  <c r="AA3273" i="12"/>
  <c r="AA3147" i="12"/>
  <c r="Z3147" i="12"/>
  <c r="Z3335" i="12"/>
  <c r="AA3335" i="12"/>
  <c r="AA3268" i="12"/>
  <c r="Z3268" i="12"/>
  <c r="AA3246" i="12"/>
  <c r="Z3246" i="12"/>
  <c r="AA3159" i="12"/>
  <c r="Z3159" i="12"/>
  <c r="AA3313" i="12"/>
  <c r="Z3313" i="12"/>
  <c r="AA3226" i="12"/>
  <c r="Z3226" i="12"/>
  <c r="AA3289" i="12"/>
  <c r="Z3289" i="12"/>
  <c r="Z3169" i="12"/>
  <c r="AA3169" i="12"/>
  <c r="AA3229" i="12"/>
  <c r="Z3229" i="12"/>
  <c r="Z3435" i="12"/>
  <c r="AA3435" i="12"/>
  <c r="Z3463" i="12"/>
  <c r="AA3463" i="12"/>
  <c r="Z3590" i="12"/>
  <c r="AA3590" i="12"/>
  <c r="AA3387" i="12"/>
  <c r="Z3387" i="12"/>
  <c r="Z3504" i="12"/>
  <c r="AA3504" i="12"/>
  <c r="Z3379" i="12"/>
  <c r="AA3379" i="12"/>
  <c r="Z3479" i="12"/>
  <c r="AA3479" i="12"/>
  <c r="Z3600" i="12"/>
  <c r="AA3600" i="12"/>
  <c r="Z3503" i="12"/>
  <c r="AA3503" i="12"/>
  <c r="Z3540" i="12"/>
  <c r="AA3540" i="12"/>
  <c r="AA3509" i="12"/>
  <c r="Z3509" i="12"/>
  <c r="AA3616" i="12"/>
  <c r="Z3616" i="12"/>
  <c r="AA3357" i="12"/>
  <c r="Z3357" i="12"/>
  <c r="AA3846" i="12"/>
  <c r="Z3846" i="12"/>
  <c r="Z3499" i="12"/>
  <c r="AA3499" i="12"/>
  <c r="Z3469" i="12"/>
  <c r="AA3469" i="12"/>
  <c r="Z3671" i="12"/>
  <c r="AA3671" i="12"/>
  <c r="Z3874" i="12"/>
  <c r="AA3874" i="12"/>
  <c r="AA3724" i="12"/>
  <c r="Z3724" i="12"/>
  <c r="AA3820" i="12"/>
  <c r="Z3820" i="12"/>
  <c r="Z3679" i="12"/>
  <c r="AA3679" i="12"/>
  <c r="Z3667" i="12"/>
  <c r="AA3667" i="12"/>
  <c r="AA3793" i="12"/>
  <c r="Z3793" i="12"/>
  <c r="AA3853" i="12"/>
  <c r="Z3853" i="12"/>
  <c r="AA3876" i="12"/>
  <c r="Z3876" i="12"/>
  <c r="Z3681" i="12"/>
  <c r="AA3681" i="12"/>
  <c r="AA3771" i="12"/>
  <c r="Z3771" i="12"/>
  <c r="Z3700" i="12"/>
  <c r="AA3700" i="12"/>
  <c r="Z3650" i="12"/>
  <c r="AA3650" i="12"/>
  <c r="AA3806" i="12"/>
  <c r="Z3806" i="12"/>
  <c r="AA3735" i="12"/>
  <c r="Z3735" i="12"/>
  <c r="AA3772" i="12"/>
  <c r="Z3772" i="12"/>
  <c r="AA3930" i="12"/>
  <c r="Z3930" i="12"/>
  <c r="AA3901" i="12"/>
  <c r="Z3901" i="12"/>
  <c r="Z3866" i="12"/>
  <c r="AA3866" i="12"/>
  <c r="Z352" i="12"/>
  <c r="AA352" i="12"/>
  <c r="AA350" i="12"/>
  <c r="Z350" i="12"/>
  <c r="AC191" i="12"/>
  <c r="AD191" i="12" s="1"/>
  <c r="AC168" i="12"/>
  <c r="AD168" i="12" s="1"/>
  <c r="AC440" i="12"/>
  <c r="AD440" i="12" s="1"/>
  <c r="AC361" i="12"/>
  <c r="AD361" i="12" s="1"/>
  <c r="AC402" i="12"/>
  <c r="AD402" i="12" s="1"/>
  <c r="AC205" i="12"/>
  <c r="AD205" i="12" s="1"/>
  <c r="AC431" i="12"/>
  <c r="AD431" i="12" s="1"/>
  <c r="AC683" i="12"/>
  <c r="AD683" i="12" s="1"/>
  <c r="AC443" i="12"/>
  <c r="AD443" i="12" s="1"/>
  <c r="AC480" i="12"/>
  <c r="AD480" i="12" s="1"/>
  <c r="AC318" i="12"/>
  <c r="AD318" i="12" s="1"/>
  <c r="AC910" i="12"/>
  <c r="AD910" i="12" s="1"/>
  <c r="AC716" i="12"/>
  <c r="AD716" i="12" s="1"/>
  <c r="AC713" i="12"/>
  <c r="AD713" i="12" s="1"/>
  <c r="AC496" i="12"/>
  <c r="AD496" i="12" s="1"/>
  <c r="AC902" i="12"/>
  <c r="AD902" i="12" s="1"/>
  <c r="AC673" i="12"/>
  <c r="AD673" i="12" s="1"/>
  <c r="AC641" i="12"/>
  <c r="AD641" i="12" s="1"/>
  <c r="AC517" i="12"/>
  <c r="AD517" i="12" s="1"/>
  <c r="AC674" i="12"/>
  <c r="AD674" i="12" s="1"/>
  <c r="AC506" i="12"/>
  <c r="AD506" i="12" s="1"/>
  <c r="AC598" i="12"/>
  <c r="AD598" i="12" s="1"/>
  <c r="AC723" i="12"/>
  <c r="AD723" i="12" s="1"/>
  <c r="AC675" i="12"/>
  <c r="AD675" i="12" s="1"/>
  <c r="AC842" i="12"/>
  <c r="AD842" i="12" s="1"/>
  <c r="AC785" i="12"/>
  <c r="AD785" i="12" s="1"/>
  <c r="AC858" i="12"/>
  <c r="AD858" i="12" s="1"/>
  <c r="AC722" i="12"/>
  <c r="AD722" i="12" s="1"/>
  <c r="AC652" i="12"/>
  <c r="AD652" i="12" s="1"/>
  <c r="AC810" i="12"/>
  <c r="AD810" i="12" s="1"/>
  <c r="AC760" i="12"/>
  <c r="AD760" i="12" s="1"/>
  <c r="AC774" i="12"/>
  <c r="AD774" i="12" s="1"/>
  <c r="AC860" i="12"/>
  <c r="AD860" i="12" s="1"/>
  <c r="AC868" i="12"/>
  <c r="AD868" i="12" s="1"/>
  <c r="AC1071" i="12"/>
  <c r="AD1071" i="12" s="1"/>
  <c r="AC1156" i="12"/>
  <c r="AD1156" i="12" s="1"/>
  <c r="AC1191" i="12"/>
  <c r="AD1191" i="12" s="1"/>
  <c r="AC1124" i="12"/>
  <c r="AD1124" i="12" s="1"/>
  <c r="AC1065" i="12"/>
  <c r="AD1065" i="12" s="1"/>
  <c r="AC838" i="12"/>
  <c r="AD838" i="12" s="1"/>
  <c r="AC988" i="12"/>
  <c r="AD988" i="12" s="1"/>
  <c r="AC833" i="12"/>
  <c r="AD833" i="12" s="1"/>
  <c r="AC1056" i="12"/>
  <c r="AD1056" i="12" s="1"/>
  <c r="AC1037" i="12"/>
  <c r="AD1037" i="12" s="1"/>
  <c r="AC1061" i="12"/>
  <c r="AD1061" i="12" s="1"/>
  <c r="AC1287" i="12"/>
  <c r="AD1287" i="12" s="1"/>
  <c r="AC1373" i="12"/>
  <c r="AD1373" i="12" s="1"/>
  <c r="AC1245" i="12"/>
  <c r="AD1245" i="12" s="1"/>
  <c r="AC1351" i="12"/>
  <c r="AD1351" i="12" s="1"/>
  <c r="AC1270" i="12"/>
  <c r="AD1270" i="12" s="1"/>
  <c r="AC1239" i="12"/>
  <c r="AD1239" i="12" s="1"/>
  <c r="AC1254" i="12"/>
  <c r="AD1254" i="12" s="1"/>
  <c r="AC1106" i="12"/>
  <c r="AD1106" i="12" s="1"/>
  <c r="AC1378" i="12"/>
  <c r="AD1378" i="12" s="1"/>
  <c r="AC1469" i="12"/>
  <c r="AD1469" i="12" s="1"/>
  <c r="AC1403" i="12"/>
  <c r="AD1403" i="12" s="1"/>
  <c r="AC1474" i="12"/>
  <c r="AD1474" i="12" s="1"/>
  <c r="AC1458" i="12"/>
  <c r="AD1458" i="12" s="1"/>
  <c r="AC1447" i="12"/>
  <c r="AD1447" i="12" s="1"/>
  <c r="AC1480" i="12"/>
  <c r="AD1480" i="12" s="1"/>
  <c r="AC1626" i="12"/>
  <c r="AD1626" i="12" s="1"/>
  <c r="AC1526" i="12"/>
  <c r="AD1526" i="12" s="1"/>
  <c r="AC1384" i="12"/>
  <c r="AD1384" i="12" s="1"/>
  <c r="AC1529" i="12"/>
  <c r="AD1529" i="12" s="1"/>
  <c r="AC1347" i="12"/>
  <c r="AD1347" i="12" s="1"/>
  <c r="AC1680" i="12"/>
  <c r="AD1680" i="12" s="1"/>
  <c r="AC1671" i="12"/>
  <c r="AD1671" i="12" s="1"/>
  <c r="AC1683" i="12"/>
  <c r="AD1683" i="12" s="1"/>
  <c r="AC1472" i="12"/>
  <c r="AD1472" i="12" s="1"/>
  <c r="AC1852" i="12"/>
  <c r="AD1852" i="12" s="1"/>
  <c r="AC1541" i="12"/>
  <c r="AD1541" i="12" s="1"/>
  <c r="AC1605" i="12"/>
  <c r="AD1605" i="12" s="1"/>
  <c r="AC1826" i="12"/>
  <c r="AD1826" i="12" s="1"/>
  <c r="AC1623" i="12"/>
  <c r="AD1623" i="12" s="1"/>
  <c r="AC1493" i="12"/>
  <c r="AD1493" i="12" s="1"/>
  <c r="AC1715" i="12"/>
  <c r="AD1715" i="12" s="1"/>
  <c r="AC1724" i="12"/>
  <c r="AD1724" i="12" s="1"/>
  <c r="AC1489" i="12"/>
  <c r="AD1489" i="12" s="1"/>
  <c r="AC1856" i="12"/>
  <c r="AD1856" i="12" s="1"/>
  <c r="AC1881" i="12"/>
  <c r="AD1881" i="12" s="1"/>
  <c r="AC1765" i="12"/>
  <c r="AD1765" i="12" s="1"/>
  <c r="AC1804" i="12"/>
  <c r="AD1804" i="12" s="1"/>
  <c r="AC1858" i="12"/>
  <c r="AD1858" i="12" s="1"/>
  <c r="AC1772" i="12"/>
  <c r="AD1772" i="12" s="1"/>
  <c r="AC1916" i="12"/>
  <c r="AD1916" i="12" s="1"/>
  <c r="AC1875" i="12"/>
  <c r="AD1875" i="12" s="1"/>
  <c r="AC1944" i="12"/>
  <c r="AD1944" i="12" s="1"/>
  <c r="AC1937" i="12"/>
  <c r="AD1937" i="12" s="1"/>
  <c r="AC1963" i="12"/>
  <c r="AD1963" i="12" s="1"/>
  <c r="AC1844" i="12"/>
  <c r="AD1844" i="12" s="1"/>
  <c r="AC1893" i="12"/>
  <c r="AD1893" i="12" s="1"/>
  <c r="AC2052" i="12"/>
  <c r="AD2052" i="12" s="1"/>
  <c r="AC1970" i="12"/>
  <c r="AD1970" i="12" s="1"/>
  <c r="AC2017" i="12"/>
  <c r="AD2017" i="12" s="1"/>
  <c r="AC1982" i="12"/>
  <c r="AD1982" i="12" s="1"/>
  <c r="AC1993" i="12"/>
  <c r="AD1993" i="12" s="1"/>
  <c r="AC2020" i="12"/>
  <c r="AD2020" i="12" s="1"/>
  <c r="AC1894" i="12"/>
  <c r="AD1894" i="12" s="1"/>
  <c r="AC2100" i="12"/>
  <c r="AD2100" i="12" s="1"/>
  <c r="AC2157" i="12"/>
  <c r="AD2157" i="12" s="1"/>
  <c r="AC2210" i="12"/>
  <c r="AD2210" i="12" s="1"/>
  <c r="AC2269" i="12"/>
  <c r="AD2269" i="12" s="1"/>
  <c r="AC2255" i="12"/>
  <c r="AD2255" i="12" s="1"/>
  <c r="AC2267" i="12"/>
  <c r="AD2267" i="12" s="1"/>
  <c r="AC2251" i="12"/>
  <c r="AD2251" i="12" s="1"/>
  <c r="AC2253" i="12"/>
  <c r="AD2253" i="12" s="1"/>
  <c r="AC2280" i="12"/>
  <c r="AD2280" i="12" s="1"/>
  <c r="AC2368" i="12"/>
  <c r="AD2368" i="12" s="1"/>
  <c r="AC2297" i="12"/>
  <c r="AD2297" i="12" s="1"/>
  <c r="AC2321" i="12"/>
  <c r="AD2321" i="12" s="1"/>
  <c r="AC2480" i="12"/>
  <c r="AD2480" i="12" s="1"/>
  <c r="AC2405" i="12"/>
  <c r="AD2405" i="12" s="1"/>
  <c r="AC2454" i="12"/>
  <c r="AD2454" i="12" s="1"/>
  <c r="AC2439" i="12"/>
  <c r="AD2439" i="12" s="1"/>
  <c r="AC2472" i="12"/>
  <c r="AD2472" i="12" s="1"/>
  <c r="AC2516" i="12"/>
  <c r="AD2516" i="12" s="1"/>
  <c r="AC2538" i="12"/>
  <c r="AD2538" i="12" s="1"/>
  <c r="AC2528" i="12"/>
  <c r="AD2528" i="12" s="1"/>
  <c r="AC2712" i="12"/>
  <c r="AD2712" i="12" s="1"/>
  <c r="AC2606" i="12"/>
  <c r="AD2606" i="12" s="1"/>
  <c r="AC2614" i="12"/>
  <c r="AD2614" i="12" s="1"/>
  <c r="AC2697" i="12"/>
  <c r="AD2697" i="12" s="1"/>
  <c r="AC2734" i="12"/>
  <c r="AD2734" i="12" s="1"/>
  <c r="AC2696" i="12"/>
  <c r="AD2696" i="12" s="1"/>
  <c r="AC2750" i="12"/>
  <c r="AD2750" i="12" s="1"/>
  <c r="AC2653" i="12"/>
  <c r="AD2653" i="12" s="1"/>
  <c r="AC2833" i="12"/>
  <c r="AD2833" i="12" s="1"/>
  <c r="AC2979" i="12"/>
  <c r="AD2979" i="12" s="1"/>
  <c r="AC2847" i="12"/>
  <c r="AD2847" i="12" s="1"/>
  <c r="AC2810" i="12"/>
  <c r="AD2810" i="12" s="1"/>
  <c r="AC2962" i="12"/>
  <c r="AD2962" i="12" s="1"/>
  <c r="AC2949" i="12"/>
  <c r="AD2949" i="12" s="1"/>
  <c r="AC2910" i="12"/>
  <c r="AD2910" i="12" s="1"/>
  <c r="AC3067" i="12"/>
  <c r="AD3067" i="12" s="1"/>
  <c r="AC2890" i="12"/>
  <c r="AD2890" i="12" s="1"/>
  <c r="AC2914" i="12"/>
  <c r="AD2914" i="12" s="1"/>
  <c r="AC2923" i="12"/>
  <c r="AD2923" i="12" s="1"/>
  <c r="AC2907" i="12"/>
  <c r="AD2907" i="12" s="1"/>
  <c r="AC3113" i="12"/>
  <c r="AD3113" i="12" s="1"/>
  <c r="AC3263" i="12"/>
  <c r="AD3263" i="12" s="1"/>
  <c r="AC3194" i="12"/>
  <c r="AD3194" i="12" s="1"/>
  <c r="AC3328" i="12"/>
  <c r="AD3328" i="12" s="1"/>
  <c r="AC3354" i="12"/>
  <c r="AD3354" i="12" s="1"/>
  <c r="AC3379" i="12"/>
  <c r="AD3379" i="12" s="1"/>
  <c r="AC3171" i="12"/>
  <c r="AD3171" i="12" s="1"/>
  <c r="AC3572" i="12"/>
  <c r="AD3572" i="12" s="1"/>
  <c r="AC3420" i="12"/>
  <c r="AD3420" i="12" s="1"/>
  <c r="AC3606" i="12"/>
  <c r="AD3606" i="12" s="1"/>
  <c r="AC3676" i="12"/>
  <c r="AD3676" i="12" s="1"/>
  <c r="AC3796" i="12"/>
  <c r="AD3796" i="12" s="1"/>
  <c r="AC3836" i="12"/>
  <c r="AD3836" i="12" s="1"/>
  <c r="AC3801" i="12"/>
  <c r="AD3801" i="12" s="1"/>
  <c r="AC3913" i="12"/>
  <c r="AD3913" i="12" s="1"/>
  <c r="AC221" i="12"/>
  <c r="AD221" i="12" s="1"/>
  <c r="AC479" i="12"/>
  <c r="AD479" i="12" s="1"/>
  <c r="AA169" i="12"/>
  <c r="Z169" i="12"/>
  <c r="S2852" i="12"/>
  <c r="T2852" i="12" s="1"/>
  <c r="AB2852" i="12" s="1"/>
  <c r="S2908" i="12"/>
  <c r="T2908" i="12" s="1"/>
  <c r="AB2908" i="12" s="1"/>
  <c r="S3005" i="12"/>
  <c r="T3005" i="12" s="1"/>
  <c r="AB3005" i="12" s="1"/>
  <c r="S2894" i="12"/>
  <c r="T2894" i="12" s="1"/>
  <c r="AB2894" i="12" s="1"/>
  <c r="S3099" i="12"/>
  <c r="T3099" i="12" s="1"/>
  <c r="AB3099" i="12" s="1"/>
  <c r="S3140" i="12"/>
  <c r="T3140" i="12" s="1"/>
  <c r="AB3140" i="12" s="1"/>
  <c r="S2886" i="12"/>
  <c r="T2886" i="12" s="1"/>
  <c r="AB2886" i="12" s="1"/>
  <c r="S2911" i="12"/>
  <c r="T2911" i="12" s="1"/>
  <c r="AB2911" i="12" s="1"/>
  <c r="S2976" i="12"/>
  <c r="T2976" i="12" s="1"/>
  <c r="AB2976" i="12" s="1"/>
  <c r="S3003" i="12"/>
  <c r="T3003" i="12" s="1"/>
  <c r="AB3003" i="12" s="1"/>
  <c r="S2975" i="12"/>
  <c r="T2975" i="12" s="1"/>
  <c r="AB2975" i="12" s="1"/>
  <c r="S3044" i="12"/>
  <c r="T3044" i="12" s="1"/>
  <c r="AB3044" i="12" s="1"/>
  <c r="S3155" i="12"/>
  <c r="T3155" i="12" s="1"/>
  <c r="AB3155" i="12" s="1"/>
  <c r="S3063" i="12"/>
  <c r="T3063" i="12" s="1"/>
  <c r="AB3063" i="12" s="1"/>
  <c r="S3200" i="12"/>
  <c r="T3200" i="12" s="1"/>
  <c r="AB3200" i="12" s="1"/>
  <c r="S3344" i="12"/>
  <c r="T3344" i="12" s="1"/>
  <c r="AB3344" i="12" s="1"/>
  <c r="S2974" i="12"/>
  <c r="T2974" i="12" s="1"/>
  <c r="AB2974" i="12" s="1"/>
  <c r="S3176" i="12"/>
  <c r="T3176" i="12" s="1"/>
  <c r="AB3176" i="12" s="1"/>
  <c r="S3332" i="12"/>
  <c r="T3332" i="12" s="1"/>
  <c r="AB3332" i="12" s="1"/>
  <c r="S3261" i="12"/>
  <c r="T3261" i="12" s="1"/>
  <c r="AB3261" i="12" s="1"/>
  <c r="S3220" i="12"/>
  <c r="T3220" i="12" s="1"/>
  <c r="AB3220" i="12" s="1"/>
  <c r="S3239" i="12"/>
  <c r="T3239" i="12" s="1"/>
  <c r="AB3239" i="12" s="1"/>
  <c r="S3314" i="12"/>
  <c r="T3314" i="12" s="1"/>
  <c r="AB3314" i="12" s="1"/>
  <c r="S3422" i="12"/>
  <c r="T3422" i="12" s="1"/>
  <c r="AB3422" i="12" s="1"/>
  <c r="S3301" i="12"/>
  <c r="T3301" i="12" s="1"/>
  <c r="AB3301" i="12" s="1"/>
  <c r="S3226" i="12"/>
  <c r="T3226" i="12" s="1"/>
  <c r="AB3226" i="12" s="1"/>
  <c r="S3321" i="12"/>
  <c r="T3321" i="12" s="1"/>
  <c r="AB3321" i="12" s="1"/>
  <c r="S3139" i="12"/>
  <c r="T3139" i="12" s="1"/>
  <c r="AB3139" i="12" s="1"/>
  <c r="S3297" i="12"/>
  <c r="T3297" i="12" s="1"/>
  <c r="AB3297" i="12" s="1"/>
  <c r="S3503" i="12"/>
  <c r="T3503" i="12" s="1"/>
  <c r="AB3503" i="12" s="1"/>
  <c r="S3466" i="12"/>
  <c r="T3466" i="12" s="1"/>
  <c r="AB3466" i="12" s="1"/>
  <c r="S3335" i="12"/>
  <c r="T3335" i="12" s="1"/>
  <c r="AB3335" i="12" s="1"/>
  <c r="S3469" i="12"/>
  <c r="T3469" i="12" s="1"/>
  <c r="AB3469" i="12" s="1"/>
  <c r="S3555" i="12"/>
  <c r="T3555" i="12" s="1"/>
  <c r="AB3555" i="12" s="1"/>
  <c r="S3589" i="12"/>
  <c r="T3589" i="12" s="1"/>
  <c r="AB3589" i="12" s="1"/>
  <c r="S3516" i="12"/>
  <c r="T3516" i="12" s="1"/>
  <c r="AB3516" i="12" s="1"/>
  <c r="S3396" i="12"/>
  <c r="T3396" i="12" s="1"/>
  <c r="AB3396" i="12" s="1"/>
  <c r="S3471" i="12"/>
  <c r="T3471" i="12" s="1"/>
  <c r="AB3471" i="12" s="1"/>
  <c r="S3530" i="12"/>
  <c r="T3530" i="12" s="1"/>
  <c r="AB3530" i="12" s="1"/>
  <c r="S3554" i="12"/>
  <c r="T3554" i="12" s="1"/>
  <c r="AB3554" i="12" s="1"/>
  <c r="S3445" i="12"/>
  <c r="T3445" i="12" s="1"/>
  <c r="AB3445" i="12" s="1"/>
  <c r="S3509" i="12"/>
  <c r="T3509" i="12" s="1"/>
  <c r="AB3509" i="12" s="1"/>
  <c r="S3465" i="12"/>
  <c r="T3465" i="12" s="1"/>
  <c r="AB3465" i="12" s="1"/>
  <c r="S3400" i="12"/>
  <c r="T3400" i="12" s="1"/>
  <c r="AB3400" i="12" s="1"/>
  <c r="S3540" i="12"/>
  <c r="T3540" i="12" s="1"/>
  <c r="AB3540" i="12" s="1"/>
  <c r="S3378" i="12"/>
  <c r="T3378" i="12" s="1"/>
  <c r="AB3378" i="12" s="1"/>
  <c r="S3771" i="12"/>
  <c r="T3771" i="12" s="1"/>
  <c r="AB3771" i="12" s="1"/>
  <c r="S3624" i="12"/>
  <c r="T3624" i="12" s="1"/>
  <c r="AB3624" i="12" s="1"/>
  <c r="S3693" i="12"/>
  <c r="T3693" i="12" s="1"/>
  <c r="AB3693" i="12" s="1"/>
  <c r="S3661" i="12"/>
  <c r="T3661" i="12" s="1"/>
  <c r="AB3661" i="12" s="1"/>
  <c r="S3762" i="12"/>
  <c r="T3762" i="12" s="1"/>
  <c r="AB3762" i="12" s="1"/>
  <c r="S3859" i="12"/>
  <c r="T3859" i="12" s="1"/>
  <c r="AB3859" i="12" s="1"/>
  <c r="S3828" i="12"/>
  <c r="T3828" i="12" s="1"/>
  <c r="AB3828" i="12" s="1"/>
  <c r="S3854" i="12"/>
  <c r="T3854" i="12" s="1"/>
  <c r="AB3854" i="12" s="1"/>
  <c r="S3722" i="12"/>
  <c r="T3722" i="12" s="1"/>
  <c r="AB3722" i="12" s="1"/>
  <c r="S3653" i="12"/>
  <c r="T3653" i="12" s="1"/>
  <c r="AB3653" i="12" s="1"/>
  <c r="S3793" i="12"/>
  <c r="T3793" i="12" s="1"/>
  <c r="AB3793" i="12" s="1"/>
  <c r="S3756" i="12"/>
  <c r="T3756" i="12" s="1"/>
  <c r="AB3756" i="12" s="1"/>
  <c r="S3741" i="12"/>
  <c r="T3741" i="12" s="1"/>
  <c r="AB3741" i="12" s="1"/>
  <c r="S3774" i="12"/>
  <c r="T3774" i="12" s="1"/>
  <c r="AB3774" i="12" s="1"/>
  <c r="S3811" i="12"/>
  <c r="T3811" i="12" s="1"/>
  <c r="AB3811" i="12" s="1"/>
  <c r="S3899" i="12"/>
  <c r="T3899" i="12" s="1"/>
  <c r="AB3899" i="12" s="1"/>
  <c r="S3929" i="12"/>
  <c r="T3929" i="12" s="1"/>
  <c r="AB3929" i="12" s="1"/>
  <c r="S3857" i="12"/>
  <c r="T3857" i="12" s="1"/>
  <c r="AB3857" i="12" s="1"/>
  <c r="S3911" i="12"/>
  <c r="T3911" i="12" s="1"/>
  <c r="AB3911" i="12" s="1"/>
  <c r="AC409" i="12"/>
  <c r="AD409" i="12" s="1"/>
  <c r="Z245" i="12"/>
  <c r="AA245" i="12"/>
  <c r="Z156" i="12"/>
  <c r="AA156" i="12"/>
  <c r="Z260" i="12"/>
  <c r="AA260" i="12"/>
  <c r="AA253" i="12"/>
  <c r="Z253" i="12"/>
  <c r="AC144" i="12"/>
  <c r="AD144" i="12" s="1"/>
  <c r="Z339" i="12"/>
  <c r="AA339" i="12"/>
  <c r="Z209" i="12"/>
  <c r="AA209" i="12"/>
  <c r="Z149" i="12"/>
  <c r="AA149" i="12"/>
  <c r="Z405" i="12"/>
  <c r="AA405" i="12"/>
  <c r="AA503" i="12"/>
  <c r="Z503" i="12"/>
  <c r="AA227" i="12"/>
  <c r="Z227" i="12"/>
  <c r="AA380" i="12"/>
  <c r="Z380" i="12"/>
  <c r="Z424" i="12"/>
  <c r="AA424" i="12"/>
  <c r="AA403" i="12"/>
  <c r="Z403" i="12"/>
  <c r="AA325" i="12"/>
  <c r="Z325" i="12"/>
  <c r="Z498" i="12"/>
  <c r="AA498" i="12"/>
  <c r="AA651" i="12"/>
  <c r="Z651" i="12"/>
  <c r="Z685" i="12"/>
  <c r="AA685" i="12"/>
  <c r="AA705" i="12"/>
  <c r="Z705" i="12"/>
  <c r="AA374" i="12"/>
  <c r="Z374" i="12"/>
  <c r="AA371" i="12"/>
  <c r="Z371" i="12"/>
  <c r="AA598" i="12"/>
  <c r="Z598" i="12"/>
  <c r="AA511" i="12"/>
  <c r="Z511" i="12"/>
  <c r="Z373" i="12"/>
  <c r="AA373" i="12"/>
  <c r="Z841" i="12"/>
  <c r="AA841" i="12"/>
  <c r="Z506" i="12"/>
  <c r="AA506" i="12"/>
  <c r="Z381" i="12"/>
  <c r="AA381" i="12"/>
  <c r="AA539" i="12"/>
  <c r="Z539" i="12"/>
  <c r="AA323" i="12"/>
  <c r="Z323" i="12"/>
  <c r="Z898" i="12"/>
  <c r="AA898" i="12"/>
  <c r="Z532" i="12"/>
  <c r="AA532" i="12"/>
  <c r="AA672" i="12"/>
  <c r="Z672" i="12"/>
  <c r="Z627" i="12"/>
  <c r="AA627" i="12"/>
  <c r="AA878" i="12"/>
  <c r="Z878" i="12"/>
  <c r="Z721" i="12"/>
  <c r="AA721" i="12"/>
  <c r="AA748" i="12"/>
  <c r="Z748" i="12"/>
  <c r="Z797" i="12"/>
  <c r="AA797" i="12"/>
  <c r="Z752" i="12"/>
  <c r="AA752" i="12"/>
  <c r="AA730" i="12"/>
  <c r="Z730" i="12"/>
  <c r="Z658" i="12"/>
  <c r="AA658" i="12"/>
  <c r="AA976" i="12"/>
  <c r="Z976" i="12"/>
  <c r="AA942" i="12"/>
  <c r="Z942" i="12"/>
  <c r="Z941" i="12"/>
  <c r="AA941" i="12"/>
  <c r="AA825" i="12"/>
  <c r="Z825" i="12"/>
  <c r="AA1106" i="12"/>
  <c r="Z1106" i="12"/>
  <c r="Z1099" i="12"/>
  <c r="AA1099" i="12"/>
  <c r="AA967" i="12"/>
  <c r="Z967" i="12"/>
  <c r="AA1004" i="12"/>
  <c r="Z1004" i="12"/>
  <c r="AA1044" i="12"/>
  <c r="Z1044" i="12"/>
  <c r="AA812" i="12"/>
  <c r="Z812" i="12"/>
  <c r="AA816" i="12"/>
  <c r="Z816" i="12"/>
  <c r="Z739" i="12"/>
  <c r="AA739" i="12"/>
  <c r="Z980" i="12"/>
  <c r="AA980" i="12"/>
  <c r="Z940" i="12"/>
  <c r="AA940" i="12"/>
  <c r="Z1284" i="12"/>
  <c r="AA1284" i="12"/>
  <c r="AA1362" i="12"/>
  <c r="Z1362" i="12"/>
  <c r="AA1304" i="12"/>
  <c r="Z1304" i="12"/>
  <c r="AA1017" i="12"/>
  <c r="Z1017" i="12"/>
  <c r="Z1034" i="12"/>
  <c r="AA1034" i="12"/>
  <c r="Z1226" i="12"/>
  <c r="AA1226" i="12"/>
  <c r="AA1030" i="12"/>
  <c r="Z1030" i="12"/>
  <c r="Z1273" i="12"/>
  <c r="AA1273" i="12"/>
  <c r="AA1365" i="12"/>
  <c r="Z1365" i="12"/>
  <c r="Z1275" i="12"/>
  <c r="AA1275" i="12"/>
  <c r="Z1005" i="12"/>
  <c r="AA1005" i="12"/>
  <c r="AA1252" i="12"/>
  <c r="Z1252" i="12"/>
  <c r="AA1331" i="12"/>
  <c r="Z1331" i="12"/>
  <c r="Z1342" i="12"/>
  <c r="AA1342" i="12"/>
  <c r="Z1451" i="12"/>
  <c r="AA1451" i="12"/>
  <c r="AA1244" i="12"/>
  <c r="Z1244" i="12"/>
  <c r="Z1508" i="12"/>
  <c r="AA1508" i="12"/>
  <c r="Z1392" i="12"/>
  <c r="AA1392" i="12"/>
  <c r="AA1528" i="12"/>
  <c r="Z1528" i="12"/>
  <c r="Z1480" i="12"/>
  <c r="AA1480" i="12"/>
  <c r="Z1363" i="12"/>
  <c r="AA1363" i="12"/>
  <c r="Z1369" i="12"/>
  <c r="AA1369" i="12"/>
  <c r="Z1325" i="12"/>
  <c r="AA1325" i="12"/>
  <c r="Z1424" i="12"/>
  <c r="AA1424" i="12"/>
  <c r="Z1521" i="12"/>
  <c r="AA1521" i="12"/>
  <c r="Z1404" i="12"/>
  <c r="AA1404" i="12"/>
  <c r="Z1397" i="12"/>
  <c r="AA1397" i="12"/>
  <c r="Z1695" i="12"/>
  <c r="AA1695" i="12"/>
  <c r="Z1562" i="12"/>
  <c r="AA1562" i="12"/>
  <c r="Z1703" i="12"/>
  <c r="AA1703" i="12"/>
  <c r="Z1739" i="12"/>
  <c r="AA1739" i="12"/>
  <c r="Z1371" i="12"/>
  <c r="AA1371" i="12"/>
  <c r="Z1623" i="12"/>
  <c r="AA1623" i="12"/>
  <c r="Z1549" i="12"/>
  <c r="AA1549" i="12"/>
  <c r="Z1716" i="12"/>
  <c r="AA1716" i="12"/>
  <c r="Z1530" i="12"/>
  <c r="AA1530" i="12"/>
  <c r="AA1503" i="12"/>
  <c r="Z1503" i="12"/>
  <c r="Z1607" i="12"/>
  <c r="AA1607" i="12"/>
  <c r="AA1799" i="12"/>
  <c r="Z1799" i="12"/>
  <c r="Z1801" i="12"/>
  <c r="AA1801" i="12"/>
  <c r="AA1660" i="12"/>
  <c r="Z1660" i="12"/>
  <c r="AA1773" i="12"/>
  <c r="Z1773" i="12"/>
  <c r="Z1672" i="12"/>
  <c r="AA1672" i="12"/>
  <c r="AA1878" i="12"/>
  <c r="Z1878" i="12"/>
  <c r="AA1828" i="12"/>
  <c r="Z1828" i="12"/>
  <c r="AA1838" i="12"/>
  <c r="Z1838" i="12"/>
  <c r="Z1757" i="12"/>
  <c r="AA1757" i="12"/>
  <c r="Z1908" i="12"/>
  <c r="AA1908" i="12"/>
  <c r="Z1813" i="12"/>
  <c r="AA1813" i="12"/>
  <c r="Z1742" i="12"/>
  <c r="AA1742" i="12"/>
  <c r="AA1819" i="12"/>
  <c r="Z1819" i="12"/>
  <c r="Z1812" i="12"/>
  <c r="AA1812" i="12"/>
  <c r="Z1976" i="12"/>
  <c r="AA1976" i="12"/>
  <c r="Z2093" i="12"/>
  <c r="AA2093" i="12"/>
  <c r="AA1977" i="12"/>
  <c r="Z1977" i="12"/>
  <c r="AA1827" i="12"/>
  <c r="Z1827" i="12"/>
  <c r="AA2021" i="12"/>
  <c r="Z2021" i="12"/>
  <c r="Z2022" i="12"/>
  <c r="AA2022" i="12"/>
  <c r="Z1994" i="12"/>
  <c r="AA1994" i="12"/>
  <c r="Z2032" i="12"/>
  <c r="AA2032" i="12"/>
  <c r="Z1883" i="12"/>
  <c r="AA1883" i="12"/>
  <c r="AA2030" i="12"/>
  <c r="Z2030" i="12"/>
  <c r="AA1984" i="12"/>
  <c r="Z1984" i="12"/>
  <c r="Z1991" i="12"/>
  <c r="AA1991" i="12"/>
  <c r="Z2253" i="12"/>
  <c r="AA2253" i="12"/>
  <c r="AA2069" i="12"/>
  <c r="Z2069" i="12"/>
  <c r="AA2088" i="12"/>
  <c r="Z2088" i="12"/>
  <c r="AA1972" i="12"/>
  <c r="Z1972" i="12"/>
  <c r="AA2131" i="12"/>
  <c r="Z2131" i="12"/>
  <c r="AA2282" i="12"/>
  <c r="Z2282" i="12"/>
  <c r="Z2150" i="12"/>
  <c r="AA2150" i="12"/>
  <c r="AA2084" i="12"/>
  <c r="Z2084" i="12"/>
  <c r="Z2232" i="12"/>
  <c r="AA2232" i="12"/>
  <c r="Z2178" i="12"/>
  <c r="AA2178" i="12"/>
  <c r="Z2185" i="12"/>
  <c r="AA2185" i="12"/>
  <c r="AA2223" i="12"/>
  <c r="Z2223" i="12"/>
  <c r="Z2197" i="12"/>
  <c r="AA2197" i="12"/>
  <c r="Z2398" i="12"/>
  <c r="AA2398" i="12"/>
  <c r="AA2494" i="12"/>
  <c r="Z2494" i="12"/>
  <c r="AA2409" i="12"/>
  <c r="Z2409" i="12"/>
  <c r="Z2332" i="12"/>
  <c r="AA2332" i="12"/>
  <c r="AA2419" i="12"/>
  <c r="Z2419" i="12"/>
  <c r="Z2346" i="12"/>
  <c r="AA2346" i="12"/>
  <c r="AA2412" i="12"/>
  <c r="Z2412" i="12"/>
  <c r="Z2492" i="12"/>
  <c r="AA2492" i="12"/>
  <c r="AA2364" i="12"/>
  <c r="Z2364" i="12"/>
  <c r="AA2434" i="12"/>
  <c r="Z2434" i="12"/>
  <c r="AA2515" i="12"/>
  <c r="Z2515" i="12"/>
  <c r="AA2448" i="12"/>
  <c r="Z2448" i="12"/>
  <c r="Z2544" i="12"/>
  <c r="AA2544" i="12"/>
  <c r="AA2528" i="12"/>
  <c r="Z2528" i="12"/>
  <c r="AA2612" i="12"/>
  <c r="Z2612" i="12"/>
  <c r="AA2498" i="12"/>
  <c r="Z2498" i="12"/>
  <c r="AA2539" i="12"/>
  <c r="Z2539" i="12"/>
  <c r="AA2580" i="12"/>
  <c r="Z2580" i="12"/>
  <c r="Z2547" i="12"/>
  <c r="AA2547" i="12"/>
  <c r="AA2569" i="12"/>
  <c r="Z2569" i="12"/>
  <c r="AA2639" i="12"/>
  <c r="Z2639" i="12"/>
  <c r="AA2618" i="12"/>
  <c r="Z2618" i="12"/>
  <c r="Z2753" i="12"/>
  <c r="AA2753" i="12"/>
  <c r="Z2700" i="12"/>
  <c r="AA2700" i="12"/>
  <c r="AA2567" i="12"/>
  <c r="Z2567" i="12"/>
  <c r="Z2652" i="12"/>
  <c r="AA2652" i="12"/>
  <c r="AA2680" i="12"/>
  <c r="Z2680" i="12"/>
  <c r="Z2673" i="12"/>
  <c r="AA2673" i="12"/>
  <c r="AA2674" i="12"/>
  <c r="Z2674" i="12"/>
  <c r="Z2643" i="12"/>
  <c r="AA2643" i="12"/>
  <c r="Z2876" i="12"/>
  <c r="AA2876" i="12"/>
  <c r="AA2861" i="12"/>
  <c r="Z2861" i="12"/>
  <c r="Z2795" i="12"/>
  <c r="AA2795" i="12"/>
  <c r="AA2817" i="12"/>
  <c r="Z2817" i="12"/>
  <c r="AA2785" i="12"/>
  <c r="Z2785" i="12"/>
  <c r="AA3061" i="12"/>
  <c r="Z3061" i="12"/>
  <c r="Z2825" i="12"/>
  <c r="AA2825" i="12"/>
  <c r="Z2748" i="12"/>
  <c r="AA2748" i="12"/>
  <c r="AA2925" i="12"/>
  <c r="Z2925" i="12"/>
  <c r="Z2806" i="12"/>
  <c r="AA2806" i="12"/>
  <c r="AA3020" i="12"/>
  <c r="Z3020" i="12"/>
  <c r="AA2914" i="12"/>
  <c r="Z2914" i="12"/>
  <c r="AA2903" i="12"/>
  <c r="Z2903" i="12"/>
  <c r="Z2890" i="12"/>
  <c r="AA2890" i="12"/>
  <c r="AA3016" i="12"/>
  <c r="Z3016" i="12"/>
  <c r="Z2950" i="12"/>
  <c r="AA2950" i="12"/>
  <c r="AA2990" i="12"/>
  <c r="Z2990" i="12"/>
  <c r="Z2931" i="12"/>
  <c r="AA2931" i="12"/>
  <c r="AA2956" i="12"/>
  <c r="Z2956" i="12"/>
  <c r="AA3019" i="12"/>
  <c r="Z3019" i="12"/>
  <c r="AA3120" i="12"/>
  <c r="Z3120" i="12"/>
  <c r="Z3160" i="12"/>
  <c r="AA3160" i="12"/>
  <c r="AA3320" i="12"/>
  <c r="Z3320" i="12"/>
  <c r="AA3072" i="12"/>
  <c r="Z3072" i="12"/>
  <c r="AA3191" i="12"/>
  <c r="Z3191" i="12"/>
  <c r="AA3221" i="12"/>
  <c r="Z3221" i="12"/>
  <c r="Z3298" i="12"/>
  <c r="AA3298" i="12"/>
  <c r="Z3337" i="12"/>
  <c r="AA3337" i="12"/>
  <c r="Z3151" i="12"/>
  <c r="AA3151" i="12"/>
  <c r="AA3158" i="12"/>
  <c r="Z3158" i="12"/>
  <c r="Z3174" i="12"/>
  <c r="AA3174" i="12"/>
  <c r="Z3280" i="12"/>
  <c r="AA3280" i="12"/>
  <c r="AA3284" i="12"/>
  <c r="Z3284" i="12"/>
  <c r="Z3321" i="12"/>
  <c r="AA3321" i="12"/>
  <c r="AA3363" i="12"/>
  <c r="Z3363" i="12"/>
  <c r="Z3345" i="12"/>
  <c r="AA3345" i="12"/>
  <c r="Z3204" i="12"/>
  <c r="AA3204" i="12"/>
  <c r="AA3350" i="12"/>
  <c r="Z3350" i="12"/>
  <c r="AA3542" i="12"/>
  <c r="Z3542" i="12"/>
  <c r="Z3548" i="12"/>
  <c r="AA3548" i="12"/>
  <c r="AA3432" i="12"/>
  <c r="Z3432" i="12"/>
  <c r="AA3617" i="12"/>
  <c r="Z3617" i="12"/>
  <c r="Z3607" i="12"/>
  <c r="AA3607" i="12"/>
  <c r="AA3471" i="12"/>
  <c r="Z3471" i="12"/>
  <c r="Z3467" i="12"/>
  <c r="AA3467" i="12"/>
  <c r="AA3552" i="12"/>
  <c r="Z3552" i="12"/>
  <c r="Z3497" i="12"/>
  <c r="AA3497" i="12"/>
  <c r="AA3515" i="12"/>
  <c r="Z3515" i="12"/>
  <c r="AA3424" i="12"/>
  <c r="Z3424" i="12"/>
  <c r="Z3578" i="12"/>
  <c r="AA3578" i="12"/>
  <c r="Z3521" i="12"/>
  <c r="AA3521" i="12"/>
  <c r="Z3841" i="12"/>
  <c r="AA3841" i="12"/>
  <c r="AA3512" i="12"/>
  <c r="Z3512" i="12"/>
  <c r="AA3362" i="12"/>
  <c r="Z3362" i="12"/>
  <c r="AA3816" i="12"/>
  <c r="Z3816" i="12"/>
  <c r="Z3682" i="12"/>
  <c r="AA3682" i="12"/>
  <c r="Z3803" i="12"/>
  <c r="AA3803" i="12"/>
  <c r="Z3694" i="12"/>
  <c r="AA3694" i="12"/>
  <c r="Z3716" i="12"/>
  <c r="AA3716" i="12"/>
  <c r="Z3765" i="12"/>
  <c r="AA3765" i="12"/>
  <c r="AA3752" i="12"/>
  <c r="Z3752" i="12"/>
  <c r="Z3669" i="12"/>
  <c r="AA3669" i="12"/>
  <c r="Z3622" i="12"/>
  <c r="AA3622" i="12"/>
  <c r="Z3720" i="12"/>
  <c r="AA3720" i="12"/>
  <c r="Z3757" i="12"/>
  <c r="AA3757" i="12"/>
  <c r="AA3746" i="12"/>
  <c r="Z3746" i="12"/>
  <c r="Z3709" i="12"/>
  <c r="AA3709" i="12"/>
  <c r="AA3812" i="12"/>
  <c r="Z3812" i="12"/>
  <c r="Z3824" i="12"/>
  <c r="AA3824" i="12"/>
  <c r="Z3831" i="12"/>
  <c r="AA3831" i="12"/>
  <c r="Z3931" i="12"/>
  <c r="AA3931" i="12"/>
  <c r="AA3927" i="12"/>
  <c r="Z3927" i="12"/>
  <c r="Z3871" i="12"/>
  <c r="AA3871" i="12"/>
  <c r="AC297" i="12"/>
  <c r="AD297" i="12" s="1"/>
  <c r="AC468" i="12"/>
  <c r="AD468" i="12" s="1"/>
  <c r="AC505" i="12"/>
  <c r="AD505" i="12" s="1"/>
  <c r="AC161" i="12"/>
  <c r="AD161" i="12" s="1"/>
  <c r="AC371" i="12"/>
  <c r="AD371" i="12" s="1"/>
  <c r="AC345" i="12"/>
  <c r="AD345" i="12" s="1"/>
  <c r="AC600" i="12"/>
  <c r="AD600" i="12" s="1"/>
  <c r="AC320" i="12"/>
  <c r="AD320" i="12" s="1"/>
  <c r="AC448" i="12"/>
  <c r="AD448" i="12" s="1"/>
  <c r="AC422" i="12"/>
  <c r="AD422" i="12" s="1"/>
  <c r="AC613" i="12"/>
  <c r="AD613" i="12" s="1"/>
  <c r="AC656" i="12"/>
  <c r="AD656" i="12" s="1"/>
  <c r="AC654" i="12"/>
  <c r="AD654" i="12" s="1"/>
  <c r="AC670" i="12"/>
  <c r="AD670" i="12" s="1"/>
  <c r="AC834" i="12"/>
  <c r="AD834" i="12" s="1"/>
  <c r="AC572" i="12"/>
  <c r="AD572" i="12" s="1"/>
  <c r="AC916" i="12"/>
  <c r="AD916" i="12" s="1"/>
  <c r="AC687" i="12"/>
  <c r="AD687" i="12" s="1"/>
  <c r="AC692" i="12"/>
  <c r="AD692" i="12" s="1"/>
  <c r="AC911" i="12"/>
  <c r="AD911" i="12" s="1"/>
  <c r="AC637" i="12"/>
  <c r="AD637" i="12" s="1"/>
  <c r="AC919" i="12"/>
  <c r="AD919" i="12" s="1"/>
  <c r="AC998" i="12"/>
  <c r="AD998" i="12" s="1"/>
  <c r="AC1014" i="12"/>
  <c r="AD1014" i="12" s="1"/>
  <c r="AC809" i="12"/>
  <c r="AD809" i="12" s="1"/>
  <c r="AC779" i="12"/>
  <c r="AD779" i="12" s="1"/>
  <c r="AC679" i="12"/>
  <c r="AD679" i="12" s="1"/>
  <c r="AC912" i="12"/>
  <c r="AD912" i="12" s="1"/>
  <c r="AC1086" i="12"/>
  <c r="AD1086" i="12" s="1"/>
  <c r="AC993" i="12"/>
  <c r="AD993" i="12" s="1"/>
  <c r="AC729" i="12"/>
  <c r="AD729" i="12" s="1"/>
  <c r="AC772" i="12"/>
  <c r="AD772" i="12" s="1"/>
  <c r="AC864" i="12"/>
  <c r="AD864" i="12" s="1"/>
  <c r="AC1120" i="12"/>
  <c r="AD1120" i="12" s="1"/>
  <c r="AC1151" i="12"/>
  <c r="AD1151" i="12" s="1"/>
  <c r="AC918" i="12"/>
  <c r="AD918" i="12" s="1"/>
  <c r="AC1105" i="12"/>
  <c r="AD1105" i="12" s="1"/>
  <c r="AC1203" i="12"/>
  <c r="AD1203" i="12" s="1"/>
  <c r="AC999" i="12"/>
  <c r="AD999" i="12" s="1"/>
  <c r="AC1195" i="12"/>
  <c r="AD1195" i="12" s="1"/>
  <c r="AC913" i="12"/>
  <c r="AD913" i="12" s="1"/>
  <c r="AC1196" i="12"/>
  <c r="AD1196" i="12" s="1"/>
  <c r="AC1012" i="12"/>
  <c r="AD1012" i="12" s="1"/>
  <c r="AC857" i="12"/>
  <c r="AD857" i="12" s="1"/>
  <c r="AC1117" i="12"/>
  <c r="AD1117" i="12" s="1"/>
  <c r="AC1040" i="12"/>
  <c r="AD1040" i="12" s="1"/>
  <c r="AC1297" i="12"/>
  <c r="AD1297" i="12" s="1"/>
  <c r="AC1358" i="12"/>
  <c r="AD1358" i="12" s="1"/>
  <c r="AC1355" i="12"/>
  <c r="AD1355" i="12" s="1"/>
  <c r="AC1177" i="12"/>
  <c r="AD1177" i="12" s="1"/>
  <c r="AC1113" i="12"/>
  <c r="AD1113" i="12" s="1"/>
  <c r="AC1308" i="12"/>
  <c r="AD1308" i="12" s="1"/>
  <c r="AC1343" i="12"/>
  <c r="AD1343" i="12" s="1"/>
  <c r="AC1315" i="12"/>
  <c r="AD1315" i="12" s="1"/>
  <c r="AC1356" i="12"/>
  <c r="AD1356" i="12" s="1"/>
  <c r="AC1202" i="12"/>
  <c r="AD1202" i="12" s="1"/>
  <c r="AC1461" i="12"/>
  <c r="AD1461" i="12" s="1"/>
  <c r="AC1397" i="12"/>
  <c r="AD1397" i="12" s="1"/>
  <c r="AC1438" i="12"/>
  <c r="AD1438" i="12" s="1"/>
  <c r="AC1478" i="12"/>
  <c r="AD1478" i="12" s="1"/>
  <c r="AC1402" i="12"/>
  <c r="AD1402" i="12" s="1"/>
  <c r="AC1394" i="12"/>
  <c r="AD1394" i="12" s="1"/>
  <c r="AC1582" i="12"/>
  <c r="AD1582" i="12" s="1"/>
  <c r="AC1389" i="12"/>
  <c r="AD1389" i="12" s="1"/>
  <c r="AC1341" i="12"/>
  <c r="AD1341" i="12" s="1"/>
  <c r="AC1437" i="12"/>
  <c r="AD1437" i="12" s="1"/>
  <c r="AC1661" i="12"/>
  <c r="AD1661" i="12" s="1"/>
  <c r="AC1699" i="12"/>
  <c r="AD1699" i="12" s="1"/>
  <c r="AC1512" i="12"/>
  <c r="AD1512" i="12" s="1"/>
  <c r="AC1741" i="12"/>
  <c r="AD1741" i="12" s="1"/>
  <c r="AC1682" i="12"/>
  <c r="AD1682" i="12" s="1"/>
  <c r="AC1693" i="12"/>
  <c r="AD1693" i="12" s="1"/>
  <c r="AC1718" i="12"/>
  <c r="AD1718" i="12" s="1"/>
  <c r="AC1577" i="12"/>
  <c r="AD1577" i="12" s="1"/>
  <c r="AC1634" i="12"/>
  <c r="AD1634" i="12" s="1"/>
  <c r="AC1811" i="12"/>
  <c r="AD1811" i="12" s="1"/>
  <c r="AC1935" i="12"/>
  <c r="AD1935" i="12" s="1"/>
  <c r="AC1612" i="12"/>
  <c r="AD1612" i="12" s="1"/>
  <c r="AC1794" i="12"/>
  <c r="AD1794" i="12" s="1"/>
  <c r="AC1745" i="12"/>
  <c r="AD1745" i="12" s="1"/>
  <c r="AC1872" i="12"/>
  <c r="AD1872" i="12" s="1"/>
  <c r="AC2041" i="12"/>
  <c r="AD2041" i="12" s="1"/>
  <c r="AC2013" i="12"/>
  <c r="AD2013" i="12" s="1"/>
  <c r="AC1902" i="12"/>
  <c r="AD1902" i="12" s="1"/>
  <c r="AC1863" i="12"/>
  <c r="AD1863" i="12" s="1"/>
  <c r="AC2006" i="12"/>
  <c r="AD2006" i="12" s="1"/>
  <c r="AC2121" i="12"/>
  <c r="AD2121" i="12" s="1"/>
  <c r="AC2037" i="12"/>
  <c r="AD2037" i="12" s="1"/>
  <c r="AC2005" i="12"/>
  <c r="AD2005" i="12" s="1"/>
  <c r="AC1998" i="12"/>
  <c r="AD1998" i="12" s="1"/>
  <c r="AC2011" i="12"/>
  <c r="AD2011" i="12" s="1"/>
  <c r="AC1995" i="12"/>
  <c r="AD1995" i="12" s="1"/>
  <c r="AC1974" i="12"/>
  <c r="AD1974" i="12" s="1"/>
  <c r="AC2141" i="12"/>
  <c r="AD2141" i="12" s="1"/>
  <c r="AC2093" i="12"/>
  <c r="AD2093" i="12" s="1"/>
  <c r="AC2114" i="12"/>
  <c r="AD2114" i="12" s="1"/>
  <c r="AC2202" i="12"/>
  <c r="AD2202" i="12" s="1"/>
  <c r="AC2224" i="12"/>
  <c r="AD2224" i="12" s="1"/>
  <c r="AC2285" i="12"/>
  <c r="AD2285" i="12" s="1"/>
  <c r="AC2234" i="12"/>
  <c r="AD2234" i="12" s="1"/>
  <c r="AC2212" i="12"/>
  <c r="AD2212" i="12" s="1"/>
  <c r="AC2319" i="12"/>
  <c r="AD2319" i="12" s="1"/>
  <c r="AC2327" i="12"/>
  <c r="AD2327" i="12" s="1"/>
  <c r="AC2323" i="12"/>
  <c r="AD2323" i="12" s="1"/>
  <c r="AC2410" i="12"/>
  <c r="AD2410" i="12" s="1"/>
  <c r="AC2408" i="12"/>
  <c r="AD2408" i="12" s="1"/>
  <c r="AC2444" i="12"/>
  <c r="AD2444" i="12" s="1"/>
  <c r="AC2549" i="12"/>
  <c r="AD2549" i="12" s="1"/>
  <c r="AC2594" i="12"/>
  <c r="AD2594" i="12" s="1"/>
  <c r="AC2622" i="12"/>
  <c r="AD2622" i="12" s="1"/>
  <c r="AC2555" i="12"/>
  <c r="AD2555" i="12" s="1"/>
  <c r="AC2631" i="12"/>
  <c r="AD2631" i="12" s="1"/>
  <c r="AC2632" i="12"/>
  <c r="AD2632" i="12" s="1"/>
  <c r="AC2806" i="12"/>
  <c r="AD2806" i="12" s="1"/>
  <c r="AC2702" i="12"/>
  <c r="AD2702" i="12" s="1"/>
  <c r="AC2682" i="12"/>
  <c r="AD2682" i="12" s="1"/>
  <c r="AC2732" i="12"/>
  <c r="AD2732" i="12" s="1"/>
  <c r="AC2714" i="12"/>
  <c r="AD2714" i="12" s="1"/>
  <c r="AC2798" i="12"/>
  <c r="AD2798" i="12" s="1"/>
  <c r="AC2784" i="12"/>
  <c r="AD2784" i="12" s="1"/>
  <c r="AC2811" i="12"/>
  <c r="AD2811" i="12" s="1"/>
  <c r="AC2860" i="12"/>
  <c r="AD2860" i="12" s="1"/>
  <c r="AC2897" i="12"/>
  <c r="AD2897" i="12" s="1"/>
  <c r="AC2929" i="12"/>
  <c r="AD2929" i="12" s="1"/>
  <c r="AC3040" i="12"/>
  <c r="AD3040" i="12" s="1"/>
  <c r="AC3107" i="12"/>
  <c r="AD3107" i="12" s="1"/>
  <c r="AC2937" i="12"/>
  <c r="AD2937" i="12" s="1"/>
  <c r="AC3041" i="12"/>
  <c r="AD3041" i="12" s="1"/>
  <c r="AC2934" i="12"/>
  <c r="AD2934" i="12" s="1"/>
  <c r="AC3256" i="12"/>
  <c r="AD3256" i="12" s="1"/>
  <c r="AC3262" i="12"/>
  <c r="AD3262" i="12" s="1"/>
  <c r="AC3151" i="12"/>
  <c r="AD3151" i="12" s="1"/>
  <c r="AC3265" i="12"/>
  <c r="AD3265" i="12" s="1"/>
  <c r="AC3334" i="12"/>
  <c r="AD3334" i="12" s="1"/>
  <c r="AC3391" i="12"/>
  <c r="AD3391" i="12" s="1"/>
  <c r="AC3355" i="12"/>
  <c r="AD3355" i="12" s="1"/>
  <c r="AC3279" i="12"/>
  <c r="AD3279" i="12" s="1"/>
  <c r="AC3315" i="12"/>
  <c r="AD3315" i="12" s="1"/>
  <c r="AC3590" i="12"/>
  <c r="AD3590" i="12" s="1"/>
  <c r="AC3501" i="12"/>
  <c r="AD3501" i="12" s="1"/>
  <c r="AC3535" i="12"/>
  <c r="AD3535" i="12" s="1"/>
  <c r="AC3625" i="12"/>
  <c r="AD3625" i="12" s="1"/>
  <c r="AC3547" i="12"/>
  <c r="AD3547" i="12" s="1"/>
  <c r="AC3481" i="12"/>
  <c r="AD3481" i="12" s="1"/>
  <c r="AC3628" i="12"/>
  <c r="AD3628" i="12" s="1"/>
  <c r="AC3765" i="12"/>
  <c r="AD3765" i="12" s="1"/>
  <c r="AC3893" i="12"/>
  <c r="AD3893" i="12" s="1"/>
  <c r="AC3892" i="12"/>
  <c r="AD3892" i="12" s="1"/>
  <c r="AA216" i="12"/>
  <c r="Z216" i="12"/>
  <c r="AC404" i="12"/>
  <c r="AD404" i="12" s="1"/>
  <c r="Z148" i="12"/>
  <c r="AA148" i="12"/>
  <c r="AA168" i="12"/>
  <c r="Z168" i="12"/>
  <c r="AC260" i="12"/>
  <c r="AD260" i="12" s="1"/>
  <c r="Z147" i="12"/>
  <c r="AA147" i="12"/>
  <c r="S2824" i="12"/>
  <c r="T2824" i="12" s="1"/>
  <c r="AB2824" i="12" s="1"/>
  <c r="S2977" i="12"/>
  <c r="T2977" i="12" s="1"/>
  <c r="AB2977" i="12" s="1"/>
  <c r="S3079" i="12"/>
  <c r="T3079" i="12" s="1"/>
  <c r="AB3079" i="12" s="1"/>
  <c r="S3025" i="12"/>
  <c r="T3025" i="12" s="1"/>
  <c r="AB3025" i="12" s="1"/>
  <c r="S2981" i="12"/>
  <c r="T2981" i="12" s="1"/>
  <c r="AB2981" i="12" s="1"/>
  <c r="S2884" i="12"/>
  <c r="T2884" i="12" s="1"/>
  <c r="AB2884" i="12" s="1"/>
  <c r="S3084" i="12"/>
  <c r="T3084" i="12" s="1"/>
  <c r="AB3084" i="12" s="1"/>
  <c r="S2941" i="12"/>
  <c r="T2941" i="12" s="1"/>
  <c r="AB2941" i="12" s="1"/>
  <c r="S2986" i="12"/>
  <c r="T2986" i="12" s="1"/>
  <c r="AB2986" i="12" s="1"/>
  <c r="S3031" i="12"/>
  <c r="T3031" i="12" s="1"/>
  <c r="AB3031" i="12" s="1"/>
  <c r="S3027" i="12"/>
  <c r="T3027" i="12" s="1"/>
  <c r="AB3027" i="12" s="1"/>
  <c r="S3089" i="12"/>
  <c r="T3089" i="12" s="1"/>
  <c r="AB3089" i="12" s="1"/>
  <c r="S3178" i="12"/>
  <c r="T3178" i="12" s="1"/>
  <c r="AB3178" i="12" s="1"/>
  <c r="S2969" i="12"/>
  <c r="T2969" i="12" s="1"/>
  <c r="AB2969" i="12" s="1"/>
  <c r="S3246" i="12"/>
  <c r="T3246" i="12" s="1"/>
  <c r="AB3246" i="12" s="1"/>
  <c r="S3181" i="12"/>
  <c r="T3181" i="12" s="1"/>
  <c r="AB3181" i="12" s="1"/>
  <c r="S3072" i="12"/>
  <c r="T3072" i="12" s="1"/>
  <c r="AB3072" i="12" s="1"/>
  <c r="S3147" i="12"/>
  <c r="T3147" i="12" s="1"/>
  <c r="AB3147" i="12" s="1"/>
  <c r="S3141" i="12"/>
  <c r="T3141" i="12" s="1"/>
  <c r="AB3141" i="12" s="1"/>
  <c r="S3365" i="12"/>
  <c r="T3365" i="12" s="1"/>
  <c r="AB3365" i="12" s="1"/>
  <c r="S3308" i="12"/>
  <c r="T3308" i="12" s="1"/>
  <c r="AB3308" i="12" s="1"/>
  <c r="S3317" i="12"/>
  <c r="T3317" i="12" s="1"/>
  <c r="AB3317" i="12" s="1"/>
  <c r="S3159" i="12"/>
  <c r="T3159" i="12" s="1"/>
  <c r="AB3159" i="12" s="1"/>
  <c r="S3253" i="12"/>
  <c r="T3253" i="12" s="1"/>
  <c r="AB3253" i="12" s="1"/>
  <c r="S3348" i="12"/>
  <c r="T3348" i="12" s="1"/>
  <c r="AB3348" i="12" s="1"/>
  <c r="S3336" i="12"/>
  <c r="T3336" i="12" s="1"/>
  <c r="AB3336" i="12" s="1"/>
  <c r="S3258" i="12"/>
  <c r="T3258" i="12" s="1"/>
  <c r="AB3258" i="12" s="1"/>
  <c r="S3403" i="12"/>
  <c r="T3403" i="12" s="1"/>
  <c r="AB3403" i="12" s="1"/>
  <c r="S3476" i="12"/>
  <c r="T3476" i="12" s="1"/>
  <c r="AB3476" i="12" s="1"/>
  <c r="S3240" i="12"/>
  <c r="T3240" i="12" s="1"/>
  <c r="AB3240" i="12" s="1"/>
  <c r="S3514" i="12"/>
  <c r="T3514" i="12" s="1"/>
  <c r="AB3514" i="12" s="1"/>
  <c r="S3415" i="12"/>
  <c r="T3415" i="12" s="1"/>
  <c r="AB3415" i="12" s="1"/>
  <c r="S3588" i="12"/>
  <c r="T3588" i="12" s="1"/>
  <c r="AB3588" i="12" s="1"/>
  <c r="S3538" i="12"/>
  <c r="T3538" i="12" s="1"/>
  <c r="AB3538" i="12" s="1"/>
  <c r="S3513" i="12"/>
  <c r="T3513" i="12" s="1"/>
  <c r="AB3513" i="12" s="1"/>
  <c r="S3478" i="12"/>
  <c r="T3478" i="12" s="1"/>
  <c r="AB3478" i="12" s="1"/>
  <c r="S3521" i="12"/>
  <c r="T3521" i="12" s="1"/>
  <c r="AB3521" i="12" s="1"/>
  <c r="S3574" i="12"/>
  <c r="T3574" i="12" s="1"/>
  <c r="AB3574" i="12" s="1"/>
  <c r="S3405" i="12"/>
  <c r="T3405" i="12" s="1"/>
  <c r="AB3405" i="12" s="1"/>
  <c r="S3407" i="12"/>
  <c r="T3407" i="12" s="1"/>
  <c r="AB3407" i="12" s="1"/>
  <c r="S3645" i="12"/>
  <c r="T3645" i="12" s="1"/>
  <c r="AB3645" i="12" s="1"/>
  <c r="S3559" i="12"/>
  <c r="T3559" i="12" s="1"/>
  <c r="AB3559" i="12" s="1"/>
  <c r="S3428" i="12"/>
  <c r="T3428" i="12" s="1"/>
  <c r="AB3428" i="12" s="1"/>
  <c r="S3488" i="12"/>
  <c r="T3488" i="12" s="1"/>
  <c r="AB3488" i="12" s="1"/>
  <c r="S3643" i="12"/>
  <c r="T3643" i="12" s="1"/>
  <c r="AB3643" i="12" s="1"/>
  <c r="S3423" i="12"/>
  <c r="T3423" i="12" s="1"/>
  <c r="AB3423" i="12" s="1"/>
  <c r="S3802" i="12"/>
  <c r="T3802" i="12" s="1"/>
  <c r="AB3802" i="12" s="1"/>
  <c r="S3626" i="12"/>
  <c r="T3626" i="12" s="1"/>
  <c r="AB3626" i="12" s="1"/>
  <c r="S3671" i="12"/>
  <c r="T3671" i="12" s="1"/>
  <c r="AB3671" i="12" s="1"/>
  <c r="S3683" i="12"/>
  <c r="T3683" i="12" s="1"/>
  <c r="AB3683" i="12" s="1"/>
  <c r="S3873" i="12"/>
  <c r="T3873" i="12" s="1"/>
  <c r="AB3873" i="12" s="1"/>
  <c r="S3674" i="12"/>
  <c r="T3674" i="12" s="1"/>
  <c r="AB3674" i="12" s="1"/>
  <c r="S3754" i="12"/>
  <c r="T3754" i="12" s="1"/>
  <c r="AB3754" i="12" s="1"/>
  <c r="S3665" i="12"/>
  <c r="T3665" i="12" s="1"/>
  <c r="AB3665" i="12" s="1"/>
  <c r="S3719" i="12"/>
  <c r="T3719" i="12" s="1"/>
  <c r="AB3719" i="12" s="1"/>
  <c r="S3829" i="12"/>
  <c r="T3829" i="12" s="1"/>
  <c r="AB3829" i="12" s="1"/>
  <c r="S3914" i="12"/>
  <c r="T3914" i="12" s="1"/>
  <c r="AB3914" i="12" s="1"/>
  <c r="S3772" i="12"/>
  <c r="T3772" i="12" s="1"/>
  <c r="AB3772" i="12" s="1"/>
  <c r="S3822" i="12"/>
  <c r="T3822" i="12" s="1"/>
  <c r="AB3822" i="12" s="1"/>
  <c r="S3688" i="12"/>
  <c r="T3688" i="12" s="1"/>
  <c r="AB3688" i="12" s="1"/>
  <c r="S3904" i="12"/>
  <c r="T3904" i="12" s="1"/>
  <c r="AB3904" i="12" s="1"/>
  <c r="S3907" i="12"/>
  <c r="T3907" i="12" s="1"/>
  <c r="AB3907" i="12" s="1"/>
  <c r="S3883" i="12"/>
  <c r="T3883" i="12" s="1"/>
  <c r="AB3883" i="12" s="1"/>
  <c r="S3919" i="12"/>
  <c r="T3919" i="12" s="1"/>
  <c r="AB3919" i="12" s="1"/>
  <c r="AE3535" i="12" l="1"/>
  <c r="AG3535" i="12"/>
  <c r="AE1012" i="12"/>
  <c r="AG1012" i="12"/>
  <c r="AG1478" i="12"/>
  <c r="AE1478" i="12"/>
  <c r="AE1195" i="12"/>
  <c r="AG1195" i="12"/>
  <c r="AG912" i="12"/>
  <c r="AE912" i="12"/>
  <c r="AE572" i="12"/>
  <c r="AG572" i="12"/>
  <c r="AG409" i="12"/>
  <c r="AE409" i="12"/>
  <c r="AG3067" i="12"/>
  <c r="AE3067" i="12"/>
  <c r="AE2480" i="12"/>
  <c r="AG2480" i="12"/>
  <c r="AE1982" i="12"/>
  <c r="AG1982" i="12"/>
  <c r="AG1373" i="12"/>
  <c r="AE1373" i="12"/>
  <c r="AG246" i="12"/>
  <c r="AE246" i="12"/>
  <c r="AG3652" i="12"/>
  <c r="AE3652" i="12"/>
  <c r="AG3081" i="12"/>
  <c r="AE3081" i="12"/>
  <c r="AE2649" i="12"/>
  <c r="AG2649" i="12"/>
  <c r="AG1266" i="12"/>
  <c r="AE1266" i="12"/>
  <c r="AG1198" i="12"/>
  <c r="AE1198" i="12"/>
  <c r="AE3610" i="12"/>
  <c r="AG3610" i="12"/>
  <c r="AG2744" i="12"/>
  <c r="AE2744" i="12"/>
  <c r="AG2629" i="12"/>
  <c r="AE2629" i="12"/>
  <c r="AG2431" i="12"/>
  <c r="AE2431" i="12"/>
  <c r="AG2152" i="12"/>
  <c r="AE2152" i="12"/>
  <c r="AG1182" i="12"/>
  <c r="AE1182" i="12"/>
  <c r="AG1006" i="12"/>
  <c r="AE1006" i="12"/>
  <c r="AG725" i="12"/>
  <c r="AE725" i="12"/>
  <c r="AE606" i="12"/>
  <c r="AG606" i="12"/>
  <c r="AE589" i="12"/>
  <c r="AG589" i="12"/>
  <c r="AE224" i="12"/>
  <c r="AG224" i="12"/>
  <c r="AG3381" i="12"/>
  <c r="AE3381" i="12"/>
  <c r="AG2710" i="12"/>
  <c r="AE2710" i="12"/>
  <c r="AG2379" i="12"/>
  <c r="AE2379" i="12"/>
  <c r="AE1983" i="12"/>
  <c r="AG1983" i="12"/>
  <c r="AE1579" i="12"/>
  <c r="AG1579" i="12"/>
  <c r="AG1103" i="12"/>
  <c r="AE1103" i="12"/>
  <c r="AG525" i="12"/>
  <c r="AE525" i="12"/>
  <c r="AE3895" i="12"/>
  <c r="AG3895" i="12"/>
  <c r="AE3511" i="12"/>
  <c r="AG3511" i="12"/>
  <c r="AE2943" i="12"/>
  <c r="AG2943" i="12"/>
  <c r="AG1306" i="12"/>
  <c r="AE1306" i="12"/>
  <c r="AG2794" i="12"/>
  <c r="AE2794" i="12"/>
  <c r="AG2307" i="12"/>
  <c r="AE2307" i="12"/>
  <c r="AG1828" i="12"/>
  <c r="AE1828" i="12"/>
  <c r="AE904" i="12"/>
  <c r="AG904" i="12"/>
  <c r="AE629" i="12"/>
  <c r="AG629" i="12"/>
  <c r="AG3706" i="12"/>
  <c r="AE3706" i="12"/>
  <c r="AG3045" i="12"/>
  <c r="AE3045" i="12"/>
  <c r="AE2844" i="12"/>
  <c r="AG2844" i="12"/>
  <c r="AE2526" i="12"/>
  <c r="AG2526" i="12"/>
  <c r="AG1785" i="12"/>
  <c r="AE1785" i="12"/>
  <c r="AG1619" i="12"/>
  <c r="AE1619" i="12"/>
  <c r="AE1019" i="12"/>
  <c r="AG1019" i="12"/>
  <c r="AG835" i="12"/>
  <c r="AE835" i="12"/>
  <c r="AG341" i="12"/>
  <c r="AE341" i="12"/>
  <c r="AE1595" i="12"/>
  <c r="AG1595" i="12"/>
  <c r="AG1637" i="12"/>
  <c r="AE1637" i="12"/>
  <c r="AG1222" i="12"/>
  <c r="AE1222" i="12"/>
  <c r="AG694" i="12"/>
  <c r="AE694" i="12"/>
  <c r="AG154" i="12"/>
  <c r="AE154" i="12"/>
  <c r="AE3213" i="12"/>
  <c r="AG3213" i="12"/>
  <c r="AE3087" i="12"/>
  <c r="AG3087" i="12"/>
  <c r="AG2068" i="12"/>
  <c r="AE2068" i="12"/>
  <c r="AG1771" i="12"/>
  <c r="AE1771" i="12"/>
  <c r="AG1505" i="12"/>
  <c r="AE1505" i="12"/>
  <c r="AE1479" i="12"/>
  <c r="AG1479" i="12"/>
  <c r="AE1116" i="12"/>
  <c r="AG1116" i="12"/>
  <c r="AG3651" i="12"/>
  <c r="AE3651" i="12"/>
  <c r="AG3350" i="12"/>
  <c r="AE3350" i="12"/>
  <c r="AG2915" i="12"/>
  <c r="AE2915" i="12"/>
  <c r="AG1848" i="12"/>
  <c r="AE1848" i="12"/>
  <c r="AG1802" i="12"/>
  <c r="AE1802" i="12"/>
  <c r="AG1450" i="12"/>
  <c r="AE1450" i="12"/>
  <c r="AG342" i="12"/>
  <c r="AE342" i="12"/>
  <c r="AE3010" i="12"/>
  <c r="AG3010" i="12"/>
  <c r="AE2477" i="12"/>
  <c r="AG2477" i="12"/>
  <c r="AE1964" i="12"/>
  <c r="AG1964" i="12"/>
  <c r="AG1257" i="12"/>
  <c r="AE1257" i="12"/>
  <c r="AG699" i="12"/>
  <c r="AE699" i="12"/>
  <c r="AG597" i="12"/>
  <c r="AE597" i="12"/>
  <c r="AE3219" i="12"/>
  <c r="AG3219" i="12"/>
  <c r="AG2983" i="12"/>
  <c r="AE2983" i="12"/>
  <c r="AE2720" i="12"/>
  <c r="AG2720" i="12"/>
  <c r="AE1864" i="12"/>
  <c r="AG1864" i="12"/>
  <c r="AE887" i="12"/>
  <c r="AG887" i="12"/>
  <c r="AG620" i="12"/>
  <c r="AE620" i="12"/>
  <c r="AG447" i="12"/>
  <c r="AE447" i="12"/>
  <c r="AG2874" i="12"/>
  <c r="AE2874" i="12"/>
  <c r="AE2703" i="12"/>
  <c r="AG2703" i="12"/>
  <c r="AG2469" i="12"/>
  <c r="AE2469" i="12"/>
  <c r="AE1836" i="12"/>
  <c r="AG1836" i="12"/>
  <c r="AG935" i="12"/>
  <c r="AE935" i="12"/>
  <c r="AE477" i="12"/>
  <c r="AG477" i="12"/>
  <c r="AE3180" i="12"/>
  <c r="AG3180" i="12"/>
  <c r="AE2605" i="12"/>
  <c r="AG2605" i="12"/>
  <c r="AE1360" i="12"/>
  <c r="AG1360" i="12"/>
  <c r="AG1169" i="12"/>
  <c r="AE1169" i="12"/>
  <c r="AE511" i="12"/>
  <c r="AG511" i="12"/>
  <c r="AG3597" i="12"/>
  <c r="AE3597" i="12"/>
  <c r="AE3197" i="12"/>
  <c r="AG3197" i="12"/>
  <c r="AE3043" i="12"/>
  <c r="AG3043" i="12"/>
  <c r="AE2441" i="12"/>
  <c r="AG2441" i="12"/>
  <c r="AE1824" i="12"/>
  <c r="AG1824" i="12"/>
  <c r="AE1503" i="12"/>
  <c r="AG1503" i="12"/>
  <c r="AE1284" i="12"/>
  <c r="AG1284" i="12"/>
  <c r="AG334" i="12"/>
  <c r="AE334" i="12"/>
  <c r="AG217" i="12"/>
  <c r="AE217" i="12"/>
  <c r="AG173" i="12"/>
  <c r="AE173" i="12"/>
  <c r="AE1031" i="12"/>
  <c r="AG1031" i="12"/>
  <c r="AG382" i="12"/>
  <c r="AE382" i="12"/>
  <c r="AG651" i="12"/>
  <c r="AE651" i="12"/>
  <c r="AG1865" i="12"/>
  <c r="AE1865" i="12"/>
  <c r="AE2929" i="12"/>
  <c r="AG2929" i="12"/>
  <c r="AE2093" i="12"/>
  <c r="AG2093" i="12"/>
  <c r="AG2811" i="12"/>
  <c r="AE2811" i="12"/>
  <c r="AG3893" i="12"/>
  <c r="AE3893" i="12"/>
  <c r="AG2784" i="12"/>
  <c r="AE2784" i="12"/>
  <c r="AG1995" i="12"/>
  <c r="AE1995" i="12"/>
  <c r="AE1580" i="12"/>
  <c r="AG1580" i="12"/>
  <c r="AE679" i="12"/>
  <c r="AG679" i="12"/>
  <c r="AG3194" i="12"/>
  <c r="AE3194" i="12"/>
  <c r="AG2910" i="12"/>
  <c r="AE2910" i="12"/>
  <c r="AG1474" i="12"/>
  <c r="AE1474" i="12"/>
  <c r="AE1287" i="12"/>
  <c r="AG1287" i="12"/>
  <c r="AG1124" i="12"/>
  <c r="AE1124" i="12"/>
  <c r="AE443" i="12"/>
  <c r="AG443" i="12"/>
  <c r="AG2985" i="12"/>
  <c r="AE2985" i="12"/>
  <c r="AE1793" i="12"/>
  <c r="AG1793" i="12"/>
  <c r="AE1352" i="12"/>
  <c r="AG1352" i="12"/>
  <c r="AE1128" i="12"/>
  <c r="AG1128" i="12"/>
  <c r="AG718" i="12"/>
  <c r="AE718" i="12"/>
  <c r="AG561" i="12"/>
  <c r="AE561" i="12"/>
  <c r="AE3457" i="12"/>
  <c r="AG3457" i="12"/>
  <c r="AG3242" i="12"/>
  <c r="AE3242" i="12"/>
  <c r="AG2837" i="12"/>
  <c r="AE2837" i="12"/>
  <c r="AE2177" i="12"/>
  <c r="AG2177" i="12"/>
  <c r="AE2126" i="12"/>
  <c r="AG2126" i="12"/>
  <c r="AG1303" i="12"/>
  <c r="AE1303" i="12"/>
  <c r="AG801" i="12"/>
  <c r="AE801" i="12"/>
  <c r="AG778" i="12"/>
  <c r="AE778" i="12"/>
  <c r="AE290" i="12"/>
  <c r="AG290" i="12"/>
  <c r="AE2709" i="12"/>
  <c r="AG2709" i="12"/>
  <c r="AG2059" i="12"/>
  <c r="AE2059" i="12"/>
  <c r="AE2007" i="12"/>
  <c r="AG2007" i="12"/>
  <c r="AE1499" i="12"/>
  <c r="AG1499" i="12"/>
  <c r="AG1078" i="12"/>
  <c r="AE1078" i="12"/>
  <c r="AG2332" i="12"/>
  <c r="AE2332" i="12"/>
  <c r="AE1849" i="12"/>
  <c r="AG1849" i="12"/>
  <c r="AG1756" i="12"/>
  <c r="AE1756" i="12"/>
  <c r="AE633" i="12"/>
  <c r="AG633" i="12"/>
  <c r="AG311" i="12"/>
  <c r="AE311" i="12"/>
  <c r="AE3858" i="12"/>
  <c r="AG3858" i="12"/>
  <c r="AG3201" i="12"/>
  <c r="AE3201" i="12"/>
  <c r="AG2752" i="12"/>
  <c r="AE2752" i="12"/>
  <c r="AE2373" i="12"/>
  <c r="AG2373" i="12"/>
  <c r="AG1854" i="12"/>
  <c r="AE1854" i="12"/>
  <c r="AE1053" i="12"/>
  <c r="AG1053" i="12"/>
  <c r="AE1200" i="12"/>
  <c r="AG1200" i="12"/>
  <c r="AE659" i="12"/>
  <c r="AG659" i="12"/>
  <c r="AG3076" i="12"/>
  <c r="AE3076" i="12"/>
  <c r="AG2265" i="12"/>
  <c r="AE2265" i="12"/>
  <c r="AG1815" i="12"/>
  <c r="AE1815" i="12"/>
  <c r="AE1625" i="12"/>
  <c r="AG1625" i="12"/>
  <c r="AG783" i="12"/>
  <c r="AE783" i="12"/>
  <c r="AE1144" i="12"/>
  <c r="AG1144" i="12"/>
  <c r="AE759" i="12"/>
  <c r="AG759" i="12"/>
  <c r="AG384" i="12"/>
  <c r="AE384" i="12"/>
  <c r="AE2229" i="12"/>
  <c r="AG2229" i="12"/>
  <c r="AE1602" i="12"/>
  <c r="AG1602" i="12"/>
  <c r="AG1229" i="12"/>
  <c r="AE1229" i="12"/>
  <c r="AE1100" i="12"/>
  <c r="AG1100" i="12"/>
  <c r="AG232" i="12"/>
  <c r="AE232" i="12"/>
  <c r="AG3102" i="12"/>
  <c r="AE3102" i="12"/>
  <c r="AG2123" i="12"/>
  <c r="AE2123" i="12"/>
  <c r="AG1456" i="12"/>
  <c r="AE1456" i="12"/>
  <c r="AG1140" i="12"/>
  <c r="AE1140" i="12"/>
  <c r="AG406" i="12"/>
  <c r="AE406" i="12"/>
  <c r="AE3185" i="12"/>
  <c r="AG3185" i="12"/>
  <c r="AG2637" i="12"/>
  <c r="AE2637" i="12"/>
  <c r="AE1396" i="12"/>
  <c r="AG1396" i="12"/>
  <c r="AE1048" i="12"/>
  <c r="AG1048" i="12"/>
  <c r="AG353" i="12"/>
  <c r="AE353" i="12"/>
  <c r="AE3459" i="12"/>
  <c r="AG3459" i="12"/>
  <c r="AG3130" i="12"/>
  <c r="AE3130" i="12"/>
  <c r="AG2846" i="12"/>
  <c r="AE2846" i="12"/>
  <c r="AE2355" i="12"/>
  <c r="AG2355" i="12"/>
  <c r="AG1798" i="12"/>
  <c r="AE1798" i="12"/>
  <c r="AG3600" i="12"/>
  <c r="AE3600" i="12"/>
  <c r="AG3409" i="12"/>
  <c r="AE3409" i="12"/>
  <c r="AE1517" i="12"/>
  <c r="AG1517" i="12"/>
  <c r="AG1236" i="12"/>
  <c r="AE1236" i="12"/>
  <c r="AE233" i="12"/>
  <c r="AG233" i="12"/>
  <c r="AE3291" i="12"/>
  <c r="AG3291" i="12"/>
  <c r="AG2865" i="12"/>
  <c r="AE2865" i="12"/>
  <c r="AE2558" i="12"/>
  <c r="AG2558" i="12"/>
  <c r="AG1725" i="12"/>
  <c r="AE1725" i="12"/>
  <c r="AG1108" i="12"/>
  <c r="AE1108" i="12"/>
  <c r="AG3658" i="12"/>
  <c r="AE3658" i="12"/>
  <c r="AE2802" i="12"/>
  <c r="AG2802" i="12"/>
  <c r="AE2468" i="12"/>
  <c r="AG2468" i="12"/>
  <c r="AG2218" i="12"/>
  <c r="AE2218" i="12"/>
  <c r="AG575" i="12"/>
  <c r="AE575" i="12"/>
  <c r="AE538" i="12"/>
  <c r="AG538" i="12"/>
  <c r="AG550" i="12"/>
  <c r="AE550" i="12"/>
  <c r="AE3715" i="12"/>
  <c r="AG3715" i="12"/>
  <c r="AG3421" i="12"/>
  <c r="AE3421" i="12"/>
  <c r="AG2324" i="12"/>
  <c r="AE2324" i="12"/>
  <c r="AG1981" i="12"/>
  <c r="AE1981" i="12"/>
  <c r="AG1486" i="12"/>
  <c r="AE1486" i="12"/>
  <c r="AE715" i="12"/>
  <c r="AG715" i="12"/>
  <c r="AG383" i="12"/>
  <c r="AE383" i="12"/>
  <c r="AG209" i="12"/>
  <c r="AE209" i="12"/>
  <c r="AE189" i="12"/>
  <c r="AG189" i="12"/>
  <c r="AE681" i="12"/>
  <c r="AG681" i="12"/>
  <c r="AG520" i="12"/>
  <c r="AE520" i="12"/>
  <c r="AE484" i="12"/>
  <c r="AG484" i="12"/>
  <c r="AG459" i="12"/>
  <c r="AE459" i="12"/>
  <c r="AG388" i="12"/>
  <c r="AE388" i="12"/>
  <c r="AE422" i="12"/>
  <c r="AG422" i="12"/>
  <c r="AE3625" i="12"/>
  <c r="AG3625" i="12"/>
  <c r="AG2380" i="12"/>
  <c r="AE2380" i="12"/>
  <c r="AE3508" i="12"/>
  <c r="AG3508" i="12"/>
  <c r="AG1902" i="12"/>
  <c r="AE1902" i="12"/>
  <c r="AE3315" i="12"/>
  <c r="AG3315" i="12"/>
  <c r="AE2537" i="12"/>
  <c r="AG2537" i="12"/>
  <c r="AE1912" i="12"/>
  <c r="AG1912" i="12"/>
  <c r="AG1438" i="12"/>
  <c r="AE1438" i="12"/>
  <c r="AG2934" i="12"/>
  <c r="AE2934" i="12"/>
  <c r="AG2011" i="12"/>
  <c r="AE2011" i="12"/>
  <c r="AG1634" i="12"/>
  <c r="AE1634" i="12"/>
  <c r="AG1397" i="12"/>
  <c r="AE1397" i="12"/>
  <c r="AG3263" i="12"/>
  <c r="AE3263" i="12"/>
  <c r="AG2938" i="12"/>
  <c r="AE2938" i="12"/>
  <c r="AG1191" i="12"/>
  <c r="AE1191" i="12"/>
  <c r="AG683" i="12"/>
  <c r="AE683" i="12"/>
  <c r="AE3294" i="12"/>
  <c r="AG3294" i="12"/>
  <c r="AG3080" i="12"/>
  <c r="AE3080" i="12"/>
  <c r="AE2303" i="12"/>
  <c r="AG2303" i="12"/>
  <c r="AG2172" i="12"/>
  <c r="AE2172" i="12"/>
  <c r="AE1841" i="12"/>
  <c r="AG1841" i="12"/>
  <c r="AE1348" i="12"/>
  <c r="AG1348" i="12"/>
  <c r="AG1147" i="12"/>
  <c r="AE1147" i="12"/>
  <c r="AE367" i="12"/>
  <c r="AG367" i="12"/>
  <c r="AG183" i="12"/>
  <c r="AE183" i="12"/>
  <c r="AE3647" i="12"/>
  <c r="AG3647" i="12"/>
  <c r="AG3300" i="12"/>
  <c r="AE3300" i="12"/>
  <c r="AG2245" i="12"/>
  <c r="AE2245" i="12"/>
  <c r="AE2135" i="12"/>
  <c r="AG2135" i="12"/>
  <c r="AG1640" i="12"/>
  <c r="AE1640" i="12"/>
  <c r="AE975" i="12"/>
  <c r="AG975" i="12"/>
  <c r="AG427" i="12"/>
  <c r="AE427" i="12"/>
  <c r="AE2932" i="12"/>
  <c r="AG2932" i="12"/>
  <c r="AE2057" i="12"/>
  <c r="AG2057" i="12"/>
  <c r="AE1197" i="12"/>
  <c r="AG1197" i="12"/>
  <c r="AG2671" i="12"/>
  <c r="AE2671" i="12"/>
  <c r="AE2576" i="12"/>
  <c r="AG2576" i="12"/>
  <c r="AG2456" i="12"/>
  <c r="AE2456" i="12"/>
  <c r="AG1318" i="12"/>
  <c r="AE1318" i="12"/>
  <c r="AE781" i="12"/>
  <c r="AG781" i="12"/>
  <c r="AG3851" i="12"/>
  <c r="AE3851" i="12"/>
  <c r="AE2364" i="12"/>
  <c r="AG2364" i="12"/>
  <c r="AG1753" i="12"/>
  <c r="AE1753" i="12"/>
  <c r="AG1121" i="12"/>
  <c r="AE1121" i="12"/>
  <c r="AG2902" i="12"/>
  <c r="AE2902" i="12"/>
  <c r="AE2166" i="12"/>
  <c r="AG2166" i="12"/>
  <c r="AE1913" i="12"/>
  <c r="AG1913" i="12"/>
  <c r="AE1833" i="12"/>
  <c r="AG1833" i="12"/>
  <c r="AE1608" i="12"/>
  <c r="AG1608" i="12"/>
  <c r="AE796" i="12"/>
  <c r="AG796" i="12"/>
  <c r="AE389" i="12"/>
  <c r="AG389" i="12"/>
  <c r="AG3309" i="12"/>
  <c r="AE3309" i="12"/>
  <c r="AG3119" i="12"/>
  <c r="AE3119" i="12"/>
  <c r="AG2639" i="12"/>
  <c r="AE2639" i="12"/>
  <c r="AG2276" i="12"/>
  <c r="AE2276" i="12"/>
  <c r="AG1421" i="12"/>
  <c r="AE1421" i="12"/>
  <c r="AG1104" i="12"/>
  <c r="AE1104" i="12"/>
  <c r="AE560" i="12"/>
  <c r="AG560" i="12"/>
  <c r="AE3616" i="12"/>
  <c r="AG3616" i="12"/>
  <c r="AE2838" i="12"/>
  <c r="AG2838" i="12"/>
  <c r="AG2134" i="12"/>
  <c r="AE2134" i="12"/>
  <c r="AG1527" i="12"/>
  <c r="AE1527" i="12"/>
  <c r="AG980" i="12"/>
  <c r="AE980" i="12"/>
  <c r="AE481" i="12"/>
  <c r="AG481" i="12"/>
  <c r="AG3271" i="12"/>
  <c r="AE3271" i="12"/>
  <c r="AG2490" i="12"/>
  <c r="AE2490" i="12"/>
  <c r="AE1508" i="12"/>
  <c r="AG1508" i="12"/>
  <c r="AG1146" i="12"/>
  <c r="AE1146" i="12"/>
  <c r="AE148" i="12"/>
  <c r="AG148" i="12"/>
  <c r="AG3477" i="12"/>
  <c r="AE3477" i="12"/>
  <c r="AG3127" i="12"/>
  <c r="AE3127" i="12"/>
  <c r="AG2340" i="12"/>
  <c r="AE2340" i="12"/>
  <c r="AG1148" i="12"/>
  <c r="AE1148" i="12"/>
  <c r="AE458" i="12"/>
  <c r="AG458" i="12"/>
  <c r="AG3607" i="12"/>
  <c r="AE3607" i="12"/>
  <c r="AG2095" i="12"/>
  <c r="AE2095" i="12"/>
  <c r="AG1441" i="12"/>
  <c r="AE1441" i="12"/>
  <c r="AE755" i="12"/>
  <c r="AG755" i="12"/>
  <c r="AE534" i="12"/>
  <c r="AG534" i="12"/>
  <c r="AG332" i="12"/>
  <c r="AE332" i="12"/>
  <c r="AE2577" i="12"/>
  <c r="AG2577" i="12"/>
  <c r="AG2240" i="12"/>
  <c r="AE2240" i="12"/>
  <c r="AE1468" i="12"/>
  <c r="AG1468" i="12"/>
  <c r="AE1301" i="12"/>
  <c r="AG1301" i="12"/>
  <c r="AG1059" i="12"/>
  <c r="AE1059" i="12"/>
  <c r="AG454" i="12"/>
  <c r="AE454" i="12"/>
  <c r="AG2967" i="12"/>
  <c r="AE2967" i="12"/>
  <c r="AG2738" i="12"/>
  <c r="AE2738" i="12"/>
  <c r="AG2194" i="12"/>
  <c r="AE2194" i="12"/>
  <c r="AG1847" i="12"/>
  <c r="AE1847" i="12"/>
  <c r="AG866" i="12"/>
  <c r="AE866" i="12"/>
  <c r="AE2692" i="12"/>
  <c r="AG2692" i="12"/>
  <c r="AE1936" i="12"/>
  <c r="AG1936" i="12"/>
  <c r="AG1076" i="12"/>
  <c r="AE1076" i="12"/>
  <c r="AE210" i="12"/>
  <c r="AG210" i="12"/>
  <c r="AG213" i="12"/>
  <c r="AE213" i="12"/>
  <c r="AG270" i="12"/>
  <c r="AE270" i="12"/>
  <c r="AE263" i="12"/>
  <c r="AG263" i="12"/>
  <c r="AG405" i="12"/>
  <c r="AE405" i="12"/>
  <c r="AG195" i="12"/>
  <c r="AE195" i="12"/>
  <c r="AE185" i="12"/>
  <c r="AG185" i="12"/>
  <c r="AG141" i="12"/>
  <c r="AE141" i="12"/>
  <c r="AE2952" i="12"/>
  <c r="AG2952" i="12"/>
  <c r="AG2655" i="12"/>
  <c r="AE2655" i="12"/>
  <c r="AG2189" i="12"/>
  <c r="AE2189" i="12"/>
  <c r="AG1916" i="12"/>
  <c r="AE1916" i="12"/>
  <c r="AE1156" i="12"/>
  <c r="AG1156" i="12"/>
  <c r="AE3542" i="12"/>
  <c r="AG3542" i="12"/>
  <c r="AE2918" i="12"/>
  <c r="AG2918" i="12"/>
  <c r="AE2870" i="12"/>
  <c r="AG2870" i="12"/>
  <c r="AE2175" i="12"/>
  <c r="AG2175" i="12"/>
  <c r="AE2111" i="12"/>
  <c r="AG2111" i="12"/>
  <c r="AG1370" i="12"/>
  <c r="AE1370" i="12"/>
  <c r="AG959" i="12"/>
  <c r="AE959" i="12"/>
  <c r="AG315" i="12"/>
  <c r="AE315" i="12"/>
  <c r="AE2208" i="12"/>
  <c r="AG2208" i="12"/>
  <c r="AG2028" i="12"/>
  <c r="AE2028" i="12"/>
  <c r="AE1656" i="12"/>
  <c r="AG1656" i="12"/>
  <c r="AE1109" i="12"/>
  <c r="AG1109" i="12"/>
  <c r="AG155" i="12"/>
  <c r="AE155" i="12"/>
  <c r="AG2973" i="12"/>
  <c r="AE2973" i="12"/>
  <c r="AG2813" i="12"/>
  <c r="AE2813" i="12"/>
  <c r="AE2087" i="12"/>
  <c r="AG2087" i="12"/>
  <c r="AG1250" i="12"/>
  <c r="AE1250" i="12"/>
  <c r="AG521" i="12"/>
  <c r="AE521" i="12"/>
  <c r="AE456" i="12"/>
  <c r="AG456" i="12"/>
  <c r="AG3881" i="12"/>
  <c r="AE3881" i="12"/>
  <c r="AE2780" i="12"/>
  <c r="AG2780" i="12"/>
  <c r="AE2708" i="12"/>
  <c r="AG2708" i="12"/>
  <c r="AG1217" i="12"/>
  <c r="AE1217" i="12"/>
  <c r="AG821" i="12"/>
  <c r="AE821" i="12"/>
  <c r="AG852" i="12"/>
  <c r="AE852" i="12"/>
  <c r="AE3790" i="12"/>
  <c r="AG3790" i="12"/>
  <c r="AG3037" i="12"/>
  <c r="AE3037" i="12"/>
  <c r="AE2317" i="12"/>
  <c r="AG2317" i="12"/>
  <c r="AE1690" i="12"/>
  <c r="AG1690" i="12"/>
  <c r="AG206" i="12"/>
  <c r="AE206" i="12"/>
  <c r="AG226" i="12"/>
  <c r="AE226" i="12"/>
  <c r="AG3494" i="12"/>
  <c r="AE3494" i="12"/>
  <c r="AE3276" i="12"/>
  <c r="AG3276" i="12"/>
  <c r="AG2904" i="12"/>
  <c r="AE2904" i="12"/>
  <c r="AG1240" i="12"/>
  <c r="AE1240" i="12"/>
  <c r="AE518" i="12"/>
  <c r="AG518" i="12"/>
  <c r="AG346" i="12"/>
  <c r="AE346" i="12"/>
  <c r="AG2563" i="12"/>
  <c r="AE2563" i="12"/>
  <c r="AE2259" i="12"/>
  <c r="AG2259" i="12"/>
  <c r="AG1350" i="12"/>
  <c r="AE1350" i="12"/>
  <c r="AG663" i="12"/>
  <c r="AE663" i="12"/>
  <c r="AG3524" i="12"/>
  <c r="AE3524" i="12"/>
  <c r="AG3033" i="12"/>
  <c r="AE3033" i="12"/>
  <c r="AG2827" i="12"/>
  <c r="AE2827" i="12"/>
  <c r="AE1746" i="12"/>
  <c r="AG1746" i="12"/>
  <c r="AG1627" i="12"/>
  <c r="AE1627" i="12"/>
  <c r="AG1533" i="12"/>
  <c r="AE1533" i="12"/>
  <c r="AG1063" i="12"/>
  <c r="AE1063" i="12"/>
  <c r="AE762" i="12"/>
  <c r="AG762" i="12"/>
  <c r="AG2533" i="12"/>
  <c r="AE2533" i="12"/>
  <c r="AE2483" i="12"/>
  <c r="AG2483" i="12"/>
  <c r="AG2131" i="12"/>
  <c r="AE2131" i="12"/>
  <c r="AG1500" i="12"/>
  <c r="AE1500" i="12"/>
  <c r="AE1538" i="12"/>
  <c r="AG1538" i="12"/>
  <c r="AE514" i="12"/>
  <c r="AG514" i="12"/>
  <c r="AE3444" i="12"/>
  <c r="AG3444" i="12"/>
  <c r="AG3338" i="12"/>
  <c r="AE3338" i="12"/>
  <c r="AE2731" i="12"/>
  <c r="AG2731" i="12"/>
  <c r="AG2083" i="12"/>
  <c r="AE2083" i="12"/>
  <c r="AG1987" i="12"/>
  <c r="AE1987" i="12"/>
  <c r="AE1565" i="12"/>
  <c r="AG1565" i="12"/>
  <c r="AE1460" i="12"/>
  <c r="AG1460" i="12"/>
  <c r="AE726" i="12"/>
  <c r="AG726" i="12"/>
  <c r="AG417" i="12"/>
  <c r="AE417" i="12"/>
  <c r="AE3553" i="12"/>
  <c r="AG3553" i="12"/>
  <c r="AG3036" i="12"/>
  <c r="AE3036" i="12"/>
  <c r="AG2539" i="12"/>
  <c r="AE2539" i="12"/>
  <c r="AE2125" i="12"/>
  <c r="AG2125" i="12"/>
  <c r="AG1494" i="12"/>
  <c r="AE1494" i="12"/>
  <c r="AG745" i="12"/>
  <c r="AE745" i="12"/>
  <c r="AG338" i="12"/>
  <c r="AE338" i="12"/>
  <c r="AG1330" i="12"/>
  <c r="AE1330" i="12"/>
  <c r="AG1204" i="12"/>
  <c r="AE1204" i="12"/>
  <c r="AG3267" i="12"/>
  <c r="AE3267" i="12"/>
  <c r="AG2893" i="12"/>
  <c r="AE2893" i="12"/>
  <c r="AE2306" i="12"/>
  <c r="AG2306" i="12"/>
  <c r="AE1973" i="12"/>
  <c r="AG1973" i="12"/>
  <c r="AE720" i="12"/>
  <c r="AG720" i="12"/>
  <c r="AG2765" i="12"/>
  <c r="AE2765" i="12"/>
  <c r="AG2679" i="12"/>
  <c r="AE2679" i="12"/>
  <c r="AE2056" i="12"/>
  <c r="AG2056" i="12"/>
  <c r="AE1664" i="12"/>
  <c r="AG1664" i="12"/>
  <c r="AG1524" i="12"/>
  <c r="AE1524" i="12"/>
  <c r="AG893" i="12"/>
  <c r="AE893" i="12"/>
  <c r="AE220" i="12"/>
  <c r="AG220" i="12"/>
  <c r="AG249" i="12"/>
  <c r="AE249" i="12"/>
  <c r="AG1395" i="12"/>
  <c r="AE1395" i="12"/>
  <c r="AE172" i="12"/>
  <c r="AG172" i="12"/>
  <c r="AG277" i="12"/>
  <c r="AE277" i="12"/>
  <c r="AE215" i="12"/>
  <c r="AG215" i="12"/>
  <c r="AG834" i="12"/>
  <c r="AE834" i="12"/>
  <c r="AG2760" i="12"/>
  <c r="AE2760" i="12"/>
  <c r="AG2739" i="12"/>
  <c r="AE2739" i="12"/>
  <c r="AG2410" i="12"/>
  <c r="AE2410" i="12"/>
  <c r="AG1712" i="12"/>
  <c r="AE1712" i="12"/>
  <c r="AE1358" i="12"/>
  <c r="AG1358" i="12"/>
  <c r="AG371" i="12"/>
  <c r="AE371" i="12"/>
  <c r="AG2729" i="12"/>
  <c r="AE2729" i="12"/>
  <c r="AG2528" i="12"/>
  <c r="AE2528" i="12"/>
  <c r="AE2210" i="12"/>
  <c r="AG2210" i="12"/>
  <c r="AG1772" i="12"/>
  <c r="AE1772" i="12"/>
  <c r="AE1071" i="12"/>
  <c r="AG1071" i="12"/>
  <c r="AG476" i="12"/>
  <c r="AE476" i="12"/>
  <c r="AG3584" i="12"/>
  <c r="AE3584" i="12"/>
  <c r="AG2859" i="12"/>
  <c r="AE2859" i="12"/>
  <c r="AE2062" i="12"/>
  <c r="AG2062" i="12"/>
  <c r="AG1550" i="12"/>
  <c r="AE1550" i="12"/>
  <c r="AG682" i="12"/>
  <c r="AE682" i="12"/>
  <c r="AE2677" i="12"/>
  <c r="AG2677" i="12"/>
  <c r="AE2266" i="12"/>
  <c r="AG2266" i="12"/>
  <c r="AG1842" i="12"/>
  <c r="AE1842" i="12"/>
  <c r="AG1422" i="12"/>
  <c r="AE1422" i="12"/>
  <c r="AG243" i="12"/>
  <c r="AE243" i="12"/>
  <c r="AE2930" i="12"/>
  <c r="AG2930" i="12"/>
  <c r="AE2601" i="12"/>
  <c r="AG2601" i="12"/>
  <c r="AG1874" i="12"/>
  <c r="AE1874" i="12"/>
  <c r="AG1689" i="12"/>
  <c r="AE1689" i="12"/>
  <c r="AE1485" i="12"/>
  <c r="AG1485" i="12"/>
  <c r="AE1099" i="12"/>
  <c r="AG1099" i="12"/>
  <c r="AG881" i="12"/>
  <c r="AE881" i="12"/>
  <c r="AG3725" i="12"/>
  <c r="AE3725" i="12"/>
  <c r="AE3071" i="12"/>
  <c r="AG3071" i="12"/>
  <c r="AE2695" i="12"/>
  <c r="AG2695" i="12"/>
  <c r="AG1611" i="12"/>
  <c r="AE1611" i="12"/>
  <c r="AG1365" i="12"/>
  <c r="AE1365" i="12"/>
  <c r="AG872" i="12"/>
  <c r="AE872" i="12"/>
  <c r="AE3728" i="12"/>
  <c r="AG3728" i="12"/>
  <c r="AE2694" i="12"/>
  <c r="AG2694" i="12"/>
  <c r="AG1782" i="12"/>
  <c r="AE1782" i="12"/>
  <c r="AE987" i="12"/>
  <c r="AG987" i="12"/>
  <c r="AG322" i="12"/>
  <c r="AE322" i="12"/>
  <c r="AG248" i="12"/>
  <c r="AE248" i="12"/>
  <c r="AE3162" i="12"/>
  <c r="AG3162" i="12"/>
  <c r="AE2782" i="12"/>
  <c r="AG2782" i="12"/>
  <c r="AG2187" i="12"/>
  <c r="AE2187" i="12"/>
  <c r="AG1272" i="12"/>
  <c r="AE1272" i="12"/>
  <c r="AG1215" i="12"/>
  <c r="AE1215" i="12"/>
  <c r="AG1033" i="12"/>
  <c r="AE1033" i="12"/>
  <c r="AG983" i="12"/>
  <c r="AE983" i="12"/>
  <c r="AE3717" i="12"/>
  <c r="AG3717" i="12"/>
  <c r="AG2562" i="12"/>
  <c r="AE2562" i="12"/>
  <c r="AG2113" i="12"/>
  <c r="AE2113" i="12"/>
  <c r="AE1510" i="12"/>
  <c r="AG1510" i="12"/>
  <c r="AG1178" i="12"/>
  <c r="AE1178" i="12"/>
  <c r="AG1097" i="12"/>
  <c r="AE1097" i="12"/>
  <c r="AG728" i="12"/>
  <c r="AE728" i="12"/>
  <c r="AG655" i="12"/>
  <c r="AE655" i="12"/>
  <c r="AG3395" i="12"/>
  <c r="AE3395" i="12"/>
  <c r="AE2919" i="12"/>
  <c r="AG2919" i="12"/>
  <c r="AE2808" i="12"/>
  <c r="AG2808" i="12"/>
  <c r="AE1814" i="12"/>
  <c r="AG1814" i="12"/>
  <c r="AG1413" i="12"/>
  <c r="AE1413" i="12"/>
  <c r="AE1208" i="12"/>
  <c r="AG1208" i="12"/>
  <c r="AE649" i="12"/>
  <c r="AG649" i="12"/>
  <c r="AG548" i="12"/>
  <c r="AE548" i="12"/>
  <c r="AG2607" i="12"/>
  <c r="AE2607" i="12"/>
  <c r="AE2065" i="12"/>
  <c r="AG2065" i="12"/>
  <c r="AE1704" i="12"/>
  <c r="AG1704" i="12"/>
  <c r="AG1414" i="12"/>
  <c r="AE1414" i="12"/>
  <c r="AG903" i="12"/>
  <c r="AE903" i="12"/>
  <c r="AE617" i="12"/>
  <c r="AG617" i="12"/>
  <c r="AG3496" i="12"/>
  <c r="AE3496" i="12"/>
  <c r="AE2504" i="12"/>
  <c r="AG2504" i="12"/>
  <c r="AG2182" i="12"/>
  <c r="AE2182" i="12"/>
  <c r="AG1418" i="12"/>
  <c r="AE1418" i="12"/>
  <c r="AG3295" i="12"/>
  <c r="AE3295" i="12"/>
  <c r="AG2651" i="12"/>
  <c r="AE2651" i="12"/>
  <c r="AG2320" i="12"/>
  <c r="AE2320" i="12"/>
  <c r="AE1651" i="12"/>
  <c r="AG1651" i="12"/>
  <c r="AG1393" i="12"/>
  <c r="AE1393" i="12"/>
  <c r="AE577" i="12"/>
  <c r="AG577" i="12"/>
  <c r="AE377" i="12"/>
  <c r="AG377" i="12"/>
  <c r="AG3791" i="12"/>
  <c r="AE3791" i="12"/>
  <c r="AG3165" i="12"/>
  <c r="AE3165" i="12"/>
  <c r="AG3103" i="12"/>
  <c r="AE3103" i="12"/>
  <c r="AG2866" i="12"/>
  <c r="AE2866" i="12"/>
  <c r="AG1576" i="12"/>
  <c r="AE1576" i="12"/>
  <c r="AE634" i="12"/>
  <c r="AG634" i="12"/>
  <c r="AG2115" i="12"/>
  <c r="AE2115" i="12"/>
  <c r="AE1878" i="12"/>
  <c r="AG1878" i="12"/>
  <c r="AG1516" i="12"/>
  <c r="AE1516" i="12"/>
  <c r="AG579" i="12"/>
  <c r="AE579" i="12"/>
  <c r="AG376" i="12"/>
  <c r="AE376" i="12"/>
  <c r="AE3145" i="12"/>
  <c r="AG3145" i="12"/>
  <c r="AE2843" i="12"/>
  <c r="AG2843" i="12"/>
  <c r="AG2163" i="12"/>
  <c r="AE2163" i="12"/>
  <c r="AG1643" i="12"/>
  <c r="AE1643" i="12"/>
  <c r="AG1728" i="12"/>
  <c r="AE1728" i="12"/>
  <c r="AG717" i="12"/>
  <c r="AE717" i="12"/>
  <c r="AE381" i="12"/>
  <c r="AG381" i="12"/>
  <c r="AG208" i="12"/>
  <c r="AE208" i="12"/>
  <c r="AE254" i="12"/>
  <c r="AG254" i="12"/>
  <c r="AE392" i="12"/>
  <c r="AG392" i="12"/>
  <c r="AG672" i="12"/>
  <c r="AE672" i="12"/>
  <c r="AE257" i="12"/>
  <c r="AG257" i="12"/>
  <c r="AE178" i="12"/>
  <c r="AG178" i="12"/>
  <c r="AG374" i="12"/>
  <c r="AE374" i="12"/>
  <c r="AG1661" i="12"/>
  <c r="AE1661" i="12"/>
  <c r="AG2714" i="12"/>
  <c r="AE2714" i="12"/>
  <c r="AG2297" i="12"/>
  <c r="AE2297" i="12"/>
  <c r="AG1135" i="12"/>
  <c r="AE1135" i="12"/>
  <c r="AG205" i="12"/>
  <c r="AE205" i="12"/>
  <c r="AE203" i="12"/>
  <c r="AG203" i="12"/>
  <c r="AE3620" i="12"/>
  <c r="AG3620" i="12"/>
  <c r="AE3374" i="12"/>
  <c r="AG3374" i="12"/>
  <c r="AE2675" i="12"/>
  <c r="AG2675" i="12"/>
  <c r="AG2296" i="12"/>
  <c r="AE2296" i="12"/>
  <c r="AG1557" i="12"/>
  <c r="AE1557" i="12"/>
  <c r="AE2892" i="12"/>
  <c r="AG2892" i="12"/>
  <c r="AE2706" i="12"/>
  <c r="AG2706" i="12"/>
  <c r="AG2190" i="12"/>
  <c r="AE2190" i="12"/>
  <c r="AG1909" i="12"/>
  <c r="AE1909" i="12"/>
  <c r="AG1473" i="12"/>
  <c r="AE1473" i="12"/>
  <c r="AE593" i="12"/>
  <c r="AG593" i="12"/>
  <c r="AE177" i="12"/>
  <c r="AG177" i="12"/>
  <c r="AG658" i="12"/>
  <c r="AE658" i="12"/>
  <c r="AG3364" i="12"/>
  <c r="AE3364" i="12"/>
  <c r="AG2642" i="12"/>
  <c r="AE2642" i="12"/>
  <c r="AE2271" i="12"/>
  <c r="AG2271" i="12"/>
  <c r="AG1834" i="12"/>
  <c r="AE1834" i="12"/>
  <c r="AG1184" i="12"/>
  <c r="AE1184" i="12"/>
  <c r="AG698" i="12"/>
  <c r="AE698" i="12"/>
  <c r="AE623" i="12"/>
  <c r="AG623" i="12"/>
  <c r="AG3696" i="12"/>
  <c r="AE3696" i="12"/>
  <c r="AE3452" i="12"/>
  <c r="AG3452" i="12"/>
  <c r="AG3014" i="12"/>
  <c r="AE3014" i="12"/>
  <c r="AE2440" i="12"/>
  <c r="AG2440" i="12"/>
  <c r="AE1984" i="12"/>
  <c r="AG1984" i="12"/>
  <c r="AG1477" i="12"/>
  <c r="AE1477" i="12"/>
  <c r="AE3426" i="12"/>
  <c r="AG3426" i="12"/>
  <c r="AE1560" i="12"/>
  <c r="AG1560" i="12"/>
  <c r="AG784" i="12"/>
  <c r="AE784" i="12"/>
  <c r="AE3035" i="12"/>
  <c r="AG3035" i="12"/>
  <c r="AG2674" i="12"/>
  <c r="AE2674" i="12"/>
  <c r="AG2215" i="12"/>
  <c r="AE2215" i="12"/>
  <c r="AG1562" i="12"/>
  <c r="AE1562" i="12"/>
  <c r="AG928" i="12"/>
  <c r="AE928" i="12"/>
  <c r="AG3376" i="12"/>
  <c r="AE3376" i="12"/>
  <c r="AE2620" i="12"/>
  <c r="AG2620" i="12"/>
  <c r="AG2337" i="12"/>
  <c r="AE2337" i="12"/>
  <c r="AE2289" i="12"/>
  <c r="AG2289" i="12"/>
  <c r="AG1825" i="12"/>
  <c r="AE1825" i="12"/>
  <c r="AE1118" i="12"/>
  <c r="AG1118" i="12"/>
  <c r="AG1122" i="12"/>
  <c r="AE1122" i="12"/>
  <c r="AG923" i="12"/>
  <c r="AE923" i="12"/>
  <c r="AG436" i="12"/>
  <c r="AE436" i="12"/>
  <c r="AE236" i="12"/>
  <c r="AG236" i="12"/>
  <c r="AG3430" i="12"/>
  <c r="AE3430" i="12"/>
  <c r="AE3269" i="12"/>
  <c r="AG3269" i="12"/>
  <c r="AG1889" i="12"/>
  <c r="AE1889" i="12"/>
  <c r="AE1234" i="12"/>
  <c r="AG1234" i="12"/>
  <c r="AG1096" i="12"/>
  <c r="AE1096" i="12"/>
  <c r="AE3250" i="12"/>
  <c r="AG3250" i="12"/>
  <c r="AE2777" i="12"/>
  <c r="AG2777" i="12"/>
  <c r="AG2861" i="12"/>
  <c r="AE2861" i="12"/>
  <c r="AE2699" i="12"/>
  <c r="AG2699" i="12"/>
  <c r="AG2342" i="12"/>
  <c r="AE2342" i="12"/>
  <c r="AE1888" i="12"/>
  <c r="AG1888" i="12"/>
  <c r="AG1172" i="12"/>
  <c r="AE1172" i="12"/>
  <c r="AG954" i="12"/>
  <c r="AE954" i="12"/>
  <c r="AE787" i="12"/>
  <c r="AG787" i="12"/>
  <c r="AE719" i="12"/>
  <c r="AG719" i="12"/>
  <c r="AE3347" i="12"/>
  <c r="AG3347" i="12"/>
  <c r="AG2192" i="12"/>
  <c r="AE2192" i="12"/>
  <c r="AE2180" i="12"/>
  <c r="AG2180" i="12"/>
  <c r="AG711" i="12"/>
  <c r="AE711" i="12"/>
  <c r="AG2541" i="12"/>
  <c r="AE2541" i="12"/>
  <c r="AE2397" i="12"/>
  <c r="AG2397" i="12"/>
  <c r="AG1319" i="12"/>
  <c r="AE1319" i="12"/>
  <c r="AE596" i="12"/>
  <c r="AG596" i="12"/>
  <c r="AG268" i="12"/>
  <c r="AE268" i="12"/>
  <c r="AE3817" i="12"/>
  <c r="AG3817" i="12"/>
  <c r="AG3059" i="12"/>
  <c r="AE3059" i="12"/>
  <c r="AE2705" i="12"/>
  <c r="AG2705" i="12"/>
  <c r="AG2377" i="12"/>
  <c r="AE2377" i="12"/>
  <c r="AE2353" i="12"/>
  <c r="AG2353" i="12"/>
  <c r="AE1501" i="12"/>
  <c r="AG1501" i="12"/>
  <c r="AG535" i="12"/>
  <c r="AE535" i="12"/>
  <c r="AE368" i="12"/>
  <c r="AG368" i="12"/>
  <c r="AE145" i="12"/>
  <c r="AG145" i="12"/>
  <c r="AG3536" i="12"/>
  <c r="AE3536" i="12"/>
  <c r="AG1726" i="12"/>
  <c r="AE1726" i="12"/>
  <c r="AE1604" i="12"/>
  <c r="AG1604" i="12"/>
  <c r="AE1226" i="12"/>
  <c r="AG1226" i="12"/>
  <c r="AE2966" i="12"/>
  <c r="AG2966" i="12"/>
  <c r="AE2971" i="12"/>
  <c r="AG2971" i="12"/>
  <c r="AE2283" i="12"/>
  <c r="AG2283" i="12"/>
  <c r="AE1838" i="12"/>
  <c r="AG1838" i="12"/>
  <c r="AE1636" i="12"/>
  <c r="AG1636" i="12"/>
  <c r="AG1253" i="12"/>
  <c r="AE1253" i="12"/>
  <c r="AG446" i="12"/>
  <c r="AE446" i="12"/>
  <c r="AE445" i="12"/>
  <c r="AG445" i="12"/>
  <c r="AE135" i="12"/>
  <c r="AG135" i="12"/>
  <c r="AG410" i="12"/>
  <c r="AE410" i="12"/>
  <c r="AG503" i="12"/>
  <c r="AE503" i="12"/>
  <c r="AG1105" i="12"/>
  <c r="AE1105" i="12"/>
  <c r="AE2157" i="12"/>
  <c r="AG2157" i="12"/>
  <c r="AE2631" i="12"/>
  <c r="AG2631" i="12"/>
  <c r="AG1718" i="12"/>
  <c r="AE1718" i="12"/>
  <c r="AE918" i="12"/>
  <c r="AG918" i="12"/>
  <c r="AE654" i="12"/>
  <c r="AG654" i="12"/>
  <c r="AE221" i="12"/>
  <c r="AG221" i="12"/>
  <c r="AG3541" i="12"/>
  <c r="AE3541" i="12"/>
  <c r="AG2516" i="12"/>
  <c r="AE2516" i="12"/>
  <c r="AG2368" i="12"/>
  <c r="AE2368" i="12"/>
  <c r="AE2100" i="12"/>
  <c r="AG2100" i="12"/>
  <c r="AG1378" i="12"/>
  <c r="AE1378" i="12"/>
  <c r="AE402" i="12"/>
  <c r="AG402" i="12"/>
  <c r="AG453" i="12"/>
  <c r="AE453" i="12"/>
  <c r="AE3191" i="12"/>
  <c r="AG3191" i="12"/>
  <c r="AG2544" i="12"/>
  <c r="AE2544" i="12"/>
  <c r="AG2369" i="12"/>
  <c r="AE2369" i="12"/>
  <c r="AE2001" i="12"/>
  <c r="AG2001" i="12"/>
  <c r="AG639" i="12"/>
  <c r="AE639" i="12"/>
  <c r="AG391" i="12"/>
  <c r="AE391" i="12"/>
  <c r="AG3718" i="12"/>
  <c r="AE3718" i="12"/>
  <c r="AG2524" i="12"/>
  <c r="AE2524" i="12"/>
  <c r="AG2235" i="12"/>
  <c r="AE2235" i="12"/>
  <c r="AG1853" i="12"/>
  <c r="AE1853" i="12"/>
  <c r="AE1288" i="12"/>
  <c r="AG1288" i="12"/>
  <c r="AE554" i="12"/>
  <c r="AG554" i="12"/>
  <c r="AG3264" i="12"/>
  <c r="AE3264" i="12"/>
  <c r="AG3055" i="12"/>
  <c r="AE3055" i="12"/>
  <c r="AG2281" i="12"/>
  <c r="AE2281" i="12"/>
  <c r="AG1292" i="12"/>
  <c r="AE1292" i="12"/>
  <c r="AE888" i="12"/>
  <c r="AG888" i="12"/>
  <c r="AE491" i="12"/>
  <c r="AG491" i="12"/>
  <c r="AG156" i="12"/>
  <c r="AE156" i="12"/>
  <c r="AE3251" i="12"/>
  <c r="AG3251" i="12"/>
  <c r="AG2927" i="12"/>
  <c r="AE2927" i="12"/>
  <c r="AG2473" i="12"/>
  <c r="AE2473" i="12"/>
  <c r="AG1979" i="12"/>
  <c r="AE1979" i="12"/>
  <c r="AE1620" i="12"/>
  <c r="AG1620" i="12"/>
  <c r="AG540" i="12"/>
  <c r="AE540" i="12"/>
  <c r="AG241" i="12"/>
  <c r="AE241" i="12"/>
  <c r="AG3061" i="12"/>
  <c r="AE3061" i="12"/>
  <c r="AG1564" i="12"/>
  <c r="AE1564" i="12"/>
  <c r="AG1507" i="12"/>
  <c r="AE1507" i="12"/>
  <c r="AE984" i="12"/>
  <c r="AG984" i="12"/>
  <c r="AG545" i="12"/>
  <c r="AE545" i="12"/>
  <c r="AE3483" i="12"/>
  <c r="AG3483" i="12"/>
  <c r="AG2411" i="12"/>
  <c r="AE2411" i="12"/>
  <c r="AG706" i="12"/>
  <c r="AE706" i="12"/>
  <c r="AG498" i="12"/>
  <c r="AE498" i="12"/>
  <c r="AG274" i="12"/>
  <c r="AE274" i="12"/>
  <c r="AG265" i="12"/>
  <c r="AE265" i="12"/>
  <c r="AE3467" i="12"/>
  <c r="AG3467" i="12"/>
  <c r="AE2951" i="12"/>
  <c r="AG2951" i="12"/>
  <c r="AE2436" i="12"/>
  <c r="AG2436" i="12"/>
  <c r="AG2287" i="12"/>
  <c r="AE2287" i="12"/>
  <c r="AG1768" i="12"/>
  <c r="AE1768" i="12"/>
  <c r="AG1744" i="12"/>
  <c r="AE1744" i="12"/>
  <c r="AE3502" i="12"/>
  <c r="AG3502" i="12"/>
  <c r="AE2945" i="12"/>
  <c r="AG2945" i="12"/>
  <c r="AE770" i="12"/>
  <c r="AG770" i="12"/>
  <c r="AG856" i="12"/>
  <c r="AE856" i="12"/>
  <c r="AG2398" i="12"/>
  <c r="AE2398" i="12"/>
  <c r="AG2236" i="12"/>
  <c r="AE2236" i="12"/>
  <c r="AG2863" i="12"/>
  <c r="AE2863" i="12"/>
  <c r="AE1969" i="12"/>
  <c r="AG1969" i="12"/>
  <c r="AG294" i="12"/>
  <c r="AE294" i="12"/>
  <c r="AG3593" i="12"/>
  <c r="AE3593" i="12"/>
  <c r="AE2715" i="12"/>
  <c r="AG2715" i="12"/>
  <c r="AE2205" i="12"/>
  <c r="AG2205" i="12"/>
  <c r="AG2008" i="12"/>
  <c r="AE2008" i="12"/>
  <c r="AE1707" i="12"/>
  <c r="AG1707" i="12"/>
  <c r="AG870" i="12"/>
  <c r="AE870" i="12"/>
  <c r="AG708" i="12"/>
  <c r="AE708" i="12"/>
  <c r="AG276" i="12"/>
  <c r="AE276" i="12"/>
  <c r="AE269" i="12"/>
  <c r="AG269" i="12"/>
  <c r="AE3849" i="12"/>
  <c r="AG3849" i="12"/>
  <c r="AE2382" i="12"/>
  <c r="AG2382" i="12"/>
  <c r="AE1154" i="12"/>
  <c r="AG1154" i="12"/>
  <c r="AG280" i="12"/>
  <c r="AE280" i="12"/>
  <c r="AE199" i="12"/>
  <c r="AG199" i="12"/>
  <c r="AG264" i="12"/>
  <c r="AE264" i="12"/>
  <c r="AE3299" i="12"/>
  <c r="AG3299" i="12"/>
  <c r="AG2520" i="12"/>
  <c r="AE2520" i="12"/>
  <c r="AG1747" i="12"/>
  <c r="AE1747" i="12"/>
  <c r="AG1521" i="12"/>
  <c r="AE1521" i="12"/>
  <c r="AG1278" i="12"/>
  <c r="AE1278" i="12"/>
  <c r="AE2982" i="12"/>
  <c r="AG2982" i="12"/>
  <c r="AE2761" i="12"/>
  <c r="AG2761" i="12"/>
  <c r="AG2597" i="12"/>
  <c r="AE2597" i="12"/>
  <c r="AG1166" i="12"/>
  <c r="AE1166" i="12"/>
  <c r="AE1221" i="12"/>
  <c r="AG1221" i="12"/>
  <c r="AE285" i="12"/>
  <c r="AG285" i="12"/>
  <c r="AG612" i="12"/>
  <c r="AE612" i="12"/>
  <c r="AE469" i="12"/>
  <c r="AG469" i="12"/>
  <c r="AG262" i="12"/>
  <c r="AE262" i="12"/>
  <c r="AG2538" i="12"/>
  <c r="AE2538" i="12"/>
  <c r="AE260" i="12"/>
  <c r="AG260" i="12"/>
  <c r="AE2058" i="12"/>
  <c r="AG2058" i="12"/>
  <c r="AG1338" i="12"/>
  <c r="AE1338" i="12"/>
  <c r="AG1014" i="12"/>
  <c r="AE1014" i="12"/>
  <c r="AG2937" i="12"/>
  <c r="AE2937" i="12"/>
  <c r="AE2224" i="12"/>
  <c r="AG2224" i="12"/>
  <c r="AG998" i="12"/>
  <c r="AE998" i="12"/>
  <c r="AG656" i="12"/>
  <c r="AE656" i="12"/>
  <c r="AG470" i="12"/>
  <c r="AE470" i="12"/>
  <c r="AE144" i="12"/>
  <c r="AG144" i="12"/>
  <c r="AE3913" i="12"/>
  <c r="AG3913" i="12"/>
  <c r="AG2472" i="12"/>
  <c r="AE2472" i="12"/>
  <c r="AE2280" i="12"/>
  <c r="AG2280" i="12"/>
  <c r="AG1605" i="12"/>
  <c r="AE1605" i="12"/>
  <c r="AG1384" i="12"/>
  <c r="AE1384" i="12"/>
  <c r="AE1106" i="12"/>
  <c r="AG1106" i="12"/>
  <c r="AE496" i="12"/>
  <c r="AG496" i="12"/>
  <c r="AG693" i="12"/>
  <c r="AE693" i="12"/>
  <c r="AG160" i="12"/>
  <c r="AE160" i="12"/>
  <c r="AG3358" i="12"/>
  <c r="AE3358" i="12"/>
  <c r="AG1890" i="12"/>
  <c r="AE1890" i="12"/>
  <c r="AE948" i="12"/>
  <c r="AG948" i="12"/>
  <c r="AE2970" i="12"/>
  <c r="AG2970" i="12"/>
  <c r="AE2179" i="12"/>
  <c r="AG2179" i="12"/>
  <c r="AG1316" i="12"/>
  <c r="AE1316" i="12"/>
  <c r="AG1372" i="12"/>
  <c r="AE1372" i="12"/>
  <c r="AE327" i="12"/>
  <c r="AG327" i="12"/>
  <c r="AG3523" i="12"/>
  <c r="AE3523" i="12"/>
  <c r="AE3353" i="12"/>
  <c r="AG3353" i="12"/>
  <c r="AG2842" i="12"/>
  <c r="AE2842" i="12"/>
  <c r="AG2201" i="12"/>
  <c r="AE2201" i="12"/>
  <c r="AG1424" i="12"/>
  <c r="AE1424" i="12"/>
  <c r="AE1340" i="12"/>
  <c r="AG1340" i="12"/>
  <c r="AG950" i="12"/>
  <c r="AE950" i="12"/>
  <c r="AG485" i="12"/>
  <c r="AE485" i="12"/>
  <c r="AE159" i="12"/>
  <c r="AG159" i="12"/>
  <c r="AG3179" i="12"/>
  <c r="AE3179" i="12"/>
  <c r="AE2602" i="12"/>
  <c r="AG2602" i="12"/>
  <c r="AG2257" i="12"/>
  <c r="AE2257" i="12"/>
  <c r="AG2014" i="12"/>
  <c r="AE2014" i="12"/>
  <c r="AG1713" i="12"/>
  <c r="AE1713" i="12"/>
  <c r="AE1342" i="12"/>
  <c r="AG1342" i="12"/>
  <c r="AE1224" i="12"/>
  <c r="AG1224" i="12"/>
  <c r="AG646" i="12"/>
  <c r="AE646" i="12"/>
  <c r="AE3011" i="12"/>
  <c r="AG3011" i="12"/>
  <c r="AG1603" i="12"/>
  <c r="AE1603" i="12"/>
  <c r="AG1563" i="12"/>
  <c r="AE1563" i="12"/>
  <c r="AG1136" i="12"/>
  <c r="AE1136" i="12"/>
  <c r="AE758" i="12"/>
  <c r="AG758" i="12"/>
  <c r="AG820" i="12"/>
  <c r="AE820" i="12"/>
  <c r="AG3238" i="12"/>
  <c r="AE3238" i="12"/>
  <c r="AG2510" i="12"/>
  <c r="AE2510" i="12"/>
  <c r="AG2077" i="12"/>
  <c r="AE2077" i="12"/>
  <c r="AG1910" i="12"/>
  <c r="AE1910" i="12"/>
  <c r="AE1371" i="12"/>
  <c r="AG1371" i="12"/>
  <c r="AG841" i="12"/>
  <c r="AE841" i="12"/>
  <c r="AE608" i="12"/>
  <c r="AG608" i="12"/>
  <c r="AG686" i="12"/>
  <c r="AE686" i="12"/>
  <c r="AG193" i="12"/>
  <c r="AE193" i="12"/>
  <c r="AE3781" i="12"/>
  <c r="AG3781" i="12"/>
  <c r="AE3223" i="12"/>
  <c r="AG3223" i="12"/>
  <c r="AE2366" i="12"/>
  <c r="AG2366" i="12"/>
  <c r="AG1857" i="12"/>
  <c r="AE1857" i="12"/>
  <c r="AE1310" i="12"/>
  <c r="AG1310" i="12"/>
  <c r="AE707" i="12"/>
  <c r="AG707" i="12"/>
  <c r="AE3163" i="12"/>
  <c r="AG3163" i="12"/>
  <c r="AG2256" i="12"/>
  <c r="AE2256" i="12"/>
  <c r="AG832" i="12"/>
  <c r="AE832" i="12"/>
  <c r="AG839" i="12"/>
  <c r="AE839" i="12"/>
  <c r="AE329" i="12"/>
  <c r="AG329" i="12"/>
  <c r="AG463" i="12"/>
  <c r="AE463" i="12"/>
  <c r="AE2199" i="12"/>
  <c r="AG2199" i="12"/>
  <c r="AG1730" i="12"/>
  <c r="AE1730" i="12"/>
  <c r="AE3887" i="12"/>
  <c r="AG3887" i="12"/>
  <c r="AG2817" i="12"/>
  <c r="AE2817" i="12"/>
  <c r="AE2139" i="12"/>
  <c r="AG2139" i="12"/>
  <c r="AE1433" i="12"/>
  <c r="AG1433" i="12"/>
  <c r="AE1138" i="12"/>
  <c r="AG1138" i="12"/>
  <c r="AE466" i="12"/>
  <c r="AG466" i="12"/>
  <c r="AG356" i="12"/>
  <c r="AE356" i="12"/>
  <c r="AG3306" i="12"/>
  <c r="AE3306" i="12"/>
  <c r="AG2278" i="12"/>
  <c r="AE2278" i="12"/>
  <c r="AG1810" i="12"/>
  <c r="AE1810" i="12"/>
  <c r="AG932" i="12"/>
  <c r="AE932" i="12"/>
  <c r="AG501" i="12"/>
  <c r="AE501" i="12"/>
  <c r="AE3755" i="12"/>
  <c r="AG3755" i="12"/>
  <c r="AE3272" i="12"/>
  <c r="AG3272" i="12"/>
  <c r="AG2593" i="12"/>
  <c r="AE2593" i="12"/>
  <c r="AE2221" i="12"/>
  <c r="AG2221" i="12"/>
  <c r="AG1868" i="12"/>
  <c r="AE1868" i="12"/>
  <c r="AE1692" i="12"/>
  <c r="AG1692" i="12"/>
  <c r="AE1336" i="12"/>
  <c r="AG1336" i="12"/>
  <c r="AG523" i="12"/>
  <c r="AE523" i="12"/>
  <c r="AG2947" i="12"/>
  <c r="AE2947" i="12"/>
  <c r="AG2417" i="12"/>
  <c r="AE2417" i="12"/>
  <c r="AG1695" i="12"/>
  <c r="AE1695" i="12"/>
  <c r="AE1249" i="12"/>
  <c r="AG1249" i="12"/>
  <c r="AE192" i="12"/>
  <c r="AG192" i="12"/>
  <c r="AG3331" i="12"/>
  <c r="AE3331" i="12"/>
  <c r="AG2994" i="12"/>
  <c r="AE2994" i="12"/>
  <c r="AE2385" i="12"/>
  <c r="AG2385" i="12"/>
  <c r="AG1408" i="12"/>
  <c r="AE1408" i="12"/>
  <c r="AE756" i="12"/>
  <c r="AG756" i="12"/>
  <c r="AG701" i="12"/>
  <c r="AE701" i="12"/>
  <c r="AE282" i="12"/>
  <c r="AG282" i="12"/>
  <c r="AE255" i="12"/>
  <c r="AG255" i="12"/>
  <c r="AG244" i="12"/>
  <c r="AE244" i="12"/>
  <c r="AG188" i="12"/>
  <c r="AE188" i="12"/>
  <c r="AE211" i="12"/>
  <c r="AG211" i="12"/>
  <c r="AE1297" i="12"/>
  <c r="AG1297" i="12"/>
  <c r="AG3334" i="12"/>
  <c r="AE3334" i="12"/>
  <c r="AE2202" i="12"/>
  <c r="AG2202" i="12"/>
  <c r="AG2121" i="12"/>
  <c r="AE2121" i="12"/>
  <c r="AG919" i="12"/>
  <c r="AE919" i="12"/>
  <c r="AG613" i="12"/>
  <c r="AE613" i="12"/>
  <c r="AG161" i="12"/>
  <c r="AE161" i="12"/>
  <c r="AG3801" i="12"/>
  <c r="AE3801" i="12"/>
  <c r="AE2962" i="12"/>
  <c r="AG2962" i="12"/>
  <c r="AG2750" i="12"/>
  <c r="AE2750" i="12"/>
  <c r="AG2333" i="12"/>
  <c r="AE2333" i="12"/>
  <c r="AG1056" i="12"/>
  <c r="AE1056" i="12"/>
  <c r="AE826" i="12"/>
  <c r="AG826" i="12"/>
  <c r="AG723" i="12"/>
  <c r="AE723" i="12"/>
  <c r="AG713" i="12"/>
  <c r="AE713" i="12"/>
  <c r="AE3921" i="12"/>
  <c r="AG3921" i="12"/>
  <c r="AG2835" i="12"/>
  <c r="AE2835" i="12"/>
  <c r="AE1654" i="12"/>
  <c r="AG1654" i="12"/>
  <c r="AG1446" i="12"/>
  <c r="AE1446" i="12"/>
  <c r="AG861" i="12"/>
  <c r="AE861" i="12"/>
  <c r="AG938" i="12"/>
  <c r="AE938" i="12"/>
  <c r="AE667" i="12"/>
  <c r="AG667" i="12"/>
  <c r="AG2796" i="12"/>
  <c r="AE2796" i="12"/>
  <c r="AE1644" i="12"/>
  <c r="AG1644" i="12"/>
  <c r="AG1044" i="12"/>
  <c r="AE1044" i="12"/>
  <c r="AE435" i="12"/>
  <c r="AG435" i="12"/>
  <c r="AE258" i="12"/>
  <c r="AG258" i="12"/>
  <c r="AG3926" i="12"/>
  <c r="AE3926" i="12"/>
  <c r="AE3627" i="12"/>
  <c r="AG3627" i="12"/>
  <c r="AG2839" i="12"/>
  <c r="AE2839" i="12"/>
  <c r="AE2151" i="12"/>
  <c r="AG2151" i="12"/>
  <c r="AE1444" i="12"/>
  <c r="AG1444" i="12"/>
  <c r="AE1161" i="12"/>
  <c r="AG1161" i="12"/>
  <c r="AE1088" i="12"/>
  <c r="AG1088" i="12"/>
  <c r="AE906" i="12"/>
  <c r="AG906" i="12"/>
  <c r="AG844" i="12"/>
  <c r="AE844" i="12"/>
  <c r="AE3175" i="12"/>
  <c r="AG3175" i="12"/>
  <c r="AE2858" i="12"/>
  <c r="AG2858" i="12"/>
  <c r="AG2583" i="12"/>
  <c r="AE2583" i="12"/>
  <c r="AG1946" i="12"/>
  <c r="AE1946" i="12"/>
  <c r="AG1256" i="12"/>
  <c r="AE1256" i="12"/>
  <c r="AE1258" i="12"/>
  <c r="AG1258" i="12"/>
  <c r="AG1042" i="12"/>
  <c r="AE1042" i="12"/>
  <c r="AE3532" i="12"/>
  <c r="AG3532" i="12"/>
  <c r="AE2792" i="12"/>
  <c r="AG2792" i="12"/>
  <c r="AE2214" i="12"/>
  <c r="AG2214" i="12"/>
  <c r="AE3189" i="12"/>
  <c r="AG3189" i="12"/>
  <c r="AG2363" i="12"/>
  <c r="AE2363" i="12"/>
  <c r="AE2193" i="12"/>
  <c r="AG2193" i="12"/>
  <c r="AG2155" i="12"/>
  <c r="AE2155" i="12"/>
  <c r="AG831" i="12"/>
  <c r="AE831" i="12"/>
  <c r="AE619" i="12"/>
  <c r="AG619" i="12"/>
  <c r="AG273" i="12"/>
  <c r="AE273" i="12"/>
  <c r="AG3808" i="12"/>
  <c r="AE3808" i="12"/>
  <c r="AG2302" i="12"/>
  <c r="AE2302" i="12"/>
  <c r="AG2090" i="12"/>
  <c r="AE2090" i="12"/>
  <c r="AE1923" i="12"/>
  <c r="AG1923" i="12"/>
  <c r="AG2435" i="12"/>
  <c r="AE2435" i="12"/>
  <c r="AG2400" i="12"/>
  <c r="AE2400" i="12"/>
  <c r="AE1883" i="12"/>
  <c r="AG1883" i="12"/>
  <c r="AG1522" i="12"/>
  <c r="AE1522" i="12"/>
  <c r="AE1160" i="12"/>
  <c r="AG1160" i="12"/>
  <c r="AE2899" i="12"/>
  <c r="AG2899" i="12"/>
  <c r="AG2988" i="12"/>
  <c r="AE2988" i="12"/>
  <c r="AE2227" i="12"/>
  <c r="AG2227" i="12"/>
  <c r="AG1796" i="12"/>
  <c r="AE1796" i="12"/>
  <c r="AG1123" i="12"/>
  <c r="AE1123" i="12"/>
  <c r="AG867" i="12"/>
  <c r="AE867" i="12"/>
  <c r="AG591" i="12"/>
  <c r="AE591" i="12"/>
  <c r="AE369" i="12"/>
  <c r="AG369" i="12"/>
  <c r="AG300" i="12"/>
  <c r="AE300" i="12"/>
  <c r="AG3183" i="12"/>
  <c r="AE3183" i="12"/>
  <c r="AG2795" i="12"/>
  <c r="AE2795" i="12"/>
  <c r="AG2148" i="12"/>
  <c r="AE2148" i="12"/>
  <c r="AG1914" i="12"/>
  <c r="AE1914" i="12"/>
  <c r="AE1540" i="12"/>
  <c r="AG1540" i="12"/>
  <c r="AG748" i="12"/>
  <c r="AE748" i="12"/>
  <c r="AG386" i="12"/>
  <c r="AE386" i="12"/>
  <c r="AG1686" i="12"/>
  <c r="AE1686" i="12"/>
  <c r="AE1247" i="12"/>
  <c r="AG1247" i="12"/>
  <c r="AG956" i="12"/>
  <c r="AE956" i="12"/>
  <c r="AG744" i="12"/>
  <c r="AE744" i="12"/>
  <c r="AE3133" i="12"/>
  <c r="AG3133" i="12"/>
  <c r="AE2999" i="12"/>
  <c r="AG2999" i="12"/>
  <c r="AG2573" i="12"/>
  <c r="AE2573" i="12"/>
  <c r="AG2370" i="12"/>
  <c r="AE2370" i="12"/>
  <c r="AE2248" i="12"/>
  <c r="AG2248" i="12"/>
  <c r="AE2103" i="12"/>
  <c r="AG2103" i="12"/>
  <c r="AE1942" i="12"/>
  <c r="AG1942" i="12"/>
  <c r="AE1401" i="12"/>
  <c r="AG1401" i="12"/>
  <c r="AE883" i="12"/>
  <c r="AG883" i="12"/>
  <c r="AG531" i="12"/>
  <c r="AE531" i="12"/>
  <c r="AG2896" i="12"/>
  <c r="AE2896" i="12"/>
  <c r="AE1700" i="12"/>
  <c r="AG1700" i="12"/>
  <c r="AG1263" i="12"/>
  <c r="AE1263" i="12"/>
  <c r="AE3844" i="12"/>
  <c r="AG3844" i="12"/>
  <c r="AG3060" i="12"/>
  <c r="AE3060" i="12"/>
  <c r="AE1933" i="12"/>
  <c r="AG1933" i="12"/>
  <c r="AE1293" i="12"/>
  <c r="AG1293" i="12"/>
  <c r="AG931" i="12"/>
  <c r="AE931" i="12"/>
  <c r="AG638" i="12"/>
  <c r="AE638" i="12"/>
  <c r="AE1577" i="12"/>
  <c r="AG1577" i="12"/>
  <c r="AE2653" i="12"/>
  <c r="AG2653" i="12"/>
  <c r="AG1120" i="12"/>
  <c r="AE1120" i="12"/>
  <c r="AG637" i="12"/>
  <c r="AE637" i="12"/>
  <c r="AG505" i="12"/>
  <c r="AE505" i="12"/>
  <c r="AG3836" i="12"/>
  <c r="AE3836" i="12"/>
  <c r="AG3416" i="12"/>
  <c r="AE3416" i="12"/>
  <c r="AE1893" i="12"/>
  <c r="AG1893" i="12"/>
  <c r="AE833" i="12"/>
  <c r="AG833" i="12"/>
  <c r="AG716" i="12"/>
  <c r="AE716" i="12"/>
  <c r="AE2127" i="12"/>
  <c r="AG2127" i="12"/>
  <c r="AE1754" i="12"/>
  <c r="AG1754" i="12"/>
  <c r="AG1639" i="12"/>
  <c r="AE1639" i="12"/>
  <c r="AG921" i="12"/>
  <c r="AE921" i="12"/>
  <c r="AE849" i="12"/>
  <c r="AG849" i="12"/>
  <c r="AE3633" i="12"/>
  <c r="AG3633" i="12"/>
  <c r="AE2448" i="12"/>
  <c r="AG2448" i="12"/>
  <c r="AG1953" i="12"/>
  <c r="AE1953" i="12"/>
  <c r="AG915" i="12"/>
  <c r="AE915" i="12"/>
  <c r="AE626" i="12"/>
  <c r="AG626" i="12"/>
  <c r="AG643" i="12"/>
  <c r="AE643" i="12"/>
  <c r="AG3638" i="12"/>
  <c r="AE3638" i="12"/>
  <c r="AG3052" i="12"/>
  <c r="AE3052" i="12"/>
  <c r="AE2772" i="12"/>
  <c r="AG2772" i="12"/>
  <c r="AG2108" i="12"/>
  <c r="AE2108" i="12"/>
  <c r="AE1271" i="12"/>
  <c r="AG1271" i="12"/>
  <c r="AG990" i="12"/>
  <c r="AE990" i="12"/>
  <c r="AE3230" i="12"/>
  <c r="AG3230" i="12"/>
  <c r="AE2545" i="12"/>
  <c r="AG2545" i="12"/>
  <c r="AG1955" i="12"/>
  <c r="AE1955" i="12"/>
  <c r="AG1364" i="12"/>
  <c r="AE1364" i="12"/>
  <c r="AE1055" i="12"/>
  <c r="AG1055" i="12"/>
  <c r="AG945" i="12"/>
  <c r="AE945" i="12"/>
  <c r="AG2961" i="12"/>
  <c r="AE2961" i="12"/>
  <c r="AG2216" i="12"/>
  <c r="AE2216" i="12"/>
  <c r="AE1269" i="12"/>
  <c r="AG1269" i="12"/>
  <c r="AE3433" i="12"/>
  <c r="AG3433" i="12"/>
  <c r="AE2763" i="12"/>
  <c r="AG2763" i="12"/>
  <c r="AE804" i="12"/>
  <c r="AG804" i="12"/>
  <c r="AE475" i="12"/>
  <c r="AG475" i="12"/>
  <c r="AG3795" i="12"/>
  <c r="AE3795" i="12"/>
  <c r="AE3441" i="12"/>
  <c r="AG3441" i="12"/>
  <c r="AG2756" i="12"/>
  <c r="AE2756" i="12"/>
  <c r="AE2621" i="12"/>
  <c r="AG2621" i="12"/>
  <c r="AG2309" i="12"/>
  <c r="AE2309" i="12"/>
  <c r="AG1867" i="12"/>
  <c r="AE1867" i="12"/>
  <c r="AE1617" i="12"/>
  <c r="AG1617" i="12"/>
  <c r="AG364" i="12"/>
  <c r="AE364" i="12"/>
  <c r="AG3000" i="12"/>
  <c r="AE3000" i="12"/>
  <c r="AG2820" i="12"/>
  <c r="AE2820" i="12"/>
  <c r="AE2406" i="12"/>
  <c r="AG2406" i="12"/>
  <c r="AG2273" i="12"/>
  <c r="AE2273" i="12"/>
  <c r="AG490" i="12"/>
  <c r="AE490" i="12"/>
  <c r="AE3577" i="12"/>
  <c r="AG3577" i="12"/>
  <c r="AG1597" i="12"/>
  <c r="AE1597" i="12"/>
  <c r="AG1299" i="12"/>
  <c r="AE1299" i="12"/>
  <c r="AG1070" i="12"/>
  <c r="AE1070" i="12"/>
  <c r="AG763" i="12"/>
  <c r="AE763" i="12"/>
  <c r="AG751" i="12"/>
  <c r="AE751" i="12"/>
  <c r="AG306" i="12"/>
  <c r="AE306" i="12"/>
  <c r="AG166" i="12"/>
  <c r="AE166" i="12"/>
  <c r="AG2610" i="12"/>
  <c r="AE2610" i="12"/>
  <c r="AE2412" i="12"/>
  <c r="AG2412" i="12"/>
  <c r="AE1780" i="12"/>
  <c r="AG1780" i="12"/>
  <c r="AG680" i="12"/>
  <c r="AE680" i="12"/>
  <c r="AG250" i="12"/>
  <c r="AE250" i="12"/>
  <c r="AE3434" i="12"/>
  <c r="AG3434" i="12"/>
  <c r="AE2553" i="12"/>
  <c r="AG2553" i="12"/>
  <c r="AG1145" i="12"/>
  <c r="AE1145" i="12"/>
  <c r="AG509" i="12"/>
  <c r="AE509" i="12"/>
  <c r="AG3227" i="12"/>
  <c r="AE3227" i="12"/>
  <c r="AE3111" i="12"/>
  <c r="AG3111" i="12"/>
  <c r="AE2527" i="12"/>
  <c r="AG2527" i="12"/>
  <c r="AG2261" i="12"/>
  <c r="AE2261" i="12"/>
  <c r="AE2124" i="12"/>
  <c r="AG2124" i="12"/>
  <c r="AE1642" i="12"/>
  <c r="AG1642" i="12"/>
  <c r="AE1523" i="12"/>
  <c r="AG1523" i="12"/>
  <c r="AG1110" i="12"/>
  <c r="AE1110" i="12"/>
  <c r="AE690" i="12"/>
  <c r="AG690" i="12"/>
  <c r="AG147" i="12"/>
  <c r="AE147" i="12"/>
  <c r="AE2834" i="12"/>
  <c r="AG2834" i="12"/>
  <c r="AG2630" i="12"/>
  <c r="AE2630" i="12"/>
  <c r="AE1991" i="12"/>
  <c r="AG1991" i="12"/>
  <c r="AE1957" i="12"/>
  <c r="AG1957" i="12"/>
  <c r="AE1543" i="12"/>
  <c r="AG1543" i="12"/>
  <c r="AE3088" i="12"/>
  <c r="AG3088" i="12"/>
  <c r="AG977" i="12"/>
  <c r="AE977" i="12"/>
  <c r="AE635" i="12"/>
  <c r="AG635" i="12"/>
  <c r="AE222" i="12"/>
  <c r="AG222" i="12"/>
  <c r="AG2632" i="12"/>
  <c r="AE2632" i="12"/>
  <c r="AG1461" i="12"/>
  <c r="AE1461" i="12"/>
  <c r="AE3265" i="12"/>
  <c r="AG3265" i="12"/>
  <c r="AE1794" i="12"/>
  <c r="AG1794" i="12"/>
  <c r="AG1117" i="12"/>
  <c r="AE1117" i="12"/>
  <c r="AE468" i="12"/>
  <c r="AG468" i="12"/>
  <c r="AG3171" i="12"/>
  <c r="AE3171" i="12"/>
  <c r="AG2439" i="12"/>
  <c r="AE2439" i="12"/>
  <c r="AG1852" i="12"/>
  <c r="AE1852" i="12"/>
  <c r="AE1626" i="12"/>
  <c r="AG1626" i="12"/>
  <c r="AE988" i="12"/>
  <c r="AG988" i="12"/>
  <c r="AG910" i="12"/>
  <c r="AE910" i="12"/>
  <c r="AE3224" i="12"/>
  <c r="AG3224" i="12"/>
  <c r="AE2158" i="12"/>
  <c r="AG2158" i="12"/>
  <c r="AG1823" i="12"/>
  <c r="AE1823" i="12"/>
  <c r="AG1870" i="12"/>
  <c r="AE1870" i="12"/>
  <c r="AE1598" i="12"/>
  <c r="AG1598" i="12"/>
  <c r="AE1201" i="12"/>
  <c r="AG1201" i="12"/>
  <c r="AG940" i="12"/>
  <c r="AE940" i="12"/>
  <c r="AG2335" i="12"/>
  <c r="AE2335" i="12"/>
  <c r="AG2154" i="12"/>
  <c r="AE2154" i="12"/>
  <c r="AE2025" i="12"/>
  <c r="AG2025" i="12"/>
  <c r="AE1762" i="12"/>
  <c r="AG1762" i="12"/>
  <c r="AE1382" i="12"/>
  <c r="AG1382" i="12"/>
  <c r="AG741" i="12"/>
  <c r="AE741" i="12"/>
  <c r="AE143" i="12"/>
  <c r="AG143" i="12"/>
  <c r="AG3404" i="12"/>
  <c r="AE3404" i="12"/>
  <c r="AG3002" i="12"/>
  <c r="AE3002" i="12"/>
  <c r="AG2284" i="12"/>
  <c r="AE2284" i="12"/>
  <c r="AG2060" i="12"/>
  <c r="AE2060" i="12"/>
  <c r="AG2039" i="12"/>
  <c r="AE2039" i="12"/>
  <c r="AE1871" i="12"/>
  <c r="AG1871" i="12"/>
  <c r="AG1410" i="12"/>
  <c r="AE1410" i="12"/>
  <c r="AE304" i="12"/>
  <c r="AG304" i="12"/>
  <c r="AE3779" i="12"/>
  <c r="AG3779" i="12"/>
  <c r="AE3243" i="12"/>
  <c r="AG3243" i="12"/>
  <c r="AG2341" i="12"/>
  <c r="AE2341" i="12"/>
  <c r="AG2164" i="12"/>
  <c r="AE2164" i="12"/>
  <c r="AE1003" i="12"/>
  <c r="AG1003" i="12"/>
  <c r="AG697" i="12"/>
  <c r="AE697" i="12"/>
  <c r="AG292" i="12"/>
  <c r="AE292" i="12"/>
  <c r="AE2467" i="12"/>
  <c r="AG2467" i="12"/>
  <c r="AG2004" i="12"/>
  <c r="AE2004" i="12"/>
  <c r="AG1471" i="12"/>
  <c r="AE1471" i="12"/>
  <c r="AE1235" i="12"/>
  <c r="AG1235" i="12"/>
  <c r="AG434" i="12"/>
  <c r="AE434" i="12"/>
  <c r="AG3520" i="12"/>
  <c r="AE3520" i="12"/>
  <c r="AE3022" i="12"/>
  <c r="AG3022" i="12"/>
  <c r="AE2684" i="12"/>
  <c r="AG2684" i="12"/>
  <c r="AG1792" i="12"/>
  <c r="AE1792" i="12"/>
  <c r="AG1385" i="12"/>
  <c r="AE1385" i="12"/>
  <c r="AE137" i="12"/>
  <c r="AG137" i="12"/>
  <c r="AE3062" i="12"/>
  <c r="AG3062" i="12"/>
  <c r="AG2663" i="12"/>
  <c r="AE2663" i="12"/>
  <c r="AG2243" i="12"/>
  <c r="AE2243" i="12"/>
  <c r="AG2043" i="12"/>
  <c r="AE2043" i="12"/>
  <c r="AE1262" i="12"/>
  <c r="AG1262" i="12"/>
  <c r="AG982" i="12"/>
  <c r="AE982" i="12"/>
  <c r="AE920" i="12"/>
  <c r="AG920" i="12"/>
  <c r="AG395" i="12"/>
  <c r="AE395" i="12"/>
  <c r="AG3816" i="12"/>
  <c r="AE3816" i="12"/>
  <c r="AG2188" i="12"/>
  <c r="AE2188" i="12"/>
  <c r="AE1057" i="12"/>
  <c r="AG1057" i="12"/>
  <c r="AE307" i="12"/>
  <c r="AG307" i="12"/>
  <c r="AE3581" i="12"/>
  <c r="AG3581" i="12"/>
  <c r="AE2598" i="12"/>
  <c r="AG2598" i="12"/>
  <c r="AE1653" i="12"/>
  <c r="AG1653" i="12"/>
  <c r="AE1038" i="12"/>
  <c r="AG1038" i="12"/>
  <c r="AG875" i="12"/>
  <c r="AE875" i="12"/>
  <c r="AE2572" i="12"/>
  <c r="AG2572" i="12"/>
  <c r="AE2437" i="12"/>
  <c r="AG2437" i="12"/>
  <c r="AG2222" i="12"/>
  <c r="AE2222" i="12"/>
  <c r="AE1787" i="12"/>
  <c r="AG1787" i="12"/>
  <c r="AG1647" i="12"/>
  <c r="AE1647" i="12"/>
  <c r="AG934" i="12"/>
  <c r="AE934" i="12"/>
  <c r="AG811" i="12"/>
  <c r="AE811" i="12"/>
  <c r="AE424" i="12"/>
  <c r="AG424" i="12"/>
  <c r="AG3567" i="12"/>
  <c r="AE3567" i="12"/>
  <c r="AG3207" i="12"/>
  <c r="AE3207" i="12"/>
  <c r="AE2841" i="12"/>
  <c r="AG2841" i="12"/>
  <c r="AG2501" i="12"/>
  <c r="AE2501" i="12"/>
  <c r="AG2170" i="12"/>
  <c r="AE2170" i="12"/>
  <c r="AG996" i="12"/>
  <c r="AE996" i="12"/>
  <c r="AG583" i="12"/>
  <c r="AE583" i="12"/>
  <c r="AE3641" i="12"/>
  <c r="AG3641" i="12"/>
  <c r="AG2946" i="12"/>
  <c r="AE2946" i="12"/>
  <c r="AG1669" i="12"/>
  <c r="AE1669" i="12"/>
  <c r="AG563" i="12"/>
  <c r="AE563" i="12"/>
  <c r="AG302" i="12"/>
  <c r="AE302" i="12"/>
  <c r="AE461" i="12"/>
  <c r="AG461" i="12"/>
  <c r="AE3650" i="12"/>
  <c r="AG3650" i="12"/>
  <c r="AE2535" i="12"/>
  <c r="AG2535" i="12"/>
  <c r="AE2384" i="12"/>
  <c r="AG2384" i="12"/>
  <c r="AE1285" i="12"/>
  <c r="AG1285" i="12"/>
  <c r="AE1102" i="12"/>
  <c r="AG1102" i="12"/>
  <c r="AE964" i="12"/>
  <c r="AG964" i="12"/>
  <c r="AE303" i="12"/>
  <c r="AG303" i="12"/>
  <c r="AG212" i="12"/>
  <c r="AE212" i="12"/>
  <c r="AE3352" i="12"/>
  <c r="AG3352" i="12"/>
  <c r="AE3004" i="12"/>
  <c r="AG3004" i="12"/>
  <c r="AG2073" i="12"/>
  <c r="AE2073" i="12"/>
  <c r="AE1066" i="12"/>
  <c r="AG1066" i="12"/>
  <c r="AE712" i="12"/>
  <c r="AG712" i="12"/>
  <c r="AE742" i="12"/>
  <c r="AG742" i="12"/>
  <c r="AE451" i="12"/>
  <c r="AG451" i="12"/>
  <c r="AE142" i="12"/>
  <c r="AG142" i="12"/>
  <c r="AE791" i="12"/>
  <c r="AG791" i="12"/>
  <c r="AG202" i="12"/>
  <c r="AE202" i="12"/>
  <c r="AE411" i="12"/>
  <c r="AG411" i="12"/>
  <c r="AG473" i="12"/>
  <c r="AE473" i="12"/>
  <c r="AG2734" i="12"/>
  <c r="AE2734" i="12"/>
  <c r="AG2454" i="12"/>
  <c r="AE2454" i="12"/>
  <c r="AE1881" i="12"/>
  <c r="AG1881" i="12"/>
  <c r="AG1480" i="12"/>
  <c r="AE1480" i="12"/>
  <c r="AE1219" i="12"/>
  <c r="AG1219" i="12"/>
  <c r="AG774" i="12"/>
  <c r="AE774" i="12"/>
  <c r="AE3337" i="12"/>
  <c r="AG3337" i="12"/>
  <c r="AE2790" i="12"/>
  <c r="AG2790" i="12"/>
  <c r="AE2433" i="12"/>
  <c r="AG2433" i="12"/>
  <c r="AE2242" i="12"/>
  <c r="AG2242" i="12"/>
  <c r="AE1646" i="12"/>
  <c r="AG1646" i="12"/>
  <c r="AG1276" i="12"/>
  <c r="AE1276" i="12"/>
  <c r="AE1058" i="12"/>
  <c r="AG1058" i="12"/>
  <c r="AG567" i="12"/>
  <c r="AE567" i="12"/>
  <c r="AG2963" i="12"/>
  <c r="AE2963" i="12"/>
  <c r="AG2485" i="12"/>
  <c r="AE2485" i="12"/>
  <c r="AG1710" i="12"/>
  <c r="AE1710" i="12"/>
  <c r="AE1030" i="12"/>
  <c r="AG1030" i="12"/>
  <c r="AE3760" i="12"/>
  <c r="AG3760" i="12"/>
  <c r="AE3007" i="12"/>
  <c r="AG3007" i="12"/>
  <c r="AE2330" i="12"/>
  <c r="AG2330" i="12"/>
  <c r="AG1939" i="12"/>
  <c r="AE1939" i="12"/>
  <c r="AG1977" i="12"/>
  <c r="AE1977" i="12"/>
  <c r="AE1596" i="12"/>
  <c r="AG1596" i="12"/>
  <c r="AG1404" i="12"/>
  <c r="AE1404" i="12"/>
  <c r="AE1081" i="12"/>
  <c r="AG1081" i="12"/>
  <c r="AG607" i="12"/>
  <c r="AE607" i="12"/>
  <c r="AG343" i="12"/>
  <c r="AE343" i="12"/>
  <c r="AE240" i="12"/>
  <c r="AG240" i="12"/>
  <c r="AE3517" i="12"/>
  <c r="AG3517" i="12"/>
  <c r="AG2991" i="12"/>
  <c r="AE2991" i="12"/>
  <c r="AG2764" i="12"/>
  <c r="AE2764" i="12"/>
  <c r="AG2499" i="12"/>
  <c r="AE2499" i="12"/>
  <c r="AG2322" i="12"/>
  <c r="AE2322" i="12"/>
  <c r="AG1568" i="12"/>
  <c r="AE1568" i="12"/>
  <c r="AE1417" i="12"/>
  <c r="AG1417" i="12"/>
  <c r="AG1181" i="12"/>
  <c r="AE1181" i="12"/>
  <c r="AG676" i="12"/>
  <c r="AE676" i="12"/>
  <c r="AE418" i="12"/>
  <c r="AG418" i="12"/>
  <c r="AG2618" i="12"/>
  <c r="AE2618" i="12"/>
  <c r="AG2470" i="12"/>
  <c r="AE2470" i="12"/>
  <c r="AG1941" i="12"/>
  <c r="AE1941" i="12"/>
  <c r="AG1809" i="12"/>
  <c r="AE1809" i="12"/>
  <c r="AG1455" i="12"/>
  <c r="AE1455" i="12"/>
  <c r="AE3798" i="12"/>
  <c r="AG3798" i="12"/>
  <c r="AE3594" i="12"/>
  <c r="AG3594" i="12"/>
  <c r="AG2903" i="12"/>
  <c r="AE2903" i="12"/>
  <c r="AG1996" i="12"/>
  <c r="AE1996" i="12"/>
  <c r="AE1467" i="12"/>
  <c r="AG1467" i="12"/>
  <c r="AE1465" i="12"/>
  <c r="AG1465" i="12"/>
  <c r="AG1186" i="12"/>
  <c r="AE1186" i="12"/>
  <c r="AG430" i="12"/>
  <c r="AE430" i="12"/>
  <c r="AG3083" i="12"/>
  <c r="AE3083" i="12"/>
  <c r="AG2880" i="12"/>
  <c r="AE2880" i="12"/>
  <c r="AG2161" i="12"/>
  <c r="AE2161" i="12"/>
  <c r="AE1280" i="12"/>
  <c r="AG1280" i="12"/>
  <c r="AG894" i="12"/>
  <c r="AE894" i="12"/>
  <c r="AE3767" i="12"/>
  <c r="AG3767" i="12"/>
  <c r="AE2579" i="12"/>
  <c r="AG2579" i="12"/>
  <c r="AG2097" i="12"/>
  <c r="AE2097" i="12"/>
  <c r="AE1674" i="12"/>
  <c r="AG1674" i="12"/>
  <c r="AE808" i="12"/>
  <c r="AG808" i="12"/>
  <c r="AG847" i="12"/>
  <c r="AE847" i="12"/>
  <c r="AG3545" i="12"/>
  <c r="AE3545" i="12"/>
  <c r="AG3098" i="12"/>
  <c r="AE3098" i="12"/>
  <c r="AE2316" i="12"/>
  <c r="AG2316" i="12"/>
  <c r="AG2191" i="12"/>
  <c r="AE2191" i="12"/>
  <c r="AG1932" i="12"/>
  <c r="AE1932" i="12"/>
  <c r="AG1709" i="12"/>
  <c r="AE1709" i="12"/>
  <c r="AG449" i="12"/>
  <c r="AE449" i="12"/>
  <c r="AG2964" i="12"/>
  <c r="AE2964" i="12"/>
  <c r="AE2110" i="12"/>
  <c r="AG2110" i="12"/>
  <c r="AE1233" i="12"/>
  <c r="AG1233" i="12"/>
  <c r="AG969" i="12"/>
  <c r="AE969" i="12"/>
  <c r="AG822" i="12"/>
  <c r="AE822" i="12"/>
  <c r="AE747" i="12"/>
  <c r="AG747" i="12"/>
  <c r="AE3034" i="12"/>
  <c r="AG3034" i="12"/>
  <c r="AG2877" i="12"/>
  <c r="AE2877" i="12"/>
  <c r="AG2613" i="12"/>
  <c r="AE2613" i="12"/>
  <c r="AE2391" i="12"/>
  <c r="AG2391" i="12"/>
  <c r="AE2054" i="12"/>
  <c r="AG2054" i="12"/>
  <c r="AG1514" i="12"/>
  <c r="AE1514" i="12"/>
  <c r="AG1390" i="12"/>
  <c r="AE1390" i="12"/>
  <c r="AG1158" i="12"/>
  <c r="AE1158" i="12"/>
  <c r="AG1142" i="12"/>
  <c r="AE1142" i="12"/>
  <c r="AE962" i="12"/>
  <c r="AG962" i="12"/>
  <c r="AE898" i="12"/>
  <c r="AG898" i="12"/>
  <c r="AE564" i="12"/>
  <c r="AG564" i="12"/>
  <c r="AG3518" i="12"/>
  <c r="AE3518" i="12"/>
  <c r="AE2220" i="12"/>
  <c r="AG2220" i="12"/>
  <c r="AG1797" i="12"/>
  <c r="AE1797" i="12"/>
  <c r="AG946" i="12"/>
  <c r="AE946" i="12"/>
  <c r="AE825" i="12"/>
  <c r="AG825" i="12"/>
  <c r="AG464" i="12"/>
  <c r="AE464" i="12"/>
  <c r="AG234" i="12"/>
  <c r="AE234" i="12"/>
  <c r="AG3482" i="12"/>
  <c r="AE3482" i="12"/>
  <c r="AE2662" i="12"/>
  <c r="AG2662" i="12"/>
  <c r="AE1549" i="12"/>
  <c r="AG1549" i="12"/>
  <c r="AE1400" i="12"/>
  <c r="AG1400" i="12"/>
  <c r="AE750" i="12"/>
  <c r="AG750" i="12"/>
  <c r="AG352" i="12"/>
  <c r="AE352" i="12"/>
  <c r="AG227" i="12"/>
  <c r="AE227" i="12"/>
  <c r="AG3702" i="12"/>
  <c r="AE3702" i="12"/>
  <c r="AG3112" i="12"/>
  <c r="AE3112" i="12"/>
  <c r="AG1887" i="12"/>
  <c r="AE1887" i="12"/>
  <c r="AG1554" i="12"/>
  <c r="AE1554" i="12"/>
  <c r="AG1463" i="12"/>
  <c r="AE1463" i="12"/>
  <c r="AE616" i="12"/>
  <c r="AG616" i="12"/>
  <c r="AE688" i="12"/>
  <c r="AG688" i="12"/>
  <c r="AG180" i="12"/>
  <c r="AE180" i="12"/>
  <c r="AE319" i="12"/>
  <c r="AG319" i="12"/>
  <c r="AG805" i="12"/>
  <c r="AE805" i="12"/>
  <c r="AG223" i="12"/>
  <c r="AE223" i="12"/>
  <c r="AG1343" i="12"/>
  <c r="AE1343" i="12"/>
  <c r="AG772" i="12"/>
  <c r="AE772" i="12"/>
  <c r="AE448" i="12"/>
  <c r="AG448" i="12"/>
  <c r="AE1856" i="12"/>
  <c r="AG1856" i="12"/>
  <c r="AE1270" i="12"/>
  <c r="AG1270" i="12"/>
  <c r="AE838" i="12"/>
  <c r="AG838" i="12"/>
  <c r="AG760" i="12"/>
  <c r="AE760" i="12"/>
  <c r="AG168" i="12"/>
  <c r="AE168" i="12"/>
  <c r="AG3193" i="12"/>
  <c r="AE3193" i="12"/>
  <c r="AE3030" i="12"/>
  <c r="AG3030" i="12"/>
  <c r="AE2282" i="12"/>
  <c r="AG2282" i="12"/>
  <c r="AG1652" i="12"/>
  <c r="AE1652" i="12"/>
  <c r="AE1060" i="12"/>
  <c r="AG1060" i="12"/>
  <c r="AG735" i="12"/>
  <c r="AE735" i="12"/>
  <c r="AG3108" i="12"/>
  <c r="AE3108" i="12"/>
  <c r="AG1125" i="12"/>
  <c r="AE1125" i="12"/>
  <c r="AG1079" i="12"/>
  <c r="AE1079" i="12"/>
  <c r="AE3850" i="12"/>
  <c r="AG3850" i="12"/>
  <c r="AE3114" i="12"/>
  <c r="AG3114" i="12"/>
  <c r="AE2550" i="12"/>
  <c r="AG2550" i="12"/>
  <c r="AE2312" i="12"/>
  <c r="AG2312" i="12"/>
  <c r="AE1733" i="12"/>
  <c r="AG1733" i="12"/>
  <c r="AE1440" i="12"/>
  <c r="AG1440" i="12"/>
  <c r="AE769" i="12"/>
  <c r="AG769" i="12"/>
  <c r="AG581" i="12"/>
  <c r="AE581" i="12"/>
  <c r="AE149" i="12"/>
  <c r="AG149" i="12"/>
  <c r="AE2197" i="12"/>
  <c r="AG2197" i="12"/>
  <c r="AG1851" i="12"/>
  <c r="AE1851" i="12"/>
  <c r="AE1621" i="12"/>
  <c r="AG1621" i="12"/>
  <c r="AG1332" i="12"/>
  <c r="AE1332" i="12"/>
  <c r="AE2955" i="12"/>
  <c r="AG2955" i="12"/>
  <c r="AG2953" i="12"/>
  <c r="AE2953" i="12"/>
  <c r="AE2585" i="12"/>
  <c r="AG2585" i="12"/>
  <c r="AE2314" i="12"/>
  <c r="AG2314" i="12"/>
  <c r="AG2119" i="12"/>
  <c r="AE2119" i="12"/>
  <c r="AG1892" i="12"/>
  <c r="AE1892" i="12"/>
  <c r="AG1886" i="12"/>
  <c r="AE1886" i="12"/>
  <c r="AG1139" i="12"/>
  <c r="AE1139" i="12"/>
  <c r="AE146" i="12"/>
  <c r="AG146" i="12"/>
  <c r="AG3599" i="12"/>
  <c r="AE3599" i="12"/>
  <c r="AG1921" i="12"/>
  <c r="AE1921" i="12"/>
  <c r="AG775" i="12"/>
  <c r="AE775" i="12"/>
  <c r="AG727" i="12"/>
  <c r="AE727" i="12"/>
  <c r="AG344" i="12"/>
  <c r="AE344" i="12"/>
  <c r="AE3699" i="12"/>
  <c r="AG3699" i="12"/>
  <c r="AE3247" i="12"/>
  <c r="AG3247" i="12"/>
  <c r="AE3024" i="12"/>
  <c r="AG3024" i="12"/>
  <c r="AG2523" i="12"/>
  <c r="AE2523" i="12"/>
  <c r="AE2064" i="12"/>
  <c r="AG2064" i="12"/>
  <c r="AE1584" i="12"/>
  <c r="AG1584" i="12"/>
  <c r="AG840" i="12"/>
  <c r="AE840" i="12"/>
  <c r="AG433" i="12"/>
  <c r="AE433" i="12"/>
  <c r="AE3212" i="12"/>
  <c r="AG3212" i="12"/>
  <c r="AE2831" i="12"/>
  <c r="AG2831" i="12"/>
  <c r="AE2543" i="12"/>
  <c r="AG2543" i="12"/>
  <c r="AG2476" i="12"/>
  <c r="AE2476" i="12"/>
  <c r="AG1927" i="12"/>
  <c r="AE1927" i="12"/>
  <c r="AG1436" i="12"/>
  <c r="AE1436" i="12"/>
  <c r="AG1268" i="12"/>
  <c r="AE1268" i="12"/>
  <c r="AG200" i="12"/>
  <c r="AE200" i="12"/>
  <c r="AG3398" i="12"/>
  <c r="AE3398" i="12"/>
  <c r="AG3012" i="12"/>
  <c r="AE3012" i="12"/>
  <c r="AE2347" i="12"/>
  <c r="AG2347" i="12"/>
  <c r="AE2268" i="12"/>
  <c r="AG2268" i="12"/>
  <c r="AE2051" i="12"/>
  <c r="AG2051" i="12"/>
  <c r="AG1578" i="12"/>
  <c r="AE1578" i="12"/>
  <c r="AG618" i="12"/>
  <c r="AE618" i="12"/>
  <c r="AG288" i="12"/>
  <c r="AE288" i="12"/>
  <c r="AE3662" i="12"/>
  <c r="AG3662" i="12"/>
  <c r="AG3311" i="12"/>
  <c r="AE3311" i="12"/>
  <c r="AE2869" i="12"/>
  <c r="AG2869" i="12"/>
  <c r="AE1650" i="12"/>
  <c r="AG1650" i="12"/>
  <c r="AG1024" i="12"/>
  <c r="AE1024" i="12"/>
  <c r="AE818" i="12"/>
  <c r="AG818" i="12"/>
  <c r="AG2685" i="12"/>
  <c r="AE2685" i="12"/>
  <c r="AG2344" i="12"/>
  <c r="AE2344" i="12"/>
  <c r="AG1361" i="12"/>
  <c r="AE1361" i="12"/>
  <c r="AE1149" i="12"/>
  <c r="AG1149" i="12"/>
  <c r="AG2536" i="12"/>
  <c r="AE2536" i="12"/>
  <c r="AE2042" i="12"/>
  <c r="AG2042" i="12"/>
  <c r="AE1443" i="12"/>
  <c r="AG1443" i="12"/>
  <c r="AE1150" i="12"/>
  <c r="AG1150" i="12"/>
  <c r="AG1168" i="12"/>
  <c r="AE1168" i="12"/>
  <c r="AE732" i="12"/>
  <c r="AG732" i="12"/>
  <c r="AG482" i="12"/>
  <c r="AE482" i="12"/>
  <c r="AG3613" i="12"/>
  <c r="AE3613" i="12"/>
  <c r="AG2767" i="12"/>
  <c r="AE2767" i="12"/>
  <c r="AG2617" i="12"/>
  <c r="AE2617" i="12"/>
  <c r="AG2195" i="12"/>
  <c r="AE2195" i="12"/>
  <c r="AE1992" i="12"/>
  <c r="AG1992" i="12"/>
  <c r="AE1581" i="12"/>
  <c r="AG1581" i="12"/>
  <c r="AE1232" i="12"/>
  <c r="AG1232" i="12"/>
  <c r="AG3385" i="12"/>
  <c r="AE3385" i="12"/>
  <c r="AE2357" i="12"/>
  <c r="AG2357" i="12"/>
  <c r="AE2101" i="12"/>
  <c r="AG2101" i="12"/>
  <c r="AG1552" i="12"/>
  <c r="AE1552" i="12"/>
  <c r="AE1366" i="12"/>
  <c r="AG1366" i="12"/>
  <c r="AG790" i="12"/>
  <c r="AE790" i="12"/>
  <c r="AG578" i="12"/>
  <c r="AE578" i="12"/>
  <c r="AG3888" i="12"/>
  <c r="AE3888" i="12"/>
  <c r="AG179" i="12"/>
  <c r="AE179" i="12"/>
  <c r="AG174" i="12"/>
  <c r="AE174" i="12"/>
  <c r="AE1315" i="12"/>
  <c r="AG1315" i="12"/>
  <c r="AE2923" i="12"/>
  <c r="AG2923" i="12"/>
  <c r="AG729" i="12"/>
  <c r="AE729" i="12"/>
  <c r="AE1489" i="12"/>
  <c r="AG1489" i="12"/>
  <c r="AE1351" i="12"/>
  <c r="AG1351" i="12"/>
  <c r="AE810" i="12"/>
  <c r="AG810" i="12"/>
  <c r="AG191" i="12"/>
  <c r="AE191" i="12"/>
  <c r="AE3254" i="12"/>
  <c r="AG3254" i="12"/>
  <c r="AE2889" i="12"/>
  <c r="AG2889" i="12"/>
  <c r="AG2200" i="12"/>
  <c r="AE2200" i="12"/>
  <c r="AE973" i="12"/>
  <c r="AG973" i="12"/>
  <c r="AG605" i="12"/>
  <c r="AE605" i="12"/>
  <c r="AG492" i="12"/>
  <c r="AE492" i="12"/>
  <c r="AG3166" i="12"/>
  <c r="AE3166" i="12"/>
  <c r="AE2399" i="12"/>
  <c r="AG2399" i="12"/>
  <c r="AG2137" i="12"/>
  <c r="AE2137" i="12"/>
  <c r="AG1054" i="12"/>
  <c r="AE1054" i="12"/>
  <c r="AE601" i="12"/>
  <c r="AG601" i="12"/>
  <c r="AG3745" i="12"/>
  <c r="AE3745" i="12"/>
  <c r="AE2587" i="12"/>
  <c r="AG2587" i="12"/>
  <c r="AE2354" i="12"/>
  <c r="AG2354" i="12"/>
  <c r="AG976" i="12"/>
  <c r="AE976" i="12"/>
  <c r="AE3289" i="12"/>
  <c r="AG3289" i="12"/>
  <c r="AG2086" i="12"/>
  <c r="AE2086" i="12"/>
  <c r="AE546" i="12"/>
  <c r="AG546" i="12"/>
  <c r="AG3349" i="12"/>
  <c r="AE3349" i="12"/>
  <c r="AE2998" i="12"/>
  <c r="AG2998" i="12"/>
  <c r="AE2828" i="12"/>
  <c r="AG2828" i="12"/>
  <c r="AG2569" i="12"/>
  <c r="AE2569" i="12"/>
  <c r="AE2392" i="12"/>
  <c r="AG2392" i="12"/>
  <c r="AG2046" i="12"/>
  <c r="AE2046" i="12"/>
  <c r="AG730" i="12"/>
  <c r="AE730" i="12"/>
  <c r="AG777" i="12"/>
  <c r="AE777" i="12"/>
  <c r="AE559" i="12"/>
  <c r="AG559" i="12"/>
  <c r="AG565" i="12"/>
  <c r="AE565" i="12"/>
  <c r="AG3115" i="12"/>
  <c r="AE3115" i="12"/>
  <c r="AG2666" i="12"/>
  <c r="AE2666" i="12"/>
  <c r="AE360" i="12"/>
  <c r="AG360" i="12"/>
  <c r="AG2968" i="12"/>
  <c r="AE2968" i="12"/>
  <c r="AG2515" i="12"/>
  <c r="AE2515" i="12"/>
  <c r="AE2133" i="12"/>
  <c r="AG2133" i="12"/>
  <c r="AG1586" i="12"/>
  <c r="AE1586" i="12"/>
  <c r="AG3316" i="12"/>
  <c r="AE3316" i="12"/>
  <c r="AG2819" i="12"/>
  <c r="AE2819" i="12"/>
  <c r="AG2277" i="12"/>
  <c r="AE2277" i="12"/>
  <c r="AG2030" i="12"/>
  <c r="AE2030" i="12"/>
  <c r="AE1760" i="12"/>
  <c r="AG1760" i="12"/>
  <c r="AE1025" i="12"/>
  <c r="AG1025" i="12"/>
  <c r="AG313" i="12"/>
  <c r="AE313" i="12"/>
  <c r="AE3453" i="12"/>
  <c r="AG3453" i="12"/>
  <c r="AE3046" i="12"/>
  <c r="AG3046" i="12"/>
  <c r="AG2600" i="12"/>
  <c r="AE2600" i="12"/>
  <c r="AG2129" i="12"/>
  <c r="AE2129" i="12"/>
  <c r="AE2021" i="12"/>
  <c r="AG2021" i="12"/>
  <c r="AG1769" i="12"/>
  <c r="AE1769" i="12"/>
  <c r="AE2404" i="12"/>
  <c r="AG2404" i="12"/>
  <c r="AG2308" i="12"/>
  <c r="AE2308" i="12"/>
  <c r="AG1919" i="12"/>
  <c r="AE1919" i="12"/>
  <c r="AE1635" i="12"/>
  <c r="AG1635" i="12"/>
  <c r="AG1411" i="12"/>
  <c r="AE1411" i="12"/>
  <c r="AE3490" i="12"/>
  <c r="AG3490" i="12"/>
  <c r="AG3085" i="12"/>
  <c r="AE3085" i="12"/>
  <c r="AG2650" i="12"/>
  <c r="AE2650" i="12"/>
  <c r="AG2295" i="12"/>
  <c r="AE2295" i="12"/>
  <c r="AE1164" i="12"/>
  <c r="AG1164" i="12"/>
  <c r="AG283" i="12"/>
  <c r="AE283" i="12"/>
  <c r="AE2885" i="12"/>
  <c r="AG2885" i="12"/>
  <c r="AE2494" i="12"/>
  <c r="AG2494" i="12"/>
  <c r="AG1891" i="12"/>
  <c r="AE1891" i="12"/>
  <c r="AE1629" i="12"/>
  <c r="AG1629" i="12"/>
  <c r="AG1029" i="12"/>
  <c r="AE1029" i="12"/>
  <c r="AG746" i="12"/>
  <c r="AE746" i="12"/>
  <c r="AE2509" i="12"/>
  <c r="AG2509" i="12"/>
  <c r="AE2291" i="12"/>
  <c r="AG2291" i="12"/>
  <c r="AE2211" i="12"/>
  <c r="AG2211" i="12"/>
  <c r="AG1758" i="12"/>
  <c r="AE1758" i="12"/>
  <c r="AG1428" i="12"/>
  <c r="AE1428" i="12"/>
  <c r="AE1013" i="12"/>
  <c r="AG1013" i="12"/>
  <c r="AG1101" i="12"/>
  <c r="AE1101" i="12"/>
  <c r="AE1339" i="12"/>
  <c r="AG1339" i="12"/>
  <c r="AE3601" i="12"/>
  <c r="AG3601" i="12"/>
  <c r="AG2628" i="12"/>
  <c r="AE2628" i="12"/>
  <c r="AE795" i="12"/>
  <c r="AG795" i="12"/>
  <c r="AE247" i="12"/>
  <c r="AG247" i="12"/>
  <c r="AE175" i="12"/>
  <c r="AG175" i="12"/>
  <c r="AG291" i="12"/>
  <c r="AE291" i="12"/>
  <c r="AE196" i="12"/>
  <c r="AG196" i="12"/>
  <c r="AG328" i="12"/>
  <c r="AE328" i="12"/>
  <c r="AG390" i="12"/>
  <c r="AE390" i="12"/>
  <c r="AG133" i="12"/>
  <c r="AE133" i="12"/>
  <c r="AE1582" i="12"/>
  <c r="AG1582" i="12"/>
  <c r="AG2855" i="12"/>
  <c r="AE2855" i="12"/>
  <c r="AG3501" i="12"/>
  <c r="AE3501" i="12"/>
  <c r="AE2212" i="12"/>
  <c r="AG2212" i="12"/>
  <c r="AE1935" i="12"/>
  <c r="AG1935" i="12"/>
  <c r="AE1196" i="12"/>
  <c r="AG1196" i="12"/>
  <c r="AG993" i="12"/>
  <c r="AE993" i="12"/>
  <c r="AE687" i="12"/>
  <c r="AG687" i="12"/>
  <c r="AG2847" i="12"/>
  <c r="AE2847" i="12"/>
  <c r="AG2614" i="12"/>
  <c r="AE2614" i="12"/>
  <c r="AG1937" i="12"/>
  <c r="AE1937" i="12"/>
  <c r="AG1724" i="12"/>
  <c r="AE1724" i="12"/>
  <c r="AE1251" i="12"/>
  <c r="AG1251" i="12"/>
  <c r="AE1388" i="12"/>
  <c r="AG1388" i="12"/>
  <c r="AG652" i="12"/>
  <c r="AE652" i="12"/>
  <c r="AE3168" i="12"/>
  <c r="AG3168" i="12"/>
  <c r="AE2873" i="12"/>
  <c r="AG2873" i="12"/>
  <c r="AG2754" i="12"/>
  <c r="AE2754" i="12"/>
  <c r="AE2514" i="12"/>
  <c r="AG2514" i="12"/>
  <c r="AG1320" i="12"/>
  <c r="AE1320" i="12"/>
  <c r="AG1018" i="12"/>
  <c r="AE1018" i="12"/>
  <c r="AG3018" i="12"/>
  <c r="AE3018" i="12"/>
  <c r="AG2547" i="12"/>
  <c r="AE2547" i="12"/>
  <c r="AE2416" i="12"/>
  <c r="AG2416" i="12"/>
  <c r="AG2147" i="12"/>
  <c r="AE2147" i="12"/>
  <c r="AG1806" i="12"/>
  <c r="AE1806" i="12"/>
  <c r="AG1210" i="12"/>
  <c r="AE1210" i="12"/>
  <c r="AE547" i="12"/>
  <c r="AG547" i="12"/>
  <c r="AG3682" i="12"/>
  <c r="AE3682" i="12"/>
  <c r="AE2589" i="12"/>
  <c r="AG2589" i="12"/>
  <c r="AG1083" i="12"/>
  <c r="AE1083" i="12"/>
  <c r="AG3464" i="12"/>
  <c r="AE3464" i="12"/>
  <c r="AG3121" i="12"/>
  <c r="AE3121" i="12"/>
  <c r="AG2338" i="12"/>
  <c r="AE2338" i="12"/>
  <c r="AG2016" i="12"/>
  <c r="AE2016" i="12"/>
  <c r="AG905" i="12"/>
  <c r="AE905" i="12"/>
  <c r="AG889" i="12"/>
  <c r="AE889" i="12"/>
  <c r="AG738" i="12"/>
  <c r="AE738" i="12"/>
  <c r="AG3912" i="12"/>
  <c r="AE3912" i="12"/>
  <c r="AE3241" i="12"/>
  <c r="AG3241" i="12"/>
  <c r="AE2898" i="12"/>
  <c r="AG2898" i="12"/>
  <c r="AE2565" i="12"/>
  <c r="AG2565" i="12"/>
  <c r="AG2299" i="12"/>
  <c r="AE2299" i="12"/>
  <c r="AE1511" i="12"/>
  <c r="AG1511" i="12"/>
  <c r="AG1329" i="12"/>
  <c r="AE1329" i="12"/>
  <c r="AG1205" i="12"/>
  <c r="AE1205" i="12"/>
  <c r="AE333" i="12"/>
  <c r="AG333" i="12"/>
  <c r="AG216" i="12"/>
  <c r="AE216" i="12"/>
  <c r="AE3845" i="12"/>
  <c r="AG3845" i="12"/>
  <c r="AE1248" i="12"/>
  <c r="AG1248" i="12"/>
  <c r="AE242" i="12"/>
  <c r="AG242" i="12"/>
  <c r="AE3015" i="12"/>
  <c r="AG3015" i="12"/>
  <c r="AG2418" i="12"/>
  <c r="AE2418" i="12"/>
  <c r="AG2012" i="12"/>
  <c r="AE2012" i="12"/>
  <c r="AE1275" i="12"/>
  <c r="AG1275" i="12"/>
  <c r="AG582" i="12"/>
  <c r="AE582" i="12"/>
  <c r="AG3211" i="12"/>
  <c r="AE3211" i="12"/>
  <c r="AG2783" i="12"/>
  <c r="AE2783" i="12"/>
  <c r="AE2128" i="12"/>
  <c r="AG2128" i="12"/>
  <c r="AE1630" i="12"/>
  <c r="AG1630" i="12"/>
  <c r="AG1043" i="12"/>
  <c r="AE1043" i="12"/>
  <c r="AE474" i="12"/>
  <c r="AG474" i="12"/>
  <c r="AE3763" i="12"/>
  <c r="AG3763" i="12"/>
  <c r="AE3487" i="12"/>
  <c r="AG3487" i="12"/>
  <c r="AG3029" i="12"/>
  <c r="AE3029" i="12"/>
  <c r="AE2770" i="12"/>
  <c r="AG2770" i="12"/>
  <c r="AG2521" i="12"/>
  <c r="AE2521" i="12"/>
  <c r="AE2231" i="12"/>
  <c r="AG2231" i="12"/>
  <c r="AE1615" i="12"/>
  <c r="AG1615" i="12"/>
  <c r="AG1259" i="12"/>
  <c r="AE1259" i="12"/>
  <c r="AE1049" i="12"/>
  <c r="AG1049" i="12"/>
  <c r="AG2237" i="12"/>
  <c r="AE2237" i="12"/>
  <c r="AE1947" i="12"/>
  <c r="AG1947" i="12"/>
  <c r="AG1703" i="12"/>
  <c r="AE1703" i="12"/>
  <c r="AG941" i="12"/>
  <c r="AE941" i="12"/>
  <c r="AG3615" i="12"/>
  <c r="AE3615" i="12"/>
  <c r="AG3051" i="12"/>
  <c r="AE3051" i="12"/>
  <c r="AG2487" i="12"/>
  <c r="AE2487" i="12"/>
  <c r="AG1860" i="12"/>
  <c r="AE1860" i="12"/>
  <c r="AG1307" i="12"/>
  <c r="AE1307" i="12"/>
  <c r="AG3447" i="12"/>
  <c r="AE3447" i="12"/>
  <c r="AE3131" i="12"/>
  <c r="AG3131" i="12"/>
  <c r="AG2638" i="12"/>
  <c r="AE2638" i="12"/>
  <c r="AG1628" i="12"/>
  <c r="AE1628" i="12"/>
  <c r="AE1599" i="12"/>
  <c r="AG1599" i="12"/>
  <c r="AE1462" i="12"/>
  <c r="AG1462" i="12"/>
  <c r="AG933" i="12"/>
  <c r="AE933" i="12"/>
  <c r="AG2496" i="12"/>
  <c r="AE2496" i="12"/>
  <c r="AE1777" i="12"/>
  <c r="AG1777" i="12"/>
  <c r="AG1698" i="12"/>
  <c r="AE1698" i="12"/>
  <c r="AG947" i="12"/>
  <c r="AE947" i="12"/>
  <c r="AE830" i="12"/>
  <c r="AG830" i="12"/>
  <c r="AE438" i="12"/>
  <c r="AG438" i="12"/>
  <c r="AE1905" i="12"/>
  <c r="AG1905" i="12"/>
  <c r="AE1451" i="12"/>
  <c r="AG1451" i="12"/>
  <c r="AG176" i="12"/>
  <c r="AE176" i="12"/>
  <c r="AE184" i="12"/>
  <c r="AG184" i="12"/>
  <c r="AE1998" i="12"/>
  <c r="AG1998" i="12"/>
  <c r="AG2549" i="12"/>
  <c r="AE2549" i="12"/>
  <c r="AG1308" i="12"/>
  <c r="AE1308" i="12"/>
  <c r="AG2444" i="12"/>
  <c r="AE2444" i="12"/>
  <c r="AG2141" i="12"/>
  <c r="AE2141" i="12"/>
  <c r="AG1394" i="12"/>
  <c r="AE1394" i="12"/>
  <c r="AG3590" i="12"/>
  <c r="AE3590" i="12"/>
  <c r="AG2860" i="12"/>
  <c r="AE2860" i="12"/>
  <c r="AE2234" i="12"/>
  <c r="AG2234" i="12"/>
  <c r="AE1863" i="12"/>
  <c r="AG1863" i="12"/>
  <c r="AE1402" i="12"/>
  <c r="AG1402" i="12"/>
  <c r="AG913" i="12"/>
  <c r="AE913" i="12"/>
  <c r="AG1086" i="12"/>
  <c r="AE1086" i="12"/>
  <c r="AE916" i="12"/>
  <c r="AG916" i="12"/>
  <c r="AE600" i="12"/>
  <c r="AG600" i="12"/>
  <c r="AE2606" i="12"/>
  <c r="AG2606" i="12"/>
  <c r="AE1994" i="12"/>
  <c r="AG1994" i="12"/>
  <c r="AE1245" i="12"/>
  <c r="AG1245" i="12"/>
  <c r="AG722" i="12"/>
  <c r="AE722" i="12"/>
  <c r="AG3595" i="12"/>
  <c r="AE3595" i="12"/>
  <c r="AG3023" i="12"/>
  <c r="AE3023" i="12"/>
  <c r="AG2876" i="12"/>
  <c r="AE2876" i="12"/>
  <c r="AE2561" i="12"/>
  <c r="AG2561" i="12"/>
  <c r="AG2500" i="12"/>
  <c r="AE2500" i="12"/>
  <c r="AE1542" i="12"/>
  <c r="AG1542" i="12"/>
  <c r="AE1574" i="12"/>
  <c r="AG1574" i="12"/>
  <c r="AG1376" i="12"/>
  <c r="AE1376" i="12"/>
  <c r="AE230" i="12"/>
  <c r="AG230" i="12"/>
  <c r="AE2557" i="12"/>
  <c r="AG2557" i="12"/>
  <c r="AG2378" i="12"/>
  <c r="AE2378" i="12"/>
  <c r="AG2099" i="12"/>
  <c r="AE2099" i="12"/>
  <c r="AG1911" i="12"/>
  <c r="AE1911" i="12"/>
  <c r="AG1732" i="12"/>
  <c r="AE1732" i="12"/>
  <c r="AE1454" i="12"/>
  <c r="AG1454" i="12"/>
  <c r="AE800" i="12"/>
  <c r="AG800" i="12"/>
  <c r="AG797" i="12"/>
  <c r="AE797" i="12"/>
  <c r="AE614" i="12"/>
  <c r="AG614" i="12"/>
  <c r="AG2989" i="12"/>
  <c r="AE2989" i="12"/>
  <c r="AE2421" i="12"/>
  <c r="AG2421" i="12"/>
  <c r="AG1457" i="12"/>
  <c r="AE1457" i="12"/>
  <c r="AG1334" i="12"/>
  <c r="AE1334" i="12"/>
  <c r="AG1165" i="12"/>
  <c r="AE1165" i="12"/>
  <c r="AE3491" i="12"/>
  <c r="AG3491" i="12"/>
  <c r="AE2948" i="12"/>
  <c r="AG2948" i="12"/>
  <c r="AG1228" i="12"/>
  <c r="AE1228" i="12"/>
  <c r="AE2574" i="12"/>
  <c r="AG2574" i="12"/>
  <c r="AE2375" i="12"/>
  <c r="AG2375" i="12"/>
  <c r="AE2078" i="12"/>
  <c r="AG2078" i="12"/>
  <c r="AE1926" i="12"/>
  <c r="AG1926" i="12"/>
  <c r="AE848" i="12"/>
  <c r="AG848" i="12"/>
  <c r="AG428" i="12"/>
  <c r="AE428" i="12"/>
  <c r="AE3800" i="12"/>
  <c r="AG3800" i="12"/>
  <c r="AG2053" i="12"/>
  <c r="AE2053" i="12"/>
  <c r="AE1897" i="12"/>
  <c r="AG1897" i="12"/>
  <c r="AG1813" i="12"/>
  <c r="AE1813" i="12"/>
  <c r="AG1194" i="12"/>
  <c r="AE1194" i="12"/>
  <c r="AE773" i="12"/>
  <c r="AG773" i="12"/>
  <c r="AE630" i="12"/>
  <c r="AG630" i="12"/>
  <c r="AG163" i="12"/>
  <c r="AE163" i="12"/>
  <c r="AE3182" i="12"/>
  <c r="AG3182" i="12"/>
  <c r="AE2972" i="12"/>
  <c r="AG2972" i="12"/>
  <c r="AG2603" i="12"/>
  <c r="AE2603" i="12"/>
  <c r="AG2035" i="12"/>
  <c r="AE2035" i="12"/>
  <c r="AG1708" i="12"/>
  <c r="AE1708" i="12"/>
  <c r="AG1206" i="12"/>
  <c r="AE1206" i="12"/>
  <c r="AE880" i="12"/>
  <c r="AG880" i="12"/>
  <c r="AE695" i="12"/>
  <c r="AG695" i="12"/>
  <c r="AE413" i="12"/>
  <c r="AG413" i="12"/>
  <c r="AE3345" i="12"/>
  <c r="AG3345" i="12"/>
  <c r="AE2460" i="12"/>
  <c r="AG2460" i="12"/>
  <c r="AG1775" i="12"/>
  <c r="AE1775" i="12"/>
  <c r="AG1386" i="12"/>
  <c r="AE1386" i="12"/>
  <c r="AG929" i="12"/>
  <c r="AE929" i="12"/>
  <c r="AG3681" i="12"/>
  <c r="AE3681" i="12"/>
  <c r="AE3210" i="12"/>
  <c r="AG3210" i="12"/>
  <c r="AG2992" i="12"/>
  <c r="AE2992" i="12"/>
  <c r="AG1432" i="12"/>
  <c r="AE1432" i="12"/>
  <c r="AE749" i="12"/>
  <c r="AG749" i="12"/>
  <c r="AG519" i="12"/>
  <c r="AE519" i="12"/>
  <c r="AE2615" i="12"/>
  <c r="AG2615" i="12"/>
  <c r="AG1369" i="12"/>
  <c r="AE1369" i="12"/>
  <c r="AG892" i="12"/>
  <c r="AE892" i="12"/>
  <c r="AE549" i="12"/>
  <c r="AG549" i="12"/>
  <c r="AG1978" i="12"/>
  <c r="AE1978" i="12"/>
  <c r="AG1837" i="12"/>
  <c r="AE1837" i="12"/>
  <c r="AE1633" i="12"/>
  <c r="AG1633" i="12"/>
  <c r="AE557" i="12"/>
  <c r="AG557" i="12"/>
  <c r="AG295" i="12"/>
  <c r="AE295" i="12"/>
  <c r="AG3070" i="12"/>
  <c r="AE3070" i="12"/>
  <c r="AG2849" i="12"/>
  <c r="AE2849" i="12"/>
  <c r="AG1419" i="12"/>
  <c r="AE1419" i="12"/>
  <c r="AG1067" i="12"/>
  <c r="AE1067" i="12"/>
  <c r="AG1009" i="12"/>
  <c r="AE1009" i="12"/>
  <c r="AG644" i="12"/>
  <c r="AE644" i="12"/>
  <c r="AG2081" i="12"/>
  <c r="AE2081" i="12"/>
  <c r="AG1821" i="12"/>
  <c r="AE1821" i="12"/>
  <c r="AG1089" i="12"/>
  <c r="AE1089" i="12"/>
  <c r="AG879" i="12"/>
  <c r="AE879" i="12"/>
  <c r="AE2658" i="12"/>
  <c r="AG2658" i="12"/>
  <c r="AE1743" i="12"/>
  <c r="AG1743" i="12"/>
  <c r="AE1497" i="12"/>
  <c r="AG1497" i="12"/>
  <c r="AG1362" i="12"/>
  <c r="AE1362" i="12"/>
  <c r="AG1111" i="12"/>
  <c r="AE1111" i="12"/>
  <c r="AG407" i="12"/>
  <c r="AE407" i="12"/>
  <c r="AE3892" i="12"/>
  <c r="AG3892" i="12"/>
  <c r="AC3671" i="12"/>
  <c r="AD3671" i="12" s="1"/>
  <c r="AE2327" i="12"/>
  <c r="AG2327" i="12"/>
  <c r="AC3883" i="12"/>
  <c r="AD3883" i="12" s="1"/>
  <c r="AE3107" i="12"/>
  <c r="AG3107" i="12"/>
  <c r="AG965" i="12"/>
  <c r="AE965" i="12"/>
  <c r="AC3772" i="12"/>
  <c r="AD3772" i="12" s="1"/>
  <c r="AE3279" i="12"/>
  <c r="AG3279" i="12"/>
  <c r="AG2408" i="12"/>
  <c r="AE2408" i="12"/>
  <c r="AE2013" i="12"/>
  <c r="AG2013" i="12"/>
  <c r="AG1435" i="12"/>
  <c r="AE1435" i="12"/>
  <c r="AG911" i="12"/>
  <c r="AE911" i="12"/>
  <c r="AC3407" i="12"/>
  <c r="AD3407" i="12" s="1"/>
  <c r="AE2555" i="12"/>
  <c r="AG2555" i="12"/>
  <c r="AE2238" i="12"/>
  <c r="AG2238" i="12"/>
  <c r="AG2041" i="12"/>
  <c r="AE2041" i="12"/>
  <c r="AG1389" i="12"/>
  <c r="AE1389" i="12"/>
  <c r="AG444" i="12"/>
  <c r="AE444" i="12"/>
  <c r="AC3574" i="12"/>
  <c r="AD3574" i="12" s="1"/>
  <c r="AC2884" i="12"/>
  <c r="AD2884" i="12" s="1"/>
  <c r="AE2622" i="12"/>
  <c r="AG2622" i="12"/>
  <c r="AG1872" i="12"/>
  <c r="AE1872" i="12"/>
  <c r="AG1512" i="12"/>
  <c r="AE1512" i="12"/>
  <c r="AE779" i="12"/>
  <c r="AG779" i="12"/>
  <c r="AC3828" i="12"/>
  <c r="AD3828" i="12" s="1"/>
  <c r="AC3396" i="12"/>
  <c r="AD3396" i="12" s="1"/>
  <c r="AC3220" i="12"/>
  <c r="AD3220" i="12" s="1"/>
  <c r="AC3099" i="12"/>
  <c r="AD3099" i="12" s="1"/>
  <c r="AE3531" i="12"/>
  <c r="AG3531" i="12"/>
  <c r="AE3303" i="12"/>
  <c r="AG3303" i="12"/>
  <c r="AG2325" i="12"/>
  <c r="AE2325" i="12"/>
  <c r="AG2253" i="12"/>
  <c r="AE2253" i="12"/>
  <c r="AE1970" i="12"/>
  <c r="AG1970" i="12"/>
  <c r="AE1875" i="12"/>
  <c r="AG1875" i="12"/>
  <c r="AE1526" i="12"/>
  <c r="AG1526" i="12"/>
  <c r="AE1469" i="12"/>
  <c r="AG1469" i="12"/>
  <c r="AE506" i="12"/>
  <c r="AG506" i="12"/>
  <c r="AG167" i="12"/>
  <c r="AE167" i="12"/>
  <c r="AC3769" i="12"/>
  <c r="AD3769" i="12" s="1"/>
  <c r="AC3543" i="12"/>
  <c r="AD3543" i="12" s="1"/>
  <c r="AC3156" i="12"/>
  <c r="AD3156" i="12" s="1"/>
  <c r="AE3738" i="12"/>
  <c r="AG3738" i="12"/>
  <c r="AE3439" i="12"/>
  <c r="AG3439" i="12"/>
  <c r="AE3006" i="12"/>
  <c r="AG3006" i="12"/>
  <c r="AE2690" i="12"/>
  <c r="AG2690" i="12"/>
  <c r="AG2032" i="12"/>
  <c r="AE2032" i="12"/>
  <c r="AG1720" i="12"/>
  <c r="AE1720" i="12"/>
  <c r="AG1696" i="12"/>
  <c r="AE1696" i="12"/>
  <c r="AG1383" i="12"/>
  <c r="AE1383" i="12"/>
  <c r="AG1077" i="12"/>
  <c r="AE1077" i="12"/>
  <c r="AG1047" i="12"/>
  <c r="AE1047" i="12"/>
  <c r="AG734" i="12"/>
  <c r="AE734" i="12"/>
  <c r="AG551" i="12"/>
  <c r="AE551" i="12"/>
  <c r="AE569" i="12"/>
  <c r="AG569" i="12"/>
  <c r="AC3882" i="12"/>
  <c r="AD3882" i="12" s="1"/>
  <c r="AC3764" i="12"/>
  <c r="AD3764" i="12" s="1"/>
  <c r="AC3288" i="12"/>
  <c r="AD3288" i="12" s="1"/>
  <c r="AG2864" i="12"/>
  <c r="AE2864" i="12"/>
  <c r="AG1531" i="12"/>
  <c r="AE1531" i="12"/>
  <c r="AG1283" i="12"/>
  <c r="AE1283" i="12"/>
  <c r="AE261" i="12"/>
  <c r="AG261" i="12"/>
  <c r="AG3065" i="12"/>
  <c r="AE3065" i="12"/>
  <c r="AG1985" i="12"/>
  <c r="AE1985" i="12"/>
  <c r="AE1764" i="12"/>
  <c r="AG1764" i="12"/>
  <c r="AE1311" i="12"/>
  <c r="AG1311" i="12"/>
  <c r="AE677" i="12"/>
  <c r="AG677" i="12"/>
  <c r="AE460" i="12"/>
  <c r="AG460" i="12"/>
  <c r="AC3823" i="12"/>
  <c r="AD3823" i="12" s="1"/>
  <c r="AC3397" i="12"/>
  <c r="AD3397" i="12" s="1"/>
  <c r="AC3167" i="12"/>
  <c r="AD3167" i="12" s="1"/>
  <c r="AE2721" i="12"/>
  <c r="AG2721" i="12"/>
  <c r="AC3824" i="12"/>
  <c r="AD3824" i="12" s="1"/>
  <c r="AC3571" i="12"/>
  <c r="AD3571" i="12" s="1"/>
  <c r="AC3138" i="12"/>
  <c r="AD3138" i="12" s="1"/>
  <c r="AC2916" i="12"/>
  <c r="AD2916" i="12" s="1"/>
  <c r="AC2728" i="12"/>
  <c r="AD2728" i="12" s="1"/>
  <c r="AC2442" i="12"/>
  <c r="AD2442" i="12" s="1"/>
  <c r="AC2146" i="12"/>
  <c r="AD2146" i="12" s="1"/>
  <c r="AC3666" i="12"/>
  <c r="AD3666" i="12" s="1"/>
  <c r="AC3461" i="12"/>
  <c r="AD3461" i="12" s="1"/>
  <c r="AC3123" i="12"/>
  <c r="AD3123" i="12" s="1"/>
  <c r="AE219" i="12"/>
  <c r="AG219" i="12"/>
  <c r="AG3413" i="12"/>
  <c r="AE3413" i="12"/>
  <c r="AE3092" i="12"/>
  <c r="AG3092" i="12"/>
  <c r="AG2840" i="12"/>
  <c r="AE2840" i="12"/>
  <c r="AG2560" i="12"/>
  <c r="AE2560" i="12"/>
  <c r="AG2387" i="12"/>
  <c r="AE2387" i="12"/>
  <c r="AG2092" i="12"/>
  <c r="AE2092" i="12"/>
  <c r="AE1840" i="12"/>
  <c r="AG1840" i="12"/>
  <c r="AG1800" i="12"/>
  <c r="AE1800" i="12"/>
  <c r="AG1614" i="12"/>
  <c r="AE1614" i="12"/>
  <c r="AG1655" i="12"/>
  <c r="AE1655" i="12"/>
  <c r="AG1324" i="12"/>
  <c r="AE1324" i="12"/>
  <c r="AG1291" i="12"/>
  <c r="AE1291" i="12"/>
  <c r="AE966" i="12"/>
  <c r="AG966" i="12"/>
  <c r="AE689" i="12"/>
  <c r="AG689" i="12"/>
  <c r="AE279" i="12"/>
  <c r="AG279" i="12"/>
  <c r="AC3713" i="12"/>
  <c r="AD3713" i="12" s="1"/>
  <c r="AE3843" i="12"/>
  <c r="AG3843" i="12"/>
  <c r="AE3576" i="12"/>
  <c r="AG3576" i="12"/>
  <c r="AE3340" i="12"/>
  <c r="AG3340" i="12"/>
  <c r="AG3078" i="12"/>
  <c r="AE3078" i="12"/>
  <c r="AG2787" i="12"/>
  <c r="AE2787" i="12"/>
  <c r="AG2301" i="12"/>
  <c r="AE2301" i="12"/>
  <c r="AG2071" i="12"/>
  <c r="AE2071" i="12"/>
  <c r="AE2029" i="12"/>
  <c r="AG2029" i="12"/>
  <c r="AG1694" i="12"/>
  <c r="AE1694" i="12"/>
  <c r="AE1600" i="12"/>
  <c r="AG1600" i="12"/>
  <c r="AG1387" i="12"/>
  <c r="AE1387" i="12"/>
  <c r="AE1407" i="12"/>
  <c r="AG1407" i="12"/>
  <c r="AE1183" i="12"/>
  <c r="AG1183" i="12"/>
  <c r="AE997" i="12"/>
  <c r="AG997" i="12"/>
  <c r="AG994" i="12"/>
  <c r="AE994" i="12"/>
  <c r="AE871" i="12"/>
  <c r="AG871" i="12"/>
  <c r="AE603" i="12"/>
  <c r="AG603" i="12"/>
  <c r="AE162" i="12"/>
  <c r="AG162" i="12"/>
  <c r="AG3623" i="12"/>
  <c r="AE3623" i="12"/>
  <c r="AG3273" i="12"/>
  <c r="AE3273" i="12"/>
  <c r="AG2823" i="12"/>
  <c r="AE2823" i="12"/>
  <c r="AE2571" i="12"/>
  <c r="AG2571" i="12"/>
  <c r="AG2518" i="12"/>
  <c r="AE2518" i="12"/>
  <c r="AG2298" i="12"/>
  <c r="AE2298" i="12"/>
  <c r="AG2204" i="12"/>
  <c r="AE2204" i="12"/>
  <c r="AG2075" i="12"/>
  <c r="AE2075" i="12"/>
  <c r="AG1448" i="12"/>
  <c r="AE1448" i="12"/>
  <c r="AE1286" i="12"/>
  <c r="AG1286" i="12"/>
  <c r="AG1133" i="12"/>
  <c r="AE1133" i="12"/>
  <c r="AE1069" i="12"/>
  <c r="AG1069" i="12"/>
  <c r="AG788" i="12"/>
  <c r="AE788" i="12"/>
  <c r="AE588" i="12"/>
  <c r="AG588" i="12"/>
  <c r="AG530" i="12"/>
  <c r="AE530" i="12"/>
  <c r="AG245" i="12"/>
  <c r="AE245" i="12"/>
  <c r="AC3852" i="12"/>
  <c r="AD3852" i="12" s="1"/>
  <c r="AE3233" i="12"/>
  <c r="AG3233" i="12"/>
  <c r="AG2718" i="12"/>
  <c r="AE2718" i="12"/>
  <c r="AC3697" i="12"/>
  <c r="AD3697" i="12" s="1"/>
  <c r="AG331" i="12"/>
  <c r="AE331" i="12"/>
  <c r="AG3305" i="12"/>
  <c r="AE3305" i="12"/>
  <c r="AG3053" i="12"/>
  <c r="AE3053" i="12"/>
  <c r="AE2669" i="12"/>
  <c r="AG2669" i="12"/>
  <c r="AE2362" i="12"/>
  <c r="AG2362" i="12"/>
  <c r="AG2183" i="12"/>
  <c r="AE2183" i="12"/>
  <c r="AG2067" i="12"/>
  <c r="AE2067" i="12"/>
  <c r="AE2040" i="12"/>
  <c r="AG2040" i="12"/>
  <c r="AG1906" i="12"/>
  <c r="AE1906" i="12"/>
  <c r="AE1502" i="12"/>
  <c r="AG1502" i="12"/>
  <c r="AG1423" i="12"/>
  <c r="AE1423" i="12"/>
  <c r="AG1265" i="12"/>
  <c r="AE1265" i="12"/>
  <c r="AE952" i="12"/>
  <c r="AG952" i="12"/>
  <c r="AE970" i="12"/>
  <c r="AG970" i="12"/>
  <c r="AE632" i="12"/>
  <c r="AG632" i="12"/>
  <c r="AG416" i="12"/>
  <c r="AE416" i="12"/>
  <c r="AE235" i="12"/>
  <c r="AG235" i="12"/>
  <c r="AE3889" i="12"/>
  <c r="AG3889" i="12"/>
  <c r="AG3418" i="12"/>
  <c r="AE3418" i="12"/>
  <c r="AG2922" i="12"/>
  <c r="AE2922" i="12"/>
  <c r="AE2778" i="12"/>
  <c r="AG2778" i="12"/>
  <c r="AG2693" i="12"/>
  <c r="AE2693" i="12"/>
  <c r="AG2511" i="12"/>
  <c r="AE2511" i="12"/>
  <c r="AE2019" i="12"/>
  <c r="AG2019" i="12"/>
  <c r="AG2022" i="12"/>
  <c r="AE2022" i="12"/>
  <c r="AG1922" i="12"/>
  <c r="AE1922" i="12"/>
  <c r="AE1641" i="12"/>
  <c r="AG1641" i="12"/>
  <c r="AG1880" i="12"/>
  <c r="AE1880" i="12"/>
  <c r="AG1488" i="12"/>
  <c r="AE1488" i="12"/>
  <c r="AG1176" i="12"/>
  <c r="AE1176" i="12"/>
  <c r="AG1115" i="12"/>
  <c r="AE1115" i="12"/>
  <c r="AG924" i="12"/>
  <c r="AE924" i="12"/>
  <c r="AE1023" i="12"/>
  <c r="AG1023" i="12"/>
  <c r="AE802" i="12"/>
  <c r="AG802" i="12"/>
  <c r="AG740" i="12"/>
  <c r="AE740" i="12"/>
  <c r="AE218" i="12"/>
  <c r="AG218" i="12"/>
  <c r="AE3687" i="12"/>
  <c r="AG3687" i="12"/>
  <c r="AE3389" i="12"/>
  <c r="AG3389" i="12"/>
  <c r="AE3208" i="12"/>
  <c r="AG3208" i="12"/>
  <c r="AG3164" i="12"/>
  <c r="AE3164" i="12"/>
  <c r="AE2803" i="12"/>
  <c r="AG2803" i="12"/>
  <c r="AE2582" i="12"/>
  <c r="AG2582" i="12"/>
  <c r="AE2105" i="12"/>
  <c r="AG2105" i="12"/>
  <c r="AE2018" i="12"/>
  <c r="AG2018" i="12"/>
  <c r="AE1657" i="12"/>
  <c r="AG1657" i="12"/>
  <c r="AG1799" i="12"/>
  <c r="AE1799" i="12"/>
  <c r="AE1452" i="12"/>
  <c r="AG1452" i="12"/>
  <c r="AE1209" i="12"/>
  <c r="AG1209" i="12"/>
  <c r="AG736" i="12"/>
  <c r="AE736" i="12"/>
  <c r="AG640" i="12"/>
  <c r="AE640" i="12"/>
  <c r="AE442" i="12"/>
  <c r="AG442" i="12"/>
  <c r="AG309" i="12"/>
  <c r="AE309" i="12"/>
  <c r="AC3933" i="12"/>
  <c r="AD3933" i="12" s="1"/>
  <c r="AC3788" i="12"/>
  <c r="AD3788" i="12" s="1"/>
  <c r="AC3586" i="12"/>
  <c r="AD3586" i="12" s="1"/>
  <c r="AC3152" i="12"/>
  <c r="AD3152" i="12" s="1"/>
  <c r="AC3096" i="12"/>
  <c r="AD3096" i="12" s="1"/>
  <c r="AC2737" i="12"/>
  <c r="AD2737" i="12" s="1"/>
  <c r="AC2453" i="12"/>
  <c r="AD2453" i="12" s="1"/>
  <c r="AE140" i="12"/>
  <c r="AG140" i="12"/>
  <c r="AG3832" i="12"/>
  <c r="AE3832" i="12"/>
  <c r="AG3619" i="12"/>
  <c r="AE3619" i="12"/>
  <c r="AG3203" i="12"/>
  <c r="AE3203" i="12"/>
  <c r="AG2996" i="12"/>
  <c r="AE2996" i="12"/>
  <c r="AG2815" i="12"/>
  <c r="AE2815" i="12"/>
  <c r="AG2717" i="12"/>
  <c r="AE2717" i="12"/>
  <c r="AG2556" i="12"/>
  <c r="AE2556" i="12"/>
  <c r="AG2609" i="12"/>
  <c r="AE2609" i="12"/>
  <c r="AG2361" i="12"/>
  <c r="AE2361" i="12"/>
  <c r="AG2150" i="12"/>
  <c r="AE2150" i="12"/>
  <c r="AG1866" i="12"/>
  <c r="AE1866" i="12"/>
  <c r="AE1920" i="12"/>
  <c r="AG1920" i="12"/>
  <c r="AE1734" i="12"/>
  <c r="AG1734" i="12"/>
  <c r="AG1665" i="12"/>
  <c r="AE1665" i="12"/>
  <c r="AE1425" i="12"/>
  <c r="AG1425" i="12"/>
  <c r="AE1377" i="12"/>
  <c r="AG1377" i="12"/>
  <c r="AG979" i="12"/>
  <c r="AE979" i="12"/>
  <c r="AG782" i="12"/>
  <c r="AE782" i="12"/>
  <c r="AG602" i="12"/>
  <c r="AE602" i="12"/>
  <c r="AG340" i="12"/>
  <c r="AE340" i="12"/>
  <c r="AG622" i="12"/>
  <c r="AE622" i="12"/>
  <c r="AG576" i="12"/>
  <c r="AE576" i="12"/>
  <c r="AG768" i="12"/>
  <c r="AE768" i="12"/>
  <c r="AE432" i="12"/>
  <c r="AG432" i="12"/>
  <c r="AE158" i="12"/>
  <c r="AG158" i="12"/>
  <c r="AG499" i="12"/>
  <c r="AE499" i="12"/>
  <c r="AG419" i="12"/>
  <c r="AE419" i="12"/>
  <c r="AG225" i="12"/>
  <c r="AE225" i="12"/>
  <c r="AE267" i="12"/>
  <c r="AG267" i="12"/>
  <c r="AC3246" i="12"/>
  <c r="AD3246" i="12" s="1"/>
  <c r="AG2319" i="12"/>
  <c r="AE2319" i="12"/>
  <c r="AC3476" i="12"/>
  <c r="AD3476" i="12" s="1"/>
  <c r="AE3040" i="12"/>
  <c r="AG3040" i="12"/>
  <c r="AC3336" i="12"/>
  <c r="AD3336" i="12" s="1"/>
  <c r="AE1811" i="12"/>
  <c r="AG1811" i="12"/>
  <c r="AC2941" i="12"/>
  <c r="AD2941" i="12" s="1"/>
  <c r="AE3547" i="12"/>
  <c r="AG3547" i="12"/>
  <c r="AE692" i="12"/>
  <c r="AG692" i="12"/>
  <c r="AC3665" i="12"/>
  <c r="AD3665" i="12" s="1"/>
  <c r="AC3317" i="12"/>
  <c r="AD3317" i="12" s="1"/>
  <c r="AE3391" i="12"/>
  <c r="AG3391" i="12"/>
  <c r="AE3041" i="12"/>
  <c r="AG3041" i="12"/>
  <c r="AE2702" i="12"/>
  <c r="AG2702" i="12"/>
  <c r="AG2323" i="12"/>
  <c r="AE2323" i="12"/>
  <c r="AG2285" i="12"/>
  <c r="AE2285" i="12"/>
  <c r="AE2006" i="12"/>
  <c r="AG2006" i="12"/>
  <c r="AG1355" i="12"/>
  <c r="AE1355" i="12"/>
  <c r="AC3754" i="12"/>
  <c r="AD3754" i="12" s="1"/>
  <c r="AC3521" i="12"/>
  <c r="AD3521" i="12" s="1"/>
  <c r="AC3308" i="12"/>
  <c r="AD3308" i="12" s="1"/>
  <c r="AC2981" i="12"/>
  <c r="AD2981" i="12" s="1"/>
  <c r="AC3859" i="12"/>
  <c r="AD3859" i="12" s="1"/>
  <c r="AC3516" i="12"/>
  <c r="AD3516" i="12" s="1"/>
  <c r="AC3261" i="12"/>
  <c r="AD3261" i="12" s="1"/>
  <c r="AC2894" i="12"/>
  <c r="AD2894" i="12" s="1"/>
  <c r="AC3789" i="12"/>
  <c r="AD3789" i="12" s="1"/>
  <c r="AC3480" i="12"/>
  <c r="AD3480" i="12" s="1"/>
  <c r="AC3204" i="12"/>
  <c r="AD3204" i="12" s="1"/>
  <c r="AC3794" i="12"/>
  <c r="AD3794" i="12" s="1"/>
  <c r="AC3630" i="12"/>
  <c r="AD3630" i="12" s="1"/>
  <c r="AC3177" i="12"/>
  <c r="AD3177" i="12" s="1"/>
  <c r="AC3885" i="12"/>
  <c r="AD3885" i="12" s="1"/>
  <c r="AC3592" i="12"/>
  <c r="AD3592" i="12" s="1"/>
  <c r="AC3411" i="12"/>
  <c r="AD3411" i="12" s="1"/>
  <c r="AC3729" i="12"/>
  <c r="AD3729" i="12" s="1"/>
  <c r="AC3512" i="12"/>
  <c r="AD3512" i="12" s="1"/>
  <c r="AC3327" i="12"/>
  <c r="AD3327" i="12" s="1"/>
  <c r="AC2995" i="12"/>
  <c r="AD2995" i="12" s="1"/>
  <c r="AC2730" i="12"/>
  <c r="AD2730" i="12" s="1"/>
  <c r="AC2447" i="12"/>
  <c r="AD2447" i="12" s="1"/>
  <c r="AC2352" i="12"/>
  <c r="AD2352" i="12" s="1"/>
  <c r="AC3739" i="12"/>
  <c r="AD3739" i="12" s="1"/>
  <c r="AC3479" i="12"/>
  <c r="AD3479" i="12" s="1"/>
  <c r="AC3275" i="12"/>
  <c r="AD3275" i="12" s="1"/>
  <c r="AC3612" i="12"/>
  <c r="AD3612" i="12" s="1"/>
  <c r="AC3775" i="12"/>
  <c r="AD3775" i="12" s="1"/>
  <c r="AC3742" i="12"/>
  <c r="AD3742" i="12" s="1"/>
  <c r="AC3900" i="12"/>
  <c r="AD3900" i="12" s="1"/>
  <c r="AC3743" i="12"/>
  <c r="AD3743" i="12" s="1"/>
  <c r="AC3432" i="12"/>
  <c r="AD3432" i="12" s="1"/>
  <c r="AC3026" i="12"/>
  <c r="AD3026" i="12" s="1"/>
  <c r="AC2809" i="12"/>
  <c r="AD2809" i="12" s="1"/>
  <c r="AC2586" i="12"/>
  <c r="AD2586" i="12" s="1"/>
  <c r="AC2471" i="12"/>
  <c r="AD2471" i="12" s="1"/>
  <c r="AC3025" i="12"/>
  <c r="AD3025" i="12" s="1"/>
  <c r="AE1745" i="12"/>
  <c r="AG1745" i="12"/>
  <c r="AG394" i="12"/>
  <c r="AE394" i="12"/>
  <c r="AC3762" i="12"/>
  <c r="AD3762" i="12" s="1"/>
  <c r="AC3589" i="12"/>
  <c r="AD3589" i="12" s="1"/>
  <c r="AC3332" i="12"/>
  <c r="AD3332" i="12" s="1"/>
  <c r="AC3005" i="12"/>
  <c r="AD3005" i="12" s="1"/>
  <c r="AE3796" i="12"/>
  <c r="AG3796" i="12"/>
  <c r="AE3113" i="12"/>
  <c r="AG3113" i="12"/>
  <c r="AE2696" i="12"/>
  <c r="AG2696" i="12"/>
  <c r="AG2251" i="12"/>
  <c r="AE2251" i="12"/>
  <c r="AG2122" i="12"/>
  <c r="AE2122" i="12"/>
  <c r="AE2052" i="12"/>
  <c r="AG2052" i="12"/>
  <c r="AE1472" i="12"/>
  <c r="AG1472" i="12"/>
  <c r="AE674" i="12"/>
  <c r="AG674" i="12"/>
  <c r="AC3819" i="12"/>
  <c r="AD3819" i="12" s="1"/>
  <c r="AC3438" i="12"/>
  <c r="AD3438" i="12" s="1"/>
  <c r="AC3287" i="12"/>
  <c r="AD3287" i="12" s="1"/>
  <c r="AE3747" i="12"/>
  <c r="AG3747" i="12"/>
  <c r="AG3568" i="12"/>
  <c r="AE3568" i="12"/>
  <c r="AG3310" i="12"/>
  <c r="AE3310" i="12"/>
  <c r="AE2493" i="12"/>
  <c r="AG2493" i="12"/>
  <c r="AG2300" i="12"/>
  <c r="AE2300" i="12"/>
  <c r="AE2047" i="12"/>
  <c r="AG2047" i="12"/>
  <c r="AG1915" i="12"/>
  <c r="AE1915" i="12"/>
  <c r="AG1607" i="12"/>
  <c r="AE1607" i="12"/>
  <c r="AG1532" i="12"/>
  <c r="AE1532" i="12"/>
  <c r="AG951" i="12"/>
  <c r="AE951" i="12"/>
  <c r="AG1017" i="12"/>
  <c r="AE1017" i="12"/>
  <c r="AE502" i="12"/>
  <c r="AG502" i="12"/>
  <c r="AG855" i="12"/>
  <c r="AE855" i="12"/>
  <c r="AG426" i="12"/>
  <c r="AE426" i="12"/>
  <c r="AC3708" i="12"/>
  <c r="AD3708" i="12" s="1"/>
  <c r="AC3359" i="12"/>
  <c r="AD3359" i="12" s="1"/>
  <c r="AC3318" i="12"/>
  <c r="AD3318" i="12" s="1"/>
  <c r="AG136" i="12"/>
  <c r="AE136" i="12"/>
  <c r="AG3837" i="12"/>
  <c r="AE3837" i="12"/>
  <c r="AE3393" i="12"/>
  <c r="AG3393" i="12"/>
  <c r="AE2479" i="12"/>
  <c r="AG2479" i="12"/>
  <c r="AE1803" i="12"/>
  <c r="AG1803" i="12"/>
  <c r="AE1483" i="12"/>
  <c r="AG1483" i="12"/>
  <c r="AG1548" i="12"/>
  <c r="AE1548" i="12"/>
  <c r="AG1344" i="12"/>
  <c r="AE1344" i="12"/>
  <c r="AG1218" i="12"/>
  <c r="AE1218" i="12"/>
  <c r="AG373" i="12"/>
  <c r="AE373" i="12"/>
  <c r="AE3077" i="12"/>
  <c r="AG3077" i="12"/>
  <c r="AG2413" i="12"/>
  <c r="AE2413" i="12"/>
  <c r="AE2247" i="12"/>
  <c r="AG2247" i="12"/>
  <c r="AG2069" i="12"/>
  <c r="AE2069" i="12"/>
  <c r="AG1545" i="12"/>
  <c r="AE1545" i="12"/>
  <c r="AE1632" i="12"/>
  <c r="AG1632" i="12"/>
  <c r="AE1354" i="12"/>
  <c r="AG1354" i="12"/>
  <c r="AE1045" i="12"/>
  <c r="AG1045" i="12"/>
  <c r="AE882" i="12"/>
  <c r="AG882" i="12"/>
  <c r="AE357" i="12"/>
  <c r="AG357" i="12"/>
  <c r="AE238" i="12"/>
  <c r="AG238" i="12"/>
  <c r="AC3783" i="12"/>
  <c r="AD3783" i="12" s="1"/>
  <c r="AC3451" i="12"/>
  <c r="AD3451" i="12" s="1"/>
  <c r="AC3221" i="12"/>
  <c r="AD3221" i="12" s="1"/>
  <c r="AG2826" i="12"/>
  <c r="AE2826" i="12"/>
  <c r="AG2659" i="12"/>
  <c r="AE2659" i="12"/>
  <c r="AE1959" i="12"/>
  <c r="AG1959" i="12"/>
  <c r="AE1818" i="12"/>
  <c r="AG1818" i="12"/>
  <c r="AG1495" i="12"/>
  <c r="AE1495" i="12"/>
  <c r="AG1719" i="12"/>
  <c r="AE1719" i="12"/>
  <c r="AG1002" i="12"/>
  <c r="AE1002" i="12"/>
  <c r="AE963" i="12"/>
  <c r="AG963" i="12"/>
  <c r="AC3750" i="12"/>
  <c r="AD3750" i="12" s="1"/>
  <c r="AC3462" i="12"/>
  <c r="AD3462" i="12" s="1"/>
  <c r="AC3172" i="12"/>
  <c r="AD3172" i="12" s="1"/>
  <c r="AC3039" i="12"/>
  <c r="AD3039" i="12" s="1"/>
  <c r="AC2704" i="12"/>
  <c r="AD2704" i="12" s="1"/>
  <c r="AC2452" i="12"/>
  <c r="AD2452" i="12" s="1"/>
  <c r="AC2142" i="12"/>
  <c r="AD2142" i="12" s="1"/>
  <c r="AG214" i="12"/>
  <c r="AE214" i="12"/>
  <c r="AE2270" i="12"/>
  <c r="AG2270" i="12"/>
  <c r="AE2107" i="12"/>
  <c r="AG2107" i="12"/>
  <c r="AG1431" i="12"/>
  <c r="AE1431" i="12"/>
  <c r="AG1326" i="12"/>
  <c r="AE1326" i="12"/>
  <c r="AE767" i="12"/>
  <c r="AG767" i="12"/>
  <c r="AG429" i="12"/>
  <c r="AE429" i="12"/>
  <c r="AC3785" i="12"/>
  <c r="AD3785" i="12" s="1"/>
  <c r="AC3506" i="12"/>
  <c r="AD3506" i="12" s="1"/>
  <c r="AC3280" i="12"/>
  <c r="AD3280" i="12" s="1"/>
  <c r="AG3826" i="12"/>
  <c r="AE3826" i="12"/>
  <c r="AE3425" i="12"/>
  <c r="AG3425" i="12"/>
  <c r="AG3020" i="12"/>
  <c r="AE3020" i="12"/>
  <c r="AE3008" i="12"/>
  <c r="AG3008" i="12"/>
  <c r="AG2920" i="12"/>
  <c r="AE2920" i="12"/>
  <c r="AG2643" i="12"/>
  <c r="AE2643" i="12"/>
  <c r="AG2401" i="12"/>
  <c r="AE2401" i="12"/>
  <c r="AG2336" i="12"/>
  <c r="AE2336" i="12"/>
  <c r="AE2254" i="12"/>
  <c r="AG2254" i="12"/>
  <c r="AG1714" i="12"/>
  <c r="AE1714" i="12"/>
  <c r="AG1536" i="12"/>
  <c r="AE1536" i="12"/>
  <c r="AE1261" i="12"/>
  <c r="AG1261" i="12"/>
  <c r="AE1302" i="12"/>
  <c r="AG1302" i="12"/>
  <c r="AG901" i="12"/>
  <c r="AE901" i="12"/>
  <c r="AG324" i="12"/>
  <c r="AE324" i="12"/>
  <c r="AC3635" i="12"/>
  <c r="AD3635" i="12" s="1"/>
  <c r="AE3591" i="12"/>
  <c r="AG3591" i="12"/>
  <c r="AE2781" i="12"/>
  <c r="AG2781" i="12"/>
  <c r="AE2878" i="12"/>
  <c r="AG2878" i="12"/>
  <c r="AG2625" i="12"/>
  <c r="AE2625" i="12"/>
  <c r="AG2427" i="12"/>
  <c r="AE2427" i="12"/>
  <c r="AG1738" i="12"/>
  <c r="AE1738" i="12"/>
  <c r="AG1673" i="12"/>
  <c r="AE1673" i="12"/>
  <c r="AE1592" i="12"/>
  <c r="AG1592" i="12"/>
  <c r="AG1335" i="12"/>
  <c r="AE1335" i="12"/>
  <c r="AG1185" i="12"/>
  <c r="AE1185" i="12"/>
  <c r="AE812" i="12"/>
  <c r="AG812" i="12"/>
  <c r="AG358" i="12"/>
  <c r="AE358" i="12"/>
  <c r="AE487" i="12"/>
  <c r="AG487" i="12"/>
  <c r="AG420" i="12"/>
  <c r="AE420" i="12"/>
  <c r="AG3637" i="12"/>
  <c r="AE3637" i="12"/>
  <c r="AG3260" i="12"/>
  <c r="AE3260" i="12"/>
  <c r="AG2960" i="12"/>
  <c r="AE2960" i="12"/>
  <c r="AG2648" i="12"/>
  <c r="AE2648" i="12"/>
  <c r="AE2451" i="12"/>
  <c r="AG2451" i="12"/>
  <c r="AE2184" i="12"/>
  <c r="AG2184" i="12"/>
  <c r="AG1988" i="12"/>
  <c r="AE1988" i="12"/>
  <c r="AE1513" i="12"/>
  <c r="AG1513" i="12"/>
  <c r="AG1534" i="12"/>
  <c r="AE1534" i="12"/>
  <c r="AE1064" i="12"/>
  <c r="AG1064" i="12"/>
  <c r="AE776" i="12"/>
  <c r="AG776" i="12"/>
  <c r="AG337" i="12"/>
  <c r="AE337" i="12"/>
  <c r="AG366" i="12"/>
  <c r="AE366" i="12"/>
  <c r="AG378" i="12"/>
  <c r="AE378" i="12"/>
  <c r="AC3782" i="12"/>
  <c r="AD3782" i="12" s="1"/>
  <c r="AG169" i="12"/>
  <c r="AE169" i="12"/>
  <c r="AE2688" i="12"/>
  <c r="AG2688" i="12"/>
  <c r="AE2741" i="12"/>
  <c r="AG2741" i="12"/>
  <c r="AG1670" i="12"/>
  <c r="AE1670" i="12"/>
  <c r="AG1175" i="12"/>
  <c r="AE1175" i="12"/>
  <c r="AE899" i="12"/>
  <c r="AG899" i="12"/>
  <c r="AE515" i="12"/>
  <c r="AG515" i="12"/>
  <c r="AG398" i="12"/>
  <c r="AE398" i="12"/>
  <c r="AG3125" i="12"/>
  <c r="AE3125" i="12"/>
  <c r="AE2872" i="12"/>
  <c r="AG2872" i="12"/>
  <c r="AE2624" i="12"/>
  <c r="AG2624" i="12"/>
  <c r="AE1294" i="12"/>
  <c r="AG1294" i="12"/>
  <c r="AE1380" i="12"/>
  <c r="AG1380" i="12"/>
  <c r="AE926" i="12"/>
  <c r="AG926" i="12"/>
  <c r="AC3878" i="12"/>
  <c r="AD3878" i="12" s="1"/>
  <c r="AG3429" i="12"/>
  <c r="AE3429" i="12"/>
  <c r="AE2942" i="12"/>
  <c r="AG2942" i="12"/>
  <c r="AE2879" i="12"/>
  <c r="AG2879" i="12"/>
  <c r="AE2310" i="12"/>
  <c r="AG2310" i="12"/>
  <c r="AE1801" i="12"/>
  <c r="AG1801" i="12"/>
  <c r="AG1774" i="12"/>
  <c r="AE1774" i="12"/>
  <c r="AG1530" i="12"/>
  <c r="AE1530" i="12"/>
  <c r="AG1375" i="12"/>
  <c r="AE1375" i="12"/>
  <c r="AE1193" i="12"/>
  <c r="AG1193" i="12"/>
  <c r="AG824" i="12"/>
  <c r="AE824" i="12"/>
  <c r="AC3920" i="12"/>
  <c r="AD3920" i="12" s="1"/>
  <c r="AC3846" i="12"/>
  <c r="AD3846" i="12" s="1"/>
  <c r="AC3282" i="12"/>
  <c r="AD3282" i="12" s="1"/>
  <c r="AC3009" i="12"/>
  <c r="AD3009" i="12" s="1"/>
  <c r="AC2905" i="12"/>
  <c r="AD2905" i="12" s="1"/>
  <c r="AC2644" i="12"/>
  <c r="AD2644" i="12" s="1"/>
  <c r="AC2350" i="12"/>
  <c r="AD2350" i="12" s="1"/>
  <c r="AE190" i="12"/>
  <c r="AG190" i="12"/>
  <c r="AE237" i="12"/>
  <c r="AG237" i="12"/>
  <c r="AE425" i="12"/>
  <c r="AG425" i="12"/>
  <c r="AG379" i="12"/>
  <c r="AE379" i="12"/>
  <c r="AG541" i="12"/>
  <c r="AE541" i="12"/>
  <c r="AE299" i="12"/>
  <c r="AG299" i="12"/>
  <c r="AE201" i="12"/>
  <c r="AG201" i="12"/>
  <c r="AG2594" i="12"/>
  <c r="AE2594" i="12"/>
  <c r="AE1668" i="12"/>
  <c r="AG1668" i="12"/>
  <c r="AG286" i="12"/>
  <c r="AE286" i="12"/>
  <c r="AC3873" i="12"/>
  <c r="AD3873" i="12" s="1"/>
  <c r="AC3141" i="12"/>
  <c r="AD3141" i="12" s="1"/>
  <c r="AC3661" i="12"/>
  <c r="AD3661" i="12" s="1"/>
  <c r="AC3555" i="12"/>
  <c r="AD3555" i="12" s="1"/>
  <c r="AC3176" i="12"/>
  <c r="AD3176" i="12" s="1"/>
  <c r="AC2908" i="12"/>
  <c r="AD2908" i="12" s="1"/>
  <c r="AG3676" i="12"/>
  <c r="AE3676" i="12"/>
  <c r="AG3170" i="12"/>
  <c r="AE3170" i="12"/>
  <c r="AG2979" i="12"/>
  <c r="AE2979" i="12"/>
  <c r="AE2313" i="12"/>
  <c r="AG2313" i="12"/>
  <c r="AG2267" i="12"/>
  <c r="AE2267" i="12"/>
  <c r="AG1894" i="12"/>
  <c r="AE1894" i="12"/>
  <c r="AE1749" i="12"/>
  <c r="AG1749" i="12"/>
  <c r="AG1715" i="12"/>
  <c r="AE1715" i="12"/>
  <c r="AG1683" i="12"/>
  <c r="AE1683" i="12"/>
  <c r="AG868" i="12"/>
  <c r="AE868" i="12"/>
  <c r="AE858" i="12"/>
  <c r="AG858" i="12"/>
  <c r="AG517" i="12"/>
  <c r="AE517" i="12"/>
  <c r="AG139" i="12"/>
  <c r="AE139" i="12"/>
  <c r="AE399" i="12"/>
  <c r="AG399" i="12"/>
  <c r="AC3865" i="12"/>
  <c r="AD3865" i="12" s="1"/>
  <c r="AC3632" i="12"/>
  <c r="AD3632" i="12" s="1"/>
  <c r="AC3312" i="12"/>
  <c r="AD3312" i="12" s="1"/>
  <c r="AC3701" i="12"/>
  <c r="AD3701" i="12" s="1"/>
  <c r="AC3499" i="12"/>
  <c r="AD3499" i="12" s="1"/>
  <c r="AC3214" i="12"/>
  <c r="AD3214" i="12" s="1"/>
  <c r="AG3566" i="12"/>
  <c r="AE3566" i="12"/>
  <c r="AE3117" i="12"/>
  <c r="AG3117" i="12"/>
  <c r="AG3073" i="12"/>
  <c r="AE3073" i="12"/>
  <c r="AG2681" i="12"/>
  <c r="AE2681" i="12"/>
  <c r="AE2657" i="12"/>
  <c r="AG2657" i="12"/>
  <c r="AE2519" i="12"/>
  <c r="AG2519" i="12"/>
  <c r="AG1917" i="12"/>
  <c r="AE1917" i="12"/>
  <c r="AG1766" i="12"/>
  <c r="AE1766" i="12"/>
  <c r="AE1789" i="12"/>
  <c r="AG1789" i="12"/>
  <c r="AE1610" i="12"/>
  <c r="AG1610" i="12"/>
  <c r="AG1152" i="12"/>
  <c r="AE1152" i="12"/>
  <c r="AE1090" i="12"/>
  <c r="AG1090" i="12"/>
  <c r="AG1279" i="12"/>
  <c r="AE1279" i="12"/>
  <c r="AG585" i="12"/>
  <c r="AE585" i="12"/>
  <c r="AE886" i="12"/>
  <c r="AG886" i="12"/>
  <c r="AE628" i="12"/>
  <c r="AG628" i="12"/>
  <c r="AG256" i="12"/>
  <c r="AE256" i="12"/>
  <c r="AG3734" i="12"/>
  <c r="AE3734" i="12"/>
  <c r="AG3525" i="12"/>
  <c r="AE3525" i="12"/>
  <c r="AG3380" i="12"/>
  <c r="AE3380" i="12"/>
  <c r="AG2868" i="12"/>
  <c r="AE2868" i="12"/>
  <c r="AG2856" i="12"/>
  <c r="AE2856" i="12"/>
  <c r="AE2546" i="12"/>
  <c r="AG2546" i="12"/>
  <c r="AG2481" i="12"/>
  <c r="AE2481" i="12"/>
  <c r="AG2495" i="12"/>
  <c r="AE2495" i="12"/>
  <c r="AG2045" i="12"/>
  <c r="AE2045" i="12"/>
  <c r="AE1558" i="12"/>
  <c r="AG1558" i="12"/>
  <c r="AG1551" i="12"/>
  <c r="AE1551" i="12"/>
  <c r="AG1188" i="12"/>
  <c r="AE1188" i="12"/>
  <c r="AE1000" i="12"/>
  <c r="AG1000" i="12"/>
  <c r="AE539" i="12"/>
  <c r="AG539" i="12"/>
  <c r="AG513" i="12"/>
  <c r="AE513" i="12"/>
  <c r="AC3856" i="12"/>
  <c r="AD3856" i="12" s="1"/>
  <c r="AC3557" i="12"/>
  <c r="AD3557" i="12" s="1"/>
  <c r="AG3799" i="12"/>
  <c r="AE3799" i="12"/>
  <c r="AE3569" i="12"/>
  <c r="AG3569" i="12"/>
  <c r="AE3232" i="12"/>
  <c r="AG3232" i="12"/>
  <c r="AG2881" i="12"/>
  <c r="AE2881" i="12"/>
  <c r="AG2680" i="12"/>
  <c r="AE2680" i="12"/>
  <c r="AG2491" i="12"/>
  <c r="AE2491" i="12"/>
  <c r="AG2517" i="12"/>
  <c r="AE2517" i="12"/>
  <c r="AE2293" i="12"/>
  <c r="AG2293" i="12"/>
  <c r="AE2145" i="12"/>
  <c r="AG2145" i="12"/>
  <c r="AG2169" i="12"/>
  <c r="AE2169" i="12"/>
  <c r="AE1613" i="12"/>
  <c r="AG1613" i="12"/>
  <c r="AG1368" i="12"/>
  <c r="AE1368" i="12"/>
  <c r="AE957" i="12"/>
  <c r="AG957" i="12"/>
  <c r="AG764" i="12"/>
  <c r="AE764" i="12"/>
  <c r="AE478" i="12"/>
  <c r="AG478" i="12"/>
  <c r="AE455" i="12"/>
  <c r="AG455" i="12"/>
  <c r="AC3862" i="12"/>
  <c r="AD3862" i="12" s="1"/>
  <c r="AC3544" i="12"/>
  <c r="AD3544" i="12" s="1"/>
  <c r="AC3252" i="12"/>
  <c r="AD3252" i="12" s="1"/>
  <c r="AC2891" i="12"/>
  <c r="AD2891" i="12" s="1"/>
  <c r="AC2716" i="12"/>
  <c r="AD2716" i="12" s="1"/>
  <c r="AC2430" i="12"/>
  <c r="AD2430" i="12" s="1"/>
  <c r="AC2088" i="12"/>
  <c r="AD2088" i="12" s="1"/>
  <c r="AG3932" i="12"/>
  <c r="AE3932" i="12"/>
  <c r="AG3417" i="12"/>
  <c r="AE3417" i="12"/>
  <c r="AE3356" i="12"/>
  <c r="AG3356" i="12"/>
  <c r="AE3032" i="12"/>
  <c r="AG3032" i="12"/>
  <c r="AE2786" i="12"/>
  <c r="AG2786" i="12"/>
  <c r="AG2746" i="12"/>
  <c r="AE2746" i="12"/>
  <c r="AE2592" i="12"/>
  <c r="AG2592" i="12"/>
  <c r="AG2061" i="12"/>
  <c r="AE2061" i="12"/>
  <c r="AE2072" i="12"/>
  <c r="AG2072" i="12"/>
  <c r="AE1896" i="12"/>
  <c r="AG1896" i="12"/>
  <c r="AG1323" i="12"/>
  <c r="AE1323" i="12"/>
  <c r="AE854" i="12"/>
  <c r="AG854" i="12"/>
  <c r="AG803" i="12"/>
  <c r="AE803" i="12"/>
  <c r="AG815" i="12"/>
  <c r="AE815" i="12"/>
  <c r="AG704" i="12"/>
  <c r="AE704" i="12"/>
  <c r="AG570" i="12"/>
  <c r="AE570" i="12"/>
  <c r="AG510" i="12"/>
  <c r="AE510" i="12"/>
  <c r="AC3711" i="12"/>
  <c r="AD3711" i="12" s="1"/>
  <c r="AC3382" i="12"/>
  <c r="AD3382" i="12" s="1"/>
  <c r="AC3270" i="12"/>
  <c r="AD3270" i="12" s="1"/>
  <c r="AC3746" i="12"/>
  <c r="AD3746" i="12" s="1"/>
  <c r="AC3689" i="12"/>
  <c r="AD3689" i="12" s="1"/>
  <c r="AG164" i="12"/>
  <c r="AE164" i="12"/>
  <c r="AE3833" i="12"/>
  <c r="AG3833" i="12"/>
  <c r="AE3153" i="12"/>
  <c r="AG3153" i="12"/>
  <c r="AE3097" i="12"/>
  <c r="AG3097" i="12"/>
  <c r="AE2771" i="12"/>
  <c r="AG2771" i="12"/>
  <c r="AG2857" i="12"/>
  <c r="AE2857" i="12"/>
  <c r="AG2829" i="12"/>
  <c r="AE2829" i="12"/>
  <c r="AG2140" i="12"/>
  <c r="AE2140" i="12"/>
  <c r="AG2165" i="12"/>
  <c r="AE2165" i="12"/>
  <c r="AG1928" i="12"/>
  <c r="AE1928" i="12"/>
  <c r="AE1805" i="12"/>
  <c r="AG1805" i="12"/>
  <c r="AE1731" i="12"/>
  <c r="AG1731" i="12"/>
  <c r="AG1157" i="12"/>
  <c r="AE1157" i="12"/>
  <c r="AG527" i="12"/>
  <c r="AE527" i="12"/>
  <c r="AG668" i="12"/>
  <c r="AE668" i="12"/>
  <c r="AG507" i="12"/>
  <c r="AE507" i="12"/>
  <c r="AG157" i="12"/>
  <c r="AE157" i="12"/>
  <c r="AE3526" i="12"/>
  <c r="AG3526" i="12"/>
  <c r="AG3342" i="12"/>
  <c r="AE3342" i="12"/>
  <c r="AG3313" i="12"/>
  <c r="AE3313" i="12"/>
  <c r="AG2791" i="12"/>
  <c r="AE2791" i="12"/>
  <c r="AE2627" i="12"/>
  <c r="AG2627" i="12"/>
  <c r="AG2094" i="12"/>
  <c r="AE2094" i="12"/>
  <c r="AE1681" i="12"/>
  <c r="AG1681" i="12"/>
  <c r="AG1571" i="12"/>
  <c r="AE1571" i="12"/>
  <c r="AG1119" i="12"/>
  <c r="AE1119" i="12"/>
  <c r="AG1243" i="12"/>
  <c r="AE1243" i="12"/>
  <c r="AG986" i="12"/>
  <c r="AE986" i="12"/>
  <c r="AG721" i="12"/>
  <c r="AE721" i="12"/>
  <c r="AE853" i="12"/>
  <c r="AG853" i="12"/>
  <c r="AE794" i="12"/>
  <c r="AG794" i="12"/>
  <c r="AE862" i="12"/>
  <c r="AG862" i="12"/>
  <c r="AE414" i="12"/>
  <c r="AG414" i="12"/>
  <c r="AC3761" i="12"/>
  <c r="AD3761" i="12" s="1"/>
  <c r="AG609" i="12"/>
  <c r="AE609" i="12"/>
  <c r="AE2740" i="12"/>
  <c r="AG2740" i="12"/>
  <c r="AE2534" i="12"/>
  <c r="AG2534" i="12"/>
  <c r="AE2318" i="12"/>
  <c r="AG2318" i="12"/>
  <c r="AE1895" i="12"/>
  <c r="AG1895" i="12"/>
  <c r="AG1717" i="12"/>
  <c r="AE1717" i="12"/>
  <c r="AE1684" i="12"/>
  <c r="AG1684" i="12"/>
  <c r="AG836" i="12"/>
  <c r="AE836" i="12"/>
  <c r="AG3731" i="12"/>
  <c r="AE3731" i="12"/>
  <c r="AE3082" i="12"/>
  <c r="AG3082" i="12"/>
  <c r="AE2420" i="12"/>
  <c r="AG2420" i="12"/>
  <c r="AG2144" i="12"/>
  <c r="AE2144" i="12"/>
  <c r="AE2112" i="12"/>
  <c r="AG2112" i="12"/>
  <c r="AE1869" i="12"/>
  <c r="AG1869" i="12"/>
  <c r="AG1412" i="12"/>
  <c r="AE1412" i="12"/>
  <c r="AG907" i="12"/>
  <c r="AE907" i="12"/>
  <c r="AG544" i="12"/>
  <c r="AE544" i="12"/>
  <c r="AE590" i="12"/>
  <c r="AG590" i="12"/>
  <c r="AC3905" i="12"/>
  <c r="AD3905" i="12" s="1"/>
  <c r="AC3560" i="12"/>
  <c r="AD3560" i="12" s="1"/>
  <c r="AC3137" i="12"/>
  <c r="AD3137" i="12" s="1"/>
  <c r="AC3341" i="12"/>
  <c r="AD3341" i="12" s="1"/>
  <c r="AC2807" i="12"/>
  <c r="AD2807" i="12" s="1"/>
  <c r="AC2403" i="12"/>
  <c r="AD2403" i="12" s="1"/>
  <c r="AC2304" i="12"/>
  <c r="AD2304" i="12" s="1"/>
  <c r="AE3737" i="12"/>
  <c r="AG3737" i="12"/>
  <c r="AG2944" i="12"/>
  <c r="AE2944" i="12"/>
  <c r="AE3001" i="12"/>
  <c r="AG3001" i="12"/>
  <c r="AE2676" i="12"/>
  <c r="AG2676" i="12"/>
  <c r="AG2508" i="12"/>
  <c r="AE2508" i="12"/>
  <c r="AE2063" i="12"/>
  <c r="AG2063" i="12"/>
  <c r="AG1761" i="12"/>
  <c r="AE1761" i="12"/>
  <c r="AG1305" i="12"/>
  <c r="AE1305" i="12"/>
  <c r="AG1300" i="12"/>
  <c r="AE1300" i="12"/>
  <c r="AE1114" i="12"/>
  <c r="AG1114" i="12"/>
  <c r="AE293" i="12"/>
  <c r="AG293" i="12"/>
  <c r="AG401" i="12"/>
  <c r="AE401" i="12"/>
  <c r="AE171" i="12"/>
  <c r="AG171" i="12"/>
  <c r="AG2762" i="12"/>
  <c r="AE2762" i="12"/>
  <c r="AG1202" i="12"/>
  <c r="AE1202" i="12"/>
  <c r="AC3513" i="12"/>
  <c r="AD3513" i="12" s="1"/>
  <c r="AC3079" i="12"/>
  <c r="AD3079" i="12" s="1"/>
  <c r="AC3683" i="12"/>
  <c r="AD3683" i="12" s="1"/>
  <c r="AC3538" i="12"/>
  <c r="AD3538" i="12" s="1"/>
  <c r="AC3147" i="12"/>
  <c r="AD3147" i="12" s="1"/>
  <c r="AC2977" i="12"/>
  <c r="AD2977" i="12" s="1"/>
  <c r="AC3911" i="12"/>
  <c r="AD3911" i="12" s="1"/>
  <c r="AC3693" i="12"/>
  <c r="AD3693" i="12" s="1"/>
  <c r="AC3469" i="12"/>
  <c r="AD3469" i="12" s="1"/>
  <c r="AC2974" i="12"/>
  <c r="AD2974" i="12" s="1"/>
  <c r="AC2852" i="12"/>
  <c r="AD2852" i="12" s="1"/>
  <c r="AC3813" i="12"/>
  <c r="AD3813" i="12" s="1"/>
  <c r="AC3602" i="12"/>
  <c r="AD3602" i="12" s="1"/>
  <c r="AC3660" i="12"/>
  <c r="AD3660" i="12" s="1"/>
  <c r="AC3387" i="12"/>
  <c r="AD3387" i="12" s="1"/>
  <c r="AC3142" i="12"/>
  <c r="AD3142" i="12" s="1"/>
  <c r="AC3672" i="12"/>
  <c r="AD3672" i="12" s="1"/>
  <c r="AC3611" i="12"/>
  <c r="AD3611" i="12" s="1"/>
  <c r="AC3768" i="12"/>
  <c r="AD3768" i="12" s="1"/>
  <c r="AC3473" i="12"/>
  <c r="AD3473" i="12" s="1"/>
  <c r="AC3283" i="12"/>
  <c r="AD3283" i="12" s="1"/>
  <c r="AC2954" i="12"/>
  <c r="AD2954" i="12" s="1"/>
  <c r="AC2724" i="12"/>
  <c r="AD2724" i="12" s="1"/>
  <c r="AC2429" i="12"/>
  <c r="AD2429" i="12" s="1"/>
  <c r="AC2066" i="12"/>
  <c r="AD2066" i="12" s="1"/>
  <c r="AC3875" i="12"/>
  <c r="AD3875" i="12" s="1"/>
  <c r="AC3489" i="12"/>
  <c r="AD3489" i="12" s="1"/>
  <c r="AC3339" i="12"/>
  <c r="AD3339" i="12" s="1"/>
  <c r="AC3923" i="12"/>
  <c r="AD3923" i="12" s="1"/>
  <c r="AC3659" i="12"/>
  <c r="AD3659" i="12" s="1"/>
  <c r="AC3827" i="12"/>
  <c r="AD3827" i="12" s="1"/>
  <c r="AC3803" i="12"/>
  <c r="AD3803" i="12" s="1"/>
  <c r="AE150" i="12"/>
  <c r="AG150" i="12"/>
  <c r="AE3552" i="12"/>
  <c r="AG3552" i="12"/>
  <c r="AG3322" i="12"/>
  <c r="AE3322" i="12"/>
  <c r="AE3019" i="12"/>
  <c r="AG3019" i="12"/>
  <c r="AG2895" i="12"/>
  <c r="AE2895" i="12"/>
  <c r="AG2525" i="12"/>
  <c r="AE2525" i="12"/>
  <c r="AG2386" i="12"/>
  <c r="AE2386" i="12"/>
  <c r="AE2120" i="12"/>
  <c r="AG2120" i="12"/>
  <c r="AE1976" i="12"/>
  <c r="AG1976" i="12"/>
  <c r="AE1924" i="12"/>
  <c r="AG1924" i="12"/>
  <c r="AE1535" i="12"/>
  <c r="AG1535" i="12"/>
  <c r="AG1091" i="12"/>
  <c r="AE1091" i="12"/>
  <c r="AE955" i="12"/>
  <c r="AG955" i="12"/>
  <c r="AG793" i="12"/>
  <c r="AE793" i="12"/>
  <c r="AG685" i="12"/>
  <c r="AE685" i="12"/>
  <c r="AG355" i="12"/>
  <c r="AE355" i="12"/>
  <c r="AE3534" i="12"/>
  <c r="AG3534" i="12"/>
  <c r="AE3351" i="12"/>
  <c r="AG3351" i="12"/>
  <c r="AG3058" i="12"/>
  <c r="AE3058" i="12"/>
  <c r="AE2445" i="12"/>
  <c r="AG2445" i="12"/>
  <c r="AE2246" i="12"/>
  <c r="AG2246" i="12"/>
  <c r="AE2250" i="12"/>
  <c r="AG2250" i="12"/>
  <c r="AG2044" i="12"/>
  <c r="AE2044" i="12"/>
  <c r="AG1843" i="12"/>
  <c r="AE1843" i="12"/>
  <c r="AG1593" i="12"/>
  <c r="AE1593" i="12"/>
  <c r="AE1094" i="12"/>
  <c r="AG1094" i="12"/>
  <c r="AE991" i="12"/>
  <c r="AG991" i="12"/>
  <c r="AE896" i="12"/>
  <c r="AG896" i="12"/>
  <c r="AE737" i="12"/>
  <c r="AG737" i="12"/>
  <c r="AG624" i="12"/>
  <c r="AE624" i="12"/>
  <c r="AG571" i="12"/>
  <c r="AE571" i="12"/>
  <c r="AE3124" i="12"/>
  <c r="AG3124" i="12"/>
  <c r="AE3307" i="12"/>
  <c r="AG3307" i="12"/>
  <c r="AG2785" i="12"/>
  <c r="AE2785" i="12"/>
  <c r="AG2346" i="12"/>
  <c r="AE2346" i="12"/>
  <c r="AG2305" i="12"/>
  <c r="AE2305" i="12"/>
  <c r="AE1649" i="12"/>
  <c r="AG1649" i="12"/>
  <c r="AE1721" i="12"/>
  <c r="AG1721" i="12"/>
  <c r="AE1481" i="12"/>
  <c r="AG1481" i="12"/>
  <c r="AE1170" i="12"/>
  <c r="AG1170" i="12"/>
  <c r="AG1080" i="12"/>
  <c r="AE1080" i="12"/>
  <c r="AE978" i="12"/>
  <c r="AG978" i="12"/>
  <c r="AE917" i="12"/>
  <c r="AG917" i="12"/>
  <c r="AG845" i="12"/>
  <c r="AE845" i="12"/>
  <c r="AE627" i="12"/>
  <c r="AG627" i="12"/>
  <c r="AE421" i="12"/>
  <c r="AG421" i="12"/>
  <c r="AC3860" i="12"/>
  <c r="AD3860" i="12" s="1"/>
  <c r="AC3648" i="12"/>
  <c r="AD3648" i="12" s="1"/>
  <c r="AC3284" i="12"/>
  <c r="AD3284" i="12" s="1"/>
  <c r="AC2883" i="12"/>
  <c r="AD2883" i="12" s="1"/>
  <c r="AC2887" i="12"/>
  <c r="AD2887" i="12" s="1"/>
  <c r="AC2673" i="12"/>
  <c r="AD2673" i="12" s="1"/>
  <c r="AC2334" i="12"/>
  <c r="AD2334" i="12" s="1"/>
  <c r="AE439" i="12"/>
  <c r="AG439" i="12"/>
  <c r="AE3266" i="12"/>
  <c r="AG3266" i="12"/>
  <c r="AE2768" i="12"/>
  <c r="AG2768" i="12"/>
  <c r="AG2678" i="12"/>
  <c r="AE2678" i="12"/>
  <c r="AG2570" i="12"/>
  <c r="AE2570" i="12"/>
  <c r="AG2446" i="12"/>
  <c r="AE2446" i="12"/>
  <c r="AG2168" i="12"/>
  <c r="AE2168" i="12"/>
  <c r="AG2070" i="12"/>
  <c r="AE2070" i="12"/>
  <c r="AE1876" i="12"/>
  <c r="AG1876" i="12"/>
  <c r="AG1958" i="12"/>
  <c r="AE1958" i="12"/>
  <c r="AG1346" i="12"/>
  <c r="AE1346" i="12"/>
  <c r="AG1427" i="12"/>
  <c r="AE1427" i="12"/>
  <c r="AE1231" i="12"/>
  <c r="AG1231" i="12"/>
  <c r="AG992" i="12"/>
  <c r="AE992" i="12"/>
  <c r="AG678" i="12"/>
  <c r="AE678" i="12"/>
  <c r="AE308" i="12"/>
  <c r="AG308" i="12"/>
  <c r="AG152" i="12"/>
  <c r="AE152" i="12"/>
  <c r="AG1084" i="12"/>
  <c r="AE1084" i="12"/>
  <c r="AG182" i="12"/>
  <c r="AE182" i="12"/>
  <c r="AE207" i="12"/>
  <c r="AG207" i="12"/>
  <c r="AC3478" i="12"/>
  <c r="AD3478" i="12" s="1"/>
  <c r="AG1845" i="12"/>
  <c r="AE1845" i="12"/>
  <c r="AC3624" i="12"/>
  <c r="AD3624" i="12" s="1"/>
  <c r="AC3344" i="12"/>
  <c r="AD3344" i="12" s="1"/>
  <c r="AE3606" i="12"/>
  <c r="AG3606" i="12"/>
  <c r="AE2907" i="12"/>
  <c r="AG2907" i="12"/>
  <c r="AG2833" i="12"/>
  <c r="AE2833" i="12"/>
  <c r="AG2697" i="12"/>
  <c r="AE2697" i="12"/>
  <c r="AE2321" i="12"/>
  <c r="AG2321" i="12"/>
  <c r="AE1493" i="12"/>
  <c r="AG1493" i="12"/>
  <c r="AG1254" i="12"/>
  <c r="AE1254" i="12"/>
  <c r="AE641" i="12"/>
  <c r="AG641" i="12"/>
  <c r="AC3805" i="12"/>
  <c r="AD3805" i="12" s="1"/>
  <c r="AC3484" i="12"/>
  <c r="AD3484" i="12" s="1"/>
  <c r="AG2814" i="12"/>
  <c r="AE2814" i="12"/>
  <c r="AG2634" i="12"/>
  <c r="AE2634" i="12"/>
  <c r="AE2349" i="12"/>
  <c r="AG2349" i="12"/>
  <c r="AE1967" i="12"/>
  <c r="AG1967" i="12"/>
  <c r="AE1929" i="12"/>
  <c r="AG1929" i="12"/>
  <c r="AG1556" i="12"/>
  <c r="AE1556" i="12"/>
  <c r="AG1566" i="12"/>
  <c r="AE1566" i="12"/>
  <c r="AG1484" i="12"/>
  <c r="AE1484" i="12"/>
  <c r="AG731" i="12"/>
  <c r="AE731" i="12"/>
  <c r="AE574" i="12"/>
  <c r="AG574" i="12"/>
  <c r="AG556" i="12"/>
  <c r="AE556" i="12"/>
  <c r="AC3855" i="12"/>
  <c r="AD3855" i="12" s="1"/>
  <c r="AC3573" i="12"/>
  <c r="AD3573" i="12" s="1"/>
  <c r="AC3236" i="12"/>
  <c r="AD3236" i="12" s="1"/>
  <c r="AE3721" i="12"/>
  <c r="AG3721" i="12"/>
  <c r="AG3629" i="12"/>
  <c r="AE3629" i="12"/>
  <c r="AE3091" i="12"/>
  <c r="AG3091" i="12"/>
  <c r="AE2926" i="12"/>
  <c r="AG2926" i="12"/>
  <c r="AE2822" i="12"/>
  <c r="AG2822" i="12"/>
  <c r="AG2568" i="12"/>
  <c r="AE2568" i="12"/>
  <c r="AG2425" i="12"/>
  <c r="AE2425" i="12"/>
  <c r="AG2213" i="12"/>
  <c r="AE2213" i="12"/>
  <c r="AG1956" i="12"/>
  <c r="AE1956" i="12"/>
  <c r="AG1588" i="12"/>
  <c r="AE1588" i="12"/>
  <c r="AE1687" i="12"/>
  <c r="AG1687" i="12"/>
  <c r="AG1459" i="12"/>
  <c r="AE1459" i="12"/>
  <c r="AG1242" i="12"/>
  <c r="AE1242" i="12"/>
  <c r="AG1381" i="12"/>
  <c r="AE1381" i="12"/>
  <c r="AG1187" i="12"/>
  <c r="AE1187" i="12"/>
  <c r="AG486" i="12"/>
  <c r="AE486" i="12"/>
  <c r="AG397" i="12"/>
  <c r="AE397" i="12"/>
  <c r="AE354" i="12"/>
  <c r="AG354" i="12"/>
  <c r="AG3866" i="12"/>
  <c r="AE3866" i="12"/>
  <c r="AG3458" i="12"/>
  <c r="AE3458" i="12"/>
  <c r="AG3120" i="12"/>
  <c r="AE3120" i="12"/>
  <c r="AG3074" i="12"/>
  <c r="AE3074" i="12"/>
  <c r="AG2749" i="12"/>
  <c r="AE2749" i="12"/>
  <c r="AE2434" i="12"/>
  <c r="AG2434" i="12"/>
  <c r="AG2484" i="12"/>
  <c r="AE2484" i="12"/>
  <c r="AE2239" i="12"/>
  <c r="AG2239" i="12"/>
  <c r="AG1961" i="12"/>
  <c r="AE1961" i="12"/>
  <c r="AG1835" i="12"/>
  <c r="AE1835" i="12"/>
  <c r="AG1767" i="12"/>
  <c r="AE1767" i="12"/>
  <c r="AG1601" i="12"/>
  <c r="AE1601" i="12"/>
  <c r="AG1032" i="12"/>
  <c r="AE1032" i="12"/>
  <c r="AG1363" i="12"/>
  <c r="AE1363" i="12"/>
  <c r="AG1028" i="12"/>
  <c r="AE1028" i="12"/>
  <c r="AE819" i="12"/>
  <c r="AG819" i="12"/>
  <c r="AG771" i="12"/>
  <c r="AE771" i="12"/>
  <c r="AE555" i="12"/>
  <c r="AG555" i="12"/>
  <c r="AC3847" i="12"/>
  <c r="AD3847" i="12" s="1"/>
  <c r="AC3505" i="12"/>
  <c r="AD3505" i="12" s="1"/>
  <c r="AG3726" i="12"/>
  <c r="AE3726" i="12"/>
  <c r="AG3384" i="12"/>
  <c r="AE3384" i="12"/>
  <c r="AG3105" i="12"/>
  <c r="AE3105" i="12"/>
  <c r="AE2854" i="12"/>
  <c r="AG2854" i="12"/>
  <c r="AE2626" i="12"/>
  <c r="AG2626" i="12"/>
  <c r="AG2457" i="12"/>
  <c r="AE2457" i="12"/>
  <c r="AG2196" i="12"/>
  <c r="AE2196" i="12"/>
  <c r="AE2209" i="12"/>
  <c r="AG2209" i="12"/>
  <c r="AG2167" i="12"/>
  <c r="AE2167" i="12"/>
  <c r="AG1781" i="12"/>
  <c r="AE1781" i="12"/>
  <c r="AG1784" i="12"/>
  <c r="AE1784" i="12"/>
  <c r="AG1660" i="12"/>
  <c r="AE1660" i="12"/>
  <c r="AG1429" i="12"/>
  <c r="AE1429" i="12"/>
  <c r="AG1295" i="12"/>
  <c r="AE1295" i="12"/>
  <c r="AE1126" i="12"/>
  <c r="AG1126" i="12"/>
  <c r="AG1036" i="12"/>
  <c r="AE1036" i="12"/>
  <c r="AE761" i="12"/>
  <c r="AG761" i="12"/>
  <c r="AE705" i="12"/>
  <c r="AG705" i="12"/>
  <c r="AE908" i="12"/>
  <c r="AG908" i="12"/>
  <c r="AG660" i="12"/>
  <c r="AE660" i="12"/>
  <c r="AC3902" i="12"/>
  <c r="AD3902" i="12" s="1"/>
  <c r="AC3777" i="12"/>
  <c r="AD3777" i="12" s="1"/>
  <c r="AC3440" i="12"/>
  <c r="AD3440" i="12" s="1"/>
  <c r="AC3093" i="12"/>
  <c r="AD3093" i="12" s="1"/>
  <c r="AC2766" i="12"/>
  <c r="AD2766" i="12" s="1"/>
  <c r="AC2581" i="12"/>
  <c r="AD2581" i="12" s="1"/>
  <c r="AC2488" i="12"/>
  <c r="AD2488" i="12" s="1"/>
  <c r="AG296" i="12"/>
  <c r="AE296" i="12"/>
  <c r="AE3375" i="12"/>
  <c r="AG3375" i="12"/>
  <c r="AG2936" i="12"/>
  <c r="AE2936" i="12"/>
  <c r="AG2691" i="12"/>
  <c r="AE2691" i="12"/>
  <c r="AG2531" i="12"/>
  <c r="AE2531" i="12"/>
  <c r="AG2102" i="12"/>
  <c r="AE2102" i="12"/>
  <c r="AE1727" i="12"/>
  <c r="AG1727" i="12"/>
  <c r="AG1830" i="12"/>
  <c r="AE1830" i="12"/>
  <c r="AG1773" i="12"/>
  <c r="AE1773" i="12"/>
  <c r="AG1399" i="12"/>
  <c r="AE1399" i="12"/>
  <c r="AE1213" i="12"/>
  <c r="AG1213" i="12"/>
  <c r="AE1143" i="12"/>
  <c r="AG1143" i="12"/>
  <c r="AG792" i="12"/>
  <c r="AE792" i="12"/>
  <c r="AC3709" i="12"/>
  <c r="AD3709" i="12" s="1"/>
  <c r="AC3546" i="12"/>
  <c r="AD3546" i="12" s="1"/>
  <c r="AC3129" i="12"/>
  <c r="AD3129" i="12" s="1"/>
  <c r="AG2836" i="12"/>
  <c r="AE2836" i="12"/>
  <c r="AE2725" i="12"/>
  <c r="AG2725" i="12"/>
  <c r="AE2461" i="12"/>
  <c r="AG2461" i="12"/>
  <c r="AE2372" i="12"/>
  <c r="AG2372" i="12"/>
  <c r="AE2207" i="12"/>
  <c r="AG2207" i="12"/>
  <c r="AG1904" i="12"/>
  <c r="AE1904" i="12"/>
  <c r="AE1525" i="12"/>
  <c r="AG1525" i="12"/>
  <c r="AE1496" i="12"/>
  <c r="AG1496" i="12"/>
  <c r="AG408" i="12"/>
  <c r="AE408" i="12"/>
  <c r="AC3870" i="12"/>
  <c r="AD3870" i="12" s="1"/>
  <c r="AC3758" i="12"/>
  <c r="AD3758" i="12" s="1"/>
  <c r="AG3302" i="12"/>
  <c r="AE3302" i="12"/>
  <c r="AE2950" i="12"/>
  <c r="AG2950" i="12"/>
  <c r="AG1742" i="12"/>
  <c r="AE1742" i="12"/>
  <c r="AG1162" i="12"/>
  <c r="AE1162" i="12"/>
  <c r="AE807" i="12"/>
  <c r="AG807" i="12"/>
  <c r="AE272" i="12"/>
  <c r="AG272" i="12"/>
  <c r="AE500" i="12"/>
  <c r="AG500" i="12"/>
  <c r="AG186" i="12"/>
  <c r="AE186" i="12"/>
  <c r="AG2736" i="12"/>
  <c r="AE2736" i="12"/>
  <c r="AG2616" i="12"/>
  <c r="AE2616" i="12"/>
  <c r="AE2464" i="12"/>
  <c r="AG2464" i="12"/>
  <c r="AE2294" i="12"/>
  <c r="AG2294" i="12"/>
  <c r="AG2185" i="12"/>
  <c r="AE2185" i="12"/>
  <c r="AE1691" i="12"/>
  <c r="AG1691" i="12"/>
  <c r="AC3872" i="12"/>
  <c r="AD3872" i="12" s="1"/>
  <c r="AG3596" i="12"/>
  <c r="AE3596" i="12"/>
  <c r="AG3064" i="12"/>
  <c r="AE3064" i="12"/>
  <c r="AG2805" i="12"/>
  <c r="AE2805" i="12"/>
  <c r="AE2443" i="12"/>
  <c r="AG2443" i="12"/>
  <c r="AG2290" i="12"/>
  <c r="AE2290" i="12"/>
  <c r="AG2024" i="12"/>
  <c r="AE2024" i="12"/>
  <c r="AG1940" i="12"/>
  <c r="AE1940" i="12"/>
  <c r="AE1439" i="12"/>
  <c r="AG1439" i="12"/>
  <c r="AG1074" i="12"/>
  <c r="AE1074" i="12"/>
  <c r="AE754" i="12"/>
  <c r="AG754" i="12"/>
  <c r="AE814" i="12"/>
  <c r="AG814" i="12"/>
  <c r="AE900" i="12"/>
  <c r="AG900" i="12"/>
  <c r="AG806" i="12"/>
  <c r="AE806" i="12"/>
  <c r="AG365" i="12"/>
  <c r="AE365" i="12"/>
  <c r="AE3401" i="12"/>
  <c r="AG3401" i="12"/>
  <c r="AE3360" i="12"/>
  <c r="AG3360" i="12"/>
  <c r="AG3292" i="12"/>
  <c r="AE3292" i="12"/>
  <c r="AG3109" i="12"/>
  <c r="AE3109" i="12"/>
  <c r="AE2672" i="12"/>
  <c r="AG2672" i="12"/>
  <c r="AE2755" i="12"/>
  <c r="AG2755" i="12"/>
  <c r="AG2388" i="12"/>
  <c r="AE2388" i="12"/>
  <c r="AG2171" i="12"/>
  <c r="AE2171" i="12"/>
  <c r="AE2117" i="12"/>
  <c r="AG2117" i="12"/>
  <c r="AE1971" i="12"/>
  <c r="AG1971" i="12"/>
  <c r="AE1736" i="12"/>
  <c r="AG1736" i="12"/>
  <c r="AG1808" i="12"/>
  <c r="AE1808" i="12"/>
  <c r="AG1353" i="12"/>
  <c r="AE1353" i="12"/>
  <c r="AE786" i="12"/>
  <c r="AG786" i="12"/>
  <c r="AG897" i="12"/>
  <c r="AE897" i="12"/>
  <c r="AG650" i="12"/>
  <c r="AE650" i="12"/>
  <c r="AC3903" i="12"/>
  <c r="AD3903" i="12" s="1"/>
  <c r="AC3786" i="12"/>
  <c r="AD3786" i="12" s="1"/>
  <c r="AC3698" i="12"/>
  <c r="AD3698" i="12" s="1"/>
  <c r="AC3366" i="12"/>
  <c r="AD3366" i="12" s="1"/>
  <c r="AC3173" i="12"/>
  <c r="AD3173" i="12" s="1"/>
  <c r="AC3086" i="12"/>
  <c r="AD3086" i="12" s="1"/>
  <c r="AC2701" i="12"/>
  <c r="AD2701" i="12" s="1"/>
  <c r="AC2542" i="12"/>
  <c r="AD2542" i="12" s="1"/>
  <c r="AC2383" i="12"/>
  <c r="AD2383" i="12" s="1"/>
  <c r="AC3365" i="12"/>
  <c r="AD3365" i="12" s="1"/>
  <c r="AC3072" i="12"/>
  <c r="AD3072" i="12" s="1"/>
  <c r="AC3857" i="12"/>
  <c r="AD3857" i="12" s="1"/>
  <c r="AC3335" i="12"/>
  <c r="AD3335" i="12" s="1"/>
  <c r="AG3379" i="12"/>
  <c r="AE3379" i="12"/>
  <c r="AG3132" i="12"/>
  <c r="AE3132" i="12"/>
  <c r="AG2255" i="12"/>
  <c r="AE2255" i="12"/>
  <c r="AE2020" i="12"/>
  <c r="AG2020" i="12"/>
  <c r="AG1858" i="12"/>
  <c r="AE1858" i="12"/>
  <c r="AE1671" i="12"/>
  <c r="AG1671" i="12"/>
  <c r="AE1447" i="12"/>
  <c r="AG1447" i="12"/>
  <c r="AG1367" i="12"/>
  <c r="AE1367" i="12"/>
  <c r="AG1065" i="12"/>
  <c r="AE1065" i="12"/>
  <c r="AG785" i="12"/>
  <c r="AE785" i="12"/>
  <c r="AG318" i="12"/>
  <c r="AE318" i="12"/>
  <c r="AE361" i="12"/>
  <c r="AG361" i="12"/>
  <c r="AC3919" i="12"/>
  <c r="AD3919" i="12" s="1"/>
  <c r="AC3626" i="12"/>
  <c r="AD3626" i="12" s="1"/>
  <c r="AC3415" i="12"/>
  <c r="AD3415" i="12" s="1"/>
  <c r="AC3181" i="12"/>
  <c r="AD3181" i="12" s="1"/>
  <c r="AC3929" i="12"/>
  <c r="AD3929" i="12" s="1"/>
  <c r="AC3771" i="12"/>
  <c r="AD3771" i="12" s="1"/>
  <c r="AC3466" i="12"/>
  <c r="AD3466" i="12" s="1"/>
  <c r="AC3200" i="12"/>
  <c r="AD3200" i="12" s="1"/>
  <c r="AC3675" i="12"/>
  <c r="AD3675" i="12" s="1"/>
  <c r="AC3636" i="12"/>
  <c r="AD3636" i="12" s="1"/>
  <c r="AC3853" i="12"/>
  <c r="AD3853" i="12" s="1"/>
  <c r="AC3578" i="12"/>
  <c r="AD3578" i="12" s="1"/>
  <c r="AC3293" i="12"/>
  <c r="AD3293" i="12" s="1"/>
  <c r="AC3692" i="12"/>
  <c r="AD3692" i="12" s="1"/>
  <c r="AC3448" i="12"/>
  <c r="AD3448" i="12" s="1"/>
  <c r="AC3928" i="12"/>
  <c r="AD3928" i="12" s="1"/>
  <c r="AC3835" i="12"/>
  <c r="AD3835" i="12" s="1"/>
  <c r="AC3575" i="12"/>
  <c r="AD3575" i="12" s="1"/>
  <c r="AC3116" i="12"/>
  <c r="AD3116" i="12" s="1"/>
  <c r="AC2769" i="12"/>
  <c r="AD2769" i="12" s="1"/>
  <c r="AC2590" i="12"/>
  <c r="AD2590" i="12" s="1"/>
  <c r="AC2374" i="12"/>
  <c r="AD2374" i="12" s="1"/>
  <c r="AC3669" i="12"/>
  <c r="AD3669" i="12" s="1"/>
  <c r="AC3372" i="12"/>
  <c r="AD3372" i="12" s="1"/>
  <c r="AC3927" i="12"/>
  <c r="AD3927" i="12" s="1"/>
  <c r="AC3776" i="12"/>
  <c r="AD3776" i="12" s="1"/>
  <c r="AC3670" i="12"/>
  <c r="AD3670" i="12" s="1"/>
  <c r="AC3924" i="12"/>
  <c r="AD3924" i="12" s="1"/>
  <c r="AC3720" i="12"/>
  <c r="AD3720" i="12" s="1"/>
  <c r="AC3839" i="12"/>
  <c r="AD3839" i="12" s="1"/>
  <c r="AC3522" i="12"/>
  <c r="AD3522" i="12" s="1"/>
  <c r="AC3135" i="12"/>
  <c r="AD3135" i="12" s="1"/>
  <c r="AC3104" i="12"/>
  <c r="AD3104" i="12" s="1"/>
  <c r="AC2793" i="12"/>
  <c r="AD2793" i="12" s="1"/>
  <c r="AC2552" i="12"/>
  <c r="AD2552" i="12" s="1"/>
  <c r="AC2393" i="12"/>
  <c r="AD2393" i="12" s="1"/>
  <c r="AC3802" i="12"/>
  <c r="AD3802" i="12" s="1"/>
  <c r="AC3899" i="12"/>
  <c r="AD3899" i="12" s="1"/>
  <c r="AC3378" i="12"/>
  <c r="AD3378" i="12" s="1"/>
  <c r="AC3503" i="12"/>
  <c r="AD3503" i="12" s="1"/>
  <c r="AC3063" i="12"/>
  <c r="AD3063" i="12" s="1"/>
  <c r="AG479" i="12"/>
  <c r="AE479" i="12"/>
  <c r="AG3420" i="12"/>
  <c r="AE3420" i="12"/>
  <c r="AE3354" i="12"/>
  <c r="AG3354" i="12"/>
  <c r="AG2949" i="12"/>
  <c r="AE2949" i="12"/>
  <c r="AE2428" i="12"/>
  <c r="AG2428" i="12"/>
  <c r="AE2269" i="12"/>
  <c r="AG2269" i="12"/>
  <c r="AG1993" i="12"/>
  <c r="AE1993" i="12"/>
  <c r="AE1844" i="12"/>
  <c r="AG1844" i="12"/>
  <c r="AE1804" i="12"/>
  <c r="AG1804" i="12"/>
  <c r="AG1623" i="12"/>
  <c r="AE1623" i="12"/>
  <c r="AE1680" i="12"/>
  <c r="AG1680" i="12"/>
  <c r="AE1239" i="12"/>
  <c r="AG1239" i="12"/>
  <c r="AG1061" i="12"/>
  <c r="AE1061" i="12"/>
  <c r="AG1004" i="12"/>
  <c r="AE1004" i="12"/>
  <c r="AE860" i="12"/>
  <c r="AG860" i="12"/>
  <c r="AG842" i="12"/>
  <c r="AE842" i="12"/>
  <c r="AG673" i="12"/>
  <c r="AE673" i="12"/>
  <c r="AE480" i="12"/>
  <c r="AG480" i="12"/>
  <c r="AG440" i="12"/>
  <c r="AE440" i="12"/>
  <c r="AC3884" i="12"/>
  <c r="AD3884" i="12" s="1"/>
  <c r="AC3780" i="12"/>
  <c r="AD3780" i="12" s="1"/>
  <c r="AC3561" i="12"/>
  <c r="AD3561" i="12" s="1"/>
  <c r="AG2619" i="12"/>
  <c r="AE2619" i="12"/>
  <c r="AG1948" i="12"/>
  <c r="AE1948" i="12"/>
  <c r="AE1934" i="12"/>
  <c r="AG1934" i="12"/>
  <c r="AG1314" i="12"/>
  <c r="AE1314" i="12"/>
  <c r="AG1241" i="12"/>
  <c r="AE1241" i="12"/>
  <c r="AC3740" i="12"/>
  <c r="AD3740" i="12" s="1"/>
  <c r="AC3361" i="12"/>
  <c r="AD3361" i="12" s="1"/>
  <c r="AC3184" i="12"/>
  <c r="AD3184" i="12" s="1"/>
  <c r="AG3880" i="12"/>
  <c r="AE3880" i="12"/>
  <c r="AE3424" i="12"/>
  <c r="AG3424" i="12"/>
  <c r="AE2871" i="12"/>
  <c r="AG2871" i="12"/>
  <c r="AG2423" i="12"/>
  <c r="AE2423" i="12"/>
  <c r="AG1903" i="12"/>
  <c r="AE1903" i="12"/>
  <c r="AE1678" i="12"/>
  <c r="AG1678" i="12"/>
  <c r="AE1416" i="12"/>
  <c r="AG1416" i="12"/>
  <c r="AE1011" i="12"/>
  <c r="AG1011" i="12"/>
  <c r="AE1092" i="12"/>
  <c r="AG1092" i="12"/>
  <c r="AE891" i="12"/>
  <c r="AG891" i="12"/>
  <c r="AE876" i="12"/>
  <c r="AG876" i="12"/>
  <c r="AG700" i="12"/>
  <c r="AE700" i="12"/>
  <c r="AG252" i="12"/>
  <c r="AE252" i="12"/>
  <c r="AE317" i="12"/>
  <c r="AG317" i="12"/>
  <c r="AG3618" i="12"/>
  <c r="AE3618" i="12"/>
  <c r="AG3579" i="12"/>
  <c r="AE3579" i="12"/>
  <c r="AG3216" i="12"/>
  <c r="AE3216" i="12"/>
  <c r="AE2753" i="12"/>
  <c r="AG2753" i="12"/>
  <c r="AG2645" i="12"/>
  <c r="AE2645" i="12"/>
  <c r="AG2478" i="12"/>
  <c r="AE2478" i="12"/>
  <c r="AG2244" i="12"/>
  <c r="AE2244" i="12"/>
  <c r="AG2230" i="12"/>
  <c r="AE2230" i="12"/>
  <c r="AE1778" i="12"/>
  <c r="AG1778" i="12"/>
  <c r="AG1827" i="12"/>
  <c r="AE1827" i="12"/>
  <c r="AG1667" i="12"/>
  <c r="AE1667" i="12"/>
  <c r="AE1244" i="12"/>
  <c r="AG1244" i="12"/>
  <c r="AE780" i="12"/>
  <c r="AG780" i="12"/>
  <c r="AG958" i="12"/>
  <c r="AE958" i="12"/>
  <c r="AG584" i="12"/>
  <c r="AE584" i="12"/>
  <c r="AC3806" i="12"/>
  <c r="AD3806" i="12" s="1"/>
  <c r="AC3603" i="12"/>
  <c r="AD3603" i="12" s="1"/>
  <c r="AE165" i="12"/>
  <c r="AG165" i="12"/>
  <c r="AG3410" i="12"/>
  <c r="AE3410" i="12"/>
  <c r="AE2867" i="12"/>
  <c r="AG2867" i="12"/>
  <c r="AG2604" i="12"/>
  <c r="AE2604" i="12"/>
  <c r="AE2079" i="12"/>
  <c r="AG2079" i="12"/>
  <c r="AE2027" i="12"/>
  <c r="AG2027" i="12"/>
  <c r="AG1931" i="12"/>
  <c r="AE1931" i="12"/>
  <c r="AG1951" i="12"/>
  <c r="AE1951" i="12"/>
  <c r="AG1631" i="12"/>
  <c r="AE1631" i="12"/>
  <c r="AG1470" i="12"/>
  <c r="AE1470" i="12"/>
  <c r="AG995" i="12"/>
  <c r="AE995" i="12"/>
  <c r="AG890" i="12"/>
  <c r="AE890" i="12"/>
  <c r="AG989" i="12"/>
  <c r="AE989" i="12"/>
  <c r="AE532" i="12"/>
  <c r="AG532" i="12"/>
  <c r="AG873" i="12"/>
  <c r="AE873" i="12"/>
  <c r="AC3868" i="12"/>
  <c r="AD3868" i="12" s="1"/>
  <c r="AC3580" i="12"/>
  <c r="AD3580" i="12" s="1"/>
  <c r="AC3604" i="12"/>
  <c r="AD3604" i="12" s="1"/>
  <c r="AC3192" i="12"/>
  <c r="AD3192" i="12" s="1"/>
  <c r="AC2758" i="12"/>
  <c r="AD2758" i="12" s="1"/>
  <c r="AC2727" i="12"/>
  <c r="AD2727" i="12" s="1"/>
  <c r="AC2343" i="12"/>
  <c r="AD2343" i="12" s="1"/>
  <c r="AG194" i="12"/>
  <c r="AE194" i="12"/>
  <c r="AE3712" i="12"/>
  <c r="AG3712" i="12"/>
  <c r="AE3392" i="12"/>
  <c r="AG3392" i="12"/>
  <c r="AG3394" i="12"/>
  <c r="AE3394" i="12"/>
  <c r="AG2656" i="12"/>
  <c r="AE2656" i="12"/>
  <c r="AE2507" i="12"/>
  <c r="AG2507" i="12"/>
  <c r="AE1954" i="12"/>
  <c r="AG1954" i="12"/>
  <c r="AE1616" i="12"/>
  <c r="AG1616" i="12"/>
  <c r="AG1237" i="12"/>
  <c r="AE1237" i="12"/>
  <c r="AG1098" i="12"/>
  <c r="AE1098" i="12"/>
  <c r="AG642" i="12"/>
  <c r="AE642" i="12"/>
  <c r="AG335" i="12"/>
  <c r="AE335" i="12"/>
  <c r="AC3896" i="12"/>
  <c r="AD3896" i="12" s="1"/>
  <c r="AC3736" i="12"/>
  <c r="AD3736" i="12" s="1"/>
  <c r="AC3373" i="12"/>
  <c r="AD3373" i="12" s="1"/>
  <c r="AG3205" i="12"/>
  <c r="AE3205" i="12"/>
  <c r="AG2512" i="12"/>
  <c r="AE2512" i="12"/>
  <c r="AE2132" i="12"/>
  <c r="AG2132" i="12"/>
  <c r="AE1966" i="12"/>
  <c r="AG1966" i="12"/>
  <c r="AG1925" i="12"/>
  <c r="AE1925" i="12"/>
  <c r="AG1587" i="12"/>
  <c r="AE1587" i="12"/>
  <c r="AG1309" i="12"/>
  <c r="AE1309" i="12"/>
  <c r="AG981" i="12"/>
  <c r="AE981" i="12"/>
  <c r="AG349" i="12"/>
  <c r="AE349" i="12"/>
  <c r="AC3705" i="12"/>
  <c r="AD3705" i="12" s="1"/>
  <c r="AC3617" i="12"/>
  <c r="AD3617" i="12" s="1"/>
  <c r="AE3095" i="12"/>
  <c r="AG3095" i="12"/>
  <c r="AE2862" i="12"/>
  <c r="AG2862" i="12"/>
  <c r="AG1509" i="12"/>
  <c r="AE1509" i="12"/>
  <c r="AE878" i="12"/>
  <c r="AG878" i="12"/>
  <c r="AG370" i="12"/>
  <c r="AE370" i="12"/>
  <c r="AE326" i="12"/>
  <c r="AG326" i="12"/>
  <c r="AG3890" i="12"/>
  <c r="AE3890" i="12"/>
  <c r="AE2747" i="12"/>
  <c r="AG2747" i="12"/>
  <c r="AG2360" i="12"/>
  <c r="AE2360" i="12"/>
  <c r="AE1949" i="12"/>
  <c r="AG1949" i="12"/>
  <c r="AE1711" i="12"/>
  <c r="AG1711" i="12"/>
  <c r="AE1561" i="12"/>
  <c r="AG1561" i="12"/>
  <c r="AG1277" i="12"/>
  <c r="AE1277" i="12"/>
  <c r="AG1008" i="12"/>
  <c r="AE1008" i="12"/>
  <c r="AG1015" i="12"/>
  <c r="AE1015" i="12"/>
  <c r="AE710" i="12"/>
  <c r="AG710" i="12"/>
  <c r="AG666" i="12"/>
  <c r="AE666" i="12"/>
  <c r="AC3838" i="12"/>
  <c r="AD3838" i="12" s="1"/>
  <c r="AG3608" i="12"/>
  <c r="AE3608" i="12"/>
  <c r="AE2912" i="12"/>
  <c r="AG2912" i="12"/>
  <c r="AG2959" i="12"/>
  <c r="AE2959" i="12"/>
  <c r="AG2665" i="12"/>
  <c r="AE2665" i="12"/>
  <c r="AE2633" i="12"/>
  <c r="AG2633" i="12"/>
  <c r="AG2225" i="12"/>
  <c r="AE2225" i="12"/>
  <c r="AE2074" i="12"/>
  <c r="AG2074" i="12"/>
  <c r="AE1737" i="12"/>
  <c r="AG1737" i="12"/>
  <c r="AE1333" i="12"/>
  <c r="AG1333" i="12"/>
  <c r="AG1321" i="12"/>
  <c r="AE1321" i="12"/>
  <c r="AE922" i="12"/>
  <c r="AG922" i="12"/>
  <c r="AG493" i="12"/>
  <c r="AE493" i="12"/>
  <c r="AE621" i="12"/>
  <c r="AG621" i="12"/>
  <c r="AG339" i="12"/>
  <c r="AE339" i="12"/>
  <c r="AE2939" i="12"/>
  <c r="AG2939" i="12"/>
  <c r="AG2641" i="12"/>
  <c r="AE2641" i="12"/>
  <c r="AG2118" i="12"/>
  <c r="AE2118" i="12"/>
  <c r="AG2033" i="12"/>
  <c r="AE2033" i="12"/>
  <c r="AE1729" i="12"/>
  <c r="AG1729" i="12"/>
  <c r="AE1553" i="12"/>
  <c r="AG1553" i="12"/>
  <c r="AG1520" i="12"/>
  <c r="AE1520" i="12"/>
  <c r="AG1134" i="12"/>
  <c r="AE1134" i="12"/>
  <c r="AG1085" i="12"/>
  <c r="AE1085" i="12"/>
  <c r="AE1075" i="12"/>
  <c r="AG1075" i="12"/>
  <c r="AG1035" i="12"/>
  <c r="AE1035" i="12"/>
  <c r="AE817" i="12"/>
  <c r="AG817" i="12"/>
  <c r="AE423" i="12"/>
  <c r="AG423" i="12"/>
  <c r="AC3918" i="12"/>
  <c r="AD3918" i="12" s="1"/>
  <c r="AC3500" i="12"/>
  <c r="AD3500" i="12" s="1"/>
  <c r="AG2788" i="12"/>
  <c r="AE2788" i="12"/>
  <c r="AE2463" i="12"/>
  <c r="AG2463" i="12"/>
  <c r="AG1701" i="12"/>
  <c r="AE1701" i="12"/>
  <c r="AE2997" i="12"/>
  <c r="AG2997" i="12"/>
  <c r="AG2816" i="12"/>
  <c r="AE2816" i="12"/>
  <c r="AG2198" i="12"/>
  <c r="AE2198" i="12"/>
  <c r="AE1997" i="12"/>
  <c r="AG1997" i="12"/>
  <c r="AE1675" i="12"/>
  <c r="AG1675" i="12"/>
  <c r="AG1790" i="12"/>
  <c r="AE1790" i="12"/>
  <c r="AE1398" i="12"/>
  <c r="AG1398" i="12"/>
  <c r="AE3274" i="12"/>
  <c r="AG3274" i="12"/>
  <c r="AE2722" i="12"/>
  <c r="AG2722" i="12"/>
  <c r="AG2026" i="12"/>
  <c r="AE2026" i="12"/>
  <c r="AG1899" i="12"/>
  <c r="AE1899" i="12"/>
  <c r="AG1779" i="12"/>
  <c r="AE1779" i="12"/>
  <c r="AG937" i="12"/>
  <c r="AE937" i="12"/>
  <c r="AG1141" i="12"/>
  <c r="AE1141" i="12"/>
  <c r="AE669" i="12"/>
  <c r="AG669" i="12"/>
  <c r="AC3840" i="12"/>
  <c r="AD3840" i="12" s="1"/>
  <c r="AC3621" i="12"/>
  <c r="AD3621" i="12" s="1"/>
  <c r="AC3146" i="12"/>
  <c r="AD3146" i="12" s="1"/>
  <c r="AC3013" i="12"/>
  <c r="AD3013" i="12" s="1"/>
  <c r="AC2775" i="12"/>
  <c r="AD2775" i="12" s="1"/>
  <c r="AC2482" i="12"/>
  <c r="AD2482" i="12" s="1"/>
  <c r="AC2274" i="12"/>
  <c r="AD2274" i="12" s="1"/>
  <c r="AG348" i="12"/>
  <c r="AE348" i="12"/>
  <c r="AE3485" i="12"/>
  <c r="AG3485" i="12"/>
  <c r="AG2850" i="12"/>
  <c r="AE2850" i="12"/>
  <c r="AG2875" i="12"/>
  <c r="AE2875" i="12"/>
  <c r="AE2426" i="12"/>
  <c r="AG2426" i="12"/>
  <c r="AE2003" i="12"/>
  <c r="AG2003" i="12"/>
  <c r="AG1873" i="12"/>
  <c r="AE1873" i="12"/>
  <c r="AG1820" i="12"/>
  <c r="AE1820" i="12"/>
  <c r="AG1189" i="12"/>
  <c r="AE1189" i="12"/>
  <c r="AG266" i="12"/>
  <c r="AE266" i="12"/>
  <c r="AE151" i="12"/>
  <c r="AG151" i="12"/>
  <c r="AG362" i="12"/>
  <c r="AE362" i="12"/>
  <c r="AG1475" i="12"/>
  <c r="AE1475" i="12"/>
  <c r="AG2365" i="12"/>
  <c r="AE2365" i="12"/>
  <c r="AE2798" i="12"/>
  <c r="AG2798" i="12"/>
  <c r="AE3765" i="12"/>
  <c r="AG3765" i="12"/>
  <c r="AG684" i="12"/>
  <c r="AE684" i="12"/>
  <c r="AC3907" i="12"/>
  <c r="AD3907" i="12" s="1"/>
  <c r="AC3423" i="12"/>
  <c r="AD3423" i="12" s="1"/>
  <c r="AC3240" i="12"/>
  <c r="AD3240" i="12" s="1"/>
  <c r="AC2969" i="12"/>
  <c r="AD2969" i="12" s="1"/>
  <c r="AC3811" i="12"/>
  <c r="AD3811" i="12" s="1"/>
  <c r="AC3540" i="12"/>
  <c r="AD3540" i="12" s="1"/>
  <c r="AC3297" i="12"/>
  <c r="AD3297" i="12" s="1"/>
  <c r="AC3155" i="12"/>
  <c r="AD3155" i="12" s="1"/>
  <c r="AC3930" i="12"/>
  <c r="AD3930" i="12" s="1"/>
  <c r="AC3498" i="12"/>
  <c r="AD3498" i="12" s="1"/>
  <c r="AC3286" i="12"/>
  <c r="AD3286" i="12" s="1"/>
  <c r="AC3815" i="12"/>
  <c r="AD3815" i="12" s="1"/>
  <c r="AC3642" i="12"/>
  <c r="AD3642" i="12" s="1"/>
  <c r="AC3134" i="12"/>
  <c r="AD3134" i="12" s="1"/>
  <c r="AC3812" i="12"/>
  <c r="AD3812" i="12" s="1"/>
  <c r="AC3639" i="12"/>
  <c r="AD3639" i="12" s="1"/>
  <c r="AC3766" i="12"/>
  <c r="AD3766" i="12" s="1"/>
  <c r="AC3370" i="12"/>
  <c r="AD3370" i="12" s="1"/>
  <c r="AC3136" i="12"/>
  <c r="AD3136" i="12" s="1"/>
  <c r="AC3249" i="12"/>
  <c r="AD3249" i="12" s="1"/>
  <c r="AC2921" i="12"/>
  <c r="AD2921" i="12" s="1"/>
  <c r="AC2559" i="12"/>
  <c r="AD2559" i="12" s="1"/>
  <c r="AC2505" i="12"/>
  <c r="AD2505" i="12" s="1"/>
  <c r="AC3876" i="12"/>
  <c r="AD3876" i="12" s="1"/>
  <c r="AC3809" i="12"/>
  <c r="AD3809" i="12" s="1"/>
  <c r="AC3486" i="12"/>
  <c r="AD3486" i="12" s="1"/>
  <c r="AC3748" i="12"/>
  <c r="AD3748" i="12" s="1"/>
  <c r="AC3565" i="12"/>
  <c r="AD3565" i="12" s="1"/>
  <c r="AC3655" i="12"/>
  <c r="AD3655" i="12" s="1"/>
  <c r="AC3917" i="12"/>
  <c r="AD3917" i="12" s="1"/>
  <c r="AC3474" i="12"/>
  <c r="AD3474" i="12" s="1"/>
  <c r="AC3804" i="12"/>
  <c r="AD3804" i="12" s="1"/>
  <c r="AC3493" i="12"/>
  <c r="AD3493" i="12" s="1"/>
  <c r="AC3296" i="12"/>
  <c r="AD3296" i="12" s="1"/>
  <c r="AC3048" i="12"/>
  <c r="AD3048" i="12" s="1"/>
  <c r="AC2888" i="12"/>
  <c r="AD2888" i="12" s="1"/>
  <c r="AC2591" i="12"/>
  <c r="AD2591" i="12" s="1"/>
  <c r="AC2263" i="12"/>
  <c r="AD2263" i="12" s="1"/>
  <c r="AE1180" i="12"/>
  <c r="AG1180" i="12"/>
  <c r="AC2824" i="12"/>
  <c r="AD2824" i="12" s="1"/>
  <c r="AE1755" i="12"/>
  <c r="AG1755" i="12"/>
  <c r="AC3514" i="12"/>
  <c r="AD3514" i="12" s="1"/>
  <c r="AC3904" i="12"/>
  <c r="AD3904" i="12" s="1"/>
  <c r="AC3400" i="12"/>
  <c r="AD3400" i="12" s="1"/>
  <c r="AC3044" i="12"/>
  <c r="AD3044" i="12" s="1"/>
  <c r="AE3572" i="12"/>
  <c r="AG3572" i="12"/>
  <c r="AG1765" i="12"/>
  <c r="AE1765" i="12"/>
  <c r="AG1347" i="12"/>
  <c r="AE1347" i="12"/>
  <c r="AG1458" i="12"/>
  <c r="AE1458" i="12"/>
  <c r="AG1037" i="12"/>
  <c r="AE1037" i="12"/>
  <c r="AC3707" i="12"/>
  <c r="AD3707" i="12" s="1"/>
  <c r="AC3614" i="12"/>
  <c r="AD3614" i="12" s="1"/>
  <c r="AG278" i="12"/>
  <c r="AE278" i="12"/>
  <c r="AE3388" i="12"/>
  <c r="AG3388" i="12"/>
  <c r="AE2812" i="12"/>
  <c r="AG2812" i="12"/>
  <c r="AE2713" i="12"/>
  <c r="AG2713" i="12"/>
  <c r="AE2548" i="12"/>
  <c r="AG2548" i="12"/>
  <c r="AE2492" i="12"/>
  <c r="AG2492" i="12"/>
  <c r="AE2116" i="12"/>
  <c r="AG2116" i="12"/>
  <c r="AG1945" i="12"/>
  <c r="AE1945" i="12"/>
  <c r="AG504" i="12"/>
  <c r="AE504" i="12"/>
  <c r="AE522" i="12"/>
  <c r="AG522" i="12"/>
  <c r="AC3863" i="12"/>
  <c r="AD3863" i="12" s="1"/>
  <c r="AC3564" i="12"/>
  <c r="AD3564" i="12" s="1"/>
  <c r="AC3225" i="12"/>
  <c r="AD3225" i="12" s="1"/>
  <c r="AE310" i="12"/>
  <c r="AG310" i="12"/>
  <c r="AG3730" i="12"/>
  <c r="AE3730" i="12"/>
  <c r="AG3371" i="12"/>
  <c r="AE3371" i="12"/>
  <c r="AE3050" i="12"/>
  <c r="AG3050" i="12"/>
  <c r="AG2551" i="12"/>
  <c r="AE2551" i="12"/>
  <c r="AE2076" i="12"/>
  <c r="AG2076" i="12"/>
  <c r="AE1829" i="12"/>
  <c r="AG1829" i="12"/>
  <c r="AG1882" i="12"/>
  <c r="AE1882" i="12"/>
  <c r="AG1819" i="12"/>
  <c r="AE1819" i="12"/>
  <c r="AG1624" i="12"/>
  <c r="AE1624" i="12"/>
  <c r="AE1052" i="12"/>
  <c r="AG1052" i="12"/>
  <c r="AG1192" i="12"/>
  <c r="AE1192" i="12"/>
  <c r="AG1021" i="12"/>
  <c r="AE1021" i="12"/>
  <c r="AG566" i="12"/>
  <c r="AE566" i="12"/>
  <c r="AE3916" i="12"/>
  <c r="AG3916" i="12"/>
  <c r="AE3363" i="12"/>
  <c r="AG3363" i="12"/>
  <c r="AG3537" i="12"/>
  <c r="AE3537" i="12"/>
  <c r="AE3325" i="12"/>
  <c r="AG3325" i="12"/>
  <c r="AG2502" i="12"/>
  <c r="AE2502" i="12"/>
  <c r="AG2223" i="12"/>
  <c r="AE2223" i="12"/>
  <c r="AG2138" i="12"/>
  <c r="AE2138" i="12"/>
  <c r="AG1877" i="12"/>
  <c r="AE1877" i="12"/>
  <c r="AG1528" i="12"/>
  <c r="AE1528" i="12"/>
  <c r="AE1068" i="12"/>
  <c r="AG1068" i="12"/>
  <c r="AG739" i="12"/>
  <c r="AE739" i="12"/>
  <c r="AE610" i="12"/>
  <c r="AG610" i="12"/>
  <c r="AE537" i="12"/>
  <c r="AG537" i="12"/>
  <c r="AE415" i="12"/>
  <c r="AG415" i="12"/>
  <c r="AC3861" i="12"/>
  <c r="AD3861" i="12" s="1"/>
  <c r="AC3443" i="12"/>
  <c r="AD3443" i="12" s="1"/>
  <c r="AG325" i="12"/>
  <c r="AE325" i="12"/>
  <c r="AE3069" i="12"/>
  <c r="AG3069" i="12"/>
  <c r="AG2987" i="12"/>
  <c r="AE2987" i="12"/>
  <c r="AG2530" i="12"/>
  <c r="AE2530" i="12"/>
  <c r="AG2449" i="12"/>
  <c r="AE2449" i="12"/>
  <c r="AE2311" i="12"/>
  <c r="AG2311" i="12"/>
  <c r="AE2091" i="12"/>
  <c r="AG2091" i="12"/>
  <c r="AE1907" i="12"/>
  <c r="AG1907" i="12"/>
  <c r="AE1846" i="12"/>
  <c r="AG1846" i="12"/>
  <c r="AE1672" i="12"/>
  <c r="AG1672" i="12"/>
  <c r="AE1137" i="12"/>
  <c r="AG1137" i="12"/>
  <c r="AG766" i="12"/>
  <c r="AE766" i="12"/>
  <c r="AG943" i="12"/>
  <c r="AE943" i="12"/>
  <c r="AE927" i="12"/>
  <c r="AG927" i="12"/>
  <c r="AG671" i="12"/>
  <c r="AE671" i="12"/>
  <c r="AE403" i="12"/>
  <c r="AG403" i="12"/>
  <c r="AC3678" i="12"/>
  <c r="AD3678" i="12" s="1"/>
  <c r="AC3427" i="12"/>
  <c r="AD3427" i="12" s="1"/>
  <c r="AC3346" i="12"/>
  <c r="AD3346" i="12" s="1"/>
  <c r="AC3161" i="12"/>
  <c r="AD3161" i="12" s="1"/>
  <c r="AC2797" i="12"/>
  <c r="AD2797" i="12" s="1"/>
  <c r="AC2578" i="12"/>
  <c r="AD2578" i="12" s="1"/>
  <c r="AC2503" i="12"/>
  <c r="AD2503" i="12" s="1"/>
  <c r="AE3329" i="12"/>
  <c r="AG3329" i="12"/>
  <c r="AG3068" i="12"/>
  <c r="AE3068" i="12"/>
  <c r="AE2980" i="12"/>
  <c r="AG2980" i="12"/>
  <c r="AG2661" i="12"/>
  <c r="AE2661" i="12"/>
  <c r="AG2466" i="12"/>
  <c r="AE2466" i="12"/>
  <c r="AG2286" i="12"/>
  <c r="AE2286" i="12"/>
  <c r="AG1986" i="12"/>
  <c r="AE1986" i="12"/>
  <c r="AE1930" i="12"/>
  <c r="AG1930" i="12"/>
  <c r="AG1572" i="12"/>
  <c r="AE1572" i="12"/>
  <c r="AG1405" i="12"/>
  <c r="AE1405" i="12"/>
  <c r="AG1107" i="12"/>
  <c r="AE1107" i="12"/>
  <c r="AG526" i="12"/>
  <c r="AE526" i="12"/>
  <c r="AG789" i="12"/>
  <c r="AE789" i="12"/>
  <c r="AC3922" i="12"/>
  <c r="AD3922" i="12" s="1"/>
  <c r="AC3834" i="12"/>
  <c r="AD3834" i="12" s="1"/>
  <c r="AC3437" i="12"/>
  <c r="AD3437" i="12" s="1"/>
  <c r="AG2773" i="12"/>
  <c r="AE2773" i="12"/>
  <c r="AG2612" i="12"/>
  <c r="AE2612" i="12"/>
  <c r="AG2181" i="12"/>
  <c r="AE2181" i="12"/>
  <c r="AE1466" i="12"/>
  <c r="AG1466" i="12"/>
  <c r="AE1214" i="12"/>
  <c r="AG1214" i="12"/>
  <c r="AG1082" i="12"/>
  <c r="AE1082" i="12"/>
  <c r="AG1001" i="12"/>
  <c r="AE1001" i="12"/>
  <c r="AE702" i="12"/>
  <c r="AG702" i="12"/>
  <c r="AE350" i="12"/>
  <c r="AG350" i="12"/>
  <c r="AC3792" i="12"/>
  <c r="AD3792" i="12" s="1"/>
  <c r="AC3640" i="12"/>
  <c r="AD3640" i="12" s="1"/>
  <c r="AE3869" i="12"/>
  <c r="AG3869" i="12"/>
  <c r="AG3386" i="12"/>
  <c r="AE3386" i="12"/>
  <c r="AE3323" i="12"/>
  <c r="AG3323" i="12"/>
  <c r="AE2935" i="12"/>
  <c r="AG2935" i="12"/>
  <c r="AG1663" i="12"/>
  <c r="AE1663" i="12"/>
  <c r="AG1391" i="12"/>
  <c r="AE1391" i="12"/>
  <c r="AG843" i="12"/>
  <c r="AE843" i="12"/>
  <c r="AG587" i="12"/>
  <c r="AE587" i="12"/>
  <c r="AG231" i="12"/>
  <c r="AE231" i="12"/>
  <c r="AE3807" i="12"/>
  <c r="AG3807" i="12"/>
  <c r="AE3100" i="12"/>
  <c r="AG3100" i="12"/>
  <c r="AG1609" i="12"/>
  <c r="AE1609" i="12"/>
  <c r="AE1705" i="12"/>
  <c r="AG1705" i="12"/>
  <c r="AE1225" i="12"/>
  <c r="AG1225" i="12"/>
  <c r="AG536" i="12"/>
  <c r="AE536" i="12"/>
  <c r="AG363" i="12"/>
  <c r="AE363" i="12"/>
  <c r="AG375" i="12"/>
  <c r="AE375" i="12"/>
  <c r="AG457" i="12"/>
  <c r="AE457" i="12"/>
  <c r="AG3587" i="12"/>
  <c r="AE3587" i="12"/>
  <c r="AG2909" i="12"/>
  <c r="AE2909" i="12"/>
  <c r="AG2804" i="12"/>
  <c r="AE2804" i="12"/>
  <c r="AE2774" i="12"/>
  <c r="AG2774" i="12"/>
  <c r="AG2800" i="12"/>
  <c r="AE2800" i="12"/>
  <c r="AG2348" i="12"/>
  <c r="AE2348" i="12"/>
  <c r="AG2331" i="12"/>
  <c r="AE2331" i="12"/>
  <c r="AE2023" i="12"/>
  <c r="AG2023" i="12"/>
  <c r="AG2015" i="12"/>
  <c r="AE2015" i="12"/>
  <c r="AE1752" i="12"/>
  <c r="AG1752" i="12"/>
  <c r="AE1575" i="12"/>
  <c r="AG1575" i="12"/>
  <c r="AG1273" i="12"/>
  <c r="AE1273" i="12"/>
  <c r="AG1046" i="12"/>
  <c r="AE1046" i="12"/>
  <c r="AG1022" i="12"/>
  <c r="AE1022" i="12"/>
  <c r="AG709" i="12"/>
  <c r="AE709" i="12"/>
  <c r="AG647" i="12"/>
  <c r="AE647" i="12"/>
  <c r="AE312" i="12"/>
  <c r="AG312" i="12"/>
  <c r="AG3245" i="12"/>
  <c r="AE3245" i="12"/>
  <c r="AE3054" i="12"/>
  <c r="AG3054" i="12"/>
  <c r="AG2965" i="12"/>
  <c r="AE2965" i="12"/>
  <c r="AE2646" i="12"/>
  <c r="AG2646" i="12"/>
  <c r="AE2414" i="12"/>
  <c r="AG2414" i="12"/>
  <c r="AG2275" i="12"/>
  <c r="AE2275" i="12"/>
  <c r="AG2156" i="12"/>
  <c r="AE2156" i="12"/>
  <c r="AG1786" i="12"/>
  <c r="AE1786" i="12"/>
  <c r="AG1770" i="12"/>
  <c r="AE1770" i="12"/>
  <c r="AG1430" i="12"/>
  <c r="AE1430" i="12"/>
  <c r="AG1238" i="12"/>
  <c r="AE1238" i="12"/>
  <c r="AG1112" i="12"/>
  <c r="AE1112" i="12"/>
  <c r="AG1027" i="12"/>
  <c r="AE1027" i="12"/>
  <c r="AE645" i="12"/>
  <c r="AG645" i="12"/>
  <c r="AE696" i="12"/>
  <c r="AG696" i="12"/>
  <c r="AG664" i="12"/>
  <c r="AE664" i="12"/>
  <c r="AC3656" i="12"/>
  <c r="AD3656" i="12" s="1"/>
  <c r="AC3495" i="12"/>
  <c r="AD3495" i="12" s="1"/>
  <c r="AG3727" i="12"/>
  <c r="AE3727" i="12"/>
  <c r="AE3362" i="12"/>
  <c r="AG3362" i="12"/>
  <c r="AG3290" i="12"/>
  <c r="AE3290" i="12"/>
  <c r="AG3101" i="12"/>
  <c r="AE3101" i="12"/>
  <c r="AE1722" i="12"/>
  <c r="AG1722" i="12"/>
  <c r="AG1648" i="12"/>
  <c r="AE1648" i="12"/>
  <c r="AG1748" i="12"/>
  <c r="AE1748" i="12"/>
  <c r="AG1132" i="12"/>
  <c r="AE1132" i="12"/>
  <c r="AG743" i="12"/>
  <c r="AE743" i="12"/>
  <c r="AG489" i="12"/>
  <c r="AE489" i="12"/>
  <c r="AE253" i="12"/>
  <c r="AG253" i="12"/>
  <c r="AG3304" i="12"/>
  <c r="AE3304" i="12"/>
  <c r="AG2532" i="12"/>
  <c r="AE2532" i="12"/>
  <c r="AG2432" i="12"/>
  <c r="AE2432" i="12"/>
  <c r="AE2252" i="12"/>
  <c r="AG2252" i="12"/>
  <c r="AG2219" i="12"/>
  <c r="AE2219" i="12"/>
  <c r="AE1757" i="12"/>
  <c r="AG1757" i="12"/>
  <c r="AE1252" i="12"/>
  <c r="AG1252" i="12"/>
  <c r="AE1131" i="12"/>
  <c r="AG1131" i="12"/>
  <c r="AE529" i="12"/>
  <c r="AG529" i="12"/>
  <c r="AG3122" i="12"/>
  <c r="AE3122" i="12"/>
  <c r="AG3075" i="12"/>
  <c r="AE3075" i="12"/>
  <c r="AG2136" i="12"/>
  <c r="AE2136" i="12"/>
  <c r="AG1990" i="12"/>
  <c r="AE1990" i="12"/>
  <c r="AE1359" i="12"/>
  <c r="AG1359" i="12"/>
  <c r="AE1179" i="12"/>
  <c r="AG1179" i="12"/>
  <c r="AG553" i="12"/>
  <c r="AE553" i="12"/>
  <c r="AE615" i="12"/>
  <c r="AG615" i="12"/>
  <c r="AE275" i="12"/>
  <c r="AG275" i="12"/>
  <c r="AC3864" i="12"/>
  <c r="AD3864" i="12" s="1"/>
  <c r="AC3383" i="12"/>
  <c r="AD3383" i="12" s="1"/>
  <c r="AC3343" i="12"/>
  <c r="AD3343" i="12" s="1"/>
  <c r="AC3049" i="12"/>
  <c r="AD3049" i="12" s="1"/>
  <c r="AC2759" i="12"/>
  <c r="AD2759" i="12" s="1"/>
  <c r="AC2422" i="12"/>
  <c r="AD2422" i="12" s="1"/>
  <c r="AC2173" i="12"/>
  <c r="AD2173" i="12" s="1"/>
  <c r="AE3582" i="12"/>
  <c r="AG3582" i="12"/>
  <c r="AE2522" i="12"/>
  <c r="AG2522" i="12"/>
  <c r="AG2339" i="12"/>
  <c r="AE2339" i="12"/>
  <c r="AE1850" i="12"/>
  <c r="AG1850" i="12"/>
  <c r="AG1555" i="12"/>
  <c r="AE1555" i="12"/>
  <c r="AE259" i="12"/>
  <c r="AG259" i="12"/>
  <c r="AG281" i="12"/>
  <c r="AE281" i="12"/>
  <c r="AG239" i="12"/>
  <c r="AE239" i="12"/>
  <c r="AE3151" i="12"/>
  <c r="AG3151" i="12"/>
  <c r="AE1040" i="12"/>
  <c r="AG1040" i="12"/>
  <c r="AG1697" i="12"/>
  <c r="AE1697" i="12"/>
  <c r="AC3774" i="12"/>
  <c r="AD3774" i="12" s="1"/>
  <c r="AC3139" i="12"/>
  <c r="AD3139" i="12" s="1"/>
  <c r="AE3328" i="12"/>
  <c r="AG3328" i="12"/>
  <c r="AG2914" i="12"/>
  <c r="AE2914" i="12"/>
  <c r="AG1963" i="12"/>
  <c r="AE1963" i="12"/>
  <c r="AG1826" i="12"/>
  <c r="AE1826" i="12"/>
  <c r="AE675" i="12"/>
  <c r="AG675" i="12"/>
  <c r="AG902" i="12"/>
  <c r="AE902" i="12"/>
  <c r="AC3898" i="12"/>
  <c r="AD3898" i="12" s="1"/>
  <c r="AC3688" i="12"/>
  <c r="AD3688" i="12" s="1"/>
  <c r="AC3488" i="12"/>
  <c r="AD3488" i="12" s="1"/>
  <c r="AC3403" i="12"/>
  <c r="AD3403" i="12" s="1"/>
  <c r="AC3089" i="12"/>
  <c r="AD3089" i="12" s="1"/>
  <c r="AC3741" i="12"/>
  <c r="AD3741" i="12" s="1"/>
  <c r="AC3465" i="12"/>
  <c r="AD3465" i="12" s="1"/>
  <c r="AC3321" i="12"/>
  <c r="AD3321" i="12" s="1"/>
  <c r="AC2975" i="12"/>
  <c r="AD2975" i="12" s="1"/>
  <c r="AC3906" i="12"/>
  <c r="AD3906" i="12" s="1"/>
  <c r="AC3563" i="12"/>
  <c r="AD3563" i="12" s="1"/>
  <c r="AC3442" i="12"/>
  <c r="AD3442" i="12" s="1"/>
  <c r="AC3695" i="12"/>
  <c r="AD3695" i="12" s="1"/>
  <c r="AC3551" i="12"/>
  <c r="AD3551" i="12" s="1"/>
  <c r="AC3237" i="12"/>
  <c r="AD3237" i="12" s="1"/>
  <c r="AC3700" i="12"/>
  <c r="AD3700" i="12" s="1"/>
  <c r="AC3515" i="12"/>
  <c r="AD3515" i="12" s="1"/>
  <c r="AC3735" i="12"/>
  <c r="AD3735" i="12" s="1"/>
  <c r="AC3549" i="12"/>
  <c r="AD3549" i="12" s="1"/>
  <c r="AC3319" i="12"/>
  <c r="AD3319" i="12" s="1"/>
  <c r="AC2931" i="12"/>
  <c r="AD2931" i="12" s="1"/>
  <c r="AC2789" i="12"/>
  <c r="AD2789" i="12" s="1"/>
  <c r="AC2475" i="12"/>
  <c r="AD2475" i="12" s="1"/>
  <c r="AC2394" i="12"/>
  <c r="AD2394" i="12" s="1"/>
  <c r="AC3710" i="12"/>
  <c r="AD3710" i="12" s="1"/>
  <c r="AC3539" i="12"/>
  <c r="AD3539" i="12" s="1"/>
  <c r="AC3330" i="12"/>
  <c r="AD3330" i="12" s="1"/>
  <c r="AC3622" i="12"/>
  <c r="AD3622" i="12" s="1"/>
  <c r="AC3460" i="12"/>
  <c r="AD3460" i="12" s="1"/>
  <c r="AC3886" i="12"/>
  <c r="AD3886" i="12" s="1"/>
  <c r="AC3848" i="12"/>
  <c r="AD3848" i="12" s="1"/>
  <c r="AC3468" i="12"/>
  <c r="AD3468" i="12" s="1"/>
  <c r="AC3206" i="12"/>
  <c r="AD3206" i="12" s="1"/>
  <c r="AC3157" i="12"/>
  <c r="AD3157" i="12" s="1"/>
  <c r="AC2652" i="12"/>
  <c r="AD2652" i="12" s="1"/>
  <c r="AC2623" i="12"/>
  <c r="AD2623" i="12" s="1"/>
  <c r="AC2217" i="12"/>
  <c r="AD2217" i="12" s="1"/>
  <c r="AG204" i="12"/>
  <c r="AE204" i="12"/>
  <c r="AE359" i="12"/>
  <c r="AG359" i="12"/>
  <c r="AE198" i="12"/>
  <c r="AG198" i="12"/>
  <c r="AG528" i="12"/>
  <c r="AE528" i="12"/>
  <c r="AG467" i="12"/>
  <c r="AE467" i="12"/>
  <c r="AE967" i="12"/>
  <c r="AG967" i="12"/>
  <c r="AG3017" i="12"/>
  <c r="AE3017" i="12"/>
  <c r="AG1699" i="12"/>
  <c r="AE1699" i="12"/>
  <c r="AE3628" i="12"/>
  <c r="AG3628" i="12"/>
  <c r="AC3822" i="12"/>
  <c r="AD3822" i="12" s="1"/>
  <c r="AC3428" i="12"/>
  <c r="AD3428" i="12" s="1"/>
  <c r="AC3258" i="12"/>
  <c r="AD3258" i="12" s="1"/>
  <c r="AC3027" i="12"/>
  <c r="AD3027" i="12" s="1"/>
  <c r="AE3668" i="12"/>
  <c r="AG3668" i="12"/>
  <c r="AE3256" i="12"/>
  <c r="AG3256" i="12"/>
  <c r="AG2732" i="12"/>
  <c r="AE2732" i="12"/>
  <c r="AE2153" i="12"/>
  <c r="AG2153" i="12"/>
  <c r="AE2005" i="12"/>
  <c r="AG2005" i="12"/>
  <c r="AE1693" i="12"/>
  <c r="AG1693" i="12"/>
  <c r="AE1341" i="12"/>
  <c r="AG1341" i="12"/>
  <c r="AG670" i="12"/>
  <c r="AE670" i="12"/>
  <c r="AC3756" i="12"/>
  <c r="AD3756" i="12" s="1"/>
  <c r="AC3509" i="12"/>
  <c r="AD3509" i="12" s="1"/>
  <c r="AC3226" i="12"/>
  <c r="AD3226" i="12" s="1"/>
  <c r="AC3003" i="12"/>
  <c r="AD3003" i="12" s="1"/>
  <c r="AC3894" i="12"/>
  <c r="AD3894" i="12" s="1"/>
  <c r="AC3598" i="12"/>
  <c r="AD3598" i="12" s="1"/>
  <c r="AC3326" i="12"/>
  <c r="AD3326" i="12" s="1"/>
  <c r="AE3198" i="12"/>
  <c r="AG3198" i="12"/>
  <c r="AE2751" i="12"/>
  <c r="AG2751" i="12"/>
  <c r="AE1567" i="12"/>
  <c r="AG1567" i="12"/>
  <c r="AE1304" i="12"/>
  <c r="AG1304" i="12"/>
  <c r="AG631" i="12"/>
  <c r="AE631" i="12"/>
  <c r="AE653" i="12"/>
  <c r="AG653" i="12"/>
  <c r="AG452" i="12"/>
  <c r="AE452" i="12"/>
  <c r="AG483" i="12"/>
  <c r="AE483" i="12"/>
  <c r="AC3831" i="12"/>
  <c r="AD3831" i="12" s="1"/>
  <c r="AC3605" i="12"/>
  <c r="AD3605" i="12" s="1"/>
  <c r="AC3277" i="12"/>
  <c r="AD3277" i="12" s="1"/>
  <c r="AC3909" i="12"/>
  <c r="AD3909" i="12" s="1"/>
  <c r="AC3773" i="12"/>
  <c r="AD3773" i="12" s="1"/>
  <c r="AC3528" i="12"/>
  <c r="AD3528" i="12" s="1"/>
  <c r="AC3925" i="12"/>
  <c r="AD3925" i="12" s="1"/>
  <c r="AC3519" i="12"/>
  <c r="AD3519" i="12" s="1"/>
  <c r="AC3190" i="12"/>
  <c r="AD3190" i="12" s="1"/>
  <c r="AC3174" i="12"/>
  <c r="AD3174" i="12" s="1"/>
  <c r="AC2726" i="12"/>
  <c r="AD2726" i="12" s="1"/>
  <c r="AC2474" i="12"/>
  <c r="AD2474" i="12" s="1"/>
  <c r="AC2358" i="12"/>
  <c r="AD2358" i="12" s="1"/>
  <c r="AC3663" i="12"/>
  <c r="AD3663" i="12" s="1"/>
  <c r="AC3583" i="12"/>
  <c r="AD3583" i="12" s="1"/>
  <c r="AC3235" i="12"/>
  <c r="AD3235" i="12" s="1"/>
  <c r="AE3664" i="12"/>
  <c r="AG3664" i="12"/>
  <c r="AG2825" i="12"/>
  <c r="AE2825" i="12"/>
  <c r="AE2743" i="12"/>
  <c r="AG2743" i="12"/>
  <c r="AG2596" i="12"/>
  <c r="AE2596" i="12"/>
  <c r="AG2084" i="12"/>
  <c r="AE2084" i="12"/>
  <c r="AE1861" i="12"/>
  <c r="AG1861" i="12"/>
  <c r="AE1662" i="12"/>
  <c r="AG1662" i="12"/>
  <c r="AE1434" i="12"/>
  <c r="AG1434" i="12"/>
  <c r="AE1159" i="12"/>
  <c r="AG1159" i="12"/>
  <c r="AG829" i="12"/>
  <c r="AE829" i="12"/>
  <c r="AC3825" i="12"/>
  <c r="AD3825" i="12" s="1"/>
  <c r="AC3455" i="12"/>
  <c r="AD3455" i="12" s="1"/>
  <c r="AE3399" i="12"/>
  <c r="AG3399" i="12"/>
  <c r="AE2465" i="12"/>
  <c r="AG2465" i="12"/>
  <c r="AE1791" i="12"/>
  <c r="AG1791" i="12"/>
  <c r="AE1174" i="12"/>
  <c r="AG1174" i="12"/>
  <c r="AG960" i="12"/>
  <c r="AE960" i="12"/>
  <c r="AG665" i="12"/>
  <c r="AE665" i="12"/>
  <c r="AE351" i="12"/>
  <c r="AG351" i="12"/>
  <c r="AE2707" i="12"/>
  <c r="AG2707" i="12"/>
  <c r="AG2567" i="12"/>
  <c r="AE2567" i="12"/>
  <c r="AE2328" i="12"/>
  <c r="AG2328" i="12"/>
  <c r="AG1716" i="12"/>
  <c r="AE1716" i="12"/>
  <c r="AE1544" i="12"/>
  <c r="AG1544" i="12"/>
  <c r="AG1357" i="12"/>
  <c r="AE1357" i="12"/>
  <c r="AE1050" i="12"/>
  <c r="AG1050" i="12"/>
  <c r="AG287" i="12"/>
  <c r="AE287" i="12"/>
  <c r="AC3752" i="12"/>
  <c r="AD3752" i="12" s="1"/>
  <c r="AE187" i="12"/>
  <c r="AG187" i="12"/>
  <c r="AE3110" i="12"/>
  <c r="AG3110" i="12"/>
  <c r="AE3056" i="12"/>
  <c r="AG3056" i="12"/>
  <c r="AE2424" i="12"/>
  <c r="AG2424" i="12"/>
  <c r="AE2264" i="12"/>
  <c r="AG2264" i="12"/>
  <c r="AE1862" i="12"/>
  <c r="AG1862" i="12"/>
  <c r="AE1453" i="12"/>
  <c r="AG1453" i="12"/>
  <c r="AE1317" i="12"/>
  <c r="AG1317" i="12"/>
  <c r="AE953" i="12"/>
  <c r="AG953" i="12"/>
  <c r="AG909" i="12"/>
  <c r="AE909" i="12"/>
  <c r="AE3830" i="12"/>
  <c r="AG3830" i="12"/>
  <c r="AE2106" i="12"/>
  <c r="AG2106" i="12"/>
  <c r="AE1968" i="12"/>
  <c r="AG1968" i="12"/>
  <c r="AG1822" i="12"/>
  <c r="AE1822" i="12"/>
  <c r="AE1392" i="12"/>
  <c r="AG1392" i="12"/>
  <c r="AG691" i="12"/>
  <c r="AE691" i="12"/>
  <c r="AE3456" i="12"/>
  <c r="AG3456" i="12"/>
  <c r="AG3357" i="12"/>
  <c r="AE3357" i="12"/>
  <c r="AE3118" i="12"/>
  <c r="AG3118" i="12"/>
  <c r="AE2882" i="12"/>
  <c r="AG2882" i="12"/>
  <c r="AG2450" i="12"/>
  <c r="AE2450" i="12"/>
  <c r="AE2162" i="12"/>
  <c r="AG2162" i="12"/>
  <c r="AE1832" i="12"/>
  <c r="AG1832" i="12"/>
  <c r="AE1506" i="12"/>
  <c r="AG1506" i="12"/>
  <c r="AE1026" i="12"/>
  <c r="AG1026" i="12"/>
  <c r="AE914" i="12"/>
  <c r="AG914" i="12"/>
  <c r="AE599" i="12"/>
  <c r="AG599" i="12"/>
  <c r="AC3679" i="12"/>
  <c r="AD3679" i="12" s="1"/>
  <c r="AC3408" i="12"/>
  <c r="AD3408" i="12" s="1"/>
  <c r="AC3234" i="12"/>
  <c r="AD3234" i="12" s="1"/>
  <c r="AC2913" i="12"/>
  <c r="AD2913" i="12" s="1"/>
  <c r="AC2687" i="12"/>
  <c r="AD2687" i="12" s="1"/>
  <c r="AC2462" i="12"/>
  <c r="AD2462" i="12" s="1"/>
  <c r="AC2262" i="12"/>
  <c r="AD2262" i="12" s="1"/>
  <c r="AG3609" i="12"/>
  <c r="AE3609" i="12"/>
  <c r="AG3028" i="12"/>
  <c r="AE3028" i="12"/>
  <c r="AE2640" i="12"/>
  <c r="AG2640" i="12"/>
  <c r="AG2345" i="12"/>
  <c r="AE2345" i="12"/>
  <c r="AG2096" i="12"/>
  <c r="AE2096" i="12"/>
  <c r="AE2104" i="12"/>
  <c r="AG2104" i="12"/>
  <c r="AE1518" i="12"/>
  <c r="AG1518" i="12"/>
  <c r="AE1685" i="12"/>
  <c r="AG1685" i="12"/>
  <c r="AE828" i="12"/>
  <c r="AG828" i="12"/>
  <c r="AG611" i="12"/>
  <c r="AE611" i="12"/>
  <c r="AE2733" i="12"/>
  <c r="AG2733" i="12"/>
  <c r="AG2806" i="12"/>
  <c r="AE2806" i="12"/>
  <c r="AC3643" i="12"/>
  <c r="AD3643" i="12" s="1"/>
  <c r="AE3262" i="12"/>
  <c r="AG3262" i="12"/>
  <c r="AC3559" i="12"/>
  <c r="AD3559" i="12" s="1"/>
  <c r="AG3090" i="12"/>
  <c r="AE3090" i="12"/>
  <c r="AG2114" i="12"/>
  <c r="AE2114" i="12"/>
  <c r="AE297" i="12"/>
  <c r="AG297" i="12"/>
  <c r="AC3793" i="12"/>
  <c r="AD3793" i="12" s="1"/>
  <c r="AC3301" i="12"/>
  <c r="AD3301" i="12" s="1"/>
  <c r="AE3507" i="12"/>
  <c r="AG3507" i="12"/>
  <c r="AE2890" i="12"/>
  <c r="AG2890" i="12"/>
  <c r="AG2900" i="12"/>
  <c r="AE2900" i="12"/>
  <c r="AE1529" i="12"/>
  <c r="AG1529" i="12"/>
  <c r="AC3821" i="12"/>
  <c r="AD3821" i="12" s="1"/>
  <c r="AC3186" i="12"/>
  <c r="AD3186" i="12" s="1"/>
  <c r="AG3231" i="12"/>
  <c r="AE3231" i="12"/>
  <c r="AG3154" i="12"/>
  <c r="AE3154" i="12"/>
  <c r="AG2670" i="12"/>
  <c r="AE2670" i="12"/>
  <c r="AG2529" i="12"/>
  <c r="AE2529" i="12"/>
  <c r="AE2396" i="12"/>
  <c r="AG2396" i="12"/>
  <c r="AE2371" i="12"/>
  <c r="AG2371" i="12"/>
  <c r="AE1816" i="12"/>
  <c r="AG1816" i="12"/>
  <c r="AG1659" i="12"/>
  <c r="AE1659" i="12"/>
  <c r="AE1264" i="12"/>
  <c r="AG1264" i="12"/>
  <c r="AG1163" i="12"/>
  <c r="AE1163" i="12"/>
  <c r="AG1349" i="12"/>
  <c r="AE1349" i="12"/>
  <c r="AE874" i="12"/>
  <c r="AG874" i="12"/>
  <c r="AG827" i="12"/>
  <c r="AE827" i="12"/>
  <c r="AE497" i="12"/>
  <c r="AG497" i="12"/>
  <c r="AG495" i="12"/>
  <c r="AE495" i="12"/>
  <c r="AC3934" i="12"/>
  <c r="AD3934" i="12" s="1"/>
  <c r="AC3694" i="12"/>
  <c r="AD3694" i="12" s="1"/>
  <c r="AC3497" i="12"/>
  <c r="AD3497" i="12" s="1"/>
  <c r="AC3215" i="12"/>
  <c r="AD3215" i="12" s="1"/>
  <c r="AE3298" i="12"/>
  <c r="AG3298" i="12"/>
  <c r="AE2933" i="12"/>
  <c r="AG2933" i="12"/>
  <c r="AG2830" i="12"/>
  <c r="AE2830" i="12"/>
  <c r="AG2711" i="12"/>
  <c r="AE2711" i="12"/>
  <c r="AG1831" i="12"/>
  <c r="AE1831" i="12"/>
  <c r="AE1519" i="12"/>
  <c r="AG1519" i="12"/>
  <c r="AG733" i="12"/>
  <c r="AE733" i="12"/>
  <c r="AE703" i="12"/>
  <c r="AG703" i="12"/>
  <c r="AG3367" i="12"/>
  <c r="AE3367" i="12"/>
  <c r="AE2832" i="12"/>
  <c r="AG2832" i="12"/>
  <c r="AE1812" i="12"/>
  <c r="AG1812" i="12"/>
  <c r="AG1898" i="12"/>
  <c r="AE1898" i="12"/>
  <c r="AE863" i="12"/>
  <c r="AG863" i="12"/>
  <c r="AG625" i="12"/>
  <c r="AE625" i="12"/>
  <c r="AC3897" i="12"/>
  <c r="AD3897" i="12" s="1"/>
  <c r="AC3714" i="12"/>
  <c r="AD3714" i="12" s="1"/>
  <c r="AC3529" i="12"/>
  <c r="AD3529" i="12" s="1"/>
  <c r="AE3891" i="12"/>
  <c r="AG3891" i="12"/>
  <c r="AE3431" i="12"/>
  <c r="AG3431" i="12"/>
  <c r="AE3094" i="12"/>
  <c r="AG3094" i="12"/>
  <c r="AG2700" i="12"/>
  <c r="AE2700" i="12"/>
  <c r="AG2742" i="12"/>
  <c r="AE2742" i="12"/>
  <c r="AG2176" i="12"/>
  <c r="AE2176" i="12"/>
  <c r="AE1885" i="12"/>
  <c r="AG1885" i="12"/>
  <c r="AE1445" i="12"/>
  <c r="AG1445" i="12"/>
  <c r="AE1415" i="12"/>
  <c r="AG1415" i="12"/>
  <c r="AG271" i="12"/>
  <c r="AE271" i="12"/>
  <c r="AC3818" i="12"/>
  <c r="AD3818" i="12" s="1"/>
  <c r="AC3510" i="12"/>
  <c r="AD3510" i="12" s="1"/>
  <c r="AC3333" i="12"/>
  <c r="AD3333" i="12" s="1"/>
  <c r="AC3148" i="12"/>
  <c r="AD3148" i="12" s="1"/>
  <c r="AC2745" i="12"/>
  <c r="AD2745" i="12" s="1"/>
  <c r="AC2367" i="12"/>
  <c r="AD2367" i="12" s="1"/>
  <c r="AC2186" i="12"/>
  <c r="AD2186" i="12" s="1"/>
  <c r="AE3047" i="12"/>
  <c r="AG3047" i="12"/>
  <c r="AG2419" i="12"/>
  <c r="AE2419" i="12"/>
  <c r="AE1855" i="12"/>
  <c r="AG1855" i="12"/>
  <c r="AG1374" i="12"/>
  <c r="AE1374" i="12"/>
  <c r="AE1476" i="12"/>
  <c r="AG1476" i="12"/>
  <c r="AG1312" i="12"/>
  <c r="AE1312" i="12"/>
  <c r="AG1127" i="12"/>
  <c r="AE1127" i="12"/>
  <c r="AE558" i="12"/>
  <c r="AG558" i="12"/>
  <c r="AG387" i="12"/>
  <c r="AE387" i="12"/>
  <c r="AC3691" i="12"/>
  <c r="AD3691" i="12" s="1"/>
  <c r="AC3436" i="12"/>
  <c r="AD3436" i="12" s="1"/>
  <c r="AC3268" i="12"/>
  <c r="AD3268" i="12" s="1"/>
  <c r="AE450" i="12"/>
  <c r="AG450" i="12"/>
  <c r="AG3915" i="12"/>
  <c r="AE3915" i="12"/>
  <c r="AG3446" i="12"/>
  <c r="AE3446" i="12"/>
  <c r="AE3209" i="12"/>
  <c r="AG3209" i="12"/>
  <c r="AG2595" i="12"/>
  <c r="AE2595" i="12"/>
  <c r="AG2038" i="12"/>
  <c r="AE2038" i="12"/>
  <c r="AG1379" i="12"/>
  <c r="AE1379" i="12"/>
  <c r="AG1313" i="12"/>
  <c r="AE1313" i="12"/>
  <c r="AE1034" i="12"/>
  <c r="AG1034" i="12"/>
  <c r="AE1155" i="12"/>
  <c r="AG1155" i="12"/>
  <c r="AG1016" i="12"/>
  <c r="AE1016" i="12"/>
  <c r="AE568" i="12"/>
  <c r="AG568" i="12"/>
  <c r="AC3787" i="12"/>
  <c r="AD3787" i="12" s="1"/>
  <c r="AC3550" i="12"/>
  <c r="AD3550" i="12" s="1"/>
  <c r="AG3654" i="12"/>
  <c r="AE3654" i="12"/>
  <c r="AG3169" i="12"/>
  <c r="AE3169" i="12"/>
  <c r="AE2940" i="12"/>
  <c r="AG2940" i="12"/>
  <c r="AG2748" i="12"/>
  <c r="AE2748" i="12"/>
  <c r="AE2513" i="12"/>
  <c r="AG2513" i="12"/>
  <c r="AE2351" i="12"/>
  <c r="AG2351" i="12"/>
  <c r="AE2228" i="12"/>
  <c r="AG2228" i="12"/>
  <c r="AE2159" i="12"/>
  <c r="AG2159" i="12"/>
  <c r="AE1901" i="12"/>
  <c r="AG1901" i="12"/>
  <c r="AG1677" i="12"/>
  <c r="AE1677" i="12"/>
  <c r="AE1589" i="12"/>
  <c r="AG1589" i="12"/>
  <c r="AG1328" i="12"/>
  <c r="AE1328" i="12"/>
  <c r="AG1072" i="12"/>
  <c r="AE1072" i="12"/>
  <c r="AG985" i="12"/>
  <c r="AE985" i="12"/>
  <c r="AG661" i="12"/>
  <c r="AE661" i="12"/>
  <c r="AG765" i="12"/>
  <c r="AE765" i="12"/>
  <c r="AG316" i="12"/>
  <c r="AE316" i="12"/>
  <c r="AG2990" i="12"/>
  <c r="AE2990" i="12"/>
  <c r="AE2580" i="12"/>
  <c r="AG2580" i="12"/>
  <c r="AE2082" i="12"/>
  <c r="AG2082" i="12"/>
  <c r="AE1975" i="12"/>
  <c r="AG1975" i="12"/>
  <c r="AE1839" i="12"/>
  <c r="AG1839" i="12"/>
  <c r="AG1546" i="12"/>
  <c r="AE1546" i="12"/>
  <c r="AG1606" i="12"/>
  <c r="AE1606" i="12"/>
  <c r="AE1296" i="12"/>
  <c r="AG1296" i="12"/>
  <c r="AG1220" i="12"/>
  <c r="AE1220" i="12"/>
  <c r="AG1212" i="12"/>
  <c r="AE1212" i="12"/>
  <c r="AG885" i="12"/>
  <c r="AE885" i="12"/>
  <c r="AG974" i="12"/>
  <c r="AE974" i="12"/>
  <c r="AG972" i="12"/>
  <c r="AE972" i="12"/>
  <c r="AG396" i="12"/>
  <c r="AE396" i="12"/>
  <c r="AG2315" i="12"/>
  <c r="AE2315" i="12"/>
  <c r="AG2130" i="12"/>
  <c r="AE2130" i="12"/>
  <c r="AE1491" i="12"/>
  <c r="AG1491" i="12"/>
  <c r="AG1504" i="12"/>
  <c r="AE1504" i="12"/>
  <c r="AG1331" i="12"/>
  <c r="AE1331" i="12"/>
  <c r="AE1591" i="12"/>
  <c r="AG1591" i="12"/>
  <c r="AG1223" i="12"/>
  <c r="AE1223" i="12"/>
  <c r="AE1051" i="12"/>
  <c r="AG1051" i="12"/>
  <c r="AE462" i="12"/>
  <c r="AG462" i="12"/>
  <c r="AE3195" i="12"/>
  <c r="AG3195" i="12"/>
  <c r="AE2848" i="12"/>
  <c r="AG2848" i="12"/>
  <c r="AG2599" i="12"/>
  <c r="AE2599" i="12"/>
  <c r="AG2260" i="12"/>
  <c r="AE2260" i="12"/>
  <c r="AG1759" i="12"/>
  <c r="AE1759" i="12"/>
  <c r="AG1490" i="12"/>
  <c r="AE1490" i="12"/>
  <c r="AG1487" i="12"/>
  <c r="AE1487" i="12"/>
  <c r="AG851" i="12"/>
  <c r="AE851" i="12"/>
  <c r="AC3820" i="12"/>
  <c r="AD3820" i="12" s="1"/>
  <c r="AG3770" i="12"/>
  <c r="AE3770" i="12"/>
  <c r="AG3150" i="12"/>
  <c r="AE3150" i="12"/>
  <c r="AE2906" i="12"/>
  <c r="AG2906" i="12"/>
  <c r="AE2486" i="12"/>
  <c r="AG2486" i="12"/>
  <c r="AG2279" i="12"/>
  <c r="AE2279" i="12"/>
  <c r="AE1795" i="12"/>
  <c r="AG1795" i="12"/>
  <c r="AE1938" i="12"/>
  <c r="AG1938" i="12"/>
  <c r="AG1702" i="12"/>
  <c r="AE1702" i="12"/>
  <c r="AE1515" i="12"/>
  <c r="AG1515" i="12"/>
  <c r="AE1345" i="12"/>
  <c r="AG1345" i="12"/>
  <c r="AG1062" i="12"/>
  <c r="AE1062" i="12"/>
  <c r="AG877" i="12"/>
  <c r="AE877" i="12"/>
  <c r="AE465" i="12"/>
  <c r="AG465" i="12"/>
  <c r="AG3419" i="12"/>
  <c r="AE3419" i="12"/>
  <c r="AG2957" i="12"/>
  <c r="AE2957" i="12"/>
  <c r="AG2978" i="12"/>
  <c r="AE2978" i="12"/>
  <c r="AE2654" i="12"/>
  <c r="AG2654" i="12"/>
  <c r="AE2376" i="12"/>
  <c r="AG2376" i="12"/>
  <c r="AG2002" i="12"/>
  <c r="AE2002" i="12"/>
  <c r="AE1989" i="12"/>
  <c r="AG1989" i="12"/>
  <c r="AG1879" i="12"/>
  <c r="AE1879" i="12"/>
  <c r="AE1290" i="12"/>
  <c r="AG1290" i="12"/>
  <c r="AE949" i="12"/>
  <c r="AG949" i="12"/>
  <c r="AE552" i="12"/>
  <c r="AG552" i="12"/>
  <c r="AG512" i="12"/>
  <c r="AE512" i="12"/>
  <c r="AG323" i="12"/>
  <c r="AE323" i="12"/>
  <c r="AE153" i="12"/>
  <c r="AG153" i="12"/>
  <c r="AE3703" i="12"/>
  <c r="AG3703" i="12"/>
  <c r="AG3377" i="12"/>
  <c r="AE3377" i="12"/>
  <c r="AE3128" i="12"/>
  <c r="AG3128" i="12"/>
  <c r="AE3021" i="12"/>
  <c r="AG3021" i="12"/>
  <c r="AG2664" i="12"/>
  <c r="AE2664" i="12"/>
  <c r="AG2554" i="12"/>
  <c r="AE2554" i="12"/>
  <c r="AE2359" i="12"/>
  <c r="AG2359" i="12"/>
  <c r="AG2049" i="12"/>
  <c r="AE2049" i="12"/>
  <c r="AE1884" i="12"/>
  <c r="AG1884" i="12"/>
  <c r="AE1537" i="12"/>
  <c r="AG1537" i="12"/>
  <c r="AG1255" i="12"/>
  <c r="AE1255" i="12"/>
  <c r="AG1041" i="12"/>
  <c r="AE1041" i="12"/>
  <c r="AG662" i="12"/>
  <c r="AE662" i="12"/>
  <c r="AG752" i="12"/>
  <c r="AE752" i="12"/>
  <c r="AE336" i="12"/>
  <c r="AG336" i="12"/>
  <c r="AC3749" i="12"/>
  <c r="AD3749" i="12" s="1"/>
  <c r="AC3634" i="12"/>
  <c r="AD3634" i="12" s="1"/>
  <c r="AC3202" i="12"/>
  <c r="AD3202" i="12" s="1"/>
  <c r="AC3057" i="12"/>
  <c r="AD3057" i="12" s="1"/>
  <c r="AC2686" i="12"/>
  <c r="AD2686" i="12" s="1"/>
  <c r="AC2390" i="12"/>
  <c r="AD2390" i="12" s="1"/>
  <c r="AC2226" i="12"/>
  <c r="AD2226" i="12" s="1"/>
  <c r="AG3704" i="12"/>
  <c r="AE3704" i="12"/>
  <c r="AG3558" i="12"/>
  <c r="AE3558" i="12"/>
  <c r="AG3196" i="12"/>
  <c r="AE3196" i="12"/>
  <c r="AG2958" i="12"/>
  <c r="AE2958" i="12"/>
  <c r="AE2415" i="12"/>
  <c r="AG2415" i="12"/>
  <c r="AE2249" i="12"/>
  <c r="AG2249" i="12"/>
  <c r="AG1918" i="12"/>
  <c r="AE1918" i="12"/>
  <c r="AE1952" i="12"/>
  <c r="AG1952" i="12"/>
  <c r="AG1645" i="12"/>
  <c r="AE1645" i="12"/>
  <c r="AG1492" i="12"/>
  <c r="AE1492" i="12"/>
  <c r="AE1130" i="12"/>
  <c r="AG1130" i="12"/>
  <c r="AG1267" i="12"/>
  <c r="AE1267" i="12"/>
  <c r="AG798" i="12"/>
  <c r="AE798" i="12"/>
  <c r="AE372" i="12"/>
  <c r="AG372" i="12"/>
  <c r="AG284" i="12"/>
  <c r="AE284" i="12"/>
  <c r="AE181" i="12"/>
  <c r="AG181" i="12"/>
  <c r="AG385" i="12"/>
  <c r="AE385" i="12"/>
  <c r="AG380" i="12"/>
  <c r="AE380" i="12"/>
  <c r="AG197" i="12"/>
  <c r="AE197" i="12"/>
  <c r="AE471" i="12"/>
  <c r="AG471" i="12"/>
  <c r="AE1974" i="12"/>
  <c r="AG1974" i="12"/>
  <c r="AG809" i="12"/>
  <c r="AE809" i="12"/>
  <c r="AE999" i="12"/>
  <c r="AG999" i="12"/>
  <c r="AC3031" i="12"/>
  <c r="AD3031" i="12" s="1"/>
  <c r="AE2667" i="12"/>
  <c r="AG2667" i="12"/>
  <c r="AE1682" i="12"/>
  <c r="AG1682" i="12"/>
  <c r="AC3445" i="12"/>
  <c r="AD3445" i="12" s="1"/>
  <c r="AC2976" i="12"/>
  <c r="AD2976" i="12" s="1"/>
  <c r="AE2712" i="12"/>
  <c r="AG2712" i="12"/>
  <c r="AC3631" i="12"/>
  <c r="AD3631" i="12" s="1"/>
  <c r="AC3914" i="12"/>
  <c r="AD3914" i="12" s="1"/>
  <c r="AC3645" i="12"/>
  <c r="AD3645" i="12" s="1"/>
  <c r="AC3348" i="12"/>
  <c r="AD3348" i="12" s="1"/>
  <c r="AC2986" i="12"/>
  <c r="AD2986" i="12" s="1"/>
  <c r="AC3653" i="12"/>
  <c r="AD3653" i="12" s="1"/>
  <c r="AC3554" i="12"/>
  <c r="AD3554" i="12" s="1"/>
  <c r="AC3422" i="12"/>
  <c r="AD3422" i="12" s="1"/>
  <c r="AC2911" i="12"/>
  <c r="AD2911" i="12" s="1"/>
  <c r="AC3649" i="12"/>
  <c r="AD3649" i="12" s="1"/>
  <c r="AC3412" i="12"/>
  <c r="AD3412" i="12" s="1"/>
  <c r="AC3187" i="12"/>
  <c r="AD3187" i="12" s="1"/>
  <c r="AC3908" i="12"/>
  <c r="AD3908" i="12" s="1"/>
  <c r="AC3797" i="12"/>
  <c r="AD3797" i="12" s="1"/>
  <c r="AC3475" i="12"/>
  <c r="AD3475" i="12" s="1"/>
  <c r="AC3901" i="12"/>
  <c r="AD3901" i="12" s="1"/>
  <c r="AC3585" i="12"/>
  <c r="AD3585" i="12" s="1"/>
  <c r="AC3414" i="12"/>
  <c r="AD3414" i="12" s="1"/>
  <c r="AC3867" i="12"/>
  <c r="AD3867" i="12" s="1"/>
  <c r="AC3435" i="12"/>
  <c r="AD3435" i="12" s="1"/>
  <c r="AC3229" i="12"/>
  <c r="AD3229" i="12" s="1"/>
  <c r="AC2924" i="12"/>
  <c r="AD2924" i="12" s="1"/>
  <c r="AC2851" i="12"/>
  <c r="AD2851" i="12" s="1"/>
  <c r="AC2407" i="12"/>
  <c r="AD2407" i="12" s="1"/>
  <c r="AC2288" i="12"/>
  <c r="AD2288" i="12" s="1"/>
  <c r="AC3814" i="12"/>
  <c r="AD3814" i="12" s="1"/>
  <c r="AC3644" i="12"/>
  <c r="AD3644" i="12" s="1"/>
  <c r="AC3244" i="12"/>
  <c r="AD3244" i="12" s="1"/>
  <c r="AC3753" i="12"/>
  <c r="AD3753" i="12" s="1"/>
  <c r="AC3449" i="12"/>
  <c r="AD3449" i="12" s="1"/>
  <c r="AC3667" i="12"/>
  <c r="AD3667" i="12" s="1"/>
  <c r="AC3842" i="12"/>
  <c r="AD3842" i="12" s="1"/>
  <c r="AC3472" i="12"/>
  <c r="AD3472" i="12" s="1"/>
  <c r="AC3320" i="12"/>
  <c r="AD3320" i="12" s="1"/>
  <c r="AC3066" i="12"/>
  <c r="AD3066" i="12" s="1"/>
  <c r="AC2723" i="12"/>
  <c r="AD2723" i="12" s="1"/>
  <c r="AC2395" i="12"/>
  <c r="AD2395" i="12" s="1"/>
  <c r="AC2233" i="12"/>
  <c r="AD2233" i="12" s="1"/>
  <c r="AC3674" i="12"/>
  <c r="AD3674" i="12" s="1"/>
  <c r="AG2085" i="12"/>
  <c r="AE2085" i="12"/>
  <c r="AE864" i="12"/>
  <c r="AG864" i="12"/>
  <c r="AC3178" i="12"/>
  <c r="AD3178" i="12" s="1"/>
  <c r="AG1437" i="12"/>
  <c r="AE1437" i="12"/>
  <c r="AG3481" i="12"/>
  <c r="AE3481" i="12"/>
  <c r="AE1442" i="12"/>
  <c r="AG1442" i="12"/>
  <c r="AG857" i="12"/>
  <c r="AE857" i="12"/>
  <c r="AE345" i="12"/>
  <c r="AG345" i="12"/>
  <c r="AC3253" i="12"/>
  <c r="AD3253" i="12" s="1"/>
  <c r="AE1151" i="12"/>
  <c r="AG1151" i="12"/>
  <c r="AC3722" i="12"/>
  <c r="AD3722" i="12" s="1"/>
  <c r="AC3530" i="12"/>
  <c r="AD3530" i="12" s="1"/>
  <c r="AC3314" i="12"/>
  <c r="AD3314" i="12" s="1"/>
  <c r="AC2886" i="12"/>
  <c r="AD2886" i="12" s="1"/>
  <c r="AE2810" i="12"/>
  <c r="AG2810" i="12"/>
  <c r="AG2801" i="12"/>
  <c r="AE2801" i="12"/>
  <c r="AG2540" i="12"/>
  <c r="AE2540" i="12"/>
  <c r="AG2405" i="12"/>
  <c r="AE2405" i="12"/>
  <c r="AG2017" i="12"/>
  <c r="AE2017" i="12"/>
  <c r="AG1944" i="12"/>
  <c r="AE1944" i="12"/>
  <c r="AE1541" i="12"/>
  <c r="AG1541" i="12"/>
  <c r="AG1403" i="12"/>
  <c r="AE1403" i="12"/>
  <c r="AE598" i="12"/>
  <c r="AG598" i="12"/>
  <c r="AE431" i="12"/>
  <c r="AG431" i="12"/>
  <c r="AE228" i="12"/>
  <c r="AG228" i="12"/>
  <c r="AC3841" i="12"/>
  <c r="AD3841" i="12" s="1"/>
  <c r="AC3463" i="12"/>
  <c r="AD3463" i="12" s="1"/>
  <c r="AC3257" i="12"/>
  <c r="AD3257" i="12" s="1"/>
  <c r="AG412" i="12"/>
  <c r="AE412" i="12"/>
  <c r="AE3680" i="12"/>
  <c r="AG3680" i="12"/>
  <c r="AG3217" i="12"/>
  <c r="AE3217" i="12"/>
  <c r="AG2928" i="12"/>
  <c r="AE2928" i="12"/>
  <c r="AG2698" i="12"/>
  <c r="AE2698" i="12"/>
  <c r="AE2489" i="12"/>
  <c r="AG2489" i="12"/>
  <c r="AG2258" i="12"/>
  <c r="AE2258" i="12"/>
  <c r="AE2010" i="12"/>
  <c r="AG2010" i="12"/>
  <c r="AG1972" i="12"/>
  <c r="AE1972" i="12"/>
  <c r="AE1750" i="12"/>
  <c r="AG1750" i="12"/>
  <c r="AG1420" i="12"/>
  <c r="AE1420" i="12"/>
  <c r="AE1622" i="12"/>
  <c r="AG1622" i="12"/>
  <c r="AE1325" i="12"/>
  <c r="AG1325" i="12"/>
  <c r="AG816" i="12"/>
  <c r="AE816" i="12"/>
  <c r="AG604" i="12"/>
  <c r="AE604" i="12"/>
  <c r="AE314" i="12"/>
  <c r="AG314" i="12"/>
  <c r="AG508" i="12"/>
  <c r="AE508" i="12"/>
  <c r="AC3910" i="12"/>
  <c r="AD3910" i="12" s="1"/>
  <c r="AC3759" i="12"/>
  <c r="AD3759" i="12" s="1"/>
  <c r="AC3504" i="12"/>
  <c r="AD3504" i="12" s="1"/>
  <c r="AG3877" i="12"/>
  <c r="AE3877" i="12"/>
  <c r="AG3255" i="12"/>
  <c r="AE3255" i="12"/>
  <c r="AG2402" i="12"/>
  <c r="AE2402" i="12"/>
  <c r="AE1965" i="12"/>
  <c r="AG1965" i="12"/>
  <c r="AG1740" i="12"/>
  <c r="AE1740" i="12"/>
  <c r="AG1679" i="12"/>
  <c r="AE1679" i="12"/>
  <c r="AE1246" i="12"/>
  <c r="AG1246" i="12"/>
  <c r="AE884" i="12"/>
  <c r="AG884" i="12"/>
  <c r="AE657" i="12"/>
  <c r="AG657" i="12"/>
  <c r="AE472" i="12"/>
  <c r="AG472" i="12"/>
  <c r="AG347" i="12"/>
  <c r="AE347" i="12"/>
  <c r="AG441" i="12"/>
  <c r="AE441" i="12"/>
  <c r="AE3218" i="12"/>
  <c r="AG3218" i="12"/>
  <c r="AG2689" i="12"/>
  <c r="AE2689" i="12"/>
  <c r="AG1962" i="12"/>
  <c r="AE1962" i="12"/>
  <c r="AE1999" i="12"/>
  <c r="AG1999" i="12"/>
  <c r="AE1723" i="12"/>
  <c r="AG1723" i="12"/>
  <c r="AE1547" i="12"/>
  <c r="AG1547" i="12"/>
  <c r="AE1464" i="12"/>
  <c r="AG1464" i="12"/>
  <c r="AE1005" i="12"/>
  <c r="AG1005" i="12"/>
  <c r="AE516" i="12"/>
  <c r="AG516" i="12"/>
  <c r="AC3778" i="12"/>
  <c r="AD3778" i="12" s="1"/>
  <c r="AC3533" i="12"/>
  <c r="AD3533" i="12" s="1"/>
  <c r="AC3158" i="12"/>
  <c r="AD3158" i="12" s="1"/>
  <c r="AE2611" i="12"/>
  <c r="AG2611" i="12"/>
  <c r="AE2329" i="12"/>
  <c r="AG2329" i="12"/>
  <c r="AG2089" i="12"/>
  <c r="AE2089" i="12"/>
  <c r="AG1706" i="12"/>
  <c r="AE1706" i="12"/>
  <c r="AE1409" i="12"/>
  <c r="AG1409" i="12"/>
  <c r="AE753" i="12"/>
  <c r="AG753" i="12"/>
  <c r="AG170" i="12"/>
  <c r="AE170" i="12"/>
  <c r="AC3686" i="12"/>
  <c r="AD3686" i="12" s="1"/>
  <c r="AC3406" i="12"/>
  <c r="AD3406" i="12" s="1"/>
  <c r="AC3278" i="12"/>
  <c r="AD3278" i="12" s="1"/>
  <c r="AC3160" i="12"/>
  <c r="AD3160" i="12" s="1"/>
  <c r="AC2776" i="12"/>
  <c r="AD2776" i="12" s="1"/>
  <c r="AC2636" i="12"/>
  <c r="AD2636" i="12" s="1"/>
  <c r="AC2203" i="12"/>
  <c r="AD2203" i="12" s="1"/>
  <c r="AG2080" i="12"/>
  <c r="AE2080" i="12"/>
  <c r="AG1900" i="12"/>
  <c r="AE1900" i="12"/>
  <c r="AG1763" i="12"/>
  <c r="AE1763" i="12"/>
  <c r="AG1688" i="12"/>
  <c r="AE1688" i="12"/>
  <c r="AG1337" i="12"/>
  <c r="AE1337" i="12"/>
  <c r="AE1211" i="12"/>
  <c r="AG1211" i="12"/>
  <c r="AE925" i="12"/>
  <c r="AG925" i="12"/>
  <c r="AG1010" i="12"/>
  <c r="AE1010" i="12"/>
  <c r="AC3751" i="12"/>
  <c r="AD3751" i="12" s="1"/>
  <c r="AC3646" i="12"/>
  <c r="AD3646" i="12" s="1"/>
  <c r="AC3248" i="12"/>
  <c r="AD3248" i="12" s="1"/>
  <c r="AG289" i="12"/>
  <c r="AE289" i="12"/>
  <c r="AE3723" i="12"/>
  <c r="AG3723" i="12"/>
  <c r="AG3450" i="12"/>
  <c r="AE3450" i="12"/>
  <c r="AE3324" i="12"/>
  <c r="AG3324" i="12"/>
  <c r="AE3188" i="12"/>
  <c r="AG3188" i="12"/>
  <c r="AG2917" i="12"/>
  <c r="AE2917" i="12"/>
  <c r="AG2683" i="12"/>
  <c r="AE2683" i="12"/>
  <c r="AG2584" i="12"/>
  <c r="AE2584" i="12"/>
  <c r="AG2409" i="12"/>
  <c r="AE2409" i="12"/>
  <c r="AE2206" i="12"/>
  <c r="AG2206" i="12"/>
  <c r="AE2109" i="12"/>
  <c r="AG2109" i="12"/>
  <c r="AG1783" i="12"/>
  <c r="AE1783" i="12"/>
  <c r="AE1573" i="12"/>
  <c r="AG1573" i="12"/>
  <c r="AG1817" i="12"/>
  <c r="AE1817" i="12"/>
  <c r="AG1406" i="12"/>
  <c r="AE1406" i="12"/>
  <c r="AG1129" i="12"/>
  <c r="AE1129" i="12"/>
  <c r="AE1073" i="12"/>
  <c r="AG1073" i="12"/>
  <c r="AG930" i="12"/>
  <c r="AE930" i="12"/>
  <c r="AE543" i="12"/>
  <c r="AG543" i="12"/>
  <c r="AE648" i="12"/>
  <c r="AG648" i="12"/>
  <c r="AC3871" i="12"/>
  <c r="AD3871" i="12" s="1"/>
  <c r="AG3724" i="12"/>
  <c r="AE3724" i="12"/>
  <c r="AG3143" i="12"/>
  <c r="AE3143" i="12"/>
  <c r="AG2956" i="12"/>
  <c r="AE2956" i="12"/>
  <c r="AE2845" i="12"/>
  <c r="AG2845" i="12"/>
  <c r="AE2668" i="12"/>
  <c r="AG2668" i="12"/>
  <c r="AG2498" i="12"/>
  <c r="AE2498" i="12"/>
  <c r="AG2506" i="12"/>
  <c r="AE2506" i="12"/>
  <c r="AE2326" i="12"/>
  <c r="AG2326" i="12"/>
  <c r="AG2160" i="12"/>
  <c r="AE2160" i="12"/>
  <c r="AE1735" i="12"/>
  <c r="AG1735" i="12"/>
  <c r="AG1590" i="12"/>
  <c r="AE1590" i="12"/>
  <c r="AG1676" i="12"/>
  <c r="AE1676" i="12"/>
  <c r="AE1199" i="12"/>
  <c r="AG1199" i="12"/>
  <c r="AG1230" i="12"/>
  <c r="AE1230" i="12"/>
  <c r="AG1207" i="12"/>
  <c r="AE1207" i="12"/>
  <c r="AG837" i="12"/>
  <c r="AE837" i="12"/>
  <c r="AG580" i="12"/>
  <c r="AE580" i="12"/>
  <c r="AE138" i="12"/>
  <c r="AG138" i="12"/>
  <c r="AE3874" i="12"/>
  <c r="AG3874" i="12"/>
  <c r="AE3199" i="12"/>
  <c r="AG3199" i="12"/>
  <c r="AG2779" i="12"/>
  <c r="AE2779" i="12"/>
  <c r="AE2564" i="12"/>
  <c r="AG2564" i="12"/>
  <c r="AG2575" i="12"/>
  <c r="AE2575" i="12"/>
  <c r="AG2381" i="12"/>
  <c r="AE2381" i="12"/>
  <c r="AG2098" i="12"/>
  <c r="AE2098" i="12"/>
  <c r="AG2009" i="12"/>
  <c r="AE2009" i="12"/>
  <c r="AE1638" i="12"/>
  <c r="AG1638" i="12"/>
  <c r="AG1618" i="12"/>
  <c r="AE1618" i="12"/>
  <c r="AE1216" i="12"/>
  <c r="AG1216" i="12"/>
  <c r="AE1190" i="12"/>
  <c r="AG1190" i="12"/>
  <c r="AG939" i="12"/>
  <c r="AE939" i="12"/>
  <c r="AE859" i="12"/>
  <c r="AG859" i="12"/>
  <c r="AG533" i="12"/>
  <c r="AE533" i="12"/>
  <c r="AE305" i="12"/>
  <c r="AG305" i="12"/>
  <c r="AC3879" i="12"/>
  <c r="AD3879" i="12" s="1"/>
  <c r="AG3038" i="12"/>
  <c r="AE3038" i="12"/>
  <c r="AG2799" i="12"/>
  <c r="AE2799" i="12"/>
  <c r="AG2588" i="12"/>
  <c r="AE2588" i="12"/>
  <c r="AG2143" i="12"/>
  <c r="AE2143" i="12"/>
  <c r="AE1776" i="12"/>
  <c r="AG1776" i="12"/>
  <c r="AE968" i="12"/>
  <c r="AG968" i="12"/>
  <c r="AG944" i="12"/>
  <c r="AE944" i="12"/>
  <c r="AE724" i="12"/>
  <c r="AG724" i="12"/>
  <c r="AE3744" i="12"/>
  <c r="AG3744" i="12"/>
  <c r="AG3126" i="12"/>
  <c r="AE3126" i="12"/>
  <c r="AG2821" i="12"/>
  <c r="AE2821" i="12"/>
  <c r="AE2608" i="12"/>
  <c r="AG2608" i="12"/>
  <c r="AG2635" i="12"/>
  <c r="AE2635" i="12"/>
  <c r="AE2000" i="12"/>
  <c r="AG2000" i="12"/>
  <c r="AG1666" i="12"/>
  <c r="AE1666" i="12"/>
  <c r="AG1569" i="12"/>
  <c r="AE1569" i="12"/>
  <c r="AE1171" i="12"/>
  <c r="AG1171" i="12"/>
  <c r="AG971" i="12"/>
  <c r="AE971" i="12"/>
  <c r="AG895" i="12"/>
  <c r="AE895" i="12"/>
  <c r="AE869" i="12"/>
  <c r="AG869" i="12"/>
  <c r="AE542" i="12"/>
  <c r="AG542" i="12"/>
  <c r="AC3733" i="12"/>
  <c r="AD3733" i="12" s="1"/>
  <c r="AG298" i="12"/>
  <c r="AE298" i="12"/>
  <c r="AG3454" i="12"/>
  <c r="AE3454" i="12"/>
  <c r="AE3016" i="12"/>
  <c r="AG3016" i="12"/>
  <c r="AG2925" i="12"/>
  <c r="AE2925" i="12"/>
  <c r="AE2566" i="12"/>
  <c r="AG2566" i="12"/>
  <c r="AE2455" i="12"/>
  <c r="AG2455" i="12"/>
  <c r="AG2232" i="12"/>
  <c r="AE2232" i="12"/>
  <c r="AE2178" i="12"/>
  <c r="AG2178" i="12"/>
  <c r="AG2031" i="12"/>
  <c r="AE2031" i="12"/>
  <c r="AG2036" i="12"/>
  <c r="AE2036" i="12"/>
  <c r="AG1739" i="12"/>
  <c r="AE1739" i="12"/>
  <c r="AE1583" i="12"/>
  <c r="AG1583" i="12"/>
  <c r="AE1282" i="12"/>
  <c r="AG1282" i="12"/>
  <c r="AG1449" i="12"/>
  <c r="AE1449" i="12"/>
  <c r="AG1298" i="12"/>
  <c r="AE1298" i="12"/>
  <c r="AG1039" i="12"/>
  <c r="AE1039" i="12"/>
  <c r="AG865" i="12"/>
  <c r="AE865" i="12"/>
  <c r="AG586" i="12"/>
  <c r="AE586" i="12"/>
  <c r="AG636" i="12"/>
  <c r="AE636" i="12"/>
  <c r="AE3042" i="12"/>
  <c r="AG3042" i="12"/>
  <c r="AG2735" i="12"/>
  <c r="AE2735" i="12"/>
  <c r="AE2647" i="12"/>
  <c r="AG2647" i="12"/>
  <c r="AE2356" i="12"/>
  <c r="AG2356" i="12"/>
  <c r="AE1960" i="12"/>
  <c r="AG1960" i="12"/>
  <c r="AG1594" i="12"/>
  <c r="AE1594" i="12"/>
  <c r="AE1289" i="12"/>
  <c r="AG1289" i="12"/>
  <c r="AE1482" i="12"/>
  <c r="AG1482" i="12"/>
  <c r="AE1087" i="12"/>
  <c r="AG1087" i="12"/>
  <c r="AG1327" i="12"/>
  <c r="AE1327" i="12"/>
  <c r="AG799" i="12"/>
  <c r="AE799" i="12"/>
  <c r="AG757" i="12"/>
  <c r="AE757" i="12"/>
  <c r="AE3757" i="12"/>
  <c r="AG3757" i="12"/>
  <c r="AG3556" i="12"/>
  <c r="AE3556" i="12"/>
  <c r="AE2984" i="12"/>
  <c r="AG2984" i="12"/>
  <c r="AG2719" i="12"/>
  <c r="AE2719" i="12"/>
  <c r="AE2438" i="12"/>
  <c r="AG2438" i="12"/>
  <c r="AE2272" i="12"/>
  <c r="AG2272" i="12"/>
  <c r="AE1943" i="12"/>
  <c r="AG1943" i="12"/>
  <c r="AG1980" i="12"/>
  <c r="AE1980" i="12"/>
  <c r="AG1570" i="12"/>
  <c r="AE1570" i="12"/>
  <c r="AE813" i="12"/>
  <c r="AG813" i="12"/>
  <c r="AE562" i="12"/>
  <c r="AG562" i="12"/>
  <c r="AE595" i="12"/>
  <c r="AG595" i="12"/>
  <c r="AC3690" i="12"/>
  <c r="AD3690" i="12" s="1"/>
  <c r="AC3570" i="12"/>
  <c r="AD3570" i="12" s="1"/>
  <c r="AC3228" i="12"/>
  <c r="AD3228" i="12" s="1"/>
  <c r="AC2993" i="12"/>
  <c r="AD2993" i="12" s="1"/>
  <c r="AC2818" i="12"/>
  <c r="AD2818" i="12" s="1"/>
  <c r="AC2389" i="12"/>
  <c r="AD2389" i="12" s="1"/>
  <c r="AC2055" i="12"/>
  <c r="AD2055" i="12" s="1"/>
  <c r="AG488" i="12"/>
  <c r="AE488" i="12"/>
  <c r="AG321" i="12"/>
  <c r="AE321" i="12"/>
  <c r="AC3588" i="12"/>
  <c r="AD3588" i="12" s="1"/>
  <c r="AG1356" i="12"/>
  <c r="AE1356" i="12"/>
  <c r="AG2458" i="12"/>
  <c r="AE2458" i="12"/>
  <c r="AE1612" i="12"/>
  <c r="AG1612" i="12"/>
  <c r="AE1203" i="12"/>
  <c r="AG1203" i="12"/>
  <c r="AG320" i="12"/>
  <c r="AE320" i="12"/>
  <c r="AG2897" i="12"/>
  <c r="AE2897" i="12"/>
  <c r="AG2037" i="12"/>
  <c r="AE2037" i="12"/>
  <c r="AE1113" i="12"/>
  <c r="AG1113" i="12"/>
  <c r="AC3829" i="12"/>
  <c r="AD3829" i="12" s="1"/>
  <c r="AG404" i="12"/>
  <c r="AE404" i="12"/>
  <c r="AG3355" i="12"/>
  <c r="AE3355" i="12"/>
  <c r="AG2682" i="12"/>
  <c r="AE2682" i="12"/>
  <c r="AE1741" i="12"/>
  <c r="AG1741" i="12"/>
  <c r="AG1177" i="12"/>
  <c r="AE1177" i="12"/>
  <c r="AC3719" i="12"/>
  <c r="AD3719" i="12" s="1"/>
  <c r="AC3405" i="12"/>
  <c r="AD3405" i="12" s="1"/>
  <c r="AC3159" i="12"/>
  <c r="AD3159" i="12" s="1"/>
  <c r="AC3084" i="12"/>
  <c r="AD3084" i="12" s="1"/>
  <c r="AC3854" i="12"/>
  <c r="AD3854" i="12" s="1"/>
  <c r="AC3471" i="12"/>
  <c r="AD3471" i="12" s="1"/>
  <c r="AC3239" i="12"/>
  <c r="AD3239" i="12" s="1"/>
  <c r="AC3140" i="12"/>
  <c r="AD3140" i="12" s="1"/>
  <c r="AC3657" i="12"/>
  <c r="AD3657" i="12" s="1"/>
  <c r="AC3402" i="12"/>
  <c r="AD3402" i="12" s="1"/>
  <c r="AC3281" i="12"/>
  <c r="AD3281" i="12" s="1"/>
  <c r="AC3732" i="12"/>
  <c r="AD3732" i="12" s="1"/>
  <c r="AC3470" i="12"/>
  <c r="AD3470" i="12" s="1"/>
  <c r="AC3368" i="12"/>
  <c r="AD3368" i="12" s="1"/>
  <c r="AC3677" i="12"/>
  <c r="AD3677" i="12" s="1"/>
  <c r="AC3369" i="12"/>
  <c r="AD3369" i="12" s="1"/>
  <c r="AC3222" i="12"/>
  <c r="AD3222" i="12" s="1"/>
  <c r="AE1859" i="12"/>
  <c r="AG1859" i="12"/>
  <c r="AE1539" i="12"/>
  <c r="AG1539" i="12"/>
  <c r="AE1559" i="12"/>
  <c r="AG1559" i="12"/>
  <c r="AE1426" i="12"/>
  <c r="AG1426" i="12"/>
  <c r="AG1274" i="12"/>
  <c r="AE1274" i="12"/>
  <c r="AE1322" i="12"/>
  <c r="AG1322" i="12"/>
  <c r="AG1167" i="12"/>
  <c r="AE1167" i="12"/>
  <c r="AG1007" i="12"/>
  <c r="AE1007" i="12"/>
  <c r="AE592" i="12"/>
  <c r="AG592" i="12"/>
  <c r="AG594" i="12"/>
  <c r="AE594" i="12"/>
  <c r="AG400" i="12"/>
  <c r="AE400" i="12"/>
  <c r="AG494" i="12"/>
  <c r="AE494" i="12"/>
  <c r="AG393" i="12"/>
  <c r="AE393" i="12"/>
  <c r="AC3810" i="12"/>
  <c r="AD3810" i="12" s="1"/>
  <c r="AC3548" i="12"/>
  <c r="AD3548" i="12" s="1"/>
  <c r="AC3144" i="12"/>
  <c r="AD3144" i="12" s="1"/>
  <c r="AC2901" i="12"/>
  <c r="AD2901" i="12" s="1"/>
  <c r="AC2853" i="12"/>
  <c r="AD2853" i="12" s="1"/>
  <c r="AC2497" i="12"/>
  <c r="AD2497" i="12" s="1"/>
  <c r="AC2241" i="12"/>
  <c r="AD2241" i="12" s="1"/>
  <c r="AG3259" i="12"/>
  <c r="AE3259" i="12"/>
  <c r="AG2757" i="12"/>
  <c r="AE2757" i="12"/>
  <c r="AG1788" i="12"/>
  <c r="AE1788" i="12"/>
  <c r="AE1498" i="12"/>
  <c r="AG1498" i="12"/>
  <c r="AG1658" i="12"/>
  <c r="AE1658" i="12"/>
  <c r="AG1281" i="12"/>
  <c r="AE1281" i="12"/>
  <c r="AG1093" i="12"/>
  <c r="AE1093" i="12"/>
  <c r="AE942" i="12"/>
  <c r="AG942" i="12"/>
  <c r="AG823" i="12"/>
  <c r="AE823" i="12"/>
  <c r="AE330" i="12"/>
  <c r="AG330" i="12"/>
  <c r="AG573" i="12"/>
  <c r="AE573" i="12"/>
  <c r="AC3684" i="12"/>
  <c r="AD3684" i="12" s="1"/>
  <c r="AC3527" i="12"/>
  <c r="AD3527" i="12" s="1"/>
  <c r="AC3390" i="12"/>
  <c r="AD3390" i="12" s="1"/>
  <c r="AC3685" i="12"/>
  <c r="AD3685" i="12" s="1"/>
  <c r="AC3931" i="12"/>
  <c r="AD3931" i="12" s="1"/>
  <c r="AG2050" i="12"/>
  <c r="AE2050" i="12"/>
  <c r="AE1908" i="12"/>
  <c r="AG1908" i="12"/>
  <c r="AG1807" i="12"/>
  <c r="AE1807" i="12"/>
  <c r="AG1260" i="12"/>
  <c r="AE1260" i="12"/>
  <c r="AG1173" i="12"/>
  <c r="AE1173" i="12"/>
  <c r="AG1020" i="12"/>
  <c r="AE1020" i="12"/>
  <c r="AG846" i="12"/>
  <c r="AE846" i="12"/>
  <c r="AG850" i="12"/>
  <c r="AE850" i="12"/>
  <c r="AG936" i="12"/>
  <c r="AE936" i="12"/>
  <c r="AG524" i="12"/>
  <c r="AE524" i="12"/>
  <c r="AG301" i="12"/>
  <c r="AE301" i="12"/>
  <c r="AG3673" i="12"/>
  <c r="AE3673" i="12"/>
  <c r="AG3106" i="12"/>
  <c r="AE3106" i="12"/>
  <c r="AE2292" i="12"/>
  <c r="AG2292" i="12"/>
  <c r="AG2034" i="12"/>
  <c r="AE2034" i="12"/>
  <c r="AE1950" i="12"/>
  <c r="AG1950" i="12"/>
  <c r="AE1751" i="12"/>
  <c r="AG1751" i="12"/>
  <c r="AE1585" i="12"/>
  <c r="AG1585" i="12"/>
  <c r="AG1227" i="12"/>
  <c r="AE1227" i="12"/>
  <c r="AG961" i="12"/>
  <c r="AE961" i="12"/>
  <c r="AE714" i="12"/>
  <c r="AG714" i="12"/>
  <c r="AG1095" i="12"/>
  <c r="AE1095" i="12"/>
  <c r="AC3784" i="12"/>
  <c r="AD3784" i="12" s="1"/>
  <c r="AC3716" i="12"/>
  <c r="AD3716" i="12" s="1"/>
  <c r="AC3492" i="12"/>
  <c r="AD3492" i="12" s="1"/>
  <c r="AC3285" i="12"/>
  <c r="AD3285" i="12" s="1"/>
  <c r="AC3149" i="12"/>
  <c r="AD3149" i="12" s="1"/>
  <c r="AC2660" i="12"/>
  <c r="AD2660" i="12" s="1"/>
  <c r="AC2459" i="12"/>
  <c r="AD2459" i="12" s="1"/>
  <c r="AC2149" i="12"/>
  <c r="AD2149" i="12" s="1"/>
  <c r="AE3562" i="12"/>
  <c r="AG3562" i="12"/>
  <c r="AG2174" i="12"/>
  <c r="AE2174" i="12"/>
  <c r="AG2048" i="12"/>
  <c r="AE2048" i="12"/>
  <c r="AE1153" i="12"/>
  <c r="AG1153" i="12"/>
  <c r="AE134" i="12"/>
  <c r="AG134" i="12"/>
  <c r="AE229" i="12"/>
  <c r="AG229" i="12"/>
  <c r="AG437" i="12"/>
  <c r="AE437" i="12"/>
  <c r="AG251" i="12"/>
  <c r="AE251" i="12"/>
  <c r="AH3892" i="12" l="1"/>
  <c r="AH773" i="12"/>
  <c r="AH1926" i="12"/>
  <c r="AH1542" i="12"/>
  <c r="AH1994" i="12"/>
  <c r="AH2234" i="12"/>
  <c r="AH1998" i="12"/>
  <c r="AH3131" i="12"/>
  <c r="AI3131" i="12" s="1"/>
  <c r="C809" i="13" s="1"/>
  <c r="AH2770" i="12"/>
  <c r="AH1248" i="12"/>
  <c r="AH2565" i="12"/>
  <c r="AH2494" i="12"/>
  <c r="AH2828" i="12"/>
  <c r="AH2587" i="12"/>
  <c r="AH247" i="12"/>
  <c r="AH1851" i="12"/>
  <c r="AI1851" i="12" s="1"/>
  <c r="C2089" i="13" s="1"/>
  <c r="AH1652" i="12"/>
  <c r="AH352" i="12"/>
  <c r="AH1489" i="12"/>
  <c r="AH1142" i="12"/>
  <c r="AH1419" i="12"/>
  <c r="AH163" i="12"/>
  <c r="AH428" i="12"/>
  <c r="AH1376" i="12"/>
  <c r="AI1376" i="12" s="1"/>
  <c r="C2564" i="13" s="1"/>
  <c r="AH722" i="12"/>
  <c r="AH1308" i="12"/>
  <c r="AH1628" i="12"/>
  <c r="AH3615" i="12"/>
  <c r="AH905" i="12"/>
  <c r="AH1320" i="12"/>
  <c r="AH1724" i="12"/>
  <c r="AH291" i="12"/>
  <c r="AI291" i="12" s="1"/>
  <c r="C3649" i="13" s="1"/>
  <c r="AH3085" i="12"/>
  <c r="AH2030" i="12"/>
  <c r="AH976" i="12"/>
  <c r="AH3166" i="12"/>
  <c r="AH3888" i="12"/>
  <c r="AH2344" i="12"/>
  <c r="AH288" i="12"/>
  <c r="AH200" i="12"/>
  <c r="AI200" i="12" s="1"/>
  <c r="C3740" i="13" s="1"/>
  <c r="AH433" i="12"/>
  <c r="AH344" i="12"/>
  <c r="AH1892" i="12"/>
  <c r="AH1709" i="12"/>
  <c r="AH3083" i="12"/>
  <c r="AH1181" i="12"/>
  <c r="AH996" i="12"/>
  <c r="AH934" i="12"/>
  <c r="AJ934" i="12" s="1"/>
  <c r="D3006" i="13" s="1"/>
  <c r="AH1992" i="12"/>
  <c r="AJ1992" i="12" s="1"/>
  <c r="D1948" i="13" s="1"/>
  <c r="AH1150" i="12"/>
  <c r="AH818" i="12"/>
  <c r="AH1584" i="12"/>
  <c r="AH2314" i="12"/>
  <c r="AH149" i="12"/>
  <c r="AH3850" i="12"/>
  <c r="AH3030" i="12"/>
  <c r="AI3030" i="12" s="1"/>
  <c r="C910" i="13" s="1"/>
  <c r="AH1400" i="12"/>
  <c r="AJ1400" i="12" s="1"/>
  <c r="D2540" i="13" s="1"/>
  <c r="AH1385" i="12"/>
  <c r="AH2004" i="12"/>
  <c r="AH3404" i="12"/>
  <c r="AH940" i="12"/>
  <c r="AH306" i="12"/>
  <c r="AH3021" i="12"/>
  <c r="AH949" i="12"/>
  <c r="AJ949" i="12" s="1"/>
  <c r="D2991" i="13" s="1"/>
  <c r="AH1938" i="12"/>
  <c r="AJ1938" i="12" s="1"/>
  <c r="D2002" i="13" s="1"/>
  <c r="AH2273" i="12"/>
  <c r="AH879" i="12"/>
  <c r="AH2849" i="12"/>
  <c r="AH892" i="12"/>
  <c r="AH3681" i="12"/>
  <c r="AH1165" i="12"/>
  <c r="AH2549" i="12"/>
  <c r="AJ2549" i="12" s="1"/>
  <c r="D1391" i="13" s="1"/>
  <c r="AH947" i="12"/>
  <c r="AI947" i="12" s="1"/>
  <c r="C2993" i="13" s="1"/>
  <c r="AH2638" i="12"/>
  <c r="AH941" i="12"/>
  <c r="AH2521" i="12"/>
  <c r="AH2299" i="12"/>
  <c r="AH2016" i="12"/>
  <c r="AH864" i="12"/>
  <c r="AH2579" i="12"/>
  <c r="AJ2579" i="12" s="1"/>
  <c r="D1361" i="13" s="1"/>
  <c r="AH3760" i="12"/>
  <c r="AJ3760" i="12" s="1"/>
  <c r="D180" i="13" s="1"/>
  <c r="AH1646" i="12"/>
  <c r="AH1881" i="12"/>
  <c r="AH451" i="12"/>
  <c r="AH303" i="12"/>
  <c r="AH1787" i="12"/>
  <c r="AH3581" i="12"/>
  <c r="AH1262" i="12"/>
  <c r="AJ1262" i="12" s="1"/>
  <c r="D2678" i="13" s="1"/>
  <c r="AH2684" i="12"/>
  <c r="AI2684" i="12" s="1"/>
  <c r="C1256" i="13" s="1"/>
  <c r="AH1598" i="12"/>
  <c r="AH3441" i="12"/>
  <c r="AH1271" i="12"/>
  <c r="AH2653" i="12"/>
  <c r="AH2248" i="12"/>
  <c r="AH2899" i="12"/>
  <c r="AH3189" i="12"/>
  <c r="AJ3189" i="12" s="1"/>
  <c r="D751" i="13" s="1"/>
  <c r="AH2151" i="12"/>
  <c r="AI2151" i="12" s="1"/>
  <c r="C1789" i="13" s="1"/>
  <c r="AH1336" i="12"/>
  <c r="AH2139" i="12"/>
  <c r="AH3781" i="12"/>
  <c r="AH159" i="12"/>
  <c r="AH285" i="12"/>
  <c r="AH2207" i="12"/>
  <c r="AH2041" i="12"/>
  <c r="AI2041" i="12" s="1"/>
  <c r="C1899" i="13" s="1"/>
  <c r="AH1362" i="12"/>
  <c r="AI1362" i="12" s="1"/>
  <c r="C2578" i="13" s="1"/>
  <c r="AH644" i="12"/>
  <c r="AH2603" i="12"/>
  <c r="AH2989" i="12"/>
  <c r="AH2378" i="12"/>
  <c r="AH2876" i="12"/>
  <c r="AH1394" i="12"/>
  <c r="AH933" i="12"/>
  <c r="AI933" i="12" s="1"/>
  <c r="C3007" i="13" s="1"/>
  <c r="AH1860" i="12"/>
  <c r="AH3912" i="12"/>
  <c r="AH1083" i="12"/>
  <c r="AH2547" i="12"/>
  <c r="AH652" i="12"/>
  <c r="AH993" i="12"/>
  <c r="AH390" i="12"/>
  <c r="AH2308" i="12"/>
  <c r="AI2308" i="12" s="1"/>
  <c r="C1632" i="13" s="1"/>
  <c r="AH313" i="12"/>
  <c r="AI313" i="12" s="1"/>
  <c r="C3627" i="13" s="1"/>
  <c r="AH777" i="12"/>
  <c r="AH1054" i="12"/>
  <c r="AH2767" i="12"/>
  <c r="AH2536" i="12"/>
  <c r="AH251" i="12"/>
  <c r="AH1210" i="12"/>
  <c r="AH1937" i="12"/>
  <c r="AI1937" i="12" s="1"/>
  <c r="C2003" i="13" s="1"/>
  <c r="AH3501" i="12"/>
  <c r="AI3501" i="12" s="1"/>
  <c r="C439" i="13" s="1"/>
  <c r="AH1428" i="12"/>
  <c r="AH1891" i="12"/>
  <c r="AH2129" i="12"/>
  <c r="AH2277" i="12"/>
  <c r="AH2666" i="12"/>
  <c r="AH2569" i="12"/>
  <c r="AH492" i="12"/>
  <c r="AJ492" i="12" s="1"/>
  <c r="D3448" i="13" s="1"/>
  <c r="AH578" i="12"/>
  <c r="AI578" i="12" s="1"/>
  <c r="C3362" i="13" s="1"/>
  <c r="AH1168" i="12"/>
  <c r="AH2685" i="12"/>
  <c r="AH618" i="12"/>
  <c r="AH1268" i="12"/>
  <c r="AH840" i="12"/>
  <c r="AH727" i="12"/>
  <c r="AH2119" i="12"/>
  <c r="AI2119" i="12" s="1"/>
  <c r="C1821" i="13" s="1"/>
  <c r="AH946" i="12"/>
  <c r="AJ946" i="12" s="1"/>
  <c r="D2994" i="13" s="1"/>
  <c r="AH1158" i="12"/>
  <c r="AH1932" i="12"/>
  <c r="AH2097" i="12"/>
  <c r="AH430" i="12"/>
  <c r="AH1455" i="12"/>
  <c r="AH343" i="12"/>
  <c r="AH1276" i="12"/>
  <c r="AI1276" i="12" s="1"/>
  <c r="C2664" i="13" s="1"/>
  <c r="AH1480" i="12"/>
  <c r="AI1480" i="12" s="1"/>
  <c r="C2460" i="13" s="1"/>
  <c r="AH212" i="12"/>
  <c r="AH2170" i="12"/>
  <c r="AH1647" i="12"/>
  <c r="AH982" i="12"/>
  <c r="AH1792" i="12"/>
  <c r="AH1461" i="12"/>
  <c r="AH751" i="12"/>
  <c r="AJ751" i="12" s="1"/>
  <c r="D3189" i="13" s="1"/>
  <c r="AH2756" i="12"/>
  <c r="AI2756" i="12" s="1"/>
  <c r="C1184" i="13" s="1"/>
  <c r="AH2216" i="12"/>
  <c r="AH990" i="12"/>
  <c r="AH915" i="12"/>
  <c r="AH1120" i="12"/>
  <c r="AH3183" i="12"/>
  <c r="AH2988" i="12"/>
  <c r="AH2090" i="12"/>
  <c r="AJ2090" i="12" s="1"/>
  <c r="D1850" i="13" s="1"/>
  <c r="AH2363" i="12"/>
  <c r="AJ2363" i="12" s="1"/>
  <c r="D1577" i="13" s="1"/>
  <c r="AH1946" i="12"/>
  <c r="AH3801" i="12"/>
  <c r="AH523" i="12"/>
  <c r="AH501" i="12"/>
  <c r="AH839" i="12"/>
  <c r="AH2077" i="12"/>
  <c r="AH3179" i="12"/>
  <c r="AJ3179" i="12" s="1"/>
  <c r="D761" i="13" s="1"/>
  <c r="AH1890" i="12"/>
  <c r="AJ1890" i="12" s="1"/>
  <c r="D2050" i="13" s="1"/>
  <c r="AH2937" i="12"/>
  <c r="AH612" i="12"/>
  <c r="AH1521" i="12"/>
  <c r="AH856" i="12"/>
  <c r="AH545" i="12"/>
  <c r="AH1979" i="12"/>
  <c r="AH2281" i="12"/>
  <c r="AJ2281" i="12" s="1"/>
  <c r="D1659" i="13" s="1"/>
  <c r="AH407" i="12"/>
  <c r="AI407" i="12" s="1"/>
  <c r="C3533" i="13" s="1"/>
  <c r="AH1821" i="12"/>
  <c r="AH295" i="12"/>
  <c r="AH1386" i="12"/>
  <c r="AH1708" i="12"/>
  <c r="AH1194" i="12"/>
  <c r="AH1457" i="12"/>
  <c r="AH1911" i="12"/>
  <c r="AJ1911" i="12" s="1"/>
  <c r="D2029" i="13" s="1"/>
  <c r="AH2500" i="12"/>
  <c r="AI2500" i="12" s="1"/>
  <c r="C1440" i="13" s="1"/>
  <c r="AH2860" i="12"/>
  <c r="AH3447" i="12"/>
  <c r="AH3029" i="12"/>
  <c r="AH3211" i="12"/>
  <c r="AH3121" i="12"/>
  <c r="AH2147" i="12"/>
  <c r="AH2847" i="12"/>
  <c r="AJ2847" i="12" s="1"/>
  <c r="D1093" i="13" s="1"/>
  <c r="AH3316" i="12"/>
  <c r="AJ3316" i="12" s="1"/>
  <c r="D624" i="13" s="1"/>
  <c r="AH565" i="12"/>
  <c r="AH3745" i="12"/>
  <c r="AH3108" i="12"/>
  <c r="AH760" i="12"/>
  <c r="AH805" i="12"/>
  <c r="AH3112" i="12"/>
  <c r="AH3482" i="12"/>
  <c r="AI3482" i="12" s="1"/>
  <c r="C458" i="13" s="1"/>
  <c r="AH3545" i="12"/>
  <c r="AH1996" i="12"/>
  <c r="AH2618" i="12"/>
  <c r="AH2764" i="12"/>
  <c r="AH2485" i="12"/>
  <c r="AH473" i="12"/>
  <c r="AH2946" i="12"/>
  <c r="AH3567" i="12"/>
  <c r="AJ3567" i="12" s="1"/>
  <c r="D373" i="13" s="1"/>
  <c r="AH2188" i="12"/>
  <c r="AI2188" i="12" s="1"/>
  <c r="C1752" i="13" s="1"/>
  <c r="AH2663" i="12"/>
  <c r="AH434" i="12"/>
  <c r="AH2164" i="12"/>
  <c r="AH2060" i="12"/>
  <c r="AH977" i="12"/>
  <c r="AH3227" i="12"/>
  <c r="AH1597" i="12"/>
  <c r="AJ1597" i="12" s="1"/>
  <c r="D2343" i="13" s="1"/>
  <c r="AH1364" i="12"/>
  <c r="AH3052" i="12"/>
  <c r="AH3416" i="12"/>
  <c r="AH931" i="12"/>
  <c r="AH531" i="12"/>
  <c r="AH867" i="12"/>
  <c r="AH844" i="12"/>
  <c r="AH3926" i="12"/>
  <c r="AJ3926" i="12" s="1"/>
  <c r="D14" i="13" s="1"/>
  <c r="AH861" i="12"/>
  <c r="AI861" i="12" s="1"/>
  <c r="C3079" i="13" s="1"/>
  <c r="AH1056" i="12"/>
  <c r="AH2121" i="12"/>
  <c r="AH3306" i="12"/>
  <c r="AH1730" i="12"/>
  <c r="AH1713" i="12"/>
  <c r="AH1316" i="12"/>
  <c r="AH470" i="12"/>
  <c r="AJ470" i="12" s="1"/>
  <c r="D3470" i="13" s="1"/>
  <c r="AH2597" i="12"/>
  <c r="AH264" i="12"/>
  <c r="AH708" i="12"/>
  <c r="AH1744" i="12"/>
  <c r="AH498" i="12"/>
  <c r="AH3061" i="12"/>
  <c r="AH156" i="12"/>
  <c r="AH2369" i="12"/>
  <c r="AI2369" i="12" s="1"/>
  <c r="C1571" i="13" s="1"/>
  <c r="AH2516" i="12"/>
  <c r="AI2516" i="12" s="1"/>
  <c r="C1424" i="13" s="1"/>
  <c r="AH1105" i="12"/>
  <c r="AH2192" i="12"/>
  <c r="AH3430" i="12"/>
  <c r="AH2337" i="12"/>
  <c r="AH784" i="12"/>
  <c r="AH3696" i="12"/>
  <c r="AH658" i="12"/>
  <c r="AI658" i="12" s="1"/>
  <c r="C3282" i="13" s="1"/>
  <c r="AH1557" i="12"/>
  <c r="AH2297" i="12"/>
  <c r="AH320" i="12"/>
  <c r="AH3450" i="12"/>
  <c r="AH2034" i="12"/>
  <c r="AH846" i="12"/>
  <c r="AH1017" i="12"/>
  <c r="AH3310" i="12"/>
  <c r="AI3310" i="12" s="1"/>
  <c r="C630" i="13" s="1"/>
  <c r="AH798" i="12"/>
  <c r="AJ798" i="12" s="1"/>
  <c r="D3142" i="13" s="1"/>
  <c r="AH3718" i="12"/>
  <c r="AH954" i="12"/>
  <c r="AH1096" i="12"/>
  <c r="AH1122" i="12"/>
  <c r="AH1562" i="12"/>
  <c r="AH1834" i="12"/>
  <c r="AH1909" i="12"/>
  <c r="AI1909" i="12" s="1"/>
  <c r="C2031" i="13" s="1"/>
  <c r="AH1728" i="12"/>
  <c r="AJ1728" i="12" s="1"/>
  <c r="D2212" i="13" s="1"/>
  <c r="AH2182" i="12"/>
  <c r="AH2607" i="12"/>
  <c r="AH3395" i="12"/>
  <c r="AH248" i="12"/>
  <c r="AH1611" i="12"/>
  <c r="AH1874" i="12"/>
  <c r="AH682" i="12"/>
  <c r="AI682" i="12" s="1"/>
  <c r="C3258" i="13" s="1"/>
  <c r="AH2760" i="12"/>
  <c r="AI2760" i="12" s="1"/>
  <c r="C1180" i="13" s="1"/>
  <c r="AH893" i="12"/>
  <c r="AH1987" i="12"/>
  <c r="AH2131" i="12"/>
  <c r="AH2827" i="12"/>
  <c r="AH3881" i="12"/>
  <c r="AH2967" i="12"/>
  <c r="AH3127" i="12"/>
  <c r="AI3127" i="12" s="1"/>
  <c r="C813" i="13" s="1"/>
  <c r="AH980" i="12"/>
  <c r="AJ980" i="12" s="1"/>
  <c r="D2960" i="13" s="1"/>
  <c r="AH2276" i="12"/>
  <c r="AH1318" i="12"/>
  <c r="AH1147" i="12"/>
  <c r="AH729" i="12"/>
  <c r="AH2195" i="12"/>
  <c r="AH1024" i="12"/>
  <c r="AH1927" i="12"/>
  <c r="AJ1927" i="12" s="1"/>
  <c r="D2013" i="13" s="1"/>
  <c r="AH1921" i="12"/>
  <c r="AI1921" i="12" s="1"/>
  <c r="C2019" i="13" s="1"/>
  <c r="AH581" i="12"/>
  <c r="AH1079" i="12"/>
  <c r="AH3193" i="12"/>
  <c r="AH1343" i="12"/>
  <c r="AH1554" i="12"/>
  <c r="AH1514" i="12"/>
  <c r="AH969" i="12"/>
  <c r="AJ969" i="12" s="1"/>
  <c r="D2971" i="13" s="1"/>
  <c r="AH1941" i="12"/>
  <c r="AJ1941" i="12" s="1"/>
  <c r="D1999" i="13" s="1"/>
  <c r="AH2322" i="12"/>
  <c r="AH2454" i="12"/>
  <c r="AH563" i="12"/>
  <c r="AH2222" i="12"/>
  <c r="AH2043" i="12"/>
  <c r="AH697" i="12"/>
  <c r="AH1870" i="12"/>
  <c r="AI1870" i="12" s="1"/>
  <c r="C2070" i="13" s="1"/>
  <c r="AH2439" i="12"/>
  <c r="AJ2439" i="12" s="1"/>
  <c r="D1501" i="13" s="1"/>
  <c r="AH680" i="12"/>
  <c r="AH1070" i="12"/>
  <c r="AH3000" i="12"/>
  <c r="AH3795" i="12"/>
  <c r="AH945" i="12"/>
  <c r="AH2108" i="12"/>
  <c r="AH2370" i="12"/>
  <c r="AI2370" i="12" s="1"/>
  <c r="C1570" i="13" s="1"/>
  <c r="AH386" i="12"/>
  <c r="AJ386" i="12" s="1"/>
  <c r="D3554" i="13" s="1"/>
  <c r="AH3808" i="12"/>
  <c r="AH2839" i="12"/>
  <c r="AH723" i="12"/>
  <c r="AH613" i="12"/>
  <c r="AH244" i="12"/>
  <c r="AH3331" i="12"/>
  <c r="AH1810" i="12"/>
  <c r="AI1810" i="12" s="1"/>
  <c r="C2130" i="13" s="1"/>
  <c r="AH2817" i="12"/>
  <c r="AJ2817" i="12" s="1"/>
  <c r="D1123" i="13" s="1"/>
  <c r="AH2866" i="12"/>
  <c r="AH2320" i="12"/>
  <c r="AH895" i="12"/>
  <c r="AH2821" i="12"/>
  <c r="AH2588" i="12"/>
  <c r="AH637" i="12"/>
  <c r="AH3060" i="12"/>
  <c r="AJ3060" i="12" s="1"/>
  <c r="D880" i="13" s="1"/>
  <c r="AH956" i="12"/>
  <c r="AH2795" i="12"/>
  <c r="AH1256" i="12"/>
  <c r="AH1044" i="12"/>
  <c r="AH2835" i="12"/>
  <c r="AH1193" i="12"/>
  <c r="AH1693" i="12"/>
  <c r="AH2256" i="12"/>
  <c r="AI2256" i="12" s="1"/>
  <c r="C1684" i="13" s="1"/>
  <c r="AH193" i="12"/>
  <c r="AI193" i="12" s="1"/>
  <c r="C3747" i="13" s="1"/>
  <c r="AH3238" i="12"/>
  <c r="AH485" i="12"/>
  <c r="AH160" i="12"/>
  <c r="AH2003" i="12"/>
  <c r="AH1020" i="12"/>
  <c r="AH1073" i="12"/>
  <c r="AH1111" i="12"/>
  <c r="AI1111" i="12" s="1"/>
  <c r="C2829" i="13" s="1"/>
  <c r="AH2081" i="12"/>
  <c r="AI2081" i="12" s="1"/>
  <c r="C1859" i="13" s="1"/>
  <c r="AH519" i="12"/>
  <c r="AH1775" i="12"/>
  <c r="AH2035" i="12"/>
  <c r="AH1813" i="12"/>
  <c r="AH2099" i="12"/>
  <c r="AJ2099" i="12" s="1"/>
  <c r="D1841" i="13" s="1"/>
  <c r="AH3590" i="12"/>
  <c r="AH176" i="12"/>
  <c r="AI176" i="12" s="1"/>
  <c r="C3764" i="13" s="1"/>
  <c r="AH2496" i="12"/>
  <c r="AI2496" i="12" s="1"/>
  <c r="C1444" i="13" s="1"/>
  <c r="AH1307" i="12"/>
  <c r="AH2237" i="12"/>
  <c r="AH582" i="12"/>
  <c r="AH216" i="12"/>
  <c r="AH3464" i="12"/>
  <c r="AH133" i="12"/>
  <c r="AH2628" i="12"/>
  <c r="AJ2628" i="12" s="1"/>
  <c r="D1312" i="13" s="1"/>
  <c r="AH283" i="12"/>
  <c r="AI283" i="12" s="1"/>
  <c r="C3657" i="13" s="1"/>
  <c r="AH1919" i="12"/>
  <c r="AH1586" i="12"/>
  <c r="AH1267" i="12"/>
  <c r="AH2958" i="12"/>
  <c r="AH1202" i="12"/>
  <c r="AI1202" i="12" s="1"/>
  <c r="C2738" i="13" s="1"/>
  <c r="AH1761" i="12"/>
  <c r="AH897" i="12"/>
  <c r="AJ897" i="12" s="1"/>
  <c r="D3043" i="13" s="1"/>
  <c r="AH2388" i="12"/>
  <c r="AI2388" i="12" s="1"/>
  <c r="C1552" i="13" s="1"/>
  <c r="AH806" i="12"/>
  <c r="AH2290" i="12"/>
  <c r="AH385" i="12"/>
  <c r="AH1645" i="12"/>
  <c r="AH3704" i="12"/>
  <c r="AH1490" i="12"/>
  <c r="AH1223" i="12"/>
  <c r="AJ1223" i="12" s="1"/>
  <c r="D2717" i="13" s="1"/>
  <c r="AH972" i="12"/>
  <c r="AJ972" i="12" s="1"/>
  <c r="D2968" i="13" s="1"/>
  <c r="AH985" i="12"/>
  <c r="AH1016" i="12"/>
  <c r="AH3446" i="12"/>
  <c r="AH2084" i="12"/>
  <c r="AH678" i="12"/>
  <c r="AJ678" i="12" s="1"/>
  <c r="D3262" i="13" s="1"/>
  <c r="AH2168" i="12"/>
  <c r="AH803" i="12"/>
  <c r="AJ803" i="12" s="1"/>
  <c r="D3137" i="13" s="1"/>
  <c r="AH1338" i="12"/>
  <c r="AJ1338" i="12" s="1"/>
  <c r="D2602" i="13" s="1"/>
  <c r="AH2520" i="12"/>
  <c r="AH3593" i="12"/>
  <c r="AH265" i="12"/>
  <c r="AH1507" i="12"/>
  <c r="AH2927" i="12"/>
  <c r="AH3264" i="12"/>
  <c r="AH639" i="12"/>
  <c r="AI639" i="12" s="1"/>
  <c r="C3301" i="13" s="1"/>
  <c r="AH1253" i="12"/>
  <c r="AJ1253" i="12" s="1"/>
  <c r="D2687" i="13" s="1"/>
  <c r="AH1726" i="12"/>
  <c r="AH711" i="12"/>
  <c r="AH1889" i="12"/>
  <c r="AH1825" i="12"/>
  <c r="AH2674" i="12"/>
  <c r="AI2674" i="12" s="1"/>
  <c r="C1266" i="13" s="1"/>
  <c r="AH3014" i="12"/>
  <c r="AH2642" i="12"/>
  <c r="AJ2642" i="12" s="1"/>
  <c r="D1298" i="13" s="1"/>
  <c r="AH205" i="12"/>
  <c r="AI205" i="12" s="1"/>
  <c r="C3735" i="13" s="1"/>
  <c r="AH672" i="12"/>
  <c r="AH2163" i="12"/>
  <c r="AH1393" i="12"/>
  <c r="AH2698" i="12"/>
  <c r="AH1162" i="12"/>
  <c r="AH3349" i="12"/>
  <c r="AH2200" i="12"/>
  <c r="AJ2200" i="12" s="1"/>
  <c r="D1740" i="13" s="1"/>
  <c r="AH1552" i="12"/>
  <c r="AJ1552" i="12" s="1"/>
  <c r="D2388" i="13" s="1"/>
  <c r="AH2617" i="12"/>
  <c r="AH1925" i="12"/>
  <c r="AH764" i="12"/>
  <c r="AH2491" i="12"/>
  <c r="AH1427" i="12"/>
  <c r="AI1427" i="12" s="1"/>
  <c r="C2513" i="13" s="1"/>
  <c r="AH2678" i="12"/>
  <c r="AH903" i="12"/>
  <c r="AJ903" i="12" s="1"/>
  <c r="D3037" i="13" s="1"/>
  <c r="AH1413" i="12"/>
  <c r="AI1413" i="12" s="1"/>
  <c r="C2527" i="13" s="1"/>
  <c r="AH1178" i="12"/>
  <c r="AH1272" i="12"/>
  <c r="AH881" i="12"/>
  <c r="AH1422" i="12"/>
  <c r="AH3584" i="12"/>
  <c r="AH2679" i="12"/>
  <c r="AH1330" i="12"/>
  <c r="AJ1330" i="12" s="1"/>
  <c r="D2610" i="13" s="1"/>
  <c r="AH417" i="12"/>
  <c r="AJ417" i="12" s="1"/>
  <c r="D3523" i="13" s="1"/>
  <c r="AH1063" i="12"/>
  <c r="AH1350" i="12"/>
  <c r="AH3494" i="12"/>
  <c r="AH821" i="12"/>
  <c r="AH1302" i="12"/>
  <c r="AI1302" i="12" s="1"/>
  <c r="C2638" i="13" s="1"/>
  <c r="AH182" i="12"/>
  <c r="AH1346" i="12"/>
  <c r="AJ1346" i="12" s="1"/>
  <c r="D2594" i="13" s="1"/>
  <c r="AH524" i="12"/>
  <c r="AJ524" i="12" s="1"/>
  <c r="D3416" i="13" s="1"/>
  <c r="AH1408" i="12"/>
  <c r="AH2947" i="12"/>
  <c r="AH1910" i="12"/>
  <c r="AH1603" i="12"/>
  <c r="AH2842" i="12"/>
  <c r="AH1605" i="12"/>
  <c r="AH1191" i="12"/>
  <c r="AJ1191" i="12" s="1"/>
  <c r="D2749" i="13" s="1"/>
  <c r="AH388" i="12"/>
  <c r="AI388" i="12" s="1"/>
  <c r="C3552" i="13" s="1"/>
  <c r="AH575" i="12"/>
  <c r="AH2865" i="12"/>
  <c r="AH1229" i="12"/>
  <c r="AH1815" i="12"/>
  <c r="AH2752" i="12"/>
  <c r="AI2752" i="12" s="1"/>
  <c r="C1188" i="13" s="1"/>
  <c r="AH1078" i="12"/>
  <c r="AH1303" i="12"/>
  <c r="AI1303" i="12" s="1"/>
  <c r="C2637" i="13" s="1"/>
  <c r="AH2910" i="12"/>
  <c r="AJ2910" i="12" s="1"/>
  <c r="D1030" i="13" s="1"/>
  <c r="AH2476" i="12"/>
  <c r="AH2523" i="12"/>
  <c r="AH3599" i="12"/>
  <c r="AH2953" i="12"/>
  <c r="AH315" i="12"/>
  <c r="AH405" i="12"/>
  <c r="AH866" i="12"/>
  <c r="AI866" i="12" s="1"/>
  <c r="C3074" i="13" s="1"/>
  <c r="AH1095" i="12"/>
  <c r="AI1095" i="12" s="1"/>
  <c r="C2845" i="13" s="1"/>
  <c r="AH1125" i="12"/>
  <c r="AH168" i="12"/>
  <c r="AH223" i="12"/>
  <c r="AH1887" i="12"/>
  <c r="AH3518" i="12"/>
  <c r="AJ3518" i="12" s="1"/>
  <c r="D422" i="13" s="1"/>
  <c r="AH3098" i="12"/>
  <c r="AH894" i="12"/>
  <c r="AJ894" i="12" s="1"/>
  <c r="D3046" i="13" s="1"/>
  <c r="AH2470" i="12"/>
  <c r="AI2470" i="12" s="1"/>
  <c r="C1470" i="13" s="1"/>
  <c r="AH2499" i="12"/>
  <c r="AH1404" i="12"/>
  <c r="AH1710" i="12"/>
  <c r="AH2734" i="12"/>
  <c r="AH1669" i="12"/>
  <c r="AH3207" i="12"/>
  <c r="AH2243" i="12"/>
  <c r="AJ2243" i="12" s="1"/>
  <c r="D1697" i="13" s="1"/>
  <c r="AH3520" i="12"/>
  <c r="AJ3520" i="12" s="1"/>
  <c r="D420" i="13" s="1"/>
  <c r="AH2039" i="12"/>
  <c r="AH1823" i="12"/>
  <c r="AH3171" i="12"/>
  <c r="AH147" i="12"/>
  <c r="AH1299" i="12"/>
  <c r="AJ1299" i="12" s="1"/>
  <c r="D2641" i="13" s="1"/>
  <c r="AH364" i="12"/>
  <c r="AH638" i="12"/>
  <c r="AJ638" i="12" s="1"/>
  <c r="D3302" i="13" s="1"/>
  <c r="AH2896" i="12"/>
  <c r="AJ2896" i="12" s="1"/>
  <c r="D1044" i="13" s="1"/>
  <c r="AH2573" i="12"/>
  <c r="AH748" i="12"/>
  <c r="AH591" i="12"/>
  <c r="AH1522" i="12"/>
  <c r="AH273" i="12"/>
  <c r="AH938" i="12"/>
  <c r="AH919" i="12"/>
  <c r="AJ919" i="12" s="1"/>
  <c r="D3021" i="13" s="1"/>
  <c r="AH1278" i="12"/>
  <c r="AJ1278" i="12" s="1"/>
  <c r="D2662" i="13" s="1"/>
  <c r="AH2008" i="12"/>
  <c r="AH2398" i="12"/>
  <c r="AH3496" i="12"/>
  <c r="AH1292" i="12"/>
  <c r="AH2524" i="12"/>
  <c r="AI2524" i="12" s="1"/>
  <c r="C1416" i="13" s="1"/>
  <c r="AH453" i="12"/>
  <c r="AH1319" i="12"/>
  <c r="AI1319" i="12" s="1"/>
  <c r="C2621" i="13" s="1"/>
  <c r="AH1868" i="12"/>
  <c r="AJ1868" i="12" s="1"/>
  <c r="D2072" i="13" s="1"/>
  <c r="AH2278" i="12"/>
  <c r="AH686" i="12"/>
  <c r="AH820" i="12"/>
  <c r="AH950" i="12"/>
  <c r="AH1372" i="12"/>
  <c r="AH693" i="12"/>
  <c r="AH1166" i="12"/>
  <c r="AJ1166" i="12" s="1"/>
  <c r="D2774" i="13" s="1"/>
  <c r="AH276" i="12"/>
  <c r="AJ276" i="12" s="1"/>
  <c r="D3664" i="13" s="1"/>
  <c r="AH294" i="12"/>
  <c r="AH274" i="12"/>
  <c r="AH1564" i="12"/>
  <c r="AH3607" i="12"/>
  <c r="AH923" i="12"/>
  <c r="AJ923" i="12" s="1"/>
  <c r="D3017" i="13" s="1"/>
  <c r="AH928" i="12"/>
  <c r="AH1477" i="12"/>
  <c r="AI1477" i="12" s="1"/>
  <c r="C2463" i="13" s="1"/>
  <c r="AH1184" i="12"/>
  <c r="AI1184" i="12" s="1"/>
  <c r="C2756" i="13" s="1"/>
  <c r="AH3791" i="12"/>
  <c r="AH1418" i="12"/>
  <c r="AH334" i="12"/>
  <c r="AH728" i="12"/>
  <c r="AH1033" i="12"/>
  <c r="AH2368" i="12"/>
  <c r="AH2469" i="12"/>
  <c r="AI2469" i="12" s="1"/>
  <c r="C1471" i="13" s="1"/>
  <c r="AH2983" i="12"/>
  <c r="AJ2983" i="12" s="1"/>
  <c r="D957" i="13" s="1"/>
  <c r="AH342" i="12"/>
  <c r="AH1222" i="12"/>
  <c r="AH2794" i="12"/>
  <c r="AH1006" i="12"/>
  <c r="AH1266" i="12"/>
  <c r="AJ1266" i="12" s="1"/>
  <c r="D2674" i="13" s="1"/>
  <c r="AH3067" i="12"/>
  <c r="AH1753" i="12"/>
  <c r="AI1753" i="12" s="1"/>
  <c r="C2187" i="13" s="1"/>
  <c r="AH3300" i="12"/>
  <c r="AI3300" i="12" s="1"/>
  <c r="C640" i="13" s="1"/>
  <c r="AH2209" i="12"/>
  <c r="AH1752" i="12"/>
  <c r="AH2935" i="12"/>
  <c r="AH2577" i="12"/>
  <c r="AH1608" i="12"/>
  <c r="AH2932" i="12"/>
  <c r="AH3294" i="12"/>
  <c r="AI3294" i="12" s="1"/>
  <c r="C646" i="13" s="1"/>
  <c r="AH3625" i="12"/>
  <c r="AI3625" i="12" s="1"/>
  <c r="C315" i="13" s="1"/>
  <c r="AH3536" i="12"/>
  <c r="AH3059" i="12"/>
  <c r="AH2342" i="12"/>
  <c r="AH3364" i="12"/>
  <c r="AH1135" i="12"/>
  <c r="AI1135" i="12" s="1"/>
  <c r="C2805" i="13" s="1"/>
  <c r="AH1576" i="12"/>
  <c r="AH1634" i="12"/>
  <c r="AJ1634" i="12" s="1"/>
  <c r="D2306" i="13" s="1"/>
  <c r="AH3421" i="12"/>
  <c r="AI3421" i="12" s="1"/>
  <c r="C519" i="13" s="1"/>
  <c r="AH3658" i="12"/>
  <c r="AH3377" i="12"/>
  <c r="AH1879" i="12"/>
  <c r="AH2279" i="12"/>
  <c r="AH1458" i="12"/>
  <c r="AH2697" i="12"/>
  <c r="AH3417" i="12"/>
  <c r="AI3417" i="12" s="1"/>
  <c r="C523" i="13" s="1"/>
  <c r="AH1607" i="12"/>
  <c r="AI1607" i="12" s="1"/>
  <c r="C2333" i="13" s="1"/>
  <c r="AH1435" i="12"/>
  <c r="AH284" i="12"/>
  <c r="AH1918" i="12"/>
  <c r="AH2596" i="12"/>
  <c r="AH1084" i="12"/>
  <c r="AI1084" i="12" s="1"/>
  <c r="C2856" i="13" s="1"/>
  <c r="AH1958" i="12"/>
  <c r="AH2319" i="12"/>
  <c r="AJ2319" i="12" s="1"/>
  <c r="D1621" i="13" s="1"/>
  <c r="AH1347" i="12"/>
  <c r="AJ1347" i="12" s="1"/>
  <c r="D2593" i="13" s="1"/>
  <c r="AH2833" i="12"/>
  <c r="AH510" i="12"/>
  <c r="AH3932" i="12"/>
  <c r="AH3849" i="12"/>
  <c r="AH2715" i="12"/>
  <c r="AH770" i="12"/>
  <c r="AH3467" i="12"/>
  <c r="AJ3467" i="12" s="1"/>
  <c r="D473" i="13" s="1"/>
  <c r="AH984" i="12"/>
  <c r="AJ984" i="12" s="1"/>
  <c r="D2956" i="13" s="1"/>
  <c r="AH1604" i="12"/>
  <c r="AH1234" i="12"/>
  <c r="AH1118" i="12"/>
  <c r="AH2440" i="12"/>
  <c r="AH2271" i="12"/>
  <c r="AI2271" i="12" s="1"/>
  <c r="C1669" i="13" s="1"/>
  <c r="AH203" i="12"/>
  <c r="AH257" i="12"/>
  <c r="AI257" i="12" s="1"/>
  <c r="C3683" i="13" s="1"/>
  <c r="AH577" i="12"/>
  <c r="AJ577" i="12" s="1"/>
  <c r="D3363" i="13" s="1"/>
  <c r="AH2504" i="12"/>
  <c r="AH2695" i="12"/>
  <c r="AH2601" i="12"/>
  <c r="AH2483" i="12"/>
  <c r="AH456" i="12"/>
  <c r="AH1656" i="12"/>
  <c r="AH2870" i="12"/>
  <c r="AJ2870" i="12" s="1"/>
  <c r="D1070" i="13" s="1"/>
  <c r="AH2729" i="12"/>
  <c r="AI2729" i="12" s="1"/>
  <c r="C1211" i="13" s="1"/>
  <c r="AH3267" i="12"/>
  <c r="AH3036" i="12"/>
  <c r="AH2533" i="12"/>
  <c r="AH3524" i="12"/>
  <c r="AH2904" i="12"/>
  <c r="AI2904" i="12" s="1"/>
  <c r="C1036" i="13" s="1"/>
  <c r="AH521" i="12"/>
  <c r="AH2028" i="12"/>
  <c r="AI2028" i="12" s="1"/>
  <c r="C1912" i="13" s="1"/>
  <c r="AH1059" i="12"/>
  <c r="AJ1059" i="12" s="1"/>
  <c r="D2881" i="13" s="1"/>
  <c r="AH1441" i="12"/>
  <c r="AH2134" i="12"/>
  <c r="AH3119" i="12"/>
  <c r="AH2902" i="12"/>
  <c r="AH3263" i="12"/>
  <c r="AH1981" i="12"/>
  <c r="AH981" i="12"/>
  <c r="AJ981" i="12" s="1"/>
  <c r="D2959" i="13" s="1"/>
  <c r="AH2196" i="12"/>
  <c r="AJ2196" i="12" s="1"/>
  <c r="D1744" i="13" s="1"/>
  <c r="AH731" i="12"/>
  <c r="AH2814" i="12"/>
  <c r="AH2420" i="12"/>
  <c r="AH2534" i="12"/>
  <c r="AI2534" i="12" s="1"/>
  <c r="C1406" i="13" s="1"/>
  <c r="AH426" i="12"/>
  <c r="AI426" i="12" s="1"/>
  <c r="C3514" i="13" s="1"/>
  <c r="AH1655" i="12"/>
  <c r="AH1699" i="12"/>
  <c r="AJ1699" i="12" s="1"/>
  <c r="D2241" i="13" s="1"/>
  <c r="AH704" i="12"/>
  <c r="AJ704" i="12" s="1"/>
  <c r="D3236" i="13" s="1"/>
  <c r="AH1614" i="12"/>
  <c r="AH3413" i="12"/>
  <c r="AH353" i="12"/>
  <c r="AH2123" i="12"/>
  <c r="AI2123" i="12" s="1"/>
  <c r="C1817" i="13" s="1"/>
  <c r="AH3242" i="12"/>
  <c r="AH1995" i="12"/>
  <c r="AH382" i="12"/>
  <c r="AI382" i="12" s="1"/>
  <c r="C3558" i="13" s="1"/>
  <c r="AH620" i="12"/>
  <c r="AJ620" i="12" s="1"/>
  <c r="D3320" i="13" s="1"/>
  <c r="AH1257" i="12"/>
  <c r="AH2915" i="12"/>
  <c r="AH835" i="12"/>
  <c r="AH387" i="12"/>
  <c r="AJ387" i="12" s="1"/>
  <c r="D3553" i="13" s="1"/>
  <c r="AH3017" i="12"/>
  <c r="AJ3017" i="12" s="1"/>
  <c r="D923" i="13" s="1"/>
  <c r="AH1997" i="12"/>
  <c r="AH815" i="12"/>
  <c r="AJ815" i="12" s="1"/>
  <c r="D3125" i="13" s="1"/>
  <c r="AH2746" i="12"/>
  <c r="AJ2746" i="12" s="1"/>
  <c r="D1194" i="13" s="1"/>
  <c r="AH961" i="12"/>
  <c r="AH3673" i="12"/>
  <c r="AH1260" i="12"/>
  <c r="AH3199" i="12"/>
  <c r="AJ3199" i="12" s="1"/>
  <c r="D741" i="13" s="1"/>
  <c r="AH2845" i="12"/>
  <c r="AH347" i="12"/>
  <c r="AH2402" i="12"/>
  <c r="AJ2402" i="12" s="1"/>
  <c r="D1538" i="13" s="1"/>
  <c r="AH1816" i="12"/>
  <c r="AI1816" i="12" s="1"/>
  <c r="C2124" i="13" s="1"/>
  <c r="AH1305" i="12"/>
  <c r="AH1077" i="12"/>
  <c r="AH467" i="12"/>
  <c r="AH951" i="12"/>
  <c r="AI951" i="12" s="1"/>
  <c r="C2989" i="13" s="1"/>
  <c r="AH3568" i="12"/>
  <c r="AJ3568" i="12" s="1"/>
  <c r="D372" i="13" s="1"/>
  <c r="AH2089" i="12"/>
  <c r="AH1312" i="12"/>
  <c r="AI1312" i="12" s="1"/>
  <c r="C2628" i="13" s="1"/>
  <c r="AH2803" i="12"/>
  <c r="AI2803" i="12" s="1"/>
  <c r="C1137" i="13" s="1"/>
  <c r="AH1023" i="12"/>
  <c r="AH235" i="12"/>
  <c r="AH2387" i="12"/>
  <c r="AH134" i="12"/>
  <c r="AI134" i="12" s="1"/>
  <c r="C3806" i="13" s="1"/>
  <c r="AH1327" i="12"/>
  <c r="AH2735" i="12"/>
  <c r="AH462" i="12"/>
  <c r="AI462" i="12" s="1"/>
  <c r="C3478" i="13" s="1"/>
  <c r="AH2159" i="12"/>
  <c r="AI2159" i="12" s="1"/>
  <c r="C1781" i="13" s="1"/>
  <c r="AH2595" i="12"/>
  <c r="AH2176" i="12"/>
  <c r="AH2612" i="12"/>
  <c r="AH1553" i="12"/>
  <c r="AI1553" i="12" s="1"/>
  <c r="C2387" i="13" s="1"/>
  <c r="AH1277" i="12"/>
  <c r="AI1277" i="12" s="1"/>
  <c r="C2663" i="13" s="1"/>
  <c r="AH370" i="12"/>
  <c r="AH2771" i="12"/>
  <c r="AI2771" i="12" s="1"/>
  <c r="C1169" i="13" s="1"/>
  <c r="AH373" i="12"/>
  <c r="AI373" i="12" s="1"/>
  <c r="C3567" i="13" s="1"/>
  <c r="AH3837" i="12"/>
  <c r="AH1311" i="12"/>
  <c r="AH850" i="12"/>
  <c r="AH404" i="12"/>
  <c r="AJ404" i="12" s="1"/>
  <c r="D3536" i="13" s="1"/>
  <c r="AH170" i="12"/>
  <c r="AH508" i="12"/>
  <c r="AH1972" i="12"/>
  <c r="AI1972" i="12" s="1"/>
  <c r="C1968" i="13" s="1"/>
  <c r="AH412" i="12"/>
  <c r="AJ412" i="12" s="1"/>
  <c r="D3528" i="13" s="1"/>
  <c r="AH1127" i="12"/>
  <c r="AH1037" i="12"/>
  <c r="AH1742" i="12"/>
  <c r="AH1254" i="12"/>
  <c r="AI1254" i="12" s="1"/>
  <c r="C2686" i="13" s="1"/>
  <c r="AH1368" i="12"/>
  <c r="AI1368" i="12" s="1"/>
  <c r="C2572" i="13" s="1"/>
  <c r="AH2881" i="12"/>
  <c r="AH1324" i="12"/>
  <c r="AJ1324" i="12" s="1"/>
  <c r="D2616" i="13" s="1"/>
  <c r="AH2840" i="12"/>
  <c r="AI2840" i="12" s="1"/>
  <c r="C1100" i="13" s="1"/>
  <c r="AH1356" i="12"/>
  <c r="AH2085" i="12"/>
  <c r="AH2742" i="12"/>
  <c r="AH2773" i="12"/>
  <c r="AI2773" i="12" s="1"/>
  <c r="C1167" i="13" s="1"/>
  <c r="AH1624" i="12"/>
  <c r="AH3730" i="12"/>
  <c r="AH2032" i="12"/>
  <c r="AJ2032" i="12" s="1"/>
  <c r="D1908" i="13" s="1"/>
  <c r="AH755" i="12"/>
  <c r="AI755" i="12" s="1"/>
  <c r="C3185" i="13" s="1"/>
  <c r="AH2166" i="12"/>
  <c r="AH1348" i="12"/>
  <c r="AH2537" i="12"/>
  <c r="AH3291" i="12"/>
  <c r="AI3291" i="12" s="1"/>
  <c r="C649" i="13" s="1"/>
  <c r="AH1662" i="12"/>
  <c r="AI1662" i="12" s="1"/>
  <c r="C2278" i="13" s="1"/>
  <c r="AH739" i="12"/>
  <c r="AH3537" i="12"/>
  <c r="AJ3537" i="12" s="1"/>
  <c r="D403" i="13" s="1"/>
  <c r="AH1819" i="12"/>
  <c r="AJ1819" i="12" s="1"/>
  <c r="D2121" i="13" s="1"/>
  <c r="AH642" i="12"/>
  <c r="AH1781" i="12"/>
  <c r="AH3384" i="12"/>
  <c r="AH1090" i="12"/>
  <c r="AJ1090" i="12" s="1"/>
  <c r="D2850" i="13" s="1"/>
  <c r="AH487" i="12"/>
  <c r="AH1344" i="12"/>
  <c r="AH3113" i="12"/>
  <c r="AJ3113" i="12" s="1"/>
  <c r="D827" i="13" s="1"/>
  <c r="AH551" i="12"/>
  <c r="AI551" i="12" s="1"/>
  <c r="C3389" i="13" s="1"/>
  <c r="AH1097" i="12"/>
  <c r="AH1215" i="12"/>
  <c r="AH1782" i="12"/>
  <c r="AH3725" i="12"/>
  <c r="AI3725" i="12" s="1"/>
  <c r="C215" i="13" s="1"/>
  <c r="AH243" i="12"/>
  <c r="AJ243" i="12" s="1"/>
  <c r="D3697" i="13" s="1"/>
  <c r="AH2859" i="12"/>
  <c r="AH371" i="12"/>
  <c r="AJ371" i="12" s="1"/>
  <c r="D3569" i="13" s="1"/>
  <c r="AH277" i="12"/>
  <c r="AJ277" i="12" s="1"/>
  <c r="D3663" i="13" s="1"/>
  <c r="AH1204" i="12"/>
  <c r="AH3338" i="12"/>
  <c r="AH663" i="12"/>
  <c r="AH2037" i="12"/>
  <c r="AJ2037" i="12" s="1"/>
  <c r="D1903" i="13" s="1"/>
  <c r="AH321" i="12"/>
  <c r="AH372" i="12"/>
  <c r="AH2249" i="12"/>
  <c r="AI2249" i="12" s="1"/>
  <c r="C1691" i="13" s="1"/>
  <c r="AH3915" i="12"/>
  <c r="AJ3915" i="12" s="1"/>
  <c r="D25" i="13" s="1"/>
  <c r="AH743" i="12"/>
  <c r="AH3727" i="12"/>
  <c r="AH1430" i="12"/>
  <c r="AH2804" i="12"/>
  <c r="AJ2804" i="12" s="1"/>
  <c r="D1136" i="13" s="1"/>
  <c r="AH1882" i="12"/>
  <c r="AI1882" i="12" s="1"/>
  <c r="C2058" i="13" s="1"/>
  <c r="AH1098" i="12"/>
  <c r="AH2167" i="12"/>
  <c r="AJ2167" i="12" s="1"/>
  <c r="D1773" i="13" s="1"/>
  <c r="AH3726" i="12"/>
  <c r="AJ3726" i="12" s="1"/>
  <c r="D214" i="13" s="1"/>
  <c r="AH1431" i="12"/>
  <c r="AH1545" i="12"/>
  <c r="AH1548" i="12"/>
  <c r="AH3547" i="12"/>
  <c r="AI3547" i="12" s="1"/>
  <c r="C393" i="13" s="1"/>
  <c r="AH1482" i="12"/>
  <c r="AH271" i="12"/>
  <c r="AH1082" i="12"/>
  <c r="AJ1082" i="12" s="1"/>
  <c r="D2858" i="13" s="1"/>
  <c r="AH666" i="12"/>
  <c r="AJ666" i="12" s="1"/>
  <c r="D3274" i="13" s="1"/>
  <c r="AH2360" i="12"/>
  <c r="AH2634" i="12"/>
  <c r="AH1047" i="12"/>
  <c r="AH1547" i="12"/>
  <c r="AI1547" i="12" s="1"/>
  <c r="C2393" i="13" s="1"/>
  <c r="AH472" i="12"/>
  <c r="AJ472" i="12" s="1"/>
  <c r="D3468" i="13" s="1"/>
  <c r="AH2928" i="12"/>
  <c r="AH197" i="12"/>
  <c r="AJ197" i="12" s="1"/>
  <c r="D3743" i="13" s="1"/>
  <c r="AH3196" i="12"/>
  <c r="AJ3196" i="12" s="1"/>
  <c r="D744" i="13" s="1"/>
  <c r="AH1163" i="12"/>
  <c r="AH3154" i="12"/>
  <c r="AH528" i="12"/>
  <c r="AH2252" i="12"/>
  <c r="AJ2252" i="12" s="1"/>
  <c r="D1688" i="13" s="1"/>
  <c r="AH2512" i="12"/>
  <c r="AH1940" i="12"/>
  <c r="AH2762" i="12"/>
  <c r="AJ2762" i="12" s="1"/>
  <c r="D1178" i="13" s="1"/>
  <c r="AH2517" i="12"/>
  <c r="AI2517" i="12" s="1"/>
  <c r="C1423" i="13" s="1"/>
  <c r="AH2092" i="12"/>
  <c r="AH2253" i="12"/>
  <c r="AH3744" i="12"/>
  <c r="AH595" i="12"/>
  <c r="AI595" i="12" s="1"/>
  <c r="C3345" i="13" s="1"/>
  <c r="AH2138" i="12"/>
  <c r="AI2138" i="12" s="1"/>
  <c r="C1802" i="13" s="1"/>
  <c r="AH1021" i="12"/>
  <c r="AH2551" i="12"/>
  <c r="AJ2551" i="12" s="1"/>
  <c r="D1389" i="13" s="1"/>
  <c r="AH1015" i="12"/>
  <c r="AJ1015" i="12" s="1"/>
  <c r="D2925" i="13" s="1"/>
  <c r="AH3890" i="12"/>
  <c r="AH1295" i="12"/>
  <c r="AH2457" i="12"/>
  <c r="AH1484" i="12"/>
  <c r="AI1484" i="12" s="1"/>
  <c r="C2456" i="13" s="1"/>
  <c r="AH1396" i="12"/>
  <c r="AH1849" i="12"/>
  <c r="AH1287" i="12"/>
  <c r="AI1287" i="12" s="1"/>
  <c r="C2653" i="13" s="1"/>
  <c r="AH3197" i="12"/>
  <c r="AJ3197" i="12" s="1"/>
  <c r="D743" i="13" s="1"/>
  <c r="AH1864" i="12"/>
  <c r="AH2477" i="12"/>
  <c r="AH606" i="12"/>
  <c r="AH3610" i="12"/>
  <c r="AJ3610" i="12" s="1"/>
  <c r="D330" i="13" s="1"/>
  <c r="AH1982" i="12"/>
  <c r="AI1982" i="12" s="1"/>
  <c r="C1958" i="13" s="1"/>
  <c r="AH1012" i="12"/>
  <c r="AH1171" i="12"/>
  <c r="AI1171" i="12" s="1"/>
  <c r="C2769" i="13" s="1"/>
  <c r="AH3016" i="12"/>
  <c r="AI3016" i="12" s="1"/>
  <c r="C924" i="13" s="1"/>
  <c r="AH1230" i="12"/>
  <c r="AH2498" i="12"/>
  <c r="AH828" i="12"/>
  <c r="AH1945" i="12"/>
  <c r="AJ1945" i="12" s="1"/>
  <c r="D1995" i="13" s="1"/>
  <c r="AH1429" i="12"/>
  <c r="AH911" i="12"/>
  <c r="AH1602" i="12"/>
  <c r="AJ1602" i="12" s="1"/>
  <c r="D2338" i="13" s="1"/>
  <c r="AH1499" i="12"/>
  <c r="AI1499" i="12" s="1"/>
  <c r="C2441" i="13" s="1"/>
  <c r="AH2126" i="12"/>
  <c r="AH1352" i="12"/>
  <c r="AH2929" i="12"/>
  <c r="AH1284" i="12"/>
  <c r="AJ1284" i="12" s="1"/>
  <c r="D2656" i="13" s="1"/>
  <c r="AH2703" i="12"/>
  <c r="AJ2703" i="12" s="1"/>
  <c r="D1237" i="13" s="1"/>
  <c r="AH3219" i="12"/>
  <c r="AH2844" i="12"/>
  <c r="AI2844" i="12" s="1"/>
  <c r="C1096" i="13" s="1"/>
  <c r="AH3130" i="12"/>
  <c r="AJ3130" i="12" s="1"/>
  <c r="D810" i="13" s="1"/>
  <c r="AH1140" i="12"/>
  <c r="AH3076" i="12"/>
  <c r="AH1865" i="12"/>
  <c r="AH2874" i="12"/>
  <c r="AI2874" i="12" s="1"/>
  <c r="C1066" i="13" s="1"/>
  <c r="AH597" i="12"/>
  <c r="AH1802" i="12"/>
  <c r="AH1771" i="12"/>
  <c r="AI1771" i="12" s="1"/>
  <c r="C2169" i="13" s="1"/>
  <c r="AH3045" i="12"/>
  <c r="AJ3045" i="12" s="1"/>
  <c r="D895" i="13" s="1"/>
  <c r="AH2710" i="12"/>
  <c r="AH2152" i="12"/>
  <c r="AH852" i="12"/>
  <c r="AH1250" i="12"/>
  <c r="AI1250" i="12" s="1"/>
  <c r="C2690" i="13" s="1"/>
  <c r="AH195" i="12"/>
  <c r="AJ195" i="12" s="1"/>
  <c r="D3745" i="13" s="1"/>
  <c r="AH3511" i="12"/>
  <c r="AH936" i="12"/>
  <c r="AJ936" i="12" s="1"/>
  <c r="D3004" i="13" s="1"/>
  <c r="AH2050" i="12"/>
  <c r="AI2050" i="12" s="1"/>
  <c r="C1890" i="13" s="1"/>
  <c r="AH1379" i="12"/>
  <c r="AH2900" i="12"/>
  <c r="AH829" i="12"/>
  <c r="AH2825" i="12"/>
  <c r="AI2825" i="12" s="1"/>
  <c r="C1115" i="13" s="1"/>
  <c r="AH483" i="12"/>
  <c r="AH204" i="12"/>
  <c r="AH2181" i="12"/>
  <c r="AJ2181" i="12" s="1"/>
  <c r="D1759" i="13" s="1"/>
  <c r="AH1877" i="12"/>
  <c r="AJ1877" i="12" s="1"/>
  <c r="D2063" i="13" s="1"/>
  <c r="AH566" i="12"/>
  <c r="AH1509" i="12"/>
  <c r="AH1587" i="12"/>
  <c r="AH335" i="12"/>
  <c r="AJ335" i="12" s="1"/>
  <c r="D3605" i="13" s="1"/>
  <c r="AH3394" i="12"/>
  <c r="AJ3394" i="12" s="1"/>
  <c r="D546" i="13" s="1"/>
  <c r="AH3292" i="12"/>
  <c r="AH1074" i="12"/>
  <c r="AJ1074" i="12" s="1"/>
  <c r="D2866" i="13" s="1"/>
  <c r="AH3596" i="12"/>
  <c r="AI3596" i="12" s="1"/>
  <c r="C344" i="13" s="1"/>
  <c r="AH186" i="12"/>
  <c r="AH1473" i="12"/>
  <c r="AH374" i="12"/>
  <c r="AH717" i="12"/>
  <c r="AJ717" i="12" s="1"/>
  <c r="D3223" i="13" s="1"/>
  <c r="AH1516" i="12"/>
  <c r="AH2562" i="12"/>
  <c r="AH1836" i="12"/>
  <c r="AJ1836" i="12" s="1"/>
  <c r="D2104" i="13" s="1"/>
  <c r="AH2720" i="12"/>
  <c r="AI2720" i="12" s="1"/>
  <c r="C1220" i="13" s="1"/>
  <c r="AH3010" i="12"/>
  <c r="AH1579" i="12"/>
  <c r="AH2480" i="12"/>
  <c r="AH3535" i="12"/>
  <c r="AI3535" i="12" s="1"/>
  <c r="C405" i="13" s="1"/>
  <c r="AH3355" i="12"/>
  <c r="AJ3355" i="12" s="1"/>
  <c r="D585" i="13" s="1"/>
  <c r="AH799" i="12"/>
  <c r="AH1449" i="12"/>
  <c r="AJ1449" i="12" s="1"/>
  <c r="D2491" i="13" s="1"/>
  <c r="AH2143" i="12"/>
  <c r="AJ2143" i="12" s="1"/>
  <c r="D1797" i="13" s="1"/>
  <c r="AH939" i="12"/>
  <c r="AH2575" i="12"/>
  <c r="AH1207" i="12"/>
  <c r="AH2506" i="12"/>
  <c r="AI2506" i="12" s="1"/>
  <c r="C1434" i="13" s="1"/>
  <c r="AH1783" i="12"/>
  <c r="AH441" i="12"/>
  <c r="AH2017" i="12"/>
  <c r="AI2017" i="12" s="1"/>
  <c r="C1923" i="13" s="1"/>
  <c r="AH1255" i="12"/>
  <c r="AJ1255" i="12" s="1"/>
  <c r="D2685" i="13" s="1"/>
  <c r="AH3419" i="12"/>
  <c r="AH1487" i="12"/>
  <c r="AH396" i="12"/>
  <c r="AH1663" i="12"/>
  <c r="AI1663" i="12" s="1"/>
  <c r="C2277" i="13" s="1"/>
  <c r="AH943" i="12"/>
  <c r="AI943" i="12" s="1"/>
  <c r="C2997" i="13" s="1"/>
  <c r="AH2449" i="12"/>
  <c r="AH684" i="12"/>
  <c r="AI684" i="12" s="1"/>
  <c r="C3256" i="13" s="1"/>
  <c r="AH1189" i="12"/>
  <c r="AJ1189" i="12" s="1"/>
  <c r="D2751" i="13" s="1"/>
  <c r="AH348" i="12"/>
  <c r="AH1141" i="12"/>
  <c r="AH1790" i="12"/>
  <c r="AH2788" i="12"/>
  <c r="AJ2788" i="12" s="1"/>
  <c r="D1152" i="13" s="1"/>
  <c r="AH1134" i="12"/>
  <c r="AH339" i="12"/>
  <c r="AH2225" i="12"/>
  <c r="AI2225" i="12" s="1"/>
  <c r="C1715" i="13" s="1"/>
  <c r="AH1314" i="12"/>
  <c r="AI1314" i="12" s="1"/>
  <c r="C2626" i="13" s="1"/>
  <c r="AH1623" i="12"/>
  <c r="AH3420" i="12"/>
  <c r="AH2102" i="12"/>
  <c r="AH1767" i="12"/>
  <c r="AI1767" i="12" s="1"/>
  <c r="C2173" i="13" s="1"/>
  <c r="AH3120" i="12"/>
  <c r="AI3120" i="12" s="1"/>
  <c r="C820" i="13" s="1"/>
  <c r="AH1242" i="12"/>
  <c r="AH571" i="12"/>
  <c r="AJ571" i="12" s="1"/>
  <c r="D3369" i="13" s="1"/>
  <c r="AH2044" i="12"/>
  <c r="AI2044" i="12" s="1"/>
  <c r="C1896" i="13" s="1"/>
  <c r="AH685" i="12"/>
  <c r="AH2386" i="12"/>
  <c r="AH544" i="12"/>
  <c r="AH3731" i="12"/>
  <c r="AJ3731" i="12" s="1"/>
  <c r="D209" i="13" s="1"/>
  <c r="AH609" i="12"/>
  <c r="AH1243" i="12"/>
  <c r="AH3342" i="12"/>
  <c r="AJ3342" i="12" s="1"/>
  <c r="D598" i="13" s="1"/>
  <c r="AH2856" i="12"/>
  <c r="AJ2856" i="12" s="1"/>
  <c r="D1084" i="13" s="1"/>
  <c r="AH585" i="12"/>
  <c r="AH1683" i="12"/>
  <c r="AH3676" i="12"/>
  <c r="AH1530" i="12"/>
  <c r="AJ1530" i="12" s="1"/>
  <c r="D2410" i="13" s="1"/>
  <c r="AH366" i="12"/>
  <c r="AI366" i="12" s="1"/>
  <c r="C3574" i="13" s="1"/>
  <c r="AH1536" i="12"/>
  <c r="AH3020" i="12"/>
  <c r="AJ3020" i="12" s="1"/>
  <c r="D920" i="13" s="1"/>
  <c r="AH2826" i="12"/>
  <c r="AI2826" i="12" s="1"/>
  <c r="C1114" i="13" s="1"/>
  <c r="AH1115" i="12"/>
  <c r="AH2511" i="12"/>
  <c r="AH2067" i="12"/>
  <c r="AH3273" i="12"/>
  <c r="AJ3273" i="12" s="1"/>
  <c r="D667" i="13" s="1"/>
  <c r="AH3078" i="12"/>
  <c r="AH1283" i="12"/>
  <c r="AH2649" i="12"/>
  <c r="AJ2649" i="12" s="1"/>
  <c r="D1291" i="13" s="1"/>
  <c r="AH2095" i="12"/>
  <c r="AI2095" i="12" s="1"/>
  <c r="C1845" i="13" s="1"/>
  <c r="AH1146" i="12"/>
  <c r="AH3309" i="12"/>
  <c r="AH1121" i="12"/>
  <c r="AH2671" i="12"/>
  <c r="AI2671" i="12" s="1"/>
  <c r="C1269" i="13" s="1"/>
  <c r="AH2245" i="12"/>
  <c r="AJ2245" i="12" s="1"/>
  <c r="D1695" i="13" s="1"/>
  <c r="AH2172" i="12"/>
  <c r="AH1397" i="12"/>
  <c r="AJ1397" i="12" s="1"/>
  <c r="D2543" i="13" s="1"/>
  <c r="AH1902" i="12"/>
  <c r="AJ1902" i="12" s="1"/>
  <c r="D2038" i="13" s="1"/>
  <c r="AH520" i="12"/>
  <c r="AH2324" i="12"/>
  <c r="AH1236" i="12"/>
  <c r="AH1195" i="12"/>
  <c r="AI1195" i="12" s="1"/>
  <c r="C2745" i="13" s="1"/>
  <c r="AH1814" i="12"/>
  <c r="AH1510" i="12"/>
  <c r="AH3728" i="12"/>
  <c r="AJ3728" i="12" s="1"/>
  <c r="D212" i="13" s="1"/>
  <c r="AH1099" i="12"/>
  <c r="AJ1099" i="12" s="1"/>
  <c r="D2841" i="13" s="1"/>
  <c r="AH726" i="12"/>
  <c r="AH514" i="12"/>
  <c r="AH2259" i="12"/>
  <c r="AH263" i="12"/>
  <c r="AJ263" i="12" s="1"/>
  <c r="D3677" i="13" s="1"/>
  <c r="AH458" i="12"/>
  <c r="AJ458" i="12" s="1"/>
  <c r="D3482" i="13" s="1"/>
  <c r="AH560" i="12"/>
  <c r="AH796" i="12"/>
  <c r="AI796" i="12" s="1"/>
  <c r="C3144" i="13" s="1"/>
  <c r="AH2364" i="12"/>
  <c r="AJ2364" i="12" s="1"/>
  <c r="D1576" i="13" s="1"/>
  <c r="AH2057" i="12"/>
  <c r="AH1365" i="12"/>
  <c r="AH1689" i="12"/>
  <c r="AH1772" i="12"/>
  <c r="AJ1772" i="12" s="1"/>
  <c r="D2168" i="13" s="1"/>
  <c r="AH2739" i="12"/>
  <c r="AH1494" i="12"/>
  <c r="AH1500" i="12"/>
  <c r="AJ1500" i="12" s="1"/>
  <c r="D2440" i="13" s="1"/>
  <c r="AH346" i="12"/>
  <c r="AI346" i="12" s="1"/>
  <c r="C3594" i="13" s="1"/>
  <c r="AH927" i="12"/>
  <c r="AH1420" i="12"/>
  <c r="AH3217" i="12"/>
  <c r="AH380" i="12"/>
  <c r="AI380" i="12" s="1"/>
  <c r="C3560" i="13" s="1"/>
  <c r="AH1492" i="12"/>
  <c r="AJ1492" i="12" s="1"/>
  <c r="D2448" i="13" s="1"/>
  <c r="AH3558" i="12"/>
  <c r="AH1313" i="12"/>
  <c r="AI1313" i="12" s="1"/>
  <c r="C2627" i="13" s="1"/>
  <c r="AH1374" i="12"/>
  <c r="AJ1374" i="12" s="1"/>
  <c r="D2566" i="13" s="1"/>
  <c r="AH2700" i="12"/>
  <c r="AH1528" i="12"/>
  <c r="AH1765" i="12"/>
  <c r="AH1309" i="12"/>
  <c r="AJ1309" i="12" s="1"/>
  <c r="D2631" i="13" s="1"/>
  <c r="AH2656" i="12"/>
  <c r="AH1808" i="12"/>
  <c r="AH3109" i="12"/>
  <c r="AI3109" i="12" s="1"/>
  <c r="C831" i="13" s="1"/>
  <c r="AH3064" i="12"/>
  <c r="AJ3064" i="12" s="1"/>
  <c r="D876" i="13" s="1"/>
  <c r="AH2736" i="12"/>
  <c r="AH3302" i="12"/>
  <c r="AH660" i="12"/>
  <c r="AH1660" i="12"/>
  <c r="AI1660" i="12" s="1"/>
  <c r="C2280" i="13" s="1"/>
  <c r="AH2311" i="12"/>
  <c r="AI2311" i="12" s="1"/>
  <c r="C1629" i="13" s="1"/>
  <c r="AH1680" i="12"/>
  <c r="AH3354" i="12"/>
  <c r="AI3354" i="12" s="1"/>
  <c r="C586" i="13" s="1"/>
  <c r="AH1456" i="12"/>
  <c r="AJ1456" i="12" s="1"/>
  <c r="D2484" i="13" s="1"/>
  <c r="AH384" i="12"/>
  <c r="AH311" i="12"/>
  <c r="AH2059" i="12"/>
  <c r="AH2837" i="12"/>
  <c r="AI2837" i="12" s="1"/>
  <c r="C1103" i="13" s="1"/>
  <c r="AH2985" i="12"/>
  <c r="AH651" i="12"/>
  <c r="AH1566" i="12"/>
  <c r="AI1566" i="12" s="1"/>
  <c r="C2374" i="13" s="1"/>
  <c r="AH152" i="12"/>
  <c r="AJ152" i="12" s="1"/>
  <c r="D3788" i="13" s="1"/>
  <c r="AH2508" i="12"/>
  <c r="AH3799" i="12"/>
  <c r="AH214" i="12"/>
  <c r="AH855" i="12"/>
  <c r="AJ855" i="12" s="1"/>
  <c r="D3085" i="13" s="1"/>
  <c r="AH2300" i="12"/>
  <c r="AJ2300" i="12" s="1"/>
  <c r="D1640" i="13" s="1"/>
  <c r="AH1800" i="12"/>
  <c r="AH1696" i="12"/>
  <c r="AI1696" i="12" s="1"/>
  <c r="C2244" i="13" s="1"/>
  <c r="AH2325" i="12"/>
  <c r="AJ2325" i="12" s="1"/>
  <c r="D1615" i="13" s="1"/>
  <c r="AH1009" i="12"/>
  <c r="AH1837" i="12"/>
  <c r="AH1432" i="12"/>
  <c r="AH2053" i="12"/>
  <c r="AI2053" i="12" s="1"/>
  <c r="C1887" i="13" s="1"/>
  <c r="AH1228" i="12"/>
  <c r="AH3023" i="12"/>
  <c r="AH1086" i="12"/>
  <c r="AJ1086" i="12" s="1"/>
  <c r="D2854" i="13" s="1"/>
  <c r="AH2141" i="12"/>
  <c r="AJ2141" i="12" s="1"/>
  <c r="D1799" i="13" s="1"/>
  <c r="AH2487" i="12"/>
  <c r="AH1259" i="12"/>
  <c r="AH2012" i="12"/>
  <c r="AH1205" i="12"/>
  <c r="AJ1205" i="12" s="1"/>
  <c r="D2735" i="13" s="1"/>
  <c r="AH738" i="12"/>
  <c r="AI738" i="12" s="1"/>
  <c r="C3202" i="13" s="1"/>
  <c r="AH3018" i="12"/>
  <c r="AH328" i="12"/>
  <c r="AI328" i="12" s="1"/>
  <c r="C3612" i="13" s="1"/>
  <c r="AH746" i="12"/>
  <c r="AI746" i="12" s="1"/>
  <c r="C3194" i="13" s="1"/>
  <c r="AH2295" i="12"/>
  <c r="AH2515" i="12"/>
  <c r="AH730" i="12"/>
  <c r="AH2086" i="12"/>
  <c r="AJ2086" i="12" s="1"/>
  <c r="D1854" i="13" s="1"/>
  <c r="AH2137" i="12"/>
  <c r="AH174" i="12"/>
  <c r="AH3613" i="12"/>
  <c r="AI3613" i="12" s="1"/>
  <c r="C327" i="13" s="1"/>
  <c r="AH3311" i="12"/>
  <c r="AI3311" i="12" s="1"/>
  <c r="C629" i="13" s="1"/>
  <c r="AH3012" i="12"/>
  <c r="AH1139" i="12"/>
  <c r="AH1332" i="12"/>
  <c r="AH735" i="12"/>
  <c r="AJ735" i="12" s="1"/>
  <c r="D3205" i="13" s="1"/>
  <c r="AH3702" i="12"/>
  <c r="AJ3702" i="12" s="1"/>
  <c r="D238" i="13" s="1"/>
  <c r="AH234" i="12"/>
  <c r="AH2613" i="12"/>
  <c r="AJ2613" i="12" s="1"/>
  <c r="D1327" i="13" s="1"/>
  <c r="AH2964" i="12"/>
  <c r="AI2964" i="12" s="1"/>
  <c r="C976" i="13" s="1"/>
  <c r="AH847" i="12"/>
  <c r="AH2161" i="12"/>
  <c r="AH2903" i="12"/>
  <c r="AH2991" i="12"/>
  <c r="AI2991" i="12" s="1"/>
  <c r="C949" i="13" s="1"/>
  <c r="AH1977" i="12"/>
  <c r="AH2963" i="12"/>
  <c r="AH2073" i="12"/>
  <c r="AI2073" i="12" s="1"/>
  <c r="C1867" i="13" s="1"/>
  <c r="AH875" i="12"/>
  <c r="AI875" i="12" s="1"/>
  <c r="C3065" i="13" s="1"/>
  <c r="AH3816" i="12"/>
  <c r="AH2341" i="12"/>
  <c r="AH2284" i="12"/>
  <c r="AH2154" i="12"/>
  <c r="AJ2154" i="12" s="1"/>
  <c r="D1786" i="13" s="1"/>
  <c r="AH1117" i="12"/>
  <c r="AI1117" i="12" s="1"/>
  <c r="C2823" i="13" s="1"/>
  <c r="AH1110" i="12"/>
  <c r="AH509" i="12"/>
  <c r="AI509" i="12" s="1"/>
  <c r="C3431" i="13" s="1"/>
  <c r="AH2610" i="12"/>
  <c r="AJ2610" i="12" s="1"/>
  <c r="D1330" i="13" s="1"/>
  <c r="AH1867" i="12"/>
  <c r="AH1955" i="12"/>
  <c r="AH3638" i="12"/>
  <c r="AH921" i="12"/>
  <c r="AI921" i="12" s="1"/>
  <c r="C3019" i="13" s="1"/>
  <c r="AH3836" i="12"/>
  <c r="AH1914" i="12"/>
  <c r="AH1123" i="12"/>
  <c r="AJ1123" i="12" s="1"/>
  <c r="D2817" i="13" s="1"/>
  <c r="AH2400" i="12"/>
  <c r="AI2400" i="12" s="1"/>
  <c r="C1540" i="13" s="1"/>
  <c r="AH831" i="12"/>
  <c r="AH1042" i="12"/>
  <c r="AH1446" i="12"/>
  <c r="AH2333" i="12"/>
  <c r="AJ2333" i="12" s="1"/>
  <c r="D1607" i="13" s="1"/>
  <c r="AH701" i="12"/>
  <c r="AI701" i="12" s="1"/>
  <c r="C3239" i="13" s="1"/>
  <c r="AH1695" i="12"/>
  <c r="AH2593" i="12"/>
  <c r="AJ2593" i="12" s="1"/>
  <c r="D1347" i="13" s="1"/>
  <c r="AH356" i="12"/>
  <c r="AI356" i="12" s="1"/>
  <c r="C3584" i="13" s="1"/>
  <c r="AH841" i="12"/>
  <c r="AH1136" i="12"/>
  <c r="AH2014" i="12"/>
  <c r="AH1424" i="12"/>
  <c r="AI1424" i="12" s="1"/>
  <c r="C2516" i="13" s="1"/>
  <c r="AH1124" i="12"/>
  <c r="AH2784" i="12"/>
  <c r="AH3350" i="12"/>
  <c r="AI3350" i="12" s="1"/>
  <c r="C590" i="13" s="1"/>
  <c r="AH525" i="12"/>
  <c r="AJ525" i="12" s="1"/>
  <c r="D3415" i="13" s="1"/>
  <c r="AH2744" i="12"/>
  <c r="AH1373" i="12"/>
  <c r="AH1478" i="12"/>
  <c r="AH1784" i="12"/>
  <c r="AJ1784" i="12" s="1"/>
  <c r="D2156" i="13" s="1"/>
  <c r="AH3105" i="12"/>
  <c r="AI3105" i="12" s="1"/>
  <c r="C835" i="13" s="1"/>
  <c r="AH1556" i="12"/>
  <c r="AH2070" i="12"/>
  <c r="AJ2070" i="12" s="1"/>
  <c r="D1870" i="13" s="1"/>
  <c r="AH917" i="12"/>
  <c r="AJ917" i="12" s="1"/>
  <c r="D3023" i="13" s="1"/>
  <c r="AH991" i="12"/>
  <c r="AH1535" i="12"/>
  <c r="AH401" i="12"/>
  <c r="AH2413" i="12"/>
  <c r="AI2413" i="12" s="1"/>
  <c r="C1527" i="13" s="1"/>
  <c r="AH1720" i="12"/>
  <c r="AH167" i="12"/>
  <c r="AH1067" i="12"/>
  <c r="AI1067" i="12" s="1"/>
  <c r="C2873" i="13" s="1"/>
  <c r="AH1978" i="12"/>
  <c r="AJ1978" i="12" s="1"/>
  <c r="D1962" i="13" s="1"/>
  <c r="AH2992" i="12"/>
  <c r="AH797" i="12"/>
  <c r="AH3595" i="12"/>
  <c r="AH913" i="12"/>
  <c r="AJ913" i="12" s="1"/>
  <c r="D3027" i="13" s="1"/>
  <c r="AH2444" i="12"/>
  <c r="AI2444" i="12" s="1"/>
  <c r="C1496" i="13" s="1"/>
  <c r="AH3051" i="12"/>
  <c r="AH1043" i="12"/>
  <c r="AJ1043" i="12" s="1"/>
  <c r="D2897" i="13" s="1"/>
  <c r="AH2418" i="12"/>
  <c r="AJ2418" i="12" s="1"/>
  <c r="D1522" i="13" s="1"/>
  <c r="AH1329" i="12"/>
  <c r="AH889" i="12"/>
  <c r="AH3682" i="12"/>
  <c r="AH1018" i="12"/>
  <c r="AI1018" i="12" s="1"/>
  <c r="C2922" i="13" s="1"/>
  <c r="AH1101" i="12"/>
  <c r="AH1029" i="12"/>
  <c r="AH2650" i="12"/>
  <c r="AJ2650" i="12" s="1"/>
  <c r="D1290" i="13" s="1"/>
  <c r="AH1769" i="12"/>
  <c r="AI1769" i="12" s="1"/>
  <c r="C2171" i="13" s="1"/>
  <c r="AH2968" i="12"/>
  <c r="AH2046" i="12"/>
  <c r="AH191" i="12"/>
  <c r="AH179" i="12"/>
  <c r="AJ179" i="12" s="1"/>
  <c r="D3761" i="13" s="1"/>
  <c r="AH3385" i="12"/>
  <c r="AJ3385" i="12" s="1"/>
  <c r="D555" i="13" s="1"/>
  <c r="AH482" i="12"/>
  <c r="AH1361" i="12"/>
  <c r="AJ1361" i="12" s="1"/>
  <c r="D2579" i="13" s="1"/>
  <c r="AH3398" i="12"/>
  <c r="AJ3398" i="12" s="1"/>
  <c r="D542" i="13" s="1"/>
  <c r="AH1886" i="12"/>
  <c r="AH180" i="12"/>
  <c r="AH227" i="12"/>
  <c r="AH464" i="12"/>
  <c r="AJ464" i="12" s="1"/>
  <c r="D3476" i="13" s="1"/>
  <c r="AH2877" i="12"/>
  <c r="AH449" i="12"/>
  <c r="AH2880" i="12"/>
  <c r="AI2880" i="12" s="1"/>
  <c r="C1060" i="13" s="1"/>
  <c r="AH676" i="12"/>
  <c r="AJ676" i="12" s="1"/>
  <c r="D3264" i="13" s="1"/>
  <c r="AH1939" i="12"/>
  <c r="AH567" i="12"/>
  <c r="AH774" i="12"/>
  <c r="AH202" i="12"/>
  <c r="AI202" i="12" s="1"/>
  <c r="C3738" i="13" s="1"/>
  <c r="AH583" i="12"/>
  <c r="AI583" i="12" s="1"/>
  <c r="C3357" i="13" s="1"/>
  <c r="AH811" i="12"/>
  <c r="AH395" i="12"/>
  <c r="AI395" i="12" s="1"/>
  <c r="C3545" i="13" s="1"/>
  <c r="AH1471" i="12"/>
  <c r="AI1471" i="12" s="1"/>
  <c r="C2469" i="13" s="1"/>
  <c r="AH3002" i="12"/>
  <c r="AH2335" i="12"/>
  <c r="AH910" i="12"/>
  <c r="AH1145" i="12"/>
  <c r="AJ1145" i="12" s="1"/>
  <c r="D2795" i="13" s="1"/>
  <c r="AH166" i="12"/>
  <c r="AH490" i="12"/>
  <c r="AH2309" i="12"/>
  <c r="AI2309" i="12" s="1"/>
  <c r="C1631" i="13" s="1"/>
  <c r="AH643" i="12"/>
  <c r="AJ643" i="12" s="1"/>
  <c r="D3297" i="13" s="1"/>
  <c r="AH1639" i="12"/>
  <c r="AH505" i="12"/>
  <c r="AH744" i="12"/>
  <c r="AH2148" i="12"/>
  <c r="AJ2148" i="12" s="1"/>
  <c r="D1792" i="13" s="1"/>
  <c r="AH1796" i="12"/>
  <c r="AJ1796" i="12" s="1"/>
  <c r="D2144" i="13" s="1"/>
  <c r="AH2435" i="12"/>
  <c r="AH2155" i="12"/>
  <c r="AI2155" i="12" s="1"/>
  <c r="C1785" i="13" s="1"/>
  <c r="AH2750" i="12"/>
  <c r="AJ2750" i="12" s="1"/>
  <c r="D1190" i="13" s="1"/>
  <c r="AH3334" i="12"/>
  <c r="AH2417" i="12"/>
  <c r="AH463" i="12"/>
  <c r="AH1857" i="12"/>
  <c r="AJ1857" i="12" s="1"/>
  <c r="D2083" i="13" s="1"/>
  <c r="AH1563" i="12"/>
  <c r="AH2257" i="12"/>
  <c r="AH2201" i="12"/>
  <c r="AJ2201" i="12" s="1"/>
  <c r="D1739" i="13" s="1"/>
  <c r="AH1384" i="12"/>
  <c r="AI1384" i="12" s="1"/>
  <c r="C2556" i="13" s="1"/>
  <c r="AH998" i="12"/>
  <c r="AH262" i="12"/>
  <c r="AH155" i="12"/>
  <c r="AH2655" i="12"/>
  <c r="AI2655" i="12" s="1"/>
  <c r="C1285" i="13" s="1"/>
  <c r="AH213" i="12"/>
  <c r="AJ213" i="12" s="1"/>
  <c r="D3727" i="13" s="1"/>
  <c r="AH2738" i="12"/>
  <c r="AH332" i="12"/>
  <c r="AJ332" i="12" s="1"/>
  <c r="D3608" i="13" s="1"/>
  <c r="AH2340" i="12"/>
  <c r="AJ2340" i="12" s="1"/>
  <c r="D1600" i="13" s="1"/>
  <c r="AH1421" i="12"/>
  <c r="AH427" i="12"/>
  <c r="AH683" i="12"/>
  <c r="AH1438" i="12"/>
  <c r="AJ1438" i="12" s="1"/>
  <c r="D2502" i="13" s="1"/>
  <c r="AH1546" i="12"/>
  <c r="AI1546" i="12" s="1"/>
  <c r="C2394" i="13" s="1"/>
  <c r="AH661" i="12"/>
  <c r="AH3367" i="12"/>
  <c r="AJ3367" i="12" s="1"/>
  <c r="D573" i="13" s="1"/>
  <c r="AH1349" i="12"/>
  <c r="AJ1349" i="12" s="1"/>
  <c r="D2591" i="13" s="1"/>
  <c r="AH2670" i="12"/>
  <c r="AH2806" i="12"/>
  <c r="AH2345" i="12"/>
  <c r="AH2914" i="12"/>
  <c r="AJ2914" i="12" s="1"/>
  <c r="D1026" i="13" s="1"/>
  <c r="AH281" i="12"/>
  <c r="AI281" i="12" s="1"/>
  <c r="C3659" i="13" s="1"/>
  <c r="AH489" i="12"/>
  <c r="AH1238" i="12"/>
  <c r="AI1238" i="12" s="1"/>
  <c r="C2702" i="13" s="1"/>
  <c r="AH2965" i="12"/>
  <c r="AJ2965" i="12" s="1"/>
  <c r="D975" i="13" s="1"/>
  <c r="AH1273" i="12"/>
  <c r="AH1391" i="12"/>
  <c r="AH415" i="12"/>
  <c r="AH3050" i="12"/>
  <c r="AI3050" i="12" s="1"/>
  <c r="C890" i="13" s="1"/>
  <c r="AH266" i="12"/>
  <c r="AH1085" i="12"/>
  <c r="AH873" i="12"/>
  <c r="AI873" i="12" s="1"/>
  <c r="C3067" i="13" s="1"/>
  <c r="AH1931" i="12"/>
  <c r="AI1931" i="12" s="1"/>
  <c r="C2009" i="13" s="1"/>
  <c r="AH2230" i="12"/>
  <c r="AH1967" i="12"/>
  <c r="AH1493" i="12"/>
  <c r="AH1843" i="12"/>
  <c r="AJ1843" i="12" s="1"/>
  <c r="D2097" i="13" s="1"/>
  <c r="AH355" i="12"/>
  <c r="AI355" i="12" s="1"/>
  <c r="C3585" i="13" s="1"/>
  <c r="AH1114" i="12"/>
  <c r="AH986" i="12"/>
  <c r="AJ986" i="12" s="1"/>
  <c r="D2954" i="13" s="1"/>
  <c r="AH3313" i="12"/>
  <c r="AI3313" i="12" s="1"/>
  <c r="C627" i="13" s="1"/>
  <c r="AH1917" i="12"/>
  <c r="AH868" i="12"/>
  <c r="AH3170" i="12"/>
  <c r="AH1375" i="12"/>
  <c r="AJ1375" i="12" s="1"/>
  <c r="D2565" i="13" s="1"/>
  <c r="AH378" i="12"/>
  <c r="AJ378" i="12" s="1"/>
  <c r="D3562" i="13" s="1"/>
  <c r="AH358" i="12"/>
  <c r="AH2625" i="12"/>
  <c r="AJ2625" i="12" s="1"/>
  <c r="D1315" i="13" s="1"/>
  <c r="AH2659" i="12"/>
  <c r="AJ2659" i="12" s="1"/>
  <c r="D1281" i="13" s="1"/>
  <c r="AH2251" i="12"/>
  <c r="AH1355" i="12"/>
  <c r="AH576" i="12"/>
  <c r="AH1665" i="12"/>
  <c r="AJ1665" i="12" s="1"/>
  <c r="D2275" i="13" s="1"/>
  <c r="AH2717" i="12"/>
  <c r="AI2717" i="12" s="1"/>
  <c r="C1223" i="13" s="1"/>
  <c r="AH3164" i="12"/>
  <c r="AH924" i="12"/>
  <c r="AJ924" i="12" s="1"/>
  <c r="D3016" i="13" s="1"/>
  <c r="AH416" i="12"/>
  <c r="AI416" i="12" s="1"/>
  <c r="C3524" i="13" s="1"/>
  <c r="AH1133" i="12"/>
  <c r="AH2823" i="12"/>
  <c r="AH2787" i="12"/>
  <c r="AH3106" i="12"/>
  <c r="AJ3106" i="12" s="1"/>
  <c r="D834" i="13" s="1"/>
  <c r="AH1173" i="12"/>
  <c r="AH2458" i="12"/>
  <c r="AH1706" i="12"/>
  <c r="AJ1706" i="12" s="1"/>
  <c r="D2234" i="13" s="1"/>
  <c r="AH604" i="12"/>
  <c r="AI604" i="12" s="1"/>
  <c r="C3336" i="13" s="1"/>
  <c r="AH2258" i="12"/>
  <c r="AH631" i="12"/>
  <c r="AH2502" i="12"/>
  <c r="AH3371" i="12"/>
  <c r="AJ3371" i="12" s="1"/>
  <c r="D569" i="13" s="1"/>
  <c r="AH1237" i="12"/>
  <c r="AJ1237" i="12" s="1"/>
  <c r="D2703" i="13" s="1"/>
  <c r="AH194" i="12"/>
  <c r="AH650" i="12"/>
  <c r="AI650" i="12" s="1"/>
  <c r="C3290" i="13" s="1"/>
  <c r="AH2171" i="12"/>
  <c r="AI2171" i="12" s="1"/>
  <c r="C1769" i="13" s="1"/>
  <c r="AH365" i="12"/>
  <c r="AH2024" i="12"/>
  <c r="AH2185" i="12"/>
  <c r="AH556" i="12"/>
  <c r="AI556" i="12" s="1"/>
  <c r="C3384" i="13" s="1"/>
  <c r="AH2570" i="12"/>
  <c r="AI2570" i="12" s="1"/>
  <c r="C1370" i="13" s="1"/>
  <c r="AH1300" i="12"/>
  <c r="AH570" i="12"/>
  <c r="AJ570" i="12" s="1"/>
  <c r="D3370" i="13" s="1"/>
  <c r="AH2061" i="12"/>
  <c r="AI2061" i="12" s="1"/>
  <c r="C1879" i="13" s="1"/>
  <c r="AH2680" i="12"/>
  <c r="AH1326" i="12"/>
  <c r="AH1218" i="12"/>
  <c r="AH136" i="12"/>
  <c r="AI136" i="12" s="1"/>
  <c r="C3804" i="13" s="1"/>
  <c r="AH1532" i="12"/>
  <c r="AI1532" i="12" s="1"/>
  <c r="C2408" i="13" s="1"/>
  <c r="AH2718" i="12"/>
  <c r="AH1291" i="12"/>
  <c r="AI1291" i="12" s="1"/>
  <c r="C2649" i="13" s="1"/>
  <c r="AH2560" i="12"/>
  <c r="AJ2560" i="12" s="1"/>
  <c r="D1380" i="13" s="1"/>
  <c r="AH734" i="12"/>
  <c r="AH444" i="12"/>
  <c r="AH1151" i="12"/>
  <c r="AH3118" i="12"/>
  <c r="AJ3118" i="12" s="1"/>
  <c r="D822" i="13" s="1"/>
  <c r="AH3056" i="12"/>
  <c r="AJ3056" i="12" s="1"/>
  <c r="D884" i="13" s="1"/>
  <c r="AH532" i="12"/>
  <c r="AH2027" i="12"/>
  <c r="AJ2027" i="12" s="1"/>
  <c r="D1913" i="13" s="1"/>
  <c r="AH267" i="12"/>
  <c r="AI267" i="12" s="1"/>
  <c r="C3673" i="13" s="1"/>
  <c r="AH1734" i="12"/>
  <c r="AH599" i="12"/>
  <c r="AH3830" i="12"/>
  <c r="AH1791" i="12"/>
  <c r="AJ1791" i="12" s="1"/>
  <c r="D2149" i="13" s="1"/>
  <c r="AH437" i="12"/>
  <c r="AJ437" i="12" s="1"/>
  <c r="D3503" i="13" s="1"/>
  <c r="AH2757" i="12"/>
  <c r="AH393" i="12"/>
  <c r="AI393" i="12" s="1"/>
  <c r="C3547" i="13" s="1"/>
  <c r="AH1274" i="12"/>
  <c r="AI1274" i="12" s="1"/>
  <c r="C2666" i="13" s="1"/>
  <c r="AH2925" i="12"/>
  <c r="AH971" i="12"/>
  <c r="AH3126" i="12"/>
  <c r="AJ3126" i="12" s="1"/>
  <c r="D814" i="13" s="1"/>
  <c r="AH2799" i="12"/>
  <c r="AI2799" i="12" s="1"/>
  <c r="C1141" i="13" s="1"/>
  <c r="AH2779" i="12"/>
  <c r="AI2779" i="12" s="1"/>
  <c r="C1161" i="13" s="1"/>
  <c r="AH930" i="12"/>
  <c r="AH1337" i="12"/>
  <c r="AI1337" i="12" s="1"/>
  <c r="C2603" i="13" s="1"/>
  <c r="AH2489" i="12"/>
  <c r="AJ2489" i="12" s="1"/>
  <c r="D1451" i="13" s="1"/>
  <c r="AH2540" i="12"/>
  <c r="AH877" i="12"/>
  <c r="AH1759" i="12"/>
  <c r="AH974" i="12"/>
  <c r="AJ974" i="12" s="1"/>
  <c r="D2966" i="13" s="1"/>
  <c r="AH1072" i="12"/>
  <c r="AI1072" i="12" s="1"/>
  <c r="C2868" i="13" s="1"/>
  <c r="AH733" i="12"/>
  <c r="AH3231" i="12"/>
  <c r="AI3231" i="12" s="1"/>
  <c r="C709" i="13" s="1"/>
  <c r="AH611" i="12"/>
  <c r="AI611" i="12" s="1"/>
  <c r="C3329" i="13" s="1"/>
  <c r="AH3028" i="12"/>
  <c r="AH3357" i="12"/>
  <c r="AH909" i="12"/>
  <c r="AH670" i="12"/>
  <c r="AI670" i="12" s="1"/>
  <c r="C3270" i="13" s="1"/>
  <c r="AH1555" i="12"/>
  <c r="AH1990" i="12"/>
  <c r="AH2219" i="12"/>
  <c r="AI2219" i="12" s="1"/>
  <c r="C1721" i="13" s="1"/>
  <c r="AH1132" i="12"/>
  <c r="AI1132" i="12" s="1"/>
  <c r="C2808" i="13" s="1"/>
  <c r="AH2286" i="12"/>
  <c r="AH766" i="12"/>
  <c r="AH2530" i="12"/>
  <c r="AH1820" i="12"/>
  <c r="AI1820" i="12" s="1"/>
  <c r="C2120" i="13" s="1"/>
  <c r="AH937" i="12"/>
  <c r="AJ937" i="12" s="1"/>
  <c r="D3003" i="13" s="1"/>
  <c r="AH1520" i="12"/>
  <c r="AH1616" i="12"/>
  <c r="AI1616" i="12" s="1"/>
  <c r="C2324" i="13" s="1"/>
  <c r="AH989" i="12"/>
  <c r="AI989" i="12" s="1"/>
  <c r="C2951" i="13" s="1"/>
  <c r="AH958" i="12"/>
  <c r="AH2478" i="12"/>
  <c r="AH700" i="12"/>
  <c r="AH2423" i="12"/>
  <c r="AJ2423" i="12" s="1"/>
  <c r="D1517" i="13" s="1"/>
  <c r="AH673" i="12"/>
  <c r="AJ673" i="12" s="1"/>
  <c r="D3267" i="13" s="1"/>
  <c r="AH479" i="12"/>
  <c r="AH1858" i="12"/>
  <c r="AI1858" i="12" s="1"/>
  <c r="C2082" i="13" s="1"/>
  <c r="AH1904" i="12"/>
  <c r="AJ1904" i="12" s="1"/>
  <c r="D2036" i="13" s="1"/>
  <c r="AH1835" i="12"/>
  <c r="AH3458" i="12"/>
  <c r="AH1459" i="12"/>
  <c r="AH624" i="12"/>
  <c r="AI624" i="12" s="1"/>
  <c r="C3316" i="13" s="1"/>
  <c r="AH793" i="12"/>
  <c r="AJ793" i="12" s="1"/>
  <c r="D3147" i="13" s="1"/>
  <c r="AH2525" i="12"/>
  <c r="AH907" i="12"/>
  <c r="AJ907" i="12" s="1"/>
  <c r="D3033" i="13" s="1"/>
  <c r="AH836" i="12"/>
  <c r="AJ836" i="12" s="1"/>
  <c r="D3104" i="13" s="1"/>
  <c r="AH1119" i="12"/>
  <c r="AH1928" i="12"/>
  <c r="AH1188" i="12"/>
  <c r="AI1188" i="12" s="1"/>
  <c r="C2752" i="13" s="1"/>
  <c r="AH2868" i="12"/>
  <c r="AJ2868" i="12" s="1"/>
  <c r="D1072" i="13" s="1"/>
  <c r="AH1279" i="12"/>
  <c r="AJ1279" i="12" s="1"/>
  <c r="D2661" i="13" s="1"/>
  <c r="AH1774" i="12"/>
  <c r="AH1175" i="12"/>
  <c r="AJ1175" i="12" s="1"/>
  <c r="D2765" i="13" s="1"/>
  <c r="AH337" i="12"/>
  <c r="AJ337" i="12" s="1"/>
  <c r="D3603" i="13" s="1"/>
  <c r="AH2648" i="12"/>
  <c r="AH1185" i="12"/>
  <c r="AH1714" i="12"/>
  <c r="AH225" i="12"/>
  <c r="AI225" i="12" s="1"/>
  <c r="C3715" i="13" s="1"/>
  <c r="AH340" i="12"/>
  <c r="AJ340" i="12" s="1"/>
  <c r="D3600" i="13" s="1"/>
  <c r="AH2996" i="12"/>
  <c r="AH1799" i="12"/>
  <c r="AI1799" i="12" s="1"/>
  <c r="C2141" i="13" s="1"/>
  <c r="AH1176" i="12"/>
  <c r="AJ1176" i="12" s="1"/>
  <c r="D2764" i="13" s="1"/>
  <c r="AH2693" i="12"/>
  <c r="AH2183" i="12"/>
  <c r="AH1448" i="12"/>
  <c r="AH3623" i="12"/>
  <c r="AJ3623" i="12" s="1"/>
  <c r="D317" i="13" s="1"/>
  <c r="AH1387" i="12"/>
  <c r="AI1387" i="12" s="1"/>
  <c r="C2553" i="13" s="1"/>
  <c r="AH1531" i="12"/>
  <c r="AH572" i="12"/>
  <c r="AI572" i="12" s="1"/>
  <c r="C3368" i="13" s="1"/>
  <c r="AH447" i="12"/>
  <c r="AJ447" i="12" s="1"/>
  <c r="D3493" i="13" s="1"/>
  <c r="AH699" i="12"/>
  <c r="AH1848" i="12"/>
  <c r="AH2068" i="12"/>
  <c r="AH341" i="12"/>
  <c r="AI341" i="12" s="1"/>
  <c r="C3599" i="13" s="1"/>
  <c r="AH823" i="12"/>
  <c r="AI823" i="12" s="1"/>
  <c r="C3117" i="13" s="1"/>
  <c r="AH3259" i="12"/>
  <c r="AH494" i="12"/>
  <c r="AJ494" i="12" s="1"/>
  <c r="D3446" i="13" s="1"/>
  <c r="AH2329" i="12"/>
  <c r="AJ2329" i="12" s="1"/>
  <c r="D1611" i="13" s="1"/>
  <c r="AH3877" i="12"/>
  <c r="AH2801" i="12"/>
  <c r="AH2049" i="12"/>
  <c r="AH2002" i="12"/>
  <c r="AI2002" i="12" s="1"/>
  <c r="C1938" i="13" s="1"/>
  <c r="AH1062" i="12"/>
  <c r="AI1062" i="12" s="1"/>
  <c r="C2878" i="13" s="1"/>
  <c r="AH2260" i="12"/>
  <c r="AH1331" i="12"/>
  <c r="AJ1331" i="12" s="1"/>
  <c r="D2609" i="13" s="1"/>
  <c r="AH885" i="12"/>
  <c r="AI885" i="12" s="1"/>
  <c r="C3055" i="13" s="1"/>
  <c r="AH1328" i="12"/>
  <c r="AH2748" i="12"/>
  <c r="AH625" i="12"/>
  <c r="AH1659" i="12"/>
  <c r="AJ1659" i="12" s="1"/>
  <c r="D2281" i="13" s="1"/>
  <c r="AH2567" i="12"/>
  <c r="AJ2567" i="12" s="1"/>
  <c r="D1373" i="13" s="1"/>
  <c r="AH664" i="12"/>
  <c r="AH1786" i="12"/>
  <c r="AI1786" i="12" s="1"/>
  <c r="C2154" i="13" s="1"/>
  <c r="AH2015" i="12"/>
  <c r="AI2015" i="12" s="1"/>
  <c r="C1925" i="13" s="1"/>
  <c r="AH3587" i="12"/>
  <c r="AH789" i="12"/>
  <c r="AH2466" i="12"/>
  <c r="AH2987" i="12"/>
  <c r="AJ2987" i="12" s="1"/>
  <c r="D953" i="13" s="1"/>
  <c r="AH1873" i="12"/>
  <c r="AJ1873" i="12" s="1"/>
  <c r="D2067" i="13" s="1"/>
  <c r="AH326" i="12"/>
  <c r="AH890" i="12"/>
  <c r="AJ890" i="12" s="1"/>
  <c r="D3050" i="13" s="1"/>
  <c r="AH2604" i="12"/>
  <c r="AI2604" i="12" s="1"/>
  <c r="C1336" i="13" s="1"/>
  <c r="AH2645" i="12"/>
  <c r="AH1948" i="12"/>
  <c r="AH842" i="12"/>
  <c r="AH2691" i="12"/>
  <c r="AI2691" i="12" s="1"/>
  <c r="C1249" i="13" s="1"/>
  <c r="AH771" i="12"/>
  <c r="AJ771" i="12" s="1"/>
  <c r="D3169" i="13" s="1"/>
  <c r="AH1961" i="12"/>
  <c r="AH3866" i="12"/>
  <c r="AI3866" i="12" s="1"/>
  <c r="C74" i="13" s="1"/>
  <c r="AH2895" i="12"/>
  <c r="AJ2895" i="12" s="1"/>
  <c r="D1045" i="13" s="1"/>
  <c r="AH1412" i="12"/>
  <c r="AH1571" i="12"/>
  <c r="AH157" i="12"/>
  <c r="AH2165" i="12"/>
  <c r="AI2165" i="12" s="1"/>
  <c r="C1775" i="13" s="1"/>
  <c r="AH164" i="12"/>
  <c r="AJ164" i="12" s="1"/>
  <c r="D3776" i="13" s="1"/>
  <c r="AH1670" i="12"/>
  <c r="AH2960" i="12"/>
  <c r="AI2960" i="12" s="1"/>
  <c r="C980" i="13" s="1"/>
  <c r="AH1335" i="12"/>
  <c r="AI1335" i="12" s="1"/>
  <c r="C2605" i="13" s="1"/>
  <c r="AH3826" i="12"/>
  <c r="AH1002" i="12"/>
  <c r="AH2323" i="12"/>
  <c r="AH419" i="12"/>
  <c r="AJ419" i="12" s="1"/>
  <c r="D3521" i="13" s="1"/>
  <c r="AH602" i="12"/>
  <c r="AJ602" i="12" s="1"/>
  <c r="D3338" i="13" s="1"/>
  <c r="AH1866" i="12"/>
  <c r="AH3203" i="12"/>
  <c r="AJ3203" i="12" s="1"/>
  <c r="D737" i="13" s="1"/>
  <c r="AH1488" i="12"/>
  <c r="AJ1488" i="12" s="1"/>
  <c r="D2452" i="13" s="1"/>
  <c r="AH245" i="12"/>
  <c r="AH2075" i="12"/>
  <c r="AH2864" i="12"/>
  <c r="AJ2864" i="12" s="1"/>
  <c r="D1076" i="13" s="1"/>
  <c r="AH1970" i="12"/>
  <c r="AJ1970" i="12" s="1"/>
  <c r="D1970" i="13" s="1"/>
  <c r="AH2629" i="12"/>
  <c r="AJ2629" i="12" s="1"/>
  <c r="D1311" i="13" s="1"/>
  <c r="AH246" i="12"/>
  <c r="AH400" i="12"/>
  <c r="AI400" i="12" s="1"/>
  <c r="C3540" i="13" s="1"/>
  <c r="AH586" i="12"/>
  <c r="AI586" i="12" s="1"/>
  <c r="C3354" i="13" s="1"/>
  <c r="AH2036" i="12"/>
  <c r="AH3454" i="12"/>
  <c r="AH1569" i="12"/>
  <c r="AH1590" i="12"/>
  <c r="AI1590" i="12" s="1"/>
  <c r="C2350" i="13" s="1"/>
  <c r="AH2956" i="12"/>
  <c r="AJ2956" i="12" s="1"/>
  <c r="D984" i="13" s="1"/>
  <c r="AH1129" i="12"/>
  <c r="AH2584" i="12"/>
  <c r="AJ2584" i="12" s="1"/>
  <c r="D1356" i="13" s="1"/>
  <c r="AH1763" i="12"/>
  <c r="AI1763" i="12" s="1"/>
  <c r="C2177" i="13" s="1"/>
  <c r="AH857" i="12"/>
  <c r="AH323" i="12"/>
  <c r="AH3150" i="12"/>
  <c r="AH2599" i="12"/>
  <c r="AI2599" i="12" s="1"/>
  <c r="C1341" i="13" s="1"/>
  <c r="AH1504" i="12"/>
  <c r="AI1504" i="12" s="1"/>
  <c r="C2436" i="13" s="1"/>
  <c r="AH1212" i="12"/>
  <c r="AH1831" i="12"/>
  <c r="AI1831" i="12" s="1"/>
  <c r="C2109" i="13" s="1"/>
  <c r="AH3090" i="12"/>
  <c r="AJ3090" i="12" s="1"/>
  <c r="D850" i="13" s="1"/>
  <c r="AH691" i="12"/>
  <c r="AH198" i="12"/>
  <c r="AH3075" i="12"/>
  <c r="AH2432" i="12"/>
  <c r="AJ2432" i="12" s="1"/>
  <c r="D1508" i="13" s="1"/>
  <c r="AH1648" i="12"/>
  <c r="AI1648" i="12" s="1"/>
  <c r="C2292" i="13" s="1"/>
  <c r="AH2156" i="12"/>
  <c r="AH647" i="12"/>
  <c r="AI647" i="12" s="1"/>
  <c r="C3293" i="13" s="1"/>
  <c r="AH457" i="12"/>
  <c r="AI457" i="12" s="1"/>
  <c r="C3483" i="13" s="1"/>
  <c r="AH3386" i="12"/>
  <c r="AH526" i="12"/>
  <c r="AH2661" i="12"/>
  <c r="AH1899" i="12"/>
  <c r="AJ1899" i="12" s="1"/>
  <c r="D2041" i="13" s="1"/>
  <c r="AH2198" i="12"/>
  <c r="AJ2198" i="12" s="1"/>
  <c r="D1742" i="13" s="1"/>
  <c r="AH2959" i="12"/>
  <c r="AH995" i="12"/>
  <c r="AJ995" i="12" s="1"/>
  <c r="D2945" i="13" s="1"/>
  <c r="AH2619" i="12"/>
  <c r="AI2619" i="12" s="1"/>
  <c r="C1321" i="13" s="1"/>
  <c r="AH1993" i="12"/>
  <c r="AH318" i="12"/>
  <c r="AH2255" i="12"/>
  <c r="AH2672" i="12"/>
  <c r="AJ2672" i="12" s="1"/>
  <c r="D1268" i="13" s="1"/>
  <c r="AH814" i="12"/>
  <c r="AI814" i="12" s="1"/>
  <c r="C3126" i="13" s="1"/>
  <c r="AH2950" i="12"/>
  <c r="AH2936" i="12"/>
  <c r="AI2936" i="12" s="1"/>
  <c r="C1004" i="13" s="1"/>
  <c r="AH1588" i="12"/>
  <c r="AI1588" i="12" s="1"/>
  <c r="C2352" i="13" s="1"/>
  <c r="AH3629" i="12"/>
  <c r="AH845" i="12"/>
  <c r="AH2305" i="12"/>
  <c r="AJ2305" i="12" s="1"/>
  <c r="D1635" i="13" s="1"/>
  <c r="AH1091" i="12"/>
  <c r="AI1091" i="12" s="1"/>
  <c r="C2849" i="13" s="1"/>
  <c r="AH1717" i="12"/>
  <c r="AJ1717" i="12" s="1"/>
  <c r="D2223" i="13" s="1"/>
  <c r="AH507" i="12"/>
  <c r="AH2140" i="12"/>
  <c r="AI2140" i="12" s="1"/>
  <c r="C1800" i="13" s="1"/>
  <c r="AH3569" i="12"/>
  <c r="AJ3569" i="12" s="1"/>
  <c r="D371" i="13" s="1"/>
  <c r="AH3525" i="12"/>
  <c r="AH1152" i="12"/>
  <c r="AH3073" i="12"/>
  <c r="AH1894" i="12"/>
  <c r="AJ1894" i="12" s="1"/>
  <c r="D2046" i="13" s="1"/>
  <c r="AH541" i="12"/>
  <c r="AI541" i="12" s="1"/>
  <c r="C3399" i="13" s="1"/>
  <c r="AH3260" i="12"/>
  <c r="AH2336" i="12"/>
  <c r="AI2336" i="12" s="1"/>
  <c r="C1604" i="13" s="1"/>
  <c r="AH1483" i="12"/>
  <c r="AI1483" i="12" s="1"/>
  <c r="C2457" i="13" s="1"/>
  <c r="AH499" i="12"/>
  <c r="AH782" i="12"/>
  <c r="AH2150" i="12"/>
  <c r="AH3619" i="12"/>
  <c r="AI3619" i="12" s="1"/>
  <c r="C321" i="13" s="1"/>
  <c r="AH309" i="12"/>
  <c r="AJ309" i="12" s="1"/>
  <c r="D3631" i="13" s="1"/>
  <c r="AH1880" i="12"/>
  <c r="AH2922" i="12"/>
  <c r="AI2922" i="12" s="1"/>
  <c r="C1018" i="13" s="1"/>
  <c r="AH1265" i="12"/>
  <c r="AJ1265" i="12" s="1"/>
  <c r="D2675" i="13" s="1"/>
  <c r="AH530" i="12"/>
  <c r="AH2204" i="12"/>
  <c r="AH1694" i="12"/>
  <c r="AH1512" i="12"/>
  <c r="AJ1512" i="12" s="1"/>
  <c r="D2428" i="13" s="1"/>
  <c r="AH965" i="12"/>
  <c r="AJ965" i="12" s="1"/>
  <c r="D2975" i="13" s="1"/>
  <c r="AH656" i="12"/>
  <c r="AH2538" i="12"/>
  <c r="AI2538" i="12" s="1"/>
  <c r="C1402" i="13" s="1"/>
  <c r="AH870" i="12"/>
  <c r="AJ870" i="12" s="1"/>
  <c r="D3070" i="13" s="1"/>
  <c r="AH2863" i="12"/>
  <c r="AH1768" i="12"/>
  <c r="AH706" i="12"/>
  <c r="AH241" i="12"/>
  <c r="AI241" i="12" s="1"/>
  <c r="C3699" i="13" s="1"/>
  <c r="AH1853" i="12"/>
  <c r="AI1853" i="12" s="1"/>
  <c r="C2087" i="13" s="1"/>
  <c r="AH2544" i="12"/>
  <c r="AH3541" i="12"/>
  <c r="AJ3541" i="12" s="1"/>
  <c r="D399" i="13" s="1"/>
  <c r="AH503" i="12"/>
  <c r="AI503" i="12" s="1"/>
  <c r="C3437" i="13" s="1"/>
  <c r="AH268" i="12"/>
  <c r="AH2861" i="12"/>
  <c r="AH2296" i="12"/>
  <c r="AH2714" i="12"/>
  <c r="AJ2714" i="12" s="1"/>
  <c r="D1226" i="13" s="1"/>
  <c r="AH1093" i="12"/>
  <c r="AJ1093" i="12" s="1"/>
  <c r="D2847" i="13" s="1"/>
  <c r="AH594" i="12"/>
  <c r="AH3556" i="12"/>
  <c r="AJ3556" i="12" s="1"/>
  <c r="D384" i="13" s="1"/>
  <c r="AH1594" i="12"/>
  <c r="AJ1594" i="12" s="1"/>
  <c r="D2346" i="13" s="1"/>
  <c r="AH865" i="12"/>
  <c r="AH2031" i="12"/>
  <c r="AH298" i="12"/>
  <c r="AJ298" i="12" s="1"/>
  <c r="D3642" i="13" s="1"/>
  <c r="AH1666" i="12"/>
  <c r="AI1666" i="12" s="1"/>
  <c r="C2274" i="13" s="1"/>
  <c r="AH944" i="12"/>
  <c r="AI944" i="12" s="1"/>
  <c r="C2996" i="13" s="1"/>
  <c r="AH2009" i="12"/>
  <c r="AH3143" i="12"/>
  <c r="AJ3143" i="12" s="1"/>
  <c r="D797" i="13" s="1"/>
  <c r="AH1406" i="12"/>
  <c r="AI1406" i="12" s="1"/>
  <c r="C2534" i="13" s="1"/>
  <c r="AH2683" i="12"/>
  <c r="AH1900" i="12"/>
  <c r="AH1962" i="12"/>
  <c r="AH1403" i="12"/>
  <c r="AJ1403" i="12" s="1"/>
  <c r="D2537" i="13" s="1"/>
  <c r="AH752" i="12"/>
  <c r="AJ752" i="12" s="1"/>
  <c r="D3188" i="13" s="1"/>
  <c r="AH2554" i="12"/>
  <c r="AH512" i="12"/>
  <c r="AJ512" i="12" s="1"/>
  <c r="D3428" i="13" s="1"/>
  <c r="AH3770" i="12"/>
  <c r="AI3770" i="12" s="1"/>
  <c r="C170" i="13" s="1"/>
  <c r="AH1220" i="12"/>
  <c r="AH2990" i="12"/>
  <c r="AH1677" i="12"/>
  <c r="AH3169" i="12"/>
  <c r="AI3169" i="12" s="1"/>
  <c r="C771" i="13" s="1"/>
  <c r="AH287" i="12"/>
  <c r="AJ287" i="12" s="1"/>
  <c r="D3653" i="13" s="1"/>
  <c r="AH3122" i="12"/>
  <c r="AH2532" i="12"/>
  <c r="AJ2532" i="12" s="1"/>
  <c r="D1408" i="13" s="1"/>
  <c r="AH2275" i="12"/>
  <c r="AJ2275" i="12" s="1"/>
  <c r="D1665" i="13" s="1"/>
  <c r="AH709" i="12"/>
  <c r="AH2331" i="12"/>
  <c r="AH375" i="12"/>
  <c r="AH231" i="12"/>
  <c r="AI231" i="12" s="1"/>
  <c r="C3709" i="13" s="1"/>
  <c r="AH1107" i="12"/>
  <c r="AI1107" i="12" s="1"/>
  <c r="C2833" i="13" s="1"/>
  <c r="AH325" i="12"/>
  <c r="AH1475" i="12"/>
  <c r="AI1475" i="12" s="1"/>
  <c r="C2465" i="13" s="1"/>
  <c r="AH2026" i="12"/>
  <c r="AI2026" i="12" s="1"/>
  <c r="C1914" i="13" s="1"/>
  <c r="AH2816" i="12"/>
  <c r="AH2033" i="12"/>
  <c r="AH1321" i="12"/>
  <c r="AH1470" i="12"/>
  <c r="AJ1470" i="12" s="1"/>
  <c r="D2470" i="13" s="1"/>
  <c r="AH3410" i="12"/>
  <c r="AI3410" i="12" s="1"/>
  <c r="C530" i="13" s="1"/>
  <c r="AH1667" i="12"/>
  <c r="AH3216" i="12"/>
  <c r="AJ3216" i="12" s="1"/>
  <c r="D724" i="13" s="1"/>
  <c r="AH3880" i="12"/>
  <c r="AI3880" i="12" s="1"/>
  <c r="C60" i="13" s="1"/>
  <c r="AH1004" i="12"/>
  <c r="AH785" i="12"/>
  <c r="AH3132" i="12"/>
  <c r="AH1399" i="12"/>
  <c r="AI1399" i="12" s="1"/>
  <c r="C2541" i="13" s="1"/>
  <c r="AH1028" i="12"/>
  <c r="AJ1028" i="12" s="1"/>
  <c r="D2912" i="13" s="1"/>
  <c r="AH2484" i="12"/>
  <c r="AH397" i="12"/>
  <c r="AJ397" i="12" s="1"/>
  <c r="D3543" i="13" s="1"/>
  <c r="AH1956" i="12"/>
  <c r="AJ1956" i="12" s="1"/>
  <c r="D1984" i="13" s="1"/>
  <c r="AH2094" i="12"/>
  <c r="AH668" i="12"/>
  <c r="AH2829" i="12"/>
  <c r="AH2045" i="12"/>
  <c r="AJ2045" i="12" s="1"/>
  <c r="D1895" i="13" s="1"/>
  <c r="AH3734" i="12"/>
  <c r="AI3734" i="12" s="1"/>
  <c r="C206" i="13" s="1"/>
  <c r="AH139" i="12"/>
  <c r="AH2267" i="12"/>
  <c r="AI2267" i="12" s="1"/>
  <c r="C1673" i="13" s="1"/>
  <c r="AH379" i="12"/>
  <c r="AI379" i="12" s="1"/>
  <c r="C3561" i="13" s="1"/>
  <c r="AH1534" i="12"/>
  <c r="AH3637" i="12"/>
  <c r="AH1673" i="12"/>
  <c r="AH324" i="12"/>
  <c r="AI324" i="12" s="1"/>
  <c r="C3616" i="13" s="1"/>
  <c r="AH2401" i="12"/>
  <c r="AJ2401" i="12" s="1"/>
  <c r="D1539" i="13" s="1"/>
  <c r="AH1495" i="12"/>
  <c r="AH979" i="12"/>
  <c r="AI979" i="12" s="1"/>
  <c r="C2961" i="13" s="1"/>
  <c r="AH2361" i="12"/>
  <c r="AJ2361" i="12" s="1"/>
  <c r="D1579" i="13" s="1"/>
  <c r="AH3832" i="12"/>
  <c r="AH740" i="12"/>
  <c r="AH3418" i="12"/>
  <c r="AH1423" i="12"/>
  <c r="AI1423" i="12" s="1"/>
  <c r="C2517" i="13" s="1"/>
  <c r="AH3053" i="12"/>
  <c r="AI3053" i="12" s="1"/>
  <c r="C887" i="13" s="1"/>
  <c r="AH2298" i="12"/>
  <c r="AJ2298" i="12" s="1"/>
  <c r="D1642" i="13" s="1"/>
  <c r="AH1872" i="12"/>
  <c r="AI1872" i="12" s="1"/>
  <c r="C2068" i="13" s="1"/>
  <c r="AH3647" i="12"/>
  <c r="AI3647" i="12" s="1"/>
  <c r="C293" i="13" s="1"/>
  <c r="AH189" i="12"/>
  <c r="AH3715" i="12"/>
  <c r="AH1048" i="12"/>
  <c r="AH1144" i="12"/>
  <c r="AJ1144" i="12" s="1"/>
  <c r="D2796" i="13" s="1"/>
  <c r="AH1053" i="12"/>
  <c r="AI1053" i="12" s="1"/>
  <c r="C2887" i="13" s="1"/>
  <c r="AH290" i="12"/>
  <c r="AH3457" i="12"/>
  <c r="AJ3457" i="12" s="1"/>
  <c r="D483" i="13" s="1"/>
  <c r="AH280" i="12"/>
  <c r="AI280" i="12" s="1"/>
  <c r="C3660" i="13" s="1"/>
  <c r="AH2236" i="12"/>
  <c r="AH2287" i="12"/>
  <c r="AH2411" i="12"/>
  <c r="AH540" i="12"/>
  <c r="AI540" i="12" s="1"/>
  <c r="C3400" i="13" s="1"/>
  <c r="AH2235" i="12"/>
  <c r="AJ2235" i="12" s="1"/>
  <c r="D1705" i="13" s="1"/>
  <c r="AH410" i="12"/>
  <c r="AH535" i="12"/>
  <c r="AJ535" i="12" s="1"/>
  <c r="D3405" i="13" s="1"/>
  <c r="AH436" i="12"/>
  <c r="AJ436" i="12" s="1"/>
  <c r="D3504" i="13" s="1"/>
  <c r="AH3376" i="12"/>
  <c r="AH698" i="12"/>
  <c r="AH1661" i="12"/>
  <c r="AH579" i="12"/>
  <c r="AI579" i="12" s="1"/>
  <c r="C3361" i="13" s="1"/>
  <c r="AH3165" i="12"/>
  <c r="AJ3165" i="12" s="1"/>
  <c r="D775" i="13" s="1"/>
  <c r="AH3295" i="12"/>
  <c r="AH2113" i="12"/>
  <c r="AI2113" i="12" s="1"/>
  <c r="C1827" i="13" s="1"/>
  <c r="AH872" i="12"/>
  <c r="AI872" i="12" s="1"/>
  <c r="C3068" i="13" s="1"/>
  <c r="AH2410" i="12"/>
  <c r="AH249" i="12"/>
  <c r="AH745" i="12"/>
  <c r="AH1627" i="12"/>
  <c r="AJ1627" i="12" s="1"/>
  <c r="D2313" i="13" s="1"/>
  <c r="AH2563" i="12"/>
  <c r="AJ2563" i="12" s="1"/>
  <c r="D1377" i="13" s="1"/>
  <c r="AH206" i="12"/>
  <c r="AH2973" i="12"/>
  <c r="AJ2973" i="12" s="1"/>
  <c r="D967" i="13" s="1"/>
  <c r="AH2048" i="12"/>
  <c r="AI2048" i="12" s="1"/>
  <c r="C1892" i="13" s="1"/>
  <c r="AH1281" i="12"/>
  <c r="AH1570" i="12"/>
  <c r="AH1039" i="12"/>
  <c r="AH533" i="12"/>
  <c r="AJ533" i="12" s="1"/>
  <c r="D3407" i="13" s="1"/>
  <c r="AH2098" i="12"/>
  <c r="AJ2098" i="12" s="1"/>
  <c r="D1842" i="13" s="1"/>
  <c r="AH580" i="12"/>
  <c r="AH2160" i="12"/>
  <c r="AJ2160" i="12" s="1"/>
  <c r="D1780" i="13" s="1"/>
  <c r="AH3724" i="12"/>
  <c r="AJ3724" i="12" s="1"/>
  <c r="D216" i="13" s="1"/>
  <c r="AH1817" i="12"/>
  <c r="AH2917" i="12"/>
  <c r="AH2080" i="12"/>
  <c r="AJ2080" i="12" s="1"/>
  <c r="D1860" i="13" s="1"/>
  <c r="AH2689" i="12"/>
  <c r="AJ2689" i="12" s="1"/>
  <c r="D1251" i="13" s="1"/>
  <c r="AH1679" i="12"/>
  <c r="AI1679" i="12" s="1"/>
  <c r="C2261" i="13" s="1"/>
  <c r="AH3481" i="12"/>
  <c r="AH662" i="12"/>
  <c r="AJ662" i="12" s="1"/>
  <c r="D3278" i="13" s="1"/>
  <c r="AH2664" i="12"/>
  <c r="AI2664" i="12" s="1"/>
  <c r="C1276" i="13" s="1"/>
  <c r="AH2978" i="12"/>
  <c r="AH1702" i="12"/>
  <c r="AJ1702" i="12" s="1"/>
  <c r="D2238" i="13" s="1"/>
  <c r="AH2130" i="12"/>
  <c r="AI2130" i="12" s="1"/>
  <c r="C1810" i="13" s="1"/>
  <c r="AH316" i="12"/>
  <c r="AI316" i="12" s="1"/>
  <c r="C3624" i="13" s="1"/>
  <c r="AH3654" i="12"/>
  <c r="AJ3654" i="12" s="1"/>
  <c r="D286" i="13" s="1"/>
  <c r="AH3094" i="12"/>
  <c r="AH2830" i="12"/>
  <c r="AI2830" i="12" s="1"/>
  <c r="C1110" i="13" s="1"/>
  <c r="AH827" i="12"/>
  <c r="AI827" i="12" s="1"/>
  <c r="C3113" i="13" s="1"/>
  <c r="AH1822" i="12"/>
  <c r="AH665" i="12"/>
  <c r="AH1826" i="12"/>
  <c r="AJ1826" i="12" s="1"/>
  <c r="D2114" i="13" s="1"/>
  <c r="AH3304" i="12"/>
  <c r="AJ3304" i="12" s="1"/>
  <c r="D636" i="13" s="1"/>
  <c r="AH3101" i="12"/>
  <c r="AJ3101" i="12" s="1"/>
  <c r="D839" i="13" s="1"/>
  <c r="AH1027" i="12"/>
  <c r="AH1022" i="12"/>
  <c r="AJ1022" i="12" s="1"/>
  <c r="D2918" i="13" s="1"/>
  <c r="AH2348" i="12"/>
  <c r="AJ2348" i="12" s="1"/>
  <c r="D1592" i="13" s="1"/>
  <c r="AH363" i="12"/>
  <c r="AH587" i="12"/>
  <c r="AH1405" i="12"/>
  <c r="AH3068" i="12"/>
  <c r="AJ3068" i="12" s="1"/>
  <c r="D872" i="13" s="1"/>
  <c r="AH362" i="12"/>
  <c r="AJ362" i="12" s="1"/>
  <c r="D3578" i="13" s="1"/>
  <c r="AH2875" i="12"/>
  <c r="AH1035" i="12"/>
  <c r="AI1035" i="12" s="1"/>
  <c r="C2905" i="13" s="1"/>
  <c r="AH2118" i="12"/>
  <c r="AJ2118" i="12" s="1"/>
  <c r="D1822" i="13" s="1"/>
  <c r="AH3608" i="12"/>
  <c r="AH1631" i="12"/>
  <c r="AH1827" i="12"/>
  <c r="AH3579" i="12"/>
  <c r="AJ3579" i="12" s="1"/>
  <c r="D361" i="13" s="1"/>
  <c r="AH1061" i="12"/>
  <c r="AI1061" i="12" s="1"/>
  <c r="C2879" i="13" s="1"/>
  <c r="AH1065" i="12"/>
  <c r="AI1065" i="12" s="1"/>
  <c r="C2875" i="13" s="1"/>
  <c r="AH3379" i="12"/>
  <c r="AI3379" i="12" s="1"/>
  <c r="C561" i="13" s="1"/>
  <c r="AH1773" i="12"/>
  <c r="AI1773" i="12" s="1"/>
  <c r="C2167" i="13" s="1"/>
  <c r="AH296" i="12"/>
  <c r="AH1363" i="12"/>
  <c r="AH486" i="12"/>
  <c r="AH2213" i="12"/>
  <c r="AI2213" i="12" s="1"/>
  <c r="C1727" i="13" s="1"/>
  <c r="AH2785" i="12"/>
  <c r="AI2785" i="12" s="1"/>
  <c r="C1155" i="13" s="1"/>
  <c r="AH2144" i="12"/>
  <c r="AI2144" i="12" s="1"/>
  <c r="C1796" i="13" s="1"/>
  <c r="AH527" i="12"/>
  <c r="AJ527" i="12" s="1"/>
  <c r="D3413" i="13" s="1"/>
  <c r="AH2857" i="12"/>
  <c r="AJ2857" i="12" s="1"/>
  <c r="D1083" i="13" s="1"/>
  <c r="AH3356" i="12"/>
  <c r="AH2495" i="12"/>
  <c r="AH256" i="12"/>
  <c r="AI256" i="12" s="1"/>
  <c r="C3684" i="13" s="1"/>
  <c r="AH3566" i="12"/>
  <c r="AI3566" i="12" s="1"/>
  <c r="C374" i="13" s="1"/>
  <c r="AH517" i="12"/>
  <c r="AJ517" i="12" s="1"/>
  <c r="D3423" i="13" s="1"/>
  <c r="AH824" i="12"/>
  <c r="AI824" i="12" s="1"/>
  <c r="C3116" i="13" s="1"/>
  <c r="AH3125" i="12"/>
  <c r="AJ3125" i="12" s="1"/>
  <c r="D815" i="13" s="1"/>
  <c r="AH169" i="12"/>
  <c r="AJ169" i="12" s="1"/>
  <c r="D3771" i="13" s="1"/>
  <c r="AH420" i="12"/>
  <c r="AJ420" i="12" s="1"/>
  <c r="D3520" i="13" s="1"/>
  <c r="AH1738" i="12"/>
  <c r="AJ1738" i="12" s="1"/>
  <c r="D2202" i="13" s="1"/>
  <c r="AH901" i="12"/>
  <c r="AJ901" i="12" s="1"/>
  <c r="D3039" i="13" s="1"/>
  <c r="AH2643" i="12"/>
  <c r="AI2643" i="12" s="1"/>
  <c r="C1297" i="13" s="1"/>
  <c r="AH2609" i="12"/>
  <c r="AJ2609" i="12" s="1"/>
  <c r="D1331" i="13" s="1"/>
  <c r="AH640" i="12"/>
  <c r="AI640" i="12" s="1"/>
  <c r="C3300" i="13" s="1"/>
  <c r="AH1922" i="12"/>
  <c r="AJ1922" i="12" s="1"/>
  <c r="D2018" i="13" s="1"/>
  <c r="AH3305" i="12"/>
  <c r="AJ3305" i="12" s="1"/>
  <c r="D635" i="13" s="1"/>
  <c r="AH279" i="12"/>
  <c r="AH1840" i="12"/>
  <c r="AJ1840" i="12" s="1"/>
  <c r="D2100" i="13" s="1"/>
  <c r="AH1985" i="12"/>
  <c r="AI1985" i="12" s="1"/>
  <c r="C1955" i="13" s="1"/>
  <c r="AH383" i="12"/>
  <c r="AI383" i="12" s="1"/>
  <c r="C3557" i="13" s="1"/>
  <c r="AH1798" i="12"/>
  <c r="AI1798" i="12" s="1"/>
  <c r="C2142" i="13" s="1"/>
  <c r="AH2637" i="12"/>
  <c r="AH2332" i="12"/>
  <c r="AJ2332" i="12" s="1"/>
  <c r="D1608" i="13" s="1"/>
  <c r="AH801" i="12"/>
  <c r="AJ801" i="12" s="1"/>
  <c r="D3139" i="13" s="1"/>
  <c r="AH718" i="12"/>
  <c r="AH694" i="12"/>
  <c r="AI694" i="12" s="1"/>
  <c r="C3246" i="13" s="1"/>
  <c r="AH2174" i="12"/>
  <c r="AH1658" i="12"/>
  <c r="AJ1658" i="12" s="1"/>
  <c r="D2282" i="13" s="1"/>
  <c r="AH1007" i="12"/>
  <c r="AI1007" i="12" s="1"/>
  <c r="C2933" i="13" s="1"/>
  <c r="AH2682" i="12"/>
  <c r="AH1980" i="12"/>
  <c r="AJ1980" i="12" s="1"/>
  <c r="D1960" i="13" s="1"/>
  <c r="AH757" i="12"/>
  <c r="AJ757" i="12" s="1"/>
  <c r="D3183" i="13" s="1"/>
  <c r="AH1298" i="12"/>
  <c r="AH2232" i="12"/>
  <c r="AJ2232" i="12" s="1"/>
  <c r="D1708" i="13" s="1"/>
  <c r="AH2635" i="12"/>
  <c r="AH2381" i="12"/>
  <c r="AJ2381" i="12" s="1"/>
  <c r="D1559" i="13" s="1"/>
  <c r="AH837" i="12"/>
  <c r="AJ837" i="12" s="1"/>
  <c r="D3103" i="13" s="1"/>
  <c r="AH1010" i="12"/>
  <c r="AH1740" i="12"/>
  <c r="AI1740" i="12" s="1"/>
  <c r="C2200" i="13" s="1"/>
  <c r="AH1944" i="12"/>
  <c r="AJ1944" i="12" s="1"/>
  <c r="D1996" i="13" s="1"/>
  <c r="AH1437" i="12"/>
  <c r="AH2529" i="12"/>
  <c r="AJ2529" i="12" s="1"/>
  <c r="D1411" i="13" s="1"/>
  <c r="AH2096" i="12"/>
  <c r="AH2450" i="12"/>
  <c r="AI2450" i="12" s="1"/>
  <c r="C1490" i="13" s="1"/>
  <c r="AH1357" i="12"/>
  <c r="AI1357" i="12" s="1"/>
  <c r="C2583" i="13" s="1"/>
  <c r="AH960" i="12"/>
  <c r="AH2732" i="12"/>
  <c r="AJ2732" i="12" s="1"/>
  <c r="D1208" i="13" s="1"/>
  <c r="AH1963" i="12"/>
  <c r="AJ1963" i="12" s="1"/>
  <c r="D1977" i="13" s="1"/>
  <c r="AH239" i="12"/>
  <c r="AH553" i="12"/>
  <c r="AJ553" i="12" s="1"/>
  <c r="D3387" i="13" s="1"/>
  <c r="AH3290" i="12"/>
  <c r="AH1112" i="12"/>
  <c r="AI1112" i="12" s="1"/>
  <c r="C2828" i="13" s="1"/>
  <c r="AH1046" i="12"/>
  <c r="AJ1046" i="12" s="1"/>
  <c r="D2894" i="13" s="1"/>
  <c r="AH2800" i="12"/>
  <c r="AH536" i="12"/>
  <c r="AI536" i="12" s="1"/>
  <c r="C3404" i="13" s="1"/>
  <c r="AH843" i="12"/>
  <c r="AJ843" i="12" s="1"/>
  <c r="D3097" i="13" s="1"/>
  <c r="AH1572" i="12"/>
  <c r="AH671" i="12"/>
  <c r="AJ671" i="12" s="1"/>
  <c r="D3269" i="13" s="1"/>
  <c r="AH2850" i="12"/>
  <c r="AJ2850" i="12" s="1"/>
  <c r="D1090" i="13" s="1"/>
  <c r="AH1701" i="12"/>
  <c r="AJ1701" i="12" s="1"/>
  <c r="D2239" i="13" s="1"/>
  <c r="AH2641" i="12"/>
  <c r="AJ2641" i="12" s="1"/>
  <c r="D1299" i="13" s="1"/>
  <c r="AH1951" i="12"/>
  <c r="AH3618" i="12"/>
  <c r="AJ3618" i="12" s="1"/>
  <c r="D322" i="13" s="1"/>
  <c r="AH2949" i="12"/>
  <c r="AI2949" i="12" s="1"/>
  <c r="C991" i="13" s="1"/>
  <c r="AH408" i="12"/>
  <c r="AH2836" i="12"/>
  <c r="AI2836" i="12" s="1"/>
  <c r="C1104" i="13" s="1"/>
  <c r="AH1830" i="12"/>
  <c r="AH1032" i="12"/>
  <c r="AJ1032" i="12" s="1"/>
  <c r="D2908" i="13" s="1"/>
  <c r="AH2749" i="12"/>
  <c r="AI2749" i="12" s="1"/>
  <c r="C1191" i="13" s="1"/>
  <c r="AH1187" i="12"/>
  <c r="AJ1187" i="12" s="1"/>
  <c r="D2753" i="13" s="1"/>
  <c r="AH2425" i="12"/>
  <c r="AI2425" i="12" s="1"/>
  <c r="C1515" i="13" s="1"/>
  <c r="AH1080" i="12"/>
  <c r="AI1080" i="12" s="1"/>
  <c r="C2860" i="13" s="1"/>
  <c r="AH1593" i="12"/>
  <c r="AH513" i="12"/>
  <c r="AJ513" i="12" s="1"/>
  <c r="D3427" i="13" s="1"/>
  <c r="AH2481" i="12"/>
  <c r="AH1766" i="12"/>
  <c r="AI1766" i="12" s="1"/>
  <c r="C2174" i="13" s="1"/>
  <c r="AH2979" i="12"/>
  <c r="AI2979" i="12" s="1"/>
  <c r="C961" i="13" s="1"/>
  <c r="AH286" i="12"/>
  <c r="AH2122" i="12"/>
  <c r="AI2122" i="12" s="1"/>
  <c r="C1818" i="13" s="1"/>
  <c r="AH394" i="12"/>
  <c r="AI394" i="12" s="1"/>
  <c r="C3546" i="13" s="1"/>
  <c r="AH768" i="12"/>
  <c r="AH2556" i="12"/>
  <c r="AJ2556" i="12" s="1"/>
  <c r="D1384" i="13" s="1"/>
  <c r="AH2301" i="12"/>
  <c r="AI2301" i="12" s="1"/>
  <c r="C1639" i="13" s="1"/>
  <c r="AH3065" i="12"/>
  <c r="AJ3065" i="12" s="1"/>
  <c r="D875" i="13" s="1"/>
  <c r="AE3422" i="12"/>
  <c r="AG3422" i="12"/>
  <c r="AG2390" i="12"/>
  <c r="AE2390" i="12"/>
  <c r="AE3925" i="12"/>
  <c r="AG3925" i="12"/>
  <c r="AE3894" i="12"/>
  <c r="AG3894" i="12"/>
  <c r="AE3330" i="12"/>
  <c r="AG3330" i="12"/>
  <c r="AG3642" i="12"/>
  <c r="AE3642" i="12"/>
  <c r="AE2552" i="12"/>
  <c r="AG2552" i="12"/>
  <c r="AE3857" i="12"/>
  <c r="AG3857" i="12"/>
  <c r="AE2883" i="12"/>
  <c r="AG2883" i="12"/>
  <c r="AE2724" i="12"/>
  <c r="AG2724" i="12"/>
  <c r="AG3905" i="12"/>
  <c r="AE3905" i="12"/>
  <c r="AE3754" i="12"/>
  <c r="AG3754" i="12"/>
  <c r="AE2389" i="12"/>
  <c r="AG2389" i="12"/>
  <c r="AG3653" i="12"/>
  <c r="AE3653" i="12"/>
  <c r="AE3178" i="12"/>
  <c r="AG3178" i="12"/>
  <c r="AE3472" i="12"/>
  <c r="AG3472" i="12"/>
  <c r="AG2686" i="12"/>
  <c r="AE2686" i="12"/>
  <c r="AE3787" i="12"/>
  <c r="AG3787" i="12"/>
  <c r="AE3003" i="12"/>
  <c r="AG3003" i="12"/>
  <c r="AE3539" i="12"/>
  <c r="AG3539" i="12"/>
  <c r="AE3700" i="12"/>
  <c r="AG3700" i="12"/>
  <c r="AG2422" i="12"/>
  <c r="AE2422" i="12"/>
  <c r="AG2793" i="12"/>
  <c r="AE2793" i="12"/>
  <c r="AG3372" i="12"/>
  <c r="AE3372" i="12"/>
  <c r="AE3072" i="12"/>
  <c r="AG3072" i="12"/>
  <c r="AG3129" i="12"/>
  <c r="AE3129" i="12"/>
  <c r="AE2581" i="12"/>
  <c r="AG2581" i="12"/>
  <c r="AE3803" i="12"/>
  <c r="AG3803" i="12"/>
  <c r="AE3602" i="12"/>
  <c r="AG3602" i="12"/>
  <c r="AE3775" i="12"/>
  <c r="AG3775" i="12"/>
  <c r="AE3480" i="12"/>
  <c r="AG3480" i="12"/>
  <c r="AE2737" i="12"/>
  <c r="AG2737" i="12"/>
  <c r="AE3697" i="12"/>
  <c r="AG3697" i="12"/>
  <c r="AE3574" i="12"/>
  <c r="AG3574" i="12"/>
  <c r="AE3671" i="12"/>
  <c r="AG3671" i="12"/>
  <c r="AE3814" i="12"/>
  <c r="AG3814" i="12"/>
  <c r="AE3684" i="12"/>
  <c r="AG3684" i="12"/>
  <c r="AE3471" i="12"/>
  <c r="AG3471" i="12"/>
  <c r="AE3842" i="12"/>
  <c r="AG3842" i="12"/>
  <c r="AE3057" i="12"/>
  <c r="AG3057" i="12"/>
  <c r="AE2186" i="12"/>
  <c r="AG2186" i="12"/>
  <c r="AG3301" i="12"/>
  <c r="AE3301" i="12"/>
  <c r="AG3226" i="12"/>
  <c r="AE3226" i="12"/>
  <c r="AE2652" i="12"/>
  <c r="AG2652" i="12"/>
  <c r="AG3104" i="12"/>
  <c r="AE3104" i="12"/>
  <c r="AG3293" i="12"/>
  <c r="AE3293" i="12"/>
  <c r="AE3415" i="12"/>
  <c r="AG3415" i="12"/>
  <c r="AG3505" i="12"/>
  <c r="AE3505" i="12"/>
  <c r="AE3827" i="12"/>
  <c r="AG3827" i="12"/>
  <c r="AE3813" i="12"/>
  <c r="AG3813" i="12"/>
  <c r="AG2088" i="12"/>
  <c r="AE2088" i="12"/>
  <c r="AE3172" i="12"/>
  <c r="AG3172" i="12"/>
  <c r="AG3612" i="12"/>
  <c r="AE3612" i="12"/>
  <c r="AG3246" i="12"/>
  <c r="AE3246" i="12"/>
  <c r="AE3096" i="12"/>
  <c r="AG3096" i="12"/>
  <c r="AE3229" i="12"/>
  <c r="AG3229" i="12"/>
  <c r="AE3509" i="12"/>
  <c r="AG3509" i="12"/>
  <c r="AE2578" i="12"/>
  <c r="AG2578" i="12"/>
  <c r="AG3804" i="12"/>
  <c r="AE3804" i="12"/>
  <c r="AG3286" i="12"/>
  <c r="AE3286" i="12"/>
  <c r="AG3578" i="12"/>
  <c r="AE3578" i="12"/>
  <c r="AG3648" i="12"/>
  <c r="AE3648" i="12"/>
  <c r="AE3283" i="12"/>
  <c r="AG3283" i="12"/>
  <c r="AE2852" i="12"/>
  <c r="AG2852" i="12"/>
  <c r="AG3701" i="12"/>
  <c r="AE3701" i="12"/>
  <c r="AG2350" i="12"/>
  <c r="AE2350" i="12"/>
  <c r="AE3462" i="12"/>
  <c r="AG3462" i="12"/>
  <c r="AE3025" i="12"/>
  <c r="AG3025" i="12"/>
  <c r="AE3663" i="12"/>
  <c r="AG3663" i="12"/>
  <c r="AE3756" i="12"/>
  <c r="AG3756" i="12"/>
  <c r="AE3551" i="12"/>
  <c r="AG3551" i="12"/>
  <c r="AE3834" i="12"/>
  <c r="AG3834" i="12"/>
  <c r="AE3474" i="12"/>
  <c r="AG3474" i="12"/>
  <c r="AG2921" i="12"/>
  <c r="AE2921" i="12"/>
  <c r="AG3498" i="12"/>
  <c r="AE3498" i="12"/>
  <c r="AE2374" i="12"/>
  <c r="AG2374" i="12"/>
  <c r="AE3709" i="12"/>
  <c r="AG3709" i="12"/>
  <c r="AG3860" i="12"/>
  <c r="AE3860" i="12"/>
  <c r="AE2974" i="12"/>
  <c r="AG2974" i="12"/>
  <c r="AG2644" i="12"/>
  <c r="AE2644" i="12"/>
  <c r="AG3750" i="12"/>
  <c r="AE3750" i="12"/>
  <c r="AE3318" i="12"/>
  <c r="AG3318" i="12"/>
  <c r="AE3677" i="12"/>
  <c r="AG3677" i="12"/>
  <c r="AG3829" i="12"/>
  <c r="AE3829" i="12"/>
  <c r="AE3449" i="12"/>
  <c r="AG3449" i="12"/>
  <c r="AE3695" i="12"/>
  <c r="AG3695" i="12"/>
  <c r="AE3495" i="12"/>
  <c r="AG3495" i="12"/>
  <c r="AG3917" i="12"/>
  <c r="AE3917" i="12"/>
  <c r="AE3249" i="12"/>
  <c r="AG3249" i="12"/>
  <c r="AE2590" i="12"/>
  <c r="AG2590" i="12"/>
  <c r="AG2908" i="12"/>
  <c r="AE2908" i="12"/>
  <c r="AG3586" i="12"/>
  <c r="AE3586" i="12"/>
  <c r="AG2497" i="12"/>
  <c r="AE2497" i="12"/>
  <c r="AE3841" i="12"/>
  <c r="AG3841" i="12"/>
  <c r="AG3631" i="12"/>
  <c r="AE3631" i="12"/>
  <c r="AG3897" i="12"/>
  <c r="AE3897" i="12"/>
  <c r="AE3442" i="12"/>
  <c r="AG3442" i="12"/>
  <c r="AE3688" i="12"/>
  <c r="AG3688" i="12"/>
  <c r="AE3656" i="12"/>
  <c r="AG3656" i="12"/>
  <c r="AG3136" i="12"/>
  <c r="AE3136" i="12"/>
  <c r="AE2727" i="12"/>
  <c r="AG2727" i="12"/>
  <c r="AE2769" i="12"/>
  <c r="AG2769" i="12"/>
  <c r="AG3636" i="12"/>
  <c r="AE3636" i="12"/>
  <c r="AG3632" i="12"/>
  <c r="AE3632" i="12"/>
  <c r="AE3438" i="12"/>
  <c r="AG3438" i="12"/>
  <c r="AG3788" i="12"/>
  <c r="AE3788" i="12"/>
  <c r="AE3852" i="12"/>
  <c r="AG3852" i="12"/>
  <c r="AG3828" i="12"/>
  <c r="AE3828" i="12"/>
  <c r="AG3690" i="12"/>
  <c r="AE3690" i="12"/>
  <c r="AE3753" i="12"/>
  <c r="AG3753" i="12"/>
  <c r="AE3694" i="12"/>
  <c r="AG3694" i="12"/>
  <c r="AE3186" i="12"/>
  <c r="AG3186" i="12"/>
  <c r="AE2474" i="12"/>
  <c r="AG2474" i="12"/>
  <c r="AG3258" i="12"/>
  <c r="AE3258" i="12"/>
  <c r="AE3563" i="12"/>
  <c r="AG3563" i="12"/>
  <c r="AG2824" i="12"/>
  <c r="AE2824" i="12"/>
  <c r="AE3063" i="12"/>
  <c r="AG3063" i="12"/>
  <c r="AG3009" i="12"/>
  <c r="AE3009" i="12"/>
  <c r="AG3708" i="12"/>
  <c r="AE3708" i="12"/>
  <c r="AE3854" i="12"/>
  <c r="AG3854" i="12"/>
  <c r="AG3159" i="12"/>
  <c r="AE3159" i="12"/>
  <c r="AE3674" i="12"/>
  <c r="AG3674" i="12"/>
  <c r="AE2475" i="12"/>
  <c r="AG2475" i="12"/>
  <c r="AG3732" i="12"/>
  <c r="AE3732" i="12"/>
  <c r="AE3149" i="12"/>
  <c r="AG3149" i="12"/>
  <c r="AG3649" i="12"/>
  <c r="AE3649" i="12"/>
  <c r="AG3934" i="12"/>
  <c r="AE3934" i="12"/>
  <c r="AE3346" i="12"/>
  <c r="AG3346" i="12"/>
  <c r="AG3373" i="12"/>
  <c r="AE3373" i="12"/>
  <c r="AG2701" i="12"/>
  <c r="AE2701" i="12"/>
  <c r="AE3777" i="12"/>
  <c r="AG3777" i="12"/>
  <c r="AE3555" i="12"/>
  <c r="AG3555" i="12"/>
  <c r="AE3282" i="12"/>
  <c r="AG3282" i="12"/>
  <c r="AE3516" i="12"/>
  <c r="AG3516" i="12"/>
  <c r="AE3156" i="12"/>
  <c r="AG3156" i="12"/>
  <c r="AE3772" i="12"/>
  <c r="AG3772" i="12"/>
  <c r="AE2149" i="12"/>
  <c r="AG2149" i="12"/>
  <c r="AE3470" i="12"/>
  <c r="AG3470" i="12"/>
  <c r="AE3343" i="12"/>
  <c r="AG3343" i="12"/>
  <c r="AE2241" i="12"/>
  <c r="AG2241" i="12"/>
  <c r="AE2976" i="12"/>
  <c r="AG2976" i="12"/>
  <c r="AG2262" i="12"/>
  <c r="AE2262" i="12"/>
  <c r="AE3455" i="12"/>
  <c r="AG3455" i="12"/>
  <c r="AE3297" i="12"/>
  <c r="AG3297" i="12"/>
  <c r="AE2775" i="12"/>
  <c r="AG2775" i="12"/>
  <c r="AE3736" i="12"/>
  <c r="AG3736" i="12"/>
  <c r="AE3720" i="12"/>
  <c r="AG3720" i="12"/>
  <c r="AE3086" i="12"/>
  <c r="AG3086" i="12"/>
  <c r="AG3902" i="12"/>
  <c r="AE3902" i="12"/>
  <c r="AG3252" i="12"/>
  <c r="AE3252" i="12"/>
  <c r="AE3783" i="12"/>
  <c r="AG3783" i="12"/>
  <c r="AE2352" i="12"/>
  <c r="AG2352" i="12"/>
  <c r="AG3138" i="12"/>
  <c r="AE3138" i="12"/>
  <c r="AG3288" i="12"/>
  <c r="AE3288" i="12"/>
  <c r="AE3158" i="12"/>
  <c r="AG3158" i="12"/>
  <c r="AG3445" i="12"/>
  <c r="AE3445" i="12"/>
  <c r="AG2462" i="12"/>
  <c r="AE2462" i="12"/>
  <c r="AE2975" i="12"/>
  <c r="AG2975" i="12"/>
  <c r="AE3564" i="12"/>
  <c r="AG3564" i="12"/>
  <c r="AG2263" i="12"/>
  <c r="AE2263" i="12"/>
  <c r="AE3748" i="12"/>
  <c r="AG3748" i="12"/>
  <c r="AE3540" i="12"/>
  <c r="AG3540" i="12"/>
  <c r="AE3013" i="12"/>
  <c r="AG3013" i="12"/>
  <c r="AG3924" i="12"/>
  <c r="AE3924" i="12"/>
  <c r="AG3173" i="12"/>
  <c r="AE3173" i="12"/>
  <c r="AG3672" i="12"/>
  <c r="AE3672" i="12"/>
  <c r="AE3544" i="12"/>
  <c r="AG3544" i="12"/>
  <c r="AG3026" i="12"/>
  <c r="AE3026" i="12"/>
  <c r="AG2447" i="12"/>
  <c r="AE2447" i="12"/>
  <c r="AG3177" i="12"/>
  <c r="AE3177" i="12"/>
  <c r="AG3571" i="12"/>
  <c r="AE3571" i="12"/>
  <c r="AE2687" i="12"/>
  <c r="AG2687" i="12"/>
  <c r="AG3831" i="12"/>
  <c r="AE3831" i="12"/>
  <c r="AG3863" i="12"/>
  <c r="AE3863" i="12"/>
  <c r="AE2591" i="12"/>
  <c r="AG2591" i="12"/>
  <c r="AE3486" i="12"/>
  <c r="AG3486" i="12"/>
  <c r="AG3811" i="12"/>
  <c r="AE3811" i="12"/>
  <c r="AG3835" i="12"/>
  <c r="AE3835" i="12"/>
  <c r="AG3862" i="12"/>
  <c r="AE3862" i="12"/>
  <c r="AE3332" i="12"/>
  <c r="AG3332" i="12"/>
  <c r="AG3432" i="12"/>
  <c r="AE3432" i="12"/>
  <c r="AE2730" i="12"/>
  <c r="AG2730" i="12"/>
  <c r="AG3336" i="12"/>
  <c r="AE3336" i="12"/>
  <c r="AG3713" i="12"/>
  <c r="AE3713" i="12"/>
  <c r="AG3769" i="12"/>
  <c r="AE3769" i="12"/>
  <c r="AE2055" i="12"/>
  <c r="AG2055" i="12"/>
  <c r="AG2288" i="12"/>
  <c r="AE2288" i="12"/>
  <c r="AE3554" i="12"/>
  <c r="AG3554" i="12"/>
  <c r="AE2969" i="12"/>
  <c r="AG2969" i="12"/>
  <c r="AG3758" i="12"/>
  <c r="AE3758" i="12"/>
  <c r="AE2334" i="12"/>
  <c r="AG2334" i="12"/>
  <c r="AE2142" i="12"/>
  <c r="AG2142" i="12"/>
  <c r="AG3589" i="12"/>
  <c r="AE3589" i="12"/>
  <c r="AE3743" i="12"/>
  <c r="AG3743" i="12"/>
  <c r="AE3123" i="12"/>
  <c r="AG3123" i="12"/>
  <c r="AG3549" i="12"/>
  <c r="AE3549" i="12"/>
  <c r="AE3443" i="12"/>
  <c r="AG3443" i="12"/>
  <c r="AG3812" i="12"/>
  <c r="AE3812" i="12"/>
  <c r="AG3184" i="12"/>
  <c r="AE3184" i="12"/>
  <c r="AE2673" i="12"/>
  <c r="AG2673" i="12"/>
  <c r="AE3147" i="12"/>
  <c r="AG3147" i="12"/>
  <c r="AE3270" i="12"/>
  <c r="AG3270" i="12"/>
  <c r="AE3785" i="12"/>
  <c r="AG3785" i="12"/>
  <c r="AE2452" i="12"/>
  <c r="AG2452" i="12"/>
  <c r="AE3492" i="12"/>
  <c r="AG3492" i="12"/>
  <c r="AE3759" i="12"/>
  <c r="AG3759" i="12"/>
  <c r="AG3234" i="12"/>
  <c r="AE3234" i="12"/>
  <c r="AE3735" i="12"/>
  <c r="AG3735" i="12"/>
  <c r="AE3044" i="12"/>
  <c r="AG3044" i="12"/>
  <c r="AE3048" i="12"/>
  <c r="AG3048" i="12"/>
  <c r="AG3361" i="12"/>
  <c r="AE3361" i="12"/>
  <c r="AE3802" i="12"/>
  <c r="AG3802" i="12"/>
  <c r="AG3382" i="12"/>
  <c r="AE3382" i="12"/>
  <c r="AE3856" i="12"/>
  <c r="AG3856" i="12"/>
  <c r="AE3818" i="12"/>
  <c r="AG3818" i="12"/>
  <c r="AG3685" i="12"/>
  <c r="AE3685" i="12"/>
  <c r="AE3390" i="12"/>
  <c r="AG3390" i="12"/>
  <c r="AG2203" i="12"/>
  <c r="AE2203" i="12"/>
  <c r="AE3031" i="12"/>
  <c r="AG3031" i="12"/>
  <c r="AE3622" i="12"/>
  <c r="AG3622" i="12"/>
  <c r="AG3741" i="12"/>
  <c r="AE3741" i="12"/>
  <c r="AE3792" i="12"/>
  <c r="AG3792" i="12"/>
  <c r="AG3838" i="12"/>
  <c r="AE3838" i="12"/>
  <c r="AG2393" i="12"/>
  <c r="AE2393" i="12"/>
  <c r="AG3929" i="12"/>
  <c r="AE3929" i="12"/>
  <c r="AE3335" i="12"/>
  <c r="AG3335" i="12"/>
  <c r="AE3786" i="12"/>
  <c r="AG3786" i="12"/>
  <c r="AE3573" i="12"/>
  <c r="AG3573" i="12"/>
  <c r="AG2429" i="12"/>
  <c r="AE2429" i="12"/>
  <c r="AG3711" i="12"/>
  <c r="AE3711" i="12"/>
  <c r="AG3521" i="12"/>
  <c r="AE3521" i="12"/>
  <c r="AG3285" i="12"/>
  <c r="AE3285" i="12"/>
  <c r="AG3368" i="12"/>
  <c r="AE3368" i="12"/>
  <c r="AE2886" i="12"/>
  <c r="AG2886" i="12"/>
  <c r="AE3749" i="12"/>
  <c r="AG3749" i="12"/>
  <c r="AI1328" i="12"/>
  <c r="C2612" i="13" s="1"/>
  <c r="AJ1328" i="12"/>
  <c r="D2612" i="13" s="1"/>
  <c r="AE2853" i="12"/>
  <c r="AG2853" i="12"/>
  <c r="AG3281" i="12"/>
  <c r="AE3281" i="12"/>
  <c r="AE2660" i="12"/>
  <c r="AG2660" i="12"/>
  <c r="AI1260" i="12"/>
  <c r="C2680" i="13" s="1"/>
  <c r="AJ1260" i="12"/>
  <c r="D2680" i="13" s="1"/>
  <c r="AG3657" i="12"/>
  <c r="AE3657" i="12"/>
  <c r="AG3719" i="12"/>
  <c r="AE3719" i="12"/>
  <c r="AJ930" i="12"/>
  <c r="D3010" i="13" s="1"/>
  <c r="AI930" i="12"/>
  <c r="C3010" i="13" s="1"/>
  <c r="AI347" i="12"/>
  <c r="C3593" i="13" s="1"/>
  <c r="AJ347" i="12"/>
  <c r="D3593" i="13" s="1"/>
  <c r="AJ2258" i="12"/>
  <c r="D1682" i="13" s="1"/>
  <c r="AI2258" i="12"/>
  <c r="C1682" i="13" s="1"/>
  <c r="AE3722" i="12"/>
  <c r="AG3722" i="12"/>
  <c r="AG3320" i="12"/>
  <c r="AE3320" i="12"/>
  <c r="AJ1379" i="12"/>
  <c r="D2561" i="13" s="1"/>
  <c r="AI1379" i="12"/>
  <c r="C2561" i="13" s="1"/>
  <c r="AE3510" i="12"/>
  <c r="AG3510" i="12"/>
  <c r="AJ3028" i="12"/>
  <c r="D912" i="13" s="1"/>
  <c r="AI3028" i="12"/>
  <c r="C912" i="13" s="1"/>
  <c r="AE3679" i="12"/>
  <c r="AG3679" i="12"/>
  <c r="AE3235" i="12"/>
  <c r="AG3235" i="12"/>
  <c r="AE3519" i="12"/>
  <c r="AG3519" i="12"/>
  <c r="AG3326" i="12"/>
  <c r="AE3326" i="12"/>
  <c r="AI528" i="12"/>
  <c r="C3412" i="13" s="1"/>
  <c r="AJ528" i="12"/>
  <c r="D3412" i="13" s="1"/>
  <c r="AE3710" i="12"/>
  <c r="AG3710" i="12"/>
  <c r="AE3515" i="12"/>
  <c r="AG3515" i="12"/>
  <c r="AG3898" i="12"/>
  <c r="AE3898" i="12"/>
  <c r="AE3774" i="12"/>
  <c r="AG3774" i="12"/>
  <c r="AJ1430" i="12"/>
  <c r="D2510" i="13" s="1"/>
  <c r="AI1430" i="12"/>
  <c r="C2510" i="13" s="1"/>
  <c r="AE3437" i="12"/>
  <c r="AG3437" i="12"/>
  <c r="AG2503" i="12"/>
  <c r="AE2503" i="12"/>
  <c r="AG3861" i="12"/>
  <c r="AE3861" i="12"/>
  <c r="AI1021" i="12"/>
  <c r="C2919" i="13" s="1"/>
  <c r="AJ1021" i="12"/>
  <c r="D2919" i="13" s="1"/>
  <c r="AG2559" i="12"/>
  <c r="AE2559" i="12"/>
  <c r="AG3134" i="12"/>
  <c r="AE3134" i="12"/>
  <c r="AG2482" i="12"/>
  <c r="AE2482" i="12"/>
  <c r="AE3500" i="12"/>
  <c r="AG3500" i="12"/>
  <c r="AI1520" i="12"/>
  <c r="C2420" i="13" s="1"/>
  <c r="AJ1520" i="12"/>
  <c r="D2420" i="13" s="1"/>
  <c r="AJ3890" i="12"/>
  <c r="D50" i="13" s="1"/>
  <c r="AI3890" i="12"/>
  <c r="C50" i="13" s="1"/>
  <c r="AG3705" i="12"/>
  <c r="AE3705" i="12"/>
  <c r="AI2512" i="12"/>
  <c r="C1428" i="13" s="1"/>
  <c r="AJ2512" i="12"/>
  <c r="D1428" i="13" s="1"/>
  <c r="AJ194" i="12"/>
  <c r="D3746" i="13" s="1"/>
  <c r="AI194" i="12"/>
  <c r="C3746" i="13" s="1"/>
  <c r="AE3806" i="12"/>
  <c r="AG3806" i="12"/>
  <c r="AJ2230" i="12"/>
  <c r="D1710" i="13" s="1"/>
  <c r="AI2230" i="12"/>
  <c r="C1710" i="13" s="1"/>
  <c r="AG3740" i="12"/>
  <c r="AE3740" i="12"/>
  <c r="AE3884" i="12"/>
  <c r="AG3884" i="12"/>
  <c r="AJ1742" i="12"/>
  <c r="D2198" i="13" s="1"/>
  <c r="AI1742" i="12"/>
  <c r="C2198" i="13" s="1"/>
  <c r="AJ2102" i="12"/>
  <c r="D1838" i="13" s="1"/>
  <c r="AI2102" i="12"/>
  <c r="C1838" i="13" s="1"/>
  <c r="AE2766" i="12"/>
  <c r="AG2766" i="12"/>
  <c r="AE3624" i="12"/>
  <c r="AG3624" i="12"/>
  <c r="AJ2168" i="12"/>
  <c r="D1772" i="13" s="1"/>
  <c r="AI2168" i="12"/>
  <c r="C1772" i="13" s="1"/>
  <c r="AJ845" i="12"/>
  <c r="D3095" i="13" s="1"/>
  <c r="AI845" i="12"/>
  <c r="C3095" i="13" s="1"/>
  <c r="AE3339" i="12"/>
  <c r="AG3339" i="12"/>
  <c r="AE3473" i="12"/>
  <c r="AG3473" i="12"/>
  <c r="AE3538" i="12"/>
  <c r="AG3538" i="12"/>
  <c r="AE3560" i="12"/>
  <c r="AG3560" i="12"/>
  <c r="AJ1188" i="12"/>
  <c r="D2752" i="13" s="1"/>
  <c r="AE3312" i="12"/>
  <c r="AG3312" i="12"/>
  <c r="AI1683" i="12"/>
  <c r="C2257" i="13" s="1"/>
  <c r="AJ1683" i="12"/>
  <c r="D2257" i="13" s="1"/>
  <c r="AJ3676" i="12"/>
  <c r="D264" i="13" s="1"/>
  <c r="AI3676" i="12"/>
  <c r="C264" i="13" s="1"/>
  <c r="AI1002" i="12"/>
  <c r="C2938" i="13" s="1"/>
  <c r="AJ1002" i="12"/>
  <c r="D2938" i="13" s="1"/>
  <c r="AG3451" i="12"/>
  <c r="AE3451" i="12"/>
  <c r="AI1545" i="12"/>
  <c r="C2395" i="13" s="1"/>
  <c r="AJ1545" i="12"/>
  <c r="D2395" i="13" s="1"/>
  <c r="AI1548" i="12"/>
  <c r="C2392" i="13" s="1"/>
  <c r="AJ1548" i="12"/>
  <c r="D2392" i="13" s="1"/>
  <c r="AE3359" i="12"/>
  <c r="AG3359" i="12"/>
  <c r="AE3287" i="12"/>
  <c r="AG3287" i="12"/>
  <c r="AE3900" i="12"/>
  <c r="AG3900" i="12"/>
  <c r="AE3885" i="12"/>
  <c r="AG3885" i="12"/>
  <c r="AE3261" i="12"/>
  <c r="AG3261" i="12"/>
  <c r="AI576" i="12"/>
  <c r="C3364" i="13" s="1"/>
  <c r="AJ576" i="12"/>
  <c r="D3364" i="13" s="1"/>
  <c r="AI2298" i="12"/>
  <c r="C1642" i="13" s="1"/>
  <c r="AI1800" i="12"/>
  <c r="C2140" i="13" s="1"/>
  <c r="AJ1800" i="12"/>
  <c r="D2140" i="13" s="1"/>
  <c r="AI1077" i="12"/>
  <c r="C2863" i="13" s="1"/>
  <c r="AJ1077" i="12"/>
  <c r="D2863" i="13" s="1"/>
  <c r="AG3396" i="12"/>
  <c r="AE3396" i="12"/>
  <c r="AJ444" i="12"/>
  <c r="D3496" i="13" s="1"/>
  <c r="AI444" i="12"/>
  <c r="C3496" i="13" s="1"/>
  <c r="AI879" i="12"/>
  <c r="C3061" i="13" s="1"/>
  <c r="AJ879" i="12"/>
  <c r="D3061" i="13" s="1"/>
  <c r="AJ2849" i="12"/>
  <c r="D1091" i="13" s="1"/>
  <c r="AI2849" i="12"/>
  <c r="C1091" i="13" s="1"/>
  <c r="AJ892" i="12"/>
  <c r="D3048" i="13" s="1"/>
  <c r="AI892" i="12"/>
  <c r="C3048" i="13" s="1"/>
  <c r="AJ3681" i="12"/>
  <c r="D259" i="13" s="1"/>
  <c r="AI3681" i="12"/>
  <c r="C259" i="13" s="1"/>
  <c r="AJ1165" i="12"/>
  <c r="D2775" i="13" s="1"/>
  <c r="AI1165" i="12"/>
  <c r="C2775" i="13" s="1"/>
  <c r="AI2638" i="12"/>
  <c r="C1302" i="13" s="1"/>
  <c r="AJ2638" i="12"/>
  <c r="D1302" i="13" s="1"/>
  <c r="AJ941" i="12"/>
  <c r="D2999" i="13" s="1"/>
  <c r="AI941" i="12"/>
  <c r="C2999" i="13" s="1"/>
  <c r="AJ2521" i="12"/>
  <c r="D1419" i="13" s="1"/>
  <c r="AI2521" i="12"/>
  <c r="C1419" i="13" s="1"/>
  <c r="AI2299" i="12"/>
  <c r="C1641" i="13" s="1"/>
  <c r="AJ2299" i="12"/>
  <c r="D1641" i="13" s="1"/>
  <c r="AJ2016" i="12"/>
  <c r="D1924" i="13" s="1"/>
  <c r="AI2016" i="12"/>
  <c r="C1924" i="13" s="1"/>
  <c r="AI1210" i="12"/>
  <c r="C2730" i="13" s="1"/>
  <c r="AJ1210" i="12"/>
  <c r="D2730" i="13" s="1"/>
  <c r="AI1428" i="12"/>
  <c r="C2512" i="13" s="1"/>
  <c r="AJ1428" i="12"/>
  <c r="D2512" i="13" s="1"/>
  <c r="AI1891" i="12"/>
  <c r="C2049" i="13" s="1"/>
  <c r="AJ1891" i="12"/>
  <c r="D2049" i="13" s="1"/>
  <c r="AJ2129" i="12"/>
  <c r="D1811" i="13" s="1"/>
  <c r="AI2129" i="12"/>
  <c r="C1811" i="13" s="1"/>
  <c r="AJ2277" i="12"/>
  <c r="D1663" i="13" s="1"/>
  <c r="AI2277" i="12"/>
  <c r="C1663" i="13" s="1"/>
  <c r="AJ2666" i="12"/>
  <c r="D1274" i="13" s="1"/>
  <c r="AI2666" i="12"/>
  <c r="C1274" i="13" s="1"/>
  <c r="AI2569" i="12"/>
  <c r="C1371" i="13" s="1"/>
  <c r="AJ2569" i="12"/>
  <c r="D1371" i="13" s="1"/>
  <c r="AJ1168" i="12"/>
  <c r="D2772" i="13" s="1"/>
  <c r="AI1168" i="12"/>
  <c r="C2772" i="13" s="1"/>
  <c r="AI2685" i="12"/>
  <c r="C1255" i="13" s="1"/>
  <c r="AJ2685" i="12"/>
  <c r="D1255" i="13" s="1"/>
  <c r="AI618" i="12"/>
  <c r="C3322" i="13" s="1"/>
  <c r="AJ618" i="12"/>
  <c r="D3322" i="13" s="1"/>
  <c r="AI1268" i="12"/>
  <c r="C2672" i="13" s="1"/>
  <c r="AJ1268" i="12"/>
  <c r="D2672" i="13" s="1"/>
  <c r="AI840" i="12"/>
  <c r="C3100" i="13" s="1"/>
  <c r="AJ840" i="12"/>
  <c r="D3100" i="13" s="1"/>
  <c r="AJ727" i="12"/>
  <c r="D3213" i="13" s="1"/>
  <c r="AI727" i="12"/>
  <c r="C3213" i="13" s="1"/>
  <c r="AJ1158" i="12"/>
  <c r="D2782" i="13" s="1"/>
  <c r="AI1158" i="12"/>
  <c r="C2782" i="13" s="1"/>
  <c r="AI1932" i="12"/>
  <c r="C2008" i="13" s="1"/>
  <c r="AJ1932" i="12"/>
  <c r="D2008" i="13" s="1"/>
  <c r="AI2097" i="12"/>
  <c r="C1843" i="13" s="1"/>
  <c r="AJ2097" i="12"/>
  <c r="D1843" i="13" s="1"/>
  <c r="AI430" i="12"/>
  <c r="C3510" i="13" s="1"/>
  <c r="AJ430" i="12"/>
  <c r="D3510" i="13" s="1"/>
  <c r="AI1455" i="12"/>
  <c r="C2485" i="13" s="1"/>
  <c r="AJ1455" i="12"/>
  <c r="D2485" i="13" s="1"/>
  <c r="AJ343" i="12"/>
  <c r="D3597" i="13" s="1"/>
  <c r="AI343" i="12"/>
  <c r="C3597" i="13" s="1"/>
  <c r="AJ212" i="12"/>
  <c r="D3728" i="13" s="1"/>
  <c r="AI212" i="12"/>
  <c r="C3728" i="13" s="1"/>
  <c r="AI2170" i="12"/>
  <c r="C1770" i="13" s="1"/>
  <c r="AJ2170" i="12"/>
  <c r="D1770" i="13" s="1"/>
  <c r="AJ1647" i="12"/>
  <c r="D2293" i="13" s="1"/>
  <c r="AI1647" i="12"/>
  <c r="C2293" i="13" s="1"/>
  <c r="AJ982" i="12"/>
  <c r="D2958" i="13" s="1"/>
  <c r="AI982" i="12"/>
  <c r="C2958" i="13" s="1"/>
  <c r="AJ1792" i="12"/>
  <c r="D2148" i="13" s="1"/>
  <c r="AI1792" i="12"/>
  <c r="C2148" i="13" s="1"/>
  <c r="AI1461" i="12"/>
  <c r="C2479" i="13" s="1"/>
  <c r="AJ1461" i="12"/>
  <c r="D2479" i="13" s="1"/>
  <c r="AJ2216" i="12"/>
  <c r="D1724" i="13" s="1"/>
  <c r="AI2216" i="12"/>
  <c r="C1724" i="13" s="1"/>
  <c r="AJ990" i="12"/>
  <c r="D2950" i="13" s="1"/>
  <c r="AI990" i="12"/>
  <c r="C2950" i="13" s="1"/>
  <c r="AI915" i="12"/>
  <c r="C3025" i="13" s="1"/>
  <c r="AJ915" i="12"/>
  <c r="D3025" i="13" s="1"/>
  <c r="AI1120" i="12"/>
  <c r="C2820" i="13" s="1"/>
  <c r="AJ1120" i="12"/>
  <c r="D2820" i="13" s="1"/>
  <c r="AJ3183" i="12"/>
  <c r="D757" i="13" s="1"/>
  <c r="AI3183" i="12"/>
  <c r="C757" i="13" s="1"/>
  <c r="AI2988" i="12"/>
  <c r="C952" i="13" s="1"/>
  <c r="AJ2988" i="12"/>
  <c r="D952" i="13" s="1"/>
  <c r="AI1946" i="12"/>
  <c r="C1994" i="13" s="1"/>
  <c r="AJ1946" i="12"/>
  <c r="D1994" i="13" s="1"/>
  <c r="AJ3801" i="12"/>
  <c r="D139" i="13" s="1"/>
  <c r="AI3801" i="12"/>
  <c r="C139" i="13" s="1"/>
  <c r="AJ523" i="12"/>
  <c r="D3417" i="13" s="1"/>
  <c r="AI523" i="12"/>
  <c r="C3417" i="13" s="1"/>
  <c r="AJ501" i="12"/>
  <c r="D3439" i="13" s="1"/>
  <c r="AI501" i="12"/>
  <c r="C3439" i="13" s="1"/>
  <c r="AJ839" i="12"/>
  <c r="D3101" i="13" s="1"/>
  <c r="AI839" i="12"/>
  <c r="C3101" i="13" s="1"/>
  <c r="AI2077" i="12"/>
  <c r="C1863" i="13" s="1"/>
  <c r="AJ2077" i="12"/>
  <c r="D1863" i="13" s="1"/>
  <c r="AI1890" i="12"/>
  <c r="C2050" i="13" s="1"/>
  <c r="AI2937" i="12"/>
  <c r="C1003" i="13" s="1"/>
  <c r="AJ2937" i="12"/>
  <c r="D1003" i="13" s="1"/>
  <c r="AI612" i="12"/>
  <c r="C3328" i="13" s="1"/>
  <c r="AJ612" i="12"/>
  <c r="D3328" i="13" s="1"/>
  <c r="AJ1521" i="12"/>
  <c r="D2419" i="13" s="1"/>
  <c r="AI1521" i="12"/>
  <c r="C2419" i="13" s="1"/>
  <c r="AJ856" i="12"/>
  <c r="D3084" i="13" s="1"/>
  <c r="AI856" i="12"/>
  <c r="C3084" i="13" s="1"/>
  <c r="AI545" i="12"/>
  <c r="C3395" i="13" s="1"/>
  <c r="AJ545" i="12"/>
  <c r="D3395" i="13" s="1"/>
  <c r="AJ1979" i="12"/>
  <c r="D1961" i="13" s="1"/>
  <c r="AI1979" i="12"/>
  <c r="C1961" i="13" s="1"/>
  <c r="AJ3718" i="12"/>
  <c r="D222" i="13" s="1"/>
  <c r="AI3718" i="12"/>
  <c r="C222" i="13" s="1"/>
  <c r="AI954" i="12"/>
  <c r="C2986" i="13" s="1"/>
  <c r="AJ954" i="12"/>
  <c r="D2986" i="13" s="1"/>
  <c r="AJ1096" i="12"/>
  <c r="D2844" i="13" s="1"/>
  <c r="AI1096" i="12"/>
  <c r="C2844" i="13" s="1"/>
  <c r="AI1122" i="12"/>
  <c r="C2818" i="13" s="1"/>
  <c r="AJ1122" i="12"/>
  <c r="D2818" i="13" s="1"/>
  <c r="AJ1562" i="12"/>
  <c r="D2378" i="13" s="1"/>
  <c r="AI1562" i="12"/>
  <c r="C2378" i="13" s="1"/>
  <c r="AJ1834" i="12"/>
  <c r="D2106" i="13" s="1"/>
  <c r="AI1834" i="12"/>
  <c r="C2106" i="13" s="1"/>
  <c r="AJ2182" i="12"/>
  <c r="D1758" i="13" s="1"/>
  <c r="AI2182" i="12"/>
  <c r="C1758" i="13" s="1"/>
  <c r="AJ2607" i="12"/>
  <c r="D1333" i="13" s="1"/>
  <c r="AI2607" i="12"/>
  <c r="C1333" i="13" s="1"/>
  <c r="AJ3395" i="12"/>
  <c r="D545" i="13" s="1"/>
  <c r="AI3395" i="12"/>
  <c r="C545" i="13" s="1"/>
  <c r="AJ248" i="12"/>
  <c r="D3692" i="13" s="1"/>
  <c r="AI248" i="12"/>
  <c r="C3692" i="13" s="1"/>
  <c r="AJ1611" i="12"/>
  <c r="D2329" i="13" s="1"/>
  <c r="AI1611" i="12"/>
  <c r="C2329" i="13" s="1"/>
  <c r="AI1874" i="12"/>
  <c r="C2066" i="13" s="1"/>
  <c r="AJ1874" i="12"/>
  <c r="D2066" i="13" s="1"/>
  <c r="AJ893" i="12"/>
  <c r="D3047" i="13" s="1"/>
  <c r="AI893" i="12"/>
  <c r="C3047" i="13" s="1"/>
  <c r="AJ1987" i="12"/>
  <c r="D1953" i="13" s="1"/>
  <c r="AI1987" i="12"/>
  <c r="C1953" i="13" s="1"/>
  <c r="AI2131" i="12"/>
  <c r="C1809" i="13" s="1"/>
  <c r="AJ2131" i="12"/>
  <c r="D1809" i="13" s="1"/>
  <c r="AJ2827" i="12"/>
  <c r="D1113" i="13" s="1"/>
  <c r="AI2827" i="12"/>
  <c r="C1113" i="13" s="1"/>
  <c r="AJ3881" i="12"/>
  <c r="D59" i="13" s="1"/>
  <c r="AI3881" i="12"/>
  <c r="C59" i="13" s="1"/>
  <c r="AJ2967" i="12"/>
  <c r="D973" i="13" s="1"/>
  <c r="AI2967" i="12"/>
  <c r="C973" i="13" s="1"/>
  <c r="AJ2276" i="12"/>
  <c r="D1664" i="13" s="1"/>
  <c r="AI2276" i="12"/>
  <c r="C1664" i="13" s="1"/>
  <c r="AJ1318" i="12"/>
  <c r="D2622" i="13" s="1"/>
  <c r="AI1318" i="12"/>
  <c r="C2622" i="13" s="1"/>
  <c r="AI1147" i="12"/>
  <c r="C2793" i="13" s="1"/>
  <c r="AJ1147" i="12"/>
  <c r="D2793" i="13" s="1"/>
  <c r="AI575" i="12"/>
  <c r="C3365" i="13" s="1"/>
  <c r="AJ575" i="12"/>
  <c r="D3365" i="13" s="1"/>
  <c r="AJ2865" i="12"/>
  <c r="D1075" i="13" s="1"/>
  <c r="AI2865" i="12"/>
  <c r="C1075" i="13" s="1"/>
  <c r="AI1229" i="12"/>
  <c r="C2711" i="13" s="1"/>
  <c r="AJ1229" i="12"/>
  <c r="D2711" i="13" s="1"/>
  <c r="AI1815" i="12"/>
  <c r="C2125" i="13" s="1"/>
  <c r="AJ1815" i="12"/>
  <c r="D2125" i="13" s="1"/>
  <c r="AI1078" i="12"/>
  <c r="C2862" i="13" s="1"/>
  <c r="AJ1078" i="12"/>
  <c r="D2862" i="13" s="1"/>
  <c r="AI334" i="12"/>
  <c r="C3606" i="13" s="1"/>
  <c r="AJ334" i="12"/>
  <c r="D3606" i="13" s="1"/>
  <c r="AJ342" i="12"/>
  <c r="D3598" i="13" s="1"/>
  <c r="AI342" i="12"/>
  <c r="C3598" i="13" s="1"/>
  <c r="AI1222" i="12"/>
  <c r="C2718" i="13" s="1"/>
  <c r="AJ1222" i="12"/>
  <c r="D2718" i="13" s="1"/>
  <c r="AJ2794" i="12"/>
  <c r="D1146" i="13" s="1"/>
  <c r="AI2794" i="12"/>
  <c r="C1146" i="13" s="1"/>
  <c r="AI1006" i="12"/>
  <c r="C2934" i="13" s="1"/>
  <c r="AJ1006" i="12"/>
  <c r="D2934" i="13" s="1"/>
  <c r="AJ3067" i="12"/>
  <c r="D873" i="13" s="1"/>
  <c r="AI3067" i="12"/>
  <c r="C873" i="13" s="1"/>
  <c r="AJ2036" i="12"/>
  <c r="D1904" i="13" s="1"/>
  <c r="AI2036" i="12"/>
  <c r="C1904" i="13" s="1"/>
  <c r="AJ3259" i="12"/>
  <c r="D681" i="13" s="1"/>
  <c r="AI3259" i="12"/>
  <c r="C681" i="13" s="1"/>
  <c r="AI2031" i="12"/>
  <c r="C1909" i="13" s="1"/>
  <c r="AJ2031" i="12"/>
  <c r="D1909" i="13" s="1"/>
  <c r="AJ2034" i="12"/>
  <c r="D1906" i="13" s="1"/>
  <c r="AI2034" i="12"/>
  <c r="C1906" i="13" s="1"/>
  <c r="AE2993" i="12"/>
  <c r="AG2993" i="12"/>
  <c r="AH3562" i="12"/>
  <c r="AJ1281" i="12"/>
  <c r="D2659" i="13" s="1"/>
  <c r="AI1281" i="12"/>
  <c r="C2659" i="13" s="1"/>
  <c r="AI3673" i="12"/>
  <c r="C267" i="13" s="1"/>
  <c r="AJ3673" i="12"/>
  <c r="D267" i="13" s="1"/>
  <c r="AE3222" i="12"/>
  <c r="AG3222" i="12"/>
  <c r="AI321" i="12"/>
  <c r="C3619" i="13" s="1"/>
  <c r="AJ321" i="12"/>
  <c r="D3619" i="13" s="1"/>
  <c r="AI2925" i="12"/>
  <c r="C1015" i="13" s="1"/>
  <c r="AJ2925" i="12"/>
  <c r="D1015" i="13" s="1"/>
  <c r="AE3160" i="12"/>
  <c r="AG3160" i="12"/>
  <c r="AE3463" i="12"/>
  <c r="AG3463" i="12"/>
  <c r="AE3414" i="12"/>
  <c r="AG3414" i="12"/>
  <c r="AG3914" i="12"/>
  <c r="AE3914" i="12"/>
  <c r="AJ1918" i="12"/>
  <c r="D2022" i="13" s="1"/>
  <c r="AI1918" i="12"/>
  <c r="C2022" i="13" s="1"/>
  <c r="AJ2978" i="12"/>
  <c r="D962" i="13" s="1"/>
  <c r="AI2978" i="12"/>
  <c r="C962" i="13" s="1"/>
  <c r="AE3820" i="12"/>
  <c r="AG3820" i="12"/>
  <c r="AG3436" i="12"/>
  <c r="AE3436" i="12"/>
  <c r="AI2700" i="12"/>
  <c r="C1240" i="13" s="1"/>
  <c r="AJ2700" i="12"/>
  <c r="D1240" i="13" s="1"/>
  <c r="AI483" i="12"/>
  <c r="C3457" i="13" s="1"/>
  <c r="AJ483" i="12"/>
  <c r="D3457" i="13" s="1"/>
  <c r="AG3206" i="12"/>
  <c r="AE3206" i="12"/>
  <c r="AJ1990" i="12"/>
  <c r="D1950" i="13" s="1"/>
  <c r="AI1990" i="12"/>
  <c r="C1950" i="13" s="1"/>
  <c r="AH229" i="12"/>
  <c r="AH1498" i="12"/>
  <c r="AH2438" i="12"/>
  <c r="AH1087" i="12"/>
  <c r="AH3042" i="12"/>
  <c r="AH1583" i="12"/>
  <c r="AH1216" i="12"/>
  <c r="AH1199" i="12"/>
  <c r="AH2668" i="12"/>
  <c r="AH2206" i="12"/>
  <c r="AH3723" i="12"/>
  <c r="AH1464" i="12"/>
  <c r="AH999" i="12"/>
  <c r="AH552" i="12"/>
  <c r="AH3195" i="12"/>
  <c r="AH1296" i="12"/>
  <c r="AH1901" i="12"/>
  <c r="AH1855" i="12"/>
  <c r="AH863" i="12"/>
  <c r="AH297" i="12"/>
  <c r="AH2882" i="12"/>
  <c r="AH2106" i="12"/>
  <c r="AH2424" i="12"/>
  <c r="AH1544" i="12"/>
  <c r="AH1174" i="12"/>
  <c r="AH1434" i="12"/>
  <c r="AH1341" i="12"/>
  <c r="AH1850" i="12"/>
  <c r="AH3054" i="12"/>
  <c r="AH1575" i="12"/>
  <c r="AH1705" i="12"/>
  <c r="AH702" i="12"/>
  <c r="AH1930" i="12"/>
  <c r="AH2091" i="12"/>
  <c r="AH522" i="12"/>
  <c r="AH3388" i="12"/>
  <c r="AH3572" i="12"/>
  <c r="AH2798" i="12"/>
  <c r="AH1675" i="12"/>
  <c r="AH621" i="12"/>
  <c r="AH2633" i="12"/>
  <c r="AH317" i="12"/>
  <c r="AH1678" i="12"/>
  <c r="AH1239" i="12"/>
  <c r="AH786" i="12"/>
  <c r="AH2755" i="12"/>
  <c r="AH900" i="12"/>
  <c r="AH2443" i="12"/>
  <c r="AH2464" i="12"/>
  <c r="AH761" i="12"/>
  <c r="AH1929" i="12"/>
  <c r="AH896" i="12"/>
  <c r="AH2445" i="12"/>
  <c r="AH3019" i="12"/>
  <c r="AH293" i="12"/>
  <c r="AH3001" i="12"/>
  <c r="AH2318" i="12"/>
  <c r="AH853" i="12"/>
  <c r="AH2627" i="12"/>
  <c r="AH854" i="12"/>
  <c r="AH3032" i="12"/>
  <c r="AH1613" i="12"/>
  <c r="AH3232" i="12"/>
  <c r="AH2657" i="12"/>
  <c r="AH1668" i="12"/>
  <c r="AH190" i="12"/>
  <c r="AH2942" i="12"/>
  <c r="AH1513" i="12"/>
  <c r="AH2696" i="12"/>
  <c r="AH1745" i="12"/>
  <c r="AH2006" i="12"/>
  <c r="AH692" i="12"/>
  <c r="AH2582" i="12"/>
  <c r="AH802" i="12"/>
  <c r="AH3889" i="12"/>
  <c r="AH1502" i="12"/>
  <c r="AH588" i="12"/>
  <c r="AH871" i="12"/>
  <c r="AH2029" i="12"/>
  <c r="AH219" i="12"/>
  <c r="AH677" i="12"/>
  <c r="AH3738" i="12"/>
  <c r="AH1875" i="12"/>
  <c r="AH2013" i="12"/>
  <c r="AH880" i="12"/>
  <c r="AH630" i="12"/>
  <c r="AH848" i="12"/>
  <c r="AH1454" i="12"/>
  <c r="AH1574" i="12"/>
  <c r="AH1245" i="12"/>
  <c r="AH1863" i="12"/>
  <c r="AH2128" i="12"/>
  <c r="AH242" i="12"/>
  <c r="AH2514" i="12"/>
  <c r="AH175" i="12"/>
  <c r="AH3490" i="12"/>
  <c r="AH2354" i="12"/>
  <c r="AH1351" i="12"/>
  <c r="AH1581" i="12"/>
  <c r="AH2197" i="12"/>
  <c r="AH3114" i="12"/>
  <c r="AH2282" i="12"/>
  <c r="AH448" i="12"/>
  <c r="AH616" i="12"/>
  <c r="AH750" i="12"/>
  <c r="AH747" i="12"/>
  <c r="AH1417" i="12"/>
  <c r="AH3007" i="12"/>
  <c r="AH142" i="12"/>
  <c r="AH461" i="12"/>
  <c r="AH2598" i="12"/>
  <c r="AH2467" i="12"/>
  <c r="AH304" i="12"/>
  <c r="AH143" i="12"/>
  <c r="AH1201" i="12"/>
  <c r="AH1626" i="12"/>
  <c r="AH1991" i="12"/>
  <c r="AH2124" i="12"/>
  <c r="AH3434" i="12"/>
  <c r="AH2406" i="12"/>
  <c r="AH2127" i="12"/>
  <c r="AH3844" i="12"/>
  <c r="AH2103" i="12"/>
  <c r="AH1247" i="12"/>
  <c r="AH1444" i="12"/>
  <c r="AH1644" i="12"/>
  <c r="AH3921" i="12"/>
  <c r="AH211" i="12"/>
  <c r="AH2385" i="12"/>
  <c r="AH1433" i="12"/>
  <c r="AH3223" i="12"/>
  <c r="AH3011" i="12"/>
  <c r="AH3353" i="12"/>
  <c r="AH2280" i="12"/>
  <c r="AH2382" i="12"/>
  <c r="AH2205" i="12"/>
  <c r="AH2951" i="12"/>
  <c r="AH402" i="12"/>
  <c r="AH918" i="12"/>
  <c r="AH445" i="12"/>
  <c r="AH1226" i="12"/>
  <c r="AH2353" i="12"/>
  <c r="AH2397" i="12"/>
  <c r="AH1984" i="12"/>
  <c r="AH3620" i="12"/>
  <c r="AH178" i="12"/>
  <c r="AH1878" i="12"/>
  <c r="AH377" i="12"/>
  <c r="AH3717" i="12"/>
  <c r="AH2210" i="12"/>
  <c r="AH2306" i="12"/>
  <c r="AH2125" i="12"/>
  <c r="AH518" i="12"/>
  <c r="AH2317" i="12"/>
  <c r="AH1109" i="12"/>
  <c r="AH2175" i="12"/>
  <c r="AH2952" i="12"/>
  <c r="AH210" i="12"/>
  <c r="AH534" i="12"/>
  <c r="AH1913" i="12"/>
  <c r="AH975" i="12"/>
  <c r="AH1912" i="12"/>
  <c r="AH715" i="12"/>
  <c r="AH2355" i="12"/>
  <c r="AH3185" i="12"/>
  <c r="AH1128" i="12"/>
  <c r="AH2093" i="12"/>
  <c r="AH511" i="12"/>
  <c r="AH1479" i="12"/>
  <c r="AH2526" i="12"/>
  <c r="AH1983" i="12"/>
  <c r="AE3810" i="12"/>
  <c r="AG3810" i="12"/>
  <c r="AJ2458" i="12"/>
  <c r="D1482" i="13" s="1"/>
  <c r="AI2458" i="12"/>
  <c r="C1482" i="13" s="1"/>
  <c r="AE3871" i="12"/>
  <c r="AG3871" i="12"/>
  <c r="AE3778" i="12"/>
  <c r="AG3778" i="12"/>
  <c r="AI2260" i="12"/>
  <c r="C1680" i="13" s="1"/>
  <c r="AJ2260" i="12"/>
  <c r="D1680" i="13" s="1"/>
  <c r="AH1559" i="12"/>
  <c r="AJ961" i="12"/>
  <c r="D2979" i="13" s="1"/>
  <c r="AI961" i="12"/>
  <c r="C2979" i="13" s="1"/>
  <c r="AG3144" i="12"/>
  <c r="AE3144" i="12"/>
  <c r="AI971" i="12"/>
  <c r="C2969" i="13" s="1"/>
  <c r="AJ971" i="12"/>
  <c r="D2969" i="13" s="1"/>
  <c r="AJ2089" i="12"/>
  <c r="D1851" i="13" s="1"/>
  <c r="AI2089" i="12"/>
  <c r="C1851" i="13" s="1"/>
  <c r="AJ284" i="12"/>
  <c r="D3656" i="13" s="1"/>
  <c r="AI284" i="12"/>
  <c r="C3656" i="13" s="1"/>
  <c r="AH1227" i="12"/>
  <c r="AH301" i="12"/>
  <c r="AH1807" i="12"/>
  <c r="AH573" i="12"/>
  <c r="AH1788" i="12"/>
  <c r="AH1167" i="12"/>
  <c r="AH1177" i="12"/>
  <c r="AH2897" i="12"/>
  <c r="AH488" i="12"/>
  <c r="AH2719" i="12"/>
  <c r="AH636" i="12"/>
  <c r="AH1739" i="12"/>
  <c r="AH3038" i="12"/>
  <c r="AH1618" i="12"/>
  <c r="AH1676" i="12"/>
  <c r="AH2409" i="12"/>
  <c r="AH289" i="12"/>
  <c r="AH1688" i="12"/>
  <c r="AH3255" i="12"/>
  <c r="AH816" i="12"/>
  <c r="AH2405" i="12"/>
  <c r="AH809" i="12"/>
  <c r="AH1041" i="12"/>
  <c r="AH2957" i="12"/>
  <c r="AH851" i="12"/>
  <c r="AH2315" i="12"/>
  <c r="AH1606" i="12"/>
  <c r="AH765" i="12"/>
  <c r="AH2038" i="12"/>
  <c r="AH2419" i="12"/>
  <c r="AH1898" i="12"/>
  <c r="AH2711" i="12"/>
  <c r="AH495" i="12"/>
  <c r="AH2114" i="12"/>
  <c r="AH3609" i="12"/>
  <c r="AH1716" i="12"/>
  <c r="AH452" i="12"/>
  <c r="AH902" i="12"/>
  <c r="AH1697" i="12"/>
  <c r="AH2339" i="12"/>
  <c r="AH2136" i="12"/>
  <c r="AH1748" i="12"/>
  <c r="AH1770" i="12"/>
  <c r="AH3245" i="12"/>
  <c r="AH2909" i="12"/>
  <c r="AH1609" i="12"/>
  <c r="AH1001" i="12"/>
  <c r="AH1986" i="12"/>
  <c r="AH2223" i="12"/>
  <c r="AH1192" i="12"/>
  <c r="AH504" i="12"/>
  <c r="AH278" i="12"/>
  <c r="AH2365" i="12"/>
  <c r="AH1779" i="12"/>
  <c r="AH493" i="12"/>
  <c r="AH2665" i="12"/>
  <c r="AH1008" i="12"/>
  <c r="AH349" i="12"/>
  <c r="AH3205" i="12"/>
  <c r="AH584" i="12"/>
  <c r="AH2244" i="12"/>
  <c r="AH252" i="12"/>
  <c r="AH1903" i="12"/>
  <c r="AH1241" i="12"/>
  <c r="AH440" i="12"/>
  <c r="AH1367" i="12"/>
  <c r="AH1353" i="12"/>
  <c r="AH2805" i="12"/>
  <c r="AH2616" i="12"/>
  <c r="AH792" i="12"/>
  <c r="AH2531" i="12"/>
  <c r="AH1036" i="12"/>
  <c r="AH1601" i="12"/>
  <c r="AH3074" i="12"/>
  <c r="AH1381" i="12"/>
  <c r="AH2568" i="12"/>
  <c r="AH1845" i="12"/>
  <c r="AH992" i="12"/>
  <c r="AH2446" i="12"/>
  <c r="AH2346" i="12"/>
  <c r="AH3058" i="12"/>
  <c r="AH3322" i="12"/>
  <c r="AH2944" i="12"/>
  <c r="AH721" i="12"/>
  <c r="AH2791" i="12"/>
  <c r="AH1157" i="12"/>
  <c r="AH1323" i="12"/>
  <c r="AH2169" i="12"/>
  <c r="AH1551" i="12"/>
  <c r="AH3380" i="12"/>
  <c r="AH2681" i="12"/>
  <c r="AH1715" i="12"/>
  <c r="AH2594" i="12"/>
  <c r="AH3429" i="12"/>
  <c r="AH398" i="12"/>
  <c r="AH1988" i="12"/>
  <c r="AH2427" i="12"/>
  <c r="AH2920" i="12"/>
  <c r="AH429" i="12"/>
  <c r="AH1719" i="12"/>
  <c r="AH2069" i="12"/>
  <c r="AH1915" i="12"/>
  <c r="AH2285" i="12"/>
  <c r="AH622" i="12"/>
  <c r="AH2815" i="12"/>
  <c r="AH736" i="12"/>
  <c r="AH2022" i="12"/>
  <c r="AH1906" i="12"/>
  <c r="AH331" i="12"/>
  <c r="AH788" i="12"/>
  <c r="AH2518" i="12"/>
  <c r="AH994" i="12"/>
  <c r="AH2071" i="12"/>
  <c r="AH1383" i="12"/>
  <c r="AH1389" i="12"/>
  <c r="AH2408" i="12"/>
  <c r="AH1089" i="12"/>
  <c r="AH3070" i="12"/>
  <c r="AH1369" i="12"/>
  <c r="AH929" i="12"/>
  <c r="AH1206" i="12"/>
  <c r="AH1334" i="12"/>
  <c r="AH1732" i="12"/>
  <c r="AH1698" i="12"/>
  <c r="AH1703" i="12"/>
  <c r="AH2783" i="12"/>
  <c r="AH2338" i="12"/>
  <c r="AH1806" i="12"/>
  <c r="AH2754" i="12"/>
  <c r="AH2614" i="12"/>
  <c r="AH2855" i="12"/>
  <c r="AH1758" i="12"/>
  <c r="AH1411" i="12"/>
  <c r="AH2600" i="12"/>
  <c r="AH2819" i="12"/>
  <c r="AH3115" i="12"/>
  <c r="AH605" i="12"/>
  <c r="AH790" i="12"/>
  <c r="AH1578" i="12"/>
  <c r="AH1436" i="12"/>
  <c r="AH775" i="12"/>
  <c r="AH772" i="12"/>
  <c r="AH1463" i="12"/>
  <c r="AH1797" i="12"/>
  <c r="AH1390" i="12"/>
  <c r="AH822" i="12"/>
  <c r="AH2191" i="12"/>
  <c r="AH1186" i="12"/>
  <c r="AH1809" i="12"/>
  <c r="AH1568" i="12"/>
  <c r="AH607" i="12"/>
  <c r="AH302" i="12"/>
  <c r="AH2501" i="12"/>
  <c r="AH292" i="12"/>
  <c r="AH1410" i="12"/>
  <c r="AH741" i="12"/>
  <c r="AH1852" i="12"/>
  <c r="AH2632" i="12"/>
  <c r="AH2630" i="12"/>
  <c r="AH2261" i="12"/>
  <c r="AH250" i="12"/>
  <c r="AH763" i="12"/>
  <c r="AH2820" i="12"/>
  <c r="AH2961" i="12"/>
  <c r="AH1953" i="12"/>
  <c r="AH716" i="12"/>
  <c r="AH1263" i="12"/>
  <c r="AH1686" i="12"/>
  <c r="AH300" i="12"/>
  <c r="AH2302" i="12"/>
  <c r="AH2583" i="12"/>
  <c r="AH2796" i="12"/>
  <c r="AH713" i="12"/>
  <c r="AH161" i="12"/>
  <c r="AH188" i="12"/>
  <c r="AH2994" i="12"/>
  <c r="AH932" i="12"/>
  <c r="AH832" i="12"/>
  <c r="AH2510" i="12"/>
  <c r="AH646" i="12"/>
  <c r="AH3523" i="12"/>
  <c r="AH3358" i="12"/>
  <c r="AH2472" i="12"/>
  <c r="AH1014" i="12"/>
  <c r="AH1747" i="12"/>
  <c r="AH2473" i="12"/>
  <c r="AH3055" i="12"/>
  <c r="AH391" i="12"/>
  <c r="AH1378" i="12"/>
  <c r="AH1718" i="12"/>
  <c r="AH446" i="12"/>
  <c r="AH2377" i="12"/>
  <c r="AH2541" i="12"/>
  <c r="AH1172" i="12"/>
  <c r="AH2215" i="12"/>
  <c r="AH2190" i="12"/>
  <c r="AH1643" i="12"/>
  <c r="AH2115" i="12"/>
  <c r="AH548" i="12"/>
  <c r="AH655" i="12"/>
  <c r="AH983" i="12"/>
  <c r="AH322" i="12"/>
  <c r="AH1550" i="12"/>
  <c r="AH2528" i="12"/>
  <c r="AH834" i="12"/>
  <c r="AH1524" i="12"/>
  <c r="AH2893" i="12"/>
  <c r="AH2539" i="12"/>
  <c r="AH2083" i="12"/>
  <c r="AH3033" i="12"/>
  <c r="AH1240" i="12"/>
  <c r="AH3037" i="12"/>
  <c r="AH141" i="12"/>
  <c r="AH1076" i="12"/>
  <c r="AH454" i="12"/>
  <c r="AH3477" i="12"/>
  <c r="AH1527" i="12"/>
  <c r="AH2639" i="12"/>
  <c r="AH2456" i="12"/>
  <c r="AH1640" i="12"/>
  <c r="AH2938" i="12"/>
  <c r="AH459" i="12"/>
  <c r="AH1486" i="12"/>
  <c r="AH2218" i="12"/>
  <c r="AH2846" i="12"/>
  <c r="AH406" i="12"/>
  <c r="AH2265" i="12"/>
  <c r="AH3201" i="12"/>
  <c r="AH3194" i="12"/>
  <c r="AH1169" i="12"/>
  <c r="AH1450" i="12"/>
  <c r="AH1505" i="12"/>
  <c r="AH1637" i="12"/>
  <c r="AH1306" i="12"/>
  <c r="AH2379" i="12"/>
  <c r="AH1182" i="12"/>
  <c r="AH409" i="12"/>
  <c r="AG3548" i="12"/>
  <c r="AE3548" i="12"/>
  <c r="AE3369" i="12"/>
  <c r="AG3369" i="12"/>
  <c r="AG3140" i="12"/>
  <c r="AE3140" i="12"/>
  <c r="AJ1482" i="12"/>
  <c r="D2458" i="13" s="1"/>
  <c r="AI1482" i="12"/>
  <c r="C2458" i="13" s="1"/>
  <c r="AJ3744" i="12"/>
  <c r="D196" i="13" s="1"/>
  <c r="AI3744" i="12"/>
  <c r="C196" i="13" s="1"/>
  <c r="AI2845" i="12"/>
  <c r="C1095" i="13" s="1"/>
  <c r="AJ2845" i="12"/>
  <c r="D1095" i="13" s="1"/>
  <c r="AI1073" i="12"/>
  <c r="C2867" i="13" s="1"/>
  <c r="AJ1073" i="12"/>
  <c r="D2867" i="13" s="1"/>
  <c r="AG3278" i="12"/>
  <c r="AE3278" i="12"/>
  <c r="AI1151" i="12"/>
  <c r="C2789" i="13" s="1"/>
  <c r="AJ1151" i="12"/>
  <c r="D2789" i="13" s="1"/>
  <c r="AJ864" i="12"/>
  <c r="D3076" i="13" s="1"/>
  <c r="AI864" i="12"/>
  <c r="C3076" i="13" s="1"/>
  <c r="AG3585" i="12"/>
  <c r="AE3585" i="12"/>
  <c r="AG2911" i="12"/>
  <c r="AE2911" i="12"/>
  <c r="AI372" i="12"/>
  <c r="C3568" i="13" s="1"/>
  <c r="AJ372" i="12"/>
  <c r="D3568" i="13" s="1"/>
  <c r="AI3021" i="12"/>
  <c r="C919" i="13" s="1"/>
  <c r="AJ3021" i="12"/>
  <c r="D919" i="13" s="1"/>
  <c r="AI1938" i="12"/>
  <c r="C2002" i="13" s="1"/>
  <c r="AE3550" i="12"/>
  <c r="AG3550" i="12"/>
  <c r="AE3691" i="12"/>
  <c r="AG3691" i="12"/>
  <c r="AJ3094" i="12"/>
  <c r="D846" i="13" s="1"/>
  <c r="AI3094" i="12"/>
  <c r="C846" i="13" s="1"/>
  <c r="AE3821" i="12"/>
  <c r="AG3821" i="12"/>
  <c r="AI828" i="12"/>
  <c r="C3112" i="13" s="1"/>
  <c r="AJ828" i="12"/>
  <c r="D3112" i="13" s="1"/>
  <c r="AI599" i="12"/>
  <c r="C3341" i="13" s="1"/>
  <c r="AJ599" i="12"/>
  <c r="D3341" i="13" s="1"/>
  <c r="AJ3830" i="12"/>
  <c r="D110" i="13" s="1"/>
  <c r="AI3830" i="12"/>
  <c r="C110" i="13" s="1"/>
  <c r="AE3583" i="12"/>
  <c r="AG3583" i="12"/>
  <c r="AG3598" i="12"/>
  <c r="AE3598" i="12"/>
  <c r="AJ1693" i="12"/>
  <c r="D2247" i="13" s="1"/>
  <c r="AI1693" i="12"/>
  <c r="C2247" i="13" s="1"/>
  <c r="AG3428" i="12"/>
  <c r="AE3428" i="12"/>
  <c r="AJ198" i="12"/>
  <c r="D3742" i="13" s="1"/>
  <c r="AI198" i="12"/>
  <c r="C3742" i="13" s="1"/>
  <c r="AG3468" i="12"/>
  <c r="AE3468" i="12"/>
  <c r="AG2394" i="12"/>
  <c r="AE2394" i="12"/>
  <c r="AE3321" i="12"/>
  <c r="AG3321" i="12"/>
  <c r="AE3383" i="12"/>
  <c r="AG3383" i="12"/>
  <c r="AJ1752" i="12"/>
  <c r="D2188" i="13" s="1"/>
  <c r="AI1752" i="12"/>
  <c r="C2188" i="13" s="1"/>
  <c r="AI2935" i="12"/>
  <c r="C1005" i="13" s="1"/>
  <c r="AJ2935" i="12"/>
  <c r="D1005" i="13" s="1"/>
  <c r="AI927" i="12"/>
  <c r="C3013" i="13" s="1"/>
  <c r="AJ927" i="12"/>
  <c r="D3013" i="13" s="1"/>
  <c r="AI415" i="12"/>
  <c r="C3525" i="13" s="1"/>
  <c r="AJ415" i="12"/>
  <c r="D3525" i="13" s="1"/>
  <c r="AJ3050" i="12"/>
  <c r="D890" i="13" s="1"/>
  <c r="AE3655" i="12"/>
  <c r="AG3655" i="12"/>
  <c r="AI2003" i="12"/>
  <c r="C1937" i="13" s="1"/>
  <c r="AJ2003" i="12"/>
  <c r="D1937" i="13" s="1"/>
  <c r="AI1997" i="12"/>
  <c r="C1943" i="13" s="1"/>
  <c r="AJ1997" i="12"/>
  <c r="D1943" i="13" s="1"/>
  <c r="AG3918" i="12"/>
  <c r="AE3918" i="12"/>
  <c r="AI326" i="12"/>
  <c r="C3614" i="13" s="1"/>
  <c r="AJ326" i="12"/>
  <c r="D3614" i="13" s="1"/>
  <c r="AE2343" i="12"/>
  <c r="AG2343" i="12"/>
  <c r="AJ532" i="12"/>
  <c r="D3408" i="13" s="1"/>
  <c r="AI532" i="12"/>
  <c r="C3408" i="13" s="1"/>
  <c r="AI1680" i="12"/>
  <c r="C2260" i="13" s="1"/>
  <c r="AJ1680" i="12"/>
  <c r="D2260" i="13" s="1"/>
  <c r="AG3181" i="12"/>
  <c r="AE3181" i="12"/>
  <c r="AJ2950" i="12"/>
  <c r="D990" i="13" s="1"/>
  <c r="AI2950" i="12"/>
  <c r="C990" i="13" s="1"/>
  <c r="AI2207" i="12"/>
  <c r="C1733" i="13" s="1"/>
  <c r="AJ2207" i="12"/>
  <c r="D1733" i="13" s="1"/>
  <c r="AG3093" i="12"/>
  <c r="AE3093" i="12"/>
  <c r="AI2209" i="12"/>
  <c r="C1731" i="13" s="1"/>
  <c r="AJ2209" i="12"/>
  <c r="D1731" i="13" s="1"/>
  <c r="AG3855" i="12"/>
  <c r="AE3855" i="12"/>
  <c r="AI1967" i="12"/>
  <c r="C1973" i="13" s="1"/>
  <c r="AJ1967" i="12"/>
  <c r="D1973" i="13" s="1"/>
  <c r="AJ1493" i="12"/>
  <c r="D2447" i="13" s="1"/>
  <c r="AI1493" i="12"/>
  <c r="C2447" i="13" s="1"/>
  <c r="AE2887" i="12"/>
  <c r="AG2887" i="12"/>
  <c r="AI991" i="12"/>
  <c r="C2949" i="13" s="1"/>
  <c r="AJ991" i="12"/>
  <c r="D2949" i="13" s="1"/>
  <c r="AJ1535" i="12"/>
  <c r="D2405" i="13" s="1"/>
  <c r="AI1535" i="12"/>
  <c r="C2405" i="13" s="1"/>
  <c r="AE3489" i="12"/>
  <c r="AG3489" i="12"/>
  <c r="AG3768" i="12"/>
  <c r="AE3768" i="12"/>
  <c r="AG3683" i="12"/>
  <c r="AE3683" i="12"/>
  <c r="AI1114" i="12"/>
  <c r="C2826" i="13" s="1"/>
  <c r="AJ1114" i="12"/>
  <c r="D2826" i="13" s="1"/>
  <c r="AJ2420" i="12"/>
  <c r="D1520" i="13" s="1"/>
  <c r="AI2420" i="12"/>
  <c r="C1520" i="13" s="1"/>
  <c r="AJ3356" i="12"/>
  <c r="D584" i="13" s="1"/>
  <c r="AI3356" i="12"/>
  <c r="C584" i="13" s="1"/>
  <c r="AI1193" i="12"/>
  <c r="C2747" i="13" s="1"/>
  <c r="AJ1193" i="12"/>
  <c r="D2747" i="13" s="1"/>
  <c r="AE3782" i="12"/>
  <c r="AG3782" i="12"/>
  <c r="AJ487" i="12"/>
  <c r="D3453" i="13" s="1"/>
  <c r="AI487" i="12"/>
  <c r="C3453" i="13" s="1"/>
  <c r="AE3742" i="12"/>
  <c r="AG3742" i="12"/>
  <c r="AI1734" i="12"/>
  <c r="C2206" i="13" s="1"/>
  <c r="AJ1734" i="12"/>
  <c r="D2206" i="13" s="1"/>
  <c r="AJ1023" i="12"/>
  <c r="D2917" i="13" s="1"/>
  <c r="AI1023" i="12"/>
  <c r="C2917" i="13" s="1"/>
  <c r="AI235" i="12"/>
  <c r="C3705" i="13" s="1"/>
  <c r="AJ235" i="12"/>
  <c r="D3705" i="13" s="1"/>
  <c r="AJ279" i="12"/>
  <c r="D3661" i="13" s="1"/>
  <c r="AI279" i="12"/>
  <c r="C3661" i="13" s="1"/>
  <c r="AI1311" i="12"/>
  <c r="C2629" i="13" s="1"/>
  <c r="AJ1311" i="12"/>
  <c r="D2629" i="13" s="1"/>
  <c r="AI3892" i="12"/>
  <c r="C48" i="13" s="1"/>
  <c r="AJ3892" i="12"/>
  <c r="D48" i="13" s="1"/>
  <c r="AJ773" i="12"/>
  <c r="D3167" i="13" s="1"/>
  <c r="AI773" i="12"/>
  <c r="C3167" i="13" s="1"/>
  <c r="AJ1926" i="12"/>
  <c r="D2014" i="13" s="1"/>
  <c r="AI1926" i="12"/>
  <c r="C2014" i="13" s="1"/>
  <c r="AI1542" i="12"/>
  <c r="C2398" i="13" s="1"/>
  <c r="AJ1542" i="12"/>
  <c r="D2398" i="13" s="1"/>
  <c r="AJ1994" i="12"/>
  <c r="D1946" i="13" s="1"/>
  <c r="AI1994" i="12"/>
  <c r="C1946" i="13" s="1"/>
  <c r="AI2234" i="12"/>
  <c r="C1706" i="13" s="1"/>
  <c r="AJ2234" i="12"/>
  <c r="D1706" i="13" s="1"/>
  <c r="AJ1998" i="12"/>
  <c r="D1942" i="13" s="1"/>
  <c r="AI1998" i="12"/>
  <c r="C1942" i="13" s="1"/>
  <c r="AJ2770" i="12"/>
  <c r="D1170" i="13" s="1"/>
  <c r="AI2770" i="12"/>
  <c r="C1170" i="13" s="1"/>
  <c r="AI1248" i="12"/>
  <c r="C2692" i="13" s="1"/>
  <c r="AJ1248" i="12"/>
  <c r="D2692" i="13" s="1"/>
  <c r="AJ2565" i="12"/>
  <c r="D1375" i="13" s="1"/>
  <c r="AI2565" i="12"/>
  <c r="C1375" i="13" s="1"/>
  <c r="AJ247" i="12"/>
  <c r="D3693" i="13" s="1"/>
  <c r="AI247" i="12"/>
  <c r="C3693" i="13" s="1"/>
  <c r="AI2494" i="12"/>
  <c r="C1446" i="13" s="1"/>
  <c r="AJ2494" i="12"/>
  <c r="D1446" i="13" s="1"/>
  <c r="AI2828" i="12"/>
  <c r="C1112" i="13" s="1"/>
  <c r="AJ2828" i="12"/>
  <c r="D1112" i="13" s="1"/>
  <c r="AJ2587" i="12"/>
  <c r="D1353" i="13" s="1"/>
  <c r="AI2587" i="12"/>
  <c r="C1353" i="13" s="1"/>
  <c r="AJ1489" i="12"/>
  <c r="D2451" i="13" s="1"/>
  <c r="AI1489" i="12"/>
  <c r="C2451" i="13" s="1"/>
  <c r="AI1992" i="12"/>
  <c r="C1948" i="13" s="1"/>
  <c r="AI1150" i="12"/>
  <c r="C2790" i="13" s="1"/>
  <c r="AJ1150" i="12"/>
  <c r="D2790" i="13" s="1"/>
  <c r="AJ818" i="12"/>
  <c r="D3122" i="13" s="1"/>
  <c r="AI818" i="12"/>
  <c r="C3122" i="13" s="1"/>
  <c r="AJ1584" i="12"/>
  <c r="D2356" i="13" s="1"/>
  <c r="AI1584" i="12"/>
  <c r="C2356" i="13" s="1"/>
  <c r="AJ2314" i="12"/>
  <c r="D1626" i="13" s="1"/>
  <c r="AI2314" i="12"/>
  <c r="C1626" i="13" s="1"/>
  <c r="AI149" i="12"/>
  <c r="C3791" i="13" s="1"/>
  <c r="AJ149" i="12"/>
  <c r="D3791" i="13" s="1"/>
  <c r="AI3850" i="12"/>
  <c r="C90" i="13" s="1"/>
  <c r="AJ3850" i="12"/>
  <c r="D90" i="13" s="1"/>
  <c r="AI1400" i="12"/>
  <c r="C2540" i="13" s="1"/>
  <c r="AI3760" i="12"/>
  <c r="C180" i="13" s="1"/>
  <c r="AJ1646" i="12"/>
  <c r="D2294" i="13" s="1"/>
  <c r="AI1646" i="12"/>
  <c r="C2294" i="13" s="1"/>
  <c r="AI1881" i="12"/>
  <c r="C2059" i="13" s="1"/>
  <c r="AJ1881" i="12"/>
  <c r="D2059" i="13" s="1"/>
  <c r="AJ451" i="12"/>
  <c r="D3489" i="13" s="1"/>
  <c r="AI451" i="12"/>
  <c r="C3489" i="13" s="1"/>
  <c r="AJ303" i="12"/>
  <c r="D3637" i="13" s="1"/>
  <c r="AI303" i="12"/>
  <c r="C3637" i="13" s="1"/>
  <c r="AI1787" i="12"/>
  <c r="C2153" i="13" s="1"/>
  <c r="AJ1787" i="12"/>
  <c r="D2153" i="13" s="1"/>
  <c r="AJ3581" i="12"/>
  <c r="D359" i="13" s="1"/>
  <c r="AI3581" i="12"/>
  <c r="C359" i="13" s="1"/>
  <c r="AI1262" i="12"/>
  <c r="C2678" i="13" s="1"/>
  <c r="AI1598" i="12"/>
  <c r="C2342" i="13" s="1"/>
  <c r="AJ1598" i="12"/>
  <c r="D2342" i="13" s="1"/>
  <c r="AJ3441" i="12"/>
  <c r="D499" i="13" s="1"/>
  <c r="AI3441" i="12"/>
  <c r="C499" i="13" s="1"/>
  <c r="AI1271" i="12"/>
  <c r="C2669" i="13" s="1"/>
  <c r="AJ1271" i="12"/>
  <c r="D2669" i="13" s="1"/>
  <c r="AI2653" i="12"/>
  <c r="C1287" i="13" s="1"/>
  <c r="AJ2653" i="12"/>
  <c r="D1287" i="13" s="1"/>
  <c r="AJ2248" i="12"/>
  <c r="D1692" i="13" s="1"/>
  <c r="AI2248" i="12"/>
  <c r="C1692" i="13" s="1"/>
  <c r="AI2899" i="12"/>
  <c r="C1041" i="13" s="1"/>
  <c r="AJ2899" i="12"/>
  <c r="D1041" i="13" s="1"/>
  <c r="AJ1336" i="12"/>
  <c r="D2604" i="13" s="1"/>
  <c r="AI1336" i="12"/>
  <c r="C2604" i="13" s="1"/>
  <c r="AI2139" i="12"/>
  <c r="C1801" i="13" s="1"/>
  <c r="AJ2139" i="12"/>
  <c r="D1801" i="13" s="1"/>
  <c r="AI3781" i="12"/>
  <c r="C159" i="13" s="1"/>
  <c r="AJ3781" i="12"/>
  <c r="D159" i="13" s="1"/>
  <c r="AJ159" i="12"/>
  <c r="D3781" i="13" s="1"/>
  <c r="AI159" i="12"/>
  <c r="C3781" i="13" s="1"/>
  <c r="AJ285" i="12"/>
  <c r="D3655" i="13" s="1"/>
  <c r="AI285" i="12"/>
  <c r="C3655" i="13" s="1"/>
  <c r="AJ3849" i="12"/>
  <c r="D91" i="13" s="1"/>
  <c r="AI3849" i="12"/>
  <c r="C91" i="13" s="1"/>
  <c r="AI2715" i="12"/>
  <c r="C1225" i="13" s="1"/>
  <c r="AJ2715" i="12"/>
  <c r="D1225" i="13" s="1"/>
  <c r="AI770" i="12"/>
  <c r="C3170" i="13" s="1"/>
  <c r="AJ770" i="12"/>
  <c r="D3170" i="13" s="1"/>
  <c r="AJ1604" i="12"/>
  <c r="D2336" i="13" s="1"/>
  <c r="AI1604" i="12"/>
  <c r="C2336" i="13" s="1"/>
  <c r="AI1234" i="12"/>
  <c r="C2706" i="13" s="1"/>
  <c r="AJ1234" i="12"/>
  <c r="D2706" i="13" s="1"/>
  <c r="AI1118" i="12"/>
  <c r="C2822" i="13" s="1"/>
  <c r="AJ1118" i="12"/>
  <c r="D2822" i="13" s="1"/>
  <c r="AJ2440" i="12"/>
  <c r="D1500" i="13" s="1"/>
  <c r="AI2440" i="12"/>
  <c r="C1500" i="13" s="1"/>
  <c r="AI203" i="12"/>
  <c r="C3737" i="13" s="1"/>
  <c r="AJ203" i="12"/>
  <c r="D3737" i="13" s="1"/>
  <c r="AJ2504" i="12"/>
  <c r="D1436" i="13" s="1"/>
  <c r="AI2504" i="12"/>
  <c r="C1436" i="13" s="1"/>
  <c r="AI2695" i="12"/>
  <c r="C1245" i="13" s="1"/>
  <c r="AJ2695" i="12"/>
  <c r="D1245" i="13" s="1"/>
  <c r="AJ2601" i="12"/>
  <c r="D1339" i="13" s="1"/>
  <c r="AI2601" i="12"/>
  <c r="C1339" i="13" s="1"/>
  <c r="AJ2483" i="12"/>
  <c r="D1457" i="13" s="1"/>
  <c r="AI2483" i="12"/>
  <c r="C1457" i="13" s="1"/>
  <c r="AJ456" i="12"/>
  <c r="D3484" i="13" s="1"/>
  <c r="AI456" i="12"/>
  <c r="C3484" i="13" s="1"/>
  <c r="AJ1656" i="12"/>
  <c r="D2284" i="13" s="1"/>
  <c r="AI1656" i="12"/>
  <c r="C2284" i="13" s="1"/>
  <c r="AI2166" i="12"/>
  <c r="C1774" i="13" s="1"/>
  <c r="AJ2166" i="12"/>
  <c r="D1774" i="13" s="1"/>
  <c r="AI1348" i="12"/>
  <c r="C2592" i="13" s="1"/>
  <c r="AJ1348" i="12"/>
  <c r="D2592" i="13" s="1"/>
  <c r="AI2537" i="12"/>
  <c r="C1403" i="13" s="1"/>
  <c r="AJ2537" i="12"/>
  <c r="D1403" i="13" s="1"/>
  <c r="AJ2126" i="12"/>
  <c r="D1814" i="13" s="1"/>
  <c r="AI2126" i="12"/>
  <c r="C1814" i="13" s="1"/>
  <c r="AJ1352" i="12"/>
  <c r="D2588" i="13" s="1"/>
  <c r="AI1352" i="12"/>
  <c r="C2588" i="13" s="1"/>
  <c r="AJ2929" i="12"/>
  <c r="D1011" i="13" s="1"/>
  <c r="AI2929" i="12"/>
  <c r="C1011" i="13" s="1"/>
  <c r="AI1284" i="12"/>
  <c r="C2656" i="13" s="1"/>
  <c r="AJ3219" i="12"/>
  <c r="D721" i="13" s="1"/>
  <c r="AI3219" i="12"/>
  <c r="C721" i="13" s="1"/>
  <c r="AE3248" i="12"/>
  <c r="AG3248" i="12"/>
  <c r="AJ2085" i="12"/>
  <c r="D1855" i="13" s="1"/>
  <c r="AI2085" i="12"/>
  <c r="C1855" i="13" s="1"/>
  <c r="AG2407" i="12"/>
  <c r="AE2407" i="12"/>
  <c r="AG3901" i="12"/>
  <c r="AE3901" i="12"/>
  <c r="AI3419" i="12"/>
  <c r="C521" i="13" s="1"/>
  <c r="AJ3419" i="12"/>
  <c r="D521" i="13" s="1"/>
  <c r="AI1487" i="12"/>
  <c r="C2453" i="13" s="1"/>
  <c r="AJ1487" i="12"/>
  <c r="D2453" i="13" s="1"/>
  <c r="AJ396" i="12"/>
  <c r="D3544" i="13" s="1"/>
  <c r="AI396" i="12"/>
  <c r="C3544" i="13" s="1"/>
  <c r="AJ661" i="12"/>
  <c r="D3279" i="13" s="1"/>
  <c r="AI661" i="12"/>
  <c r="C3279" i="13" s="1"/>
  <c r="AI2595" i="12"/>
  <c r="C1345" i="13" s="1"/>
  <c r="AJ2595" i="12"/>
  <c r="D1345" i="13" s="1"/>
  <c r="AJ271" i="12"/>
  <c r="D3669" i="13" s="1"/>
  <c r="AI271" i="12"/>
  <c r="C3669" i="13" s="1"/>
  <c r="AI3357" i="12"/>
  <c r="C583" i="13" s="1"/>
  <c r="AJ3357" i="12"/>
  <c r="D583" i="13" s="1"/>
  <c r="AI909" i="12"/>
  <c r="C3031" i="13" s="1"/>
  <c r="AJ909" i="12"/>
  <c r="D3031" i="13" s="1"/>
  <c r="AG3528" i="12"/>
  <c r="AE3528" i="12"/>
  <c r="AE3822" i="12"/>
  <c r="AG3822" i="12"/>
  <c r="AG3848" i="12"/>
  <c r="AE3848" i="12"/>
  <c r="AE3237" i="12"/>
  <c r="AG3237" i="12"/>
  <c r="AG3465" i="12"/>
  <c r="AE3465" i="12"/>
  <c r="AG3864" i="12"/>
  <c r="AE3864" i="12"/>
  <c r="AJ3075" i="12"/>
  <c r="D865" i="13" s="1"/>
  <c r="AI3075" i="12"/>
  <c r="C865" i="13" s="1"/>
  <c r="AI2432" i="12"/>
  <c r="C1508" i="13" s="1"/>
  <c r="AI664" i="12"/>
  <c r="C3276" i="13" s="1"/>
  <c r="AJ664" i="12"/>
  <c r="D3276" i="13" s="1"/>
  <c r="AI3587" i="12"/>
  <c r="C353" i="13" s="1"/>
  <c r="AJ3587" i="12"/>
  <c r="D353" i="13" s="1"/>
  <c r="AG3922" i="12"/>
  <c r="AE3922" i="12"/>
  <c r="AJ2286" i="12"/>
  <c r="D1654" i="13" s="1"/>
  <c r="AI2286" i="12"/>
  <c r="C1654" i="13" s="1"/>
  <c r="AE2797" i="12"/>
  <c r="AG2797" i="12"/>
  <c r="AJ2449" i="12"/>
  <c r="D1491" i="13" s="1"/>
  <c r="AI2449" i="12"/>
  <c r="C1491" i="13" s="1"/>
  <c r="AJ2502" i="12"/>
  <c r="D1438" i="13" s="1"/>
  <c r="AI2502" i="12"/>
  <c r="C1438" i="13" s="1"/>
  <c r="AG3614" i="12"/>
  <c r="AE3614" i="12"/>
  <c r="AE3400" i="12"/>
  <c r="AG3400" i="12"/>
  <c r="AG2888" i="12"/>
  <c r="AE2888" i="12"/>
  <c r="AG3565" i="12"/>
  <c r="AE3565" i="12"/>
  <c r="AG3815" i="12"/>
  <c r="AE3815" i="12"/>
  <c r="AI2959" i="12"/>
  <c r="C981" i="13" s="1"/>
  <c r="AJ2959" i="12"/>
  <c r="D981" i="13" s="1"/>
  <c r="AJ370" i="12"/>
  <c r="D3570" i="13" s="1"/>
  <c r="AI370" i="12"/>
  <c r="C3570" i="13" s="1"/>
  <c r="AJ958" i="12"/>
  <c r="D2982" i="13" s="1"/>
  <c r="AI958" i="12"/>
  <c r="C2982" i="13" s="1"/>
  <c r="AJ2478" i="12"/>
  <c r="D1462" i="13" s="1"/>
  <c r="AI2478" i="12"/>
  <c r="C1462" i="13" s="1"/>
  <c r="AJ700" i="12"/>
  <c r="D3240" i="13" s="1"/>
  <c r="AI700" i="12"/>
  <c r="C3240" i="13" s="1"/>
  <c r="AI1623" i="12"/>
  <c r="C2317" i="13" s="1"/>
  <c r="AJ1623" i="12"/>
  <c r="D2317" i="13" s="1"/>
  <c r="AI3420" i="12"/>
  <c r="C520" i="13" s="1"/>
  <c r="AJ3420" i="12"/>
  <c r="D520" i="13" s="1"/>
  <c r="AG3670" i="12"/>
  <c r="AE3670" i="12"/>
  <c r="AG3116" i="12"/>
  <c r="AE3116" i="12"/>
  <c r="AG3853" i="12"/>
  <c r="AE3853" i="12"/>
  <c r="AG3366" i="12"/>
  <c r="AE3366" i="12"/>
  <c r="AI1808" i="12"/>
  <c r="C2132" i="13" s="1"/>
  <c r="AJ1808" i="12"/>
  <c r="D2132" i="13" s="1"/>
  <c r="AI2736" i="12"/>
  <c r="C1204" i="13" s="1"/>
  <c r="AJ2736" i="12"/>
  <c r="D1204" i="13" s="1"/>
  <c r="AJ3302" i="12"/>
  <c r="D638" i="13" s="1"/>
  <c r="AI3302" i="12"/>
  <c r="C638" i="13" s="1"/>
  <c r="AJ2691" i="12"/>
  <c r="D1249" i="13" s="1"/>
  <c r="AG3440" i="12"/>
  <c r="AE3440" i="12"/>
  <c r="AG3847" i="12"/>
  <c r="AE3847" i="12"/>
  <c r="AJ3120" i="12"/>
  <c r="D820" i="13" s="1"/>
  <c r="AJ1242" i="12"/>
  <c r="D2698" i="13" s="1"/>
  <c r="AI1242" i="12"/>
  <c r="C2698" i="13" s="1"/>
  <c r="AG3478" i="12"/>
  <c r="AE3478" i="12"/>
  <c r="AE3875" i="12"/>
  <c r="AG3875" i="12"/>
  <c r="AE3611" i="12"/>
  <c r="AG3611" i="12"/>
  <c r="AG3079" i="12"/>
  <c r="AE3079" i="12"/>
  <c r="AI1300" i="12"/>
  <c r="C2640" i="13" s="1"/>
  <c r="AJ1300" i="12"/>
  <c r="D2640" i="13" s="1"/>
  <c r="AI3799" i="12"/>
  <c r="C141" i="13" s="1"/>
  <c r="AJ3799" i="12"/>
  <c r="D141" i="13" s="1"/>
  <c r="AI3525" i="12"/>
  <c r="C415" i="13" s="1"/>
  <c r="AJ3525" i="12"/>
  <c r="D415" i="13" s="1"/>
  <c r="AJ1152" i="12"/>
  <c r="D2788" i="13" s="1"/>
  <c r="AI1152" i="12"/>
  <c r="C2788" i="13" s="1"/>
  <c r="AI3073" i="12"/>
  <c r="C867" i="13" s="1"/>
  <c r="AJ3073" i="12"/>
  <c r="D867" i="13" s="1"/>
  <c r="AG3865" i="12"/>
  <c r="AE3865" i="12"/>
  <c r="AE3176" i="12"/>
  <c r="AG3176" i="12"/>
  <c r="AG3878" i="12"/>
  <c r="AE3878" i="12"/>
  <c r="AI378" i="12"/>
  <c r="C3562" i="13" s="1"/>
  <c r="AI358" i="12"/>
  <c r="C3582" i="13" s="1"/>
  <c r="AJ358" i="12"/>
  <c r="D3582" i="13" s="1"/>
  <c r="AG2704" i="12"/>
  <c r="AE2704" i="12"/>
  <c r="AI1495" i="12"/>
  <c r="C2445" i="13" s="1"/>
  <c r="AJ1495" i="12"/>
  <c r="D2445" i="13" s="1"/>
  <c r="AG3819" i="12"/>
  <c r="AE3819" i="12"/>
  <c r="AG2471" i="12"/>
  <c r="AE2471" i="12"/>
  <c r="AG2995" i="12"/>
  <c r="AE2995" i="12"/>
  <c r="AE3630" i="12"/>
  <c r="AG3630" i="12"/>
  <c r="AE3859" i="12"/>
  <c r="AG3859" i="12"/>
  <c r="AI2323" i="12"/>
  <c r="C1617" i="13" s="1"/>
  <c r="AJ2323" i="12"/>
  <c r="D1617" i="13" s="1"/>
  <c r="AG2941" i="12"/>
  <c r="AE2941" i="12"/>
  <c r="AI2996" i="12"/>
  <c r="C944" i="13" s="1"/>
  <c r="AJ2996" i="12"/>
  <c r="D944" i="13" s="1"/>
  <c r="AG3152" i="12"/>
  <c r="AE3152" i="12"/>
  <c r="AI3164" i="12"/>
  <c r="C776" i="13" s="1"/>
  <c r="AJ3164" i="12"/>
  <c r="D776" i="13" s="1"/>
  <c r="AJ2301" i="12"/>
  <c r="D1639" i="13" s="1"/>
  <c r="AI2092" i="12"/>
  <c r="C1848" i="13" s="1"/>
  <c r="AJ2092" i="12"/>
  <c r="D1848" i="13" s="1"/>
  <c r="AG3461" i="12"/>
  <c r="AE3461" i="12"/>
  <c r="AG3824" i="12"/>
  <c r="AE3824" i="12"/>
  <c r="AG3764" i="12"/>
  <c r="AE3764" i="12"/>
  <c r="AE3543" i="12"/>
  <c r="AG3543" i="12"/>
  <c r="AJ2253" i="12"/>
  <c r="D1687" i="13" s="1"/>
  <c r="AI2253" i="12"/>
  <c r="C1687" i="13" s="1"/>
  <c r="AJ1821" i="12"/>
  <c r="D2119" i="13" s="1"/>
  <c r="AI1821" i="12"/>
  <c r="C2119" i="13" s="1"/>
  <c r="AJ295" i="12"/>
  <c r="D3645" i="13" s="1"/>
  <c r="AI295" i="12"/>
  <c r="C3645" i="13" s="1"/>
  <c r="AI1386" i="12"/>
  <c r="C2554" i="13" s="1"/>
  <c r="AJ1386" i="12"/>
  <c r="D2554" i="13" s="1"/>
  <c r="AJ1708" i="12"/>
  <c r="D2232" i="13" s="1"/>
  <c r="AI1708" i="12"/>
  <c r="C2232" i="13" s="1"/>
  <c r="AI1194" i="12"/>
  <c r="C2746" i="13" s="1"/>
  <c r="AJ1194" i="12"/>
  <c r="D2746" i="13" s="1"/>
  <c r="AJ1457" i="12"/>
  <c r="D2483" i="13" s="1"/>
  <c r="AI1457" i="12"/>
  <c r="C2483" i="13" s="1"/>
  <c r="AJ2860" i="12"/>
  <c r="D1080" i="13" s="1"/>
  <c r="AI2860" i="12"/>
  <c r="C1080" i="13" s="1"/>
  <c r="AI3447" i="12"/>
  <c r="C493" i="13" s="1"/>
  <c r="AJ3447" i="12"/>
  <c r="D493" i="13" s="1"/>
  <c r="AJ3029" i="12"/>
  <c r="D911" i="13" s="1"/>
  <c r="AI3029" i="12"/>
  <c r="C911" i="13" s="1"/>
  <c r="AJ3211" i="12"/>
  <c r="D729" i="13" s="1"/>
  <c r="AI3211" i="12"/>
  <c r="C729" i="13" s="1"/>
  <c r="AI3121" i="12"/>
  <c r="C819" i="13" s="1"/>
  <c r="AJ3121" i="12"/>
  <c r="D819" i="13" s="1"/>
  <c r="AJ2147" i="12"/>
  <c r="D1793" i="13" s="1"/>
  <c r="AI2147" i="12"/>
  <c r="C1793" i="13" s="1"/>
  <c r="AJ565" i="12"/>
  <c r="D3375" i="13" s="1"/>
  <c r="AI565" i="12"/>
  <c r="C3375" i="13" s="1"/>
  <c r="AI3745" i="12"/>
  <c r="C195" i="13" s="1"/>
  <c r="AJ3745" i="12"/>
  <c r="D195" i="13" s="1"/>
  <c r="AJ729" i="12"/>
  <c r="D3211" i="13" s="1"/>
  <c r="AI729" i="12"/>
  <c r="C3211" i="13" s="1"/>
  <c r="AI2195" i="12"/>
  <c r="C1745" i="13" s="1"/>
  <c r="AJ2195" i="12"/>
  <c r="D1745" i="13" s="1"/>
  <c r="AJ1024" i="12"/>
  <c r="D2916" i="13" s="1"/>
  <c r="AI1024" i="12"/>
  <c r="C2916" i="13" s="1"/>
  <c r="AJ581" i="12"/>
  <c r="D3359" i="13" s="1"/>
  <c r="AI581" i="12"/>
  <c r="C3359" i="13" s="1"/>
  <c r="AJ1079" i="12"/>
  <c r="D2861" i="13" s="1"/>
  <c r="AI1079" i="12"/>
  <c r="C2861" i="13" s="1"/>
  <c r="AJ3193" i="12"/>
  <c r="D747" i="13" s="1"/>
  <c r="AI3193" i="12"/>
  <c r="C747" i="13" s="1"/>
  <c r="AI1343" i="12"/>
  <c r="C2597" i="13" s="1"/>
  <c r="AJ1343" i="12"/>
  <c r="D2597" i="13" s="1"/>
  <c r="AI1554" i="12"/>
  <c r="C2386" i="13" s="1"/>
  <c r="AJ1554" i="12"/>
  <c r="D2386" i="13" s="1"/>
  <c r="AJ1514" i="12"/>
  <c r="D2426" i="13" s="1"/>
  <c r="AI1514" i="12"/>
  <c r="C2426" i="13" s="1"/>
  <c r="AI1941" i="12"/>
  <c r="C1999" i="13" s="1"/>
  <c r="AI2322" i="12"/>
  <c r="C1618" i="13" s="1"/>
  <c r="AJ2322" i="12"/>
  <c r="D1618" i="13" s="1"/>
  <c r="AJ2454" i="12"/>
  <c r="D1486" i="13" s="1"/>
  <c r="AI2454" i="12"/>
  <c r="C1486" i="13" s="1"/>
  <c r="AJ563" i="12"/>
  <c r="D3377" i="13" s="1"/>
  <c r="AI563" i="12"/>
  <c r="C3377" i="13" s="1"/>
  <c r="AJ2222" i="12"/>
  <c r="D1718" i="13" s="1"/>
  <c r="AI2222" i="12"/>
  <c r="C1718" i="13" s="1"/>
  <c r="AI2043" i="12"/>
  <c r="C1897" i="13" s="1"/>
  <c r="AJ2043" i="12"/>
  <c r="D1897" i="13" s="1"/>
  <c r="AI697" i="12"/>
  <c r="C3243" i="13" s="1"/>
  <c r="AJ697" i="12"/>
  <c r="D3243" i="13" s="1"/>
  <c r="AI680" i="12"/>
  <c r="C3260" i="13" s="1"/>
  <c r="AJ680" i="12"/>
  <c r="D3260" i="13" s="1"/>
  <c r="AI1070" i="12"/>
  <c r="C2870" i="13" s="1"/>
  <c r="AJ1070" i="12"/>
  <c r="D2870" i="13" s="1"/>
  <c r="AI3000" i="12"/>
  <c r="C940" i="13" s="1"/>
  <c r="AJ3000" i="12"/>
  <c r="D940" i="13" s="1"/>
  <c r="AJ3795" i="12"/>
  <c r="D145" i="13" s="1"/>
  <c r="AI3795" i="12"/>
  <c r="C145" i="13" s="1"/>
  <c r="AJ945" i="12"/>
  <c r="D2995" i="13" s="1"/>
  <c r="AI945" i="12"/>
  <c r="C2995" i="13" s="1"/>
  <c r="AI2108" i="12"/>
  <c r="C1832" i="13" s="1"/>
  <c r="AJ2108" i="12"/>
  <c r="D1832" i="13" s="1"/>
  <c r="AI3808" i="12"/>
  <c r="C132" i="13" s="1"/>
  <c r="AJ3808" i="12"/>
  <c r="D132" i="13" s="1"/>
  <c r="AJ2839" i="12"/>
  <c r="D1101" i="13" s="1"/>
  <c r="AI2839" i="12"/>
  <c r="C1101" i="13" s="1"/>
  <c r="AI723" i="12"/>
  <c r="C3217" i="13" s="1"/>
  <c r="AJ723" i="12"/>
  <c r="D3217" i="13" s="1"/>
  <c r="AJ613" i="12"/>
  <c r="D3327" i="13" s="1"/>
  <c r="AI613" i="12"/>
  <c r="C3327" i="13" s="1"/>
  <c r="AI244" i="12"/>
  <c r="C3696" i="13" s="1"/>
  <c r="AJ244" i="12"/>
  <c r="D3696" i="13" s="1"/>
  <c r="AI3331" i="12"/>
  <c r="C609" i="13" s="1"/>
  <c r="AJ3331" i="12"/>
  <c r="D609" i="13" s="1"/>
  <c r="AI3238" i="12"/>
  <c r="C702" i="13" s="1"/>
  <c r="AJ3238" i="12"/>
  <c r="D702" i="13" s="1"/>
  <c r="AI485" i="12"/>
  <c r="C3455" i="13" s="1"/>
  <c r="AJ485" i="12"/>
  <c r="D3455" i="13" s="1"/>
  <c r="AI160" i="12"/>
  <c r="C3780" i="13" s="1"/>
  <c r="AJ160" i="12"/>
  <c r="D3780" i="13" s="1"/>
  <c r="AJ2520" i="12"/>
  <c r="D1420" i="13" s="1"/>
  <c r="AI2520" i="12"/>
  <c r="C1420" i="13" s="1"/>
  <c r="AJ3593" i="12"/>
  <c r="D347" i="13" s="1"/>
  <c r="AI3593" i="12"/>
  <c r="C347" i="13" s="1"/>
  <c r="AJ265" i="12"/>
  <c r="D3675" i="13" s="1"/>
  <c r="AI265" i="12"/>
  <c r="C3675" i="13" s="1"/>
  <c r="AJ1507" i="12"/>
  <c r="D2433" i="13" s="1"/>
  <c r="AI1507" i="12"/>
  <c r="C2433" i="13" s="1"/>
  <c r="AJ2927" i="12"/>
  <c r="D1013" i="13" s="1"/>
  <c r="AI2927" i="12"/>
  <c r="C1013" i="13" s="1"/>
  <c r="AJ3264" i="12"/>
  <c r="D676" i="13" s="1"/>
  <c r="AI3264" i="12"/>
  <c r="C676" i="13" s="1"/>
  <c r="AI1726" i="12"/>
  <c r="C2214" i="13" s="1"/>
  <c r="AJ1726" i="12"/>
  <c r="D2214" i="13" s="1"/>
  <c r="AJ711" i="12"/>
  <c r="D3229" i="13" s="1"/>
  <c r="AI711" i="12"/>
  <c r="C3229" i="13" s="1"/>
  <c r="AJ1889" i="12"/>
  <c r="D2051" i="13" s="1"/>
  <c r="AI1889" i="12"/>
  <c r="C2051" i="13" s="1"/>
  <c r="AI1825" i="12"/>
  <c r="C2115" i="13" s="1"/>
  <c r="AJ1825" i="12"/>
  <c r="D2115" i="13" s="1"/>
  <c r="AJ3014" i="12"/>
  <c r="D926" i="13" s="1"/>
  <c r="AI3014" i="12"/>
  <c r="C926" i="13" s="1"/>
  <c r="AI672" i="12"/>
  <c r="C3268" i="13" s="1"/>
  <c r="AJ672" i="12"/>
  <c r="D3268" i="13" s="1"/>
  <c r="AI2163" i="12"/>
  <c r="C1777" i="13" s="1"/>
  <c r="AJ2163" i="12"/>
  <c r="D1777" i="13" s="1"/>
  <c r="AJ1393" i="12"/>
  <c r="D2547" i="13" s="1"/>
  <c r="AI1393" i="12"/>
  <c r="C2547" i="13" s="1"/>
  <c r="AJ3496" i="12"/>
  <c r="D444" i="13" s="1"/>
  <c r="AI3496" i="12"/>
  <c r="C444" i="13" s="1"/>
  <c r="AJ728" i="12"/>
  <c r="D3212" i="13" s="1"/>
  <c r="AI728" i="12"/>
  <c r="C3212" i="13" s="1"/>
  <c r="AJ1033" i="12"/>
  <c r="D2907" i="13" s="1"/>
  <c r="AI1033" i="12"/>
  <c r="C2907" i="13" s="1"/>
  <c r="AI3267" i="12"/>
  <c r="C673" i="13" s="1"/>
  <c r="AJ3267" i="12"/>
  <c r="D673" i="13" s="1"/>
  <c r="AJ3036" i="12"/>
  <c r="D904" i="13" s="1"/>
  <c r="AI3036" i="12"/>
  <c r="C904" i="13" s="1"/>
  <c r="AJ2533" i="12"/>
  <c r="D1407" i="13" s="1"/>
  <c r="AI2533" i="12"/>
  <c r="C1407" i="13" s="1"/>
  <c r="AI3524" i="12"/>
  <c r="C416" i="13" s="1"/>
  <c r="AJ3524" i="12"/>
  <c r="D416" i="13" s="1"/>
  <c r="AJ521" i="12"/>
  <c r="D3419" i="13" s="1"/>
  <c r="AI521" i="12"/>
  <c r="C3419" i="13" s="1"/>
  <c r="AJ1441" i="12"/>
  <c r="D2499" i="13" s="1"/>
  <c r="AI1441" i="12"/>
  <c r="C2499" i="13" s="1"/>
  <c r="AJ2134" i="12"/>
  <c r="D1806" i="13" s="1"/>
  <c r="AI2134" i="12"/>
  <c r="C1806" i="13" s="1"/>
  <c r="AJ3119" i="12"/>
  <c r="D821" i="13" s="1"/>
  <c r="AI3119" i="12"/>
  <c r="C821" i="13" s="1"/>
  <c r="AI2902" i="12"/>
  <c r="C1038" i="13" s="1"/>
  <c r="AJ2902" i="12"/>
  <c r="D1038" i="13" s="1"/>
  <c r="AI3263" i="12"/>
  <c r="C677" i="13" s="1"/>
  <c r="AJ3263" i="12"/>
  <c r="D677" i="13" s="1"/>
  <c r="AI1981" i="12"/>
  <c r="C1959" i="13" s="1"/>
  <c r="AJ1981" i="12"/>
  <c r="D1959" i="13" s="1"/>
  <c r="AI1140" i="12"/>
  <c r="C2800" i="13" s="1"/>
  <c r="AJ1140" i="12"/>
  <c r="D2800" i="13" s="1"/>
  <c r="AI3076" i="12"/>
  <c r="C864" i="13" s="1"/>
  <c r="AJ3076" i="12"/>
  <c r="D864" i="13" s="1"/>
  <c r="AI1865" i="12"/>
  <c r="C2075" i="13" s="1"/>
  <c r="AJ1865" i="12"/>
  <c r="D2075" i="13" s="1"/>
  <c r="AI597" i="12"/>
  <c r="C3343" i="13" s="1"/>
  <c r="AJ597" i="12"/>
  <c r="D3343" i="13" s="1"/>
  <c r="AI1802" i="12"/>
  <c r="C2138" i="13" s="1"/>
  <c r="AJ1802" i="12"/>
  <c r="D2138" i="13" s="1"/>
  <c r="AI2710" i="12"/>
  <c r="C1230" i="13" s="1"/>
  <c r="AJ2710" i="12"/>
  <c r="D1230" i="13" s="1"/>
  <c r="AJ2152" i="12"/>
  <c r="D1788" i="13" s="1"/>
  <c r="AI2152" i="12"/>
  <c r="C1788" i="13" s="1"/>
  <c r="AH3081" i="12"/>
  <c r="AJ1129" i="12"/>
  <c r="D2811" i="13" s="1"/>
  <c r="AI1129" i="12"/>
  <c r="C2811" i="13" s="1"/>
  <c r="AE3406" i="12"/>
  <c r="AG3406" i="12"/>
  <c r="AJ3877" i="12"/>
  <c r="D63" i="13" s="1"/>
  <c r="AI3877" i="12"/>
  <c r="C63" i="13" s="1"/>
  <c r="AI2698" i="12"/>
  <c r="C1242" i="13" s="1"/>
  <c r="AJ2698" i="12"/>
  <c r="D1242" i="13" s="1"/>
  <c r="AI2540" i="12"/>
  <c r="C1400" i="13" s="1"/>
  <c r="AJ2540" i="12"/>
  <c r="D1400" i="13" s="1"/>
  <c r="AE3253" i="12"/>
  <c r="AG3253" i="12"/>
  <c r="AH1153" i="12"/>
  <c r="AH1585" i="12"/>
  <c r="AH1908" i="12"/>
  <c r="AH330" i="12"/>
  <c r="AH1322" i="12"/>
  <c r="AH1741" i="12"/>
  <c r="AH562" i="12"/>
  <c r="AH2984" i="12"/>
  <c r="AH1289" i="12"/>
  <c r="AH724" i="12"/>
  <c r="AH1638" i="12"/>
  <c r="AH3874" i="12"/>
  <c r="AH2611" i="12"/>
  <c r="AH1723" i="12"/>
  <c r="AH657" i="12"/>
  <c r="AH1325" i="12"/>
  <c r="AH228" i="12"/>
  <c r="AH2712" i="12"/>
  <c r="AH1974" i="12"/>
  <c r="AH2415" i="12"/>
  <c r="AH3128" i="12"/>
  <c r="AH1290" i="12"/>
  <c r="AH1795" i="12"/>
  <c r="AH1051" i="12"/>
  <c r="AH2228" i="12"/>
  <c r="AH3047" i="12"/>
  <c r="AH3431" i="12"/>
  <c r="AH1812" i="12"/>
  <c r="AH497" i="12"/>
  <c r="AH2371" i="12"/>
  <c r="AH1529" i="12"/>
  <c r="AH1685" i="12"/>
  <c r="AH914" i="12"/>
  <c r="AH3110" i="12"/>
  <c r="AH2328" i="12"/>
  <c r="AH2465" i="12"/>
  <c r="AH1861" i="12"/>
  <c r="AH653" i="12"/>
  <c r="AH2005" i="12"/>
  <c r="AH359" i="12"/>
  <c r="AH675" i="12"/>
  <c r="AH1040" i="12"/>
  <c r="AH2522" i="12"/>
  <c r="AH312" i="12"/>
  <c r="AH3100" i="12"/>
  <c r="AH3323" i="12"/>
  <c r="AH537" i="12"/>
  <c r="AH1052" i="12"/>
  <c r="AH2426" i="12"/>
  <c r="AH423" i="12"/>
  <c r="AH1729" i="12"/>
  <c r="AH922" i="12"/>
  <c r="AH1954" i="12"/>
  <c r="AH2079" i="12"/>
  <c r="AH480" i="12"/>
  <c r="AH1447" i="12"/>
  <c r="AH754" i="12"/>
  <c r="AH2372" i="12"/>
  <c r="AH1143" i="12"/>
  <c r="AH1126" i="12"/>
  <c r="AH2822" i="12"/>
  <c r="AH2349" i="12"/>
  <c r="AH2321" i="12"/>
  <c r="AH1231" i="12"/>
  <c r="AH978" i="12"/>
  <c r="AH1094" i="12"/>
  <c r="AH3351" i="12"/>
  <c r="AH1924" i="12"/>
  <c r="AH3552" i="12"/>
  <c r="AH3737" i="12"/>
  <c r="AH590" i="12"/>
  <c r="AH3082" i="12"/>
  <c r="AH2740" i="12"/>
  <c r="AH1731" i="12"/>
  <c r="AH3097" i="12"/>
  <c r="AH1896" i="12"/>
  <c r="AH2145" i="12"/>
  <c r="AH1558" i="12"/>
  <c r="AH1749" i="12"/>
  <c r="AH201" i="12"/>
  <c r="AH515" i="12"/>
  <c r="AH2184" i="12"/>
  <c r="AH1261" i="12"/>
  <c r="AH3008" i="12"/>
  <c r="AH767" i="12"/>
  <c r="AH238" i="12"/>
  <c r="AH2247" i="12"/>
  <c r="AH1803" i="12"/>
  <c r="AH2047" i="12"/>
  <c r="AH3796" i="12"/>
  <c r="AH1920" i="12"/>
  <c r="AH1209" i="12"/>
  <c r="AH2019" i="12"/>
  <c r="AH2040" i="12"/>
  <c r="AH1069" i="12"/>
  <c r="AH2571" i="12"/>
  <c r="AH997" i="12"/>
  <c r="AH689" i="12"/>
  <c r="AH1764" i="12"/>
  <c r="AH779" i="12"/>
  <c r="AH3279" i="12"/>
  <c r="AH2615" i="12"/>
  <c r="AH2078" i="12"/>
  <c r="AH2606" i="12"/>
  <c r="AH184" i="12"/>
  <c r="AH1777" i="12"/>
  <c r="AH1947" i="12"/>
  <c r="AH3845" i="12"/>
  <c r="AH2898" i="12"/>
  <c r="AH2873" i="12"/>
  <c r="AH1582" i="12"/>
  <c r="AH795" i="12"/>
  <c r="AH2211" i="12"/>
  <c r="AH2885" i="12"/>
  <c r="AH1635" i="12"/>
  <c r="AH3046" i="12"/>
  <c r="AH2998" i="12"/>
  <c r="AH973" i="12"/>
  <c r="AH1366" i="12"/>
  <c r="AH1443" i="12"/>
  <c r="AH2051" i="12"/>
  <c r="AH2064" i="12"/>
  <c r="AH2585" i="12"/>
  <c r="AH1549" i="12"/>
  <c r="AH2220" i="12"/>
  <c r="AH2316" i="12"/>
  <c r="AH3767" i="12"/>
  <c r="AH1465" i="12"/>
  <c r="AH1081" i="12"/>
  <c r="AH1030" i="12"/>
  <c r="AH2242" i="12"/>
  <c r="AH742" i="12"/>
  <c r="AH964" i="12"/>
  <c r="AH2841" i="12"/>
  <c r="AH307" i="12"/>
  <c r="AH3022" i="12"/>
  <c r="AH1871" i="12"/>
  <c r="AH1382" i="12"/>
  <c r="AH222" i="12"/>
  <c r="AH2834" i="12"/>
  <c r="AH2527" i="12"/>
  <c r="AH2448" i="12"/>
  <c r="AH833" i="12"/>
  <c r="AH1577" i="12"/>
  <c r="AH1700" i="12"/>
  <c r="AH369" i="12"/>
  <c r="AH1160" i="12"/>
  <c r="AH2214" i="12"/>
  <c r="AH2858" i="12"/>
  <c r="AH667" i="12"/>
  <c r="AH1692" i="12"/>
  <c r="AH1224" i="12"/>
  <c r="AH327" i="12"/>
  <c r="AH3913" i="12"/>
  <c r="AH1221" i="12"/>
  <c r="AH269" i="12"/>
  <c r="AH2945" i="12"/>
  <c r="AH2100" i="12"/>
  <c r="AH2631" i="12"/>
  <c r="AH2705" i="12"/>
  <c r="AH1888" i="12"/>
  <c r="AH2706" i="12"/>
  <c r="AH634" i="12"/>
  <c r="AH649" i="12"/>
  <c r="AH987" i="12"/>
  <c r="AH3071" i="12"/>
  <c r="AH2930" i="12"/>
  <c r="AH2062" i="12"/>
  <c r="AH215" i="12"/>
  <c r="AH1664" i="12"/>
  <c r="AH2731" i="12"/>
  <c r="AH3790" i="12"/>
  <c r="AH2918" i="12"/>
  <c r="AH185" i="12"/>
  <c r="AH1936" i="12"/>
  <c r="AH148" i="12"/>
  <c r="AH2576" i="12"/>
  <c r="AH2135" i="12"/>
  <c r="AH1841" i="12"/>
  <c r="AH3315" i="12"/>
  <c r="AH484" i="12"/>
  <c r="AH2468" i="12"/>
  <c r="AH233" i="12"/>
  <c r="AH2229" i="12"/>
  <c r="AH3858" i="12"/>
  <c r="AH2007" i="12"/>
  <c r="AH2177" i="12"/>
  <c r="AH1793" i="12"/>
  <c r="AH679" i="12"/>
  <c r="AH1503" i="12"/>
  <c r="AH1360" i="12"/>
  <c r="AH1595" i="12"/>
  <c r="AH2943" i="12"/>
  <c r="AG3879" i="12"/>
  <c r="AE3879" i="12"/>
  <c r="AJ2009" i="12"/>
  <c r="D1931" i="13" s="1"/>
  <c r="AI2009" i="12"/>
  <c r="C1931" i="13" s="1"/>
  <c r="AJ2683" i="12"/>
  <c r="D1257" i="13" s="1"/>
  <c r="AI2683" i="12"/>
  <c r="C1257" i="13" s="1"/>
  <c r="AG3646" i="12"/>
  <c r="AE3646" i="12"/>
  <c r="AE3686" i="12"/>
  <c r="AG3686" i="12"/>
  <c r="AG3504" i="12"/>
  <c r="AE3504" i="12"/>
  <c r="AJ2801" i="12"/>
  <c r="D1139" i="13" s="1"/>
  <c r="AI2801" i="12"/>
  <c r="C1139" i="13" s="1"/>
  <c r="AG2851" i="12"/>
  <c r="AE2851" i="12"/>
  <c r="AG3475" i="12"/>
  <c r="AE3475" i="12"/>
  <c r="AJ1267" i="12"/>
  <c r="D2673" i="13" s="1"/>
  <c r="AI1267" i="12"/>
  <c r="C2673" i="13" s="1"/>
  <c r="AE3202" i="12"/>
  <c r="AG3202" i="12"/>
  <c r="AI3377" i="12"/>
  <c r="C563" i="13" s="1"/>
  <c r="AJ3377" i="12"/>
  <c r="D563" i="13" s="1"/>
  <c r="AJ1490" i="12"/>
  <c r="D2450" i="13" s="1"/>
  <c r="AI1490" i="12"/>
  <c r="C2450" i="13" s="1"/>
  <c r="AI972" i="12"/>
  <c r="C2968" i="13" s="1"/>
  <c r="AJ2084" i="12"/>
  <c r="D1856" i="13" s="1"/>
  <c r="AI2084" i="12"/>
  <c r="C1856" i="13" s="1"/>
  <c r="AG2358" i="12"/>
  <c r="AE2358" i="12"/>
  <c r="AG3773" i="12"/>
  <c r="AE3773" i="12"/>
  <c r="AI204" i="12"/>
  <c r="C3736" i="13" s="1"/>
  <c r="AJ204" i="12"/>
  <c r="D3736" i="13" s="1"/>
  <c r="AG3886" i="12"/>
  <c r="AE3886" i="12"/>
  <c r="AG2789" i="12"/>
  <c r="AE2789" i="12"/>
  <c r="AJ3122" i="12"/>
  <c r="D818" i="13" s="1"/>
  <c r="AI3122" i="12"/>
  <c r="C818" i="13" s="1"/>
  <c r="AI2156" i="12"/>
  <c r="C1784" i="13" s="1"/>
  <c r="AJ2156" i="12"/>
  <c r="D1784" i="13" s="1"/>
  <c r="AI3386" i="12"/>
  <c r="C554" i="13" s="1"/>
  <c r="AJ3386" i="12"/>
  <c r="D554" i="13" s="1"/>
  <c r="AI789" i="12"/>
  <c r="C3151" i="13" s="1"/>
  <c r="AJ789" i="12"/>
  <c r="D3151" i="13" s="1"/>
  <c r="AJ2466" i="12"/>
  <c r="D1474" i="13" s="1"/>
  <c r="AI2466" i="12"/>
  <c r="C1474" i="13" s="1"/>
  <c r="AG3161" i="12"/>
  <c r="AE3161" i="12"/>
  <c r="AJ766" i="12"/>
  <c r="D3174" i="13" s="1"/>
  <c r="AI766" i="12"/>
  <c r="C3174" i="13" s="1"/>
  <c r="AJ2530" i="12"/>
  <c r="D1410" i="13" s="1"/>
  <c r="AI2530" i="12"/>
  <c r="C1410" i="13" s="1"/>
  <c r="AI1624" i="12"/>
  <c r="C2316" i="13" s="1"/>
  <c r="AJ1624" i="12"/>
  <c r="D2316" i="13" s="1"/>
  <c r="AJ3730" i="12"/>
  <c r="D210" i="13" s="1"/>
  <c r="AI3730" i="12"/>
  <c r="C210" i="13" s="1"/>
  <c r="AE3707" i="12"/>
  <c r="AG3707" i="12"/>
  <c r="AG3904" i="12"/>
  <c r="AE3904" i="12"/>
  <c r="AE3240" i="12"/>
  <c r="AG3240" i="12"/>
  <c r="AJ2875" i="12"/>
  <c r="D1065" i="13" s="1"/>
  <c r="AI2875" i="12"/>
  <c r="C1065" i="13" s="1"/>
  <c r="AG3146" i="12"/>
  <c r="AE3146" i="12"/>
  <c r="AJ2816" i="12"/>
  <c r="D1124" i="13" s="1"/>
  <c r="AI2816" i="12"/>
  <c r="C1124" i="13" s="1"/>
  <c r="AJ2033" i="12"/>
  <c r="D1907" i="13" s="1"/>
  <c r="AI2033" i="12"/>
  <c r="C1907" i="13" s="1"/>
  <c r="AI1321" i="12"/>
  <c r="C2619" i="13" s="1"/>
  <c r="AJ1321" i="12"/>
  <c r="D2619" i="13" s="1"/>
  <c r="AE2758" i="12"/>
  <c r="AG2758" i="12"/>
  <c r="AI2645" i="12"/>
  <c r="C1295" i="13" s="1"/>
  <c r="AJ2645" i="12"/>
  <c r="D1295" i="13" s="1"/>
  <c r="AI673" i="12"/>
  <c r="C3267" i="13" s="1"/>
  <c r="AJ479" i="12"/>
  <c r="D3461" i="13" s="1"/>
  <c r="AI479" i="12"/>
  <c r="C3461" i="13" s="1"/>
  <c r="AE3776" i="12"/>
  <c r="AG3776" i="12"/>
  <c r="AG3575" i="12"/>
  <c r="AE3575" i="12"/>
  <c r="AG3626" i="12"/>
  <c r="AE3626" i="12"/>
  <c r="AE3698" i="12"/>
  <c r="AG3698" i="12"/>
  <c r="AJ3292" i="12"/>
  <c r="D648" i="13" s="1"/>
  <c r="AI3292" i="12"/>
  <c r="C648" i="13" s="1"/>
  <c r="AI186" i="12"/>
  <c r="C3754" i="13" s="1"/>
  <c r="AJ186" i="12"/>
  <c r="D3754" i="13" s="1"/>
  <c r="AJ1295" i="12"/>
  <c r="D2645" i="13" s="1"/>
  <c r="AI1295" i="12"/>
  <c r="C2645" i="13" s="1"/>
  <c r="AI2457" i="12"/>
  <c r="C1483" i="13" s="1"/>
  <c r="AJ2457" i="12"/>
  <c r="D1483" i="13" s="1"/>
  <c r="AI1835" i="12"/>
  <c r="C2105" i="13" s="1"/>
  <c r="AJ1835" i="12"/>
  <c r="D2105" i="13" s="1"/>
  <c r="AI3458" i="12"/>
  <c r="C482" i="13" s="1"/>
  <c r="AJ3458" i="12"/>
  <c r="D482" i="13" s="1"/>
  <c r="AJ1459" i="12"/>
  <c r="D2481" i="13" s="1"/>
  <c r="AI1459" i="12"/>
  <c r="C2481" i="13" s="1"/>
  <c r="AJ2634" i="12"/>
  <c r="D1306" i="13" s="1"/>
  <c r="AI2634" i="12"/>
  <c r="C1306" i="13" s="1"/>
  <c r="AJ2697" i="12"/>
  <c r="D1243" i="13" s="1"/>
  <c r="AI2697" i="12"/>
  <c r="C1243" i="13" s="1"/>
  <c r="AI2678" i="12"/>
  <c r="C1262" i="13" s="1"/>
  <c r="AJ2678" i="12"/>
  <c r="D1262" i="13" s="1"/>
  <c r="AG3284" i="12"/>
  <c r="AE3284" i="12"/>
  <c r="AJ1593" i="12"/>
  <c r="D2347" i="13" s="1"/>
  <c r="AI1593" i="12"/>
  <c r="C2347" i="13" s="1"/>
  <c r="AG2066" i="12"/>
  <c r="AE2066" i="12"/>
  <c r="AG3469" i="12"/>
  <c r="AE3469" i="12"/>
  <c r="AG3513" i="12"/>
  <c r="AE3513" i="12"/>
  <c r="AI1305" i="12"/>
  <c r="C2635" i="13" s="1"/>
  <c r="AJ1305" i="12"/>
  <c r="D2635" i="13" s="1"/>
  <c r="AE2304" i="12"/>
  <c r="AG2304" i="12"/>
  <c r="AJ544" i="12"/>
  <c r="D3396" i="13" s="1"/>
  <c r="AI544" i="12"/>
  <c r="C3396" i="13" s="1"/>
  <c r="AJ609" i="12"/>
  <c r="D3331" i="13" s="1"/>
  <c r="AI609" i="12"/>
  <c r="C3331" i="13" s="1"/>
  <c r="AI1243" i="12"/>
  <c r="C2697" i="13" s="1"/>
  <c r="AJ1243" i="12"/>
  <c r="D2697" i="13" s="1"/>
  <c r="AJ510" i="12"/>
  <c r="D3430" i="13" s="1"/>
  <c r="AI510" i="12"/>
  <c r="C3430" i="13" s="1"/>
  <c r="AJ3932" i="12"/>
  <c r="D8" i="13" s="1"/>
  <c r="AI3932" i="12"/>
  <c r="C8" i="13" s="1"/>
  <c r="AE3557" i="12"/>
  <c r="AG3557" i="12"/>
  <c r="AI2045" i="12"/>
  <c r="C1895" i="13" s="1"/>
  <c r="AG2905" i="12"/>
  <c r="AE2905" i="12"/>
  <c r="AI1536" i="12"/>
  <c r="C2404" i="13" s="1"/>
  <c r="AJ1536" i="12"/>
  <c r="D2404" i="13" s="1"/>
  <c r="AJ1326" i="12"/>
  <c r="D2614" i="13" s="1"/>
  <c r="AI1326" i="12"/>
  <c r="C2614" i="13" s="1"/>
  <c r="AE3039" i="12"/>
  <c r="AG3039" i="12"/>
  <c r="AJ2413" i="12"/>
  <c r="D1527" i="13" s="1"/>
  <c r="AI2300" i="12"/>
  <c r="C1640" i="13" s="1"/>
  <c r="AG3005" i="12"/>
  <c r="AE3005" i="12"/>
  <c r="AG2586" i="12"/>
  <c r="AE2586" i="12"/>
  <c r="AE3327" i="12"/>
  <c r="AG3327" i="12"/>
  <c r="AG3794" i="12"/>
  <c r="AE3794" i="12"/>
  <c r="AG2981" i="12"/>
  <c r="AE2981" i="12"/>
  <c r="AJ1866" i="12"/>
  <c r="D2074" i="13" s="1"/>
  <c r="AI1866" i="12"/>
  <c r="C2074" i="13" s="1"/>
  <c r="AI1115" i="12"/>
  <c r="C2825" i="13" s="1"/>
  <c r="AJ1115" i="12"/>
  <c r="D2825" i="13" s="1"/>
  <c r="AI2511" i="12"/>
  <c r="C1429" i="13" s="1"/>
  <c r="AJ2511" i="12"/>
  <c r="D1429" i="13" s="1"/>
  <c r="AI2067" i="12"/>
  <c r="C1873" i="13" s="1"/>
  <c r="AJ2067" i="12"/>
  <c r="D1873" i="13" s="1"/>
  <c r="AI2718" i="12"/>
  <c r="C1222" i="13" s="1"/>
  <c r="AJ2718" i="12"/>
  <c r="D1222" i="13" s="1"/>
  <c r="AJ1133" i="12"/>
  <c r="D2807" i="13" s="1"/>
  <c r="AI1133" i="12"/>
  <c r="C2807" i="13" s="1"/>
  <c r="AJ2823" i="12"/>
  <c r="D1117" i="13" s="1"/>
  <c r="AI2823" i="12"/>
  <c r="C1117" i="13" s="1"/>
  <c r="AJ2787" i="12"/>
  <c r="D1153" i="13" s="1"/>
  <c r="AI2787" i="12"/>
  <c r="C1153" i="13" s="1"/>
  <c r="AI2387" i="12"/>
  <c r="C1553" i="13" s="1"/>
  <c r="AJ2387" i="12"/>
  <c r="D1553" i="13" s="1"/>
  <c r="AG3666" i="12"/>
  <c r="AE3666" i="12"/>
  <c r="AG3882" i="12"/>
  <c r="AE3882" i="12"/>
  <c r="AI1720" i="12"/>
  <c r="C2220" i="13" s="1"/>
  <c r="AJ1720" i="12"/>
  <c r="D2220" i="13" s="1"/>
  <c r="AJ2081" i="12"/>
  <c r="D1859" i="13" s="1"/>
  <c r="AJ519" i="12"/>
  <c r="D3421" i="13" s="1"/>
  <c r="AI519" i="12"/>
  <c r="C3421" i="13" s="1"/>
  <c r="AI1775" i="12"/>
  <c r="C2165" i="13" s="1"/>
  <c r="AJ1775" i="12"/>
  <c r="D2165" i="13" s="1"/>
  <c r="AJ2035" i="12"/>
  <c r="D1905" i="13" s="1"/>
  <c r="AI2035" i="12"/>
  <c r="C1905" i="13" s="1"/>
  <c r="AJ1813" i="12"/>
  <c r="D2127" i="13" s="1"/>
  <c r="AI1813" i="12"/>
  <c r="C2127" i="13" s="1"/>
  <c r="AI3590" i="12"/>
  <c r="C350" i="13" s="1"/>
  <c r="AJ3590" i="12"/>
  <c r="D350" i="13" s="1"/>
  <c r="AI1307" i="12"/>
  <c r="C2633" i="13" s="1"/>
  <c r="AJ1307" i="12"/>
  <c r="D2633" i="13" s="1"/>
  <c r="AJ2237" i="12"/>
  <c r="D1703" i="13" s="1"/>
  <c r="AI2237" i="12"/>
  <c r="C1703" i="13" s="1"/>
  <c r="AJ582" i="12"/>
  <c r="D3358" i="13" s="1"/>
  <c r="AI582" i="12"/>
  <c r="C3358" i="13" s="1"/>
  <c r="AJ216" i="12"/>
  <c r="D3724" i="13" s="1"/>
  <c r="AI216" i="12"/>
  <c r="C3724" i="13" s="1"/>
  <c r="AJ3464" i="12"/>
  <c r="D476" i="13" s="1"/>
  <c r="AI3464" i="12"/>
  <c r="C476" i="13" s="1"/>
  <c r="AJ133" i="12"/>
  <c r="D3807" i="13" s="1"/>
  <c r="AI133" i="12"/>
  <c r="C3807" i="13" s="1"/>
  <c r="AJ283" i="12"/>
  <c r="D3657" i="13" s="1"/>
  <c r="AI1919" i="12"/>
  <c r="C2021" i="13" s="1"/>
  <c r="AJ1919" i="12"/>
  <c r="D2021" i="13" s="1"/>
  <c r="AI1586" i="12"/>
  <c r="C2354" i="13" s="1"/>
  <c r="AJ1586" i="12"/>
  <c r="D2354" i="13" s="1"/>
  <c r="AJ3349" i="12"/>
  <c r="D591" i="13" s="1"/>
  <c r="AI3349" i="12"/>
  <c r="C591" i="13" s="1"/>
  <c r="AI2617" i="12"/>
  <c r="C1323" i="13" s="1"/>
  <c r="AJ2617" i="12"/>
  <c r="D1323" i="13" s="1"/>
  <c r="AI2476" i="12"/>
  <c r="C1464" i="13" s="1"/>
  <c r="AJ2476" i="12"/>
  <c r="D1464" i="13" s="1"/>
  <c r="AJ2523" i="12"/>
  <c r="D1417" i="13" s="1"/>
  <c r="AI2523" i="12"/>
  <c r="C1417" i="13" s="1"/>
  <c r="AJ3599" i="12"/>
  <c r="D341" i="13" s="1"/>
  <c r="AI3599" i="12"/>
  <c r="C341" i="13" s="1"/>
  <c r="AJ2953" i="12"/>
  <c r="D987" i="13" s="1"/>
  <c r="AI2953" i="12"/>
  <c r="C987" i="13" s="1"/>
  <c r="AI1125" i="12"/>
  <c r="C2815" i="13" s="1"/>
  <c r="AJ1125" i="12"/>
  <c r="D2815" i="13" s="1"/>
  <c r="AI168" i="12"/>
  <c r="C3772" i="13" s="1"/>
  <c r="AJ168" i="12"/>
  <c r="D3772" i="13" s="1"/>
  <c r="AJ223" i="12"/>
  <c r="D3717" i="13" s="1"/>
  <c r="AI223" i="12"/>
  <c r="C3717" i="13" s="1"/>
  <c r="AI1887" i="12"/>
  <c r="C2053" i="13" s="1"/>
  <c r="AJ1887" i="12"/>
  <c r="D2053" i="13" s="1"/>
  <c r="AI3518" i="12"/>
  <c r="C422" i="13" s="1"/>
  <c r="AI3098" i="12"/>
  <c r="C842" i="13" s="1"/>
  <c r="AJ3098" i="12"/>
  <c r="D842" i="13" s="1"/>
  <c r="AI2499" i="12"/>
  <c r="C1441" i="13" s="1"/>
  <c r="AJ2499" i="12"/>
  <c r="D1441" i="13" s="1"/>
  <c r="AJ1404" i="12"/>
  <c r="D2536" i="13" s="1"/>
  <c r="AI1404" i="12"/>
  <c r="C2536" i="13" s="1"/>
  <c r="AI1710" i="12"/>
  <c r="C2230" i="13" s="1"/>
  <c r="AJ1710" i="12"/>
  <c r="D2230" i="13" s="1"/>
  <c r="AJ2734" i="12"/>
  <c r="D1206" i="13" s="1"/>
  <c r="AI2734" i="12"/>
  <c r="C1206" i="13" s="1"/>
  <c r="AJ1669" i="12"/>
  <c r="D2271" i="13" s="1"/>
  <c r="AI1669" i="12"/>
  <c r="C2271" i="13" s="1"/>
  <c r="AI3207" i="12"/>
  <c r="C733" i="13" s="1"/>
  <c r="AJ3207" i="12"/>
  <c r="D733" i="13" s="1"/>
  <c r="AJ2039" i="12"/>
  <c r="D1901" i="13" s="1"/>
  <c r="AI2039" i="12"/>
  <c r="C1901" i="13" s="1"/>
  <c r="AJ1823" i="12"/>
  <c r="D2117" i="13" s="1"/>
  <c r="AI1823" i="12"/>
  <c r="C2117" i="13" s="1"/>
  <c r="AJ3171" i="12"/>
  <c r="D769" i="13" s="1"/>
  <c r="AI3171" i="12"/>
  <c r="C769" i="13" s="1"/>
  <c r="AI147" i="12"/>
  <c r="C3793" i="13" s="1"/>
  <c r="AJ147" i="12"/>
  <c r="D3793" i="13" s="1"/>
  <c r="AI364" i="12"/>
  <c r="C3576" i="13" s="1"/>
  <c r="AJ364" i="12"/>
  <c r="D3576" i="13" s="1"/>
  <c r="AI2573" i="12"/>
  <c r="C1367" i="13" s="1"/>
  <c r="AJ2573" i="12"/>
  <c r="D1367" i="13" s="1"/>
  <c r="AI748" i="12"/>
  <c r="C3192" i="13" s="1"/>
  <c r="AJ748" i="12"/>
  <c r="D3192" i="13" s="1"/>
  <c r="AI591" i="12"/>
  <c r="C3349" i="13" s="1"/>
  <c r="AJ591" i="12"/>
  <c r="D3349" i="13" s="1"/>
  <c r="AI1522" i="12"/>
  <c r="C2418" i="13" s="1"/>
  <c r="AJ1522" i="12"/>
  <c r="D2418" i="13" s="1"/>
  <c r="AI273" i="12"/>
  <c r="C3667" i="13" s="1"/>
  <c r="AJ273" i="12"/>
  <c r="D3667" i="13" s="1"/>
  <c r="AI938" i="12"/>
  <c r="C3002" i="13" s="1"/>
  <c r="AJ938" i="12"/>
  <c r="D3002" i="13" s="1"/>
  <c r="AJ2278" i="12"/>
  <c r="D1662" i="13" s="1"/>
  <c r="AI2278" i="12"/>
  <c r="C1662" i="13" s="1"/>
  <c r="AJ686" i="12"/>
  <c r="D3254" i="13" s="1"/>
  <c r="AI686" i="12"/>
  <c r="C3254" i="13" s="1"/>
  <c r="AI820" i="12"/>
  <c r="C3120" i="13" s="1"/>
  <c r="AJ820" i="12"/>
  <c r="D3120" i="13" s="1"/>
  <c r="AJ950" i="12"/>
  <c r="D2990" i="13" s="1"/>
  <c r="AI950" i="12"/>
  <c r="C2990" i="13" s="1"/>
  <c r="AJ1372" i="12"/>
  <c r="D2568" i="13" s="1"/>
  <c r="AI1372" i="12"/>
  <c r="C2568" i="13" s="1"/>
  <c r="AI693" i="12"/>
  <c r="C3247" i="13" s="1"/>
  <c r="AJ693" i="12"/>
  <c r="D3247" i="13" s="1"/>
  <c r="AJ294" i="12"/>
  <c r="D3646" i="13" s="1"/>
  <c r="AI294" i="12"/>
  <c r="C3646" i="13" s="1"/>
  <c r="AI274" i="12"/>
  <c r="C3666" i="13" s="1"/>
  <c r="AJ274" i="12"/>
  <c r="D3666" i="13" s="1"/>
  <c r="AJ1564" i="12"/>
  <c r="D2376" i="13" s="1"/>
  <c r="AI1564" i="12"/>
  <c r="C2376" i="13" s="1"/>
  <c r="AJ2368" i="12"/>
  <c r="D1572" i="13" s="1"/>
  <c r="AI2368" i="12"/>
  <c r="C1572" i="13" s="1"/>
  <c r="AJ3536" i="12"/>
  <c r="D404" i="13" s="1"/>
  <c r="AI3536" i="12"/>
  <c r="C404" i="13" s="1"/>
  <c r="AJ3059" i="12"/>
  <c r="D881" i="13" s="1"/>
  <c r="AI3059" i="12"/>
  <c r="C881" i="13" s="1"/>
  <c r="AI2342" i="12"/>
  <c r="C1598" i="13" s="1"/>
  <c r="AJ2342" i="12"/>
  <c r="D1598" i="13" s="1"/>
  <c r="AJ3364" i="12"/>
  <c r="D576" i="13" s="1"/>
  <c r="AI3364" i="12"/>
  <c r="C576" i="13" s="1"/>
  <c r="AJ1576" i="12"/>
  <c r="D2364" i="13" s="1"/>
  <c r="AI1576" i="12"/>
  <c r="C2364" i="13" s="1"/>
  <c r="AJ1097" i="12"/>
  <c r="D2843" i="13" s="1"/>
  <c r="AI1097" i="12"/>
  <c r="C2843" i="13" s="1"/>
  <c r="AJ1215" i="12"/>
  <c r="D2725" i="13" s="1"/>
  <c r="AI1215" i="12"/>
  <c r="C2725" i="13" s="1"/>
  <c r="AJ1782" i="12"/>
  <c r="D2158" i="13" s="1"/>
  <c r="AI1782" i="12"/>
  <c r="C2158" i="13" s="1"/>
  <c r="AJ3725" i="12"/>
  <c r="D215" i="13" s="1"/>
  <c r="AI243" i="12"/>
  <c r="C3697" i="13" s="1"/>
  <c r="AI2859" i="12"/>
  <c r="C1081" i="13" s="1"/>
  <c r="AJ2859" i="12"/>
  <c r="D1081" i="13" s="1"/>
  <c r="AJ1204" i="12"/>
  <c r="D2736" i="13" s="1"/>
  <c r="AI1204" i="12"/>
  <c r="C2736" i="13" s="1"/>
  <c r="AI3338" i="12"/>
  <c r="C602" i="13" s="1"/>
  <c r="AJ3338" i="12"/>
  <c r="D602" i="13" s="1"/>
  <c r="AJ663" i="12"/>
  <c r="D3277" i="13" s="1"/>
  <c r="AI663" i="12"/>
  <c r="C3277" i="13" s="1"/>
  <c r="AJ852" i="12"/>
  <c r="D3088" i="13" s="1"/>
  <c r="AI852" i="12"/>
  <c r="C3088" i="13" s="1"/>
  <c r="AJ1146" i="12"/>
  <c r="D2794" i="13" s="1"/>
  <c r="AI1146" i="12"/>
  <c r="C2794" i="13" s="1"/>
  <c r="AI3309" i="12"/>
  <c r="C631" i="13" s="1"/>
  <c r="AJ3309" i="12"/>
  <c r="D631" i="13" s="1"/>
  <c r="AJ1121" i="12"/>
  <c r="D2819" i="13" s="1"/>
  <c r="AI1121" i="12"/>
  <c r="C2819" i="13" s="1"/>
  <c r="AI2172" i="12"/>
  <c r="C1768" i="13" s="1"/>
  <c r="AJ2172" i="12"/>
  <c r="D1768" i="13" s="1"/>
  <c r="AI520" i="12"/>
  <c r="C3420" i="13" s="1"/>
  <c r="AJ520" i="12"/>
  <c r="D3420" i="13" s="1"/>
  <c r="AI2324" i="12"/>
  <c r="C1616" i="13" s="1"/>
  <c r="AJ2324" i="12"/>
  <c r="D1616" i="13" s="1"/>
  <c r="AJ1236" i="12"/>
  <c r="D2704" i="13" s="1"/>
  <c r="AI1236" i="12"/>
  <c r="C2704" i="13" s="1"/>
  <c r="AJ384" i="12"/>
  <c r="D3556" i="13" s="1"/>
  <c r="AI384" i="12"/>
  <c r="C3556" i="13" s="1"/>
  <c r="AI311" i="12"/>
  <c r="C3629" i="13" s="1"/>
  <c r="AJ311" i="12"/>
  <c r="D3629" i="13" s="1"/>
  <c r="AI2059" i="12"/>
  <c r="C1881" i="13" s="1"/>
  <c r="AJ2059" i="12"/>
  <c r="D1881" i="13" s="1"/>
  <c r="AJ2837" i="12"/>
  <c r="D1103" i="13" s="1"/>
  <c r="AI2985" i="12"/>
  <c r="C955" i="13" s="1"/>
  <c r="AJ2985" i="12"/>
  <c r="D955" i="13" s="1"/>
  <c r="AI651" i="12"/>
  <c r="C3289" i="13" s="1"/>
  <c r="AJ651" i="12"/>
  <c r="D3289" i="13" s="1"/>
  <c r="AJ699" i="12"/>
  <c r="D3241" i="13" s="1"/>
  <c r="AI699" i="12"/>
  <c r="C3241" i="13" s="1"/>
  <c r="AJ1848" i="12"/>
  <c r="D2092" i="13" s="1"/>
  <c r="AI1848" i="12"/>
  <c r="C2092" i="13" s="1"/>
  <c r="AJ2068" i="12"/>
  <c r="D1872" i="13" s="1"/>
  <c r="AI2068" i="12"/>
  <c r="C1872" i="13" s="1"/>
  <c r="AH3706" i="12"/>
  <c r="AH3381" i="12"/>
  <c r="AH2431" i="12"/>
  <c r="AH3652" i="12"/>
  <c r="AH912" i="12"/>
  <c r="AI1900" i="12"/>
  <c r="C2040" i="13" s="1"/>
  <c r="AJ1900" i="12"/>
  <c r="D2040" i="13" s="1"/>
  <c r="AJ2928" i="12"/>
  <c r="D1012" i="13" s="1"/>
  <c r="AI2928" i="12"/>
  <c r="C1012" i="13" s="1"/>
  <c r="AE3667" i="12"/>
  <c r="AG3667" i="12"/>
  <c r="AI2958" i="12"/>
  <c r="C982" i="13" s="1"/>
  <c r="AJ2958" i="12"/>
  <c r="D982" i="13" s="1"/>
  <c r="AI1879" i="12"/>
  <c r="C2061" i="13" s="1"/>
  <c r="AJ1879" i="12"/>
  <c r="D2061" i="13" s="1"/>
  <c r="AI2279" i="12"/>
  <c r="C1661" i="13" s="1"/>
  <c r="AJ2279" i="12"/>
  <c r="D1661" i="13" s="1"/>
  <c r="AJ985" i="12"/>
  <c r="D2955" i="13" s="1"/>
  <c r="AI985" i="12"/>
  <c r="C2955" i="13" s="1"/>
  <c r="AJ2900" i="12"/>
  <c r="D1040" i="13" s="1"/>
  <c r="AI2900" i="12"/>
  <c r="C1040" i="13" s="1"/>
  <c r="AE3559" i="12"/>
  <c r="AG3559" i="12"/>
  <c r="AI631" i="12"/>
  <c r="C3309" i="13" s="1"/>
  <c r="AJ631" i="12"/>
  <c r="D3309" i="13" s="1"/>
  <c r="AI1826" i="12"/>
  <c r="C2114" i="13" s="1"/>
  <c r="AH1751" i="12"/>
  <c r="AH1203" i="12"/>
  <c r="AH813" i="12"/>
  <c r="AH305" i="12"/>
  <c r="AH138" i="12"/>
  <c r="AH1735" i="12"/>
  <c r="AH1999" i="12"/>
  <c r="AH884" i="12"/>
  <c r="AH1622" i="12"/>
  <c r="AH431" i="12"/>
  <c r="AH345" i="12"/>
  <c r="AH471" i="12"/>
  <c r="AH1537" i="12"/>
  <c r="AH465" i="12"/>
  <c r="AH1839" i="12"/>
  <c r="AH2351" i="12"/>
  <c r="AH568" i="12"/>
  <c r="AH3209" i="12"/>
  <c r="AH558" i="12"/>
  <c r="AH1415" i="12"/>
  <c r="AH3891" i="12"/>
  <c r="AH2832" i="12"/>
  <c r="AH2933" i="12"/>
  <c r="AH2396" i="12"/>
  <c r="AH1518" i="12"/>
  <c r="AH1026" i="12"/>
  <c r="AH3456" i="12"/>
  <c r="AH953" i="12"/>
  <c r="AH187" i="12"/>
  <c r="AH3399" i="12"/>
  <c r="AH2153" i="12"/>
  <c r="AH3628" i="12"/>
  <c r="AH3151" i="12"/>
  <c r="AH3582" i="12"/>
  <c r="AH275" i="12"/>
  <c r="AH1722" i="12"/>
  <c r="AH696" i="12"/>
  <c r="AH2023" i="12"/>
  <c r="AH3807" i="12"/>
  <c r="AH1214" i="12"/>
  <c r="AH610" i="12"/>
  <c r="AH3325" i="12"/>
  <c r="AH2116" i="12"/>
  <c r="AH817" i="12"/>
  <c r="AH2912" i="12"/>
  <c r="AH1561" i="12"/>
  <c r="AH878" i="12"/>
  <c r="AH2507" i="12"/>
  <c r="AH780" i="12"/>
  <c r="AH876" i="12"/>
  <c r="AH2871" i="12"/>
  <c r="AH1934" i="12"/>
  <c r="AH1804" i="12"/>
  <c r="AH1671" i="12"/>
  <c r="AH1736" i="12"/>
  <c r="AH2461" i="12"/>
  <c r="AH1213" i="12"/>
  <c r="AH555" i="12"/>
  <c r="AH2926" i="12"/>
  <c r="AH574" i="12"/>
  <c r="AH207" i="12"/>
  <c r="AH3307" i="12"/>
  <c r="AH3534" i="12"/>
  <c r="AH1976" i="12"/>
  <c r="AH150" i="12"/>
  <c r="AH1805" i="12"/>
  <c r="AH3153" i="12"/>
  <c r="AH2072" i="12"/>
  <c r="AH455" i="12"/>
  <c r="AH2293" i="12"/>
  <c r="AH1610" i="12"/>
  <c r="AH3117" i="12"/>
  <c r="AH399" i="12"/>
  <c r="AH299" i="12"/>
  <c r="AH926" i="12"/>
  <c r="AH899" i="12"/>
  <c r="AH2451" i="12"/>
  <c r="AH812" i="12"/>
  <c r="AH2878" i="12"/>
  <c r="AH1818" i="12"/>
  <c r="AH357" i="12"/>
  <c r="AH2479" i="12"/>
  <c r="AH674" i="12"/>
  <c r="AH2702" i="12"/>
  <c r="AH1811" i="12"/>
  <c r="AH1452" i="12"/>
  <c r="AH3208" i="12"/>
  <c r="AH632" i="12"/>
  <c r="AH1183" i="12"/>
  <c r="AH966" i="12"/>
  <c r="AH2721" i="12"/>
  <c r="AH2238" i="12"/>
  <c r="AH557" i="12"/>
  <c r="AH2375" i="12"/>
  <c r="AH2421" i="12"/>
  <c r="AH2561" i="12"/>
  <c r="AH600" i="12"/>
  <c r="AH3487" i="12"/>
  <c r="AH3241" i="12"/>
  <c r="AH2416" i="12"/>
  <c r="AH3168" i="12"/>
  <c r="AH687" i="12"/>
  <c r="AH2291" i="12"/>
  <c r="AH3453" i="12"/>
  <c r="AH559" i="12"/>
  <c r="AH601" i="12"/>
  <c r="AH2923" i="12"/>
  <c r="AH2042" i="12"/>
  <c r="AH1650" i="12"/>
  <c r="AH2268" i="12"/>
  <c r="AH769" i="12"/>
  <c r="AH2662" i="12"/>
  <c r="AH2054" i="12"/>
  <c r="AH1233" i="12"/>
  <c r="AH1467" i="12"/>
  <c r="AH2433" i="12"/>
  <c r="AH712" i="12"/>
  <c r="AH1102" i="12"/>
  <c r="AH2437" i="12"/>
  <c r="AH1057" i="12"/>
  <c r="AH1003" i="12"/>
  <c r="AH1762" i="12"/>
  <c r="AH635" i="12"/>
  <c r="AH3111" i="12"/>
  <c r="AH1780" i="12"/>
  <c r="AH475" i="12"/>
  <c r="AH1055" i="12"/>
  <c r="AH2772" i="12"/>
  <c r="AH3633" i="12"/>
  <c r="AH1893" i="12"/>
  <c r="AH2792" i="12"/>
  <c r="AH3175" i="12"/>
  <c r="AH3627" i="12"/>
  <c r="AH826" i="12"/>
  <c r="AH255" i="12"/>
  <c r="AH192" i="12"/>
  <c r="AH3887" i="12"/>
  <c r="AH3163" i="12"/>
  <c r="AH1342" i="12"/>
  <c r="AH144" i="12"/>
  <c r="AH2058" i="12"/>
  <c r="AH3299" i="12"/>
  <c r="AH3502" i="12"/>
  <c r="AH3251" i="12"/>
  <c r="AH554" i="12"/>
  <c r="AH2001" i="12"/>
  <c r="AH2157" i="12"/>
  <c r="AH1636" i="12"/>
  <c r="AH2180" i="12"/>
  <c r="AH3269" i="12"/>
  <c r="AH2289" i="12"/>
  <c r="AH3035" i="12"/>
  <c r="AH3452" i="12"/>
  <c r="AH2892" i="12"/>
  <c r="AH392" i="12"/>
  <c r="AH2843" i="12"/>
  <c r="AH1651" i="12"/>
  <c r="AH617" i="12"/>
  <c r="AH1208" i="12"/>
  <c r="AH2056" i="12"/>
  <c r="AH3553" i="12"/>
  <c r="AH762" i="12"/>
  <c r="AH3276" i="12"/>
  <c r="AH2208" i="12"/>
  <c r="AH3542" i="12"/>
  <c r="AH2692" i="12"/>
  <c r="AH1301" i="12"/>
  <c r="AH2838" i="12"/>
  <c r="AH2802" i="12"/>
  <c r="AH3459" i="12"/>
  <c r="AH659" i="12"/>
  <c r="AH1580" i="12"/>
  <c r="AH1824" i="12"/>
  <c r="AH2605" i="12"/>
  <c r="AI3511" i="12"/>
  <c r="C429" i="13" s="1"/>
  <c r="AJ3511" i="12"/>
  <c r="D429" i="13" s="1"/>
  <c r="AJ320" i="12"/>
  <c r="D3620" i="13" s="1"/>
  <c r="AI320" i="12"/>
  <c r="C3620" i="13" s="1"/>
  <c r="AJ1570" i="12"/>
  <c r="D2370" i="13" s="1"/>
  <c r="AI1570" i="12"/>
  <c r="C2370" i="13" s="1"/>
  <c r="AE3733" i="12"/>
  <c r="AG3733" i="12"/>
  <c r="AI1817" i="12"/>
  <c r="C2123" i="13" s="1"/>
  <c r="AJ1817" i="12"/>
  <c r="D2123" i="13" s="1"/>
  <c r="AJ1962" i="12"/>
  <c r="D1978" i="13" s="1"/>
  <c r="AI1962" i="12"/>
  <c r="C1978" i="13" s="1"/>
  <c r="AJ3217" i="12"/>
  <c r="D723" i="13" s="1"/>
  <c r="AI3217" i="12"/>
  <c r="C723" i="13" s="1"/>
  <c r="AJ857" i="12"/>
  <c r="D3083" i="13" s="1"/>
  <c r="AI857" i="12"/>
  <c r="C3083" i="13" s="1"/>
  <c r="AE2233" i="12"/>
  <c r="AG2233" i="12"/>
  <c r="AG2924" i="12"/>
  <c r="AE2924" i="12"/>
  <c r="AE3634" i="12"/>
  <c r="AG3634" i="12"/>
  <c r="AI877" i="12"/>
  <c r="C3063" i="13" s="1"/>
  <c r="AJ877" i="12"/>
  <c r="D3063" i="13" s="1"/>
  <c r="AJ3446" i="12"/>
  <c r="D494" i="13" s="1"/>
  <c r="AI3446" i="12"/>
  <c r="C494" i="13" s="1"/>
  <c r="AG2367" i="12"/>
  <c r="AE2367" i="12"/>
  <c r="AJ691" i="12"/>
  <c r="D3249" i="13" s="1"/>
  <c r="AI691" i="12"/>
  <c r="C3249" i="13" s="1"/>
  <c r="AE3752" i="12"/>
  <c r="AG3752" i="12"/>
  <c r="AJ2596" i="12"/>
  <c r="D1344" i="13" s="1"/>
  <c r="AI2596" i="12"/>
  <c r="C1344" i="13" s="1"/>
  <c r="AE2217" i="12"/>
  <c r="AG2217" i="12"/>
  <c r="AI709" i="12"/>
  <c r="C3231" i="13" s="1"/>
  <c r="AJ709" i="12"/>
  <c r="D3231" i="13" s="1"/>
  <c r="AI375" i="12"/>
  <c r="C3565" i="13" s="1"/>
  <c r="AJ375" i="12"/>
  <c r="D3565" i="13" s="1"/>
  <c r="AI526" i="12"/>
  <c r="C3414" i="13" s="1"/>
  <c r="AJ526" i="12"/>
  <c r="D3414" i="13" s="1"/>
  <c r="AI2661" i="12"/>
  <c r="C1279" i="13" s="1"/>
  <c r="AJ2661" i="12"/>
  <c r="D1279" i="13" s="1"/>
  <c r="AJ739" i="12"/>
  <c r="D3201" i="13" s="1"/>
  <c r="AI739" i="12"/>
  <c r="C3201" i="13" s="1"/>
  <c r="AI1037" i="12"/>
  <c r="C2903" i="13" s="1"/>
  <c r="AJ1037" i="12"/>
  <c r="D2903" i="13" s="1"/>
  <c r="AE3514" i="12"/>
  <c r="AG3514" i="12"/>
  <c r="AE3296" i="12"/>
  <c r="AG3296" i="12"/>
  <c r="AE3370" i="12"/>
  <c r="AG3370" i="12"/>
  <c r="AE3423" i="12"/>
  <c r="AG3423" i="12"/>
  <c r="AE3621" i="12"/>
  <c r="AG3621" i="12"/>
  <c r="AJ3608" i="12"/>
  <c r="D332" i="13" s="1"/>
  <c r="AI3608" i="12"/>
  <c r="C332" i="13" s="1"/>
  <c r="AJ1509" i="12"/>
  <c r="D2431" i="13" s="1"/>
  <c r="AI1509" i="12"/>
  <c r="C2431" i="13" s="1"/>
  <c r="AJ1587" i="12"/>
  <c r="D2353" i="13" s="1"/>
  <c r="AI1587" i="12"/>
  <c r="C2353" i="13" s="1"/>
  <c r="AE3896" i="12"/>
  <c r="AG3896" i="12"/>
  <c r="AI2656" i="12"/>
  <c r="C1284" i="13" s="1"/>
  <c r="AJ2656" i="12"/>
  <c r="D1284" i="13" s="1"/>
  <c r="AE3192" i="12"/>
  <c r="AG3192" i="12"/>
  <c r="AJ1948" i="12"/>
  <c r="D1992" i="13" s="1"/>
  <c r="AI1948" i="12"/>
  <c r="C1992" i="13" s="1"/>
  <c r="AJ842" i="12"/>
  <c r="D3098" i="13" s="1"/>
  <c r="AI842" i="12"/>
  <c r="C3098" i="13" s="1"/>
  <c r="AG3927" i="12"/>
  <c r="AE3927" i="12"/>
  <c r="AG3675" i="12"/>
  <c r="AE3675" i="12"/>
  <c r="AG3919" i="12"/>
  <c r="AE3919" i="12"/>
  <c r="AG3365" i="12"/>
  <c r="AE3365" i="12"/>
  <c r="AG3872" i="12"/>
  <c r="AE3872" i="12"/>
  <c r="AG3870" i="12"/>
  <c r="AE3870" i="12"/>
  <c r="AI1429" i="12"/>
  <c r="C2511" i="13" s="1"/>
  <c r="AJ1429" i="12"/>
  <c r="D2511" i="13" s="1"/>
  <c r="AJ1961" i="12"/>
  <c r="D1979" i="13" s="1"/>
  <c r="AI1961" i="12"/>
  <c r="C1979" i="13" s="1"/>
  <c r="AI731" i="12"/>
  <c r="C3209" i="13" s="1"/>
  <c r="AJ731" i="12"/>
  <c r="D3209" i="13" s="1"/>
  <c r="AI2814" i="12"/>
  <c r="C1126" i="13" s="1"/>
  <c r="AJ2814" i="12"/>
  <c r="D1126" i="13" s="1"/>
  <c r="AJ2833" i="12"/>
  <c r="D1107" i="13" s="1"/>
  <c r="AI2833" i="12"/>
  <c r="C1107" i="13" s="1"/>
  <c r="AJ182" i="12"/>
  <c r="D3758" i="13" s="1"/>
  <c r="AI182" i="12"/>
  <c r="C3758" i="13" s="1"/>
  <c r="AI1843" i="12"/>
  <c r="C2097" i="13" s="1"/>
  <c r="AE3142" i="12"/>
  <c r="AG3142" i="12"/>
  <c r="AG3693" i="12"/>
  <c r="AE3693" i="12"/>
  <c r="AI1761" i="12"/>
  <c r="C2179" i="13" s="1"/>
  <c r="AJ1761" i="12"/>
  <c r="D2179" i="13" s="1"/>
  <c r="AG2403" i="12"/>
  <c r="AE2403" i="12"/>
  <c r="AG3761" i="12"/>
  <c r="AE3761" i="12"/>
  <c r="AJ1119" i="12"/>
  <c r="D2821" i="13" s="1"/>
  <c r="AI1119" i="12"/>
  <c r="C2821" i="13" s="1"/>
  <c r="AI1928" i="12"/>
  <c r="C2012" i="13" s="1"/>
  <c r="AJ1928" i="12"/>
  <c r="D2012" i="13" s="1"/>
  <c r="AJ2495" i="12"/>
  <c r="D1445" i="13" s="1"/>
  <c r="AI2495" i="12"/>
  <c r="C1445" i="13" s="1"/>
  <c r="AJ256" i="12"/>
  <c r="D3684" i="13" s="1"/>
  <c r="AJ3566" i="12"/>
  <c r="D374" i="13" s="1"/>
  <c r="AI139" i="12"/>
  <c r="C3801" i="13" s="1"/>
  <c r="AJ139" i="12"/>
  <c r="D3801" i="13" s="1"/>
  <c r="AG3661" i="12"/>
  <c r="AE3661" i="12"/>
  <c r="AJ1774" i="12"/>
  <c r="D2166" i="13" s="1"/>
  <c r="AI1774" i="12"/>
  <c r="C2166" i="13" s="1"/>
  <c r="AJ2648" i="12"/>
  <c r="D1292" i="13" s="1"/>
  <c r="AI2648" i="12"/>
  <c r="C1292" i="13" s="1"/>
  <c r="AI1185" i="12"/>
  <c r="C2755" i="13" s="1"/>
  <c r="AJ1185" i="12"/>
  <c r="D2755" i="13" s="1"/>
  <c r="AJ1714" i="12"/>
  <c r="D2226" i="13" s="1"/>
  <c r="AI1714" i="12"/>
  <c r="C2226" i="13" s="1"/>
  <c r="AI1431" i="12"/>
  <c r="C2509" i="13" s="1"/>
  <c r="AJ1431" i="12"/>
  <c r="D2509" i="13" s="1"/>
  <c r="AG2809" i="12"/>
  <c r="AE2809" i="12"/>
  <c r="AE3275" i="12"/>
  <c r="AG3275" i="12"/>
  <c r="AE3512" i="12"/>
  <c r="AG3512" i="12"/>
  <c r="AE3204" i="12"/>
  <c r="AG3204" i="12"/>
  <c r="AE3308" i="12"/>
  <c r="AG3308" i="12"/>
  <c r="AJ499" i="12"/>
  <c r="D3441" i="13" s="1"/>
  <c r="AI499" i="12"/>
  <c r="C3441" i="13" s="1"/>
  <c r="AJ782" i="12"/>
  <c r="D3158" i="13" s="1"/>
  <c r="AI782" i="12"/>
  <c r="C3158" i="13" s="1"/>
  <c r="AI2150" i="12"/>
  <c r="C1790" i="13" s="1"/>
  <c r="AJ2150" i="12"/>
  <c r="D1790" i="13" s="1"/>
  <c r="AI2693" i="12"/>
  <c r="C1247" i="13" s="1"/>
  <c r="AJ2693" i="12"/>
  <c r="D1247" i="13" s="1"/>
  <c r="AJ2183" i="12"/>
  <c r="D1757" i="13" s="1"/>
  <c r="AI2183" i="12"/>
  <c r="C1757" i="13" s="1"/>
  <c r="AJ3078" i="12"/>
  <c r="D862" i="13" s="1"/>
  <c r="AI3078" i="12"/>
  <c r="C862" i="13" s="1"/>
  <c r="AG2146" i="12"/>
  <c r="AE2146" i="12"/>
  <c r="AG3167" i="12"/>
  <c r="AE3167" i="12"/>
  <c r="AI167" i="12"/>
  <c r="C3773" i="13" s="1"/>
  <c r="AJ167" i="12"/>
  <c r="D3773" i="13" s="1"/>
  <c r="AJ1362" i="12"/>
  <c r="D2578" i="13" s="1"/>
  <c r="AJ644" i="12"/>
  <c r="D3296" i="13" s="1"/>
  <c r="AI644" i="12"/>
  <c r="C3296" i="13" s="1"/>
  <c r="AJ2603" i="12"/>
  <c r="D1337" i="13" s="1"/>
  <c r="AI2603" i="12"/>
  <c r="C1337" i="13" s="1"/>
  <c r="AJ2989" i="12"/>
  <c r="D951" i="13" s="1"/>
  <c r="AI2989" i="12"/>
  <c r="C951" i="13" s="1"/>
  <c r="AI2378" i="12"/>
  <c r="C1562" i="13" s="1"/>
  <c r="AJ2378" i="12"/>
  <c r="D1562" i="13" s="1"/>
  <c r="AJ2876" i="12"/>
  <c r="D1064" i="13" s="1"/>
  <c r="AI2876" i="12"/>
  <c r="C1064" i="13" s="1"/>
  <c r="AJ1394" i="12"/>
  <c r="D2546" i="13" s="1"/>
  <c r="AI1394" i="12"/>
  <c r="C2546" i="13" s="1"/>
  <c r="AI1860" i="12"/>
  <c r="C2080" i="13" s="1"/>
  <c r="AJ1860" i="12"/>
  <c r="D2080" i="13" s="1"/>
  <c r="AJ3912" i="12"/>
  <c r="D28" i="13" s="1"/>
  <c r="AI3912" i="12"/>
  <c r="C28" i="13" s="1"/>
  <c r="AI1083" i="12"/>
  <c r="C2857" i="13" s="1"/>
  <c r="AJ1083" i="12"/>
  <c r="D2857" i="13" s="1"/>
  <c r="AI2547" i="12"/>
  <c r="C1393" i="13" s="1"/>
  <c r="AJ2547" i="12"/>
  <c r="D1393" i="13" s="1"/>
  <c r="AJ652" i="12"/>
  <c r="D3288" i="13" s="1"/>
  <c r="AI652" i="12"/>
  <c r="C3288" i="13" s="1"/>
  <c r="AJ993" i="12"/>
  <c r="D2947" i="13" s="1"/>
  <c r="AI993" i="12"/>
  <c r="C2947" i="13" s="1"/>
  <c r="AI390" i="12"/>
  <c r="C3550" i="13" s="1"/>
  <c r="AJ390" i="12"/>
  <c r="D3550" i="13" s="1"/>
  <c r="AJ313" i="12"/>
  <c r="D3627" i="13" s="1"/>
  <c r="AJ777" i="12"/>
  <c r="D3163" i="13" s="1"/>
  <c r="AI777" i="12"/>
  <c r="C3163" i="13" s="1"/>
  <c r="AJ1054" i="12"/>
  <c r="D2886" i="13" s="1"/>
  <c r="AI1054" i="12"/>
  <c r="C2886" i="13" s="1"/>
  <c r="AJ2767" i="12"/>
  <c r="D1173" i="13" s="1"/>
  <c r="AI2767" i="12"/>
  <c r="C1173" i="13" s="1"/>
  <c r="AJ2536" i="12"/>
  <c r="D1404" i="13" s="1"/>
  <c r="AI2536" i="12"/>
  <c r="C1404" i="13" s="1"/>
  <c r="AI3108" i="12"/>
  <c r="C832" i="13" s="1"/>
  <c r="AJ3108" i="12"/>
  <c r="D832" i="13" s="1"/>
  <c r="AJ760" i="12"/>
  <c r="D3180" i="13" s="1"/>
  <c r="AI760" i="12"/>
  <c r="C3180" i="13" s="1"/>
  <c r="AJ805" i="12"/>
  <c r="D3135" i="13" s="1"/>
  <c r="AI805" i="12"/>
  <c r="C3135" i="13" s="1"/>
  <c r="AI3112" i="12"/>
  <c r="C828" i="13" s="1"/>
  <c r="AJ3112" i="12"/>
  <c r="D828" i="13" s="1"/>
  <c r="AJ3545" i="12"/>
  <c r="D395" i="13" s="1"/>
  <c r="AI3545" i="12"/>
  <c r="C395" i="13" s="1"/>
  <c r="AI1996" i="12"/>
  <c r="C1944" i="13" s="1"/>
  <c r="AJ1996" i="12"/>
  <c r="D1944" i="13" s="1"/>
  <c r="AJ2618" i="12"/>
  <c r="D1322" i="13" s="1"/>
  <c r="AI2618" i="12"/>
  <c r="C1322" i="13" s="1"/>
  <c r="AI2764" i="12"/>
  <c r="C1176" i="13" s="1"/>
  <c r="AJ2764" i="12"/>
  <c r="D1176" i="13" s="1"/>
  <c r="AI2485" i="12"/>
  <c r="C1455" i="13" s="1"/>
  <c r="AJ2485" i="12"/>
  <c r="D1455" i="13" s="1"/>
  <c r="AJ473" i="12"/>
  <c r="D3467" i="13" s="1"/>
  <c r="AI473" i="12"/>
  <c r="C3467" i="13" s="1"/>
  <c r="AI2946" i="12"/>
  <c r="C994" i="13" s="1"/>
  <c r="AJ2946" i="12"/>
  <c r="D994" i="13" s="1"/>
  <c r="AI2663" i="12"/>
  <c r="C1277" i="13" s="1"/>
  <c r="AJ2663" i="12"/>
  <c r="D1277" i="13" s="1"/>
  <c r="AI434" i="12"/>
  <c r="C3506" i="13" s="1"/>
  <c r="AJ434" i="12"/>
  <c r="D3506" i="13" s="1"/>
  <c r="AI2164" i="12"/>
  <c r="C1776" i="13" s="1"/>
  <c r="AJ2164" i="12"/>
  <c r="D1776" i="13" s="1"/>
  <c r="AI2060" i="12"/>
  <c r="C1880" i="13" s="1"/>
  <c r="AJ2060" i="12"/>
  <c r="D1880" i="13" s="1"/>
  <c r="AI977" i="12"/>
  <c r="C2963" i="13" s="1"/>
  <c r="AJ977" i="12"/>
  <c r="D2963" i="13" s="1"/>
  <c r="AI3227" i="12"/>
  <c r="C713" i="13" s="1"/>
  <c r="AJ3227" i="12"/>
  <c r="D713" i="13" s="1"/>
  <c r="AJ1364" i="12"/>
  <c r="D2576" i="13" s="1"/>
  <c r="AI1364" i="12"/>
  <c r="C2576" i="13" s="1"/>
  <c r="AJ3052" i="12"/>
  <c r="D888" i="13" s="1"/>
  <c r="AI3052" i="12"/>
  <c r="C888" i="13" s="1"/>
  <c r="AI3416" i="12"/>
  <c r="C524" i="13" s="1"/>
  <c r="AJ3416" i="12"/>
  <c r="D524" i="13" s="1"/>
  <c r="AI931" i="12"/>
  <c r="C3009" i="13" s="1"/>
  <c r="AJ931" i="12"/>
  <c r="D3009" i="13" s="1"/>
  <c r="AI531" i="12"/>
  <c r="C3409" i="13" s="1"/>
  <c r="AJ531" i="12"/>
  <c r="D3409" i="13" s="1"/>
  <c r="AJ867" i="12"/>
  <c r="D3073" i="13" s="1"/>
  <c r="AI867" i="12"/>
  <c r="C3073" i="13" s="1"/>
  <c r="AJ844" i="12"/>
  <c r="D3096" i="13" s="1"/>
  <c r="AI844" i="12"/>
  <c r="C3096" i="13" s="1"/>
  <c r="AJ1056" i="12"/>
  <c r="D2884" i="13" s="1"/>
  <c r="AI1056" i="12"/>
  <c r="C2884" i="13" s="1"/>
  <c r="AI2121" i="12"/>
  <c r="C1819" i="13" s="1"/>
  <c r="AJ2121" i="12"/>
  <c r="D1819" i="13" s="1"/>
  <c r="AJ3306" i="12"/>
  <c r="D634" i="13" s="1"/>
  <c r="AI3306" i="12"/>
  <c r="C634" i="13" s="1"/>
  <c r="AI1730" i="12"/>
  <c r="C2210" i="13" s="1"/>
  <c r="AJ1730" i="12"/>
  <c r="D2210" i="13" s="1"/>
  <c r="AI1713" i="12"/>
  <c r="C2227" i="13" s="1"/>
  <c r="AJ1713" i="12"/>
  <c r="D2227" i="13" s="1"/>
  <c r="AJ1316" i="12"/>
  <c r="D2624" i="13" s="1"/>
  <c r="AI1316" i="12"/>
  <c r="C2624" i="13" s="1"/>
  <c r="AI2597" i="12"/>
  <c r="C1343" i="13" s="1"/>
  <c r="AJ2597" i="12"/>
  <c r="D1343" i="13" s="1"/>
  <c r="AI264" i="12"/>
  <c r="C3676" i="13" s="1"/>
  <c r="AJ264" i="12"/>
  <c r="D3676" i="13" s="1"/>
  <c r="AI708" i="12"/>
  <c r="C3232" i="13" s="1"/>
  <c r="AJ708" i="12"/>
  <c r="D3232" i="13" s="1"/>
  <c r="AI1744" i="12"/>
  <c r="C2196" i="13" s="1"/>
  <c r="AJ1744" i="12"/>
  <c r="D2196" i="13" s="1"/>
  <c r="AJ498" i="12"/>
  <c r="D3442" i="13" s="1"/>
  <c r="AI498" i="12"/>
  <c r="C3442" i="13" s="1"/>
  <c r="AJ3061" i="12"/>
  <c r="D879" i="13" s="1"/>
  <c r="AI3061" i="12"/>
  <c r="C879" i="13" s="1"/>
  <c r="AI156" i="12"/>
  <c r="C3784" i="13" s="1"/>
  <c r="AJ156" i="12"/>
  <c r="D3784" i="13" s="1"/>
  <c r="AI1105" i="12"/>
  <c r="C2835" i="13" s="1"/>
  <c r="AJ1105" i="12"/>
  <c r="D2835" i="13" s="1"/>
  <c r="AJ2192" i="12"/>
  <c r="D1748" i="13" s="1"/>
  <c r="AI2192" i="12"/>
  <c r="C1748" i="13" s="1"/>
  <c r="AJ3430" i="12"/>
  <c r="D510" i="13" s="1"/>
  <c r="AI3430" i="12"/>
  <c r="C510" i="13" s="1"/>
  <c r="AJ2337" i="12"/>
  <c r="D1603" i="13" s="1"/>
  <c r="AI2337" i="12"/>
  <c r="C1603" i="13" s="1"/>
  <c r="AJ784" i="12"/>
  <c r="D3156" i="13" s="1"/>
  <c r="AI784" i="12"/>
  <c r="C3156" i="13" s="1"/>
  <c r="AI3696" i="12"/>
  <c r="C244" i="13" s="1"/>
  <c r="AJ3696" i="12"/>
  <c r="D244" i="13" s="1"/>
  <c r="AJ1557" i="12"/>
  <c r="D2383" i="13" s="1"/>
  <c r="AI1557" i="12"/>
  <c r="C2383" i="13" s="1"/>
  <c r="AI2297" i="12"/>
  <c r="C1643" i="13" s="1"/>
  <c r="AJ2297" i="12"/>
  <c r="D1643" i="13" s="1"/>
  <c r="AI2866" i="12"/>
  <c r="C1074" i="13" s="1"/>
  <c r="AJ2866" i="12"/>
  <c r="D1074" i="13" s="1"/>
  <c r="AI2320" i="12"/>
  <c r="C1620" i="13" s="1"/>
  <c r="AJ2320" i="12"/>
  <c r="D1620" i="13" s="1"/>
  <c r="AI1178" i="12"/>
  <c r="C2762" i="13" s="1"/>
  <c r="AJ1178" i="12"/>
  <c r="D2762" i="13" s="1"/>
  <c r="AJ1272" i="12"/>
  <c r="D2668" i="13" s="1"/>
  <c r="AI1272" i="12"/>
  <c r="C2668" i="13" s="1"/>
  <c r="AJ881" i="12"/>
  <c r="D3059" i="13" s="1"/>
  <c r="AI881" i="12"/>
  <c r="C3059" i="13" s="1"/>
  <c r="AI1422" i="12"/>
  <c r="C2518" i="13" s="1"/>
  <c r="AJ1422" i="12"/>
  <c r="D2518" i="13" s="1"/>
  <c r="AI3584" i="12"/>
  <c r="C356" i="13" s="1"/>
  <c r="AJ3584" i="12"/>
  <c r="D356" i="13" s="1"/>
  <c r="AJ2679" i="12"/>
  <c r="D1261" i="13" s="1"/>
  <c r="AI2679" i="12"/>
  <c r="C1261" i="13" s="1"/>
  <c r="AI417" i="12"/>
  <c r="C3523" i="13" s="1"/>
  <c r="AJ1063" i="12"/>
  <c r="D2877" i="13" s="1"/>
  <c r="AI1063" i="12"/>
  <c r="C2877" i="13" s="1"/>
  <c r="AI1350" i="12"/>
  <c r="C2590" i="13" s="1"/>
  <c r="AJ1350" i="12"/>
  <c r="D2590" i="13" s="1"/>
  <c r="AJ3494" i="12"/>
  <c r="D446" i="13" s="1"/>
  <c r="AI3494" i="12"/>
  <c r="C446" i="13" s="1"/>
  <c r="AJ821" i="12"/>
  <c r="D3119" i="13" s="1"/>
  <c r="AI821" i="12"/>
  <c r="C3119" i="13" s="1"/>
  <c r="AJ315" i="12"/>
  <c r="D3625" i="13" s="1"/>
  <c r="AI315" i="12"/>
  <c r="C3625" i="13" s="1"/>
  <c r="AJ405" i="12"/>
  <c r="D3535" i="13" s="1"/>
  <c r="AI405" i="12"/>
  <c r="C3535" i="13" s="1"/>
  <c r="AI3607" i="12"/>
  <c r="C333" i="13" s="1"/>
  <c r="AJ3607" i="12"/>
  <c r="D333" i="13" s="1"/>
  <c r="AJ3658" i="12"/>
  <c r="D282" i="13" s="1"/>
  <c r="AI3658" i="12"/>
  <c r="C282" i="13" s="1"/>
  <c r="AJ353" i="12"/>
  <c r="D3587" i="13" s="1"/>
  <c r="AI353" i="12"/>
  <c r="C3587" i="13" s="1"/>
  <c r="AJ3242" i="12"/>
  <c r="D698" i="13" s="1"/>
  <c r="AI3242" i="12"/>
  <c r="C698" i="13" s="1"/>
  <c r="AI1995" i="12"/>
  <c r="C1945" i="13" s="1"/>
  <c r="AJ1995" i="12"/>
  <c r="D1945" i="13" s="1"/>
  <c r="AJ1257" i="12"/>
  <c r="D2683" i="13" s="1"/>
  <c r="AI1257" i="12"/>
  <c r="C2683" i="13" s="1"/>
  <c r="AJ2915" i="12"/>
  <c r="D1025" i="13" s="1"/>
  <c r="AI2915" i="12"/>
  <c r="C1025" i="13" s="1"/>
  <c r="AI835" i="12"/>
  <c r="C3105" i="13" s="1"/>
  <c r="AJ835" i="12"/>
  <c r="D3105" i="13" s="1"/>
  <c r="AI2629" i="12"/>
  <c r="C1311" i="13" s="1"/>
  <c r="AJ246" i="12"/>
  <c r="D3694" i="13" s="1"/>
  <c r="AI246" i="12"/>
  <c r="C3694" i="13" s="1"/>
  <c r="AI850" i="12"/>
  <c r="C3090" i="13" s="1"/>
  <c r="AJ850" i="12"/>
  <c r="D3090" i="13" s="1"/>
  <c r="AE3931" i="12"/>
  <c r="AG3931" i="12"/>
  <c r="AI494" i="12"/>
  <c r="C3446" i="13" s="1"/>
  <c r="AG2818" i="12"/>
  <c r="AE2818" i="12"/>
  <c r="AJ1039" i="12"/>
  <c r="D2901" i="13" s="1"/>
  <c r="AI1039" i="12"/>
  <c r="C2901" i="13" s="1"/>
  <c r="AJ580" i="12"/>
  <c r="D3360" i="13" s="1"/>
  <c r="AI580" i="12"/>
  <c r="C3360" i="13" s="1"/>
  <c r="AJ2917" i="12"/>
  <c r="D1023" i="13" s="1"/>
  <c r="AI2917" i="12"/>
  <c r="C1023" i="13" s="1"/>
  <c r="AE3751" i="12"/>
  <c r="AG3751" i="12"/>
  <c r="AJ170" i="12"/>
  <c r="D3770" i="13" s="1"/>
  <c r="AI170" i="12"/>
  <c r="C3770" i="13" s="1"/>
  <c r="AG3533" i="12"/>
  <c r="AE3533" i="12"/>
  <c r="AI1420" i="12"/>
  <c r="C2520" i="13" s="1"/>
  <c r="AJ1420" i="12"/>
  <c r="D2520" i="13" s="1"/>
  <c r="AE3797" i="12"/>
  <c r="AG3797" i="12"/>
  <c r="AI3196" i="12"/>
  <c r="C744" i="13" s="1"/>
  <c r="AJ1759" i="12"/>
  <c r="D2181" i="13" s="1"/>
  <c r="AI1759" i="12"/>
  <c r="C2181" i="13" s="1"/>
  <c r="AI1016" i="12"/>
  <c r="C2924" i="13" s="1"/>
  <c r="AJ1016" i="12"/>
  <c r="D2924" i="13" s="1"/>
  <c r="AJ1127" i="12"/>
  <c r="D2813" i="13" s="1"/>
  <c r="AI1127" i="12"/>
  <c r="C2813" i="13" s="1"/>
  <c r="AE3529" i="12"/>
  <c r="AG3529" i="12"/>
  <c r="AG3909" i="12"/>
  <c r="AE3909" i="12"/>
  <c r="AE3460" i="12"/>
  <c r="AG3460" i="12"/>
  <c r="AG2931" i="12"/>
  <c r="AE2931" i="12"/>
  <c r="AG3089" i="12"/>
  <c r="AE3089" i="12"/>
  <c r="AI239" i="12"/>
  <c r="C3701" i="13" s="1"/>
  <c r="AJ239" i="12"/>
  <c r="D3701" i="13" s="1"/>
  <c r="AG2173" i="12"/>
  <c r="AE2173" i="12"/>
  <c r="AI3101" i="12"/>
  <c r="C839" i="13" s="1"/>
  <c r="AJ2331" i="12"/>
  <c r="D1609" i="13" s="1"/>
  <c r="AI2331" i="12"/>
  <c r="C1609" i="13" s="1"/>
  <c r="AH1950" i="12"/>
  <c r="AH942" i="12"/>
  <c r="AH1426" i="12"/>
  <c r="AH1612" i="12"/>
  <c r="AH3757" i="12"/>
  <c r="AH1960" i="12"/>
  <c r="AH2178" i="12"/>
  <c r="AH2000" i="12"/>
  <c r="AH968" i="12"/>
  <c r="AH1246" i="12"/>
  <c r="AH598" i="12"/>
  <c r="AH2810" i="12"/>
  <c r="AH1130" i="12"/>
  <c r="AH1884" i="12"/>
  <c r="AH3703" i="12"/>
  <c r="AH1989" i="12"/>
  <c r="AH2486" i="12"/>
  <c r="AH1591" i="12"/>
  <c r="AH1975" i="12"/>
  <c r="AH2513" i="12"/>
  <c r="AH1445" i="12"/>
  <c r="AH3298" i="12"/>
  <c r="AH874" i="12"/>
  <c r="AH2890" i="12"/>
  <c r="AH3262" i="12"/>
  <c r="AH2104" i="12"/>
  <c r="AH1506" i="12"/>
  <c r="AH1317" i="12"/>
  <c r="AH2707" i="12"/>
  <c r="AH1304" i="12"/>
  <c r="AH615" i="12"/>
  <c r="AH529" i="12"/>
  <c r="AH645" i="12"/>
  <c r="AH3869" i="12"/>
  <c r="AH1466" i="12"/>
  <c r="AH1137" i="12"/>
  <c r="AH310" i="12"/>
  <c r="AH2492" i="12"/>
  <c r="AH151" i="12"/>
  <c r="AH2722" i="12"/>
  <c r="AH2997" i="12"/>
  <c r="AH1333" i="12"/>
  <c r="AH1711" i="12"/>
  <c r="AH2867" i="12"/>
  <c r="AH1244" i="12"/>
  <c r="AH2753" i="12"/>
  <c r="AH891" i="12"/>
  <c r="AH3424" i="12"/>
  <c r="AH1844" i="12"/>
  <c r="AH1971" i="12"/>
  <c r="AH3360" i="12"/>
  <c r="AH1439" i="12"/>
  <c r="AH500" i="12"/>
  <c r="AH2725" i="12"/>
  <c r="AH3375" i="12"/>
  <c r="AH2626" i="12"/>
  <c r="AH1687" i="12"/>
  <c r="AH3091" i="12"/>
  <c r="AH2768" i="12"/>
  <c r="AH1170" i="12"/>
  <c r="AH3124" i="12"/>
  <c r="AH2120" i="12"/>
  <c r="AH3526" i="12"/>
  <c r="AH3833" i="12"/>
  <c r="AH478" i="12"/>
  <c r="AH1789" i="12"/>
  <c r="AH1380" i="12"/>
  <c r="AH2781" i="12"/>
  <c r="AH3425" i="12"/>
  <c r="AH1959" i="12"/>
  <c r="AH882" i="12"/>
  <c r="AH3077" i="12"/>
  <c r="AH3393" i="12"/>
  <c r="AH502" i="12"/>
  <c r="AH2493" i="12"/>
  <c r="AH1472" i="12"/>
  <c r="AH3041" i="12"/>
  <c r="AH3389" i="12"/>
  <c r="AH970" i="12"/>
  <c r="AH3233" i="12"/>
  <c r="AH1286" i="12"/>
  <c r="AH1407" i="12"/>
  <c r="AH569" i="12"/>
  <c r="AH3303" i="12"/>
  <c r="AH2555" i="12"/>
  <c r="AH1633" i="12"/>
  <c r="AH749" i="12"/>
  <c r="AH2460" i="12"/>
  <c r="AH1897" i="12"/>
  <c r="AH2574" i="12"/>
  <c r="AH916" i="12"/>
  <c r="AH1451" i="12"/>
  <c r="AH1049" i="12"/>
  <c r="AH3763" i="12"/>
  <c r="AH1275" i="12"/>
  <c r="AH333" i="12"/>
  <c r="AH3601" i="12"/>
  <c r="AH2509" i="12"/>
  <c r="AH1164" i="12"/>
  <c r="AH2133" i="12"/>
  <c r="AH546" i="12"/>
  <c r="AH2889" i="12"/>
  <c r="AH1315" i="12"/>
  <c r="AH2101" i="12"/>
  <c r="AH2869" i="12"/>
  <c r="AH2347" i="12"/>
  <c r="AH2543" i="12"/>
  <c r="AH3024" i="12"/>
  <c r="AH146" i="12"/>
  <c r="AH2955" i="12"/>
  <c r="AH1440" i="12"/>
  <c r="AH564" i="12"/>
  <c r="AH2391" i="12"/>
  <c r="AH2110" i="12"/>
  <c r="AH1280" i="12"/>
  <c r="AH1596" i="12"/>
  <c r="AH2790" i="12"/>
  <c r="AH1066" i="12"/>
  <c r="AH1285" i="12"/>
  <c r="AH2572" i="12"/>
  <c r="AH2025" i="12"/>
  <c r="AH2158" i="12"/>
  <c r="AH468" i="12"/>
  <c r="AH690" i="12"/>
  <c r="AH2412" i="12"/>
  <c r="AH1617" i="12"/>
  <c r="AH804" i="12"/>
  <c r="AH849" i="12"/>
  <c r="AH2999" i="12"/>
  <c r="AH1540" i="12"/>
  <c r="AH1883" i="12"/>
  <c r="AH619" i="12"/>
  <c r="AH3532" i="12"/>
  <c r="AH282" i="12"/>
  <c r="AH1249" i="12"/>
  <c r="AH2221" i="12"/>
  <c r="AH707" i="12"/>
  <c r="AH608" i="12"/>
  <c r="AH758" i="12"/>
  <c r="AH1340" i="12"/>
  <c r="AH496" i="12"/>
  <c r="AH260" i="12"/>
  <c r="AH1969" i="12"/>
  <c r="AH1288" i="12"/>
  <c r="AH1838" i="12"/>
  <c r="AH145" i="12"/>
  <c r="AH3817" i="12"/>
  <c r="AH2699" i="12"/>
  <c r="AH254" i="12"/>
  <c r="AH3145" i="12"/>
  <c r="AH2694" i="12"/>
  <c r="AH1358" i="12"/>
  <c r="AH172" i="12"/>
  <c r="AH3444" i="12"/>
  <c r="AH2087" i="12"/>
  <c r="AH1156" i="12"/>
  <c r="AH1468" i="12"/>
  <c r="AH1508" i="12"/>
  <c r="AH3616" i="12"/>
  <c r="AH389" i="12"/>
  <c r="AH1197" i="12"/>
  <c r="AH2303" i="12"/>
  <c r="AH3508" i="12"/>
  <c r="AH681" i="12"/>
  <c r="AH1517" i="12"/>
  <c r="AH759" i="12"/>
  <c r="AH1200" i="12"/>
  <c r="AH633" i="12"/>
  <c r="AH2709" i="12"/>
  <c r="AH443" i="12"/>
  <c r="AH2441" i="12"/>
  <c r="AH3180" i="12"/>
  <c r="AH3087" i="12"/>
  <c r="AH629" i="12"/>
  <c r="AH3895" i="12"/>
  <c r="AH224" i="12"/>
  <c r="AI2635" i="12"/>
  <c r="C1305" i="13" s="1"/>
  <c r="AJ2635" i="12"/>
  <c r="D1305" i="13" s="1"/>
  <c r="AJ380" i="12"/>
  <c r="D3560" i="13" s="1"/>
  <c r="AG2745" i="12"/>
  <c r="AE2745" i="12"/>
  <c r="AG3714" i="12"/>
  <c r="AE3714" i="12"/>
  <c r="AG3215" i="12"/>
  <c r="AE3215" i="12"/>
  <c r="AJ2670" i="12"/>
  <c r="D1270" i="13" s="1"/>
  <c r="AI2670" i="12"/>
  <c r="C1270" i="13" s="1"/>
  <c r="AG3643" i="12"/>
  <c r="AE3643" i="12"/>
  <c r="AJ2096" i="12"/>
  <c r="D1844" i="13" s="1"/>
  <c r="AI2096" i="12"/>
  <c r="C1844" i="13" s="1"/>
  <c r="AG2913" i="12"/>
  <c r="AE2913" i="12"/>
  <c r="AG3825" i="12"/>
  <c r="AE3825" i="12"/>
  <c r="AG2726" i="12"/>
  <c r="AE2726" i="12"/>
  <c r="AG3277" i="12"/>
  <c r="AE3277" i="12"/>
  <c r="AE2623" i="12"/>
  <c r="AG2623" i="12"/>
  <c r="AG3319" i="12"/>
  <c r="AE3319" i="12"/>
  <c r="AG3403" i="12"/>
  <c r="AE3403" i="12"/>
  <c r="AI2914" i="12"/>
  <c r="C1026" i="13" s="1"/>
  <c r="AI553" i="12"/>
  <c r="C3387" i="13" s="1"/>
  <c r="AJ3290" i="12"/>
  <c r="D650" i="13" s="1"/>
  <c r="AI3290" i="12"/>
  <c r="C650" i="13" s="1"/>
  <c r="AJ1027" i="12"/>
  <c r="D2913" i="13" s="1"/>
  <c r="AI1027" i="12"/>
  <c r="C2913" i="13" s="1"/>
  <c r="AI1022" i="12"/>
  <c r="C2918" i="13" s="1"/>
  <c r="AI363" i="12"/>
  <c r="C3577" i="13" s="1"/>
  <c r="AJ363" i="12"/>
  <c r="D3577" i="13" s="1"/>
  <c r="AI587" i="12"/>
  <c r="C3353" i="13" s="1"/>
  <c r="AJ587" i="12"/>
  <c r="D3353" i="13" s="1"/>
  <c r="AE3640" i="12"/>
  <c r="AG3640" i="12"/>
  <c r="AG3427" i="12"/>
  <c r="AE3427" i="12"/>
  <c r="AE3225" i="12"/>
  <c r="AG3225" i="12"/>
  <c r="AI1458" i="12"/>
  <c r="C2482" i="13" s="1"/>
  <c r="AJ1458" i="12"/>
  <c r="D2482" i="13" s="1"/>
  <c r="AE3493" i="12"/>
  <c r="AG3493" i="12"/>
  <c r="AG3809" i="12"/>
  <c r="AE3809" i="12"/>
  <c r="AE3766" i="12"/>
  <c r="AG3766" i="12"/>
  <c r="AG3930" i="12"/>
  <c r="AE3930" i="12"/>
  <c r="AG3907" i="12"/>
  <c r="AE3907" i="12"/>
  <c r="AJ266" i="12"/>
  <c r="D3674" i="13" s="1"/>
  <c r="AI266" i="12"/>
  <c r="C3674" i="13" s="1"/>
  <c r="AG3840" i="12"/>
  <c r="AE3840" i="12"/>
  <c r="AI2641" i="12"/>
  <c r="C1299" i="13" s="1"/>
  <c r="AJ1925" i="12"/>
  <c r="D2015" i="13" s="1"/>
  <c r="AI1925" i="12"/>
  <c r="C2015" i="13" s="1"/>
  <c r="AG3604" i="12"/>
  <c r="AE3604" i="12"/>
  <c r="AI1667" i="12"/>
  <c r="C2273" i="13" s="1"/>
  <c r="AJ1667" i="12"/>
  <c r="D2273" i="13" s="1"/>
  <c r="AJ1993" i="12"/>
  <c r="D1947" i="13" s="1"/>
  <c r="AI1993" i="12"/>
  <c r="C1947" i="13" s="1"/>
  <c r="AG3503" i="12"/>
  <c r="AE3503" i="12"/>
  <c r="AG3135" i="12"/>
  <c r="AE3135" i="12"/>
  <c r="AG3928" i="12"/>
  <c r="AE3928" i="12"/>
  <c r="AG3200" i="12"/>
  <c r="AE3200" i="12"/>
  <c r="AE2383" i="12"/>
  <c r="AG2383" i="12"/>
  <c r="AG3903" i="12"/>
  <c r="AE3903" i="12"/>
  <c r="AJ1940" i="12"/>
  <c r="D2000" i="13" s="1"/>
  <c r="AI1940" i="12"/>
  <c r="C2000" i="13" s="1"/>
  <c r="AJ408" i="12"/>
  <c r="D3532" i="13" s="1"/>
  <c r="AI408" i="12"/>
  <c r="C3532" i="13" s="1"/>
  <c r="AJ296" i="12"/>
  <c r="D3644" i="13" s="1"/>
  <c r="AI296" i="12"/>
  <c r="C3644" i="13" s="1"/>
  <c r="AI660" i="12"/>
  <c r="C3280" i="13" s="1"/>
  <c r="AJ660" i="12"/>
  <c r="D3280" i="13" s="1"/>
  <c r="AI3629" i="12"/>
  <c r="C311" i="13" s="1"/>
  <c r="AJ3629" i="12"/>
  <c r="D311" i="13" s="1"/>
  <c r="AE3484" i="12"/>
  <c r="AG3484" i="12"/>
  <c r="AJ1958" i="12"/>
  <c r="D1982" i="13" s="1"/>
  <c r="AI1958" i="12"/>
  <c r="C1982" i="13" s="1"/>
  <c r="AI685" i="12"/>
  <c r="C3255" i="13" s="1"/>
  <c r="AJ685" i="12"/>
  <c r="D3255" i="13" s="1"/>
  <c r="AI2386" i="12"/>
  <c r="C1554" i="13" s="1"/>
  <c r="AJ2386" i="12"/>
  <c r="D1554" i="13" s="1"/>
  <c r="AE3387" i="12"/>
  <c r="AG3387" i="12"/>
  <c r="AE3911" i="12"/>
  <c r="AG3911" i="12"/>
  <c r="AG2807" i="12"/>
  <c r="AE2807" i="12"/>
  <c r="AI1412" i="12"/>
  <c r="C2528" i="13" s="1"/>
  <c r="AJ1412" i="12"/>
  <c r="D2528" i="13" s="1"/>
  <c r="AI1571" i="12"/>
  <c r="C2369" i="13" s="1"/>
  <c r="AJ1571" i="12"/>
  <c r="D2369" i="13" s="1"/>
  <c r="AI157" i="12"/>
  <c r="C3783" i="13" s="1"/>
  <c r="AJ157" i="12"/>
  <c r="D3783" i="13" s="1"/>
  <c r="AJ2165" i="12"/>
  <c r="D1775" i="13" s="1"/>
  <c r="AI164" i="12"/>
  <c r="C3776" i="13" s="1"/>
  <c r="AE2430" i="12"/>
  <c r="AG2430" i="12"/>
  <c r="AJ764" i="12"/>
  <c r="D3176" i="13" s="1"/>
  <c r="AI764" i="12"/>
  <c r="C3176" i="13" s="1"/>
  <c r="AJ2491" i="12"/>
  <c r="D1449" i="13" s="1"/>
  <c r="AI2491" i="12"/>
  <c r="C1449" i="13" s="1"/>
  <c r="AJ2481" i="12"/>
  <c r="D1459" i="13" s="1"/>
  <c r="AI2481" i="12"/>
  <c r="C1459" i="13" s="1"/>
  <c r="AG3214" i="12"/>
  <c r="AE3214" i="12"/>
  <c r="AI517" i="12"/>
  <c r="C3423" i="13" s="1"/>
  <c r="AG3141" i="12"/>
  <c r="AE3141" i="12"/>
  <c r="AJ1670" i="12"/>
  <c r="D2270" i="13" s="1"/>
  <c r="AI1670" i="12"/>
  <c r="C2270" i="13" s="1"/>
  <c r="AJ2960" i="12"/>
  <c r="D980" i="13" s="1"/>
  <c r="AJ3826" i="12"/>
  <c r="D114" i="13" s="1"/>
  <c r="AI3826" i="12"/>
  <c r="C114" i="13" s="1"/>
  <c r="AI3837" i="12"/>
  <c r="C103" i="13" s="1"/>
  <c r="AJ3837" i="12"/>
  <c r="D103" i="13" s="1"/>
  <c r="AJ1017" i="12"/>
  <c r="D2923" i="13" s="1"/>
  <c r="AI1017" i="12"/>
  <c r="C2923" i="13" s="1"/>
  <c r="AJ3310" i="12"/>
  <c r="D630" i="13" s="1"/>
  <c r="AE3479" i="12"/>
  <c r="AG3479" i="12"/>
  <c r="AG3729" i="12"/>
  <c r="AE3729" i="12"/>
  <c r="AI3832" i="12"/>
  <c r="C108" i="13" s="1"/>
  <c r="AJ3832" i="12"/>
  <c r="D108" i="13" s="1"/>
  <c r="AE3933" i="12"/>
  <c r="AG3933" i="12"/>
  <c r="AI1448" i="12"/>
  <c r="C2492" i="13" s="1"/>
  <c r="AJ1448" i="12"/>
  <c r="D2492" i="13" s="1"/>
  <c r="AJ1387" i="12"/>
  <c r="D2553" i="13" s="1"/>
  <c r="AG2442" i="12"/>
  <c r="AE2442" i="12"/>
  <c r="AG3397" i="12"/>
  <c r="AE3397" i="12"/>
  <c r="AE3407" i="12"/>
  <c r="AG3407" i="12"/>
  <c r="AJ1009" i="12"/>
  <c r="D2931" i="13" s="1"/>
  <c r="AI1009" i="12"/>
  <c r="C2931" i="13" s="1"/>
  <c r="AJ1837" i="12"/>
  <c r="D2103" i="13" s="1"/>
  <c r="AI1837" i="12"/>
  <c r="C2103" i="13" s="1"/>
  <c r="AJ1432" i="12"/>
  <c r="D2508" i="13" s="1"/>
  <c r="AI1432" i="12"/>
  <c r="C2508" i="13" s="1"/>
  <c r="AI1228" i="12"/>
  <c r="C2712" i="13" s="1"/>
  <c r="AJ1228" i="12"/>
  <c r="D2712" i="13" s="1"/>
  <c r="AJ3023" i="12"/>
  <c r="D917" i="13" s="1"/>
  <c r="AI3023" i="12"/>
  <c r="C917" i="13" s="1"/>
  <c r="AI2487" i="12"/>
  <c r="C1453" i="13" s="1"/>
  <c r="AJ2487" i="12"/>
  <c r="D1453" i="13" s="1"/>
  <c r="AJ1259" i="12"/>
  <c r="D2681" i="13" s="1"/>
  <c r="AI1259" i="12"/>
  <c r="C2681" i="13" s="1"/>
  <c r="AI2012" i="12"/>
  <c r="C1928" i="13" s="1"/>
  <c r="AJ2012" i="12"/>
  <c r="D1928" i="13" s="1"/>
  <c r="AI1205" i="12"/>
  <c r="C2735" i="13" s="1"/>
  <c r="AI3018" i="12"/>
  <c r="C922" i="13" s="1"/>
  <c r="AJ3018" i="12"/>
  <c r="D922" i="13" s="1"/>
  <c r="AJ2295" i="12"/>
  <c r="D1645" i="13" s="1"/>
  <c r="AI2295" i="12"/>
  <c r="C1645" i="13" s="1"/>
  <c r="AI2515" i="12"/>
  <c r="C1425" i="13" s="1"/>
  <c r="AJ2515" i="12"/>
  <c r="D1425" i="13" s="1"/>
  <c r="AI730" i="12"/>
  <c r="C3210" i="13" s="1"/>
  <c r="AJ730" i="12"/>
  <c r="D3210" i="13" s="1"/>
  <c r="AI2137" i="12"/>
  <c r="C1803" i="13" s="1"/>
  <c r="AJ2137" i="12"/>
  <c r="D1803" i="13" s="1"/>
  <c r="AI174" i="12"/>
  <c r="C3766" i="13" s="1"/>
  <c r="AJ174" i="12"/>
  <c r="D3766" i="13" s="1"/>
  <c r="AJ3613" i="12"/>
  <c r="D327" i="13" s="1"/>
  <c r="AJ3012" i="12"/>
  <c r="D928" i="13" s="1"/>
  <c r="AI3012" i="12"/>
  <c r="C928" i="13" s="1"/>
  <c r="AI1139" i="12"/>
  <c r="C2801" i="13" s="1"/>
  <c r="AJ1139" i="12"/>
  <c r="D2801" i="13" s="1"/>
  <c r="AJ1332" i="12"/>
  <c r="D2608" i="13" s="1"/>
  <c r="AI1332" i="12"/>
  <c r="C2608" i="13" s="1"/>
  <c r="AI234" i="12"/>
  <c r="C3706" i="13" s="1"/>
  <c r="AJ234" i="12"/>
  <c r="D3706" i="13" s="1"/>
  <c r="AJ847" i="12"/>
  <c r="D3093" i="13" s="1"/>
  <c r="AI847" i="12"/>
  <c r="C3093" i="13" s="1"/>
  <c r="AI2161" i="12"/>
  <c r="C1779" i="13" s="1"/>
  <c r="AJ2161" i="12"/>
  <c r="D1779" i="13" s="1"/>
  <c r="AJ2903" i="12"/>
  <c r="D1037" i="13" s="1"/>
  <c r="AI2903" i="12"/>
  <c r="C1037" i="13" s="1"/>
  <c r="AJ1977" i="12"/>
  <c r="D1963" i="13" s="1"/>
  <c r="AI1977" i="12"/>
  <c r="C1963" i="13" s="1"/>
  <c r="AJ2963" i="12"/>
  <c r="D977" i="13" s="1"/>
  <c r="AI2963" i="12"/>
  <c r="C977" i="13" s="1"/>
  <c r="AI3816" i="12"/>
  <c r="C124" i="13" s="1"/>
  <c r="AJ3816" i="12"/>
  <c r="D124" i="13" s="1"/>
  <c r="AI2341" i="12"/>
  <c r="C1599" i="13" s="1"/>
  <c r="AJ2341" i="12"/>
  <c r="D1599" i="13" s="1"/>
  <c r="AI2284" i="12"/>
  <c r="C1656" i="13" s="1"/>
  <c r="AJ2284" i="12"/>
  <c r="D1656" i="13" s="1"/>
  <c r="AI1110" i="12"/>
  <c r="C2830" i="13" s="1"/>
  <c r="AJ1110" i="12"/>
  <c r="D2830" i="13" s="1"/>
  <c r="AJ1867" i="12"/>
  <c r="D2073" i="13" s="1"/>
  <c r="AI1867" i="12"/>
  <c r="C2073" i="13" s="1"/>
  <c r="AJ1955" i="12"/>
  <c r="D1985" i="13" s="1"/>
  <c r="AI1955" i="12"/>
  <c r="C1985" i="13" s="1"/>
  <c r="AJ3638" i="12"/>
  <c r="D302" i="13" s="1"/>
  <c r="AI3638" i="12"/>
  <c r="C302" i="13" s="1"/>
  <c r="AJ921" i="12"/>
  <c r="D3019" i="13" s="1"/>
  <c r="AI3836" i="12"/>
  <c r="C104" i="13" s="1"/>
  <c r="AJ3836" i="12"/>
  <c r="D104" i="13" s="1"/>
  <c r="AJ1914" i="12"/>
  <c r="D2026" i="13" s="1"/>
  <c r="AI1914" i="12"/>
  <c r="C2026" i="13" s="1"/>
  <c r="AI831" i="12"/>
  <c r="C3109" i="13" s="1"/>
  <c r="AJ831" i="12"/>
  <c r="D3109" i="13" s="1"/>
  <c r="AI1042" i="12"/>
  <c r="C2898" i="13" s="1"/>
  <c r="AJ1042" i="12"/>
  <c r="D2898" i="13" s="1"/>
  <c r="AJ1446" i="12"/>
  <c r="D2494" i="13" s="1"/>
  <c r="AI1446" i="12"/>
  <c r="C2494" i="13" s="1"/>
  <c r="AJ1695" i="12"/>
  <c r="D2245" i="13" s="1"/>
  <c r="AI1695" i="12"/>
  <c r="C2245" i="13" s="1"/>
  <c r="AJ841" i="12"/>
  <c r="D3099" i="13" s="1"/>
  <c r="AI841" i="12"/>
  <c r="C3099" i="13" s="1"/>
  <c r="AI1136" i="12"/>
  <c r="C2804" i="13" s="1"/>
  <c r="AJ1136" i="12"/>
  <c r="D2804" i="13" s="1"/>
  <c r="AI2014" i="12"/>
  <c r="C1926" i="13" s="1"/>
  <c r="AJ2014" i="12"/>
  <c r="D1926" i="13" s="1"/>
  <c r="AI656" i="12"/>
  <c r="C3284" i="13" s="1"/>
  <c r="AJ656" i="12"/>
  <c r="D3284" i="13" s="1"/>
  <c r="AI2863" i="12"/>
  <c r="C1077" i="13" s="1"/>
  <c r="AJ2863" i="12"/>
  <c r="D1077" i="13" s="1"/>
  <c r="AJ1768" i="12"/>
  <c r="D2172" i="13" s="1"/>
  <c r="AI1768" i="12"/>
  <c r="C2172" i="13" s="1"/>
  <c r="AI706" i="12"/>
  <c r="C3234" i="13" s="1"/>
  <c r="AJ706" i="12"/>
  <c r="D3234" i="13" s="1"/>
  <c r="AJ2544" i="12"/>
  <c r="D1396" i="13" s="1"/>
  <c r="AI2544" i="12"/>
  <c r="C1396" i="13" s="1"/>
  <c r="AJ268" i="12"/>
  <c r="D3672" i="13" s="1"/>
  <c r="AI268" i="12"/>
  <c r="C3672" i="13" s="1"/>
  <c r="AJ2861" i="12"/>
  <c r="D1079" i="13" s="1"/>
  <c r="AI2861" i="12"/>
  <c r="C1079" i="13" s="1"/>
  <c r="AJ2296" i="12"/>
  <c r="D1644" i="13" s="1"/>
  <c r="AI2296" i="12"/>
  <c r="C1644" i="13" s="1"/>
  <c r="AH208" i="12"/>
  <c r="AH376" i="12"/>
  <c r="AH3103" i="12"/>
  <c r="AH2651" i="12"/>
  <c r="AH1414" i="12"/>
  <c r="AH2187" i="12"/>
  <c r="AH1842" i="12"/>
  <c r="AH476" i="12"/>
  <c r="AH1712" i="12"/>
  <c r="AH1395" i="12"/>
  <c r="AH2765" i="12"/>
  <c r="AH338" i="12"/>
  <c r="AH1533" i="12"/>
  <c r="AH226" i="12"/>
  <c r="AH1217" i="12"/>
  <c r="AH2813" i="12"/>
  <c r="AH959" i="12"/>
  <c r="AH1916" i="12"/>
  <c r="AH1847" i="12"/>
  <c r="AH2240" i="12"/>
  <c r="AH2490" i="12"/>
  <c r="AH3080" i="12"/>
  <c r="AH2011" i="12"/>
  <c r="AH2380" i="12"/>
  <c r="AH1108" i="12"/>
  <c r="AH3409" i="12"/>
  <c r="AH3102" i="12"/>
  <c r="AH1756" i="12"/>
  <c r="AI1124" i="12"/>
  <c r="C2816" i="13" s="1"/>
  <c r="AJ1124" i="12"/>
  <c r="D2816" i="13" s="1"/>
  <c r="AJ2784" i="12"/>
  <c r="D1156" i="13" s="1"/>
  <c r="AI2784" i="12"/>
  <c r="C1156" i="13" s="1"/>
  <c r="AJ2744" i="12"/>
  <c r="D1196" i="13" s="1"/>
  <c r="AI2744" i="12"/>
  <c r="C1196" i="13" s="1"/>
  <c r="AI1373" i="12"/>
  <c r="C2567" i="13" s="1"/>
  <c r="AJ1373" i="12"/>
  <c r="D2567" i="13" s="1"/>
  <c r="AI1478" i="12"/>
  <c r="C2462" i="13" s="1"/>
  <c r="AJ1478" i="12"/>
  <c r="D2462" i="13" s="1"/>
  <c r="AJ1569" i="12"/>
  <c r="D2371" i="13" s="1"/>
  <c r="AI1569" i="12"/>
  <c r="C2371" i="13" s="1"/>
  <c r="AH2356" i="12"/>
  <c r="AH542" i="12"/>
  <c r="AH1776" i="12"/>
  <c r="AH859" i="12"/>
  <c r="AH2326" i="12"/>
  <c r="AH1573" i="12"/>
  <c r="AH3188" i="12"/>
  <c r="AH753" i="12"/>
  <c r="AH1750" i="12"/>
  <c r="AH3680" i="12"/>
  <c r="AH1442" i="12"/>
  <c r="AH1682" i="12"/>
  <c r="AH153" i="12"/>
  <c r="AH2906" i="12"/>
  <c r="AH2082" i="12"/>
  <c r="AH1155" i="12"/>
  <c r="AH1885" i="12"/>
  <c r="AH703" i="12"/>
  <c r="AH3507" i="12"/>
  <c r="AH1832" i="12"/>
  <c r="AH1392" i="12"/>
  <c r="AH1453" i="12"/>
  <c r="AH351" i="12"/>
  <c r="AH2743" i="12"/>
  <c r="AH1567" i="12"/>
  <c r="AH3256" i="12"/>
  <c r="AH1131" i="12"/>
  <c r="AH253" i="12"/>
  <c r="AH2414" i="12"/>
  <c r="AH2980" i="12"/>
  <c r="AH1672" i="12"/>
  <c r="AH3069" i="12"/>
  <c r="AH1068" i="12"/>
  <c r="AH3363" i="12"/>
  <c r="AH2548" i="12"/>
  <c r="AH1755" i="12"/>
  <c r="AH3485" i="12"/>
  <c r="AH3274" i="12"/>
  <c r="AH1075" i="12"/>
  <c r="AH1737" i="12"/>
  <c r="AH1949" i="12"/>
  <c r="AH2862" i="12"/>
  <c r="AH1092" i="12"/>
  <c r="AH860" i="12"/>
  <c r="AH361" i="12"/>
  <c r="AH2020" i="12"/>
  <c r="AH2117" i="12"/>
  <c r="AH3401" i="12"/>
  <c r="AH1691" i="12"/>
  <c r="AH272" i="12"/>
  <c r="AH2854" i="12"/>
  <c r="AH819" i="12"/>
  <c r="AH2239" i="12"/>
  <c r="AH354" i="12"/>
  <c r="AH2907" i="12"/>
  <c r="AH3266" i="12"/>
  <c r="AH1481" i="12"/>
  <c r="AH2063" i="12"/>
  <c r="AH1684" i="12"/>
  <c r="AH414" i="12"/>
  <c r="AH2592" i="12"/>
  <c r="AH628" i="12"/>
  <c r="AH2313" i="12"/>
  <c r="AH1801" i="12"/>
  <c r="AH1294" i="12"/>
  <c r="AH776" i="12"/>
  <c r="AH3591" i="12"/>
  <c r="AH2254" i="12"/>
  <c r="AH2107" i="12"/>
  <c r="AH1045" i="12"/>
  <c r="AH2052" i="12"/>
  <c r="AH3391" i="12"/>
  <c r="AH3040" i="12"/>
  <c r="AH158" i="12"/>
  <c r="AH1657" i="12"/>
  <c r="AH3687" i="12"/>
  <c r="AH2778" i="12"/>
  <c r="AH952" i="12"/>
  <c r="AH2362" i="12"/>
  <c r="AH3340" i="12"/>
  <c r="AH261" i="12"/>
  <c r="AH2690" i="12"/>
  <c r="AH506" i="12"/>
  <c r="AH3531" i="12"/>
  <c r="AH2622" i="12"/>
  <c r="AH3107" i="12"/>
  <c r="AH1497" i="12"/>
  <c r="AH3345" i="12"/>
  <c r="AH2972" i="12"/>
  <c r="AH614" i="12"/>
  <c r="AH2557" i="12"/>
  <c r="AH1905" i="12"/>
  <c r="AH1462" i="12"/>
  <c r="AH474" i="12"/>
  <c r="AH2589" i="12"/>
  <c r="AH1388" i="12"/>
  <c r="AH1196" i="12"/>
  <c r="AH1339" i="12"/>
  <c r="AH2404" i="12"/>
  <c r="AH1025" i="12"/>
  <c r="AH3254" i="12"/>
  <c r="AH2357" i="12"/>
  <c r="AH1149" i="12"/>
  <c r="AH2831" i="12"/>
  <c r="AH3247" i="12"/>
  <c r="AH1733" i="12"/>
  <c r="AH838" i="12"/>
  <c r="AH319" i="12"/>
  <c r="AH898" i="12"/>
  <c r="AH418" i="12"/>
  <c r="AH3337" i="12"/>
  <c r="AH411" i="12"/>
  <c r="AH2384" i="12"/>
  <c r="AH3641" i="12"/>
  <c r="AH424" i="12"/>
  <c r="AH3062" i="12"/>
  <c r="AH1235" i="12"/>
  <c r="AH3224" i="12"/>
  <c r="AH3088" i="12"/>
  <c r="AH3577" i="12"/>
  <c r="AH2763" i="12"/>
  <c r="AH1293" i="12"/>
  <c r="AH883" i="12"/>
  <c r="AH3133" i="12"/>
  <c r="AH906" i="12"/>
  <c r="AH258" i="12"/>
  <c r="AH2202" i="12"/>
  <c r="AH2199" i="12"/>
  <c r="AH1310" i="12"/>
  <c r="AH2179" i="12"/>
  <c r="AH1106" i="12"/>
  <c r="AH2761" i="12"/>
  <c r="AH199" i="12"/>
  <c r="AH491" i="12"/>
  <c r="AH2283" i="12"/>
  <c r="AH368" i="12"/>
  <c r="AH3347" i="12"/>
  <c r="AH236" i="12"/>
  <c r="AH2620" i="12"/>
  <c r="AH1560" i="12"/>
  <c r="AH623" i="12"/>
  <c r="AH177" i="12"/>
  <c r="AJ1814" i="12"/>
  <c r="D2126" i="13" s="1"/>
  <c r="AI1814" i="12"/>
  <c r="C2126" i="13" s="1"/>
  <c r="AJ1510" i="12"/>
  <c r="D2430" i="13" s="1"/>
  <c r="AI1510" i="12"/>
  <c r="C2430" i="13" s="1"/>
  <c r="AI3728" i="12"/>
  <c r="C212" i="13" s="1"/>
  <c r="AI726" i="12"/>
  <c r="C3214" i="13" s="1"/>
  <c r="AJ726" i="12"/>
  <c r="D3214" i="13" s="1"/>
  <c r="AI514" i="12"/>
  <c r="C3426" i="13" s="1"/>
  <c r="AJ514" i="12"/>
  <c r="D3426" i="13" s="1"/>
  <c r="AI2259" i="12"/>
  <c r="C1681" i="13" s="1"/>
  <c r="AJ2259" i="12"/>
  <c r="D1681" i="13" s="1"/>
  <c r="AI263" i="12"/>
  <c r="C3677" i="13" s="1"/>
  <c r="AJ560" i="12"/>
  <c r="D3380" i="13" s="1"/>
  <c r="AI560" i="12"/>
  <c r="C3380" i="13" s="1"/>
  <c r="AI2057" i="12"/>
  <c r="C1883" i="13" s="1"/>
  <c r="AJ2057" i="12"/>
  <c r="D1883" i="13" s="1"/>
  <c r="AJ189" i="12"/>
  <c r="D3751" i="13" s="1"/>
  <c r="AI189" i="12"/>
  <c r="C3751" i="13" s="1"/>
  <c r="AJ3715" i="12"/>
  <c r="D225" i="13" s="1"/>
  <c r="AI3715" i="12"/>
  <c r="C225" i="13" s="1"/>
  <c r="AI1048" i="12"/>
  <c r="C2892" i="13" s="1"/>
  <c r="AJ1048" i="12"/>
  <c r="D2892" i="13" s="1"/>
  <c r="AJ290" i="12"/>
  <c r="D3650" i="13" s="1"/>
  <c r="AI290" i="12"/>
  <c r="C3650" i="13" s="1"/>
  <c r="AH1031" i="12"/>
  <c r="AH3043" i="12"/>
  <c r="AH477" i="12"/>
  <c r="AH887" i="12"/>
  <c r="AH1964" i="12"/>
  <c r="AH3213" i="12"/>
  <c r="AH1019" i="12"/>
  <c r="AH904" i="12"/>
  <c r="AH589" i="12"/>
  <c r="AE3716" i="12"/>
  <c r="AG3716" i="12"/>
  <c r="AG3784" i="12"/>
  <c r="AE3784" i="12"/>
  <c r="AJ3558" i="12"/>
  <c r="D382" i="13" s="1"/>
  <c r="AI3558" i="12"/>
  <c r="C382" i="13" s="1"/>
  <c r="AI594" i="12"/>
  <c r="C3346" i="13" s="1"/>
  <c r="AJ594" i="12"/>
  <c r="D3346" i="13" s="1"/>
  <c r="AE3228" i="12"/>
  <c r="AG3228" i="12"/>
  <c r="AI799" i="12"/>
  <c r="C3141" i="13" s="1"/>
  <c r="AJ799" i="12"/>
  <c r="D3141" i="13" s="1"/>
  <c r="AJ939" i="12"/>
  <c r="D3001" i="13" s="1"/>
  <c r="AI939" i="12"/>
  <c r="C3001" i="13" s="1"/>
  <c r="AI2575" i="12"/>
  <c r="C1365" i="13" s="1"/>
  <c r="AJ2575" i="12"/>
  <c r="D1365" i="13" s="1"/>
  <c r="AI1207" i="12"/>
  <c r="C2733" i="13" s="1"/>
  <c r="AJ1207" i="12"/>
  <c r="D2733" i="13" s="1"/>
  <c r="AE2636" i="12"/>
  <c r="AG2636" i="12"/>
  <c r="AJ508" i="12"/>
  <c r="D3432" i="13" s="1"/>
  <c r="AI508" i="12"/>
  <c r="C3432" i="13" s="1"/>
  <c r="AG3314" i="12"/>
  <c r="AE3314" i="12"/>
  <c r="AI3481" i="12"/>
  <c r="C459" i="13" s="1"/>
  <c r="AJ3481" i="12"/>
  <c r="D459" i="13" s="1"/>
  <c r="AE2723" i="12"/>
  <c r="AG2723" i="12"/>
  <c r="AG3244" i="12"/>
  <c r="AE3244" i="12"/>
  <c r="AG3435" i="12"/>
  <c r="AE3435" i="12"/>
  <c r="AE3187" i="12"/>
  <c r="AG3187" i="12"/>
  <c r="AE3348" i="12"/>
  <c r="AG3348" i="12"/>
  <c r="AJ385" i="12"/>
  <c r="D3555" i="13" s="1"/>
  <c r="AI385" i="12"/>
  <c r="C3555" i="13" s="1"/>
  <c r="AJ1645" i="12"/>
  <c r="D2295" i="13" s="1"/>
  <c r="AI1645" i="12"/>
  <c r="C2295" i="13" s="1"/>
  <c r="AI3704" i="12"/>
  <c r="C236" i="13" s="1"/>
  <c r="AJ3704" i="12"/>
  <c r="D236" i="13" s="1"/>
  <c r="AJ323" i="12"/>
  <c r="D3617" i="13" s="1"/>
  <c r="AI323" i="12"/>
  <c r="C3617" i="13" s="1"/>
  <c r="AJ3150" i="12"/>
  <c r="D790" i="13" s="1"/>
  <c r="AI3150" i="12"/>
  <c r="C790" i="13" s="1"/>
  <c r="AJ1504" i="12"/>
  <c r="D2436" i="13" s="1"/>
  <c r="AJ1212" i="12"/>
  <c r="D2728" i="13" s="1"/>
  <c r="AI1212" i="12"/>
  <c r="C2728" i="13" s="1"/>
  <c r="AG3148" i="12"/>
  <c r="AE3148" i="12"/>
  <c r="AI2176" i="12"/>
  <c r="C1764" i="13" s="1"/>
  <c r="AJ2176" i="12"/>
  <c r="D1764" i="13" s="1"/>
  <c r="AJ733" i="12"/>
  <c r="D3207" i="13" s="1"/>
  <c r="AI733" i="12"/>
  <c r="C3207" i="13" s="1"/>
  <c r="AG3497" i="12"/>
  <c r="AE3497" i="12"/>
  <c r="AI1163" i="12"/>
  <c r="C2777" i="13" s="1"/>
  <c r="AJ1163" i="12"/>
  <c r="D2777" i="13" s="1"/>
  <c r="AI3154" i="12"/>
  <c r="C786" i="13" s="1"/>
  <c r="AJ3154" i="12"/>
  <c r="D786" i="13" s="1"/>
  <c r="AI2806" i="12"/>
  <c r="C1134" i="13" s="1"/>
  <c r="AJ2806" i="12"/>
  <c r="D1134" i="13" s="1"/>
  <c r="AJ2345" i="12"/>
  <c r="D1595" i="13" s="1"/>
  <c r="AI2345" i="12"/>
  <c r="C1595" i="13" s="1"/>
  <c r="AI1822" i="12"/>
  <c r="C2118" i="13" s="1"/>
  <c r="AJ1822" i="12"/>
  <c r="D2118" i="13" s="1"/>
  <c r="AI665" i="12"/>
  <c r="C3275" i="13" s="1"/>
  <c r="AJ665" i="12"/>
  <c r="D3275" i="13" s="1"/>
  <c r="AJ829" i="12"/>
  <c r="D3111" i="13" s="1"/>
  <c r="AI829" i="12"/>
  <c r="C3111" i="13" s="1"/>
  <c r="AG3174" i="12"/>
  <c r="AE3174" i="12"/>
  <c r="AG3605" i="12"/>
  <c r="AE3605" i="12"/>
  <c r="AG3488" i="12"/>
  <c r="AE3488" i="12"/>
  <c r="AE2759" i="12"/>
  <c r="AG2759" i="12"/>
  <c r="AI489" i="12"/>
  <c r="C3451" i="13" s="1"/>
  <c r="AJ489" i="12"/>
  <c r="D3451" i="13" s="1"/>
  <c r="AJ1112" i="12"/>
  <c r="D2828" i="13" s="1"/>
  <c r="AI1046" i="12"/>
  <c r="C2894" i="13" s="1"/>
  <c r="AJ2800" i="12"/>
  <c r="D1140" i="13" s="1"/>
  <c r="AI2800" i="12"/>
  <c r="C1140" i="13" s="1"/>
  <c r="AI2612" i="12"/>
  <c r="C1328" i="13" s="1"/>
  <c r="AJ2612" i="12"/>
  <c r="D1328" i="13" s="1"/>
  <c r="AJ1405" i="12"/>
  <c r="D2535" i="13" s="1"/>
  <c r="AI1405" i="12"/>
  <c r="C2535" i="13" s="1"/>
  <c r="AE3678" i="12"/>
  <c r="AG3678" i="12"/>
  <c r="AI325" i="12"/>
  <c r="C3615" i="13" s="1"/>
  <c r="AJ325" i="12"/>
  <c r="D3615" i="13" s="1"/>
  <c r="AI1528" i="12"/>
  <c r="C2412" i="13" s="1"/>
  <c r="AJ1528" i="12"/>
  <c r="D2412" i="13" s="1"/>
  <c r="AE3876" i="12"/>
  <c r="AG3876" i="12"/>
  <c r="AG3639" i="12"/>
  <c r="AE3639" i="12"/>
  <c r="AE3155" i="12"/>
  <c r="AG3155" i="12"/>
  <c r="AI348" i="12"/>
  <c r="C3592" i="13" s="1"/>
  <c r="AJ348" i="12"/>
  <c r="D3592" i="13" s="1"/>
  <c r="AJ1085" i="12"/>
  <c r="D2855" i="13" s="1"/>
  <c r="AI1085" i="12"/>
  <c r="C2855" i="13" s="1"/>
  <c r="AJ2360" i="12"/>
  <c r="D1580" i="13" s="1"/>
  <c r="AI2360" i="12"/>
  <c r="C1580" i="13" s="1"/>
  <c r="AI642" i="12"/>
  <c r="C3298" i="13" s="1"/>
  <c r="AJ642" i="12"/>
  <c r="D3298" i="13" s="1"/>
  <c r="AE3580" i="12"/>
  <c r="AG3580" i="12"/>
  <c r="AJ1631" i="12"/>
  <c r="D2309" i="13" s="1"/>
  <c r="AI1631" i="12"/>
  <c r="C2309" i="13" s="1"/>
  <c r="AI1827" i="12"/>
  <c r="C2113" i="13" s="1"/>
  <c r="AJ1827" i="12"/>
  <c r="D2113" i="13" s="1"/>
  <c r="AG3561" i="12"/>
  <c r="AE3561" i="12"/>
  <c r="AI1004" i="12"/>
  <c r="C2936" i="13" s="1"/>
  <c r="AJ1004" i="12"/>
  <c r="D2936" i="13" s="1"/>
  <c r="AG3378" i="12"/>
  <c r="AE3378" i="12"/>
  <c r="AG3522" i="12"/>
  <c r="AE3522" i="12"/>
  <c r="AG3669" i="12"/>
  <c r="AE3669" i="12"/>
  <c r="AG3448" i="12"/>
  <c r="AE3448" i="12"/>
  <c r="AE3466" i="12"/>
  <c r="AG3466" i="12"/>
  <c r="AI318" i="12"/>
  <c r="C3622" i="13" s="1"/>
  <c r="AJ318" i="12"/>
  <c r="D3622" i="13" s="1"/>
  <c r="AJ2255" i="12"/>
  <c r="D1685" i="13" s="1"/>
  <c r="AI2255" i="12"/>
  <c r="C1685" i="13" s="1"/>
  <c r="AG2542" i="12"/>
  <c r="AE2542" i="12"/>
  <c r="AI365" i="12"/>
  <c r="C3575" i="13" s="1"/>
  <c r="AJ365" i="12"/>
  <c r="D3575" i="13" s="1"/>
  <c r="AI2024" i="12"/>
  <c r="C1916" i="13" s="1"/>
  <c r="AJ2024" i="12"/>
  <c r="D1916" i="13" s="1"/>
  <c r="AI2185" i="12"/>
  <c r="C1755" i="13" s="1"/>
  <c r="AJ2185" i="12"/>
  <c r="D1755" i="13" s="1"/>
  <c r="AI1830" i="12"/>
  <c r="C2110" i="13" s="1"/>
  <c r="AJ1830" i="12"/>
  <c r="D2110" i="13" s="1"/>
  <c r="AG2488" i="12"/>
  <c r="AE2488" i="12"/>
  <c r="AI2484" i="12"/>
  <c r="C1456" i="13" s="1"/>
  <c r="AJ2484" i="12"/>
  <c r="D1456" i="13" s="1"/>
  <c r="AG3805" i="12"/>
  <c r="AE3805" i="12"/>
  <c r="AI2525" i="12"/>
  <c r="C1415" i="13" s="1"/>
  <c r="AJ2525" i="12"/>
  <c r="D1415" i="13" s="1"/>
  <c r="AG3659" i="12"/>
  <c r="AE3659" i="12"/>
  <c r="AE2954" i="12"/>
  <c r="AG2954" i="12"/>
  <c r="AE3660" i="12"/>
  <c r="AG3660" i="12"/>
  <c r="AE2977" i="12"/>
  <c r="AG2977" i="12"/>
  <c r="AJ2508" i="12"/>
  <c r="D1432" i="13" s="1"/>
  <c r="AI2508" i="12"/>
  <c r="C1432" i="13" s="1"/>
  <c r="AG3341" i="12"/>
  <c r="AE3341" i="12"/>
  <c r="AI507" i="12"/>
  <c r="C3433" i="13" s="1"/>
  <c r="AJ507" i="12"/>
  <c r="D3433" i="13" s="1"/>
  <c r="AG3689" i="12"/>
  <c r="AE3689" i="12"/>
  <c r="AI2746" i="12"/>
  <c r="C1194" i="13" s="1"/>
  <c r="AE2716" i="12"/>
  <c r="AG2716" i="12"/>
  <c r="AJ2680" i="12"/>
  <c r="D1260" i="13" s="1"/>
  <c r="AI2680" i="12"/>
  <c r="C1260" i="13" s="1"/>
  <c r="AI1917" i="12"/>
  <c r="C2023" i="13" s="1"/>
  <c r="AJ1917" i="12"/>
  <c r="D2023" i="13" s="1"/>
  <c r="AG3499" i="12"/>
  <c r="AE3499" i="12"/>
  <c r="AE3873" i="12"/>
  <c r="AG3873" i="12"/>
  <c r="AG3846" i="12"/>
  <c r="AE3846" i="12"/>
  <c r="AI3260" i="12"/>
  <c r="C680" i="13" s="1"/>
  <c r="AJ3260" i="12"/>
  <c r="D680" i="13" s="1"/>
  <c r="AE3635" i="12"/>
  <c r="AG3635" i="12"/>
  <c r="AG3280" i="12"/>
  <c r="AE3280" i="12"/>
  <c r="AJ1218" i="12"/>
  <c r="D2722" i="13" s="1"/>
  <c r="AI1218" i="12"/>
  <c r="C2722" i="13" s="1"/>
  <c r="AJ2122" i="12"/>
  <c r="D1818" i="13" s="1"/>
  <c r="AG3762" i="12"/>
  <c r="AE3762" i="12"/>
  <c r="AG3739" i="12"/>
  <c r="AE3739" i="12"/>
  <c r="AG3411" i="12"/>
  <c r="AE3411" i="12"/>
  <c r="AG3789" i="12"/>
  <c r="AE3789" i="12"/>
  <c r="AE3317" i="12"/>
  <c r="AG3317" i="12"/>
  <c r="AE3476" i="12"/>
  <c r="AG3476" i="12"/>
  <c r="AI309" i="12"/>
  <c r="C3631" i="13" s="1"/>
  <c r="AJ1880" i="12"/>
  <c r="D2060" i="13" s="1"/>
  <c r="AI1880" i="12"/>
  <c r="C2060" i="13" s="1"/>
  <c r="AI245" i="12"/>
  <c r="C3695" i="13" s="1"/>
  <c r="AJ245" i="12"/>
  <c r="D3695" i="13" s="1"/>
  <c r="AI2075" i="12"/>
  <c r="C1865" i="13" s="1"/>
  <c r="AJ2075" i="12"/>
  <c r="D1865" i="13" s="1"/>
  <c r="AJ1655" i="12"/>
  <c r="D2285" i="13" s="1"/>
  <c r="AI1655" i="12"/>
  <c r="C2285" i="13" s="1"/>
  <c r="AE2728" i="12"/>
  <c r="AG2728" i="12"/>
  <c r="AE3823" i="12"/>
  <c r="AG3823" i="12"/>
  <c r="AJ1283" i="12"/>
  <c r="D2657" i="13" s="1"/>
  <c r="AI1283" i="12"/>
  <c r="C2657" i="13" s="1"/>
  <c r="AI734" i="12"/>
  <c r="C3206" i="13" s="1"/>
  <c r="AJ734" i="12"/>
  <c r="D3206" i="13" s="1"/>
  <c r="AG3099" i="12"/>
  <c r="AE3099" i="12"/>
  <c r="AG2884" i="12"/>
  <c r="AE2884" i="12"/>
  <c r="AJ911" i="12"/>
  <c r="D3029" i="13" s="1"/>
  <c r="AI911" i="12"/>
  <c r="C3029" i="13" s="1"/>
  <c r="AG3883" i="12"/>
  <c r="AE3883" i="12"/>
  <c r="AI1978" i="12"/>
  <c r="C1962" i="13" s="1"/>
  <c r="AJ2992" i="12"/>
  <c r="D948" i="13" s="1"/>
  <c r="AI2992" i="12"/>
  <c r="C948" i="13" s="1"/>
  <c r="AI797" i="12"/>
  <c r="C3143" i="13" s="1"/>
  <c r="AJ797" i="12"/>
  <c r="D3143" i="13" s="1"/>
  <c r="AI3595" i="12"/>
  <c r="C345" i="13" s="1"/>
  <c r="AJ3595" i="12"/>
  <c r="D345" i="13" s="1"/>
  <c r="AI3051" i="12"/>
  <c r="C889" i="13" s="1"/>
  <c r="AJ3051" i="12"/>
  <c r="D889" i="13" s="1"/>
  <c r="AJ1329" i="12"/>
  <c r="D2611" i="13" s="1"/>
  <c r="AI1329" i="12"/>
  <c r="C2611" i="13" s="1"/>
  <c r="AI889" i="12"/>
  <c r="C3051" i="13" s="1"/>
  <c r="AJ889" i="12"/>
  <c r="D3051" i="13" s="1"/>
  <c r="AJ3682" i="12"/>
  <c r="D258" i="13" s="1"/>
  <c r="AI3682" i="12"/>
  <c r="C258" i="13" s="1"/>
  <c r="AI1101" i="12"/>
  <c r="C2839" i="13" s="1"/>
  <c r="AJ1101" i="12"/>
  <c r="D2839" i="13" s="1"/>
  <c r="AJ1029" i="12"/>
  <c r="D2911" i="13" s="1"/>
  <c r="AI1029" i="12"/>
  <c r="C2911" i="13" s="1"/>
  <c r="AJ1769" i="12"/>
  <c r="D2171" i="13" s="1"/>
  <c r="AJ2968" i="12"/>
  <c r="D972" i="13" s="1"/>
  <c r="AI2968" i="12"/>
  <c r="C972" i="13" s="1"/>
  <c r="AJ2046" i="12"/>
  <c r="D1894" i="13" s="1"/>
  <c r="AI2046" i="12"/>
  <c r="C1894" i="13" s="1"/>
  <c r="AJ191" i="12"/>
  <c r="D3749" i="13" s="1"/>
  <c r="AI191" i="12"/>
  <c r="C3749" i="13" s="1"/>
  <c r="AI482" i="12"/>
  <c r="C3458" i="13" s="1"/>
  <c r="AJ482" i="12"/>
  <c r="D3458" i="13" s="1"/>
  <c r="AI1886" i="12"/>
  <c r="C2054" i="13" s="1"/>
  <c r="AJ1886" i="12"/>
  <c r="D2054" i="13" s="1"/>
  <c r="AI180" i="12"/>
  <c r="C3760" i="13" s="1"/>
  <c r="AJ180" i="12"/>
  <c r="D3760" i="13" s="1"/>
  <c r="AI227" i="12"/>
  <c r="C3713" i="13" s="1"/>
  <c r="AJ227" i="12"/>
  <c r="D3713" i="13" s="1"/>
  <c r="AI2877" i="12"/>
  <c r="C1063" i="13" s="1"/>
  <c r="AJ2877" i="12"/>
  <c r="D1063" i="13" s="1"/>
  <c r="AJ449" i="12"/>
  <c r="D3491" i="13" s="1"/>
  <c r="AI449" i="12"/>
  <c r="C3491" i="13" s="1"/>
  <c r="AI1939" i="12"/>
  <c r="C2001" i="13" s="1"/>
  <c r="AJ1939" i="12"/>
  <c r="D2001" i="13" s="1"/>
  <c r="AI567" i="12"/>
  <c r="C3373" i="13" s="1"/>
  <c r="AJ567" i="12"/>
  <c r="D3373" i="13" s="1"/>
  <c r="AJ774" i="12"/>
  <c r="D3166" i="13" s="1"/>
  <c r="AI774" i="12"/>
  <c r="C3166" i="13" s="1"/>
  <c r="AJ202" i="12"/>
  <c r="D3738" i="13" s="1"/>
  <c r="AJ811" i="12"/>
  <c r="D3129" i="13" s="1"/>
  <c r="AI811" i="12"/>
  <c r="C3129" i="13" s="1"/>
  <c r="AJ1471" i="12"/>
  <c r="D2469" i="13" s="1"/>
  <c r="AJ3002" i="12"/>
  <c r="D938" i="13" s="1"/>
  <c r="AI3002" i="12"/>
  <c r="C938" i="13" s="1"/>
  <c r="AI2335" i="12"/>
  <c r="C1605" i="13" s="1"/>
  <c r="AJ2335" i="12"/>
  <c r="D1605" i="13" s="1"/>
  <c r="AI910" i="12"/>
  <c r="C3030" i="13" s="1"/>
  <c r="AJ910" i="12"/>
  <c r="D3030" i="13" s="1"/>
  <c r="AJ166" i="12"/>
  <c r="D3774" i="13" s="1"/>
  <c r="AI166" i="12"/>
  <c r="C3774" i="13" s="1"/>
  <c r="AJ490" i="12"/>
  <c r="D3450" i="13" s="1"/>
  <c r="AI490" i="12"/>
  <c r="C3450" i="13" s="1"/>
  <c r="AI1639" i="12"/>
  <c r="C2301" i="13" s="1"/>
  <c r="AJ1639" i="12"/>
  <c r="D2301" i="13" s="1"/>
  <c r="AI505" i="12"/>
  <c r="C3435" i="13" s="1"/>
  <c r="AJ505" i="12"/>
  <c r="D3435" i="13" s="1"/>
  <c r="AI744" i="12"/>
  <c r="C3196" i="13" s="1"/>
  <c r="AJ744" i="12"/>
  <c r="D3196" i="13" s="1"/>
  <c r="AI2435" i="12"/>
  <c r="C1505" i="13" s="1"/>
  <c r="AJ2435" i="12"/>
  <c r="D1505" i="13" s="1"/>
  <c r="AI3334" i="12"/>
  <c r="C606" i="13" s="1"/>
  <c r="AJ3334" i="12"/>
  <c r="D606" i="13" s="1"/>
  <c r="AI2417" i="12"/>
  <c r="C1523" i="13" s="1"/>
  <c r="AJ2417" i="12"/>
  <c r="D1523" i="13" s="1"/>
  <c r="AJ463" i="12"/>
  <c r="D3477" i="13" s="1"/>
  <c r="AI463" i="12"/>
  <c r="C3477" i="13" s="1"/>
  <c r="AI1563" i="12"/>
  <c r="C2377" i="13" s="1"/>
  <c r="AJ1563" i="12"/>
  <c r="D2377" i="13" s="1"/>
  <c r="AI2257" i="12"/>
  <c r="C1683" i="13" s="1"/>
  <c r="AJ2257" i="12"/>
  <c r="D1683" i="13" s="1"/>
  <c r="AI998" i="12"/>
  <c r="C2942" i="13" s="1"/>
  <c r="AJ998" i="12"/>
  <c r="D2942" i="13" s="1"/>
  <c r="AI262" i="12"/>
  <c r="C3678" i="13" s="1"/>
  <c r="AJ262" i="12"/>
  <c r="D3678" i="13" s="1"/>
  <c r="AI2236" i="12"/>
  <c r="C1704" i="13" s="1"/>
  <c r="AJ2236" i="12"/>
  <c r="D1704" i="13" s="1"/>
  <c r="AI2287" i="12"/>
  <c r="C1653" i="13" s="1"/>
  <c r="AJ2287" i="12"/>
  <c r="D1653" i="13" s="1"/>
  <c r="AI2411" i="12"/>
  <c r="C1529" i="13" s="1"/>
  <c r="AJ2411" i="12"/>
  <c r="D1529" i="13" s="1"/>
  <c r="AJ540" i="12"/>
  <c r="D3400" i="13" s="1"/>
  <c r="AJ410" i="12"/>
  <c r="D3530" i="13" s="1"/>
  <c r="AI410" i="12"/>
  <c r="C3530" i="13" s="1"/>
  <c r="AJ3376" i="12"/>
  <c r="D564" i="13" s="1"/>
  <c r="AI3376" i="12"/>
  <c r="C564" i="13" s="1"/>
  <c r="AI698" i="12"/>
  <c r="C3242" i="13" s="1"/>
  <c r="AJ698" i="12"/>
  <c r="D3242" i="13" s="1"/>
  <c r="AI1661" i="12"/>
  <c r="C2279" i="13" s="1"/>
  <c r="AJ1661" i="12"/>
  <c r="D2279" i="13" s="1"/>
  <c r="AJ3295" i="12"/>
  <c r="D645" i="13" s="1"/>
  <c r="AI3295" i="12"/>
  <c r="C645" i="13" s="1"/>
  <c r="AJ2410" i="12"/>
  <c r="D1530" i="13" s="1"/>
  <c r="AI2410" i="12"/>
  <c r="C1530" i="13" s="1"/>
  <c r="AJ249" i="12"/>
  <c r="D3691" i="13" s="1"/>
  <c r="AI249" i="12"/>
  <c r="C3691" i="13" s="1"/>
  <c r="AJ745" i="12"/>
  <c r="D3195" i="13" s="1"/>
  <c r="AI745" i="12"/>
  <c r="C3195" i="13" s="1"/>
  <c r="AI1627" i="12"/>
  <c r="C2313" i="13" s="1"/>
  <c r="AI2563" i="12"/>
  <c r="C1377" i="13" s="1"/>
  <c r="AI206" i="12"/>
  <c r="C3734" i="13" s="1"/>
  <c r="AJ206" i="12"/>
  <c r="D3734" i="13" s="1"/>
  <c r="AH1370" i="12"/>
  <c r="AH2189" i="12"/>
  <c r="AH270" i="12"/>
  <c r="AH2194" i="12"/>
  <c r="AH1148" i="12"/>
  <c r="AH3271" i="12"/>
  <c r="AH1104" i="12"/>
  <c r="AH3851" i="12"/>
  <c r="AH183" i="12"/>
  <c r="AH2934" i="12"/>
  <c r="AH209" i="12"/>
  <c r="AH550" i="12"/>
  <c r="AH1725" i="12"/>
  <c r="AH3600" i="12"/>
  <c r="AH232" i="12"/>
  <c r="AH783" i="12"/>
  <c r="AH1854" i="12"/>
  <c r="AH778" i="12"/>
  <c r="AH561" i="12"/>
  <c r="AH3893" i="12"/>
  <c r="AH173" i="12"/>
  <c r="AH935" i="12"/>
  <c r="AH3651" i="12"/>
  <c r="AH154" i="12"/>
  <c r="AH1619" i="12"/>
  <c r="AH1828" i="12"/>
  <c r="AH1103" i="12"/>
  <c r="AI2757" i="12"/>
  <c r="C1183" i="13" s="1"/>
  <c r="AJ2757" i="12"/>
  <c r="D1183" i="13" s="1"/>
  <c r="AE3239" i="12"/>
  <c r="AG3239" i="12"/>
  <c r="AJ2682" i="12"/>
  <c r="D1258" i="13" s="1"/>
  <c r="AI2682" i="12"/>
  <c r="C1258" i="13" s="1"/>
  <c r="AI2174" i="12"/>
  <c r="C1766" i="13" s="1"/>
  <c r="AJ2174" i="12"/>
  <c r="D1766" i="13" s="1"/>
  <c r="AE3908" i="12"/>
  <c r="AG3908" i="12"/>
  <c r="AJ1356" i="12"/>
  <c r="D2584" i="13" s="1"/>
  <c r="AI1356" i="12"/>
  <c r="C2584" i="13" s="1"/>
  <c r="AI1783" i="12"/>
  <c r="C2157" i="13" s="1"/>
  <c r="AJ1783" i="12"/>
  <c r="D2157" i="13" s="1"/>
  <c r="AH2292" i="12"/>
  <c r="AH1539" i="12"/>
  <c r="AH1943" i="12"/>
  <c r="AH2647" i="12"/>
  <c r="AH2455" i="12"/>
  <c r="AH869" i="12"/>
  <c r="AH2608" i="12"/>
  <c r="AH648" i="12"/>
  <c r="AH3324" i="12"/>
  <c r="AH925" i="12"/>
  <c r="AH1409" i="12"/>
  <c r="AH516" i="12"/>
  <c r="AH3218" i="12"/>
  <c r="AH1541" i="12"/>
  <c r="AH2667" i="12"/>
  <c r="AH336" i="12"/>
  <c r="AH2359" i="12"/>
  <c r="AH2376" i="12"/>
  <c r="AH1345" i="12"/>
  <c r="AH2580" i="12"/>
  <c r="AH1589" i="12"/>
  <c r="AH2940" i="12"/>
  <c r="AH1034" i="12"/>
  <c r="AH450" i="12"/>
  <c r="AH1476" i="12"/>
  <c r="AH2162" i="12"/>
  <c r="AH1862" i="12"/>
  <c r="AH1050" i="12"/>
  <c r="AH2751" i="12"/>
  <c r="AH3668" i="12"/>
  <c r="AH967" i="12"/>
  <c r="AH3328" i="12"/>
  <c r="AH259" i="12"/>
  <c r="AH1179" i="12"/>
  <c r="AH1252" i="12"/>
  <c r="AH3362" i="12"/>
  <c r="AH2646" i="12"/>
  <c r="AH1846" i="12"/>
  <c r="AH3916" i="12"/>
  <c r="AH1829" i="12"/>
  <c r="AH2713" i="12"/>
  <c r="AH669" i="12"/>
  <c r="AH1398" i="12"/>
  <c r="AH2463" i="12"/>
  <c r="AH2939" i="12"/>
  <c r="AH2074" i="12"/>
  <c r="AH3095" i="12"/>
  <c r="AH1966" i="12"/>
  <c r="AH3392" i="12"/>
  <c r="AH165" i="12"/>
  <c r="AH1011" i="12"/>
  <c r="AH2269" i="12"/>
  <c r="AH807" i="12"/>
  <c r="AH1496" i="12"/>
  <c r="AH908" i="12"/>
  <c r="AH3721" i="12"/>
  <c r="AH3606" i="12"/>
  <c r="AH1876" i="12"/>
  <c r="AH439" i="12"/>
  <c r="AH421" i="12"/>
  <c r="AH1721" i="12"/>
  <c r="AH2250" i="12"/>
  <c r="AH171" i="12"/>
  <c r="AH1869" i="12"/>
  <c r="AH862" i="12"/>
  <c r="AH1681" i="12"/>
  <c r="AH957" i="12"/>
  <c r="AH539" i="12"/>
  <c r="AH2546" i="12"/>
  <c r="AH886" i="12"/>
  <c r="AH858" i="12"/>
  <c r="AH425" i="12"/>
  <c r="AH2310" i="12"/>
  <c r="AH2624" i="12"/>
  <c r="AH2741" i="12"/>
  <c r="AH1064" i="12"/>
  <c r="AH1592" i="12"/>
  <c r="AH2270" i="12"/>
  <c r="AH1354" i="12"/>
  <c r="AH432" i="12"/>
  <c r="AH1377" i="12"/>
  <c r="AH140" i="12"/>
  <c r="AH2018" i="12"/>
  <c r="AH218" i="12"/>
  <c r="AH2669" i="12"/>
  <c r="AH162" i="12"/>
  <c r="AH1600" i="12"/>
  <c r="AH3576" i="12"/>
  <c r="AH3092" i="12"/>
  <c r="AH3006" i="12"/>
  <c r="AH1469" i="12"/>
  <c r="AH1743" i="12"/>
  <c r="AH413" i="12"/>
  <c r="AH3182" i="12"/>
  <c r="AH3800" i="12"/>
  <c r="AH2948" i="12"/>
  <c r="AH230" i="12"/>
  <c r="AH438" i="12"/>
  <c r="AH1599" i="12"/>
  <c r="AH1615" i="12"/>
  <c r="AH1251" i="12"/>
  <c r="AH1935" i="12"/>
  <c r="AH196" i="12"/>
  <c r="AH1760" i="12"/>
  <c r="AH3289" i="12"/>
  <c r="AH2399" i="12"/>
  <c r="AH3662" i="12"/>
  <c r="AH3212" i="12"/>
  <c r="AH3699" i="12"/>
  <c r="AH1621" i="12"/>
  <c r="AH2312" i="12"/>
  <c r="AH1060" i="12"/>
  <c r="AH1270" i="12"/>
  <c r="AH962" i="12"/>
  <c r="AH808" i="12"/>
  <c r="AH3594" i="12"/>
  <c r="AH3517" i="12"/>
  <c r="AH3004" i="12"/>
  <c r="AH2535" i="12"/>
  <c r="AH1038" i="12"/>
  <c r="AH137" i="12"/>
  <c r="AH3243" i="12"/>
  <c r="AH1794" i="12"/>
  <c r="AH1543" i="12"/>
  <c r="AH1523" i="12"/>
  <c r="AH3433" i="12"/>
  <c r="AH2545" i="12"/>
  <c r="AH1933" i="12"/>
  <c r="AH1401" i="12"/>
  <c r="AH1258" i="12"/>
  <c r="AH1088" i="12"/>
  <c r="AH435" i="12"/>
  <c r="AH1654" i="12"/>
  <c r="AH756" i="12"/>
  <c r="AH3272" i="12"/>
  <c r="AH466" i="12"/>
  <c r="AH1371" i="12"/>
  <c r="AH2970" i="12"/>
  <c r="AH2982" i="12"/>
  <c r="AH1707" i="12"/>
  <c r="AH888" i="12"/>
  <c r="AH3191" i="12"/>
  <c r="AH221" i="12"/>
  <c r="AH2971" i="12"/>
  <c r="AH596" i="12"/>
  <c r="AH719" i="12"/>
  <c r="AH2777" i="12"/>
  <c r="AH3426" i="12"/>
  <c r="AH593" i="12"/>
  <c r="AH2675" i="12"/>
  <c r="AH381" i="12"/>
  <c r="AH1704" i="12"/>
  <c r="AH2808" i="12"/>
  <c r="AH2782" i="12"/>
  <c r="AH1485" i="12"/>
  <c r="AH2266" i="12"/>
  <c r="AH1071" i="12"/>
  <c r="AH720" i="12"/>
  <c r="AH1460" i="12"/>
  <c r="AH1538" i="12"/>
  <c r="AH2708" i="12"/>
  <c r="AJ2577" i="12"/>
  <c r="D1363" i="13" s="1"/>
  <c r="AI2577" i="12"/>
  <c r="C1363" i="13" s="1"/>
  <c r="AI1608" i="12"/>
  <c r="C2332" i="13" s="1"/>
  <c r="AJ1608" i="12"/>
  <c r="D2332" i="13" s="1"/>
  <c r="AI2932" i="12"/>
  <c r="C1008" i="13" s="1"/>
  <c r="AJ2932" i="12"/>
  <c r="D1008" i="13" s="1"/>
  <c r="AJ3625" i="12"/>
  <c r="D315" i="13" s="1"/>
  <c r="AI1396" i="12"/>
  <c r="C2544" i="13" s="1"/>
  <c r="AJ1396" i="12"/>
  <c r="D2544" i="13" s="1"/>
  <c r="AI1849" i="12"/>
  <c r="C2091" i="13" s="1"/>
  <c r="AJ1849" i="12"/>
  <c r="D2091" i="13" s="1"/>
  <c r="AI1864" i="12"/>
  <c r="C2076" i="13" s="1"/>
  <c r="AJ1864" i="12"/>
  <c r="D2076" i="13" s="1"/>
  <c r="AJ2477" i="12"/>
  <c r="D1463" i="13" s="1"/>
  <c r="AI2477" i="12"/>
  <c r="C1463" i="13" s="1"/>
  <c r="AI606" i="12"/>
  <c r="C3334" i="13" s="1"/>
  <c r="AJ606" i="12"/>
  <c r="D3334" i="13" s="1"/>
  <c r="AI1012" i="12"/>
  <c r="C2928" i="13" s="1"/>
  <c r="AJ1012" i="12"/>
  <c r="D2928" i="13" s="1"/>
  <c r="AJ944" i="12"/>
  <c r="D2996" i="13" s="1"/>
  <c r="AE3084" i="12"/>
  <c r="AG3084" i="12"/>
  <c r="AI2232" i="12"/>
  <c r="C1708" i="13" s="1"/>
  <c r="AI1010" i="12"/>
  <c r="C2930" i="13" s="1"/>
  <c r="AJ1010" i="12"/>
  <c r="D2930" i="13" s="1"/>
  <c r="AG2395" i="12"/>
  <c r="AE2395" i="12"/>
  <c r="AI2049" i="12"/>
  <c r="C1891" i="13" s="1"/>
  <c r="AJ2049" i="12"/>
  <c r="D1891" i="13" s="1"/>
  <c r="AI2748" i="12"/>
  <c r="C1192" i="13" s="1"/>
  <c r="AJ2748" i="12"/>
  <c r="D1192" i="13" s="1"/>
  <c r="AJ251" i="12"/>
  <c r="D3689" i="13" s="1"/>
  <c r="AI251" i="12"/>
  <c r="C3689" i="13" s="1"/>
  <c r="AE2459" i="12"/>
  <c r="AG2459" i="12"/>
  <c r="AI3106" i="12"/>
  <c r="C834" i="13" s="1"/>
  <c r="AG3402" i="12"/>
  <c r="AE3402" i="12"/>
  <c r="AE3405" i="12"/>
  <c r="AG3405" i="12"/>
  <c r="AG3588" i="12"/>
  <c r="AE3588" i="12"/>
  <c r="AJ2735" i="12"/>
  <c r="D1205" i="13" s="1"/>
  <c r="AI2735" i="12"/>
  <c r="C1205" i="13" s="1"/>
  <c r="AJ2821" i="12"/>
  <c r="D1119" i="13" s="1"/>
  <c r="AI2821" i="12"/>
  <c r="C1119" i="13" s="1"/>
  <c r="AI1230" i="12"/>
  <c r="C2710" i="13" s="1"/>
  <c r="AJ1230" i="12"/>
  <c r="D2710" i="13" s="1"/>
  <c r="AE2776" i="12"/>
  <c r="AG2776" i="12"/>
  <c r="AJ441" i="12"/>
  <c r="D3499" i="13" s="1"/>
  <c r="AI441" i="12"/>
  <c r="C3499" i="13" s="1"/>
  <c r="AI1437" i="12"/>
  <c r="C2503" i="13" s="1"/>
  <c r="AJ1437" i="12"/>
  <c r="D2503" i="13" s="1"/>
  <c r="AG3066" i="12"/>
  <c r="AE3066" i="12"/>
  <c r="AE3644" i="12"/>
  <c r="AG3644" i="12"/>
  <c r="AE3867" i="12"/>
  <c r="AG3867" i="12"/>
  <c r="AE3412" i="12"/>
  <c r="AG3412" i="12"/>
  <c r="AG3645" i="12"/>
  <c r="AE3645" i="12"/>
  <c r="AG2226" i="12"/>
  <c r="AE2226" i="12"/>
  <c r="AI2554" i="12"/>
  <c r="C1386" i="13" s="1"/>
  <c r="AJ2554" i="12"/>
  <c r="D1386" i="13" s="1"/>
  <c r="AI1220" i="12"/>
  <c r="C2720" i="13" s="1"/>
  <c r="AJ1220" i="12"/>
  <c r="D2720" i="13" s="1"/>
  <c r="AI2990" i="12"/>
  <c r="C950" i="13" s="1"/>
  <c r="AJ2990" i="12"/>
  <c r="D950" i="13" s="1"/>
  <c r="AI1677" i="12"/>
  <c r="C2263" i="13" s="1"/>
  <c r="AJ1677" i="12"/>
  <c r="D2263" i="13" s="1"/>
  <c r="AE3268" i="12"/>
  <c r="AG3268" i="12"/>
  <c r="AE3333" i="12"/>
  <c r="AG3333" i="12"/>
  <c r="AI2742" i="12"/>
  <c r="C1198" i="13" s="1"/>
  <c r="AJ2742" i="12"/>
  <c r="D1198" i="13" s="1"/>
  <c r="AI625" i="12"/>
  <c r="C3315" i="13" s="1"/>
  <c r="AJ625" i="12"/>
  <c r="D3315" i="13" s="1"/>
  <c r="AE3793" i="12"/>
  <c r="AG3793" i="12"/>
  <c r="AG3408" i="12"/>
  <c r="AE3408" i="12"/>
  <c r="AJ960" i="12"/>
  <c r="D2980" i="13" s="1"/>
  <c r="AI960" i="12"/>
  <c r="C2980" i="13" s="1"/>
  <c r="AG3190" i="12"/>
  <c r="AE3190" i="12"/>
  <c r="AE3027" i="12"/>
  <c r="AG3027" i="12"/>
  <c r="AJ467" i="12"/>
  <c r="D3473" i="13" s="1"/>
  <c r="AI467" i="12"/>
  <c r="C3473" i="13" s="1"/>
  <c r="AG3157" i="12"/>
  <c r="AE3157" i="12"/>
  <c r="AE3906" i="12"/>
  <c r="AG3906" i="12"/>
  <c r="AG3139" i="12"/>
  <c r="AE3139" i="12"/>
  <c r="AI1555" i="12"/>
  <c r="C2385" i="13" s="1"/>
  <c r="AJ1555" i="12"/>
  <c r="D2385" i="13" s="1"/>
  <c r="AE3049" i="12"/>
  <c r="AG3049" i="12"/>
  <c r="AI743" i="12"/>
  <c r="C3197" i="13" s="1"/>
  <c r="AJ743" i="12"/>
  <c r="D3197" i="13" s="1"/>
  <c r="AJ3727" i="12"/>
  <c r="D213" i="13" s="1"/>
  <c r="AI3727" i="12"/>
  <c r="C213" i="13" s="1"/>
  <c r="AI1273" i="12"/>
  <c r="C2667" i="13" s="1"/>
  <c r="AJ1273" i="12"/>
  <c r="D2667" i="13" s="1"/>
  <c r="AJ1391" i="12"/>
  <c r="D2549" i="13" s="1"/>
  <c r="AI1391" i="12"/>
  <c r="C2549" i="13" s="1"/>
  <c r="AJ1572" i="12"/>
  <c r="D2368" i="13" s="1"/>
  <c r="AI1572" i="12"/>
  <c r="C2368" i="13" s="1"/>
  <c r="AI566" i="12"/>
  <c r="C3374" i="13" s="1"/>
  <c r="AJ566" i="12"/>
  <c r="D3374" i="13" s="1"/>
  <c r="AJ1765" i="12"/>
  <c r="D2175" i="13" s="1"/>
  <c r="AI1765" i="12"/>
  <c r="C2175" i="13" s="1"/>
  <c r="AG2505" i="12"/>
  <c r="AE2505" i="12"/>
  <c r="AJ1820" i="12"/>
  <c r="D2120" i="13" s="1"/>
  <c r="AG2274" i="12"/>
  <c r="AE2274" i="12"/>
  <c r="AJ1141" i="12"/>
  <c r="D2799" i="13" s="1"/>
  <c r="AI1141" i="12"/>
  <c r="C2799" i="13" s="1"/>
  <c r="AJ1790" i="12"/>
  <c r="D2150" i="13" s="1"/>
  <c r="AI1790" i="12"/>
  <c r="C2150" i="13" s="1"/>
  <c r="AI2788" i="12"/>
  <c r="C1152" i="13" s="1"/>
  <c r="AJ1134" i="12"/>
  <c r="D2806" i="13" s="1"/>
  <c r="AI1134" i="12"/>
  <c r="C2806" i="13" s="1"/>
  <c r="AI339" i="12"/>
  <c r="C3601" i="13" s="1"/>
  <c r="AJ339" i="12"/>
  <c r="D3601" i="13" s="1"/>
  <c r="AE3617" i="12"/>
  <c r="AG3617" i="12"/>
  <c r="AJ1098" i="12"/>
  <c r="D2842" i="13" s="1"/>
  <c r="AI1098" i="12"/>
  <c r="C2842" i="13" s="1"/>
  <c r="AE3868" i="12"/>
  <c r="AG3868" i="12"/>
  <c r="AI1951" i="12"/>
  <c r="C1989" i="13" s="1"/>
  <c r="AJ1951" i="12"/>
  <c r="D1989" i="13" s="1"/>
  <c r="AE3603" i="12"/>
  <c r="AG3603" i="12"/>
  <c r="AG3780" i="12"/>
  <c r="AE3780" i="12"/>
  <c r="AJ1061" i="12"/>
  <c r="D2879" i="13" s="1"/>
  <c r="AG3899" i="12"/>
  <c r="AE3899" i="12"/>
  <c r="AG3839" i="12"/>
  <c r="AE3839" i="12"/>
  <c r="AG3692" i="12"/>
  <c r="AE3692" i="12"/>
  <c r="AE3771" i="12"/>
  <c r="AG3771" i="12"/>
  <c r="AI785" i="12"/>
  <c r="C3155" i="13" s="1"/>
  <c r="AJ785" i="12"/>
  <c r="D3155" i="13" s="1"/>
  <c r="AJ3132" i="12"/>
  <c r="D808" i="13" s="1"/>
  <c r="AI3132" i="12"/>
  <c r="C808" i="13" s="1"/>
  <c r="AI806" i="12"/>
  <c r="C3134" i="13" s="1"/>
  <c r="AJ806" i="12"/>
  <c r="D3134" i="13" s="1"/>
  <c r="AJ2290" i="12"/>
  <c r="D1650" i="13" s="1"/>
  <c r="AI2290" i="12"/>
  <c r="C1650" i="13" s="1"/>
  <c r="AI1162" i="12"/>
  <c r="C2778" i="13" s="1"/>
  <c r="AJ1162" i="12"/>
  <c r="D2778" i="13" s="1"/>
  <c r="AE3546" i="12"/>
  <c r="AG3546" i="12"/>
  <c r="AI1781" i="12"/>
  <c r="C2159" i="13" s="1"/>
  <c r="AJ1781" i="12"/>
  <c r="D2159" i="13" s="1"/>
  <c r="AI3384" i="12"/>
  <c r="C556" i="13" s="1"/>
  <c r="AJ3384" i="12"/>
  <c r="D556" i="13" s="1"/>
  <c r="AI1363" i="12"/>
  <c r="C2577" i="13" s="1"/>
  <c r="AJ1363" i="12"/>
  <c r="D2577" i="13" s="1"/>
  <c r="AJ486" i="12"/>
  <c r="D3454" i="13" s="1"/>
  <c r="AI486" i="12"/>
  <c r="C3454" i="13" s="1"/>
  <c r="AG3236" i="12"/>
  <c r="AE3236" i="12"/>
  <c r="AJ1556" i="12"/>
  <c r="D2384" i="13" s="1"/>
  <c r="AI1556" i="12"/>
  <c r="C2384" i="13" s="1"/>
  <c r="AE3344" i="12"/>
  <c r="AG3344" i="12"/>
  <c r="AE3923" i="12"/>
  <c r="AG3923" i="12"/>
  <c r="AI401" i="12"/>
  <c r="C3539" i="13" s="1"/>
  <c r="AJ401" i="12"/>
  <c r="D3539" i="13" s="1"/>
  <c r="AE3137" i="12"/>
  <c r="AG3137" i="12"/>
  <c r="AI2094" i="12"/>
  <c r="C1846" i="13" s="1"/>
  <c r="AJ2094" i="12"/>
  <c r="D1846" i="13" s="1"/>
  <c r="AJ668" i="12"/>
  <c r="D3272" i="13" s="1"/>
  <c r="AI668" i="12"/>
  <c r="C3272" i="13" s="1"/>
  <c r="AI2829" i="12"/>
  <c r="C1111" i="13" s="1"/>
  <c r="AJ2829" i="12"/>
  <c r="D1111" i="13" s="1"/>
  <c r="AE3746" i="12"/>
  <c r="AG3746" i="12"/>
  <c r="AE2891" i="12"/>
  <c r="AG2891" i="12"/>
  <c r="AI2881" i="12"/>
  <c r="C1059" i="13" s="1"/>
  <c r="AJ2881" i="12"/>
  <c r="D1059" i="13" s="1"/>
  <c r="AI585" i="12"/>
  <c r="C3355" i="13" s="1"/>
  <c r="AJ585" i="12"/>
  <c r="D3355" i="13" s="1"/>
  <c r="AJ868" i="12"/>
  <c r="D3072" i="13" s="1"/>
  <c r="AI868" i="12"/>
  <c r="C3072" i="13" s="1"/>
  <c r="AJ3170" i="12"/>
  <c r="D770" i="13" s="1"/>
  <c r="AI3170" i="12"/>
  <c r="C770" i="13" s="1"/>
  <c r="AJ286" i="12"/>
  <c r="D3654" i="13" s="1"/>
  <c r="AI286" i="12"/>
  <c r="C3654" i="13" s="1"/>
  <c r="AG3920" i="12"/>
  <c r="AE3920" i="12"/>
  <c r="AJ1534" i="12"/>
  <c r="D2406" i="13" s="1"/>
  <c r="AI1534" i="12"/>
  <c r="C2406" i="13" s="1"/>
  <c r="AJ3637" i="12"/>
  <c r="D303" i="13" s="1"/>
  <c r="AI3637" i="12"/>
  <c r="C303" i="13" s="1"/>
  <c r="AJ1673" i="12"/>
  <c r="D2267" i="13" s="1"/>
  <c r="AI1673" i="12"/>
  <c r="C2267" i="13" s="1"/>
  <c r="AE3506" i="12"/>
  <c r="AG3506" i="12"/>
  <c r="AJ214" i="12"/>
  <c r="D3726" i="13" s="1"/>
  <c r="AI214" i="12"/>
  <c r="C3726" i="13" s="1"/>
  <c r="AG3221" i="12"/>
  <c r="AE3221" i="12"/>
  <c r="AI1344" i="12"/>
  <c r="C2596" i="13" s="1"/>
  <c r="AJ1344" i="12"/>
  <c r="D2596" i="13" s="1"/>
  <c r="AI2251" i="12"/>
  <c r="C1689" i="13" s="1"/>
  <c r="AJ2251" i="12"/>
  <c r="D1689" i="13" s="1"/>
  <c r="AG3592" i="12"/>
  <c r="AE3592" i="12"/>
  <c r="AE2894" i="12"/>
  <c r="AG2894" i="12"/>
  <c r="AJ1355" i="12"/>
  <c r="D2585" i="13" s="1"/>
  <c r="AI1355" i="12"/>
  <c r="C2585" i="13" s="1"/>
  <c r="AG3665" i="12"/>
  <c r="AE3665" i="12"/>
  <c r="AI768" i="12"/>
  <c r="C3172" i="13" s="1"/>
  <c r="AJ768" i="12"/>
  <c r="D3172" i="13" s="1"/>
  <c r="AI2556" i="12"/>
  <c r="C1384" i="13" s="1"/>
  <c r="AG2453" i="12"/>
  <c r="AE2453" i="12"/>
  <c r="AI740" i="12"/>
  <c r="C3200" i="13" s="1"/>
  <c r="AJ740" i="12"/>
  <c r="D3200" i="13" s="1"/>
  <c r="AI3418" i="12"/>
  <c r="C522" i="13" s="1"/>
  <c r="AJ3418" i="12"/>
  <c r="D522" i="13" s="1"/>
  <c r="AJ3053" i="12"/>
  <c r="D887" i="13" s="1"/>
  <c r="AI530" i="12"/>
  <c r="C3410" i="13" s="1"/>
  <c r="AJ530" i="12"/>
  <c r="D3410" i="13" s="1"/>
  <c r="AI2204" i="12"/>
  <c r="C1736" i="13" s="1"/>
  <c r="AJ2204" i="12"/>
  <c r="D1736" i="13" s="1"/>
  <c r="AI1694" i="12"/>
  <c r="C2246" i="13" s="1"/>
  <c r="AJ1694" i="12"/>
  <c r="D2246" i="13" s="1"/>
  <c r="AI1614" i="12"/>
  <c r="C2326" i="13" s="1"/>
  <c r="AJ1614" i="12"/>
  <c r="D2326" i="13" s="1"/>
  <c r="AI3413" i="12"/>
  <c r="C527" i="13" s="1"/>
  <c r="AJ3413" i="12"/>
  <c r="D527" i="13" s="1"/>
  <c r="AE2916" i="12"/>
  <c r="AG2916" i="12"/>
  <c r="AJ1531" i="12"/>
  <c r="D2409" i="13" s="1"/>
  <c r="AI1531" i="12"/>
  <c r="C2409" i="13" s="1"/>
  <c r="AI1047" i="12"/>
  <c r="C2893" i="13" s="1"/>
  <c r="AJ1047" i="12"/>
  <c r="D2893" i="13" s="1"/>
  <c r="AG3220" i="12"/>
  <c r="AE3220" i="12"/>
  <c r="AI1435" i="12"/>
  <c r="C2505" i="13" s="1"/>
  <c r="AJ1435" i="12"/>
  <c r="D2505" i="13" s="1"/>
  <c r="AI1419" i="12"/>
  <c r="C2521" i="13" s="1"/>
  <c r="AJ1419" i="12"/>
  <c r="D2521" i="13" s="1"/>
  <c r="AI163" i="12"/>
  <c r="C3777" i="13" s="1"/>
  <c r="AJ163" i="12"/>
  <c r="D3777" i="13" s="1"/>
  <c r="AJ428" i="12"/>
  <c r="D3512" i="13" s="1"/>
  <c r="AI428" i="12"/>
  <c r="C3512" i="13" s="1"/>
  <c r="AJ1376" i="12"/>
  <c r="D2564" i="13" s="1"/>
  <c r="AI722" i="12"/>
  <c r="C3218" i="13" s="1"/>
  <c r="AJ722" i="12"/>
  <c r="D3218" i="13" s="1"/>
  <c r="AJ1308" i="12"/>
  <c r="D2632" i="13" s="1"/>
  <c r="AI1308" i="12"/>
  <c r="C2632" i="13" s="1"/>
  <c r="AJ1628" i="12"/>
  <c r="D2312" i="13" s="1"/>
  <c r="AI1628" i="12"/>
  <c r="C2312" i="13" s="1"/>
  <c r="AI3615" i="12"/>
  <c r="C325" i="13" s="1"/>
  <c r="AJ3615" i="12"/>
  <c r="D325" i="13" s="1"/>
  <c r="AJ905" i="12"/>
  <c r="D3035" i="13" s="1"/>
  <c r="AI905" i="12"/>
  <c r="C3035" i="13" s="1"/>
  <c r="AJ1320" i="12"/>
  <c r="D2620" i="13" s="1"/>
  <c r="AI1320" i="12"/>
  <c r="C2620" i="13" s="1"/>
  <c r="AJ1724" i="12"/>
  <c r="D2216" i="13" s="1"/>
  <c r="AI1724" i="12"/>
  <c r="C2216" i="13" s="1"/>
  <c r="AJ291" i="12"/>
  <c r="D3649" i="13" s="1"/>
  <c r="AJ3085" i="12"/>
  <c r="D855" i="13" s="1"/>
  <c r="AI3085" i="12"/>
  <c r="C855" i="13" s="1"/>
  <c r="AJ2030" i="12"/>
  <c r="D1910" i="13" s="1"/>
  <c r="AI2030" i="12"/>
  <c r="C1910" i="13" s="1"/>
  <c r="AJ976" i="12"/>
  <c r="D2964" i="13" s="1"/>
  <c r="AI976" i="12"/>
  <c r="C2964" i="13" s="1"/>
  <c r="AI3166" i="12"/>
  <c r="C774" i="13" s="1"/>
  <c r="AJ3166" i="12"/>
  <c r="D774" i="13" s="1"/>
  <c r="AJ3888" i="12"/>
  <c r="D52" i="13" s="1"/>
  <c r="AI3888" i="12"/>
  <c r="C52" i="13" s="1"/>
  <c r="AI2344" i="12"/>
  <c r="C1596" i="13" s="1"/>
  <c r="AJ2344" i="12"/>
  <c r="D1596" i="13" s="1"/>
  <c r="AJ288" i="12"/>
  <c r="D3652" i="13" s="1"/>
  <c r="AI288" i="12"/>
  <c r="C3652" i="13" s="1"/>
  <c r="AJ200" i="12"/>
  <c r="D3740" i="13" s="1"/>
  <c r="AJ433" i="12"/>
  <c r="D3507" i="13" s="1"/>
  <c r="AI433" i="12"/>
  <c r="C3507" i="13" s="1"/>
  <c r="AI344" i="12"/>
  <c r="C3596" i="13" s="1"/>
  <c r="AJ344" i="12"/>
  <c r="D3596" i="13" s="1"/>
  <c r="AJ1892" i="12"/>
  <c r="D2048" i="13" s="1"/>
  <c r="AI1892" i="12"/>
  <c r="C2048" i="13" s="1"/>
  <c r="AJ1851" i="12"/>
  <c r="D2089" i="13" s="1"/>
  <c r="AJ1652" i="12"/>
  <c r="D2288" i="13" s="1"/>
  <c r="AI1652" i="12"/>
  <c r="C2288" i="13" s="1"/>
  <c r="AI352" i="12"/>
  <c r="C3588" i="13" s="1"/>
  <c r="AJ352" i="12"/>
  <c r="D3588" i="13" s="1"/>
  <c r="AJ1142" i="12"/>
  <c r="D2798" i="13" s="1"/>
  <c r="AI1142" i="12"/>
  <c r="C2798" i="13" s="1"/>
  <c r="AJ1709" i="12"/>
  <c r="D2231" i="13" s="1"/>
  <c r="AI1709" i="12"/>
  <c r="C2231" i="13" s="1"/>
  <c r="AI3083" i="12"/>
  <c r="C857" i="13" s="1"/>
  <c r="AJ3083" i="12"/>
  <c r="D857" i="13" s="1"/>
  <c r="AJ1181" i="12"/>
  <c r="D2759" i="13" s="1"/>
  <c r="AI1181" i="12"/>
  <c r="C2759" i="13" s="1"/>
  <c r="AJ996" i="12"/>
  <c r="D2944" i="13" s="1"/>
  <c r="AI996" i="12"/>
  <c r="C2944" i="13" s="1"/>
  <c r="AI934" i="12"/>
  <c r="C3006" i="13" s="1"/>
  <c r="AJ1385" i="12"/>
  <c r="D2555" i="13" s="1"/>
  <c r="AI1385" i="12"/>
  <c r="C2555" i="13" s="1"/>
  <c r="AI2004" i="12"/>
  <c r="C1936" i="13" s="1"/>
  <c r="AJ2004" i="12"/>
  <c r="D1936" i="13" s="1"/>
  <c r="AJ3404" i="12"/>
  <c r="D536" i="13" s="1"/>
  <c r="AI3404" i="12"/>
  <c r="C536" i="13" s="1"/>
  <c r="AJ940" i="12"/>
  <c r="D3000" i="13" s="1"/>
  <c r="AI940" i="12"/>
  <c r="C3000" i="13" s="1"/>
  <c r="AJ306" i="12"/>
  <c r="D3634" i="13" s="1"/>
  <c r="AI306" i="12"/>
  <c r="C3634" i="13" s="1"/>
  <c r="AI2273" i="12"/>
  <c r="C1667" i="13" s="1"/>
  <c r="AJ2273" i="12"/>
  <c r="D1667" i="13" s="1"/>
  <c r="AI637" i="12"/>
  <c r="C3303" i="13" s="1"/>
  <c r="AJ637" i="12"/>
  <c r="D3303" i="13" s="1"/>
  <c r="AI3060" i="12"/>
  <c r="C880" i="13" s="1"/>
  <c r="AJ956" i="12"/>
  <c r="D2984" i="13" s="1"/>
  <c r="AI956" i="12"/>
  <c r="C2984" i="13" s="1"/>
  <c r="AJ2795" i="12"/>
  <c r="D1145" i="13" s="1"/>
  <c r="AI2795" i="12"/>
  <c r="C1145" i="13" s="1"/>
  <c r="AI1256" i="12"/>
  <c r="C2684" i="13" s="1"/>
  <c r="AJ1256" i="12"/>
  <c r="D2684" i="13" s="1"/>
  <c r="AI1044" i="12"/>
  <c r="C2896" i="13" s="1"/>
  <c r="AJ1044" i="12"/>
  <c r="D2896" i="13" s="1"/>
  <c r="AJ2835" i="12"/>
  <c r="D1105" i="13" s="1"/>
  <c r="AI2835" i="12"/>
  <c r="C1105" i="13" s="1"/>
  <c r="AJ1408" i="12"/>
  <c r="D2532" i="13" s="1"/>
  <c r="AI1408" i="12"/>
  <c r="C2532" i="13" s="1"/>
  <c r="AI2947" i="12"/>
  <c r="C993" i="13" s="1"/>
  <c r="AJ2947" i="12"/>
  <c r="D993" i="13" s="1"/>
  <c r="AJ1910" i="12"/>
  <c r="D2030" i="13" s="1"/>
  <c r="AI1910" i="12"/>
  <c r="C2030" i="13" s="1"/>
  <c r="AI1603" i="12"/>
  <c r="C2337" i="13" s="1"/>
  <c r="AJ1603" i="12"/>
  <c r="D2337" i="13" s="1"/>
  <c r="AJ2842" i="12"/>
  <c r="D1098" i="13" s="1"/>
  <c r="AI2842" i="12"/>
  <c r="C1098" i="13" s="1"/>
  <c r="AJ1605" i="12"/>
  <c r="D2335" i="13" s="1"/>
  <c r="AI1605" i="12"/>
  <c r="C2335" i="13" s="1"/>
  <c r="AJ2008" i="12"/>
  <c r="D1932" i="13" s="1"/>
  <c r="AI2008" i="12"/>
  <c r="C1932" i="13" s="1"/>
  <c r="AI2398" i="12"/>
  <c r="C1542" i="13" s="1"/>
  <c r="AJ2398" i="12"/>
  <c r="D1542" i="13" s="1"/>
  <c r="AI1292" i="12"/>
  <c r="C2648" i="13" s="1"/>
  <c r="AJ1292" i="12"/>
  <c r="D2648" i="13" s="1"/>
  <c r="AI453" i="12"/>
  <c r="C3487" i="13" s="1"/>
  <c r="AJ453" i="12"/>
  <c r="D3487" i="13" s="1"/>
  <c r="AJ1319" i="12"/>
  <c r="D2621" i="13" s="1"/>
  <c r="AJ928" i="12"/>
  <c r="D3012" i="13" s="1"/>
  <c r="AI928" i="12"/>
  <c r="C3012" i="13" s="1"/>
  <c r="AJ1473" i="12"/>
  <c r="D2467" i="13" s="1"/>
  <c r="AI1473" i="12"/>
  <c r="C2467" i="13" s="1"/>
  <c r="AJ374" i="12"/>
  <c r="D3566" i="13" s="1"/>
  <c r="AI374" i="12"/>
  <c r="C3566" i="13" s="1"/>
  <c r="AI1516" i="12"/>
  <c r="C2424" i="13" s="1"/>
  <c r="AJ1516" i="12"/>
  <c r="D2424" i="13" s="1"/>
  <c r="AJ3791" i="12"/>
  <c r="D149" i="13" s="1"/>
  <c r="AI3791" i="12"/>
  <c r="C149" i="13" s="1"/>
  <c r="AJ1418" i="12"/>
  <c r="D2522" i="13" s="1"/>
  <c r="AI1418" i="12"/>
  <c r="C2522" i="13" s="1"/>
  <c r="AJ2562" i="12"/>
  <c r="D1378" i="13" s="1"/>
  <c r="AI2562" i="12"/>
  <c r="C1378" i="13" s="1"/>
  <c r="AI1365" i="12"/>
  <c r="C2575" i="13" s="1"/>
  <c r="AJ1365" i="12"/>
  <c r="D2575" i="13" s="1"/>
  <c r="AJ1689" i="12"/>
  <c r="D2251" i="13" s="1"/>
  <c r="AI1689" i="12"/>
  <c r="C2251" i="13" s="1"/>
  <c r="AI1772" i="12"/>
  <c r="C2168" i="13" s="1"/>
  <c r="AJ2739" i="12"/>
  <c r="D1201" i="13" s="1"/>
  <c r="AI2739" i="12"/>
  <c r="C1201" i="13" s="1"/>
  <c r="AI1494" i="12"/>
  <c r="C2446" i="13" s="1"/>
  <c r="AJ1494" i="12"/>
  <c r="D2446" i="13" s="1"/>
  <c r="AJ155" i="12"/>
  <c r="D3785" i="13" s="1"/>
  <c r="AI155" i="12"/>
  <c r="C3785" i="13" s="1"/>
  <c r="AJ2738" i="12"/>
  <c r="D1202" i="13" s="1"/>
  <c r="AI2738" i="12"/>
  <c r="C1202" i="13" s="1"/>
  <c r="AI1421" i="12"/>
  <c r="C2519" i="13" s="1"/>
  <c r="AJ1421" i="12"/>
  <c r="D2519" i="13" s="1"/>
  <c r="AJ427" i="12"/>
  <c r="D3513" i="13" s="1"/>
  <c r="AI427" i="12"/>
  <c r="C3513" i="13" s="1"/>
  <c r="AJ683" i="12"/>
  <c r="D3257" i="13" s="1"/>
  <c r="AI683" i="12"/>
  <c r="C3257" i="13" s="1"/>
  <c r="AJ383" i="12"/>
  <c r="D3557" i="13" s="1"/>
  <c r="AI2637" i="12"/>
  <c r="C1303" i="13" s="1"/>
  <c r="AJ2637" i="12"/>
  <c r="D1303" i="13" s="1"/>
  <c r="AI718" i="12"/>
  <c r="C3222" i="13" s="1"/>
  <c r="AJ718" i="12"/>
  <c r="D3222" i="13" s="1"/>
  <c r="AH1474" i="12"/>
  <c r="AH2811" i="12"/>
  <c r="AH217" i="12"/>
  <c r="AH3597" i="12"/>
  <c r="AH1785" i="12"/>
  <c r="AH2307" i="12"/>
  <c r="AH725" i="12"/>
  <c r="AH1198" i="12"/>
  <c r="AJ134" i="12"/>
  <c r="D3806" i="13" s="1"/>
  <c r="AJ3454" i="12"/>
  <c r="D486" i="13" s="1"/>
  <c r="AI3454" i="12"/>
  <c r="C486" i="13" s="1"/>
  <c r="AJ865" i="12"/>
  <c r="D3075" i="13" s="1"/>
  <c r="AI865" i="12"/>
  <c r="C3075" i="13" s="1"/>
  <c r="AJ846" i="12"/>
  <c r="D3094" i="13" s="1"/>
  <c r="AI846" i="12"/>
  <c r="C3094" i="13" s="1"/>
  <c r="AJ1298" i="12"/>
  <c r="D2642" i="13" s="1"/>
  <c r="AI1298" i="12"/>
  <c r="C2642" i="13" s="1"/>
  <c r="AG3910" i="12"/>
  <c r="AE3910" i="12"/>
  <c r="AE2986" i="12"/>
  <c r="AG2986" i="12"/>
  <c r="AJ1020" i="12"/>
  <c r="D2920" i="13" s="1"/>
  <c r="AI1020" i="12"/>
  <c r="C2920" i="13" s="1"/>
  <c r="AJ1173" i="12"/>
  <c r="D2767" i="13" s="1"/>
  <c r="AI1173" i="12"/>
  <c r="C2767" i="13" s="1"/>
  <c r="AE3527" i="12"/>
  <c r="AG3527" i="12"/>
  <c r="AG2901" i="12"/>
  <c r="AE2901" i="12"/>
  <c r="AE3570" i="12"/>
  <c r="AG3570" i="12"/>
  <c r="AI1327" i="12"/>
  <c r="C2613" i="13" s="1"/>
  <c r="AJ1327" i="12"/>
  <c r="D2613" i="13" s="1"/>
  <c r="AJ895" i="12"/>
  <c r="D3045" i="13" s="1"/>
  <c r="AI895" i="12"/>
  <c r="C3045" i="13" s="1"/>
  <c r="AI2588" i="12"/>
  <c r="C1352" i="13" s="1"/>
  <c r="AJ2588" i="12"/>
  <c r="D1352" i="13" s="1"/>
  <c r="AJ2498" i="12"/>
  <c r="D1442" i="13" s="1"/>
  <c r="AI2498" i="12"/>
  <c r="C1442" i="13" s="1"/>
  <c r="AI3450" i="12"/>
  <c r="C490" i="13" s="1"/>
  <c r="AJ3450" i="12"/>
  <c r="D490" i="13" s="1"/>
  <c r="AG3257" i="12"/>
  <c r="AE3257" i="12"/>
  <c r="AG3530" i="12"/>
  <c r="AE3530" i="12"/>
  <c r="AH714" i="12"/>
  <c r="AH592" i="12"/>
  <c r="AH1859" i="12"/>
  <c r="AH1113" i="12"/>
  <c r="AH2272" i="12"/>
  <c r="AH1282" i="12"/>
  <c r="AH2566" i="12"/>
  <c r="AH1190" i="12"/>
  <c r="AH2564" i="12"/>
  <c r="AH543" i="12"/>
  <c r="AH2109" i="12"/>
  <c r="AH1211" i="12"/>
  <c r="AH1005" i="12"/>
  <c r="AH1965" i="12"/>
  <c r="AH314" i="12"/>
  <c r="AH2010" i="12"/>
  <c r="AH181" i="12"/>
  <c r="AH1952" i="12"/>
  <c r="AH2654" i="12"/>
  <c r="AH1515" i="12"/>
  <c r="AH2848" i="12"/>
  <c r="AH1491" i="12"/>
  <c r="AH1519" i="12"/>
  <c r="AH1264" i="12"/>
  <c r="AH2733" i="12"/>
  <c r="AH2640" i="12"/>
  <c r="AH1968" i="12"/>
  <c r="AH2264" i="12"/>
  <c r="AH1159" i="12"/>
  <c r="AH3664" i="12"/>
  <c r="AH3198" i="12"/>
  <c r="AH1359" i="12"/>
  <c r="AH1757" i="12"/>
  <c r="AH2774" i="12"/>
  <c r="AH1225" i="12"/>
  <c r="AH350" i="12"/>
  <c r="AH3329" i="12"/>
  <c r="AH403" i="12"/>
  <c r="AH1907" i="12"/>
  <c r="AH2076" i="12"/>
  <c r="AH2812" i="12"/>
  <c r="AH1180" i="12"/>
  <c r="AH3765" i="12"/>
  <c r="AH710" i="12"/>
  <c r="AH2747" i="12"/>
  <c r="AH2132" i="12"/>
  <c r="AH3712" i="12"/>
  <c r="AH1778" i="12"/>
  <c r="AH1416" i="12"/>
  <c r="AH2428" i="12"/>
  <c r="AH2294" i="12"/>
  <c r="AH1525" i="12"/>
  <c r="AH1727" i="12"/>
  <c r="AH705" i="12"/>
  <c r="AH2434" i="12"/>
  <c r="AH641" i="12"/>
  <c r="AH308" i="12"/>
  <c r="AH627" i="12"/>
  <c r="AH1649" i="12"/>
  <c r="AH737" i="12"/>
  <c r="AH2246" i="12"/>
  <c r="AH955" i="12"/>
  <c r="AH2676" i="12"/>
  <c r="AH2112" i="12"/>
  <c r="AH1895" i="12"/>
  <c r="AH794" i="12"/>
  <c r="AH2786" i="12"/>
  <c r="AH1000" i="12"/>
  <c r="AH2519" i="12"/>
  <c r="AH237" i="12"/>
  <c r="AH2879" i="12"/>
  <c r="AH2872" i="12"/>
  <c r="AH2688" i="12"/>
  <c r="AH963" i="12"/>
  <c r="AH1632" i="12"/>
  <c r="AH3747" i="12"/>
  <c r="AH1425" i="12"/>
  <c r="AH442" i="12"/>
  <c r="AH2105" i="12"/>
  <c r="AH1641" i="12"/>
  <c r="AH603" i="12"/>
  <c r="AH3843" i="12"/>
  <c r="AH460" i="12"/>
  <c r="AH3439" i="12"/>
  <c r="AH1526" i="12"/>
  <c r="AH2327" i="12"/>
  <c r="AH2658" i="12"/>
  <c r="AH549" i="12"/>
  <c r="AH3210" i="12"/>
  <c r="AH695" i="12"/>
  <c r="AH3491" i="12"/>
  <c r="AH800" i="12"/>
  <c r="AH1402" i="12"/>
  <c r="AH830" i="12"/>
  <c r="AH2231" i="12"/>
  <c r="AH1630" i="12"/>
  <c r="AH3015" i="12"/>
  <c r="AH1511" i="12"/>
  <c r="AH547" i="12"/>
  <c r="AH2212" i="12"/>
  <c r="AH1013" i="12"/>
  <c r="AH1629" i="12"/>
  <c r="AH2021" i="12"/>
  <c r="AH360" i="12"/>
  <c r="AH2392" i="12"/>
  <c r="AH810" i="12"/>
  <c r="AH1232" i="12"/>
  <c r="AH732" i="12"/>
  <c r="AH2550" i="12"/>
  <c r="AH1856" i="12"/>
  <c r="AH688" i="12"/>
  <c r="AH825" i="12"/>
  <c r="AH3034" i="12"/>
  <c r="AH1674" i="12"/>
  <c r="AH3798" i="12"/>
  <c r="AH240" i="12"/>
  <c r="AH2330" i="12"/>
  <c r="AH1058" i="12"/>
  <c r="AH1219" i="12"/>
  <c r="AH791" i="12"/>
  <c r="AH3352" i="12"/>
  <c r="AH3650" i="12"/>
  <c r="AH1653" i="12"/>
  <c r="AH920" i="12"/>
  <c r="AH3779" i="12"/>
  <c r="AH988" i="12"/>
  <c r="AH3265" i="12"/>
  <c r="AH1957" i="12"/>
  <c r="AH1642" i="12"/>
  <c r="AH2553" i="12"/>
  <c r="AH2621" i="12"/>
  <c r="AH1269" i="12"/>
  <c r="AH3230" i="12"/>
  <c r="AH626" i="12"/>
  <c r="AH1754" i="12"/>
  <c r="AH1942" i="12"/>
  <c r="AH2227" i="12"/>
  <c r="AH1923" i="12"/>
  <c r="AH2193" i="12"/>
  <c r="AH1161" i="12"/>
  <c r="AH2962" i="12"/>
  <c r="AH1297" i="12"/>
  <c r="AH3755" i="12"/>
  <c r="AH1138" i="12"/>
  <c r="AH329" i="12"/>
  <c r="AH2366" i="12"/>
  <c r="AH2602" i="12"/>
  <c r="AH948" i="12"/>
  <c r="AH2224" i="12"/>
  <c r="AH469" i="12"/>
  <c r="AH1154" i="12"/>
  <c r="AH2436" i="12"/>
  <c r="AH3483" i="12"/>
  <c r="AH1620" i="12"/>
  <c r="AH654" i="12"/>
  <c r="AH135" i="12"/>
  <c r="AH2966" i="12"/>
  <c r="AH1501" i="12"/>
  <c r="AH787" i="12"/>
  <c r="AH3250" i="12"/>
  <c r="AH3374" i="12"/>
  <c r="AH2065" i="12"/>
  <c r="AH2919" i="12"/>
  <c r="AH3162" i="12"/>
  <c r="AH2677" i="12"/>
  <c r="AH220" i="12"/>
  <c r="AH1973" i="12"/>
  <c r="AH1565" i="12"/>
  <c r="AH1746" i="12"/>
  <c r="AH1690" i="12"/>
  <c r="AH2780" i="12"/>
  <c r="AH2111" i="12"/>
  <c r="AH481" i="12"/>
  <c r="AH1833" i="12"/>
  <c r="AH781" i="12"/>
  <c r="AH367" i="12"/>
  <c r="AH422" i="12"/>
  <c r="AH538" i="12"/>
  <c r="AH2558" i="12"/>
  <c r="AH1100" i="12"/>
  <c r="AH1625" i="12"/>
  <c r="AH2373" i="12"/>
  <c r="AJ3010" i="12"/>
  <c r="D930" i="13" s="1"/>
  <c r="AI3010" i="12"/>
  <c r="C930" i="13" s="1"/>
  <c r="AH1116" i="12"/>
  <c r="AI1579" i="12"/>
  <c r="C2361" i="13" s="1"/>
  <c r="AJ1579" i="12"/>
  <c r="D2361" i="13" s="1"/>
  <c r="AI2480" i="12"/>
  <c r="C1460" i="13" s="1"/>
  <c r="AJ2480" i="12"/>
  <c r="D1460" i="13" s="1"/>
  <c r="AI2593" i="12" l="1"/>
  <c r="C1347" i="13" s="1"/>
  <c r="AI2181" i="12"/>
  <c r="C1759" i="13" s="1"/>
  <c r="AI3537" i="12"/>
  <c r="C403" i="13" s="1"/>
  <c r="AI1082" i="12"/>
  <c r="C2858" i="13" s="1"/>
  <c r="AJ462" i="12"/>
  <c r="D3478" i="13" s="1"/>
  <c r="AJ2880" i="12"/>
  <c r="D1060" i="13" s="1"/>
  <c r="AJ650" i="12"/>
  <c r="D3290" i="13" s="1"/>
  <c r="AI1699" i="12"/>
  <c r="C2241" i="13" s="1"/>
  <c r="AJ658" i="12"/>
  <c r="D3282" i="13" s="1"/>
  <c r="AI1175" i="12"/>
  <c r="C2765" i="13" s="1"/>
  <c r="AI1927" i="12"/>
  <c r="C2013" i="13" s="1"/>
  <c r="AI2551" i="12"/>
  <c r="C1389" i="13" s="1"/>
  <c r="AI332" i="12"/>
  <c r="C3608" i="13" s="1"/>
  <c r="AJ3231" i="12"/>
  <c r="D709" i="13" s="1"/>
  <c r="AI924" i="12"/>
  <c r="C3016" i="13" s="1"/>
  <c r="AI3467" i="12"/>
  <c r="C473" i="13" s="1"/>
  <c r="AJ2113" i="12"/>
  <c r="D1827" i="13" s="1"/>
  <c r="AJ2309" i="12"/>
  <c r="D1631" i="13" s="1"/>
  <c r="AJ1566" i="12"/>
  <c r="D2374" i="13" s="1"/>
  <c r="AI1324" i="12"/>
  <c r="C2616" i="13" s="1"/>
  <c r="AI3143" i="12"/>
  <c r="C797" i="13" s="1"/>
  <c r="AI1166" i="12"/>
  <c r="C2774" i="13" s="1"/>
  <c r="AJ3109" i="12"/>
  <c r="D831" i="13" s="1"/>
  <c r="AJ3131" i="12"/>
  <c r="D809" i="13" s="1"/>
  <c r="AJ1276" i="12"/>
  <c r="D2664" i="13" s="1"/>
  <c r="AI1980" i="12"/>
  <c r="C1960" i="13" s="1"/>
  <c r="AJ509" i="12"/>
  <c r="D3431" i="13" s="1"/>
  <c r="AI1330" i="12"/>
  <c r="C2610" i="13" s="1"/>
  <c r="AJ572" i="12"/>
  <c r="D3368" i="13" s="1"/>
  <c r="AJ2041" i="12"/>
  <c r="D1899" i="13" s="1"/>
  <c r="AI986" i="12"/>
  <c r="C2954" i="13" s="1"/>
  <c r="AI2649" i="12"/>
  <c r="C1291" i="13" s="1"/>
  <c r="AJ1303" i="12"/>
  <c r="D2637" i="13" s="1"/>
  <c r="AI2549" i="12"/>
  <c r="C1391" i="13" s="1"/>
  <c r="AI1706" i="12"/>
  <c r="C2234" i="13" s="1"/>
  <c r="AI3618" i="12"/>
  <c r="C322" i="13" s="1"/>
  <c r="AI815" i="12"/>
  <c r="C3125" i="13" s="1"/>
  <c r="AJ1858" i="12"/>
  <c r="D2082" i="13" s="1"/>
  <c r="AJ2936" i="12"/>
  <c r="D1004" i="13" s="1"/>
  <c r="AJ639" i="12"/>
  <c r="D3301" i="13" s="1"/>
  <c r="AJ1909" i="12"/>
  <c r="D2031" i="13" s="1"/>
  <c r="AI2650" i="12"/>
  <c r="C1290" i="13" s="1"/>
  <c r="AJ1740" i="12"/>
  <c r="D2200" i="13" s="1"/>
  <c r="AI2032" i="12"/>
  <c r="C1908" i="13" s="1"/>
  <c r="AI1397" i="12"/>
  <c r="C2543" i="13" s="1"/>
  <c r="AI2243" i="12"/>
  <c r="C1697" i="13" s="1"/>
  <c r="AJ3354" i="12"/>
  <c r="D586" i="13" s="1"/>
  <c r="AI2201" i="12"/>
  <c r="C1739" i="13" s="1"/>
  <c r="AI397" i="12"/>
  <c r="C3543" i="13" s="1"/>
  <c r="AI3457" i="12"/>
  <c r="C483" i="13" s="1"/>
  <c r="AJ2073" i="12"/>
  <c r="D1867" i="13" s="1"/>
  <c r="AJ979" i="12"/>
  <c r="D2961" i="13" s="1"/>
  <c r="AJ1312" i="12"/>
  <c r="D2628" i="13" s="1"/>
  <c r="AJ382" i="12"/>
  <c r="D3558" i="13" s="1"/>
  <c r="AJ866" i="12"/>
  <c r="D3074" i="13" s="1"/>
  <c r="AI1346" i="12"/>
  <c r="C2594" i="13" s="1"/>
  <c r="AJ1035" i="12"/>
  <c r="D2905" i="13" s="1"/>
  <c r="AI3556" i="12"/>
  <c r="C384" i="13" s="1"/>
  <c r="AJ1111" i="12"/>
  <c r="D2829" i="13" s="1"/>
  <c r="AI3203" i="12"/>
  <c r="C737" i="13" s="1"/>
  <c r="AJ647" i="12"/>
  <c r="D3293" i="13" s="1"/>
  <c r="AI969" i="12"/>
  <c r="C2971" i="13" s="1"/>
  <c r="AI1911" i="12"/>
  <c r="C2029" i="13" s="1"/>
  <c r="AI3189" i="12"/>
  <c r="C751" i="13" s="1"/>
  <c r="AJ3030" i="12"/>
  <c r="D910" i="13" s="1"/>
  <c r="AI751" i="12"/>
  <c r="C3189" i="13" s="1"/>
  <c r="AJ1937" i="12"/>
  <c r="D2003" i="13" s="1"/>
  <c r="AI936" i="12"/>
  <c r="C3004" i="13" s="1"/>
  <c r="AI1836" i="12"/>
  <c r="C2104" i="13" s="1"/>
  <c r="AJ2225" i="12"/>
  <c r="D1715" i="13" s="1"/>
  <c r="AJ1313" i="12"/>
  <c r="D2627" i="13" s="1"/>
  <c r="AI512" i="12"/>
  <c r="C3428" i="13" s="1"/>
  <c r="AI535" i="12"/>
  <c r="C3405" i="13" s="1"/>
  <c r="AI1043" i="12"/>
  <c r="C2897" i="13" s="1"/>
  <c r="AI1449" i="12"/>
  <c r="C2491" i="13" s="1"/>
  <c r="AI1123" i="12"/>
  <c r="C2817" i="13" s="1"/>
  <c r="AI2762" i="12"/>
  <c r="C1178" i="13" s="1"/>
  <c r="AI3216" i="12"/>
  <c r="C724" i="13" s="1"/>
  <c r="AI3567" i="12"/>
  <c r="C373" i="13" s="1"/>
  <c r="AJ3482" i="12"/>
  <c r="D458" i="13" s="1"/>
  <c r="AI371" i="12"/>
  <c r="C3569" i="13" s="1"/>
  <c r="AI3342" i="12"/>
  <c r="C598" i="13" s="1"/>
  <c r="AJ1870" i="12"/>
  <c r="D2070" i="13" s="1"/>
  <c r="AI2625" i="12"/>
  <c r="C1315" i="13" s="1"/>
  <c r="AJ2844" i="12"/>
  <c r="D1096" i="13" s="1"/>
  <c r="AJ1616" i="12"/>
  <c r="D2324" i="13" s="1"/>
  <c r="AI949" i="12"/>
  <c r="C2991" i="13" s="1"/>
  <c r="AJ1171" i="12"/>
  <c r="D2769" i="13" s="1"/>
  <c r="AJ682" i="12"/>
  <c r="D3258" i="13" s="1"/>
  <c r="AI2332" i="12"/>
  <c r="C1608" i="13" s="1"/>
  <c r="AJ1477" i="12"/>
  <c r="D2463" i="13" s="1"/>
  <c r="AI1331" i="12"/>
  <c r="C2609" i="13" s="1"/>
  <c r="AI1361" i="12"/>
  <c r="C2579" i="13" s="1"/>
  <c r="AJ2140" i="12"/>
  <c r="D1800" i="13" s="1"/>
  <c r="AJ684" i="12"/>
  <c r="D3256" i="13" s="1"/>
  <c r="AJ328" i="12"/>
  <c r="D3612" i="13" s="1"/>
  <c r="AI1634" i="12"/>
  <c r="C2306" i="13" s="1"/>
  <c r="AJ3866" i="12"/>
  <c r="D74" i="13" s="1"/>
  <c r="AI995" i="12"/>
  <c r="C2945" i="13" s="1"/>
  <c r="AI2160" i="12"/>
  <c r="C1780" i="13" s="1"/>
  <c r="AI2847" i="12"/>
  <c r="C1093" i="13" s="1"/>
  <c r="AJ1475" i="12"/>
  <c r="D2465" i="13" s="1"/>
  <c r="AJ257" i="12"/>
  <c r="D3683" i="13" s="1"/>
  <c r="AJ2017" i="12"/>
  <c r="D1923" i="13" s="1"/>
  <c r="AI2090" i="12"/>
  <c r="C1850" i="13" s="1"/>
  <c r="AI492" i="12"/>
  <c r="C3448" i="13" s="1"/>
  <c r="AJ3294" i="12"/>
  <c r="D646" i="13" s="1"/>
  <c r="AI2973" i="12"/>
  <c r="C967" i="13" s="1"/>
  <c r="AJ395" i="12"/>
  <c r="D3545" i="13" s="1"/>
  <c r="AJ2336" i="12"/>
  <c r="D1604" i="13" s="1"/>
  <c r="AJ3350" i="12"/>
  <c r="D590" i="13" s="1"/>
  <c r="AI3541" i="12"/>
  <c r="C399" i="13" s="1"/>
  <c r="AI571" i="12"/>
  <c r="C3369" i="13" s="1"/>
  <c r="AI197" i="12"/>
  <c r="C3743" i="13" s="1"/>
  <c r="AI3926" i="12"/>
  <c r="C14" i="13" s="1"/>
  <c r="AI1597" i="12"/>
  <c r="C2343" i="13" s="1"/>
  <c r="AJ1872" i="12"/>
  <c r="D2068" i="13" s="1"/>
  <c r="AI638" i="12"/>
  <c r="C3302" i="13" s="1"/>
  <c r="AJ176" i="12"/>
  <c r="D3764" i="13" s="1"/>
  <c r="AI1074" i="12"/>
  <c r="C2866" i="13" s="1"/>
  <c r="AJ1771" i="12"/>
  <c r="D2169" i="13" s="1"/>
  <c r="AJ2028" i="12"/>
  <c r="D1912" i="13" s="1"/>
  <c r="AI2642" i="12"/>
  <c r="C1298" i="13" s="1"/>
  <c r="AJ2256" i="12"/>
  <c r="D1684" i="13" s="1"/>
  <c r="AJ2370" i="12"/>
  <c r="D1570" i="13" s="1"/>
  <c r="AJ1786" i="12"/>
  <c r="D2154" i="13" s="1"/>
  <c r="AI3113" i="12"/>
  <c r="C827" i="13" s="1"/>
  <c r="AI2027" i="12"/>
  <c r="C1913" i="13" s="1"/>
  <c r="AJ2469" i="12"/>
  <c r="D1471" i="13" s="1"/>
  <c r="AI1191" i="12"/>
  <c r="C2749" i="13" s="1"/>
  <c r="AJ3127" i="12"/>
  <c r="D813" i="13" s="1"/>
  <c r="AJ1238" i="12"/>
  <c r="D2702" i="13" s="1"/>
  <c r="AI1500" i="12"/>
  <c r="C2440" i="13" s="1"/>
  <c r="AI2319" i="12"/>
  <c r="C1621" i="13" s="1"/>
  <c r="AI803" i="12"/>
  <c r="C3137" i="13" s="1"/>
  <c r="AI2070" i="12"/>
  <c r="C1870" i="13" s="1"/>
  <c r="AI897" i="12"/>
  <c r="C3043" i="13" s="1"/>
  <c r="AJ1287" i="12"/>
  <c r="D2653" i="13" s="1"/>
  <c r="AJ1972" i="12"/>
  <c r="D1968" i="13" s="1"/>
  <c r="AJ2155" i="12"/>
  <c r="D1785" i="13" s="1"/>
  <c r="AJ1067" i="12"/>
  <c r="D2873" i="13" s="1"/>
  <c r="AJ2922" i="12"/>
  <c r="D1018" i="13" s="1"/>
  <c r="AJ536" i="12"/>
  <c r="D3404" i="13" s="1"/>
  <c r="AJ796" i="12"/>
  <c r="D3144" i="13" s="1"/>
  <c r="AI2613" i="12"/>
  <c r="C1327" i="13" s="1"/>
  <c r="AJ1753" i="12"/>
  <c r="D2187" i="13" s="1"/>
  <c r="AJ2308" i="12"/>
  <c r="D1632" i="13" s="1"/>
  <c r="AJ933" i="12"/>
  <c r="D3007" i="13" s="1"/>
  <c r="AI2732" i="12"/>
  <c r="C1208" i="13" s="1"/>
  <c r="AI3367" i="12"/>
  <c r="C573" i="13" s="1"/>
  <c r="AI2200" i="12"/>
  <c r="C1740" i="13" s="1"/>
  <c r="AI3020" i="12"/>
  <c r="C920" i="13" s="1"/>
  <c r="AI890" i="12"/>
  <c r="C3050" i="13" s="1"/>
  <c r="AI2532" i="12"/>
  <c r="C1408" i="13" s="1"/>
  <c r="AJ1696" i="12"/>
  <c r="D2244" i="13" s="1"/>
  <c r="AJ3417" i="12"/>
  <c r="D523" i="13" s="1"/>
  <c r="AI981" i="12"/>
  <c r="C2959" i="13" s="1"/>
  <c r="AI1602" i="12"/>
  <c r="C2338" i="13" s="1"/>
  <c r="AI2870" i="12"/>
  <c r="C1070" i="13" s="1"/>
  <c r="AI2402" i="12"/>
  <c r="C1538" i="13" s="1"/>
  <c r="AI3179" i="12"/>
  <c r="C761" i="13" s="1"/>
  <c r="AJ2119" i="12"/>
  <c r="D1821" i="13" s="1"/>
  <c r="AI2167" i="12"/>
  <c r="C1773" i="13" s="1"/>
  <c r="AJ2538" i="12"/>
  <c r="D1402" i="13" s="1"/>
  <c r="AI1086" i="12"/>
  <c r="C2854" i="13" s="1"/>
  <c r="AJ400" i="12"/>
  <c r="D3540" i="13" s="1"/>
  <c r="AJ393" i="12"/>
  <c r="D3547" i="13" s="1"/>
  <c r="AI903" i="12"/>
  <c r="C3037" i="13" s="1"/>
  <c r="AJ2369" i="12"/>
  <c r="D1571" i="13" s="1"/>
  <c r="AI470" i="12"/>
  <c r="C3470" i="13" s="1"/>
  <c r="AJ1291" i="12"/>
  <c r="D2649" i="13" s="1"/>
  <c r="AJ1799" i="12"/>
  <c r="D2141" i="13" s="1"/>
  <c r="AJ2267" i="12"/>
  <c r="D1673" i="13" s="1"/>
  <c r="AI570" i="12"/>
  <c r="C3370" i="13" s="1"/>
  <c r="AI907" i="12"/>
  <c r="C3033" i="13" s="1"/>
  <c r="AI1223" i="12"/>
  <c r="C2717" i="13" s="1"/>
  <c r="AI919" i="12"/>
  <c r="C3021" i="13" s="1"/>
  <c r="AI894" i="12"/>
  <c r="C3046" i="13" s="1"/>
  <c r="AI2628" i="12"/>
  <c r="C1312" i="13" s="1"/>
  <c r="AJ1810" i="12"/>
  <c r="D2130" i="13" s="1"/>
  <c r="AI2579" i="12"/>
  <c r="C1361" i="13" s="1"/>
  <c r="AJ2771" i="12"/>
  <c r="D1169" i="13" s="1"/>
  <c r="AJ2249" i="12"/>
  <c r="D1691" i="13" s="1"/>
  <c r="AI2281" i="12"/>
  <c r="C1659" i="13" s="1"/>
  <c r="AI2584" i="12"/>
  <c r="C1356" i="13" s="1"/>
  <c r="AI2148" i="12"/>
  <c r="C1792" i="13" s="1"/>
  <c r="AI913" i="12"/>
  <c r="C3027" i="13" s="1"/>
  <c r="AI1784" i="12"/>
  <c r="C2156" i="13" s="1"/>
  <c r="AI3068" i="12"/>
  <c r="C872" i="13" s="1"/>
  <c r="AI2714" i="12"/>
  <c r="C1226" i="13" s="1"/>
  <c r="AJ1424" i="12"/>
  <c r="D2516" i="13" s="1"/>
  <c r="AI735" i="12"/>
  <c r="C3205" i="13" s="1"/>
  <c r="AJ2053" i="12"/>
  <c r="D1887" i="13" s="1"/>
  <c r="AJ1766" i="12"/>
  <c r="D2174" i="13" s="1"/>
  <c r="AJ2123" i="12"/>
  <c r="D1817" i="13" s="1"/>
  <c r="AI3273" i="12"/>
  <c r="C667" i="13" s="1"/>
  <c r="AJ3619" i="12"/>
  <c r="D321" i="13" s="1"/>
  <c r="AI2987" i="12"/>
  <c r="C953" i="13" s="1"/>
  <c r="AI1512" i="12"/>
  <c r="C2428" i="13" s="1"/>
  <c r="AJ556" i="12"/>
  <c r="D3384" i="13" s="1"/>
  <c r="AI1899" i="12"/>
  <c r="C2041" i="13" s="1"/>
  <c r="AI387" i="12"/>
  <c r="C3553" i="13" s="1"/>
  <c r="AI1970" i="12"/>
  <c r="C1970" i="13" s="1"/>
  <c r="AI1090" i="12"/>
  <c r="C2850" i="13" s="1"/>
  <c r="AJ1553" i="12"/>
  <c r="D2387" i="13" s="1"/>
  <c r="AI1791" i="12"/>
  <c r="C2149" i="13" s="1"/>
  <c r="AI1659" i="12"/>
  <c r="C2281" i="13" s="1"/>
  <c r="AI1665" i="12"/>
  <c r="C2275" i="13" s="1"/>
  <c r="AJ1091" i="12"/>
  <c r="D2849" i="13" s="1"/>
  <c r="AJ1254" i="12"/>
  <c r="D2686" i="13" s="1"/>
  <c r="AI2804" i="12"/>
  <c r="C1136" i="13" s="1"/>
  <c r="AJ324" i="12"/>
  <c r="D3616" i="13" s="1"/>
  <c r="AJ1423" i="12"/>
  <c r="D2517" i="13" s="1"/>
  <c r="AI1658" i="12"/>
  <c r="C2282" i="13" s="1"/>
  <c r="AJ2655" i="12"/>
  <c r="D1285" i="13" s="1"/>
  <c r="AI717" i="12"/>
  <c r="C3223" i="13" s="1"/>
  <c r="AI464" i="12"/>
  <c r="C3476" i="13" s="1"/>
  <c r="AI3579" i="12"/>
  <c r="C361" i="13" s="1"/>
  <c r="AJ2599" i="12"/>
  <c r="D1341" i="13" s="1"/>
  <c r="AJ2506" i="12"/>
  <c r="D1434" i="13" s="1"/>
  <c r="AI3623" i="12"/>
  <c r="C317" i="13" s="1"/>
  <c r="AJ1660" i="12"/>
  <c r="D2280" i="13" s="1"/>
  <c r="AI335" i="12"/>
  <c r="C3605" i="13" s="1"/>
  <c r="AJ2002" i="12"/>
  <c r="D1938" i="13" s="1"/>
  <c r="AI533" i="12"/>
  <c r="C3407" i="13" s="1"/>
  <c r="AI855" i="12"/>
  <c r="C3085" i="13" s="1"/>
  <c r="AI1894" i="12"/>
  <c r="C2046" i="13" s="1"/>
  <c r="AI3731" i="12"/>
  <c r="C209" i="13" s="1"/>
  <c r="AJ2874" i="12"/>
  <c r="D1066" i="13" s="1"/>
  <c r="AJ225" i="12"/>
  <c r="D3715" i="13" s="1"/>
  <c r="AI2423" i="12"/>
  <c r="C1517" i="13" s="1"/>
  <c r="AI2381" i="12"/>
  <c r="C1559" i="13" s="1"/>
  <c r="AI1403" i="12"/>
  <c r="C2537" i="13" s="1"/>
  <c r="AJ3535" i="12"/>
  <c r="D405" i="13" s="1"/>
  <c r="AJ2773" i="12"/>
  <c r="D1167" i="13" s="1"/>
  <c r="AJ2450" i="12"/>
  <c r="D1490" i="13" s="1"/>
  <c r="AI1857" i="12"/>
  <c r="C2083" i="13" s="1"/>
  <c r="AJ1018" i="12"/>
  <c r="D2922" i="13" s="1"/>
  <c r="AJ951" i="12"/>
  <c r="D2989" i="13" s="1"/>
  <c r="AI1144" i="12"/>
  <c r="C2796" i="13" s="1"/>
  <c r="AJ241" i="12"/>
  <c r="D3699" i="13" s="1"/>
  <c r="AI2333" i="12"/>
  <c r="C1607" i="13" s="1"/>
  <c r="AJ2991" i="12"/>
  <c r="D949" i="13" s="1"/>
  <c r="AJ1399" i="12"/>
  <c r="D2541" i="13" s="1"/>
  <c r="AI3304" i="12"/>
  <c r="C636" i="13" s="1"/>
  <c r="AJ2671" i="12"/>
  <c r="D1269" i="13" s="1"/>
  <c r="AJ1250" i="12"/>
  <c r="D2690" i="13" s="1"/>
  <c r="AI419" i="12"/>
  <c r="C3521" i="13" s="1"/>
  <c r="AI1309" i="12"/>
  <c r="C2631" i="13" s="1"/>
  <c r="AJ1590" i="12"/>
  <c r="D2350" i="13" s="1"/>
  <c r="AI1375" i="12"/>
  <c r="C2565" i="13" s="1"/>
  <c r="AI1945" i="12"/>
  <c r="C1995" i="13" s="1"/>
  <c r="AJ3547" i="12"/>
  <c r="D393" i="13" s="1"/>
  <c r="AI2252" i="12"/>
  <c r="C1688" i="13" s="1"/>
  <c r="AI3118" i="12"/>
  <c r="C822" i="13" s="1"/>
  <c r="AI2037" i="12"/>
  <c r="C1903" i="13" s="1"/>
  <c r="AJ2799" i="12"/>
  <c r="D1141" i="13" s="1"/>
  <c r="AI404" i="12"/>
  <c r="C3536" i="13" s="1"/>
  <c r="AI2868" i="12"/>
  <c r="C1072" i="13" s="1"/>
  <c r="AJ2213" i="12"/>
  <c r="D1727" i="13" s="1"/>
  <c r="AI179" i="12"/>
  <c r="C3761" i="13" s="1"/>
  <c r="AJ624" i="12"/>
  <c r="D3316" i="13" s="1"/>
  <c r="AJ1484" i="12"/>
  <c r="D2456" i="13" s="1"/>
  <c r="AI1470" i="12"/>
  <c r="C2470" i="13" s="1"/>
  <c r="AI2689" i="12"/>
  <c r="C1251" i="13" s="1"/>
  <c r="AJ1195" i="12"/>
  <c r="D2745" i="13" s="1"/>
  <c r="AJ1666" i="12"/>
  <c r="D2274" i="13" s="1"/>
  <c r="AI3065" i="12"/>
  <c r="C875" i="13" s="1"/>
  <c r="AI1530" i="12"/>
  <c r="C2410" i="13" s="1"/>
  <c r="AJ1767" i="12"/>
  <c r="D2173" i="13" s="1"/>
  <c r="AJ3291" i="12"/>
  <c r="D649" i="13" s="1"/>
  <c r="AJ1547" i="12"/>
  <c r="D2393" i="13" s="1"/>
  <c r="AI3199" i="12"/>
  <c r="C741" i="13" s="1"/>
  <c r="AJ595" i="12"/>
  <c r="D3345" i="13" s="1"/>
  <c r="AJ1663" i="12"/>
  <c r="D2277" i="13" s="1"/>
  <c r="AI1438" i="12"/>
  <c r="C2502" i="13" s="1"/>
  <c r="AJ670" i="12"/>
  <c r="D3270" i="13" s="1"/>
  <c r="AJ3169" i="12"/>
  <c r="D771" i="13" s="1"/>
  <c r="AI3610" i="12"/>
  <c r="C330" i="13" s="1"/>
  <c r="AJ579" i="12"/>
  <c r="D3361" i="13" s="1"/>
  <c r="AI1145" i="12"/>
  <c r="C2795" i="13" s="1"/>
  <c r="AJ136" i="12"/>
  <c r="D3804" i="13" s="1"/>
  <c r="AJ2825" i="12"/>
  <c r="D1115" i="13" s="1"/>
  <c r="AI2154" i="12"/>
  <c r="C1786" i="13" s="1"/>
  <c r="AI2086" i="12"/>
  <c r="C1854" i="13" s="1"/>
  <c r="AI1701" i="12"/>
  <c r="C2239" i="13" s="1"/>
  <c r="AJ231" i="12"/>
  <c r="D3709" i="13" s="1"/>
  <c r="AI974" i="12"/>
  <c r="C2966" i="13" s="1"/>
  <c r="AJ341" i="12"/>
  <c r="D3599" i="13" s="1"/>
  <c r="AI3371" i="12"/>
  <c r="C569" i="13" s="1"/>
  <c r="AJ2534" i="12"/>
  <c r="D1406" i="13" s="1"/>
  <c r="AI2672" i="12"/>
  <c r="C1268" i="13" s="1"/>
  <c r="AJ1062" i="12"/>
  <c r="D2878" i="13" s="1"/>
  <c r="AI2198" i="12"/>
  <c r="C1742" i="13" s="1"/>
  <c r="AJ640" i="12"/>
  <c r="D3300" i="13" s="1"/>
  <c r="AJ2144" i="12"/>
  <c r="D1796" i="13" s="1"/>
  <c r="AJ2219" i="12"/>
  <c r="D1721" i="13" s="1"/>
  <c r="AJ2830" i="12"/>
  <c r="D1110" i="13" s="1"/>
  <c r="AJ1337" i="12"/>
  <c r="D2603" i="13" s="1"/>
  <c r="AJ873" i="12"/>
  <c r="D3067" i="13" s="1"/>
  <c r="AJ1831" i="12"/>
  <c r="D2109" i="13" s="1"/>
  <c r="AJ2836" i="12"/>
  <c r="D1104" i="13" s="1"/>
  <c r="AI1840" i="12"/>
  <c r="C2100" i="13" s="1"/>
  <c r="AI513" i="12"/>
  <c r="C3427" i="13" s="1"/>
  <c r="AJ694" i="12"/>
  <c r="D3246" i="13" s="1"/>
  <c r="AI2529" i="12"/>
  <c r="C1411" i="13" s="1"/>
  <c r="AI1738" i="12"/>
  <c r="C2202" i="13" s="1"/>
  <c r="AJ1985" i="12"/>
  <c r="D1955" i="13" s="1"/>
  <c r="AI2850" i="12"/>
  <c r="C1090" i="13" s="1"/>
  <c r="AI2080" i="12"/>
  <c r="C1860" i="13" s="1"/>
  <c r="AJ3410" i="12"/>
  <c r="D530" i="13" s="1"/>
  <c r="AJ3734" i="12"/>
  <c r="D206" i="13" s="1"/>
  <c r="AJ2570" i="12"/>
  <c r="D1370" i="13" s="1"/>
  <c r="AI3056" i="12"/>
  <c r="C884" i="13" s="1"/>
  <c r="AI1873" i="12"/>
  <c r="C2067" i="13" s="1"/>
  <c r="AI2235" i="12"/>
  <c r="C1705" i="13" s="1"/>
  <c r="AI1717" i="12"/>
  <c r="C2223" i="13" s="1"/>
  <c r="AI771" i="12"/>
  <c r="C3169" i="13" s="1"/>
  <c r="AJ2779" i="12"/>
  <c r="D1161" i="13" s="1"/>
  <c r="AJ1798" i="12"/>
  <c r="D2142" i="13" s="1"/>
  <c r="AJ1853" i="12"/>
  <c r="D2087" i="13" s="1"/>
  <c r="AJ316" i="12"/>
  <c r="D3624" i="13" s="1"/>
  <c r="AI287" i="12"/>
  <c r="C3653" i="13" s="1"/>
  <c r="AJ1546" i="12"/>
  <c r="D2394" i="13" s="1"/>
  <c r="AI1702" i="12"/>
  <c r="C2238" i="13" s="1"/>
  <c r="AJ3313" i="12"/>
  <c r="D627" i="13" s="1"/>
  <c r="AI1552" i="12"/>
  <c r="C2388" i="13" s="1"/>
  <c r="AJ2151" i="12"/>
  <c r="D1789" i="13" s="1"/>
  <c r="AI676" i="12"/>
  <c r="C3264" i="13" s="1"/>
  <c r="AI152" i="12"/>
  <c r="C3788" i="13" s="1"/>
  <c r="AI386" i="12"/>
  <c r="C3554" i="13" s="1"/>
  <c r="AJ2500" i="12"/>
  <c r="D1440" i="13" s="1"/>
  <c r="AI798" i="12"/>
  <c r="C3142" i="13" s="1"/>
  <c r="AJ388" i="12"/>
  <c r="D3552" i="13" s="1"/>
  <c r="AI1728" i="12"/>
  <c r="C2212" i="13" s="1"/>
  <c r="AJ3501" i="12"/>
  <c r="D439" i="13" s="1"/>
  <c r="AJ1384" i="12"/>
  <c r="D2556" i="13" s="1"/>
  <c r="AI2610" i="12"/>
  <c r="C1330" i="13" s="1"/>
  <c r="AI525" i="12"/>
  <c r="C3415" i="13" s="1"/>
  <c r="AI836" i="12"/>
  <c r="C3104" i="13" s="1"/>
  <c r="AI2118" i="12"/>
  <c r="C1822" i="13" s="1"/>
  <c r="AI1253" i="12"/>
  <c r="C2687" i="13" s="1"/>
  <c r="AI980" i="12"/>
  <c r="C2960" i="13" s="1"/>
  <c r="AI946" i="12"/>
  <c r="C2994" i="13" s="1"/>
  <c r="AI2864" i="12"/>
  <c r="C1076" i="13" s="1"/>
  <c r="AJ2026" i="12"/>
  <c r="D1914" i="13" s="1"/>
  <c r="AJ3016" i="12"/>
  <c r="D924" i="13" s="1"/>
  <c r="AJ1095" i="12"/>
  <c r="D2845" i="13" s="1"/>
  <c r="AI643" i="12"/>
  <c r="C3297" i="13" s="1"/>
  <c r="AJ3596" i="12"/>
  <c r="D344" i="13" s="1"/>
  <c r="AJ2756" i="12"/>
  <c r="D1184" i="13" s="1"/>
  <c r="AI2305" i="12"/>
  <c r="C1635" i="13" s="1"/>
  <c r="AI3915" i="12"/>
  <c r="C25" i="13" s="1"/>
  <c r="AI3724" i="12"/>
  <c r="C216" i="13" s="1"/>
  <c r="AI1594" i="12"/>
  <c r="C2346" i="13" s="1"/>
  <c r="AI901" i="12"/>
  <c r="C3039" i="13" s="1"/>
  <c r="AI3726" i="12"/>
  <c r="C214" i="13" s="1"/>
  <c r="AI662" i="12"/>
  <c r="C3278" i="13" s="1"/>
  <c r="AI1922" i="12"/>
  <c r="C2018" i="13" s="1"/>
  <c r="AI1279" i="12"/>
  <c r="C2661" i="13" s="1"/>
  <c r="AJ824" i="12"/>
  <c r="D3116" i="13" s="1"/>
  <c r="AI3126" i="12"/>
  <c r="C814" i="13" s="1"/>
  <c r="AJ1065" i="12"/>
  <c r="D2875" i="13" s="1"/>
  <c r="AI1187" i="12"/>
  <c r="C2753" i="13" s="1"/>
  <c r="AJ872" i="12"/>
  <c r="D3068" i="13" s="1"/>
  <c r="AI1956" i="12"/>
  <c r="C1984" i="13" s="1"/>
  <c r="AI704" i="12"/>
  <c r="C3236" i="13" s="1"/>
  <c r="AJ1413" i="12"/>
  <c r="D2527" i="13" s="1"/>
  <c r="AI577" i="12"/>
  <c r="C3363" i="13" s="1"/>
  <c r="AJ2684" i="12"/>
  <c r="D1256" i="13" s="1"/>
  <c r="AI2329" i="12"/>
  <c r="C1611" i="13" s="1"/>
  <c r="AI2340" i="12"/>
  <c r="C1600" i="13" s="1"/>
  <c r="AI2750" i="12"/>
  <c r="C1190" i="13" s="1"/>
  <c r="AI2364" i="12"/>
  <c r="C1576" i="13" s="1"/>
  <c r="AI1819" i="12"/>
  <c r="C2121" i="13" s="1"/>
  <c r="AJ827" i="12"/>
  <c r="D3113" i="13" s="1"/>
  <c r="AJ2171" i="12"/>
  <c r="D1769" i="13" s="1"/>
  <c r="AJ356" i="12"/>
  <c r="D3584" i="13" s="1"/>
  <c r="AI1488" i="12"/>
  <c r="C2452" i="13" s="1"/>
  <c r="AI1902" i="12"/>
  <c r="C2038" i="13" s="1"/>
  <c r="AJ2015" i="12"/>
  <c r="D1925" i="13" s="1"/>
  <c r="AJ2803" i="12"/>
  <c r="D1137" i="13" s="1"/>
  <c r="AI2363" i="12"/>
  <c r="C1577" i="13" s="1"/>
  <c r="AJ1480" i="12"/>
  <c r="D2460" i="13" s="1"/>
  <c r="AJ578" i="12"/>
  <c r="D3362" i="13" s="1"/>
  <c r="AJ947" i="12"/>
  <c r="D2993" i="13" s="1"/>
  <c r="AI2965" i="12"/>
  <c r="C975" i="13" s="1"/>
  <c r="AI1059" i="12"/>
  <c r="C2881" i="13" s="1"/>
  <c r="AJ193" i="12"/>
  <c r="D3747" i="13" s="1"/>
  <c r="AJ1588" i="12"/>
  <c r="D2352" i="13" s="1"/>
  <c r="AJ2760" i="12"/>
  <c r="D1180" i="13" s="1"/>
  <c r="AJ1184" i="12"/>
  <c r="D2756" i="13" s="1"/>
  <c r="AJ2388" i="12"/>
  <c r="D1552" i="13" s="1"/>
  <c r="AJ1274" i="12"/>
  <c r="D2666" i="13" s="1"/>
  <c r="AI2143" i="12"/>
  <c r="C1797" i="13" s="1"/>
  <c r="AI1347" i="12"/>
  <c r="C2593" i="13" s="1"/>
  <c r="AI870" i="12"/>
  <c r="C3070" i="13" s="1"/>
  <c r="AI1963" i="12"/>
  <c r="C1977" i="13" s="1"/>
  <c r="AJ2470" i="12"/>
  <c r="D1470" i="13" s="1"/>
  <c r="AI3130" i="12"/>
  <c r="C810" i="13" s="1"/>
  <c r="AI3316" i="12"/>
  <c r="C624" i="13" s="1"/>
  <c r="AJ407" i="12"/>
  <c r="D3533" i="13" s="1"/>
  <c r="AJ2050" i="12"/>
  <c r="D1890" i="13" s="1"/>
  <c r="AJ746" i="12"/>
  <c r="D3194" i="13" s="1"/>
  <c r="AJ373" i="12"/>
  <c r="D3567" i="13" s="1"/>
  <c r="AJ394" i="12"/>
  <c r="D3546" i="13" s="1"/>
  <c r="AI2817" i="12"/>
  <c r="C1123" i="13" s="1"/>
  <c r="AI2439" i="12"/>
  <c r="C1501" i="13" s="1"/>
  <c r="AJ1921" i="12"/>
  <c r="D2019" i="13" s="1"/>
  <c r="AJ611" i="12"/>
  <c r="D3329" i="13" s="1"/>
  <c r="AI2418" i="12"/>
  <c r="C1522" i="13" s="1"/>
  <c r="AI524" i="12"/>
  <c r="C3416" i="13" s="1"/>
  <c r="AJ2840" i="12"/>
  <c r="D1100" i="13" s="1"/>
  <c r="AI2361" i="12"/>
  <c r="C1579" i="13" s="1"/>
  <c r="AJ2044" i="12"/>
  <c r="D1896" i="13" s="1"/>
  <c r="AJ3421" i="12"/>
  <c r="D519" i="13" s="1"/>
  <c r="AI1176" i="12"/>
  <c r="C2764" i="13" s="1"/>
  <c r="AJ2496" i="12"/>
  <c r="D1444" i="13" s="1"/>
  <c r="AJ989" i="12"/>
  <c r="D2951" i="13" s="1"/>
  <c r="AI2895" i="12"/>
  <c r="C1045" i="13" s="1"/>
  <c r="AJ2826" i="12"/>
  <c r="D1114" i="13" s="1"/>
  <c r="AI1868" i="12"/>
  <c r="C2072" i="13" s="1"/>
  <c r="AI2896" i="12"/>
  <c r="C1044" i="13" s="1"/>
  <c r="AJ416" i="12"/>
  <c r="D3524" i="13" s="1"/>
  <c r="AI1189" i="12"/>
  <c r="C2751" i="13" s="1"/>
  <c r="AJ2964" i="12"/>
  <c r="D976" i="13" s="1"/>
  <c r="AJ2516" i="12"/>
  <c r="D1424" i="13" s="1"/>
  <c r="AJ861" i="12"/>
  <c r="D3079" i="13" s="1"/>
  <c r="AJ2188" i="12"/>
  <c r="D1752" i="13" s="1"/>
  <c r="AI1456" i="12"/>
  <c r="C2484" i="13" s="1"/>
  <c r="AI277" i="12"/>
  <c r="C3663" i="13" s="1"/>
  <c r="AI917" i="12"/>
  <c r="C3023" i="13" s="1"/>
  <c r="AJ3770" i="12"/>
  <c r="D170" i="13" s="1"/>
  <c r="AI3398" i="12"/>
  <c r="C542" i="13" s="1"/>
  <c r="AJ457" i="12"/>
  <c r="D3483" i="13" s="1"/>
  <c r="AI1338" i="12"/>
  <c r="C2602" i="13" s="1"/>
  <c r="AJ280" i="12"/>
  <c r="D3660" i="13" s="1"/>
  <c r="AJ3300" i="12"/>
  <c r="D640" i="13" s="1"/>
  <c r="AI2560" i="12"/>
  <c r="C1380" i="13" s="1"/>
  <c r="AI2325" i="12"/>
  <c r="C1615" i="13" s="1"/>
  <c r="AJ1763" i="12"/>
  <c r="D2177" i="13" s="1"/>
  <c r="AJ1483" i="12"/>
  <c r="D2457" i="13" s="1"/>
  <c r="AI2910" i="12"/>
  <c r="C1030" i="13" s="1"/>
  <c r="AI3305" i="12"/>
  <c r="C635" i="13" s="1"/>
  <c r="AI1015" i="12"/>
  <c r="C2925" i="13" s="1"/>
  <c r="AI1374" i="12"/>
  <c r="C2566" i="13" s="1"/>
  <c r="AJ205" i="12"/>
  <c r="D3735" i="13" s="1"/>
  <c r="AI420" i="12"/>
  <c r="C3520" i="13" s="1"/>
  <c r="AH3933" i="12"/>
  <c r="AI3933" i="12" s="1"/>
  <c r="C7" i="13" s="1"/>
  <c r="AI2857" i="12"/>
  <c r="C1083" i="13" s="1"/>
  <c r="AJ2949" i="12"/>
  <c r="D991" i="13" s="1"/>
  <c r="AH2505" i="12"/>
  <c r="AJ3379" i="12"/>
  <c r="D561" i="13" s="1"/>
  <c r="AH3530" i="12"/>
  <c r="AI3530" i="12" s="1"/>
  <c r="C410" i="13" s="1"/>
  <c r="AH3220" i="12"/>
  <c r="AJ3220" i="12" s="1"/>
  <c r="D720" i="13" s="1"/>
  <c r="AH3402" i="12"/>
  <c r="AJ3402" i="12" s="1"/>
  <c r="D538" i="13" s="1"/>
  <c r="AH2430" i="12"/>
  <c r="AI2430" i="12" s="1"/>
  <c r="C1510" i="13" s="1"/>
  <c r="AI213" i="12"/>
  <c r="C3727" i="13" s="1"/>
  <c r="AJ2979" i="12"/>
  <c r="D961" i="13" s="1"/>
  <c r="AI2956" i="12"/>
  <c r="C984" i="13" s="1"/>
  <c r="AI3654" i="12"/>
  <c r="C286" i="13" s="1"/>
  <c r="AI3165" i="12"/>
  <c r="C775" i="13" s="1"/>
  <c r="AJ2444" i="12"/>
  <c r="D1496" i="13" s="1"/>
  <c r="AI1299" i="12"/>
  <c r="C2641" i="13" s="1"/>
  <c r="AI602" i="12"/>
  <c r="C3338" i="13" s="1"/>
  <c r="AI1093" i="12"/>
  <c r="C2847" i="13" s="1"/>
  <c r="AJ583" i="12"/>
  <c r="D3357" i="13" s="1"/>
  <c r="AI3385" i="12"/>
  <c r="C555" i="13" s="1"/>
  <c r="AI1028" i="12"/>
  <c r="C2912" i="13" s="1"/>
  <c r="AI2245" i="12"/>
  <c r="C1695" i="13" s="1"/>
  <c r="AI2099" i="12"/>
  <c r="C1841" i="13" s="1"/>
  <c r="AI362" i="12"/>
  <c r="C3578" i="13" s="1"/>
  <c r="AI2703" i="12"/>
  <c r="C1237" i="13" s="1"/>
  <c r="AJ1662" i="12"/>
  <c r="D2278" i="13" s="1"/>
  <c r="AJ1007" i="12"/>
  <c r="D2933" i="13" s="1"/>
  <c r="AJ1357" i="12"/>
  <c r="D2583" i="13" s="1"/>
  <c r="AI1796" i="12"/>
  <c r="C2144" i="13" s="1"/>
  <c r="AI793" i="12"/>
  <c r="C3147" i="13" s="1"/>
  <c r="AH2623" i="12"/>
  <c r="AJ2623" i="12" s="1"/>
  <c r="D1317" i="13" s="1"/>
  <c r="AI2098" i="12"/>
  <c r="C1842" i="13" s="1"/>
  <c r="AI2567" i="12"/>
  <c r="C1373" i="13" s="1"/>
  <c r="AI1492" i="12"/>
  <c r="C2448" i="13" s="1"/>
  <c r="AI2401" i="12"/>
  <c r="C1539" i="13" s="1"/>
  <c r="AJ3105" i="12"/>
  <c r="D835" i="13" s="1"/>
  <c r="AJ1882" i="12"/>
  <c r="D2058" i="13" s="1"/>
  <c r="AI3017" i="12"/>
  <c r="C923" i="13" s="1"/>
  <c r="AJ2785" i="12"/>
  <c r="D1155" i="13" s="1"/>
  <c r="AJ1302" i="12"/>
  <c r="D2638" i="13" s="1"/>
  <c r="AJ814" i="12"/>
  <c r="D3126" i="13" s="1"/>
  <c r="AI1266" i="12"/>
  <c r="C2674" i="13" s="1"/>
  <c r="AJ1982" i="12"/>
  <c r="D1958" i="13" s="1"/>
  <c r="AI923" i="12"/>
  <c r="C3017" i="13" s="1"/>
  <c r="AJ1072" i="12"/>
  <c r="D2868" i="13" s="1"/>
  <c r="AJ1202" i="12"/>
  <c r="D2738" i="13" s="1"/>
  <c r="AJ2138" i="12"/>
  <c r="D1802" i="13" s="1"/>
  <c r="AJ738" i="12"/>
  <c r="D3202" i="13" s="1"/>
  <c r="AJ2674" i="12"/>
  <c r="D1266" i="13" s="1"/>
  <c r="AJ943" i="12"/>
  <c r="D2997" i="13" s="1"/>
  <c r="AJ2311" i="12"/>
  <c r="D1629" i="13" s="1"/>
  <c r="AI752" i="12"/>
  <c r="C3188" i="13" s="1"/>
  <c r="AJ1053" i="12"/>
  <c r="D2887" i="13" s="1"/>
  <c r="AJ541" i="12"/>
  <c r="D3399" i="13" s="1"/>
  <c r="AI678" i="12"/>
  <c r="C3262" i="13" s="1"/>
  <c r="AI937" i="12"/>
  <c r="C3003" i="13" s="1"/>
  <c r="AJ823" i="12"/>
  <c r="D3117" i="13" s="1"/>
  <c r="AI3702" i="12"/>
  <c r="C238" i="13" s="1"/>
  <c r="AI3394" i="12"/>
  <c r="C546" i="13" s="1"/>
  <c r="AJ1107" i="12"/>
  <c r="D2833" i="13" s="1"/>
  <c r="AJ1427" i="12"/>
  <c r="D2513" i="13" s="1"/>
  <c r="AI340" i="12"/>
  <c r="C3600" i="13" s="1"/>
  <c r="AJ1648" i="12"/>
  <c r="D2292" i="13" s="1"/>
  <c r="AJ2752" i="12"/>
  <c r="D1188" i="13" s="1"/>
  <c r="AJ1532" i="12"/>
  <c r="D2408" i="13" s="1"/>
  <c r="AI2609" i="12"/>
  <c r="C1331" i="13" s="1"/>
  <c r="AI458" i="12"/>
  <c r="C3482" i="13" s="1"/>
  <c r="AI3355" i="12"/>
  <c r="C585" i="13" s="1"/>
  <c r="AJ2717" i="12"/>
  <c r="D1223" i="13" s="1"/>
  <c r="AI1237" i="12"/>
  <c r="C2703" i="13" s="1"/>
  <c r="AJ1368" i="12"/>
  <c r="D2572" i="13" s="1"/>
  <c r="AI3568" i="12"/>
  <c r="C372" i="13" s="1"/>
  <c r="AI437" i="12"/>
  <c r="C3503" i="13" s="1"/>
  <c r="AJ1117" i="12"/>
  <c r="D2823" i="13" s="1"/>
  <c r="AJ1084" i="12"/>
  <c r="D2856" i="13" s="1"/>
  <c r="AJ281" i="12"/>
  <c r="D3659" i="13" s="1"/>
  <c r="AJ1135" i="12"/>
  <c r="D2805" i="13" s="1"/>
  <c r="AJ2904" i="12"/>
  <c r="D1036" i="13" s="1"/>
  <c r="AJ426" i="12"/>
  <c r="D3514" i="13" s="1"/>
  <c r="AJ1277" i="12"/>
  <c r="D2663" i="13" s="1"/>
  <c r="AJ2271" i="12"/>
  <c r="D1669" i="13" s="1"/>
  <c r="AJ2524" i="12"/>
  <c r="D1416" i="13" s="1"/>
  <c r="AI965" i="12"/>
  <c r="C2975" i="13" s="1"/>
  <c r="AJ355" i="12"/>
  <c r="D3585" i="13" s="1"/>
  <c r="AJ701" i="12"/>
  <c r="D3239" i="13" s="1"/>
  <c r="AI195" i="12"/>
  <c r="C3745" i="13" s="1"/>
  <c r="AJ366" i="12"/>
  <c r="D3574" i="13" s="1"/>
  <c r="AI472" i="12"/>
  <c r="C3468" i="13" s="1"/>
  <c r="AH3705" i="12"/>
  <c r="AI3705" i="12" s="1"/>
  <c r="C235" i="13" s="1"/>
  <c r="AH3134" i="12"/>
  <c r="AH3575" i="12"/>
  <c r="AH3805" i="12"/>
  <c r="AJ3805" i="12" s="1"/>
  <c r="D135" i="13" s="1"/>
  <c r="AH2488" i="12"/>
  <c r="AH3561" i="12"/>
  <c r="AJ3561" i="12" s="1"/>
  <c r="D379" i="13" s="1"/>
  <c r="AH3719" i="12"/>
  <c r="AJ3719" i="12" s="1"/>
  <c r="D221" i="13" s="1"/>
  <c r="AJ2130" i="12"/>
  <c r="D1810" i="13" s="1"/>
  <c r="AH3740" i="12"/>
  <c r="AJ3740" i="12" s="1"/>
  <c r="D200" i="13" s="1"/>
  <c r="AH2789" i="12"/>
  <c r="AH3157" i="12"/>
  <c r="AH3408" i="12"/>
  <c r="AI1032" i="12"/>
  <c r="C2908" i="13" s="1"/>
  <c r="AJ2729" i="12"/>
  <c r="D1211" i="13" s="1"/>
  <c r="AI984" i="12"/>
  <c r="C2956" i="13" s="1"/>
  <c r="AJ755" i="12"/>
  <c r="D3185" i="13" s="1"/>
  <c r="AJ1679" i="12"/>
  <c r="D2261" i="13" s="1"/>
  <c r="AI837" i="12"/>
  <c r="C3103" i="13" s="1"/>
  <c r="AI3045" i="12"/>
  <c r="C895" i="13" s="1"/>
  <c r="AI2196" i="12"/>
  <c r="C1744" i="13" s="1"/>
  <c r="AI3090" i="12"/>
  <c r="C850" i="13" s="1"/>
  <c r="AI2489" i="12"/>
  <c r="C1451" i="13" s="1"/>
  <c r="AI1099" i="12"/>
  <c r="C2841" i="13" s="1"/>
  <c r="AI2659" i="12"/>
  <c r="C1281" i="13" s="1"/>
  <c r="AI1349" i="12"/>
  <c r="C2591" i="13" s="1"/>
  <c r="AJ2720" i="12"/>
  <c r="D1220" i="13" s="1"/>
  <c r="AJ346" i="12"/>
  <c r="D3594" i="13" s="1"/>
  <c r="AI1278" i="12"/>
  <c r="C2662" i="13" s="1"/>
  <c r="AI1877" i="12"/>
  <c r="C2063" i="13" s="1"/>
  <c r="AI3197" i="12"/>
  <c r="C743" i="13" s="1"/>
  <c r="AI412" i="12"/>
  <c r="C3528" i="13" s="1"/>
  <c r="AJ1499" i="12"/>
  <c r="D2441" i="13" s="1"/>
  <c r="AJ1816" i="12"/>
  <c r="D2124" i="13" s="1"/>
  <c r="AJ2619" i="12"/>
  <c r="D1321" i="13" s="1"/>
  <c r="AJ1406" i="12"/>
  <c r="D2534" i="13" s="1"/>
  <c r="AJ1607" i="12"/>
  <c r="D2333" i="13" s="1"/>
  <c r="AI436" i="12"/>
  <c r="C3504" i="13" s="1"/>
  <c r="AI447" i="12"/>
  <c r="C3493" i="13" s="1"/>
  <c r="AI1255" i="12"/>
  <c r="C2685" i="13" s="1"/>
  <c r="AI801" i="12"/>
  <c r="C3139" i="13" s="1"/>
  <c r="AI1265" i="12"/>
  <c r="C2675" i="13" s="1"/>
  <c r="AJ1335" i="12"/>
  <c r="D2605" i="13" s="1"/>
  <c r="AJ3880" i="12"/>
  <c r="D60" i="13" s="1"/>
  <c r="AJ2604" i="12"/>
  <c r="D1336" i="13" s="1"/>
  <c r="AI337" i="12"/>
  <c r="C3603" i="13" s="1"/>
  <c r="AI2856" i="12"/>
  <c r="C1084" i="13" s="1"/>
  <c r="AI843" i="12"/>
  <c r="C3097" i="13" s="1"/>
  <c r="AJ1080" i="12"/>
  <c r="D2860" i="13" s="1"/>
  <c r="AJ267" i="12"/>
  <c r="D3673" i="13" s="1"/>
  <c r="AJ604" i="12"/>
  <c r="D3336" i="13" s="1"/>
  <c r="AI2983" i="12"/>
  <c r="C957" i="13" s="1"/>
  <c r="AI1904" i="12"/>
  <c r="C2036" i="13" s="1"/>
  <c r="AJ1931" i="12"/>
  <c r="D2009" i="13" s="1"/>
  <c r="AJ1132" i="12"/>
  <c r="D2808" i="13" s="1"/>
  <c r="AJ2400" i="12"/>
  <c r="D1540" i="13" s="1"/>
  <c r="AJ875" i="12"/>
  <c r="D3065" i="13" s="1"/>
  <c r="AJ3311" i="12"/>
  <c r="D629" i="13" s="1"/>
  <c r="AI2141" i="12"/>
  <c r="C1799" i="13" s="1"/>
  <c r="AI620" i="12"/>
  <c r="C3320" i="13" s="1"/>
  <c r="AI666" i="12"/>
  <c r="C3274" i="13" s="1"/>
  <c r="AJ885" i="12"/>
  <c r="D3055" i="13" s="1"/>
  <c r="AJ2095" i="12"/>
  <c r="D1845" i="13" s="1"/>
  <c r="AI3064" i="12"/>
  <c r="C876" i="13" s="1"/>
  <c r="AJ2159" i="12"/>
  <c r="D1781" i="13" s="1"/>
  <c r="AJ2048" i="12"/>
  <c r="D1892" i="13" s="1"/>
  <c r="AJ2517" i="12"/>
  <c r="D1423" i="13" s="1"/>
  <c r="AJ503" i="12"/>
  <c r="D3437" i="13" s="1"/>
  <c r="AI1944" i="12"/>
  <c r="C1996" i="13" s="1"/>
  <c r="AJ551" i="12"/>
  <c r="D3389" i="13" s="1"/>
  <c r="AJ379" i="12"/>
  <c r="D3561" i="13" s="1"/>
  <c r="AI2348" i="12"/>
  <c r="C1592" i="13" s="1"/>
  <c r="AI276" i="12"/>
  <c r="C3664" i="13" s="1"/>
  <c r="AI3520" i="12"/>
  <c r="C420" i="13" s="1"/>
  <c r="AJ1314" i="12"/>
  <c r="D2626" i="13" s="1"/>
  <c r="AI3569" i="12"/>
  <c r="C371" i="13" s="1"/>
  <c r="AJ3647" i="12"/>
  <c r="D293" i="13" s="1"/>
  <c r="AJ1773" i="12"/>
  <c r="D2167" i="13" s="1"/>
  <c r="AI2275" i="12"/>
  <c r="C1665" i="13" s="1"/>
  <c r="AJ586" i="12"/>
  <c r="D3354" i="13" s="1"/>
  <c r="AJ2061" i="12"/>
  <c r="D1879" i="13" s="1"/>
  <c r="AJ2749" i="12"/>
  <c r="D1191" i="13" s="1"/>
  <c r="AI298" i="12"/>
  <c r="C3642" i="13" s="1"/>
  <c r="AJ2425" i="12"/>
  <c r="D1515" i="13" s="1"/>
  <c r="AI3125" i="12"/>
  <c r="C815" i="13" s="1"/>
  <c r="AI527" i="12"/>
  <c r="C3413" i="13" s="1"/>
  <c r="AH3497" i="12"/>
  <c r="AI3497" i="12" s="1"/>
  <c r="C443" i="13" s="1"/>
  <c r="AH3786" i="12"/>
  <c r="AI3786" i="12" s="1"/>
  <c r="C154" i="13" s="1"/>
  <c r="AH3031" i="12"/>
  <c r="AJ3031" i="12" s="1"/>
  <c r="D909" i="13" s="1"/>
  <c r="AH3785" i="12"/>
  <c r="AI3785" i="12" s="1"/>
  <c r="C155" i="13" s="1"/>
  <c r="AH3123" i="12"/>
  <c r="AH3013" i="12"/>
  <c r="AH3158" i="12"/>
  <c r="AH3720" i="12"/>
  <c r="AH3343" i="12"/>
  <c r="AJ3343" i="12" s="1"/>
  <c r="D597" i="13" s="1"/>
  <c r="AH2886" i="12"/>
  <c r="AJ2886" i="12" s="1"/>
  <c r="D1054" i="13" s="1"/>
  <c r="AH3818" i="12"/>
  <c r="AJ3818" i="12" s="1"/>
  <c r="D122" i="13" s="1"/>
  <c r="AH2334" i="12"/>
  <c r="AI2334" i="12" s="1"/>
  <c r="C1606" i="13" s="1"/>
  <c r="AH2591" i="12"/>
  <c r="AH3544" i="12"/>
  <c r="AH3564" i="12"/>
  <c r="AJ3564" i="12" s="1"/>
  <c r="D376" i="13" s="1"/>
  <c r="AH3783" i="12"/>
  <c r="AJ3783" i="12" s="1"/>
  <c r="D157" i="13" s="1"/>
  <c r="AH3455" i="12"/>
  <c r="AJ3455" i="12" s="1"/>
  <c r="D485" i="13" s="1"/>
  <c r="AH3156" i="12"/>
  <c r="AI3156" i="12" s="1"/>
  <c r="C784" i="13" s="1"/>
  <c r="AH3694" i="12"/>
  <c r="AI3694" i="12" s="1"/>
  <c r="C246" i="13" s="1"/>
  <c r="AH3495" i="12"/>
  <c r="AI3495" i="12" s="1"/>
  <c r="C445" i="13" s="1"/>
  <c r="AH2974" i="12"/>
  <c r="AH3551" i="12"/>
  <c r="AH3283" i="12"/>
  <c r="AJ3283" i="12" s="1"/>
  <c r="D657" i="13" s="1"/>
  <c r="AH3096" i="12"/>
  <c r="AJ3096" i="12" s="1"/>
  <c r="D844" i="13" s="1"/>
  <c r="AH3415" i="12"/>
  <c r="AI3415" i="12" s="1"/>
  <c r="C525" i="13" s="1"/>
  <c r="AH3842" i="12"/>
  <c r="AJ3842" i="12" s="1"/>
  <c r="D98" i="13" s="1"/>
  <c r="AH3480" i="12"/>
  <c r="AJ3480" i="12" s="1"/>
  <c r="D460" i="13" s="1"/>
  <c r="AI671" i="12"/>
  <c r="C3269" i="13" s="1"/>
  <c r="AH3777" i="12"/>
  <c r="AH2475" i="12"/>
  <c r="AH3178" i="12"/>
  <c r="AJ3178" i="12" s="1"/>
  <c r="D762" i="13" s="1"/>
  <c r="AH3797" i="12"/>
  <c r="AH3667" i="12"/>
  <c r="AI3667" i="12" s="1"/>
  <c r="C273" i="13" s="1"/>
  <c r="AH2552" i="12"/>
  <c r="AJ2552" i="12" s="1"/>
  <c r="D1388" i="13" s="1"/>
  <c r="AH3563" i="12"/>
  <c r="AJ3563" i="12" s="1"/>
  <c r="D377" i="13" s="1"/>
  <c r="AH3852" i="12"/>
  <c r="AI3852" i="12" s="1"/>
  <c r="C88" i="13" s="1"/>
  <c r="AH3451" i="12"/>
  <c r="AH2453" i="12"/>
  <c r="AH3692" i="12"/>
  <c r="AJ3692" i="12" s="1"/>
  <c r="D248" i="13" s="1"/>
  <c r="AH3739" i="12"/>
  <c r="AJ3739" i="12" s="1"/>
  <c r="D201" i="13" s="1"/>
  <c r="AH3280" i="12"/>
  <c r="AJ3280" i="12" s="1"/>
  <c r="D660" i="13" s="1"/>
  <c r="AH3522" i="12"/>
  <c r="AJ3522" i="12" s="1"/>
  <c r="D418" i="13" s="1"/>
  <c r="AH3639" i="12"/>
  <c r="AJ3639" i="12" s="1"/>
  <c r="D301" i="13" s="1"/>
  <c r="AH3488" i="12"/>
  <c r="AJ3488" i="12" s="1"/>
  <c r="D452" i="13" s="1"/>
  <c r="AH3146" i="12"/>
  <c r="AH2851" i="12"/>
  <c r="AJ2851" i="12" s="1"/>
  <c r="D1089" i="13" s="1"/>
  <c r="AH3670" i="12"/>
  <c r="AI3670" i="12" s="1"/>
  <c r="C270" i="13" s="1"/>
  <c r="AH3815" i="12"/>
  <c r="AI3815" i="12" s="1"/>
  <c r="C125" i="13" s="1"/>
  <c r="AH3848" i="12"/>
  <c r="AJ3848" i="12" s="1"/>
  <c r="D92" i="13" s="1"/>
  <c r="AH3468" i="12"/>
  <c r="AI3468" i="12" s="1"/>
  <c r="C472" i="13" s="1"/>
  <c r="AH2226" i="12"/>
  <c r="AI2226" i="12" s="1"/>
  <c r="C1714" i="13" s="1"/>
  <c r="AH3883" i="12"/>
  <c r="AJ3883" i="12" s="1"/>
  <c r="D57" i="13" s="1"/>
  <c r="AH3846" i="12"/>
  <c r="AH3784" i="12"/>
  <c r="AH3666" i="12"/>
  <c r="AH2586" i="12"/>
  <c r="AH3904" i="12"/>
  <c r="AI3904" i="12" s="1"/>
  <c r="C36" i="13" s="1"/>
  <c r="AH3886" i="12"/>
  <c r="AJ3886" i="12" s="1"/>
  <c r="D54" i="13" s="1"/>
  <c r="AH3646" i="12"/>
  <c r="AI3646" i="12" s="1"/>
  <c r="C294" i="13" s="1"/>
  <c r="AH3847" i="12"/>
  <c r="AI3847" i="12" s="1"/>
  <c r="C93" i="13" s="1"/>
  <c r="AH3614" i="12"/>
  <c r="AH3922" i="12"/>
  <c r="AH3093" i="12"/>
  <c r="AJ3093" i="12" s="1"/>
  <c r="D847" i="13" s="1"/>
  <c r="AH3598" i="12"/>
  <c r="AH3548" i="12"/>
  <c r="AJ3548" i="12" s="1"/>
  <c r="D392" i="13" s="1"/>
  <c r="AJ2643" i="12"/>
  <c r="D1297" i="13" s="1"/>
  <c r="AH3656" i="12"/>
  <c r="AI3656" i="12" s="1"/>
  <c r="C284" i="13" s="1"/>
  <c r="AH3677" i="12"/>
  <c r="AI3677" i="12" s="1"/>
  <c r="C263" i="13" s="1"/>
  <c r="AH3462" i="12"/>
  <c r="AH3671" i="12"/>
  <c r="AH2581" i="12"/>
  <c r="AH3003" i="12"/>
  <c r="AH2905" i="12"/>
  <c r="AI2905" i="12" s="1"/>
  <c r="C1035" i="13" s="1"/>
  <c r="AH2066" i="12"/>
  <c r="AJ2066" i="12" s="1"/>
  <c r="D1874" i="13" s="1"/>
  <c r="AH2358" i="12"/>
  <c r="AI2358" i="12" s="1"/>
  <c r="C1582" i="13" s="1"/>
  <c r="AH3766" i="12"/>
  <c r="AJ3766" i="12" s="1"/>
  <c r="D174" i="13" s="1"/>
  <c r="AH3142" i="12"/>
  <c r="AH3722" i="12"/>
  <c r="AI3722" i="12" s="1"/>
  <c r="C218" i="13" s="1"/>
  <c r="AH3908" i="12"/>
  <c r="AI3908" i="12" s="1"/>
  <c r="C32" i="13" s="1"/>
  <c r="AH2853" i="12"/>
  <c r="AH3214" i="12"/>
  <c r="AJ3214" i="12" s="1"/>
  <c r="D726" i="13" s="1"/>
  <c r="AH3930" i="12"/>
  <c r="AI3930" i="12" s="1"/>
  <c r="C10" i="13" s="1"/>
  <c r="AH3277" i="12"/>
  <c r="AJ3277" i="12" s="1"/>
  <c r="D663" i="13" s="1"/>
  <c r="AH2173" i="12"/>
  <c r="AI2173" i="12" s="1"/>
  <c r="C1767" i="13" s="1"/>
  <c r="AH3533" i="12"/>
  <c r="AJ3533" i="12" s="1"/>
  <c r="D407" i="13" s="1"/>
  <c r="AH2818" i="12"/>
  <c r="AJ2818" i="12" s="1"/>
  <c r="D1122" i="13" s="1"/>
  <c r="AH3693" i="12"/>
  <c r="AJ3693" i="12" s="1"/>
  <c r="D247" i="13" s="1"/>
  <c r="AH3365" i="12"/>
  <c r="AI3365" i="12" s="1"/>
  <c r="C575" i="13" s="1"/>
  <c r="AH3707" i="12"/>
  <c r="AI3707" i="12" s="1"/>
  <c r="C233" i="13" s="1"/>
  <c r="AH3202" i="12"/>
  <c r="AJ3202" i="12" s="1"/>
  <c r="D738" i="13" s="1"/>
  <c r="AH3655" i="12"/>
  <c r="AJ3655" i="12" s="1"/>
  <c r="D285" i="13" s="1"/>
  <c r="AH3383" i="12"/>
  <c r="AJ3383" i="12" s="1"/>
  <c r="D557" i="13" s="1"/>
  <c r="AH3583" i="12"/>
  <c r="AJ3583" i="12" s="1"/>
  <c r="D357" i="13" s="1"/>
  <c r="AH3821" i="12"/>
  <c r="AJ3821" i="12" s="1"/>
  <c r="D119" i="13" s="1"/>
  <c r="AH3885" i="12"/>
  <c r="AJ3885" i="12" s="1"/>
  <c r="D55" i="13" s="1"/>
  <c r="AH3929" i="12"/>
  <c r="AH3589" i="12"/>
  <c r="AJ3589" i="12" s="1"/>
  <c r="D351" i="13" s="1"/>
  <c r="AH3769" i="12"/>
  <c r="AI3769" i="12" s="1"/>
  <c r="C171" i="13" s="1"/>
  <c r="AH3811" i="12"/>
  <c r="AI3811" i="12" s="1"/>
  <c r="C129" i="13" s="1"/>
  <c r="AH2447" i="12"/>
  <c r="AJ2447" i="12" s="1"/>
  <c r="D1493" i="13" s="1"/>
  <c r="AH3138" i="12"/>
  <c r="AH3806" i="12"/>
  <c r="AH3475" i="12"/>
  <c r="AI3475" i="12" s="1"/>
  <c r="C465" i="13" s="1"/>
  <c r="AH3879" i="12"/>
  <c r="AJ3879" i="12" s="1"/>
  <c r="D61" i="13" s="1"/>
  <c r="AH3461" i="12"/>
  <c r="AI3461" i="12" s="1"/>
  <c r="C479" i="13" s="1"/>
  <c r="AH3819" i="12"/>
  <c r="AJ3819" i="12" s="1"/>
  <c r="D121" i="13" s="1"/>
  <c r="AH3478" i="12"/>
  <c r="AI3478" i="12" s="1"/>
  <c r="C462" i="13" s="1"/>
  <c r="AH3116" i="12"/>
  <c r="AJ3116" i="12" s="1"/>
  <c r="D824" i="13" s="1"/>
  <c r="AH2394" i="12"/>
  <c r="AJ2394" i="12" s="1"/>
  <c r="D1546" i="13" s="1"/>
  <c r="AH3735" i="12"/>
  <c r="AJ3735" i="12" s="1"/>
  <c r="D205" i="13" s="1"/>
  <c r="AH2673" i="12"/>
  <c r="AI2673" i="12" s="1"/>
  <c r="C1267" i="13" s="1"/>
  <c r="AH2142" i="12"/>
  <c r="AJ2142" i="12" s="1"/>
  <c r="D1798" i="13" s="1"/>
  <c r="AH3711" i="12"/>
  <c r="AI3711" i="12" s="1"/>
  <c r="C229" i="13" s="1"/>
  <c r="AH3812" i="12"/>
  <c r="AJ3812" i="12" s="1"/>
  <c r="D128" i="13" s="1"/>
  <c r="AH3758" i="12"/>
  <c r="AI3758" i="12" s="1"/>
  <c r="C182" i="13" s="1"/>
  <c r="AH3863" i="12"/>
  <c r="AJ3863" i="12" s="1"/>
  <c r="D77" i="13" s="1"/>
  <c r="AH3200" i="12"/>
  <c r="AH3403" i="12"/>
  <c r="AH2913" i="12"/>
  <c r="AH3167" i="12"/>
  <c r="AJ3167" i="12" s="1"/>
  <c r="D773" i="13" s="1"/>
  <c r="AH3927" i="12"/>
  <c r="AI3927" i="12" s="1"/>
  <c r="C13" i="13" s="1"/>
  <c r="AH3039" i="12"/>
  <c r="AI3039" i="12" s="1"/>
  <c r="C901" i="13" s="1"/>
  <c r="AH3698" i="12"/>
  <c r="AJ3698" i="12" s="1"/>
  <c r="D242" i="13" s="1"/>
  <c r="AH3822" i="12"/>
  <c r="AI3822" i="12" s="1"/>
  <c r="C118" i="13" s="1"/>
  <c r="AH3550" i="12"/>
  <c r="AH3144" i="12"/>
  <c r="AJ3144" i="12" s="1"/>
  <c r="D796" i="13" s="1"/>
  <c r="AH3359" i="12"/>
  <c r="AJ3359" i="12" s="1"/>
  <c r="D581" i="13" s="1"/>
  <c r="AH3774" i="12"/>
  <c r="AI3774" i="12" s="1"/>
  <c r="C166" i="13" s="1"/>
  <c r="AH3679" i="12"/>
  <c r="AJ3679" i="12" s="1"/>
  <c r="D261" i="13" s="1"/>
  <c r="AH2429" i="12"/>
  <c r="AJ2429" i="12" s="1"/>
  <c r="D1511" i="13" s="1"/>
  <c r="AH3741" i="12"/>
  <c r="AI3741" i="12" s="1"/>
  <c r="C199" i="13" s="1"/>
  <c r="AH3382" i="12"/>
  <c r="AJ3382" i="12" s="1"/>
  <c r="D558" i="13" s="1"/>
  <c r="AH3432" i="12"/>
  <c r="AH3831" i="12"/>
  <c r="AH3173" i="12"/>
  <c r="AJ3173" i="12" s="1"/>
  <c r="D767" i="13" s="1"/>
  <c r="AH2462" i="12"/>
  <c r="AI2462" i="12" s="1"/>
  <c r="C1478" i="13" s="1"/>
  <c r="AH3902" i="12"/>
  <c r="AJ3902" i="12" s="1"/>
  <c r="D38" i="13" s="1"/>
  <c r="AH3137" i="12"/>
  <c r="AJ3137" i="12" s="1"/>
  <c r="D803" i="13" s="1"/>
  <c r="AH3617" i="12"/>
  <c r="AI3617" i="12" s="1"/>
  <c r="C323" i="13" s="1"/>
  <c r="AH3906" i="12"/>
  <c r="AI3906" i="12" s="1"/>
  <c r="C34" i="13" s="1"/>
  <c r="AH3268" i="12"/>
  <c r="AH3405" i="12"/>
  <c r="AI3405" i="12" s="1"/>
  <c r="C535" i="13" s="1"/>
  <c r="AH3823" i="12"/>
  <c r="AJ3823" i="12" s="1"/>
  <c r="D117" i="13" s="1"/>
  <c r="AH3635" i="12"/>
  <c r="AJ3635" i="12" s="1"/>
  <c r="D305" i="13" s="1"/>
  <c r="AH2716" i="12"/>
  <c r="AI2716" i="12" s="1"/>
  <c r="C1224" i="13" s="1"/>
  <c r="AH2807" i="12"/>
  <c r="AI2807" i="12" s="1"/>
  <c r="C1133" i="13" s="1"/>
  <c r="AH3928" i="12"/>
  <c r="AI3928" i="12" s="1"/>
  <c r="C12" i="13" s="1"/>
  <c r="AH3840" i="12"/>
  <c r="AJ3840" i="12" s="1"/>
  <c r="D100" i="13" s="1"/>
  <c r="AH3319" i="12"/>
  <c r="AH2146" i="12"/>
  <c r="AH2403" i="12"/>
  <c r="AH3573" i="12"/>
  <c r="AI3573" i="12" s="1"/>
  <c r="C367" i="13" s="1"/>
  <c r="AH3622" i="12"/>
  <c r="AJ3622" i="12" s="1"/>
  <c r="D318" i="13" s="1"/>
  <c r="AH3802" i="12"/>
  <c r="AI3802" i="12" s="1"/>
  <c r="C138" i="13" s="1"/>
  <c r="AH2452" i="12"/>
  <c r="AI2452" i="12" s="1"/>
  <c r="C1488" i="13" s="1"/>
  <c r="AH3554" i="12"/>
  <c r="AI3554" i="12" s="1"/>
  <c r="C386" i="13" s="1"/>
  <c r="AH3332" i="12"/>
  <c r="AH2687" i="12"/>
  <c r="AJ2687" i="12" s="1"/>
  <c r="D1253" i="13" s="1"/>
  <c r="AH3086" i="12"/>
  <c r="AJ3086" i="12" s="1"/>
  <c r="D854" i="13" s="1"/>
  <c r="AH2241" i="12"/>
  <c r="AI2241" i="12" s="1"/>
  <c r="C1699" i="13" s="1"/>
  <c r="AH3555" i="12"/>
  <c r="AJ3555" i="12" s="1"/>
  <c r="D385" i="13" s="1"/>
  <c r="AH2374" i="12"/>
  <c r="AI2374" i="12" s="1"/>
  <c r="C1566" i="13" s="1"/>
  <c r="AH3025" i="12"/>
  <c r="AJ3025" i="12" s="1"/>
  <c r="D915" i="13" s="1"/>
  <c r="AH3172" i="12"/>
  <c r="AJ3172" i="12" s="1"/>
  <c r="D768" i="13" s="1"/>
  <c r="AH2652" i="12"/>
  <c r="AH3560" i="12"/>
  <c r="AH3368" i="12"/>
  <c r="AJ2664" i="12"/>
  <c r="D1276" i="13" s="1"/>
  <c r="AI757" i="12"/>
  <c r="C3183" i="13" s="1"/>
  <c r="AH2916" i="12"/>
  <c r="AJ2916" i="12" s="1"/>
  <c r="D1024" i="13" s="1"/>
  <c r="AH2894" i="12"/>
  <c r="AJ2894" i="12" s="1"/>
  <c r="D1046" i="13" s="1"/>
  <c r="AH3506" i="12"/>
  <c r="AI3506" i="12" s="1"/>
  <c r="C434" i="13" s="1"/>
  <c r="AH3746" i="12"/>
  <c r="AJ3746" i="12" s="1"/>
  <c r="D194" i="13" s="1"/>
  <c r="AH3603" i="12"/>
  <c r="AI3603" i="12" s="1"/>
  <c r="C337" i="13" s="1"/>
  <c r="AH3412" i="12"/>
  <c r="AJ3412" i="12" s="1"/>
  <c r="D528" i="13" s="1"/>
  <c r="AH2459" i="12"/>
  <c r="AI2459" i="12" s="1"/>
  <c r="C1481" i="13" s="1"/>
  <c r="AH2343" i="12"/>
  <c r="AJ2343" i="12" s="1"/>
  <c r="D1597" i="13" s="1"/>
  <c r="AH3321" i="12"/>
  <c r="AJ3321" i="12" s="1"/>
  <c r="D619" i="13" s="1"/>
  <c r="AH3778" i="12"/>
  <c r="AI3778" i="12" s="1"/>
  <c r="C162" i="13" s="1"/>
  <c r="AH2993" i="12"/>
  <c r="AI2993" i="12" s="1"/>
  <c r="C947" i="13" s="1"/>
  <c r="AH3900" i="12"/>
  <c r="AH2559" i="12"/>
  <c r="AH3814" i="12"/>
  <c r="AH3803" i="12"/>
  <c r="AI3803" i="12" s="1"/>
  <c r="C137" i="13" s="1"/>
  <c r="AH3539" i="12"/>
  <c r="AI3539" i="12" s="1"/>
  <c r="C401" i="13" s="1"/>
  <c r="AH3754" i="12"/>
  <c r="AI3754" i="12" s="1"/>
  <c r="C186" i="13" s="1"/>
  <c r="AH3894" i="12"/>
  <c r="AJ3894" i="12" s="1"/>
  <c r="D46" i="13" s="1"/>
  <c r="AH3339" i="12"/>
  <c r="AI3339" i="12" s="1"/>
  <c r="C601" i="13" s="1"/>
  <c r="AH3373" i="12"/>
  <c r="AH3159" i="12"/>
  <c r="AH3750" i="12"/>
  <c r="AI3750" i="12" s="1"/>
  <c r="C190" i="13" s="1"/>
  <c r="AH3701" i="12"/>
  <c r="AH2686" i="12"/>
  <c r="AJ2686" i="12" s="1"/>
  <c r="D1254" i="13" s="1"/>
  <c r="AH2758" i="12"/>
  <c r="AJ2758" i="12" s="1"/>
  <c r="D1182" i="13" s="1"/>
  <c r="AH2797" i="12"/>
  <c r="AJ2797" i="12" s="1"/>
  <c r="D1143" i="13" s="1"/>
  <c r="AH3206" i="12"/>
  <c r="AJ3206" i="12" s="1"/>
  <c r="D734" i="13" s="1"/>
  <c r="AH3861" i="12"/>
  <c r="AH3486" i="12"/>
  <c r="AJ3486" i="12" s="1"/>
  <c r="D454" i="13" s="1"/>
  <c r="AH2352" i="12"/>
  <c r="AI2352" i="12" s="1"/>
  <c r="C1588" i="13" s="1"/>
  <c r="AH3297" i="12"/>
  <c r="AJ3297" i="12" s="1"/>
  <c r="D643" i="13" s="1"/>
  <c r="AH3672" i="12"/>
  <c r="AJ3672" i="12" s="1"/>
  <c r="D268" i="13" s="1"/>
  <c r="AH3884" i="12"/>
  <c r="AJ3884" i="12" s="1"/>
  <c r="D56" i="13" s="1"/>
  <c r="AH3690" i="12"/>
  <c r="AI3690" i="12" s="1"/>
  <c r="C250" i="13" s="1"/>
  <c r="AH2497" i="12"/>
  <c r="AJ2497" i="12" s="1"/>
  <c r="D1443" i="13" s="1"/>
  <c r="AH3578" i="12"/>
  <c r="AH3612" i="12"/>
  <c r="AJ3612" i="12" s="1"/>
  <c r="D328" i="13" s="1"/>
  <c r="AH3104" i="12"/>
  <c r="AI3104" i="12" s="1"/>
  <c r="C836" i="13" s="1"/>
  <c r="AI169" i="12"/>
  <c r="C3771" i="13" s="1"/>
  <c r="AH3645" i="12"/>
  <c r="AJ3645" i="12" s="1"/>
  <c r="D295" i="13" s="1"/>
  <c r="AH3689" i="12"/>
  <c r="AI3689" i="12" s="1"/>
  <c r="C251" i="13" s="1"/>
  <c r="AH3314" i="12"/>
  <c r="AJ3314" i="12" s="1"/>
  <c r="D626" i="13" s="1"/>
  <c r="AH3911" i="12"/>
  <c r="AJ3911" i="12" s="1"/>
  <c r="D29" i="13" s="1"/>
  <c r="AH3484" i="12"/>
  <c r="AI3484" i="12" s="1"/>
  <c r="C456" i="13" s="1"/>
  <c r="AH3529" i="12"/>
  <c r="AJ3529" i="12" s="1"/>
  <c r="D411" i="13" s="1"/>
  <c r="AH2233" i="12"/>
  <c r="AI2233" i="12" s="1"/>
  <c r="C1707" i="13" s="1"/>
  <c r="AH3733" i="12"/>
  <c r="AI3733" i="12" s="1"/>
  <c r="C207" i="13" s="1"/>
  <c r="AH3559" i="12"/>
  <c r="AJ3559" i="12" s="1"/>
  <c r="D381" i="13" s="1"/>
  <c r="AH3772" i="12"/>
  <c r="AJ3772" i="12" s="1"/>
  <c r="D168" i="13" s="1"/>
  <c r="AH3252" i="12"/>
  <c r="AI3252" i="12" s="1"/>
  <c r="C688" i="13" s="1"/>
  <c r="AH2262" i="12"/>
  <c r="AI2262" i="12" s="1"/>
  <c r="C1678" i="13" s="1"/>
  <c r="AH3649" i="12"/>
  <c r="AI3649" i="12" s="1"/>
  <c r="C291" i="13" s="1"/>
  <c r="AH3009" i="12"/>
  <c r="AJ3009" i="12" s="1"/>
  <c r="D931" i="13" s="1"/>
  <c r="AH3860" i="12"/>
  <c r="AI3860" i="12" s="1"/>
  <c r="C80" i="13" s="1"/>
  <c r="AH3729" i="12"/>
  <c r="AI3729" i="12" s="1"/>
  <c r="C211" i="13" s="1"/>
  <c r="AH3903" i="12"/>
  <c r="AI3903" i="12" s="1"/>
  <c r="C37" i="13" s="1"/>
  <c r="AH3809" i="12"/>
  <c r="AI3809" i="12" s="1"/>
  <c r="C131" i="13" s="1"/>
  <c r="AH3825" i="12"/>
  <c r="AJ3825" i="12" s="1"/>
  <c r="D115" i="13" s="1"/>
  <c r="AH3714" i="12"/>
  <c r="AJ3714" i="12" s="1"/>
  <c r="D226" i="13" s="1"/>
  <c r="AH3089" i="12"/>
  <c r="AH3239" i="12"/>
  <c r="AH3479" i="12"/>
  <c r="AI3479" i="12" s="1"/>
  <c r="C461" i="13" s="1"/>
  <c r="AH2383" i="12"/>
  <c r="AI2383" i="12" s="1"/>
  <c r="C1557" i="13" s="1"/>
  <c r="AH3493" i="12"/>
  <c r="AI3493" i="12" s="1"/>
  <c r="C447" i="13" s="1"/>
  <c r="AH3204" i="12"/>
  <c r="AJ3204" i="12" s="1"/>
  <c r="D736" i="13" s="1"/>
  <c r="AH3370" i="12"/>
  <c r="AJ3370" i="12" s="1"/>
  <c r="D570" i="13" s="1"/>
  <c r="AH3463" i="12"/>
  <c r="AI3463" i="12" s="1"/>
  <c r="C477" i="13" s="1"/>
  <c r="AH3716" i="12"/>
  <c r="AJ3716" i="12" s="1"/>
  <c r="D224" i="13" s="1"/>
  <c r="AH3346" i="12"/>
  <c r="AJ3346" i="12" s="1"/>
  <c r="D594" i="13" s="1"/>
  <c r="AH3854" i="12"/>
  <c r="AJ3854" i="12" s="1"/>
  <c r="D86" i="13" s="1"/>
  <c r="AH3186" i="12"/>
  <c r="AI3186" i="12" s="1"/>
  <c r="C754" i="13" s="1"/>
  <c r="AH3834" i="12"/>
  <c r="AI3834" i="12" s="1"/>
  <c r="C106" i="13" s="1"/>
  <c r="AH2852" i="12"/>
  <c r="AJ2852" i="12" s="1"/>
  <c r="D1088" i="13" s="1"/>
  <c r="AH3229" i="12"/>
  <c r="AJ3229" i="12" s="1"/>
  <c r="D711" i="13" s="1"/>
  <c r="AH3057" i="12"/>
  <c r="AJ3057" i="12" s="1"/>
  <c r="D883" i="13" s="1"/>
  <c r="AH2737" i="12"/>
  <c r="AJ2737" i="12" s="1"/>
  <c r="D1203" i="13" s="1"/>
  <c r="AH3472" i="12"/>
  <c r="AI3472" i="12" s="1"/>
  <c r="C468" i="13" s="1"/>
  <c r="AH3857" i="12"/>
  <c r="AI3857" i="12" s="1"/>
  <c r="C83" i="13" s="1"/>
  <c r="AH3914" i="12"/>
  <c r="AJ3914" i="12" s="1"/>
  <c r="D26" i="13" s="1"/>
  <c r="AH3648" i="12"/>
  <c r="AJ3648" i="12" s="1"/>
  <c r="D292" i="13" s="1"/>
  <c r="AH3246" i="12"/>
  <c r="AJ3246" i="12" s="1"/>
  <c r="D694" i="13" s="1"/>
  <c r="AH3293" i="12"/>
  <c r="AI3293" i="12" s="1"/>
  <c r="C647" i="13" s="1"/>
  <c r="AH2422" i="12"/>
  <c r="AJ2422" i="12" s="1"/>
  <c r="D1518" i="13" s="1"/>
  <c r="AH3653" i="12"/>
  <c r="AI3653" i="12" s="1"/>
  <c r="C287" i="13" s="1"/>
  <c r="AH3642" i="12"/>
  <c r="AJ3642" i="12" s="1"/>
  <c r="D298" i="13" s="1"/>
  <c r="AH3344" i="12"/>
  <c r="AI3344" i="12" s="1"/>
  <c r="C596" i="13" s="1"/>
  <c r="AH3546" i="12"/>
  <c r="AI3546" i="12" s="1"/>
  <c r="C394" i="13" s="1"/>
  <c r="AH3771" i="12"/>
  <c r="AJ3771" i="12" s="1"/>
  <c r="D169" i="13" s="1"/>
  <c r="AH3049" i="12"/>
  <c r="AJ3049" i="12" s="1"/>
  <c r="D891" i="13" s="1"/>
  <c r="AH3867" i="12"/>
  <c r="AI3867" i="12" s="1"/>
  <c r="C73" i="13" s="1"/>
  <c r="AH3580" i="12"/>
  <c r="AI3580" i="12" s="1"/>
  <c r="C360" i="13" s="1"/>
  <c r="AH3155" i="12"/>
  <c r="AH2759" i="12"/>
  <c r="AH3348" i="12"/>
  <c r="AJ3348" i="12" s="1"/>
  <c r="D592" i="13" s="1"/>
  <c r="AH3761" i="12"/>
  <c r="AI3761" i="12" s="1"/>
  <c r="C179" i="13" s="1"/>
  <c r="AH3919" i="12"/>
  <c r="AI3919" i="12" s="1"/>
  <c r="C21" i="13" s="1"/>
  <c r="AH3436" i="12"/>
  <c r="AJ3436" i="12" s="1"/>
  <c r="D504" i="13" s="1"/>
  <c r="AH3236" i="12"/>
  <c r="AI3236" i="12" s="1"/>
  <c r="C704" i="13" s="1"/>
  <c r="AH3839" i="12"/>
  <c r="AJ3839" i="12" s="1"/>
  <c r="D101" i="13" s="1"/>
  <c r="AH2274" i="12"/>
  <c r="AH3139" i="12"/>
  <c r="AI3139" i="12" s="1"/>
  <c r="C801" i="13" s="1"/>
  <c r="AH3066" i="12"/>
  <c r="AJ3066" i="12" s="1"/>
  <c r="D874" i="13" s="1"/>
  <c r="AH3588" i="12"/>
  <c r="AJ3588" i="12" s="1"/>
  <c r="D352" i="13" s="1"/>
  <c r="AH3762" i="12"/>
  <c r="AI3762" i="12" s="1"/>
  <c r="C178" i="13" s="1"/>
  <c r="AH3341" i="12"/>
  <c r="AI3341" i="12" s="1"/>
  <c r="C599" i="13" s="1"/>
  <c r="AH3378" i="12"/>
  <c r="AI3378" i="12" s="1"/>
  <c r="C562" i="13" s="1"/>
  <c r="AH3605" i="12"/>
  <c r="AJ3605" i="12" s="1"/>
  <c r="D335" i="13" s="1"/>
  <c r="AH3435" i="12"/>
  <c r="AH3925" i="12"/>
  <c r="AH2203" i="12"/>
  <c r="AH3835" i="12"/>
  <c r="AI3835" i="12" s="1"/>
  <c r="C105" i="13" s="1"/>
  <c r="AH3177" i="12"/>
  <c r="AI3177" i="12" s="1"/>
  <c r="C763" i="13" s="1"/>
  <c r="AH3288" i="12"/>
  <c r="AJ3288" i="12" s="1"/>
  <c r="D652" i="13" s="1"/>
  <c r="AH2701" i="12"/>
  <c r="AJ2701" i="12" s="1"/>
  <c r="D1239" i="13" s="1"/>
  <c r="AH3258" i="12"/>
  <c r="AI3258" i="12" s="1"/>
  <c r="C682" i="13" s="1"/>
  <c r="AH3788" i="12"/>
  <c r="AH2921" i="12"/>
  <c r="AJ2921" i="12" s="1"/>
  <c r="D1019" i="13" s="1"/>
  <c r="AH2350" i="12"/>
  <c r="AI2350" i="12" s="1"/>
  <c r="C1590" i="13" s="1"/>
  <c r="AH3301" i="12"/>
  <c r="AI3301" i="12" s="1"/>
  <c r="C639" i="13" s="1"/>
  <c r="AH3129" i="12"/>
  <c r="AJ3129" i="12" s="1"/>
  <c r="D811" i="13" s="1"/>
  <c r="AH2390" i="12"/>
  <c r="AJ2390" i="12" s="1"/>
  <c r="D1550" i="13" s="1"/>
  <c r="AH2891" i="12"/>
  <c r="AI2891" i="12" s="1"/>
  <c r="C1049" i="13" s="1"/>
  <c r="AH3923" i="12"/>
  <c r="AI3923" i="12" s="1"/>
  <c r="C17" i="13" s="1"/>
  <c r="AH3793" i="12"/>
  <c r="AI3374" i="12"/>
  <c r="C566" i="13" s="1"/>
  <c r="AJ3374" i="12"/>
  <c r="D566" i="13" s="1"/>
  <c r="AJ481" i="12"/>
  <c r="D3459" i="13" s="1"/>
  <c r="AI481" i="12"/>
  <c r="C3459" i="13" s="1"/>
  <c r="AJ1161" i="12"/>
  <c r="D2779" i="13" s="1"/>
  <c r="AI1161" i="12"/>
  <c r="C2779" i="13" s="1"/>
  <c r="AI3747" i="12"/>
  <c r="C193" i="13" s="1"/>
  <c r="AJ3747" i="12"/>
  <c r="D193" i="13" s="1"/>
  <c r="AI710" i="12"/>
  <c r="C3230" i="13" s="1"/>
  <c r="AJ710" i="12"/>
  <c r="D3230" i="13" s="1"/>
  <c r="AJ2264" i="12"/>
  <c r="D1676" i="13" s="1"/>
  <c r="AI2264" i="12"/>
  <c r="C1676" i="13" s="1"/>
  <c r="AJ1211" i="12"/>
  <c r="D2729" i="13" s="1"/>
  <c r="AI1211" i="12"/>
  <c r="C2729" i="13" s="1"/>
  <c r="AJ2811" i="12"/>
  <c r="D1129" i="13" s="1"/>
  <c r="AI2811" i="12"/>
  <c r="C1129" i="13" s="1"/>
  <c r="AI593" i="12"/>
  <c r="C3347" i="13" s="1"/>
  <c r="AJ593" i="12"/>
  <c r="D3347" i="13" s="1"/>
  <c r="AI1654" i="12"/>
  <c r="C2286" i="13" s="1"/>
  <c r="AJ1654" i="12"/>
  <c r="D2286" i="13" s="1"/>
  <c r="AJ3517" i="12"/>
  <c r="D423" i="13" s="1"/>
  <c r="AI3517" i="12"/>
  <c r="C423" i="13" s="1"/>
  <c r="AI1251" i="12"/>
  <c r="C2689" i="13" s="1"/>
  <c r="AJ1251" i="12"/>
  <c r="D2689" i="13" s="1"/>
  <c r="AI2669" i="12"/>
  <c r="C1271" i="13" s="1"/>
  <c r="AJ2669" i="12"/>
  <c r="D1271" i="13" s="1"/>
  <c r="AJ2546" i="12"/>
  <c r="D1394" i="13" s="1"/>
  <c r="AI2546" i="12"/>
  <c r="C1394" i="13" s="1"/>
  <c r="AJ807" i="12"/>
  <c r="D3133" i="13" s="1"/>
  <c r="AI807" i="12"/>
  <c r="C3133" i="13" s="1"/>
  <c r="AJ2646" i="12"/>
  <c r="D1294" i="13" s="1"/>
  <c r="AI2646" i="12"/>
  <c r="C1294" i="13" s="1"/>
  <c r="AI1589" i="12"/>
  <c r="C2351" i="13" s="1"/>
  <c r="AJ1589" i="12"/>
  <c r="D2351" i="13" s="1"/>
  <c r="AI2455" i="12"/>
  <c r="C1485" i="13" s="1"/>
  <c r="AJ2455" i="12"/>
  <c r="D1485" i="13" s="1"/>
  <c r="AI935" i="12"/>
  <c r="C3005" i="13" s="1"/>
  <c r="AJ935" i="12"/>
  <c r="D3005" i="13" s="1"/>
  <c r="AI3271" i="12"/>
  <c r="C669" i="13" s="1"/>
  <c r="AJ3271" i="12"/>
  <c r="D669" i="13" s="1"/>
  <c r="AJ2283" i="12"/>
  <c r="D1657" i="13" s="1"/>
  <c r="AI2283" i="12"/>
  <c r="C1657" i="13" s="1"/>
  <c r="AJ3088" i="12"/>
  <c r="D852" i="13" s="1"/>
  <c r="AI3088" i="12"/>
  <c r="C852" i="13" s="1"/>
  <c r="AJ1149" i="12"/>
  <c r="D2791" i="13" s="1"/>
  <c r="AI1149" i="12"/>
  <c r="C2791" i="13" s="1"/>
  <c r="AI1497" i="12"/>
  <c r="C2443" i="13" s="1"/>
  <c r="AJ1497" i="12"/>
  <c r="D2443" i="13" s="1"/>
  <c r="AI2052" i="12"/>
  <c r="C1888" i="13" s="1"/>
  <c r="AJ2052" i="12"/>
  <c r="D1888" i="13" s="1"/>
  <c r="AJ2907" i="12"/>
  <c r="D1033" i="13" s="1"/>
  <c r="AI2907" i="12"/>
  <c r="C1033" i="13" s="1"/>
  <c r="AJ1075" i="12"/>
  <c r="D2865" i="13" s="1"/>
  <c r="AI1075" i="12"/>
  <c r="C2865" i="13" s="1"/>
  <c r="AJ351" i="12"/>
  <c r="D3589" i="13" s="1"/>
  <c r="AI351" i="12"/>
  <c r="C3589" i="13" s="1"/>
  <c r="AJ3188" i="12"/>
  <c r="D752" i="13" s="1"/>
  <c r="AI3188" i="12"/>
  <c r="C752" i="13" s="1"/>
  <c r="AI1847" i="12"/>
  <c r="C2093" i="13" s="1"/>
  <c r="AJ1847" i="12"/>
  <c r="D2093" i="13" s="1"/>
  <c r="AI3103" i="12"/>
  <c r="C837" i="13" s="1"/>
  <c r="AJ3103" i="12"/>
  <c r="D837" i="13" s="1"/>
  <c r="AJ2441" i="12"/>
  <c r="D1499" i="13" s="1"/>
  <c r="AI2441" i="12"/>
  <c r="C1499" i="13" s="1"/>
  <c r="AI2087" i="12"/>
  <c r="C1853" i="13" s="1"/>
  <c r="AJ2087" i="12"/>
  <c r="D1853" i="13" s="1"/>
  <c r="AJ758" i="12"/>
  <c r="D3182" i="13" s="1"/>
  <c r="AI758" i="12"/>
  <c r="C3182" i="13" s="1"/>
  <c r="AI468" i="12"/>
  <c r="C3472" i="13" s="1"/>
  <c r="AJ468" i="12"/>
  <c r="D3472" i="13" s="1"/>
  <c r="AI2543" i="12"/>
  <c r="C1397" i="13" s="1"/>
  <c r="AJ2543" i="12"/>
  <c r="D1397" i="13" s="1"/>
  <c r="AI916" i="12"/>
  <c r="C3024" i="13" s="1"/>
  <c r="AJ916" i="12"/>
  <c r="D3024" i="13" s="1"/>
  <c r="AJ2493" i="12"/>
  <c r="D1447" i="13" s="1"/>
  <c r="AI2493" i="12"/>
  <c r="C1447" i="13" s="1"/>
  <c r="AI2768" i="12"/>
  <c r="C1172" i="13" s="1"/>
  <c r="AJ2768" i="12"/>
  <c r="D1172" i="13" s="1"/>
  <c r="AJ1711" i="12"/>
  <c r="D2229" i="13" s="1"/>
  <c r="AI1711" i="12"/>
  <c r="C2229" i="13" s="1"/>
  <c r="AJ1506" i="12"/>
  <c r="D2434" i="13" s="1"/>
  <c r="AI1506" i="12"/>
  <c r="C2434" i="13" s="1"/>
  <c r="AJ598" i="12"/>
  <c r="D3342" i="13" s="1"/>
  <c r="AI598" i="12"/>
  <c r="C3342" i="13" s="1"/>
  <c r="AI2802" i="12"/>
  <c r="C1138" i="13" s="1"/>
  <c r="AJ2802" i="12"/>
  <c r="D1138" i="13" s="1"/>
  <c r="AJ3452" i="12"/>
  <c r="D488" i="13" s="1"/>
  <c r="AI3452" i="12"/>
  <c r="C488" i="13" s="1"/>
  <c r="AI3887" i="12"/>
  <c r="C53" i="13" s="1"/>
  <c r="AJ3887" i="12"/>
  <c r="D53" i="13" s="1"/>
  <c r="AI1003" i="12"/>
  <c r="C2937" i="13" s="1"/>
  <c r="AJ1003" i="12"/>
  <c r="D2937" i="13" s="1"/>
  <c r="AJ559" i="12"/>
  <c r="D3381" i="13" s="1"/>
  <c r="AI559" i="12"/>
  <c r="C3381" i="13" s="1"/>
  <c r="AJ1183" i="12"/>
  <c r="D2757" i="13" s="1"/>
  <c r="AI1183" i="12"/>
  <c r="C2757" i="13" s="1"/>
  <c r="AJ399" i="12"/>
  <c r="D3541" i="13" s="1"/>
  <c r="AI399" i="12"/>
  <c r="C3541" i="13" s="1"/>
  <c r="AI1213" i="12"/>
  <c r="C2727" i="13" s="1"/>
  <c r="AJ1213" i="12"/>
  <c r="D2727" i="13" s="1"/>
  <c r="AI610" i="12"/>
  <c r="C3330" i="13" s="1"/>
  <c r="AJ610" i="12"/>
  <c r="D3330" i="13" s="1"/>
  <c r="AJ1518" i="12"/>
  <c r="D2422" i="13" s="1"/>
  <c r="AI1518" i="12"/>
  <c r="C2422" i="13" s="1"/>
  <c r="AJ1622" i="12"/>
  <c r="D2318" i="13" s="1"/>
  <c r="AI1622" i="12"/>
  <c r="C2318" i="13" s="1"/>
  <c r="AH3005" i="12"/>
  <c r="AH3513" i="12"/>
  <c r="AI3858" i="12"/>
  <c r="C82" i="13" s="1"/>
  <c r="AJ3858" i="12"/>
  <c r="D82" i="13" s="1"/>
  <c r="AI215" i="12"/>
  <c r="C3725" i="13" s="1"/>
  <c r="AJ215" i="12"/>
  <c r="D3725" i="13" s="1"/>
  <c r="AJ327" i="12"/>
  <c r="D3613" i="13" s="1"/>
  <c r="AI327" i="12"/>
  <c r="C3613" i="13" s="1"/>
  <c r="AJ1871" i="12"/>
  <c r="D2069" i="13" s="1"/>
  <c r="AI1871" i="12"/>
  <c r="C2069" i="13" s="1"/>
  <c r="AI2051" i="12"/>
  <c r="C1889" i="13" s="1"/>
  <c r="AJ2051" i="12"/>
  <c r="D1889" i="13" s="1"/>
  <c r="AJ184" i="12"/>
  <c r="D3756" i="13" s="1"/>
  <c r="AI184" i="12"/>
  <c r="C3756" i="13" s="1"/>
  <c r="AJ2047" i="12"/>
  <c r="D1893" i="13" s="1"/>
  <c r="AI2047" i="12"/>
  <c r="C1893" i="13" s="1"/>
  <c r="AI2740" i="12"/>
  <c r="C1200" i="13" s="1"/>
  <c r="AJ2740" i="12"/>
  <c r="D1200" i="13" s="1"/>
  <c r="AJ754" i="12"/>
  <c r="D3186" i="13" s="1"/>
  <c r="AI754" i="12"/>
  <c r="C3186" i="13" s="1"/>
  <c r="AJ675" i="12"/>
  <c r="D3265" i="13" s="1"/>
  <c r="AI675" i="12"/>
  <c r="C3265" i="13" s="1"/>
  <c r="AI2228" i="12"/>
  <c r="C1712" i="13" s="1"/>
  <c r="AJ2228" i="12"/>
  <c r="D1712" i="13" s="1"/>
  <c r="AJ1289" i="12"/>
  <c r="D2651" i="13" s="1"/>
  <c r="AI1289" i="12"/>
  <c r="C2651" i="13" s="1"/>
  <c r="AH3764" i="12"/>
  <c r="AH3152" i="12"/>
  <c r="AH2995" i="12"/>
  <c r="AH3366" i="12"/>
  <c r="AH3864" i="12"/>
  <c r="AJ409" i="12"/>
  <c r="D3531" i="13" s="1"/>
  <c r="AI409" i="12"/>
  <c r="C3531" i="13" s="1"/>
  <c r="AJ2938" i="12"/>
  <c r="D1002" i="13" s="1"/>
  <c r="AI2938" i="12"/>
  <c r="C1002" i="13" s="1"/>
  <c r="AI834" i="12"/>
  <c r="C3106" i="13" s="1"/>
  <c r="AJ834" i="12"/>
  <c r="D3106" i="13" s="1"/>
  <c r="AI1378" i="12"/>
  <c r="C2562" i="13" s="1"/>
  <c r="AJ1378" i="12"/>
  <c r="D2562" i="13" s="1"/>
  <c r="AJ713" i="12"/>
  <c r="D3227" i="13" s="1"/>
  <c r="AI713" i="12"/>
  <c r="C3227" i="13" s="1"/>
  <c r="AI1852" i="12"/>
  <c r="C2088" i="13" s="1"/>
  <c r="AJ1852" i="12"/>
  <c r="D2088" i="13" s="1"/>
  <c r="AI775" i="12"/>
  <c r="C3165" i="13" s="1"/>
  <c r="AJ775" i="12"/>
  <c r="D3165" i="13" s="1"/>
  <c r="AI1703" i="12"/>
  <c r="C2237" i="13" s="1"/>
  <c r="AJ1703" i="12"/>
  <c r="D2237" i="13" s="1"/>
  <c r="AJ331" i="12"/>
  <c r="D3609" i="13" s="1"/>
  <c r="AI331" i="12"/>
  <c r="C3609" i="13" s="1"/>
  <c r="AJ2594" i="12"/>
  <c r="D1346" i="13" s="1"/>
  <c r="AI2594" i="12"/>
  <c r="C1346" i="13" s="1"/>
  <c r="AJ1845" i="12"/>
  <c r="D2095" i="13" s="1"/>
  <c r="AI1845" i="12"/>
  <c r="C2095" i="13" s="1"/>
  <c r="AJ2244" i="12"/>
  <c r="D1696" i="13" s="1"/>
  <c r="AI2244" i="12"/>
  <c r="C1696" i="13" s="1"/>
  <c r="AI2909" i="12"/>
  <c r="C1031" i="13" s="1"/>
  <c r="AJ2909" i="12"/>
  <c r="D1031" i="13" s="1"/>
  <c r="AI2038" i="12"/>
  <c r="C1902" i="13" s="1"/>
  <c r="AJ2038" i="12"/>
  <c r="D1902" i="13" s="1"/>
  <c r="AI3038" i="12"/>
  <c r="C902" i="13" s="1"/>
  <c r="AJ3038" i="12"/>
  <c r="D902" i="13" s="1"/>
  <c r="AJ1479" i="12"/>
  <c r="D2461" i="13" s="1"/>
  <c r="AI1479" i="12"/>
  <c r="C2461" i="13" s="1"/>
  <c r="AJ518" i="12"/>
  <c r="D3422" i="13" s="1"/>
  <c r="AI518" i="12"/>
  <c r="C3422" i="13" s="1"/>
  <c r="AI2951" i="12"/>
  <c r="C989" i="13" s="1"/>
  <c r="AJ2951" i="12"/>
  <c r="D989" i="13" s="1"/>
  <c r="AJ2127" i="12"/>
  <c r="D1813" i="13" s="1"/>
  <c r="AI2127" i="12"/>
  <c r="C1813" i="13" s="1"/>
  <c r="AI750" i="12"/>
  <c r="C3190" i="13" s="1"/>
  <c r="AJ750" i="12"/>
  <c r="D3190" i="13" s="1"/>
  <c r="AI1574" i="12"/>
  <c r="C2366" i="13" s="1"/>
  <c r="AJ1574" i="12"/>
  <c r="D2366" i="13" s="1"/>
  <c r="AJ2582" i="12"/>
  <c r="D1358" i="13" s="1"/>
  <c r="AI2582" i="12"/>
  <c r="C1358" i="13" s="1"/>
  <c r="AI2318" i="12"/>
  <c r="C1622" i="13" s="1"/>
  <c r="AJ2318" i="12"/>
  <c r="D1622" i="13" s="1"/>
  <c r="AI2633" i="12"/>
  <c r="C1307" i="13" s="1"/>
  <c r="AJ2633" i="12"/>
  <c r="D1307" i="13" s="1"/>
  <c r="AJ1174" i="12"/>
  <c r="D2766" i="13" s="1"/>
  <c r="AI1174" i="12"/>
  <c r="C2766" i="13" s="1"/>
  <c r="AJ2668" i="12"/>
  <c r="D1272" i="13" s="1"/>
  <c r="AI2668" i="12"/>
  <c r="C1272" i="13" s="1"/>
  <c r="AH2482" i="12"/>
  <c r="AH3320" i="12"/>
  <c r="AH3657" i="12"/>
  <c r="AH3285" i="12"/>
  <c r="AH2393" i="12"/>
  <c r="AH3685" i="12"/>
  <c r="AH3713" i="12"/>
  <c r="AH3026" i="12"/>
  <c r="AH2263" i="12"/>
  <c r="AH3632" i="12"/>
  <c r="AH3897" i="12"/>
  <c r="AH3917" i="12"/>
  <c r="AH2644" i="12"/>
  <c r="AH3505" i="12"/>
  <c r="AH3372" i="12"/>
  <c r="AI3015" i="12"/>
  <c r="C925" i="13" s="1"/>
  <c r="AJ3015" i="12"/>
  <c r="D925" i="13" s="1"/>
  <c r="AI2966" i="12"/>
  <c r="C974" i="13" s="1"/>
  <c r="AJ2966" i="12"/>
  <c r="D974" i="13" s="1"/>
  <c r="AI135" i="12"/>
  <c r="C3805" i="13" s="1"/>
  <c r="AJ135" i="12"/>
  <c r="D3805" i="13" s="1"/>
  <c r="AI732" i="12"/>
  <c r="C3208" i="13" s="1"/>
  <c r="AJ732" i="12"/>
  <c r="D3208" i="13" s="1"/>
  <c r="AI737" i="12"/>
  <c r="C3203" i="13" s="1"/>
  <c r="AJ737" i="12"/>
  <c r="D3203" i="13" s="1"/>
  <c r="AI654" i="12"/>
  <c r="C3286" i="13" s="1"/>
  <c r="AJ654" i="12"/>
  <c r="D3286" i="13" s="1"/>
  <c r="AJ1653" i="12"/>
  <c r="D2287" i="13" s="1"/>
  <c r="AI1653" i="12"/>
  <c r="C2287" i="13" s="1"/>
  <c r="AJ3491" i="12"/>
  <c r="D449" i="13" s="1"/>
  <c r="AI3491" i="12"/>
  <c r="C449" i="13" s="1"/>
  <c r="AJ1649" i="12"/>
  <c r="D2291" i="13" s="1"/>
  <c r="AI1649" i="12"/>
  <c r="C2291" i="13" s="1"/>
  <c r="AI3765" i="12"/>
  <c r="C175" i="13" s="1"/>
  <c r="AJ3765" i="12"/>
  <c r="D175" i="13" s="1"/>
  <c r="AJ1968" i="12"/>
  <c r="D1972" i="13" s="1"/>
  <c r="AI1968" i="12"/>
  <c r="C1972" i="13" s="1"/>
  <c r="AI2109" i="12"/>
  <c r="C1831" i="13" s="1"/>
  <c r="AJ2109" i="12"/>
  <c r="D1831" i="13" s="1"/>
  <c r="AH3527" i="12"/>
  <c r="AJ1474" i="12"/>
  <c r="D2466" i="13" s="1"/>
  <c r="AI1474" i="12"/>
  <c r="C2466" i="13" s="1"/>
  <c r="AH3027" i="12"/>
  <c r="AH2776" i="12"/>
  <c r="AH3084" i="12"/>
  <c r="AI3426" i="12"/>
  <c r="C514" i="13" s="1"/>
  <c r="AJ3426" i="12"/>
  <c r="D514" i="13" s="1"/>
  <c r="AI435" i="12"/>
  <c r="C3505" i="13" s="1"/>
  <c r="AJ435" i="12"/>
  <c r="D3505" i="13" s="1"/>
  <c r="AI3594" i="12"/>
  <c r="C346" i="13" s="1"/>
  <c r="AJ3594" i="12"/>
  <c r="D346" i="13" s="1"/>
  <c r="AJ1615" i="12"/>
  <c r="D2325" i="13" s="1"/>
  <c r="AI1615" i="12"/>
  <c r="C2325" i="13" s="1"/>
  <c r="AI218" i="12"/>
  <c r="C3722" i="13" s="1"/>
  <c r="AJ218" i="12"/>
  <c r="D3722" i="13" s="1"/>
  <c r="AJ539" i="12"/>
  <c r="D3401" i="13" s="1"/>
  <c r="AI539" i="12"/>
  <c r="C3401" i="13" s="1"/>
  <c r="AJ2269" i="12"/>
  <c r="D1671" i="13" s="1"/>
  <c r="AI2269" i="12"/>
  <c r="C1671" i="13" s="1"/>
  <c r="AI3362" i="12"/>
  <c r="C578" i="13" s="1"/>
  <c r="AJ3362" i="12"/>
  <c r="D578" i="13" s="1"/>
  <c r="AI2580" i="12"/>
  <c r="C1360" i="13" s="1"/>
  <c r="AJ2580" i="12"/>
  <c r="D1360" i="13" s="1"/>
  <c r="AJ2647" i="12"/>
  <c r="D1293" i="13" s="1"/>
  <c r="AI2647" i="12"/>
  <c r="C1293" i="13" s="1"/>
  <c r="AI173" i="12"/>
  <c r="C3767" i="13" s="1"/>
  <c r="AJ173" i="12"/>
  <c r="D3767" i="13" s="1"/>
  <c r="AI1148" i="12"/>
  <c r="C2792" i="13" s="1"/>
  <c r="AJ1148" i="12"/>
  <c r="D2792" i="13" s="1"/>
  <c r="AH3317" i="12"/>
  <c r="AH3873" i="12"/>
  <c r="AH2954" i="12"/>
  <c r="AH3466" i="12"/>
  <c r="AH3678" i="12"/>
  <c r="AI491" i="12"/>
  <c r="C3449" i="13" s="1"/>
  <c r="AJ491" i="12"/>
  <c r="D3449" i="13" s="1"/>
  <c r="AJ3224" i="12"/>
  <c r="D716" i="13" s="1"/>
  <c r="AI3224" i="12"/>
  <c r="C716" i="13" s="1"/>
  <c r="AJ2357" i="12"/>
  <c r="D1583" i="13" s="1"/>
  <c r="AI2357" i="12"/>
  <c r="C1583" i="13" s="1"/>
  <c r="AJ3107" i="12"/>
  <c r="D833" i="13" s="1"/>
  <c r="AI3107" i="12"/>
  <c r="C833" i="13" s="1"/>
  <c r="AI1045" i="12"/>
  <c r="C2895" i="13" s="1"/>
  <c r="AJ1045" i="12"/>
  <c r="D2895" i="13" s="1"/>
  <c r="AJ354" i="12"/>
  <c r="D3586" i="13" s="1"/>
  <c r="AI354" i="12"/>
  <c r="C3586" i="13" s="1"/>
  <c r="AJ3274" i="12"/>
  <c r="D666" i="13" s="1"/>
  <c r="AI3274" i="12"/>
  <c r="C666" i="13" s="1"/>
  <c r="AI1453" i="12"/>
  <c r="C2487" i="13" s="1"/>
  <c r="AJ1453" i="12"/>
  <c r="D2487" i="13" s="1"/>
  <c r="AI1573" i="12"/>
  <c r="C2367" i="13" s="1"/>
  <c r="AJ1573" i="12"/>
  <c r="D2367" i="13" s="1"/>
  <c r="AI1916" i="12"/>
  <c r="C2024" i="13" s="1"/>
  <c r="AJ1916" i="12"/>
  <c r="D2024" i="13" s="1"/>
  <c r="AI376" i="12"/>
  <c r="C3564" i="13" s="1"/>
  <c r="AJ376" i="12"/>
  <c r="D3564" i="13" s="1"/>
  <c r="AI443" i="12"/>
  <c r="C3497" i="13" s="1"/>
  <c r="AJ443" i="12"/>
  <c r="D3497" i="13" s="1"/>
  <c r="AI3444" i="12"/>
  <c r="C496" i="13" s="1"/>
  <c r="AJ3444" i="12"/>
  <c r="D496" i="13" s="1"/>
  <c r="AI608" i="12"/>
  <c r="C3332" i="13" s="1"/>
  <c r="AJ608" i="12"/>
  <c r="D3332" i="13" s="1"/>
  <c r="AJ2158" i="12"/>
  <c r="D1782" i="13" s="1"/>
  <c r="AI2158" i="12"/>
  <c r="C1782" i="13" s="1"/>
  <c r="AI2347" i="12"/>
  <c r="C1593" i="13" s="1"/>
  <c r="AJ2347" i="12"/>
  <c r="D1593" i="13" s="1"/>
  <c r="AI2574" i="12"/>
  <c r="C1366" i="13" s="1"/>
  <c r="AJ2574" i="12"/>
  <c r="D1366" i="13" s="1"/>
  <c r="AI502" i="12"/>
  <c r="C3438" i="13" s="1"/>
  <c r="AJ502" i="12"/>
  <c r="D3438" i="13" s="1"/>
  <c r="AI3091" i="12"/>
  <c r="C849" i="13" s="1"/>
  <c r="AJ3091" i="12"/>
  <c r="D849" i="13" s="1"/>
  <c r="AI1333" i="12"/>
  <c r="C2607" i="13" s="1"/>
  <c r="AJ1333" i="12"/>
  <c r="D2607" i="13" s="1"/>
  <c r="AJ2104" i="12"/>
  <c r="D1836" i="13" s="1"/>
  <c r="AI2104" i="12"/>
  <c r="C1836" i="13" s="1"/>
  <c r="AJ1246" i="12"/>
  <c r="D2694" i="13" s="1"/>
  <c r="AI1246" i="12"/>
  <c r="C2694" i="13" s="1"/>
  <c r="AJ2838" i="12"/>
  <c r="D1102" i="13" s="1"/>
  <c r="AI2838" i="12"/>
  <c r="C1102" i="13" s="1"/>
  <c r="AI3035" i="12"/>
  <c r="C905" i="13" s="1"/>
  <c r="AJ3035" i="12"/>
  <c r="D905" i="13" s="1"/>
  <c r="AJ192" i="12"/>
  <c r="D3748" i="13" s="1"/>
  <c r="AI192" i="12"/>
  <c r="C3748" i="13" s="1"/>
  <c r="AI1057" i="12"/>
  <c r="C2883" i="13" s="1"/>
  <c r="AJ1057" i="12"/>
  <c r="D2883" i="13" s="1"/>
  <c r="AJ3453" i="12"/>
  <c r="D487" i="13" s="1"/>
  <c r="AI3453" i="12"/>
  <c r="C487" i="13" s="1"/>
  <c r="AI632" i="12"/>
  <c r="C3308" i="13" s="1"/>
  <c r="AJ632" i="12"/>
  <c r="D3308" i="13" s="1"/>
  <c r="AJ3117" i="12"/>
  <c r="D823" i="13" s="1"/>
  <c r="AI3117" i="12"/>
  <c r="C823" i="13" s="1"/>
  <c r="AJ2461" i="12"/>
  <c r="D1479" i="13" s="1"/>
  <c r="AI2461" i="12"/>
  <c r="C1479" i="13" s="1"/>
  <c r="AJ1214" i="12"/>
  <c r="D2726" i="13" s="1"/>
  <c r="AI1214" i="12"/>
  <c r="C2726" i="13" s="1"/>
  <c r="AJ2396" i="12"/>
  <c r="D1544" i="13" s="1"/>
  <c r="AI2396" i="12"/>
  <c r="C1544" i="13" s="1"/>
  <c r="AJ884" i="12"/>
  <c r="D3056" i="13" s="1"/>
  <c r="AI884" i="12"/>
  <c r="C3056" i="13" s="1"/>
  <c r="AI2229" i="12"/>
  <c r="C1711" i="13" s="1"/>
  <c r="AJ2229" i="12"/>
  <c r="D1711" i="13" s="1"/>
  <c r="AI2062" i="12"/>
  <c r="C1878" i="13" s="1"/>
  <c r="AJ2062" i="12"/>
  <c r="D1878" i="13" s="1"/>
  <c r="AI1224" i="12"/>
  <c r="C2716" i="13" s="1"/>
  <c r="AJ1224" i="12"/>
  <c r="D2716" i="13" s="1"/>
  <c r="AJ3022" i="12"/>
  <c r="D918" i="13" s="1"/>
  <c r="AI3022" i="12"/>
  <c r="C918" i="13" s="1"/>
  <c r="AI1443" i="12"/>
  <c r="C2497" i="13" s="1"/>
  <c r="AJ1443" i="12"/>
  <c r="D2497" i="13" s="1"/>
  <c r="AJ2606" i="12"/>
  <c r="D1334" i="13" s="1"/>
  <c r="AI2606" i="12"/>
  <c r="C1334" i="13" s="1"/>
  <c r="AI1803" i="12"/>
  <c r="C2137" i="13" s="1"/>
  <c r="AJ1803" i="12"/>
  <c r="D2137" i="13" s="1"/>
  <c r="AJ3082" i="12"/>
  <c r="D858" i="13" s="1"/>
  <c r="AI3082" i="12"/>
  <c r="C858" i="13" s="1"/>
  <c r="AJ1447" i="12"/>
  <c r="D2493" i="13" s="1"/>
  <c r="AI1447" i="12"/>
  <c r="C2493" i="13" s="1"/>
  <c r="AI359" i="12"/>
  <c r="C3581" i="13" s="1"/>
  <c r="AJ359" i="12"/>
  <c r="D3581" i="13" s="1"/>
  <c r="AJ1051" i="12"/>
  <c r="D2889" i="13" s="1"/>
  <c r="AI1051" i="12"/>
  <c r="C2889" i="13" s="1"/>
  <c r="AI2984" i="12"/>
  <c r="C956" i="13" s="1"/>
  <c r="AJ2984" i="12"/>
  <c r="D956" i="13" s="1"/>
  <c r="AJ1182" i="12"/>
  <c r="D2758" i="13" s="1"/>
  <c r="AI1182" i="12"/>
  <c r="C2758" i="13" s="1"/>
  <c r="AI1640" i="12"/>
  <c r="C2300" i="13" s="1"/>
  <c r="AJ1640" i="12"/>
  <c r="D2300" i="13" s="1"/>
  <c r="AJ2528" i="12"/>
  <c r="D1412" i="13" s="1"/>
  <c r="AI2528" i="12"/>
  <c r="C1412" i="13" s="1"/>
  <c r="AI391" i="12"/>
  <c r="C3549" i="13" s="1"/>
  <c r="AJ391" i="12"/>
  <c r="D3549" i="13" s="1"/>
  <c r="AI2796" i="12"/>
  <c r="C1144" i="13" s="1"/>
  <c r="AJ2796" i="12"/>
  <c r="D1144" i="13" s="1"/>
  <c r="AI741" i="12"/>
  <c r="C3199" i="13" s="1"/>
  <c r="AJ741" i="12"/>
  <c r="D3199" i="13" s="1"/>
  <c r="AJ1436" i="12"/>
  <c r="D2504" i="13" s="1"/>
  <c r="AI1436" i="12"/>
  <c r="C2504" i="13" s="1"/>
  <c r="AJ1698" i="12"/>
  <c r="D2242" i="13" s="1"/>
  <c r="AI1698" i="12"/>
  <c r="C2242" i="13" s="1"/>
  <c r="AJ1906" i="12"/>
  <c r="D2034" i="13" s="1"/>
  <c r="AI1906" i="12"/>
  <c r="C2034" i="13" s="1"/>
  <c r="AI1715" i="12"/>
  <c r="C2225" i="13" s="1"/>
  <c r="AJ1715" i="12"/>
  <c r="D2225" i="13" s="1"/>
  <c r="AI2568" i="12"/>
  <c r="C1372" i="13" s="1"/>
  <c r="AJ2568" i="12"/>
  <c r="D1372" i="13" s="1"/>
  <c r="AI584" i="12"/>
  <c r="C3356" i="13" s="1"/>
  <c r="AJ584" i="12"/>
  <c r="D3356" i="13" s="1"/>
  <c r="AI3245" i="12"/>
  <c r="C695" i="13" s="1"/>
  <c r="AJ3245" i="12"/>
  <c r="D695" i="13" s="1"/>
  <c r="AJ765" i="12"/>
  <c r="D3175" i="13" s="1"/>
  <c r="AI765" i="12"/>
  <c r="C3175" i="13" s="1"/>
  <c r="AI1739" i="12"/>
  <c r="C2201" i="13" s="1"/>
  <c r="AJ1739" i="12"/>
  <c r="D2201" i="13" s="1"/>
  <c r="AJ511" i="12"/>
  <c r="D3429" i="13" s="1"/>
  <c r="AI511" i="12"/>
  <c r="C3429" i="13" s="1"/>
  <c r="AJ2125" i="12"/>
  <c r="D1815" i="13" s="1"/>
  <c r="AI2125" i="12"/>
  <c r="C1815" i="13" s="1"/>
  <c r="AJ2205" i="12"/>
  <c r="D1735" i="13" s="1"/>
  <c r="AI2205" i="12"/>
  <c r="C1735" i="13" s="1"/>
  <c r="AJ2406" i="12"/>
  <c r="D1534" i="13" s="1"/>
  <c r="AI2406" i="12"/>
  <c r="C1534" i="13" s="1"/>
  <c r="AJ616" i="12"/>
  <c r="D3324" i="13" s="1"/>
  <c r="AI616" i="12"/>
  <c r="C3324" i="13" s="1"/>
  <c r="AJ1454" i="12"/>
  <c r="D2486" i="13" s="1"/>
  <c r="AI1454" i="12"/>
  <c r="C2486" i="13" s="1"/>
  <c r="AJ692" i="12"/>
  <c r="D3248" i="13" s="1"/>
  <c r="AI692" i="12"/>
  <c r="C3248" i="13" s="1"/>
  <c r="AJ3001" i="12"/>
  <c r="D939" i="13" s="1"/>
  <c r="AI3001" i="12"/>
  <c r="C939" i="13" s="1"/>
  <c r="AJ621" i="12"/>
  <c r="D3319" i="13" s="1"/>
  <c r="AI621" i="12"/>
  <c r="C3319" i="13" s="1"/>
  <c r="AJ1544" i="12"/>
  <c r="D2396" i="13" s="1"/>
  <c r="AI1544" i="12"/>
  <c r="C2396" i="13" s="1"/>
  <c r="AI1199" i="12"/>
  <c r="C2741" i="13" s="1"/>
  <c r="AJ1199" i="12"/>
  <c r="D2741" i="13" s="1"/>
  <c r="AI3486" i="12"/>
  <c r="C454" i="13" s="1"/>
  <c r="AI3297" i="12"/>
  <c r="C643" i="13" s="1"/>
  <c r="AJ422" i="12"/>
  <c r="D3518" i="13" s="1"/>
  <c r="AI422" i="12"/>
  <c r="C3518" i="13" s="1"/>
  <c r="AI1116" i="12"/>
  <c r="C2824" i="13" s="1"/>
  <c r="AJ1116" i="12"/>
  <c r="D2824" i="13" s="1"/>
  <c r="AI2111" i="12"/>
  <c r="C1829" i="13" s="1"/>
  <c r="AJ2111" i="12"/>
  <c r="D1829" i="13" s="1"/>
  <c r="AI920" i="12"/>
  <c r="C3020" i="13" s="1"/>
  <c r="AJ920" i="12"/>
  <c r="D3020" i="13" s="1"/>
  <c r="AI800" i="12"/>
  <c r="C3140" i="13" s="1"/>
  <c r="AJ800" i="12"/>
  <c r="D3140" i="13" s="1"/>
  <c r="AI2780" i="12"/>
  <c r="C1160" i="13" s="1"/>
  <c r="AJ2780" i="12"/>
  <c r="D1160" i="13" s="1"/>
  <c r="AJ2193" i="12"/>
  <c r="D1747" i="13" s="1"/>
  <c r="AI2193" i="12"/>
  <c r="C1747" i="13" s="1"/>
  <c r="AI1232" i="12"/>
  <c r="C2708" i="13" s="1"/>
  <c r="AJ1232" i="12"/>
  <c r="D2708" i="13" s="1"/>
  <c r="AJ1632" i="12"/>
  <c r="D2308" i="13" s="1"/>
  <c r="AI1632" i="12"/>
  <c r="C2308" i="13" s="1"/>
  <c r="AI1690" i="12"/>
  <c r="C2250" i="13" s="1"/>
  <c r="AJ1690" i="12"/>
  <c r="D2250" i="13" s="1"/>
  <c r="AJ1620" i="12"/>
  <c r="D2320" i="13" s="1"/>
  <c r="AI1620" i="12"/>
  <c r="C2320" i="13" s="1"/>
  <c r="AJ1923" i="12"/>
  <c r="D2017" i="13" s="1"/>
  <c r="AI1923" i="12"/>
  <c r="C2017" i="13" s="1"/>
  <c r="AI3650" i="12"/>
  <c r="C290" i="13" s="1"/>
  <c r="AJ3650" i="12"/>
  <c r="D290" i="13" s="1"/>
  <c r="AI810" i="12"/>
  <c r="C3130" i="13" s="1"/>
  <c r="AJ810" i="12"/>
  <c r="D3130" i="13" s="1"/>
  <c r="AI695" i="12"/>
  <c r="C3245" i="13" s="1"/>
  <c r="AJ695" i="12"/>
  <c r="D3245" i="13" s="1"/>
  <c r="AI963" i="12"/>
  <c r="C2977" i="13" s="1"/>
  <c r="AJ963" i="12"/>
  <c r="D2977" i="13" s="1"/>
  <c r="AJ627" i="12"/>
  <c r="D3313" i="13" s="1"/>
  <c r="AI627" i="12"/>
  <c r="C3313" i="13" s="1"/>
  <c r="AJ1180" i="12"/>
  <c r="D2760" i="13" s="1"/>
  <c r="AI1180" i="12"/>
  <c r="C2760" i="13" s="1"/>
  <c r="AJ2640" i="12"/>
  <c r="D1300" i="13" s="1"/>
  <c r="AI2640" i="12"/>
  <c r="C1300" i="13" s="1"/>
  <c r="AI543" i="12"/>
  <c r="C3397" i="13" s="1"/>
  <c r="AJ543" i="12"/>
  <c r="D3397" i="13" s="1"/>
  <c r="AI2777" i="12"/>
  <c r="C1163" i="13" s="1"/>
  <c r="AJ2777" i="12"/>
  <c r="D1163" i="13" s="1"/>
  <c r="AI1088" i="12"/>
  <c r="C2852" i="13" s="1"/>
  <c r="AJ1088" i="12"/>
  <c r="D2852" i="13" s="1"/>
  <c r="AJ808" i="12"/>
  <c r="D3132" i="13" s="1"/>
  <c r="AI808" i="12"/>
  <c r="C3132" i="13" s="1"/>
  <c r="AJ1599" i="12"/>
  <c r="D2341" i="13" s="1"/>
  <c r="AI1599" i="12"/>
  <c r="C2341" i="13" s="1"/>
  <c r="AI2018" i="12"/>
  <c r="C1922" i="13" s="1"/>
  <c r="AJ2018" i="12"/>
  <c r="D1922" i="13" s="1"/>
  <c r="AI957" i="12"/>
  <c r="C2983" i="13" s="1"/>
  <c r="AJ957" i="12"/>
  <c r="D2983" i="13" s="1"/>
  <c r="AI1011" i="12"/>
  <c r="C2929" i="13" s="1"/>
  <c r="AJ1011" i="12"/>
  <c r="D2929" i="13" s="1"/>
  <c r="AJ1252" i="12"/>
  <c r="D2688" i="13" s="1"/>
  <c r="AI1252" i="12"/>
  <c r="C2688" i="13" s="1"/>
  <c r="AJ1345" i="12"/>
  <c r="D2595" i="13" s="1"/>
  <c r="AI1345" i="12"/>
  <c r="C2595" i="13" s="1"/>
  <c r="AJ1943" i="12"/>
  <c r="D1997" i="13" s="1"/>
  <c r="AI1943" i="12"/>
  <c r="C1997" i="13" s="1"/>
  <c r="AI3893" i="12"/>
  <c r="C47" i="13" s="1"/>
  <c r="AJ3893" i="12"/>
  <c r="D47" i="13" s="1"/>
  <c r="AI2194" i="12"/>
  <c r="C1746" i="13" s="1"/>
  <c r="AJ2194" i="12"/>
  <c r="D1746" i="13" s="1"/>
  <c r="AH2884" i="12"/>
  <c r="AH3789" i="12"/>
  <c r="AH3659" i="12"/>
  <c r="AH3448" i="12"/>
  <c r="AH3148" i="12"/>
  <c r="AJ199" i="12"/>
  <c r="D3741" i="13" s="1"/>
  <c r="AI199" i="12"/>
  <c r="C3741" i="13" s="1"/>
  <c r="AI1235" i="12"/>
  <c r="C2705" i="13" s="1"/>
  <c r="AJ1235" i="12"/>
  <c r="D2705" i="13" s="1"/>
  <c r="AI3254" i="12"/>
  <c r="C686" i="13" s="1"/>
  <c r="AJ3254" i="12"/>
  <c r="D686" i="13" s="1"/>
  <c r="AJ2622" i="12"/>
  <c r="D1318" i="13" s="1"/>
  <c r="AI2622" i="12"/>
  <c r="C1318" i="13" s="1"/>
  <c r="AJ2107" i="12"/>
  <c r="D1833" i="13" s="1"/>
  <c r="AI2107" i="12"/>
  <c r="C1833" i="13" s="1"/>
  <c r="AI2239" i="12"/>
  <c r="C1701" i="13" s="1"/>
  <c r="AJ2239" i="12"/>
  <c r="D1701" i="13" s="1"/>
  <c r="AJ3485" i="12"/>
  <c r="D455" i="13" s="1"/>
  <c r="AI3485" i="12"/>
  <c r="C455" i="13" s="1"/>
  <c r="AI1392" i="12"/>
  <c r="C2548" i="13" s="1"/>
  <c r="AJ1392" i="12"/>
  <c r="D2548" i="13" s="1"/>
  <c r="AJ2326" i="12"/>
  <c r="D1614" i="13" s="1"/>
  <c r="AI2326" i="12"/>
  <c r="C1614" i="13" s="1"/>
  <c r="AJ959" i="12"/>
  <c r="D2981" i="13" s="1"/>
  <c r="AI959" i="12"/>
  <c r="C2981" i="13" s="1"/>
  <c r="AI208" i="12"/>
  <c r="C3732" i="13" s="1"/>
  <c r="AJ208" i="12"/>
  <c r="D3732" i="13" s="1"/>
  <c r="AH3387" i="12"/>
  <c r="AJ2709" i="12"/>
  <c r="D1231" i="13" s="1"/>
  <c r="AI2709" i="12"/>
  <c r="C1231" i="13" s="1"/>
  <c r="AJ172" i="12"/>
  <c r="D3768" i="13" s="1"/>
  <c r="AI172" i="12"/>
  <c r="C3768" i="13" s="1"/>
  <c r="AJ707" i="12"/>
  <c r="D3233" i="13" s="1"/>
  <c r="AI707" i="12"/>
  <c r="C3233" i="13" s="1"/>
  <c r="AI2025" i="12"/>
  <c r="C1915" i="13" s="1"/>
  <c r="AJ2025" i="12"/>
  <c r="D1915" i="13" s="1"/>
  <c r="AI2869" i="12"/>
  <c r="C1071" i="13" s="1"/>
  <c r="AJ2869" i="12"/>
  <c r="D1071" i="13" s="1"/>
  <c r="AJ1897" i="12"/>
  <c r="D2043" i="13" s="1"/>
  <c r="AI1897" i="12"/>
  <c r="C2043" i="13" s="1"/>
  <c r="AI3393" i="12"/>
  <c r="C547" i="13" s="1"/>
  <c r="AJ3393" i="12"/>
  <c r="D547" i="13" s="1"/>
  <c r="AI1687" i="12"/>
  <c r="C2253" i="13" s="1"/>
  <c r="AJ1687" i="12"/>
  <c r="D2253" i="13" s="1"/>
  <c r="AJ2997" i="12"/>
  <c r="D943" i="13" s="1"/>
  <c r="AI2997" i="12"/>
  <c r="C943" i="13" s="1"/>
  <c r="AI3262" i="12"/>
  <c r="C678" i="13" s="1"/>
  <c r="AJ3262" i="12"/>
  <c r="D678" i="13" s="1"/>
  <c r="AI968" i="12"/>
  <c r="C2972" i="13" s="1"/>
  <c r="AJ968" i="12"/>
  <c r="D2972" i="13" s="1"/>
  <c r="AH3192" i="12"/>
  <c r="AH3621" i="12"/>
  <c r="AI1301" i="12"/>
  <c r="C2639" i="13" s="1"/>
  <c r="AJ1301" i="12"/>
  <c r="D2639" i="13" s="1"/>
  <c r="AI2289" i="12"/>
  <c r="C1651" i="13" s="1"/>
  <c r="AJ2289" i="12"/>
  <c r="D1651" i="13" s="1"/>
  <c r="AJ255" i="12"/>
  <c r="D3685" i="13" s="1"/>
  <c r="AI255" i="12"/>
  <c r="C3685" i="13" s="1"/>
  <c r="AI2437" i="12"/>
  <c r="C1503" i="13" s="1"/>
  <c r="AJ2437" i="12"/>
  <c r="D1503" i="13" s="1"/>
  <c r="AI2291" i="12"/>
  <c r="C1649" i="13" s="1"/>
  <c r="AJ2291" i="12"/>
  <c r="D1649" i="13" s="1"/>
  <c r="AI3208" i="12"/>
  <c r="C732" i="13" s="1"/>
  <c r="AJ3208" i="12"/>
  <c r="D732" i="13" s="1"/>
  <c r="AI1610" i="12"/>
  <c r="C2330" i="13" s="1"/>
  <c r="AJ1610" i="12"/>
  <c r="D2330" i="13" s="1"/>
  <c r="AJ1736" i="12"/>
  <c r="D2204" i="13" s="1"/>
  <c r="AI1736" i="12"/>
  <c r="C2204" i="13" s="1"/>
  <c r="AJ3807" i="12"/>
  <c r="D133" i="13" s="1"/>
  <c r="AI3807" i="12"/>
  <c r="C133" i="13" s="1"/>
  <c r="AJ2933" i="12"/>
  <c r="D1007" i="13" s="1"/>
  <c r="AI2933" i="12"/>
  <c r="C1007" i="13" s="1"/>
  <c r="AI1999" i="12"/>
  <c r="C1941" i="13" s="1"/>
  <c r="AJ1999" i="12"/>
  <c r="D1941" i="13" s="1"/>
  <c r="AH3469" i="12"/>
  <c r="AH3773" i="12"/>
  <c r="AI233" i="12"/>
  <c r="C3707" i="13" s="1"/>
  <c r="AJ233" i="12"/>
  <c r="D3707" i="13" s="1"/>
  <c r="AI2930" i="12"/>
  <c r="C1010" i="13" s="1"/>
  <c r="AJ2930" i="12"/>
  <c r="D1010" i="13" s="1"/>
  <c r="AI1692" i="12"/>
  <c r="C2248" i="13" s="1"/>
  <c r="AJ1692" i="12"/>
  <c r="D2248" i="13" s="1"/>
  <c r="AI307" i="12"/>
  <c r="C3633" i="13" s="1"/>
  <c r="AJ307" i="12"/>
  <c r="D3633" i="13" s="1"/>
  <c r="AI1366" i="12"/>
  <c r="C2574" i="13" s="1"/>
  <c r="AJ1366" i="12"/>
  <c r="D2574" i="13" s="1"/>
  <c r="AI2078" i="12"/>
  <c r="C1862" i="13" s="1"/>
  <c r="AJ2078" i="12"/>
  <c r="D1862" i="13" s="1"/>
  <c r="AJ2247" i="12"/>
  <c r="D1693" i="13" s="1"/>
  <c r="AI2247" i="12"/>
  <c r="C1693" i="13" s="1"/>
  <c r="AJ590" i="12"/>
  <c r="D3350" i="13" s="1"/>
  <c r="AI590" i="12"/>
  <c r="C3350" i="13" s="1"/>
  <c r="AI480" i="12"/>
  <c r="C3460" i="13" s="1"/>
  <c r="AJ480" i="12"/>
  <c r="D3460" i="13" s="1"/>
  <c r="AJ2005" i="12"/>
  <c r="D1935" i="13" s="1"/>
  <c r="AI2005" i="12"/>
  <c r="C1935" i="13" s="1"/>
  <c r="AI1795" i="12"/>
  <c r="C2145" i="13" s="1"/>
  <c r="AJ1795" i="12"/>
  <c r="D2145" i="13" s="1"/>
  <c r="AI562" i="12"/>
  <c r="C3378" i="13" s="1"/>
  <c r="AJ562" i="12"/>
  <c r="D3378" i="13" s="1"/>
  <c r="AH3406" i="12"/>
  <c r="AH3824" i="12"/>
  <c r="AH2471" i="12"/>
  <c r="AH3878" i="12"/>
  <c r="AH3440" i="12"/>
  <c r="AH3853" i="12"/>
  <c r="AH3465" i="12"/>
  <c r="AI2379" i="12"/>
  <c r="C1561" i="13" s="1"/>
  <c r="AJ2379" i="12"/>
  <c r="D1561" i="13" s="1"/>
  <c r="AI2456" i="12"/>
  <c r="C1484" i="13" s="1"/>
  <c r="AJ2456" i="12"/>
  <c r="D1484" i="13" s="1"/>
  <c r="AI1550" i="12"/>
  <c r="C2390" i="13" s="1"/>
  <c r="AJ1550" i="12"/>
  <c r="D2390" i="13" s="1"/>
  <c r="AJ3055" i="12"/>
  <c r="D885" i="13" s="1"/>
  <c r="AI3055" i="12"/>
  <c r="C885" i="13" s="1"/>
  <c r="AI2583" i="12"/>
  <c r="C1357" i="13" s="1"/>
  <c r="AJ2583" i="12"/>
  <c r="D1357" i="13" s="1"/>
  <c r="AI1410" i="12"/>
  <c r="C2530" i="13" s="1"/>
  <c r="AJ1410" i="12"/>
  <c r="D2530" i="13" s="1"/>
  <c r="AJ1578" i="12"/>
  <c r="D2362" i="13" s="1"/>
  <c r="AI1578" i="12"/>
  <c r="C2362" i="13" s="1"/>
  <c r="AI1732" i="12"/>
  <c r="C2208" i="13" s="1"/>
  <c r="AJ1732" i="12"/>
  <c r="D2208" i="13" s="1"/>
  <c r="AJ2022" i="12"/>
  <c r="D1918" i="13" s="1"/>
  <c r="AI2022" i="12"/>
  <c r="C1918" i="13" s="1"/>
  <c r="AJ2681" i="12"/>
  <c r="D1259" i="13" s="1"/>
  <c r="AI2681" i="12"/>
  <c r="C1259" i="13" s="1"/>
  <c r="AI1381" i="12"/>
  <c r="C2559" i="13" s="1"/>
  <c r="AJ1381" i="12"/>
  <c r="D2559" i="13" s="1"/>
  <c r="AJ3205" i="12"/>
  <c r="D735" i="13" s="1"/>
  <c r="AI3205" i="12"/>
  <c r="C735" i="13" s="1"/>
  <c r="AJ1770" i="12"/>
  <c r="D2170" i="13" s="1"/>
  <c r="AI1770" i="12"/>
  <c r="C2170" i="13" s="1"/>
  <c r="AJ1606" i="12"/>
  <c r="D2334" i="13" s="1"/>
  <c r="AI1606" i="12"/>
  <c r="C2334" i="13" s="1"/>
  <c r="AJ636" i="12"/>
  <c r="D3304" i="13" s="1"/>
  <c r="AI636" i="12"/>
  <c r="C3304" i="13" s="1"/>
  <c r="AI2093" i="12"/>
  <c r="C1847" i="13" s="1"/>
  <c r="AJ2093" i="12"/>
  <c r="D1847" i="13" s="1"/>
  <c r="AJ2306" i="12"/>
  <c r="D1634" i="13" s="1"/>
  <c r="AI2306" i="12"/>
  <c r="C1634" i="13" s="1"/>
  <c r="AJ2382" i="12"/>
  <c r="D1558" i="13" s="1"/>
  <c r="AI2382" i="12"/>
  <c r="C1558" i="13" s="1"/>
  <c r="AJ3434" i="12"/>
  <c r="D506" i="13" s="1"/>
  <c r="AI3434" i="12"/>
  <c r="C506" i="13" s="1"/>
  <c r="AJ448" i="12"/>
  <c r="D3492" i="13" s="1"/>
  <c r="AI448" i="12"/>
  <c r="C3492" i="13" s="1"/>
  <c r="AI848" i="12"/>
  <c r="C3092" i="13" s="1"/>
  <c r="AJ848" i="12"/>
  <c r="D3092" i="13" s="1"/>
  <c r="AI2006" i="12"/>
  <c r="C1934" i="13" s="1"/>
  <c r="AJ2006" i="12"/>
  <c r="D1934" i="13" s="1"/>
  <c r="AJ293" i="12"/>
  <c r="D3647" i="13" s="1"/>
  <c r="AI293" i="12"/>
  <c r="C3647" i="13" s="1"/>
  <c r="AJ1675" i="12"/>
  <c r="D2265" i="13" s="1"/>
  <c r="AI1675" i="12"/>
  <c r="C2265" i="13" s="1"/>
  <c r="AI2424" i="12"/>
  <c r="C1516" i="13" s="1"/>
  <c r="AJ2424" i="12"/>
  <c r="D1516" i="13" s="1"/>
  <c r="AJ1216" i="12"/>
  <c r="D2724" i="13" s="1"/>
  <c r="AI1216" i="12"/>
  <c r="C2724" i="13" s="1"/>
  <c r="AH2503" i="12"/>
  <c r="AH3898" i="12"/>
  <c r="AH3521" i="12"/>
  <c r="AH3838" i="12"/>
  <c r="AH3234" i="12"/>
  <c r="AH3184" i="12"/>
  <c r="AH3336" i="12"/>
  <c r="AH3934" i="12"/>
  <c r="AH3708" i="12"/>
  <c r="AH3636" i="12"/>
  <c r="AH3631" i="12"/>
  <c r="AH2793" i="12"/>
  <c r="AI329" i="12"/>
  <c r="C3611" i="13" s="1"/>
  <c r="AJ329" i="12"/>
  <c r="D3611" i="13" s="1"/>
  <c r="AJ1746" i="12"/>
  <c r="D2194" i="13" s="1"/>
  <c r="AI1746" i="12"/>
  <c r="C2194" i="13" s="1"/>
  <c r="AJ3483" i="12"/>
  <c r="D457" i="13" s="1"/>
  <c r="AI3483" i="12"/>
  <c r="C457" i="13" s="1"/>
  <c r="AI2227" i="12"/>
  <c r="C1713" i="13" s="1"/>
  <c r="AJ2227" i="12"/>
  <c r="D1713" i="13" s="1"/>
  <c r="AI3352" i="12"/>
  <c r="C588" i="13" s="1"/>
  <c r="AJ3352" i="12"/>
  <c r="D588" i="13" s="1"/>
  <c r="AI2392" i="12"/>
  <c r="C1548" i="13" s="1"/>
  <c r="AJ2392" i="12"/>
  <c r="D1548" i="13" s="1"/>
  <c r="AJ3210" i="12"/>
  <c r="D730" i="13" s="1"/>
  <c r="AI3210" i="12"/>
  <c r="C730" i="13" s="1"/>
  <c r="AI2688" i="12"/>
  <c r="C1252" i="13" s="1"/>
  <c r="AJ2688" i="12"/>
  <c r="D1252" i="13" s="1"/>
  <c r="AI308" i="12"/>
  <c r="C3632" i="13" s="1"/>
  <c r="AJ308" i="12"/>
  <c r="D3632" i="13" s="1"/>
  <c r="AJ2812" i="12"/>
  <c r="D1128" i="13" s="1"/>
  <c r="AI2812" i="12"/>
  <c r="C1128" i="13" s="1"/>
  <c r="AI2733" i="12"/>
  <c r="C1207" i="13" s="1"/>
  <c r="AJ2733" i="12"/>
  <c r="D1207" i="13" s="1"/>
  <c r="AJ2564" i="12"/>
  <c r="D1376" i="13" s="1"/>
  <c r="AI2564" i="12"/>
  <c r="C1376" i="13" s="1"/>
  <c r="AI719" i="12"/>
  <c r="C3221" i="13" s="1"/>
  <c r="AJ719" i="12"/>
  <c r="D3221" i="13" s="1"/>
  <c r="AJ1258" i="12"/>
  <c r="D2682" i="13" s="1"/>
  <c r="AI1258" i="12"/>
  <c r="C2682" i="13" s="1"/>
  <c r="AJ962" i="12"/>
  <c r="D2978" i="13" s="1"/>
  <c r="AI962" i="12"/>
  <c r="C2978" i="13" s="1"/>
  <c r="AJ438" i="12"/>
  <c r="D3502" i="13" s="1"/>
  <c r="AI438" i="12"/>
  <c r="C3502" i="13" s="1"/>
  <c r="AJ140" i="12"/>
  <c r="D3800" i="13" s="1"/>
  <c r="AI140" i="12"/>
  <c r="C3800" i="13" s="1"/>
  <c r="AJ1681" i="12"/>
  <c r="D2259" i="13" s="1"/>
  <c r="AI1681" i="12"/>
  <c r="C2259" i="13" s="1"/>
  <c r="AI165" i="12"/>
  <c r="C3775" i="13" s="1"/>
  <c r="AJ165" i="12"/>
  <c r="D3775" i="13" s="1"/>
  <c r="AI1179" i="12"/>
  <c r="C2761" i="13" s="1"/>
  <c r="AJ1179" i="12"/>
  <c r="D2761" i="13" s="1"/>
  <c r="AI2376" i="12"/>
  <c r="C1564" i="13" s="1"/>
  <c r="AJ2376" i="12"/>
  <c r="D1564" i="13" s="1"/>
  <c r="AJ1539" i="12"/>
  <c r="D2401" i="13" s="1"/>
  <c r="AI1539" i="12"/>
  <c r="C2401" i="13" s="1"/>
  <c r="AJ561" i="12"/>
  <c r="D3379" i="13" s="1"/>
  <c r="AI561" i="12"/>
  <c r="C3379" i="13" s="1"/>
  <c r="AJ270" i="12"/>
  <c r="D3670" i="13" s="1"/>
  <c r="AI270" i="12"/>
  <c r="C3670" i="13" s="1"/>
  <c r="AI2761" i="12"/>
  <c r="C1179" i="13" s="1"/>
  <c r="AJ2761" i="12"/>
  <c r="D1179" i="13" s="1"/>
  <c r="AI3062" i="12"/>
  <c r="C878" i="13" s="1"/>
  <c r="AJ3062" i="12"/>
  <c r="D878" i="13" s="1"/>
  <c r="AI1025" i="12"/>
  <c r="C2915" i="13" s="1"/>
  <c r="AJ1025" i="12"/>
  <c r="D2915" i="13" s="1"/>
  <c r="AJ3531" i="12"/>
  <c r="D409" i="13" s="1"/>
  <c r="AI3531" i="12"/>
  <c r="C409" i="13" s="1"/>
  <c r="AI2254" i="12"/>
  <c r="C1686" i="13" s="1"/>
  <c r="AJ2254" i="12"/>
  <c r="D1686" i="13" s="1"/>
  <c r="AI819" i="12"/>
  <c r="C3121" i="13" s="1"/>
  <c r="AJ819" i="12"/>
  <c r="D3121" i="13" s="1"/>
  <c r="AJ1755" i="12"/>
  <c r="D2185" i="13" s="1"/>
  <c r="AI1755" i="12"/>
  <c r="C2185" i="13" s="1"/>
  <c r="AI1832" i="12"/>
  <c r="C2108" i="13" s="1"/>
  <c r="AJ1832" i="12"/>
  <c r="D2108" i="13" s="1"/>
  <c r="AI859" i="12"/>
  <c r="C3081" i="13" s="1"/>
  <c r="AJ859" i="12"/>
  <c r="D3081" i="13" s="1"/>
  <c r="AI2813" i="12"/>
  <c r="C1127" i="13" s="1"/>
  <c r="AJ2813" i="12"/>
  <c r="D1127" i="13" s="1"/>
  <c r="AH2726" i="12"/>
  <c r="AH3215" i="12"/>
  <c r="AI633" i="12"/>
  <c r="C3307" i="13" s="1"/>
  <c r="AJ633" i="12"/>
  <c r="D3307" i="13" s="1"/>
  <c r="AI1358" i="12"/>
  <c r="C2582" i="13" s="1"/>
  <c r="AJ1358" i="12"/>
  <c r="D2582" i="13" s="1"/>
  <c r="AI2221" i="12"/>
  <c r="C1719" i="13" s="1"/>
  <c r="AJ2221" i="12"/>
  <c r="D1719" i="13" s="1"/>
  <c r="AI2572" i="12"/>
  <c r="C1368" i="13" s="1"/>
  <c r="AJ2572" i="12"/>
  <c r="D1368" i="13" s="1"/>
  <c r="AJ2101" i="12"/>
  <c r="D1839" i="13" s="1"/>
  <c r="AI2101" i="12"/>
  <c r="C1839" i="13" s="1"/>
  <c r="AJ2460" i="12"/>
  <c r="D1480" i="13" s="1"/>
  <c r="AI2460" i="12"/>
  <c r="C1480" i="13" s="1"/>
  <c r="AI3077" i="12"/>
  <c r="C863" i="13" s="1"/>
  <c r="AJ3077" i="12"/>
  <c r="D863" i="13" s="1"/>
  <c r="AJ2626" i="12"/>
  <c r="D1314" i="13" s="1"/>
  <c r="AI2626" i="12"/>
  <c r="C1314" i="13" s="1"/>
  <c r="AI2722" i="12"/>
  <c r="C1218" i="13" s="1"/>
  <c r="AJ2722" i="12"/>
  <c r="D1218" i="13" s="1"/>
  <c r="AI2890" i="12"/>
  <c r="C1050" i="13" s="1"/>
  <c r="AJ2890" i="12"/>
  <c r="D1050" i="13" s="1"/>
  <c r="AJ2000" i="12"/>
  <c r="D1940" i="13" s="1"/>
  <c r="AI2000" i="12"/>
  <c r="C1940" i="13" s="1"/>
  <c r="AH2367" i="12"/>
  <c r="AI2692" i="12"/>
  <c r="C1248" i="13" s="1"/>
  <c r="AJ2692" i="12"/>
  <c r="D1248" i="13" s="1"/>
  <c r="AJ3269" i="12"/>
  <c r="D671" i="13" s="1"/>
  <c r="AI3269" i="12"/>
  <c r="C671" i="13" s="1"/>
  <c r="AI826" i="12"/>
  <c r="C3114" i="13" s="1"/>
  <c r="AJ826" i="12"/>
  <c r="D3114" i="13" s="1"/>
  <c r="AI1102" i="12"/>
  <c r="C2838" i="13" s="1"/>
  <c r="AJ1102" i="12"/>
  <c r="D2838" i="13" s="1"/>
  <c r="AI687" i="12"/>
  <c r="C3253" i="13" s="1"/>
  <c r="AJ687" i="12"/>
  <c r="D3253" i="13" s="1"/>
  <c r="AI1452" i="12"/>
  <c r="C2488" i="13" s="1"/>
  <c r="AJ1452" i="12"/>
  <c r="D2488" i="13" s="1"/>
  <c r="AI2293" i="12"/>
  <c r="C1647" i="13" s="1"/>
  <c r="AJ2293" i="12"/>
  <c r="D1647" i="13" s="1"/>
  <c r="AJ1671" i="12"/>
  <c r="D2269" i="13" s="1"/>
  <c r="AI1671" i="12"/>
  <c r="C2269" i="13" s="1"/>
  <c r="AI2023" i="12"/>
  <c r="C1917" i="13" s="1"/>
  <c r="AJ2023" i="12"/>
  <c r="D1917" i="13" s="1"/>
  <c r="AI2832" i="12"/>
  <c r="C1108" i="13" s="1"/>
  <c r="AJ2832" i="12"/>
  <c r="D1108" i="13" s="1"/>
  <c r="AJ1735" i="12"/>
  <c r="D2205" i="13" s="1"/>
  <c r="AI1735" i="12"/>
  <c r="C2205" i="13" s="1"/>
  <c r="AJ2468" i="12"/>
  <c r="D1472" i="13" s="1"/>
  <c r="AI2468" i="12"/>
  <c r="C1472" i="13" s="1"/>
  <c r="AJ3071" i="12"/>
  <c r="D869" i="13" s="1"/>
  <c r="AI3071" i="12"/>
  <c r="C869" i="13" s="1"/>
  <c r="AJ667" i="12"/>
  <c r="D3273" i="13" s="1"/>
  <c r="AI667" i="12"/>
  <c r="C3273" i="13" s="1"/>
  <c r="AI2841" i="12"/>
  <c r="C1099" i="13" s="1"/>
  <c r="AJ2841" i="12"/>
  <c r="D1099" i="13" s="1"/>
  <c r="AJ973" i="12"/>
  <c r="D2967" i="13" s="1"/>
  <c r="AI973" i="12"/>
  <c r="C2967" i="13" s="1"/>
  <c r="AI2615" i="12"/>
  <c r="C1325" i="13" s="1"/>
  <c r="AJ2615" i="12"/>
  <c r="D1325" i="13" s="1"/>
  <c r="AI238" i="12"/>
  <c r="C3702" i="13" s="1"/>
  <c r="AJ238" i="12"/>
  <c r="D3702" i="13" s="1"/>
  <c r="AI3737" i="12"/>
  <c r="C203" i="13" s="1"/>
  <c r="AJ3737" i="12"/>
  <c r="D203" i="13" s="1"/>
  <c r="AI2079" i="12"/>
  <c r="C1861" i="13" s="1"/>
  <c r="AJ2079" i="12"/>
  <c r="D1861" i="13" s="1"/>
  <c r="AJ653" i="12"/>
  <c r="D3287" i="13" s="1"/>
  <c r="AI653" i="12"/>
  <c r="C3287" i="13" s="1"/>
  <c r="AJ1290" i="12"/>
  <c r="D2650" i="13" s="1"/>
  <c r="AI1290" i="12"/>
  <c r="C2650" i="13" s="1"/>
  <c r="AI1741" i="12"/>
  <c r="C2199" i="13" s="1"/>
  <c r="AJ1741" i="12"/>
  <c r="D2199" i="13" s="1"/>
  <c r="AI1306" i="12"/>
  <c r="C2634" i="13" s="1"/>
  <c r="AJ1306" i="12"/>
  <c r="D2634" i="13" s="1"/>
  <c r="AI2639" i="12"/>
  <c r="C1301" i="13" s="1"/>
  <c r="AJ2639" i="12"/>
  <c r="D1301" i="13" s="1"/>
  <c r="AI322" i="12"/>
  <c r="C3618" i="13" s="1"/>
  <c r="AJ322" i="12"/>
  <c r="D3618" i="13" s="1"/>
  <c r="AJ2473" i="12"/>
  <c r="D1467" i="13" s="1"/>
  <c r="AI2473" i="12"/>
  <c r="C1467" i="13" s="1"/>
  <c r="AI2302" i="12"/>
  <c r="C1638" i="13" s="1"/>
  <c r="AJ2302" i="12"/>
  <c r="D1638" i="13" s="1"/>
  <c r="AI292" i="12"/>
  <c r="C3648" i="13" s="1"/>
  <c r="AJ292" i="12"/>
  <c r="D3648" i="13" s="1"/>
  <c r="AJ790" i="12"/>
  <c r="D3150" i="13" s="1"/>
  <c r="AI790" i="12"/>
  <c r="C3150" i="13" s="1"/>
  <c r="AJ1334" i="12"/>
  <c r="D2606" i="13" s="1"/>
  <c r="AI1334" i="12"/>
  <c r="C2606" i="13" s="1"/>
  <c r="AJ736" i="12"/>
  <c r="D3204" i="13" s="1"/>
  <c r="AI736" i="12"/>
  <c r="C3204" i="13" s="1"/>
  <c r="AJ3380" i="12"/>
  <c r="D560" i="13" s="1"/>
  <c r="AI3380" i="12"/>
  <c r="C560" i="13" s="1"/>
  <c r="AJ3074" i="12"/>
  <c r="D866" i="13" s="1"/>
  <c r="AI3074" i="12"/>
  <c r="C866" i="13" s="1"/>
  <c r="AJ349" i="12"/>
  <c r="D3591" i="13" s="1"/>
  <c r="AI349" i="12"/>
  <c r="C3591" i="13" s="1"/>
  <c r="AI1748" i="12"/>
  <c r="C2192" i="13" s="1"/>
  <c r="AJ1748" i="12"/>
  <c r="D2192" i="13" s="1"/>
  <c r="AI2315" i="12"/>
  <c r="C1625" i="13" s="1"/>
  <c r="AJ2315" i="12"/>
  <c r="D1625" i="13" s="1"/>
  <c r="AI2719" i="12"/>
  <c r="C1221" i="13" s="1"/>
  <c r="AJ2719" i="12"/>
  <c r="D1221" i="13" s="1"/>
  <c r="AJ1128" i="12"/>
  <c r="D2812" i="13" s="1"/>
  <c r="AI1128" i="12"/>
  <c r="C2812" i="13" s="1"/>
  <c r="AJ2210" i="12"/>
  <c r="D1730" i="13" s="1"/>
  <c r="AI2210" i="12"/>
  <c r="C1730" i="13" s="1"/>
  <c r="AJ2280" i="12"/>
  <c r="D1660" i="13" s="1"/>
  <c r="AI2280" i="12"/>
  <c r="C1660" i="13" s="1"/>
  <c r="AI2124" i="12"/>
  <c r="C1816" i="13" s="1"/>
  <c r="AJ2124" i="12"/>
  <c r="D1816" i="13" s="1"/>
  <c r="AJ2282" i="12"/>
  <c r="D1658" i="13" s="1"/>
  <c r="AI2282" i="12"/>
  <c r="C1658" i="13" s="1"/>
  <c r="AI630" i="12"/>
  <c r="C3310" i="13" s="1"/>
  <c r="AJ630" i="12"/>
  <c r="D3310" i="13" s="1"/>
  <c r="AJ1745" i="12"/>
  <c r="D2195" i="13" s="1"/>
  <c r="AI1745" i="12"/>
  <c r="C2195" i="13" s="1"/>
  <c r="AI3019" i="12"/>
  <c r="C921" i="13" s="1"/>
  <c r="AJ3019" i="12"/>
  <c r="D921" i="13" s="1"/>
  <c r="AI2798" i="12"/>
  <c r="C1142" i="13" s="1"/>
  <c r="AJ2798" i="12"/>
  <c r="D1142" i="13" s="1"/>
  <c r="AI2106" i="12"/>
  <c r="C1834" i="13" s="1"/>
  <c r="AJ2106" i="12"/>
  <c r="D1834" i="13" s="1"/>
  <c r="AI1583" i="12"/>
  <c r="C2357" i="13" s="1"/>
  <c r="AJ1583" i="12"/>
  <c r="D2357" i="13" s="1"/>
  <c r="AJ2993" i="12"/>
  <c r="D947" i="13" s="1"/>
  <c r="AI3900" i="12"/>
  <c r="C40" i="13" s="1"/>
  <c r="AJ3900" i="12"/>
  <c r="D40" i="13" s="1"/>
  <c r="AI3560" i="12"/>
  <c r="C380" i="13" s="1"/>
  <c r="AJ3560" i="12"/>
  <c r="D380" i="13" s="1"/>
  <c r="AJ2591" i="12"/>
  <c r="D1349" i="13" s="1"/>
  <c r="AI2591" i="12"/>
  <c r="C1349" i="13" s="1"/>
  <c r="AJ3544" i="12"/>
  <c r="D396" i="13" s="1"/>
  <c r="AI3544" i="12"/>
  <c r="C396" i="13" s="1"/>
  <c r="AI3783" i="12"/>
  <c r="C157" i="13" s="1"/>
  <c r="AJ2974" i="12"/>
  <c r="D966" i="13" s="1"/>
  <c r="AI2974" i="12"/>
  <c r="C966" i="13" s="1"/>
  <c r="AJ3551" i="12"/>
  <c r="D389" i="13" s="1"/>
  <c r="AI3551" i="12"/>
  <c r="C389" i="13" s="1"/>
  <c r="AI3283" i="12"/>
  <c r="C657" i="13" s="1"/>
  <c r="AJ2436" i="12"/>
  <c r="D1504" i="13" s="1"/>
  <c r="AI2436" i="12"/>
  <c r="C1504" i="13" s="1"/>
  <c r="AI549" i="12"/>
  <c r="C3391" i="13" s="1"/>
  <c r="AJ549" i="12"/>
  <c r="D3391" i="13" s="1"/>
  <c r="AJ2872" i="12"/>
  <c r="D1068" i="13" s="1"/>
  <c r="AI2872" i="12"/>
  <c r="C1068" i="13" s="1"/>
  <c r="AI641" i="12"/>
  <c r="C3299" i="13" s="1"/>
  <c r="AJ641" i="12"/>
  <c r="D3299" i="13" s="1"/>
  <c r="AI2076" i="12"/>
  <c r="C1864" i="13" s="1"/>
  <c r="AJ2076" i="12"/>
  <c r="D1864" i="13" s="1"/>
  <c r="AI1264" i="12"/>
  <c r="C2676" i="13" s="1"/>
  <c r="AJ1264" i="12"/>
  <c r="D2676" i="13" s="1"/>
  <c r="AI1190" i="12"/>
  <c r="C2750" i="13" s="1"/>
  <c r="AJ1190" i="12"/>
  <c r="D2750" i="13" s="1"/>
  <c r="AH3592" i="12"/>
  <c r="AH3190" i="12"/>
  <c r="AI2708" i="12"/>
  <c r="C1232" i="13" s="1"/>
  <c r="AJ2708" i="12"/>
  <c r="D1232" i="13" s="1"/>
  <c r="AI596" i="12"/>
  <c r="C3344" i="13" s="1"/>
  <c r="AJ596" i="12"/>
  <c r="D3344" i="13" s="1"/>
  <c r="AI1401" i="12"/>
  <c r="C2539" i="13" s="1"/>
  <c r="AJ1401" i="12"/>
  <c r="D2539" i="13" s="1"/>
  <c r="AI1270" i="12"/>
  <c r="C2670" i="13" s="1"/>
  <c r="AJ1270" i="12"/>
  <c r="D2670" i="13" s="1"/>
  <c r="AJ230" i="12"/>
  <c r="D3710" i="13" s="1"/>
  <c r="AI230" i="12"/>
  <c r="C3710" i="13" s="1"/>
  <c r="AI1377" i="12"/>
  <c r="C2563" i="13" s="1"/>
  <c r="AJ1377" i="12"/>
  <c r="D2563" i="13" s="1"/>
  <c r="AJ862" i="12"/>
  <c r="D3078" i="13" s="1"/>
  <c r="AI862" i="12"/>
  <c r="C3078" i="13" s="1"/>
  <c r="AI3392" i="12"/>
  <c r="C548" i="13" s="1"/>
  <c r="AJ3392" i="12"/>
  <c r="D548" i="13" s="1"/>
  <c r="AI259" i="12"/>
  <c r="C3681" i="13" s="1"/>
  <c r="AJ259" i="12"/>
  <c r="D3681" i="13" s="1"/>
  <c r="AJ2359" i="12"/>
  <c r="D1581" i="13" s="1"/>
  <c r="AI2359" i="12"/>
  <c r="C1581" i="13" s="1"/>
  <c r="AI2292" i="12"/>
  <c r="C1648" i="13" s="1"/>
  <c r="AJ2292" i="12"/>
  <c r="D1648" i="13" s="1"/>
  <c r="AI778" i="12"/>
  <c r="C3162" i="13" s="1"/>
  <c r="AJ778" i="12"/>
  <c r="D3162" i="13" s="1"/>
  <c r="AI2189" i="12"/>
  <c r="C1751" i="13" s="1"/>
  <c r="AJ2189" i="12"/>
  <c r="D1751" i="13" s="1"/>
  <c r="AH3099" i="12"/>
  <c r="AH3411" i="12"/>
  <c r="AH3499" i="12"/>
  <c r="AH3669" i="12"/>
  <c r="AI1106" i="12"/>
  <c r="C2834" i="13" s="1"/>
  <c r="AJ1106" i="12"/>
  <c r="D2834" i="13" s="1"/>
  <c r="AI424" i="12"/>
  <c r="C3516" i="13" s="1"/>
  <c r="AJ424" i="12"/>
  <c r="D3516" i="13" s="1"/>
  <c r="AI2404" i="12"/>
  <c r="C1536" i="13" s="1"/>
  <c r="AJ2404" i="12"/>
  <c r="D1536" i="13" s="1"/>
  <c r="AI506" i="12"/>
  <c r="C3434" i="13" s="1"/>
  <c r="AJ506" i="12"/>
  <c r="D3434" i="13" s="1"/>
  <c r="AI3591" i="12"/>
  <c r="C349" i="13" s="1"/>
  <c r="AJ3591" i="12"/>
  <c r="D349" i="13" s="1"/>
  <c r="AI2854" i="12"/>
  <c r="C1086" i="13" s="1"/>
  <c r="AJ2854" i="12"/>
  <c r="D1086" i="13" s="1"/>
  <c r="AJ2548" i="12"/>
  <c r="D1392" i="13" s="1"/>
  <c r="AI2548" i="12"/>
  <c r="C1392" i="13" s="1"/>
  <c r="AI3507" i="12"/>
  <c r="C433" i="13" s="1"/>
  <c r="AJ3507" i="12"/>
  <c r="D433" i="13" s="1"/>
  <c r="AJ1776" i="12"/>
  <c r="D2164" i="13" s="1"/>
  <c r="AI1776" i="12"/>
  <c r="C2164" i="13" s="1"/>
  <c r="AJ1217" i="12"/>
  <c r="D2723" i="13" s="1"/>
  <c r="AI1217" i="12"/>
  <c r="C2723" i="13" s="1"/>
  <c r="AJ1200" i="12"/>
  <c r="D2740" i="13" s="1"/>
  <c r="AI1200" i="12"/>
  <c r="C2740" i="13" s="1"/>
  <c r="AJ2694" i="12"/>
  <c r="D1246" i="13" s="1"/>
  <c r="AI2694" i="12"/>
  <c r="C1246" i="13" s="1"/>
  <c r="AJ1249" i="12"/>
  <c r="D2691" i="13" s="1"/>
  <c r="AI1249" i="12"/>
  <c r="C2691" i="13" s="1"/>
  <c r="AJ1285" i="12"/>
  <c r="D2655" i="13" s="1"/>
  <c r="AI1285" i="12"/>
  <c r="C2655" i="13" s="1"/>
  <c r="AI1315" i="12"/>
  <c r="C2625" i="13" s="1"/>
  <c r="AJ1315" i="12"/>
  <c r="D2625" i="13" s="1"/>
  <c r="AJ749" i="12"/>
  <c r="D3191" i="13" s="1"/>
  <c r="AI749" i="12"/>
  <c r="C3191" i="13" s="1"/>
  <c r="AI882" i="12"/>
  <c r="C3058" i="13" s="1"/>
  <c r="AJ882" i="12"/>
  <c r="D3058" i="13" s="1"/>
  <c r="AI3375" i="12"/>
  <c r="C565" i="13" s="1"/>
  <c r="AJ3375" i="12"/>
  <c r="D565" i="13" s="1"/>
  <c r="AI151" i="12"/>
  <c r="C3789" i="13" s="1"/>
  <c r="AJ151" i="12"/>
  <c r="D3789" i="13" s="1"/>
  <c r="AJ874" i="12"/>
  <c r="D3066" i="13" s="1"/>
  <c r="AI874" i="12"/>
  <c r="C3066" i="13" s="1"/>
  <c r="AI2178" i="12"/>
  <c r="C1762" i="13" s="1"/>
  <c r="AJ2178" i="12"/>
  <c r="D1762" i="13" s="1"/>
  <c r="AJ3142" i="12"/>
  <c r="D798" i="13" s="1"/>
  <c r="AI3142" i="12"/>
  <c r="C798" i="13" s="1"/>
  <c r="AJ3542" i="12"/>
  <c r="D398" i="13" s="1"/>
  <c r="AI3542" i="12"/>
  <c r="C398" i="13" s="1"/>
  <c r="AJ2180" i="12"/>
  <c r="D1760" i="13" s="1"/>
  <c r="AI2180" i="12"/>
  <c r="C1760" i="13" s="1"/>
  <c r="AJ3627" i="12"/>
  <c r="D313" i="13" s="1"/>
  <c r="AI3627" i="12"/>
  <c r="C313" i="13" s="1"/>
  <c r="AI712" i="12"/>
  <c r="C3228" i="13" s="1"/>
  <c r="AJ712" i="12"/>
  <c r="D3228" i="13" s="1"/>
  <c r="AJ3168" i="12"/>
  <c r="D772" i="13" s="1"/>
  <c r="AI3168" i="12"/>
  <c r="C772" i="13" s="1"/>
  <c r="AI1811" i="12"/>
  <c r="C2129" i="13" s="1"/>
  <c r="AJ1811" i="12"/>
  <c r="D2129" i="13" s="1"/>
  <c r="AI455" i="12"/>
  <c r="C3485" i="13" s="1"/>
  <c r="AJ455" i="12"/>
  <c r="D3485" i="13" s="1"/>
  <c r="AI1804" i="12"/>
  <c r="C2136" i="13" s="1"/>
  <c r="AJ1804" i="12"/>
  <c r="D2136" i="13" s="1"/>
  <c r="AJ696" i="12"/>
  <c r="D3244" i="13" s="1"/>
  <c r="AI696" i="12"/>
  <c r="C3244" i="13" s="1"/>
  <c r="AJ3891" i="12"/>
  <c r="D49" i="13" s="1"/>
  <c r="AI3891" i="12"/>
  <c r="C49" i="13" s="1"/>
  <c r="AJ138" i="12"/>
  <c r="D3802" i="13" s="1"/>
  <c r="AI138" i="12"/>
  <c r="C3802" i="13" s="1"/>
  <c r="AJ484" i="12"/>
  <c r="D3456" i="13" s="1"/>
  <c r="AI484" i="12"/>
  <c r="C3456" i="13" s="1"/>
  <c r="AI987" i="12"/>
  <c r="C2953" i="13" s="1"/>
  <c r="AJ987" i="12"/>
  <c r="D2953" i="13" s="1"/>
  <c r="AI2858" i="12"/>
  <c r="C1082" i="13" s="1"/>
  <c r="AJ2858" i="12"/>
  <c r="D1082" i="13" s="1"/>
  <c r="AI964" i="12"/>
  <c r="C2976" i="13" s="1"/>
  <c r="AJ964" i="12"/>
  <c r="D2976" i="13" s="1"/>
  <c r="AJ2998" i="12"/>
  <c r="D942" i="13" s="1"/>
  <c r="AI2998" i="12"/>
  <c r="C942" i="13" s="1"/>
  <c r="AJ3279" i="12"/>
  <c r="D661" i="13" s="1"/>
  <c r="AI3279" i="12"/>
  <c r="C661" i="13" s="1"/>
  <c r="AJ767" i="12"/>
  <c r="D3173" i="13" s="1"/>
  <c r="AI767" i="12"/>
  <c r="C3173" i="13" s="1"/>
  <c r="AI3552" i="12"/>
  <c r="C388" i="13" s="1"/>
  <c r="AJ3552" i="12"/>
  <c r="D388" i="13" s="1"/>
  <c r="AJ1954" i="12"/>
  <c r="D1986" i="13" s="1"/>
  <c r="AI1954" i="12"/>
  <c r="C1986" i="13" s="1"/>
  <c r="AI1861" i="12"/>
  <c r="C2079" i="13" s="1"/>
  <c r="AJ1861" i="12"/>
  <c r="D2079" i="13" s="1"/>
  <c r="AJ3128" i="12"/>
  <c r="D812" i="13" s="1"/>
  <c r="AI3128" i="12"/>
  <c r="C812" i="13" s="1"/>
  <c r="AJ1322" i="12"/>
  <c r="D2618" i="13" s="1"/>
  <c r="AI1322" i="12"/>
  <c r="C2618" i="13" s="1"/>
  <c r="AJ1637" i="12"/>
  <c r="D2303" i="13" s="1"/>
  <c r="AI1637" i="12"/>
  <c r="C2303" i="13" s="1"/>
  <c r="AI1527" i="12"/>
  <c r="C2413" i="13" s="1"/>
  <c r="AJ1527" i="12"/>
  <c r="D2413" i="13" s="1"/>
  <c r="AI983" i="12"/>
  <c r="C2957" i="13" s="1"/>
  <c r="AJ983" i="12"/>
  <c r="D2957" i="13" s="1"/>
  <c r="AI1747" i="12"/>
  <c r="C2193" i="13" s="1"/>
  <c r="AJ1747" i="12"/>
  <c r="D2193" i="13" s="1"/>
  <c r="AJ300" i="12"/>
  <c r="D3640" i="13" s="1"/>
  <c r="AI300" i="12"/>
  <c r="C3640" i="13" s="1"/>
  <c r="AJ2501" i="12"/>
  <c r="D1439" i="13" s="1"/>
  <c r="AI2501" i="12"/>
  <c r="C1439" i="13" s="1"/>
  <c r="AI605" i="12"/>
  <c r="C3335" i="13" s="1"/>
  <c r="AJ605" i="12"/>
  <c r="D3335" i="13" s="1"/>
  <c r="AI1206" i="12"/>
  <c r="C2734" i="13" s="1"/>
  <c r="AJ1206" i="12"/>
  <c r="D2734" i="13" s="1"/>
  <c r="AI2815" i="12"/>
  <c r="C1125" i="13" s="1"/>
  <c r="AJ2815" i="12"/>
  <c r="D1125" i="13" s="1"/>
  <c r="AI1551" i="12"/>
  <c r="C2389" i="13" s="1"/>
  <c r="AJ1551" i="12"/>
  <c r="D2389" i="13" s="1"/>
  <c r="AI1601" i="12"/>
  <c r="C2339" i="13" s="1"/>
  <c r="AJ1601" i="12"/>
  <c r="D2339" i="13" s="1"/>
  <c r="AI1008" i="12"/>
  <c r="C2932" i="13" s="1"/>
  <c r="AJ1008" i="12"/>
  <c r="D2932" i="13" s="1"/>
  <c r="AI2136" i="12"/>
  <c r="C1804" i="13" s="1"/>
  <c r="AJ2136" i="12"/>
  <c r="D1804" i="13" s="1"/>
  <c r="AJ851" i="12"/>
  <c r="D3089" i="13" s="1"/>
  <c r="AI851" i="12"/>
  <c r="C3089" i="13" s="1"/>
  <c r="AI488" i="12"/>
  <c r="C3452" i="13" s="1"/>
  <c r="AJ488" i="12"/>
  <c r="D3452" i="13" s="1"/>
  <c r="AJ3185" i="12"/>
  <c r="D755" i="13" s="1"/>
  <c r="AI3185" i="12"/>
  <c r="C755" i="13" s="1"/>
  <c r="AJ3717" i="12"/>
  <c r="D223" i="13" s="1"/>
  <c r="AI3717" i="12"/>
  <c r="C223" i="13" s="1"/>
  <c r="AI3353" i="12"/>
  <c r="C587" i="13" s="1"/>
  <c r="AJ3353" i="12"/>
  <c r="D587" i="13" s="1"/>
  <c r="AJ1991" i="12"/>
  <c r="D1949" i="13" s="1"/>
  <c r="AI1991" i="12"/>
  <c r="C1949" i="13" s="1"/>
  <c r="AJ3114" i="12"/>
  <c r="D826" i="13" s="1"/>
  <c r="AI3114" i="12"/>
  <c r="C826" i="13" s="1"/>
  <c r="AI880" i="12"/>
  <c r="C3060" i="13" s="1"/>
  <c r="AJ880" i="12"/>
  <c r="D3060" i="13" s="1"/>
  <c r="AJ2696" i="12"/>
  <c r="D1244" i="13" s="1"/>
  <c r="AI2696" i="12"/>
  <c r="C1244" i="13" s="1"/>
  <c r="AI2445" i="12"/>
  <c r="C1495" i="13" s="1"/>
  <c r="AJ2445" i="12"/>
  <c r="D1495" i="13" s="1"/>
  <c r="AI3572" i="12"/>
  <c r="C368" i="13" s="1"/>
  <c r="AJ3572" i="12"/>
  <c r="D368" i="13" s="1"/>
  <c r="AJ2882" i="12"/>
  <c r="D1058" i="13" s="1"/>
  <c r="AI2882" i="12"/>
  <c r="C1058" i="13" s="1"/>
  <c r="AJ3042" i="12"/>
  <c r="D898" i="13" s="1"/>
  <c r="AI3042" i="12"/>
  <c r="C898" i="13" s="1"/>
  <c r="AJ3134" i="12"/>
  <c r="D806" i="13" s="1"/>
  <c r="AI3134" i="12"/>
  <c r="C806" i="13" s="1"/>
  <c r="AI3009" i="12"/>
  <c r="C931" i="13" s="1"/>
  <c r="AJ1100" i="12"/>
  <c r="D2840" i="13" s="1"/>
  <c r="AI1100" i="12"/>
  <c r="C2840" i="13" s="1"/>
  <c r="AI1565" i="12"/>
  <c r="C2375" i="13" s="1"/>
  <c r="AJ1565" i="12"/>
  <c r="D2375" i="13" s="1"/>
  <c r="AJ360" i="12"/>
  <c r="D3580" i="13" s="1"/>
  <c r="AI360" i="12"/>
  <c r="C3580" i="13" s="1"/>
  <c r="AI1754" i="12"/>
  <c r="C2186" i="13" s="1"/>
  <c r="AJ1754" i="12"/>
  <c r="D2186" i="13" s="1"/>
  <c r="AI2658" i="12"/>
  <c r="C1282" i="13" s="1"/>
  <c r="AJ2658" i="12"/>
  <c r="D1282" i="13" s="1"/>
  <c r="AJ1907" i="12"/>
  <c r="D2033" i="13" s="1"/>
  <c r="AI1907" i="12"/>
  <c r="C2033" i="13" s="1"/>
  <c r="AJ1538" i="12"/>
  <c r="D2402" i="13" s="1"/>
  <c r="AI1538" i="12"/>
  <c r="C2402" i="13" s="1"/>
  <c r="AI2971" i="12"/>
  <c r="C969" i="13" s="1"/>
  <c r="AJ2971" i="12"/>
  <c r="D969" i="13" s="1"/>
  <c r="AI1933" i="12"/>
  <c r="C2007" i="13" s="1"/>
  <c r="AJ1933" i="12"/>
  <c r="D2007" i="13" s="1"/>
  <c r="AJ1060" i="12"/>
  <c r="D2880" i="13" s="1"/>
  <c r="AI1060" i="12"/>
  <c r="C2880" i="13" s="1"/>
  <c r="AI2948" i="12"/>
  <c r="C992" i="13" s="1"/>
  <c r="AJ2948" i="12"/>
  <c r="D992" i="13" s="1"/>
  <c r="AJ432" i="12"/>
  <c r="D3508" i="13" s="1"/>
  <c r="AI432" i="12"/>
  <c r="C3508" i="13" s="1"/>
  <c r="AI1869" i="12"/>
  <c r="C2071" i="13" s="1"/>
  <c r="AJ1869" i="12"/>
  <c r="D2071" i="13" s="1"/>
  <c r="AJ1966" i="12"/>
  <c r="D1974" i="13" s="1"/>
  <c r="AI1966" i="12"/>
  <c r="C1974" i="13" s="1"/>
  <c r="AJ3328" i="12"/>
  <c r="D612" i="13" s="1"/>
  <c r="AI3328" i="12"/>
  <c r="C612" i="13" s="1"/>
  <c r="AJ336" i="12"/>
  <c r="D3604" i="13" s="1"/>
  <c r="AI336" i="12"/>
  <c r="C3604" i="13" s="1"/>
  <c r="AI1854" i="12"/>
  <c r="C2086" i="13" s="1"/>
  <c r="AJ1854" i="12"/>
  <c r="D2086" i="13" s="1"/>
  <c r="AI1370" i="12"/>
  <c r="C2570" i="13" s="1"/>
  <c r="AJ1370" i="12"/>
  <c r="D2570" i="13" s="1"/>
  <c r="AI3155" i="12"/>
  <c r="C785" i="13" s="1"/>
  <c r="AJ3155" i="12"/>
  <c r="D785" i="13" s="1"/>
  <c r="AJ2759" i="12"/>
  <c r="D1181" i="13" s="1"/>
  <c r="AI2759" i="12"/>
  <c r="C1181" i="13" s="1"/>
  <c r="AI2179" i="12"/>
  <c r="C1761" i="13" s="1"/>
  <c r="AJ2179" i="12"/>
  <c r="D1761" i="13" s="1"/>
  <c r="AI3641" i="12"/>
  <c r="C299" i="13" s="1"/>
  <c r="AJ3641" i="12"/>
  <c r="D299" i="13" s="1"/>
  <c r="AJ1339" i="12"/>
  <c r="D2601" i="13" s="1"/>
  <c r="AI1339" i="12"/>
  <c r="C2601" i="13" s="1"/>
  <c r="AJ2690" i="12"/>
  <c r="D1250" i="13" s="1"/>
  <c r="AI2690" i="12"/>
  <c r="C1250" i="13" s="1"/>
  <c r="AI776" i="12"/>
  <c r="C3164" i="13" s="1"/>
  <c r="AJ776" i="12"/>
  <c r="D3164" i="13" s="1"/>
  <c r="AI272" i="12"/>
  <c r="C3668" i="13" s="1"/>
  <c r="AJ272" i="12"/>
  <c r="D3668" i="13" s="1"/>
  <c r="AI3363" i="12"/>
  <c r="C577" i="13" s="1"/>
  <c r="AJ3363" i="12"/>
  <c r="D577" i="13" s="1"/>
  <c r="AJ703" i="12"/>
  <c r="D3237" i="13" s="1"/>
  <c r="AI703" i="12"/>
  <c r="C3237" i="13" s="1"/>
  <c r="AJ542" i="12"/>
  <c r="D3398" i="13" s="1"/>
  <c r="AI542" i="12"/>
  <c r="C3398" i="13" s="1"/>
  <c r="AI226" i="12"/>
  <c r="C3714" i="13" s="1"/>
  <c r="AJ226" i="12"/>
  <c r="D3714" i="13" s="1"/>
  <c r="AJ759" i="12"/>
  <c r="D3181" i="13" s="1"/>
  <c r="AI759" i="12"/>
  <c r="C3181" i="13" s="1"/>
  <c r="AJ3145" i="12"/>
  <c r="D795" i="13" s="1"/>
  <c r="AI3145" i="12"/>
  <c r="C795" i="13" s="1"/>
  <c r="AI282" i="12"/>
  <c r="C3658" i="13" s="1"/>
  <c r="AJ282" i="12"/>
  <c r="D3658" i="13" s="1"/>
  <c r="AJ1066" i="12"/>
  <c r="D2874" i="13" s="1"/>
  <c r="AI1066" i="12"/>
  <c r="C2874" i="13" s="1"/>
  <c r="AI2889" i="12"/>
  <c r="C1051" i="13" s="1"/>
  <c r="AJ2889" i="12"/>
  <c r="D1051" i="13" s="1"/>
  <c r="AJ1633" i="12"/>
  <c r="D2307" i="13" s="1"/>
  <c r="AI1633" i="12"/>
  <c r="C2307" i="13" s="1"/>
  <c r="AJ1959" i="12"/>
  <c r="D1981" i="13" s="1"/>
  <c r="AI1959" i="12"/>
  <c r="C1981" i="13" s="1"/>
  <c r="AJ2725" i="12"/>
  <c r="D1215" i="13" s="1"/>
  <c r="AI2725" i="12"/>
  <c r="C1215" i="13" s="1"/>
  <c r="AJ2492" i="12"/>
  <c r="D1448" i="13" s="1"/>
  <c r="AI2492" i="12"/>
  <c r="C1448" i="13" s="1"/>
  <c r="AJ3298" i="12"/>
  <c r="D642" i="13" s="1"/>
  <c r="AI3298" i="12"/>
  <c r="C642" i="13" s="1"/>
  <c r="AI1960" i="12"/>
  <c r="C1980" i="13" s="1"/>
  <c r="AJ1960" i="12"/>
  <c r="D1980" i="13" s="1"/>
  <c r="AJ3089" i="12"/>
  <c r="D851" i="13" s="1"/>
  <c r="AI3089" i="12"/>
  <c r="C851" i="13" s="1"/>
  <c r="AJ2208" i="12"/>
  <c r="D1732" i="13" s="1"/>
  <c r="AI2208" i="12"/>
  <c r="C1732" i="13" s="1"/>
  <c r="AJ1636" i="12"/>
  <c r="D2304" i="13" s="1"/>
  <c r="AI1636" i="12"/>
  <c r="C2304" i="13" s="1"/>
  <c r="AJ3175" i="12"/>
  <c r="D765" i="13" s="1"/>
  <c r="AI3175" i="12"/>
  <c r="C765" i="13" s="1"/>
  <c r="AJ2433" i="12"/>
  <c r="D1507" i="13" s="1"/>
  <c r="AI2433" i="12"/>
  <c r="C1507" i="13" s="1"/>
  <c r="AI2416" i="12"/>
  <c r="C1524" i="13" s="1"/>
  <c r="AJ2416" i="12"/>
  <c r="D1524" i="13" s="1"/>
  <c r="AI2702" i="12"/>
  <c r="C1238" i="13" s="1"/>
  <c r="AJ2702" i="12"/>
  <c r="D1238" i="13" s="1"/>
  <c r="AI2072" i="12"/>
  <c r="C1868" i="13" s="1"/>
  <c r="AJ2072" i="12"/>
  <c r="D1868" i="13" s="1"/>
  <c r="AJ1934" i="12"/>
  <c r="D2006" i="13" s="1"/>
  <c r="AI1934" i="12"/>
  <c r="C2006" i="13" s="1"/>
  <c r="AJ1722" i="12"/>
  <c r="D2218" i="13" s="1"/>
  <c r="AI1722" i="12"/>
  <c r="C2218" i="13" s="1"/>
  <c r="AI1415" i="12"/>
  <c r="C2525" i="13" s="1"/>
  <c r="AJ1415" i="12"/>
  <c r="D2525" i="13" s="1"/>
  <c r="AJ305" i="12"/>
  <c r="D3635" i="13" s="1"/>
  <c r="AI305" i="12"/>
  <c r="C3635" i="13" s="1"/>
  <c r="AJ3315" i="12"/>
  <c r="D625" i="13" s="1"/>
  <c r="AI3315" i="12"/>
  <c r="C625" i="13" s="1"/>
  <c r="AJ649" i="12"/>
  <c r="D3291" i="13" s="1"/>
  <c r="AI649" i="12"/>
  <c r="C3291" i="13" s="1"/>
  <c r="AJ2214" i="12"/>
  <c r="D1726" i="13" s="1"/>
  <c r="AI2214" i="12"/>
  <c r="C1726" i="13" s="1"/>
  <c r="AI742" i="12"/>
  <c r="C3198" i="13" s="1"/>
  <c r="AJ742" i="12"/>
  <c r="D3198" i="13" s="1"/>
  <c r="AI3046" i="12"/>
  <c r="C894" i="13" s="1"/>
  <c r="AJ3046" i="12"/>
  <c r="D894" i="13" s="1"/>
  <c r="AJ779" i="12"/>
  <c r="D3161" i="13" s="1"/>
  <c r="AI779" i="12"/>
  <c r="C3161" i="13" s="1"/>
  <c r="AI3008" i="12"/>
  <c r="C932" i="13" s="1"/>
  <c r="AJ3008" i="12"/>
  <c r="D932" i="13" s="1"/>
  <c r="AI1924" i="12"/>
  <c r="C2016" i="13" s="1"/>
  <c r="AJ1924" i="12"/>
  <c r="D2016" i="13" s="1"/>
  <c r="AJ922" i="12"/>
  <c r="D3018" i="13" s="1"/>
  <c r="AI922" i="12"/>
  <c r="C3018" i="13" s="1"/>
  <c r="AI2465" i="12"/>
  <c r="C1475" i="13" s="1"/>
  <c r="AJ2465" i="12"/>
  <c r="D1475" i="13" s="1"/>
  <c r="AJ2415" i="12"/>
  <c r="D1525" i="13" s="1"/>
  <c r="AI2415" i="12"/>
  <c r="C1525" i="13" s="1"/>
  <c r="AI330" i="12"/>
  <c r="C3610" i="13" s="1"/>
  <c r="AJ330" i="12"/>
  <c r="D3610" i="13" s="1"/>
  <c r="AH3237" i="12"/>
  <c r="AH2887" i="12"/>
  <c r="AI1505" i="12"/>
  <c r="C2435" i="13" s="1"/>
  <c r="AJ1505" i="12"/>
  <c r="D2435" i="13" s="1"/>
  <c r="AI3477" i="12"/>
  <c r="C463" i="13" s="1"/>
  <c r="AJ3477" i="12"/>
  <c r="D463" i="13" s="1"/>
  <c r="AJ655" i="12"/>
  <c r="D3285" i="13" s="1"/>
  <c r="AI655" i="12"/>
  <c r="C3285" i="13" s="1"/>
  <c r="AJ1014" i="12"/>
  <c r="D2926" i="13" s="1"/>
  <c r="AI1014" i="12"/>
  <c r="C2926" i="13" s="1"/>
  <c r="AJ1686" i="12"/>
  <c r="D2254" i="13" s="1"/>
  <c r="AI1686" i="12"/>
  <c r="C2254" i="13" s="1"/>
  <c r="AI302" i="12"/>
  <c r="C3638" i="13" s="1"/>
  <c r="AJ302" i="12"/>
  <c r="D3638" i="13" s="1"/>
  <c r="AJ3115" i="12"/>
  <c r="D825" i="13" s="1"/>
  <c r="AI3115" i="12"/>
  <c r="C825" i="13" s="1"/>
  <c r="AJ929" i="12"/>
  <c r="D3011" i="13" s="1"/>
  <c r="AI929" i="12"/>
  <c r="C3011" i="13" s="1"/>
  <c r="AJ622" i="12"/>
  <c r="D3318" i="13" s="1"/>
  <c r="AI622" i="12"/>
  <c r="C3318" i="13" s="1"/>
  <c r="AJ2169" i="12"/>
  <c r="D1771" i="13" s="1"/>
  <c r="AI2169" i="12"/>
  <c r="C1771" i="13" s="1"/>
  <c r="AJ1036" i="12"/>
  <c r="D2904" i="13" s="1"/>
  <c r="AI1036" i="12"/>
  <c r="C2904" i="13" s="1"/>
  <c r="AJ2665" i="12"/>
  <c r="D1275" i="13" s="1"/>
  <c r="AI2665" i="12"/>
  <c r="C1275" i="13" s="1"/>
  <c r="AI2339" i="12"/>
  <c r="C1601" i="13" s="1"/>
  <c r="AJ2339" i="12"/>
  <c r="D1601" i="13" s="1"/>
  <c r="AJ2957" i="12"/>
  <c r="D983" i="13" s="1"/>
  <c r="AI2957" i="12"/>
  <c r="C983" i="13" s="1"/>
  <c r="AI2897" i="12"/>
  <c r="C1043" i="13" s="1"/>
  <c r="AJ2897" i="12"/>
  <c r="D1043" i="13" s="1"/>
  <c r="AH3871" i="12"/>
  <c r="AI2355" i="12"/>
  <c r="C1585" i="13" s="1"/>
  <c r="AJ2355" i="12"/>
  <c r="D1585" i="13" s="1"/>
  <c r="AJ377" i="12"/>
  <c r="D3563" i="13" s="1"/>
  <c r="AI377" i="12"/>
  <c r="C3563" i="13" s="1"/>
  <c r="AJ3011" i="12"/>
  <c r="D929" i="13" s="1"/>
  <c r="AI3011" i="12"/>
  <c r="C929" i="13" s="1"/>
  <c r="AJ1626" i="12"/>
  <c r="D2314" i="13" s="1"/>
  <c r="AI1626" i="12"/>
  <c r="C2314" i="13" s="1"/>
  <c r="AJ2197" i="12"/>
  <c r="D1743" i="13" s="1"/>
  <c r="AI2197" i="12"/>
  <c r="C1743" i="13" s="1"/>
  <c r="AJ2013" i="12"/>
  <c r="D1927" i="13" s="1"/>
  <c r="AI2013" i="12"/>
  <c r="C1927" i="13" s="1"/>
  <c r="AJ1513" i="12"/>
  <c r="D2427" i="13" s="1"/>
  <c r="AI1513" i="12"/>
  <c r="C2427" i="13" s="1"/>
  <c r="AI896" i="12"/>
  <c r="C3044" i="13" s="1"/>
  <c r="AJ896" i="12"/>
  <c r="D3044" i="13" s="1"/>
  <c r="AI3388" i="12"/>
  <c r="C552" i="13" s="1"/>
  <c r="AJ3388" i="12"/>
  <c r="D552" i="13" s="1"/>
  <c r="AJ297" i="12"/>
  <c r="D3643" i="13" s="1"/>
  <c r="AI297" i="12"/>
  <c r="C3643" i="13" s="1"/>
  <c r="AI1087" i="12"/>
  <c r="C2853" i="13" s="1"/>
  <c r="AJ1087" i="12"/>
  <c r="D2853" i="13" s="1"/>
  <c r="AH3287" i="12"/>
  <c r="AH3312" i="12"/>
  <c r="AH3538" i="12"/>
  <c r="AH3624" i="12"/>
  <c r="AH2766" i="12"/>
  <c r="AH3437" i="12"/>
  <c r="AH3515" i="12"/>
  <c r="AH3792" i="12"/>
  <c r="AH3856" i="12"/>
  <c r="AH3759" i="12"/>
  <c r="AH2730" i="12"/>
  <c r="AH2975" i="12"/>
  <c r="AH3516" i="12"/>
  <c r="AH3753" i="12"/>
  <c r="AH2769" i="12"/>
  <c r="AH3841" i="12"/>
  <c r="AH3695" i="12"/>
  <c r="AH3756" i="12"/>
  <c r="AH3471" i="12"/>
  <c r="AH3775" i="12"/>
  <c r="AI1642" i="12"/>
  <c r="C2298" i="13" s="1"/>
  <c r="AJ1642" i="12"/>
  <c r="D2298" i="13" s="1"/>
  <c r="AJ791" i="12"/>
  <c r="D3149" i="13" s="1"/>
  <c r="AI791" i="12"/>
  <c r="C3149" i="13" s="1"/>
  <c r="AJ1973" i="12"/>
  <c r="D1967" i="13" s="1"/>
  <c r="AI1973" i="12"/>
  <c r="C1967" i="13" s="1"/>
  <c r="AI1219" i="12"/>
  <c r="C2721" i="13" s="1"/>
  <c r="AJ1219" i="12"/>
  <c r="D2721" i="13" s="1"/>
  <c r="AJ2879" i="12"/>
  <c r="D1061" i="13" s="1"/>
  <c r="AI2879" i="12"/>
  <c r="C1061" i="13" s="1"/>
  <c r="AJ1519" i="12"/>
  <c r="D2421" i="13" s="1"/>
  <c r="AI1519" i="12"/>
  <c r="C2421" i="13" s="1"/>
  <c r="AJ2373" i="12"/>
  <c r="D1567" i="13" s="1"/>
  <c r="AI2373" i="12"/>
  <c r="C1567" i="13" s="1"/>
  <c r="AI469" i="12"/>
  <c r="C3471" i="13" s="1"/>
  <c r="AJ469" i="12"/>
  <c r="D3471" i="13" s="1"/>
  <c r="AJ1058" i="12"/>
  <c r="D2882" i="13" s="1"/>
  <c r="AI1058" i="12"/>
  <c r="C2882" i="13" s="1"/>
  <c r="AJ2327" i="12"/>
  <c r="D1613" i="13" s="1"/>
  <c r="AI2327" i="12"/>
  <c r="C1613" i="13" s="1"/>
  <c r="AI705" i="12"/>
  <c r="C3235" i="13" s="1"/>
  <c r="AJ705" i="12"/>
  <c r="D3235" i="13" s="1"/>
  <c r="AI1491" i="12"/>
  <c r="C2449" i="13" s="1"/>
  <c r="AJ1491" i="12"/>
  <c r="D2449" i="13" s="1"/>
  <c r="AJ2453" i="12"/>
  <c r="D1487" i="13" s="1"/>
  <c r="AI2453" i="12"/>
  <c r="C1487" i="13" s="1"/>
  <c r="AI3692" i="12"/>
  <c r="C248" i="13" s="1"/>
  <c r="AI1460" i="12"/>
  <c r="C2480" i="13" s="1"/>
  <c r="AJ1460" i="12"/>
  <c r="D2480" i="13" s="1"/>
  <c r="AI221" i="12"/>
  <c r="C3719" i="13" s="1"/>
  <c r="AJ221" i="12"/>
  <c r="D3719" i="13" s="1"/>
  <c r="AI2545" i="12"/>
  <c r="C1395" i="13" s="1"/>
  <c r="AJ2545" i="12"/>
  <c r="D1395" i="13" s="1"/>
  <c r="AJ2312" i="12"/>
  <c r="D1628" i="13" s="1"/>
  <c r="AI2312" i="12"/>
  <c r="C1628" i="13" s="1"/>
  <c r="AJ3800" i="12"/>
  <c r="D140" i="13" s="1"/>
  <c r="AI3800" i="12"/>
  <c r="C140" i="13" s="1"/>
  <c r="AJ1354" i="12"/>
  <c r="D2586" i="13" s="1"/>
  <c r="AI1354" i="12"/>
  <c r="C2586" i="13" s="1"/>
  <c r="AI171" i="12"/>
  <c r="C3769" i="13" s="1"/>
  <c r="AJ171" i="12"/>
  <c r="D3769" i="13" s="1"/>
  <c r="AJ3095" i="12"/>
  <c r="D845" i="13" s="1"/>
  <c r="AI3095" i="12"/>
  <c r="C845" i="13" s="1"/>
  <c r="AI967" i="12"/>
  <c r="C2973" i="13" s="1"/>
  <c r="AJ967" i="12"/>
  <c r="D2973" i="13" s="1"/>
  <c r="AJ2667" i="12"/>
  <c r="D1273" i="13" s="1"/>
  <c r="AI2667" i="12"/>
  <c r="C1273" i="13" s="1"/>
  <c r="AJ783" i="12"/>
  <c r="D3157" i="13" s="1"/>
  <c r="AI783" i="12"/>
  <c r="C3157" i="13" s="1"/>
  <c r="AJ589" i="12"/>
  <c r="D3351" i="13" s="1"/>
  <c r="AI589" i="12"/>
  <c r="C3351" i="13" s="1"/>
  <c r="AJ1310" i="12"/>
  <c r="D2630" i="13" s="1"/>
  <c r="AI1310" i="12"/>
  <c r="C2630" i="13" s="1"/>
  <c r="AI2384" i="12"/>
  <c r="C1556" i="13" s="1"/>
  <c r="AJ2384" i="12"/>
  <c r="D1556" i="13" s="1"/>
  <c r="AJ1196" i="12"/>
  <c r="D2744" i="13" s="1"/>
  <c r="AI1196" i="12"/>
  <c r="C2744" i="13" s="1"/>
  <c r="AJ261" i="12"/>
  <c r="D3679" i="13" s="1"/>
  <c r="AI261" i="12"/>
  <c r="C3679" i="13" s="1"/>
  <c r="AI1294" i="12"/>
  <c r="C2646" i="13" s="1"/>
  <c r="AJ1294" i="12"/>
  <c r="D2646" i="13" s="1"/>
  <c r="AI1691" i="12"/>
  <c r="C2249" i="13" s="1"/>
  <c r="AJ1691" i="12"/>
  <c r="D2249" i="13" s="1"/>
  <c r="AJ1068" i="12"/>
  <c r="D2872" i="13" s="1"/>
  <c r="AI1068" i="12"/>
  <c r="C2872" i="13" s="1"/>
  <c r="AJ1885" i="12"/>
  <c r="D2055" i="13" s="1"/>
  <c r="AI1885" i="12"/>
  <c r="C2055" i="13" s="1"/>
  <c r="AJ2356" i="12"/>
  <c r="D1584" i="13" s="1"/>
  <c r="AI2356" i="12"/>
  <c r="C1584" i="13" s="1"/>
  <c r="AI1533" i="12"/>
  <c r="C2407" i="13" s="1"/>
  <c r="AJ1533" i="12"/>
  <c r="D2407" i="13" s="1"/>
  <c r="AH3640" i="12"/>
  <c r="AI1517" i="12"/>
  <c r="C2423" i="13" s="1"/>
  <c r="AJ1517" i="12"/>
  <c r="D2423" i="13" s="1"/>
  <c r="AJ254" i="12"/>
  <c r="D3686" i="13" s="1"/>
  <c r="AI254" i="12"/>
  <c r="C3686" i="13" s="1"/>
  <c r="AI3532" i="12"/>
  <c r="C408" i="13" s="1"/>
  <c r="AJ3532" i="12"/>
  <c r="D408" i="13" s="1"/>
  <c r="AI2790" i="12"/>
  <c r="C1150" i="13" s="1"/>
  <c r="AJ2790" i="12"/>
  <c r="D1150" i="13" s="1"/>
  <c r="AJ546" i="12"/>
  <c r="D3394" i="13" s="1"/>
  <c r="AI546" i="12"/>
  <c r="C3394" i="13" s="1"/>
  <c r="AI2555" i="12"/>
  <c r="C1385" i="13" s="1"/>
  <c r="AJ2555" i="12"/>
  <c r="D1385" i="13" s="1"/>
  <c r="AJ3425" i="12"/>
  <c r="D515" i="13" s="1"/>
  <c r="AI3425" i="12"/>
  <c r="C515" i="13" s="1"/>
  <c r="AJ500" i="12"/>
  <c r="D3440" i="13" s="1"/>
  <c r="AI500" i="12"/>
  <c r="C3440" i="13" s="1"/>
  <c r="AI310" i="12"/>
  <c r="C3630" i="13" s="1"/>
  <c r="AJ310" i="12"/>
  <c r="D3630" i="13" s="1"/>
  <c r="AJ1445" i="12"/>
  <c r="D2495" i="13" s="1"/>
  <c r="AI1445" i="12"/>
  <c r="C2495" i="13" s="1"/>
  <c r="AI3757" i="12"/>
  <c r="C183" i="13" s="1"/>
  <c r="AJ3757" i="12"/>
  <c r="D183" i="13" s="1"/>
  <c r="AH3751" i="12"/>
  <c r="AH3931" i="12"/>
  <c r="AH3308" i="12"/>
  <c r="AH3896" i="12"/>
  <c r="AH3423" i="12"/>
  <c r="AH2217" i="12"/>
  <c r="AJ3276" i="12"/>
  <c r="D664" i="13" s="1"/>
  <c r="AI3276" i="12"/>
  <c r="C664" i="13" s="1"/>
  <c r="AI2157" i="12"/>
  <c r="C1783" i="13" s="1"/>
  <c r="AJ2157" i="12"/>
  <c r="D1783" i="13" s="1"/>
  <c r="AJ2792" i="12"/>
  <c r="D1148" i="13" s="1"/>
  <c r="AI2792" i="12"/>
  <c r="C1148" i="13" s="1"/>
  <c r="AI1467" i="12"/>
  <c r="C2473" i="13" s="1"/>
  <c r="AJ1467" i="12"/>
  <c r="D2473" i="13" s="1"/>
  <c r="AJ3241" i="12"/>
  <c r="D699" i="13" s="1"/>
  <c r="AI3241" i="12"/>
  <c r="C699" i="13" s="1"/>
  <c r="AJ674" i="12"/>
  <c r="D3266" i="13" s="1"/>
  <c r="AI674" i="12"/>
  <c r="C3266" i="13" s="1"/>
  <c r="AJ3153" i="12"/>
  <c r="D787" i="13" s="1"/>
  <c r="AI3153" i="12"/>
  <c r="C787" i="13" s="1"/>
  <c r="AI2871" i="12"/>
  <c r="C1069" i="13" s="1"/>
  <c r="AJ2871" i="12"/>
  <c r="D1069" i="13" s="1"/>
  <c r="AI275" i="12"/>
  <c r="C3665" i="13" s="1"/>
  <c r="AJ275" i="12"/>
  <c r="D3665" i="13" s="1"/>
  <c r="AI558" i="12"/>
  <c r="C3382" i="13" s="1"/>
  <c r="AJ558" i="12"/>
  <c r="D3382" i="13" s="1"/>
  <c r="AJ813" i="12"/>
  <c r="D3127" i="13" s="1"/>
  <c r="AI813" i="12"/>
  <c r="C3127" i="13" s="1"/>
  <c r="AJ3146" i="12"/>
  <c r="D794" i="13" s="1"/>
  <c r="AI3146" i="12"/>
  <c r="C794" i="13" s="1"/>
  <c r="AJ1841" i="12"/>
  <c r="D2099" i="13" s="1"/>
  <c r="AI1841" i="12"/>
  <c r="C2099" i="13" s="1"/>
  <c r="AI634" i="12"/>
  <c r="C3306" i="13" s="1"/>
  <c r="AJ634" i="12"/>
  <c r="D3306" i="13" s="1"/>
  <c r="AJ1160" i="12"/>
  <c r="D2780" i="13" s="1"/>
  <c r="AI1160" i="12"/>
  <c r="C2780" i="13" s="1"/>
  <c r="AI2242" i="12"/>
  <c r="C1698" i="13" s="1"/>
  <c r="AJ2242" i="12"/>
  <c r="D1698" i="13" s="1"/>
  <c r="AJ1635" i="12"/>
  <c r="D2305" i="13" s="1"/>
  <c r="AI1635" i="12"/>
  <c r="C2305" i="13" s="1"/>
  <c r="AI1764" i="12"/>
  <c r="C2176" i="13" s="1"/>
  <c r="AJ1764" i="12"/>
  <c r="D2176" i="13" s="1"/>
  <c r="AJ1261" i="12"/>
  <c r="D2679" i="13" s="1"/>
  <c r="AI1261" i="12"/>
  <c r="C2679" i="13" s="1"/>
  <c r="AI3351" i="12"/>
  <c r="C589" i="13" s="1"/>
  <c r="AJ3351" i="12"/>
  <c r="D589" i="13" s="1"/>
  <c r="AI1729" i="12"/>
  <c r="C2211" i="13" s="1"/>
  <c r="AJ1729" i="12"/>
  <c r="D2211" i="13" s="1"/>
  <c r="AJ2328" i="12"/>
  <c r="D1612" i="13" s="1"/>
  <c r="AI2328" i="12"/>
  <c r="C1612" i="13" s="1"/>
  <c r="AJ1974" i="12"/>
  <c r="D1966" i="13" s="1"/>
  <c r="AI1974" i="12"/>
  <c r="C1966" i="13" s="1"/>
  <c r="AJ1908" i="12"/>
  <c r="D2032" i="13" s="1"/>
  <c r="AI1908" i="12"/>
  <c r="C2032" i="13" s="1"/>
  <c r="AI1450" i="12"/>
  <c r="C2490" i="13" s="1"/>
  <c r="AJ1450" i="12"/>
  <c r="D2490" i="13" s="1"/>
  <c r="AI454" i="12"/>
  <c r="C3486" i="13" s="1"/>
  <c r="AJ454" i="12"/>
  <c r="D3486" i="13" s="1"/>
  <c r="AI548" i="12"/>
  <c r="C3392" i="13" s="1"/>
  <c r="AJ548" i="12"/>
  <c r="D3392" i="13" s="1"/>
  <c r="AI2472" i="12"/>
  <c r="C1468" i="13" s="1"/>
  <c r="AJ2472" i="12"/>
  <c r="D1468" i="13" s="1"/>
  <c r="AI1263" i="12"/>
  <c r="C2677" i="13" s="1"/>
  <c r="AJ1263" i="12"/>
  <c r="D2677" i="13" s="1"/>
  <c r="AI607" i="12"/>
  <c r="C3333" i="13" s="1"/>
  <c r="AJ607" i="12"/>
  <c r="D3333" i="13" s="1"/>
  <c r="AJ2819" i="12"/>
  <c r="D1121" i="13" s="1"/>
  <c r="AI2819" i="12"/>
  <c r="C1121" i="13" s="1"/>
  <c r="AI1369" i="12"/>
  <c r="C2571" i="13" s="1"/>
  <c r="AJ1369" i="12"/>
  <c r="D2571" i="13" s="1"/>
  <c r="AI2285" i="12"/>
  <c r="C1655" i="13" s="1"/>
  <c r="AJ2285" i="12"/>
  <c r="D1655" i="13" s="1"/>
  <c r="AI1323" i="12"/>
  <c r="C2617" i="13" s="1"/>
  <c r="AJ1323" i="12"/>
  <c r="D2617" i="13" s="1"/>
  <c r="AI2531" i="12"/>
  <c r="C1409" i="13" s="1"/>
  <c r="AJ2531" i="12"/>
  <c r="D1409" i="13" s="1"/>
  <c r="AJ493" i="12"/>
  <c r="D3447" i="13" s="1"/>
  <c r="AI493" i="12"/>
  <c r="C3447" i="13" s="1"/>
  <c r="AI1697" i="12"/>
  <c r="C2243" i="13" s="1"/>
  <c r="AJ1697" i="12"/>
  <c r="D2243" i="13" s="1"/>
  <c r="AI1041" i="12"/>
  <c r="C2899" i="13" s="1"/>
  <c r="AJ1041" i="12"/>
  <c r="D2899" i="13" s="1"/>
  <c r="AJ1177" i="12"/>
  <c r="D2763" i="13" s="1"/>
  <c r="AI1177" i="12"/>
  <c r="C2763" i="13" s="1"/>
  <c r="AI715" i="12"/>
  <c r="C3225" i="13" s="1"/>
  <c r="AJ715" i="12"/>
  <c r="D3225" i="13" s="1"/>
  <c r="AI1878" i="12"/>
  <c r="C2062" i="13" s="1"/>
  <c r="AJ1878" i="12"/>
  <c r="D2062" i="13" s="1"/>
  <c r="AI3223" i="12"/>
  <c r="C717" i="13" s="1"/>
  <c r="AJ3223" i="12"/>
  <c r="D717" i="13" s="1"/>
  <c r="AJ1201" i="12"/>
  <c r="D2739" i="13" s="1"/>
  <c r="AI1201" i="12"/>
  <c r="C2739" i="13" s="1"/>
  <c r="AI1581" i="12"/>
  <c r="C2359" i="13" s="1"/>
  <c r="AJ1581" i="12"/>
  <c r="D2359" i="13" s="1"/>
  <c r="AJ1875" i="12"/>
  <c r="D2065" i="13" s="1"/>
  <c r="AI1875" i="12"/>
  <c r="C2065" i="13" s="1"/>
  <c r="AI2942" i="12"/>
  <c r="C998" i="13" s="1"/>
  <c r="AJ2942" i="12"/>
  <c r="D998" i="13" s="1"/>
  <c r="AI1929" i="12"/>
  <c r="C2011" i="13" s="1"/>
  <c r="AJ1929" i="12"/>
  <c r="D2011" i="13" s="1"/>
  <c r="AJ522" i="12"/>
  <c r="D3418" i="13" s="1"/>
  <c r="AI522" i="12"/>
  <c r="C3418" i="13" s="1"/>
  <c r="AJ863" i="12"/>
  <c r="D3077" i="13" s="1"/>
  <c r="AI863" i="12"/>
  <c r="C3077" i="13" s="1"/>
  <c r="AJ2438" i="12"/>
  <c r="D1502" i="13" s="1"/>
  <c r="AI2438" i="12"/>
  <c r="C1502" i="13" s="1"/>
  <c r="AH3414" i="12"/>
  <c r="AH3222" i="12"/>
  <c r="AI2559" i="12"/>
  <c r="C1381" i="13" s="1"/>
  <c r="AJ2559" i="12"/>
  <c r="D1381" i="13" s="1"/>
  <c r="AI3382" i="12"/>
  <c r="C558" i="13" s="1"/>
  <c r="AI3432" i="12"/>
  <c r="C508" i="13" s="1"/>
  <c r="AJ3432" i="12"/>
  <c r="D508" i="13" s="1"/>
  <c r="AJ3831" i="12"/>
  <c r="D109" i="13" s="1"/>
  <c r="AI3831" i="12"/>
  <c r="C109" i="13" s="1"/>
  <c r="AI3173" i="12"/>
  <c r="C767" i="13" s="1"/>
  <c r="AJ2462" i="12"/>
  <c r="D1478" i="13" s="1"/>
  <c r="AI2497" i="12"/>
  <c r="C1443" i="13" s="1"/>
  <c r="AJ3578" i="12"/>
  <c r="D362" i="13" s="1"/>
  <c r="AI3578" i="12"/>
  <c r="C362" i="13" s="1"/>
  <c r="AJ1895" i="12"/>
  <c r="D2045" i="13" s="1"/>
  <c r="AI1895" i="12"/>
  <c r="C2045" i="13" s="1"/>
  <c r="AJ1942" i="12"/>
  <c r="D1998" i="13" s="1"/>
  <c r="AI1942" i="12"/>
  <c r="C1998" i="13" s="1"/>
  <c r="AJ1154" i="12"/>
  <c r="D2786" i="13" s="1"/>
  <c r="AI1154" i="12"/>
  <c r="C2786" i="13" s="1"/>
  <c r="AI2021" i="12"/>
  <c r="C1919" i="13" s="1"/>
  <c r="AJ2021" i="12"/>
  <c r="D1919" i="13" s="1"/>
  <c r="AI2434" i="12"/>
  <c r="C1506" i="13" s="1"/>
  <c r="AJ2434" i="12"/>
  <c r="D1506" i="13" s="1"/>
  <c r="AJ2566" i="12"/>
  <c r="D1374" i="13" s="1"/>
  <c r="AI2566" i="12"/>
  <c r="C1374" i="13" s="1"/>
  <c r="AJ220" i="12"/>
  <c r="D3720" i="13" s="1"/>
  <c r="AI220" i="12"/>
  <c r="C3720" i="13" s="1"/>
  <c r="AJ626" i="12"/>
  <c r="D3314" i="13" s="1"/>
  <c r="AI626" i="12"/>
  <c r="C3314" i="13" s="1"/>
  <c r="AJ1629" i="12"/>
  <c r="D2311" i="13" s="1"/>
  <c r="AI1629" i="12"/>
  <c r="C2311" i="13" s="1"/>
  <c r="AJ237" i="12"/>
  <c r="D3703" i="13" s="1"/>
  <c r="AI237" i="12"/>
  <c r="C3703" i="13" s="1"/>
  <c r="AJ403" i="12"/>
  <c r="D3537" i="13" s="1"/>
  <c r="AI403" i="12"/>
  <c r="C3537" i="13" s="1"/>
  <c r="AJ1282" i="12"/>
  <c r="D2658" i="13" s="1"/>
  <c r="AI1282" i="12"/>
  <c r="C2658" i="13" s="1"/>
  <c r="AI1625" i="12"/>
  <c r="C2315" i="13" s="1"/>
  <c r="AJ1625" i="12"/>
  <c r="D2315" i="13" s="1"/>
  <c r="AI2677" i="12"/>
  <c r="C1263" i="13" s="1"/>
  <c r="AJ2677" i="12"/>
  <c r="D1263" i="13" s="1"/>
  <c r="AI2224" i="12"/>
  <c r="C1716" i="13" s="1"/>
  <c r="AJ2224" i="12"/>
  <c r="D1716" i="13" s="1"/>
  <c r="AI3230" i="12"/>
  <c r="C710" i="13" s="1"/>
  <c r="AJ3230" i="12"/>
  <c r="D710" i="13" s="1"/>
  <c r="AJ2330" i="12"/>
  <c r="D1610" i="13" s="1"/>
  <c r="AI2330" i="12"/>
  <c r="C1610" i="13" s="1"/>
  <c r="AJ1013" i="12"/>
  <c r="D2927" i="13" s="1"/>
  <c r="AI1013" i="12"/>
  <c r="C2927" i="13" s="1"/>
  <c r="AJ1526" i="12"/>
  <c r="D2414" i="13" s="1"/>
  <c r="AI1526" i="12"/>
  <c r="C2414" i="13" s="1"/>
  <c r="AI2519" i="12"/>
  <c r="C1421" i="13" s="1"/>
  <c r="AJ2519" i="12"/>
  <c r="D1421" i="13" s="1"/>
  <c r="AI1727" i="12"/>
  <c r="C2213" i="13" s="1"/>
  <c r="AJ1727" i="12"/>
  <c r="D2213" i="13" s="1"/>
  <c r="AJ3329" i="12"/>
  <c r="D611" i="13" s="1"/>
  <c r="AI3329" i="12"/>
  <c r="C611" i="13" s="1"/>
  <c r="AJ2848" i="12"/>
  <c r="D1092" i="13" s="1"/>
  <c r="AI2848" i="12"/>
  <c r="C1092" i="13" s="1"/>
  <c r="AJ2272" i="12"/>
  <c r="D1668" i="13" s="1"/>
  <c r="AI2272" i="12"/>
  <c r="C1668" i="13" s="1"/>
  <c r="AH3868" i="12"/>
  <c r="AH3333" i="12"/>
  <c r="AH3644" i="12"/>
  <c r="AI720" i="12"/>
  <c r="C3220" i="13" s="1"/>
  <c r="AJ720" i="12"/>
  <c r="D3220" i="13" s="1"/>
  <c r="AJ3191" i="12"/>
  <c r="D749" i="13" s="1"/>
  <c r="AI3191" i="12"/>
  <c r="C749" i="13" s="1"/>
  <c r="AI3433" i="12"/>
  <c r="C507" i="13" s="1"/>
  <c r="AJ3433" i="12"/>
  <c r="D507" i="13" s="1"/>
  <c r="AJ1621" i="12"/>
  <c r="D2319" i="13" s="1"/>
  <c r="AI1621" i="12"/>
  <c r="C2319" i="13" s="1"/>
  <c r="AJ3182" i="12"/>
  <c r="D758" i="13" s="1"/>
  <c r="AI3182" i="12"/>
  <c r="C758" i="13" s="1"/>
  <c r="AI2270" i="12"/>
  <c r="C1670" i="13" s="1"/>
  <c r="AJ2270" i="12"/>
  <c r="D1670" i="13" s="1"/>
  <c r="AJ2250" i="12"/>
  <c r="D1690" i="13" s="1"/>
  <c r="AI2250" i="12"/>
  <c r="C1690" i="13" s="1"/>
  <c r="AI2074" i="12"/>
  <c r="C1866" i="13" s="1"/>
  <c r="AJ2074" i="12"/>
  <c r="D1866" i="13" s="1"/>
  <c r="AI3668" i="12"/>
  <c r="C272" i="13" s="1"/>
  <c r="AJ3668" i="12"/>
  <c r="D272" i="13" s="1"/>
  <c r="AJ1541" i="12"/>
  <c r="D2399" i="13" s="1"/>
  <c r="AI1541" i="12"/>
  <c r="C2399" i="13" s="1"/>
  <c r="AJ232" i="12"/>
  <c r="D3708" i="13" s="1"/>
  <c r="AI232" i="12"/>
  <c r="C3708" i="13" s="1"/>
  <c r="AH3187" i="12"/>
  <c r="AH3228" i="12"/>
  <c r="AI904" i="12"/>
  <c r="C3036" i="13" s="1"/>
  <c r="AJ904" i="12"/>
  <c r="D3036" i="13" s="1"/>
  <c r="AI2199" i="12"/>
  <c r="C1741" i="13" s="1"/>
  <c r="AJ2199" i="12"/>
  <c r="D1741" i="13" s="1"/>
  <c r="AJ411" i="12"/>
  <c r="D3529" i="13" s="1"/>
  <c r="AI411" i="12"/>
  <c r="C3529" i="13" s="1"/>
  <c r="AI1388" i="12"/>
  <c r="C2552" i="13" s="1"/>
  <c r="AJ1388" i="12"/>
  <c r="D2552" i="13" s="1"/>
  <c r="AI3340" i="12"/>
  <c r="C600" i="13" s="1"/>
  <c r="AJ3340" i="12"/>
  <c r="D600" i="13" s="1"/>
  <c r="AJ1801" i="12"/>
  <c r="D2139" i="13" s="1"/>
  <c r="AI1801" i="12"/>
  <c r="C2139" i="13" s="1"/>
  <c r="AI3401" i="12"/>
  <c r="C539" i="13" s="1"/>
  <c r="AJ3401" i="12"/>
  <c r="D539" i="13" s="1"/>
  <c r="AJ3069" i="12"/>
  <c r="D871" i="13" s="1"/>
  <c r="AI3069" i="12"/>
  <c r="C871" i="13" s="1"/>
  <c r="AJ1155" i="12"/>
  <c r="D2785" i="13" s="1"/>
  <c r="AI1155" i="12"/>
  <c r="C2785" i="13" s="1"/>
  <c r="AI1756" i="12"/>
  <c r="C2184" i="13" s="1"/>
  <c r="AJ1756" i="12"/>
  <c r="D2184" i="13" s="1"/>
  <c r="AJ338" i="12"/>
  <c r="D3602" i="13" s="1"/>
  <c r="AI338" i="12"/>
  <c r="C3602" i="13" s="1"/>
  <c r="AH2745" i="12"/>
  <c r="AJ681" i="12"/>
  <c r="D3259" i="13" s="1"/>
  <c r="AI681" i="12"/>
  <c r="C3259" i="13" s="1"/>
  <c r="AI2699" i="12"/>
  <c r="C1241" i="13" s="1"/>
  <c r="AJ2699" i="12"/>
  <c r="D1241" i="13" s="1"/>
  <c r="AI619" i="12"/>
  <c r="C3321" i="13" s="1"/>
  <c r="AJ619" i="12"/>
  <c r="D3321" i="13" s="1"/>
  <c r="AJ1596" i="12"/>
  <c r="D2344" i="13" s="1"/>
  <c r="AI1596" i="12"/>
  <c r="C2344" i="13" s="1"/>
  <c r="AJ2133" i="12"/>
  <c r="D1807" i="13" s="1"/>
  <c r="AI2133" i="12"/>
  <c r="C1807" i="13" s="1"/>
  <c r="AI3303" i="12"/>
  <c r="C637" i="13" s="1"/>
  <c r="AJ3303" i="12"/>
  <c r="D637" i="13" s="1"/>
  <c r="AI2781" i="12"/>
  <c r="C1159" i="13" s="1"/>
  <c r="AJ2781" i="12"/>
  <c r="D1159" i="13" s="1"/>
  <c r="AJ1439" i="12"/>
  <c r="D2501" i="13" s="1"/>
  <c r="AI1439" i="12"/>
  <c r="C2501" i="13" s="1"/>
  <c r="AI1137" i="12"/>
  <c r="C2803" i="13" s="1"/>
  <c r="AJ1137" i="12"/>
  <c r="D2803" i="13" s="1"/>
  <c r="AJ2513" i="12"/>
  <c r="D1427" i="13" s="1"/>
  <c r="AI2513" i="12"/>
  <c r="C1427" i="13" s="1"/>
  <c r="AI1612" i="12"/>
  <c r="C2328" i="13" s="1"/>
  <c r="AJ1612" i="12"/>
  <c r="D2328" i="13" s="1"/>
  <c r="AH2931" i="12"/>
  <c r="AH3675" i="12"/>
  <c r="AJ762" i="12"/>
  <c r="D3178" i="13" s="1"/>
  <c r="AI762" i="12"/>
  <c r="C3178" i="13" s="1"/>
  <c r="AI2001" i="12"/>
  <c r="C1939" i="13" s="1"/>
  <c r="AJ2001" i="12"/>
  <c r="D1939" i="13" s="1"/>
  <c r="AI1893" i="12"/>
  <c r="C2047" i="13" s="1"/>
  <c r="AJ1893" i="12"/>
  <c r="D2047" i="13" s="1"/>
  <c r="AJ1233" i="12"/>
  <c r="D2707" i="13" s="1"/>
  <c r="AI1233" i="12"/>
  <c r="C2707" i="13" s="1"/>
  <c r="AJ3487" i="12"/>
  <c r="D453" i="13" s="1"/>
  <c r="AI3487" i="12"/>
  <c r="C453" i="13" s="1"/>
  <c r="AI2479" i="12"/>
  <c r="C1461" i="13" s="1"/>
  <c r="AJ2479" i="12"/>
  <c r="D1461" i="13" s="1"/>
  <c r="AI1805" i="12"/>
  <c r="C2135" i="13" s="1"/>
  <c r="AJ1805" i="12"/>
  <c r="D2135" i="13" s="1"/>
  <c r="AJ876" i="12"/>
  <c r="D3064" i="13" s="1"/>
  <c r="AI876" i="12"/>
  <c r="C3064" i="13" s="1"/>
  <c r="AI3582" i="12"/>
  <c r="C358" i="13" s="1"/>
  <c r="AJ3582" i="12"/>
  <c r="D358" i="13" s="1"/>
  <c r="AJ3209" i="12"/>
  <c r="D731" i="13" s="1"/>
  <c r="AI3209" i="12"/>
  <c r="C731" i="13" s="1"/>
  <c r="AI1203" i="12"/>
  <c r="C2737" i="13" s="1"/>
  <c r="AJ1203" i="12"/>
  <c r="D2737" i="13" s="1"/>
  <c r="AJ912" i="12"/>
  <c r="D3028" i="13" s="1"/>
  <c r="AI912" i="12"/>
  <c r="C3028" i="13" s="1"/>
  <c r="AI2135" i="12"/>
  <c r="C1805" i="13" s="1"/>
  <c r="AJ2135" i="12"/>
  <c r="D1805" i="13" s="1"/>
  <c r="AI2706" i="12"/>
  <c r="C1234" i="13" s="1"/>
  <c r="AJ2706" i="12"/>
  <c r="D1234" i="13" s="1"/>
  <c r="AJ369" i="12"/>
  <c r="D3571" i="13" s="1"/>
  <c r="AI369" i="12"/>
  <c r="C3571" i="13" s="1"/>
  <c r="AI1030" i="12"/>
  <c r="C2910" i="13" s="1"/>
  <c r="AJ1030" i="12"/>
  <c r="D2910" i="13" s="1"/>
  <c r="AI2885" i="12"/>
  <c r="C1055" i="13" s="1"/>
  <c r="AJ2885" i="12"/>
  <c r="D1055" i="13" s="1"/>
  <c r="AI689" i="12"/>
  <c r="C3251" i="13" s="1"/>
  <c r="AJ689" i="12"/>
  <c r="D3251" i="13" s="1"/>
  <c r="AJ2184" i="12"/>
  <c r="D1756" i="13" s="1"/>
  <c r="AI2184" i="12"/>
  <c r="C1756" i="13" s="1"/>
  <c r="AJ1094" i="12"/>
  <c r="D2846" i="13" s="1"/>
  <c r="AI1094" i="12"/>
  <c r="C2846" i="13" s="1"/>
  <c r="AJ423" i="12"/>
  <c r="D3517" i="13" s="1"/>
  <c r="AI423" i="12"/>
  <c r="C3517" i="13" s="1"/>
  <c r="AJ3110" i="12"/>
  <c r="D830" i="13" s="1"/>
  <c r="AI3110" i="12"/>
  <c r="C830" i="13" s="1"/>
  <c r="AJ2712" i="12"/>
  <c r="D1228" i="13" s="1"/>
  <c r="AI2712" i="12"/>
  <c r="C1228" i="13" s="1"/>
  <c r="AI1585" i="12"/>
  <c r="C2355" i="13" s="1"/>
  <c r="AJ1585" i="12"/>
  <c r="D2355" i="13" s="1"/>
  <c r="AH3176" i="12"/>
  <c r="AH3782" i="12"/>
  <c r="AH3691" i="12"/>
  <c r="AJ1169" i="12"/>
  <c r="D2771" i="13" s="1"/>
  <c r="AI1169" i="12"/>
  <c r="C2771" i="13" s="1"/>
  <c r="AI1076" i="12"/>
  <c r="C2864" i="13" s="1"/>
  <c r="AJ1076" i="12"/>
  <c r="D2864" i="13" s="1"/>
  <c r="AI2115" i="12"/>
  <c r="C1825" i="13" s="1"/>
  <c r="AJ2115" i="12"/>
  <c r="D1825" i="13" s="1"/>
  <c r="AJ3358" i="12"/>
  <c r="D582" i="13" s="1"/>
  <c r="AI3358" i="12"/>
  <c r="C582" i="13" s="1"/>
  <c r="AI716" i="12"/>
  <c r="C3224" i="13" s="1"/>
  <c r="AJ716" i="12"/>
  <c r="D3224" i="13" s="1"/>
  <c r="AI1568" i="12"/>
  <c r="C2372" i="13" s="1"/>
  <c r="AJ1568" i="12"/>
  <c r="D2372" i="13" s="1"/>
  <c r="AI2600" i="12"/>
  <c r="C1340" i="13" s="1"/>
  <c r="AJ2600" i="12"/>
  <c r="D1340" i="13" s="1"/>
  <c r="AJ3070" i="12"/>
  <c r="D870" i="13" s="1"/>
  <c r="AI3070" i="12"/>
  <c r="C870" i="13" s="1"/>
  <c r="AI1915" i="12"/>
  <c r="C2025" i="13" s="1"/>
  <c r="AJ1915" i="12"/>
  <c r="D2025" i="13" s="1"/>
  <c r="AJ1157" i="12"/>
  <c r="D2783" i="13" s="1"/>
  <c r="AI1157" i="12"/>
  <c r="C2783" i="13" s="1"/>
  <c r="AJ792" i="12"/>
  <c r="D3148" i="13" s="1"/>
  <c r="AI792" i="12"/>
  <c r="C3148" i="13" s="1"/>
  <c r="AI1779" i="12"/>
  <c r="C2161" i="13" s="1"/>
  <c r="AJ1779" i="12"/>
  <c r="D2161" i="13" s="1"/>
  <c r="AJ902" i="12"/>
  <c r="D3038" i="13" s="1"/>
  <c r="AI902" i="12"/>
  <c r="C3038" i="13" s="1"/>
  <c r="AJ809" i="12"/>
  <c r="D3131" i="13" s="1"/>
  <c r="AI809" i="12"/>
  <c r="C3131" i="13" s="1"/>
  <c r="AJ1167" i="12"/>
  <c r="D2773" i="13" s="1"/>
  <c r="AI1167" i="12"/>
  <c r="C2773" i="13" s="1"/>
  <c r="AI1912" i="12"/>
  <c r="C2028" i="13" s="1"/>
  <c r="AJ1912" i="12"/>
  <c r="D2028" i="13" s="1"/>
  <c r="AJ178" i="12"/>
  <c r="D3762" i="13" s="1"/>
  <c r="AI178" i="12"/>
  <c r="C3762" i="13" s="1"/>
  <c r="AI1433" i="12"/>
  <c r="C2507" i="13" s="1"/>
  <c r="AJ1433" i="12"/>
  <c r="D2507" i="13" s="1"/>
  <c r="AI143" i="12"/>
  <c r="C3797" i="13" s="1"/>
  <c r="AJ143" i="12"/>
  <c r="D3797" i="13" s="1"/>
  <c r="AI1351" i="12"/>
  <c r="C2589" i="13" s="1"/>
  <c r="AJ1351" i="12"/>
  <c r="D2589" i="13" s="1"/>
  <c r="AJ3738" i="12"/>
  <c r="D202" i="13" s="1"/>
  <c r="AI3738" i="12"/>
  <c r="C202" i="13" s="1"/>
  <c r="AI190" i="12"/>
  <c r="C3750" i="13" s="1"/>
  <c r="AJ190" i="12"/>
  <c r="D3750" i="13" s="1"/>
  <c r="AJ761" i="12"/>
  <c r="D3179" i="13" s="1"/>
  <c r="AI761" i="12"/>
  <c r="C3179" i="13" s="1"/>
  <c r="AJ2091" i="12"/>
  <c r="D1849" i="13" s="1"/>
  <c r="AI2091" i="12"/>
  <c r="C1849" i="13" s="1"/>
  <c r="AJ1855" i="12"/>
  <c r="D2085" i="13" s="1"/>
  <c r="AI1855" i="12"/>
  <c r="C2085" i="13" s="1"/>
  <c r="AI1498" i="12"/>
  <c r="C2442" i="13" s="1"/>
  <c r="AJ1498" i="12"/>
  <c r="D2442" i="13" s="1"/>
  <c r="AH3473" i="12"/>
  <c r="AH3710" i="12"/>
  <c r="AH3510" i="12"/>
  <c r="AH2660" i="12"/>
  <c r="AH3492" i="12"/>
  <c r="AH3443" i="12"/>
  <c r="AH2969" i="12"/>
  <c r="AH2976" i="12"/>
  <c r="AH3282" i="12"/>
  <c r="AH3149" i="12"/>
  <c r="AH3063" i="12"/>
  <c r="AH2727" i="12"/>
  <c r="AH3449" i="12"/>
  <c r="AH3709" i="12"/>
  <c r="AH3663" i="12"/>
  <c r="AH3684" i="12"/>
  <c r="AH3602" i="12"/>
  <c r="AH3700" i="12"/>
  <c r="AH2389" i="12"/>
  <c r="AH3330" i="12"/>
  <c r="AJ3162" i="12"/>
  <c r="D778" i="13" s="1"/>
  <c r="AI3162" i="12"/>
  <c r="C778" i="13" s="1"/>
  <c r="AJ2212" i="12"/>
  <c r="D1728" i="13" s="1"/>
  <c r="AI2212" i="12"/>
  <c r="C1728" i="13" s="1"/>
  <c r="AI1525" i="12"/>
  <c r="C2415" i="13" s="1"/>
  <c r="AJ1525" i="12"/>
  <c r="D2415" i="13" s="1"/>
  <c r="AJ1113" i="12"/>
  <c r="D2827" i="13" s="1"/>
  <c r="AI1113" i="12"/>
  <c r="C2827" i="13" s="1"/>
  <c r="AJ1198" i="12"/>
  <c r="D2742" i="13" s="1"/>
  <c r="AI1198" i="12"/>
  <c r="C2742" i="13" s="1"/>
  <c r="AI2274" i="12"/>
  <c r="C1666" i="13" s="1"/>
  <c r="AJ2274" i="12"/>
  <c r="D1666" i="13" s="1"/>
  <c r="AI3588" i="12"/>
  <c r="C352" i="13" s="1"/>
  <c r="AJ1071" i="12"/>
  <c r="D2869" i="13" s="1"/>
  <c r="AI1071" i="12"/>
  <c r="C2869" i="13" s="1"/>
  <c r="AJ888" i="12"/>
  <c r="D3052" i="13" s="1"/>
  <c r="AI888" i="12"/>
  <c r="C3052" i="13" s="1"/>
  <c r="AI1523" i="12"/>
  <c r="C2417" i="13" s="1"/>
  <c r="AJ1523" i="12"/>
  <c r="D2417" i="13" s="1"/>
  <c r="AJ3699" i="12"/>
  <c r="D241" i="13" s="1"/>
  <c r="AI3699" i="12"/>
  <c r="C241" i="13" s="1"/>
  <c r="AJ413" i="12"/>
  <c r="D3527" i="13" s="1"/>
  <c r="AI413" i="12"/>
  <c r="C3527" i="13" s="1"/>
  <c r="AJ1592" i="12"/>
  <c r="D2348" i="13" s="1"/>
  <c r="AI1592" i="12"/>
  <c r="C2348" i="13" s="1"/>
  <c r="AI1721" i="12"/>
  <c r="C2219" i="13" s="1"/>
  <c r="AJ1721" i="12"/>
  <c r="D2219" i="13" s="1"/>
  <c r="AI2939" i="12"/>
  <c r="C1001" i="13" s="1"/>
  <c r="AJ2939" i="12"/>
  <c r="D1001" i="13" s="1"/>
  <c r="AI2751" i="12"/>
  <c r="C1189" i="13" s="1"/>
  <c r="AJ2751" i="12"/>
  <c r="D1189" i="13" s="1"/>
  <c r="AI3218" i="12"/>
  <c r="C722" i="13" s="1"/>
  <c r="AJ3218" i="12"/>
  <c r="D722" i="13" s="1"/>
  <c r="AI3239" i="12"/>
  <c r="C701" i="13" s="1"/>
  <c r="AJ3239" i="12"/>
  <c r="D701" i="13" s="1"/>
  <c r="AJ3600" i="12"/>
  <c r="D340" i="13" s="1"/>
  <c r="AI3600" i="12"/>
  <c r="C340" i="13" s="1"/>
  <c r="AI3605" i="12"/>
  <c r="C335" i="13" s="1"/>
  <c r="AJ3435" i="12"/>
  <c r="D505" i="13" s="1"/>
  <c r="AI3435" i="12"/>
  <c r="C505" i="13" s="1"/>
  <c r="AI1019" i="12"/>
  <c r="C2921" i="13" s="1"/>
  <c r="AJ1019" i="12"/>
  <c r="D2921" i="13" s="1"/>
  <c r="AI2202" i="12"/>
  <c r="C1738" i="13" s="1"/>
  <c r="AJ2202" i="12"/>
  <c r="D1738" i="13" s="1"/>
  <c r="AI3337" i="12"/>
  <c r="C603" i="13" s="1"/>
  <c r="AJ3337" i="12"/>
  <c r="D603" i="13" s="1"/>
  <c r="AI2589" i="12"/>
  <c r="C1351" i="13" s="1"/>
  <c r="AJ2589" i="12"/>
  <c r="D1351" i="13" s="1"/>
  <c r="AI2362" i="12"/>
  <c r="C1578" i="13" s="1"/>
  <c r="AJ2362" i="12"/>
  <c r="D1578" i="13" s="1"/>
  <c r="AI2313" i="12"/>
  <c r="C1627" i="13" s="1"/>
  <c r="AJ2313" i="12"/>
  <c r="D1627" i="13" s="1"/>
  <c r="AJ2117" i="12"/>
  <c r="D1823" i="13" s="1"/>
  <c r="AI2117" i="12"/>
  <c r="C1823" i="13" s="1"/>
  <c r="AI1672" i="12"/>
  <c r="C2268" i="13" s="1"/>
  <c r="AJ1672" i="12"/>
  <c r="D2268" i="13" s="1"/>
  <c r="AI2082" i="12"/>
  <c r="C1858" i="13" s="1"/>
  <c r="AJ2082" i="12"/>
  <c r="D1858" i="13" s="1"/>
  <c r="AJ3102" i="12"/>
  <c r="D838" i="13" s="1"/>
  <c r="AI3102" i="12"/>
  <c r="C838" i="13" s="1"/>
  <c r="AI2765" i="12"/>
  <c r="C1175" i="13" s="1"/>
  <c r="AJ2765" i="12"/>
  <c r="D1175" i="13" s="1"/>
  <c r="AJ3479" i="12"/>
  <c r="D461" i="13" s="1"/>
  <c r="AI3508" i="12"/>
  <c r="C432" i="13" s="1"/>
  <c r="AJ3508" i="12"/>
  <c r="D432" i="13" s="1"/>
  <c r="AI3817" i="12"/>
  <c r="C123" i="13" s="1"/>
  <c r="AJ3817" i="12"/>
  <c r="D123" i="13" s="1"/>
  <c r="AJ1883" i="12"/>
  <c r="D2057" i="13" s="1"/>
  <c r="AI1883" i="12"/>
  <c r="C2057" i="13" s="1"/>
  <c r="AI1280" i="12"/>
  <c r="C2660" i="13" s="1"/>
  <c r="AJ1280" i="12"/>
  <c r="D2660" i="13" s="1"/>
  <c r="AJ1164" i="12"/>
  <c r="D2776" i="13" s="1"/>
  <c r="AI1164" i="12"/>
  <c r="C2776" i="13" s="1"/>
  <c r="AJ569" i="12"/>
  <c r="D3371" i="13" s="1"/>
  <c r="AI569" i="12"/>
  <c r="C3371" i="13" s="1"/>
  <c r="AI1380" i="12"/>
  <c r="C2560" i="13" s="1"/>
  <c r="AJ1380" i="12"/>
  <c r="D2560" i="13" s="1"/>
  <c r="AI3360" i="12"/>
  <c r="C580" i="13" s="1"/>
  <c r="AJ3360" i="12"/>
  <c r="D580" i="13" s="1"/>
  <c r="AI1466" i="12"/>
  <c r="C2474" i="13" s="1"/>
  <c r="AJ1466" i="12"/>
  <c r="D2474" i="13" s="1"/>
  <c r="AJ1975" i="12"/>
  <c r="D1965" i="13" s="1"/>
  <c r="AI1975" i="12"/>
  <c r="C1965" i="13" s="1"/>
  <c r="AI1426" i="12"/>
  <c r="C2514" i="13" s="1"/>
  <c r="AJ1426" i="12"/>
  <c r="D2514" i="13" s="1"/>
  <c r="AI3553" i="12"/>
  <c r="C387" i="13" s="1"/>
  <c r="AJ3553" i="12"/>
  <c r="D387" i="13" s="1"/>
  <c r="AI554" i="12"/>
  <c r="C3386" i="13" s="1"/>
  <c r="AJ554" i="12"/>
  <c r="D3386" i="13" s="1"/>
  <c r="AJ3633" i="12"/>
  <c r="D307" i="13" s="1"/>
  <c r="AI3633" i="12"/>
  <c r="C307" i="13" s="1"/>
  <c r="AJ2054" i="12"/>
  <c r="D1886" i="13" s="1"/>
  <c r="AI2054" i="12"/>
  <c r="C1886" i="13" s="1"/>
  <c r="AI600" i="12"/>
  <c r="C3340" i="13" s="1"/>
  <c r="AJ600" i="12"/>
  <c r="D3340" i="13" s="1"/>
  <c r="AI357" i="12"/>
  <c r="C3583" i="13" s="1"/>
  <c r="AJ357" i="12"/>
  <c r="D3583" i="13" s="1"/>
  <c r="AI150" i="12"/>
  <c r="C3790" i="13" s="1"/>
  <c r="AJ150" i="12"/>
  <c r="D3790" i="13" s="1"/>
  <c r="AI780" i="12"/>
  <c r="C3160" i="13" s="1"/>
  <c r="AJ780" i="12"/>
  <c r="D3160" i="13" s="1"/>
  <c r="AJ3151" i="12"/>
  <c r="D789" i="13" s="1"/>
  <c r="AI3151" i="12"/>
  <c r="C789" i="13" s="1"/>
  <c r="AJ568" i="12"/>
  <c r="D3372" i="13" s="1"/>
  <c r="AI568" i="12"/>
  <c r="C3372" i="13" s="1"/>
  <c r="AI1751" i="12"/>
  <c r="C2189" i="13" s="1"/>
  <c r="AJ1751" i="12"/>
  <c r="D2189" i="13" s="1"/>
  <c r="AJ3652" i="12"/>
  <c r="D288" i="13" s="1"/>
  <c r="AI3652" i="12"/>
  <c r="C288" i="13" s="1"/>
  <c r="AH2981" i="12"/>
  <c r="AJ2943" i="12"/>
  <c r="D997" i="13" s="1"/>
  <c r="AI2943" i="12"/>
  <c r="C997" i="13" s="1"/>
  <c r="AJ2576" i="12"/>
  <c r="D1364" i="13" s="1"/>
  <c r="AI2576" i="12"/>
  <c r="C1364" i="13" s="1"/>
  <c r="AJ1888" i="12"/>
  <c r="D2052" i="13" s="1"/>
  <c r="AI1888" i="12"/>
  <c r="C2052" i="13" s="1"/>
  <c r="AI1700" i="12"/>
  <c r="C2240" i="13" s="1"/>
  <c r="AJ1700" i="12"/>
  <c r="D2240" i="13" s="1"/>
  <c r="AJ1081" i="12"/>
  <c r="D2859" i="13" s="1"/>
  <c r="AI1081" i="12"/>
  <c r="C2859" i="13" s="1"/>
  <c r="AJ2211" i="12"/>
  <c r="D1729" i="13" s="1"/>
  <c r="AI2211" i="12"/>
  <c r="C1729" i="13" s="1"/>
  <c r="AJ997" i="12"/>
  <c r="D2943" i="13" s="1"/>
  <c r="AI997" i="12"/>
  <c r="C2943" i="13" s="1"/>
  <c r="AI515" i="12"/>
  <c r="C3425" i="13" s="1"/>
  <c r="AJ515" i="12"/>
  <c r="D3425" i="13" s="1"/>
  <c r="AI978" i="12"/>
  <c r="C2962" i="13" s="1"/>
  <c r="AJ978" i="12"/>
  <c r="D2962" i="13" s="1"/>
  <c r="AI2426" i="12"/>
  <c r="C1514" i="13" s="1"/>
  <c r="AJ2426" i="12"/>
  <c r="D1514" i="13" s="1"/>
  <c r="AJ914" i="12"/>
  <c r="D3026" i="13" s="1"/>
  <c r="AI914" i="12"/>
  <c r="C3026" i="13" s="1"/>
  <c r="AI228" i="12"/>
  <c r="C3712" i="13" s="1"/>
  <c r="AJ228" i="12"/>
  <c r="D3712" i="13" s="1"/>
  <c r="AI1153" i="12"/>
  <c r="C2787" i="13" s="1"/>
  <c r="AJ1153" i="12"/>
  <c r="D2787" i="13" s="1"/>
  <c r="AH2941" i="12"/>
  <c r="AH3865" i="12"/>
  <c r="AH3565" i="12"/>
  <c r="AH3901" i="12"/>
  <c r="AH3683" i="12"/>
  <c r="AH3181" i="12"/>
  <c r="AH2911" i="12"/>
  <c r="AH3278" i="12"/>
  <c r="AJ3194" i="12"/>
  <c r="D746" i="13" s="1"/>
  <c r="AI3194" i="12"/>
  <c r="C746" i="13" s="1"/>
  <c r="AI141" i="12"/>
  <c r="C3799" i="13" s="1"/>
  <c r="AJ141" i="12"/>
  <c r="D3799" i="13" s="1"/>
  <c r="AJ1643" i="12"/>
  <c r="D2297" i="13" s="1"/>
  <c r="AI1643" i="12"/>
  <c r="C2297" i="13" s="1"/>
  <c r="AI3523" i="12"/>
  <c r="C417" i="13" s="1"/>
  <c r="AJ3523" i="12"/>
  <c r="D417" i="13" s="1"/>
  <c r="AI1953" i="12"/>
  <c r="C1987" i="13" s="1"/>
  <c r="AJ1953" i="12"/>
  <c r="D1987" i="13" s="1"/>
  <c r="AI1809" i="12"/>
  <c r="C2131" i="13" s="1"/>
  <c r="AJ1809" i="12"/>
  <c r="D2131" i="13" s="1"/>
  <c r="AJ1411" i="12"/>
  <c r="D2529" i="13" s="1"/>
  <c r="AI1411" i="12"/>
  <c r="C2529" i="13" s="1"/>
  <c r="AJ1089" i="12"/>
  <c r="D2851" i="13" s="1"/>
  <c r="AI1089" i="12"/>
  <c r="C2851" i="13" s="1"/>
  <c r="AJ2069" i="12"/>
  <c r="D1871" i="13" s="1"/>
  <c r="AI2069" i="12"/>
  <c r="C1871" i="13" s="1"/>
  <c r="AI2791" i="12"/>
  <c r="C1149" i="13" s="1"/>
  <c r="AJ2791" i="12"/>
  <c r="D1149" i="13" s="1"/>
  <c r="AI2616" i="12"/>
  <c r="C1324" i="13" s="1"/>
  <c r="AJ2616" i="12"/>
  <c r="D1324" i="13" s="1"/>
  <c r="AJ2365" i="12"/>
  <c r="D1575" i="13" s="1"/>
  <c r="AI2365" i="12"/>
  <c r="C1575" i="13" s="1"/>
  <c r="AJ452" i="12"/>
  <c r="D3488" i="13" s="1"/>
  <c r="AI452" i="12"/>
  <c r="C3488" i="13" s="1"/>
  <c r="AJ2405" i="12"/>
  <c r="D1535" i="13" s="1"/>
  <c r="AI2405" i="12"/>
  <c r="C1535" i="13" s="1"/>
  <c r="AJ1788" i="12"/>
  <c r="D2152" i="13" s="1"/>
  <c r="AI1788" i="12"/>
  <c r="C2152" i="13" s="1"/>
  <c r="AI975" i="12"/>
  <c r="C2965" i="13" s="1"/>
  <c r="AJ975" i="12"/>
  <c r="D2965" i="13" s="1"/>
  <c r="AI3620" i="12"/>
  <c r="C320" i="13" s="1"/>
  <c r="AJ3620" i="12"/>
  <c r="D320" i="13" s="1"/>
  <c r="AJ2385" i="12"/>
  <c r="D1555" i="13" s="1"/>
  <c r="AI2385" i="12"/>
  <c r="C1555" i="13" s="1"/>
  <c r="AI304" i="12"/>
  <c r="C3636" i="13" s="1"/>
  <c r="AJ304" i="12"/>
  <c r="D3636" i="13" s="1"/>
  <c r="AJ2354" i="12"/>
  <c r="D1586" i="13" s="1"/>
  <c r="AI2354" i="12"/>
  <c r="C1586" i="13" s="1"/>
  <c r="AJ677" i="12"/>
  <c r="D3263" i="13" s="1"/>
  <c r="AI677" i="12"/>
  <c r="C3263" i="13" s="1"/>
  <c r="AI1668" i="12"/>
  <c r="C2272" i="13" s="1"/>
  <c r="AJ1668" i="12"/>
  <c r="D2272" i="13" s="1"/>
  <c r="AI2464" i="12"/>
  <c r="C1476" i="13" s="1"/>
  <c r="AJ2464" i="12"/>
  <c r="D1476" i="13" s="1"/>
  <c r="AI1930" i="12"/>
  <c r="C2010" i="13" s="1"/>
  <c r="AJ1930" i="12"/>
  <c r="D2010" i="13" s="1"/>
  <c r="AI1901" i="12"/>
  <c r="C2039" i="13" s="1"/>
  <c r="AJ1901" i="12"/>
  <c r="D2039" i="13" s="1"/>
  <c r="AJ229" i="12"/>
  <c r="D3711" i="13" s="1"/>
  <c r="AI229" i="12"/>
  <c r="C3711" i="13" s="1"/>
  <c r="AJ3463" i="12"/>
  <c r="D477" i="13" s="1"/>
  <c r="AH3396" i="12"/>
  <c r="AH3281" i="12"/>
  <c r="AH3549" i="12"/>
  <c r="AH3924" i="12"/>
  <c r="AH3445" i="12"/>
  <c r="AH3732" i="12"/>
  <c r="AH2824" i="12"/>
  <c r="AH3828" i="12"/>
  <c r="AH3136" i="12"/>
  <c r="AH3586" i="12"/>
  <c r="AH3829" i="12"/>
  <c r="AH3286" i="12"/>
  <c r="AI948" i="12"/>
  <c r="C2992" i="13" s="1"/>
  <c r="AJ948" i="12"/>
  <c r="D2992" i="13" s="1"/>
  <c r="AI3439" i="12"/>
  <c r="C501" i="13" s="1"/>
  <c r="AJ3439" i="12"/>
  <c r="D501" i="13" s="1"/>
  <c r="AI350" i="12"/>
  <c r="C3590" i="13" s="1"/>
  <c r="AJ350" i="12"/>
  <c r="D3590" i="13" s="1"/>
  <c r="AJ2919" i="12"/>
  <c r="D1021" i="13" s="1"/>
  <c r="AI2919" i="12"/>
  <c r="C1021" i="13" s="1"/>
  <c r="AJ2621" i="12"/>
  <c r="D1319" i="13" s="1"/>
  <c r="AI2621" i="12"/>
  <c r="C1319" i="13" s="1"/>
  <c r="AJ547" i="12"/>
  <c r="D3393" i="13" s="1"/>
  <c r="AI547" i="12"/>
  <c r="C3393" i="13" s="1"/>
  <c r="AI460" i="12"/>
  <c r="C3480" i="13" s="1"/>
  <c r="AJ460" i="12"/>
  <c r="D3480" i="13" s="1"/>
  <c r="AI2786" i="12"/>
  <c r="C1154" i="13" s="1"/>
  <c r="AJ2786" i="12"/>
  <c r="D1154" i="13" s="1"/>
  <c r="AJ2294" i="12"/>
  <c r="D1646" i="13" s="1"/>
  <c r="AI2294" i="12"/>
  <c r="C1646" i="13" s="1"/>
  <c r="AI1225" i="12"/>
  <c r="C2715" i="13" s="1"/>
  <c r="AJ1225" i="12"/>
  <c r="D2715" i="13" s="1"/>
  <c r="AJ2654" i="12"/>
  <c r="D1286" i="13" s="1"/>
  <c r="AI2654" i="12"/>
  <c r="C1286" i="13" s="1"/>
  <c r="AJ1859" i="12"/>
  <c r="D2081" i="13" s="1"/>
  <c r="AI1859" i="12"/>
  <c r="C2081" i="13" s="1"/>
  <c r="AH2986" i="12"/>
  <c r="AI725" i="12"/>
  <c r="C3215" i="13" s="1"/>
  <c r="AJ725" i="12"/>
  <c r="D3215" i="13" s="1"/>
  <c r="AJ2266" i="12"/>
  <c r="D1674" i="13" s="1"/>
  <c r="AI2266" i="12"/>
  <c r="C1674" i="13" s="1"/>
  <c r="AI1707" i="12"/>
  <c r="C2233" i="13" s="1"/>
  <c r="AJ1707" i="12"/>
  <c r="D2233" i="13" s="1"/>
  <c r="AJ1543" i="12"/>
  <c r="D2397" i="13" s="1"/>
  <c r="AI1543" i="12"/>
  <c r="C2397" i="13" s="1"/>
  <c r="AJ3212" i="12"/>
  <c r="D728" i="13" s="1"/>
  <c r="AI3212" i="12"/>
  <c r="C728" i="13" s="1"/>
  <c r="AI1743" i="12"/>
  <c r="C2197" i="13" s="1"/>
  <c r="AJ1743" i="12"/>
  <c r="D2197" i="13" s="1"/>
  <c r="AJ1064" i="12"/>
  <c r="D2876" i="13" s="1"/>
  <c r="AI1064" i="12"/>
  <c r="C2876" i="13" s="1"/>
  <c r="AI421" i="12"/>
  <c r="C3519" i="13" s="1"/>
  <c r="AJ421" i="12"/>
  <c r="D3519" i="13" s="1"/>
  <c r="AJ2463" i="12"/>
  <c r="D1477" i="13" s="1"/>
  <c r="AI2463" i="12"/>
  <c r="C1477" i="13" s="1"/>
  <c r="AJ1050" i="12"/>
  <c r="D2890" i="13" s="1"/>
  <c r="AI1050" i="12"/>
  <c r="C2890" i="13" s="1"/>
  <c r="AJ516" i="12"/>
  <c r="D3424" i="13" s="1"/>
  <c r="AI516" i="12"/>
  <c r="C3424" i="13" s="1"/>
  <c r="AJ1725" i="12"/>
  <c r="D2215" i="13" s="1"/>
  <c r="AI1725" i="12"/>
  <c r="C2215" i="13" s="1"/>
  <c r="AH3876" i="12"/>
  <c r="AH2636" i="12"/>
  <c r="AI3213" i="12"/>
  <c r="C727" i="13" s="1"/>
  <c r="AJ3213" i="12"/>
  <c r="D727" i="13" s="1"/>
  <c r="AJ177" i="12"/>
  <c r="D3763" i="13" s="1"/>
  <c r="AI177" i="12"/>
  <c r="C3763" i="13" s="1"/>
  <c r="AI258" i="12"/>
  <c r="C3682" i="13" s="1"/>
  <c r="AJ258" i="12"/>
  <c r="D3682" i="13" s="1"/>
  <c r="AI418" i="12"/>
  <c r="C3522" i="13" s="1"/>
  <c r="AJ418" i="12"/>
  <c r="D3522" i="13" s="1"/>
  <c r="AJ474" i="12"/>
  <c r="D3466" i="13" s="1"/>
  <c r="AI474" i="12"/>
  <c r="C3466" i="13" s="1"/>
  <c r="AI952" i="12"/>
  <c r="C2988" i="13" s="1"/>
  <c r="AJ952" i="12"/>
  <c r="D2988" i="13" s="1"/>
  <c r="AJ628" i="12"/>
  <c r="D3312" i="13" s="1"/>
  <c r="AI628" i="12"/>
  <c r="C3312" i="13" s="1"/>
  <c r="AJ2020" i="12"/>
  <c r="D1920" i="13" s="1"/>
  <c r="AI2020" i="12"/>
  <c r="C1920" i="13" s="1"/>
  <c r="AI2980" i="12"/>
  <c r="C960" i="13" s="1"/>
  <c r="AJ2980" i="12"/>
  <c r="D960" i="13" s="1"/>
  <c r="AI2906" i="12"/>
  <c r="C1034" i="13" s="1"/>
  <c r="AJ2906" i="12"/>
  <c r="D1034" i="13" s="1"/>
  <c r="AJ3409" i="12"/>
  <c r="D531" i="13" s="1"/>
  <c r="AI3409" i="12"/>
  <c r="C531" i="13" s="1"/>
  <c r="AI1395" i="12"/>
  <c r="C2545" i="13" s="1"/>
  <c r="AJ1395" i="12"/>
  <c r="D2545" i="13" s="1"/>
  <c r="AJ3200" i="12"/>
  <c r="D740" i="13" s="1"/>
  <c r="AI3200" i="12"/>
  <c r="C740" i="13" s="1"/>
  <c r="AI3403" i="12"/>
  <c r="C537" i="13" s="1"/>
  <c r="AJ3403" i="12"/>
  <c r="D537" i="13" s="1"/>
  <c r="AI2913" i="12"/>
  <c r="C1027" i="13" s="1"/>
  <c r="AJ2913" i="12"/>
  <c r="D1027" i="13" s="1"/>
  <c r="AJ2303" i="12"/>
  <c r="D1637" i="13" s="1"/>
  <c r="AI2303" i="12"/>
  <c r="C1637" i="13" s="1"/>
  <c r="AI145" i="12"/>
  <c r="C3795" i="13" s="1"/>
  <c r="AJ145" i="12"/>
  <c r="D3795" i="13" s="1"/>
  <c r="AI1540" i="12"/>
  <c r="C2400" i="13" s="1"/>
  <c r="AJ1540" i="12"/>
  <c r="D2400" i="13" s="1"/>
  <c r="AJ2110" i="12"/>
  <c r="D1830" i="13" s="1"/>
  <c r="AI2110" i="12"/>
  <c r="C1830" i="13" s="1"/>
  <c r="AI2509" i="12"/>
  <c r="C1431" i="13" s="1"/>
  <c r="AJ2509" i="12"/>
  <c r="D1431" i="13" s="1"/>
  <c r="AJ1407" i="12"/>
  <c r="D2533" i="13" s="1"/>
  <c r="AI1407" i="12"/>
  <c r="C2533" i="13" s="1"/>
  <c r="AJ1789" i="12"/>
  <c r="D2151" i="13" s="1"/>
  <c r="AI1789" i="12"/>
  <c r="C2151" i="13" s="1"/>
  <c r="AJ1971" i="12"/>
  <c r="D1969" i="13" s="1"/>
  <c r="AI1971" i="12"/>
  <c r="C1969" i="13" s="1"/>
  <c r="AJ3869" i="12"/>
  <c r="D71" i="13" s="1"/>
  <c r="AI3869" i="12"/>
  <c r="C71" i="13" s="1"/>
  <c r="AI1591" i="12"/>
  <c r="C2349" i="13" s="1"/>
  <c r="AJ1591" i="12"/>
  <c r="D2349" i="13" s="1"/>
  <c r="AI942" i="12"/>
  <c r="C2998" i="13" s="1"/>
  <c r="AJ942" i="12"/>
  <c r="D2998" i="13" s="1"/>
  <c r="AJ2056" i="12"/>
  <c r="D1884" i="13" s="1"/>
  <c r="AI2056" i="12"/>
  <c r="C1884" i="13" s="1"/>
  <c r="AI3251" i="12"/>
  <c r="C689" i="13" s="1"/>
  <c r="AJ3251" i="12"/>
  <c r="D689" i="13" s="1"/>
  <c r="AI2772" i="12"/>
  <c r="C1168" i="13" s="1"/>
  <c r="AJ2772" i="12"/>
  <c r="D1168" i="13" s="1"/>
  <c r="AI2662" i="12"/>
  <c r="C1278" i="13" s="1"/>
  <c r="AJ2662" i="12"/>
  <c r="D1278" i="13" s="1"/>
  <c r="AJ2561" i="12"/>
  <c r="D1379" i="13" s="1"/>
  <c r="AI2561" i="12"/>
  <c r="C1379" i="13" s="1"/>
  <c r="AJ1818" i="12"/>
  <c r="D2122" i="13" s="1"/>
  <c r="AI1818" i="12"/>
  <c r="C2122" i="13" s="1"/>
  <c r="AJ1976" i="12"/>
  <c r="D1964" i="13" s="1"/>
  <c r="AI1976" i="12"/>
  <c r="C1964" i="13" s="1"/>
  <c r="AJ2507" i="12"/>
  <c r="D1433" i="13" s="1"/>
  <c r="AI2507" i="12"/>
  <c r="C1433" i="13" s="1"/>
  <c r="AJ3628" i="12"/>
  <c r="D312" i="13" s="1"/>
  <c r="AI3628" i="12"/>
  <c r="C312" i="13" s="1"/>
  <c r="AI2351" i="12"/>
  <c r="C1589" i="13" s="1"/>
  <c r="AJ2351" i="12"/>
  <c r="D1589" i="13" s="1"/>
  <c r="AJ2431" i="12"/>
  <c r="D1509" i="13" s="1"/>
  <c r="AI2431" i="12"/>
  <c r="C1509" i="13" s="1"/>
  <c r="AJ1595" i="12"/>
  <c r="D2345" i="13" s="1"/>
  <c r="AI1595" i="12"/>
  <c r="C2345" i="13" s="1"/>
  <c r="AI148" i="12"/>
  <c r="C3792" i="13" s="1"/>
  <c r="AJ148" i="12"/>
  <c r="D3792" i="13" s="1"/>
  <c r="AJ2705" i="12"/>
  <c r="D1235" i="13" s="1"/>
  <c r="AI2705" i="12"/>
  <c r="C1235" i="13" s="1"/>
  <c r="AI1577" i="12"/>
  <c r="C2363" i="13" s="1"/>
  <c r="AJ1577" i="12"/>
  <c r="D2363" i="13" s="1"/>
  <c r="AJ1465" i="12"/>
  <c r="D2475" i="13" s="1"/>
  <c r="AI1465" i="12"/>
  <c r="C2475" i="13" s="1"/>
  <c r="AJ795" i="12"/>
  <c r="D3145" i="13" s="1"/>
  <c r="AI795" i="12"/>
  <c r="C3145" i="13" s="1"/>
  <c r="AJ2571" i="12"/>
  <c r="D1369" i="13" s="1"/>
  <c r="AI2571" i="12"/>
  <c r="C1369" i="13" s="1"/>
  <c r="AI201" i="12"/>
  <c r="C3739" i="13" s="1"/>
  <c r="AJ201" i="12"/>
  <c r="D3739" i="13" s="1"/>
  <c r="AJ1231" i="12"/>
  <c r="D2709" i="13" s="1"/>
  <c r="AI1231" i="12"/>
  <c r="C2709" i="13" s="1"/>
  <c r="AJ1052" i="12"/>
  <c r="D2888" i="13" s="1"/>
  <c r="AI1052" i="12"/>
  <c r="C2888" i="13" s="1"/>
  <c r="AJ1685" i="12"/>
  <c r="D2255" i="13" s="1"/>
  <c r="AI1685" i="12"/>
  <c r="C2255" i="13" s="1"/>
  <c r="AI1325" i="12"/>
  <c r="C2615" i="13" s="1"/>
  <c r="AJ1325" i="12"/>
  <c r="D2615" i="13" s="1"/>
  <c r="AI3550" i="12"/>
  <c r="C390" i="13" s="1"/>
  <c r="AJ3550" i="12"/>
  <c r="D390" i="13" s="1"/>
  <c r="AJ3201" i="12"/>
  <c r="D739" i="13" s="1"/>
  <c r="AI3201" i="12"/>
  <c r="C739" i="13" s="1"/>
  <c r="AI3037" i="12"/>
  <c r="C903" i="13" s="1"/>
  <c r="AJ3037" i="12"/>
  <c r="D903" i="13" s="1"/>
  <c r="AI2190" i="12"/>
  <c r="C1750" i="13" s="1"/>
  <c r="AJ2190" i="12"/>
  <c r="D1750" i="13" s="1"/>
  <c r="AJ646" i="12"/>
  <c r="D3294" i="13" s="1"/>
  <c r="AI646" i="12"/>
  <c r="C3294" i="13" s="1"/>
  <c r="AI2961" i="12"/>
  <c r="C979" i="13" s="1"/>
  <c r="AJ2961" i="12"/>
  <c r="D979" i="13" s="1"/>
  <c r="AI1186" i="12"/>
  <c r="C2754" i="13" s="1"/>
  <c r="AJ1186" i="12"/>
  <c r="D2754" i="13" s="1"/>
  <c r="AJ1758" i="12"/>
  <c r="D2182" i="13" s="1"/>
  <c r="AI1758" i="12"/>
  <c r="C2182" i="13" s="1"/>
  <c r="AJ2408" i="12"/>
  <c r="D1532" i="13" s="1"/>
  <c r="AI2408" i="12"/>
  <c r="C1532" i="13" s="1"/>
  <c r="AJ1719" i="12"/>
  <c r="D2221" i="13" s="1"/>
  <c r="AI1719" i="12"/>
  <c r="C2221" i="13" s="1"/>
  <c r="AI721" i="12"/>
  <c r="C3219" i="13" s="1"/>
  <c r="AJ721" i="12"/>
  <c r="D3219" i="13" s="1"/>
  <c r="AI2805" i="12"/>
  <c r="C1135" i="13" s="1"/>
  <c r="AJ2805" i="12"/>
  <c r="D1135" i="13" s="1"/>
  <c r="AJ278" i="12"/>
  <c r="D3662" i="13" s="1"/>
  <c r="AI278" i="12"/>
  <c r="C3662" i="13" s="1"/>
  <c r="AI1716" i="12"/>
  <c r="C2224" i="13" s="1"/>
  <c r="AJ1716" i="12"/>
  <c r="D2224" i="13" s="1"/>
  <c r="AJ816" i="12"/>
  <c r="D3124" i="13" s="1"/>
  <c r="AI816" i="12"/>
  <c r="C3124" i="13" s="1"/>
  <c r="AJ573" i="12"/>
  <c r="D3367" i="13" s="1"/>
  <c r="AI573" i="12"/>
  <c r="C3367" i="13" s="1"/>
  <c r="AI3144" i="12"/>
  <c r="C796" i="13" s="1"/>
  <c r="AI1913" i="12"/>
  <c r="C2027" i="13" s="1"/>
  <c r="AJ1913" i="12"/>
  <c r="D2027" i="13" s="1"/>
  <c r="AI1984" i="12"/>
  <c r="C1956" i="13" s="1"/>
  <c r="AJ1984" i="12"/>
  <c r="D1956" i="13" s="1"/>
  <c r="AI211" i="12"/>
  <c r="C3729" i="13" s="1"/>
  <c r="AJ211" i="12"/>
  <c r="D3729" i="13" s="1"/>
  <c r="AI2467" i="12"/>
  <c r="C1473" i="13" s="1"/>
  <c r="AJ2467" i="12"/>
  <c r="D1473" i="13" s="1"/>
  <c r="AI3490" i="12"/>
  <c r="C450" i="13" s="1"/>
  <c r="AJ3490" i="12"/>
  <c r="D450" i="13" s="1"/>
  <c r="AI219" i="12"/>
  <c r="C3721" i="13" s="1"/>
  <c r="AJ219" i="12"/>
  <c r="D3721" i="13" s="1"/>
  <c r="AI2657" i="12"/>
  <c r="C1283" i="13" s="1"/>
  <c r="AJ2657" i="12"/>
  <c r="D1283" i="13" s="1"/>
  <c r="AI2443" i="12"/>
  <c r="C1497" i="13" s="1"/>
  <c r="AJ2443" i="12"/>
  <c r="D1497" i="13" s="1"/>
  <c r="AJ702" i="12"/>
  <c r="D3238" i="13" s="1"/>
  <c r="AI702" i="12"/>
  <c r="C3238" i="13" s="1"/>
  <c r="AI1296" i="12"/>
  <c r="C2644" i="13" s="1"/>
  <c r="AJ1296" i="12"/>
  <c r="D2644" i="13" s="1"/>
  <c r="AI3359" i="12"/>
  <c r="C581" i="13" s="1"/>
  <c r="AI3806" i="12"/>
  <c r="C134" i="13" s="1"/>
  <c r="AJ3806" i="12"/>
  <c r="D134" i="13" s="1"/>
  <c r="AJ3802" i="12"/>
  <c r="D138" i="13" s="1"/>
  <c r="AJ3554" i="12"/>
  <c r="D386" i="13" s="1"/>
  <c r="AI3332" i="12"/>
  <c r="C608" i="13" s="1"/>
  <c r="AJ3332" i="12"/>
  <c r="D608" i="13" s="1"/>
  <c r="AJ2241" i="12"/>
  <c r="D1699" i="13" s="1"/>
  <c r="AJ2374" i="12"/>
  <c r="D1566" i="13" s="1"/>
  <c r="AJ2652" i="12"/>
  <c r="D1288" i="13" s="1"/>
  <c r="AI2652" i="12"/>
  <c r="C1288" i="13" s="1"/>
  <c r="AI3814" i="12"/>
  <c r="C126" i="13" s="1"/>
  <c r="AJ3814" i="12"/>
  <c r="D126" i="13" s="1"/>
  <c r="AJ3803" i="12"/>
  <c r="D137" i="13" s="1"/>
  <c r="AJ1269" i="12"/>
  <c r="D2671" i="13" s="1"/>
  <c r="AI1269" i="12"/>
  <c r="C2671" i="13" s="1"/>
  <c r="AJ240" i="12"/>
  <c r="D3700" i="13" s="1"/>
  <c r="AI240" i="12"/>
  <c r="C3700" i="13" s="1"/>
  <c r="AI1000" i="12"/>
  <c r="C2940" i="13" s="1"/>
  <c r="AJ1000" i="12"/>
  <c r="D2940" i="13" s="1"/>
  <c r="AI1515" i="12"/>
  <c r="C2425" i="13" s="1"/>
  <c r="AJ1515" i="12"/>
  <c r="D2425" i="13" s="1"/>
  <c r="AJ2558" i="12"/>
  <c r="D1382" i="13" s="1"/>
  <c r="AI2558" i="12"/>
  <c r="C1382" i="13" s="1"/>
  <c r="AJ2602" i="12"/>
  <c r="D1338" i="13" s="1"/>
  <c r="AI2602" i="12"/>
  <c r="C1338" i="13" s="1"/>
  <c r="AI3798" i="12"/>
  <c r="C142" i="13" s="1"/>
  <c r="AJ3798" i="12"/>
  <c r="D142" i="13" s="1"/>
  <c r="AI538" i="12"/>
  <c r="C3402" i="13" s="1"/>
  <c r="AJ538" i="12"/>
  <c r="D3402" i="13" s="1"/>
  <c r="AI2065" i="12"/>
  <c r="C1875" i="13" s="1"/>
  <c r="AJ2065" i="12"/>
  <c r="D1875" i="13" s="1"/>
  <c r="AI2366" i="12"/>
  <c r="C1574" i="13" s="1"/>
  <c r="AJ2366" i="12"/>
  <c r="D1574" i="13" s="1"/>
  <c r="AJ2553" i="12"/>
  <c r="D1387" i="13" s="1"/>
  <c r="AI2553" i="12"/>
  <c r="C1387" i="13" s="1"/>
  <c r="AI1674" i="12"/>
  <c r="C2266" i="13" s="1"/>
  <c r="AJ1674" i="12"/>
  <c r="D2266" i="13" s="1"/>
  <c r="AJ1511" i="12"/>
  <c r="D2429" i="13" s="1"/>
  <c r="AI1511" i="12"/>
  <c r="C2429" i="13" s="1"/>
  <c r="AJ3843" i="12"/>
  <c r="D97" i="13" s="1"/>
  <c r="AI3843" i="12"/>
  <c r="C97" i="13" s="1"/>
  <c r="AJ794" i="12"/>
  <c r="D3146" i="13" s="1"/>
  <c r="AI794" i="12"/>
  <c r="C3146" i="13" s="1"/>
  <c r="AJ2428" i="12"/>
  <c r="D1512" i="13" s="1"/>
  <c r="AI2428" i="12"/>
  <c r="C1512" i="13" s="1"/>
  <c r="AJ2774" i="12"/>
  <c r="D1166" i="13" s="1"/>
  <c r="AI2774" i="12"/>
  <c r="C1166" i="13" s="1"/>
  <c r="AI1952" i="12"/>
  <c r="C1988" i="13" s="1"/>
  <c r="AJ1952" i="12"/>
  <c r="D1988" i="13" s="1"/>
  <c r="AI592" i="12"/>
  <c r="C3348" i="13" s="1"/>
  <c r="AJ592" i="12"/>
  <c r="D3348" i="13" s="1"/>
  <c r="AH3910" i="12"/>
  <c r="AJ2307" i="12"/>
  <c r="D1633" i="13" s="1"/>
  <c r="AI2307" i="12"/>
  <c r="C1633" i="13" s="1"/>
  <c r="AH3899" i="12"/>
  <c r="AH2395" i="12"/>
  <c r="AI1485" i="12"/>
  <c r="C2455" i="13" s="1"/>
  <c r="AJ1485" i="12"/>
  <c r="D2455" i="13" s="1"/>
  <c r="AJ2982" i="12"/>
  <c r="D958" i="13" s="1"/>
  <c r="AI2982" i="12"/>
  <c r="C958" i="13" s="1"/>
  <c r="AI1794" i="12"/>
  <c r="C2146" i="13" s="1"/>
  <c r="AJ1794" i="12"/>
  <c r="D2146" i="13" s="1"/>
  <c r="AJ3662" i="12"/>
  <c r="D278" i="13" s="1"/>
  <c r="AI3662" i="12"/>
  <c r="C278" i="13" s="1"/>
  <c r="AI1469" i="12"/>
  <c r="C2471" i="13" s="1"/>
  <c r="AJ1469" i="12"/>
  <c r="D2471" i="13" s="1"/>
  <c r="AI2741" i="12"/>
  <c r="C1199" i="13" s="1"/>
  <c r="AJ2741" i="12"/>
  <c r="D1199" i="13" s="1"/>
  <c r="AI439" i="12"/>
  <c r="C3501" i="13" s="1"/>
  <c r="AJ439" i="12"/>
  <c r="D3501" i="13" s="1"/>
  <c r="AJ1398" i="12"/>
  <c r="D2542" i="13" s="1"/>
  <c r="AI1398" i="12"/>
  <c r="C2542" i="13" s="1"/>
  <c r="AI1862" i="12"/>
  <c r="C2078" i="13" s="1"/>
  <c r="AJ1862" i="12"/>
  <c r="D2078" i="13" s="1"/>
  <c r="AJ1409" i="12"/>
  <c r="D2531" i="13" s="1"/>
  <c r="AI1409" i="12"/>
  <c r="C2531" i="13" s="1"/>
  <c r="AJ550" i="12"/>
  <c r="D3390" i="13" s="1"/>
  <c r="AI550" i="12"/>
  <c r="C3390" i="13" s="1"/>
  <c r="AH2542" i="12"/>
  <c r="AH3174" i="12"/>
  <c r="AH3244" i="12"/>
  <c r="AJ1964" i="12"/>
  <c r="D1976" i="13" s="1"/>
  <c r="AI1964" i="12"/>
  <c r="C1976" i="13" s="1"/>
  <c r="AJ623" i="12"/>
  <c r="D3317" i="13" s="1"/>
  <c r="AI623" i="12"/>
  <c r="C3317" i="13" s="1"/>
  <c r="AJ906" i="12"/>
  <c r="D3034" i="13" s="1"/>
  <c r="AI906" i="12"/>
  <c r="C3034" i="13" s="1"/>
  <c r="AJ898" i="12"/>
  <c r="D3042" i="13" s="1"/>
  <c r="AI898" i="12"/>
  <c r="C3042" i="13" s="1"/>
  <c r="AI1462" i="12"/>
  <c r="C2478" i="13" s="1"/>
  <c r="AJ1462" i="12"/>
  <c r="D2478" i="13" s="1"/>
  <c r="AJ2778" i="12"/>
  <c r="D1162" i="13" s="1"/>
  <c r="AI2778" i="12"/>
  <c r="C1162" i="13" s="1"/>
  <c r="AJ2592" i="12"/>
  <c r="D1348" i="13" s="1"/>
  <c r="AI2592" i="12"/>
  <c r="C1348" i="13" s="1"/>
  <c r="AJ361" i="12"/>
  <c r="D3579" i="13" s="1"/>
  <c r="AI361" i="12"/>
  <c r="C3579" i="13" s="1"/>
  <c r="AI2414" i="12"/>
  <c r="C1526" i="13" s="1"/>
  <c r="AJ2414" i="12"/>
  <c r="D1526" i="13" s="1"/>
  <c r="AJ153" i="12"/>
  <c r="D3787" i="13" s="1"/>
  <c r="AI153" i="12"/>
  <c r="C3787" i="13" s="1"/>
  <c r="AI1108" i="12"/>
  <c r="C2832" i="13" s="1"/>
  <c r="AJ1108" i="12"/>
  <c r="D2832" i="13" s="1"/>
  <c r="AI1712" i="12"/>
  <c r="C2228" i="13" s="1"/>
  <c r="AJ1712" i="12"/>
  <c r="D2228" i="13" s="1"/>
  <c r="AH3407" i="12"/>
  <c r="AJ1197" i="12"/>
  <c r="D2743" i="13" s="1"/>
  <c r="AI1197" i="12"/>
  <c r="C2743" i="13" s="1"/>
  <c r="AJ1838" i="12"/>
  <c r="D2102" i="13" s="1"/>
  <c r="AI1838" i="12"/>
  <c r="C2102" i="13" s="1"/>
  <c r="AJ2999" i="12"/>
  <c r="D941" i="13" s="1"/>
  <c r="AI2999" i="12"/>
  <c r="C941" i="13" s="1"/>
  <c r="AJ2391" i="12"/>
  <c r="D1549" i="13" s="1"/>
  <c r="AI2391" i="12"/>
  <c r="C1549" i="13" s="1"/>
  <c r="AI3601" i="12"/>
  <c r="C339" i="13" s="1"/>
  <c r="AJ3601" i="12"/>
  <c r="D339" i="13" s="1"/>
  <c r="AJ1286" i="12"/>
  <c r="D2654" i="13" s="1"/>
  <c r="AI1286" i="12"/>
  <c r="C2654" i="13" s="1"/>
  <c r="AJ478" i="12"/>
  <c r="D3462" i="13" s="1"/>
  <c r="AI478" i="12"/>
  <c r="C3462" i="13" s="1"/>
  <c r="AJ1844" i="12"/>
  <c r="D2096" i="13" s="1"/>
  <c r="AI1844" i="12"/>
  <c r="C2096" i="13" s="1"/>
  <c r="AJ645" i="12"/>
  <c r="D3295" i="13" s="1"/>
  <c r="AI645" i="12"/>
  <c r="C3295" i="13" s="1"/>
  <c r="AJ2486" i="12"/>
  <c r="D1454" i="13" s="1"/>
  <c r="AI2486" i="12"/>
  <c r="C1454" i="13" s="1"/>
  <c r="AI1950" i="12"/>
  <c r="C1990" i="13" s="1"/>
  <c r="AJ1950" i="12"/>
  <c r="D1990" i="13" s="1"/>
  <c r="AH3460" i="12"/>
  <c r="AH3512" i="12"/>
  <c r="AH3296" i="12"/>
  <c r="AJ1208" i="12"/>
  <c r="D2732" i="13" s="1"/>
  <c r="AI1208" i="12"/>
  <c r="C2732" i="13" s="1"/>
  <c r="AJ3502" i="12"/>
  <c r="D438" i="13" s="1"/>
  <c r="AI3502" i="12"/>
  <c r="C438" i="13" s="1"/>
  <c r="AI1055" i="12"/>
  <c r="C2885" i="13" s="1"/>
  <c r="AJ1055" i="12"/>
  <c r="D2885" i="13" s="1"/>
  <c r="AJ769" i="12"/>
  <c r="D3171" i="13" s="1"/>
  <c r="AI769" i="12"/>
  <c r="C3171" i="13" s="1"/>
  <c r="AI2421" i="12"/>
  <c r="C1519" i="13" s="1"/>
  <c r="AJ2421" i="12"/>
  <c r="D1519" i="13" s="1"/>
  <c r="AI2878" i="12"/>
  <c r="C1062" i="13" s="1"/>
  <c r="AJ2878" i="12"/>
  <c r="D1062" i="13" s="1"/>
  <c r="AI3534" i="12"/>
  <c r="C406" i="13" s="1"/>
  <c r="AJ3534" i="12"/>
  <c r="D406" i="13" s="1"/>
  <c r="AJ878" i="12"/>
  <c r="D3062" i="13" s="1"/>
  <c r="AI878" i="12"/>
  <c r="C3062" i="13" s="1"/>
  <c r="AI2153" i="12"/>
  <c r="C1787" i="13" s="1"/>
  <c r="AJ2153" i="12"/>
  <c r="D1787" i="13" s="1"/>
  <c r="AI1839" i="12"/>
  <c r="C2101" i="13" s="1"/>
  <c r="AJ1839" i="12"/>
  <c r="D2101" i="13" s="1"/>
  <c r="AI3381" i="12"/>
  <c r="C559" i="13" s="1"/>
  <c r="AJ3381" i="12"/>
  <c r="D559" i="13" s="1"/>
  <c r="AH3882" i="12"/>
  <c r="AH3794" i="12"/>
  <c r="AH3284" i="12"/>
  <c r="AH3626" i="12"/>
  <c r="AH3161" i="12"/>
  <c r="AH3504" i="12"/>
  <c r="AI1360" i="12"/>
  <c r="C2580" i="13" s="1"/>
  <c r="AJ1360" i="12"/>
  <c r="D2580" i="13" s="1"/>
  <c r="AI1936" i="12"/>
  <c r="C2004" i="13" s="1"/>
  <c r="AJ1936" i="12"/>
  <c r="D2004" i="13" s="1"/>
  <c r="AJ2631" i="12"/>
  <c r="D1309" i="13" s="1"/>
  <c r="AI2631" i="12"/>
  <c r="C1309" i="13" s="1"/>
  <c r="AJ833" i="12"/>
  <c r="D3107" i="13" s="1"/>
  <c r="AI833" i="12"/>
  <c r="C3107" i="13" s="1"/>
  <c r="AJ3767" i="12"/>
  <c r="D173" i="13" s="1"/>
  <c r="AI3767" i="12"/>
  <c r="C173" i="13" s="1"/>
  <c r="AJ1582" i="12"/>
  <c r="D2358" i="13" s="1"/>
  <c r="AI1582" i="12"/>
  <c r="C2358" i="13" s="1"/>
  <c r="AJ1069" i="12"/>
  <c r="D2871" i="13" s="1"/>
  <c r="AI1069" i="12"/>
  <c r="C2871" i="13" s="1"/>
  <c r="AI1749" i="12"/>
  <c r="C2191" i="13" s="1"/>
  <c r="AJ1749" i="12"/>
  <c r="D2191" i="13" s="1"/>
  <c r="AI2321" i="12"/>
  <c r="C1619" i="13" s="1"/>
  <c r="AJ2321" i="12"/>
  <c r="D1619" i="13" s="1"/>
  <c r="AI537" i="12"/>
  <c r="C3403" i="13" s="1"/>
  <c r="AJ537" i="12"/>
  <c r="D3403" i="13" s="1"/>
  <c r="AJ1529" i="12"/>
  <c r="D2411" i="13" s="1"/>
  <c r="AI1529" i="12"/>
  <c r="C2411" i="13" s="1"/>
  <c r="AI657" i="12"/>
  <c r="C3283" i="13" s="1"/>
  <c r="AJ657" i="12"/>
  <c r="D3283" i="13" s="1"/>
  <c r="AH3253" i="12"/>
  <c r="AH2704" i="12"/>
  <c r="AH3079" i="12"/>
  <c r="AH2888" i="12"/>
  <c r="AH3528" i="12"/>
  <c r="AH2407" i="12"/>
  <c r="AH3768" i="12"/>
  <c r="AH3855" i="12"/>
  <c r="AH3918" i="12"/>
  <c r="AH3428" i="12"/>
  <c r="AH3585" i="12"/>
  <c r="AH3140" i="12"/>
  <c r="AI2265" i="12"/>
  <c r="C1675" i="13" s="1"/>
  <c r="AJ2265" i="12"/>
  <c r="D1675" i="13" s="1"/>
  <c r="AI1240" i="12"/>
  <c r="C2700" i="13" s="1"/>
  <c r="AJ1240" i="12"/>
  <c r="D2700" i="13" s="1"/>
  <c r="AI2215" i="12"/>
  <c r="C1725" i="13" s="1"/>
  <c r="AJ2215" i="12"/>
  <c r="D1725" i="13" s="1"/>
  <c r="AJ2510" i="12"/>
  <c r="D1430" i="13" s="1"/>
  <c r="AI2510" i="12"/>
  <c r="C1430" i="13" s="1"/>
  <c r="AJ2820" i="12"/>
  <c r="D1120" i="13" s="1"/>
  <c r="AI2820" i="12"/>
  <c r="C1120" i="13" s="1"/>
  <c r="AI2191" i="12"/>
  <c r="C1749" i="13" s="1"/>
  <c r="AJ2191" i="12"/>
  <c r="D1749" i="13" s="1"/>
  <c r="AI2855" i="12"/>
  <c r="C1085" i="13" s="1"/>
  <c r="AJ2855" i="12"/>
  <c r="D1085" i="13" s="1"/>
  <c r="AI1389" i="12"/>
  <c r="C2551" i="13" s="1"/>
  <c r="AJ1389" i="12"/>
  <c r="D2551" i="13" s="1"/>
  <c r="AI429" i="12"/>
  <c r="C3511" i="13" s="1"/>
  <c r="AJ429" i="12"/>
  <c r="D3511" i="13" s="1"/>
  <c r="AI2944" i="12"/>
  <c r="C996" i="13" s="1"/>
  <c r="AJ2944" i="12"/>
  <c r="D996" i="13" s="1"/>
  <c r="AI1353" i="12"/>
  <c r="C2587" i="13" s="1"/>
  <c r="AJ1353" i="12"/>
  <c r="D2587" i="13" s="1"/>
  <c r="AI504" i="12"/>
  <c r="C3436" i="13" s="1"/>
  <c r="AJ504" i="12"/>
  <c r="D3436" i="13" s="1"/>
  <c r="AJ3609" i="12"/>
  <c r="D331" i="13" s="1"/>
  <c r="AI3609" i="12"/>
  <c r="C331" i="13" s="1"/>
  <c r="AI3255" i="12"/>
  <c r="C685" i="13" s="1"/>
  <c r="AJ3255" i="12"/>
  <c r="D685" i="13" s="1"/>
  <c r="AI1807" i="12"/>
  <c r="C2133" i="13" s="1"/>
  <c r="AJ1807" i="12"/>
  <c r="D2133" i="13" s="1"/>
  <c r="AI534" i="12"/>
  <c r="C3406" i="13" s="1"/>
  <c r="AJ534" i="12"/>
  <c r="D3406" i="13" s="1"/>
  <c r="AI2397" i="12"/>
  <c r="C1543" i="13" s="1"/>
  <c r="AJ2397" i="12"/>
  <c r="D1543" i="13" s="1"/>
  <c r="AI3921" i="12"/>
  <c r="C19" i="13" s="1"/>
  <c r="AJ3921" i="12"/>
  <c r="D19" i="13" s="1"/>
  <c r="AI2598" i="12"/>
  <c r="C1342" i="13" s="1"/>
  <c r="AJ2598" i="12"/>
  <c r="D1342" i="13" s="1"/>
  <c r="AJ175" i="12"/>
  <c r="D3765" i="13" s="1"/>
  <c r="AI175" i="12"/>
  <c r="C3765" i="13" s="1"/>
  <c r="AI2029" i="12"/>
  <c r="C1911" i="13" s="1"/>
  <c r="AJ2029" i="12"/>
  <c r="D1911" i="13" s="1"/>
  <c r="AJ3232" i="12"/>
  <c r="D708" i="13" s="1"/>
  <c r="AI3232" i="12"/>
  <c r="C708" i="13" s="1"/>
  <c r="AI900" i="12"/>
  <c r="C3040" i="13" s="1"/>
  <c r="AJ900" i="12"/>
  <c r="D3040" i="13" s="1"/>
  <c r="AJ1705" i="12"/>
  <c r="D2235" i="13" s="1"/>
  <c r="AI1705" i="12"/>
  <c r="C2235" i="13" s="1"/>
  <c r="AI3195" i="12"/>
  <c r="C745" i="13" s="1"/>
  <c r="AJ3195" i="12"/>
  <c r="D745" i="13" s="1"/>
  <c r="AH3326" i="12"/>
  <c r="AH3361" i="12"/>
  <c r="AH2288" i="12"/>
  <c r="AH3862" i="12"/>
  <c r="AH3571" i="12"/>
  <c r="AH2908" i="12"/>
  <c r="AH3498" i="12"/>
  <c r="AH3804" i="12"/>
  <c r="AH2088" i="12"/>
  <c r="AH3226" i="12"/>
  <c r="AH3905" i="12"/>
  <c r="AI181" i="12"/>
  <c r="C3759" i="13" s="1"/>
  <c r="AJ181" i="12"/>
  <c r="D3759" i="13" s="1"/>
  <c r="AI1785" i="12"/>
  <c r="C2155" i="13" s="1"/>
  <c r="AJ1785" i="12"/>
  <c r="D2155" i="13" s="1"/>
  <c r="AI3268" i="12"/>
  <c r="C672" i="13" s="1"/>
  <c r="AJ3268" i="12"/>
  <c r="D672" i="13" s="1"/>
  <c r="AJ3405" i="12"/>
  <c r="D535" i="13" s="1"/>
  <c r="AJ2782" i="12"/>
  <c r="D1158" i="13" s="1"/>
  <c r="AI2782" i="12"/>
  <c r="C1158" i="13" s="1"/>
  <c r="AJ2970" i="12"/>
  <c r="D970" i="13" s="1"/>
  <c r="AI2970" i="12"/>
  <c r="C970" i="13" s="1"/>
  <c r="AI3243" i="12"/>
  <c r="C697" i="13" s="1"/>
  <c r="AJ3243" i="12"/>
  <c r="D697" i="13" s="1"/>
  <c r="AI2399" i="12"/>
  <c r="C1541" i="13" s="1"/>
  <c r="AJ2399" i="12"/>
  <c r="D1541" i="13" s="1"/>
  <c r="AJ3006" i="12"/>
  <c r="D934" i="13" s="1"/>
  <c r="AI3006" i="12"/>
  <c r="C934" i="13" s="1"/>
  <c r="AI2624" i="12"/>
  <c r="C1316" i="13" s="1"/>
  <c r="AJ2624" i="12"/>
  <c r="D1316" i="13" s="1"/>
  <c r="AJ1876" i="12"/>
  <c r="D2064" i="13" s="1"/>
  <c r="AI1876" i="12"/>
  <c r="C2064" i="13" s="1"/>
  <c r="AI669" i="12"/>
  <c r="C3271" i="13" s="1"/>
  <c r="AJ669" i="12"/>
  <c r="D3271" i="13" s="1"/>
  <c r="AI2162" i="12"/>
  <c r="C1778" i="13" s="1"/>
  <c r="AJ2162" i="12"/>
  <c r="D1778" i="13" s="1"/>
  <c r="AJ925" i="12"/>
  <c r="D3015" i="13" s="1"/>
  <c r="AI925" i="12"/>
  <c r="C3015" i="13" s="1"/>
  <c r="AJ1103" i="12"/>
  <c r="D2837" i="13" s="1"/>
  <c r="AI1103" i="12"/>
  <c r="C2837" i="13" s="1"/>
  <c r="AJ209" i="12"/>
  <c r="D3731" i="13" s="1"/>
  <c r="AI209" i="12"/>
  <c r="C3731" i="13" s="1"/>
  <c r="AI3635" i="12"/>
  <c r="C305" i="13" s="1"/>
  <c r="AI887" i="12"/>
  <c r="C3053" i="13" s="1"/>
  <c r="AJ887" i="12"/>
  <c r="D3053" i="13" s="1"/>
  <c r="AI1560" i="12"/>
  <c r="C2380" i="13" s="1"/>
  <c r="AJ1560" i="12"/>
  <c r="D2380" i="13" s="1"/>
  <c r="AI3133" i="12"/>
  <c r="C807" i="13" s="1"/>
  <c r="AJ3133" i="12"/>
  <c r="D807" i="13" s="1"/>
  <c r="AJ319" i="12"/>
  <c r="D3621" i="13" s="1"/>
  <c r="AI319" i="12"/>
  <c r="C3621" i="13" s="1"/>
  <c r="AJ1905" i="12"/>
  <c r="D2035" i="13" s="1"/>
  <c r="AI1905" i="12"/>
  <c r="C2035" i="13" s="1"/>
  <c r="AJ3687" i="12"/>
  <c r="D253" i="13" s="1"/>
  <c r="AI3687" i="12"/>
  <c r="C253" i="13" s="1"/>
  <c r="AI414" i="12"/>
  <c r="C3526" i="13" s="1"/>
  <c r="AJ414" i="12"/>
  <c r="D3526" i="13" s="1"/>
  <c r="AI860" i="12"/>
  <c r="C3080" i="13" s="1"/>
  <c r="AJ860" i="12"/>
  <c r="D3080" i="13" s="1"/>
  <c r="AJ253" i="12"/>
  <c r="D3687" i="13" s="1"/>
  <c r="AI253" i="12"/>
  <c r="C3687" i="13" s="1"/>
  <c r="AJ1682" i="12"/>
  <c r="D2258" i="13" s="1"/>
  <c r="AI1682" i="12"/>
  <c r="C2258" i="13" s="1"/>
  <c r="AI2380" i="12"/>
  <c r="C1560" i="13" s="1"/>
  <c r="AJ2380" i="12"/>
  <c r="D1560" i="13" s="1"/>
  <c r="AI476" i="12"/>
  <c r="C3464" i="13" s="1"/>
  <c r="AJ476" i="12"/>
  <c r="D3464" i="13" s="1"/>
  <c r="AJ2807" i="12"/>
  <c r="D1133" i="13" s="1"/>
  <c r="AI3319" i="12"/>
  <c r="C621" i="13" s="1"/>
  <c r="AJ3319" i="12"/>
  <c r="D621" i="13" s="1"/>
  <c r="AI224" i="12"/>
  <c r="C3716" i="13" s="1"/>
  <c r="AJ224" i="12"/>
  <c r="D3716" i="13" s="1"/>
  <c r="AI389" i="12"/>
  <c r="C3551" i="13" s="1"/>
  <c r="AJ389" i="12"/>
  <c r="D3551" i="13" s="1"/>
  <c r="AI1288" i="12"/>
  <c r="C2652" i="13" s="1"/>
  <c r="AJ1288" i="12"/>
  <c r="D2652" i="13" s="1"/>
  <c r="AJ849" i="12"/>
  <c r="D3091" i="13" s="1"/>
  <c r="AI849" i="12"/>
  <c r="C3091" i="13" s="1"/>
  <c r="AI564" i="12"/>
  <c r="C3376" i="13" s="1"/>
  <c r="AJ564" i="12"/>
  <c r="D3376" i="13" s="1"/>
  <c r="AJ333" i="12"/>
  <c r="D3607" i="13" s="1"/>
  <c r="AI333" i="12"/>
  <c r="C3607" i="13" s="1"/>
  <c r="AI3233" i="12"/>
  <c r="C707" i="13" s="1"/>
  <c r="AJ3233" i="12"/>
  <c r="D707" i="13" s="1"/>
  <c r="AI3833" i="12"/>
  <c r="C107" i="13" s="1"/>
  <c r="AJ3833" i="12"/>
  <c r="D107" i="13" s="1"/>
  <c r="AJ3424" i="12"/>
  <c r="D516" i="13" s="1"/>
  <c r="AI3424" i="12"/>
  <c r="C516" i="13" s="1"/>
  <c r="AI529" i="12"/>
  <c r="C3411" i="13" s="1"/>
  <c r="AJ529" i="12"/>
  <c r="D3411" i="13" s="1"/>
  <c r="AI1989" i="12"/>
  <c r="C1951" i="13" s="1"/>
  <c r="AJ1989" i="12"/>
  <c r="D1951" i="13" s="1"/>
  <c r="AI2146" i="12"/>
  <c r="C1794" i="13" s="1"/>
  <c r="AJ2146" i="12"/>
  <c r="D1794" i="13" s="1"/>
  <c r="AJ2403" i="12"/>
  <c r="D1537" i="13" s="1"/>
  <c r="AI2403" i="12"/>
  <c r="C1537" i="13" s="1"/>
  <c r="AI2605" i="12"/>
  <c r="C1335" i="13" s="1"/>
  <c r="AJ2605" i="12"/>
  <c r="D1335" i="13" s="1"/>
  <c r="AJ617" i="12"/>
  <c r="D3323" i="13" s="1"/>
  <c r="AI617" i="12"/>
  <c r="C3323" i="13" s="1"/>
  <c r="AI3299" i="12"/>
  <c r="C641" i="13" s="1"/>
  <c r="AJ3299" i="12"/>
  <c r="D641" i="13" s="1"/>
  <c r="AJ475" i="12"/>
  <c r="D3465" i="13" s="1"/>
  <c r="AI475" i="12"/>
  <c r="C3465" i="13" s="1"/>
  <c r="AI2268" i="12"/>
  <c r="C1672" i="13" s="1"/>
  <c r="AJ2268" i="12"/>
  <c r="D1672" i="13" s="1"/>
  <c r="AJ2375" i="12"/>
  <c r="D1565" i="13" s="1"/>
  <c r="AI2375" i="12"/>
  <c r="C1565" i="13" s="1"/>
  <c r="AJ812" i="12"/>
  <c r="D3128" i="13" s="1"/>
  <c r="AI812" i="12"/>
  <c r="C3128" i="13" s="1"/>
  <c r="AJ3307" i="12"/>
  <c r="D633" i="13" s="1"/>
  <c r="AI3307" i="12"/>
  <c r="C633" i="13" s="1"/>
  <c r="AI1561" i="12"/>
  <c r="C2379" i="13" s="1"/>
  <c r="AJ1561" i="12"/>
  <c r="D2379" i="13" s="1"/>
  <c r="AJ3399" i="12"/>
  <c r="D541" i="13" s="1"/>
  <c r="AI3399" i="12"/>
  <c r="C541" i="13" s="1"/>
  <c r="AI465" i="12"/>
  <c r="C3475" i="13" s="1"/>
  <c r="AJ465" i="12"/>
  <c r="D3475" i="13" s="1"/>
  <c r="AI3706" i="12"/>
  <c r="C234" i="13" s="1"/>
  <c r="AJ3706" i="12"/>
  <c r="D234" i="13" s="1"/>
  <c r="AI2758" i="12"/>
  <c r="C1182" i="13" s="1"/>
  <c r="AJ1503" i="12"/>
  <c r="D2437" i="13" s="1"/>
  <c r="AI1503" i="12"/>
  <c r="C2437" i="13" s="1"/>
  <c r="AI185" i="12"/>
  <c r="C3755" i="13" s="1"/>
  <c r="AJ185" i="12"/>
  <c r="D3755" i="13" s="1"/>
  <c r="AJ2100" i="12"/>
  <c r="D1840" i="13" s="1"/>
  <c r="AI2100" i="12"/>
  <c r="C1840" i="13" s="1"/>
  <c r="AI2448" i="12"/>
  <c r="C1492" i="13" s="1"/>
  <c r="AJ2448" i="12"/>
  <c r="D1492" i="13" s="1"/>
  <c r="AI2316" i="12"/>
  <c r="C1624" i="13" s="1"/>
  <c r="AJ2316" i="12"/>
  <c r="D1624" i="13" s="1"/>
  <c r="AJ2873" i="12"/>
  <c r="D1067" i="13" s="1"/>
  <c r="AI2873" i="12"/>
  <c r="C1067" i="13" s="1"/>
  <c r="AI2040" i="12"/>
  <c r="C1900" i="13" s="1"/>
  <c r="AJ2040" i="12"/>
  <c r="D1900" i="13" s="1"/>
  <c r="AI1558" i="12"/>
  <c r="C2382" i="13" s="1"/>
  <c r="AJ1558" i="12"/>
  <c r="D2382" i="13" s="1"/>
  <c r="AI2349" i="12"/>
  <c r="C1591" i="13" s="1"/>
  <c r="AJ2349" i="12"/>
  <c r="D1591" i="13" s="1"/>
  <c r="AJ3323" i="12"/>
  <c r="D617" i="13" s="1"/>
  <c r="AI3323" i="12"/>
  <c r="C617" i="13" s="1"/>
  <c r="AJ2371" i="12"/>
  <c r="D1569" i="13" s="1"/>
  <c r="AI2371" i="12"/>
  <c r="C1569" i="13" s="1"/>
  <c r="AJ1723" i="12"/>
  <c r="D2217" i="13" s="1"/>
  <c r="AI1723" i="12"/>
  <c r="C2217" i="13" s="1"/>
  <c r="AJ3081" i="12"/>
  <c r="D859" i="13" s="1"/>
  <c r="AI3081" i="12"/>
  <c r="C859" i="13" s="1"/>
  <c r="AJ406" i="12"/>
  <c r="D3534" i="13" s="1"/>
  <c r="AI406" i="12"/>
  <c r="C3534" i="13" s="1"/>
  <c r="AI3033" i="12"/>
  <c r="C907" i="13" s="1"/>
  <c r="AJ3033" i="12"/>
  <c r="D907" i="13" s="1"/>
  <c r="AJ1172" i="12"/>
  <c r="D2768" i="13" s="1"/>
  <c r="AI1172" i="12"/>
  <c r="C2768" i="13" s="1"/>
  <c r="AI832" i="12"/>
  <c r="C3108" i="13" s="1"/>
  <c r="AJ832" i="12"/>
  <c r="D3108" i="13" s="1"/>
  <c r="AJ763" i="12"/>
  <c r="D3177" i="13" s="1"/>
  <c r="AI763" i="12"/>
  <c r="C3177" i="13" s="1"/>
  <c r="AI822" i="12"/>
  <c r="C3118" i="13" s="1"/>
  <c r="AJ822" i="12"/>
  <c r="D3118" i="13" s="1"/>
  <c r="AJ2614" i="12"/>
  <c r="D1326" i="13" s="1"/>
  <c r="AI2614" i="12"/>
  <c r="C1326" i="13" s="1"/>
  <c r="AI1383" i="12"/>
  <c r="C2557" i="13" s="1"/>
  <c r="AJ1383" i="12"/>
  <c r="D2557" i="13" s="1"/>
  <c r="AI2920" i="12"/>
  <c r="C1020" i="13" s="1"/>
  <c r="AJ2920" i="12"/>
  <c r="D1020" i="13" s="1"/>
  <c r="AJ3322" i="12"/>
  <c r="D618" i="13" s="1"/>
  <c r="AI3322" i="12"/>
  <c r="C618" i="13" s="1"/>
  <c r="AJ1367" i="12"/>
  <c r="D2573" i="13" s="1"/>
  <c r="AI1367" i="12"/>
  <c r="C2573" i="13" s="1"/>
  <c r="AJ1192" i="12"/>
  <c r="D2748" i="13" s="1"/>
  <c r="AI1192" i="12"/>
  <c r="C2748" i="13" s="1"/>
  <c r="AJ2114" i="12"/>
  <c r="D1826" i="13" s="1"/>
  <c r="AI2114" i="12"/>
  <c r="C1826" i="13" s="1"/>
  <c r="AI1688" i="12"/>
  <c r="C2252" i="13" s="1"/>
  <c r="AJ1688" i="12"/>
  <c r="D2252" i="13" s="1"/>
  <c r="AJ301" i="12"/>
  <c r="D3639" i="13" s="1"/>
  <c r="AI301" i="12"/>
  <c r="C3639" i="13" s="1"/>
  <c r="AJ210" i="12"/>
  <c r="D3730" i="13" s="1"/>
  <c r="AI210" i="12"/>
  <c r="C3730" i="13" s="1"/>
  <c r="AI2353" i="12"/>
  <c r="C1587" i="13" s="1"/>
  <c r="AJ2353" i="12"/>
  <c r="D1587" i="13" s="1"/>
  <c r="AI1644" i="12"/>
  <c r="C2296" i="13" s="1"/>
  <c r="AJ1644" i="12"/>
  <c r="D2296" i="13" s="1"/>
  <c r="AJ461" i="12"/>
  <c r="D3479" i="13" s="1"/>
  <c r="AI461" i="12"/>
  <c r="C3479" i="13" s="1"/>
  <c r="AI2514" i="12"/>
  <c r="C1426" i="13" s="1"/>
  <c r="AJ2514" i="12"/>
  <c r="D1426" i="13" s="1"/>
  <c r="AJ871" i="12"/>
  <c r="D3069" i="13" s="1"/>
  <c r="AI871" i="12"/>
  <c r="C3069" i="13" s="1"/>
  <c r="AI1613" i="12"/>
  <c r="C2327" i="13" s="1"/>
  <c r="AJ1613" i="12"/>
  <c r="D2327" i="13" s="1"/>
  <c r="AI2755" i="12"/>
  <c r="C1185" i="13" s="1"/>
  <c r="AJ2755" i="12"/>
  <c r="D1185" i="13" s="1"/>
  <c r="AI1575" i="12"/>
  <c r="C2365" i="13" s="1"/>
  <c r="AJ1575" i="12"/>
  <c r="D2365" i="13" s="1"/>
  <c r="AI552" i="12"/>
  <c r="C3388" i="13" s="1"/>
  <c r="AJ552" i="12"/>
  <c r="D3388" i="13" s="1"/>
  <c r="AI3206" i="12"/>
  <c r="C734" i="13" s="1"/>
  <c r="AJ3562" i="12"/>
  <c r="D378" i="13" s="1"/>
  <c r="AI3562" i="12"/>
  <c r="C378" i="13" s="1"/>
  <c r="AJ2853" i="12"/>
  <c r="D1087" i="13" s="1"/>
  <c r="AI2853" i="12"/>
  <c r="C1087" i="13" s="1"/>
  <c r="AI3123" i="12"/>
  <c r="C817" i="13" s="1"/>
  <c r="AJ3123" i="12"/>
  <c r="D817" i="13" s="1"/>
  <c r="AI3013" i="12"/>
  <c r="C927" i="13" s="1"/>
  <c r="AJ3013" i="12"/>
  <c r="D927" i="13" s="1"/>
  <c r="AI3158" i="12"/>
  <c r="C782" i="13" s="1"/>
  <c r="AJ3158" i="12"/>
  <c r="D782" i="13" s="1"/>
  <c r="AJ3720" i="12"/>
  <c r="D220" i="13" s="1"/>
  <c r="AI3720" i="12"/>
  <c r="C220" i="13" s="1"/>
  <c r="AJ3777" i="12"/>
  <c r="D163" i="13" s="1"/>
  <c r="AI3777" i="12"/>
  <c r="C163" i="13" s="1"/>
  <c r="AI2475" i="12"/>
  <c r="C1465" i="13" s="1"/>
  <c r="AJ2475" i="12"/>
  <c r="D1465" i="13" s="1"/>
  <c r="AJ3462" i="12"/>
  <c r="D478" i="13" s="1"/>
  <c r="AI3462" i="12"/>
  <c r="C478" i="13" s="1"/>
  <c r="AJ3671" i="12"/>
  <c r="D269" i="13" s="1"/>
  <c r="AI3671" i="12"/>
  <c r="C269" i="13" s="1"/>
  <c r="AI2581" i="12"/>
  <c r="C1359" i="13" s="1"/>
  <c r="AJ2581" i="12"/>
  <c r="D1359" i="13" s="1"/>
  <c r="AJ3003" i="12"/>
  <c r="D937" i="13" s="1"/>
  <c r="AI3003" i="12"/>
  <c r="C937" i="13" s="1"/>
  <c r="AI3925" i="12"/>
  <c r="C15" i="13" s="1"/>
  <c r="AJ3925" i="12"/>
  <c r="D15" i="13" s="1"/>
  <c r="AJ1757" i="12"/>
  <c r="D2183" i="13" s="1"/>
  <c r="AI1757" i="12"/>
  <c r="C2183" i="13" s="1"/>
  <c r="AI3250" i="12"/>
  <c r="C690" i="13" s="1"/>
  <c r="AJ3250" i="12"/>
  <c r="D690" i="13" s="1"/>
  <c r="AJ1957" i="12"/>
  <c r="D1983" i="13" s="1"/>
  <c r="AI1957" i="12"/>
  <c r="C1983" i="13" s="1"/>
  <c r="AI1630" i="12"/>
  <c r="C2310" i="13" s="1"/>
  <c r="AJ1630" i="12"/>
  <c r="D2310" i="13" s="1"/>
  <c r="AJ2112" i="12"/>
  <c r="D1828" i="13" s="1"/>
  <c r="AI2112" i="12"/>
  <c r="C1828" i="13" s="1"/>
  <c r="AI1778" i="12"/>
  <c r="C2162" i="13" s="1"/>
  <c r="AJ1778" i="12"/>
  <c r="D2162" i="13" s="1"/>
  <c r="AJ1359" i="12"/>
  <c r="D2581" i="13" s="1"/>
  <c r="AI1359" i="12"/>
  <c r="C2581" i="13" s="1"/>
  <c r="AJ2010" i="12"/>
  <c r="D1930" i="13" s="1"/>
  <c r="AI2010" i="12"/>
  <c r="C1930" i="13" s="1"/>
  <c r="AI2505" i="12"/>
  <c r="C1435" i="13" s="1"/>
  <c r="AJ2505" i="12"/>
  <c r="D1435" i="13" s="1"/>
  <c r="AI3157" i="12"/>
  <c r="C783" i="13" s="1"/>
  <c r="AJ3157" i="12"/>
  <c r="D783" i="13" s="1"/>
  <c r="AI3408" i="12"/>
  <c r="C532" i="13" s="1"/>
  <c r="AJ3408" i="12"/>
  <c r="D532" i="13" s="1"/>
  <c r="AI2808" i="12"/>
  <c r="C1132" i="13" s="1"/>
  <c r="AJ2808" i="12"/>
  <c r="D1132" i="13" s="1"/>
  <c r="AI1371" i="12"/>
  <c r="C2569" i="13" s="1"/>
  <c r="AJ1371" i="12"/>
  <c r="D2569" i="13" s="1"/>
  <c r="AI137" i="12"/>
  <c r="C3803" i="13" s="1"/>
  <c r="AJ137" i="12"/>
  <c r="D3803" i="13" s="1"/>
  <c r="AJ3289" i="12"/>
  <c r="D651" i="13" s="1"/>
  <c r="AI3289" i="12"/>
  <c r="C651" i="13" s="1"/>
  <c r="AJ3092" i="12"/>
  <c r="D848" i="13" s="1"/>
  <c r="AI3092" i="12"/>
  <c r="C848" i="13" s="1"/>
  <c r="AI2310" i="12"/>
  <c r="C1630" i="13" s="1"/>
  <c r="AJ2310" i="12"/>
  <c r="D1630" i="13" s="1"/>
  <c r="AI3606" i="12"/>
  <c r="C334" i="13" s="1"/>
  <c r="AJ3606" i="12"/>
  <c r="D334" i="13" s="1"/>
  <c r="AJ2713" i="12"/>
  <c r="D1227" i="13" s="1"/>
  <c r="AI2713" i="12"/>
  <c r="C1227" i="13" s="1"/>
  <c r="AI1476" i="12"/>
  <c r="C2464" i="13" s="1"/>
  <c r="AJ1476" i="12"/>
  <c r="D2464" i="13" s="1"/>
  <c r="AJ3324" i="12"/>
  <c r="D616" i="13" s="1"/>
  <c r="AI3324" i="12"/>
  <c r="C616" i="13" s="1"/>
  <c r="AI1828" i="12"/>
  <c r="C2112" i="13" s="1"/>
  <c r="AJ1828" i="12"/>
  <c r="D2112" i="13" s="1"/>
  <c r="AI2934" i="12"/>
  <c r="C1006" i="13" s="1"/>
  <c r="AJ2934" i="12"/>
  <c r="D1006" i="13" s="1"/>
  <c r="AJ2488" i="12"/>
  <c r="D1452" i="13" s="1"/>
  <c r="AI2488" i="12"/>
  <c r="C1452" i="13" s="1"/>
  <c r="AI477" i="12"/>
  <c r="C3463" i="13" s="1"/>
  <c r="AJ477" i="12"/>
  <c r="D3463" i="13" s="1"/>
  <c r="AJ2620" i="12"/>
  <c r="D1320" i="13" s="1"/>
  <c r="AI2620" i="12"/>
  <c r="C1320" i="13" s="1"/>
  <c r="AJ883" i="12"/>
  <c r="D3057" i="13" s="1"/>
  <c r="AI883" i="12"/>
  <c r="C3057" i="13" s="1"/>
  <c r="AI838" i="12"/>
  <c r="C3102" i="13" s="1"/>
  <c r="AJ838" i="12"/>
  <c r="D3102" i="13" s="1"/>
  <c r="AI2557" i="12"/>
  <c r="C1383" i="13" s="1"/>
  <c r="AJ2557" i="12"/>
  <c r="D1383" i="13" s="1"/>
  <c r="AI1657" i="12"/>
  <c r="C2283" i="13" s="1"/>
  <c r="AJ1657" i="12"/>
  <c r="D2283" i="13" s="1"/>
  <c r="AI1684" i="12"/>
  <c r="C2256" i="13" s="1"/>
  <c r="AJ1684" i="12"/>
  <c r="D2256" i="13" s="1"/>
  <c r="AJ1092" i="12"/>
  <c r="D2848" i="13" s="1"/>
  <c r="AI1092" i="12"/>
  <c r="C2848" i="13" s="1"/>
  <c r="AI1131" i="12"/>
  <c r="C2809" i="13" s="1"/>
  <c r="AJ1131" i="12"/>
  <c r="D2809" i="13" s="1"/>
  <c r="AJ1442" i="12"/>
  <c r="D2498" i="13" s="1"/>
  <c r="AI1442" i="12"/>
  <c r="C2498" i="13" s="1"/>
  <c r="AJ2011" i="12"/>
  <c r="D1929" i="13" s="1"/>
  <c r="AI2011" i="12"/>
  <c r="C1929" i="13" s="1"/>
  <c r="AJ1842" i="12"/>
  <c r="D2098" i="13" s="1"/>
  <c r="AI1842" i="12"/>
  <c r="C2098" i="13" s="1"/>
  <c r="AH3225" i="12"/>
  <c r="AJ3895" i="12"/>
  <c r="D45" i="13" s="1"/>
  <c r="AI3895" i="12"/>
  <c r="C45" i="13" s="1"/>
  <c r="AI3616" i="12"/>
  <c r="C324" i="13" s="1"/>
  <c r="AJ3616" i="12"/>
  <c r="D324" i="13" s="1"/>
  <c r="AI1969" i="12"/>
  <c r="C1971" i="13" s="1"/>
  <c r="AJ1969" i="12"/>
  <c r="D1971" i="13" s="1"/>
  <c r="AI804" i="12"/>
  <c r="C3136" i="13" s="1"/>
  <c r="AJ804" i="12"/>
  <c r="D3136" i="13" s="1"/>
  <c r="AI1440" i="12"/>
  <c r="C2500" i="13" s="1"/>
  <c r="AJ1440" i="12"/>
  <c r="D2500" i="13" s="1"/>
  <c r="AJ1275" i="12"/>
  <c r="D2665" i="13" s="1"/>
  <c r="AI1275" i="12"/>
  <c r="C2665" i="13" s="1"/>
  <c r="AJ970" i="12"/>
  <c r="D2970" i="13" s="1"/>
  <c r="AI970" i="12"/>
  <c r="C2970" i="13" s="1"/>
  <c r="AI3526" i="12"/>
  <c r="C414" i="13" s="1"/>
  <c r="AJ3526" i="12"/>
  <c r="D414" i="13" s="1"/>
  <c r="AI891" i="12"/>
  <c r="C3049" i="13" s="1"/>
  <c r="AJ891" i="12"/>
  <c r="D3049" i="13" s="1"/>
  <c r="AJ615" i="12"/>
  <c r="D3325" i="13" s="1"/>
  <c r="AI615" i="12"/>
  <c r="C3325" i="13" s="1"/>
  <c r="AI3703" i="12"/>
  <c r="C237" i="13" s="1"/>
  <c r="AJ3703" i="12"/>
  <c r="D237" i="13" s="1"/>
  <c r="AH3275" i="12"/>
  <c r="AH3514" i="12"/>
  <c r="AH3752" i="12"/>
  <c r="AH3634" i="12"/>
  <c r="AI1824" i="12"/>
  <c r="C2116" i="13" s="1"/>
  <c r="AJ1824" i="12"/>
  <c r="D2116" i="13" s="1"/>
  <c r="AI1651" i="12"/>
  <c r="C2289" i="13" s="1"/>
  <c r="AJ1651" i="12"/>
  <c r="D2289" i="13" s="1"/>
  <c r="AI2058" i="12"/>
  <c r="C1882" i="13" s="1"/>
  <c r="AJ2058" i="12"/>
  <c r="D1882" i="13" s="1"/>
  <c r="AI1780" i="12"/>
  <c r="C2160" i="13" s="1"/>
  <c r="AJ1780" i="12"/>
  <c r="D2160" i="13" s="1"/>
  <c r="AI1650" i="12"/>
  <c r="C2290" i="13" s="1"/>
  <c r="AJ1650" i="12"/>
  <c r="D2290" i="13" s="1"/>
  <c r="AJ557" i="12"/>
  <c r="D3383" i="13" s="1"/>
  <c r="AI557" i="12"/>
  <c r="C3383" i="13" s="1"/>
  <c r="AI2451" i="12"/>
  <c r="C1489" i="13" s="1"/>
  <c r="AJ2451" i="12"/>
  <c r="D1489" i="13" s="1"/>
  <c r="AI207" i="12"/>
  <c r="C3733" i="13" s="1"/>
  <c r="AJ207" i="12"/>
  <c r="D3733" i="13" s="1"/>
  <c r="AI2912" i="12"/>
  <c r="C1028" i="13" s="1"/>
  <c r="AJ2912" i="12"/>
  <c r="D1028" i="13" s="1"/>
  <c r="AJ187" i="12"/>
  <c r="D3753" i="13" s="1"/>
  <c r="AI187" i="12"/>
  <c r="C3753" i="13" s="1"/>
  <c r="AI1537" i="12"/>
  <c r="C2403" i="13" s="1"/>
  <c r="AJ1537" i="12"/>
  <c r="D2403" i="13" s="1"/>
  <c r="AI3575" i="12"/>
  <c r="C365" i="13" s="1"/>
  <c r="AJ3575" i="12"/>
  <c r="D365" i="13" s="1"/>
  <c r="AJ2789" i="12"/>
  <c r="D1151" i="13" s="1"/>
  <c r="AI2789" i="12"/>
  <c r="C1151" i="13" s="1"/>
  <c r="AJ679" i="12"/>
  <c r="D3261" i="13" s="1"/>
  <c r="AI679" i="12"/>
  <c r="C3261" i="13" s="1"/>
  <c r="AI2918" i="12"/>
  <c r="C1022" i="13" s="1"/>
  <c r="AJ2918" i="12"/>
  <c r="D1022" i="13" s="1"/>
  <c r="AJ2945" i="12"/>
  <c r="D995" i="13" s="1"/>
  <c r="AI2945" i="12"/>
  <c r="C995" i="13" s="1"/>
  <c r="AJ2527" i="12"/>
  <c r="D1413" i="13" s="1"/>
  <c r="AI2527" i="12"/>
  <c r="C1413" i="13" s="1"/>
  <c r="AI2220" i="12"/>
  <c r="C1720" i="13" s="1"/>
  <c r="AJ2220" i="12"/>
  <c r="D1720" i="13" s="1"/>
  <c r="AI2898" i="12"/>
  <c r="C1042" i="13" s="1"/>
  <c r="AJ2898" i="12"/>
  <c r="D1042" i="13" s="1"/>
  <c r="AI2019" i="12"/>
  <c r="C1921" i="13" s="1"/>
  <c r="AJ2019" i="12"/>
  <c r="D1921" i="13" s="1"/>
  <c r="AI2145" i="12"/>
  <c r="C1795" i="13" s="1"/>
  <c r="AJ2145" i="12"/>
  <c r="D1795" i="13" s="1"/>
  <c r="AJ2822" i="12"/>
  <c r="D1118" i="13" s="1"/>
  <c r="AI2822" i="12"/>
  <c r="C1118" i="13" s="1"/>
  <c r="AJ3100" i="12"/>
  <c r="D840" i="13" s="1"/>
  <c r="AI3100" i="12"/>
  <c r="C840" i="13" s="1"/>
  <c r="AI497" i="12"/>
  <c r="C3443" i="13" s="1"/>
  <c r="AJ497" i="12"/>
  <c r="D3443" i="13" s="1"/>
  <c r="AJ2611" i="12"/>
  <c r="D1329" i="13" s="1"/>
  <c r="AI2611" i="12"/>
  <c r="C1329" i="13" s="1"/>
  <c r="AJ2846" i="12"/>
  <c r="D1094" i="13" s="1"/>
  <c r="AI2846" i="12"/>
  <c r="C1094" i="13" s="1"/>
  <c r="AJ2083" i="12"/>
  <c r="D1857" i="13" s="1"/>
  <c r="AI2083" i="12"/>
  <c r="C1857" i="13" s="1"/>
  <c r="AI2541" i="12"/>
  <c r="C1399" i="13" s="1"/>
  <c r="AJ2541" i="12"/>
  <c r="D1399" i="13" s="1"/>
  <c r="AJ932" i="12"/>
  <c r="D3008" i="13" s="1"/>
  <c r="AI932" i="12"/>
  <c r="C3008" i="13" s="1"/>
  <c r="AI250" i="12"/>
  <c r="C3690" i="13" s="1"/>
  <c r="AJ250" i="12"/>
  <c r="D3690" i="13" s="1"/>
  <c r="AI1390" i="12"/>
  <c r="C2550" i="13" s="1"/>
  <c r="AJ1390" i="12"/>
  <c r="D2550" i="13" s="1"/>
  <c r="AJ2754" i="12"/>
  <c r="D1186" i="13" s="1"/>
  <c r="AI2754" i="12"/>
  <c r="C1186" i="13" s="1"/>
  <c r="AJ2071" i="12"/>
  <c r="D1869" i="13" s="1"/>
  <c r="AI2071" i="12"/>
  <c r="C1869" i="13" s="1"/>
  <c r="AI2427" i="12"/>
  <c r="C1513" i="13" s="1"/>
  <c r="AJ2427" i="12"/>
  <c r="D1513" i="13" s="1"/>
  <c r="AJ3058" i="12"/>
  <c r="D882" i="13" s="1"/>
  <c r="AI3058" i="12"/>
  <c r="C882" i="13" s="1"/>
  <c r="AI440" i="12"/>
  <c r="C3500" i="13" s="1"/>
  <c r="AJ440" i="12"/>
  <c r="D3500" i="13" s="1"/>
  <c r="AJ2223" i="12"/>
  <c r="D1717" i="13" s="1"/>
  <c r="AI2223" i="12"/>
  <c r="C1717" i="13" s="1"/>
  <c r="AJ495" i="12"/>
  <c r="D3445" i="13" s="1"/>
  <c r="AI495" i="12"/>
  <c r="C3445" i="13" s="1"/>
  <c r="AJ289" i="12"/>
  <c r="D3651" i="13" s="1"/>
  <c r="AI289" i="12"/>
  <c r="C3651" i="13" s="1"/>
  <c r="AI1227" i="12"/>
  <c r="C2713" i="13" s="1"/>
  <c r="AJ1227" i="12"/>
  <c r="D2713" i="13" s="1"/>
  <c r="AI2952" i="12"/>
  <c r="C988" i="13" s="1"/>
  <c r="AJ2952" i="12"/>
  <c r="D988" i="13" s="1"/>
  <c r="AI1226" i="12"/>
  <c r="C2714" i="13" s="1"/>
  <c r="AJ1226" i="12"/>
  <c r="D2714" i="13" s="1"/>
  <c r="AJ1444" i="12"/>
  <c r="D2496" i="13" s="1"/>
  <c r="AI1444" i="12"/>
  <c r="C2496" i="13" s="1"/>
  <c r="AJ142" i="12"/>
  <c r="D3798" i="13" s="1"/>
  <c r="AI142" i="12"/>
  <c r="C3798" i="13" s="1"/>
  <c r="AJ242" i="12"/>
  <c r="D3698" i="13" s="1"/>
  <c r="AI242" i="12"/>
  <c r="C3698" i="13" s="1"/>
  <c r="AI588" i="12"/>
  <c r="C3352" i="13" s="1"/>
  <c r="AJ588" i="12"/>
  <c r="D3352" i="13" s="1"/>
  <c r="AJ3032" i="12"/>
  <c r="D908" i="13" s="1"/>
  <c r="AI3032" i="12"/>
  <c r="C908" i="13" s="1"/>
  <c r="AJ786" i="12"/>
  <c r="D3154" i="13" s="1"/>
  <c r="AI786" i="12"/>
  <c r="C3154" i="13" s="1"/>
  <c r="AI3054" i="12"/>
  <c r="C886" i="13" s="1"/>
  <c r="AJ3054" i="12"/>
  <c r="D886" i="13" s="1"/>
  <c r="AJ999" i="12"/>
  <c r="D2941" i="13" s="1"/>
  <c r="AI999" i="12"/>
  <c r="C2941" i="13" s="1"/>
  <c r="AH3820" i="12"/>
  <c r="AH3160" i="12"/>
  <c r="AJ3368" i="12"/>
  <c r="D572" i="13" s="1"/>
  <c r="AI3368" i="12"/>
  <c r="C572" i="13" s="1"/>
  <c r="AJ2203" i="12"/>
  <c r="D1737" i="13" s="1"/>
  <c r="AI2203" i="12"/>
  <c r="C1737" i="13" s="1"/>
  <c r="AJ3258" i="12"/>
  <c r="D682" i="13" s="1"/>
  <c r="AJ3788" i="12"/>
  <c r="D152" i="13" s="1"/>
  <c r="AI3788" i="12"/>
  <c r="C152" i="13" s="1"/>
  <c r="AI2921" i="12"/>
  <c r="C1019" i="13" s="1"/>
  <c r="AJ1416" i="12"/>
  <c r="D2524" i="13" s="1"/>
  <c r="AI1416" i="12"/>
  <c r="C2524" i="13" s="1"/>
  <c r="AI714" i="12"/>
  <c r="C3226" i="13" s="1"/>
  <c r="AJ714" i="12"/>
  <c r="D3226" i="13" s="1"/>
  <c r="AI367" i="12"/>
  <c r="C3573" i="13" s="1"/>
  <c r="AJ367" i="12"/>
  <c r="D3573" i="13" s="1"/>
  <c r="AJ1138" i="12"/>
  <c r="D2802" i="13" s="1"/>
  <c r="AI1138" i="12"/>
  <c r="C2802" i="13" s="1"/>
  <c r="AI825" i="12"/>
  <c r="C3115" i="13" s="1"/>
  <c r="AJ825" i="12"/>
  <c r="D3115" i="13" s="1"/>
  <c r="AI1641" i="12"/>
  <c r="C2299" i="13" s="1"/>
  <c r="AJ1641" i="12"/>
  <c r="D2299" i="13" s="1"/>
  <c r="AI781" i="12"/>
  <c r="C3159" i="13" s="1"/>
  <c r="AJ781" i="12"/>
  <c r="D3159" i="13" s="1"/>
  <c r="AI787" i="12"/>
  <c r="C3153" i="13" s="1"/>
  <c r="AJ787" i="12"/>
  <c r="D3153" i="13" s="1"/>
  <c r="AI3755" i="12"/>
  <c r="C185" i="13" s="1"/>
  <c r="AJ3755" i="12"/>
  <c r="D185" i="13" s="1"/>
  <c r="AJ3265" i="12"/>
  <c r="D675" i="13" s="1"/>
  <c r="AI3265" i="12"/>
  <c r="C675" i="13" s="1"/>
  <c r="AJ688" i="12"/>
  <c r="D3252" i="13" s="1"/>
  <c r="AI688" i="12"/>
  <c r="C3252" i="13" s="1"/>
  <c r="AI2231" i="12"/>
  <c r="C1709" i="13" s="1"/>
  <c r="AJ2231" i="12"/>
  <c r="D1709" i="13" s="1"/>
  <c r="AJ2105" i="12"/>
  <c r="D1835" i="13" s="1"/>
  <c r="AI2105" i="12"/>
  <c r="C1835" i="13" s="1"/>
  <c r="AI2676" i="12"/>
  <c r="C1264" i="13" s="1"/>
  <c r="AJ2676" i="12"/>
  <c r="D1264" i="13" s="1"/>
  <c r="AI3712" i="12"/>
  <c r="C228" i="13" s="1"/>
  <c r="AJ3712" i="12"/>
  <c r="D228" i="13" s="1"/>
  <c r="AJ3198" i="12"/>
  <c r="D742" i="13" s="1"/>
  <c r="AI3198" i="12"/>
  <c r="C742" i="13" s="1"/>
  <c r="AJ314" i="12"/>
  <c r="D3626" i="13" s="1"/>
  <c r="AI314" i="12"/>
  <c r="C3626" i="13" s="1"/>
  <c r="AH3570" i="12"/>
  <c r="AJ1704" i="12"/>
  <c r="D2236" i="13" s="1"/>
  <c r="AI1704" i="12"/>
  <c r="C2236" i="13" s="1"/>
  <c r="AJ466" i="12"/>
  <c r="D3474" i="13" s="1"/>
  <c r="AI466" i="12"/>
  <c r="C3474" i="13" s="1"/>
  <c r="AI1038" i="12"/>
  <c r="C2902" i="13" s="1"/>
  <c r="AJ1038" i="12"/>
  <c r="D2902" i="13" s="1"/>
  <c r="AI1760" i="12"/>
  <c r="C2180" i="13" s="1"/>
  <c r="AJ1760" i="12"/>
  <c r="D2180" i="13" s="1"/>
  <c r="AJ3576" i="12"/>
  <c r="D364" i="13" s="1"/>
  <c r="AI3576" i="12"/>
  <c r="C364" i="13" s="1"/>
  <c r="AI425" i="12"/>
  <c r="C3515" i="13" s="1"/>
  <c r="AJ425" i="12"/>
  <c r="D3515" i="13" s="1"/>
  <c r="AJ3721" i="12"/>
  <c r="D219" i="13" s="1"/>
  <c r="AI3721" i="12"/>
  <c r="C219" i="13" s="1"/>
  <c r="AI1829" i="12"/>
  <c r="C2111" i="13" s="1"/>
  <c r="AJ1829" i="12"/>
  <c r="D2111" i="13" s="1"/>
  <c r="AJ450" i="12"/>
  <c r="D3490" i="13" s="1"/>
  <c r="AI450" i="12"/>
  <c r="C3490" i="13" s="1"/>
  <c r="AJ648" i="12"/>
  <c r="D3292" i="13" s="1"/>
  <c r="AI648" i="12"/>
  <c r="C3292" i="13" s="1"/>
  <c r="AI1619" i="12"/>
  <c r="C2321" i="13" s="1"/>
  <c r="AJ1619" i="12"/>
  <c r="D2321" i="13" s="1"/>
  <c r="AJ183" i="12"/>
  <c r="D3757" i="13" s="1"/>
  <c r="AI183" i="12"/>
  <c r="C3757" i="13" s="1"/>
  <c r="AH2728" i="12"/>
  <c r="AH2977" i="12"/>
  <c r="AH2723" i="12"/>
  <c r="AJ3043" i="12"/>
  <c r="D897" i="13" s="1"/>
  <c r="AI3043" i="12"/>
  <c r="C897" i="13" s="1"/>
  <c r="AI236" i="12"/>
  <c r="C3704" i="13" s="1"/>
  <c r="AJ236" i="12"/>
  <c r="D3704" i="13" s="1"/>
  <c r="AI1293" i="12"/>
  <c r="C2647" i="13" s="1"/>
  <c r="AJ1293" i="12"/>
  <c r="D2647" i="13" s="1"/>
  <c r="AI1733" i="12"/>
  <c r="C2207" i="13" s="1"/>
  <c r="AJ1733" i="12"/>
  <c r="D2207" i="13" s="1"/>
  <c r="AI614" i="12"/>
  <c r="C3326" i="13" s="1"/>
  <c r="AJ614" i="12"/>
  <c r="D3326" i="13" s="1"/>
  <c r="AJ158" i="12"/>
  <c r="D3782" i="13" s="1"/>
  <c r="AI158" i="12"/>
  <c r="C3782" i="13" s="1"/>
  <c r="AI2063" i="12"/>
  <c r="C1877" i="13" s="1"/>
  <c r="AJ2063" i="12"/>
  <c r="D1877" i="13" s="1"/>
  <c r="AI2862" i="12"/>
  <c r="C1078" i="13" s="1"/>
  <c r="AJ2862" i="12"/>
  <c r="D1078" i="13" s="1"/>
  <c r="AJ3256" i="12"/>
  <c r="D684" i="13" s="1"/>
  <c r="AI3256" i="12"/>
  <c r="C684" i="13" s="1"/>
  <c r="AJ3680" i="12"/>
  <c r="D260" i="13" s="1"/>
  <c r="AI3680" i="12"/>
  <c r="C260" i="13" s="1"/>
  <c r="AJ3080" i="12"/>
  <c r="D860" i="13" s="1"/>
  <c r="AI3080" i="12"/>
  <c r="C860" i="13" s="1"/>
  <c r="AJ2187" i="12"/>
  <c r="D1753" i="13" s="1"/>
  <c r="AI2187" i="12"/>
  <c r="C1753" i="13" s="1"/>
  <c r="AH3397" i="12"/>
  <c r="AH3141" i="12"/>
  <c r="AH3135" i="12"/>
  <c r="AH3643" i="12"/>
  <c r="AJ629" i="12"/>
  <c r="D3311" i="13" s="1"/>
  <c r="AI629" i="12"/>
  <c r="C3311" i="13" s="1"/>
  <c r="AJ1508" i="12"/>
  <c r="D2432" i="13" s="1"/>
  <c r="AI1508" i="12"/>
  <c r="C2432" i="13" s="1"/>
  <c r="AJ260" i="12"/>
  <c r="D3680" i="13" s="1"/>
  <c r="AI260" i="12"/>
  <c r="C3680" i="13" s="1"/>
  <c r="AJ1617" i="12"/>
  <c r="D2323" i="13" s="1"/>
  <c r="AI1617" i="12"/>
  <c r="C2323" i="13" s="1"/>
  <c r="AI2955" i="12"/>
  <c r="C985" i="13" s="1"/>
  <c r="AJ2955" i="12"/>
  <c r="D985" i="13" s="1"/>
  <c r="AJ3763" i="12"/>
  <c r="D177" i="13" s="1"/>
  <c r="AI3763" i="12"/>
  <c r="C177" i="13" s="1"/>
  <c r="AI3389" i="12"/>
  <c r="C551" i="13" s="1"/>
  <c r="AJ3389" i="12"/>
  <c r="D551" i="13" s="1"/>
  <c r="AI2120" i="12"/>
  <c r="C1820" i="13" s="1"/>
  <c r="AJ2120" i="12"/>
  <c r="D1820" i="13" s="1"/>
  <c r="AJ2753" i="12"/>
  <c r="D1187" i="13" s="1"/>
  <c r="AI2753" i="12"/>
  <c r="C1187" i="13" s="1"/>
  <c r="AJ1304" i="12"/>
  <c r="D2636" i="13" s="1"/>
  <c r="AI1304" i="12"/>
  <c r="C2636" i="13" s="1"/>
  <c r="AJ1884" i="12"/>
  <c r="D2056" i="13" s="1"/>
  <c r="AI1884" i="12"/>
  <c r="C2056" i="13" s="1"/>
  <c r="AH3909" i="12"/>
  <c r="AH2809" i="12"/>
  <c r="AH3870" i="12"/>
  <c r="AH2924" i="12"/>
  <c r="AI1580" i="12"/>
  <c r="C2360" i="13" s="1"/>
  <c r="AJ1580" i="12"/>
  <c r="D2360" i="13" s="1"/>
  <c r="AJ2843" i="12"/>
  <c r="D1097" i="13" s="1"/>
  <c r="AI2843" i="12"/>
  <c r="C1097" i="13" s="1"/>
  <c r="AI144" i="12"/>
  <c r="C3796" i="13" s="1"/>
  <c r="AJ144" i="12"/>
  <c r="D3796" i="13" s="1"/>
  <c r="AJ3111" i="12"/>
  <c r="D829" i="13" s="1"/>
  <c r="AI3111" i="12"/>
  <c r="C829" i="13" s="1"/>
  <c r="AI2042" i="12"/>
  <c r="C1898" i="13" s="1"/>
  <c r="AJ2042" i="12"/>
  <c r="D1898" i="13" s="1"/>
  <c r="AI2238" i="12"/>
  <c r="C1702" i="13" s="1"/>
  <c r="AJ2238" i="12"/>
  <c r="D1702" i="13" s="1"/>
  <c r="AJ899" i="12"/>
  <c r="D3041" i="13" s="1"/>
  <c r="AI899" i="12"/>
  <c r="C3041" i="13" s="1"/>
  <c r="AI574" i="12"/>
  <c r="C3366" i="13" s="1"/>
  <c r="AJ574" i="12"/>
  <c r="D3366" i="13" s="1"/>
  <c r="AI817" i="12"/>
  <c r="C3123" i="13" s="1"/>
  <c r="AJ817" i="12"/>
  <c r="D3123" i="13" s="1"/>
  <c r="AJ953" i="12"/>
  <c r="D2987" i="13" s="1"/>
  <c r="AI953" i="12"/>
  <c r="C2987" i="13" s="1"/>
  <c r="AI471" i="12"/>
  <c r="C3469" i="13" s="1"/>
  <c r="AJ471" i="12"/>
  <c r="D3469" i="13" s="1"/>
  <c r="AH3327" i="12"/>
  <c r="AH3557" i="12"/>
  <c r="AH2304" i="12"/>
  <c r="AH3240" i="12"/>
  <c r="AH3686" i="12"/>
  <c r="AI1793" i="12"/>
  <c r="C2147" i="13" s="1"/>
  <c r="AJ1793" i="12"/>
  <c r="D2147" i="13" s="1"/>
  <c r="AJ3790" i="12"/>
  <c r="D150" i="13" s="1"/>
  <c r="AI3790" i="12"/>
  <c r="C150" i="13" s="1"/>
  <c r="AI269" i="12"/>
  <c r="C3671" i="13" s="1"/>
  <c r="AJ269" i="12"/>
  <c r="D3671" i="13" s="1"/>
  <c r="AJ2834" i="12"/>
  <c r="D1106" i="13" s="1"/>
  <c r="AI2834" i="12"/>
  <c r="C1106" i="13" s="1"/>
  <c r="AI1549" i="12"/>
  <c r="C2391" i="13" s="1"/>
  <c r="AJ1549" i="12"/>
  <c r="D2391" i="13" s="1"/>
  <c r="AI3845" i="12"/>
  <c r="C95" i="13" s="1"/>
  <c r="AJ3845" i="12"/>
  <c r="D95" i="13" s="1"/>
  <c r="AJ1209" i="12"/>
  <c r="D2731" i="13" s="1"/>
  <c r="AI1209" i="12"/>
  <c r="C2731" i="13" s="1"/>
  <c r="AJ1896" i="12"/>
  <c r="D2044" i="13" s="1"/>
  <c r="AI1896" i="12"/>
  <c r="C2044" i="13" s="1"/>
  <c r="AJ1126" i="12"/>
  <c r="D2814" i="13" s="1"/>
  <c r="AI1126" i="12"/>
  <c r="C2814" i="13" s="1"/>
  <c r="AI312" i="12"/>
  <c r="C3628" i="13" s="1"/>
  <c r="AJ312" i="12"/>
  <c r="D3628" i="13" s="1"/>
  <c r="AJ1812" i="12"/>
  <c r="D2128" i="13" s="1"/>
  <c r="AI1812" i="12"/>
  <c r="C2128" i="13" s="1"/>
  <c r="AJ3874" i="12"/>
  <c r="D66" i="13" s="1"/>
  <c r="AI3874" i="12"/>
  <c r="C66" i="13" s="1"/>
  <c r="AH3543" i="12"/>
  <c r="AH3859" i="12"/>
  <c r="AH3611" i="12"/>
  <c r="AH3400" i="12"/>
  <c r="AH3742" i="12"/>
  <c r="AH3489" i="12"/>
  <c r="AH3369" i="12"/>
  <c r="AJ2218" i="12"/>
  <c r="D1722" i="13" s="1"/>
  <c r="AI2218" i="12"/>
  <c r="C1722" i="13" s="1"/>
  <c r="AI2539" i="12"/>
  <c r="C1401" i="13" s="1"/>
  <c r="AJ2539" i="12"/>
  <c r="D1401" i="13" s="1"/>
  <c r="AJ2377" i="12"/>
  <c r="D1563" i="13" s="1"/>
  <c r="AI2377" i="12"/>
  <c r="C1563" i="13" s="1"/>
  <c r="AJ2994" i="12"/>
  <c r="D946" i="13" s="1"/>
  <c r="AI2994" i="12"/>
  <c r="C946" i="13" s="1"/>
  <c r="AJ2261" i="12"/>
  <c r="D1679" i="13" s="1"/>
  <c r="AI2261" i="12"/>
  <c r="C1679" i="13" s="1"/>
  <c r="AJ1797" i="12"/>
  <c r="D2143" i="13" s="1"/>
  <c r="AI1797" i="12"/>
  <c r="C2143" i="13" s="1"/>
  <c r="AI1806" i="12"/>
  <c r="C2134" i="13" s="1"/>
  <c r="AJ1806" i="12"/>
  <c r="D2134" i="13" s="1"/>
  <c r="AI994" i="12"/>
  <c r="C2946" i="13" s="1"/>
  <c r="AJ994" i="12"/>
  <c r="D2946" i="13" s="1"/>
  <c r="AJ1988" i="12"/>
  <c r="D1952" i="13" s="1"/>
  <c r="AI1988" i="12"/>
  <c r="C1952" i="13" s="1"/>
  <c r="AJ2346" i="12"/>
  <c r="D1594" i="13" s="1"/>
  <c r="AI2346" i="12"/>
  <c r="C1594" i="13" s="1"/>
  <c r="AJ1241" i="12"/>
  <c r="D2699" i="13" s="1"/>
  <c r="AI1241" i="12"/>
  <c r="C2699" i="13" s="1"/>
  <c r="AI1986" i="12"/>
  <c r="C1954" i="13" s="1"/>
  <c r="AJ1986" i="12"/>
  <c r="D1954" i="13" s="1"/>
  <c r="AJ2711" i="12"/>
  <c r="D1229" i="13" s="1"/>
  <c r="AI2711" i="12"/>
  <c r="C1229" i="13" s="1"/>
  <c r="AI2409" i="12"/>
  <c r="C1531" i="13" s="1"/>
  <c r="AJ2409" i="12"/>
  <c r="D1531" i="13" s="1"/>
  <c r="AH3810" i="12"/>
  <c r="AI2175" i="12"/>
  <c r="C1765" i="13" s="1"/>
  <c r="AJ2175" i="12"/>
  <c r="D1765" i="13" s="1"/>
  <c r="AI445" i="12"/>
  <c r="C3495" i="13" s="1"/>
  <c r="AJ445" i="12"/>
  <c r="D3495" i="13" s="1"/>
  <c r="AI1247" i="12"/>
  <c r="C2693" i="13" s="1"/>
  <c r="AJ1247" i="12"/>
  <c r="D2693" i="13" s="1"/>
  <c r="AI3007" i="12"/>
  <c r="C933" i="13" s="1"/>
  <c r="AJ3007" i="12"/>
  <c r="D933" i="13" s="1"/>
  <c r="AJ2128" i="12"/>
  <c r="D1812" i="13" s="1"/>
  <c r="AI2128" i="12"/>
  <c r="C1812" i="13" s="1"/>
  <c r="AJ1502" i="12"/>
  <c r="D2438" i="13" s="1"/>
  <c r="AI1502" i="12"/>
  <c r="C2438" i="13" s="1"/>
  <c r="AJ854" i="12"/>
  <c r="D3086" i="13" s="1"/>
  <c r="AI854" i="12"/>
  <c r="C3086" i="13" s="1"/>
  <c r="AI1239" i="12"/>
  <c r="C2701" i="13" s="1"/>
  <c r="AJ1239" i="12"/>
  <c r="D2701" i="13" s="1"/>
  <c r="AI1850" i="12"/>
  <c r="C2090" i="13" s="1"/>
  <c r="AJ1850" i="12"/>
  <c r="D2090" i="13" s="1"/>
  <c r="AJ1464" i="12"/>
  <c r="D2476" i="13" s="1"/>
  <c r="AI1464" i="12"/>
  <c r="C2476" i="13" s="1"/>
  <c r="AH3500" i="12"/>
  <c r="AH3519" i="12"/>
  <c r="AH3335" i="12"/>
  <c r="AH3048" i="12"/>
  <c r="AH3270" i="12"/>
  <c r="AH3743" i="12"/>
  <c r="AH2055" i="12"/>
  <c r="AH3540" i="12"/>
  <c r="AH3736" i="12"/>
  <c r="AH3470" i="12"/>
  <c r="AH3674" i="12"/>
  <c r="AH3688" i="12"/>
  <c r="AH2590" i="12"/>
  <c r="AH3318" i="12"/>
  <c r="AH2578" i="12"/>
  <c r="AH3813" i="12"/>
  <c r="AH3574" i="12"/>
  <c r="AH3787" i="12"/>
  <c r="AH2724" i="12"/>
  <c r="AJ3034" i="12"/>
  <c r="D906" i="13" s="1"/>
  <c r="AI3034" i="12"/>
  <c r="C906" i="13" s="1"/>
  <c r="AJ1833" i="12"/>
  <c r="D2107" i="13" s="1"/>
  <c r="AI1833" i="12"/>
  <c r="C2107" i="13" s="1"/>
  <c r="AJ1501" i="12"/>
  <c r="D2439" i="13" s="1"/>
  <c r="AI1501" i="12"/>
  <c r="C2439" i="13" s="1"/>
  <c r="AI1297" i="12"/>
  <c r="C2643" i="13" s="1"/>
  <c r="AJ1297" i="12"/>
  <c r="D2643" i="13" s="1"/>
  <c r="AJ988" i="12"/>
  <c r="D2952" i="13" s="1"/>
  <c r="AI988" i="12"/>
  <c r="C2952" i="13" s="1"/>
  <c r="AJ1856" i="12"/>
  <c r="D2084" i="13" s="1"/>
  <c r="AI1856" i="12"/>
  <c r="C2084" i="13" s="1"/>
  <c r="AI830" i="12"/>
  <c r="C3110" i="13" s="1"/>
  <c r="AJ830" i="12"/>
  <c r="D3110" i="13" s="1"/>
  <c r="AJ442" i="12"/>
  <c r="D3498" i="13" s="1"/>
  <c r="AI442" i="12"/>
  <c r="C3498" i="13" s="1"/>
  <c r="AJ955" i="12"/>
  <c r="D2985" i="13" s="1"/>
  <c r="AI955" i="12"/>
  <c r="C2985" i="13" s="1"/>
  <c r="AI2132" i="12"/>
  <c r="C1808" i="13" s="1"/>
  <c r="AJ2132" i="12"/>
  <c r="D1808" i="13" s="1"/>
  <c r="AI3664" i="12"/>
  <c r="C276" i="13" s="1"/>
  <c r="AJ3664" i="12"/>
  <c r="D276" i="13" s="1"/>
  <c r="AI1965" i="12"/>
  <c r="C1975" i="13" s="1"/>
  <c r="AJ1965" i="12"/>
  <c r="D1975" i="13" s="1"/>
  <c r="AH3257" i="12"/>
  <c r="AH2901" i="12"/>
  <c r="AI3597" i="12"/>
  <c r="C343" i="13" s="1"/>
  <c r="AJ3597" i="12"/>
  <c r="D343" i="13" s="1"/>
  <c r="AH3665" i="12"/>
  <c r="AH3221" i="12"/>
  <c r="AH3920" i="12"/>
  <c r="AH3780" i="12"/>
  <c r="AI381" i="12"/>
  <c r="C3559" i="13" s="1"/>
  <c r="AJ381" i="12"/>
  <c r="D3559" i="13" s="1"/>
  <c r="AJ3272" i="12"/>
  <c r="D668" i="13" s="1"/>
  <c r="AI3272" i="12"/>
  <c r="C668" i="13" s="1"/>
  <c r="AI2535" i="12"/>
  <c r="C1405" i="13" s="1"/>
  <c r="AJ2535" i="12"/>
  <c r="D1405" i="13" s="1"/>
  <c r="AJ196" i="12"/>
  <c r="D3744" i="13" s="1"/>
  <c r="AI196" i="12"/>
  <c r="C3744" i="13" s="1"/>
  <c r="AJ1600" i="12"/>
  <c r="D2340" i="13" s="1"/>
  <c r="AI1600" i="12"/>
  <c r="C2340" i="13" s="1"/>
  <c r="AJ858" i="12"/>
  <c r="D3082" i="13" s="1"/>
  <c r="AI858" i="12"/>
  <c r="C3082" i="13" s="1"/>
  <c r="AI908" i="12"/>
  <c r="C3032" i="13" s="1"/>
  <c r="AJ908" i="12"/>
  <c r="D3032" i="13" s="1"/>
  <c r="AJ3916" i="12"/>
  <c r="D24" i="13" s="1"/>
  <c r="AI3916" i="12"/>
  <c r="C24" i="13" s="1"/>
  <c r="AJ1034" i="12"/>
  <c r="D2906" i="13" s="1"/>
  <c r="AI1034" i="12"/>
  <c r="C2906" i="13" s="1"/>
  <c r="AI2608" i="12"/>
  <c r="C1332" i="13" s="1"/>
  <c r="AJ2608" i="12"/>
  <c r="D1332" i="13" s="1"/>
  <c r="AI154" i="12"/>
  <c r="C3786" i="13" s="1"/>
  <c r="AJ154" i="12"/>
  <c r="D3786" i="13" s="1"/>
  <c r="AI3851" i="12"/>
  <c r="C89" i="13" s="1"/>
  <c r="AJ3851" i="12"/>
  <c r="D89" i="13" s="1"/>
  <c r="AI3883" i="12"/>
  <c r="C57" i="13" s="1"/>
  <c r="AI3846" i="12"/>
  <c r="C94" i="13" s="1"/>
  <c r="AJ3846" i="12"/>
  <c r="D94" i="13" s="1"/>
  <c r="AJ3784" i="12"/>
  <c r="D156" i="13" s="1"/>
  <c r="AI3784" i="12"/>
  <c r="C156" i="13" s="1"/>
  <c r="AJ1031" i="12"/>
  <c r="D2909" i="13" s="1"/>
  <c r="AI1031" i="12"/>
  <c r="C2909" i="13" s="1"/>
  <c r="AI3347" i="12"/>
  <c r="C593" i="13" s="1"/>
  <c r="AJ3347" i="12"/>
  <c r="D593" i="13" s="1"/>
  <c r="AI2763" i="12"/>
  <c r="C1177" i="13" s="1"/>
  <c r="AJ2763" i="12"/>
  <c r="D1177" i="13" s="1"/>
  <c r="AI3247" i="12"/>
  <c r="C693" i="13" s="1"/>
  <c r="AJ3247" i="12"/>
  <c r="D693" i="13" s="1"/>
  <c r="AJ2972" i="12"/>
  <c r="D968" i="13" s="1"/>
  <c r="AI2972" i="12"/>
  <c r="C968" i="13" s="1"/>
  <c r="AI3040" i="12"/>
  <c r="C900" i="13" s="1"/>
  <c r="AJ3040" i="12"/>
  <c r="D900" i="13" s="1"/>
  <c r="AI1481" i="12"/>
  <c r="C2459" i="13" s="1"/>
  <c r="AJ1481" i="12"/>
  <c r="D2459" i="13" s="1"/>
  <c r="AJ1949" i="12"/>
  <c r="D1991" i="13" s="1"/>
  <c r="AI1949" i="12"/>
  <c r="C1991" i="13" s="1"/>
  <c r="AI1567" i="12"/>
  <c r="C2373" i="13" s="1"/>
  <c r="AJ1567" i="12"/>
  <c r="D2373" i="13" s="1"/>
  <c r="AJ1750" i="12"/>
  <c r="D2190" i="13" s="1"/>
  <c r="AI1750" i="12"/>
  <c r="C2190" i="13" s="1"/>
  <c r="AJ2490" i="12"/>
  <c r="D1450" i="13" s="1"/>
  <c r="AI2490" i="12"/>
  <c r="C1450" i="13" s="1"/>
  <c r="AJ1414" i="12"/>
  <c r="D2526" i="13" s="1"/>
  <c r="AI1414" i="12"/>
  <c r="C2526" i="13" s="1"/>
  <c r="AJ2430" i="12"/>
  <c r="D1510" i="13" s="1"/>
  <c r="AJ3087" i="12"/>
  <c r="D853" i="13" s="1"/>
  <c r="AI3087" i="12"/>
  <c r="C853" i="13" s="1"/>
  <c r="AI1468" i="12"/>
  <c r="C2472" i="13" s="1"/>
  <c r="AJ1468" i="12"/>
  <c r="D2472" i="13" s="1"/>
  <c r="AI496" i="12"/>
  <c r="C3444" i="13" s="1"/>
  <c r="AJ496" i="12"/>
  <c r="D3444" i="13" s="1"/>
  <c r="AJ2412" i="12"/>
  <c r="D1528" i="13" s="1"/>
  <c r="AI2412" i="12"/>
  <c r="C1528" i="13" s="1"/>
  <c r="AI146" i="12"/>
  <c r="C3794" i="13" s="1"/>
  <c r="AJ146" i="12"/>
  <c r="D3794" i="13" s="1"/>
  <c r="AJ1049" i="12"/>
  <c r="D2891" i="13" s="1"/>
  <c r="AI1049" i="12"/>
  <c r="C2891" i="13" s="1"/>
  <c r="AI3041" i="12"/>
  <c r="C899" i="13" s="1"/>
  <c r="AJ3041" i="12"/>
  <c r="D899" i="13" s="1"/>
  <c r="AI3124" i="12"/>
  <c r="C816" i="13" s="1"/>
  <c r="AJ3124" i="12"/>
  <c r="D816" i="13" s="1"/>
  <c r="AI1244" i="12"/>
  <c r="C2696" i="13" s="1"/>
  <c r="AJ1244" i="12"/>
  <c r="D2696" i="13" s="1"/>
  <c r="AJ2707" i="12"/>
  <c r="D1233" i="13" s="1"/>
  <c r="AI2707" i="12"/>
  <c r="C1233" i="13" s="1"/>
  <c r="AI1130" i="12"/>
  <c r="C2810" i="13" s="1"/>
  <c r="AJ1130" i="12"/>
  <c r="D2810" i="13" s="1"/>
  <c r="AI3797" i="12"/>
  <c r="C143" i="13" s="1"/>
  <c r="AJ3797" i="12"/>
  <c r="D143" i="13" s="1"/>
  <c r="AI659" i="12"/>
  <c r="C3281" i="13" s="1"/>
  <c r="AJ659" i="12"/>
  <c r="D3281" i="13" s="1"/>
  <c r="AJ392" i="12"/>
  <c r="D3548" i="13" s="1"/>
  <c r="AI392" i="12"/>
  <c r="C3548" i="13" s="1"/>
  <c r="AI1342" i="12"/>
  <c r="C2598" i="13" s="1"/>
  <c r="AJ1342" i="12"/>
  <c r="D2598" i="13" s="1"/>
  <c r="AI635" i="12"/>
  <c r="C3305" i="13" s="1"/>
  <c r="AJ635" i="12"/>
  <c r="D3305" i="13" s="1"/>
  <c r="AJ2923" i="12"/>
  <c r="D1017" i="13" s="1"/>
  <c r="AI2923" i="12"/>
  <c r="C1017" i="13" s="1"/>
  <c r="AJ2721" i="12"/>
  <c r="D1219" i="13" s="1"/>
  <c r="AI2721" i="12"/>
  <c r="C1219" i="13" s="1"/>
  <c r="AI926" i="12"/>
  <c r="C3014" i="13" s="1"/>
  <c r="AJ926" i="12"/>
  <c r="D3014" i="13" s="1"/>
  <c r="AI2926" i="12"/>
  <c r="C1014" i="13" s="1"/>
  <c r="AJ2926" i="12"/>
  <c r="D1014" i="13" s="1"/>
  <c r="AI2116" i="12"/>
  <c r="C1824" i="13" s="1"/>
  <c r="AJ2116" i="12"/>
  <c r="D1824" i="13" s="1"/>
  <c r="AI3456" i="12"/>
  <c r="C484" i="13" s="1"/>
  <c r="AJ3456" i="12"/>
  <c r="D484" i="13" s="1"/>
  <c r="AI345" i="12"/>
  <c r="C3595" i="13" s="1"/>
  <c r="AJ345" i="12"/>
  <c r="D3595" i="13" s="1"/>
  <c r="AI3666" i="12"/>
  <c r="C274" i="13" s="1"/>
  <c r="AJ3666" i="12"/>
  <c r="D274" i="13" s="1"/>
  <c r="AI2586" i="12"/>
  <c r="C1354" i="13" s="1"/>
  <c r="AJ2586" i="12"/>
  <c r="D1354" i="13" s="1"/>
  <c r="AI3886" i="12"/>
  <c r="C54" i="13" s="1"/>
  <c r="AJ2177" i="12"/>
  <c r="D1763" i="13" s="1"/>
  <c r="AI2177" i="12"/>
  <c r="C1763" i="13" s="1"/>
  <c r="AJ2731" i="12"/>
  <c r="D1209" i="13" s="1"/>
  <c r="AI2731" i="12"/>
  <c r="C1209" i="13" s="1"/>
  <c r="AJ1221" i="12"/>
  <c r="D2719" i="13" s="1"/>
  <c r="AI1221" i="12"/>
  <c r="C2719" i="13" s="1"/>
  <c r="AJ222" i="12"/>
  <c r="D3718" i="13" s="1"/>
  <c r="AI222" i="12"/>
  <c r="C3718" i="13" s="1"/>
  <c r="AJ2585" i="12"/>
  <c r="D1355" i="13" s="1"/>
  <c r="AI2585" i="12"/>
  <c r="C1355" i="13" s="1"/>
  <c r="AI1947" i="12"/>
  <c r="C1993" i="13" s="1"/>
  <c r="AJ1947" i="12"/>
  <c r="D1993" i="13" s="1"/>
  <c r="AJ1920" i="12"/>
  <c r="D2020" i="13" s="1"/>
  <c r="AI1920" i="12"/>
  <c r="C2020" i="13" s="1"/>
  <c r="AI3097" i="12"/>
  <c r="C843" i="13" s="1"/>
  <c r="AJ3097" i="12"/>
  <c r="D843" i="13" s="1"/>
  <c r="AI1143" i="12"/>
  <c r="C2797" i="13" s="1"/>
  <c r="AJ1143" i="12"/>
  <c r="D2797" i="13" s="1"/>
  <c r="AJ2522" i="12"/>
  <c r="D1418" i="13" s="1"/>
  <c r="AI2522" i="12"/>
  <c r="C1418" i="13" s="1"/>
  <c r="AJ3431" i="12"/>
  <c r="D509" i="13" s="1"/>
  <c r="AI3431" i="12"/>
  <c r="C509" i="13" s="1"/>
  <c r="AI1638" i="12"/>
  <c r="C2302" i="13" s="1"/>
  <c r="AJ1638" i="12"/>
  <c r="D2302" i="13" s="1"/>
  <c r="AJ3614" i="12"/>
  <c r="D326" i="13" s="1"/>
  <c r="AI3614" i="12"/>
  <c r="C326" i="13" s="1"/>
  <c r="AI3922" i="12"/>
  <c r="C18" i="13" s="1"/>
  <c r="AJ3922" i="12"/>
  <c r="D18" i="13" s="1"/>
  <c r="AI3598" i="12"/>
  <c r="C342" i="13" s="1"/>
  <c r="AJ3598" i="12"/>
  <c r="D342" i="13" s="1"/>
  <c r="AJ1486" i="12"/>
  <c r="D2454" i="13" s="1"/>
  <c r="AI1486" i="12"/>
  <c r="C2454" i="13" s="1"/>
  <c r="AJ2893" i="12"/>
  <c r="D1047" i="13" s="1"/>
  <c r="AI2893" i="12"/>
  <c r="C1047" i="13" s="1"/>
  <c r="AJ446" i="12"/>
  <c r="D3494" i="13" s="1"/>
  <c r="AI446" i="12"/>
  <c r="C3494" i="13" s="1"/>
  <c r="AJ188" i="12"/>
  <c r="D3752" i="13" s="1"/>
  <c r="AI188" i="12"/>
  <c r="C3752" i="13" s="1"/>
  <c r="AI2630" i="12"/>
  <c r="C1310" i="13" s="1"/>
  <c r="AJ2630" i="12"/>
  <c r="D1310" i="13" s="1"/>
  <c r="AI1463" i="12"/>
  <c r="C2477" i="13" s="1"/>
  <c r="AJ1463" i="12"/>
  <c r="D2477" i="13" s="1"/>
  <c r="AI2338" i="12"/>
  <c r="C1602" i="13" s="1"/>
  <c r="AJ2338" i="12"/>
  <c r="D1602" i="13" s="1"/>
  <c r="AJ2518" i="12"/>
  <c r="D1422" i="13" s="1"/>
  <c r="AI2518" i="12"/>
  <c r="C1422" i="13" s="1"/>
  <c r="AJ398" i="12"/>
  <c r="D3542" i="13" s="1"/>
  <c r="AI398" i="12"/>
  <c r="C3542" i="13" s="1"/>
  <c r="AI2446" i="12"/>
  <c r="C1494" i="13" s="1"/>
  <c r="AJ2446" i="12"/>
  <c r="D1494" i="13" s="1"/>
  <c r="AJ1903" i="12"/>
  <c r="D2037" i="13" s="1"/>
  <c r="AI1903" i="12"/>
  <c r="C2037" i="13" s="1"/>
  <c r="AJ1001" i="12"/>
  <c r="D2939" i="13" s="1"/>
  <c r="AI1001" i="12"/>
  <c r="C2939" i="13" s="1"/>
  <c r="AI1898" i="12"/>
  <c r="C2042" i="13" s="1"/>
  <c r="AJ1898" i="12"/>
  <c r="D2042" i="13" s="1"/>
  <c r="AJ1676" i="12"/>
  <c r="D2264" i="13" s="1"/>
  <c r="AI1676" i="12"/>
  <c r="C2264" i="13" s="1"/>
  <c r="AJ1983" i="12"/>
  <c r="D1957" i="13" s="1"/>
  <c r="AI1983" i="12"/>
  <c r="C1957" i="13" s="1"/>
  <c r="AJ1109" i="12"/>
  <c r="D2831" i="13" s="1"/>
  <c r="AI1109" i="12"/>
  <c r="C2831" i="13" s="1"/>
  <c r="AI918" i="12"/>
  <c r="C3022" i="13" s="1"/>
  <c r="AJ918" i="12"/>
  <c r="D3022" i="13" s="1"/>
  <c r="AJ2103" i="12"/>
  <c r="D1837" i="13" s="1"/>
  <c r="AI2103" i="12"/>
  <c r="C1837" i="13" s="1"/>
  <c r="AI1417" i="12"/>
  <c r="C2523" i="13" s="1"/>
  <c r="AJ1417" i="12"/>
  <c r="D2523" i="13" s="1"/>
  <c r="AJ1863" i="12"/>
  <c r="D2077" i="13" s="1"/>
  <c r="AI1863" i="12"/>
  <c r="C2077" i="13" s="1"/>
  <c r="AJ3889" i="12"/>
  <c r="D51" i="13" s="1"/>
  <c r="AI3889" i="12"/>
  <c r="C51" i="13" s="1"/>
  <c r="AI2627" i="12"/>
  <c r="C1313" i="13" s="1"/>
  <c r="AJ2627" i="12"/>
  <c r="D1313" i="13" s="1"/>
  <c r="AI1678" i="12"/>
  <c r="C2262" i="13" s="1"/>
  <c r="AJ1678" i="12"/>
  <c r="D2262" i="13" s="1"/>
  <c r="AI1341" i="12"/>
  <c r="C2599" i="13" s="1"/>
  <c r="AJ1341" i="12"/>
  <c r="D2599" i="13" s="1"/>
  <c r="AI3723" i="12"/>
  <c r="C217" i="13" s="1"/>
  <c r="AJ3723" i="12"/>
  <c r="D217" i="13" s="1"/>
  <c r="AI3451" i="12"/>
  <c r="C489" i="13" s="1"/>
  <c r="AJ3451" i="12"/>
  <c r="D489" i="13" s="1"/>
  <c r="AI3861" i="12"/>
  <c r="C79" i="13" s="1"/>
  <c r="AJ3861" i="12"/>
  <c r="D79" i="13" s="1"/>
  <c r="AI3719" i="12"/>
  <c r="C221" i="13" s="1"/>
  <c r="AI3929" i="12"/>
  <c r="C11" i="13" s="1"/>
  <c r="AJ3929" i="12"/>
  <c r="D11" i="13" s="1"/>
  <c r="AI3138" i="12"/>
  <c r="C802" i="13" s="1"/>
  <c r="AJ3138" i="12"/>
  <c r="D802" i="13" s="1"/>
  <c r="AJ3373" i="12"/>
  <c r="D567" i="13" s="1"/>
  <c r="AI3373" i="12"/>
  <c r="C567" i="13" s="1"/>
  <c r="AI3159" i="12"/>
  <c r="C781" i="13" s="1"/>
  <c r="AJ3159" i="12"/>
  <c r="D781" i="13" s="1"/>
  <c r="AJ3701" i="12"/>
  <c r="D239" i="13" s="1"/>
  <c r="AI3701" i="12"/>
  <c r="C239" i="13" s="1"/>
  <c r="AI603" i="12"/>
  <c r="C3337" i="13" s="1"/>
  <c r="AJ603" i="12"/>
  <c r="D3337" i="13" s="1"/>
  <c r="AI2962" i="12"/>
  <c r="C978" i="13" s="1"/>
  <c r="AJ2962" i="12"/>
  <c r="D978" i="13" s="1"/>
  <c r="AI3779" i="12"/>
  <c r="C161" i="13" s="1"/>
  <c r="AJ3779" i="12"/>
  <c r="D161" i="13" s="1"/>
  <c r="AJ2550" i="12"/>
  <c r="D1390" i="13" s="1"/>
  <c r="AI2550" i="12"/>
  <c r="C1390" i="13" s="1"/>
  <c r="AJ1402" i="12"/>
  <c r="D2538" i="13" s="1"/>
  <c r="AI1402" i="12"/>
  <c r="C2538" i="13" s="1"/>
  <c r="AI1425" i="12"/>
  <c r="C2515" i="13" s="1"/>
  <c r="AJ1425" i="12"/>
  <c r="D2515" i="13" s="1"/>
  <c r="AI2246" i="12"/>
  <c r="C1694" i="13" s="1"/>
  <c r="AJ2246" i="12"/>
  <c r="D1694" i="13" s="1"/>
  <c r="AI2747" i="12"/>
  <c r="C1193" i="13" s="1"/>
  <c r="AJ2747" i="12"/>
  <c r="D1193" i="13" s="1"/>
  <c r="AJ1159" i="12"/>
  <c r="D2781" i="13" s="1"/>
  <c r="AI1159" i="12"/>
  <c r="C2781" i="13" s="1"/>
  <c r="AJ1005" i="12"/>
  <c r="D2935" i="13" s="1"/>
  <c r="AI1005" i="12"/>
  <c r="C2935" i="13" s="1"/>
  <c r="AI217" i="12"/>
  <c r="C3723" i="13" s="1"/>
  <c r="AJ217" i="12"/>
  <c r="D3723" i="13" s="1"/>
  <c r="AJ3793" i="12"/>
  <c r="D147" i="13" s="1"/>
  <c r="AI3793" i="12"/>
  <c r="C147" i="13" s="1"/>
  <c r="AI2675" i="12"/>
  <c r="C1265" i="13" s="1"/>
  <c r="AJ2675" i="12"/>
  <c r="D1265" i="13" s="1"/>
  <c r="AI756" i="12"/>
  <c r="C3184" i="13" s="1"/>
  <c r="AJ756" i="12"/>
  <c r="D3184" i="13" s="1"/>
  <c r="AJ3004" i="12"/>
  <c r="D936" i="13" s="1"/>
  <c r="AI3004" i="12"/>
  <c r="C936" i="13" s="1"/>
  <c r="AI1935" i="12"/>
  <c r="C2005" i="13" s="1"/>
  <c r="AJ1935" i="12"/>
  <c r="D2005" i="13" s="1"/>
  <c r="AJ162" i="12"/>
  <c r="D3778" i="13" s="1"/>
  <c r="AI162" i="12"/>
  <c r="C3778" i="13" s="1"/>
  <c r="AJ886" i="12"/>
  <c r="D3054" i="13" s="1"/>
  <c r="AI886" i="12"/>
  <c r="C3054" i="13" s="1"/>
  <c r="AI1496" i="12"/>
  <c r="C2444" i="13" s="1"/>
  <c r="AJ1496" i="12"/>
  <c r="D2444" i="13" s="1"/>
  <c r="AI1846" i="12"/>
  <c r="C2094" i="13" s="1"/>
  <c r="AJ1846" i="12"/>
  <c r="D2094" i="13" s="1"/>
  <c r="AI2940" i="12"/>
  <c r="C1000" i="13" s="1"/>
  <c r="AJ2940" i="12"/>
  <c r="D1000" i="13" s="1"/>
  <c r="AJ869" i="12"/>
  <c r="D3071" i="13" s="1"/>
  <c r="AI869" i="12"/>
  <c r="C3071" i="13" s="1"/>
  <c r="AI3651" i="12"/>
  <c r="C289" i="13" s="1"/>
  <c r="AJ3651" i="12"/>
  <c r="D289" i="13" s="1"/>
  <c r="AJ1104" i="12"/>
  <c r="D2836" i="13" s="1"/>
  <c r="AI1104" i="12"/>
  <c r="C2836" i="13" s="1"/>
  <c r="AH3476" i="12"/>
  <c r="AH3660" i="12"/>
  <c r="AI368" i="12"/>
  <c r="C3572" i="13" s="1"/>
  <c r="AJ368" i="12"/>
  <c r="D3572" i="13" s="1"/>
  <c r="AI3577" i="12"/>
  <c r="C363" i="13" s="1"/>
  <c r="AJ3577" i="12"/>
  <c r="D363" i="13" s="1"/>
  <c r="AI2831" i="12"/>
  <c r="C1109" i="13" s="1"/>
  <c r="AJ2831" i="12"/>
  <c r="D1109" i="13" s="1"/>
  <c r="AI3345" i="12"/>
  <c r="C595" i="13" s="1"/>
  <c r="AJ3345" i="12"/>
  <c r="D595" i="13" s="1"/>
  <c r="AJ3391" i="12"/>
  <c r="D549" i="13" s="1"/>
  <c r="AI3391" i="12"/>
  <c r="C549" i="13" s="1"/>
  <c r="AI3266" i="12"/>
  <c r="C674" i="13" s="1"/>
  <c r="AJ3266" i="12"/>
  <c r="D674" i="13" s="1"/>
  <c r="AJ1737" i="12"/>
  <c r="D2203" i="13" s="1"/>
  <c r="AI1737" i="12"/>
  <c r="C2203" i="13" s="1"/>
  <c r="AI2743" i="12"/>
  <c r="C1197" i="13" s="1"/>
  <c r="AJ2743" i="12"/>
  <c r="D1197" i="13" s="1"/>
  <c r="AJ753" i="12"/>
  <c r="D3187" i="13" s="1"/>
  <c r="AI753" i="12"/>
  <c r="C3187" i="13" s="1"/>
  <c r="AI2240" i="12"/>
  <c r="C1700" i="13" s="1"/>
  <c r="AJ2240" i="12"/>
  <c r="D1700" i="13" s="1"/>
  <c r="AJ2651" i="12"/>
  <c r="D1289" i="13" s="1"/>
  <c r="AI2651" i="12"/>
  <c r="C1289" i="13" s="1"/>
  <c r="AH2442" i="12"/>
  <c r="AH3503" i="12"/>
  <c r="AH3604" i="12"/>
  <c r="AH3907" i="12"/>
  <c r="AH3427" i="12"/>
  <c r="AJ3180" i="12"/>
  <c r="D760" i="13" s="1"/>
  <c r="AI3180" i="12"/>
  <c r="C760" i="13" s="1"/>
  <c r="AI1156" i="12"/>
  <c r="C2784" i="13" s="1"/>
  <c r="AJ1156" i="12"/>
  <c r="D2784" i="13" s="1"/>
  <c r="AI1340" i="12"/>
  <c r="C2600" i="13" s="1"/>
  <c r="AJ1340" i="12"/>
  <c r="D2600" i="13" s="1"/>
  <c r="AJ690" i="12"/>
  <c r="D3250" i="13" s="1"/>
  <c r="AI690" i="12"/>
  <c r="C3250" i="13" s="1"/>
  <c r="AI3024" i="12"/>
  <c r="C916" i="13" s="1"/>
  <c r="AJ3024" i="12"/>
  <c r="D916" i="13" s="1"/>
  <c r="AI1451" i="12"/>
  <c r="C2489" i="13" s="1"/>
  <c r="AJ1451" i="12"/>
  <c r="D2489" i="13" s="1"/>
  <c r="AJ1472" i="12"/>
  <c r="D2468" i="13" s="1"/>
  <c r="AI1472" i="12"/>
  <c r="C2468" i="13" s="1"/>
  <c r="AI1170" i="12"/>
  <c r="C2770" i="13" s="1"/>
  <c r="AJ1170" i="12"/>
  <c r="D2770" i="13" s="1"/>
  <c r="AJ2867" i="12"/>
  <c r="D1073" i="13" s="1"/>
  <c r="AI2867" i="12"/>
  <c r="C1073" i="13" s="1"/>
  <c r="AI1317" i="12"/>
  <c r="C2623" i="13" s="1"/>
  <c r="AJ1317" i="12"/>
  <c r="D2623" i="13" s="1"/>
  <c r="AI2810" i="12"/>
  <c r="C1130" i="13" s="1"/>
  <c r="AJ2810" i="12"/>
  <c r="D1130" i="13" s="1"/>
  <c r="AH3661" i="12"/>
  <c r="AH3872" i="12"/>
  <c r="AI3459" i="12"/>
  <c r="C481" i="13" s="1"/>
  <c r="AJ3459" i="12"/>
  <c r="D481" i="13" s="1"/>
  <c r="AJ2892" i="12"/>
  <c r="D1048" i="13" s="1"/>
  <c r="AI2892" i="12"/>
  <c r="C1048" i="13" s="1"/>
  <c r="AJ3163" i="12"/>
  <c r="D777" i="13" s="1"/>
  <c r="AI3163" i="12"/>
  <c r="C777" i="13" s="1"/>
  <c r="AJ1762" i="12"/>
  <c r="D2178" i="13" s="1"/>
  <c r="AI1762" i="12"/>
  <c r="C2178" i="13" s="1"/>
  <c r="AI601" i="12"/>
  <c r="C3339" i="13" s="1"/>
  <c r="AJ601" i="12"/>
  <c r="D3339" i="13" s="1"/>
  <c r="AI966" i="12"/>
  <c r="C2974" i="13" s="1"/>
  <c r="AJ966" i="12"/>
  <c r="D2974" i="13" s="1"/>
  <c r="AJ299" i="12"/>
  <c r="D3641" i="13" s="1"/>
  <c r="AI299" i="12"/>
  <c r="C3641" i="13" s="1"/>
  <c r="AI555" i="12"/>
  <c r="C3385" i="13" s="1"/>
  <c r="AJ555" i="12"/>
  <c r="D3385" i="13" s="1"/>
  <c r="AJ3325" i="12"/>
  <c r="D615" i="13" s="1"/>
  <c r="AI3325" i="12"/>
  <c r="C615" i="13" s="1"/>
  <c r="AI1026" i="12"/>
  <c r="C2914" i="13" s="1"/>
  <c r="AJ1026" i="12"/>
  <c r="D2914" i="13" s="1"/>
  <c r="AI431" i="12"/>
  <c r="C3509" i="13" s="1"/>
  <c r="AJ431" i="12"/>
  <c r="D3509" i="13" s="1"/>
  <c r="AH3776" i="12"/>
  <c r="AI2007" i="12"/>
  <c r="C1933" i="13" s="1"/>
  <c r="AJ2007" i="12"/>
  <c r="D1933" i="13" s="1"/>
  <c r="AJ1664" i="12"/>
  <c r="D2276" i="13" s="1"/>
  <c r="AI1664" i="12"/>
  <c r="C2276" i="13" s="1"/>
  <c r="AI3913" i="12"/>
  <c r="C27" i="13" s="1"/>
  <c r="AJ3913" i="12"/>
  <c r="D27" i="13" s="1"/>
  <c r="AI1382" i="12"/>
  <c r="C2558" i="13" s="1"/>
  <c r="AJ1382" i="12"/>
  <c r="D2558" i="13" s="1"/>
  <c r="AI2064" i="12"/>
  <c r="C1876" i="13" s="1"/>
  <c r="AJ2064" i="12"/>
  <c r="D1876" i="13" s="1"/>
  <c r="AJ1777" i="12"/>
  <c r="D2163" i="13" s="1"/>
  <c r="AI1777" i="12"/>
  <c r="C2163" i="13" s="1"/>
  <c r="AI3796" i="12"/>
  <c r="C144" i="13" s="1"/>
  <c r="AJ3796" i="12"/>
  <c r="D144" i="13" s="1"/>
  <c r="AI1731" i="12"/>
  <c r="C2209" i="13" s="1"/>
  <c r="AJ1731" i="12"/>
  <c r="D2209" i="13" s="1"/>
  <c r="AI2372" i="12"/>
  <c r="C1568" i="13" s="1"/>
  <c r="AJ2372" i="12"/>
  <c r="D1568" i="13" s="1"/>
  <c r="AJ1040" i="12"/>
  <c r="D2900" i="13" s="1"/>
  <c r="AI1040" i="12"/>
  <c r="C2900" i="13" s="1"/>
  <c r="AJ3047" i="12"/>
  <c r="D893" i="13" s="1"/>
  <c r="AI3047" i="12"/>
  <c r="C893" i="13" s="1"/>
  <c r="AI724" i="12"/>
  <c r="C3216" i="13" s="1"/>
  <c r="AJ724" i="12"/>
  <c r="D3216" i="13" s="1"/>
  <c r="AH3630" i="12"/>
  <c r="AH3875" i="12"/>
  <c r="AH3248" i="12"/>
  <c r="AI459" i="12"/>
  <c r="C3481" i="13" s="1"/>
  <c r="AJ459" i="12"/>
  <c r="D3481" i="13" s="1"/>
  <c r="AI1524" i="12"/>
  <c r="C2416" i="13" s="1"/>
  <c r="AJ1524" i="12"/>
  <c r="D2416" i="13" s="1"/>
  <c r="AJ1718" i="12"/>
  <c r="D2222" i="13" s="1"/>
  <c r="AI1718" i="12"/>
  <c r="C2222" i="13" s="1"/>
  <c r="AJ161" i="12"/>
  <c r="D3779" i="13" s="1"/>
  <c r="AI161" i="12"/>
  <c r="C3779" i="13" s="1"/>
  <c r="AJ2632" i="12"/>
  <c r="D1308" i="13" s="1"/>
  <c r="AI2632" i="12"/>
  <c r="C1308" i="13" s="1"/>
  <c r="AJ772" i="12"/>
  <c r="D3168" i="13" s="1"/>
  <c r="AI772" i="12"/>
  <c r="C3168" i="13" s="1"/>
  <c r="AI2783" i="12"/>
  <c r="C1157" i="13" s="1"/>
  <c r="AJ2783" i="12"/>
  <c r="D1157" i="13" s="1"/>
  <c r="AJ788" i="12"/>
  <c r="D3152" i="13" s="1"/>
  <c r="AI788" i="12"/>
  <c r="C3152" i="13" s="1"/>
  <c r="AI3429" i="12"/>
  <c r="C511" i="13" s="1"/>
  <c r="AJ3429" i="12"/>
  <c r="D511" i="13" s="1"/>
  <c r="AI992" i="12"/>
  <c r="C2948" i="13" s="1"/>
  <c r="AJ992" i="12"/>
  <c r="D2948" i="13" s="1"/>
  <c r="AI252" i="12"/>
  <c r="C3688" i="13" s="1"/>
  <c r="AJ252" i="12"/>
  <c r="D3688" i="13" s="1"/>
  <c r="AI1609" i="12"/>
  <c r="C2331" i="13" s="1"/>
  <c r="AJ1609" i="12"/>
  <c r="D2331" i="13" s="1"/>
  <c r="AI2419" i="12"/>
  <c r="C1521" i="13" s="1"/>
  <c r="AJ2419" i="12"/>
  <c r="D1521" i="13" s="1"/>
  <c r="AJ1618" i="12"/>
  <c r="D2322" i="13" s="1"/>
  <c r="AI1618" i="12"/>
  <c r="C2322" i="13" s="1"/>
  <c r="AI1559" i="12"/>
  <c r="C2381" i="13" s="1"/>
  <c r="AJ1559" i="12"/>
  <c r="D2381" i="13" s="1"/>
  <c r="AI2526" i="12"/>
  <c r="C1414" i="13" s="1"/>
  <c r="AJ2526" i="12"/>
  <c r="D1414" i="13" s="1"/>
  <c r="AJ2317" i="12"/>
  <c r="D1623" i="13" s="1"/>
  <c r="AI2317" i="12"/>
  <c r="C1623" i="13" s="1"/>
  <c r="AJ402" i="12"/>
  <c r="D3538" i="13" s="1"/>
  <c r="AI402" i="12"/>
  <c r="C3538" i="13" s="1"/>
  <c r="AI3844" i="12"/>
  <c r="C96" i="13" s="1"/>
  <c r="AJ3844" i="12"/>
  <c r="D96" i="13" s="1"/>
  <c r="AI747" i="12"/>
  <c r="C3193" i="13" s="1"/>
  <c r="AJ747" i="12"/>
  <c r="D3193" i="13" s="1"/>
  <c r="AI1245" i="12"/>
  <c r="C2695" i="13" s="1"/>
  <c r="AJ1245" i="12"/>
  <c r="D2695" i="13" s="1"/>
  <c r="AJ802" i="12"/>
  <c r="D3138" i="13" s="1"/>
  <c r="AI802" i="12"/>
  <c r="C3138" i="13" s="1"/>
  <c r="AI853" i="12"/>
  <c r="C3087" i="13" s="1"/>
  <c r="AJ853" i="12"/>
  <c r="D3087" i="13" s="1"/>
  <c r="AI317" i="12"/>
  <c r="C3623" i="13" s="1"/>
  <c r="AJ317" i="12"/>
  <c r="D3623" i="13" s="1"/>
  <c r="AI1434" i="12"/>
  <c r="C2506" i="13" s="1"/>
  <c r="AJ1434" i="12"/>
  <c r="D2506" i="13" s="1"/>
  <c r="AI2206" i="12"/>
  <c r="C1734" i="13" s="1"/>
  <c r="AJ2206" i="12"/>
  <c r="D1734" i="13" s="1"/>
  <c r="AH3261" i="12"/>
  <c r="AH3235" i="12"/>
  <c r="AH3749" i="12"/>
  <c r="AH3390" i="12"/>
  <c r="AH3044" i="12"/>
  <c r="AH3147" i="12"/>
  <c r="AH3748" i="12"/>
  <c r="AH2775" i="12"/>
  <c r="AH2149" i="12"/>
  <c r="AH2474" i="12"/>
  <c r="AH3438" i="12"/>
  <c r="AH3442" i="12"/>
  <c r="AH3249" i="12"/>
  <c r="AH3474" i="12"/>
  <c r="AH3509" i="12"/>
  <c r="AH3827" i="12"/>
  <c r="AH2186" i="12"/>
  <c r="AH3697" i="12"/>
  <c r="AH3072" i="12"/>
  <c r="AH2883" i="12"/>
  <c r="AH3422" i="12"/>
  <c r="AI3894" i="12" l="1"/>
  <c r="C46" i="13" s="1"/>
  <c r="AI3563" i="12"/>
  <c r="C377" i="13" s="1"/>
  <c r="AJ2226" i="12"/>
  <c r="D1714" i="13" s="1"/>
  <c r="AJ2452" i="12"/>
  <c r="D1488" i="13" s="1"/>
  <c r="AJ3677" i="12"/>
  <c r="D263" i="13" s="1"/>
  <c r="AI3172" i="12"/>
  <c r="C768" i="13" s="1"/>
  <c r="AI3714" i="12"/>
  <c r="C226" i="13" s="1"/>
  <c r="AI2422" i="12"/>
  <c r="C1518" i="13" s="1"/>
  <c r="AJ3506" i="12"/>
  <c r="D434" i="13" s="1"/>
  <c r="AJ3923" i="12"/>
  <c r="D17" i="13" s="1"/>
  <c r="AI2447" i="12"/>
  <c r="C1493" i="13" s="1"/>
  <c r="AJ3933" i="12"/>
  <c r="D7" i="13" s="1"/>
  <c r="AJ3785" i="12"/>
  <c r="D155" i="13" s="1"/>
  <c r="AJ3906" i="12"/>
  <c r="D34" i="13" s="1"/>
  <c r="AJ3705" i="12"/>
  <c r="D235" i="13" s="1"/>
  <c r="AI3116" i="12"/>
  <c r="C824" i="13" s="1"/>
  <c r="AI3766" i="12"/>
  <c r="C174" i="13" s="1"/>
  <c r="AJ2334" i="12"/>
  <c r="D1606" i="13" s="1"/>
  <c r="AJ3847" i="12"/>
  <c r="D93" i="13" s="1"/>
  <c r="AJ3852" i="12"/>
  <c r="D88" i="13" s="1"/>
  <c r="AI3840" i="12"/>
  <c r="C100" i="13" s="1"/>
  <c r="AJ3580" i="12"/>
  <c r="D360" i="13" s="1"/>
  <c r="AJ3495" i="12"/>
  <c r="D445" i="13" s="1"/>
  <c r="AI3383" i="12"/>
  <c r="C557" i="13" s="1"/>
  <c r="AJ2173" i="12"/>
  <c r="D1767" i="13" s="1"/>
  <c r="AJ2262" i="12"/>
  <c r="D1678" i="13" s="1"/>
  <c r="AI3740" i="12"/>
  <c r="C200" i="13" s="1"/>
  <c r="AJ3339" i="12"/>
  <c r="D601" i="13" s="1"/>
  <c r="AJ3822" i="12"/>
  <c r="D118" i="13" s="1"/>
  <c r="AI3839" i="12"/>
  <c r="C101" i="13" s="1"/>
  <c r="AI3488" i="12"/>
  <c r="C452" i="13" s="1"/>
  <c r="AI3863" i="12"/>
  <c r="C77" i="13" s="1"/>
  <c r="AJ3475" i="12"/>
  <c r="D465" i="13" s="1"/>
  <c r="AJ3177" i="12"/>
  <c r="D763" i="13" s="1"/>
  <c r="AI3343" i="12"/>
  <c r="C597" i="13" s="1"/>
  <c r="AI3280" i="12"/>
  <c r="C660" i="13" s="1"/>
  <c r="AJ3904" i="12"/>
  <c r="D36" i="13" s="1"/>
  <c r="AI3622" i="12"/>
  <c r="C318" i="13" s="1"/>
  <c r="AJ2905" i="12"/>
  <c r="D1035" i="13" s="1"/>
  <c r="AI3348" i="12"/>
  <c r="C592" i="13" s="1"/>
  <c r="AJ3761" i="12"/>
  <c r="D179" i="13" s="1"/>
  <c r="AI3879" i="12"/>
  <c r="C61" i="13" s="1"/>
  <c r="AJ3301" i="12"/>
  <c r="D639" i="13" s="1"/>
  <c r="AJ3835" i="12"/>
  <c r="D105" i="13" s="1"/>
  <c r="AJ3573" i="12"/>
  <c r="D367" i="13" s="1"/>
  <c r="AJ2383" i="12"/>
  <c r="D1557" i="13" s="1"/>
  <c r="AJ3815" i="12"/>
  <c r="D125" i="13" s="1"/>
  <c r="AI3739" i="12"/>
  <c r="C201" i="13" s="1"/>
  <c r="AJ3729" i="12"/>
  <c r="D211" i="13" s="1"/>
  <c r="AI3167" i="12"/>
  <c r="C773" i="13" s="1"/>
  <c r="AI3096" i="12"/>
  <c r="C844" i="13" s="1"/>
  <c r="AJ3365" i="12"/>
  <c r="D575" i="13" s="1"/>
  <c r="AI3561" i="12"/>
  <c r="C379" i="13" s="1"/>
  <c r="AJ3530" i="12"/>
  <c r="D410" i="13" s="1"/>
  <c r="AJ3903" i="12"/>
  <c r="D37" i="13" s="1"/>
  <c r="AI3672" i="12"/>
  <c r="C268" i="13" s="1"/>
  <c r="AJ3461" i="12"/>
  <c r="D479" i="13" s="1"/>
  <c r="AI2686" i="12"/>
  <c r="C1254" i="13" s="1"/>
  <c r="AJ3493" i="12"/>
  <c r="D447" i="13" s="1"/>
  <c r="AJ3539" i="12"/>
  <c r="D401" i="13" s="1"/>
  <c r="AI3902" i="12"/>
  <c r="C38" i="13" s="1"/>
  <c r="AJ3415" i="12"/>
  <c r="D525" i="13" s="1"/>
  <c r="AJ3927" i="12"/>
  <c r="D13" i="13" s="1"/>
  <c r="AJ3919" i="12"/>
  <c r="D21" i="13" s="1"/>
  <c r="AI3648" i="12"/>
  <c r="C292" i="13" s="1"/>
  <c r="AI3220" i="12"/>
  <c r="C720" i="13" s="1"/>
  <c r="AI3137" i="12"/>
  <c r="C803" i="13" s="1"/>
  <c r="AJ3809" i="12"/>
  <c r="D131" i="13" s="1"/>
  <c r="AJ3039" i="12"/>
  <c r="D901" i="13" s="1"/>
  <c r="AI3204" i="12"/>
  <c r="C736" i="13" s="1"/>
  <c r="AJ3769" i="12"/>
  <c r="D171" i="13" s="1"/>
  <c r="AJ3754" i="12"/>
  <c r="D186" i="13" s="1"/>
  <c r="AI2886" i="12"/>
  <c r="C1054" i="13" s="1"/>
  <c r="AI2390" i="12"/>
  <c r="C1550" i="13" s="1"/>
  <c r="AJ3786" i="12"/>
  <c r="D154" i="13" s="1"/>
  <c r="AI2623" i="12"/>
  <c r="C1317" i="13" s="1"/>
  <c r="AI3288" i="12"/>
  <c r="C652" i="13" s="1"/>
  <c r="AI3522" i="12"/>
  <c r="C418" i="13" s="1"/>
  <c r="AJ2891" i="12"/>
  <c r="D1049" i="13" s="1"/>
  <c r="AI3031" i="12"/>
  <c r="C909" i="13" s="1"/>
  <c r="AJ3928" i="12"/>
  <c r="D12" i="13" s="1"/>
  <c r="AJ3741" i="12"/>
  <c r="D199" i="13" s="1"/>
  <c r="AI3639" i="12"/>
  <c r="C301" i="13" s="1"/>
  <c r="AJ3646" i="12"/>
  <c r="D294" i="13" s="1"/>
  <c r="AI2701" i="12"/>
  <c r="C1239" i="13" s="1"/>
  <c r="AI3402" i="12"/>
  <c r="C538" i="13" s="1"/>
  <c r="AJ3656" i="12"/>
  <c r="D284" i="13" s="1"/>
  <c r="AI3698" i="12"/>
  <c r="C242" i="13" s="1"/>
  <c r="AJ3811" i="12"/>
  <c r="D129" i="13" s="1"/>
  <c r="AJ3617" i="12"/>
  <c r="D323" i="13" s="1"/>
  <c r="AI2797" i="12"/>
  <c r="C1143" i="13" s="1"/>
  <c r="AI3025" i="12"/>
  <c r="C915" i="13" s="1"/>
  <c r="AJ3758" i="12"/>
  <c r="D182" i="13" s="1"/>
  <c r="AI3825" i="12"/>
  <c r="C115" i="13" s="1"/>
  <c r="AJ3867" i="12"/>
  <c r="D73" i="13" s="1"/>
  <c r="AJ3378" i="12"/>
  <c r="D562" i="13" s="1"/>
  <c r="AJ3236" i="12"/>
  <c r="D704" i="13" s="1"/>
  <c r="AJ3778" i="12"/>
  <c r="D162" i="13" s="1"/>
  <c r="AI3655" i="12"/>
  <c r="C285" i="13" s="1"/>
  <c r="AJ3694" i="12"/>
  <c r="D246" i="13" s="1"/>
  <c r="AI2894" i="12"/>
  <c r="C1046" i="13" s="1"/>
  <c r="AJ3341" i="12"/>
  <c r="D599" i="13" s="1"/>
  <c r="AI3049" i="12"/>
  <c r="C891" i="13" s="1"/>
  <c r="AI3246" i="12"/>
  <c r="C694" i="13" s="1"/>
  <c r="AI2552" i="12"/>
  <c r="C1388" i="13" s="1"/>
  <c r="AI2916" i="12"/>
  <c r="C1024" i="13" s="1"/>
  <c r="AI3202" i="12"/>
  <c r="C738" i="13" s="1"/>
  <c r="AI3321" i="12"/>
  <c r="C619" i="13" s="1"/>
  <c r="AI2429" i="12"/>
  <c r="C1511" i="13" s="1"/>
  <c r="AI3436" i="12"/>
  <c r="C504" i="13" s="1"/>
  <c r="AI3819" i="12"/>
  <c r="C121" i="13" s="1"/>
  <c r="AI2066" i="12"/>
  <c r="C1874" i="13" s="1"/>
  <c r="AI3842" i="12"/>
  <c r="C98" i="13" s="1"/>
  <c r="AJ3156" i="12"/>
  <c r="D784" i="13" s="1"/>
  <c r="AJ3468" i="12"/>
  <c r="D472" i="13" s="1"/>
  <c r="AI3812" i="12"/>
  <c r="C128" i="13" s="1"/>
  <c r="AI3884" i="12"/>
  <c r="C56" i="13" s="1"/>
  <c r="AJ3478" i="12"/>
  <c r="D462" i="13" s="1"/>
  <c r="AI3370" i="12"/>
  <c r="C570" i="13" s="1"/>
  <c r="AJ3293" i="12"/>
  <c r="D647" i="13" s="1"/>
  <c r="AJ2358" i="12"/>
  <c r="D1582" i="13" s="1"/>
  <c r="AJ3690" i="12"/>
  <c r="D250" i="13" s="1"/>
  <c r="AI3818" i="12"/>
  <c r="C122" i="13" s="1"/>
  <c r="AJ3252" i="12"/>
  <c r="D688" i="13" s="1"/>
  <c r="AI3480" i="12"/>
  <c r="C460" i="13" s="1"/>
  <c r="AI3772" i="12"/>
  <c r="C168" i="13" s="1"/>
  <c r="AI3612" i="12"/>
  <c r="C328" i="13" s="1"/>
  <c r="AJ3649" i="12"/>
  <c r="D291" i="13" s="1"/>
  <c r="AI3642" i="12"/>
  <c r="C298" i="13" s="1"/>
  <c r="AJ3722" i="12"/>
  <c r="D218" i="13" s="1"/>
  <c r="AI2394" i="12"/>
  <c r="C1546" i="13" s="1"/>
  <c r="AJ3139" i="12"/>
  <c r="D801" i="13" s="1"/>
  <c r="AJ3603" i="12"/>
  <c r="D337" i="13" s="1"/>
  <c r="AI3746" i="12"/>
  <c r="C194" i="13" s="1"/>
  <c r="AI2687" i="12"/>
  <c r="C1253" i="13" s="1"/>
  <c r="AI2851" i="12"/>
  <c r="C1089" i="13" s="1"/>
  <c r="AI3735" i="12"/>
  <c r="C205" i="13" s="1"/>
  <c r="AJ3750" i="12"/>
  <c r="D190" i="13" s="1"/>
  <c r="AJ3344" i="12"/>
  <c r="D596" i="13" s="1"/>
  <c r="AI3178" i="12"/>
  <c r="C762" i="13" s="1"/>
  <c r="AJ3104" i="12"/>
  <c r="D836" i="13" s="1"/>
  <c r="AJ2350" i="12"/>
  <c r="D1590" i="13" s="1"/>
  <c r="AI3805" i="12"/>
  <c r="C135" i="13" s="1"/>
  <c r="AJ3860" i="12"/>
  <c r="D80" i="13" s="1"/>
  <c r="AJ3670" i="12"/>
  <c r="D270" i="13" s="1"/>
  <c r="AI3564" i="12"/>
  <c r="C376" i="13" s="1"/>
  <c r="AI3885" i="12"/>
  <c r="C55" i="13" s="1"/>
  <c r="AI3823" i="12"/>
  <c r="C117" i="13" s="1"/>
  <c r="AI3086" i="12"/>
  <c r="C854" i="13" s="1"/>
  <c r="AI3066" i="12"/>
  <c r="C874" i="13" s="1"/>
  <c r="AI3093" i="12"/>
  <c r="C847" i="13" s="1"/>
  <c r="AI3821" i="12"/>
  <c r="C119" i="13" s="1"/>
  <c r="AI2818" i="12"/>
  <c r="C1122" i="13" s="1"/>
  <c r="AI3533" i="12"/>
  <c r="C407" i="13" s="1"/>
  <c r="AJ3707" i="12"/>
  <c r="D233" i="13" s="1"/>
  <c r="AI3583" i="12"/>
  <c r="C357" i="13" s="1"/>
  <c r="AI3914" i="12"/>
  <c r="C26" i="13" s="1"/>
  <c r="AI3229" i="12"/>
  <c r="C711" i="13" s="1"/>
  <c r="AI3548" i="12"/>
  <c r="C392" i="13" s="1"/>
  <c r="AI3129" i="12"/>
  <c r="C811" i="13" s="1"/>
  <c r="AJ3497" i="12"/>
  <c r="D443" i="13" s="1"/>
  <c r="AI3214" i="12"/>
  <c r="C726" i="13" s="1"/>
  <c r="AI3589" i="12"/>
  <c r="C351" i="13" s="1"/>
  <c r="AI3679" i="12"/>
  <c r="C261" i="13" s="1"/>
  <c r="AJ3762" i="12"/>
  <c r="D178" i="13" s="1"/>
  <c r="AJ3711" i="12"/>
  <c r="D229" i="13" s="1"/>
  <c r="AI3455" i="12"/>
  <c r="C485" i="13" s="1"/>
  <c r="AJ2716" i="12"/>
  <c r="D1224" i="13" s="1"/>
  <c r="AI2343" i="12"/>
  <c r="C1597" i="13" s="1"/>
  <c r="AI3555" i="12"/>
  <c r="C385" i="13" s="1"/>
  <c r="AI3771" i="12"/>
  <c r="C169" i="13" s="1"/>
  <c r="AJ3667" i="12"/>
  <c r="D273" i="13" s="1"/>
  <c r="AI3848" i="12"/>
  <c r="C92" i="13" s="1"/>
  <c r="AI2852" i="12"/>
  <c r="C1088" i="13" s="1"/>
  <c r="AJ3653" i="12"/>
  <c r="D287" i="13" s="1"/>
  <c r="AI3346" i="12"/>
  <c r="C594" i="13" s="1"/>
  <c r="AI3412" i="12"/>
  <c r="C528" i="13" s="1"/>
  <c r="AJ3689" i="12"/>
  <c r="D251" i="13" s="1"/>
  <c r="AJ3908" i="12"/>
  <c r="D32" i="13" s="1"/>
  <c r="AJ2673" i="12"/>
  <c r="D1267" i="13" s="1"/>
  <c r="AI3854" i="12"/>
  <c r="C86" i="13" s="1"/>
  <c r="AJ3546" i="12"/>
  <c r="D394" i="13" s="1"/>
  <c r="AI2142" i="12"/>
  <c r="C1798" i="13" s="1"/>
  <c r="AJ3186" i="12"/>
  <c r="D754" i="13" s="1"/>
  <c r="AI3314" i="12"/>
  <c r="C626" i="13" s="1"/>
  <c r="AI2737" i="12"/>
  <c r="C1203" i="13" s="1"/>
  <c r="AJ3774" i="12"/>
  <c r="D166" i="13" s="1"/>
  <c r="AI3277" i="12"/>
  <c r="C663" i="13" s="1"/>
  <c r="AJ2459" i="12"/>
  <c r="D1481" i="13" s="1"/>
  <c r="AJ3857" i="12"/>
  <c r="D83" i="13" s="1"/>
  <c r="AJ2352" i="12"/>
  <c r="D1588" i="13" s="1"/>
  <c r="AI3693" i="12"/>
  <c r="C247" i="13" s="1"/>
  <c r="AJ3930" i="12"/>
  <c r="D10" i="13" s="1"/>
  <c r="AJ3472" i="12"/>
  <c r="D468" i="13" s="1"/>
  <c r="AJ3834" i="12"/>
  <c r="D106" i="13" s="1"/>
  <c r="AI3645" i="12"/>
  <c r="C295" i="13" s="1"/>
  <c r="AI3716" i="12"/>
  <c r="C224" i="13" s="1"/>
  <c r="AI3057" i="12"/>
  <c r="C883" i="13" s="1"/>
  <c r="AJ3733" i="12"/>
  <c r="D207" i="13" s="1"/>
  <c r="AI3529" i="12"/>
  <c r="C411" i="13" s="1"/>
  <c r="AJ3484" i="12"/>
  <c r="D456" i="13" s="1"/>
  <c r="AI3911" i="12"/>
  <c r="C29" i="13" s="1"/>
  <c r="AI3559" i="12"/>
  <c r="C381" i="13" s="1"/>
  <c r="AJ2233" i="12"/>
  <c r="D1707" i="13" s="1"/>
  <c r="AJ3660" i="12"/>
  <c r="D280" i="13" s="1"/>
  <c r="AI3660" i="12"/>
  <c r="C280" i="13" s="1"/>
  <c r="AJ3780" i="12"/>
  <c r="D160" i="13" s="1"/>
  <c r="AI3780" i="12"/>
  <c r="C160" i="13" s="1"/>
  <c r="AI2724" i="12"/>
  <c r="C1216" i="13" s="1"/>
  <c r="AJ2724" i="12"/>
  <c r="D1216" i="13" s="1"/>
  <c r="AI3335" i="12"/>
  <c r="C605" i="13" s="1"/>
  <c r="AJ3335" i="12"/>
  <c r="D605" i="13" s="1"/>
  <c r="AI2809" i="12"/>
  <c r="C1131" i="13" s="1"/>
  <c r="AJ2809" i="12"/>
  <c r="D1131" i="13" s="1"/>
  <c r="AI2908" i="12"/>
  <c r="C1032" i="13" s="1"/>
  <c r="AJ2908" i="12"/>
  <c r="D1032" i="13" s="1"/>
  <c r="AJ2888" i="12"/>
  <c r="D1052" i="13" s="1"/>
  <c r="AI2888" i="12"/>
  <c r="C1052" i="13" s="1"/>
  <c r="AJ3794" i="12"/>
  <c r="D146" i="13" s="1"/>
  <c r="AI3794" i="12"/>
  <c r="C146" i="13" s="1"/>
  <c r="AJ3829" i="12"/>
  <c r="D111" i="13" s="1"/>
  <c r="AI3829" i="12"/>
  <c r="C111" i="13" s="1"/>
  <c r="AI3709" i="12"/>
  <c r="C231" i="13" s="1"/>
  <c r="AJ3709" i="12"/>
  <c r="D231" i="13" s="1"/>
  <c r="AI3308" i="12"/>
  <c r="C632" i="13" s="1"/>
  <c r="AJ3308" i="12"/>
  <c r="D632" i="13" s="1"/>
  <c r="AI3841" i="12"/>
  <c r="C99" i="13" s="1"/>
  <c r="AJ3841" i="12"/>
  <c r="D99" i="13" s="1"/>
  <c r="AI3592" i="12"/>
  <c r="C348" i="13" s="1"/>
  <c r="AJ3592" i="12"/>
  <c r="D348" i="13" s="1"/>
  <c r="AI3215" i="12"/>
  <c r="C725" i="13" s="1"/>
  <c r="AJ3215" i="12"/>
  <c r="D725" i="13" s="1"/>
  <c r="AJ3372" i="12"/>
  <c r="D568" i="13" s="1"/>
  <c r="AI3372" i="12"/>
  <c r="C568" i="13" s="1"/>
  <c r="AI3513" i="12"/>
  <c r="C427" i="13" s="1"/>
  <c r="AJ3513" i="12"/>
  <c r="D427" i="13" s="1"/>
  <c r="AJ3147" i="12"/>
  <c r="D793" i="13" s="1"/>
  <c r="AI3147" i="12"/>
  <c r="C793" i="13" s="1"/>
  <c r="AJ3476" i="12"/>
  <c r="D464" i="13" s="1"/>
  <c r="AI3476" i="12"/>
  <c r="C464" i="13" s="1"/>
  <c r="AJ3920" i="12"/>
  <c r="D20" i="13" s="1"/>
  <c r="AI3920" i="12"/>
  <c r="C20" i="13" s="1"/>
  <c r="AI3787" i="12"/>
  <c r="C153" i="13" s="1"/>
  <c r="AJ3787" i="12"/>
  <c r="D153" i="13" s="1"/>
  <c r="AI3519" i="12"/>
  <c r="C421" i="13" s="1"/>
  <c r="AJ3519" i="12"/>
  <c r="D421" i="13" s="1"/>
  <c r="AI3909" i="12"/>
  <c r="C31" i="13" s="1"/>
  <c r="AJ3909" i="12"/>
  <c r="D31" i="13" s="1"/>
  <c r="AI3571" i="12"/>
  <c r="C369" i="13" s="1"/>
  <c r="AJ3571" i="12"/>
  <c r="D369" i="13" s="1"/>
  <c r="AJ3079" i="12"/>
  <c r="D861" i="13" s="1"/>
  <c r="AI3079" i="12"/>
  <c r="C861" i="13" s="1"/>
  <c r="AJ3882" i="12"/>
  <c r="D58" i="13" s="1"/>
  <c r="AI3882" i="12"/>
  <c r="C58" i="13" s="1"/>
  <c r="AI3407" i="12"/>
  <c r="C533" i="13" s="1"/>
  <c r="AJ3407" i="12"/>
  <c r="D533" i="13" s="1"/>
  <c r="AJ3586" i="12"/>
  <c r="D354" i="13" s="1"/>
  <c r="AI3586" i="12"/>
  <c r="C354" i="13" s="1"/>
  <c r="AI3278" i="12"/>
  <c r="C662" i="13" s="1"/>
  <c r="AJ3278" i="12"/>
  <c r="D662" i="13" s="1"/>
  <c r="AI3449" i="12"/>
  <c r="C491" i="13" s="1"/>
  <c r="AJ3449" i="12"/>
  <c r="D491" i="13" s="1"/>
  <c r="AJ3931" i="12"/>
  <c r="D9" i="13" s="1"/>
  <c r="AI3931" i="12"/>
  <c r="C9" i="13" s="1"/>
  <c r="AJ2769" i="12"/>
  <c r="D1171" i="13" s="1"/>
  <c r="AI2769" i="12"/>
  <c r="C1171" i="13" s="1"/>
  <c r="AI3669" i="12"/>
  <c r="C271" i="13" s="1"/>
  <c r="AJ3669" i="12"/>
  <c r="D271" i="13" s="1"/>
  <c r="AI2726" i="12"/>
  <c r="C1214" i="13" s="1"/>
  <c r="AJ2726" i="12"/>
  <c r="D1214" i="13" s="1"/>
  <c r="AJ3505" i="12"/>
  <c r="D435" i="13" s="1"/>
  <c r="AI3505" i="12"/>
  <c r="C435" i="13" s="1"/>
  <c r="AI3005" i="12"/>
  <c r="C935" i="13" s="1"/>
  <c r="AJ3005" i="12"/>
  <c r="D935" i="13" s="1"/>
  <c r="AI3748" i="12"/>
  <c r="C192" i="13" s="1"/>
  <c r="AJ3748" i="12"/>
  <c r="D192" i="13" s="1"/>
  <c r="AI3422" i="12"/>
  <c r="C518" i="13" s="1"/>
  <c r="AJ3422" i="12"/>
  <c r="D518" i="13" s="1"/>
  <c r="AI3044" i="12"/>
  <c r="C896" i="13" s="1"/>
  <c r="AJ3044" i="12"/>
  <c r="D896" i="13" s="1"/>
  <c r="AI3221" i="12"/>
  <c r="C719" i="13" s="1"/>
  <c r="AJ3221" i="12"/>
  <c r="D719" i="13" s="1"/>
  <c r="AI3574" i="12"/>
  <c r="C366" i="13" s="1"/>
  <c r="AJ3574" i="12"/>
  <c r="D366" i="13" s="1"/>
  <c r="AJ3500" i="12"/>
  <c r="D440" i="13" s="1"/>
  <c r="AI3500" i="12"/>
  <c r="C440" i="13" s="1"/>
  <c r="AI3634" i="12"/>
  <c r="C306" i="13" s="1"/>
  <c r="AJ3634" i="12"/>
  <c r="D306" i="13" s="1"/>
  <c r="AJ3862" i="12"/>
  <c r="D78" i="13" s="1"/>
  <c r="AI3862" i="12"/>
  <c r="C78" i="13" s="1"/>
  <c r="AI2704" i="12"/>
  <c r="C1236" i="13" s="1"/>
  <c r="AJ2704" i="12"/>
  <c r="D1236" i="13" s="1"/>
  <c r="AJ3136" i="12"/>
  <c r="D804" i="13" s="1"/>
  <c r="AI3136" i="12"/>
  <c r="C804" i="13" s="1"/>
  <c r="AI2911" i="12"/>
  <c r="C1029" i="13" s="1"/>
  <c r="AJ2911" i="12"/>
  <c r="D1029" i="13" s="1"/>
  <c r="AI2727" i="12"/>
  <c r="C1213" i="13" s="1"/>
  <c r="AJ2727" i="12"/>
  <c r="D1213" i="13" s="1"/>
  <c r="AJ3691" i="12"/>
  <c r="D249" i="13" s="1"/>
  <c r="AI3691" i="12"/>
  <c r="C249" i="13" s="1"/>
  <c r="AI3751" i="12"/>
  <c r="C189" i="13" s="1"/>
  <c r="AJ3751" i="12"/>
  <c r="D189" i="13" s="1"/>
  <c r="AI3753" i="12"/>
  <c r="C187" i="13" s="1"/>
  <c r="AJ3753" i="12"/>
  <c r="D187" i="13" s="1"/>
  <c r="AI3499" i="12"/>
  <c r="C441" i="13" s="1"/>
  <c r="AJ3499" i="12"/>
  <c r="D441" i="13" s="1"/>
  <c r="AI3084" i="12"/>
  <c r="C856" i="13" s="1"/>
  <c r="AJ3084" i="12"/>
  <c r="D856" i="13" s="1"/>
  <c r="AJ2644" i="12"/>
  <c r="D1296" i="13" s="1"/>
  <c r="AI2644" i="12"/>
  <c r="C1296" i="13" s="1"/>
  <c r="AJ3665" i="12"/>
  <c r="D275" i="13" s="1"/>
  <c r="AI3665" i="12"/>
  <c r="C275" i="13" s="1"/>
  <c r="AI3813" i="12"/>
  <c r="C127" i="13" s="1"/>
  <c r="AJ3813" i="12"/>
  <c r="D127" i="13" s="1"/>
  <c r="AJ3686" i="12"/>
  <c r="D254" i="13" s="1"/>
  <c r="AI3686" i="12"/>
  <c r="C254" i="13" s="1"/>
  <c r="AJ3752" i="12"/>
  <c r="D188" i="13" s="1"/>
  <c r="AI3752" i="12"/>
  <c r="C188" i="13" s="1"/>
  <c r="AI2288" i="12"/>
  <c r="C1652" i="13" s="1"/>
  <c r="AJ2288" i="12"/>
  <c r="D1652" i="13" s="1"/>
  <c r="AI3253" i="12"/>
  <c r="C687" i="13" s="1"/>
  <c r="AJ3253" i="12"/>
  <c r="D687" i="13" s="1"/>
  <c r="AJ2395" i="12"/>
  <c r="D1545" i="13" s="1"/>
  <c r="AI2395" i="12"/>
  <c r="C1545" i="13" s="1"/>
  <c r="AJ3828" i="12"/>
  <c r="D112" i="13" s="1"/>
  <c r="AI3828" i="12"/>
  <c r="C112" i="13" s="1"/>
  <c r="AJ3181" i="12"/>
  <c r="D759" i="13" s="1"/>
  <c r="AI3181" i="12"/>
  <c r="C759" i="13" s="1"/>
  <c r="AJ2981" i="12"/>
  <c r="D959" i="13" s="1"/>
  <c r="AI2981" i="12"/>
  <c r="C959" i="13" s="1"/>
  <c r="AJ3063" i="12"/>
  <c r="D877" i="13" s="1"/>
  <c r="AI3063" i="12"/>
  <c r="C877" i="13" s="1"/>
  <c r="AI3782" i="12"/>
  <c r="C158" i="13" s="1"/>
  <c r="AJ3782" i="12"/>
  <c r="D158" i="13" s="1"/>
  <c r="AJ3516" i="12"/>
  <c r="D424" i="13" s="1"/>
  <c r="AI3516" i="12"/>
  <c r="C424" i="13" s="1"/>
  <c r="AJ3411" i="12"/>
  <c r="D529" i="13" s="1"/>
  <c r="AI3411" i="12"/>
  <c r="C529" i="13" s="1"/>
  <c r="AJ3773" i="12"/>
  <c r="D167" i="13" s="1"/>
  <c r="AI3773" i="12"/>
  <c r="C167" i="13" s="1"/>
  <c r="AJ3387" i="12"/>
  <c r="D553" i="13" s="1"/>
  <c r="AI3387" i="12"/>
  <c r="C553" i="13" s="1"/>
  <c r="AI2776" i="12"/>
  <c r="C1164" i="13" s="1"/>
  <c r="AJ2776" i="12"/>
  <c r="D1164" i="13" s="1"/>
  <c r="AI3917" i="12"/>
  <c r="C23" i="13" s="1"/>
  <c r="AJ3917" i="12"/>
  <c r="D23" i="13" s="1"/>
  <c r="AJ3864" i="12"/>
  <c r="D76" i="13" s="1"/>
  <c r="AI3864" i="12"/>
  <c r="C76" i="13" s="1"/>
  <c r="AI3072" i="12"/>
  <c r="C868" i="13" s="1"/>
  <c r="AJ3072" i="12"/>
  <c r="D868" i="13" s="1"/>
  <c r="AI2578" i="12"/>
  <c r="C1362" i="13" s="1"/>
  <c r="AJ2578" i="12"/>
  <c r="D1362" i="13" s="1"/>
  <c r="AI3369" i="12"/>
  <c r="C571" i="13" s="1"/>
  <c r="AJ3369" i="12"/>
  <c r="D571" i="13" s="1"/>
  <c r="AI3240" i="12"/>
  <c r="C700" i="13" s="1"/>
  <c r="AJ3240" i="12"/>
  <c r="D700" i="13" s="1"/>
  <c r="AJ2723" i="12"/>
  <c r="D1217" i="13" s="1"/>
  <c r="AI2723" i="12"/>
  <c r="C1217" i="13" s="1"/>
  <c r="AJ3514" i="12"/>
  <c r="D426" i="13" s="1"/>
  <c r="AI3514" i="12"/>
  <c r="C426" i="13" s="1"/>
  <c r="AI3361" i="12"/>
  <c r="C579" i="13" s="1"/>
  <c r="AJ3361" i="12"/>
  <c r="D579" i="13" s="1"/>
  <c r="AJ3899" i="12"/>
  <c r="D41" i="13" s="1"/>
  <c r="AI3899" i="12"/>
  <c r="C41" i="13" s="1"/>
  <c r="AJ2824" i="12"/>
  <c r="D1116" i="13" s="1"/>
  <c r="AI2824" i="12"/>
  <c r="C1116" i="13" s="1"/>
  <c r="AJ3683" i="12"/>
  <c r="D257" i="13" s="1"/>
  <c r="AI3683" i="12"/>
  <c r="C257" i="13" s="1"/>
  <c r="AI3149" i="12"/>
  <c r="C791" i="13" s="1"/>
  <c r="AJ3149" i="12"/>
  <c r="D791" i="13" s="1"/>
  <c r="AI3176" i="12"/>
  <c r="C764" i="13" s="1"/>
  <c r="AJ3176" i="12"/>
  <c r="D764" i="13" s="1"/>
  <c r="AJ3228" i="12"/>
  <c r="D712" i="13" s="1"/>
  <c r="AI3228" i="12"/>
  <c r="C712" i="13" s="1"/>
  <c r="AI2975" i="12"/>
  <c r="C965" i="13" s="1"/>
  <c r="AJ2975" i="12"/>
  <c r="D965" i="13" s="1"/>
  <c r="AI3099" i="12"/>
  <c r="C841" i="13" s="1"/>
  <c r="AJ3099" i="12"/>
  <c r="D841" i="13" s="1"/>
  <c r="AI2793" i="12"/>
  <c r="C1147" i="13" s="1"/>
  <c r="AJ2793" i="12"/>
  <c r="D1147" i="13" s="1"/>
  <c r="AI3465" i="12"/>
  <c r="C475" i="13" s="1"/>
  <c r="AJ3465" i="12"/>
  <c r="D475" i="13" s="1"/>
  <c r="AI3469" i="12"/>
  <c r="C471" i="13" s="1"/>
  <c r="AJ3469" i="12"/>
  <c r="D471" i="13" s="1"/>
  <c r="AJ3027" i="12"/>
  <c r="D913" i="13" s="1"/>
  <c r="AI3027" i="12"/>
  <c r="C913" i="13" s="1"/>
  <c r="AI3897" i="12"/>
  <c r="C43" i="13" s="1"/>
  <c r="AJ3897" i="12"/>
  <c r="D43" i="13" s="1"/>
  <c r="AJ3366" i="12"/>
  <c r="D574" i="13" s="1"/>
  <c r="AI3366" i="12"/>
  <c r="C574" i="13" s="1"/>
  <c r="AI3318" i="12"/>
  <c r="C622" i="13" s="1"/>
  <c r="AJ3318" i="12"/>
  <c r="D622" i="13" s="1"/>
  <c r="AI3489" i="12"/>
  <c r="C451" i="13" s="1"/>
  <c r="AJ3489" i="12"/>
  <c r="D451" i="13" s="1"/>
  <c r="AI2304" i="12"/>
  <c r="C1636" i="13" s="1"/>
  <c r="AJ2304" i="12"/>
  <c r="D1636" i="13" s="1"/>
  <c r="AI2977" i="12"/>
  <c r="C963" i="13" s="1"/>
  <c r="AJ2977" i="12"/>
  <c r="D963" i="13" s="1"/>
  <c r="AI3275" i="12"/>
  <c r="C665" i="13" s="1"/>
  <c r="AJ3275" i="12"/>
  <c r="D665" i="13" s="1"/>
  <c r="AJ3326" i="12"/>
  <c r="D614" i="13" s="1"/>
  <c r="AI3326" i="12"/>
  <c r="C614" i="13" s="1"/>
  <c r="AJ3732" i="12"/>
  <c r="D208" i="13" s="1"/>
  <c r="AI3732" i="12"/>
  <c r="C208" i="13" s="1"/>
  <c r="AJ3901" i="12"/>
  <c r="D39" i="13" s="1"/>
  <c r="AI3901" i="12"/>
  <c r="C39" i="13" s="1"/>
  <c r="AI3282" i="12"/>
  <c r="C658" i="13" s="1"/>
  <c r="AJ3282" i="12"/>
  <c r="D658" i="13" s="1"/>
  <c r="AJ3675" i="12"/>
  <c r="D265" i="13" s="1"/>
  <c r="AI3675" i="12"/>
  <c r="C265" i="13" s="1"/>
  <c r="AI3187" i="12"/>
  <c r="C753" i="13" s="1"/>
  <c r="AJ3187" i="12"/>
  <c r="D753" i="13" s="1"/>
  <c r="AI2730" i="12"/>
  <c r="C1210" i="13" s="1"/>
  <c r="AJ2730" i="12"/>
  <c r="D1210" i="13" s="1"/>
  <c r="AI3631" i="12"/>
  <c r="C309" i="13" s="1"/>
  <c r="AJ3631" i="12"/>
  <c r="D309" i="13" s="1"/>
  <c r="AI3853" i="12"/>
  <c r="C87" i="13" s="1"/>
  <c r="AJ3853" i="12"/>
  <c r="D87" i="13" s="1"/>
  <c r="AI3678" i="12"/>
  <c r="C262" i="13" s="1"/>
  <c r="AJ3678" i="12"/>
  <c r="D262" i="13" s="1"/>
  <c r="AI3632" i="12"/>
  <c r="C308" i="13" s="1"/>
  <c r="AJ3632" i="12"/>
  <c r="D308" i="13" s="1"/>
  <c r="AI2995" i="12"/>
  <c r="C945" i="13" s="1"/>
  <c r="AJ2995" i="12"/>
  <c r="D945" i="13" s="1"/>
  <c r="AI3907" i="12"/>
  <c r="C33" i="13" s="1"/>
  <c r="AJ3907" i="12"/>
  <c r="D33" i="13" s="1"/>
  <c r="AJ2901" i="12"/>
  <c r="D1039" i="13" s="1"/>
  <c r="AI2901" i="12"/>
  <c r="C1039" i="13" s="1"/>
  <c r="AI2590" i="12"/>
  <c r="C1350" i="13" s="1"/>
  <c r="AJ2590" i="12"/>
  <c r="D1350" i="13" s="1"/>
  <c r="AI3742" i="12"/>
  <c r="C198" i="13" s="1"/>
  <c r="AJ3742" i="12"/>
  <c r="D198" i="13" s="1"/>
  <c r="AI3557" i="12"/>
  <c r="C383" i="13" s="1"/>
  <c r="AJ3557" i="12"/>
  <c r="D383" i="13" s="1"/>
  <c r="AJ2728" i="12"/>
  <c r="D1212" i="13" s="1"/>
  <c r="AI2728" i="12"/>
  <c r="C1212" i="13" s="1"/>
  <c r="AJ2986" i="12"/>
  <c r="D954" i="13" s="1"/>
  <c r="AI2986" i="12"/>
  <c r="C954" i="13" s="1"/>
  <c r="AJ3445" i="12"/>
  <c r="D495" i="13" s="1"/>
  <c r="AI3445" i="12"/>
  <c r="C495" i="13" s="1"/>
  <c r="AI3565" i="12"/>
  <c r="C375" i="13" s="1"/>
  <c r="AJ3565" i="12"/>
  <c r="D375" i="13" s="1"/>
  <c r="AJ2976" i="12"/>
  <c r="D964" i="13" s="1"/>
  <c r="AI2976" i="12"/>
  <c r="C964" i="13" s="1"/>
  <c r="AJ2931" i="12"/>
  <c r="D1009" i="13" s="1"/>
  <c r="AI2931" i="12"/>
  <c r="C1009" i="13" s="1"/>
  <c r="AI3759" i="12"/>
  <c r="C181" i="13" s="1"/>
  <c r="AJ3759" i="12"/>
  <c r="D181" i="13" s="1"/>
  <c r="AJ3636" i="12"/>
  <c r="D304" i="13" s="1"/>
  <c r="AI3636" i="12"/>
  <c r="C304" i="13" s="1"/>
  <c r="AI3440" i="12"/>
  <c r="C500" i="13" s="1"/>
  <c r="AJ3440" i="12"/>
  <c r="D500" i="13" s="1"/>
  <c r="AJ3466" i="12"/>
  <c r="D474" i="13" s="1"/>
  <c r="AI3466" i="12"/>
  <c r="C474" i="13" s="1"/>
  <c r="AJ2263" i="12"/>
  <c r="D1677" i="13" s="1"/>
  <c r="AI2263" i="12"/>
  <c r="C1677" i="13" s="1"/>
  <c r="AI3152" i="12"/>
  <c r="C788" i="13" s="1"/>
  <c r="AJ3152" i="12"/>
  <c r="D788" i="13" s="1"/>
  <c r="AI3235" i="12"/>
  <c r="C705" i="13" s="1"/>
  <c r="AJ3235" i="12"/>
  <c r="D705" i="13" s="1"/>
  <c r="AJ3261" i="12"/>
  <c r="D679" i="13" s="1"/>
  <c r="AI3261" i="12"/>
  <c r="C679" i="13" s="1"/>
  <c r="AI3827" i="12"/>
  <c r="C113" i="13" s="1"/>
  <c r="AJ3827" i="12"/>
  <c r="D113" i="13" s="1"/>
  <c r="AJ3604" i="12"/>
  <c r="D336" i="13" s="1"/>
  <c r="AI3604" i="12"/>
  <c r="C336" i="13" s="1"/>
  <c r="AI3257" i="12"/>
  <c r="C683" i="13" s="1"/>
  <c r="AJ3257" i="12"/>
  <c r="D683" i="13" s="1"/>
  <c r="AI3688" i="12"/>
  <c r="C252" i="13" s="1"/>
  <c r="AJ3688" i="12"/>
  <c r="D252" i="13" s="1"/>
  <c r="AI3810" i="12"/>
  <c r="C130" i="13" s="1"/>
  <c r="AJ3810" i="12"/>
  <c r="D130" i="13" s="1"/>
  <c r="AI3400" i="12"/>
  <c r="C540" i="13" s="1"/>
  <c r="AJ3400" i="12"/>
  <c r="D540" i="13" s="1"/>
  <c r="AJ3327" i="12"/>
  <c r="D613" i="13" s="1"/>
  <c r="AI3327" i="12"/>
  <c r="C613" i="13" s="1"/>
  <c r="AI3910" i="12"/>
  <c r="C30" i="13" s="1"/>
  <c r="AJ3910" i="12"/>
  <c r="D30" i="13" s="1"/>
  <c r="AI3924" i="12"/>
  <c r="C16" i="13" s="1"/>
  <c r="AJ3924" i="12"/>
  <c r="D16" i="13" s="1"/>
  <c r="AJ3865" i="12"/>
  <c r="D75" i="13" s="1"/>
  <c r="AI3865" i="12"/>
  <c r="C75" i="13" s="1"/>
  <c r="AI2969" i="12"/>
  <c r="C971" i="13" s="1"/>
  <c r="AJ2969" i="12"/>
  <c r="D971" i="13" s="1"/>
  <c r="AJ3856" i="12"/>
  <c r="D84" i="13" s="1"/>
  <c r="AI3856" i="12"/>
  <c r="C84" i="13" s="1"/>
  <c r="AI2887" i="12"/>
  <c r="C1053" i="13" s="1"/>
  <c r="AJ2887" i="12"/>
  <c r="D1053" i="13" s="1"/>
  <c r="AI3708" i="12"/>
  <c r="C232" i="13" s="1"/>
  <c r="AJ3708" i="12"/>
  <c r="D232" i="13" s="1"/>
  <c r="AI3878" i="12"/>
  <c r="C62" i="13" s="1"/>
  <c r="AJ3878" i="12"/>
  <c r="D62" i="13" s="1"/>
  <c r="AJ2954" i="12"/>
  <c r="D986" i="13" s="1"/>
  <c r="AI2954" i="12"/>
  <c r="C986" i="13" s="1"/>
  <c r="AI3527" i="12"/>
  <c r="C413" i="13" s="1"/>
  <c r="AJ3527" i="12"/>
  <c r="D413" i="13" s="1"/>
  <c r="AI3026" i="12"/>
  <c r="C914" i="13" s="1"/>
  <c r="AJ3026" i="12"/>
  <c r="D914" i="13" s="1"/>
  <c r="AJ3764" i="12"/>
  <c r="D176" i="13" s="1"/>
  <c r="AI3764" i="12"/>
  <c r="C176" i="13" s="1"/>
  <c r="AI3427" i="12"/>
  <c r="C513" i="13" s="1"/>
  <c r="AJ3427" i="12"/>
  <c r="D513" i="13" s="1"/>
  <c r="AJ3776" i="12"/>
  <c r="D164" i="13" s="1"/>
  <c r="AI3776" i="12"/>
  <c r="C164" i="13" s="1"/>
  <c r="AI3509" i="12"/>
  <c r="C431" i="13" s="1"/>
  <c r="AJ3509" i="12"/>
  <c r="D431" i="13" s="1"/>
  <c r="AI3503" i="12"/>
  <c r="C437" i="13" s="1"/>
  <c r="AJ3503" i="12"/>
  <c r="D437" i="13" s="1"/>
  <c r="AI3674" i="12"/>
  <c r="C266" i="13" s="1"/>
  <c r="AJ3674" i="12"/>
  <c r="D266" i="13" s="1"/>
  <c r="AI3611" i="12"/>
  <c r="C329" i="13" s="1"/>
  <c r="AJ3611" i="12"/>
  <c r="D329" i="13" s="1"/>
  <c r="AI3643" i="12"/>
  <c r="C297" i="13" s="1"/>
  <c r="AJ3643" i="12"/>
  <c r="D297" i="13" s="1"/>
  <c r="AJ3140" i="12"/>
  <c r="D800" i="13" s="1"/>
  <c r="AI3140" i="12"/>
  <c r="C800" i="13" s="1"/>
  <c r="AJ3296" i="12"/>
  <c r="D644" i="13" s="1"/>
  <c r="AI3296" i="12"/>
  <c r="C644" i="13" s="1"/>
  <c r="AJ3549" i="12"/>
  <c r="D391" i="13" s="1"/>
  <c r="AI3549" i="12"/>
  <c r="C391" i="13" s="1"/>
  <c r="AJ2941" i="12"/>
  <c r="D999" i="13" s="1"/>
  <c r="AI2941" i="12"/>
  <c r="C999" i="13" s="1"/>
  <c r="AJ3443" i="12"/>
  <c r="D497" i="13" s="1"/>
  <c r="AI3443" i="12"/>
  <c r="C497" i="13" s="1"/>
  <c r="AI3792" i="12"/>
  <c r="C148" i="13" s="1"/>
  <c r="AJ3792" i="12"/>
  <c r="D148" i="13" s="1"/>
  <c r="AI3871" i="12"/>
  <c r="C69" i="13" s="1"/>
  <c r="AJ3871" i="12"/>
  <c r="D69" i="13" s="1"/>
  <c r="AI3237" i="12"/>
  <c r="C703" i="13" s="1"/>
  <c r="AJ3237" i="12"/>
  <c r="D703" i="13" s="1"/>
  <c r="AI3934" i="12"/>
  <c r="C6" i="13" s="1"/>
  <c r="AJ3934" i="12"/>
  <c r="D6" i="13" s="1"/>
  <c r="AJ2471" i="12"/>
  <c r="D1469" i="13" s="1"/>
  <c r="AI2471" i="12"/>
  <c r="C1469" i="13" s="1"/>
  <c r="AJ3873" i="12"/>
  <c r="D67" i="13" s="1"/>
  <c r="AI3873" i="12"/>
  <c r="C67" i="13" s="1"/>
  <c r="AJ3713" i="12"/>
  <c r="D227" i="13" s="1"/>
  <c r="AI3713" i="12"/>
  <c r="C227" i="13" s="1"/>
  <c r="AJ3697" i="12"/>
  <c r="D243" i="13" s="1"/>
  <c r="AI3697" i="12"/>
  <c r="C243" i="13" s="1"/>
  <c r="AJ2186" i="12"/>
  <c r="D1754" i="13" s="1"/>
  <c r="AI2186" i="12"/>
  <c r="C1754" i="13" s="1"/>
  <c r="AI3474" i="12"/>
  <c r="C466" i="13" s="1"/>
  <c r="AJ3474" i="12"/>
  <c r="D466" i="13" s="1"/>
  <c r="AI2442" i="12"/>
  <c r="C1498" i="13" s="1"/>
  <c r="AJ2442" i="12"/>
  <c r="D1498" i="13" s="1"/>
  <c r="AI3470" i="12"/>
  <c r="C470" i="13" s="1"/>
  <c r="AJ3470" i="12"/>
  <c r="D470" i="13" s="1"/>
  <c r="AJ3859" i="12"/>
  <c r="D81" i="13" s="1"/>
  <c r="AI3859" i="12"/>
  <c r="C81" i="13" s="1"/>
  <c r="AI3135" i="12"/>
  <c r="C805" i="13" s="1"/>
  <c r="AJ3135" i="12"/>
  <c r="D805" i="13" s="1"/>
  <c r="AJ3585" i="12"/>
  <c r="D355" i="13" s="1"/>
  <c r="AI3585" i="12"/>
  <c r="C355" i="13" s="1"/>
  <c r="AI3512" i="12"/>
  <c r="C428" i="13" s="1"/>
  <c r="AJ3512" i="12"/>
  <c r="D428" i="13" s="1"/>
  <c r="AI3281" i="12"/>
  <c r="C659" i="13" s="1"/>
  <c r="AJ3281" i="12"/>
  <c r="D659" i="13" s="1"/>
  <c r="AI3492" i="12"/>
  <c r="C448" i="13" s="1"/>
  <c r="AJ3492" i="12"/>
  <c r="D448" i="13" s="1"/>
  <c r="AJ3640" i="12"/>
  <c r="D300" i="13" s="1"/>
  <c r="AI3640" i="12"/>
  <c r="C300" i="13" s="1"/>
  <c r="AI3515" i="12"/>
  <c r="C425" i="13" s="1"/>
  <c r="AJ3515" i="12"/>
  <c r="D425" i="13" s="1"/>
  <c r="AJ2367" i="12"/>
  <c r="D1573" i="13" s="1"/>
  <c r="AI2367" i="12"/>
  <c r="C1573" i="13" s="1"/>
  <c r="AJ3336" i="12"/>
  <c r="D604" i="13" s="1"/>
  <c r="AI3336" i="12"/>
  <c r="C604" i="13" s="1"/>
  <c r="AJ3824" i="12"/>
  <c r="D116" i="13" s="1"/>
  <c r="AI3824" i="12"/>
  <c r="C116" i="13" s="1"/>
  <c r="AI3317" i="12"/>
  <c r="C623" i="13" s="1"/>
  <c r="AJ3317" i="12"/>
  <c r="D623" i="13" s="1"/>
  <c r="AI3685" i="12"/>
  <c r="C255" i="13" s="1"/>
  <c r="AJ3685" i="12"/>
  <c r="D255" i="13" s="1"/>
  <c r="AI2883" i="12"/>
  <c r="C1057" i="13" s="1"/>
  <c r="AJ2883" i="12"/>
  <c r="D1057" i="13" s="1"/>
  <c r="AI3249" i="12"/>
  <c r="C691" i="13" s="1"/>
  <c r="AJ3249" i="12"/>
  <c r="D691" i="13" s="1"/>
  <c r="AJ3736" i="12"/>
  <c r="D204" i="13" s="1"/>
  <c r="AI3736" i="12"/>
  <c r="C204" i="13" s="1"/>
  <c r="AJ3543" i="12"/>
  <c r="D397" i="13" s="1"/>
  <c r="AI3543" i="12"/>
  <c r="C397" i="13" s="1"/>
  <c r="AI3141" i="12"/>
  <c r="C799" i="13" s="1"/>
  <c r="AJ3141" i="12"/>
  <c r="D799" i="13" s="1"/>
  <c r="AI3428" i="12"/>
  <c r="C512" i="13" s="1"/>
  <c r="AJ3428" i="12"/>
  <c r="D512" i="13" s="1"/>
  <c r="AJ3460" i="12"/>
  <c r="D480" i="13" s="1"/>
  <c r="AI3460" i="12"/>
  <c r="C480" i="13" s="1"/>
  <c r="AI3244" i="12"/>
  <c r="C696" i="13" s="1"/>
  <c r="AJ3244" i="12"/>
  <c r="D696" i="13" s="1"/>
  <c r="AJ3396" i="12"/>
  <c r="D544" i="13" s="1"/>
  <c r="AI3396" i="12"/>
  <c r="C544" i="13" s="1"/>
  <c r="AJ3330" i="12"/>
  <c r="D610" i="13" s="1"/>
  <c r="AI3330" i="12"/>
  <c r="C610" i="13" s="1"/>
  <c r="AJ2660" i="12"/>
  <c r="D1280" i="13" s="1"/>
  <c r="AI2660" i="12"/>
  <c r="C1280" i="13" s="1"/>
  <c r="AJ3437" i="12"/>
  <c r="D503" i="13" s="1"/>
  <c r="AI3437" i="12"/>
  <c r="C503" i="13" s="1"/>
  <c r="AI3184" i="12"/>
  <c r="C756" i="13" s="1"/>
  <c r="AJ3184" i="12"/>
  <c r="D756" i="13" s="1"/>
  <c r="AI3406" i="12"/>
  <c r="C534" i="13" s="1"/>
  <c r="AJ3406" i="12"/>
  <c r="D534" i="13" s="1"/>
  <c r="AI3148" i="12"/>
  <c r="C792" i="13" s="1"/>
  <c r="AJ3148" i="12"/>
  <c r="D792" i="13" s="1"/>
  <c r="AJ2393" i="12"/>
  <c r="D1547" i="13" s="1"/>
  <c r="AI2393" i="12"/>
  <c r="C1547" i="13" s="1"/>
  <c r="AJ3540" i="12"/>
  <c r="D400" i="13" s="1"/>
  <c r="AI3540" i="12"/>
  <c r="C400" i="13" s="1"/>
  <c r="AI3397" i="12"/>
  <c r="C543" i="13" s="1"/>
  <c r="AJ3397" i="12"/>
  <c r="D543" i="13" s="1"/>
  <c r="AI3905" i="12"/>
  <c r="C35" i="13" s="1"/>
  <c r="AJ3905" i="12"/>
  <c r="D35" i="13" s="1"/>
  <c r="AI3918" i="12"/>
  <c r="C22" i="13" s="1"/>
  <c r="AJ3918" i="12"/>
  <c r="D22" i="13" s="1"/>
  <c r="AJ3174" i="12"/>
  <c r="D766" i="13" s="1"/>
  <c r="AI3174" i="12"/>
  <c r="C766" i="13" s="1"/>
  <c r="AI2389" i="12"/>
  <c r="C1551" i="13" s="1"/>
  <c r="AJ2389" i="12"/>
  <c r="D1551" i="13" s="1"/>
  <c r="AJ3510" i="12"/>
  <c r="D430" i="13" s="1"/>
  <c r="AI3510" i="12"/>
  <c r="C430" i="13" s="1"/>
  <c r="AI2766" i="12"/>
  <c r="C1174" i="13" s="1"/>
  <c r="AJ2766" i="12"/>
  <c r="D1174" i="13" s="1"/>
  <c r="AI3234" i="12"/>
  <c r="C706" i="13" s="1"/>
  <c r="AJ3234" i="12"/>
  <c r="D706" i="13" s="1"/>
  <c r="AJ3621" i="12"/>
  <c r="D319" i="13" s="1"/>
  <c r="AI3621" i="12"/>
  <c r="C319" i="13" s="1"/>
  <c r="AI3448" i="12"/>
  <c r="C492" i="13" s="1"/>
  <c r="AJ3448" i="12"/>
  <c r="D492" i="13" s="1"/>
  <c r="AJ3285" i="12"/>
  <c r="D655" i="13" s="1"/>
  <c r="AI3285" i="12"/>
  <c r="C655" i="13" s="1"/>
  <c r="AJ3442" i="12"/>
  <c r="D498" i="13" s="1"/>
  <c r="AI3442" i="12"/>
  <c r="C498" i="13" s="1"/>
  <c r="AI2055" i="12"/>
  <c r="C1885" i="13" s="1"/>
  <c r="AJ2055" i="12"/>
  <c r="D1885" i="13" s="1"/>
  <c r="AI3160" i="12"/>
  <c r="C780" i="13" s="1"/>
  <c r="AJ3160" i="12"/>
  <c r="D780" i="13" s="1"/>
  <c r="AI3225" i="12"/>
  <c r="C715" i="13" s="1"/>
  <c r="AJ3225" i="12"/>
  <c r="D715" i="13" s="1"/>
  <c r="AJ3226" i="12"/>
  <c r="D714" i="13" s="1"/>
  <c r="AI3226" i="12"/>
  <c r="C714" i="13" s="1"/>
  <c r="AI3855" i="12"/>
  <c r="C85" i="13" s="1"/>
  <c r="AJ3855" i="12"/>
  <c r="D85" i="13" s="1"/>
  <c r="AI3504" i="12"/>
  <c r="C436" i="13" s="1"/>
  <c r="AJ3504" i="12"/>
  <c r="D436" i="13" s="1"/>
  <c r="AI2542" i="12"/>
  <c r="C1398" i="13" s="1"/>
  <c r="AJ2542" i="12"/>
  <c r="D1398" i="13" s="1"/>
  <c r="AJ2636" i="12"/>
  <c r="D1304" i="13" s="1"/>
  <c r="AI2636" i="12"/>
  <c r="C1304" i="13" s="1"/>
  <c r="AJ3700" i="12"/>
  <c r="D240" i="13" s="1"/>
  <c r="AI3700" i="12"/>
  <c r="C240" i="13" s="1"/>
  <c r="AJ3710" i="12"/>
  <c r="D230" i="13" s="1"/>
  <c r="AI3710" i="12"/>
  <c r="C230" i="13" s="1"/>
  <c r="AJ3644" i="12"/>
  <c r="D296" i="13" s="1"/>
  <c r="AI3644" i="12"/>
  <c r="C296" i="13" s="1"/>
  <c r="AJ3775" i="12"/>
  <c r="D165" i="13" s="1"/>
  <c r="AI3775" i="12"/>
  <c r="C165" i="13" s="1"/>
  <c r="AJ3624" i="12"/>
  <c r="D316" i="13" s="1"/>
  <c r="AI3624" i="12"/>
  <c r="C316" i="13" s="1"/>
  <c r="AI3838" i="12"/>
  <c r="C102" i="13" s="1"/>
  <c r="AJ3838" i="12"/>
  <c r="D102" i="13" s="1"/>
  <c r="AJ3192" i="12"/>
  <c r="D748" i="13" s="1"/>
  <c r="AI3192" i="12"/>
  <c r="C748" i="13" s="1"/>
  <c r="AI3659" i="12"/>
  <c r="C281" i="13" s="1"/>
  <c r="AJ3659" i="12"/>
  <c r="D281" i="13" s="1"/>
  <c r="AI3657" i="12"/>
  <c r="C283" i="13" s="1"/>
  <c r="AJ3657" i="12"/>
  <c r="D283" i="13" s="1"/>
  <c r="AI3749" i="12"/>
  <c r="C191" i="13" s="1"/>
  <c r="AJ3749" i="12"/>
  <c r="D191" i="13" s="1"/>
  <c r="AI3248" i="12"/>
  <c r="C692" i="13" s="1"/>
  <c r="AJ3248" i="12"/>
  <c r="D692" i="13" s="1"/>
  <c r="AJ3872" i="12"/>
  <c r="D68" i="13" s="1"/>
  <c r="AI3872" i="12"/>
  <c r="C68" i="13" s="1"/>
  <c r="AI3743" i="12"/>
  <c r="C197" i="13" s="1"/>
  <c r="AJ3743" i="12"/>
  <c r="D197" i="13" s="1"/>
  <c r="AJ3820" i="12"/>
  <c r="D120" i="13" s="1"/>
  <c r="AI3820" i="12"/>
  <c r="C120" i="13" s="1"/>
  <c r="AI2088" i="12"/>
  <c r="C1852" i="13" s="1"/>
  <c r="AJ2088" i="12"/>
  <c r="D1852" i="13" s="1"/>
  <c r="AI3768" i="12"/>
  <c r="C172" i="13" s="1"/>
  <c r="AJ3768" i="12"/>
  <c r="D172" i="13" s="1"/>
  <c r="AI3161" i="12"/>
  <c r="C779" i="13" s="1"/>
  <c r="AJ3161" i="12"/>
  <c r="D779" i="13" s="1"/>
  <c r="AI3876" i="12"/>
  <c r="C64" i="13" s="1"/>
  <c r="AJ3876" i="12"/>
  <c r="D64" i="13" s="1"/>
  <c r="AI3602" i="12"/>
  <c r="C338" i="13" s="1"/>
  <c r="AJ3602" i="12"/>
  <c r="D338" i="13" s="1"/>
  <c r="AJ3473" i="12"/>
  <c r="D467" i="13" s="1"/>
  <c r="AI3473" i="12"/>
  <c r="C467" i="13" s="1"/>
  <c r="AI2745" i="12"/>
  <c r="C1195" i="13" s="1"/>
  <c r="AJ2745" i="12"/>
  <c r="D1195" i="13" s="1"/>
  <c r="AI3333" i="12"/>
  <c r="C607" i="13" s="1"/>
  <c r="AJ3333" i="12"/>
  <c r="D607" i="13" s="1"/>
  <c r="AI3222" i="12"/>
  <c r="C718" i="13" s="1"/>
  <c r="AJ3222" i="12"/>
  <c r="D718" i="13" s="1"/>
  <c r="AI2217" i="12"/>
  <c r="C1723" i="13" s="1"/>
  <c r="AJ2217" i="12"/>
  <c r="D1723" i="13" s="1"/>
  <c r="AI3471" i="12"/>
  <c r="C469" i="13" s="1"/>
  <c r="AJ3471" i="12"/>
  <c r="D469" i="13" s="1"/>
  <c r="AJ3538" i="12"/>
  <c r="D402" i="13" s="1"/>
  <c r="AI3538" i="12"/>
  <c r="C402" i="13" s="1"/>
  <c r="AI3521" i="12"/>
  <c r="C419" i="13" s="1"/>
  <c r="AJ3521" i="12"/>
  <c r="D419" i="13" s="1"/>
  <c r="AJ3789" i="12"/>
  <c r="D151" i="13" s="1"/>
  <c r="AI3789" i="12"/>
  <c r="C151" i="13" s="1"/>
  <c r="AJ3320" i="12"/>
  <c r="D620" i="13" s="1"/>
  <c r="AI3320" i="12"/>
  <c r="C620" i="13" s="1"/>
  <c r="AJ3390" i="12"/>
  <c r="D550" i="13" s="1"/>
  <c r="AI3390" i="12"/>
  <c r="C550" i="13" s="1"/>
  <c r="AI3438" i="12"/>
  <c r="C502" i="13" s="1"/>
  <c r="AJ3438" i="12"/>
  <c r="D502" i="13" s="1"/>
  <c r="AI3630" i="12"/>
  <c r="C310" i="13" s="1"/>
  <c r="AJ3630" i="12"/>
  <c r="D310" i="13" s="1"/>
  <c r="AI2149" i="12"/>
  <c r="C1791" i="13" s="1"/>
  <c r="AJ2149" i="12"/>
  <c r="D1791" i="13" s="1"/>
  <c r="AI3661" i="12"/>
  <c r="C279" i="13" s="1"/>
  <c r="AJ3661" i="12"/>
  <c r="D279" i="13" s="1"/>
  <c r="AI3270" i="12"/>
  <c r="C670" i="13" s="1"/>
  <c r="AJ3270" i="12"/>
  <c r="D670" i="13" s="1"/>
  <c r="AI2924" i="12"/>
  <c r="C1016" i="13" s="1"/>
  <c r="AJ2924" i="12"/>
  <c r="D1016" i="13" s="1"/>
  <c r="AJ3804" i="12"/>
  <c r="D136" i="13" s="1"/>
  <c r="AI3804" i="12"/>
  <c r="C136" i="13" s="1"/>
  <c r="AI2407" i="12"/>
  <c r="C1533" i="13" s="1"/>
  <c r="AJ2407" i="12"/>
  <c r="D1533" i="13" s="1"/>
  <c r="AJ3626" i="12"/>
  <c r="D314" i="13" s="1"/>
  <c r="AI3626" i="12"/>
  <c r="C314" i="13" s="1"/>
  <c r="AI3684" i="12"/>
  <c r="C256" i="13" s="1"/>
  <c r="AJ3684" i="12"/>
  <c r="D256" i="13" s="1"/>
  <c r="AJ3868" i="12"/>
  <c r="D72" i="13" s="1"/>
  <c r="AI3868" i="12"/>
  <c r="C72" i="13" s="1"/>
  <c r="AI3414" i="12"/>
  <c r="C526" i="13" s="1"/>
  <c r="AJ3414" i="12"/>
  <c r="D526" i="13" s="1"/>
  <c r="AJ3423" i="12"/>
  <c r="D517" i="13" s="1"/>
  <c r="AI3423" i="12"/>
  <c r="C517" i="13" s="1"/>
  <c r="AI3756" i="12"/>
  <c r="C184" i="13" s="1"/>
  <c r="AJ3756" i="12"/>
  <c r="D184" i="13" s="1"/>
  <c r="AI3312" i="12"/>
  <c r="C628" i="13" s="1"/>
  <c r="AJ3312" i="12"/>
  <c r="D628" i="13" s="1"/>
  <c r="AI3898" i="12"/>
  <c r="C42" i="13" s="1"/>
  <c r="AJ3898" i="12"/>
  <c r="D42" i="13" s="1"/>
  <c r="AI2884" i="12"/>
  <c r="C1056" i="13" s="1"/>
  <c r="AJ2884" i="12"/>
  <c r="D1056" i="13" s="1"/>
  <c r="AJ2482" i="12"/>
  <c r="D1458" i="13" s="1"/>
  <c r="AI2482" i="12"/>
  <c r="C1458" i="13" s="1"/>
  <c r="AJ3875" i="12"/>
  <c r="D65" i="13" s="1"/>
  <c r="AI3875" i="12"/>
  <c r="C65" i="13" s="1"/>
  <c r="AI2474" i="12"/>
  <c r="C1466" i="13" s="1"/>
  <c r="AJ2474" i="12"/>
  <c r="D1466" i="13" s="1"/>
  <c r="AI2775" i="12"/>
  <c r="C1165" i="13" s="1"/>
  <c r="AJ2775" i="12"/>
  <c r="D1165" i="13" s="1"/>
  <c r="AI3048" i="12"/>
  <c r="C892" i="13" s="1"/>
  <c r="AJ3048" i="12"/>
  <c r="D892" i="13" s="1"/>
  <c r="AJ3870" i="12"/>
  <c r="D70" i="13" s="1"/>
  <c r="AI3870" i="12"/>
  <c r="C70" i="13" s="1"/>
  <c r="AI3570" i="12"/>
  <c r="C370" i="13" s="1"/>
  <c r="AJ3570" i="12"/>
  <c r="D370" i="13" s="1"/>
  <c r="AI3498" i="12"/>
  <c r="C442" i="13" s="1"/>
  <c r="AJ3498" i="12"/>
  <c r="D442" i="13" s="1"/>
  <c r="AJ3528" i="12"/>
  <c r="D412" i="13" s="1"/>
  <c r="AI3528" i="12"/>
  <c r="C412" i="13" s="1"/>
  <c r="AJ3284" i="12"/>
  <c r="D656" i="13" s="1"/>
  <c r="AI3284" i="12"/>
  <c r="C656" i="13" s="1"/>
  <c r="AJ3286" i="12"/>
  <c r="D654" i="13" s="1"/>
  <c r="AI3286" i="12"/>
  <c r="C654" i="13" s="1"/>
  <c r="AI3663" i="12"/>
  <c r="C277" i="13" s="1"/>
  <c r="AJ3663" i="12"/>
  <c r="D277" i="13" s="1"/>
  <c r="AJ3896" i="12"/>
  <c r="D44" i="13" s="1"/>
  <c r="AI3896" i="12"/>
  <c r="C44" i="13" s="1"/>
  <c r="AJ3695" i="12"/>
  <c r="D245" i="13" s="1"/>
  <c r="AI3695" i="12"/>
  <c r="C245" i="13" s="1"/>
  <c r="AJ3287" i="12"/>
  <c r="D653" i="13" s="1"/>
  <c r="AI3287" i="12"/>
  <c r="C653" i="13" s="1"/>
  <c r="AJ3190" i="12"/>
  <c r="D750" i="13" s="1"/>
  <c r="AI3190" i="12"/>
  <c r="C750" i="13" s="1"/>
  <c r="AI2503" i="12"/>
  <c r="C1437" i="13" s="1"/>
  <c r="AJ2503" i="12"/>
  <c r="D1437" i="13" s="1"/>
  <c r="C40" i="12" l="1"/>
  <c r="F129" i="7" s="1"/>
  <c r="C41" i="12"/>
  <c r="F130" i="7" s="1"/>
</calcChain>
</file>

<file path=xl/sharedStrings.xml><?xml version="1.0" encoding="utf-8"?>
<sst xmlns="http://schemas.openxmlformats.org/spreadsheetml/2006/main" count="1092" uniqueCount="689">
  <si>
    <t>Name</t>
  </si>
  <si>
    <t>Remarks</t>
  </si>
  <si>
    <t>AGND</t>
  </si>
  <si>
    <t>Pin</t>
  </si>
  <si>
    <t>Purpose</t>
  </si>
  <si>
    <t>Validation Options</t>
  </si>
  <si>
    <t>Open</t>
  </si>
  <si>
    <t>Connection For Functional Use</t>
  </si>
  <si>
    <t>Comments</t>
  </si>
  <si>
    <t>Power Stage</t>
  </si>
  <si>
    <t>Vin</t>
  </si>
  <si>
    <t>SW</t>
  </si>
  <si>
    <t>GND</t>
  </si>
  <si>
    <t>BOOT</t>
  </si>
  <si>
    <t>Input power to the power stage</t>
  </si>
  <si>
    <t>Thermal Pad</t>
  </si>
  <si>
    <t>Reasoning</t>
  </si>
  <si>
    <t>Sensing and Control</t>
  </si>
  <si>
    <t>Configuration</t>
  </si>
  <si>
    <t>Controller</t>
  </si>
  <si>
    <t>Misc</t>
  </si>
  <si>
    <t>8, 9, 10, 11, 12</t>
  </si>
  <si>
    <t>N/A</t>
  </si>
  <si>
    <t>21, 22, 23, 24, 25</t>
  </si>
  <si>
    <t>Placement or Routing?</t>
  </si>
  <si>
    <t>Routing</t>
  </si>
  <si>
    <t>Placement</t>
  </si>
  <si>
    <t>Have a large solid ground plane for GND</t>
  </si>
  <si>
    <t>Have a large solid ground plane for AGND to minimize impedance of the plane.</t>
  </si>
  <si>
    <t>PGND</t>
  </si>
  <si>
    <t>Cin, Cout, L, IC</t>
  </si>
  <si>
    <t>Place the power components (including input/output capacitors, output inductor, and IC device) on one side of the PCB (solder side). At least one or two inner layers/planes should be inserted, connecting to power ground, in order to shield and isolate the small signal traces from noisy power lines.</t>
  </si>
  <si>
    <t>Ensure to provide GND vias for each decoupling capacitor and make the loop as small as possible</t>
  </si>
  <si>
    <t>If this loop area is large, it can sometimes manifest as ground bounce leading to load regulation issues.</t>
  </si>
  <si>
    <t>It is necessary that the LC resonance of ferrite bead-cap is away from the LC resonance of inductor-Cout. If they resonate at the same frequency then a huge amount of noise can be passed through to the output.</t>
  </si>
  <si>
    <t>This filter cap along with the series resistor helps filter the noise on the RSP, RSN pins. If the resistor use is 0 ohms, then this filter does not have much effect. Having the Cfilt lower than the mentioned equation ensures that the phase shift imposed by the feedback signal by the filter at the control loop cross over frequency is minimal while at the same time maximizing the filtering effect.</t>
  </si>
  <si>
    <t>This resistor helps to break the net – so that during routing the RSP pin is connected to the remote end of the load rather than the Vout at the output of the buck converter. Also this resistor in combination with the capacitor across the RSP-RSN nets can serve as a filter to filter out the high frequency noise on the RS, RSN lines. Please see note on filter capacitor selection.</t>
  </si>
  <si>
    <t>Cin</t>
  </si>
  <si>
    <t>Cout</t>
  </si>
  <si>
    <t>Output filters made of 1uF, 10uF and 100uF capacitors without capacitors between those values often have inter-capacitor resonances that result in noise peaks between the two capacitors internal self-resonance frequencies.</t>
  </si>
  <si>
    <t>Complete</t>
  </si>
  <si>
    <t>Not Applicable</t>
  </si>
  <si>
    <t>Status</t>
  </si>
  <si>
    <t>VDD, BP, VIN, GND, AGND, PGND</t>
  </si>
  <si>
    <t>Power ground pad</t>
  </si>
  <si>
    <t>Design Calculations</t>
  </si>
  <si>
    <t>Parameter</t>
  </si>
  <si>
    <t>Input</t>
  </si>
  <si>
    <t>Recommended</t>
  </si>
  <si>
    <t>Selected Value</t>
  </si>
  <si>
    <t>Calculated with Selected Value</t>
  </si>
  <si>
    <t>Units</t>
  </si>
  <si>
    <t>Description</t>
  </si>
  <si>
    <t>Choose Device</t>
  </si>
  <si>
    <t>Part number</t>
  </si>
  <si>
    <t>Select IC part number</t>
  </si>
  <si>
    <t>Key</t>
  </si>
  <si>
    <t>V</t>
  </si>
  <si>
    <t>User Entered Value</t>
  </si>
  <si>
    <t>Vin_min_IC</t>
  </si>
  <si>
    <t>IC rated minimum input voltage with internal bias</t>
  </si>
  <si>
    <t>Fixed IC Parameter</t>
  </si>
  <si>
    <t>Vin_max_IC</t>
  </si>
  <si>
    <t>IC rated maximum input voltage</t>
  </si>
  <si>
    <t>Calculated Parameter</t>
  </si>
  <si>
    <t>Vref</t>
  </si>
  <si>
    <t>Internal voltage reference</t>
  </si>
  <si>
    <t>Recommended Component Value</t>
  </si>
  <si>
    <t>Io_max_IC</t>
  </si>
  <si>
    <t>A</t>
  </si>
  <si>
    <t>IC rated maximum output current</t>
  </si>
  <si>
    <t>Design Caution</t>
  </si>
  <si>
    <t>Vreg</t>
  </si>
  <si>
    <t>Internal Vreg regulator output voltage</t>
  </si>
  <si>
    <t>Design Warning</t>
  </si>
  <si>
    <t>EN_rise</t>
  </si>
  <si>
    <t>EN rising voltage threshold</t>
  </si>
  <si>
    <t>Calculated component values summary</t>
  </si>
  <si>
    <t>EN_fall</t>
  </si>
  <si>
    <t>Lout</t>
  </si>
  <si>
    <t>µH</t>
  </si>
  <si>
    <t>OCF_response</t>
  </si>
  <si>
    <t>Over current fault response</t>
  </si>
  <si>
    <t>µF</t>
  </si>
  <si>
    <t>OVF_response</t>
  </si>
  <si>
    <t>Over voltage fault response</t>
  </si>
  <si>
    <t>OC_clamp</t>
  </si>
  <si>
    <t>Valley current limit maximum clamp</t>
  </si>
  <si>
    <t>Rfb_b</t>
  </si>
  <si>
    <t>kΩ</t>
  </si>
  <si>
    <t>Rfb_t</t>
  </si>
  <si>
    <t>ton_min_max</t>
  </si>
  <si>
    <t>ns</t>
  </si>
  <si>
    <t>Worst case minimum on-time</t>
  </si>
  <si>
    <t>Cff</t>
  </si>
  <si>
    <t>pF</t>
  </si>
  <si>
    <t>toff_min_max</t>
  </si>
  <si>
    <t>Worst case minimum off-time</t>
  </si>
  <si>
    <t>Css</t>
  </si>
  <si>
    <t>nF</t>
  </si>
  <si>
    <t>Rdson_HS</t>
  </si>
  <si>
    <t>mΩ</t>
  </si>
  <si>
    <t>High-side FET Rdson</t>
  </si>
  <si>
    <t>Cvcc</t>
  </si>
  <si>
    <t>Rdson_LS</t>
  </si>
  <si>
    <t>Low-side FET Rdson</t>
  </si>
  <si>
    <t>Cboot</t>
  </si>
  <si>
    <t>Input System Parameters</t>
  </si>
  <si>
    <t>Rpg</t>
  </si>
  <si>
    <t>Vin_min</t>
  </si>
  <si>
    <t>Minimum input voltage</t>
  </si>
  <si>
    <t>Vin_nom</t>
  </si>
  <si>
    <t>Nominal input voltage</t>
  </si>
  <si>
    <t>Vin_max</t>
  </si>
  <si>
    <t>Maximum input voltage</t>
  </si>
  <si>
    <t>Vout</t>
  </si>
  <si>
    <t>Output voltage</t>
  </si>
  <si>
    <t>Iout</t>
  </si>
  <si>
    <t>Maximum output current</t>
  </si>
  <si>
    <t>Select the Switching Frequency (RT pin)</t>
  </si>
  <si>
    <t>fsw_max_ton</t>
  </si>
  <si>
    <t>kHz</t>
  </si>
  <si>
    <t>Maximum fsw limited by Vin_max and minimum on-time</t>
  </si>
  <si>
    <t>fsw_max_toff</t>
  </si>
  <si>
    <t>Maximum fsw allowed limited by Vin_min and minimum off-time (Depends on inductor DCR and includes 2x multiplier on resistance for margin)</t>
  </si>
  <si>
    <t>fsw_select</t>
  </si>
  <si>
    <t>Select the fsw option (must be between 200 KHz and 1 MHz)</t>
  </si>
  <si>
    <t>Calculated R_rt</t>
  </si>
  <si>
    <t>Recommended RT resistor to AGND</t>
  </si>
  <si>
    <t>R_rt</t>
  </si>
  <si>
    <t>Selected RT resistor value</t>
  </si>
  <si>
    <t>fsw_calculated</t>
  </si>
  <si>
    <t>Switching frequency chosen based on R_rt</t>
  </si>
  <si>
    <t>Choose the Output Inductor (Lout)</t>
  </si>
  <si>
    <t>The inductance is selected based on a p-p ripple current target. Smaller L reduces solution size while larger L reduces AC loss.</t>
  </si>
  <si>
    <t>Kind</t>
  </si>
  <si>
    <t>Target ripple/Iout ratio (typically between 0.2 to 0.4)</t>
  </si>
  <si>
    <t>L_target</t>
  </si>
  <si>
    <t>Target inductor value</t>
  </si>
  <si>
    <t>L_min</t>
  </si>
  <si>
    <t>Minimum recommended inductance (ripple = 50% Iout_max_IC)</t>
  </si>
  <si>
    <t>L_max</t>
  </si>
  <si>
    <t>Maximum recommended inductance (ripple = 10% Iout_max_IC)</t>
  </si>
  <si>
    <t>Selected inductance</t>
  </si>
  <si>
    <t>DCR</t>
  </si>
  <si>
    <t>DC resistance of selected inductor</t>
  </si>
  <si>
    <t>Tol_L</t>
  </si>
  <si>
    <t>Tolerance of inductance for selected inductor</t>
  </si>
  <si>
    <t>Iripple_max</t>
  </si>
  <si>
    <t>Inductor ripple current at Vin_max (includes Tol_L, used for DC ripple calculations)</t>
  </si>
  <si>
    <t>Ipeak</t>
  </si>
  <si>
    <t>Full load peak current at Vin_max</t>
  </si>
  <si>
    <t>Irms</t>
  </si>
  <si>
    <t>Inductor rms current at Vin_max</t>
  </si>
  <si>
    <t>Iripple_min</t>
  </si>
  <si>
    <t>Inductor ripple current at Vin_min (includes Tol_L)</t>
  </si>
  <si>
    <t>Ivalley</t>
  </si>
  <si>
    <t>Full load valley current at Vin_min (used for I_lim calculations)</t>
  </si>
  <si>
    <t>Choose the Output Capacitor (Cout)</t>
  </si>
  <si>
    <t>Io_step</t>
  </si>
  <si>
    <t>Iout load transient step</t>
  </si>
  <si>
    <t>dVo_trans</t>
  </si>
  <si>
    <t>Target Vout overshoot/undershoot after load step</t>
  </si>
  <si>
    <t>dVo_dc</t>
  </si>
  <si>
    <t>Target steady state Vout voltage ripple</t>
  </si>
  <si>
    <t>Cout_ripple</t>
  </si>
  <si>
    <t>Min Cout for DC ripple requirement (ignores ESR)</t>
  </si>
  <si>
    <t>Cout_undershoot</t>
  </si>
  <si>
    <t>Min Cout for undershoot requirement</t>
  </si>
  <si>
    <t>Cout_overshoot</t>
  </si>
  <si>
    <t>Min Cout for overshoot requirement</t>
  </si>
  <si>
    <t>Cout_stability</t>
  </si>
  <si>
    <t>Min Cout for stability (f_LC &lt; fsw/30)</t>
  </si>
  <si>
    <t>Cout_min</t>
  </si>
  <si>
    <t>Recommended min Cout (must include any derating due to DC/AC bias, temp and/or tolerance)</t>
  </si>
  <si>
    <t>Cout_max</t>
  </si>
  <si>
    <t>Max Cout for stability (f_LC &gt; fsw/100) (Exceeding this may be ok but further validation is required)</t>
  </si>
  <si>
    <t>ESR_trans</t>
  </si>
  <si>
    <t>Max ESR to meet load step transient requirement</t>
  </si>
  <si>
    <t>ESR_ripple</t>
  </si>
  <si>
    <t>Max ESR to meet ripple requirement</t>
  </si>
  <si>
    <t>ESR_max</t>
  </si>
  <si>
    <t>Nominal value of single ceramic output capacitor</t>
  </si>
  <si>
    <t>ESR of output single ceramic output capacitor</t>
  </si>
  <si>
    <t>Effective Cout (If red, not enough capacitance. If yellow, there may be too much capacitance for loop stability)</t>
  </si>
  <si>
    <t>ESR</t>
  </si>
  <si>
    <t>Effective ESR</t>
  </si>
  <si>
    <t>Vo_undershoot</t>
  </si>
  <si>
    <t>mV</t>
  </si>
  <si>
    <t>Estimated undershoot</t>
  </si>
  <si>
    <t>Vo_overshoot</t>
  </si>
  <si>
    <t>Estimated overshoot</t>
  </si>
  <si>
    <t>Vo_ripple</t>
  </si>
  <si>
    <t>Estimated capacitive + resistive DC ripple (ignores ESL)</t>
  </si>
  <si>
    <t>f_LC</t>
  </si>
  <si>
    <t>LC resonant frequency 
(if yellow, feedforward cap recommended)</t>
  </si>
  <si>
    <t>f_ESR</t>
  </si>
  <si>
    <t>ESR zero frequency 
(if yellow, ESR zero may affect loop stability)</t>
  </si>
  <si>
    <t>Choose the Input Capacitor (Cin)</t>
  </si>
  <si>
    <t>The input capacitance is deteremind based on the input ripple requirements. Additional bulk input capacitance may be needed for transients. 0.1µF high frequency bypass capacitors are also required.</t>
  </si>
  <si>
    <t>Vi_ripple_rec</t>
  </si>
  <si>
    <t>Recommended DC input voltage ripple (2% min Vin)</t>
  </si>
  <si>
    <t>Vi_ripple_target</t>
  </si>
  <si>
    <t>Target DC input voltage ripple</t>
  </si>
  <si>
    <t>Q_input</t>
  </si>
  <si>
    <t>µC</t>
  </si>
  <si>
    <t>Charge per switching cycle (Vin_min)</t>
  </si>
  <si>
    <t>Cin_min</t>
  </si>
  <si>
    <r>
      <t xml:space="preserve">Minimum input capacitance required </t>
    </r>
    <r>
      <rPr>
        <b/>
        <sz val="11"/>
        <color theme="1"/>
        <rFont val="Arial"/>
        <family val="2"/>
      </rPr>
      <t>(include derating)</t>
    </r>
  </si>
  <si>
    <r>
      <t xml:space="preserve">Effective input ceramic cap used </t>
    </r>
    <r>
      <rPr>
        <b/>
        <sz val="11"/>
        <color theme="1"/>
        <rFont val="Arial"/>
        <family val="2"/>
      </rPr>
      <t>(include derating)</t>
    </r>
  </si>
  <si>
    <t>Vi_ripple</t>
  </si>
  <si>
    <t>Input DC ripple</t>
  </si>
  <si>
    <t>Iin_rms</t>
  </si>
  <si>
    <t>Input RMS current</t>
  </si>
  <si>
    <t>Bottom feedback resistor (1k-20k recommended)</t>
  </si>
  <si>
    <t>Selected bottom feedback resistor</t>
  </si>
  <si>
    <t>Calculated top resistor</t>
  </si>
  <si>
    <t>Selected top resistor</t>
  </si>
  <si>
    <t>Vout_calc</t>
  </si>
  <si>
    <t>Calculated Vout (yellow if not within 1% of target Vout)</t>
  </si>
  <si>
    <t>At least 1 µF required</t>
  </si>
  <si>
    <t>Selected Cbp6</t>
  </si>
  <si>
    <t>Cvbst_rec</t>
  </si>
  <si>
    <t>At least 0.1µF required</t>
  </si>
  <si>
    <t>Cvbst</t>
  </si>
  <si>
    <t>Selected Cboot</t>
  </si>
  <si>
    <t>Rpg_rec</t>
  </si>
  <si>
    <t>1k-100k recommended</t>
  </si>
  <si>
    <t>Selected Rpg</t>
  </si>
  <si>
    <t>Part #</t>
  </si>
  <si>
    <t>VIN_min</t>
  </si>
  <si>
    <t>VIN_max</t>
  </si>
  <si>
    <t>Io,rated</t>
  </si>
  <si>
    <t>Fsw_1</t>
  </si>
  <si>
    <t>Fsw_2</t>
  </si>
  <si>
    <t>Fsw_3</t>
  </si>
  <si>
    <t>OC clamp</t>
  </si>
  <si>
    <t>tonmin</t>
  </si>
  <si>
    <t>OC Fault</t>
  </si>
  <si>
    <t>OV Fault</t>
  </si>
  <si>
    <t>VREG LDO Voltage</t>
  </si>
  <si>
    <t>VIN_min_bias</t>
  </si>
  <si>
    <t>toffmin</t>
  </si>
  <si>
    <t>R_HS</t>
  </si>
  <si>
    <t>R_LS</t>
  </si>
  <si>
    <t>OC gain</t>
  </si>
  <si>
    <t>I_ss</t>
  </si>
  <si>
    <t>FCCM</t>
  </si>
  <si>
    <t>VCC LDO Voltage</t>
  </si>
  <si>
    <t>TPS548620</t>
  </si>
  <si>
    <t>Hiccup</t>
  </si>
  <si>
    <t>Latch Off</t>
  </si>
  <si>
    <t>TPS548A28</t>
  </si>
  <si>
    <t>TPS548A29</t>
  </si>
  <si>
    <t>TPS548B28</t>
  </si>
  <si>
    <t>TPS548B29</t>
  </si>
  <si>
    <t>TPS54J060</t>
  </si>
  <si>
    <t>TPS54J061</t>
  </si>
  <si>
    <t>TPS54JA20</t>
  </si>
  <si>
    <t>TPS54JB20</t>
  </si>
  <si>
    <t>Selected device</t>
  </si>
  <si>
    <t>fsw options</t>
  </si>
  <si>
    <t>LL options</t>
  </si>
  <si>
    <t>FSW(kHz)</t>
  </si>
  <si>
    <t>Mode</t>
  </si>
  <si>
    <r>
      <t>RMODE(k</t>
    </r>
    <r>
      <rPr>
        <sz val="11"/>
        <color theme="1"/>
        <rFont val="Arial"/>
        <family val="2"/>
      </rPr>
      <t>Ω</t>
    </r>
    <r>
      <rPr>
        <sz val="11"/>
        <color theme="1"/>
        <rFont val="Calibri"/>
        <family val="2"/>
      </rPr>
      <t>)</t>
    </r>
  </si>
  <si>
    <t>Connect to AGND</t>
  </si>
  <si>
    <t>DCM</t>
  </si>
  <si>
    <t>Connect to VCC</t>
  </si>
  <si>
    <t>Recommended Component Values from Calculator</t>
  </si>
  <si>
    <t>Component units</t>
  </si>
  <si>
    <t>uF</t>
  </si>
  <si>
    <t>TPS543B20</t>
  </si>
  <si>
    <t>TPS543C20</t>
  </si>
  <si>
    <t>TPS543C20A</t>
  </si>
  <si>
    <t>Fsw</t>
  </si>
  <si>
    <t>SS Time</t>
  </si>
  <si>
    <t>OPEN</t>
  </si>
  <si>
    <t>Cramp</t>
  </si>
  <si>
    <t>body_brake_sel</t>
  </si>
  <si>
    <t>api_threshold_sel</t>
  </si>
  <si>
    <t>api_mode_sel</t>
  </si>
  <si>
    <t>res values</t>
  </si>
  <si>
    <t>search column</t>
  </si>
  <si>
    <t>API Threshold</t>
  </si>
  <si>
    <t>BB Threshold</t>
  </si>
  <si>
    <t>Select the Asynchronous Pulse Injection (API) mode (On/Off)</t>
  </si>
  <si>
    <t>R_mode</t>
  </si>
  <si>
    <t>Recommended R_mode resistor value</t>
  </si>
  <si>
    <t>API setting</t>
  </si>
  <si>
    <t>BB setting</t>
  </si>
  <si>
    <t>Enabled</t>
  </si>
  <si>
    <t>Disabled</t>
  </si>
  <si>
    <t>Select the Mode (Mode pin) (Reference table to the right for possible modes)</t>
  </si>
  <si>
    <t>Select the Soft-Start time (SS pin)</t>
  </si>
  <si>
    <t>soft_start_sel</t>
  </si>
  <si>
    <t>ms</t>
  </si>
  <si>
    <t>Select the Soft Start time</t>
  </si>
  <si>
    <t>R_ss</t>
  </si>
  <si>
    <t>R_ss_rec</t>
  </si>
  <si>
    <t>soft_start</t>
  </si>
  <si>
    <t>Select the Ramp Capacitor (RAMP pin)</t>
  </si>
  <si>
    <t>C_ramp_sel</t>
  </si>
  <si>
    <t>R_ramp_rec</t>
  </si>
  <si>
    <t>R_ramp</t>
  </si>
  <si>
    <t>C_ramp</t>
  </si>
  <si>
    <t>Ramp capacitance chosen based on R_ramp</t>
  </si>
  <si>
    <t>Chosen R_mode</t>
  </si>
  <si>
    <t>R_mode_rec</t>
  </si>
  <si>
    <t>api_mode</t>
  </si>
  <si>
    <t>body_brake</t>
  </si>
  <si>
    <t>api_threshold</t>
  </si>
  <si>
    <t>Chosen R_ss</t>
  </si>
  <si>
    <t>API mode chosen based on R_mode</t>
  </si>
  <si>
    <t>Body Brake mode chosen based on R_mode</t>
  </si>
  <si>
    <t>Recommended R_ss resistor value</t>
  </si>
  <si>
    <t>Soft Start time chosen based on R_ss</t>
  </si>
  <si>
    <t>Select the API threshold voltage (must be set to N/A if API is set to Off)</t>
  </si>
  <si>
    <t>Select the Body Brake mode (On/Off) (must be set to disabled unless API is enabled)</t>
  </si>
  <si>
    <t>N_Cout_electro</t>
  </si>
  <si>
    <t>Cout_derate_electro</t>
  </si>
  <si>
    <t>Cout_nom_ceramic</t>
  </si>
  <si>
    <t>Cout_nom_electro</t>
  </si>
  <si>
    <t>ESR__nom_electro</t>
  </si>
  <si>
    <t>ESR_nom_ceramic</t>
  </si>
  <si>
    <t>N_Cout_ceramic</t>
  </si>
  <si>
    <t>Cout_derate_ceramic</t>
  </si>
  <si>
    <t>Nominal value of single electrolytic output capacitor</t>
  </si>
  <si>
    <t>ESR of output single electrolytic output capacitor</t>
  </si>
  <si>
    <t>Number of electrolytic output capacitors</t>
  </si>
  <si>
    <t>Remaining electrolytic output capacitance after derating due to DC/AC bias, temp and/or tolerance</t>
  </si>
  <si>
    <t>Remaining ceramic output capacitance after derating due to DC/AC bias, temp and/or tolerance</t>
  </si>
  <si>
    <t>Number of ceramic output capacitors</t>
  </si>
  <si>
    <t>H Gain</t>
  </si>
  <si>
    <t>H_Gain</t>
  </si>
  <si>
    <t>Vout to FB ratio</t>
  </si>
  <si>
    <t>Duty_cycle</t>
  </si>
  <si>
    <t>Ratio of the feedback resistor divider</t>
  </si>
  <si>
    <t>Duty cycle based on Vin and Vout</t>
  </si>
  <si>
    <t>Ctop</t>
  </si>
  <si>
    <t>C_top</t>
  </si>
  <si>
    <t>Selected C_top value, enter 0 if unused</t>
  </si>
  <si>
    <t>F_cramp</t>
  </si>
  <si>
    <t>F_ctop</t>
  </si>
  <si>
    <t>Hz</t>
  </si>
  <si>
    <t>Calculated C_ramp zero</t>
  </si>
  <si>
    <t>Calculated C_top zero</t>
  </si>
  <si>
    <t>LC Pole</t>
  </si>
  <si>
    <t>LC_Pole</t>
  </si>
  <si>
    <t>ESR_Pole</t>
  </si>
  <si>
    <t>RL_Cout_Pole</t>
  </si>
  <si>
    <t>Note: just click on E6 then Sort (under "Data" tab) Largest to Smallest</t>
  </si>
  <si>
    <t>Converter Gain</t>
  </si>
  <si>
    <t>Converter Phase</t>
  </si>
  <si>
    <t>Frequency</t>
  </si>
  <si>
    <t>User Parameters:</t>
  </si>
  <si>
    <t>Unit</t>
  </si>
  <si>
    <t>L</t>
  </si>
  <si>
    <t>uH</t>
  </si>
  <si>
    <t>Ohm</t>
  </si>
  <si>
    <t>RL</t>
  </si>
  <si>
    <t>Rtop</t>
  </si>
  <si>
    <t>Kohm</t>
  </si>
  <si>
    <t>Rbot</t>
  </si>
  <si>
    <t>KOhm</t>
  </si>
  <si>
    <t>Ccomp1</t>
  </si>
  <si>
    <t>Ccomp2</t>
  </si>
  <si>
    <t>Rcomp1</t>
  </si>
  <si>
    <t>Pole/Zero Calculation</t>
  </si>
  <si>
    <t>ESR Zero</t>
  </si>
  <si>
    <t>Controller Parameters:</t>
  </si>
  <si>
    <t>Current Sense Gain--Ri</t>
  </si>
  <si>
    <t>V/A</t>
  </si>
  <si>
    <t>Gm Error Amplifier Gain</t>
  </si>
  <si>
    <t>uA/V</t>
  </si>
  <si>
    <t>Modulator Gain Calculation</t>
  </si>
  <si>
    <t>Compensation Slope Amplitude--Ve</t>
  </si>
  <si>
    <t>Valley Current Slope Amplitude--Sf/Fsw</t>
  </si>
  <si>
    <t>Modulator Gain--Fm</t>
  </si>
  <si>
    <t>No Unit</t>
  </si>
  <si>
    <t>He Sampling Equation</t>
  </si>
  <si>
    <t>Qz</t>
  </si>
  <si>
    <t>Wn</t>
  </si>
  <si>
    <t>He(s)</t>
  </si>
  <si>
    <t>He(s) = 1+s/(wn*Qz)+s^2/(wn^2)</t>
  </si>
  <si>
    <t>Zo(s) = (RL+ESR*RL*C*s)/(1+C*s*(ESR+RL))</t>
  </si>
  <si>
    <t>ZL(s) =DCR + s*L</t>
  </si>
  <si>
    <t>Zin(s) = ZL(s) + Zo(s)</t>
  </si>
  <si>
    <t>TF_d_IL_op (s) = Vin/Zin(s)</t>
  </si>
  <si>
    <t>TF_IL_cl(s)=FM*He(s)*Ri*TF_d_IL_op(s)</t>
  </si>
  <si>
    <t>TF_d_Vo_op(s) = TF_d_IL_op(s)*Zo(s)</t>
  </si>
  <si>
    <t>TF_Vc_Vo_cl(s) = FM*TF_Vo_op(s)/(1+TF_IL_cl(s))</t>
  </si>
  <si>
    <t>Comp (s) = (Rcomp*Ccomp1*s+1)/[(Ccomp1+Comp2)*s*(Rcomp*(Ccomp1*Ccomp2)*s/(Comp1+Comp2)+1)]</t>
  </si>
  <si>
    <t>TF_VL_no_CL(s)=(Rbot/(Rbot+Rtop))*Gm*Comp(s)*FM*TF_d_Vo_op(s)</t>
  </si>
  <si>
    <t>Con_LG(s) = TF_VL_no_CL(s)/(1+TF_IL_cl(s)</t>
  </si>
  <si>
    <t>Frequency Range</t>
  </si>
  <si>
    <t>Zo(s)</t>
  </si>
  <si>
    <t>Inductor impedance</t>
  </si>
  <si>
    <t>Input impedance</t>
  </si>
  <si>
    <t>Open loop duty to inductor TF</t>
  </si>
  <si>
    <t xml:space="preserve">Current loop </t>
  </si>
  <si>
    <t>Gain of Current Loop</t>
  </si>
  <si>
    <t>Phase of Current loop</t>
  </si>
  <si>
    <t>Open Loop duty to output TF</t>
  </si>
  <si>
    <t>Control to Output TF with Current Loop close</t>
  </si>
  <si>
    <t>Gain TF_Vc_Vo_cl(s)</t>
  </si>
  <si>
    <t>Phase TF_Vc_Vo_cl(s)</t>
  </si>
  <si>
    <t>Compensation Network</t>
  </si>
  <si>
    <t>Voltage Loop no Current Loop</t>
  </si>
  <si>
    <t>Gain Voltage Loop No Current Loop</t>
  </si>
  <si>
    <t>Phase Voltage Loop No Current Loop</t>
  </si>
  <si>
    <t>Converter Loop TF</t>
  </si>
  <si>
    <t>Legend</t>
  </si>
  <si>
    <t>Note: See the guidelines on row 46 below</t>
  </si>
  <si>
    <t>User Input</t>
  </si>
  <si>
    <t>Calculation</t>
  </si>
  <si>
    <t>Pin-Strap Resistor Selection</t>
  </si>
  <si>
    <t>Pin-Strap Resistor</t>
  </si>
  <si>
    <t>Input Voltage</t>
  </si>
  <si>
    <t>Output Voltage</t>
  </si>
  <si>
    <t>Output Current</t>
  </si>
  <si>
    <t>Output Load Step Size</t>
  </si>
  <si>
    <t>Istep</t>
  </si>
  <si>
    <t>Average Over-Current Limit</t>
  </si>
  <si>
    <t>Iocp</t>
  </si>
  <si>
    <r>
      <t>R</t>
    </r>
    <r>
      <rPr>
        <vertAlign val="subscript"/>
        <sz val="12"/>
        <color theme="1"/>
        <rFont val="Calibri"/>
        <family val="2"/>
        <scheme val="minor"/>
      </rPr>
      <t>ILIM</t>
    </r>
  </si>
  <si>
    <t>K</t>
  </si>
  <si>
    <t>Reference Voltage for output resistor divider network</t>
  </si>
  <si>
    <r>
      <t>R</t>
    </r>
    <r>
      <rPr>
        <vertAlign val="subscript"/>
        <sz val="12"/>
        <color theme="1"/>
        <rFont val="Calibri"/>
        <family val="2"/>
        <scheme val="minor"/>
      </rPr>
      <t>VSEL</t>
    </r>
  </si>
  <si>
    <t xml:space="preserve">Inductor </t>
  </si>
  <si>
    <t xml:space="preserve">Inductor DCR </t>
  </si>
  <si>
    <t>mOhm</t>
  </si>
  <si>
    <t>Switching Frequency</t>
  </si>
  <si>
    <r>
      <t>R</t>
    </r>
    <r>
      <rPr>
        <vertAlign val="subscript"/>
        <sz val="12"/>
        <color theme="1"/>
        <rFont val="Calibri"/>
        <family val="2"/>
        <scheme val="minor"/>
      </rPr>
      <t>T</t>
    </r>
  </si>
  <si>
    <t>Output Capacitior  POSCAP/SP</t>
  </si>
  <si>
    <t>Cout_Poscap</t>
  </si>
  <si>
    <t>Output Capacitor  POSCAP/SP ESR</t>
  </si>
  <si>
    <t>ESR_Poscap</t>
  </si>
  <si>
    <t>Output Capacitior Ceramic</t>
  </si>
  <si>
    <t>Cout_Ceramic</t>
  </si>
  <si>
    <t>Output Capacitor Ceramic  ESR</t>
  </si>
  <si>
    <t>ESR_Ceramic</t>
  </si>
  <si>
    <t>Load Resistance</t>
  </si>
  <si>
    <t>Feedback Resistor divider--Top</t>
  </si>
  <si>
    <t>Feedback Resistor divider--Bottom</t>
  </si>
  <si>
    <t>Rbot Selection</t>
  </si>
  <si>
    <t>Inductor Ripple Current</t>
  </si>
  <si>
    <t>Vout to FB Ratio</t>
  </si>
  <si>
    <t>Duty Cycle</t>
  </si>
  <si>
    <t>FB Resistor Ratio</t>
  </si>
  <si>
    <t>Soft Start Time</t>
  </si>
  <si>
    <t>Tss</t>
  </si>
  <si>
    <r>
      <t>R</t>
    </r>
    <r>
      <rPr>
        <vertAlign val="subscript"/>
        <sz val="11"/>
        <color theme="1"/>
        <rFont val="Calibri"/>
        <family val="2"/>
        <scheme val="minor"/>
      </rPr>
      <t>SS</t>
    </r>
  </si>
  <si>
    <t>Modulator Ramp Capacitor</t>
  </si>
  <si>
    <r>
      <t>R</t>
    </r>
    <r>
      <rPr>
        <vertAlign val="subscript"/>
        <sz val="12"/>
        <color theme="1"/>
        <rFont val="Calibri"/>
        <family val="2"/>
        <scheme val="minor"/>
      </rPr>
      <t>RAMP</t>
    </r>
  </si>
  <si>
    <t>Enter "0" if don't use Ctop</t>
  </si>
  <si>
    <t>Calculate Cramp Zero Frequency</t>
  </si>
  <si>
    <t>Fcramp</t>
  </si>
  <si>
    <t>Calculate Ctop Zero Frequency</t>
  </si>
  <si>
    <t>Fctop</t>
  </si>
  <si>
    <t>Load Transient Understhoot Voltage</t>
  </si>
  <si>
    <t>Vus</t>
  </si>
  <si>
    <t>Load Transient Oversthoot Voltage</t>
  </si>
  <si>
    <t>Vos</t>
  </si>
  <si>
    <t>RL*Cout Pole</t>
  </si>
  <si>
    <t>Calculation Fc and Phase Margin:</t>
  </si>
  <si>
    <t>Cross Frequency</t>
  </si>
  <si>
    <t>Phase Margin</t>
  </si>
  <si>
    <t>Degree</t>
  </si>
  <si>
    <t>Switching Cycle Period</t>
  </si>
  <si>
    <t>Ts</t>
  </si>
  <si>
    <t>s</t>
  </si>
  <si>
    <t>On-Time</t>
  </si>
  <si>
    <t>Desgin Guidelines Notes:</t>
  </si>
  <si>
    <r>
      <t xml:space="preserve">1. </t>
    </r>
    <r>
      <rPr>
        <b/>
        <u/>
        <sz val="11"/>
        <color rgb="FF0070C0"/>
        <rFont val="Calibri"/>
        <family val="2"/>
        <scheme val="minor"/>
      </rPr>
      <t>Output Capacitor:</t>
    </r>
    <r>
      <rPr>
        <sz val="11"/>
        <color theme="1"/>
        <rFont val="Calibri"/>
        <family val="2"/>
        <scheme val="minor"/>
      </rPr>
      <t xml:space="preserve"> The ceramic output capacitor have potential derate by 50% due to DC bias, AC ripple and temperature variation. For example, 100uF ceramic capacitor has much less capacitance at hot temperature and marginal lower (2uF) at cold temperature in comparison with the value at room temperature. The POSCAP/SP ESR value is listed typically as a maximum value on the datasheet. It is best to use 50% of datasheet value for typical value. Please check with capacitor manafacture datasheet.</t>
    </r>
  </si>
  <si>
    <t>Note: enters the equilvalent ESR for the ceramic cap or POSPCAP. For example, 2mOHM ESR for each cap for 2 caps then entering 1mOHM. In the case of NO POSCAP in the design, enters small value such as 1nF and 1u_ESR. DO NOT enter "0" value.</t>
  </si>
  <si>
    <r>
      <t>2.</t>
    </r>
    <r>
      <rPr>
        <b/>
        <u/>
        <sz val="11"/>
        <color rgb="FF0070C0"/>
        <rFont val="Calibri"/>
        <family val="2"/>
        <scheme val="minor"/>
      </rPr>
      <t xml:space="preserve"> Phase Margin:</t>
    </r>
    <r>
      <rPr>
        <sz val="11"/>
        <color theme="1"/>
        <rFont val="Calibri"/>
        <family val="2"/>
        <scheme val="minor"/>
      </rPr>
      <t xml:space="preserve"> The main advantage of this ACM topology makes the phase flat region about 1 decade after the LC output filter frequency.  The following guidelines will help to achieve this flat margin region.</t>
    </r>
  </si>
  <si>
    <r>
      <t xml:space="preserve">2a) </t>
    </r>
    <r>
      <rPr>
        <u/>
        <sz val="11"/>
        <color rgb="FFFF0000"/>
        <rFont val="Calibri"/>
        <family val="2"/>
        <scheme val="minor"/>
      </rPr>
      <t>Lowest LC filter frequency or largest output capacitiance</t>
    </r>
    <r>
      <rPr>
        <sz val="11"/>
        <color rgb="FFFF0000"/>
        <rFont val="Calibri"/>
        <family val="2"/>
        <scheme val="minor"/>
      </rPr>
      <t>:</t>
    </r>
    <r>
      <rPr>
        <sz val="11"/>
        <color theme="1"/>
        <rFont val="Calibri"/>
        <family val="2"/>
        <scheme val="minor"/>
      </rPr>
      <t xml:space="preserve"> being as an internal compensation IC, the lowest LC filter frequency is 4KHz. 4kHz can be observe from the bode plot below and treats as the first zero frequency in the system.  From 4KHz frequency value, the maximum output capacitance can be calculate by given an inductance value selection. The converter can run into unstable operation when the LC filter frequency below 4kHz since there are not enough zeros in the system to compensate for the LC double poles 180 degree phase drop. </t>
    </r>
  </si>
  <si>
    <r>
      <t xml:space="preserve">2b) </t>
    </r>
    <r>
      <rPr>
        <u/>
        <sz val="11"/>
        <color rgb="FFFF0000"/>
        <rFont val="Calibri"/>
        <family val="2"/>
        <scheme val="minor"/>
      </rPr>
      <t>How to select Cramp value from cell C28:</t>
    </r>
    <r>
      <rPr>
        <sz val="11"/>
        <color theme="1"/>
        <rFont val="Calibri"/>
        <family val="2"/>
        <scheme val="minor"/>
      </rPr>
      <t xml:space="preserve"> The Cramp value with a 300kOhm internal resistor gives the second zero for the system. It is recommended to select this Cramp zero frequency (cell C30) about 3X to 4X of LC filter frequency. This Cramp zero is selectable from C28 and calculate value in C30.  This Cramp second zero and first zero at 4KHz will help to compensate the phase of double poles.  </t>
    </r>
  </si>
  <si>
    <r>
      <t xml:space="preserve">2c) </t>
    </r>
    <r>
      <rPr>
        <u/>
        <sz val="11"/>
        <color rgb="FFFF0000"/>
        <rFont val="Calibri"/>
        <family val="2"/>
        <scheme val="minor"/>
      </rPr>
      <t>Feedforward Zero location:</t>
    </r>
    <r>
      <rPr>
        <sz val="11"/>
        <color theme="1"/>
        <rFont val="Calibri"/>
        <family val="2"/>
        <scheme val="minor"/>
      </rPr>
      <t xml:space="preserve"> In the case of needing more phase margin beside Cramp zero, Ctop (Cell 29) can use to design to boost the phase margin. The best frequency location to place this zero is close at the cross-over frequency since the phase starts one decade early and optimum 45 degree phase boost at the cross-over frequency location. Cell C31 will calculate this frequency with given C29.</t>
    </r>
  </si>
  <si>
    <r>
      <t xml:space="preserve">2d) </t>
    </r>
    <r>
      <rPr>
        <u/>
        <sz val="11"/>
        <color rgb="FFFF0000"/>
        <rFont val="Calibri"/>
        <family val="2"/>
        <scheme val="minor"/>
      </rPr>
      <t>What the best phase margin deisgn for:</t>
    </r>
    <r>
      <rPr>
        <sz val="11"/>
        <color theme="1"/>
        <rFont val="Calibri"/>
        <family val="2"/>
        <scheme val="minor"/>
      </rPr>
      <t xml:space="preserve"> from the theory, the phase margin higher than zero degree is considered a stable system. However, the lower value of phase margin such as 10 degree, the response of a system will have more ringing results before the output voltage settling down after the disburtance such as a load step. The classic value to use is 60 degree phase margin.  However, customer can also accept 45 degree phase marign. </t>
    </r>
  </si>
  <si>
    <t>For more details on the number of ringing versus degree of phase margin, please see this link.</t>
  </si>
  <si>
    <t xml:space="preserve">This link will help to understand more about the advantage of this flat phase margin on the stability of converter. </t>
  </si>
  <si>
    <r>
      <t xml:space="preserve">3. </t>
    </r>
    <r>
      <rPr>
        <b/>
        <u/>
        <sz val="11"/>
        <color rgb="FF0070C0"/>
        <rFont val="Calibri"/>
        <family val="2"/>
        <scheme val="minor"/>
      </rPr>
      <t>The cross-over frequency:</t>
    </r>
    <r>
      <rPr>
        <sz val="11"/>
        <color theme="1"/>
        <rFont val="Calibri"/>
        <family val="2"/>
        <scheme val="minor"/>
      </rPr>
      <t xml:space="preserve"> from the sampling theory, the bandwidth should not design higher than one-half of switching frequency. The cross-over frequency in this family is calculated based upon the selection of Cramp zero value when the Ctop is not used. The higher frequency of Cramp zero value relative to LC frequency produces a lower of the cross-over frequency because this Cramp zero far away from the LC filter frequency.</t>
    </r>
  </si>
  <si>
    <t>From the analysis and results, it is best to limit the cross-over frequency less than 1/3 of Fsw due to the temperature variation of the LC filter frequency and phase starting to drop at this frequency. To be convervative or avoiding the phase dropping region, it is best to design the cross-over frequency around 1/5 of Fsw or the cross-over frequency is at the middle of flat phase region.</t>
  </si>
  <si>
    <t>Internal Integrator Parameters</t>
  </si>
  <si>
    <t>Diff Integrator Gain</t>
  </si>
  <si>
    <t>Rk1</t>
  </si>
  <si>
    <t>Rk2</t>
  </si>
  <si>
    <t>Rint</t>
  </si>
  <si>
    <t>Cint</t>
  </si>
  <si>
    <t>Control Loop Gain</t>
  </si>
  <si>
    <t>Rn1</t>
  </si>
  <si>
    <t>Rn2</t>
  </si>
  <si>
    <t>Kctlr =(Rn2+Rn1)/Rn2</t>
  </si>
  <si>
    <t>Transient Feed Forward Loop</t>
  </si>
  <si>
    <t>Kddap</t>
  </si>
  <si>
    <t>Ktff_gain = Kctlr*Kddap</t>
  </si>
  <si>
    <t>Rhpf (TFF resistor)</t>
  </si>
  <si>
    <t>Chpf (TFF capacitor)</t>
  </si>
  <si>
    <t>Modulator Ramp Resistance</t>
  </si>
  <si>
    <t>Rramp</t>
  </si>
  <si>
    <t>Rdc (high pass filter)</t>
  </si>
  <si>
    <t>Cdc (high pass filter)</t>
  </si>
  <si>
    <t>Vpwm</t>
  </si>
  <si>
    <t>Slope Compensation</t>
  </si>
  <si>
    <t>Slope Capacitor = 1/2 of Cramp</t>
  </si>
  <si>
    <t>Slope Resistor</t>
  </si>
  <si>
    <t>Vramp_avg = Vpwm/2*Ton/Tsw</t>
  </si>
  <si>
    <t>Modulation Gain</t>
  </si>
  <si>
    <t>Ksl: slope compensation factor</t>
  </si>
  <si>
    <t>FM</t>
  </si>
  <si>
    <t>Sample and Hold:</t>
  </si>
  <si>
    <t>Numerator: (0.5-D)+2*D*Ksl*Tsw</t>
  </si>
  <si>
    <t>Denominator: Vpwm+1.29*Vramp_avg</t>
  </si>
  <si>
    <t>Current Sense Gain</t>
  </si>
  <si>
    <t>Kid</t>
  </si>
  <si>
    <t>Vref integrator voltage equation</t>
  </si>
  <si>
    <t>Vctrl--Control voltage equation</t>
  </si>
  <si>
    <t>Transient Feedfoward Function:</t>
  </si>
  <si>
    <t>Vramp: Numerator</t>
  </si>
  <si>
    <t>Vramp: Denominator</t>
  </si>
  <si>
    <t>Vramp = Numerator/Denominator</t>
  </si>
  <si>
    <t>Vslope Compensation</t>
  </si>
  <si>
    <t>Vref_int(s) = H*(Rk1+Rk2)/(Rk1+s*Cint*Rint*(2*Rk1+Rk2))</t>
  </si>
  <si>
    <t>Vctrl=((Rn2+Rn1)/Rn2)*(Vref_int(s)-H)</t>
  </si>
  <si>
    <t>Ztop = Rtop/(1+s*Rtop*Ctop)</t>
  </si>
  <si>
    <t>H(s)=Rbot/(Rbot+Ztop)</t>
  </si>
  <si>
    <t>Final H to use</t>
  </si>
  <si>
    <t>Mag</t>
  </si>
  <si>
    <t>Phase</t>
  </si>
  <si>
    <t>Vramp+Vslope</t>
  </si>
  <si>
    <t xml:space="preserve">  -s*Tsw</t>
  </si>
  <si>
    <t xml:space="preserve">  e^(-s*Tsw)</t>
  </si>
  <si>
    <t xml:space="preserve"> 1-e^(-s*Tsw)</t>
  </si>
  <si>
    <t xml:space="preserve"> s*Tsw+e^(-s*Tsw)-1</t>
  </si>
  <si>
    <t>POSCAP/SP Impedance</t>
  </si>
  <si>
    <t>Ceramic Cap Impedance</t>
  </si>
  <si>
    <t>Zcout(s)</t>
  </si>
  <si>
    <t>FM*Hsh(s)</t>
  </si>
  <si>
    <t>1+FM*Hsh*(Vramp+Vslope)</t>
  </si>
  <si>
    <t>TFloop1*Gid*Zout</t>
  </si>
  <si>
    <t>Vctrl-Vtff</t>
  </si>
  <si>
    <t>1+ TFloop1*Gid*Kid</t>
  </si>
  <si>
    <t>Pin Strap Tolerance:</t>
  </si>
  <si>
    <t>http://www.ti.com/lit/an/slva381b/slva381b.pdf</t>
  </si>
  <si>
    <t>http://e2e.ti.com/blogs_/b/powerhouse/archive/2018/03/02/maintain-a-constant-phase-margin-in-a-synchronous-buck-converter</t>
  </si>
  <si>
    <t>Dec-2019:</t>
  </si>
  <si>
    <t xml:space="preserve"> Updated the design guidelines notes on starting on the row A46</t>
  </si>
  <si>
    <t xml:space="preserve">Jan-2018: </t>
  </si>
  <si>
    <t>First version of tool.</t>
  </si>
  <si>
    <t>R_bot</t>
  </si>
  <si>
    <t>R_bot_rec</t>
  </si>
  <si>
    <t>R_top_target</t>
  </si>
  <si>
    <t>R_top</t>
  </si>
  <si>
    <t>Cbp_rec</t>
  </si>
  <si>
    <t>Cbp</t>
  </si>
  <si>
    <t>FB_res_divider</t>
  </si>
  <si>
    <t>LC pole location</t>
  </si>
  <si>
    <t>ESR pole location</t>
  </si>
  <si>
    <t>RL_Cout pole location</t>
  </si>
  <si>
    <t>Phase margin</t>
  </si>
  <si>
    <t>Crossover Frequency</t>
  </si>
  <si>
    <t>Misc. Components</t>
  </si>
  <si>
    <t>Select the Reference Voltage (VSEL pin)</t>
  </si>
  <si>
    <t>VSEL_sel</t>
  </si>
  <si>
    <t>R_vsel_rec</t>
  </si>
  <si>
    <t>VSEL</t>
  </si>
  <si>
    <t>Select the reference voltage</t>
  </si>
  <si>
    <t>Select the C_ramp value</t>
  </si>
  <si>
    <t>Recommended R_ramp resistor value</t>
  </si>
  <si>
    <t>Chosen R_ramp</t>
  </si>
  <si>
    <t>Recommended R_vsel resistor value</t>
  </si>
  <si>
    <t>Chosen R_vsel</t>
  </si>
  <si>
    <t>Reference voltage chosen based on R_vsel</t>
  </si>
  <si>
    <t>EN pin resistor divider</t>
  </si>
  <si>
    <t>EN pin input</t>
  </si>
  <si>
    <t>Select source for EN pin</t>
  </si>
  <si>
    <t>EN pin voltage level</t>
  </si>
  <si>
    <t>EN pin voltage level (Only used when using external input to EN pin)</t>
  </si>
  <si>
    <t>Vstart_target</t>
  </si>
  <si>
    <t>Target turn on voltage set by EN resistor divider</t>
  </si>
  <si>
    <t>Ren_b_rec</t>
  </si>
  <si>
    <t>Ren_b</t>
  </si>
  <si>
    <t>Selected bottom resistor (1k-100k recommended)</t>
  </si>
  <si>
    <t>Ren_b_eff</t>
  </si>
  <si>
    <t>Effective bottom resistance including 6-MΩ internal pull-down resistance on EN pin</t>
  </si>
  <si>
    <t>Ren_t_calc</t>
  </si>
  <si>
    <t>Ren_t</t>
  </si>
  <si>
    <t>EN pin max V</t>
  </si>
  <si>
    <t>Maxiumum voltage on EN pin (Red if above absolute max)</t>
  </si>
  <si>
    <t>Vstart_typ</t>
  </si>
  <si>
    <t>Estimated typical turn on voltage with selected resistors
(Red if below Vin_min, Yellow if near Vin_min)</t>
  </si>
  <si>
    <t>Vstop_typ</t>
  </si>
  <si>
    <t>Estimated typical turn off voltage with selected resistors</t>
  </si>
  <si>
    <t>Select the Current Limit Resistor (ILIM pin)</t>
  </si>
  <si>
    <t>Ilim_sel</t>
  </si>
  <si>
    <t>R_ilim_rec</t>
  </si>
  <si>
    <t>R_ilim_sel</t>
  </si>
  <si>
    <t>Ilim</t>
  </si>
  <si>
    <t>Recommended R_ilim resistor value</t>
  </si>
  <si>
    <t>Chosen R_ilim</t>
  </si>
  <si>
    <t>Select the Average Over-Current Limit</t>
  </si>
  <si>
    <t>Determine feedback network values (FB resistor divider)</t>
  </si>
  <si>
    <t>Determine compensation network values</t>
  </si>
  <si>
    <t>Current limit chosen based on R_ilim</t>
  </si>
  <si>
    <t>Ensure that the feedback divider network gives the appropriate Vout based on the Vref chosen</t>
  </si>
  <si>
    <t>RSP, RSN</t>
  </si>
  <si>
    <t>1, 2</t>
  </si>
  <si>
    <t>Ensure that you have a cap (e.g. 1nF) in parallel between the RSP and RSN pins. This is a placeholder and can be populated and value adjusted if you see noise issues.</t>
  </si>
  <si>
    <t>If the application has ferrite beads, ensure that the output is taken after the ferrite bead. This will adjust the converter for the DC drop across the ferrite bead.</t>
  </si>
  <si>
    <t>You can use a 10 to 100 ohm resistor in series with the trace connecting from the Vout at the remote end to the RSP pin of the IC. You can use a 0 ohm resistor if you don’t want to use the filter cap between the RSP,RSN nets.</t>
  </si>
  <si>
    <t>Connect a Cfilter of 1nF typical between the RSP- RSN pins close to the IC.
The Cfilt should be lower than the value mentioned in the equation below.
Cfilt = 1 / (2*PI*R*Fsw)
R = Series resistance on RSP line + Series resistance on RSN line
Fsw = switching frequency.</t>
  </si>
  <si>
    <t xml:space="preserve">When trying to achieve lowest noise, consider adding at least 1X100uF and 1X47uF  and 1x10uF and 1x1uF ceramic capacitor as part of the output capacitor bank – to ensure that there are not gaps due to capacitor self resonances. </t>
  </si>
  <si>
    <t xml:space="preserve">0402 0 to 2 Ohm resistor in series with Boot Capacitor – this is a good practice and is preferable at least during prototyping. </t>
  </si>
  <si>
    <t>The boot capacitor should be at least 25V rated, X5R. Preferable to use a 0603.</t>
  </si>
  <si>
    <t xml:space="preserve">Snubber Capacitor: 1.0nF 0603 minimum 25V </t>
  </si>
  <si>
    <t>Snubber Resistor: 0805 1-ohm resistor from SW to PGND “Snubber”</t>
  </si>
  <si>
    <t>Add a placeholder for a resistor between SS pin to ground atleast during prototyping.  Because if the inrush current is high and you wanted to add a soft-start time, shorting it to ground will not give flexibility to adjust the soft start time.</t>
  </si>
  <si>
    <t>SS</t>
  </si>
  <si>
    <t>2.2nF-10nF 0402 minimum 25V input capacitor from PVIN to PGND to minimize high-frequency ringing energy.  Recommended to have a placeholder on prototype as a knob for helping lower noise.</t>
  </si>
  <si>
    <t>The capacitor should be able to give minimum ripple voltage desired for the application. Use WEBENCH to calculate the input capacitance</t>
  </si>
  <si>
    <t>PVIN</t>
  </si>
  <si>
    <t>A minimum of 16V, X5R rated capacitor is recommended.</t>
  </si>
  <si>
    <t>Do not use 10V rated capacitors. The DC bias loss of capacitance on a 10V cap operating at 5.1V output is pretty severe and could compromise the stability of the LDO.</t>
  </si>
  <si>
    <t>BP</t>
  </si>
  <si>
    <t>EN</t>
  </si>
  <si>
    <t>The recommended max voltage on the EN pin is only 5.5V. It cannot be connected to PVIN directly (unless PVIN max is below 5.5V)</t>
  </si>
  <si>
    <t>Use recommended RILIM value from the "Device Calculator Tab"</t>
  </si>
  <si>
    <t>ILIM</t>
  </si>
  <si>
    <t>Have a 100k resistor connected between the pin to BP</t>
  </si>
  <si>
    <t>PGD</t>
  </si>
  <si>
    <t>Bootstrap pin for the internal flying high-side driver.</t>
  </si>
  <si>
    <t>Output capacitance</t>
  </si>
  <si>
    <t>Output of converted power.</t>
  </si>
  <si>
    <t>Open-drain power-good status signal</t>
  </si>
  <si>
    <t>The enable pin turns on the switcher.</t>
  </si>
  <si>
    <t>Current protection pin</t>
  </si>
  <si>
    <t>Connect a resistor from this pin to AGND to select soft-start time.</t>
  </si>
  <si>
    <t>Output of the 5 V on board regulator.</t>
  </si>
  <si>
    <t>The RSN pin should be directly tied to the load GND rather than the IC GND.</t>
  </si>
  <si>
    <t>If it is not properly routed, it moves the regulation differential voltage from the differential voltage across the load, to the differential voltage from the supply voltage at the load to the ground at the IC.  Depending on the differential voltage between the ground at the IC, the ground at the output capacitors and the ground at the load, it could introduce several possible problems related to output voltage regulation.
DC set-point errors due to ground drop from the current flowing through the ground resistance
AC regulation (noise/stability) issues due to dynamic voltages between the grounds
AC and DC coupling between that supply and another supply whose ground currents flow through the same path between the IC ground and the load’s ground.
The 2 AC issues are low probability unless there is a high-current converter that shares a ground return path with this converter, but it is effectively disabling the benefits of the remote sense amplifier.</t>
  </si>
  <si>
    <t>It would be better for the local sense to be after the capacitors from the first output voltage node to ground rather than closer to the inductor.- Means do not take the remote sense output from the inductor – but rather from the capacitor</t>
  </si>
  <si>
    <t>Route the RSP and RSN nets directly to either the load sense points (+ and –) or the output bulk capacitors.</t>
  </si>
  <si>
    <t>It is essential to route the RSP and RSN pins as a pair of diff-traces in Kelvin-sense fashion. Try to match the length of the traces.</t>
  </si>
  <si>
    <t>Having the remote sense trace (RSP) running very close to the SW node or under the SW node without shielding could introduce AC coupling from SW into the RSP node, which could affect regulation. It is ok to route the RSP and RSN lines around the inductor – creating a longer RS, RSN lines than creating a shorter line but it is above the SW node.</t>
  </si>
  <si>
    <t>The Switch Node has a very high AC voltage amplitude and very fast dV/dt, which can inject noise into the sense lines and potentially introduce both noise and regulation error.  As a result, I would normally recommend routing the sense lines around the inductor.</t>
  </si>
  <si>
    <t>The RSP and RSN pins operate as inputs to a remote sense differential amplifier that operates with very high impedance. Mismatches could manifest in remote sense voltage errors.</t>
  </si>
  <si>
    <t>Can add some greater noise immunity against the SW radiating noise across the inductor.</t>
  </si>
  <si>
    <t>Add a space between SW and VOUT node</t>
  </si>
  <si>
    <t>The PCB trace defined as switch node, which connects the SW pins and up-stream of the output inductor should be as short and wide as possible. In web orderable EVM design, the SW trace width is 400mil. Use separate via or trace to connect SW node to snubber and bootstrap capacitor. Do not combine these connections.</t>
  </si>
  <si>
    <t xml:space="preserve">GND is the round return for the controller. This pin should be connected using a short trace from the pin to the Thermal pad beneath the IC. No other power plane connection should be made between GND and PGND or AGND. </t>
  </si>
  <si>
    <t>The number of thermal vias needed to support 25-A thermal operation should be as many as possible; in the EVM design orderable on the Web, a total of 23 thermal vias are used. The more, the thermal vias, the better.</t>
  </si>
  <si>
    <t>A 100nF capacitor should be connected between PVIN and GND. The bottom plate of the capacitor should be connected to GND directly. The GND should be connected using a short trace between the pin and the Thermal pad only.</t>
  </si>
  <si>
    <t xml:space="preserve">AGND should be connected to thermal pad using a short trace. 
No other power plane connection should be made between AGND and PGND or GND.  </t>
  </si>
  <si>
    <t xml:space="preserve">If you draw the return current flow into PGND, it should not cross the AGND copper pour. </t>
  </si>
  <si>
    <t>If the high current path through PGND interferes with AGND, it will cause noise to couple into AGND and cause controller to malfunction.</t>
  </si>
  <si>
    <t xml:space="preserve">It is absolutely critical that PGND (pins 13, 14, 15, 16, 17, 18, 19, and 20) be connected directly to the thermal pad underneath the device via traces or plane. </t>
  </si>
  <si>
    <t>Add a large PGND ground plane.</t>
  </si>
  <si>
    <t>Place the VIN decoupling capacitors (uF capacitor bank) as close to the PVIN and PGND as possible to minimize the input AC current loop</t>
  </si>
  <si>
    <t>The high frequency decoupling capacitor (1 nF to 0.1 µF) should be placed next to the PVIN pin and PGND pin as close as the spacing rule allows</t>
  </si>
  <si>
    <t>This helps suppressing the switch node ringing.</t>
  </si>
  <si>
    <t>Place VDD and BP decoupling capacitors as close to the device pins as possible</t>
  </si>
  <si>
    <t>VDD, BP</t>
  </si>
  <si>
    <t>VDD, BP, PVIN</t>
  </si>
  <si>
    <t>VDD, PVIN</t>
  </si>
  <si>
    <t>Do not use PVIN plane connection for VDD. VDD needs to be tapped off from PVIN with separate trace connection.</t>
  </si>
  <si>
    <t>RAMP, RSP, RSN, ILIM, MODE, VSEL, RT</t>
  </si>
  <si>
    <t>All sensitive analog traces and components such as RAMP, RSP, RSN, ILIM, MODE, VSEL and RT should be placed away from any high voltage switch node (itself and others), such as SW and BOOT to avoid noise coupling</t>
  </si>
  <si>
    <t>MODE, VSEL, ILIM, RAMP, RT</t>
  </si>
  <si>
    <t>In addition, MODE, VSEL, ILIM, RAMP and RT programming resistors should be placed near the device/pins.</t>
  </si>
  <si>
    <t>SYNC, VSHARE, ISHARE</t>
  </si>
  <si>
    <t>VSHARE, ISHARE</t>
  </si>
  <si>
    <t>For 2-phase configurations, Use caution when routing of the SYNC, VSHARE and ISHARE traces. The SYNC trace carries a switching clock signal that is rail-to-rail and should be routed away from sensitive analog signals, including the VSHARE, ISHARE, RT, and FB signals</t>
  </si>
  <si>
    <t>The SYNC signal can couple into VSHARE and ISHARE if routed closely because the SYNC signal is a switching clock signal.</t>
  </si>
  <si>
    <t>The VSHARE and ISHARE traces should also be kept away from fast switching voltages or currents formed by the PVIN, AVIN, SW, BOOT, and BP pins.</t>
  </si>
  <si>
    <t>Output of converted power</t>
  </si>
  <si>
    <t>Ground return for the controller</t>
  </si>
  <si>
    <t>GND return for internal analog circuits.</t>
  </si>
  <si>
    <t>These ground pins are connected to the return of the internal low-side MOSFET</t>
  </si>
  <si>
    <t>All</t>
  </si>
  <si>
    <t>Dual Phase Routing</t>
  </si>
  <si>
    <t>It is best to keep the two phases as similar as possible and to minimize impedance differences between their power stages and the load to minimize how much correction the ISHARE loop need to impose on the PWM scheme to correct for phase to phase current imbalance.</t>
  </si>
  <si>
    <t>Keep the layouts of the 2 phases same, helps minimize the correction the ISHARE loop need to impose on the PWM scheme to correct for phase to phase current imbalance.</t>
  </si>
  <si>
    <t>Krdson_Iocp</t>
  </si>
  <si>
    <t>Ω</t>
  </si>
  <si>
    <t>Krdson_IOCP</t>
  </si>
  <si>
    <t>K*Rdson for IOCP calculatoin</t>
  </si>
  <si>
    <t>The output capacitance is deteremind based on the output ripple, transient and stability requirements.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</si>
</sst>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
    <numFmt numFmtId="165" formatCode="0.0"/>
    <numFmt numFmtId="166" formatCode="0.0000"/>
    <numFmt numFmtId="167" formatCode="0.00000"/>
    <numFmt numFmtId="168" formatCode="0.000E+00"/>
    <numFmt numFmtId="169" formatCode="0.00000000"/>
    <numFmt numFmtId="170" formatCode="0.000000"/>
  </numFmts>
  <fonts count="32" x14ac:knownFonts="1">
    <font>
      <sz val="11"/>
      <color theme="1"/>
      <name val="Calibri"/>
      <family val="2"/>
      <scheme val="minor"/>
    </font>
    <font>
      <sz val="10"/>
      <color theme="1"/>
      <name val="Calibri"/>
      <family val="2"/>
      <scheme val="minor"/>
    </font>
    <font>
      <sz val="10"/>
      <name val="Arial"/>
      <family val="2"/>
    </font>
    <font>
      <u/>
      <sz val="11"/>
      <color theme="10"/>
      <name val="Calibri"/>
      <family val="2"/>
      <scheme val="minor"/>
    </font>
    <font>
      <sz val="11"/>
      <color theme="0"/>
      <name val="Calibri"/>
      <family val="2"/>
      <scheme val="minor"/>
    </font>
    <font>
      <sz val="11"/>
      <name val="Calibri"/>
      <family val="2"/>
      <scheme val="minor"/>
    </font>
    <font>
      <sz val="11"/>
      <color theme="1"/>
      <name val="Calibri"/>
      <family val="2"/>
      <scheme val="minor"/>
    </font>
    <font>
      <b/>
      <u/>
      <sz val="18"/>
      <color rgb="FFFF0000"/>
      <name val="Arial"/>
      <family val="2"/>
    </font>
    <font>
      <sz val="11"/>
      <color theme="1"/>
      <name val="Arial"/>
      <family val="2"/>
    </font>
    <font>
      <b/>
      <sz val="11"/>
      <name val="Arial"/>
      <family val="2"/>
    </font>
    <font>
      <b/>
      <sz val="12"/>
      <color rgb="FFFF0000"/>
      <name val="Arial"/>
      <family val="2"/>
    </font>
    <font>
      <sz val="12"/>
      <color theme="1"/>
      <name val="Arial"/>
      <family val="2"/>
    </font>
    <font>
      <b/>
      <sz val="11"/>
      <color theme="1"/>
      <name val="Arial"/>
      <family val="2"/>
    </font>
    <font>
      <b/>
      <sz val="14"/>
      <color theme="0"/>
      <name val="Arial"/>
      <family val="2"/>
    </font>
    <font>
      <sz val="10"/>
      <color theme="1"/>
      <name val="Arial"/>
      <family val="2"/>
    </font>
    <font>
      <sz val="12"/>
      <color rgb="FFCC9900"/>
      <name val="Arial"/>
      <family val="2"/>
    </font>
    <font>
      <sz val="12"/>
      <color rgb="FFFF0000"/>
      <name val="Arial"/>
      <family val="2"/>
    </font>
    <font>
      <b/>
      <sz val="14"/>
      <color rgb="FFFF0000"/>
      <name val="Arial"/>
      <family val="2"/>
    </font>
    <font>
      <sz val="11"/>
      <color theme="0"/>
      <name val="Arial"/>
      <family val="2"/>
    </font>
    <font>
      <sz val="10"/>
      <name val="Arial"/>
      <family val="2"/>
    </font>
    <font>
      <sz val="10"/>
      <color indexed="8"/>
      <name val="Arial"/>
      <family val="2"/>
    </font>
    <font>
      <sz val="10"/>
      <color indexed="12"/>
      <name val="Arial"/>
      <family val="2"/>
    </font>
    <font>
      <sz val="11"/>
      <color theme="1"/>
      <name val="Calibri"/>
      <family val="2"/>
    </font>
    <font>
      <sz val="11"/>
      <color rgb="FFFF0000"/>
      <name val="Calibri"/>
      <family val="2"/>
      <scheme val="minor"/>
    </font>
    <font>
      <b/>
      <sz val="11"/>
      <color theme="1"/>
      <name val="Calibri"/>
      <family val="2"/>
      <scheme val="minor"/>
    </font>
    <font>
      <sz val="10"/>
      <color theme="1"/>
      <name val="Arial Black"/>
      <family val="2"/>
    </font>
    <font>
      <b/>
      <sz val="14"/>
      <color theme="1"/>
      <name val="Calibri"/>
      <family val="2"/>
      <scheme val="minor"/>
    </font>
    <font>
      <b/>
      <sz val="11"/>
      <color rgb="FFFF0000"/>
      <name val="Calibri"/>
      <family val="2"/>
      <scheme val="minor"/>
    </font>
    <font>
      <vertAlign val="subscript"/>
      <sz val="12"/>
      <color theme="1"/>
      <name val="Calibri"/>
      <family val="2"/>
      <scheme val="minor"/>
    </font>
    <font>
      <vertAlign val="subscript"/>
      <sz val="11"/>
      <color theme="1"/>
      <name val="Calibri"/>
      <family val="2"/>
      <scheme val="minor"/>
    </font>
    <font>
      <b/>
      <u/>
      <sz val="11"/>
      <color rgb="FF0070C0"/>
      <name val="Calibri"/>
      <family val="2"/>
      <scheme val="minor"/>
    </font>
    <font>
      <u/>
      <sz val="11"/>
      <color rgb="FFFF0000"/>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1" tint="0.249977111117893"/>
        <bgColor indexed="64"/>
      </patternFill>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0" tint="-0.34998626667073579"/>
        <bgColor indexed="64"/>
      </patternFill>
    </fill>
    <fill>
      <patternFill patternType="solid">
        <fgColor rgb="FF92D050"/>
        <bgColor indexed="64"/>
      </patternFill>
    </fill>
    <fill>
      <patternFill patternType="solid">
        <fgColor theme="3" tint="0.59999389629810485"/>
        <bgColor indexed="64"/>
      </patternFill>
    </fill>
    <fill>
      <patternFill patternType="solid">
        <fgColor rgb="FFF8F573"/>
        <bgColor indexed="64"/>
      </patternFill>
    </fill>
    <fill>
      <patternFill patternType="solid">
        <fgColor rgb="FFFFCCCC"/>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6" tint="0.39997558519241921"/>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thick">
        <color rgb="FFFF0000"/>
      </left>
      <right style="thick">
        <color rgb="FFFF0000"/>
      </right>
      <top style="thick">
        <color rgb="FFFF0000"/>
      </top>
      <bottom/>
      <diagonal/>
    </border>
    <border>
      <left style="thick">
        <color rgb="FFFF0000"/>
      </left>
      <right style="thick">
        <color rgb="FFFF0000"/>
      </right>
      <top/>
      <bottom style="thick">
        <color rgb="FFFF0000"/>
      </bottom>
      <diagonal/>
    </border>
  </borders>
  <cellStyleXfs count="25">
    <xf numFmtId="0" fontId="0" fillId="0" borderId="0"/>
    <xf numFmtId="0" fontId="2" fillId="0" borderId="0"/>
    <xf numFmtId="0" fontId="3" fillId="0" borderId="0" applyNumberFormat="0" applyFill="0" applyBorder="0" applyAlignment="0" applyProtection="0"/>
    <xf numFmtId="9" fontId="6" fillId="0" borderId="0" applyFont="0" applyFill="0" applyBorder="0" applyAlignment="0" applyProtection="0"/>
    <xf numFmtId="0" fontId="6"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19"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cellStyleXfs>
  <cellXfs count="311">
    <xf numFmtId="0" fontId="0" fillId="0" borderId="0" xfId="0"/>
    <xf numFmtId="0" fontId="0" fillId="0" borderId="1" xfId="0" applyFont="1" applyFill="1" applyBorder="1" applyAlignment="1">
      <alignment horizontal="left" vertical="top"/>
    </xf>
    <xf numFmtId="0" fontId="0" fillId="0" borderId="1" xfId="0" applyFont="1" applyFill="1" applyBorder="1" applyAlignment="1">
      <alignment horizontal="left" vertical="top" wrapText="1"/>
    </xf>
    <xf numFmtId="0" fontId="0" fillId="0" borderId="0" xfId="0" applyFont="1" applyFill="1" applyBorder="1" applyAlignment="1">
      <alignment vertical="top" wrapText="1"/>
    </xf>
    <xf numFmtId="0" fontId="0" fillId="0" borderId="0" xfId="0" applyFont="1" applyFill="1" applyBorder="1" applyAlignment="1">
      <alignment horizontal="left" vertical="top" wrapText="1"/>
    </xf>
    <xf numFmtId="0" fontId="0" fillId="0" borderId="0" xfId="0" applyFont="1" applyFill="1" applyBorder="1" applyAlignment="1">
      <alignment horizontal="left" vertical="top"/>
    </xf>
    <xf numFmtId="0" fontId="5" fillId="0" borderId="0" xfId="0" applyFont="1" applyFill="1" applyAlignment="1">
      <alignment wrapText="1"/>
    </xf>
    <xf numFmtId="0" fontId="0" fillId="0" borderId="0" xfId="0" applyFont="1"/>
    <xf numFmtId="0" fontId="0" fillId="0" borderId="0" xfId="0" applyFont="1" applyAlignment="1">
      <alignment wrapText="1"/>
    </xf>
    <xf numFmtId="0" fontId="0" fillId="0" borderId="0" xfId="0" applyFont="1" applyFill="1" applyAlignment="1">
      <alignment wrapText="1"/>
    </xf>
    <xf numFmtId="0" fontId="0" fillId="0" borderId="0" xfId="0" applyFont="1" applyFill="1"/>
    <xf numFmtId="0" fontId="0" fillId="0" borderId="0" xfId="0" applyFont="1" applyFill="1" applyAlignment="1">
      <alignment horizontal="left" vertical="top"/>
    </xf>
    <xf numFmtId="0" fontId="0" fillId="0" borderId="0" xfId="0" applyFont="1" applyAlignment="1">
      <alignment vertical="top"/>
    </xf>
    <xf numFmtId="0" fontId="5" fillId="0" borderId="0" xfId="0" applyFont="1" applyFill="1" applyBorder="1" applyAlignment="1">
      <alignment horizontal="left" vertical="top"/>
    </xf>
    <xf numFmtId="0" fontId="5" fillId="0" borderId="0" xfId="0" applyFont="1" applyFill="1" applyBorder="1" applyAlignment="1">
      <alignment horizontal="left" vertical="top" wrapText="1"/>
    </xf>
    <xf numFmtId="0" fontId="5" fillId="0" borderId="0" xfId="0" applyFont="1" applyFill="1" applyBorder="1" applyAlignment="1">
      <alignment vertical="top" wrapText="1"/>
    </xf>
    <xf numFmtId="0" fontId="5" fillId="0" borderId="0" xfId="0" applyFont="1" applyFill="1"/>
    <xf numFmtId="0" fontId="0" fillId="0" borderId="0" xfId="0" applyFont="1" applyFill="1" applyAlignment="1">
      <alignment horizontal="left" vertical="top" wrapText="1"/>
    </xf>
    <xf numFmtId="0" fontId="0" fillId="0" borderId="0" xfId="0" applyFont="1" applyFill="1" applyAlignment="1">
      <alignment vertical="top"/>
    </xf>
    <xf numFmtId="0" fontId="0" fillId="0" borderId="0" xfId="0" applyFont="1" applyAlignment="1">
      <alignment vertical="top" wrapText="1"/>
    </xf>
    <xf numFmtId="0" fontId="8" fillId="4" borderId="0" xfId="0" applyFont="1" applyFill="1" applyAlignment="1" applyProtection="1">
      <alignment horizontal="center" vertical="center"/>
    </xf>
    <xf numFmtId="0" fontId="9" fillId="0" borderId="17" xfId="0" applyFont="1" applyFill="1" applyBorder="1" applyAlignment="1" applyProtection="1">
      <alignment horizontal="left" vertical="center" wrapText="1"/>
    </xf>
    <xf numFmtId="0" fontId="11" fillId="4" borderId="0" xfId="0" applyFont="1" applyFill="1" applyAlignment="1" applyProtection="1">
      <alignment horizontal="center" vertical="center"/>
    </xf>
    <xf numFmtId="0" fontId="8" fillId="0" borderId="21" xfId="0" applyFont="1" applyFill="1" applyBorder="1" applyAlignment="1" applyProtection="1">
      <alignment horizontal="left" vertical="center" wrapText="1"/>
    </xf>
    <xf numFmtId="0" fontId="8" fillId="5" borderId="22" xfId="0" applyFont="1" applyFill="1" applyBorder="1" applyAlignment="1" applyProtection="1">
      <alignment horizontal="center" vertical="center"/>
      <protection locked="0"/>
    </xf>
    <xf numFmtId="0" fontId="12" fillId="0" borderId="22" xfId="0" applyFont="1" applyFill="1" applyBorder="1" applyAlignment="1" applyProtection="1">
      <alignment horizontal="left" vertical="center" wrapText="1"/>
    </xf>
    <xf numFmtId="0" fontId="8" fillId="0" borderId="23" xfId="0" applyFont="1" applyFill="1" applyBorder="1" applyAlignment="1" applyProtection="1">
      <alignment horizontal="left" vertical="center" wrapText="1"/>
    </xf>
    <xf numFmtId="0" fontId="13" fillId="6" borderId="1" xfId="0" applyFont="1" applyFill="1" applyBorder="1" applyAlignment="1" applyProtection="1">
      <alignment horizontal="center" vertical="center"/>
    </xf>
    <xf numFmtId="0" fontId="11" fillId="4" borderId="0" xfId="0" applyFont="1" applyFill="1" applyBorder="1" applyAlignment="1" applyProtection="1">
      <alignment horizontal="center" vertical="center"/>
    </xf>
    <xf numFmtId="0" fontId="8" fillId="7" borderId="8" xfId="0" applyFont="1" applyFill="1" applyBorder="1" applyAlignment="1" applyProtection="1">
      <alignment horizontal="center" vertical="center"/>
    </xf>
    <xf numFmtId="0" fontId="8" fillId="4" borderId="8" xfId="0" applyFont="1" applyFill="1" applyBorder="1" applyAlignment="1" applyProtection="1">
      <alignment horizontal="center" vertical="center"/>
    </xf>
    <xf numFmtId="0" fontId="8" fillId="0" borderId="1" xfId="0" applyFont="1" applyFill="1" applyBorder="1" applyAlignment="1" applyProtection="1">
      <alignment horizontal="left" vertical="center" wrapText="1"/>
    </xf>
    <xf numFmtId="0" fontId="11" fillId="5" borderId="1" xfId="0" applyFont="1" applyFill="1" applyBorder="1" applyAlignment="1" applyProtection="1">
      <alignment horizontal="left" vertical="center"/>
    </xf>
    <xf numFmtId="0" fontId="14" fillId="4" borderId="0" xfId="0" applyFont="1" applyFill="1" applyBorder="1" applyAlignment="1" applyProtection="1">
      <alignment horizontal="center" vertical="center"/>
    </xf>
    <xf numFmtId="0" fontId="8" fillId="0" borderId="25" xfId="0" applyFont="1" applyFill="1" applyBorder="1" applyAlignment="1" applyProtection="1">
      <alignment horizontal="left" vertical="center" wrapText="1"/>
    </xf>
    <xf numFmtId="0" fontId="11" fillId="7" borderId="1" xfId="0" applyFont="1" applyFill="1" applyBorder="1" applyAlignment="1" applyProtection="1">
      <alignment horizontal="left" vertical="center"/>
    </xf>
    <xf numFmtId="0" fontId="11" fillId="8" borderId="1" xfId="0" applyFont="1" applyFill="1" applyBorder="1" applyAlignment="1" applyProtection="1">
      <alignment horizontal="left" vertical="center"/>
    </xf>
    <xf numFmtId="0" fontId="11" fillId="9" borderId="1" xfId="0" applyFont="1" applyFill="1" applyBorder="1" applyAlignment="1" applyProtection="1">
      <alignment horizontal="left" vertical="center"/>
    </xf>
    <xf numFmtId="0" fontId="15" fillId="10" borderId="1" xfId="0" applyFont="1" applyFill="1" applyBorder="1" applyAlignment="1" applyProtection="1">
      <alignment horizontal="left" vertical="center"/>
    </xf>
    <xf numFmtId="0" fontId="16" fillId="11" borderId="1" xfId="0" applyFont="1" applyFill="1" applyBorder="1" applyAlignment="1" applyProtection="1">
      <alignment horizontal="left" vertical="center"/>
    </xf>
    <xf numFmtId="0" fontId="8" fillId="9" borderId="1" xfId="0" applyFont="1" applyFill="1" applyBorder="1" applyAlignment="1" applyProtection="1">
      <alignment horizontal="center" vertical="center"/>
    </xf>
    <xf numFmtId="0" fontId="8" fillId="0" borderId="26" xfId="0" applyFont="1" applyFill="1" applyBorder="1" applyAlignment="1" applyProtection="1">
      <alignment horizontal="left" vertical="center" wrapText="1"/>
    </xf>
    <xf numFmtId="0" fontId="8" fillId="9" borderId="11" xfId="0" applyFont="1" applyFill="1" applyBorder="1" applyAlignment="1" applyProtection="1">
      <alignment horizontal="center" vertical="center"/>
    </xf>
    <xf numFmtId="0" fontId="8" fillId="0" borderId="27" xfId="0" applyFont="1" applyFill="1" applyBorder="1" applyAlignment="1" applyProtection="1">
      <alignment horizontal="left" vertical="center" wrapText="1"/>
    </xf>
    <xf numFmtId="0" fontId="8" fillId="5" borderId="1" xfId="0" applyFont="1" applyFill="1" applyBorder="1" applyAlignment="1" applyProtection="1">
      <alignment horizontal="center" vertical="center"/>
      <protection locked="0"/>
    </xf>
    <xf numFmtId="0" fontId="8" fillId="4" borderId="0" xfId="0" applyFont="1" applyFill="1" applyAlignment="1" applyProtection="1">
      <alignment horizontal="center" vertical="center" wrapText="1"/>
    </xf>
    <xf numFmtId="0" fontId="8" fillId="4" borderId="12" xfId="0" applyFont="1" applyFill="1" applyBorder="1" applyAlignment="1" applyProtection="1">
      <alignment horizontal="center" vertical="center"/>
    </xf>
    <xf numFmtId="0" fontId="8" fillId="0" borderId="22" xfId="0" applyFont="1" applyFill="1" applyBorder="1" applyAlignment="1" applyProtection="1">
      <alignment horizontal="left" vertical="center" wrapText="1"/>
    </xf>
    <xf numFmtId="0" fontId="8" fillId="4" borderId="0" xfId="0" applyFont="1" applyFill="1" applyBorder="1" applyAlignment="1" applyProtection="1">
      <alignment horizontal="left" vertical="center" wrapText="1"/>
    </xf>
    <xf numFmtId="0" fontId="8" fillId="4" borderId="0" xfId="0" applyFont="1" applyFill="1" applyBorder="1" applyAlignment="1" applyProtection="1">
      <alignment horizontal="center" vertical="center" wrapText="1"/>
    </xf>
    <xf numFmtId="0" fontId="8" fillId="0" borderId="28" xfId="0" applyFont="1" applyFill="1" applyBorder="1" applyAlignment="1" applyProtection="1">
      <alignment horizontal="left" vertical="center" wrapText="1"/>
    </xf>
    <xf numFmtId="0" fontId="8" fillId="0" borderId="15" xfId="0" applyFont="1" applyFill="1" applyBorder="1" applyAlignment="1" applyProtection="1">
      <alignment horizontal="left" vertical="center" wrapText="1"/>
    </xf>
    <xf numFmtId="0" fontId="8" fillId="4" borderId="8" xfId="0" applyFont="1" applyFill="1" applyBorder="1" applyAlignment="1" applyProtection="1">
      <alignment horizontal="center" vertical="center" wrapText="1"/>
    </xf>
    <xf numFmtId="0" fontId="8" fillId="9" borderId="1" xfId="0" applyFont="1" applyFill="1" applyBorder="1" applyAlignment="1" applyProtection="1">
      <alignment horizontal="center" vertical="center" wrapText="1"/>
    </xf>
    <xf numFmtId="0" fontId="8" fillId="4" borderId="1" xfId="0" applyFont="1" applyFill="1" applyBorder="1" applyAlignment="1" applyProtection="1">
      <alignment horizontal="center" vertical="center" wrapText="1"/>
    </xf>
    <xf numFmtId="0" fontId="8" fillId="8" borderId="1" xfId="0" applyFont="1" applyFill="1" applyBorder="1" applyAlignment="1" applyProtection="1">
      <alignment horizontal="center" vertical="center" wrapText="1"/>
    </xf>
    <xf numFmtId="164" fontId="8" fillId="4" borderId="0" xfId="0" applyNumberFormat="1" applyFont="1" applyFill="1" applyBorder="1" applyAlignment="1" applyProtection="1">
      <alignment horizontal="center" vertical="center"/>
    </xf>
    <xf numFmtId="49" fontId="8" fillId="4" borderId="0" xfId="0" applyNumberFormat="1" applyFont="1" applyFill="1" applyBorder="1" applyAlignment="1" applyProtection="1">
      <alignment horizontal="center" vertical="center"/>
    </xf>
    <xf numFmtId="0" fontId="8" fillId="0" borderId="21" xfId="0" applyFont="1" applyBorder="1" applyAlignment="1" applyProtection="1">
      <alignment horizontal="left" vertical="center" wrapText="1"/>
    </xf>
    <xf numFmtId="164" fontId="8" fillId="9" borderId="1" xfId="0" applyNumberFormat="1" applyFont="1" applyFill="1" applyBorder="1" applyAlignment="1" applyProtection="1">
      <alignment horizontal="center" vertical="center"/>
    </xf>
    <xf numFmtId="0" fontId="17" fillId="4" borderId="0" xfId="0" applyFont="1" applyFill="1" applyBorder="1" applyAlignment="1" applyProtection="1">
      <alignment horizontal="center" vertical="center" wrapText="1"/>
    </xf>
    <xf numFmtId="9" fontId="8" fillId="5" borderId="1" xfId="3" applyFont="1" applyFill="1" applyBorder="1" applyAlignment="1" applyProtection="1">
      <alignment horizontal="center" vertical="center"/>
      <protection locked="0"/>
    </xf>
    <xf numFmtId="164" fontId="8" fillId="8" borderId="1" xfId="0" applyNumberFormat="1" applyFont="1" applyFill="1" applyBorder="1" applyAlignment="1" applyProtection="1">
      <alignment horizontal="center" vertical="center"/>
    </xf>
    <xf numFmtId="164" fontId="8" fillId="8" borderId="15" xfId="0" applyNumberFormat="1" applyFont="1" applyFill="1" applyBorder="1" applyAlignment="1" applyProtection="1">
      <alignment horizontal="center" vertical="center"/>
    </xf>
    <xf numFmtId="49" fontId="8" fillId="4" borderId="0" xfId="0" applyNumberFormat="1" applyFont="1" applyFill="1" applyAlignment="1" applyProtection="1">
      <alignment horizontal="center" vertical="center"/>
    </xf>
    <xf numFmtId="0" fontId="8" fillId="0" borderId="24" xfId="0" applyFont="1" applyBorder="1" applyAlignment="1" applyProtection="1">
      <alignment horizontal="left" vertical="center" wrapText="1"/>
    </xf>
    <xf numFmtId="164" fontId="8" fillId="5" borderId="1" xfId="0" applyNumberFormat="1" applyFont="1" applyFill="1" applyBorder="1" applyAlignment="1" applyProtection="1">
      <alignment horizontal="center" vertical="center"/>
      <protection locked="0"/>
    </xf>
    <xf numFmtId="164" fontId="8" fillId="5" borderId="15" xfId="0" applyNumberFormat="1" applyFont="1" applyFill="1" applyBorder="1" applyAlignment="1" applyProtection="1">
      <alignment horizontal="center" vertical="center"/>
      <protection locked="0"/>
    </xf>
    <xf numFmtId="49" fontId="11" fillId="4" borderId="0" xfId="0" applyNumberFormat="1" applyFont="1" applyFill="1" applyBorder="1" applyAlignment="1" applyProtection="1">
      <alignment horizontal="center" vertical="center"/>
    </xf>
    <xf numFmtId="165" fontId="8" fillId="8" borderId="1" xfId="0" applyNumberFormat="1" applyFont="1" applyFill="1" applyBorder="1" applyAlignment="1" applyProtection="1">
      <alignment horizontal="center" vertical="center"/>
    </xf>
    <xf numFmtId="165" fontId="8" fillId="9" borderId="1" xfId="0" applyNumberFormat="1" applyFont="1" applyFill="1" applyBorder="1" applyAlignment="1" applyProtection="1">
      <alignment horizontal="center" vertical="center"/>
    </xf>
    <xf numFmtId="0" fontId="8" fillId="5" borderId="1" xfId="0" applyNumberFormat="1" applyFont="1" applyFill="1" applyBorder="1" applyAlignment="1" applyProtection="1">
      <alignment horizontal="center" vertical="center"/>
      <protection locked="0"/>
    </xf>
    <xf numFmtId="0" fontId="8" fillId="4" borderId="0" xfId="0" applyFont="1" applyFill="1" applyAlignment="1" applyProtection="1">
      <alignment horizontal="left" vertical="center"/>
    </xf>
    <xf numFmtId="9" fontId="8" fillId="5" borderId="1" xfId="0" applyNumberFormat="1" applyFont="1" applyFill="1" applyBorder="1" applyAlignment="1" applyProtection="1">
      <alignment horizontal="center" vertical="center"/>
      <protection locked="0"/>
    </xf>
    <xf numFmtId="0" fontId="8" fillId="8" borderId="1" xfId="0" applyFont="1" applyFill="1" applyBorder="1" applyAlignment="1" applyProtection="1">
      <alignment horizontal="center" vertical="center"/>
    </xf>
    <xf numFmtId="0" fontId="8" fillId="5" borderId="1" xfId="0" applyFont="1" applyFill="1" applyBorder="1" applyAlignment="1" applyProtection="1">
      <alignment horizontal="center" vertical="center" wrapText="1"/>
      <protection locked="0"/>
    </xf>
    <xf numFmtId="165" fontId="8" fillId="9" borderId="1" xfId="0" applyNumberFormat="1" applyFont="1" applyFill="1" applyBorder="1" applyAlignment="1" applyProtection="1">
      <alignment horizontal="center" vertical="center" wrapText="1"/>
    </xf>
    <xf numFmtId="165" fontId="8" fillId="8" borderId="1" xfId="0" applyNumberFormat="1" applyFont="1" applyFill="1" applyBorder="1" applyAlignment="1" applyProtection="1">
      <alignment horizontal="center" vertical="center" wrapText="1"/>
    </xf>
    <xf numFmtId="0" fontId="8" fillId="4" borderId="0" xfId="0" applyFont="1" applyFill="1" applyBorder="1" applyAlignment="1" applyProtection="1">
      <alignment vertical="center" wrapText="1"/>
    </xf>
    <xf numFmtId="0" fontId="8" fillId="0" borderId="26" xfId="0" applyFont="1" applyBorder="1" applyAlignment="1" applyProtection="1">
      <alignment horizontal="left" vertical="center" wrapText="1"/>
    </xf>
    <xf numFmtId="0" fontId="8" fillId="4" borderId="11" xfId="0" applyFont="1" applyFill="1" applyBorder="1" applyAlignment="1" applyProtection="1">
      <alignment horizontal="center" vertical="center"/>
    </xf>
    <xf numFmtId="0" fontId="8" fillId="5" borderId="11" xfId="0" applyNumberFormat="1" applyFont="1" applyFill="1" applyBorder="1" applyAlignment="1" applyProtection="1">
      <alignment horizontal="center" vertical="center" wrapText="1"/>
      <protection locked="0"/>
    </xf>
    <xf numFmtId="0" fontId="8" fillId="0" borderId="11" xfId="0" applyFont="1" applyBorder="1" applyAlignment="1" applyProtection="1">
      <alignment horizontal="left" vertical="center" wrapText="1"/>
    </xf>
    <xf numFmtId="0" fontId="8" fillId="0" borderId="27" xfId="0" applyFont="1" applyBorder="1" applyAlignment="1" applyProtection="1">
      <alignment horizontal="left" vertical="center" wrapText="1"/>
    </xf>
    <xf numFmtId="2" fontId="8" fillId="4" borderId="0" xfId="0" applyNumberFormat="1" applyFont="1" applyFill="1" applyBorder="1" applyAlignment="1" applyProtection="1">
      <alignment horizontal="center" vertical="center"/>
    </xf>
    <xf numFmtId="0" fontId="18" fillId="4" borderId="0" xfId="0" applyFont="1" applyFill="1" applyAlignment="1" applyProtection="1">
      <alignment horizontal="center" vertical="center"/>
      <protection hidden="1"/>
    </xf>
    <xf numFmtId="0" fontId="18" fillId="4" borderId="0" xfId="0" applyFont="1" applyFill="1" applyBorder="1" applyAlignment="1" applyProtection="1">
      <alignment horizontal="center" vertical="center"/>
      <protection hidden="1"/>
    </xf>
    <xf numFmtId="0" fontId="20" fillId="0" borderId="0" xfId="6" applyFont="1" applyFill="1" applyAlignment="1" applyProtection="1">
      <alignment vertical="center"/>
      <protection locked="0"/>
    </xf>
    <xf numFmtId="0" fontId="2" fillId="0" borderId="0" xfId="0" applyFont="1" applyFill="1" applyAlignment="1" applyProtection="1">
      <alignment vertical="center"/>
      <protection hidden="1"/>
    </xf>
    <xf numFmtId="0" fontId="21" fillId="0" borderId="0" xfId="6" applyFont="1" applyFill="1" applyAlignment="1" applyProtection="1">
      <alignment vertical="center"/>
      <protection locked="0"/>
    </xf>
    <xf numFmtId="164" fontId="21" fillId="0" borderId="0" xfId="6" applyNumberFormat="1" applyFont="1" applyFill="1" applyAlignment="1" applyProtection="1">
      <alignment vertical="center"/>
      <protection locked="0"/>
    </xf>
    <xf numFmtId="164" fontId="2" fillId="0" borderId="0" xfId="0" applyNumberFormat="1" applyFont="1" applyFill="1" applyAlignment="1" applyProtection="1">
      <alignment vertical="center"/>
      <protection hidden="1"/>
    </xf>
    <xf numFmtId="0" fontId="19" fillId="0" borderId="0" xfId="15"/>
    <xf numFmtId="0" fontId="5" fillId="0" borderId="0" xfId="0" applyFont="1" applyProtection="1">
      <protection hidden="1"/>
    </xf>
    <xf numFmtId="0" fontId="2" fillId="0" borderId="0" xfId="14"/>
    <xf numFmtId="0" fontId="1" fillId="0" borderId="0" xfId="12" applyFont="1" applyAlignment="1">
      <alignment vertical="center"/>
    </xf>
    <xf numFmtId="0" fontId="0" fillId="0" borderId="0" xfId="0" applyFill="1" applyAlignment="1" applyProtection="1">
      <alignment vertical="center"/>
      <protection hidden="1"/>
    </xf>
    <xf numFmtId="0" fontId="0" fillId="0" borderId="0" xfId="0" applyAlignment="1">
      <alignment vertical="center"/>
    </xf>
    <xf numFmtId="2" fontId="0" fillId="0" borderId="0" xfId="0" applyNumberFormat="1" applyFill="1" applyAlignment="1" applyProtection="1">
      <alignment vertical="center"/>
      <protection hidden="1"/>
    </xf>
    <xf numFmtId="11" fontId="0" fillId="0" borderId="0" xfId="0" applyNumberFormat="1" applyFill="1" applyAlignment="1" applyProtection="1">
      <alignment vertical="center"/>
      <protection hidden="1"/>
    </xf>
    <xf numFmtId="165" fontId="0" fillId="0" borderId="0" xfId="0" applyNumberFormat="1" applyFill="1" applyAlignment="1" applyProtection="1">
      <alignment vertical="center"/>
      <protection hidden="1"/>
    </xf>
    <xf numFmtId="0" fontId="0" fillId="0" borderId="0" xfId="0" applyFill="1" applyAlignment="1" applyProtection="1">
      <alignment horizontal="center" vertical="center"/>
      <protection hidden="1"/>
    </xf>
    <xf numFmtId="11" fontId="0" fillId="0" borderId="0" xfId="0" applyNumberFormat="1" applyFill="1" applyAlignment="1" applyProtection="1">
      <alignment horizontal="center" vertical="center"/>
      <protection hidden="1"/>
    </xf>
    <xf numFmtId="2" fontId="0" fillId="0" borderId="0" xfId="0" applyNumberFormat="1" applyFill="1" applyAlignment="1" applyProtection="1">
      <alignment horizontal="center" vertical="center"/>
      <protection hidden="1"/>
    </xf>
    <xf numFmtId="0" fontId="0" fillId="8" borderId="1" xfId="0" applyFont="1" applyFill="1" applyBorder="1" applyAlignment="1" applyProtection="1">
      <alignment horizontal="left" vertical="center"/>
      <protection locked="0"/>
    </xf>
    <xf numFmtId="0" fontId="5" fillId="0" borderId="0" xfId="0" applyFont="1"/>
    <xf numFmtId="0" fontId="0" fillId="0" borderId="0" xfId="0" applyNumberFormat="1" applyFill="1" applyAlignment="1" applyProtection="1">
      <alignment horizontal="center" vertical="center"/>
      <protection hidden="1"/>
    </xf>
    <xf numFmtId="0" fontId="21" fillId="0" borderId="0" xfId="0" applyFont="1" applyFill="1" applyAlignment="1" applyProtection="1">
      <alignment horizontal="center" vertical="center"/>
      <protection locked="0"/>
    </xf>
    <xf numFmtId="165" fontId="0" fillId="0" borderId="0" xfId="0" applyNumberFormat="1" applyFill="1" applyAlignment="1" applyProtection="1">
      <alignment horizontal="center" vertical="center"/>
      <protection hidden="1"/>
    </xf>
    <xf numFmtId="0" fontId="20" fillId="0" borderId="0" xfId="0" applyFont="1" applyFill="1" applyAlignment="1" applyProtection="1">
      <alignment vertical="center"/>
      <protection locked="0"/>
    </xf>
    <xf numFmtId="0" fontId="21" fillId="0" borderId="0" xfId="0" applyFont="1" applyFill="1" applyAlignment="1" applyProtection="1">
      <alignment vertical="center"/>
      <protection locked="0"/>
    </xf>
    <xf numFmtId="164" fontId="21" fillId="0" borderId="0" xfId="0" applyNumberFormat="1" applyFont="1" applyFill="1" applyAlignment="1" applyProtection="1">
      <alignment vertical="center"/>
      <protection locked="0"/>
    </xf>
    <xf numFmtId="0" fontId="0" fillId="0" borderId="0" xfId="0" applyNumberFormat="1" applyFill="1" applyAlignment="1" applyProtection="1">
      <alignment vertical="center"/>
      <protection hidden="1"/>
    </xf>
    <xf numFmtId="0" fontId="0" fillId="0" borderId="0" xfId="0" applyFill="1" applyAlignment="1" applyProtection="1">
      <alignment horizontal="center" vertical="center"/>
      <protection locked="0"/>
    </xf>
    <xf numFmtId="0" fontId="0" fillId="0" borderId="1" xfId="0" applyFont="1" applyFill="1" applyBorder="1" applyAlignment="1" applyProtection="1">
      <alignment horizontal="center" vertical="center" wrapText="1"/>
      <protection locked="0"/>
    </xf>
    <xf numFmtId="0" fontId="0" fillId="0" borderId="1" xfId="0" applyBorder="1" applyAlignment="1" applyProtection="1">
      <alignment horizontal="center" vertical="center"/>
      <protection locked="0"/>
    </xf>
    <xf numFmtId="0" fontId="0" fillId="0" borderId="0" xfId="0" applyNumberFormat="1" applyFill="1" applyAlignment="1" applyProtection="1">
      <alignment horizontal="center" vertical="center"/>
      <protection locked="0"/>
    </xf>
    <xf numFmtId="0" fontId="0" fillId="0" borderId="1" xfId="0" applyFill="1" applyBorder="1" applyAlignment="1" applyProtection="1">
      <alignment horizontal="center" vertical="center"/>
      <protection locked="0"/>
    </xf>
    <xf numFmtId="11" fontId="0" fillId="0" borderId="0" xfId="0" applyNumberFormat="1" applyFill="1" applyAlignment="1" applyProtection="1">
      <alignment horizontal="left" vertical="top"/>
      <protection hidden="1"/>
    </xf>
    <xf numFmtId="0" fontId="0" fillId="0" borderId="1" xfId="0" applyFont="1" applyFill="1" applyBorder="1" applyAlignment="1" applyProtection="1">
      <alignment vertical="top" wrapText="1"/>
      <protection locked="0"/>
    </xf>
    <xf numFmtId="0" fontId="0" fillId="0" borderId="0" xfId="0" applyFont="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Protection="1">
      <protection locked="0"/>
    </xf>
    <xf numFmtId="0" fontId="0" fillId="0" borderId="0" xfId="0" applyFont="1" applyFill="1" applyProtection="1">
      <protection locked="0"/>
    </xf>
    <xf numFmtId="0" fontId="1" fillId="0" borderId="1" xfId="0" applyFont="1" applyFill="1" applyBorder="1" applyAlignment="1" applyProtection="1">
      <alignment horizontal="left" vertical="top" wrapText="1"/>
      <protection locked="0"/>
    </xf>
    <xf numFmtId="0" fontId="1" fillId="0" borderId="0" xfId="0" applyFont="1" applyBorder="1" applyAlignment="1" applyProtection="1">
      <alignment wrapText="1"/>
      <protection locked="0"/>
    </xf>
    <xf numFmtId="0" fontId="0" fillId="0" borderId="1" xfId="0" applyFont="1" applyBorder="1" applyAlignment="1" applyProtection="1">
      <alignment horizontal="left" vertical="top" wrapText="1"/>
      <protection locked="0"/>
    </xf>
    <xf numFmtId="0" fontId="1" fillId="0" borderId="0" xfId="0" applyFont="1" applyFill="1" applyBorder="1" applyAlignment="1" applyProtection="1">
      <alignment wrapText="1"/>
      <protection locked="0"/>
    </xf>
    <xf numFmtId="0" fontId="3" fillId="0" borderId="0" xfId="2" quotePrefix="1" applyFill="1" applyBorder="1" applyAlignment="1" applyProtection="1">
      <alignment wrapText="1"/>
      <protection locked="0"/>
    </xf>
    <xf numFmtId="0" fontId="0" fillId="0" borderId="1" xfId="0" applyFont="1" applyBorder="1" applyAlignment="1" applyProtection="1">
      <alignment vertical="top" wrapText="1"/>
      <protection locked="0"/>
    </xf>
    <xf numFmtId="1" fontId="8" fillId="9" borderId="12" xfId="0" applyNumberFormat="1" applyFont="1" applyFill="1" applyBorder="1" applyAlignment="1" applyProtection="1">
      <alignment horizontal="center" vertical="center"/>
    </xf>
    <xf numFmtId="1" fontId="8" fillId="9" borderId="29" xfId="0" applyNumberFormat="1" applyFont="1" applyFill="1" applyBorder="1" applyAlignment="1" applyProtection="1">
      <alignment horizontal="center" vertical="center"/>
    </xf>
    <xf numFmtId="165" fontId="8" fillId="9" borderId="22" xfId="0" applyNumberFormat="1" applyFont="1" applyFill="1" applyBorder="1" applyAlignment="1" applyProtection="1">
      <alignment horizontal="center" vertical="center"/>
    </xf>
    <xf numFmtId="0" fontId="8" fillId="9" borderId="1" xfId="0" applyNumberFormat="1" applyFont="1" applyFill="1" applyBorder="1" applyAlignment="1" applyProtection="1">
      <alignment horizontal="center" vertical="center" wrapText="1"/>
    </xf>
    <xf numFmtId="0" fontId="8" fillId="0" borderId="24" xfId="0" applyFont="1" applyFill="1" applyBorder="1" applyAlignment="1" applyProtection="1">
      <alignment horizontal="left" vertical="center" wrapText="1"/>
    </xf>
    <xf numFmtId="0" fontId="8" fillId="4" borderId="0" xfId="0" applyFont="1" applyFill="1" applyBorder="1" applyAlignment="1" applyProtection="1">
      <alignment horizontal="center" vertical="center"/>
    </xf>
    <xf numFmtId="0" fontId="8" fillId="0" borderId="35" xfId="0" applyFont="1" applyFill="1" applyBorder="1" applyAlignment="1" applyProtection="1">
      <alignment horizontal="left" vertical="center" wrapText="1"/>
    </xf>
    <xf numFmtId="0" fontId="8" fillId="0" borderId="30" xfId="0" applyFont="1" applyFill="1" applyBorder="1" applyAlignment="1" applyProtection="1">
      <alignment horizontal="left" vertical="center" wrapText="1"/>
    </xf>
    <xf numFmtId="0" fontId="8" fillId="0" borderId="25" xfId="0" applyFont="1" applyBorder="1" applyAlignment="1" applyProtection="1">
      <alignment horizontal="left" vertical="center" wrapText="1"/>
    </xf>
    <xf numFmtId="0" fontId="8" fillId="0" borderId="28" xfId="0" applyFont="1" applyBorder="1" applyAlignment="1" applyProtection="1">
      <alignment horizontal="left" vertical="center" wrapText="1"/>
    </xf>
    <xf numFmtId="0" fontId="8" fillId="0" borderId="1" xfId="0" applyFont="1" applyBorder="1" applyAlignment="1" applyProtection="1">
      <alignment horizontal="left" vertical="center" wrapText="1"/>
    </xf>
    <xf numFmtId="164" fontId="8" fillId="8" borderId="1" xfId="0" applyNumberFormat="1" applyFont="1" applyFill="1" applyBorder="1" applyAlignment="1" applyProtection="1">
      <alignment horizontal="center" vertical="center" wrapText="1"/>
    </xf>
    <xf numFmtId="0" fontId="8" fillId="4" borderId="1" xfId="0" applyFont="1" applyFill="1" applyBorder="1" applyAlignment="1" applyProtection="1">
      <alignment horizontal="center" vertical="center"/>
    </xf>
    <xf numFmtId="1" fontId="8" fillId="9" borderId="1" xfId="0" applyNumberFormat="1" applyFont="1" applyFill="1" applyBorder="1" applyAlignment="1" applyProtection="1">
      <alignment horizontal="center" vertical="center" wrapText="1"/>
    </xf>
    <xf numFmtId="0" fontId="8" fillId="5" borderId="1" xfId="0" applyNumberFormat="1" applyFont="1" applyFill="1" applyBorder="1" applyAlignment="1" applyProtection="1">
      <alignment horizontal="center" vertical="center" wrapText="1"/>
      <protection locked="0"/>
    </xf>
    <xf numFmtId="2" fontId="8" fillId="9" borderId="1" xfId="0" applyNumberFormat="1" applyFont="1" applyFill="1" applyBorder="1" applyAlignment="1" applyProtection="1">
      <alignment horizontal="center" vertical="center" wrapText="1"/>
    </xf>
    <xf numFmtId="0" fontId="8" fillId="4" borderId="15" xfId="0" applyFont="1" applyFill="1" applyBorder="1" applyAlignment="1" applyProtection="1">
      <alignment horizontal="center" vertical="center"/>
    </xf>
    <xf numFmtId="0" fontId="8" fillId="0" borderId="1" xfId="0" applyFont="1" applyFill="1" applyBorder="1" applyAlignment="1" applyProtection="1">
      <alignment horizontal="center" vertical="center"/>
    </xf>
    <xf numFmtId="0" fontId="8" fillId="4" borderId="34" xfId="0" applyFont="1" applyFill="1" applyBorder="1" applyAlignment="1" applyProtection="1">
      <alignment horizontal="center" vertical="center"/>
    </xf>
    <xf numFmtId="166" fontId="8" fillId="8" borderId="1" xfId="0" applyNumberFormat="1" applyFont="1" applyFill="1" applyBorder="1" applyAlignment="1" applyProtection="1">
      <alignment horizontal="center" vertical="center" wrapText="1"/>
    </xf>
    <xf numFmtId="0" fontId="8" fillId="4" borderId="22" xfId="0" applyFont="1" applyFill="1" applyBorder="1" applyAlignment="1" applyProtection="1">
      <alignment horizontal="center" vertical="center"/>
    </xf>
    <xf numFmtId="0" fontId="8" fillId="0" borderId="1" xfId="0" applyNumberFormat="1" applyFont="1" applyFill="1" applyBorder="1" applyAlignment="1" applyProtection="1">
      <alignment horizontal="center" vertical="center" wrapText="1"/>
    </xf>
    <xf numFmtId="0" fontId="8" fillId="4" borderId="8" xfId="0" applyFont="1" applyFill="1" applyBorder="1" applyAlignment="1" applyProtection="1">
      <alignment horizontal="center" vertical="center"/>
      <protection locked="0"/>
    </xf>
    <xf numFmtId="0" fontId="4" fillId="2" borderId="11" xfId="0" applyFont="1" applyFill="1" applyBorder="1" applyAlignment="1" applyProtection="1">
      <alignment horizontal="left" vertical="center" wrapText="1"/>
    </xf>
    <xf numFmtId="0" fontId="4" fillId="2" borderId="15" xfId="0" applyFont="1" applyFill="1" applyBorder="1" applyAlignment="1" applyProtection="1">
      <alignment horizontal="left" vertical="center" wrapText="1"/>
    </xf>
    <xf numFmtId="0" fontId="4" fillId="2" borderId="11" xfId="0" applyFont="1" applyFill="1" applyBorder="1" applyAlignment="1" applyProtection="1">
      <alignment vertical="center" wrapText="1"/>
    </xf>
    <xf numFmtId="0" fontId="1" fillId="0" borderId="0" xfId="0" applyFont="1" applyBorder="1" applyAlignment="1" applyProtection="1">
      <alignment wrapText="1"/>
    </xf>
    <xf numFmtId="0" fontId="1" fillId="0" borderId="0" xfId="0" applyFont="1" applyBorder="1" applyProtection="1"/>
    <xf numFmtId="0" fontId="0" fillId="0" borderId="1" xfId="0" applyFont="1" applyFill="1" applyBorder="1" applyAlignment="1" applyProtection="1">
      <alignment horizontal="left" vertical="top"/>
    </xf>
    <xf numFmtId="0" fontId="0" fillId="0" borderId="1" xfId="0" applyFont="1" applyFill="1" applyBorder="1" applyAlignment="1" applyProtection="1">
      <alignment horizontal="left" vertical="top" wrapText="1"/>
    </xf>
    <xf numFmtId="0" fontId="1" fillId="0" borderId="0" xfId="0" applyFont="1" applyFill="1" applyBorder="1" applyProtection="1"/>
    <xf numFmtId="0" fontId="0" fillId="0" borderId="15" xfId="0" applyFont="1" applyFill="1" applyBorder="1" applyAlignment="1" applyProtection="1">
      <alignment horizontal="left" vertical="top" wrapText="1"/>
    </xf>
    <xf numFmtId="0" fontId="0" fillId="0" borderId="1" xfId="0" applyFont="1" applyFill="1" applyBorder="1" applyAlignment="1" applyProtection="1">
      <alignment horizontal="center" vertical="center" wrapText="1"/>
    </xf>
    <xf numFmtId="0" fontId="0" fillId="0" borderId="1" xfId="0" applyFont="1" applyBorder="1" applyAlignment="1" applyProtection="1">
      <alignment horizontal="left" vertical="top" wrapText="1"/>
    </xf>
    <xf numFmtId="0" fontId="1" fillId="0" borderId="0" xfId="0" applyFont="1" applyFill="1" applyBorder="1" applyAlignment="1" applyProtection="1">
      <alignment wrapText="1"/>
    </xf>
    <xf numFmtId="0" fontId="0" fillId="0" borderId="0" xfId="0" applyFont="1" applyFill="1" applyBorder="1" applyAlignment="1" applyProtection="1">
      <alignment horizontal="left" vertical="top"/>
    </xf>
    <xf numFmtId="0" fontId="0" fillId="0" borderId="0" xfId="0" applyFont="1" applyFill="1" applyBorder="1" applyAlignment="1" applyProtection="1">
      <alignment horizontal="left" vertical="top" wrapText="1"/>
    </xf>
    <xf numFmtId="0" fontId="0" fillId="0" borderId="0" xfId="0" applyFont="1" applyBorder="1" applyAlignment="1" applyProtection="1">
      <alignment horizontal="left" vertical="top" wrapText="1"/>
    </xf>
    <xf numFmtId="0" fontId="0" fillId="0" borderId="0" xfId="0" applyFont="1" applyBorder="1" applyAlignment="1" applyProtection="1">
      <alignment vertical="top" wrapText="1"/>
    </xf>
    <xf numFmtId="0" fontId="0" fillId="0" borderId="0" xfId="0" applyFont="1" applyFill="1" applyBorder="1" applyAlignment="1" applyProtection="1">
      <alignment vertical="top" wrapText="1"/>
    </xf>
    <xf numFmtId="0" fontId="0" fillId="0" borderId="1" xfId="0" applyFont="1" applyBorder="1" applyAlignment="1" applyProtection="1">
      <alignment horizontal="left" vertical="top"/>
    </xf>
    <xf numFmtId="0" fontId="0" fillId="0" borderId="0" xfId="0" applyFont="1" applyBorder="1" applyAlignment="1" applyProtection="1">
      <alignment horizontal="left" vertical="top"/>
    </xf>
    <xf numFmtId="0" fontId="1" fillId="0" borderId="0" xfId="0" applyFont="1" applyBorder="1" applyAlignment="1" applyProtection="1">
      <alignment horizontal="left" vertical="top"/>
    </xf>
    <xf numFmtId="0" fontId="4" fillId="2" borderId="1" xfId="0" applyFont="1" applyFill="1" applyBorder="1" applyAlignment="1" applyProtection="1">
      <alignment horizontal="left" vertical="center" wrapText="1"/>
      <protection locked="0"/>
    </xf>
    <xf numFmtId="0" fontId="4" fillId="2" borderId="1" xfId="0" applyFont="1" applyFill="1" applyBorder="1" applyAlignment="1" applyProtection="1">
      <alignment vertical="center" wrapText="1"/>
      <protection locked="0"/>
    </xf>
    <xf numFmtId="0" fontId="5" fillId="0" borderId="0" xfId="0" applyFont="1" applyFill="1" applyAlignment="1" applyProtection="1">
      <alignment wrapText="1"/>
      <protection locked="0"/>
    </xf>
    <xf numFmtId="0" fontId="2" fillId="0" borderId="0" xfId="15" applyFont="1"/>
    <xf numFmtId="1" fontId="8" fillId="9" borderId="1" xfId="0" applyNumberFormat="1" applyFont="1" applyFill="1" applyBorder="1" applyAlignment="1" applyProtection="1">
      <alignment horizontal="center" vertical="center"/>
    </xf>
    <xf numFmtId="0" fontId="8" fillId="0" borderId="33" xfId="0" applyFont="1" applyFill="1" applyBorder="1" applyAlignment="1" applyProtection="1">
      <alignment horizontal="left" vertical="center" wrapText="1"/>
    </xf>
    <xf numFmtId="0" fontId="8" fillId="5" borderId="34" xfId="0" applyFont="1" applyFill="1" applyBorder="1" applyAlignment="1" applyProtection="1">
      <alignment horizontal="center" vertical="center"/>
      <protection locked="0"/>
    </xf>
    <xf numFmtId="0" fontId="8" fillId="0" borderId="34" xfId="0" applyFont="1" applyFill="1" applyBorder="1" applyAlignment="1" applyProtection="1">
      <alignment horizontal="left" vertical="center" wrapText="1"/>
    </xf>
    <xf numFmtId="0" fontId="8" fillId="0" borderId="11" xfId="0" applyFont="1" applyFill="1" applyBorder="1" applyAlignment="1" applyProtection="1">
      <alignment horizontal="left" vertical="center" wrapText="1"/>
    </xf>
    <xf numFmtId="0" fontId="5" fillId="0" borderId="0" xfId="0" applyFont="1" applyAlignment="1">
      <alignment horizontal="left" vertical="top"/>
    </xf>
    <xf numFmtId="1" fontId="8" fillId="4" borderId="1" xfId="0" applyNumberFormat="1" applyFont="1" applyFill="1" applyBorder="1" applyAlignment="1" applyProtection="1">
      <alignment horizontal="center" vertical="center"/>
    </xf>
    <xf numFmtId="1" fontId="8" fillId="4" borderId="11" xfId="0" applyNumberFormat="1" applyFont="1" applyFill="1" applyBorder="1" applyAlignment="1" applyProtection="1">
      <alignment horizontal="center" vertical="center"/>
    </xf>
    <xf numFmtId="11" fontId="0" fillId="0" borderId="0" xfId="0" applyNumberFormat="1" applyFill="1" applyAlignment="1" applyProtection="1">
      <alignment horizontal="left" vertical="center"/>
      <protection hidden="1"/>
    </xf>
    <xf numFmtId="0" fontId="0" fillId="0" borderId="0" xfId="0" applyAlignment="1"/>
    <xf numFmtId="0" fontId="5" fillId="0" borderId="0" xfId="0" applyFont="1" applyAlignment="1" applyProtection="1">
      <protection hidden="1"/>
    </xf>
    <xf numFmtId="2" fontId="0" fillId="0" borderId="0" xfId="0" applyNumberFormat="1" applyFill="1" applyAlignment="1" applyProtection="1">
      <alignment horizontal="left" vertical="center"/>
      <protection hidden="1"/>
    </xf>
    <xf numFmtId="0" fontId="0" fillId="0" borderId="0" xfId="0" applyAlignment="1">
      <alignment horizontal="left"/>
    </xf>
    <xf numFmtId="1" fontId="0" fillId="0" borderId="0" xfId="0" applyNumberFormat="1" applyFill="1" applyAlignment="1" applyProtection="1">
      <alignment horizontal="left" vertical="center"/>
      <protection hidden="1"/>
    </xf>
    <xf numFmtId="1" fontId="0" fillId="0" borderId="0" xfId="0" applyNumberFormat="1" applyAlignment="1">
      <alignment horizontal="left"/>
    </xf>
    <xf numFmtId="0" fontId="8" fillId="8" borderId="11" xfId="0" applyFont="1" applyFill="1" applyBorder="1" applyAlignment="1" applyProtection="1">
      <alignment horizontal="center" vertical="center"/>
    </xf>
    <xf numFmtId="0" fontId="0" fillId="0" borderId="0" xfId="0" applyAlignment="1">
      <alignment horizontal="right"/>
    </xf>
    <xf numFmtId="0" fontId="8" fillId="4" borderId="1" xfId="0" applyFont="1" applyFill="1" applyBorder="1" applyAlignment="1" applyProtection="1">
      <alignment horizontal="center" vertical="center"/>
      <protection locked="0"/>
    </xf>
    <xf numFmtId="0" fontId="8" fillId="4" borderId="11" xfId="0" applyFont="1" applyFill="1" applyBorder="1" applyAlignment="1" applyProtection="1">
      <alignment horizontal="center" vertical="center"/>
      <protection locked="0"/>
    </xf>
    <xf numFmtId="1" fontId="8" fillId="4" borderId="15" xfId="0" applyNumberFormat="1" applyFont="1" applyFill="1" applyBorder="1" applyAlignment="1" applyProtection="1">
      <alignment horizontal="center" vertical="center"/>
    </xf>
    <xf numFmtId="0" fontId="8" fillId="8" borderId="15" xfId="0" applyFont="1" applyFill="1" applyBorder="1" applyAlignment="1" applyProtection="1">
      <alignment horizontal="center" vertical="center"/>
    </xf>
    <xf numFmtId="1" fontId="8" fillId="4" borderId="22" xfId="0" applyNumberFormat="1" applyFont="1" applyFill="1" applyBorder="1" applyAlignment="1" applyProtection="1">
      <alignment horizontal="center" vertical="center"/>
    </xf>
    <xf numFmtId="0" fontId="8" fillId="0" borderId="24" xfId="0" applyFont="1" applyBorder="1" applyAlignment="1">
      <alignment horizontal="left" vertical="center" wrapText="1"/>
    </xf>
    <xf numFmtId="2" fontId="8" fillId="4" borderId="1" xfId="0" applyNumberFormat="1" applyFont="1" applyFill="1" applyBorder="1" applyAlignment="1" applyProtection="1">
      <alignment horizontal="center" vertical="center" wrapText="1"/>
    </xf>
    <xf numFmtId="0" fontId="8" fillId="4" borderId="1" xfId="0" applyNumberFormat="1" applyFont="1" applyFill="1" applyBorder="1" applyAlignment="1" applyProtection="1">
      <alignment horizontal="center" vertical="center" wrapText="1"/>
      <protection locked="0"/>
    </xf>
    <xf numFmtId="0" fontId="8" fillId="4" borderId="1" xfId="0" applyNumberFormat="1" applyFont="1" applyFill="1" applyBorder="1" applyAlignment="1" applyProtection="1">
      <alignment horizontal="center" vertical="center" wrapText="1"/>
    </xf>
    <xf numFmtId="166" fontId="8" fillId="4" borderId="1" xfId="0" applyNumberFormat="1" applyFont="1" applyFill="1" applyBorder="1" applyAlignment="1" applyProtection="1">
      <alignment horizontal="center" vertical="center" wrapText="1"/>
    </xf>
    <xf numFmtId="1" fontId="8" fillId="4" borderId="1" xfId="0" applyNumberFormat="1" applyFont="1" applyFill="1" applyBorder="1" applyAlignment="1" applyProtection="1">
      <alignment horizontal="center" vertical="center" wrapText="1"/>
    </xf>
    <xf numFmtId="2" fontId="8" fillId="5" borderId="1" xfId="0" applyNumberFormat="1" applyFont="1" applyFill="1" applyBorder="1" applyAlignment="1" applyProtection="1">
      <alignment horizontal="center" vertical="center" wrapText="1"/>
      <protection locked="0"/>
    </xf>
    <xf numFmtId="1" fontId="8" fillId="8" borderId="1" xfId="0" applyNumberFormat="1" applyFont="1" applyFill="1" applyBorder="1" applyAlignment="1" applyProtection="1">
      <alignment horizontal="center" vertical="center"/>
    </xf>
    <xf numFmtId="0" fontId="0" fillId="0" borderId="0" xfId="0" applyAlignment="1">
      <alignment wrapText="1"/>
    </xf>
    <xf numFmtId="164" fontId="0" fillId="0" borderId="0" xfId="0" applyNumberFormat="1"/>
    <xf numFmtId="0" fontId="25" fillId="0" borderId="0" xfId="0" applyFont="1" applyProtection="1">
      <protection locked="0"/>
    </xf>
    <xf numFmtId="0" fontId="26" fillId="0" borderId="0" xfId="0" applyFont="1" applyAlignment="1" applyProtection="1">
      <alignment horizontal="center"/>
      <protection locked="0"/>
    </xf>
    <xf numFmtId="0" fontId="27" fillId="0" borderId="0" xfId="0" applyFont="1" applyProtection="1">
      <protection locked="0"/>
    </xf>
    <xf numFmtId="0" fontId="0" fillId="0" borderId="0" xfId="0" applyProtection="1">
      <protection locked="0"/>
    </xf>
    <xf numFmtId="0" fontId="0" fillId="12" borderId="0" xfId="0" applyFill="1" applyAlignment="1" applyProtection="1">
      <alignment horizontal="center" vertical="center"/>
      <protection locked="0"/>
    </xf>
    <xf numFmtId="0" fontId="0" fillId="13" borderId="0" xfId="0" applyFill="1" applyAlignment="1" applyProtection="1">
      <alignment horizontal="center" vertical="center"/>
      <protection locked="0"/>
    </xf>
    <xf numFmtId="0" fontId="0" fillId="14" borderId="0" xfId="0" applyFill="1" applyAlignment="1" applyProtection="1">
      <alignment horizontal="center" vertical="center"/>
      <protection locked="0"/>
    </xf>
    <xf numFmtId="0" fontId="26" fillId="0" borderId="0" xfId="0" applyFont="1" applyProtection="1">
      <protection locked="0"/>
    </xf>
    <xf numFmtId="0" fontId="0" fillId="12" borderId="0" xfId="0" applyFill="1" applyProtection="1">
      <protection locked="0"/>
    </xf>
    <xf numFmtId="0" fontId="0" fillId="14" borderId="0" xfId="0" applyFill="1" applyProtection="1">
      <protection locked="0"/>
    </xf>
    <xf numFmtId="165" fontId="0" fillId="14" borderId="0" xfId="0" applyNumberFormat="1" applyFill="1" applyProtection="1">
      <protection locked="0"/>
    </xf>
    <xf numFmtId="164" fontId="0" fillId="14" borderId="0" xfId="0" applyNumberFormat="1" applyFill="1" applyProtection="1">
      <protection locked="0"/>
    </xf>
    <xf numFmtId="0" fontId="0" fillId="13" borderId="0" xfId="0" applyFill="1"/>
    <xf numFmtId="2" fontId="0" fillId="13" borderId="0" xfId="0" applyNumberFormat="1" applyFill="1"/>
    <xf numFmtId="166" fontId="0" fillId="0" borderId="0" xfId="0" applyNumberFormat="1" applyProtection="1">
      <protection locked="0"/>
    </xf>
    <xf numFmtId="168" fontId="0" fillId="14" borderId="0" xfId="0" applyNumberFormat="1" applyFill="1" applyProtection="1">
      <protection locked="0"/>
    </xf>
    <xf numFmtId="1" fontId="0" fillId="13" borderId="0" xfId="0" applyNumberFormat="1" applyFill="1" applyProtection="1">
      <protection locked="0"/>
    </xf>
    <xf numFmtId="1" fontId="0" fillId="13" borderId="0" xfId="0" applyNumberFormat="1" applyFill="1" applyAlignment="1" applyProtection="1">
      <alignment horizontal="right"/>
      <protection locked="0"/>
    </xf>
    <xf numFmtId="1" fontId="0" fillId="13" borderId="0" xfId="0" applyNumberFormat="1" applyFill="1"/>
    <xf numFmtId="0" fontId="26" fillId="0" borderId="0" xfId="0" applyFont="1" applyAlignment="1" applyProtection="1">
      <alignment wrapText="1"/>
      <protection locked="0"/>
    </xf>
    <xf numFmtId="0" fontId="0" fillId="13" borderId="38" xfId="0" applyFill="1" applyBorder="1"/>
    <xf numFmtId="2" fontId="0" fillId="13" borderId="39" xfId="0" applyNumberFormat="1" applyFill="1" applyBorder="1"/>
    <xf numFmtId="168" fontId="0" fillId="0" borderId="0" xfId="0" applyNumberFormat="1" applyProtection="1">
      <protection locked="0"/>
    </xf>
    <xf numFmtId="0" fontId="24" fillId="0" borderId="0" xfId="0" applyFont="1" applyProtection="1">
      <protection locked="0"/>
    </xf>
    <xf numFmtId="0" fontId="0" fillId="0" borderId="0" xfId="0" applyAlignment="1" applyProtection="1">
      <alignment horizontal="left" vertical="top"/>
      <protection locked="0"/>
    </xf>
    <xf numFmtId="0" fontId="3" fillId="0" borderId="0" xfId="2" applyAlignment="1" applyProtection="1">
      <alignment horizontal="left" vertical="top"/>
      <protection locked="0"/>
    </xf>
    <xf numFmtId="1" fontId="0" fillId="0" borderId="0" xfId="0" applyNumberFormat="1"/>
    <xf numFmtId="166" fontId="0" fillId="0" borderId="0" xfId="0" applyNumberFormat="1"/>
    <xf numFmtId="168" fontId="0" fillId="0" borderId="0" xfId="0" applyNumberFormat="1"/>
    <xf numFmtId="11" fontId="0" fillId="0" borderId="0" xfId="0" applyNumberFormat="1"/>
    <xf numFmtId="169" fontId="0" fillId="0" borderId="0" xfId="0" applyNumberFormat="1"/>
    <xf numFmtId="170" fontId="0" fillId="0" borderId="0" xfId="0" applyNumberFormat="1"/>
    <xf numFmtId="2" fontId="0" fillId="0" borderId="0" xfId="0" applyNumberFormat="1"/>
    <xf numFmtId="0" fontId="0" fillId="0" borderId="0" xfId="0" applyAlignment="1" applyProtection="1">
      <alignment wrapText="1"/>
      <protection locked="0"/>
    </xf>
    <xf numFmtId="2" fontId="8" fillId="8" borderId="1" xfId="0" applyNumberFormat="1" applyFont="1" applyFill="1" applyBorder="1" applyAlignment="1" applyProtection="1">
      <alignment horizontal="center" vertical="center" wrapText="1"/>
    </xf>
    <xf numFmtId="1" fontId="8" fillId="8" borderId="1" xfId="0" applyNumberFormat="1" applyFont="1" applyFill="1" applyBorder="1" applyAlignment="1" applyProtection="1">
      <alignment horizontal="center" vertical="center" wrapText="1"/>
    </xf>
    <xf numFmtId="167" fontId="8" fillId="8" borderId="1" xfId="0" applyNumberFormat="1" applyFont="1" applyFill="1" applyBorder="1" applyAlignment="1" applyProtection="1">
      <alignment horizontal="center" vertical="center"/>
    </xf>
    <xf numFmtId="2" fontId="8" fillId="8" borderId="1" xfId="0" applyNumberFormat="1" applyFont="1" applyFill="1" applyBorder="1" applyAlignment="1" applyProtection="1">
      <alignment horizontal="center" vertical="center"/>
    </xf>
    <xf numFmtId="0" fontId="8" fillId="0" borderId="25" xfId="0" applyFont="1" applyBorder="1" applyAlignment="1">
      <alignment horizontal="left" vertical="center" wrapText="1"/>
    </xf>
    <xf numFmtId="1" fontId="8" fillId="0" borderId="1" xfId="0" applyNumberFormat="1" applyFont="1" applyBorder="1" applyAlignment="1">
      <alignment horizontal="center" vertical="center" wrapText="1"/>
    </xf>
    <xf numFmtId="0" fontId="8" fillId="4" borderId="1" xfId="0" applyFont="1" applyFill="1" applyBorder="1" applyAlignment="1">
      <alignment horizontal="center" vertical="center"/>
    </xf>
    <xf numFmtId="0" fontId="8" fillId="0" borderId="1" xfId="0" applyFont="1" applyBorder="1" applyAlignment="1">
      <alignment horizontal="left" vertical="center" wrapText="1"/>
    </xf>
    <xf numFmtId="0" fontId="8" fillId="0" borderId="1" xfId="0" applyFont="1" applyBorder="1" applyAlignment="1">
      <alignment horizontal="center" vertical="center"/>
    </xf>
    <xf numFmtId="1" fontId="18" fillId="0" borderId="1" xfId="0" applyNumberFormat="1" applyFont="1" applyBorder="1" applyAlignment="1">
      <alignment horizontal="center" vertical="center" wrapText="1"/>
    </xf>
    <xf numFmtId="1" fontId="8" fillId="9" borderId="1" xfId="0" applyNumberFormat="1" applyFont="1" applyFill="1" applyBorder="1" applyAlignment="1">
      <alignment horizontal="center" vertical="center" wrapText="1"/>
    </xf>
    <xf numFmtId="165" fontId="8" fillId="8" borderId="1" xfId="0" applyNumberFormat="1" applyFont="1" applyFill="1" applyBorder="1" applyAlignment="1">
      <alignment horizontal="center" vertical="center" wrapText="1"/>
    </xf>
    <xf numFmtId="165" fontId="8" fillId="9" borderId="1" xfId="0" applyNumberFormat="1" applyFont="1" applyFill="1" applyBorder="1" applyAlignment="1">
      <alignment horizontal="center" vertical="center" wrapText="1"/>
    </xf>
    <xf numFmtId="2" fontId="8" fillId="8" borderId="1" xfId="0" applyNumberFormat="1" applyFont="1" applyFill="1" applyBorder="1" applyAlignment="1">
      <alignment horizontal="center" vertical="center" wrapText="1"/>
    </xf>
    <xf numFmtId="2" fontId="8" fillId="8" borderId="15" xfId="0" applyNumberFormat="1" applyFont="1" applyFill="1" applyBorder="1" applyAlignment="1" applyProtection="1">
      <alignment horizontal="center" vertical="center"/>
    </xf>
    <xf numFmtId="2" fontId="8" fillId="9" borderId="1" xfId="0" applyNumberFormat="1" applyFont="1" applyFill="1" applyBorder="1" applyAlignment="1" applyProtection="1">
      <alignment horizontal="center" vertical="center"/>
    </xf>
    <xf numFmtId="2" fontId="0" fillId="12" borderId="0" xfId="0" applyNumberFormat="1" applyFill="1" applyProtection="1">
      <protection locked="0"/>
    </xf>
    <xf numFmtId="0" fontId="0" fillId="0" borderId="1" xfId="0" applyFont="1" applyBorder="1" applyAlignment="1" applyProtection="1">
      <alignment horizontal="center" vertical="top" wrapText="1"/>
    </xf>
    <xf numFmtId="2" fontId="0" fillId="0" borderId="1" xfId="0" applyNumberFormat="1" applyFont="1" applyFill="1" applyBorder="1" applyAlignment="1" applyProtection="1">
      <alignment horizontal="center" vertical="top" wrapText="1"/>
    </xf>
    <xf numFmtId="0" fontId="0" fillId="0" borderId="1" xfId="0" applyFont="1" applyFill="1" applyBorder="1" applyAlignment="1" applyProtection="1">
      <alignment horizontal="center" vertical="top" wrapText="1"/>
    </xf>
    <xf numFmtId="2" fontId="8" fillId="5" borderId="1" xfId="0" applyNumberFormat="1" applyFont="1" applyFill="1" applyBorder="1" applyAlignment="1" applyProtection="1">
      <alignment horizontal="center" vertical="center"/>
      <protection locked="0"/>
    </xf>
    <xf numFmtId="165" fontId="8" fillId="5" borderId="1" xfId="0" applyNumberFormat="1" applyFont="1" applyFill="1" applyBorder="1" applyAlignment="1" applyProtection="1">
      <alignment horizontal="center" vertical="center"/>
      <protection locked="0"/>
    </xf>
    <xf numFmtId="0" fontId="10" fillId="4" borderId="18" xfId="0" applyFont="1" applyFill="1" applyBorder="1" applyAlignment="1" applyProtection="1">
      <alignment vertical="center" wrapText="1"/>
    </xf>
    <xf numFmtId="0" fontId="10" fillId="4" borderId="19" xfId="0" applyFont="1" applyFill="1" applyBorder="1" applyAlignment="1" applyProtection="1">
      <alignment vertical="center" wrapText="1"/>
    </xf>
    <xf numFmtId="0" fontId="10" fillId="4" borderId="20" xfId="0" applyFont="1" applyFill="1" applyBorder="1" applyAlignment="1" applyProtection="1">
      <alignment vertical="center" wrapText="1"/>
    </xf>
    <xf numFmtId="0" fontId="8" fillId="4" borderId="31" xfId="0" applyFont="1" applyFill="1" applyBorder="1" applyAlignment="1" applyProtection="1">
      <alignment horizontal="left" vertical="center" wrapText="1"/>
    </xf>
    <xf numFmtId="0" fontId="8" fillId="4" borderId="16" xfId="0" applyFont="1" applyFill="1" applyBorder="1" applyAlignment="1" applyProtection="1">
      <alignment horizontal="left" vertical="center" wrapText="1"/>
    </xf>
    <xf numFmtId="0" fontId="8" fillId="4" borderId="32" xfId="0" applyFont="1" applyFill="1" applyBorder="1" applyAlignment="1" applyProtection="1">
      <alignment horizontal="left" vertical="center" wrapText="1"/>
    </xf>
    <xf numFmtId="0" fontId="10" fillId="4" borderId="4" xfId="0" applyFont="1" applyFill="1" applyBorder="1" applyAlignment="1" applyProtection="1">
      <alignment vertical="center" wrapText="1"/>
    </xf>
    <xf numFmtId="0" fontId="10" fillId="4" borderId="5" xfId="0" applyFont="1" applyFill="1" applyBorder="1" applyAlignment="1" applyProtection="1">
      <alignment vertical="center" wrapText="1"/>
    </xf>
    <xf numFmtId="0" fontId="10" fillId="4" borderId="6" xfId="0" applyFont="1" applyFill="1" applyBorder="1" applyAlignment="1" applyProtection="1">
      <alignment vertical="center" wrapText="1"/>
    </xf>
    <xf numFmtId="0" fontId="10" fillId="4" borderId="18" xfId="0" applyFont="1" applyFill="1" applyBorder="1" applyAlignment="1">
      <alignment vertical="center" wrapText="1"/>
    </xf>
    <xf numFmtId="0" fontId="10" fillId="4" borderId="19" xfId="0" applyFont="1" applyFill="1" applyBorder="1" applyAlignment="1">
      <alignment vertical="center" wrapText="1"/>
    </xf>
    <xf numFmtId="0" fontId="10" fillId="4" borderId="20" xfId="0" applyFont="1" applyFill="1" applyBorder="1" applyAlignment="1">
      <alignment vertical="center" wrapText="1"/>
    </xf>
    <xf numFmtId="0" fontId="7" fillId="0" borderId="16" xfId="0" applyFont="1" applyBorder="1" applyAlignment="1" applyProtection="1">
      <alignment horizontal="center" vertical="center"/>
    </xf>
    <xf numFmtId="0" fontId="10" fillId="0" borderId="18" xfId="0" applyFont="1" applyFill="1" applyBorder="1" applyAlignment="1" applyProtection="1">
      <alignment vertical="center" wrapText="1"/>
    </xf>
    <xf numFmtId="0" fontId="10" fillId="0" borderId="19" xfId="0" applyFont="1" applyFill="1" applyBorder="1" applyAlignment="1" applyProtection="1">
      <alignment vertical="center" wrapText="1"/>
    </xf>
    <xf numFmtId="0" fontId="10" fillId="0" borderId="20" xfId="0" applyFont="1" applyFill="1" applyBorder="1" applyAlignment="1" applyProtection="1">
      <alignment vertical="center" wrapText="1"/>
    </xf>
    <xf numFmtId="0" fontId="10" fillId="0" borderId="18" xfId="0" applyFont="1" applyFill="1" applyBorder="1" applyAlignment="1" applyProtection="1">
      <alignment horizontal="left" vertical="center" wrapText="1"/>
    </xf>
    <xf numFmtId="0" fontId="10" fillId="0" borderId="19" xfId="0" applyFont="1" applyFill="1" applyBorder="1" applyAlignment="1" applyProtection="1">
      <alignment horizontal="left" vertical="center" wrapText="1"/>
    </xf>
    <xf numFmtId="0" fontId="10" fillId="0" borderId="20" xfId="0" applyFont="1" applyFill="1" applyBorder="1" applyAlignment="1" applyProtection="1">
      <alignment horizontal="left" vertical="center" wrapText="1"/>
    </xf>
    <xf numFmtId="0" fontId="10" fillId="0" borderId="18" xfId="4" applyFont="1" applyFill="1" applyBorder="1" applyAlignment="1" applyProtection="1">
      <alignment vertical="center" wrapText="1"/>
    </xf>
    <xf numFmtId="0" fontId="10" fillId="0" borderId="19" xfId="4" applyFont="1" applyFill="1" applyBorder="1" applyAlignment="1" applyProtection="1">
      <alignment vertical="center" wrapText="1"/>
    </xf>
    <xf numFmtId="0" fontId="10" fillId="0" borderId="20" xfId="4" applyFont="1" applyFill="1" applyBorder="1" applyAlignment="1" applyProtection="1">
      <alignment vertical="center" wrapText="1"/>
    </xf>
    <xf numFmtId="0" fontId="10" fillId="4" borderId="4" xfId="4" applyFont="1" applyFill="1" applyBorder="1" applyAlignment="1" applyProtection="1">
      <alignment vertical="center" wrapText="1"/>
    </xf>
    <xf numFmtId="0" fontId="10" fillId="4" borderId="5" xfId="4" applyFont="1" applyFill="1" applyBorder="1" applyAlignment="1" applyProtection="1">
      <alignment vertical="center" wrapText="1"/>
    </xf>
    <xf numFmtId="0" fontId="10" fillId="4" borderId="6" xfId="4" applyFont="1" applyFill="1" applyBorder="1" applyAlignment="1" applyProtection="1">
      <alignment vertical="center" wrapText="1"/>
    </xf>
    <xf numFmtId="0" fontId="10" fillId="4" borderId="36" xfId="4" applyFont="1" applyFill="1" applyBorder="1" applyAlignment="1" applyProtection="1">
      <alignment vertical="center" wrapText="1"/>
    </xf>
    <xf numFmtId="0" fontId="10" fillId="4" borderId="0" xfId="4" applyFont="1" applyFill="1" applyBorder="1" applyAlignment="1" applyProtection="1">
      <alignment vertical="center" wrapText="1"/>
    </xf>
    <xf numFmtId="0" fontId="10" fillId="4" borderId="37" xfId="4" applyFont="1" applyFill="1" applyBorder="1" applyAlignment="1" applyProtection="1">
      <alignment vertical="center" wrapText="1"/>
    </xf>
    <xf numFmtId="0" fontId="10" fillId="4" borderId="18" xfId="4" applyFont="1" applyFill="1" applyBorder="1" applyAlignment="1" applyProtection="1">
      <alignment vertical="center" wrapText="1"/>
    </xf>
    <xf numFmtId="0" fontId="10" fillId="4" borderId="19" xfId="4" applyFont="1" applyFill="1" applyBorder="1" applyAlignment="1" applyProtection="1">
      <alignment vertical="center" wrapText="1"/>
    </xf>
    <xf numFmtId="0" fontId="10" fillId="4" borderId="20" xfId="4" applyFont="1" applyFill="1" applyBorder="1" applyAlignment="1" applyProtection="1">
      <alignment vertical="center" wrapText="1"/>
    </xf>
    <xf numFmtId="0" fontId="4" fillId="3" borderId="1" xfId="0" applyFont="1" applyFill="1" applyBorder="1" applyAlignment="1" applyProtection="1">
      <alignment horizontal="center" vertical="top" wrapText="1"/>
    </xf>
    <xf numFmtId="0" fontId="4" fillId="3" borderId="12" xfId="0" applyFont="1" applyFill="1" applyBorder="1" applyAlignment="1" applyProtection="1">
      <alignment horizontal="center" vertical="top" wrapText="1"/>
    </xf>
    <xf numFmtId="0" fontId="4" fillId="3" borderId="13" xfId="0" applyFont="1" applyFill="1" applyBorder="1" applyAlignment="1" applyProtection="1">
      <alignment horizontal="center" vertical="top" wrapText="1"/>
    </xf>
    <xf numFmtId="0" fontId="4" fillId="3" borderId="14" xfId="0" applyFont="1" applyFill="1" applyBorder="1" applyAlignment="1" applyProtection="1">
      <alignment horizontal="center" vertical="top" wrapText="1"/>
    </xf>
    <xf numFmtId="0" fontId="4" fillId="3" borderId="4"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0" fillId="0" borderId="0" xfId="0" applyAlignment="1" applyProtection="1">
      <alignment horizontal="left" vertical="top" wrapText="1"/>
      <protection locked="0"/>
    </xf>
  </cellXfs>
  <cellStyles count="25">
    <cellStyle name="Hyperlink" xfId="2" builtinId="8"/>
    <cellStyle name="Normal" xfId="0" builtinId="0"/>
    <cellStyle name="Normal 2" xfId="1" xr:uid="{00000000-0005-0000-0000-000002000000}"/>
    <cellStyle name="Normal 2 2" xfId="5" xr:uid="{00000000-0005-0000-0000-000003000000}"/>
    <cellStyle name="Normal 3" xfId="6" xr:uid="{00000000-0005-0000-0000-000004000000}"/>
    <cellStyle name="Normal 3 2" xfId="7" xr:uid="{00000000-0005-0000-0000-000005000000}"/>
    <cellStyle name="Normal 4" xfId="8" xr:uid="{00000000-0005-0000-0000-000006000000}"/>
    <cellStyle name="Normal 4 2" xfId="9" xr:uid="{00000000-0005-0000-0000-000007000000}"/>
    <cellStyle name="Normal 5" xfId="10" xr:uid="{00000000-0005-0000-0000-000008000000}"/>
    <cellStyle name="Normal 5 2" xfId="11" xr:uid="{00000000-0005-0000-0000-000009000000}"/>
    <cellStyle name="Normal 6" xfId="12" xr:uid="{00000000-0005-0000-0000-00000A000000}"/>
    <cellStyle name="Normal 6 2" xfId="13" xr:uid="{00000000-0005-0000-0000-00000B000000}"/>
    <cellStyle name="Normal 7" xfId="14" xr:uid="{00000000-0005-0000-0000-00000C000000}"/>
    <cellStyle name="Normal 8" xfId="4" xr:uid="{00000000-0005-0000-0000-00000D000000}"/>
    <cellStyle name="Normal 9" xfId="15" xr:uid="{00000000-0005-0000-0000-00000E000000}"/>
    <cellStyle name="Percent" xfId="3" builtinId="5"/>
    <cellStyle name="Percent 2" xfId="16" xr:uid="{00000000-0005-0000-0000-000010000000}"/>
    <cellStyle name="Percent 2 2" xfId="17" xr:uid="{00000000-0005-0000-0000-000011000000}"/>
    <cellStyle name="Percent 3" xfId="18" xr:uid="{00000000-0005-0000-0000-000012000000}"/>
    <cellStyle name="Percent 3 2" xfId="19" xr:uid="{00000000-0005-0000-0000-000013000000}"/>
    <cellStyle name="Percent 4" xfId="20" xr:uid="{00000000-0005-0000-0000-000014000000}"/>
    <cellStyle name="Percent 4 2" xfId="21" xr:uid="{00000000-0005-0000-0000-000015000000}"/>
    <cellStyle name="Percent 5" xfId="22" xr:uid="{00000000-0005-0000-0000-000016000000}"/>
    <cellStyle name="Percent 5 2" xfId="23" xr:uid="{00000000-0005-0000-0000-000017000000}"/>
    <cellStyle name="Percent 6" xfId="24" xr:uid="{00000000-0005-0000-0000-000018000000}"/>
  </cellStyles>
  <dxfs count="50">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rgb="FFFFFF00"/>
        </patternFill>
      </fill>
    </dxf>
    <dxf>
      <numFmt numFmtId="0" formatCode="General"/>
      <fill>
        <patternFill>
          <bgColor theme="0" tint="-0.499984740745262"/>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5700"/>
      </font>
      <fill>
        <patternFill>
          <bgColor rgb="FFFFEB9C"/>
        </patternFill>
      </fill>
    </dxf>
    <dxf>
      <font>
        <color theme="0" tint="-0.499984740745262"/>
      </font>
      <fill>
        <patternFill>
          <bgColor theme="0"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dxf>
    <dxf>
      <font>
        <color rgb="FF9C0006"/>
      </font>
    </dxf>
    <dxf>
      <font>
        <color rgb="FF9C0006"/>
      </font>
      <fill>
        <patternFill>
          <bgColor rgb="FFFFC7CE"/>
        </patternFill>
      </fill>
    </dxf>
  </dxfs>
  <tableStyles count="0" defaultTableStyle="TableStyleMedium2" defaultPivotStyle="PivotStyleLight16"/>
  <colors>
    <mruColors>
      <color rgb="FFFF3B3B"/>
      <color rgb="FFFF4B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Gain/Phase</a:t>
            </a:r>
            <a:r>
              <a:rPr lang="en-US" baseline="0"/>
              <a:t> of </a:t>
            </a:r>
            <a:r>
              <a:rPr lang="en-US"/>
              <a:t>Converter Loop Comparison</a:t>
            </a:r>
          </a:p>
        </c:rich>
      </c:tx>
      <c:overlay val="0"/>
    </c:title>
    <c:autoTitleDeleted val="0"/>
    <c:plotArea>
      <c:layout/>
      <c:scatterChart>
        <c:scatterStyle val="smoothMarker"/>
        <c:varyColors val="0"/>
        <c:ser>
          <c:idx val="0"/>
          <c:order val="0"/>
          <c:tx>
            <c:v>Gain_Conv(s)</c:v>
          </c:tx>
          <c:marker>
            <c:symbol val="none"/>
          </c:marker>
          <c:xVal>
            <c:numRef>
              <c:f>'TPS543C20 Loop Gain'!$B$133:$B$3934</c:f>
              <c:numCache>
                <c:formatCode>General</c:formatCode>
                <c:ptCount val="3802"/>
                <c:pt idx="0">
                  <c:v>1</c:v>
                </c:pt>
                <c:pt idx="1">
                  <c:v>10</c:v>
                </c:pt>
                <c:pt idx="2">
                  <c:v>100</c:v>
                </c:pt>
                <c:pt idx="3">
                  <c:v>200</c:v>
                </c:pt>
                <c:pt idx="4">
                  <c:v>300</c:v>
                </c:pt>
                <c:pt idx="5">
                  <c:v>400</c:v>
                </c:pt>
                <c:pt idx="6">
                  <c:v>500</c:v>
                </c:pt>
                <c:pt idx="7">
                  <c:v>600</c:v>
                </c:pt>
                <c:pt idx="8">
                  <c:v>700</c:v>
                </c:pt>
                <c:pt idx="9">
                  <c:v>800</c:v>
                </c:pt>
                <c:pt idx="10">
                  <c:v>900</c:v>
                </c:pt>
                <c:pt idx="11">
                  <c:v>1000</c:v>
                </c:pt>
                <c:pt idx="12">
                  <c:v>1100</c:v>
                </c:pt>
                <c:pt idx="13">
                  <c:v>1200</c:v>
                </c:pt>
                <c:pt idx="14">
                  <c:v>1300</c:v>
                </c:pt>
                <c:pt idx="15">
                  <c:v>1400</c:v>
                </c:pt>
                <c:pt idx="16">
                  <c:v>1500</c:v>
                </c:pt>
                <c:pt idx="17">
                  <c:v>1600</c:v>
                </c:pt>
                <c:pt idx="18">
                  <c:v>1700</c:v>
                </c:pt>
                <c:pt idx="19">
                  <c:v>1800</c:v>
                </c:pt>
                <c:pt idx="20">
                  <c:v>1900</c:v>
                </c:pt>
                <c:pt idx="21">
                  <c:v>2000</c:v>
                </c:pt>
                <c:pt idx="22">
                  <c:v>2100</c:v>
                </c:pt>
                <c:pt idx="23">
                  <c:v>2200</c:v>
                </c:pt>
                <c:pt idx="24">
                  <c:v>2300</c:v>
                </c:pt>
                <c:pt idx="25">
                  <c:v>2400</c:v>
                </c:pt>
                <c:pt idx="26">
                  <c:v>2500</c:v>
                </c:pt>
                <c:pt idx="27">
                  <c:v>2600</c:v>
                </c:pt>
                <c:pt idx="28">
                  <c:v>2700</c:v>
                </c:pt>
                <c:pt idx="29">
                  <c:v>2800</c:v>
                </c:pt>
                <c:pt idx="30">
                  <c:v>2900</c:v>
                </c:pt>
                <c:pt idx="31">
                  <c:v>3000</c:v>
                </c:pt>
                <c:pt idx="32">
                  <c:v>3100</c:v>
                </c:pt>
                <c:pt idx="33">
                  <c:v>3200</c:v>
                </c:pt>
                <c:pt idx="34">
                  <c:v>3300</c:v>
                </c:pt>
                <c:pt idx="35">
                  <c:v>3400</c:v>
                </c:pt>
                <c:pt idx="36">
                  <c:v>3500</c:v>
                </c:pt>
                <c:pt idx="37">
                  <c:v>3600</c:v>
                </c:pt>
                <c:pt idx="38">
                  <c:v>3700</c:v>
                </c:pt>
                <c:pt idx="39">
                  <c:v>3800</c:v>
                </c:pt>
                <c:pt idx="40">
                  <c:v>3900</c:v>
                </c:pt>
                <c:pt idx="41">
                  <c:v>4000</c:v>
                </c:pt>
                <c:pt idx="42">
                  <c:v>4100</c:v>
                </c:pt>
                <c:pt idx="43">
                  <c:v>4200</c:v>
                </c:pt>
                <c:pt idx="44">
                  <c:v>4300</c:v>
                </c:pt>
                <c:pt idx="45">
                  <c:v>4400</c:v>
                </c:pt>
                <c:pt idx="46">
                  <c:v>4500</c:v>
                </c:pt>
                <c:pt idx="47">
                  <c:v>4600</c:v>
                </c:pt>
                <c:pt idx="48">
                  <c:v>4700</c:v>
                </c:pt>
                <c:pt idx="49">
                  <c:v>4800</c:v>
                </c:pt>
                <c:pt idx="50">
                  <c:v>4900</c:v>
                </c:pt>
                <c:pt idx="51">
                  <c:v>5000</c:v>
                </c:pt>
                <c:pt idx="52">
                  <c:v>5100</c:v>
                </c:pt>
                <c:pt idx="53">
                  <c:v>5200</c:v>
                </c:pt>
                <c:pt idx="54">
                  <c:v>5300</c:v>
                </c:pt>
                <c:pt idx="55">
                  <c:v>5400</c:v>
                </c:pt>
                <c:pt idx="56">
                  <c:v>5500</c:v>
                </c:pt>
                <c:pt idx="57">
                  <c:v>5600</c:v>
                </c:pt>
                <c:pt idx="58">
                  <c:v>5700</c:v>
                </c:pt>
                <c:pt idx="59">
                  <c:v>5800</c:v>
                </c:pt>
                <c:pt idx="60">
                  <c:v>5900</c:v>
                </c:pt>
                <c:pt idx="61">
                  <c:v>6000</c:v>
                </c:pt>
                <c:pt idx="62">
                  <c:v>6100</c:v>
                </c:pt>
                <c:pt idx="63">
                  <c:v>6200</c:v>
                </c:pt>
                <c:pt idx="64">
                  <c:v>6300</c:v>
                </c:pt>
                <c:pt idx="65">
                  <c:v>6400</c:v>
                </c:pt>
                <c:pt idx="66">
                  <c:v>6500</c:v>
                </c:pt>
                <c:pt idx="67">
                  <c:v>6600</c:v>
                </c:pt>
                <c:pt idx="68">
                  <c:v>6700</c:v>
                </c:pt>
                <c:pt idx="69">
                  <c:v>6800</c:v>
                </c:pt>
                <c:pt idx="70">
                  <c:v>6900</c:v>
                </c:pt>
                <c:pt idx="71">
                  <c:v>7000</c:v>
                </c:pt>
                <c:pt idx="72">
                  <c:v>7100</c:v>
                </c:pt>
                <c:pt idx="73">
                  <c:v>7200</c:v>
                </c:pt>
                <c:pt idx="74">
                  <c:v>7300</c:v>
                </c:pt>
                <c:pt idx="75">
                  <c:v>7400</c:v>
                </c:pt>
                <c:pt idx="76">
                  <c:v>7500</c:v>
                </c:pt>
                <c:pt idx="77">
                  <c:v>7600</c:v>
                </c:pt>
                <c:pt idx="78">
                  <c:v>7700</c:v>
                </c:pt>
                <c:pt idx="79">
                  <c:v>7800</c:v>
                </c:pt>
                <c:pt idx="80">
                  <c:v>7900</c:v>
                </c:pt>
                <c:pt idx="81">
                  <c:v>8000</c:v>
                </c:pt>
                <c:pt idx="82">
                  <c:v>8100</c:v>
                </c:pt>
                <c:pt idx="83">
                  <c:v>8200</c:v>
                </c:pt>
                <c:pt idx="84">
                  <c:v>8300</c:v>
                </c:pt>
                <c:pt idx="85">
                  <c:v>8400</c:v>
                </c:pt>
                <c:pt idx="86">
                  <c:v>8500</c:v>
                </c:pt>
                <c:pt idx="87">
                  <c:v>8600</c:v>
                </c:pt>
                <c:pt idx="88">
                  <c:v>8700</c:v>
                </c:pt>
                <c:pt idx="89">
                  <c:v>8800</c:v>
                </c:pt>
                <c:pt idx="90">
                  <c:v>8900</c:v>
                </c:pt>
                <c:pt idx="91">
                  <c:v>9000</c:v>
                </c:pt>
                <c:pt idx="92">
                  <c:v>9100</c:v>
                </c:pt>
                <c:pt idx="93">
                  <c:v>9200</c:v>
                </c:pt>
                <c:pt idx="94">
                  <c:v>9300</c:v>
                </c:pt>
                <c:pt idx="95">
                  <c:v>9400</c:v>
                </c:pt>
                <c:pt idx="96">
                  <c:v>9500</c:v>
                </c:pt>
                <c:pt idx="97">
                  <c:v>9600</c:v>
                </c:pt>
                <c:pt idx="98">
                  <c:v>9700</c:v>
                </c:pt>
                <c:pt idx="99">
                  <c:v>9800</c:v>
                </c:pt>
                <c:pt idx="100">
                  <c:v>9900</c:v>
                </c:pt>
                <c:pt idx="101">
                  <c:v>10000</c:v>
                </c:pt>
                <c:pt idx="102">
                  <c:v>10100</c:v>
                </c:pt>
                <c:pt idx="103">
                  <c:v>10200</c:v>
                </c:pt>
                <c:pt idx="104">
                  <c:v>10300</c:v>
                </c:pt>
                <c:pt idx="105">
                  <c:v>10400</c:v>
                </c:pt>
                <c:pt idx="106">
                  <c:v>10500</c:v>
                </c:pt>
                <c:pt idx="107">
                  <c:v>10600</c:v>
                </c:pt>
                <c:pt idx="108">
                  <c:v>10700</c:v>
                </c:pt>
                <c:pt idx="109">
                  <c:v>10800</c:v>
                </c:pt>
                <c:pt idx="110">
                  <c:v>10900</c:v>
                </c:pt>
                <c:pt idx="111">
                  <c:v>11000</c:v>
                </c:pt>
                <c:pt idx="112">
                  <c:v>11100</c:v>
                </c:pt>
                <c:pt idx="113">
                  <c:v>11200</c:v>
                </c:pt>
                <c:pt idx="114">
                  <c:v>11300</c:v>
                </c:pt>
                <c:pt idx="115">
                  <c:v>11400</c:v>
                </c:pt>
                <c:pt idx="116">
                  <c:v>11500</c:v>
                </c:pt>
                <c:pt idx="117">
                  <c:v>11600</c:v>
                </c:pt>
                <c:pt idx="118">
                  <c:v>11700</c:v>
                </c:pt>
                <c:pt idx="119">
                  <c:v>11800</c:v>
                </c:pt>
                <c:pt idx="120">
                  <c:v>11900</c:v>
                </c:pt>
                <c:pt idx="121">
                  <c:v>12000</c:v>
                </c:pt>
                <c:pt idx="122">
                  <c:v>12100</c:v>
                </c:pt>
                <c:pt idx="123">
                  <c:v>12200</c:v>
                </c:pt>
                <c:pt idx="124">
                  <c:v>12300</c:v>
                </c:pt>
                <c:pt idx="125">
                  <c:v>12400</c:v>
                </c:pt>
                <c:pt idx="126">
                  <c:v>12500</c:v>
                </c:pt>
                <c:pt idx="127">
                  <c:v>12600</c:v>
                </c:pt>
                <c:pt idx="128">
                  <c:v>12700</c:v>
                </c:pt>
                <c:pt idx="129">
                  <c:v>12800</c:v>
                </c:pt>
                <c:pt idx="130">
                  <c:v>12900</c:v>
                </c:pt>
                <c:pt idx="131">
                  <c:v>13000</c:v>
                </c:pt>
                <c:pt idx="132">
                  <c:v>13100</c:v>
                </c:pt>
                <c:pt idx="133">
                  <c:v>13200</c:v>
                </c:pt>
                <c:pt idx="134">
                  <c:v>13300</c:v>
                </c:pt>
                <c:pt idx="135">
                  <c:v>13400</c:v>
                </c:pt>
                <c:pt idx="136">
                  <c:v>13500</c:v>
                </c:pt>
                <c:pt idx="137">
                  <c:v>13600</c:v>
                </c:pt>
                <c:pt idx="138">
                  <c:v>13700</c:v>
                </c:pt>
                <c:pt idx="139">
                  <c:v>13800</c:v>
                </c:pt>
                <c:pt idx="140">
                  <c:v>13900</c:v>
                </c:pt>
                <c:pt idx="141">
                  <c:v>14000</c:v>
                </c:pt>
                <c:pt idx="142">
                  <c:v>14100</c:v>
                </c:pt>
                <c:pt idx="143">
                  <c:v>14200</c:v>
                </c:pt>
                <c:pt idx="144">
                  <c:v>14300</c:v>
                </c:pt>
                <c:pt idx="145">
                  <c:v>14400</c:v>
                </c:pt>
                <c:pt idx="146">
                  <c:v>14500</c:v>
                </c:pt>
                <c:pt idx="147">
                  <c:v>14600</c:v>
                </c:pt>
                <c:pt idx="148">
                  <c:v>14700</c:v>
                </c:pt>
                <c:pt idx="149">
                  <c:v>14800</c:v>
                </c:pt>
                <c:pt idx="150">
                  <c:v>14900</c:v>
                </c:pt>
                <c:pt idx="151">
                  <c:v>15000</c:v>
                </c:pt>
                <c:pt idx="152">
                  <c:v>15100</c:v>
                </c:pt>
                <c:pt idx="153">
                  <c:v>15200</c:v>
                </c:pt>
                <c:pt idx="154">
                  <c:v>15300</c:v>
                </c:pt>
                <c:pt idx="155">
                  <c:v>15400</c:v>
                </c:pt>
                <c:pt idx="156">
                  <c:v>15500</c:v>
                </c:pt>
                <c:pt idx="157">
                  <c:v>15600</c:v>
                </c:pt>
                <c:pt idx="158">
                  <c:v>15700</c:v>
                </c:pt>
                <c:pt idx="159">
                  <c:v>15800</c:v>
                </c:pt>
                <c:pt idx="160">
                  <c:v>15900</c:v>
                </c:pt>
                <c:pt idx="161">
                  <c:v>16000</c:v>
                </c:pt>
                <c:pt idx="162">
                  <c:v>16100</c:v>
                </c:pt>
                <c:pt idx="163">
                  <c:v>16200</c:v>
                </c:pt>
                <c:pt idx="164">
                  <c:v>16300</c:v>
                </c:pt>
                <c:pt idx="165">
                  <c:v>16400</c:v>
                </c:pt>
                <c:pt idx="166">
                  <c:v>16500</c:v>
                </c:pt>
                <c:pt idx="167">
                  <c:v>16600</c:v>
                </c:pt>
                <c:pt idx="168">
                  <c:v>16700</c:v>
                </c:pt>
                <c:pt idx="169">
                  <c:v>16800</c:v>
                </c:pt>
                <c:pt idx="170">
                  <c:v>16900</c:v>
                </c:pt>
                <c:pt idx="171">
                  <c:v>17000</c:v>
                </c:pt>
                <c:pt idx="172">
                  <c:v>17100</c:v>
                </c:pt>
                <c:pt idx="173">
                  <c:v>17200</c:v>
                </c:pt>
                <c:pt idx="174">
                  <c:v>17300</c:v>
                </c:pt>
                <c:pt idx="175">
                  <c:v>17400</c:v>
                </c:pt>
                <c:pt idx="176">
                  <c:v>17500</c:v>
                </c:pt>
                <c:pt idx="177">
                  <c:v>17600</c:v>
                </c:pt>
                <c:pt idx="178">
                  <c:v>17700</c:v>
                </c:pt>
                <c:pt idx="179">
                  <c:v>17800</c:v>
                </c:pt>
                <c:pt idx="180">
                  <c:v>17900</c:v>
                </c:pt>
                <c:pt idx="181">
                  <c:v>18000</c:v>
                </c:pt>
                <c:pt idx="182">
                  <c:v>18100</c:v>
                </c:pt>
                <c:pt idx="183">
                  <c:v>18200</c:v>
                </c:pt>
                <c:pt idx="184">
                  <c:v>18300</c:v>
                </c:pt>
                <c:pt idx="185">
                  <c:v>18400</c:v>
                </c:pt>
                <c:pt idx="186">
                  <c:v>18500</c:v>
                </c:pt>
                <c:pt idx="187">
                  <c:v>18600</c:v>
                </c:pt>
                <c:pt idx="188">
                  <c:v>18700</c:v>
                </c:pt>
                <c:pt idx="189">
                  <c:v>18800</c:v>
                </c:pt>
                <c:pt idx="190">
                  <c:v>18900</c:v>
                </c:pt>
                <c:pt idx="191">
                  <c:v>19000</c:v>
                </c:pt>
                <c:pt idx="192">
                  <c:v>19100</c:v>
                </c:pt>
                <c:pt idx="193">
                  <c:v>19200</c:v>
                </c:pt>
                <c:pt idx="194">
                  <c:v>19300</c:v>
                </c:pt>
                <c:pt idx="195">
                  <c:v>19400</c:v>
                </c:pt>
                <c:pt idx="196">
                  <c:v>19500</c:v>
                </c:pt>
                <c:pt idx="197">
                  <c:v>19600</c:v>
                </c:pt>
                <c:pt idx="198">
                  <c:v>19700</c:v>
                </c:pt>
                <c:pt idx="199">
                  <c:v>19800</c:v>
                </c:pt>
                <c:pt idx="200">
                  <c:v>19900</c:v>
                </c:pt>
                <c:pt idx="201">
                  <c:v>20000</c:v>
                </c:pt>
                <c:pt idx="202">
                  <c:v>20100</c:v>
                </c:pt>
                <c:pt idx="203">
                  <c:v>20200</c:v>
                </c:pt>
                <c:pt idx="204">
                  <c:v>20300</c:v>
                </c:pt>
                <c:pt idx="205">
                  <c:v>20400</c:v>
                </c:pt>
                <c:pt idx="206">
                  <c:v>20500</c:v>
                </c:pt>
                <c:pt idx="207">
                  <c:v>20600</c:v>
                </c:pt>
                <c:pt idx="208">
                  <c:v>20700</c:v>
                </c:pt>
                <c:pt idx="209">
                  <c:v>20800</c:v>
                </c:pt>
                <c:pt idx="210">
                  <c:v>20900</c:v>
                </c:pt>
                <c:pt idx="211">
                  <c:v>21000</c:v>
                </c:pt>
                <c:pt idx="212">
                  <c:v>21100</c:v>
                </c:pt>
                <c:pt idx="213">
                  <c:v>21200</c:v>
                </c:pt>
                <c:pt idx="214">
                  <c:v>21300</c:v>
                </c:pt>
                <c:pt idx="215">
                  <c:v>21400</c:v>
                </c:pt>
                <c:pt idx="216">
                  <c:v>21500</c:v>
                </c:pt>
                <c:pt idx="217">
                  <c:v>21600</c:v>
                </c:pt>
                <c:pt idx="218">
                  <c:v>21700</c:v>
                </c:pt>
                <c:pt idx="219">
                  <c:v>21800</c:v>
                </c:pt>
                <c:pt idx="220">
                  <c:v>21900</c:v>
                </c:pt>
                <c:pt idx="221">
                  <c:v>22000</c:v>
                </c:pt>
                <c:pt idx="222">
                  <c:v>22100</c:v>
                </c:pt>
                <c:pt idx="223">
                  <c:v>22200</c:v>
                </c:pt>
                <c:pt idx="224">
                  <c:v>22300</c:v>
                </c:pt>
                <c:pt idx="225">
                  <c:v>22400</c:v>
                </c:pt>
                <c:pt idx="226">
                  <c:v>22500</c:v>
                </c:pt>
                <c:pt idx="227">
                  <c:v>22600</c:v>
                </c:pt>
                <c:pt idx="228">
                  <c:v>22700</c:v>
                </c:pt>
                <c:pt idx="229">
                  <c:v>22800</c:v>
                </c:pt>
                <c:pt idx="230">
                  <c:v>22900</c:v>
                </c:pt>
                <c:pt idx="231">
                  <c:v>23000</c:v>
                </c:pt>
                <c:pt idx="232">
                  <c:v>23100</c:v>
                </c:pt>
                <c:pt idx="233">
                  <c:v>23200</c:v>
                </c:pt>
                <c:pt idx="234">
                  <c:v>23300</c:v>
                </c:pt>
                <c:pt idx="235">
                  <c:v>23400</c:v>
                </c:pt>
                <c:pt idx="236">
                  <c:v>23500</c:v>
                </c:pt>
                <c:pt idx="237">
                  <c:v>23600</c:v>
                </c:pt>
                <c:pt idx="238">
                  <c:v>23700</c:v>
                </c:pt>
                <c:pt idx="239">
                  <c:v>23800</c:v>
                </c:pt>
                <c:pt idx="240">
                  <c:v>23900</c:v>
                </c:pt>
                <c:pt idx="241">
                  <c:v>24000</c:v>
                </c:pt>
                <c:pt idx="242">
                  <c:v>24100</c:v>
                </c:pt>
                <c:pt idx="243">
                  <c:v>24200</c:v>
                </c:pt>
                <c:pt idx="244">
                  <c:v>24300</c:v>
                </c:pt>
                <c:pt idx="245">
                  <c:v>24400</c:v>
                </c:pt>
                <c:pt idx="246">
                  <c:v>24500</c:v>
                </c:pt>
                <c:pt idx="247">
                  <c:v>24600</c:v>
                </c:pt>
                <c:pt idx="248">
                  <c:v>24700</c:v>
                </c:pt>
                <c:pt idx="249">
                  <c:v>24800</c:v>
                </c:pt>
                <c:pt idx="250">
                  <c:v>24900</c:v>
                </c:pt>
                <c:pt idx="251">
                  <c:v>25000</c:v>
                </c:pt>
                <c:pt idx="252">
                  <c:v>25100</c:v>
                </c:pt>
                <c:pt idx="253">
                  <c:v>25200</c:v>
                </c:pt>
                <c:pt idx="254">
                  <c:v>25300</c:v>
                </c:pt>
                <c:pt idx="255">
                  <c:v>25400</c:v>
                </c:pt>
                <c:pt idx="256">
                  <c:v>25500</c:v>
                </c:pt>
                <c:pt idx="257">
                  <c:v>25600</c:v>
                </c:pt>
                <c:pt idx="258">
                  <c:v>25700</c:v>
                </c:pt>
                <c:pt idx="259">
                  <c:v>25800</c:v>
                </c:pt>
                <c:pt idx="260">
                  <c:v>25900</c:v>
                </c:pt>
                <c:pt idx="261">
                  <c:v>26000</c:v>
                </c:pt>
                <c:pt idx="262">
                  <c:v>26100</c:v>
                </c:pt>
                <c:pt idx="263">
                  <c:v>26200</c:v>
                </c:pt>
                <c:pt idx="264">
                  <c:v>26300</c:v>
                </c:pt>
                <c:pt idx="265">
                  <c:v>26400</c:v>
                </c:pt>
                <c:pt idx="266">
                  <c:v>26500</c:v>
                </c:pt>
                <c:pt idx="267">
                  <c:v>26600</c:v>
                </c:pt>
                <c:pt idx="268">
                  <c:v>26700</c:v>
                </c:pt>
                <c:pt idx="269">
                  <c:v>26800</c:v>
                </c:pt>
                <c:pt idx="270">
                  <c:v>26900</c:v>
                </c:pt>
                <c:pt idx="271">
                  <c:v>27000</c:v>
                </c:pt>
                <c:pt idx="272">
                  <c:v>27100</c:v>
                </c:pt>
                <c:pt idx="273">
                  <c:v>27200</c:v>
                </c:pt>
                <c:pt idx="274">
                  <c:v>27300</c:v>
                </c:pt>
                <c:pt idx="275">
                  <c:v>27400</c:v>
                </c:pt>
                <c:pt idx="276">
                  <c:v>27500</c:v>
                </c:pt>
                <c:pt idx="277">
                  <c:v>27600</c:v>
                </c:pt>
                <c:pt idx="278">
                  <c:v>27700</c:v>
                </c:pt>
                <c:pt idx="279">
                  <c:v>27800</c:v>
                </c:pt>
                <c:pt idx="280">
                  <c:v>27900</c:v>
                </c:pt>
                <c:pt idx="281">
                  <c:v>28000</c:v>
                </c:pt>
                <c:pt idx="282">
                  <c:v>28100</c:v>
                </c:pt>
                <c:pt idx="283">
                  <c:v>28200</c:v>
                </c:pt>
                <c:pt idx="284">
                  <c:v>28300</c:v>
                </c:pt>
                <c:pt idx="285">
                  <c:v>28400</c:v>
                </c:pt>
                <c:pt idx="286">
                  <c:v>28500</c:v>
                </c:pt>
                <c:pt idx="287">
                  <c:v>28600</c:v>
                </c:pt>
                <c:pt idx="288">
                  <c:v>28700</c:v>
                </c:pt>
                <c:pt idx="289">
                  <c:v>28800</c:v>
                </c:pt>
                <c:pt idx="290">
                  <c:v>28900</c:v>
                </c:pt>
                <c:pt idx="291">
                  <c:v>29000</c:v>
                </c:pt>
                <c:pt idx="292">
                  <c:v>29100</c:v>
                </c:pt>
                <c:pt idx="293">
                  <c:v>29200</c:v>
                </c:pt>
                <c:pt idx="294">
                  <c:v>29300</c:v>
                </c:pt>
                <c:pt idx="295">
                  <c:v>29400</c:v>
                </c:pt>
                <c:pt idx="296">
                  <c:v>29500</c:v>
                </c:pt>
                <c:pt idx="297">
                  <c:v>29600</c:v>
                </c:pt>
                <c:pt idx="298">
                  <c:v>29700</c:v>
                </c:pt>
                <c:pt idx="299">
                  <c:v>29800</c:v>
                </c:pt>
                <c:pt idx="300">
                  <c:v>29900</c:v>
                </c:pt>
                <c:pt idx="301">
                  <c:v>30000</c:v>
                </c:pt>
                <c:pt idx="302">
                  <c:v>30100</c:v>
                </c:pt>
                <c:pt idx="303">
                  <c:v>30200</c:v>
                </c:pt>
                <c:pt idx="304">
                  <c:v>30300</c:v>
                </c:pt>
                <c:pt idx="305">
                  <c:v>30400</c:v>
                </c:pt>
                <c:pt idx="306">
                  <c:v>30500</c:v>
                </c:pt>
                <c:pt idx="307">
                  <c:v>30600</c:v>
                </c:pt>
                <c:pt idx="308">
                  <c:v>30700</c:v>
                </c:pt>
                <c:pt idx="309">
                  <c:v>30800</c:v>
                </c:pt>
                <c:pt idx="310">
                  <c:v>30900</c:v>
                </c:pt>
                <c:pt idx="311">
                  <c:v>31000</c:v>
                </c:pt>
                <c:pt idx="312">
                  <c:v>31100</c:v>
                </c:pt>
                <c:pt idx="313">
                  <c:v>31200</c:v>
                </c:pt>
                <c:pt idx="314">
                  <c:v>31300</c:v>
                </c:pt>
                <c:pt idx="315">
                  <c:v>31400</c:v>
                </c:pt>
                <c:pt idx="316">
                  <c:v>31500</c:v>
                </c:pt>
                <c:pt idx="317">
                  <c:v>31600</c:v>
                </c:pt>
                <c:pt idx="318">
                  <c:v>31700</c:v>
                </c:pt>
                <c:pt idx="319">
                  <c:v>31800</c:v>
                </c:pt>
                <c:pt idx="320">
                  <c:v>31900</c:v>
                </c:pt>
                <c:pt idx="321">
                  <c:v>32000</c:v>
                </c:pt>
                <c:pt idx="322">
                  <c:v>32100</c:v>
                </c:pt>
                <c:pt idx="323">
                  <c:v>32200</c:v>
                </c:pt>
                <c:pt idx="324">
                  <c:v>32300</c:v>
                </c:pt>
                <c:pt idx="325">
                  <c:v>32400</c:v>
                </c:pt>
                <c:pt idx="326">
                  <c:v>32500</c:v>
                </c:pt>
                <c:pt idx="327">
                  <c:v>32600</c:v>
                </c:pt>
                <c:pt idx="328">
                  <c:v>32700</c:v>
                </c:pt>
                <c:pt idx="329">
                  <c:v>32800</c:v>
                </c:pt>
                <c:pt idx="330">
                  <c:v>32900</c:v>
                </c:pt>
                <c:pt idx="331">
                  <c:v>33000</c:v>
                </c:pt>
                <c:pt idx="332">
                  <c:v>33100</c:v>
                </c:pt>
                <c:pt idx="333">
                  <c:v>33200</c:v>
                </c:pt>
                <c:pt idx="334">
                  <c:v>33300</c:v>
                </c:pt>
                <c:pt idx="335">
                  <c:v>33400</c:v>
                </c:pt>
                <c:pt idx="336">
                  <c:v>33500</c:v>
                </c:pt>
                <c:pt idx="337">
                  <c:v>33600</c:v>
                </c:pt>
                <c:pt idx="338">
                  <c:v>33700</c:v>
                </c:pt>
                <c:pt idx="339">
                  <c:v>33800</c:v>
                </c:pt>
                <c:pt idx="340">
                  <c:v>33900</c:v>
                </c:pt>
                <c:pt idx="341">
                  <c:v>34000</c:v>
                </c:pt>
                <c:pt idx="342">
                  <c:v>34100</c:v>
                </c:pt>
                <c:pt idx="343">
                  <c:v>34200</c:v>
                </c:pt>
                <c:pt idx="344">
                  <c:v>34300</c:v>
                </c:pt>
                <c:pt idx="345">
                  <c:v>34400</c:v>
                </c:pt>
                <c:pt idx="346">
                  <c:v>34500</c:v>
                </c:pt>
                <c:pt idx="347">
                  <c:v>34600</c:v>
                </c:pt>
                <c:pt idx="348">
                  <c:v>34700</c:v>
                </c:pt>
                <c:pt idx="349">
                  <c:v>34800</c:v>
                </c:pt>
                <c:pt idx="350">
                  <c:v>34900</c:v>
                </c:pt>
                <c:pt idx="351">
                  <c:v>35000</c:v>
                </c:pt>
                <c:pt idx="352">
                  <c:v>35100</c:v>
                </c:pt>
                <c:pt idx="353">
                  <c:v>35200</c:v>
                </c:pt>
                <c:pt idx="354">
                  <c:v>35300</c:v>
                </c:pt>
                <c:pt idx="355">
                  <c:v>35400</c:v>
                </c:pt>
                <c:pt idx="356">
                  <c:v>35500</c:v>
                </c:pt>
                <c:pt idx="357">
                  <c:v>35600</c:v>
                </c:pt>
                <c:pt idx="358">
                  <c:v>35700</c:v>
                </c:pt>
                <c:pt idx="359">
                  <c:v>35800</c:v>
                </c:pt>
                <c:pt idx="360">
                  <c:v>35900</c:v>
                </c:pt>
                <c:pt idx="361">
                  <c:v>36000</c:v>
                </c:pt>
                <c:pt idx="362">
                  <c:v>36100</c:v>
                </c:pt>
                <c:pt idx="363">
                  <c:v>36200</c:v>
                </c:pt>
                <c:pt idx="364">
                  <c:v>36300</c:v>
                </c:pt>
                <c:pt idx="365">
                  <c:v>36400</c:v>
                </c:pt>
                <c:pt idx="366">
                  <c:v>36500</c:v>
                </c:pt>
                <c:pt idx="367">
                  <c:v>36600</c:v>
                </c:pt>
                <c:pt idx="368">
                  <c:v>36700</c:v>
                </c:pt>
                <c:pt idx="369">
                  <c:v>36800</c:v>
                </c:pt>
                <c:pt idx="370">
                  <c:v>36900</c:v>
                </c:pt>
                <c:pt idx="371">
                  <c:v>37000</c:v>
                </c:pt>
                <c:pt idx="372">
                  <c:v>37100</c:v>
                </c:pt>
                <c:pt idx="373">
                  <c:v>37200</c:v>
                </c:pt>
                <c:pt idx="374">
                  <c:v>37300</c:v>
                </c:pt>
                <c:pt idx="375">
                  <c:v>37400</c:v>
                </c:pt>
                <c:pt idx="376">
                  <c:v>37500</c:v>
                </c:pt>
                <c:pt idx="377">
                  <c:v>37600</c:v>
                </c:pt>
                <c:pt idx="378">
                  <c:v>37700</c:v>
                </c:pt>
                <c:pt idx="379">
                  <c:v>37800</c:v>
                </c:pt>
                <c:pt idx="380">
                  <c:v>37900</c:v>
                </c:pt>
                <c:pt idx="381">
                  <c:v>38000</c:v>
                </c:pt>
                <c:pt idx="382">
                  <c:v>38100</c:v>
                </c:pt>
                <c:pt idx="383">
                  <c:v>38200</c:v>
                </c:pt>
                <c:pt idx="384">
                  <c:v>38300</c:v>
                </c:pt>
                <c:pt idx="385">
                  <c:v>38400</c:v>
                </c:pt>
                <c:pt idx="386">
                  <c:v>38500</c:v>
                </c:pt>
                <c:pt idx="387">
                  <c:v>38600</c:v>
                </c:pt>
                <c:pt idx="388">
                  <c:v>38700</c:v>
                </c:pt>
                <c:pt idx="389">
                  <c:v>38800</c:v>
                </c:pt>
                <c:pt idx="390">
                  <c:v>38900</c:v>
                </c:pt>
                <c:pt idx="391">
                  <c:v>39000</c:v>
                </c:pt>
                <c:pt idx="392">
                  <c:v>39100</c:v>
                </c:pt>
                <c:pt idx="393">
                  <c:v>39200</c:v>
                </c:pt>
                <c:pt idx="394">
                  <c:v>39300</c:v>
                </c:pt>
                <c:pt idx="395">
                  <c:v>39400</c:v>
                </c:pt>
                <c:pt idx="396">
                  <c:v>39500</c:v>
                </c:pt>
                <c:pt idx="397">
                  <c:v>39600</c:v>
                </c:pt>
                <c:pt idx="398">
                  <c:v>39700</c:v>
                </c:pt>
                <c:pt idx="399">
                  <c:v>39800</c:v>
                </c:pt>
                <c:pt idx="400">
                  <c:v>39900</c:v>
                </c:pt>
                <c:pt idx="401">
                  <c:v>40000</c:v>
                </c:pt>
                <c:pt idx="402">
                  <c:v>40100</c:v>
                </c:pt>
                <c:pt idx="403">
                  <c:v>40200</c:v>
                </c:pt>
                <c:pt idx="404">
                  <c:v>40300</c:v>
                </c:pt>
                <c:pt idx="405">
                  <c:v>40400</c:v>
                </c:pt>
                <c:pt idx="406">
                  <c:v>40500</c:v>
                </c:pt>
                <c:pt idx="407">
                  <c:v>40600</c:v>
                </c:pt>
                <c:pt idx="408">
                  <c:v>40700</c:v>
                </c:pt>
                <c:pt idx="409">
                  <c:v>40800</c:v>
                </c:pt>
                <c:pt idx="410">
                  <c:v>40900</c:v>
                </c:pt>
                <c:pt idx="411">
                  <c:v>41000</c:v>
                </c:pt>
                <c:pt idx="412">
                  <c:v>41100</c:v>
                </c:pt>
                <c:pt idx="413">
                  <c:v>41200</c:v>
                </c:pt>
                <c:pt idx="414">
                  <c:v>41300</c:v>
                </c:pt>
                <c:pt idx="415">
                  <c:v>41400</c:v>
                </c:pt>
                <c:pt idx="416">
                  <c:v>41500</c:v>
                </c:pt>
                <c:pt idx="417">
                  <c:v>41600</c:v>
                </c:pt>
                <c:pt idx="418">
                  <c:v>41700</c:v>
                </c:pt>
                <c:pt idx="419">
                  <c:v>41800</c:v>
                </c:pt>
                <c:pt idx="420">
                  <c:v>41900</c:v>
                </c:pt>
                <c:pt idx="421">
                  <c:v>42000</c:v>
                </c:pt>
                <c:pt idx="422">
                  <c:v>42100</c:v>
                </c:pt>
                <c:pt idx="423">
                  <c:v>42200</c:v>
                </c:pt>
                <c:pt idx="424">
                  <c:v>42300</c:v>
                </c:pt>
                <c:pt idx="425">
                  <c:v>42400</c:v>
                </c:pt>
                <c:pt idx="426">
                  <c:v>42500</c:v>
                </c:pt>
                <c:pt idx="427">
                  <c:v>42600</c:v>
                </c:pt>
                <c:pt idx="428">
                  <c:v>42700</c:v>
                </c:pt>
                <c:pt idx="429">
                  <c:v>42800</c:v>
                </c:pt>
                <c:pt idx="430">
                  <c:v>42900</c:v>
                </c:pt>
                <c:pt idx="431">
                  <c:v>43000</c:v>
                </c:pt>
                <c:pt idx="432">
                  <c:v>43100</c:v>
                </c:pt>
                <c:pt idx="433">
                  <c:v>43200</c:v>
                </c:pt>
                <c:pt idx="434">
                  <c:v>43300</c:v>
                </c:pt>
                <c:pt idx="435">
                  <c:v>43400</c:v>
                </c:pt>
                <c:pt idx="436">
                  <c:v>43500</c:v>
                </c:pt>
                <c:pt idx="437">
                  <c:v>43600</c:v>
                </c:pt>
                <c:pt idx="438">
                  <c:v>43700</c:v>
                </c:pt>
                <c:pt idx="439">
                  <c:v>43800</c:v>
                </c:pt>
                <c:pt idx="440">
                  <c:v>43900</c:v>
                </c:pt>
                <c:pt idx="441">
                  <c:v>44000</c:v>
                </c:pt>
                <c:pt idx="442">
                  <c:v>44100</c:v>
                </c:pt>
                <c:pt idx="443">
                  <c:v>44200</c:v>
                </c:pt>
                <c:pt idx="444">
                  <c:v>44300</c:v>
                </c:pt>
                <c:pt idx="445">
                  <c:v>44400</c:v>
                </c:pt>
                <c:pt idx="446">
                  <c:v>44500</c:v>
                </c:pt>
                <c:pt idx="447">
                  <c:v>44600</c:v>
                </c:pt>
                <c:pt idx="448">
                  <c:v>44700</c:v>
                </c:pt>
                <c:pt idx="449">
                  <c:v>44800</c:v>
                </c:pt>
                <c:pt idx="450">
                  <c:v>44900</c:v>
                </c:pt>
                <c:pt idx="451">
                  <c:v>45000</c:v>
                </c:pt>
                <c:pt idx="452">
                  <c:v>45100</c:v>
                </c:pt>
                <c:pt idx="453">
                  <c:v>45200</c:v>
                </c:pt>
                <c:pt idx="454">
                  <c:v>45300</c:v>
                </c:pt>
                <c:pt idx="455">
                  <c:v>45400</c:v>
                </c:pt>
                <c:pt idx="456">
                  <c:v>45500</c:v>
                </c:pt>
                <c:pt idx="457">
                  <c:v>45600</c:v>
                </c:pt>
                <c:pt idx="458">
                  <c:v>45700</c:v>
                </c:pt>
                <c:pt idx="459">
                  <c:v>45800</c:v>
                </c:pt>
                <c:pt idx="460">
                  <c:v>45900</c:v>
                </c:pt>
                <c:pt idx="461">
                  <c:v>46000</c:v>
                </c:pt>
                <c:pt idx="462">
                  <c:v>46100</c:v>
                </c:pt>
                <c:pt idx="463">
                  <c:v>46200</c:v>
                </c:pt>
                <c:pt idx="464">
                  <c:v>46300</c:v>
                </c:pt>
                <c:pt idx="465">
                  <c:v>46400</c:v>
                </c:pt>
                <c:pt idx="466">
                  <c:v>46500</c:v>
                </c:pt>
                <c:pt idx="467">
                  <c:v>46600</c:v>
                </c:pt>
                <c:pt idx="468">
                  <c:v>46700</c:v>
                </c:pt>
                <c:pt idx="469">
                  <c:v>46800</c:v>
                </c:pt>
                <c:pt idx="470">
                  <c:v>46900</c:v>
                </c:pt>
                <c:pt idx="471">
                  <c:v>47000</c:v>
                </c:pt>
                <c:pt idx="472">
                  <c:v>47100</c:v>
                </c:pt>
                <c:pt idx="473">
                  <c:v>47200</c:v>
                </c:pt>
                <c:pt idx="474">
                  <c:v>47300</c:v>
                </c:pt>
                <c:pt idx="475">
                  <c:v>47400</c:v>
                </c:pt>
                <c:pt idx="476">
                  <c:v>47500</c:v>
                </c:pt>
                <c:pt idx="477">
                  <c:v>47600</c:v>
                </c:pt>
                <c:pt idx="478">
                  <c:v>47700</c:v>
                </c:pt>
                <c:pt idx="479">
                  <c:v>47800</c:v>
                </c:pt>
                <c:pt idx="480">
                  <c:v>47900</c:v>
                </c:pt>
                <c:pt idx="481">
                  <c:v>48000</c:v>
                </c:pt>
                <c:pt idx="482">
                  <c:v>48100</c:v>
                </c:pt>
                <c:pt idx="483">
                  <c:v>48200</c:v>
                </c:pt>
                <c:pt idx="484">
                  <c:v>48300</c:v>
                </c:pt>
                <c:pt idx="485">
                  <c:v>48400</c:v>
                </c:pt>
                <c:pt idx="486">
                  <c:v>48500</c:v>
                </c:pt>
                <c:pt idx="487">
                  <c:v>48600</c:v>
                </c:pt>
                <c:pt idx="488">
                  <c:v>48700</c:v>
                </c:pt>
                <c:pt idx="489">
                  <c:v>48800</c:v>
                </c:pt>
                <c:pt idx="490">
                  <c:v>48900</c:v>
                </c:pt>
                <c:pt idx="491">
                  <c:v>49000</c:v>
                </c:pt>
                <c:pt idx="492">
                  <c:v>49100</c:v>
                </c:pt>
                <c:pt idx="493">
                  <c:v>49200</c:v>
                </c:pt>
                <c:pt idx="494">
                  <c:v>49300</c:v>
                </c:pt>
                <c:pt idx="495">
                  <c:v>49400</c:v>
                </c:pt>
                <c:pt idx="496">
                  <c:v>49500</c:v>
                </c:pt>
                <c:pt idx="497">
                  <c:v>49600</c:v>
                </c:pt>
                <c:pt idx="498">
                  <c:v>49700</c:v>
                </c:pt>
                <c:pt idx="499">
                  <c:v>49800</c:v>
                </c:pt>
                <c:pt idx="500">
                  <c:v>49900</c:v>
                </c:pt>
                <c:pt idx="501">
                  <c:v>50000</c:v>
                </c:pt>
                <c:pt idx="502">
                  <c:v>50100</c:v>
                </c:pt>
                <c:pt idx="503">
                  <c:v>50200</c:v>
                </c:pt>
                <c:pt idx="504">
                  <c:v>50300</c:v>
                </c:pt>
                <c:pt idx="505">
                  <c:v>50400</c:v>
                </c:pt>
                <c:pt idx="506">
                  <c:v>50500</c:v>
                </c:pt>
                <c:pt idx="507">
                  <c:v>50600</c:v>
                </c:pt>
                <c:pt idx="508">
                  <c:v>50700</c:v>
                </c:pt>
                <c:pt idx="509">
                  <c:v>50800</c:v>
                </c:pt>
                <c:pt idx="510">
                  <c:v>50900</c:v>
                </c:pt>
                <c:pt idx="511">
                  <c:v>51000</c:v>
                </c:pt>
                <c:pt idx="512">
                  <c:v>51100</c:v>
                </c:pt>
                <c:pt idx="513">
                  <c:v>51200</c:v>
                </c:pt>
                <c:pt idx="514">
                  <c:v>51300</c:v>
                </c:pt>
                <c:pt idx="515">
                  <c:v>51400</c:v>
                </c:pt>
                <c:pt idx="516">
                  <c:v>51500</c:v>
                </c:pt>
                <c:pt idx="517">
                  <c:v>51600</c:v>
                </c:pt>
                <c:pt idx="518">
                  <c:v>51700</c:v>
                </c:pt>
                <c:pt idx="519">
                  <c:v>51800</c:v>
                </c:pt>
                <c:pt idx="520">
                  <c:v>51900</c:v>
                </c:pt>
                <c:pt idx="521">
                  <c:v>52000</c:v>
                </c:pt>
                <c:pt idx="522">
                  <c:v>52100</c:v>
                </c:pt>
                <c:pt idx="523">
                  <c:v>52200</c:v>
                </c:pt>
                <c:pt idx="524">
                  <c:v>52300</c:v>
                </c:pt>
                <c:pt idx="525">
                  <c:v>52400</c:v>
                </c:pt>
                <c:pt idx="526">
                  <c:v>52500</c:v>
                </c:pt>
                <c:pt idx="527">
                  <c:v>52600</c:v>
                </c:pt>
                <c:pt idx="528">
                  <c:v>52700</c:v>
                </c:pt>
                <c:pt idx="529">
                  <c:v>52800</c:v>
                </c:pt>
                <c:pt idx="530">
                  <c:v>52900</c:v>
                </c:pt>
                <c:pt idx="531">
                  <c:v>53000</c:v>
                </c:pt>
                <c:pt idx="532">
                  <c:v>53100</c:v>
                </c:pt>
                <c:pt idx="533">
                  <c:v>53200</c:v>
                </c:pt>
                <c:pt idx="534">
                  <c:v>53300</c:v>
                </c:pt>
                <c:pt idx="535">
                  <c:v>53400</c:v>
                </c:pt>
                <c:pt idx="536">
                  <c:v>53500</c:v>
                </c:pt>
                <c:pt idx="537">
                  <c:v>53600</c:v>
                </c:pt>
                <c:pt idx="538">
                  <c:v>53700</c:v>
                </c:pt>
                <c:pt idx="539">
                  <c:v>53800</c:v>
                </c:pt>
                <c:pt idx="540">
                  <c:v>53900</c:v>
                </c:pt>
                <c:pt idx="541">
                  <c:v>54000</c:v>
                </c:pt>
                <c:pt idx="542">
                  <c:v>54100</c:v>
                </c:pt>
                <c:pt idx="543">
                  <c:v>54200</c:v>
                </c:pt>
                <c:pt idx="544">
                  <c:v>54300</c:v>
                </c:pt>
                <c:pt idx="545">
                  <c:v>54400</c:v>
                </c:pt>
                <c:pt idx="546">
                  <c:v>54500</c:v>
                </c:pt>
                <c:pt idx="547">
                  <c:v>54600</c:v>
                </c:pt>
                <c:pt idx="548">
                  <c:v>54700</c:v>
                </c:pt>
                <c:pt idx="549">
                  <c:v>54800</c:v>
                </c:pt>
                <c:pt idx="550">
                  <c:v>54900</c:v>
                </c:pt>
                <c:pt idx="551">
                  <c:v>55000</c:v>
                </c:pt>
                <c:pt idx="552">
                  <c:v>55100</c:v>
                </c:pt>
                <c:pt idx="553">
                  <c:v>55200</c:v>
                </c:pt>
                <c:pt idx="554">
                  <c:v>55300</c:v>
                </c:pt>
                <c:pt idx="555">
                  <c:v>55400</c:v>
                </c:pt>
                <c:pt idx="556">
                  <c:v>55500</c:v>
                </c:pt>
                <c:pt idx="557">
                  <c:v>55600</c:v>
                </c:pt>
                <c:pt idx="558">
                  <c:v>55700</c:v>
                </c:pt>
                <c:pt idx="559">
                  <c:v>55800</c:v>
                </c:pt>
                <c:pt idx="560">
                  <c:v>55900</c:v>
                </c:pt>
                <c:pt idx="561">
                  <c:v>56000</c:v>
                </c:pt>
                <c:pt idx="562">
                  <c:v>56100</c:v>
                </c:pt>
                <c:pt idx="563">
                  <c:v>56200</c:v>
                </c:pt>
                <c:pt idx="564">
                  <c:v>56300</c:v>
                </c:pt>
                <c:pt idx="565">
                  <c:v>56400</c:v>
                </c:pt>
                <c:pt idx="566">
                  <c:v>56500</c:v>
                </c:pt>
                <c:pt idx="567">
                  <c:v>56600</c:v>
                </c:pt>
                <c:pt idx="568">
                  <c:v>56700</c:v>
                </c:pt>
                <c:pt idx="569">
                  <c:v>56800</c:v>
                </c:pt>
                <c:pt idx="570">
                  <c:v>56900</c:v>
                </c:pt>
                <c:pt idx="571">
                  <c:v>57000</c:v>
                </c:pt>
                <c:pt idx="572">
                  <c:v>57100</c:v>
                </c:pt>
                <c:pt idx="573">
                  <c:v>57200</c:v>
                </c:pt>
                <c:pt idx="574">
                  <c:v>57300</c:v>
                </c:pt>
                <c:pt idx="575">
                  <c:v>57400</c:v>
                </c:pt>
                <c:pt idx="576">
                  <c:v>57500</c:v>
                </c:pt>
                <c:pt idx="577">
                  <c:v>57600</c:v>
                </c:pt>
                <c:pt idx="578">
                  <c:v>57700</c:v>
                </c:pt>
                <c:pt idx="579">
                  <c:v>57800</c:v>
                </c:pt>
                <c:pt idx="580">
                  <c:v>57900</c:v>
                </c:pt>
                <c:pt idx="581">
                  <c:v>58000</c:v>
                </c:pt>
                <c:pt idx="582">
                  <c:v>58100</c:v>
                </c:pt>
                <c:pt idx="583">
                  <c:v>58200</c:v>
                </c:pt>
                <c:pt idx="584">
                  <c:v>58300</c:v>
                </c:pt>
                <c:pt idx="585">
                  <c:v>58400</c:v>
                </c:pt>
                <c:pt idx="586">
                  <c:v>58500</c:v>
                </c:pt>
                <c:pt idx="587">
                  <c:v>58600</c:v>
                </c:pt>
                <c:pt idx="588">
                  <c:v>58700</c:v>
                </c:pt>
                <c:pt idx="589">
                  <c:v>58800</c:v>
                </c:pt>
                <c:pt idx="590">
                  <c:v>58900</c:v>
                </c:pt>
                <c:pt idx="591">
                  <c:v>59000</c:v>
                </c:pt>
                <c:pt idx="592">
                  <c:v>59100</c:v>
                </c:pt>
                <c:pt idx="593">
                  <c:v>59200</c:v>
                </c:pt>
                <c:pt idx="594">
                  <c:v>59300</c:v>
                </c:pt>
                <c:pt idx="595">
                  <c:v>59400</c:v>
                </c:pt>
                <c:pt idx="596">
                  <c:v>59500</c:v>
                </c:pt>
                <c:pt idx="597">
                  <c:v>59600</c:v>
                </c:pt>
                <c:pt idx="598">
                  <c:v>59700</c:v>
                </c:pt>
                <c:pt idx="599">
                  <c:v>59800</c:v>
                </c:pt>
                <c:pt idx="600">
                  <c:v>59900</c:v>
                </c:pt>
                <c:pt idx="601">
                  <c:v>60000</c:v>
                </c:pt>
                <c:pt idx="602">
                  <c:v>60100</c:v>
                </c:pt>
                <c:pt idx="603">
                  <c:v>60200</c:v>
                </c:pt>
                <c:pt idx="604">
                  <c:v>60300</c:v>
                </c:pt>
                <c:pt idx="605">
                  <c:v>60400</c:v>
                </c:pt>
                <c:pt idx="606">
                  <c:v>60500</c:v>
                </c:pt>
                <c:pt idx="607">
                  <c:v>60600</c:v>
                </c:pt>
                <c:pt idx="608">
                  <c:v>60700</c:v>
                </c:pt>
                <c:pt idx="609">
                  <c:v>60800</c:v>
                </c:pt>
                <c:pt idx="610">
                  <c:v>60900</c:v>
                </c:pt>
                <c:pt idx="611">
                  <c:v>61000</c:v>
                </c:pt>
                <c:pt idx="612">
                  <c:v>61100</c:v>
                </c:pt>
                <c:pt idx="613">
                  <c:v>61200</c:v>
                </c:pt>
                <c:pt idx="614">
                  <c:v>61300</c:v>
                </c:pt>
                <c:pt idx="615">
                  <c:v>61400</c:v>
                </c:pt>
                <c:pt idx="616">
                  <c:v>61500</c:v>
                </c:pt>
                <c:pt idx="617">
                  <c:v>61600</c:v>
                </c:pt>
                <c:pt idx="618">
                  <c:v>61700</c:v>
                </c:pt>
                <c:pt idx="619">
                  <c:v>61800</c:v>
                </c:pt>
                <c:pt idx="620">
                  <c:v>61900</c:v>
                </c:pt>
                <c:pt idx="621">
                  <c:v>62000</c:v>
                </c:pt>
                <c:pt idx="622">
                  <c:v>62100</c:v>
                </c:pt>
                <c:pt idx="623">
                  <c:v>62200</c:v>
                </c:pt>
                <c:pt idx="624">
                  <c:v>62300</c:v>
                </c:pt>
                <c:pt idx="625">
                  <c:v>62400</c:v>
                </c:pt>
                <c:pt idx="626">
                  <c:v>62500</c:v>
                </c:pt>
                <c:pt idx="627">
                  <c:v>62600</c:v>
                </c:pt>
                <c:pt idx="628">
                  <c:v>62700</c:v>
                </c:pt>
                <c:pt idx="629">
                  <c:v>62800</c:v>
                </c:pt>
                <c:pt idx="630">
                  <c:v>62900</c:v>
                </c:pt>
                <c:pt idx="631">
                  <c:v>63000</c:v>
                </c:pt>
                <c:pt idx="632">
                  <c:v>63100</c:v>
                </c:pt>
                <c:pt idx="633">
                  <c:v>63200</c:v>
                </c:pt>
                <c:pt idx="634">
                  <c:v>63300</c:v>
                </c:pt>
                <c:pt idx="635">
                  <c:v>63400</c:v>
                </c:pt>
                <c:pt idx="636">
                  <c:v>63500</c:v>
                </c:pt>
                <c:pt idx="637">
                  <c:v>63600</c:v>
                </c:pt>
                <c:pt idx="638">
                  <c:v>63700</c:v>
                </c:pt>
                <c:pt idx="639">
                  <c:v>63800</c:v>
                </c:pt>
                <c:pt idx="640">
                  <c:v>63900</c:v>
                </c:pt>
                <c:pt idx="641">
                  <c:v>64000</c:v>
                </c:pt>
                <c:pt idx="642">
                  <c:v>64100</c:v>
                </c:pt>
                <c:pt idx="643">
                  <c:v>64200</c:v>
                </c:pt>
                <c:pt idx="644">
                  <c:v>64300</c:v>
                </c:pt>
                <c:pt idx="645">
                  <c:v>64400</c:v>
                </c:pt>
                <c:pt idx="646">
                  <c:v>64500</c:v>
                </c:pt>
                <c:pt idx="647">
                  <c:v>64600</c:v>
                </c:pt>
                <c:pt idx="648">
                  <c:v>64700</c:v>
                </c:pt>
                <c:pt idx="649">
                  <c:v>64800</c:v>
                </c:pt>
                <c:pt idx="650">
                  <c:v>64900</c:v>
                </c:pt>
                <c:pt idx="651">
                  <c:v>65000</c:v>
                </c:pt>
                <c:pt idx="652">
                  <c:v>65100</c:v>
                </c:pt>
                <c:pt idx="653">
                  <c:v>65200</c:v>
                </c:pt>
                <c:pt idx="654">
                  <c:v>65300</c:v>
                </c:pt>
                <c:pt idx="655">
                  <c:v>65400</c:v>
                </c:pt>
                <c:pt idx="656">
                  <c:v>65500</c:v>
                </c:pt>
                <c:pt idx="657">
                  <c:v>65600</c:v>
                </c:pt>
                <c:pt idx="658">
                  <c:v>65700</c:v>
                </c:pt>
                <c:pt idx="659">
                  <c:v>65800</c:v>
                </c:pt>
                <c:pt idx="660">
                  <c:v>65900</c:v>
                </c:pt>
                <c:pt idx="661">
                  <c:v>66000</c:v>
                </c:pt>
                <c:pt idx="662">
                  <c:v>66100</c:v>
                </c:pt>
                <c:pt idx="663">
                  <c:v>66200</c:v>
                </c:pt>
                <c:pt idx="664">
                  <c:v>66300</c:v>
                </c:pt>
                <c:pt idx="665">
                  <c:v>66400</c:v>
                </c:pt>
                <c:pt idx="666">
                  <c:v>66500</c:v>
                </c:pt>
                <c:pt idx="667">
                  <c:v>66600</c:v>
                </c:pt>
                <c:pt idx="668">
                  <c:v>66700</c:v>
                </c:pt>
                <c:pt idx="669">
                  <c:v>66800</c:v>
                </c:pt>
                <c:pt idx="670">
                  <c:v>66900</c:v>
                </c:pt>
                <c:pt idx="671">
                  <c:v>67000</c:v>
                </c:pt>
                <c:pt idx="672">
                  <c:v>67100</c:v>
                </c:pt>
                <c:pt idx="673">
                  <c:v>67200</c:v>
                </c:pt>
                <c:pt idx="674">
                  <c:v>67300</c:v>
                </c:pt>
                <c:pt idx="675">
                  <c:v>67400</c:v>
                </c:pt>
                <c:pt idx="676">
                  <c:v>67500</c:v>
                </c:pt>
                <c:pt idx="677">
                  <c:v>67600</c:v>
                </c:pt>
                <c:pt idx="678">
                  <c:v>67700</c:v>
                </c:pt>
                <c:pt idx="679">
                  <c:v>67800</c:v>
                </c:pt>
                <c:pt idx="680">
                  <c:v>67900</c:v>
                </c:pt>
                <c:pt idx="681">
                  <c:v>68000</c:v>
                </c:pt>
                <c:pt idx="682">
                  <c:v>68100</c:v>
                </c:pt>
                <c:pt idx="683">
                  <c:v>68200</c:v>
                </c:pt>
                <c:pt idx="684">
                  <c:v>68300</c:v>
                </c:pt>
                <c:pt idx="685">
                  <c:v>68400</c:v>
                </c:pt>
                <c:pt idx="686">
                  <c:v>68500</c:v>
                </c:pt>
                <c:pt idx="687">
                  <c:v>68600</c:v>
                </c:pt>
                <c:pt idx="688">
                  <c:v>68700</c:v>
                </c:pt>
                <c:pt idx="689">
                  <c:v>68800</c:v>
                </c:pt>
                <c:pt idx="690">
                  <c:v>68900</c:v>
                </c:pt>
                <c:pt idx="691">
                  <c:v>69000</c:v>
                </c:pt>
                <c:pt idx="692">
                  <c:v>69100</c:v>
                </c:pt>
                <c:pt idx="693">
                  <c:v>69200</c:v>
                </c:pt>
                <c:pt idx="694">
                  <c:v>69300</c:v>
                </c:pt>
                <c:pt idx="695">
                  <c:v>69400</c:v>
                </c:pt>
                <c:pt idx="696">
                  <c:v>69500</c:v>
                </c:pt>
                <c:pt idx="697">
                  <c:v>69600</c:v>
                </c:pt>
                <c:pt idx="698">
                  <c:v>69700</c:v>
                </c:pt>
                <c:pt idx="699">
                  <c:v>69800</c:v>
                </c:pt>
                <c:pt idx="700">
                  <c:v>69900</c:v>
                </c:pt>
                <c:pt idx="701">
                  <c:v>70000</c:v>
                </c:pt>
                <c:pt idx="702">
                  <c:v>70100</c:v>
                </c:pt>
                <c:pt idx="703">
                  <c:v>70200</c:v>
                </c:pt>
                <c:pt idx="704">
                  <c:v>70300</c:v>
                </c:pt>
                <c:pt idx="705">
                  <c:v>70400</c:v>
                </c:pt>
                <c:pt idx="706">
                  <c:v>70500</c:v>
                </c:pt>
                <c:pt idx="707">
                  <c:v>70600</c:v>
                </c:pt>
                <c:pt idx="708">
                  <c:v>70700</c:v>
                </c:pt>
                <c:pt idx="709">
                  <c:v>70800</c:v>
                </c:pt>
                <c:pt idx="710">
                  <c:v>70900</c:v>
                </c:pt>
                <c:pt idx="711">
                  <c:v>71000</c:v>
                </c:pt>
                <c:pt idx="712">
                  <c:v>71100</c:v>
                </c:pt>
                <c:pt idx="713">
                  <c:v>71200</c:v>
                </c:pt>
                <c:pt idx="714">
                  <c:v>71300</c:v>
                </c:pt>
                <c:pt idx="715">
                  <c:v>71400</c:v>
                </c:pt>
                <c:pt idx="716">
                  <c:v>71500</c:v>
                </c:pt>
                <c:pt idx="717">
                  <c:v>71600</c:v>
                </c:pt>
                <c:pt idx="718">
                  <c:v>71700</c:v>
                </c:pt>
                <c:pt idx="719">
                  <c:v>71800</c:v>
                </c:pt>
                <c:pt idx="720">
                  <c:v>71900</c:v>
                </c:pt>
                <c:pt idx="721">
                  <c:v>72000</c:v>
                </c:pt>
                <c:pt idx="722">
                  <c:v>72100</c:v>
                </c:pt>
                <c:pt idx="723">
                  <c:v>72200</c:v>
                </c:pt>
                <c:pt idx="724">
                  <c:v>72300</c:v>
                </c:pt>
                <c:pt idx="725">
                  <c:v>72400</c:v>
                </c:pt>
                <c:pt idx="726">
                  <c:v>72500</c:v>
                </c:pt>
                <c:pt idx="727">
                  <c:v>72600</c:v>
                </c:pt>
                <c:pt idx="728">
                  <c:v>72700</c:v>
                </c:pt>
                <c:pt idx="729">
                  <c:v>72800</c:v>
                </c:pt>
                <c:pt idx="730">
                  <c:v>72900</c:v>
                </c:pt>
                <c:pt idx="731">
                  <c:v>73000</c:v>
                </c:pt>
                <c:pt idx="732">
                  <c:v>73100</c:v>
                </c:pt>
                <c:pt idx="733">
                  <c:v>73200</c:v>
                </c:pt>
                <c:pt idx="734">
                  <c:v>73300</c:v>
                </c:pt>
                <c:pt idx="735">
                  <c:v>73400</c:v>
                </c:pt>
                <c:pt idx="736">
                  <c:v>73500</c:v>
                </c:pt>
                <c:pt idx="737">
                  <c:v>73600</c:v>
                </c:pt>
                <c:pt idx="738">
                  <c:v>73700</c:v>
                </c:pt>
                <c:pt idx="739">
                  <c:v>73800</c:v>
                </c:pt>
                <c:pt idx="740">
                  <c:v>73900</c:v>
                </c:pt>
                <c:pt idx="741">
                  <c:v>74000</c:v>
                </c:pt>
                <c:pt idx="742">
                  <c:v>74100</c:v>
                </c:pt>
                <c:pt idx="743">
                  <c:v>74200</c:v>
                </c:pt>
                <c:pt idx="744">
                  <c:v>74300</c:v>
                </c:pt>
                <c:pt idx="745">
                  <c:v>74400</c:v>
                </c:pt>
                <c:pt idx="746">
                  <c:v>74500</c:v>
                </c:pt>
                <c:pt idx="747">
                  <c:v>74600</c:v>
                </c:pt>
                <c:pt idx="748">
                  <c:v>74700</c:v>
                </c:pt>
                <c:pt idx="749">
                  <c:v>74800</c:v>
                </c:pt>
                <c:pt idx="750">
                  <c:v>74900</c:v>
                </c:pt>
                <c:pt idx="751">
                  <c:v>75000</c:v>
                </c:pt>
                <c:pt idx="752">
                  <c:v>75100</c:v>
                </c:pt>
                <c:pt idx="753">
                  <c:v>75200</c:v>
                </c:pt>
                <c:pt idx="754">
                  <c:v>75300</c:v>
                </c:pt>
                <c:pt idx="755">
                  <c:v>75400</c:v>
                </c:pt>
                <c:pt idx="756">
                  <c:v>75500</c:v>
                </c:pt>
                <c:pt idx="757">
                  <c:v>75600</c:v>
                </c:pt>
                <c:pt idx="758">
                  <c:v>75700</c:v>
                </c:pt>
                <c:pt idx="759">
                  <c:v>75800</c:v>
                </c:pt>
                <c:pt idx="760">
                  <c:v>75900</c:v>
                </c:pt>
                <c:pt idx="761">
                  <c:v>76000</c:v>
                </c:pt>
                <c:pt idx="762">
                  <c:v>76100</c:v>
                </c:pt>
                <c:pt idx="763">
                  <c:v>76200</c:v>
                </c:pt>
                <c:pt idx="764">
                  <c:v>76300</c:v>
                </c:pt>
                <c:pt idx="765">
                  <c:v>76400</c:v>
                </c:pt>
                <c:pt idx="766">
                  <c:v>76500</c:v>
                </c:pt>
                <c:pt idx="767">
                  <c:v>76600</c:v>
                </c:pt>
                <c:pt idx="768">
                  <c:v>76700</c:v>
                </c:pt>
                <c:pt idx="769">
                  <c:v>76800</c:v>
                </c:pt>
                <c:pt idx="770">
                  <c:v>76900</c:v>
                </c:pt>
                <c:pt idx="771">
                  <c:v>77000</c:v>
                </c:pt>
                <c:pt idx="772">
                  <c:v>77100</c:v>
                </c:pt>
                <c:pt idx="773">
                  <c:v>77200</c:v>
                </c:pt>
                <c:pt idx="774">
                  <c:v>77300</c:v>
                </c:pt>
                <c:pt idx="775">
                  <c:v>77400</c:v>
                </c:pt>
                <c:pt idx="776">
                  <c:v>77500</c:v>
                </c:pt>
                <c:pt idx="777">
                  <c:v>77600</c:v>
                </c:pt>
                <c:pt idx="778">
                  <c:v>77700</c:v>
                </c:pt>
                <c:pt idx="779">
                  <c:v>77800</c:v>
                </c:pt>
                <c:pt idx="780">
                  <c:v>77900</c:v>
                </c:pt>
                <c:pt idx="781">
                  <c:v>78000</c:v>
                </c:pt>
                <c:pt idx="782">
                  <c:v>78100</c:v>
                </c:pt>
                <c:pt idx="783">
                  <c:v>78200</c:v>
                </c:pt>
                <c:pt idx="784">
                  <c:v>78300</c:v>
                </c:pt>
                <c:pt idx="785">
                  <c:v>78400</c:v>
                </c:pt>
                <c:pt idx="786">
                  <c:v>78500</c:v>
                </c:pt>
                <c:pt idx="787">
                  <c:v>78600</c:v>
                </c:pt>
                <c:pt idx="788">
                  <c:v>78700</c:v>
                </c:pt>
                <c:pt idx="789">
                  <c:v>78800</c:v>
                </c:pt>
                <c:pt idx="790">
                  <c:v>78900</c:v>
                </c:pt>
                <c:pt idx="791">
                  <c:v>79000</c:v>
                </c:pt>
                <c:pt idx="792">
                  <c:v>79100</c:v>
                </c:pt>
                <c:pt idx="793">
                  <c:v>79200</c:v>
                </c:pt>
                <c:pt idx="794">
                  <c:v>79300</c:v>
                </c:pt>
                <c:pt idx="795">
                  <c:v>79400</c:v>
                </c:pt>
                <c:pt idx="796">
                  <c:v>79500</c:v>
                </c:pt>
                <c:pt idx="797">
                  <c:v>79600</c:v>
                </c:pt>
                <c:pt idx="798">
                  <c:v>79700</c:v>
                </c:pt>
                <c:pt idx="799">
                  <c:v>79800</c:v>
                </c:pt>
                <c:pt idx="800">
                  <c:v>79900</c:v>
                </c:pt>
                <c:pt idx="801">
                  <c:v>80000</c:v>
                </c:pt>
                <c:pt idx="802">
                  <c:v>80100</c:v>
                </c:pt>
                <c:pt idx="803">
                  <c:v>80200</c:v>
                </c:pt>
                <c:pt idx="804">
                  <c:v>80300</c:v>
                </c:pt>
                <c:pt idx="805">
                  <c:v>80400</c:v>
                </c:pt>
                <c:pt idx="806">
                  <c:v>80500</c:v>
                </c:pt>
                <c:pt idx="807">
                  <c:v>80600</c:v>
                </c:pt>
                <c:pt idx="808">
                  <c:v>80700</c:v>
                </c:pt>
                <c:pt idx="809">
                  <c:v>80800</c:v>
                </c:pt>
                <c:pt idx="810">
                  <c:v>80900</c:v>
                </c:pt>
                <c:pt idx="811">
                  <c:v>81000</c:v>
                </c:pt>
                <c:pt idx="812">
                  <c:v>81100</c:v>
                </c:pt>
                <c:pt idx="813">
                  <c:v>81200</c:v>
                </c:pt>
                <c:pt idx="814">
                  <c:v>81300</c:v>
                </c:pt>
                <c:pt idx="815">
                  <c:v>81400</c:v>
                </c:pt>
                <c:pt idx="816">
                  <c:v>81500</c:v>
                </c:pt>
                <c:pt idx="817">
                  <c:v>81600</c:v>
                </c:pt>
                <c:pt idx="818">
                  <c:v>81700</c:v>
                </c:pt>
                <c:pt idx="819">
                  <c:v>81800</c:v>
                </c:pt>
                <c:pt idx="820">
                  <c:v>81900</c:v>
                </c:pt>
                <c:pt idx="821">
                  <c:v>82000</c:v>
                </c:pt>
                <c:pt idx="822">
                  <c:v>82100</c:v>
                </c:pt>
                <c:pt idx="823">
                  <c:v>82200</c:v>
                </c:pt>
                <c:pt idx="824">
                  <c:v>82300</c:v>
                </c:pt>
                <c:pt idx="825">
                  <c:v>82400</c:v>
                </c:pt>
                <c:pt idx="826">
                  <c:v>82500</c:v>
                </c:pt>
                <c:pt idx="827">
                  <c:v>82600</c:v>
                </c:pt>
                <c:pt idx="828">
                  <c:v>82700</c:v>
                </c:pt>
                <c:pt idx="829">
                  <c:v>82800</c:v>
                </c:pt>
                <c:pt idx="830">
                  <c:v>82900</c:v>
                </c:pt>
                <c:pt idx="831">
                  <c:v>83000</c:v>
                </c:pt>
                <c:pt idx="832">
                  <c:v>83100</c:v>
                </c:pt>
                <c:pt idx="833">
                  <c:v>83200</c:v>
                </c:pt>
                <c:pt idx="834">
                  <c:v>83300</c:v>
                </c:pt>
                <c:pt idx="835">
                  <c:v>83400</c:v>
                </c:pt>
                <c:pt idx="836">
                  <c:v>83500</c:v>
                </c:pt>
                <c:pt idx="837">
                  <c:v>83600</c:v>
                </c:pt>
                <c:pt idx="838">
                  <c:v>83700</c:v>
                </c:pt>
                <c:pt idx="839">
                  <c:v>83800</c:v>
                </c:pt>
                <c:pt idx="840">
                  <c:v>83900</c:v>
                </c:pt>
                <c:pt idx="841">
                  <c:v>84000</c:v>
                </c:pt>
                <c:pt idx="842">
                  <c:v>84100</c:v>
                </c:pt>
                <c:pt idx="843">
                  <c:v>84200</c:v>
                </c:pt>
                <c:pt idx="844">
                  <c:v>84300</c:v>
                </c:pt>
                <c:pt idx="845">
                  <c:v>84400</c:v>
                </c:pt>
                <c:pt idx="846">
                  <c:v>84500</c:v>
                </c:pt>
                <c:pt idx="847">
                  <c:v>84600</c:v>
                </c:pt>
                <c:pt idx="848">
                  <c:v>84700</c:v>
                </c:pt>
                <c:pt idx="849">
                  <c:v>84800</c:v>
                </c:pt>
                <c:pt idx="850">
                  <c:v>84900</c:v>
                </c:pt>
                <c:pt idx="851">
                  <c:v>85000</c:v>
                </c:pt>
                <c:pt idx="852">
                  <c:v>85100</c:v>
                </c:pt>
                <c:pt idx="853">
                  <c:v>85200</c:v>
                </c:pt>
                <c:pt idx="854">
                  <c:v>85300</c:v>
                </c:pt>
                <c:pt idx="855">
                  <c:v>85400</c:v>
                </c:pt>
                <c:pt idx="856">
                  <c:v>85500</c:v>
                </c:pt>
                <c:pt idx="857">
                  <c:v>85600</c:v>
                </c:pt>
                <c:pt idx="858">
                  <c:v>85700</c:v>
                </c:pt>
                <c:pt idx="859">
                  <c:v>85800</c:v>
                </c:pt>
                <c:pt idx="860">
                  <c:v>85900</c:v>
                </c:pt>
                <c:pt idx="861">
                  <c:v>86000</c:v>
                </c:pt>
                <c:pt idx="862">
                  <c:v>86100</c:v>
                </c:pt>
                <c:pt idx="863">
                  <c:v>86200</c:v>
                </c:pt>
                <c:pt idx="864">
                  <c:v>86300</c:v>
                </c:pt>
                <c:pt idx="865">
                  <c:v>86400</c:v>
                </c:pt>
                <c:pt idx="866">
                  <c:v>86500</c:v>
                </c:pt>
                <c:pt idx="867">
                  <c:v>86600</c:v>
                </c:pt>
                <c:pt idx="868">
                  <c:v>86700</c:v>
                </c:pt>
                <c:pt idx="869">
                  <c:v>86800</c:v>
                </c:pt>
                <c:pt idx="870">
                  <c:v>86900</c:v>
                </c:pt>
                <c:pt idx="871">
                  <c:v>87000</c:v>
                </c:pt>
                <c:pt idx="872">
                  <c:v>87100</c:v>
                </c:pt>
                <c:pt idx="873">
                  <c:v>87200</c:v>
                </c:pt>
                <c:pt idx="874">
                  <c:v>87300</c:v>
                </c:pt>
                <c:pt idx="875">
                  <c:v>87400</c:v>
                </c:pt>
                <c:pt idx="876">
                  <c:v>87500</c:v>
                </c:pt>
                <c:pt idx="877">
                  <c:v>87600</c:v>
                </c:pt>
                <c:pt idx="878">
                  <c:v>87700</c:v>
                </c:pt>
                <c:pt idx="879">
                  <c:v>87800</c:v>
                </c:pt>
                <c:pt idx="880">
                  <c:v>87900</c:v>
                </c:pt>
                <c:pt idx="881">
                  <c:v>88000</c:v>
                </c:pt>
                <c:pt idx="882">
                  <c:v>88100</c:v>
                </c:pt>
                <c:pt idx="883">
                  <c:v>88200</c:v>
                </c:pt>
                <c:pt idx="884">
                  <c:v>88300</c:v>
                </c:pt>
                <c:pt idx="885">
                  <c:v>88400</c:v>
                </c:pt>
                <c:pt idx="886">
                  <c:v>88500</c:v>
                </c:pt>
                <c:pt idx="887">
                  <c:v>88600</c:v>
                </c:pt>
                <c:pt idx="888">
                  <c:v>88700</c:v>
                </c:pt>
                <c:pt idx="889">
                  <c:v>88800</c:v>
                </c:pt>
                <c:pt idx="890">
                  <c:v>88900</c:v>
                </c:pt>
                <c:pt idx="891">
                  <c:v>89000</c:v>
                </c:pt>
                <c:pt idx="892">
                  <c:v>89100</c:v>
                </c:pt>
                <c:pt idx="893">
                  <c:v>89200</c:v>
                </c:pt>
                <c:pt idx="894">
                  <c:v>89300</c:v>
                </c:pt>
                <c:pt idx="895">
                  <c:v>89400</c:v>
                </c:pt>
                <c:pt idx="896">
                  <c:v>89500</c:v>
                </c:pt>
                <c:pt idx="897">
                  <c:v>89600</c:v>
                </c:pt>
                <c:pt idx="898">
                  <c:v>89700</c:v>
                </c:pt>
                <c:pt idx="899">
                  <c:v>89800</c:v>
                </c:pt>
                <c:pt idx="900">
                  <c:v>89900</c:v>
                </c:pt>
                <c:pt idx="901">
                  <c:v>90000</c:v>
                </c:pt>
                <c:pt idx="902">
                  <c:v>90100</c:v>
                </c:pt>
                <c:pt idx="903">
                  <c:v>90200</c:v>
                </c:pt>
                <c:pt idx="904">
                  <c:v>90300</c:v>
                </c:pt>
                <c:pt idx="905">
                  <c:v>90400</c:v>
                </c:pt>
                <c:pt idx="906">
                  <c:v>90500</c:v>
                </c:pt>
                <c:pt idx="907">
                  <c:v>90600</c:v>
                </c:pt>
                <c:pt idx="908">
                  <c:v>90700</c:v>
                </c:pt>
                <c:pt idx="909">
                  <c:v>90800</c:v>
                </c:pt>
                <c:pt idx="910">
                  <c:v>90900</c:v>
                </c:pt>
                <c:pt idx="911">
                  <c:v>91000</c:v>
                </c:pt>
                <c:pt idx="912">
                  <c:v>91100</c:v>
                </c:pt>
                <c:pt idx="913">
                  <c:v>91200</c:v>
                </c:pt>
                <c:pt idx="914">
                  <c:v>91300</c:v>
                </c:pt>
                <c:pt idx="915">
                  <c:v>91400</c:v>
                </c:pt>
                <c:pt idx="916">
                  <c:v>91500</c:v>
                </c:pt>
                <c:pt idx="917">
                  <c:v>91600</c:v>
                </c:pt>
                <c:pt idx="918">
                  <c:v>91700</c:v>
                </c:pt>
                <c:pt idx="919">
                  <c:v>91800</c:v>
                </c:pt>
                <c:pt idx="920">
                  <c:v>91900</c:v>
                </c:pt>
                <c:pt idx="921">
                  <c:v>92000</c:v>
                </c:pt>
                <c:pt idx="922">
                  <c:v>92100</c:v>
                </c:pt>
                <c:pt idx="923">
                  <c:v>92200</c:v>
                </c:pt>
                <c:pt idx="924">
                  <c:v>92300</c:v>
                </c:pt>
                <c:pt idx="925">
                  <c:v>92400</c:v>
                </c:pt>
                <c:pt idx="926">
                  <c:v>92500</c:v>
                </c:pt>
                <c:pt idx="927">
                  <c:v>92600</c:v>
                </c:pt>
                <c:pt idx="928">
                  <c:v>92700</c:v>
                </c:pt>
                <c:pt idx="929">
                  <c:v>92800</c:v>
                </c:pt>
                <c:pt idx="930">
                  <c:v>92900</c:v>
                </c:pt>
                <c:pt idx="931">
                  <c:v>93000</c:v>
                </c:pt>
                <c:pt idx="932">
                  <c:v>93100</c:v>
                </c:pt>
                <c:pt idx="933">
                  <c:v>93200</c:v>
                </c:pt>
                <c:pt idx="934">
                  <c:v>93300</c:v>
                </c:pt>
                <c:pt idx="935">
                  <c:v>93400</c:v>
                </c:pt>
                <c:pt idx="936">
                  <c:v>93500</c:v>
                </c:pt>
                <c:pt idx="937">
                  <c:v>93600</c:v>
                </c:pt>
                <c:pt idx="938">
                  <c:v>93700</c:v>
                </c:pt>
                <c:pt idx="939">
                  <c:v>93800</c:v>
                </c:pt>
                <c:pt idx="940">
                  <c:v>93900</c:v>
                </c:pt>
                <c:pt idx="941">
                  <c:v>94000</c:v>
                </c:pt>
                <c:pt idx="942">
                  <c:v>94100</c:v>
                </c:pt>
                <c:pt idx="943">
                  <c:v>94200</c:v>
                </c:pt>
                <c:pt idx="944">
                  <c:v>94300</c:v>
                </c:pt>
                <c:pt idx="945">
                  <c:v>94400</c:v>
                </c:pt>
                <c:pt idx="946">
                  <c:v>94500</c:v>
                </c:pt>
                <c:pt idx="947">
                  <c:v>94600</c:v>
                </c:pt>
                <c:pt idx="948">
                  <c:v>94700</c:v>
                </c:pt>
                <c:pt idx="949">
                  <c:v>94800</c:v>
                </c:pt>
                <c:pt idx="950">
                  <c:v>94900</c:v>
                </c:pt>
                <c:pt idx="951">
                  <c:v>95000</c:v>
                </c:pt>
                <c:pt idx="952">
                  <c:v>95100</c:v>
                </c:pt>
                <c:pt idx="953">
                  <c:v>95200</c:v>
                </c:pt>
                <c:pt idx="954">
                  <c:v>95300</c:v>
                </c:pt>
                <c:pt idx="955">
                  <c:v>95400</c:v>
                </c:pt>
                <c:pt idx="956">
                  <c:v>95500</c:v>
                </c:pt>
                <c:pt idx="957">
                  <c:v>95600</c:v>
                </c:pt>
                <c:pt idx="958">
                  <c:v>95700</c:v>
                </c:pt>
                <c:pt idx="959">
                  <c:v>95800</c:v>
                </c:pt>
                <c:pt idx="960">
                  <c:v>95900</c:v>
                </c:pt>
                <c:pt idx="961">
                  <c:v>96000</c:v>
                </c:pt>
                <c:pt idx="962">
                  <c:v>96100</c:v>
                </c:pt>
                <c:pt idx="963">
                  <c:v>96200</c:v>
                </c:pt>
                <c:pt idx="964">
                  <c:v>96300</c:v>
                </c:pt>
                <c:pt idx="965">
                  <c:v>96400</c:v>
                </c:pt>
                <c:pt idx="966">
                  <c:v>96500</c:v>
                </c:pt>
                <c:pt idx="967">
                  <c:v>96600</c:v>
                </c:pt>
                <c:pt idx="968">
                  <c:v>96700</c:v>
                </c:pt>
                <c:pt idx="969">
                  <c:v>96800</c:v>
                </c:pt>
                <c:pt idx="970">
                  <c:v>96900</c:v>
                </c:pt>
                <c:pt idx="971">
                  <c:v>97000</c:v>
                </c:pt>
                <c:pt idx="972">
                  <c:v>97100</c:v>
                </c:pt>
                <c:pt idx="973">
                  <c:v>97200</c:v>
                </c:pt>
                <c:pt idx="974">
                  <c:v>97300</c:v>
                </c:pt>
                <c:pt idx="975">
                  <c:v>97400</c:v>
                </c:pt>
                <c:pt idx="976">
                  <c:v>97500</c:v>
                </c:pt>
                <c:pt idx="977">
                  <c:v>97600</c:v>
                </c:pt>
                <c:pt idx="978">
                  <c:v>97700</c:v>
                </c:pt>
                <c:pt idx="979">
                  <c:v>97800</c:v>
                </c:pt>
                <c:pt idx="980">
                  <c:v>97900</c:v>
                </c:pt>
                <c:pt idx="981">
                  <c:v>98000</c:v>
                </c:pt>
                <c:pt idx="982">
                  <c:v>98100</c:v>
                </c:pt>
                <c:pt idx="983">
                  <c:v>98200</c:v>
                </c:pt>
                <c:pt idx="984">
                  <c:v>98300</c:v>
                </c:pt>
                <c:pt idx="985">
                  <c:v>98400</c:v>
                </c:pt>
                <c:pt idx="986">
                  <c:v>98500</c:v>
                </c:pt>
                <c:pt idx="987">
                  <c:v>98600</c:v>
                </c:pt>
                <c:pt idx="988">
                  <c:v>98700</c:v>
                </c:pt>
                <c:pt idx="989">
                  <c:v>98800</c:v>
                </c:pt>
                <c:pt idx="990">
                  <c:v>98900</c:v>
                </c:pt>
                <c:pt idx="991">
                  <c:v>99000</c:v>
                </c:pt>
                <c:pt idx="992">
                  <c:v>99100</c:v>
                </c:pt>
                <c:pt idx="993">
                  <c:v>99200</c:v>
                </c:pt>
                <c:pt idx="994">
                  <c:v>99300</c:v>
                </c:pt>
                <c:pt idx="995">
                  <c:v>99400</c:v>
                </c:pt>
                <c:pt idx="996">
                  <c:v>99500</c:v>
                </c:pt>
                <c:pt idx="997">
                  <c:v>99600</c:v>
                </c:pt>
                <c:pt idx="998">
                  <c:v>99700</c:v>
                </c:pt>
                <c:pt idx="999">
                  <c:v>99800</c:v>
                </c:pt>
                <c:pt idx="1000">
                  <c:v>99900</c:v>
                </c:pt>
                <c:pt idx="1001">
                  <c:v>100000</c:v>
                </c:pt>
                <c:pt idx="1002">
                  <c:v>100100</c:v>
                </c:pt>
                <c:pt idx="1003">
                  <c:v>100200</c:v>
                </c:pt>
                <c:pt idx="1004">
                  <c:v>100300</c:v>
                </c:pt>
                <c:pt idx="1005">
                  <c:v>100400</c:v>
                </c:pt>
                <c:pt idx="1006">
                  <c:v>100500</c:v>
                </c:pt>
                <c:pt idx="1007">
                  <c:v>100600</c:v>
                </c:pt>
                <c:pt idx="1008">
                  <c:v>100700</c:v>
                </c:pt>
                <c:pt idx="1009">
                  <c:v>100800</c:v>
                </c:pt>
                <c:pt idx="1010">
                  <c:v>100900</c:v>
                </c:pt>
                <c:pt idx="1011">
                  <c:v>101000</c:v>
                </c:pt>
                <c:pt idx="1012">
                  <c:v>101100</c:v>
                </c:pt>
                <c:pt idx="1013">
                  <c:v>101200</c:v>
                </c:pt>
                <c:pt idx="1014">
                  <c:v>101300</c:v>
                </c:pt>
                <c:pt idx="1015">
                  <c:v>101400</c:v>
                </c:pt>
                <c:pt idx="1016">
                  <c:v>101500</c:v>
                </c:pt>
                <c:pt idx="1017">
                  <c:v>101600</c:v>
                </c:pt>
                <c:pt idx="1018">
                  <c:v>101700</c:v>
                </c:pt>
                <c:pt idx="1019">
                  <c:v>101800</c:v>
                </c:pt>
                <c:pt idx="1020">
                  <c:v>101900</c:v>
                </c:pt>
                <c:pt idx="1021">
                  <c:v>102000</c:v>
                </c:pt>
                <c:pt idx="1022">
                  <c:v>102100</c:v>
                </c:pt>
                <c:pt idx="1023">
                  <c:v>102200</c:v>
                </c:pt>
                <c:pt idx="1024">
                  <c:v>102300</c:v>
                </c:pt>
                <c:pt idx="1025">
                  <c:v>102400</c:v>
                </c:pt>
                <c:pt idx="1026">
                  <c:v>102500</c:v>
                </c:pt>
                <c:pt idx="1027">
                  <c:v>102600</c:v>
                </c:pt>
                <c:pt idx="1028">
                  <c:v>102700</c:v>
                </c:pt>
                <c:pt idx="1029">
                  <c:v>102800</c:v>
                </c:pt>
                <c:pt idx="1030">
                  <c:v>102900</c:v>
                </c:pt>
                <c:pt idx="1031">
                  <c:v>103000</c:v>
                </c:pt>
                <c:pt idx="1032">
                  <c:v>103100</c:v>
                </c:pt>
                <c:pt idx="1033">
                  <c:v>103200</c:v>
                </c:pt>
                <c:pt idx="1034">
                  <c:v>103300</c:v>
                </c:pt>
                <c:pt idx="1035">
                  <c:v>103400</c:v>
                </c:pt>
                <c:pt idx="1036">
                  <c:v>103500</c:v>
                </c:pt>
                <c:pt idx="1037">
                  <c:v>103600</c:v>
                </c:pt>
                <c:pt idx="1038">
                  <c:v>103700</c:v>
                </c:pt>
                <c:pt idx="1039">
                  <c:v>103800</c:v>
                </c:pt>
                <c:pt idx="1040">
                  <c:v>103900</c:v>
                </c:pt>
                <c:pt idx="1041">
                  <c:v>104000</c:v>
                </c:pt>
                <c:pt idx="1042">
                  <c:v>104100</c:v>
                </c:pt>
                <c:pt idx="1043">
                  <c:v>104200</c:v>
                </c:pt>
                <c:pt idx="1044">
                  <c:v>104300</c:v>
                </c:pt>
                <c:pt idx="1045">
                  <c:v>104400</c:v>
                </c:pt>
                <c:pt idx="1046">
                  <c:v>104500</c:v>
                </c:pt>
                <c:pt idx="1047">
                  <c:v>104600</c:v>
                </c:pt>
                <c:pt idx="1048">
                  <c:v>104700</c:v>
                </c:pt>
                <c:pt idx="1049">
                  <c:v>104800</c:v>
                </c:pt>
                <c:pt idx="1050">
                  <c:v>104900</c:v>
                </c:pt>
                <c:pt idx="1051">
                  <c:v>105000</c:v>
                </c:pt>
                <c:pt idx="1052">
                  <c:v>105100</c:v>
                </c:pt>
                <c:pt idx="1053">
                  <c:v>105200</c:v>
                </c:pt>
                <c:pt idx="1054">
                  <c:v>105300</c:v>
                </c:pt>
                <c:pt idx="1055">
                  <c:v>105400</c:v>
                </c:pt>
                <c:pt idx="1056">
                  <c:v>105500</c:v>
                </c:pt>
                <c:pt idx="1057">
                  <c:v>105600</c:v>
                </c:pt>
                <c:pt idx="1058">
                  <c:v>105700</c:v>
                </c:pt>
                <c:pt idx="1059">
                  <c:v>105800</c:v>
                </c:pt>
                <c:pt idx="1060">
                  <c:v>105900</c:v>
                </c:pt>
                <c:pt idx="1061">
                  <c:v>106000</c:v>
                </c:pt>
                <c:pt idx="1062">
                  <c:v>106100</c:v>
                </c:pt>
                <c:pt idx="1063">
                  <c:v>106200</c:v>
                </c:pt>
                <c:pt idx="1064">
                  <c:v>106300</c:v>
                </c:pt>
                <c:pt idx="1065">
                  <c:v>106400</c:v>
                </c:pt>
                <c:pt idx="1066">
                  <c:v>106500</c:v>
                </c:pt>
                <c:pt idx="1067">
                  <c:v>106600</c:v>
                </c:pt>
                <c:pt idx="1068">
                  <c:v>106700</c:v>
                </c:pt>
                <c:pt idx="1069">
                  <c:v>106800</c:v>
                </c:pt>
                <c:pt idx="1070">
                  <c:v>106900</c:v>
                </c:pt>
                <c:pt idx="1071">
                  <c:v>107000</c:v>
                </c:pt>
                <c:pt idx="1072">
                  <c:v>107100</c:v>
                </c:pt>
                <c:pt idx="1073">
                  <c:v>107200</c:v>
                </c:pt>
                <c:pt idx="1074">
                  <c:v>107300</c:v>
                </c:pt>
                <c:pt idx="1075">
                  <c:v>107400</c:v>
                </c:pt>
                <c:pt idx="1076">
                  <c:v>107500</c:v>
                </c:pt>
                <c:pt idx="1077">
                  <c:v>107600</c:v>
                </c:pt>
                <c:pt idx="1078">
                  <c:v>107700</c:v>
                </c:pt>
                <c:pt idx="1079">
                  <c:v>107800</c:v>
                </c:pt>
                <c:pt idx="1080">
                  <c:v>107900</c:v>
                </c:pt>
                <c:pt idx="1081">
                  <c:v>108000</c:v>
                </c:pt>
                <c:pt idx="1082">
                  <c:v>108100</c:v>
                </c:pt>
                <c:pt idx="1083">
                  <c:v>108200</c:v>
                </c:pt>
                <c:pt idx="1084">
                  <c:v>108300</c:v>
                </c:pt>
                <c:pt idx="1085">
                  <c:v>108400</c:v>
                </c:pt>
                <c:pt idx="1086">
                  <c:v>108500</c:v>
                </c:pt>
                <c:pt idx="1087">
                  <c:v>108600</c:v>
                </c:pt>
                <c:pt idx="1088">
                  <c:v>108700</c:v>
                </c:pt>
                <c:pt idx="1089">
                  <c:v>108800</c:v>
                </c:pt>
                <c:pt idx="1090">
                  <c:v>108900</c:v>
                </c:pt>
                <c:pt idx="1091">
                  <c:v>109000</c:v>
                </c:pt>
                <c:pt idx="1092">
                  <c:v>109100</c:v>
                </c:pt>
                <c:pt idx="1093">
                  <c:v>109200</c:v>
                </c:pt>
                <c:pt idx="1094">
                  <c:v>109300</c:v>
                </c:pt>
                <c:pt idx="1095">
                  <c:v>109400</c:v>
                </c:pt>
                <c:pt idx="1096">
                  <c:v>109500</c:v>
                </c:pt>
                <c:pt idx="1097">
                  <c:v>109600</c:v>
                </c:pt>
                <c:pt idx="1098">
                  <c:v>109700</c:v>
                </c:pt>
                <c:pt idx="1099">
                  <c:v>109800</c:v>
                </c:pt>
                <c:pt idx="1100">
                  <c:v>109900</c:v>
                </c:pt>
                <c:pt idx="1101">
                  <c:v>110000</c:v>
                </c:pt>
                <c:pt idx="1102">
                  <c:v>110100</c:v>
                </c:pt>
                <c:pt idx="1103">
                  <c:v>110200</c:v>
                </c:pt>
                <c:pt idx="1104">
                  <c:v>110300</c:v>
                </c:pt>
                <c:pt idx="1105">
                  <c:v>110400</c:v>
                </c:pt>
                <c:pt idx="1106">
                  <c:v>110500</c:v>
                </c:pt>
                <c:pt idx="1107">
                  <c:v>110600</c:v>
                </c:pt>
                <c:pt idx="1108">
                  <c:v>110700</c:v>
                </c:pt>
                <c:pt idx="1109">
                  <c:v>110800</c:v>
                </c:pt>
                <c:pt idx="1110">
                  <c:v>110900</c:v>
                </c:pt>
                <c:pt idx="1111">
                  <c:v>111000</c:v>
                </c:pt>
                <c:pt idx="1112">
                  <c:v>111100</c:v>
                </c:pt>
                <c:pt idx="1113">
                  <c:v>111200</c:v>
                </c:pt>
                <c:pt idx="1114">
                  <c:v>111300</c:v>
                </c:pt>
                <c:pt idx="1115">
                  <c:v>111400</c:v>
                </c:pt>
                <c:pt idx="1116">
                  <c:v>111500</c:v>
                </c:pt>
                <c:pt idx="1117">
                  <c:v>111600</c:v>
                </c:pt>
                <c:pt idx="1118">
                  <c:v>111700</c:v>
                </c:pt>
                <c:pt idx="1119">
                  <c:v>111800</c:v>
                </c:pt>
                <c:pt idx="1120">
                  <c:v>111900</c:v>
                </c:pt>
                <c:pt idx="1121">
                  <c:v>112000</c:v>
                </c:pt>
                <c:pt idx="1122">
                  <c:v>112100</c:v>
                </c:pt>
                <c:pt idx="1123">
                  <c:v>112200</c:v>
                </c:pt>
                <c:pt idx="1124">
                  <c:v>112300</c:v>
                </c:pt>
                <c:pt idx="1125">
                  <c:v>112400</c:v>
                </c:pt>
                <c:pt idx="1126">
                  <c:v>112500</c:v>
                </c:pt>
                <c:pt idx="1127">
                  <c:v>112600</c:v>
                </c:pt>
                <c:pt idx="1128">
                  <c:v>112700</c:v>
                </c:pt>
                <c:pt idx="1129">
                  <c:v>112800</c:v>
                </c:pt>
                <c:pt idx="1130">
                  <c:v>112900</c:v>
                </c:pt>
                <c:pt idx="1131">
                  <c:v>113000</c:v>
                </c:pt>
                <c:pt idx="1132">
                  <c:v>113100</c:v>
                </c:pt>
                <c:pt idx="1133">
                  <c:v>113200</c:v>
                </c:pt>
                <c:pt idx="1134">
                  <c:v>113300</c:v>
                </c:pt>
                <c:pt idx="1135">
                  <c:v>113400</c:v>
                </c:pt>
                <c:pt idx="1136">
                  <c:v>113500</c:v>
                </c:pt>
                <c:pt idx="1137">
                  <c:v>113600</c:v>
                </c:pt>
                <c:pt idx="1138">
                  <c:v>113700</c:v>
                </c:pt>
                <c:pt idx="1139">
                  <c:v>113800</c:v>
                </c:pt>
                <c:pt idx="1140">
                  <c:v>113900</c:v>
                </c:pt>
                <c:pt idx="1141">
                  <c:v>114000</c:v>
                </c:pt>
                <c:pt idx="1142">
                  <c:v>114100</c:v>
                </c:pt>
                <c:pt idx="1143">
                  <c:v>114200</c:v>
                </c:pt>
                <c:pt idx="1144">
                  <c:v>114300</c:v>
                </c:pt>
                <c:pt idx="1145">
                  <c:v>114400</c:v>
                </c:pt>
                <c:pt idx="1146">
                  <c:v>114500</c:v>
                </c:pt>
                <c:pt idx="1147">
                  <c:v>114600</c:v>
                </c:pt>
                <c:pt idx="1148">
                  <c:v>114700</c:v>
                </c:pt>
                <c:pt idx="1149">
                  <c:v>114800</c:v>
                </c:pt>
                <c:pt idx="1150">
                  <c:v>114900</c:v>
                </c:pt>
                <c:pt idx="1151">
                  <c:v>115000</c:v>
                </c:pt>
                <c:pt idx="1152">
                  <c:v>115100</c:v>
                </c:pt>
                <c:pt idx="1153">
                  <c:v>115200</c:v>
                </c:pt>
                <c:pt idx="1154">
                  <c:v>115300</c:v>
                </c:pt>
                <c:pt idx="1155">
                  <c:v>115400</c:v>
                </c:pt>
                <c:pt idx="1156">
                  <c:v>115500</c:v>
                </c:pt>
                <c:pt idx="1157">
                  <c:v>115600</c:v>
                </c:pt>
                <c:pt idx="1158">
                  <c:v>115700</c:v>
                </c:pt>
                <c:pt idx="1159">
                  <c:v>115800</c:v>
                </c:pt>
                <c:pt idx="1160">
                  <c:v>115900</c:v>
                </c:pt>
                <c:pt idx="1161">
                  <c:v>116000</c:v>
                </c:pt>
                <c:pt idx="1162">
                  <c:v>116100</c:v>
                </c:pt>
                <c:pt idx="1163">
                  <c:v>116200</c:v>
                </c:pt>
                <c:pt idx="1164">
                  <c:v>116300</c:v>
                </c:pt>
                <c:pt idx="1165">
                  <c:v>116400</c:v>
                </c:pt>
                <c:pt idx="1166">
                  <c:v>116500</c:v>
                </c:pt>
                <c:pt idx="1167">
                  <c:v>116600</c:v>
                </c:pt>
                <c:pt idx="1168">
                  <c:v>116700</c:v>
                </c:pt>
                <c:pt idx="1169">
                  <c:v>116800</c:v>
                </c:pt>
                <c:pt idx="1170">
                  <c:v>116900</c:v>
                </c:pt>
                <c:pt idx="1171">
                  <c:v>117000</c:v>
                </c:pt>
                <c:pt idx="1172">
                  <c:v>117100</c:v>
                </c:pt>
                <c:pt idx="1173">
                  <c:v>117200</c:v>
                </c:pt>
                <c:pt idx="1174">
                  <c:v>117300</c:v>
                </c:pt>
                <c:pt idx="1175">
                  <c:v>117400</c:v>
                </c:pt>
                <c:pt idx="1176">
                  <c:v>117500</c:v>
                </c:pt>
                <c:pt idx="1177">
                  <c:v>117600</c:v>
                </c:pt>
                <c:pt idx="1178">
                  <c:v>117700</c:v>
                </c:pt>
                <c:pt idx="1179">
                  <c:v>117800</c:v>
                </c:pt>
                <c:pt idx="1180">
                  <c:v>117900</c:v>
                </c:pt>
                <c:pt idx="1181">
                  <c:v>118000</c:v>
                </c:pt>
                <c:pt idx="1182">
                  <c:v>118100</c:v>
                </c:pt>
                <c:pt idx="1183">
                  <c:v>118200</c:v>
                </c:pt>
                <c:pt idx="1184">
                  <c:v>118300</c:v>
                </c:pt>
                <c:pt idx="1185">
                  <c:v>118400</c:v>
                </c:pt>
                <c:pt idx="1186">
                  <c:v>118500</c:v>
                </c:pt>
                <c:pt idx="1187">
                  <c:v>118600</c:v>
                </c:pt>
                <c:pt idx="1188">
                  <c:v>118700</c:v>
                </c:pt>
                <c:pt idx="1189">
                  <c:v>118800</c:v>
                </c:pt>
                <c:pt idx="1190">
                  <c:v>118900</c:v>
                </c:pt>
                <c:pt idx="1191">
                  <c:v>119000</c:v>
                </c:pt>
                <c:pt idx="1192">
                  <c:v>119100</c:v>
                </c:pt>
                <c:pt idx="1193">
                  <c:v>119200</c:v>
                </c:pt>
                <c:pt idx="1194">
                  <c:v>119300</c:v>
                </c:pt>
                <c:pt idx="1195">
                  <c:v>119400</c:v>
                </c:pt>
                <c:pt idx="1196">
                  <c:v>119500</c:v>
                </c:pt>
                <c:pt idx="1197">
                  <c:v>119600</c:v>
                </c:pt>
                <c:pt idx="1198">
                  <c:v>119700</c:v>
                </c:pt>
                <c:pt idx="1199">
                  <c:v>119800</c:v>
                </c:pt>
                <c:pt idx="1200">
                  <c:v>119900</c:v>
                </c:pt>
                <c:pt idx="1201">
                  <c:v>120000</c:v>
                </c:pt>
                <c:pt idx="1202">
                  <c:v>120100</c:v>
                </c:pt>
                <c:pt idx="1203">
                  <c:v>120200</c:v>
                </c:pt>
                <c:pt idx="1204">
                  <c:v>120300</c:v>
                </c:pt>
                <c:pt idx="1205">
                  <c:v>120400</c:v>
                </c:pt>
                <c:pt idx="1206">
                  <c:v>120500</c:v>
                </c:pt>
                <c:pt idx="1207">
                  <c:v>120600</c:v>
                </c:pt>
                <c:pt idx="1208">
                  <c:v>120700</c:v>
                </c:pt>
                <c:pt idx="1209">
                  <c:v>120800</c:v>
                </c:pt>
                <c:pt idx="1210">
                  <c:v>120900</c:v>
                </c:pt>
                <c:pt idx="1211">
                  <c:v>121000</c:v>
                </c:pt>
                <c:pt idx="1212">
                  <c:v>121100</c:v>
                </c:pt>
                <c:pt idx="1213">
                  <c:v>121200</c:v>
                </c:pt>
                <c:pt idx="1214">
                  <c:v>121300</c:v>
                </c:pt>
                <c:pt idx="1215">
                  <c:v>121400</c:v>
                </c:pt>
                <c:pt idx="1216">
                  <c:v>121500</c:v>
                </c:pt>
                <c:pt idx="1217">
                  <c:v>121600</c:v>
                </c:pt>
                <c:pt idx="1218">
                  <c:v>121700</c:v>
                </c:pt>
                <c:pt idx="1219">
                  <c:v>121800</c:v>
                </c:pt>
                <c:pt idx="1220">
                  <c:v>121900</c:v>
                </c:pt>
                <c:pt idx="1221">
                  <c:v>122000</c:v>
                </c:pt>
                <c:pt idx="1222">
                  <c:v>122100</c:v>
                </c:pt>
                <c:pt idx="1223">
                  <c:v>122200</c:v>
                </c:pt>
                <c:pt idx="1224">
                  <c:v>122300</c:v>
                </c:pt>
                <c:pt idx="1225">
                  <c:v>122400</c:v>
                </c:pt>
                <c:pt idx="1226">
                  <c:v>122500</c:v>
                </c:pt>
                <c:pt idx="1227">
                  <c:v>122600</c:v>
                </c:pt>
                <c:pt idx="1228">
                  <c:v>122700</c:v>
                </c:pt>
                <c:pt idx="1229">
                  <c:v>122800</c:v>
                </c:pt>
                <c:pt idx="1230">
                  <c:v>122900</c:v>
                </c:pt>
                <c:pt idx="1231">
                  <c:v>123000</c:v>
                </c:pt>
                <c:pt idx="1232">
                  <c:v>123100</c:v>
                </c:pt>
                <c:pt idx="1233">
                  <c:v>123200</c:v>
                </c:pt>
                <c:pt idx="1234">
                  <c:v>123300</c:v>
                </c:pt>
                <c:pt idx="1235">
                  <c:v>123400</c:v>
                </c:pt>
                <c:pt idx="1236">
                  <c:v>123500</c:v>
                </c:pt>
                <c:pt idx="1237">
                  <c:v>123600</c:v>
                </c:pt>
                <c:pt idx="1238">
                  <c:v>123700</c:v>
                </c:pt>
                <c:pt idx="1239">
                  <c:v>123800</c:v>
                </c:pt>
                <c:pt idx="1240">
                  <c:v>123900</c:v>
                </c:pt>
                <c:pt idx="1241">
                  <c:v>124000</c:v>
                </c:pt>
                <c:pt idx="1242">
                  <c:v>124100</c:v>
                </c:pt>
                <c:pt idx="1243">
                  <c:v>124200</c:v>
                </c:pt>
                <c:pt idx="1244">
                  <c:v>124300</c:v>
                </c:pt>
                <c:pt idx="1245">
                  <c:v>124400</c:v>
                </c:pt>
                <c:pt idx="1246">
                  <c:v>124500</c:v>
                </c:pt>
                <c:pt idx="1247">
                  <c:v>124600</c:v>
                </c:pt>
                <c:pt idx="1248">
                  <c:v>124700</c:v>
                </c:pt>
                <c:pt idx="1249">
                  <c:v>124800</c:v>
                </c:pt>
                <c:pt idx="1250">
                  <c:v>124900</c:v>
                </c:pt>
                <c:pt idx="1251">
                  <c:v>125000</c:v>
                </c:pt>
                <c:pt idx="1252">
                  <c:v>125100</c:v>
                </c:pt>
                <c:pt idx="1253">
                  <c:v>125200</c:v>
                </c:pt>
                <c:pt idx="1254">
                  <c:v>125300</c:v>
                </c:pt>
                <c:pt idx="1255">
                  <c:v>125400</c:v>
                </c:pt>
                <c:pt idx="1256">
                  <c:v>125500</c:v>
                </c:pt>
                <c:pt idx="1257">
                  <c:v>125600</c:v>
                </c:pt>
                <c:pt idx="1258">
                  <c:v>125700</c:v>
                </c:pt>
                <c:pt idx="1259">
                  <c:v>125800</c:v>
                </c:pt>
                <c:pt idx="1260">
                  <c:v>125900</c:v>
                </c:pt>
                <c:pt idx="1261">
                  <c:v>126000</c:v>
                </c:pt>
                <c:pt idx="1262">
                  <c:v>126100</c:v>
                </c:pt>
                <c:pt idx="1263">
                  <c:v>126200</c:v>
                </c:pt>
                <c:pt idx="1264">
                  <c:v>126300</c:v>
                </c:pt>
                <c:pt idx="1265">
                  <c:v>126400</c:v>
                </c:pt>
                <c:pt idx="1266">
                  <c:v>126500</c:v>
                </c:pt>
                <c:pt idx="1267">
                  <c:v>126600</c:v>
                </c:pt>
                <c:pt idx="1268">
                  <c:v>126700</c:v>
                </c:pt>
                <c:pt idx="1269">
                  <c:v>126800</c:v>
                </c:pt>
                <c:pt idx="1270">
                  <c:v>126900</c:v>
                </c:pt>
                <c:pt idx="1271">
                  <c:v>127000</c:v>
                </c:pt>
                <c:pt idx="1272">
                  <c:v>127100</c:v>
                </c:pt>
                <c:pt idx="1273">
                  <c:v>127200</c:v>
                </c:pt>
                <c:pt idx="1274">
                  <c:v>127300</c:v>
                </c:pt>
                <c:pt idx="1275">
                  <c:v>127400</c:v>
                </c:pt>
                <c:pt idx="1276">
                  <c:v>127500</c:v>
                </c:pt>
                <c:pt idx="1277">
                  <c:v>127600</c:v>
                </c:pt>
                <c:pt idx="1278">
                  <c:v>127700</c:v>
                </c:pt>
                <c:pt idx="1279">
                  <c:v>127800</c:v>
                </c:pt>
                <c:pt idx="1280">
                  <c:v>127900</c:v>
                </c:pt>
                <c:pt idx="1281">
                  <c:v>128000</c:v>
                </c:pt>
                <c:pt idx="1282">
                  <c:v>128100</c:v>
                </c:pt>
                <c:pt idx="1283">
                  <c:v>128200</c:v>
                </c:pt>
                <c:pt idx="1284">
                  <c:v>128300</c:v>
                </c:pt>
                <c:pt idx="1285">
                  <c:v>128400</c:v>
                </c:pt>
                <c:pt idx="1286">
                  <c:v>128500</c:v>
                </c:pt>
                <c:pt idx="1287">
                  <c:v>128600</c:v>
                </c:pt>
                <c:pt idx="1288">
                  <c:v>128700</c:v>
                </c:pt>
                <c:pt idx="1289">
                  <c:v>128800</c:v>
                </c:pt>
                <c:pt idx="1290">
                  <c:v>128900</c:v>
                </c:pt>
                <c:pt idx="1291">
                  <c:v>129000</c:v>
                </c:pt>
                <c:pt idx="1292">
                  <c:v>129100</c:v>
                </c:pt>
                <c:pt idx="1293">
                  <c:v>129200</c:v>
                </c:pt>
                <c:pt idx="1294">
                  <c:v>129300</c:v>
                </c:pt>
                <c:pt idx="1295">
                  <c:v>129400</c:v>
                </c:pt>
                <c:pt idx="1296">
                  <c:v>129500</c:v>
                </c:pt>
                <c:pt idx="1297">
                  <c:v>129600</c:v>
                </c:pt>
                <c:pt idx="1298">
                  <c:v>129700</c:v>
                </c:pt>
                <c:pt idx="1299">
                  <c:v>129800</c:v>
                </c:pt>
                <c:pt idx="1300">
                  <c:v>129900</c:v>
                </c:pt>
                <c:pt idx="1301">
                  <c:v>130000</c:v>
                </c:pt>
                <c:pt idx="1302">
                  <c:v>130100</c:v>
                </c:pt>
                <c:pt idx="1303">
                  <c:v>130200</c:v>
                </c:pt>
                <c:pt idx="1304">
                  <c:v>130300</c:v>
                </c:pt>
                <c:pt idx="1305">
                  <c:v>130400</c:v>
                </c:pt>
                <c:pt idx="1306">
                  <c:v>130500</c:v>
                </c:pt>
                <c:pt idx="1307">
                  <c:v>130600</c:v>
                </c:pt>
                <c:pt idx="1308">
                  <c:v>130700</c:v>
                </c:pt>
                <c:pt idx="1309">
                  <c:v>130800</c:v>
                </c:pt>
                <c:pt idx="1310">
                  <c:v>130900</c:v>
                </c:pt>
                <c:pt idx="1311">
                  <c:v>131000</c:v>
                </c:pt>
                <c:pt idx="1312">
                  <c:v>131100</c:v>
                </c:pt>
                <c:pt idx="1313">
                  <c:v>131200</c:v>
                </c:pt>
                <c:pt idx="1314">
                  <c:v>131300</c:v>
                </c:pt>
                <c:pt idx="1315">
                  <c:v>131400</c:v>
                </c:pt>
                <c:pt idx="1316">
                  <c:v>131500</c:v>
                </c:pt>
                <c:pt idx="1317">
                  <c:v>131600</c:v>
                </c:pt>
                <c:pt idx="1318">
                  <c:v>131700</c:v>
                </c:pt>
                <c:pt idx="1319">
                  <c:v>131800</c:v>
                </c:pt>
                <c:pt idx="1320">
                  <c:v>131900</c:v>
                </c:pt>
                <c:pt idx="1321">
                  <c:v>132000</c:v>
                </c:pt>
                <c:pt idx="1322">
                  <c:v>132100</c:v>
                </c:pt>
                <c:pt idx="1323">
                  <c:v>132200</c:v>
                </c:pt>
                <c:pt idx="1324">
                  <c:v>132300</c:v>
                </c:pt>
                <c:pt idx="1325">
                  <c:v>132400</c:v>
                </c:pt>
                <c:pt idx="1326">
                  <c:v>132500</c:v>
                </c:pt>
                <c:pt idx="1327">
                  <c:v>132600</c:v>
                </c:pt>
                <c:pt idx="1328">
                  <c:v>132700</c:v>
                </c:pt>
                <c:pt idx="1329">
                  <c:v>132800</c:v>
                </c:pt>
                <c:pt idx="1330">
                  <c:v>132900</c:v>
                </c:pt>
                <c:pt idx="1331">
                  <c:v>133000</c:v>
                </c:pt>
                <c:pt idx="1332">
                  <c:v>133100</c:v>
                </c:pt>
                <c:pt idx="1333">
                  <c:v>133200</c:v>
                </c:pt>
                <c:pt idx="1334">
                  <c:v>133300</c:v>
                </c:pt>
                <c:pt idx="1335">
                  <c:v>133400</c:v>
                </c:pt>
                <c:pt idx="1336">
                  <c:v>133500</c:v>
                </c:pt>
                <c:pt idx="1337">
                  <c:v>133600</c:v>
                </c:pt>
                <c:pt idx="1338">
                  <c:v>133700</c:v>
                </c:pt>
                <c:pt idx="1339">
                  <c:v>133800</c:v>
                </c:pt>
                <c:pt idx="1340">
                  <c:v>133900</c:v>
                </c:pt>
                <c:pt idx="1341">
                  <c:v>134000</c:v>
                </c:pt>
                <c:pt idx="1342">
                  <c:v>134100</c:v>
                </c:pt>
                <c:pt idx="1343">
                  <c:v>134200</c:v>
                </c:pt>
                <c:pt idx="1344">
                  <c:v>134300</c:v>
                </c:pt>
                <c:pt idx="1345">
                  <c:v>134400</c:v>
                </c:pt>
                <c:pt idx="1346">
                  <c:v>134500</c:v>
                </c:pt>
                <c:pt idx="1347">
                  <c:v>134600</c:v>
                </c:pt>
                <c:pt idx="1348">
                  <c:v>134700</c:v>
                </c:pt>
                <c:pt idx="1349">
                  <c:v>134800</c:v>
                </c:pt>
                <c:pt idx="1350">
                  <c:v>134900</c:v>
                </c:pt>
                <c:pt idx="1351">
                  <c:v>135000</c:v>
                </c:pt>
                <c:pt idx="1352">
                  <c:v>135100</c:v>
                </c:pt>
                <c:pt idx="1353">
                  <c:v>135200</c:v>
                </c:pt>
                <c:pt idx="1354">
                  <c:v>135300</c:v>
                </c:pt>
                <c:pt idx="1355">
                  <c:v>135400</c:v>
                </c:pt>
                <c:pt idx="1356">
                  <c:v>135500</c:v>
                </c:pt>
                <c:pt idx="1357">
                  <c:v>135600</c:v>
                </c:pt>
                <c:pt idx="1358">
                  <c:v>135700</c:v>
                </c:pt>
                <c:pt idx="1359">
                  <c:v>135800</c:v>
                </c:pt>
                <c:pt idx="1360">
                  <c:v>135900</c:v>
                </c:pt>
                <c:pt idx="1361">
                  <c:v>136000</c:v>
                </c:pt>
                <c:pt idx="1362">
                  <c:v>136100</c:v>
                </c:pt>
                <c:pt idx="1363">
                  <c:v>136200</c:v>
                </c:pt>
                <c:pt idx="1364">
                  <c:v>136300</c:v>
                </c:pt>
                <c:pt idx="1365">
                  <c:v>136400</c:v>
                </c:pt>
                <c:pt idx="1366">
                  <c:v>136500</c:v>
                </c:pt>
                <c:pt idx="1367">
                  <c:v>136600</c:v>
                </c:pt>
                <c:pt idx="1368">
                  <c:v>136700</c:v>
                </c:pt>
                <c:pt idx="1369">
                  <c:v>136800</c:v>
                </c:pt>
                <c:pt idx="1370">
                  <c:v>136900</c:v>
                </c:pt>
                <c:pt idx="1371">
                  <c:v>137000</c:v>
                </c:pt>
                <c:pt idx="1372">
                  <c:v>137100</c:v>
                </c:pt>
                <c:pt idx="1373">
                  <c:v>137200</c:v>
                </c:pt>
                <c:pt idx="1374">
                  <c:v>137300</c:v>
                </c:pt>
                <c:pt idx="1375">
                  <c:v>137400</c:v>
                </c:pt>
                <c:pt idx="1376">
                  <c:v>137500</c:v>
                </c:pt>
                <c:pt idx="1377">
                  <c:v>137600</c:v>
                </c:pt>
                <c:pt idx="1378">
                  <c:v>137700</c:v>
                </c:pt>
                <c:pt idx="1379">
                  <c:v>137800</c:v>
                </c:pt>
                <c:pt idx="1380">
                  <c:v>137900</c:v>
                </c:pt>
                <c:pt idx="1381">
                  <c:v>138000</c:v>
                </c:pt>
                <c:pt idx="1382">
                  <c:v>138100</c:v>
                </c:pt>
                <c:pt idx="1383">
                  <c:v>138200</c:v>
                </c:pt>
                <c:pt idx="1384">
                  <c:v>138300</c:v>
                </c:pt>
                <c:pt idx="1385">
                  <c:v>138400</c:v>
                </c:pt>
                <c:pt idx="1386">
                  <c:v>138500</c:v>
                </c:pt>
                <c:pt idx="1387">
                  <c:v>138600</c:v>
                </c:pt>
                <c:pt idx="1388">
                  <c:v>138700</c:v>
                </c:pt>
                <c:pt idx="1389">
                  <c:v>138800</c:v>
                </c:pt>
                <c:pt idx="1390">
                  <c:v>138900</c:v>
                </c:pt>
                <c:pt idx="1391">
                  <c:v>139000</c:v>
                </c:pt>
                <c:pt idx="1392">
                  <c:v>139100</c:v>
                </c:pt>
                <c:pt idx="1393">
                  <c:v>139200</c:v>
                </c:pt>
                <c:pt idx="1394">
                  <c:v>139300</c:v>
                </c:pt>
                <c:pt idx="1395">
                  <c:v>139400</c:v>
                </c:pt>
                <c:pt idx="1396">
                  <c:v>139500</c:v>
                </c:pt>
                <c:pt idx="1397">
                  <c:v>139600</c:v>
                </c:pt>
                <c:pt idx="1398">
                  <c:v>139700</c:v>
                </c:pt>
                <c:pt idx="1399">
                  <c:v>139800</c:v>
                </c:pt>
                <c:pt idx="1400">
                  <c:v>139900</c:v>
                </c:pt>
                <c:pt idx="1401">
                  <c:v>140000</c:v>
                </c:pt>
                <c:pt idx="1402">
                  <c:v>140100</c:v>
                </c:pt>
                <c:pt idx="1403">
                  <c:v>140200</c:v>
                </c:pt>
                <c:pt idx="1404">
                  <c:v>140300</c:v>
                </c:pt>
                <c:pt idx="1405">
                  <c:v>140400</c:v>
                </c:pt>
                <c:pt idx="1406">
                  <c:v>140500</c:v>
                </c:pt>
                <c:pt idx="1407">
                  <c:v>140600</c:v>
                </c:pt>
                <c:pt idx="1408">
                  <c:v>140700</c:v>
                </c:pt>
                <c:pt idx="1409">
                  <c:v>140800</c:v>
                </c:pt>
                <c:pt idx="1410">
                  <c:v>140900</c:v>
                </c:pt>
                <c:pt idx="1411">
                  <c:v>141000</c:v>
                </c:pt>
                <c:pt idx="1412">
                  <c:v>141100</c:v>
                </c:pt>
                <c:pt idx="1413">
                  <c:v>141200</c:v>
                </c:pt>
                <c:pt idx="1414">
                  <c:v>141300</c:v>
                </c:pt>
                <c:pt idx="1415">
                  <c:v>141400</c:v>
                </c:pt>
                <c:pt idx="1416">
                  <c:v>141500</c:v>
                </c:pt>
                <c:pt idx="1417">
                  <c:v>141600</c:v>
                </c:pt>
                <c:pt idx="1418">
                  <c:v>141700</c:v>
                </c:pt>
                <c:pt idx="1419">
                  <c:v>141800</c:v>
                </c:pt>
                <c:pt idx="1420">
                  <c:v>141900</c:v>
                </c:pt>
                <c:pt idx="1421">
                  <c:v>142000</c:v>
                </c:pt>
                <c:pt idx="1422">
                  <c:v>142100</c:v>
                </c:pt>
                <c:pt idx="1423">
                  <c:v>142200</c:v>
                </c:pt>
                <c:pt idx="1424">
                  <c:v>142300</c:v>
                </c:pt>
                <c:pt idx="1425">
                  <c:v>142400</c:v>
                </c:pt>
                <c:pt idx="1426">
                  <c:v>142500</c:v>
                </c:pt>
                <c:pt idx="1427">
                  <c:v>142600</c:v>
                </c:pt>
                <c:pt idx="1428">
                  <c:v>142700</c:v>
                </c:pt>
                <c:pt idx="1429">
                  <c:v>142800</c:v>
                </c:pt>
                <c:pt idx="1430">
                  <c:v>142900</c:v>
                </c:pt>
                <c:pt idx="1431">
                  <c:v>143000</c:v>
                </c:pt>
                <c:pt idx="1432">
                  <c:v>143100</c:v>
                </c:pt>
                <c:pt idx="1433">
                  <c:v>143200</c:v>
                </c:pt>
                <c:pt idx="1434">
                  <c:v>143300</c:v>
                </c:pt>
                <c:pt idx="1435">
                  <c:v>143400</c:v>
                </c:pt>
                <c:pt idx="1436">
                  <c:v>143500</c:v>
                </c:pt>
                <c:pt idx="1437">
                  <c:v>143600</c:v>
                </c:pt>
                <c:pt idx="1438">
                  <c:v>143700</c:v>
                </c:pt>
                <c:pt idx="1439">
                  <c:v>143800</c:v>
                </c:pt>
                <c:pt idx="1440">
                  <c:v>143900</c:v>
                </c:pt>
                <c:pt idx="1441">
                  <c:v>144000</c:v>
                </c:pt>
                <c:pt idx="1442">
                  <c:v>144100</c:v>
                </c:pt>
                <c:pt idx="1443">
                  <c:v>144200</c:v>
                </c:pt>
                <c:pt idx="1444">
                  <c:v>144300</c:v>
                </c:pt>
                <c:pt idx="1445">
                  <c:v>144400</c:v>
                </c:pt>
                <c:pt idx="1446">
                  <c:v>144500</c:v>
                </c:pt>
                <c:pt idx="1447">
                  <c:v>144600</c:v>
                </c:pt>
                <c:pt idx="1448">
                  <c:v>144700</c:v>
                </c:pt>
                <c:pt idx="1449">
                  <c:v>144800</c:v>
                </c:pt>
                <c:pt idx="1450">
                  <c:v>144900</c:v>
                </c:pt>
                <c:pt idx="1451">
                  <c:v>145000</c:v>
                </c:pt>
                <c:pt idx="1452">
                  <c:v>145100</c:v>
                </c:pt>
                <c:pt idx="1453">
                  <c:v>145200</c:v>
                </c:pt>
                <c:pt idx="1454">
                  <c:v>145300</c:v>
                </c:pt>
                <c:pt idx="1455">
                  <c:v>145400</c:v>
                </c:pt>
                <c:pt idx="1456">
                  <c:v>145500</c:v>
                </c:pt>
                <c:pt idx="1457">
                  <c:v>145600</c:v>
                </c:pt>
                <c:pt idx="1458">
                  <c:v>145700</c:v>
                </c:pt>
                <c:pt idx="1459">
                  <c:v>145800</c:v>
                </c:pt>
                <c:pt idx="1460">
                  <c:v>145900</c:v>
                </c:pt>
                <c:pt idx="1461">
                  <c:v>146000</c:v>
                </c:pt>
                <c:pt idx="1462">
                  <c:v>146100</c:v>
                </c:pt>
                <c:pt idx="1463">
                  <c:v>146200</c:v>
                </c:pt>
                <c:pt idx="1464">
                  <c:v>146300</c:v>
                </c:pt>
                <c:pt idx="1465">
                  <c:v>146400</c:v>
                </c:pt>
                <c:pt idx="1466">
                  <c:v>146500</c:v>
                </c:pt>
                <c:pt idx="1467">
                  <c:v>146600</c:v>
                </c:pt>
                <c:pt idx="1468">
                  <c:v>146700</c:v>
                </c:pt>
                <c:pt idx="1469">
                  <c:v>146800</c:v>
                </c:pt>
                <c:pt idx="1470">
                  <c:v>146900</c:v>
                </c:pt>
                <c:pt idx="1471">
                  <c:v>147000</c:v>
                </c:pt>
                <c:pt idx="1472">
                  <c:v>147100</c:v>
                </c:pt>
                <c:pt idx="1473">
                  <c:v>147200</c:v>
                </c:pt>
                <c:pt idx="1474">
                  <c:v>147300</c:v>
                </c:pt>
                <c:pt idx="1475">
                  <c:v>147400</c:v>
                </c:pt>
                <c:pt idx="1476">
                  <c:v>147500</c:v>
                </c:pt>
                <c:pt idx="1477">
                  <c:v>147600</c:v>
                </c:pt>
                <c:pt idx="1478">
                  <c:v>147700</c:v>
                </c:pt>
                <c:pt idx="1479">
                  <c:v>147800</c:v>
                </c:pt>
                <c:pt idx="1480">
                  <c:v>147900</c:v>
                </c:pt>
                <c:pt idx="1481">
                  <c:v>148000</c:v>
                </c:pt>
                <c:pt idx="1482">
                  <c:v>148100</c:v>
                </c:pt>
                <c:pt idx="1483">
                  <c:v>148200</c:v>
                </c:pt>
                <c:pt idx="1484">
                  <c:v>148300</c:v>
                </c:pt>
                <c:pt idx="1485">
                  <c:v>148400</c:v>
                </c:pt>
                <c:pt idx="1486">
                  <c:v>148500</c:v>
                </c:pt>
                <c:pt idx="1487">
                  <c:v>148600</c:v>
                </c:pt>
                <c:pt idx="1488">
                  <c:v>148700</c:v>
                </c:pt>
                <c:pt idx="1489">
                  <c:v>148800</c:v>
                </c:pt>
                <c:pt idx="1490">
                  <c:v>148900</c:v>
                </c:pt>
                <c:pt idx="1491">
                  <c:v>149000</c:v>
                </c:pt>
                <c:pt idx="1492">
                  <c:v>149100</c:v>
                </c:pt>
                <c:pt idx="1493">
                  <c:v>149200</c:v>
                </c:pt>
                <c:pt idx="1494">
                  <c:v>149300</c:v>
                </c:pt>
                <c:pt idx="1495">
                  <c:v>149400</c:v>
                </c:pt>
                <c:pt idx="1496">
                  <c:v>149500</c:v>
                </c:pt>
                <c:pt idx="1497">
                  <c:v>149600</c:v>
                </c:pt>
                <c:pt idx="1498">
                  <c:v>149700</c:v>
                </c:pt>
                <c:pt idx="1499">
                  <c:v>149800</c:v>
                </c:pt>
                <c:pt idx="1500">
                  <c:v>149900</c:v>
                </c:pt>
                <c:pt idx="1501">
                  <c:v>150000</c:v>
                </c:pt>
                <c:pt idx="1502">
                  <c:v>150100</c:v>
                </c:pt>
                <c:pt idx="1503">
                  <c:v>150200</c:v>
                </c:pt>
                <c:pt idx="1504">
                  <c:v>150300</c:v>
                </c:pt>
                <c:pt idx="1505">
                  <c:v>150400</c:v>
                </c:pt>
                <c:pt idx="1506">
                  <c:v>150500</c:v>
                </c:pt>
                <c:pt idx="1507">
                  <c:v>150600</c:v>
                </c:pt>
                <c:pt idx="1508">
                  <c:v>150700</c:v>
                </c:pt>
                <c:pt idx="1509">
                  <c:v>150800</c:v>
                </c:pt>
                <c:pt idx="1510">
                  <c:v>150900</c:v>
                </c:pt>
                <c:pt idx="1511">
                  <c:v>151000</c:v>
                </c:pt>
                <c:pt idx="1512">
                  <c:v>151100</c:v>
                </c:pt>
                <c:pt idx="1513">
                  <c:v>151200</c:v>
                </c:pt>
                <c:pt idx="1514">
                  <c:v>151300</c:v>
                </c:pt>
                <c:pt idx="1515">
                  <c:v>151400</c:v>
                </c:pt>
                <c:pt idx="1516">
                  <c:v>151500</c:v>
                </c:pt>
                <c:pt idx="1517">
                  <c:v>151600</c:v>
                </c:pt>
                <c:pt idx="1518">
                  <c:v>151700</c:v>
                </c:pt>
                <c:pt idx="1519">
                  <c:v>151800</c:v>
                </c:pt>
                <c:pt idx="1520">
                  <c:v>151900</c:v>
                </c:pt>
                <c:pt idx="1521">
                  <c:v>152000</c:v>
                </c:pt>
                <c:pt idx="1522">
                  <c:v>152100</c:v>
                </c:pt>
                <c:pt idx="1523">
                  <c:v>152200</c:v>
                </c:pt>
                <c:pt idx="1524">
                  <c:v>152300</c:v>
                </c:pt>
                <c:pt idx="1525">
                  <c:v>152400</c:v>
                </c:pt>
                <c:pt idx="1526">
                  <c:v>152500</c:v>
                </c:pt>
                <c:pt idx="1527">
                  <c:v>152600</c:v>
                </c:pt>
                <c:pt idx="1528">
                  <c:v>152700</c:v>
                </c:pt>
                <c:pt idx="1529">
                  <c:v>152800</c:v>
                </c:pt>
                <c:pt idx="1530">
                  <c:v>152900</c:v>
                </c:pt>
                <c:pt idx="1531">
                  <c:v>153000</c:v>
                </c:pt>
                <c:pt idx="1532">
                  <c:v>153100</c:v>
                </c:pt>
                <c:pt idx="1533">
                  <c:v>153200</c:v>
                </c:pt>
                <c:pt idx="1534">
                  <c:v>153300</c:v>
                </c:pt>
                <c:pt idx="1535">
                  <c:v>153400</c:v>
                </c:pt>
                <c:pt idx="1536">
                  <c:v>153500</c:v>
                </c:pt>
                <c:pt idx="1537">
                  <c:v>153600</c:v>
                </c:pt>
                <c:pt idx="1538">
                  <c:v>153700</c:v>
                </c:pt>
                <c:pt idx="1539">
                  <c:v>153800</c:v>
                </c:pt>
                <c:pt idx="1540">
                  <c:v>153900</c:v>
                </c:pt>
                <c:pt idx="1541">
                  <c:v>154000</c:v>
                </c:pt>
                <c:pt idx="1542">
                  <c:v>154100</c:v>
                </c:pt>
                <c:pt idx="1543">
                  <c:v>154200</c:v>
                </c:pt>
                <c:pt idx="1544">
                  <c:v>154300</c:v>
                </c:pt>
                <c:pt idx="1545">
                  <c:v>154400</c:v>
                </c:pt>
                <c:pt idx="1546">
                  <c:v>154500</c:v>
                </c:pt>
                <c:pt idx="1547">
                  <c:v>154600</c:v>
                </c:pt>
                <c:pt idx="1548">
                  <c:v>154700</c:v>
                </c:pt>
                <c:pt idx="1549">
                  <c:v>154800</c:v>
                </c:pt>
                <c:pt idx="1550">
                  <c:v>154900</c:v>
                </c:pt>
                <c:pt idx="1551">
                  <c:v>155000</c:v>
                </c:pt>
                <c:pt idx="1552">
                  <c:v>155100</c:v>
                </c:pt>
                <c:pt idx="1553">
                  <c:v>155200</c:v>
                </c:pt>
                <c:pt idx="1554">
                  <c:v>155300</c:v>
                </c:pt>
                <c:pt idx="1555">
                  <c:v>155400</c:v>
                </c:pt>
                <c:pt idx="1556">
                  <c:v>155500</c:v>
                </c:pt>
                <c:pt idx="1557">
                  <c:v>155600</c:v>
                </c:pt>
                <c:pt idx="1558">
                  <c:v>155700</c:v>
                </c:pt>
                <c:pt idx="1559">
                  <c:v>155800</c:v>
                </c:pt>
                <c:pt idx="1560">
                  <c:v>155900</c:v>
                </c:pt>
                <c:pt idx="1561">
                  <c:v>156000</c:v>
                </c:pt>
                <c:pt idx="1562">
                  <c:v>156100</c:v>
                </c:pt>
                <c:pt idx="1563">
                  <c:v>156200</c:v>
                </c:pt>
                <c:pt idx="1564">
                  <c:v>156300</c:v>
                </c:pt>
                <c:pt idx="1565">
                  <c:v>156400</c:v>
                </c:pt>
                <c:pt idx="1566">
                  <c:v>156500</c:v>
                </c:pt>
                <c:pt idx="1567">
                  <c:v>156600</c:v>
                </c:pt>
                <c:pt idx="1568">
                  <c:v>156700</c:v>
                </c:pt>
                <c:pt idx="1569">
                  <c:v>156800</c:v>
                </c:pt>
                <c:pt idx="1570">
                  <c:v>156900</c:v>
                </c:pt>
                <c:pt idx="1571">
                  <c:v>157000</c:v>
                </c:pt>
                <c:pt idx="1572">
                  <c:v>157100</c:v>
                </c:pt>
                <c:pt idx="1573">
                  <c:v>157200</c:v>
                </c:pt>
                <c:pt idx="1574">
                  <c:v>157300</c:v>
                </c:pt>
                <c:pt idx="1575">
                  <c:v>157400</c:v>
                </c:pt>
                <c:pt idx="1576">
                  <c:v>157500</c:v>
                </c:pt>
                <c:pt idx="1577">
                  <c:v>157600</c:v>
                </c:pt>
                <c:pt idx="1578">
                  <c:v>157700</c:v>
                </c:pt>
                <c:pt idx="1579">
                  <c:v>157800</c:v>
                </c:pt>
                <c:pt idx="1580">
                  <c:v>157900</c:v>
                </c:pt>
                <c:pt idx="1581">
                  <c:v>158000</c:v>
                </c:pt>
                <c:pt idx="1582">
                  <c:v>158100</c:v>
                </c:pt>
                <c:pt idx="1583">
                  <c:v>158200</c:v>
                </c:pt>
                <c:pt idx="1584">
                  <c:v>158300</c:v>
                </c:pt>
                <c:pt idx="1585">
                  <c:v>158400</c:v>
                </c:pt>
                <c:pt idx="1586">
                  <c:v>158500</c:v>
                </c:pt>
                <c:pt idx="1587">
                  <c:v>158600</c:v>
                </c:pt>
                <c:pt idx="1588">
                  <c:v>158700</c:v>
                </c:pt>
                <c:pt idx="1589">
                  <c:v>158800</c:v>
                </c:pt>
                <c:pt idx="1590">
                  <c:v>158900</c:v>
                </c:pt>
                <c:pt idx="1591">
                  <c:v>159000</c:v>
                </c:pt>
                <c:pt idx="1592">
                  <c:v>159100</c:v>
                </c:pt>
                <c:pt idx="1593">
                  <c:v>159200</c:v>
                </c:pt>
                <c:pt idx="1594">
                  <c:v>159300</c:v>
                </c:pt>
                <c:pt idx="1595">
                  <c:v>159400</c:v>
                </c:pt>
                <c:pt idx="1596">
                  <c:v>159500</c:v>
                </c:pt>
                <c:pt idx="1597">
                  <c:v>159600</c:v>
                </c:pt>
                <c:pt idx="1598">
                  <c:v>159700</c:v>
                </c:pt>
                <c:pt idx="1599">
                  <c:v>159800</c:v>
                </c:pt>
                <c:pt idx="1600">
                  <c:v>159900</c:v>
                </c:pt>
                <c:pt idx="1601">
                  <c:v>160000</c:v>
                </c:pt>
                <c:pt idx="1602">
                  <c:v>160100</c:v>
                </c:pt>
                <c:pt idx="1603">
                  <c:v>160200</c:v>
                </c:pt>
                <c:pt idx="1604">
                  <c:v>160300</c:v>
                </c:pt>
                <c:pt idx="1605">
                  <c:v>160400</c:v>
                </c:pt>
                <c:pt idx="1606">
                  <c:v>160500</c:v>
                </c:pt>
                <c:pt idx="1607">
                  <c:v>160600</c:v>
                </c:pt>
                <c:pt idx="1608">
                  <c:v>160700</c:v>
                </c:pt>
                <c:pt idx="1609">
                  <c:v>160800</c:v>
                </c:pt>
                <c:pt idx="1610">
                  <c:v>160900</c:v>
                </c:pt>
                <c:pt idx="1611">
                  <c:v>161000</c:v>
                </c:pt>
                <c:pt idx="1612">
                  <c:v>161100</c:v>
                </c:pt>
                <c:pt idx="1613">
                  <c:v>161200</c:v>
                </c:pt>
                <c:pt idx="1614">
                  <c:v>161300</c:v>
                </c:pt>
                <c:pt idx="1615">
                  <c:v>161400</c:v>
                </c:pt>
                <c:pt idx="1616">
                  <c:v>161500</c:v>
                </c:pt>
                <c:pt idx="1617">
                  <c:v>161600</c:v>
                </c:pt>
                <c:pt idx="1618">
                  <c:v>161700</c:v>
                </c:pt>
                <c:pt idx="1619">
                  <c:v>161800</c:v>
                </c:pt>
                <c:pt idx="1620">
                  <c:v>161900</c:v>
                </c:pt>
                <c:pt idx="1621">
                  <c:v>162000</c:v>
                </c:pt>
                <c:pt idx="1622">
                  <c:v>162100</c:v>
                </c:pt>
                <c:pt idx="1623">
                  <c:v>162200</c:v>
                </c:pt>
                <c:pt idx="1624">
                  <c:v>162300</c:v>
                </c:pt>
                <c:pt idx="1625">
                  <c:v>162400</c:v>
                </c:pt>
                <c:pt idx="1626">
                  <c:v>162500</c:v>
                </c:pt>
                <c:pt idx="1627">
                  <c:v>162600</c:v>
                </c:pt>
                <c:pt idx="1628">
                  <c:v>162700</c:v>
                </c:pt>
                <c:pt idx="1629">
                  <c:v>162800</c:v>
                </c:pt>
                <c:pt idx="1630">
                  <c:v>162900</c:v>
                </c:pt>
                <c:pt idx="1631">
                  <c:v>163000</c:v>
                </c:pt>
                <c:pt idx="1632">
                  <c:v>163100</c:v>
                </c:pt>
                <c:pt idx="1633">
                  <c:v>163200</c:v>
                </c:pt>
                <c:pt idx="1634">
                  <c:v>163300</c:v>
                </c:pt>
                <c:pt idx="1635">
                  <c:v>163400</c:v>
                </c:pt>
                <c:pt idx="1636">
                  <c:v>163500</c:v>
                </c:pt>
                <c:pt idx="1637">
                  <c:v>163600</c:v>
                </c:pt>
                <c:pt idx="1638">
                  <c:v>163700</c:v>
                </c:pt>
                <c:pt idx="1639">
                  <c:v>163800</c:v>
                </c:pt>
                <c:pt idx="1640">
                  <c:v>163900</c:v>
                </c:pt>
                <c:pt idx="1641">
                  <c:v>164000</c:v>
                </c:pt>
                <c:pt idx="1642">
                  <c:v>164100</c:v>
                </c:pt>
                <c:pt idx="1643">
                  <c:v>164200</c:v>
                </c:pt>
                <c:pt idx="1644">
                  <c:v>164300</c:v>
                </c:pt>
                <c:pt idx="1645">
                  <c:v>164400</c:v>
                </c:pt>
                <c:pt idx="1646">
                  <c:v>164500</c:v>
                </c:pt>
                <c:pt idx="1647">
                  <c:v>164600</c:v>
                </c:pt>
                <c:pt idx="1648">
                  <c:v>164700</c:v>
                </c:pt>
                <c:pt idx="1649">
                  <c:v>164800</c:v>
                </c:pt>
                <c:pt idx="1650">
                  <c:v>164900</c:v>
                </c:pt>
                <c:pt idx="1651">
                  <c:v>165000</c:v>
                </c:pt>
                <c:pt idx="1652">
                  <c:v>165100</c:v>
                </c:pt>
                <c:pt idx="1653">
                  <c:v>165200</c:v>
                </c:pt>
                <c:pt idx="1654">
                  <c:v>165300</c:v>
                </c:pt>
                <c:pt idx="1655">
                  <c:v>165400</c:v>
                </c:pt>
                <c:pt idx="1656">
                  <c:v>165500</c:v>
                </c:pt>
                <c:pt idx="1657">
                  <c:v>165600</c:v>
                </c:pt>
                <c:pt idx="1658">
                  <c:v>165700</c:v>
                </c:pt>
                <c:pt idx="1659">
                  <c:v>165800</c:v>
                </c:pt>
                <c:pt idx="1660">
                  <c:v>165900</c:v>
                </c:pt>
                <c:pt idx="1661">
                  <c:v>166000</c:v>
                </c:pt>
                <c:pt idx="1662">
                  <c:v>166100</c:v>
                </c:pt>
                <c:pt idx="1663">
                  <c:v>166200</c:v>
                </c:pt>
                <c:pt idx="1664">
                  <c:v>166300</c:v>
                </c:pt>
                <c:pt idx="1665">
                  <c:v>166400</c:v>
                </c:pt>
                <c:pt idx="1666">
                  <c:v>166500</c:v>
                </c:pt>
                <c:pt idx="1667">
                  <c:v>166600</c:v>
                </c:pt>
                <c:pt idx="1668">
                  <c:v>166700</c:v>
                </c:pt>
                <c:pt idx="1669">
                  <c:v>166800</c:v>
                </c:pt>
                <c:pt idx="1670">
                  <c:v>166900</c:v>
                </c:pt>
                <c:pt idx="1671">
                  <c:v>167000</c:v>
                </c:pt>
                <c:pt idx="1672">
                  <c:v>167100</c:v>
                </c:pt>
                <c:pt idx="1673">
                  <c:v>167200</c:v>
                </c:pt>
                <c:pt idx="1674">
                  <c:v>167300</c:v>
                </c:pt>
                <c:pt idx="1675">
                  <c:v>167400</c:v>
                </c:pt>
                <c:pt idx="1676">
                  <c:v>167500</c:v>
                </c:pt>
                <c:pt idx="1677">
                  <c:v>167600</c:v>
                </c:pt>
                <c:pt idx="1678">
                  <c:v>167700</c:v>
                </c:pt>
                <c:pt idx="1679">
                  <c:v>167800</c:v>
                </c:pt>
                <c:pt idx="1680">
                  <c:v>167900</c:v>
                </c:pt>
                <c:pt idx="1681">
                  <c:v>168000</c:v>
                </c:pt>
                <c:pt idx="1682">
                  <c:v>168100</c:v>
                </c:pt>
                <c:pt idx="1683">
                  <c:v>168200</c:v>
                </c:pt>
                <c:pt idx="1684">
                  <c:v>168300</c:v>
                </c:pt>
                <c:pt idx="1685">
                  <c:v>168400</c:v>
                </c:pt>
                <c:pt idx="1686">
                  <c:v>168500</c:v>
                </c:pt>
                <c:pt idx="1687">
                  <c:v>168600</c:v>
                </c:pt>
                <c:pt idx="1688">
                  <c:v>168700</c:v>
                </c:pt>
                <c:pt idx="1689">
                  <c:v>168800</c:v>
                </c:pt>
                <c:pt idx="1690">
                  <c:v>168900</c:v>
                </c:pt>
                <c:pt idx="1691">
                  <c:v>169000</c:v>
                </c:pt>
                <c:pt idx="1692">
                  <c:v>169100</c:v>
                </c:pt>
                <c:pt idx="1693">
                  <c:v>169200</c:v>
                </c:pt>
                <c:pt idx="1694">
                  <c:v>169300</c:v>
                </c:pt>
                <c:pt idx="1695">
                  <c:v>169400</c:v>
                </c:pt>
                <c:pt idx="1696">
                  <c:v>169500</c:v>
                </c:pt>
                <c:pt idx="1697">
                  <c:v>169600</c:v>
                </c:pt>
                <c:pt idx="1698">
                  <c:v>169700</c:v>
                </c:pt>
                <c:pt idx="1699">
                  <c:v>169800</c:v>
                </c:pt>
                <c:pt idx="1700">
                  <c:v>169900</c:v>
                </c:pt>
                <c:pt idx="1701">
                  <c:v>170000</c:v>
                </c:pt>
                <c:pt idx="1702">
                  <c:v>170100</c:v>
                </c:pt>
                <c:pt idx="1703">
                  <c:v>170200</c:v>
                </c:pt>
                <c:pt idx="1704">
                  <c:v>170300</c:v>
                </c:pt>
                <c:pt idx="1705">
                  <c:v>170400</c:v>
                </c:pt>
                <c:pt idx="1706">
                  <c:v>170500</c:v>
                </c:pt>
                <c:pt idx="1707">
                  <c:v>170600</c:v>
                </c:pt>
                <c:pt idx="1708">
                  <c:v>170700</c:v>
                </c:pt>
                <c:pt idx="1709">
                  <c:v>170800</c:v>
                </c:pt>
                <c:pt idx="1710">
                  <c:v>170900</c:v>
                </c:pt>
                <c:pt idx="1711">
                  <c:v>171000</c:v>
                </c:pt>
                <c:pt idx="1712">
                  <c:v>171100</c:v>
                </c:pt>
                <c:pt idx="1713">
                  <c:v>171200</c:v>
                </c:pt>
                <c:pt idx="1714">
                  <c:v>171300</c:v>
                </c:pt>
                <c:pt idx="1715">
                  <c:v>171400</c:v>
                </c:pt>
                <c:pt idx="1716">
                  <c:v>171500</c:v>
                </c:pt>
                <c:pt idx="1717">
                  <c:v>171600</c:v>
                </c:pt>
                <c:pt idx="1718">
                  <c:v>171700</c:v>
                </c:pt>
                <c:pt idx="1719">
                  <c:v>171800</c:v>
                </c:pt>
                <c:pt idx="1720">
                  <c:v>171900</c:v>
                </c:pt>
                <c:pt idx="1721">
                  <c:v>172000</c:v>
                </c:pt>
                <c:pt idx="1722">
                  <c:v>172100</c:v>
                </c:pt>
                <c:pt idx="1723">
                  <c:v>172200</c:v>
                </c:pt>
                <c:pt idx="1724">
                  <c:v>172300</c:v>
                </c:pt>
                <c:pt idx="1725">
                  <c:v>172400</c:v>
                </c:pt>
                <c:pt idx="1726">
                  <c:v>172500</c:v>
                </c:pt>
                <c:pt idx="1727">
                  <c:v>172600</c:v>
                </c:pt>
                <c:pt idx="1728">
                  <c:v>172700</c:v>
                </c:pt>
                <c:pt idx="1729">
                  <c:v>172800</c:v>
                </c:pt>
                <c:pt idx="1730">
                  <c:v>172900</c:v>
                </c:pt>
                <c:pt idx="1731">
                  <c:v>173000</c:v>
                </c:pt>
                <c:pt idx="1732">
                  <c:v>173100</c:v>
                </c:pt>
                <c:pt idx="1733">
                  <c:v>173200</c:v>
                </c:pt>
                <c:pt idx="1734">
                  <c:v>173300</c:v>
                </c:pt>
                <c:pt idx="1735">
                  <c:v>173400</c:v>
                </c:pt>
                <c:pt idx="1736">
                  <c:v>173500</c:v>
                </c:pt>
                <c:pt idx="1737">
                  <c:v>173600</c:v>
                </c:pt>
                <c:pt idx="1738">
                  <c:v>173700</c:v>
                </c:pt>
                <c:pt idx="1739">
                  <c:v>173800</c:v>
                </c:pt>
                <c:pt idx="1740">
                  <c:v>173900</c:v>
                </c:pt>
                <c:pt idx="1741">
                  <c:v>174000</c:v>
                </c:pt>
                <c:pt idx="1742">
                  <c:v>174100</c:v>
                </c:pt>
                <c:pt idx="1743">
                  <c:v>174200</c:v>
                </c:pt>
                <c:pt idx="1744">
                  <c:v>174300</c:v>
                </c:pt>
                <c:pt idx="1745">
                  <c:v>174400</c:v>
                </c:pt>
                <c:pt idx="1746">
                  <c:v>174500</c:v>
                </c:pt>
                <c:pt idx="1747">
                  <c:v>174600</c:v>
                </c:pt>
                <c:pt idx="1748">
                  <c:v>174700</c:v>
                </c:pt>
                <c:pt idx="1749">
                  <c:v>174800</c:v>
                </c:pt>
                <c:pt idx="1750">
                  <c:v>174900</c:v>
                </c:pt>
                <c:pt idx="1751">
                  <c:v>175000</c:v>
                </c:pt>
                <c:pt idx="1752">
                  <c:v>175100</c:v>
                </c:pt>
                <c:pt idx="1753">
                  <c:v>175200</c:v>
                </c:pt>
                <c:pt idx="1754">
                  <c:v>175300</c:v>
                </c:pt>
                <c:pt idx="1755">
                  <c:v>175400</c:v>
                </c:pt>
                <c:pt idx="1756">
                  <c:v>175500</c:v>
                </c:pt>
                <c:pt idx="1757">
                  <c:v>175600</c:v>
                </c:pt>
                <c:pt idx="1758">
                  <c:v>175700</c:v>
                </c:pt>
                <c:pt idx="1759">
                  <c:v>175800</c:v>
                </c:pt>
                <c:pt idx="1760">
                  <c:v>175900</c:v>
                </c:pt>
                <c:pt idx="1761">
                  <c:v>176000</c:v>
                </c:pt>
                <c:pt idx="1762">
                  <c:v>176100</c:v>
                </c:pt>
                <c:pt idx="1763">
                  <c:v>176200</c:v>
                </c:pt>
                <c:pt idx="1764">
                  <c:v>176300</c:v>
                </c:pt>
                <c:pt idx="1765">
                  <c:v>176400</c:v>
                </c:pt>
                <c:pt idx="1766">
                  <c:v>176500</c:v>
                </c:pt>
                <c:pt idx="1767">
                  <c:v>176600</c:v>
                </c:pt>
                <c:pt idx="1768">
                  <c:v>176700</c:v>
                </c:pt>
                <c:pt idx="1769">
                  <c:v>176800</c:v>
                </c:pt>
                <c:pt idx="1770">
                  <c:v>176900</c:v>
                </c:pt>
                <c:pt idx="1771">
                  <c:v>177000</c:v>
                </c:pt>
                <c:pt idx="1772">
                  <c:v>177100</c:v>
                </c:pt>
                <c:pt idx="1773">
                  <c:v>177200</c:v>
                </c:pt>
                <c:pt idx="1774">
                  <c:v>177300</c:v>
                </c:pt>
                <c:pt idx="1775">
                  <c:v>177400</c:v>
                </c:pt>
                <c:pt idx="1776">
                  <c:v>177500</c:v>
                </c:pt>
                <c:pt idx="1777">
                  <c:v>177600</c:v>
                </c:pt>
                <c:pt idx="1778">
                  <c:v>177700</c:v>
                </c:pt>
                <c:pt idx="1779">
                  <c:v>177800</c:v>
                </c:pt>
                <c:pt idx="1780">
                  <c:v>177900</c:v>
                </c:pt>
                <c:pt idx="1781">
                  <c:v>178000</c:v>
                </c:pt>
                <c:pt idx="1782">
                  <c:v>178100</c:v>
                </c:pt>
                <c:pt idx="1783">
                  <c:v>178200</c:v>
                </c:pt>
                <c:pt idx="1784">
                  <c:v>178300</c:v>
                </c:pt>
                <c:pt idx="1785">
                  <c:v>178400</c:v>
                </c:pt>
                <c:pt idx="1786">
                  <c:v>178500</c:v>
                </c:pt>
                <c:pt idx="1787">
                  <c:v>178600</c:v>
                </c:pt>
                <c:pt idx="1788">
                  <c:v>178700</c:v>
                </c:pt>
                <c:pt idx="1789">
                  <c:v>178800</c:v>
                </c:pt>
                <c:pt idx="1790">
                  <c:v>178900</c:v>
                </c:pt>
                <c:pt idx="1791">
                  <c:v>179000</c:v>
                </c:pt>
                <c:pt idx="1792">
                  <c:v>179100</c:v>
                </c:pt>
                <c:pt idx="1793">
                  <c:v>179200</c:v>
                </c:pt>
                <c:pt idx="1794">
                  <c:v>179300</c:v>
                </c:pt>
                <c:pt idx="1795">
                  <c:v>179400</c:v>
                </c:pt>
                <c:pt idx="1796">
                  <c:v>179500</c:v>
                </c:pt>
                <c:pt idx="1797">
                  <c:v>179600</c:v>
                </c:pt>
                <c:pt idx="1798">
                  <c:v>179700</c:v>
                </c:pt>
                <c:pt idx="1799">
                  <c:v>179800</c:v>
                </c:pt>
                <c:pt idx="1800">
                  <c:v>179900</c:v>
                </c:pt>
                <c:pt idx="1801">
                  <c:v>180000</c:v>
                </c:pt>
                <c:pt idx="1802">
                  <c:v>180100</c:v>
                </c:pt>
                <c:pt idx="1803">
                  <c:v>180200</c:v>
                </c:pt>
                <c:pt idx="1804">
                  <c:v>180300</c:v>
                </c:pt>
                <c:pt idx="1805">
                  <c:v>180400</c:v>
                </c:pt>
                <c:pt idx="1806">
                  <c:v>180500</c:v>
                </c:pt>
                <c:pt idx="1807">
                  <c:v>180600</c:v>
                </c:pt>
                <c:pt idx="1808">
                  <c:v>180700</c:v>
                </c:pt>
                <c:pt idx="1809">
                  <c:v>180800</c:v>
                </c:pt>
                <c:pt idx="1810">
                  <c:v>180900</c:v>
                </c:pt>
                <c:pt idx="1811">
                  <c:v>181000</c:v>
                </c:pt>
                <c:pt idx="1812">
                  <c:v>181100</c:v>
                </c:pt>
                <c:pt idx="1813">
                  <c:v>181200</c:v>
                </c:pt>
                <c:pt idx="1814">
                  <c:v>181300</c:v>
                </c:pt>
                <c:pt idx="1815">
                  <c:v>181400</c:v>
                </c:pt>
                <c:pt idx="1816">
                  <c:v>181500</c:v>
                </c:pt>
                <c:pt idx="1817">
                  <c:v>181600</c:v>
                </c:pt>
                <c:pt idx="1818">
                  <c:v>181700</c:v>
                </c:pt>
                <c:pt idx="1819">
                  <c:v>181800</c:v>
                </c:pt>
                <c:pt idx="1820">
                  <c:v>181900</c:v>
                </c:pt>
                <c:pt idx="1821">
                  <c:v>182000</c:v>
                </c:pt>
                <c:pt idx="1822">
                  <c:v>182100</c:v>
                </c:pt>
                <c:pt idx="1823">
                  <c:v>182200</c:v>
                </c:pt>
                <c:pt idx="1824">
                  <c:v>182300</c:v>
                </c:pt>
                <c:pt idx="1825">
                  <c:v>182400</c:v>
                </c:pt>
                <c:pt idx="1826">
                  <c:v>182500</c:v>
                </c:pt>
                <c:pt idx="1827">
                  <c:v>182600</c:v>
                </c:pt>
                <c:pt idx="1828">
                  <c:v>182700</c:v>
                </c:pt>
                <c:pt idx="1829">
                  <c:v>182800</c:v>
                </c:pt>
                <c:pt idx="1830">
                  <c:v>182900</c:v>
                </c:pt>
                <c:pt idx="1831">
                  <c:v>183000</c:v>
                </c:pt>
                <c:pt idx="1832">
                  <c:v>183100</c:v>
                </c:pt>
                <c:pt idx="1833">
                  <c:v>183200</c:v>
                </c:pt>
                <c:pt idx="1834">
                  <c:v>183300</c:v>
                </c:pt>
                <c:pt idx="1835">
                  <c:v>183400</c:v>
                </c:pt>
                <c:pt idx="1836">
                  <c:v>183500</c:v>
                </c:pt>
                <c:pt idx="1837">
                  <c:v>183600</c:v>
                </c:pt>
                <c:pt idx="1838">
                  <c:v>183700</c:v>
                </c:pt>
                <c:pt idx="1839">
                  <c:v>183800</c:v>
                </c:pt>
                <c:pt idx="1840">
                  <c:v>183900</c:v>
                </c:pt>
                <c:pt idx="1841">
                  <c:v>184000</c:v>
                </c:pt>
                <c:pt idx="1842">
                  <c:v>184100</c:v>
                </c:pt>
                <c:pt idx="1843">
                  <c:v>184200</c:v>
                </c:pt>
                <c:pt idx="1844">
                  <c:v>184300</c:v>
                </c:pt>
                <c:pt idx="1845">
                  <c:v>184400</c:v>
                </c:pt>
                <c:pt idx="1846">
                  <c:v>184500</c:v>
                </c:pt>
                <c:pt idx="1847">
                  <c:v>184600</c:v>
                </c:pt>
                <c:pt idx="1848">
                  <c:v>184700</c:v>
                </c:pt>
                <c:pt idx="1849">
                  <c:v>184800</c:v>
                </c:pt>
                <c:pt idx="1850">
                  <c:v>184900</c:v>
                </c:pt>
                <c:pt idx="1851">
                  <c:v>185000</c:v>
                </c:pt>
                <c:pt idx="1852">
                  <c:v>185100</c:v>
                </c:pt>
                <c:pt idx="1853">
                  <c:v>185200</c:v>
                </c:pt>
                <c:pt idx="1854">
                  <c:v>185300</c:v>
                </c:pt>
                <c:pt idx="1855">
                  <c:v>185400</c:v>
                </c:pt>
                <c:pt idx="1856">
                  <c:v>185500</c:v>
                </c:pt>
                <c:pt idx="1857">
                  <c:v>185600</c:v>
                </c:pt>
                <c:pt idx="1858">
                  <c:v>185700</c:v>
                </c:pt>
                <c:pt idx="1859">
                  <c:v>185800</c:v>
                </c:pt>
                <c:pt idx="1860">
                  <c:v>185900</c:v>
                </c:pt>
                <c:pt idx="1861">
                  <c:v>186000</c:v>
                </c:pt>
                <c:pt idx="1862">
                  <c:v>186100</c:v>
                </c:pt>
                <c:pt idx="1863">
                  <c:v>186200</c:v>
                </c:pt>
                <c:pt idx="1864">
                  <c:v>186300</c:v>
                </c:pt>
                <c:pt idx="1865">
                  <c:v>186400</c:v>
                </c:pt>
                <c:pt idx="1866">
                  <c:v>186500</c:v>
                </c:pt>
                <c:pt idx="1867">
                  <c:v>186600</c:v>
                </c:pt>
                <c:pt idx="1868">
                  <c:v>186700</c:v>
                </c:pt>
                <c:pt idx="1869">
                  <c:v>186800</c:v>
                </c:pt>
                <c:pt idx="1870">
                  <c:v>186900</c:v>
                </c:pt>
                <c:pt idx="1871">
                  <c:v>187000</c:v>
                </c:pt>
                <c:pt idx="1872">
                  <c:v>187100</c:v>
                </c:pt>
                <c:pt idx="1873">
                  <c:v>187200</c:v>
                </c:pt>
                <c:pt idx="1874">
                  <c:v>187300</c:v>
                </c:pt>
                <c:pt idx="1875">
                  <c:v>187400</c:v>
                </c:pt>
                <c:pt idx="1876">
                  <c:v>187500</c:v>
                </c:pt>
                <c:pt idx="1877">
                  <c:v>187600</c:v>
                </c:pt>
                <c:pt idx="1878">
                  <c:v>187700</c:v>
                </c:pt>
                <c:pt idx="1879">
                  <c:v>187800</c:v>
                </c:pt>
                <c:pt idx="1880">
                  <c:v>187900</c:v>
                </c:pt>
                <c:pt idx="1881">
                  <c:v>188000</c:v>
                </c:pt>
                <c:pt idx="1882">
                  <c:v>188100</c:v>
                </c:pt>
                <c:pt idx="1883">
                  <c:v>188200</c:v>
                </c:pt>
                <c:pt idx="1884">
                  <c:v>188300</c:v>
                </c:pt>
                <c:pt idx="1885">
                  <c:v>188400</c:v>
                </c:pt>
                <c:pt idx="1886">
                  <c:v>188500</c:v>
                </c:pt>
                <c:pt idx="1887">
                  <c:v>188600</c:v>
                </c:pt>
                <c:pt idx="1888">
                  <c:v>188700</c:v>
                </c:pt>
                <c:pt idx="1889">
                  <c:v>188800</c:v>
                </c:pt>
                <c:pt idx="1890">
                  <c:v>188900</c:v>
                </c:pt>
                <c:pt idx="1891">
                  <c:v>189000</c:v>
                </c:pt>
                <c:pt idx="1892">
                  <c:v>189100</c:v>
                </c:pt>
                <c:pt idx="1893">
                  <c:v>189200</c:v>
                </c:pt>
                <c:pt idx="1894">
                  <c:v>189300</c:v>
                </c:pt>
                <c:pt idx="1895">
                  <c:v>189400</c:v>
                </c:pt>
                <c:pt idx="1896">
                  <c:v>189500</c:v>
                </c:pt>
                <c:pt idx="1897">
                  <c:v>189600</c:v>
                </c:pt>
                <c:pt idx="1898">
                  <c:v>189700</c:v>
                </c:pt>
                <c:pt idx="1899">
                  <c:v>189800</c:v>
                </c:pt>
                <c:pt idx="1900">
                  <c:v>189900</c:v>
                </c:pt>
                <c:pt idx="1901">
                  <c:v>190000</c:v>
                </c:pt>
                <c:pt idx="1902">
                  <c:v>190100</c:v>
                </c:pt>
                <c:pt idx="1903">
                  <c:v>190200</c:v>
                </c:pt>
                <c:pt idx="1904">
                  <c:v>190300</c:v>
                </c:pt>
                <c:pt idx="1905">
                  <c:v>190400</c:v>
                </c:pt>
                <c:pt idx="1906">
                  <c:v>190500</c:v>
                </c:pt>
                <c:pt idx="1907">
                  <c:v>190600</c:v>
                </c:pt>
                <c:pt idx="1908">
                  <c:v>190700</c:v>
                </c:pt>
                <c:pt idx="1909">
                  <c:v>190800</c:v>
                </c:pt>
                <c:pt idx="1910">
                  <c:v>190900</c:v>
                </c:pt>
                <c:pt idx="1911">
                  <c:v>191000</c:v>
                </c:pt>
                <c:pt idx="1912">
                  <c:v>191100</c:v>
                </c:pt>
                <c:pt idx="1913">
                  <c:v>191200</c:v>
                </c:pt>
                <c:pt idx="1914">
                  <c:v>191300</c:v>
                </c:pt>
                <c:pt idx="1915">
                  <c:v>191400</c:v>
                </c:pt>
                <c:pt idx="1916">
                  <c:v>191500</c:v>
                </c:pt>
                <c:pt idx="1917">
                  <c:v>191600</c:v>
                </c:pt>
                <c:pt idx="1918">
                  <c:v>191700</c:v>
                </c:pt>
                <c:pt idx="1919">
                  <c:v>191800</c:v>
                </c:pt>
                <c:pt idx="1920">
                  <c:v>191900</c:v>
                </c:pt>
                <c:pt idx="1921">
                  <c:v>192000</c:v>
                </c:pt>
                <c:pt idx="1922">
                  <c:v>192100</c:v>
                </c:pt>
                <c:pt idx="1923">
                  <c:v>192200</c:v>
                </c:pt>
                <c:pt idx="1924">
                  <c:v>192300</c:v>
                </c:pt>
                <c:pt idx="1925">
                  <c:v>192400</c:v>
                </c:pt>
                <c:pt idx="1926">
                  <c:v>192500</c:v>
                </c:pt>
                <c:pt idx="1927">
                  <c:v>192600</c:v>
                </c:pt>
                <c:pt idx="1928">
                  <c:v>192700</c:v>
                </c:pt>
                <c:pt idx="1929">
                  <c:v>192800</c:v>
                </c:pt>
                <c:pt idx="1930">
                  <c:v>192900</c:v>
                </c:pt>
                <c:pt idx="1931">
                  <c:v>193000</c:v>
                </c:pt>
                <c:pt idx="1932">
                  <c:v>193100</c:v>
                </c:pt>
                <c:pt idx="1933">
                  <c:v>193200</c:v>
                </c:pt>
                <c:pt idx="1934">
                  <c:v>193300</c:v>
                </c:pt>
                <c:pt idx="1935">
                  <c:v>193400</c:v>
                </c:pt>
                <c:pt idx="1936">
                  <c:v>193500</c:v>
                </c:pt>
                <c:pt idx="1937">
                  <c:v>193600</c:v>
                </c:pt>
                <c:pt idx="1938">
                  <c:v>193700</c:v>
                </c:pt>
                <c:pt idx="1939">
                  <c:v>193800</c:v>
                </c:pt>
                <c:pt idx="1940">
                  <c:v>193900</c:v>
                </c:pt>
                <c:pt idx="1941">
                  <c:v>194000</c:v>
                </c:pt>
                <c:pt idx="1942">
                  <c:v>194100</c:v>
                </c:pt>
                <c:pt idx="1943">
                  <c:v>194200</c:v>
                </c:pt>
                <c:pt idx="1944">
                  <c:v>194300</c:v>
                </c:pt>
                <c:pt idx="1945">
                  <c:v>194400</c:v>
                </c:pt>
                <c:pt idx="1946">
                  <c:v>194500</c:v>
                </c:pt>
                <c:pt idx="1947">
                  <c:v>194600</c:v>
                </c:pt>
                <c:pt idx="1948">
                  <c:v>194700</c:v>
                </c:pt>
                <c:pt idx="1949">
                  <c:v>194800</c:v>
                </c:pt>
                <c:pt idx="1950">
                  <c:v>194900</c:v>
                </c:pt>
                <c:pt idx="1951">
                  <c:v>195000</c:v>
                </c:pt>
                <c:pt idx="1952">
                  <c:v>195100</c:v>
                </c:pt>
                <c:pt idx="1953">
                  <c:v>195200</c:v>
                </c:pt>
                <c:pt idx="1954">
                  <c:v>195300</c:v>
                </c:pt>
                <c:pt idx="1955">
                  <c:v>195400</c:v>
                </c:pt>
                <c:pt idx="1956">
                  <c:v>195500</c:v>
                </c:pt>
                <c:pt idx="1957">
                  <c:v>195600</c:v>
                </c:pt>
                <c:pt idx="1958">
                  <c:v>195700</c:v>
                </c:pt>
                <c:pt idx="1959">
                  <c:v>195800</c:v>
                </c:pt>
                <c:pt idx="1960">
                  <c:v>195900</c:v>
                </c:pt>
                <c:pt idx="1961">
                  <c:v>196000</c:v>
                </c:pt>
                <c:pt idx="1962">
                  <c:v>196100</c:v>
                </c:pt>
                <c:pt idx="1963">
                  <c:v>196200</c:v>
                </c:pt>
                <c:pt idx="1964">
                  <c:v>196300</c:v>
                </c:pt>
                <c:pt idx="1965">
                  <c:v>196400</c:v>
                </c:pt>
                <c:pt idx="1966">
                  <c:v>196500</c:v>
                </c:pt>
                <c:pt idx="1967">
                  <c:v>196600</c:v>
                </c:pt>
                <c:pt idx="1968">
                  <c:v>196700</c:v>
                </c:pt>
                <c:pt idx="1969">
                  <c:v>196800</c:v>
                </c:pt>
                <c:pt idx="1970">
                  <c:v>196900</c:v>
                </c:pt>
                <c:pt idx="1971">
                  <c:v>197000</c:v>
                </c:pt>
                <c:pt idx="1972">
                  <c:v>197100</c:v>
                </c:pt>
                <c:pt idx="1973">
                  <c:v>197200</c:v>
                </c:pt>
                <c:pt idx="1974">
                  <c:v>197300</c:v>
                </c:pt>
                <c:pt idx="1975">
                  <c:v>197400</c:v>
                </c:pt>
                <c:pt idx="1976">
                  <c:v>197500</c:v>
                </c:pt>
                <c:pt idx="1977">
                  <c:v>197600</c:v>
                </c:pt>
                <c:pt idx="1978">
                  <c:v>197700</c:v>
                </c:pt>
                <c:pt idx="1979">
                  <c:v>197800</c:v>
                </c:pt>
                <c:pt idx="1980">
                  <c:v>197900</c:v>
                </c:pt>
                <c:pt idx="1981">
                  <c:v>198000</c:v>
                </c:pt>
                <c:pt idx="1982">
                  <c:v>198100</c:v>
                </c:pt>
                <c:pt idx="1983">
                  <c:v>198200</c:v>
                </c:pt>
                <c:pt idx="1984">
                  <c:v>198300</c:v>
                </c:pt>
                <c:pt idx="1985">
                  <c:v>198400</c:v>
                </c:pt>
                <c:pt idx="1986">
                  <c:v>198500</c:v>
                </c:pt>
                <c:pt idx="1987">
                  <c:v>198600</c:v>
                </c:pt>
                <c:pt idx="1988">
                  <c:v>198700</c:v>
                </c:pt>
                <c:pt idx="1989">
                  <c:v>198800</c:v>
                </c:pt>
                <c:pt idx="1990">
                  <c:v>198900</c:v>
                </c:pt>
                <c:pt idx="1991">
                  <c:v>199000</c:v>
                </c:pt>
                <c:pt idx="1992">
                  <c:v>199100</c:v>
                </c:pt>
                <c:pt idx="1993">
                  <c:v>199200</c:v>
                </c:pt>
                <c:pt idx="1994">
                  <c:v>199300</c:v>
                </c:pt>
                <c:pt idx="1995">
                  <c:v>199400</c:v>
                </c:pt>
                <c:pt idx="1996">
                  <c:v>199500</c:v>
                </c:pt>
                <c:pt idx="1997">
                  <c:v>199600</c:v>
                </c:pt>
                <c:pt idx="1998">
                  <c:v>199700</c:v>
                </c:pt>
                <c:pt idx="1999">
                  <c:v>199800</c:v>
                </c:pt>
                <c:pt idx="2000">
                  <c:v>199900</c:v>
                </c:pt>
                <c:pt idx="2001">
                  <c:v>200000</c:v>
                </c:pt>
                <c:pt idx="2002">
                  <c:v>201000</c:v>
                </c:pt>
                <c:pt idx="2003">
                  <c:v>202000</c:v>
                </c:pt>
                <c:pt idx="2004">
                  <c:v>203000</c:v>
                </c:pt>
                <c:pt idx="2005">
                  <c:v>204000</c:v>
                </c:pt>
                <c:pt idx="2006">
                  <c:v>205000</c:v>
                </c:pt>
                <c:pt idx="2007">
                  <c:v>206000</c:v>
                </c:pt>
                <c:pt idx="2008">
                  <c:v>207000</c:v>
                </c:pt>
                <c:pt idx="2009">
                  <c:v>208000</c:v>
                </c:pt>
                <c:pt idx="2010">
                  <c:v>209000</c:v>
                </c:pt>
                <c:pt idx="2011">
                  <c:v>210000</c:v>
                </c:pt>
                <c:pt idx="2012">
                  <c:v>211000</c:v>
                </c:pt>
                <c:pt idx="2013">
                  <c:v>212000</c:v>
                </c:pt>
                <c:pt idx="2014">
                  <c:v>213000</c:v>
                </c:pt>
                <c:pt idx="2015">
                  <c:v>214000</c:v>
                </c:pt>
                <c:pt idx="2016">
                  <c:v>215000</c:v>
                </c:pt>
                <c:pt idx="2017">
                  <c:v>216000</c:v>
                </c:pt>
                <c:pt idx="2018">
                  <c:v>217000</c:v>
                </c:pt>
                <c:pt idx="2019">
                  <c:v>218000</c:v>
                </c:pt>
                <c:pt idx="2020">
                  <c:v>219000</c:v>
                </c:pt>
                <c:pt idx="2021">
                  <c:v>220000</c:v>
                </c:pt>
                <c:pt idx="2022">
                  <c:v>221000</c:v>
                </c:pt>
                <c:pt idx="2023">
                  <c:v>222000</c:v>
                </c:pt>
                <c:pt idx="2024">
                  <c:v>223000</c:v>
                </c:pt>
                <c:pt idx="2025">
                  <c:v>224000</c:v>
                </c:pt>
                <c:pt idx="2026">
                  <c:v>225000</c:v>
                </c:pt>
                <c:pt idx="2027">
                  <c:v>226000</c:v>
                </c:pt>
                <c:pt idx="2028">
                  <c:v>227000</c:v>
                </c:pt>
                <c:pt idx="2029">
                  <c:v>228000</c:v>
                </c:pt>
                <c:pt idx="2030">
                  <c:v>229000</c:v>
                </c:pt>
                <c:pt idx="2031">
                  <c:v>230000</c:v>
                </c:pt>
                <c:pt idx="2032">
                  <c:v>231000</c:v>
                </c:pt>
                <c:pt idx="2033">
                  <c:v>232000</c:v>
                </c:pt>
                <c:pt idx="2034">
                  <c:v>233000</c:v>
                </c:pt>
                <c:pt idx="2035">
                  <c:v>234000</c:v>
                </c:pt>
                <c:pt idx="2036">
                  <c:v>235000</c:v>
                </c:pt>
                <c:pt idx="2037">
                  <c:v>236000</c:v>
                </c:pt>
                <c:pt idx="2038">
                  <c:v>237000</c:v>
                </c:pt>
                <c:pt idx="2039">
                  <c:v>238000</c:v>
                </c:pt>
                <c:pt idx="2040">
                  <c:v>239000</c:v>
                </c:pt>
                <c:pt idx="2041">
                  <c:v>240000</c:v>
                </c:pt>
                <c:pt idx="2042">
                  <c:v>241000</c:v>
                </c:pt>
                <c:pt idx="2043">
                  <c:v>242000</c:v>
                </c:pt>
                <c:pt idx="2044">
                  <c:v>243000</c:v>
                </c:pt>
                <c:pt idx="2045">
                  <c:v>244000</c:v>
                </c:pt>
                <c:pt idx="2046">
                  <c:v>245000</c:v>
                </c:pt>
                <c:pt idx="2047">
                  <c:v>246000</c:v>
                </c:pt>
                <c:pt idx="2048">
                  <c:v>247000</c:v>
                </c:pt>
                <c:pt idx="2049">
                  <c:v>248000</c:v>
                </c:pt>
                <c:pt idx="2050">
                  <c:v>249000</c:v>
                </c:pt>
                <c:pt idx="2051">
                  <c:v>250000</c:v>
                </c:pt>
                <c:pt idx="2052">
                  <c:v>251000</c:v>
                </c:pt>
                <c:pt idx="2053">
                  <c:v>252000</c:v>
                </c:pt>
                <c:pt idx="2054">
                  <c:v>253000</c:v>
                </c:pt>
                <c:pt idx="2055">
                  <c:v>254000</c:v>
                </c:pt>
                <c:pt idx="2056">
                  <c:v>255000</c:v>
                </c:pt>
                <c:pt idx="2057">
                  <c:v>256000</c:v>
                </c:pt>
                <c:pt idx="2058">
                  <c:v>257000</c:v>
                </c:pt>
                <c:pt idx="2059">
                  <c:v>258000</c:v>
                </c:pt>
                <c:pt idx="2060">
                  <c:v>259000</c:v>
                </c:pt>
                <c:pt idx="2061">
                  <c:v>260000</c:v>
                </c:pt>
                <c:pt idx="2062">
                  <c:v>261000</c:v>
                </c:pt>
                <c:pt idx="2063">
                  <c:v>262000</c:v>
                </c:pt>
                <c:pt idx="2064">
                  <c:v>263000</c:v>
                </c:pt>
                <c:pt idx="2065">
                  <c:v>264000</c:v>
                </c:pt>
                <c:pt idx="2066">
                  <c:v>265000</c:v>
                </c:pt>
                <c:pt idx="2067">
                  <c:v>266000</c:v>
                </c:pt>
                <c:pt idx="2068">
                  <c:v>267000</c:v>
                </c:pt>
                <c:pt idx="2069">
                  <c:v>268000</c:v>
                </c:pt>
                <c:pt idx="2070">
                  <c:v>269000</c:v>
                </c:pt>
                <c:pt idx="2071">
                  <c:v>270000</c:v>
                </c:pt>
                <c:pt idx="2072">
                  <c:v>271000</c:v>
                </c:pt>
                <c:pt idx="2073">
                  <c:v>272000</c:v>
                </c:pt>
                <c:pt idx="2074">
                  <c:v>273000</c:v>
                </c:pt>
                <c:pt idx="2075">
                  <c:v>274000</c:v>
                </c:pt>
                <c:pt idx="2076">
                  <c:v>275000</c:v>
                </c:pt>
                <c:pt idx="2077">
                  <c:v>276000</c:v>
                </c:pt>
                <c:pt idx="2078">
                  <c:v>277000</c:v>
                </c:pt>
                <c:pt idx="2079">
                  <c:v>278000</c:v>
                </c:pt>
                <c:pt idx="2080">
                  <c:v>279000</c:v>
                </c:pt>
                <c:pt idx="2081">
                  <c:v>280000</c:v>
                </c:pt>
                <c:pt idx="2082">
                  <c:v>281000</c:v>
                </c:pt>
                <c:pt idx="2083">
                  <c:v>282000</c:v>
                </c:pt>
                <c:pt idx="2084">
                  <c:v>283000</c:v>
                </c:pt>
                <c:pt idx="2085">
                  <c:v>284000</c:v>
                </c:pt>
                <c:pt idx="2086">
                  <c:v>285000</c:v>
                </c:pt>
                <c:pt idx="2087">
                  <c:v>286000</c:v>
                </c:pt>
                <c:pt idx="2088">
                  <c:v>287000</c:v>
                </c:pt>
                <c:pt idx="2089">
                  <c:v>288000</c:v>
                </c:pt>
                <c:pt idx="2090">
                  <c:v>289000</c:v>
                </c:pt>
                <c:pt idx="2091">
                  <c:v>290000</c:v>
                </c:pt>
                <c:pt idx="2092">
                  <c:v>291000</c:v>
                </c:pt>
                <c:pt idx="2093">
                  <c:v>292000</c:v>
                </c:pt>
                <c:pt idx="2094">
                  <c:v>293000</c:v>
                </c:pt>
                <c:pt idx="2095">
                  <c:v>294000</c:v>
                </c:pt>
                <c:pt idx="2096">
                  <c:v>295000</c:v>
                </c:pt>
                <c:pt idx="2097">
                  <c:v>296000</c:v>
                </c:pt>
                <c:pt idx="2098">
                  <c:v>297000</c:v>
                </c:pt>
                <c:pt idx="2099">
                  <c:v>298000</c:v>
                </c:pt>
                <c:pt idx="2100">
                  <c:v>299000</c:v>
                </c:pt>
                <c:pt idx="2101">
                  <c:v>300000</c:v>
                </c:pt>
                <c:pt idx="2102">
                  <c:v>301000</c:v>
                </c:pt>
                <c:pt idx="2103">
                  <c:v>302000</c:v>
                </c:pt>
                <c:pt idx="2104">
                  <c:v>303000</c:v>
                </c:pt>
                <c:pt idx="2105">
                  <c:v>304000</c:v>
                </c:pt>
                <c:pt idx="2106">
                  <c:v>305000</c:v>
                </c:pt>
                <c:pt idx="2107">
                  <c:v>306000</c:v>
                </c:pt>
                <c:pt idx="2108">
                  <c:v>307000</c:v>
                </c:pt>
                <c:pt idx="2109">
                  <c:v>308000</c:v>
                </c:pt>
                <c:pt idx="2110">
                  <c:v>309000</c:v>
                </c:pt>
                <c:pt idx="2111">
                  <c:v>310000</c:v>
                </c:pt>
                <c:pt idx="2112">
                  <c:v>311000</c:v>
                </c:pt>
                <c:pt idx="2113">
                  <c:v>312000</c:v>
                </c:pt>
                <c:pt idx="2114">
                  <c:v>313000</c:v>
                </c:pt>
                <c:pt idx="2115">
                  <c:v>314000</c:v>
                </c:pt>
                <c:pt idx="2116">
                  <c:v>315000</c:v>
                </c:pt>
                <c:pt idx="2117">
                  <c:v>316000</c:v>
                </c:pt>
                <c:pt idx="2118">
                  <c:v>317000</c:v>
                </c:pt>
                <c:pt idx="2119">
                  <c:v>318000</c:v>
                </c:pt>
                <c:pt idx="2120">
                  <c:v>319000</c:v>
                </c:pt>
                <c:pt idx="2121">
                  <c:v>320000</c:v>
                </c:pt>
                <c:pt idx="2122">
                  <c:v>321000</c:v>
                </c:pt>
                <c:pt idx="2123">
                  <c:v>322000</c:v>
                </c:pt>
                <c:pt idx="2124">
                  <c:v>323000</c:v>
                </c:pt>
                <c:pt idx="2125">
                  <c:v>324000</c:v>
                </c:pt>
                <c:pt idx="2126">
                  <c:v>325000</c:v>
                </c:pt>
                <c:pt idx="2127">
                  <c:v>326000</c:v>
                </c:pt>
                <c:pt idx="2128">
                  <c:v>327000</c:v>
                </c:pt>
                <c:pt idx="2129">
                  <c:v>328000</c:v>
                </c:pt>
                <c:pt idx="2130">
                  <c:v>329000</c:v>
                </c:pt>
                <c:pt idx="2131">
                  <c:v>330000</c:v>
                </c:pt>
                <c:pt idx="2132">
                  <c:v>331000</c:v>
                </c:pt>
                <c:pt idx="2133">
                  <c:v>332000</c:v>
                </c:pt>
                <c:pt idx="2134">
                  <c:v>333000</c:v>
                </c:pt>
                <c:pt idx="2135">
                  <c:v>334000</c:v>
                </c:pt>
                <c:pt idx="2136">
                  <c:v>335000</c:v>
                </c:pt>
                <c:pt idx="2137">
                  <c:v>336000</c:v>
                </c:pt>
                <c:pt idx="2138">
                  <c:v>337000</c:v>
                </c:pt>
                <c:pt idx="2139">
                  <c:v>338000</c:v>
                </c:pt>
                <c:pt idx="2140">
                  <c:v>339000</c:v>
                </c:pt>
                <c:pt idx="2141">
                  <c:v>340000</c:v>
                </c:pt>
                <c:pt idx="2142">
                  <c:v>341000</c:v>
                </c:pt>
                <c:pt idx="2143">
                  <c:v>342000</c:v>
                </c:pt>
                <c:pt idx="2144">
                  <c:v>343000</c:v>
                </c:pt>
                <c:pt idx="2145">
                  <c:v>344000</c:v>
                </c:pt>
                <c:pt idx="2146">
                  <c:v>345000</c:v>
                </c:pt>
                <c:pt idx="2147">
                  <c:v>346000</c:v>
                </c:pt>
                <c:pt idx="2148">
                  <c:v>347000</c:v>
                </c:pt>
                <c:pt idx="2149">
                  <c:v>348000</c:v>
                </c:pt>
                <c:pt idx="2150">
                  <c:v>349000</c:v>
                </c:pt>
                <c:pt idx="2151">
                  <c:v>350000</c:v>
                </c:pt>
                <c:pt idx="2152">
                  <c:v>351000</c:v>
                </c:pt>
                <c:pt idx="2153">
                  <c:v>352000</c:v>
                </c:pt>
                <c:pt idx="2154">
                  <c:v>353000</c:v>
                </c:pt>
                <c:pt idx="2155">
                  <c:v>354000</c:v>
                </c:pt>
                <c:pt idx="2156">
                  <c:v>355000</c:v>
                </c:pt>
                <c:pt idx="2157">
                  <c:v>356000</c:v>
                </c:pt>
                <c:pt idx="2158">
                  <c:v>357000</c:v>
                </c:pt>
                <c:pt idx="2159">
                  <c:v>358000</c:v>
                </c:pt>
                <c:pt idx="2160">
                  <c:v>359000</c:v>
                </c:pt>
                <c:pt idx="2161">
                  <c:v>360000</c:v>
                </c:pt>
                <c:pt idx="2162">
                  <c:v>361000</c:v>
                </c:pt>
                <c:pt idx="2163">
                  <c:v>362000</c:v>
                </c:pt>
                <c:pt idx="2164">
                  <c:v>363000</c:v>
                </c:pt>
                <c:pt idx="2165">
                  <c:v>364000</c:v>
                </c:pt>
                <c:pt idx="2166">
                  <c:v>365000</c:v>
                </c:pt>
                <c:pt idx="2167">
                  <c:v>366000</c:v>
                </c:pt>
                <c:pt idx="2168">
                  <c:v>367000</c:v>
                </c:pt>
                <c:pt idx="2169">
                  <c:v>368000</c:v>
                </c:pt>
                <c:pt idx="2170">
                  <c:v>369000</c:v>
                </c:pt>
                <c:pt idx="2171">
                  <c:v>370000</c:v>
                </c:pt>
                <c:pt idx="2172">
                  <c:v>371000</c:v>
                </c:pt>
                <c:pt idx="2173">
                  <c:v>372000</c:v>
                </c:pt>
                <c:pt idx="2174">
                  <c:v>373000</c:v>
                </c:pt>
                <c:pt idx="2175">
                  <c:v>374000</c:v>
                </c:pt>
                <c:pt idx="2176">
                  <c:v>375000</c:v>
                </c:pt>
                <c:pt idx="2177">
                  <c:v>376000</c:v>
                </c:pt>
                <c:pt idx="2178">
                  <c:v>377000</c:v>
                </c:pt>
                <c:pt idx="2179">
                  <c:v>378000</c:v>
                </c:pt>
                <c:pt idx="2180">
                  <c:v>379000</c:v>
                </c:pt>
                <c:pt idx="2181">
                  <c:v>380000</c:v>
                </c:pt>
                <c:pt idx="2182">
                  <c:v>381000</c:v>
                </c:pt>
                <c:pt idx="2183">
                  <c:v>382000</c:v>
                </c:pt>
                <c:pt idx="2184">
                  <c:v>383000</c:v>
                </c:pt>
                <c:pt idx="2185">
                  <c:v>384000</c:v>
                </c:pt>
                <c:pt idx="2186">
                  <c:v>385000</c:v>
                </c:pt>
                <c:pt idx="2187">
                  <c:v>386000</c:v>
                </c:pt>
                <c:pt idx="2188">
                  <c:v>387000</c:v>
                </c:pt>
                <c:pt idx="2189">
                  <c:v>388000</c:v>
                </c:pt>
                <c:pt idx="2190">
                  <c:v>389000</c:v>
                </c:pt>
                <c:pt idx="2191">
                  <c:v>390000</c:v>
                </c:pt>
                <c:pt idx="2192">
                  <c:v>391000</c:v>
                </c:pt>
                <c:pt idx="2193">
                  <c:v>392000</c:v>
                </c:pt>
                <c:pt idx="2194">
                  <c:v>393000</c:v>
                </c:pt>
                <c:pt idx="2195">
                  <c:v>394000</c:v>
                </c:pt>
                <c:pt idx="2196">
                  <c:v>395000</c:v>
                </c:pt>
                <c:pt idx="2197">
                  <c:v>396000</c:v>
                </c:pt>
                <c:pt idx="2198">
                  <c:v>397000</c:v>
                </c:pt>
                <c:pt idx="2199">
                  <c:v>398000</c:v>
                </c:pt>
                <c:pt idx="2200">
                  <c:v>399000</c:v>
                </c:pt>
                <c:pt idx="2201">
                  <c:v>400000</c:v>
                </c:pt>
                <c:pt idx="2202">
                  <c:v>401000</c:v>
                </c:pt>
                <c:pt idx="2203">
                  <c:v>402000</c:v>
                </c:pt>
                <c:pt idx="2204">
                  <c:v>403000</c:v>
                </c:pt>
                <c:pt idx="2205">
                  <c:v>404000</c:v>
                </c:pt>
                <c:pt idx="2206">
                  <c:v>405000</c:v>
                </c:pt>
                <c:pt idx="2207">
                  <c:v>406000</c:v>
                </c:pt>
                <c:pt idx="2208">
                  <c:v>407000</c:v>
                </c:pt>
                <c:pt idx="2209">
                  <c:v>408000</c:v>
                </c:pt>
                <c:pt idx="2210">
                  <c:v>409000</c:v>
                </c:pt>
                <c:pt idx="2211">
                  <c:v>410000</c:v>
                </c:pt>
                <c:pt idx="2212">
                  <c:v>411000</c:v>
                </c:pt>
                <c:pt idx="2213">
                  <c:v>412000</c:v>
                </c:pt>
                <c:pt idx="2214">
                  <c:v>413000</c:v>
                </c:pt>
                <c:pt idx="2215">
                  <c:v>414000</c:v>
                </c:pt>
                <c:pt idx="2216">
                  <c:v>415000</c:v>
                </c:pt>
                <c:pt idx="2217">
                  <c:v>416000</c:v>
                </c:pt>
                <c:pt idx="2218">
                  <c:v>417000</c:v>
                </c:pt>
                <c:pt idx="2219">
                  <c:v>418000</c:v>
                </c:pt>
                <c:pt idx="2220">
                  <c:v>419000</c:v>
                </c:pt>
                <c:pt idx="2221">
                  <c:v>420000</c:v>
                </c:pt>
                <c:pt idx="2222">
                  <c:v>421000</c:v>
                </c:pt>
                <c:pt idx="2223">
                  <c:v>422000</c:v>
                </c:pt>
                <c:pt idx="2224">
                  <c:v>423000</c:v>
                </c:pt>
                <c:pt idx="2225">
                  <c:v>424000</c:v>
                </c:pt>
                <c:pt idx="2226">
                  <c:v>425000</c:v>
                </c:pt>
                <c:pt idx="2227">
                  <c:v>426000</c:v>
                </c:pt>
                <c:pt idx="2228">
                  <c:v>427000</c:v>
                </c:pt>
                <c:pt idx="2229">
                  <c:v>428000</c:v>
                </c:pt>
                <c:pt idx="2230">
                  <c:v>429000</c:v>
                </c:pt>
                <c:pt idx="2231">
                  <c:v>430000</c:v>
                </c:pt>
                <c:pt idx="2232">
                  <c:v>431000</c:v>
                </c:pt>
                <c:pt idx="2233">
                  <c:v>432000</c:v>
                </c:pt>
                <c:pt idx="2234">
                  <c:v>433000</c:v>
                </c:pt>
                <c:pt idx="2235">
                  <c:v>434000</c:v>
                </c:pt>
                <c:pt idx="2236">
                  <c:v>435000</c:v>
                </c:pt>
                <c:pt idx="2237">
                  <c:v>436000</c:v>
                </c:pt>
                <c:pt idx="2238">
                  <c:v>437000</c:v>
                </c:pt>
                <c:pt idx="2239">
                  <c:v>438000</c:v>
                </c:pt>
                <c:pt idx="2240">
                  <c:v>439000</c:v>
                </c:pt>
                <c:pt idx="2241">
                  <c:v>440000</c:v>
                </c:pt>
                <c:pt idx="2242">
                  <c:v>441000</c:v>
                </c:pt>
                <c:pt idx="2243">
                  <c:v>442000</c:v>
                </c:pt>
                <c:pt idx="2244">
                  <c:v>443000</c:v>
                </c:pt>
                <c:pt idx="2245">
                  <c:v>444000</c:v>
                </c:pt>
                <c:pt idx="2246">
                  <c:v>445000</c:v>
                </c:pt>
                <c:pt idx="2247">
                  <c:v>446000</c:v>
                </c:pt>
                <c:pt idx="2248">
                  <c:v>447000</c:v>
                </c:pt>
                <c:pt idx="2249">
                  <c:v>448000</c:v>
                </c:pt>
                <c:pt idx="2250">
                  <c:v>449000</c:v>
                </c:pt>
                <c:pt idx="2251">
                  <c:v>450000</c:v>
                </c:pt>
                <c:pt idx="2252">
                  <c:v>451000</c:v>
                </c:pt>
                <c:pt idx="2253">
                  <c:v>452000</c:v>
                </c:pt>
                <c:pt idx="2254">
                  <c:v>453000</c:v>
                </c:pt>
                <c:pt idx="2255">
                  <c:v>454000</c:v>
                </c:pt>
                <c:pt idx="2256">
                  <c:v>455000</c:v>
                </c:pt>
                <c:pt idx="2257">
                  <c:v>456000</c:v>
                </c:pt>
                <c:pt idx="2258">
                  <c:v>457000</c:v>
                </c:pt>
                <c:pt idx="2259">
                  <c:v>458000</c:v>
                </c:pt>
                <c:pt idx="2260">
                  <c:v>459000</c:v>
                </c:pt>
                <c:pt idx="2261">
                  <c:v>460000</c:v>
                </c:pt>
                <c:pt idx="2262">
                  <c:v>461000</c:v>
                </c:pt>
                <c:pt idx="2263">
                  <c:v>462000</c:v>
                </c:pt>
                <c:pt idx="2264">
                  <c:v>463000</c:v>
                </c:pt>
                <c:pt idx="2265">
                  <c:v>464000</c:v>
                </c:pt>
                <c:pt idx="2266">
                  <c:v>465000</c:v>
                </c:pt>
                <c:pt idx="2267">
                  <c:v>466000</c:v>
                </c:pt>
                <c:pt idx="2268">
                  <c:v>467000</c:v>
                </c:pt>
                <c:pt idx="2269">
                  <c:v>468000</c:v>
                </c:pt>
                <c:pt idx="2270">
                  <c:v>469000</c:v>
                </c:pt>
                <c:pt idx="2271">
                  <c:v>470000</c:v>
                </c:pt>
                <c:pt idx="2272">
                  <c:v>471000</c:v>
                </c:pt>
                <c:pt idx="2273">
                  <c:v>472000</c:v>
                </c:pt>
                <c:pt idx="2274">
                  <c:v>473000</c:v>
                </c:pt>
                <c:pt idx="2275">
                  <c:v>474000</c:v>
                </c:pt>
                <c:pt idx="2276">
                  <c:v>475000</c:v>
                </c:pt>
                <c:pt idx="2277">
                  <c:v>476000</c:v>
                </c:pt>
                <c:pt idx="2278">
                  <c:v>477000</c:v>
                </c:pt>
                <c:pt idx="2279">
                  <c:v>478000</c:v>
                </c:pt>
                <c:pt idx="2280">
                  <c:v>479000</c:v>
                </c:pt>
                <c:pt idx="2281">
                  <c:v>480000</c:v>
                </c:pt>
                <c:pt idx="2282">
                  <c:v>481000</c:v>
                </c:pt>
                <c:pt idx="2283">
                  <c:v>482000</c:v>
                </c:pt>
                <c:pt idx="2284">
                  <c:v>483000</c:v>
                </c:pt>
                <c:pt idx="2285">
                  <c:v>484000</c:v>
                </c:pt>
                <c:pt idx="2286">
                  <c:v>485000</c:v>
                </c:pt>
                <c:pt idx="2287">
                  <c:v>486000</c:v>
                </c:pt>
                <c:pt idx="2288">
                  <c:v>487000</c:v>
                </c:pt>
                <c:pt idx="2289">
                  <c:v>488000</c:v>
                </c:pt>
                <c:pt idx="2290">
                  <c:v>489000</c:v>
                </c:pt>
                <c:pt idx="2291">
                  <c:v>490000</c:v>
                </c:pt>
                <c:pt idx="2292">
                  <c:v>491000</c:v>
                </c:pt>
                <c:pt idx="2293">
                  <c:v>492000</c:v>
                </c:pt>
                <c:pt idx="2294">
                  <c:v>493000</c:v>
                </c:pt>
                <c:pt idx="2295">
                  <c:v>494000</c:v>
                </c:pt>
                <c:pt idx="2296">
                  <c:v>495000</c:v>
                </c:pt>
                <c:pt idx="2297">
                  <c:v>496000</c:v>
                </c:pt>
                <c:pt idx="2298">
                  <c:v>497000</c:v>
                </c:pt>
                <c:pt idx="2299">
                  <c:v>498000</c:v>
                </c:pt>
                <c:pt idx="2300">
                  <c:v>499000</c:v>
                </c:pt>
                <c:pt idx="2301">
                  <c:v>500000</c:v>
                </c:pt>
                <c:pt idx="2302">
                  <c:v>501000</c:v>
                </c:pt>
                <c:pt idx="2303">
                  <c:v>502000</c:v>
                </c:pt>
                <c:pt idx="2304">
                  <c:v>503000</c:v>
                </c:pt>
                <c:pt idx="2305">
                  <c:v>504000</c:v>
                </c:pt>
                <c:pt idx="2306">
                  <c:v>505000</c:v>
                </c:pt>
                <c:pt idx="2307">
                  <c:v>506000</c:v>
                </c:pt>
                <c:pt idx="2308">
                  <c:v>507000</c:v>
                </c:pt>
                <c:pt idx="2309">
                  <c:v>508000</c:v>
                </c:pt>
                <c:pt idx="2310">
                  <c:v>509000</c:v>
                </c:pt>
                <c:pt idx="2311">
                  <c:v>510000</c:v>
                </c:pt>
                <c:pt idx="2312">
                  <c:v>511000</c:v>
                </c:pt>
                <c:pt idx="2313">
                  <c:v>512000</c:v>
                </c:pt>
                <c:pt idx="2314">
                  <c:v>513000</c:v>
                </c:pt>
                <c:pt idx="2315">
                  <c:v>514000</c:v>
                </c:pt>
                <c:pt idx="2316">
                  <c:v>515000</c:v>
                </c:pt>
                <c:pt idx="2317">
                  <c:v>516000</c:v>
                </c:pt>
                <c:pt idx="2318">
                  <c:v>517000</c:v>
                </c:pt>
                <c:pt idx="2319">
                  <c:v>518000</c:v>
                </c:pt>
                <c:pt idx="2320">
                  <c:v>519000</c:v>
                </c:pt>
                <c:pt idx="2321">
                  <c:v>520000</c:v>
                </c:pt>
                <c:pt idx="2322">
                  <c:v>521000</c:v>
                </c:pt>
                <c:pt idx="2323">
                  <c:v>522000</c:v>
                </c:pt>
                <c:pt idx="2324">
                  <c:v>523000</c:v>
                </c:pt>
                <c:pt idx="2325">
                  <c:v>524000</c:v>
                </c:pt>
                <c:pt idx="2326">
                  <c:v>525000</c:v>
                </c:pt>
                <c:pt idx="2327">
                  <c:v>526000</c:v>
                </c:pt>
                <c:pt idx="2328">
                  <c:v>527000</c:v>
                </c:pt>
                <c:pt idx="2329">
                  <c:v>528000</c:v>
                </c:pt>
                <c:pt idx="2330">
                  <c:v>529000</c:v>
                </c:pt>
                <c:pt idx="2331">
                  <c:v>530000</c:v>
                </c:pt>
                <c:pt idx="2332">
                  <c:v>531000</c:v>
                </c:pt>
                <c:pt idx="2333">
                  <c:v>532000</c:v>
                </c:pt>
                <c:pt idx="2334">
                  <c:v>533000</c:v>
                </c:pt>
                <c:pt idx="2335">
                  <c:v>534000</c:v>
                </c:pt>
                <c:pt idx="2336">
                  <c:v>535000</c:v>
                </c:pt>
                <c:pt idx="2337">
                  <c:v>536000</c:v>
                </c:pt>
                <c:pt idx="2338">
                  <c:v>537000</c:v>
                </c:pt>
                <c:pt idx="2339">
                  <c:v>538000</c:v>
                </c:pt>
                <c:pt idx="2340">
                  <c:v>539000</c:v>
                </c:pt>
                <c:pt idx="2341">
                  <c:v>540000</c:v>
                </c:pt>
                <c:pt idx="2342">
                  <c:v>541000</c:v>
                </c:pt>
                <c:pt idx="2343">
                  <c:v>542000</c:v>
                </c:pt>
                <c:pt idx="2344">
                  <c:v>543000</c:v>
                </c:pt>
                <c:pt idx="2345">
                  <c:v>544000</c:v>
                </c:pt>
                <c:pt idx="2346">
                  <c:v>545000</c:v>
                </c:pt>
                <c:pt idx="2347">
                  <c:v>546000</c:v>
                </c:pt>
                <c:pt idx="2348">
                  <c:v>547000</c:v>
                </c:pt>
                <c:pt idx="2349">
                  <c:v>548000</c:v>
                </c:pt>
                <c:pt idx="2350">
                  <c:v>549000</c:v>
                </c:pt>
                <c:pt idx="2351">
                  <c:v>550000</c:v>
                </c:pt>
                <c:pt idx="2352">
                  <c:v>551000</c:v>
                </c:pt>
                <c:pt idx="2353">
                  <c:v>552000</c:v>
                </c:pt>
                <c:pt idx="2354">
                  <c:v>553000</c:v>
                </c:pt>
                <c:pt idx="2355">
                  <c:v>554000</c:v>
                </c:pt>
                <c:pt idx="2356">
                  <c:v>555000</c:v>
                </c:pt>
                <c:pt idx="2357">
                  <c:v>556000</c:v>
                </c:pt>
                <c:pt idx="2358">
                  <c:v>557000</c:v>
                </c:pt>
                <c:pt idx="2359">
                  <c:v>558000</c:v>
                </c:pt>
                <c:pt idx="2360">
                  <c:v>559000</c:v>
                </c:pt>
                <c:pt idx="2361">
                  <c:v>560000</c:v>
                </c:pt>
                <c:pt idx="2362">
                  <c:v>561000</c:v>
                </c:pt>
                <c:pt idx="2363">
                  <c:v>562000</c:v>
                </c:pt>
                <c:pt idx="2364">
                  <c:v>563000</c:v>
                </c:pt>
                <c:pt idx="2365">
                  <c:v>564000</c:v>
                </c:pt>
                <c:pt idx="2366">
                  <c:v>565000</c:v>
                </c:pt>
                <c:pt idx="2367">
                  <c:v>566000</c:v>
                </c:pt>
                <c:pt idx="2368">
                  <c:v>567000</c:v>
                </c:pt>
                <c:pt idx="2369">
                  <c:v>568000</c:v>
                </c:pt>
                <c:pt idx="2370">
                  <c:v>569000</c:v>
                </c:pt>
                <c:pt idx="2371">
                  <c:v>570000</c:v>
                </c:pt>
                <c:pt idx="2372">
                  <c:v>571000</c:v>
                </c:pt>
                <c:pt idx="2373">
                  <c:v>572000</c:v>
                </c:pt>
                <c:pt idx="2374">
                  <c:v>573000</c:v>
                </c:pt>
                <c:pt idx="2375">
                  <c:v>574000</c:v>
                </c:pt>
                <c:pt idx="2376">
                  <c:v>575000</c:v>
                </c:pt>
                <c:pt idx="2377">
                  <c:v>576000</c:v>
                </c:pt>
                <c:pt idx="2378">
                  <c:v>577000</c:v>
                </c:pt>
                <c:pt idx="2379">
                  <c:v>578000</c:v>
                </c:pt>
                <c:pt idx="2380">
                  <c:v>579000</c:v>
                </c:pt>
                <c:pt idx="2381">
                  <c:v>580000</c:v>
                </c:pt>
                <c:pt idx="2382">
                  <c:v>581000</c:v>
                </c:pt>
                <c:pt idx="2383">
                  <c:v>582000</c:v>
                </c:pt>
                <c:pt idx="2384">
                  <c:v>583000</c:v>
                </c:pt>
                <c:pt idx="2385">
                  <c:v>584000</c:v>
                </c:pt>
                <c:pt idx="2386">
                  <c:v>585000</c:v>
                </c:pt>
                <c:pt idx="2387">
                  <c:v>586000</c:v>
                </c:pt>
                <c:pt idx="2388">
                  <c:v>587000</c:v>
                </c:pt>
                <c:pt idx="2389">
                  <c:v>588000</c:v>
                </c:pt>
                <c:pt idx="2390">
                  <c:v>589000</c:v>
                </c:pt>
                <c:pt idx="2391">
                  <c:v>590000</c:v>
                </c:pt>
                <c:pt idx="2392">
                  <c:v>591000</c:v>
                </c:pt>
                <c:pt idx="2393">
                  <c:v>592000</c:v>
                </c:pt>
                <c:pt idx="2394">
                  <c:v>593000</c:v>
                </c:pt>
                <c:pt idx="2395">
                  <c:v>594000</c:v>
                </c:pt>
                <c:pt idx="2396">
                  <c:v>595000</c:v>
                </c:pt>
                <c:pt idx="2397">
                  <c:v>596000</c:v>
                </c:pt>
                <c:pt idx="2398">
                  <c:v>597000</c:v>
                </c:pt>
                <c:pt idx="2399">
                  <c:v>598000</c:v>
                </c:pt>
                <c:pt idx="2400">
                  <c:v>599000</c:v>
                </c:pt>
                <c:pt idx="2401">
                  <c:v>600000</c:v>
                </c:pt>
                <c:pt idx="2402">
                  <c:v>601000</c:v>
                </c:pt>
                <c:pt idx="2403">
                  <c:v>602000</c:v>
                </c:pt>
                <c:pt idx="2404">
                  <c:v>603000</c:v>
                </c:pt>
                <c:pt idx="2405">
                  <c:v>604000</c:v>
                </c:pt>
                <c:pt idx="2406">
                  <c:v>605000</c:v>
                </c:pt>
                <c:pt idx="2407">
                  <c:v>606000</c:v>
                </c:pt>
                <c:pt idx="2408">
                  <c:v>607000</c:v>
                </c:pt>
                <c:pt idx="2409">
                  <c:v>608000</c:v>
                </c:pt>
                <c:pt idx="2410">
                  <c:v>609000</c:v>
                </c:pt>
                <c:pt idx="2411">
                  <c:v>610000</c:v>
                </c:pt>
                <c:pt idx="2412">
                  <c:v>611000</c:v>
                </c:pt>
                <c:pt idx="2413">
                  <c:v>612000</c:v>
                </c:pt>
                <c:pt idx="2414">
                  <c:v>613000</c:v>
                </c:pt>
                <c:pt idx="2415">
                  <c:v>614000</c:v>
                </c:pt>
                <c:pt idx="2416">
                  <c:v>615000</c:v>
                </c:pt>
                <c:pt idx="2417">
                  <c:v>616000</c:v>
                </c:pt>
                <c:pt idx="2418">
                  <c:v>617000</c:v>
                </c:pt>
                <c:pt idx="2419">
                  <c:v>618000</c:v>
                </c:pt>
                <c:pt idx="2420">
                  <c:v>619000</c:v>
                </c:pt>
                <c:pt idx="2421">
                  <c:v>620000</c:v>
                </c:pt>
                <c:pt idx="2422">
                  <c:v>621000</c:v>
                </c:pt>
                <c:pt idx="2423">
                  <c:v>622000</c:v>
                </c:pt>
                <c:pt idx="2424">
                  <c:v>623000</c:v>
                </c:pt>
                <c:pt idx="2425">
                  <c:v>624000</c:v>
                </c:pt>
                <c:pt idx="2426">
                  <c:v>625000</c:v>
                </c:pt>
                <c:pt idx="2427">
                  <c:v>626000</c:v>
                </c:pt>
                <c:pt idx="2428">
                  <c:v>627000</c:v>
                </c:pt>
                <c:pt idx="2429">
                  <c:v>628000</c:v>
                </c:pt>
                <c:pt idx="2430">
                  <c:v>629000</c:v>
                </c:pt>
                <c:pt idx="2431">
                  <c:v>630000</c:v>
                </c:pt>
                <c:pt idx="2432">
                  <c:v>631000</c:v>
                </c:pt>
                <c:pt idx="2433">
                  <c:v>632000</c:v>
                </c:pt>
                <c:pt idx="2434">
                  <c:v>633000</c:v>
                </c:pt>
                <c:pt idx="2435">
                  <c:v>634000</c:v>
                </c:pt>
                <c:pt idx="2436">
                  <c:v>635000</c:v>
                </c:pt>
                <c:pt idx="2437">
                  <c:v>636000</c:v>
                </c:pt>
                <c:pt idx="2438">
                  <c:v>637000</c:v>
                </c:pt>
                <c:pt idx="2439">
                  <c:v>638000</c:v>
                </c:pt>
                <c:pt idx="2440">
                  <c:v>639000</c:v>
                </c:pt>
                <c:pt idx="2441">
                  <c:v>640000</c:v>
                </c:pt>
                <c:pt idx="2442">
                  <c:v>641000</c:v>
                </c:pt>
                <c:pt idx="2443">
                  <c:v>642000</c:v>
                </c:pt>
                <c:pt idx="2444">
                  <c:v>643000</c:v>
                </c:pt>
                <c:pt idx="2445">
                  <c:v>644000</c:v>
                </c:pt>
                <c:pt idx="2446">
                  <c:v>645000</c:v>
                </c:pt>
                <c:pt idx="2447">
                  <c:v>646000</c:v>
                </c:pt>
                <c:pt idx="2448">
                  <c:v>647000</c:v>
                </c:pt>
                <c:pt idx="2449">
                  <c:v>648000</c:v>
                </c:pt>
                <c:pt idx="2450">
                  <c:v>649000</c:v>
                </c:pt>
                <c:pt idx="2451">
                  <c:v>650000</c:v>
                </c:pt>
                <c:pt idx="2452">
                  <c:v>651000</c:v>
                </c:pt>
                <c:pt idx="2453">
                  <c:v>652000</c:v>
                </c:pt>
                <c:pt idx="2454">
                  <c:v>653000</c:v>
                </c:pt>
                <c:pt idx="2455">
                  <c:v>654000</c:v>
                </c:pt>
                <c:pt idx="2456">
                  <c:v>655000</c:v>
                </c:pt>
                <c:pt idx="2457">
                  <c:v>656000</c:v>
                </c:pt>
                <c:pt idx="2458">
                  <c:v>657000</c:v>
                </c:pt>
                <c:pt idx="2459">
                  <c:v>658000</c:v>
                </c:pt>
                <c:pt idx="2460">
                  <c:v>659000</c:v>
                </c:pt>
                <c:pt idx="2461">
                  <c:v>660000</c:v>
                </c:pt>
                <c:pt idx="2462">
                  <c:v>661000</c:v>
                </c:pt>
                <c:pt idx="2463">
                  <c:v>662000</c:v>
                </c:pt>
                <c:pt idx="2464">
                  <c:v>663000</c:v>
                </c:pt>
                <c:pt idx="2465">
                  <c:v>664000</c:v>
                </c:pt>
                <c:pt idx="2466">
                  <c:v>665000</c:v>
                </c:pt>
                <c:pt idx="2467">
                  <c:v>666000</c:v>
                </c:pt>
                <c:pt idx="2468">
                  <c:v>667000</c:v>
                </c:pt>
                <c:pt idx="2469">
                  <c:v>668000</c:v>
                </c:pt>
                <c:pt idx="2470">
                  <c:v>669000</c:v>
                </c:pt>
                <c:pt idx="2471">
                  <c:v>670000</c:v>
                </c:pt>
                <c:pt idx="2472">
                  <c:v>671000</c:v>
                </c:pt>
                <c:pt idx="2473">
                  <c:v>672000</c:v>
                </c:pt>
                <c:pt idx="2474">
                  <c:v>673000</c:v>
                </c:pt>
                <c:pt idx="2475">
                  <c:v>674000</c:v>
                </c:pt>
                <c:pt idx="2476">
                  <c:v>675000</c:v>
                </c:pt>
                <c:pt idx="2477">
                  <c:v>676000</c:v>
                </c:pt>
                <c:pt idx="2478">
                  <c:v>677000</c:v>
                </c:pt>
                <c:pt idx="2479">
                  <c:v>678000</c:v>
                </c:pt>
                <c:pt idx="2480">
                  <c:v>679000</c:v>
                </c:pt>
                <c:pt idx="2481">
                  <c:v>680000</c:v>
                </c:pt>
                <c:pt idx="2482">
                  <c:v>681000</c:v>
                </c:pt>
                <c:pt idx="2483">
                  <c:v>682000</c:v>
                </c:pt>
                <c:pt idx="2484">
                  <c:v>683000</c:v>
                </c:pt>
                <c:pt idx="2485">
                  <c:v>684000</c:v>
                </c:pt>
                <c:pt idx="2486">
                  <c:v>685000</c:v>
                </c:pt>
                <c:pt idx="2487">
                  <c:v>686000</c:v>
                </c:pt>
                <c:pt idx="2488">
                  <c:v>687000</c:v>
                </c:pt>
                <c:pt idx="2489">
                  <c:v>688000</c:v>
                </c:pt>
                <c:pt idx="2490">
                  <c:v>689000</c:v>
                </c:pt>
                <c:pt idx="2491">
                  <c:v>690000</c:v>
                </c:pt>
                <c:pt idx="2492">
                  <c:v>691000</c:v>
                </c:pt>
                <c:pt idx="2493">
                  <c:v>692000</c:v>
                </c:pt>
                <c:pt idx="2494">
                  <c:v>693000</c:v>
                </c:pt>
                <c:pt idx="2495">
                  <c:v>694000</c:v>
                </c:pt>
                <c:pt idx="2496">
                  <c:v>695000</c:v>
                </c:pt>
                <c:pt idx="2497">
                  <c:v>696000</c:v>
                </c:pt>
                <c:pt idx="2498">
                  <c:v>697000</c:v>
                </c:pt>
                <c:pt idx="2499">
                  <c:v>698000</c:v>
                </c:pt>
                <c:pt idx="2500">
                  <c:v>699000</c:v>
                </c:pt>
                <c:pt idx="2501">
                  <c:v>700000</c:v>
                </c:pt>
                <c:pt idx="2502">
                  <c:v>701000</c:v>
                </c:pt>
                <c:pt idx="2503">
                  <c:v>702000</c:v>
                </c:pt>
                <c:pt idx="2504">
                  <c:v>703000</c:v>
                </c:pt>
                <c:pt idx="2505">
                  <c:v>704000</c:v>
                </c:pt>
                <c:pt idx="2506">
                  <c:v>705000</c:v>
                </c:pt>
                <c:pt idx="2507">
                  <c:v>706000</c:v>
                </c:pt>
                <c:pt idx="2508">
                  <c:v>707000</c:v>
                </c:pt>
                <c:pt idx="2509">
                  <c:v>708000</c:v>
                </c:pt>
                <c:pt idx="2510">
                  <c:v>709000</c:v>
                </c:pt>
                <c:pt idx="2511">
                  <c:v>710000</c:v>
                </c:pt>
                <c:pt idx="2512">
                  <c:v>711000</c:v>
                </c:pt>
                <c:pt idx="2513">
                  <c:v>712000</c:v>
                </c:pt>
                <c:pt idx="2514">
                  <c:v>713000</c:v>
                </c:pt>
                <c:pt idx="2515">
                  <c:v>714000</c:v>
                </c:pt>
                <c:pt idx="2516">
                  <c:v>715000</c:v>
                </c:pt>
                <c:pt idx="2517">
                  <c:v>716000</c:v>
                </c:pt>
                <c:pt idx="2518">
                  <c:v>717000</c:v>
                </c:pt>
                <c:pt idx="2519">
                  <c:v>718000</c:v>
                </c:pt>
                <c:pt idx="2520">
                  <c:v>719000</c:v>
                </c:pt>
                <c:pt idx="2521">
                  <c:v>720000</c:v>
                </c:pt>
                <c:pt idx="2522">
                  <c:v>721000</c:v>
                </c:pt>
                <c:pt idx="2523">
                  <c:v>722000</c:v>
                </c:pt>
                <c:pt idx="2524">
                  <c:v>723000</c:v>
                </c:pt>
                <c:pt idx="2525">
                  <c:v>724000</c:v>
                </c:pt>
                <c:pt idx="2526">
                  <c:v>725000</c:v>
                </c:pt>
                <c:pt idx="2527">
                  <c:v>726000</c:v>
                </c:pt>
                <c:pt idx="2528">
                  <c:v>727000</c:v>
                </c:pt>
                <c:pt idx="2529">
                  <c:v>728000</c:v>
                </c:pt>
                <c:pt idx="2530">
                  <c:v>729000</c:v>
                </c:pt>
                <c:pt idx="2531">
                  <c:v>730000</c:v>
                </c:pt>
                <c:pt idx="2532">
                  <c:v>731000</c:v>
                </c:pt>
                <c:pt idx="2533">
                  <c:v>732000</c:v>
                </c:pt>
                <c:pt idx="2534">
                  <c:v>733000</c:v>
                </c:pt>
                <c:pt idx="2535">
                  <c:v>734000</c:v>
                </c:pt>
                <c:pt idx="2536">
                  <c:v>735000</c:v>
                </c:pt>
                <c:pt idx="2537">
                  <c:v>736000</c:v>
                </c:pt>
                <c:pt idx="2538">
                  <c:v>737000</c:v>
                </c:pt>
                <c:pt idx="2539">
                  <c:v>738000</c:v>
                </c:pt>
                <c:pt idx="2540">
                  <c:v>739000</c:v>
                </c:pt>
                <c:pt idx="2541">
                  <c:v>740000</c:v>
                </c:pt>
                <c:pt idx="2542">
                  <c:v>741000</c:v>
                </c:pt>
                <c:pt idx="2543">
                  <c:v>742000</c:v>
                </c:pt>
                <c:pt idx="2544">
                  <c:v>743000</c:v>
                </c:pt>
                <c:pt idx="2545">
                  <c:v>744000</c:v>
                </c:pt>
                <c:pt idx="2546">
                  <c:v>745000</c:v>
                </c:pt>
                <c:pt idx="2547">
                  <c:v>746000</c:v>
                </c:pt>
                <c:pt idx="2548">
                  <c:v>747000</c:v>
                </c:pt>
                <c:pt idx="2549">
                  <c:v>748000</c:v>
                </c:pt>
                <c:pt idx="2550">
                  <c:v>749000</c:v>
                </c:pt>
                <c:pt idx="2551">
                  <c:v>750000</c:v>
                </c:pt>
                <c:pt idx="2552">
                  <c:v>751000</c:v>
                </c:pt>
                <c:pt idx="2553">
                  <c:v>752000</c:v>
                </c:pt>
                <c:pt idx="2554">
                  <c:v>753000</c:v>
                </c:pt>
                <c:pt idx="2555">
                  <c:v>754000</c:v>
                </c:pt>
                <c:pt idx="2556">
                  <c:v>755000</c:v>
                </c:pt>
                <c:pt idx="2557">
                  <c:v>756000</c:v>
                </c:pt>
                <c:pt idx="2558">
                  <c:v>757000</c:v>
                </c:pt>
                <c:pt idx="2559">
                  <c:v>758000</c:v>
                </c:pt>
                <c:pt idx="2560">
                  <c:v>759000</c:v>
                </c:pt>
                <c:pt idx="2561">
                  <c:v>760000</c:v>
                </c:pt>
                <c:pt idx="2562">
                  <c:v>761000</c:v>
                </c:pt>
                <c:pt idx="2563">
                  <c:v>762000</c:v>
                </c:pt>
                <c:pt idx="2564">
                  <c:v>763000</c:v>
                </c:pt>
                <c:pt idx="2565">
                  <c:v>764000</c:v>
                </c:pt>
                <c:pt idx="2566">
                  <c:v>765000</c:v>
                </c:pt>
                <c:pt idx="2567">
                  <c:v>766000</c:v>
                </c:pt>
                <c:pt idx="2568">
                  <c:v>767000</c:v>
                </c:pt>
                <c:pt idx="2569">
                  <c:v>768000</c:v>
                </c:pt>
                <c:pt idx="2570">
                  <c:v>769000</c:v>
                </c:pt>
                <c:pt idx="2571">
                  <c:v>770000</c:v>
                </c:pt>
                <c:pt idx="2572">
                  <c:v>771000</c:v>
                </c:pt>
                <c:pt idx="2573">
                  <c:v>772000</c:v>
                </c:pt>
                <c:pt idx="2574">
                  <c:v>773000</c:v>
                </c:pt>
                <c:pt idx="2575">
                  <c:v>774000</c:v>
                </c:pt>
                <c:pt idx="2576">
                  <c:v>775000</c:v>
                </c:pt>
                <c:pt idx="2577">
                  <c:v>776000</c:v>
                </c:pt>
                <c:pt idx="2578">
                  <c:v>777000</c:v>
                </c:pt>
                <c:pt idx="2579">
                  <c:v>778000</c:v>
                </c:pt>
                <c:pt idx="2580">
                  <c:v>779000</c:v>
                </c:pt>
                <c:pt idx="2581">
                  <c:v>780000</c:v>
                </c:pt>
                <c:pt idx="2582">
                  <c:v>781000</c:v>
                </c:pt>
                <c:pt idx="2583">
                  <c:v>782000</c:v>
                </c:pt>
                <c:pt idx="2584">
                  <c:v>783000</c:v>
                </c:pt>
                <c:pt idx="2585">
                  <c:v>784000</c:v>
                </c:pt>
                <c:pt idx="2586">
                  <c:v>785000</c:v>
                </c:pt>
                <c:pt idx="2587">
                  <c:v>786000</c:v>
                </c:pt>
                <c:pt idx="2588">
                  <c:v>787000</c:v>
                </c:pt>
                <c:pt idx="2589">
                  <c:v>788000</c:v>
                </c:pt>
                <c:pt idx="2590">
                  <c:v>789000</c:v>
                </c:pt>
                <c:pt idx="2591">
                  <c:v>790000</c:v>
                </c:pt>
                <c:pt idx="2592">
                  <c:v>791000</c:v>
                </c:pt>
                <c:pt idx="2593">
                  <c:v>792000</c:v>
                </c:pt>
                <c:pt idx="2594">
                  <c:v>793000</c:v>
                </c:pt>
                <c:pt idx="2595">
                  <c:v>794000</c:v>
                </c:pt>
                <c:pt idx="2596">
                  <c:v>795000</c:v>
                </c:pt>
                <c:pt idx="2597">
                  <c:v>796000</c:v>
                </c:pt>
                <c:pt idx="2598">
                  <c:v>797000</c:v>
                </c:pt>
                <c:pt idx="2599">
                  <c:v>798000</c:v>
                </c:pt>
                <c:pt idx="2600">
                  <c:v>799000</c:v>
                </c:pt>
                <c:pt idx="2601">
                  <c:v>800000</c:v>
                </c:pt>
                <c:pt idx="2602">
                  <c:v>801000</c:v>
                </c:pt>
                <c:pt idx="2603">
                  <c:v>802000</c:v>
                </c:pt>
                <c:pt idx="2604">
                  <c:v>803000</c:v>
                </c:pt>
                <c:pt idx="2605">
                  <c:v>804000</c:v>
                </c:pt>
                <c:pt idx="2606">
                  <c:v>805000</c:v>
                </c:pt>
                <c:pt idx="2607">
                  <c:v>806000</c:v>
                </c:pt>
                <c:pt idx="2608">
                  <c:v>807000</c:v>
                </c:pt>
                <c:pt idx="2609">
                  <c:v>808000</c:v>
                </c:pt>
                <c:pt idx="2610">
                  <c:v>809000</c:v>
                </c:pt>
                <c:pt idx="2611">
                  <c:v>810000</c:v>
                </c:pt>
                <c:pt idx="2612">
                  <c:v>811000</c:v>
                </c:pt>
                <c:pt idx="2613">
                  <c:v>812000</c:v>
                </c:pt>
                <c:pt idx="2614">
                  <c:v>813000</c:v>
                </c:pt>
                <c:pt idx="2615">
                  <c:v>814000</c:v>
                </c:pt>
                <c:pt idx="2616">
                  <c:v>815000</c:v>
                </c:pt>
                <c:pt idx="2617">
                  <c:v>816000</c:v>
                </c:pt>
                <c:pt idx="2618">
                  <c:v>817000</c:v>
                </c:pt>
                <c:pt idx="2619">
                  <c:v>818000</c:v>
                </c:pt>
                <c:pt idx="2620">
                  <c:v>819000</c:v>
                </c:pt>
                <c:pt idx="2621">
                  <c:v>820000</c:v>
                </c:pt>
                <c:pt idx="2622">
                  <c:v>821000</c:v>
                </c:pt>
                <c:pt idx="2623">
                  <c:v>822000</c:v>
                </c:pt>
                <c:pt idx="2624">
                  <c:v>823000</c:v>
                </c:pt>
                <c:pt idx="2625">
                  <c:v>824000</c:v>
                </c:pt>
                <c:pt idx="2626">
                  <c:v>825000</c:v>
                </c:pt>
                <c:pt idx="2627">
                  <c:v>826000</c:v>
                </c:pt>
                <c:pt idx="2628">
                  <c:v>827000</c:v>
                </c:pt>
                <c:pt idx="2629">
                  <c:v>828000</c:v>
                </c:pt>
                <c:pt idx="2630">
                  <c:v>829000</c:v>
                </c:pt>
                <c:pt idx="2631">
                  <c:v>830000</c:v>
                </c:pt>
                <c:pt idx="2632">
                  <c:v>831000</c:v>
                </c:pt>
                <c:pt idx="2633">
                  <c:v>832000</c:v>
                </c:pt>
                <c:pt idx="2634">
                  <c:v>833000</c:v>
                </c:pt>
                <c:pt idx="2635">
                  <c:v>834000</c:v>
                </c:pt>
                <c:pt idx="2636">
                  <c:v>835000</c:v>
                </c:pt>
                <c:pt idx="2637">
                  <c:v>836000</c:v>
                </c:pt>
                <c:pt idx="2638">
                  <c:v>837000</c:v>
                </c:pt>
                <c:pt idx="2639">
                  <c:v>838000</c:v>
                </c:pt>
                <c:pt idx="2640">
                  <c:v>839000</c:v>
                </c:pt>
                <c:pt idx="2641">
                  <c:v>840000</c:v>
                </c:pt>
                <c:pt idx="2642">
                  <c:v>841000</c:v>
                </c:pt>
                <c:pt idx="2643">
                  <c:v>842000</c:v>
                </c:pt>
                <c:pt idx="2644">
                  <c:v>843000</c:v>
                </c:pt>
                <c:pt idx="2645">
                  <c:v>844000</c:v>
                </c:pt>
                <c:pt idx="2646">
                  <c:v>845000</c:v>
                </c:pt>
                <c:pt idx="2647">
                  <c:v>846000</c:v>
                </c:pt>
                <c:pt idx="2648">
                  <c:v>847000</c:v>
                </c:pt>
                <c:pt idx="2649">
                  <c:v>848000</c:v>
                </c:pt>
                <c:pt idx="2650">
                  <c:v>849000</c:v>
                </c:pt>
                <c:pt idx="2651">
                  <c:v>850000</c:v>
                </c:pt>
                <c:pt idx="2652">
                  <c:v>851000</c:v>
                </c:pt>
                <c:pt idx="2653">
                  <c:v>852000</c:v>
                </c:pt>
                <c:pt idx="2654">
                  <c:v>853000</c:v>
                </c:pt>
                <c:pt idx="2655">
                  <c:v>854000</c:v>
                </c:pt>
                <c:pt idx="2656">
                  <c:v>855000</c:v>
                </c:pt>
                <c:pt idx="2657">
                  <c:v>856000</c:v>
                </c:pt>
                <c:pt idx="2658">
                  <c:v>857000</c:v>
                </c:pt>
                <c:pt idx="2659">
                  <c:v>858000</c:v>
                </c:pt>
                <c:pt idx="2660">
                  <c:v>859000</c:v>
                </c:pt>
                <c:pt idx="2661">
                  <c:v>860000</c:v>
                </c:pt>
                <c:pt idx="2662">
                  <c:v>861000</c:v>
                </c:pt>
                <c:pt idx="2663">
                  <c:v>862000</c:v>
                </c:pt>
                <c:pt idx="2664">
                  <c:v>863000</c:v>
                </c:pt>
                <c:pt idx="2665">
                  <c:v>864000</c:v>
                </c:pt>
                <c:pt idx="2666">
                  <c:v>865000</c:v>
                </c:pt>
                <c:pt idx="2667">
                  <c:v>866000</c:v>
                </c:pt>
                <c:pt idx="2668">
                  <c:v>867000</c:v>
                </c:pt>
                <c:pt idx="2669">
                  <c:v>868000</c:v>
                </c:pt>
                <c:pt idx="2670">
                  <c:v>869000</c:v>
                </c:pt>
                <c:pt idx="2671">
                  <c:v>870000</c:v>
                </c:pt>
                <c:pt idx="2672">
                  <c:v>871000</c:v>
                </c:pt>
                <c:pt idx="2673">
                  <c:v>872000</c:v>
                </c:pt>
                <c:pt idx="2674">
                  <c:v>873000</c:v>
                </c:pt>
                <c:pt idx="2675">
                  <c:v>874000</c:v>
                </c:pt>
                <c:pt idx="2676">
                  <c:v>875000</c:v>
                </c:pt>
                <c:pt idx="2677">
                  <c:v>876000</c:v>
                </c:pt>
                <c:pt idx="2678">
                  <c:v>877000</c:v>
                </c:pt>
                <c:pt idx="2679">
                  <c:v>878000</c:v>
                </c:pt>
                <c:pt idx="2680">
                  <c:v>879000</c:v>
                </c:pt>
                <c:pt idx="2681">
                  <c:v>880000</c:v>
                </c:pt>
                <c:pt idx="2682">
                  <c:v>881000</c:v>
                </c:pt>
                <c:pt idx="2683">
                  <c:v>882000</c:v>
                </c:pt>
                <c:pt idx="2684">
                  <c:v>883000</c:v>
                </c:pt>
                <c:pt idx="2685">
                  <c:v>884000</c:v>
                </c:pt>
                <c:pt idx="2686">
                  <c:v>885000</c:v>
                </c:pt>
                <c:pt idx="2687">
                  <c:v>886000</c:v>
                </c:pt>
                <c:pt idx="2688">
                  <c:v>887000</c:v>
                </c:pt>
                <c:pt idx="2689">
                  <c:v>888000</c:v>
                </c:pt>
                <c:pt idx="2690">
                  <c:v>889000</c:v>
                </c:pt>
                <c:pt idx="2691">
                  <c:v>890000</c:v>
                </c:pt>
                <c:pt idx="2692">
                  <c:v>891000</c:v>
                </c:pt>
                <c:pt idx="2693">
                  <c:v>892000</c:v>
                </c:pt>
                <c:pt idx="2694">
                  <c:v>893000</c:v>
                </c:pt>
                <c:pt idx="2695">
                  <c:v>894000</c:v>
                </c:pt>
                <c:pt idx="2696">
                  <c:v>895000</c:v>
                </c:pt>
                <c:pt idx="2697">
                  <c:v>896000</c:v>
                </c:pt>
                <c:pt idx="2698">
                  <c:v>897000</c:v>
                </c:pt>
                <c:pt idx="2699">
                  <c:v>898000</c:v>
                </c:pt>
                <c:pt idx="2700">
                  <c:v>899000</c:v>
                </c:pt>
                <c:pt idx="2701">
                  <c:v>900000</c:v>
                </c:pt>
                <c:pt idx="2702">
                  <c:v>901000</c:v>
                </c:pt>
                <c:pt idx="2703">
                  <c:v>902000</c:v>
                </c:pt>
                <c:pt idx="2704">
                  <c:v>903000</c:v>
                </c:pt>
                <c:pt idx="2705">
                  <c:v>904000</c:v>
                </c:pt>
                <c:pt idx="2706">
                  <c:v>905000</c:v>
                </c:pt>
                <c:pt idx="2707">
                  <c:v>906000</c:v>
                </c:pt>
                <c:pt idx="2708">
                  <c:v>907000</c:v>
                </c:pt>
                <c:pt idx="2709">
                  <c:v>908000</c:v>
                </c:pt>
                <c:pt idx="2710">
                  <c:v>909000</c:v>
                </c:pt>
                <c:pt idx="2711">
                  <c:v>910000</c:v>
                </c:pt>
                <c:pt idx="2712">
                  <c:v>911000</c:v>
                </c:pt>
                <c:pt idx="2713">
                  <c:v>912000</c:v>
                </c:pt>
                <c:pt idx="2714">
                  <c:v>913000</c:v>
                </c:pt>
                <c:pt idx="2715">
                  <c:v>914000</c:v>
                </c:pt>
                <c:pt idx="2716">
                  <c:v>915000</c:v>
                </c:pt>
                <c:pt idx="2717">
                  <c:v>916000</c:v>
                </c:pt>
                <c:pt idx="2718">
                  <c:v>917000</c:v>
                </c:pt>
                <c:pt idx="2719">
                  <c:v>918000</c:v>
                </c:pt>
                <c:pt idx="2720">
                  <c:v>919000</c:v>
                </c:pt>
                <c:pt idx="2721">
                  <c:v>920000</c:v>
                </c:pt>
                <c:pt idx="2722">
                  <c:v>921000</c:v>
                </c:pt>
                <c:pt idx="2723">
                  <c:v>922000</c:v>
                </c:pt>
                <c:pt idx="2724">
                  <c:v>923000</c:v>
                </c:pt>
                <c:pt idx="2725">
                  <c:v>924000</c:v>
                </c:pt>
                <c:pt idx="2726">
                  <c:v>925000</c:v>
                </c:pt>
                <c:pt idx="2727">
                  <c:v>926000</c:v>
                </c:pt>
                <c:pt idx="2728">
                  <c:v>927000</c:v>
                </c:pt>
                <c:pt idx="2729">
                  <c:v>928000</c:v>
                </c:pt>
                <c:pt idx="2730">
                  <c:v>929000</c:v>
                </c:pt>
                <c:pt idx="2731">
                  <c:v>930000</c:v>
                </c:pt>
                <c:pt idx="2732">
                  <c:v>931000</c:v>
                </c:pt>
                <c:pt idx="2733">
                  <c:v>932000</c:v>
                </c:pt>
                <c:pt idx="2734">
                  <c:v>933000</c:v>
                </c:pt>
                <c:pt idx="2735">
                  <c:v>934000</c:v>
                </c:pt>
                <c:pt idx="2736">
                  <c:v>935000</c:v>
                </c:pt>
                <c:pt idx="2737">
                  <c:v>936000</c:v>
                </c:pt>
                <c:pt idx="2738">
                  <c:v>937000</c:v>
                </c:pt>
                <c:pt idx="2739">
                  <c:v>938000</c:v>
                </c:pt>
                <c:pt idx="2740">
                  <c:v>939000</c:v>
                </c:pt>
                <c:pt idx="2741">
                  <c:v>940000</c:v>
                </c:pt>
                <c:pt idx="2742">
                  <c:v>941000</c:v>
                </c:pt>
                <c:pt idx="2743">
                  <c:v>942000</c:v>
                </c:pt>
                <c:pt idx="2744">
                  <c:v>943000</c:v>
                </c:pt>
                <c:pt idx="2745">
                  <c:v>944000</c:v>
                </c:pt>
                <c:pt idx="2746">
                  <c:v>945000</c:v>
                </c:pt>
                <c:pt idx="2747">
                  <c:v>946000</c:v>
                </c:pt>
                <c:pt idx="2748">
                  <c:v>947000</c:v>
                </c:pt>
                <c:pt idx="2749">
                  <c:v>948000</c:v>
                </c:pt>
                <c:pt idx="2750">
                  <c:v>949000</c:v>
                </c:pt>
                <c:pt idx="2751">
                  <c:v>950000</c:v>
                </c:pt>
                <c:pt idx="2752">
                  <c:v>951000</c:v>
                </c:pt>
                <c:pt idx="2753">
                  <c:v>952000</c:v>
                </c:pt>
                <c:pt idx="2754">
                  <c:v>953000</c:v>
                </c:pt>
                <c:pt idx="2755">
                  <c:v>954000</c:v>
                </c:pt>
                <c:pt idx="2756">
                  <c:v>955000</c:v>
                </c:pt>
                <c:pt idx="2757">
                  <c:v>956000</c:v>
                </c:pt>
                <c:pt idx="2758">
                  <c:v>957000</c:v>
                </c:pt>
                <c:pt idx="2759">
                  <c:v>958000</c:v>
                </c:pt>
                <c:pt idx="2760">
                  <c:v>959000</c:v>
                </c:pt>
                <c:pt idx="2761">
                  <c:v>960000</c:v>
                </c:pt>
                <c:pt idx="2762">
                  <c:v>961000</c:v>
                </c:pt>
                <c:pt idx="2763">
                  <c:v>962000</c:v>
                </c:pt>
                <c:pt idx="2764">
                  <c:v>963000</c:v>
                </c:pt>
                <c:pt idx="2765">
                  <c:v>964000</c:v>
                </c:pt>
                <c:pt idx="2766">
                  <c:v>965000</c:v>
                </c:pt>
                <c:pt idx="2767">
                  <c:v>966000</c:v>
                </c:pt>
                <c:pt idx="2768">
                  <c:v>967000</c:v>
                </c:pt>
                <c:pt idx="2769">
                  <c:v>968000</c:v>
                </c:pt>
                <c:pt idx="2770">
                  <c:v>969000</c:v>
                </c:pt>
                <c:pt idx="2771">
                  <c:v>970000</c:v>
                </c:pt>
                <c:pt idx="2772">
                  <c:v>971000</c:v>
                </c:pt>
                <c:pt idx="2773">
                  <c:v>972000</c:v>
                </c:pt>
                <c:pt idx="2774">
                  <c:v>973000</c:v>
                </c:pt>
                <c:pt idx="2775">
                  <c:v>974000</c:v>
                </c:pt>
                <c:pt idx="2776">
                  <c:v>975000</c:v>
                </c:pt>
                <c:pt idx="2777">
                  <c:v>976000</c:v>
                </c:pt>
                <c:pt idx="2778">
                  <c:v>977000</c:v>
                </c:pt>
                <c:pt idx="2779">
                  <c:v>978000</c:v>
                </c:pt>
                <c:pt idx="2780">
                  <c:v>979000</c:v>
                </c:pt>
                <c:pt idx="2781">
                  <c:v>980000</c:v>
                </c:pt>
                <c:pt idx="2782">
                  <c:v>981000</c:v>
                </c:pt>
                <c:pt idx="2783">
                  <c:v>982000</c:v>
                </c:pt>
                <c:pt idx="2784">
                  <c:v>983000</c:v>
                </c:pt>
                <c:pt idx="2785">
                  <c:v>984000</c:v>
                </c:pt>
                <c:pt idx="2786">
                  <c:v>985000</c:v>
                </c:pt>
                <c:pt idx="2787">
                  <c:v>986000</c:v>
                </c:pt>
                <c:pt idx="2788">
                  <c:v>987000</c:v>
                </c:pt>
                <c:pt idx="2789">
                  <c:v>988000</c:v>
                </c:pt>
                <c:pt idx="2790">
                  <c:v>989000</c:v>
                </c:pt>
                <c:pt idx="2791">
                  <c:v>990000</c:v>
                </c:pt>
                <c:pt idx="2792">
                  <c:v>991000</c:v>
                </c:pt>
                <c:pt idx="2793">
                  <c:v>992000</c:v>
                </c:pt>
                <c:pt idx="2794">
                  <c:v>993000</c:v>
                </c:pt>
                <c:pt idx="2795">
                  <c:v>994000</c:v>
                </c:pt>
                <c:pt idx="2796">
                  <c:v>995000</c:v>
                </c:pt>
                <c:pt idx="2797">
                  <c:v>996000</c:v>
                </c:pt>
                <c:pt idx="2798">
                  <c:v>997000</c:v>
                </c:pt>
                <c:pt idx="2799">
                  <c:v>998000</c:v>
                </c:pt>
                <c:pt idx="2800">
                  <c:v>999000</c:v>
                </c:pt>
                <c:pt idx="2801">
                  <c:v>1000000</c:v>
                </c:pt>
                <c:pt idx="2802">
                  <c:v>1001000</c:v>
                </c:pt>
                <c:pt idx="2803">
                  <c:v>1002000</c:v>
                </c:pt>
                <c:pt idx="2804">
                  <c:v>1003000</c:v>
                </c:pt>
                <c:pt idx="2805">
                  <c:v>1004000</c:v>
                </c:pt>
                <c:pt idx="2806">
                  <c:v>1005000</c:v>
                </c:pt>
                <c:pt idx="2807">
                  <c:v>1006000</c:v>
                </c:pt>
                <c:pt idx="2808">
                  <c:v>1007000</c:v>
                </c:pt>
                <c:pt idx="2809">
                  <c:v>1008000</c:v>
                </c:pt>
                <c:pt idx="2810">
                  <c:v>1009000</c:v>
                </c:pt>
                <c:pt idx="2811">
                  <c:v>1010000</c:v>
                </c:pt>
                <c:pt idx="2812">
                  <c:v>1011000</c:v>
                </c:pt>
                <c:pt idx="2813">
                  <c:v>1012000</c:v>
                </c:pt>
                <c:pt idx="2814">
                  <c:v>1013000</c:v>
                </c:pt>
                <c:pt idx="2815">
                  <c:v>1014000</c:v>
                </c:pt>
                <c:pt idx="2816">
                  <c:v>1015000</c:v>
                </c:pt>
                <c:pt idx="2817">
                  <c:v>1016000</c:v>
                </c:pt>
                <c:pt idx="2818">
                  <c:v>1017000</c:v>
                </c:pt>
                <c:pt idx="2819">
                  <c:v>1018000</c:v>
                </c:pt>
                <c:pt idx="2820">
                  <c:v>1019000</c:v>
                </c:pt>
                <c:pt idx="2821">
                  <c:v>1020000</c:v>
                </c:pt>
                <c:pt idx="2822">
                  <c:v>1021000</c:v>
                </c:pt>
                <c:pt idx="2823">
                  <c:v>1022000</c:v>
                </c:pt>
                <c:pt idx="2824">
                  <c:v>1023000</c:v>
                </c:pt>
                <c:pt idx="2825">
                  <c:v>1024000</c:v>
                </c:pt>
                <c:pt idx="2826">
                  <c:v>1025000</c:v>
                </c:pt>
                <c:pt idx="2827">
                  <c:v>1026000</c:v>
                </c:pt>
                <c:pt idx="2828">
                  <c:v>1027000</c:v>
                </c:pt>
                <c:pt idx="2829">
                  <c:v>1028000</c:v>
                </c:pt>
                <c:pt idx="2830">
                  <c:v>1029000</c:v>
                </c:pt>
                <c:pt idx="2831">
                  <c:v>1030000</c:v>
                </c:pt>
                <c:pt idx="2832">
                  <c:v>1031000</c:v>
                </c:pt>
                <c:pt idx="2833">
                  <c:v>1032000</c:v>
                </c:pt>
                <c:pt idx="2834">
                  <c:v>1033000</c:v>
                </c:pt>
                <c:pt idx="2835">
                  <c:v>1034000</c:v>
                </c:pt>
                <c:pt idx="2836">
                  <c:v>1035000</c:v>
                </c:pt>
                <c:pt idx="2837">
                  <c:v>1036000</c:v>
                </c:pt>
                <c:pt idx="2838">
                  <c:v>1037000</c:v>
                </c:pt>
                <c:pt idx="2839">
                  <c:v>1038000</c:v>
                </c:pt>
                <c:pt idx="2840">
                  <c:v>1039000</c:v>
                </c:pt>
                <c:pt idx="2841">
                  <c:v>1040000</c:v>
                </c:pt>
                <c:pt idx="2842">
                  <c:v>1041000</c:v>
                </c:pt>
                <c:pt idx="2843">
                  <c:v>1042000</c:v>
                </c:pt>
                <c:pt idx="2844">
                  <c:v>1043000</c:v>
                </c:pt>
                <c:pt idx="2845">
                  <c:v>1044000</c:v>
                </c:pt>
                <c:pt idx="2846">
                  <c:v>1045000</c:v>
                </c:pt>
                <c:pt idx="2847">
                  <c:v>1046000</c:v>
                </c:pt>
                <c:pt idx="2848">
                  <c:v>1047000</c:v>
                </c:pt>
                <c:pt idx="2849">
                  <c:v>1048000</c:v>
                </c:pt>
                <c:pt idx="2850">
                  <c:v>1049000</c:v>
                </c:pt>
                <c:pt idx="2851">
                  <c:v>1050000</c:v>
                </c:pt>
                <c:pt idx="2852">
                  <c:v>1051000</c:v>
                </c:pt>
                <c:pt idx="2853">
                  <c:v>1052000</c:v>
                </c:pt>
                <c:pt idx="2854">
                  <c:v>1053000</c:v>
                </c:pt>
                <c:pt idx="2855">
                  <c:v>1054000</c:v>
                </c:pt>
                <c:pt idx="2856">
                  <c:v>1055000</c:v>
                </c:pt>
                <c:pt idx="2857">
                  <c:v>1056000</c:v>
                </c:pt>
                <c:pt idx="2858">
                  <c:v>1057000</c:v>
                </c:pt>
                <c:pt idx="2859">
                  <c:v>1058000</c:v>
                </c:pt>
                <c:pt idx="2860">
                  <c:v>1059000</c:v>
                </c:pt>
                <c:pt idx="2861">
                  <c:v>1060000</c:v>
                </c:pt>
                <c:pt idx="2862">
                  <c:v>1061000</c:v>
                </c:pt>
                <c:pt idx="2863">
                  <c:v>1062000</c:v>
                </c:pt>
                <c:pt idx="2864">
                  <c:v>1063000</c:v>
                </c:pt>
                <c:pt idx="2865">
                  <c:v>1064000</c:v>
                </c:pt>
                <c:pt idx="2866">
                  <c:v>1065000</c:v>
                </c:pt>
                <c:pt idx="2867">
                  <c:v>1066000</c:v>
                </c:pt>
                <c:pt idx="2868">
                  <c:v>1067000</c:v>
                </c:pt>
                <c:pt idx="2869">
                  <c:v>1068000</c:v>
                </c:pt>
                <c:pt idx="2870">
                  <c:v>1069000</c:v>
                </c:pt>
                <c:pt idx="2871">
                  <c:v>1070000</c:v>
                </c:pt>
                <c:pt idx="2872">
                  <c:v>1071000</c:v>
                </c:pt>
                <c:pt idx="2873">
                  <c:v>1072000</c:v>
                </c:pt>
                <c:pt idx="2874">
                  <c:v>1073000</c:v>
                </c:pt>
                <c:pt idx="2875">
                  <c:v>1074000</c:v>
                </c:pt>
                <c:pt idx="2876">
                  <c:v>1075000</c:v>
                </c:pt>
                <c:pt idx="2877">
                  <c:v>1076000</c:v>
                </c:pt>
                <c:pt idx="2878">
                  <c:v>1077000</c:v>
                </c:pt>
                <c:pt idx="2879">
                  <c:v>1078000</c:v>
                </c:pt>
                <c:pt idx="2880">
                  <c:v>1079000</c:v>
                </c:pt>
                <c:pt idx="2881">
                  <c:v>1080000</c:v>
                </c:pt>
                <c:pt idx="2882">
                  <c:v>1081000</c:v>
                </c:pt>
                <c:pt idx="2883">
                  <c:v>1082000</c:v>
                </c:pt>
                <c:pt idx="2884">
                  <c:v>1083000</c:v>
                </c:pt>
                <c:pt idx="2885">
                  <c:v>1084000</c:v>
                </c:pt>
                <c:pt idx="2886">
                  <c:v>1085000</c:v>
                </c:pt>
                <c:pt idx="2887">
                  <c:v>1086000</c:v>
                </c:pt>
                <c:pt idx="2888">
                  <c:v>1087000</c:v>
                </c:pt>
                <c:pt idx="2889">
                  <c:v>1088000</c:v>
                </c:pt>
                <c:pt idx="2890">
                  <c:v>1089000</c:v>
                </c:pt>
                <c:pt idx="2891">
                  <c:v>1090000</c:v>
                </c:pt>
                <c:pt idx="2892">
                  <c:v>1091000</c:v>
                </c:pt>
                <c:pt idx="2893">
                  <c:v>1092000</c:v>
                </c:pt>
                <c:pt idx="2894">
                  <c:v>1093000</c:v>
                </c:pt>
                <c:pt idx="2895">
                  <c:v>1094000</c:v>
                </c:pt>
                <c:pt idx="2896">
                  <c:v>1095000</c:v>
                </c:pt>
                <c:pt idx="2897">
                  <c:v>1096000</c:v>
                </c:pt>
                <c:pt idx="2898">
                  <c:v>1097000</c:v>
                </c:pt>
                <c:pt idx="2899">
                  <c:v>1098000</c:v>
                </c:pt>
                <c:pt idx="2900">
                  <c:v>1099000</c:v>
                </c:pt>
                <c:pt idx="2901">
                  <c:v>1100000</c:v>
                </c:pt>
                <c:pt idx="2902">
                  <c:v>1101000</c:v>
                </c:pt>
                <c:pt idx="2903">
                  <c:v>1102000</c:v>
                </c:pt>
                <c:pt idx="2904">
                  <c:v>1103000</c:v>
                </c:pt>
                <c:pt idx="2905">
                  <c:v>1104000</c:v>
                </c:pt>
                <c:pt idx="2906">
                  <c:v>1105000</c:v>
                </c:pt>
                <c:pt idx="2907">
                  <c:v>1106000</c:v>
                </c:pt>
                <c:pt idx="2908">
                  <c:v>1107000</c:v>
                </c:pt>
                <c:pt idx="2909">
                  <c:v>1108000</c:v>
                </c:pt>
                <c:pt idx="2910">
                  <c:v>1109000</c:v>
                </c:pt>
                <c:pt idx="2911">
                  <c:v>1110000</c:v>
                </c:pt>
                <c:pt idx="2912">
                  <c:v>1111000</c:v>
                </c:pt>
                <c:pt idx="2913">
                  <c:v>1112000</c:v>
                </c:pt>
                <c:pt idx="2914">
                  <c:v>1113000</c:v>
                </c:pt>
                <c:pt idx="2915">
                  <c:v>1114000</c:v>
                </c:pt>
                <c:pt idx="2916">
                  <c:v>1115000</c:v>
                </c:pt>
                <c:pt idx="2917">
                  <c:v>1116000</c:v>
                </c:pt>
                <c:pt idx="2918">
                  <c:v>1117000</c:v>
                </c:pt>
                <c:pt idx="2919">
                  <c:v>1118000</c:v>
                </c:pt>
                <c:pt idx="2920">
                  <c:v>1119000</c:v>
                </c:pt>
                <c:pt idx="2921">
                  <c:v>1120000</c:v>
                </c:pt>
                <c:pt idx="2922">
                  <c:v>1121000</c:v>
                </c:pt>
                <c:pt idx="2923">
                  <c:v>1122000</c:v>
                </c:pt>
                <c:pt idx="2924">
                  <c:v>1123000</c:v>
                </c:pt>
                <c:pt idx="2925">
                  <c:v>1124000</c:v>
                </c:pt>
                <c:pt idx="2926">
                  <c:v>1125000</c:v>
                </c:pt>
                <c:pt idx="2927">
                  <c:v>1126000</c:v>
                </c:pt>
                <c:pt idx="2928">
                  <c:v>1127000</c:v>
                </c:pt>
                <c:pt idx="2929">
                  <c:v>1128000</c:v>
                </c:pt>
                <c:pt idx="2930">
                  <c:v>1129000</c:v>
                </c:pt>
                <c:pt idx="2931">
                  <c:v>1130000</c:v>
                </c:pt>
                <c:pt idx="2932">
                  <c:v>1131000</c:v>
                </c:pt>
                <c:pt idx="2933">
                  <c:v>1132000</c:v>
                </c:pt>
                <c:pt idx="2934">
                  <c:v>1133000</c:v>
                </c:pt>
                <c:pt idx="2935">
                  <c:v>1134000</c:v>
                </c:pt>
                <c:pt idx="2936">
                  <c:v>1135000</c:v>
                </c:pt>
                <c:pt idx="2937">
                  <c:v>1136000</c:v>
                </c:pt>
                <c:pt idx="2938">
                  <c:v>1137000</c:v>
                </c:pt>
                <c:pt idx="2939">
                  <c:v>1138000</c:v>
                </c:pt>
                <c:pt idx="2940">
                  <c:v>1139000</c:v>
                </c:pt>
                <c:pt idx="2941">
                  <c:v>1140000</c:v>
                </c:pt>
                <c:pt idx="2942">
                  <c:v>1141000</c:v>
                </c:pt>
                <c:pt idx="2943">
                  <c:v>1142000</c:v>
                </c:pt>
                <c:pt idx="2944">
                  <c:v>1143000</c:v>
                </c:pt>
                <c:pt idx="2945">
                  <c:v>1144000</c:v>
                </c:pt>
                <c:pt idx="2946">
                  <c:v>1145000</c:v>
                </c:pt>
                <c:pt idx="2947">
                  <c:v>1146000</c:v>
                </c:pt>
                <c:pt idx="2948">
                  <c:v>1147000</c:v>
                </c:pt>
                <c:pt idx="2949">
                  <c:v>1148000</c:v>
                </c:pt>
                <c:pt idx="2950">
                  <c:v>1149000</c:v>
                </c:pt>
                <c:pt idx="2951">
                  <c:v>1150000</c:v>
                </c:pt>
                <c:pt idx="2952">
                  <c:v>1151000</c:v>
                </c:pt>
                <c:pt idx="2953">
                  <c:v>1152000</c:v>
                </c:pt>
                <c:pt idx="2954">
                  <c:v>1153000</c:v>
                </c:pt>
                <c:pt idx="2955">
                  <c:v>1154000</c:v>
                </c:pt>
                <c:pt idx="2956">
                  <c:v>1155000</c:v>
                </c:pt>
                <c:pt idx="2957">
                  <c:v>1156000</c:v>
                </c:pt>
                <c:pt idx="2958">
                  <c:v>1157000</c:v>
                </c:pt>
                <c:pt idx="2959">
                  <c:v>1158000</c:v>
                </c:pt>
                <c:pt idx="2960">
                  <c:v>1159000</c:v>
                </c:pt>
                <c:pt idx="2961">
                  <c:v>1160000</c:v>
                </c:pt>
                <c:pt idx="2962">
                  <c:v>1161000</c:v>
                </c:pt>
                <c:pt idx="2963">
                  <c:v>1162000</c:v>
                </c:pt>
                <c:pt idx="2964">
                  <c:v>1163000</c:v>
                </c:pt>
                <c:pt idx="2965">
                  <c:v>1164000</c:v>
                </c:pt>
                <c:pt idx="2966">
                  <c:v>1165000</c:v>
                </c:pt>
                <c:pt idx="2967">
                  <c:v>1166000</c:v>
                </c:pt>
                <c:pt idx="2968">
                  <c:v>1167000</c:v>
                </c:pt>
                <c:pt idx="2969">
                  <c:v>1168000</c:v>
                </c:pt>
                <c:pt idx="2970">
                  <c:v>1169000</c:v>
                </c:pt>
                <c:pt idx="2971">
                  <c:v>1170000</c:v>
                </c:pt>
                <c:pt idx="2972">
                  <c:v>1171000</c:v>
                </c:pt>
                <c:pt idx="2973">
                  <c:v>1172000</c:v>
                </c:pt>
                <c:pt idx="2974">
                  <c:v>1173000</c:v>
                </c:pt>
                <c:pt idx="2975">
                  <c:v>1174000</c:v>
                </c:pt>
                <c:pt idx="2976">
                  <c:v>1175000</c:v>
                </c:pt>
                <c:pt idx="2977">
                  <c:v>1176000</c:v>
                </c:pt>
                <c:pt idx="2978">
                  <c:v>1177000</c:v>
                </c:pt>
                <c:pt idx="2979">
                  <c:v>1178000</c:v>
                </c:pt>
                <c:pt idx="2980">
                  <c:v>1179000</c:v>
                </c:pt>
                <c:pt idx="2981">
                  <c:v>1180000</c:v>
                </c:pt>
                <c:pt idx="2982">
                  <c:v>1181000</c:v>
                </c:pt>
                <c:pt idx="2983">
                  <c:v>1182000</c:v>
                </c:pt>
                <c:pt idx="2984">
                  <c:v>1183000</c:v>
                </c:pt>
                <c:pt idx="2985">
                  <c:v>1184000</c:v>
                </c:pt>
                <c:pt idx="2986">
                  <c:v>1185000</c:v>
                </c:pt>
                <c:pt idx="2987">
                  <c:v>1186000</c:v>
                </c:pt>
                <c:pt idx="2988">
                  <c:v>1187000</c:v>
                </c:pt>
                <c:pt idx="2989">
                  <c:v>1188000</c:v>
                </c:pt>
                <c:pt idx="2990">
                  <c:v>1189000</c:v>
                </c:pt>
                <c:pt idx="2991">
                  <c:v>1190000</c:v>
                </c:pt>
                <c:pt idx="2992">
                  <c:v>1191000</c:v>
                </c:pt>
                <c:pt idx="2993">
                  <c:v>1192000</c:v>
                </c:pt>
                <c:pt idx="2994">
                  <c:v>1193000</c:v>
                </c:pt>
                <c:pt idx="2995">
                  <c:v>1194000</c:v>
                </c:pt>
                <c:pt idx="2996">
                  <c:v>1195000</c:v>
                </c:pt>
                <c:pt idx="2997">
                  <c:v>1196000</c:v>
                </c:pt>
                <c:pt idx="2998">
                  <c:v>1197000</c:v>
                </c:pt>
                <c:pt idx="2999">
                  <c:v>1198000</c:v>
                </c:pt>
                <c:pt idx="3000">
                  <c:v>1199000</c:v>
                </c:pt>
                <c:pt idx="3001">
                  <c:v>1200000</c:v>
                </c:pt>
                <c:pt idx="3002">
                  <c:v>1201000</c:v>
                </c:pt>
                <c:pt idx="3003">
                  <c:v>1202000</c:v>
                </c:pt>
                <c:pt idx="3004">
                  <c:v>1203000</c:v>
                </c:pt>
                <c:pt idx="3005">
                  <c:v>1204000</c:v>
                </c:pt>
                <c:pt idx="3006">
                  <c:v>1205000</c:v>
                </c:pt>
                <c:pt idx="3007">
                  <c:v>1206000</c:v>
                </c:pt>
                <c:pt idx="3008">
                  <c:v>1207000</c:v>
                </c:pt>
                <c:pt idx="3009">
                  <c:v>1208000</c:v>
                </c:pt>
                <c:pt idx="3010">
                  <c:v>1209000</c:v>
                </c:pt>
                <c:pt idx="3011">
                  <c:v>1210000</c:v>
                </c:pt>
                <c:pt idx="3012">
                  <c:v>1211000</c:v>
                </c:pt>
                <c:pt idx="3013">
                  <c:v>1212000</c:v>
                </c:pt>
                <c:pt idx="3014">
                  <c:v>1213000</c:v>
                </c:pt>
                <c:pt idx="3015">
                  <c:v>1214000</c:v>
                </c:pt>
                <c:pt idx="3016">
                  <c:v>1215000</c:v>
                </c:pt>
                <c:pt idx="3017">
                  <c:v>1216000</c:v>
                </c:pt>
                <c:pt idx="3018">
                  <c:v>1217000</c:v>
                </c:pt>
                <c:pt idx="3019">
                  <c:v>1218000</c:v>
                </c:pt>
                <c:pt idx="3020">
                  <c:v>1219000</c:v>
                </c:pt>
                <c:pt idx="3021">
                  <c:v>1220000</c:v>
                </c:pt>
                <c:pt idx="3022">
                  <c:v>1221000</c:v>
                </c:pt>
                <c:pt idx="3023">
                  <c:v>1222000</c:v>
                </c:pt>
                <c:pt idx="3024">
                  <c:v>1223000</c:v>
                </c:pt>
                <c:pt idx="3025">
                  <c:v>1224000</c:v>
                </c:pt>
                <c:pt idx="3026">
                  <c:v>1225000</c:v>
                </c:pt>
                <c:pt idx="3027">
                  <c:v>1226000</c:v>
                </c:pt>
                <c:pt idx="3028">
                  <c:v>1227000</c:v>
                </c:pt>
                <c:pt idx="3029">
                  <c:v>1228000</c:v>
                </c:pt>
                <c:pt idx="3030">
                  <c:v>1229000</c:v>
                </c:pt>
                <c:pt idx="3031">
                  <c:v>1230000</c:v>
                </c:pt>
                <c:pt idx="3032">
                  <c:v>1231000</c:v>
                </c:pt>
                <c:pt idx="3033">
                  <c:v>1232000</c:v>
                </c:pt>
                <c:pt idx="3034">
                  <c:v>1233000</c:v>
                </c:pt>
                <c:pt idx="3035">
                  <c:v>1234000</c:v>
                </c:pt>
                <c:pt idx="3036">
                  <c:v>1235000</c:v>
                </c:pt>
                <c:pt idx="3037">
                  <c:v>1236000</c:v>
                </c:pt>
                <c:pt idx="3038">
                  <c:v>1237000</c:v>
                </c:pt>
                <c:pt idx="3039">
                  <c:v>1238000</c:v>
                </c:pt>
                <c:pt idx="3040">
                  <c:v>1239000</c:v>
                </c:pt>
                <c:pt idx="3041">
                  <c:v>1240000</c:v>
                </c:pt>
                <c:pt idx="3042">
                  <c:v>1241000</c:v>
                </c:pt>
                <c:pt idx="3043">
                  <c:v>1242000</c:v>
                </c:pt>
                <c:pt idx="3044">
                  <c:v>1243000</c:v>
                </c:pt>
                <c:pt idx="3045">
                  <c:v>1244000</c:v>
                </c:pt>
                <c:pt idx="3046">
                  <c:v>1245000</c:v>
                </c:pt>
                <c:pt idx="3047">
                  <c:v>1246000</c:v>
                </c:pt>
                <c:pt idx="3048">
                  <c:v>1247000</c:v>
                </c:pt>
                <c:pt idx="3049">
                  <c:v>1248000</c:v>
                </c:pt>
                <c:pt idx="3050">
                  <c:v>1249000</c:v>
                </c:pt>
                <c:pt idx="3051">
                  <c:v>1250000</c:v>
                </c:pt>
                <c:pt idx="3052">
                  <c:v>1251000</c:v>
                </c:pt>
                <c:pt idx="3053">
                  <c:v>1252000</c:v>
                </c:pt>
                <c:pt idx="3054">
                  <c:v>1253000</c:v>
                </c:pt>
                <c:pt idx="3055">
                  <c:v>1254000</c:v>
                </c:pt>
                <c:pt idx="3056">
                  <c:v>1255000</c:v>
                </c:pt>
                <c:pt idx="3057">
                  <c:v>1256000</c:v>
                </c:pt>
                <c:pt idx="3058">
                  <c:v>1257000</c:v>
                </c:pt>
                <c:pt idx="3059">
                  <c:v>1258000</c:v>
                </c:pt>
                <c:pt idx="3060">
                  <c:v>1259000</c:v>
                </c:pt>
                <c:pt idx="3061">
                  <c:v>1260000</c:v>
                </c:pt>
                <c:pt idx="3062">
                  <c:v>1261000</c:v>
                </c:pt>
                <c:pt idx="3063">
                  <c:v>1262000</c:v>
                </c:pt>
                <c:pt idx="3064">
                  <c:v>1263000</c:v>
                </c:pt>
                <c:pt idx="3065">
                  <c:v>1264000</c:v>
                </c:pt>
                <c:pt idx="3066">
                  <c:v>1265000</c:v>
                </c:pt>
                <c:pt idx="3067">
                  <c:v>1266000</c:v>
                </c:pt>
                <c:pt idx="3068">
                  <c:v>1267000</c:v>
                </c:pt>
                <c:pt idx="3069">
                  <c:v>1268000</c:v>
                </c:pt>
                <c:pt idx="3070">
                  <c:v>1269000</c:v>
                </c:pt>
                <c:pt idx="3071">
                  <c:v>1270000</c:v>
                </c:pt>
                <c:pt idx="3072">
                  <c:v>1271000</c:v>
                </c:pt>
                <c:pt idx="3073">
                  <c:v>1272000</c:v>
                </c:pt>
                <c:pt idx="3074">
                  <c:v>1273000</c:v>
                </c:pt>
                <c:pt idx="3075">
                  <c:v>1274000</c:v>
                </c:pt>
                <c:pt idx="3076">
                  <c:v>1275000</c:v>
                </c:pt>
                <c:pt idx="3077">
                  <c:v>1276000</c:v>
                </c:pt>
                <c:pt idx="3078">
                  <c:v>1277000</c:v>
                </c:pt>
                <c:pt idx="3079">
                  <c:v>1278000</c:v>
                </c:pt>
                <c:pt idx="3080">
                  <c:v>1279000</c:v>
                </c:pt>
                <c:pt idx="3081">
                  <c:v>1280000</c:v>
                </c:pt>
                <c:pt idx="3082">
                  <c:v>1281000</c:v>
                </c:pt>
                <c:pt idx="3083">
                  <c:v>1282000</c:v>
                </c:pt>
                <c:pt idx="3084">
                  <c:v>1283000</c:v>
                </c:pt>
                <c:pt idx="3085">
                  <c:v>1284000</c:v>
                </c:pt>
                <c:pt idx="3086">
                  <c:v>1285000</c:v>
                </c:pt>
                <c:pt idx="3087">
                  <c:v>1286000</c:v>
                </c:pt>
                <c:pt idx="3088">
                  <c:v>1287000</c:v>
                </c:pt>
                <c:pt idx="3089">
                  <c:v>1288000</c:v>
                </c:pt>
                <c:pt idx="3090">
                  <c:v>1289000</c:v>
                </c:pt>
                <c:pt idx="3091">
                  <c:v>1290000</c:v>
                </c:pt>
                <c:pt idx="3092">
                  <c:v>1291000</c:v>
                </c:pt>
                <c:pt idx="3093">
                  <c:v>1292000</c:v>
                </c:pt>
                <c:pt idx="3094">
                  <c:v>1293000</c:v>
                </c:pt>
                <c:pt idx="3095">
                  <c:v>1294000</c:v>
                </c:pt>
                <c:pt idx="3096">
                  <c:v>1295000</c:v>
                </c:pt>
                <c:pt idx="3097">
                  <c:v>1296000</c:v>
                </c:pt>
                <c:pt idx="3098">
                  <c:v>1297000</c:v>
                </c:pt>
                <c:pt idx="3099">
                  <c:v>1298000</c:v>
                </c:pt>
                <c:pt idx="3100">
                  <c:v>1299000</c:v>
                </c:pt>
                <c:pt idx="3101">
                  <c:v>1300000</c:v>
                </c:pt>
                <c:pt idx="3102">
                  <c:v>1301000</c:v>
                </c:pt>
                <c:pt idx="3103">
                  <c:v>1302000</c:v>
                </c:pt>
                <c:pt idx="3104">
                  <c:v>1303000</c:v>
                </c:pt>
                <c:pt idx="3105">
                  <c:v>1304000</c:v>
                </c:pt>
                <c:pt idx="3106">
                  <c:v>1305000</c:v>
                </c:pt>
                <c:pt idx="3107">
                  <c:v>1306000</c:v>
                </c:pt>
                <c:pt idx="3108">
                  <c:v>1307000</c:v>
                </c:pt>
                <c:pt idx="3109">
                  <c:v>1308000</c:v>
                </c:pt>
                <c:pt idx="3110">
                  <c:v>1309000</c:v>
                </c:pt>
                <c:pt idx="3111">
                  <c:v>1310000</c:v>
                </c:pt>
                <c:pt idx="3112">
                  <c:v>1311000</c:v>
                </c:pt>
                <c:pt idx="3113">
                  <c:v>1312000</c:v>
                </c:pt>
                <c:pt idx="3114">
                  <c:v>1313000</c:v>
                </c:pt>
                <c:pt idx="3115">
                  <c:v>1314000</c:v>
                </c:pt>
                <c:pt idx="3116">
                  <c:v>1315000</c:v>
                </c:pt>
                <c:pt idx="3117">
                  <c:v>1316000</c:v>
                </c:pt>
                <c:pt idx="3118">
                  <c:v>1317000</c:v>
                </c:pt>
                <c:pt idx="3119">
                  <c:v>1318000</c:v>
                </c:pt>
                <c:pt idx="3120">
                  <c:v>1319000</c:v>
                </c:pt>
                <c:pt idx="3121">
                  <c:v>1320000</c:v>
                </c:pt>
                <c:pt idx="3122">
                  <c:v>1321000</c:v>
                </c:pt>
                <c:pt idx="3123">
                  <c:v>1322000</c:v>
                </c:pt>
                <c:pt idx="3124">
                  <c:v>1323000</c:v>
                </c:pt>
                <c:pt idx="3125">
                  <c:v>1324000</c:v>
                </c:pt>
                <c:pt idx="3126">
                  <c:v>1325000</c:v>
                </c:pt>
                <c:pt idx="3127">
                  <c:v>1326000</c:v>
                </c:pt>
                <c:pt idx="3128">
                  <c:v>1327000</c:v>
                </c:pt>
                <c:pt idx="3129">
                  <c:v>1328000</c:v>
                </c:pt>
                <c:pt idx="3130">
                  <c:v>1329000</c:v>
                </c:pt>
                <c:pt idx="3131">
                  <c:v>1330000</c:v>
                </c:pt>
                <c:pt idx="3132">
                  <c:v>1331000</c:v>
                </c:pt>
                <c:pt idx="3133">
                  <c:v>1332000</c:v>
                </c:pt>
                <c:pt idx="3134">
                  <c:v>1333000</c:v>
                </c:pt>
                <c:pt idx="3135">
                  <c:v>1334000</c:v>
                </c:pt>
                <c:pt idx="3136">
                  <c:v>1335000</c:v>
                </c:pt>
                <c:pt idx="3137">
                  <c:v>1336000</c:v>
                </c:pt>
                <c:pt idx="3138">
                  <c:v>1337000</c:v>
                </c:pt>
                <c:pt idx="3139">
                  <c:v>1338000</c:v>
                </c:pt>
                <c:pt idx="3140">
                  <c:v>1339000</c:v>
                </c:pt>
                <c:pt idx="3141">
                  <c:v>1340000</c:v>
                </c:pt>
                <c:pt idx="3142">
                  <c:v>1341000</c:v>
                </c:pt>
                <c:pt idx="3143">
                  <c:v>1342000</c:v>
                </c:pt>
                <c:pt idx="3144">
                  <c:v>1343000</c:v>
                </c:pt>
                <c:pt idx="3145">
                  <c:v>1344000</c:v>
                </c:pt>
                <c:pt idx="3146">
                  <c:v>1345000</c:v>
                </c:pt>
                <c:pt idx="3147">
                  <c:v>1346000</c:v>
                </c:pt>
                <c:pt idx="3148">
                  <c:v>1347000</c:v>
                </c:pt>
                <c:pt idx="3149">
                  <c:v>1348000</c:v>
                </c:pt>
                <c:pt idx="3150">
                  <c:v>1349000</c:v>
                </c:pt>
                <c:pt idx="3151">
                  <c:v>1350000</c:v>
                </c:pt>
                <c:pt idx="3152">
                  <c:v>1351000</c:v>
                </c:pt>
                <c:pt idx="3153">
                  <c:v>1352000</c:v>
                </c:pt>
                <c:pt idx="3154">
                  <c:v>1353000</c:v>
                </c:pt>
                <c:pt idx="3155">
                  <c:v>1354000</c:v>
                </c:pt>
                <c:pt idx="3156">
                  <c:v>1355000</c:v>
                </c:pt>
                <c:pt idx="3157">
                  <c:v>1356000</c:v>
                </c:pt>
                <c:pt idx="3158">
                  <c:v>1357000</c:v>
                </c:pt>
                <c:pt idx="3159">
                  <c:v>1358000</c:v>
                </c:pt>
                <c:pt idx="3160">
                  <c:v>1359000</c:v>
                </c:pt>
                <c:pt idx="3161">
                  <c:v>1360000</c:v>
                </c:pt>
                <c:pt idx="3162">
                  <c:v>1361000</c:v>
                </c:pt>
                <c:pt idx="3163">
                  <c:v>1362000</c:v>
                </c:pt>
                <c:pt idx="3164">
                  <c:v>1363000</c:v>
                </c:pt>
                <c:pt idx="3165">
                  <c:v>1364000</c:v>
                </c:pt>
                <c:pt idx="3166">
                  <c:v>1365000</c:v>
                </c:pt>
                <c:pt idx="3167">
                  <c:v>1366000</c:v>
                </c:pt>
                <c:pt idx="3168">
                  <c:v>1367000</c:v>
                </c:pt>
                <c:pt idx="3169">
                  <c:v>1368000</c:v>
                </c:pt>
                <c:pt idx="3170">
                  <c:v>1369000</c:v>
                </c:pt>
                <c:pt idx="3171">
                  <c:v>1370000</c:v>
                </c:pt>
                <c:pt idx="3172">
                  <c:v>1371000</c:v>
                </c:pt>
                <c:pt idx="3173">
                  <c:v>1372000</c:v>
                </c:pt>
                <c:pt idx="3174">
                  <c:v>1373000</c:v>
                </c:pt>
                <c:pt idx="3175">
                  <c:v>1374000</c:v>
                </c:pt>
                <c:pt idx="3176">
                  <c:v>1375000</c:v>
                </c:pt>
                <c:pt idx="3177">
                  <c:v>1376000</c:v>
                </c:pt>
                <c:pt idx="3178">
                  <c:v>1377000</c:v>
                </c:pt>
                <c:pt idx="3179">
                  <c:v>1378000</c:v>
                </c:pt>
                <c:pt idx="3180">
                  <c:v>1379000</c:v>
                </c:pt>
                <c:pt idx="3181">
                  <c:v>1380000</c:v>
                </c:pt>
                <c:pt idx="3182">
                  <c:v>1381000</c:v>
                </c:pt>
                <c:pt idx="3183">
                  <c:v>1382000</c:v>
                </c:pt>
                <c:pt idx="3184">
                  <c:v>1383000</c:v>
                </c:pt>
                <c:pt idx="3185">
                  <c:v>1384000</c:v>
                </c:pt>
                <c:pt idx="3186">
                  <c:v>1385000</c:v>
                </c:pt>
                <c:pt idx="3187">
                  <c:v>1386000</c:v>
                </c:pt>
                <c:pt idx="3188">
                  <c:v>1387000</c:v>
                </c:pt>
                <c:pt idx="3189">
                  <c:v>1388000</c:v>
                </c:pt>
                <c:pt idx="3190">
                  <c:v>1389000</c:v>
                </c:pt>
                <c:pt idx="3191">
                  <c:v>1390000</c:v>
                </c:pt>
                <c:pt idx="3192">
                  <c:v>1391000</c:v>
                </c:pt>
                <c:pt idx="3193">
                  <c:v>1392000</c:v>
                </c:pt>
                <c:pt idx="3194">
                  <c:v>1393000</c:v>
                </c:pt>
                <c:pt idx="3195">
                  <c:v>1394000</c:v>
                </c:pt>
                <c:pt idx="3196">
                  <c:v>1395000</c:v>
                </c:pt>
                <c:pt idx="3197">
                  <c:v>1396000</c:v>
                </c:pt>
                <c:pt idx="3198">
                  <c:v>1397000</c:v>
                </c:pt>
                <c:pt idx="3199">
                  <c:v>1398000</c:v>
                </c:pt>
                <c:pt idx="3200">
                  <c:v>1399000</c:v>
                </c:pt>
                <c:pt idx="3201">
                  <c:v>1400000</c:v>
                </c:pt>
                <c:pt idx="3202">
                  <c:v>1401000</c:v>
                </c:pt>
                <c:pt idx="3203">
                  <c:v>1402000</c:v>
                </c:pt>
                <c:pt idx="3204">
                  <c:v>1403000</c:v>
                </c:pt>
                <c:pt idx="3205">
                  <c:v>1404000</c:v>
                </c:pt>
                <c:pt idx="3206">
                  <c:v>1405000</c:v>
                </c:pt>
                <c:pt idx="3207">
                  <c:v>1406000</c:v>
                </c:pt>
                <c:pt idx="3208">
                  <c:v>1407000</c:v>
                </c:pt>
                <c:pt idx="3209">
                  <c:v>1408000</c:v>
                </c:pt>
                <c:pt idx="3210">
                  <c:v>1409000</c:v>
                </c:pt>
                <c:pt idx="3211">
                  <c:v>1410000</c:v>
                </c:pt>
                <c:pt idx="3212">
                  <c:v>1411000</c:v>
                </c:pt>
                <c:pt idx="3213">
                  <c:v>1412000</c:v>
                </c:pt>
                <c:pt idx="3214">
                  <c:v>1413000</c:v>
                </c:pt>
                <c:pt idx="3215">
                  <c:v>1414000</c:v>
                </c:pt>
                <c:pt idx="3216">
                  <c:v>1415000</c:v>
                </c:pt>
                <c:pt idx="3217">
                  <c:v>1416000</c:v>
                </c:pt>
                <c:pt idx="3218">
                  <c:v>1417000</c:v>
                </c:pt>
                <c:pt idx="3219">
                  <c:v>1418000</c:v>
                </c:pt>
                <c:pt idx="3220">
                  <c:v>1419000</c:v>
                </c:pt>
                <c:pt idx="3221">
                  <c:v>1420000</c:v>
                </c:pt>
                <c:pt idx="3222">
                  <c:v>1421000</c:v>
                </c:pt>
                <c:pt idx="3223">
                  <c:v>1422000</c:v>
                </c:pt>
                <c:pt idx="3224">
                  <c:v>1423000</c:v>
                </c:pt>
                <c:pt idx="3225">
                  <c:v>1424000</c:v>
                </c:pt>
                <c:pt idx="3226">
                  <c:v>1425000</c:v>
                </c:pt>
                <c:pt idx="3227">
                  <c:v>1426000</c:v>
                </c:pt>
                <c:pt idx="3228">
                  <c:v>1427000</c:v>
                </c:pt>
                <c:pt idx="3229">
                  <c:v>1428000</c:v>
                </c:pt>
                <c:pt idx="3230">
                  <c:v>1429000</c:v>
                </c:pt>
                <c:pt idx="3231">
                  <c:v>1430000</c:v>
                </c:pt>
                <c:pt idx="3232">
                  <c:v>1431000</c:v>
                </c:pt>
                <c:pt idx="3233">
                  <c:v>1432000</c:v>
                </c:pt>
                <c:pt idx="3234">
                  <c:v>1433000</c:v>
                </c:pt>
                <c:pt idx="3235">
                  <c:v>1434000</c:v>
                </c:pt>
                <c:pt idx="3236">
                  <c:v>1435000</c:v>
                </c:pt>
                <c:pt idx="3237">
                  <c:v>1436000</c:v>
                </c:pt>
                <c:pt idx="3238">
                  <c:v>1437000</c:v>
                </c:pt>
                <c:pt idx="3239">
                  <c:v>1438000</c:v>
                </c:pt>
                <c:pt idx="3240">
                  <c:v>1439000</c:v>
                </c:pt>
                <c:pt idx="3241">
                  <c:v>1440000</c:v>
                </c:pt>
                <c:pt idx="3242">
                  <c:v>1441000</c:v>
                </c:pt>
                <c:pt idx="3243">
                  <c:v>1442000</c:v>
                </c:pt>
                <c:pt idx="3244">
                  <c:v>1443000</c:v>
                </c:pt>
                <c:pt idx="3245">
                  <c:v>1444000</c:v>
                </c:pt>
                <c:pt idx="3246">
                  <c:v>1445000</c:v>
                </c:pt>
                <c:pt idx="3247">
                  <c:v>1446000</c:v>
                </c:pt>
                <c:pt idx="3248">
                  <c:v>1447000</c:v>
                </c:pt>
                <c:pt idx="3249">
                  <c:v>1448000</c:v>
                </c:pt>
                <c:pt idx="3250">
                  <c:v>1449000</c:v>
                </c:pt>
                <c:pt idx="3251">
                  <c:v>1450000</c:v>
                </c:pt>
                <c:pt idx="3252">
                  <c:v>1451000</c:v>
                </c:pt>
                <c:pt idx="3253">
                  <c:v>1452000</c:v>
                </c:pt>
                <c:pt idx="3254">
                  <c:v>1453000</c:v>
                </c:pt>
                <c:pt idx="3255">
                  <c:v>1454000</c:v>
                </c:pt>
                <c:pt idx="3256">
                  <c:v>1455000</c:v>
                </c:pt>
                <c:pt idx="3257">
                  <c:v>1456000</c:v>
                </c:pt>
                <c:pt idx="3258">
                  <c:v>1457000</c:v>
                </c:pt>
                <c:pt idx="3259">
                  <c:v>1458000</c:v>
                </c:pt>
                <c:pt idx="3260">
                  <c:v>1459000</c:v>
                </c:pt>
                <c:pt idx="3261">
                  <c:v>1460000</c:v>
                </c:pt>
                <c:pt idx="3262">
                  <c:v>1461000</c:v>
                </c:pt>
                <c:pt idx="3263">
                  <c:v>1462000</c:v>
                </c:pt>
                <c:pt idx="3264">
                  <c:v>1463000</c:v>
                </c:pt>
                <c:pt idx="3265">
                  <c:v>1464000</c:v>
                </c:pt>
                <c:pt idx="3266">
                  <c:v>1465000</c:v>
                </c:pt>
                <c:pt idx="3267">
                  <c:v>1466000</c:v>
                </c:pt>
                <c:pt idx="3268">
                  <c:v>1467000</c:v>
                </c:pt>
                <c:pt idx="3269">
                  <c:v>1468000</c:v>
                </c:pt>
                <c:pt idx="3270">
                  <c:v>1469000</c:v>
                </c:pt>
                <c:pt idx="3271">
                  <c:v>1470000</c:v>
                </c:pt>
                <c:pt idx="3272">
                  <c:v>1471000</c:v>
                </c:pt>
                <c:pt idx="3273">
                  <c:v>1472000</c:v>
                </c:pt>
                <c:pt idx="3274">
                  <c:v>1473000</c:v>
                </c:pt>
                <c:pt idx="3275">
                  <c:v>1474000</c:v>
                </c:pt>
                <c:pt idx="3276">
                  <c:v>1475000</c:v>
                </c:pt>
                <c:pt idx="3277">
                  <c:v>1476000</c:v>
                </c:pt>
                <c:pt idx="3278">
                  <c:v>1477000</c:v>
                </c:pt>
                <c:pt idx="3279">
                  <c:v>1478000</c:v>
                </c:pt>
                <c:pt idx="3280">
                  <c:v>1479000</c:v>
                </c:pt>
                <c:pt idx="3281">
                  <c:v>1480000</c:v>
                </c:pt>
                <c:pt idx="3282">
                  <c:v>1481000</c:v>
                </c:pt>
                <c:pt idx="3283">
                  <c:v>1482000</c:v>
                </c:pt>
                <c:pt idx="3284">
                  <c:v>1483000</c:v>
                </c:pt>
                <c:pt idx="3285">
                  <c:v>1484000</c:v>
                </c:pt>
                <c:pt idx="3286">
                  <c:v>1485000</c:v>
                </c:pt>
                <c:pt idx="3287">
                  <c:v>1486000</c:v>
                </c:pt>
                <c:pt idx="3288">
                  <c:v>1487000</c:v>
                </c:pt>
                <c:pt idx="3289">
                  <c:v>1488000</c:v>
                </c:pt>
                <c:pt idx="3290">
                  <c:v>1489000</c:v>
                </c:pt>
                <c:pt idx="3291">
                  <c:v>1490000</c:v>
                </c:pt>
                <c:pt idx="3292">
                  <c:v>1491000</c:v>
                </c:pt>
                <c:pt idx="3293">
                  <c:v>1492000</c:v>
                </c:pt>
                <c:pt idx="3294">
                  <c:v>1493000</c:v>
                </c:pt>
                <c:pt idx="3295">
                  <c:v>1494000</c:v>
                </c:pt>
                <c:pt idx="3296">
                  <c:v>1495000</c:v>
                </c:pt>
                <c:pt idx="3297">
                  <c:v>1496000</c:v>
                </c:pt>
                <c:pt idx="3298">
                  <c:v>1497000</c:v>
                </c:pt>
                <c:pt idx="3299">
                  <c:v>1498000</c:v>
                </c:pt>
                <c:pt idx="3300">
                  <c:v>1499000</c:v>
                </c:pt>
                <c:pt idx="3301">
                  <c:v>1500000</c:v>
                </c:pt>
                <c:pt idx="3302">
                  <c:v>1501000</c:v>
                </c:pt>
                <c:pt idx="3303">
                  <c:v>1502000</c:v>
                </c:pt>
                <c:pt idx="3304">
                  <c:v>1503000</c:v>
                </c:pt>
                <c:pt idx="3305">
                  <c:v>1504000</c:v>
                </c:pt>
                <c:pt idx="3306">
                  <c:v>1505000</c:v>
                </c:pt>
                <c:pt idx="3307">
                  <c:v>1506000</c:v>
                </c:pt>
                <c:pt idx="3308">
                  <c:v>1507000</c:v>
                </c:pt>
                <c:pt idx="3309">
                  <c:v>1508000</c:v>
                </c:pt>
                <c:pt idx="3310">
                  <c:v>1509000</c:v>
                </c:pt>
                <c:pt idx="3311">
                  <c:v>1510000</c:v>
                </c:pt>
                <c:pt idx="3312">
                  <c:v>1511000</c:v>
                </c:pt>
                <c:pt idx="3313">
                  <c:v>1512000</c:v>
                </c:pt>
                <c:pt idx="3314">
                  <c:v>1513000</c:v>
                </c:pt>
                <c:pt idx="3315">
                  <c:v>1514000</c:v>
                </c:pt>
                <c:pt idx="3316">
                  <c:v>1515000</c:v>
                </c:pt>
                <c:pt idx="3317">
                  <c:v>1516000</c:v>
                </c:pt>
                <c:pt idx="3318">
                  <c:v>1517000</c:v>
                </c:pt>
                <c:pt idx="3319">
                  <c:v>1518000</c:v>
                </c:pt>
                <c:pt idx="3320">
                  <c:v>1519000</c:v>
                </c:pt>
                <c:pt idx="3321">
                  <c:v>1520000</c:v>
                </c:pt>
                <c:pt idx="3322">
                  <c:v>1521000</c:v>
                </c:pt>
                <c:pt idx="3323">
                  <c:v>1522000</c:v>
                </c:pt>
                <c:pt idx="3324">
                  <c:v>1523000</c:v>
                </c:pt>
                <c:pt idx="3325">
                  <c:v>1524000</c:v>
                </c:pt>
                <c:pt idx="3326">
                  <c:v>1525000</c:v>
                </c:pt>
                <c:pt idx="3327">
                  <c:v>1526000</c:v>
                </c:pt>
                <c:pt idx="3328">
                  <c:v>1527000</c:v>
                </c:pt>
                <c:pt idx="3329">
                  <c:v>1528000</c:v>
                </c:pt>
                <c:pt idx="3330">
                  <c:v>1529000</c:v>
                </c:pt>
                <c:pt idx="3331">
                  <c:v>1530000</c:v>
                </c:pt>
                <c:pt idx="3332">
                  <c:v>1531000</c:v>
                </c:pt>
                <c:pt idx="3333">
                  <c:v>1532000</c:v>
                </c:pt>
                <c:pt idx="3334">
                  <c:v>1533000</c:v>
                </c:pt>
                <c:pt idx="3335">
                  <c:v>1534000</c:v>
                </c:pt>
                <c:pt idx="3336">
                  <c:v>1535000</c:v>
                </c:pt>
                <c:pt idx="3337">
                  <c:v>1536000</c:v>
                </c:pt>
                <c:pt idx="3338">
                  <c:v>1537000</c:v>
                </c:pt>
                <c:pt idx="3339">
                  <c:v>1538000</c:v>
                </c:pt>
                <c:pt idx="3340">
                  <c:v>1539000</c:v>
                </c:pt>
                <c:pt idx="3341">
                  <c:v>1540000</c:v>
                </c:pt>
                <c:pt idx="3342">
                  <c:v>1541000</c:v>
                </c:pt>
                <c:pt idx="3343">
                  <c:v>1542000</c:v>
                </c:pt>
                <c:pt idx="3344">
                  <c:v>1543000</c:v>
                </c:pt>
                <c:pt idx="3345">
                  <c:v>1544000</c:v>
                </c:pt>
                <c:pt idx="3346">
                  <c:v>1545000</c:v>
                </c:pt>
                <c:pt idx="3347">
                  <c:v>1546000</c:v>
                </c:pt>
                <c:pt idx="3348">
                  <c:v>1547000</c:v>
                </c:pt>
                <c:pt idx="3349">
                  <c:v>1548000</c:v>
                </c:pt>
                <c:pt idx="3350">
                  <c:v>1549000</c:v>
                </c:pt>
                <c:pt idx="3351">
                  <c:v>1550000</c:v>
                </c:pt>
                <c:pt idx="3352">
                  <c:v>1551000</c:v>
                </c:pt>
                <c:pt idx="3353">
                  <c:v>1552000</c:v>
                </c:pt>
                <c:pt idx="3354">
                  <c:v>1553000</c:v>
                </c:pt>
                <c:pt idx="3355">
                  <c:v>1554000</c:v>
                </c:pt>
                <c:pt idx="3356">
                  <c:v>1555000</c:v>
                </c:pt>
                <c:pt idx="3357">
                  <c:v>1556000</c:v>
                </c:pt>
                <c:pt idx="3358">
                  <c:v>1557000</c:v>
                </c:pt>
                <c:pt idx="3359">
                  <c:v>1558000</c:v>
                </c:pt>
                <c:pt idx="3360">
                  <c:v>1559000</c:v>
                </c:pt>
                <c:pt idx="3361">
                  <c:v>1560000</c:v>
                </c:pt>
                <c:pt idx="3362">
                  <c:v>1561000</c:v>
                </c:pt>
                <c:pt idx="3363">
                  <c:v>1562000</c:v>
                </c:pt>
                <c:pt idx="3364">
                  <c:v>1563000</c:v>
                </c:pt>
                <c:pt idx="3365">
                  <c:v>1564000</c:v>
                </c:pt>
                <c:pt idx="3366">
                  <c:v>1565000</c:v>
                </c:pt>
                <c:pt idx="3367">
                  <c:v>1566000</c:v>
                </c:pt>
                <c:pt idx="3368">
                  <c:v>1567000</c:v>
                </c:pt>
                <c:pt idx="3369">
                  <c:v>1568000</c:v>
                </c:pt>
                <c:pt idx="3370">
                  <c:v>1569000</c:v>
                </c:pt>
                <c:pt idx="3371">
                  <c:v>1570000</c:v>
                </c:pt>
                <c:pt idx="3372">
                  <c:v>1571000</c:v>
                </c:pt>
                <c:pt idx="3373">
                  <c:v>1572000</c:v>
                </c:pt>
                <c:pt idx="3374">
                  <c:v>1573000</c:v>
                </c:pt>
                <c:pt idx="3375">
                  <c:v>1574000</c:v>
                </c:pt>
                <c:pt idx="3376">
                  <c:v>1575000</c:v>
                </c:pt>
                <c:pt idx="3377">
                  <c:v>1576000</c:v>
                </c:pt>
                <c:pt idx="3378">
                  <c:v>1577000</c:v>
                </c:pt>
                <c:pt idx="3379">
                  <c:v>1578000</c:v>
                </c:pt>
                <c:pt idx="3380">
                  <c:v>1579000</c:v>
                </c:pt>
                <c:pt idx="3381">
                  <c:v>1580000</c:v>
                </c:pt>
                <c:pt idx="3382">
                  <c:v>1581000</c:v>
                </c:pt>
                <c:pt idx="3383">
                  <c:v>1582000</c:v>
                </c:pt>
                <c:pt idx="3384">
                  <c:v>1583000</c:v>
                </c:pt>
                <c:pt idx="3385">
                  <c:v>1584000</c:v>
                </c:pt>
                <c:pt idx="3386">
                  <c:v>1585000</c:v>
                </c:pt>
                <c:pt idx="3387">
                  <c:v>1586000</c:v>
                </c:pt>
                <c:pt idx="3388">
                  <c:v>1587000</c:v>
                </c:pt>
                <c:pt idx="3389">
                  <c:v>1588000</c:v>
                </c:pt>
                <c:pt idx="3390">
                  <c:v>1589000</c:v>
                </c:pt>
                <c:pt idx="3391">
                  <c:v>1590000</c:v>
                </c:pt>
                <c:pt idx="3392">
                  <c:v>1591000</c:v>
                </c:pt>
                <c:pt idx="3393">
                  <c:v>1592000</c:v>
                </c:pt>
                <c:pt idx="3394">
                  <c:v>1593000</c:v>
                </c:pt>
                <c:pt idx="3395">
                  <c:v>1594000</c:v>
                </c:pt>
                <c:pt idx="3396">
                  <c:v>1595000</c:v>
                </c:pt>
                <c:pt idx="3397">
                  <c:v>1596000</c:v>
                </c:pt>
                <c:pt idx="3398">
                  <c:v>1597000</c:v>
                </c:pt>
                <c:pt idx="3399">
                  <c:v>1598000</c:v>
                </c:pt>
                <c:pt idx="3400">
                  <c:v>1599000</c:v>
                </c:pt>
                <c:pt idx="3401">
                  <c:v>1600000</c:v>
                </c:pt>
                <c:pt idx="3402">
                  <c:v>1601000</c:v>
                </c:pt>
                <c:pt idx="3403">
                  <c:v>1602000</c:v>
                </c:pt>
                <c:pt idx="3404">
                  <c:v>1603000</c:v>
                </c:pt>
                <c:pt idx="3405">
                  <c:v>1604000</c:v>
                </c:pt>
                <c:pt idx="3406">
                  <c:v>1605000</c:v>
                </c:pt>
                <c:pt idx="3407">
                  <c:v>1606000</c:v>
                </c:pt>
                <c:pt idx="3408">
                  <c:v>1607000</c:v>
                </c:pt>
                <c:pt idx="3409">
                  <c:v>1608000</c:v>
                </c:pt>
                <c:pt idx="3410">
                  <c:v>1609000</c:v>
                </c:pt>
                <c:pt idx="3411">
                  <c:v>1610000</c:v>
                </c:pt>
                <c:pt idx="3412">
                  <c:v>1611000</c:v>
                </c:pt>
                <c:pt idx="3413">
                  <c:v>1612000</c:v>
                </c:pt>
                <c:pt idx="3414">
                  <c:v>1613000</c:v>
                </c:pt>
                <c:pt idx="3415">
                  <c:v>1614000</c:v>
                </c:pt>
                <c:pt idx="3416">
                  <c:v>1615000</c:v>
                </c:pt>
                <c:pt idx="3417">
                  <c:v>1616000</c:v>
                </c:pt>
                <c:pt idx="3418">
                  <c:v>1617000</c:v>
                </c:pt>
                <c:pt idx="3419">
                  <c:v>1618000</c:v>
                </c:pt>
                <c:pt idx="3420">
                  <c:v>1619000</c:v>
                </c:pt>
                <c:pt idx="3421">
                  <c:v>1620000</c:v>
                </c:pt>
                <c:pt idx="3422">
                  <c:v>1621000</c:v>
                </c:pt>
                <c:pt idx="3423">
                  <c:v>1622000</c:v>
                </c:pt>
                <c:pt idx="3424">
                  <c:v>1623000</c:v>
                </c:pt>
                <c:pt idx="3425">
                  <c:v>1624000</c:v>
                </c:pt>
                <c:pt idx="3426">
                  <c:v>1625000</c:v>
                </c:pt>
                <c:pt idx="3427">
                  <c:v>1626000</c:v>
                </c:pt>
                <c:pt idx="3428">
                  <c:v>1627000</c:v>
                </c:pt>
                <c:pt idx="3429">
                  <c:v>1628000</c:v>
                </c:pt>
                <c:pt idx="3430">
                  <c:v>1629000</c:v>
                </c:pt>
                <c:pt idx="3431">
                  <c:v>1630000</c:v>
                </c:pt>
                <c:pt idx="3432">
                  <c:v>1631000</c:v>
                </c:pt>
                <c:pt idx="3433">
                  <c:v>1632000</c:v>
                </c:pt>
                <c:pt idx="3434">
                  <c:v>1633000</c:v>
                </c:pt>
                <c:pt idx="3435">
                  <c:v>1634000</c:v>
                </c:pt>
                <c:pt idx="3436">
                  <c:v>1635000</c:v>
                </c:pt>
                <c:pt idx="3437">
                  <c:v>1636000</c:v>
                </c:pt>
                <c:pt idx="3438">
                  <c:v>1637000</c:v>
                </c:pt>
                <c:pt idx="3439">
                  <c:v>1638000</c:v>
                </c:pt>
                <c:pt idx="3440">
                  <c:v>1639000</c:v>
                </c:pt>
                <c:pt idx="3441">
                  <c:v>1640000</c:v>
                </c:pt>
                <c:pt idx="3442">
                  <c:v>1641000</c:v>
                </c:pt>
                <c:pt idx="3443">
                  <c:v>1642000</c:v>
                </c:pt>
                <c:pt idx="3444">
                  <c:v>1643000</c:v>
                </c:pt>
                <c:pt idx="3445">
                  <c:v>1644000</c:v>
                </c:pt>
                <c:pt idx="3446">
                  <c:v>1645000</c:v>
                </c:pt>
                <c:pt idx="3447">
                  <c:v>1646000</c:v>
                </c:pt>
                <c:pt idx="3448">
                  <c:v>1647000</c:v>
                </c:pt>
                <c:pt idx="3449">
                  <c:v>1648000</c:v>
                </c:pt>
                <c:pt idx="3450">
                  <c:v>1649000</c:v>
                </c:pt>
                <c:pt idx="3451">
                  <c:v>1650000</c:v>
                </c:pt>
                <c:pt idx="3452">
                  <c:v>1651000</c:v>
                </c:pt>
                <c:pt idx="3453">
                  <c:v>1652000</c:v>
                </c:pt>
                <c:pt idx="3454">
                  <c:v>1653000</c:v>
                </c:pt>
                <c:pt idx="3455">
                  <c:v>1654000</c:v>
                </c:pt>
                <c:pt idx="3456">
                  <c:v>1655000</c:v>
                </c:pt>
                <c:pt idx="3457">
                  <c:v>1656000</c:v>
                </c:pt>
                <c:pt idx="3458">
                  <c:v>1657000</c:v>
                </c:pt>
                <c:pt idx="3459">
                  <c:v>1658000</c:v>
                </c:pt>
                <c:pt idx="3460">
                  <c:v>1659000</c:v>
                </c:pt>
                <c:pt idx="3461">
                  <c:v>1660000</c:v>
                </c:pt>
                <c:pt idx="3462">
                  <c:v>1661000</c:v>
                </c:pt>
                <c:pt idx="3463">
                  <c:v>1662000</c:v>
                </c:pt>
                <c:pt idx="3464">
                  <c:v>1663000</c:v>
                </c:pt>
                <c:pt idx="3465">
                  <c:v>1664000</c:v>
                </c:pt>
                <c:pt idx="3466">
                  <c:v>1665000</c:v>
                </c:pt>
                <c:pt idx="3467">
                  <c:v>1666000</c:v>
                </c:pt>
                <c:pt idx="3468">
                  <c:v>1667000</c:v>
                </c:pt>
                <c:pt idx="3469">
                  <c:v>1668000</c:v>
                </c:pt>
                <c:pt idx="3470">
                  <c:v>1669000</c:v>
                </c:pt>
                <c:pt idx="3471">
                  <c:v>1670000</c:v>
                </c:pt>
                <c:pt idx="3472">
                  <c:v>1671000</c:v>
                </c:pt>
                <c:pt idx="3473">
                  <c:v>1672000</c:v>
                </c:pt>
                <c:pt idx="3474">
                  <c:v>1673000</c:v>
                </c:pt>
                <c:pt idx="3475">
                  <c:v>1674000</c:v>
                </c:pt>
                <c:pt idx="3476">
                  <c:v>1675000</c:v>
                </c:pt>
                <c:pt idx="3477">
                  <c:v>1676000</c:v>
                </c:pt>
                <c:pt idx="3478">
                  <c:v>1677000</c:v>
                </c:pt>
                <c:pt idx="3479">
                  <c:v>1678000</c:v>
                </c:pt>
                <c:pt idx="3480">
                  <c:v>1679000</c:v>
                </c:pt>
                <c:pt idx="3481">
                  <c:v>1680000</c:v>
                </c:pt>
                <c:pt idx="3482">
                  <c:v>1681000</c:v>
                </c:pt>
                <c:pt idx="3483">
                  <c:v>1682000</c:v>
                </c:pt>
                <c:pt idx="3484">
                  <c:v>1683000</c:v>
                </c:pt>
                <c:pt idx="3485">
                  <c:v>1684000</c:v>
                </c:pt>
                <c:pt idx="3486">
                  <c:v>1685000</c:v>
                </c:pt>
                <c:pt idx="3487">
                  <c:v>1686000</c:v>
                </c:pt>
                <c:pt idx="3488">
                  <c:v>1687000</c:v>
                </c:pt>
                <c:pt idx="3489">
                  <c:v>1688000</c:v>
                </c:pt>
                <c:pt idx="3490">
                  <c:v>1689000</c:v>
                </c:pt>
                <c:pt idx="3491">
                  <c:v>1690000</c:v>
                </c:pt>
                <c:pt idx="3492">
                  <c:v>1691000</c:v>
                </c:pt>
                <c:pt idx="3493">
                  <c:v>1692000</c:v>
                </c:pt>
                <c:pt idx="3494">
                  <c:v>1693000</c:v>
                </c:pt>
                <c:pt idx="3495">
                  <c:v>1694000</c:v>
                </c:pt>
                <c:pt idx="3496">
                  <c:v>1695000</c:v>
                </c:pt>
                <c:pt idx="3497">
                  <c:v>1696000</c:v>
                </c:pt>
                <c:pt idx="3498">
                  <c:v>1697000</c:v>
                </c:pt>
                <c:pt idx="3499">
                  <c:v>1698000</c:v>
                </c:pt>
                <c:pt idx="3500">
                  <c:v>1699000</c:v>
                </c:pt>
                <c:pt idx="3501">
                  <c:v>1700000</c:v>
                </c:pt>
                <c:pt idx="3502">
                  <c:v>1701000</c:v>
                </c:pt>
                <c:pt idx="3503">
                  <c:v>1702000</c:v>
                </c:pt>
                <c:pt idx="3504">
                  <c:v>1703000</c:v>
                </c:pt>
                <c:pt idx="3505">
                  <c:v>1704000</c:v>
                </c:pt>
                <c:pt idx="3506">
                  <c:v>1705000</c:v>
                </c:pt>
                <c:pt idx="3507">
                  <c:v>1706000</c:v>
                </c:pt>
                <c:pt idx="3508">
                  <c:v>1707000</c:v>
                </c:pt>
                <c:pt idx="3509">
                  <c:v>1708000</c:v>
                </c:pt>
                <c:pt idx="3510">
                  <c:v>1709000</c:v>
                </c:pt>
                <c:pt idx="3511">
                  <c:v>1710000</c:v>
                </c:pt>
                <c:pt idx="3512">
                  <c:v>1711000</c:v>
                </c:pt>
                <c:pt idx="3513">
                  <c:v>1712000</c:v>
                </c:pt>
                <c:pt idx="3514">
                  <c:v>1713000</c:v>
                </c:pt>
                <c:pt idx="3515">
                  <c:v>1714000</c:v>
                </c:pt>
                <c:pt idx="3516">
                  <c:v>1715000</c:v>
                </c:pt>
                <c:pt idx="3517">
                  <c:v>1716000</c:v>
                </c:pt>
                <c:pt idx="3518">
                  <c:v>1717000</c:v>
                </c:pt>
                <c:pt idx="3519">
                  <c:v>1718000</c:v>
                </c:pt>
                <c:pt idx="3520">
                  <c:v>1719000</c:v>
                </c:pt>
                <c:pt idx="3521">
                  <c:v>1720000</c:v>
                </c:pt>
                <c:pt idx="3522">
                  <c:v>1721000</c:v>
                </c:pt>
                <c:pt idx="3523">
                  <c:v>1722000</c:v>
                </c:pt>
                <c:pt idx="3524">
                  <c:v>1723000</c:v>
                </c:pt>
                <c:pt idx="3525">
                  <c:v>1724000</c:v>
                </c:pt>
                <c:pt idx="3526">
                  <c:v>1725000</c:v>
                </c:pt>
                <c:pt idx="3527">
                  <c:v>1726000</c:v>
                </c:pt>
                <c:pt idx="3528">
                  <c:v>1727000</c:v>
                </c:pt>
                <c:pt idx="3529">
                  <c:v>1728000</c:v>
                </c:pt>
                <c:pt idx="3530">
                  <c:v>1729000</c:v>
                </c:pt>
                <c:pt idx="3531">
                  <c:v>1730000</c:v>
                </c:pt>
                <c:pt idx="3532">
                  <c:v>1731000</c:v>
                </c:pt>
                <c:pt idx="3533">
                  <c:v>1732000</c:v>
                </c:pt>
                <c:pt idx="3534">
                  <c:v>1733000</c:v>
                </c:pt>
                <c:pt idx="3535">
                  <c:v>1734000</c:v>
                </c:pt>
                <c:pt idx="3536">
                  <c:v>1735000</c:v>
                </c:pt>
                <c:pt idx="3537">
                  <c:v>1736000</c:v>
                </c:pt>
                <c:pt idx="3538">
                  <c:v>1737000</c:v>
                </c:pt>
                <c:pt idx="3539">
                  <c:v>1738000</c:v>
                </c:pt>
                <c:pt idx="3540">
                  <c:v>1739000</c:v>
                </c:pt>
                <c:pt idx="3541">
                  <c:v>1740000</c:v>
                </c:pt>
                <c:pt idx="3542">
                  <c:v>1741000</c:v>
                </c:pt>
                <c:pt idx="3543">
                  <c:v>1742000</c:v>
                </c:pt>
                <c:pt idx="3544">
                  <c:v>1743000</c:v>
                </c:pt>
                <c:pt idx="3545">
                  <c:v>1744000</c:v>
                </c:pt>
                <c:pt idx="3546">
                  <c:v>1745000</c:v>
                </c:pt>
                <c:pt idx="3547">
                  <c:v>1746000</c:v>
                </c:pt>
                <c:pt idx="3548">
                  <c:v>1747000</c:v>
                </c:pt>
                <c:pt idx="3549">
                  <c:v>1748000</c:v>
                </c:pt>
                <c:pt idx="3550">
                  <c:v>1749000</c:v>
                </c:pt>
                <c:pt idx="3551">
                  <c:v>1750000</c:v>
                </c:pt>
                <c:pt idx="3552">
                  <c:v>1751000</c:v>
                </c:pt>
                <c:pt idx="3553">
                  <c:v>1752000</c:v>
                </c:pt>
                <c:pt idx="3554">
                  <c:v>1753000</c:v>
                </c:pt>
                <c:pt idx="3555">
                  <c:v>1754000</c:v>
                </c:pt>
                <c:pt idx="3556">
                  <c:v>1755000</c:v>
                </c:pt>
                <c:pt idx="3557">
                  <c:v>1756000</c:v>
                </c:pt>
                <c:pt idx="3558">
                  <c:v>1757000</c:v>
                </c:pt>
                <c:pt idx="3559">
                  <c:v>1758000</c:v>
                </c:pt>
                <c:pt idx="3560">
                  <c:v>1759000</c:v>
                </c:pt>
                <c:pt idx="3561">
                  <c:v>1760000</c:v>
                </c:pt>
                <c:pt idx="3562">
                  <c:v>1761000</c:v>
                </c:pt>
                <c:pt idx="3563">
                  <c:v>1762000</c:v>
                </c:pt>
                <c:pt idx="3564">
                  <c:v>1763000</c:v>
                </c:pt>
                <c:pt idx="3565">
                  <c:v>1764000</c:v>
                </c:pt>
                <c:pt idx="3566">
                  <c:v>1765000</c:v>
                </c:pt>
                <c:pt idx="3567">
                  <c:v>1766000</c:v>
                </c:pt>
                <c:pt idx="3568">
                  <c:v>1767000</c:v>
                </c:pt>
                <c:pt idx="3569">
                  <c:v>1768000</c:v>
                </c:pt>
                <c:pt idx="3570">
                  <c:v>1769000</c:v>
                </c:pt>
                <c:pt idx="3571">
                  <c:v>1770000</c:v>
                </c:pt>
                <c:pt idx="3572">
                  <c:v>1771000</c:v>
                </c:pt>
                <c:pt idx="3573">
                  <c:v>1772000</c:v>
                </c:pt>
                <c:pt idx="3574">
                  <c:v>1773000</c:v>
                </c:pt>
                <c:pt idx="3575">
                  <c:v>1774000</c:v>
                </c:pt>
                <c:pt idx="3576">
                  <c:v>1775000</c:v>
                </c:pt>
                <c:pt idx="3577">
                  <c:v>1776000</c:v>
                </c:pt>
                <c:pt idx="3578">
                  <c:v>1777000</c:v>
                </c:pt>
                <c:pt idx="3579">
                  <c:v>1778000</c:v>
                </c:pt>
                <c:pt idx="3580">
                  <c:v>1779000</c:v>
                </c:pt>
                <c:pt idx="3581">
                  <c:v>1780000</c:v>
                </c:pt>
                <c:pt idx="3582">
                  <c:v>1781000</c:v>
                </c:pt>
                <c:pt idx="3583">
                  <c:v>1782000</c:v>
                </c:pt>
                <c:pt idx="3584">
                  <c:v>1783000</c:v>
                </c:pt>
                <c:pt idx="3585">
                  <c:v>1784000</c:v>
                </c:pt>
                <c:pt idx="3586">
                  <c:v>1785000</c:v>
                </c:pt>
                <c:pt idx="3587">
                  <c:v>1786000</c:v>
                </c:pt>
                <c:pt idx="3588">
                  <c:v>1787000</c:v>
                </c:pt>
                <c:pt idx="3589">
                  <c:v>1788000</c:v>
                </c:pt>
                <c:pt idx="3590">
                  <c:v>1789000</c:v>
                </c:pt>
                <c:pt idx="3591">
                  <c:v>1790000</c:v>
                </c:pt>
                <c:pt idx="3592">
                  <c:v>1791000</c:v>
                </c:pt>
                <c:pt idx="3593">
                  <c:v>1792000</c:v>
                </c:pt>
                <c:pt idx="3594">
                  <c:v>1793000</c:v>
                </c:pt>
                <c:pt idx="3595">
                  <c:v>1794000</c:v>
                </c:pt>
                <c:pt idx="3596">
                  <c:v>1795000</c:v>
                </c:pt>
                <c:pt idx="3597">
                  <c:v>1796000</c:v>
                </c:pt>
                <c:pt idx="3598">
                  <c:v>1797000</c:v>
                </c:pt>
                <c:pt idx="3599">
                  <c:v>1798000</c:v>
                </c:pt>
                <c:pt idx="3600">
                  <c:v>1799000</c:v>
                </c:pt>
                <c:pt idx="3601">
                  <c:v>1800000</c:v>
                </c:pt>
                <c:pt idx="3602">
                  <c:v>1801000</c:v>
                </c:pt>
                <c:pt idx="3603">
                  <c:v>1802000</c:v>
                </c:pt>
                <c:pt idx="3604">
                  <c:v>1803000</c:v>
                </c:pt>
                <c:pt idx="3605">
                  <c:v>1804000</c:v>
                </c:pt>
                <c:pt idx="3606">
                  <c:v>1805000</c:v>
                </c:pt>
                <c:pt idx="3607">
                  <c:v>1806000</c:v>
                </c:pt>
                <c:pt idx="3608">
                  <c:v>1807000</c:v>
                </c:pt>
                <c:pt idx="3609">
                  <c:v>1808000</c:v>
                </c:pt>
                <c:pt idx="3610">
                  <c:v>1809000</c:v>
                </c:pt>
                <c:pt idx="3611">
                  <c:v>1810000</c:v>
                </c:pt>
                <c:pt idx="3612">
                  <c:v>1811000</c:v>
                </c:pt>
                <c:pt idx="3613">
                  <c:v>1812000</c:v>
                </c:pt>
                <c:pt idx="3614">
                  <c:v>1813000</c:v>
                </c:pt>
                <c:pt idx="3615">
                  <c:v>1814000</c:v>
                </c:pt>
                <c:pt idx="3616">
                  <c:v>1815000</c:v>
                </c:pt>
                <c:pt idx="3617">
                  <c:v>1816000</c:v>
                </c:pt>
                <c:pt idx="3618">
                  <c:v>1817000</c:v>
                </c:pt>
                <c:pt idx="3619">
                  <c:v>1818000</c:v>
                </c:pt>
                <c:pt idx="3620">
                  <c:v>1819000</c:v>
                </c:pt>
                <c:pt idx="3621">
                  <c:v>1820000</c:v>
                </c:pt>
                <c:pt idx="3622">
                  <c:v>1821000</c:v>
                </c:pt>
                <c:pt idx="3623">
                  <c:v>1822000</c:v>
                </c:pt>
                <c:pt idx="3624">
                  <c:v>1823000</c:v>
                </c:pt>
                <c:pt idx="3625">
                  <c:v>1824000</c:v>
                </c:pt>
                <c:pt idx="3626">
                  <c:v>1825000</c:v>
                </c:pt>
                <c:pt idx="3627">
                  <c:v>1826000</c:v>
                </c:pt>
                <c:pt idx="3628">
                  <c:v>1827000</c:v>
                </c:pt>
                <c:pt idx="3629">
                  <c:v>1828000</c:v>
                </c:pt>
                <c:pt idx="3630">
                  <c:v>1829000</c:v>
                </c:pt>
                <c:pt idx="3631">
                  <c:v>1830000</c:v>
                </c:pt>
                <c:pt idx="3632">
                  <c:v>1831000</c:v>
                </c:pt>
                <c:pt idx="3633">
                  <c:v>1832000</c:v>
                </c:pt>
                <c:pt idx="3634">
                  <c:v>1833000</c:v>
                </c:pt>
                <c:pt idx="3635">
                  <c:v>1834000</c:v>
                </c:pt>
                <c:pt idx="3636">
                  <c:v>1835000</c:v>
                </c:pt>
                <c:pt idx="3637">
                  <c:v>1836000</c:v>
                </c:pt>
                <c:pt idx="3638">
                  <c:v>1837000</c:v>
                </c:pt>
                <c:pt idx="3639">
                  <c:v>1838000</c:v>
                </c:pt>
                <c:pt idx="3640">
                  <c:v>1839000</c:v>
                </c:pt>
                <c:pt idx="3641">
                  <c:v>1840000</c:v>
                </c:pt>
                <c:pt idx="3642">
                  <c:v>1841000</c:v>
                </c:pt>
                <c:pt idx="3643">
                  <c:v>1842000</c:v>
                </c:pt>
                <c:pt idx="3644">
                  <c:v>1843000</c:v>
                </c:pt>
                <c:pt idx="3645">
                  <c:v>1844000</c:v>
                </c:pt>
                <c:pt idx="3646">
                  <c:v>1845000</c:v>
                </c:pt>
                <c:pt idx="3647">
                  <c:v>1846000</c:v>
                </c:pt>
                <c:pt idx="3648">
                  <c:v>1847000</c:v>
                </c:pt>
                <c:pt idx="3649">
                  <c:v>1848000</c:v>
                </c:pt>
                <c:pt idx="3650">
                  <c:v>1849000</c:v>
                </c:pt>
                <c:pt idx="3651">
                  <c:v>1850000</c:v>
                </c:pt>
                <c:pt idx="3652">
                  <c:v>1851000</c:v>
                </c:pt>
                <c:pt idx="3653">
                  <c:v>1852000</c:v>
                </c:pt>
                <c:pt idx="3654">
                  <c:v>1853000</c:v>
                </c:pt>
                <c:pt idx="3655">
                  <c:v>1854000</c:v>
                </c:pt>
                <c:pt idx="3656">
                  <c:v>1855000</c:v>
                </c:pt>
                <c:pt idx="3657">
                  <c:v>1856000</c:v>
                </c:pt>
                <c:pt idx="3658">
                  <c:v>1857000</c:v>
                </c:pt>
                <c:pt idx="3659">
                  <c:v>1858000</c:v>
                </c:pt>
                <c:pt idx="3660">
                  <c:v>1859000</c:v>
                </c:pt>
                <c:pt idx="3661">
                  <c:v>1860000</c:v>
                </c:pt>
                <c:pt idx="3662">
                  <c:v>1861000</c:v>
                </c:pt>
                <c:pt idx="3663">
                  <c:v>1862000</c:v>
                </c:pt>
                <c:pt idx="3664">
                  <c:v>1863000</c:v>
                </c:pt>
                <c:pt idx="3665">
                  <c:v>1864000</c:v>
                </c:pt>
                <c:pt idx="3666">
                  <c:v>1865000</c:v>
                </c:pt>
                <c:pt idx="3667">
                  <c:v>1866000</c:v>
                </c:pt>
                <c:pt idx="3668">
                  <c:v>1867000</c:v>
                </c:pt>
                <c:pt idx="3669">
                  <c:v>1868000</c:v>
                </c:pt>
                <c:pt idx="3670">
                  <c:v>1869000</c:v>
                </c:pt>
                <c:pt idx="3671">
                  <c:v>1870000</c:v>
                </c:pt>
                <c:pt idx="3672">
                  <c:v>1871000</c:v>
                </c:pt>
                <c:pt idx="3673">
                  <c:v>1872000</c:v>
                </c:pt>
                <c:pt idx="3674">
                  <c:v>1873000</c:v>
                </c:pt>
                <c:pt idx="3675">
                  <c:v>1874000</c:v>
                </c:pt>
                <c:pt idx="3676">
                  <c:v>1875000</c:v>
                </c:pt>
                <c:pt idx="3677">
                  <c:v>1876000</c:v>
                </c:pt>
                <c:pt idx="3678">
                  <c:v>1877000</c:v>
                </c:pt>
                <c:pt idx="3679">
                  <c:v>1878000</c:v>
                </c:pt>
                <c:pt idx="3680">
                  <c:v>1879000</c:v>
                </c:pt>
                <c:pt idx="3681">
                  <c:v>1880000</c:v>
                </c:pt>
                <c:pt idx="3682">
                  <c:v>1881000</c:v>
                </c:pt>
                <c:pt idx="3683">
                  <c:v>1882000</c:v>
                </c:pt>
                <c:pt idx="3684">
                  <c:v>1883000</c:v>
                </c:pt>
                <c:pt idx="3685">
                  <c:v>1884000</c:v>
                </c:pt>
                <c:pt idx="3686">
                  <c:v>1885000</c:v>
                </c:pt>
                <c:pt idx="3687">
                  <c:v>1886000</c:v>
                </c:pt>
                <c:pt idx="3688">
                  <c:v>1887000</c:v>
                </c:pt>
                <c:pt idx="3689">
                  <c:v>1888000</c:v>
                </c:pt>
                <c:pt idx="3690">
                  <c:v>1889000</c:v>
                </c:pt>
                <c:pt idx="3691">
                  <c:v>1890000</c:v>
                </c:pt>
                <c:pt idx="3692">
                  <c:v>1891000</c:v>
                </c:pt>
                <c:pt idx="3693">
                  <c:v>1892000</c:v>
                </c:pt>
                <c:pt idx="3694">
                  <c:v>1893000</c:v>
                </c:pt>
                <c:pt idx="3695">
                  <c:v>1894000</c:v>
                </c:pt>
                <c:pt idx="3696">
                  <c:v>1895000</c:v>
                </c:pt>
                <c:pt idx="3697">
                  <c:v>1896000</c:v>
                </c:pt>
                <c:pt idx="3698">
                  <c:v>1897000</c:v>
                </c:pt>
                <c:pt idx="3699">
                  <c:v>1898000</c:v>
                </c:pt>
                <c:pt idx="3700">
                  <c:v>1899000</c:v>
                </c:pt>
                <c:pt idx="3701">
                  <c:v>1900000</c:v>
                </c:pt>
                <c:pt idx="3702">
                  <c:v>1901000</c:v>
                </c:pt>
                <c:pt idx="3703">
                  <c:v>1902000</c:v>
                </c:pt>
                <c:pt idx="3704">
                  <c:v>1903000</c:v>
                </c:pt>
                <c:pt idx="3705">
                  <c:v>1904000</c:v>
                </c:pt>
                <c:pt idx="3706">
                  <c:v>1905000</c:v>
                </c:pt>
                <c:pt idx="3707">
                  <c:v>1906000</c:v>
                </c:pt>
                <c:pt idx="3708">
                  <c:v>1907000</c:v>
                </c:pt>
                <c:pt idx="3709">
                  <c:v>1908000</c:v>
                </c:pt>
                <c:pt idx="3710">
                  <c:v>1909000</c:v>
                </c:pt>
                <c:pt idx="3711">
                  <c:v>1910000</c:v>
                </c:pt>
                <c:pt idx="3712">
                  <c:v>1911000</c:v>
                </c:pt>
                <c:pt idx="3713">
                  <c:v>1912000</c:v>
                </c:pt>
                <c:pt idx="3714">
                  <c:v>1913000</c:v>
                </c:pt>
                <c:pt idx="3715">
                  <c:v>1914000</c:v>
                </c:pt>
                <c:pt idx="3716">
                  <c:v>1915000</c:v>
                </c:pt>
                <c:pt idx="3717">
                  <c:v>1916000</c:v>
                </c:pt>
                <c:pt idx="3718">
                  <c:v>1917000</c:v>
                </c:pt>
                <c:pt idx="3719">
                  <c:v>1918000</c:v>
                </c:pt>
                <c:pt idx="3720">
                  <c:v>1919000</c:v>
                </c:pt>
                <c:pt idx="3721">
                  <c:v>1920000</c:v>
                </c:pt>
                <c:pt idx="3722">
                  <c:v>1921000</c:v>
                </c:pt>
                <c:pt idx="3723">
                  <c:v>1922000</c:v>
                </c:pt>
                <c:pt idx="3724">
                  <c:v>1923000</c:v>
                </c:pt>
                <c:pt idx="3725">
                  <c:v>1924000</c:v>
                </c:pt>
                <c:pt idx="3726">
                  <c:v>1925000</c:v>
                </c:pt>
                <c:pt idx="3727">
                  <c:v>1926000</c:v>
                </c:pt>
                <c:pt idx="3728">
                  <c:v>1927000</c:v>
                </c:pt>
                <c:pt idx="3729">
                  <c:v>1928000</c:v>
                </c:pt>
                <c:pt idx="3730">
                  <c:v>1929000</c:v>
                </c:pt>
                <c:pt idx="3731">
                  <c:v>1930000</c:v>
                </c:pt>
                <c:pt idx="3732">
                  <c:v>1931000</c:v>
                </c:pt>
                <c:pt idx="3733">
                  <c:v>1932000</c:v>
                </c:pt>
                <c:pt idx="3734">
                  <c:v>1933000</c:v>
                </c:pt>
                <c:pt idx="3735">
                  <c:v>1934000</c:v>
                </c:pt>
                <c:pt idx="3736">
                  <c:v>1935000</c:v>
                </c:pt>
                <c:pt idx="3737">
                  <c:v>1936000</c:v>
                </c:pt>
                <c:pt idx="3738">
                  <c:v>1937000</c:v>
                </c:pt>
                <c:pt idx="3739">
                  <c:v>1938000</c:v>
                </c:pt>
                <c:pt idx="3740">
                  <c:v>1939000</c:v>
                </c:pt>
                <c:pt idx="3741">
                  <c:v>1940000</c:v>
                </c:pt>
                <c:pt idx="3742">
                  <c:v>1941000</c:v>
                </c:pt>
                <c:pt idx="3743">
                  <c:v>1942000</c:v>
                </c:pt>
                <c:pt idx="3744">
                  <c:v>1943000</c:v>
                </c:pt>
                <c:pt idx="3745">
                  <c:v>1944000</c:v>
                </c:pt>
                <c:pt idx="3746">
                  <c:v>1945000</c:v>
                </c:pt>
                <c:pt idx="3747">
                  <c:v>1946000</c:v>
                </c:pt>
                <c:pt idx="3748">
                  <c:v>1947000</c:v>
                </c:pt>
                <c:pt idx="3749">
                  <c:v>1948000</c:v>
                </c:pt>
                <c:pt idx="3750">
                  <c:v>1949000</c:v>
                </c:pt>
                <c:pt idx="3751">
                  <c:v>1950000</c:v>
                </c:pt>
                <c:pt idx="3752">
                  <c:v>1951000</c:v>
                </c:pt>
                <c:pt idx="3753">
                  <c:v>1952000</c:v>
                </c:pt>
                <c:pt idx="3754">
                  <c:v>1953000</c:v>
                </c:pt>
                <c:pt idx="3755">
                  <c:v>1954000</c:v>
                </c:pt>
                <c:pt idx="3756">
                  <c:v>1955000</c:v>
                </c:pt>
                <c:pt idx="3757">
                  <c:v>1956000</c:v>
                </c:pt>
                <c:pt idx="3758">
                  <c:v>1957000</c:v>
                </c:pt>
                <c:pt idx="3759">
                  <c:v>1958000</c:v>
                </c:pt>
                <c:pt idx="3760">
                  <c:v>1959000</c:v>
                </c:pt>
                <c:pt idx="3761">
                  <c:v>1960000</c:v>
                </c:pt>
                <c:pt idx="3762">
                  <c:v>1961000</c:v>
                </c:pt>
                <c:pt idx="3763">
                  <c:v>1962000</c:v>
                </c:pt>
                <c:pt idx="3764">
                  <c:v>1963000</c:v>
                </c:pt>
                <c:pt idx="3765">
                  <c:v>1964000</c:v>
                </c:pt>
                <c:pt idx="3766">
                  <c:v>1965000</c:v>
                </c:pt>
                <c:pt idx="3767">
                  <c:v>1966000</c:v>
                </c:pt>
                <c:pt idx="3768">
                  <c:v>1967000</c:v>
                </c:pt>
                <c:pt idx="3769">
                  <c:v>1968000</c:v>
                </c:pt>
                <c:pt idx="3770">
                  <c:v>1969000</c:v>
                </c:pt>
                <c:pt idx="3771">
                  <c:v>1970000</c:v>
                </c:pt>
                <c:pt idx="3772">
                  <c:v>1971000</c:v>
                </c:pt>
                <c:pt idx="3773">
                  <c:v>1972000</c:v>
                </c:pt>
                <c:pt idx="3774">
                  <c:v>1973000</c:v>
                </c:pt>
                <c:pt idx="3775">
                  <c:v>1974000</c:v>
                </c:pt>
                <c:pt idx="3776">
                  <c:v>1975000</c:v>
                </c:pt>
                <c:pt idx="3777">
                  <c:v>1976000</c:v>
                </c:pt>
                <c:pt idx="3778">
                  <c:v>1977000</c:v>
                </c:pt>
                <c:pt idx="3779">
                  <c:v>1978000</c:v>
                </c:pt>
                <c:pt idx="3780">
                  <c:v>1979000</c:v>
                </c:pt>
                <c:pt idx="3781">
                  <c:v>1980000</c:v>
                </c:pt>
                <c:pt idx="3782">
                  <c:v>1981000</c:v>
                </c:pt>
                <c:pt idx="3783">
                  <c:v>1982000</c:v>
                </c:pt>
                <c:pt idx="3784">
                  <c:v>1983000</c:v>
                </c:pt>
                <c:pt idx="3785">
                  <c:v>1984000</c:v>
                </c:pt>
                <c:pt idx="3786">
                  <c:v>1985000</c:v>
                </c:pt>
                <c:pt idx="3787">
                  <c:v>1986000</c:v>
                </c:pt>
                <c:pt idx="3788">
                  <c:v>1987000</c:v>
                </c:pt>
                <c:pt idx="3789">
                  <c:v>1988000</c:v>
                </c:pt>
                <c:pt idx="3790">
                  <c:v>1989000</c:v>
                </c:pt>
                <c:pt idx="3791">
                  <c:v>1990000</c:v>
                </c:pt>
                <c:pt idx="3792">
                  <c:v>1991000</c:v>
                </c:pt>
                <c:pt idx="3793">
                  <c:v>1992000</c:v>
                </c:pt>
                <c:pt idx="3794">
                  <c:v>1993000</c:v>
                </c:pt>
                <c:pt idx="3795">
                  <c:v>1994000</c:v>
                </c:pt>
                <c:pt idx="3796">
                  <c:v>1995000</c:v>
                </c:pt>
                <c:pt idx="3797">
                  <c:v>1996000</c:v>
                </c:pt>
                <c:pt idx="3798">
                  <c:v>1997000</c:v>
                </c:pt>
                <c:pt idx="3799">
                  <c:v>1998000</c:v>
                </c:pt>
                <c:pt idx="3800">
                  <c:v>1999000</c:v>
                </c:pt>
                <c:pt idx="3801">
                  <c:v>2000000</c:v>
                </c:pt>
              </c:numCache>
            </c:numRef>
          </c:xVal>
          <c:yVal>
            <c:numRef>
              <c:f>'TPS543C20 Loop Gain'!$AI$133:$AI$3914</c:f>
              <c:numCache>
                <c:formatCode>General</c:formatCode>
                <c:ptCount val="3782"/>
                <c:pt idx="0">
                  <c:v>61.663861299897349</c:v>
                </c:pt>
                <c:pt idx="1">
                  <c:v>61.241336292787608</c:v>
                </c:pt>
                <c:pt idx="2">
                  <c:v>50.905950936382702</c:v>
                </c:pt>
                <c:pt idx="3">
                  <c:v>44.54642619187603</c:v>
                </c:pt>
                <c:pt idx="4">
                  <c:v>40.244514750761496</c:v>
                </c:pt>
                <c:pt idx="5">
                  <c:v>36.894504370262439</c:v>
                </c:pt>
                <c:pt idx="6">
                  <c:v>34.155029927880136</c:v>
                </c:pt>
                <c:pt idx="7">
                  <c:v>31.866615127318187</c:v>
                </c:pt>
                <c:pt idx="8">
                  <c:v>29.931275203746711</c:v>
                </c:pt>
                <c:pt idx="9">
                  <c:v>28.279892902921333</c:v>
                </c:pt>
                <c:pt idx="10">
                  <c:v>26.860594297160926</c:v>
                </c:pt>
                <c:pt idx="11">
                  <c:v>25.633265825801445</c:v>
                </c:pt>
                <c:pt idx="12">
                  <c:v>24.566349320502319</c:v>
                </c:pt>
                <c:pt idx="13">
                  <c:v>23.634716068737958</c:v>
                </c:pt>
                <c:pt idx="14">
                  <c:v>22.818159585985072</c:v>
                </c:pt>
                <c:pt idx="15">
                  <c:v>22.100288353211287</c:v>
                </c:pt>
                <c:pt idx="16">
                  <c:v>21.467695351136328</c:v>
                </c:pt>
                <c:pt idx="17">
                  <c:v>20.909326695628575</c:v>
                </c:pt>
                <c:pt idx="18">
                  <c:v>20.415996811621824</c:v>
                </c:pt>
                <c:pt idx="19">
                  <c:v>19.980013039417035</c:v>
                </c:pt>
                <c:pt idx="20">
                  <c:v>19.594882777039654</c:v>
                </c:pt>
                <c:pt idx="21">
                  <c:v>19.255083326636402</c:v>
                </c:pt>
                <c:pt idx="22">
                  <c:v>18.955879650452065</c:v>
                </c:pt>
                <c:pt idx="23">
                  <c:v>18.693178905913694</c:v>
                </c:pt>
                <c:pt idx="24">
                  <c:v>18.463413329727366</c:v>
                </c:pt>
                <c:pt idx="25">
                  <c:v>18.263445050218451</c:v>
                </c:pt>
                <c:pt idx="26">
                  <c:v>18.090487913263459</c:v>
                </c:pt>
                <c:pt idx="27">
                  <c:v>17.942042544409055</c:v>
                </c:pt>
                <c:pt idx="28">
                  <c:v>17.815841734877935</c:v>
                </c:pt>
                <c:pt idx="29">
                  <c:v>17.709803904246442</c:v>
                </c:pt>
                <c:pt idx="30">
                  <c:v>17.621992910982996</c:v>
                </c:pt>
                <c:pt idx="31">
                  <c:v>17.550582894811466</c:v>
                </c:pt>
                <c:pt idx="32">
                  <c:v>17.493827172856776</c:v>
                </c:pt>
                <c:pt idx="33">
                  <c:v>17.450030499273723</c:v>
                </c:pt>
                <c:pt idx="34">
                  <c:v>17.41752425401317</c:v>
                </c:pt>
                <c:pt idx="35">
                  <c:v>17.394644364515464</c:v>
                </c:pt>
                <c:pt idx="36">
                  <c:v>17.379711993928382</c:v>
                </c:pt>
                <c:pt idx="37">
                  <c:v>17.371017254845714</c:v>
                </c:pt>
                <c:pt idx="38">
                  <c:v>17.366806427034629</c:v>
                </c:pt>
                <c:pt idx="39">
                  <c:v>17.365273361211212</c:v>
                </c:pt>
                <c:pt idx="40">
                  <c:v>17.364555920497956</c:v>
                </c:pt>
                <c:pt idx="41">
                  <c:v>17.362738418056431</c:v>
                </c:pt>
                <c:pt idx="42">
                  <c:v>17.357861016659054</c:v>
                </c:pt>
                <c:pt idx="43">
                  <c:v>17.347936920562514</c:v>
                </c:pt>
                <c:pt idx="44">
                  <c:v>17.330977871961213</c:v>
                </c:pt>
                <c:pt idx="45">
                  <c:v>17.305027936778554</c:v>
                </c:pt>
                <c:pt idx="46">
                  <c:v>17.26820483072375</c:v>
                </c:pt>
                <c:pt idx="47">
                  <c:v>17.218747143640552</c:v>
                </c:pt>
                <c:pt idx="48">
                  <c:v>17.155064869751872</c:v>
                </c:pt>
                <c:pt idx="49">
                  <c:v>17.075789795871714</c:v>
                </c:pt>
                <c:pt idx="50">
                  <c:v>16.979821721067843</c:v>
                </c:pt>
                <c:pt idx="51">
                  <c:v>16.866366351284579</c:v>
                </c:pt>
                <c:pt idx="52">
                  <c:v>16.734961142313132</c:v>
                </c:pt>
                <c:pt idx="53">
                  <c:v>16.585486359875411</c:v>
                </c:pt>
                <c:pt idx="54">
                  <c:v>16.41816006681773</c:v>
                </c:pt>
                <c:pt idx="55">
                  <c:v>16.233517405882605</c:v>
                </c:pt>
                <c:pt idx="56">
                  <c:v>16.032376138383526</c:v>
                </c:pt>
                <c:pt idx="57">
                  <c:v>15.815791657327816</c:v>
                </c:pt>
                <c:pt idx="58">
                  <c:v>15.585005434827487</c:v>
                </c:pt>
                <c:pt idx="59">
                  <c:v>15.34139102602717</c:v>
                </c:pt>
                <c:pt idx="60">
                  <c:v>15.086401393609099</c:v>
                </c:pt>
                <c:pt idx="61">
                  <c:v>14.82152058333206</c:v>
                </c:pt>
                <c:pt idx="62">
                  <c:v>14.548221854165458</c:v>
                </c:pt>
                <c:pt idx="63">
                  <c:v>14.267933418540228</c:v>
                </c:pt>
                <c:pt idx="64">
                  <c:v>13.982012109211277</c:v>
                </c:pt>
                <c:pt idx="65">
                  <c:v>13.69172463498267</c:v>
                </c:pt>
                <c:pt idx="66">
                  <c:v>13.398235642761193</c:v>
                </c:pt>
                <c:pt idx="67">
                  <c:v>13.102601554851546</c:v>
                </c:pt>
                <c:pt idx="68">
                  <c:v>12.805769062594589</c:v>
                </c:pt>
                <c:pt idx="69">
                  <c:v>12.508577186512486</c:v>
                </c:pt>
                <c:pt idx="70">
                  <c:v>12.211761916663242</c:v>
                </c:pt>
                <c:pt idx="71">
                  <c:v>11.915962589502673</c:v>
                </c:pt>
                <c:pt idx="72">
                  <c:v>11.621729312779213</c:v>
                </c:pt>
                <c:pt idx="73">
                  <c:v>11.329530900161158</c:v>
                </c:pt>
                <c:pt idx="74">
                  <c:v>11.03976291215157</c:v>
                </c:pt>
                <c:pt idx="75">
                  <c:v>10.752755514449596</c:v>
                </c:pt>
                <c:pt idx="76">
                  <c:v>10.468780958275667</c:v>
                </c:pt>
                <c:pt idx="77">
                  <c:v>10.188060560390353</c:v>
                </c:pt>
                <c:pt idx="78">
                  <c:v>9.9107711160432803</c:v>
                </c:pt>
                <c:pt idx="79">
                  <c:v>9.6370507187336898</c:v>
                </c:pt>
                <c:pt idx="80">
                  <c:v>9.3670039893041732</c:v>
                </c:pt>
                <c:pt idx="81">
                  <c:v>9.100706736171011</c:v>
                </c:pt>
                <c:pt idx="82">
                  <c:v>8.8382100806318569</c:v>
                </c:pt>
                <c:pt idx="83">
                  <c:v>8.5795440881041536</c:v>
                </c:pt>
                <c:pt idx="84">
                  <c:v>8.3247209492404437</c:v>
                </c:pt>
                <c:pt idx="85">
                  <c:v>8.0737377553869969</c:v>
                </c:pt>
                <c:pt idx="86">
                  <c:v>7.8265789115791922</c:v>
                </c:pt>
                <c:pt idx="87">
                  <c:v>7.5832182279125799</c:v>
                </c:pt>
                <c:pt idx="88">
                  <c:v>7.3436207271503617</c:v>
                </c:pt>
                <c:pt idx="89">
                  <c:v>7.10774420311468</c:v>
                </c:pt>
                <c:pt idx="90">
                  <c:v>6.8755405610549447</c:v>
                </c:pt>
                <c:pt idx="91">
                  <c:v>6.6469569678840035</c:v>
                </c:pt>
                <c:pt idx="92">
                  <c:v>6.4219368370481398</c:v>
                </c:pt>
                <c:pt idx="93">
                  <c:v>6.2004206698972855</c:v>
                </c:pt>
                <c:pt idx="94">
                  <c:v>5.9823467727668254</c:v>
                </c:pt>
                <c:pt idx="95">
                  <c:v>5.7676518665882348</c:v>
                </c:pt>
                <c:pt idx="96">
                  <c:v>5.556271603704678</c:v>
                </c:pt>
                <c:pt idx="97">
                  <c:v>5.3481410046690501</c:v>
                </c:pt>
                <c:pt idx="98">
                  <c:v>5.1431948261177904</c:v>
                </c:pt>
                <c:pt idx="99">
                  <c:v>4.9413678693459664</c:v>
                </c:pt>
                <c:pt idx="100">
                  <c:v>4.7425952379156593</c:v>
                </c:pt>
                <c:pt idx="101">
                  <c:v>4.5468125515077826</c:v>
                </c:pt>
                <c:pt idx="102">
                  <c:v>4.3539561222426029</c:v>
                </c:pt>
                <c:pt idx="103">
                  <c:v>4.163963098852185</c:v>
                </c:pt>
                <c:pt idx="104">
                  <c:v>3.9767715833425594</c:v>
                </c:pt>
                <c:pt idx="105">
                  <c:v>3.7923207241522148</c:v>
                </c:pt>
                <c:pt idx="106">
                  <c:v>3.6105507892530198</c:v>
                </c:pt>
                <c:pt idx="107">
                  <c:v>3.4314032221725173</c:v>
                </c:pt>
                <c:pt idx="108">
                  <c:v>3.2548206834958111</c:v>
                </c:pt>
                <c:pt idx="109">
                  <c:v>3.0807470800500152</c:v>
                </c:pt>
                <c:pt idx="110">
                  <c:v>2.9091275836745782</c:v>
                </c:pt>
                <c:pt idx="111">
                  <c:v>2.7399086412048206</c:v>
                </c:pt>
                <c:pt idx="112">
                  <c:v>2.5730379770766314</c:v>
                </c:pt>
                <c:pt idx="113">
                  <c:v>2.4084645897540113</c:v>
                </c:pt>
                <c:pt idx="114">
                  <c:v>2.246138743020623</c:v>
                </c:pt>
                <c:pt idx="115">
                  <c:v>2.0860119530225028</c:v>
                </c:pt>
                <c:pt idx="116">
                  <c:v>1.9280369718214116</c:v>
                </c:pt>
                <c:pt idx="117">
                  <c:v>1.7721677681193695</c:v>
                </c:pt>
                <c:pt idx="118">
                  <c:v>1.618359505706243</c:v>
                </c:pt>
                <c:pt idx="119">
                  <c:v>1.4665685201119028</c:v>
                </c:pt>
                <c:pt idx="120">
                  <c:v>1.3167522938691942</c:v>
                </c:pt>
                <c:pt idx="121">
                  <c:v>1.1688694307376073</c:v>
                </c:pt>
                <c:pt idx="122">
                  <c:v>1.0228796291770215</c:v>
                </c:pt>
                <c:pt idx="123">
                  <c:v>0.87874365532870635</c:v>
                </c:pt>
                <c:pt idx="124">
                  <c:v>0.73642331570815778</c:v>
                </c:pt>
                <c:pt idx="125">
                  <c:v>0.59588142979324255</c:v>
                </c:pt>
                <c:pt idx="126">
                  <c:v>0.45708180265269543</c:v>
                </c:pt>
                <c:pt idx="127">
                  <c:v>0.31998919774342827</c:v>
                </c:pt>
                <c:pt idx="128">
                  <c:v>0.18456930997372006</c:v>
                </c:pt>
                <c:pt idx="129">
                  <c:v>5.0788739125607496E-2</c:v>
                </c:pt>
                <c:pt idx="130">
                  <c:v>-8.1385036302246805E-2</c:v>
                </c:pt>
                <c:pt idx="131">
                  <c:v>-0.21198368476955287</c:v>
                </c:pt>
                <c:pt idx="132">
                  <c:v>-0.34103804684909306</c:v>
                </c:pt>
                <c:pt idx="133">
                  <c:v>-0.46857815981858786</c:v>
                </c:pt>
                <c:pt idx="134">
                  <c:v>-0.5946332816740969</c:v>
                </c:pt>
                <c:pt idx="135">
                  <c:v>-0.71923191453520952</c:v>
                </c:pt>
                <c:pt idx="136">
                  <c:v>-0.84240182743894054</c:v>
                </c:pt>
                <c:pt idx="137">
                  <c:v>-0.96417007850855385</c:v>
                </c:pt>
                <c:pt idx="138">
                  <c:v>-1.0845630364974506</c:v>
                </c:pt>
                <c:pt idx="139">
                  <c:v>-1.2036064017068888</c:v>
                </c:pt>
                <c:pt idx="140">
                  <c:v>-1.3213252262819211</c:v>
                </c:pt>
                <c:pt idx="141">
                  <c:v>-1.437743933891789</c:v>
                </c:pt>
                <c:pt idx="142">
                  <c:v>-1.5528863388023479</c:v>
                </c:pt>
                <c:pt idx="143">
                  <c:v>-1.6667756643506879</c:v>
                </c:pt>
                <c:pt idx="144">
                  <c:v>-1.7794345608338005</c:v>
                </c:pt>
                <c:pt idx="145">
                  <c:v>-1.8908851228221921</c:v>
                </c:pt>
                <c:pt idx="146">
                  <c:v>-2.0011489059140435</c:v>
                </c:pt>
                <c:pt idx="147">
                  <c:v>-2.1102469429412487</c:v>
                </c:pt>
                <c:pt idx="148">
                  <c:v>-2.2181997596427512</c:v>
                </c:pt>
                <c:pt idx="149">
                  <c:v>-2.3250273898209257</c:v>
                </c:pt>
                <c:pt idx="150">
                  <c:v>-2.4307493899942978</c:v>
                </c:pt>
                <c:pt idx="151">
                  <c:v>-2.5353848535622014</c:v>
                </c:pt>
                <c:pt idx="152">
                  <c:v>-2.6389524244950118</c:v>
                </c:pt>
                <c:pt idx="153">
                  <c:v>-2.7414703105696532</c:v>
                </c:pt>
                <c:pt idx="154">
                  <c:v>-2.8429562961555979</c:v>
                </c:pt>
                <c:pt idx="155">
                  <c:v>-2.9434277545777592</c:v>
                </c:pt>
                <c:pt idx="156">
                  <c:v>-3.0429016600601155</c:v>
                </c:pt>
                <c:pt idx="157">
                  <c:v>-3.1413945992707215</c:v>
                </c:pt>
                <c:pt idx="158">
                  <c:v>-3.238922782478777</c:v>
                </c:pt>
                <c:pt idx="159">
                  <c:v>-3.3355020543374869</c:v>
                </c:pt>
                <c:pt idx="160">
                  <c:v>-3.4311479043066457</c:v>
                </c:pt>
                <c:pt idx="161">
                  <c:v>-3.5258754767265419</c:v>
                </c:pt>
                <c:pt idx="162">
                  <c:v>-3.619699580556444</c:v>
                </c:pt>
                <c:pt idx="163">
                  <c:v>-3.7126346987885706</c:v>
                </c:pt>
                <c:pt idx="164">
                  <c:v>-3.8046949975501425</c:v>
                </c:pt>
                <c:pt idx="165">
                  <c:v>-3.8958943349037893</c:v>
                </c:pt>
                <c:pt idx="166">
                  <c:v>-3.9862462693575242</c:v>
                </c:pt>
                <c:pt idx="167">
                  <c:v>-4.0757640680961718</c:v>
                </c:pt>
                <c:pt idx="168">
                  <c:v>-4.1644607149404482</c:v>
                </c:pt>
                <c:pt idx="169">
                  <c:v>-4.2523489180485106</c:v>
                </c:pt>
                <c:pt idx="170">
                  <c:v>-4.3394411173654444</c:v>
                </c:pt>
                <c:pt idx="171">
                  <c:v>-4.4257494918317644</c:v>
                </c:pt>
                <c:pt idx="172">
                  <c:v>-4.5112859663584119</c:v>
                </c:pt>
                <c:pt idx="173">
                  <c:v>-4.5960622185792452</c:v>
                </c:pt>
                <c:pt idx="174">
                  <c:v>-4.680089685384397</c:v>
                </c:pt>
                <c:pt idx="175">
                  <c:v>-4.7633795692481087</c:v>
                </c:pt>
                <c:pt idx="176">
                  <c:v>-4.8459428443539228</c:v>
                </c:pt>
                <c:pt idx="177">
                  <c:v>-4.9277902625270542</c:v>
                </c:pt>
                <c:pt idx="178">
                  <c:v>-5.0089323589792292</c:v>
                </c:pt>
                <c:pt idx="179">
                  <c:v>-5.0893794578747311</c:v>
                </c:pt>
                <c:pt idx="180">
                  <c:v>-5.1691416777221573</c:v>
                </c:pt>
                <c:pt idx="181">
                  <c:v>-5.2482289365991299</c:v>
                </c:pt>
                <c:pt idx="182">
                  <c:v>-5.3266509572155085</c:v>
                </c:pt>
                <c:pt idx="183">
                  <c:v>-5.4044172718211438</c:v>
                </c:pt>
                <c:pt idx="184">
                  <c:v>-5.4815372269639662</c:v>
                </c:pt>
                <c:pt idx="185">
                  <c:v>-5.5580199881022221</c:v>
                </c:pt>
                <c:pt idx="186">
                  <c:v>-5.6338745440786138</c:v>
                </c:pt>
                <c:pt idx="187">
                  <c:v>-5.7091097114576677</c:v>
                </c:pt>
                <c:pt idx="188">
                  <c:v>-5.7837341387355643</c:v>
                </c:pt>
                <c:pt idx="189">
                  <c:v>-5.857756310422003</c:v>
                </c:pt>
                <c:pt idx="190">
                  <c:v>-5.9311845510025885</c:v>
                </c:pt>
                <c:pt idx="191">
                  <c:v>-6.0040270287838124</c:v>
                </c:pt>
                <c:pt idx="192">
                  <c:v>-6.0762917596241461</c:v>
                </c:pt>
                <c:pt idx="193">
                  <c:v>-6.1479866105586556</c:v>
                </c:pt>
                <c:pt idx="194">
                  <c:v>-6.2191193033150673</c:v>
                </c:pt>
                <c:pt idx="195">
                  <c:v>-6.2896974177305429</c:v>
                </c:pt>
                <c:pt idx="196">
                  <c:v>-6.3597283950692374</c:v>
                </c:pt>
                <c:pt idx="197">
                  <c:v>-6.429219541244735</c:v>
                </c:pt>
                <c:pt idx="198">
                  <c:v>-6.4981780299518626</c:v>
                </c:pt>
                <c:pt idx="199">
                  <c:v>-6.566610905707627</c:v>
                </c:pt>
                <c:pt idx="200">
                  <c:v>-6.6345250868095151</c:v>
                </c:pt>
                <c:pt idx="201">
                  <c:v>-6.7019273682077554</c:v>
                </c:pt>
                <c:pt idx="202">
                  <c:v>-6.7688244243002682</c:v>
                </c:pt>
                <c:pt idx="203">
                  <c:v>-6.8352228116472773</c:v>
                </c:pt>
                <c:pt idx="204">
                  <c:v>-6.9011289716141899</c:v>
                </c:pt>
                <c:pt idx="205">
                  <c:v>-6.9665492329390011</c:v>
                </c:pt>
                <c:pt idx="206">
                  <c:v>-7.0314898142314055</c:v>
                </c:pt>
                <c:pt idx="207">
                  <c:v>-7.0959568264031887</c:v>
                </c:pt>
                <c:pt idx="208">
                  <c:v>-7.1599562750333421</c:v>
                </c:pt>
                <c:pt idx="209">
                  <c:v>-7.2234940626695421</c:v>
                </c:pt>
                <c:pt idx="210">
                  <c:v>-7.2865759910677141</c:v>
                </c:pt>
                <c:pt idx="211">
                  <c:v>-7.3492077633718189</c:v>
                </c:pt>
                <c:pt idx="212">
                  <c:v>-7.4113949862370685</c:v>
                </c:pt>
                <c:pt idx="213">
                  <c:v>-7.4731431718963748</c:v>
                </c:pt>
                <c:pt idx="214">
                  <c:v>-7.5344577401715824</c:v>
                </c:pt>
                <c:pt idx="215">
                  <c:v>-7.5953440204347586</c:v>
                </c:pt>
                <c:pt idx="216">
                  <c:v>-7.6558072535158246</c:v>
                </c:pt>
                <c:pt idx="217">
                  <c:v>-7.7158525935640112</c:v>
                </c:pt>
                <c:pt idx="218">
                  <c:v>-7.7754851098574669</c:v>
                </c:pt>
                <c:pt idx="219">
                  <c:v>-7.8347097885710717</c:v>
                </c:pt>
                <c:pt idx="220">
                  <c:v>-7.8935315344952928</c:v>
                </c:pt>
                <c:pt idx="221">
                  <c:v>-7.9519551727149018</c:v>
                </c:pt>
                <c:pt idx="222">
                  <c:v>-8.0099854502426382</c:v>
                </c:pt>
                <c:pt idx="223">
                  <c:v>-8.0676270376135069</c:v>
                </c:pt>
                <c:pt idx="224">
                  <c:v>-8.1248845304390791</c:v>
                </c:pt>
                <c:pt idx="225">
                  <c:v>-8.1817624509230527</c:v>
                </c:pt>
                <c:pt idx="226">
                  <c:v>-8.2382652493392889</c:v>
                </c:pt>
                <c:pt idx="227">
                  <c:v>-8.2943973054729607</c:v>
                </c:pt>
                <c:pt idx="228">
                  <c:v>-8.3501629300285991</c:v>
                </c:pt>
                <c:pt idx="229">
                  <c:v>-8.4055663660008744</c:v>
                </c:pt>
                <c:pt idx="230">
                  <c:v>-8.4606117900139548</c:v>
                </c:pt>
                <c:pt idx="231">
                  <c:v>-8.5153033136291327</c:v>
                </c:pt>
                <c:pt idx="232">
                  <c:v>-8.5696449846191278</c:v>
                </c:pt>
                <c:pt idx="233">
                  <c:v>-8.6236407882128923</c:v>
                </c:pt>
                <c:pt idx="234">
                  <c:v>-8.6772946483117792</c:v>
                </c:pt>
                <c:pt idx="235">
                  <c:v>-8.7306104286756145</c:v>
                </c:pt>
                <c:pt idx="236">
                  <c:v>-8.7835919340804942</c:v>
                </c:pt>
                <c:pt idx="237">
                  <c:v>-8.8362429114515493</c:v>
                </c:pt>
                <c:pt idx="238">
                  <c:v>-8.8885670509663868</c:v>
                </c:pt>
                <c:pt idx="239">
                  <c:v>-8.9405679871356867</c:v>
                </c:pt>
                <c:pt idx="240">
                  <c:v>-8.9922492998569385</c:v>
                </c:pt>
                <c:pt idx="241">
                  <c:v>-9.0436145154436094</c:v>
                </c:pt>
                <c:pt idx="242">
                  <c:v>-9.0946671076332493</c:v>
                </c:pt>
                <c:pt idx="243">
                  <c:v>-9.1454104985695253</c:v>
                </c:pt>
                <c:pt idx="244">
                  <c:v>-9.1958480597635273</c:v>
                </c:pt>
                <c:pt idx="245">
                  <c:v>-9.2459831130337342</c:v>
                </c:pt>
                <c:pt idx="246">
                  <c:v>-9.2958189314228825</c:v>
                </c:pt>
                <c:pt idx="247">
                  <c:v>-9.3453587400972857</c:v>
                </c:pt>
                <c:pt idx="248">
                  <c:v>-9.3946057172224755</c:v>
                </c:pt>
                <c:pt idx="249">
                  <c:v>-9.443562994822754</c:v>
                </c:pt>
                <c:pt idx="250">
                  <c:v>-9.4922336596187513</c:v>
                </c:pt>
                <c:pt idx="251">
                  <c:v>-9.5406207538491632</c:v>
                </c:pt>
                <c:pt idx="252">
                  <c:v>-9.5887272760724578</c:v>
                </c:pt>
                <c:pt idx="253">
                  <c:v>-9.6365561819518835</c:v>
                </c:pt>
                <c:pt idx="254">
                  <c:v>-9.6841103850235619</c:v>
                </c:pt>
                <c:pt idx="255">
                  <c:v>-9.7313927574473418</c:v>
                </c:pt>
                <c:pt idx="256">
                  <c:v>-9.7784061307422867</c:v>
                </c:pt>
                <c:pt idx="257">
                  <c:v>-9.8251532965049435</c:v>
                </c:pt>
                <c:pt idx="258">
                  <c:v>-9.8716370071140904</c:v>
                </c:pt>
                <c:pt idx="259">
                  <c:v>-9.9178599764185762</c:v>
                </c:pt>
                <c:pt idx="260">
                  <c:v>-9.9638248804120977</c:v>
                </c:pt>
                <c:pt idx="261">
                  <c:v>-10.009534357892848</c:v>
                </c:pt>
                <c:pt idx="262">
                  <c:v>-10.054991011109099</c:v>
                </c:pt>
                <c:pt idx="263">
                  <c:v>-10.100197406392075</c:v>
                </c:pt>
                <c:pt idx="264">
                  <c:v>-10.145156074774777</c:v>
                </c:pt>
                <c:pt idx="265">
                  <c:v>-10.189869512598811</c:v>
                </c:pt>
                <c:pt idx="266">
                  <c:v>-10.234340182106925</c:v>
                </c:pt>
                <c:pt idx="267">
                  <c:v>-10.278570512025935</c:v>
                </c:pt>
                <c:pt idx="268">
                  <c:v>-10.322562898134624</c:v>
                </c:pt>
                <c:pt idx="269">
                  <c:v>-10.366319703822997</c:v>
                </c:pt>
                <c:pt idx="270">
                  <c:v>-10.409843260637679</c:v>
                </c:pt>
                <c:pt idx="271">
                  <c:v>-10.453135868817418</c:v>
                </c:pt>
                <c:pt idx="272">
                  <c:v>-10.496199797817649</c:v>
                </c:pt>
                <c:pt idx="273">
                  <c:v>-10.539037286824506</c:v>
                </c:pt>
                <c:pt idx="274">
                  <c:v>-10.581650545257597</c:v>
                </c:pt>
                <c:pt idx="275">
                  <c:v>-10.624041753264322</c:v>
                </c:pt>
                <c:pt idx="276">
                  <c:v>-10.666213062202663</c:v>
                </c:pt>
                <c:pt idx="277">
                  <c:v>-10.708166595115712</c:v>
                </c:pt>
                <c:pt idx="278">
                  <c:v>-10.749904447196148</c:v>
                </c:pt>
                <c:pt idx="279">
                  <c:v>-10.791428686240629</c:v>
                </c:pt>
                <c:pt idx="280">
                  <c:v>-10.832741353097708</c:v>
                </c:pt>
                <c:pt idx="281">
                  <c:v>-10.873844462104705</c:v>
                </c:pt>
                <c:pt idx="282">
                  <c:v>-10.914740001516414</c:v>
                </c:pt>
                <c:pt idx="283">
                  <c:v>-10.955429933926744</c:v>
                </c:pt>
                <c:pt idx="284">
                  <c:v>-10.995916196680771</c:v>
                </c:pt>
                <c:pt idx="285">
                  <c:v>-11.036200702279395</c:v>
                </c:pt>
                <c:pt idx="286">
                  <c:v>-11.076285338776302</c:v>
                </c:pt>
                <c:pt idx="287">
                  <c:v>-11.116171970167166</c:v>
                </c:pt>
                <c:pt idx="288">
                  <c:v>-11.155862436771077</c:v>
                </c:pt>
                <c:pt idx="289">
                  <c:v>-11.195358555605866</c:v>
                </c:pt>
                <c:pt idx="290">
                  <c:v>-11.234662120754258</c:v>
                </c:pt>
                <c:pt idx="291">
                  <c:v>-11.273774903725602</c:v>
                </c:pt>
                <c:pt idx="292">
                  <c:v>-11.312698653808809</c:v>
                </c:pt>
                <c:pt idx="293">
                  <c:v>-11.351435098418769</c:v>
                </c:pt>
                <c:pt idx="294">
                  <c:v>-11.389985943438019</c:v>
                </c:pt>
                <c:pt idx="295">
                  <c:v>-11.428352873550406</c:v>
                </c:pt>
                <c:pt idx="296">
                  <c:v>-11.466537552568418</c:v>
                </c:pt>
                <c:pt idx="297">
                  <c:v>-11.504541623755635</c:v>
                </c:pt>
                <c:pt idx="298">
                  <c:v>-11.542366710142847</c:v>
                </c:pt>
                <c:pt idx="299">
                  <c:v>-11.58001441483707</c:v>
                </c:pt>
                <c:pt idx="300">
                  <c:v>-11.617486321327197</c:v>
                </c:pt>
                <c:pt idx="301">
                  <c:v>-11.65478399378137</c:v>
                </c:pt>
                <c:pt idx="302">
                  <c:v>-11.691908977341654</c:v>
                </c:pt>
                <c:pt idx="303">
                  <c:v>-11.728862798411591</c:v>
                </c:pt>
                <c:pt idx="304">
                  <c:v>-11.765646964937948</c:v>
                </c:pt>
                <c:pt idx="305">
                  <c:v>-11.802262966690515</c:v>
                </c:pt>
                <c:pt idx="306">
                  <c:v>-11.838712275532583</c:v>
                </c:pt>
                <c:pt idx="307">
                  <c:v>-11.874996345690171</c:v>
                </c:pt>
                <c:pt idx="308">
                  <c:v>-11.911116614014286</c:v>
                </c:pt>
                <c:pt idx="309">
                  <c:v>-11.947074500239786</c:v>
                </c:pt>
                <c:pt idx="310">
                  <c:v>-11.982871407238274</c:v>
                </c:pt>
                <c:pt idx="311">
                  <c:v>-12.018508721268393</c:v>
                </c:pt>
                <c:pt idx="312">
                  <c:v>-12.053987812219164</c:v>
                </c:pt>
                <c:pt idx="313">
                  <c:v>-12.089310033852179</c:v>
                </c:pt>
                <c:pt idx="314">
                  <c:v>-12.124476724036734</c:v>
                </c:pt>
                <c:pt idx="315">
                  <c:v>-12.159489204981611</c:v>
                </c:pt>
                <c:pt idx="316">
                  <c:v>-12.194348783464505</c:v>
                </c:pt>
                <c:pt idx="317">
                  <c:v>-12.22905675105515</c:v>
                </c:pt>
                <c:pt idx="318">
                  <c:v>-12.263614384335213</c:v>
                </c:pt>
                <c:pt idx="319">
                  <c:v>-12.298022945116212</c:v>
                </c:pt>
                <c:pt idx="320">
                  <c:v>-12.332283680650271</c:v>
                </c:pt>
                <c:pt idx="321">
                  <c:v>-12.366397823840538</c:v>
                </c:pt>
                <c:pt idx="322">
                  <c:v>-12.400366593446147</c:v>
                </c:pt>
                <c:pt idx="323">
                  <c:v>-12.434191194283787</c:v>
                </c:pt>
                <c:pt idx="324">
                  <c:v>-12.467872817426835</c:v>
                </c:pt>
                <c:pt idx="325">
                  <c:v>-12.501412640399971</c:v>
                </c:pt>
                <c:pt idx="326">
                  <c:v>-12.534811827371081</c:v>
                </c:pt>
                <c:pt idx="327">
                  <c:v>-12.568071529340191</c:v>
                </c:pt>
                <c:pt idx="328">
                  <c:v>-12.601192884324048</c:v>
                </c:pt>
                <c:pt idx="329">
                  <c:v>-12.634177017539123</c:v>
                </c:pt>
                <c:pt idx="330">
                  <c:v>-12.667025041580739</c:v>
                </c:pt>
                <c:pt idx="331">
                  <c:v>-12.699738056598797</c:v>
                </c:pt>
                <c:pt idx="332">
                  <c:v>-12.732317150471431</c:v>
                </c:pt>
                <c:pt idx="333">
                  <c:v>-12.764763398975132</c:v>
                </c:pt>
                <c:pt idx="334">
                  <c:v>-12.797077865953243</c:v>
                </c:pt>
                <c:pt idx="335">
                  <c:v>-12.82926160347975</c:v>
                </c:pt>
                <c:pt idx="336">
                  <c:v>-12.861315652021341</c:v>
                </c:pt>
                <c:pt idx="337">
                  <c:v>-12.893241040597774</c:v>
                </c:pt>
                <c:pt idx="338">
                  <c:v>-12.925038786937764</c:v>
                </c:pt>
                <c:pt idx="339">
                  <c:v>-12.956709897634102</c:v>
                </c:pt>
                <c:pt idx="340">
                  <c:v>-12.98825536829435</c:v>
                </c:pt>
                <c:pt idx="341">
                  <c:v>-13.019676183691608</c:v>
                </c:pt>
                <c:pt idx="342">
                  <c:v>-13.050973317909609</c:v>
                </c:pt>
                <c:pt idx="343">
                  <c:v>-13.082147734488993</c:v>
                </c:pt>
                <c:pt idx="344">
                  <c:v>-13.11320038656801</c:v>
                </c:pt>
                <c:pt idx="345">
                  <c:v>-13.14413221702333</c:v>
                </c:pt>
                <c:pt idx="346">
                  <c:v>-13.174944158607449</c:v>
                </c:pt>
                <c:pt idx="347">
                  <c:v>-13.2056371340841</c:v>
                </c:pt>
                <c:pt idx="348">
                  <c:v>-13.236212056361358</c:v>
                </c:pt>
                <c:pt idx="349">
                  <c:v>-13.266669828623275</c:v>
                </c:pt>
                <c:pt idx="350">
                  <c:v>-13.297011344458481</c:v>
                </c:pt>
                <c:pt idx="351">
                  <c:v>-13.32723748798756</c:v>
                </c:pt>
                <c:pt idx="352">
                  <c:v>-13.357349133988087</c:v>
                </c:pt>
                <c:pt idx="353">
                  <c:v>-13.387347148017778</c:v>
                </c:pt>
                <c:pt idx="354">
                  <c:v>-13.417232386535151</c:v>
                </c:pt>
                <c:pt idx="355">
                  <c:v>-13.447005697019252</c:v>
                </c:pt>
                <c:pt idx="356">
                  <c:v>-13.476667918087394</c:v>
                </c:pt>
                <c:pt idx="357">
                  <c:v>-13.506219879609739</c:v>
                </c:pt>
                <c:pt idx="358">
                  <c:v>-13.535662402824036</c:v>
                </c:pt>
                <c:pt idx="359">
                  <c:v>-13.564996300446525</c:v>
                </c:pt>
                <c:pt idx="360">
                  <c:v>-13.594222376784133</c:v>
                </c:pt>
                <c:pt idx="361">
                  <c:v>-13.623341427841089</c:v>
                </c:pt>
                <c:pt idx="362">
                  <c:v>-13.652354241426554</c:v>
                </c:pt>
                <c:pt idx="363">
                  <c:v>-13.681261597260526</c:v>
                </c:pt>
                <c:pt idx="364">
                  <c:v>-13.710064267076497</c:v>
                </c:pt>
                <c:pt idx="365">
                  <c:v>-13.738763014724393</c:v>
                </c:pt>
                <c:pt idx="366">
                  <c:v>-13.767358596270377</c:v>
                </c:pt>
                <c:pt idx="367">
                  <c:v>-13.795851760096625</c:v>
                </c:pt>
                <c:pt idx="368">
                  <c:v>-13.824243246998378</c:v>
                </c:pt>
                <c:pt idx="369">
                  <c:v>-13.852533790279873</c:v>
                </c:pt>
                <c:pt idx="370">
                  <c:v>-13.880724115849297</c:v>
                </c:pt>
                <c:pt idx="371">
                  <c:v>-13.908814942311967</c:v>
                </c:pt>
                <c:pt idx="372">
                  <c:v>-13.936806981061963</c:v>
                </c:pt>
                <c:pt idx="373">
                  <c:v>-13.964700936372193</c:v>
                </c:pt>
                <c:pt idx="374">
                  <c:v>-13.992497505484193</c:v>
                </c:pt>
                <c:pt idx="375">
                  <c:v>-14.020197378695556</c:v>
                </c:pt>
                <c:pt idx="376">
                  <c:v>-14.047801239445977</c:v>
                </c:pt>
                <c:pt idx="377">
                  <c:v>-14.075309764402785</c:v>
                </c:pt>
                <c:pt idx="378">
                  <c:v>-14.102723623545328</c:v>
                </c:pt>
                <c:pt idx="379">
                  <c:v>-14.130043480246801</c:v>
                </c:pt>
                <c:pt idx="380">
                  <c:v>-14.157269991355559</c:v>
                </c:pt>
                <c:pt idx="381">
                  <c:v>-14.184403807276597</c:v>
                </c:pt>
                <c:pt idx="382">
                  <c:v>-14.211445572049728</c:v>
                </c:pt>
                <c:pt idx="383">
                  <c:v>-14.238395923427136</c:v>
                </c:pt>
                <c:pt idx="384">
                  <c:v>-14.265255492951457</c:v>
                </c:pt>
                <c:pt idx="385">
                  <c:v>-14.2920249060301</c:v>
                </c:pt>
                <c:pt idx="386">
                  <c:v>-14.318704782011002</c:v>
                </c:pt>
                <c:pt idx="387">
                  <c:v>-14.345295734255108</c:v>
                </c:pt>
                <c:pt idx="388">
                  <c:v>-14.371798370209438</c:v>
                </c:pt>
                <c:pt idx="389">
                  <c:v>-14.398213291478701</c:v>
                </c:pt>
                <c:pt idx="390">
                  <c:v>-14.424541093894799</c:v>
                </c:pt>
                <c:pt idx="391">
                  <c:v>-14.450782367587278</c:v>
                </c:pt>
                <c:pt idx="392">
                  <c:v>-14.476937697050584</c:v>
                </c:pt>
                <c:pt idx="393">
                  <c:v>-14.503007661212761</c:v>
                </c:pt>
                <c:pt idx="394">
                  <c:v>-14.528992833500443</c:v>
                </c:pt>
                <c:pt idx="395">
                  <c:v>-14.554893781905756</c:v>
                </c:pt>
                <c:pt idx="396">
                  <c:v>-14.580711069049848</c:v>
                </c:pt>
                <c:pt idx="397">
                  <c:v>-14.606445252247426</c:v>
                </c:pt>
                <c:pt idx="398">
                  <c:v>-14.632096883568691</c:v>
                </c:pt>
                <c:pt idx="399">
                  <c:v>-14.657666509901663</c:v>
                </c:pt>
                <c:pt idx="400">
                  <c:v>-14.683154673013551</c:v>
                </c:pt>
                <c:pt idx="401">
                  <c:v>-14.708561909609955</c:v>
                </c:pt>
                <c:pt idx="402">
                  <c:v>-14.733888751395343</c:v>
                </c:pt>
                <c:pt idx="403">
                  <c:v>-14.759135725130596</c:v>
                </c:pt>
                <c:pt idx="404">
                  <c:v>-14.784303352691403</c:v>
                </c:pt>
                <c:pt idx="405">
                  <c:v>-14.809392151124525</c:v>
                </c:pt>
                <c:pt idx="406">
                  <c:v>-14.834402632704389</c:v>
                </c:pt>
                <c:pt idx="407">
                  <c:v>-14.859335304988139</c:v>
                </c:pt>
                <c:pt idx="408">
                  <c:v>-14.884190670870712</c:v>
                </c:pt>
                <c:pt idx="409">
                  <c:v>-14.908969228637845</c:v>
                </c:pt>
                <c:pt idx="410">
                  <c:v>-14.933671472019494</c:v>
                </c:pt>
                <c:pt idx="411">
                  <c:v>-14.958297890242395</c:v>
                </c:pt>
                <c:pt idx="412">
                  <c:v>-14.982848968081866</c:v>
                </c:pt>
                <c:pt idx="413">
                  <c:v>-15.007325185911959</c:v>
                </c:pt>
                <c:pt idx="414">
                  <c:v>-15.031727019756328</c:v>
                </c:pt>
                <c:pt idx="415">
                  <c:v>-15.056054941337809</c:v>
                </c:pt>
                <c:pt idx="416">
                  <c:v>-15.08030941812695</c:v>
                </c:pt>
                <c:pt idx="417">
                  <c:v>-15.104490913390547</c:v>
                </c:pt>
                <c:pt idx="418">
                  <c:v>-15.128599886238847</c:v>
                </c:pt>
                <c:pt idx="419">
                  <c:v>-15.15263679167305</c:v>
                </c:pt>
                <c:pt idx="420">
                  <c:v>-15.176602080631334</c:v>
                </c:pt>
                <c:pt idx="421">
                  <c:v>-15.200496200034262</c:v>
                </c:pt>
                <c:pt idx="422">
                  <c:v>-15.224319592830177</c:v>
                </c:pt>
                <c:pt idx="423">
                  <c:v>-15.248072698039794</c:v>
                </c:pt>
                <c:pt idx="424">
                  <c:v>-15.271755950799669</c:v>
                </c:pt>
                <c:pt idx="425">
                  <c:v>-15.295369782406175</c:v>
                </c:pt>
                <c:pt idx="426">
                  <c:v>-15.318914620357351</c:v>
                </c:pt>
                <c:pt idx="427">
                  <c:v>-15.342390888395606</c:v>
                </c:pt>
                <c:pt idx="428">
                  <c:v>-15.36579900654923</c:v>
                </c:pt>
                <c:pt idx="429">
                  <c:v>-15.389139391173838</c:v>
                </c:pt>
                <c:pt idx="430">
                  <c:v>-15.412412454992042</c:v>
                </c:pt>
                <c:pt idx="431">
                  <c:v>-15.435618607133978</c:v>
                </c:pt>
                <c:pt idx="432">
                  <c:v>-15.458758253176867</c:v>
                </c:pt>
                <c:pt idx="433">
                  <c:v>-15.481831795183936</c:v>
                </c:pt>
                <c:pt idx="434">
                  <c:v>-15.5048396317423</c:v>
                </c:pt>
                <c:pt idx="435">
                  <c:v>-15.527782158001486</c:v>
                </c:pt>
                <c:pt idx="436">
                  <c:v>-15.550659765711284</c:v>
                </c:pt>
                <c:pt idx="437">
                  <c:v>-15.573472843257253</c:v>
                </c:pt>
                <c:pt idx="438">
                  <c:v>-15.596221775698675</c:v>
                </c:pt>
                <c:pt idx="439">
                  <c:v>-15.618906944803907</c:v>
                </c:pt>
                <c:pt idx="440">
                  <c:v>-15.64152872908603</c:v>
                </c:pt>
                <c:pt idx="441">
                  <c:v>-15.664087503837758</c:v>
                </c:pt>
                <c:pt idx="442">
                  <c:v>-15.686583641166562</c:v>
                </c:pt>
                <c:pt idx="443">
                  <c:v>-15.709017510028495</c:v>
                </c:pt>
                <c:pt idx="444">
                  <c:v>-15.731389476262228</c:v>
                </c:pt>
                <c:pt idx="445">
                  <c:v>-15.753699902621774</c:v>
                </c:pt>
                <c:pt idx="446">
                  <c:v>-15.775949148810307</c:v>
                </c:pt>
                <c:pt idx="447">
                  <c:v>-15.798137571511617</c:v>
                </c:pt>
                <c:pt idx="448">
                  <c:v>-15.820265524423423</c:v>
                </c:pt>
                <c:pt idx="449">
                  <c:v>-15.842333358287961</c:v>
                </c:pt>
                <c:pt idx="450">
                  <c:v>-15.86434142092415</c:v>
                </c:pt>
                <c:pt idx="451">
                  <c:v>-15.886290057257131</c:v>
                </c:pt>
                <c:pt idx="452">
                  <c:v>-15.908179609350668</c:v>
                </c:pt>
                <c:pt idx="453">
                  <c:v>-15.930010416435785</c:v>
                </c:pt>
                <c:pt idx="454">
                  <c:v>-15.951782814940687</c:v>
                </c:pt>
                <c:pt idx="455">
                  <c:v>-15.973497138521001</c:v>
                </c:pt>
                <c:pt idx="456">
                  <c:v>-15.995153718087563</c:v>
                </c:pt>
                <c:pt idx="457">
                  <c:v>-16.016752881836162</c:v>
                </c:pt>
                <c:pt idx="458">
                  <c:v>-16.038294955275237</c:v>
                </c:pt>
                <c:pt idx="459">
                  <c:v>-16.059780261253508</c:v>
                </c:pt>
                <c:pt idx="460">
                  <c:v>-16.0812091199885</c:v>
                </c:pt>
                <c:pt idx="461">
                  <c:v>-16.102581849092857</c:v>
                </c:pt>
                <c:pt idx="462">
                  <c:v>-16.123898763601709</c:v>
                </c:pt>
                <c:pt idx="463">
                  <c:v>-16.145160175999514</c:v>
                </c:pt>
                <c:pt idx="464">
                  <c:v>-16.166366396245316</c:v>
                </c:pt>
                <c:pt idx="465">
                  <c:v>-16.187517731800089</c:v>
                </c:pt>
                <c:pt idx="466">
                  <c:v>-16.208614487651136</c:v>
                </c:pt>
                <c:pt idx="467">
                  <c:v>-16.229656966337778</c:v>
                </c:pt>
                <c:pt idx="468">
                  <c:v>-16.25064546797698</c:v>
                </c:pt>
                <c:pt idx="469">
                  <c:v>-16.271580290286664</c:v>
                </c:pt>
                <c:pt idx="470">
                  <c:v>-16.29246172861157</c:v>
                </c:pt>
                <c:pt idx="471">
                  <c:v>-16.313290075946341</c:v>
                </c:pt>
                <c:pt idx="472">
                  <c:v>-16.334065622960196</c:v>
                </c:pt>
                <c:pt idx="473">
                  <c:v>-16.354788658019203</c:v>
                </c:pt>
                <c:pt idx="474">
                  <c:v>-16.375459467210845</c:v>
                </c:pt>
                <c:pt idx="475">
                  <c:v>-16.396078334365892</c:v>
                </c:pt>
                <c:pt idx="476">
                  <c:v>-16.416645541081845</c:v>
                </c:pt>
                <c:pt idx="477">
                  <c:v>-16.437161366745272</c:v>
                </c:pt>
                <c:pt idx="478">
                  <c:v>-16.457626088553003</c:v>
                </c:pt>
                <c:pt idx="479">
                  <c:v>-16.478039981535616</c:v>
                </c:pt>
                <c:pt idx="480">
                  <c:v>-16.498403318577534</c:v>
                </c:pt>
                <c:pt idx="481">
                  <c:v>-16.518716370438995</c:v>
                </c:pt>
                <c:pt idx="482">
                  <c:v>-16.538979405777653</c:v>
                </c:pt>
                <c:pt idx="483">
                  <c:v>-16.559192691168654</c:v>
                </c:pt>
                <c:pt idx="484">
                  <c:v>-16.579356491125335</c:v>
                </c:pt>
                <c:pt idx="485">
                  <c:v>-16.599471068120373</c:v>
                </c:pt>
                <c:pt idx="486">
                  <c:v>-16.619536682604565</c:v>
                </c:pt>
                <c:pt idx="487">
                  <c:v>-16.639553593028172</c:v>
                </c:pt>
                <c:pt idx="488">
                  <c:v>-16.659522055859426</c:v>
                </c:pt>
                <c:pt idx="489">
                  <c:v>-16.679442325604455</c:v>
                </c:pt>
                <c:pt idx="490">
                  <c:v>-16.699314654826757</c:v>
                </c:pt>
                <c:pt idx="491">
                  <c:v>-16.719139294165505</c:v>
                </c:pt>
                <c:pt idx="492">
                  <c:v>-16.738916492354722</c:v>
                </c:pt>
                <c:pt idx="493">
                  <c:v>-16.758646496241688</c:v>
                </c:pt>
                <c:pt idx="494">
                  <c:v>-16.778329550805605</c:v>
                </c:pt>
                <c:pt idx="495">
                  <c:v>-16.797965899174734</c:v>
                </c:pt>
                <c:pt idx="496">
                  <c:v>-16.817555782645904</c:v>
                </c:pt>
                <c:pt idx="497">
                  <c:v>-16.837099440700406</c:v>
                </c:pt>
                <c:pt idx="498">
                  <c:v>-16.856597111022637</c:v>
                </c:pt>
                <c:pt idx="499">
                  <c:v>-16.876049029517159</c:v>
                </c:pt>
                <c:pt idx="500">
                  <c:v>-16.895455430325576</c:v>
                </c:pt>
                <c:pt idx="501">
                  <c:v>-16.914816545843582</c:v>
                </c:pt>
                <c:pt idx="502">
                  <c:v>-16.934132606737617</c:v>
                </c:pt>
                <c:pt idx="503">
                  <c:v>-16.953403841961471</c:v>
                </c:pt>
                <c:pt idx="504">
                  <c:v>-16.972630478772274</c:v>
                </c:pt>
                <c:pt idx="505">
                  <c:v>-16.991812742747268</c:v>
                </c:pt>
                <c:pt idx="506">
                  <c:v>-17.01095085779875</c:v>
                </c:pt>
                <c:pt idx="507">
                  <c:v>-17.030045046191187</c:v>
                </c:pt>
                <c:pt idx="508">
                  <c:v>-17.04909552855537</c:v>
                </c:pt>
                <c:pt idx="509">
                  <c:v>-17.068102523905132</c:v>
                </c:pt>
                <c:pt idx="510">
                  <c:v>-17.087066249651439</c:v>
                </c:pt>
                <c:pt idx="511">
                  <c:v>-17.105986921618356</c:v>
                </c:pt>
                <c:pt idx="512">
                  <c:v>-17.12486475405727</c:v>
                </c:pt>
                <c:pt idx="513">
                  <c:v>-17.143699959662278</c:v>
                </c:pt>
                <c:pt idx="514">
                  <c:v>-17.162492749584246</c:v>
                </c:pt>
                <c:pt idx="515">
                  <c:v>-17.181243333445504</c:v>
                </c:pt>
                <c:pt idx="516">
                  <c:v>-17.199951919353676</c:v>
                </c:pt>
                <c:pt idx="517">
                  <c:v>-17.218618713916253</c:v>
                </c:pt>
                <c:pt idx="518">
                  <c:v>-17.23724392225424</c:v>
                </c:pt>
                <c:pt idx="519">
                  <c:v>-17.255827748016177</c:v>
                </c:pt>
                <c:pt idx="520">
                  <c:v>-17.274370393391621</c:v>
                </c:pt>
                <c:pt idx="521">
                  <c:v>-17.292872059124068</c:v>
                </c:pt>
                <c:pt idx="522">
                  <c:v>-17.311332944525372</c:v>
                </c:pt>
                <c:pt idx="523">
                  <c:v>-17.329753247488025</c:v>
                </c:pt>
                <c:pt idx="524">
                  <c:v>-17.348133164498805</c:v>
                </c:pt>
                <c:pt idx="525">
                  <c:v>-17.366472890650726</c:v>
                </c:pt>
                <c:pt idx="526">
                  <c:v>-17.384772619657333</c:v>
                </c:pt>
                <c:pt idx="527">
                  <c:v>-17.403032543863432</c:v>
                </c:pt>
                <c:pt idx="528">
                  <c:v>-17.421252854259222</c:v>
                </c:pt>
                <c:pt idx="529">
                  <c:v>-17.439433740491427</c:v>
                </c:pt>
                <c:pt idx="530">
                  <c:v>-17.4575753908764</c:v>
                </c:pt>
                <c:pt idx="531">
                  <c:v>-17.475677992411281</c:v>
                </c:pt>
                <c:pt idx="532">
                  <c:v>-17.493741730787022</c:v>
                </c:pt>
                <c:pt idx="533">
                  <c:v>-17.511766790398745</c:v>
                </c:pt>
                <c:pt idx="534">
                  <c:v>-17.529753354359091</c:v>
                </c:pt>
                <c:pt idx="535">
                  <c:v>-17.547701604508482</c:v>
                </c:pt>
                <c:pt idx="536">
                  <c:v>-17.565611721426773</c:v>
                </c:pt>
                <c:pt idx="537">
                  <c:v>-17.58348388444551</c:v>
                </c:pt>
                <c:pt idx="538">
                  <c:v>-17.601318271657771</c:v>
                </c:pt>
                <c:pt idx="539">
                  <c:v>-17.619115059929825</c:v>
                </c:pt>
                <c:pt idx="540">
                  <c:v>-17.636874424912374</c:v>
                </c:pt>
                <c:pt idx="541">
                  <c:v>-17.654596541050779</c:v>
                </c:pt>
                <c:pt idx="542">
                  <c:v>-17.672281581596387</c:v>
                </c:pt>
                <c:pt idx="543">
                  <c:v>-17.689929718616749</c:v>
                </c:pt>
                <c:pt idx="544">
                  <c:v>-17.70754112300569</c:v>
                </c:pt>
                <c:pt idx="545">
                  <c:v>-17.725115964494705</c:v>
                </c:pt>
                <c:pt idx="546">
                  <c:v>-17.742654411662432</c:v>
                </c:pt>
                <c:pt idx="547">
                  <c:v>-17.760156631945094</c:v>
                </c:pt>
                <c:pt idx="548">
                  <c:v>-17.777622791646298</c:v>
                </c:pt>
                <c:pt idx="549">
                  <c:v>-17.795053055947413</c:v>
                </c:pt>
                <c:pt idx="550">
                  <c:v>-17.812447588917053</c:v>
                </c:pt>
                <c:pt idx="551">
                  <c:v>-17.829806553520939</c:v>
                </c:pt>
                <c:pt idx="552">
                  <c:v>-17.847130111631305</c:v>
                </c:pt>
                <c:pt idx="553">
                  <c:v>-17.864418424036778</c:v>
                </c:pt>
                <c:pt idx="554">
                  <c:v>-17.881671650451633</c:v>
                </c:pt>
                <c:pt idx="555">
                  <c:v>-17.898889949525113</c:v>
                </c:pt>
                <c:pt idx="556">
                  <c:v>-17.916073478850642</c:v>
                </c:pt>
                <c:pt idx="557">
                  <c:v>-17.93322239497483</c:v>
                </c:pt>
                <c:pt idx="558">
                  <c:v>-17.950336853407084</c:v>
                </c:pt>
                <c:pt idx="559">
                  <c:v>-17.967417008627773</c:v>
                </c:pt>
                <c:pt idx="560">
                  <c:v>-17.98446301409767</c:v>
                </c:pt>
                <c:pt idx="561">
                  <c:v>-18.001475022266405</c:v>
                </c:pt>
                <c:pt idx="562">
                  <c:v>-18.018453184581126</c:v>
                </c:pt>
                <c:pt idx="563">
                  <c:v>-18.035397651495348</c:v>
                </c:pt>
                <c:pt idx="564">
                  <c:v>-18.052308572477255</c:v>
                </c:pt>
                <c:pt idx="565">
                  <c:v>-18.069186096018015</c:v>
                </c:pt>
                <c:pt idx="566">
                  <c:v>-18.086030369640387</c:v>
                </c:pt>
                <c:pt idx="567">
                  <c:v>-18.102841539906709</c:v>
                </c:pt>
                <c:pt idx="568">
                  <c:v>-18.119619752426885</c:v>
                </c:pt>
                <c:pt idx="569">
                  <c:v>-18.136365151867214</c:v>
                </c:pt>
                <c:pt idx="570">
                  <c:v>-18.153077881957454</c:v>
                </c:pt>
                <c:pt idx="571">
                  <c:v>-18.169758085499204</c:v>
                </c:pt>
                <c:pt idx="572">
                  <c:v>-18.186405904373679</c:v>
                </c:pt>
                <c:pt idx="573">
                  <c:v>-18.203021479549363</c:v>
                </c:pt>
                <c:pt idx="574">
                  <c:v>-18.219604951089753</c:v>
                </c:pt>
                <c:pt idx="575">
                  <c:v>-18.236156458161027</c:v>
                </c:pt>
                <c:pt idx="576">
                  <c:v>-18.252676139039337</c:v>
                </c:pt>
                <c:pt idx="577">
                  <c:v>-18.269164131118572</c:v>
                </c:pt>
                <c:pt idx="578">
                  <c:v>-18.285620570916986</c:v>
                </c:pt>
                <c:pt idx="579">
                  <c:v>-18.302045594085541</c:v>
                </c:pt>
                <c:pt idx="580">
                  <c:v>-18.318439335414386</c:v>
                </c:pt>
                <c:pt idx="581">
                  <c:v>-18.334801928840363</c:v>
                </c:pt>
                <c:pt idx="582">
                  <c:v>-18.35113350745328</c:v>
                </c:pt>
                <c:pt idx="583">
                  <c:v>-18.367434203504448</c:v>
                </c:pt>
                <c:pt idx="584">
                  <c:v>-18.383704148412171</c:v>
                </c:pt>
                <c:pt idx="585">
                  <c:v>-18.399943472768925</c:v>
                </c:pt>
                <c:pt idx="586">
                  <c:v>-18.416152306349147</c:v>
                </c:pt>
                <c:pt idx="587">
                  <c:v>-18.432330778114185</c:v>
                </c:pt>
                <c:pt idx="588">
                  <c:v>-18.448479016220645</c:v>
                </c:pt>
                <c:pt idx="589">
                  <c:v>-18.464597148026328</c:v>
                </c:pt>
                <c:pt idx="590">
                  <c:v>-18.480685300095992</c:v>
                </c:pt>
                <c:pt idx="591">
                  <c:v>-18.496743598209115</c:v>
                </c:pt>
                <c:pt idx="592">
                  <c:v>-18.512772167365753</c:v>
                </c:pt>
                <c:pt idx="593">
                  <c:v>-18.528771131792642</c:v>
                </c:pt>
                <c:pt idx="594">
                  <c:v>-18.544740614949454</c:v>
                </c:pt>
                <c:pt idx="595">
                  <c:v>-18.560680739535606</c:v>
                </c:pt>
                <c:pt idx="596">
                  <c:v>-18.57659162749578</c:v>
                </c:pt>
                <c:pt idx="597">
                  <c:v>-18.592473400026389</c:v>
                </c:pt>
                <c:pt idx="598">
                  <c:v>-18.60832617758135</c:v>
                </c:pt>
                <c:pt idx="599">
                  <c:v>-18.624150079878337</c:v>
                </c:pt>
                <c:pt idx="600">
                  <c:v>-18.639945225904341</c:v>
                </c:pt>
                <c:pt idx="601">
                  <c:v>-18.655711733921819</c:v>
                </c:pt>
                <c:pt idx="602">
                  <c:v>-18.67144972147441</c:v>
                </c:pt>
                <c:pt idx="603">
                  <c:v>-18.68715930539264</c:v>
                </c:pt>
                <c:pt idx="604">
                  <c:v>-18.70284060179981</c:v>
                </c:pt>
                <c:pt idx="605">
                  <c:v>-18.718493726117153</c:v>
                </c:pt>
                <c:pt idx="606">
                  <c:v>-18.734118793069872</c:v>
                </c:pt>
                <c:pt idx="607">
                  <c:v>-18.749715916692651</c:v>
                </c:pt>
                <c:pt idx="608">
                  <c:v>-18.765285210334774</c:v>
                </c:pt>
                <c:pt idx="609">
                  <c:v>-18.780826786665813</c:v>
                </c:pt>
                <c:pt idx="610">
                  <c:v>-18.796340757681108</c:v>
                </c:pt>
                <c:pt idx="611">
                  <c:v>-18.811827234706563</c:v>
                </c:pt>
                <c:pt idx="612">
                  <c:v>-18.827286328404739</c:v>
                </c:pt>
                <c:pt idx="613">
                  <c:v>-18.842718148779273</c:v>
                </c:pt>
                <c:pt idx="614">
                  <c:v>-18.858122805180322</c:v>
                </c:pt>
                <c:pt idx="615">
                  <c:v>-18.873500406310036</c:v>
                </c:pt>
                <c:pt idx="616">
                  <c:v>-18.888851060227022</c:v>
                </c:pt>
                <c:pt idx="617">
                  <c:v>-18.904174874351856</c:v>
                </c:pt>
                <c:pt idx="618">
                  <c:v>-18.919471955471789</c:v>
                </c:pt>
                <c:pt idx="619">
                  <c:v>-18.934742409745795</c:v>
                </c:pt>
                <c:pt idx="620">
                  <c:v>-18.94998634270905</c:v>
                </c:pt>
                <c:pt idx="621">
                  <c:v>-18.965203859278891</c:v>
                </c:pt>
                <c:pt idx="622">
                  <c:v>-18.980395063758028</c:v>
                </c:pt>
                <c:pt idx="623">
                  <c:v>-18.995560059840511</c:v>
                </c:pt>
                <c:pt idx="624">
                  <c:v>-19.010698950615879</c:v>
                </c:pt>
                <c:pt idx="625">
                  <c:v>-19.025811838574111</c:v>
                </c:pt>
                <c:pt idx="626">
                  <c:v>-19.040898825609762</c:v>
                </c:pt>
                <c:pt idx="627">
                  <c:v>-19.055960013027146</c:v>
                </c:pt>
                <c:pt idx="628">
                  <c:v>-19.070995501544395</c:v>
                </c:pt>
                <c:pt idx="629">
                  <c:v>-19.086005391297984</c:v>
                </c:pt>
                <c:pt idx="630">
                  <c:v>-19.100989781847542</c:v>
                </c:pt>
                <c:pt idx="631">
                  <c:v>-19.115948772179966</c:v>
                </c:pt>
                <c:pt idx="632">
                  <c:v>-19.130882460713682</c:v>
                </c:pt>
                <c:pt idx="633">
                  <c:v>-19.145790945303208</c:v>
                </c:pt>
                <c:pt idx="634">
                  <c:v>-19.160674323242958</c:v>
                </c:pt>
                <c:pt idx="635">
                  <c:v>-19.175532691272522</c:v>
                </c:pt>
                <c:pt idx="636">
                  <c:v>-19.19036614557983</c:v>
                </c:pt>
                <c:pt idx="637">
                  <c:v>-19.205174781805333</c:v>
                </c:pt>
                <c:pt idx="638">
                  <c:v>-19.219958695047076</c:v>
                </c:pt>
                <c:pt idx="639">
                  <c:v>-19.23471797986393</c:v>
                </c:pt>
                <c:pt idx="640">
                  <c:v>-19.249452730279582</c:v>
                </c:pt>
                <c:pt idx="641">
                  <c:v>-19.264163039787633</c:v>
                </c:pt>
                <c:pt idx="642">
                  <c:v>-19.278849001353823</c:v>
                </c:pt>
                <c:pt idx="643">
                  <c:v>-19.293510707421824</c:v>
                </c:pt>
                <c:pt idx="644">
                  <c:v>-19.308148249915561</c:v>
                </c:pt>
                <c:pt idx="645">
                  <c:v>-19.322761720244273</c:v>
                </c:pt>
                <c:pt idx="646">
                  <c:v>-19.337351209305606</c:v>
                </c:pt>
                <c:pt idx="647">
                  <c:v>-19.351916807489541</c:v>
                </c:pt>
                <c:pt idx="648">
                  <c:v>-19.366458604682787</c:v>
                </c:pt>
                <c:pt idx="649">
                  <c:v>-19.380976690271329</c:v>
                </c:pt>
                <c:pt idx="650">
                  <c:v>-19.395471153145383</c:v>
                </c:pt>
                <c:pt idx="651">
                  <c:v>-19.409942081702187</c:v>
                </c:pt>
                <c:pt idx="652">
                  <c:v>-19.424389563849779</c:v>
                </c:pt>
                <c:pt idx="653">
                  <c:v>-19.438813687010917</c:v>
                </c:pt>
                <c:pt idx="654">
                  <c:v>-19.453214538126748</c:v>
                </c:pt>
                <c:pt idx="655">
                  <c:v>-19.46759220365934</c:v>
                </c:pt>
                <c:pt idx="656">
                  <c:v>-19.481946769596298</c:v>
                </c:pt>
                <c:pt idx="657">
                  <c:v>-19.49627832145406</c:v>
                </c:pt>
                <c:pt idx="658">
                  <c:v>-19.510586944280742</c:v>
                </c:pt>
                <c:pt idx="659">
                  <c:v>-19.524872722660113</c:v>
                </c:pt>
                <c:pt idx="660">
                  <c:v>-19.539135740714407</c:v>
                </c:pt>
                <c:pt idx="661">
                  <c:v>-19.553376082108535</c:v>
                </c:pt>
                <c:pt idx="662">
                  <c:v>-19.567593830052726</c:v>
                </c:pt>
                <c:pt idx="663">
                  <c:v>-19.581789067305728</c:v>
                </c:pt>
                <c:pt idx="664">
                  <c:v>-19.595961876178691</c:v>
                </c:pt>
                <c:pt idx="665">
                  <c:v>-19.610112338538144</c:v>
                </c:pt>
                <c:pt idx="666">
                  <c:v>-19.624240535808372</c:v>
                </c:pt>
                <c:pt idx="667">
                  <c:v>-19.638346548976088</c:v>
                </c:pt>
                <c:pt idx="668">
                  <c:v>-19.652430458592413</c:v>
                </c:pt>
                <c:pt idx="669">
                  <c:v>-19.666492344776582</c:v>
                </c:pt>
                <c:pt idx="670">
                  <c:v>-19.680532287218739</c:v>
                </c:pt>
                <c:pt idx="671">
                  <c:v>-19.694550365183282</c:v>
                </c:pt>
                <c:pt idx="672">
                  <c:v>-19.708546657511071</c:v>
                </c:pt>
                <c:pt idx="673">
                  <c:v>-19.722521242624186</c:v>
                </c:pt>
                <c:pt idx="674">
                  <c:v>-19.736474198526732</c:v>
                </c:pt>
                <c:pt idx="675">
                  <c:v>-19.750405602809835</c:v>
                </c:pt>
                <c:pt idx="676">
                  <c:v>-19.764315532652958</c:v>
                </c:pt>
                <c:pt idx="677">
                  <c:v>-19.77820406482763</c:v>
                </c:pt>
                <c:pt idx="678">
                  <c:v>-19.792071275700252</c:v>
                </c:pt>
                <c:pt idx="679">
                  <c:v>-19.805917241235143</c:v>
                </c:pt>
                <c:pt idx="680">
                  <c:v>-19.819742036996544</c:v>
                </c:pt>
                <c:pt idx="681">
                  <c:v>-19.833545738152601</c:v>
                </c:pt>
                <c:pt idx="682">
                  <c:v>-19.847328419477005</c:v>
                </c:pt>
                <c:pt idx="683">
                  <c:v>-19.861090155352752</c:v>
                </c:pt>
                <c:pt idx="684">
                  <c:v>-19.874831019774252</c:v>
                </c:pt>
                <c:pt idx="685">
                  <c:v>-19.888551086349867</c:v>
                </c:pt>
                <c:pt idx="686">
                  <c:v>-19.902250428305624</c:v>
                </c:pt>
                <c:pt idx="687">
                  <c:v>-19.915929118486794</c:v>
                </c:pt>
                <c:pt idx="688">
                  <c:v>-19.929587229360934</c:v>
                </c:pt>
                <c:pt idx="689">
                  <c:v>-19.943224833020437</c:v>
                </c:pt>
                <c:pt idx="690">
                  <c:v>-19.956842001185798</c:v>
                </c:pt>
                <c:pt idx="691">
                  <c:v>-19.970438805206957</c:v>
                </c:pt>
                <c:pt idx="692">
                  <c:v>-19.984015316066891</c:v>
                </c:pt>
                <c:pt idx="693">
                  <c:v>-19.997571604383683</c:v>
                </c:pt>
                <c:pt idx="694">
                  <c:v>-20.011107740412825</c:v>
                </c:pt>
                <c:pt idx="695">
                  <c:v>-20.024623794050651</c:v>
                </c:pt>
                <c:pt idx="696">
                  <c:v>-20.038119834835783</c:v>
                </c:pt>
                <c:pt idx="697">
                  <c:v>-20.051595931951741</c:v>
                </c:pt>
                <c:pt idx="698">
                  <c:v>-20.065052154230131</c:v>
                </c:pt>
                <c:pt idx="699">
                  <c:v>-20.078488570152103</c:v>
                </c:pt>
                <c:pt idx="700">
                  <c:v>-20.091905247851301</c:v>
                </c:pt>
                <c:pt idx="701">
                  <c:v>-20.105302255116072</c:v>
                </c:pt>
                <c:pt idx="702">
                  <c:v>-20.118679659392129</c:v>
                </c:pt>
                <c:pt idx="703">
                  <c:v>-20.132037527783947</c:v>
                </c:pt>
                <c:pt idx="704">
                  <c:v>-20.145375927058261</c:v>
                </c:pt>
                <c:pt idx="705">
                  <c:v>-20.158694923645434</c:v>
                </c:pt>
                <c:pt idx="706">
                  <c:v>-20.171994583642501</c:v>
                </c:pt>
                <c:pt idx="707">
                  <c:v>-20.185274972814685</c:v>
                </c:pt>
                <c:pt idx="708">
                  <c:v>-20.198536156598237</c:v>
                </c:pt>
                <c:pt idx="709">
                  <c:v>-20.211778200102202</c:v>
                </c:pt>
                <c:pt idx="710">
                  <c:v>-20.225001168110651</c:v>
                </c:pt>
                <c:pt idx="711">
                  <c:v>-20.238205125085379</c:v>
                </c:pt>
                <c:pt idx="712">
                  <c:v>-20.251390135167394</c:v>
                </c:pt>
                <c:pt idx="713">
                  <c:v>-20.264556262179561</c:v>
                </c:pt>
                <c:pt idx="714">
                  <c:v>-20.277703569628493</c:v>
                </c:pt>
                <c:pt idx="715">
                  <c:v>-20.290832120706675</c:v>
                </c:pt>
                <c:pt idx="716">
                  <c:v>-20.303941978294382</c:v>
                </c:pt>
                <c:pt idx="717">
                  <c:v>-20.317033204962232</c:v>
                </c:pt>
                <c:pt idx="718">
                  <c:v>-20.330105862972715</c:v>
                </c:pt>
                <c:pt idx="719">
                  <c:v>-20.343160014282876</c:v>
                </c:pt>
                <c:pt idx="720">
                  <c:v>-20.356195720545553</c:v>
                </c:pt>
                <c:pt idx="721">
                  <c:v>-20.369213043111696</c:v>
                </c:pt>
                <c:pt idx="722">
                  <c:v>-20.382212043032808</c:v>
                </c:pt>
                <c:pt idx="723">
                  <c:v>-20.395192781062413</c:v>
                </c:pt>
                <c:pt idx="724">
                  <c:v>-20.408155317657844</c:v>
                </c:pt>
                <c:pt idx="725">
                  <c:v>-20.421099712983072</c:v>
                </c:pt>
                <c:pt idx="726">
                  <c:v>-20.434026026909432</c:v>
                </c:pt>
                <c:pt idx="727">
                  <c:v>-20.446934319018631</c:v>
                </c:pt>
                <c:pt idx="728">
                  <c:v>-20.459824648603938</c:v>
                </c:pt>
                <c:pt idx="729">
                  <c:v>-20.472697074672126</c:v>
                </c:pt>
                <c:pt idx="730">
                  <c:v>-20.485551655946026</c:v>
                </c:pt>
                <c:pt idx="731">
                  <c:v>-20.498388450865516</c:v>
                </c:pt>
                <c:pt idx="732">
                  <c:v>-20.511207517589348</c:v>
                </c:pt>
                <c:pt idx="733">
                  <c:v>-20.52400891399801</c:v>
                </c:pt>
                <c:pt idx="734">
                  <c:v>-20.536792697694501</c:v>
                </c:pt>
                <c:pt idx="735">
                  <c:v>-20.549558926006387</c:v>
                </c:pt>
                <c:pt idx="736">
                  <c:v>-20.562307655987816</c:v>
                </c:pt>
                <c:pt idx="737">
                  <c:v>-20.575038944420953</c:v>
                </c:pt>
                <c:pt idx="738">
                  <c:v>-20.587752847818265</c:v>
                </c:pt>
                <c:pt idx="739">
                  <c:v>-20.600449422423431</c:v>
                </c:pt>
                <c:pt idx="740">
                  <c:v>-20.613128724213759</c:v>
                </c:pt>
                <c:pt idx="741">
                  <c:v>-20.62579080890163</c:v>
                </c:pt>
                <c:pt idx="742">
                  <c:v>-20.638435731936326</c:v>
                </c:pt>
                <c:pt idx="743">
                  <c:v>-20.65106354850532</c:v>
                </c:pt>
                <c:pt idx="744">
                  <c:v>-20.66367431353666</c:v>
                </c:pt>
                <c:pt idx="745">
                  <c:v>-20.676268081699597</c:v>
                </c:pt>
                <c:pt idx="746">
                  <c:v>-20.688844907407681</c:v>
                </c:pt>
                <c:pt idx="747">
                  <c:v>-20.701404844818651</c:v>
                </c:pt>
                <c:pt idx="748">
                  <c:v>-20.713947947837632</c:v>
                </c:pt>
                <c:pt idx="749">
                  <c:v>-20.726474270117485</c:v>
                </c:pt>
                <c:pt idx="750">
                  <c:v>-20.738983865061478</c:v>
                </c:pt>
                <c:pt idx="751">
                  <c:v>-20.751476785823733</c:v>
                </c:pt>
                <c:pt idx="752">
                  <c:v>-20.763953085312323</c:v>
                </c:pt>
                <c:pt idx="753">
                  <c:v>-20.77641281618876</c:v>
                </c:pt>
                <c:pt idx="754">
                  <c:v>-20.788856030871806</c:v>
                </c:pt>
                <c:pt idx="755">
                  <c:v>-20.801282781536933</c:v>
                </c:pt>
                <c:pt idx="756">
                  <c:v>-20.813693120119382</c:v>
                </c:pt>
                <c:pt idx="757">
                  <c:v>-20.826087098315199</c:v>
                </c:pt>
                <c:pt idx="758">
                  <c:v>-20.838464767581961</c:v>
                </c:pt>
                <c:pt idx="759">
                  <c:v>-20.850826179141325</c:v>
                </c:pt>
                <c:pt idx="760">
                  <c:v>-20.863171383980188</c:v>
                </c:pt>
                <c:pt idx="761">
                  <c:v>-20.875500432852011</c:v>
                </c:pt>
                <c:pt idx="762">
                  <c:v>-20.887813376278046</c:v>
                </c:pt>
                <c:pt idx="763">
                  <c:v>-20.900110264549227</c:v>
                </c:pt>
                <c:pt idx="764">
                  <c:v>-20.912391147727224</c:v>
                </c:pt>
                <c:pt idx="765">
                  <c:v>-20.924656075646286</c:v>
                </c:pt>
                <c:pt idx="766">
                  <c:v>-20.936905097914384</c:v>
                </c:pt>
                <c:pt idx="767">
                  <c:v>-20.949138263914428</c:v>
                </c:pt>
                <c:pt idx="768">
                  <c:v>-20.961355622806114</c:v>
                </c:pt>
                <c:pt idx="769">
                  <c:v>-20.973557223526434</c:v>
                </c:pt>
                <c:pt idx="770">
                  <c:v>-20.985743114792662</c:v>
                </c:pt>
                <c:pt idx="771">
                  <c:v>-20.997913345101658</c:v>
                </c:pt>
                <c:pt idx="772">
                  <c:v>-21.010067962732855</c:v>
                </c:pt>
                <c:pt idx="773">
                  <c:v>-21.022207015748606</c:v>
                </c:pt>
                <c:pt idx="774">
                  <c:v>-21.034330551996145</c:v>
                </c:pt>
                <c:pt idx="775">
                  <c:v>-21.046438619108436</c:v>
                </c:pt>
                <c:pt idx="776">
                  <c:v>-21.058531264505827</c:v>
                </c:pt>
                <c:pt idx="777">
                  <c:v>-21.070608535397039</c:v>
                </c:pt>
                <c:pt idx="778">
                  <c:v>-21.082670478780912</c:v>
                </c:pt>
                <c:pt idx="779">
                  <c:v>-21.094717141446573</c:v>
                </c:pt>
                <c:pt idx="780">
                  <c:v>-21.106748569976489</c:v>
                </c:pt>
                <c:pt idx="781">
                  <c:v>-21.11876481074583</c:v>
                </c:pt>
                <c:pt idx="782">
                  <c:v>-21.130765909925181</c:v>
                </c:pt>
                <c:pt idx="783">
                  <c:v>-21.142751913480886</c:v>
                </c:pt>
                <c:pt idx="784">
                  <c:v>-21.154722867176933</c:v>
                </c:pt>
                <c:pt idx="785">
                  <c:v>-21.166678816575434</c:v>
                </c:pt>
                <c:pt idx="786">
                  <c:v>-21.178619807038444</c:v>
                </c:pt>
                <c:pt idx="787">
                  <c:v>-21.190545883728682</c:v>
                </c:pt>
                <c:pt idx="788">
                  <c:v>-21.202457091611532</c:v>
                </c:pt>
                <c:pt idx="789">
                  <c:v>-21.214353475454907</c:v>
                </c:pt>
                <c:pt idx="790">
                  <c:v>-21.226235079831731</c:v>
                </c:pt>
                <c:pt idx="791">
                  <c:v>-21.238101949120633</c:v>
                </c:pt>
                <c:pt idx="792">
                  <c:v>-21.249954127506648</c:v>
                </c:pt>
                <c:pt idx="793">
                  <c:v>-21.261791658982677</c:v>
                </c:pt>
                <c:pt idx="794">
                  <c:v>-21.273614587351229</c:v>
                </c:pt>
                <c:pt idx="795">
                  <c:v>-21.285422956224473</c:v>
                </c:pt>
                <c:pt idx="796">
                  <c:v>-21.297216809026271</c:v>
                </c:pt>
                <c:pt idx="797">
                  <c:v>-21.308996188992985</c:v>
                </c:pt>
                <c:pt idx="798">
                  <c:v>-21.320761139173655</c:v>
                </c:pt>
                <c:pt idx="799">
                  <c:v>-21.332511702433393</c:v>
                </c:pt>
                <c:pt idx="800">
                  <c:v>-21.344247921451718</c:v>
                </c:pt>
                <c:pt idx="801">
                  <c:v>-21.355969838725549</c:v>
                </c:pt>
                <c:pt idx="802">
                  <c:v>-21.367677496569925</c:v>
                </c:pt>
                <c:pt idx="803">
                  <c:v>-21.379370937118168</c:v>
                </c:pt>
                <c:pt idx="804">
                  <c:v>-21.391050202324458</c:v>
                </c:pt>
                <c:pt idx="805">
                  <c:v>-21.402715333963176</c:v>
                </c:pt>
                <c:pt idx="806">
                  <c:v>-21.414366373631136</c:v>
                </c:pt>
                <c:pt idx="807">
                  <c:v>-21.426003362748681</c:v>
                </c:pt>
                <c:pt idx="808">
                  <c:v>-21.437626342559764</c:v>
                </c:pt>
                <c:pt idx="809">
                  <c:v>-21.449235354133922</c:v>
                </c:pt>
                <c:pt idx="810">
                  <c:v>-21.460830438366539</c:v>
                </c:pt>
                <c:pt idx="811">
                  <c:v>-21.472411635980286</c:v>
                </c:pt>
                <c:pt idx="812">
                  <c:v>-21.483978987526079</c:v>
                </c:pt>
                <c:pt idx="813">
                  <c:v>-21.495532533384392</c:v>
                </c:pt>
                <c:pt idx="814">
                  <c:v>-21.5070723137651</c:v>
                </c:pt>
                <c:pt idx="815">
                  <c:v>-21.51859836871013</c:v>
                </c:pt>
                <c:pt idx="816">
                  <c:v>-21.530110738092731</c:v>
                </c:pt>
                <c:pt idx="817">
                  <c:v>-21.541609461619586</c:v>
                </c:pt>
                <c:pt idx="818">
                  <c:v>-21.553094578831615</c:v>
                </c:pt>
                <c:pt idx="819">
                  <c:v>-21.56456612910447</c:v>
                </c:pt>
                <c:pt idx="820">
                  <c:v>-21.576024151649662</c:v>
                </c:pt>
                <c:pt idx="821">
                  <c:v>-21.587468685516022</c:v>
                </c:pt>
                <c:pt idx="822">
                  <c:v>-21.598899769589369</c:v>
                </c:pt>
                <c:pt idx="823">
                  <c:v>-21.610317442595175</c:v>
                </c:pt>
                <c:pt idx="824">
                  <c:v>-21.621721743097972</c:v>
                </c:pt>
                <c:pt idx="825">
                  <c:v>-21.633112709502861</c:v>
                </c:pt>
                <c:pt idx="826">
                  <c:v>-21.644490380056716</c:v>
                </c:pt>
                <c:pt idx="827">
                  <c:v>-21.655854792848508</c:v>
                </c:pt>
                <c:pt idx="828">
                  <c:v>-21.667205985810483</c:v>
                </c:pt>
                <c:pt idx="829">
                  <c:v>-21.678543996719032</c:v>
                </c:pt>
                <c:pt idx="830">
                  <c:v>-21.68986886319551</c:v>
                </c:pt>
                <c:pt idx="831">
                  <c:v>-21.701180622707234</c:v>
                </c:pt>
                <c:pt idx="832">
                  <c:v>-21.712479312568242</c:v>
                </c:pt>
                <c:pt idx="833">
                  <c:v>-21.723764969940149</c:v>
                </c:pt>
                <c:pt idx="834">
                  <c:v>-21.735037631833023</c:v>
                </c:pt>
                <c:pt idx="835">
                  <c:v>-21.746297335106163</c:v>
                </c:pt>
                <c:pt idx="836">
                  <c:v>-21.757544116469131</c:v>
                </c:pt>
                <c:pt idx="837">
                  <c:v>-21.768778012482386</c:v>
                </c:pt>
                <c:pt idx="838">
                  <c:v>-21.779999059558378</c:v>
                </c:pt>
                <c:pt idx="839">
                  <c:v>-21.791207293961786</c:v>
                </c:pt>
                <c:pt idx="840">
                  <c:v>-21.802402751811218</c:v>
                </c:pt>
                <c:pt idx="841">
                  <c:v>-21.813585469079303</c:v>
                </c:pt>
                <c:pt idx="842">
                  <c:v>-21.824755481593673</c:v>
                </c:pt>
                <c:pt idx="843">
                  <c:v>-21.835912825038179</c:v>
                </c:pt>
                <c:pt idx="844">
                  <c:v>-21.847057534952864</c:v>
                </c:pt>
                <c:pt idx="845">
                  <c:v>-21.858189646735674</c:v>
                </c:pt>
                <c:pt idx="846">
                  <c:v>-21.869309195642373</c:v>
                </c:pt>
                <c:pt idx="847">
                  <c:v>-21.880416216788117</c:v>
                </c:pt>
                <c:pt idx="848">
                  <c:v>-21.891510745147894</c:v>
                </c:pt>
                <c:pt idx="849">
                  <c:v>-21.902592815556972</c:v>
                </c:pt>
                <c:pt idx="850">
                  <c:v>-21.913662462712168</c:v>
                </c:pt>
                <c:pt idx="851">
                  <c:v>-21.924719721172409</c:v>
                </c:pt>
                <c:pt idx="852">
                  <c:v>-21.935764625359067</c:v>
                </c:pt>
                <c:pt idx="853">
                  <c:v>-21.9467972095579</c:v>
                </c:pt>
                <c:pt idx="854">
                  <c:v>-21.957817507918236</c:v>
                </c:pt>
                <c:pt idx="855">
                  <c:v>-21.968825554454874</c:v>
                </c:pt>
                <c:pt idx="856">
                  <c:v>-21.979821383048442</c:v>
                </c:pt>
                <c:pt idx="857">
                  <c:v>-21.990805027446072</c:v>
                </c:pt>
                <c:pt idx="858">
                  <c:v>-22.001776521262038</c:v>
                </c:pt>
                <c:pt idx="859">
                  <c:v>-22.012735897978729</c:v>
                </c:pt>
                <c:pt idx="860">
                  <c:v>-22.023683190947104</c:v>
                </c:pt>
                <c:pt idx="861">
                  <c:v>-22.03461843338793</c:v>
                </c:pt>
                <c:pt idx="862">
                  <c:v>-22.045541658391322</c:v>
                </c:pt>
                <c:pt idx="863">
                  <c:v>-22.056452898918963</c:v>
                </c:pt>
                <c:pt idx="864">
                  <c:v>-22.067352187803785</c:v>
                </c:pt>
                <c:pt idx="865">
                  <c:v>-22.078239557750926</c:v>
                </c:pt>
                <c:pt idx="866">
                  <c:v>-22.089115041337969</c:v>
                </c:pt>
                <c:pt idx="867">
                  <c:v>-22.099978671016917</c:v>
                </c:pt>
                <c:pt idx="868">
                  <c:v>-22.110830479113503</c:v>
                </c:pt>
                <c:pt idx="869">
                  <c:v>-22.121670497828212</c:v>
                </c:pt>
                <c:pt idx="870">
                  <c:v>-22.132498759237556</c:v>
                </c:pt>
                <c:pt idx="871">
                  <c:v>-22.143315295293871</c:v>
                </c:pt>
                <c:pt idx="872">
                  <c:v>-22.154120137826723</c:v>
                </c:pt>
                <c:pt idx="873">
                  <c:v>-22.164913318543135</c:v>
                </c:pt>
                <c:pt idx="874">
                  <c:v>-22.175694869028337</c:v>
                </c:pt>
                <c:pt idx="875">
                  <c:v>-22.186464820746146</c:v>
                </c:pt>
                <c:pt idx="876">
                  <c:v>-22.197223205040522</c:v>
                </c:pt>
                <c:pt idx="877">
                  <c:v>-22.207970053134524</c:v>
                </c:pt>
                <c:pt idx="878">
                  <c:v>-22.218705396133341</c:v>
                </c:pt>
                <c:pt idx="879">
                  <c:v>-22.229429265022254</c:v>
                </c:pt>
                <c:pt idx="880">
                  <c:v>-22.240141690669471</c:v>
                </c:pt>
                <c:pt idx="881">
                  <c:v>-22.250842703825178</c:v>
                </c:pt>
                <c:pt idx="882">
                  <c:v>-22.261532335123245</c:v>
                </c:pt>
                <c:pt idx="883">
                  <c:v>-22.272210615081391</c:v>
                </c:pt>
                <c:pt idx="884">
                  <c:v>-22.282877574101576</c:v>
                </c:pt>
                <c:pt idx="885">
                  <c:v>-22.293533242470946</c:v>
                </c:pt>
                <c:pt idx="886">
                  <c:v>-22.30417765036249</c:v>
                </c:pt>
                <c:pt idx="887">
                  <c:v>-22.314810827835288</c:v>
                </c:pt>
                <c:pt idx="888">
                  <c:v>-22.32543280483516</c:v>
                </c:pt>
                <c:pt idx="889">
                  <c:v>-22.336043611195883</c:v>
                </c:pt>
                <c:pt idx="890">
                  <c:v>-22.346643276638538</c:v>
                </c:pt>
                <c:pt idx="891">
                  <c:v>-22.35723183077355</c:v>
                </c:pt>
                <c:pt idx="892">
                  <c:v>-22.367809303100064</c:v>
                </c:pt>
                <c:pt idx="893">
                  <c:v>-22.378375723007174</c:v>
                </c:pt>
                <c:pt idx="894">
                  <c:v>-22.388931119774561</c:v>
                </c:pt>
                <c:pt idx="895">
                  <c:v>-22.399475522572033</c:v>
                </c:pt>
                <c:pt idx="896">
                  <c:v>-22.410008960461916</c:v>
                </c:pt>
                <c:pt idx="897">
                  <c:v>-22.420531462397769</c:v>
                </c:pt>
                <c:pt idx="898">
                  <c:v>-22.431043057226098</c:v>
                </c:pt>
                <c:pt idx="899">
                  <c:v>-22.441543773686497</c:v>
                </c:pt>
                <c:pt idx="900">
                  <c:v>-22.452033640412232</c:v>
                </c:pt>
                <c:pt idx="901">
                  <c:v>-22.462512685930637</c:v>
                </c:pt>
                <c:pt idx="902">
                  <c:v>-22.47298093866419</c:v>
                </c:pt>
                <c:pt idx="903">
                  <c:v>-22.483438426930164</c:v>
                </c:pt>
                <c:pt idx="904">
                  <c:v>-22.493885178942222</c:v>
                </c:pt>
                <c:pt idx="905">
                  <c:v>-22.504321222810159</c:v>
                </c:pt>
                <c:pt idx="906">
                  <c:v>-22.514746586540365</c:v>
                </c:pt>
                <c:pt idx="907">
                  <c:v>-22.525161298037215</c:v>
                </c:pt>
                <c:pt idx="908">
                  <c:v>-22.535565385102785</c:v>
                </c:pt>
                <c:pt idx="909">
                  <c:v>-22.545958875437513</c:v>
                </c:pt>
                <c:pt idx="910">
                  <c:v>-22.556341796640954</c:v>
                </c:pt>
                <c:pt idx="911">
                  <c:v>-22.566714176211839</c:v>
                </c:pt>
                <c:pt idx="912">
                  <c:v>-22.577076041549532</c:v>
                </c:pt>
                <c:pt idx="913">
                  <c:v>-22.587427419953293</c:v>
                </c:pt>
                <c:pt idx="914">
                  <c:v>-22.59776833862357</c:v>
                </c:pt>
                <c:pt idx="915">
                  <c:v>-22.608098824662722</c:v>
                </c:pt>
                <c:pt idx="916">
                  <c:v>-22.618418905074435</c:v>
                </c:pt>
                <c:pt idx="917">
                  <c:v>-22.628728606765101</c:v>
                </c:pt>
                <c:pt idx="918">
                  <c:v>-22.639027956544435</c:v>
                </c:pt>
                <c:pt idx="919">
                  <c:v>-22.64931698112531</c:v>
                </c:pt>
                <c:pt idx="920">
                  <c:v>-22.659595707124367</c:v>
                </c:pt>
                <c:pt idx="921">
                  <c:v>-22.669864161063209</c:v>
                </c:pt>
                <c:pt idx="922">
                  <c:v>-22.680122369367879</c:v>
                </c:pt>
                <c:pt idx="923">
                  <c:v>-22.690370358370103</c:v>
                </c:pt>
                <c:pt idx="924">
                  <c:v>-22.700608154307073</c:v>
                </c:pt>
                <c:pt idx="925">
                  <c:v>-22.710835783322459</c:v>
                </c:pt>
                <c:pt idx="926">
                  <c:v>-22.721053271467255</c:v>
                </c:pt>
                <c:pt idx="927">
                  <c:v>-22.731260644698725</c:v>
                </c:pt>
                <c:pt idx="928">
                  <c:v>-22.741457928882681</c:v>
                </c:pt>
                <c:pt idx="929">
                  <c:v>-22.7516451497922</c:v>
                </c:pt>
                <c:pt idx="930">
                  <c:v>-22.761822333110224</c:v>
                </c:pt>
                <c:pt idx="931">
                  <c:v>-22.771989504427545</c:v>
                </c:pt>
                <c:pt idx="932">
                  <c:v>-22.782146689245163</c:v>
                </c:pt>
                <c:pt idx="933">
                  <c:v>-22.79229391297374</c:v>
                </c:pt>
                <c:pt idx="934">
                  <c:v>-22.802431200934386</c:v>
                </c:pt>
                <c:pt idx="935">
                  <c:v>-22.812558578359258</c:v>
                </c:pt>
                <c:pt idx="936">
                  <c:v>-22.822676070391296</c:v>
                </c:pt>
                <c:pt idx="937">
                  <c:v>-22.832783702085834</c:v>
                </c:pt>
                <c:pt idx="938">
                  <c:v>-22.842881498409895</c:v>
                </c:pt>
                <c:pt idx="939">
                  <c:v>-22.852969484242934</c:v>
                </c:pt>
                <c:pt idx="940">
                  <c:v>-22.86304768437795</c:v>
                </c:pt>
                <c:pt idx="941">
                  <c:v>-22.873116123520614</c:v>
                </c:pt>
                <c:pt idx="942">
                  <c:v>-22.883174826291214</c:v>
                </c:pt>
                <c:pt idx="943">
                  <c:v>-22.893223817223745</c:v>
                </c:pt>
                <c:pt idx="944">
                  <c:v>-22.903263120767296</c:v>
                </c:pt>
                <c:pt idx="945">
                  <c:v>-22.913292761285437</c:v>
                </c:pt>
                <c:pt idx="946">
                  <c:v>-22.923312763057822</c:v>
                </c:pt>
                <c:pt idx="947">
                  <c:v>-22.933323150279982</c:v>
                </c:pt>
                <c:pt idx="948">
                  <c:v>-22.943323947063309</c:v>
                </c:pt>
                <c:pt idx="949">
                  <c:v>-22.953315177436199</c:v>
                </c:pt>
                <c:pt idx="950">
                  <c:v>-22.963296865344351</c:v>
                </c:pt>
                <c:pt idx="951">
                  <c:v>-22.973269034650837</c:v>
                </c:pt>
                <c:pt idx="952">
                  <c:v>-22.98323170913633</c:v>
                </c:pt>
                <c:pt idx="953">
                  <c:v>-22.993184912500226</c:v>
                </c:pt>
                <c:pt idx="954">
                  <c:v>-23.003128668360368</c:v>
                </c:pt>
                <c:pt idx="955">
                  <c:v>-23.013063000253979</c:v>
                </c:pt>
                <c:pt idx="956">
                  <c:v>-23.022987931637452</c:v>
                </c:pt>
                <c:pt idx="957">
                  <c:v>-23.032903485887111</c:v>
                </c:pt>
                <c:pt idx="958">
                  <c:v>-23.042809686299766</c:v>
                </c:pt>
                <c:pt idx="959">
                  <c:v>-23.052706556092236</c:v>
                </c:pt>
                <c:pt idx="960">
                  <c:v>-23.062594118403226</c:v>
                </c:pt>
                <c:pt idx="961">
                  <c:v>-23.072472396292206</c:v>
                </c:pt>
                <c:pt idx="962">
                  <c:v>-23.082341412740256</c:v>
                </c:pt>
                <c:pt idx="963">
                  <c:v>-23.09220119065122</c:v>
                </c:pt>
                <c:pt idx="964">
                  <c:v>-23.102051752850954</c:v>
                </c:pt>
                <c:pt idx="965">
                  <c:v>-23.111893122088347</c:v>
                </c:pt>
                <c:pt idx="966">
                  <c:v>-23.121725321035115</c:v>
                </c:pt>
                <c:pt idx="967">
                  <c:v>-23.131548372287362</c:v>
                </c:pt>
                <c:pt idx="968">
                  <c:v>-23.141362298364392</c:v>
                </c:pt>
                <c:pt idx="969">
                  <c:v>-23.151167121710191</c:v>
                </c:pt>
                <c:pt idx="970">
                  <c:v>-23.160962864693126</c:v>
                </c:pt>
                <c:pt idx="971">
                  <c:v>-23.170749549606811</c:v>
                </c:pt>
                <c:pt idx="972">
                  <c:v>-23.180527198670262</c:v>
                </c:pt>
                <c:pt idx="973">
                  <c:v>-23.190295834027886</c:v>
                </c:pt>
                <c:pt idx="974">
                  <c:v>-23.200055477750698</c:v>
                </c:pt>
                <c:pt idx="975">
                  <c:v>-23.209806151835288</c:v>
                </c:pt>
                <c:pt idx="976">
                  <c:v>-23.219547878205876</c:v>
                </c:pt>
                <c:pt idx="977">
                  <c:v>-23.22928067871343</c:v>
                </c:pt>
                <c:pt idx="978">
                  <c:v>-23.239004575135983</c:v>
                </c:pt>
                <c:pt idx="979">
                  <c:v>-23.248719589179693</c:v>
                </c:pt>
                <c:pt idx="980">
                  <c:v>-23.258425742479126</c:v>
                </c:pt>
                <c:pt idx="981">
                  <c:v>-23.268123056596593</c:v>
                </c:pt>
                <c:pt idx="982">
                  <c:v>-23.277811553023643</c:v>
                </c:pt>
                <c:pt idx="983">
                  <c:v>-23.287491253180988</c:v>
                </c:pt>
                <c:pt idx="984">
                  <c:v>-23.29716217841812</c:v>
                </c:pt>
                <c:pt idx="985">
                  <c:v>-23.306824350015233</c:v>
                </c:pt>
                <c:pt idx="986">
                  <c:v>-23.316477789181654</c:v>
                </c:pt>
                <c:pt idx="987">
                  <c:v>-23.32612251705811</c:v>
                </c:pt>
                <c:pt idx="988">
                  <c:v>-23.335758554715156</c:v>
                </c:pt>
                <c:pt idx="989">
                  <c:v>-23.345385923154616</c:v>
                </c:pt>
                <c:pt idx="990">
                  <c:v>-23.355004643310011</c:v>
                </c:pt>
                <c:pt idx="991">
                  <c:v>-23.364614736046242</c:v>
                </c:pt>
                <c:pt idx="992">
                  <c:v>-23.37421622216036</c:v>
                </c:pt>
                <c:pt idx="993">
                  <c:v>-23.383809122381383</c:v>
                </c:pt>
                <c:pt idx="994">
                  <c:v>-23.393393457371282</c:v>
                </c:pt>
                <c:pt idx="995">
                  <c:v>-23.402969247724727</c:v>
                </c:pt>
                <c:pt idx="996">
                  <c:v>-23.412536513969883</c:v>
                </c:pt>
                <c:pt idx="997">
                  <c:v>-23.422095276568054</c:v>
                </c:pt>
                <c:pt idx="998">
                  <c:v>-23.431645555914528</c:v>
                </c:pt>
                <c:pt idx="999">
                  <c:v>-23.441187372338973</c:v>
                </c:pt>
                <c:pt idx="1000">
                  <c:v>-23.450720746105119</c:v>
                </c:pt>
                <c:pt idx="1001">
                  <c:v>-23.460245697411519</c:v>
                </c:pt>
                <c:pt idx="1002">
                  <c:v>-23.469762246391852</c:v>
                </c:pt>
                <c:pt idx="1003">
                  <c:v>-23.479270413114868</c:v>
                </c:pt>
                <c:pt idx="1004">
                  <c:v>-23.488770217585142</c:v>
                </c:pt>
                <c:pt idx="1005">
                  <c:v>-23.498261679743319</c:v>
                </c:pt>
                <c:pt idx="1006">
                  <c:v>-23.507744819465636</c:v>
                </c:pt>
                <c:pt idx="1007">
                  <c:v>-23.517219656565359</c:v>
                </c:pt>
                <c:pt idx="1008">
                  <c:v>-23.526686210792342</c:v>
                </c:pt>
                <c:pt idx="1009">
                  <c:v>-23.536144501833341</c:v>
                </c:pt>
                <c:pt idx="1010">
                  <c:v>-23.545594549312533</c:v>
                </c:pt>
                <c:pt idx="1011">
                  <c:v>-23.555036372791616</c:v>
                </c:pt>
                <c:pt idx="1012">
                  <c:v>-23.564469991770313</c:v>
                </c:pt>
                <c:pt idx="1013">
                  <c:v>-23.573895425686693</c:v>
                </c:pt>
                <c:pt idx="1014">
                  <c:v>-23.583312693916572</c:v>
                </c:pt>
                <c:pt idx="1015">
                  <c:v>-23.592721815775338</c:v>
                </c:pt>
                <c:pt idx="1016">
                  <c:v>-23.602122810516555</c:v>
                </c:pt>
                <c:pt idx="1017">
                  <c:v>-23.611515697333783</c:v>
                </c:pt>
                <c:pt idx="1018">
                  <c:v>-23.620900495359471</c:v>
                </c:pt>
                <c:pt idx="1019">
                  <c:v>-23.630277223666415</c:v>
                </c:pt>
                <c:pt idx="1020">
                  <c:v>-23.639645901266967</c:v>
                </c:pt>
                <c:pt idx="1021">
                  <c:v>-23.649006547114215</c:v>
                </c:pt>
                <c:pt idx="1022">
                  <c:v>-23.658359180101691</c:v>
                </c:pt>
                <c:pt idx="1023">
                  <c:v>-23.667703819063568</c:v>
                </c:pt>
                <c:pt idx="1024">
                  <c:v>-23.6770404827754</c:v>
                </c:pt>
                <c:pt idx="1025">
                  <c:v>-23.686369189954188</c:v>
                </c:pt>
                <c:pt idx="1026">
                  <c:v>-23.695689959258189</c:v>
                </c:pt>
                <c:pt idx="1027">
                  <c:v>-23.705002809287983</c:v>
                </c:pt>
                <c:pt idx="1028">
                  <c:v>-23.714307758585864</c:v>
                </c:pt>
                <c:pt idx="1029">
                  <c:v>-23.723604825637082</c:v>
                </c:pt>
                <c:pt idx="1030">
                  <c:v>-23.732894028869069</c:v>
                </c:pt>
                <c:pt idx="1031">
                  <c:v>-23.74217538665221</c:v>
                </c:pt>
                <c:pt idx="1032">
                  <c:v>-23.751448917300234</c:v>
                </c:pt>
                <c:pt idx="1033">
                  <c:v>-23.760714639070262</c:v>
                </c:pt>
                <c:pt idx="1034">
                  <c:v>-23.76997257016302</c:v>
                </c:pt>
                <c:pt idx="1035">
                  <c:v>-23.779222728722651</c:v>
                </c:pt>
                <c:pt idx="1036">
                  <c:v>-23.788465132838429</c:v>
                </c:pt>
                <c:pt idx="1037">
                  <c:v>-23.797699800543128</c:v>
                </c:pt>
                <c:pt idx="1038">
                  <c:v>-23.806926749814806</c:v>
                </c:pt>
                <c:pt idx="1039">
                  <c:v>-23.816145998575614</c:v>
                </c:pt>
                <c:pt idx="1040">
                  <c:v>-23.8253575646937</c:v>
                </c:pt>
                <c:pt idx="1041">
                  <c:v>-23.834561465982024</c:v>
                </c:pt>
                <c:pt idx="1042">
                  <c:v>-23.843757720198781</c:v>
                </c:pt>
                <c:pt idx="1043">
                  <c:v>-23.852946345048998</c:v>
                </c:pt>
                <c:pt idx="1044">
                  <c:v>-23.862127358182899</c:v>
                </c:pt>
                <c:pt idx="1045">
                  <c:v>-23.87130077719744</c:v>
                </c:pt>
                <c:pt idx="1046">
                  <c:v>-23.880466619635513</c:v>
                </c:pt>
                <c:pt idx="1047">
                  <c:v>-23.889624902987716</c:v>
                </c:pt>
                <c:pt idx="1048">
                  <c:v>-23.898775644690573</c:v>
                </c:pt>
                <c:pt idx="1049">
                  <c:v>-23.907918862128529</c:v>
                </c:pt>
                <c:pt idx="1050">
                  <c:v>-23.917054572633205</c:v>
                </c:pt>
                <c:pt idx="1051">
                  <c:v>-23.926182793483935</c:v>
                </c:pt>
                <c:pt idx="1052">
                  <c:v>-23.935303541907793</c:v>
                </c:pt>
                <c:pt idx="1053">
                  <c:v>-23.944416835080027</c:v>
                </c:pt>
                <c:pt idx="1054">
                  <c:v>-23.953522690124412</c:v>
                </c:pt>
                <c:pt idx="1055">
                  <c:v>-23.962621124112946</c:v>
                </c:pt>
                <c:pt idx="1056">
                  <c:v>-23.971712154066331</c:v>
                </c:pt>
                <c:pt idx="1057">
                  <c:v>-23.980795796954865</c:v>
                </c:pt>
                <c:pt idx="1058">
                  <c:v>-23.989872069697441</c:v>
                </c:pt>
                <c:pt idx="1059">
                  <c:v>-23.9989409891623</c:v>
                </c:pt>
                <c:pt idx="1060">
                  <c:v>-24.008002572167864</c:v>
                </c:pt>
                <c:pt idx="1061">
                  <c:v>-24.017056835481995</c:v>
                </c:pt>
                <c:pt idx="1062">
                  <c:v>-24.026103795822902</c:v>
                </c:pt>
                <c:pt idx="1063">
                  <c:v>-24.035143469858529</c:v>
                </c:pt>
                <c:pt idx="1064">
                  <c:v>-24.044175874207696</c:v>
                </c:pt>
                <c:pt idx="1065">
                  <c:v>-24.053201025439908</c:v>
                </c:pt>
                <c:pt idx="1066">
                  <c:v>-24.062218940075532</c:v>
                </c:pt>
                <c:pt idx="1067">
                  <c:v>-24.071229634586054</c:v>
                </c:pt>
                <c:pt idx="1068">
                  <c:v>-24.080233125394056</c:v>
                </c:pt>
                <c:pt idx="1069">
                  <c:v>-24.089229428873846</c:v>
                </c:pt>
                <c:pt idx="1070">
                  <c:v>-24.098218561351295</c:v>
                </c:pt>
                <c:pt idx="1071">
                  <c:v>-24.107200539104518</c:v>
                </c:pt>
                <c:pt idx="1072">
                  <c:v>-24.116175378363316</c:v>
                </c:pt>
                <c:pt idx="1073">
                  <c:v>-24.1251430953102</c:v>
                </c:pt>
                <c:pt idx="1074">
                  <c:v>-24.134103706079635</c:v>
                </c:pt>
                <c:pt idx="1075">
                  <c:v>-24.143057226759517</c:v>
                </c:pt>
                <c:pt idx="1076">
                  <c:v>-24.152003673390258</c:v>
                </c:pt>
                <c:pt idx="1077">
                  <c:v>-24.160943061965213</c:v>
                </c:pt>
                <c:pt idx="1078">
                  <c:v>-24.169875408431515</c:v>
                </c:pt>
                <c:pt idx="1079">
                  <c:v>-24.178800728689424</c:v>
                </c:pt>
                <c:pt idx="1080">
                  <c:v>-24.187719038593087</c:v>
                </c:pt>
                <c:pt idx="1081">
                  <c:v>-24.196630353950404</c:v>
                </c:pt>
                <c:pt idx="1082">
                  <c:v>-24.205534690523464</c:v>
                </c:pt>
                <c:pt idx="1083">
                  <c:v>-24.214432064028578</c:v>
                </c:pt>
                <c:pt idx="1084">
                  <c:v>-24.223322490136269</c:v>
                </c:pt>
                <c:pt idx="1085">
                  <c:v>-24.232205984472248</c:v>
                </c:pt>
                <c:pt idx="1086">
                  <c:v>-24.241082562616612</c:v>
                </c:pt>
                <c:pt idx="1087">
                  <c:v>-24.249952240104754</c:v>
                </c:pt>
                <c:pt idx="1088">
                  <c:v>-24.258815032427048</c:v>
                </c:pt>
                <c:pt idx="1089">
                  <c:v>-24.267670955029192</c:v>
                </c:pt>
                <c:pt idx="1090">
                  <c:v>-24.276520023312926</c:v>
                </c:pt>
                <c:pt idx="1091">
                  <c:v>-24.285362252635064</c:v>
                </c:pt>
                <c:pt idx="1092">
                  <c:v>-24.294197658309052</c:v>
                </c:pt>
                <c:pt idx="1093">
                  <c:v>-24.303026255603815</c:v>
                </c:pt>
                <c:pt idx="1094">
                  <c:v>-24.311848059745195</c:v>
                </c:pt>
                <c:pt idx="1095">
                  <c:v>-24.320663085914973</c:v>
                </c:pt>
                <c:pt idx="1096">
                  <c:v>-24.329471349251953</c:v>
                </c:pt>
                <c:pt idx="1097">
                  <c:v>-24.338272864851355</c:v>
                </c:pt>
                <c:pt idx="1098">
                  <c:v>-24.347067647766</c:v>
                </c:pt>
                <c:pt idx="1099">
                  <c:v>-24.355855713005354</c:v>
                </c:pt>
                <c:pt idx="1100">
                  <c:v>-24.364637075536422</c:v>
                </c:pt>
                <c:pt idx="1101">
                  <c:v>-24.373411750284042</c:v>
                </c:pt>
                <c:pt idx="1102">
                  <c:v>-24.382179752130302</c:v>
                </c:pt>
                <c:pt idx="1103">
                  <c:v>-24.390941095915277</c:v>
                </c:pt>
                <c:pt idx="1104">
                  <c:v>-24.399695796436962</c:v>
                </c:pt>
                <c:pt idx="1105">
                  <c:v>-24.408443868452125</c:v>
                </c:pt>
                <c:pt idx="1106">
                  <c:v>-24.417185326675394</c:v>
                </c:pt>
                <c:pt idx="1107">
                  <c:v>-24.425920185780306</c:v>
                </c:pt>
                <c:pt idx="1108">
                  <c:v>-24.434648460398748</c:v>
                </c:pt>
                <c:pt idx="1109">
                  <c:v>-24.443370165121369</c:v>
                </c:pt>
                <c:pt idx="1110">
                  <c:v>-24.452085314498614</c:v>
                </c:pt>
                <c:pt idx="1111">
                  <c:v>-24.460793923039429</c:v>
                </c:pt>
                <c:pt idx="1112">
                  <c:v>-24.469496005212442</c:v>
                </c:pt>
                <c:pt idx="1113">
                  <c:v>-24.47819157544593</c:v>
                </c:pt>
                <c:pt idx="1114">
                  <c:v>-24.486880648127457</c:v>
                </c:pt>
                <c:pt idx="1115">
                  <c:v>-24.495563237604987</c:v>
                </c:pt>
                <c:pt idx="1116">
                  <c:v>-24.504239358185917</c:v>
                </c:pt>
                <c:pt idx="1117">
                  <c:v>-24.512909024138754</c:v>
                </c:pt>
                <c:pt idx="1118">
                  <c:v>-24.521572249691449</c:v>
                </c:pt>
                <c:pt idx="1119">
                  <c:v>-24.530229049032432</c:v>
                </c:pt>
                <c:pt idx="1120">
                  <c:v>-24.538879436311628</c:v>
                </c:pt>
                <c:pt idx="1121">
                  <c:v>-24.547523425639071</c:v>
                </c:pt>
                <c:pt idx="1122">
                  <c:v>-24.556161031086052</c:v>
                </c:pt>
                <c:pt idx="1123">
                  <c:v>-24.564792266685131</c:v>
                </c:pt>
                <c:pt idx="1124">
                  <c:v>-24.573417146429616</c:v>
                </c:pt>
                <c:pt idx="1125">
                  <c:v>-24.582035684274747</c:v>
                </c:pt>
                <c:pt idx="1126">
                  <c:v>-24.590647894137277</c:v>
                </c:pt>
                <c:pt idx="1127">
                  <c:v>-24.59925378989562</c:v>
                </c:pt>
                <c:pt idx="1128">
                  <c:v>-24.607853385389941</c:v>
                </c:pt>
                <c:pt idx="1129">
                  <c:v>-24.616446694422784</c:v>
                </c:pt>
                <c:pt idx="1130">
                  <c:v>-24.625033730758741</c:v>
                </c:pt>
                <c:pt idx="1131">
                  <c:v>-24.633614508124868</c:v>
                </c:pt>
                <c:pt idx="1132">
                  <c:v>-24.642189040210152</c:v>
                </c:pt>
                <c:pt idx="1133">
                  <c:v>-24.650757340666893</c:v>
                </c:pt>
                <c:pt idx="1134">
                  <c:v>-24.659319423110194</c:v>
                </c:pt>
                <c:pt idx="1135">
                  <c:v>-24.667875301117292</c:v>
                </c:pt>
                <c:pt idx="1136">
                  <c:v>-24.676424988229392</c:v>
                </c:pt>
                <c:pt idx="1137">
                  <c:v>-24.684968497950695</c:v>
                </c:pt>
                <c:pt idx="1138">
                  <c:v>-24.693505843748383</c:v>
                </c:pt>
                <c:pt idx="1139">
                  <c:v>-24.702037039053693</c:v>
                </c:pt>
                <c:pt idx="1140">
                  <c:v>-24.710562097261011</c:v>
                </c:pt>
                <c:pt idx="1141">
                  <c:v>-24.719081031728987</c:v>
                </c:pt>
                <c:pt idx="1142">
                  <c:v>-24.727593855779748</c:v>
                </c:pt>
                <c:pt idx="1143">
                  <c:v>-24.736100582700054</c:v>
                </c:pt>
                <c:pt idx="1144">
                  <c:v>-24.7446012257404</c:v>
                </c:pt>
                <c:pt idx="1145">
                  <c:v>-24.753095798115726</c:v>
                </c:pt>
                <c:pt idx="1146">
                  <c:v>-24.761584313005812</c:v>
                </c:pt>
                <c:pt idx="1147">
                  <c:v>-24.770066783554554</c:v>
                </c:pt>
                <c:pt idx="1148">
                  <c:v>-24.778543222871225</c:v>
                </c:pt>
                <c:pt idx="1149">
                  <c:v>-24.787013644029287</c:v>
                </c:pt>
                <c:pt idx="1150">
                  <c:v>-24.795478060067992</c:v>
                </c:pt>
                <c:pt idx="1151">
                  <c:v>-24.803936483991286</c:v>
                </c:pt>
                <c:pt idx="1152">
                  <c:v>-24.812388928768591</c:v>
                </c:pt>
                <c:pt idx="1153">
                  <c:v>-24.820835407334776</c:v>
                </c:pt>
                <c:pt idx="1154">
                  <c:v>-24.829275932590072</c:v>
                </c:pt>
                <c:pt idx="1155">
                  <c:v>-24.837710517400868</c:v>
                </c:pt>
                <c:pt idx="1156">
                  <c:v>-24.846139174599319</c:v>
                </c:pt>
                <c:pt idx="1157">
                  <c:v>-24.854561916982966</c:v>
                </c:pt>
                <c:pt idx="1158">
                  <c:v>-24.862978757316199</c:v>
                </c:pt>
                <c:pt idx="1159">
                  <c:v>-24.871389708329374</c:v>
                </c:pt>
                <c:pt idx="1160">
                  <c:v>-24.879794782718893</c:v>
                </c:pt>
                <c:pt idx="1161">
                  <c:v>-24.888193993148185</c:v>
                </c:pt>
                <c:pt idx="1162">
                  <c:v>-24.896587352247256</c:v>
                </c:pt>
                <c:pt idx="1163">
                  <c:v>-24.904974872612531</c:v>
                </c:pt>
                <c:pt idx="1164">
                  <c:v>-24.913356566807355</c:v>
                </c:pt>
                <c:pt idx="1165">
                  <c:v>-24.921732447362185</c:v>
                </c:pt>
                <c:pt idx="1166">
                  <c:v>-24.930102526774931</c:v>
                </c:pt>
                <c:pt idx="1167">
                  <c:v>-24.938466817510353</c:v>
                </c:pt>
                <c:pt idx="1168">
                  <c:v>-24.946825332000518</c:v>
                </c:pt>
                <c:pt idx="1169">
                  <c:v>-24.955178082645663</c:v>
                </c:pt>
                <c:pt idx="1170">
                  <c:v>-24.963525081812797</c:v>
                </c:pt>
                <c:pt idx="1171">
                  <c:v>-24.97186634183706</c:v>
                </c:pt>
                <c:pt idx="1172">
                  <c:v>-24.980201875021795</c:v>
                </c:pt>
                <c:pt idx="1173">
                  <c:v>-24.988531693637711</c:v>
                </c:pt>
                <c:pt idx="1174">
                  <c:v>-24.99685580992422</c:v>
                </c:pt>
                <c:pt idx="1175">
                  <c:v>-25.005174236088607</c:v>
                </c:pt>
                <c:pt idx="1176">
                  <c:v>-25.01348698430677</c:v>
                </c:pt>
                <c:pt idx="1177">
                  <c:v>-25.021794066722958</c:v>
                </c:pt>
                <c:pt idx="1178">
                  <c:v>-25.030095495449686</c:v>
                </c:pt>
                <c:pt idx="1179">
                  <c:v>-25.038391282568952</c:v>
                </c:pt>
                <c:pt idx="1180">
                  <c:v>-25.046681440131067</c:v>
                </c:pt>
                <c:pt idx="1181">
                  <c:v>-25.054965980155099</c:v>
                </c:pt>
                <c:pt idx="1182">
                  <c:v>-25.063244914629948</c:v>
                </c:pt>
                <c:pt idx="1183">
                  <c:v>-25.071518255512835</c:v>
                </c:pt>
                <c:pt idx="1184">
                  <c:v>-25.079786014730988</c:v>
                </c:pt>
                <c:pt idx="1185">
                  <c:v>-25.088048204180581</c:v>
                </c:pt>
                <c:pt idx="1186">
                  <c:v>-25.096304835727587</c:v>
                </c:pt>
                <c:pt idx="1187">
                  <c:v>-25.104555921207282</c:v>
                </c:pt>
                <c:pt idx="1188">
                  <c:v>-25.112801472425414</c:v>
                </c:pt>
                <c:pt idx="1189">
                  <c:v>-25.121041501156714</c:v>
                </c:pt>
                <c:pt idx="1190">
                  <c:v>-25.12927601914663</c:v>
                </c:pt>
                <c:pt idx="1191">
                  <c:v>-25.13750503811</c:v>
                </c:pt>
                <c:pt idx="1192">
                  <c:v>-25.145728569732718</c:v>
                </c:pt>
                <c:pt idx="1193">
                  <c:v>-25.153946625670368</c:v>
                </c:pt>
                <c:pt idx="1194">
                  <c:v>-25.162159217549103</c:v>
                </c:pt>
                <c:pt idx="1195">
                  <c:v>-25.170366356965719</c:v>
                </c:pt>
                <c:pt idx="1196">
                  <c:v>-25.178568055487517</c:v>
                </c:pt>
                <c:pt idx="1197">
                  <c:v>-25.186764324652952</c:v>
                </c:pt>
                <c:pt idx="1198">
                  <c:v>-25.194955175970641</c:v>
                </c:pt>
                <c:pt idx="1199">
                  <c:v>-25.203140620920923</c:v>
                </c:pt>
                <c:pt idx="1200">
                  <c:v>-25.211320670954542</c:v>
                </c:pt>
                <c:pt idx="1201">
                  <c:v>-25.21949533749412</c:v>
                </c:pt>
                <c:pt idx="1202">
                  <c:v>-25.227664631932893</c:v>
                </c:pt>
                <c:pt idx="1203">
                  <c:v>-25.235828565636155</c:v>
                </c:pt>
                <c:pt idx="1204">
                  <c:v>-25.243987149939944</c:v>
                </c:pt>
                <c:pt idx="1205">
                  <c:v>-25.252140396152672</c:v>
                </c:pt>
                <c:pt idx="1206">
                  <c:v>-25.260288315554114</c:v>
                </c:pt>
                <c:pt idx="1207">
                  <c:v>-25.268430919395868</c:v>
                </c:pt>
                <c:pt idx="1208">
                  <c:v>-25.276568218901161</c:v>
                </c:pt>
                <c:pt idx="1209">
                  <c:v>-25.284700225265951</c:v>
                </c:pt>
                <c:pt idx="1210">
                  <c:v>-25.292826949657908</c:v>
                </c:pt>
                <c:pt idx="1211">
                  <c:v>-25.300948403216847</c:v>
                </c:pt>
                <c:pt idx="1212">
                  <c:v>-25.309064597055272</c:v>
                </c:pt>
                <c:pt idx="1213">
                  <c:v>-25.317175542257214</c:v>
                </c:pt>
                <c:pt idx="1214">
                  <c:v>-25.325281249880707</c:v>
                </c:pt>
                <c:pt idx="1215">
                  <c:v>-25.333381730955061</c:v>
                </c:pt>
                <c:pt idx="1216">
                  <c:v>-25.341476996483383</c:v>
                </c:pt>
                <c:pt idx="1217">
                  <c:v>-25.349567057440364</c:v>
                </c:pt>
                <c:pt idx="1218">
                  <c:v>-25.357651924775215</c:v>
                </c:pt>
                <c:pt idx="1219">
                  <c:v>-25.365731609408861</c:v>
                </c:pt>
                <c:pt idx="1220">
                  <c:v>-25.373806122236026</c:v>
                </c:pt>
                <c:pt idx="1221">
                  <c:v>-25.381875474124232</c:v>
                </c:pt>
                <c:pt idx="1222">
                  <c:v>-25.38993967591469</c:v>
                </c:pt>
                <c:pt idx="1223">
                  <c:v>-25.397998738422039</c:v>
                </c:pt>
                <c:pt idx="1224">
                  <c:v>-25.406052672434136</c:v>
                </c:pt>
                <c:pt idx="1225">
                  <c:v>-25.414101488712827</c:v>
                </c:pt>
                <c:pt idx="1226">
                  <c:v>-25.422145197993103</c:v>
                </c:pt>
                <c:pt idx="1227">
                  <c:v>-25.430183810984616</c:v>
                </c:pt>
                <c:pt idx="1228">
                  <c:v>-25.438217338369974</c:v>
                </c:pt>
                <c:pt idx="1229">
                  <c:v>-25.446245790806387</c:v>
                </c:pt>
                <c:pt idx="1230">
                  <c:v>-25.454269178925067</c:v>
                </c:pt>
                <c:pt idx="1231">
                  <c:v>-25.462287513331347</c:v>
                </c:pt>
                <c:pt idx="1232">
                  <c:v>-25.470300804604587</c:v>
                </c:pt>
                <c:pt idx="1233">
                  <c:v>-25.478309063298848</c:v>
                </c:pt>
                <c:pt idx="1234">
                  <c:v>-25.486312299942639</c:v>
                </c:pt>
                <c:pt idx="1235">
                  <c:v>-25.494310525038891</c:v>
                </c:pt>
                <c:pt idx="1236">
                  <c:v>-25.502303749065046</c:v>
                </c:pt>
                <c:pt idx="1237">
                  <c:v>-25.510291982473575</c:v>
                </c:pt>
                <c:pt idx="1238">
                  <c:v>-25.518275235691654</c:v>
                </c:pt>
                <c:pt idx="1239">
                  <c:v>-25.526253519121234</c:v>
                </c:pt>
                <c:pt idx="1240">
                  <c:v>-25.534226843139454</c:v>
                </c:pt>
                <c:pt idx="1241">
                  <c:v>-25.542195218098456</c:v>
                </c:pt>
                <c:pt idx="1242">
                  <c:v>-25.550158654325621</c:v>
                </c:pt>
                <c:pt idx="1243">
                  <c:v>-25.558117162123359</c:v>
                </c:pt>
                <c:pt idx="1244">
                  <c:v>-25.566070751769928</c:v>
                </c:pt>
                <c:pt idx="1245">
                  <c:v>-25.574019433518455</c:v>
                </c:pt>
                <c:pt idx="1246">
                  <c:v>-25.581963217598037</c:v>
                </c:pt>
                <c:pt idx="1247">
                  <c:v>-25.589902114212965</c:v>
                </c:pt>
                <c:pt idx="1248">
                  <c:v>-25.597836133543982</c:v>
                </c:pt>
                <c:pt idx="1249">
                  <c:v>-25.60576528574671</c:v>
                </c:pt>
                <c:pt idx="1250">
                  <c:v>-25.613689580953256</c:v>
                </c:pt>
                <c:pt idx="1251">
                  <c:v>-25.621609029271447</c:v>
                </c:pt>
                <c:pt idx="1252">
                  <c:v>-25.629523640785159</c:v>
                </c:pt>
                <c:pt idx="1253">
                  <c:v>-25.637433425554647</c:v>
                </c:pt>
                <c:pt idx="1254">
                  <c:v>-25.645338393616033</c:v>
                </c:pt>
                <c:pt idx="1255">
                  <c:v>-25.653238554981741</c:v>
                </c:pt>
                <c:pt idx="1256">
                  <c:v>-25.661133919641173</c:v>
                </c:pt>
                <c:pt idx="1257">
                  <c:v>-25.669024497559214</c:v>
                </c:pt>
                <c:pt idx="1258">
                  <c:v>-25.676910298678287</c:v>
                </c:pt>
                <c:pt idx="1259">
                  <c:v>-25.684791332916763</c:v>
                </c:pt>
                <c:pt idx="1260">
                  <c:v>-25.692667610170123</c:v>
                </c:pt>
                <c:pt idx="1261">
                  <c:v>-25.700539140310255</c:v>
                </c:pt>
                <c:pt idx="1262">
                  <c:v>-25.708405933186409</c:v>
                </c:pt>
                <c:pt idx="1263">
                  <c:v>-25.716267998624343</c:v>
                </c:pt>
                <c:pt idx="1264">
                  <c:v>-25.724125346427329</c:v>
                </c:pt>
                <c:pt idx="1265">
                  <c:v>-25.731977986375068</c:v>
                </c:pt>
                <c:pt idx="1266">
                  <c:v>-25.73982592822523</c:v>
                </c:pt>
                <c:pt idx="1267">
                  <c:v>-25.747669181712055</c:v>
                </c:pt>
                <c:pt idx="1268">
                  <c:v>-25.755507756547932</c:v>
                </c:pt>
                <c:pt idx="1269">
                  <c:v>-25.763341662421659</c:v>
                </c:pt>
                <c:pt idx="1270">
                  <c:v>-25.771170909000801</c:v>
                </c:pt>
                <c:pt idx="1271">
                  <c:v>-25.77899550592943</c:v>
                </c:pt>
                <c:pt idx="1272">
                  <c:v>-25.786815462829722</c:v>
                </c:pt>
                <c:pt idx="1273">
                  <c:v>-25.794630789302019</c:v>
                </c:pt>
                <c:pt idx="1274">
                  <c:v>-25.802441494923446</c:v>
                </c:pt>
                <c:pt idx="1275">
                  <c:v>-25.810247589249968</c:v>
                </c:pt>
                <c:pt idx="1276">
                  <c:v>-25.818049081815232</c:v>
                </c:pt>
                <c:pt idx="1277">
                  <c:v>-25.825845982130847</c:v>
                </c:pt>
                <c:pt idx="1278">
                  <c:v>-25.833638299686715</c:v>
                </c:pt>
                <c:pt idx="1279">
                  <c:v>-25.841426043950925</c:v>
                </c:pt>
                <c:pt idx="1280">
                  <c:v>-25.849209224369531</c:v>
                </c:pt>
                <c:pt idx="1281">
                  <c:v>-25.8569878503674</c:v>
                </c:pt>
                <c:pt idx="1282">
                  <c:v>-25.864761931347552</c:v>
                </c:pt>
                <c:pt idx="1283">
                  <c:v>-25.872531476691648</c:v>
                </c:pt>
                <c:pt idx="1284">
                  <c:v>-25.880296495760128</c:v>
                </c:pt>
                <c:pt idx="1285">
                  <c:v>-25.888056997891301</c:v>
                </c:pt>
                <c:pt idx="1286">
                  <c:v>-25.895812992403179</c:v>
                </c:pt>
                <c:pt idx="1287">
                  <c:v>-25.903564488592131</c:v>
                </c:pt>
                <c:pt idx="1288">
                  <c:v>-25.911311495733123</c:v>
                </c:pt>
                <c:pt idx="1289">
                  <c:v>-25.919054023080612</c:v>
                </c:pt>
                <c:pt idx="1290">
                  <c:v>-25.926792079867855</c:v>
                </c:pt>
                <c:pt idx="1291">
                  <c:v>-25.934525675307061</c:v>
                </c:pt>
                <c:pt idx="1292">
                  <c:v>-25.942254818589696</c:v>
                </c:pt>
                <c:pt idx="1293">
                  <c:v>-25.949979518886405</c:v>
                </c:pt>
                <c:pt idx="1294">
                  <c:v>-25.957699785347479</c:v>
                </c:pt>
                <c:pt idx="1295">
                  <c:v>-25.965415627102125</c:v>
                </c:pt>
                <c:pt idx="1296">
                  <c:v>-25.973127053259255</c:v>
                </c:pt>
                <c:pt idx="1297">
                  <c:v>-25.980834072907271</c:v>
                </c:pt>
                <c:pt idx="1298">
                  <c:v>-25.988536695113993</c:v>
                </c:pt>
                <c:pt idx="1299">
                  <c:v>-25.996234928927176</c:v>
                </c:pt>
                <c:pt idx="1300">
                  <c:v>-26.00392878337431</c:v>
                </c:pt>
                <c:pt idx="1301">
                  <c:v>-26.011618267462211</c:v>
                </c:pt>
                <c:pt idx="1302">
                  <c:v>-26.019303390178123</c:v>
                </c:pt>
                <c:pt idx="1303">
                  <c:v>-26.026984160488624</c:v>
                </c:pt>
                <c:pt idx="1304">
                  <c:v>-26.034660587341044</c:v>
                </c:pt>
                <c:pt idx="1305">
                  <c:v>-26.042332679662191</c:v>
                </c:pt>
                <c:pt idx="1306">
                  <c:v>-26.050000446359203</c:v>
                </c:pt>
                <c:pt idx="1307">
                  <c:v>-26.057663896319539</c:v>
                </c:pt>
                <c:pt idx="1308">
                  <c:v>-26.065323038410678</c:v>
                </c:pt>
                <c:pt idx="1309">
                  <c:v>-26.072977881480618</c:v>
                </c:pt>
                <c:pt idx="1310">
                  <c:v>-26.080628434357685</c:v>
                </c:pt>
                <c:pt idx="1311">
                  <c:v>-26.088274705850814</c:v>
                </c:pt>
                <c:pt idx="1312">
                  <c:v>-26.095916704749158</c:v>
                </c:pt>
                <c:pt idx="1313">
                  <c:v>-26.103554439822766</c:v>
                </c:pt>
                <c:pt idx="1314">
                  <c:v>-26.111187919822292</c:v>
                </c:pt>
                <c:pt idx="1315">
                  <c:v>-26.118817153479025</c:v>
                </c:pt>
                <c:pt idx="1316">
                  <c:v>-26.126442149505245</c:v>
                </c:pt>
                <c:pt idx="1317">
                  <c:v>-26.134062916593649</c:v>
                </c:pt>
                <c:pt idx="1318">
                  <c:v>-26.141679463418615</c:v>
                </c:pt>
                <c:pt idx="1319">
                  <c:v>-26.149291798634806</c:v>
                </c:pt>
                <c:pt idx="1320">
                  <c:v>-26.156899930878076</c:v>
                </c:pt>
                <c:pt idx="1321">
                  <c:v>-26.164503868765667</c:v>
                </c:pt>
                <c:pt idx="1322">
                  <c:v>-26.172103620896067</c:v>
                </c:pt>
                <c:pt idx="1323">
                  <c:v>-26.179699195848315</c:v>
                </c:pt>
                <c:pt idx="1324">
                  <c:v>-26.187290602183602</c:v>
                </c:pt>
                <c:pt idx="1325">
                  <c:v>-26.194877848443983</c:v>
                </c:pt>
                <c:pt idx="1326">
                  <c:v>-26.202460943152982</c:v>
                </c:pt>
                <c:pt idx="1327">
                  <c:v>-26.210039894815928</c:v>
                </c:pt>
                <c:pt idx="1328">
                  <c:v>-26.217614711919346</c:v>
                </c:pt>
                <c:pt idx="1329">
                  <c:v>-26.225185402931345</c:v>
                </c:pt>
                <c:pt idx="1330">
                  <c:v>-26.232751976302069</c:v>
                </c:pt>
                <c:pt idx="1331">
                  <c:v>-26.240314440463358</c:v>
                </c:pt>
                <c:pt idx="1332">
                  <c:v>-26.247872803828393</c:v>
                </c:pt>
                <c:pt idx="1333">
                  <c:v>-26.255427074792571</c:v>
                </c:pt>
                <c:pt idx="1334">
                  <c:v>-26.262977261733322</c:v>
                </c:pt>
                <c:pt idx="1335">
                  <c:v>-26.270523373009645</c:v>
                </c:pt>
                <c:pt idx="1336">
                  <c:v>-26.278065416963173</c:v>
                </c:pt>
                <c:pt idx="1337">
                  <c:v>-26.285603401916827</c:v>
                </c:pt>
                <c:pt idx="1338">
                  <c:v>-26.293137336176521</c:v>
                </c:pt>
                <c:pt idx="1339">
                  <c:v>-26.300667228029809</c:v>
                </c:pt>
                <c:pt idx="1340">
                  <c:v>-26.308193085746687</c:v>
                </c:pt>
                <c:pt idx="1341">
                  <c:v>-26.315714917579449</c:v>
                </c:pt>
                <c:pt idx="1342">
                  <c:v>-26.323232731763191</c:v>
                </c:pt>
                <c:pt idx="1343">
                  <c:v>-26.330746536514788</c:v>
                </c:pt>
                <c:pt idx="1344">
                  <c:v>-26.338256340034064</c:v>
                </c:pt>
                <c:pt idx="1345">
                  <c:v>-26.345762150503113</c:v>
                </c:pt>
                <c:pt idx="1346">
                  <c:v>-26.353263976086989</c:v>
                </c:pt>
                <c:pt idx="1347">
                  <c:v>-26.360761824933107</c:v>
                </c:pt>
                <c:pt idx="1348">
                  <c:v>-26.368255705172071</c:v>
                </c:pt>
                <c:pt idx="1349">
                  <c:v>-26.375745624916554</c:v>
                </c:pt>
                <c:pt idx="1350">
                  <c:v>-26.383231592262955</c:v>
                </c:pt>
                <c:pt idx="1351">
                  <c:v>-26.390713615289766</c:v>
                </c:pt>
                <c:pt idx="1352">
                  <c:v>-26.398191702058895</c:v>
                </c:pt>
                <c:pt idx="1353">
                  <c:v>-26.405665860615152</c:v>
                </c:pt>
                <c:pt idx="1354">
                  <c:v>-26.413136098986808</c:v>
                </c:pt>
                <c:pt idx="1355">
                  <c:v>-26.420602425184239</c:v>
                </c:pt>
                <c:pt idx="1356">
                  <c:v>-26.428064847202091</c:v>
                </c:pt>
                <c:pt idx="1357">
                  <c:v>-26.435523373017741</c:v>
                </c:pt>
                <c:pt idx="1358">
                  <c:v>-26.442978010591748</c:v>
                </c:pt>
                <c:pt idx="1359">
                  <c:v>-26.450428767868512</c:v>
                </c:pt>
                <c:pt idx="1360">
                  <c:v>-26.457875652775144</c:v>
                </c:pt>
                <c:pt idx="1361">
                  <c:v>-26.465318673222995</c:v>
                </c:pt>
                <c:pt idx="1362">
                  <c:v>-26.4727578371063</c:v>
                </c:pt>
                <c:pt idx="1363">
                  <c:v>-26.480193152303055</c:v>
                </c:pt>
                <c:pt idx="1364">
                  <c:v>-26.487624626675071</c:v>
                </c:pt>
                <c:pt idx="1365">
                  <c:v>-26.495052268067496</c:v>
                </c:pt>
                <c:pt idx="1366">
                  <c:v>-26.502476084309219</c:v>
                </c:pt>
                <c:pt idx="1367">
                  <c:v>-26.509896083213349</c:v>
                </c:pt>
                <c:pt idx="1368">
                  <c:v>-26.517312272576461</c:v>
                </c:pt>
                <c:pt idx="1369">
                  <c:v>-26.524724660178819</c:v>
                </c:pt>
                <c:pt idx="1370">
                  <c:v>-26.532133253785123</c:v>
                </c:pt>
                <c:pt idx="1371">
                  <c:v>-26.539538061143617</c:v>
                </c:pt>
                <c:pt idx="1372">
                  <c:v>-26.546939089986985</c:v>
                </c:pt>
                <c:pt idx="1373">
                  <c:v>-26.554336348031661</c:v>
                </c:pt>
                <c:pt idx="1374">
                  <c:v>-26.561729842978167</c:v>
                </c:pt>
                <c:pt idx="1375">
                  <c:v>-26.569119582511604</c:v>
                </c:pt>
                <c:pt idx="1376">
                  <c:v>-26.576505574301137</c:v>
                </c:pt>
                <c:pt idx="1377">
                  <c:v>-26.583887825999923</c:v>
                </c:pt>
                <c:pt idx="1378">
                  <c:v>-26.591266345246005</c:v>
                </c:pt>
                <c:pt idx="1379">
                  <c:v>-26.59864113966141</c:v>
                </c:pt>
                <c:pt idx="1380">
                  <c:v>-26.606012216852612</c:v>
                </c:pt>
                <c:pt idx="1381">
                  <c:v>-26.613379584410616</c:v>
                </c:pt>
                <c:pt idx="1382">
                  <c:v>-26.620743249911488</c:v>
                </c:pt>
                <c:pt idx="1383">
                  <c:v>-26.628103220915278</c:v>
                </c:pt>
                <c:pt idx="1384">
                  <c:v>-26.635459504966462</c:v>
                </c:pt>
                <c:pt idx="1385">
                  <c:v>-26.642812109594999</c:v>
                </c:pt>
                <c:pt idx="1386">
                  <c:v>-26.650161042315098</c:v>
                </c:pt>
                <c:pt idx="1387">
                  <c:v>-26.657506310625728</c:v>
                </c:pt>
                <c:pt idx="1388">
                  <c:v>-26.6648479220109</c:v>
                </c:pt>
                <c:pt idx="1389">
                  <c:v>-26.672185883939328</c:v>
                </c:pt>
                <c:pt idx="1390">
                  <c:v>-26.679520203864758</c:v>
                </c:pt>
                <c:pt idx="1391">
                  <c:v>-26.686850889226132</c:v>
                </c:pt>
                <c:pt idx="1392">
                  <c:v>-26.694177947446995</c:v>
                </c:pt>
                <c:pt idx="1393">
                  <c:v>-26.701501385936197</c:v>
                </c:pt>
                <c:pt idx="1394">
                  <c:v>-26.708821212087553</c:v>
                </c:pt>
                <c:pt idx="1395">
                  <c:v>-26.716137433280363</c:v>
                </c:pt>
                <c:pt idx="1396">
                  <c:v>-26.723450056878988</c:v>
                </c:pt>
                <c:pt idx="1397">
                  <c:v>-26.730759090232784</c:v>
                </c:pt>
                <c:pt idx="1398">
                  <c:v>-26.738064540677009</c:v>
                </c:pt>
                <c:pt idx="1399">
                  <c:v>-26.745366415531819</c:v>
                </c:pt>
                <c:pt idx="1400">
                  <c:v>-26.752664722102786</c:v>
                </c:pt>
                <c:pt idx="1401">
                  <c:v>-26.75995946768105</c:v>
                </c:pt>
                <c:pt idx="1402">
                  <c:v>-26.767250659543453</c:v>
                </c:pt>
                <c:pt idx="1403">
                  <c:v>-26.774538304951978</c:v>
                </c:pt>
                <c:pt idx="1404">
                  <c:v>-26.781822411154536</c:v>
                </c:pt>
                <c:pt idx="1405">
                  <c:v>-26.789102985384361</c:v>
                </c:pt>
                <c:pt idx="1406">
                  <c:v>-26.796380034860626</c:v>
                </c:pt>
                <c:pt idx="1407">
                  <c:v>-26.80365356678843</c:v>
                </c:pt>
                <c:pt idx="1408">
                  <c:v>-26.810923588357763</c:v>
                </c:pt>
                <c:pt idx="1409">
                  <c:v>-26.818190106745483</c:v>
                </c:pt>
                <c:pt idx="1410">
                  <c:v>-26.825453129113789</c:v>
                </c:pt>
                <c:pt idx="1411">
                  <c:v>-26.832712662610696</c:v>
                </c:pt>
                <c:pt idx="1412">
                  <c:v>-26.839968714370471</c:v>
                </c:pt>
                <c:pt idx="1413">
                  <c:v>-26.847221291513094</c:v>
                </c:pt>
                <c:pt idx="1414">
                  <c:v>-26.854470401144809</c:v>
                </c:pt>
                <c:pt idx="1415">
                  <c:v>-26.861716050357604</c:v>
                </c:pt>
                <c:pt idx="1416">
                  <c:v>-26.868958246230289</c:v>
                </c:pt>
                <c:pt idx="1417">
                  <c:v>-26.876196995827236</c:v>
                </c:pt>
                <c:pt idx="1418">
                  <c:v>-26.88343230619892</c:v>
                </c:pt>
                <c:pt idx="1419">
                  <c:v>-26.890664184382565</c:v>
                </c:pt>
                <c:pt idx="1420">
                  <c:v>-26.897892637401362</c:v>
                </c:pt>
                <c:pt idx="1421">
                  <c:v>-26.905117672265121</c:v>
                </c:pt>
                <c:pt idx="1422">
                  <c:v>-26.912339295969719</c:v>
                </c:pt>
                <c:pt idx="1423">
                  <c:v>-26.919557515497718</c:v>
                </c:pt>
                <c:pt idx="1424">
                  <c:v>-26.926772337817635</c:v>
                </c:pt>
                <c:pt idx="1425">
                  <c:v>-26.933983769885334</c:v>
                </c:pt>
                <c:pt idx="1426">
                  <c:v>-26.941191818642565</c:v>
                </c:pt>
                <c:pt idx="1427">
                  <c:v>-26.948396491018102</c:v>
                </c:pt>
                <c:pt idx="1428">
                  <c:v>-26.955597793926984</c:v>
                </c:pt>
                <c:pt idx="1429">
                  <c:v>-26.962795734271111</c:v>
                </c:pt>
                <c:pt idx="1430">
                  <c:v>-26.969990318939306</c:v>
                </c:pt>
                <c:pt idx="1431">
                  <c:v>-26.977181554806641</c:v>
                </c:pt>
                <c:pt idx="1432">
                  <c:v>-26.984369448735443</c:v>
                </c:pt>
                <c:pt idx="1433">
                  <c:v>-26.991554007574635</c:v>
                </c:pt>
                <c:pt idx="1434">
                  <c:v>-26.998735238160265</c:v>
                </c:pt>
                <c:pt idx="1435">
                  <c:v>-27.005913147315169</c:v>
                </c:pt>
                <c:pt idx="1436">
                  <c:v>-27.013087741849013</c:v>
                </c:pt>
                <c:pt idx="1437">
                  <c:v>-27.020259028558485</c:v>
                </c:pt>
                <c:pt idx="1438">
                  <c:v>-27.02742701422769</c:v>
                </c:pt>
                <c:pt idx="1439">
                  <c:v>-27.034591705627527</c:v>
                </c:pt>
                <c:pt idx="1440">
                  <c:v>-27.041753109516009</c:v>
                </c:pt>
                <c:pt idx="1441">
                  <c:v>-27.048911232638137</c:v>
                </c:pt>
                <c:pt idx="1442">
                  <c:v>-27.056066081726833</c:v>
                </c:pt>
                <c:pt idx="1443">
                  <c:v>-27.063217663501227</c:v>
                </c:pt>
                <c:pt idx="1444">
                  <c:v>-27.070365984668744</c:v>
                </c:pt>
                <c:pt idx="1445">
                  <c:v>-27.077511051923182</c:v>
                </c:pt>
                <c:pt idx="1446">
                  <c:v>-27.084652871946673</c:v>
                </c:pt>
                <c:pt idx="1447">
                  <c:v>-27.091791451408032</c:v>
                </c:pt>
                <c:pt idx="1448">
                  <c:v>-27.098926796963813</c:v>
                </c:pt>
                <c:pt idx="1449">
                  <c:v>-27.106058915258014</c:v>
                </c:pt>
                <c:pt idx="1450">
                  <c:v>-27.113187812921865</c:v>
                </c:pt>
                <c:pt idx="1451">
                  <c:v>-27.120313496574724</c:v>
                </c:pt>
                <c:pt idx="1452">
                  <c:v>-27.12743597282326</c:v>
                </c:pt>
                <c:pt idx="1453">
                  <c:v>-27.1345552482614</c:v>
                </c:pt>
                <c:pt idx="1454">
                  <c:v>-27.141671329471482</c:v>
                </c:pt>
                <c:pt idx="1455">
                  <c:v>-27.148784223022734</c:v>
                </c:pt>
                <c:pt idx="1456">
                  <c:v>-27.155893935472868</c:v>
                </c:pt>
                <c:pt idx="1457">
                  <c:v>-27.163000473367092</c:v>
                </c:pt>
                <c:pt idx="1458">
                  <c:v>-27.170103843238049</c:v>
                </c:pt>
                <c:pt idx="1459">
                  <c:v>-27.177204051607042</c:v>
                </c:pt>
                <c:pt idx="1460">
                  <c:v>-27.18430110498252</c:v>
                </c:pt>
                <c:pt idx="1461">
                  <c:v>-27.191395009861338</c:v>
                </c:pt>
                <c:pt idx="1462">
                  <c:v>-27.198485772727921</c:v>
                </c:pt>
                <c:pt idx="1463">
                  <c:v>-27.205573400055304</c:v>
                </c:pt>
                <c:pt idx="1464">
                  <c:v>-27.212657898303988</c:v>
                </c:pt>
                <c:pt idx="1465">
                  <c:v>-27.219739273922613</c:v>
                </c:pt>
                <c:pt idx="1466">
                  <c:v>-27.226817533348161</c:v>
                </c:pt>
                <c:pt idx="1467">
                  <c:v>-27.23389268300587</c:v>
                </c:pt>
                <c:pt idx="1468">
                  <c:v>-27.24096472930885</c:v>
                </c:pt>
                <c:pt idx="1469">
                  <c:v>-27.248033678658476</c:v>
                </c:pt>
                <c:pt idx="1470">
                  <c:v>-27.255099537444579</c:v>
                </c:pt>
                <c:pt idx="1471">
                  <c:v>-27.262162312045103</c:v>
                </c:pt>
                <c:pt idx="1472">
                  <c:v>-27.269222008826397</c:v>
                </c:pt>
                <c:pt idx="1473">
                  <c:v>-27.276278634143281</c:v>
                </c:pt>
                <c:pt idx="1474">
                  <c:v>-27.283332194338705</c:v>
                </c:pt>
                <c:pt idx="1475">
                  <c:v>-27.290382695744402</c:v>
                </c:pt>
                <c:pt idx="1476">
                  <c:v>-27.297430144680185</c:v>
                </c:pt>
                <c:pt idx="1477">
                  <c:v>-27.304474547454774</c:v>
                </c:pt>
                <c:pt idx="1478">
                  <c:v>-27.311515910364971</c:v>
                </c:pt>
                <c:pt idx="1479">
                  <c:v>-27.318554239696596</c:v>
                </c:pt>
                <c:pt idx="1480">
                  <c:v>-27.325589541724163</c:v>
                </c:pt>
                <c:pt idx="1481">
                  <c:v>-27.332621822710124</c:v>
                </c:pt>
                <c:pt idx="1482">
                  <c:v>-27.339651088906024</c:v>
                </c:pt>
                <c:pt idx="1483">
                  <c:v>-27.346677346552688</c:v>
                </c:pt>
                <c:pt idx="1484">
                  <c:v>-27.353700601878774</c:v>
                </c:pt>
                <c:pt idx="1485">
                  <c:v>-27.360720861101967</c:v>
                </c:pt>
                <c:pt idx="1486">
                  <c:v>-27.367738130429192</c:v>
                </c:pt>
                <c:pt idx="1487">
                  <c:v>-27.374752416055735</c:v>
                </c:pt>
                <c:pt idx="1488">
                  <c:v>-27.38176372416622</c:v>
                </c:pt>
                <c:pt idx="1489">
                  <c:v>-27.388772060933686</c:v>
                </c:pt>
                <c:pt idx="1490">
                  <c:v>-27.395777432520475</c:v>
                </c:pt>
                <c:pt idx="1491">
                  <c:v>-27.402779845077667</c:v>
                </c:pt>
                <c:pt idx="1492">
                  <c:v>-27.409779304745459</c:v>
                </c:pt>
                <c:pt idx="1493">
                  <c:v>-27.416775817653377</c:v>
                </c:pt>
                <c:pt idx="1494">
                  <c:v>-27.42376938991957</c:v>
                </c:pt>
                <c:pt idx="1495">
                  <c:v>-27.430760027651658</c:v>
                </c:pt>
                <c:pt idx="1496">
                  <c:v>-27.437747736946008</c:v>
                </c:pt>
                <c:pt idx="1497">
                  <c:v>-27.444732523888632</c:v>
                </c:pt>
                <c:pt idx="1498">
                  <c:v>-27.45171439455461</c:v>
                </c:pt>
                <c:pt idx="1499">
                  <c:v>-27.458693355007696</c:v>
                </c:pt>
                <c:pt idx="1500">
                  <c:v>-27.465669411302134</c:v>
                </c:pt>
                <c:pt idx="1501">
                  <c:v>-27.472642569480371</c:v>
                </c:pt>
                <c:pt idx="1502">
                  <c:v>-27.4796128355744</c:v>
                </c:pt>
                <c:pt idx="1503">
                  <c:v>-27.48658021560616</c:v>
                </c:pt>
                <c:pt idx="1504">
                  <c:v>-27.493544715586271</c:v>
                </c:pt>
                <c:pt idx="1505">
                  <c:v>-27.50050634151544</c:v>
                </c:pt>
                <c:pt idx="1506">
                  <c:v>-27.507465099383111</c:v>
                </c:pt>
                <c:pt idx="1507">
                  <c:v>-27.514420995168937</c:v>
                </c:pt>
                <c:pt idx="1508">
                  <c:v>-27.521374034841799</c:v>
                </c:pt>
                <c:pt idx="1509">
                  <c:v>-27.528324224359963</c:v>
                </c:pt>
                <c:pt idx="1510">
                  <c:v>-27.535271569671529</c:v>
                </c:pt>
                <c:pt idx="1511">
                  <c:v>-27.542216076714155</c:v>
                </c:pt>
                <c:pt idx="1512">
                  <c:v>-27.54915775141518</c:v>
                </c:pt>
                <c:pt idx="1513">
                  <c:v>-27.556096599691617</c:v>
                </c:pt>
                <c:pt idx="1514">
                  <c:v>-27.563032627450049</c:v>
                </c:pt>
                <c:pt idx="1515">
                  <c:v>-27.569965840587049</c:v>
                </c:pt>
                <c:pt idx="1516">
                  <c:v>-27.576896244988731</c:v>
                </c:pt>
                <c:pt idx="1517">
                  <c:v>-27.58382384653132</c:v>
                </c:pt>
                <c:pt idx="1518">
                  <c:v>-27.590748651080364</c:v>
                </c:pt>
                <c:pt idx="1519">
                  <c:v>-27.597670664491751</c:v>
                </c:pt>
                <c:pt idx="1520">
                  <c:v>-27.604589892611507</c:v>
                </c:pt>
                <c:pt idx="1521">
                  <c:v>-27.611506341274513</c:v>
                </c:pt>
                <c:pt idx="1522">
                  <c:v>-27.6184200163067</c:v>
                </c:pt>
                <c:pt idx="1523">
                  <c:v>-27.625330923523471</c:v>
                </c:pt>
                <c:pt idx="1524">
                  <c:v>-27.632239068730236</c:v>
                </c:pt>
                <c:pt idx="1525">
                  <c:v>-27.639144457722665</c:v>
                </c:pt>
                <c:pt idx="1526">
                  <c:v>-27.646047096286384</c:v>
                </c:pt>
                <c:pt idx="1527">
                  <c:v>-27.652946990197179</c:v>
                </c:pt>
                <c:pt idx="1528">
                  <c:v>-27.659844145220774</c:v>
                </c:pt>
                <c:pt idx="1529">
                  <c:v>-27.666738567113281</c:v>
                </c:pt>
                <c:pt idx="1530">
                  <c:v>-27.673630261620843</c:v>
                </c:pt>
                <c:pt idx="1531">
                  <c:v>-27.680519234480215</c:v>
                </c:pt>
                <c:pt idx="1532">
                  <c:v>-27.687405491417728</c:v>
                </c:pt>
                <c:pt idx="1533">
                  <c:v>-27.694289038150433</c:v>
                </c:pt>
                <c:pt idx="1534">
                  <c:v>-27.701169880385663</c:v>
                </c:pt>
                <c:pt idx="1535">
                  <c:v>-27.708048023821025</c:v>
                </c:pt>
                <c:pt idx="1536">
                  <c:v>-27.714923474144477</c:v>
                </c:pt>
                <c:pt idx="1537">
                  <c:v>-27.721796237034553</c:v>
                </c:pt>
                <c:pt idx="1538">
                  <c:v>-27.728666318159672</c:v>
                </c:pt>
                <c:pt idx="1539">
                  <c:v>-27.735533723179234</c:v>
                </c:pt>
                <c:pt idx="1540">
                  <c:v>-27.742398457742951</c:v>
                </c:pt>
                <c:pt idx="1541">
                  <c:v>-27.749260527491046</c:v>
                </c:pt>
                <c:pt idx="1542">
                  <c:v>-27.756119938054322</c:v>
                </c:pt>
                <c:pt idx="1543">
                  <c:v>-27.762976695053982</c:v>
                </c:pt>
                <c:pt idx="1544">
                  <c:v>-27.769830804101929</c:v>
                </c:pt>
                <c:pt idx="1545">
                  <c:v>-27.776682270800727</c:v>
                </c:pt>
                <c:pt idx="1546">
                  <c:v>-27.78353110074346</c:v>
                </c:pt>
                <c:pt idx="1547">
                  <c:v>-27.790377299513771</c:v>
                </c:pt>
                <c:pt idx="1548">
                  <c:v>-27.797220872686495</c:v>
                </c:pt>
                <c:pt idx="1549">
                  <c:v>-27.804061825826647</c:v>
                </c:pt>
                <c:pt idx="1550">
                  <c:v>-27.810900164490032</c:v>
                </c:pt>
                <c:pt idx="1551">
                  <c:v>-27.817735894223844</c:v>
                </c:pt>
                <c:pt idx="1552">
                  <c:v>-27.824569020565274</c:v>
                </c:pt>
                <c:pt idx="1553">
                  <c:v>-27.831399549043013</c:v>
                </c:pt>
                <c:pt idx="1554">
                  <c:v>-27.838227485176237</c:v>
                </c:pt>
                <c:pt idx="1555">
                  <c:v>-27.845052834474796</c:v>
                </c:pt>
                <c:pt idx="1556">
                  <c:v>-27.851875602439922</c:v>
                </c:pt>
                <c:pt idx="1557">
                  <c:v>-27.858695794563822</c:v>
                </c:pt>
                <c:pt idx="1558">
                  <c:v>-27.86551341632908</c:v>
                </c:pt>
                <c:pt idx="1559">
                  <c:v>-27.87232847320977</c:v>
                </c:pt>
                <c:pt idx="1560">
                  <c:v>-27.879140970670836</c:v>
                </c:pt>
                <c:pt idx="1561">
                  <c:v>-27.885950914168475</c:v>
                </c:pt>
                <c:pt idx="1562">
                  <c:v>-27.892758309149425</c:v>
                </c:pt>
                <c:pt idx="1563">
                  <c:v>-27.899563161052047</c:v>
                </c:pt>
                <c:pt idx="1564">
                  <c:v>-27.906365475305492</c:v>
                </c:pt>
                <c:pt idx="1565">
                  <c:v>-27.913165257330419</c:v>
                </c:pt>
                <c:pt idx="1566">
                  <c:v>-27.919962512538298</c:v>
                </c:pt>
                <c:pt idx="1567">
                  <c:v>-27.926757246331782</c:v>
                </c:pt>
                <c:pt idx="1568">
                  <c:v>-27.933549464104942</c:v>
                </c:pt>
                <c:pt idx="1569">
                  <c:v>-27.940339171243139</c:v>
                </c:pt>
                <c:pt idx="1570">
                  <c:v>-27.947126373122828</c:v>
                </c:pt>
                <c:pt idx="1571">
                  <c:v>-27.953911075112142</c:v>
                </c:pt>
                <c:pt idx="1572">
                  <c:v>-27.960693282569672</c:v>
                </c:pt>
                <c:pt idx="1573">
                  <c:v>-27.967473000846432</c:v>
                </c:pt>
                <c:pt idx="1574">
                  <c:v>-27.974250235284043</c:v>
                </c:pt>
                <c:pt idx="1575">
                  <c:v>-27.981024991215925</c:v>
                </c:pt>
                <c:pt idx="1576">
                  <c:v>-27.987797273966674</c:v>
                </c:pt>
                <c:pt idx="1577">
                  <c:v>-27.994567088852538</c:v>
                </c:pt>
                <c:pt idx="1578">
                  <c:v>-28.001334441181083</c:v>
                </c:pt>
                <c:pt idx="1579">
                  <c:v>-28.008099336251462</c:v>
                </c:pt>
                <c:pt idx="1580">
                  <c:v>-28.014861779354341</c:v>
                </c:pt>
                <c:pt idx="1581">
                  <c:v>-28.021621775771926</c:v>
                </c:pt>
                <c:pt idx="1582">
                  <c:v>-28.028379330777828</c:v>
                </c:pt>
                <c:pt idx="1583">
                  <c:v>-28.035134449637631</c:v>
                </c:pt>
                <c:pt idx="1584">
                  <c:v>-28.041887137608263</c:v>
                </c:pt>
                <c:pt idx="1585">
                  <c:v>-28.048637399938286</c:v>
                </c:pt>
                <c:pt idx="1586">
                  <c:v>-28.055385241867942</c:v>
                </c:pt>
                <c:pt idx="1587">
                  <c:v>-28.062130668629504</c:v>
                </c:pt>
                <c:pt idx="1588">
                  <c:v>-28.068873685446306</c:v>
                </c:pt>
                <c:pt idx="1589">
                  <c:v>-28.075614297533885</c:v>
                </c:pt>
                <c:pt idx="1590">
                  <c:v>-28.082352510099714</c:v>
                </c:pt>
                <c:pt idx="1591">
                  <c:v>-28.089088328342243</c:v>
                </c:pt>
                <c:pt idx="1592">
                  <c:v>-28.095821757452811</c:v>
                </c:pt>
                <c:pt idx="1593">
                  <c:v>-28.102552802613793</c:v>
                </c:pt>
                <c:pt idx="1594">
                  <c:v>-28.109281468999701</c:v>
                </c:pt>
                <c:pt idx="1595">
                  <c:v>-28.116007761776956</c:v>
                </c:pt>
                <c:pt idx="1596">
                  <c:v>-28.122731686103894</c:v>
                </c:pt>
                <c:pt idx="1597">
                  <c:v>-28.12945324713052</c:v>
                </c:pt>
                <c:pt idx="1598">
                  <c:v>-28.136172449999162</c:v>
                </c:pt>
                <c:pt idx="1599">
                  <c:v>-28.142889299843969</c:v>
                </c:pt>
                <c:pt idx="1600">
                  <c:v>-28.149603801790768</c:v>
                </c:pt>
                <c:pt idx="1601">
                  <c:v>-28.156315960958111</c:v>
                </c:pt>
                <c:pt idx="1602">
                  <c:v>-28.163025782455659</c:v>
                </c:pt>
                <c:pt idx="1603">
                  <c:v>-28.169733271386313</c:v>
                </c:pt>
                <c:pt idx="1604">
                  <c:v>-28.176438432843938</c:v>
                </c:pt>
                <c:pt idx="1605">
                  <c:v>-28.183141271915208</c:v>
                </c:pt>
                <c:pt idx="1606">
                  <c:v>-28.189841793678426</c:v>
                </c:pt>
                <c:pt idx="1607">
                  <c:v>-28.196540003204575</c:v>
                </c:pt>
                <c:pt idx="1608">
                  <c:v>-28.203235905556614</c:v>
                </c:pt>
                <c:pt idx="1609">
                  <c:v>-28.209929505789312</c:v>
                </c:pt>
                <c:pt idx="1610">
                  <c:v>-28.216620808950282</c:v>
                </c:pt>
                <c:pt idx="1611">
                  <c:v>-28.22330982007901</c:v>
                </c:pt>
                <c:pt idx="1612">
                  <c:v>-28.229996544207445</c:v>
                </c:pt>
                <c:pt idx="1613">
                  <c:v>-28.236680986359467</c:v>
                </c:pt>
                <c:pt idx="1614">
                  <c:v>-28.243363151551698</c:v>
                </c:pt>
                <c:pt idx="1615">
                  <c:v>-28.250043044792825</c:v>
                </c:pt>
                <c:pt idx="1616">
                  <c:v>-28.256720671084011</c:v>
                </c:pt>
                <c:pt idx="1617">
                  <c:v>-28.263396035418911</c:v>
                </c:pt>
                <c:pt idx="1618">
                  <c:v>-28.27006914278309</c:v>
                </c:pt>
                <c:pt idx="1619">
                  <c:v>-28.27673999815504</c:v>
                </c:pt>
                <c:pt idx="1620">
                  <c:v>-28.283408606505475</c:v>
                </c:pt>
                <c:pt idx="1621">
                  <c:v>-28.290074972797683</c:v>
                </c:pt>
                <c:pt idx="1622">
                  <c:v>-28.296739101987235</c:v>
                </c:pt>
                <c:pt idx="1623">
                  <c:v>-28.303400999022493</c:v>
                </c:pt>
                <c:pt idx="1624">
                  <c:v>-28.310060668844038</c:v>
                </c:pt>
                <c:pt idx="1625">
                  <c:v>-28.316718116385218</c:v>
                </c:pt>
                <c:pt idx="1626">
                  <c:v>-28.323373346571831</c:v>
                </c:pt>
                <c:pt idx="1627">
                  <c:v>-28.330026364322357</c:v>
                </c:pt>
                <c:pt idx="1628">
                  <c:v>-28.336677174547752</c:v>
                </c:pt>
                <c:pt idx="1629">
                  <c:v>-28.34332578215189</c:v>
                </c:pt>
                <c:pt idx="1630">
                  <c:v>-28.349972192030751</c:v>
                </c:pt>
                <c:pt idx="1631">
                  <c:v>-28.356616409073499</c:v>
                </c:pt>
                <c:pt idx="1632">
                  <c:v>-28.363258438161854</c:v>
                </c:pt>
                <c:pt idx="1633">
                  <c:v>-28.369898284170137</c:v>
                </c:pt>
                <c:pt idx="1634">
                  <c:v>-28.376535951965863</c:v>
                </c:pt>
                <c:pt idx="1635">
                  <c:v>-28.383171446408216</c:v>
                </c:pt>
                <c:pt idx="1636">
                  <c:v>-28.389804772350622</c:v>
                </c:pt>
                <c:pt idx="1637">
                  <c:v>-28.396435934637935</c:v>
                </c:pt>
                <c:pt idx="1638">
                  <c:v>-28.40306493810867</c:v>
                </c:pt>
                <c:pt idx="1639">
                  <c:v>-28.409691787593911</c:v>
                </c:pt>
                <c:pt idx="1640">
                  <c:v>-28.41631648791769</c:v>
                </c:pt>
                <c:pt idx="1641">
                  <c:v>-28.422939043896864</c:v>
                </c:pt>
                <c:pt idx="1642">
                  <c:v>-28.42955946034111</c:v>
                </c:pt>
                <c:pt idx="1643">
                  <c:v>-28.436177742053019</c:v>
                </c:pt>
                <c:pt idx="1644">
                  <c:v>-28.442793893828359</c:v>
                </c:pt>
                <c:pt idx="1645">
                  <c:v>-28.449407920455492</c:v>
                </c:pt>
                <c:pt idx="1646">
                  <c:v>-28.456019826716158</c:v>
                </c:pt>
                <c:pt idx="1647">
                  <c:v>-28.462629617384728</c:v>
                </c:pt>
                <c:pt idx="1648">
                  <c:v>-28.46923729722889</c:v>
                </c:pt>
                <c:pt idx="1649">
                  <c:v>-28.475842871008968</c:v>
                </c:pt>
                <c:pt idx="1650">
                  <c:v>-28.48244634347871</c:v>
                </c:pt>
                <c:pt idx="1651">
                  <c:v>-28.489047719385066</c:v>
                </c:pt>
                <c:pt idx="1652">
                  <c:v>-28.495647003467461</c:v>
                </c:pt>
                <c:pt idx="1653">
                  <c:v>-28.50224420045933</c:v>
                </c:pt>
                <c:pt idx="1654">
                  <c:v>-28.508839315085982</c:v>
                </c:pt>
                <c:pt idx="1655">
                  <c:v>-28.515432352067151</c:v>
                </c:pt>
                <c:pt idx="1656">
                  <c:v>-28.522023316115149</c:v>
                </c:pt>
                <c:pt idx="1657">
                  <c:v>-28.528612211935421</c:v>
                </c:pt>
                <c:pt idx="1658">
                  <c:v>-28.53519904422685</c:v>
                </c:pt>
                <c:pt idx="1659">
                  <c:v>-28.541783817681235</c:v>
                </c:pt>
                <c:pt idx="1660">
                  <c:v>-28.548366536984055</c:v>
                </c:pt>
                <c:pt idx="1661">
                  <c:v>-28.55494720681374</c:v>
                </c:pt>
                <c:pt idx="1662">
                  <c:v>-28.561525831842019</c:v>
                </c:pt>
                <c:pt idx="1663">
                  <c:v>-28.568102416734149</c:v>
                </c:pt>
                <c:pt idx="1664">
                  <c:v>-28.574676966148438</c:v>
                </c:pt>
                <c:pt idx="1665">
                  <c:v>-28.581249484736745</c:v>
                </c:pt>
                <c:pt idx="1666">
                  <c:v>-28.587819977144026</c:v>
                </c:pt>
                <c:pt idx="1667">
                  <c:v>-28.594388448008971</c:v>
                </c:pt>
                <c:pt idx="1668">
                  <c:v>-28.60095490196349</c:v>
                </c:pt>
                <c:pt idx="1669">
                  <c:v>-28.607519343632823</c:v>
                </c:pt>
                <c:pt idx="1670">
                  <c:v>-28.614081777635842</c:v>
                </c:pt>
                <c:pt idx="1671">
                  <c:v>-28.620642208584599</c:v>
                </c:pt>
                <c:pt idx="1672">
                  <c:v>-28.627200641084855</c:v>
                </c:pt>
                <c:pt idx="1673">
                  <c:v>-28.633757079735776</c:v>
                </c:pt>
                <c:pt idx="1674">
                  <c:v>-28.640311529130003</c:v>
                </c:pt>
                <c:pt idx="1675">
                  <c:v>-28.646863993854048</c:v>
                </c:pt>
                <c:pt idx="1676">
                  <c:v>-28.653414478487228</c:v>
                </c:pt>
                <c:pt idx="1677">
                  <c:v>-28.659962987603016</c:v>
                </c:pt>
                <c:pt idx="1678">
                  <c:v>-28.666509525768326</c:v>
                </c:pt>
                <c:pt idx="1679">
                  <c:v>-28.673054097543794</c:v>
                </c:pt>
                <c:pt idx="1680">
                  <c:v>-28.679596707483217</c:v>
                </c:pt>
                <c:pt idx="1681">
                  <c:v>-28.686137360134467</c:v>
                </c:pt>
                <c:pt idx="1682">
                  <c:v>-28.692676060039055</c:v>
                </c:pt>
                <c:pt idx="1683">
                  <c:v>-28.699212811731861</c:v>
                </c:pt>
                <c:pt idx="1684">
                  <c:v>-28.705747619741761</c:v>
                </c:pt>
                <c:pt idx="1685">
                  <c:v>-28.712280488591155</c:v>
                </c:pt>
                <c:pt idx="1686">
                  <c:v>-28.718811422796271</c:v>
                </c:pt>
                <c:pt idx="1687">
                  <c:v>-28.725340426866843</c:v>
                </c:pt>
                <c:pt idx="1688">
                  <c:v>-28.731867505306813</c:v>
                </c:pt>
                <c:pt idx="1689">
                  <c:v>-28.738392662613332</c:v>
                </c:pt>
                <c:pt idx="1690">
                  <c:v>-28.744915903277771</c:v>
                </c:pt>
                <c:pt idx="1691">
                  <c:v>-28.751437231785211</c:v>
                </c:pt>
                <c:pt idx="1692">
                  <c:v>-28.757956652614418</c:v>
                </c:pt>
                <c:pt idx="1693">
                  <c:v>-28.764474170238223</c:v>
                </c:pt>
                <c:pt idx="1694">
                  <c:v>-28.770989789123178</c:v>
                </c:pt>
                <c:pt idx="1695">
                  <c:v>-28.777503513729691</c:v>
                </c:pt>
                <c:pt idx="1696">
                  <c:v>-28.784015348511961</c:v>
                </c:pt>
                <c:pt idx="1697">
                  <c:v>-28.790525297918531</c:v>
                </c:pt>
                <c:pt idx="1698">
                  <c:v>-28.797033366391254</c:v>
                </c:pt>
                <c:pt idx="1699">
                  <c:v>-28.803539558366396</c:v>
                </c:pt>
                <c:pt idx="1700">
                  <c:v>-28.810043878274229</c:v>
                </c:pt>
                <c:pt idx="1701">
                  <c:v>-28.816546330538522</c:v>
                </c:pt>
                <c:pt idx="1702">
                  <c:v>-28.823046919577511</c:v>
                </c:pt>
                <c:pt idx="1703">
                  <c:v>-28.829545649803311</c:v>
                </c:pt>
                <c:pt idx="1704">
                  <c:v>-28.836042525621842</c:v>
                </c:pt>
                <c:pt idx="1705">
                  <c:v>-28.842537551433342</c:v>
                </c:pt>
                <c:pt idx="1706">
                  <c:v>-28.84903073163203</c:v>
                </c:pt>
                <c:pt idx="1707">
                  <c:v>-28.855522070606298</c:v>
                </c:pt>
                <c:pt idx="1708">
                  <c:v>-28.862011572738389</c:v>
                </c:pt>
                <c:pt idx="1709">
                  <c:v>-28.868499242404791</c:v>
                </c:pt>
                <c:pt idx="1710">
                  <c:v>-28.874985083976078</c:v>
                </c:pt>
                <c:pt idx="1711">
                  <c:v>-28.881469101817103</c:v>
                </c:pt>
                <c:pt idx="1712">
                  <c:v>-28.88795130028679</c:v>
                </c:pt>
                <c:pt idx="1713">
                  <c:v>-28.894431683738283</c:v>
                </c:pt>
                <c:pt idx="1714">
                  <c:v>-28.900910256518756</c:v>
                </c:pt>
                <c:pt idx="1715">
                  <c:v>-28.907387022969605</c:v>
                </c:pt>
                <c:pt idx="1716">
                  <c:v>-28.913861987426834</c:v>
                </c:pt>
                <c:pt idx="1717">
                  <c:v>-28.920335154220233</c:v>
                </c:pt>
                <c:pt idx="1718">
                  <c:v>-28.926806527674106</c:v>
                </c:pt>
                <c:pt idx="1719">
                  <c:v>-28.933276112106725</c:v>
                </c:pt>
                <c:pt idx="1720">
                  <c:v>-28.939743911831112</c:v>
                </c:pt>
                <c:pt idx="1721">
                  <c:v>-28.946209931154424</c:v>
                </c:pt>
                <c:pt idx="1722">
                  <c:v>-28.952674174377691</c:v>
                </c:pt>
                <c:pt idx="1723">
                  <c:v>-28.959136645796846</c:v>
                </c:pt>
                <c:pt idx="1724">
                  <c:v>-28.96559734970203</c:v>
                </c:pt>
                <c:pt idx="1725">
                  <c:v>-28.972056290377761</c:v>
                </c:pt>
                <c:pt idx="1726">
                  <c:v>-28.978513472102705</c:v>
                </c:pt>
                <c:pt idx="1727">
                  <c:v>-28.984968899150058</c:v>
                </c:pt>
                <c:pt idx="1728">
                  <c:v>-28.991422575787414</c:v>
                </c:pt>
                <c:pt idx="1729">
                  <c:v>-28.997874506277284</c:v>
                </c:pt>
                <c:pt idx="1730">
                  <c:v>-29.004324694875674</c:v>
                </c:pt>
                <c:pt idx="1731">
                  <c:v>-29.010773145834001</c:v>
                </c:pt>
                <c:pt idx="1732">
                  <c:v>-29.017219863397248</c:v>
                </c:pt>
                <c:pt idx="1733">
                  <c:v>-29.023664851805528</c:v>
                </c:pt>
                <c:pt idx="1734">
                  <c:v>-29.030108115293537</c:v>
                </c:pt>
                <c:pt idx="1735">
                  <c:v>-29.036549658090074</c:v>
                </c:pt>
                <c:pt idx="1736">
                  <c:v>-29.042989484418516</c:v>
                </c:pt>
                <c:pt idx="1737">
                  <c:v>-29.049427598496855</c:v>
                </c:pt>
                <c:pt idx="1738">
                  <c:v>-29.055864004538133</c:v>
                </c:pt>
                <c:pt idx="1739">
                  <c:v>-29.062298706749068</c:v>
                </c:pt>
                <c:pt idx="1740">
                  <c:v>-29.06873170933169</c:v>
                </c:pt>
                <c:pt idx="1741">
                  <c:v>-29.075163016482378</c:v>
                </c:pt>
                <c:pt idx="1742">
                  <c:v>-29.081592632391985</c:v>
                </c:pt>
                <c:pt idx="1743">
                  <c:v>-29.088020561246655</c:v>
                </c:pt>
                <c:pt idx="1744">
                  <c:v>-29.09444680722601</c:v>
                </c:pt>
                <c:pt idx="1745">
                  <c:v>-29.100871374505523</c:v>
                </c:pt>
                <c:pt idx="1746">
                  <c:v>-29.10729426725478</c:v>
                </c:pt>
                <c:pt idx="1747">
                  <c:v>-29.113715489638263</c:v>
                </c:pt>
                <c:pt idx="1748">
                  <c:v>-29.120135045814692</c:v>
                </c:pt>
                <c:pt idx="1749">
                  <c:v>-29.126552939937987</c:v>
                </c:pt>
                <c:pt idx="1750">
                  <c:v>-29.132969176156944</c:v>
                </c:pt>
                <c:pt idx="1751">
                  <c:v>-29.139383758614876</c:v>
                </c:pt>
                <c:pt idx="1752">
                  <c:v>-29.14579669144959</c:v>
                </c:pt>
                <c:pt idx="1753">
                  <c:v>-29.152207978794074</c:v>
                </c:pt>
                <c:pt idx="1754">
                  <c:v>-29.15861762477601</c:v>
                </c:pt>
                <c:pt idx="1755">
                  <c:v>-29.165025633517953</c:v>
                </c:pt>
                <c:pt idx="1756">
                  <c:v>-29.171432009137092</c:v>
                </c:pt>
                <c:pt idx="1757">
                  <c:v>-29.177836755745574</c:v>
                </c:pt>
                <c:pt idx="1758">
                  <c:v>-29.184239877450526</c:v>
                </c:pt>
                <c:pt idx="1759">
                  <c:v>-29.190641378353707</c:v>
                </c:pt>
                <c:pt idx="1760">
                  <c:v>-29.197041262552126</c:v>
                </c:pt>
                <c:pt idx="1761">
                  <c:v>-29.203439534137033</c:v>
                </c:pt>
                <c:pt idx="1762">
                  <c:v>-29.20983619719534</c:v>
                </c:pt>
                <c:pt idx="1763">
                  <c:v>-29.216231255808509</c:v>
                </c:pt>
                <c:pt idx="1764">
                  <c:v>-29.22262471405277</c:v>
                </c:pt>
                <c:pt idx="1765">
                  <c:v>-29.22901657599985</c:v>
                </c:pt>
                <c:pt idx="1766">
                  <c:v>-29.235406845715936</c:v>
                </c:pt>
                <c:pt idx="1767">
                  <c:v>-29.241795527262333</c:v>
                </c:pt>
                <c:pt idx="1768">
                  <c:v>-29.248182624695435</c:v>
                </c:pt>
                <c:pt idx="1769">
                  <c:v>-29.254568142066752</c:v>
                </c:pt>
                <c:pt idx="1770">
                  <c:v>-29.260952083422577</c:v>
                </c:pt>
                <c:pt idx="1771">
                  <c:v>-29.267334452804114</c:v>
                </c:pt>
                <c:pt idx="1772">
                  <c:v>-29.27371525424828</c:v>
                </c:pt>
                <c:pt idx="1773">
                  <c:v>-29.280094491786151</c:v>
                </c:pt>
                <c:pt idx="1774">
                  <c:v>-29.286472169444675</c:v>
                </c:pt>
                <c:pt idx="1775">
                  <c:v>-29.292848291245555</c:v>
                </c:pt>
                <c:pt idx="1776">
                  <c:v>-29.2992228612055</c:v>
                </c:pt>
                <c:pt idx="1777">
                  <c:v>-29.305595883336373</c:v>
                </c:pt>
                <c:pt idx="1778">
                  <c:v>-29.311967361645412</c:v>
                </c:pt>
                <c:pt idx="1779">
                  <c:v>-29.318337300134615</c:v>
                </c:pt>
                <c:pt idx="1780">
                  <c:v>-29.32470570280163</c:v>
                </c:pt>
                <c:pt idx="1781">
                  <c:v>-29.331072573638785</c:v>
                </c:pt>
                <c:pt idx="1782">
                  <c:v>-29.337437916633995</c:v>
                </c:pt>
                <c:pt idx="1783">
                  <c:v>-29.343801735770072</c:v>
                </c:pt>
                <c:pt idx="1784">
                  <c:v>-29.350164035025156</c:v>
                </c:pt>
                <c:pt idx="1785">
                  <c:v>-29.356524818372716</c:v>
                </c:pt>
                <c:pt idx="1786">
                  <c:v>-29.362884089781168</c:v>
                </c:pt>
                <c:pt idx="1787">
                  <c:v>-29.369241853214682</c:v>
                </c:pt>
                <c:pt idx="1788">
                  <c:v>-29.375598112632115</c:v>
                </c:pt>
                <c:pt idx="1789">
                  <c:v>-29.381952871988005</c:v>
                </c:pt>
                <c:pt idx="1790">
                  <c:v>-29.388306135231943</c:v>
                </c:pt>
                <c:pt idx="1791">
                  <c:v>-29.394657906309011</c:v>
                </c:pt>
                <c:pt idx="1792">
                  <c:v>-29.401008189159601</c:v>
                </c:pt>
                <c:pt idx="1793">
                  <c:v>-29.407356987719147</c:v>
                </c:pt>
                <c:pt idx="1794">
                  <c:v>-29.413704305918852</c:v>
                </c:pt>
                <c:pt idx="1795">
                  <c:v>-29.42005014768484</c:v>
                </c:pt>
                <c:pt idx="1796">
                  <c:v>-29.426394516938984</c:v>
                </c:pt>
                <c:pt idx="1797">
                  <c:v>-29.432737417598325</c:v>
                </c:pt>
                <c:pt idx="1798">
                  <c:v>-29.439078853575364</c:v>
                </c:pt>
                <c:pt idx="1799">
                  <c:v>-29.445418828777971</c:v>
                </c:pt>
                <c:pt idx="1800">
                  <c:v>-29.451757347109492</c:v>
                </c:pt>
                <c:pt idx="1801">
                  <c:v>-29.458094412468565</c:v>
                </c:pt>
                <c:pt idx="1802">
                  <c:v>-29.464430028749426</c:v>
                </c:pt>
                <c:pt idx="1803">
                  <c:v>-29.470764199841696</c:v>
                </c:pt>
                <c:pt idx="1804">
                  <c:v>-29.477096929630754</c:v>
                </c:pt>
                <c:pt idx="1805">
                  <c:v>-29.483428221996615</c:v>
                </c:pt>
                <c:pt idx="1806">
                  <c:v>-29.489758080815875</c:v>
                </c:pt>
                <c:pt idx="1807">
                  <c:v>-29.496086509960016</c:v>
                </c:pt>
                <c:pt idx="1808">
                  <c:v>-29.502413513295931</c:v>
                </c:pt>
                <c:pt idx="1809">
                  <c:v>-29.508739094686405</c:v>
                </c:pt>
                <c:pt idx="1810">
                  <c:v>-29.515063257989567</c:v>
                </c:pt>
                <c:pt idx="1811">
                  <c:v>-29.521386007059334</c:v>
                </c:pt>
                <c:pt idx="1812">
                  <c:v>-29.52770734574484</c:v>
                </c:pt>
                <c:pt idx="1813">
                  <c:v>-29.5340272778909</c:v>
                </c:pt>
                <c:pt idx="1814">
                  <c:v>-29.540345807338134</c:v>
                </c:pt>
                <c:pt idx="1815">
                  <c:v>-29.546662937922523</c:v>
                </c:pt>
                <c:pt idx="1816">
                  <c:v>-29.552978673475732</c:v>
                </c:pt>
                <c:pt idx="1817">
                  <c:v>-29.559293017825333</c:v>
                </c:pt>
                <c:pt idx="1818">
                  <c:v>-29.565605974793961</c:v>
                </c:pt>
                <c:pt idx="1819">
                  <c:v>-29.571917548200503</c:v>
                </c:pt>
                <c:pt idx="1820">
                  <c:v>-29.57822774185906</c:v>
                </c:pt>
                <c:pt idx="1821">
                  <c:v>-29.584536559579494</c:v>
                </c:pt>
                <c:pt idx="1822">
                  <c:v>-29.590844005167693</c:v>
                </c:pt>
                <c:pt idx="1823">
                  <c:v>-29.597150082424811</c:v>
                </c:pt>
                <c:pt idx="1824">
                  <c:v>-29.603454795147982</c:v>
                </c:pt>
                <c:pt idx="1825">
                  <c:v>-29.609758147129913</c:v>
                </c:pt>
                <c:pt idx="1826">
                  <c:v>-29.616060142159142</c:v>
                </c:pt>
                <c:pt idx="1827">
                  <c:v>-29.622360784019971</c:v>
                </c:pt>
                <c:pt idx="1828">
                  <c:v>-29.628660076492569</c:v>
                </c:pt>
                <c:pt idx="1829">
                  <c:v>-29.634958023352315</c:v>
                </c:pt>
                <c:pt idx="1830">
                  <c:v>-29.641254628371023</c:v>
                </c:pt>
                <c:pt idx="1831">
                  <c:v>-29.647549895316029</c:v>
                </c:pt>
                <c:pt idx="1832">
                  <c:v>-29.653843827950432</c:v>
                </c:pt>
                <c:pt idx="1833">
                  <c:v>-29.660136430033415</c:v>
                </c:pt>
                <c:pt idx="1834">
                  <c:v>-29.666427705319428</c:v>
                </c:pt>
                <c:pt idx="1835">
                  <c:v>-29.672717657559438</c:v>
                </c:pt>
                <c:pt idx="1836">
                  <c:v>-29.679006290499792</c:v>
                </c:pt>
                <c:pt idx="1837">
                  <c:v>-29.685293607882851</c:v>
                </c:pt>
                <c:pt idx="1838">
                  <c:v>-29.691579613446841</c:v>
                </c:pt>
                <c:pt idx="1839">
                  <c:v>-29.697864310925866</c:v>
                </c:pt>
                <c:pt idx="1840">
                  <c:v>-29.704147704050136</c:v>
                </c:pt>
                <c:pt idx="1841">
                  <c:v>-29.710429796545263</c:v>
                </c:pt>
                <c:pt idx="1842">
                  <c:v>-29.716710592133211</c:v>
                </c:pt>
                <c:pt idx="1843">
                  <c:v>-29.72299009453188</c:v>
                </c:pt>
                <c:pt idx="1844">
                  <c:v>-29.729268307454824</c:v>
                </c:pt>
                <c:pt idx="1845">
                  <c:v>-29.735545234611767</c:v>
                </c:pt>
                <c:pt idx="1846">
                  <c:v>-29.741820879708275</c:v>
                </c:pt>
                <c:pt idx="1847">
                  <c:v>-29.748095246445992</c:v>
                </c:pt>
                <c:pt idx="1848">
                  <c:v>-29.754368338522575</c:v>
                </c:pt>
                <c:pt idx="1849">
                  <c:v>-29.760640159631329</c:v>
                </c:pt>
                <c:pt idx="1850">
                  <c:v>-29.766910713462224</c:v>
                </c:pt>
                <c:pt idx="1851">
                  <c:v>-29.773180003700656</c:v>
                </c:pt>
                <c:pt idx="1852">
                  <c:v>-29.779448034028306</c:v>
                </c:pt>
                <c:pt idx="1853">
                  <c:v>-29.785714808122712</c:v>
                </c:pt>
                <c:pt idx="1854">
                  <c:v>-29.791980329657811</c:v>
                </c:pt>
                <c:pt idx="1855">
                  <c:v>-29.798244602303335</c:v>
                </c:pt>
                <c:pt idx="1856">
                  <c:v>-29.804507629725077</c:v>
                </c:pt>
                <c:pt idx="1857">
                  <c:v>-29.810769415585071</c:v>
                </c:pt>
                <c:pt idx="1858">
                  <c:v>-29.817029963541426</c:v>
                </c:pt>
                <c:pt idx="1859">
                  <c:v>-29.823289277248186</c:v>
                </c:pt>
                <c:pt idx="1860">
                  <c:v>-29.829547360355498</c:v>
                </c:pt>
                <c:pt idx="1861">
                  <c:v>-29.835804216510073</c:v>
                </c:pt>
                <c:pt idx="1862">
                  <c:v>-29.8420598493542</c:v>
                </c:pt>
                <c:pt idx="1863">
                  <c:v>-29.848314262526504</c:v>
                </c:pt>
                <c:pt idx="1864">
                  <c:v>-29.854567459662078</c:v>
                </c:pt>
                <c:pt idx="1865">
                  <c:v>-29.860819444391687</c:v>
                </c:pt>
                <c:pt idx="1866">
                  <c:v>-29.867070220342672</c:v>
                </c:pt>
                <c:pt idx="1867">
                  <c:v>-29.873319791138442</c:v>
                </c:pt>
                <c:pt idx="1868">
                  <c:v>-29.879568160398499</c:v>
                </c:pt>
                <c:pt idx="1869">
                  <c:v>-29.885815331738506</c:v>
                </c:pt>
                <c:pt idx="1870">
                  <c:v>-29.892061308770824</c:v>
                </c:pt>
                <c:pt idx="1871">
                  <c:v>-29.898306095103301</c:v>
                </c:pt>
                <c:pt idx="1872">
                  <c:v>-29.904549694340915</c:v>
                </c:pt>
                <c:pt idx="1873">
                  <c:v>-29.910792110083968</c:v>
                </c:pt>
                <c:pt idx="1874">
                  <c:v>-29.917033345929521</c:v>
                </c:pt>
                <c:pt idx="1875">
                  <c:v>-29.923273405471157</c:v>
                </c:pt>
                <c:pt idx="1876">
                  <c:v>-29.929512292298156</c:v>
                </c:pt>
                <c:pt idx="1877">
                  <c:v>-29.9357500099965</c:v>
                </c:pt>
                <c:pt idx="1878">
                  <c:v>-29.94198656214833</c:v>
                </c:pt>
                <c:pt idx="1879">
                  <c:v>-29.9482219523323</c:v>
                </c:pt>
                <c:pt idx="1880">
                  <c:v>-29.954456184122993</c:v>
                </c:pt>
                <c:pt idx="1881">
                  <c:v>-29.960689261091545</c:v>
                </c:pt>
                <c:pt idx="1882">
                  <c:v>-29.966921186805532</c:v>
                </c:pt>
                <c:pt idx="1883">
                  <c:v>-29.973151964829029</c:v>
                </c:pt>
                <c:pt idx="1884">
                  <c:v>-29.979381598721769</c:v>
                </c:pt>
                <c:pt idx="1885">
                  <c:v>-29.985610092040716</c:v>
                </c:pt>
                <c:pt idx="1886">
                  <c:v>-29.991837448338575</c:v>
                </c:pt>
                <c:pt idx="1887">
                  <c:v>-29.998063671165145</c:v>
                </c:pt>
                <c:pt idx="1888">
                  <c:v>-30.004288764065691</c:v>
                </c:pt>
                <c:pt idx="1889">
                  <c:v>-30.010512730582874</c:v>
                </c:pt>
                <c:pt idx="1890">
                  <c:v>-30.016735574254962</c:v>
                </c:pt>
                <c:pt idx="1891">
                  <c:v>-30.022957298617165</c:v>
                </c:pt>
                <c:pt idx="1892">
                  <c:v>-30.029177907201085</c:v>
                </c:pt>
                <c:pt idx="1893">
                  <c:v>-30.035397403534422</c:v>
                </c:pt>
                <c:pt idx="1894">
                  <c:v>-30.041615791141766</c:v>
                </c:pt>
                <c:pt idx="1895">
                  <c:v>-30.047833073544062</c:v>
                </c:pt>
                <c:pt idx="1896">
                  <c:v>-30.054049254258501</c:v>
                </c:pt>
                <c:pt idx="1897">
                  <c:v>-30.060264336799392</c:v>
                </c:pt>
                <c:pt idx="1898">
                  <c:v>-30.066478324676606</c:v>
                </c:pt>
                <c:pt idx="1899">
                  <c:v>-30.072691221397388</c:v>
                </c:pt>
                <c:pt idx="1900">
                  <c:v>-30.078903030465018</c:v>
                </c:pt>
                <c:pt idx="1901">
                  <c:v>-30.08511375537935</c:v>
                </c:pt>
                <c:pt idx="1902">
                  <c:v>-30.091323399637076</c:v>
                </c:pt>
                <c:pt idx="1903">
                  <c:v>-30.097531966731168</c:v>
                </c:pt>
                <c:pt idx="1904">
                  <c:v>-30.103739460151367</c:v>
                </c:pt>
                <c:pt idx="1905">
                  <c:v>-30.109945883383777</c:v>
                </c:pt>
                <c:pt idx="1906">
                  <c:v>-30.116151239911133</c:v>
                </c:pt>
                <c:pt idx="1907">
                  <c:v>-30.122355533212811</c:v>
                </c:pt>
                <c:pt idx="1908">
                  <c:v>-30.128558766764833</c:v>
                </c:pt>
                <c:pt idx="1909">
                  <c:v>-30.134760944039819</c:v>
                </c:pt>
                <c:pt idx="1910">
                  <c:v>-30.140962068506674</c:v>
                </c:pt>
                <c:pt idx="1911">
                  <c:v>-30.14716214363164</c:v>
                </c:pt>
                <c:pt idx="1912">
                  <c:v>-30.153361172876917</c:v>
                </c:pt>
                <c:pt idx="1913">
                  <c:v>-30.159559159701637</c:v>
                </c:pt>
                <c:pt idx="1914">
                  <c:v>-30.165756107561688</c:v>
                </c:pt>
                <c:pt idx="1915">
                  <c:v>-30.171952019909355</c:v>
                </c:pt>
                <c:pt idx="1916">
                  <c:v>-30.178146900193941</c:v>
                </c:pt>
                <c:pt idx="1917">
                  <c:v>-30.184340751861043</c:v>
                </c:pt>
                <c:pt idx="1918">
                  <c:v>-30.190533578353392</c:v>
                </c:pt>
                <c:pt idx="1919">
                  <c:v>-30.19672538310995</c:v>
                </c:pt>
                <c:pt idx="1920">
                  <c:v>-30.20291616956662</c:v>
                </c:pt>
                <c:pt idx="1921">
                  <c:v>-30.209105941156238</c:v>
                </c:pt>
                <c:pt idx="1922">
                  <c:v>-30.215294701307943</c:v>
                </c:pt>
                <c:pt idx="1923">
                  <c:v>-30.221482453448075</c:v>
                </c:pt>
                <c:pt idx="1924">
                  <c:v>-30.227669200999369</c:v>
                </c:pt>
                <c:pt idx="1925">
                  <c:v>-30.23385494738146</c:v>
                </c:pt>
                <c:pt idx="1926">
                  <c:v>-30.240039696010758</c:v>
                </c:pt>
                <c:pt idx="1927">
                  <c:v>-30.246223450300324</c:v>
                </c:pt>
                <c:pt idx="1928">
                  <c:v>-30.252406213660134</c:v>
                </c:pt>
                <c:pt idx="1929">
                  <c:v>-30.258587989496984</c:v>
                </c:pt>
                <c:pt idx="1930">
                  <c:v>-30.264768781214389</c:v>
                </c:pt>
                <c:pt idx="1931">
                  <c:v>-30.270948592212704</c:v>
                </c:pt>
                <c:pt idx="1932">
                  <c:v>-30.27712742588918</c:v>
                </c:pt>
                <c:pt idx="1933">
                  <c:v>-30.283305285637674</c:v>
                </c:pt>
                <c:pt idx="1934">
                  <c:v>-30.289482174849184</c:v>
                </c:pt>
                <c:pt idx="1935">
                  <c:v>-30.295658096911371</c:v>
                </c:pt>
                <c:pt idx="1936">
                  <c:v>-30.301833055208768</c:v>
                </c:pt>
                <c:pt idx="1937">
                  <c:v>-30.308007053122786</c:v>
                </c:pt>
                <c:pt idx="1938">
                  <c:v>-30.314180094031833</c:v>
                </c:pt>
                <c:pt idx="1939">
                  <c:v>-30.320352181310817</c:v>
                </c:pt>
                <c:pt idx="1940">
                  <c:v>-30.326523318332267</c:v>
                </c:pt>
                <c:pt idx="1941">
                  <c:v>-30.332693508464651</c:v>
                </c:pt>
                <c:pt idx="1942">
                  <c:v>-30.338862755074345</c:v>
                </c:pt>
                <c:pt idx="1943">
                  <c:v>-30.345031061523855</c:v>
                </c:pt>
                <c:pt idx="1944">
                  <c:v>-30.351198431172975</c:v>
                </c:pt>
                <c:pt idx="1945">
                  <c:v>-30.357364867378372</c:v>
                </c:pt>
                <c:pt idx="1946">
                  <c:v>-30.363530373493649</c:v>
                </c:pt>
                <c:pt idx="1947">
                  <c:v>-30.369694952869605</c:v>
                </c:pt>
                <c:pt idx="1948">
                  <c:v>-30.375858608853544</c:v>
                </c:pt>
                <c:pt idx="1949">
                  <c:v>-30.38202134478993</c:v>
                </c:pt>
                <c:pt idx="1950">
                  <c:v>-30.388183164020436</c:v>
                </c:pt>
                <c:pt idx="1951">
                  <c:v>-30.394344069883342</c:v>
                </c:pt>
                <c:pt idx="1952">
                  <c:v>-30.400504065714347</c:v>
                </c:pt>
                <c:pt idx="1953">
                  <c:v>-30.406663154845681</c:v>
                </c:pt>
                <c:pt idx="1954">
                  <c:v>-30.412821340606996</c:v>
                </c:pt>
                <c:pt idx="1955">
                  <c:v>-30.418978626324833</c:v>
                </c:pt>
                <c:pt idx="1956">
                  <c:v>-30.425135015322656</c:v>
                </c:pt>
                <c:pt idx="1957">
                  <c:v>-30.431290510921141</c:v>
                </c:pt>
                <c:pt idx="1958">
                  <c:v>-30.437445116437569</c:v>
                </c:pt>
                <c:pt idx="1959">
                  <c:v>-30.443598835187032</c:v>
                </c:pt>
                <c:pt idx="1960">
                  <c:v>-30.449751670481291</c:v>
                </c:pt>
                <c:pt idx="1961">
                  <c:v>-30.455903625629013</c:v>
                </c:pt>
                <c:pt idx="1962">
                  <c:v>-30.462054703936023</c:v>
                </c:pt>
                <c:pt idx="1963">
                  <c:v>-30.468204908705442</c:v>
                </c:pt>
                <c:pt idx="1964">
                  <c:v>-30.474354243237439</c:v>
                </c:pt>
                <c:pt idx="1965">
                  <c:v>-30.480502710829036</c:v>
                </c:pt>
                <c:pt idx="1966">
                  <c:v>-30.486650314774693</c:v>
                </c:pt>
                <c:pt idx="1967">
                  <c:v>-30.492797058365618</c:v>
                </c:pt>
                <c:pt idx="1968">
                  <c:v>-30.498942944890665</c:v>
                </c:pt>
                <c:pt idx="1969">
                  <c:v>-30.505087977635284</c:v>
                </c:pt>
                <c:pt idx="1970">
                  <c:v>-30.511232159882546</c:v>
                </c:pt>
                <c:pt idx="1971">
                  <c:v>-30.517375494912336</c:v>
                </c:pt>
                <c:pt idx="1972">
                  <c:v>-30.523517986002005</c:v>
                </c:pt>
                <c:pt idx="1973">
                  <c:v>-30.529659636425478</c:v>
                </c:pt>
                <c:pt idx="1974">
                  <c:v>-30.535800449454801</c:v>
                </c:pt>
                <c:pt idx="1975">
                  <c:v>-30.541940428358334</c:v>
                </c:pt>
                <c:pt idx="1976">
                  <c:v>-30.548079576401971</c:v>
                </c:pt>
                <c:pt idx="1977">
                  <c:v>-30.554217896849138</c:v>
                </c:pt>
                <c:pt idx="1978">
                  <c:v>-30.560355392959689</c:v>
                </c:pt>
                <c:pt idx="1979">
                  <c:v>-30.566492067991696</c:v>
                </c:pt>
                <c:pt idx="1980">
                  <c:v>-30.572627925199491</c:v>
                </c:pt>
                <c:pt idx="1981">
                  <c:v>-30.578762967835228</c:v>
                </c:pt>
                <c:pt idx="1982">
                  <c:v>-30.584897199148152</c:v>
                </c:pt>
                <c:pt idx="1983">
                  <c:v>-30.591030622384913</c:v>
                </c:pt>
                <c:pt idx="1984">
                  <c:v>-30.597163240789182</c:v>
                </c:pt>
                <c:pt idx="1985">
                  <c:v>-30.603295057601866</c:v>
                </c:pt>
                <c:pt idx="1986">
                  <c:v>-30.609426076061226</c:v>
                </c:pt>
                <c:pt idx="1987">
                  <c:v>-30.615556299402975</c:v>
                </c:pt>
                <c:pt idx="1988">
                  <c:v>-30.621685730860158</c:v>
                </c:pt>
                <c:pt idx="1989">
                  <c:v>-30.62781437366262</c:v>
                </c:pt>
                <c:pt idx="1990">
                  <c:v>-30.633942231038148</c:v>
                </c:pt>
                <c:pt idx="1991">
                  <c:v>-30.640069306211348</c:v>
                </c:pt>
                <c:pt idx="1992">
                  <c:v>-30.646195602404198</c:v>
                </c:pt>
                <c:pt idx="1993">
                  <c:v>-30.652321122836469</c:v>
                </c:pt>
                <c:pt idx="1994">
                  <c:v>-30.658445870724968</c:v>
                </c:pt>
                <c:pt idx="1995">
                  <c:v>-30.664569849283492</c:v>
                </c:pt>
                <c:pt idx="1996">
                  <c:v>-30.670693061723739</c:v>
                </c:pt>
                <c:pt idx="1997">
                  <c:v>-30.676815511254571</c:v>
                </c:pt>
                <c:pt idx="1998">
                  <c:v>-30.682937201082115</c:v>
                </c:pt>
                <c:pt idx="1999">
                  <c:v>-30.689058134409962</c:v>
                </c:pt>
                <c:pt idx="2000">
                  <c:v>-30.695178314439211</c:v>
                </c:pt>
                <c:pt idx="2001">
                  <c:v>-30.701297744368091</c:v>
                </c:pt>
                <c:pt idx="2002">
                  <c:v>-30.762451489931223</c:v>
                </c:pt>
                <c:pt idx="2003">
                  <c:v>-30.823533724590458</c:v>
                </c:pt>
                <c:pt idx="2004">
                  <c:v>-30.884547604847761</c:v>
                </c:pt>
                <c:pt idx="2005">
                  <c:v>-30.945496262751288</c:v>
                </c:pt>
                <c:pt idx="2006">
                  <c:v>-31.006382806610553</c:v>
                </c:pt>
                <c:pt idx="2007">
                  <c:v>-31.067210321698319</c:v>
                </c:pt>
                <c:pt idx="2008">
                  <c:v>-31.127981870936775</c:v>
                </c:pt>
                <c:pt idx="2009">
                  <c:v>-31.188700495568497</c:v>
                </c:pt>
                <c:pt idx="2010">
                  <c:v>-31.249369215815786</c:v>
                </c:pt>
                <c:pt idx="2011">
                  <c:v>-31.309991031523374</c:v>
                </c:pt>
                <c:pt idx="2012">
                  <c:v>-31.370568922791406</c:v>
                </c:pt>
                <c:pt idx="2013">
                  <c:v>-31.431105850593681</c:v>
                </c:pt>
                <c:pt idx="2014">
                  <c:v>-31.491604757383929</c:v>
                </c:pt>
                <c:pt idx="2015">
                  <c:v>-31.552068567692334</c:v>
                </c:pt>
                <c:pt idx="2016">
                  <c:v>-31.61250018870772</c:v>
                </c:pt>
                <c:pt idx="2017">
                  <c:v>-31.672902510851941</c:v>
                </c:pt>
                <c:pt idx="2018">
                  <c:v>-31.733278408341498</c:v>
                </c:pt>
                <c:pt idx="2019">
                  <c:v>-31.793630739739804</c:v>
                </c:pt>
                <c:pt idx="2020">
                  <c:v>-31.853962348500289</c:v>
                </c:pt>
                <c:pt idx="2021">
                  <c:v>-31.914276063498921</c:v>
                </c:pt>
                <c:pt idx="2022">
                  <c:v>-31.974574699558364</c:v>
                </c:pt>
                <c:pt idx="2023">
                  <c:v>-32.034861057963973</c:v>
                </c:pt>
                <c:pt idx="2024">
                  <c:v>-32.0951379269694</c:v>
                </c:pt>
                <c:pt idx="2025">
                  <c:v>-32.15540808229629</c:v>
                </c:pt>
                <c:pt idx="2026">
                  <c:v>-32.215674287625184</c:v>
                </c:pt>
                <c:pt idx="2027">
                  <c:v>-32.275939295078309</c:v>
                </c:pt>
                <c:pt idx="2028">
                  <c:v>-32.336205845696725</c:v>
                </c:pt>
                <c:pt idx="2029">
                  <c:v>-32.396476669909362</c:v>
                </c:pt>
                <c:pt idx="2030">
                  <c:v>-32.456754487995582</c:v>
                </c:pt>
                <c:pt idx="2031">
                  <c:v>-32.517042010541964</c:v>
                </c:pt>
                <c:pt idx="2032">
                  <c:v>-32.577341938892481</c:v>
                </c:pt>
                <c:pt idx="2033">
                  <c:v>-32.637656965592882</c:v>
                </c:pt>
                <c:pt idx="2034">
                  <c:v>-32.69798977483012</c:v>
                </c:pt>
                <c:pt idx="2035">
                  <c:v>-32.758343042865448</c:v>
                </c:pt>
                <c:pt idx="2036">
                  <c:v>-32.818719438463695</c:v>
                </c:pt>
                <c:pt idx="2037">
                  <c:v>-32.87912162331655</c:v>
                </c:pt>
                <c:pt idx="2038">
                  <c:v>-32.939552252462583</c:v>
                </c:pt>
                <c:pt idx="2039">
                  <c:v>-33.000013974701538</c:v>
                </c:pt>
                <c:pt idx="2040">
                  <c:v>-33.060509433005699</c:v>
                </c:pt>
                <c:pt idx="2041">
                  <c:v>-33.121041264926497</c:v>
                </c:pt>
                <c:pt idx="2042">
                  <c:v>-33.181612102998976</c:v>
                </c:pt>
                <c:pt idx="2043">
                  <c:v>-33.242224575140831</c:v>
                </c:pt>
                <c:pt idx="2044">
                  <c:v>-33.302881305049546</c:v>
                </c:pt>
                <c:pt idx="2045">
                  <c:v>-33.363584912596679</c:v>
                </c:pt>
                <c:pt idx="2046">
                  <c:v>-33.424338014219323</c:v>
                </c:pt>
                <c:pt idx="2047">
                  <c:v>-33.485143223307958</c:v>
                </c:pt>
                <c:pt idx="2048">
                  <c:v>-33.546003150593876</c:v>
                </c:pt>
                <c:pt idx="2049">
                  <c:v>-33.606920404532765</c:v>
                </c:pt>
                <c:pt idx="2050">
                  <c:v>-33.667897591687719</c:v>
                </c:pt>
                <c:pt idx="2051">
                  <c:v>-33.728937317110208</c:v>
                </c:pt>
                <c:pt idx="2052">
                  <c:v>-33.79004218471885</c:v>
                </c:pt>
                <c:pt idx="2053">
                  <c:v>-33.851214797678139</c:v>
                </c:pt>
                <c:pt idx="2054">
                  <c:v>-33.912457758775588</c:v>
                </c:pt>
                <c:pt idx="2055">
                  <c:v>-33.973773670797677</c:v>
                </c:pt>
                <c:pt idx="2056">
                  <c:v>-34.035165136906059</c:v>
                </c:pt>
                <c:pt idx="2057">
                  <c:v>-34.096634761012361</c:v>
                </c:pt>
                <c:pt idx="2058">
                  <c:v>-34.158185148154146</c:v>
                </c:pt>
                <c:pt idx="2059">
                  <c:v>-34.219818904869086</c:v>
                </c:pt>
                <c:pt idx="2060">
                  <c:v>-34.281538639570897</c:v>
                </c:pt>
                <c:pt idx="2061">
                  <c:v>-34.343346962925459</c:v>
                </c:pt>
                <c:pt idx="2062">
                  <c:v>-34.405246488226545</c:v>
                </c:pt>
                <c:pt idx="2063">
                  <c:v>-34.467239831773583</c:v>
                </c:pt>
                <c:pt idx="2064">
                  <c:v>-34.529329613250376</c:v>
                </c:pt>
                <c:pt idx="2065">
                  <c:v>-34.591518456103913</c:v>
                </c:pt>
                <c:pt idx="2066">
                  <c:v>-34.653808987926332</c:v>
                </c:pt>
                <c:pt idx="2067">
                  <c:v>-34.716203840837835</c:v>
                </c:pt>
                <c:pt idx="2068">
                  <c:v>-34.778705651871086</c:v>
                </c:pt>
                <c:pt idx="2069">
                  <c:v>-34.841317063358147</c:v>
                </c:pt>
                <c:pt idx="2070">
                  <c:v>-34.904040723320982</c:v>
                </c:pt>
                <c:pt idx="2071">
                  <c:v>-34.966879285862021</c:v>
                </c:pt>
                <c:pt idx="2072">
                  <c:v>-35.029835411560228</c:v>
                </c:pt>
                <c:pt idx="2073">
                  <c:v>-35.092911767868458</c:v>
                </c:pt>
                <c:pt idx="2074">
                  <c:v>-35.156111029514385</c:v>
                </c:pt>
                <c:pt idx="2075">
                  <c:v>-35.219435878906921</c:v>
                </c:pt>
                <c:pt idx="2076">
                  <c:v>-35.282889006542703</c:v>
                </c:pt>
                <c:pt idx="2077">
                  <c:v>-35.346473111420444</c:v>
                </c:pt>
                <c:pt idx="2078">
                  <c:v>-35.410190901457085</c:v>
                </c:pt>
                <c:pt idx="2079">
                  <c:v>-35.47404509390941</c:v>
                </c:pt>
                <c:pt idx="2080">
                  <c:v>-35.538038415800898</c:v>
                </c:pt>
                <c:pt idx="2081">
                  <c:v>-35.602173604352799</c:v>
                </c:pt>
                <c:pt idx="2082">
                  <c:v>-35.666453407420647</c:v>
                </c:pt>
                <c:pt idx="2083">
                  <c:v>-35.730880583937356</c:v>
                </c:pt>
                <c:pt idx="2084">
                  <c:v>-35.795457904360994</c:v>
                </c:pt>
                <c:pt idx="2085">
                  <c:v>-35.860188151129691</c:v>
                </c:pt>
                <c:pt idx="2086">
                  <c:v>-35.925074119122456</c:v>
                </c:pt>
                <c:pt idx="2087">
                  <c:v>-35.990118616126857</c:v>
                </c:pt>
                <c:pt idx="2088">
                  <c:v>-36.055324463314449</c:v>
                </c:pt>
                <c:pt idx="2089">
                  <c:v>-36.120694495722745</c:v>
                </c:pt>
                <c:pt idx="2090">
                  <c:v>-36.186231562744901</c:v>
                </c:pt>
                <c:pt idx="2091">
                  <c:v>-36.251938528628834</c:v>
                </c:pt>
                <c:pt idx="2092">
                  <c:v>-36.317818272983295</c:v>
                </c:pt>
                <c:pt idx="2093">
                  <c:v>-36.383873691292429</c:v>
                </c:pt>
                <c:pt idx="2094">
                  <c:v>-36.450107695441659</c:v>
                </c:pt>
                <c:pt idx="2095">
                  <c:v>-36.516523214250178</c:v>
                </c:pt>
                <c:pt idx="2096">
                  <c:v>-36.583123194015499</c:v>
                </c:pt>
                <c:pt idx="2097">
                  <c:v>-36.649910599067184</c:v>
                </c:pt>
                <c:pt idx="2098">
                  <c:v>-36.716888412331194</c:v>
                </c:pt>
                <c:pt idx="2099">
                  <c:v>-36.784059635905706</c:v>
                </c:pt>
                <c:pt idx="2100">
                  <c:v>-36.851427291648278</c:v>
                </c:pt>
                <c:pt idx="2101">
                  <c:v>-36.918994421774428</c:v>
                </c:pt>
                <c:pt idx="2102">
                  <c:v>-36.986764089469133</c:v>
                </c:pt>
                <c:pt idx="2103">
                  <c:v>-37.054739379510885</c:v>
                </c:pt>
                <c:pt idx="2104">
                  <c:v>-37.12292339890891</c:v>
                </c:pt>
                <c:pt idx="2105">
                  <c:v>-37.191319277553774</c:v>
                </c:pt>
                <c:pt idx="2106">
                  <c:v>-37.259930168883109</c:v>
                </c:pt>
                <c:pt idx="2107">
                  <c:v>-37.328759250561347</c:v>
                </c:pt>
                <c:pt idx="2108">
                  <c:v>-37.397809725175037</c:v>
                </c:pt>
                <c:pt idx="2109">
                  <c:v>-37.46708482094364</c:v>
                </c:pt>
                <c:pt idx="2110">
                  <c:v>-37.536587792446888</c:v>
                </c:pt>
                <c:pt idx="2111">
                  <c:v>-37.606321921369613</c:v>
                </c:pt>
                <c:pt idx="2112">
                  <c:v>-37.676290517262991</c:v>
                </c:pt>
                <c:pt idx="2113">
                  <c:v>-37.746496918325207</c:v>
                </c:pt>
                <c:pt idx="2114">
                  <c:v>-37.816944492199831</c:v>
                </c:pt>
                <c:pt idx="2115">
                  <c:v>-37.887636636794312</c:v>
                </c:pt>
                <c:pt idx="2116">
                  <c:v>-37.95857678111922</c:v>
                </c:pt>
                <c:pt idx="2117">
                  <c:v>-38.029768386146095</c:v>
                </c:pt>
                <c:pt idx="2118">
                  <c:v>-38.101214945690153</c:v>
                </c:pt>
                <c:pt idx="2119">
                  <c:v>-38.172919987312397</c:v>
                </c:pt>
                <c:pt idx="2120">
                  <c:v>-38.244887073246787</c:v>
                </c:pt>
                <c:pt idx="2121">
                  <c:v>-38.317119801350316</c:v>
                </c:pt>
                <c:pt idx="2122">
                  <c:v>-38.389621806078814</c:v>
                </c:pt>
                <c:pt idx="2123">
                  <c:v>-38.462396759487028</c:v>
                </c:pt>
                <c:pt idx="2124">
                  <c:v>-38.535448372257193</c:v>
                </c:pt>
                <c:pt idx="2125">
                  <c:v>-38.608780394753076</c:v>
                </c:pt>
                <c:pt idx="2126">
                  <c:v>-38.6823966181042</c:v>
                </c:pt>
                <c:pt idx="2127">
                  <c:v>-38.756300875318573</c:v>
                </c:pt>
                <c:pt idx="2128">
                  <c:v>-38.830497042426224</c:v>
                </c:pt>
                <c:pt idx="2129">
                  <c:v>-38.904989039654396</c:v>
                </c:pt>
                <c:pt idx="2130">
                  <c:v>-38.979780832635981</c:v>
                </c:pt>
                <c:pt idx="2131">
                  <c:v>-39.054876433650357</c:v>
                </c:pt>
                <c:pt idx="2132">
                  <c:v>-39.130279902901862</c:v>
                </c:pt>
                <c:pt idx="2133">
                  <c:v>-39.205995349831689</c:v>
                </c:pt>
                <c:pt idx="2134">
                  <c:v>-39.282026934470395</c:v>
                </c:pt>
                <c:pt idx="2135">
                  <c:v>-39.358378868827238</c:v>
                </c:pt>
                <c:pt idx="2136">
                  <c:v>-39.435055418321809</c:v>
                </c:pt>
                <c:pt idx="2137">
                  <c:v>-39.512060903255801</c:v>
                </c:pt>
                <c:pt idx="2138">
                  <c:v>-39.589399700330276</c:v>
                </c:pt>
                <c:pt idx="2139">
                  <c:v>-39.667076244206811</c:v>
                </c:pt>
                <c:pt idx="2140">
                  <c:v>-39.745095029115149</c:v>
                </c:pt>
                <c:pt idx="2141">
                  <c:v>-39.823460610511589</c:v>
                </c:pt>
                <c:pt idx="2142">
                  <c:v>-39.902177606783923</c:v>
                </c:pt>
                <c:pt idx="2143">
                  <c:v>-39.981250701013096</c:v>
                </c:pt>
                <c:pt idx="2144">
                  <c:v>-40.060684642785475</c:v>
                </c:pt>
                <c:pt idx="2145">
                  <c:v>-40.140484250063047</c:v>
                </c:pt>
                <c:pt idx="2146">
                  <c:v>-40.220654411111944</c:v>
                </c:pt>
                <c:pt idx="2147">
                  <c:v>-40.301200086491235</c:v>
                </c:pt>
                <c:pt idx="2148">
                  <c:v>-40.382126311104912</c:v>
                </c:pt>
                <c:pt idx="2149">
                  <c:v>-40.463438196319345</c:v>
                </c:pt>
                <c:pt idx="2150">
                  <c:v>-40.545140932148001</c:v>
                </c:pt>
                <c:pt idx="2151">
                  <c:v>-40.627239789508238</c:v>
                </c:pt>
                <c:pt idx="2152">
                  <c:v>-40.709740122550059</c:v>
                </c:pt>
                <c:pt idx="2153">
                  <c:v>-40.792647371061463</c:v>
                </c:pt>
                <c:pt idx="2154">
                  <c:v>-40.875967062954217</c:v>
                </c:pt>
                <c:pt idx="2155">
                  <c:v>-40.959704816829799</c:v>
                </c:pt>
                <c:pt idx="2156">
                  <c:v>-41.043866344634438</c:v>
                </c:pt>
                <c:pt idx="2157">
                  <c:v>-41.128457454400198</c:v>
                </c:pt>
                <c:pt idx="2158">
                  <c:v>-41.213484053080904</c:v>
                </c:pt>
                <c:pt idx="2159">
                  <c:v>-41.298952149484592</c:v>
                </c:pt>
                <c:pt idx="2160">
                  <c:v>-41.384867857306496</c:v>
                </c:pt>
                <c:pt idx="2161">
                  <c:v>-41.471237398266247</c:v>
                </c:pt>
                <c:pt idx="2162">
                  <c:v>-41.558067105356216</c:v>
                </c:pt>
                <c:pt idx="2163">
                  <c:v>-41.645363426202138</c:v>
                </c:pt>
                <c:pt idx="2164">
                  <c:v>-41.733132926543128</c:v>
                </c:pt>
                <c:pt idx="2165">
                  <c:v>-41.821382293835605</c:v>
                </c:pt>
                <c:pt idx="2166">
                  <c:v>-41.910118340986635</c:v>
                </c:pt>
                <c:pt idx="2167">
                  <c:v>-41.99934801022134</c:v>
                </c:pt>
                <c:pt idx="2168">
                  <c:v>-42.089078377091845</c:v>
                </c:pt>
                <c:pt idx="2169">
                  <c:v>-42.179316654632558</c:v>
                </c:pt>
                <c:pt idx="2170">
                  <c:v>-42.270070197668836</c:v>
                </c:pt>
                <c:pt idx="2171">
                  <c:v>-42.361346507285987</c:v>
                </c:pt>
                <c:pt idx="2172">
                  <c:v>-42.453153235465706</c:v>
                </c:pt>
                <c:pt idx="2173">
                  <c:v>-42.545498189897444</c:v>
                </c:pt>
                <c:pt idx="2174">
                  <c:v>-42.638389338972658</c:v>
                </c:pt>
                <c:pt idx="2175">
                  <c:v>-42.731834816970355</c:v>
                </c:pt>
                <c:pt idx="2176">
                  <c:v>-42.825842929443539</c:v>
                </c:pt>
                <c:pt idx="2177">
                  <c:v>-42.920422158813885</c:v>
                </c:pt>
                <c:pt idx="2178">
                  <c:v>-43.015581170187588</c:v>
                </c:pt>
                <c:pt idx="2179">
                  <c:v>-43.111328817399546</c:v>
                </c:pt>
                <c:pt idx="2180">
                  <c:v>-43.20767414929955</c:v>
                </c:pt>
                <c:pt idx="2181">
                  <c:v>-43.304626416289437</c:v>
                </c:pt>
                <c:pt idx="2182">
                  <c:v>-43.402195077127523</c:v>
                </c:pt>
                <c:pt idx="2183">
                  <c:v>-43.500389806007107</c:v>
                </c:pt>
                <c:pt idx="2184">
                  <c:v>-43.599220499930013</c:v>
                </c:pt>
                <c:pt idx="2185">
                  <c:v>-43.698697286383663</c:v>
                </c:pt>
                <c:pt idx="2186">
                  <c:v>-43.798830531339846</c:v>
                </c:pt>
                <c:pt idx="2187">
                  <c:v>-43.899630847592263</c:v>
                </c:pt>
                <c:pt idx="2188">
                  <c:v>-44.001109103446566</c:v>
                </c:pt>
                <c:pt idx="2189">
                  <c:v>-44.103276431785858</c:v>
                </c:pt>
                <c:pt idx="2190">
                  <c:v>-44.206144239527205</c:v>
                </c:pt>
                <c:pt idx="2191">
                  <c:v>-44.309724217491279</c:v>
                </c:pt>
                <c:pt idx="2192">
                  <c:v>-44.414028350707525</c:v>
                </c:pt>
                <c:pt idx="2193">
                  <c:v>-44.519068929176775</c:v>
                </c:pt>
                <c:pt idx="2194">
                  <c:v>-44.624858559116667</c:v>
                </c:pt>
                <c:pt idx="2195">
                  <c:v>-44.731410174716608</c:v>
                </c:pt>
                <c:pt idx="2196">
                  <c:v>-44.838737050428925</c:v>
                </c:pt>
                <c:pt idx="2197">
                  <c:v>-44.946852813827583</c:v>
                </c:pt>
                <c:pt idx="2198">
                  <c:v>-45.055771459063855</c:v>
                </c:pt>
                <c:pt idx="2199">
                  <c:v>-45.165507360955161</c:v>
                </c:pt>
                <c:pt idx="2200">
                  <c:v>-45.276075289741662</c:v>
                </c:pt>
                <c:pt idx="2201">
                  <c:v>-45.387490426549356</c:v>
                </c:pt>
                <c:pt idx="2202">
                  <c:v>-45.499768379600354</c:v>
                </c:pt>
                <c:pt idx="2203">
                  <c:v>-45.612925201214438</c:v>
                </c:pt>
                <c:pt idx="2204">
                  <c:v>-45.726977405649684</c:v>
                </c:pt>
                <c:pt idx="2205">
                  <c:v>-45.841941987829841</c:v>
                </c:pt>
                <c:pt idx="2206">
                  <c:v>-45.957836443015232</c:v>
                </c:pt>
                <c:pt idx="2207">
                  <c:v>-46.074678787472159</c:v>
                </c:pt>
                <c:pt idx="2208">
                  <c:v>-46.192487580203178</c:v>
                </c:pt>
                <c:pt idx="2209">
                  <c:v>-46.31128194580603</c:v>
                </c:pt>
                <c:pt idx="2210">
                  <c:v>-46.431081598528294</c:v>
                </c:pt>
                <c:pt idx="2211">
                  <c:v>-46.551906867599428</c:v>
                </c:pt>
                <c:pt idx="2212">
                  <c:v>-46.673778723916264</c:v>
                </c:pt>
                <c:pt idx="2213">
                  <c:v>-46.796718808175449</c:v>
                </c:pt>
                <c:pt idx="2214">
                  <c:v>-46.920749460543533</c:v>
                </c:pt>
                <c:pt idx="2215">
                  <c:v>-47.045893751970745</c:v>
                </c:pt>
                <c:pt idx="2216">
                  <c:v>-47.17217551725571</c:v>
                </c:pt>
                <c:pt idx="2217">
                  <c:v>-47.299619389981338</c:v>
                </c:pt>
                <c:pt idx="2218">
                  <c:v>-47.428250839451927</c:v>
                </c:pt>
                <c:pt idx="2219">
                  <c:v>-47.558096209768685</c:v>
                </c:pt>
                <c:pt idx="2220">
                  <c:v>-47.689182761194566</c:v>
                </c:pt>
                <c:pt idx="2221">
                  <c:v>-47.821538713972735</c:v>
                </c:pt>
                <c:pt idx="2222">
                  <c:v>-47.955193294773807</c:v>
                </c:pt>
                <c:pt idx="2223">
                  <c:v>-48.090176785965141</c:v>
                </c:pt>
                <c:pt idx="2224">
                  <c:v>-48.226520577908886</c:v>
                </c:pt>
                <c:pt idx="2225">
                  <c:v>-48.364257224517317</c:v>
                </c:pt>
                <c:pt idx="2226">
                  <c:v>-48.503420502310597</c:v>
                </c:pt>
                <c:pt idx="2227">
                  <c:v>-48.644045473245505</c:v>
                </c:pt>
                <c:pt idx="2228">
                  <c:v>-48.786168551609556</c:v>
                </c:pt>
                <c:pt idx="2229">
                  <c:v>-48.929827575298674</c:v>
                </c:pt>
                <c:pt idx="2230">
                  <c:v>-49.075061881828901</c:v>
                </c:pt>
                <c:pt idx="2231">
                  <c:v>-49.221912389465487</c:v>
                </c:pt>
                <c:pt idx="2232">
                  <c:v>-49.370421683886399</c:v>
                </c:pt>
                <c:pt idx="2233">
                  <c:v>-49.520634110843289</c:v>
                </c:pt>
                <c:pt idx="2234">
                  <c:v>-49.672595875320972</c:v>
                </c:pt>
                <c:pt idx="2235">
                  <c:v>-49.826355147755493</c:v>
                </c:pt>
                <c:pt idx="2236">
                  <c:v>-49.981962177917303</c:v>
                </c:pt>
                <c:pt idx="2237">
                  <c:v>-50.139469417138748</c:v>
                </c:pt>
                <c:pt idx="2238">
                  <c:v>-50.298931649625644</c:v>
                </c:pt>
                <c:pt idx="2239">
                  <c:v>-50.460406133680934</c:v>
                </c:pt>
                <c:pt idx="2240">
                  <c:v>-50.623952753747467</c:v>
                </c:pt>
                <c:pt idx="2241">
                  <c:v>-50.7896341842848</c:v>
                </c:pt>
                <c:pt idx="2242">
                  <c:v>-50.957516066599034</c:v>
                </c:pt>
                <c:pt idx="2243">
                  <c:v>-51.127667199879554</c:v>
                </c:pt>
                <c:pt idx="2244">
                  <c:v>-51.300159747829348</c:v>
                </c:pt>
                <c:pt idx="2245">
                  <c:v>-51.475069462447038</c:v>
                </c:pt>
                <c:pt idx="2246">
                  <c:v>-51.65247592669671</c:v>
                </c:pt>
                <c:pt idx="2247">
                  <c:v>-51.832462818011031</c:v>
                </c:pt>
                <c:pt idx="2248">
                  <c:v>-52.015118194813368</c:v>
                </c:pt>
                <c:pt idx="2249">
                  <c:v>-52.2005348085153</c:v>
                </c:pt>
                <c:pt idx="2250">
                  <c:v>-52.388810443756853</c:v>
                </c:pt>
                <c:pt idx="2251">
                  <c:v>-52.580048290015675</c:v>
                </c:pt>
                <c:pt idx="2252">
                  <c:v>-52.774357348120809</c:v>
                </c:pt>
                <c:pt idx="2253">
                  <c:v>-52.971852875681634</c:v>
                </c:pt>
                <c:pt idx="2254">
                  <c:v>-53.172656875991152</c:v>
                </c:pt>
                <c:pt idx="2255">
                  <c:v>-53.376898635597037</c:v>
                </c:pt>
                <c:pt idx="2256">
                  <c:v>-53.584715316472149</c:v>
                </c:pt>
                <c:pt idx="2257">
                  <c:v>-53.796252609581416</c:v>
                </c:pt>
                <c:pt idx="2258">
                  <c:v>-54.01166545764341</c:v>
                </c:pt>
                <c:pt idx="2259">
                  <c:v>-54.231118856069898</c:v>
                </c:pt>
                <c:pt idx="2260">
                  <c:v>-54.454788742458021</c:v>
                </c:pt>
                <c:pt idx="2261">
                  <c:v>-54.682862986648821</c:v>
                </c:pt>
                <c:pt idx="2262">
                  <c:v>-54.915542495315741</c:v>
                </c:pt>
                <c:pt idx="2263">
                  <c:v>-55.153042447357848</c:v>
                </c:pt>
                <c:pt idx="2264">
                  <c:v>-55.395593679140134</c:v>
                </c:pt>
                <c:pt idx="2265">
                  <c:v>-55.643444241936926</c:v>
                </c:pt>
                <c:pt idx="2266">
                  <c:v>-55.896861157922288</c:v>
                </c:pt>
                <c:pt idx="2267">
                  <c:v>-56.156132405881721</c:v>
                </c:pt>
                <c:pt idx="2268">
                  <c:v>-56.421569173677824</c:v>
                </c:pt>
                <c:pt idx="2269">
                  <c:v>-56.69350842166773</c:v>
                </c:pt>
                <c:pt idx="2270">
                  <c:v>-56.972315810045913</c:v>
                </c:pt>
                <c:pt idx="2271">
                  <c:v>-57.258389053936732</c:v>
                </c:pt>
                <c:pt idx="2272">
                  <c:v>-57.552161783500956</c:v>
                </c:pt>
                <c:pt idx="2273">
                  <c:v>-57.854108003120281</c:v>
                </c:pt>
                <c:pt idx="2274">
                  <c:v>-58.164747264813371</c:v>
                </c:pt>
                <c:pt idx="2275">
                  <c:v>-58.484650697721314</c:v>
                </c:pt>
                <c:pt idx="2276">
                  <c:v>-58.814448069491405</c:v>
                </c:pt>
                <c:pt idx="2277">
                  <c:v>-59.154836099014773</c:v>
                </c:pt>
                <c:pt idx="2278">
                  <c:v>-59.506588296433485</c:v>
                </c:pt>
                <c:pt idx="2279">
                  <c:v>-59.870566680031516</c:v>
                </c:pt>
                <c:pt idx="2280">
                  <c:v>-60.247735816699233</c:v>
                </c:pt>
                <c:pt idx="2281">
                  <c:v>-60.639179761842911</c:v>
                </c:pt>
                <c:pt idx="2282">
                  <c:v>-61.046122648315361</c:v>
                </c:pt>
                <c:pt idx="2283">
                  <c:v>-61.469953910243106</c:v>
                </c:pt>
                <c:pt idx="2284">
                  <c:v>-61.912259453099153</c:v>
                </c:pt>
                <c:pt idx="2285">
                  <c:v>-62.374860535728267</c:v>
                </c:pt>
                <c:pt idx="2286">
                  <c:v>-62.859862773735443</c:v>
                </c:pt>
                <c:pt idx="2287">
                  <c:v>-63.369718600350964</c:v>
                </c:pt>
                <c:pt idx="2288">
                  <c:v>-63.907307878710554</c:v>
                </c:pt>
                <c:pt idx="2289">
                  <c:v>-64.476043388148867</c:v>
                </c:pt>
                <c:pt idx="2290">
                  <c:v>-65.080011004054853</c:v>
                </c:pt>
                <c:pt idx="2291">
                  <c:v>-65.724159233912303</c:v>
                </c:pt>
                <c:pt idx="2292">
                  <c:v>-66.414560553387503</c:v>
                </c:pt>
                <c:pt idx="2293">
                  <c:v>-67.158779876806875</c:v>
                </c:pt>
                <c:pt idx="2294">
                  <c:v>-67.96640761045181</c:v>
                </c:pt>
                <c:pt idx="2295">
                  <c:v>-68.849854235136661</c:v>
                </c:pt>
                <c:pt idx="2296">
                  <c:v>-69.825577312309818</c:v>
                </c:pt>
                <c:pt idx="2297">
                  <c:v>-70.916058189862156</c:v>
                </c:pt>
                <c:pt idx="2298">
                  <c:v>-72.153155600022288</c:v>
                </c:pt>
                <c:pt idx="2299">
                  <c:v>-73.584176188976727</c:v>
                </c:pt>
                <c:pt idx="2300">
                  <c:v>-75.283823599672033</c:v>
                </c:pt>
                <c:pt idx="2301">
                  <c:v>-77.380537220943054</c:v>
                </c:pt>
                <c:pt idx="2302">
                  <c:v>-80.124829797469758</c:v>
                </c:pt>
                <c:pt idx="2303">
                  <c:v>-84.119607822532245</c:v>
                </c:pt>
                <c:pt idx="2304">
                  <c:v>-91.641562856454101</c:v>
                </c:pt>
                <c:pt idx="2305">
                  <c:v>-100.35913397732807</c:v>
                </c:pt>
                <c:pt idx="2306">
                  <c:v>-86.919485411074987</c:v>
                </c:pt>
                <c:pt idx="2307">
                  <c:v>-81.906559725532006</c:v>
                </c:pt>
                <c:pt idx="2308">
                  <c:v>-78.769538106472311</c:v>
                </c:pt>
                <c:pt idx="2309">
                  <c:v>-76.485959220573974</c:v>
                </c:pt>
                <c:pt idx="2310">
                  <c:v>-74.692623959839608</c:v>
                </c:pt>
                <c:pt idx="2311">
                  <c:v>-73.21798826160358</c:v>
                </c:pt>
                <c:pt idx="2312">
                  <c:v>-71.967286231623646</c:v>
                </c:pt>
                <c:pt idx="2313">
                  <c:v>-70.882605981849522</c:v>
                </c:pt>
                <c:pt idx="2314">
                  <c:v>-69.925954655142078</c:v>
                </c:pt>
                <c:pt idx="2315">
                  <c:v>-69.071055953619606</c:v>
                </c:pt>
                <c:pt idx="2316">
                  <c:v>-68.298978419641273</c:v>
                </c:pt>
                <c:pt idx="2317">
                  <c:v>-67.595629843976781</c:v>
                </c:pt>
                <c:pt idx="2318">
                  <c:v>-66.950236648620091</c:v>
                </c:pt>
                <c:pt idx="2319">
                  <c:v>-66.354377281016241</c:v>
                </c:pt>
                <c:pt idx="2320">
                  <c:v>-65.801343771179845</c:v>
                </c:pt>
                <c:pt idx="2321">
                  <c:v>-65.285706217059115</c:v>
                </c:pt>
                <c:pt idx="2322">
                  <c:v>-64.803007402403466</c:v>
                </c:pt>
                <c:pt idx="2323">
                  <c:v>-64.34954350622553</c:v>
                </c:pt>
                <c:pt idx="2324">
                  <c:v>-63.922203327308331</c:v>
                </c:pt>
                <c:pt idx="2325">
                  <c:v>-63.51834823242239</c:v>
                </c:pt>
                <c:pt idx="2326">
                  <c:v>-63.135721044659277</c:v>
                </c:pt>
                <c:pt idx="2327">
                  <c:v>-62.772375883853606</c:v>
                </c:pt>
                <c:pt idx="2328">
                  <c:v>-62.426623430648817</c:v>
                </c:pt>
                <c:pt idx="2329">
                  <c:v>-62.096987716178802</c:v>
                </c:pt>
                <c:pt idx="2330">
                  <c:v>-61.782171642374763</c:v>
                </c:pt>
                <c:pt idx="2331">
                  <c:v>-61.481029198039565</c:v>
                </c:pt>
                <c:pt idx="2332">
                  <c:v>-61.192542868514728</c:v>
                </c:pt>
                <c:pt idx="2333">
                  <c:v>-60.915805115813875</c:v>
                </c:pt>
                <c:pt idx="2334">
                  <c:v>-60.650003079620248</c:v>
                </c:pt>
                <c:pt idx="2335">
                  <c:v>-60.394405849500963</c:v>
                </c:pt>
                <c:pt idx="2336">
                  <c:v>-60.148353806600753</c:v>
                </c:pt>
                <c:pt idx="2337">
                  <c:v>-59.911249643718378</c:v>
                </c:pt>
                <c:pt idx="2338">
                  <c:v>-59.682550756267368</c:v>
                </c:pt>
                <c:pt idx="2339">
                  <c:v>-59.461762760408405</c:v>
                </c:pt>
                <c:pt idx="2340">
                  <c:v>-59.248433943736991</c:v>
                </c:pt>
                <c:pt idx="2341">
                  <c:v>-59.042150492019744</c:v>
                </c:pt>
                <c:pt idx="2342">
                  <c:v>-58.842532365280526</c:v>
                </c:pt>
                <c:pt idx="2343">
                  <c:v>-58.64922972003793</c:v>
                </c:pt>
                <c:pt idx="2344">
                  <c:v>-58.461919793130704</c:v>
                </c:pt>
                <c:pt idx="2345">
                  <c:v>-58.280304177466071</c:v>
                </c:pt>
                <c:pt idx="2346">
                  <c:v>-58.104106431987425</c:v>
                </c:pt>
                <c:pt idx="2347">
                  <c:v>-57.933069977834961</c:v>
                </c:pt>
                <c:pt idx="2348">
                  <c:v>-57.766956240536217</c:v>
                </c:pt>
                <c:pt idx="2349">
                  <c:v>-57.6055430044876</c:v>
                </c:pt>
                <c:pt idx="2350">
                  <c:v>-57.448622951268007</c:v>
                </c:pt>
                <c:pt idx="2351">
                  <c:v>-57.29600235767699</c:v>
                </c:pt>
                <c:pt idx="2352">
                  <c:v>-57.147499933000475</c:v>
                </c:pt>
                <c:pt idx="2353">
                  <c:v>-57.002945778013711</c:v>
                </c:pt>
                <c:pt idx="2354">
                  <c:v>-56.862180450735735</c:v>
                </c:pt>
                <c:pt idx="2355">
                  <c:v>-56.725054126068187</c:v>
                </c:pt>
                <c:pt idx="2356">
                  <c:v>-56.591425838215727</c:v>
                </c:pt>
                <c:pt idx="2357">
                  <c:v>-56.461162796293024</c:v>
                </c:pt>
                <c:pt idx="2358">
                  <c:v>-56.334139764796085</c:v>
                </c:pt>
                <c:pt idx="2359">
                  <c:v>-56.210238501696296</c:v>
                </c:pt>
                <c:pt idx="2360">
                  <c:v>-56.089347247843307</c:v>
                </c:pt>
                <c:pt idx="2361">
                  <c:v>-55.971360262158257</c:v>
                </c:pt>
                <c:pt idx="2362">
                  <c:v>-55.856177397772846</c:v>
                </c:pt>
                <c:pt idx="2363">
                  <c:v>-55.743703714863017</c:v>
                </c:pt>
                <c:pt idx="2364">
                  <c:v>-55.633849126430029</c:v>
                </c:pt>
                <c:pt idx="2365">
                  <c:v>-55.52652807372035</c:v>
                </c:pt>
                <c:pt idx="2366">
                  <c:v>-55.421659228357584</c:v>
                </c:pt>
                <c:pt idx="2367">
                  <c:v>-55.319165218592232</c:v>
                </c:pt>
                <c:pt idx="2368">
                  <c:v>-55.218972377360778</c:v>
                </c:pt>
                <c:pt idx="2369">
                  <c:v>-55.121010510105933</c:v>
                </c:pt>
                <c:pt idx="2370">
                  <c:v>-55.02521268052358</c:v>
                </c:pt>
                <c:pt idx="2371">
                  <c:v>-54.931515012600769</c:v>
                </c:pt>
                <c:pt idx="2372">
                  <c:v>-54.839856507485521</c:v>
                </c:pt>
                <c:pt idx="2373">
                  <c:v>-54.750178873867043</c:v>
                </c:pt>
                <c:pt idx="2374">
                  <c:v>-54.662426370694646</c:v>
                </c:pt>
                <c:pt idx="2375">
                  <c:v>-54.576545661170258</c:v>
                </c:pt>
                <c:pt idx="2376">
                  <c:v>-54.492485677059278</c:v>
                </c:pt>
                <c:pt idx="2377">
                  <c:v>-54.410197492457812</c:v>
                </c:pt>
                <c:pt idx="2378">
                  <c:v>-54.329634206236037</c:v>
                </c:pt>
                <c:pt idx="2379">
                  <c:v>-54.250750832450905</c:v>
                </c:pt>
                <c:pt idx="2380">
                  <c:v>-54.173504198091152</c:v>
                </c:pt>
                <c:pt idx="2381">
                  <c:v>-54.097852847570145</c:v>
                </c:pt>
                <c:pt idx="2382">
                  <c:v>-54.023756953443289</c:v>
                </c:pt>
                <c:pt idx="2383">
                  <c:v>-53.951178232866937</c:v>
                </c:pt>
                <c:pt idx="2384">
                  <c:v>-53.880079869360699</c:v>
                </c:pt>
                <c:pt idx="2385">
                  <c:v>-53.810426439478675</c:v>
                </c:pt>
                <c:pt idx="2386">
                  <c:v>-53.742183844018506</c:v>
                </c:pt>
                <c:pt idx="2387">
                  <c:v>-53.675319243440846</c:v>
                </c:pt>
                <c:pt idx="2388">
                  <c:v>-53.609800997190973</c:v>
                </c:pt>
                <c:pt idx="2389">
                  <c:v>-53.545598606643892</c:v>
                </c:pt>
                <c:pt idx="2390">
                  <c:v>-53.48268266141568</c:v>
                </c:pt>
                <c:pt idx="2391">
                  <c:v>-53.421024788807074</c:v>
                </c:pt>
                <c:pt idx="2392">
                  <c:v>-53.36059760616169</c:v>
                </c:pt>
                <c:pt idx="2393">
                  <c:v>-53.301374675938888</c:v>
                </c:pt>
                <c:pt idx="2394">
                  <c:v>-53.243330463318856</c:v>
                </c:pt>
                <c:pt idx="2395">
                  <c:v>-53.186440296171902</c:v>
                </c:pt>
                <c:pt idx="2396">
                  <c:v>-53.130680327231701</c:v>
                </c:pt>
                <c:pt idx="2397">
                  <c:v>-53.076027498332643</c:v>
                </c:pt>
                <c:pt idx="2398">
                  <c:v>-53.022459506574755</c:v>
                </c:pt>
                <c:pt idx="2399">
                  <c:v>-52.969954772295658</c:v>
                </c:pt>
                <c:pt idx="2400">
                  <c:v>-52.918492408731268</c:v>
                </c:pt>
                <c:pt idx="2401">
                  <c:v>-52.868052193263928</c:v>
                </c:pt>
                <c:pt idx="2402">
                  <c:v>-52.818614540155608</c:v>
                </c:pt>
                <c:pt idx="2403">
                  <c:v>-52.770160474677866</c:v>
                </c:pt>
                <c:pt idx="2404">
                  <c:v>-52.722671608551835</c:v>
                </c:pt>
                <c:pt idx="2405">
                  <c:v>-52.676130116620719</c:v>
                </c:pt>
                <c:pt idx="2406">
                  <c:v>-52.630518714680512</c:v>
                </c:pt>
                <c:pt idx="2407">
                  <c:v>-52.585820638401074</c:v>
                </c:pt>
                <c:pt idx="2408">
                  <c:v>-52.542019623274442</c:v>
                </c:pt>
                <c:pt idx="2409">
                  <c:v>-52.499099885528928</c:v>
                </c:pt>
                <c:pt idx="2410">
                  <c:v>-52.457046103956834</c:v>
                </c:pt>
                <c:pt idx="2411">
                  <c:v>-52.415843402601553</c:v>
                </c:pt>
                <c:pt idx="2412">
                  <c:v>-52.375477334256175</c:v>
                </c:pt>
                <c:pt idx="2413">
                  <c:v>-52.335933864729157</c:v>
                </c:pt>
                <c:pt idx="2414">
                  <c:v>-52.297199357834188</c:v>
                </c:pt>
                <c:pt idx="2415">
                  <c:v>-52.259260561065247</c:v>
                </c:pt>
                <c:pt idx="2416">
                  <c:v>-52.222104591917883</c:v>
                </c:pt>
                <c:pt idx="2417">
                  <c:v>-52.185718924825778</c:v>
                </c:pt>
                <c:pt idx="2418">
                  <c:v>-52.150091378675477</c:v>
                </c:pt>
                <c:pt idx="2419">
                  <c:v>-52.115210104871508</c:v>
                </c:pt>
                <c:pt idx="2420">
                  <c:v>-52.081063575923146</c:v>
                </c:pt>
                <c:pt idx="2421">
                  <c:v>-52.047640574523768</c:v>
                </c:pt>
                <c:pt idx="2422">
                  <c:v>-52.014930183100589</c:v>
                </c:pt>
                <c:pt idx="2423">
                  <c:v>-51.98292177380754</c:v>
                </c:pt>
                <c:pt idx="2424">
                  <c:v>-51.951604998941136</c:v>
                </c:pt>
                <c:pt idx="2425">
                  <c:v>-51.920969781757471</c:v>
                </c:pt>
                <c:pt idx="2426">
                  <c:v>-51.891006307670573</c:v>
                </c:pt>
                <c:pt idx="2427">
                  <c:v>-51.861705015812603</c:v>
                </c:pt>
                <c:pt idx="2428">
                  <c:v>-51.833056590939634</c:v>
                </c:pt>
                <c:pt idx="2429">
                  <c:v>-51.805051955664453</c:v>
                </c:pt>
                <c:pt idx="2430">
                  <c:v>-51.777682263002703</c:v>
                </c:pt>
                <c:pt idx="2431">
                  <c:v>-51.750938889216073</c:v>
                </c:pt>
                <c:pt idx="2432">
                  <c:v>-51.724813426937843</c:v>
                </c:pt>
                <c:pt idx="2433">
                  <c:v>-51.699297678570261</c:v>
                </c:pt>
                <c:pt idx="2434">
                  <c:v>-51.674383649937738</c:v>
                </c:pt>
                <c:pt idx="2435">
                  <c:v>-51.650063544186764</c:v>
                </c:pt>
                <c:pt idx="2436">
                  <c:v>-51.626329755919556</c:v>
                </c:pt>
                <c:pt idx="2437">
                  <c:v>-51.603174865551303</c:v>
                </c:pt>
                <c:pt idx="2438">
                  <c:v>-51.580591633881482</c:v>
                </c:pt>
                <c:pt idx="2439">
                  <c:v>-51.558572996869103</c:v>
                </c:pt>
                <c:pt idx="2440">
                  <c:v>-51.537112060602091</c:v>
                </c:pt>
                <c:pt idx="2441">
                  <c:v>-51.516202096454634</c:v>
                </c:pt>
                <c:pt idx="2442">
                  <c:v>-51.495836536420526</c:v>
                </c:pt>
                <c:pt idx="2443">
                  <c:v>-51.476008968619631</c:v>
                </c:pt>
                <c:pt idx="2444">
                  <c:v>-51.456713132964474</c:v>
                </c:pt>
                <c:pt idx="2445">
                  <c:v>-51.437942916985939</c:v>
                </c:pt>
                <c:pt idx="2446">
                  <c:v>-51.419692351805921</c:v>
                </c:pt>
                <c:pt idx="2447">
                  <c:v>-51.401955608255037</c:v>
                </c:pt>
                <c:pt idx="2448">
                  <c:v>-51.384726993125859</c:v>
                </c:pt>
                <c:pt idx="2449">
                  <c:v>-51.368000945559245</c:v>
                </c:pt>
                <c:pt idx="2450">
                  <c:v>-51.35177203355574</c:v>
                </c:pt>
                <c:pt idx="2451">
                  <c:v>-51.336034950608123</c:v>
                </c:pt>
                <c:pt idx="2452">
                  <c:v>-51.320784512449897</c:v>
                </c:pt>
                <c:pt idx="2453">
                  <c:v>-51.306015653914052</c:v>
                </c:pt>
                <c:pt idx="2454">
                  <c:v>-51.291723425902028</c:v>
                </c:pt>
                <c:pt idx="2455">
                  <c:v>-51.277902992449896</c:v>
                </c:pt>
                <c:pt idx="2456">
                  <c:v>-51.264549627898425</c:v>
                </c:pt>
                <c:pt idx="2457">
                  <c:v>-51.251658714153685</c:v>
                </c:pt>
                <c:pt idx="2458">
                  <c:v>-51.239225738041327</c:v>
                </c:pt>
                <c:pt idx="2459">
                  <c:v>-51.227246288746514</c:v>
                </c:pt>
                <c:pt idx="2460">
                  <c:v>-51.215716055338731</c:v>
                </c:pt>
                <c:pt idx="2461">
                  <c:v>-51.204630824377546</c:v>
                </c:pt>
                <c:pt idx="2462">
                  <c:v>-51.193986477595949</c:v>
                </c:pt>
                <c:pt idx="2463">
                  <c:v>-51.183778989657625</c:v>
                </c:pt>
                <c:pt idx="2464">
                  <c:v>-51.174004425988613</c:v>
                </c:pt>
                <c:pt idx="2465">
                  <c:v>-51.164658940675039</c:v>
                </c:pt>
                <c:pt idx="2466">
                  <c:v>-51.155738774431427</c:v>
                </c:pt>
                <c:pt idx="2467">
                  <c:v>-51.147240252629629</c:v>
                </c:pt>
                <c:pt idx="2468">
                  <c:v>-51.139159783392991</c:v>
                </c:pt>
                <c:pt idx="2469">
                  <c:v>-51.13149385574755</c:v>
                </c:pt>
                <c:pt idx="2470">
                  <c:v>-51.124239037833441</c:v>
                </c:pt>
                <c:pt idx="2471">
                  <c:v>-51.117391975170079</c:v>
                </c:pt>
                <c:pt idx="2472">
                  <c:v>-51.110949388974916</c:v>
                </c:pt>
                <c:pt idx="2473">
                  <c:v>-51.104908074535508</c:v>
                </c:pt>
                <c:pt idx="2474">
                  <c:v>-51.099264899629887</c:v>
                </c:pt>
                <c:pt idx="2475">
                  <c:v>-51.094016802995633</c:v>
                </c:pt>
                <c:pt idx="2476">
                  <c:v>-51.089160792846748</c:v>
                </c:pt>
                <c:pt idx="2477">
                  <c:v>-51.08469394543215</c:v>
                </c:pt>
                <c:pt idx="2478">
                  <c:v>-51.080613403641976</c:v>
                </c:pt>
                <c:pt idx="2479">
                  <c:v>-51.076916375652573</c:v>
                </c:pt>
                <c:pt idx="2480">
                  <c:v>-51.073600133612757</c:v>
                </c:pt>
                <c:pt idx="2481">
                  <c:v>-51.070662012370256</c:v>
                </c:pt>
                <c:pt idx="2482">
                  <c:v>-51.068099408235419</c:v>
                </c:pt>
                <c:pt idx="2483">
                  <c:v>-51.065909777781172</c:v>
                </c:pt>
                <c:pt idx="2484">
                  <c:v>-51.064090636679452</c:v>
                </c:pt>
                <c:pt idx="2485">
                  <c:v>-51.062639558570652</c:v>
                </c:pt>
                <c:pt idx="2486">
                  <c:v>-51.061554173968311</c:v>
                </c:pt>
                <c:pt idx="2487">
                  <c:v>-51.060832169193489</c:v>
                </c:pt>
                <c:pt idx="2488">
                  <c:v>-51.060471285342658</c:v>
                </c:pt>
                <c:pt idx="2489">
                  <c:v>-51.060469317283747</c:v>
                </c:pt>
                <c:pt idx="2490">
                  <c:v>-51.060824112683669</c:v>
                </c:pt>
                <c:pt idx="2491">
                  <c:v>-51.06153357106205</c:v>
                </c:pt>
                <c:pt idx="2492">
                  <c:v>-51.062595642873923</c:v>
                </c:pt>
                <c:pt idx="2493">
                  <c:v>-51.064008328618407</c:v>
                </c:pt>
                <c:pt idx="2494">
                  <c:v>-51.065769677973734</c:v>
                </c:pt>
                <c:pt idx="2495">
                  <c:v>-51.067877788956423</c:v>
                </c:pt>
                <c:pt idx="2496">
                  <c:v>-51.070330807106721</c:v>
                </c:pt>
                <c:pt idx="2497">
                  <c:v>-51.073126924695273</c:v>
                </c:pt>
                <c:pt idx="2498">
                  <c:v>-51.076264379954566</c:v>
                </c:pt>
                <c:pt idx="2499">
                  <c:v>-51.079741456332222</c:v>
                </c:pt>
                <c:pt idx="2500">
                  <c:v>-51.083556481765804</c:v>
                </c:pt>
                <c:pt idx="2501">
                  <c:v>-51.087707827978292</c:v>
                </c:pt>
                <c:pt idx="2502">
                  <c:v>-51.092193909795434</c:v>
                </c:pt>
                <c:pt idx="2503">
                  <c:v>-51.097013184481014</c:v>
                </c:pt>
                <c:pt idx="2504">
                  <c:v>-51.102164151093454</c:v>
                </c:pt>
                <c:pt idx="2505">
                  <c:v>-51.107645349859865</c:v>
                </c:pt>
                <c:pt idx="2506">
                  <c:v>-51.11345536156972</c:v>
                </c:pt>
                <c:pt idx="2507">
                  <c:v>-51.119592806984514</c:v>
                </c:pt>
                <c:pt idx="2508">
                  <c:v>-51.126056346267234</c:v>
                </c:pt>
                <c:pt idx="2509">
                  <c:v>-51.132844678426608</c:v>
                </c:pt>
                <c:pt idx="2510">
                  <c:v>-51.139956540779757</c:v>
                </c:pt>
                <c:pt idx="2511">
                  <c:v>-51.147390708428581</c:v>
                </c:pt>
                <c:pt idx="2512">
                  <c:v>-51.155145993755362</c:v>
                </c:pt>
                <c:pt idx="2513">
                  <c:v>-51.163221245929648</c:v>
                </c:pt>
                <c:pt idx="2514">
                  <c:v>-51.171615350433477</c:v>
                </c:pt>
                <c:pt idx="2515">
                  <c:v>-51.180327228599069</c:v>
                </c:pt>
                <c:pt idx="2516">
                  <c:v>-51.189355837161983</c:v>
                </c:pt>
                <c:pt idx="2517">
                  <c:v>-51.198700167827255</c:v>
                </c:pt>
                <c:pt idx="2518">
                  <c:v>-51.208359246850719</c:v>
                </c:pt>
                <c:pt idx="2519">
                  <c:v>-51.218332134631133</c:v>
                </c:pt>
                <c:pt idx="2520">
                  <c:v>-51.228617925317927</c:v>
                </c:pt>
                <c:pt idx="2521">
                  <c:v>-51.239215746430105</c:v>
                </c:pt>
                <c:pt idx="2522">
                  <c:v>-51.25012475848861</c:v>
                </c:pt>
                <c:pt idx="2523">
                  <c:v>-51.261344154659206</c:v>
                </c:pt>
                <c:pt idx="2524">
                  <c:v>-51.272873160409816</c:v>
                </c:pt>
                <c:pt idx="2525">
                  <c:v>-51.284711033177558</c:v>
                </c:pt>
                <c:pt idx="2526">
                  <c:v>-51.296857062048026</c:v>
                </c:pt>
                <c:pt idx="2527">
                  <c:v>-51.309310567446367</c:v>
                </c:pt>
                <c:pt idx="2528">
                  <c:v>-51.322070900838106</c:v>
                </c:pt>
                <c:pt idx="2529">
                  <c:v>-51.33513744444226</c:v>
                </c:pt>
                <c:pt idx="2530">
                  <c:v>-51.348509610954231</c:v>
                </c:pt>
                <c:pt idx="2531">
                  <c:v>-51.362186843279851</c:v>
                </c:pt>
                <c:pt idx="2532">
                  <c:v>-51.376168614278718</c:v>
                </c:pt>
                <c:pt idx="2533">
                  <c:v>-51.390454426518858</c:v>
                </c:pt>
                <c:pt idx="2534">
                  <c:v>-51.405043812040894</c:v>
                </c:pt>
                <c:pt idx="2535">
                  <c:v>-51.419936332132046</c:v>
                </c:pt>
                <c:pt idx="2536">
                  <c:v>-51.435131577109459</c:v>
                </c:pt>
                <c:pt idx="2537">
                  <c:v>-51.450629166114048</c:v>
                </c:pt>
                <c:pt idx="2538">
                  <c:v>-51.466428746912626</c:v>
                </c:pt>
                <c:pt idx="2539">
                  <c:v>-51.482529995710721</c:v>
                </c:pt>
                <c:pt idx="2540">
                  <c:v>-51.49893261697293</c:v>
                </c:pt>
                <c:pt idx="2541">
                  <c:v>-51.515636343253988</c:v>
                </c:pt>
                <c:pt idx="2542">
                  <c:v>-51.532640935037442</c:v>
                </c:pt>
                <c:pt idx="2543">
                  <c:v>-51.549946180584328</c:v>
                </c:pt>
                <c:pt idx="2544">
                  <c:v>-51.567551895790004</c:v>
                </c:pt>
                <c:pt idx="2545">
                  <c:v>-51.585457924049976</c:v>
                </c:pt>
                <c:pt idx="2546">
                  <c:v>-51.603664136133894</c:v>
                </c:pt>
                <c:pt idx="2547">
                  <c:v>-51.622170430068934</c:v>
                </c:pt>
                <c:pt idx="2548">
                  <c:v>-51.64097673103101</c:v>
                </c:pt>
                <c:pt idx="2549">
                  <c:v>-51.660082991244536</c:v>
                </c:pt>
                <c:pt idx="2550">
                  <c:v>-51.679489189890802</c:v>
                </c:pt>
                <c:pt idx="2551">
                  <c:v>-51.699195333024754</c:v>
                </c:pt>
                <c:pt idx="2552">
                  <c:v>-51.719201453499522</c:v>
                </c:pt>
                <c:pt idx="2553">
                  <c:v>-51.739507610899629</c:v>
                </c:pt>
                <c:pt idx="2554">
                  <c:v>-51.760113891483272</c:v>
                </c:pt>
                <c:pt idx="2555">
                  <c:v>-51.781020408129834</c:v>
                </c:pt>
                <c:pt idx="2556">
                  <c:v>-51.802227300299762</c:v>
                </c:pt>
                <c:pt idx="2557">
                  <c:v>-51.823734733999494</c:v>
                </c:pt>
                <c:pt idx="2558">
                  <c:v>-51.845542901755962</c:v>
                </c:pt>
                <c:pt idx="2559">
                  <c:v>-51.867652022598179</c:v>
                </c:pt>
                <c:pt idx="2560">
                  <c:v>-51.890062342048239</c:v>
                </c:pt>
                <c:pt idx="2561">
                  <c:v>-51.912774132119495</c:v>
                </c:pt>
                <c:pt idx="2562">
                  <c:v>-51.935787691323718</c:v>
                </c:pt>
                <c:pt idx="2563">
                  <c:v>-51.959103344685417</c:v>
                </c:pt>
                <c:pt idx="2564">
                  <c:v>-51.982721443765556</c:v>
                </c:pt>
                <c:pt idx="2565">
                  <c:v>-52.006642366692432</c:v>
                </c:pt>
                <c:pt idx="2566">
                  <c:v>-52.030866518201734</c:v>
                </c:pt>
                <c:pt idx="2567">
                  <c:v>-52.055394329684049</c:v>
                </c:pt>
                <c:pt idx="2568">
                  <c:v>-52.080226259241506</c:v>
                </c:pt>
                <c:pt idx="2569">
                  <c:v>-52.105362791752626</c:v>
                </c:pt>
                <c:pt idx="2570">
                  <c:v>-52.130804438944871</c:v>
                </c:pt>
                <c:pt idx="2571">
                  <c:v>-52.156551739477337</c:v>
                </c:pt>
                <c:pt idx="2572">
                  <c:v>-52.182605259029764</c:v>
                </c:pt>
                <c:pt idx="2573">
                  <c:v>-52.208965590403061</c:v>
                </c:pt>
                <c:pt idx="2574">
                  <c:v>-52.235633353626014</c:v>
                </c:pt>
                <c:pt idx="2575">
                  <c:v>-52.262609196071622</c:v>
                </c:pt>
                <c:pt idx="2576">
                  <c:v>-52.289893792584017</c:v>
                </c:pt>
                <c:pt idx="2577">
                  <c:v>-52.317487845611275</c:v>
                </c:pt>
                <c:pt idx="2578">
                  <c:v>-52.345392085349957</c:v>
                </c:pt>
                <c:pt idx="2579">
                  <c:v>-52.373607269898812</c:v>
                </c:pt>
                <c:pt idx="2580">
                  <c:v>-52.402134185418944</c:v>
                </c:pt>
                <c:pt idx="2581">
                  <c:v>-52.430973646307734</c:v>
                </c:pt>
                <c:pt idx="2582">
                  <c:v>-52.46012649537878</c:v>
                </c:pt>
                <c:pt idx="2583">
                  <c:v>-52.489593604053852</c:v>
                </c:pt>
                <c:pt idx="2584">
                  <c:v>-52.519375872563465</c:v>
                </c:pt>
                <c:pt idx="2585">
                  <c:v>-52.549474230158211</c:v>
                </c:pt>
                <c:pt idx="2586">
                  <c:v>-52.57988963533009</c:v>
                </c:pt>
                <c:pt idx="2587">
                  <c:v>-52.610623076043709</c:v>
                </c:pt>
                <c:pt idx="2588">
                  <c:v>-52.641675569979476</c:v>
                </c:pt>
                <c:pt idx="2589">
                  <c:v>-52.673048164786124</c:v>
                </c:pt>
                <c:pt idx="2590">
                  <c:v>-52.704741938343965</c:v>
                </c:pt>
                <c:pt idx="2591">
                  <c:v>-52.736757999041608</c:v>
                </c:pt>
                <c:pt idx="2592">
                  <c:v>-52.769097486060652</c:v>
                </c:pt>
                <c:pt idx="2593">
                  <c:v>-52.801761569675207</c:v>
                </c:pt>
                <c:pt idx="2594">
                  <c:v>-52.834751451560891</c:v>
                </c:pt>
                <c:pt idx="2595">
                  <c:v>-52.86806836511694</c:v>
                </c:pt>
                <c:pt idx="2596">
                  <c:v>-52.901713575800272</c:v>
                </c:pt>
                <c:pt idx="2597">
                  <c:v>-52.93568838147236</c:v>
                </c:pt>
                <c:pt idx="2598">
                  <c:v>-52.969994112758968</c:v>
                </c:pt>
                <c:pt idx="2599">
                  <c:v>-53.004632133422646</c:v>
                </c:pt>
                <c:pt idx="2600">
                  <c:v>-53.039603840748612</c:v>
                </c:pt>
                <c:pt idx="2601">
                  <c:v>-53.074910665944934</c:v>
                </c:pt>
                <c:pt idx="2602">
                  <c:v>-53.110554074555751</c:v>
                </c:pt>
                <c:pt idx="2603">
                  <c:v>-53.146535566890236</c:v>
                </c:pt>
                <c:pt idx="2604">
                  <c:v>-53.18285667846488</c:v>
                </c:pt>
                <c:pt idx="2605">
                  <c:v>-53.219518980462126</c:v>
                </c:pt>
                <c:pt idx="2606">
                  <c:v>-53.256524080201551</c:v>
                </c:pt>
                <c:pt idx="2607">
                  <c:v>-53.293873621632237</c:v>
                </c:pt>
                <c:pt idx="2608">
                  <c:v>-53.331569285835613</c:v>
                </c:pt>
                <c:pt idx="2609">
                  <c:v>-53.369612791548363</c:v>
                </c:pt>
                <c:pt idx="2610">
                  <c:v>-53.408005895701237</c:v>
                </c:pt>
                <c:pt idx="2611">
                  <c:v>-53.446750393976188</c:v>
                </c:pt>
                <c:pt idx="2612">
                  <c:v>-53.485848121379107</c:v>
                </c:pt>
                <c:pt idx="2613">
                  <c:v>-53.525300952835238</c:v>
                </c:pt>
                <c:pt idx="2614">
                  <c:v>-53.5651108037992</c:v>
                </c:pt>
                <c:pt idx="2615">
                  <c:v>-53.605279630887075</c:v>
                </c:pt>
                <c:pt idx="2616">
                  <c:v>-53.645809432527294</c:v>
                </c:pt>
                <c:pt idx="2617">
                  <c:v>-53.686702249633065</c:v>
                </c:pt>
                <c:pt idx="2618">
                  <c:v>-53.727960166295944</c:v>
                </c:pt>
                <c:pt idx="2619">
                  <c:v>-53.769585310499124</c:v>
                </c:pt>
                <c:pt idx="2620">
                  <c:v>-53.81157985485661</c:v>
                </c:pt>
                <c:pt idx="2621">
                  <c:v>-53.853946017372671</c:v>
                </c:pt>
                <c:pt idx="2622">
                  <c:v>-53.896686062225207</c:v>
                </c:pt>
                <c:pt idx="2623">
                  <c:v>-53.939802300576218</c:v>
                </c:pt>
                <c:pt idx="2624">
                  <c:v>-53.983297091403834</c:v>
                </c:pt>
                <c:pt idx="2625">
                  <c:v>-54.027172842362646</c:v>
                </c:pt>
                <c:pt idx="2626">
                  <c:v>-54.071432010670435</c:v>
                </c:pt>
                <c:pt idx="2627">
                  <c:v>-54.116077104021933</c:v>
                </c:pt>
                <c:pt idx="2628">
                  <c:v>-54.161110681531859</c:v>
                </c:pt>
                <c:pt idx="2629">
                  <c:v>-54.206535354704968</c:v>
                </c:pt>
                <c:pt idx="2630">
                  <c:v>-54.252353788440637</c:v>
                </c:pt>
                <c:pt idx="2631">
                  <c:v>-54.298568702065502</c:v>
                </c:pt>
                <c:pt idx="2632">
                  <c:v>-54.345182870396826</c:v>
                </c:pt>
                <c:pt idx="2633">
                  <c:v>-54.392199124844637</c:v>
                </c:pt>
                <c:pt idx="2634">
                  <c:v>-54.439620354544182</c:v>
                </c:pt>
                <c:pt idx="2635">
                  <c:v>-54.487449507522292</c:v>
                </c:pt>
                <c:pt idx="2636">
                  <c:v>-54.535689591906298</c:v>
                </c:pt>
                <c:pt idx="2637">
                  <c:v>-54.584343677166054</c:v>
                </c:pt>
                <c:pt idx="2638">
                  <c:v>-54.633414895396854</c:v>
                </c:pt>
                <c:pt idx="2639">
                  <c:v>-54.682906442641304</c:v>
                </c:pt>
                <c:pt idx="2640">
                  <c:v>-54.732821580258019</c:v>
                </c:pt>
                <c:pt idx="2641">
                  <c:v>-54.783163636327423</c:v>
                </c:pt>
                <c:pt idx="2642">
                  <c:v>-54.833936007105862</c:v>
                </c:pt>
                <c:pt idx="2643">
                  <c:v>-54.885142158526527</c:v>
                </c:pt>
                <c:pt idx="2644">
                  <c:v>-54.936785627748712</c:v>
                </c:pt>
                <c:pt idx="2645">
                  <c:v>-54.988870024753346</c:v>
                </c:pt>
                <c:pt idx="2646">
                  <c:v>-55.041399033995432</c:v>
                </c:pt>
                <c:pt idx="2647">
                  <c:v>-55.094376416106492</c:v>
                </c:pt>
                <c:pt idx="2648">
                  <c:v>-55.147806009654126</c:v>
                </c:pt>
                <c:pt idx="2649">
                  <c:v>-55.20169173295703</c:v>
                </c:pt>
                <c:pt idx="2650">
                  <c:v>-55.256037585963782</c:v>
                </c:pt>
                <c:pt idx="2651">
                  <c:v>-55.310847652189125</c:v>
                </c:pt>
                <c:pt idx="2652">
                  <c:v>-55.366126100716343</c:v>
                </c:pt>
                <c:pt idx="2653">
                  <c:v>-55.421877188267814</c:v>
                </c:pt>
                <c:pt idx="2654">
                  <c:v>-55.478105261342002</c:v>
                </c:pt>
                <c:pt idx="2655">
                  <c:v>-55.534814758423529</c:v>
                </c:pt>
                <c:pt idx="2656">
                  <c:v>-55.592010212268818</c:v>
                </c:pt>
                <c:pt idx="2657">
                  <c:v>-55.649696252267979</c:v>
                </c:pt>
                <c:pt idx="2658">
                  <c:v>-55.707877606888147</c:v>
                </c:pt>
                <c:pt idx="2659">
                  <c:v>-55.766559106198407</c:v>
                </c:pt>
                <c:pt idx="2660">
                  <c:v>-55.825745684486556</c:v>
                </c:pt>
                <c:pt idx="2661">
                  <c:v>-55.885442382961941</c:v>
                </c:pt>
                <c:pt idx="2662">
                  <c:v>-55.945654352553035</c:v>
                </c:pt>
                <c:pt idx="2663">
                  <c:v>-56.006386856806962</c:v>
                </c:pt>
                <c:pt idx="2664">
                  <c:v>-56.067645274887077</c:v>
                </c:pt>
                <c:pt idx="2665">
                  <c:v>-56.129435104677228</c:v>
                </c:pt>
                <c:pt idx="2666">
                  <c:v>-56.19176196599981</c:v>
                </c:pt>
                <c:pt idx="2667">
                  <c:v>-56.254631603946862</c:v>
                </c:pt>
                <c:pt idx="2668">
                  <c:v>-56.318049892331892</c:v>
                </c:pt>
                <c:pt idx="2669">
                  <c:v>-56.382022837265431</c:v>
                </c:pt>
                <c:pt idx="2670">
                  <c:v>-56.446556580866229</c:v>
                </c:pt>
                <c:pt idx="2671">
                  <c:v>-56.511657405104422</c:v>
                </c:pt>
                <c:pt idx="2672">
                  <c:v>-56.577331735787091</c:v>
                </c:pt>
                <c:pt idx="2673">
                  <c:v>-56.643586146696734</c:v>
                </c:pt>
                <c:pt idx="2674">
                  <c:v>-56.710427363880996</c:v>
                </c:pt>
                <c:pt idx="2675">
                  <c:v>-56.777862270103547</c:v>
                </c:pt>
                <c:pt idx="2676">
                  <c:v>-56.845897909470573</c:v>
                </c:pt>
                <c:pt idx="2677">
                  <c:v>-56.914541492227443</c:v>
                </c:pt>
                <c:pt idx="2678">
                  <c:v>-56.983800399744993</c:v>
                </c:pt>
                <c:pt idx="2679">
                  <c:v>-57.053682189695827</c:v>
                </c:pt>
                <c:pt idx="2680">
                  <c:v>-57.12419460143866</c:v>
                </c:pt>
                <c:pt idx="2681">
                  <c:v>-57.195345561609884</c:v>
                </c:pt>
                <c:pt idx="2682">
                  <c:v>-57.267143189937137</c:v>
                </c:pt>
                <c:pt idx="2683">
                  <c:v>-57.339595805291225</c:v>
                </c:pt>
                <c:pt idx="2684">
                  <c:v>-57.412711931976062</c:v>
                </c:pt>
                <c:pt idx="2685">
                  <c:v>-57.486500306274593</c:v>
                </c:pt>
                <c:pt idx="2686">
                  <c:v>-57.560969883267383</c:v>
                </c:pt>
                <c:pt idx="2687">
                  <c:v>-57.636129843927399</c:v>
                </c:pt>
                <c:pt idx="2688">
                  <c:v>-57.711989602512716</c:v>
                </c:pt>
                <c:pt idx="2689">
                  <c:v>-57.78855881426621</c:v>
                </c:pt>
                <c:pt idx="2690">
                  <c:v>-57.865847383445399</c:v>
                </c:pt>
                <c:pt idx="2691">
                  <c:v>-57.943865471690359</c:v>
                </c:pt>
                <c:pt idx="2692">
                  <c:v>-58.022623506749689</c:v>
                </c:pt>
                <c:pt idx="2693">
                  <c:v>-58.102132191590499</c:v>
                </c:pt>
                <c:pt idx="2694">
                  <c:v>-58.182402513901408</c:v>
                </c:pt>
                <c:pt idx="2695">
                  <c:v>-58.263445756012608</c:v>
                </c:pt>
                <c:pt idx="2696">
                  <c:v>-58.345273505262931</c:v>
                </c:pt>
                <c:pt idx="2697">
                  <c:v>-58.427897664826034</c:v>
                </c:pt>
                <c:pt idx="2698">
                  <c:v>-58.511330465027747</c:v>
                </c:pt>
                <c:pt idx="2699">
                  <c:v>-58.595584475178597</c:v>
                </c:pt>
                <c:pt idx="2700">
                  <c:v>-58.680672615954222</c:v>
                </c:pt>
                <c:pt idx="2701">
                  <c:v>-58.766608172346473</c:v>
                </c:pt>
                <c:pt idx="2702">
                  <c:v>-58.853404807222077</c:v>
                </c:pt>
                <c:pt idx="2703">
                  <c:v>-58.941076575526296</c:v>
                </c:pt>
                <c:pt idx="2704">
                  <c:v>-59.029637939160935</c:v>
                </c:pt>
                <c:pt idx="2705">
                  <c:v>-59.119103782577689</c:v>
                </c:pt>
                <c:pt idx="2706">
                  <c:v>-59.209489429137562</c:v>
                </c:pt>
                <c:pt idx="2707">
                  <c:v>-59.300810658265476</c:v>
                </c:pt>
                <c:pt idx="2708">
                  <c:v>-59.393083723461906</c:v>
                </c:pt>
                <c:pt idx="2709">
                  <c:v>-59.486325371211009</c:v>
                </c:pt>
                <c:pt idx="2710">
                  <c:v>-59.580552860853359</c:v>
                </c:pt>
                <c:pt idx="2711">
                  <c:v>-59.675783985466886</c:v>
                </c:pt>
                <c:pt idx="2712">
                  <c:v>-59.772037093827862</c:v>
                </c:pt>
                <c:pt idx="2713">
                  <c:v>-59.869331113522037</c:v>
                </c:pt>
                <c:pt idx="2714">
                  <c:v>-59.96768557526768</c:v>
                </c:pt>
                <c:pt idx="2715">
                  <c:v>-60.067120638535492</c:v>
                </c:pt>
                <c:pt idx="2716">
                  <c:v>-60.16765711855264</c:v>
                </c:pt>
                <c:pt idx="2717">
                  <c:v>-60.26931651476977</c:v>
                </c:pt>
                <c:pt idx="2718">
                  <c:v>-60.372121040898975</c:v>
                </c:pt>
                <c:pt idx="2719">
                  <c:v>-60.47609365661674</c:v>
                </c:pt>
                <c:pt idx="2720">
                  <c:v>-60.581258101058133</c:v>
                </c:pt>
                <c:pt idx="2721">
                  <c:v>-60.687638928209317</c:v>
                </c:pt>
                <c:pt idx="2722">
                  <c:v>-60.795261544336121</c:v>
                </c:pt>
                <c:pt idx="2723">
                  <c:v>-60.904152247597487</c:v>
                </c:pt>
                <c:pt idx="2724">
                  <c:v>-61.014338269984698</c:v>
                </c:pt>
                <c:pt idx="2725">
                  <c:v>-61.12584782175869</c:v>
                </c:pt>
                <c:pt idx="2726">
                  <c:v>-61.238710138574781</c:v>
                </c:pt>
                <c:pt idx="2727">
                  <c:v>-61.352955531474379</c:v>
                </c:pt>
                <c:pt idx="2728">
                  <c:v>-61.46861543997025</c:v>
                </c:pt>
                <c:pt idx="2729">
                  <c:v>-61.585722488447914</c:v>
                </c:pt>
                <c:pt idx="2730">
                  <c:v>-61.704310546147724</c:v>
                </c:pt>
                <c:pt idx="2731">
                  <c:v>-61.824414790986438</c:v>
                </c:pt>
                <c:pt idx="2732">
                  <c:v>-61.946071777527756</c:v>
                </c:pt>
                <c:pt idx="2733">
                  <c:v>-62.069319509434926</c:v>
                </c:pt>
                <c:pt idx="2734">
                  <c:v>-62.194197516749156</c:v>
                </c:pt>
                <c:pt idx="2735">
                  <c:v>-62.320746938393711</c:v>
                </c:pt>
                <c:pt idx="2736">
                  <c:v>-62.449010610341787</c:v>
                </c:pt>
                <c:pt idx="2737">
                  <c:v>-62.579033159900838</c:v>
                </c:pt>
                <c:pt idx="2738">
                  <c:v>-62.710861106649048</c:v>
                </c:pt>
                <c:pt idx="2739">
                  <c:v>-62.844542970580108</c:v>
                </c:pt>
                <c:pt idx="2740">
                  <c:v>-62.980129388099414</c:v>
                </c:pt>
                <c:pt idx="2741">
                  <c:v>-63.117673236548313</c:v>
                </c:pt>
                <c:pt idx="2742">
                  <c:v>-63.257229768026946</c:v>
                </c:pt>
                <c:pt idx="2743">
                  <c:v>-63.39885675337122</c:v>
                </c:pt>
                <c:pt idx="2744">
                  <c:v>-63.542614637205773</c:v>
                </c:pt>
                <c:pt idx="2745">
                  <c:v>-63.688566705117438</c:v>
                </c:pt>
                <c:pt idx="2746">
                  <c:v>-63.836779264118526</c:v>
                </c:pt>
                <c:pt idx="2747">
                  <c:v>-63.987321837660922</c:v>
                </c:pt>
                <c:pt idx="2748">
                  <c:v>-64.140267376656212</c:v>
                </c:pt>
                <c:pt idx="2749">
                  <c:v>-64.295692488087582</c:v>
                </c:pt>
                <c:pt idx="2750">
                  <c:v>-64.453677683021397</c:v>
                </c:pt>
                <c:pt idx="2751">
                  <c:v>-64.614307646007347</c:v>
                </c:pt>
                <c:pt idx="2752">
                  <c:v>-64.777671528128721</c:v>
                </c:pt>
                <c:pt idx="2753">
                  <c:v>-64.943863266251256</c:v>
                </c:pt>
                <c:pt idx="2754">
                  <c:v>-65.11298193130844</c:v>
                </c:pt>
                <c:pt idx="2755">
                  <c:v>-65.28513210886247</c:v>
                </c:pt>
                <c:pt idx="2756">
                  <c:v>-65.460424315612968</c:v>
                </c:pt>
                <c:pt idx="2757">
                  <c:v>-65.638975455974816</c:v>
                </c:pt>
                <c:pt idx="2758">
                  <c:v>-65.820909323472108</c:v>
                </c:pt>
                <c:pt idx="2759">
                  <c:v>-66.006357152307061</c:v>
                </c:pt>
                <c:pt idx="2760">
                  <c:v>-66.19545822528255</c:v>
                </c:pt>
                <c:pt idx="2761">
                  <c:v>-66.388360545100909</c:v>
                </c:pt>
                <c:pt idx="2762">
                  <c:v>-66.585221577147152</c:v>
                </c:pt>
                <c:pt idx="2763">
                  <c:v>-66.786209073112232</c:v>
                </c:pt>
                <c:pt idx="2764">
                  <c:v>-66.991501986211318</c:v>
                </c:pt>
                <c:pt idx="2765">
                  <c:v>-67.201291490520418</c:v>
                </c:pt>
                <c:pt idx="2766">
                  <c:v>-67.41578211899062</c:v>
                </c:pt>
                <c:pt idx="2767">
                  <c:v>-67.635193037081564</c:v>
                </c:pt>
                <c:pt idx="2768">
                  <c:v>-67.859759471914472</c:v>
                </c:pt>
                <c:pt idx="2769">
                  <c:v>-68.089734320279391</c:v>
                </c:pt>
                <c:pt idx="2770">
                  <c:v>-68.325389963082145</c:v>
                </c:pt>
                <c:pt idx="2771">
                  <c:v>-68.56702031883151</c:v>
                </c:pt>
                <c:pt idx="2772">
                  <c:v>-68.814943175007258</c:v>
                </c:pt>
                <c:pt idx="2773">
                  <c:v>-69.069502843703816</c:v>
                </c:pt>
                <c:pt idx="2774">
                  <c:v>-69.33107319719079</c:v>
                </c:pt>
                <c:pt idx="2775">
                  <c:v>-69.600061150560009</c:v>
                </c:pt>
                <c:pt idx="2776">
                  <c:v>-69.876910672899086</c:v>
                </c:pt>
                <c:pt idx="2777">
                  <c:v>-70.162107426220018</c:v>
                </c:pt>
                <c:pt idx="2778">
                  <c:v>-70.456184153883129</c:v>
                </c:pt>
                <c:pt idx="2779">
                  <c:v>-70.759726968714091</c:v>
                </c:pt>
                <c:pt idx="2780">
                  <c:v>-71.073382727273497</c:v>
                </c:pt>
                <c:pt idx="2781">
                  <c:v>-71.397867723540955</c:v>
                </c:pt>
                <c:pt idx="2782">
                  <c:v>-71.733977995810761</c:v>
                </c:pt>
                <c:pt idx="2783">
                  <c:v>-72.082601619958808</c:v>
                </c:pt>
                <c:pt idx="2784">
                  <c:v>-72.44473346688315</c:v>
                </c:pt>
                <c:pt idx="2785">
                  <c:v>-72.821493041724295</c:v>
                </c:pt>
                <c:pt idx="2786">
                  <c:v>-73.214146210959584</c:v>
                </c:pt>
                <c:pt idx="2787">
                  <c:v>-73.624131880616844</c:v>
                </c:pt>
                <c:pt idx="2788">
                  <c:v>-74.053095044462765</c:v>
                </c:pt>
                <c:pt idx="2789">
                  <c:v>-74.502928119288782</c:v>
                </c:pt>
                <c:pt idx="2790">
                  <c:v>-74.975823193147335</c:v>
                </c:pt>
                <c:pt idx="2791">
                  <c:v>-75.474338837655665</c:v>
                </c:pt>
                <c:pt idx="2792">
                  <c:v>-76.001486645056943</c:v>
                </c:pt>
                <c:pt idx="2793">
                  <c:v>-76.560844918969906</c:v>
                </c:pt>
                <c:pt idx="2794">
                  <c:v>-77.156710431746887</c:v>
                </c:pt>
                <c:pt idx="2795">
                  <c:v>-77.794304648047898</c:v>
                </c:pt>
                <c:pt idx="2796">
                  <c:v>-78.480059698927519</c:v>
                </c:pt>
                <c:pt idx="2797">
                  <c:v>-79.222024241176172</c:v>
                </c:pt>
                <c:pt idx="2798">
                  <c:v>-80.030455076347295</c:v>
                </c:pt>
                <c:pt idx="2799">
                  <c:v>-80.9187069292486</c:v>
                </c:pt>
                <c:pt idx="2800">
                  <c:v>-81.904621121759106</c:v>
                </c:pt>
                <c:pt idx="2801">
                  <c:v>-83.012791707253101</c:v>
                </c:pt>
                <c:pt idx="2802">
                  <c:v>-84.278471937651062</c:v>
                </c:pt>
                <c:pt idx="2803">
                  <c:v>-85.754790944525126</c:v>
                </c:pt>
                <c:pt idx="2804">
                  <c:v>-87.527347046190926</c:v>
                </c:pt>
                <c:pt idx="2805">
                  <c:v>-89.74761077793049</c:v>
                </c:pt>
                <c:pt idx="2806">
                  <c:v>-92.724706394233309</c:v>
                </c:pt>
                <c:pt idx="2807">
                  <c:v>-97.267942430615619</c:v>
                </c:pt>
                <c:pt idx="2808">
                  <c:v>-107.29063424049153</c:v>
                </c:pt>
                <c:pt idx="2809">
                  <c:v>-105.98422466310295</c:v>
                </c:pt>
                <c:pt idx="2810">
                  <c:v>-96.877510679570861</c:v>
                </c:pt>
                <c:pt idx="2811">
                  <c:v>-92.543621403764931</c:v>
                </c:pt>
                <c:pt idx="2812">
                  <c:v>-89.675204669197527</c:v>
                </c:pt>
                <c:pt idx="2813">
                  <c:v>-87.530074943409417</c:v>
                </c:pt>
                <c:pt idx="2814">
                  <c:v>-85.817406677667663</c:v>
                </c:pt>
                <c:pt idx="2815">
                  <c:v>-84.392766211463197</c:v>
                </c:pt>
                <c:pt idx="2816">
                  <c:v>-83.17383882137932</c:v>
                </c:pt>
                <c:pt idx="2817">
                  <c:v>-82.109233639567549</c:v>
                </c:pt>
                <c:pt idx="2818">
                  <c:v>-81.164703716663098</c:v>
                </c:pt>
                <c:pt idx="2819">
                  <c:v>-80.316277906326121</c:v>
                </c:pt>
                <c:pt idx="2820">
                  <c:v>-79.546521096861454</c:v>
                </c:pt>
                <c:pt idx="2821">
                  <c:v>-78.842354757734341</c:v>
                </c:pt>
                <c:pt idx="2822">
                  <c:v>-78.193716420893821</c:v>
                </c:pt>
                <c:pt idx="2823">
                  <c:v>-77.592698130753433</c:v>
                </c:pt>
                <c:pt idx="2824">
                  <c:v>-77.03297212629829</c:v>
                </c:pt>
                <c:pt idx="2825">
                  <c:v>-76.509395991471948</c:v>
                </c:pt>
                <c:pt idx="2826">
                  <c:v>-76.017733916011053</c:v>
                </c:pt>
                <c:pt idx="2827">
                  <c:v>-75.554455360313611</c:v>
                </c:pt>
                <c:pt idx="2828">
                  <c:v>-75.116586682376635</c:v>
                </c:pt>
                <c:pt idx="2829">
                  <c:v>-74.701599840820862</c:v>
                </c:pt>
                <c:pt idx="2830">
                  <c:v>-74.307327583569645</c:v>
                </c:pt>
                <c:pt idx="2831">
                  <c:v>-73.931897901095439</c:v>
                </c:pt>
                <c:pt idx="2832">
                  <c:v>-73.573682720617683</c:v>
                </c:pt>
                <c:pt idx="2833">
                  <c:v>-73.231257282457747</c:v>
                </c:pt>
                <c:pt idx="2834">
                  <c:v>-72.9033676360485</c:v>
                </c:pt>
                <c:pt idx="2835">
                  <c:v>-72.588904382712769</c:v>
                </c:pt>
                <c:pt idx="2836">
                  <c:v>-72.286881277711473</c:v>
                </c:pt>
                <c:pt idx="2837">
                  <c:v>-71.996417650878641</c:v>
                </c:pt>
                <c:pt idx="2838">
                  <c:v>-71.716723856188764</c:v>
                </c:pt>
                <c:pt idx="2839">
                  <c:v>-71.447089144781017</c:v>
                </c:pt>
                <c:pt idx="2840">
                  <c:v>-71.18687149268473</c:v>
                </c:pt>
                <c:pt idx="2841">
                  <c:v>-70.935489016905962</c:v>
                </c:pt>
                <c:pt idx="2842">
                  <c:v>-70.692412691275067</c:v>
                </c:pt>
                <c:pt idx="2843">
                  <c:v>-70.457160132778483</c:v>
                </c:pt>
                <c:pt idx="2844">
                  <c:v>-70.229290275003436</c:v>
                </c:pt>
                <c:pt idx="2845">
                  <c:v>-70.008398780912486</c:v>
                </c:pt>
                <c:pt idx="2846">
                  <c:v>-69.794114075104318</c:v>
                </c:pt>
                <c:pt idx="2847">
                  <c:v>-69.586093897838595</c:v>
                </c:pt>
                <c:pt idx="2848">
                  <c:v>-69.384022300574657</c:v>
                </c:pt>
                <c:pt idx="2849">
                  <c:v>-69.187607016829404</c:v>
                </c:pt>
                <c:pt idx="2850">
                  <c:v>-68.996577153480402</c:v>
                </c:pt>
                <c:pt idx="2851">
                  <c:v>-68.810681156745346</c:v>
                </c:pt>
                <c:pt idx="2852">
                  <c:v>-68.629685014541309</c:v>
                </c:pt>
                <c:pt idx="2853">
                  <c:v>-68.453370662991659</c:v>
                </c:pt>
                <c:pt idx="2854">
                  <c:v>-68.28153456989854</c:v>
                </c:pt>
                <c:pt idx="2855">
                  <c:v>-68.113986472098361</c:v>
                </c:pt>
                <c:pt idx="2856">
                  <c:v>-67.950548247055465</c:v>
                </c:pt>
                <c:pt idx="2857">
                  <c:v>-67.79105290194488</c:v>
                </c:pt>
                <c:pt idx="2858">
                  <c:v>-67.635343665836245</c:v>
                </c:pt>
                <c:pt idx="2859">
                  <c:v>-67.483273172597961</c:v>
                </c:pt>
                <c:pt idx="2860">
                  <c:v>-67.334702723880767</c:v>
                </c:pt>
                <c:pt idx="2861">
                  <c:v>-67.189501622924524</c:v>
                </c:pt>
                <c:pt idx="2862">
                  <c:v>-67.04754657118859</c:v>
                </c:pt>
                <c:pt idx="2863">
                  <c:v>-66.908721120812515</c:v>
                </c:pt>
                <c:pt idx="2864">
                  <c:v>-66.772915176835511</c:v>
                </c:pt>
                <c:pt idx="2865">
                  <c:v>-66.64002454384449</c:v>
                </c:pt>
                <c:pt idx="2866">
                  <c:v>-66.509950512357292</c:v>
                </c:pt>
                <c:pt idx="2867">
                  <c:v>-66.382599480858559</c:v>
                </c:pt>
                <c:pt idx="2868">
                  <c:v>-66.257882609851322</c:v>
                </c:pt>
                <c:pt idx="2869">
                  <c:v>-66.135715504716586</c:v>
                </c:pt>
                <c:pt idx="2870">
                  <c:v>-66.016017924566114</c:v>
                </c:pt>
                <c:pt idx="2871">
                  <c:v>-65.898713514560356</c:v>
                </c:pt>
                <c:pt idx="2872">
                  <c:v>-65.783729559468227</c:v>
                </c:pt>
                <c:pt idx="2873">
                  <c:v>-65.670996756462131</c:v>
                </c:pt>
                <c:pt idx="2874">
                  <c:v>-65.560449005393423</c:v>
                </c:pt>
                <c:pt idx="2875">
                  <c:v>-65.452023214949662</c:v>
                </c:pt>
                <c:pt idx="2876">
                  <c:v>-65.345659123265108</c:v>
                </c:pt>
                <c:pt idx="2877">
                  <c:v>-65.241299131723864</c:v>
                </c:pt>
                <c:pt idx="2878">
                  <c:v>-65.138888150805187</c:v>
                </c:pt>
                <c:pt idx="2879">
                  <c:v>-65.038373456925441</c:v>
                </c:pt>
                <c:pt idx="2880">
                  <c:v>-64.939704559369389</c:v>
                </c:pt>
                <c:pt idx="2881">
                  <c:v>-64.842833076454568</c:v>
                </c:pt>
                <c:pt idx="2882">
                  <c:v>-64.747712620179513</c:v>
                </c:pt>
                <c:pt idx="2883">
                  <c:v>-64.654298688656951</c:v>
                </c:pt>
                <c:pt idx="2884">
                  <c:v>-64.562548565722764</c:v>
                </c:pt>
                <c:pt idx="2885">
                  <c:v>-64.472421227149837</c:v>
                </c:pt>
                <c:pt idx="2886">
                  <c:v>-64.38387725294217</c:v>
                </c:pt>
                <c:pt idx="2887">
                  <c:v>-64.296878745258184</c:v>
                </c:pt>
                <c:pt idx="2888">
                  <c:v>-64.211389251527251</c:v>
                </c:pt>
                <c:pt idx="2889">
                  <c:v>-64.127373692365495</c:v>
                </c:pt>
                <c:pt idx="2890">
                  <c:v>-64.04479829394748</c:v>
                </c:pt>
                <c:pt idx="2891">
                  <c:v>-63.96363052449572</c:v>
                </c:pt>
                <c:pt idx="2892">
                  <c:v>-63.883839034602815</c:v>
                </c:pt>
                <c:pt idx="2893">
                  <c:v>-63.80539360109664</c:v>
                </c:pt>
                <c:pt idx="2894">
                  <c:v>-63.728265074214718</c:v>
                </c:pt>
                <c:pt idx="2895">
                  <c:v>-63.652425327850793</c:v>
                </c:pt>
                <c:pt idx="2896">
                  <c:v>-63.577847212652657</c:v>
                </c:pt>
                <c:pt idx="2897">
                  <c:v>-63.504504511793968</c:v>
                </c:pt>
                <c:pt idx="2898">
                  <c:v>-63.4323718992298</c:v>
                </c:pt>
                <c:pt idx="2899">
                  <c:v>-63.361424900265241</c:v>
                </c:pt>
                <c:pt idx="2900">
                  <c:v>-63.291639854299106</c:v>
                </c:pt>
                <c:pt idx="2901">
                  <c:v>-63.222993879587733</c:v>
                </c:pt>
                <c:pt idx="2902">
                  <c:v>-63.155464839908944</c:v>
                </c:pt>
                <c:pt idx="2903">
                  <c:v>-63.089031312992311</c:v>
                </c:pt>
                <c:pt idx="2904">
                  <c:v>-63.023672560618053</c:v>
                </c:pt>
                <c:pt idx="2905">
                  <c:v>-62.959368500273591</c:v>
                </c:pt>
                <c:pt idx="2906">
                  <c:v>-62.89609967826722</c:v>
                </c:pt>
                <c:pt idx="2907">
                  <c:v>-62.83384724421856</c:v>
                </c:pt>
                <c:pt idx="2908">
                  <c:v>-62.772592926838591</c:v>
                </c:pt>
                <c:pt idx="2909">
                  <c:v>-62.712319010916687</c:v>
                </c:pt>
                <c:pt idx="2910">
                  <c:v>-62.653008315454201</c:v>
                </c:pt>
                <c:pt idx="2911">
                  <c:v>-62.594644172864605</c:v>
                </c:pt>
                <c:pt idx="2912">
                  <c:v>-62.53721040919131</c:v>
                </c:pt>
                <c:pt idx="2913">
                  <c:v>-62.480691325269234</c:v>
                </c:pt>
                <c:pt idx="2914">
                  <c:v>-62.425071678790246</c:v>
                </c:pt>
                <c:pt idx="2915">
                  <c:v>-62.370336667216257</c:v>
                </c:pt>
                <c:pt idx="2916">
                  <c:v>-62.3164719114856</c:v>
                </c:pt>
                <c:pt idx="2917">
                  <c:v>-62.263463440480962</c:v>
                </c:pt>
                <c:pt idx="2918">
                  <c:v>-62.211297676209007</c:v>
                </c:pt>
                <c:pt idx="2919">
                  <c:v>-62.15996141965158</c:v>
                </c:pt>
                <c:pt idx="2920">
                  <c:v>-62.109441837260022</c:v>
                </c:pt>
                <c:pt idx="2921">
                  <c:v>-62.05972644805199</c:v>
                </c:pt>
                <c:pt idx="2922">
                  <c:v>-62.01080311127707</c:v>
                </c:pt>
                <c:pt idx="2923">
                  <c:v>-61.96266001462898</c:v>
                </c:pt>
                <c:pt idx="2924">
                  <c:v>-61.915285662968984</c:v>
                </c:pt>
                <c:pt idx="2925">
                  <c:v>-61.868668867537934</c:v>
                </c:pt>
                <c:pt idx="2926">
                  <c:v>-61.822798735627572</c:v>
                </c:pt>
                <c:pt idx="2927">
                  <c:v>-61.777664660693375</c:v>
                </c:pt>
                <c:pt idx="2928">
                  <c:v>-61.733256312885409</c:v>
                </c:pt>
                <c:pt idx="2929">
                  <c:v>-61.689563629968589</c:v>
                </c:pt>
                <c:pt idx="2930">
                  <c:v>-61.646576808626314</c:v>
                </c:pt>
                <c:pt idx="2931">
                  <c:v>-61.604286296119071</c:v>
                </c:pt>
                <c:pt idx="2932">
                  <c:v>-61.562682782280376</c:v>
                </c:pt>
                <c:pt idx="2933">
                  <c:v>-61.521757191842291</c:v>
                </c:pt>
                <c:pt idx="2934">
                  <c:v>-61.481500677063401</c:v>
                </c:pt>
                <c:pt idx="2935">
                  <c:v>-61.441904610656749</c:v>
                </c:pt>
                <c:pt idx="2936">
                  <c:v>-61.402960578990616</c:v>
                </c:pt>
                <c:pt idx="2937">
                  <c:v>-61.364660375560945</c:v>
                </c:pt>
                <c:pt idx="2938">
                  <c:v>-61.326995994718317</c:v>
                </c:pt>
                <c:pt idx="2939">
                  <c:v>-61.289959625632477</c:v>
                </c:pt>
                <c:pt idx="2940">
                  <c:v>-61.253543646493789</c:v>
                </c:pt>
                <c:pt idx="2941">
                  <c:v>-61.217740618935068</c:v>
                </c:pt>
                <c:pt idx="2942">
                  <c:v>-61.182543282659708</c:v>
                </c:pt>
                <c:pt idx="2943">
                  <c:v>-61.147944550277359</c:v>
                </c:pt>
                <c:pt idx="2944">
                  <c:v>-61.113937502328724</c:v>
                </c:pt>
                <c:pt idx="2945">
                  <c:v>-61.080515382496372</c:v>
                </c:pt>
                <c:pt idx="2946">
                  <c:v>-61.047671592990611</c:v>
                </c:pt>
                <c:pt idx="2947">
                  <c:v>-61.015399690103408</c:v>
                </c:pt>
                <c:pt idx="2948">
                  <c:v>-60.983693379926144</c:v>
                </c:pt>
                <c:pt idx="2949">
                  <c:v>-60.952546514218724</c:v>
                </c:pt>
                <c:pt idx="2950">
                  <c:v>-60.921953086427543</c:v>
                </c:pt>
                <c:pt idx="2951">
                  <c:v>-60.891907227847597</c:v>
                </c:pt>
                <c:pt idx="2952">
                  <c:v>-60.862403203915747</c:v>
                </c:pt>
                <c:pt idx="2953">
                  <c:v>-60.833435410637222</c:v>
                </c:pt>
                <c:pt idx="2954">
                  <c:v>-60.804998371135753</c:v>
                </c:pt>
                <c:pt idx="2955">
                  <c:v>-60.777086732324925</c:v>
                </c:pt>
                <c:pt idx="2956">
                  <c:v>-60.749695261691372</c:v>
                </c:pt>
                <c:pt idx="2957">
                  <c:v>-60.722818844189412</c:v>
                </c:pt>
                <c:pt idx="2958">
                  <c:v>-60.69645247924381</c:v>
                </c:pt>
                <c:pt idx="2959">
                  <c:v>-60.670591277849695</c:v>
                </c:pt>
                <c:pt idx="2960">
                  <c:v>-60.645230459772613</c:v>
                </c:pt>
                <c:pt idx="2961">
                  <c:v>-60.620365350843535</c:v>
                </c:pt>
                <c:pt idx="2962">
                  <c:v>-60.595991380340209</c:v>
                </c:pt>
                <c:pt idx="2963">
                  <c:v>-60.572104078457173</c:v>
                </c:pt>
                <c:pt idx="2964">
                  <c:v>-60.548699073860433</c:v>
                </c:pt>
                <c:pt idx="2965">
                  <c:v>-60.525772091319929</c:v>
                </c:pt>
                <c:pt idx="2966">
                  <c:v>-60.503318949418727</c:v>
                </c:pt>
                <c:pt idx="2967">
                  <c:v>-60.48133555833882</c:v>
                </c:pt>
                <c:pt idx="2968">
                  <c:v>-60.459817917716734</c:v>
                </c:pt>
                <c:pt idx="2969">
                  <c:v>-60.438762114567048</c:v>
                </c:pt>
                <c:pt idx="2970">
                  <c:v>-60.418164321273352</c:v>
                </c:pt>
                <c:pt idx="2971">
                  <c:v>-60.398020793644207</c:v>
                </c:pt>
                <c:pt idx="2972">
                  <c:v>-60.378327869026208</c:v>
                </c:pt>
                <c:pt idx="2973">
                  <c:v>-60.359081964482257</c:v>
                </c:pt>
                <c:pt idx="2974">
                  <c:v>-60.340279575020539</c:v>
                </c:pt>
                <c:pt idx="2975">
                  <c:v>-60.321917271885198</c:v>
                </c:pt>
                <c:pt idx="2976">
                  <c:v>-60.303991700893732</c:v>
                </c:pt>
                <c:pt idx="2977">
                  <c:v>-60.286499580831247</c:v>
                </c:pt>
                <c:pt idx="2978">
                  <c:v>-60.269437701889892</c:v>
                </c:pt>
                <c:pt idx="2979">
                  <c:v>-60.252802924158424</c:v>
                </c:pt>
                <c:pt idx="2980">
                  <c:v>-60.236592176158197</c:v>
                </c:pt>
                <c:pt idx="2981">
                  <c:v>-60.220802453421783</c:v>
                </c:pt>
                <c:pt idx="2982">
                  <c:v>-60.205430817115939</c:v>
                </c:pt>
                <c:pt idx="2983">
                  <c:v>-60.190474392706548</c:v>
                </c:pt>
                <c:pt idx="2984">
                  <c:v>-60.175930368662236</c:v>
                </c:pt>
                <c:pt idx="2985">
                  <c:v>-60.161795995199434</c:v>
                </c:pt>
                <c:pt idx="2986">
                  <c:v>-60.148068583061999</c:v>
                </c:pt>
                <c:pt idx="2987">
                  <c:v>-60.134745502338845</c:v>
                </c:pt>
                <c:pt idx="2988">
                  <c:v>-60.121824181317969</c:v>
                </c:pt>
                <c:pt idx="2989">
                  <c:v>-60.109302105371718</c:v>
                </c:pt>
                <c:pt idx="2990">
                  <c:v>-60.097176815877049</c:v>
                </c:pt>
                <c:pt idx="2991">
                  <c:v>-60.085445909167767</c:v>
                </c:pt>
                <c:pt idx="2992">
                  <c:v>-60.074107035516484</c:v>
                </c:pt>
                <c:pt idx="2993">
                  <c:v>-60.063157898147672</c:v>
                </c:pt>
                <c:pt idx="2994">
                  <c:v>-60.05259625227847</c:v>
                </c:pt>
                <c:pt idx="2995">
                  <c:v>-60.042419904190574</c:v>
                </c:pt>
                <c:pt idx="2996">
                  <c:v>-60.032626710324813</c:v>
                </c:pt>
                <c:pt idx="2997">
                  <c:v>-60.023214576406332</c:v>
                </c:pt>
                <c:pt idx="2998">
                  <c:v>-60.014181456593761</c:v>
                </c:pt>
                <c:pt idx="2999">
                  <c:v>-60.005525352653422</c:v>
                </c:pt>
                <c:pt idx="3000">
                  <c:v>-59.997244313156941</c:v>
                </c:pt>
                <c:pt idx="3001">
                  <c:v>-59.989336432704334</c:v>
                </c:pt>
                <c:pt idx="3002">
                  <c:v>-59.981799851168503</c:v>
                </c:pt>
                <c:pt idx="3003">
                  <c:v>-59.974632752961412</c:v>
                </c:pt>
                <c:pt idx="3004">
                  <c:v>-59.967833366323113</c:v>
                </c:pt>
                <c:pt idx="3005">
                  <c:v>-59.961399962631816</c:v>
                </c:pt>
                <c:pt idx="3006">
                  <c:v>-59.955330855731638</c:v>
                </c:pt>
                <c:pt idx="3007">
                  <c:v>-59.949624401284453</c:v>
                </c:pt>
                <c:pt idx="3008">
                  <c:v>-59.944278996137363</c:v>
                </c:pt>
                <c:pt idx="3009">
                  <c:v>-59.939293077709941</c:v>
                </c:pt>
                <c:pt idx="3010">
                  <c:v>-59.934665123401359</c:v>
                </c:pt>
                <c:pt idx="3011">
                  <c:v>-59.930393650012789</c:v>
                </c:pt>
                <c:pt idx="3012">
                  <c:v>-59.92647721318874</c:v>
                </c:pt>
                <c:pt idx="3013">
                  <c:v>-59.922914406873957</c:v>
                </c:pt>
                <c:pt idx="3014">
                  <c:v>-59.919703862788907</c:v>
                </c:pt>
                <c:pt idx="3015">
                  <c:v>-59.916844249919315</c:v>
                </c:pt>
                <c:pt idx="3016">
                  <c:v>-59.914334274021442</c:v>
                </c:pt>
                <c:pt idx="3017">
                  <c:v>-59.912172677143488</c:v>
                </c:pt>
                <c:pt idx="3018">
                  <c:v>-59.910358237162178</c:v>
                </c:pt>
                <c:pt idx="3019">
                  <c:v>-59.908889767331672</c:v>
                </c:pt>
                <c:pt idx="3020">
                  <c:v>-59.907766115849661</c:v>
                </c:pt>
                <c:pt idx="3021">
                  <c:v>-59.906986165435157</c:v>
                </c:pt>
                <c:pt idx="3022">
                  <c:v>-59.906548832920848</c:v>
                </c:pt>
                <c:pt idx="3023">
                  <c:v>-59.906453068857758</c:v>
                </c:pt>
                <c:pt idx="3024">
                  <c:v>-59.906697857133871</c:v>
                </c:pt>
                <c:pt idx="3025">
                  <c:v>-59.907282214605495</c:v>
                </c:pt>
                <c:pt idx="3026">
                  <c:v>-59.908205190740233</c:v>
                </c:pt>
                <c:pt idx="3027">
                  <c:v>-59.909465867272488</c:v>
                </c:pt>
                <c:pt idx="3028">
                  <c:v>-59.911063357870027</c:v>
                </c:pt>
                <c:pt idx="3029">
                  <c:v>-59.912996807815226</c:v>
                </c:pt>
                <c:pt idx="3030">
                  <c:v>-59.915265393693772</c:v>
                </c:pt>
                <c:pt idx="3031">
                  <c:v>-59.91786832309684</c:v>
                </c:pt>
                <c:pt idx="3032">
                  <c:v>-59.92080483433444</c:v>
                </c:pt>
                <c:pt idx="3033">
                  <c:v>-59.924074196158649</c:v>
                </c:pt>
                <c:pt idx="3034">
                  <c:v>-59.927675707498352</c:v>
                </c:pt>
                <c:pt idx="3035">
                  <c:v>-59.931608697203124</c:v>
                </c:pt>
                <c:pt idx="3036">
                  <c:v>-59.935872523799333</c:v>
                </c:pt>
                <c:pt idx="3037">
                  <c:v>-59.940466575254831</c:v>
                </c:pt>
                <c:pt idx="3038">
                  <c:v>-59.945390268754011</c:v>
                </c:pt>
                <c:pt idx="3039">
                  <c:v>-59.950643050482583</c:v>
                </c:pt>
                <c:pt idx="3040">
                  <c:v>-59.956224395423298</c:v>
                </c:pt>
                <c:pt idx="3041">
                  <c:v>-59.962133807158693</c:v>
                </c:pt>
                <c:pt idx="3042">
                  <c:v>-59.968370817685695</c:v>
                </c:pt>
                <c:pt idx="3043">
                  <c:v>-59.974934987237773</c:v>
                </c:pt>
                <c:pt idx="3044">
                  <c:v>-59.98182590411777</c:v>
                </c:pt>
                <c:pt idx="3045">
                  <c:v>-59.989043184538247</c:v>
                </c:pt>
                <c:pt idx="3046">
                  <c:v>-59.996586472472444</c:v>
                </c:pt>
                <c:pt idx="3047">
                  <c:v>-60.004455439511986</c:v>
                </c:pt>
                <c:pt idx="3048">
                  <c:v>-60.012649784736169</c:v>
                </c:pt>
                <c:pt idx="3049">
                  <c:v>-60.021169234587092</c:v>
                </c:pt>
                <c:pt idx="3050">
                  <c:v>-60.030013542755547</c:v>
                </c:pt>
                <c:pt idx="3051">
                  <c:v>-60.039182490073898</c:v>
                </c:pt>
                <c:pt idx="3052">
                  <c:v>-60.048675884418891</c:v>
                </c:pt>
                <c:pt idx="3053">
                  <c:v>-60.058493560622104</c:v>
                </c:pt>
                <c:pt idx="3054">
                  <c:v>-60.068635380388393</c:v>
                </c:pt>
                <c:pt idx="3055">
                  <c:v>-60.07910123222338</c:v>
                </c:pt>
                <c:pt idx="3056">
                  <c:v>-60.089891031369412</c:v>
                </c:pt>
                <c:pt idx="3057">
                  <c:v>-60.10100471974841</c:v>
                </c:pt>
                <c:pt idx="3058">
                  <c:v>-60.112442265914922</c:v>
                </c:pt>
                <c:pt idx="3059">
                  <c:v>-60.124203665015337</c:v>
                </c:pt>
                <c:pt idx="3060">
                  <c:v>-60.136288938757332</c:v>
                </c:pt>
                <c:pt idx="3061">
                  <c:v>-60.148698135385331</c:v>
                </c:pt>
                <c:pt idx="3062">
                  <c:v>-60.16143132966608</c:v>
                </c:pt>
                <c:pt idx="3063">
                  <c:v>-60.174488622880688</c:v>
                </c:pt>
                <c:pt idx="3064">
                  <c:v>-60.187870142826405</c:v>
                </c:pt>
                <c:pt idx="3065">
                  <c:v>-60.201576043825668</c:v>
                </c:pt>
                <c:pt idx="3066">
                  <c:v>-60.215606506742347</c:v>
                </c:pt>
                <c:pt idx="3067">
                  <c:v>-60.229961739009134</c:v>
                </c:pt>
                <c:pt idx="3068">
                  <c:v>-60.244641974659345</c:v>
                </c:pt>
                <c:pt idx="3069">
                  <c:v>-60.259647474370581</c:v>
                </c:pt>
                <c:pt idx="3070">
                  <c:v>-60.274978525514243</c:v>
                </c:pt>
                <c:pt idx="3071">
                  <c:v>-60.290635442213308</c:v>
                </c:pt>
                <c:pt idx="3072">
                  <c:v>-60.306618565411071</c:v>
                </c:pt>
                <c:pt idx="3073">
                  <c:v>-60.32292826294529</c:v>
                </c:pt>
                <c:pt idx="3074">
                  <c:v>-60.339564929631671</c:v>
                </c:pt>
                <c:pt idx="3075">
                  <c:v>-60.356528987357699</c:v>
                </c:pt>
                <c:pt idx="3076">
                  <c:v>-60.373820885182418</c:v>
                </c:pt>
                <c:pt idx="3077">
                  <c:v>-60.39144109944651</c:v>
                </c:pt>
                <c:pt idx="3078">
                  <c:v>-60.409390133891222</c:v>
                </c:pt>
                <c:pt idx="3079">
                  <c:v>-60.427668519783964</c:v>
                </c:pt>
                <c:pt idx="3080">
                  <c:v>-60.446276816057633</c:v>
                </c:pt>
                <c:pt idx="3081">
                  <c:v>-60.465215609451874</c:v>
                </c:pt>
                <c:pt idx="3082">
                  <c:v>-60.484485514671107</c:v>
                </c:pt>
                <c:pt idx="3083">
                  <c:v>-60.504087174546548</c:v>
                </c:pt>
                <c:pt idx="3084">
                  <c:v>-60.524021260208642</c:v>
                </c:pt>
                <c:pt idx="3085">
                  <c:v>-60.544288471271663</c:v>
                </c:pt>
                <c:pt idx="3086">
                  <c:v>-60.564889536024047</c:v>
                </c:pt>
                <c:pt idx="3087">
                  <c:v>-60.585825211631317</c:v>
                </c:pt>
                <c:pt idx="3088">
                  <c:v>-60.607096284347023</c:v>
                </c:pt>
                <c:pt idx="3089">
                  <c:v>-60.628703569736935</c:v>
                </c:pt>
                <c:pt idx="3090">
                  <c:v>-60.650647912908497</c:v>
                </c:pt>
                <c:pt idx="3091">
                  <c:v>-60.672930188755984</c:v>
                </c:pt>
                <c:pt idx="3092">
                  <c:v>-60.695551302211221</c:v>
                </c:pt>
                <c:pt idx="3093">
                  <c:v>-60.718512188510722</c:v>
                </c:pt>
                <c:pt idx="3094">
                  <c:v>-60.741813813467395</c:v>
                </c:pt>
                <c:pt idx="3095">
                  <c:v>-60.765457173759351</c:v>
                </c:pt>
                <c:pt idx="3096">
                  <c:v>-60.7894432972262</c:v>
                </c:pt>
                <c:pt idx="3097">
                  <c:v>-60.813773243178275</c:v>
                </c:pt>
                <c:pt idx="3098">
                  <c:v>-60.838448102717813</c:v>
                </c:pt>
                <c:pt idx="3099">
                  <c:v>-60.863468999072708</c:v>
                </c:pt>
                <c:pt idx="3100">
                  <c:v>-60.888837087940935</c:v>
                </c:pt>
                <c:pt idx="3101">
                  <c:v>-60.914553557848762</c:v>
                </c:pt>
                <c:pt idx="3102">
                  <c:v>-60.940619630522747</c:v>
                </c:pt>
                <c:pt idx="3103">
                  <c:v>-60.967036561272366</c:v>
                </c:pt>
                <c:pt idx="3104">
                  <c:v>-60.99380563938864</c:v>
                </c:pt>
                <c:pt idx="3105">
                  <c:v>-61.020928188554713</c:v>
                </c:pt>
                <c:pt idx="3106">
                  <c:v>-61.048405567271402</c:v>
                </c:pt>
                <c:pt idx="3107">
                  <c:v>-61.076239169297502</c:v>
                </c:pt>
                <c:pt idx="3108">
                  <c:v>-61.104430424103235</c:v>
                </c:pt>
                <c:pt idx="3109">
                  <c:v>-61.132980797340736</c:v>
                </c:pt>
                <c:pt idx="3110">
                  <c:v>-61.161891791329111</c:v>
                </c:pt>
                <c:pt idx="3111">
                  <c:v>-61.191164945555194</c:v>
                </c:pt>
                <c:pt idx="3112">
                  <c:v>-61.220801837190123</c:v>
                </c:pt>
                <c:pt idx="3113">
                  <c:v>-61.250804081625184</c:v>
                </c:pt>
                <c:pt idx="3114">
                  <c:v>-61.281173333021151</c:v>
                </c:pt>
                <c:pt idx="3115">
                  <c:v>-61.311911284877226</c:v>
                </c:pt>
                <c:pt idx="3116">
                  <c:v>-61.343019670618695</c:v>
                </c:pt>
                <c:pt idx="3117">
                  <c:v>-61.374500264201295</c:v>
                </c:pt>
                <c:pt idx="3118">
                  <c:v>-61.40635488073567</c:v>
                </c:pt>
                <c:pt idx="3119">
                  <c:v>-61.438585377131403</c:v>
                </c:pt>
                <c:pt idx="3120">
                  <c:v>-61.471193652761258</c:v>
                </c:pt>
                <c:pt idx="3121">
                  <c:v>-61.504181650144986</c:v>
                </c:pt>
                <c:pt idx="3122">
                  <c:v>-61.537551355656284</c:v>
                </c:pt>
                <c:pt idx="3123">
                  <c:v>-61.571304800250616</c:v>
                </c:pt>
                <c:pt idx="3124">
                  <c:v>-61.605444060213628</c:v>
                </c:pt>
                <c:pt idx="3125">
                  <c:v>-61.639971257938186</c:v>
                </c:pt>
                <c:pt idx="3126">
                  <c:v>-61.67488856271806</c:v>
                </c:pt>
                <c:pt idx="3127">
                  <c:v>-61.710198191573625</c:v>
                </c:pt>
                <c:pt idx="3128">
                  <c:v>-61.745902410095553</c:v>
                </c:pt>
                <c:pt idx="3129">
                  <c:v>-61.782003533320847</c:v>
                </c:pt>
                <c:pt idx="3130">
                  <c:v>-61.818503926633198</c:v>
                </c:pt>
                <c:pt idx="3131">
                  <c:v>-61.855406006688789</c:v>
                </c:pt>
                <c:pt idx="3132">
                  <c:v>-61.892712242375858</c:v>
                </c:pt>
                <c:pt idx="3133">
                  <c:v>-61.930425155799739</c:v>
                </c:pt>
                <c:pt idx="3134">
                  <c:v>-61.968547323298743</c:v>
                </c:pt>
                <c:pt idx="3135">
                  <c:v>-62.007081376494185</c:v>
                </c:pt>
                <c:pt idx="3136">
                  <c:v>-62.046030003370007</c:v>
                </c:pt>
                <c:pt idx="3137">
                  <c:v>-62.085395949386808</c:v>
                </c:pt>
                <c:pt idx="3138">
                  <c:v>-62.125182018630653</c:v>
                </c:pt>
                <c:pt idx="3139">
                  <c:v>-62.16539107499851</c:v>
                </c:pt>
                <c:pt idx="3140">
                  <c:v>-62.206026043419129</c:v>
                </c:pt>
                <c:pt idx="3141">
                  <c:v>-62.24708991111217</c:v>
                </c:pt>
                <c:pt idx="3142">
                  <c:v>-62.288585728889217</c:v>
                </c:pt>
                <c:pt idx="3143">
                  <c:v>-62.330516612493071</c:v>
                </c:pt>
                <c:pt idx="3144">
                  <c:v>-62.372885743978912</c:v>
                </c:pt>
                <c:pt idx="3145">
                  <c:v>-62.415696373142609</c:v>
                </c:pt>
                <c:pt idx="3146">
                  <c:v>-62.458951818991572</c:v>
                </c:pt>
                <c:pt idx="3147">
                  <c:v>-62.502655471262571</c:v>
                </c:pt>
                <c:pt idx="3148">
                  <c:v>-62.546810791988243</c:v>
                </c:pt>
                <c:pt idx="3149">
                  <c:v>-62.591421317116094</c:v>
                </c:pt>
                <c:pt idx="3150">
                  <c:v>-62.636490658176456</c:v>
                </c:pt>
                <c:pt idx="3151">
                  <c:v>-62.682022504005076</c:v>
                </c:pt>
                <c:pt idx="3152">
                  <c:v>-62.728020622524653</c:v>
                </c:pt>
                <c:pt idx="3153">
                  <c:v>-62.774488862580277</c:v>
                </c:pt>
                <c:pt idx="3154">
                  <c:v>-62.821431155837189</c:v>
                </c:pt>
                <c:pt idx="3155">
                  <c:v>-62.868851518741096</c:v>
                </c:pt>
                <c:pt idx="3156">
                  <c:v>-62.916754054543247</c:v>
                </c:pt>
                <c:pt idx="3157">
                  <c:v>-62.965142955390796</c:v>
                </c:pt>
                <c:pt idx="3158">
                  <c:v>-63.014022504490434</c:v>
                </c:pt>
                <c:pt idx="3159">
                  <c:v>-63.063397078341971</c:v>
                </c:pt>
                <c:pt idx="3160">
                  <c:v>-63.113271149047954</c:v>
                </c:pt>
                <c:pt idx="3161">
                  <c:v>-63.163649286700647</c:v>
                </c:pt>
                <c:pt idx="3162">
                  <c:v>-63.214536161852948</c:v>
                </c:pt>
                <c:pt idx="3163">
                  <c:v>-63.26593654807116</c:v>
                </c:pt>
                <c:pt idx="3164">
                  <c:v>-63.317855324576414</c:v>
                </c:pt>
                <c:pt idx="3165">
                  <c:v>-63.370297478979218</c:v>
                </c:pt>
                <c:pt idx="3166">
                  <c:v>-63.423268110106363</c:v>
                </c:pt>
                <c:pt idx="3167">
                  <c:v>-63.476772430929969</c:v>
                </c:pt>
                <c:pt idx="3168">
                  <c:v>-63.530815771596394</c:v>
                </c:pt>
                <c:pt idx="3169">
                  <c:v>-63.58540358256576</c:v>
                </c:pt>
                <c:pt idx="3170">
                  <c:v>-63.640541437862048</c:v>
                </c:pt>
                <c:pt idx="3171">
                  <c:v>-63.696235038438061</c:v>
                </c:pt>
                <c:pt idx="3172">
                  <c:v>-63.752490215665809</c:v>
                </c:pt>
                <c:pt idx="3173">
                  <c:v>-63.809312934950356</c:v>
                </c:pt>
                <c:pt idx="3174">
                  <c:v>-63.866709299476092</c:v>
                </c:pt>
                <c:pt idx="3175">
                  <c:v>-63.924685554093877</c:v>
                </c:pt>
                <c:pt idx="3176">
                  <c:v>-63.983248089349154</c:v>
                </c:pt>
                <c:pt idx="3177">
                  <c:v>-64.042403445659758</c:v>
                </c:pt>
                <c:pt idx="3178">
                  <c:v>-64.102158317655011</c:v>
                </c:pt>
                <c:pt idx="3179">
                  <c:v>-64.162519558674006</c:v>
                </c:pt>
                <c:pt idx="3180">
                  <c:v>-64.223494185438412</c:v>
                </c:pt>
                <c:pt idx="3181">
                  <c:v>-64.285089382901191</c:v>
                </c:pt>
                <c:pt idx="3182">
                  <c:v>-64.347312509287434</c:v>
                </c:pt>
                <c:pt idx="3183">
                  <c:v>-64.410171101327165</c:v>
                </c:pt>
                <c:pt idx="3184">
                  <c:v>-64.473672879692401</c:v>
                </c:pt>
                <c:pt idx="3185">
                  <c:v>-64.537825754654335</c:v>
                </c:pt>
                <c:pt idx="3186">
                  <c:v>-64.602637831960763</c:v>
                </c:pt>
                <c:pt idx="3187">
                  <c:v>-64.66811741894773</c:v>
                </c:pt>
                <c:pt idx="3188">
                  <c:v>-64.734273030903779</c:v>
                </c:pt>
                <c:pt idx="3189">
                  <c:v>-64.801113397688084</c:v>
                </c:pt>
                <c:pt idx="3190">
                  <c:v>-64.868647470621468</c:v>
                </c:pt>
                <c:pt idx="3191">
                  <c:v>-64.936884429661106</c:v>
                </c:pt>
                <c:pt idx="3192">
                  <c:v>-65.005833690877409</c:v>
                </c:pt>
                <c:pt idx="3193">
                  <c:v>-65.07550491424135</c:v>
                </c:pt>
                <c:pt idx="3194">
                  <c:v>-65.145908011740914</c:v>
                </c:pt>
                <c:pt idx="3195">
                  <c:v>-65.21705315584822</c:v>
                </c:pt>
                <c:pt idx="3196">
                  <c:v>-65.288950788347307</c:v>
                </c:pt>
                <c:pt idx="3197">
                  <c:v>-65.361611629543916</c:v>
                </c:pt>
                <c:pt idx="3198">
                  <c:v>-65.435046687883585</c:v>
                </c:pt>
                <c:pt idx="3199">
                  <c:v>-65.509267269988641</c:v>
                </c:pt>
                <c:pt idx="3200">
                  <c:v>-65.584284991145609</c:v>
                </c:pt>
                <c:pt idx="3201">
                  <c:v>-65.660111786259179</c:v>
                </c:pt>
                <c:pt idx="3202">
                  <c:v>-65.736759921309883</c:v>
                </c:pt>
                <c:pt idx="3203">
                  <c:v>-65.814242005328524</c:v>
                </c:pt>
                <c:pt idx="3204">
                  <c:v>-65.892571002923859</c:v>
                </c:pt>
                <c:pt idx="3205">
                  <c:v>-65.971760247398322</c:v>
                </c:pt>
                <c:pt idx="3206">
                  <c:v>-66.05182345447416</c:v>
                </c:pt>
                <c:pt idx="3207">
                  <c:v>-66.132774736671237</c:v>
                </c:pt>
                <c:pt idx="3208">
                  <c:v>-66.214628618376906</c:v>
                </c:pt>
                <c:pt idx="3209">
                  <c:v>-66.297400051639485</c:v>
                </c:pt>
                <c:pt idx="3210">
                  <c:v>-66.381104432733963</c:v>
                </c:pt>
                <c:pt idx="3211">
                  <c:v>-66.465757619540994</c:v>
                </c:pt>
                <c:pt idx="3212">
                  <c:v>-66.551375949796366</c:v>
                </c:pt>
                <c:pt idx="3213">
                  <c:v>-66.637976260251122</c:v>
                </c:pt>
                <c:pt idx="3214">
                  <c:v>-66.725575906802931</c:v>
                </c:pt>
                <c:pt idx="3215">
                  <c:v>-66.814192785666904</c:v>
                </c:pt>
                <c:pt idx="3216">
                  <c:v>-66.903845355634644</c:v>
                </c:pt>
                <c:pt idx="3217">
                  <c:v>-66.994552661498204</c:v>
                </c:pt>
                <c:pt idx="3218">
                  <c:v>-67.086334358718005</c:v>
                </c:pt>
                <c:pt idx="3219">
                  <c:v>-67.179210739403359</c:v>
                </c:pt>
                <c:pt idx="3220">
                  <c:v>-67.273202759696574</c:v>
                </c:pt>
                <c:pt idx="3221">
                  <c:v>-67.368332068650503</c:v>
                </c:pt>
                <c:pt idx="3222">
                  <c:v>-67.464621038704294</c:v>
                </c:pt>
                <c:pt idx="3223">
                  <c:v>-67.562092797853722</c:v>
                </c:pt>
                <c:pt idx="3224">
                  <c:v>-67.660771263636775</c:v>
                </c:pt>
                <c:pt idx="3225">
                  <c:v>-67.760681179063937</c:v>
                </c:pt>
                <c:pt idx="3226">
                  <c:v>-67.861848150615558</c:v>
                </c:pt>
                <c:pt idx="3227">
                  <c:v>-67.96429868845766</c:v>
                </c:pt>
                <c:pt idx="3228">
                  <c:v>-68.068060249039945</c:v>
                </c:pt>
                <c:pt idx="3229">
                  <c:v>-68.173161280232563</c:v>
                </c:pt>
                <c:pt idx="3230">
                  <c:v>-68.279631269197424</c:v>
                </c:pt>
                <c:pt idx="3231">
                  <c:v>-68.387500793185367</c:v>
                </c:pt>
                <c:pt idx="3232">
                  <c:v>-68.496801573492647</c:v>
                </c:pt>
                <c:pt idx="3233">
                  <c:v>-68.607566532793172</c:v>
                </c:pt>
                <c:pt idx="3234">
                  <c:v>-68.719829856117912</c:v>
                </c:pt>
                <c:pt idx="3235">
                  <c:v>-68.833627055765049</c:v>
                </c:pt>
                <c:pt idx="3236">
                  <c:v>-68.948995040437097</c:v>
                </c:pt>
                <c:pt idx="3237">
                  <c:v>-69.06597218894612</c:v>
                </c:pt>
                <c:pt idx="3238">
                  <c:v>-69.184598428861236</c:v>
                </c:pt>
                <c:pt idx="3239">
                  <c:v>-69.304915320486074</c:v>
                </c:pt>
                <c:pt idx="3240">
                  <c:v>-69.426966146617445</c:v>
                </c:pt>
                <c:pt idx="3241">
                  <c:v>-69.550796008561619</c:v>
                </c:pt>
                <c:pt idx="3242">
                  <c:v>-69.676451928951863</c:v>
                </c:pt>
                <c:pt idx="3243">
                  <c:v>-69.80398296193529</c:v>
                </c:pt>
                <c:pt idx="3244">
                  <c:v>-69.933440311381347</c:v>
                </c:pt>
                <c:pt idx="3245">
                  <c:v>-70.064877457833205</c:v>
                </c:pt>
                <c:pt idx="3246">
                  <c:v>-70.198350294968478</c:v>
                </c:pt>
                <c:pt idx="3247">
                  <c:v>-70.333917276448801</c:v>
                </c:pt>
                <c:pt idx="3248">
                  <c:v>-70.471639574129625</c:v>
                </c:pt>
                <c:pt idx="3249">
                  <c:v>-70.611581248682938</c:v>
                </c:pt>
                <c:pt idx="3250">
                  <c:v>-70.75380943383459</c:v>
                </c:pt>
                <c:pt idx="3251">
                  <c:v>-70.898394535531892</c:v>
                </c:pt>
                <c:pt idx="3252">
                  <c:v>-71.045410447530713</c:v>
                </c:pt>
                <c:pt idx="3253">
                  <c:v>-71.194934785034206</c:v>
                </c:pt>
                <c:pt idx="3254">
                  <c:v>-71.347049138239939</c:v>
                </c:pt>
                <c:pt idx="3255">
                  <c:v>-71.50183934787249</c:v>
                </c:pt>
                <c:pt idx="3256">
                  <c:v>-71.659395805012366</c:v>
                </c:pt>
                <c:pt idx="3257">
                  <c:v>-71.819813777846122</c:v>
                </c:pt>
                <c:pt idx="3258">
                  <c:v>-71.98319376830527</c:v>
                </c:pt>
                <c:pt idx="3259">
                  <c:v>-72.149641901909575</c:v>
                </c:pt>
                <c:pt idx="3260">
                  <c:v>-72.319270354615156</c:v>
                </c:pt>
                <c:pt idx="3261">
                  <c:v>-72.492197820952512</c:v>
                </c:pt>
                <c:pt idx="3262">
                  <c:v>-72.668550028358183</c:v>
                </c:pt>
                <c:pt idx="3263">
                  <c:v>-72.848460303257369</c:v>
                </c:pt>
                <c:pt idx="3264">
                  <c:v>-73.032070195284689</c:v>
                </c:pt>
                <c:pt idx="3265">
                  <c:v>-73.219530166974906</c:v>
                </c:pt>
                <c:pt idx="3266">
                  <c:v>-73.411000357310641</c:v>
                </c:pt>
                <c:pt idx="3267">
                  <c:v>-73.606651428840323</c:v>
                </c:pt>
                <c:pt idx="3268">
                  <c:v>-73.806665509604898</c:v>
                </c:pt>
                <c:pt idx="3269">
                  <c:v>-74.011237242864567</c:v>
                </c:pt>
                <c:pt idx="3270">
                  <c:v>-74.220574959806115</c:v>
                </c:pt>
                <c:pt idx="3271">
                  <c:v>-74.434901992915286</c:v>
                </c:pt>
                <c:pt idx="3272">
                  <c:v>-74.654458150788699</c:v>
                </c:pt>
                <c:pt idx="3273">
                  <c:v>-74.879501378761773</c:v>
                </c:pt>
                <c:pt idx="3274">
                  <c:v>-75.110309634196184</c:v>
                </c:pt>
                <c:pt idx="3275">
                  <c:v>-75.347183010622459</c:v>
                </c:pt>
                <c:pt idx="3276">
                  <c:v>-75.590446151417709</c:v>
                </c:pt>
                <c:pt idx="3277">
                  <c:v>-75.840451001720353</c:v>
                </c:pt>
                <c:pt idx="3278">
                  <c:v>-76.097579957129824</c:v>
                </c:pt>
                <c:pt idx="3279">
                  <c:v>-76.362249479839235</c:v>
                </c:pt>
                <c:pt idx="3280">
                  <c:v>-76.63491426806624</c:v>
                </c:pt>
                <c:pt idx="3281">
                  <c:v>-76.916072083560323</c:v>
                </c:pt>
                <c:pt idx="3282">
                  <c:v>-77.206269365935697</c:v>
                </c:pt>
                <c:pt idx="3283">
                  <c:v>-77.506107792879931</c:v>
                </c:pt>
                <c:pt idx="3284">
                  <c:v>-77.81625198417116</c:v>
                </c:pt>
                <c:pt idx="3285">
                  <c:v>-78.137438597525659</c:v>
                </c:pt>
                <c:pt idx="3286">
                  <c:v>-78.470487129304942</c:v>
                </c:pt>
                <c:pt idx="3287">
                  <c:v>-78.81631281855843</c:v>
                </c:pt>
                <c:pt idx="3288">
                  <c:v>-79.175942165942402</c:v>
                </c:pt>
                <c:pt idx="3289">
                  <c:v>-79.55053173025901</c:v>
                </c:pt>
                <c:pt idx="3290">
                  <c:v>-79.94139107014098</c:v>
                </c:pt>
                <c:pt idx="3291">
                  <c:v>-80.350010978590674</c:v>
                </c:pt>
                <c:pt idx="3292">
                  <c:v>-80.778098546949352</c:v>
                </c:pt>
                <c:pt idx="3293">
                  <c:v>-81.227621141735042</c:v>
                </c:pt>
                <c:pt idx="3294">
                  <c:v>-81.700862159352482</c:v>
                </c:pt>
                <c:pt idx="3295">
                  <c:v>-82.200492559218503</c:v>
                </c:pt>
                <c:pt idx="3296">
                  <c:v>-82.729663856669504</c:v>
                </c:pt>
                <c:pt idx="3297">
                  <c:v>-83.292130797062853</c:v>
                </c:pt>
                <c:pt idx="3298">
                  <c:v>-83.892415859229004</c:v>
                </c:pt>
                <c:pt idx="3299">
                  <c:v>-84.536033964480254</c:v>
                </c:pt>
                <c:pt idx="3300">
                  <c:v>-85.229805935337467</c:v>
                </c:pt>
                <c:pt idx="3301">
                  <c:v>-85.982306401588588</c:v>
                </c:pt>
                <c:pt idx="3302">
                  <c:v>-86.804521901809267</c:v>
                </c:pt>
                <c:pt idx="3303">
                  <c:v>-87.710849925855371</c:v>
                </c:pt>
                <c:pt idx="3304">
                  <c:v>-88.720675614425943</c:v>
                </c:pt>
                <c:pt idx="3305">
                  <c:v>-89.860979970492011</c:v>
                </c:pt>
                <c:pt idx="3306">
                  <c:v>-91.170913019098663</c:v>
                </c:pt>
                <c:pt idx="3307">
                  <c:v>-92.710428793387649</c:v>
                </c:pt>
                <c:pt idx="3308">
                  <c:v>-94.578266248867152</c:v>
                </c:pt>
                <c:pt idx="3309">
                  <c:v>-96.954862051871814</c:v>
                </c:pt>
                <c:pt idx="3310">
                  <c:v>-100.22825642143489</c:v>
                </c:pt>
                <c:pt idx="3311">
                  <c:v>-105.52653384681238</c:v>
                </c:pt>
                <c:pt idx="3312">
                  <c:v>-121.35892550184889</c:v>
                </c:pt>
                <c:pt idx="3313">
                  <c:v>-108.9425966210146</c:v>
                </c:pt>
                <c:pt idx="3314">
                  <c:v>-101.95156047969193</c:v>
                </c:pt>
                <c:pt idx="3315">
                  <c:v>-98.136599611921142</c:v>
                </c:pt>
                <c:pt idx="3316">
                  <c:v>-95.500612785787325</c:v>
                </c:pt>
                <c:pt idx="3317">
                  <c:v>-93.485713476521809</c:v>
                </c:pt>
                <c:pt idx="3318">
                  <c:v>-91.855189679231927</c:v>
                </c:pt>
                <c:pt idx="3319">
                  <c:v>-90.486246776254177</c:v>
                </c:pt>
                <c:pt idx="3320">
                  <c:v>-89.306919391089167</c:v>
                </c:pt>
                <c:pt idx="3321">
                  <c:v>-88.271389995415959</c:v>
                </c:pt>
                <c:pt idx="3322">
                  <c:v>-87.348679197647257</c:v>
                </c:pt>
                <c:pt idx="3323">
                  <c:v>-86.516858340612629</c:v>
                </c:pt>
                <c:pt idx="3324">
                  <c:v>-85.759834683815399</c:v>
                </c:pt>
                <c:pt idx="3325">
                  <c:v>-85.065448264807117</c:v>
                </c:pt>
                <c:pt idx="3326">
                  <c:v>-84.424286401849727</c:v>
                </c:pt>
                <c:pt idx="3327">
                  <c:v>-83.828913756598084</c:v>
                </c:pt>
                <c:pt idx="3328">
                  <c:v>-83.273354548539928</c:v>
                </c:pt>
                <c:pt idx="3329">
                  <c:v>-82.752733889387642</c:v>
                </c:pt>
                <c:pt idx="3330">
                  <c:v>-82.263022941068144</c:v>
                </c:pt>
                <c:pt idx="3331">
                  <c:v>-81.800853797724841</c:v>
                </c:pt>
                <c:pt idx="3332">
                  <c:v>-81.363382383046726</c:v>
                </c:pt>
                <c:pt idx="3333">
                  <c:v>-80.948185152181722</c:v>
                </c:pt>
                <c:pt idx="3334">
                  <c:v>-80.553180064580317</c:v>
                </c:pt>
                <c:pt idx="3335">
                  <c:v>-80.176565290535947</c:v>
                </c:pt>
                <c:pt idx="3336">
                  <c:v>-79.816771080555981</c:v>
                </c:pt>
                <c:pt idx="3337">
                  <c:v>-79.472421544700197</c:v>
                </c:pt>
                <c:pt idx="3338">
                  <c:v>-79.142303989872531</c:v>
                </c:pt>
                <c:pt idx="3339">
                  <c:v>-78.82534408967858</c:v>
                </c:pt>
                <c:pt idx="3340">
                  <c:v>-78.520585604133174</c:v>
                </c:pt>
                <c:pt idx="3341">
                  <c:v>-78.227173684015668</c:v>
                </c:pt>
                <c:pt idx="3342">
                  <c:v>-77.944341025475097</c:v>
                </c:pt>
                <c:pt idx="3343">
                  <c:v>-77.671396310174813</c:v>
                </c:pt>
                <c:pt idx="3344">
                  <c:v>-77.407714492687859</c:v>
                </c:pt>
                <c:pt idx="3345">
                  <c:v>-77.152728591830126</c:v>
                </c:pt>
                <c:pt idx="3346">
                  <c:v>-76.905922714887879</c:v>
                </c:pt>
                <c:pt idx="3347">
                  <c:v>-76.666826098984231</c:v>
                </c:pt>
                <c:pt idx="3348">
                  <c:v>-76.435007996626126</c:v>
                </c:pt>
                <c:pt idx="3349">
                  <c:v>-76.21007326589239</c:v>
                </c:pt>
                <c:pt idx="3350">
                  <c:v>-75.991658551866152</c:v>
                </c:pt>
                <c:pt idx="3351">
                  <c:v>-75.77942896665536</c:v>
                </c:pt>
                <c:pt idx="3352">
                  <c:v>-75.573075191887412</c:v>
                </c:pt>
                <c:pt idx="3353">
                  <c:v>-75.372310940746843</c:v>
                </c:pt>
                <c:pt idx="3354">
                  <c:v>-75.176870727325948</c:v>
                </c:pt>
                <c:pt idx="3355">
                  <c:v>-74.986507899665625</c:v>
                </c:pt>
                <c:pt idx="3356">
                  <c:v>-74.800992899972385</c:v>
                </c:pt>
                <c:pt idx="3357">
                  <c:v>-74.620111721220454</c:v>
                </c:pt>
                <c:pt idx="3358">
                  <c:v>-74.443664534115399</c:v>
                </c:pt>
                <c:pt idx="3359">
                  <c:v>-74.2714644623601</c:v>
                </c:pt>
                <c:pt idx="3360">
                  <c:v>-74.103336487398749</c:v>
                </c:pt>
                <c:pt idx="3361">
                  <c:v>-73.93911646654027</c:v>
                </c:pt>
                <c:pt idx="3362">
                  <c:v>-73.778650250685246</c:v>
                </c:pt>
                <c:pt idx="3363">
                  <c:v>-73.621792889754147</c:v>
                </c:pt>
                <c:pt idx="3364">
                  <c:v>-73.468407915571674</c:v>
                </c:pt>
                <c:pt idx="3365">
                  <c:v>-73.318366693303958</c:v>
                </c:pt>
                <c:pt idx="3366">
                  <c:v>-73.171547833751177</c:v>
                </c:pt>
                <c:pt idx="3367">
                  <c:v>-73.027836659759487</c:v>
                </c:pt>
                <c:pt idx="3368">
                  <c:v>-72.887124720874553</c:v>
                </c:pt>
                <c:pt idx="3369">
                  <c:v>-72.749309351106959</c:v>
                </c:pt>
                <c:pt idx="3370">
                  <c:v>-72.614293265294478</c:v>
                </c:pt>
                <c:pt idx="3371">
                  <c:v>-72.481984190071557</c:v>
                </c:pt>
                <c:pt idx="3372">
                  <c:v>-72.352294525967835</c:v>
                </c:pt>
                <c:pt idx="3373">
                  <c:v>-72.225141037521595</c:v>
                </c:pt>
                <c:pt idx="3374">
                  <c:v>-72.100444568676579</c:v>
                </c:pt>
                <c:pt idx="3375">
                  <c:v>-71.978129781012214</c:v>
                </c:pt>
                <c:pt idx="3376">
                  <c:v>-71.858124912661509</c:v>
                </c:pt>
                <c:pt idx="3377">
                  <c:v>-71.740361555977032</c:v>
                </c:pt>
                <c:pt idx="3378">
                  <c:v>-71.624774452213572</c:v>
                </c:pt>
                <c:pt idx="3379">
                  <c:v>-71.511301301705217</c:v>
                </c:pt>
                <c:pt idx="3380">
                  <c:v>-71.399882588146482</c:v>
                </c:pt>
                <c:pt idx="3381">
                  <c:v>-71.290461415729624</c:v>
                </c:pt>
                <c:pt idx="3382">
                  <c:v>-71.182983358043799</c:v>
                </c:pt>
                <c:pt idx="3383">
                  <c:v>-71.077396317716051</c:v>
                </c:pt>
                <c:pt idx="3384">
                  <c:v>-70.973650395903405</c:v>
                </c:pt>
                <c:pt idx="3385">
                  <c:v>-70.871697770800026</c:v>
                </c:pt>
                <c:pt idx="3386">
                  <c:v>-70.771492584444204</c:v>
                </c:pt>
                <c:pt idx="3387">
                  <c:v>-70.672990837140745</c:v>
                </c:pt>
                <c:pt idx="3388">
                  <c:v>-70.576150288889622</c:v>
                </c:pt>
                <c:pt idx="3389">
                  <c:v>-70.480930367281445</c:v>
                </c:pt>
                <c:pt idx="3390">
                  <c:v>-70.387292081352584</c:v>
                </c:pt>
                <c:pt idx="3391">
                  <c:v>-70.295197940934116</c:v>
                </c:pt>
                <c:pt idx="3392">
                  <c:v>-70.20461188109644</c:v>
                </c:pt>
                <c:pt idx="3393">
                  <c:v>-70.115499191293964</c:v>
                </c:pt>
                <c:pt idx="3394">
                  <c:v>-70.027826448872815</c:v>
                </c:pt>
                <c:pt idx="3395">
                  <c:v>-69.941561456613186</c:v>
                </c:pt>
                <c:pt idx="3396">
                  <c:v>-69.856673184027017</c:v>
                </c:pt>
                <c:pt idx="3397">
                  <c:v>-69.773131712139815</c:v>
                </c:pt>
                <c:pt idx="3398">
                  <c:v>-69.69090818150282</c:v>
                </c:pt>
                <c:pt idx="3399">
                  <c:v>-69.609974743225081</c:v>
                </c:pt>
                <c:pt idx="3400">
                  <c:v>-69.530304512811909</c:v>
                </c:pt>
                <c:pt idx="3401">
                  <c:v>-69.451871526610717</c:v>
                </c:pt>
                <c:pt idx="3402">
                  <c:v>-69.37465070070516</c:v>
                </c:pt>
                <c:pt idx="3403">
                  <c:v>-69.298617792081615</c:v>
                </c:pt>
                <c:pt idx="3404">
                  <c:v>-69.223749361926167</c:v>
                </c:pt>
                <c:pt idx="3405">
                  <c:v>-69.1500227409079</c:v>
                </c:pt>
                <c:pt idx="3406">
                  <c:v>-69.077415996325612</c:v>
                </c:pt>
                <c:pt idx="3407">
                  <c:v>-69.005907901000597</c:v>
                </c:pt>
                <c:pt idx="3408">
                  <c:v>-68.935477903795686</c:v>
                </c:pt>
                <c:pt idx="3409">
                  <c:v>-68.866106101671804</c:v>
                </c:pt>
                <c:pt idx="3410">
                  <c:v>-68.7977732131816</c:v>
                </c:pt>
                <c:pt idx="3411">
                  <c:v>-68.730460553307779</c:v>
                </c:pt>
                <c:pt idx="3412">
                  <c:v>-68.664150009574783</c:v>
                </c:pt>
                <c:pt idx="3413">
                  <c:v>-68.59882401934847</c:v>
                </c:pt>
                <c:pt idx="3414">
                  <c:v>-68.534465548262276</c:v>
                </c:pt>
                <c:pt idx="3415">
                  <c:v>-68.471058069691722</c:v>
                </c:pt>
                <c:pt idx="3416">
                  <c:v>-68.408585545230721</c:v>
                </c:pt>
                <c:pt idx="3417">
                  <c:v>-68.347032406102471</c:v>
                </c:pt>
                <c:pt idx="3418">
                  <c:v>-68.286383535451009</c:v>
                </c:pt>
                <c:pt idx="3419">
                  <c:v>-68.226624251471634</c:v>
                </c:pt>
                <c:pt idx="3420">
                  <c:v>-68.167740291327434</c:v>
                </c:pt>
                <c:pt idx="3421">
                  <c:v>-68.109717795806716</c:v>
                </c:pt>
                <c:pt idx="3422">
                  <c:v>-68.052543294686956</c:v>
                </c:pt>
                <c:pt idx="3423">
                  <c:v>-67.996203692760901</c:v>
                </c:pt>
                <c:pt idx="3424">
                  <c:v>-67.940686256494956</c:v>
                </c:pt>
                <c:pt idx="3425">
                  <c:v>-67.885978601278325</c:v>
                </c:pt>
                <c:pt idx="3426">
                  <c:v>-67.832068679238688</c:v>
                </c:pt>
                <c:pt idx="3427">
                  <c:v>-67.77894476759424</c:v>
                </c:pt>
                <c:pt idx="3428">
                  <c:v>-67.726595457505638</c:v>
                </c:pt>
                <c:pt idx="3429">
                  <c:v>-67.67500964341545</c:v>
                </c:pt>
                <c:pt idx="3430">
                  <c:v>-67.624176512840123</c:v>
                </c:pt>
                <c:pt idx="3431">
                  <c:v>-67.57408553659323</c:v>
                </c:pt>
                <c:pt idx="3432">
                  <c:v>-67.524726459422254</c:v>
                </c:pt>
                <c:pt idx="3433">
                  <c:v>-67.476089291034484</c:v>
                </c:pt>
                <c:pt idx="3434">
                  <c:v>-67.428164297496266</c:v>
                </c:pt>
                <c:pt idx="3435">
                  <c:v>-67.380941992980311</c:v>
                </c:pt>
                <c:pt idx="3436">
                  <c:v>-67.334413131854078</c:v>
                </c:pt>
                <c:pt idx="3437">
                  <c:v>-67.288568701085865</c:v>
                </c:pt>
                <c:pt idx="3438">
                  <c:v>-67.243399912953535</c:v>
                </c:pt>
                <c:pt idx="3439">
                  <c:v>-67.198898198045441</c:v>
                </c:pt>
                <c:pt idx="3440">
                  <c:v>-67.155055198537994</c:v>
                </c:pt>
                <c:pt idx="3441">
                  <c:v>-67.111862761733008</c:v>
                </c:pt>
                <c:pt idx="3442">
                  <c:v>-67.069312933850568</c:v>
                </c:pt>
                <c:pt idx="3443">
                  <c:v>-67.027397954058642</c:v>
                </c:pt>
                <c:pt idx="3444">
                  <c:v>-66.986110248733411</c:v>
                </c:pt>
                <c:pt idx="3445">
                  <c:v>-66.945442425935212</c:v>
                </c:pt>
                <c:pt idx="3446">
                  <c:v>-66.905387270095403</c:v>
                </c:pt>
                <c:pt idx="3447">
                  <c:v>-66.865937736902993</c:v>
                </c:pt>
                <c:pt idx="3448">
                  <c:v>-66.827086948377627</c:v>
                </c:pt>
                <c:pt idx="3449">
                  <c:v>-66.7888281881295</c:v>
                </c:pt>
                <c:pt idx="3450">
                  <c:v>-66.751154896791235</c:v>
                </c:pt>
                <c:pt idx="3451">
                  <c:v>-66.714060667615527</c:v>
                </c:pt>
                <c:pt idx="3452">
                  <c:v>-66.67753924223301</c:v>
                </c:pt>
                <c:pt idx="3453">
                  <c:v>-66.64158450656376</c:v>
                </c:pt>
                <c:pt idx="3454">
                  <c:v>-66.606190486874056</c:v>
                </c:pt>
                <c:pt idx="3455">
                  <c:v>-66.571351345972332</c:v>
                </c:pt>
                <c:pt idx="3456">
                  <c:v>-66.537061379540447</c:v>
                </c:pt>
                <c:pt idx="3457">
                  <c:v>-66.50331501259484</c:v>
                </c:pt>
                <c:pt idx="3458">
                  <c:v>-66.470106796067356</c:v>
                </c:pt>
                <c:pt idx="3459">
                  <c:v>-66.437431403507489</c:v>
                </c:pt>
                <c:pt idx="3460">
                  <c:v>-66.405283627899067</c:v>
                </c:pt>
                <c:pt idx="3461">
                  <c:v>-66.37365837858114</c:v>
                </c:pt>
                <c:pt idx="3462">
                  <c:v>-66.342550678278016</c:v>
                </c:pt>
                <c:pt idx="3463">
                  <c:v>-66.311955660229614</c:v>
                </c:pt>
                <c:pt idx="3464">
                  <c:v>-66.281868565413632</c:v>
                </c:pt>
                <c:pt idx="3465">
                  <c:v>-66.252284739867036</c:v>
                </c:pt>
                <c:pt idx="3466">
                  <c:v>-66.22319963209074</c:v>
                </c:pt>
                <c:pt idx="3467">
                  <c:v>-66.194608790545345</c:v>
                </c:pt>
                <c:pt idx="3468">
                  <c:v>-66.166507861223977</c:v>
                </c:pt>
                <c:pt idx="3469">
                  <c:v>-66.138892585307872</c:v>
                </c:pt>
                <c:pt idx="3470">
                  <c:v>-66.111758796899338</c:v>
                </c:pt>
                <c:pt idx="3471">
                  <c:v>-66.085102420822551</c:v>
                </c:pt>
                <c:pt idx="3472">
                  <c:v>-66.058919470501635</c:v>
                </c:pt>
                <c:pt idx="3473">
                  <c:v>-66.033206045902432</c:v>
                </c:pt>
                <c:pt idx="3474">
                  <c:v>-66.007958331541715</c:v>
                </c:pt>
                <c:pt idx="3475">
                  <c:v>-65.98317259455888</c:v>
                </c:pt>
                <c:pt idx="3476">
                  <c:v>-65.958845182848847</c:v>
                </c:pt>
                <c:pt idx="3477">
                  <c:v>-65.93497252325372</c:v>
                </c:pt>
                <c:pt idx="3478">
                  <c:v>-65.911551119810639</c:v>
                </c:pt>
                <c:pt idx="3479">
                  <c:v>-65.888577552054272</c:v>
                </c:pt>
                <c:pt idx="3480">
                  <c:v>-65.866048473373439</c:v>
                </c:pt>
                <c:pt idx="3481">
                  <c:v>-65.843960609415518</c:v>
                </c:pt>
                <c:pt idx="3482">
                  <c:v>-65.822310756542365</c:v>
                </c:pt>
                <c:pt idx="3483">
                  <c:v>-65.801095780334236</c:v>
                </c:pt>
                <c:pt idx="3484">
                  <c:v>-65.780312614136022</c:v>
                </c:pt>
                <c:pt idx="3485">
                  <c:v>-65.759958257651462</c:v>
                </c:pt>
                <c:pt idx="3486">
                  <c:v>-65.740029775577071</c:v>
                </c:pt>
                <c:pt idx="3487">
                  <c:v>-65.7205242962808</c:v>
                </c:pt>
                <c:pt idx="3488">
                  <c:v>-65.701439010515188</c:v>
                </c:pt>
                <c:pt idx="3489">
                  <c:v>-65.682771170175926</c:v>
                </c:pt>
                <c:pt idx="3490">
                  <c:v>-65.664518087091523</c:v>
                </c:pt>
                <c:pt idx="3491">
                  <c:v>-65.646677131853181</c:v>
                </c:pt>
                <c:pt idx="3492">
                  <c:v>-65.62924573267739</c:v>
                </c:pt>
                <c:pt idx="3493">
                  <c:v>-65.612221374303346</c:v>
                </c:pt>
                <c:pt idx="3494">
                  <c:v>-65.59560159692316</c:v>
                </c:pt>
                <c:pt idx="3495">
                  <c:v>-65.579383995143289</c:v>
                </c:pt>
                <c:pt idx="3496">
                  <c:v>-65.563566216975616</c:v>
                </c:pt>
                <c:pt idx="3497">
                  <c:v>-65.548145962862407</c:v>
                </c:pt>
                <c:pt idx="3498">
                  <c:v>-65.533120984724164</c:v>
                </c:pt>
                <c:pt idx="3499">
                  <c:v>-65.518489085040258</c:v>
                </c:pt>
                <c:pt idx="3500">
                  <c:v>-65.504248115954738</c:v>
                </c:pt>
                <c:pt idx="3501">
                  <c:v>-65.490395978407804</c:v>
                </c:pt>
                <c:pt idx="3502">
                  <c:v>-65.47693062129467</c:v>
                </c:pt>
                <c:pt idx="3503">
                  <c:v>-65.463850040647245</c:v>
                </c:pt>
                <c:pt idx="3504">
                  <c:v>-65.451152278841477</c:v>
                </c:pt>
                <c:pt idx="3505">
                  <c:v>-65.438835423826788</c:v>
                </c:pt>
                <c:pt idx="3506">
                  <c:v>-65.426897608378439</c:v>
                </c:pt>
                <c:pt idx="3507">
                  <c:v>-65.415337009373445</c:v>
                </c:pt>
                <c:pt idx="3508">
                  <c:v>-65.404151847085032</c:v>
                </c:pt>
                <c:pt idx="3509">
                  <c:v>-65.393340384500107</c:v>
                </c:pt>
                <c:pt idx="3510">
                  <c:v>-65.382900926656973</c:v>
                </c:pt>
                <c:pt idx="3511">
                  <c:v>-65.372831820001011</c:v>
                </c:pt>
                <c:pt idx="3512">
                  <c:v>-65.36313145176122</c:v>
                </c:pt>
                <c:pt idx="3513">
                  <c:v>-65.353798249344791</c:v>
                </c:pt>
                <c:pt idx="3514">
                  <c:v>-65.34483067974935</c:v>
                </c:pt>
                <c:pt idx="3515">
                  <c:v>-65.336227248993382</c:v>
                </c:pt>
                <c:pt idx="3516">
                  <c:v>-65.327986501564439</c:v>
                </c:pt>
                <c:pt idx="3517">
                  <c:v>-65.320107019882627</c:v>
                </c:pt>
                <c:pt idx="3518">
                  <c:v>-65.312587423781252</c:v>
                </c:pt>
                <c:pt idx="3519">
                  <c:v>-65.305426370004113</c:v>
                </c:pt>
                <c:pt idx="3520">
                  <c:v>-65.2986225517176</c:v>
                </c:pt>
                <c:pt idx="3521">
                  <c:v>-65.292174698037144</c:v>
                </c:pt>
                <c:pt idx="3522">
                  <c:v>-65.286081573569874</c:v>
                </c:pt>
                <c:pt idx="3523">
                  <c:v>-65.280341977971702</c:v>
                </c:pt>
                <c:pt idx="3524">
                  <c:v>-65.274954745517377</c:v>
                </c:pt>
                <c:pt idx="3525">
                  <c:v>-65.269918744684887</c:v>
                </c:pt>
                <c:pt idx="3526">
                  <c:v>-65.265232877754258</c:v>
                </c:pt>
                <c:pt idx="3527">
                  <c:v>-65.260896080417623</c:v>
                </c:pt>
                <c:pt idx="3528">
                  <c:v>-65.256907321404924</c:v>
                </c:pt>
                <c:pt idx="3529">
                  <c:v>-65.253265602118972</c:v>
                </c:pt>
                <c:pt idx="3530">
                  <c:v>-65.249969956285696</c:v>
                </c:pt>
                <c:pt idx="3531">
                  <c:v>-65.247019449614896</c:v>
                </c:pt>
                <c:pt idx="3532">
                  <c:v>-65.24441317947317</c:v>
                </c:pt>
                <c:pt idx="3533">
                  <c:v>-65.242150274569894</c:v>
                </c:pt>
                <c:pt idx="3534">
                  <c:v>-65.240229894651549</c:v>
                </c:pt>
                <c:pt idx="3535">
                  <c:v>-65.238651230210422</c:v>
                </c:pt>
                <c:pt idx="3536">
                  <c:v>-65.237413502202514</c:v>
                </c:pt>
                <c:pt idx="3537">
                  <c:v>-65.23651596177676</c:v>
                </c:pt>
                <c:pt idx="3538">
                  <c:v>-65.235957890014888</c:v>
                </c:pt>
                <c:pt idx="3539">
                  <c:v>-65.23573859768166</c:v>
                </c:pt>
                <c:pt idx="3540">
                  <c:v>-65.23585742498507</c:v>
                </c:pt>
                <c:pt idx="3541">
                  <c:v>-65.236313741347573</c:v>
                </c:pt>
                <c:pt idx="3542">
                  <c:v>-65.237106945185516</c:v>
                </c:pt>
                <c:pt idx="3543">
                  <c:v>-65.238236463700687</c:v>
                </c:pt>
                <c:pt idx="3544">
                  <c:v>-65.239701752679736</c:v>
                </c:pt>
                <c:pt idx="3545">
                  <c:v>-65.241502296303167</c:v>
                </c:pt>
                <c:pt idx="3546">
                  <c:v>-65.243637606965535</c:v>
                </c:pt>
                <c:pt idx="3547">
                  <c:v>-65.246107225101952</c:v>
                </c:pt>
                <c:pt idx="3548">
                  <c:v>-65.248910719027322</c:v>
                </c:pt>
                <c:pt idx="3549">
                  <c:v>-65.252047684780905</c:v>
                </c:pt>
                <c:pt idx="3550">
                  <c:v>-65.255517745982814</c:v>
                </c:pt>
                <c:pt idx="3551">
                  <c:v>-65.25932055369789</c:v>
                </c:pt>
                <c:pt idx="3552">
                  <c:v>-65.263455786308683</c:v>
                </c:pt>
                <c:pt idx="3553">
                  <c:v>-65.267923149397433</c:v>
                </c:pt>
                <c:pt idx="3554">
                  <c:v>-65.272722375635311</c:v>
                </c:pt>
                <c:pt idx="3555">
                  <c:v>-65.277853224682971</c:v>
                </c:pt>
                <c:pt idx="3556">
                  <c:v>-65.28331548309616</c:v>
                </c:pt>
                <c:pt idx="3557">
                  <c:v>-65.289108964243184</c:v>
                </c:pt>
                <c:pt idx="3558">
                  <c:v>-65.295233508227255</c:v>
                </c:pt>
                <c:pt idx="3559">
                  <c:v>-65.301688981820149</c:v>
                </c:pt>
                <c:pt idx="3560">
                  <c:v>-65.30847527840335</c:v>
                </c:pt>
                <c:pt idx="3561">
                  <c:v>-65.315592317915417</c:v>
                </c:pt>
                <c:pt idx="3562">
                  <c:v>-65.323040046810661</c:v>
                </c:pt>
                <c:pt idx="3563">
                  <c:v>-65.330818438024266</c:v>
                </c:pt>
                <c:pt idx="3564">
                  <c:v>-65.338927490945636</c:v>
                </c:pt>
                <c:pt idx="3565">
                  <c:v>-65.347367231400455</c:v>
                </c:pt>
                <c:pt idx="3566">
                  <c:v>-65.356137711640486</c:v>
                </c:pt>
                <c:pt idx="3567">
                  <c:v>-65.365239010341838</c:v>
                </c:pt>
                <c:pt idx="3568">
                  <c:v>-65.374671232611291</c:v>
                </c:pt>
                <c:pt idx="3569">
                  <c:v>-65.384434510000219</c:v>
                </c:pt>
                <c:pt idx="3570">
                  <c:v>-65.394529000528479</c:v>
                </c:pt>
                <c:pt idx="3571">
                  <c:v>-65.404954888713576</c:v>
                </c:pt>
                <c:pt idx="3572">
                  <c:v>-65.4157123856114</c:v>
                </c:pt>
                <c:pt idx="3573">
                  <c:v>-65.426801728862316</c:v>
                </c:pt>
                <c:pt idx="3574">
                  <c:v>-65.438223182747478</c:v>
                </c:pt>
                <c:pt idx="3575">
                  <c:v>-65.449977038252797</c:v>
                </c:pt>
                <c:pt idx="3576">
                  <c:v>-65.462063613140913</c:v>
                </c:pt>
                <c:pt idx="3577">
                  <c:v>-65.474483252032513</c:v>
                </c:pt>
                <c:pt idx="3578">
                  <c:v>-65.487236326495008</c:v>
                </c:pt>
                <c:pt idx="3579">
                  <c:v>-65.500323235141266</c:v>
                </c:pt>
                <c:pt idx="3580">
                  <c:v>-65.513744403735117</c:v>
                </c:pt>
                <c:pt idx="3581">
                  <c:v>-65.527500285307411</c:v>
                </c:pt>
                <c:pt idx="3582">
                  <c:v>-65.541591360279838</c:v>
                </c:pt>
                <c:pt idx="3583">
                  <c:v>-65.556018136596904</c:v>
                </c:pt>
                <c:pt idx="3584">
                  <c:v>-65.570781149869276</c:v>
                </c:pt>
                <c:pt idx="3585">
                  <c:v>-65.585880963523636</c:v>
                </c:pt>
                <c:pt idx="3586">
                  <c:v>-65.601318168963203</c:v>
                </c:pt>
                <c:pt idx="3587">
                  <c:v>-65.61709338573695</c:v>
                </c:pt>
                <c:pt idx="3588">
                  <c:v>-65.633207261718354</c:v>
                </c:pt>
                <c:pt idx="3589">
                  <c:v>-65.64966047329429</c:v>
                </c:pt>
                <c:pt idx="3590">
                  <c:v>-65.666453725562192</c:v>
                </c:pt>
                <c:pt idx="3591">
                  <c:v>-65.683587752538784</c:v>
                </c:pt>
                <c:pt idx="3592">
                  <c:v>-65.701063317377461</c:v>
                </c:pt>
                <c:pt idx="3593">
                  <c:v>-65.71888121259596</c:v>
                </c:pt>
                <c:pt idx="3594">
                  <c:v>-65.737042260315306</c:v>
                </c:pt>
                <c:pt idx="3595">
                  <c:v>-65.755547312507673</c:v>
                </c:pt>
                <c:pt idx="3596">
                  <c:v>-65.774397251256687</c:v>
                </c:pt>
                <c:pt idx="3597">
                  <c:v>-65.793592989026465</c:v>
                </c:pt>
                <c:pt idx="3598">
                  <c:v>-65.813135468943813</c:v>
                </c:pt>
                <c:pt idx="3599">
                  <c:v>-65.833025665090247</c:v>
                </c:pt>
                <c:pt idx="3600">
                  <c:v>-65.853264582804968</c:v>
                </c:pt>
                <c:pt idx="3601">
                  <c:v>-65.873853259002345</c:v>
                </c:pt>
                <c:pt idx="3602">
                  <c:v>-65.894792762497815</c:v>
                </c:pt>
                <c:pt idx="3603">
                  <c:v>-65.916084194347263</c:v>
                </c:pt>
                <c:pt idx="3604">
                  <c:v>-65.937728688200664</c:v>
                </c:pt>
                <c:pt idx="3605">
                  <c:v>-65.959727410664712</c:v>
                </c:pt>
                <c:pt idx="3606">
                  <c:v>-65.982081561682037</c:v>
                </c:pt>
                <c:pt idx="3607">
                  <c:v>-66.004792374920726</c:v>
                </c:pt>
                <c:pt idx="3608">
                  <c:v>-66.027861118179743</c:v>
                </c:pt>
                <c:pt idx="3609">
                  <c:v>-66.051289093806417</c:v>
                </c:pt>
                <c:pt idx="3610">
                  <c:v>-66.075077639128722</c:v>
                </c:pt>
                <c:pt idx="3611">
                  <c:v>-66.099228126902602</c:v>
                </c:pt>
                <c:pt idx="3612">
                  <c:v>-66.123741965773192</c:v>
                </c:pt>
                <c:pt idx="3613">
                  <c:v>-66.148620600751329</c:v>
                </c:pt>
                <c:pt idx="3614">
                  <c:v>-66.173865513707284</c:v>
                </c:pt>
                <c:pt idx="3615">
                  <c:v>-66.199478223877733</c:v>
                </c:pt>
                <c:pt idx="3616">
                  <c:v>-66.225460288390991</c:v>
                </c:pt>
                <c:pt idx="3617">
                  <c:v>-66.251813302808941</c:v>
                </c:pt>
                <c:pt idx="3618">
                  <c:v>-66.278538901685593</c:v>
                </c:pt>
                <c:pt idx="3619">
                  <c:v>-66.305638759143491</c:v>
                </c:pt>
                <c:pt idx="3620">
                  <c:v>-66.333114589468039</c:v>
                </c:pt>
                <c:pt idx="3621">
                  <c:v>-66.360968147721849</c:v>
                </c:pt>
                <c:pt idx="3622">
                  <c:v>-66.38920123037623</c:v>
                </c:pt>
                <c:pt idx="3623">
                  <c:v>-66.417815675963496</c:v>
                </c:pt>
                <c:pt idx="3624">
                  <c:v>-66.446813365750259</c:v>
                </c:pt>
                <c:pt idx="3625">
                  <c:v>-66.476196224429629</c:v>
                </c:pt>
                <c:pt idx="3626">
                  <c:v>-66.505966220836868</c:v>
                </c:pt>
                <c:pt idx="3627">
                  <c:v>-66.53612536868475</c:v>
                </c:pt>
                <c:pt idx="3628">
                  <c:v>-66.56667572732465</c:v>
                </c:pt>
                <c:pt idx="3629">
                  <c:v>-66.597619402528409</c:v>
                </c:pt>
                <c:pt idx="3630">
                  <c:v>-66.628958547294729</c:v>
                </c:pt>
                <c:pt idx="3631">
                  <c:v>-66.660695362681864</c:v>
                </c:pt>
                <c:pt idx="3632">
                  <c:v>-66.692832098664226</c:v>
                </c:pt>
                <c:pt idx="3633">
                  <c:v>-66.725371055015216</c:v>
                </c:pt>
                <c:pt idx="3634">
                  <c:v>-66.758314582218816</c:v>
                </c:pt>
                <c:pt idx="3635">
                  <c:v>-66.791665082407675</c:v>
                </c:pt>
                <c:pt idx="3636">
                  <c:v>-66.825425010329624</c:v>
                </c:pt>
                <c:pt idx="3637">
                  <c:v>-66.859596874346366</c:v>
                </c:pt>
                <c:pt idx="3638">
                  <c:v>-66.894183237459984</c:v>
                </c:pt>
                <c:pt idx="3639">
                  <c:v>-66.929186718373145</c:v>
                </c:pt>
                <c:pt idx="3640">
                  <c:v>-66.964609992580421</c:v>
                </c:pt>
                <c:pt idx="3641">
                  <c:v>-67.00045579349559</c:v>
                </c:pt>
                <c:pt idx="3642">
                  <c:v>-67.036726913611858</c:v>
                </c:pt>
                <c:pt idx="3643">
                  <c:v>-67.07342620569824</c:v>
                </c:pt>
                <c:pt idx="3644">
                  <c:v>-67.110556584035109</c:v>
                </c:pt>
                <c:pt idx="3645">
                  <c:v>-67.148121025686223</c:v>
                </c:pt>
                <c:pt idx="3646">
                  <c:v>-67.186122571811097</c:v>
                </c:pt>
                <c:pt idx="3647">
                  <c:v>-67.224564329019728</c:v>
                </c:pt>
                <c:pt idx="3648">
                  <c:v>-67.263449470768833</c:v>
                </c:pt>
                <c:pt idx="3649">
                  <c:v>-67.302781238802268</c:v>
                </c:pt>
                <c:pt idx="3650">
                  <c:v>-67.342562944636867</c:v>
                </c:pt>
                <c:pt idx="3651">
                  <c:v>-67.382797971097602</c:v>
                </c:pt>
                <c:pt idx="3652">
                  <c:v>-67.423489773899064</c:v>
                </c:pt>
                <c:pt idx="3653">
                  <c:v>-67.464641883278517</c:v>
                </c:pt>
                <c:pt idx="3654">
                  <c:v>-67.506257905682872</c:v>
                </c:pt>
                <c:pt idx="3655">
                  <c:v>-67.548341525508775</c:v>
                </c:pt>
                <c:pt idx="3656">
                  <c:v>-67.590896506898417</c:v>
                </c:pt>
                <c:pt idx="3657">
                  <c:v>-67.633926695596756</c:v>
                </c:pt>
                <c:pt idx="3658">
                  <c:v>-67.677436020866523</c:v>
                </c:pt>
                <c:pt idx="3659">
                  <c:v>-67.721428497468366</c:v>
                </c:pt>
                <c:pt idx="3660">
                  <c:v>-67.765908227703662</c:v>
                </c:pt>
                <c:pt idx="3661">
                  <c:v>-67.810879403529896</c:v>
                </c:pt>
                <c:pt idx="3662">
                  <c:v>-67.856346308741891</c:v>
                </c:pt>
                <c:pt idx="3663">
                  <c:v>-67.902313321227439</c:v>
                </c:pt>
                <c:pt idx="3664">
                  <c:v>-67.948784915301999</c:v>
                </c:pt>
                <c:pt idx="3665">
                  <c:v>-67.995765664118494</c:v>
                </c:pt>
                <c:pt idx="3666">
                  <c:v>-68.043260242160343</c:v>
                </c:pt>
                <c:pt idx="3667">
                  <c:v>-68.091273427822443</c:v>
                </c:pt>
                <c:pt idx="3668">
                  <c:v>-68.139810106077377</c:v>
                </c:pt>
                <c:pt idx="3669">
                  <c:v>-68.188875271236853</c:v>
                </c:pt>
                <c:pt idx="3670">
                  <c:v>-68.238474029806625</c:v>
                </c:pt>
                <c:pt idx="3671">
                  <c:v>-68.288611603444664</c:v>
                </c:pt>
                <c:pt idx="3672">
                  <c:v>-68.339293332022336</c:v>
                </c:pt>
                <c:pt idx="3673">
                  <c:v>-68.390524676791216</c:v>
                </c:pt>
                <c:pt idx="3674">
                  <c:v>-68.442311223668895</c:v>
                </c:pt>
                <c:pt idx="3675">
                  <c:v>-68.494658686638033</c:v>
                </c:pt>
                <c:pt idx="3676">
                  <c:v>-68.54757291126846</c:v>
                </c:pt>
                <c:pt idx="3677">
                  <c:v>-68.601059878371501</c:v>
                </c:pt>
                <c:pt idx="3678">
                  <c:v>-68.655125707782673</c:v>
                </c:pt>
                <c:pt idx="3679">
                  <c:v>-68.70977666228859</c:v>
                </c:pt>
                <c:pt idx="3680">
                  <c:v>-68.765019151694148</c:v>
                </c:pt>
                <c:pt idx="3681">
                  <c:v>-68.820859737048337</c:v>
                </c:pt>
                <c:pt idx="3682">
                  <c:v>-68.877305135023605</c:v>
                </c:pt>
                <c:pt idx="3683">
                  <c:v>-68.934362222461743</c:v>
                </c:pt>
                <c:pt idx="3684">
                  <c:v>-68.992038041096734</c:v>
                </c:pt>
                <c:pt idx="3685">
                  <c:v>-69.050339802454786</c:v>
                </c:pt>
                <c:pt idx="3686">
                  <c:v>-69.109274892944526</c:v>
                </c:pt>
                <c:pt idx="3687">
                  <c:v>-69.168850879148906</c:v>
                </c:pt>
                <c:pt idx="3688">
                  <c:v>-69.229075513320268</c:v>
                </c:pt>
                <c:pt idx="3689">
                  <c:v>-69.289956739096198</c:v>
                </c:pt>
                <c:pt idx="3690">
                  <c:v>-69.351502697438562</c:v>
                </c:pt>
                <c:pt idx="3691">
                  <c:v>-69.413721732817606</c:v>
                </c:pt>
                <c:pt idx="3692">
                  <c:v>-69.476622399640448</c:v>
                </c:pt>
                <c:pt idx="3693">
                  <c:v>-69.540213468941943</c:v>
                </c:pt>
                <c:pt idx="3694">
                  <c:v>-69.604503935354643</c:v>
                </c:pt>
                <c:pt idx="3695">
                  <c:v>-69.669503024363152</c:v>
                </c:pt>
                <c:pt idx="3696">
                  <c:v>-69.735220199861018</c:v>
                </c:pt>
                <c:pt idx="3697">
                  <c:v>-69.801665172029772</c:v>
                </c:pt>
                <c:pt idx="3698">
                  <c:v>-69.868847905547497</c:v>
                </c:pt>
                <c:pt idx="3699">
                  <c:v>-69.93677862815106</c:v>
                </c:pt>
                <c:pt idx="3700">
                  <c:v>-70.005467839564673</c:v>
                </c:pt>
                <c:pt idx="3701">
                  <c:v>-70.074926320821746</c:v>
                </c:pt>
                <c:pt idx="3702">
                  <c:v>-70.145165143991022</c:v>
                </c:pt>
                <c:pt idx="3703">
                  <c:v>-70.216195682332241</c:v>
                </c:pt>
                <c:pt idx="3704">
                  <c:v>-70.288029620910635</c:v>
                </c:pt>
                <c:pt idx="3705">
                  <c:v>-70.360678967683199</c:v>
                </c:pt>
                <c:pt idx="3706">
                  <c:v>-70.434156065089738</c:v>
                </c:pt>
                <c:pt idx="3707">
                  <c:v>-70.508473602177929</c:v>
                </c:pt>
                <c:pt idx="3708">
                  <c:v>-70.583644627285381</c:v>
                </c:pt>
                <c:pt idx="3709">
                  <c:v>-70.65968256131535</c:v>
                </c:pt>
                <c:pt idx="3710">
                  <c:v>-70.736601211634309</c:v>
                </c:pt>
                <c:pt idx="3711">
                  <c:v>-70.814414786636362</c:v>
                </c:pt>
                <c:pt idx="3712">
                  <c:v>-70.893137911000267</c:v>
                </c:pt>
                <c:pt idx="3713">
                  <c:v>-70.972785641685874</c:v>
                </c:pt>
                <c:pt idx="3714">
                  <c:v>-71.05337348471808</c:v>
                </c:pt>
                <c:pt idx="3715">
                  <c:v>-71.134917412793826</c:v>
                </c:pt>
                <c:pt idx="3716">
                  <c:v>-71.217433883767342</c:v>
                </c:pt>
                <c:pt idx="3717">
                  <c:v>-71.30093986007121</c:v>
                </c:pt>
                <c:pt idx="3718">
                  <c:v>-71.385452829120169</c:v>
                </c:pt>
                <c:pt idx="3719">
                  <c:v>-71.470990824765678</c:v>
                </c:pt>
                <c:pt idx="3720">
                  <c:v>-71.557572449861823</c:v>
                </c:pt>
                <c:pt idx="3721">
                  <c:v>-71.64521690002006</c:v>
                </c:pt>
                <c:pt idx="3722">
                  <c:v>-71.733943988618464</c:v>
                </c:pt>
                <c:pt idx="3723">
                  <c:v>-71.823774173149246</c:v>
                </c:pt>
                <c:pt idx="3724">
                  <c:v>-71.91472858300034</c:v>
                </c:pt>
                <c:pt idx="3725">
                  <c:v>-72.006829048750475</c:v>
                </c:pt>
                <c:pt idx="3726">
                  <c:v>-72.100098133085638</c:v>
                </c:pt>
                <c:pt idx="3727">
                  <c:v>-72.194559163451657</c:v>
                </c:pt>
                <c:pt idx="3728">
                  <c:v>-72.290236266547396</c:v>
                </c:pt>
                <c:pt idx="3729">
                  <c:v>-72.387154404796462</c:v>
                </c:pt>
                <c:pt idx="3730">
                  <c:v>-72.485339414924752</c:v>
                </c:pt>
                <c:pt idx="3731">
                  <c:v>-72.584818048805801</c:v>
                </c:pt>
                <c:pt idx="3732">
                  <c:v>-72.685618016719189</c:v>
                </c:pt>
                <c:pt idx="3733">
                  <c:v>-72.787768033203037</c:v>
                </c:pt>
                <c:pt idx="3734">
                  <c:v>-72.891297865694867</c:v>
                </c:pt>
                <c:pt idx="3735">
                  <c:v>-72.996238386156719</c:v>
                </c:pt>
                <c:pt idx="3736">
                  <c:v>-73.102621625906735</c:v>
                </c:pt>
                <c:pt idx="3737">
                  <c:v>-73.210480833915113</c:v>
                </c:pt>
                <c:pt idx="3738">
                  <c:v>-73.319850538807131</c:v>
                </c:pt>
                <c:pt idx="3739">
                  <c:v>-73.430766614877683</c:v>
                </c:pt>
                <c:pt idx="3740">
                  <c:v>-73.543266352421682</c:v>
                </c:pt>
                <c:pt idx="3741">
                  <c:v>-73.657388532734785</c:v>
                </c:pt>
                <c:pt idx="3742">
                  <c:v>-73.773173508148517</c:v>
                </c:pt>
                <c:pt idx="3743">
                  <c:v>-73.890663287515409</c:v>
                </c:pt>
                <c:pt idx="3744">
                  <c:v>-74.009901627606638</c:v>
                </c:pt>
                <c:pt idx="3745">
                  <c:v>-74.130934130900201</c:v>
                </c:pt>
                <c:pt idx="3746">
                  <c:v>-74.253808350313946</c:v>
                </c:pt>
                <c:pt idx="3747">
                  <c:v>-74.378573901491862</c:v>
                </c:pt>
                <c:pt idx="3748">
                  <c:v>-74.505282583287055</c:v>
                </c:pt>
                <c:pt idx="3749">
                  <c:v>-74.633988507188079</c:v>
                </c:pt>
                <c:pt idx="3750">
                  <c:v>-74.764748236483129</c:v>
                </c:pt>
                <c:pt idx="3751">
                  <c:v>-74.897620936071164</c:v>
                </c:pt>
                <c:pt idx="3752">
                  <c:v>-75.032668533894423</c:v>
                </c:pt>
                <c:pt idx="3753">
                  <c:v>-75.169955895098596</c:v>
                </c:pt>
                <c:pt idx="3754">
                  <c:v>-75.309551010155545</c:v>
                </c:pt>
                <c:pt idx="3755">
                  <c:v>-75.45152519829189</c:v>
                </c:pt>
                <c:pt idx="3756">
                  <c:v>-75.595953327754088</c:v>
                </c:pt>
                <c:pt idx="3757">
                  <c:v>-75.742914054621551</c:v>
                </c:pt>
                <c:pt idx="3758">
                  <c:v>-75.892490082048241</c:v>
                </c:pt>
                <c:pt idx="3759">
                  <c:v>-76.044768442083765</c:v>
                </c:pt>
                <c:pt idx="3760">
                  <c:v>-76.199840802481887</c:v>
                </c:pt>
                <c:pt idx="3761">
                  <c:v>-76.357803801179315</c:v>
                </c:pt>
                <c:pt idx="3762">
                  <c:v>-76.518759411519028</c:v>
                </c:pt>
                <c:pt idx="3763">
                  <c:v>-76.68281534165115</c:v>
                </c:pt>
                <c:pt idx="3764">
                  <c:v>-76.850085472049457</c:v>
                </c:pt>
                <c:pt idx="3765">
                  <c:v>-77.02069033556397</c:v>
                </c:pt>
                <c:pt idx="3766">
                  <c:v>-77.194757645083698</c:v>
                </c:pt>
                <c:pt idx="3767">
                  <c:v>-77.372422874605348</c:v>
                </c:pt>
                <c:pt idx="3768">
                  <c:v>-77.553829900299476</c:v>
                </c:pt>
                <c:pt idx="3769">
                  <c:v>-77.739131709181237</c:v>
                </c:pt>
                <c:pt idx="3770">
                  <c:v>-77.928491184135481</c:v>
                </c:pt>
                <c:pt idx="3771">
                  <c:v>-78.122081975361311</c:v>
                </c:pt>
                <c:pt idx="3772">
                  <c:v>-78.320089469929499</c:v>
                </c:pt>
                <c:pt idx="3773">
                  <c:v>-78.522711872999494</c:v>
                </c:pt>
                <c:pt idx="3774">
                  <c:v>-78.730161416516438</c:v>
                </c:pt>
                <c:pt idx="3775">
                  <c:v>-78.94266571382515</c:v>
                </c:pt>
                <c:pt idx="3776">
                  <c:v>-79.160469281887401</c:v>
                </c:pt>
                <c:pt idx="3777">
                  <c:v>-79.38383525662681</c:v>
                </c:pt>
                <c:pt idx="3778">
                  <c:v>-79.613047331545488</c:v>
                </c:pt>
                <c:pt idx="3779">
                  <c:v>-79.848411955433477</c:v>
                </c:pt>
                <c:pt idx="3780">
                  <c:v>-80.090260831886241</c:v>
                </c:pt>
                <c:pt idx="3781">
                  <c:v>-80.338953771736527</c:v>
                </c:pt>
              </c:numCache>
            </c:numRef>
          </c:yVal>
          <c:smooth val="1"/>
          <c:extLst>
            <c:ext xmlns:c16="http://schemas.microsoft.com/office/drawing/2014/chart" uri="{C3380CC4-5D6E-409C-BE32-E72D297353CC}">
              <c16:uniqueId val="{00000000-57B9-429C-A349-94EABAD60CA4}"/>
            </c:ext>
          </c:extLst>
        </c:ser>
        <c:dLbls>
          <c:showLegendKey val="0"/>
          <c:showVal val="0"/>
          <c:showCatName val="0"/>
          <c:showSerName val="0"/>
          <c:showPercent val="0"/>
          <c:showBubbleSize val="0"/>
        </c:dLbls>
        <c:axId val="320143360"/>
        <c:axId val="320145664"/>
      </c:scatterChart>
      <c:scatterChart>
        <c:scatterStyle val="smoothMarker"/>
        <c:varyColors val="0"/>
        <c:ser>
          <c:idx val="1"/>
          <c:order val="1"/>
          <c:tx>
            <c:v>Phase_Conv(s)</c:v>
          </c:tx>
          <c:marker>
            <c:symbol val="none"/>
          </c:marker>
          <c:xVal>
            <c:numRef>
              <c:f>'TPS543C20 Loop Gain'!$B$133:$B$3914</c:f>
              <c:numCache>
                <c:formatCode>General</c:formatCode>
                <c:ptCount val="3782"/>
                <c:pt idx="0">
                  <c:v>1</c:v>
                </c:pt>
                <c:pt idx="1">
                  <c:v>10</c:v>
                </c:pt>
                <c:pt idx="2">
                  <c:v>100</c:v>
                </c:pt>
                <c:pt idx="3">
                  <c:v>200</c:v>
                </c:pt>
                <c:pt idx="4">
                  <c:v>300</c:v>
                </c:pt>
                <c:pt idx="5">
                  <c:v>400</c:v>
                </c:pt>
                <c:pt idx="6">
                  <c:v>500</c:v>
                </c:pt>
                <c:pt idx="7">
                  <c:v>600</c:v>
                </c:pt>
                <c:pt idx="8">
                  <c:v>700</c:v>
                </c:pt>
                <c:pt idx="9">
                  <c:v>800</c:v>
                </c:pt>
                <c:pt idx="10">
                  <c:v>900</c:v>
                </c:pt>
                <c:pt idx="11">
                  <c:v>1000</c:v>
                </c:pt>
                <c:pt idx="12">
                  <c:v>1100</c:v>
                </c:pt>
                <c:pt idx="13">
                  <c:v>1200</c:v>
                </c:pt>
                <c:pt idx="14">
                  <c:v>1300</c:v>
                </c:pt>
                <c:pt idx="15">
                  <c:v>1400</c:v>
                </c:pt>
                <c:pt idx="16">
                  <c:v>1500</c:v>
                </c:pt>
                <c:pt idx="17">
                  <c:v>1600</c:v>
                </c:pt>
                <c:pt idx="18">
                  <c:v>1700</c:v>
                </c:pt>
                <c:pt idx="19">
                  <c:v>1800</c:v>
                </c:pt>
                <c:pt idx="20">
                  <c:v>1900</c:v>
                </c:pt>
                <c:pt idx="21">
                  <c:v>2000</c:v>
                </c:pt>
                <c:pt idx="22">
                  <c:v>2100</c:v>
                </c:pt>
                <c:pt idx="23">
                  <c:v>2200</c:v>
                </c:pt>
                <c:pt idx="24">
                  <c:v>2300</c:v>
                </c:pt>
                <c:pt idx="25">
                  <c:v>2400</c:v>
                </c:pt>
                <c:pt idx="26">
                  <c:v>2500</c:v>
                </c:pt>
                <c:pt idx="27">
                  <c:v>2600</c:v>
                </c:pt>
                <c:pt idx="28">
                  <c:v>2700</c:v>
                </c:pt>
                <c:pt idx="29">
                  <c:v>2800</c:v>
                </c:pt>
                <c:pt idx="30">
                  <c:v>2900</c:v>
                </c:pt>
                <c:pt idx="31">
                  <c:v>3000</c:v>
                </c:pt>
                <c:pt idx="32">
                  <c:v>3100</c:v>
                </c:pt>
                <c:pt idx="33">
                  <c:v>3200</c:v>
                </c:pt>
                <c:pt idx="34">
                  <c:v>3300</c:v>
                </c:pt>
                <c:pt idx="35">
                  <c:v>3400</c:v>
                </c:pt>
                <c:pt idx="36">
                  <c:v>3500</c:v>
                </c:pt>
                <c:pt idx="37">
                  <c:v>3600</c:v>
                </c:pt>
                <c:pt idx="38">
                  <c:v>3700</c:v>
                </c:pt>
                <c:pt idx="39">
                  <c:v>3800</c:v>
                </c:pt>
                <c:pt idx="40">
                  <c:v>3900</c:v>
                </c:pt>
                <c:pt idx="41">
                  <c:v>4000</c:v>
                </c:pt>
                <c:pt idx="42">
                  <c:v>4100</c:v>
                </c:pt>
                <c:pt idx="43">
                  <c:v>4200</c:v>
                </c:pt>
                <c:pt idx="44">
                  <c:v>4300</c:v>
                </c:pt>
                <c:pt idx="45">
                  <c:v>4400</c:v>
                </c:pt>
                <c:pt idx="46">
                  <c:v>4500</c:v>
                </c:pt>
                <c:pt idx="47">
                  <c:v>4600</c:v>
                </c:pt>
                <c:pt idx="48">
                  <c:v>4700</c:v>
                </c:pt>
                <c:pt idx="49">
                  <c:v>4800</c:v>
                </c:pt>
                <c:pt idx="50">
                  <c:v>4900</c:v>
                </c:pt>
                <c:pt idx="51">
                  <c:v>5000</c:v>
                </c:pt>
                <c:pt idx="52">
                  <c:v>5100</c:v>
                </c:pt>
                <c:pt idx="53">
                  <c:v>5200</c:v>
                </c:pt>
                <c:pt idx="54">
                  <c:v>5300</c:v>
                </c:pt>
                <c:pt idx="55">
                  <c:v>5400</c:v>
                </c:pt>
                <c:pt idx="56">
                  <c:v>5500</c:v>
                </c:pt>
                <c:pt idx="57">
                  <c:v>5600</c:v>
                </c:pt>
                <c:pt idx="58">
                  <c:v>5700</c:v>
                </c:pt>
                <c:pt idx="59">
                  <c:v>5800</c:v>
                </c:pt>
                <c:pt idx="60">
                  <c:v>5900</c:v>
                </c:pt>
                <c:pt idx="61">
                  <c:v>6000</c:v>
                </c:pt>
                <c:pt idx="62">
                  <c:v>6100</c:v>
                </c:pt>
                <c:pt idx="63">
                  <c:v>6200</c:v>
                </c:pt>
                <c:pt idx="64">
                  <c:v>6300</c:v>
                </c:pt>
                <c:pt idx="65">
                  <c:v>6400</c:v>
                </c:pt>
                <c:pt idx="66">
                  <c:v>6500</c:v>
                </c:pt>
                <c:pt idx="67">
                  <c:v>6600</c:v>
                </c:pt>
                <c:pt idx="68">
                  <c:v>6700</c:v>
                </c:pt>
                <c:pt idx="69">
                  <c:v>6800</c:v>
                </c:pt>
                <c:pt idx="70">
                  <c:v>6900</c:v>
                </c:pt>
                <c:pt idx="71">
                  <c:v>7000</c:v>
                </c:pt>
                <c:pt idx="72">
                  <c:v>7100</c:v>
                </c:pt>
                <c:pt idx="73">
                  <c:v>7200</c:v>
                </c:pt>
                <c:pt idx="74">
                  <c:v>7300</c:v>
                </c:pt>
                <c:pt idx="75">
                  <c:v>7400</c:v>
                </c:pt>
                <c:pt idx="76">
                  <c:v>7500</c:v>
                </c:pt>
                <c:pt idx="77">
                  <c:v>7600</c:v>
                </c:pt>
                <c:pt idx="78">
                  <c:v>7700</c:v>
                </c:pt>
                <c:pt idx="79">
                  <c:v>7800</c:v>
                </c:pt>
                <c:pt idx="80">
                  <c:v>7900</c:v>
                </c:pt>
                <c:pt idx="81">
                  <c:v>8000</c:v>
                </c:pt>
                <c:pt idx="82">
                  <c:v>8100</c:v>
                </c:pt>
                <c:pt idx="83">
                  <c:v>8200</c:v>
                </c:pt>
                <c:pt idx="84">
                  <c:v>8300</c:v>
                </c:pt>
                <c:pt idx="85">
                  <c:v>8400</c:v>
                </c:pt>
                <c:pt idx="86">
                  <c:v>8500</c:v>
                </c:pt>
                <c:pt idx="87">
                  <c:v>8600</c:v>
                </c:pt>
                <c:pt idx="88">
                  <c:v>8700</c:v>
                </c:pt>
                <c:pt idx="89">
                  <c:v>8800</c:v>
                </c:pt>
                <c:pt idx="90">
                  <c:v>8900</c:v>
                </c:pt>
                <c:pt idx="91">
                  <c:v>9000</c:v>
                </c:pt>
                <c:pt idx="92">
                  <c:v>9100</c:v>
                </c:pt>
                <c:pt idx="93">
                  <c:v>9200</c:v>
                </c:pt>
                <c:pt idx="94">
                  <c:v>9300</c:v>
                </c:pt>
                <c:pt idx="95">
                  <c:v>9400</c:v>
                </c:pt>
                <c:pt idx="96">
                  <c:v>9500</c:v>
                </c:pt>
                <c:pt idx="97">
                  <c:v>9600</c:v>
                </c:pt>
                <c:pt idx="98">
                  <c:v>9700</c:v>
                </c:pt>
                <c:pt idx="99">
                  <c:v>9800</c:v>
                </c:pt>
                <c:pt idx="100">
                  <c:v>9900</c:v>
                </c:pt>
                <c:pt idx="101">
                  <c:v>10000</c:v>
                </c:pt>
                <c:pt idx="102">
                  <c:v>10100</c:v>
                </c:pt>
                <c:pt idx="103">
                  <c:v>10200</c:v>
                </c:pt>
                <c:pt idx="104">
                  <c:v>10300</c:v>
                </c:pt>
                <c:pt idx="105">
                  <c:v>10400</c:v>
                </c:pt>
                <c:pt idx="106">
                  <c:v>10500</c:v>
                </c:pt>
                <c:pt idx="107">
                  <c:v>10600</c:v>
                </c:pt>
                <c:pt idx="108">
                  <c:v>10700</c:v>
                </c:pt>
                <c:pt idx="109">
                  <c:v>10800</c:v>
                </c:pt>
                <c:pt idx="110">
                  <c:v>10900</c:v>
                </c:pt>
                <c:pt idx="111">
                  <c:v>11000</c:v>
                </c:pt>
                <c:pt idx="112">
                  <c:v>11100</c:v>
                </c:pt>
                <c:pt idx="113">
                  <c:v>11200</c:v>
                </c:pt>
                <c:pt idx="114">
                  <c:v>11300</c:v>
                </c:pt>
                <c:pt idx="115">
                  <c:v>11400</c:v>
                </c:pt>
                <c:pt idx="116">
                  <c:v>11500</c:v>
                </c:pt>
                <c:pt idx="117">
                  <c:v>11600</c:v>
                </c:pt>
                <c:pt idx="118">
                  <c:v>11700</c:v>
                </c:pt>
                <c:pt idx="119">
                  <c:v>11800</c:v>
                </c:pt>
                <c:pt idx="120">
                  <c:v>11900</c:v>
                </c:pt>
                <c:pt idx="121">
                  <c:v>12000</c:v>
                </c:pt>
                <c:pt idx="122">
                  <c:v>12100</c:v>
                </c:pt>
                <c:pt idx="123">
                  <c:v>12200</c:v>
                </c:pt>
                <c:pt idx="124">
                  <c:v>12300</c:v>
                </c:pt>
                <c:pt idx="125">
                  <c:v>12400</c:v>
                </c:pt>
                <c:pt idx="126">
                  <c:v>12500</c:v>
                </c:pt>
                <c:pt idx="127">
                  <c:v>12600</c:v>
                </c:pt>
                <c:pt idx="128">
                  <c:v>12700</c:v>
                </c:pt>
                <c:pt idx="129">
                  <c:v>12800</c:v>
                </c:pt>
                <c:pt idx="130">
                  <c:v>12900</c:v>
                </c:pt>
                <c:pt idx="131">
                  <c:v>13000</c:v>
                </c:pt>
                <c:pt idx="132">
                  <c:v>13100</c:v>
                </c:pt>
                <c:pt idx="133">
                  <c:v>13200</c:v>
                </c:pt>
                <c:pt idx="134">
                  <c:v>13300</c:v>
                </c:pt>
                <c:pt idx="135">
                  <c:v>13400</c:v>
                </c:pt>
                <c:pt idx="136">
                  <c:v>13500</c:v>
                </c:pt>
                <c:pt idx="137">
                  <c:v>13600</c:v>
                </c:pt>
                <c:pt idx="138">
                  <c:v>13700</c:v>
                </c:pt>
                <c:pt idx="139">
                  <c:v>13800</c:v>
                </c:pt>
                <c:pt idx="140">
                  <c:v>13900</c:v>
                </c:pt>
                <c:pt idx="141">
                  <c:v>14000</c:v>
                </c:pt>
                <c:pt idx="142">
                  <c:v>14100</c:v>
                </c:pt>
                <c:pt idx="143">
                  <c:v>14200</c:v>
                </c:pt>
                <c:pt idx="144">
                  <c:v>14300</c:v>
                </c:pt>
                <c:pt idx="145">
                  <c:v>14400</c:v>
                </c:pt>
                <c:pt idx="146">
                  <c:v>14500</c:v>
                </c:pt>
                <c:pt idx="147">
                  <c:v>14600</c:v>
                </c:pt>
                <c:pt idx="148">
                  <c:v>14700</c:v>
                </c:pt>
                <c:pt idx="149">
                  <c:v>14800</c:v>
                </c:pt>
                <c:pt idx="150">
                  <c:v>14900</c:v>
                </c:pt>
                <c:pt idx="151">
                  <c:v>15000</c:v>
                </c:pt>
                <c:pt idx="152">
                  <c:v>15100</c:v>
                </c:pt>
                <c:pt idx="153">
                  <c:v>15200</c:v>
                </c:pt>
                <c:pt idx="154">
                  <c:v>15300</c:v>
                </c:pt>
                <c:pt idx="155">
                  <c:v>15400</c:v>
                </c:pt>
                <c:pt idx="156">
                  <c:v>15500</c:v>
                </c:pt>
                <c:pt idx="157">
                  <c:v>15600</c:v>
                </c:pt>
                <c:pt idx="158">
                  <c:v>15700</c:v>
                </c:pt>
                <c:pt idx="159">
                  <c:v>15800</c:v>
                </c:pt>
                <c:pt idx="160">
                  <c:v>15900</c:v>
                </c:pt>
                <c:pt idx="161">
                  <c:v>16000</c:v>
                </c:pt>
                <c:pt idx="162">
                  <c:v>16100</c:v>
                </c:pt>
                <c:pt idx="163">
                  <c:v>16200</c:v>
                </c:pt>
                <c:pt idx="164">
                  <c:v>16300</c:v>
                </c:pt>
                <c:pt idx="165">
                  <c:v>16400</c:v>
                </c:pt>
                <c:pt idx="166">
                  <c:v>16500</c:v>
                </c:pt>
                <c:pt idx="167">
                  <c:v>16600</c:v>
                </c:pt>
                <c:pt idx="168">
                  <c:v>16700</c:v>
                </c:pt>
                <c:pt idx="169">
                  <c:v>16800</c:v>
                </c:pt>
                <c:pt idx="170">
                  <c:v>16900</c:v>
                </c:pt>
                <c:pt idx="171">
                  <c:v>17000</c:v>
                </c:pt>
                <c:pt idx="172">
                  <c:v>17100</c:v>
                </c:pt>
                <c:pt idx="173">
                  <c:v>17200</c:v>
                </c:pt>
                <c:pt idx="174">
                  <c:v>17300</c:v>
                </c:pt>
                <c:pt idx="175">
                  <c:v>17400</c:v>
                </c:pt>
                <c:pt idx="176">
                  <c:v>17500</c:v>
                </c:pt>
                <c:pt idx="177">
                  <c:v>17600</c:v>
                </c:pt>
                <c:pt idx="178">
                  <c:v>17700</c:v>
                </c:pt>
                <c:pt idx="179">
                  <c:v>17800</c:v>
                </c:pt>
                <c:pt idx="180">
                  <c:v>17900</c:v>
                </c:pt>
                <c:pt idx="181">
                  <c:v>18000</c:v>
                </c:pt>
                <c:pt idx="182">
                  <c:v>18100</c:v>
                </c:pt>
                <c:pt idx="183">
                  <c:v>18200</c:v>
                </c:pt>
                <c:pt idx="184">
                  <c:v>18300</c:v>
                </c:pt>
                <c:pt idx="185">
                  <c:v>18400</c:v>
                </c:pt>
                <c:pt idx="186">
                  <c:v>18500</c:v>
                </c:pt>
                <c:pt idx="187">
                  <c:v>18600</c:v>
                </c:pt>
                <c:pt idx="188">
                  <c:v>18700</c:v>
                </c:pt>
                <c:pt idx="189">
                  <c:v>18800</c:v>
                </c:pt>
                <c:pt idx="190">
                  <c:v>18900</c:v>
                </c:pt>
                <c:pt idx="191">
                  <c:v>19000</c:v>
                </c:pt>
                <c:pt idx="192">
                  <c:v>19100</c:v>
                </c:pt>
                <c:pt idx="193">
                  <c:v>19200</c:v>
                </c:pt>
                <c:pt idx="194">
                  <c:v>19300</c:v>
                </c:pt>
                <c:pt idx="195">
                  <c:v>19400</c:v>
                </c:pt>
                <c:pt idx="196">
                  <c:v>19500</c:v>
                </c:pt>
                <c:pt idx="197">
                  <c:v>19600</c:v>
                </c:pt>
                <c:pt idx="198">
                  <c:v>19700</c:v>
                </c:pt>
                <c:pt idx="199">
                  <c:v>19800</c:v>
                </c:pt>
                <c:pt idx="200">
                  <c:v>19900</c:v>
                </c:pt>
                <c:pt idx="201">
                  <c:v>20000</c:v>
                </c:pt>
                <c:pt idx="202">
                  <c:v>20100</c:v>
                </c:pt>
                <c:pt idx="203">
                  <c:v>20200</c:v>
                </c:pt>
                <c:pt idx="204">
                  <c:v>20300</c:v>
                </c:pt>
                <c:pt idx="205">
                  <c:v>20400</c:v>
                </c:pt>
                <c:pt idx="206">
                  <c:v>20500</c:v>
                </c:pt>
                <c:pt idx="207">
                  <c:v>20600</c:v>
                </c:pt>
                <c:pt idx="208">
                  <c:v>20700</c:v>
                </c:pt>
                <c:pt idx="209">
                  <c:v>20800</c:v>
                </c:pt>
                <c:pt idx="210">
                  <c:v>20900</c:v>
                </c:pt>
                <c:pt idx="211">
                  <c:v>21000</c:v>
                </c:pt>
                <c:pt idx="212">
                  <c:v>21100</c:v>
                </c:pt>
                <c:pt idx="213">
                  <c:v>21200</c:v>
                </c:pt>
                <c:pt idx="214">
                  <c:v>21300</c:v>
                </c:pt>
                <c:pt idx="215">
                  <c:v>21400</c:v>
                </c:pt>
                <c:pt idx="216">
                  <c:v>21500</c:v>
                </c:pt>
                <c:pt idx="217">
                  <c:v>21600</c:v>
                </c:pt>
                <c:pt idx="218">
                  <c:v>21700</c:v>
                </c:pt>
                <c:pt idx="219">
                  <c:v>21800</c:v>
                </c:pt>
                <c:pt idx="220">
                  <c:v>21900</c:v>
                </c:pt>
                <c:pt idx="221">
                  <c:v>22000</c:v>
                </c:pt>
                <c:pt idx="222">
                  <c:v>22100</c:v>
                </c:pt>
                <c:pt idx="223">
                  <c:v>22200</c:v>
                </c:pt>
                <c:pt idx="224">
                  <c:v>22300</c:v>
                </c:pt>
                <c:pt idx="225">
                  <c:v>22400</c:v>
                </c:pt>
                <c:pt idx="226">
                  <c:v>22500</c:v>
                </c:pt>
                <c:pt idx="227">
                  <c:v>22600</c:v>
                </c:pt>
                <c:pt idx="228">
                  <c:v>22700</c:v>
                </c:pt>
                <c:pt idx="229">
                  <c:v>22800</c:v>
                </c:pt>
                <c:pt idx="230">
                  <c:v>22900</c:v>
                </c:pt>
                <c:pt idx="231">
                  <c:v>23000</c:v>
                </c:pt>
                <c:pt idx="232">
                  <c:v>23100</c:v>
                </c:pt>
                <c:pt idx="233">
                  <c:v>23200</c:v>
                </c:pt>
                <c:pt idx="234">
                  <c:v>23300</c:v>
                </c:pt>
                <c:pt idx="235">
                  <c:v>23400</c:v>
                </c:pt>
                <c:pt idx="236">
                  <c:v>23500</c:v>
                </c:pt>
                <c:pt idx="237">
                  <c:v>23600</c:v>
                </c:pt>
                <c:pt idx="238">
                  <c:v>23700</c:v>
                </c:pt>
                <c:pt idx="239">
                  <c:v>23800</c:v>
                </c:pt>
                <c:pt idx="240">
                  <c:v>23900</c:v>
                </c:pt>
                <c:pt idx="241">
                  <c:v>24000</c:v>
                </c:pt>
                <c:pt idx="242">
                  <c:v>24100</c:v>
                </c:pt>
                <c:pt idx="243">
                  <c:v>24200</c:v>
                </c:pt>
                <c:pt idx="244">
                  <c:v>24300</c:v>
                </c:pt>
                <c:pt idx="245">
                  <c:v>24400</c:v>
                </c:pt>
                <c:pt idx="246">
                  <c:v>24500</c:v>
                </c:pt>
                <c:pt idx="247">
                  <c:v>24600</c:v>
                </c:pt>
                <c:pt idx="248">
                  <c:v>24700</c:v>
                </c:pt>
                <c:pt idx="249">
                  <c:v>24800</c:v>
                </c:pt>
                <c:pt idx="250">
                  <c:v>24900</c:v>
                </c:pt>
                <c:pt idx="251">
                  <c:v>25000</c:v>
                </c:pt>
                <c:pt idx="252">
                  <c:v>25100</c:v>
                </c:pt>
                <c:pt idx="253">
                  <c:v>25200</c:v>
                </c:pt>
                <c:pt idx="254">
                  <c:v>25300</c:v>
                </c:pt>
                <c:pt idx="255">
                  <c:v>25400</c:v>
                </c:pt>
                <c:pt idx="256">
                  <c:v>25500</c:v>
                </c:pt>
                <c:pt idx="257">
                  <c:v>25600</c:v>
                </c:pt>
                <c:pt idx="258">
                  <c:v>25700</c:v>
                </c:pt>
                <c:pt idx="259">
                  <c:v>25800</c:v>
                </c:pt>
                <c:pt idx="260">
                  <c:v>25900</c:v>
                </c:pt>
                <c:pt idx="261">
                  <c:v>26000</c:v>
                </c:pt>
                <c:pt idx="262">
                  <c:v>26100</c:v>
                </c:pt>
                <c:pt idx="263">
                  <c:v>26200</c:v>
                </c:pt>
                <c:pt idx="264">
                  <c:v>26300</c:v>
                </c:pt>
                <c:pt idx="265">
                  <c:v>26400</c:v>
                </c:pt>
                <c:pt idx="266">
                  <c:v>26500</c:v>
                </c:pt>
                <c:pt idx="267">
                  <c:v>26600</c:v>
                </c:pt>
                <c:pt idx="268">
                  <c:v>26700</c:v>
                </c:pt>
                <c:pt idx="269">
                  <c:v>26800</c:v>
                </c:pt>
                <c:pt idx="270">
                  <c:v>26900</c:v>
                </c:pt>
                <c:pt idx="271">
                  <c:v>27000</c:v>
                </c:pt>
                <c:pt idx="272">
                  <c:v>27100</c:v>
                </c:pt>
                <c:pt idx="273">
                  <c:v>27200</c:v>
                </c:pt>
                <c:pt idx="274">
                  <c:v>27300</c:v>
                </c:pt>
                <c:pt idx="275">
                  <c:v>27400</c:v>
                </c:pt>
                <c:pt idx="276">
                  <c:v>27500</c:v>
                </c:pt>
                <c:pt idx="277">
                  <c:v>27600</c:v>
                </c:pt>
                <c:pt idx="278">
                  <c:v>27700</c:v>
                </c:pt>
                <c:pt idx="279">
                  <c:v>27800</c:v>
                </c:pt>
                <c:pt idx="280">
                  <c:v>27900</c:v>
                </c:pt>
                <c:pt idx="281">
                  <c:v>28000</c:v>
                </c:pt>
                <c:pt idx="282">
                  <c:v>28100</c:v>
                </c:pt>
                <c:pt idx="283">
                  <c:v>28200</c:v>
                </c:pt>
                <c:pt idx="284">
                  <c:v>28300</c:v>
                </c:pt>
                <c:pt idx="285">
                  <c:v>28400</c:v>
                </c:pt>
                <c:pt idx="286">
                  <c:v>28500</c:v>
                </c:pt>
                <c:pt idx="287">
                  <c:v>28600</c:v>
                </c:pt>
                <c:pt idx="288">
                  <c:v>28700</c:v>
                </c:pt>
                <c:pt idx="289">
                  <c:v>28800</c:v>
                </c:pt>
                <c:pt idx="290">
                  <c:v>28900</c:v>
                </c:pt>
                <c:pt idx="291">
                  <c:v>29000</c:v>
                </c:pt>
                <c:pt idx="292">
                  <c:v>29100</c:v>
                </c:pt>
                <c:pt idx="293">
                  <c:v>29200</c:v>
                </c:pt>
                <c:pt idx="294">
                  <c:v>29300</c:v>
                </c:pt>
                <c:pt idx="295">
                  <c:v>29400</c:v>
                </c:pt>
                <c:pt idx="296">
                  <c:v>29500</c:v>
                </c:pt>
                <c:pt idx="297">
                  <c:v>29600</c:v>
                </c:pt>
                <c:pt idx="298">
                  <c:v>29700</c:v>
                </c:pt>
                <c:pt idx="299">
                  <c:v>29800</c:v>
                </c:pt>
                <c:pt idx="300">
                  <c:v>29900</c:v>
                </c:pt>
                <c:pt idx="301">
                  <c:v>30000</c:v>
                </c:pt>
                <c:pt idx="302">
                  <c:v>30100</c:v>
                </c:pt>
                <c:pt idx="303">
                  <c:v>30200</c:v>
                </c:pt>
                <c:pt idx="304">
                  <c:v>30300</c:v>
                </c:pt>
                <c:pt idx="305">
                  <c:v>30400</c:v>
                </c:pt>
                <c:pt idx="306">
                  <c:v>30500</c:v>
                </c:pt>
                <c:pt idx="307">
                  <c:v>30600</c:v>
                </c:pt>
                <c:pt idx="308">
                  <c:v>30700</c:v>
                </c:pt>
                <c:pt idx="309">
                  <c:v>30800</c:v>
                </c:pt>
                <c:pt idx="310">
                  <c:v>30900</c:v>
                </c:pt>
                <c:pt idx="311">
                  <c:v>31000</c:v>
                </c:pt>
                <c:pt idx="312">
                  <c:v>31100</c:v>
                </c:pt>
                <c:pt idx="313">
                  <c:v>31200</c:v>
                </c:pt>
                <c:pt idx="314">
                  <c:v>31300</c:v>
                </c:pt>
                <c:pt idx="315">
                  <c:v>31400</c:v>
                </c:pt>
                <c:pt idx="316">
                  <c:v>31500</c:v>
                </c:pt>
                <c:pt idx="317">
                  <c:v>31600</c:v>
                </c:pt>
                <c:pt idx="318">
                  <c:v>31700</c:v>
                </c:pt>
                <c:pt idx="319">
                  <c:v>31800</c:v>
                </c:pt>
                <c:pt idx="320">
                  <c:v>31900</c:v>
                </c:pt>
                <c:pt idx="321">
                  <c:v>32000</c:v>
                </c:pt>
                <c:pt idx="322">
                  <c:v>32100</c:v>
                </c:pt>
                <c:pt idx="323">
                  <c:v>32200</c:v>
                </c:pt>
                <c:pt idx="324">
                  <c:v>32300</c:v>
                </c:pt>
                <c:pt idx="325">
                  <c:v>32400</c:v>
                </c:pt>
                <c:pt idx="326">
                  <c:v>32500</c:v>
                </c:pt>
                <c:pt idx="327">
                  <c:v>32600</c:v>
                </c:pt>
                <c:pt idx="328">
                  <c:v>32700</c:v>
                </c:pt>
                <c:pt idx="329">
                  <c:v>32800</c:v>
                </c:pt>
                <c:pt idx="330">
                  <c:v>32900</c:v>
                </c:pt>
                <c:pt idx="331">
                  <c:v>33000</c:v>
                </c:pt>
                <c:pt idx="332">
                  <c:v>33100</c:v>
                </c:pt>
                <c:pt idx="333">
                  <c:v>33200</c:v>
                </c:pt>
                <c:pt idx="334">
                  <c:v>33300</c:v>
                </c:pt>
                <c:pt idx="335">
                  <c:v>33400</c:v>
                </c:pt>
                <c:pt idx="336">
                  <c:v>33500</c:v>
                </c:pt>
                <c:pt idx="337">
                  <c:v>33600</c:v>
                </c:pt>
                <c:pt idx="338">
                  <c:v>33700</c:v>
                </c:pt>
                <c:pt idx="339">
                  <c:v>33800</c:v>
                </c:pt>
                <c:pt idx="340">
                  <c:v>33900</c:v>
                </c:pt>
                <c:pt idx="341">
                  <c:v>34000</c:v>
                </c:pt>
                <c:pt idx="342">
                  <c:v>34100</c:v>
                </c:pt>
                <c:pt idx="343">
                  <c:v>34200</c:v>
                </c:pt>
                <c:pt idx="344">
                  <c:v>34300</c:v>
                </c:pt>
                <c:pt idx="345">
                  <c:v>34400</c:v>
                </c:pt>
                <c:pt idx="346">
                  <c:v>34500</c:v>
                </c:pt>
                <c:pt idx="347">
                  <c:v>34600</c:v>
                </c:pt>
                <c:pt idx="348">
                  <c:v>34700</c:v>
                </c:pt>
                <c:pt idx="349">
                  <c:v>34800</c:v>
                </c:pt>
                <c:pt idx="350">
                  <c:v>34900</c:v>
                </c:pt>
                <c:pt idx="351">
                  <c:v>35000</c:v>
                </c:pt>
                <c:pt idx="352">
                  <c:v>35100</c:v>
                </c:pt>
                <c:pt idx="353">
                  <c:v>35200</c:v>
                </c:pt>
                <c:pt idx="354">
                  <c:v>35300</c:v>
                </c:pt>
                <c:pt idx="355">
                  <c:v>35400</c:v>
                </c:pt>
                <c:pt idx="356">
                  <c:v>35500</c:v>
                </c:pt>
                <c:pt idx="357">
                  <c:v>35600</c:v>
                </c:pt>
                <c:pt idx="358">
                  <c:v>35700</c:v>
                </c:pt>
                <c:pt idx="359">
                  <c:v>35800</c:v>
                </c:pt>
                <c:pt idx="360">
                  <c:v>35900</c:v>
                </c:pt>
                <c:pt idx="361">
                  <c:v>36000</c:v>
                </c:pt>
                <c:pt idx="362">
                  <c:v>36100</c:v>
                </c:pt>
                <c:pt idx="363">
                  <c:v>36200</c:v>
                </c:pt>
                <c:pt idx="364">
                  <c:v>36300</c:v>
                </c:pt>
                <c:pt idx="365">
                  <c:v>36400</c:v>
                </c:pt>
                <c:pt idx="366">
                  <c:v>36500</c:v>
                </c:pt>
                <c:pt idx="367">
                  <c:v>36600</c:v>
                </c:pt>
                <c:pt idx="368">
                  <c:v>36700</c:v>
                </c:pt>
                <c:pt idx="369">
                  <c:v>36800</c:v>
                </c:pt>
                <c:pt idx="370">
                  <c:v>36900</c:v>
                </c:pt>
                <c:pt idx="371">
                  <c:v>37000</c:v>
                </c:pt>
                <c:pt idx="372">
                  <c:v>37100</c:v>
                </c:pt>
                <c:pt idx="373">
                  <c:v>37200</c:v>
                </c:pt>
                <c:pt idx="374">
                  <c:v>37300</c:v>
                </c:pt>
                <c:pt idx="375">
                  <c:v>37400</c:v>
                </c:pt>
                <c:pt idx="376">
                  <c:v>37500</c:v>
                </c:pt>
                <c:pt idx="377">
                  <c:v>37600</c:v>
                </c:pt>
                <c:pt idx="378">
                  <c:v>37700</c:v>
                </c:pt>
                <c:pt idx="379">
                  <c:v>37800</c:v>
                </c:pt>
                <c:pt idx="380">
                  <c:v>37900</c:v>
                </c:pt>
                <c:pt idx="381">
                  <c:v>38000</c:v>
                </c:pt>
                <c:pt idx="382">
                  <c:v>38100</c:v>
                </c:pt>
                <c:pt idx="383">
                  <c:v>38200</c:v>
                </c:pt>
                <c:pt idx="384">
                  <c:v>38300</c:v>
                </c:pt>
                <c:pt idx="385">
                  <c:v>38400</c:v>
                </c:pt>
                <c:pt idx="386">
                  <c:v>38500</c:v>
                </c:pt>
                <c:pt idx="387">
                  <c:v>38600</c:v>
                </c:pt>
                <c:pt idx="388">
                  <c:v>38700</c:v>
                </c:pt>
                <c:pt idx="389">
                  <c:v>38800</c:v>
                </c:pt>
                <c:pt idx="390">
                  <c:v>38900</c:v>
                </c:pt>
                <c:pt idx="391">
                  <c:v>39000</c:v>
                </c:pt>
                <c:pt idx="392">
                  <c:v>39100</c:v>
                </c:pt>
                <c:pt idx="393">
                  <c:v>39200</c:v>
                </c:pt>
                <c:pt idx="394">
                  <c:v>39300</c:v>
                </c:pt>
                <c:pt idx="395">
                  <c:v>39400</c:v>
                </c:pt>
                <c:pt idx="396">
                  <c:v>39500</c:v>
                </c:pt>
                <c:pt idx="397">
                  <c:v>39600</c:v>
                </c:pt>
                <c:pt idx="398">
                  <c:v>39700</c:v>
                </c:pt>
                <c:pt idx="399">
                  <c:v>39800</c:v>
                </c:pt>
                <c:pt idx="400">
                  <c:v>39900</c:v>
                </c:pt>
                <c:pt idx="401">
                  <c:v>40000</c:v>
                </c:pt>
                <c:pt idx="402">
                  <c:v>40100</c:v>
                </c:pt>
                <c:pt idx="403">
                  <c:v>40200</c:v>
                </c:pt>
                <c:pt idx="404">
                  <c:v>40300</c:v>
                </c:pt>
                <c:pt idx="405">
                  <c:v>40400</c:v>
                </c:pt>
                <c:pt idx="406">
                  <c:v>40500</c:v>
                </c:pt>
                <c:pt idx="407">
                  <c:v>40600</c:v>
                </c:pt>
                <c:pt idx="408">
                  <c:v>40700</c:v>
                </c:pt>
                <c:pt idx="409">
                  <c:v>40800</c:v>
                </c:pt>
                <c:pt idx="410">
                  <c:v>40900</c:v>
                </c:pt>
                <c:pt idx="411">
                  <c:v>41000</c:v>
                </c:pt>
                <c:pt idx="412">
                  <c:v>41100</c:v>
                </c:pt>
                <c:pt idx="413">
                  <c:v>41200</c:v>
                </c:pt>
                <c:pt idx="414">
                  <c:v>41300</c:v>
                </c:pt>
                <c:pt idx="415">
                  <c:v>41400</c:v>
                </c:pt>
                <c:pt idx="416">
                  <c:v>41500</c:v>
                </c:pt>
                <c:pt idx="417">
                  <c:v>41600</c:v>
                </c:pt>
                <c:pt idx="418">
                  <c:v>41700</c:v>
                </c:pt>
                <c:pt idx="419">
                  <c:v>41800</c:v>
                </c:pt>
                <c:pt idx="420">
                  <c:v>41900</c:v>
                </c:pt>
                <c:pt idx="421">
                  <c:v>42000</c:v>
                </c:pt>
                <c:pt idx="422">
                  <c:v>42100</c:v>
                </c:pt>
                <c:pt idx="423">
                  <c:v>42200</c:v>
                </c:pt>
                <c:pt idx="424">
                  <c:v>42300</c:v>
                </c:pt>
                <c:pt idx="425">
                  <c:v>42400</c:v>
                </c:pt>
                <c:pt idx="426">
                  <c:v>42500</c:v>
                </c:pt>
                <c:pt idx="427">
                  <c:v>42600</c:v>
                </c:pt>
                <c:pt idx="428">
                  <c:v>42700</c:v>
                </c:pt>
                <c:pt idx="429">
                  <c:v>42800</c:v>
                </c:pt>
                <c:pt idx="430">
                  <c:v>42900</c:v>
                </c:pt>
                <c:pt idx="431">
                  <c:v>43000</c:v>
                </c:pt>
                <c:pt idx="432">
                  <c:v>43100</c:v>
                </c:pt>
                <c:pt idx="433">
                  <c:v>43200</c:v>
                </c:pt>
                <c:pt idx="434">
                  <c:v>43300</c:v>
                </c:pt>
                <c:pt idx="435">
                  <c:v>43400</c:v>
                </c:pt>
                <c:pt idx="436">
                  <c:v>43500</c:v>
                </c:pt>
                <c:pt idx="437">
                  <c:v>43600</c:v>
                </c:pt>
                <c:pt idx="438">
                  <c:v>43700</c:v>
                </c:pt>
                <c:pt idx="439">
                  <c:v>43800</c:v>
                </c:pt>
                <c:pt idx="440">
                  <c:v>43900</c:v>
                </c:pt>
                <c:pt idx="441">
                  <c:v>44000</c:v>
                </c:pt>
                <c:pt idx="442">
                  <c:v>44100</c:v>
                </c:pt>
                <c:pt idx="443">
                  <c:v>44200</c:v>
                </c:pt>
                <c:pt idx="444">
                  <c:v>44300</c:v>
                </c:pt>
                <c:pt idx="445">
                  <c:v>44400</c:v>
                </c:pt>
                <c:pt idx="446">
                  <c:v>44500</c:v>
                </c:pt>
                <c:pt idx="447">
                  <c:v>44600</c:v>
                </c:pt>
                <c:pt idx="448">
                  <c:v>44700</c:v>
                </c:pt>
                <c:pt idx="449">
                  <c:v>44800</c:v>
                </c:pt>
                <c:pt idx="450">
                  <c:v>44900</c:v>
                </c:pt>
                <c:pt idx="451">
                  <c:v>45000</c:v>
                </c:pt>
                <c:pt idx="452">
                  <c:v>45100</c:v>
                </c:pt>
                <c:pt idx="453">
                  <c:v>45200</c:v>
                </c:pt>
                <c:pt idx="454">
                  <c:v>45300</c:v>
                </c:pt>
                <c:pt idx="455">
                  <c:v>45400</c:v>
                </c:pt>
                <c:pt idx="456">
                  <c:v>45500</c:v>
                </c:pt>
                <c:pt idx="457">
                  <c:v>45600</c:v>
                </c:pt>
                <c:pt idx="458">
                  <c:v>45700</c:v>
                </c:pt>
                <c:pt idx="459">
                  <c:v>45800</c:v>
                </c:pt>
                <c:pt idx="460">
                  <c:v>45900</c:v>
                </c:pt>
                <c:pt idx="461">
                  <c:v>46000</c:v>
                </c:pt>
                <c:pt idx="462">
                  <c:v>46100</c:v>
                </c:pt>
                <c:pt idx="463">
                  <c:v>46200</c:v>
                </c:pt>
                <c:pt idx="464">
                  <c:v>46300</c:v>
                </c:pt>
                <c:pt idx="465">
                  <c:v>46400</c:v>
                </c:pt>
                <c:pt idx="466">
                  <c:v>46500</c:v>
                </c:pt>
                <c:pt idx="467">
                  <c:v>46600</c:v>
                </c:pt>
                <c:pt idx="468">
                  <c:v>46700</c:v>
                </c:pt>
                <c:pt idx="469">
                  <c:v>46800</c:v>
                </c:pt>
                <c:pt idx="470">
                  <c:v>46900</c:v>
                </c:pt>
                <c:pt idx="471">
                  <c:v>47000</c:v>
                </c:pt>
                <c:pt idx="472">
                  <c:v>47100</c:v>
                </c:pt>
                <c:pt idx="473">
                  <c:v>47200</c:v>
                </c:pt>
                <c:pt idx="474">
                  <c:v>47300</c:v>
                </c:pt>
                <c:pt idx="475">
                  <c:v>47400</c:v>
                </c:pt>
                <c:pt idx="476">
                  <c:v>47500</c:v>
                </c:pt>
                <c:pt idx="477">
                  <c:v>47600</c:v>
                </c:pt>
                <c:pt idx="478">
                  <c:v>47700</c:v>
                </c:pt>
                <c:pt idx="479">
                  <c:v>47800</c:v>
                </c:pt>
                <c:pt idx="480">
                  <c:v>47900</c:v>
                </c:pt>
                <c:pt idx="481">
                  <c:v>48000</c:v>
                </c:pt>
                <c:pt idx="482">
                  <c:v>48100</c:v>
                </c:pt>
                <c:pt idx="483">
                  <c:v>48200</c:v>
                </c:pt>
                <c:pt idx="484">
                  <c:v>48300</c:v>
                </c:pt>
                <c:pt idx="485">
                  <c:v>48400</c:v>
                </c:pt>
                <c:pt idx="486">
                  <c:v>48500</c:v>
                </c:pt>
                <c:pt idx="487">
                  <c:v>48600</c:v>
                </c:pt>
                <c:pt idx="488">
                  <c:v>48700</c:v>
                </c:pt>
                <c:pt idx="489">
                  <c:v>48800</c:v>
                </c:pt>
                <c:pt idx="490">
                  <c:v>48900</c:v>
                </c:pt>
                <c:pt idx="491">
                  <c:v>49000</c:v>
                </c:pt>
                <c:pt idx="492">
                  <c:v>49100</c:v>
                </c:pt>
                <c:pt idx="493">
                  <c:v>49200</c:v>
                </c:pt>
                <c:pt idx="494">
                  <c:v>49300</c:v>
                </c:pt>
                <c:pt idx="495">
                  <c:v>49400</c:v>
                </c:pt>
                <c:pt idx="496">
                  <c:v>49500</c:v>
                </c:pt>
                <c:pt idx="497">
                  <c:v>49600</c:v>
                </c:pt>
                <c:pt idx="498">
                  <c:v>49700</c:v>
                </c:pt>
                <c:pt idx="499">
                  <c:v>49800</c:v>
                </c:pt>
                <c:pt idx="500">
                  <c:v>49900</c:v>
                </c:pt>
                <c:pt idx="501">
                  <c:v>50000</c:v>
                </c:pt>
                <c:pt idx="502">
                  <c:v>50100</c:v>
                </c:pt>
                <c:pt idx="503">
                  <c:v>50200</c:v>
                </c:pt>
                <c:pt idx="504">
                  <c:v>50300</c:v>
                </c:pt>
                <c:pt idx="505">
                  <c:v>50400</c:v>
                </c:pt>
                <c:pt idx="506">
                  <c:v>50500</c:v>
                </c:pt>
                <c:pt idx="507">
                  <c:v>50600</c:v>
                </c:pt>
                <c:pt idx="508">
                  <c:v>50700</c:v>
                </c:pt>
                <c:pt idx="509">
                  <c:v>50800</c:v>
                </c:pt>
                <c:pt idx="510">
                  <c:v>50900</c:v>
                </c:pt>
                <c:pt idx="511">
                  <c:v>51000</c:v>
                </c:pt>
                <c:pt idx="512">
                  <c:v>51100</c:v>
                </c:pt>
                <c:pt idx="513">
                  <c:v>51200</c:v>
                </c:pt>
                <c:pt idx="514">
                  <c:v>51300</c:v>
                </c:pt>
                <c:pt idx="515">
                  <c:v>51400</c:v>
                </c:pt>
                <c:pt idx="516">
                  <c:v>51500</c:v>
                </c:pt>
                <c:pt idx="517">
                  <c:v>51600</c:v>
                </c:pt>
                <c:pt idx="518">
                  <c:v>51700</c:v>
                </c:pt>
                <c:pt idx="519">
                  <c:v>51800</c:v>
                </c:pt>
                <c:pt idx="520">
                  <c:v>51900</c:v>
                </c:pt>
                <c:pt idx="521">
                  <c:v>52000</c:v>
                </c:pt>
                <c:pt idx="522">
                  <c:v>52100</c:v>
                </c:pt>
                <c:pt idx="523">
                  <c:v>52200</c:v>
                </c:pt>
                <c:pt idx="524">
                  <c:v>52300</c:v>
                </c:pt>
                <c:pt idx="525">
                  <c:v>52400</c:v>
                </c:pt>
                <c:pt idx="526">
                  <c:v>52500</c:v>
                </c:pt>
                <c:pt idx="527">
                  <c:v>52600</c:v>
                </c:pt>
                <c:pt idx="528">
                  <c:v>52700</c:v>
                </c:pt>
                <c:pt idx="529">
                  <c:v>52800</c:v>
                </c:pt>
                <c:pt idx="530">
                  <c:v>52900</c:v>
                </c:pt>
                <c:pt idx="531">
                  <c:v>53000</c:v>
                </c:pt>
                <c:pt idx="532">
                  <c:v>53100</c:v>
                </c:pt>
                <c:pt idx="533">
                  <c:v>53200</c:v>
                </c:pt>
                <c:pt idx="534">
                  <c:v>53300</c:v>
                </c:pt>
                <c:pt idx="535">
                  <c:v>53400</c:v>
                </c:pt>
                <c:pt idx="536">
                  <c:v>53500</c:v>
                </c:pt>
                <c:pt idx="537">
                  <c:v>53600</c:v>
                </c:pt>
                <c:pt idx="538">
                  <c:v>53700</c:v>
                </c:pt>
                <c:pt idx="539">
                  <c:v>53800</c:v>
                </c:pt>
                <c:pt idx="540">
                  <c:v>53900</c:v>
                </c:pt>
                <c:pt idx="541">
                  <c:v>54000</c:v>
                </c:pt>
                <c:pt idx="542">
                  <c:v>54100</c:v>
                </c:pt>
                <c:pt idx="543">
                  <c:v>54200</c:v>
                </c:pt>
                <c:pt idx="544">
                  <c:v>54300</c:v>
                </c:pt>
                <c:pt idx="545">
                  <c:v>54400</c:v>
                </c:pt>
                <c:pt idx="546">
                  <c:v>54500</c:v>
                </c:pt>
                <c:pt idx="547">
                  <c:v>54600</c:v>
                </c:pt>
                <c:pt idx="548">
                  <c:v>54700</c:v>
                </c:pt>
                <c:pt idx="549">
                  <c:v>54800</c:v>
                </c:pt>
                <c:pt idx="550">
                  <c:v>54900</c:v>
                </c:pt>
                <c:pt idx="551">
                  <c:v>55000</c:v>
                </c:pt>
                <c:pt idx="552">
                  <c:v>55100</c:v>
                </c:pt>
                <c:pt idx="553">
                  <c:v>55200</c:v>
                </c:pt>
                <c:pt idx="554">
                  <c:v>55300</c:v>
                </c:pt>
                <c:pt idx="555">
                  <c:v>55400</c:v>
                </c:pt>
                <c:pt idx="556">
                  <c:v>55500</c:v>
                </c:pt>
                <c:pt idx="557">
                  <c:v>55600</c:v>
                </c:pt>
                <c:pt idx="558">
                  <c:v>55700</c:v>
                </c:pt>
                <c:pt idx="559">
                  <c:v>55800</c:v>
                </c:pt>
                <c:pt idx="560">
                  <c:v>55900</c:v>
                </c:pt>
                <c:pt idx="561">
                  <c:v>56000</c:v>
                </c:pt>
                <c:pt idx="562">
                  <c:v>56100</c:v>
                </c:pt>
                <c:pt idx="563">
                  <c:v>56200</c:v>
                </c:pt>
                <c:pt idx="564">
                  <c:v>56300</c:v>
                </c:pt>
                <c:pt idx="565">
                  <c:v>56400</c:v>
                </c:pt>
                <c:pt idx="566">
                  <c:v>56500</c:v>
                </c:pt>
                <c:pt idx="567">
                  <c:v>56600</c:v>
                </c:pt>
                <c:pt idx="568">
                  <c:v>56700</c:v>
                </c:pt>
                <c:pt idx="569">
                  <c:v>56800</c:v>
                </c:pt>
                <c:pt idx="570">
                  <c:v>56900</c:v>
                </c:pt>
                <c:pt idx="571">
                  <c:v>57000</c:v>
                </c:pt>
                <c:pt idx="572">
                  <c:v>57100</c:v>
                </c:pt>
                <c:pt idx="573">
                  <c:v>57200</c:v>
                </c:pt>
                <c:pt idx="574">
                  <c:v>57300</c:v>
                </c:pt>
                <c:pt idx="575">
                  <c:v>57400</c:v>
                </c:pt>
                <c:pt idx="576">
                  <c:v>57500</c:v>
                </c:pt>
                <c:pt idx="577">
                  <c:v>57600</c:v>
                </c:pt>
                <c:pt idx="578">
                  <c:v>57700</c:v>
                </c:pt>
                <c:pt idx="579">
                  <c:v>57800</c:v>
                </c:pt>
                <c:pt idx="580">
                  <c:v>57900</c:v>
                </c:pt>
                <c:pt idx="581">
                  <c:v>58000</c:v>
                </c:pt>
                <c:pt idx="582">
                  <c:v>58100</c:v>
                </c:pt>
                <c:pt idx="583">
                  <c:v>58200</c:v>
                </c:pt>
                <c:pt idx="584">
                  <c:v>58300</c:v>
                </c:pt>
                <c:pt idx="585">
                  <c:v>58400</c:v>
                </c:pt>
                <c:pt idx="586">
                  <c:v>58500</c:v>
                </c:pt>
                <c:pt idx="587">
                  <c:v>58600</c:v>
                </c:pt>
                <c:pt idx="588">
                  <c:v>58700</c:v>
                </c:pt>
                <c:pt idx="589">
                  <c:v>58800</c:v>
                </c:pt>
                <c:pt idx="590">
                  <c:v>58900</c:v>
                </c:pt>
                <c:pt idx="591">
                  <c:v>59000</c:v>
                </c:pt>
                <c:pt idx="592">
                  <c:v>59100</c:v>
                </c:pt>
                <c:pt idx="593">
                  <c:v>59200</c:v>
                </c:pt>
                <c:pt idx="594">
                  <c:v>59300</c:v>
                </c:pt>
                <c:pt idx="595">
                  <c:v>59400</c:v>
                </c:pt>
                <c:pt idx="596">
                  <c:v>59500</c:v>
                </c:pt>
                <c:pt idx="597">
                  <c:v>59600</c:v>
                </c:pt>
                <c:pt idx="598">
                  <c:v>59700</c:v>
                </c:pt>
                <c:pt idx="599">
                  <c:v>59800</c:v>
                </c:pt>
                <c:pt idx="600">
                  <c:v>59900</c:v>
                </c:pt>
                <c:pt idx="601">
                  <c:v>60000</c:v>
                </c:pt>
                <c:pt idx="602">
                  <c:v>60100</c:v>
                </c:pt>
                <c:pt idx="603">
                  <c:v>60200</c:v>
                </c:pt>
                <c:pt idx="604">
                  <c:v>60300</c:v>
                </c:pt>
                <c:pt idx="605">
                  <c:v>60400</c:v>
                </c:pt>
                <c:pt idx="606">
                  <c:v>60500</c:v>
                </c:pt>
                <c:pt idx="607">
                  <c:v>60600</c:v>
                </c:pt>
                <c:pt idx="608">
                  <c:v>60700</c:v>
                </c:pt>
                <c:pt idx="609">
                  <c:v>60800</c:v>
                </c:pt>
                <c:pt idx="610">
                  <c:v>60900</c:v>
                </c:pt>
                <c:pt idx="611">
                  <c:v>61000</c:v>
                </c:pt>
                <c:pt idx="612">
                  <c:v>61100</c:v>
                </c:pt>
                <c:pt idx="613">
                  <c:v>61200</c:v>
                </c:pt>
                <c:pt idx="614">
                  <c:v>61300</c:v>
                </c:pt>
                <c:pt idx="615">
                  <c:v>61400</c:v>
                </c:pt>
                <c:pt idx="616">
                  <c:v>61500</c:v>
                </c:pt>
                <c:pt idx="617">
                  <c:v>61600</c:v>
                </c:pt>
                <c:pt idx="618">
                  <c:v>61700</c:v>
                </c:pt>
                <c:pt idx="619">
                  <c:v>61800</c:v>
                </c:pt>
                <c:pt idx="620">
                  <c:v>61900</c:v>
                </c:pt>
                <c:pt idx="621">
                  <c:v>62000</c:v>
                </c:pt>
                <c:pt idx="622">
                  <c:v>62100</c:v>
                </c:pt>
                <c:pt idx="623">
                  <c:v>62200</c:v>
                </c:pt>
                <c:pt idx="624">
                  <c:v>62300</c:v>
                </c:pt>
                <c:pt idx="625">
                  <c:v>62400</c:v>
                </c:pt>
                <c:pt idx="626">
                  <c:v>62500</c:v>
                </c:pt>
                <c:pt idx="627">
                  <c:v>62600</c:v>
                </c:pt>
                <c:pt idx="628">
                  <c:v>62700</c:v>
                </c:pt>
                <c:pt idx="629">
                  <c:v>62800</c:v>
                </c:pt>
                <c:pt idx="630">
                  <c:v>62900</c:v>
                </c:pt>
                <c:pt idx="631">
                  <c:v>63000</c:v>
                </c:pt>
                <c:pt idx="632">
                  <c:v>63100</c:v>
                </c:pt>
                <c:pt idx="633">
                  <c:v>63200</c:v>
                </c:pt>
                <c:pt idx="634">
                  <c:v>63300</c:v>
                </c:pt>
                <c:pt idx="635">
                  <c:v>63400</c:v>
                </c:pt>
                <c:pt idx="636">
                  <c:v>63500</c:v>
                </c:pt>
                <c:pt idx="637">
                  <c:v>63600</c:v>
                </c:pt>
                <c:pt idx="638">
                  <c:v>63700</c:v>
                </c:pt>
                <c:pt idx="639">
                  <c:v>63800</c:v>
                </c:pt>
                <c:pt idx="640">
                  <c:v>63900</c:v>
                </c:pt>
                <c:pt idx="641">
                  <c:v>64000</c:v>
                </c:pt>
                <c:pt idx="642">
                  <c:v>64100</c:v>
                </c:pt>
                <c:pt idx="643">
                  <c:v>64200</c:v>
                </c:pt>
                <c:pt idx="644">
                  <c:v>64300</c:v>
                </c:pt>
                <c:pt idx="645">
                  <c:v>64400</c:v>
                </c:pt>
                <c:pt idx="646">
                  <c:v>64500</c:v>
                </c:pt>
                <c:pt idx="647">
                  <c:v>64600</c:v>
                </c:pt>
                <c:pt idx="648">
                  <c:v>64700</c:v>
                </c:pt>
                <c:pt idx="649">
                  <c:v>64800</c:v>
                </c:pt>
                <c:pt idx="650">
                  <c:v>64900</c:v>
                </c:pt>
                <c:pt idx="651">
                  <c:v>65000</c:v>
                </c:pt>
                <c:pt idx="652">
                  <c:v>65100</c:v>
                </c:pt>
                <c:pt idx="653">
                  <c:v>65200</c:v>
                </c:pt>
                <c:pt idx="654">
                  <c:v>65300</c:v>
                </c:pt>
                <c:pt idx="655">
                  <c:v>65400</c:v>
                </c:pt>
                <c:pt idx="656">
                  <c:v>65500</c:v>
                </c:pt>
                <c:pt idx="657">
                  <c:v>65600</c:v>
                </c:pt>
                <c:pt idx="658">
                  <c:v>65700</c:v>
                </c:pt>
                <c:pt idx="659">
                  <c:v>65800</c:v>
                </c:pt>
                <c:pt idx="660">
                  <c:v>65900</c:v>
                </c:pt>
                <c:pt idx="661">
                  <c:v>66000</c:v>
                </c:pt>
                <c:pt idx="662">
                  <c:v>66100</c:v>
                </c:pt>
                <c:pt idx="663">
                  <c:v>66200</c:v>
                </c:pt>
                <c:pt idx="664">
                  <c:v>66300</c:v>
                </c:pt>
                <c:pt idx="665">
                  <c:v>66400</c:v>
                </c:pt>
                <c:pt idx="666">
                  <c:v>66500</c:v>
                </c:pt>
                <c:pt idx="667">
                  <c:v>66600</c:v>
                </c:pt>
                <c:pt idx="668">
                  <c:v>66700</c:v>
                </c:pt>
                <c:pt idx="669">
                  <c:v>66800</c:v>
                </c:pt>
                <c:pt idx="670">
                  <c:v>66900</c:v>
                </c:pt>
                <c:pt idx="671">
                  <c:v>67000</c:v>
                </c:pt>
                <c:pt idx="672">
                  <c:v>67100</c:v>
                </c:pt>
                <c:pt idx="673">
                  <c:v>67200</c:v>
                </c:pt>
                <c:pt idx="674">
                  <c:v>67300</c:v>
                </c:pt>
                <c:pt idx="675">
                  <c:v>67400</c:v>
                </c:pt>
                <c:pt idx="676">
                  <c:v>67500</c:v>
                </c:pt>
                <c:pt idx="677">
                  <c:v>67600</c:v>
                </c:pt>
                <c:pt idx="678">
                  <c:v>67700</c:v>
                </c:pt>
                <c:pt idx="679">
                  <c:v>67800</c:v>
                </c:pt>
                <c:pt idx="680">
                  <c:v>67900</c:v>
                </c:pt>
                <c:pt idx="681">
                  <c:v>68000</c:v>
                </c:pt>
                <c:pt idx="682">
                  <c:v>68100</c:v>
                </c:pt>
                <c:pt idx="683">
                  <c:v>68200</c:v>
                </c:pt>
                <c:pt idx="684">
                  <c:v>68300</c:v>
                </c:pt>
                <c:pt idx="685">
                  <c:v>68400</c:v>
                </c:pt>
                <c:pt idx="686">
                  <c:v>68500</c:v>
                </c:pt>
                <c:pt idx="687">
                  <c:v>68600</c:v>
                </c:pt>
                <c:pt idx="688">
                  <c:v>68700</c:v>
                </c:pt>
                <c:pt idx="689">
                  <c:v>68800</c:v>
                </c:pt>
                <c:pt idx="690">
                  <c:v>68900</c:v>
                </c:pt>
                <c:pt idx="691">
                  <c:v>69000</c:v>
                </c:pt>
                <c:pt idx="692">
                  <c:v>69100</c:v>
                </c:pt>
                <c:pt idx="693">
                  <c:v>69200</c:v>
                </c:pt>
                <c:pt idx="694">
                  <c:v>69300</c:v>
                </c:pt>
                <c:pt idx="695">
                  <c:v>69400</c:v>
                </c:pt>
                <c:pt idx="696">
                  <c:v>69500</c:v>
                </c:pt>
                <c:pt idx="697">
                  <c:v>69600</c:v>
                </c:pt>
                <c:pt idx="698">
                  <c:v>69700</c:v>
                </c:pt>
                <c:pt idx="699">
                  <c:v>69800</c:v>
                </c:pt>
                <c:pt idx="700">
                  <c:v>69900</c:v>
                </c:pt>
                <c:pt idx="701">
                  <c:v>70000</c:v>
                </c:pt>
                <c:pt idx="702">
                  <c:v>70100</c:v>
                </c:pt>
                <c:pt idx="703">
                  <c:v>70200</c:v>
                </c:pt>
                <c:pt idx="704">
                  <c:v>70300</c:v>
                </c:pt>
                <c:pt idx="705">
                  <c:v>70400</c:v>
                </c:pt>
                <c:pt idx="706">
                  <c:v>70500</c:v>
                </c:pt>
                <c:pt idx="707">
                  <c:v>70600</c:v>
                </c:pt>
                <c:pt idx="708">
                  <c:v>70700</c:v>
                </c:pt>
                <c:pt idx="709">
                  <c:v>70800</c:v>
                </c:pt>
                <c:pt idx="710">
                  <c:v>70900</c:v>
                </c:pt>
                <c:pt idx="711">
                  <c:v>71000</c:v>
                </c:pt>
                <c:pt idx="712">
                  <c:v>71100</c:v>
                </c:pt>
                <c:pt idx="713">
                  <c:v>71200</c:v>
                </c:pt>
                <c:pt idx="714">
                  <c:v>71300</c:v>
                </c:pt>
                <c:pt idx="715">
                  <c:v>71400</c:v>
                </c:pt>
                <c:pt idx="716">
                  <c:v>71500</c:v>
                </c:pt>
                <c:pt idx="717">
                  <c:v>71600</c:v>
                </c:pt>
                <c:pt idx="718">
                  <c:v>71700</c:v>
                </c:pt>
                <c:pt idx="719">
                  <c:v>71800</c:v>
                </c:pt>
                <c:pt idx="720">
                  <c:v>71900</c:v>
                </c:pt>
                <c:pt idx="721">
                  <c:v>72000</c:v>
                </c:pt>
                <c:pt idx="722">
                  <c:v>72100</c:v>
                </c:pt>
                <c:pt idx="723">
                  <c:v>72200</c:v>
                </c:pt>
                <c:pt idx="724">
                  <c:v>72300</c:v>
                </c:pt>
                <c:pt idx="725">
                  <c:v>72400</c:v>
                </c:pt>
                <c:pt idx="726">
                  <c:v>72500</c:v>
                </c:pt>
                <c:pt idx="727">
                  <c:v>72600</c:v>
                </c:pt>
                <c:pt idx="728">
                  <c:v>72700</c:v>
                </c:pt>
                <c:pt idx="729">
                  <c:v>72800</c:v>
                </c:pt>
                <c:pt idx="730">
                  <c:v>72900</c:v>
                </c:pt>
                <c:pt idx="731">
                  <c:v>73000</c:v>
                </c:pt>
                <c:pt idx="732">
                  <c:v>73100</c:v>
                </c:pt>
                <c:pt idx="733">
                  <c:v>73200</c:v>
                </c:pt>
                <c:pt idx="734">
                  <c:v>73300</c:v>
                </c:pt>
                <c:pt idx="735">
                  <c:v>73400</c:v>
                </c:pt>
                <c:pt idx="736">
                  <c:v>73500</c:v>
                </c:pt>
                <c:pt idx="737">
                  <c:v>73600</c:v>
                </c:pt>
                <c:pt idx="738">
                  <c:v>73700</c:v>
                </c:pt>
                <c:pt idx="739">
                  <c:v>73800</c:v>
                </c:pt>
                <c:pt idx="740">
                  <c:v>73900</c:v>
                </c:pt>
                <c:pt idx="741">
                  <c:v>74000</c:v>
                </c:pt>
                <c:pt idx="742">
                  <c:v>74100</c:v>
                </c:pt>
                <c:pt idx="743">
                  <c:v>74200</c:v>
                </c:pt>
                <c:pt idx="744">
                  <c:v>74300</c:v>
                </c:pt>
                <c:pt idx="745">
                  <c:v>74400</c:v>
                </c:pt>
                <c:pt idx="746">
                  <c:v>74500</c:v>
                </c:pt>
                <c:pt idx="747">
                  <c:v>74600</c:v>
                </c:pt>
                <c:pt idx="748">
                  <c:v>74700</c:v>
                </c:pt>
                <c:pt idx="749">
                  <c:v>74800</c:v>
                </c:pt>
                <c:pt idx="750">
                  <c:v>74900</c:v>
                </c:pt>
                <c:pt idx="751">
                  <c:v>75000</c:v>
                </c:pt>
                <c:pt idx="752">
                  <c:v>75100</c:v>
                </c:pt>
                <c:pt idx="753">
                  <c:v>75200</c:v>
                </c:pt>
                <c:pt idx="754">
                  <c:v>75300</c:v>
                </c:pt>
                <c:pt idx="755">
                  <c:v>75400</c:v>
                </c:pt>
                <c:pt idx="756">
                  <c:v>75500</c:v>
                </c:pt>
                <c:pt idx="757">
                  <c:v>75600</c:v>
                </c:pt>
                <c:pt idx="758">
                  <c:v>75700</c:v>
                </c:pt>
                <c:pt idx="759">
                  <c:v>75800</c:v>
                </c:pt>
                <c:pt idx="760">
                  <c:v>75900</c:v>
                </c:pt>
                <c:pt idx="761">
                  <c:v>76000</c:v>
                </c:pt>
                <c:pt idx="762">
                  <c:v>76100</c:v>
                </c:pt>
                <c:pt idx="763">
                  <c:v>76200</c:v>
                </c:pt>
                <c:pt idx="764">
                  <c:v>76300</c:v>
                </c:pt>
                <c:pt idx="765">
                  <c:v>76400</c:v>
                </c:pt>
                <c:pt idx="766">
                  <c:v>76500</c:v>
                </c:pt>
                <c:pt idx="767">
                  <c:v>76600</c:v>
                </c:pt>
                <c:pt idx="768">
                  <c:v>76700</c:v>
                </c:pt>
                <c:pt idx="769">
                  <c:v>76800</c:v>
                </c:pt>
                <c:pt idx="770">
                  <c:v>76900</c:v>
                </c:pt>
                <c:pt idx="771">
                  <c:v>77000</c:v>
                </c:pt>
                <c:pt idx="772">
                  <c:v>77100</c:v>
                </c:pt>
                <c:pt idx="773">
                  <c:v>77200</c:v>
                </c:pt>
                <c:pt idx="774">
                  <c:v>77300</c:v>
                </c:pt>
                <c:pt idx="775">
                  <c:v>77400</c:v>
                </c:pt>
                <c:pt idx="776">
                  <c:v>77500</c:v>
                </c:pt>
                <c:pt idx="777">
                  <c:v>77600</c:v>
                </c:pt>
                <c:pt idx="778">
                  <c:v>77700</c:v>
                </c:pt>
                <c:pt idx="779">
                  <c:v>77800</c:v>
                </c:pt>
                <c:pt idx="780">
                  <c:v>77900</c:v>
                </c:pt>
                <c:pt idx="781">
                  <c:v>78000</c:v>
                </c:pt>
                <c:pt idx="782">
                  <c:v>78100</c:v>
                </c:pt>
                <c:pt idx="783">
                  <c:v>78200</c:v>
                </c:pt>
                <c:pt idx="784">
                  <c:v>78300</c:v>
                </c:pt>
                <c:pt idx="785">
                  <c:v>78400</c:v>
                </c:pt>
                <c:pt idx="786">
                  <c:v>78500</c:v>
                </c:pt>
                <c:pt idx="787">
                  <c:v>78600</c:v>
                </c:pt>
                <c:pt idx="788">
                  <c:v>78700</c:v>
                </c:pt>
                <c:pt idx="789">
                  <c:v>78800</c:v>
                </c:pt>
                <c:pt idx="790">
                  <c:v>78900</c:v>
                </c:pt>
                <c:pt idx="791">
                  <c:v>79000</c:v>
                </c:pt>
                <c:pt idx="792">
                  <c:v>79100</c:v>
                </c:pt>
                <c:pt idx="793">
                  <c:v>79200</c:v>
                </c:pt>
                <c:pt idx="794">
                  <c:v>79300</c:v>
                </c:pt>
                <c:pt idx="795">
                  <c:v>79400</c:v>
                </c:pt>
                <c:pt idx="796">
                  <c:v>79500</c:v>
                </c:pt>
                <c:pt idx="797">
                  <c:v>79600</c:v>
                </c:pt>
                <c:pt idx="798">
                  <c:v>79700</c:v>
                </c:pt>
                <c:pt idx="799">
                  <c:v>79800</c:v>
                </c:pt>
                <c:pt idx="800">
                  <c:v>79900</c:v>
                </c:pt>
                <c:pt idx="801">
                  <c:v>80000</c:v>
                </c:pt>
                <c:pt idx="802">
                  <c:v>80100</c:v>
                </c:pt>
                <c:pt idx="803">
                  <c:v>80200</c:v>
                </c:pt>
                <c:pt idx="804">
                  <c:v>80300</c:v>
                </c:pt>
                <c:pt idx="805">
                  <c:v>80400</c:v>
                </c:pt>
                <c:pt idx="806">
                  <c:v>80500</c:v>
                </c:pt>
                <c:pt idx="807">
                  <c:v>80600</c:v>
                </c:pt>
                <c:pt idx="808">
                  <c:v>80700</c:v>
                </c:pt>
                <c:pt idx="809">
                  <c:v>80800</c:v>
                </c:pt>
                <c:pt idx="810">
                  <c:v>80900</c:v>
                </c:pt>
                <c:pt idx="811">
                  <c:v>81000</c:v>
                </c:pt>
                <c:pt idx="812">
                  <c:v>81100</c:v>
                </c:pt>
                <c:pt idx="813">
                  <c:v>81200</c:v>
                </c:pt>
                <c:pt idx="814">
                  <c:v>81300</c:v>
                </c:pt>
                <c:pt idx="815">
                  <c:v>81400</c:v>
                </c:pt>
                <c:pt idx="816">
                  <c:v>81500</c:v>
                </c:pt>
                <c:pt idx="817">
                  <c:v>81600</c:v>
                </c:pt>
                <c:pt idx="818">
                  <c:v>81700</c:v>
                </c:pt>
                <c:pt idx="819">
                  <c:v>81800</c:v>
                </c:pt>
                <c:pt idx="820">
                  <c:v>81900</c:v>
                </c:pt>
                <c:pt idx="821">
                  <c:v>82000</c:v>
                </c:pt>
                <c:pt idx="822">
                  <c:v>82100</c:v>
                </c:pt>
                <c:pt idx="823">
                  <c:v>82200</c:v>
                </c:pt>
                <c:pt idx="824">
                  <c:v>82300</c:v>
                </c:pt>
                <c:pt idx="825">
                  <c:v>82400</c:v>
                </c:pt>
                <c:pt idx="826">
                  <c:v>82500</c:v>
                </c:pt>
                <c:pt idx="827">
                  <c:v>82600</c:v>
                </c:pt>
                <c:pt idx="828">
                  <c:v>82700</c:v>
                </c:pt>
                <c:pt idx="829">
                  <c:v>82800</c:v>
                </c:pt>
                <c:pt idx="830">
                  <c:v>82900</c:v>
                </c:pt>
                <c:pt idx="831">
                  <c:v>83000</c:v>
                </c:pt>
                <c:pt idx="832">
                  <c:v>83100</c:v>
                </c:pt>
                <c:pt idx="833">
                  <c:v>83200</c:v>
                </c:pt>
                <c:pt idx="834">
                  <c:v>83300</c:v>
                </c:pt>
                <c:pt idx="835">
                  <c:v>83400</c:v>
                </c:pt>
                <c:pt idx="836">
                  <c:v>83500</c:v>
                </c:pt>
                <c:pt idx="837">
                  <c:v>83600</c:v>
                </c:pt>
                <c:pt idx="838">
                  <c:v>83700</c:v>
                </c:pt>
                <c:pt idx="839">
                  <c:v>83800</c:v>
                </c:pt>
                <c:pt idx="840">
                  <c:v>83900</c:v>
                </c:pt>
                <c:pt idx="841">
                  <c:v>84000</c:v>
                </c:pt>
                <c:pt idx="842">
                  <c:v>84100</c:v>
                </c:pt>
                <c:pt idx="843">
                  <c:v>84200</c:v>
                </c:pt>
                <c:pt idx="844">
                  <c:v>84300</c:v>
                </c:pt>
                <c:pt idx="845">
                  <c:v>84400</c:v>
                </c:pt>
                <c:pt idx="846">
                  <c:v>84500</c:v>
                </c:pt>
                <c:pt idx="847">
                  <c:v>84600</c:v>
                </c:pt>
                <c:pt idx="848">
                  <c:v>84700</c:v>
                </c:pt>
                <c:pt idx="849">
                  <c:v>84800</c:v>
                </c:pt>
                <c:pt idx="850">
                  <c:v>84900</c:v>
                </c:pt>
                <c:pt idx="851">
                  <c:v>85000</c:v>
                </c:pt>
                <c:pt idx="852">
                  <c:v>85100</c:v>
                </c:pt>
                <c:pt idx="853">
                  <c:v>85200</c:v>
                </c:pt>
                <c:pt idx="854">
                  <c:v>85300</c:v>
                </c:pt>
                <c:pt idx="855">
                  <c:v>85400</c:v>
                </c:pt>
                <c:pt idx="856">
                  <c:v>85500</c:v>
                </c:pt>
                <c:pt idx="857">
                  <c:v>85600</c:v>
                </c:pt>
                <c:pt idx="858">
                  <c:v>85700</c:v>
                </c:pt>
                <c:pt idx="859">
                  <c:v>85800</c:v>
                </c:pt>
                <c:pt idx="860">
                  <c:v>85900</c:v>
                </c:pt>
                <c:pt idx="861">
                  <c:v>86000</c:v>
                </c:pt>
                <c:pt idx="862">
                  <c:v>86100</c:v>
                </c:pt>
                <c:pt idx="863">
                  <c:v>86200</c:v>
                </c:pt>
                <c:pt idx="864">
                  <c:v>86300</c:v>
                </c:pt>
                <c:pt idx="865">
                  <c:v>86400</c:v>
                </c:pt>
                <c:pt idx="866">
                  <c:v>86500</c:v>
                </c:pt>
                <c:pt idx="867">
                  <c:v>86600</c:v>
                </c:pt>
                <c:pt idx="868">
                  <c:v>86700</c:v>
                </c:pt>
                <c:pt idx="869">
                  <c:v>86800</c:v>
                </c:pt>
                <c:pt idx="870">
                  <c:v>86900</c:v>
                </c:pt>
                <c:pt idx="871">
                  <c:v>87000</c:v>
                </c:pt>
                <c:pt idx="872">
                  <c:v>87100</c:v>
                </c:pt>
                <c:pt idx="873">
                  <c:v>87200</c:v>
                </c:pt>
                <c:pt idx="874">
                  <c:v>87300</c:v>
                </c:pt>
                <c:pt idx="875">
                  <c:v>87400</c:v>
                </c:pt>
                <c:pt idx="876">
                  <c:v>87500</c:v>
                </c:pt>
                <c:pt idx="877">
                  <c:v>87600</c:v>
                </c:pt>
                <c:pt idx="878">
                  <c:v>87700</c:v>
                </c:pt>
                <c:pt idx="879">
                  <c:v>87800</c:v>
                </c:pt>
                <c:pt idx="880">
                  <c:v>87900</c:v>
                </c:pt>
                <c:pt idx="881">
                  <c:v>88000</c:v>
                </c:pt>
                <c:pt idx="882">
                  <c:v>88100</c:v>
                </c:pt>
                <c:pt idx="883">
                  <c:v>88200</c:v>
                </c:pt>
                <c:pt idx="884">
                  <c:v>88300</c:v>
                </c:pt>
                <c:pt idx="885">
                  <c:v>88400</c:v>
                </c:pt>
                <c:pt idx="886">
                  <c:v>88500</c:v>
                </c:pt>
                <c:pt idx="887">
                  <c:v>88600</c:v>
                </c:pt>
                <c:pt idx="888">
                  <c:v>88700</c:v>
                </c:pt>
                <c:pt idx="889">
                  <c:v>88800</c:v>
                </c:pt>
                <c:pt idx="890">
                  <c:v>88900</c:v>
                </c:pt>
                <c:pt idx="891">
                  <c:v>89000</c:v>
                </c:pt>
                <c:pt idx="892">
                  <c:v>89100</c:v>
                </c:pt>
                <c:pt idx="893">
                  <c:v>89200</c:v>
                </c:pt>
                <c:pt idx="894">
                  <c:v>89300</c:v>
                </c:pt>
                <c:pt idx="895">
                  <c:v>89400</c:v>
                </c:pt>
                <c:pt idx="896">
                  <c:v>89500</c:v>
                </c:pt>
                <c:pt idx="897">
                  <c:v>89600</c:v>
                </c:pt>
                <c:pt idx="898">
                  <c:v>89700</c:v>
                </c:pt>
                <c:pt idx="899">
                  <c:v>89800</c:v>
                </c:pt>
                <c:pt idx="900">
                  <c:v>89900</c:v>
                </c:pt>
                <c:pt idx="901">
                  <c:v>90000</c:v>
                </c:pt>
                <c:pt idx="902">
                  <c:v>90100</c:v>
                </c:pt>
                <c:pt idx="903">
                  <c:v>90200</c:v>
                </c:pt>
                <c:pt idx="904">
                  <c:v>90300</c:v>
                </c:pt>
                <c:pt idx="905">
                  <c:v>90400</c:v>
                </c:pt>
                <c:pt idx="906">
                  <c:v>90500</c:v>
                </c:pt>
                <c:pt idx="907">
                  <c:v>90600</c:v>
                </c:pt>
                <c:pt idx="908">
                  <c:v>90700</c:v>
                </c:pt>
                <c:pt idx="909">
                  <c:v>90800</c:v>
                </c:pt>
                <c:pt idx="910">
                  <c:v>90900</c:v>
                </c:pt>
                <c:pt idx="911">
                  <c:v>91000</c:v>
                </c:pt>
                <c:pt idx="912">
                  <c:v>91100</c:v>
                </c:pt>
                <c:pt idx="913">
                  <c:v>91200</c:v>
                </c:pt>
                <c:pt idx="914">
                  <c:v>91300</c:v>
                </c:pt>
                <c:pt idx="915">
                  <c:v>91400</c:v>
                </c:pt>
                <c:pt idx="916">
                  <c:v>91500</c:v>
                </c:pt>
                <c:pt idx="917">
                  <c:v>91600</c:v>
                </c:pt>
                <c:pt idx="918">
                  <c:v>91700</c:v>
                </c:pt>
                <c:pt idx="919">
                  <c:v>91800</c:v>
                </c:pt>
                <c:pt idx="920">
                  <c:v>91900</c:v>
                </c:pt>
                <c:pt idx="921">
                  <c:v>92000</c:v>
                </c:pt>
                <c:pt idx="922">
                  <c:v>92100</c:v>
                </c:pt>
                <c:pt idx="923">
                  <c:v>92200</c:v>
                </c:pt>
                <c:pt idx="924">
                  <c:v>92300</c:v>
                </c:pt>
                <c:pt idx="925">
                  <c:v>92400</c:v>
                </c:pt>
                <c:pt idx="926">
                  <c:v>92500</c:v>
                </c:pt>
                <c:pt idx="927">
                  <c:v>92600</c:v>
                </c:pt>
                <c:pt idx="928">
                  <c:v>92700</c:v>
                </c:pt>
                <c:pt idx="929">
                  <c:v>92800</c:v>
                </c:pt>
                <c:pt idx="930">
                  <c:v>92900</c:v>
                </c:pt>
                <c:pt idx="931">
                  <c:v>93000</c:v>
                </c:pt>
                <c:pt idx="932">
                  <c:v>93100</c:v>
                </c:pt>
                <c:pt idx="933">
                  <c:v>93200</c:v>
                </c:pt>
                <c:pt idx="934">
                  <c:v>93300</c:v>
                </c:pt>
                <c:pt idx="935">
                  <c:v>93400</c:v>
                </c:pt>
                <c:pt idx="936">
                  <c:v>93500</c:v>
                </c:pt>
                <c:pt idx="937">
                  <c:v>93600</c:v>
                </c:pt>
                <c:pt idx="938">
                  <c:v>93700</c:v>
                </c:pt>
                <c:pt idx="939">
                  <c:v>93800</c:v>
                </c:pt>
                <c:pt idx="940">
                  <c:v>93900</c:v>
                </c:pt>
                <c:pt idx="941">
                  <c:v>94000</c:v>
                </c:pt>
                <c:pt idx="942">
                  <c:v>94100</c:v>
                </c:pt>
                <c:pt idx="943">
                  <c:v>94200</c:v>
                </c:pt>
                <c:pt idx="944">
                  <c:v>94300</c:v>
                </c:pt>
                <c:pt idx="945">
                  <c:v>94400</c:v>
                </c:pt>
                <c:pt idx="946">
                  <c:v>94500</c:v>
                </c:pt>
                <c:pt idx="947">
                  <c:v>94600</c:v>
                </c:pt>
                <c:pt idx="948">
                  <c:v>94700</c:v>
                </c:pt>
                <c:pt idx="949">
                  <c:v>94800</c:v>
                </c:pt>
                <c:pt idx="950">
                  <c:v>94900</c:v>
                </c:pt>
                <c:pt idx="951">
                  <c:v>95000</c:v>
                </c:pt>
                <c:pt idx="952">
                  <c:v>95100</c:v>
                </c:pt>
                <c:pt idx="953">
                  <c:v>95200</c:v>
                </c:pt>
                <c:pt idx="954">
                  <c:v>95300</c:v>
                </c:pt>
                <c:pt idx="955">
                  <c:v>95400</c:v>
                </c:pt>
                <c:pt idx="956">
                  <c:v>95500</c:v>
                </c:pt>
                <c:pt idx="957">
                  <c:v>95600</c:v>
                </c:pt>
                <c:pt idx="958">
                  <c:v>95700</c:v>
                </c:pt>
                <c:pt idx="959">
                  <c:v>95800</c:v>
                </c:pt>
                <c:pt idx="960">
                  <c:v>95900</c:v>
                </c:pt>
                <c:pt idx="961">
                  <c:v>96000</c:v>
                </c:pt>
                <c:pt idx="962">
                  <c:v>96100</c:v>
                </c:pt>
                <c:pt idx="963">
                  <c:v>96200</c:v>
                </c:pt>
                <c:pt idx="964">
                  <c:v>96300</c:v>
                </c:pt>
                <c:pt idx="965">
                  <c:v>96400</c:v>
                </c:pt>
                <c:pt idx="966">
                  <c:v>96500</c:v>
                </c:pt>
                <c:pt idx="967">
                  <c:v>96600</c:v>
                </c:pt>
                <c:pt idx="968">
                  <c:v>96700</c:v>
                </c:pt>
                <c:pt idx="969">
                  <c:v>96800</c:v>
                </c:pt>
                <c:pt idx="970">
                  <c:v>96900</c:v>
                </c:pt>
                <c:pt idx="971">
                  <c:v>97000</c:v>
                </c:pt>
                <c:pt idx="972">
                  <c:v>97100</c:v>
                </c:pt>
                <c:pt idx="973">
                  <c:v>97200</c:v>
                </c:pt>
                <c:pt idx="974">
                  <c:v>97300</c:v>
                </c:pt>
                <c:pt idx="975">
                  <c:v>97400</c:v>
                </c:pt>
                <c:pt idx="976">
                  <c:v>97500</c:v>
                </c:pt>
                <c:pt idx="977">
                  <c:v>97600</c:v>
                </c:pt>
                <c:pt idx="978">
                  <c:v>97700</c:v>
                </c:pt>
                <c:pt idx="979">
                  <c:v>97800</c:v>
                </c:pt>
                <c:pt idx="980">
                  <c:v>97900</c:v>
                </c:pt>
                <c:pt idx="981">
                  <c:v>98000</c:v>
                </c:pt>
                <c:pt idx="982">
                  <c:v>98100</c:v>
                </c:pt>
                <c:pt idx="983">
                  <c:v>98200</c:v>
                </c:pt>
                <c:pt idx="984">
                  <c:v>98300</c:v>
                </c:pt>
                <c:pt idx="985">
                  <c:v>98400</c:v>
                </c:pt>
                <c:pt idx="986">
                  <c:v>98500</c:v>
                </c:pt>
                <c:pt idx="987">
                  <c:v>98600</c:v>
                </c:pt>
                <c:pt idx="988">
                  <c:v>98700</c:v>
                </c:pt>
                <c:pt idx="989">
                  <c:v>98800</c:v>
                </c:pt>
                <c:pt idx="990">
                  <c:v>98900</c:v>
                </c:pt>
                <c:pt idx="991">
                  <c:v>99000</c:v>
                </c:pt>
                <c:pt idx="992">
                  <c:v>99100</c:v>
                </c:pt>
                <c:pt idx="993">
                  <c:v>99200</c:v>
                </c:pt>
                <c:pt idx="994">
                  <c:v>99300</c:v>
                </c:pt>
                <c:pt idx="995">
                  <c:v>99400</c:v>
                </c:pt>
                <c:pt idx="996">
                  <c:v>99500</c:v>
                </c:pt>
                <c:pt idx="997">
                  <c:v>99600</c:v>
                </c:pt>
                <c:pt idx="998">
                  <c:v>99700</c:v>
                </c:pt>
                <c:pt idx="999">
                  <c:v>99800</c:v>
                </c:pt>
                <c:pt idx="1000">
                  <c:v>99900</c:v>
                </c:pt>
                <c:pt idx="1001">
                  <c:v>100000</c:v>
                </c:pt>
                <c:pt idx="1002">
                  <c:v>100100</c:v>
                </c:pt>
                <c:pt idx="1003">
                  <c:v>100200</c:v>
                </c:pt>
                <c:pt idx="1004">
                  <c:v>100300</c:v>
                </c:pt>
                <c:pt idx="1005">
                  <c:v>100400</c:v>
                </c:pt>
                <c:pt idx="1006">
                  <c:v>100500</c:v>
                </c:pt>
                <c:pt idx="1007">
                  <c:v>100600</c:v>
                </c:pt>
                <c:pt idx="1008">
                  <c:v>100700</c:v>
                </c:pt>
                <c:pt idx="1009">
                  <c:v>100800</c:v>
                </c:pt>
                <c:pt idx="1010">
                  <c:v>100900</c:v>
                </c:pt>
                <c:pt idx="1011">
                  <c:v>101000</c:v>
                </c:pt>
                <c:pt idx="1012">
                  <c:v>101100</c:v>
                </c:pt>
                <c:pt idx="1013">
                  <c:v>101200</c:v>
                </c:pt>
                <c:pt idx="1014">
                  <c:v>101300</c:v>
                </c:pt>
                <c:pt idx="1015">
                  <c:v>101400</c:v>
                </c:pt>
                <c:pt idx="1016">
                  <c:v>101500</c:v>
                </c:pt>
                <c:pt idx="1017">
                  <c:v>101600</c:v>
                </c:pt>
                <c:pt idx="1018">
                  <c:v>101700</c:v>
                </c:pt>
                <c:pt idx="1019">
                  <c:v>101800</c:v>
                </c:pt>
                <c:pt idx="1020">
                  <c:v>101900</c:v>
                </c:pt>
                <c:pt idx="1021">
                  <c:v>102000</c:v>
                </c:pt>
                <c:pt idx="1022">
                  <c:v>102100</c:v>
                </c:pt>
                <c:pt idx="1023">
                  <c:v>102200</c:v>
                </c:pt>
                <c:pt idx="1024">
                  <c:v>102300</c:v>
                </c:pt>
                <c:pt idx="1025">
                  <c:v>102400</c:v>
                </c:pt>
                <c:pt idx="1026">
                  <c:v>102500</c:v>
                </c:pt>
                <c:pt idx="1027">
                  <c:v>102600</c:v>
                </c:pt>
                <c:pt idx="1028">
                  <c:v>102700</c:v>
                </c:pt>
                <c:pt idx="1029">
                  <c:v>102800</c:v>
                </c:pt>
                <c:pt idx="1030">
                  <c:v>102900</c:v>
                </c:pt>
                <c:pt idx="1031">
                  <c:v>103000</c:v>
                </c:pt>
                <c:pt idx="1032">
                  <c:v>103100</c:v>
                </c:pt>
                <c:pt idx="1033">
                  <c:v>103200</c:v>
                </c:pt>
                <c:pt idx="1034">
                  <c:v>103300</c:v>
                </c:pt>
                <c:pt idx="1035">
                  <c:v>103400</c:v>
                </c:pt>
                <c:pt idx="1036">
                  <c:v>103500</c:v>
                </c:pt>
                <c:pt idx="1037">
                  <c:v>103600</c:v>
                </c:pt>
                <c:pt idx="1038">
                  <c:v>103700</c:v>
                </c:pt>
                <c:pt idx="1039">
                  <c:v>103800</c:v>
                </c:pt>
                <c:pt idx="1040">
                  <c:v>103900</c:v>
                </c:pt>
                <c:pt idx="1041">
                  <c:v>104000</c:v>
                </c:pt>
                <c:pt idx="1042">
                  <c:v>104100</c:v>
                </c:pt>
                <c:pt idx="1043">
                  <c:v>104200</c:v>
                </c:pt>
                <c:pt idx="1044">
                  <c:v>104300</c:v>
                </c:pt>
                <c:pt idx="1045">
                  <c:v>104400</c:v>
                </c:pt>
                <c:pt idx="1046">
                  <c:v>104500</c:v>
                </c:pt>
                <c:pt idx="1047">
                  <c:v>104600</c:v>
                </c:pt>
                <c:pt idx="1048">
                  <c:v>104700</c:v>
                </c:pt>
                <c:pt idx="1049">
                  <c:v>104800</c:v>
                </c:pt>
                <c:pt idx="1050">
                  <c:v>104900</c:v>
                </c:pt>
                <c:pt idx="1051">
                  <c:v>105000</c:v>
                </c:pt>
                <c:pt idx="1052">
                  <c:v>105100</c:v>
                </c:pt>
                <c:pt idx="1053">
                  <c:v>105200</c:v>
                </c:pt>
                <c:pt idx="1054">
                  <c:v>105300</c:v>
                </c:pt>
                <c:pt idx="1055">
                  <c:v>105400</c:v>
                </c:pt>
                <c:pt idx="1056">
                  <c:v>105500</c:v>
                </c:pt>
                <c:pt idx="1057">
                  <c:v>105600</c:v>
                </c:pt>
                <c:pt idx="1058">
                  <c:v>105700</c:v>
                </c:pt>
                <c:pt idx="1059">
                  <c:v>105800</c:v>
                </c:pt>
                <c:pt idx="1060">
                  <c:v>105900</c:v>
                </c:pt>
                <c:pt idx="1061">
                  <c:v>106000</c:v>
                </c:pt>
                <c:pt idx="1062">
                  <c:v>106100</c:v>
                </c:pt>
                <c:pt idx="1063">
                  <c:v>106200</c:v>
                </c:pt>
                <c:pt idx="1064">
                  <c:v>106300</c:v>
                </c:pt>
                <c:pt idx="1065">
                  <c:v>106400</c:v>
                </c:pt>
                <c:pt idx="1066">
                  <c:v>106500</c:v>
                </c:pt>
                <c:pt idx="1067">
                  <c:v>106600</c:v>
                </c:pt>
                <c:pt idx="1068">
                  <c:v>106700</c:v>
                </c:pt>
                <c:pt idx="1069">
                  <c:v>106800</c:v>
                </c:pt>
                <c:pt idx="1070">
                  <c:v>106900</c:v>
                </c:pt>
                <c:pt idx="1071">
                  <c:v>107000</c:v>
                </c:pt>
                <c:pt idx="1072">
                  <c:v>107100</c:v>
                </c:pt>
                <c:pt idx="1073">
                  <c:v>107200</c:v>
                </c:pt>
                <c:pt idx="1074">
                  <c:v>107300</c:v>
                </c:pt>
                <c:pt idx="1075">
                  <c:v>107400</c:v>
                </c:pt>
                <c:pt idx="1076">
                  <c:v>107500</c:v>
                </c:pt>
                <c:pt idx="1077">
                  <c:v>107600</c:v>
                </c:pt>
                <c:pt idx="1078">
                  <c:v>107700</c:v>
                </c:pt>
                <c:pt idx="1079">
                  <c:v>107800</c:v>
                </c:pt>
                <c:pt idx="1080">
                  <c:v>107900</c:v>
                </c:pt>
                <c:pt idx="1081">
                  <c:v>108000</c:v>
                </c:pt>
                <c:pt idx="1082">
                  <c:v>108100</c:v>
                </c:pt>
                <c:pt idx="1083">
                  <c:v>108200</c:v>
                </c:pt>
                <c:pt idx="1084">
                  <c:v>108300</c:v>
                </c:pt>
                <c:pt idx="1085">
                  <c:v>108400</c:v>
                </c:pt>
                <c:pt idx="1086">
                  <c:v>108500</c:v>
                </c:pt>
                <c:pt idx="1087">
                  <c:v>108600</c:v>
                </c:pt>
                <c:pt idx="1088">
                  <c:v>108700</c:v>
                </c:pt>
                <c:pt idx="1089">
                  <c:v>108800</c:v>
                </c:pt>
                <c:pt idx="1090">
                  <c:v>108900</c:v>
                </c:pt>
                <c:pt idx="1091">
                  <c:v>109000</c:v>
                </c:pt>
                <c:pt idx="1092">
                  <c:v>109100</c:v>
                </c:pt>
                <c:pt idx="1093">
                  <c:v>109200</c:v>
                </c:pt>
                <c:pt idx="1094">
                  <c:v>109300</c:v>
                </c:pt>
                <c:pt idx="1095">
                  <c:v>109400</c:v>
                </c:pt>
                <c:pt idx="1096">
                  <c:v>109500</c:v>
                </c:pt>
                <c:pt idx="1097">
                  <c:v>109600</c:v>
                </c:pt>
                <c:pt idx="1098">
                  <c:v>109700</c:v>
                </c:pt>
                <c:pt idx="1099">
                  <c:v>109800</c:v>
                </c:pt>
                <c:pt idx="1100">
                  <c:v>109900</c:v>
                </c:pt>
                <c:pt idx="1101">
                  <c:v>110000</c:v>
                </c:pt>
                <c:pt idx="1102">
                  <c:v>110100</c:v>
                </c:pt>
                <c:pt idx="1103">
                  <c:v>110200</c:v>
                </c:pt>
                <c:pt idx="1104">
                  <c:v>110300</c:v>
                </c:pt>
                <c:pt idx="1105">
                  <c:v>110400</c:v>
                </c:pt>
                <c:pt idx="1106">
                  <c:v>110500</c:v>
                </c:pt>
                <c:pt idx="1107">
                  <c:v>110600</c:v>
                </c:pt>
                <c:pt idx="1108">
                  <c:v>110700</c:v>
                </c:pt>
                <c:pt idx="1109">
                  <c:v>110800</c:v>
                </c:pt>
                <c:pt idx="1110">
                  <c:v>110900</c:v>
                </c:pt>
                <c:pt idx="1111">
                  <c:v>111000</c:v>
                </c:pt>
                <c:pt idx="1112">
                  <c:v>111100</c:v>
                </c:pt>
                <c:pt idx="1113">
                  <c:v>111200</c:v>
                </c:pt>
                <c:pt idx="1114">
                  <c:v>111300</c:v>
                </c:pt>
                <c:pt idx="1115">
                  <c:v>111400</c:v>
                </c:pt>
                <c:pt idx="1116">
                  <c:v>111500</c:v>
                </c:pt>
                <c:pt idx="1117">
                  <c:v>111600</c:v>
                </c:pt>
                <c:pt idx="1118">
                  <c:v>111700</c:v>
                </c:pt>
                <c:pt idx="1119">
                  <c:v>111800</c:v>
                </c:pt>
                <c:pt idx="1120">
                  <c:v>111900</c:v>
                </c:pt>
                <c:pt idx="1121">
                  <c:v>112000</c:v>
                </c:pt>
                <c:pt idx="1122">
                  <c:v>112100</c:v>
                </c:pt>
                <c:pt idx="1123">
                  <c:v>112200</c:v>
                </c:pt>
                <c:pt idx="1124">
                  <c:v>112300</c:v>
                </c:pt>
                <c:pt idx="1125">
                  <c:v>112400</c:v>
                </c:pt>
                <c:pt idx="1126">
                  <c:v>112500</c:v>
                </c:pt>
                <c:pt idx="1127">
                  <c:v>112600</c:v>
                </c:pt>
                <c:pt idx="1128">
                  <c:v>112700</c:v>
                </c:pt>
                <c:pt idx="1129">
                  <c:v>112800</c:v>
                </c:pt>
                <c:pt idx="1130">
                  <c:v>112900</c:v>
                </c:pt>
                <c:pt idx="1131">
                  <c:v>113000</c:v>
                </c:pt>
                <c:pt idx="1132">
                  <c:v>113100</c:v>
                </c:pt>
                <c:pt idx="1133">
                  <c:v>113200</c:v>
                </c:pt>
                <c:pt idx="1134">
                  <c:v>113300</c:v>
                </c:pt>
                <c:pt idx="1135">
                  <c:v>113400</c:v>
                </c:pt>
                <c:pt idx="1136">
                  <c:v>113500</c:v>
                </c:pt>
                <c:pt idx="1137">
                  <c:v>113600</c:v>
                </c:pt>
                <c:pt idx="1138">
                  <c:v>113700</c:v>
                </c:pt>
                <c:pt idx="1139">
                  <c:v>113800</c:v>
                </c:pt>
                <c:pt idx="1140">
                  <c:v>113900</c:v>
                </c:pt>
                <c:pt idx="1141">
                  <c:v>114000</c:v>
                </c:pt>
                <c:pt idx="1142">
                  <c:v>114100</c:v>
                </c:pt>
                <c:pt idx="1143">
                  <c:v>114200</c:v>
                </c:pt>
                <c:pt idx="1144">
                  <c:v>114300</c:v>
                </c:pt>
                <c:pt idx="1145">
                  <c:v>114400</c:v>
                </c:pt>
                <c:pt idx="1146">
                  <c:v>114500</c:v>
                </c:pt>
                <c:pt idx="1147">
                  <c:v>114600</c:v>
                </c:pt>
                <c:pt idx="1148">
                  <c:v>114700</c:v>
                </c:pt>
                <c:pt idx="1149">
                  <c:v>114800</c:v>
                </c:pt>
                <c:pt idx="1150">
                  <c:v>114900</c:v>
                </c:pt>
                <c:pt idx="1151">
                  <c:v>115000</c:v>
                </c:pt>
                <c:pt idx="1152">
                  <c:v>115100</c:v>
                </c:pt>
                <c:pt idx="1153">
                  <c:v>115200</c:v>
                </c:pt>
                <c:pt idx="1154">
                  <c:v>115300</c:v>
                </c:pt>
                <c:pt idx="1155">
                  <c:v>115400</c:v>
                </c:pt>
                <c:pt idx="1156">
                  <c:v>115500</c:v>
                </c:pt>
                <c:pt idx="1157">
                  <c:v>115600</c:v>
                </c:pt>
                <c:pt idx="1158">
                  <c:v>115700</c:v>
                </c:pt>
                <c:pt idx="1159">
                  <c:v>115800</c:v>
                </c:pt>
                <c:pt idx="1160">
                  <c:v>115900</c:v>
                </c:pt>
                <c:pt idx="1161">
                  <c:v>116000</c:v>
                </c:pt>
                <c:pt idx="1162">
                  <c:v>116100</c:v>
                </c:pt>
                <c:pt idx="1163">
                  <c:v>116200</c:v>
                </c:pt>
                <c:pt idx="1164">
                  <c:v>116300</c:v>
                </c:pt>
                <c:pt idx="1165">
                  <c:v>116400</c:v>
                </c:pt>
                <c:pt idx="1166">
                  <c:v>116500</c:v>
                </c:pt>
                <c:pt idx="1167">
                  <c:v>116600</c:v>
                </c:pt>
                <c:pt idx="1168">
                  <c:v>116700</c:v>
                </c:pt>
                <c:pt idx="1169">
                  <c:v>116800</c:v>
                </c:pt>
                <c:pt idx="1170">
                  <c:v>116900</c:v>
                </c:pt>
                <c:pt idx="1171">
                  <c:v>117000</c:v>
                </c:pt>
                <c:pt idx="1172">
                  <c:v>117100</c:v>
                </c:pt>
                <c:pt idx="1173">
                  <c:v>117200</c:v>
                </c:pt>
                <c:pt idx="1174">
                  <c:v>117300</c:v>
                </c:pt>
                <c:pt idx="1175">
                  <c:v>117400</c:v>
                </c:pt>
                <c:pt idx="1176">
                  <c:v>117500</c:v>
                </c:pt>
                <c:pt idx="1177">
                  <c:v>117600</c:v>
                </c:pt>
                <c:pt idx="1178">
                  <c:v>117700</c:v>
                </c:pt>
                <c:pt idx="1179">
                  <c:v>117800</c:v>
                </c:pt>
                <c:pt idx="1180">
                  <c:v>117900</c:v>
                </c:pt>
                <c:pt idx="1181">
                  <c:v>118000</c:v>
                </c:pt>
                <c:pt idx="1182">
                  <c:v>118100</c:v>
                </c:pt>
                <c:pt idx="1183">
                  <c:v>118200</c:v>
                </c:pt>
                <c:pt idx="1184">
                  <c:v>118300</c:v>
                </c:pt>
                <c:pt idx="1185">
                  <c:v>118400</c:v>
                </c:pt>
                <c:pt idx="1186">
                  <c:v>118500</c:v>
                </c:pt>
                <c:pt idx="1187">
                  <c:v>118600</c:v>
                </c:pt>
                <c:pt idx="1188">
                  <c:v>118700</c:v>
                </c:pt>
                <c:pt idx="1189">
                  <c:v>118800</c:v>
                </c:pt>
                <c:pt idx="1190">
                  <c:v>118900</c:v>
                </c:pt>
                <c:pt idx="1191">
                  <c:v>119000</c:v>
                </c:pt>
                <c:pt idx="1192">
                  <c:v>119100</c:v>
                </c:pt>
                <c:pt idx="1193">
                  <c:v>119200</c:v>
                </c:pt>
                <c:pt idx="1194">
                  <c:v>119300</c:v>
                </c:pt>
                <c:pt idx="1195">
                  <c:v>119400</c:v>
                </c:pt>
                <c:pt idx="1196">
                  <c:v>119500</c:v>
                </c:pt>
                <c:pt idx="1197">
                  <c:v>119600</c:v>
                </c:pt>
                <c:pt idx="1198">
                  <c:v>119700</c:v>
                </c:pt>
                <c:pt idx="1199">
                  <c:v>119800</c:v>
                </c:pt>
                <c:pt idx="1200">
                  <c:v>119900</c:v>
                </c:pt>
                <c:pt idx="1201">
                  <c:v>120000</c:v>
                </c:pt>
                <c:pt idx="1202">
                  <c:v>120100</c:v>
                </c:pt>
                <c:pt idx="1203">
                  <c:v>120200</c:v>
                </c:pt>
                <c:pt idx="1204">
                  <c:v>120300</c:v>
                </c:pt>
                <c:pt idx="1205">
                  <c:v>120400</c:v>
                </c:pt>
                <c:pt idx="1206">
                  <c:v>120500</c:v>
                </c:pt>
                <c:pt idx="1207">
                  <c:v>120600</c:v>
                </c:pt>
                <c:pt idx="1208">
                  <c:v>120700</c:v>
                </c:pt>
                <c:pt idx="1209">
                  <c:v>120800</c:v>
                </c:pt>
                <c:pt idx="1210">
                  <c:v>120900</c:v>
                </c:pt>
                <c:pt idx="1211">
                  <c:v>121000</c:v>
                </c:pt>
                <c:pt idx="1212">
                  <c:v>121100</c:v>
                </c:pt>
                <c:pt idx="1213">
                  <c:v>121200</c:v>
                </c:pt>
                <c:pt idx="1214">
                  <c:v>121300</c:v>
                </c:pt>
                <c:pt idx="1215">
                  <c:v>121400</c:v>
                </c:pt>
                <c:pt idx="1216">
                  <c:v>121500</c:v>
                </c:pt>
                <c:pt idx="1217">
                  <c:v>121600</c:v>
                </c:pt>
                <c:pt idx="1218">
                  <c:v>121700</c:v>
                </c:pt>
                <c:pt idx="1219">
                  <c:v>121800</c:v>
                </c:pt>
                <c:pt idx="1220">
                  <c:v>121900</c:v>
                </c:pt>
                <c:pt idx="1221">
                  <c:v>122000</c:v>
                </c:pt>
                <c:pt idx="1222">
                  <c:v>122100</c:v>
                </c:pt>
                <c:pt idx="1223">
                  <c:v>122200</c:v>
                </c:pt>
                <c:pt idx="1224">
                  <c:v>122300</c:v>
                </c:pt>
                <c:pt idx="1225">
                  <c:v>122400</c:v>
                </c:pt>
                <c:pt idx="1226">
                  <c:v>122500</c:v>
                </c:pt>
                <c:pt idx="1227">
                  <c:v>122600</c:v>
                </c:pt>
                <c:pt idx="1228">
                  <c:v>122700</c:v>
                </c:pt>
                <c:pt idx="1229">
                  <c:v>122800</c:v>
                </c:pt>
                <c:pt idx="1230">
                  <c:v>122900</c:v>
                </c:pt>
                <c:pt idx="1231">
                  <c:v>123000</c:v>
                </c:pt>
                <c:pt idx="1232">
                  <c:v>123100</c:v>
                </c:pt>
                <c:pt idx="1233">
                  <c:v>123200</c:v>
                </c:pt>
                <c:pt idx="1234">
                  <c:v>123300</c:v>
                </c:pt>
                <c:pt idx="1235">
                  <c:v>123400</c:v>
                </c:pt>
                <c:pt idx="1236">
                  <c:v>123500</c:v>
                </c:pt>
                <c:pt idx="1237">
                  <c:v>123600</c:v>
                </c:pt>
                <c:pt idx="1238">
                  <c:v>123700</c:v>
                </c:pt>
                <c:pt idx="1239">
                  <c:v>123800</c:v>
                </c:pt>
                <c:pt idx="1240">
                  <c:v>123900</c:v>
                </c:pt>
                <c:pt idx="1241">
                  <c:v>124000</c:v>
                </c:pt>
                <c:pt idx="1242">
                  <c:v>124100</c:v>
                </c:pt>
                <c:pt idx="1243">
                  <c:v>124200</c:v>
                </c:pt>
                <c:pt idx="1244">
                  <c:v>124300</c:v>
                </c:pt>
                <c:pt idx="1245">
                  <c:v>124400</c:v>
                </c:pt>
                <c:pt idx="1246">
                  <c:v>124500</c:v>
                </c:pt>
                <c:pt idx="1247">
                  <c:v>124600</c:v>
                </c:pt>
                <c:pt idx="1248">
                  <c:v>124700</c:v>
                </c:pt>
                <c:pt idx="1249">
                  <c:v>124800</c:v>
                </c:pt>
                <c:pt idx="1250">
                  <c:v>124900</c:v>
                </c:pt>
                <c:pt idx="1251">
                  <c:v>125000</c:v>
                </c:pt>
                <c:pt idx="1252">
                  <c:v>125100</c:v>
                </c:pt>
                <c:pt idx="1253">
                  <c:v>125200</c:v>
                </c:pt>
                <c:pt idx="1254">
                  <c:v>125300</c:v>
                </c:pt>
                <c:pt idx="1255">
                  <c:v>125400</c:v>
                </c:pt>
                <c:pt idx="1256">
                  <c:v>125500</c:v>
                </c:pt>
                <c:pt idx="1257">
                  <c:v>125600</c:v>
                </c:pt>
                <c:pt idx="1258">
                  <c:v>125700</c:v>
                </c:pt>
                <c:pt idx="1259">
                  <c:v>125800</c:v>
                </c:pt>
                <c:pt idx="1260">
                  <c:v>125900</c:v>
                </c:pt>
                <c:pt idx="1261">
                  <c:v>126000</c:v>
                </c:pt>
                <c:pt idx="1262">
                  <c:v>126100</c:v>
                </c:pt>
                <c:pt idx="1263">
                  <c:v>126200</c:v>
                </c:pt>
                <c:pt idx="1264">
                  <c:v>126300</c:v>
                </c:pt>
                <c:pt idx="1265">
                  <c:v>126400</c:v>
                </c:pt>
                <c:pt idx="1266">
                  <c:v>126500</c:v>
                </c:pt>
                <c:pt idx="1267">
                  <c:v>126600</c:v>
                </c:pt>
                <c:pt idx="1268">
                  <c:v>126700</c:v>
                </c:pt>
                <c:pt idx="1269">
                  <c:v>126800</c:v>
                </c:pt>
                <c:pt idx="1270">
                  <c:v>126900</c:v>
                </c:pt>
                <c:pt idx="1271">
                  <c:v>127000</c:v>
                </c:pt>
                <c:pt idx="1272">
                  <c:v>127100</c:v>
                </c:pt>
                <c:pt idx="1273">
                  <c:v>127200</c:v>
                </c:pt>
                <c:pt idx="1274">
                  <c:v>127300</c:v>
                </c:pt>
                <c:pt idx="1275">
                  <c:v>127400</c:v>
                </c:pt>
                <c:pt idx="1276">
                  <c:v>127500</c:v>
                </c:pt>
                <c:pt idx="1277">
                  <c:v>127600</c:v>
                </c:pt>
                <c:pt idx="1278">
                  <c:v>127700</c:v>
                </c:pt>
                <c:pt idx="1279">
                  <c:v>127800</c:v>
                </c:pt>
                <c:pt idx="1280">
                  <c:v>127900</c:v>
                </c:pt>
                <c:pt idx="1281">
                  <c:v>128000</c:v>
                </c:pt>
                <c:pt idx="1282">
                  <c:v>128100</c:v>
                </c:pt>
                <c:pt idx="1283">
                  <c:v>128200</c:v>
                </c:pt>
                <c:pt idx="1284">
                  <c:v>128300</c:v>
                </c:pt>
                <c:pt idx="1285">
                  <c:v>128400</c:v>
                </c:pt>
                <c:pt idx="1286">
                  <c:v>128500</c:v>
                </c:pt>
                <c:pt idx="1287">
                  <c:v>128600</c:v>
                </c:pt>
                <c:pt idx="1288">
                  <c:v>128700</c:v>
                </c:pt>
                <c:pt idx="1289">
                  <c:v>128800</c:v>
                </c:pt>
                <c:pt idx="1290">
                  <c:v>128900</c:v>
                </c:pt>
                <c:pt idx="1291">
                  <c:v>129000</c:v>
                </c:pt>
                <c:pt idx="1292">
                  <c:v>129100</c:v>
                </c:pt>
                <c:pt idx="1293">
                  <c:v>129200</c:v>
                </c:pt>
                <c:pt idx="1294">
                  <c:v>129300</c:v>
                </c:pt>
                <c:pt idx="1295">
                  <c:v>129400</c:v>
                </c:pt>
                <c:pt idx="1296">
                  <c:v>129500</c:v>
                </c:pt>
                <c:pt idx="1297">
                  <c:v>129600</c:v>
                </c:pt>
                <c:pt idx="1298">
                  <c:v>129700</c:v>
                </c:pt>
                <c:pt idx="1299">
                  <c:v>129800</c:v>
                </c:pt>
                <c:pt idx="1300">
                  <c:v>129900</c:v>
                </c:pt>
                <c:pt idx="1301">
                  <c:v>130000</c:v>
                </c:pt>
                <c:pt idx="1302">
                  <c:v>130100</c:v>
                </c:pt>
                <c:pt idx="1303">
                  <c:v>130200</c:v>
                </c:pt>
                <c:pt idx="1304">
                  <c:v>130300</c:v>
                </c:pt>
                <c:pt idx="1305">
                  <c:v>130400</c:v>
                </c:pt>
                <c:pt idx="1306">
                  <c:v>130500</c:v>
                </c:pt>
                <c:pt idx="1307">
                  <c:v>130600</c:v>
                </c:pt>
                <c:pt idx="1308">
                  <c:v>130700</c:v>
                </c:pt>
                <c:pt idx="1309">
                  <c:v>130800</c:v>
                </c:pt>
                <c:pt idx="1310">
                  <c:v>130900</c:v>
                </c:pt>
                <c:pt idx="1311">
                  <c:v>131000</c:v>
                </c:pt>
                <c:pt idx="1312">
                  <c:v>131100</c:v>
                </c:pt>
                <c:pt idx="1313">
                  <c:v>131200</c:v>
                </c:pt>
                <c:pt idx="1314">
                  <c:v>131300</c:v>
                </c:pt>
                <c:pt idx="1315">
                  <c:v>131400</c:v>
                </c:pt>
                <c:pt idx="1316">
                  <c:v>131500</c:v>
                </c:pt>
                <c:pt idx="1317">
                  <c:v>131600</c:v>
                </c:pt>
                <c:pt idx="1318">
                  <c:v>131700</c:v>
                </c:pt>
                <c:pt idx="1319">
                  <c:v>131800</c:v>
                </c:pt>
                <c:pt idx="1320">
                  <c:v>131900</c:v>
                </c:pt>
                <c:pt idx="1321">
                  <c:v>132000</c:v>
                </c:pt>
                <c:pt idx="1322">
                  <c:v>132100</c:v>
                </c:pt>
                <c:pt idx="1323">
                  <c:v>132200</c:v>
                </c:pt>
                <c:pt idx="1324">
                  <c:v>132300</c:v>
                </c:pt>
                <c:pt idx="1325">
                  <c:v>132400</c:v>
                </c:pt>
                <c:pt idx="1326">
                  <c:v>132500</c:v>
                </c:pt>
                <c:pt idx="1327">
                  <c:v>132600</c:v>
                </c:pt>
                <c:pt idx="1328">
                  <c:v>132700</c:v>
                </c:pt>
                <c:pt idx="1329">
                  <c:v>132800</c:v>
                </c:pt>
                <c:pt idx="1330">
                  <c:v>132900</c:v>
                </c:pt>
                <c:pt idx="1331">
                  <c:v>133000</c:v>
                </c:pt>
                <c:pt idx="1332">
                  <c:v>133100</c:v>
                </c:pt>
                <c:pt idx="1333">
                  <c:v>133200</c:v>
                </c:pt>
                <c:pt idx="1334">
                  <c:v>133300</c:v>
                </c:pt>
                <c:pt idx="1335">
                  <c:v>133400</c:v>
                </c:pt>
                <c:pt idx="1336">
                  <c:v>133500</c:v>
                </c:pt>
                <c:pt idx="1337">
                  <c:v>133600</c:v>
                </c:pt>
                <c:pt idx="1338">
                  <c:v>133700</c:v>
                </c:pt>
                <c:pt idx="1339">
                  <c:v>133800</c:v>
                </c:pt>
                <c:pt idx="1340">
                  <c:v>133900</c:v>
                </c:pt>
                <c:pt idx="1341">
                  <c:v>134000</c:v>
                </c:pt>
                <c:pt idx="1342">
                  <c:v>134100</c:v>
                </c:pt>
                <c:pt idx="1343">
                  <c:v>134200</c:v>
                </c:pt>
                <c:pt idx="1344">
                  <c:v>134300</c:v>
                </c:pt>
                <c:pt idx="1345">
                  <c:v>134400</c:v>
                </c:pt>
                <c:pt idx="1346">
                  <c:v>134500</c:v>
                </c:pt>
                <c:pt idx="1347">
                  <c:v>134600</c:v>
                </c:pt>
                <c:pt idx="1348">
                  <c:v>134700</c:v>
                </c:pt>
                <c:pt idx="1349">
                  <c:v>134800</c:v>
                </c:pt>
                <c:pt idx="1350">
                  <c:v>134900</c:v>
                </c:pt>
                <c:pt idx="1351">
                  <c:v>135000</c:v>
                </c:pt>
                <c:pt idx="1352">
                  <c:v>135100</c:v>
                </c:pt>
                <c:pt idx="1353">
                  <c:v>135200</c:v>
                </c:pt>
                <c:pt idx="1354">
                  <c:v>135300</c:v>
                </c:pt>
                <c:pt idx="1355">
                  <c:v>135400</c:v>
                </c:pt>
                <c:pt idx="1356">
                  <c:v>135500</c:v>
                </c:pt>
                <c:pt idx="1357">
                  <c:v>135600</c:v>
                </c:pt>
                <c:pt idx="1358">
                  <c:v>135700</c:v>
                </c:pt>
                <c:pt idx="1359">
                  <c:v>135800</c:v>
                </c:pt>
                <c:pt idx="1360">
                  <c:v>135900</c:v>
                </c:pt>
                <c:pt idx="1361">
                  <c:v>136000</c:v>
                </c:pt>
                <c:pt idx="1362">
                  <c:v>136100</c:v>
                </c:pt>
                <c:pt idx="1363">
                  <c:v>136200</c:v>
                </c:pt>
                <c:pt idx="1364">
                  <c:v>136300</c:v>
                </c:pt>
                <c:pt idx="1365">
                  <c:v>136400</c:v>
                </c:pt>
                <c:pt idx="1366">
                  <c:v>136500</c:v>
                </c:pt>
                <c:pt idx="1367">
                  <c:v>136600</c:v>
                </c:pt>
                <c:pt idx="1368">
                  <c:v>136700</c:v>
                </c:pt>
                <c:pt idx="1369">
                  <c:v>136800</c:v>
                </c:pt>
                <c:pt idx="1370">
                  <c:v>136900</c:v>
                </c:pt>
                <c:pt idx="1371">
                  <c:v>137000</c:v>
                </c:pt>
                <c:pt idx="1372">
                  <c:v>137100</c:v>
                </c:pt>
                <c:pt idx="1373">
                  <c:v>137200</c:v>
                </c:pt>
                <c:pt idx="1374">
                  <c:v>137300</c:v>
                </c:pt>
                <c:pt idx="1375">
                  <c:v>137400</c:v>
                </c:pt>
                <c:pt idx="1376">
                  <c:v>137500</c:v>
                </c:pt>
                <c:pt idx="1377">
                  <c:v>137600</c:v>
                </c:pt>
                <c:pt idx="1378">
                  <c:v>137700</c:v>
                </c:pt>
                <c:pt idx="1379">
                  <c:v>137800</c:v>
                </c:pt>
                <c:pt idx="1380">
                  <c:v>137900</c:v>
                </c:pt>
                <c:pt idx="1381">
                  <c:v>138000</c:v>
                </c:pt>
                <c:pt idx="1382">
                  <c:v>138100</c:v>
                </c:pt>
                <c:pt idx="1383">
                  <c:v>138200</c:v>
                </c:pt>
                <c:pt idx="1384">
                  <c:v>138300</c:v>
                </c:pt>
                <c:pt idx="1385">
                  <c:v>138400</c:v>
                </c:pt>
                <c:pt idx="1386">
                  <c:v>138500</c:v>
                </c:pt>
                <c:pt idx="1387">
                  <c:v>138600</c:v>
                </c:pt>
                <c:pt idx="1388">
                  <c:v>138700</c:v>
                </c:pt>
                <c:pt idx="1389">
                  <c:v>138800</c:v>
                </c:pt>
                <c:pt idx="1390">
                  <c:v>138900</c:v>
                </c:pt>
                <c:pt idx="1391">
                  <c:v>139000</c:v>
                </c:pt>
                <c:pt idx="1392">
                  <c:v>139100</c:v>
                </c:pt>
                <c:pt idx="1393">
                  <c:v>139200</c:v>
                </c:pt>
                <c:pt idx="1394">
                  <c:v>139300</c:v>
                </c:pt>
                <c:pt idx="1395">
                  <c:v>139400</c:v>
                </c:pt>
                <c:pt idx="1396">
                  <c:v>139500</c:v>
                </c:pt>
                <c:pt idx="1397">
                  <c:v>139600</c:v>
                </c:pt>
                <c:pt idx="1398">
                  <c:v>139700</c:v>
                </c:pt>
                <c:pt idx="1399">
                  <c:v>139800</c:v>
                </c:pt>
                <c:pt idx="1400">
                  <c:v>139900</c:v>
                </c:pt>
                <c:pt idx="1401">
                  <c:v>140000</c:v>
                </c:pt>
                <c:pt idx="1402">
                  <c:v>140100</c:v>
                </c:pt>
                <c:pt idx="1403">
                  <c:v>140200</c:v>
                </c:pt>
                <c:pt idx="1404">
                  <c:v>140300</c:v>
                </c:pt>
                <c:pt idx="1405">
                  <c:v>140400</c:v>
                </c:pt>
                <c:pt idx="1406">
                  <c:v>140500</c:v>
                </c:pt>
                <c:pt idx="1407">
                  <c:v>140600</c:v>
                </c:pt>
                <c:pt idx="1408">
                  <c:v>140700</c:v>
                </c:pt>
                <c:pt idx="1409">
                  <c:v>140800</c:v>
                </c:pt>
                <c:pt idx="1410">
                  <c:v>140900</c:v>
                </c:pt>
                <c:pt idx="1411">
                  <c:v>141000</c:v>
                </c:pt>
                <c:pt idx="1412">
                  <c:v>141100</c:v>
                </c:pt>
                <c:pt idx="1413">
                  <c:v>141200</c:v>
                </c:pt>
                <c:pt idx="1414">
                  <c:v>141300</c:v>
                </c:pt>
                <c:pt idx="1415">
                  <c:v>141400</c:v>
                </c:pt>
                <c:pt idx="1416">
                  <c:v>141500</c:v>
                </c:pt>
                <c:pt idx="1417">
                  <c:v>141600</c:v>
                </c:pt>
                <c:pt idx="1418">
                  <c:v>141700</c:v>
                </c:pt>
                <c:pt idx="1419">
                  <c:v>141800</c:v>
                </c:pt>
                <c:pt idx="1420">
                  <c:v>141900</c:v>
                </c:pt>
                <c:pt idx="1421">
                  <c:v>142000</c:v>
                </c:pt>
                <c:pt idx="1422">
                  <c:v>142100</c:v>
                </c:pt>
                <c:pt idx="1423">
                  <c:v>142200</c:v>
                </c:pt>
                <c:pt idx="1424">
                  <c:v>142300</c:v>
                </c:pt>
                <c:pt idx="1425">
                  <c:v>142400</c:v>
                </c:pt>
                <c:pt idx="1426">
                  <c:v>142500</c:v>
                </c:pt>
                <c:pt idx="1427">
                  <c:v>142600</c:v>
                </c:pt>
                <c:pt idx="1428">
                  <c:v>142700</c:v>
                </c:pt>
                <c:pt idx="1429">
                  <c:v>142800</c:v>
                </c:pt>
                <c:pt idx="1430">
                  <c:v>142900</c:v>
                </c:pt>
                <c:pt idx="1431">
                  <c:v>143000</c:v>
                </c:pt>
                <c:pt idx="1432">
                  <c:v>143100</c:v>
                </c:pt>
                <c:pt idx="1433">
                  <c:v>143200</c:v>
                </c:pt>
                <c:pt idx="1434">
                  <c:v>143300</c:v>
                </c:pt>
                <c:pt idx="1435">
                  <c:v>143400</c:v>
                </c:pt>
                <c:pt idx="1436">
                  <c:v>143500</c:v>
                </c:pt>
                <c:pt idx="1437">
                  <c:v>143600</c:v>
                </c:pt>
                <c:pt idx="1438">
                  <c:v>143700</c:v>
                </c:pt>
                <c:pt idx="1439">
                  <c:v>143800</c:v>
                </c:pt>
                <c:pt idx="1440">
                  <c:v>143900</c:v>
                </c:pt>
                <c:pt idx="1441">
                  <c:v>144000</c:v>
                </c:pt>
                <c:pt idx="1442">
                  <c:v>144100</c:v>
                </c:pt>
                <c:pt idx="1443">
                  <c:v>144200</c:v>
                </c:pt>
                <c:pt idx="1444">
                  <c:v>144300</c:v>
                </c:pt>
                <c:pt idx="1445">
                  <c:v>144400</c:v>
                </c:pt>
                <c:pt idx="1446">
                  <c:v>144500</c:v>
                </c:pt>
                <c:pt idx="1447">
                  <c:v>144600</c:v>
                </c:pt>
                <c:pt idx="1448">
                  <c:v>144700</c:v>
                </c:pt>
                <c:pt idx="1449">
                  <c:v>144800</c:v>
                </c:pt>
                <c:pt idx="1450">
                  <c:v>144900</c:v>
                </c:pt>
                <c:pt idx="1451">
                  <c:v>145000</c:v>
                </c:pt>
                <c:pt idx="1452">
                  <c:v>145100</c:v>
                </c:pt>
                <c:pt idx="1453">
                  <c:v>145200</c:v>
                </c:pt>
                <c:pt idx="1454">
                  <c:v>145300</c:v>
                </c:pt>
                <c:pt idx="1455">
                  <c:v>145400</c:v>
                </c:pt>
                <c:pt idx="1456">
                  <c:v>145500</c:v>
                </c:pt>
                <c:pt idx="1457">
                  <c:v>145600</c:v>
                </c:pt>
                <c:pt idx="1458">
                  <c:v>145700</c:v>
                </c:pt>
                <c:pt idx="1459">
                  <c:v>145800</c:v>
                </c:pt>
                <c:pt idx="1460">
                  <c:v>145900</c:v>
                </c:pt>
                <c:pt idx="1461">
                  <c:v>146000</c:v>
                </c:pt>
                <c:pt idx="1462">
                  <c:v>146100</c:v>
                </c:pt>
                <c:pt idx="1463">
                  <c:v>146200</c:v>
                </c:pt>
                <c:pt idx="1464">
                  <c:v>146300</c:v>
                </c:pt>
                <c:pt idx="1465">
                  <c:v>146400</c:v>
                </c:pt>
                <c:pt idx="1466">
                  <c:v>146500</c:v>
                </c:pt>
                <c:pt idx="1467">
                  <c:v>146600</c:v>
                </c:pt>
                <c:pt idx="1468">
                  <c:v>146700</c:v>
                </c:pt>
                <c:pt idx="1469">
                  <c:v>146800</c:v>
                </c:pt>
                <c:pt idx="1470">
                  <c:v>146900</c:v>
                </c:pt>
                <c:pt idx="1471">
                  <c:v>147000</c:v>
                </c:pt>
                <c:pt idx="1472">
                  <c:v>147100</c:v>
                </c:pt>
                <c:pt idx="1473">
                  <c:v>147200</c:v>
                </c:pt>
                <c:pt idx="1474">
                  <c:v>147300</c:v>
                </c:pt>
                <c:pt idx="1475">
                  <c:v>147400</c:v>
                </c:pt>
                <c:pt idx="1476">
                  <c:v>147500</c:v>
                </c:pt>
                <c:pt idx="1477">
                  <c:v>147600</c:v>
                </c:pt>
                <c:pt idx="1478">
                  <c:v>147700</c:v>
                </c:pt>
                <c:pt idx="1479">
                  <c:v>147800</c:v>
                </c:pt>
                <c:pt idx="1480">
                  <c:v>147900</c:v>
                </c:pt>
                <c:pt idx="1481">
                  <c:v>148000</c:v>
                </c:pt>
                <c:pt idx="1482">
                  <c:v>148100</c:v>
                </c:pt>
                <c:pt idx="1483">
                  <c:v>148200</c:v>
                </c:pt>
                <c:pt idx="1484">
                  <c:v>148300</c:v>
                </c:pt>
                <c:pt idx="1485">
                  <c:v>148400</c:v>
                </c:pt>
                <c:pt idx="1486">
                  <c:v>148500</c:v>
                </c:pt>
                <c:pt idx="1487">
                  <c:v>148600</c:v>
                </c:pt>
                <c:pt idx="1488">
                  <c:v>148700</c:v>
                </c:pt>
                <c:pt idx="1489">
                  <c:v>148800</c:v>
                </c:pt>
                <c:pt idx="1490">
                  <c:v>148900</c:v>
                </c:pt>
                <c:pt idx="1491">
                  <c:v>149000</c:v>
                </c:pt>
                <c:pt idx="1492">
                  <c:v>149100</c:v>
                </c:pt>
                <c:pt idx="1493">
                  <c:v>149200</c:v>
                </c:pt>
                <c:pt idx="1494">
                  <c:v>149300</c:v>
                </c:pt>
                <c:pt idx="1495">
                  <c:v>149400</c:v>
                </c:pt>
                <c:pt idx="1496">
                  <c:v>149500</c:v>
                </c:pt>
                <c:pt idx="1497">
                  <c:v>149600</c:v>
                </c:pt>
                <c:pt idx="1498">
                  <c:v>149700</c:v>
                </c:pt>
                <c:pt idx="1499">
                  <c:v>149800</c:v>
                </c:pt>
                <c:pt idx="1500">
                  <c:v>149900</c:v>
                </c:pt>
                <c:pt idx="1501">
                  <c:v>150000</c:v>
                </c:pt>
                <c:pt idx="1502">
                  <c:v>150100</c:v>
                </c:pt>
                <c:pt idx="1503">
                  <c:v>150200</c:v>
                </c:pt>
                <c:pt idx="1504">
                  <c:v>150300</c:v>
                </c:pt>
                <c:pt idx="1505">
                  <c:v>150400</c:v>
                </c:pt>
                <c:pt idx="1506">
                  <c:v>150500</c:v>
                </c:pt>
                <c:pt idx="1507">
                  <c:v>150600</c:v>
                </c:pt>
                <c:pt idx="1508">
                  <c:v>150700</c:v>
                </c:pt>
                <c:pt idx="1509">
                  <c:v>150800</c:v>
                </c:pt>
                <c:pt idx="1510">
                  <c:v>150900</c:v>
                </c:pt>
                <c:pt idx="1511">
                  <c:v>151000</c:v>
                </c:pt>
                <c:pt idx="1512">
                  <c:v>151100</c:v>
                </c:pt>
                <c:pt idx="1513">
                  <c:v>151200</c:v>
                </c:pt>
                <c:pt idx="1514">
                  <c:v>151300</c:v>
                </c:pt>
                <c:pt idx="1515">
                  <c:v>151400</c:v>
                </c:pt>
                <c:pt idx="1516">
                  <c:v>151500</c:v>
                </c:pt>
                <c:pt idx="1517">
                  <c:v>151600</c:v>
                </c:pt>
                <c:pt idx="1518">
                  <c:v>151700</c:v>
                </c:pt>
                <c:pt idx="1519">
                  <c:v>151800</c:v>
                </c:pt>
                <c:pt idx="1520">
                  <c:v>151900</c:v>
                </c:pt>
                <c:pt idx="1521">
                  <c:v>152000</c:v>
                </c:pt>
                <c:pt idx="1522">
                  <c:v>152100</c:v>
                </c:pt>
                <c:pt idx="1523">
                  <c:v>152200</c:v>
                </c:pt>
                <c:pt idx="1524">
                  <c:v>152300</c:v>
                </c:pt>
                <c:pt idx="1525">
                  <c:v>152400</c:v>
                </c:pt>
                <c:pt idx="1526">
                  <c:v>152500</c:v>
                </c:pt>
                <c:pt idx="1527">
                  <c:v>152600</c:v>
                </c:pt>
                <c:pt idx="1528">
                  <c:v>152700</c:v>
                </c:pt>
                <c:pt idx="1529">
                  <c:v>152800</c:v>
                </c:pt>
                <c:pt idx="1530">
                  <c:v>152900</c:v>
                </c:pt>
                <c:pt idx="1531">
                  <c:v>153000</c:v>
                </c:pt>
                <c:pt idx="1532">
                  <c:v>153100</c:v>
                </c:pt>
                <c:pt idx="1533">
                  <c:v>153200</c:v>
                </c:pt>
                <c:pt idx="1534">
                  <c:v>153300</c:v>
                </c:pt>
                <c:pt idx="1535">
                  <c:v>153400</c:v>
                </c:pt>
                <c:pt idx="1536">
                  <c:v>153500</c:v>
                </c:pt>
                <c:pt idx="1537">
                  <c:v>153600</c:v>
                </c:pt>
                <c:pt idx="1538">
                  <c:v>153700</c:v>
                </c:pt>
                <c:pt idx="1539">
                  <c:v>153800</c:v>
                </c:pt>
                <c:pt idx="1540">
                  <c:v>153900</c:v>
                </c:pt>
                <c:pt idx="1541">
                  <c:v>154000</c:v>
                </c:pt>
                <c:pt idx="1542">
                  <c:v>154100</c:v>
                </c:pt>
                <c:pt idx="1543">
                  <c:v>154200</c:v>
                </c:pt>
                <c:pt idx="1544">
                  <c:v>154300</c:v>
                </c:pt>
                <c:pt idx="1545">
                  <c:v>154400</c:v>
                </c:pt>
                <c:pt idx="1546">
                  <c:v>154500</c:v>
                </c:pt>
                <c:pt idx="1547">
                  <c:v>154600</c:v>
                </c:pt>
                <c:pt idx="1548">
                  <c:v>154700</c:v>
                </c:pt>
                <c:pt idx="1549">
                  <c:v>154800</c:v>
                </c:pt>
                <c:pt idx="1550">
                  <c:v>154900</c:v>
                </c:pt>
                <c:pt idx="1551">
                  <c:v>155000</c:v>
                </c:pt>
                <c:pt idx="1552">
                  <c:v>155100</c:v>
                </c:pt>
                <c:pt idx="1553">
                  <c:v>155200</c:v>
                </c:pt>
                <c:pt idx="1554">
                  <c:v>155300</c:v>
                </c:pt>
                <c:pt idx="1555">
                  <c:v>155400</c:v>
                </c:pt>
                <c:pt idx="1556">
                  <c:v>155500</c:v>
                </c:pt>
                <c:pt idx="1557">
                  <c:v>155600</c:v>
                </c:pt>
                <c:pt idx="1558">
                  <c:v>155700</c:v>
                </c:pt>
                <c:pt idx="1559">
                  <c:v>155800</c:v>
                </c:pt>
                <c:pt idx="1560">
                  <c:v>155900</c:v>
                </c:pt>
                <c:pt idx="1561">
                  <c:v>156000</c:v>
                </c:pt>
                <c:pt idx="1562">
                  <c:v>156100</c:v>
                </c:pt>
                <c:pt idx="1563">
                  <c:v>156200</c:v>
                </c:pt>
                <c:pt idx="1564">
                  <c:v>156300</c:v>
                </c:pt>
                <c:pt idx="1565">
                  <c:v>156400</c:v>
                </c:pt>
                <c:pt idx="1566">
                  <c:v>156500</c:v>
                </c:pt>
                <c:pt idx="1567">
                  <c:v>156600</c:v>
                </c:pt>
                <c:pt idx="1568">
                  <c:v>156700</c:v>
                </c:pt>
                <c:pt idx="1569">
                  <c:v>156800</c:v>
                </c:pt>
                <c:pt idx="1570">
                  <c:v>156900</c:v>
                </c:pt>
                <c:pt idx="1571">
                  <c:v>157000</c:v>
                </c:pt>
                <c:pt idx="1572">
                  <c:v>157100</c:v>
                </c:pt>
                <c:pt idx="1573">
                  <c:v>157200</c:v>
                </c:pt>
                <c:pt idx="1574">
                  <c:v>157300</c:v>
                </c:pt>
                <c:pt idx="1575">
                  <c:v>157400</c:v>
                </c:pt>
                <c:pt idx="1576">
                  <c:v>157500</c:v>
                </c:pt>
                <c:pt idx="1577">
                  <c:v>157600</c:v>
                </c:pt>
                <c:pt idx="1578">
                  <c:v>157700</c:v>
                </c:pt>
                <c:pt idx="1579">
                  <c:v>157800</c:v>
                </c:pt>
                <c:pt idx="1580">
                  <c:v>157900</c:v>
                </c:pt>
                <c:pt idx="1581">
                  <c:v>158000</c:v>
                </c:pt>
                <c:pt idx="1582">
                  <c:v>158100</c:v>
                </c:pt>
                <c:pt idx="1583">
                  <c:v>158200</c:v>
                </c:pt>
                <c:pt idx="1584">
                  <c:v>158300</c:v>
                </c:pt>
                <c:pt idx="1585">
                  <c:v>158400</c:v>
                </c:pt>
                <c:pt idx="1586">
                  <c:v>158500</c:v>
                </c:pt>
                <c:pt idx="1587">
                  <c:v>158600</c:v>
                </c:pt>
                <c:pt idx="1588">
                  <c:v>158700</c:v>
                </c:pt>
                <c:pt idx="1589">
                  <c:v>158800</c:v>
                </c:pt>
                <c:pt idx="1590">
                  <c:v>158900</c:v>
                </c:pt>
                <c:pt idx="1591">
                  <c:v>159000</c:v>
                </c:pt>
                <c:pt idx="1592">
                  <c:v>159100</c:v>
                </c:pt>
                <c:pt idx="1593">
                  <c:v>159200</c:v>
                </c:pt>
                <c:pt idx="1594">
                  <c:v>159300</c:v>
                </c:pt>
                <c:pt idx="1595">
                  <c:v>159400</c:v>
                </c:pt>
                <c:pt idx="1596">
                  <c:v>159500</c:v>
                </c:pt>
                <c:pt idx="1597">
                  <c:v>159600</c:v>
                </c:pt>
                <c:pt idx="1598">
                  <c:v>159700</c:v>
                </c:pt>
                <c:pt idx="1599">
                  <c:v>159800</c:v>
                </c:pt>
                <c:pt idx="1600">
                  <c:v>159900</c:v>
                </c:pt>
                <c:pt idx="1601">
                  <c:v>160000</c:v>
                </c:pt>
                <c:pt idx="1602">
                  <c:v>160100</c:v>
                </c:pt>
                <c:pt idx="1603">
                  <c:v>160200</c:v>
                </c:pt>
                <c:pt idx="1604">
                  <c:v>160300</c:v>
                </c:pt>
                <c:pt idx="1605">
                  <c:v>160400</c:v>
                </c:pt>
                <c:pt idx="1606">
                  <c:v>160500</c:v>
                </c:pt>
                <c:pt idx="1607">
                  <c:v>160600</c:v>
                </c:pt>
                <c:pt idx="1608">
                  <c:v>160700</c:v>
                </c:pt>
                <c:pt idx="1609">
                  <c:v>160800</c:v>
                </c:pt>
                <c:pt idx="1610">
                  <c:v>160900</c:v>
                </c:pt>
                <c:pt idx="1611">
                  <c:v>161000</c:v>
                </c:pt>
                <c:pt idx="1612">
                  <c:v>161100</c:v>
                </c:pt>
                <c:pt idx="1613">
                  <c:v>161200</c:v>
                </c:pt>
                <c:pt idx="1614">
                  <c:v>161300</c:v>
                </c:pt>
                <c:pt idx="1615">
                  <c:v>161400</c:v>
                </c:pt>
                <c:pt idx="1616">
                  <c:v>161500</c:v>
                </c:pt>
                <c:pt idx="1617">
                  <c:v>161600</c:v>
                </c:pt>
                <c:pt idx="1618">
                  <c:v>161700</c:v>
                </c:pt>
                <c:pt idx="1619">
                  <c:v>161800</c:v>
                </c:pt>
                <c:pt idx="1620">
                  <c:v>161900</c:v>
                </c:pt>
                <c:pt idx="1621">
                  <c:v>162000</c:v>
                </c:pt>
                <c:pt idx="1622">
                  <c:v>162100</c:v>
                </c:pt>
                <c:pt idx="1623">
                  <c:v>162200</c:v>
                </c:pt>
                <c:pt idx="1624">
                  <c:v>162300</c:v>
                </c:pt>
                <c:pt idx="1625">
                  <c:v>162400</c:v>
                </c:pt>
                <c:pt idx="1626">
                  <c:v>162500</c:v>
                </c:pt>
                <c:pt idx="1627">
                  <c:v>162600</c:v>
                </c:pt>
                <c:pt idx="1628">
                  <c:v>162700</c:v>
                </c:pt>
                <c:pt idx="1629">
                  <c:v>162800</c:v>
                </c:pt>
                <c:pt idx="1630">
                  <c:v>162900</c:v>
                </c:pt>
                <c:pt idx="1631">
                  <c:v>163000</c:v>
                </c:pt>
                <c:pt idx="1632">
                  <c:v>163100</c:v>
                </c:pt>
                <c:pt idx="1633">
                  <c:v>163200</c:v>
                </c:pt>
                <c:pt idx="1634">
                  <c:v>163300</c:v>
                </c:pt>
                <c:pt idx="1635">
                  <c:v>163400</c:v>
                </c:pt>
                <c:pt idx="1636">
                  <c:v>163500</c:v>
                </c:pt>
                <c:pt idx="1637">
                  <c:v>163600</c:v>
                </c:pt>
                <c:pt idx="1638">
                  <c:v>163700</c:v>
                </c:pt>
                <c:pt idx="1639">
                  <c:v>163800</c:v>
                </c:pt>
                <c:pt idx="1640">
                  <c:v>163900</c:v>
                </c:pt>
                <c:pt idx="1641">
                  <c:v>164000</c:v>
                </c:pt>
                <c:pt idx="1642">
                  <c:v>164100</c:v>
                </c:pt>
                <c:pt idx="1643">
                  <c:v>164200</c:v>
                </c:pt>
                <c:pt idx="1644">
                  <c:v>164300</c:v>
                </c:pt>
                <c:pt idx="1645">
                  <c:v>164400</c:v>
                </c:pt>
                <c:pt idx="1646">
                  <c:v>164500</c:v>
                </c:pt>
                <c:pt idx="1647">
                  <c:v>164600</c:v>
                </c:pt>
                <c:pt idx="1648">
                  <c:v>164700</c:v>
                </c:pt>
                <c:pt idx="1649">
                  <c:v>164800</c:v>
                </c:pt>
                <c:pt idx="1650">
                  <c:v>164900</c:v>
                </c:pt>
                <c:pt idx="1651">
                  <c:v>165000</c:v>
                </c:pt>
                <c:pt idx="1652">
                  <c:v>165100</c:v>
                </c:pt>
                <c:pt idx="1653">
                  <c:v>165200</c:v>
                </c:pt>
                <c:pt idx="1654">
                  <c:v>165300</c:v>
                </c:pt>
                <c:pt idx="1655">
                  <c:v>165400</c:v>
                </c:pt>
                <c:pt idx="1656">
                  <c:v>165500</c:v>
                </c:pt>
                <c:pt idx="1657">
                  <c:v>165600</c:v>
                </c:pt>
                <c:pt idx="1658">
                  <c:v>165700</c:v>
                </c:pt>
                <c:pt idx="1659">
                  <c:v>165800</c:v>
                </c:pt>
                <c:pt idx="1660">
                  <c:v>165900</c:v>
                </c:pt>
                <c:pt idx="1661">
                  <c:v>166000</c:v>
                </c:pt>
                <c:pt idx="1662">
                  <c:v>166100</c:v>
                </c:pt>
                <c:pt idx="1663">
                  <c:v>166200</c:v>
                </c:pt>
                <c:pt idx="1664">
                  <c:v>166300</c:v>
                </c:pt>
                <c:pt idx="1665">
                  <c:v>166400</c:v>
                </c:pt>
                <c:pt idx="1666">
                  <c:v>166500</c:v>
                </c:pt>
                <c:pt idx="1667">
                  <c:v>166600</c:v>
                </c:pt>
                <c:pt idx="1668">
                  <c:v>166700</c:v>
                </c:pt>
                <c:pt idx="1669">
                  <c:v>166800</c:v>
                </c:pt>
                <c:pt idx="1670">
                  <c:v>166900</c:v>
                </c:pt>
                <c:pt idx="1671">
                  <c:v>167000</c:v>
                </c:pt>
                <c:pt idx="1672">
                  <c:v>167100</c:v>
                </c:pt>
                <c:pt idx="1673">
                  <c:v>167200</c:v>
                </c:pt>
                <c:pt idx="1674">
                  <c:v>167300</c:v>
                </c:pt>
                <c:pt idx="1675">
                  <c:v>167400</c:v>
                </c:pt>
                <c:pt idx="1676">
                  <c:v>167500</c:v>
                </c:pt>
                <c:pt idx="1677">
                  <c:v>167600</c:v>
                </c:pt>
                <c:pt idx="1678">
                  <c:v>167700</c:v>
                </c:pt>
                <c:pt idx="1679">
                  <c:v>167800</c:v>
                </c:pt>
                <c:pt idx="1680">
                  <c:v>167900</c:v>
                </c:pt>
                <c:pt idx="1681">
                  <c:v>168000</c:v>
                </c:pt>
                <c:pt idx="1682">
                  <c:v>168100</c:v>
                </c:pt>
                <c:pt idx="1683">
                  <c:v>168200</c:v>
                </c:pt>
                <c:pt idx="1684">
                  <c:v>168300</c:v>
                </c:pt>
                <c:pt idx="1685">
                  <c:v>168400</c:v>
                </c:pt>
                <c:pt idx="1686">
                  <c:v>168500</c:v>
                </c:pt>
                <c:pt idx="1687">
                  <c:v>168600</c:v>
                </c:pt>
                <c:pt idx="1688">
                  <c:v>168700</c:v>
                </c:pt>
                <c:pt idx="1689">
                  <c:v>168800</c:v>
                </c:pt>
                <c:pt idx="1690">
                  <c:v>168900</c:v>
                </c:pt>
                <c:pt idx="1691">
                  <c:v>169000</c:v>
                </c:pt>
                <c:pt idx="1692">
                  <c:v>169100</c:v>
                </c:pt>
                <c:pt idx="1693">
                  <c:v>169200</c:v>
                </c:pt>
                <c:pt idx="1694">
                  <c:v>169300</c:v>
                </c:pt>
                <c:pt idx="1695">
                  <c:v>169400</c:v>
                </c:pt>
                <c:pt idx="1696">
                  <c:v>169500</c:v>
                </c:pt>
                <c:pt idx="1697">
                  <c:v>169600</c:v>
                </c:pt>
                <c:pt idx="1698">
                  <c:v>169700</c:v>
                </c:pt>
                <c:pt idx="1699">
                  <c:v>169800</c:v>
                </c:pt>
                <c:pt idx="1700">
                  <c:v>169900</c:v>
                </c:pt>
                <c:pt idx="1701">
                  <c:v>170000</c:v>
                </c:pt>
                <c:pt idx="1702">
                  <c:v>170100</c:v>
                </c:pt>
                <c:pt idx="1703">
                  <c:v>170200</c:v>
                </c:pt>
                <c:pt idx="1704">
                  <c:v>170300</c:v>
                </c:pt>
                <c:pt idx="1705">
                  <c:v>170400</c:v>
                </c:pt>
                <c:pt idx="1706">
                  <c:v>170500</c:v>
                </c:pt>
                <c:pt idx="1707">
                  <c:v>170600</c:v>
                </c:pt>
                <c:pt idx="1708">
                  <c:v>170700</c:v>
                </c:pt>
                <c:pt idx="1709">
                  <c:v>170800</c:v>
                </c:pt>
                <c:pt idx="1710">
                  <c:v>170900</c:v>
                </c:pt>
                <c:pt idx="1711">
                  <c:v>171000</c:v>
                </c:pt>
                <c:pt idx="1712">
                  <c:v>171100</c:v>
                </c:pt>
                <c:pt idx="1713">
                  <c:v>171200</c:v>
                </c:pt>
                <c:pt idx="1714">
                  <c:v>171300</c:v>
                </c:pt>
                <c:pt idx="1715">
                  <c:v>171400</c:v>
                </c:pt>
                <c:pt idx="1716">
                  <c:v>171500</c:v>
                </c:pt>
                <c:pt idx="1717">
                  <c:v>171600</c:v>
                </c:pt>
                <c:pt idx="1718">
                  <c:v>171700</c:v>
                </c:pt>
                <c:pt idx="1719">
                  <c:v>171800</c:v>
                </c:pt>
                <c:pt idx="1720">
                  <c:v>171900</c:v>
                </c:pt>
                <c:pt idx="1721">
                  <c:v>172000</c:v>
                </c:pt>
                <c:pt idx="1722">
                  <c:v>172100</c:v>
                </c:pt>
                <c:pt idx="1723">
                  <c:v>172200</c:v>
                </c:pt>
                <c:pt idx="1724">
                  <c:v>172300</c:v>
                </c:pt>
                <c:pt idx="1725">
                  <c:v>172400</c:v>
                </c:pt>
                <c:pt idx="1726">
                  <c:v>172500</c:v>
                </c:pt>
                <c:pt idx="1727">
                  <c:v>172600</c:v>
                </c:pt>
                <c:pt idx="1728">
                  <c:v>172700</c:v>
                </c:pt>
                <c:pt idx="1729">
                  <c:v>172800</c:v>
                </c:pt>
                <c:pt idx="1730">
                  <c:v>172900</c:v>
                </c:pt>
                <c:pt idx="1731">
                  <c:v>173000</c:v>
                </c:pt>
                <c:pt idx="1732">
                  <c:v>173100</c:v>
                </c:pt>
                <c:pt idx="1733">
                  <c:v>173200</c:v>
                </c:pt>
                <c:pt idx="1734">
                  <c:v>173300</c:v>
                </c:pt>
                <c:pt idx="1735">
                  <c:v>173400</c:v>
                </c:pt>
                <c:pt idx="1736">
                  <c:v>173500</c:v>
                </c:pt>
                <c:pt idx="1737">
                  <c:v>173600</c:v>
                </c:pt>
                <c:pt idx="1738">
                  <c:v>173700</c:v>
                </c:pt>
                <c:pt idx="1739">
                  <c:v>173800</c:v>
                </c:pt>
                <c:pt idx="1740">
                  <c:v>173900</c:v>
                </c:pt>
                <c:pt idx="1741">
                  <c:v>174000</c:v>
                </c:pt>
                <c:pt idx="1742">
                  <c:v>174100</c:v>
                </c:pt>
                <c:pt idx="1743">
                  <c:v>174200</c:v>
                </c:pt>
                <c:pt idx="1744">
                  <c:v>174300</c:v>
                </c:pt>
                <c:pt idx="1745">
                  <c:v>174400</c:v>
                </c:pt>
                <c:pt idx="1746">
                  <c:v>174500</c:v>
                </c:pt>
                <c:pt idx="1747">
                  <c:v>174600</c:v>
                </c:pt>
                <c:pt idx="1748">
                  <c:v>174700</c:v>
                </c:pt>
                <c:pt idx="1749">
                  <c:v>174800</c:v>
                </c:pt>
                <c:pt idx="1750">
                  <c:v>174900</c:v>
                </c:pt>
                <c:pt idx="1751">
                  <c:v>175000</c:v>
                </c:pt>
                <c:pt idx="1752">
                  <c:v>175100</c:v>
                </c:pt>
                <c:pt idx="1753">
                  <c:v>175200</c:v>
                </c:pt>
                <c:pt idx="1754">
                  <c:v>175300</c:v>
                </c:pt>
                <c:pt idx="1755">
                  <c:v>175400</c:v>
                </c:pt>
                <c:pt idx="1756">
                  <c:v>175500</c:v>
                </c:pt>
                <c:pt idx="1757">
                  <c:v>175600</c:v>
                </c:pt>
                <c:pt idx="1758">
                  <c:v>175700</c:v>
                </c:pt>
                <c:pt idx="1759">
                  <c:v>175800</c:v>
                </c:pt>
                <c:pt idx="1760">
                  <c:v>175900</c:v>
                </c:pt>
                <c:pt idx="1761">
                  <c:v>176000</c:v>
                </c:pt>
                <c:pt idx="1762">
                  <c:v>176100</c:v>
                </c:pt>
                <c:pt idx="1763">
                  <c:v>176200</c:v>
                </c:pt>
                <c:pt idx="1764">
                  <c:v>176300</c:v>
                </c:pt>
                <c:pt idx="1765">
                  <c:v>176400</c:v>
                </c:pt>
                <c:pt idx="1766">
                  <c:v>176500</c:v>
                </c:pt>
                <c:pt idx="1767">
                  <c:v>176600</c:v>
                </c:pt>
                <c:pt idx="1768">
                  <c:v>176700</c:v>
                </c:pt>
                <c:pt idx="1769">
                  <c:v>176800</c:v>
                </c:pt>
                <c:pt idx="1770">
                  <c:v>176900</c:v>
                </c:pt>
                <c:pt idx="1771">
                  <c:v>177000</c:v>
                </c:pt>
                <c:pt idx="1772">
                  <c:v>177100</c:v>
                </c:pt>
                <c:pt idx="1773">
                  <c:v>177200</c:v>
                </c:pt>
                <c:pt idx="1774">
                  <c:v>177300</c:v>
                </c:pt>
                <c:pt idx="1775">
                  <c:v>177400</c:v>
                </c:pt>
                <c:pt idx="1776">
                  <c:v>177500</c:v>
                </c:pt>
                <c:pt idx="1777">
                  <c:v>177600</c:v>
                </c:pt>
                <c:pt idx="1778">
                  <c:v>177700</c:v>
                </c:pt>
                <c:pt idx="1779">
                  <c:v>177800</c:v>
                </c:pt>
                <c:pt idx="1780">
                  <c:v>177900</c:v>
                </c:pt>
                <c:pt idx="1781">
                  <c:v>178000</c:v>
                </c:pt>
                <c:pt idx="1782">
                  <c:v>178100</c:v>
                </c:pt>
                <c:pt idx="1783">
                  <c:v>178200</c:v>
                </c:pt>
                <c:pt idx="1784">
                  <c:v>178300</c:v>
                </c:pt>
                <c:pt idx="1785">
                  <c:v>178400</c:v>
                </c:pt>
                <c:pt idx="1786">
                  <c:v>178500</c:v>
                </c:pt>
                <c:pt idx="1787">
                  <c:v>178600</c:v>
                </c:pt>
                <c:pt idx="1788">
                  <c:v>178700</c:v>
                </c:pt>
                <c:pt idx="1789">
                  <c:v>178800</c:v>
                </c:pt>
                <c:pt idx="1790">
                  <c:v>178900</c:v>
                </c:pt>
                <c:pt idx="1791">
                  <c:v>179000</c:v>
                </c:pt>
                <c:pt idx="1792">
                  <c:v>179100</c:v>
                </c:pt>
                <c:pt idx="1793">
                  <c:v>179200</c:v>
                </c:pt>
                <c:pt idx="1794">
                  <c:v>179300</c:v>
                </c:pt>
                <c:pt idx="1795">
                  <c:v>179400</c:v>
                </c:pt>
                <c:pt idx="1796">
                  <c:v>179500</c:v>
                </c:pt>
                <c:pt idx="1797">
                  <c:v>179600</c:v>
                </c:pt>
                <c:pt idx="1798">
                  <c:v>179700</c:v>
                </c:pt>
                <c:pt idx="1799">
                  <c:v>179800</c:v>
                </c:pt>
                <c:pt idx="1800">
                  <c:v>179900</c:v>
                </c:pt>
                <c:pt idx="1801">
                  <c:v>180000</c:v>
                </c:pt>
                <c:pt idx="1802">
                  <c:v>180100</c:v>
                </c:pt>
                <c:pt idx="1803">
                  <c:v>180200</c:v>
                </c:pt>
                <c:pt idx="1804">
                  <c:v>180300</c:v>
                </c:pt>
                <c:pt idx="1805">
                  <c:v>180400</c:v>
                </c:pt>
                <c:pt idx="1806">
                  <c:v>180500</c:v>
                </c:pt>
                <c:pt idx="1807">
                  <c:v>180600</c:v>
                </c:pt>
                <c:pt idx="1808">
                  <c:v>180700</c:v>
                </c:pt>
                <c:pt idx="1809">
                  <c:v>180800</c:v>
                </c:pt>
                <c:pt idx="1810">
                  <c:v>180900</c:v>
                </c:pt>
                <c:pt idx="1811">
                  <c:v>181000</c:v>
                </c:pt>
                <c:pt idx="1812">
                  <c:v>181100</c:v>
                </c:pt>
                <c:pt idx="1813">
                  <c:v>181200</c:v>
                </c:pt>
                <c:pt idx="1814">
                  <c:v>181300</c:v>
                </c:pt>
                <c:pt idx="1815">
                  <c:v>181400</c:v>
                </c:pt>
                <c:pt idx="1816">
                  <c:v>181500</c:v>
                </c:pt>
                <c:pt idx="1817">
                  <c:v>181600</c:v>
                </c:pt>
                <c:pt idx="1818">
                  <c:v>181700</c:v>
                </c:pt>
                <c:pt idx="1819">
                  <c:v>181800</c:v>
                </c:pt>
                <c:pt idx="1820">
                  <c:v>181900</c:v>
                </c:pt>
                <c:pt idx="1821">
                  <c:v>182000</c:v>
                </c:pt>
                <c:pt idx="1822">
                  <c:v>182100</c:v>
                </c:pt>
                <c:pt idx="1823">
                  <c:v>182200</c:v>
                </c:pt>
                <c:pt idx="1824">
                  <c:v>182300</c:v>
                </c:pt>
                <c:pt idx="1825">
                  <c:v>182400</c:v>
                </c:pt>
                <c:pt idx="1826">
                  <c:v>182500</c:v>
                </c:pt>
                <c:pt idx="1827">
                  <c:v>182600</c:v>
                </c:pt>
                <c:pt idx="1828">
                  <c:v>182700</c:v>
                </c:pt>
                <c:pt idx="1829">
                  <c:v>182800</c:v>
                </c:pt>
                <c:pt idx="1830">
                  <c:v>182900</c:v>
                </c:pt>
                <c:pt idx="1831">
                  <c:v>183000</c:v>
                </c:pt>
                <c:pt idx="1832">
                  <c:v>183100</c:v>
                </c:pt>
                <c:pt idx="1833">
                  <c:v>183200</c:v>
                </c:pt>
                <c:pt idx="1834">
                  <c:v>183300</c:v>
                </c:pt>
                <c:pt idx="1835">
                  <c:v>183400</c:v>
                </c:pt>
                <c:pt idx="1836">
                  <c:v>183500</c:v>
                </c:pt>
                <c:pt idx="1837">
                  <c:v>183600</c:v>
                </c:pt>
                <c:pt idx="1838">
                  <c:v>183700</c:v>
                </c:pt>
                <c:pt idx="1839">
                  <c:v>183800</c:v>
                </c:pt>
                <c:pt idx="1840">
                  <c:v>183900</c:v>
                </c:pt>
                <c:pt idx="1841">
                  <c:v>184000</c:v>
                </c:pt>
                <c:pt idx="1842">
                  <c:v>184100</c:v>
                </c:pt>
                <c:pt idx="1843">
                  <c:v>184200</c:v>
                </c:pt>
                <c:pt idx="1844">
                  <c:v>184300</c:v>
                </c:pt>
                <c:pt idx="1845">
                  <c:v>184400</c:v>
                </c:pt>
                <c:pt idx="1846">
                  <c:v>184500</c:v>
                </c:pt>
                <c:pt idx="1847">
                  <c:v>184600</c:v>
                </c:pt>
                <c:pt idx="1848">
                  <c:v>184700</c:v>
                </c:pt>
                <c:pt idx="1849">
                  <c:v>184800</c:v>
                </c:pt>
                <c:pt idx="1850">
                  <c:v>184900</c:v>
                </c:pt>
                <c:pt idx="1851">
                  <c:v>185000</c:v>
                </c:pt>
                <c:pt idx="1852">
                  <c:v>185100</c:v>
                </c:pt>
                <c:pt idx="1853">
                  <c:v>185200</c:v>
                </c:pt>
                <c:pt idx="1854">
                  <c:v>185300</c:v>
                </c:pt>
                <c:pt idx="1855">
                  <c:v>185400</c:v>
                </c:pt>
                <c:pt idx="1856">
                  <c:v>185500</c:v>
                </c:pt>
                <c:pt idx="1857">
                  <c:v>185600</c:v>
                </c:pt>
                <c:pt idx="1858">
                  <c:v>185700</c:v>
                </c:pt>
                <c:pt idx="1859">
                  <c:v>185800</c:v>
                </c:pt>
                <c:pt idx="1860">
                  <c:v>185900</c:v>
                </c:pt>
                <c:pt idx="1861">
                  <c:v>186000</c:v>
                </c:pt>
                <c:pt idx="1862">
                  <c:v>186100</c:v>
                </c:pt>
                <c:pt idx="1863">
                  <c:v>186200</c:v>
                </c:pt>
                <c:pt idx="1864">
                  <c:v>186300</c:v>
                </c:pt>
                <c:pt idx="1865">
                  <c:v>186400</c:v>
                </c:pt>
                <c:pt idx="1866">
                  <c:v>186500</c:v>
                </c:pt>
                <c:pt idx="1867">
                  <c:v>186600</c:v>
                </c:pt>
                <c:pt idx="1868">
                  <c:v>186700</c:v>
                </c:pt>
                <c:pt idx="1869">
                  <c:v>186800</c:v>
                </c:pt>
                <c:pt idx="1870">
                  <c:v>186900</c:v>
                </c:pt>
                <c:pt idx="1871">
                  <c:v>187000</c:v>
                </c:pt>
                <c:pt idx="1872">
                  <c:v>187100</c:v>
                </c:pt>
                <c:pt idx="1873">
                  <c:v>187200</c:v>
                </c:pt>
                <c:pt idx="1874">
                  <c:v>187300</c:v>
                </c:pt>
                <c:pt idx="1875">
                  <c:v>187400</c:v>
                </c:pt>
                <c:pt idx="1876">
                  <c:v>187500</c:v>
                </c:pt>
                <c:pt idx="1877">
                  <c:v>187600</c:v>
                </c:pt>
                <c:pt idx="1878">
                  <c:v>187700</c:v>
                </c:pt>
                <c:pt idx="1879">
                  <c:v>187800</c:v>
                </c:pt>
                <c:pt idx="1880">
                  <c:v>187900</c:v>
                </c:pt>
                <c:pt idx="1881">
                  <c:v>188000</c:v>
                </c:pt>
                <c:pt idx="1882">
                  <c:v>188100</c:v>
                </c:pt>
                <c:pt idx="1883">
                  <c:v>188200</c:v>
                </c:pt>
                <c:pt idx="1884">
                  <c:v>188300</c:v>
                </c:pt>
                <c:pt idx="1885">
                  <c:v>188400</c:v>
                </c:pt>
                <c:pt idx="1886">
                  <c:v>188500</c:v>
                </c:pt>
                <c:pt idx="1887">
                  <c:v>188600</c:v>
                </c:pt>
                <c:pt idx="1888">
                  <c:v>188700</c:v>
                </c:pt>
                <c:pt idx="1889">
                  <c:v>188800</c:v>
                </c:pt>
                <c:pt idx="1890">
                  <c:v>188900</c:v>
                </c:pt>
                <c:pt idx="1891">
                  <c:v>189000</c:v>
                </c:pt>
                <c:pt idx="1892">
                  <c:v>189100</c:v>
                </c:pt>
                <c:pt idx="1893">
                  <c:v>189200</c:v>
                </c:pt>
                <c:pt idx="1894">
                  <c:v>189300</c:v>
                </c:pt>
                <c:pt idx="1895">
                  <c:v>189400</c:v>
                </c:pt>
                <c:pt idx="1896">
                  <c:v>189500</c:v>
                </c:pt>
                <c:pt idx="1897">
                  <c:v>189600</c:v>
                </c:pt>
                <c:pt idx="1898">
                  <c:v>189700</c:v>
                </c:pt>
                <c:pt idx="1899">
                  <c:v>189800</c:v>
                </c:pt>
                <c:pt idx="1900">
                  <c:v>189900</c:v>
                </c:pt>
                <c:pt idx="1901">
                  <c:v>190000</c:v>
                </c:pt>
                <c:pt idx="1902">
                  <c:v>190100</c:v>
                </c:pt>
                <c:pt idx="1903">
                  <c:v>190200</c:v>
                </c:pt>
                <c:pt idx="1904">
                  <c:v>190300</c:v>
                </c:pt>
                <c:pt idx="1905">
                  <c:v>190400</c:v>
                </c:pt>
                <c:pt idx="1906">
                  <c:v>190500</c:v>
                </c:pt>
                <c:pt idx="1907">
                  <c:v>190600</c:v>
                </c:pt>
                <c:pt idx="1908">
                  <c:v>190700</c:v>
                </c:pt>
                <c:pt idx="1909">
                  <c:v>190800</c:v>
                </c:pt>
                <c:pt idx="1910">
                  <c:v>190900</c:v>
                </c:pt>
                <c:pt idx="1911">
                  <c:v>191000</c:v>
                </c:pt>
                <c:pt idx="1912">
                  <c:v>191100</c:v>
                </c:pt>
                <c:pt idx="1913">
                  <c:v>191200</c:v>
                </c:pt>
                <c:pt idx="1914">
                  <c:v>191300</c:v>
                </c:pt>
                <c:pt idx="1915">
                  <c:v>191400</c:v>
                </c:pt>
                <c:pt idx="1916">
                  <c:v>191500</c:v>
                </c:pt>
                <c:pt idx="1917">
                  <c:v>191600</c:v>
                </c:pt>
                <c:pt idx="1918">
                  <c:v>191700</c:v>
                </c:pt>
                <c:pt idx="1919">
                  <c:v>191800</c:v>
                </c:pt>
                <c:pt idx="1920">
                  <c:v>191900</c:v>
                </c:pt>
                <c:pt idx="1921">
                  <c:v>192000</c:v>
                </c:pt>
                <c:pt idx="1922">
                  <c:v>192100</c:v>
                </c:pt>
                <c:pt idx="1923">
                  <c:v>192200</c:v>
                </c:pt>
                <c:pt idx="1924">
                  <c:v>192300</c:v>
                </c:pt>
                <c:pt idx="1925">
                  <c:v>192400</c:v>
                </c:pt>
                <c:pt idx="1926">
                  <c:v>192500</c:v>
                </c:pt>
                <c:pt idx="1927">
                  <c:v>192600</c:v>
                </c:pt>
                <c:pt idx="1928">
                  <c:v>192700</c:v>
                </c:pt>
                <c:pt idx="1929">
                  <c:v>192800</c:v>
                </c:pt>
                <c:pt idx="1930">
                  <c:v>192900</c:v>
                </c:pt>
                <c:pt idx="1931">
                  <c:v>193000</c:v>
                </c:pt>
                <c:pt idx="1932">
                  <c:v>193100</c:v>
                </c:pt>
                <c:pt idx="1933">
                  <c:v>193200</c:v>
                </c:pt>
                <c:pt idx="1934">
                  <c:v>193300</c:v>
                </c:pt>
                <c:pt idx="1935">
                  <c:v>193400</c:v>
                </c:pt>
                <c:pt idx="1936">
                  <c:v>193500</c:v>
                </c:pt>
                <c:pt idx="1937">
                  <c:v>193600</c:v>
                </c:pt>
                <c:pt idx="1938">
                  <c:v>193700</c:v>
                </c:pt>
                <c:pt idx="1939">
                  <c:v>193800</c:v>
                </c:pt>
                <c:pt idx="1940">
                  <c:v>193900</c:v>
                </c:pt>
                <c:pt idx="1941">
                  <c:v>194000</c:v>
                </c:pt>
                <c:pt idx="1942">
                  <c:v>194100</c:v>
                </c:pt>
                <c:pt idx="1943">
                  <c:v>194200</c:v>
                </c:pt>
                <c:pt idx="1944">
                  <c:v>194300</c:v>
                </c:pt>
                <c:pt idx="1945">
                  <c:v>194400</c:v>
                </c:pt>
                <c:pt idx="1946">
                  <c:v>194500</c:v>
                </c:pt>
                <c:pt idx="1947">
                  <c:v>194600</c:v>
                </c:pt>
                <c:pt idx="1948">
                  <c:v>194700</c:v>
                </c:pt>
                <c:pt idx="1949">
                  <c:v>194800</c:v>
                </c:pt>
                <c:pt idx="1950">
                  <c:v>194900</c:v>
                </c:pt>
                <c:pt idx="1951">
                  <c:v>195000</c:v>
                </c:pt>
                <c:pt idx="1952">
                  <c:v>195100</c:v>
                </c:pt>
                <c:pt idx="1953">
                  <c:v>195200</c:v>
                </c:pt>
                <c:pt idx="1954">
                  <c:v>195300</c:v>
                </c:pt>
                <c:pt idx="1955">
                  <c:v>195400</c:v>
                </c:pt>
                <c:pt idx="1956">
                  <c:v>195500</c:v>
                </c:pt>
                <c:pt idx="1957">
                  <c:v>195600</c:v>
                </c:pt>
                <c:pt idx="1958">
                  <c:v>195700</c:v>
                </c:pt>
                <c:pt idx="1959">
                  <c:v>195800</c:v>
                </c:pt>
                <c:pt idx="1960">
                  <c:v>195900</c:v>
                </c:pt>
                <c:pt idx="1961">
                  <c:v>196000</c:v>
                </c:pt>
                <c:pt idx="1962">
                  <c:v>196100</c:v>
                </c:pt>
                <c:pt idx="1963">
                  <c:v>196200</c:v>
                </c:pt>
                <c:pt idx="1964">
                  <c:v>196300</c:v>
                </c:pt>
                <c:pt idx="1965">
                  <c:v>196400</c:v>
                </c:pt>
                <c:pt idx="1966">
                  <c:v>196500</c:v>
                </c:pt>
                <c:pt idx="1967">
                  <c:v>196600</c:v>
                </c:pt>
                <c:pt idx="1968">
                  <c:v>196700</c:v>
                </c:pt>
                <c:pt idx="1969">
                  <c:v>196800</c:v>
                </c:pt>
                <c:pt idx="1970">
                  <c:v>196900</c:v>
                </c:pt>
                <c:pt idx="1971">
                  <c:v>197000</c:v>
                </c:pt>
                <c:pt idx="1972">
                  <c:v>197100</c:v>
                </c:pt>
                <c:pt idx="1973">
                  <c:v>197200</c:v>
                </c:pt>
                <c:pt idx="1974">
                  <c:v>197300</c:v>
                </c:pt>
                <c:pt idx="1975">
                  <c:v>197400</c:v>
                </c:pt>
                <c:pt idx="1976">
                  <c:v>197500</c:v>
                </c:pt>
                <c:pt idx="1977">
                  <c:v>197600</c:v>
                </c:pt>
                <c:pt idx="1978">
                  <c:v>197700</c:v>
                </c:pt>
                <c:pt idx="1979">
                  <c:v>197800</c:v>
                </c:pt>
                <c:pt idx="1980">
                  <c:v>197900</c:v>
                </c:pt>
                <c:pt idx="1981">
                  <c:v>198000</c:v>
                </c:pt>
                <c:pt idx="1982">
                  <c:v>198100</c:v>
                </c:pt>
                <c:pt idx="1983">
                  <c:v>198200</c:v>
                </c:pt>
                <c:pt idx="1984">
                  <c:v>198300</c:v>
                </c:pt>
                <c:pt idx="1985">
                  <c:v>198400</c:v>
                </c:pt>
                <c:pt idx="1986">
                  <c:v>198500</c:v>
                </c:pt>
                <c:pt idx="1987">
                  <c:v>198600</c:v>
                </c:pt>
                <c:pt idx="1988">
                  <c:v>198700</c:v>
                </c:pt>
                <c:pt idx="1989">
                  <c:v>198800</c:v>
                </c:pt>
                <c:pt idx="1990">
                  <c:v>198900</c:v>
                </c:pt>
                <c:pt idx="1991">
                  <c:v>199000</c:v>
                </c:pt>
                <c:pt idx="1992">
                  <c:v>199100</c:v>
                </c:pt>
                <c:pt idx="1993">
                  <c:v>199200</c:v>
                </c:pt>
                <c:pt idx="1994">
                  <c:v>199300</c:v>
                </c:pt>
                <c:pt idx="1995">
                  <c:v>199400</c:v>
                </c:pt>
                <c:pt idx="1996">
                  <c:v>199500</c:v>
                </c:pt>
                <c:pt idx="1997">
                  <c:v>199600</c:v>
                </c:pt>
                <c:pt idx="1998">
                  <c:v>199700</c:v>
                </c:pt>
                <c:pt idx="1999">
                  <c:v>199800</c:v>
                </c:pt>
                <c:pt idx="2000">
                  <c:v>199900</c:v>
                </c:pt>
                <c:pt idx="2001">
                  <c:v>200000</c:v>
                </c:pt>
                <c:pt idx="2002">
                  <c:v>201000</c:v>
                </c:pt>
                <c:pt idx="2003">
                  <c:v>202000</c:v>
                </c:pt>
                <c:pt idx="2004">
                  <c:v>203000</c:v>
                </c:pt>
                <c:pt idx="2005">
                  <c:v>204000</c:v>
                </c:pt>
                <c:pt idx="2006">
                  <c:v>205000</c:v>
                </c:pt>
                <c:pt idx="2007">
                  <c:v>206000</c:v>
                </c:pt>
                <c:pt idx="2008">
                  <c:v>207000</c:v>
                </c:pt>
                <c:pt idx="2009">
                  <c:v>208000</c:v>
                </c:pt>
                <c:pt idx="2010">
                  <c:v>209000</c:v>
                </c:pt>
                <c:pt idx="2011">
                  <c:v>210000</c:v>
                </c:pt>
                <c:pt idx="2012">
                  <c:v>211000</c:v>
                </c:pt>
                <c:pt idx="2013">
                  <c:v>212000</c:v>
                </c:pt>
                <c:pt idx="2014">
                  <c:v>213000</c:v>
                </c:pt>
                <c:pt idx="2015">
                  <c:v>214000</c:v>
                </c:pt>
                <c:pt idx="2016">
                  <c:v>215000</c:v>
                </c:pt>
                <c:pt idx="2017">
                  <c:v>216000</c:v>
                </c:pt>
                <c:pt idx="2018">
                  <c:v>217000</c:v>
                </c:pt>
                <c:pt idx="2019">
                  <c:v>218000</c:v>
                </c:pt>
                <c:pt idx="2020">
                  <c:v>219000</c:v>
                </c:pt>
                <c:pt idx="2021">
                  <c:v>220000</c:v>
                </c:pt>
                <c:pt idx="2022">
                  <c:v>221000</c:v>
                </c:pt>
                <c:pt idx="2023">
                  <c:v>222000</c:v>
                </c:pt>
                <c:pt idx="2024">
                  <c:v>223000</c:v>
                </c:pt>
                <c:pt idx="2025">
                  <c:v>224000</c:v>
                </c:pt>
                <c:pt idx="2026">
                  <c:v>225000</c:v>
                </c:pt>
                <c:pt idx="2027">
                  <c:v>226000</c:v>
                </c:pt>
                <c:pt idx="2028">
                  <c:v>227000</c:v>
                </c:pt>
                <c:pt idx="2029">
                  <c:v>228000</c:v>
                </c:pt>
                <c:pt idx="2030">
                  <c:v>229000</c:v>
                </c:pt>
                <c:pt idx="2031">
                  <c:v>230000</c:v>
                </c:pt>
                <c:pt idx="2032">
                  <c:v>231000</c:v>
                </c:pt>
                <c:pt idx="2033">
                  <c:v>232000</c:v>
                </c:pt>
                <c:pt idx="2034">
                  <c:v>233000</c:v>
                </c:pt>
                <c:pt idx="2035">
                  <c:v>234000</c:v>
                </c:pt>
                <c:pt idx="2036">
                  <c:v>235000</c:v>
                </c:pt>
                <c:pt idx="2037">
                  <c:v>236000</c:v>
                </c:pt>
                <c:pt idx="2038">
                  <c:v>237000</c:v>
                </c:pt>
                <c:pt idx="2039">
                  <c:v>238000</c:v>
                </c:pt>
                <c:pt idx="2040">
                  <c:v>239000</c:v>
                </c:pt>
                <c:pt idx="2041">
                  <c:v>240000</c:v>
                </c:pt>
                <c:pt idx="2042">
                  <c:v>241000</c:v>
                </c:pt>
                <c:pt idx="2043">
                  <c:v>242000</c:v>
                </c:pt>
                <c:pt idx="2044">
                  <c:v>243000</c:v>
                </c:pt>
                <c:pt idx="2045">
                  <c:v>244000</c:v>
                </c:pt>
                <c:pt idx="2046">
                  <c:v>245000</c:v>
                </c:pt>
                <c:pt idx="2047">
                  <c:v>246000</c:v>
                </c:pt>
                <c:pt idx="2048">
                  <c:v>247000</c:v>
                </c:pt>
                <c:pt idx="2049">
                  <c:v>248000</c:v>
                </c:pt>
                <c:pt idx="2050">
                  <c:v>249000</c:v>
                </c:pt>
                <c:pt idx="2051">
                  <c:v>250000</c:v>
                </c:pt>
                <c:pt idx="2052">
                  <c:v>251000</c:v>
                </c:pt>
                <c:pt idx="2053">
                  <c:v>252000</c:v>
                </c:pt>
                <c:pt idx="2054">
                  <c:v>253000</c:v>
                </c:pt>
                <c:pt idx="2055">
                  <c:v>254000</c:v>
                </c:pt>
                <c:pt idx="2056">
                  <c:v>255000</c:v>
                </c:pt>
                <c:pt idx="2057">
                  <c:v>256000</c:v>
                </c:pt>
                <c:pt idx="2058">
                  <c:v>257000</c:v>
                </c:pt>
                <c:pt idx="2059">
                  <c:v>258000</c:v>
                </c:pt>
                <c:pt idx="2060">
                  <c:v>259000</c:v>
                </c:pt>
                <c:pt idx="2061">
                  <c:v>260000</c:v>
                </c:pt>
                <c:pt idx="2062">
                  <c:v>261000</c:v>
                </c:pt>
                <c:pt idx="2063">
                  <c:v>262000</c:v>
                </c:pt>
                <c:pt idx="2064">
                  <c:v>263000</c:v>
                </c:pt>
                <c:pt idx="2065">
                  <c:v>264000</c:v>
                </c:pt>
                <c:pt idx="2066">
                  <c:v>265000</c:v>
                </c:pt>
                <c:pt idx="2067">
                  <c:v>266000</c:v>
                </c:pt>
                <c:pt idx="2068">
                  <c:v>267000</c:v>
                </c:pt>
                <c:pt idx="2069">
                  <c:v>268000</c:v>
                </c:pt>
                <c:pt idx="2070">
                  <c:v>269000</c:v>
                </c:pt>
                <c:pt idx="2071">
                  <c:v>270000</c:v>
                </c:pt>
                <c:pt idx="2072">
                  <c:v>271000</c:v>
                </c:pt>
                <c:pt idx="2073">
                  <c:v>272000</c:v>
                </c:pt>
                <c:pt idx="2074">
                  <c:v>273000</c:v>
                </c:pt>
                <c:pt idx="2075">
                  <c:v>274000</c:v>
                </c:pt>
                <c:pt idx="2076">
                  <c:v>275000</c:v>
                </c:pt>
                <c:pt idx="2077">
                  <c:v>276000</c:v>
                </c:pt>
                <c:pt idx="2078">
                  <c:v>277000</c:v>
                </c:pt>
                <c:pt idx="2079">
                  <c:v>278000</c:v>
                </c:pt>
                <c:pt idx="2080">
                  <c:v>279000</c:v>
                </c:pt>
                <c:pt idx="2081">
                  <c:v>280000</c:v>
                </c:pt>
                <c:pt idx="2082">
                  <c:v>281000</c:v>
                </c:pt>
                <c:pt idx="2083">
                  <c:v>282000</c:v>
                </c:pt>
                <c:pt idx="2084">
                  <c:v>283000</c:v>
                </c:pt>
                <c:pt idx="2085">
                  <c:v>284000</c:v>
                </c:pt>
                <c:pt idx="2086">
                  <c:v>285000</c:v>
                </c:pt>
                <c:pt idx="2087">
                  <c:v>286000</c:v>
                </c:pt>
                <c:pt idx="2088">
                  <c:v>287000</c:v>
                </c:pt>
                <c:pt idx="2089">
                  <c:v>288000</c:v>
                </c:pt>
                <c:pt idx="2090">
                  <c:v>289000</c:v>
                </c:pt>
                <c:pt idx="2091">
                  <c:v>290000</c:v>
                </c:pt>
                <c:pt idx="2092">
                  <c:v>291000</c:v>
                </c:pt>
                <c:pt idx="2093">
                  <c:v>292000</c:v>
                </c:pt>
                <c:pt idx="2094">
                  <c:v>293000</c:v>
                </c:pt>
                <c:pt idx="2095">
                  <c:v>294000</c:v>
                </c:pt>
                <c:pt idx="2096">
                  <c:v>295000</c:v>
                </c:pt>
                <c:pt idx="2097">
                  <c:v>296000</c:v>
                </c:pt>
                <c:pt idx="2098">
                  <c:v>297000</c:v>
                </c:pt>
                <c:pt idx="2099">
                  <c:v>298000</c:v>
                </c:pt>
                <c:pt idx="2100">
                  <c:v>299000</c:v>
                </c:pt>
                <c:pt idx="2101">
                  <c:v>300000</c:v>
                </c:pt>
                <c:pt idx="2102">
                  <c:v>301000</c:v>
                </c:pt>
                <c:pt idx="2103">
                  <c:v>302000</c:v>
                </c:pt>
                <c:pt idx="2104">
                  <c:v>303000</c:v>
                </c:pt>
                <c:pt idx="2105">
                  <c:v>304000</c:v>
                </c:pt>
                <c:pt idx="2106">
                  <c:v>305000</c:v>
                </c:pt>
                <c:pt idx="2107">
                  <c:v>306000</c:v>
                </c:pt>
                <c:pt idx="2108">
                  <c:v>307000</c:v>
                </c:pt>
                <c:pt idx="2109">
                  <c:v>308000</c:v>
                </c:pt>
                <c:pt idx="2110">
                  <c:v>309000</c:v>
                </c:pt>
                <c:pt idx="2111">
                  <c:v>310000</c:v>
                </c:pt>
                <c:pt idx="2112">
                  <c:v>311000</c:v>
                </c:pt>
                <c:pt idx="2113">
                  <c:v>312000</c:v>
                </c:pt>
                <c:pt idx="2114">
                  <c:v>313000</c:v>
                </c:pt>
                <c:pt idx="2115">
                  <c:v>314000</c:v>
                </c:pt>
                <c:pt idx="2116">
                  <c:v>315000</c:v>
                </c:pt>
                <c:pt idx="2117">
                  <c:v>316000</c:v>
                </c:pt>
                <c:pt idx="2118">
                  <c:v>317000</c:v>
                </c:pt>
                <c:pt idx="2119">
                  <c:v>318000</c:v>
                </c:pt>
                <c:pt idx="2120">
                  <c:v>319000</c:v>
                </c:pt>
                <c:pt idx="2121">
                  <c:v>320000</c:v>
                </c:pt>
                <c:pt idx="2122">
                  <c:v>321000</c:v>
                </c:pt>
                <c:pt idx="2123">
                  <c:v>322000</c:v>
                </c:pt>
                <c:pt idx="2124">
                  <c:v>323000</c:v>
                </c:pt>
                <c:pt idx="2125">
                  <c:v>324000</c:v>
                </c:pt>
                <c:pt idx="2126">
                  <c:v>325000</c:v>
                </c:pt>
                <c:pt idx="2127">
                  <c:v>326000</c:v>
                </c:pt>
                <c:pt idx="2128">
                  <c:v>327000</c:v>
                </c:pt>
                <c:pt idx="2129">
                  <c:v>328000</c:v>
                </c:pt>
                <c:pt idx="2130">
                  <c:v>329000</c:v>
                </c:pt>
                <c:pt idx="2131">
                  <c:v>330000</c:v>
                </c:pt>
                <c:pt idx="2132">
                  <c:v>331000</c:v>
                </c:pt>
                <c:pt idx="2133">
                  <c:v>332000</c:v>
                </c:pt>
                <c:pt idx="2134">
                  <c:v>333000</c:v>
                </c:pt>
                <c:pt idx="2135">
                  <c:v>334000</c:v>
                </c:pt>
                <c:pt idx="2136">
                  <c:v>335000</c:v>
                </c:pt>
                <c:pt idx="2137">
                  <c:v>336000</c:v>
                </c:pt>
                <c:pt idx="2138">
                  <c:v>337000</c:v>
                </c:pt>
                <c:pt idx="2139">
                  <c:v>338000</c:v>
                </c:pt>
                <c:pt idx="2140">
                  <c:v>339000</c:v>
                </c:pt>
                <c:pt idx="2141">
                  <c:v>340000</c:v>
                </c:pt>
                <c:pt idx="2142">
                  <c:v>341000</c:v>
                </c:pt>
                <c:pt idx="2143">
                  <c:v>342000</c:v>
                </c:pt>
                <c:pt idx="2144">
                  <c:v>343000</c:v>
                </c:pt>
                <c:pt idx="2145">
                  <c:v>344000</c:v>
                </c:pt>
                <c:pt idx="2146">
                  <c:v>345000</c:v>
                </c:pt>
                <c:pt idx="2147">
                  <c:v>346000</c:v>
                </c:pt>
                <c:pt idx="2148">
                  <c:v>347000</c:v>
                </c:pt>
                <c:pt idx="2149">
                  <c:v>348000</c:v>
                </c:pt>
                <c:pt idx="2150">
                  <c:v>349000</c:v>
                </c:pt>
                <c:pt idx="2151">
                  <c:v>350000</c:v>
                </c:pt>
                <c:pt idx="2152">
                  <c:v>351000</c:v>
                </c:pt>
                <c:pt idx="2153">
                  <c:v>352000</c:v>
                </c:pt>
                <c:pt idx="2154">
                  <c:v>353000</c:v>
                </c:pt>
                <c:pt idx="2155">
                  <c:v>354000</c:v>
                </c:pt>
                <c:pt idx="2156">
                  <c:v>355000</c:v>
                </c:pt>
                <c:pt idx="2157">
                  <c:v>356000</c:v>
                </c:pt>
                <c:pt idx="2158">
                  <c:v>357000</c:v>
                </c:pt>
                <c:pt idx="2159">
                  <c:v>358000</c:v>
                </c:pt>
                <c:pt idx="2160">
                  <c:v>359000</c:v>
                </c:pt>
                <c:pt idx="2161">
                  <c:v>360000</c:v>
                </c:pt>
                <c:pt idx="2162">
                  <c:v>361000</c:v>
                </c:pt>
                <c:pt idx="2163">
                  <c:v>362000</c:v>
                </c:pt>
                <c:pt idx="2164">
                  <c:v>363000</c:v>
                </c:pt>
                <c:pt idx="2165">
                  <c:v>364000</c:v>
                </c:pt>
                <c:pt idx="2166">
                  <c:v>365000</c:v>
                </c:pt>
                <c:pt idx="2167">
                  <c:v>366000</c:v>
                </c:pt>
                <c:pt idx="2168">
                  <c:v>367000</c:v>
                </c:pt>
                <c:pt idx="2169">
                  <c:v>368000</c:v>
                </c:pt>
                <c:pt idx="2170">
                  <c:v>369000</c:v>
                </c:pt>
                <c:pt idx="2171">
                  <c:v>370000</c:v>
                </c:pt>
                <c:pt idx="2172">
                  <c:v>371000</c:v>
                </c:pt>
                <c:pt idx="2173">
                  <c:v>372000</c:v>
                </c:pt>
                <c:pt idx="2174">
                  <c:v>373000</c:v>
                </c:pt>
                <c:pt idx="2175">
                  <c:v>374000</c:v>
                </c:pt>
                <c:pt idx="2176">
                  <c:v>375000</c:v>
                </c:pt>
                <c:pt idx="2177">
                  <c:v>376000</c:v>
                </c:pt>
                <c:pt idx="2178">
                  <c:v>377000</c:v>
                </c:pt>
                <c:pt idx="2179">
                  <c:v>378000</c:v>
                </c:pt>
                <c:pt idx="2180">
                  <c:v>379000</c:v>
                </c:pt>
                <c:pt idx="2181">
                  <c:v>380000</c:v>
                </c:pt>
                <c:pt idx="2182">
                  <c:v>381000</c:v>
                </c:pt>
                <c:pt idx="2183">
                  <c:v>382000</c:v>
                </c:pt>
                <c:pt idx="2184">
                  <c:v>383000</c:v>
                </c:pt>
                <c:pt idx="2185">
                  <c:v>384000</c:v>
                </c:pt>
                <c:pt idx="2186">
                  <c:v>385000</c:v>
                </c:pt>
                <c:pt idx="2187">
                  <c:v>386000</c:v>
                </c:pt>
                <c:pt idx="2188">
                  <c:v>387000</c:v>
                </c:pt>
                <c:pt idx="2189">
                  <c:v>388000</c:v>
                </c:pt>
                <c:pt idx="2190">
                  <c:v>389000</c:v>
                </c:pt>
                <c:pt idx="2191">
                  <c:v>390000</c:v>
                </c:pt>
                <c:pt idx="2192">
                  <c:v>391000</c:v>
                </c:pt>
                <c:pt idx="2193">
                  <c:v>392000</c:v>
                </c:pt>
                <c:pt idx="2194">
                  <c:v>393000</c:v>
                </c:pt>
                <c:pt idx="2195">
                  <c:v>394000</c:v>
                </c:pt>
                <c:pt idx="2196">
                  <c:v>395000</c:v>
                </c:pt>
                <c:pt idx="2197">
                  <c:v>396000</c:v>
                </c:pt>
                <c:pt idx="2198">
                  <c:v>397000</c:v>
                </c:pt>
                <c:pt idx="2199">
                  <c:v>398000</c:v>
                </c:pt>
                <c:pt idx="2200">
                  <c:v>399000</c:v>
                </c:pt>
                <c:pt idx="2201">
                  <c:v>400000</c:v>
                </c:pt>
                <c:pt idx="2202">
                  <c:v>401000</c:v>
                </c:pt>
                <c:pt idx="2203">
                  <c:v>402000</c:v>
                </c:pt>
                <c:pt idx="2204">
                  <c:v>403000</c:v>
                </c:pt>
                <c:pt idx="2205">
                  <c:v>404000</c:v>
                </c:pt>
                <c:pt idx="2206">
                  <c:v>405000</c:v>
                </c:pt>
                <c:pt idx="2207">
                  <c:v>406000</c:v>
                </c:pt>
                <c:pt idx="2208">
                  <c:v>407000</c:v>
                </c:pt>
                <c:pt idx="2209">
                  <c:v>408000</c:v>
                </c:pt>
                <c:pt idx="2210">
                  <c:v>409000</c:v>
                </c:pt>
                <c:pt idx="2211">
                  <c:v>410000</c:v>
                </c:pt>
                <c:pt idx="2212">
                  <c:v>411000</c:v>
                </c:pt>
                <c:pt idx="2213">
                  <c:v>412000</c:v>
                </c:pt>
                <c:pt idx="2214">
                  <c:v>413000</c:v>
                </c:pt>
                <c:pt idx="2215">
                  <c:v>414000</c:v>
                </c:pt>
                <c:pt idx="2216">
                  <c:v>415000</c:v>
                </c:pt>
                <c:pt idx="2217">
                  <c:v>416000</c:v>
                </c:pt>
                <c:pt idx="2218">
                  <c:v>417000</c:v>
                </c:pt>
                <c:pt idx="2219">
                  <c:v>418000</c:v>
                </c:pt>
                <c:pt idx="2220">
                  <c:v>419000</c:v>
                </c:pt>
                <c:pt idx="2221">
                  <c:v>420000</c:v>
                </c:pt>
                <c:pt idx="2222">
                  <c:v>421000</c:v>
                </c:pt>
                <c:pt idx="2223">
                  <c:v>422000</c:v>
                </c:pt>
                <c:pt idx="2224">
                  <c:v>423000</c:v>
                </c:pt>
                <c:pt idx="2225">
                  <c:v>424000</c:v>
                </c:pt>
                <c:pt idx="2226">
                  <c:v>425000</c:v>
                </c:pt>
                <c:pt idx="2227">
                  <c:v>426000</c:v>
                </c:pt>
                <c:pt idx="2228">
                  <c:v>427000</c:v>
                </c:pt>
                <c:pt idx="2229">
                  <c:v>428000</c:v>
                </c:pt>
                <c:pt idx="2230">
                  <c:v>429000</c:v>
                </c:pt>
                <c:pt idx="2231">
                  <c:v>430000</c:v>
                </c:pt>
                <c:pt idx="2232">
                  <c:v>431000</c:v>
                </c:pt>
                <c:pt idx="2233">
                  <c:v>432000</c:v>
                </c:pt>
                <c:pt idx="2234">
                  <c:v>433000</c:v>
                </c:pt>
                <c:pt idx="2235">
                  <c:v>434000</c:v>
                </c:pt>
                <c:pt idx="2236">
                  <c:v>435000</c:v>
                </c:pt>
                <c:pt idx="2237">
                  <c:v>436000</c:v>
                </c:pt>
                <c:pt idx="2238">
                  <c:v>437000</c:v>
                </c:pt>
                <c:pt idx="2239">
                  <c:v>438000</c:v>
                </c:pt>
                <c:pt idx="2240">
                  <c:v>439000</c:v>
                </c:pt>
                <c:pt idx="2241">
                  <c:v>440000</c:v>
                </c:pt>
                <c:pt idx="2242">
                  <c:v>441000</c:v>
                </c:pt>
                <c:pt idx="2243">
                  <c:v>442000</c:v>
                </c:pt>
                <c:pt idx="2244">
                  <c:v>443000</c:v>
                </c:pt>
                <c:pt idx="2245">
                  <c:v>444000</c:v>
                </c:pt>
                <c:pt idx="2246">
                  <c:v>445000</c:v>
                </c:pt>
                <c:pt idx="2247">
                  <c:v>446000</c:v>
                </c:pt>
                <c:pt idx="2248">
                  <c:v>447000</c:v>
                </c:pt>
                <c:pt idx="2249">
                  <c:v>448000</c:v>
                </c:pt>
                <c:pt idx="2250">
                  <c:v>449000</c:v>
                </c:pt>
                <c:pt idx="2251">
                  <c:v>450000</c:v>
                </c:pt>
                <c:pt idx="2252">
                  <c:v>451000</c:v>
                </c:pt>
                <c:pt idx="2253">
                  <c:v>452000</c:v>
                </c:pt>
                <c:pt idx="2254">
                  <c:v>453000</c:v>
                </c:pt>
                <c:pt idx="2255">
                  <c:v>454000</c:v>
                </c:pt>
                <c:pt idx="2256">
                  <c:v>455000</c:v>
                </c:pt>
                <c:pt idx="2257">
                  <c:v>456000</c:v>
                </c:pt>
                <c:pt idx="2258">
                  <c:v>457000</c:v>
                </c:pt>
                <c:pt idx="2259">
                  <c:v>458000</c:v>
                </c:pt>
                <c:pt idx="2260">
                  <c:v>459000</c:v>
                </c:pt>
                <c:pt idx="2261">
                  <c:v>460000</c:v>
                </c:pt>
                <c:pt idx="2262">
                  <c:v>461000</c:v>
                </c:pt>
                <c:pt idx="2263">
                  <c:v>462000</c:v>
                </c:pt>
                <c:pt idx="2264">
                  <c:v>463000</c:v>
                </c:pt>
                <c:pt idx="2265">
                  <c:v>464000</c:v>
                </c:pt>
                <c:pt idx="2266">
                  <c:v>465000</c:v>
                </c:pt>
                <c:pt idx="2267">
                  <c:v>466000</c:v>
                </c:pt>
                <c:pt idx="2268">
                  <c:v>467000</c:v>
                </c:pt>
                <c:pt idx="2269">
                  <c:v>468000</c:v>
                </c:pt>
                <c:pt idx="2270">
                  <c:v>469000</c:v>
                </c:pt>
                <c:pt idx="2271">
                  <c:v>470000</c:v>
                </c:pt>
                <c:pt idx="2272">
                  <c:v>471000</c:v>
                </c:pt>
                <c:pt idx="2273">
                  <c:v>472000</c:v>
                </c:pt>
                <c:pt idx="2274">
                  <c:v>473000</c:v>
                </c:pt>
                <c:pt idx="2275">
                  <c:v>474000</c:v>
                </c:pt>
                <c:pt idx="2276">
                  <c:v>475000</c:v>
                </c:pt>
                <c:pt idx="2277">
                  <c:v>476000</c:v>
                </c:pt>
                <c:pt idx="2278">
                  <c:v>477000</c:v>
                </c:pt>
                <c:pt idx="2279">
                  <c:v>478000</c:v>
                </c:pt>
                <c:pt idx="2280">
                  <c:v>479000</c:v>
                </c:pt>
                <c:pt idx="2281">
                  <c:v>480000</c:v>
                </c:pt>
                <c:pt idx="2282">
                  <c:v>481000</c:v>
                </c:pt>
                <c:pt idx="2283">
                  <c:v>482000</c:v>
                </c:pt>
                <c:pt idx="2284">
                  <c:v>483000</c:v>
                </c:pt>
                <c:pt idx="2285">
                  <c:v>484000</c:v>
                </c:pt>
                <c:pt idx="2286">
                  <c:v>485000</c:v>
                </c:pt>
                <c:pt idx="2287">
                  <c:v>486000</c:v>
                </c:pt>
                <c:pt idx="2288">
                  <c:v>487000</c:v>
                </c:pt>
                <c:pt idx="2289">
                  <c:v>488000</c:v>
                </c:pt>
                <c:pt idx="2290">
                  <c:v>489000</c:v>
                </c:pt>
                <c:pt idx="2291">
                  <c:v>490000</c:v>
                </c:pt>
                <c:pt idx="2292">
                  <c:v>491000</c:v>
                </c:pt>
                <c:pt idx="2293">
                  <c:v>492000</c:v>
                </c:pt>
                <c:pt idx="2294">
                  <c:v>493000</c:v>
                </c:pt>
                <c:pt idx="2295">
                  <c:v>494000</c:v>
                </c:pt>
                <c:pt idx="2296">
                  <c:v>495000</c:v>
                </c:pt>
                <c:pt idx="2297">
                  <c:v>496000</c:v>
                </c:pt>
                <c:pt idx="2298">
                  <c:v>497000</c:v>
                </c:pt>
                <c:pt idx="2299">
                  <c:v>498000</c:v>
                </c:pt>
                <c:pt idx="2300">
                  <c:v>499000</c:v>
                </c:pt>
                <c:pt idx="2301">
                  <c:v>500000</c:v>
                </c:pt>
                <c:pt idx="2302">
                  <c:v>501000</c:v>
                </c:pt>
                <c:pt idx="2303">
                  <c:v>502000</c:v>
                </c:pt>
                <c:pt idx="2304">
                  <c:v>503000</c:v>
                </c:pt>
                <c:pt idx="2305">
                  <c:v>504000</c:v>
                </c:pt>
                <c:pt idx="2306">
                  <c:v>505000</c:v>
                </c:pt>
                <c:pt idx="2307">
                  <c:v>506000</c:v>
                </c:pt>
                <c:pt idx="2308">
                  <c:v>507000</c:v>
                </c:pt>
                <c:pt idx="2309">
                  <c:v>508000</c:v>
                </c:pt>
                <c:pt idx="2310">
                  <c:v>509000</c:v>
                </c:pt>
                <c:pt idx="2311">
                  <c:v>510000</c:v>
                </c:pt>
                <c:pt idx="2312">
                  <c:v>511000</c:v>
                </c:pt>
                <c:pt idx="2313">
                  <c:v>512000</c:v>
                </c:pt>
                <c:pt idx="2314">
                  <c:v>513000</c:v>
                </c:pt>
                <c:pt idx="2315">
                  <c:v>514000</c:v>
                </c:pt>
                <c:pt idx="2316">
                  <c:v>515000</c:v>
                </c:pt>
                <c:pt idx="2317">
                  <c:v>516000</c:v>
                </c:pt>
                <c:pt idx="2318">
                  <c:v>517000</c:v>
                </c:pt>
                <c:pt idx="2319">
                  <c:v>518000</c:v>
                </c:pt>
                <c:pt idx="2320">
                  <c:v>519000</c:v>
                </c:pt>
                <c:pt idx="2321">
                  <c:v>520000</c:v>
                </c:pt>
                <c:pt idx="2322">
                  <c:v>521000</c:v>
                </c:pt>
                <c:pt idx="2323">
                  <c:v>522000</c:v>
                </c:pt>
                <c:pt idx="2324">
                  <c:v>523000</c:v>
                </c:pt>
                <c:pt idx="2325">
                  <c:v>524000</c:v>
                </c:pt>
                <c:pt idx="2326">
                  <c:v>525000</c:v>
                </c:pt>
                <c:pt idx="2327">
                  <c:v>526000</c:v>
                </c:pt>
                <c:pt idx="2328">
                  <c:v>527000</c:v>
                </c:pt>
                <c:pt idx="2329">
                  <c:v>528000</c:v>
                </c:pt>
                <c:pt idx="2330">
                  <c:v>529000</c:v>
                </c:pt>
                <c:pt idx="2331">
                  <c:v>530000</c:v>
                </c:pt>
                <c:pt idx="2332">
                  <c:v>531000</c:v>
                </c:pt>
                <c:pt idx="2333">
                  <c:v>532000</c:v>
                </c:pt>
                <c:pt idx="2334">
                  <c:v>533000</c:v>
                </c:pt>
                <c:pt idx="2335">
                  <c:v>534000</c:v>
                </c:pt>
                <c:pt idx="2336">
                  <c:v>535000</c:v>
                </c:pt>
                <c:pt idx="2337">
                  <c:v>536000</c:v>
                </c:pt>
                <c:pt idx="2338">
                  <c:v>537000</c:v>
                </c:pt>
                <c:pt idx="2339">
                  <c:v>538000</c:v>
                </c:pt>
                <c:pt idx="2340">
                  <c:v>539000</c:v>
                </c:pt>
                <c:pt idx="2341">
                  <c:v>540000</c:v>
                </c:pt>
                <c:pt idx="2342">
                  <c:v>541000</c:v>
                </c:pt>
                <c:pt idx="2343">
                  <c:v>542000</c:v>
                </c:pt>
                <c:pt idx="2344">
                  <c:v>543000</c:v>
                </c:pt>
                <c:pt idx="2345">
                  <c:v>544000</c:v>
                </c:pt>
                <c:pt idx="2346">
                  <c:v>545000</c:v>
                </c:pt>
                <c:pt idx="2347">
                  <c:v>546000</c:v>
                </c:pt>
                <c:pt idx="2348">
                  <c:v>547000</c:v>
                </c:pt>
                <c:pt idx="2349">
                  <c:v>548000</c:v>
                </c:pt>
                <c:pt idx="2350">
                  <c:v>549000</c:v>
                </c:pt>
                <c:pt idx="2351">
                  <c:v>550000</c:v>
                </c:pt>
                <c:pt idx="2352">
                  <c:v>551000</c:v>
                </c:pt>
                <c:pt idx="2353">
                  <c:v>552000</c:v>
                </c:pt>
                <c:pt idx="2354">
                  <c:v>553000</c:v>
                </c:pt>
                <c:pt idx="2355">
                  <c:v>554000</c:v>
                </c:pt>
                <c:pt idx="2356">
                  <c:v>555000</c:v>
                </c:pt>
                <c:pt idx="2357">
                  <c:v>556000</c:v>
                </c:pt>
                <c:pt idx="2358">
                  <c:v>557000</c:v>
                </c:pt>
                <c:pt idx="2359">
                  <c:v>558000</c:v>
                </c:pt>
                <c:pt idx="2360">
                  <c:v>559000</c:v>
                </c:pt>
                <c:pt idx="2361">
                  <c:v>560000</c:v>
                </c:pt>
                <c:pt idx="2362">
                  <c:v>561000</c:v>
                </c:pt>
                <c:pt idx="2363">
                  <c:v>562000</c:v>
                </c:pt>
                <c:pt idx="2364">
                  <c:v>563000</c:v>
                </c:pt>
                <c:pt idx="2365">
                  <c:v>564000</c:v>
                </c:pt>
                <c:pt idx="2366">
                  <c:v>565000</c:v>
                </c:pt>
                <c:pt idx="2367">
                  <c:v>566000</c:v>
                </c:pt>
                <c:pt idx="2368">
                  <c:v>567000</c:v>
                </c:pt>
                <c:pt idx="2369">
                  <c:v>568000</c:v>
                </c:pt>
                <c:pt idx="2370">
                  <c:v>569000</c:v>
                </c:pt>
                <c:pt idx="2371">
                  <c:v>570000</c:v>
                </c:pt>
                <c:pt idx="2372">
                  <c:v>571000</c:v>
                </c:pt>
                <c:pt idx="2373">
                  <c:v>572000</c:v>
                </c:pt>
                <c:pt idx="2374">
                  <c:v>573000</c:v>
                </c:pt>
                <c:pt idx="2375">
                  <c:v>574000</c:v>
                </c:pt>
                <c:pt idx="2376">
                  <c:v>575000</c:v>
                </c:pt>
                <c:pt idx="2377">
                  <c:v>576000</c:v>
                </c:pt>
                <c:pt idx="2378">
                  <c:v>577000</c:v>
                </c:pt>
                <c:pt idx="2379">
                  <c:v>578000</c:v>
                </c:pt>
                <c:pt idx="2380">
                  <c:v>579000</c:v>
                </c:pt>
                <c:pt idx="2381">
                  <c:v>580000</c:v>
                </c:pt>
                <c:pt idx="2382">
                  <c:v>581000</c:v>
                </c:pt>
                <c:pt idx="2383">
                  <c:v>582000</c:v>
                </c:pt>
                <c:pt idx="2384">
                  <c:v>583000</c:v>
                </c:pt>
                <c:pt idx="2385">
                  <c:v>584000</c:v>
                </c:pt>
                <c:pt idx="2386">
                  <c:v>585000</c:v>
                </c:pt>
                <c:pt idx="2387">
                  <c:v>586000</c:v>
                </c:pt>
                <c:pt idx="2388">
                  <c:v>587000</c:v>
                </c:pt>
                <c:pt idx="2389">
                  <c:v>588000</c:v>
                </c:pt>
                <c:pt idx="2390">
                  <c:v>589000</c:v>
                </c:pt>
                <c:pt idx="2391">
                  <c:v>590000</c:v>
                </c:pt>
                <c:pt idx="2392">
                  <c:v>591000</c:v>
                </c:pt>
                <c:pt idx="2393">
                  <c:v>592000</c:v>
                </c:pt>
                <c:pt idx="2394">
                  <c:v>593000</c:v>
                </c:pt>
                <c:pt idx="2395">
                  <c:v>594000</c:v>
                </c:pt>
                <c:pt idx="2396">
                  <c:v>595000</c:v>
                </c:pt>
                <c:pt idx="2397">
                  <c:v>596000</c:v>
                </c:pt>
                <c:pt idx="2398">
                  <c:v>597000</c:v>
                </c:pt>
                <c:pt idx="2399">
                  <c:v>598000</c:v>
                </c:pt>
                <c:pt idx="2400">
                  <c:v>599000</c:v>
                </c:pt>
                <c:pt idx="2401">
                  <c:v>600000</c:v>
                </c:pt>
                <c:pt idx="2402">
                  <c:v>601000</c:v>
                </c:pt>
                <c:pt idx="2403">
                  <c:v>602000</c:v>
                </c:pt>
                <c:pt idx="2404">
                  <c:v>603000</c:v>
                </c:pt>
                <c:pt idx="2405">
                  <c:v>604000</c:v>
                </c:pt>
                <c:pt idx="2406">
                  <c:v>605000</c:v>
                </c:pt>
                <c:pt idx="2407">
                  <c:v>606000</c:v>
                </c:pt>
                <c:pt idx="2408">
                  <c:v>607000</c:v>
                </c:pt>
                <c:pt idx="2409">
                  <c:v>608000</c:v>
                </c:pt>
                <c:pt idx="2410">
                  <c:v>609000</c:v>
                </c:pt>
                <c:pt idx="2411">
                  <c:v>610000</c:v>
                </c:pt>
                <c:pt idx="2412">
                  <c:v>611000</c:v>
                </c:pt>
                <c:pt idx="2413">
                  <c:v>612000</c:v>
                </c:pt>
                <c:pt idx="2414">
                  <c:v>613000</c:v>
                </c:pt>
                <c:pt idx="2415">
                  <c:v>614000</c:v>
                </c:pt>
                <c:pt idx="2416">
                  <c:v>615000</c:v>
                </c:pt>
                <c:pt idx="2417">
                  <c:v>616000</c:v>
                </c:pt>
                <c:pt idx="2418">
                  <c:v>617000</c:v>
                </c:pt>
                <c:pt idx="2419">
                  <c:v>618000</c:v>
                </c:pt>
                <c:pt idx="2420">
                  <c:v>619000</c:v>
                </c:pt>
                <c:pt idx="2421">
                  <c:v>620000</c:v>
                </c:pt>
                <c:pt idx="2422">
                  <c:v>621000</c:v>
                </c:pt>
                <c:pt idx="2423">
                  <c:v>622000</c:v>
                </c:pt>
                <c:pt idx="2424">
                  <c:v>623000</c:v>
                </c:pt>
                <c:pt idx="2425">
                  <c:v>624000</c:v>
                </c:pt>
                <c:pt idx="2426">
                  <c:v>625000</c:v>
                </c:pt>
                <c:pt idx="2427">
                  <c:v>626000</c:v>
                </c:pt>
                <c:pt idx="2428">
                  <c:v>627000</c:v>
                </c:pt>
                <c:pt idx="2429">
                  <c:v>628000</c:v>
                </c:pt>
                <c:pt idx="2430">
                  <c:v>629000</c:v>
                </c:pt>
                <c:pt idx="2431">
                  <c:v>630000</c:v>
                </c:pt>
                <c:pt idx="2432">
                  <c:v>631000</c:v>
                </c:pt>
                <c:pt idx="2433">
                  <c:v>632000</c:v>
                </c:pt>
                <c:pt idx="2434">
                  <c:v>633000</c:v>
                </c:pt>
                <c:pt idx="2435">
                  <c:v>634000</c:v>
                </c:pt>
                <c:pt idx="2436">
                  <c:v>635000</c:v>
                </c:pt>
                <c:pt idx="2437">
                  <c:v>636000</c:v>
                </c:pt>
                <c:pt idx="2438">
                  <c:v>637000</c:v>
                </c:pt>
                <c:pt idx="2439">
                  <c:v>638000</c:v>
                </c:pt>
                <c:pt idx="2440">
                  <c:v>639000</c:v>
                </c:pt>
                <c:pt idx="2441">
                  <c:v>640000</c:v>
                </c:pt>
                <c:pt idx="2442">
                  <c:v>641000</c:v>
                </c:pt>
                <c:pt idx="2443">
                  <c:v>642000</c:v>
                </c:pt>
                <c:pt idx="2444">
                  <c:v>643000</c:v>
                </c:pt>
                <c:pt idx="2445">
                  <c:v>644000</c:v>
                </c:pt>
                <c:pt idx="2446">
                  <c:v>645000</c:v>
                </c:pt>
                <c:pt idx="2447">
                  <c:v>646000</c:v>
                </c:pt>
                <c:pt idx="2448">
                  <c:v>647000</c:v>
                </c:pt>
                <c:pt idx="2449">
                  <c:v>648000</c:v>
                </c:pt>
                <c:pt idx="2450">
                  <c:v>649000</c:v>
                </c:pt>
                <c:pt idx="2451">
                  <c:v>650000</c:v>
                </c:pt>
                <c:pt idx="2452">
                  <c:v>651000</c:v>
                </c:pt>
                <c:pt idx="2453">
                  <c:v>652000</c:v>
                </c:pt>
                <c:pt idx="2454">
                  <c:v>653000</c:v>
                </c:pt>
                <c:pt idx="2455">
                  <c:v>654000</c:v>
                </c:pt>
                <c:pt idx="2456">
                  <c:v>655000</c:v>
                </c:pt>
                <c:pt idx="2457">
                  <c:v>656000</c:v>
                </c:pt>
                <c:pt idx="2458">
                  <c:v>657000</c:v>
                </c:pt>
                <c:pt idx="2459">
                  <c:v>658000</c:v>
                </c:pt>
                <c:pt idx="2460">
                  <c:v>659000</c:v>
                </c:pt>
                <c:pt idx="2461">
                  <c:v>660000</c:v>
                </c:pt>
                <c:pt idx="2462">
                  <c:v>661000</c:v>
                </c:pt>
                <c:pt idx="2463">
                  <c:v>662000</c:v>
                </c:pt>
                <c:pt idx="2464">
                  <c:v>663000</c:v>
                </c:pt>
                <c:pt idx="2465">
                  <c:v>664000</c:v>
                </c:pt>
                <c:pt idx="2466">
                  <c:v>665000</c:v>
                </c:pt>
                <c:pt idx="2467">
                  <c:v>666000</c:v>
                </c:pt>
                <c:pt idx="2468">
                  <c:v>667000</c:v>
                </c:pt>
                <c:pt idx="2469">
                  <c:v>668000</c:v>
                </c:pt>
                <c:pt idx="2470">
                  <c:v>669000</c:v>
                </c:pt>
                <c:pt idx="2471">
                  <c:v>670000</c:v>
                </c:pt>
                <c:pt idx="2472">
                  <c:v>671000</c:v>
                </c:pt>
                <c:pt idx="2473">
                  <c:v>672000</c:v>
                </c:pt>
                <c:pt idx="2474">
                  <c:v>673000</c:v>
                </c:pt>
                <c:pt idx="2475">
                  <c:v>674000</c:v>
                </c:pt>
                <c:pt idx="2476">
                  <c:v>675000</c:v>
                </c:pt>
                <c:pt idx="2477">
                  <c:v>676000</c:v>
                </c:pt>
                <c:pt idx="2478">
                  <c:v>677000</c:v>
                </c:pt>
                <c:pt idx="2479">
                  <c:v>678000</c:v>
                </c:pt>
                <c:pt idx="2480">
                  <c:v>679000</c:v>
                </c:pt>
                <c:pt idx="2481">
                  <c:v>680000</c:v>
                </c:pt>
                <c:pt idx="2482">
                  <c:v>681000</c:v>
                </c:pt>
                <c:pt idx="2483">
                  <c:v>682000</c:v>
                </c:pt>
                <c:pt idx="2484">
                  <c:v>683000</c:v>
                </c:pt>
                <c:pt idx="2485">
                  <c:v>684000</c:v>
                </c:pt>
                <c:pt idx="2486">
                  <c:v>685000</c:v>
                </c:pt>
                <c:pt idx="2487">
                  <c:v>686000</c:v>
                </c:pt>
                <c:pt idx="2488">
                  <c:v>687000</c:v>
                </c:pt>
                <c:pt idx="2489">
                  <c:v>688000</c:v>
                </c:pt>
                <c:pt idx="2490">
                  <c:v>689000</c:v>
                </c:pt>
                <c:pt idx="2491">
                  <c:v>690000</c:v>
                </c:pt>
                <c:pt idx="2492">
                  <c:v>691000</c:v>
                </c:pt>
                <c:pt idx="2493">
                  <c:v>692000</c:v>
                </c:pt>
                <c:pt idx="2494">
                  <c:v>693000</c:v>
                </c:pt>
                <c:pt idx="2495">
                  <c:v>694000</c:v>
                </c:pt>
                <c:pt idx="2496">
                  <c:v>695000</c:v>
                </c:pt>
                <c:pt idx="2497">
                  <c:v>696000</c:v>
                </c:pt>
                <c:pt idx="2498">
                  <c:v>697000</c:v>
                </c:pt>
                <c:pt idx="2499">
                  <c:v>698000</c:v>
                </c:pt>
                <c:pt idx="2500">
                  <c:v>699000</c:v>
                </c:pt>
                <c:pt idx="2501">
                  <c:v>700000</c:v>
                </c:pt>
                <c:pt idx="2502">
                  <c:v>701000</c:v>
                </c:pt>
                <c:pt idx="2503">
                  <c:v>702000</c:v>
                </c:pt>
                <c:pt idx="2504">
                  <c:v>703000</c:v>
                </c:pt>
                <c:pt idx="2505">
                  <c:v>704000</c:v>
                </c:pt>
                <c:pt idx="2506">
                  <c:v>705000</c:v>
                </c:pt>
                <c:pt idx="2507">
                  <c:v>706000</c:v>
                </c:pt>
                <c:pt idx="2508">
                  <c:v>707000</c:v>
                </c:pt>
                <c:pt idx="2509">
                  <c:v>708000</c:v>
                </c:pt>
                <c:pt idx="2510">
                  <c:v>709000</c:v>
                </c:pt>
                <c:pt idx="2511">
                  <c:v>710000</c:v>
                </c:pt>
                <c:pt idx="2512">
                  <c:v>711000</c:v>
                </c:pt>
                <c:pt idx="2513">
                  <c:v>712000</c:v>
                </c:pt>
                <c:pt idx="2514">
                  <c:v>713000</c:v>
                </c:pt>
                <c:pt idx="2515">
                  <c:v>714000</c:v>
                </c:pt>
                <c:pt idx="2516">
                  <c:v>715000</c:v>
                </c:pt>
                <c:pt idx="2517">
                  <c:v>716000</c:v>
                </c:pt>
                <c:pt idx="2518">
                  <c:v>717000</c:v>
                </c:pt>
                <c:pt idx="2519">
                  <c:v>718000</c:v>
                </c:pt>
                <c:pt idx="2520">
                  <c:v>719000</c:v>
                </c:pt>
                <c:pt idx="2521">
                  <c:v>720000</c:v>
                </c:pt>
                <c:pt idx="2522">
                  <c:v>721000</c:v>
                </c:pt>
                <c:pt idx="2523">
                  <c:v>722000</c:v>
                </c:pt>
                <c:pt idx="2524">
                  <c:v>723000</c:v>
                </c:pt>
                <c:pt idx="2525">
                  <c:v>724000</c:v>
                </c:pt>
                <c:pt idx="2526">
                  <c:v>725000</c:v>
                </c:pt>
                <c:pt idx="2527">
                  <c:v>726000</c:v>
                </c:pt>
                <c:pt idx="2528">
                  <c:v>727000</c:v>
                </c:pt>
                <c:pt idx="2529">
                  <c:v>728000</c:v>
                </c:pt>
                <c:pt idx="2530">
                  <c:v>729000</c:v>
                </c:pt>
                <c:pt idx="2531">
                  <c:v>730000</c:v>
                </c:pt>
                <c:pt idx="2532">
                  <c:v>731000</c:v>
                </c:pt>
                <c:pt idx="2533">
                  <c:v>732000</c:v>
                </c:pt>
                <c:pt idx="2534">
                  <c:v>733000</c:v>
                </c:pt>
                <c:pt idx="2535">
                  <c:v>734000</c:v>
                </c:pt>
                <c:pt idx="2536">
                  <c:v>735000</c:v>
                </c:pt>
                <c:pt idx="2537">
                  <c:v>736000</c:v>
                </c:pt>
                <c:pt idx="2538">
                  <c:v>737000</c:v>
                </c:pt>
                <c:pt idx="2539">
                  <c:v>738000</c:v>
                </c:pt>
                <c:pt idx="2540">
                  <c:v>739000</c:v>
                </c:pt>
                <c:pt idx="2541">
                  <c:v>740000</c:v>
                </c:pt>
                <c:pt idx="2542">
                  <c:v>741000</c:v>
                </c:pt>
                <c:pt idx="2543">
                  <c:v>742000</c:v>
                </c:pt>
                <c:pt idx="2544">
                  <c:v>743000</c:v>
                </c:pt>
                <c:pt idx="2545">
                  <c:v>744000</c:v>
                </c:pt>
                <c:pt idx="2546">
                  <c:v>745000</c:v>
                </c:pt>
                <c:pt idx="2547">
                  <c:v>746000</c:v>
                </c:pt>
                <c:pt idx="2548">
                  <c:v>747000</c:v>
                </c:pt>
                <c:pt idx="2549">
                  <c:v>748000</c:v>
                </c:pt>
                <c:pt idx="2550">
                  <c:v>749000</c:v>
                </c:pt>
                <c:pt idx="2551">
                  <c:v>750000</c:v>
                </c:pt>
                <c:pt idx="2552">
                  <c:v>751000</c:v>
                </c:pt>
                <c:pt idx="2553">
                  <c:v>752000</c:v>
                </c:pt>
                <c:pt idx="2554">
                  <c:v>753000</c:v>
                </c:pt>
                <c:pt idx="2555">
                  <c:v>754000</c:v>
                </c:pt>
                <c:pt idx="2556">
                  <c:v>755000</c:v>
                </c:pt>
                <c:pt idx="2557">
                  <c:v>756000</c:v>
                </c:pt>
                <c:pt idx="2558">
                  <c:v>757000</c:v>
                </c:pt>
                <c:pt idx="2559">
                  <c:v>758000</c:v>
                </c:pt>
                <c:pt idx="2560">
                  <c:v>759000</c:v>
                </c:pt>
                <c:pt idx="2561">
                  <c:v>760000</c:v>
                </c:pt>
                <c:pt idx="2562">
                  <c:v>761000</c:v>
                </c:pt>
                <c:pt idx="2563">
                  <c:v>762000</c:v>
                </c:pt>
                <c:pt idx="2564">
                  <c:v>763000</c:v>
                </c:pt>
                <c:pt idx="2565">
                  <c:v>764000</c:v>
                </c:pt>
                <c:pt idx="2566">
                  <c:v>765000</c:v>
                </c:pt>
                <c:pt idx="2567">
                  <c:v>766000</c:v>
                </c:pt>
                <c:pt idx="2568">
                  <c:v>767000</c:v>
                </c:pt>
                <c:pt idx="2569">
                  <c:v>768000</c:v>
                </c:pt>
                <c:pt idx="2570">
                  <c:v>769000</c:v>
                </c:pt>
                <c:pt idx="2571">
                  <c:v>770000</c:v>
                </c:pt>
                <c:pt idx="2572">
                  <c:v>771000</c:v>
                </c:pt>
                <c:pt idx="2573">
                  <c:v>772000</c:v>
                </c:pt>
                <c:pt idx="2574">
                  <c:v>773000</c:v>
                </c:pt>
                <c:pt idx="2575">
                  <c:v>774000</c:v>
                </c:pt>
                <c:pt idx="2576">
                  <c:v>775000</c:v>
                </c:pt>
                <c:pt idx="2577">
                  <c:v>776000</c:v>
                </c:pt>
                <c:pt idx="2578">
                  <c:v>777000</c:v>
                </c:pt>
                <c:pt idx="2579">
                  <c:v>778000</c:v>
                </c:pt>
                <c:pt idx="2580">
                  <c:v>779000</c:v>
                </c:pt>
                <c:pt idx="2581">
                  <c:v>780000</c:v>
                </c:pt>
                <c:pt idx="2582">
                  <c:v>781000</c:v>
                </c:pt>
                <c:pt idx="2583">
                  <c:v>782000</c:v>
                </c:pt>
                <c:pt idx="2584">
                  <c:v>783000</c:v>
                </c:pt>
                <c:pt idx="2585">
                  <c:v>784000</c:v>
                </c:pt>
                <c:pt idx="2586">
                  <c:v>785000</c:v>
                </c:pt>
                <c:pt idx="2587">
                  <c:v>786000</c:v>
                </c:pt>
                <c:pt idx="2588">
                  <c:v>787000</c:v>
                </c:pt>
                <c:pt idx="2589">
                  <c:v>788000</c:v>
                </c:pt>
                <c:pt idx="2590">
                  <c:v>789000</c:v>
                </c:pt>
                <c:pt idx="2591">
                  <c:v>790000</c:v>
                </c:pt>
                <c:pt idx="2592">
                  <c:v>791000</c:v>
                </c:pt>
                <c:pt idx="2593">
                  <c:v>792000</c:v>
                </c:pt>
                <c:pt idx="2594">
                  <c:v>793000</c:v>
                </c:pt>
                <c:pt idx="2595">
                  <c:v>794000</c:v>
                </c:pt>
                <c:pt idx="2596">
                  <c:v>795000</c:v>
                </c:pt>
                <c:pt idx="2597">
                  <c:v>796000</c:v>
                </c:pt>
                <c:pt idx="2598">
                  <c:v>797000</c:v>
                </c:pt>
                <c:pt idx="2599">
                  <c:v>798000</c:v>
                </c:pt>
                <c:pt idx="2600">
                  <c:v>799000</c:v>
                </c:pt>
                <c:pt idx="2601">
                  <c:v>800000</c:v>
                </c:pt>
                <c:pt idx="2602">
                  <c:v>801000</c:v>
                </c:pt>
                <c:pt idx="2603">
                  <c:v>802000</c:v>
                </c:pt>
                <c:pt idx="2604">
                  <c:v>803000</c:v>
                </c:pt>
                <c:pt idx="2605">
                  <c:v>804000</c:v>
                </c:pt>
                <c:pt idx="2606">
                  <c:v>805000</c:v>
                </c:pt>
                <c:pt idx="2607">
                  <c:v>806000</c:v>
                </c:pt>
                <c:pt idx="2608">
                  <c:v>807000</c:v>
                </c:pt>
                <c:pt idx="2609">
                  <c:v>808000</c:v>
                </c:pt>
                <c:pt idx="2610">
                  <c:v>809000</c:v>
                </c:pt>
                <c:pt idx="2611">
                  <c:v>810000</c:v>
                </c:pt>
                <c:pt idx="2612">
                  <c:v>811000</c:v>
                </c:pt>
                <c:pt idx="2613">
                  <c:v>812000</c:v>
                </c:pt>
                <c:pt idx="2614">
                  <c:v>813000</c:v>
                </c:pt>
                <c:pt idx="2615">
                  <c:v>814000</c:v>
                </c:pt>
                <c:pt idx="2616">
                  <c:v>815000</c:v>
                </c:pt>
                <c:pt idx="2617">
                  <c:v>816000</c:v>
                </c:pt>
                <c:pt idx="2618">
                  <c:v>817000</c:v>
                </c:pt>
                <c:pt idx="2619">
                  <c:v>818000</c:v>
                </c:pt>
                <c:pt idx="2620">
                  <c:v>819000</c:v>
                </c:pt>
                <c:pt idx="2621">
                  <c:v>820000</c:v>
                </c:pt>
                <c:pt idx="2622">
                  <c:v>821000</c:v>
                </c:pt>
                <c:pt idx="2623">
                  <c:v>822000</c:v>
                </c:pt>
                <c:pt idx="2624">
                  <c:v>823000</c:v>
                </c:pt>
                <c:pt idx="2625">
                  <c:v>824000</c:v>
                </c:pt>
                <c:pt idx="2626">
                  <c:v>825000</c:v>
                </c:pt>
                <c:pt idx="2627">
                  <c:v>826000</c:v>
                </c:pt>
                <c:pt idx="2628">
                  <c:v>827000</c:v>
                </c:pt>
                <c:pt idx="2629">
                  <c:v>828000</c:v>
                </c:pt>
                <c:pt idx="2630">
                  <c:v>829000</c:v>
                </c:pt>
                <c:pt idx="2631">
                  <c:v>830000</c:v>
                </c:pt>
                <c:pt idx="2632">
                  <c:v>831000</c:v>
                </c:pt>
                <c:pt idx="2633">
                  <c:v>832000</c:v>
                </c:pt>
                <c:pt idx="2634">
                  <c:v>833000</c:v>
                </c:pt>
                <c:pt idx="2635">
                  <c:v>834000</c:v>
                </c:pt>
                <c:pt idx="2636">
                  <c:v>835000</c:v>
                </c:pt>
                <c:pt idx="2637">
                  <c:v>836000</c:v>
                </c:pt>
                <c:pt idx="2638">
                  <c:v>837000</c:v>
                </c:pt>
                <c:pt idx="2639">
                  <c:v>838000</c:v>
                </c:pt>
                <c:pt idx="2640">
                  <c:v>839000</c:v>
                </c:pt>
                <c:pt idx="2641">
                  <c:v>840000</c:v>
                </c:pt>
                <c:pt idx="2642">
                  <c:v>841000</c:v>
                </c:pt>
                <c:pt idx="2643">
                  <c:v>842000</c:v>
                </c:pt>
                <c:pt idx="2644">
                  <c:v>843000</c:v>
                </c:pt>
                <c:pt idx="2645">
                  <c:v>844000</c:v>
                </c:pt>
                <c:pt idx="2646">
                  <c:v>845000</c:v>
                </c:pt>
                <c:pt idx="2647">
                  <c:v>846000</c:v>
                </c:pt>
                <c:pt idx="2648">
                  <c:v>847000</c:v>
                </c:pt>
                <c:pt idx="2649">
                  <c:v>848000</c:v>
                </c:pt>
                <c:pt idx="2650">
                  <c:v>849000</c:v>
                </c:pt>
                <c:pt idx="2651">
                  <c:v>850000</c:v>
                </c:pt>
                <c:pt idx="2652">
                  <c:v>851000</c:v>
                </c:pt>
                <c:pt idx="2653">
                  <c:v>852000</c:v>
                </c:pt>
                <c:pt idx="2654">
                  <c:v>853000</c:v>
                </c:pt>
                <c:pt idx="2655">
                  <c:v>854000</c:v>
                </c:pt>
                <c:pt idx="2656">
                  <c:v>855000</c:v>
                </c:pt>
                <c:pt idx="2657">
                  <c:v>856000</c:v>
                </c:pt>
                <c:pt idx="2658">
                  <c:v>857000</c:v>
                </c:pt>
                <c:pt idx="2659">
                  <c:v>858000</c:v>
                </c:pt>
                <c:pt idx="2660">
                  <c:v>859000</c:v>
                </c:pt>
                <c:pt idx="2661">
                  <c:v>860000</c:v>
                </c:pt>
                <c:pt idx="2662">
                  <c:v>861000</c:v>
                </c:pt>
                <c:pt idx="2663">
                  <c:v>862000</c:v>
                </c:pt>
                <c:pt idx="2664">
                  <c:v>863000</c:v>
                </c:pt>
                <c:pt idx="2665">
                  <c:v>864000</c:v>
                </c:pt>
                <c:pt idx="2666">
                  <c:v>865000</c:v>
                </c:pt>
                <c:pt idx="2667">
                  <c:v>866000</c:v>
                </c:pt>
                <c:pt idx="2668">
                  <c:v>867000</c:v>
                </c:pt>
                <c:pt idx="2669">
                  <c:v>868000</c:v>
                </c:pt>
                <c:pt idx="2670">
                  <c:v>869000</c:v>
                </c:pt>
                <c:pt idx="2671">
                  <c:v>870000</c:v>
                </c:pt>
                <c:pt idx="2672">
                  <c:v>871000</c:v>
                </c:pt>
                <c:pt idx="2673">
                  <c:v>872000</c:v>
                </c:pt>
                <c:pt idx="2674">
                  <c:v>873000</c:v>
                </c:pt>
                <c:pt idx="2675">
                  <c:v>874000</c:v>
                </c:pt>
                <c:pt idx="2676">
                  <c:v>875000</c:v>
                </c:pt>
                <c:pt idx="2677">
                  <c:v>876000</c:v>
                </c:pt>
                <c:pt idx="2678">
                  <c:v>877000</c:v>
                </c:pt>
                <c:pt idx="2679">
                  <c:v>878000</c:v>
                </c:pt>
                <c:pt idx="2680">
                  <c:v>879000</c:v>
                </c:pt>
                <c:pt idx="2681">
                  <c:v>880000</c:v>
                </c:pt>
                <c:pt idx="2682">
                  <c:v>881000</c:v>
                </c:pt>
                <c:pt idx="2683">
                  <c:v>882000</c:v>
                </c:pt>
                <c:pt idx="2684">
                  <c:v>883000</c:v>
                </c:pt>
                <c:pt idx="2685">
                  <c:v>884000</c:v>
                </c:pt>
                <c:pt idx="2686">
                  <c:v>885000</c:v>
                </c:pt>
                <c:pt idx="2687">
                  <c:v>886000</c:v>
                </c:pt>
                <c:pt idx="2688">
                  <c:v>887000</c:v>
                </c:pt>
                <c:pt idx="2689">
                  <c:v>888000</c:v>
                </c:pt>
                <c:pt idx="2690">
                  <c:v>889000</c:v>
                </c:pt>
                <c:pt idx="2691">
                  <c:v>890000</c:v>
                </c:pt>
                <c:pt idx="2692">
                  <c:v>891000</c:v>
                </c:pt>
                <c:pt idx="2693">
                  <c:v>892000</c:v>
                </c:pt>
                <c:pt idx="2694">
                  <c:v>893000</c:v>
                </c:pt>
                <c:pt idx="2695">
                  <c:v>894000</c:v>
                </c:pt>
                <c:pt idx="2696">
                  <c:v>895000</c:v>
                </c:pt>
                <c:pt idx="2697">
                  <c:v>896000</c:v>
                </c:pt>
                <c:pt idx="2698">
                  <c:v>897000</c:v>
                </c:pt>
                <c:pt idx="2699">
                  <c:v>898000</c:v>
                </c:pt>
                <c:pt idx="2700">
                  <c:v>899000</c:v>
                </c:pt>
                <c:pt idx="2701">
                  <c:v>900000</c:v>
                </c:pt>
                <c:pt idx="2702">
                  <c:v>901000</c:v>
                </c:pt>
                <c:pt idx="2703">
                  <c:v>902000</c:v>
                </c:pt>
                <c:pt idx="2704">
                  <c:v>903000</c:v>
                </c:pt>
                <c:pt idx="2705">
                  <c:v>904000</c:v>
                </c:pt>
                <c:pt idx="2706">
                  <c:v>905000</c:v>
                </c:pt>
                <c:pt idx="2707">
                  <c:v>906000</c:v>
                </c:pt>
                <c:pt idx="2708">
                  <c:v>907000</c:v>
                </c:pt>
                <c:pt idx="2709">
                  <c:v>908000</c:v>
                </c:pt>
                <c:pt idx="2710">
                  <c:v>909000</c:v>
                </c:pt>
                <c:pt idx="2711">
                  <c:v>910000</c:v>
                </c:pt>
                <c:pt idx="2712">
                  <c:v>911000</c:v>
                </c:pt>
                <c:pt idx="2713">
                  <c:v>912000</c:v>
                </c:pt>
                <c:pt idx="2714">
                  <c:v>913000</c:v>
                </c:pt>
                <c:pt idx="2715">
                  <c:v>914000</c:v>
                </c:pt>
                <c:pt idx="2716">
                  <c:v>915000</c:v>
                </c:pt>
                <c:pt idx="2717">
                  <c:v>916000</c:v>
                </c:pt>
                <c:pt idx="2718">
                  <c:v>917000</c:v>
                </c:pt>
                <c:pt idx="2719">
                  <c:v>918000</c:v>
                </c:pt>
                <c:pt idx="2720">
                  <c:v>919000</c:v>
                </c:pt>
                <c:pt idx="2721">
                  <c:v>920000</c:v>
                </c:pt>
                <c:pt idx="2722">
                  <c:v>921000</c:v>
                </c:pt>
                <c:pt idx="2723">
                  <c:v>922000</c:v>
                </c:pt>
                <c:pt idx="2724">
                  <c:v>923000</c:v>
                </c:pt>
                <c:pt idx="2725">
                  <c:v>924000</c:v>
                </c:pt>
                <c:pt idx="2726">
                  <c:v>925000</c:v>
                </c:pt>
                <c:pt idx="2727">
                  <c:v>926000</c:v>
                </c:pt>
                <c:pt idx="2728">
                  <c:v>927000</c:v>
                </c:pt>
                <c:pt idx="2729">
                  <c:v>928000</c:v>
                </c:pt>
                <c:pt idx="2730">
                  <c:v>929000</c:v>
                </c:pt>
                <c:pt idx="2731">
                  <c:v>930000</c:v>
                </c:pt>
                <c:pt idx="2732">
                  <c:v>931000</c:v>
                </c:pt>
                <c:pt idx="2733">
                  <c:v>932000</c:v>
                </c:pt>
                <c:pt idx="2734">
                  <c:v>933000</c:v>
                </c:pt>
                <c:pt idx="2735">
                  <c:v>934000</c:v>
                </c:pt>
                <c:pt idx="2736">
                  <c:v>935000</c:v>
                </c:pt>
                <c:pt idx="2737">
                  <c:v>936000</c:v>
                </c:pt>
                <c:pt idx="2738">
                  <c:v>937000</c:v>
                </c:pt>
                <c:pt idx="2739">
                  <c:v>938000</c:v>
                </c:pt>
                <c:pt idx="2740">
                  <c:v>939000</c:v>
                </c:pt>
                <c:pt idx="2741">
                  <c:v>940000</c:v>
                </c:pt>
                <c:pt idx="2742">
                  <c:v>941000</c:v>
                </c:pt>
                <c:pt idx="2743">
                  <c:v>942000</c:v>
                </c:pt>
                <c:pt idx="2744">
                  <c:v>943000</c:v>
                </c:pt>
                <c:pt idx="2745">
                  <c:v>944000</c:v>
                </c:pt>
                <c:pt idx="2746">
                  <c:v>945000</c:v>
                </c:pt>
                <c:pt idx="2747">
                  <c:v>946000</c:v>
                </c:pt>
                <c:pt idx="2748">
                  <c:v>947000</c:v>
                </c:pt>
                <c:pt idx="2749">
                  <c:v>948000</c:v>
                </c:pt>
                <c:pt idx="2750">
                  <c:v>949000</c:v>
                </c:pt>
                <c:pt idx="2751">
                  <c:v>950000</c:v>
                </c:pt>
                <c:pt idx="2752">
                  <c:v>951000</c:v>
                </c:pt>
                <c:pt idx="2753">
                  <c:v>952000</c:v>
                </c:pt>
                <c:pt idx="2754">
                  <c:v>953000</c:v>
                </c:pt>
                <c:pt idx="2755">
                  <c:v>954000</c:v>
                </c:pt>
                <c:pt idx="2756">
                  <c:v>955000</c:v>
                </c:pt>
                <c:pt idx="2757">
                  <c:v>956000</c:v>
                </c:pt>
                <c:pt idx="2758">
                  <c:v>957000</c:v>
                </c:pt>
                <c:pt idx="2759">
                  <c:v>958000</c:v>
                </c:pt>
                <c:pt idx="2760">
                  <c:v>959000</c:v>
                </c:pt>
                <c:pt idx="2761">
                  <c:v>960000</c:v>
                </c:pt>
                <c:pt idx="2762">
                  <c:v>961000</c:v>
                </c:pt>
                <c:pt idx="2763">
                  <c:v>962000</c:v>
                </c:pt>
                <c:pt idx="2764">
                  <c:v>963000</c:v>
                </c:pt>
                <c:pt idx="2765">
                  <c:v>964000</c:v>
                </c:pt>
                <c:pt idx="2766">
                  <c:v>965000</c:v>
                </c:pt>
                <c:pt idx="2767">
                  <c:v>966000</c:v>
                </c:pt>
                <c:pt idx="2768">
                  <c:v>967000</c:v>
                </c:pt>
                <c:pt idx="2769">
                  <c:v>968000</c:v>
                </c:pt>
                <c:pt idx="2770">
                  <c:v>969000</c:v>
                </c:pt>
                <c:pt idx="2771">
                  <c:v>970000</c:v>
                </c:pt>
                <c:pt idx="2772">
                  <c:v>971000</c:v>
                </c:pt>
                <c:pt idx="2773">
                  <c:v>972000</c:v>
                </c:pt>
                <c:pt idx="2774">
                  <c:v>973000</c:v>
                </c:pt>
                <c:pt idx="2775">
                  <c:v>974000</c:v>
                </c:pt>
                <c:pt idx="2776">
                  <c:v>975000</c:v>
                </c:pt>
                <c:pt idx="2777">
                  <c:v>976000</c:v>
                </c:pt>
                <c:pt idx="2778">
                  <c:v>977000</c:v>
                </c:pt>
                <c:pt idx="2779">
                  <c:v>978000</c:v>
                </c:pt>
                <c:pt idx="2780">
                  <c:v>979000</c:v>
                </c:pt>
                <c:pt idx="2781">
                  <c:v>980000</c:v>
                </c:pt>
                <c:pt idx="2782">
                  <c:v>981000</c:v>
                </c:pt>
                <c:pt idx="2783">
                  <c:v>982000</c:v>
                </c:pt>
                <c:pt idx="2784">
                  <c:v>983000</c:v>
                </c:pt>
                <c:pt idx="2785">
                  <c:v>984000</c:v>
                </c:pt>
                <c:pt idx="2786">
                  <c:v>985000</c:v>
                </c:pt>
                <c:pt idx="2787">
                  <c:v>986000</c:v>
                </c:pt>
                <c:pt idx="2788">
                  <c:v>987000</c:v>
                </c:pt>
                <c:pt idx="2789">
                  <c:v>988000</c:v>
                </c:pt>
                <c:pt idx="2790">
                  <c:v>989000</c:v>
                </c:pt>
                <c:pt idx="2791">
                  <c:v>990000</c:v>
                </c:pt>
                <c:pt idx="2792">
                  <c:v>991000</c:v>
                </c:pt>
                <c:pt idx="2793">
                  <c:v>992000</c:v>
                </c:pt>
                <c:pt idx="2794">
                  <c:v>993000</c:v>
                </c:pt>
                <c:pt idx="2795">
                  <c:v>994000</c:v>
                </c:pt>
                <c:pt idx="2796">
                  <c:v>995000</c:v>
                </c:pt>
                <c:pt idx="2797">
                  <c:v>996000</c:v>
                </c:pt>
                <c:pt idx="2798">
                  <c:v>997000</c:v>
                </c:pt>
                <c:pt idx="2799">
                  <c:v>998000</c:v>
                </c:pt>
                <c:pt idx="2800">
                  <c:v>999000</c:v>
                </c:pt>
                <c:pt idx="2801">
                  <c:v>1000000</c:v>
                </c:pt>
                <c:pt idx="2802">
                  <c:v>1001000</c:v>
                </c:pt>
                <c:pt idx="2803">
                  <c:v>1002000</c:v>
                </c:pt>
                <c:pt idx="2804">
                  <c:v>1003000</c:v>
                </c:pt>
                <c:pt idx="2805">
                  <c:v>1004000</c:v>
                </c:pt>
                <c:pt idx="2806">
                  <c:v>1005000</c:v>
                </c:pt>
                <c:pt idx="2807">
                  <c:v>1006000</c:v>
                </c:pt>
                <c:pt idx="2808">
                  <c:v>1007000</c:v>
                </c:pt>
                <c:pt idx="2809">
                  <c:v>1008000</c:v>
                </c:pt>
                <c:pt idx="2810">
                  <c:v>1009000</c:v>
                </c:pt>
                <c:pt idx="2811">
                  <c:v>1010000</c:v>
                </c:pt>
                <c:pt idx="2812">
                  <c:v>1011000</c:v>
                </c:pt>
                <c:pt idx="2813">
                  <c:v>1012000</c:v>
                </c:pt>
                <c:pt idx="2814">
                  <c:v>1013000</c:v>
                </c:pt>
                <c:pt idx="2815">
                  <c:v>1014000</c:v>
                </c:pt>
                <c:pt idx="2816">
                  <c:v>1015000</c:v>
                </c:pt>
                <c:pt idx="2817">
                  <c:v>1016000</c:v>
                </c:pt>
                <c:pt idx="2818">
                  <c:v>1017000</c:v>
                </c:pt>
                <c:pt idx="2819">
                  <c:v>1018000</c:v>
                </c:pt>
                <c:pt idx="2820">
                  <c:v>1019000</c:v>
                </c:pt>
                <c:pt idx="2821">
                  <c:v>1020000</c:v>
                </c:pt>
                <c:pt idx="2822">
                  <c:v>1021000</c:v>
                </c:pt>
                <c:pt idx="2823">
                  <c:v>1022000</c:v>
                </c:pt>
                <c:pt idx="2824">
                  <c:v>1023000</c:v>
                </c:pt>
                <c:pt idx="2825">
                  <c:v>1024000</c:v>
                </c:pt>
                <c:pt idx="2826">
                  <c:v>1025000</c:v>
                </c:pt>
                <c:pt idx="2827">
                  <c:v>1026000</c:v>
                </c:pt>
                <c:pt idx="2828">
                  <c:v>1027000</c:v>
                </c:pt>
                <c:pt idx="2829">
                  <c:v>1028000</c:v>
                </c:pt>
                <c:pt idx="2830">
                  <c:v>1029000</c:v>
                </c:pt>
                <c:pt idx="2831">
                  <c:v>1030000</c:v>
                </c:pt>
                <c:pt idx="2832">
                  <c:v>1031000</c:v>
                </c:pt>
                <c:pt idx="2833">
                  <c:v>1032000</c:v>
                </c:pt>
                <c:pt idx="2834">
                  <c:v>1033000</c:v>
                </c:pt>
                <c:pt idx="2835">
                  <c:v>1034000</c:v>
                </c:pt>
                <c:pt idx="2836">
                  <c:v>1035000</c:v>
                </c:pt>
                <c:pt idx="2837">
                  <c:v>1036000</c:v>
                </c:pt>
                <c:pt idx="2838">
                  <c:v>1037000</c:v>
                </c:pt>
                <c:pt idx="2839">
                  <c:v>1038000</c:v>
                </c:pt>
                <c:pt idx="2840">
                  <c:v>1039000</c:v>
                </c:pt>
                <c:pt idx="2841">
                  <c:v>1040000</c:v>
                </c:pt>
                <c:pt idx="2842">
                  <c:v>1041000</c:v>
                </c:pt>
                <c:pt idx="2843">
                  <c:v>1042000</c:v>
                </c:pt>
                <c:pt idx="2844">
                  <c:v>1043000</c:v>
                </c:pt>
                <c:pt idx="2845">
                  <c:v>1044000</c:v>
                </c:pt>
                <c:pt idx="2846">
                  <c:v>1045000</c:v>
                </c:pt>
                <c:pt idx="2847">
                  <c:v>1046000</c:v>
                </c:pt>
                <c:pt idx="2848">
                  <c:v>1047000</c:v>
                </c:pt>
                <c:pt idx="2849">
                  <c:v>1048000</c:v>
                </c:pt>
                <c:pt idx="2850">
                  <c:v>1049000</c:v>
                </c:pt>
                <c:pt idx="2851">
                  <c:v>1050000</c:v>
                </c:pt>
                <c:pt idx="2852">
                  <c:v>1051000</c:v>
                </c:pt>
                <c:pt idx="2853">
                  <c:v>1052000</c:v>
                </c:pt>
                <c:pt idx="2854">
                  <c:v>1053000</c:v>
                </c:pt>
                <c:pt idx="2855">
                  <c:v>1054000</c:v>
                </c:pt>
                <c:pt idx="2856">
                  <c:v>1055000</c:v>
                </c:pt>
                <c:pt idx="2857">
                  <c:v>1056000</c:v>
                </c:pt>
                <c:pt idx="2858">
                  <c:v>1057000</c:v>
                </c:pt>
                <c:pt idx="2859">
                  <c:v>1058000</c:v>
                </c:pt>
                <c:pt idx="2860">
                  <c:v>1059000</c:v>
                </c:pt>
                <c:pt idx="2861">
                  <c:v>1060000</c:v>
                </c:pt>
                <c:pt idx="2862">
                  <c:v>1061000</c:v>
                </c:pt>
                <c:pt idx="2863">
                  <c:v>1062000</c:v>
                </c:pt>
                <c:pt idx="2864">
                  <c:v>1063000</c:v>
                </c:pt>
                <c:pt idx="2865">
                  <c:v>1064000</c:v>
                </c:pt>
                <c:pt idx="2866">
                  <c:v>1065000</c:v>
                </c:pt>
                <c:pt idx="2867">
                  <c:v>1066000</c:v>
                </c:pt>
                <c:pt idx="2868">
                  <c:v>1067000</c:v>
                </c:pt>
                <c:pt idx="2869">
                  <c:v>1068000</c:v>
                </c:pt>
                <c:pt idx="2870">
                  <c:v>1069000</c:v>
                </c:pt>
                <c:pt idx="2871">
                  <c:v>1070000</c:v>
                </c:pt>
                <c:pt idx="2872">
                  <c:v>1071000</c:v>
                </c:pt>
                <c:pt idx="2873">
                  <c:v>1072000</c:v>
                </c:pt>
                <c:pt idx="2874">
                  <c:v>1073000</c:v>
                </c:pt>
                <c:pt idx="2875">
                  <c:v>1074000</c:v>
                </c:pt>
                <c:pt idx="2876">
                  <c:v>1075000</c:v>
                </c:pt>
                <c:pt idx="2877">
                  <c:v>1076000</c:v>
                </c:pt>
                <c:pt idx="2878">
                  <c:v>1077000</c:v>
                </c:pt>
                <c:pt idx="2879">
                  <c:v>1078000</c:v>
                </c:pt>
                <c:pt idx="2880">
                  <c:v>1079000</c:v>
                </c:pt>
                <c:pt idx="2881">
                  <c:v>1080000</c:v>
                </c:pt>
                <c:pt idx="2882">
                  <c:v>1081000</c:v>
                </c:pt>
                <c:pt idx="2883">
                  <c:v>1082000</c:v>
                </c:pt>
                <c:pt idx="2884">
                  <c:v>1083000</c:v>
                </c:pt>
                <c:pt idx="2885">
                  <c:v>1084000</c:v>
                </c:pt>
                <c:pt idx="2886">
                  <c:v>1085000</c:v>
                </c:pt>
                <c:pt idx="2887">
                  <c:v>1086000</c:v>
                </c:pt>
                <c:pt idx="2888">
                  <c:v>1087000</c:v>
                </c:pt>
                <c:pt idx="2889">
                  <c:v>1088000</c:v>
                </c:pt>
                <c:pt idx="2890">
                  <c:v>1089000</c:v>
                </c:pt>
                <c:pt idx="2891">
                  <c:v>1090000</c:v>
                </c:pt>
                <c:pt idx="2892">
                  <c:v>1091000</c:v>
                </c:pt>
                <c:pt idx="2893">
                  <c:v>1092000</c:v>
                </c:pt>
                <c:pt idx="2894">
                  <c:v>1093000</c:v>
                </c:pt>
                <c:pt idx="2895">
                  <c:v>1094000</c:v>
                </c:pt>
                <c:pt idx="2896">
                  <c:v>1095000</c:v>
                </c:pt>
                <c:pt idx="2897">
                  <c:v>1096000</c:v>
                </c:pt>
                <c:pt idx="2898">
                  <c:v>1097000</c:v>
                </c:pt>
                <c:pt idx="2899">
                  <c:v>1098000</c:v>
                </c:pt>
                <c:pt idx="2900">
                  <c:v>1099000</c:v>
                </c:pt>
                <c:pt idx="2901">
                  <c:v>1100000</c:v>
                </c:pt>
                <c:pt idx="2902">
                  <c:v>1101000</c:v>
                </c:pt>
                <c:pt idx="2903">
                  <c:v>1102000</c:v>
                </c:pt>
                <c:pt idx="2904">
                  <c:v>1103000</c:v>
                </c:pt>
                <c:pt idx="2905">
                  <c:v>1104000</c:v>
                </c:pt>
                <c:pt idx="2906">
                  <c:v>1105000</c:v>
                </c:pt>
                <c:pt idx="2907">
                  <c:v>1106000</c:v>
                </c:pt>
                <c:pt idx="2908">
                  <c:v>1107000</c:v>
                </c:pt>
                <c:pt idx="2909">
                  <c:v>1108000</c:v>
                </c:pt>
                <c:pt idx="2910">
                  <c:v>1109000</c:v>
                </c:pt>
                <c:pt idx="2911">
                  <c:v>1110000</c:v>
                </c:pt>
                <c:pt idx="2912">
                  <c:v>1111000</c:v>
                </c:pt>
                <c:pt idx="2913">
                  <c:v>1112000</c:v>
                </c:pt>
                <c:pt idx="2914">
                  <c:v>1113000</c:v>
                </c:pt>
                <c:pt idx="2915">
                  <c:v>1114000</c:v>
                </c:pt>
                <c:pt idx="2916">
                  <c:v>1115000</c:v>
                </c:pt>
                <c:pt idx="2917">
                  <c:v>1116000</c:v>
                </c:pt>
                <c:pt idx="2918">
                  <c:v>1117000</c:v>
                </c:pt>
                <c:pt idx="2919">
                  <c:v>1118000</c:v>
                </c:pt>
                <c:pt idx="2920">
                  <c:v>1119000</c:v>
                </c:pt>
                <c:pt idx="2921">
                  <c:v>1120000</c:v>
                </c:pt>
                <c:pt idx="2922">
                  <c:v>1121000</c:v>
                </c:pt>
                <c:pt idx="2923">
                  <c:v>1122000</c:v>
                </c:pt>
                <c:pt idx="2924">
                  <c:v>1123000</c:v>
                </c:pt>
                <c:pt idx="2925">
                  <c:v>1124000</c:v>
                </c:pt>
                <c:pt idx="2926">
                  <c:v>1125000</c:v>
                </c:pt>
                <c:pt idx="2927">
                  <c:v>1126000</c:v>
                </c:pt>
                <c:pt idx="2928">
                  <c:v>1127000</c:v>
                </c:pt>
                <c:pt idx="2929">
                  <c:v>1128000</c:v>
                </c:pt>
                <c:pt idx="2930">
                  <c:v>1129000</c:v>
                </c:pt>
                <c:pt idx="2931">
                  <c:v>1130000</c:v>
                </c:pt>
                <c:pt idx="2932">
                  <c:v>1131000</c:v>
                </c:pt>
                <c:pt idx="2933">
                  <c:v>1132000</c:v>
                </c:pt>
                <c:pt idx="2934">
                  <c:v>1133000</c:v>
                </c:pt>
                <c:pt idx="2935">
                  <c:v>1134000</c:v>
                </c:pt>
                <c:pt idx="2936">
                  <c:v>1135000</c:v>
                </c:pt>
                <c:pt idx="2937">
                  <c:v>1136000</c:v>
                </c:pt>
                <c:pt idx="2938">
                  <c:v>1137000</c:v>
                </c:pt>
                <c:pt idx="2939">
                  <c:v>1138000</c:v>
                </c:pt>
                <c:pt idx="2940">
                  <c:v>1139000</c:v>
                </c:pt>
                <c:pt idx="2941">
                  <c:v>1140000</c:v>
                </c:pt>
                <c:pt idx="2942">
                  <c:v>1141000</c:v>
                </c:pt>
                <c:pt idx="2943">
                  <c:v>1142000</c:v>
                </c:pt>
                <c:pt idx="2944">
                  <c:v>1143000</c:v>
                </c:pt>
                <c:pt idx="2945">
                  <c:v>1144000</c:v>
                </c:pt>
                <c:pt idx="2946">
                  <c:v>1145000</c:v>
                </c:pt>
                <c:pt idx="2947">
                  <c:v>1146000</c:v>
                </c:pt>
                <c:pt idx="2948">
                  <c:v>1147000</c:v>
                </c:pt>
                <c:pt idx="2949">
                  <c:v>1148000</c:v>
                </c:pt>
                <c:pt idx="2950">
                  <c:v>1149000</c:v>
                </c:pt>
                <c:pt idx="2951">
                  <c:v>1150000</c:v>
                </c:pt>
                <c:pt idx="2952">
                  <c:v>1151000</c:v>
                </c:pt>
                <c:pt idx="2953">
                  <c:v>1152000</c:v>
                </c:pt>
                <c:pt idx="2954">
                  <c:v>1153000</c:v>
                </c:pt>
                <c:pt idx="2955">
                  <c:v>1154000</c:v>
                </c:pt>
                <c:pt idx="2956">
                  <c:v>1155000</c:v>
                </c:pt>
                <c:pt idx="2957">
                  <c:v>1156000</c:v>
                </c:pt>
                <c:pt idx="2958">
                  <c:v>1157000</c:v>
                </c:pt>
                <c:pt idx="2959">
                  <c:v>1158000</c:v>
                </c:pt>
                <c:pt idx="2960">
                  <c:v>1159000</c:v>
                </c:pt>
                <c:pt idx="2961">
                  <c:v>1160000</c:v>
                </c:pt>
                <c:pt idx="2962">
                  <c:v>1161000</c:v>
                </c:pt>
                <c:pt idx="2963">
                  <c:v>1162000</c:v>
                </c:pt>
                <c:pt idx="2964">
                  <c:v>1163000</c:v>
                </c:pt>
                <c:pt idx="2965">
                  <c:v>1164000</c:v>
                </c:pt>
                <c:pt idx="2966">
                  <c:v>1165000</c:v>
                </c:pt>
                <c:pt idx="2967">
                  <c:v>1166000</c:v>
                </c:pt>
                <c:pt idx="2968">
                  <c:v>1167000</c:v>
                </c:pt>
                <c:pt idx="2969">
                  <c:v>1168000</c:v>
                </c:pt>
                <c:pt idx="2970">
                  <c:v>1169000</c:v>
                </c:pt>
                <c:pt idx="2971">
                  <c:v>1170000</c:v>
                </c:pt>
                <c:pt idx="2972">
                  <c:v>1171000</c:v>
                </c:pt>
                <c:pt idx="2973">
                  <c:v>1172000</c:v>
                </c:pt>
                <c:pt idx="2974">
                  <c:v>1173000</c:v>
                </c:pt>
                <c:pt idx="2975">
                  <c:v>1174000</c:v>
                </c:pt>
                <c:pt idx="2976">
                  <c:v>1175000</c:v>
                </c:pt>
                <c:pt idx="2977">
                  <c:v>1176000</c:v>
                </c:pt>
                <c:pt idx="2978">
                  <c:v>1177000</c:v>
                </c:pt>
                <c:pt idx="2979">
                  <c:v>1178000</c:v>
                </c:pt>
                <c:pt idx="2980">
                  <c:v>1179000</c:v>
                </c:pt>
                <c:pt idx="2981">
                  <c:v>1180000</c:v>
                </c:pt>
                <c:pt idx="2982">
                  <c:v>1181000</c:v>
                </c:pt>
                <c:pt idx="2983">
                  <c:v>1182000</c:v>
                </c:pt>
                <c:pt idx="2984">
                  <c:v>1183000</c:v>
                </c:pt>
                <c:pt idx="2985">
                  <c:v>1184000</c:v>
                </c:pt>
                <c:pt idx="2986">
                  <c:v>1185000</c:v>
                </c:pt>
                <c:pt idx="2987">
                  <c:v>1186000</c:v>
                </c:pt>
                <c:pt idx="2988">
                  <c:v>1187000</c:v>
                </c:pt>
                <c:pt idx="2989">
                  <c:v>1188000</c:v>
                </c:pt>
                <c:pt idx="2990">
                  <c:v>1189000</c:v>
                </c:pt>
                <c:pt idx="2991">
                  <c:v>1190000</c:v>
                </c:pt>
                <c:pt idx="2992">
                  <c:v>1191000</c:v>
                </c:pt>
                <c:pt idx="2993">
                  <c:v>1192000</c:v>
                </c:pt>
                <c:pt idx="2994">
                  <c:v>1193000</c:v>
                </c:pt>
                <c:pt idx="2995">
                  <c:v>1194000</c:v>
                </c:pt>
                <c:pt idx="2996">
                  <c:v>1195000</c:v>
                </c:pt>
                <c:pt idx="2997">
                  <c:v>1196000</c:v>
                </c:pt>
                <c:pt idx="2998">
                  <c:v>1197000</c:v>
                </c:pt>
                <c:pt idx="2999">
                  <c:v>1198000</c:v>
                </c:pt>
                <c:pt idx="3000">
                  <c:v>1199000</c:v>
                </c:pt>
                <c:pt idx="3001">
                  <c:v>1200000</c:v>
                </c:pt>
                <c:pt idx="3002">
                  <c:v>1201000</c:v>
                </c:pt>
                <c:pt idx="3003">
                  <c:v>1202000</c:v>
                </c:pt>
                <c:pt idx="3004">
                  <c:v>1203000</c:v>
                </c:pt>
                <c:pt idx="3005">
                  <c:v>1204000</c:v>
                </c:pt>
                <c:pt idx="3006">
                  <c:v>1205000</c:v>
                </c:pt>
                <c:pt idx="3007">
                  <c:v>1206000</c:v>
                </c:pt>
                <c:pt idx="3008">
                  <c:v>1207000</c:v>
                </c:pt>
                <c:pt idx="3009">
                  <c:v>1208000</c:v>
                </c:pt>
                <c:pt idx="3010">
                  <c:v>1209000</c:v>
                </c:pt>
                <c:pt idx="3011">
                  <c:v>1210000</c:v>
                </c:pt>
                <c:pt idx="3012">
                  <c:v>1211000</c:v>
                </c:pt>
                <c:pt idx="3013">
                  <c:v>1212000</c:v>
                </c:pt>
                <c:pt idx="3014">
                  <c:v>1213000</c:v>
                </c:pt>
                <c:pt idx="3015">
                  <c:v>1214000</c:v>
                </c:pt>
                <c:pt idx="3016">
                  <c:v>1215000</c:v>
                </c:pt>
                <c:pt idx="3017">
                  <c:v>1216000</c:v>
                </c:pt>
                <c:pt idx="3018">
                  <c:v>1217000</c:v>
                </c:pt>
                <c:pt idx="3019">
                  <c:v>1218000</c:v>
                </c:pt>
                <c:pt idx="3020">
                  <c:v>1219000</c:v>
                </c:pt>
                <c:pt idx="3021">
                  <c:v>1220000</c:v>
                </c:pt>
                <c:pt idx="3022">
                  <c:v>1221000</c:v>
                </c:pt>
                <c:pt idx="3023">
                  <c:v>1222000</c:v>
                </c:pt>
                <c:pt idx="3024">
                  <c:v>1223000</c:v>
                </c:pt>
                <c:pt idx="3025">
                  <c:v>1224000</c:v>
                </c:pt>
                <c:pt idx="3026">
                  <c:v>1225000</c:v>
                </c:pt>
                <c:pt idx="3027">
                  <c:v>1226000</c:v>
                </c:pt>
                <c:pt idx="3028">
                  <c:v>1227000</c:v>
                </c:pt>
                <c:pt idx="3029">
                  <c:v>1228000</c:v>
                </c:pt>
                <c:pt idx="3030">
                  <c:v>1229000</c:v>
                </c:pt>
                <c:pt idx="3031">
                  <c:v>1230000</c:v>
                </c:pt>
                <c:pt idx="3032">
                  <c:v>1231000</c:v>
                </c:pt>
                <c:pt idx="3033">
                  <c:v>1232000</c:v>
                </c:pt>
                <c:pt idx="3034">
                  <c:v>1233000</c:v>
                </c:pt>
                <c:pt idx="3035">
                  <c:v>1234000</c:v>
                </c:pt>
                <c:pt idx="3036">
                  <c:v>1235000</c:v>
                </c:pt>
                <c:pt idx="3037">
                  <c:v>1236000</c:v>
                </c:pt>
                <c:pt idx="3038">
                  <c:v>1237000</c:v>
                </c:pt>
                <c:pt idx="3039">
                  <c:v>1238000</c:v>
                </c:pt>
                <c:pt idx="3040">
                  <c:v>1239000</c:v>
                </c:pt>
                <c:pt idx="3041">
                  <c:v>1240000</c:v>
                </c:pt>
                <c:pt idx="3042">
                  <c:v>1241000</c:v>
                </c:pt>
                <c:pt idx="3043">
                  <c:v>1242000</c:v>
                </c:pt>
                <c:pt idx="3044">
                  <c:v>1243000</c:v>
                </c:pt>
                <c:pt idx="3045">
                  <c:v>1244000</c:v>
                </c:pt>
                <c:pt idx="3046">
                  <c:v>1245000</c:v>
                </c:pt>
                <c:pt idx="3047">
                  <c:v>1246000</c:v>
                </c:pt>
                <c:pt idx="3048">
                  <c:v>1247000</c:v>
                </c:pt>
                <c:pt idx="3049">
                  <c:v>1248000</c:v>
                </c:pt>
                <c:pt idx="3050">
                  <c:v>1249000</c:v>
                </c:pt>
                <c:pt idx="3051">
                  <c:v>1250000</c:v>
                </c:pt>
                <c:pt idx="3052">
                  <c:v>1251000</c:v>
                </c:pt>
                <c:pt idx="3053">
                  <c:v>1252000</c:v>
                </c:pt>
                <c:pt idx="3054">
                  <c:v>1253000</c:v>
                </c:pt>
                <c:pt idx="3055">
                  <c:v>1254000</c:v>
                </c:pt>
                <c:pt idx="3056">
                  <c:v>1255000</c:v>
                </c:pt>
                <c:pt idx="3057">
                  <c:v>1256000</c:v>
                </c:pt>
                <c:pt idx="3058">
                  <c:v>1257000</c:v>
                </c:pt>
                <c:pt idx="3059">
                  <c:v>1258000</c:v>
                </c:pt>
                <c:pt idx="3060">
                  <c:v>1259000</c:v>
                </c:pt>
                <c:pt idx="3061">
                  <c:v>1260000</c:v>
                </c:pt>
                <c:pt idx="3062">
                  <c:v>1261000</c:v>
                </c:pt>
                <c:pt idx="3063">
                  <c:v>1262000</c:v>
                </c:pt>
                <c:pt idx="3064">
                  <c:v>1263000</c:v>
                </c:pt>
                <c:pt idx="3065">
                  <c:v>1264000</c:v>
                </c:pt>
                <c:pt idx="3066">
                  <c:v>1265000</c:v>
                </c:pt>
                <c:pt idx="3067">
                  <c:v>1266000</c:v>
                </c:pt>
                <c:pt idx="3068">
                  <c:v>1267000</c:v>
                </c:pt>
                <c:pt idx="3069">
                  <c:v>1268000</c:v>
                </c:pt>
                <c:pt idx="3070">
                  <c:v>1269000</c:v>
                </c:pt>
                <c:pt idx="3071">
                  <c:v>1270000</c:v>
                </c:pt>
                <c:pt idx="3072">
                  <c:v>1271000</c:v>
                </c:pt>
                <c:pt idx="3073">
                  <c:v>1272000</c:v>
                </c:pt>
                <c:pt idx="3074">
                  <c:v>1273000</c:v>
                </c:pt>
                <c:pt idx="3075">
                  <c:v>1274000</c:v>
                </c:pt>
                <c:pt idx="3076">
                  <c:v>1275000</c:v>
                </c:pt>
                <c:pt idx="3077">
                  <c:v>1276000</c:v>
                </c:pt>
                <c:pt idx="3078">
                  <c:v>1277000</c:v>
                </c:pt>
                <c:pt idx="3079">
                  <c:v>1278000</c:v>
                </c:pt>
                <c:pt idx="3080">
                  <c:v>1279000</c:v>
                </c:pt>
                <c:pt idx="3081">
                  <c:v>1280000</c:v>
                </c:pt>
                <c:pt idx="3082">
                  <c:v>1281000</c:v>
                </c:pt>
                <c:pt idx="3083">
                  <c:v>1282000</c:v>
                </c:pt>
                <c:pt idx="3084">
                  <c:v>1283000</c:v>
                </c:pt>
                <c:pt idx="3085">
                  <c:v>1284000</c:v>
                </c:pt>
                <c:pt idx="3086">
                  <c:v>1285000</c:v>
                </c:pt>
                <c:pt idx="3087">
                  <c:v>1286000</c:v>
                </c:pt>
                <c:pt idx="3088">
                  <c:v>1287000</c:v>
                </c:pt>
                <c:pt idx="3089">
                  <c:v>1288000</c:v>
                </c:pt>
                <c:pt idx="3090">
                  <c:v>1289000</c:v>
                </c:pt>
                <c:pt idx="3091">
                  <c:v>1290000</c:v>
                </c:pt>
                <c:pt idx="3092">
                  <c:v>1291000</c:v>
                </c:pt>
                <c:pt idx="3093">
                  <c:v>1292000</c:v>
                </c:pt>
                <c:pt idx="3094">
                  <c:v>1293000</c:v>
                </c:pt>
                <c:pt idx="3095">
                  <c:v>1294000</c:v>
                </c:pt>
                <c:pt idx="3096">
                  <c:v>1295000</c:v>
                </c:pt>
                <c:pt idx="3097">
                  <c:v>1296000</c:v>
                </c:pt>
                <c:pt idx="3098">
                  <c:v>1297000</c:v>
                </c:pt>
                <c:pt idx="3099">
                  <c:v>1298000</c:v>
                </c:pt>
                <c:pt idx="3100">
                  <c:v>1299000</c:v>
                </c:pt>
                <c:pt idx="3101">
                  <c:v>1300000</c:v>
                </c:pt>
                <c:pt idx="3102">
                  <c:v>1301000</c:v>
                </c:pt>
                <c:pt idx="3103">
                  <c:v>1302000</c:v>
                </c:pt>
                <c:pt idx="3104">
                  <c:v>1303000</c:v>
                </c:pt>
                <c:pt idx="3105">
                  <c:v>1304000</c:v>
                </c:pt>
                <c:pt idx="3106">
                  <c:v>1305000</c:v>
                </c:pt>
                <c:pt idx="3107">
                  <c:v>1306000</c:v>
                </c:pt>
                <c:pt idx="3108">
                  <c:v>1307000</c:v>
                </c:pt>
                <c:pt idx="3109">
                  <c:v>1308000</c:v>
                </c:pt>
                <c:pt idx="3110">
                  <c:v>1309000</c:v>
                </c:pt>
                <c:pt idx="3111">
                  <c:v>1310000</c:v>
                </c:pt>
                <c:pt idx="3112">
                  <c:v>1311000</c:v>
                </c:pt>
                <c:pt idx="3113">
                  <c:v>1312000</c:v>
                </c:pt>
                <c:pt idx="3114">
                  <c:v>1313000</c:v>
                </c:pt>
                <c:pt idx="3115">
                  <c:v>1314000</c:v>
                </c:pt>
                <c:pt idx="3116">
                  <c:v>1315000</c:v>
                </c:pt>
                <c:pt idx="3117">
                  <c:v>1316000</c:v>
                </c:pt>
                <c:pt idx="3118">
                  <c:v>1317000</c:v>
                </c:pt>
                <c:pt idx="3119">
                  <c:v>1318000</c:v>
                </c:pt>
                <c:pt idx="3120">
                  <c:v>1319000</c:v>
                </c:pt>
                <c:pt idx="3121">
                  <c:v>1320000</c:v>
                </c:pt>
                <c:pt idx="3122">
                  <c:v>1321000</c:v>
                </c:pt>
                <c:pt idx="3123">
                  <c:v>1322000</c:v>
                </c:pt>
                <c:pt idx="3124">
                  <c:v>1323000</c:v>
                </c:pt>
                <c:pt idx="3125">
                  <c:v>1324000</c:v>
                </c:pt>
                <c:pt idx="3126">
                  <c:v>1325000</c:v>
                </c:pt>
                <c:pt idx="3127">
                  <c:v>1326000</c:v>
                </c:pt>
                <c:pt idx="3128">
                  <c:v>1327000</c:v>
                </c:pt>
                <c:pt idx="3129">
                  <c:v>1328000</c:v>
                </c:pt>
                <c:pt idx="3130">
                  <c:v>1329000</c:v>
                </c:pt>
                <c:pt idx="3131">
                  <c:v>1330000</c:v>
                </c:pt>
                <c:pt idx="3132">
                  <c:v>1331000</c:v>
                </c:pt>
                <c:pt idx="3133">
                  <c:v>1332000</c:v>
                </c:pt>
                <c:pt idx="3134">
                  <c:v>1333000</c:v>
                </c:pt>
                <c:pt idx="3135">
                  <c:v>1334000</c:v>
                </c:pt>
                <c:pt idx="3136">
                  <c:v>1335000</c:v>
                </c:pt>
                <c:pt idx="3137">
                  <c:v>1336000</c:v>
                </c:pt>
                <c:pt idx="3138">
                  <c:v>1337000</c:v>
                </c:pt>
                <c:pt idx="3139">
                  <c:v>1338000</c:v>
                </c:pt>
                <c:pt idx="3140">
                  <c:v>1339000</c:v>
                </c:pt>
                <c:pt idx="3141">
                  <c:v>1340000</c:v>
                </c:pt>
                <c:pt idx="3142">
                  <c:v>1341000</c:v>
                </c:pt>
                <c:pt idx="3143">
                  <c:v>1342000</c:v>
                </c:pt>
                <c:pt idx="3144">
                  <c:v>1343000</c:v>
                </c:pt>
                <c:pt idx="3145">
                  <c:v>1344000</c:v>
                </c:pt>
                <c:pt idx="3146">
                  <c:v>1345000</c:v>
                </c:pt>
                <c:pt idx="3147">
                  <c:v>1346000</c:v>
                </c:pt>
                <c:pt idx="3148">
                  <c:v>1347000</c:v>
                </c:pt>
                <c:pt idx="3149">
                  <c:v>1348000</c:v>
                </c:pt>
                <c:pt idx="3150">
                  <c:v>1349000</c:v>
                </c:pt>
                <c:pt idx="3151">
                  <c:v>1350000</c:v>
                </c:pt>
                <c:pt idx="3152">
                  <c:v>1351000</c:v>
                </c:pt>
                <c:pt idx="3153">
                  <c:v>1352000</c:v>
                </c:pt>
                <c:pt idx="3154">
                  <c:v>1353000</c:v>
                </c:pt>
                <c:pt idx="3155">
                  <c:v>1354000</c:v>
                </c:pt>
                <c:pt idx="3156">
                  <c:v>1355000</c:v>
                </c:pt>
                <c:pt idx="3157">
                  <c:v>1356000</c:v>
                </c:pt>
                <c:pt idx="3158">
                  <c:v>1357000</c:v>
                </c:pt>
                <c:pt idx="3159">
                  <c:v>1358000</c:v>
                </c:pt>
                <c:pt idx="3160">
                  <c:v>1359000</c:v>
                </c:pt>
                <c:pt idx="3161">
                  <c:v>1360000</c:v>
                </c:pt>
                <c:pt idx="3162">
                  <c:v>1361000</c:v>
                </c:pt>
                <c:pt idx="3163">
                  <c:v>1362000</c:v>
                </c:pt>
                <c:pt idx="3164">
                  <c:v>1363000</c:v>
                </c:pt>
                <c:pt idx="3165">
                  <c:v>1364000</c:v>
                </c:pt>
                <c:pt idx="3166">
                  <c:v>1365000</c:v>
                </c:pt>
                <c:pt idx="3167">
                  <c:v>1366000</c:v>
                </c:pt>
                <c:pt idx="3168">
                  <c:v>1367000</c:v>
                </c:pt>
                <c:pt idx="3169">
                  <c:v>1368000</c:v>
                </c:pt>
                <c:pt idx="3170">
                  <c:v>1369000</c:v>
                </c:pt>
                <c:pt idx="3171">
                  <c:v>1370000</c:v>
                </c:pt>
                <c:pt idx="3172">
                  <c:v>1371000</c:v>
                </c:pt>
                <c:pt idx="3173">
                  <c:v>1372000</c:v>
                </c:pt>
                <c:pt idx="3174">
                  <c:v>1373000</c:v>
                </c:pt>
                <c:pt idx="3175">
                  <c:v>1374000</c:v>
                </c:pt>
                <c:pt idx="3176">
                  <c:v>1375000</c:v>
                </c:pt>
                <c:pt idx="3177">
                  <c:v>1376000</c:v>
                </c:pt>
                <c:pt idx="3178">
                  <c:v>1377000</c:v>
                </c:pt>
                <c:pt idx="3179">
                  <c:v>1378000</c:v>
                </c:pt>
                <c:pt idx="3180">
                  <c:v>1379000</c:v>
                </c:pt>
                <c:pt idx="3181">
                  <c:v>1380000</c:v>
                </c:pt>
                <c:pt idx="3182">
                  <c:v>1381000</c:v>
                </c:pt>
                <c:pt idx="3183">
                  <c:v>1382000</c:v>
                </c:pt>
                <c:pt idx="3184">
                  <c:v>1383000</c:v>
                </c:pt>
                <c:pt idx="3185">
                  <c:v>1384000</c:v>
                </c:pt>
                <c:pt idx="3186">
                  <c:v>1385000</c:v>
                </c:pt>
                <c:pt idx="3187">
                  <c:v>1386000</c:v>
                </c:pt>
                <c:pt idx="3188">
                  <c:v>1387000</c:v>
                </c:pt>
                <c:pt idx="3189">
                  <c:v>1388000</c:v>
                </c:pt>
                <c:pt idx="3190">
                  <c:v>1389000</c:v>
                </c:pt>
                <c:pt idx="3191">
                  <c:v>1390000</c:v>
                </c:pt>
                <c:pt idx="3192">
                  <c:v>1391000</c:v>
                </c:pt>
                <c:pt idx="3193">
                  <c:v>1392000</c:v>
                </c:pt>
                <c:pt idx="3194">
                  <c:v>1393000</c:v>
                </c:pt>
                <c:pt idx="3195">
                  <c:v>1394000</c:v>
                </c:pt>
                <c:pt idx="3196">
                  <c:v>1395000</c:v>
                </c:pt>
                <c:pt idx="3197">
                  <c:v>1396000</c:v>
                </c:pt>
                <c:pt idx="3198">
                  <c:v>1397000</c:v>
                </c:pt>
                <c:pt idx="3199">
                  <c:v>1398000</c:v>
                </c:pt>
                <c:pt idx="3200">
                  <c:v>1399000</c:v>
                </c:pt>
                <c:pt idx="3201">
                  <c:v>1400000</c:v>
                </c:pt>
                <c:pt idx="3202">
                  <c:v>1401000</c:v>
                </c:pt>
                <c:pt idx="3203">
                  <c:v>1402000</c:v>
                </c:pt>
                <c:pt idx="3204">
                  <c:v>1403000</c:v>
                </c:pt>
                <c:pt idx="3205">
                  <c:v>1404000</c:v>
                </c:pt>
                <c:pt idx="3206">
                  <c:v>1405000</c:v>
                </c:pt>
                <c:pt idx="3207">
                  <c:v>1406000</c:v>
                </c:pt>
                <c:pt idx="3208">
                  <c:v>1407000</c:v>
                </c:pt>
                <c:pt idx="3209">
                  <c:v>1408000</c:v>
                </c:pt>
                <c:pt idx="3210">
                  <c:v>1409000</c:v>
                </c:pt>
                <c:pt idx="3211">
                  <c:v>1410000</c:v>
                </c:pt>
                <c:pt idx="3212">
                  <c:v>1411000</c:v>
                </c:pt>
                <c:pt idx="3213">
                  <c:v>1412000</c:v>
                </c:pt>
                <c:pt idx="3214">
                  <c:v>1413000</c:v>
                </c:pt>
                <c:pt idx="3215">
                  <c:v>1414000</c:v>
                </c:pt>
                <c:pt idx="3216">
                  <c:v>1415000</c:v>
                </c:pt>
                <c:pt idx="3217">
                  <c:v>1416000</c:v>
                </c:pt>
                <c:pt idx="3218">
                  <c:v>1417000</c:v>
                </c:pt>
                <c:pt idx="3219">
                  <c:v>1418000</c:v>
                </c:pt>
                <c:pt idx="3220">
                  <c:v>1419000</c:v>
                </c:pt>
                <c:pt idx="3221">
                  <c:v>1420000</c:v>
                </c:pt>
                <c:pt idx="3222">
                  <c:v>1421000</c:v>
                </c:pt>
                <c:pt idx="3223">
                  <c:v>1422000</c:v>
                </c:pt>
                <c:pt idx="3224">
                  <c:v>1423000</c:v>
                </c:pt>
                <c:pt idx="3225">
                  <c:v>1424000</c:v>
                </c:pt>
                <c:pt idx="3226">
                  <c:v>1425000</c:v>
                </c:pt>
                <c:pt idx="3227">
                  <c:v>1426000</c:v>
                </c:pt>
                <c:pt idx="3228">
                  <c:v>1427000</c:v>
                </c:pt>
                <c:pt idx="3229">
                  <c:v>1428000</c:v>
                </c:pt>
                <c:pt idx="3230">
                  <c:v>1429000</c:v>
                </c:pt>
                <c:pt idx="3231">
                  <c:v>1430000</c:v>
                </c:pt>
                <c:pt idx="3232">
                  <c:v>1431000</c:v>
                </c:pt>
                <c:pt idx="3233">
                  <c:v>1432000</c:v>
                </c:pt>
                <c:pt idx="3234">
                  <c:v>1433000</c:v>
                </c:pt>
                <c:pt idx="3235">
                  <c:v>1434000</c:v>
                </c:pt>
                <c:pt idx="3236">
                  <c:v>1435000</c:v>
                </c:pt>
                <c:pt idx="3237">
                  <c:v>1436000</c:v>
                </c:pt>
                <c:pt idx="3238">
                  <c:v>1437000</c:v>
                </c:pt>
                <c:pt idx="3239">
                  <c:v>1438000</c:v>
                </c:pt>
                <c:pt idx="3240">
                  <c:v>1439000</c:v>
                </c:pt>
                <c:pt idx="3241">
                  <c:v>1440000</c:v>
                </c:pt>
                <c:pt idx="3242">
                  <c:v>1441000</c:v>
                </c:pt>
                <c:pt idx="3243">
                  <c:v>1442000</c:v>
                </c:pt>
                <c:pt idx="3244">
                  <c:v>1443000</c:v>
                </c:pt>
                <c:pt idx="3245">
                  <c:v>1444000</c:v>
                </c:pt>
                <c:pt idx="3246">
                  <c:v>1445000</c:v>
                </c:pt>
                <c:pt idx="3247">
                  <c:v>1446000</c:v>
                </c:pt>
                <c:pt idx="3248">
                  <c:v>1447000</c:v>
                </c:pt>
                <c:pt idx="3249">
                  <c:v>1448000</c:v>
                </c:pt>
                <c:pt idx="3250">
                  <c:v>1449000</c:v>
                </c:pt>
                <c:pt idx="3251">
                  <c:v>1450000</c:v>
                </c:pt>
                <c:pt idx="3252">
                  <c:v>1451000</c:v>
                </c:pt>
                <c:pt idx="3253">
                  <c:v>1452000</c:v>
                </c:pt>
                <c:pt idx="3254">
                  <c:v>1453000</c:v>
                </c:pt>
                <c:pt idx="3255">
                  <c:v>1454000</c:v>
                </c:pt>
                <c:pt idx="3256">
                  <c:v>1455000</c:v>
                </c:pt>
                <c:pt idx="3257">
                  <c:v>1456000</c:v>
                </c:pt>
                <c:pt idx="3258">
                  <c:v>1457000</c:v>
                </c:pt>
                <c:pt idx="3259">
                  <c:v>1458000</c:v>
                </c:pt>
                <c:pt idx="3260">
                  <c:v>1459000</c:v>
                </c:pt>
                <c:pt idx="3261">
                  <c:v>1460000</c:v>
                </c:pt>
                <c:pt idx="3262">
                  <c:v>1461000</c:v>
                </c:pt>
                <c:pt idx="3263">
                  <c:v>1462000</c:v>
                </c:pt>
                <c:pt idx="3264">
                  <c:v>1463000</c:v>
                </c:pt>
                <c:pt idx="3265">
                  <c:v>1464000</c:v>
                </c:pt>
                <c:pt idx="3266">
                  <c:v>1465000</c:v>
                </c:pt>
                <c:pt idx="3267">
                  <c:v>1466000</c:v>
                </c:pt>
                <c:pt idx="3268">
                  <c:v>1467000</c:v>
                </c:pt>
                <c:pt idx="3269">
                  <c:v>1468000</c:v>
                </c:pt>
                <c:pt idx="3270">
                  <c:v>1469000</c:v>
                </c:pt>
                <c:pt idx="3271">
                  <c:v>1470000</c:v>
                </c:pt>
                <c:pt idx="3272">
                  <c:v>1471000</c:v>
                </c:pt>
                <c:pt idx="3273">
                  <c:v>1472000</c:v>
                </c:pt>
                <c:pt idx="3274">
                  <c:v>1473000</c:v>
                </c:pt>
                <c:pt idx="3275">
                  <c:v>1474000</c:v>
                </c:pt>
                <c:pt idx="3276">
                  <c:v>1475000</c:v>
                </c:pt>
                <c:pt idx="3277">
                  <c:v>1476000</c:v>
                </c:pt>
                <c:pt idx="3278">
                  <c:v>1477000</c:v>
                </c:pt>
                <c:pt idx="3279">
                  <c:v>1478000</c:v>
                </c:pt>
                <c:pt idx="3280">
                  <c:v>1479000</c:v>
                </c:pt>
                <c:pt idx="3281">
                  <c:v>1480000</c:v>
                </c:pt>
                <c:pt idx="3282">
                  <c:v>1481000</c:v>
                </c:pt>
                <c:pt idx="3283">
                  <c:v>1482000</c:v>
                </c:pt>
                <c:pt idx="3284">
                  <c:v>1483000</c:v>
                </c:pt>
                <c:pt idx="3285">
                  <c:v>1484000</c:v>
                </c:pt>
                <c:pt idx="3286">
                  <c:v>1485000</c:v>
                </c:pt>
                <c:pt idx="3287">
                  <c:v>1486000</c:v>
                </c:pt>
                <c:pt idx="3288">
                  <c:v>1487000</c:v>
                </c:pt>
                <c:pt idx="3289">
                  <c:v>1488000</c:v>
                </c:pt>
                <c:pt idx="3290">
                  <c:v>1489000</c:v>
                </c:pt>
                <c:pt idx="3291">
                  <c:v>1490000</c:v>
                </c:pt>
                <c:pt idx="3292">
                  <c:v>1491000</c:v>
                </c:pt>
                <c:pt idx="3293">
                  <c:v>1492000</c:v>
                </c:pt>
                <c:pt idx="3294">
                  <c:v>1493000</c:v>
                </c:pt>
                <c:pt idx="3295">
                  <c:v>1494000</c:v>
                </c:pt>
                <c:pt idx="3296">
                  <c:v>1495000</c:v>
                </c:pt>
                <c:pt idx="3297">
                  <c:v>1496000</c:v>
                </c:pt>
                <c:pt idx="3298">
                  <c:v>1497000</c:v>
                </c:pt>
                <c:pt idx="3299">
                  <c:v>1498000</c:v>
                </c:pt>
                <c:pt idx="3300">
                  <c:v>1499000</c:v>
                </c:pt>
                <c:pt idx="3301">
                  <c:v>1500000</c:v>
                </c:pt>
                <c:pt idx="3302">
                  <c:v>1501000</c:v>
                </c:pt>
                <c:pt idx="3303">
                  <c:v>1502000</c:v>
                </c:pt>
                <c:pt idx="3304">
                  <c:v>1503000</c:v>
                </c:pt>
                <c:pt idx="3305">
                  <c:v>1504000</c:v>
                </c:pt>
                <c:pt idx="3306">
                  <c:v>1505000</c:v>
                </c:pt>
                <c:pt idx="3307">
                  <c:v>1506000</c:v>
                </c:pt>
                <c:pt idx="3308">
                  <c:v>1507000</c:v>
                </c:pt>
                <c:pt idx="3309">
                  <c:v>1508000</c:v>
                </c:pt>
                <c:pt idx="3310">
                  <c:v>1509000</c:v>
                </c:pt>
                <c:pt idx="3311">
                  <c:v>1510000</c:v>
                </c:pt>
                <c:pt idx="3312">
                  <c:v>1511000</c:v>
                </c:pt>
                <c:pt idx="3313">
                  <c:v>1512000</c:v>
                </c:pt>
                <c:pt idx="3314">
                  <c:v>1513000</c:v>
                </c:pt>
                <c:pt idx="3315">
                  <c:v>1514000</c:v>
                </c:pt>
                <c:pt idx="3316">
                  <c:v>1515000</c:v>
                </c:pt>
                <c:pt idx="3317">
                  <c:v>1516000</c:v>
                </c:pt>
                <c:pt idx="3318">
                  <c:v>1517000</c:v>
                </c:pt>
                <c:pt idx="3319">
                  <c:v>1518000</c:v>
                </c:pt>
                <c:pt idx="3320">
                  <c:v>1519000</c:v>
                </c:pt>
                <c:pt idx="3321">
                  <c:v>1520000</c:v>
                </c:pt>
                <c:pt idx="3322">
                  <c:v>1521000</c:v>
                </c:pt>
                <c:pt idx="3323">
                  <c:v>1522000</c:v>
                </c:pt>
                <c:pt idx="3324">
                  <c:v>1523000</c:v>
                </c:pt>
                <c:pt idx="3325">
                  <c:v>1524000</c:v>
                </c:pt>
                <c:pt idx="3326">
                  <c:v>1525000</c:v>
                </c:pt>
                <c:pt idx="3327">
                  <c:v>1526000</c:v>
                </c:pt>
                <c:pt idx="3328">
                  <c:v>1527000</c:v>
                </c:pt>
                <c:pt idx="3329">
                  <c:v>1528000</c:v>
                </c:pt>
                <c:pt idx="3330">
                  <c:v>1529000</c:v>
                </c:pt>
                <c:pt idx="3331">
                  <c:v>1530000</c:v>
                </c:pt>
                <c:pt idx="3332">
                  <c:v>1531000</c:v>
                </c:pt>
                <c:pt idx="3333">
                  <c:v>1532000</c:v>
                </c:pt>
                <c:pt idx="3334">
                  <c:v>1533000</c:v>
                </c:pt>
                <c:pt idx="3335">
                  <c:v>1534000</c:v>
                </c:pt>
                <c:pt idx="3336">
                  <c:v>1535000</c:v>
                </c:pt>
                <c:pt idx="3337">
                  <c:v>1536000</c:v>
                </c:pt>
                <c:pt idx="3338">
                  <c:v>1537000</c:v>
                </c:pt>
                <c:pt idx="3339">
                  <c:v>1538000</c:v>
                </c:pt>
                <c:pt idx="3340">
                  <c:v>1539000</c:v>
                </c:pt>
                <c:pt idx="3341">
                  <c:v>1540000</c:v>
                </c:pt>
                <c:pt idx="3342">
                  <c:v>1541000</c:v>
                </c:pt>
                <c:pt idx="3343">
                  <c:v>1542000</c:v>
                </c:pt>
                <c:pt idx="3344">
                  <c:v>1543000</c:v>
                </c:pt>
                <c:pt idx="3345">
                  <c:v>1544000</c:v>
                </c:pt>
                <c:pt idx="3346">
                  <c:v>1545000</c:v>
                </c:pt>
                <c:pt idx="3347">
                  <c:v>1546000</c:v>
                </c:pt>
                <c:pt idx="3348">
                  <c:v>1547000</c:v>
                </c:pt>
                <c:pt idx="3349">
                  <c:v>1548000</c:v>
                </c:pt>
                <c:pt idx="3350">
                  <c:v>1549000</c:v>
                </c:pt>
                <c:pt idx="3351">
                  <c:v>1550000</c:v>
                </c:pt>
                <c:pt idx="3352">
                  <c:v>1551000</c:v>
                </c:pt>
                <c:pt idx="3353">
                  <c:v>1552000</c:v>
                </c:pt>
                <c:pt idx="3354">
                  <c:v>1553000</c:v>
                </c:pt>
                <c:pt idx="3355">
                  <c:v>1554000</c:v>
                </c:pt>
                <c:pt idx="3356">
                  <c:v>1555000</c:v>
                </c:pt>
                <c:pt idx="3357">
                  <c:v>1556000</c:v>
                </c:pt>
                <c:pt idx="3358">
                  <c:v>1557000</c:v>
                </c:pt>
                <c:pt idx="3359">
                  <c:v>1558000</c:v>
                </c:pt>
                <c:pt idx="3360">
                  <c:v>1559000</c:v>
                </c:pt>
                <c:pt idx="3361">
                  <c:v>1560000</c:v>
                </c:pt>
                <c:pt idx="3362">
                  <c:v>1561000</c:v>
                </c:pt>
                <c:pt idx="3363">
                  <c:v>1562000</c:v>
                </c:pt>
                <c:pt idx="3364">
                  <c:v>1563000</c:v>
                </c:pt>
                <c:pt idx="3365">
                  <c:v>1564000</c:v>
                </c:pt>
                <c:pt idx="3366">
                  <c:v>1565000</c:v>
                </c:pt>
                <c:pt idx="3367">
                  <c:v>1566000</c:v>
                </c:pt>
                <c:pt idx="3368">
                  <c:v>1567000</c:v>
                </c:pt>
                <c:pt idx="3369">
                  <c:v>1568000</c:v>
                </c:pt>
                <c:pt idx="3370">
                  <c:v>1569000</c:v>
                </c:pt>
                <c:pt idx="3371">
                  <c:v>1570000</c:v>
                </c:pt>
                <c:pt idx="3372">
                  <c:v>1571000</c:v>
                </c:pt>
                <c:pt idx="3373">
                  <c:v>1572000</c:v>
                </c:pt>
                <c:pt idx="3374">
                  <c:v>1573000</c:v>
                </c:pt>
                <c:pt idx="3375">
                  <c:v>1574000</c:v>
                </c:pt>
                <c:pt idx="3376">
                  <c:v>1575000</c:v>
                </c:pt>
                <c:pt idx="3377">
                  <c:v>1576000</c:v>
                </c:pt>
                <c:pt idx="3378">
                  <c:v>1577000</c:v>
                </c:pt>
                <c:pt idx="3379">
                  <c:v>1578000</c:v>
                </c:pt>
                <c:pt idx="3380">
                  <c:v>1579000</c:v>
                </c:pt>
                <c:pt idx="3381">
                  <c:v>1580000</c:v>
                </c:pt>
                <c:pt idx="3382">
                  <c:v>1581000</c:v>
                </c:pt>
                <c:pt idx="3383">
                  <c:v>1582000</c:v>
                </c:pt>
                <c:pt idx="3384">
                  <c:v>1583000</c:v>
                </c:pt>
                <c:pt idx="3385">
                  <c:v>1584000</c:v>
                </c:pt>
                <c:pt idx="3386">
                  <c:v>1585000</c:v>
                </c:pt>
                <c:pt idx="3387">
                  <c:v>1586000</c:v>
                </c:pt>
                <c:pt idx="3388">
                  <c:v>1587000</c:v>
                </c:pt>
                <c:pt idx="3389">
                  <c:v>1588000</c:v>
                </c:pt>
                <c:pt idx="3390">
                  <c:v>1589000</c:v>
                </c:pt>
                <c:pt idx="3391">
                  <c:v>1590000</c:v>
                </c:pt>
                <c:pt idx="3392">
                  <c:v>1591000</c:v>
                </c:pt>
                <c:pt idx="3393">
                  <c:v>1592000</c:v>
                </c:pt>
                <c:pt idx="3394">
                  <c:v>1593000</c:v>
                </c:pt>
                <c:pt idx="3395">
                  <c:v>1594000</c:v>
                </c:pt>
                <c:pt idx="3396">
                  <c:v>1595000</c:v>
                </c:pt>
                <c:pt idx="3397">
                  <c:v>1596000</c:v>
                </c:pt>
                <c:pt idx="3398">
                  <c:v>1597000</c:v>
                </c:pt>
                <c:pt idx="3399">
                  <c:v>1598000</c:v>
                </c:pt>
                <c:pt idx="3400">
                  <c:v>1599000</c:v>
                </c:pt>
                <c:pt idx="3401">
                  <c:v>1600000</c:v>
                </c:pt>
                <c:pt idx="3402">
                  <c:v>1601000</c:v>
                </c:pt>
                <c:pt idx="3403">
                  <c:v>1602000</c:v>
                </c:pt>
                <c:pt idx="3404">
                  <c:v>1603000</c:v>
                </c:pt>
                <c:pt idx="3405">
                  <c:v>1604000</c:v>
                </c:pt>
                <c:pt idx="3406">
                  <c:v>1605000</c:v>
                </c:pt>
                <c:pt idx="3407">
                  <c:v>1606000</c:v>
                </c:pt>
                <c:pt idx="3408">
                  <c:v>1607000</c:v>
                </c:pt>
                <c:pt idx="3409">
                  <c:v>1608000</c:v>
                </c:pt>
                <c:pt idx="3410">
                  <c:v>1609000</c:v>
                </c:pt>
                <c:pt idx="3411">
                  <c:v>1610000</c:v>
                </c:pt>
                <c:pt idx="3412">
                  <c:v>1611000</c:v>
                </c:pt>
                <c:pt idx="3413">
                  <c:v>1612000</c:v>
                </c:pt>
                <c:pt idx="3414">
                  <c:v>1613000</c:v>
                </c:pt>
                <c:pt idx="3415">
                  <c:v>1614000</c:v>
                </c:pt>
                <c:pt idx="3416">
                  <c:v>1615000</c:v>
                </c:pt>
                <c:pt idx="3417">
                  <c:v>1616000</c:v>
                </c:pt>
                <c:pt idx="3418">
                  <c:v>1617000</c:v>
                </c:pt>
                <c:pt idx="3419">
                  <c:v>1618000</c:v>
                </c:pt>
                <c:pt idx="3420">
                  <c:v>1619000</c:v>
                </c:pt>
                <c:pt idx="3421">
                  <c:v>1620000</c:v>
                </c:pt>
                <c:pt idx="3422">
                  <c:v>1621000</c:v>
                </c:pt>
                <c:pt idx="3423">
                  <c:v>1622000</c:v>
                </c:pt>
                <c:pt idx="3424">
                  <c:v>1623000</c:v>
                </c:pt>
                <c:pt idx="3425">
                  <c:v>1624000</c:v>
                </c:pt>
                <c:pt idx="3426">
                  <c:v>1625000</c:v>
                </c:pt>
                <c:pt idx="3427">
                  <c:v>1626000</c:v>
                </c:pt>
                <c:pt idx="3428">
                  <c:v>1627000</c:v>
                </c:pt>
                <c:pt idx="3429">
                  <c:v>1628000</c:v>
                </c:pt>
                <c:pt idx="3430">
                  <c:v>1629000</c:v>
                </c:pt>
                <c:pt idx="3431">
                  <c:v>1630000</c:v>
                </c:pt>
                <c:pt idx="3432">
                  <c:v>1631000</c:v>
                </c:pt>
                <c:pt idx="3433">
                  <c:v>1632000</c:v>
                </c:pt>
                <c:pt idx="3434">
                  <c:v>1633000</c:v>
                </c:pt>
                <c:pt idx="3435">
                  <c:v>1634000</c:v>
                </c:pt>
                <c:pt idx="3436">
                  <c:v>1635000</c:v>
                </c:pt>
                <c:pt idx="3437">
                  <c:v>1636000</c:v>
                </c:pt>
                <c:pt idx="3438">
                  <c:v>1637000</c:v>
                </c:pt>
                <c:pt idx="3439">
                  <c:v>1638000</c:v>
                </c:pt>
                <c:pt idx="3440">
                  <c:v>1639000</c:v>
                </c:pt>
                <c:pt idx="3441">
                  <c:v>1640000</c:v>
                </c:pt>
                <c:pt idx="3442">
                  <c:v>1641000</c:v>
                </c:pt>
                <c:pt idx="3443">
                  <c:v>1642000</c:v>
                </c:pt>
                <c:pt idx="3444">
                  <c:v>1643000</c:v>
                </c:pt>
                <c:pt idx="3445">
                  <c:v>1644000</c:v>
                </c:pt>
                <c:pt idx="3446">
                  <c:v>1645000</c:v>
                </c:pt>
                <c:pt idx="3447">
                  <c:v>1646000</c:v>
                </c:pt>
                <c:pt idx="3448">
                  <c:v>1647000</c:v>
                </c:pt>
                <c:pt idx="3449">
                  <c:v>1648000</c:v>
                </c:pt>
                <c:pt idx="3450">
                  <c:v>1649000</c:v>
                </c:pt>
                <c:pt idx="3451">
                  <c:v>1650000</c:v>
                </c:pt>
                <c:pt idx="3452">
                  <c:v>1651000</c:v>
                </c:pt>
                <c:pt idx="3453">
                  <c:v>1652000</c:v>
                </c:pt>
                <c:pt idx="3454">
                  <c:v>1653000</c:v>
                </c:pt>
                <c:pt idx="3455">
                  <c:v>1654000</c:v>
                </c:pt>
                <c:pt idx="3456">
                  <c:v>1655000</c:v>
                </c:pt>
                <c:pt idx="3457">
                  <c:v>1656000</c:v>
                </c:pt>
                <c:pt idx="3458">
                  <c:v>1657000</c:v>
                </c:pt>
                <c:pt idx="3459">
                  <c:v>1658000</c:v>
                </c:pt>
                <c:pt idx="3460">
                  <c:v>1659000</c:v>
                </c:pt>
                <c:pt idx="3461">
                  <c:v>1660000</c:v>
                </c:pt>
                <c:pt idx="3462">
                  <c:v>1661000</c:v>
                </c:pt>
                <c:pt idx="3463">
                  <c:v>1662000</c:v>
                </c:pt>
                <c:pt idx="3464">
                  <c:v>1663000</c:v>
                </c:pt>
                <c:pt idx="3465">
                  <c:v>1664000</c:v>
                </c:pt>
                <c:pt idx="3466">
                  <c:v>1665000</c:v>
                </c:pt>
                <c:pt idx="3467">
                  <c:v>1666000</c:v>
                </c:pt>
                <c:pt idx="3468">
                  <c:v>1667000</c:v>
                </c:pt>
                <c:pt idx="3469">
                  <c:v>1668000</c:v>
                </c:pt>
                <c:pt idx="3470">
                  <c:v>1669000</c:v>
                </c:pt>
                <c:pt idx="3471">
                  <c:v>1670000</c:v>
                </c:pt>
                <c:pt idx="3472">
                  <c:v>1671000</c:v>
                </c:pt>
                <c:pt idx="3473">
                  <c:v>1672000</c:v>
                </c:pt>
                <c:pt idx="3474">
                  <c:v>1673000</c:v>
                </c:pt>
                <c:pt idx="3475">
                  <c:v>1674000</c:v>
                </c:pt>
                <c:pt idx="3476">
                  <c:v>1675000</c:v>
                </c:pt>
                <c:pt idx="3477">
                  <c:v>1676000</c:v>
                </c:pt>
                <c:pt idx="3478">
                  <c:v>1677000</c:v>
                </c:pt>
                <c:pt idx="3479">
                  <c:v>1678000</c:v>
                </c:pt>
                <c:pt idx="3480">
                  <c:v>1679000</c:v>
                </c:pt>
                <c:pt idx="3481">
                  <c:v>1680000</c:v>
                </c:pt>
                <c:pt idx="3482">
                  <c:v>1681000</c:v>
                </c:pt>
                <c:pt idx="3483">
                  <c:v>1682000</c:v>
                </c:pt>
                <c:pt idx="3484">
                  <c:v>1683000</c:v>
                </c:pt>
                <c:pt idx="3485">
                  <c:v>1684000</c:v>
                </c:pt>
                <c:pt idx="3486">
                  <c:v>1685000</c:v>
                </c:pt>
                <c:pt idx="3487">
                  <c:v>1686000</c:v>
                </c:pt>
                <c:pt idx="3488">
                  <c:v>1687000</c:v>
                </c:pt>
                <c:pt idx="3489">
                  <c:v>1688000</c:v>
                </c:pt>
                <c:pt idx="3490">
                  <c:v>1689000</c:v>
                </c:pt>
                <c:pt idx="3491">
                  <c:v>1690000</c:v>
                </c:pt>
                <c:pt idx="3492">
                  <c:v>1691000</c:v>
                </c:pt>
                <c:pt idx="3493">
                  <c:v>1692000</c:v>
                </c:pt>
                <c:pt idx="3494">
                  <c:v>1693000</c:v>
                </c:pt>
                <c:pt idx="3495">
                  <c:v>1694000</c:v>
                </c:pt>
                <c:pt idx="3496">
                  <c:v>1695000</c:v>
                </c:pt>
                <c:pt idx="3497">
                  <c:v>1696000</c:v>
                </c:pt>
                <c:pt idx="3498">
                  <c:v>1697000</c:v>
                </c:pt>
                <c:pt idx="3499">
                  <c:v>1698000</c:v>
                </c:pt>
                <c:pt idx="3500">
                  <c:v>1699000</c:v>
                </c:pt>
                <c:pt idx="3501">
                  <c:v>1700000</c:v>
                </c:pt>
                <c:pt idx="3502">
                  <c:v>1701000</c:v>
                </c:pt>
                <c:pt idx="3503">
                  <c:v>1702000</c:v>
                </c:pt>
                <c:pt idx="3504">
                  <c:v>1703000</c:v>
                </c:pt>
                <c:pt idx="3505">
                  <c:v>1704000</c:v>
                </c:pt>
                <c:pt idx="3506">
                  <c:v>1705000</c:v>
                </c:pt>
                <c:pt idx="3507">
                  <c:v>1706000</c:v>
                </c:pt>
                <c:pt idx="3508">
                  <c:v>1707000</c:v>
                </c:pt>
                <c:pt idx="3509">
                  <c:v>1708000</c:v>
                </c:pt>
                <c:pt idx="3510">
                  <c:v>1709000</c:v>
                </c:pt>
                <c:pt idx="3511">
                  <c:v>1710000</c:v>
                </c:pt>
                <c:pt idx="3512">
                  <c:v>1711000</c:v>
                </c:pt>
                <c:pt idx="3513">
                  <c:v>1712000</c:v>
                </c:pt>
                <c:pt idx="3514">
                  <c:v>1713000</c:v>
                </c:pt>
                <c:pt idx="3515">
                  <c:v>1714000</c:v>
                </c:pt>
                <c:pt idx="3516">
                  <c:v>1715000</c:v>
                </c:pt>
                <c:pt idx="3517">
                  <c:v>1716000</c:v>
                </c:pt>
                <c:pt idx="3518">
                  <c:v>1717000</c:v>
                </c:pt>
                <c:pt idx="3519">
                  <c:v>1718000</c:v>
                </c:pt>
                <c:pt idx="3520">
                  <c:v>1719000</c:v>
                </c:pt>
                <c:pt idx="3521">
                  <c:v>1720000</c:v>
                </c:pt>
                <c:pt idx="3522">
                  <c:v>1721000</c:v>
                </c:pt>
                <c:pt idx="3523">
                  <c:v>1722000</c:v>
                </c:pt>
                <c:pt idx="3524">
                  <c:v>1723000</c:v>
                </c:pt>
                <c:pt idx="3525">
                  <c:v>1724000</c:v>
                </c:pt>
                <c:pt idx="3526">
                  <c:v>1725000</c:v>
                </c:pt>
                <c:pt idx="3527">
                  <c:v>1726000</c:v>
                </c:pt>
                <c:pt idx="3528">
                  <c:v>1727000</c:v>
                </c:pt>
                <c:pt idx="3529">
                  <c:v>1728000</c:v>
                </c:pt>
                <c:pt idx="3530">
                  <c:v>1729000</c:v>
                </c:pt>
                <c:pt idx="3531">
                  <c:v>1730000</c:v>
                </c:pt>
                <c:pt idx="3532">
                  <c:v>1731000</c:v>
                </c:pt>
                <c:pt idx="3533">
                  <c:v>1732000</c:v>
                </c:pt>
                <c:pt idx="3534">
                  <c:v>1733000</c:v>
                </c:pt>
                <c:pt idx="3535">
                  <c:v>1734000</c:v>
                </c:pt>
                <c:pt idx="3536">
                  <c:v>1735000</c:v>
                </c:pt>
                <c:pt idx="3537">
                  <c:v>1736000</c:v>
                </c:pt>
                <c:pt idx="3538">
                  <c:v>1737000</c:v>
                </c:pt>
                <c:pt idx="3539">
                  <c:v>1738000</c:v>
                </c:pt>
                <c:pt idx="3540">
                  <c:v>1739000</c:v>
                </c:pt>
                <c:pt idx="3541">
                  <c:v>1740000</c:v>
                </c:pt>
                <c:pt idx="3542">
                  <c:v>1741000</c:v>
                </c:pt>
                <c:pt idx="3543">
                  <c:v>1742000</c:v>
                </c:pt>
                <c:pt idx="3544">
                  <c:v>1743000</c:v>
                </c:pt>
                <c:pt idx="3545">
                  <c:v>1744000</c:v>
                </c:pt>
                <c:pt idx="3546">
                  <c:v>1745000</c:v>
                </c:pt>
                <c:pt idx="3547">
                  <c:v>1746000</c:v>
                </c:pt>
                <c:pt idx="3548">
                  <c:v>1747000</c:v>
                </c:pt>
                <c:pt idx="3549">
                  <c:v>1748000</c:v>
                </c:pt>
                <c:pt idx="3550">
                  <c:v>1749000</c:v>
                </c:pt>
                <c:pt idx="3551">
                  <c:v>1750000</c:v>
                </c:pt>
                <c:pt idx="3552">
                  <c:v>1751000</c:v>
                </c:pt>
                <c:pt idx="3553">
                  <c:v>1752000</c:v>
                </c:pt>
                <c:pt idx="3554">
                  <c:v>1753000</c:v>
                </c:pt>
                <c:pt idx="3555">
                  <c:v>1754000</c:v>
                </c:pt>
                <c:pt idx="3556">
                  <c:v>1755000</c:v>
                </c:pt>
                <c:pt idx="3557">
                  <c:v>1756000</c:v>
                </c:pt>
                <c:pt idx="3558">
                  <c:v>1757000</c:v>
                </c:pt>
                <c:pt idx="3559">
                  <c:v>1758000</c:v>
                </c:pt>
                <c:pt idx="3560">
                  <c:v>1759000</c:v>
                </c:pt>
                <c:pt idx="3561">
                  <c:v>1760000</c:v>
                </c:pt>
                <c:pt idx="3562">
                  <c:v>1761000</c:v>
                </c:pt>
                <c:pt idx="3563">
                  <c:v>1762000</c:v>
                </c:pt>
                <c:pt idx="3564">
                  <c:v>1763000</c:v>
                </c:pt>
                <c:pt idx="3565">
                  <c:v>1764000</c:v>
                </c:pt>
                <c:pt idx="3566">
                  <c:v>1765000</c:v>
                </c:pt>
                <c:pt idx="3567">
                  <c:v>1766000</c:v>
                </c:pt>
                <c:pt idx="3568">
                  <c:v>1767000</c:v>
                </c:pt>
                <c:pt idx="3569">
                  <c:v>1768000</c:v>
                </c:pt>
                <c:pt idx="3570">
                  <c:v>1769000</c:v>
                </c:pt>
                <c:pt idx="3571">
                  <c:v>1770000</c:v>
                </c:pt>
                <c:pt idx="3572">
                  <c:v>1771000</c:v>
                </c:pt>
                <c:pt idx="3573">
                  <c:v>1772000</c:v>
                </c:pt>
                <c:pt idx="3574">
                  <c:v>1773000</c:v>
                </c:pt>
                <c:pt idx="3575">
                  <c:v>1774000</c:v>
                </c:pt>
                <c:pt idx="3576">
                  <c:v>1775000</c:v>
                </c:pt>
                <c:pt idx="3577">
                  <c:v>1776000</c:v>
                </c:pt>
                <c:pt idx="3578">
                  <c:v>1777000</c:v>
                </c:pt>
                <c:pt idx="3579">
                  <c:v>1778000</c:v>
                </c:pt>
                <c:pt idx="3580">
                  <c:v>1779000</c:v>
                </c:pt>
                <c:pt idx="3581">
                  <c:v>1780000</c:v>
                </c:pt>
                <c:pt idx="3582">
                  <c:v>1781000</c:v>
                </c:pt>
                <c:pt idx="3583">
                  <c:v>1782000</c:v>
                </c:pt>
                <c:pt idx="3584">
                  <c:v>1783000</c:v>
                </c:pt>
                <c:pt idx="3585">
                  <c:v>1784000</c:v>
                </c:pt>
                <c:pt idx="3586">
                  <c:v>1785000</c:v>
                </c:pt>
                <c:pt idx="3587">
                  <c:v>1786000</c:v>
                </c:pt>
                <c:pt idx="3588">
                  <c:v>1787000</c:v>
                </c:pt>
                <c:pt idx="3589">
                  <c:v>1788000</c:v>
                </c:pt>
                <c:pt idx="3590">
                  <c:v>1789000</c:v>
                </c:pt>
                <c:pt idx="3591">
                  <c:v>1790000</c:v>
                </c:pt>
                <c:pt idx="3592">
                  <c:v>1791000</c:v>
                </c:pt>
                <c:pt idx="3593">
                  <c:v>1792000</c:v>
                </c:pt>
                <c:pt idx="3594">
                  <c:v>1793000</c:v>
                </c:pt>
                <c:pt idx="3595">
                  <c:v>1794000</c:v>
                </c:pt>
                <c:pt idx="3596">
                  <c:v>1795000</c:v>
                </c:pt>
                <c:pt idx="3597">
                  <c:v>1796000</c:v>
                </c:pt>
                <c:pt idx="3598">
                  <c:v>1797000</c:v>
                </c:pt>
                <c:pt idx="3599">
                  <c:v>1798000</c:v>
                </c:pt>
                <c:pt idx="3600">
                  <c:v>1799000</c:v>
                </c:pt>
                <c:pt idx="3601">
                  <c:v>1800000</c:v>
                </c:pt>
                <c:pt idx="3602">
                  <c:v>1801000</c:v>
                </c:pt>
                <c:pt idx="3603">
                  <c:v>1802000</c:v>
                </c:pt>
                <c:pt idx="3604">
                  <c:v>1803000</c:v>
                </c:pt>
                <c:pt idx="3605">
                  <c:v>1804000</c:v>
                </c:pt>
                <c:pt idx="3606">
                  <c:v>1805000</c:v>
                </c:pt>
                <c:pt idx="3607">
                  <c:v>1806000</c:v>
                </c:pt>
                <c:pt idx="3608">
                  <c:v>1807000</c:v>
                </c:pt>
                <c:pt idx="3609">
                  <c:v>1808000</c:v>
                </c:pt>
                <c:pt idx="3610">
                  <c:v>1809000</c:v>
                </c:pt>
                <c:pt idx="3611">
                  <c:v>1810000</c:v>
                </c:pt>
                <c:pt idx="3612">
                  <c:v>1811000</c:v>
                </c:pt>
                <c:pt idx="3613">
                  <c:v>1812000</c:v>
                </c:pt>
                <c:pt idx="3614">
                  <c:v>1813000</c:v>
                </c:pt>
                <c:pt idx="3615">
                  <c:v>1814000</c:v>
                </c:pt>
                <c:pt idx="3616">
                  <c:v>1815000</c:v>
                </c:pt>
                <c:pt idx="3617">
                  <c:v>1816000</c:v>
                </c:pt>
                <c:pt idx="3618">
                  <c:v>1817000</c:v>
                </c:pt>
                <c:pt idx="3619">
                  <c:v>1818000</c:v>
                </c:pt>
                <c:pt idx="3620">
                  <c:v>1819000</c:v>
                </c:pt>
                <c:pt idx="3621">
                  <c:v>1820000</c:v>
                </c:pt>
                <c:pt idx="3622">
                  <c:v>1821000</c:v>
                </c:pt>
                <c:pt idx="3623">
                  <c:v>1822000</c:v>
                </c:pt>
                <c:pt idx="3624">
                  <c:v>1823000</c:v>
                </c:pt>
                <c:pt idx="3625">
                  <c:v>1824000</c:v>
                </c:pt>
                <c:pt idx="3626">
                  <c:v>1825000</c:v>
                </c:pt>
                <c:pt idx="3627">
                  <c:v>1826000</c:v>
                </c:pt>
                <c:pt idx="3628">
                  <c:v>1827000</c:v>
                </c:pt>
                <c:pt idx="3629">
                  <c:v>1828000</c:v>
                </c:pt>
                <c:pt idx="3630">
                  <c:v>1829000</c:v>
                </c:pt>
                <c:pt idx="3631">
                  <c:v>1830000</c:v>
                </c:pt>
                <c:pt idx="3632">
                  <c:v>1831000</c:v>
                </c:pt>
                <c:pt idx="3633">
                  <c:v>1832000</c:v>
                </c:pt>
                <c:pt idx="3634">
                  <c:v>1833000</c:v>
                </c:pt>
                <c:pt idx="3635">
                  <c:v>1834000</c:v>
                </c:pt>
                <c:pt idx="3636">
                  <c:v>1835000</c:v>
                </c:pt>
                <c:pt idx="3637">
                  <c:v>1836000</c:v>
                </c:pt>
                <c:pt idx="3638">
                  <c:v>1837000</c:v>
                </c:pt>
                <c:pt idx="3639">
                  <c:v>1838000</c:v>
                </c:pt>
                <c:pt idx="3640">
                  <c:v>1839000</c:v>
                </c:pt>
                <c:pt idx="3641">
                  <c:v>1840000</c:v>
                </c:pt>
                <c:pt idx="3642">
                  <c:v>1841000</c:v>
                </c:pt>
                <c:pt idx="3643">
                  <c:v>1842000</c:v>
                </c:pt>
                <c:pt idx="3644">
                  <c:v>1843000</c:v>
                </c:pt>
                <c:pt idx="3645">
                  <c:v>1844000</c:v>
                </c:pt>
                <c:pt idx="3646">
                  <c:v>1845000</c:v>
                </c:pt>
                <c:pt idx="3647">
                  <c:v>1846000</c:v>
                </c:pt>
                <c:pt idx="3648">
                  <c:v>1847000</c:v>
                </c:pt>
                <c:pt idx="3649">
                  <c:v>1848000</c:v>
                </c:pt>
                <c:pt idx="3650">
                  <c:v>1849000</c:v>
                </c:pt>
                <c:pt idx="3651">
                  <c:v>1850000</c:v>
                </c:pt>
                <c:pt idx="3652">
                  <c:v>1851000</c:v>
                </c:pt>
                <c:pt idx="3653">
                  <c:v>1852000</c:v>
                </c:pt>
                <c:pt idx="3654">
                  <c:v>1853000</c:v>
                </c:pt>
                <c:pt idx="3655">
                  <c:v>1854000</c:v>
                </c:pt>
                <c:pt idx="3656">
                  <c:v>1855000</c:v>
                </c:pt>
                <c:pt idx="3657">
                  <c:v>1856000</c:v>
                </c:pt>
                <c:pt idx="3658">
                  <c:v>1857000</c:v>
                </c:pt>
                <c:pt idx="3659">
                  <c:v>1858000</c:v>
                </c:pt>
                <c:pt idx="3660">
                  <c:v>1859000</c:v>
                </c:pt>
                <c:pt idx="3661">
                  <c:v>1860000</c:v>
                </c:pt>
                <c:pt idx="3662">
                  <c:v>1861000</c:v>
                </c:pt>
                <c:pt idx="3663">
                  <c:v>1862000</c:v>
                </c:pt>
                <c:pt idx="3664">
                  <c:v>1863000</c:v>
                </c:pt>
                <c:pt idx="3665">
                  <c:v>1864000</c:v>
                </c:pt>
                <c:pt idx="3666">
                  <c:v>1865000</c:v>
                </c:pt>
                <c:pt idx="3667">
                  <c:v>1866000</c:v>
                </c:pt>
                <c:pt idx="3668">
                  <c:v>1867000</c:v>
                </c:pt>
                <c:pt idx="3669">
                  <c:v>1868000</c:v>
                </c:pt>
                <c:pt idx="3670">
                  <c:v>1869000</c:v>
                </c:pt>
                <c:pt idx="3671">
                  <c:v>1870000</c:v>
                </c:pt>
                <c:pt idx="3672">
                  <c:v>1871000</c:v>
                </c:pt>
                <c:pt idx="3673">
                  <c:v>1872000</c:v>
                </c:pt>
                <c:pt idx="3674">
                  <c:v>1873000</c:v>
                </c:pt>
                <c:pt idx="3675">
                  <c:v>1874000</c:v>
                </c:pt>
                <c:pt idx="3676">
                  <c:v>1875000</c:v>
                </c:pt>
                <c:pt idx="3677">
                  <c:v>1876000</c:v>
                </c:pt>
                <c:pt idx="3678">
                  <c:v>1877000</c:v>
                </c:pt>
                <c:pt idx="3679">
                  <c:v>1878000</c:v>
                </c:pt>
                <c:pt idx="3680">
                  <c:v>1879000</c:v>
                </c:pt>
                <c:pt idx="3681">
                  <c:v>1880000</c:v>
                </c:pt>
                <c:pt idx="3682">
                  <c:v>1881000</c:v>
                </c:pt>
                <c:pt idx="3683">
                  <c:v>1882000</c:v>
                </c:pt>
                <c:pt idx="3684">
                  <c:v>1883000</c:v>
                </c:pt>
                <c:pt idx="3685">
                  <c:v>1884000</c:v>
                </c:pt>
                <c:pt idx="3686">
                  <c:v>1885000</c:v>
                </c:pt>
                <c:pt idx="3687">
                  <c:v>1886000</c:v>
                </c:pt>
                <c:pt idx="3688">
                  <c:v>1887000</c:v>
                </c:pt>
                <c:pt idx="3689">
                  <c:v>1888000</c:v>
                </c:pt>
                <c:pt idx="3690">
                  <c:v>1889000</c:v>
                </c:pt>
                <c:pt idx="3691">
                  <c:v>1890000</c:v>
                </c:pt>
                <c:pt idx="3692">
                  <c:v>1891000</c:v>
                </c:pt>
                <c:pt idx="3693">
                  <c:v>1892000</c:v>
                </c:pt>
                <c:pt idx="3694">
                  <c:v>1893000</c:v>
                </c:pt>
                <c:pt idx="3695">
                  <c:v>1894000</c:v>
                </c:pt>
                <c:pt idx="3696">
                  <c:v>1895000</c:v>
                </c:pt>
                <c:pt idx="3697">
                  <c:v>1896000</c:v>
                </c:pt>
                <c:pt idx="3698">
                  <c:v>1897000</c:v>
                </c:pt>
                <c:pt idx="3699">
                  <c:v>1898000</c:v>
                </c:pt>
                <c:pt idx="3700">
                  <c:v>1899000</c:v>
                </c:pt>
                <c:pt idx="3701">
                  <c:v>1900000</c:v>
                </c:pt>
                <c:pt idx="3702">
                  <c:v>1901000</c:v>
                </c:pt>
                <c:pt idx="3703">
                  <c:v>1902000</c:v>
                </c:pt>
                <c:pt idx="3704">
                  <c:v>1903000</c:v>
                </c:pt>
                <c:pt idx="3705">
                  <c:v>1904000</c:v>
                </c:pt>
                <c:pt idx="3706">
                  <c:v>1905000</c:v>
                </c:pt>
                <c:pt idx="3707">
                  <c:v>1906000</c:v>
                </c:pt>
                <c:pt idx="3708">
                  <c:v>1907000</c:v>
                </c:pt>
                <c:pt idx="3709">
                  <c:v>1908000</c:v>
                </c:pt>
                <c:pt idx="3710">
                  <c:v>1909000</c:v>
                </c:pt>
                <c:pt idx="3711">
                  <c:v>1910000</c:v>
                </c:pt>
                <c:pt idx="3712">
                  <c:v>1911000</c:v>
                </c:pt>
                <c:pt idx="3713">
                  <c:v>1912000</c:v>
                </c:pt>
                <c:pt idx="3714">
                  <c:v>1913000</c:v>
                </c:pt>
                <c:pt idx="3715">
                  <c:v>1914000</c:v>
                </c:pt>
                <c:pt idx="3716">
                  <c:v>1915000</c:v>
                </c:pt>
                <c:pt idx="3717">
                  <c:v>1916000</c:v>
                </c:pt>
                <c:pt idx="3718">
                  <c:v>1917000</c:v>
                </c:pt>
                <c:pt idx="3719">
                  <c:v>1918000</c:v>
                </c:pt>
                <c:pt idx="3720">
                  <c:v>1919000</c:v>
                </c:pt>
                <c:pt idx="3721">
                  <c:v>1920000</c:v>
                </c:pt>
                <c:pt idx="3722">
                  <c:v>1921000</c:v>
                </c:pt>
                <c:pt idx="3723">
                  <c:v>1922000</c:v>
                </c:pt>
                <c:pt idx="3724">
                  <c:v>1923000</c:v>
                </c:pt>
                <c:pt idx="3725">
                  <c:v>1924000</c:v>
                </c:pt>
                <c:pt idx="3726">
                  <c:v>1925000</c:v>
                </c:pt>
                <c:pt idx="3727">
                  <c:v>1926000</c:v>
                </c:pt>
                <c:pt idx="3728">
                  <c:v>1927000</c:v>
                </c:pt>
                <c:pt idx="3729">
                  <c:v>1928000</c:v>
                </c:pt>
                <c:pt idx="3730">
                  <c:v>1929000</c:v>
                </c:pt>
                <c:pt idx="3731">
                  <c:v>1930000</c:v>
                </c:pt>
                <c:pt idx="3732">
                  <c:v>1931000</c:v>
                </c:pt>
                <c:pt idx="3733">
                  <c:v>1932000</c:v>
                </c:pt>
                <c:pt idx="3734">
                  <c:v>1933000</c:v>
                </c:pt>
                <c:pt idx="3735">
                  <c:v>1934000</c:v>
                </c:pt>
                <c:pt idx="3736">
                  <c:v>1935000</c:v>
                </c:pt>
                <c:pt idx="3737">
                  <c:v>1936000</c:v>
                </c:pt>
                <c:pt idx="3738">
                  <c:v>1937000</c:v>
                </c:pt>
                <c:pt idx="3739">
                  <c:v>1938000</c:v>
                </c:pt>
                <c:pt idx="3740">
                  <c:v>1939000</c:v>
                </c:pt>
                <c:pt idx="3741">
                  <c:v>1940000</c:v>
                </c:pt>
                <c:pt idx="3742">
                  <c:v>1941000</c:v>
                </c:pt>
                <c:pt idx="3743">
                  <c:v>1942000</c:v>
                </c:pt>
                <c:pt idx="3744">
                  <c:v>1943000</c:v>
                </c:pt>
                <c:pt idx="3745">
                  <c:v>1944000</c:v>
                </c:pt>
                <c:pt idx="3746">
                  <c:v>1945000</c:v>
                </c:pt>
                <c:pt idx="3747">
                  <c:v>1946000</c:v>
                </c:pt>
                <c:pt idx="3748">
                  <c:v>1947000</c:v>
                </c:pt>
                <c:pt idx="3749">
                  <c:v>1948000</c:v>
                </c:pt>
                <c:pt idx="3750">
                  <c:v>1949000</c:v>
                </c:pt>
                <c:pt idx="3751">
                  <c:v>1950000</c:v>
                </c:pt>
                <c:pt idx="3752">
                  <c:v>1951000</c:v>
                </c:pt>
                <c:pt idx="3753">
                  <c:v>1952000</c:v>
                </c:pt>
                <c:pt idx="3754">
                  <c:v>1953000</c:v>
                </c:pt>
                <c:pt idx="3755">
                  <c:v>1954000</c:v>
                </c:pt>
                <c:pt idx="3756">
                  <c:v>1955000</c:v>
                </c:pt>
                <c:pt idx="3757">
                  <c:v>1956000</c:v>
                </c:pt>
                <c:pt idx="3758">
                  <c:v>1957000</c:v>
                </c:pt>
                <c:pt idx="3759">
                  <c:v>1958000</c:v>
                </c:pt>
                <c:pt idx="3760">
                  <c:v>1959000</c:v>
                </c:pt>
                <c:pt idx="3761">
                  <c:v>1960000</c:v>
                </c:pt>
                <c:pt idx="3762">
                  <c:v>1961000</c:v>
                </c:pt>
                <c:pt idx="3763">
                  <c:v>1962000</c:v>
                </c:pt>
                <c:pt idx="3764">
                  <c:v>1963000</c:v>
                </c:pt>
                <c:pt idx="3765">
                  <c:v>1964000</c:v>
                </c:pt>
                <c:pt idx="3766">
                  <c:v>1965000</c:v>
                </c:pt>
                <c:pt idx="3767">
                  <c:v>1966000</c:v>
                </c:pt>
                <c:pt idx="3768">
                  <c:v>1967000</c:v>
                </c:pt>
                <c:pt idx="3769">
                  <c:v>1968000</c:v>
                </c:pt>
                <c:pt idx="3770">
                  <c:v>1969000</c:v>
                </c:pt>
                <c:pt idx="3771">
                  <c:v>1970000</c:v>
                </c:pt>
                <c:pt idx="3772">
                  <c:v>1971000</c:v>
                </c:pt>
                <c:pt idx="3773">
                  <c:v>1972000</c:v>
                </c:pt>
                <c:pt idx="3774">
                  <c:v>1973000</c:v>
                </c:pt>
                <c:pt idx="3775">
                  <c:v>1974000</c:v>
                </c:pt>
                <c:pt idx="3776">
                  <c:v>1975000</c:v>
                </c:pt>
                <c:pt idx="3777">
                  <c:v>1976000</c:v>
                </c:pt>
                <c:pt idx="3778">
                  <c:v>1977000</c:v>
                </c:pt>
                <c:pt idx="3779">
                  <c:v>1978000</c:v>
                </c:pt>
                <c:pt idx="3780">
                  <c:v>1979000</c:v>
                </c:pt>
                <c:pt idx="3781">
                  <c:v>1980000</c:v>
                </c:pt>
              </c:numCache>
            </c:numRef>
          </c:xVal>
          <c:yVal>
            <c:numRef>
              <c:f>'TPS543C20 Loop Gain'!$AJ$133:$AJ$3914</c:f>
              <c:numCache>
                <c:formatCode>General</c:formatCode>
                <c:ptCount val="3782"/>
                <c:pt idx="0">
                  <c:v>178.07771693268907</c:v>
                </c:pt>
                <c:pt idx="1">
                  <c:v>161.36353525109558</c:v>
                </c:pt>
                <c:pt idx="2">
                  <c:v>98.945078984700885</c:v>
                </c:pt>
                <c:pt idx="3">
                  <c:v>83.670976773098886</c:v>
                </c:pt>
                <c:pt idx="4">
                  <c:v>76.18206845151262</c:v>
                </c:pt>
                <c:pt idx="5">
                  <c:v>72.243226334910275</c:v>
                </c:pt>
                <c:pt idx="6">
                  <c:v>70.508395014963966</c:v>
                </c:pt>
                <c:pt idx="7">
                  <c:v>70.200859003540018</c:v>
                </c:pt>
                <c:pt idx="8">
                  <c:v>70.812380373561538</c:v>
                </c:pt>
                <c:pt idx="9">
                  <c:v>72.004161336170213</c:v>
                </c:pt>
                <c:pt idx="10">
                  <c:v>73.549505072318169</c:v>
                </c:pt>
                <c:pt idx="11">
                  <c:v>75.296247354217115</c:v>
                </c:pt>
                <c:pt idx="12">
                  <c:v>77.141921857653358</c:v>
                </c:pt>
                <c:pt idx="13">
                  <c:v>79.017356001157893</c:v>
                </c:pt>
                <c:pt idx="14">
                  <c:v>80.875800038112502</c:v>
                </c:pt>
                <c:pt idx="15">
                  <c:v>82.685678301094029</c:v>
                </c:pt>
                <c:pt idx="16">
                  <c:v>84.425720734810639</c:v>
                </c:pt>
                <c:pt idx="17">
                  <c:v>86.081669456228767</c:v>
                </c:pt>
                <c:pt idx="18">
                  <c:v>87.644035580542607</c:v>
                </c:pt>
                <c:pt idx="19">
                  <c:v>89.106561704233371</c:v>
                </c:pt>
                <c:pt idx="20">
                  <c:v>90.46516188953764</c:v>
                </c:pt>
                <c:pt idx="21">
                  <c:v>91.717186941960179</c:v>
                </c:pt>
                <c:pt idx="22">
                  <c:v>92.860912756251395</c:v>
                </c:pt>
                <c:pt idx="23">
                  <c:v>93.895182688688152</c:v>
                </c:pt>
                <c:pt idx="24">
                  <c:v>94.819157123069786</c:v>
                </c:pt>
                <c:pt idx="25">
                  <c:v>95.632138381307456</c:v>
                </c:pt>
                <c:pt idx="26">
                  <c:v>96.333449321430905</c:v>
                </c:pt>
                <c:pt idx="27">
                  <c:v>96.922350960642433</c:v>
                </c:pt>
                <c:pt idx="28">
                  <c:v>97.397989313054339</c:v>
                </c:pt>
                <c:pt idx="29">
                  <c:v>97.759365039318453</c:v>
                </c:pt>
                <c:pt idx="30">
                  <c:v>98.005321934636129</c:v>
                </c:pt>
                <c:pt idx="31">
                  <c:v>98.134552039628133</c:v>
                </c:pt>
                <c:pt idx="32">
                  <c:v>98.14561644624581</c:v>
                </c:pt>
                <c:pt idx="33">
                  <c:v>98.036981811314647</c:v>
                </c:pt>
                <c:pt idx="34">
                  <c:v>97.807073250650788</c:v>
                </c:pt>
                <c:pt idx="35">
                  <c:v>97.454344689689236</c:v>
                </c:pt>
                <c:pt idx="36">
                  <c:v>96.977367878083228</c:v>
                </c:pt>
                <c:pt idx="37">
                  <c:v>96.374941093377942</c:v>
                </c:pt>
                <c:pt idx="38">
                  <c:v>95.64621799668987</c:v>
                </c:pt>
                <c:pt idx="39">
                  <c:v>94.790856087137897</c:v>
                </c:pt>
                <c:pt idx="40">
                  <c:v>93.809182664359298</c:v>
                </c:pt>
                <c:pt idx="41">
                  <c:v>92.702374119522759</c:v>
                </c:pt>
                <c:pt idx="42">
                  <c:v>91.472641775200131</c:v>
                </c:pt>
                <c:pt idx="43">
                  <c:v>90.123414538340299</c:v>
                </c:pt>
                <c:pt idx="44">
                  <c:v>88.659505622801191</c:v>
                </c:pt>
                <c:pt idx="45">
                  <c:v>87.087248012473268</c:v>
                </c:pt>
                <c:pt idx="46">
                  <c:v>85.414581791624258</c:v>
                </c:pt>
                <c:pt idx="47">
                  <c:v>83.651076647270756</c:v>
                </c:pt>
                <c:pt idx="48">
                  <c:v>81.807875342380186</c:v>
                </c:pt>
                <c:pt idx="49">
                  <c:v>79.897549074192526</c:v>
                </c:pt>
                <c:pt idx="50">
                  <c:v>77.933863188610346</c:v>
                </c:pt>
                <c:pt idx="51">
                  <c:v>75.931460935747083</c:v>
                </c:pt>
                <c:pt idx="52">
                  <c:v>73.905482477342758</c:v>
                </c:pt>
                <c:pt idx="53">
                  <c:v>71.871144524147553</c:v>
                </c:pt>
                <c:pt idx="54">
                  <c:v>69.843311194751053</c:v>
                </c:pt>
                <c:pt idx="55">
                  <c:v>67.836087863398262</c:v>
                </c:pt>
                <c:pt idx="56">
                  <c:v>65.862466652452994</c:v>
                </c:pt>
                <c:pt idx="57">
                  <c:v>63.934045484212938</c:v>
                </c:pt>
                <c:pt idx="58">
                  <c:v>62.060833605662886</c:v>
                </c:pt>
                <c:pt idx="59">
                  <c:v>60.251146923900002</c:v>
                </c:pt>
                <c:pt idx="60">
                  <c:v>58.51158790244336</c:v>
                </c:pt>
                <c:pt idx="61">
                  <c:v>56.847098275676693</c:v>
                </c:pt>
                <c:pt idx="62">
                  <c:v>55.261068941420298</c:v>
                </c:pt>
                <c:pt idx="63">
                  <c:v>53.755490026829094</c:v>
                </c:pt>
                <c:pt idx="64">
                  <c:v>52.331124827068919</c:v>
                </c:pt>
                <c:pt idx="65">
                  <c:v>50.987693434235098</c:v>
                </c:pt>
                <c:pt idx="66">
                  <c:v>49.724054739418889</c:v>
                </c:pt>
                <c:pt idx="67">
                  <c:v>48.538378546687923</c:v>
                </c:pt>
                <c:pt idx="68">
                  <c:v>47.428302390290625</c:v>
                </c:pt>
                <c:pt idx="69">
                  <c:v>46.391070066542582</c:v>
                </c:pt>
                <c:pt idx="70">
                  <c:v>45.423650787045069</c:v>
                </c:pt>
                <c:pt idx="71">
                  <c:v>44.522839233399466</c:v>
                </c:pt>
                <c:pt idx="72">
                  <c:v>43.68533770572872</c:v>
                </c:pt>
                <c:pt idx="73">
                  <c:v>42.907822094329219</c:v>
                </c:pt>
                <c:pt idx="74">
                  <c:v>42.186993656561249</c:v>
                </c:pt>
                <c:pt idx="75">
                  <c:v>41.519618632295177</c:v>
                </c:pt>
                <c:pt idx="76">
                  <c:v>40.902557650013016</c:v>
                </c:pt>
                <c:pt idx="77">
                  <c:v>40.3327867152857</c:v>
                </c:pt>
                <c:pt idx="78">
                  <c:v>39.807411373140539</c:v>
                </c:pt>
                <c:pt idx="79">
                  <c:v>39.323675422643539</c:v>
                </c:pt>
                <c:pt idx="80">
                  <c:v>38.878965353454355</c:v>
                </c:pt>
                <c:pt idx="81">
                  <c:v>38.470811480486141</c:v>
                </c:pt>
                <c:pt idx="82">
                  <c:v>38.096886579449432</c:v>
                </c:pt>
                <c:pt idx="83">
                  <c:v>37.755002675063274</c:v>
                </c:pt>
                <c:pt idx="84">
                  <c:v>37.443106504757985</c:v>
                </c:pt>
                <c:pt idx="85">
                  <c:v>37.159274072471611</c:v>
                </c:pt>
                <c:pt idx="86">
                  <c:v>36.901704617494538</c:v>
                </c:pt>
                <c:pt idx="87">
                  <c:v>36.668714249940301</c:v>
                </c:pt>
                <c:pt idx="88">
                  <c:v>36.458729444905991</c:v>
                </c:pt>
                <c:pt idx="89">
                  <c:v>36.270280539678176</c:v>
                </c:pt>
                <c:pt idx="90">
                  <c:v>36.101995340302132</c:v>
                </c:pt>
                <c:pt idx="91">
                  <c:v>35.952592913837435</c:v>
                </c:pt>
                <c:pt idx="92">
                  <c:v>35.820877619093089</c:v>
                </c:pt>
                <c:pt idx="93">
                  <c:v>35.705733410518931</c:v>
                </c:pt>
                <c:pt idx="94">
                  <c:v>35.606118435826119</c:v>
                </c:pt>
                <c:pt idx="95">
                  <c:v>35.521059937410016</c:v>
                </c:pt>
                <c:pt idx="96">
                  <c:v>35.449649459636007</c:v>
                </c:pt>
                <c:pt idx="97">
                  <c:v>35.391038358257155</c:v>
                </c:pt>
                <c:pt idx="98">
                  <c:v>35.344433604006227</c:v>
                </c:pt>
                <c:pt idx="99">
                  <c:v>35.309093869545926</c:v>
                </c:pt>
                <c:pt idx="100">
                  <c:v>35.2843258869541</c:v>
                </c:pt>
                <c:pt idx="101">
                  <c:v>35.269481061834632</c:v>
                </c:pt>
                <c:pt idx="102">
                  <c:v>35.263952329460594</c:v>
                </c:pt>
                <c:pt idx="103">
                  <c:v>35.267171238238845</c:v>
                </c:pt>
                <c:pt idx="104">
                  <c:v>35.278605245857811</c:v>
                </c:pt>
                <c:pt idx="105">
                  <c:v>35.29775521388548</c:v>
                </c:pt>
                <c:pt idx="106">
                  <c:v>35.324153087061077</c:v>
                </c:pt>
                <c:pt idx="107">
                  <c:v>35.357359744154891</c:v>
                </c:pt>
                <c:pt idx="108">
                  <c:v>35.396963007942389</c:v>
                </c:pt>
                <c:pt idx="109">
                  <c:v>35.442575802553527</c:v>
                </c:pt>
                <c:pt idx="110">
                  <c:v>35.493834447191034</c:v>
                </c:pt>
                <c:pt idx="111">
                  <c:v>35.550397075914233</c:v>
                </c:pt>
                <c:pt idx="112">
                  <c:v>35.611942173891471</c:v>
                </c:pt>
                <c:pt idx="113">
                  <c:v>35.678167221232442</c:v>
                </c:pt>
                <c:pt idx="114">
                  <c:v>35.748787436108898</c:v>
                </c:pt>
                <c:pt idx="115">
                  <c:v>35.8235346095274</c:v>
                </c:pt>
                <c:pt idx="116">
                  <c:v>35.902156024682988</c:v>
                </c:pt>
                <c:pt idx="117">
                  <c:v>35.984413454362226</c:v>
                </c:pt>
                <c:pt idx="118">
                  <c:v>36.070082230374545</c:v>
                </c:pt>
                <c:pt idx="119">
                  <c:v>36.158950379463974</c:v>
                </c:pt>
                <c:pt idx="120">
                  <c:v>36.250817820586086</c:v>
                </c:pt>
                <c:pt idx="121">
                  <c:v>36.345495618849988</c:v>
                </c:pt>
                <c:pt idx="122">
                  <c:v>36.442805291784424</c:v>
                </c:pt>
                <c:pt idx="123">
                  <c:v>36.542578163946004</c:v>
                </c:pt>
                <c:pt idx="124">
                  <c:v>36.644654766198272</c:v>
                </c:pt>
                <c:pt idx="125">
                  <c:v>36.748884276296131</c:v>
                </c:pt>
                <c:pt idx="126">
                  <c:v>36.855123997648114</c:v>
                </c:pt>
                <c:pt idx="127">
                  <c:v>36.963238873429042</c:v>
                </c:pt>
                <c:pt idx="128">
                  <c:v>37.073101033377235</c:v>
                </c:pt>
                <c:pt idx="129">
                  <c:v>37.184589370891544</c:v>
                </c:pt>
                <c:pt idx="130">
                  <c:v>37.297589148163965</c:v>
                </c:pt>
                <c:pt idx="131">
                  <c:v>37.411991627325058</c:v>
                </c:pt>
                <c:pt idx="132">
                  <c:v>37.527693725685751</c:v>
                </c:pt>
                <c:pt idx="133">
                  <c:v>37.644597693348459</c:v>
                </c:pt>
                <c:pt idx="134">
                  <c:v>37.762610811570731</c:v>
                </c:pt>
                <c:pt idx="135">
                  <c:v>37.881645110405081</c:v>
                </c:pt>
                <c:pt idx="136">
                  <c:v>38.001617104246144</c:v>
                </c:pt>
                <c:pt idx="137">
                  <c:v>38.122447544016843</c:v>
                </c:pt>
                <c:pt idx="138">
                  <c:v>38.244061184837605</c:v>
                </c:pt>
                <c:pt idx="139">
                  <c:v>38.366386568094256</c:v>
                </c:pt>
                <c:pt idx="140">
                  <c:v>38.489355816912983</c:v>
                </c:pt>
                <c:pt idx="141">
                  <c:v>38.612904444124311</c:v>
                </c:pt>
                <c:pt idx="142">
                  <c:v>38.736971171856091</c:v>
                </c:pt>
                <c:pt idx="143">
                  <c:v>38.861497761981198</c:v>
                </c:pt>
                <c:pt idx="144">
                  <c:v>38.986428856674785</c:v>
                </c:pt>
                <c:pt idx="145">
                  <c:v>39.111711828427381</c:v>
                </c:pt>
                <c:pt idx="146">
                  <c:v>39.237296638858581</c:v>
                </c:pt>
                <c:pt idx="147">
                  <c:v>39.363135705779236</c:v>
                </c:pt>
                <c:pt idx="148">
                  <c:v>39.489183777945712</c:v>
                </c:pt>
                <c:pt idx="149">
                  <c:v>39.615397817012251</c:v>
                </c:pt>
                <c:pt idx="150">
                  <c:v>39.741736886219243</c:v>
                </c:pt>
                <c:pt idx="151">
                  <c:v>39.868162045380267</c:v>
                </c:pt>
                <c:pt idx="152">
                  <c:v>39.994636251776029</c:v>
                </c:pt>
                <c:pt idx="153">
                  <c:v>40.121124266573467</c:v>
                </c:pt>
                <c:pt idx="154">
                  <c:v>40.247592566427706</c:v>
                </c:pt>
                <c:pt idx="155">
                  <c:v>40.374009259947464</c:v>
                </c:pt>
                <c:pt idx="156">
                  <c:v>40.500344008717448</c:v>
                </c:pt>
                <c:pt idx="157">
                  <c:v>40.626567952599117</c:v>
                </c:pt>
                <c:pt idx="158">
                  <c:v>40.752653639054849</c:v>
                </c:pt>
                <c:pt idx="159">
                  <c:v>40.878574956241238</c:v>
                </c:pt>
                <c:pt idx="160">
                  <c:v>41.004307069657784</c:v>
                </c:pt>
                <c:pt idx="161">
                  <c:v>41.129826362127019</c:v>
                </c:pt>
                <c:pt idx="162">
                  <c:v>41.255110376916591</c:v>
                </c:pt>
                <c:pt idx="163">
                  <c:v>41.380137763812343</c:v>
                </c:pt>
                <c:pt idx="164">
                  <c:v>41.504888227978583</c:v>
                </c:pt>
                <c:pt idx="165">
                  <c:v>41.629342481428623</c:v>
                </c:pt>
                <c:pt idx="166">
                  <c:v>41.753482196975654</c:v>
                </c:pt>
                <c:pt idx="167">
                  <c:v>41.877289964501678</c:v>
                </c:pt>
                <c:pt idx="168">
                  <c:v>42.000749249424359</c:v>
                </c:pt>
                <c:pt idx="169">
                  <c:v>42.123844353236656</c:v>
                </c:pt>
                <c:pt idx="170">
                  <c:v>42.246560375998051</c:v>
                </c:pt>
                <c:pt idx="171">
                  <c:v>42.368883180675866</c:v>
                </c:pt>
                <c:pt idx="172">
                  <c:v>42.490799359222414</c:v>
                </c:pt>
                <c:pt idx="173">
                  <c:v>42.612296200309061</c:v>
                </c:pt>
                <c:pt idx="174">
                  <c:v>42.733361658609077</c:v>
                </c:pt>
                <c:pt idx="175">
                  <c:v>42.853984325561278</c:v>
                </c:pt>
                <c:pt idx="176">
                  <c:v>42.974153401521868</c:v>
                </c:pt>
                <c:pt idx="177">
                  <c:v>43.093858669236674</c:v>
                </c:pt>
                <c:pt idx="178">
                  <c:v>43.213090468564339</c:v>
                </c:pt>
                <c:pt idx="179">
                  <c:v>43.331839672376965</c:v>
                </c:pt>
                <c:pt idx="180">
                  <c:v>43.450097663589247</c:v>
                </c:pt>
                <c:pt idx="181">
                  <c:v>43.567856313240995</c:v>
                </c:pt>
                <c:pt idx="182">
                  <c:v>43.6851079595965</c:v>
                </c:pt>
                <c:pt idx="183">
                  <c:v>43.801845388186493</c:v>
                </c:pt>
                <c:pt idx="184">
                  <c:v>43.918061812770333</c:v>
                </c:pt>
                <c:pt idx="185">
                  <c:v>44.033750857148263</c:v>
                </c:pt>
                <c:pt idx="186">
                  <c:v>44.148906537794659</c:v>
                </c:pt>
                <c:pt idx="187">
                  <c:v>44.263523247265532</c:v>
                </c:pt>
                <c:pt idx="188">
                  <c:v>44.377595738344191</c:v>
                </c:pt>
                <c:pt idx="189">
                  <c:v>44.491119108887517</c:v>
                </c:pt>
                <c:pt idx="190">
                  <c:v>44.604088787335577</c:v>
                </c:pt>
                <c:pt idx="191">
                  <c:v>44.716500518857821</c:v>
                </c:pt>
                <c:pt idx="192">
                  <c:v>44.828350352100479</c:v>
                </c:pt>
                <c:pt idx="193">
                  <c:v>44.939634626505061</c:v>
                </c:pt>
                <c:pt idx="194">
                  <c:v>45.050349960176071</c:v>
                </c:pt>
                <c:pt idx="195">
                  <c:v>45.160493238266369</c:v>
                </c:pt>
                <c:pt idx="196">
                  <c:v>45.270061601857883</c:v>
                </c:pt>
                <c:pt idx="197">
                  <c:v>45.379052437313369</c:v>
                </c:pt>
                <c:pt idx="198">
                  <c:v>45.487463366077669</c:v>
                </c:pt>
                <c:pt idx="199">
                  <c:v>45.595292234907681</c:v>
                </c:pt>
                <c:pt idx="200">
                  <c:v>45.702537106511329</c:v>
                </c:pt>
                <c:pt idx="201">
                  <c:v>45.809196250574757</c:v>
                </c:pt>
                <c:pt idx="202">
                  <c:v>45.915268135161419</c:v>
                </c:pt>
                <c:pt idx="203">
                  <c:v>46.020751418467036</c:v>
                </c:pt>
                <c:pt idx="204">
                  <c:v>46.125644940912757</c:v>
                </c:pt>
                <c:pt idx="205">
                  <c:v>46.229947717561437</c:v>
                </c:pt>
                <c:pt idx="206">
                  <c:v>46.333658930841644</c:v>
                </c:pt>
                <c:pt idx="207">
                  <c:v>46.436777923569444</c:v>
                </c:pt>
                <c:pt idx="208">
                  <c:v>46.539304192251649</c:v>
                </c:pt>
                <c:pt idx="209">
                  <c:v>46.641237380652406</c:v>
                </c:pt>
                <c:pt idx="210">
                  <c:v>46.742577273628804</c:v>
                </c:pt>
                <c:pt idx="211">
                  <c:v>46.843323791203311</c:v>
                </c:pt>
                <c:pt idx="212">
                  <c:v>46.943476982874721</c:v>
                </c:pt>
                <c:pt idx="213">
                  <c:v>47.04303702215725</c:v>
                </c:pt>
                <c:pt idx="214">
                  <c:v>47.142004201331737</c:v>
                </c:pt>
                <c:pt idx="215">
                  <c:v>47.240378926404951</c:v>
                </c:pt>
                <c:pt idx="216">
                  <c:v>47.338161712268892</c:v>
                </c:pt>
                <c:pt idx="217">
                  <c:v>47.435353178044018</c:v>
                </c:pt>
                <c:pt idx="218">
                  <c:v>47.531954042609144</c:v>
                </c:pt>
                <c:pt idx="219">
                  <c:v>47.627965120303713</c:v>
                </c:pt>
                <c:pt idx="220">
                  <c:v>47.7233873167947</c:v>
                </c:pt>
                <c:pt idx="221">
                  <c:v>47.818221625103824</c:v>
                </c:pt>
                <c:pt idx="222">
                  <c:v>47.912469121792469</c:v>
                </c:pt>
                <c:pt idx="223">
                  <c:v>48.006130963284164</c:v>
                </c:pt>
                <c:pt idx="224">
                  <c:v>48.099208382336329</c:v>
                </c:pt>
                <c:pt idx="225">
                  <c:v>48.191702684643367</c:v>
                </c:pt>
                <c:pt idx="226">
                  <c:v>48.28361524556783</c:v>
                </c:pt>
                <c:pt idx="227">
                  <c:v>48.374947507000627</c:v>
                </c:pt>
                <c:pt idx="228">
                  <c:v>48.46570097433375</c:v>
                </c:pt>
                <c:pt idx="229">
                  <c:v>48.555877213554822</c:v>
                </c:pt>
                <c:pt idx="230">
                  <c:v>48.645477848445772</c:v>
                </c:pt>
                <c:pt idx="231">
                  <c:v>48.734504557890588</c:v>
                </c:pt>
                <c:pt idx="232">
                  <c:v>48.822959073281943</c:v>
                </c:pt>
                <c:pt idx="233">
                  <c:v>48.910843176027882</c:v>
                </c:pt>
                <c:pt idx="234">
                  <c:v>48.998158695150266</c:v>
                </c:pt>
                <c:pt idx="235">
                  <c:v>49.084907504973359</c:v>
                </c:pt>
                <c:pt idx="236">
                  <c:v>49.171091522900504</c:v>
                </c:pt>
                <c:pt idx="237">
                  <c:v>49.256712707269671</c:v>
                </c:pt>
                <c:pt idx="238">
                  <c:v>49.341773055295356</c:v>
                </c:pt>
                <c:pt idx="239">
                  <c:v>49.426274601080806</c:v>
                </c:pt>
                <c:pt idx="240">
                  <c:v>49.510219413709684</c:v>
                </c:pt>
                <c:pt idx="241">
                  <c:v>49.593609595403734</c:v>
                </c:pt>
                <c:pt idx="242">
                  <c:v>49.676447279753198</c:v>
                </c:pt>
                <c:pt idx="243">
                  <c:v>49.758734630009386</c:v>
                </c:pt>
                <c:pt idx="244">
                  <c:v>49.840473837443071</c:v>
                </c:pt>
                <c:pt idx="245">
                  <c:v>49.921667119765544</c:v>
                </c:pt>
                <c:pt idx="246">
                  <c:v>50.002316719600671</c:v>
                </c:pt>
                <c:pt idx="247">
                  <c:v>50.082424903022158</c:v>
                </c:pt>
                <c:pt idx="248">
                  <c:v>50.161993958139647</c:v>
                </c:pt>
                <c:pt idx="249">
                  <c:v>50.24102619374171</c:v>
                </c:pt>
                <c:pt idx="250">
                  <c:v>50.319523937983043</c:v>
                </c:pt>
                <c:pt idx="251">
                  <c:v>50.397489537126276</c:v>
                </c:pt>
                <c:pt idx="252">
                  <c:v>50.474925354326849</c:v>
                </c:pt>
                <c:pt idx="253">
                  <c:v>50.551833768463801</c:v>
                </c:pt>
                <c:pt idx="254">
                  <c:v>50.628217173015393</c:v>
                </c:pt>
                <c:pt idx="255">
                  <c:v>50.704077974974759</c:v>
                </c:pt>
                <c:pt idx="256">
                  <c:v>50.779418593806348</c:v>
                </c:pt>
                <c:pt idx="257">
                  <c:v>50.854241460440505</c:v>
                </c:pt>
                <c:pt idx="258">
                  <c:v>50.928549016310029</c:v>
                </c:pt>
                <c:pt idx="259">
                  <c:v>51.002343712414103</c:v>
                </c:pt>
                <c:pt idx="260">
                  <c:v>51.075628008425575</c:v>
                </c:pt>
                <c:pt idx="261">
                  <c:v>51.148404371826835</c:v>
                </c:pt>
                <c:pt idx="262">
                  <c:v>51.220675277080971</c:v>
                </c:pt>
                <c:pt idx="263">
                  <c:v>51.292443204831315</c:v>
                </c:pt>
                <c:pt idx="264">
                  <c:v>51.363710641132876</c:v>
                </c:pt>
                <c:pt idx="265">
                  <c:v>51.434480076712866</c:v>
                </c:pt>
                <c:pt idx="266">
                  <c:v>51.50475400625735</c:v>
                </c:pt>
                <c:pt idx="267">
                  <c:v>51.574534927729026</c:v>
                </c:pt>
                <c:pt idx="268">
                  <c:v>51.643825341705778</c:v>
                </c:pt>
                <c:pt idx="269">
                  <c:v>51.712627750749263</c:v>
                </c:pt>
                <c:pt idx="270">
                  <c:v>51.780944658792109</c:v>
                </c:pt>
                <c:pt idx="271">
                  <c:v>51.848778570555886</c:v>
                </c:pt>
                <c:pt idx="272">
                  <c:v>51.916131990985704</c:v>
                </c:pt>
                <c:pt idx="273">
                  <c:v>51.983007424708035</c:v>
                </c:pt>
                <c:pt idx="274">
                  <c:v>52.049407375511905</c:v>
                </c:pt>
                <c:pt idx="275">
                  <c:v>52.115334345846414</c:v>
                </c:pt>
                <c:pt idx="276">
                  <c:v>52.18079083634337</c:v>
                </c:pt>
                <c:pt idx="277">
                  <c:v>52.245779345352815</c:v>
                </c:pt>
                <c:pt idx="278">
                  <c:v>52.310302368499322</c:v>
                </c:pt>
                <c:pt idx="279">
                  <c:v>52.374362398259542</c:v>
                </c:pt>
                <c:pt idx="280">
                  <c:v>52.437961923550844</c:v>
                </c:pt>
                <c:pt idx="281">
                  <c:v>52.501103429339274</c:v>
                </c:pt>
                <c:pt idx="282">
                  <c:v>52.563789396263722</c:v>
                </c:pt>
                <c:pt idx="283">
                  <c:v>52.626022300275565</c:v>
                </c:pt>
                <c:pt idx="284">
                  <c:v>52.687804612290421</c:v>
                </c:pt>
                <c:pt idx="285">
                  <c:v>52.749138797859416</c:v>
                </c:pt>
                <c:pt idx="286">
                  <c:v>52.810027316847368</c:v>
                </c:pt>
                <c:pt idx="287">
                  <c:v>52.870472623131256</c:v>
                </c:pt>
                <c:pt idx="288">
                  <c:v>52.930477164307014</c:v>
                </c:pt>
                <c:pt idx="289">
                  <c:v>52.990043381409635</c:v>
                </c:pt>
                <c:pt idx="290">
                  <c:v>53.049173708646755</c:v>
                </c:pt>
                <c:pt idx="291">
                  <c:v>53.107870573142726</c:v>
                </c:pt>
                <c:pt idx="292">
                  <c:v>53.166136394693211</c:v>
                </c:pt>
                <c:pt idx="293">
                  <c:v>53.223973585532484</c:v>
                </c:pt>
                <c:pt idx="294">
                  <c:v>53.281384550109784</c:v>
                </c:pt>
                <c:pt idx="295">
                  <c:v>53.338371684875945</c:v>
                </c:pt>
                <c:pt idx="296">
                  <c:v>53.394937378080655</c:v>
                </c:pt>
                <c:pt idx="297">
                  <c:v>53.451084009577741</c:v>
                </c:pt>
                <c:pt idx="298">
                  <c:v>53.506813950640499</c:v>
                </c:pt>
                <c:pt idx="299">
                  <c:v>53.562129563785753</c:v>
                </c:pt>
                <c:pt idx="300">
                  <c:v>53.617033202606287</c:v>
                </c:pt>
                <c:pt idx="301">
                  <c:v>53.671527211612165</c:v>
                </c:pt>
                <c:pt idx="302">
                  <c:v>53.725613926077351</c:v>
                </c:pt>
                <c:pt idx="303">
                  <c:v>53.779295671897955</c:v>
                </c:pt>
                <c:pt idx="304">
                  <c:v>53.832574765454723</c:v>
                </c:pt>
                <c:pt idx="305">
                  <c:v>53.885453513484023</c:v>
                </c:pt>
                <c:pt idx="306">
                  <c:v>53.937934212956741</c:v>
                </c:pt>
                <c:pt idx="307">
                  <c:v>53.990019150959697</c:v>
                </c:pt>
                <c:pt idx="308">
                  <c:v>54.041710604589582</c:v>
                </c:pt>
                <c:pt idx="309">
                  <c:v>54.093010840847619</c:v>
                </c:pt>
                <c:pt idx="310">
                  <c:v>54.143922116543216</c:v>
                </c:pt>
                <c:pt idx="311">
                  <c:v>54.194446678204116</c:v>
                </c:pt>
                <c:pt idx="312">
                  <c:v>54.244586761988067</c:v>
                </c:pt>
                <c:pt idx="313">
                  <c:v>54.294344593604826</c:v>
                </c:pt>
                <c:pt idx="314">
                  <c:v>54.343722388240025</c:v>
                </c:pt>
                <c:pt idx="315">
                  <c:v>54.392722350485407</c:v>
                </c:pt>
                <c:pt idx="316">
                  <c:v>54.441346674274037</c:v>
                </c:pt>
                <c:pt idx="317">
                  <c:v>54.489597542818601</c:v>
                </c:pt>
                <c:pt idx="318">
                  <c:v>54.537477128557889</c:v>
                </c:pt>
                <c:pt idx="319">
                  <c:v>54.584987593101744</c:v>
                </c:pt>
                <c:pt idx="320">
                  <c:v>54.632131087188469</c:v>
                </c:pt>
                <c:pt idx="321">
                  <c:v>54.678909750635533</c:v>
                </c:pt>
                <c:pt idx="322">
                  <c:v>54.725325712305839</c:v>
                </c:pt>
                <c:pt idx="323">
                  <c:v>54.771381090069795</c:v>
                </c:pt>
                <c:pt idx="324">
                  <c:v>54.81707799077212</c:v>
                </c:pt>
                <c:pt idx="325">
                  <c:v>54.862418510205117</c:v>
                </c:pt>
                <c:pt idx="326">
                  <c:v>54.90740473308454</c:v>
                </c:pt>
                <c:pt idx="327">
                  <c:v>54.952038733025603</c:v>
                </c:pt>
                <c:pt idx="328">
                  <c:v>54.996322572526331</c:v>
                </c:pt>
                <c:pt idx="329">
                  <c:v>55.040258302951017</c:v>
                </c:pt>
                <c:pt idx="330">
                  <c:v>55.083847964517467</c:v>
                </c:pt>
                <c:pt idx="331">
                  <c:v>55.127093586289448</c:v>
                </c:pt>
                <c:pt idx="332">
                  <c:v>55.169997186166462</c:v>
                </c:pt>
                <c:pt idx="333">
                  <c:v>55.212560770881929</c:v>
                </c:pt>
                <c:pt idx="334">
                  <c:v>55.254786336000222</c:v>
                </c:pt>
                <c:pt idx="335">
                  <c:v>55.29667586591809</c:v>
                </c:pt>
                <c:pt idx="336">
                  <c:v>55.338231333866702</c:v>
                </c:pt>
                <c:pt idx="337">
                  <c:v>55.379454701916899</c:v>
                </c:pt>
                <c:pt idx="338">
                  <c:v>55.420347920988824</c:v>
                </c:pt>
                <c:pt idx="339">
                  <c:v>55.460912930857376</c:v>
                </c:pt>
                <c:pt idx="340">
                  <c:v>55.501151660167956</c:v>
                </c:pt>
                <c:pt idx="341">
                  <c:v>55.541066026446991</c:v>
                </c:pt>
                <c:pt idx="342">
                  <c:v>55.580657936118698</c:v>
                </c:pt>
                <c:pt idx="343">
                  <c:v>55.619929284522456</c:v>
                </c:pt>
                <c:pt idx="344">
                  <c:v>55.658881955930909</c:v>
                </c:pt>
                <c:pt idx="345">
                  <c:v>55.697517823570017</c:v>
                </c:pt>
                <c:pt idx="346">
                  <c:v>55.73583874964298</c:v>
                </c:pt>
                <c:pt idx="347">
                  <c:v>55.773846585352473</c:v>
                </c:pt>
                <c:pt idx="348">
                  <c:v>55.811543170925653</c:v>
                </c:pt>
                <c:pt idx="349">
                  <c:v>55.848930335642656</c:v>
                </c:pt>
                <c:pt idx="350">
                  <c:v>55.886009897861634</c:v>
                </c:pt>
                <c:pt idx="351">
                  <c:v>55.922783665050069</c:v>
                </c:pt>
                <c:pt idx="352">
                  <c:v>55.959253433814858</c:v>
                </c:pt>
                <c:pt idx="353">
                  <c:v>55.995420989933343</c:v>
                </c:pt>
                <c:pt idx="354">
                  <c:v>56.031288108386228</c:v>
                </c:pt>
                <c:pt idx="355">
                  <c:v>56.066856553392469</c:v>
                </c:pt>
                <c:pt idx="356">
                  <c:v>56.102128078442263</c:v>
                </c:pt>
                <c:pt idx="357">
                  <c:v>56.137104426335149</c:v>
                </c:pt>
                <c:pt idx="358">
                  <c:v>56.171787329216116</c:v>
                </c:pt>
                <c:pt idx="359">
                  <c:v>56.206178508611117</c:v>
                </c:pt>
                <c:pt idx="360">
                  <c:v>56.240279675470681</c:v>
                </c:pt>
                <c:pt idx="361">
                  <c:v>56.274092530205365</c:v>
                </c:pt>
                <c:pt idx="362">
                  <c:v>56.307618762726591</c:v>
                </c:pt>
                <c:pt idx="363">
                  <c:v>56.340860052488942</c:v>
                </c:pt>
                <c:pt idx="364">
                  <c:v>56.373818068531314</c:v>
                </c:pt>
                <c:pt idx="365">
                  <c:v>56.406494469520815</c:v>
                </c:pt>
                <c:pt idx="366">
                  <c:v>56.438890903792682</c:v>
                </c:pt>
                <c:pt idx="367">
                  <c:v>56.471009009397186</c:v>
                </c:pt>
                <c:pt idx="368">
                  <c:v>56.502850414142038</c:v>
                </c:pt>
                <c:pt idx="369">
                  <c:v>56.534416735639311</c:v>
                </c:pt>
                <c:pt idx="370">
                  <c:v>56.565709581348294</c:v>
                </c:pt>
                <c:pt idx="371">
                  <c:v>56.596730548622531</c:v>
                </c:pt>
                <c:pt idx="372">
                  <c:v>56.627481224758498</c:v>
                </c:pt>
                <c:pt idx="373">
                  <c:v>56.657963187037794</c:v>
                </c:pt>
                <c:pt idx="374">
                  <c:v>56.688178002778422</c:v>
                </c:pt>
                <c:pt idx="375">
                  <c:v>56.718127229381523</c:v>
                </c:pt>
                <c:pt idx="376">
                  <c:v>56.747812414377229</c:v>
                </c:pt>
                <c:pt idx="377">
                  <c:v>56.777235095477465</c:v>
                </c:pt>
                <c:pt idx="378">
                  <c:v>56.806396800618913</c:v>
                </c:pt>
                <c:pt idx="379">
                  <c:v>56.835299048017042</c:v>
                </c:pt>
                <c:pt idx="380">
                  <c:v>56.863943346212288</c:v>
                </c:pt>
                <c:pt idx="381">
                  <c:v>56.892331194122541</c:v>
                </c:pt>
                <c:pt idx="382">
                  <c:v>56.920464081088788</c:v>
                </c:pt>
                <c:pt idx="383">
                  <c:v>56.948343486929403</c:v>
                </c:pt>
                <c:pt idx="384">
                  <c:v>56.975970881987422</c:v>
                </c:pt>
                <c:pt idx="385">
                  <c:v>57.003347727181968</c:v>
                </c:pt>
                <c:pt idx="386">
                  <c:v>57.030475474059187</c:v>
                </c:pt>
                <c:pt idx="387">
                  <c:v>57.057355564842815</c:v>
                </c:pt>
                <c:pt idx="388">
                  <c:v>57.083989432484351</c:v>
                </c:pt>
                <c:pt idx="389">
                  <c:v>57.110378500714027</c:v>
                </c:pt>
                <c:pt idx="390">
                  <c:v>57.136524184093879</c:v>
                </c:pt>
                <c:pt idx="391">
                  <c:v>57.162427888065316</c:v>
                </c:pt>
                <c:pt idx="392">
                  <c:v>57.188091009003735</c:v>
                </c:pt>
                <c:pt idx="393">
                  <c:v>57.213514934268439</c:v>
                </c:pt>
                <c:pt idx="394">
                  <c:v>57.238701042252792</c:v>
                </c:pt>
                <c:pt idx="395">
                  <c:v>57.263650702439662</c:v>
                </c:pt>
                <c:pt idx="396">
                  <c:v>57.288365275446687</c:v>
                </c:pt>
                <c:pt idx="397">
                  <c:v>57.312846113082692</c:v>
                </c:pt>
                <c:pt idx="398">
                  <c:v>57.337094558398249</c:v>
                </c:pt>
                <c:pt idx="399">
                  <c:v>57.361111945733455</c:v>
                </c:pt>
                <c:pt idx="400">
                  <c:v>57.384899600775022</c:v>
                </c:pt>
                <c:pt idx="401">
                  <c:v>57.408458840602968</c:v>
                </c:pt>
                <c:pt idx="402">
                  <c:v>57.431790973745017</c:v>
                </c:pt>
                <c:pt idx="403">
                  <c:v>57.45489730022495</c:v>
                </c:pt>
                <c:pt idx="404">
                  <c:v>57.47777911161679</c:v>
                </c:pt>
                <c:pt idx="405">
                  <c:v>57.500437691093317</c:v>
                </c:pt>
                <c:pt idx="406">
                  <c:v>57.522874313479399</c:v>
                </c:pt>
                <c:pt idx="407">
                  <c:v>57.545090245302013</c:v>
                </c:pt>
                <c:pt idx="408">
                  <c:v>57.567086744838832</c:v>
                </c:pt>
                <c:pt idx="409">
                  <c:v>57.588865062174342</c:v>
                </c:pt>
                <c:pt idx="410">
                  <c:v>57.6104264392443</c:v>
                </c:pt>
                <c:pt idx="411">
                  <c:v>57.631772109892424</c:v>
                </c:pt>
                <c:pt idx="412">
                  <c:v>57.652903299915231</c:v>
                </c:pt>
                <c:pt idx="413">
                  <c:v>57.673821227115617</c:v>
                </c:pt>
                <c:pt idx="414">
                  <c:v>57.694527101352669</c:v>
                </c:pt>
                <c:pt idx="415">
                  <c:v>57.715022124591279</c:v>
                </c:pt>
                <c:pt idx="416">
                  <c:v>57.735307490951449</c:v>
                </c:pt>
                <c:pt idx="417">
                  <c:v>57.755384386758799</c:v>
                </c:pt>
                <c:pt idx="418">
                  <c:v>57.775253990594187</c:v>
                </c:pt>
                <c:pt idx="419">
                  <c:v>57.794917473343311</c:v>
                </c:pt>
                <c:pt idx="420">
                  <c:v>57.814375998243868</c:v>
                </c:pt>
                <c:pt idx="421">
                  <c:v>57.833630720938942</c:v>
                </c:pt>
                <c:pt idx="422">
                  <c:v>57.852682789521488</c:v>
                </c:pt>
                <c:pt idx="423">
                  <c:v>57.871533344584222</c:v>
                </c:pt>
                <c:pt idx="424">
                  <c:v>57.890183519271616</c:v>
                </c:pt>
                <c:pt idx="425">
                  <c:v>57.908634439321737</c:v>
                </c:pt>
                <c:pt idx="426">
                  <c:v>57.926887223121767</c:v>
                </c:pt>
                <c:pt idx="427">
                  <c:v>57.94494298174952</c:v>
                </c:pt>
                <c:pt idx="428">
                  <c:v>57.96280281902601</c:v>
                </c:pt>
                <c:pt idx="429">
                  <c:v>57.980467831559324</c:v>
                </c:pt>
                <c:pt idx="430">
                  <c:v>57.997939108795144</c:v>
                </c:pt>
                <c:pt idx="431">
                  <c:v>58.015217733061633</c:v>
                </c:pt>
                <c:pt idx="432">
                  <c:v>58.032304779618208</c:v>
                </c:pt>
                <c:pt idx="433">
                  <c:v>58.049201316699609</c:v>
                </c:pt>
                <c:pt idx="434">
                  <c:v>58.06590840556602</c:v>
                </c:pt>
                <c:pt idx="435">
                  <c:v>58.082427100546383</c:v>
                </c:pt>
                <c:pt idx="436">
                  <c:v>58.098758449085622</c:v>
                </c:pt>
                <c:pt idx="437">
                  <c:v>58.114903491791949</c:v>
                </c:pt>
                <c:pt idx="438">
                  <c:v>58.130863262478201</c:v>
                </c:pt>
                <c:pt idx="439">
                  <c:v>58.146638788212741</c:v>
                </c:pt>
                <c:pt idx="440">
                  <c:v>58.162231089361221</c:v>
                </c:pt>
                <c:pt idx="441">
                  <c:v>58.177641179632211</c:v>
                </c:pt>
                <c:pt idx="442">
                  <c:v>58.192870066122211</c:v>
                </c:pt>
                <c:pt idx="443">
                  <c:v>58.207918749360452</c:v>
                </c:pt>
                <c:pt idx="444">
                  <c:v>58.222788223351806</c:v>
                </c:pt>
                <c:pt idx="445">
                  <c:v>58.237479475622628</c:v>
                </c:pt>
                <c:pt idx="446">
                  <c:v>58.251993487263746</c:v>
                </c:pt>
                <c:pt idx="447">
                  <c:v>58.266331232974231</c:v>
                </c:pt>
                <c:pt idx="448">
                  <c:v>58.280493681103422</c:v>
                </c:pt>
                <c:pt idx="449">
                  <c:v>58.294481793696832</c:v>
                </c:pt>
                <c:pt idx="450">
                  <c:v>58.308296526535656</c:v>
                </c:pt>
                <c:pt idx="451">
                  <c:v>58.321938829183104</c:v>
                </c:pt>
                <c:pt idx="452">
                  <c:v>58.335409645022608</c:v>
                </c:pt>
                <c:pt idx="453">
                  <c:v>58.348709911303295</c:v>
                </c:pt>
                <c:pt idx="454">
                  <c:v>58.361840559180351</c:v>
                </c:pt>
                <c:pt idx="455">
                  <c:v>58.37480251375775</c:v>
                </c:pt>
                <c:pt idx="456">
                  <c:v>58.387596694128646</c:v>
                </c:pt>
                <c:pt idx="457">
                  <c:v>58.400224013416349</c:v>
                </c:pt>
                <c:pt idx="458">
                  <c:v>58.412685378816583</c:v>
                </c:pt>
                <c:pt idx="459">
                  <c:v>58.42498169163742</c:v>
                </c:pt>
                <c:pt idx="460">
                  <c:v>58.437113847338559</c:v>
                </c:pt>
                <c:pt idx="461">
                  <c:v>58.449082735573825</c:v>
                </c:pt>
                <c:pt idx="462">
                  <c:v>58.460889240230735</c:v>
                </c:pt>
                <c:pt idx="463">
                  <c:v>58.472534239467578</c:v>
                </c:pt>
                <c:pt idx="464">
                  <c:v>58.484018605757058</c:v>
                </c:pt>
                <c:pt idx="465">
                  <c:v>58.495343205921216</c:v>
                </c:pt>
                <c:pt idx="466">
                  <c:v>58.506508901174328</c:v>
                </c:pt>
                <c:pt idx="467">
                  <c:v>58.51751654715865</c:v>
                </c:pt>
                <c:pt idx="468">
                  <c:v>58.528366993985117</c:v>
                </c:pt>
                <c:pt idx="469">
                  <c:v>58.539061086270436</c:v>
                </c:pt>
                <c:pt idx="470">
                  <c:v>58.549599663175485</c:v>
                </c:pt>
                <c:pt idx="471">
                  <c:v>58.559983558442454</c:v>
                </c:pt>
                <c:pt idx="472">
                  <c:v>58.570213600433725</c:v>
                </c:pt>
                <c:pt idx="473">
                  <c:v>58.580290612168277</c:v>
                </c:pt>
                <c:pt idx="474">
                  <c:v>58.590215411359182</c:v>
                </c:pt>
                <c:pt idx="475">
                  <c:v>58.599988810449403</c:v>
                </c:pt>
                <c:pt idx="476">
                  <c:v>58.60961161665022</c:v>
                </c:pt>
                <c:pt idx="477">
                  <c:v>58.619084631975831</c:v>
                </c:pt>
                <c:pt idx="478">
                  <c:v>58.628408653281639</c:v>
                </c:pt>
                <c:pt idx="479">
                  <c:v>58.637584472296751</c:v>
                </c:pt>
                <c:pt idx="480">
                  <c:v>58.64661287566382</c:v>
                </c:pt>
                <c:pt idx="481">
                  <c:v>58.65549464497105</c:v>
                </c:pt>
                <c:pt idx="482">
                  <c:v>58.664230556789157</c:v>
                </c:pt>
                <c:pt idx="483">
                  <c:v>58.672821382705443</c:v>
                </c:pt>
                <c:pt idx="484">
                  <c:v>58.681267889359553</c:v>
                </c:pt>
                <c:pt idx="485">
                  <c:v>58.689570838477032</c:v>
                </c:pt>
                <c:pt idx="486">
                  <c:v>58.697730986905007</c:v>
                </c:pt>
                <c:pt idx="487">
                  <c:v>58.705749086643038</c:v>
                </c:pt>
                <c:pt idx="488">
                  <c:v>58.713625884881495</c:v>
                </c:pt>
                <c:pt idx="489">
                  <c:v>58.72136212403089</c:v>
                </c:pt>
                <c:pt idx="490">
                  <c:v>58.728958541759198</c:v>
                </c:pt>
                <c:pt idx="491">
                  <c:v>58.736415871020512</c:v>
                </c:pt>
                <c:pt idx="492">
                  <c:v>58.743734840091733</c:v>
                </c:pt>
                <c:pt idx="493">
                  <c:v>58.750916172603596</c:v>
                </c:pt>
                <c:pt idx="494">
                  <c:v>58.757960587573692</c:v>
                </c:pt>
                <c:pt idx="495">
                  <c:v>58.764868799438645</c:v>
                </c:pt>
                <c:pt idx="496">
                  <c:v>58.771641518084515</c:v>
                </c:pt>
                <c:pt idx="497">
                  <c:v>58.778279448881868</c:v>
                </c:pt>
                <c:pt idx="498">
                  <c:v>58.7847832927146</c:v>
                </c:pt>
                <c:pt idx="499">
                  <c:v>58.791153746011638</c:v>
                </c:pt>
                <c:pt idx="500">
                  <c:v>58.797391500780542</c:v>
                </c:pt>
                <c:pt idx="501">
                  <c:v>58.803497244634727</c:v>
                </c:pt>
                <c:pt idx="502">
                  <c:v>58.809471660826802</c:v>
                </c:pt>
                <c:pt idx="503">
                  <c:v>58.815315428278559</c:v>
                </c:pt>
                <c:pt idx="504">
                  <c:v>58.821029221609997</c:v>
                </c:pt>
                <c:pt idx="505">
                  <c:v>58.826613711172229</c:v>
                </c:pt>
                <c:pt idx="506">
                  <c:v>58.832069563073901</c:v>
                </c:pt>
                <c:pt idx="507">
                  <c:v>58.837397439212594</c:v>
                </c:pt>
                <c:pt idx="508">
                  <c:v>58.842597997305603</c:v>
                </c:pt>
                <c:pt idx="509">
                  <c:v>58.847671890916317</c:v>
                </c:pt>
                <c:pt idx="510">
                  <c:v>58.852619769485621</c:v>
                </c:pt>
                <c:pt idx="511">
                  <c:v>58.857442278359528</c:v>
                </c:pt>
                <c:pt idx="512">
                  <c:v>58.862140058817801</c:v>
                </c:pt>
                <c:pt idx="513">
                  <c:v>58.86671374810382</c:v>
                </c:pt>
                <c:pt idx="514">
                  <c:v>58.871163979449783</c:v>
                </c:pt>
                <c:pt idx="515">
                  <c:v>58.875491382108834</c:v>
                </c:pt>
                <c:pt idx="516">
                  <c:v>58.879696581379328</c:v>
                </c:pt>
                <c:pt idx="517">
                  <c:v>58.883780198634739</c:v>
                </c:pt>
                <c:pt idx="518">
                  <c:v>58.887742851349095</c:v>
                </c:pt>
                <c:pt idx="519">
                  <c:v>58.891585153125895</c:v>
                </c:pt>
                <c:pt idx="520">
                  <c:v>58.895307713725082</c:v>
                </c:pt>
                <c:pt idx="521">
                  <c:v>58.898911139089186</c:v>
                </c:pt>
                <c:pt idx="522">
                  <c:v>58.902396031369854</c:v>
                </c:pt>
                <c:pt idx="523">
                  <c:v>58.905762988954692</c:v>
                </c:pt>
                <c:pt idx="524">
                  <c:v>58.909012606493881</c:v>
                </c:pt>
                <c:pt idx="525">
                  <c:v>58.912145474926113</c:v>
                </c:pt>
                <c:pt idx="526">
                  <c:v>58.915162181503952</c:v>
                </c:pt>
                <c:pt idx="527">
                  <c:v>58.918063309819843</c:v>
                </c:pt>
                <c:pt idx="528">
                  <c:v>58.920849439831969</c:v>
                </c:pt>
                <c:pt idx="529">
                  <c:v>58.923521147888636</c:v>
                </c:pt>
                <c:pt idx="530">
                  <c:v>58.926079006755515</c:v>
                </c:pt>
                <c:pt idx="531">
                  <c:v>58.928523585638416</c:v>
                </c:pt>
                <c:pt idx="532">
                  <c:v>58.93085545020849</c:v>
                </c:pt>
                <c:pt idx="533">
                  <c:v>58.933075162628171</c:v>
                </c:pt>
                <c:pt idx="534">
                  <c:v>58.935183281573849</c:v>
                </c:pt>
                <c:pt idx="535">
                  <c:v>58.937180362262687</c:v>
                </c:pt>
                <c:pt idx="536">
                  <c:v>58.939066956473546</c:v>
                </c:pt>
                <c:pt idx="537">
                  <c:v>58.940843612572522</c:v>
                </c:pt>
                <c:pt idx="538">
                  <c:v>58.942510875536705</c:v>
                </c:pt>
                <c:pt idx="539">
                  <c:v>58.944069286978625</c:v>
                </c:pt>
                <c:pt idx="540">
                  <c:v>58.945519385167216</c:v>
                </c:pt>
                <c:pt idx="541">
                  <c:v>58.946861705053735</c:v>
                </c:pt>
                <c:pt idx="542">
                  <c:v>58.948096778292623</c:v>
                </c:pt>
                <c:pt idx="543">
                  <c:v>58.949225133266118</c:v>
                </c:pt>
                <c:pt idx="544">
                  <c:v>58.950247295105626</c:v>
                </c:pt>
                <c:pt idx="545">
                  <c:v>58.951163785714805</c:v>
                </c:pt>
                <c:pt idx="546">
                  <c:v>58.95197512379351</c:v>
                </c:pt>
                <c:pt idx="547">
                  <c:v>58.952681824855745</c:v>
                </c:pt>
                <c:pt idx="548">
                  <c:v>58.953284401257399</c:v>
                </c:pt>
                <c:pt idx="549">
                  <c:v>58.953783362213976</c:v>
                </c:pt>
                <c:pt idx="550">
                  <c:v>58.954179213823124</c:v>
                </c:pt>
                <c:pt idx="551">
                  <c:v>58.954472459087178</c:v>
                </c:pt>
                <c:pt idx="552">
                  <c:v>58.954663597935784</c:v>
                </c:pt>
                <c:pt idx="553">
                  <c:v>58.954753127242569</c:v>
                </c:pt>
                <c:pt idx="554">
                  <c:v>58.954741540851508</c:v>
                </c:pt>
                <c:pt idx="555">
                  <c:v>58.954629329595171</c:v>
                </c:pt>
                <c:pt idx="556">
                  <c:v>58.954416981314886</c:v>
                </c:pt>
                <c:pt idx="557">
                  <c:v>58.954104980884381</c:v>
                </c:pt>
                <c:pt idx="558">
                  <c:v>58.953693810226163</c:v>
                </c:pt>
                <c:pt idx="559">
                  <c:v>58.953183948336211</c:v>
                </c:pt>
                <c:pt idx="560">
                  <c:v>58.952575871301491</c:v>
                </c:pt>
                <c:pt idx="561">
                  <c:v>58.951870052318867</c:v>
                </c:pt>
                <c:pt idx="562">
                  <c:v>58.951066961718958</c:v>
                </c:pt>
                <c:pt idx="563">
                  <c:v>58.950167066982857</c:v>
                </c:pt>
                <c:pt idx="564">
                  <c:v>58.94917083276281</c:v>
                </c:pt>
                <c:pt idx="565">
                  <c:v>58.948078720900675</c:v>
                </c:pt>
                <c:pt idx="566">
                  <c:v>58.946891190448667</c:v>
                </c:pt>
                <c:pt idx="567">
                  <c:v>58.94560869768798</c:v>
                </c:pt>
                <c:pt idx="568">
                  <c:v>58.944231696147874</c:v>
                </c:pt>
                <c:pt idx="569">
                  <c:v>58.942760636624051</c:v>
                </c:pt>
                <c:pt idx="570">
                  <c:v>58.941195967197245</c:v>
                </c:pt>
                <c:pt idx="571">
                  <c:v>58.939538133254025</c:v>
                </c:pt>
                <c:pt idx="572">
                  <c:v>58.937787577502696</c:v>
                </c:pt>
                <c:pt idx="573">
                  <c:v>58.935944739992102</c:v>
                </c:pt>
                <c:pt idx="574">
                  <c:v>58.934010058131946</c:v>
                </c:pt>
                <c:pt idx="575">
                  <c:v>58.931983966708614</c:v>
                </c:pt>
                <c:pt idx="576">
                  <c:v>58.929866897902841</c:v>
                </c:pt>
                <c:pt idx="577">
                  <c:v>58.927659281310326</c:v>
                </c:pt>
                <c:pt idx="578">
                  <c:v>58.925361543955802</c:v>
                </c:pt>
                <c:pt idx="579">
                  <c:v>58.922974110314449</c:v>
                </c:pt>
                <c:pt idx="580">
                  <c:v>58.920497402325509</c:v>
                </c:pt>
                <c:pt idx="581">
                  <c:v>58.917931839412041</c:v>
                </c:pt>
                <c:pt idx="582">
                  <c:v>58.915277838497801</c:v>
                </c:pt>
                <c:pt idx="583">
                  <c:v>58.912535814023883</c:v>
                </c:pt>
                <c:pt idx="584">
                  <c:v>58.909706177964779</c:v>
                </c:pt>
                <c:pt idx="585">
                  <c:v>58.90678933984708</c:v>
                </c:pt>
                <c:pt idx="586">
                  <c:v>58.903785706764225</c:v>
                </c:pt>
                <c:pt idx="587">
                  <c:v>58.900695683395085</c:v>
                </c:pt>
                <c:pt idx="588">
                  <c:v>58.897519672018284</c:v>
                </c:pt>
                <c:pt idx="589">
                  <c:v>58.89425807252973</c:v>
                </c:pt>
                <c:pt idx="590">
                  <c:v>58.890911282459008</c:v>
                </c:pt>
                <c:pt idx="591">
                  <c:v>58.887479696985054</c:v>
                </c:pt>
                <c:pt idx="592">
                  <c:v>58.883963708950539</c:v>
                </c:pt>
                <c:pt idx="593">
                  <c:v>58.880363708881603</c:v>
                </c:pt>
                <c:pt idx="594">
                  <c:v>58.876680084998725</c:v>
                </c:pt>
                <c:pt idx="595">
                  <c:v>58.872913223237397</c:v>
                </c:pt>
                <c:pt idx="596">
                  <c:v>58.869063507258552</c:v>
                </c:pt>
                <c:pt idx="597">
                  <c:v>58.865131318467938</c:v>
                </c:pt>
                <c:pt idx="598">
                  <c:v>58.861117036028233</c:v>
                </c:pt>
                <c:pt idx="599">
                  <c:v>58.85702103687823</c:v>
                </c:pt>
                <c:pt idx="600">
                  <c:v>58.852843695743168</c:v>
                </c:pt>
                <c:pt idx="601">
                  <c:v>58.848585385152404</c:v>
                </c:pt>
                <c:pt idx="602">
                  <c:v>58.844246475454945</c:v>
                </c:pt>
                <c:pt idx="603">
                  <c:v>58.839827334831043</c:v>
                </c:pt>
                <c:pt idx="604">
                  <c:v>58.835328329310073</c:v>
                </c:pt>
                <c:pt idx="605">
                  <c:v>58.830749822782465</c:v>
                </c:pt>
                <c:pt idx="606">
                  <c:v>58.826092177016889</c:v>
                </c:pt>
                <c:pt idx="607">
                  <c:v>58.821355751670836</c:v>
                </c:pt>
                <c:pt idx="608">
                  <c:v>58.816540904308425</c:v>
                </c:pt>
                <c:pt idx="609">
                  <c:v>58.811647990412027</c:v>
                </c:pt>
                <c:pt idx="610">
                  <c:v>58.806677363397128</c:v>
                </c:pt>
                <c:pt idx="611">
                  <c:v>58.801629374626543</c:v>
                </c:pt>
                <c:pt idx="612">
                  <c:v>58.796504373423723</c:v>
                </c:pt>
                <c:pt idx="613">
                  <c:v>58.791302707085457</c:v>
                </c:pt>
                <c:pt idx="614">
                  <c:v>58.786024720898354</c:v>
                </c:pt>
                <c:pt idx="615">
                  <c:v>58.780670758148261</c:v>
                </c:pt>
                <c:pt idx="616">
                  <c:v>58.775241160136673</c:v>
                </c:pt>
                <c:pt idx="617">
                  <c:v>58.769736266193526</c:v>
                </c:pt>
                <c:pt idx="618">
                  <c:v>58.764156413689427</c:v>
                </c:pt>
                <c:pt idx="619">
                  <c:v>58.758501938049186</c:v>
                </c:pt>
                <c:pt idx="620">
                  <c:v>58.75277317276403</c:v>
                </c:pt>
                <c:pt idx="621">
                  <c:v>58.74697044940681</c:v>
                </c:pt>
                <c:pt idx="622">
                  <c:v>58.741094097641614</c:v>
                </c:pt>
                <c:pt idx="623">
                  <c:v>58.7351444452392</c:v>
                </c:pt>
                <c:pt idx="624">
                  <c:v>58.729121818088039</c:v>
                </c:pt>
                <c:pt idx="625">
                  <c:v>58.723026540206568</c:v>
                </c:pt>
                <c:pt idx="626">
                  <c:v>58.716858933757386</c:v>
                </c:pt>
                <c:pt idx="627">
                  <c:v>58.710619319057955</c:v>
                </c:pt>
                <c:pt idx="628">
                  <c:v>58.704308014592229</c:v>
                </c:pt>
                <c:pt idx="629">
                  <c:v>58.697925337026142</c:v>
                </c:pt>
                <c:pt idx="630">
                  <c:v>58.691471601215319</c:v>
                </c:pt>
                <c:pt idx="631">
                  <c:v>58.684947120220151</c:v>
                </c:pt>
                <c:pt idx="632">
                  <c:v>58.67835220531591</c:v>
                </c:pt>
                <c:pt idx="633">
                  <c:v>58.671687166006507</c:v>
                </c:pt>
                <c:pt idx="634">
                  <c:v>58.664952310033776</c:v>
                </c:pt>
                <c:pt idx="635">
                  <c:v>58.658147943390347</c:v>
                </c:pt>
                <c:pt idx="636">
                  <c:v>58.651274370331898</c:v>
                </c:pt>
                <c:pt idx="637">
                  <c:v>58.644331893386827</c:v>
                </c:pt>
                <c:pt idx="638">
                  <c:v>58.637320813369584</c:v>
                </c:pt>
                <c:pt idx="639">
                  <c:v>58.630241429389784</c:v>
                </c:pt>
                <c:pt idx="640">
                  <c:v>58.623094038865986</c:v>
                </c:pt>
                <c:pt idx="641">
                  <c:v>58.615878937534134</c:v>
                </c:pt>
                <c:pt idx="642">
                  <c:v>58.608596419460554</c:v>
                </c:pt>
                <c:pt idx="643">
                  <c:v>58.601246777052381</c:v>
                </c:pt>
                <c:pt idx="644">
                  <c:v>58.593830301067975</c:v>
                </c:pt>
                <c:pt idx="645">
                  <c:v>58.586347280627798</c:v>
                </c:pt>
                <c:pt idx="646">
                  <c:v>58.578798003225593</c:v>
                </c:pt>
                <c:pt idx="647">
                  <c:v>58.571182754739787</c:v>
                </c:pt>
                <c:pt idx="648">
                  <c:v>58.563501819441115</c:v>
                </c:pt>
                <c:pt idx="649">
                  <c:v>58.555755480006177</c:v>
                </c:pt>
                <c:pt idx="650">
                  <c:v>58.547944017527357</c:v>
                </c:pt>
                <c:pt idx="651">
                  <c:v>58.540067711521829</c:v>
                </c:pt>
                <c:pt idx="652">
                  <c:v>58.532126839942293</c:v>
                </c:pt>
                <c:pt idx="653">
                  <c:v>58.524121679187509</c:v>
                </c:pt>
                <c:pt idx="654">
                  <c:v>58.516052504112906</c:v>
                </c:pt>
                <c:pt idx="655">
                  <c:v>58.507919588039279</c:v>
                </c:pt>
                <c:pt idx="656">
                  <c:v>58.499723202764713</c:v>
                </c:pt>
                <c:pt idx="657">
                  <c:v>58.491463618572055</c:v>
                </c:pt>
                <c:pt idx="658">
                  <c:v>58.483141104239571</c:v>
                </c:pt>
                <c:pt idx="659">
                  <c:v>58.474755927052833</c:v>
                </c:pt>
                <c:pt idx="660">
                  <c:v>58.466308352811751</c:v>
                </c:pt>
                <c:pt idx="661">
                  <c:v>58.457798645840185</c:v>
                </c:pt>
                <c:pt idx="662">
                  <c:v>58.449227068998383</c:v>
                </c:pt>
                <c:pt idx="663">
                  <c:v>58.440593883688315</c:v>
                </c:pt>
                <c:pt idx="664">
                  <c:v>58.431899349867074</c:v>
                </c:pt>
                <c:pt idx="665">
                  <c:v>58.423143726053027</c:v>
                </c:pt>
                <c:pt idx="666">
                  <c:v>58.414327269337363</c:v>
                </c:pt>
                <c:pt idx="667">
                  <c:v>58.40545023539164</c:v>
                </c:pt>
                <c:pt idx="668">
                  <c:v>58.396512878478319</c:v>
                </c:pt>
                <c:pt idx="669">
                  <c:v>58.387515451459393</c:v>
                </c:pt>
                <c:pt idx="670">
                  <c:v>58.378458205803689</c:v>
                </c:pt>
                <c:pt idx="671">
                  <c:v>58.369341391598645</c:v>
                </c:pt>
                <c:pt idx="672">
                  <c:v>58.360165257557838</c:v>
                </c:pt>
                <c:pt idx="673">
                  <c:v>58.35093005102889</c:v>
                </c:pt>
                <c:pt idx="674">
                  <c:v>58.341636018004223</c:v>
                </c:pt>
                <c:pt idx="675">
                  <c:v>58.332283403127832</c:v>
                </c:pt>
                <c:pt idx="676">
                  <c:v>58.322872449704874</c:v>
                </c:pt>
                <c:pt idx="677">
                  <c:v>58.313403399711333</c:v>
                </c:pt>
                <c:pt idx="678">
                  <c:v>58.303876493798903</c:v>
                </c:pt>
                <c:pt idx="679">
                  <c:v>58.294291971307416</c:v>
                </c:pt>
                <c:pt idx="680">
                  <c:v>58.284650070272136</c:v>
                </c:pt>
                <c:pt idx="681">
                  <c:v>58.274951027430362</c:v>
                </c:pt>
                <c:pt idx="682">
                  <c:v>58.265195078231521</c:v>
                </c:pt>
                <c:pt idx="683">
                  <c:v>58.255382456843805</c:v>
                </c:pt>
                <c:pt idx="684">
                  <c:v>58.245513396165315</c:v>
                </c:pt>
                <c:pt idx="685">
                  <c:v>58.235588127828059</c:v>
                </c:pt>
                <c:pt idx="686">
                  <c:v>58.225606882208844</c:v>
                </c:pt>
                <c:pt idx="687">
                  <c:v>58.21556988843674</c:v>
                </c:pt>
                <c:pt idx="688">
                  <c:v>58.205477374400303</c:v>
                </c:pt>
                <c:pt idx="689">
                  <c:v>58.195329566755554</c:v>
                </c:pt>
                <c:pt idx="690">
                  <c:v>58.185126690934347</c:v>
                </c:pt>
                <c:pt idx="691">
                  <c:v>58.174868971152058</c:v>
                </c:pt>
                <c:pt idx="692">
                  <c:v>58.16455663041495</c:v>
                </c:pt>
                <c:pt idx="693">
                  <c:v>58.154189890527242</c:v>
                </c:pt>
                <c:pt idx="694">
                  <c:v>58.143768972100069</c:v>
                </c:pt>
                <c:pt idx="695">
                  <c:v>58.133294094558465</c:v>
                </c:pt>
                <c:pt idx="696">
                  <c:v>58.122765476148231</c:v>
                </c:pt>
                <c:pt idx="697">
                  <c:v>58.112183333943221</c:v>
                </c:pt>
                <c:pt idx="698">
                  <c:v>58.101547883854913</c:v>
                </c:pt>
                <c:pt idx="699">
                  <c:v>58.090859340636037</c:v>
                </c:pt>
                <c:pt idx="700">
                  <c:v>58.080117917891705</c:v>
                </c:pt>
                <c:pt idx="701">
                  <c:v>58.069323828083981</c:v>
                </c:pt>
                <c:pt idx="702">
                  <c:v>58.058477282540053</c:v>
                </c:pt>
                <c:pt idx="703">
                  <c:v>58.047578491459426</c:v>
                </c:pt>
                <c:pt idx="704">
                  <c:v>58.036627663919262</c:v>
                </c:pt>
                <c:pt idx="705">
                  <c:v>58.025625007886291</c:v>
                </c:pt>
                <c:pt idx="706">
                  <c:v>58.014570730216406</c:v>
                </c:pt>
                <c:pt idx="707">
                  <c:v>58.003465036668025</c:v>
                </c:pt>
                <c:pt idx="708">
                  <c:v>57.992308131905467</c:v>
                </c:pt>
                <c:pt idx="709">
                  <c:v>57.981100219508299</c:v>
                </c:pt>
                <c:pt idx="710">
                  <c:v>57.969841501973995</c:v>
                </c:pt>
                <c:pt idx="711">
                  <c:v>57.95853218072893</c:v>
                </c:pt>
                <c:pt idx="712">
                  <c:v>57.947172456133437</c:v>
                </c:pt>
                <c:pt idx="713">
                  <c:v>57.935762527488379</c:v>
                </c:pt>
                <c:pt idx="714">
                  <c:v>57.924302593041098</c:v>
                </c:pt>
                <c:pt idx="715">
                  <c:v>57.912792849992975</c:v>
                </c:pt>
                <c:pt idx="716">
                  <c:v>57.901233494505441</c:v>
                </c:pt>
                <c:pt idx="717">
                  <c:v>57.889624721706255</c:v>
                </c:pt>
                <c:pt idx="718">
                  <c:v>57.877966725697036</c:v>
                </c:pt>
                <c:pt idx="719">
                  <c:v>57.866259699557965</c:v>
                </c:pt>
                <c:pt idx="720">
                  <c:v>57.854503835354542</c:v>
                </c:pt>
                <c:pt idx="721">
                  <c:v>57.842699324145336</c:v>
                </c:pt>
                <c:pt idx="722">
                  <c:v>57.830846355986509</c:v>
                </c:pt>
                <c:pt idx="723">
                  <c:v>57.818945119938427</c:v>
                </c:pt>
                <c:pt idx="724">
                  <c:v>57.806995804071782</c:v>
                </c:pt>
                <c:pt idx="725">
                  <c:v>57.794998595473878</c:v>
                </c:pt>
                <c:pt idx="726">
                  <c:v>57.782953680255027</c:v>
                </c:pt>
                <c:pt idx="727">
                  <c:v>57.7708612435544</c:v>
                </c:pt>
                <c:pt idx="728">
                  <c:v>57.758721469543893</c:v>
                </c:pt>
                <c:pt idx="729">
                  <c:v>57.746534541438628</c:v>
                </c:pt>
                <c:pt idx="730">
                  <c:v>57.734300641498599</c:v>
                </c:pt>
                <c:pt idx="731">
                  <c:v>57.722019951035371</c:v>
                </c:pt>
                <c:pt idx="732">
                  <c:v>57.709692650420472</c:v>
                </c:pt>
                <c:pt idx="733">
                  <c:v>57.697318919087536</c:v>
                </c:pt>
                <c:pt idx="734">
                  <c:v>57.684898935540211</c:v>
                </c:pt>
                <c:pt idx="735">
                  <c:v>57.672432877357792</c:v>
                </c:pt>
                <c:pt idx="736">
                  <c:v>57.659920921200325</c:v>
                </c:pt>
                <c:pt idx="737">
                  <c:v>57.64736324281423</c:v>
                </c:pt>
                <c:pt idx="738">
                  <c:v>57.634760017037223</c:v>
                </c:pt>
                <c:pt idx="739">
                  <c:v>57.622111417805606</c:v>
                </c:pt>
                <c:pt idx="740">
                  <c:v>57.609417618158872</c:v>
                </c:pt>
                <c:pt idx="741">
                  <c:v>57.596678790243317</c:v>
                </c:pt>
                <c:pt idx="742">
                  <c:v>57.583895105321425</c:v>
                </c:pt>
                <c:pt idx="743">
                  <c:v>57.57106673377362</c:v>
                </c:pt>
                <c:pt idx="744">
                  <c:v>57.558193845105222</c:v>
                </c:pt>
                <c:pt idx="745">
                  <c:v>57.545276607951038</c:v>
                </c:pt>
                <c:pt idx="746">
                  <c:v>57.532315190081938</c:v>
                </c:pt>
                <c:pt idx="747">
                  <c:v>57.519309758408887</c:v>
                </c:pt>
                <c:pt idx="748">
                  <c:v>57.506260478988402</c:v>
                </c:pt>
                <c:pt idx="749">
                  <c:v>57.493167517027175</c:v>
                </c:pt>
                <c:pt idx="750">
                  <c:v>57.480031036889308</c:v>
                </c:pt>
                <c:pt idx="751">
                  <c:v>57.466851202098823</c:v>
                </c:pt>
                <c:pt idx="752">
                  <c:v>57.453628175345365</c:v>
                </c:pt>
                <c:pt idx="753">
                  <c:v>57.440362118491358</c:v>
                </c:pt>
                <c:pt idx="754">
                  <c:v>57.427053192573403</c:v>
                </c:pt>
                <c:pt idx="755">
                  <c:v>57.413701557810498</c:v>
                </c:pt>
                <c:pt idx="756">
                  <c:v>57.400307373607092</c:v>
                </c:pt>
                <c:pt idx="757">
                  <c:v>57.386870798556764</c:v>
                </c:pt>
                <c:pt idx="758">
                  <c:v>57.37339199045271</c:v>
                </c:pt>
                <c:pt idx="759">
                  <c:v>57.359871106284594</c:v>
                </c:pt>
                <c:pt idx="760">
                  <c:v>57.346308302249518</c:v>
                </c:pt>
                <c:pt idx="761">
                  <c:v>57.332703733754414</c:v>
                </c:pt>
                <c:pt idx="762">
                  <c:v>57.31905755542023</c:v>
                </c:pt>
                <c:pt idx="763">
                  <c:v>57.305369921088058</c:v>
                </c:pt>
                <c:pt idx="764">
                  <c:v>57.291640983822013</c:v>
                </c:pt>
                <c:pt idx="765">
                  <c:v>57.277870895916564</c:v>
                </c:pt>
                <c:pt idx="766">
                  <c:v>57.264059808897443</c:v>
                </c:pt>
                <c:pt idx="767">
                  <c:v>57.250207873530627</c:v>
                </c:pt>
                <c:pt idx="768">
                  <c:v>57.236315239821963</c:v>
                </c:pt>
                <c:pt idx="769">
                  <c:v>57.222382057026287</c:v>
                </c:pt>
                <c:pt idx="770">
                  <c:v>57.208408473648142</c:v>
                </c:pt>
                <c:pt idx="771">
                  <c:v>57.194394637449633</c:v>
                </c:pt>
                <c:pt idx="772">
                  <c:v>57.180340695451072</c:v>
                </c:pt>
                <c:pt idx="773">
                  <c:v>57.166246793938974</c:v>
                </c:pt>
                <c:pt idx="774">
                  <c:v>57.152113078467636</c:v>
                </c:pt>
                <c:pt idx="775">
                  <c:v>57.137939693865697</c:v>
                </c:pt>
                <c:pt idx="776">
                  <c:v>57.123726784238094</c:v>
                </c:pt>
                <c:pt idx="777">
                  <c:v>57.109474492973078</c:v>
                </c:pt>
                <c:pt idx="778">
                  <c:v>57.0951829627435</c:v>
                </c:pt>
                <c:pt idx="779">
                  <c:v>57.08085233551288</c:v>
                </c:pt>
                <c:pt idx="780">
                  <c:v>57.066482752539947</c:v>
                </c:pt>
                <c:pt idx="781">
                  <c:v>57.05207435438107</c:v>
                </c:pt>
                <c:pt idx="782">
                  <c:v>57.037627280895329</c:v>
                </c:pt>
                <c:pt idx="783">
                  <c:v>57.023141671249654</c:v>
                </c:pt>
                <c:pt idx="784">
                  <c:v>57.008617663920504</c:v>
                </c:pt>
                <c:pt idx="785">
                  <c:v>56.9940553966998</c:v>
                </c:pt>
                <c:pt idx="786">
                  <c:v>56.979455006698508</c:v>
                </c:pt>
                <c:pt idx="787">
                  <c:v>56.964816630350164</c:v>
                </c:pt>
                <c:pt idx="788">
                  <c:v>56.950140403416007</c:v>
                </c:pt>
                <c:pt idx="789">
                  <c:v>56.93542646098593</c:v>
                </c:pt>
                <c:pt idx="790">
                  <c:v>56.920674937487242</c:v>
                </c:pt>
                <c:pt idx="791">
                  <c:v>56.90588596668389</c:v>
                </c:pt>
                <c:pt idx="792">
                  <c:v>56.891059681682457</c:v>
                </c:pt>
                <c:pt idx="793">
                  <c:v>56.876196214937131</c:v>
                </c:pt>
                <c:pt idx="794">
                  <c:v>56.861295698250572</c:v>
                </c:pt>
                <c:pt idx="795">
                  <c:v>56.846358262779852</c:v>
                </c:pt>
                <c:pt idx="796">
                  <c:v>56.83138403903996</c:v>
                </c:pt>
                <c:pt idx="797">
                  <c:v>56.816373156906565</c:v>
                </c:pt>
                <c:pt idx="798">
                  <c:v>56.801325745620588</c:v>
                </c:pt>
                <c:pt idx="799">
                  <c:v>56.786241933791764</c:v>
                </c:pt>
                <c:pt idx="800">
                  <c:v>56.771121849401673</c:v>
                </c:pt>
                <c:pt idx="801">
                  <c:v>56.755965619809189</c:v>
                </c:pt>
                <c:pt idx="802">
                  <c:v>56.740773371751331</c:v>
                </c:pt>
                <c:pt idx="803">
                  <c:v>56.725545231348434</c:v>
                </c:pt>
                <c:pt idx="804">
                  <c:v>56.710281324108266</c:v>
                </c:pt>
                <c:pt idx="805">
                  <c:v>56.694981774928259</c:v>
                </c:pt>
                <c:pt idx="806">
                  <c:v>56.679646708100371</c:v>
                </c:pt>
                <c:pt idx="807">
                  <c:v>56.664276247312074</c:v>
                </c:pt>
                <c:pt idx="808">
                  <c:v>56.64887051565379</c:v>
                </c:pt>
                <c:pt idx="809">
                  <c:v>56.63342963561827</c:v>
                </c:pt>
                <c:pt idx="810">
                  <c:v>56.617953729106745</c:v>
                </c:pt>
                <c:pt idx="811">
                  <c:v>56.602442917430963</c:v>
                </c:pt>
                <c:pt idx="812">
                  <c:v>56.586897321318531</c:v>
                </c:pt>
                <c:pt idx="813">
                  <c:v>56.571317060912044</c:v>
                </c:pt>
                <c:pt idx="814">
                  <c:v>56.555702255776936</c:v>
                </c:pt>
                <c:pt idx="815">
                  <c:v>56.54005302490279</c:v>
                </c:pt>
                <c:pt idx="816">
                  <c:v>56.524369486706824</c:v>
                </c:pt>
                <c:pt idx="817">
                  <c:v>56.508651759036653</c:v>
                </c:pt>
                <c:pt idx="818">
                  <c:v>56.492899959174153</c:v>
                </c:pt>
                <c:pt idx="819">
                  <c:v>56.477114203839065</c:v>
                </c:pt>
                <c:pt idx="820">
                  <c:v>56.461294609191107</c:v>
                </c:pt>
                <c:pt idx="821">
                  <c:v>56.445441290834253</c:v>
                </c:pt>
                <c:pt idx="822">
                  <c:v>56.429554363818085</c:v>
                </c:pt>
                <c:pt idx="823">
                  <c:v>56.413633942644687</c:v>
                </c:pt>
                <c:pt idx="824">
                  <c:v>56.397680141266548</c:v>
                </c:pt>
                <c:pt idx="825">
                  <c:v>56.381693073094262</c:v>
                </c:pt>
                <c:pt idx="826">
                  <c:v>56.365672850997292</c:v>
                </c:pt>
                <c:pt idx="827">
                  <c:v>56.349619587307394</c:v>
                </c:pt>
                <c:pt idx="828">
                  <c:v>56.33353339382068</c:v>
                </c:pt>
                <c:pt idx="829">
                  <c:v>56.317414381803665</c:v>
                </c:pt>
                <c:pt idx="830">
                  <c:v>56.301262661993306</c:v>
                </c:pt>
                <c:pt idx="831">
                  <c:v>56.285078344601025</c:v>
                </c:pt>
                <c:pt idx="832">
                  <c:v>56.268861539315687</c:v>
                </c:pt>
                <c:pt idx="833">
                  <c:v>56.252612355306148</c:v>
                </c:pt>
                <c:pt idx="834">
                  <c:v>56.236330901225351</c:v>
                </c:pt>
                <c:pt idx="835">
                  <c:v>56.220017285211142</c:v>
                </c:pt>
                <c:pt idx="836">
                  <c:v>56.203671614891981</c:v>
                </c:pt>
                <c:pt idx="837">
                  <c:v>56.187293997386917</c:v>
                </c:pt>
                <c:pt idx="838">
                  <c:v>56.170884539310109</c:v>
                </c:pt>
                <c:pt idx="839">
                  <c:v>56.154443346773711</c:v>
                </c:pt>
                <c:pt idx="840">
                  <c:v>56.137970525389946</c:v>
                </c:pt>
                <c:pt idx="841">
                  <c:v>56.121466180273558</c:v>
                </c:pt>
                <c:pt idx="842">
                  <c:v>56.104930416047154</c:v>
                </c:pt>
                <c:pt idx="843">
                  <c:v>56.088363336839834</c:v>
                </c:pt>
                <c:pt idx="844">
                  <c:v>56.071765046293777</c:v>
                </c:pt>
                <c:pt idx="845">
                  <c:v>56.055135647564342</c:v>
                </c:pt>
                <c:pt idx="846">
                  <c:v>56.038475243324811</c:v>
                </c:pt>
                <c:pt idx="847">
                  <c:v>56.021783935766635</c:v>
                </c:pt>
                <c:pt idx="848">
                  <c:v>56.005061826604383</c:v>
                </c:pt>
                <c:pt idx="849">
                  <c:v>55.98830901707818</c:v>
                </c:pt>
                <c:pt idx="850">
                  <c:v>55.971525607953637</c:v>
                </c:pt>
                <c:pt idx="851">
                  <c:v>55.954711699528517</c:v>
                </c:pt>
                <c:pt idx="852">
                  <c:v>55.93786739163302</c:v>
                </c:pt>
                <c:pt idx="853">
                  <c:v>55.920992783631341</c:v>
                </c:pt>
                <c:pt idx="854">
                  <c:v>55.90408797442656</c:v>
                </c:pt>
                <c:pt idx="855">
                  <c:v>55.887153062463327</c:v>
                </c:pt>
                <c:pt idx="856">
                  <c:v>55.870188145726864</c:v>
                </c:pt>
                <c:pt idx="857">
                  <c:v>55.853193321750176</c:v>
                </c:pt>
                <c:pt idx="858">
                  <c:v>55.836168687612528</c:v>
                </c:pt>
                <c:pt idx="859">
                  <c:v>55.819114339944619</c:v>
                </c:pt>
                <c:pt idx="860">
                  <c:v>55.802030374930169</c:v>
                </c:pt>
                <c:pt idx="861">
                  <c:v>55.78491688830794</c:v>
                </c:pt>
                <c:pt idx="862">
                  <c:v>55.767773975375107</c:v>
                </c:pt>
                <c:pt idx="863">
                  <c:v>55.750601730988265</c:v>
                </c:pt>
                <c:pt idx="864">
                  <c:v>55.733400249567822</c:v>
                </c:pt>
                <c:pt idx="865">
                  <c:v>55.716169625098814</c:v>
                </c:pt>
                <c:pt idx="866">
                  <c:v>55.698909951133167</c:v>
                </c:pt>
                <c:pt idx="867">
                  <c:v>55.681621320793795</c:v>
                </c:pt>
                <c:pt idx="868">
                  <c:v>55.664303826774912</c:v>
                </c:pt>
                <c:pt idx="869">
                  <c:v>55.646957561346255</c:v>
                </c:pt>
                <c:pt idx="870">
                  <c:v>55.629582616353261</c:v>
                </c:pt>
                <c:pt idx="871">
                  <c:v>55.612179083220326</c:v>
                </c:pt>
                <c:pt idx="872">
                  <c:v>55.594747052955938</c:v>
                </c:pt>
                <c:pt idx="873">
                  <c:v>55.577286616149237</c:v>
                </c:pt>
                <c:pt idx="874">
                  <c:v>55.559797862977113</c:v>
                </c:pt>
                <c:pt idx="875">
                  <c:v>55.542280883203723</c:v>
                </c:pt>
                <c:pt idx="876">
                  <c:v>55.524735766184875</c:v>
                </c:pt>
                <c:pt idx="877">
                  <c:v>55.507162600867844</c:v>
                </c:pt>
                <c:pt idx="878">
                  <c:v>55.489561475794787</c:v>
                </c:pt>
                <c:pt idx="879">
                  <c:v>55.471932479107629</c:v>
                </c:pt>
                <c:pt idx="880">
                  <c:v>55.454275698544059</c:v>
                </c:pt>
                <c:pt idx="881">
                  <c:v>55.43659122144502</c:v>
                </c:pt>
                <c:pt idx="882">
                  <c:v>55.418879134754405</c:v>
                </c:pt>
                <c:pt idx="883">
                  <c:v>55.401139525022863</c:v>
                </c:pt>
                <c:pt idx="884">
                  <c:v>55.383372478407949</c:v>
                </c:pt>
                <c:pt idx="885">
                  <c:v>55.365578080677444</c:v>
                </c:pt>
                <c:pt idx="886">
                  <c:v>55.347756417212011</c:v>
                </c:pt>
                <c:pt idx="887">
                  <c:v>55.329907573005215</c:v>
                </c:pt>
                <c:pt idx="888">
                  <c:v>55.312031632667065</c:v>
                </c:pt>
                <c:pt idx="889">
                  <c:v>55.294128680427498</c:v>
                </c:pt>
                <c:pt idx="890">
                  <c:v>55.276198800134161</c:v>
                </c:pt>
                <c:pt idx="891">
                  <c:v>55.258242075259005</c:v>
                </c:pt>
                <c:pt idx="892">
                  <c:v>55.240258588898797</c:v>
                </c:pt>
                <c:pt idx="893">
                  <c:v>55.222248423774658</c:v>
                </c:pt>
                <c:pt idx="894">
                  <c:v>55.204211662237746</c:v>
                </c:pt>
                <c:pt idx="895">
                  <c:v>55.186148386269117</c:v>
                </c:pt>
                <c:pt idx="896">
                  <c:v>55.168058677482051</c:v>
                </c:pt>
                <c:pt idx="897">
                  <c:v>55.149942617124701</c:v>
                </c:pt>
                <c:pt idx="898">
                  <c:v>55.131800286081223</c:v>
                </c:pt>
                <c:pt idx="899">
                  <c:v>55.113631764873837</c:v>
                </c:pt>
                <c:pt idx="900">
                  <c:v>55.0954371336653</c:v>
                </c:pt>
                <c:pt idx="901">
                  <c:v>55.077216472259465</c:v>
                </c:pt>
                <c:pt idx="902">
                  <c:v>55.058969860105954</c:v>
                </c:pt>
                <c:pt idx="903">
                  <c:v>55.040697376297949</c:v>
                </c:pt>
                <c:pt idx="904">
                  <c:v>55.022399099578138</c:v>
                </c:pt>
                <c:pt idx="905">
                  <c:v>55.004075108338142</c:v>
                </c:pt>
                <c:pt idx="906">
                  <c:v>54.98572548062107</c:v>
                </c:pt>
                <c:pt idx="907">
                  <c:v>54.967350294123861</c:v>
                </c:pt>
                <c:pt idx="908">
                  <c:v>54.948949626196921</c:v>
                </c:pt>
                <c:pt idx="909">
                  <c:v>54.930523553849767</c:v>
                </c:pt>
                <c:pt idx="910">
                  <c:v>54.912072153749442</c:v>
                </c:pt>
                <c:pt idx="911">
                  <c:v>54.893595502223583</c:v>
                </c:pt>
                <c:pt idx="912">
                  <c:v>54.875093675262534</c:v>
                </c:pt>
                <c:pt idx="913">
                  <c:v>54.856566748520599</c:v>
                </c:pt>
                <c:pt idx="914">
                  <c:v>54.83801479731769</c:v>
                </c:pt>
                <c:pt idx="915">
                  <c:v>54.819437896642121</c:v>
                </c:pt>
                <c:pt idx="916">
                  <c:v>54.800836121150446</c:v>
                </c:pt>
                <c:pt idx="917">
                  <c:v>54.782209545171554</c:v>
                </c:pt>
                <c:pt idx="918">
                  <c:v>54.763558242706075</c:v>
                </c:pt>
                <c:pt idx="919">
                  <c:v>54.744882287429874</c:v>
                </c:pt>
                <c:pt idx="920">
                  <c:v>54.726181752695481</c:v>
                </c:pt>
                <c:pt idx="921">
                  <c:v>54.707456711532082</c:v>
                </c:pt>
                <c:pt idx="922">
                  <c:v>54.688707236649741</c:v>
                </c:pt>
                <c:pt idx="923">
                  <c:v>54.669933400439213</c:v>
                </c:pt>
                <c:pt idx="924">
                  <c:v>54.651135274973747</c:v>
                </c:pt>
                <c:pt idx="925">
                  <c:v>54.632312932012553</c:v>
                </c:pt>
                <c:pt idx="926">
                  <c:v>54.613466443000519</c:v>
                </c:pt>
                <c:pt idx="927">
                  <c:v>54.594595879069246</c:v>
                </c:pt>
                <c:pt idx="928">
                  <c:v>54.575701311041357</c:v>
                </c:pt>
                <c:pt idx="929">
                  <c:v>54.556782809430267</c:v>
                </c:pt>
                <c:pt idx="930">
                  <c:v>54.537840444442089</c:v>
                </c:pt>
                <c:pt idx="931">
                  <c:v>54.518874285976047</c:v>
                </c:pt>
                <c:pt idx="932">
                  <c:v>54.499884403629764</c:v>
                </c:pt>
                <c:pt idx="933">
                  <c:v>54.480870866696122</c:v>
                </c:pt>
                <c:pt idx="934">
                  <c:v>54.46183374416762</c:v>
                </c:pt>
                <c:pt idx="935">
                  <c:v>54.442773104738656</c:v>
                </c:pt>
                <c:pt idx="936">
                  <c:v>54.423689016803614</c:v>
                </c:pt>
                <c:pt idx="937">
                  <c:v>54.404581548461927</c:v>
                </c:pt>
                <c:pt idx="938">
                  <c:v>54.385450767517597</c:v>
                </c:pt>
                <c:pt idx="939">
                  <c:v>54.366296741482635</c:v>
                </c:pt>
                <c:pt idx="940">
                  <c:v>54.34711953757563</c:v>
                </c:pt>
                <c:pt idx="941">
                  <c:v>54.327919222725903</c:v>
                </c:pt>
                <c:pt idx="942">
                  <c:v>54.308695863573355</c:v>
                </c:pt>
                <c:pt idx="943">
                  <c:v>54.289449526471415</c:v>
                </c:pt>
                <c:pt idx="944">
                  <c:v>54.270180277486503</c:v>
                </c:pt>
                <c:pt idx="945">
                  <c:v>54.250888182402626</c:v>
                </c:pt>
                <c:pt idx="946">
                  <c:v>54.23157330671836</c:v>
                </c:pt>
                <c:pt idx="947">
                  <c:v>54.212235715653676</c:v>
                </c:pt>
                <c:pt idx="948">
                  <c:v>54.192875474145161</c:v>
                </c:pt>
                <c:pt idx="949">
                  <c:v>54.173492646853994</c:v>
                </c:pt>
                <c:pt idx="950">
                  <c:v>54.154087298162615</c:v>
                </c:pt>
                <c:pt idx="951">
                  <c:v>54.134659492177668</c:v>
                </c:pt>
                <c:pt idx="952">
                  <c:v>54.115209292731748</c:v>
                </c:pt>
                <c:pt idx="953">
                  <c:v>54.095736763385212</c:v>
                </c:pt>
                <c:pt idx="954">
                  <c:v>54.076241967425005</c:v>
                </c:pt>
                <c:pt idx="955">
                  <c:v>54.056724967869975</c:v>
                </c:pt>
                <c:pt idx="956">
                  <c:v>54.037185827468853</c:v>
                </c:pt>
                <c:pt idx="957">
                  <c:v>54.017624608703542</c:v>
                </c:pt>
                <c:pt idx="958">
                  <c:v>53.998041373789079</c:v>
                </c:pt>
                <c:pt idx="959">
                  <c:v>53.978436184677165</c:v>
                </c:pt>
                <c:pt idx="960">
                  <c:v>53.958809103054705</c:v>
                </c:pt>
                <c:pt idx="961">
                  <c:v>53.939160190346556</c:v>
                </c:pt>
                <c:pt idx="962">
                  <c:v>53.919489507718396</c:v>
                </c:pt>
                <c:pt idx="963">
                  <c:v>53.899797116074971</c:v>
                </c:pt>
                <c:pt idx="964">
                  <c:v>53.880083076063087</c:v>
                </c:pt>
                <c:pt idx="965">
                  <c:v>53.860347448073568</c:v>
                </c:pt>
                <c:pt idx="966">
                  <c:v>53.840590292241018</c:v>
                </c:pt>
                <c:pt idx="967">
                  <c:v>53.820811668445579</c:v>
                </c:pt>
                <c:pt idx="968">
                  <c:v>53.801011636315209</c:v>
                </c:pt>
                <c:pt idx="969">
                  <c:v>53.781190255225418</c:v>
                </c:pt>
                <c:pt idx="970">
                  <c:v>53.761347584301809</c:v>
                </c:pt>
                <c:pt idx="971">
                  <c:v>53.74148368242107</c:v>
                </c:pt>
                <c:pt idx="972">
                  <c:v>53.721598608211018</c:v>
                </c:pt>
                <c:pt idx="973">
                  <c:v>53.701692420053782</c:v>
                </c:pt>
                <c:pt idx="974">
                  <c:v>53.681765176084866</c:v>
                </c:pt>
                <c:pt idx="975">
                  <c:v>53.661816934197006</c:v>
                </c:pt>
                <c:pt idx="976">
                  <c:v>53.64184775203865</c:v>
                </c:pt>
                <c:pt idx="977">
                  <c:v>53.62185768701773</c:v>
                </c:pt>
                <c:pt idx="978">
                  <c:v>53.60184679630018</c:v>
                </c:pt>
                <c:pt idx="979">
                  <c:v>53.581815136813837</c:v>
                </c:pt>
                <c:pt idx="980">
                  <c:v>53.561762765247572</c:v>
                </c:pt>
                <c:pt idx="981">
                  <c:v>53.541689738053101</c:v>
                </c:pt>
                <c:pt idx="982">
                  <c:v>53.521596111447614</c:v>
                </c:pt>
                <c:pt idx="983">
                  <c:v>53.501481941411726</c:v>
                </c:pt>
                <c:pt idx="984">
                  <c:v>53.481347283693829</c:v>
                </c:pt>
                <c:pt idx="985">
                  <c:v>53.461192193810319</c:v>
                </c:pt>
                <c:pt idx="986">
                  <c:v>53.441016727045657</c:v>
                </c:pt>
                <c:pt idx="987">
                  <c:v>53.420820938453872</c:v>
                </c:pt>
                <c:pt idx="988">
                  <c:v>53.400604882860385</c:v>
                </c:pt>
                <c:pt idx="989">
                  <c:v>53.380368614863968</c:v>
                </c:pt>
                <c:pt idx="990">
                  <c:v>53.360112188835785</c:v>
                </c:pt>
                <c:pt idx="991">
                  <c:v>53.339835658920826</c:v>
                </c:pt>
                <c:pt idx="992">
                  <c:v>53.319539079041483</c:v>
                </c:pt>
                <c:pt idx="993">
                  <c:v>53.299222502895148</c:v>
                </c:pt>
                <c:pt idx="994">
                  <c:v>53.278885983957842</c:v>
                </c:pt>
                <c:pt idx="995">
                  <c:v>53.258529575483699</c:v>
                </c:pt>
                <c:pt idx="996">
                  <c:v>53.238153330508247</c:v>
                </c:pt>
                <c:pt idx="997">
                  <c:v>53.21775730184708</c:v>
                </c:pt>
                <c:pt idx="998">
                  <c:v>53.197341542097831</c:v>
                </c:pt>
                <c:pt idx="999">
                  <c:v>53.176906103641485</c:v>
                </c:pt>
                <c:pt idx="1000">
                  <c:v>53.156451038643716</c:v>
                </c:pt>
                <c:pt idx="1001">
                  <c:v>53.135976399054805</c:v>
                </c:pt>
                <c:pt idx="1002">
                  <c:v>53.115482236612046</c:v>
                </c:pt>
                <c:pt idx="1003">
                  <c:v>53.094968602839913</c:v>
                </c:pt>
                <c:pt idx="1004">
                  <c:v>53.074435549050605</c:v>
                </c:pt>
                <c:pt idx="1005">
                  <c:v>53.053883126347031</c:v>
                </c:pt>
                <c:pt idx="1006">
                  <c:v>53.033311385622696</c:v>
                </c:pt>
                <c:pt idx="1007">
                  <c:v>53.012720377560463</c:v>
                </c:pt>
                <c:pt idx="1008">
                  <c:v>52.992110152638411</c:v>
                </c:pt>
                <c:pt idx="1009">
                  <c:v>52.971480761126813</c:v>
                </c:pt>
                <c:pt idx="1010">
                  <c:v>52.950832253090326</c:v>
                </c:pt>
                <c:pt idx="1011">
                  <c:v>52.930164678389936</c:v>
                </c:pt>
                <c:pt idx="1012">
                  <c:v>52.909478086682554</c:v>
                </c:pt>
                <c:pt idx="1013">
                  <c:v>52.888772527422653</c:v>
                </c:pt>
                <c:pt idx="1014">
                  <c:v>52.868048049863226</c:v>
                </c:pt>
                <c:pt idx="1015">
                  <c:v>52.847304703057944</c:v>
                </c:pt>
                <c:pt idx="1016">
                  <c:v>52.826542535859254</c:v>
                </c:pt>
                <c:pt idx="1017">
                  <c:v>52.805761596921123</c:v>
                </c:pt>
                <c:pt idx="1018">
                  <c:v>52.784961934701641</c:v>
                </c:pt>
                <c:pt idx="1019">
                  <c:v>52.764143597460404</c:v>
                </c:pt>
                <c:pt idx="1020">
                  <c:v>52.743306633261582</c:v>
                </c:pt>
                <c:pt idx="1021">
                  <c:v>52.722451089975166</c:v>
                </c:pt>
                <c:pt idx="1022">
                  <c:v>52.701577015276968</c:v>
                </c:pt>
                <c:pt idx="1023">
                  <c:v>52.680684456650702</c:v>
                </c:pt>
                <c:pt idx="1024">
                  <c:v>52.659773461386159</c:v>
                </c:pt>
                <c:pt idx="1025">
                  <c:v>52.63884407658454</c:v>
                </c:pt>
                <c:pt idx="1026">
                  <c:v>52.617896349154798</c:v>
                </c:pt>
                <c:pt idx="1027">
                  <c:v>52.596930325817326</c:v>
                </c:pt>
                <c:pt idx="1028">
                  <c:v>52.575946053105284</c:v>
                </c:pt>
                <c:pt idx="1029">
                  <c:v>52.554943577363083</c:v>
                </c:pt>
                <c:pt idx="1030">
                  <c:v>52.533922944748554</c:v>
                </c:pt>
                <c:pt idx="1031">
                  <c:v>52.512884201234911</c:v>
                </c:pt>
                <c:pt idx="1032">
                  <c:v>52.49182739261051</c:v>
                </c:pt>
                <c:pt idx="1033">
                  <c:v>52.470752564477749</c:v>
                </c:pt>
                <c:pt idx="1034">
                  <c:v>52.449659762259394</c:v>
                </c:pt>
                <c:pt idx="1035">
                  <c:v>52.428549031193626</c:v>
                </c:pt>
                <c:pt idx="1036">
                  <c:v>52.407420416338134</c:v>
                </c:pt>
                <c:pt idx="1037">
                  <c:v>52.386273962570684</c:v>
                </c:pt>
                <c:pt idx="1038">
                  <c:v>52.365109714587994</c:v>
                </c:pt>
                <c:pt idx="1039">
                  <c:v>52.343927716910422</c:v>
                </c:pt>
                <c:pt idx="1040">
                  <c:v>52.322728013878738</c:v>
                </c:pt>
                <c:pt idx="1041">
                  <c:v>52.301510649656663</c:v>
                </c:pt>
                <c:pt idx="1042">
                  <c:v>52.280275668233429</c:v>
                </c:pt>
                <c:pt idx="1043">
                  <c:v>52.259023113420795</c:v>
                </c:pt>
                <c:pt idx="1044">
                  <c:v>52.237753028857341</c:v>
                </c:pt>
                <c:pt idx="1045">
                  <c:v>52.216465458008017</c:v>
                </c:pt>
                <c:pt idx="1046">
                  <c:v>52.195160444164557</c:v>
                </c:pt>
                <c:pt idx="1047">
                  <c:v>52.173838030446582</c:v>
                </c:pt>
                <c:pt idx="1048">
                  <c:v>52.152498259802215</c:v>
                </c:pt>
                <c:pt idx="1049">
                  <c:v>52.131141175010711</c:v>
                </c:pt>
                <c:pt idx="1050">
                  <c:v>52.10976681867978</c:v>
                </c:pt>
                <c:pt idx="1051">
                  <c:v>52.088375233249167</c:v>
                </c:pt>
                <c:pt idx="1052">
                  <c:v>52.066966460991175</c:v>
                </c:pt>
                <c:pt idx="1053">
                  <c:v>52.045540544010137</c:v>
                </c:pt>
                <c:pt idx="1054">
                  <c:v>52.024097524243771</c:v>
                </c:pt>
                <c:pt idx="1055">
                  <c:v>52.002637443464508</c:v>
                </c:pt>
                <c:pt idx="1056">
                  <c:v>51.981160343279996</c:v>
                </c:pt>
                <c:pt idx="1057">
                  <c:v>51.959666265133222</c:v>
                </c:pt>
                <c:pt idx="1058">
                  <c:v>51.938155250304703</c:v>
                </c:pt>
                <c:pt idx="1059">
                  <c:v>51.916627339912488</c:v>
                </c:pt>
                <c:pt idx="1060">
                  <c:v>51.895082574911171</c:v>
                </c:pt>
                <c:pt idx="1061">
                  <c:v>51.873520996095472</c:v>
                </c:pt>
                <c:pt idx="1062">
                  <c:v>51.85194264410022</c:v>
                </c:pt>
                <c:pt idx="1063">
                  <c:v>51.830347559399584</c:v>
                </c:pt>
                <c:pt idx="1064">
                  <c:v>51.808735782309491</c:v>
                </c:pt>
                <c:pt idx="1065">
                  <c:v>51.787107352988386</c:v>
                </c:pt>
                <c:pt idx="1066">
                  <c:v>51.765462311435627</c:v>
                </c:pt>
                <c:pt idx="1067">
                  <c:v>51.743800697495324</c:v>
                </c:pt>
                <c:pt idx="1068">
                  <c:v>51.722122550856774</c:v>
                </c:pt>
                <c:pt idx="1069">
                  <c:v>51.700427911050362</c:v>
                </c:pt>
                <c:pt idx="1070">
                  <c:v>51.678716817456134</c:v>
                </c:pt>
                <c:pt idx="1071">
                  <c:v>51.656989309298055</c:v>
                </c:pt>
                <c:pt idx="1072">
                  <c:v>51.635245425647696</c:v>
                </c:pt>
                <c:pt idx="1073">
                  <c:v>51.613485205424453</c:v>
                </c:pt>
                <c:pt idx="1074">
                  <c:v>51.591708687395212</c:v>
                </c:pt>
                <c:pt idx="1075">
                  <c:v>51.569915910177322</c:v>
                </c:pt>
                <c:pt idx="1076">
                  <c:v>51.548106912237394</c:v>
                </c:pt>
                <c:pt idx="1077">
                  <c:v>51.526281731892013</c:v>
                </c:pt>
                <c:pt idx="1078">
                  <c:v>51.504440407309332</c:v>
                </c:pt>
                <c:pt idx="1079">
                  <c:v>51.482582976509356</c:v>
                </c:pt>
                <c:pt idx="1080">
                  <c:v>51.460709477364631</c:v>
                </c:pt>
                <c:pt idx="1081">
                  <c:v>51.4388199476005</c:v>
                </c:pt>
                <c:pt idx="1082">
                  <c:v>51.416914424796843</c:v>
                </c:pt>
                <c:pt idx="1083">
                  <c:v>51.394992946388072</c:v>
                </c:pt>
                <c:pt idx="1084">
                  <c:v>51.373055549662489</c:v>
                </c:pt>
                <c:pt idx="1085">
                  <c:v>51.351102271766763</c:v>
                </c:pt>
                <c:pt idx="1086">
                  <c:v>51.329133149701384</c:v>
                </c:pt>
                <c:pt idx="1087">
                  <c:v>51.307148220326638</c:v>
                </c:pt>
                <c:pt idx="1088">
                  <c:v>51.285147520357938</c:v>
                </c:pt>
                <c:pt idx="1089">
                  <c:v>51.263131086371807</c:v>
                </c:pt>
                <c:pt idx="1090">
                  <c:v>51.241098954801856</c:v>
                </c:pt>
                <c:pt idx="1091">
                  <c:v>51.219051161942467</c:v>
                </c:pt>
                <c:pt idx="1092">
                  <c:v>51.196987743948632</c:v>
                </c:pt>
                <c:pt idx="1093">
                  <c:v>51.174908736836308</c:v>
                </c:pt>
                <c:pt idx="1094">
                  <c:v>51.152814176482146</c:v>
                </c:pt>
                <c:pt idx="1095">
                  <c:v>51.130704098626637</c:v>
                </c:pt>
                <c:pt idx="1096">
                  <c:v>51.10857853887228</c:v>
                </c:pt>
                <c:pt idx="1097">
                  <c:v>51.086437532684918</c:v>
                </c:pt>
                <c:pt idx="1098">
                  <c:v>51.064281115395673</c:v>
                </c:pt>
                <c:pt idx="1099">
                  <c:v>51.042109322199757</c:v>
                </c:pt>
                <c:pt idx="1100">
                  <c:v>51.019922188157956</c:v>
                </c:pt>
                <c:pt idx="1101">
                  <c:v>50.997719748196275</c:v>
                </c:pt>
                <c:pt idx="1102">
                  <c:v>50.975502037108697</c:v>
                </c:pt>
                <c:pt idx="1103">
                  <c:v>50.953269089555775</c:v>
                </c:pt>
                <c:pt idx="1104">
                  <c:v>50.931020940065693</c:v>
                </c:pt>
                <c:pt idx="1105">
                  <c:v>50.908757623035783</c:v>
                </c:pt>
                <c:pt idx="1106">
                  <c:v>50.8864791727312</c:v>
                </c:pt>
                <c:pt idx="1107">
                  <c:v>50.864185623287995</c:v>
                </c:pt>
                <c:pt idx="1108">
                  <c:v>50.84187700871253</c:v>
                </c:pt>
                <c:pt idx="1109">
                  <c:v>50.819553362880072</c:v>
                </c:pt>
                <c:pt idx="1110">
                  <c:v>50.797214719538715</c:v>
                </c:pt>
                <c:pt idx="1111">
                  <c:v>50.77486111230904</c:v>
                </c:pt>
                <c:pt idx="1112">
                  <c:v>50.752492574682719</c:v>
                </c:pt>
                <c:pt idx="1113">
                  <c:v>50.730109140025505</c:v>
                </c:pt>
                <c:pt idx="1114">
                  <c:v>50.707710841575654</c:v>
                </c:pt>
                <c:pt idx="1115">
                  <c:v>50.685297712447543</c:v>
                </c:pt>
                <c:pt idx="1116">
                  <c:v>50.662869785628928</c:v>
                </c:pt>
                <c:pt idx="1117">
                  <c:v>50.640427093983078</c:v>
                </c:pt>
                <c:pt idx="1118">
                  <c:v>50.617969670249884</c:v>
                </c:pt>
                <c:pt idx="1119">
                  <c:v>50.595497547044033</c:v>
                </c:pt>
                <c:pt idx="1120">
                  <c:v>50.573010756859752</c:v>
                </c:pt>
                <c:pt idx="1121">
                  <c:v>50.550509332066298</c:v>
                </c:pt>
                <c:pt idx="1122">
                  <c:v>50.527993304912499</c:v>
                </c:pt>
                <c:pt idx="1123">
                  <c:v>50.505462707525801</c:v>
                </c:pt>
                <c:pt idx="1124">
                  <c:v>50.482917571912246</c:v>
                </c:pt>
                <c:pt idx="1125">
                  <c:v>50.460357929958363</c:v>
                </c:pt>
                <c:pt idx="1126">
                  <c:v>50.437783813429746</c:v>
                </c:pt>
                <c:pt idx="1127">
                  <c:v>50.415195253973231</c:v>
                </c:pt>
                <c:pt idx="1128">
                  <c:v>50.392592283118212</c:v>
                </c:pt>
                <c:pt idx="1129">
                  <c:v>50.36997493227485</c:v>
                </c:pt>
                <c:pt idx="1130">
                  <c:v>50.347343232734708</c:v>
                </c:pt>
                <c:pt idx="1131">
                  <c:v>50.32469721567422</c:v>
                </c:pt>
                <c:pt idx="1132">
                  <c:v>50.302036912152481</c:v>
                </c:pt>
                <c:pt idx="1133">
                  <c:v>50.279362353111665</c:v>
                </c:pt>
                <c:pt idx="1134">
                  <c:v>50.25667356937965</c:v>
                </c:pt>
                <c:pt idx="1135">
                  <c:v>50.233970591667862</c:v>
                </c:pt>
                <c:pt idx="1136">
                  <c:v>50.211253450574837</c:v>
                </c:pt>
                <c:pt idx="1137">
                  <c:v>50.188522176583653</c:v>
                </c:pt>
                <c:pt idx="1138">
                  <c:v>50.165776800064847</c:v>
                </c:pt>
                <c:pt idx="1139">
                  <c:v>50.14301735127421</c:v>
                </c:pt>
                <c:pt idx="1140">
                  <c:v>50.120243860357718</c:v>
                </c:pt>
                <c:pt idx="1141">
                  <c:v>50.097456357347433</c:v>
                </c:pt>
                <c:pt idx="1142">
                  <c:v>50.074654872164437</c:v>
                </c:pt>
                <c:pt idx="1143">
                  <c:v>50.051839434617925</c:v>
                </c:pt>
                <c:pt idx="1144">
                  <c:v>50.029010074407275</c:v>
                </c:pt>
                <c:pt idx="1145">
                  <c:v>50.006166821121646</c:v>
                </c:pt>
                <c:pt idx="1146">
                  <c:v>49.983309704240696</c:v>
                </c:pt>
                <c:pt idx="1147">
                  <c:v>49.960438753134426</c:v>
                </c:pt>
                <c:pt idx="1148">
                  <c:v>49.937553997065486</c:v>
                </c:pt>
                <c:pt idx="1149">
                  <c:v>49.914655465186534</c:v>
                </c:pt>
                <c:pt idx="1150">
                  <c:v>49.891743186543344</c:v>
                </c:pt>
                <c:pt idx="1151">
                  <c:v>49.868817190074878</c:v>
                </c:pt>
                <c:pt idx="1152">
                  <c:v>49.845877504612929</c:v>
                </c:pt>
                <c:pt idx="1153">
                  <c:v>49.822924158882913</c:v>
                </c:pt>
                <c:pt idx="1154">
                  <c:v>49.799957181504141</c:v>
                </c:pt>
                <c:pt idx="1155">
                  <c:v>49.776976600991539</c:v>
                </c:pt>
                <c:pt idx="1156">
                  <c:v>49.753982445753209</c:v>
                </c:pt>
                <c:pt idx="1157">
                  <c:v>49.730974744095079</c:v>
                </c:pt>
                <c:pt idx="1158">
                  <c:v>49.70795352421797</c:v>
                </c:pt>
                <c:pt idx="1159">
                  <c:v>49.684918814218811</c:v>
                </c:pt>
                <c:pt idx="1160">
                  <c:v>49.661870642090868</c:v>
                </c:pt>
                <c:pt idx="1161">
                  <c:v>49.638809035727149</c:v>
                </c:pt>
                <c:pt idx="1162">
                  <c:v>49.615734022915731</c:v>
                </c:pt>
                <c:pt idx="1163">
                  <c:v>49.592645631344212</c:v>
                </c:pt>
                <c:pt idx="1164">
                  <c:v>49.569543888599085</c:v>
                </c:pt>
                <c:pt idx="1165">
                  <c:v>49.54642882216492</c:v>
                </c:pt>
                <c:pt idx="1166">
                  <c:v>49.523300459427077</c:v>
                </c:pt>
                <c:pt idx="1167">
                  <c:v>49.500158827669303</c:v>
                </c:pt>
                <c:pt idx="1168">
                  <c:v>49.477003954077404</c:v>
                </c:pt>
                <c:pt idx="1169">
                  <c:v>49.45383586573687</c:v>
                </c:pt>
                <c:pt idx="1170">
                  <c:v>49.430654589634322</c:v>
                </c:pt>
                <c:pt idx="1171">
                  <c:v>49.407460152659432</c:v>
                </c:pt>
                <c:pt idx="1172">
                  <c:v>49.384252581602439</c:v>
                </c:pt>
                <c:pt idx="1173">
                  <c:v>49.361031903156658</c:v>
                </c:pt>
                <c:pt idx="1174">
                  <c:v>49.337798143917631</c:v>
                </c:pt>
                <c:pt idx="1175">
                  <c:v>49.314551330386955</c:v>
                </c:pt>
                <c:pt idx="1176">
                  <c:v>49.291291488966586</c:v>
                </c:pt>
                <c:pt idx="1177">
                  <c:v>49.268018645963508</c:v>
                </c:pt>
                <c:pt idx="1178">
                  <c:v>49.244732827590859</c:v>
                </c:pt>
                <c:pt idx="1179">
                  <c:v>49.221434059965702</c:v>
                </c:pt>
                <c:pt idx="1180">
                  <c:v>49.198122369109441</c:v>
                </c:pt>
                <c:pt idx="1181">
                  <c:v>49.174797780951003</c:v>
                </c:pt>
                <c:pt idx="1182">
                  <c:v>49.151460321325317</c:v>
                </c:pt>
                <c:pt idx="1183">
                  <c:v>49.128110015973213</c:v>
                </c:pt>
                <c:pt idx="1184">
                  <c:v>49.104746890542103</c:v>
                </c:pt>
                <c:pt idx="1185">
                  <c:v>49.081370970588011</c:v>
                </c:pt>
                <c:pt idx="1186">
                  <c:v>49.057982281574077</c:v>
                </c:pt>
                <c:pt idx="1187">
                  <c:v>49.034580848871911</c:v>
                </c:pt>
                <c:pt idx="1188">
                  <c:v>49.01116669776119</c:v>
                </c:pt>
                <c:pt idx="1189">
                  <c:v>48.987739853430426</c:v>
                </c:pt>
                <c:pt idx="1190">
                  <c:v>48.964300340978873</c:v>
                </c:pt>
                <c:pt idx="1191">
                  <c:v>48.94084818541311</c:v>
                </c:pt>
                <c:pt idx="1192">
                  <c:v>48.917383411652558</c:v>
                </c:pt>
                <c:pt idx="1193">
                  <c:v>48.893906044526062</c:v>
                </c:pt>
                <c:pt idx="1194">
                  <c:v>48.870416108771352</c:v>
                </c:pt>
                <c:pt idx="1195">
                  <c:v>48.84691362904011</c:v>
                </c:pt>
                <c:pt idx="1196">
                  <c:v>48.823398629895003</c:v>
                </c:pt>
                <c:pt idx="1197">
                  <c:v>48.799871135809376</c:v>
                </c:pt>
                <c:pt idx="1198">
                  <c:v>48.77633117117059</c:v>
                </c:pt>
                <c:pt idx="1199">
                  <c:v>48.752778760278566</c:v>
                </c:pt>
                <c:pt idx="1200">
                  <c:v>48.729213927343935</c:v>
                </c:pt>
                <c:pt idx="1201">
                  <c:v>48.705636696494743</c:v>
                </c:pt>
                <c:pt idx="1202">
                  <c:v>48.682047091768993</c:v>
                </c:pt>
                <c:pt idx="1203">
                  <c:v>48.658445137121809</c:v>
                </c:pt>
                <c:pt idx="1204">
                  <c:v>48.634830856420876</c:v>
                </c:pt>
                <c:pt idx="1205">
                  <c:v>48.61120427345044</c:v>
                </c:pt>
                <c:pt idx="1206">
                  <c:v>48.587565411909054</c:v>
                </c:pt>
                <c:pt idx="1207">
                  <c:v>48.563914295410349</c:v>
                </c:pt>
                <c:pt idx="1208">
                  <c:v>48.540250947484807</c:v>
                </c:pt>
                <c:pt idx="1209">
                  <c:v>48.516575391579579</c:v>
                </c:pt>
                <c:pt idx="1210">
                  <c:v>48.492887651056911</c:v>
                </c:pt>
                <c:pt idx="1211">
                  <c:v>48.469187749198447</c:v>
                </c:pt>
                <c:pt idx="1212">
                  <c:v>48.445475709200466</c:v>
                </c:pt>
                <c:pt idx="1213">
                  <c:v>48.421751554179671</c:v>
                </c:pt>
                <c:pt idx="1214">
                  <c:v>48.398015307168116</c:v>
                </c:pt>
                <c:pt idx="1215">
                  <c:v>48.374266991118674</c:v>
                </c:pt>
                <c:pt idx="1216">
                  <c:v>48.350506628901918</c:v>
                </c:pt>
                <c:pt idx="1217">
                  <c:v>48.326734243306007</c:v>
                </c:pt>
                <c:pt idx="1218">
                  <c:v>48.302949857042151</c:v>
                </c:pt>
                <c:pt idx="1219">
                  <c:v>48.279153492737926</c:v>
                </c:pt>
                <c:pt idx="1220">
                  <c:v>48.25534517294237</c:v>
                </c:pt>
                <c:pt idx="1221">
                  <c:v>48.231524920124713</c:v>
                </c:pt>
                <c:pt idx="1222">
                  <c:v>48.207692756675243</c:v>
                </c:pt>
                <c:pt idx="1223">
                  <c:v>48.18384870490511</c:v>
                </c:pt>
                <c:pt idx="1224">
                  <c:v>48.159992787046392</c:v>
                </c:pt>
                <c:pt idx="1225">
                  <c:v>48.136125025253833</c:v>
                </c:pt>
                <c:pt idx="1226">
                  <c:v>48.112245441603108</c:v>
                </c:pt>
                <c:pt idx="1227">
                  <c:v>48.088354058093728</c:v>
                </c:pt>
                <c:pt idx="1228">
                  <c:v>48.064450896646115</c:v>
                </c:pt>
                <c:pt idx="1229">
                  <c:v>48.040535979105456</c:v>
                </c:pt>
                <c:pt idx="1230">
                  <c:v>48.016609327238704</c:v>
                </c:pt>
                <c:pt idx="1231">
                  <c:v>47.992670962737975</c:v>
                </c:pt>
                <c:pt idx="1232">
                  <c:v>47.968720907217907</c:v>
                </c:pt>
                <c:pt idx="1233">
                  <c:v>47.944759182218412</c:v>
                </c:pt>
                <c:pt idx="1234">
                  <c:v>47.920785809202485</c:v>
                </c:pt>
                <c:pt idx="1235">
                  <c:v>47.896800809562045</c:v>
                </c:pt>
                <c:pt idx="1236">
                  <c:v>47.872804204608151</c:v>
                </c:pt>
                <c:pt idx="1237">
                  <c:v>47.84879601558152</c:v>
                </c:pt>
                <c:pt idx="1238">
                  <c:v>47.824776263648779</c:v>
                </c:pt>
                <c:pt idx="1239">
                  <c:v>47.800744969900329</c:v>
                </c:pt>
                <c:pt idx="1240">
                  <c:v>47.776702155355039</c:v>
                </c:pt>
                <c:pt idx="1241">
                  <c:v>47.752647840957941</c:v>
                </c:pt>
                <c:pt idx="1242">
                  <c:v>47.728582047579792</c:v>
                </c:pt>
                <c:pt idx="1243">
                  <c:v>47.70450479601967</c:v>
                </c:pt>
                <c:pt idx="1244">
                  <c:v>47.680416107006316</c:v>
                </c:pt>
                <c:pt idx="1245">
                  <c:v>47.656316001192472</c:v>
                </c:pt>
                <c:pt idx="1246">
                  <c:v>47.632204499161389</c:v>
                </c:pt>
                <c:pt idx="1247">
                  <c:v>47.6080816214251</c:v>
                </c:pt>
                <c:pt idx="1248">
                  <c:v>47.583947388423368</c:v>
                </c:pt>
                <c:pt idx="1249">
                  <c:v>47.559801820525713</c:v>
                </c:pt>
                <c:pt idx="1250">
                  <c:v>47.535644938030558</c:v>
                </c:pt>
                <c:pt idx="1251">
                  <c:v>47.511476761166385</c:v>
                </c:pt>
                <c:pt idx="1252">
                  <c:v>47.487297310090476</c:v>
                </c:pt>
                <c:pt idx="1253">
                  <c:v>47.463106604892815</c:v>
                </c:pt>
                <c:pt idx="1254">
                  <c:v>47.438904665591473</c:v>
                </c:pt>
                <c:pt idx="1255">
                  <c:v>47.414691512136159</c:v>
                </c:pt>
                <c:pt idx="1256">
                  <c:v>47.390467164408712</c:v>
                </c:pt>
                <c:pt idx="1257">
                  <c:v>47.366231642219766</c:v>
                </c:pt>
                <c:pt idx="1258">
                  <c:v>47.341984965313948</c:v>
                </c:pt>
                <c:pt idx="1259">
                  <c:v>47.317727153367443</c:v>
                </c:pt>
                <c:pt idx="1260">
                  <c:v>47.293458225987344</c:v>
                </c:pt>
                <c:pt idx="1261">
                  <c:v>47.269178202714535</c:v>
                </c:pt>
                <c:pt idx="1262">
                  <c:v>47.244887103022002</c:v>
                </c:pt>
                <c:pt idx="1263">
                  <c:v>47.220584946315221</c:v>
                </c:pt>
                <c:pt idx="1264">
                  <c:v>47.196271751935285</c:v>
                </c:pt>
                <c:pt idx="1265">
                  <c:v>47.171947539153095</c:v>
                </c:pt>
                <c:pt idx="1266">
                  <c:v>47.147612327177598</c:v>
                </c:pt>
                <c:pt idx="1267">
                  <c:v>47.123266135146707</c:v>
                </c:pt>
                <c:pt idx="1268">
                  <c:v>47.098908982138113</c:v>
                </c:pt>
                <c:pt idx="1269">
                  <c:v>47.074540887160083</c:v>
                </c:pt>
                <c:pt idx="1270">
                  <c:v>47.050161869157854</c:v>
                </c:pt>
                <c:pt idx="1271">
                  <c:v>47.025771947010895</c:v>
                </c:pt>
                <c:pt idx="1272">
                  <c:v>47.001371139534875</c:v>
                </c:pt>
                <c:pt idx="1273">
                  <c:v>46.976959465480071</c:v>
                </c:pt>
                <c:pt idx="1274">
                  <c:v>46.952536943532841</c:v>
                </c:pt>
                <c:pt idx="1275">
                  <c:v>46.928103592316702</c:v>
                </c:pt>
                <c:pt idx="1276">
                  <c:v>46.903659430390888</c:v>
                </c:pt>
                <c:pt idx="1277">
                  <c:v>46.879204476250393</c:v>
                </c:pt>
                <c:pt idx="1278">
                  <c:v>46.854738748329112</c:v>
                </c:pt>
                <c:pt idx="1279">
                  <c:v>46.830262264996804</c:v>
                </c:pt>
                <c:pt idx="1280">
                  <c:v>46.805775044560363</c:v>
                </c:pt>
                <c:pt idx="1281">
                  <c:v>46.78127710526585</c:v>
                </c:pt>
                <c:pt idx="1282">
                  <c:v>46.756768465295387</c:v>
                </c:pt>
                <c:pt idx="1283">
                  <c:v>46.732249142771416</c:v>
                </c:pt>
                <c:pt idx="1284">
                  <c:v>46.707719155752258</c:v>
                </c:pt>
                <c:pt idx="1285">
                  <c:v>46.683178522237377</c:v>
                </c:pt>
                <c:pt idx="1286">
                  <c:v>46.658627260163058</c:v>
                </c:pt>
                <c:pt idx="1287">
                  <c:v>46.634065387406167</c:v>
                </c:pt>
                <c:pt idx="1288">
                  <c:v>46.609492921781822</c:v>
                </c:pt>
                <c:pt idx="1289">
                  <c:v>46.584909881046983</c:v>
                </c:pt>
                <c:pt idx="1290">
                  <c:v>46.560316282895265</c:v>
                </c:pt>
                <c:pt idx="1291">
                  <c:v>46.535712144963306</c:v>
                </c:pt>
                <c:pt idx="1292">
                  <c:v>46.511097484826088</c:v>
                </c:pt>
                <c:pt idx="1293">
                  <c:v>46.486472319999443</c:v>
                </c:pt>
                <c:pt idx="1294">
                  <c:v>46.461836667941306</c:v>
                </c:pt>
                <c:pt idx="1295">
                  <c:v>46.437190546049777</c:v>
                </c:pt>
                <c:pt idx="1296">
                  <c:v>46.412533971664423</c:v>
                </c:pt>
                <c:pt idx="1297">
                  <c:v>46.387866962066326</c:v>
                </c:pt>
                <c:pt idx="1298">
                  <c:v>46.363189534477293</c:v>
                </c:pt>
                <c:pt idx="1299">
                  <c:v>46.338501706062935</c:v>
                </c:pt>
                <c:pt idx="1300">
                  <c:v>46.313803493930386</c:v>
                </c:pt>
                <c:pt idx="1301">
                  <c:v>46.28909491512799</c:v>
                </c:pt>
                <c:pt idx="1302">
                  <c:v>46.264375986648609</c:v>
                </c:pt>
                <c:pt idx="1303">
                  <c:v>46.23964672542747</c:v>
                </c:pt>
                <c:pt idx="1304">
                  <c:v>46.214907148341673</c:v>
                </c:pt>
                <c:pt idx="1305">
                  <c:v>46.190157272212851</c:v>
                </c:pt>
                <c:pt idx="1306">
                  <c:v>46.165397113806605</c:v>
                </c:pt>
                <c:pt idx="1307">
                  <c:v>46.14062668983054</c:v>
                </c:pt>
                <c:pt idx="1308">
                  <c:v>46.115846016938548</c:v>
                </c:pt>
                <c:pt idx="1309">
                  <c:v>46.091055111726909</c:v>
                </c:pt>
                <c:pt idx="1310">
                  <c:v>46.066253990736165</c:v>
                </c:pt>
                <c:pt idx="1311">
                  <c:v>46.041442670454039</c:v>
                </c:pt>
                <c:pt idx="1312">
                  <c:v>46.016621167309701</c:v>
                </c:pt>
                <c:pt idx="1313">
                  <c:v>45.991789497680728</c:v>
                </c:pt>
                <c:pt idx="1314">
                  <c:v>45.966947677887369</c:v>
                </c:pt>
                <c:pt idx="1315">
                  <c:v>45.942095724196392</c:v>
                </c:pt>
                <c:pt idx="1316">
                  <c:v>45.917233652821338</c:v>
                </c:pt>
                <c:pt idx="1317">
                  <c:v>45.892361479920048</c:v>
                </c:pt>
                <c:pt idx="1318">
                  <c:v>45.867479221596369</c:v>
                </c:pt>
                <c:pt idx="1319">
                  <c:v>45.842586893903217</c:v>
                </c:pt>
                <c:pt idx="1320">
                  <c:v>45.817684512835783</c:v>
                </c:pt>
                <c:pt idx="1321">
                  <c:v>45.792772094340172</c:v>
                </c:pt>
                <c:pt idx="1322">
                  <c:v>45.767849654306872</c:v>
                </c:pt>
                <c:pt idx="1323">
                  <c:v>45.742917208574731</c:v>
                </c:pt>
                <c:pt idx="1324">
                  <c:v>45.717974772929658</c:v>
                </c:pt>
                <c:pt idx="1325">
                  <c:v>45.693022363105577</c:v>
                </c:pt>
                <c:pt idx="1326">
                  <c:v>45.668059994782091</c:v>
                </c:pt>
                <c:pt idx="1327">
                  <c:v>45.643087683590295</c:v>
                </c:pt>
                <c:pt idx="1328">
                  <c:v>45.618105445107688</c:v>
                </c:pt>
                <c:pt idx="1329">
                  <c:v>45.593113294859563</c:v>
                </c:pt>
                <c:pt idx="1330">
                  <c:v>45.56811124831961</c:v>
                </c:pt>
                <c:pt idx="1331">
                  <c:v>45.543099320913051</c:v>
                </c:pt>
                <c:pt idx="1332">
                  <c:v>45.51807752801114</c:v>
                </c:pt>
                <c:pt idx="1333">
                  <c:v>45.493045884936002</c:v>
                </c:pt>
                <c:pt idx="1334">
                  <c:v>45.468004406958002</c:v>
                </c:pt>
                <c:pt idx="1335">
                  <c:v>45.442953109298109</c:v>
                </c:pt>
                <c:pt idx="1336">
                  <c:v>45.41789200712558</c:v>
                </c:pt>
                <c:pt idx="1337">
                  <c:v>45.392821115562711</c:v>
                </c:pt>
                <c:pt idx="1338">
                  <c:v>45.367740449678806</c:v>
                </c:pt>
                <c:pt idx="1339">
                  <c:v>45.342650024495121</c:v>
                </c:pt>
                <c:pt idx="1340">
                  <c:v>45.317549854982907</c:v>
                </c:pt>
                <c:pt idx="1341">
                  <c:v>45.292439956063923</c:v>
                </c:pt>
                <c:pt idx="1342">
                  <c:v>45.267320342612159</c:v>
                </c:pt>
                <c:pt idx="1343">
                  <c:v>45.242191029451007</c:v>
                </c:pt>
                <c:pt idx="1344">
                  <c:v>45.217052031356587</c:v>
                </c:pt>
                <c:pt idx="1345">
                  <c:v>45.191903363055808</c:v>
                </c:pt>
                <c:pt idx="1346">
                  <c:v>45.166745039227131</c:v>
                </c:pt>
                <c:pt idx="1347">
                  <c:v>45.141577074501242</c:v>
                </c:pt>
                <c:pt idx="1348">
                  <c:v>45.116399483461542</c:v>
                </c:pt>
                <c:pt idx="1349">
                  <c:v>45.091212280641834</c:v>
                </c:pt>
                <c:pt idx="1350">
                  <c:v>45.066015480530609</c:v>
                </c:pt>
                <c:pt idx="1351">
                  <c:v>45.04080909756685</c:v>
                </c:pt>
                <c:pt idx="1352">
                  <c:v>45.015593146143495</c:v>
                </c:pt>
                <c:pt idx="1353">
                  <c:v>44.990367640606351</c:v>
                </c:pt>
                <c:pt idx="1354">
                  <c:v>44.965132595254808</c:v>
                </c:pt>
                <c:pt idx="1355">
                  <c:v>44.93988802433973</c:v>
                </c:pt>
                <c:pt idx="1356">
                  <c:v>44.914633942068136</c:v>
                </c:pt>
                <c:pt idx="1357">
                  <c:v>44.889370362598164</c:v>
                </c:pt>
                <c:pt idx="1358">
                  <c:v>44.864097300044058</c:v>
                </c:pt>
                <c:pt idx="1359">
                  <c:v>44.838814768472631</c:v>
                </c:pt>
                <c:pt idx="1360">
                  <c:v>44.813522781904929</c:v>
                </c:pt>
                <c:pt idx="1361">
                  <c:v>44.788221354317393</c:v>
                </c:pt>
                <c:pt idx="1362">
                  <c:v>44.762910499639801</c:v>
                </c:pt>
                <c:pt idx="1363">
                  <c:v>44.737590231757729</c:v>
                </c:pt>
                <c:pt idx="1364">
                  <c:v>44.712260564510728</c:v>
                </c:pt>
                <c:pt idx="1365">
                  <c:v>44.686921511693981</c:v>
                </c:pt>
                <c:pt idx="1366">
                  <c:v>44.661573087058002</c:v>
                </c:pt>
                <c:pt idx="1367">
                  <c:v>44.636215304308678</c:v>
                </c:pt>
                <c:pt idx="1368">
                  <c:v>44.610848177107265</c:v>
                </c:pt>
                <c:pt idx="1369">
                  <c:v>44.585471719070355</c:v>
                </c:pt>
                <c:pt idx="1370">
                  <c:v>44.560085943770666</c:v>
                </c:pt>
                <c:pt idx="1371">
                  <c:v>44.534690864738081</c:v>
                </c:pt>
                <c:pt idx="1372">
                  <c:v>44.509286495457552</c:v>
                </c:pt>
                <c:pt idx="1373">
                  <c:v>44.483872849370556</c:v>
                </c:pt>
                <c:pt idx="1374">
                  <c:v>44.45844993987609</c:v>
                </c:pt>
                <c:pt idx="1375">
                  <c:v>44.43301778032761</c:v>
                </c:pt>
                <c:pt idx="1376">
                  <c:v>44.407576384038528</c:v>
                </c:pt>
                <c:pt idx="1377">
                  <c:v>44.382125764276971</c:v>
                </c:pt>
                <c:pt idx="1378">
                  <c:v>44.356665934270048</c:v>
                </c:pt>
                <c:pt idx="1379">
                  <c:v>44.331196907200358</c:v>
                </c:pt>
                <c:pt idx="1380">
                  <c:v>44.305718696209084</c:v>
                </c:pt>
                <c:pt idx="1381">
                  <c:v>44.280231314395785</c:v>
                </c:pt>
                <c:pt idx="1382">
                  <c:v>44.254734774817173</c:v>
                </c:pt>
                <c:pt idx="1383">
                  <c:v>44.229229090486818</c:v>
                </c:pt>
                <c:pt idx="1384">
                  <c:v>44.203714274379436</c:v>
                </c:pt>
                <c:pt idx="1385">
                  <c:v>44.178190339424852</c:v>
                </c:pt>
                <c:pt idx="1386">
                  <c:v>44.152657298513674</c:v>
                </c:pt>
                <c:pt idx="1387">
                  <c:v>44.127115164493581</c:v>
                </c:pt>
                <c:pt idx="1388">
                  <c:v>44.101563950172455</c:v>
                </c:pt>
                <c:pt idx="1389">
                  <c:v>44.076003668316346</c:v>
                </c:pt>
                <c:pt idx="1390">
                  <c:v>44.050434331649832</c:v>
                </c:pt>
                <c:pt idx="1391">
                  <c:v>44.024855952858822</c:v>
                </c:pt>
                <c:pt idx="1392">
                  <c:v>43.99926854458645</c:v>
                </c:pt>
                <c:pt idx="1393">
                  <c:v>43.973672119436351</c:v>
                </c:pt>
                <c:pt idx="1394">
                  <c:v>43.948066689971689</c:v>
                </c:pt>
                <c:pt idx="1395">
                  <c:v>43.922452268716604</c:v>
                </c:pt>
                <c:pt idx="1396">
                  <c:v>43.896828868152454</c:v>
                </c:pt>
                <c:pt idx="1397">
                  <c:v>43.871196500724103</c:v>
                </c:pt>
                <c:pt idx="1398">
                  <c:v>43.845555178835021</c:v>
                </c:pt>
                <c:pt idx="1399">
                  <c:v>43.819904914849261</c:v>
                </c:pt>
                <c:pt idx="1400">
                  <c:v>43.794245721090483</c:v>
                </c:pt>
                <c:pt idx="1401">
                  <c:v>43.768577609846105</c:v>
                </c:pt>
                <c:pt idx="1402">
                  <c:v>43.742900593361135</c:v>
                </c:pt>
                <c:pt idx="1403">
                  <c:v>43.717214683844212</c:v>
                </c:pt>
                <c:pt idx="1404">
                  <c:v>43.691519893462996</c:v>
                </c:pt>
                <c:pt idx="1405">
                  <c:v>43.665816234348085</c:v>
                </c:pt>
                <c:pt idx="1406">
                  <c:v>43.640103718590794</c:v>
                </c:pt>
                <c:pt idx="1407">
                  <c:v>43.614382358243994</c:v>
                </c:pt>
                <c:pt idx="1408">
                  <c:v>43.588652165323055</c:v>
                </c:pt>
                <c:pt idx="1409">
                  <c:v>43.562913151805169</c:v>
                </c:pt>
                <c:pt idx="1410">
                  <c:v>43.537165329628344</c:v>
                </c:pt>
                <c:pt idx="1411">
                  <c:v>43.511408710693956</c:v>
                </c:pt>
                <c:pt idx="1412">
                  <c:v>43.485643306865491</c:v>
                </c:pt>
                <c:pt idx="1413">
                  <c:v>43.45986912996873</c:v>
                </c:pt>
                <c:pt idx="1414">
                  <c:v>43.434086191792289</c:v>
                </c:pt>
                <c:pt idx="1415">
                  <c:v>43.408294504087763</c:v>
                </c:pt>
                <c:pt idx="1416">
                  <c:v>43.382494078568705</c:v>
                </c:pt>
                <c:pt idx="1417">
                  <c:v>43.356684926912422</c:v>
                </c:pt>
                <c:pt idx="1418">
                  <c:v>43.330867060759601</c:v>
                </c:pt>
                <c:pt idx="1419">
                  <c:v>43.30504049171369</c:v>
                </c:pt>
                <c:pt idx="1420">
                  <c:v>43.279205231341393</c:v>
                </c:pt>
                <c:pt idx="1421">
                  <c:v>43.253361291173825</c:v>
                </c:pt>
                <c:pt idx="1422">
                  <c:v>43.227508682704567</c:v>
                </c:pt>
                <c:pt idx="1423">
                  <c:v>43.201647417392707</c:v>
                </c:pt>
                <c:pt idx="1424">
                  <c:v>43.175777506659891</c:v>
                </c:pt>
                <c:pt idx="1425">
                  <c:v>43.14989896189293</c:v>
                </c:pt>
                <c:pt idx="1426">
                  <c:v>43.124011794441316</c:v>
                </c:pt>
                <c:pt idx="1427">
                  <c:v>43.098116015620008</c:v>
                </c:pt>
                <c:pt idx="1428">
                  <c:v>43.072211636709227</c:v>
                </c:pt>
                <c:pt idx="1429">
                  <c:v>43.046298668952439</c:v>
                </c:pt>
                <c:pt idx="1430">
                  <c:v>43.020377123557701</c:v>
                </c:pt>
                <c:pt idx="1431">
                  <c:v>42.994447011699343</c:v>
                </c:pt>
                <c:pt idx="1432">
                  <c:v>42.968508344515676</c:v>
                </c:pt>
                <c:pt idx="1433">
                  <c:v>42.942561133110495</c:v>
                </c:pt>
                <c:pt idx="1434">
                  <c:v>42.916605388552739</c:v>
                </c:pt>
                <c:pt idx="1435">
                  <c:v>42.89064112187728</c:v>
                </c:pt>
                <c:pt idx="1436">
                  <c:v>42.864668344083199</c:v>
                </c:pt>
                <c:pt idx="1437">
                  <c:v>42.838687066136785</c:v>
                </c:pt>
                <c:pt idx="1438">
                  <c:v>42.812697298969589</c:v>
                </c:pt>
                <c:pt idx="1439">
                  <c:v>42.786699053478294</c:v>
                </c:pt>
                <c:pt idx="1440">
                  <c:v>42.760692340525843</c:v>
                </c:pt>
                <c:pt idx="1441">
                  <c:v>42.734677170941879</c:v>
                </c:pt>
                <c:pt idx="1442">
                  <c:v>42.708653555523078</c:v>
                </c:pt>
                <c:pt idx="1443">
                  <c:v>42.68262150503022</c:v>
                </c:pt>
                <c:pt idx="1444">
                  <c:v>42.656581030192292</c:v>
                </c:pt>
                <c:pt idx="1445">
                  <c:v>42.630532141704812</c:v>
                </c:pt>
                <c:pt idx="1446">
                  <c:v>42.604474850229316</c:v>
                </c:pt>
                <c:pt idx="1447">
                  <c:v>42.578409166395183</c:v>
                </c:pt>
                <c:pt idx="1448">
                  <c:v>42.552335100798111</c:v>
                </c:pt>
                <c:pt idx="1449">
                  <c:v>42.5262526640009</c:v>
                </c:pt>
                <c:pt idx="1450">
                  <c:v>42.500161866534143</c:v>
                </c:pt>
                <c:pt idx="1451">
                  <c:v>42.474062718894714</c:v>
                </c:pt>
                <c:pt idx="1452">
                  <c:v>42.447955231548455</c:v>
                </c:pt>
                <c:pt idx="1453">
                  <c:v>42.42183941492798</c:v>
                </c:pt>
                <c:pt idx="1454">
                  <c:v>42.39571527943319</c:v>
                </c:pt>
                <c:pt idx="1455">
                  <c:v>42.369582835432126</c:v>
                </c:pt>
                <c:pt idx="1456">
                  <c:v>42.343442093261466</c:v>
                </c:pt>
                <c:pt idx="1457">
                  <c:v>42.31729306322574</c:v>
                </c:pt>
                <c:pt idx="1458">
                  <c:v>42.291135755596571</c:v>
                </c:pt>
                <c:pt idx="1459">
                  <c:v>42.264970180614803</c:v>
                </c:pt>
                <c:pt idx="1460">
                  <c:v>42.238796348490126</c:v>
                </c:pt>
                <c:pt idx="1461">
                  <c:v>42.212614269399261</c:v>
                </c:pt>
                <c:pt idx="1462">
                  <c:v>42.186423953489005</c:v>
                </c:pt>
                <c:pt idx="1463">
                  <c:v>42.160225410874418</c:v>
                </c:pt>
                <c:pt idx="1464">
                  <c:v>42.134018651639053</c:v>
                </c:pt>
                <c:pt idx="1465">
                  <c:v>42.10780368583584</c:v>
                </c:pt>
                <c:pt idx="1466">
                  <c:v>42.081580523486558</c:v>
                </c:pt>
                <c:pt idx="1467">
                  <c:v>42.055349174582396</c:v>
                </c:pt>
                <c:pt idx="1468">
                  <c:v>42.029109649084496</c:v>
                </c:pt>
                <c:pt idx="1469">
                  <c:v>42.002861956921912</c:v>
                </c:pt>
                <c:pt idx="1470">
                  <c:v>41.976606107993668</c:v>
                </c:pt>
                <c:pt idx="1471">
                  <c:v>41.950342112169885</c:v>
                </c:pt>
                <c:pt idx="1472">
                  <c:v>41.924069979288788</c:v>
                </c:pt>
                <c:pt idx="1473">
                  <c:v>41.897789719159121</c:v>
                </c:pt>
                <c:pt idx="1474">
                  <c:v>41.871501341558698</c:v>
                </c:pt>
                <c:pt idx="1475">
                  <c:v>41.845204856237153</c:v>
                </c:pt>
                <c:pt idx="1476">
                  <c:v>41.818900272912742</c:v>
                </c:pt>
                <c:pt idx="1477">
                  <c:v>41.792587601275514</c:v>
                </c:pt>
                <c:pt idx="1478">
                  <c:v>41.766266850983769</c:v>
                </c:pt>
                <c:pt idx="1479">
                  <c:v>41.739938031668409</c:v>
                </c:pt>
                <c:pt idx="1480">
                  <c:v>41.713601152928902</c:v>
                </c:pt>
                <c:pt idx="1481">
                  <c:v>41.687256224337837</c:v>
                </c:pt>
                <c:pt idx="1482">
                  <c:v>41.660903255437006</c:v>
                </c:pt>
                <c:pt idx="1483">
                  <c:v>41.634542255739255</c:v>
                </c:pt>
                <c:pt idx="1484">
                  <c:v>41.608173234729058</c:v>
                </c:pt>
                <c:pt idx="1485">
                  <c:v>41.581796201861074</c:v>
                </c:pt>
                <c:pt idx="1486">
                  <c:v>41.555411166561676</c:v>
                </c:pt>
                <c:pt idx="1487">
                  <c:v>41.529018138230249</c:v>
                </c:pt>
                <c:pt idx="1488">
                  <c:v>41.502617126234156</c:v>
                </c:pt>
                <c:pt idx="1489">
                  <c:v>41.476208139915322</c:v>
                </c:pt>
                <c:pt idx="1490">
                  <c:v>41.449791188585174</c:v>
                </c:pt>
                <c:pt idx="1491">
                  <c:v>41.423366281528494</c:v>
                </c:pt>
                <c:pt idx="1492">
                  <c:v>41.396933428001738</c:v>
                </c:pt>
                <c:pt idx="1493">
                  <c:v>41.370492637231798</c:v>
                </c:pt>
                <c:pt idx="1494">
                  <c:v>41.344043918419473</c:v>
                </c:pt>
                <c:pt idx="1495">
                  <c:v>41.317587280736021</c:v>
                </c:pt>
                <c:pt idx="1496">
                  <c:v>41.291122733326837</c:v>
                </c:pt>
                <c:pt idx="1497">
                  <c:v>41.26465028530825</c:v>
                </c:pt>
                <c:pt idx="1498">
                  <c:v>41.23816994576908</c:v>
                </c:pt>
                <c:pt idx="1499">
                  <c:v>41.211681723771505</c:v>
                </c:pt>
                <c:pt idx="1500">
                  <c:v>41.185185628349153</c:v>
                </c:pt>
                <c:pt idx="1501">
                  <c:v>41.158681668510134</c:v>
                </c:pt>
                <c:pt idx="1502">
                  <c:v>41.132169853233272</c:v>
                </c:pt>
                <c:pt idx="1503">
                  <c:v>41.105650191471668</c:v>
                </c:pt>
                <c:pt idx="1504">
                  <c:v>41.079122692151806</c:v>
                </c:pt>
                <c:pt idx="1505">
                  <c:v>41.052587364171792</c:v>
                </c:pt>
                <c:pt idx="1506">
                  <c:v>41.026044216403967</c:v>
                </c:pt>
                <c:pt idx="1507">
                  <c:v>40.999493257694752</c:v>
                </c:pt>
                <c:pt idx="1508">
                  <c:v>40.972934496861733</c:v>
                </c:pt>
                <c:pt idx="1509">
                  <c:v>40.946367942697499</c:v>
                </c:pt>
                <c:pt idx="1510">
                  <c:v>40.91979360396855</c:v>
                </c:pt>
                <c:pt idx="1511">
                  <c:v>40.893211489414348</c:v>
                </c:pt>
                <c:pt idx="1512">
                  <c:v>40.866621607748158</c:v>
                </c:pt>
                <c:pt idx="1513">
                  <c:v>40.840023967657245</c:v>
                </c:pt>
                <c:pt idx="1514">
                  <c:v>40.813418577802977</c:v>
                </c:pt>
                <c:pt idx="1515">
                  <c:v>40.786805446820715</c:v>
                </c:pt>
                <c:pt idx="1516">
                  <c:v>40.760184583319742</c:v>
                </c:pt>
                <c:pt idx="1517">
                  <c:v>40.733555995883826</c:v>
                </c:pt>
                <c:pt idx="1518">
                  <c:v>40.706919693071171</c:v>
                </c:pt>
                <c:pt idx="1519">
                  <c:v>40.680275683413306</c:v>
                </c:pt>
                <c:pt idx="1520">
                  <c:v>40.653623975418753</c:v>
                </c:pt>
                <c:pt idx="1521">
                  <c:v>40.62696457756806</c:v>
                </c:pt>
                <c:pt idx="1522">
                  <c:v>40.600297498317268</c:v>
                </c:pt>
                <c:pt idx="1523">
                  <c:v>40.573622746097861</c:v>
                </c:pt>
                <c:pt idx="1524">
                  <c:v>40.546940329316115</c:v>
                </c:pt>
                <c:pt idx="1525">
                  <c:v>40.520250256351495</c:v>
                </c:pt>
                <c:pt idx="1526">
                  <c:v>40.493552535561115</c:v>
                </c:pt>
                <c:pt idx="1527">
                  <c:v>40.466847175275355</c:v>
                </c:pt>
                <c:pt idx="1528">
                  <c:v>40.44013418380095</c:v>
                </c:pt>
                <c:pt idx="1529">
                  <c:v>40.413413569418708</c:v>
                </c:pt>
                <c:pt idx="1530">
                  <c:v>40.386685340386542</c:v>
                </c:pt>
                <c:pt idx="1531">
                  <c:v>40.35994950493636</c:v>
                </c:pt>
                <c:pt idx="1532">
                  <c:v>40.33320607127574</c:v>
                </c:pt>
                <c:pt idx="1533">
                  <c:v>40.306455047588145</c:v>
                </c:pt>
                <c:pt idx="1534">
                  <c:v>40.279696442034243</c:v>
                </c:pt>
                <c:pt idx="1535">
                  <c:v>40.25293026274786</c:v>
                </c:pt>
                <c:pt idx="1536">
                  <c:v>40.226156517841247</c:v>
                </c:pt>
                <c:pt idx="1537">
                  <c:v>40.199375215400288</c:v>
                </c:pt>
                <c:pt idx="1538">
                  <c:v>40.172586363488996</c:v>
                </c:pt>
                <c:pt idx="1539">
                  <c:v>40.145789970146389</c:v>
                </c:pt>
                <c:pt idx="1540">
                  <c:v>40.118986043387821</c:v>
                </c:pt>
                <c:pt idx="1541">
                  <c:v>40.09217459120584</c:v>
                </c:pt>
                <c:pt idx="1542">
                  <c:v>40.065355621567988</c:v>
                </c:pt>
                <c:pt idx="1543">
                  <c:v>40.038529142419279</c:v>
                </c:pt>
                <c:pt idx="1544">
                  <c:v>40.011695161681303</c:v>
                </c:pt>
                <c:pt idx="1545">
                  <c:v>39.984853687251764</c:v>
                </c:pt>
                <c:pt idx="1546">
                  <c:v>39.958004727005843</c:v>
                </c:pt>
                <c:pt idx="1547">
                  <c:v>39.931148288794354</c:v>
                </c:pt>
                <c:pt idx="1548">
                  <c:v>39.904284380446796</c:v>
                </c:pt>
                <c:pt idx="1549">
                  <c:v>39.8774130097678</c:v>
                </c:pt>
                <c:pt idx="1550">
                  <c:v>39.85053418453996</c:v>
                </c:pt>
                <c:pt idx="1551">
                  <c:v>39.823647912523406</c:v>
                </c:pt>
                <c:pt idx="1552">
                  <c:v>39.796754201454974</c:v>
                </c:pt>
                <c:pt idx="1553">
                  <c:v>39.769853059047712</c:v>
                </c:pt>
                <c:pt idx="1554">
                  <c:v>39.742944492994056</c:v>
                </c:pt>
                <c:pt idx="1555">
                  <c:v>39.716028510963639</c:v>
                </c:pt>
                <c:pt idx="1556">
                  <c:v>39.689105120601916</c:v>
                </c:pt>
                <c:pt idx="1557">
                  <c:v>39.662174329533798</c:v>
                </c:pt>
                <c:pt idx="1558">
                  <c:v>39.635236145360814</c:v>
                </c:pt>
                <c:pt idx="1559">
                  <c:v>39.608290575661968</c:v>
                </c:pt>
                <c:pt idx="1560">
                  <c:v>39.581337627995872</c:v>
                </c:pt>
                <c:pt idx="1561">
                  <c:v>39.554377309897518</c:v>
                </c:pt>
                <c:pt idx="1562">
                  <c:v>39.527409628880349</c:v>
                </c:pt>
                <c:pt idx="1563">
                  <c:v>39.500434592435532</c:v>
                </c:pt>
                <c:pt idx="1564">
                  <c:v>39.473452208032583</c:v>
                </c:pt>
                <c:pt idx="1565">
                  <c:v>39.446462483119952</c:v>
                </c:pt>
                <c:pt idx="1566">
                  <c:v>39.419465425123207</c:v>
                </c:pt>
                <c:pt idx="1567">
                  <c:v>39.392461041447518</c:v>
                </c:pt>
                <c:pt idx="1568">
                  <c:v>39.365449339475674</c:v>
                </c:pt>
                <c:pt idx="1569">
                  <c:v>39.338430326568599</c:v>
                </c:pt>
                <c:pt idx="1570">
                  <c:v>39.311404010067093</c:v>
                </c:pt>
                <c:pt idx="1571">
                  <c:v>39.284370397289962</c:v>
                </c:pt>
                <c:pt idx="1572">
                  <c:v>39.257329495534471</c:v>
                </c:pt>
                <c:pt idx="1573">
                  <c:v>39.230281312077722</c:v>
                </c:pt>
                <c:pt idx="1574">
                  <c:v>39.203225854174242</c:v>
                </c:pt>
                <c:pt idx="1575">
                  <c:v>39.176163129058345</c:v>
                </c:pt>
                <c:pt idx="1576">
                  <c:v>39.14909314394383</c:v>
                </c:pt>
                <c:pt idx="1577">
                  <c:v>39.122015906023229</c:v>
                </c:pt>
                <c:pt idx="1578">
                  <c:v>39.094931422467866</c:v>
                </c:pt>
                <c:pt idx="1579">
                  <c:v>39.067839700428202</c:v>
                </c:pt>
                <c:pt idx="1580">
                  <c:v>39.040740747035322</c:v>
                </c:pt>
                <c:pt idx="1581">
                  <c:v>39.013634569398462</c:v>
                </c:pt>
                <c:pt idx="1582">
                  <c:v>38.986521174606722</c:v>
                </c:pt>
                <c:pt idx="1583">
                  <c:v>38.959400569728885</c:v>
                </c:pt>
                <c:pt idx="1584">
                  <c:v>38.932272761813444</c:v>
                </c:pt>
                <c:pt idx="1585">
                  <c:v>38.905137757888149</c:v>
                </c:pt>
                <c:pt idx="1586">
                  <c:v>38.877995564960358</c:v>
                </c:pt>
                <c:pt idx="1587">
                  <c:v>38.850846190018679</c:v>
                </c:pt>
                <c:pt idx="1588">
                  <c:v>38.823689640029485</c:v>
                </c:pt>
                <c:pt idx="1589">
                  <c:v>38.796525921941061</c:v>
                </c:pt>
                <c:pt idx="1590">
                  <c:v>38.769355042680601</c:v>
                </c:pt>
                <c:pt idx="1591">
                  <c:v>38.742177009155824</c:v>
                </c:pt>
                <c:pt idx="1592">
                  <c:v>38.714991828254234</c:v>
                </c:pt>
                <c:pt idx="1593">
                  <c:v>38.687799506843724</c:v>
                </c:pt>
                <c:pt idx="1594">
                  <c:v>38.660600051773237</c:v>
                </c:pt>
                <c:pt idx="1595">
                  <c:v>38.633393469871329</c:v>
                </c:pt>
                <c:pt idx="1596">
                  <c:v>38.606179767946614</c:v>
                </c:pt>
                <c:pt idx="1597">
                  <c:v>38.578958952789186</c:v>
                </c:pt>
                <c:pt idx="1598">
                  <c:v>38.551731031169844</c:v>
                </c:pt>
                <c:pt idx="1599">
                  <c:v>38.524496009838956</c:v>
                </c:pt>
                <c:pt idx="1600">
                  <c:v>38.497253895527514</c:v>
                </c:pt>
                <c:pt idx="1601">
                  <c:v>38.470004694948891</c:v>
                </c:pt>
                <c:pt idx="1602">
                  <c:v>38.442748414796355</c:v>
                </c:pt>
                <c:pt idx="1603">
                  <c:v>38.415485061743482</c:v>
                </c:pt>
                <c:pt idx="1604">
                  <c:v>38.388214642445611</c:v>
                </c:pt>
                <c:pt idx="1605">
                  <c:v>38.360937163539177</c:v>
                </c:pt>
                <c:pt idx="1606">
                  <c:v>38.333652631641094</c:v>
                </c:pt>
                <c:pt idx="1607">
                  <c:v>38.306361053350848</c:v>
                </c:pt>
                <c:pt idx="1608">
                  <c:v>38.279062435247376</c:v>
                </c:pt>
                <c:pt idx="1609">
                  <c:v>38.251756783891572</c:v>
                </c:pt>
                <c:pt idx="1610">
                  <c:v>38.224444105826194</c:v>
                </c:pt>
                <c:pt idx="1611">
                  <c:v>38.197124407575345</c:v>
                </c:pt>
                <c:pt idx="1612">
                  <c:v>38.169797695644107</c:v>
                </c:pt>
                <c:pt idx="1613">
                  <c:v>38.14246397651862</c:v>
                </c:pt>
                <c:pt idx="1614">
                  <c:v>38.115123256668859</c:v>
                </c:pt>
                <c:pt idx="1615">
                  <c:v>38.08777554254403</c:v>
                </c:pt>
                <c:pt idx="1616">
                  <c:v>38.060420840575901</c:v>
                </c:pt>
                <c:pt idx="1617">
                  <c:v>38.033059157179622</c:v>
                </c:pt>
                <c:pt idx="1618">
                  <c:v>38.005690498749729</c:v>
                </c:pt>
                <c:pt idx="1619">
                  <c:v>37.978314871663926</c:v>
                </c:pt>
                <c:pt idx="1620">
                  <c:v>37.950932282281556</c:v>
                </c:pt>
                <c:pt idx="1621">
                  <c:v>37.923542736945663</c:v>
                </c:pt>
                <c:pt idx="1622">
                  <c:v>37.896146241978222</c:v>
                </c:pt>
                <c:pt idx="1623">
                  <c:v>37.868742803685997</c:v>
                </c:pt>
                <c:pt idx="1624">
                  <c:v>37.841332428357553</c:v>
                </c:pt>
                <c:pt idx="1625">
                  <c:v>37.813915122263033</c:v>
                </c:pt>
                <c:pt idx="1626">
                  <c:v>37.786490891655127</c:v>
                </c:pt>
                <c:pt idx="1627">
                  <c:v>37.759059742769729</c:v>
                </c:pt>
                <c:pt idx="1628">
                  <c:v>37.73162168182418</c:v>
                </c:pt>
                <c:pt idx="1629">
                  <c:v>37.704176715018555</c:v>
                </c:pt>
                <c:pt idx="1630">
                  <c:v>37.676724848536544</c:v>
                </c:pt>
                <c:pt idx="1631">
                  <c:v>37.649266088542952</c:v>
                </c:pt>
                <c:pt idx="1632">
                  <c:v>37.621800441187155</c:v>
                </c:pt>
                <c:pt idx="1633">
                  <c:v>37.594327912599475</c:v>
                </c:pt>
                <c:pt idx="1634">
                  <c:v>37.566848508894083</c:v>
                </c:pt>
                <c:pt idx="1635">
                  <c:v>37.53936223616757</c:v>
                </c:pt>
                <c:pt idx="1636">
                  <c:v>37.511869100499915</c:v>
                </c:pt>
                <c:pt idx="1637">
                  <c:v>37.484369107954635</c:v>
                </c:pt>
                <c:pt idx="1638">
                  <c:v>37.456862264576998</c:v>
                </c:pt>
                <c:pt idx="1639">
                  <c:v>37.429348576395881</c:v>
                </c:pt>
                <c:pt idx="1640">
                  <c:v>37.401828049423663</c:v>
                </c:pt>
                <c:pt idx="1641">
                  <c:v>37.374300689656273</c:v>
                </c:pt>
                <c:pt idx="1642">
                  <c:v>37.346766503072743</c:v>
                </c:pt>
                <c:pt idx="1643">
                  <c:v>37.319225495633781</c:v>
                </c:pt>
                <c:pt idx="1644">
                  <c:v>37.29167767328709</c:v>
                </c:pt>
                <c:pt idx="1645">
                  <c:v>37.26412304195987</c:v>
                </c:pt>
                <c:pt idx="1646">
                  <c:v>37.23656160756574</c:v>
                </c:pt>
                <c:pt idx="1647">
                  <c:v>37.208993376000649</c:v>
                </c:pt>
                <c:pt idx="1648">
                  <c:v>37.181418353144345</c:v>
                </c:pt>
                <c:pt idx="1649">
                  <c:v>37.153836544860162</c:v>
                </c:pt>
                <c:pt idx="1650">
                  <c:v>37.126247956996146</c:v>
                </c:pt>
                <c:pt idx="1651">
                  <c:v>37.098652595382902</c:v>
                </c:pt>
                <c:pt idx="1652">
                  <c:v>37.071050465835128</c:v>
                </c:pt>
                <c:pt idx="1653">
                  <c:v>37.043441574152773</c:v>
                </c:pt>
                <c:pt idx="1654">
                  <c:v>37.015825926117202</c:v>
                </c:pt>
                <c:pt idx="1655">
                  <c:v>36.98820352749641</c:v>
                </c:pt>
                <c:pt idx="1656">
                  <c:v>36.960574384041351</c:v>
                </c:pt>
                <c:pt idx="1657">
                  <c:v>36.932938501486618</c:v>
                </c:pt>
                <c:pt idx="1658">
                  <c:v>36.905295885552178</c:v>
                </c:pt>
                <c:pt idx="1659">
                  <c:v>36.877646541940862</c:v>
                </c:pt>
                <c:pt idx="1660">
                  <c:v>36.849990476341127</c:v>
                </c:pt>
                <c:pt idx="1661">
                  <c:v>36.82232769442502</c:v>
                </c:pt>
                <c:pt idx="1662">
                  <c:v>36.794658201849963</c:v>
                </c:pt>
                <c:pt idx="1663">
                  <c:v>36.766982004255603</c:v>
                </c:pt>
                <c:pt idx="1664">
                  <c:v>36.739299107268629</c:v>
                </c:pt>
                <c:pt idx="1665">
                  <c:v>36.711609516499145</c:v>
                </c:pt>
                <c:pt idx="1666">
                  <c:v>36.683913237541432</c:v>
                </c:pt>
                <c:pt idx="1667">
                  <c:v>36.656210275975234</c:v>
                </c:pt>
                <c:pt idx="1668">
                  <c:v>36.62850063736493</c:v>
                </c:pt>
                <c:pt idx="1669">
                  <c:v>36.600784327259213</c:v>
                </c:pt>
                <c:pt idx="1670">
                  <c:v>36.573061351192798</c:v>
                </c:pt>
                <c:pt idx="1671">
                  <c:v>36.545331714683556</c:v>
                </c:pt>
                <c:pt idx="1672">
                  <c:v>36.517595423234766</c:v>
                </c:pt>
                <c:pt idx="1673">
                  <c:v>36.489852482336424</c:v>
                </c:pt>
                <c:pt idx="1674">
                  <c:v>36.462102897460298</c:v>
                </c:pt>
                <c:pt idx="1675">
                  <c:v>36.434346674067065</c:v>
                </c:pt>
                <c:pt idx="1676">
                  <c:v>36.40658381759885</c:v>
                </c:pt>
                <c:pt idx="1677">
                  <c:v>36.378814333486474</c:v>
                </c:pt>
                <c:pt idx="1678">
                  <c:v>36.351038227142865</c:v>
                </c:pt>
                <c:pt idx="1679">
                  <c:v>36.323255503967594</c:v>
                </c:pt>
                <c:pt idx="1680">
                  <c:v>36.295466169346824</c:v>
                </c:pt>
                <c:pt idx="1681">
                  <c:v>36.267670228649983</c:v>
                </c:pt>
                <c:pt idx="1682">
                  <c:v>36.239867687232476</c:v>
                </c:pt>
                <c:pt idx="1683">
                  <c:v>36.212058550436268</c:v>
                </c:pt>
                <c:pt idx="1684">
                  <c:v>36.184242823587702</c:v>
                </c:pt>
                <c:pt idx="1685">
                  <c:v>36.156420511999556</c:v>
                </c:pt>
                <c:pt idx="1686">
                  <c:v>36.128591620969672</c:v>
                </c:pt>
                <c:pt idx="1687">
                  <c:v>36.100756155780815</c:v>
                </c:pt>
                <c:pt idx="1688">
                  <c:v>36.072914121703519</c:v>
                </c:pt>
                <c:pt idx="1689">
                  <c:v>36.045065523993102</c:v>
                </c:pt>
                <c:pt idx="1690">
                  <c:v>36.017210367889305</c:v>
                </c:pt>
                <c:pt idx="1691">
                  <c:v>35.989348658620109</c:v>
                </c:pt>
                <c:pt idx="1692">
                  <c:v>35.961480401397267</c:v>
                </c:pt>
                <c:pt idx="1693">
                  <c:v>35.933605601421078</c:v>
                </c:pt>
                <c:pt idx="1694">
                  <c:v>35.905724263875634</c:v>
                </c:pt>
                <c:pt idx="1695">
                  <c:v>35.877836393931659</c:v>
                </c:pt>
                <c:pt idx="1696">
                  <c:v>35.849941996745876</c:v>
                </c:pt>
                <c:pt idx="1697">
                  <c:v>35.822041077461833</c:v>
                </c:pt>
                <c:pt idx="1698">
                  <c:v>35.794133641208816</c:v>
                </c:pt>
                <c:pt idx="1699">
                  <c:v>35.766219693101952</c:v>
                </c:pt>
                <c:pt idx="1700">
                  <c:v>35.738299238243819</c:v>
                </c:pt>
                <c:pt idx="1701">
                  <c:v>35.710372281723131</c:v>
                </c:pt>
                <c:pt idx="1702">
                  <c:v>35.682438828612895</c:v>
                </c:pt>
                <c:pt idx="1703">
                  <c:v>35.654498883975471</c:v>
                </c:pt>
                <c:pt idx="1704">
                  <c:v>35.626552452858249</c:v>
                </c:pt>
                <c:pt idx="1705">
                  <c:v>35.598599540295019</c:v>
                </c:pt>
                <c:pt idx="1706">
                  <c:v>35.570640151306904</c:v>
                </c:pt>
                <c:pt idx="1707">
                  <c:v>35.542674290900706</c:v>
                </c:pt>
                <c:pt idx="1708">
                  <c:v>35.514701964070802</c:v>
                </c:pt>
                <c:pt idx="1709">
                  <c:v>35.486723175797444</c:v>
                </c:pt>
                <c:pt idx="1710">
                  <c:v>35.458737931048972</c:v>
                </c:pt>
                <c:pt idx="1711">
                  <c:v>35.430746234779008</c:v>
                </c:pt>
                <c:pt idx="1712">
                  <c:v>35.40274809192865</c:v>
                </c:pt>
                <c:pt idx="1713">
                  <c:v>35.374743507425954</c:v>
                </c:pt>
                <c:pt idx="1714">
                  <c:v>35.346732486186482</c:v>
                </c:pt>
                <c:pt idx="1715">
                  <c:v>35.318715033110827</c:v>
                </c:pt>
                <c:pt idx="1716">
                  <c:v>35.290691153089405</c:v>
                </c:pt>
                <c:pt idx="1717">
                  <c:v>35.262660850997484</c:v>
                </c:pt>
                <c:pt idx="1718">
                  <c:v>35.234624131697927</c:v>
                </c:pt>
                <c:pt idx="1719">
                  <c:v>35.20658100004141</c:v>
                </c:pt>
                <c:pt idx="1720">
                  <c:v>35.178531460866118</c:v>
                </c:pt>
                <c:pt idx="1721">
                  <c:v>35.150475518995968</c:v>
                </c:pt>
                <c:pt idx="1722">
                  <c:v>35.122413179243047</c:v>
                </c:pt>
                <c:pt idx="1723">
                  <c:v>35.094344446407078</c:v>
                </c:pt>
                <c:pt idx="1724">
                  <c:v>35.066269325274298</c:v>
                </c:pt>
                <c:pt idx="1725">
                  <c:v>35.038187820620024</c:v>
                </c:pt>
                <c:pt idx="1726">
                  <c:v>35.010099937203904</c:v>
                </c:pt>
                <c:pt idx="1727">
                  <c:v>34.982005679777181</c:v>
                </c:pt>
                <c:pt idx="1728">
                  <c:v>34.953905053075587</c:v>
                </c:pt>
                <c:pt idx="1729">
                  <c:v>34.925798061822967</c:v>
                </c:pt>
                <c:pt idx="1730">
                  <c:v>34.897684710732484</c:v>
                </c:pt>
                <c:pt idx="1731">
                  <c:v>34.869565004502796</c:v>
                </c:pt>
                <c:pt idx="1732">
                  <c:v>34.841438947820954</c:v>
                </c:pt>
                <c:pt idx="1733">
                  <c:v>34.813306545362188</c:v>
                </c:pt>
                <c:pt idx="1734">
                  <c:v>34.785167801790294</c:v>
                </c:pt>
                <c:pt idx="1735">
                  <c:v>34.757022721755462</c:v>
                </c:pt>
                <c:pt idx="1736">
                  <c:v>34.728871309895709</c:v>
                </c:pt>
                <c:pt idx="1737">
                  <c:v>34.700713570837728</c:v>
                </c:pt>
                <c:pt idx="1738">
                  <c:v>34.67254950919677</c:v>
                </c:pt>
                <c:pt idx="1739">
                  <c:v>34.644379129574304</c:v>
                </c:pt>
                <c:pt idx="1740">
                  <c:v>34.616202436560982</c:v>
                </c:pt>
                <c:pt idx="1741">
                  <c:v>34.588019434736019</c:v>
                </c:pt>
                <c:pt idx="1742">
                  <c:v>34.559830128665617</c:v>
                </c:pt>
                <c:pt idx="1743">
                  <c:v>34.531634522904518</c:v>
                </c:pt>
                <c:pt idx="1744">
                  <c:v>34.50343262199651</c:v>
                </c:pt>
                <c:pt idx="1745">
                  <c:v>34.475224430472494</c:v>
                </c:pt>
                <c:pt idx="1746">
                  <c:v>34.447009952852007</c:v>
                </c:pt>
                <c:pt idx="1747">
                  <c:v>34.418789193643391</c:v>
                </c:pt>
                <c:pt idx="1748">
                  <c:v>34.390562157342856</c:v>
                </c:pt>
                <c:pt idx="1749">
                  <c:v>34.362328848434593</c:v>
                </c:pt>
                <c:pt idx="1750">
                  <c:v>34.334089271392585</c:v>
                </c:pt>
                <c:pt idx="1751">
                  <c:v>34.30584343067796</c:v>
                </c:pt>
                <c:pt idx="1752">
                  <c:v>34.277591330740627</c:v>
                </c:pt>
                <c:pt idx="1753">
                  <c:v>34.249332976020106</c:v>
                </c:pt>
                <c:pt idx="1754">
                  <c:v>34.221068370943868</c:v>
                </c:pt>
                <c:pt idx="1755">
                  <c:v>34.192797519927254</c:v>
                </c:pt>
                <c:pt idx="1756">
                  <c:v>34.164520427374782</c:v>
                </c:pt>
                <c:pt idx="1757">
                  <c:v>34.136237097680514</c:v>
                </c:pt>
                <c:pt idx="1758">
                  <c:v>34.107947535226089</c:v>
                </c:pt>
                <c:pt idx="1759">
                  <c:v>34.079651744382161</c:v>
                </c:pt>
                <c:pt idx="1760">
                  <c:v>34.051349729509418</c:v>
                </c:pt>
                <c:pt idx="1761">
                  <c:v>34.023041494956168</c:v>
                </c:pt>
                <c:pt idx="1762">
                  <c:v>33.994727045059925</c:v>
                </c:pt>
                <c:pt idx="1763">
                  <c:v>33.966406384146737</c:v>
                </c:pt>
                <c:pt idx="1764">
                  <c:v>33.938079516532696</c:v>
                </c:pt>
                <c:pt idx="1765">
                  <c:v>33.909746446522455</c:v>
                </c:pt>
                <c:pt idx="1766">
                  <c:v>33.881407178408914</c:v>
                </c:pt>
                <c:pt idx="1767">
                  <c:v>33.85306171647477</c:v>
                </c:pt>
                <c:pt idx="1768">
                  <c:v>33.82471006499248</c:v>
                </c:pt>
                <c:pt idx="1769">
                  <c:v>33.796352228222283</c:v>
                </c:pt>
                <c:pt idx="1770">
                  <c:v>33.767988210414764</c:v>
                </c:pt>
                <c:pt idx="1771">
                  <c:v>33.739618015809668</c:v>
                </c:pt>
                <c:pt idx="1772">
                  <c:v>33.711241648634918</c:v>
                </c:pt>
                <c:pt idx="1773">
                  <c:v>33.682859113108925</c:v>
                </c:pt>
                <c:pt idx="1774">
                  <c:v>33.654470413439583</c:v>
                </c:pt>
                <c:pt idx="1775">
                  <c:v>33.62607555382246</c:v>
                </c:pt>
                <c:pt idx="1776">
                  <c:v>33.597674538444863</c:v>
                </c:pt>
                <c:pt idx="1777">
                  <c:v>33.569267371481189</c:v>
                </c:pt>
                <c:pt idx="1778">
                  <c:v>33.540854057098009</c:v>
                </c:pt>
                <c:pt idx="1779">
                  <c:v>33.5124345994492</c:v>
                </c:pt>
                <c:pt idx="1780">
                  <c:v>33.484009002679784</c:v>
                </c:pt>
                <c:pt idx="1781">
                  <c:v>33.455577270922838</c:v>
                </c:pt>
                <c:pt idx="1782">
                  <c:v>33.427139408302061</c:v>
                </c:pt>
                <c:pt idx="1783">
                  <c:v>33.398695418930814</c:v>
                </c:pt>
                <c:pt idx="1784">
                  <c:v>33.37024530691167</c:v>
                </c:pt>
                <c:pt idx="1785">
                  <c:v>33.341789076337498</c:v>
                </c:pt>
                <c:pt idx="1786">
                  <c:v>33.313326731290019</c:v>
                </c:pt>
                <c:pt idx="1787">
                  <c:v>33.284858275843384</c:v>
                </c:pt>
                <c:pt idx="1788">
                  <c:v>33.256383714057954</c:v>
                </c:pt>
                <c:pt idx="1789">
                  <c:v>33.227903049986175</c:v>
                </c:pt>
                <c:pt idx="1790">
                  <c:v>33.199416287669933</c:v>
                </c:pt>
                <c:pt idx="1791">
                  <c:v>33.170923431141411</c:v>
                </c:pt>
                <c:pt idx="1792">
                  <c:v>33.142424484422129</c:v>
                </c:pt>
                <c:pt idx="1793">
                  <c:v>33.113919451524019</c:v>
                </c:pt>
                <c:pt idx="1794">
                  <c:v>33.085408336448843</c:v>
                </c:pt>
                <c:pt idx="1795">
                  <c:v>33.056891143189084</c:v>
                </c:pt>
                <c:pt idx="1796">
                  <c:v>33.028367875726417</c:v>
                </c:pt>
                <c:pt idx="1797">
                  <c:v>32.999838538033913</c:v>
                </c:pt>
                <c:pt idx="1798">
                  <c:v>32.971303134073381</c:v>
                </c:pt>
                <c:pt idx="1799">
                  <c:v>32.942761667797704</c:v>
                </c:pt>
                <c:pt idx="1800">
                  <c:v>32.914214143150126</c:v>
                </c:pt>
                <c:pt idx="1801">
                  <c:v>32.885660564063926</c:v>
                </c:pt>
                <c:pt idx="1802">
                  <c:v>32.857100934462203</c:v>
                </c:pt>
                <c:pt idx="1803">
                  <c:v>32.828535258259443</c:v>
                </c:pt>
                <c:pt idx="1804">
                  <c:v>32.799963539360114</c:v>
                </c:pt>
                <c:pt idx="1805">
                  <c:v>32.77138578165885</c:v>
                </c:pt>
                <c:pt idx="1806">
                  <c:v>32.742801989040458</c:v>
                </c:pt>
                <c:pt idx="1807">
                  <c:v>32.714212165382058</c:v>
                </c:pt>
                <c:pt idx="1808">
                  <c:v>32.685616314548604</c:v>
                </c:pt>
                <c:pt idx="1809">
                  <c:v>32.657014440397191</c:v>
                </c:pt>
                <c:pt idx="1810">
                  <c:v>32.628406546775871</c:v>
                </c:pt>
                <c:pt idx="1811">
                  <c:v>32.599792637522285</c:v>
                </c:pt>
                <c:pt idx="1812">
                  <c:v>32.571172716464744</c:v>
                </c:pt>
                <c:pt idx="1813">
                  <c:v>32.542546787423667</c:v>
                </c:pt>
                <c:pt idx="1814">
                  <c:v>32.513914854208956</c:v>
                </c:pt>
                <c:pt idx="1815">
                  <c:v>32.485276920620635</c:v>
                </c:pt>
                <c:pt idx="1816">
                  <c:v>32.456632990451048</c:v>
                </c:pt>
                <c:pt idx="1817">
                  <c:v>32.4279830674827</c:v>
                </c:pt>
                <c:pt idx="1818">
                  <c:v>32.399327155488855</c:v>
                </c:pt>
                <c:pt idx="1819">
                  <c:v>32.370665258233672</c:v>
                </c:pt>
                <c:pt idx="1820">
                  <c:v>32.341997379472161</c:v>
                </c:pt>
                <c:pt idx="1821">
                  <c:v>32.313323522951158</c:v>
                </c:pt>
                <c:pt idx="1822">
                  <c:v>32.284643692406064</c:v>
                </c:pt>
                <c:pt idx="1823">
                  <c:v>32.255957891566581</c:v>
                </c:pt>
                <c:pt idx="1824">
                  <c:v>32.227266124151541</c:v>
                </c:pt>
                <c:pt idx="1825">
                  <c:v>32.198568393870062</c:v>
                </c:pt>
                <c:pt idx="1826">
                  <c:v>32.169864704424185</c:v>
                </c:pt>
                <c:pt idx="1827">
                  <c:v>32.141155059506033</c:v>
                </c:pt>
                <c:pt idx="1828">
                  <c:v>32.112439462800012</c:v>
                </c:pt>
                <c:pt idx="1829">
                  <c:v>32.083717917978916</c:v>
                </c:pt>
                <c:pt idx="1830">
                  <c:v>32.054990428710923</c:v>
                </c:pt>
                <c:pt idx="1831">
                  <c:v>32.026256998651327</c:v>
                </c:pt>
                <c:pt idx="1832">
                  <c:v>31.997517631449757</c:v>
                </c:pt>
                <c:pt idx="1833">
                  <c:v>31.968772330746102</c:v>
                </c:pt>
                <c:pt idx="1834">
                  <c:v>31.940021100170931</c:v>
                </c:pt>
                <c:pt idx="1835">
                  <c:v>31.911263943346377</c:v>
                </c:pt>
                <c:pt idx="1836">
                  <c:v>31.882500863887415</c:v>
                </c:pt>
                <c:pt idx="1837">
                  <c:v>31.853731865398338</c:v>
                </c:pt>
                <c:pt idx="1838">
                  <c:v>31.824956951477105</c:v>
                </c:pt>
                <c:pt idx="1839">
                  <c:v>31.796176125710286</c:v>
                </c:pt>
                <c:pt idx="1840">
                  <c:v>31.767389391679121</c:v>
                </c:pt>
                <c:pt idx="1841">
                  <c:v>31.738596752955051</c:v>
                </c:pt>
                <c:pt idx="1842">
                  <c:v>31.709798213100033</c:v>
                </c:pt>
                <c:pt idx="1843">
                  <c:v>31.680993775669346</c:v>
                </c:pt>
                <c:pt idx="1844">
                  <c:v>31.652183444208948</c:v>
                </c:pt>
                <c:pt idx="1845">
                  <c:v>31.623367222256231</c:v>
                </c:pt>
                <c:pt idx="1846">
                  <c:v>31.5945451133408</c:v>
                </c:pt>
                <c:pt idx="1847">
                  <c:v>31.5657171209849</c:v>
                </c:pt>
                <c:pt idx="1848">
                  <c:v>31.536883248700889</c:v>
                </c:pt>
                <c:pt idx="1849">
                  <c:v>31.508043499993054</c:v>
                </c:pt>
                <c:pt idx="1850">
                  <c:v>31.479197878358828</c:v>
                </c:pt>
                <c:pt idx="1851">
                  <c:v>31.450346387286135</c:v>
                </c:pt>
                <c:pt idx="1852">
                  <c:v>31.421489030255742</c:v>
                </c:pt>
                <c:pt idx="1853">
                  <c:v>31.392625810739528</c:v>
                </c:pt>
                <c:pt idx="1854">
                  <c:v>31.363756732201505</c:v>
                </c:pt>
                <c:pt idx="1855">
                  <c:v>31.334881798097857</c:v>
                </c:pt>
                <c:pt idx="1856">
                  <c:v>31.306001011876628</c:v>
                </c:pt>
                <c:pt idx="1857">
                  <c:v>31.277114376979053</c:v>
                </c:pt>
                <c:pt idx="1858">
                  <c:v>31.248221896835336</c:v>
                </c:pt>
                <c:pt idx="1859">
                  <c:v>31.219323574870444</c:v>
                </c:pt>
                <c:pt idx="1860">
                  <c:v>31.190419414500919</c:v>
                </c:pt>
                <c:pt idx="1861">
                  <c:v>31.161509419134752</c:v>
                </c:pt>
                <c:pt idx="1862">
                  <c:v>31.132593592172707</c:v>
                </c:pt>
                <c:pt idx="1863">
                  <c:v>31.103671937006972</c:v>
                </c:pt>
                <c:pt idx="1864">
                  <c:v>31.074744457023876</c:v>
                </c:pt>
                <c:pt idx="1865">
                  <c:v>31.045811155598912</c:v>
                </c:pt>
                <c:pt idx="1866">
                  <c:v>31.016872036102658</c:v>
                </c:pt>
                <c:pt idx="1867">
                  <c:v>30.987927101896076</c:v>
                </c:pt>
                <c:pt idx="1868">
                  <c:v>30.958976356333668</c:v>
                </c:pt>
                <c:pt idx="1869">
                  <c:v>30.930019802761215</c:v>
                </c:pt>
                <c:pt idx="1870">
                  <c:v>30.901057444517502</c:v>
                </c:pt>
                <c:pt idx="1871">
                  <c:v>30.872089284934454</c:v>
                </c:pt>
                <c:pt idx="1872">
                  <c:v>30.843115327334612</c:v>
                </c:pt>
                <c:pt idx="1873">
                  <c:v>30.81413557503457</c:v>
                </c:pt>
                <c:pt idx="1874">
                  <c:v>30.785150031341892</c:v>
                </c:pt>
                <c:pt idx="1875">
                  <c:v>30.756158699558149</c:v>
                </c:pt>
                <c:pt idx="1876">
                  <c:v>30.727161582977452</c:v>
                </c:pt>
                <c:pt idx="1877">
                  <c:v>30.698158684884749</c:v>
                </c:pt>
                <c:pt idx="1878">
                  <c:v>30.669150008558823</c:v>
                </c:pt>
                <c:pt idx="1879">
                  <c:v>30.640135557271101</c:v>
                </c:pt>
                <c:pt idx="1880">
                  <c:v>30.611115334285049</c:v>
                </c:pt>
                <c:pt idx="1881">
                  <c:v>30.582089342857603</c:v>
                </c:pt>
                <c:pt idx="1882">
                  <c:v>30.553057586237529</c:v>
                </c:pt>
                <c:pt idx="1883">
                  <c:v>30.524020067667088</c:v>
                </c:pt>
                <c:pt idx="1884">
                  <c:v>30.494976790381028</c:v>
                </c:pt>
                <c:pt idx="1885">
                  <c:v>30.465927757606337</c:v>
                </c:pt>
                <c:pt idx="1886">
                  <c:v>30.436872972562565</c:v>
                </c:pt>
                <c:pt idx="1887">
                  <c:v>30.407812438464294</c:v>
                </c:pt>
                <c:pt idx="1888">
                  <c:v>30.378746158515337</c:v>
                </c:pt>
                <c:pt idx="1889">
                  <c:v>30.349674135916207</c:v>
                </c:pt>
                <c:pt idx="1890">
                  <c:v>30.32059637385716</c:v>
                </c:pt>
                <c:pt idx="1891">
                  <c:v>30.291512875523562</c:v>
                </c:pt>
                <c:pt idx="1892">
                  <c:v>30.262423644091967</c:v>
                </c:pt>
                <c:pt idx="1893">
                  <c:v>30.233328682733212</c:v>
                </c:pt>
                <c:pt idx="1894">
                  <c:v>30.204227994611031</c:v>
                </c:pt>
                <c:pt idx="1895">
                  <c:v>30.175121582880639</c:v>
                </c:pt>
                <c:pt idx="1896">
                  <c:v>30.146009450692915</c:v>
                </c:pt>
                <c:pt idx="1897">
                  <c:v>30.116891601188666</c:v>
                </c:pt>
                <c:pt idx="1898">
                  <c:v>30.087768037504929</c:v>
                </c:pt>
                <c:pt idx="1899">
                  <c:v>30.058638762769878</c:v>
                </c:pt>
                <c:pt idx="1900">
                  <c:v>30.02950378010474</c:v>
                </c:pt>
                <c:pt idx="1901">
                  <c:v>30.000363092625992</c:v>
                </c:pt>
                <c:pt idx="1902">
                  <c:v>29.971216703440199</c:v>
                </c:pt>
                <c:pt idx="1903">
                  <c:v>29.942064615649326</c:v>
                </c:pt>
                <c:pt idx="1904">
                  <c:v>29.912906832347971</c:v>
                </c:pt>
                <c:pt idx="1905">
                  <c:v>29.883743356624354</c:v>
                </c:pt>
                <c:pt idx="1906">
                  <c:v>29.854574191559035</c:v>
                </c:pt>
                <c:pt idx="1907">
                  <c:v>29.82539934022692</c:v>
                </c:pt>
                <c:pt idx="1908">
                  <c:v>29.79621880569589</c:v>
                </c:pt>
                <c:pt idx="1909">
                  <c:v>29.76703259102635</c:v>
                </c:pt>
                <c:pt idx="1910">
                  <c:v>29.737840699273423</c:v>
                </c:pt>
                <c:pt idx="1911">
                  <c:v>29.708643133485126</c:v>
                </c:pt>
                <c:pt idx="1912">
                  <c:v>29.67943989670211</c:v>
                </c:pt>
                <c:pt idx="1913">
                  <c:v>29.650230991960147</c:v>
                </c:pt>
                <c:pt idx="1914">
                  <c:v>29.621016422286946</c:v>
                </c:pt>
                <c:pt idx="1915">
                  <c:v>29.591796190704446</c:v>
                </c:pt>
                <c:pt idx="1916">
                  <c:v>29.562570300227691</c:v>
                </c:pt>
                <c:pt idx="1917">
                  <c:v>29.5333387538663</c:v>
                </c:pt>
                <c:pt idx="1918">
                  <c:v>29.504101554622316</c:v>
                </c:pt>
                <c:pt idx="1919">
                  <c:v>29.474858705491261</c:v>
                </c:pt>
                <c:pt idx="1920">
                  <c:v>29.445610209462799</c:v>
                </c:pt>
                <c:pt idx="1921">
                  <c:v>29.416356069520909</c:v>
                </c:pt>
                <c:pt idx="1922">
                  <c:v>29.387096288642006</c:v>
                </c:pt>
                <c:pt idx="1923">
                  <c:v>29.357830869797358</c:v>
                </c:pt>
                <c:pt idx="1924">
                  <c:v>29.328559815950211</c:v>
                </c:pt>
                <c:pt idx="1925">
                  <c:v>29.299283130059255</c:v>
                </c:pt>
                <c:pt idx="1926">
                  <c:v>29.270000815076308</c:v>
                </c:pt>
                <c:pt idx="1927">
                  <c:v>29.240712873947022</c:v>
                </c:pt>
                <c:pt idx="1928">
                  <c:v>29.211419309610363</c:v>
                </c:pt>
                <c:pt idx="1929">
                  <c:v>29.182120124999923</c:v>
                </c:pt>
                <c:pt idx="1930">
                  <c:v>29.152815323042908</c:v>
                </c:pt>
                <c:pt idx="1931">
                  <c:v>29.123504906659306</c:v>
                </c:pt>
                <c:pt idx="1932">
                  <c:v>29.094188878765049</c:v>
                </c:pt>
                <c:pt idx="1933">
                  <c:v>29.064867242268225</c:v>
                </c:pt>
                <c:pt idx="1934">
                  <c:v>29.035540000072235</c:v>
                </c:pt>
                <c:pt idx="1935">
                  <c:v>29.006207155072172</c:v>
                </c:pt>
                <c:pt idx="1936">
                  <c:v>28.976868710160229</c:v>
                </c:pt>
                <c:pt idx="1937">
                  <c:v>28.947524668219753</c:v>
                </c:pt>
                <c:pt idx="1938">
                  <c:v>28.918175032130126</c:v>
                </c:pt>
                <c:pt idx="1939">
                  <c:v>28.888819804764328</c:v>
                </c:pt>
                <c:pt idx="1940">
                  <c:v>28.859458988988074</c:v>
                </c:pt>
                <c:pt idx="1941">
                  <c:v>28.830092587662456</c:v>
                </c:pt>
                <c:pt idx="1942">
                  <c:v>28.800720603642922</c:v>
                </c:pt>
                <c:pt idx="1943">
                  <c:v>28.771343039778206</c:v>
                </c:pt>
                <c:pt idx="1944">
                  <c:v>28.741959898911247</c:v>
                </c:pt>
                <c:pt idx="1945">
                  <c:v>28.712571183879383</c:v>
                </c:pt>
                <c:pt idx="1946">
                  <c:v>28.683176897515057</c:v>
                </c:pt>
                <c:pt idx="1947">
                  <c:v>28.653777042643178</c:v>
                </c:pt>
                <c:pt idx="1948">
                  <c:v>28.624371622083896</c:v>
                </c:pt>
                <c:pt idx="1949">
                  <c:v>28.594960638651404</c:v>
                </c:pt>
                <c:pt idx="1950">
                  <c:v>28.565544095155222</c:v>
                </c:pt>
                <c:pt idx="1951">
                  <c:v>28.536121994396641</c:v>
                </c:pt>
                <c:pt idx="1952">
                  <c:v>28.506694339174519</c:v>
                </c:pt>
                <c:pt idx="1953">
                  <c:v>28.477261132279647</c:v>
                </c:pt>
                <c:pt idx="1954">
                  <c:v>28.447822376497189</c:v>
                </c:pt>
                <c:pt idx="1955">
                  <c:v>28.418378074608828</c:v>
                </c:pt>
                <c:pt idx="1956">
                  <c:v>28.388928229387869</c:v>
                </c:pt>
                <c:pt idx="1957">
                  <c:v>28.359472843605182</c:v>
                </c:pt>
                <c:pt idx="1958">
                  <c:v>28.330011920022599</c:v>
                </c:pt>
                <c:pt idx="1959">
                  <c:v>28.300545461399356</c:v>
                </c:pt>
                <c:pt idx="1960">
                  <c:v>28.271073470487355</c:v>
                </c:pt>
                <c:pt idx="1961">
                  <c:v>28.241595950033897</c:v>
                </c:pt>
                <c:pt idx="1962">
                  <c:v>28.212112902780632</c:v>
                </c:pt>
                <c:pt idx="1963">
                  <c:v>28.182624331463746</c:v>
                </c:pt>
                <c:pt idx="1964">
                  <c:v>28.153130238813549</c:v>
                </c:pt>
                <c:pt idx="1965">
                  <c:v>28.123630627555457</c:v>
                </c:pt>
                <c:pt idx="1966">
                  <c:v>28.094125500409984</c:v>
                </c:pt>
                <c:pt idx="1967">
                  <c:v>28.064614860091531</c:v>
                </c:pt>
                <c:pt idx="1968">
                  <c:v>28.035098709308475</c:v>
                </c:pt>
                <c:pt idx="1969">
                  <c:v>28.005577050765332</c:v>
                </c:pt>
                <c:pt idx="1970">
                  <c:v>27.976049887161238</c:v>
                </c:pt>
                <c:pt idx="1971">
                  <c:v>27.946517221188927</c:v>
                </c:pt>
                <c:pt idx="1972">
                  <c:v>27.916979055535588</c:v>
                </c:pt>
                <c:pt idx="1973">
                  <c:v>27.887435392885788</c:v>
                </c:pt>
                <c:pt idx="1974">
                  <c:v>27.857886235915803</c:v>
                </c:pt>
                <c:pt idx="1975">
                  <c:v>27.828331587298518</c:v>
                </c:pt>
                <c:pt idx="1976">
                  <c:v>27.798771449700972</c:v>
                </c:pt>
                <c:pt idx="1977">
                  <c:v>27.769205825785228</c:v>
                </c:pt>
                <c:pt idx="1978">
                  <c:v>27.73963471820775</c:v>
                </c:pt>
                <c:pt idx="1979">
                  <c:v>27.710058129621032</c:v>
                </c:pt>
                <c:pt idx="1980">
                  <c:v>27.680476062671278</c:v>
                </c:pt>
                <c:pt idx="1981">
                  <c:v>27.650888519999683</c:v>
                </c:pt>
                <c:pt idx="1982">
                  <c:v>27.621295504243655</c:v>
                </c:pt>
                <c:pt idx="1983">
                  <c:v>27.591697018033244</c:v>
                </c:pt>
                <c:pt idx="1984">
                  <c:v>27.562093063996372</c:v>
                </c:pt>
                <c:pt idx="1985">
                  <c:v>27.532483644753256</c:v>
                </c:pt>
                <c:pt idx="1986">
                  <c:v>27.502868762921338</c:v>
                </c:pt>
                <c:pt idx="1987">
                  <c:v>27.47324842111118</c:v>
                </c:pt>
                <c:pt idx="1988">
                  <c:v>27.443622621929528</c:v>
                </c:pt>
                <c:pt idx="1989">
                  <c:v>27.413991367977886</c:v>
                </c:pt>
                <c:pt idx="1990">
                  <c:v>27.384354661853632</c:v>
                </c:pt>
                <c:pt idx="1991">
                  <c:v>27.354712506147592</c:v>
                </c:pt>
                <c:pt idx="1992">
                  <c:v>27.325064903446194</c:v>
                </c:pt>
                <c:pt idx="1993">
                  <c:v>27.295411856333118</c:v>
                </c:pt>
                <c:pt idx="1994">
                  <c:v>27.265753367383791</c:v>
                </c:pt>
                <c:pt idx="1995">
                  <c:v>27.236089439171113</c:v>
                </c:pt>
                <c:pt idx="1996">
                  <c:v>27.20642007426315</c:v>
                </c:pt>
                <c:pt idx="1997">
                  <c:v>27.176745275222704</c:v>
                </c:pt>
                <c:pt idx="1998">
                  <c:v>27.147065044606485</c:v>
                </c:pt>
                <c:pt idx="1999">
                  <c:v>27.117379384969322</c:v>
                </c:pt>
                <c:pt idx="2000">
                  <c:v>27.08768829885884</c:v>
                </c:pt>
                <c:pt idx="2001">
                  <c:v>27.057991788819042</c:v>
                </c:pt>
                <c:pt idx="2002">
                  <c:v>26.760728928619436</c:v>
                </c:pt>
                <c:pt idx="2003">
                  <c:v>26.462926439426088</c:v>
                </c:pt>
                <c:pt idx="2004">
                  <c:v>26.164586790197522</c:v>
                </c:pt>
                <c:pt idx="2005">
                  <c:v>25.865712406728797</c:v>
                </c:pt>
                <c:pt idx="2006">
                  <c:v>25.566305673365822</c:v>
                </c:pt>
                <c:pt idx="2007">
                  <c:v>25.266368934665252</c:v>
                </c:pt>
                <c:pt idx="2008">
                  <c:v>24.965904497017892</c:v>
                </c:pt>
                <c:pt idx="2009">
                  <c:v>24.664914630224693</c:v>
                </c:pt>
                <c:pt idx="2010">
                  <c:v>24.36340156903286</c:v>
                </c:pt>
                <c:pt idx="2011">
                  <c:v>24.06136751463249</c:v>
                </c:pt>
                <c:pt idx="2012">
                  <c:v>23.758814636110728</c:v>
                </c:pt>
                <c:pt idx="2013">
                  <c:v>23.455745071876649</c:v>
                </c:pt>
                <c:pt idx="2014">
                  <c:v>23.15216093103955</c:v>
                </c:pt>
                <c:pt idx="2015">
                  <c:v>22.848064294756984</c:v>
                </c:pt>
                <c:pt idx="2016">
                  <c:v>22.543457217550738</c:v>
                </c:pt>
                <c:pt idx="2017">
                  <c:v>22.238341728583745</c:v>
                </c:pt>
                <c:pt idx="2018">
                  <c:v>21.932719832911356</c:v>
                </c:pt>
                <c:pt idx="2019">
                  <c:v>21.626593512695521</c:v>
                </c:pt>
                <c:pt idx="2020">
                  <c:v>21.319964728392407</c:v>
                </c:pt>
                <c:pt idx="2021">
                  <c:v>21.012835419909887</c:v>
                </c:pt>
                <c:pt idx="2022">
                  <c:v>20.70520750773419</c:v>
                </c:pt>
                <c:pt idx="2023">
                  <c:v>20.397082894033026</c:v>
                </c:pt>
                <c:pt idx="2024">
                  <c:v>20.088463463726281</c:v>
                </c:pt>
                <c:pt idx="2025">
                  <c:v>19.779351085536764</c:v>
                </c:pt>
                <c:pt idx="2026">
                  <c:v>19.469747613009829</c:v>
                </c:pt>
                <c:pt idx="2027">
                  <c:v>19.159654885510509</c:v>
                </c:pt>
                <c:pt idx="2028">
                  <c:v>18.849074729198431</c:v>
                </c:pt>
                <c:pt idx="2029">
                  <c:v>18.538008957974924</c:v>
                </c:pt>
                <c:pt idx="2030">
                  <c:v>18.22645937441122</c:v>
                </c:pt>
                <c:pt idx="2031">
                  <c:v>17.914427770651578</c:v>
                </c:pt>
                <c:pt idx="2032">
                  <c:v>17.60191592929711</c:v>
                </c:pt>
                <c:pt idx="2033">
                  <c:v>17.288925624266067</c:v>
                </c:pt>
                <c:pt idx="2034">
                  <c:v>16.975458621634299</c:v>
                </c:pt>
                <c:pt idx="2035">
                  <c:v>16.66151668045768</c:v>
                </c:pt>
                <c:pt idx="2036">
                  <c:v>16.347101553569683</c:v>
                </c:pt>
                <c:pt idx="2037">
                  <c:v>16.032214988366224</c:v>
                </c:pt>
                <c:pt idx="2038">
                  <c:v>15.716858727566795</c:v>
                </c:pt>
                <c:pt idx="2039">
                  <c:v>15.401034509959068</c:v>
                </c:pt>
                <c:pt idx="2040">
                  <c:v>15.084744071125032</c:v>
                </c:pt>
                <c:pt idx="2041">
                  <c:v>14.767989144151617</c:v>
                </c:pt>
                <c:pt idx="2042">
                  <c:v>14.450771460321599</c:v>
                </c:pt>
                <c:pt idx="2043">
                  <c:v>14.13309274978754</c:v>
                </c:pt>
                <c:pt idx="2044">
                  <c:v>13.814954742231789</c:v>
                </c:pt>
                <c:pt idx="2045">
                  <c:v>13.496359167509068</c:v>
                </c:pt>
                <c:pt idx="2046">
                  <c:v>13.177307756272272</c:v>
                </c:pt>
                <c:pt idx="2047">
                  <c:v>12.857802240584432</c:v>
                </c:pt>
                <c:pt idx="2048">
                  <c:v>12.537844354513396</c:v>
                </c:pt>
                <c:pt idx="2049">
                  <c:v>12.217435834715003</c:v>
                </c:pt>
                <c:pt idx="2050">
                  <c:v>11.896578420998434</c:v>
                </c:pt>
                <c:pt idx="2051">
                  <c:v>11.575273856876967</c:v>
                </c:pt>
                <c:pt idx="2052">
                  <c:v>11.2535238901095</c:v>
                </c:pt>
                <c:pt idx="2053">
                  <c:v>10.931330273220853</c:v>
                </c:pt>
                <c:pt idx="2054">
                  <c:v>10.608694764014411</c:v>
                </c:pt>
                <c:pt idx="2055">
                  <c:v>10.285619126068394</c:v>
                </c:pt>
                <c:pt idx="2056">
                  <c:v>9.9621051292205944</c:v>
                </c:pt>
                <c:pt idx="2057">
                  <c:v>9.6381545500379975</c:v>
                </c:pt>
                <c:pt idx="2058">
                  <c:v>9.3137691722758298</c:v>
                </c:pt>
                <c:pt idx="2059">
                  <c:v>8.9889507873218584</c:v>
                </c:pt>
                <c:pt idx="2060">
                  <c:v>8.6637011946303399</c:v>
                </c:pt>
                <c:pt idx="2061">
                  <c:v>8.3380222021419108</c:v>
                </c:pt>
                <c:pt idx="2062">
                  <c:v>8.011915626693165</c:v>
                </c:pt>
                <c:pt idx="2063">
                  <c:v>7.685383294412417</c:v>
                </c:pt>
                <c:pt idx="2064">
                  <c:v>7.3584270411042301</c:v>
                </c:pt>
                <c:pt idx="2065">
                  <c:v>7.0310487126238144</c:v>
                </c:pt>
                <c:pt idx="2066">
                  <c:v>6.703250165238547</c:v>
                </c:pt>
                <c:pt idx="2067">
                  <c:v>6.3750332659764393</c:v>
                </c:pt>
                <c:pt idx="2068">
                  <c:v>6.046399892967476</c:v>
                </c:pt>
                <c:pt idx="2069">
                  <c:v>5.7173519357709806</c:v>
                </c:pt>
                <c:pt idx="2070">
                  <c:v>5.3878912956916656</c:v>
                </c:pt>
                <c:pt idx="2071">
                  <c:v>5.0580198860868419</c:v>
                </c:pt>
                <c:pt idx="2072">
                  <c:v>4.7277396326609304</c:v>
                </c:pt>
                <c:pt idx="2073">
                  <c:v>4.3970524737509198</c:v>
                </c:pt>
                <c:pt idx="2074">
                  <c:v>4.0659603606006378</c:v>
                </c:pt>
                <c:pt idx="2075">
                  <c:v>3.734465257621669</c:v>
                </c:pt>
                <c:pt idx="2076">
                  <c:v>3.4025691426522142</c:v>
                </c:pt>
                <c:pt idx="2077">
                  <c:v>3.0702740071938561</c:v>
                </c:pt>
                <c:pt idx="2078">
                  <c:v>2.7375818566486201</c:v>
                </c:pt>
                <c:pt idx="2079">
                  <c:v>2.4044947105399719</c:v>
                </c:pt>
                <c:pt idx="2080">
                  <c:v>2.0710146027267702</c:v>
                </c:pt>
                <c:pt idx="2081">
                  <c:v>1.737143581604456</c:v>
                </c:pt>
                <c:pt idx="2082">
                  <c:v>1.402883710299508</c:v>
                </c:pt>
                <c:pt idx="2083">
                  <c:v>1.0682370668512382</c:v>
                </c:pt>
                <c:pt idx="2084">
                  <c:v>0.73320574438679198</c:v>
                </c:pt>
                <c:pt idx="2085">
                  <c:v>0.39779185128332611</c:v>
                </c:pt>
                <c:pt idx="2086">
                  <c:v>6.1997511324018824E-2</c:v>
                </c:pt>
                <c:pt idx="2087">
                  <c:v>-0.27417513615902639</c:v>
                </c:pt>
                <c:pt idx="2088">
                  <c:v>-0.61072393614721476</c:v>
                </c:pt>
                <c:pt idx="2089">
                  <c:v>-0.9476467178120378</c:v>
                </c:pt>
                <c:pt idx="2090">
                  <c:v>-1.2849412943966467</c:v>
                </c:pt>
                <c:pt idx="2091">
                  <c:v>-1.622605463108608</c:v>
                </c:pt>
                <c:pt idx="2092">
                  <c:v>-1.9606370050227704</c:v>
                </c:pt>
                <c:pt idx="2093">
                  <c:v>-2.2990336849902464</c:v>
                </c:pt>
                <c:pt idx="2094">
                  <c:v>-2.6377932515606699</c:v>
                </c:pt>
                <c:pt idx="2095">
                  <c:v>-2.9769134369088279</c:v>
                </c:pt>
                <c:pt idx="2096">
                  <c:v>-3.3163919567742397</c:v>
                </c:pt>
                <c:pt idx="2097">
                  <c:v>-3.656226510407067</c:v>
                </c:pt>
                <c:pt idx="2098">
                  <c:v>-3.99641478052459</c:v>
                </c:pt>
                <c:pt idx="2099">
                  <c:v>-4.3369544332740579</c:v>
                </c:pt>
                <c:pt idx="2100">
                  <c:v>-4.6778431182079379</c:v>
                </c:pt>
                <c:pt idx="2101">
                  <c:v>-5.0190784682628822</c:v>
                </c:pt>
                <c:pt idx="2102">
                  <c:v>-5.3606580997527695</c:v>
                </c:pt>
                <c:pt idx="2103">
                  <c:v>-5.7025796123662751</c:v>
                </c:pt>
                <c:pt idx="2104">
                  <c:v>-6.0448405891745578</c:v>
                </c:pt>
                <c:pt idx="2105">
                  <c:v>-6.3874385966460538</c:v>
                </c:pt>
                <c:pt idx="2106">
                  <c:v>-6.7303711846727587</c:v>
                </c:pt>
                <c:pt idx="2107">
                  <c:v>-7.0736358866008251</c:v>
                </c:pt>
                <c:pt idx="2108">
                  <c:v>-7.4172302192725867</c:v>
                </c:pt>
                <c:pt idx="2109">
                  <c:v>-7.7611516830741678</c:v>
                </c:pt>
                <c:pt idx="2110">
                  <c:v>-8.1053977619942028</c:v>
                </c:pt>
                <c:pt idx="2111">
                  <c:v>-8.4499659236870137</c:v>
                </c:pt>
                <c:pt idx="2112">
                  <c:v>-8.7948536195481974</c:v>
                </c:pt>
                <c:pt idx="2113">
                  <c:v>-9.1400582847934828</c:v>
                </c:pt>
                <c:pt idx="2114">
                  <c:v>-9.4855773385486728</c:v>
                </c:pt>
                <c:pt idx="2115">
                  <c:v>-9.8314081839472287</c:v>
                </c:pt>
                <c:pt idx="2116">
                  <c:v>-10.17754820823302</c:v>
                </c:pt>
                <c:pt idx="2117">
                  <c:v>-10.523994782874261</c:v>
                </c:pt>
                <c:pt idx="2118">
                  <c:v>-10.870745263682473</c:v>
                </c:pt>
                <c:pt idx="2119">
                  <c:v>-11.217796990940498</c:v>
                </c:pt>
                <c:pt idx="2120">
                  <c:v>-11.565147289536599</c:v>
                </c:pt>
                <c:pt idx="2121">
                  <c:v>-11.912793469106354</c:v>
                </c:pt>
                <c:pt idx="2122">
                  <c:v>-12.260732824184659</c:v>
                </c:pt>
                <c:pt idx="2123">
                  <c:v>-12.608962634360624</c:v>
                </c:pt>
                <c:pt idx="2124">
                  <c:v>-12.957480164441243</c:v>
                </c:pt>
                <c:pt idx="2125">
                  <c:v>-13.306282664623838</c:v>
                </c:pt>
                <c:pt idx="2126">
                  <c:v>-13.655367370673712</c:v>
                </c:pt>
                <c:pt idx="2127">
                  <c:v>-14.004731504108621</c:v>
                </c:pt>
                <c:pt idx="2128">
                  <c:v>-14.35437227239342</c:v>
                </c:pt>
                <c:pt idx="2129">
                  <c:v>-14.704286869134057</c:v>
                </c:pt>
                <c:pt idx="2130">
                  <c:v>-15.054472474287662</c:v>
                </c:pt>
                <c:pt idx="2131">
                  <c:v>-15.404926254371802</c:v>
                </c:pt>
                <c:pt idx="2132">
                  <c:v>-15.755645362683831</c:v>
                </c:pt>
                <c:pt idx="2133">
                  <c:v>-16.106626939526862</c:v>
                </c:pt>
                <c:pt idx="2134">
                  <c:v>-16.457868112438238</c:v>
                </c:pt>
                <c:pt idx="2135">
                  <c:v>-16.8093659964305</c:v>
                </c:pt>
                <c:pt idx="2136">
                  <c:v>-17.161117694233262</c:v>
                </c:pt>
                <c:pt idx="2137">
                  <c:v>-17.513120296542535</c:v>
                </c:pt>
                <c:pt idx="2138">
                  <c:v>-17.865370882276263</c:v>
                </c:pt>
                <c:pt idx="2139">
                  <c:v>-18.217866518838957</c:v>
                </c:pt>
                <c:pt idx="2140">
                  <c:v>-18.570604262383799</c:v>
                </c:pt>
                <c:pt idx="2141">
                  <c:v>-18.923581158089789</c:v>
                </c:pt>
                <c:pt idx="2142">
                  <c:v>-19.276794240437827</c:v>
                </c:pt>
                <c:pt idx="2143">
                  <c:v>-19.630240533495492</c:v>
                </c:pt>
                <c:pt idx="2144">
                  <c:v>-19.983917051206546</c:v>
                </c:pt>
                <c:pt idx="2145">
                  <c:v>-20.337820797683033</c:v>
                </c:pt>
                <c:pt idx="2146">
                  <c:v>-20.691948767508151</c:v>
                </c:pt>
                <c:pt idx="2147">
                  <c:v>-21.046297946037793</c:v>
                </c:pt>
                <c:pt idx="2148">
                  <c:v>-21.400865309711612</c:v>
                </c:pt>
                <c:pt idx="2149">
                  <c:v>-21.755647826365383</c:v>
                </c:pt>
                <c:pt idx="2150">
                  <c:v>-22.11064245555211</c:v>
                </c:pt>
                <c:pt idx="2151">
                  <c:v>-22.46584614886233</c:v>
                </c:pt>
                <c:pt idx="2152">
                  <c:v>-22.821255850253593</c:v>
                </c:pt>
                <c:pt idx="2153">
                  <c:v>-23.176868496382777</c:v>
                </c:pt>
                <c:pt idx="2154">
                  <c:v>-23.53268101693979</c:v>
                </c:pt>
                <c:pt idx="2155">
                  <c:v>-23.888690334989388</c:v>
                </c:pt>
                <c:pt idx="2156">
                  <c:v>-24.244893367315012</c:v>
                </c:pt>
                <c:pt idx="2157">
                  <c:v>-24.601287024765565</c:v>
                </c:pt>
                <c:pt idx="2158">
                  <c:v>-24.957868212607497</c:v>
                </c:pt>
                <c:pt idx="2159">
                  <c:v>-25.314633830879504</c:v>
                </c:pt>
                <c:pt idx="2160">
                  <c:v>-25.671580774749792</c:v>
                </c:pt>
                <c:pt idx="2161">
                  <c:v>-26.028705934879174</c:v>
                </c:pt>
                <c:pt idx="2162">
                  <c:v>-26.386006197785623</c:v>
                </c:pt>
                <c:pt idx="2163">
                  <c:v>-26.743478446209007</c:v>
                </c:pt>
                <c:pt idx="2164">
                  <c:v>-27.101119559485102</c:v>
                </c:pt>
                <c:pt idx="2165">
                  <c:v>-27.45892641391691</c:v>
                </c:pt>
                <c:pt idx="2166">
                  <c:v>-27.816895883150291</c:v>
                </c:pt>
                <c:pt idx="2167">
                  <c:v>-28.175024838552226</c:v>
                </c:pt>
                <c:pt idx="2168">
                  <c:v>-28.533310149592289</c:v>
                </c:pt>
                <c:pt idx="2169">
                  <c:v>-28.891748684224087</c:v>
                </c:pt>
                <c:pt idx="2170">
                  <c:v>-29.250337309270463</c:v>
                </c:pt>
                <c:pt idx="2171">
                  <c:v>-29.609072890809667</c:v>
                </c:pt>
                <c:pt idx="2172">
                  <c:v>-29.967952294563485</c:v>
                </c:pt>
                <c:pt idx="2173">
                  <c:v>-30.3269723862891</c:v>
                </c:pt>
                <c:pt idx="2174">
                  <c:v>-30.686130032166623</c:v>
                </c:pt>
                <c:pt idx="2175">
                  <c:v>-31.045422099196273</c:v>
                </c:pt>
                <c:pt idx="2176">
                  <c:v>-31.404845455588529</c:v>
                </c:pt>
                <c:pt idx="2177">
                  <c:v>-31.764396971161929</c:v>
                </c:pt>
                <c:pt idx="2178">
                  <c:v>-32.12407351773637</c:v>
                </c:pt>
                <c:pt idx="2179">
                  <c:v>-32.483871969532082</c:v>
                </c:pt>
                <c:pt idx="2180">
                  <c:v>-32.843789203564683</c:v>
                </c:pt>
                <c:pt idx="2181">
                  <c:v>-33.203822100045777</c:v>
                </c:pt>
                <c:pt idx="2182">
                  <c:v>-33.563967542777817</c:v>
                </c:pt>
                <c:pt idx="2183">
                  <c:v>-33.924222419554781</c:v>
                </c:pt>
                <c:pt idx="2184">
                  <c:v>-34.28458362255958</c:v>
                </c:pt>
                <c:pt idx="2185">
                  <c:v>-34.645048048762249</c:v>
                </c:pt>
                <c:pt idx="2186">
                  <c:v>-35.005612600318777</c:v>
                </c:pt>
                <c:pt idx="2187">
                  <c:v>-35.366274184967622</c:v>
                </c:pt>
                <c:pt idx="2188">
                  <c:v>-35.727029716428973</c:v>
                </c:pt>
                <c:pt idx="2189">
                  <c:v>-36.087876114799819</c:v>
                </c:pt>
                <c:pt idx="2190">
                  <c:v>-36.448810306949426</c:v>
                </c:pt>
                <c:pt idx="2191">
                  <c:v>-36.80982922691615</c:v>
                </c:pt>
                <c:pt idx="2192">
                  <c:v>-37.170929816300536</c:v>
                </c:pt>
                <c:pt idx="2193">
                  <c:v>-37.532109024657288</c:v>
                </c:pt>
                <c:pt idx="2194">
                  <c:v>-37.893363809888434</c:v>
                </c:pt>
                <c:pt idx="2195">
                  <c:v>-38.254691138632445</c:v>
                </c:pt>
                <c:pt idx="2196">
                  <c:v>-38.616087986652886</c:v>
                </c:pt>
                <c:pt idx="2197">
                  <c:v>-38.97755133922562</c:v>
                </c:pt>
                <c:pt idx="2198">
                  <c:v>-39.339078191523953</c:v>
                </c:pt>
                <c:pt idx="2199">
                  <c:v>-39.700665549001037</c:v>
                </c:pt>
                <c:pt idx="2200">
                  <c:v>-40.062310427772445</c:v>
                </c:pt>
                <c:pt idx="2201">
                  <c:v>-40.424009854993471</c:v>
                </c:pt>
                <c:pt idx="2202">
                  <c:v>-40.785760869236832</c:v>
                </c:pt>
                <c:pt idx="2203">
                  <c:v>-41.147560520866563</c:v>
                </c:pt>
                <c:pt idx="2204">
                  <c:v>-41.509405872409666</c:v>
                </c:pt>
                <c:pt idx="2205">
                  <c:v>-41.871293998925211</c:v>
                </c:pt>
                <c:pt idx="2206">
                  <c:v>-42.233221988370808</c:v>
                </c:pt>
                <c:pt idx="2207">
                  <c:v>-42.595186941964684</c:v>
                </c:pt>
                <c:pt idx="2208">
                  <c:v>-42.957185974548274</c:v>
                </c:pt>
                <c:pt idx="2209">
                  <c:v>-43.31921621494164</c:v>
                </c:pt>
                <c:pt idx="2210">
                  <c:v>-43.681274806297715</c:v>
                </c:pt>
                <c:pt idx="2211">
                  <c:v>-44.043358906454237</c:v>
                </c:pt>
                <c:pt idx="2212">
                  <c:v>-44.405465688279754</c:v>
                </c:pt>
                <c:pt idx="2213">
                  <c:v>-44.767592340017927</c:v>
                </c:pt>
                <c:pt idx="2214">
                  <c:v>-45.129736065627341</c:v>
                </c:pt>
                <c:pt idx="2215">
                  <c:v>-45.49189408511841</c:v>
                </c:pt>
                <c:pt idx="2216">
                  <c:v>-45.854063634885485</c:v>
                </c:pt>
                <c:pt idx="2217">
                  <c:v>-46.216241968035831</c:v>
                </c:pt>
                <c:pt idx="2218">
                  <c:v>-46.578426354714757</c:v>
                </c:pt>
                <c:pt idx="2219">
                  <c:v>-46.940614082424439</c:v>
                </c:pt>
                <c:pt idx="2220">
                  <c:v>-47.302802456342469</c:v>
                </c:pt>
                <c:pt idx="2221">
                  <c:v>-47.664988799632454</c:v>
                </c:pt>
                <c:pt idx="2222">
                  <c:v>-48.027170453752568</c:v>
                </c:pt>
                <c:pt idx="2223">
                  <c:v>-48.389344778758783</c:v>
                </c:pt>
                <c:pt idx="2224">
                  <c:v>-48.7515091536035</c:v>
                </c:pt>
                <c:pt idx="2225">
                  <c:v>-49.113660976430019</c:v>
                </c:pt>
                <c:pt idx="2226">
                  <c:v>-49.475797664861467</c:v>
                </c:pt>
                <c:pt idx="2227">
                  <c:v>-49.837916656287213</c:v>
                </c:pt>
                <c:pt idx="2228">
                  <c:v>-50.200015408141134</c:v>
                </c:pt>
                <c:pt idx="2229">
                  <c:v>-50.562091398177678</c:v>
                </c:pt>
                <c:pt idx="2230">
                  <c:v>-50.924142124743625</c:v>
                </c:pt>
                <c:pt idx="2231">
                  <c:v>-51.286165107040127</c:v>
                </c:pt>
                <c:pt idx="2232">
                  <c:v>-51.64815788538646</c:v>
                </c:pt>
                <c:pt idx="2233">
                  <c:v>-52.010118021473133</c:v>
                </c:pt>
                <c:pt idx="2234">
                  <c:v>-52.372043098612224</c:v>
                </c:pt>
                <c:pt idx="2235">
                  <c:v>-52.733930721983107</c:v>
                </c:pt>
                <c:pt idx="2236">
                  <c:v>-53.095778518871469</c:v>
                </c:pt>
                <c:pt idx="2237">
                  <c:v>-53.457584138903044</c:v>
                </c:pt>
                <c:pt idx="2238">
                  <c:v>-53.819345254274758</c:v>
                </c:pt>
                <c:pt idx="2239">
                  <c:v>-54.18105955997585</c:v>
                </c:pt>
                <c:pt idx="2240">
                  <c:v>-54.54272477400793</c:v>
                </c:pt>
                <c:pt idx="2241">
                  <c:v>-54.904338637597107</c:v>
                </c:pt>
                <c:pt idx="2242">
                  <c:v>-55.265898915401031</c:v>
                </c:pt>
                <c:pt idx="2243">
                  <c:v>-55.627403395710395</c:v>
                </c:pt>
                <c:pt idx="2244">
                  <c:v>-55.988849890647998</c:v>
                </c:pt>
                <c:pt idx="2245">
                  <c:v>-56.350236236356025</c:v>
                </c:pt>
                <c:pt idx="2246">
                  <c:v>-56.711560293182529</c:v>
                </c:pt>
                <c:pt idx="2247">
                  <c:v>-57.072819945862072</c:v>
                </c:pt>
                <c:pt idx="2248">
                  <c:v>-57.434013103687612</c:v>
                </c:pt>
                <c:pt idx="2249">
                  <c:v>-57.79513770068089</c:v>
                </c:pt>
                <c:pt idx="2250">
                  <c:v>-58.15619169575406</c:v>
                </c:pt>
                <c:pt idx="2251">
                  <c:v>-58.517173072866981</c:v>
                </c:pt>
                <c:pt idx="2252">
                  <c:v>-58.87807984117859</c:v>
                </c:pt>
                <c:pt idx="2253">
                  <c:v>-59.238910035192603</c:v>
                </c:pt>
                <c:pt idx="2254">
                  <c:v>-59.599661714897437</c:v>
                </c:pt>
                <c:pt idx="2255">
                  <c:v>-59.960332965901493</c:v>
                </c:pt>
                <c:pt idx="2256">
                  <c:v>-60.320921899559885</c:v>
                </c:pt>
                <c:pt idx="2257">
                  <c:v>-60.681426653100594</c:v>
                </c:pt>
                <c:pt idx="2258">
                  <c:v>-61.041845389738704</c:v>
                </c:pt>
                <c:pt idx="2259">
                  <c:v>-61.40217629879011</c:v>
                </c:pt>
                <c:pt idx="2260">
                  <c:v>-61.762417595777208</c:v>
                </c:pt>
                <c:pt idx="2261">
                  <c:v>-62.122567522528762</c:v>
                </c:pt>
                <c:pt idx="2262">
                  <c:v>-62.482624347276051</c:v>
                </c:pt>
                <c:pt idx="2263">
                  <c:v>-62.842586364741209</c:v>
                </c:pt>
                <c:pt idx="2264">
                  <c:v>-63.202451896220524</c:v>
                </c:pt>
                <c:pt idx="2265">
                  <c:v>-63.562219289664171</c:v>
                </c:pt>
                <c:pt idx="2266">
                  <c:v>-63.921886919747365</c:v>
                </c:pt>
                <c:pt idx="2267">
                  <c:v>-64.281453187937814</c:v>
                </c:pt>
                <c:pt idx="2268">
                  <c:v>-64.640916522558825</c:v>
                </c:pt>
                <c:pt idx="2269">
                  <c:v>-65.000275378842005</c:v>
                </c:pt>
                <c:pt idx="2270">
                  <c:v>-65.359528238982122</c:v>
                </c:pt>
                <c:pt idx="2271">
                  <c:v>-65.718673612179529</c:v>
                </c:pt>
                <c:pt idx="2272">
                  <c:v>-66.07771003468136</c:v>
                </c:pt>
                <c:pt idx="2273">
                  <c:v>-66.436636069815705</c:v>
                </c:pt>
                <c:pt idx="2274">
                  <c:v>-66.795450308021358</c:v>
                </c:pt>
                <c:pt idx="2275">
                  <c:v>-67.1541513668721</c:v>
                </c:pt>
                <c:pt idx="2276">
                  <c:v>-67.512737891094773</c:v>
                </c:pt>
                <c:pt idx="2277">
                  <c:v>-67.871208552583568</c:v>
                </c:pt>
                <c:pt idx="2278">
                  <c:v>-68.229562050409072</c:v>
                </c:pt>
                <c:pt idx="2279">
                  <c:v>-68.587797110820034</c:v>
                </c:pt>
                <c:pt idx="2280">
                  <c:v>-68.94591248724403</c:v>
                </c:pt>
                <c:pt idx="2281">
                  <c:v>-69.303906960279846</c:v>
                </c:pt>
                <c:pt idx="2282">
                  <c:v>-69.661779337685772</c:v>
                </c:pt>
                <c:pt idx="2283">
                  <c:v>-70.01952845436287</c:v>
                </c:pt>
                <c:pt idx="2284">
                  <c:v>-70.377153172335312</c:v>
                </c:pt>
                <c:pt idx="2285">
                  <c:v>-70.734652380723105</c:v>
                </c:pt>
                <c:pt idx="2286">
                  <c:v>-71.092024995711398</c:v>
                </c:pt>
                <c:pt idx="2287">
                  <c:v>-71.44926996051538</c:v>
                </c:pt>
                <c:pt idx="2288">
                  <c:v>-71.806386245339795</c:v>
                </c:pt>
                <c:pt idx="2289">
                  <c:v>-72.163372847334415</c:v>
                </c:pt>
                <c:pt idx="2290">
                  <c:v>-72.520228790544635</c:v>
                </c:pt>
                <c:pt idx="2291">
                  <c:v>-72.876953125858194</c:v>
                </c:pt>
                <c:pt idx="2292">
                  <c:v>-73.233544930948199</c:v>
                </c:pt>
                <c:pt idx="2293">
                  <c:v>-73.590003310206271</c:v>
                </c:pt>
                <c:pt idx="2294">
                  <c:v>-73.946327394681148</c:v>
                </c:pt>
                <c:pt idx="2295">
                  <c:v>-74.302516342004949</c:v>
                </c:pt>
                <c:pt idx="2296">
                  <c:v>-74.658569336318678</c:v>
                </c:pt>
                <c:pt idx="2297">
                  <c:v>-75.014485588191718</c:v>
                </c:pt>
                <c:pt idx="2298">
                  <c:v>-75.370264334540721</c:v>
                </c:pt>
                <c:pt idx="2299">
                  <c:v>-75.725904838540544</c:v>
                </c:pt>
                <c:pt idx="2300">
                  <c:v>-76.081406389534294</c:v>
                </c:pt>
                <c:pt idx="2301">
                  <c:v>-76.436768302936898</c:v>
                </c:pt>
                <c:pt idx="2302">
                  <c:v>-76.791989920136004</c:v>
                </c:pt>
                <c:pt idx="2303">
                  <c:v>-77.147070608394827</c:v>
                </c:pt>
                <c:pt idx="2304">
                  <c:v>-77.502009760736115</c:v>
                </c:pt>
                <c:pt idx="2305">
                  <c:v>102.14319320415873</c:v>
                </c:pt>
                <c:pt idx="2306">
                  <c:v>101.78853884208259</c:v>
                </c:pt>
                <c:pt idx="2307">
                  <c:v>101.43402768336847</c:v>
                </c:pt>
                <c:pt idx="2308">
                  <c:v>101.07966023307802</c:v>
                </c:pt>
                <c:pt idx="2309">
                  <c:v>100.72543697107555</c:v>
                </c:pt>
                <c:pt idx="2310">
                  <c:v>100.37135835217968</c:v>
                </c:pt>
                <c:pt idx="2311">
                  <c:v>100.01742480627905</c:v>
                </c:pt>
                <c:pt idx="2312">
                  <c:v>99.663636738476001</c:v>
                </c:pt>
                <c:pt idx="2313">
                  <c:v>99.309994529216254</c:v>
                </c:pt>
                <c:pt idx="2314">
                  <c:v>98.95649853443085</c:v>
                </c:pt>
                <c:pt idx="2315">
                  <c:v>98.603149085678098</c:v>
                </c:pt>
                <c:pt idx="2316">
                  <c:v>98.249946490289233</c:v>
                </c:pt>
                <c:pt idx="2317">
                  <c:v>97.896891031514798</c:v>
                </c:pt>
                <c:pt idx="2318">
                  <c:v>97.543982968676602</c:v>
                </c:pt>
                <c:pt idx="2319">
                  <c:v>97.191222537321011</c:v>
                </c:pt>
                <c:pt idx="2320">
                  <c:v>96.838609949374231</c:v>
                </c:pt>
                <c:pt idx="2321">
                  <c:v>96.486145393300646</c:v>
                </c:pt>
                <c:pt idx="2322">
                  <c:v>96.133829034264991</c:v>
                </c:pt>
                <c:pt idx="2323">
                  <c:v>95.781661014294855</c:v>
                </c:pt>
                <c:pt idx="2324">
                  <c:v>95.429641452445978</c:v>
                </c:pt>
                <c:pt idx="2325">
                  <c:v>95.077770444971463</c:v>
                </c:pt>
                <c:pt idx="2326">
                  <c:v>94.726048065491042</c:v>
                </c:pt>
                <c:pt idx="2327">
                  <c:v>94.374474365163778</c:v>
                </c:pt>
                <c:pt idx="2328">
                  <c:v>94.023049372862488</c:v>
                </c:pt>
                <c:pt idx="2329">
                  <c:v>93.671773095350616</c:v>
                </c:pt>
                <c:pt idx="2330">
                  <c:v>93.320645517460136</c:v>
                </c:pt>
                <c:pt idx="2331">
                  <c:v>92.969666602272255</c:v>
                </c:pt>
                <c:pt idx="2332">
                  <c:v>92.618836291299758</c:v>
                </c:pt>
                <c:pt idx="2333">
                  <c:v>92.268154504670747</c:v>
                </c:pt>
                <c:pt idx="2334">
                  <c:v>91.917621141314456</c:v>
                </c:pt>
                <c:pt idx="2335">
                  <c:v>91.567236079149396</c:v>
                </c:pt>
                <c:pt idx="2336">
                  <c:v>91.216999175270473</c:v>
                </c:pt>
                <c:pt idx="2337">
                  <c:v>90.866910266141716</c:v>
                </c:pt>
                <c:pt idx="2338">
                  <c:v>90.516969167787082</c:v>
                </c:pt>
                <c:pt idx="2339">
                  <c:v>90.167175675984325</c:v>
                </c:pt>
                <c:pt idx="2340">
                  <c:v>89.817529566459271</c:v>
                </c:pt>
                <c:pt idx="2341">
                  <c:v>89.468030595083093</c:v>
                </c:pt>
                <c:pt idx="2342">
                  <c:v>89.118678498068292</c:v>
                </c:pt>
                <c:pt idx="2343">
                  <c:v>88.769472992168801</c:v>
                </c:pt>
                <c:pt idx="2344">
                  <c:v>88.420413774878867</c:v>
                </c:pt>
                <c:pt idx="2345">
                  <c:v>88.071500524633606</c:v>
                </c:pt>
                <c:pt idx="2346">
                  <c:v>87.722732901011767</c:v>
                </c:pt>
                <c:pt idx="2347">
                  <c:v>87.374110544938361</c:v>
                </c:pt>
                <c:pt idx="2348">
                  <c:v>87.025633078888262</c:v>
                </c:pt>
                <c:pt idx="2349">
                  <c:v>86.677300107090872</c:v>
                </c:pt>
                <c:pt idx="2350">
                  <c:v>86.329111215736134</c:v>
                </c:pt>
                <c:pt idx="2351">
                  <c:v>85.981065973180051</c:v>
                </c:pt>
                <c:pt idx="2352">
                  <c:v>85.633163930153017</c:v>
                </c:pt>
                <c:pt idx="2353">
                  <c:v>85.285404619966585</c:v>
                </c:pt>
                <c:pt idx="2354">
                  <c:v>84.93778755872178</c:v>
                </c:pt>
                <c:pt idx="2355">
                  <c:v>84.590312245518788</c:v>
                </c:pt>
                <c:pt idx="2356">
                  <c:v>84.242978162666077</c:v>
                </c:pt>
                <c:pt idx="2357">
                  <c:v>83.895784775890391</c:v>
                </c:pt>
                <c:pt idx="2358">
                  <c:v>83.548731534547628</c:v>
                </c:pt>
                <c:pt idx="2359">
                  <c:v>83.201817871833342</c:v>
                </c:pt>
                <c:pt idx="2360">
                  <c:v>82.855043204994161</c:v>
                </c:pt>
                <c:pt idx="2361">
                  <c:v>82.508406935539213</c:v>
                </c:pt>
                <c:pt idx="2362">
                  <c:v>82.161908449452454</c:v>
                </c:pt>
                <c:pt idx="2363">
                  <c:v>81.815547117404279</c:v>
                </c:pt>
                <c:pt idx="2364">
                  <c:v>81.46932229496467</c:v>
                </c:pt>
                <c:pt idx="2365">
                  <c:v>81.123233322814343</c:v>
                </c:pt>
                <c:pt idx="2366">
                  <c:v>80.777279526958651</c:v>
                </c:pt>
                <c:pt idx="2367">
                  <c:v>80.431460218939549</c:v>
                </c:pt>
                <c:pt idx="2368">
                  <c:v>80.085774696048588</c:v>
                </c:pt>
                <c:pt idx="2369">
                  <c:v>79.740222241539541</c:v>
                </c:pt>
                <c:pt idx="2370">
                  <c:v>79.394802124841362</c:v>
                </c:pt>
                <c:pt idx="2371">
                  <c:v>79.049513601771466</c:v>
                </c:pt>
                <c:pt idx="2372">
                  <c:v>78.704355914745634</c:v>
                </c:pt>
                <c:pt idx="2373">
                  <c:v>78.359328292995187</c:v>
                </c:pt>
                <c:pt idx="2374">
                  <c:v>78.01442995277344</c:v>
                </c:pt>
                <c:pt idx="2375">
                  <c:v>77.669660097573399</c:v>
                </c:pt>
                <c:pt idx="2376">
                  <c:v>77.325017918335618</c:v>
                </c:pt>
                <c:pt idx="2377">
                  <c:v>76.980502593661754</c:v>
                </c:pt>
                <c:pt idx="2378">
                  <c:v>76.636113290025577</c:v>
                </c:pt>
                <c:pt idx="2379">
                  <c:v>76.291849161983095</c:v>
                </c:pt>
                <c:pt idx="2380">
                  <c:v>75.947709352385246</c:v>
                </c:pt>
                <c:pt idx="2381">
                  <c:v>75.603692992585508</c:v>
                </c:pt>
                <c:pt idx="2382">
                  <c:v>75.259799202651877</c:v>
                </c:pt>
                <c:pt idx="2383">
                  <c:v>74.916027091575387</c:v>
                </c:pt>
                <c:pt idx="2384">
                  <c:v>74.572375757479946</c:v>
                </c:pt>
                <c:pt idx="2385">
                  <c:v>74.228844287828807</c:v>
                </c:pt>
                <c:pt idx="2386">
                  <c:v>73.885431759635964</c:v>
                </c:pt>
                <c:pt idx="2387">
                  <c:v>73.542137239670112</c:v>
                </c:pt>
                <c:pt idx="2388">
                  <c:v>73.198959784664396</c:v>
                </c:pt>
                <c:pt idx="2389">
                  <c:v>72.855898441519926</c:v>
                </c:pt>
                <c:pt idx="2390">
                  <c:v>72.512952247515614</c:v>
                </c:pt>
                <c:pt idx="2391">
                  <c:v>72.170120230508971</c:v>
                </c:pt>
                <c:pt idx="2392">
                  <c:v>71.827401409143363</c:v>
                </c:pt>
                <c:pt idx="2393">
                  <c:v>71.484794793050369</c:v>
                </c:pt>
                <c:pt idx="2394">
                  <c:v>71.142299383054521</c:v>
                </c:pt>
                <c:pt idx="2395">
                  <c:v>70.799914171374624</c:v>
                </c:pt>
                <c:pt idx="2396">
                  <c:v>70.457638141826251</c:v>
                </c:pt>
                <c:pt idx="2397">
                  <c:v>70.115470270020865</c:v>
                </c:pt>
                <c:pt idx="2398">
                  <c:v>69.773409523568716</c:v>
                </c:pt>
                <c:pt idx="2399">
                  <c:v>69.43145486227678</c:v>
                </c:pt>
                <c:pt idx="2400">
                  <c:v>69.089605238348241</c:v>
                </c:pt>
                <c:pt idx="2401">
                  <c:v>68.747859596579403</c:v>
                </c:pt>
                <c:pt idx="2402">
                  <c:v>68.406216874557117</c:v>
                </c:pt>
                <c:pt idx="2403">
                  <c:v>68.064676002855876</c:v>
                </c:pt>
                <c:pt idx="2404">
                  <c:v>67.723235905232528</c:v>
                </c:pt>
                <c:pt idx="2405">
                  <c:v>67.381895498820327</c:v>
                </c:pt>
                <c:pt idx="2406">
                  <c:v>67.040653694323581</c:v>
                </c:pt>
                <c:pt idx="2407">
                  <c:v>66.699509396210416</c:v>
                </c:pt>
                <c:pt idx="2408">
                  <c:v>66.358461502903012</c:v>
                </c:pt>
                <c:pt idx="2409">
                  <c:v>66.017508906970505</c:v>
                </c:pt>
                <c:pt idx="2410">
                  <c:v>65.6766504953181</c:v>
                </c:pt>
                <c:pt idx="2411">
                  <c:v>65.335885149376466</c:v>
                </c:pt>
                <c:pt idx="2412">
                  <c:v>64.995211745289723</c:v>
                </c:pt>
                <c:pt idx="2413">
                  <c:v>64.654629154102849</c:v>
                </c:pt>
                <c:pt idx="2414">
                  <c:v>64.314136241947182</c:v>
                </c:pt>
                <c:pt idx="2415">
                  <c:v>63.973731870226601</c:v>
                </c:pt>
                <c:pt idx="2416">
                  <c:v>63.633414895801529</c:v>
                </c:pt>
                <c:pt idx="2417">
                  <c:v>63.293184171171411</c:v>
                </c:pt>
                <c:pt idx="2418">
                  <c:v>62.953038544658419</c:v>
                </c:pt>
                <c:pt idx="2419">
                  <c:v>62.612976860587587</c:v>
                </c:pt>
                <c:pt idx="2420">
                  <c:v>62.272997959467716</c:v>
                </c:pt>
                <c:pt idx="2421">
                  <c:v>61.933100678169119</c:v>
                </c:pt>
                <c:pt idx="2422">
                  <c:v>61.593283850104854</c:v>
                </c:pt>
                <c:pt idx="2423">
                  <c:v>61.253546305404583</c:v>
                </c:pt>
                <c:pt idx="2424">
                  <c:v>60.913886871092409</c:v>
                </c:pt>
                <c:pt idx="2425">
                  <c:v>60.574304371260787</c:v>
                </c:pt>
                <c:pt idx="2426">
                  <c:v>60.234797627247161</c:v>
                </c:pt>
                <c:pt idx="2427">
                  <c:v>59.895365457803479</c:v>
                </c:pt>
                <c:pt idx="2428">
                  <c:v>59.556006679269629</c:v>
                </c:pt>
                <c:pt idx="2429">
                  <c:v>59.216720105745217</c:v>
                </c:pt>
                <c:pt idx="2430">
                  <c:v>58.87750454925699</c:v>
                </c:pt>
                <c:pt idx="2431">
                  <c:v>58.538358819930046</c:v>
                </c:pt>
                <c:pt idx="2432">
                  <c:v>58.199281726151973</c:v>
                </c:pt>
                <c:pt idx="2433">
                  <c:v>57.86027207474428</c:v>
                </c:pt>
                <c:pt idx="2434">
                  <c:v>57.521328671121928</c:v>
                </c:pt>
                <c:pt idx="2435">
                  <c:v>57.182450319462852</c:v>
                </c:pt>
                <c:pt idx="2436">
                  <c:v>56.843635822867547</c:v>
                </c:pt>
                <c:pt idx="2437">
                  <c:v>56.504883983523072</c:v>
                </c:pt>
                <c:pt idx="2438">
                  <c:v>56.16619360286262</c:v>
                </c:pt>
                <c:pt idx="2439">
                  <c:v>55.827563481725733</c:v>
                </c:pt>
                <c:pt idx="2440">
                  <c:v>55.488992420519118</c:v>
                </c:pt>
                <c:pt idx="2441">
                  <c:v>55.150479219371014</c:v>
                </c:pt>
                <c:pt idx="2442">
                  <c:v>54.812022678290326</c:v>
                </c:pt>
                <c:pt idx="2443">
                  <c:v>54.473621597319642</c:v>
                </c:pt>
                <c:pt idx="2444">
                  <c:v>54.13527477669291</c:v>
                </c:pt>
                <c:pt idx="2445">
                  <c:v>53.796981016983629</c:v>
                </c:pt>
                <c:pt idx="2446">
                  <c:v>53.458739119262923</c:v>
                </c:pt>
                <c:pt idx="2447">
                  <c:v>53.120547885245088</c:v>
                </c:pt>
                <c:pt idx="2448">
                  <c:v>52.78240611744107</c:v>
                </c:pt>
                <c:pt idx="2449">
                  <c:v>52.444312619304469</c:v>
                </c:pt>
                <c:pt idx="2450">
                  <c:v>52.106266195382311</c:v>
                </c:pt>
                <c:pt idx="2451">
                  <c:v>51.768265651457433</c:v>
                </c:pt>
                <c:pt idx="2452">
                  <c:v>51.430309794697344</c:v>
                </c:pt>
                <c:pt idx="2453">
                  <c:v>51.092397433795888</c:v>
                </c:pt>
                <c:pt idx="2454">
                  <c:v>50.754527379119445</c:v>
                </c:pt>
                <c:pt idx="2455">
                  <c:v>50.416698442844691</c:v>
                </c:pt>
                <c:pt idx="2456">
                  <c:v>50.078909439102596</c:v>
                </c:pt>
                <c:pt idx="2457">
                  <c:v>49.741159184116519</c:v>
                </c:pt>
                <c:pt idx="2458">
                  <c:v>49.403446496341999</c:v>
                </c:pt>
                <c:pt idx="2459">
                  <c:v>49.065770196603118</c:v>
                </c:pt>
                <c:pt idx="2460">
                  <c:v>48.728129108228906</c:v>
                </c:pt>
                <c:pt idx="2461">
                  <c:v>48.39052205718933</c:v>
                </c:pt>
                <c:pt idx="2462">
                  <c:v>48.052947872228486</c:v>
                </c:pt>
                <c:pt idx="2463">
                  <c:v>47.715405384998057</c:v>
                </c:pt>
                <c:pt idx="2464">
                  <c:v>47.377893430188365</c:v>
                </c:pt>
                <c:pt idx="2465">
                  <c:v>47.040410845659885</c:v>
                </c:pt>
                <c:pt idx="2466">
                  <c:v>46.702956472572971</c:v>
                </c:pt>
                <c:pt idx="2467">
                  <c:v>46.365529155514722</c:v>
                </c:pt>
                <c:pt idx="2468">
                  <c:v>46.028127742627674</c:v>
                </c:pt>
                <c:pt idx="2469">
                  <c:v>45.690751085735641</c:v>
                </c:pt>
                <c:pt idx="2470">
                  <c:v>45.353398040468946</c:v>
                </c:pt>
                <c:pt idx="2471">
                  <c:v>45.016067466388371</c:v>
                </c:pt>
                <c:pt idx="2472">
                  <c:v>44.678758227106314</c:v>
                </c:pt>
                <c:pt idx="2473">
                  <c:v>44.341469190410422</c:v>
                </c:pt>
                <c:pt idx="2474">
                  <c:v>44.00419922838438</c:v>
                </c:pt>
                <c:pt idx="2475">
                  <c:v>43.666947217524744</c:v>
                </c:pt>
                <c:pt idx="2476">
                  <c:v>43.329712038862866</c:v>
                </c:pt>
                <c:pt idx="2477">
                  <c:v>42.992492578078163</c:v>
                </c:pt>
                <c:pt idx="2478">
                  <c:v>42.655287725617058</c:v>
                </c:pt>
                <c:pt idx="2479">
                  <c:v>42.318096376807233</c:v>
                </c:pt>
                <c:pt idx="2480">
                  <c:v>41.980917431970468</c:v>
                </c:pt>
                <c:pt idx="2481">
                  <c:v>41.64374979653595</c:v>
                </c:pt>
                <c:pt idx="2482">
                  <c:v>41.306592381152463</c:v>
                </c:pt>
                <c:pt idx="2483">
                  <c:v>40.969444101797308</c:v>
                </c:pt>
                <c:pt idx="2484">
                  <c:v>40.632303879887694</c:v>
                </c:pt>
                <c:pt idx="2485">
                  <c:v>40.295170642385656</c:v>
                </c:pt>
                <c:pt idx="2486">
                  <c:v>39.958043321909514</c:v>
                </c:pt>
                <c:pt idx="2487">
                  <c:v>39.620920856835788</c:v>
                </c:pt>
                <c:pt idx="2488">
                  <c:v>39.283802191406373</c:v>
                </c:pt>
                <c:pt idx="2489">
                  <c:v>38.946686275830771</c:v>
                </c:pt>
                <c:pt idx="2490">
                  <c:v>38.609572066390221</c:v>
                </c:pt>
                <c:pt idx="2491">
                  <c:v>38.272458525537793</c:v>
                </c:pt>
                <c:pt idx="2492">
                  <c:v>37.935344621998929</c:v>
                </c:pt>
                <c:pt idx="2493">
                  <c:v>37.598229330871625</c:v>
                </c:pt>
                <c:pt idx="2494">
                  <c:v>37.261111633722599</c:v>
                </c:pt>
                <c:pt idx="2495">
                  <c:v>36.923990518686878</c:v>
                </c:pt>
                <c:pt idx="2496">
                  <c:v>36.586864980560229</c:v>
                </c:pt>
                <c:pt idx="2497">
                  <c:v>36.249734020897229</c:v>
                </c:pt>
                <c:pt idx="2498">
                  <c:v>35.912596648102451</c:v>
                </c:pt>
                <c:pt idx="2499">
                  <c:v>35.575451877523761</c:v>
                </c:pt>
                <c:pt idx="2500">
                  <c:v>35.23829873154309</c:v>
                </c:pt>
                <c:pt idx="2501">
                  <c:v>34.901136239667856</c:v>
                </c:pt>
                <c:pt idx="2502">
                  <c:v>34.563963438618956</c:v>
                </c:pt>
                <c:pt idx="2503">
                  <c:v>34.226779372417589</c:v>
                </c:pt>
                <c:pt idx="2504">
                  <c:v>33.889583092475114</c:v>
                </c:pt>
                <c:pt idx="2505">
                  <c:v>33.552373657675261</c:v>
                </c:pt>
                <c:pt idx="2506">
                  <c:v>33.215150134460934</c:v>
                </c:pt>
                <c:pt idx="2507">
                  <c:v>32.877911596916313</c:v>
                </c:pt>
                <c:pt idx="2508">
                  <c:v>32.540657126849105</c:v>
                </c:pt>
                <c:pt idx="2509">
                  <c:v>32.203385813873119</c:v>
                </c:pt>
                <c:pt idx="2510">
                  <c:v>31.866096755485703</c:v>
                </c:pt>
                <c:pt idx="2511">
                  <c:v>31.528789057148771</c:v>
                </c:pt>
                <c:pt idx="2512">
                  <c:v>31.191461832365221</c:v>
                </c:pt>
                <c:pt idx="2513">
                  <c:v>30.854114202754847</c:v>
                </c:pt>
                <c:pt idx="2514">
                  <c:v>30.516745298131649</c:v>
                </c:pt>
                <c:pt idx="2515">
                  <c:v>30.179354256575586</c:v>
                </c:pt>
                <c:pt idx="2516">
                  <c:v>29.841940224507823</c:v>
                </c:pt>
                <c:pt idx="2517">
                  <c:v>29.504502356761215</c:v>
                </c:pt>
                <c:pt idx="2518">
                  <c:v>29.167039816650277</c:v>
                </c:pt>
                <c:pt idx="2519">
                  <c:v>28.82955177604342</c:v>
                </c:pt>
                <c:pt idx="2520">
                  <c:v>28.492037415429017</c:v>
                </c:pt>
                <c:pt idx="2521">
                  <c:v>28.154495923982626</c:v>
                </c:pt>
                <c:pt idx="2522">
                  <c:v>27.816926499634562</c:v>
                </c:pt>
                <c:pt idx="2523">
                  <c:v>27.479328349133336</c:v>
                </c:pt>
                <c:pt idx="2524">
                  <c:v>27.141700688110046</c:v>
                </c:pt>
                <c:pt idx="2525">
                  <c:v>26.804042741140464</c:v>
                </c:pt>
                <c:pt idx="2526">
                  <c:v>26.466353741806611</c:v>
                </c:pt>
                <c:pt idx="2527">
                  <c:v>26.128632932757323</c:v>
                </c:pt>
                <c:pt idx="2528">
                  <c:v>25.790879565766726</c:v>
                </c:pt>
                <c:pt idx="2529">
                  <c:v>25.453092901791791</c:v>
                </c:pt>
                <c:pt idx="2530">
                  <c:v>25.115272211029879</c:v>
                </c:pt>
                <c:pt idx="2531">
                  <c:v>24.77741677297217</c:v>
                </c:pt>
                <c:pt idx="2532">
                  <c:v>24.439525876461229</c:v>
                </c:pt>
                <c:pt idx="2533">
                  <c:v>24.101598819740612</c:v>
                </c:pt>
                <c:pt idx="2534">
                  <c:v>23.763634910508465</c:v>
                </c:pt>
                <c:pt idx="2535">
                  <c:v>23.425633465967728</c:v>
                </c:pt>
                <c:pt idx="2536">
                  <c:v>23.08759381287598</c:v>
                </c:pt>
                <c:pt idx="2537">
                  <c:v>22.749515287592864</c:v>
                </c:pt>
                <c:pt idx="2538">
                  <c:v>22.411397236127915</c:v>
                </c:pt>
                <c:pt idx="2539">
                  <c:v>22.073239014186122</c:v>
                </c:pt>
                <c:pt idx="2540">
                  <c:v>21.735039987210424</c:v>
                </c:pt>
                <c:pt idx="2541">
                  <c:v>21.396799530429348</c:v>
                </c:pt>
                <c:pt idx="2542">
                  <c:v>21.058517028895501</c:v>
                </c:pt>
                <c:pt idx="2543">
                  <c:v>20.72019187752754</c:v>
                </c:pt>
                <c:pt idx="2544">
                  <c:v>20.381823481149997</c:v>
                </c:pt>
                <c:pt idx="2545">
                  <c:v>20.043411254532099</c:v>
                </c:pt>
                <c:pt idx="2546">
                  <c:v>19.704954622423891</c:v>
                </c:pt>
                <c:pt idx="2547">
                  <c:v>19.366453019593123</c:v>
                </c:pt>
                <c:pt idx="2548">
                  <c:v>19.027905890858989</c:v>
                </c:pt>
                <c:pt idx="2549">
                  <c:v>18.689312691127295</c:v>
                </c:pt>
                <c:pt idx="2550">
                  <c:v>18.350672885420632</c:v>
                </c:pt>
                <c:pt idx="2551">
                  <c:v>18.011985948910873</c:v>
                </c:pt>
                <c:pt idx="2552">
                  <c:v>17.673251366947863</c:v>
                </c:pt>
                <c:pt idx="2553">
                  <c:v>17.334468635088729</c:v>
                </c:pt>
                <c:pt idx="2554">
                  <c:v>16.995637259123896</c:v>
                </c:pt>
                <c:pt idx="2555">
                  <c:v>16.65675675510413</c:v>
                </c:pt>
                <c:pt idx="2556">
                  <c:v>16.31782664936593</c:v>
                </c:pt>
                <c:pt idx="2557">
                  <c:v>15.97884647855232</c:v>
                </c:pt>
                <c:pt idx="2558">
                  <c:v>15.639815789636422</c:v>
                </c:pt>
                <c:pt idx="2559">
                  <c:v>15.300734139943277</c:v>
                </c:pt>
                <c:pt idx="2560">
                  <c:v>14.96160109716801</c:v>
                </c:pt>
                <c:pt idx="2561">
                  <c:v>14.622416239394633</c:v>
                </c:pt>
                <c:pt idx="2562">
                  <c:v>14.283179155112869</c:v>
                </c:pt>
                <c:pt idx="2563">
                  <c:v>13.943889443234509</c:v>
                </c:pt>
                <c:pt idx="2564">
                  <c:v>13.604546713105817</c:v>
                </c:pt>
                <c:pt idx="2565">
                  <c:v>13.26515058452442</c:v>
                </c:pt>
                <c:pt idx="2566">
                  <c:v>12.925700687747071</c:v>
                </c:pt>
                <c:pt idx="2567">
                  <c:v>12.586196663503015</c:v>
                </c:pt>
                <c:pt idx="2568">
                  <c:v>12.246638163001561</c:v>
                </c:pt>
                <c:pt idx="2569">
                  <c:v>11.907024847941452</c:v>
                </c:pt>
                <c:pt idx="2570">
                  <c:v>11.567356390516242</c:v>
                </c:pt>
                <c:pt idx="2571">
                  <c:v>11.227632473421272</c:v>
                </c:pt>
                <c:pt idx="2572">
                  <c:v>10.887852789854733</c:v>
                </c:pt>
                <c:pt idx="2573">
                  <c:v>10.548017043524109</c:v>
                </c:pt>
                <c:pt idx="2574">
                  <c:v>10.208124948644384</c:v>
                </c:pt>
                <c:pt idx="2575">
                  <c:v>9.8681762299418985</c:v>
                </c:pt>
                <c:pt idx="2576">
                  <c:v>9.5281706226482346</c:v>
                </c:pt>
                <c:pt idx="2577">
                  <c:v>9.1881078725019769</c:v>
                </c:pt>
                <c:pt idx="2578">
                  <c:v>8.8479877357429348</c:v>
                </c:pt>
                <c:pt idx="2579">
                  <c:v>8.5078099791069413</c:v>
                </c:pt>
                <c:pt idx="2580">
                  <c:v>8.1675743798202571</c:v>
                </c:pt>
                <c:pt idx="2581">
                  <c:v>7.827280725591593</c:v>
                </c:pt>
                <c:pt idx="2582">
                  <c:v>7.486928814601951</c:v>
                </c:pt>
                <c:pt idx="2583">
                  <c:v>7.1465184554955554</c:v>
                </c:pt>
                <c:pt idx="2584">
                  <c:v>6.8060494673680063</c:v>
                </c:pt>
                <c:pt idx="2585">
                  <c:v>6.4655216797524702</c:v>
                </c:pt>
                <c:pt idx="2586">
                  <c:v>6.1249349326056048</c:v>
                </c:pt>
                <c:pt idx="2587">
                  <c:v>5.784289076292934</c:v>
                </c:pt>
                <c:pt idx="2588">
                  <c:v>5.443583971569355</c:v>
                </c:pt>
                <c:pt idx="2589">
                  <c:v>5.1028194895642907</c:v>
                </c:pt>
                <c:pt idx="2590">
                  <c:v>4.7619955117588288</c:v>
                </c:pt>
                <c:pt idx="2591">
                  <c:v>4.4211119299663384</c:v>
                </c:pt>
                <c:pt idx="2592">
                  <c:v>4.0801686463108346</c:v>
                </c:pt>
                <c:pt idx="2593">
                  <c:v>3.7391655732015265</c:v>
                </c:pt>
                <c:pt idx="2594">
                  <c:v>3.3981026333098727</c:v>
                </c:pt>
                <c:pt idx="2595">
                  <c:v>3.0569797595415986</c:v>
                </c:pt>
                <c:pt idx="2596">
                  <c:v>2.7157968950109597</c:v>
                </c:pt>
                <c:pt idx="2597">
                  <c:v>2.3745539930101343</c:v>
                </c:pt>
                <c:pt idx="2598">
                  <c:v>2.0332510169811577</c:v>
                </c:pt>
                <c:pt idx="2599">
                  <c:v>1.6918879404824636</c:v>
                </c:pt>
                <c:pt idx="2600">
                  <c:v>1.3504647471566271</c:v>
                </c:pt>
                <c:pt idx="2601">
                  <c:v>1.0089814306972869</c:v>
                </c:pt>
                <c:pt idx="2602">
                  <c:v>0.66743799481384813</c:v>
                </c:pt>
                <c:pt idx="2603">
                  <c:v>0.32583445319379079</c:v>
                </c:pt>
                <c:pt idx="2604">
                  <c:v>-1.58291705355065E-2</c:v>
                </c:pt>
                <c:pt idx="2605">
                  <c:v>-0.35755284284847666</c:v>
                </c:pt>
                <c:pt idx="2606">
                  <c:v>-0.69933652034830507</c:v>
                </c:pt>
                <c:pt idx="2607">
                  <c:v>-1.0411801498293407</c:v>
                </c:pt>
                <c:pt idx="2608">
                  <c:v>-1.3830836683096626</c:v>
                </c:pt>
                <c:pt idx="2609">
                  <c:v>-1.7250470030659999</c:v>
                </c:pt>
                <c:pt idx="2610">
                  <c:v>-2.0670700716981458</c:v>
                </c:pt>
                <c:pt idx="2611">
                  <c:v>-2.4091527821675758</c:v>
                </c:pt>
                <c:pt idx="2612">
                  <c:v>-2.7512950328341841</c:v>
                </c:pt>
                <c:pt idx="2613">
                  <c:v>-3.0934967125266146</c:v>
                </c:pt>
                <c:pt idx="2614">
                  <c:v>-3.4357577005777196</c:v>
                </c:pt>
                <c:pt idx="2615">
                  <c:v>-3.7780778668851767</c:v>
                </c:pt>
                <c:pt idx="2616">
                  <c:v>-4.1204570719517299</c:v>
                </c:pt>
                <c:pt idx="2617">
                  <c:v>-4.4628951669563639</c:v>
                </c:pt>
                <c:pt idx="2618">
                  <c:v>-4.8053919938018961</c:v>
                </c:pt>
                <c:pt idx="2619">
                  <c:v>-5.1479473851635618</c:v>
                </c:pt>
                <c:pt idx="2620">
                  <c:v>-5.4905611645632</c:v>
                </c:pt>
                <c:pt idx="2621">
                  <c:v>-5.8332331464197518</c:v>
                </c:pt>
                <c:pt idx="2622">
                  <c:v>-6.1759631361036558</c:v>
                </c:pt>
                <c:pt idx="2623">
                  <c:v>-6.5187509300105724</c:v>
                </c:pt>
                <c:pt idx="2624">
                  <c:v>-6.8615963156209911</c:v>
                </c:pt>
                <c:pt idx="2625">
                  <c:v>-7.2044990715522337</c:v>
                </c:pt>
                <c:pt idx="2626">
                  <c:v>-7.5474589676415951</c:v>
                </c:pt>
                <c:pt idx="2627">
                  <c:v>-7.8904757650011481</c:v>
                </c:pt>
                <c:pt idx="2628">
                  <c:v>-8.2335492160908448</c:v>
                </c:pt>
                <c:pt idx="2629">
                  <c:v>-8.5766790647759414</c:v>
                </c:pt>
                <c:pt idx="2630">
                  <c:v>-8.9198650464132747</c:v>
                </c:pt>
                <c:pt idx="2631">
                  <c:v>-9.2631068879150078</c:v>
                </c:pt>
                <c:pt idx="2632">
                  <c:v>-9.6064043078077379</c:v>
                </c:pt>
                <c:pt idx="2633">
                  <c:v>-9.9497570163291478</c:v>
                </c:pt>
                <c:pt idx="2634">
                  <c:v>-10.293164715488407</c:v>
                </c:pt>
                <c:pt idx="2635">
                  <c:v>-10.636627099133442</c:v>
                </c:pt>
                <c:pt idx="2636">
                  <c:v>-10.980143853047046</c:v>
                </c:pt>
                <c:pt idx="2637">
                  <c:v>-11.323714655010368</c:v>
                </c:pt>
                <c:pt idx="2638">
                  <c:v>-11.667339174887188</c:v>
                </c:pt>
                <c:pt idx="2639">
                  <c:v>-12.011017074692402</c:v>
                </c:pt>
                <c:pt idx="2640">
                  <c:v>-12.354748008690162</c:v>
                </c:pt>
                <c:pt idx="2641">
                  <c:v>-12.698531623465936</c:v>
                </c:pt>
                <c:pt idx="2642">
                  <c:v>-13.042367557999953</c:v>
                </c:pt>
                <c:pt idx="2643">
                  <c:v>-13.386255443768686</c:v>
                </c:pt>
                <c:pt idx="2644">
                  <c:v>-13.730194904819925</c:v>
                </c:pt>
                <c:pt idx="2645">
                  <c:v>-14.074185557850779</c:v>
                </c:pt>
                <c:pt idx="2646">
                  <c:v>-14.418227012309583</c:v>
                </c:pt>
                <c:pt idx="2647">
                  <c:v>-14.762318870473138</c:v>
                </c:pt>
                <c:pt idx="2648">
                  <c:v>-15.106460727539481</c:v>
                </c:pt>
                <c:pt idx="2649">
                  <c:v>-15.450652171704938</c:v>
                </c:pt>
                <c:pt idx="2650">
                  <c:v>-15.794892784274458</c:v>
                </c:pt>
                <c:pt idx="2651">
                  <c:v>-16.139182139739678</c:v>
                </c:pt>
                <c:pt idx="2652">
                  <c:v>-16.483519805865427</c:v>
                </c:pt>
                <c:pt idx="2653">
                  <c:v>-16.827905343797468</c:v>
                </c:pt>
                <c:pt idx="2654">
                  <c:v>-17.172338308148664</c:v>
                </c:pt>
                <c:pt idx="2655">
                  <c:v>-17.51681824708265</c:v>
                </c:pt>
                <c:pt idx="2656">
                  <c:v>-17.861344702428362</c:v>
                </c:pt>
                <c:pt idx="2657">
                  <c:v>-18.205917209762774</c:v>
                </c:pt>
                <c:pt idx="2658">
                  <c:v>-18.550535298514653</c:v>
                </c:pt>
                <c:pt idx="2659">
                  <c:v>-18.895198492049321</c:v>
                </c:pt>
                <c:pt idx="2660">
                  <c:v>-19.239906307783535</c:v>
                </c:pt>
                <c:pt idx="2661">
                  <c:v>-19.584658257277024</c:v>
                </c:pt>
                <c:pt idx="2662">
                  <c:v>-19.929453846323018</c:v>
                </c:pt>
                <c:pt idx="2663">
                  <c:v>-20.274292575066053</c:v>
                </c:pt>
                <c:pt idx="2664">
                  <c:v>-20.619173938092388</c:v>
                </c:pt>
                <c:pt idx="2665">
                  <c:v>-20.964097424525008</c:v>
                </c:pt>
                <c:pt idx="2666">
                  <c:v>-21.309062518142397</c:v>
                </c:pt>
                <c:pt idx="2667">
                  <c:v>-21.65406869747039</c:v>
                </c:pt>
                <c:pt idx="2668">
                  <c:v>-21.999115435889763</c:v>
                </c:pt>
                <c:pt idx="2669">
                  <c:v>-22.344202201730521</c:v>
                </c:pt>
                <c:pt idx="2670">
                  <c:v>-22.689328458393266</c:v>
                </c:pt>
                <c:pt idx="2671">
                  <c:v>-23.034493664444579</c:v>
                </c:pt>
                <c:pt idx="2672">
                  <c:v>-23.379697273716257</c:v>
                </c:pt>
                <c:pt idx="2673">
                  <c:v>-23.724938735426328</c:v>
                </c:pt>
                <c:pt idx="2674">
                  <c:v>-24.070217494279571</c:v>
                </c:pt>
                <c:pt idx="2675">
                  <c:v>-24.415532990563754</c:v>
                </c:pt>
                <c:pt idx="2676">
                  <c:v>-24.760884660276215</c:v>
                </c:pt>
                <c:pt idx="2677">
                  <c:v>-25.10627193521929</c:v>
                </c:pt>
                <c:pt idx="2678">
                  <c:v>-25.451694243116076</c:v>
                </c:pt>
                <c:pt idx="2679">
                  <c:v>-25.797151007705548</c:v>
                </c:pt>
                <c:pt idx="2680">
                  <c:v>-26.14264164887242</c:v>
                </c:pt>
                <c:pt idx="2681">
                  <c:v>-26.488165582742479</c:v>
                </c:pt>
                <c:pt idx="2682">
                  <c:v>-26.833722221792456</c:v>
                </c:pt>
                <c:pt idx="2683">
                  <c:v>-27.179310974968974</c:v>
                </c:pt>
                <c:pt idx="2684">
                  <c:v>-27.524931247795685</c:v>
                </c:pt>
                <c:pt idx="2685">
                  <c:v>-27.870582442474351</c:v>
                </c:pt>
                <c:pt idx="2686">
                  <c:v>-28.216263958012863</c:v>
                </c:pt>
                <c:pt idx="2687">
                  <c:v>-28.561975190325882</c:v>
                </c:pt>
                <c:pt idx="2688">
                  <c:v>-28.907715532351009</c:v>
                </c:pt>
                <c:pt idx="2689">
                  <c:v>-29.253484374150471</c:v>
                </c:pt>
                <c:pt idx="2690">
                  <c:v>-29.599281103039544</c:v>
                </c:pt>
                <c:pt idx="2691">
                  <c:v>-29.945105103690558</c:v>
                </c:pt>
                <c:pt idx="2692">
                  <c:v>-30.2909557582365</c:v>
                </c:pt>
                <c:pt idx="2693">
                  <c:v>-30.636832446400501</c:v>
                </c:pt>
                <c:pt idx="2694">
                  <c:v>-30.982734545599651</c:v>
                </c:pt>
                <c:pt idx="2695">
                  <c:v>-31.328661431050232</c:v>
                </c:pt>
                <c:pt idx="2696">
                  <c:v>-31.674612475896275</c:v>
                </c:pt>
                <c:pt idx="2697">
                  <c:v>-32.020587051311153</c:v>
                </c:pt>
                <c:pt idx="2698">
                  <c:v>-32.366584526616222</c:v>
                </c:pt>
                <c:pt idx="2699">
                  <c:v>-32.712604269383121</c:v>
                </c:pt>
                <c:pt idx="2700">
                  <c:v>-33.058645645561249</c:v>
                </c:pt>
                <c:pt idx="2701">
                  <c:v>-33.404708019585186</c:v>
                </c:pt>
                <c:pt idx="2702">
                  <c:v>-33.750790754475034</c:v>
                </c:pt>
                <c:pt idx="2703">
                  <c:v>-34.096893211970823</c:v>
                </c:pt>
                <c:pt idx="2704">
                  <c:v>-34.443014752630233</c:v>
                </c:pt>
                <c:pt idx="2705">
                  <c:v>-34.78915473593888</c:v>
                </c:pt>
                <c:pt idx="2706">
                  <c:v>-35.135312520435455</c:v>
                </c:pt>
                <c:pt idx="2707">
                  <c:v>-35.48148746381279</c:v>
                </c:pt>
                <c:pt idx="2708">
                  <c:v>-35.827678923038313</c:v>
                </c:pt>
                <c:pt idx="2709">
                  <c:v>-36.173886254449826</c:v>
                </c:pt>
                <c:pt idx="2710">
                  <c:v>-36.520108813887887</c:v>
                </c:pt>
                <c:pt idx="2711">
                  <c:v>-36.866345956796806</c:v>
                </c:pt>
                <c:pt idx="2712">
                  <c:v>-37.212597038327715</c:v>
                </c:pt>
                <c:pt idx="2713">
                  <c:v>-37.558861413464122</c:v>
                </c:pt>
                <c:pt idx="2714">
                  <c:v>-37.905138437126645</c:v>
                </c:pt>
                <c:pt idx="2715">
                  <c:v>-38.251427464273462</c:v>
                </c:pt>
                <c:pt idx="2716">
                  <c:v>-38.597727850026601</c:v>
                </c:pt>
                <c:pt idx="2717">
                  <c:v>-38.944038949770459</c:v>
                </c:pt>
                <c:pt idx="2718">
                  <c:v>-39.290360119265721</c:v>
                </c:pt>
                <c:pt idx="2719">
                  <c:v>-39.636690714747864</c:v>
                </c:pt>
                <c:pt idx="2720">
                  <c:v>-39.983030093049756</c:v>
                </c:pt>
                <c:pt idx="2721">
                  <c:v>-40.329377611704771</c:v>
                </c:pt>
                <c:pt idx="2722">
                  <c:v>-40.675732629041988</c:v>
                </c:pt>
                <c:pt idx="2723">
                  <c:v>-41.022094504311035</c:v>
                </c:pt>
                <c:pt idx="2724">
                  <c:v>-41.368462597780862</c:v>
                </c:pt>
                <c:pt idx="2725">
                  <c:v>-41.714836270836464</c:v>
                </c:pt>
                <c:pt idx="2726">
                  <c:v>-42.061214886099307</c:v>
                </c:pt>
                <c:pt idx="2727">
                  <c:v>-42.407597807524006</c:v>
                </c:pt>
                <c:pt idx="2728">
                  <c:v>-42.75398440050531</c:v>
                </c:pt>
                <c:pt idx="2729">
                  <c:v>-43.100374031971853</c:v>
                </c:pt>
                <c:pt idx="2730">
                  <c:v>-43.446766070504609</c:v>
                </c:pt>
                <c:pt idx="2731">
                  <c:v>-43.793159886432321</c:v>
                </c:pt>
                <c:pt idx="2732">
                  <c:v>-44.139554851923648</c:v>
                </c:pt>
                <c:pt idx="2733">
                  <c:v>-44.485950341105493</c:v>
                </c:pt>
                <c:pt idx="2734">
                  <c:v>-44.832345730154763</c:v>
                </c:pt>
                <c:pt idx="2735">
                  <c:v>-45.178740397389689</c:v>
                </c:pt>
                <c:pt idx="2736">
                  <c:v>-45.525133723384535</c:v>
                </c:pt>
                <c:pt idx="2737">
                  <c:v>-45.871525091059063</c:v>
                </c:pt>
                <c:pt idx="2738">
                  <c:v>-46.217913885778884</c:v>
                </c:pt>
                <c:pt idx="2739">
                  <c:v>-46.564299495442221</c:v>
                </c:pt>
                <c:pt idx="2740">
                  <c:v>-46.910681310593453</c:v>
                </c:pt>
                <c:pt idx="2741">
                  <c:v>-47.257058724508099</c:v>
                </c:pt>
                <c:pt idx="2742">
                  <c:v>-47.603431133279955</c:v>
                </c:pt>
                <c:pt idx="2743">
                  <c:v>-47.949797935930626</c:v>
                </c:pt>
                <c:pt idx="2744">
                  <c:v>-48.296158534495589</c:v>
                </c:pt>
                <c:pt idx="2745">
                  <c:v>-48.642512334105696</c:v>
                </c:pt>
                <c:pt idx="2746">
                  <c:v>-48.988858743095044</c:v>
                </c:pt>
                <c:pt idx="2747">
                  <c:v>-49.335197173080893</c:v>
                </c:pt>
                <c:pt idx="2748">
                  <c:v>-49.681527039059233</c:v>
                </c:pt>
                <c:pt idx="2749">
                  <c:v>-50.027847759479108</c:v>
                </c:pt>
                <c:pt idx="2750">
                  <c:v>-50.374158756349637</c:v>
                </c:pt>
                <c:pt idx="2751">
                  <c:v>-50.720459455316629</c:v>
                </c:pt>
                <c:pt idx="2752">
                  <c:v>-51.066749285740144</c:v>
                </c:pt>
                <c:pt idx="2753">
                  <c:v>-51.413027680795878</c:v>
                </c:pt>
                <c:pt idx="2754">
                  <c:v>-51.759294077549967</c:v>
                </c:pt>
                <c:pt idx="2755">
                  <c:v>-52.105547917034471</c:v>
                </c:pt>
                <c:pt idx="2756">
                  <c:v>-52.451788644343637</c:v>
                </c:pt>
                <c:pt idx="2757">
                  <c:v>-52.798015708706089</c:v>
                </c:pt>
                <c:pt idx="2758">
                  <c:v>-53.144228563567474</c:v>
                </c:pt>
                <c:pt idx="2759">
                  <c:v>-53.490426666659268</c:v>
                </c:pt>
                <c:pt idx="2760">
                  <c:v>-53.836609480093479</c:v>
                </c:pt>
                <c:pt idx="2761">
                  <c:v>-54.182776470429658</c:v>
                </c:pt>
                <c:pt idx="2762">
                  <c:v>-54.528927108742607</c:v>
                </c:pt>
                <c:pt idx="2763">
                  <c:v>-54.87506087071349</c:v>
                </c:pt>
                <c:pt idx="2764">
                  <c:v>-55.221177236694579</c:v>
                </c:pt>
                <c:pt idx="2765">
                  <c:v>-55.567275691773013</c:v>
                </c:pt>
                <c:pt idx="2766">
                  <c:v>-55.91335572585993</c:v>
                </c:pt>
                <c:pt idx="2767">
                  <c:v>-56.259416833747444</c:v>
                </c:pt>
                <c:pt idx="2768">
                  <c:v>-56.605458515184104</c:v>
                </c:pt>
                <c:pt idx="2769">
                  <c:v>-56.951480274931981</c:v>
                </c:pt>
                <c:pt idx="2770">
                  <c:v>-57.297481622848885</c:v>
                </c:pt>
                <c:pt idx="2771">
                  <c:v>-57.64346207394744</c:v>
                </c:pt>
                <c:pt idx="2772">
                  <c:v>-57.989421148448166</c:v>
                </c:pt>
                <c:pt idx="2773">
                  <c:v>-58.335358371862768</c:v>
                </c:pt>
                <c:pt idx="2774">
                  <c:v>-58.681273275045058</c:v>
                </c:pt>
                <c:pt idx="2775">
                  <c:v>-59.027165394245827</c:v>
                </c:pt>
                <c:pt idx="2776">
                  <c:v>-59.37303427118708</c:v>
                </c:pt>
                <c:pt idx="2777">
                  <c:v>-59.718879453114397</c:v>
                </c:pt>
                <c:pt idx="2778">
                  <c:v>-60.06470049284448</c:v>
                </c:pt>
                <c:pt idx="2779">
                  <c:v>-60.410496948838336</c:v>
                </c:pt>
                <c:pt idx="2780">
                  <c:v>-60.756268385245896</c:v>
                </c:pt>
                <c:pt idx="2781">
                  <c:v>-61.102014371964643</c:v>
                </c:pt>
                <c:pt idx="2782">
                  <c:v>-61.447734484680446</c:v>
                </c:pt>
                <c:pt idx="2783">
                  <c:v>-61.793428304937557</c:v>
                </c:pt>
                <c:pt idx="2784">
                  <c:v>-62.139095420179984</c:v>
                </c:pt>
                <c:pt idx="2785">
                  <c:v>-62.484735423788877</c:v>
                </c:pt>
                <c:pt idx="2786">
                  <c:v>-62.830347915152409</c:v>
                </c:pt>
                <c:pt idx="2787">
                  <c:v>-63.175932499699663</c:v>
                </c:pt>
                <c:pt idx="2788">
                  <c:v>-63.521488788939735</c:v>
                </c:pt>
                <c:pt idx="2789">
                  <c:v>-63.867016400521337</c:v>
                </c:pt>
                <c:pt idx="2790">
                  <c:v>-64.21251495826597</c:v>
                </c:pt>
                <c:pt idx="2791">
                  <c:v>-64.557984092213687</c:v>
                </c:pt>
                <c:pt idx="2792">
                  <c:v>-64.903423438651956</c:v>
                </c:pt>
                <c:pt idx="2793">
                  <c:v>-65.248832640174143</c:v>
                </c:pt>
                <c:pt idx="2794">
                  <c:v>-65.594211345706213</c:v>
                </c:pt>
                <c:pt idx="2795">
                  <c:v>-65.939559210537269</c:v>
                </c:pt>
                <c:pt idx="2796">
                  <c:v>-66.284875896369485</c:v>
                </c:pt>
                <c:pt idx="2797">
                  <c:v>-66.63016107134564</c:v>
                </c:pt>
                <c:pt idx="2798">
                  <c:v>-66.975414410073682</c:v>
                </c:pt>
                <c:pt idx="2799">
                  <c:v>-67.320635593674425</c:v>
                </c:pt>
                <c:pt idx="2800">
                  <c:v>-67.665824309801152</c:v>
                </c:pt>
                <c:pt idx="2801">
                  <c:v>-68.010980252674287</c:v>
                </c:pt>
                <c:pt idx="2802">
                  <c:v>-68.356103123099842</c:v>
                </c:pt>
                <c:pt idx="2803">
                  <c:v>-68.701192628509304</c:v>
                </c:pt>
                <c:pt idx="2804">
                  <c:v>-69.046248482982037</c:v>
                </c:pt>
                <c:pt idx="2805">
                  <c:v>-69.391270407255348</c:v>
                </c:pt>
                <c:pt idx="2806">
                  <c:v>-69.736258128771425</c:v>
                </c:pt>
                <c:pt idx="2807">
                  <c:v>-70.08121138168066</c:v>
                </c:pt>
                <c:pt idx="2808">
                  <c:v>-70.426129906868212</c:v>
                </c:pt>
                <c:pt idx="2809">
                  <c:v>109.22898654802619</c:v>
                </c:pt>
                <c:pt idx="2810">
                  <c:v>108.88413822859128</c:v>
                </c:pt>
                <c:pt idx="2811">
                  <c:v>108.53932537361673</c:v>
                </c:pt>
                <c:pt idx="2812">
                  <c:v>108.19454821510188</c:v>
                </c:pt>
                <c:pt idx="2813">
                  <c:v>107.84980697821557</c:v>
                </c:pt>
                <c:pt idx="2814">
                  <c:v>107.50510188129418</c:v>
                </c:pt>
                <c:pt idx="2815">
                  <c:v>107.16043313583548</c:v>
                </c:pt>
                <c:pt idx="2816">
                  <c:v>106.81580094647308</c:v>
                </c:pt>
                <c:pt idx="2817">
                  <c:v>106.47120551097549</c:v>
                </c:pt>
                <c:pt idx="2818">
                  <c:v>106.126647020243</c:v>
                </c:pt>
                <c:pt idx="2819">
                  <c:v>105.78212565828623</c:v>
                </c:pt>
                <c:pt idx="2820">
                  <c:v>105.43764160223088</c:v>
                </c:pt>
                <c:pt idx="2821">
                  <c:v>105.09319502230416</c:v>
                </c:pt>
                <c:pt idx="2822">
                  <c:v>104.74878608184612</c:v>
                </c:pt>
                <c:pt idx="2823">
                  <c:v>104.40441493728761</c:v>
                </c:pt>
                <c:pt idx="2824">
                  <c:v>104.06008173815815</c:v>
                </c:pt>
                <c:pt idx="2825">
                  <c:v>103.71578662709341</c:v>
                </c:pt>
                <c:pt idx="2826">
                  <c:v>103.37152973981883</c:v>
                </c:pt>
                <c:pt idx="2827">
                  <c:v>103.02731120516124</c:v>
                </c:pt>
                <c:pt idx="2828">
                  <c:v>102.68313114505843</c:v>
                </c:pt>
                <c:pt idx="2829">
                  <c:v>102.3389896745484</c:v>
                </c:pt>
                <c:pt idx="2830">
                  <c:v>101.99488690178433</c:v>
                </c:pt>
                <c:pt idx="2831">
                  <c:v>101.65082292803559</c:v>
                </c:pt>
                <c:pt idx="2832">
                  <c:v>101.30679784770633</c:v>
                </c:pt>
                <c:pt idx="2833">
                  <c:v>100.96281174832916</c:v>
                </c:pt>
                <c:pt idx="2834">
                  <c:v>100.61886471057986</c:v>
                </c:pt>
                <c:pt idx="2835">
                  <c:v>100.27495680829895</c:v>
                </c:pt>
                <c:pt idx="2836">
                  <c:v>99.931088108486094</c:v>
                </c:pt>
                <c:pt idx="2837">
                  <c:v>99.587258671320768</c:v>
                </c:pt>
                <c:pt idx="2838">
                  <c:v>99.243468550185639</c:v>
                </c:pt>
                <c:pt idx="2839">
                  <c:v>98.899717791663008</c:v>
                </c:pt>
                <c:pt idx="2840">
                  <c:v>98.556006435565152</c:v>
                </c:pt>
                <c:pt idx="2841">
                  <c:v>98.212334514941844</c:v>
                </c:pt>
                <c:pt idx="2842">
                  <c:v>97.868702056112042</c:v>
                </c:pt>
                <c:pt idx="2843">
                  <c:v>97.525109078666347</c:v>
                </c:pt>
                <c:pt idx="2844">
                  <c:v>97.181555595494174</c:v>
                </c:pt>
                <c:pt idx="2845">
                  <c:v>96.838041612814692</c:v>
                </c:pt>
                <c:pt idx="2846">
                  <c:v>96.494567130180002</c:v>
                </c:pt>
                <c:pt idx="2847">
                  <c:v>96.151132140509105</c:v>
                </c:pt>
                <c:pt idx="2848">
                  <c:v>95.807736630118399</c:v>
                </c:pt>
                <c:pt idx="2849">
                  <c:v>95.464380578731024</c:v>
                </c:pt>
                <c:pt idx="2850">
                  <c:v>95.121063959513066</c:v>
                </c:pt>
                <c:pt idx="2851">
                  <c:v>94.777786739096229</c:v>
                </c:pt>
                <c:pt idx="2852">
                  <c:v>94.434548877614731</c:v>
                </c:pt>
                <c:pt idx="2853">
                  <c:v>94.091350328719372</c:v>
                </c:pt>
                <c:pt idx="2854">
                  <c:v>93.748191039614142</c:v>
                </c:pt>
                <c:pt idx="2855">
                  <c:v>93.405070951096633</c:v>
                </c:pt>
                <c:pt idx="2856">
                  <c:v>93.061989997570507</c:v>
                </c:pt>
                <c:pt idx="2857">
                  <c:v>92.718948107088224</c:v>
                </c:pt>
                <c:pt idx="2858">
                  <c:v>92.375945201390962</c:v>
                </c:pt>
                <c:pt idx="2859">
                  <c:v>92.032981195928755</c:v>
                </c:pt>
                <c:pt idx="2860">
                  <c:v>91.690055999901588</c:v>
                </c:pt>
                <c:pt idx="2861">
                  <c:v>91.347169516295622</c:v>
                </c:pt>
                <c:pt idx="2862">
                  <c:v>91.004321641926097</c:v>
                </c:pt>
                <c:pt idx="2863">
                  <c:v>90.66151226746031</c:v>
                </c:pt>
                <c:pt idx="2864">
                  <c:v>90.318741277463587</c:v>
                </c:pt>
                <c:pt idx="2865">
                  <c:v>89.976008550447304</c:v>
                </c:pt>
                <c:pt idx="2866">
                  <c:v>89.633313958890014</c:v>
                </c:pt>
                <c:pt idx="2867">
                  <c:v>89.290657369289619</c:v>
                </c:pt>
                <c:pt idx="2868">
                  <c:v>88.948038642209752</c:v>
                </c:pt>
                <c:pt idx="2869">
                  <c:v>88.605457632307335</c:v>
                </c:pt>
                <c:pt idx="2870">
                  <c:v>88.262914188385679</c:v>
                </c:pt>
                <c:pt idx="2871">
                  <c:v>87.920408153432888</c:v>
                </c:pt>
                <c:pt idx="2872">
                  <c:v>87.577939364677064</c:v>
                </c:pt>
                <c:pt idx="2873">
                  <c:v>87.235507653614263</c:v>
                </c:pt>
                <c:pt idx="2874">
                  <c:v>86.893112846063431</c:v>
                </c:pt>
                <c:pt idx="2875">
                  <c:v>86.550754762220578</c:v>
                </c:pt>
                <c:pt idx="2876">
                  <c:v>86.208433216689784</c:v>
                </c:pt>
                <c:pt idx="2877">
                  <c:v>85.866148018537302</c:v>
                </c:pt>
                <c:pt idx="2878">
                  <c:v>85.523898971351755</c:v>
                </c:pt>
                <c:pt idx="2879">
                  <c:v>85.181685873273437</c:v>
                </c:pt>
                <c:pt idx="2880">
                  <c:v>84.839508517056629</c:v>
                </c:pt>
                <c:pt idx="2881">
                  <c:v>84.497366690114333</c:v>
                </c:pt>
                <c:pt idx="2882">
                  <c:v>84.155260174579226</c:v>
                </c:pt>
                <c:pt idx="2883">
                  <c:v>83.81318874734059</c:v>
                </c:pt>
                <c:pt idx="2884">
                  <c:v>83.471152180102337</c:v>
                </c:pt>
                <c:pt idx="2885">
                  <c:v>83.129150239446815</c:v>
                </c:pt>
                <c:pt idx="2886">
                  <c:v>82.78718268686788</c:v>
                </c:pt>
                <c:pt idx="2887">
                  <c:v>82.445249278836897</c:v>
                </c:pt>
                <c:pt idx="2888">
                  <c:v>82.103349766863275</c:v>
                </c:pt>
                <c:pt idx="2889">
                  <c:v>81.761483897532344</c:v>
                </c:pt>
                <c:pt idx="2890">
                  <c:v>81.419651412574112</c:v>
                </c:pt>
                <c:pt idx="2891">
                  <c:v>81.07785204891087</c:v>
                </c:pt>
                <c:pt idx="2892">
                  <c:v>80.736085538727679</c:v>
                </c:pt>
                <c:pt idx="2893">
                  <c:v>80.394351609510394</c:v>
                </c:pt>
                <c:pt idx="2894">
                  <c:v>80.05264998411235</c:v>
                </c:pt>
                <c:pt idx="2895">
                  <c:v>79.710980380820743</c:v>
                </c:pt>
                <c:pt idx="2896">
                  <c:v>79.369342513398749</c:v>
                </c:pt>
                <c:pt idx="2897">
                  <c:v>79.027736091150629</c:v>
                </c:pt>
                <c:pt idx="2898">
                  <c:v>78.686160818993514</c:v>
                </c:pt>
                <c:pt idx="2899">
                  <c:v>78.344616397495173</c:v>
                </c:pt>
                <c:pt idx="2900">
                  <c:v>78.003102522949632</c:v>
                </c:pt>
                <c:pt idx="2901">
                  <c:v>77.661618887429583</c:v>
                </c:pt>
                <c:pt idx="2902">
                  <c:v>77.320165178859398</c:v>
                </c:pt>
                <c:pt idx="2903">
                  <c:v>76.978741081059965</c:v>
                </c:pt>
                <c:pt idx="2904">
                  <c:v>76.637346273817968</c:v>
                </c:pt>
                <c:pt idx="2905">
                  <c:v>76.295980432957307</c:v>
                </c:pt>
                <c:pt idx="2906">
                  <c:v>75.954643230383496</c:v>
                </c:pt>
                <c:pt idx="2907">
                  <c:v>75.613334334157003</c:v>
                </c:pt>
                <c:pt idx="2908">
                  <c:v>75.272053408560765</c:v>
                </c:pt>
                <c:pt idx="2909">
                  <c:v>74.93080011415168</c:v>
                </c:pt>
                <c:pt idx="2910">
                  <c:v>74.589574107831154</c:v>
                </c:pt>
                <c:pt idx="2911">
                  <c:v>74.248375042907412</c:v>
                </c:pt>
                <c:pt idx="2912">
                  <c:v>73.907202569167055</c:v>
                </c:pt>
                <c:pt idx="2913">
                  <c:v>73.566056332926593</c:v>
                </c:pt>
                <c:pt idx="2914">
                  <c:v>73.224935977102533</c:v>
                </c:pt>
                <c:pt idx="2915">
                  <c:v>72.883841141287419</c:v>
                </c:pt>
                <c:pt idx="2916">
                  <c:v>72.54277146179686</c:v>
                </c:pt>
                <c:pt idx="2917">
                  <c:v>72.20172657174399</c:v>
                </c:pt>
                <c:pt idx="2918">
                  <c:v>71.86070610111328</c:v>
                </c:pt>
                <c:pt idx="2919">
                  <c:v>71.519709676811331</c:v>
                </c:pt>
                <c:pt idx="2920">
                  <c:v>71.178736922739247</c:v>
                </c:pt>
                <c:pt idx="2921">
                  <c:v>70.83778745986919</c:v>
                </c:pt>
                <c:pt idx="2922">
                  <c:v>70.496860906293037</c:v>
                </c:pt>
                <c:pt idx="2923">
                  <c:v>70.155956877302401</c:v>
                </c:pt>
                <c:pt idx="2924">
                  <c:v>69.81507498544714</c:v>
                </c:pt>
                <c:pt idx="2925">
                  <c:v>69.474214840616469</c:v>
                </c:pt>
                <c:pt idx="2926">
                  <c:v>69.13337605008779</c:v>
                </c:pt>
                <c:pt idx="2927">
                  <c:v>68.792558218602352</c:v>
                </c:pt>
                <c:pt idx="2928">
                  <c:v>68.451760948443322</c:v>
                </c:pt>
                <c:pt idx="2929">
                  <c:v>68.110983839483595</c:v>
                </c:pt>
                <c:pt idx="2930">
                  <c:v>67.770226489264871</c:v>
                </c:pt>
                <c:pt idx="2931">
                  <c:v>67.429488493071958</c:v>
                </c:pt>
                <c:pt idx="2932">
                  <c:v>67.088769443985484</c:v>
                </c:pt>
                <c:pt idx="2933">
                  <c:v>66.748068932958958</c:v>
                </c:pt>
                <c:pt idx="2934">
                  <c:v>66.407386548884844</c:v>
                </c:pt>
                <c:pt idx="2935">
                  <c:v>66.066721878670293</c:v>
                </c:pt>
                <c:pt idx="2936">
                  <c:v>65.726074507290221</c:v>
                </c:pt>
                <c:pt idx="2937">
                  <c:v>65.38544401786568</c:v>
                </c:pt>
                <c:pt idx="2938">
                  <c:v>65.044829991737529</c:v>
                </c:pt>
                <c:pt idx="2939">
                  <c:v>64.704232008519639</c:v>
                </c:pt>
                <c:pt idx="2940">
                  <c:v>64.363649646175503</c:v>
                </c:pt>
                <c:pt idx="2941">
                  <c:v>64.023082481095756</c:v>
                </c:pt>
                <c:pt idx="2942">
                  <c:v>63.682530088148987</c:v>
                </c:pt>
                <c:pt idx="2943">
                  <c:v>63.341992040759855</c:v>
                </c:pt>
                <c:pt idx="2944">
                  <c:v>63.00146791097535</c:v>
                </c:pt>
                <c:pt idx="2945">
                  <c:v>62.660957269541882</c:v>
                </c:pt>
                <c:pt idx="2946">
                  <c:v>62.320459685956791</c:v>
                </c:pt>
                <c:pt idx="2947">
                  <c:v>61.979974728546757</c:v>
                </c:pt>
                <c:pt idx="2948">
                  <c:v>61.639501964541935</c:v>
                </c:pt>
                <c:pt idx="2949">
                  <c:v>61.299040960129751</c:v>
                </c:pt>
                <c:pt idx="2950">
                  <c:v>60.958591280529085</c:v>
                </c:pt>
                <c:pt idx="2951">
                  <c:v>60.618152490069718</c:v>
                </c:pt>
                <c:pt idx="2952">
                  <c:v>60.277724152240367</c:v>
                </c:pt>
                <c:pt idx="2953">
                  <c:v>59.937305829769045</c:v>
                </c:pt>
                <c:pt idx="2954">
                  <c:v>59.596897084685146</c:v>
                </c:pt>
                <c:pt idx="2955">
                  <c:v>59.256497478398941</c:v>
                </c:pt>
                <c:pt idx="2956">
                  <c:v>58.916106571751776</c:v>
                </c:pt>
                <c:pt idx="2957">
                  <c:v>58.575723925090209</c:v>
                </c:pt>
                <c:pt idx="2958">
                  <c:v>58.235349098344493</c:v>
                </c:pt>
                <c:pt idx="2959">
                  <c:v>57.89498165107743</c:v>
                </c:pt>
                <c:pt idx="2960">
                  <c:v>57.55462114255927</c:v>
                </c:pt>
                <c:pt idx="2961">
                  <c:v>57.214267131843791</c:v>
                </c:pt>
                <c:pt idx="2962">
                  <c:v>56.87391917781779</c:v>
                </c:pt>
                <c:pt idx="2963">
                  <c:v>56.533576839278794</c:v>
                </c:pt>
                <c:pt idx="2964">
                  <c:v>56.193239674995084</c:v>
                </c:pt>
                <c:pt idx="2965">
                  <c:v>55.852907243784315</c:v>
                </c:pt>
                <c:pt idx="2966">
                  <c:v>55.51257910456151</c:v>
                </c:pt>
                <c:pt idx="2967">
                  <c:v>55.172254816413322</c:v>
                </c:pt>
                <c:pt idx="2968">
                  <c:v>54.831933938672705</c:v>
                </c:pt>
                <c:pt idx="2969">
                  <c:v>54.491616030964799</c:v>
                </c:pt>
                <c:pt idx="2970">
                  <c:v>54.151300653284437</c:v>
                </c:pt>
                <c:pt idx="2971">
                  <c:v>53.81098736606581</c:v>
                </c:pt>
                <c:pt idx="2972">
                  <c:v>53.470675730231349</c:v>
                </c:pt>
                <c:pt idx="2973">
                  <c:v>53.130365307268434</c:v>
                </c:pt>
                <c:pt idx="2974">
                  <c:v>52.790055659285308</c:v>
                </c:pt>
                <c:pt idx="2975">
                  <c:v>52.44974634908867</c:v>
                </c:pt>
                <c:pt idx="2976">
                  <c:v>52.109436940228086</c:v>
                </c:pt>
                <c:pt idx="2977">
                  <c:v>51.769126997069101</c:v>
                </c:pt>
                <c:pt idx="2978">
                  <c:v>51.428816084864607</c:v>
                </c:pt>
                <c:pt idx="2979">
                  <c:v>51.088503769798756</c:v>
                </c:pt>
                <c:pt idx="2980">
                  <c:v>50.74818961906044</c:v>
                </c:pt>
                <c:pt idx="2981">
                  <c:v>50.407873200911915</c:v>
                </c:pt>
                <c:pt idx="2982">
                  <c:v>50.067554084734425</c:v>
                </c:pt>
                <c:pt idx="2983">
                  <c:v>49.727231841099247</c:v>
                </c:pt>
                <c:pt idx="2984">
                  <c:v>49.38690604182618</c:v>
                </c:pt>
                <c:pt idx="2985">
                  <c:v>49.046576260052362</c:v>
                </c:pt>
                <c:pt idx="2986">
                  <c:v>48.706242070278037</c:v>
                </c:pt>
                <c:pt idx="2987">
                  <c:v>48.365903048433843</c:v>
                </c:pt>
                <c:pt idx="2988">
                  <c:v>48.025558771949171</c:v>
                </c:pt>
                <c:pt idx="2989">
                  <c:v>47.685208819795157</c:v>
                </c:pt>
                <c:pt idx="2990">
                  <c:v>47.344852772550212</c:v>
                </c:pt>
                <c:pt idx="2991">
                  <c:v>47.004490212470742</c:v>
                </c:pt>
                <c:pt idx="2992">
                  <c:v>46.664120723527624</c:v>
                </c:pt>
                <c:pt idx="2993">
                  <c:v>46.323743891480127</c:v>
                </c:pt>
                <c:pt idx="2994">
                  <c:v>45.983359303923933</c:v>
                </c:pt>
                <c:pt idx="2995">
                  <c:v>45.642966550361187</c:v>
                </c:pt>
                <c:pt idx="2996">
                  <c:v>45.30256522224014</c:v>
                </c:pt>
                <c:pt idx="2997">
                  <c:v>44.962154913019425</c:v>
                </c:pt>
                <c:pt idx="2998">
                  <c:v>44.621735218233447</c:v>
                </c:pt>
                <c:pt idx="2999">
                  <c:v>44.281305735527802</c:v>
                </c:pt>
                <c:pt idx="3000">
                  <c:v>43.940866064726734</c:v>
                </c:pt>
                <c:pt idx="3001">
                  <c:v>43.600415807893128</c:v>
                </c:pt>
                <c:pt idx="3002">
                  <c:v>43.259954569366769</c:v>
                </c:pt>
                <c:pt idx="3003">
                  <c:v>42.919481955828793</c:v>
                </c:pt>
                <c:pt idx="3004">
                  <c:v>42.578997576350879</c:v>
                </c:pt>
                <c:pt idx="3005">
                  <c:v>42.238501042456555</c:v>
                </c:pt>
                <c:pt idx="3006">
                  <c:v>41.897991968157761</c:v>
                </c:pt>
                <c:pt idx="3007">
                  <c:v>41.557469970016527</c:v>
                </c:pt>
                <c:pt idx="3008">
                  <c:v>41.216934667202061</c:v>
                </c:pt>
                <c:pt idx="3009">
                  <c:v>40.876385681526038</c:v>
                </c:pt>
                <c:pt idx="3010">
                  <c:v>40.535822637501916</c:v>
                </c:pt>
                <c:pt idx="3011">
                  <c:v>40.195245162402834</c:v>
                </c:pt>
                <c:pt idx="3012">
                  <c:v>39.854652886292925</c:v>
                </c:pt>
                <c:pt idx="3013">
                  <c:v>39.514045442088893</c:v>
                </c:pt>
                <c:pt idx="3014">
                  <c:v>39.173422465602059</c:v>
                </c:pt>
                <c:pt idx="3015">
                  <c:v>38.832783595597583</c:v>
                </c:pt>
                <c:pt idx="3016">
                  <c:v>38.492128473825296</c:v>
                </c:pt>
                <c:pt idx="3017">
                  <c:v>38.151456745072174</c:v>
                </c:pt>
                <c:pt idx="3018">
                  <c:v>37.810768057223449</c:v>
                </c:pt>
                <c:pt idx="3019">
                  <c:v>37.47006206128318</c:v>
                </c:pt>
                <c:pt idx="3020">
                  <c:v>37.129338411434162</c:v>
                </c:pt>
                <c:pt idx="3021">
                  <c:v>36.788596765088187</c:v>
                </c:pt>
                <c:pt idx="3022">
                  <c:v>36.447836782914202</c:v>
                </c:pt>
                <c:pt idx="3023">
                  <c:v>36.107058128892682</c:v>
                </c:pt>
                <c:pt idx="3024">
                  <c:v>35.766260470352165</c:v>
                </c:pt>
                <c:pt idx="3025">
                  <c:v>35.425443478025088</c:v>
                </c:pt>
                <c:pt idx="3026">
                  <c:v>35.084606826069944</c:v>
                </c:pt>
                <c:pt idx="3027">
                  <c:v>34.743750192124573</c:v>
                </c:pt>
                <c:pt idx="3028">
                  <c:v>34.402873257350748</c:v>
                </c:pt>
                <c:pt idx="3029">
                  <c:v>34.061975706461574</c:v>
                </c:pt>
                <c:pt idx="3030">
                  <c:v>33.721057227767496</c:v>
                </c:pt>
                <c:pt idx="3031">
                  <c:v>33.380117513222984</c:v>
                </c:pt>
                <c:pt idx="3032">
                  <c:v>33.039156258449559</c:v>
                </c:pt>
                <c:pt idx="3033">
                  <c:v>32.698173162784038</c:v>
                </c:pt>
                <c:pt idx="3034">
                  <c:v>32.3571679293103</c:v>
                </c:pt>
                <c:pt idx="3035">
                  <c:v>32.016140264906426</c:v>
                </c:pt>
                <c:pt idx="3036">
                  <c:v>31.675089880263929</c:v>
                </c:pt>
                <c:pt idx="3037">
                  <c:v>31.334016489933127</c:v>
                </c:pt>
                <c:pt idx="3038">
                  <c:v>30.992919812363354</c:v>
                </c:pt>
                <c:pt idx="3039">
                  <c:v>30.651799569922076</c:v>
                </c:pt>
                <c:pt idx="3040">
                  <c:v>30.310655488936682</c:v>
                </c:pt>
                <c:pt idx="3041">
                  <c:v>29.969487299735388</c:v>
                </c:pt>
                <c:pt idx="3042">
                  <c:v>29.628294736661726</c:v>
                </c:pt>
                <c:pt idx="3043">
                  <c:v>29.287077538118801</c:v>
                </c:pt>
                <c:pt idx="3044">
                  <c:v>28.945835446593389</c:v>
                </c:pt>
                <c:pt idx="3045">
                  <c:v>28.604568208698524</c:v>
                </c:pt>
                <c:pt idx="3046">
                  <c:v>28.263275575185045</c:v>
                </c:pt>
                <c:pt idx="3047">
                  <c:v>27.921957300978782</c:v>
                </c:pt>
                <c:pt idx="3048">
                  <c:v>27.580613145219317</c:v>
                </c:pt>
                <c:pt idx="3049">
                  <c:v>27.239242871268431</c:v>
                </c:pt>
                <c:pt idx="3050">
                  <c:v>26.897846246747065</c:v>
                </c:pt>
                <c:pt idx="3051">
                  <c:v>26.556423043568433</c:v>
                </c:pt>
                <c:pt idx="3052">
                  <c:v>26.214973037948276</c:v>
                </c:pt>
                <c:pt idx="3053">
                  <c:v>25.873496010437968</c:v>
                </c:pt>
                <c:pt idx="3054">
                  <c:v>25.531991745956262</c:v>
                </c:pt>
                <c:pt idx="3055">
                  <c:v>25.190460033797336</c:v>
                </c:pt>
                <c:pt idx="3056">
                  <c:v>24.848900667663983</c:v>
                </c:pt>
                <c:pt idx="3057">
                  <c:v>24.50731344568424</c:v>
                </c:pt>
                <c:pt idx="3058">
                  <c:v>24.165698170445189</c:v>
                </c:pt>
                <c:pt idx="3059">
                  <c:v>23.824054648995908</c:v>
                </c:pt>
                <c:pt idx="3060">
                  <c:v>23.482382692875998</c:v>
                </c:pt>
                <c:pt idx="3061">
                  <c:v>23.140682118144618</c:v>
                </c:pt>
                <c:pt idx="3062">
                  <c:v>22.798952745380799</c:v>
                </c:pt>
                <c:pt idx="3063">
                  <c:v>22.457194399712225</c:v>
                </c:pt>
                <c:pt idx="3064">
                  <c:v>22.11540691083766</c:v>
                </c:pt>
                <c:pt idx="3065">
                  <c:v>21.773590113031304</c:v>
                </c:pt>
                <c:pt idx="3066">
                  <c:v>21.431743845164476</c:v>
                </c:pt>
                <c:pt idx="3067">
                  <c:v>21.089867950721093</c:v>
                </c:pt>
                <c:pt idx="3068">
                  <c:v>20.747962277818448</c:v>
                </c:pt>
                <c:pt idx="3069">
                  <c:v>20.406026679207891</c:v>
                </c:pt>
                <c:pt idx="3070">
                  <c:v>20.064061012293916</c:v>
                </c:pt>
                <c:pt idx="3071">
                  <c:v>19.722065139156339</c:v>
                </c:pt>
                <c:pt idx="3072">
                  <c:v>19.380038926545549</c:v>
                </c:pt>
                <c:pt idx="3073">
                  <c:v>19.037982245899673</c:v>
                </c:pt>
                <c:pt idx="3074">
                  <c:v>18.695894973366585</c:v>
                </c:pt>
                <c:pt idx="3075">
                  <c:v>18.353776989793314</c:v>
                </c:pt>
                <c:pt idx="3076">
                  <c:v>18.011628180748872</c:v>
                </c:pt>
                <c:pt idx="3077">
                  <c:v>17.669448436524686</c:v>
                </c:pt>
                <c:pt idx="3078">
                  <c:v>17.327237652155048</c:v>
                </c:pt>
                <c:pt idx="3079">
                  <c:v>16.984995727404794</c:v>
                </c:pt>
                <c:pt idx="3080">
                  <c:v>16.642722566786823</c:v>
                </c:pt>
                <c:pt idx="3081">
                  <c:v>16.300418079572182</c:v>
                </c:pt>
                <c:pt idx="3082">
                  <c:v>15.95808217978</c:v>
                </c:pt>
                <c:pt idx="3083">
                  <c:v>15.615714786189459</c:v>
                </c:pt>
                <c:pt idx="3084">
                  <c:v>15.273315822350909</c:v>
                </c:pt>
                <c:pt idx="3085">
                  <c:v>14.930885216571397</c:v>
                </c:pt>
                <c:pt idx="3086">
                  <c:v>14.588422901927167</c:v>
                </c:pt>
                <c:pt idx="3087">
                  <c:v>14.245928816259953</c:v>
                </c:pt>
                <c:pt idx="3088">
                  <c:v>13.903402902187446</c:v>
                </c:pt>
                <c:pt idx="3089">
                  <c:v>13.560845107087072</c:v>
                </c:pt>
                <c:pt idx="3090">
                  <c:v>13.218255383101376</c:v>
                </c:pt>
                <c:pt idx="3091">
                  <c:v>12.875633687145534</c:v>
                </c:pt>
                <c:pt idx="3092">
                  <c:v>12.532979980888232</c:v>
                </c:pt>
                <c:pt idx="3093">
                  <c:v>12.190294230755073</c:v>
                </c:pt>
                <c:pt idx="3094">
                  <c:v>11.847576407935657</c:v>
                </c:pt>
                <c:pt idx="3095">
                  <c:v>11.504826488358116</c:v>
                </c:pt>
                <c:pt idx="3096">
                  <c:v>11.16204445269822</c:v>
                </c:pt>
                <c:pt idx="3097">
                  <c:v>10.819230286364455</c:v>
                </c:pt>
                <c:pt idx="3098">
                  <c:v>10.47638397950495</c:v>
                </c:pt>
                <c:pt idx="3099">
                  <c:v>10.133505526981196</c:v>
                </c:pt>
                <c:pt idx="3100">
                  <c:v>9.7905949283680247</c:v>
                </c:pt>
                <c:pt idx="3101">
                  <c:v>9.4476521879539206</c:v>
                </c:pt>
                <c:pt idx="3102">
                  <c:v>9.1046773147131326</c:v>
                </c:pt>
                <c:pt idx="3103">
                  <c:v>8.7616703223032211</c:v>
                </c:pt>
                <c:pt idx="3104">
                  <c:v>8.4186312290644647</c:v>
                </c:pt>
                <c:pt idx="3105">
                  <c:v>8.0755600579888664</c:v>
                </c:pt>
                <c:pt idx="3106">
                  <c:v>7.7324568367185575</c:v>
                </c:pt>
                <c:pt idx="3107">
                  <c:v>7.3893215975275082</c:v>
                </c:pt>
                <c:pt idx="3108">
                  <c:v>7.0461543773199153</c:v>
                </c:pt>
                <c:pt idx="3109">
                  <c:v>6.702955217595135</c:v>
                </c:pt>
                <c:pt idx="3110">
                  <c:v>6.3597241644442208</c:v>
                </c:pt>
                <c:pt idx="3111">
                  <c:v>6.0164612685397456</c:v>
                </c:pt>
                <c:pt idx="3112">
                  <c:v>5.6731665851025017</c:v>
                </c:pt>
                <c:pt idx="3113">
                  <c:v>5.3298401738936798</c:v>
                </c:pt>
                <c:pt idx="3114">
                  <c:v>4.9864820992030401</c:v>
                </c:pt>
                <c:pt idx="3115">
                  <c:v>4.6430924298141836</c:v>
                </c:pt>
                <c:pt idx="3116">
                  <c:v>4.2996712389961749</c:v>
                </c:pt>
                <c:pt idx="3117">
                  <c:v>3.9562186044774594</c:v>
                </c:pt>
                <c:pt idx="3118">
                  <c:v>3.6127346084360092</c:v>
                </c:pt>
                <c:pt idx="3119">
                  <c:v>3.2692193374608869</c:v>
                </c:pt>
                <c:pt idx="3120">
                  <c:v>2.9256728825375635</c:v>
                </c:pt>
                <c:pt idx="3121">
                  <c:v>2.5820953390354418</c:v>
                </c:pt>
                <c:pt idx="3122">
                  <c:v>2.238486806664933</c:v>
                </c:pt>
                <c:pt idx="3123">
                  <c:v>1.8948473894637372</c:v>
                </c:pt>
                <c:pt idx="3124">
                  <c:v>1.5511771957778493</c:v>
                </c:pt>
                <c:pt idx="3125">
                  <c:v>1.2074763382224298</c:v>
                </c:pt>
                <c:pt idx="3126">
                  <c:v>0.86374493366266214</c:v>
                </c:pt>
                <c:pt idx="3127">
                  <c:v>0.51998310318524843</c:v>
                </c:pt>
                <c:pt idx="3128">
                  <c:v>0.17619097207977452</c:v>
                </c:pt>
                <c:pt idx="3129">
                  <c:v>-0.16763133020580012</c:v>
                </c:pt>
                <c:pt idx="3130">
                  <c:v>-0.51148367008527695</c:v>
                </c:pt>
                <c:pt idx="3131">
                  <c:v>-0.85536590985475369</c:v>
                </c:pt>
                <c:pt idx="3132">
                  <c:v>-1.1992779077409117</c:v>
                </c:pt>
                <c:pt idx="3133">
                  <c:v>-1.5432195179208614</c:v>
                </c:pt>
                <c:pt idx="3134">
                  <c:v>-1.8871905905473374</c:v>
                </c:pt>
                <c:pt idx="3135">
                  <c:v>-2.2311909717964249</c:v>
                </c:pt>
                <c:pt idx="3136">
                  <c:v>-2.575220503888195</c:v>
                </c:pt>
                <c:pt idx="3137">
                  <c:v>-2.9192790251246863</c:v>
                </c:pt>
                <c:pt idx="3138">
                  <c:v>-3.2633663699157553</c:v>
                </c:pt>
                <c:pt idx="3139">
                  <c:v>-3.607482368824511</c:v>
                </c:pt>
                <c:pt idx="3140">
                  <c:v>-3.9516268485996551</c:v>
                </c:pt>
                <c:pt idx="3141">
                  <c:v>-4.2957996321976317</c:v>
                </c:pt>
                <c:pt idx="3142">
                  <c:v>-4.6400005388364072</c:v>
                </c:pt>
                <c:pt idx="3143">
                  <c:v>-4.9842293840260128</c:v>
                </c:pt>
                <c:pt idx="3144">
                  <c:v>-5.3284859795935287</c:v>
                </c:pt>
                <c:pt idx="3145">
                  <c:v>-5.6727701337392835</c:v>
                </c:pt>
                <c:pt idx="3146">
                  <c:v>-6.0170816510641609</c:v>
                </c:pt>
                <c:pt idx="3147">
                  <c:v>-6.361420332611802</c:v>
                </c:pt>
                <c:pt idx="3148">
                  <c:v>-6.7057859758981335</c:v>
                </c:pt>
                <c:pt idx="3149">
                  <c:v>-7.0501783749675964</c:v>
                </c:pt>
                <c:pt idx="3150">
                  <c:v>-7.3945973204229105</c:v>
                </c:pt>
                <c:pt idx="3151">
                  <c:v>-7.7390425994608183</c:v>
                </c:pt>
                <c:pt idx="3152">
                  <c:v>-8.0835139959263298</c:v>
                </c:pt>
                <c:pt idx="3153">
                  <c:v>-8.42801129034798</c:v>
                </c:pt>
                <c:pt idx="3154">
                  <c:v>-8.772534259970465</c:v>
                </c:pt>
                <c:pt idx="3155">
                  <c:v>-9.1170826788151249</c:v>
                </c:pt>
                <c:pt idx="3156">
                  <c:v>-9.4616563177138051</c:v>
                </c:pt>
                <c:pt idx="3157">
                  <c:v>-9.8062549443440172</c:v>
                </c:pt>
                <c:pt idx="3158">
                  <c:v>-10.150878323287614</c:v>
                </c:pt>
                <c:pt idx="3159">
                  <c:v>-10.495526216068464</c:v>
                </c:pt>
                <c:pt idx="3160">
                  <c:v>-10.840198381199048</c:v>
                </c:pt>
                <c:pt idx="3161">
                  <c:v>-11.184894574214876</c:v>
                </c:pt>
                <c:pt idx="3162">
                  <c:v>-11.529614547738241</c:v>
                </c:pt>
                <c:pt idx="3163">
                  <c:v>-11.874358051515509</c:v>
                </c:pt>
                <c:pt idx="3164">
                  <c:v>-12.219124832453858</c:v>
                </c:pt>
                <c:pt idx="3165">
                  <c:v>-12.563914634686009</c:v>
                </c:pt>
                <c:pt idx="3166">
                  <c:v>-12.908727199606867</c:v>
                </c:pt>
                <c:pt idx="3167">
                  <c:v>-13.253562265924298</c:v>
                </c:pt>
                <c:pt idx="3168">
                  <c:v>-13.598419569699333</c:v>
                </c:pt>
                <c:pt idx="3169">
                  <c:v>-13.943298844407908</c:v>
                </c:pt>
                <c:pt idx="3170">
                  <c:v>-14.28819982098269</c:v>
                </c:pt>
                <c:pt idx="3171">
                  <c:v>-14.633122227854434</c:v>
                </c:pt>
                <c:pt idx="3172">
                  <c:v>-14.978065791015812</c:v>
                </c:pt>
                <c:pt idx="3173">
                  <c:v>-15.323030234066191</c:v>
                </c:pt>
                <c:pt idx="3174">
                  <c:v>-15.66801527824884</c:v>
                </c:pt>
                <c:pt idx="3175">
                  <c:v>-16.013020642521735</c:v>
                </c:pt>
                <c:pt idx="3176">
                  <c:v>-16.358046043597739</c:v>
                </c:pt>
                <c:pt idx="3177">
                  <c:v>-16.703091195988154</c:v>
                </c:pt>
                <c:pt idx="3178">
                  <c:v>-17.048155812069286</c:v>
                </c:pt>
                <c:pt idx="3179">
                  <c:v>-17.393239602125494</c:v>
                </c:pt>
                <c:pt idx="3180">
                  <c:v>-17.738342274402203</c:v>
                </c:pt>
                <c:pt idx="3181">
                  <c:v>-18.083463535150123</c:v>
                </c:pt>
                <c:pt idx="3182">
                  <c:v>-18.428603088693645</c:v>
                </c:pt>
                <c:pt idx="3183">
                  <c:v>-18.773760637473956</c:v>
                </c:pt>
                <c:pt idx="3184">
                  <c:v>-19.118935882093396</c:v>
                </c:pt>
                <c:pt idx="3185">
                  <c:v>-19.464128521386858</c:v>
                </c:pt>
                <c:pt idx="3186">
                  <c:v>-19.809338252463085</c:v>
                </c:pt>
                <c:pt idx="3187">
                  <c:v>-20.154564770753268</c:v>
                </c:pt>
                <c:pt idx="3188">
                  <c:v>-20.499807770079109</c:v>
                </c:pt>
                <c:pt idx="3189">
                  <c:v>-20.845066942695553</c:v>
                </c:pt>
                <c:pt idx="3190">
                  <c:v>-21.190341979351874</c:v>
                </c:pt>
                <c:pt idx="3191">
                  <c:v>-21.535632569330634</c:v>
                </c:pt>
                <c:pt idx="3192">
                  <c:v>-21.88093840052316</c:v>
                </c:pt>
                <c:pt idx="3193">
                  <c:v>-22.2262591594735</c:v>
                </c:pt>
                <c:pt idx="3194">
                  <c:v>-22.571594531422384</c:v>
                </c:pt>
                <c:pt idx="3195">
                  <c:v>-22.916944200382535</c:v>
                </c:pt>
                <c:pt idx="3196">
                  <c:v>-23.262307849182335</c:v>
                </c:pt>
                <c:pt idx="3197">
                  <c:v>-23.607685159512368</c:v>
                </c:pt>
                <c:pt idx="3198">
                  <c:v>-23.953075811997454</c:v>
                </c:pt>
                <c:pt idx="3199">
                  <c:v>-24.298479486240566</c:v>
                </c:pt>
                <c:pt idx="3200">
                  <c:v>-24.643895860883553</c:v>
                </c:pt>
                <c:pt idx="3201">
                  <c:v>-24.989324613650545</c:v>
                </c:pt>
                <c:pt idx="3202">
                  <c:v>-25.334765421420951</c:v>
                </c:pt>
                <c:pt idx="3203">
                  <c:v>-25.680217960272998</c:v>
                </c:pt>
                <c:pt idx="3204">
                  <c:v>-26.025681905535574</c:v>
                </c:pt>
                <c:pt idx="3205">
                  <c:v>-26.37115693185623</c:v>
                </c:pt>
                <c:pt idx="3206">
                  <c:v>-26.716642713250121</c:v>
                </c:pt>
                <c:pt idx="3207">
                  <c:v>-27.062138923145461</c:v>
                </c:pt>
                <c:pt idx="3208">
                  <c:v>-27.407645234457128</c:v>
                </c:pt>
                <c:pt idx="3209">
                  <c:v>-27.753161319628916</c:v>
                </c:pt>
                <c:pt idx="3210">
                  <c:v>-28.098686850695987</c:v>
                </c:pt>
                <c:pt idx="3211">
                  <c:v>-28.444221499328417</c:v>
                </c:pt>
                <c:pt idx="3212">
                  <c:v>-28.789764936903193</c:v>
                </c:pt>
                <c:pt idx="3213">
                  <c:v>-29.135316834549371</c:v>
                </c:pt>
                <c:pt idx="3214">
                  <c:v>-29.48087686319732</c:v>
                </c:pt>
                <c:pt idx="3215">
                  <c:v>-29.826444693648543</c:v>
                </c:pt>
                <c:pt idx="3216">
                  <c:v>-30.172019996622556</c:v>
                </c:pt>
                <c:pt idx="3217">
                  <c:v>-30.517602442804208</c:v>
                </c:pt>
                <c:pt idx="3218">
                  <c:v>-30.863191702915085</c:v>
                </c:pt>
                <c:pt idx="3219">
                  <c:v>-31.208787447754524</c:v>
                </c:pt>
                <c:pt idx="3220">
                  <c:v>-31.554389348263314</c:v>
                </c:pt>
                <c:pt idx="3221">
                  <c:v>-31.899997075563334</c:v>
                </c:pt>
                <c:pt idx="3222">
                  <c:v>-32.245610301032251</c:v>
                </c:pt>
                <c:pt idx="3223">
                  <c:v>-32.591228696344963</c:v>
                </c:pt>
                <c:pt idx="3224">
                  <c:v>-32.936851933522675</c:v>
                </c:pt>
                <c:pt idx="3225">
                  <c:v>-33.282479685002585</c:v>
                </c:pt>
                <c:pt idx="3226">
                  <c:v>-33.628111623681782</c:v>
                </c:pt>
                <c:pt idx="3227">
                  <c:v>-33.973747422961772</c:v>
                </c:pt>
                <c:pt idx="3228">
                  <c:v>-34.319386756822141</c:v>
                </c:pt>
                <c:pt idx="3229">
                  <c:v>-34.665029299858801</c:v>
                </c:pt>
                <c:pt idx="3230">
                  <c:v>-35.010674727342725</c:v>
                </c:pt>
                <c:pt idx="3231">
                  <c:v>-35.356322715263254</c:v>
                </c:pt>
                <c:pt idx="3232">
                  <c:v>-35.701972940394739</c:v>
                </c:pt>
                <c:pt idx="3233">
                  <c:v>-36.04762508034424</c:v>
                </c:pt>
                <c:pt idx="3234">
                  <c:v>-36.393278813588324</c:v>
                </c:pt>
                <c:pt idx="3235">
                  <c:v>-36.738933819547988</c:v>
                </c:pt>
                <c:pt idx="3236">
                  <c:v>-37.084589778628995</c:v>
                </c:pt>
                <c:pt idx="3237">
                  <c:v>-37.430246372263873</c:v>
                </c:pt>
                <c:pt idx="3238">
                  <c:v>-37.775903282979776</c:v>
                </c:pt>
                <c:pt idx="3239">
                  <c:v>-38.121560194439688</c:v>
                </c:pt>
                <c:pt idx="3240">
                  <c:v>-38.467216791494536</c:v>
                </c:pt>
                <c:pt idx="3241">
                  <c:v>-38.812872760226668</c:v>
                </c:pt>
                <c:pt idx="3242">
                  <c:v>-39.158527788010957</c:v>
                </c:pt>
                <c:pt idx="3243">
                  <c:v>-39.504181563560088</c:v>
                </c:pt>
                <c:pt idx="3244">
                  <c:v>-39.849833776962754</c:v>
                </c:pt>
                <c:pt idx="3245">
                  <c:v>-40.195484119749814</c:v>
                </c:pt>
                <c:pt idx="3246">
                  <c:v>-40.541132284934122</c:v>
                </c:pt>
                <c:pt idx="3247">
                  <c:v>-40.886777967049241</c:v>
                </c:pt>
                <c:pt idx="3248">
                  <c:v>-41.232420862213687</c:v>
                </c:pt>
                <c:pt idx="3249">
                  <c:v>-41.578060668170352</c:v>
                </c:pt>
                <c:pt idx="3250">
                  <c:v>-41.923697084333398</c:v>
                </c:pt>
                <c:pt idx="3251">
                  <c:v>-42.269329811827077</c:v>
                </c:pt>
                <c:pt idx="3252">
                  <c:v>-42.614958553548071</c:v>
                </c:pt>
                <c:pt idx="3253">
                  <c:v>-42.960583014201191</c:v>
                </c:pt>
                <c:pt idx="3254">
                  <c:v>-43.306202900338967</c:v>
                </c:pt>
                <c:pt idx="3255">
                  <c:v>-43.651817920420626</c:v>
                </c:pt>
                <c:pt idx="3256">
                  <c:v>-43.997427784848938</c:v>
                </c:pt>
                <c:pt idx="3257">
                  <c:v>-44.343032206006363</c:v>
                </c:pt>
                <c:pt idx="3258">
                  <c:v>-44.688630898314308</c:v>
                </c:pt>
                <c:pt idx="3259">
                  <c:v>-45.034223578265916</c:v>
                </c:pt>
                <c:pt idx="3260">
                  <c:v>-45.379809964474624</c:v>
                </c:pt>
                <c:pt idx="3261">
                  <c:v>-45.725389777703775</c:v>
                </c:pt>
                <c:pt idx="3262">
                  <c:v>-46.070962740925957</c:v>
                </c:pt>
                <c:pt idx="3263">
                  <c:v>-46.416528579356701</c:v>
                </c:pt>
                <c:pt idx="3264">
                  <c:v>-46.762087020484252</c:v>
                </c:pt>
                <c:pt idx="3265">
                  <c:v>-47.107637794130405</c:v>
                </c:pt>
                <c:pt idx="3266">
                  <c:v>-47.453180632479565</c:v>
                </c:pt>
                <c:pt idx="3267">
                  <c:v>-47.79871527010927</c:v>
                </c:pt>
                <c:pt idx="3268">
                  <c:v>-48.144241444048028</c:v>
                </c:pt>
                <c:pt idx="3269">
                  <c:v>-48.489758893799568</c:v>
                </c:pt>
                <c:pt idx="3270">
                  <c:v>-48.835267361389839</c:v>
                </c:pt>
                <c:pt idx="3271">
                  <c:v>-49.180766591389848</c:v>
                </c:pt>
                <c:pt idx="3272">
                  <c:v>-49.526256330971478</c:v>
                </c:pt>
                <c:pt idx="3273">
                  <c:v>-49.87173632993494</c:v>
                </c:pt>
                <c:pt idx="3274">
                  <c:v>-50.217206340734151</c:v>
                </c:pt>
                <c:pt idx="3275">
                  <c:v>-50.562666118533294</c:v>
                </c:pt>
                <c:pt idx="3276">
                  <c:v>-50.908115421227919</c:v>
                </c:pt>
                <c:pt idx="3277">
                  <c:v>-51.253554009474293</c:v>
                </c:pt>
                <c:pt idx="3278">
                  <c:v>-51.598981646738771</c:v>
                </c:pt>
                <c:pt idx="3279">
                  <c:v>-51.944398099319571</c:v>
                </c:pt>
                <c:pt idx="3280">
                  <c:v>-52.289803136385444</c:v>
                </c:pt>
                <c:pt idx="3281">
                  <c:v>-52.635196529994985</c:v>
                </c:pt>
                <c:pt idx="3282">
                  <c:v>-52.980578055147362</c:v>
                </c:pt>
                <c:pt idx="3283">
                  <c:v>-53.32594748980236</c:v>
                </c:pt>
                <c:pt idx="3284">
                  <c:v>-53.671304614903612</c:v>
                </c:pt>
                <c:pt idx="3285">
                  <c:v>-54.016649214425357</c:v>
                </c:pt>
                <c:pt idx="3286">
                  <c:v>-54.361981075392016</c:v>
                </c:pt>
                <c:pt idx="3287">
                  <c:v>-54.707299987898885</c:v>
                </c:pt>
                <c:pt idx="3288">
                  <c:v>-55.052605745157891</c:v>
                </c:pt>
                <c:pt idx="3289">
                  <c:v>-55.397898143512165</c:v>
                </c:pt>
                <c:pt idx="3290">
                  <c:v>-55.743176982469947</c:v>
                </c:pt>
                <c:pt idx="3291">
                  <c:v>-56.088442064719075</c:v>
                </c:pt>
                <c:pt idx="3292">
                  <c:v>-56.433693196168505</c:v>
                </c:pt>
                <c:pt idx="3293">
                  <c:v>-56.778930185966715</c:v>
                </c:pt>
                <c:pt idx="3294">
                  <c:v>-57.124152846515983</c:v>
                </c:pt>
                <c:pt idx="3295">
                  <c:v>-57.469360993514599</c:v>
                </c:pt>
                <c:pt idx="3296">
                  <c:v>-57.814554445970998</c:v>
                </c:pt>
                <c:pt idx="3297">
                  <c:v>-58.159733026217204</c:v>
                </c:pt>
                <c:pt idx="3298">
                  <c:v>-58.504896559949344</c:v>
                </c:pt>
                <c:pt idx="3299">
                  <c:v>-58.85004487623641</c:v>
                </c:pt>
                <c:pt idx="3300">
                  <c:v>-59.195177807547815</c:v>
                </c:pt>
                <c:pt idx="3301">
                  <c:v>-59.540295189761601</c:v>
                </c:pt>
                <c:pt idx="3302">
                  <c:v>-59.885396862200672</c:v>
                </c:pt>
                <c:pt idx="3303">
                  <c:v>-60.230482667644246</c:v>
                </c:pt>
                <c:pt idx="3304">
                  <c:v>-60.575552452336801</c:v>
                </c:pt>
                <c:pt idx="3305">
                  <c:v>-60.920606066023879</c:v>
                </c:pt>
                <c:pt idx="3306">
                  <c:v>-61.265643361960514</c:v>
                </c:pt>
                <c:pt idx="3307">
                  <c:v>-61.610664196916105</c:v>
                </c:pt>
                <c:pt idx="3308">
                  <c:v>-61.955668431213851</c:v>
                </c:pt>
                <c:pt idx="3309">
                  <c:v>-62.300655928729334</c:v>
                </c:pt>
                <c:pt idx="3310">
                  <c:v>-62.645626556904062</c:v>
                </c:pt>
                <c:pt idx="3311">
                  <c:v>-62.990580186775979</c:v>
                </c:pt>
                <c:pt idx="3312">
                  <c:v>-63.33551669296439</c:v>
                </c:pt>
                <c:pt idx="3313">
                  <c:v>116.31956404626754</c:v>
                </c:pt>
                <c:pt idx="3314">
                  <c:v>115.97466214907817</c:v>
                </c:pt>
                <c:pt idx="3315">
                  <c:v>115.62977772995688</c:v>
                </c:pt>
                <c:pt idx="3316">
                  <c:v>115.28491089975513</c:v>
                </c:pt>
                <c:pt idx="3317">
                  <c:v>114.9400617656745</c:v>
                </c:pt>
                <c:pt idx="3318">
                  <c:v>114.59523043124615</c:v>
                </c:pt>
                <c:pt idx="3319">
                  <c:v>114.25041699632472</c:v>
                </c:pt>
                <c:pt idx="3320">
                  <c:v>113.90562155708163</c:v>
                </c:pt>
                <c:pt idx="3321">
                  <c:v>113.56084420600523</c:v>
                </c:pt>
                <c:pt idx="3322">
                  <c:v>113.21608503187595</c:v>
                </c:pt>
                <c:pt idx="3323">
                  <c:v>112.87134411977092</c:v>
                </c:pt>
                <c:pt idx="3324">
                  <c:v>112.52662155106395</c:v>
                </c:pt>
                <c:pt idx="3325">
                  <c:v>112.18191740340481</c:v>
                </c:pt>
                <c:pt idx="3326">
                  <c:v>111.83723175072322</c:v>
                </c:pt>
                <c:pt idx="3327">
                  <c:v>111.49256466323179</c:v>
                </c:pt>
                <c:pt idx="3328">
                  <c:v>111.14791620740657</c:v>
                </c:pt>
                <c:pt idx="3329">
                  <c:v>110.80328644599362</c:v>
                </c:pt>
                <c:pt idx="3330">
                  <c:v>110.45867543801315</c:v>
                </c:pt>
                <c:pt idx="3331">
                  <c:v>110.11408323874234</c:v>
                </c:pt>
                <c:pt idx="3332">
                  <c:v>109.76950989972633</c:v>
                </c:pt>
                <c:pt idx="3333">
                  <c:v>109.42495546876967</c:v>
                </c:pt>
                <c:pt idx="3334">
                  <c:v>109.08041998995074</c:v>
                </c:pt>
                <c:pt idx="3335">
                  <c:v>108.73590350360281</c:v>
                </c:pt>
                <c:pt idx="3336">
                  <c:v>108.3914060463273</c:v>
                </c:pt>
                <c:pt idx="3337">
                  <c:v>108.0469276510011</c:v>
                </c:pt>
                <c:pt idx="3338">
                  <c:v>107.70246834676313</c:v>
                </c:pt>
                <c:pt idx="3339">
                  <c:v>107.35802815902706</c:v>
                </c:pt>
                <c:pt idx="3340">
                  <c:v>107.01360710949328</c:v>
                </c:pt>
                <c:pt idx="3341">
                  <c:v>106.66920521613453</c:v>
                </c:pt>
                <c:pt idx="3342">
                  <c:v>106.3248224932149</c:v>
                </c:pt>
                <c:pt idx="3343">
                  <c:v>105.98045895128718</c:v>
                </c:pt>
                <c:pt idx="3344">
                  <c:v>105.63611459721282</c:v>
                </c:pt>
                <c:pt idx="3345">
                  <c:v>105.29178943414942</c:v>
                </c:pt>
                <c:pt idx="3346">
                  <c:v>104.94748346156774</c:v>
                </c:pt>
                <c:pt idx="3347">
                  <c:v>104.6031966752673</c:v>
                </c:pt>
                <c:pt idx="3348">
                  <c:v>104.25892906736883</c:v>
                </c:pt>
                <c:pt idx="3349">
                  <c:v>103.91468062633055</c:v>
                </c:pt>
                <c:pt idx="3350">
                  <c:v>103.57045133696718</c:v>
                </c:pt>
                <c:pt idx="3351">
                  <c:v>103.22624118044313</c:v>
                </c:pt>
                <c:pt idx="3352">
                  <c:v>102.88205013429292</c:v>
                </c:pt>
                <c:pt idx="3353">
                  <c:v>102.53787817242873</c:v>
                </c:pt>
                <c:pt idx="3354">
                  <c:v>102.1937252651619</c:v>
                </c:pt>
                <c:pt idx="3355">
                  <c:v>101.84959137920009</c:v>
                </c:pt>
                <c:pt idx="3356">
                  <c:v>101.50547647766598</c:v>
                </c:pt>
                <c:pt idx="3357">
                  <c:v>101.16138052012157</c:v>
                </c:pt>
                <c:pt idx="3358">
                  <c:v>100.81730346256374</c:v>
                </c:pt>
                <c:pt idx="3359">
                  <c:v>100.4732452574479</c:v>
                </c:pt>
                <c:pt idx="3360">
                  <c:v>100.12920585371089</c:v>
                </c:pt>
                <c:pt idx="3361">
                  <c:v>99.785185196769959</c:v>
                </c:pt>
                <c:pt idx="3362">
                  <c:v>99.441183228549377</c:v>
                </c:pt>
                <c:pt idx="3363">
                  <c:v>99.097199887491996</c:v>
                </c:pt>
                <c:pt idx="3364">
                  <c:v>98.753235108587262</c:v>
                </c:pt>
                <c:pt idx="3365">
                  <c:v>98.409288823372222</c:v>
                </c:pt>
                <c:pt idx="3366">
                  <c:v>98.065360959956976</c:v>
                </c:pt>
                <c:pt idx="3367">
                  <c:v>97.721451443052814</c:v>
                </c:pt>
                <c:pt idx="3368">
                  <c:v>97.377560193973636</c:v>
                </c:pt>
                <c:pt idx="3369">
                  <c:v>97.033687130663637</c:v>
                </c:pt>
                <c:pt idx="3370">
                  <c:v>96.689832167727147</c:v>
                </c:pt>
                <c:pt idx="3371">
                  <c:v>96.345995216429941</c:v>
                </c:pt>
                <c:pt idx="3372">
                  <c:v>96.002176184733358</c:v>
                </c:pt>
                <c:pt idx="3373">
                  <c:v>95.658374977308881</c:v>
                </c:pt>
                <c:pt idx="3374">
                  <c:v>95.314591495572273</c:v>
                </c:pt>
                <c:pt idx="3375">
                  <c:v>94.970825637688392</c:v>
                </c:pt>
                <c:pt idx="3376">
                  <c:v>94.627077298601591</c:v>
                </c:pt>
                <c:pt idx="3377">
                  <c:v>94.283346370068671</c:v>
                </c:pt>
                <c:pt idx="3378">
                  <c:v>93.939632740665218</c:v>
                </c:pt>
                <c:pt idx="3379">
                  <c:v>93.595936295817523</c:v>
                </c:pt>
                <c:pt idx="3380">
                  <c:v>93.252256917836945</c:v>
                </c:pt>
                <c:pt idx="3381">
                  <c:v>92.908594485925832</c:v>
                </c:pt>
                <c:pt idx="3382">
                  <c:v>92.56494887621615</c:v>
                </c:pt>
                <c:pt idx="3383">
                  <c:v>92.221319961789035</c:v>
                </c:pt>
                <c:pt idx="3384">
                  <c:v>91.87770761271112</c:v>
                </c:pt>
                <c:pt idx="3385">
                  <c:v>91.534111696045599</c:v>
                </c:pt>
                <c:pt idx="3386">
                  <c:v>91.190532075887063</c:v>
                </c:pt>
                <c:pt idx="3387">
                  <c:v>90.846968613397408</c:v>
                </c:pt>
                <c:pt idx="3388">
                  <c:v>90.503421166817276</c:v>
                </c:pt>
                <c:pt idx="3389">
                  <c:v>90.159889591501127</c:v>
                </c:pt>
                <c:pt idx="3390">
                  <c:v>89.816373739956333</c:v>
                </c:pt>
                <c:pt idx="3391">
                  <c:v>89.472873461853396</c:v>
                </c:pt>
                <c:pt idx="3392">
                  <c:v>89.129388604066733</c:v>
                </c:pt>
                <c:pt idx="3393">
                  <c:v>88.785919010700155</c:v>
                </c:pt>
                <c:pt idx="3394">
                  <c:v>88.442464523126063</c:v>
                </c:pt>
                <c:pt idx="3395">
                  <c:v>88.099024980000863</c:v>
                </c:pt>
                <c:pt idx="3396">
                  <c:v>87.755600217301932</c:v>
                </c:pt>
                <c:pt idx="3397">
                  <c:v>87.412190068369753</c:v>
                </c:pt>
                <c:pt idx="3398">
                  <c:v>87.068794363919594</c:v>
                </c:pt>
                <c:pt idx="3399">
                  <c:v>86.725412932083742</c:v>
                </c:pt>
                <c:pt idx="3400">
                  <c:v>86.382045598450816</c:v>
                </c:pt>
                <c:pt idx="3401">
                  <c:v>86.03869218608213</c:v>
                </c:pt>
                <c:pt idx="3402">
                  <c:v>85.695352515553751</c:v>
                </c:pt>
                <c:pt idx="3403">
                  <c:v>85.352026404986788</c:v>
                </c:pt>
                <c:pt idx="3404">
                  <c:v>85.008713670089406</c:v>
                </c:pt>
                <c:pt idx="3405">
                  <c:v>84.665414124174148</c:v>
                </c:pt>
                <c:pt idx="3406">
                  <c:v>84.322127578199954</c:v>
                </c:pt>
                <c:pt idx="3407">
                  <c:v>83.978853840815944</c:v>
                </c:pt>
                <c:pt idx="3408">
                  <c:v>83.635592718378206</c:v>
                </c:pt>
                <c:pt idx="3409">
                  <c:v>83.292344014991016</c:v>
                </c:pt>
                <c:pt idx="3410">
                  <c:v>82.949107532554123</c:v>
                </c:pt>
                <c:pt idx="3411">
                  <c:v>82.605883070777864</c:v>
                </c:pt>
                <c:pt idx="3412">
                  <c:v>82.262670427230162</c:v>
                </c:pt>
                <c:pt idx="3413">
                  <c:v>81.919469397368303</c:v>
                </c:pt>
                <c:pt idx="3414">
                  <c:v>81.576279774584705</c:v>
                </c:pt>
                <c:pt idx="3415">
                  <c:v>81.233101350226036</c:v>
                </c:pt>
                <c:pt idx="3416">
                  <c:v>80.889933913639197</c:v>
                </c:pt>
                <c:pt idx="3417">
                  <c:v>80.546777252215804</c:v>
                </c:pt>
                <c:pt idx="3418">
                  <c:v>80.203631151410903</c:v>
                </c:pt>
                <c:pt idx="3419">
                  <c:v>79.860495394790803</c:v>
                </c:pt>
                <c:pt idx="3420">
                  <c:v>79.517369764076832</c:v>
                </c:pt>
                <c:pt idx="3421">
                  <c:v>79.174254039166641</c:v>
                </c:pt>
                <c:pt idx="3422">
                  <c:v>78.831147998183241</c:v>
                </c:pt>
                <c:pt idx="3423">
                  <c:v>78.488051417506128</c:v>
                </c:pt>
                <c:pt idx="3424">
                  <c:v>78.144964071823026</c:v>
                </c:pt>
                <c:pt idx="3425">
                  <c:v>77.801885734148328</c:v>
                </c:pt>
                <c:pt idx="3426">
                  <c:v>77.458816175870979</c:v>
                </c:pt>
                <c:pt idx="3427">
                  <c:v>77.115755166801605</c:v>
                </c:pt>
                <c:pt idx="3428">
                  <c:v>76.77270247519516</c:v>
                </c:pt>
                <c:pt idx="3429">
                  <c:v>76.429657867795541</c:v>
                </c:pt>
                <c:pt idx="3430">
                  <c:v>76.086621109886366</c:v>
                </c:pt>
                <c:pt idx="3431">
                  <c:v>75.743591965310088</c:v>
                </c:pt>
                <c:pt idx="3432">
                  <c:v>75.400570196521116</c:v>
                </c:pt>
                <c:pt idx="3433">
                  <c:v>75.057555564617914</c:v>
                </c:pt>
                <c:pt idx="3434">
                  <c:v>74.714547829393382</c:v>
                </c:pt>
                <c:pt idx="3435">
                  <c:v>74.371546749359183</c:v>
                </c:pt>
                <c:pt idx="3436">
                  <c:v>74.028552081793492</c:v>
                </c:pt>
                <c:pt idx="3437">
                  <c:v>73.685563582787481</c:v>
                </c:pt>
                <c:pt idx="3438">
                  <c:v>73.342581007270653</c:v>
                </c:pt>
                <c:pt idx="3439">
                  <c:v>72.999604109058311</c:v>
                </c:pt>
                <c:pt idx="3440">
                  <c:v>72.656632640899247</c:v>
                </c:pt>
                <c:pt idx="3441">
                  <c:v>72.313666354501109</c:v>
                </c:pt>
                <c:pt idx="3442">
                  <c:v>71.970705000580296</c:v>
                </c:pt>
                <c:pt idx="3443">
                  <c:v>71.627748328896018</c:v>
                </c:pt>
                <c:pt idx="3444">
                  <c:v>71.284796088304546</c:v>
                </c:pt>
                <c:pt idx="3445">
                  <c:v>70.941848026780065</c:v>
                </c:pt>
                <c:pt idx="3446">
                  <c:v>70.598903891464815</c:v>
                </c:pt>
                <c:pt idx="3447">
                  <c:v>70.255963428718388</c:v>
                </c:pt>
                <c:pt idx="3448">
                  <c:v>69.913026384140892</c:v>
                </c:pt>
                <c:pt idx="3449">
                  <c:v>69.570092502621605</c:v>
                </c:pt>
                <c:pt idx="3450">
                  <c:v>69.227161528388393</c:v>
                </c:pt>
                <c:pt idx="3451">
                  <c:v>68.884233205032984</c:v>
                </c:pt>
                <c:pt idx="3452">
                  <c:v>68.54130727556057</c:v>
                </c:pt>
                <c:pt idx="3453">
                  <c:v>68.198383482425356</c:v>
                </c:pt>
                <c:pt idx="3454">
                  <c:v>67.855461567583205</c:v>
                </c:pt>
                <c:pt idx="3455">
                  <c:v>67.512541272516501</c:v>
                </c:pt>
                <c:pt idx="3456">
                  <c:v>67.169622338279936</c:v>
                </c:pt>
                <c:pt idx="3457">
                  <c:v>66.826704505553153</c:v>
                </c:pt>
                <c:pt idx="3458">
                  <c:v>66.483787514662666</c:v>
                </c:pt>
                <c:pt idx="3459">
                  <c:v>66.14087110563058</c:v>
                </c:pt>
                <c:pt idx="3460">
                  <c:v>65.797955018225281</c:v>
                </c:pt>
                <c:pt idx="3461">
                  <c:v>65.455038991983827</c:v>
                </c:pt>
                <c:pt idx="3462">
                  <c:v>65.112122766260697</c:v>
                </c:pt>
                <c:pt idx="3463">
                  <c:v>64.769206080278195</c:v>
                </c:pt>
                <c:pt idx="3464">
                  <c:v>64.426288673148491</c:v>
                </c:pt>
                <c:pt idx="3465">
                  <c:v>64.083370283926101</c:v>
                </c:pt>
                <c:pt idx="3466">
                  <c:v>63.740450651642263</c:v>
                </c:pt>
                <c:pt idx="3467">
                  <c:v>63.397529515355643</c:v>
                </c:pt>
                <c:pt idx="3468">
                  <c:v>63.054606614177722</c:v>
                </c:pt>
                <c:pt idx="3469">
                  <c:v>62.71168168731861</c:v>
                </c:pt>
                <c:pt idx="3470">
                  <c:v>62.36875447413896</c:v>
                </c:pt>
                <c:pt idx="3471">
                  <c:v>62.025824714168323</c:v>
                </c:pt>
                <c:pt idx="3472">
                  <c:v>61.682892147161326</c:v>
                </c:pt>
                <c:pt idx="3473">
                  <c:v>61.339956513127049</c:v>
                </c:pt>
                <c:pt idx="3474">
                  <c:v>60.997017552383888</c:v>
                </c:pt>
                <c:pt idx="3475">
                  <c:v>60.654075005579301</c:v>
                </c:pt>
                <c:pt idx="3476">
                  <c:v>60.311128613739641</c:v>
                </c:pt>
                <c:pt idx="3477">
                  <c:v>59.968178118315834</c:v>
                </c:pt>
                <c:pt idx="3478">
                  <c:v>59.625223261207466</c:v>
                </c:pt>
                <c:pt idx="3479">
                  <c:v>59.282263784809842</c:v>
                </c:pt>
                <c:pt idx="3480">
                  <c:v>58.939299432059833</c:v>
                </c:pt>
                <c:pt idx="3481">
                  <c:v>58.596329946460251</c:v>
                </c:pt>
                <c:pt idx="3482">
                  <c:v>58.253355072123512</c:v>
                </c:pt>
                <c:pt idx="3483">
                  <c:v>57.9103745538224</c:v>
                </c:pt>
                <c:pt idx="3484">
                  <c:v>57.567388137008962</c:v>
                </c:pt>
                <c:pt idx="3485">
                  <c:v>57.224395567863404</c:v>
                </c:pt>
                <c:pt idx="3486">
                  <c:v>56.881396593328212</c:v>
                </c:pt>
                <c:pt idx="3487">
                  <c:v>56.538390961156423</c:v>
                </c:pt>
                <c:pt idx="3488">
                  <c:v>56.195378419931565</c:v>
                </c:pt>
                <c:pt idx="3489">
                  <c:v>55.85235871911523</c:v>
                </c:pt>
                <c:pt idx="3490">
                  <c:v>55.509331609090005</c:v>
                </c:pt>
                <c:pt idx="3491">
                  <c:v>55.16629684118346</c:v>
                </c:pt>
                <c:pt idx="3492">
                  <c:v>54.823254167709045</c:v>
                </c:pt>
                <c:pt idx="3493">
                  <c:v>54.480203342014832</c:v>
                </c:pt>
                <c:pt idx="3494">
                  <c:v>54.137144118500586</c:v>
                </c:pt>
                <c:pt idx="3495">
                  <c:v>53.794076252666763</c:v>
                </c:pt>
                <c:pt idx="3496">
                  <c:v>53.450999501143357</c:v>
                </c:pt>
                <c:pt idx="3497">
                  <c:v>53.107913621739222</c:v>
                </c:pt>
                <c:pt idx="3498">
                  <c:v>52.7648183734578</c:v>
                </c:pt>
                <c:pt idx="3499">
                  <c:v>52.4217135165432</c:v>
                </c:pt>
                <c:pt idx="3500">
                  <c:v>52.078598812523218</c:v>
                </c:pt>
                <c:pt idx="3501">
                  <c:v>51.735474024225802</c:v>
                </c:pt>
                <c:pt idx="3502">
                  <c:v>51.392338915823679</c:v>
                </c:pt>
                <c:pt idx="3503">
                  <c:v>51.049193252877309</c:v>
                </c:pt>
                <c:pt idx="3504">
                  <c:v>50.706036802350425</c:v>
                </c:pt>
                <c:pt idx="3505">
                  <c:v>50.362869332656906</c:v>
                </c:pt>
                <c:pt idx="3506">
                  <c:v>50.019690613686954</c:v>
                </c:pt>
                <c:pt idx="3507">
                  <c:v>49.676500416853472</c:v>
                </c:pt>
                <c:pt idx="3508">
                  <c:v>49.333298515106932</c:v>
                </c:pt>
                <c:pt idx="3509">
                  <c:v>48.990084682976743</c:v>
                </c:pt>
                <c:pt idx="3510">
                  <c:v>48.646858696612426</c:v>
                </c:pt>
                <c:pt idx="3511">
                  <c:v>48.303620333798854</c:v>
                </c:pt>
                <c:pt idx="3512">
                  <c:v>47.96036937399704</c:v>
                </c:pt>
                <c:pt idx="3513">
                  <c:v>47.617105598382658</c:v>
                </c:pt>
                <c:pt idx="3514">
                  <c:v>47.273828789862172</c:v>
                </c:pt>
                <c:pt idx="3515">
                  <c:v>46.930538733113693</c:v>
                </c:pt>
                <c:pt idx="3516">
                  <c:v>46.587235214614211</c:v>
                </c:pt>
                <c:pt idx="3517">
                  <c:v>46.24391802267764</c:v>
                </c:pt>
                <c:pt idx="3518">
                  <c:v>45.900586947472235</c:v>
                </c:pt>
                <c:pt idx="3519">
                  <c:v>45.557241781054451</c:v>
                </c:pt>
                <c:pt idx="3520">
                  <c:v>45.213882317411169</c:v>
                </c:pt>
                <c:pt idx="3521">
                  <c:v>44.870508352468519</c:v>
                </c:pt>
                <c:pt idx="3522">
                  <c:v>44.527119684130632</c:v>
                </c:pt>
                <c:pt idx="3523">
                  <c:v>44.183716112315949</c:v>
                </c:pt>
                <c:pt idx="3524">
                  <c:v>43.840297438969422</c:v>
                </c:pt>
                <c:pt idx="3525">
                  <c:v>43.496863468099903</c:v>
                </c:pt>
                <c:pt idx="3526">
                  <c:v>43.153414005803967</c:v>
                </c:pt>
                <c:pt idx="3527">
                  <c:v>42.809948860302725</c:v>
                </c:pt>
                <c:pt idx="3528">
                  <c:v>42.466467841951527</c:v>
                </c:pt>
                <c:pt idx="3529">
                  <c:v>42.122970763276456</c:v>
                </c:pt>
                <c:pt idx="3530">
                  <c:v>41.779457439006542</c:v>
                </c:pt>
                <c:pt idx="3531">
                  <c:v>41.435927686084433</c:v>
                </c:pt>
                <c:pt idx="3532">
                  <c:v>41.09238132369898</c:v>
                </c:pt>
                <c:pt idx="3533">
                  <c:v>40.748818173319314</c:v>
                </c:pt>
                <c:pt idx="3534">
                  <c:v>40.405238058702267</c:v>
                </c:pt>
                <c:pt idx="3535">
                  <c:v>40.061640805927169</c:v>
                </c:pt>
                <c:pt idx="3536">
                  <c:v>39.718026243414691</c:v>
                </c:pt>
                <c:pt idx="3537">
                  <c:v>39.374394201961962</c:v>
                </c:pt>
                <c:pt idx="3538">
                  <c:v>39.03074451474761</c:v>
                </c:pt>
                <c:pt idx="3539">
                  <c:v>38.687077017363485</c:v>
                </c:pt>
                <c:pt idx="3540">
                  <c:v>38.343391547845258</c:v>
                </c:pt>
                <c:pt idx="3541">
                  <c:v>37.999687946677625</c:v>
                </c:pt>
                <c:pt idx="3542">
                  <c:v>37.655966056823708</c:v>
                </c:pt>
                <c:pt idx="3543">
                  <c:v>37.312225723755368</c:v>
                </c:pt>
                <c:pt idx="3544">
                  <c:v>36.968466795455512</c:v>
                </c:pt>
                <c:pt idx="3545">
                  <c:v>36.624689122451038</c:v>
                </c:pt>
                <c:pt idx="3546">
                  <c:v>36.280892557827094</c:v>
                </c:pt>
                <c:pt idx="3547">
                  <c:v>35.937076957256963</c:v>
                </c:pt>
                <c:pt idx="3548">
                  <c:v>35.59324217900371</c:v>
                </c:pt>
                <c:pt idx="3549">
                  <c:v>35.249388083949199</c:v>
                </c:pt>
                <c:pt idx="3550">
                  <c:v>34.905514535619339</c:v>
                </c:pt>
                <c:pt idx="3551">
                  <c:v>34.561621400184663</c:v>
                </c:pt>
                <c:pt idx="3552">
                  <c:v>34.217708546487117</c:v>
                </c:pt>
                <c:pt idx="3553">
                  <c:v>33.873775846065271</c:v>
                </c:pt>
                <c:pt idx="3554">
                  <c:v>33.529823173153261</c:v>
                </c:pt>
                <c:pt idx="3555">
                  <c:v>33.18585040470834</c:v>
                </c:pt>
                <c:pt idx="3556">
                  <c:v>32.841857420421682</c:v>
                </c:pt>
                <c:pt idx="3557">
                  <c:v>32.497844102744409</c:v>
                </c:pt>
                <c:pt idx="3558">
                  <c:v>32.15381033688459</c:v>
                </c:pt>
                <c:pt idx="3559">
                  <c:v>31.8097560108314</c:v>
                </c:pt>
                <c:pt idx="3560">
                  <c:v>31.465681015376671</c:v>
                </c:pt>
                <c:pt idx="3561">
                  <c:v>31.121585244111788</c:v>
                </c:pt>
                <c:pt idx="3562">
                  <c:v>30.777468593448543</c:v>
                </c:pt>
                <c:pt idx="3563">
                  <c:v>30.433330962641293</c:v>
                </c:pt>
                <c:pt idx="3564">
                  <c:v>30.089172253781548</c:v>
                </c:pt>
                <c:pt idx="3565">
                  <c:v>29.744992371819986</c:v>
                </c:pt>
                <c:pt idx="3566">
                  <c:v>29.400791224573741</c:v>
                </c:pt>
                <c:pt idx="3567">
                  <c:v>29.056568722748061</c:v>
                </c:pt>
                <c:pt idx="3568">
                  <c:v>28.71232477992805</c:v>
                </c:pt>
                <c:pt idx="3569">
                  <c:v>28.368059312599438</c:v>
                </c:pt>
                <c:pt idx="3570">
                  <c:v>28.023772240165094</c:v>
                </c:pt>
                <c:pt idx="3571">
                  <c:v>27.679463484937056</c:v>
                </c:pt>
                <c:pt idx="3572">
                  <c:v>27.335132972153705</c:v>
                </c:pt>
                <c:pt idx="3573">
                  <c:v>26.990780629996532</c:v>
                </c:pt>
                <c:pt idx="3574">
                  <c:v>26.64640638958041</c:v>
                </c:pt>
                <c:pt idx="3575">
                  <c:v>26.302010184972119</c:v>
                </c:pt>
                <c:pt idx="3576">
                  <c:v>25.957591953191635</c:v>
                </c:pt>
                <c:pt idx="3577">
                  <c:v>25.613151634229148</c:v>
                </c:pt>
                <c:pt idx="3578">
                  <c:v>25.268689171034676</c:v>
                </c:pt>
                <c:pt idx="3579">
                  <c:v>24.924204509530298</c:v>
                </c:pt>
                <c:pt idx="3580">
                  <c:v>24.57969759862539</c:v>
                </c:pt>
                <c:pt idx="3581">
                  <c:v>24.235168390202027</c:v>
                </c:pt>
                <c:pt idx="3582">
                  <c:v>23.890616839128924</c:v>
                </c:pt>
                <c:pt idx="3583">
                  <c:v>23.546042903273193</c:v>
                </c:pt>
                <c:pt idx="3584">
                  <c:v>23.201446543484636</c:v>
                </c:pt>
                <c:pt idx="3585">
                  <c:v>22.85682772361212</c:v>
                </c:pt>
                <c:pt idx="3586">
                  <c:v>22.512186410497286</c:v>
                </c:pt>
                <c:pt idx="3587">
                  <c:v>22.167522573989704</c:v>
                </c:pt>
                <c:pt idx="3588">
                  <c:v>21.822836186929671</c:v>
                </c:pt>
                <c:pt idx="3589">
                  <c:v>21.478127225157099</c:v>
                </c:pt>
                <c:pt idx="3590">
                  <c:v>21.133395667521548</c:v>
                </c:pt>
                <c:pt idx="3591">
                  <c:v>20.788641495863299</c:v>
                </c:pt>
                <c:pt idx="3592">
                  <c:v>20.443864695022288</c:v>
                </c:pt>
                <c:pt idx="3593">
                  <c:v>20.0990652528446</c:v>
                </c:pt>
                <c:pt idx="3594">
                  <c:v>19.754243160163806</c:v>
                </c:pt>
                <c:pt idx="3595">
                  <c:v>19.409398410810642</c:v>
                </c:pt>
                <c:pt idx="3596">
                  <c:v>19.064531001604024</c:v>
                </c:pt>
                <c:pt idx="3597">
                  <c:v>18.719640932359749</c:v>
                </c:pt>
                <c:pt idx="3598">
                  <c:v>18.374728205869868</c:v>
                </c:pt>
                <c:pt idx="3599">
                  <c:v>18.029792827905904</c:v>
                </c:pt>
                <c:pt idx="3600">
                  <c:v>17.684834807225815</c:v>
                </c:pt>
                <c:pt idx="3601">
                  <c:v>17.339854155548487</c:v>
                </c:pt>
                <c:pt idx="3602">
                  <c:v>16.994850887559032</c:v>
                </c:pt>
                <c:pt idx="3603">
                  <c:v>16.649825020910399</c:v>
                </c:pt>
                <c:pt idx="3604">
                  <c:v>16.304776576201096</c:v>
                </c:pt>
                <c:pt idx="3605">
                  <c:v>15.959705576978259</c:v>
                </c:pt>
                <c:pt idx="3606">
                  <c:v>15.614612049725881</c:v>
                </c:pt>
                <c:pt idx="3607">
                  <c:v>15.269496023867722</c:v>
                </c:pt>
                <c:pt idx="3608">
                  <c:v>14.924357531742249</c:v>
                </c:pt>
                <c:pt idx="3609">
                  <c:v>14.579196608602862</c:v>
                </c:pt>
                <c:pt idx="3610">
                  <c:v>14.234013292617197</c:v>
                </c:pt>
                <c:pt idx="3611">
                  <c:v>13.888807624839901</c:v>
                </c:pt>
                <c:pt idx="3612">
                  <c:v>13.543579649211884</c:v>
                </c:pt>
                <c:pt idx="3613">
                  <c:v>13.198329412558486</c:v>
                </c:pt>
                <c:pt idx="3614">
                  <c:v>12.853056964560551</c:v>
                </c:pt>
                <c:pt idx="3615">
                  <c:v>12.507762357753169</c:v>
                </c:pt>
                <c:pt idx="3616">
                  <c:v>12.162445647520773</c:v>
                </c:pt>
                <c:pt idx="3617">
                  <c:v>11.817106892069038</c:v>
                </c:pt>
                <c:pt idx="3618">
                  <c:v>11.471746152423274</c:v>
                </c:pt>
                <c:pt idx="3619">
                  <c:v>11.126363492409183</c:v>
                </c:pt>
                <c:pt idx="3620">
                  <c:v>10.780958978651855</c:v>
                </c:pt>
                <c:pt idx="3621">
                  <c:v>10.435532680543501</c:v>
                </c:pt>
                <c:pt idx="3622">
                  <c:v>10.090084670238326</c:v>
                </c:pt>
                <c:pt idx="3623">
                  <c:v>9.7446150226456165</c:v>
                </c:pt>
                <c:pt idx="3624">
                  <c:v>9.399123815398946</c:v>
                </c:pt>
                <c:pt idx="3625">
                  <c:v>9.0536111288495977</c:v>
                </c:pt>
                <c:pt idx="3626">
                  <c:v>8.7080770460471832</c:v>
                </c:pt>
                <c:pt idx="3627">
                  <c:v>8.3625216527326245</c:v>
                </c:pt>
                <c:pt idx="3628">
                  <c:v>8.0169450373052538</c:v>
                </c:pt>
                <c:pt idx="3629">
                  <c:v>7.6713472908135962</c:v>
                </c:pt>
                <c:pt idx="3630">
                  <c:v>7.3257285069467812</c:v>
                </c:pt>
                <c:pt idx="3631">
                  <c:v>6.9800887819991919</c:v>
                </c:pt>
                <c:pt idx="3632">
                  <c:v>6.634428214858799</c:v>
                </c:pt>
                <c:pt idx="3633">
                  <c:v>6.288746906999565</c:v>
                </c:pt>
                <c:pt idx="3634">
                  <c:v>5.9430449624430635</c:v>
                </c:pt>
                <c:pt idx="3635">
                  <c:v>5.5973224877483556</c:v>
                </c:pt>
                <c:pt idx="3636">
                  <c:v>5.2515795919995565</c:v>
                </c:pt>
                <c:pt idx="3637">
                  <c:v>4.9058163867688309</c:v>
                </c:pt>
                <c:pt idx="3638">
                  <c:v>4.5600329861067728</c:v>
                </c:pt>
                <c:pt idx="3639">
                  <c:v>4.2142295065158386</c:v>
                </c:pt>
                <c:pt idx="3640">
                  <c:v>3.8684060669395448</c:v>
                </c:pt>
                <c:pt idx="3641">
                  <c:v>3.5225627887236719</c:v>
                </c:pt>
                <c:pt idx="3642">
                  <c:v>3.1766997956024308</c:v>
                </c:pt>
                <c:pt idx="3643">
                  <c:v>2.8308172136841039</c:v>
                </c:pt>
                <c:pt idx="3644">
                  <c:v>2.4849151714113722</c:v>
                </c:pt>
                <c:pt idx="3645">
                  <c:v>2.1389937995460433</c:v>
                </c:pt>
                <c:pt idx="3646">
                  <c:v>1.7930532311535372</c:v>
                </c:pt>
                <c:pt idx="3647">
                  <c:v>1.4470936015622442</c:v>
                </c:pt>
                <c:pt idx="3648">
                  <c:v>1.1011150483506131</c:v>
                </c:pt>
                <c:pt idx="3649">
                  <c:v>0.7551177113154528</c:v>
                </c:pt>
                <c:pt idx="3650">
                  <c:v>0.40910173245960602</c:v>
                </c:pt>
                <c:pt idx="3651">
                  <c:v>6.3067255948354439E-2</c:v>
                </c:pt>
                <c:pt idx="3652">
                  <c:v>-0.28298557190645535</c:v>
                </c:pt>
                <c:pt idx="3653">
                  <c:v>-0.62905660266752927</c:v>
                </c:pt>
                <c:pt idx="3654">
                  <c:v>-0.97514568581036343</c:v>
                </c:pt>
                <c:pt idx="3655">
                  <c:v>-1.321252668745557</c:v>
                </c:pt>
                <c:pt idx="3656">
                  <c:v>-1.6673773968355476</c:v>
                </c:pt>
                <c:pt idx="3657">
                  <c:v>-2.0135197134404592</c:v>
                </c:pt>
                <c:pt idx="3658">
                  <c:v>-2.3596794599322295</c:v>
                </c:pt>
                <c:pt idx="3659">
                  <c:v>-2.7058564757299641</c:v>
                </c:pt>
                <c:pt idx="3660">
                  <c:v>-3.0520505983173996</c:v>
                </c:pt>
                <c:pt idx="3661">
                  <c:v>-3.3982616632851474</c:v>
                </c:pt>
                <c:pt idx="3662">
                  <c:v>-3.7444895043554798</c:v>
                </c:pt>
                <c:pt idx="3663">
                  <c:v>-4.0907339533994564</c:v>
                </c:pt>
                <c:pt idx="3664">
                  <c:v>-4.4369948404856174</c:v>
                </c:pt>
                <c:pt idx="3665">
                  <c:v>-4.7832719938984614</c:v>
                </c:pt>
                <c:pt idx="3666">
                  <c:v>-5.1295652401631662</c:v>
                </c:pt>
                <c:pt idx="3667">
                  <c:v>-5.4758744040897929</c:v>
                </c:pt>
                <c:pt idx="3668">
                  <c:v>-5.8221993087941506</c:v>
                </c:pt>
                <c:pt idx="3669">
                  <c:v>-6.168539775733314</c:v>
                </c:pt>
                <c:pt idx="3670">
                  <c:v>-6.5148956247254466</c:v>
                </c:pt>
                <c:pt idx="3671">
                  <c:v>-6.861266673997652</c:v>
                </c:pt>
                <c:pt idx="3672">
                  <c:v>-7.2076527402089869</c:v>
                </c:pt>
                <c:pt idx="3673">
                  <c:v>-7.5540536384740014</c:v>
                </c:pt>
                <c:pt idx="3674">
                  <c:v>-7.900469182410423</c:v>
                </c:pt>
                <c:pt idx="3675">
                  <c:v>-8.2468991841633397</c:v>
                </c:pt>
                <c:pt idx="3676">
                  <c:v>-8.5933434544289486</c:v>
                </c:pt>
                <c:pt idx="3677">
                  <c:v>-8.9398018025033767</c:v>
                </c:pt>
                <c:pt idx="3678">
                  <c:v>-9.2862740363055511</c:v>
                </c:pt>
                <c:pt idx="3679">
                  <c:v>-9.63275996241393</c:v>
                </c:pt>
                <c:pt idx="3680">
                  <c:v>-9.979259386087536</c:v>
                </c:pt>
                <c:pt idx="3681">
                  <c:v>-10.3257721113185</c:v>
                </c:pt>
                <c:pt idx="3682">
                  <c:v>-10.672297940856042</c:v>
                </c:pt>
                <c:pt idx="3683">
                  <c:v>-11.01883667622953</c:v>
                </c:pt>
                <c:pt idx="3684">
                  <c:v>-11.365388117801782</c:v>
                </c:pt>
                <c:pt idx="3685">
                  <c:v>-11.711952064792442</c:v>
                </c:pt>
                <c:pt idx="3686">
                  <c:v>-12.058528315305603</c:v>
                </c:pt>
                <c:pt idx="3687">
                  <c:v>-12.405116666377504</c:v>
                </c:pt>
                <c:pt idx="3688">
                  <c:v>-12.751716914003463</c:v>
                </c:pt>
                <c:pt idx="3689">
                  <c:v>-13.098328853174111</c:v>
                </c:pt>
                <c:pt idx="3690">
                  <c:v>-13.444952277900972</c:v>
                </c:pt>
                <c:pt idx="3691">
                  <c:v>-13.791586981268363</c:v>
                </c:pt>
                <c:pt idx="3692">
                  <c:v>-14.138232755457159</c:v>
                </c:pt>
                <c:pt idx="3693">
                  <c:v>-14.484889391773899</c:v>
                </c:pt>
                <c:pt idx="3694">
                  <c:v>-14.831556680700048</c:v>
                </c:pt>
                <c:pt idx="3695">
                  <c:v>-15.178234411921279</c:v>
                </c:pt>
                <c:pt idx="3696">
                  <c:v>-15.524922374351991</c:v>
                </c:pt>
                <c:pt idx="3697">
                  <c:v>-15.871620356188705</c:v>
                </c:pt>
                <c:pt idx="3698">
                  <c:v>-16.218328144932819</c:v>
                </c:pt>
                <c:pt idx="3699">
                  <c:v>-16.565045527433675</c:v>
                </c:pt>
                <c:pt idx="3700">
                  <c:v>-16.911772289909766</c:v>
                </c:pt>
                <c:pt idx="3701">
                  <c:v>-17.258508218003691</c:v>
                </c:pt>
                <c:pt idx="3702">
                  <c:v>-17.605253096807989</c:v>
                </c:pt>
                <c:pt idx="3703">
                  <c:v>-17.952006710892981</c:v>
                </c:pt>
                <c:pt idx="3704">
                  <c:v>-18.298768844358314</c:v>
                </c:pt>
                <c:pt idx="3705">
                  <c:v>-18.645539280861133</c:v>
                </c:pt>
                <c:pt idx="3706">
                  <c:v>-18.992317803642315</c:v>
                </c:pt>
                <c:pt idx="3707">
                  <c:v>-19.339104195580308</c:v>
                </c:pt>
                <c:pt idx="3708">
                  <c:v>-19.685898239214744</c:v>
                </c:pt>
                <c:pt idx="3709">
                  <c:v>-20.03269971678721</c:v>
                </c:pt>
                <c:pt idx="3710">
                  <c:v>-20.379508410267597</c:v>
                </c:pt>
                <c:pt idx="3711">
                  <c:v>-20.726324101404998</c:v>
                </c:pt>
                <c:pt idx="3712">
                  <c:v>-21.073146571755778</c:v>
                </c:pt>
                <c:pt idx="3713">
                  <c:v>-21.419975602711009</c:v>
                </c:pt>
                <c:pt idx="3714">
                  <c:v>-21.766810975547767</c:v>
                </c:pt>
                <c:pt idx="3715">
                  <c:v>-22.113652471458259</c:v>
                </c:pt>
                <c:pt idx="3716">
                  <c:v>-22.460499871575411</c:v>
                </c:pt>
                <c:pt idx="3717">
                  <c:v>-22.807352957026879</c:v>
                </c:pt>
                <c:pt idx="3718">
                  <c:v>-23.154211508957161</c:v>
                </c:pt>
                <c:pt idx="3719">
                  <c:v>-23.501075308571149</c:v>
                </c:pt>
                <c:pt idx="3720">
                  <c:v>-23.847944137156425</c:v>
                </c:pt>
                <c:pt idx="3721">
                  <c:v>-24.194817776137008</c:v>
                </c:pt>
                <c:pt idx="3722">
                  <c:v>-24.541696007099311</c:v>
                </c:pt>
                <c:pt idx="3723">
                  <c:v>-24.888578611818456</c:v>
                </c:pt>
                <c:pt idx="3724">
                  <c:v>-25.235465372312166</c:v>
                </c:pt>
                <c:pt idx="3725">
                  <c:v>-25.582356070865146</c:v>
                </c:pt>
                <c:pt idx="3726">
                  <c:v>-25.929250490057544</c:v>
                </c:pt>
                <c:pt idx="3727">
                  <c:v>-26.27614841281515</c:v>
                </c:pt>
                <c:pt idx="3728">
                  <c:v>-26.623049622435115</c:v>
                </c:pt>
                <c:pt idx="3729">
                  <c:v>-26.969953902622677</c:v>
                </c:pt>
                <c:pt idx="3730">
                  <c:v>-27.316861037518411</c:v>
                </c:pt>
                <c:pt idx="3731">
                  <c:v>-27.663770811746748</c:v>
                </c:pt>
                <c:pt idx="3732">
                  <c:v>-28.010683010443234</c:v>
                </c:pt>
                <c:pt idx="3733">
                  <c:v>-28.357597419279685</c:v>
                </c:pt>
                <c:pt idx="3734">
                  <c:v>-28.704513824515466</c:v>
                </c:pt>
                <c:pt idx="3735">
                  <c:v>-29.051432013022552</c:v>
                </c:pt>
                <c:pt idx="3736">
                  <c:v>-29.39835177231102</c:v>
                </c:pt>
                <c:pt idx="3737">
                  <c:v>-29.745272890580388</c:v>
                </c:pt>
                <c:pt idx="3738">
                  <c:v>-30.0921951567394</c:v>
                </c:pt>
                <c:pt idx="3739">
                  <c:v>-30.439118360447601</c:v>
                </c:pt>
                <c:pt idx="3740">
                  <c:v>-30.78604229213563</c:v>
                </c:pt>
                <c:pt idx="3741">
                  <c:v>-31.132966743056141</c:v>
                </c:pt>
                <c:pt idx="3742">
                  <c:v>-31.479891505306249</c:v>
                </c:pt>
                <c:pt idx="3743">
                  <c:v>-31.826816371853887</c:v>
                </c:pt>
                <c:pt idx="3744">
                  <c:v>-32.173741136584923</c:v>
                </c:pt>
                <c:pt idx="3745">
                  <c:v>-32.520665594329031</c:v>
                </c:pt>
                <c:pt idx="3746">
                  <c:v>-32.867589540881418</c:v>
                </c:pt>
                <c:pt idx="3747">
                  <c:v>-33.214512773051339</c:v>
                </c:pt>
                <c:pt idx="3748">
                  <c:v>-33.561435088685172</c:v>
                </c:pt>
                <c:pt idx="3749">
                  <c:v>-33.908356286699153</c:v>
                </c:pt>
                <c:pt idx="3750">
                  <c:v>-34.255276167102636</c:v>
                </c:pt>
                <c:pt idx="3751">
                  <c:v>-34.602194531044724</c:v>
                </c:pt>
                <c:pt idx="3752">
                  <c:v>-34.949111180836283</c:v>
                </c:pt>
                <c:pt idx="3753">
                  <c:v>-35.296025919970532</c:v>
                </c:pt>
                <c:pt idx="3754">
                  <c:v>-35.642938553174424</c:v>
                </c:pt>
                <c:pt idx="3755">
                  <c:v>-35.989848886423566</c:v>
                </c:pt>
                <c:pt idx="3756">
                  <c:v>-36.336756726969739</c:v>
                </c:pt>
                <c:pt idx="3757">
                  <c:v>-36.68366188338404</c:v>
                </c:pt>
                <c:pt idx="3758">
                  <c:v>-37.030564165576905</c:v>
                </c:pt>
                <c:pt idx="3759">
                  <c:v>-37.377463384820963</c:v>
                </c:pt>
                <c:pt idx="3760">
                  <c:v>-37.724359353794277</c:v>
                </c:pt>
                <c:pt idx="3761">
                  <c:v>-38.071251886598688</c:v>
                </c:pt>
                <c:pt idx="3762">
                  <c:v>-38.418140798793615</c:v>
                </c:pt>
                <c:pt idx="3763">
                  <c:v>-38.765025907411378</c:v>
                </c:pt>
                <c:pt idx="3764">
                  <c:v>-39.111907031002296</c:v>
                </c:pt>
                <c:pt idx="3765">
                  <c:v>-39.458783989653995</c:v>
                </c:pt>
                <c:pt idx="3766">
                  <c:v>-39.805656605008721</c:v>
                </c:pt>
                <c:pt idx="3767">
                  <c:v>-40.152524700308</c:v>
                </c:pt>
                <c:pt idx="3768">
                  <c:v>-40.499388100409035</c:v>
                </c:pt>
                <c:pt idx="3769">
                  <c:v>-40.846246631803524</c:v>
                </c:pt>
                <c:pt idx="3770">
                  <c:v>-41.193100122659615</c:v>
                </c:pt>
                <c:pt idx="3771">
                  <c:v>-41.539948402836011</c:v>
                </c:pt>
                <c:pt idx="3772">
                  <c:v>-41.886791303913071</c:v>
                </c:pt>
                <c:pt idx="3773">
                  <c:v>-42.233628659205365</c:v>
                </c:pt>
                <c:pt idx="3774">
                  <c:v>-42.580460303804081</c:v>
                </c:pt>
                <c:pt idx="3775">
                  <c:v>-42.927286074592025</c:v>
                </c:pt>
                <c:pt idx="3776">
                  <c:v>-43.274105810258199</c:v>
                </c:pt>
                <c:pt idx="3777">
                  <c:v>-43.620919351339666</c:v>
                </c:pt>
                <c:pt idx="3778">
                  <c:v>-43.967726540234757</c:v>
                </c:pt>
                <c:pt idx="3779">
                  <c:v>-44.314527221218235</c:v>
                </c:pt>
                <c:pt idx="3780">
                  <c:v>-44.661321240479545</c:v>
                </c:pt>
                <c:pt idx="3781">
                  <c:v>-45.008108446135893</c:v>
                </c:pt>
              </c:numCache>
            </c:numRef>
          </c:yVal>
          <c:smooth val="1"/>
          <c:extLst>
            <c:ext xmlns:c16="http://schemas.microsoft.com/office/drawing/2014/chart" uri="{C3380CC4-5D6E-409C-BE32-E72D297353CC}">
              <c16:uniqueId val="{00000001-57B9-429C-A349-94EABAD60CA4}"/>
            </c:ext>
          </c:extLst>
        </c:ser>
        <c:dLbls>
          <c:showLegendKey val="0"/>
          <c:showVal val="0"/>
          <c:showCatName val="0"/>
          <c:showSerName val="0"/>
          <c:showPercent val="0"/>
          <c:showBubbleSize val="0"/>
        </c:dLbls>
        <c:axId val="322230912"/>
        <c:axId val="322228608"/>
      </c:scatterChart>
      <c:valAx>
        <c:axId val="320143360"/>
        <c:scaling>
          <c:logBase val="10"/>
          <c:orientation val="minMax"/>
          <c:max val="10000000"/>
          <c:min val="100"/>
        </c:scaling>
        <c:delete val="0"/>
        <c:axPos val="b"/>
        <c:majorGridlines/>
        <c:minorGridlines/>
        <c:title>
          <c:tx>
            <c:rich>
              <a:bodyPr/>
              <a:lstStyle/>
              <a:p>
                <a:pPr>
                  <a:defRPr/>
                </a:pPr>
                <a:r>
                  <a:rPr lang="en-US"/>
                  <a:t>Frequency (Hz)</a:t>
                </a:r>
              </a:p>
            </c:rich>
          </c:tx>
          <c:overlay val="0"/>
        </c:title>
        <c:numFmt formatCode="General" sourceLinked="1"/>
        <c:majorTickMark val="out"/>
        <c:minorTickMark val="in"/>
        <c:tickLblPos val="nextTo"/>
        <c:crossAx val="320145664"/>
        <c:crosses val="autoZero"/>
        <c:crossBetween val="midCat"/>
      </c:valAx>
      <c:valAx>
        <c:axId val="320145664"/>
        <c:scaling>
          <c:orientation val="minMax"/>
          <c:max val="70"/>
          <c:min val="-70"/>
        </c:scaling>
        <c:delete val="0"/>
        <c:axPos val="l"/>
        <c:majorGridlines/>
        <c:title>
          <c:tx>
            <c:rich>
              <a:bodyPr rot="-5400000" vert="horz"/>
              <a:lstStyle/>
              <a:p>
                <a:pPr>
                  <a:defRPr/>
                </a:pPr>
                <a:r>
                  <a:rPr lang="en-US"/>
                  <a:t>Gain(dB)</a:t>
                </a:r>
              </a:p>
            </c:rich>
          </c:tx>
          <c:overlay val="0"/>
        </c:title>
        <c:numFmt formatCode="General" sourceLinked="1"/>
        <c:majorTickMark val="out"/>
        <c:minorTickMark val="none"/>
        <c:tickLblPos val="nextTo"/>
        <c:crossAx val="320143360"/>
        <c:crossesAt val="100"/>
        <c:crossBetween val="midCat"/>
        <c:majorUnit val="5"/>
      </c:valAx>
      <c:valAx>
        <c:axId val="322228608"/>
        <c:scaling>
          <c:orientation val="minMax"/>
          <c:max val="180"/>
          <c:min val="-180"/>
        </c:scaling>
        <c:delete val="0"/>
        <c:axPos val="r"/>
        <c:title>
          <c:tx>
            <c:rich>
              <a:bodyPr rot="-5400000" vert="horz"/>
              <a:lstStyle/>
              <a:p>
                <a:pPr>
                  <a:defRPr/>
                </a:pPr>
                <a:r>
                  <a:rPr lang="en-US"/>
                  <a:t>Phase (degree)</a:t>
                </a:r>
              </a:p>
            </c:rich>
          </c:tx>
          <c:overlay val="0"/>
        </c:title>
        <c:numFmt formatCode="General" sourceLinked="1"/>
        <c:majorTickMark val="out"/>
        <c:minorTickMark val="none"/>
        <c:tickLblPos val="nextTo"/>
        <c:crossAx val="322230912"/>
        <c:crosses val="max"/>
        <c:crossBetween val="midCat"/>
        <c:majorUnit val="15"/>
      </c:valAx>
      <c:valAx>
        <c:axId val="322230912"/>
        <c:scaling>
          <c:logBase val="10"/>
          <c:orientation val="minMax"/>
        </c:scaling>
        <c:delete val="1"/>
        <c:axPos val="b"/>
        <c:numFmt formatCode="General" sourceLinked="1"/>
        <c:majorTickMark val="out"/>
        <c:minorTickMark val="none"/>
        <c:tickLblPos val="nextTo"/>
        <c:crossAx val="322228608"/>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a:t>
            </a:r>
            <a:r>
              <a:rPr lang="en-US" baseline="0"/>
              <a:t>/Phase of Current Loop</a:t>
            </a:r>
            <a:endParaRPr lang="en-US"/>
          </a:p>
        </c:rich>
      </c:tx>
      <c:overlay val="0"/>
    </c:title>
    <c:autoTitleDeleted val="0"/>
    <c:plotArea>
      <c:layout/>
      <c:scatterChart>
        <c:scatterStyle val="smoothMarker"/>
        <c:varyColors val="0"/>
        <c:ser>
          <c:idx val="0"/>
          <c:order val="0"/>
          <c:tx>
            <c:v>Gain</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Backup!$I$43:$I$123</c:f>
              <c:numCache>
                <c:formatCode>0.000</c:formatCode>
                <c:ptCount val="81"/>
                <c:pt idx="0">
                  <c:v>0.72149414681353208</c:v>
                </c:pt>
                <c:pt idx="1">
                  <c:v>0.72150238983220238</c:v>
                </c:pt>
                <c:pt idx="2">
                  <c:v>0.7223266379594151</c:v>
                </c:pt>
                <c:pt idx="3">
                  <c:v>0.72482371001435386</c:v>
                </c:pt>
                <c:pt idx="4">
                  <c:v>0.7289833283140007</c:v>
                </c:pt>
                <c:pt idx="5">
                  <c:v>0.73480224755324342</c:v>
                </c:pt>
                <c:pt idx="6">
                  <c:v>0.74227593901900257</c:v>
                </c:pt>
                <c:pt idx="7">
                  <c:v>0.7513986051879844</c:v>
                </c:pt>
                <c:pt idx="8">
                  <c:v>0.76216319832640922</c:v>
                </c:pt>
                <c:pt idx="9">
                  <c:v>0.77456144297422769</c:v>
                </c:pt>
                <c:pt idx="10">
                  <c:v>0.78858386216194321</c:v>
                </c:pt>
                <c:pt idx="11">
                  <c:v>0.80421980719573716</c:v>
                </c:pt>
                <c:pt idx="12">
                  <c:v>1.0462177691962502</c:v>
                </c:pt>
                <c:pt idx="13">
                  <c:v>1.4307549662581689</c:v>
                </c:pt>
                <c:pt idx="14">
                  <c:v>1.9349645780171976</c:v>
                </c:pt>
                <c:pt idx="15">
                  <c:v>2.5347457541441116</c:v>
                </c:pt>
                <c:pt idx="16">
                  <c:v>3.2084270723987238</c:v>
                </c:pt>
                <c:pt idx="17">
                  <c:v>3.9386470316365201</c:v>
                </c:pt>
                <c:pt idx="18">
                  <c:v>4.7127872177412424</c:v>
                </c:pt>
                <c:pt idx="19">
                  <c:v>5.5225708121976425</c:v>
                </c:pt>
                <c:pt idx="20">
                  <c:v>6.3633321810441767</c:v>
                </c:pt>
                <c:pt idx="21">
                  <c:v>16.580426982151341</c:v>
                </c:pt>
                <c:pt idx="22">
                  <c:v>15.399435463151544</c:v>
                </c:pt>
                <c:pt idx="23">
                  <c:v>9.5654981292947721</c:v>
                </c:pt>
                <c:pt idx="24">
                  <c:v>6.2655577229612547</c:v>
                </c:pt>
                <c:pt idx="25">
                  <c:v>4.0223681074978863</c:v>
                </c:pt>
                <c:pt idx="26">
                  <c:v>2.3310716073463116</c:v>
                </c:pt>
                <c:pt idx="27">
                  <c:v>0.97972019100210073</c:v>
                </c:pt>
                <c:pt idx="28">
                  <c:v>-0.13826120512694595</c:v>
                </c:pt>
                <c:pt idx="29">
                  <c:v>-1.0833588423237175</c:v>
                </c:pt>
                <c:pt idx="30">
                  <c:v>-2.5916778068982143</c:v>
                </c:pt>
                <c:pt idx="31">
                  <c:v>-3.7201694317525318</c:v>
                </c:pt>
                <c:pt idx="32">
                  <c:v>-4.5588237297507481</c:v>
                </c:pt>
                <c:pt idx="33">
                  <c:v>-5.1631693834813328</c:v>
                </c:pt>
                <c:pt idx="34">
                  <c:v>-5.5736755062009351</c:v>
                </c:pt>
                <c:pt idx="35">
                  <c:v>-5.8237322067185291</c:v>
                </c:pt>
                <c:pt idx="36">
                  <c:v>-5.9426286368373171</c:v>
                </c:pt>
                <c:pt idx="37">
                  <c:v>-5.9563184668858717</c:v>
                </c:pt>
                <c:pt idx="38">
                  <c:v>-5.8874027845228394</c:v>
                </c:pt>
                <c:pt idx="39">
                  <c:v>-5.7550327238393564</c:v>
                </c:pt>
                <c:pt idx="40">
                  <c:v>-5.5749900304683315</c:v>
                </c:pt>
                <c:pt idx="41">
                  <c:v>-5.3599650399106284</c:v>
                </c:pt>
                <c:pt idx="42">
                  <c:v>-5.1199594367272976</c:v>
                </c:pt>
                <c:pt idx="43">
                  <c:v>-4.8627315230144497</c:v>
                </c:pt>
                <c:pt idx="44">
                  <c:v>-4.5942244662512417</c:v>
                </c:pt>
                <c:pt idx="45">
                  <c:v>-4.3189450845889885</c:v>
                </c:pt>
                <c:pt idx="46">
                  <c:v>-4.0402813138546003</c:v>
                </c:pt>
                <c:pt idx="47">
                  <c:v>-3.7607589510531247</c:v>
                </c:pt>
                <c:pt idx="48">
                  <c:v>-3.4822443878474751</c:v>
                </c:pt>
                <c:pt idx="49">
                  <c:v>-3.2061021710290794</c:v>
                </c:pt>
                <c:pt idx="50">
                  <c:v>-2.9333161924131055</c:v>
                </c:pt>
                <c:pt idx="51">
                  <c:v>-2.6645822998769644</c:v>
                </c:pt>
                <c:pt idx="52">
                  <c:v>-2.4003788011607186</c:v>
                </c:pt>
                <c:pt idx="53">
                  <c:v>-2.1410200350708899</c:v>
                </c:pt>
                <c:pt idx="54">
                  <c:v>-1.8866970505652236</c:v>
                </c:pt>
                <c:pt idx="55">
                  <c:v>-1.6375085016149293</c:v>
                </c:pt>
                <c:pt idx="56">
                  <c:v>-1.3934841262169053</c:v>
                </c:pt>
                <c:pt idx="57">
                  <c:v>-1.1546026044965814</c:v>
                </c:pt>
                <c:pt idx="58">
                  <c:v>-0.92080515240290606</c:v>
                </c:pt>
                <c:pt idx="59">
                  <c:v>-0.69200587516233203</c:v>
                </c:pt>
                <c:pt idx="60">
                  <c:v>-0.46809965400708203</c:v>
                </c:pt>
                <c:pt idx="61">
                  <c:v>-0.24896815112387963</c:v>
                </c:pt>
                <c:pt idx="62">
                  <c:v>-3.4484376008620504E-2</c:v>
                </c:pt>
                <c:pt idx="63">
                  <c:v>0.17548385021401419</c:v>
                </c:pt>
                <c:pt idx="64">
                  <c:v>0.38107127626551029</c:v>
                </c:pt>
                <c:pt idx="65">
                  <c:v>0.58241325235491204</c:v>
                </c:pt>
                <c:pt idx="66">
                  <c:v>0.77964426223375427</c:v>
                </c:pt>
                <c:pt idx="67">
                  <c:v>0.9728968407071481</c:v>
                </c:pt>
                <c:pt idx="68">
                  <c:v>1.1623007881295864</c:v>
                </c:pt>
                <c:pt idx="69">
                  <c:v>1.3479826136285085</c:v>
                </c:pt>
                <c:pt idx="70">
                  <c:v>1.5300651542751291</c:v>
                </c:pt>
                <c:pt idx="71">
                  <c:v>1.7086673293078669</c:v>
                </c:pt>
                <c:pt idx="72">
                  <c:v>1.8839039976680505</c:v>
                </c:pt>
                <c:pt idx="73">
                  <c:v>2.0558858941804323</c:v>
                </c:pt>
                <c:pt idx="74">
                  <c:v>2.2247196251857786</c:v>
                </c:pt>
                <c:pt idx="75">
                  <c:v>2.3905077086889213</c:v>
                </c:pt>
                <c:pt idx="76">
                  <c:v>2.5533486473920712</c:v>
                </c:pt>
                <c:pt idx="77">
                  <c:v>2.7133370255688911</c:v>
                </c:pt>
                <c:pt idx="78">
                  <c:v>2.8705636227505615</c:v>
                </c:pt>
                <c:pt idx="79">
                  <c:v>3.025115538774537</c:v>
                </c:pt>
                <c:pt idx="80">
                  <c:v>3.1770763259862953</c:v>
                </c:pt>
              </c:numCache>
            </c:numRef>
          </c:yVal>
          <c:smooth val="1"/>
          <c:extLst>
            <c:ext xmlns:c16="http://schemas.microsoft.com/office/drawing/2014/chart" uri="{C3380CC4-5D6E-409C-BE32-E72D297353CC}">
              <c16:uniqueId val="{00000000-4092-4D8E-920F-87D4422032D9}"/>
            </c:ext>
          </c:extLst>
        </c:ser>
        <c:dLbls>
          <c:showLegendKey val="0"/>
          <c:showVal val="0"/>
          <c:showCatName val="0"/>
          <c:showSerName val="0"/>
          <c:showPercent val="0"/>
          <c:showBubbleSize val="0"/>
        </c:dLbls>
        <c:axId val="481209728"/>
        <c:axId val="482069120"/>
      </c:scatterChart>
      <c:scatterChart>
        <c:scatterStyle val="smoothMarker"/>
        <c:varyColors val="0"/>
        <c:ser>
          <c:idx val="1"/>
          <c:order val="1"/>
          <c:tx>
            <c:v>Phase</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Backup!$J$43:$J$123</c:f>
              <c:numCache>
                <c:formatCode>0.000</c:formatCode>
                <c:ptCount val="81"/>
                <c:pt idx="0">
                  <c:v>5.9845544155050414E-3</c:v>
                </c:pt>
                <c:pt idx="1">
                  <c:v>5.984550461396429E-2</c:v>
                </c:pt>
                <c:pt idx="2">
                  <c:v>0.59841550867406523</c:v>
                </c:pt>
                <c:pt idx="3">
                  <c:v>1.196591483880175</c:v>
                </c:pt>
                <c:pt idx="4">
                  <c:v>1.7942888304729225</c:v>
                </c:pt>
                <c:pt idx="5">
                  <c:v>2.3912693278440087</c:v>
                </c:pt>
                <c:pt idx="6">
                  <c:v>2.987296061940278</c:v>
                </c:pt>
                <c:pt idx="7">
                  <c:v>3.582133851032923</c:v>
                </c:pt>
                <c:pt idx="8">
                  <c:v>4.1755496632414575</c:v>
                </c:pt>
                <c:pt idx="9">
                  <c:v>4.767313023888061</c:v>
                </c:pt>
                <c:pt idx="10">
                  <c:v>5.3571964108468038</c:v>
                </c:pt>
                <c:pt idx="11">
                  <c:v>5.9449756361542612</c:v>
                </c:pt>
                <c:pt idx="12">
                  <c:v>11.660780079080931</c:v>
                </c:pt>
                <c:pt idx="13">
                  <c:v>16.955908463948923</c:v>
                </c:pt>
                <c:pt idx="14">
                  <c:v>21.699179950729089</c:v>
                </c:pt>
                <c:pt idx="15">
                  <c:v>25.822345777101951</c:v>
                </c:pt>
                <c:pt idx="16">
                  <c:v>29.308041320316061</c:v>
                </c:pt>
                <c:pt idx="17">
                  <c:v>32.172133719664231</c:v>
                </c:pt>
                <c:pt idx="18">
                  <c:v>34.447219400366379</c:v>
                </c:pt>
                <c:pt idx="19">
                  <c:v>36.170119892697031</c:v>
                </c:pt>
                <c:pt idx="20">
                  <c:v>37.373468861172547</c:v>
                </c:pt>
                <c:pt idx="21">
                  <c:v>15.956826732021664</c:v>
                </c:pt>
                <c:pt idx="22">
                  <c:v>-75.579109038841565</c:v>
                </c:pt>
                <c:pt idx="23">
                  <c:v>-96.242702749244415</c:v>
                </c:pt>
                <c:pt idx="24">
                  <c:v>-103.93630536629848</c:v>
                </c:pt>
                <c:pt idx="25">
                  <c:v>-109.18617369196507</c:v>
                </c:pt>
                <c:pt idx="26">
                  <c:v>-113.67016678162955</c:v>
                </c:pt>
                <c:pt idx="27">
                  <c:v>-117.84958390101947</c:v>
                </c:pt>
                <c:pt idx="28">
                  <c:v>-121.8914966767249</c:v>
                </c:pt>
                <c:pt idx="29">
                  <c:v>-125.86612125106949</c:v>
                </c:pt>
                <c:pt idx="30">
                  <c:v>-133.71914361343789</c:v>
                </c:pt>
                <c:pt idx="31">
                  <c:v>-141.48126231386169</c:v>
                </c:pt>
                <c:pt idx="32">
                  <c:v>-149.11390707638472</c:v>
                </c:pt>
                <c:pt idx="33">
                  <c:v>-156.53830136268769</c:v>
                </c:pt>
                <c:pt idx="34">
                  <c:v>-163.66654017980096</c:v>
                </c:pt>
                <c:pt idx="35">
                  <c:v>-170.42066026978753</c:v>
                </c:pt>
                <c:pt idx="36">
                  <c:v>-176.74375517267447</c:v>
                </c:pt>
                <c:pt idx="37">
                  <c:v>177.39602852050876</c:v>
                </c:pt>
                <c:pt idx="38">
                  <c:v>172.00701660118295</c:v>
                </c:pt>
                <c:pt idx="39">
                  <c:v>167.07872699540309</c:v>
                </c:pt>
                <c:pt idx="40">
                  <c:v>162.58760974877032</c:v>
                </c:pt>
                <c:pt idx="41">
                  <c:v>158.50235246936685</c:v>
                </c:pt>
                <c:pt idx="42">
                  <c:v>154.7880733053415</c:v>
                </c:pt>
                <c:pt idx="43">
                  <c:v>151.40927658299435</c:v>
                </c:pt>
                <c:pt idx="44">
                  <c:v>148.33173411545084</c:v>
                </c:pt>
                <c:pt idx="45">
                  <c:v>145.52355100492605</c:v>
                </c:pt>
                <c:pt idx="46">
                  <c:v>142.95566669731048</c:v>
                </c:pt>
                <c:pt idx="47">
                  <c:v>140.60199316413573</c:v>
                </c:pt>
                <c:pt idx="48">
                  <c:v>138.43933671700944</c:v>
                </c:pt>
                <c:pt idx="49">
                  <c:v>136.44720256153033</c:v>
                </c:pt>
                <c:pt idx="50">
                  <c:v>134.60754550628914</c:v>
                </c:pt>
                <c:pt idx="51">
                  <c:v>132.90450533185074</c:v>
                </c:pt>
                <c:pt idx="52">
                  <c:v>131.32414882406098</c:v>
                </c:pt>
                <c:pt idx="53">
                  <c:v>129.85422998817683</c:v>
                </c:pt>
                <c:pt idx="54">
                  <c:v>128.48397354303629</c:v>
                </c:pt>
                <c:pt idx="55">
                  <c:v>127.20388302897857</c:v>
                </c:pt>
                <c:pt idx="56">
                  <c:v>126.00557277309936</c:v>
                </c:pt>
                <c:pt idx="57">
                  <c:v>124.88162189448998</c:v>
                </c:pt>
                <c:pt idx="58">
                  <c:v>123.82544808458701</c:v>
                </c:pt>
                <c:pt idx="59">
                  <c:v>122.83119880215531</c:v>
                </c:pt>
                <c:pt idx="60">
                  <c:v>121.89365761770993</c:v>
                </c:pt>
                <c:pt idx="61">
                  <c:v>121.00816363134518</c:v>
                </c:pt>
                <c:pt idx="62">
                  <c:v>120.17054211415623</c:v>
                </c:pt>
                <c:pt idx="63">
                  <c:v>119.37704475465593</c:v>
                </c:pt>
                <c:pt idx="64">
                  <c:v>118.6242981107963</c:v>
                </c:pt>
                <c:pt idx="65">
                  <c:v>117.90925906732905</c:v>
                </c:pt>
                <c:pt idx="66">
                  <c:v>117.2291762744068</c:v>
                </c:pt>
                <c:pt idx="67">
                  <c:v>116.58155669649967</c:v>
                </c:pt>
                <c:pt idx="68">
                  <c:v>115.9641365323655</c:v>
                </c:pt>
                <c:pt idx="69">
                  <c:v>115.37485587911752</c:v>
                </c:pt>
                <c:pt idx="70">
                  <c:v>114.81183660871569</c:v>
                </c:pt>
                <c:pt idx="71">
                  <c:v>114.27336300580409</c:v>
                </c:pt>
                <c:pt idx="72">
                  <c:v>113.75786478384032</c:v>
                </c:pt>
                <c:pt idx="73">
                  <c:v>113.26390215381495</c:v>
                </c:pt>
                <c:pt idx="74">
                  <c:v>112.79015266822718</c:v>
                </c:pt>
                <c:pt idx="75">
                  <c:v>112.33539960374878</c:v>
                </c:pt>
                <c:pt idx="76">
                  <c:v>111.89852168043754</c:v>
                </c:pt>
                <c:pt idx="77">
                  <c:v>111.47848394442808</c:v>
                </c:pt>
                <c:pt idx="78">
                  <c:v>111.07432966563441</c:v>
                </c:pt>
                <c:pt idx="79">
                  <c:v>110.68517312283731</c:v>
                </c:pt>
                <c:pt idx="80">
                  <c:v>110.31019316622586</c:v>
                </c:pt>
              </c:numCache>
            </c:numRef>
          </c:yVal>
          <c:smooth val="1"/>
          <c:extLst>
            <c:ext xmlns:c16="http://schemas.microsoft.com/office/drawing/2014/chart" uri="{C3380CC4-5D6E-409C-BE32-E72D297353CC}">
              <c16:uniqueId val="{00000001-4092-4D8E-920F-87D4422032D9}"/>
            </c:ext>
          </c:extLst>
        </c:ser>
        <c:dLbls>
          <c:showLegendKey val="0"/>
          <c:showVal val="0"/>
          <c:showCatName val="0"/>
          <c:showSerName val="0"/>
          <c:showPercent val="0"/>
          <c:showBubbleSize val="0"/>
        </c:dLbls>
        <c:axId val="513865600"/>
        <c:axId val="493046400"/>
      </c:scatterChart>
      <c:valAx>
        <c:axId val="481209728"/>
        <c:scaling>
          <c:logBase val="10"/>
          <c:orientation val="minMax"/>
          <c:max val="1000000"/>
          <c:min val="100"/>
        </c:scaling>
        <c:delete val="0"/>
        <c:axPos val="b"/>
        <c:majorGridlines/>
        <c:minorGridlines/>
        <c:title>
          <c:tx>
            <c:rich>
              <a:bodyPr/>
              <a:lstStyle/>
              <a:p>
                <a:pPr>
                  <a:defRPr/>
                </a:pPr>
                <a:r>
                  <a:rPr lang="en-US"/>
                  <a:t>Frequency (Hz)</a:t>
                </a:r>
              </a:p>
            </c:rich>
          </c:tx>
          <c:overlay val="0"/>
        </c:title>
        <c:numFmt formatCode="General" sourceLinked="1"/>
        <c:majorTickMark val="out"/>
        <c:minorTickMark val="none"/>
        <c:tickLblPos val="nextTo"/>
        <c:crossAx val="482069120"/>
        <c:crosses val="autoZero"/>
        <c:crossBetween val="midCat"/>
        <c:minorUnit val="10"/>
      </c:valAx>
      <c:valAx>
        <c:axId val="482069120"/>
        <c:scaling>
          <c:orientation val="minMax"/>
        </c:scaling>
        <c:delete val="0"/>
        <c:axPos val="l"/>
        <c:majorGridlines/>
        <c:title>
          <c:tx>
            <c:rich>
              <a:bodyPr rot="-5400000" vert="horz"/>
              <a:lstStyle/>
              <a:p>
                <a:pPr>
                  <a:defRPr/>
                </a:pPr>
                <a:r>
                  <a:rPr lang="en-US"/>
                  <a:t>Gain(dB)</a:t>
                </a:r>
              </a:p>
            </c:rich>
          </c:tx>
          <c:overlay val="0"/>
        </c:title>
        <c:numFmt formatCode="0.000" sourceLinked="1"/>
        <c:majorTickMark val="out"/>
        <c:minorTickMark val="none"/>
        <c:tickLblPos val="nextTo"/>
        <c:crossAx val="481209728"/>
        <c:crosses val="autoZero"/>
        <c:crossBetween val="midCat"/>
      </c:valAx>
      <c:valAx>
        <c:axId val="493046400"/>
        <c:scaling>
          <c:orientation val="minMax"/>
        </c:scaling>
        <c:delete val="0"/>
        <c:axPos val="r"/>
        <c:title>
          <c:tx>
            <c:rich>
              <a:bodyPr rot="-5400000" vert="horz"/>
              <a:lstStyle/>
              <a:p>
                <a:pPr>
                  <a:defRPr/>
                </a:pPr>
                <a:r>
                  <a:rPr lang="en-US"/>
                  <a:t>Phase</a:t>
                </a:r>
                <a:r>
                  <a:rPr lang="en-US" baseline="0"/>
                  <a:t> (degree)</a:t>
                </a:r>
                <a:endParaRPr lang="en-US"/>
              </a:p>
            </c:rich>
          </c:tx>
          <c:overlay val="0"/>
        </c:title>
        <c:numFmt formatCode="0.000" sourceLinked="1"/>
        <c:majorTickMark val="out"/>
        <c:minorTickMark val="none"/>
        <c:tickLblPos val="nextTo"/>
        <c:crossAx val="513865600"/>
        <c:crosses val="max"/>
        <c:crossBetween val="midCat"/>
      </c:valAx>
      <c:valAx>
        <c:axId val="513865600"/>
        <c:scaling>
          <c:logBase val="10"/>
          <c:orientation val="minMax"/>
        </c:scaling>
        <c:delete val="1"/>
        <c:axPos val="b"/>
        <c:numFmt formatCode="General" sourceLinked="1"/>
        <c:majorTickMark val="out"/>
        <c:minorTickMark val="none"/>
        <c:tickLblPos val="nextTo"/>
        <c:crossAx val="493046400"/>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Gain/Phase Control</a:t>
            </a:r>
            <a:r>
              <a:rPr lang="en-US" baseline="0"/>
              <a:t> to Output </a:t>
            </a:r>
            <a:r>
              <a:rPr lang="en-US"/>
              <a:t>Loop</a:t>
            </a:r>
          </a:p>
        </c:rich>
      </c:tx>
      <c:overlay val="0"/>
    </c:title>
    <c:autoTitleDeleted val="0"/>
    <c:plotArea>
      <c:layout/>
      <c:scatterChart>
        <c:scatterStyle val="smoothMarker"/>
        <c:varyColors val="0"/>
        <c:ser>
          <c:idx val="0"/>
          <c:order val="0"/>
          <c:tx>
            <c:v>Gain</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Backup!$M$43:$M$123</c:f>
              <c:numCache>
                <c:formatCode>General</c:formatCode>
                <c:ptCount val="81"/>
                <c:pt idx="0">
                  <c:v>16.325726835733455</c:v>
                </c:pt>
                <c:pt idx="1">
                  <c:v>16.325724406315146</c:v>
                </c:pt>
                <c:pt idx="2">
                  <c:v>16.32548147139816</c:v>
                </c:pt>
                <c:pt idx="3">
                  <c:v>16.324745388682008</c:v>
                </c:pt>
                <c:pt idx="4">
                  <c:v>16.323518863755318</c:v>
                </c:pt>
                <c:pt idx="5">
                  <c:v>16.321802315685574</c:v>
                </c:pt>
                <c:pt idx="6">
                  <c:v>16.319596330502112</c:v>
                </c:pt>
                <c:pt idx="7">
                  <c:v>16.316901660532672</c:v>
                </c:pt>
                <c:pt idx="8">
                  <c:v>16.313719223554024</c:v>
                </c:pt>
                <c:pt idx="9">
                  <c:v>16.310050101756122</c:v>
                </c:pt>
                <c:pt idx="10">
                  <c:v>16.305895540526222</c:v>
                </c:pt>
                <c:pt idx="11">
                  <c:v>16.301256947051193</c:v>
                </c:pt>
                <c:pt idx="12">
                  <c:v>16.228670855170723</c:v>
                </c:pt>
                <c:pt idx="13">
                  <c:v>16.110349688983209</c:v>
                </c:pt>
                <c:pt idx="14">
                  <c:v>15.949982385474978</c:v>
                </c:pt>
                <c:pt idx="15">
                  <c:v>15.752208750105867</c:v>
                </c:pt>
                <c:pt idx="16">
                  <c:v>15.522222266031129</c:v>
                </c:pt>
                <c:pt idx="17">
                  <c:v>15.265394688578393</c:v>
                </c:pt>
                <c:pt idx="18">
                  <c:v>14.98696568514047</c:v>
                </c:pt>
                <c:pt idx="19">
                  <c:v>14.691817710113328</c:v>
                </c:pt>
                <c:pt idx="20">
                  <c:v>14.384336573814869</c:v>
                </c:pt>
                <c:pt idx="21">
                  <c:v>11.223086408843987</c:v>
                </c:pt>
                <c:pt idx="22">
                  <c:v>8.5636179720015733</c:v>
                </c:pt>
                <c:pt idx="23">
                  <c:v>6.4629429141220633</c:v>
                </c:pt>
                <c:pt idx="24">
                  <c:v>4.779678154701517</c:v>
                </c:pt>
                <c:pt idx="25">
                  <c:v>3.4030960077617349</c:v>
                </c:pt>
                <c:pt idx="26">
                  <c:v>2.2588716307129766</c:v>
                </c:pt>
                <c:pt idx="27">
                  <c:v>1.2969196960613949</c:v>
                </c:pt>
                <c:pt idx="28">
                  <c:v>0.48238849436609244</c:v>
                </c:pt>
                <c:pt idx="29">
                  <c:v>-0.20992946102389612</c:v>
                </c:pt>
                <c:pt idx="30">
                  <c:v>-1.3001045282381201</c:v>
                </c:pt>
                <c:pt idx="31">
                  <c:v>-2.0875912093947244</c:v>
                </c:pt>
                <c:pt idx="32">
                  <c:v>-2.665539133241202</c:v>
                </c:pt>
                <c:pt idx="33">
                  <c:v>-3.1368598796079135</c:v>
                </c:pt>
                <c:pt idx="34">
                  <c:v>-3.6354250403342321</c:v>
                </c:pt>
                <c:pt idx="35">
                  <c:v>-4.3232518848976422</c:v>
                </c:pt>
                <c:pt idx="36">
                  <c:v>-5.33887079838789</c:v>
                </c:pt>
                <c:pt idx="37">
                  <c:v>-6.718394726939608</c:v>
                </c:pt>
                <c:pt idx="38">
                  <c:v>-8.3779112263818174</c:v>
                </c:pt>
                <c:pt idx="39">
                  <c:v>-10.182405023015663</c:v>
                </c:pt>
                <c:pt idx="40">
                  <c:v>-12.017500559262526</c:v>
                </c:pt>
                <c:pt idx="41">
                  <c:v>-13.812497229652319</c:v>
                </c:pt>
                <c:pt idx="42">
                  <c:v>-15.532315241161525</c:v>
                </c:pt>
                <c:pt idx="43">
                  <c:v>-17.163605275544608</c:v>
                </c:pt>
                <c:pt idx="44">
                  <c:v>-18.704480448457335</c:v>
                </c:pt>
                <c:pt idx="45">
                  <c:v>-20.15849757771548</c:v>
                </c:pt>
                <c:pt idx="46">
                  <c:v>-21.531468971854633</c:v>
                </c:pt>
                <c:pt idx="47">
                  <c:v>-22.829868621896075</c:v>
                </c:pt>
                <c:pt idx="48">
                  <c:v>-24.060076743169194</c:v>
                </c:pt>
                <c:pt idx="49">
                  <c:v>-25.228050526999141</c:v>
                </c:pt>
                <c:pt idx="50">
                  <c:v>-26.339206385233854</c:v>
                </c:pt>
                <c:pt idx="51">
                  <c:v>-27.398403906265511</c:v>
                </c:pt>
                <c:pt idx="52">
                  <c:v>-28.409975950842984</c:v>
                </c:pt>
                <c:pt idx="53">
                  <c:v>-29.377777070442924</c:v>
                </c:pt>
                <c:pt idx="54">
                  <c:v>-30.305236615314605</c:v>
                </c:pt>
                <c:pt idx="55">
                  <c:v>-31.195410138794234</c:v>
                </c:pt>
                <c:pt idx="56">
                  <c:v>-32.051026377963588</c:v>
                </c:pt>
                <c:pt idx="57">
                  <c:v>-32.874528925475417</c:v>
                </c:pt>
                <c:pt idx="58">
                  <c:v>-33.668112592240796</c:v>
                </c:pt>
                <c:pt idx="59">
                  <c:v>-34.433754856551232</c:v>
                </c:pt>
                <c:pt idx="60">
                  <c:v>-35.173242942500437</c:v>
                </c:pt>
                <c:pt idx="61">
                  <c:v>-35.88819709508693</c:v>
                </c:pt>
                <c:pt idx="62">
                  <c:v>-36.580090586785417</c:v>
                </c:pt>
                <c:pt idx="63">
                  <c:v>-37.250266934582207</c:v>
                </c:pt>
                <c:pt idx="64">
                  <c:v>-37.899954744587482</c:v>
                </c:pt>
                <c:pt idx="65">
                  <c:v>-38.530280541570356</c:v>
                </c:pt>
                <c:pt idx="66">
                  <c:v>-39.142279886655032</c:v>
                </c:pt>
                <c:pt idx="67">
                  <c:v>-39.736907039131523</c:v>
                </c:pt>
                <c:pt idx="68">
                  <c:v>-40.315043377850408</c:v>
                </c:pt>
                <c:pt idx="69">
                  <c:v>-40.877504763426941</c:v>
                </c:pt>
                <c:pt idx="70">
                  <c:v>-41.425047993734594</c:v>
                </c:pt>
                <c:pt idx="71">
                  <c:v>-41.958376481124652</c:v>
                </c:pt>
                <c:pt idx="72">
                  <c:v>-42.478145259744913</c:v>
                </c:pt>
                <c:pt idx="73">
                  <c:v>-42.984965414600865</c:v>
                </c:pt>
                <c:pt idx="74">
                  <c:v>-43.479408010027612</c:v>
                </c:pt>
                <c:pt idx="75">
                  <c:v>-43.962007583581453</c:v>
                </c:pt>
                <c:pt idx="76">
                  <c:v>-44.433265261584808</c:v>
                </c:pt>
                <c:pt idx="77">
                  <c:v>-44.893651544372666</c:v>
                </c:pt>
                <c:pt idx="78">
                  <c:v>-45.343608802400666</c:v>
                </c:pt>
                <c:pt idx="79">
                  <c:v>-45.783553518575992</c:v>
                </c:pt>
                <c:pt idx="80">
                  <c:v>-46.213878307265539</c:v>
                </c:pt>
              </c:numCache>
            </c:numRef>
          </c:yVal>
          <c:smooth val="1"/>
          <c:extLst>
            <c:ext xmlns:c16="http://schemas.microsoft.com/office/drawing/2014/chart" uri="{C3380CC4-5D6E-409C-BE32-E72D297353CC}">
              <c16:uniqueId val="{00000000-A7AB-46AF-8DCA-9CB6E76B165B}"/>
            </c:ext>
          </c:extLst>
        </c:ser>
        <c:dLbls>
          <c:showLegendKey val="0"/>
          <c:showVal val="0"/>
          <c:showCatName val="0"/>
          <c:showSerName val="0"/>
          <c:showPercent val="0"/>
          <c:showBubbleSize val="0"/>
        </c:dLbls>
        <c:axId val="524419456"/>
        <c:axId val="525603200"/>
      </c:scatterChart>
      <c:scatterChart>
        <c:scatterStyle val="smoothMarker"/>
        <c:varyColors val="0"/>
        <c:ser>
          <c:idx val="1"/>
          <c:order val="1"/>
          <c:tx>
            <c:v>Phase</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Backup!$N$43:$N$123</c:f>
              <c:numCache>
                <c:formatCode>General</c:formatCode>
                <c:ptCount val="81"/>
                <c:pt idx="0">
                  <c:v>-4.4408074192727161E-3</c:v>
                </c:pt>
                <c:pt idx="1">
                  <c:v>-4.4408066111347309E-2</c:v>
                </c:pt>
                <c:pt idx="2">
                  <c:v>-0.44407258000899985</c:v>
                </c:pt>
                <c:pt idx="3">
                  <c:v>-0.88809619028195186</c:v>
                </c:pt>
                <c:pt idx="4">
                  <c:v>-1.3320218944276416</c:v>
                </c:pt>
                <c:pt idx="5">
                  <c:v>-1.775800822687702</c:v>
                </c:pt>
                <c:pt idx="6">
                  <c:v>-2.2193842051114676</c:v>
                </c:pt>
                <c:pt idx="7">
                  <c:v>-2.6627234045612682</c:v>
                </c:pt>
                <c:pt idx="8">
                  <c:v>-3.1057699494927067</c:v>
                </c:pt>
                <c:pt idx="9">
                  <c:v>-3.5484755664547776</c:v>
                </c:pt>
                <c:pt idx="10">
                  <c:v>-3.9907922122559016</c:v>
                </c:pt>
                <c:pt idx="11">
                  <c:v>-4.4326721057427898</c:v>
                </c:pt>
                <c:pt idx="12">
                  <c:v>-8.8171862774998022</c:v>
                </c:pt>
                <c:pt idx="13">
                  <c:v>-13.108540012583866</c:v>
                </c:pt>
                <c:pt idx="14">
                  <c:v>-17.267542149140834</c:v>
                </c:pt>
                <c:pt idx="15">
                  <c:v>-21.262611146257552</c:v>
                </c:pt>
                <c:pt idx="16">
                  <c:v>-25.070579296426953</c:v>
                </c:pt>
                <c:pt idx="17">
                  <c:v>-28.676582671355632</c:v>
                </c:pt>
                <c:pt idx="18">
                  <c:v>-32.073262049239197</c:v>
                </c:pt>
                <c:pt idx="19">
                  <c:v>-35.259553111020956</c:v>
                </c:pt>
                <c:pt idx="20">
                  <c:v>-38.239321524304245</c:v>
                </c:pt>
                <c:pt idx="21">
                  <c:v>-58.934874873265038</c:v>
                </c:pt>
                <c:pt idx="22">
                  <c:v>-69.926211375882232</c:v>
                </c:pt>
                <c:pt idx="23">
                  <c:v>-76.762750630923094</c:v>
                </c:pt>
                <c:pt idx="24">
                  <c:v>-81.635477855402527</c:v>
                </c:pt>
                <c:pt idx="25">
                  <c:v>-85.481866138523756</c:v>
                </c:pt>
                <c:pt idx="26">
                  <c:v>-88.761117041328745</c:v>
                </c:pt>
                <c:pt idx="27">
                  <c:v>-91.727558561069628</c:v>
                </c:pt>
                <c:pt idx="28">
                  <c:v>-94.538520918434017</c:v>
                </c:pt>
                <c:pt idx="29">
                  <c:v>-97.302017616166737</c:v>
                </c:pt>
                <c:pt idx="30">
                  <c:v>-103.00045774108526</c:v>
                </c:pt>
                <c:pt idx="31">
                  <c:v>-109.34985942553703</c:v>
                </c:pt>
                <c:pt idx="32">
                  <c:v>-116.80694488127759</c:v>
                </c:pt>
                <c:pt idx="33">
                  <c:v>-125.78200094532127</c:v>
                </c:pt>
                <c:pt idx="34">
                  <c:v>-136.52180949846263</c:v>
                </c:pt>
                <c:pt idx="35">
                  <c:v>-148.84993075612229</c:v>
                </c:pt>
                <c:pt idx="36">
                  <c:v>-161.94600827927653</c:v>
                </c:pt>
                <c:pt idx="37">
                  <c:v>-174.55723712223786</c:v>
                </c:pt>
                <c:pt idx="38">
                  <c:v>174.36305388959144</c:v>
                </c:pt>
                <c:pt idx="39">
                  <c:v>165.24045524333499</c:v>
                </c:pt>
                <c:pt idx="40">
                  <c:v>157.98712563342858</c:v>
                </c:pt>
                <c:pt idx="41">
                  <c:v>152.29435569114989</c:v>
                </c:pt>
                <c:pt idx="42">
                  <c:v>147.82828790526494</c:v>
                </c:pt>
                <c:pt idx="43">
                  <c:v>144.3055990778733</c:v>
                </c:pt>
                <c:pt idx="44">
                  <c:v>141.50657135835363</c:v>
                </c:pt>
                <c:pt idx="45">
                  <c:v>139.26646342832029</c:v>
                </c:pt>
                <c:pt idx="46">
                  <c:v>137.4627962864771</c:v>
                </c:pt>
                <c:pt idx="47">
                  <c:v>136.00418896125652</c:v>
                </c:pt>
                <c:pt idx="48">
                  <c:v>134.8218305775348</c:v>
                </c:pt>
                <c:pt idx="49">
                  <c:v>133.86329381962202</c:v>
                </c:pt>
                <c:pt idx="50">
                  <c:v>133.08812713115196</c:v>
                </c:pt>
                <c:pt idx="51">
                  <c:v>132.46472260755425</c:v>
                </c:pt>
                <c:pt idx="52">
                  <c:v>131.96807942414264</c:v>
                </c:pt>
                <c:pt idx="53">
                  <c:v>131.57819277671712</c:v>
                </c:pt>
                <c:pt idx="54">
                  <c:v>131.27888110162615</c:v>
                </c:pt>
                <c:pt idx="55">
                  <c:v>131.05692265304117</c:v>
                </c:pt>
                <c:pt idx="56">
                  <c:v>130.90141252397299</c:v>
                </c:pt>
                <c:pt idx="57">
                  <c:v>130.80327841294343</c:v>
                </c:pt>
                <c:pt idx="58">
                  <c:v>130.75491195595964</c:v>
                </c:pt>
                <c:pt idx="59">
                  <c:v>130.74988510684886</c:v>
                </c:pt>
                <c:pt idx="60">
                  <c:v>130.78272977535525</c:v>
                </c:pt>
                <c:pt idx="61">
                  <c:v>130.84876500040775</c:v>
                </c:pt>
                <c:pt idx="62">
                  <c:v>130.94396019666246</c:v>
                </c:pt>
                <c:pt idx="63">
                  <c:v>131.06482603412763</c:v>
                </c:pt>
                <c:pt idx="64">
                  <c:v>131.20832667512252</c:v>
                </c:pt>
                <c:pt idx="65">
                  <c:v>131.37180865855984</c:v>
                </c:pt>
                <c:pt idx="66">
                  <c:v>131.55294286490701</c:v>
                </c:pt>
                <c:pt idx="67">
                  <c:v>131.74967683798326</c:v>
                </c:pt>
                <c:pt idx="68">
                  <c:v>131.96019536641825</c:v>
                </c:pt>
                <c:pt idx="69">
                  <c:v>132.18288769758891</c:v>
                </c:pt>
                <c:pt idx="70">
                  <c:v>132.41632011221429</c:v>
                </c:pt>
                <c:pt idx="71">
                  <c:v>132.65921285856143</c:v>
                </c:pt>
                <c:pt idx="72">
                  <c:v>132.91042065307957</c:v>
                </c:pt>
                <c:pt idx="73">
                  <c:v>133.16891611499958</c:v>
                </c:pt>
                <c:pt idx="74">
                  <c:v>133.43377562751255</c:v>
                </c:pt>
                <c:pt idx="75">
                  <c:v>133.70416721616192</c:v>
                </c:pt>
                <c:pt idx="76">
                  <c:v>133.9793401123278</c:v>
                </c:pt>
                <c:pt idx="77">
                  <c:v>134.25861573094036</c:v>
                </c:pt>
                <c:pt idx="78">
                  <c:v>134.54137984041193</c:v>
                </c:pt>
                <c:pt idx="79">
                  <c:v>134.82707574194217</c:v>
                </c:pt>
                <c:pt idx="80">
                  <c:v>135.11519830690875</c:v>
                </c:pt>
              </c:numCache>
            </c:numRef>
          </c:yVal>
          <c:smooth val="1"/>
          <c:extLst>
            <c:ext xmlns:c16="http://schemas.microsoft.com/office/drawing/2014/chart" uri="{C3380CC4-5D6E-409C-BE32-E72D297353CC}">
              <c16:uniqueId val="{00000001-A7AB-46AF-8DCA-9CB6E76B165B}"/>
            </c:ext>
          </c:extLst>
        </c:ser>
        <c:dLbls>
          <c:showLegendKey val="0"/>
          <c:showVal val="0"/>
          <c:showCatName val="0"/>
          <c:showSerName val="0"/>
          <c:showPercent val="0"/>
          <c:showBubbleSize val="0"/>
        </c:dLbls>
        <c:axId val="477019520"/>
        <c:axId val="477017600"/>
      </c:scatterChart>
      <c:valAx>
        <c:axId val="524419456"/>
        <c:scaling>
          <c:logBase val="10"/>
          <c:orientation val="minMax"/>
          <c:max val="1000000"/>
          <c:min val="100"/>
        </c:scaling>
        <c:delete val="0"/>
        <c:axPos val="b"/>
        <c:majorGridlines/>
        <c:minorGridlines/>
        <c:title>
          <c:tx>
            <c:rich>
              <a:bodyPr/>
              <a:lstStyle/>
              <a:p>
                <a:pPr>
                  <a:defRPr/>
                </a:pPr>
                <a:r>
                  <a:rPr lang="en-US"/>
                  <a:t>Frequency (Hz)</a:t>
                </a:r>
              </a:p>
            </c:rich>
          </c:tx>
          <c:overlay val="0"/>
        </c:title>
        <c:numFmt formatCode="General" sourceLinked="1"/>
        <c:majorTickMark val="out"/>
        <c:minorTickMark val="none"/>
        <c:tickLblPos val="nextTo"/>
        <c:crossAx val="525603200"/>
        <c:crosses val="autoZero"/>
        <c:crossBetween val="midCat"/>
      </c:valAx>
      <c:valAx>
        <c:axId val="525603200"/>
        <c:scaling>
          <c:orientation val="minMax"/>
        </c:scaling>
        <c:delete val="0"/>
        <c:axPos val="l"/>
        <c:majorGridlines/>
        <c:title>
          <c:tx>
            <c:rich>
              <a:bodyPr rot="-5400000" vert="horz"/>
              <a:lstStyle/>
              <a:p>
                <a:pPr>
                  <a:defRPr/>
                </a:pPr>
                <a:r>
                  <a:rPr lang="en-US"/>
                  <a:t>Gain(dB)</a:t>
                </a:r>
              </a:p>
            </c:rich>
          </c:tx>
          <c:overlay val="0"/>
        </c:title>
        <c:numFmt formatCode="General" sourceLinked="1"/>
        <c:majorTickMark val="out"/>
        <c:minorTickMark val="none"/>
        <c:tickLblPos val="nextTo"/>
        <c:crossAx val="524419456"/>
        <c:crosses val="autoZero"/>
        <c:crossBetween val="midCat"/>
      </c:valAx>
      <c:valAx>
        <c:axId val="477017600"/>
        <c:scaling>
          <c:orientation val="minMax"/>
        </c:scaling>
        <c:delete val="0"/>
        <c:axPos val="r"/>
        <c:title>
          <c:tx>
            <c:rich>
              <a:bodyPr rot="-5400000" vert="horz"/>
              <a:lstStyle/>
              <a:p>
                <a:pPr>
                  <a:defRPr/>
                </a:pPr>
                <a:r>
                  <a:rPr lang="en-US"/>
                  <a:t>Phase(degree)</a:t>
                </a:r>
              </a:p>
            </c:rich>
          </c:tx>
          <c:overlay val="0"/>
        </c:title>
        <c:numFmt formatCode="General" sourceLinked="1"/>
        <c:majorTickMark val="out"/>
        <c:minorTickMark val="none"/>
        <c:tickLblPos val="nextTo"/>
        <c:crossAx val="477019520"/>
        <c:crosses val="max"/>
        <c:crossBetween val="midCat"/>
      </c:valAx>
      <c:valAx>
        <c:axId val="477019520"/>
        <c:scaling>
          <c:logBase val="10"/>
          <c:orientation val="minMax"/>
        </c:scaling>
        <c:delete val="1"/>
        <c:axPos val="b"/>
        <c:numFmt formatCode="General" sourceLinked="1"/>
        <c:majorTickMark val="out"/>
        <c:minorTickMark val="none"/>
        <c:tickLblPos val="nextTo"/>
        <c:crossAx val="477017600"/>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Gain/Phase Voltage Loop Gain No Current Loop</a:t>
            </a:r>
          </a:p>
        </c:rich>
      </c:tx>
      <c:overlay val="0"/>
    </c:title>
    <c:autoTitleDeleted val="0"/>
    <c:plotArea>
      <c:layout/>
      <c:scatterChart>
        <c:scatterStyle val="smoothMarker"/>
        <c:varyColors val="0"/>
        <c:ser>
          <c:idx val="0"/>
          <c:order val="0"/>
          <c:tx>
            <c:v>Gain</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Backup!$Q$43:$Q$123</c:f>
              <c:numCache>
                <c:formatCode>General</c:formatCode>
                <c:ptCount val="81"/>
                <c:pt idx="0">
                  <c:v>107.29988653456698</c:v>
                </c:pt>
                <c:pt idx="1">
                  <c:v>87.299889614171988</c:v>
                </c:pt>
                <c:pt idx="2">
                  <c:v>67.300197572256891</c:v>
                </c:pt>
                <c:pt idx="3">
                  <c:v>61.280530836123212</c:v>
                </c:pt>
                <c:pt idx="4">
                  <c:v>57.760260852803576</c:v>
                </c:pt>
                <c:pt idx="5">
                  <c:v>55.263663193026112</c:v>
                </c:pt>
                <c:pt idx="6">
                  <c:v>53.328261675612936</c:v>
                </c:pt>
                <c:pt idx="7">
                  <c:v>51.748056905591504</c:v>
                </c:pt>
                <c:pt idx="8">
                  <c:v>50.413162352282896</c:v>
                </c:pt>
                <c:pt idx="9">
                  <c:v>49.257985363336189</c:v>
                </c:pt>
                <c:pt idx="10">
                  <c:v>48.240217142412078</c:v>
                </c:pt>
                <c:pt idx="11">
                  <c:v>47.330969346442942</c:v>
                </c:pt>
                <c:pt idx="12">
                  <c:v>41.403331116446424</c:v>
                </c:pt>
                <c:pt idx="13">
                  <c:v>38.0355190068544</c:v>
                </c:pt>
                <c:pt idx="14">
                  <c:v>35.750535105185527</c:v>
                </c:pt>
                <c:pt idx="15">
                  <c:v>34.084326175355343</c:v>
                </c:pt>
                <c:pt idx="16">
                  <c:v>32.829184490621103</c:v>
                </c:pt>
                <c:pt idx="17">
                  <c:v>31.873566467052253</c:v>
                </c:pt>
                <c:pt idx="18">
                  <c:v>31.15044930208559</c:v>
                </c:pt>
                <c:pt idx="19">
                  <c:v>30.61647655043253</c:v>
                </c:pt>
                <c:pt idx="20">
                  <c:v>30.242221070871111</c:v>
                </c:pt>
                <c:pt idx="21">
                  <c:v>32.559340104880199</c:v>
                </c:pt>
                <c:pt idx="22">
                  <c:v>27.126021999442646</c:v>
                </c:pt>
                <c:pt idx="23">
                  <c:v>18.455687589982237</c:v>
                </c:pt>
                <c:pt idx="24">
                  <c:v>13.025018345734399</c:v>
                </c:pt>
                <c:pt idx="25">
                  <c:v>9.0648728892983996</c:v>
                </c:pt>
                <c:pt idx="26">
                  <c:v>5.9254543589576079</c:v>
                </c:pt>
                <c:pt idx="27">
                  <c:v>3.312558900412049</c:v>
                </c:pt>
                <c:pt idx="28">
                  <c:v>1.0682239451718167</c:v>
                </c:pt>
                <c:pt idx="29">
                  <c:v>-0.90250054663749568</c:v>
                </c:pt>
                <c:pt idx="30">
                  <c:v>-4.2509597080036245</c:v>
                </c:pt>
                <c:pt idx="31">
                  <c:v>-7.037126182202976</c:v>
                </c:pt>
                <c:pt idx="32">
                  <c:v>-9.4266549053309436</c:v>
                </c:pt>
                <c:pt idx="33">
                  <c:v>-11.520399718309285</c:v>
                </c:pt>
                <c:pt idx="34">
                  <c:v>-13.384611724034787</c:v>
                </c:pt>
                <c:pt idx="35">
                  <c:v>-15.065279257090847</c:v>
                </c:pt>
                <c:pt idx="36">
                  <c:v>-16.595692520689205</c:v>
                </c:pt>
                <c:pt idx="37">
                  <c:v>-18.000758890691767</c:v>
                </c:pt>
                <c:pt idx="38">
                  <c:v>-19.29961844397566</c:v>
                </c:pt>
                <c:pt idx="39">
                  <c:v>-20.507307875348069</c:v>
                </c:pt>
                <c:pt idx="40">
                  <c:v>-21.635861789407443</c:v>
                </c:pt>
                <c:pt idx="41">
                  <c:v>-22.695066086362004</c:v>
                </c:pt>
                <c:pt idx="42">
                  <c:v>-23.692987977391748</c:v>
                </c:pt>
                <c:pt idx="43">
                  <c:v>-24.63635792868482</c:v>
                </c:pt>
                <c:pt idx="44">
                  <c:v>-25.53085070920412</c:v>
                </c:pt>
                <c:pt idx="45">
                  <c:v>-26.381296018610048</c:v>
                </c:pt>
                <c:pt idx="46">
                  <c:v>-27.191838918769655</c:v>
                </c:pt>
                <c:pt idx="47">
                  <c:v>-27.966063809332105</c:v>
                </c:pt>
                <c:pt idx="48">
                  <c:v>-28.70709148101669</c:v>
                </c:pt>
                <c:pt idx="49">
                  <c:v>-29.417655986677445</c:v>
                </c:pt>
                <c:pt idx="50">
                  <c:v>-30.100166176365324</c:v>
                </c:pt>
                <c:pt idx="51">
                  <c:v>-30.756755434560141</c:v>
                </c:pt>
                <c:pt idx="52">
                  <c:v>-31.389322238911348</c:v>
                </c:pt>
                <c:pt idx="53">
                  <c:v>-31.999563504390242</c:v>
                </c:pt>
                <c:pt idx="54">
                  <c:v>-32.589002202582549</c:v>
                </c:pt>
                <c:pt idx="55">
                  <c:v>-33.159010398354027</c:v>
                </c:pt>
                <c:pt idx="56">
                  <c:v>-33.71082858840451</c:v>
                </c:pt>
                <c:pt idx="57">
                  <c:v>-34.245582032980799</c:v>
                </c:pt>
                <c:pt idx="58">
                  <c:v>-34.7642946256206</c:v>
                </c:pt>
                <c:pt idx="59">
                  <c:v>-35.2679007338443</c:v>
                </c:pt>
                <c:pt idx="60">
                  <c:v>-35.757255357323395</c:v>
                </c:pt>
                <c:pt idx="61">
                  <c:v>-36.233142882841193</c:v>
                </c:pt>
                <c:pt idx="62">
                  <c:v>-36.696284662666834</c:v>
                </c:pt>
                <c:pt idx="63">
                  <c:v>-37.147345601339538</c:v>
                </c:pt>
                <c:pt idx="64">
                  <c:v>-37.586939902756413</c:v>
                </c:pt>
                <c:pt idx="65">
                  <c:v>-38.015636102968841</c:v>
                </c:pt>
                <c:pt idx="66">
                  <c:v>-38.43396149274907</c:v>
                </c:pt>
                <c:pt idx="67">
                  <c:v>-38.842406016708253</c:v>
                </c:pt>
                <c:pt idx="68">
                  <c:v>-39.2414257216723</c:v>
                </c:pt>
                <c:pt idx="69">
                  <c:v>-39.631445815495212</c:v>
                </c:pt>
                <c:pt idx="70">
                  <c:v>-40.012863388010551</c:v>
                </c:pt>
                <c:pt idx="71">
                  <c:v>-40.386049837983009</c:v>
                </c:pt>
                <c:pt idx="72">
                  <c:v>-40.751353043414824</c:v>
                </c:pt>
                <c:pt idx="73">
                  <c:v>-41.109099307136475</c:v>
                </c:pt>
                <c:pt idx="74">
                  <c:v>-41.459595105066029</c:v>
                </c:pt>
                <c:pt idx="75">
                  <c:v>-41.803128660703869</c:v>
                </c:pt>
                <c:pt idx="76">
                  <c:v>-42.13997136620798</c:v>
                </c:pt>
                <c:pt idx="77">
                  <c:v>-42.470379067666244</c:v>
                </c:pt>
                <c:pt idx="78">
                  <c:v>-42.79459322986402</c:v>
                </c:pt>
                <c:pt idx="79">
                  <c:v>-43.112841993873957</c:v>
                </c:pt>
                <c:pt idx="80">
                  <c:v>-43.425341139099146</c:v>
                </c:pt>
              </c:numCache>
            </c:numRef>
          </c:yVal>
          <c:smooth val="1"/>
          <c:extLst>
            <c:ext xmlns:c16="http://schemas.microsoft.com/office/drawing/2014/chart" uri="{C3380CC4-5D6E-409C-BE32-E72D297353CC}">
              <c16:uniqueId val="{00000000-8789-4208-86E9-D9BC314E56C1}"/>
            </c:ext>
          </c:extLst>
        </c:ser>
        <c:ser>
          <c:idx val="1"/>
          <c:order val="1"/>
          <c:tx>
            <c:v>Phase</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Backup!$R$43:$R$123</c:f>
              <c:numCache>
                <c:formatCode>General</c:formatCode>
                <c:ptCount val="81"/>
                <c:pt idx="0">
                  <c:v>-89.997291089115137</c:v>
                </c:pt>
                <c:pt idx="1">
                  <c:v>-89.972910897295407</c:v>
                </c:pt>
                <c:pt idx="2">
                  <c:v>-89.729115117100889</c:v>
                </c:pt>
                <c:pt idx="3">
                  <c:v>-89.458267469319907</c:v>
                </c:pt>
                <c:pt idx="4">
                  <c:v>-89.187494281076098</c:v>
                </c:pt>
                <c:pt idx="5">
                  <c:v>-88.916832755407938</c:v>
                </c:pt>
                <c:pt idx="6">
                  <c:v>-88.646320063327053</c:v>
                </c:pt>
                <c:pt idx="7">
                  <c:v>-88.375993333224883</c:v>
                </c:pt>
                <c:pt idx="8">
                  <c:v>-88.105889640349645</c:v>
                </c:pt>
                <c:pt idx="9">
                  <c:v>-87.836045996370629</c:v>
                </c:pt>
                <c:pt idx="10">
                  <c:v>-87.566499339047311</c:v>
                </c:pt>
                <c:pt idx="11">
                  <c:v>-87.297286522020684</c:v>
                </c:pt>
                <c:pt idx="12">
                  <c:v>-84.631547582148883</c:v>
                </c:pt>
                <c:pt idx="13">
                  <c:v>-82.038744516217278</c:v>
                </c:pt>
                <c:pt idx="14">
                  <c:v>-79.552975857876191</c:v>
                </c:pt>
                <c:pt idx="15">
                  <c:v>-77.205927083206461</c:v>
                </c:pt>
                <c:pt idx="16">
                  <c:v>-75.026709345560519</c:v>
                </c:pt>
                <c:pt idx="17">
                  <c:v>-73.042127648872693</c:v>
                </c:pt>
                <c:pt idx="18">
                  <c:v>-71.277381460805913</c:v>
                </c:pt>
                <c:pt idx="19">
                  <c:v>-69.757185245681413</c:v>
                </c:pt>
                <c:pt idx="20">
                  <c:v>-68.507307053778305</c:v>
                </c:pt>
                <c:pt idx="21">
                  <c:v>-83.740825906192129</c:v>
                </c:pt>
                <c:pt idx="22">
                  <c:v>-167.90267023545627</c:v>
                </c:pt>
                <c:pt idx="23">
                  <c:v>177.73481767855881</c:v>
                </c:pt>
                <c:pt idx="24">
                  <c:v>175.54416504593505</c:v>
                </c:pt>
                <c:pt idx="25">
                  <c:v>175.30001148948628</c:v>
                </c:pt>
                <c:pt idx="26">
                  <c:v>175.51142468967151</c:v>
                </c:pt>
                <c:pt idx="27">
                  <c:v>175.82845474317995</c:v>
                </c:pt>
                <c:pt idx="28">
                  <c:v>176.15116803420796</c:v>
                </c:pt>
                <c:pt idx="29">
                  <c:v>176.45007030323822</c:v>
                </c:pt>
                <c:pt idx="30">
                  <c:v>176.95626131436148</c:v>
                </c:pt>
                <c:pt idx="31">
                  <c:v>177.35428629598212</c:v>
                </c:pt>
                <c:pt idx="32">
                  <c:v>177.67015899038168</c:v>
                </c:pt>
                <c:pt idx="33">
                  <c:v>177.92528194096465</c:v>
                </c:pt>
                <c:pt idx="34">
                  <c:v>178.13509442566419</c:v>
                </c:pt>
                <c:pt idx="35">
                  <c:v>178.31052762616889</c:v>
                </c:pt>
                <c:pt idx="36">
                  <c:v>178.45938834754801</c:v>
                </c:pt>
                <c:pt idx="37">
                  <c:v>178.58734441207599</c:v>
                </c:pt>
                <c:pt idx="38">
                  <c:v>178.69858594471435</c:v>
                </c:pt>
                <c:pt idx="39">
                  <c:v>178.79626590227952</c:v>
                </c:pt>
                <c:pt idx="40">
                  <c:v>178.88279632472248</c:v>
                </c:pt>
                <c:pt idx="41">
                  <c:v>178.96005063291233</c:v>
                </c:pt>
                <c:pt idx="42">
                  <c:v>179.02950414402611</c:v>
                </c:pt>
                <c:pt idx="43">
                  <c:v>179.09233335479348</c:v>
                </c:pt>
                <c:pt idx="44">
                  <c:v>179.1494872518108</c:v>
                </c:pt>
                <c:pt idx="45">
                  <c:v>179.20173932717725</c:v>
                </c:pt>
                <c:pt idx="46">
                  <c:v>179.24972606997861</c:v>
                </c:pt>
                <c:pt idx="47">
                  <c:v>179.29397583266174</c:v>
                </c:pt>
                <c:pt idx="48">
                  <c:v>179.33493074832504</c:v>
                </c:pt>
                <c:pt idx="49">
                  <c:v>179.37296356322284</c:v>
                </c:pt>
                <c:pt idx="50">
                  <c:v>179.40839070178103</c:v>
                </c:pt>
                <c:pt idx="51">
                  <c:v>179.44148250740756</c:v>
                </c:pt>
                <c:pt idx="52">
                  <c:v>179.47247134305286</c:v>
                </c:pt>
                <c:pt idx="53">
                  <c:v>179.50155805329871</c:v>
                </c:pt>
                <c:pt idx="54">
                  <c:v>179.52891716015912</c:v>
                </c:pt>
                <c:pt idx="55">
                  <c:v>179.55470107153175</c:v>
                </c:pt>
                <c:pt idx="56">
                  <c:v>179.57904351336654</c:v>
                </c:pt>
                <c:pt idx="57">
                  <c:v>179.60206234674149</c:v>
                </c:pt>
                <c:pt idx="58">
                  <c:v>179.62386189398364</c:v>
                </c:pt>
                <c:pt idx="59">
                  <c:v>179.64453487022897</c:v>
                </c:pt>
                <c:pt idx="60">
                  <c:v>179.66416399583034</c:v>
                </c:pt>
                <c:pt idx="61">
                  <c:v>179.68282334903782</c:v>
                </c:pt>
                <c:pt idx="62">
                  <c:v>179.70057950609481</c:v>
                </c:pt>
                <c:pt idx="63">
                  <c:v>179.71749250639726</c:v>
                </c:pt>
                <c:pt idx="64">
                  <c:v>179.73361667295387</c:v>
                </c:pt>
                <c:pt idx="65">
                  <c:v>179.7490013125859</c:v>
                </c:pt>
                <c:pt idx="66">
                  <c:v>179.76369131571693</c:v>
                </c:pt>
                <c:pt idx="67">
                  <c:v>179.77772767196825</c:v>
                </c:pt>
                <c:pt idx="68">
                  <c:v>179.79114791486381</c:v>
                </c:pt>
                <c:pt idx="69">
                  <c:v>179.80398650662107</c:v>
                </c:pt>
                <c:pt idx="70">
                  <c:v>179.81627517211444</c:v>
                </c:pt>
                <c:pt idx="71">
                  <c:v>179.82804318957324</c:v>
                </c:pt>
                <c:pt idx="72">
                  <c:v>179.83931764432791</c:v>
                </c:pt>
                <c:pt idx="73">
                  <c:v>179.85012365090026</c:v>
                </c:pt>
                <c:pt idx="74">
                  <c:v>179.86048454789176</c:v>
                </c:pt>
                <c:pt idx="75">
                  <c:v>179.87042206943315</c:v>
                </c:pt>
                <c:pt idx="76">
                  <c:v>179.87995649638364</c:v>
                </c:pt>
                <c:pt idx="77">
                  <c:v>179.88910678998715</c:v>
                </c:pt>
                <c:pt idx="78">
                  <c:v>179.89789071029824</c:v>
                </c:pt>
                <c:pt idx="79">
                  <c:v>179.90632492134989</c:v>
                </c:pt>
                <c:pt idx="80">
                  <c:v>179.91442508475726</c:v>
                </c:pt>
              </c:numCache>
            </c:numRef>
          </c:yVal>
          <c:smooth val="1"/>
          <c:extLst>
            <c:ext xmlns:c16="http://schemas.microsoft.com/office/drawing/2014/chart" uri="{C3380CC4-5D6E-409C-BE32-E72D297353CC}">
              <c16:uniqueId val="{00000001-8789-4208-86E9-D9BC314E56C1}"/>
            </c:ext>
          </c:extLst>
        </c:ser>
        <c:dLbls>
          <c:showLegendKey val="0"/>
          <c:showVal val="0"/>
          <c:showCatName val="0"/>
          <c:showSerName val="0"/>
          <c:showPercent val="0"/>
          <c:showBubbleSize val="0"/>
        </c:dLbls>
        <c:axId val="477035136"/>
        <c:axId val="476644096"/>
      </c:scatterChart>
      <c:valAx>
        <c:axId val="477035136"/>
        <c:scaling>
          <c:logBase val="10"/>
          <c:orientation val="minMax"/>
          <c:max val="1000000"/>
          <c:min val="100"/>
        </c:scaling>
        <c:delete val="0"/>
        <c:axPos val="b"/>
        <c:majorGridlines/>
        <c:minorGridlines/>
        <c:title>
          <c:tx>
            <c:rich>
              <a:bodyPr/>
              <a:lstStyle/>
              <a:p>
                <a:pPr>
                  <a:defRPr/>
                </a:pPr>
                <a:r>
                  <a:rPr lang="en-US"/>
                  <a:t>Frequency (Hz)</a:t>
                </a:r>
              </a:p>
            </c:rich>
          </c:tx>
          <c:overlay val="0"/>
        </c:title>
        <c:numFmt formatCode="General" sourceLinked="1"/>
        <c:majorTickMark val="out"/>
        <c:minorTickMark val="none"/>
        <c:tickLblPos val="nextTo"/>
        <c:crossAx val="476644096"/>
        <c:crosses val="autoZero"/>
        <c:crossBetween val="midCat"/>
      </c:valAx>
      <c:valAx>
        <c:axId val="476644096"/>
        <c:scaling>
          <c:orientation val="minMax"/>
        </c:scaling>
        <c:delete val="0"/>
        <c:axPos val="l"/>
        <c:majorGridlines/>
        <c:title>
          <c:tx>
            <c:rich>
              <a:bodyPr rot="-5400000" vert="horz"/>
              <a:lstStyle/>
              <a:p>
                <a:pPr>
                  <a:defRPr/>
                </a:pPr>
                <a:r>
                  <a:rPr lang="en-US"/>
                  <a:t>Gain(dB)</a:t>
                </a:r>
              </a:p>
            </c:rich>
          </c:tx>
          <c:overlay val="0"/>
        </c:title>
        <c:numFmt formatCode="General" sourceLinked="1"/>
        <c:majorTickMark val="out"/>
        <c:minorTickMark val="none"/>
        <c:tickLblPos val="nextTo"/>
        <c:crossAx val="477035136"/>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Gain/Phase</a:t>
            </a:r>
            <a:r>
              <a:rPr lang="en-US" baseline="0"/>
              <a:t> of </a:t>
            </a:r>
            <a:r>
              <a:rPr lang="en-US"/>
              <a:t>Converter Loop</a:t>
            </a:r>
          </a:p>
        </c:rich>
      </c:tx>
      <c:overlay val="0"/>
    </c:title>
    <c:autoTitleDeleted val="0"/>
    <c:plotArea>
      <c:layout/>
      <c:scatterChart>
        <c:scatterStyle val="smoothMarker"/>
        <c:varyColors val="0"/>
        <c:ser>
          <c:idx val="0"/>
          <c:order val="0"/>
          <c:tx>
            <c:v>Gain</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Backup!$T$43:$T$123</c:f>
              <c:numCache>
                <c:formatCode>General</c:formatCode>
                <c:ptCount val="81"/>
                <c:pt idx="0">
                  <c:v>100.9110503409938</c:v>
                </c:pt>
                <c:pt idx="1">
                  <c:v>80.911050298663682</c:v>
                </c:pt>
                <c:pt idx="2">
                  <c:v>60.911046065801919</c:v>
                </c:pt>
                <c:pt idx="3">
                  <c:v>54.890433327546972</c:v>
                </c:pt>
                <c:pt idx="4">
                  <c:v>51.36858677775016</c:v>
                </c:pt>
                <c:pt idx="5">
                  <c:v>48.869782142598687</c:v>
                </c:pt>
                <c:pt idx="6">
                  <c:v>46.931543458301689</c:v>
                </c:pt>
                <c:pt idx="7">
                  <c:v>45.347871608945667</c:v>
                </c:pt>
                <c:pt idx="8">
                  <c:v>44.008880404255535</c:v>
                </c:pt>
                <c:pt idx="9">
                  <c:v>42.848977593228867</c:v>
                </c:pt>
                <c:pt idx="10">
                  <c:v>41.825854841349553</c:v>
                </c:pt>
                <c:pt idx="11">
                  <c:v>40.910624327306138</c:v>
                </c:pt>
                <c:pt idx="12">
                  <c:v>34.888764838940553</c:v>
                </c:pt>
                <c:pt idx="13">
                  <c:v>31.364899786484411</c:v>
                </c:pt>
                <c:pt idx="14">
                  <c:v>28.863386986909447</c:v>
                </c:pt>
                <c:pt idx="15">
                  <c:v>26.921852812895871</c:v>
                </c:pt>
                <c:pt idx="16">
                  <c:v>25.334411100328914</c:v>
                </c:pt>
                <c:pt idx="17">
                  <c:v>23.991290073158545</c:v>
                </c:pt>
                <c:pt idx="18">
                  <c:v>22.827005808551473</c:v>
                </c:pt>
                <c:pt idx="19">
                  <c:v>21.799346853850889</c:v>
                </c:pt>
                <c:pt idx="20">
                  <c:v>20.879507725441865</c:v>
                </c:pt>
                <c:pt idx="21">
                  <c:v>14.816019364310634</c:v>
                </c:pt>
                <c:pt idx="22">
                  <c:v>11.25993117101906</c:v>
                </c:pt>
                <c:pt idx="23">
                  <c:v>8.7272906544818252</c:v>
                </c:pt>
                <c:pt idx="24">
                  <c:v>6.7501608968059479</c:v>
                </c:pt>
                <c:pt idx="25">
                  <c:v>5.1195568816713601</c:v>
                </c:pt>
                <c:pt idx="26">
                  <c:v>3.7235356238526345</c:v>
                </c:pt>
                <c:pt idx="27">
                  <c:v>2.4947706790297803</c:v>
                </c:pt>
                <c:pt idx="28">
                  <c:v>1.3893430391538248</c:v>
                </c:pt>
                <c:pt idx="29">
                  <c:v>0.37683376100054189</c:v>
                </c:pt>
                <c:pt idx="30">
                  <c:v>-1.4520415727529947</c:v>
                </c:pt>
                <c:pt idx="31">
                  <c:v>-3.1111281191490905</c:v>
                </c:pt>
                <c:pt idx="32">
                  <c:v>-4.6713749391052062</c:v>
                </c:pt>
                <c:pt idx="33">
                  <c:v>-6.1752130086418635</c:v>
                </c:pt>
                <c:pt idx="34">
                  <c:v>-7.6462472660062879</c:v>
                </c:pt>
                <c:pt idx="35">
                  <c:v>-9.0953324920086338</c:v>
                </c:pt>
                <c:pt idx="36">
                  <c:v>-10.525137121175661</c:v>
                </c:pt>
                <c:pt idx="37">
                  <c:v>-11.933702060190999</c:v>
                </c:pt>
                <c:pt idx="38">
                  <c:v>-13.317038011631205</c:v>
                </c:pt>
                <c:pt idx="39">
                  <c:v>-14.670808673713761</c:v>
                </c:pt>
                <c:pt idx="40">
                  <c:v>-15.991258112263431</c:v>
                </c:pt>
                <c:pt idx="41">
                  <c:v>-17.275601543296162</c:v>
                </c:pt>
                <c:pt idx="42">
                  <c:v>-18.522088157563019</c:v>
                </c:pt>
                <c:pt idx="43">
                  <c:v>-19.729894794693152</c:v>
                </c:pt>
                <c:pt idx="44">
                  <c:v>-20.898953279970726</c:v>
                </c:pt>
                <c:pt idx="45">
                  <c:v>-22.029769170597294</c:v>
                </c:pt>
                <c:pt idx="46">
                  <c:v>-23.123259454542342</c:v>
                </c:pt>
                <c:pt idx="47">
                  <c:v>-24.180619023198172</c:v>
                </c:pt>
                <c:pt idx="48">
                  <c:v>-25.203216554483355</c:v>
                </c:pt>
                <c:pt idx="49">
                  <c:v>-26.192516388241174</c:v>
                </c:pt>
                <c:pt idx="50">
                  <c:v>-27.150021696362288</c:v>
                </c:pt>
                <c:pt idx="51">
                  <c:v>-28.077234313469376</c:v>
                </c:pt>
                <c:pt idx="52">
                  <c:v>-28.975627206239039</c:v>
                </c:pt>
                <c:pt idx="53">
                  <c:v>-29.846626317147681</c:v>
                </c:pt>
                <c:pt idx="54">
                  <c:v>-30.691599237828001</c:v>
                </c:pt>
                <c:pt idx="55">
                  <c:v>-31.511848779306597</c:v>
                </c:pt>
                <c:pt idx="56">
                  <c:v>-32.308609997585698</c:v>
                </c:pt>
                <c:pt idx="57">
                  <c:v>-33.083049613615543</c:v>
                </c:pt>
                <c:pt idx="58">
                  <c:v>-33.836267055001244</c:v>
                </c:pt>
                <c:pt idx="59">
                  <c:v>-34.569296561900003</c:v>
                </c:pt>
                <c:pt idx="60">
                  <c:v>-35.283109958360996</c:v>
                </c:pt>
                <c:pt idx="61">
                  <c:v>-35.978619806676647</c:v>
                </c:pt>
                <c:pt idx="62">
                  <c:v>-36.65668274700063</c:v>
                </c:pt>
                <c:pt idx="63">
                  <c:v>-37.318102885818966</c:v>
                </c:pt>
                <c:pt idx="64">
                  <c:v>-37.963635141058255</c:v>
                </c:pt>
                <c:pt idx="65">
                  <c:v>-38.59398848330391</c:v>
                </c:pt>
                <c:pt idx="66">
                  <c:v>-39.20982903516942</c:v>
                </c:pt>
                <c:pt idx="67">
                  <c:v>-39.811783006815645</c:v>
                </c:pt>
                <c:pt idx="68">
                  <c:v>-40.400439456784525</c:v>
                </c:pt>
                <c:pt idx="69">
                  <c:v>-40.976352875014086</c:v>
                </c:pt>
                <c:pt idx="70">
                  <c:v>-41.54004559011593</c:v>
                </c:pt>
                <c:pt idx="71">
                  <c:v>-42.092010006421276</c:v>
                </c:pt>
                <c:pt idx="72">
                  <c:v>-42.632710678454316</c:v>
                </c:pt>
                <c:pt idx="73">
                  <c:v>-43.16258623174604</c:v>
                </c:pt>
                <c:pt idx="74">
                  <c:v>-43.68205113951592</c:v>
                </c:pt>
                <c:pt idx="75">
                  <c:v>-44.191497364937796</c:v>
                </c:pt>
                <c:pt idx="76">
                  <c:v>-44.691295878588008</c:v>
                </c:pt>
                <c:pt idx="77">
                  <c:v>-45.1817980603699</c:v>
                </c:pt>
                <c:pt idx="78">
                  <c:v>-45.663336994775861</c:v>
                </c:pt>
                <c:pt idx="79">
                  <c:v>-46.136228667849998</c:v>
                </c:pt>
                <c:pt idx="80">
                  <c:v>-46.600773073673579</c:v>
                </c:pt>
              </c:numCache>
            </c:numRef>
          </c:yVal>
          <c:smooth val="1"/>
          <c:extLst>
            <c:ext xmlns:c16="http://schemas.microsoft.com/office/drawing/2014/chart" uri="{C3380CC4-5D6E-409C-BE32-E72D297353CC}">
              <c16:uniqueId val="{00000000-6874-4C9D-968D-4A21E1261C80}"/>
            </c:ext>
          </c:extLst>
        </c:ser>
        <c:dLbls>
          <c:showLegendKey val="0"/>
          <c:showVal val="0"/>
          <c:showCatName val="0"/>
          <c:showSerName val="0"/>
          <c:showPercent val="0"/>
          <c:showBubbleSize val="0"/>
        </c:dLbls>
        <c:axId val="332280960"/>
        <c:axId val="332282880"/>
      </c:scatterChart>
      <c:scatterChart>
        <c:scatterStyle val="smoothMarker"/>
        <c:varyColors val="0"/>
        <c:ser>
          <c:idx val="1"/>
          <c:order val="1"/>
          <c:tx>
            <c:v>Phase</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Backup!$U$43:$U$123</c:f>
              <c:numCache>
                <c:formatCode>General</c:formatCode>
                <c:ptCount val="81"/>
                <c:pt idx="0">
                  <c:v>-90.000407571792877</c:v>
                </c:pt>
                <c:pt idx="1">
                  <c:v>-90.004075717767492</c:v>
                </c:pt>
                <c:pt idx="2">
                  <c:v>-90.040757016395716</c:v>
                </c:pt>
                <c:pt idx="3">
                  <c:v>-90.081513055497425</c:v>
                </c:pt>
                <c:pt idx="4">
                  <c:v>-90.122267140796453</c:v>
                </c:pt>
                <c:pt idx="5">
                  <c:v>-90.163018297353361</c:v>
                </c:pt>
                <c:pt idx="6">
                  <c:v>-90.203765552579256</c:v>
                </c:pt>
                <c:pt idx="7">
                  <c:v>-90.244507937013267</c:v>
                </c:pt>
                <c:pt idx="8">
                  <c:v>-90.285244485094694</c:v>
                </c:pt>
                <c:pt idx="9">
                  <c:v>-90.325974235928697</c:v>
                </c:pt>
                <c:pt idx="10">
                  <c:v>-90.366696234044042</c:v>
                </c:pt>
                <c:pt idx="11">
                  <c:v>-90.407409530142331</c:v>
                </c:pt>
                <c:pt idx="12">
                  <c:v>-90.813860888721877</c:v>
                </c:pt>
                <c:pt idx="13">
                  <c:v>-91.218470260839212</c:v>
                </c:pt>
                <c:pt idx="14">
                  <c:v>-91.620490822214364</c:v>
                </c:pt>
                <c:pt idx="15">
                  <c:v>-92.019354992426898</c:v>
                </c:pt>
                <c:pt idx="16">
                  <c:v>-92.414692601735382</c:v>
                </c:pt>
                <c:pt idx="17">
                  <c:v>-92.806326364809522</c:v>
                </c:pt>
                <c:pt idx="18">
                  <c:v>-93.194249812870666</c:v>
                </c:pt>
                <c:pt idx="19">
                  <c:v>-93.578594556133112</c:v>
                </c:pt>
                <c:pt idx="20">
                  <c:v>-93.959593570794993</c:v>
                </c:pt>
                <c:pt idx="21">
                  <c:v>-97.654768111789252</c:v>
                </c:pt>
                <c:pt idx="22">
                  <c:v>-101.29142492822729</c:v>
                </c:pt>
                <c:pt idx="23">
                  <c:v>-104.94792390513985</c:v>
                </c:pt>
                <c:pt idx="24">
                  <c:v>-108.63710979635464</c:v>
                </c:pt>
                <c:pt idx="25">
                  <c:v>-112.36042469322885</c:v>
                </c:pt>
                <c:pt idx="26">
                  <c:v>-116.11729309372679</c:v>
                </c:pt>
                <c:pt idx="27">
                  <c:v>-119.90608249087389</c:v>
                </c:pt>
                <c:pt idx="28">
                  <c:v>-123.72384817194428</c:v>
                </c:pt>
                <c:pt idx="29">
                  <c:v>-127.56602629482244</c:v>
                </c:pt>
                <c:pt idx="30">
                  <c:v>-135.29633126849993</c:v>
                </c:pt>
                <c:pt idx="31">
                  <c:v>-143.02485032757153</c:v>
                </c:pt>
                <c:pt idx="32">
                  <c:v>-150.6564978470762</c:v>
                </c:pt>
                <c:pt idx="33">
                  <c:v>-158.08535004700593</c:v>
                </c:pt>
                <c:pt idx="34">
                  <c:v>-165.20978017261407</c:v>
                </c:pt>
                <c:pt idx="35">
                  <c:v>-171.94594094578716</c:v>
                </c:pt>
                <c:pt idx="36">
                  <c:v>-178.23600032561356</c:v>
                </c:pt>
                <c:pt idx="37">
                  <c:v>175.94993831477265</c:v>
                </c:pt>
                <c:pt idx="38">
                  <c:v>170.61695050884597</c:v>
                </c:pt>
                <c:pt idx="39">
                  <c:v>165.75109399398755</c:v>
                </c:pt>
                <c:pt idx="40">
                  <c:v>161.32575611149255</c:v>
                </c:pt>
                <c:pt idx="41">
                  <c:v>157.30720460990801</c:v>
                </c:pt>
                <c:pt idx="42">
                  <c:v>153.65880242051685</c:v>
                </c:pt>
                <c:pt idx="43">
                  <c:v>150.34387545251477</c:v>
                </c:pt>
                <c:pt idx="44">
                  <c:v>147.32747022852158</c:v>
                </c:pt>
                <c:pt idx="45">
                  <c:v>144.57729932422606</c:v>
                </c:pt>
                <c:pt idx="46">
                  <c:v>142.06414157551663</c:v>
                </c:pt>
                <c:pt idx="47">
                  <c:v>139.76190253096448</c:v>
                </c:pt>
                <c:pt idx="48">
                  <c:v>137.64747951247872</c:v>
                </c:pt>
                <c:pt idx="49">
                  <c:v>135.700526326708</c:v>
                </c:pt>
                <c:pt idx="50">
                  <c:v>133.90317688473141</c:v>
                </c:pt>
                <c:pt idx="51">
                  <c:v>132.2397626961276</c:v>
                </c:pt>
                <c:pt idx="52">
                  <c:v>130.69654348760665</c:v>
                </c:pt>
                <c:pt idx="53">
                  <c:v>129.2614604278582</c:v>
                </c:pt>
                <c:pt idx="54">
                  <c:v>127.92391560379814</c:v>
                </c:pt>
                <c:pt idx="55">
                  <c:v>126.67457806666386</c:v>
                </c:pt>
                <c:pt idx="56">
                  <c:v>125.50521499473557</c:v>
                </c:pt>
                <c:pt idx="57">
                  <c:v>124.4085456837972</c:v>
                </c:pt>
                <c:pt idx="58">
                  <c:v>123.37811578543273</c:v>
                </c:pt>
                <c:pt idx="59">
                  <c:v>122.40818922505964</c:v>
                </c:pt>
                <c:pt idx="60">
                  <c:v>121.49365539979901</c:v>
                </c:pt>
                <c:pt idx="61">
                  <c:v>120.6299494945445</c:v>
                </c:pt>
                <c:pt idx="62">
                  <c:v>119.8129840135846</c:v>
                </c:pt>
                <c:pt idx="63">
                  <c:v>119.03908987802745</c:v>
                </c:pt>
                <c:pt idx="64">
                  <c:v>118.30496567261473</c:v>
                </c:pt>
                <c:pt idx="65">
                  <c:v>117.60763383381162</c:v>
                </c:pt>
                <c:pt idx="66">
                  <c:v>116.94440275290002</c:v>
                </c:pt>
                <c:pt idx="67">
                  <c:v>116.31283392453537</c:v>
                </c:pt>
                <c:pt idx="68">
                  <c:v>115.71071340488407</c:v>
                </c:pt>
                <c:pt idx="69">
                  <c:v>115.13602695684527</c:v>
                </c:pt>
                <c:pt idx="70">
                  <c:v>114.58693835559791</c:v>
                </c:pt>
                <c:pt idx="71">
                  <c:v>114.06177040837906</c:v>
                </c:pt>
                <c:pt idx="72">
                  <c:v>113.55898831026138</c:v>
                </c:pt>
                <c:pt idx="73">
                  <c:v>113.0771850147671</c:v>
                </c:pt>
                <c:pt idx="74">
                  <c:v>112.61506834615462</c:v>
                </c:pt>
                <c:pt idx="75">
                  <c:v>112.17144962061283</c:v>
                </c:pt>
                <c:pt idx="76">
                  <c:v>111.74523357763833</c:v>
                </c:pt>
                <c:pt idx="77">
                  <c:v>111.33540945157623</c:v>
                </c:pt>
                <c:pt idx="78">
                  <c:v>110.94104303757412</c:v>
                </c:pt>
                <c:pt idx="79">
                  <c:v>110.56126962672906</c:v>
                </c:pt>
                <c:pt idx="80">
                  <c:v>110.19528770261496</c:v>
                </c:pt>
              </c:numCache>
            </c:numRef>
          </c:yVal>
          <c:smooth val="1"/>
          <c:extLst>
            <c:ext xmlns:c16="http://schemas.microsoft.com/office/drawing/2014/chart" uri="{C3380CC4-5D6E-409C-BE32-E72D297353CC}">
              <c16:uniqueId val="{00000001-6874-4C9D-968D-4A21E1261C80}"/>
            </c:ext>
          </c:extLst>
        </c:ser>
        <c:dLbls>
          <c:showLegendKey val="0"/>
          <c:showVal val="0"/>
          <c:showCatName val="0"/>
          <c:showSerName val="0"/>
          <c:showPercent val="0"/>
          <c:showBubbleSize val="0"/>
        </c:dLbls>
        <c:axId val="332315648"/>
        <c:axId val="332313728"/>
      </c:scatterChart>
      <c:valAx>
        <c:axId val="332280960"/>
        <c:scaling>
          <c:logBase val="10"/>
          <c:orientation val="minMax"/>
          <c:max val="1000000"/>
          <c:min val="100"/>
        </c:scaling>
        <c:delete val="0"/>
        <c:axPos val="b"/>
        <c:majorGridlines/>
        <c:minorGridlines/>
        <c:title>
          <c:tx>
            <c:rich>
              <a:bodyPr/>
              <a:lstStyle/>
              <a:p>
                <a:pPr>
                  <a:defRPr/>
                </a:pPr>
                <a:r>
                  <a:rPr lang="en-US"/>
                  <a:t>Frequency (Hz)</a:t>
                </a:r>
              </a:p>
            </c:rich>
          </c:tx>
          <c:overlay val="0"/>
        </c:title>
        <c:numFmt formatCode="General" sourceLinked="1"/>
        <c:majorTickMark val="out"/>
        <c:minorTickMark val="none"/>
        <c:tickLblPos val="nextTo"/>
        <c:crossAx val="332282880"/>
        <c:crosses val="autoZero"/>
        <c:crossBetween val="midCat"/>
      </c:valAx>
      <c:valAx>
        <c:axId val="332282880"/>
        <c:scaling>
          <c:orientation val="minMax"/>
        </c:scaling>
        <c:delete val="0"/>
        <c:axPos val="l"/>
        <c:majorGridlines/>
        <c:title>
          <c:tx>
            <c:rich>
              <a:bodyPr rot="-5400000" vert="horz"/>
              <a:lstStyle/>
              <a:p>
                <a:pPr>
                  <a:defRPr/>
                </a:pPr>
                <a:r>
                  <a:rPr lang="en-US"/>
                  <a:t>Gain(dB)</a:t>
                </a:r>
              </a:p>
            </c:rich>
          </c:tx>
          <c:overlay val="0"/>
        </c:title>
        <c:numFmt formatCode="General" sourceLinked="1"/>
        <c:majorTickMark val="out"/>
        <c:minorTickMark val="none"/>
        <c:tickLblPos val="nextTo"/>
        <c:crossAx val="332280960"/>
        <c:crosses val="autoZero"/>
        <c:crossBetween val="midCat"/>
      </c:valAx>
      <c:valAx>
        <c:axId val="332313728"/>
        <c:scaling>
          <c:orientation val="minMax"/>
        </c:scaling>
        <c:delete val="0"/>
        <c:axPos val="r"/>
        <c:title>
          <c:tx>
            <c:rich>
              <a:bodyPr rot="-5400000" vert="horz"/>
              <a:lstStyle/>
              <a:p>
                <a:pPr>
                  <a:defRPr/>
                </a:pPr>
                <a:r>
                  <a:rPr lang="en-US"/>
                  <a:t>Phase (degree)</a:t>
                </a:r>
              </a:p>
            </c:rich>
          </c:tx>
          <c:overlay val="0"/>
        </c:title>
        <c:numFmt formatCode="General" sourceLinked="1"/>
        <c:majorTickMark val="out"/>
        <c:minorTickMark val="none"/>
        <c:tickLblPos val="nextTo"/>
        <c:crossAx val="332315648"/>
        <c:crosses val="max"/>
        <c:crossBetween val="midCat"/>
      </c:valAx>
      <c:valAx>
        <c:axId val="332315648"/>
        <c:scaling>
          <c:logBase val="10"/>
          <c:orientation val="minMax"/>
        </c:scaling>
        <c:delete val="1"/>
        <c:axPos val="b"/>
        <c:numFmt formatCode="General" sourceLinked="1"/>
        <c:majorTickMark val="out"/>
        <c:minorTickMark val="none"/>
        <c:tickLblPos val="nextTo"/>
        <c:crossAx val="332313728"/>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Gain/Phase</a:t>
            </a:r>
            <a:r>
              <a:rPr lang="en-US" baseline="0"/>
              <a:t> of </a:t>
            </a:r>
            <a:r>
              <a:rPr lang="en-US"/>
              <a:t>Converter Loop Comparison</a:t>
            </a:r>
          </a:p>
        </c:rich>
      </c:tx>
      <c:overlay val="0"/>
    </c:title>
    <c:autoTitleDeleted val="0"/>
    <c:plotArea>
      <c:layout/>
      <c:scatterChart>
        <c:scatterStyle val="smoothMarker"/>
        <c:varyColors val="0"/>
        <c:ser>
          <c:idx val="0"/>
          <c:order val="0"/>
          <c:tx>
            <c:v>Gain_Conv(s)</c:v>
          </c:tx>
          <c:marker>
            <c:symbol val="none"/>
          </c:marker>
          <c:xVal>
            <c:numRef>
              <c:f>'TPS543C20 Loop Gain'!$B$133:$B$3934</c:f>
              <c:numCache>
                <c:formatCode>General</c:formatCode>
                <c:ptCount val="3802"/>
                <c:pt idx="0">
                  <c:v>1</c:v>
                </c:pt>
                <c:pt idx="1">
                  <c:v>10</c:v>
                </c:pt>
                <c:pt idx="2">
                  <c:v>100</c:v>
                </c:pt>
                <c:pt idx="3">
                  <c:v>200</c:v>
                </c:pt>
                <c:pt idx="4">
                  <c:v>300</c:v>
                </c:pt>
                <c:pt idx="5">
                  <c:v>400</c:v>
                </c:pt>
                <c:pt idx="6">
                  <c:v>500</c:v>
                </c:pt>
                <c:pt idx="7">
                  <c:v>600</c:v>
                </c:pt>
                <c:pt idx="8">
                  <c:v>700</c:v>
                </c:pt>
                <c:pt idx="9">
                  <c:v>800</c:v>
                </c:pt>
                <c:pt idx="10">
                  <c:v>900</c:v>
                </c:pt>
                <c:pt idx="11">
                  <c:v>1000</c:v>
                </c:pt>
                <c:pt idx="12">
                  <c:v>1100</c:v>
                </c:pt>
                <c:pt idx="13">
                  <c:v>1200</c:v>
                </c:pt>
                <c:pt idx="14">
                  <c:v>1300</c:v>
                </c:pt>
                <c:pt idx="15">
                  <c:v>1400</c:v>
                </c:pt>
                <c:pt idx="16">
                  <c:v>1500</c:v>
                </c:pt>
                <c:pt idx="17">
                  <c:v>1600</c:v>
                </c:pt>
                <c:pt idx="18">
                  <c:v>1700</c:v>
                </c:pt>
                <c:pt idx="19">
                  <c:v>1800</c:v>
                </c:pt>
                <c:pt idx="20">
                  <c:v>1900</c:v>
                </c:pt>
                <c:pt idx="21">
                  <c:v>2000</c:v>
                </c:pt>
                <c:pt idx="22">
                  <c:v>2100</c:v>
                </c:pt>
                <c:pt idx="23">
                  <c:v>2200</c:v>
                </c:pt>
                <c:pt idx="24">
                  <c:v>2300</c:v>
                </c:pt>
                <c:pt idx="25">
                  <c:v>2400</c:v>
                </c:pt>
                <c:pt idx="26">
                  <c:v>2500</c:v>
                </c:pt>
                <c:pt idx="27">
                  <c:v>2600</c:v>
                </c:pt>
                <c:pt idx="28">
                  <c:v>2700</c:v>
                </c:pt>
                <c:pt idx="29">
                  <c:v>2800</c:v>
                </c:pt>
                <c:pt idx="30">
                  <c:v>2900</c:v>
                </c:pt>
                <c:pt idx="31">
                  <c:v>3000</c:v>
                </c:pt>
                <c:pt idx="32">
                  <c:v>3100</c:v>
                </c:pt>
                <c:pt idx="33">
                  <c:v>3200</c:v>
                </c:pt>
                <c:pt idx="34">
                  <c:v>3300</c:v>
                </c:pt>
                <c:pt idx="35">
                  <c:v>3400</c:v>
                </c:pt>
                <c:pt idx="36">
                  <c:v>3500</c:v>
                </c:pt>
                <c:pt idx="37">
                  <c:v>3600</c:v>
                </c:pt>
                <c:pt idx="38">
                  <c:v>3700</c:v>
                </c:pt>
                <c:pt idx="39">
                  <c:v>3800</c:v>
                </c:pt>
                <c:pt idx="40">
                  <c:v>3900</c:v>
                </c:pt>
                <c:pt idx="41">
                  <c:v>4000</c:v>
                </c:pt>
                <c:pt idx="42">
                  <c:v>4100</c:v>
                </c:pt>
                <c:pt idx="43">
                  <c:v>4200</c:v>
                </c:pt>
                <c:pt idx="44">
                  <c:v>4300</c:v>
                </c:pt>
                <c:pt idx="45">
                  <c:v>4400</c:v>
                </c:pt>
                <c:pt idx="46">
                  <c:v>4500</c:v>
                </c:pt>
                <c:pt idx="47">
                  <c:v>4600</c:v>
                </c:pt>
                <c:pt idx="48">
                  <c:v>4700</c:v>
                </c:pt>
                <c:pt idx="49">
                  <c:v>4800</c:v>
                </c:pt>
                <c:pt idx="50">
                  <c:v>4900</c:v>
                </c:pt>
                <c:pt idx="51">
                  <c:v>5000</c:v>
                </c:pt>
                <c:pt idx="52">
                  <c:v>5100</c:v>
                </c:pt>
                <c:pt idx="53">
                  <c:v>5200</c:v>
                </c:pt>
                <c:pt idx="54">
                  <c:v>5300</c:v>
                </c:pt>
                <c:pt idx="55">
                  <c:v>5400</c:v>
                </c:pt>
                <c:pt idx="56">
                  <c:v>5500</c:v>
                </c:pt>
                <c:pt idx="57">
                  <c:v>5600</c:v>
                </c:pt>
                <c:pt idx="58">
                  <c:v>5700</c:v>
                </c:pt>
                <c:pt idx="59">
                  <c:v>5800</c:v>
                </c:pt>
                <c:pt idx="60">
                  <c:v>5900</c:v>
                </c:pt>
                <c:pt idx="61">
                  <c:v>6000</c:v>
                </c:pt>
                <c:pt idx="62">
                  <c:v>6100</c:v>
                </c:pt>
                <c:pt idx="63">
                  <c:v>6200</c:v>
                </c:pt>
                <c:pt idx="64">
                  <c:v>6300</c:v>
                </c:pt>
                <c:pt idx="65">
                  <c:v>6400</c:v>
                </c:pt>
                <c:pt idx="66">
                  <c:v>6500</c:v>
                </c:pt>
                <c:pt idx="67">
                  <c:v>6600</c:v>
                </c:pt>
                <c:pt idx="68">
                  <c:v>6700</c:v>
                </c:pt>
                <c:pt idx="69">
                  <c:v>6800</c:v>
                </c:pt>
                <c:pt idx="70">
                  <c:v>6900</c:v>
                </c:pt>
                <c:pt idx="71">
                  <c:v>7000</c:v>
                </c:pt>
                <c:pt idx="72">
                  <c:v>7100</c:v>
                </c:pt>
                <c:pt idx="73">
                  <c:v>7200</c:v>
                </c:pt>
                <c:pt idx="74">
                  <c:v>7300</c:v>
                </c:pt>
                <c:pt idx="75">
                  <c:v>7400</c:v>
                </c:pt>
                <c:pt idx="76">
                  <c:v>7500</c:v>
                </c:pt>
                <c:pt idx="77">
                  <c:v>7600</c:v>
                </c:pt>
                <c:pt idx="78">
                  <c:v>7700</c:v>
                </c:pt>
                <c:pt idx="79">
                  <c:v>7800</c:v>
                </c:pt>
                <c:pt idx="80">
                  <c:v>7900</c:v>
                </c:pt>
                <c:pt idx="81">
                  <c:v>8000</c:v>
                </c:pt>
                <c:pt idx="82">
                  <c:v>8100</c:v>
                </c:pt>
                <c:pt idx="83">
                  <c:v>8200</c:v>
                </c:pt>
                <c:pt idx="84">
                  <c:v>8300</c:v>
                </c:pt>
                <c:pt idx="85">
                  <c:v>8400</c:v>
                </c:pt>
                <c:pt idx="86">
                  <c:v>8500</c:v>
                </c:pt>
                <c:pt idx="87">
                  <c:v>8600</c:v>
                </c:pt>
                <c:pt idx="88">
                  <c:v>8700</c:v>
                </c:pt>
                <c:pt idx="89">
                  <c:v>8800</c:v>
                </c:pt>
                <c:pt idx="90">
                  <c:v>8900</c:v>
                </c:pt>
                <c:pt idx="91">
                  <c:v>9000</c:v>
                </c:pt>
                <c:pt idx="92">
                  <c:v>9100</c:v>
                </c:pt>
                <c:pt idx="93">
                  <c:v>9200</c:v>
                </c:pt>
                <c:pt idx="94">
                  <c:v>9300</c:v>
                </c:pt>
                <c:pt idx="95">
                  <c:v>9400</c:v>
                </c:pt>
                <c:pt idx="96">
                  <c:v>9500</c:v>
                </c:pt>
                <c:pt idx="97">
                  <c:v>9600</c:v>
                </c:pt>
                <c:pt idx="98">
                  <c:v>9700</c:v>
                </c:pt>
                <c:pt idx="99">
                  <c:v>9800</c:v>
                </c:pt>
                <c:pt idx="100">
                  <c:v>9900</c:v>
                </c:pt>
                <c:pt idx="101">
                  <c:v>10000</c:v>
                </c:pt>
                <c:pt idx="102">
                  <c:v>10100</c:v>
                </c:pt>
                <c:pt idx="103">
                  <c:v>10200</c:v>
                </c:pt>
                <c:pt idx="104">
                  <c:v>10300</c:v>
                </c:pt>
                <c:pt idx="105">
                  <c:v>10400</c:v>
                </c:pt>
                <c:pt idx="106">
                  <c:v>10500</c:v>
                </c:pt>
                <c:pt idx="107">
                  <c:v>10600</c:v>
                </c:pt>
                <c:pt idx="108">
                  <c:v>10700</c:v>
                </c:pt>
                <c:pt idx="109">
                  <c:v>10800</c:v>
                </c:pt>
                <c:pt idx="110">
                  <c:v>10900</c:v>
                </c:pt>
                <c:pt idx="111">
                  <c:v>11000</c:v>
                </c:pt>
                <c:pt idx="112">
                  <c:v>11100</c:v>
                </c:pt>
                <c:pt idx="113">
                  <c:v>11200</c:v>
                </c:pt>
                <c:pt idx="114">
                  <c:v>11300</c:v>
                </c:pt>
                <c:pt idx="115">
                  <c:v>11400</c:v>
                </c:pt>
                <c:pt idx="116">
                  <c:v>11500</c:v>
                </c:pt>
                <c:pt idx="117">
                  <c:v>11600</c:v>
                </c:pt>
                <c:pt idx="118">
                  <c:v>11700</c:v>
                </c:pt>
                <c:pt idx="119">
                  <c:v>11800</c:v>
                </c:pt>
                <c:pt idx="120">
                  <c:v>11900</c:v>
                </c:pt>
                <c:pt idx="121">
                  <c:v>12000</c:v>
                </c:pt>
                <c:pt idx="122">
                  <c:v>12100</c:v>
                </c:pt>
                <c:pt idx="123">
                  <c:v>12200</c:v>
                </c:pt>
                <c:pt idx="124">
                  <c:v>12300</c:v>
                </c:pt>
                <c:pt idx="125">
                  <c:v>12400</c:v>
                </c:pt>
                <c:pt idx="126">
                  <c:v>12500</c:v>
                </c:pt>
                <c:pt idx="127">
                  <c:v>12600</c:v>
                </c:pt>
                <c:pt idx="128">
                  <c:v>12700</c:v>
                </c:pt>
                <c:pt idx="129">
                  <c:v>12800</c:v>
                </c:pt>
                <c:pt idx="130">
                  <c:v>12900</c:v>
                </c:pt>
                <c:pt idx="131">
                  <c:v>13000</c:v>
                </c:pt>
                <c:pt idx="132">
                  <c:v>13100</c:v>
                </c:pt>
                <c:pt idx="133">
                  <c:v>13200</c:v>
                </c:pt>
                <c:pt idx="134">
                  <c:v>13300</c:v>
                </c:pt>
                <c:pt idx="135">
                  <c:v>13400</c:v>
                </c:pt>
                <c:pt idx="136">
                  <c:v>13500</c:v>
                </c:pt>
                <c:pt idx="137">
                  <c:v>13600</c:v>
                </c:pt>
                <c:pt idx="138">
                  <c:v>13700</c:v>
                </c:pt>
                <c:pt idx="139">
                  <c:v>13800</c:v>
                </c:pt>
                <c:pt idx="140">
                  <c:v>13900</c:v>
                </c:pt>
                <c:pt idx="141">
                  <c:v>14000</c:v>
                </c:pt>
                <c:pt idx="142">
                  <c:v>14100</c:v>
                </c:pt>
                <c:pt idx="143">
                  <c:v>14200</c:v>
                </c:pt>
                <c:pt idx="144">
                  <c:v>14300</c:v>
                </c:pt>
                <c:pt idx="145">
                  <c:v>14400</c:v>
                </c:pt>
                <c:pt idx="146">
                  <c:v>14500</c:v>
                </c:pt>
                <c:pt idx="147">
                  <c:v>14600</c:v>
                </c:pt>
                <c:pt idx="148">
                  <c:v>14700</c:v>
                </c:pt>
                <c:pt idx="149">
                  <c:v>14800</c:v>
                </c:pt>
                <c:pt idx="150">
                  <c:v>14900</c:v>
                </c:pt>
                <c:pt idx="151">
                  <c:v>15000</c:v>
                </c:pt>
                <c:pt idx="152">
                  <c:v>15100</c:v>
                </c:pt>
                <c:pt idx="153">
                  <c:v>15200</c:v>
                </c:pt>
                <c:pt idx="154">
                  <c:v>15300</c:v>
                </c:pt>
                <c:pt idx="155">
                  <c:v>15400</c:v>
                </c:pt>
                <c:pt idx="156">
                  <c:v>15500</c:v>
                </c:pt>
                <c:pt idx="157">
                  <c:v>15600</c:v>
                </c:pt>
                <c:pt idx="158">
                  <c:v>15700</c:v>
                </c:pt>
                <c:pt idx="159">
                  <c:v>15800</c:v>
                </c:pt>
                <c:pt idx="160">
                  <c:v>15900</c:v>
                </c:pt>
                <c:pt idx="161">
                  <c:v>16000</c:v>
                </c:pt>
                <c:pt idx="162">
                  <c:v>16100</c:v>
                </c:pt>
                <c:pt idx="163">
                  <c:v>16200</c:v>
                </c:pt>
                <c:pt idx="164">
                  <c:v>16300</c:v>
                </c:pt>
                <c:pt idx="165">
                  <c:v>16400</c:v>
                </c:pt>
                <c:pt idx="166">
                  <c:v>16500</c:v>
                </c:pt>
                <c:pt idx="167">
                  <c:v>16600</c:v>
                </c:pt>
                <c:pt idx="168">
                  <c:v>16700</c:v>
                </c:pt>
                <c:pt idx="169">
                  <c:v>16800</c:v>
                </c:pt>
                <c:pt idx="170">
                  <c:v>16900</c:v>
                </c:pt>
                <c:pt idx="171">
                  <c:v>17000</c:v>
                </c:pt>
                <c:pt idx="172">
                  <c:v>17100</c:v>
                </c:pt>
                <c:pt idx="173">
                  <c:v>17200</c:v>
                </c:pt>
                <c:pt idx="174">
                  <c:v>17300</c:v>
                </c:pt>
                <c:pt idx="175">
                  <c:v>17400</c:v>
                </c:pt>
                <c:pt idx="176">
                  <c:v>17500</c:v>
                </c:pt>
                <c:pt idx="177">
                  <c:v>17600</c:v>
                </c:pt>
                <c:pt idx="178">
                  <c:v>17700</c:v>
                </c:pt>
                <c:pt idx="179">
                  <c:v>17800</c:v>
                </c:pt>
                <c:pt idx="180">
                  <c:v>17900</c:v>
                </c:pt>
                <c:pt idx="181">
                  <c:v>18000</c:v>
                </c:pt>
                <c:pt idx="182">
                  <c:v>18100</c:v>
                </c:pt>
                <c:pt idx="183">
                  <c:v>18200</c:v>
                </c:pt>
                <c:pt idx="184">
                  <c:v>18300</c:v>
                </c:pt>
                <c:pt idx="185">
                  <c:v>18400</c:v>
                </c:pt>
                <c:pt idx="186">
                  <c:v>18500</c:v>
                </c:pt>
                <c:pt idx="187">
                  <c:v>18600</c:v>
                </c:pt>
                <c:pt idx="188">
                  <c:v>18700</c:v>
                </c:pt>
                <c:pt idx="189">
                  <c:v>18800</c:v>
                </c:pt>
                <c:pt idx="190">
                  <c:v>18900</c:v>
                </c:pt>
                <c:pt idx="191">
                  <c:v>19000</c:v>
                </c:pt>
                <c:pt idx="192">
                  <c:v>19100</c:v>
                </c:pt>
                <c:pt idx="193">
                  <c:v>19200</c:v>
                </c:pt>
                <c:pt idx="194">
                  <c:v>19300</c:v>
                </c:pt>
                <c:pt idx="195">
                  <c:v>19400</c:v>
                </c:pt>
                <c:pt idx="196">
                  <c:v>19500</c:v>
                </c:pt>
                <c:pt idx="197">
                  <c:v>19600</c:v>
                </c:pt>
                <c:pt idx="198">
                  <c:v>19700</c:v>
                </c:pt>
                <c:pt idx="199">
                  <c:v>19800</c:v>
                </c:pt>
                <c:pt idx="200">
                  <c:v>19900</c:v>
                </c:pt>
                <c:pt idx="201">
                  <c:v>20000</c:v>
                </c:pt>
                <c:pt idx="202">
                  <c:v>20100</c:v>
                </c:pt>
                <c:pt idx="203">
                  <c:v>20200</c:v>
                </c:pt>
                <c:pt idx="204">
                  <c:v>20300</c:v>
                </c:pt>
                <c:pt idx="205">
                  <c:v>20400</c:v>
                </c:pt>
                <c:pt idx="206">
                  <c:v>20500</c:v>
                </c:pt>
                <c:pt idx="207">
                  <c:v>20600</c:v>
                </c:pt>
                <c:pt idx="208">
                  <c:v>20700</c:v>
                </c:pt>
                <c:pt idx="209">
                  <c:v>20800</c:v>
                </c:pt>
                <c:pt idx="210">
                  <c:v>20900</c:v>
                </c:pt>
                <c:pt idx="211">
                  <c:v>21000</c:v>
                </c:pt>
                <c:pt idx="212">
                  <c:v>21100</c:v>
                </c:pt>
                <c:pt idx="213">
                  <c:v>21200</c:v>
                </c:pt>
                <c:pt idx="214">
                  <c:v>21300</c:v>
                </c:pt>
                <c:pt idx="215">
                  <c:v>21400</c:v>
                </c:pt>
                <c:pt idx="216">
                  <c:v>21500</c:v>
                </c:pt>
                <c:pt idx="217">
                  <c:v>21600</c:v>
                </c:pt>
                <c:pt idx="218">
                  <c:v>21700</c:v>
                </c:pt>
                <c:pt idx="219">
                  <c:v>21800</c:v>
                </c:pt>
                <c:pt idx="220">
                  <c:v>21900</c:v>
                </c:pt>
                <c:pt idx="221">
                  <c:v>22000</c:v>
                </c:pt>
                <c:pt idx="222">
                  <c:v>22100</c:v>
                </c:pt>
                <c:pt idx="223">
                  <c:v>22200</c:v>
                </c:pt>
                <c:pt idx="224">
                  <c:v>22300</c:v>
                </c:pt>
                <c:pt idx="225">
                  <c:v>22400</c:v>
                </c:pt>
                <c:pt idx="226">
                  <c:v>22500</c:v>
                </c:pt>
                <c:pt idx="227">
                  <c:v>22600</c:v>
                </c:pt>
                <c:pt idx="228">
                  <c:v>22700</c:v>
                </c:pt>
                <c:pt idx="229">
                  <c:v>22800</c:v>
                </c:pt>
                <c:pt idx="230">
                  <c:v>22900</c:v>
                </c:pt>
                <c:pt idx="231">
                  <c:v>23000</c:v>
                </c:pt>
                <c:pt idx="232">
                  <c:v>23100</c:v>
                </c:pt>
                <c:pt idx="233">
                  <c:v>23200</c:v>
                </c:pt>
                <c:pt idx="234">
                  <c:v>23300</c:v>
                </c:pt>
                <c:pt idx="235">
                  <c:v>23400</c:v>
                </c:pt>
                <c:pt idx="236">
                  <c:v>23500</c:v>
                </c:pt>
                <c:pt idx="237">
                  <c:v>23600</c:v>
                </c:pt>
                <c:pt idx="238">
                  <c:v>23700</c:v>
                </c:pt>
                <c:pt idx="239">
                  <c:v>23800</c:v>
                </c:pt>
                <c:pt idx="240">
                  <c:v>23900</c:v>
                </c:pt>
                <c:pt idx="241">
                  <c:v>24000</c:v>
                </c:pt>
                <c:pt idx="242">
                  <c:v>24100</c:v>
                </c:pt>
                <c:pt idx="243">
                  <c:v>24200</c:v>
                </c:pt>
                <c:pt idx="244">
                  <c:v>24300</c:v>
                </c:pt>
                <c:pt idx="245">
                  <c:v>24400</c:v>
                </c:pt>
                <c:pt idx="246">
                  <c:v>24500</c:v>
                </c:pt>
                <c:pt idx="247">
                  <c:v>24600</c:v>
                </c:pt>
                <c:pt idx="248">
                  <c:v>24700</c:v>
                </c:pt>
                <c:pt idx="249">
                  <c:v>24800</c:v>
                </c:pt>
                <c:pt idx="250">
                  <c:v>24900</c:v>
                </c:pt>
                <c:pt idx="251">
                  <c:v>25000</c:v>
                </c:pt>
                <c:pt idx="252">
                  <c:v>25100</c:v>
                </c:pt>
                <c:pt idx="253">
                  <c:v>25200</c:v>
                </c:pt>
                <c:pt idx="254">
                  <c:v>25300</c:v>
                </c:pt>
                <c:pt idx="255">
                  <c:v>25400</c:v>
                </c:pt>
                <c:pt idx="256">
                  <c:v>25500</c:v>
                </c:pt>
                <c:pt idx="257">
                  <c:v>25600</c:v>
                </c:pt>
                <c:pt idx="258">
                  <c:v>25700</c:v>
                </c:pt>
                <c:pt idx="259">
                  <c:v>25800</c:v>
                </c:pt>
                <c:pt idx="260">
                  <c:v>25900</c:v>
                </c:pt>
                <c:pt idx="261">
                  <c:v>26000</c:v>
                </c:pt>
                <c:pt idx="262">
                  <c:v>26100</c:v>
                </c:pt>
                <c:pt idx="263">
                  <c:v>26200</c:v>
                </c:pt>
                <c:pt idx="264">
                  <c:v>26300</c:v>
                </c:pt>
                <c:pt idx="265">
                  <c:v>26400</c:v>
                </c:pt>
                <c:pt idx="266">
                  <c:v>26500</c:v>
                </c:pt>
                <c:pt idx="267">
                  <c:v>26600</c:v>
                </c:pt>
                <c:pt idx="268">
                  <c:v>26700</c:v>
                </c:pt>
                <c:pt idx="269">
                  <c:v>26800</c:v>
                </c:pt>
                <c:pt idx="270">
                  <c:v>26900</c:v>
                </c:pt>
                <c:pt idx="271">
                  <c:v>27000</c:v>
                </c:pt>
                <c:pt idx="272">
                  <c:v>27100</c:v>
                </c:pt>
                <c:pt idx="273">
                  <c:v>27200</c:v>
                </c:pt>
                <c:pt idx="274">
                  <c:v>27300</c:v>
                </c:pt>
                <c:pt idx="275">
                  <c:v>27400</c:v>
                </c:pt>
                <c:pt idx="276">
                  <c:v>27500</c:v>
                </c:pt>
                <c:pt idx="277">
                  <c:v>27600</c:v>
                </c:pt>
                <c:pt idx="278">
                  <c:v>27700</c:v>
                </c:pt>
                <c:pt idx="279">
                  <c:v>27800</c:v>
                </c:pt>
                <c:pt idx="280">
                  <c:v>27900</c:v>
                </c:pt>
                <c:pt idx="281">
                  <c:v>28000</c:v>
                </c:pt>
                <c:pt idx="282">
                  <c:v>28100</c:v>
                </c:pt>
                <c:pt idx="283">
                  <c:v>28200</c:v>
                </c:pt>
                <c:pt idx="284">
                  <c:v>28300</c:v>
                </c:pt>
                <c:pt idx="285">
                  <c:v>28400</c:v>
                </c:pt>
                <c:pt idx="286">
                  <c:v>28500</c:v>
                </c:pt>
                <c:pt idx="287">
                  <c:v>28600</c:v>
                </c:pt>
                <c:pt idx="288">
                  <c:v>28700</c:v>
                </c:pt>
                <c:pt idx="289">
                  <c:v>28800</c:v>
                </c:pt>
                <c:pt idx="290">
                  <c:v>28900</c:v>
                </c:pt>
                <c:pt idx="291">
                  <c:v>29000</c:v>
                </c:pt>
                <c:pt idx="292">
                  <c:v>29100</c:v>
                </c:pt>
                <c:pt idx="293">
                  <c:v>29200</c:v>
                </c:pt>
                <c:pt idx="294">
                  <c:v>29300</c:v>
                </c:pt>
                <c:pt idx="295">
                  <c:v>29400</c:v>
                </c:pt>
                <c:pt idx="296">
                  <c:v>29500</c:v>
                </c:pt>
                <c:pt idx="297">
                  <c:v>29600</c:v>
                </c:pt>
                <c:pt idx="298">
                  <c:v>29700</c:v>
                </c:pt>
                <c:pt idx="299">
                  <c:v>29800</c:v>
                </c:pt>
                <c:pt idx="300">
                  <c:v>29900</c:v>
                </c:pt>
                <c:pt idx="301">
                  <c:v>30000</c:v>
                </c:pt>
                <c:pt idx="302">
                  <c:v>30100</c:v>
                </c:pt>
                <c:pt idx="303">
                  <c:v>30200</c:v>
                </c:pt>
                <c:pt idx="304">
                  <c:v>30300</c:v>
                </c:pt>
                <c:pt idx="305">
                  <c:v>30400</c:v>
                </c:pt>
                <c:pt idx="306">
                  <c:v>30500</c:v>
                </c:pt>
                <c:pt idx="307">
                  <c:v>30600</c:v>
                </c:pt>
                <c:pt idx="308">
                  <c:v>30700</c:v>
                </c:pt>
                <c:pt idx="309">
                  <c:v>30800</c:v>
                </c:pt>
                <c:pt idx="310">
                  <c:v>30900</c:v>
                </c:pt>
                <c:pt idx="311">
                  <c:v>31000</c:v>
                </c:pt>
                <c:pt idx="312">
                  <c:v>31100</c:v>
                </c:pt>
                <c:pt idx="313">
                  <c:v>31200</c:v>
                </c:pt>
                <c:pt idx="314">
                  <c:v>31300</c:v>
                </c:pt>
                <c:pt idx="315">
                  <c:v>31400</c:v>
                </c:pt>
                <c:pt idx="316">
                  <c:v>31500</c:v>
                </c:pt>
                <c:pt idx="317">
                  <c:v>31600</c:v>
                </c:pt>
                <c:pt idx="318">
                  <c:v>31700</c:v>
                </c:pt>
                <c:pt idx="319">
                  <c:v>31800</c:v>
                </c:pt>
                <c:pt idx="320">
                  <c:v>31900</c:v>
                </c:pt>
                <c:pt idx="321">
                  <c:v>32000</c:v>
                </c:pt>
                <c:pt idx="322">
                  <c:v>32100</c:v>
                </c:pt>
                <c:pt idx="323">
                  <c:v>32200</c:v>
                </c:pt>
                <c:pt idx="324">
                  <c:v>32300</c:v>
                </c:pt>
                <c:pt idx="325">
                  <c:v>32400</c:v>
                </c:pt>
                <c:pt idx="326">
                  <c:v>32500</c:v>
                </c:pt>
                <c:pt idx="327">
                  <c:v>32600</c:v>
                </c:pt>
                <c:pt idx="328">
                  <c:v>32700</c:v>
                </c:pt>
                <c:pt idx="329">
                  <c:v>32800</c:v>
                </c:pt>
                <c:pt idx="330">
                  <c:v>32900</c:v>
                </c:pt>
                <c:pt idx="331">
                  <c:v>33000</c:v>
                </c:pt>
                <c:pt idx="332">
                  <c:v>33100</c:v>
                </c:pt>
                <c:pt idx="333">
                  <c:v>33200</c:v>
                </c:pt>
                <c:pt idx="334">
                  <c:v>33300</c:v>
                </c:pt>
                <c:pt idx="335">
                  <c:v>33400</c:v>
                </c:pt>
                <c:pt idx="336">
                  <c:v>33500</c:v>
                </c:pt>
                <c:pt idx="337">
                  <c:v>33600</c:v>
                </c:pt>
                <c:pt idx="338">
                  <c:v>33700</c:v>
                </c:pt>
                <c:pt idx="339">
                  <c:v>33800</c:v>
                </c:pt>
                <c:pt idx="340">
                  <c:v>33900</c:v>
                </c:pt>
                <c:pt idx="341">
                  <c:v>34000</c:v>
                </c:pt>
                <c:pt idx="342">
                  <c:v>34100</c:v>
                </c:pt>
                <c:pt idx="343">
                  <c:v>34200</c:v>
                </c:pt>
                <c:pt idx="344">
                  <c:v>34300</c:v>
                </c:pt>
                <c:pt idx="345">
                  <c:v>34400</c:v>
                </c:pt>
                <c:pt idx="346">
                  <c:v>34500</c:v>
                </c:pt>
                <c:pt idx="347">
                  <c:v>34600</c:v>
                </c:pt>
                <c:pt idx="348">
                  <c:v>34700</c:v>
                </c:pt>
                <c:pt idx="349">
                  <c:v>34800</c:v>
                </c:pt>
                <c:pt idx="350">
                  <c:v>34900</c:v>
                </c:pt>
                <c:pt idx="351">
                  <c:v>35000</c:v>
                </c:pt>
                <c:pt idx="352">
                  <c:v>35100</c:v>
                </c:pt>
                <c:pt idx="353">
                  <c:v>35200</c:v>
                </c:pt>
                <c:pt idx="354">
                  <c:v>35300</c:v>
                </c:pt>
                <c:pt idx="355">
                  <c:v>35400</c:v>
                </c:pt>
                <c:pt idx="356">
                  <c:v>35500</c:v>
                </c:pt>
                <c:pt idx="357">
                  <c:v>35600</c:v>
                </c:pt>
                <c:pt idx="358">
                  <c:v>35700</c:v>
                </c:pt>
                <c:pt idx="359">
                  <c:v>35800</c:v>
                </c:pt>
                <c:pt idx="360">
                  <c:v>35900</c:v>
                </c:pt>
                <c:pt idx="361">
                  <c:v>36000</c:v>
                </c:pt>
                <c:pt idx="362">
                  <c:v>36100</c:v>
                </c:pt>
                <c:pt idx="363">
                  <c:v>36200</c:v>
                </c:pt>
                <c:pt idx="364">
                  <c:v>36300</c:v>
                </c:pt>
                <c:pt idx="365">
                  <c:v>36400</c:v>
                </c:pt>
                <c:pt idx="366">
                  <c:v>36500</c:v>
                </c:pt>
                <c:pt idx="367">
                  <c:v>36600</c:v>
                </c:pt>
                <c:pt idx="368">
                  <c:v>36700</c:v>
                </c:pt>
                <c:pt idx="369">
                  <c:v>36800</c:v>
                </c:pt>
                <c:pt idx="370">
                  <c:v>36900</c:v>
                </c:pt>
                <c:pt idx="371">
                  <c:v>37000</c:v>
                </c:pt>
                <c:pt idx="372">
                  <c:v>37100</c:v>
                </c:pt>
                <c:pt idx="373">
                  <c:v>37200</c:v>
                </c:pt>
                <c:pt idx="374">
                  <c:v>37300</c:v>
                </c:pt>
                <c:pt idx="375">
                  <c:v>37400</c:v>
                </c:pt>
                <c:pt idx="376">
                  <c:v>37500</c:v>
                </c:pt>
                <c:pt idx="377">
                  <c:v>37600</c:v>
                </c:pt>
                <c:pt idx="378">
                  <c:v>37700</c:v>
                </c:pt>
                <c:pt idx="379">
                  <c:v>37800</c:v>
                </c:pt>
                <c:pt idx="380">
                  <c:v>37900</c:v>
                </c:pt>
                <c:pt idx="381">
                  <c:v>38000</c:v>
                </c:pt>
                <c:pt idx="382">
                  <c:v>38100</c:v>
                </c:pt>
                <c:pt idx="383">
                  <c:v>38200</c:v>
                </c:pt>
                <c:pt idx="384">
                  <c:v>38300</c:v>
                </c:pt>
                <c:pt idx="385">
                  <c:v>38400</c:v>
                </c:pt>
                <c:pt idx="386">
                  <c:v>38500</c:v>
                </c:pt>
                <c:pt idx="387">
                  <c:v>38600</c:v>
                </c:pt>
                <c:pt idx="388">
                  <c:v>38700</c:v>
                </c:pt>
                <c:pt idx="389">
                  <c:v>38800</c:v>
                </c:pt>
                <c:pt idx="390">
                  <c:v>38900</c:v>
                </c:pt>
                <c:pt idx="391">
                  <c:v>39000</c:v>
                </c:pt>
                <c:pt idx="392">
                  <c:v>39100</c:v>
                </c:pt>
                <c:pt idx="393">
                  <c:v>39200</c:v>
                </c:pt>
                <c:pt idx="394">
                  <c:v>39300</c:v>
                </c:pt>
                <c:pt idx="395">
                  <c:v>39400</c:v>
                </c:pt>
                <c:pt idx="396">
                  <c:v>39500</c:v>
                </c:pt>
                <c:pt idx="397">
                  <c:v>39600</c:v>
                </c:pt>
                <c:pt idx="398">
                  <c:v>39700</c:v>
                </c:pt>
                <c:pt idx="399">
                  <c:v>39800</c:v>
                </c:pt>
                <c:pt idx="400">
                  <c:v>39900</c:v>
                </c:pt>
                <c:pt idx="401">
                  <c:v>40000</c:v>
                </c:pt>
                <c:pt idx="402">
                  <c:v>40100</c:v>
                </c:pt>
                <c:pt idx="403">
                  <c:v>40200</c:v>
                </c:pt>
                <c:pt idx="404">
                  <c:v>40300</c:v>
                </c:pt>
                <c:pt idx="405">
                  <c:v>40400</c:v>
                </c:pt>
                <c:pt idx="406">
                  <c:v>40500</c:v>
                </c:pt>
                <c:pt idx="407">
                  <c:v>40600</c:v>
                </c:pt>
                <c:pt idx="408">
                  <c:v>40700</c:v>
                </c:pt>
                <c:pt idx="409">
                  <c:v>40800</c:v>
                </c:pt>
                <c:pt idx="410">
                  <c:v>40900</c:v>
                </c:pt>
                <c:pt idx="411">
                  <c:v>41000</c:v>
                </c:pt>
                <c:pt idx="412">
                  <c:v>41100</c:v>
                </c:pt>
                <c:pt idx="413">
                  <c:v>41200</c:v>
                </c:pt>
                <c:pt idx="414">
                  <c:v>41300</c:v>
                </c:pt>
                <c:pt idx="415">
                  <c:v>41400</c:v>
                </c:pt>
                <c:pt idx="416">
                  <c:v>41500</c:v>
                </c:pt>
                <c:pt idx="417">
                  <c:v>41600</c:v>
                </c:pt>
                <c:pt idx="418">
                  <c:v>41700</c:v>
                </c:pt>
                <c:pt idx="419">
                  <c:v>41800</c:v>
                </c:pt>
                <c:pt idx="420">
                  <c:v>41900</c:v>
                </c:pt>
                <c:pt idx="421">
                  <c:v>42000</c:v>
                </c:pt>
                <c:pt idx="422">
                  <c:v>42100</c:v>
                </c:pt>
                <c:pt idx="423">
                  <c:v>42200</c:v>
                </c:pt>
                <c:pt idx="424">
                  <c:v>42300</c:v>
                </c:pt>
                <c:pt idx="425">
                  <c:v>42400</c:v>
                </c:pt>
                <c:pt idx="426">
                  <c:v>42500</c:v>
                </c:pt>
                <c:pt idx="427">
                  <c:v>42600</c:v>
                </c:pt>
                <c:pt idx="428">
                  <c:v>42700</c:v>
                </c:pt>
                <c:pt idx="429">
                  <c:v>42800</c:v>
                </c:pt>
                <c:pt idx="430">
                  <c:v>42900</c:v>
                </c:pt>
                <c:pt idx="431">
                  <c:v>43000</c:v>
                </c:pt>
                <c:pt idx="432">
                  <c:v>43100</c:v>
                </c:pt>
                <c:pt idx="433">
                  <c:v>43200</c:v>
                </c:pt>
                <c:pt idx="434">
                  <c:v>43300</c:v>
                </c:pt>
                <c:pt idx="435">
                  <c:v>43400</c:v>
                </c:pt>
                <c:pt idx="436">
                  <c:v>43500</c:v>
                </c:pt>
                <c:pt idx="437">
                  <c:v>43600</c:v>
                </c:pt>
                <c:pt idx="438">
                  <c:v>43700</c:v>
                </c:pt>
                <c:pt idx="439">
                  <c:v>43800</c:v>
                </c:pt>
                <c:pt idx="440">
                  <c:v>43900</c:v>
                </c:pt>
                <c:pt idx="441">
                  <c:v>44000</c:v>
                </c:pt>
                <c:pt idx="442">
                  <c:v>44100</c:v>
                </c:pt>
                <c:pt idx="443">
                  <c:v>44200</c:v>
                </c:pt>
                <c:pt idx="444">
                  <c:v>44300</c:v>
                </c:pt>
                <c:pt idx="445">
                  <c:v>44400</c:v>
                </c:pt>
                <c:pt idx="446">
                  <c:v>44500</c:v>
                </c:pt>
                <c:pt idx="447">
                  <c:v>44600</c:v>
                </c:pt>
                <c:pt idx="448">
                  <c:v>44700</c:v>
                </c:pt>
                <c:pt idx="449">
                  <c:v>44800</c:v>
                </c:pt>
                <c:pt idx="450">
                  <c:v>44900</c:v>
                </c:pt>
                <c:pt idx="451">
                  <c:v>45000</c:v>
                </c:pt>
                <c:pt idx="452">
                  <c:v>45100</c:v>
                </c:pt>
                <c:pt idx="453">
                  <c:v>45200</c:v>
                </c:pt>
                <c:pt idx="454">
                  <c:v>45300</c:v>
                </c:pt>
                <c:pt idx="455">
                  <c:v>45400</c:v>
                </c:pt>
                <c:pt idx="456">
                  <c:v>45500</c:v>
                </c:pt>
                <c:pt idx="457">
                  <c:v>45600</c:v>
                </c:pt>
                <c:pt idx="458">
                  <c:v>45700</c:v>
                </c:pt>
                <c:pt idx="459">
                  <c:v>45800</c:v>
                </c:pt>
                <c:pt idx="460">
                  <c:v>45900</c:v>
                </c:pt>
                <c:pt idx="461">
                  <c:v>46000</c:v>
                </c:pt>
                <c:pt idx="462">
                  <c:v>46100</c:v>
                </c:pt>
                <c:pt idx="463">
                  <c:v>46200</c:v>
                </c:pt>
                <c:pt idx="464">
                  <c:v>46300</c:v>
                </c:pt>
                <c:pt idx="465">
                  <c:v>46400</c:v>
                </c:pt>
                <c:pt idx="466">
                  <c:v>46500</c:v>
                </c:pt>
                <c:pt idx="467">
                  <c:v>46600</c:v>
                </c:pt>
                <c:pt idx="468">
                  <c:v>46700</c:v>
                </c:pt>
                <c:pt idx="469">
                  <c:v>46800</c:v>
                </c:pt>
                <c:pt idx="470">
                  <c:v>46900</c:v>
                </c:pt>
                <c:pt idx="471">
                  <c:v>47000</c:v>
                </c:pt>
                <c:pt idx="472">
                  <c:v>47100</c:v>
                </c:pt>
                <c:pt idx="473">
                  <c:v>47200</c:v>
                </c:pt>
                <c:pt idx="474">
                  <c:v>47300</c:v>
                </c:pt>
                <c:pt idx="475">
                  <c:v>47400</c:v>
                </c:pt>
                <c:pt idx="476">
                  <c:v>47500</c:v>
                </c:pt>
                <c:pt idx="477">
                  <c:v>47600</c:v>
                </c:pt>
                <c:pt idx="478">
                  <c:v>47700</c:v>
                </c:pt>
                <c:pt idx="479">
                  <c:v>47800</c:v>
                </c:pt>
                <c:pt idx="480">
                  <c:v>47900</c:v>
                </c:pt>
                <c:pt idx="481">
                  <c:v>48000</c:v>
                </c:pt>
                <c:pt idx="482">
                  <c:v>48100</c:v>
                </c:pt>
                <c:pt idx="483">
                  <c:v>48200</c:v>
                </c:pt>
                <c:pt idx="484">
                  <c:v>48300</c:v>
                </c:pt>
                <c:pt idx="485">
                  <c:v>48400</c:v>
                </c:pt>
                <c:pt idx="486">
                  <c:v>48500</c:v>
                </c:pt>
                <c:pt idx="487">
                  <c:v>48600</c:v>
                </c:pt>
                <c:pt idx="488">
                  <c:v>48700</c:v>
                </c:pt>
                <c:pt idx="489">
                  <c:v>48800</c:v>
                </c:pt>
                <c:pt idx="490">
                  <c:v>48900</c:v>
                </c:pt>
                <c:pt idx="491">
                  <c:v>49000</c:v>
                </c:pt>
                <c:pt idx="492">
                  <c:v>49100</c:v>
                </c:pt>
                <c:pt idx="493">
                  <c:v>49200</c:v>
                </c:pt>
                <c:pt idx="494">
                  <c:v>49300</c:v>
                </c:pt>
                <c:pt idx="495">
                  <c:v>49400</c:v>
                </c:pt>
                <c:pt idx="496">
                  <c:v>49500</c:v>
                </c:pt>
                <c:pt idx="497">
                  <c:v>49600</c:v>
                </c:pt>
                <c:pt idx="498">
                  <c:v>49700</c:v>
                </c:pt>
                <c:pt idx="499">
                  <c:v>49800</c:v>
                </c:pt>
                <c:pt idx="500">
                  <c:v>49900</c:v>
                </c:pt>
                <c:pt idx="501">
                  <c:v>50000</c:v>
                </c:pt>
                <c:pt idx="502">
                  <c:v>50100</c:v>
                </c:pt>
                <c:pt idx="503">
                  <c:v>50200</c:v>
                </c:pt>
                <c:pt idx="504">
                  <c:v>50300</c:v>
                </c:pt>
                <c:pt idx="505">
                  <c:v>50400</c:v>
                </c:pt>
                <c:pt idx="506">
                  <c:v>50500</c:v>
                </c:pt>
                <c:pt idx="507">
                  <c:v>50600</c:v>
                </c:pt>
                <c:pt idx="508">
                  <c:v>50700</c:v>
                </c:pt>
                <c:pt idx="509">
                  <c:v>50800</c:v>
                </c:pt>
                <c:pt idx="510">
                  <c:v>50900</c:v>
                </c:pt>
                <c:pt idx="511">
                  <c:v>51000</c:v>
                </c:pt>
                <c:pt idx="512">
                  <c:v>51100</c:v>
                </c:pt>
                <c:pt idx="513">
                  <c:v>51200</c:v>
                </c:pt>
                <c:pt idx="514">
                  <c:v>51300</c:v>
                </c:pt>
                <c:pt idx="515">
                  <c:v>51400</c:v>
                </c:pt>
                <c:pt idx="516">
                  <c:v>51500</c:v>
                </c:pt>
                <c:pt idx="517">
                  <c:v>51600</c:v>
                </c:pt>
                <c:pt idx="518">
                  <c:v>51700</c:v>
                </c:pt>
                <c:pt idx="519">
                  <c:v>51800</c:v>
                </c:pt>
                <c:pt idx="520">
                  <c:v>51900</c:v>
                </c:pt>
                <c:pt idx="521">
                  <c:v>52000</c:v>
                </c:pt>
                <c:pt idx="522">
                  <c:v>52100</c:v>
                </c:pt>
                <c:pt idx="523">
                  <c:v>52200</c:v>
                </c:pt>
                <c:pt idx="524">
                  <c:v>52300</c:v>
                </c:pt>
                <c:pt idx="525">
                  <c:v>52400</c:v>
                </c:pt>
                <c:pt idx="526">
                  <c:v>52500</c:v>
                </c:pt>
                <c:pt idx="527">
                  <c:v>52600</c:v>
                </c:pt>
                <c:pt idx="528">
                  <c:v>52700</c:v>
                </c:pt>
                <c:pt idx="529">
                  <c:v>52800</c:v>
                </c:pt>
                <c:pt idx="530">
                  <c:v>52900</c:v>
                </c:pt>
                <c:pt idx="531">
                  <c:v>53000</c:v>
                </c:pt>
                <c:pt idx="532">
                  <c:v>53100</c:v>
                </c:pt>
                <c:pt idx="533">
                  <c:v>53200</c:v>
                </c:pt>
                <c:pt idx="534">
                  <c:v>53300</c:v>
                </c:pt>
                <c:pt idx="535">
                  <c:v>53400</c:v>
                </c:pt>
                <c:pt idx="536">
                  <c:v>53500</c:v>
                </c:pt>
                <c:pt idx="537">
                  <c:v>53600</c:v>
                </c:pt>
                <c:pt idx="538">
                  <c:v>53700</c:v>
                </c:pt>
                <c:pt idx="539">
                  <c:v>53800</c:v>
                </c:pt>
                <c:pt idx="540">
                  <c:v>53900</c:v>
                </c:pt>
                <c:pt idx="541">
                  <c:v>54000</c:v>
                </c:pt>
                <c:pt idx="542">
                  <c:v>54100</c:v>
                </c:pt>
                <c:pt idx="543">
                  <c:v>54200</c:v>
                </c:pt>
                <c:pt idx="544">
                  <c:v>54300</c:v>
                </c:pt>
                <c:pt idx="545">
                  <c:v>54400</c:v>
                </c:pt>
                <c:pt idx="546">
                  <c:v>54500</c:v>
                </c:pt>
                <c:pt idx="547">
                  <c:v>54600</c:v>
                </c:pt>
                <c:pt idx="548">
                  <c:v>54700</c:v>
                </c:pt>
                <c:pt idx="549">
                  <c:v>54800</c:v>
                </c:pt>
                <c:pt idx="550">
                  <c:v>54900</c:v>
                </c:pt>
                <c:pt idx="551">
                  <c:v>55000</c:v>
                </c:pt>
                <c:pt idx="552">
                  <c:v>55100</c:v>
                </c:pt>
                <c:pt idx="553">
                  <c:v>55200</c:v>
                </c:pt>
                <c:pt idx="554">
                  <c:v>55300</c:v>
                </c:pt>
                <c:pt idx="555">
                  <c:v>55400</c:v>
                </c:pt>
                <c:pt idx="556">
                  <c:v>55500</c:v>
                </c:pt>
                <c:pt idx="557">
                  <c:v>55600</c:v>
                </c:pt>
                <c:pt idx="558">
                  <c:v>55700</c:v>
                </c:pt>
                <c:pt idx="559">
                  <c:v>55800</c:v>
                </c:pt>
                <c:pt idx="560">
                  <c:v>55900</c:v>
                </c:pt>
                <c:pt idx="561">
                  <c:v>56000</c:v>
                </c:pt>
                <c:pt idx="562">
                  <c:v>56100</c:v>
                </c:pt>
                <c:pt idx="563">
                  <c:v>56200</c:v>
                </c:pt>
                <c:pt idx="564">
                  <c:v>56300</c:v>
                </c:pt>
                <c:pt idx="565">
                  <c:v>56400</c:v>
                </c:pt>
                <c:pt idx="566">
                  <c:v>56500</c:v>
                </c:pt>
                <c:pt idx="567">
                  <c:v>56600</c:v>
                </c:pt>
                <c:pt idx="568">
                  <c:v>56700</c:v>
                </c:pt>
                <c:pt idx="569">
                  <c:v>56800</c:v>
                </c:pt>
                <c:pt idx="570">
                  <c:v>56900</c:v>
                </c:pt>
                <c:pt idx="571">
                  <c:v>57000</c:v>
                </c:pt>
                <c:pt idx="572">
                  <c:v>57100</c:v>
                </c:pt>
                <c:pt idx="573">
                  <c:v>57200</c:v>
                </c:pt>
                <c:pt idx="574">
                  <c:v>57300</c:v>
                </c:pt>
                <c:pt idx="575">
                  <c:v>57400</c:v>
                </c:pt>
                <c:pt idx="576">
                  <c:v>57500</c:v>
                </c:pt>
                <c:pt idx="577">
                  <c:v>57600</c:v>
                </c:pt>
                <c:pt idx="578">
                  <c:v>57700</c:v>
                </c:pt>
                <c:pt idx="579">
                  <c:v>57800</c:v>
                </c:pt>
                <c:pt idx="580">
                  <c:v>57900</c:v>
                </c:pt>
                <c:pt idx="581">
                  <c:v>58000</c:v>
                </c:pt>
                <c:pt idx="582">
                  <c:v>58100</c:v>
                </c:pt>
                <c:pt idx="583">
                  <c:v>58200</c:v>
                </c:pt>
                <c:pt idx="584">
                  <c:v>58300</c:v>
                </c:pt>
                <c:pt idx="585">
                  <c:v>58400</c:v>
                </c:pt>
                <c:pt idx="586">
                  <c:v>58500</c:v>
                </c:pt>
                <c:pt idx="587">
                  <c:v>58600</c:v>
                </c:pt>
                <c:pt idx="588">
                  <c:v>58700</c:v>
                </c:pt>
                <c:pt idx="589">
                  <c:v>58800</c:v>
                </c:pt>
                <c:pt idx="590">
                  <c:v>58900</c:v>
                </c:pt>
                <c:pt idx="591">
                  <c:v>59000</c:v>
                </c:pt>
                <c:pt idx="592">
                  <c:v>59100</c:v>
                </c:pt>
                <c:pt idx="593">
                  <c:v>59200</c:v>
                </c:pt>
                <c:pt idx="594">
                  <c:v>59300</c:v>
                </c:pt>
                <c:pt idx="595">
                  <c:v>59400</c:v>
                </c:pt>
                <c:pt idx="596">
                  <c:v>59500</c:v>
                </c:pt>
                <c:pt idx="597">
                  <c:v>59600</c:v>
                </c:pt>
                <c:pt idx="598">
                  <c:v>59700</c:v>
                </c:pt>
                <c:pt idx="599">
                  <c:v>59800</c:v>
                </c:pt>
                <c:pt idx="600">
                  <c:v>59900</c:v>
                </c:pt>
                <c:pt idx="601">
                  <c:v>60000</c:v>
                </c:pt>
                <c:pt idx="602">
                  <c:v>60100</c:v>
                </c:pt>
                <c:pt idx="603">
                  <c:v>60200</c:v>
                </c:pt>
                <c:pt idx="604">
                  <c:v>60300</c:v>
                </c:pt>
                <c:pt idx="605">
                  <c:v>60400</c:v>
                </c:pt>
                <c:pt idx="606">
                  <c:v>60500</c:v>
                </c:pt>
                <c:pt idx="607">
                  <c:v>60600</c:v>
                </c:pt>
                <c:pt idx="608">
                  <c:v>60700</c:v>
                </c:pt>
                <c:pt idx="609">
                  <c:v>60800</c:v>
                </c:pt>
                <c:pt idx="610">
                  <c:v>60900</c:v>
                </c:pt>
                <c:pt idx="611">
                  <c:v>61000</c:v>
                </c:pt>
                <c:pt idx="612">
                  <c:v>61100</c:v>
                </c:pt>
                <c:pt idx="613">
                  <c:v>61200</c:v>
                </c:pt>
                <c:pt idx="614">
                  <c:v>61300</c:v>
                </c:pt>
                <c:pt idx="615">
                  <c:v>61400</c:v>
                </c:pt>
                <c:pt idx="616">
                  <c:v>61500</c:v>
                </c:pt>
                <c:pt idx="617">
                  <c:v>61600</c:v>
                </c:pt>
                <c:pt idx="618">
                  <c:v>61700</c:v>
                </c:pt>
                <c:pt idx="619">
                  <c:v>61800</c:v>
                </c:pt>
                <c:pt idx="620">
                  <c:v>61900</c:v>
                </c:pt>
                <c:pt idx="621">
                  <c:v>62000</c:v>
                </c:pt>
                <c:pt idx="622">
                  <c:v>62100</c:v>
                </c:pt>
                <c:pt idx="623">
                  <c:v>62200</c:v>
                </c:pt>
                <c:pt idx="624">
                  <c:v>62300</c:v>
                </c:pt>
                <c:pt idx="625">
                  <c:v>62400</c:v>
                </c:pt>
                <c:pt idx="626">
                  <c:v>62500</c:v>
                </c:pt>
                <c:pt idx="627">
                  <c:v>62600</c:v>
                </c:pt>
                <c:pt idx="628">
                  <c:v>62700</c:v>
                </c:pt>
                <c:pt idx="629">
                  <c:v>62800</c:v>
                </c:pt>
                <c:pt idx="630">
                  <c:v>62900</c:v>
                </c:pt>
                <c:pt idx="631">
                  <c:v>63000</c:v>
                </c:pt>
                <c:pt idx="632">
                  <c:v>63100</c:v>
                </c:pt>
                <c:pt idx="633">
                  <c:v>63200</c:v>
                </c:pt>
                <c:pt idx="634">
                  <c:v>63300</c:v>
                </c:pt>
                <c:pt idx="635">
                  <c:v>63400</c:v>
                </c:pt>
                <c:pt idx="636">
                  <c:v>63500</c:v>
                </c:pt>
                <c:pt idx="637">
                  <c:v>63600</c:v>
                </c:pt>
                <c:pt idx="638">
                  <c:v>63700</c:v>
                </c:pt>
                <c:pt idx="639">
                  <c:v>63800</c:v>
                </c:pt>
                <c:pt idx="640">
                  <c:v>63900</c:v>
                </c:pt>
                <c:pt idx="641">
                  <c:v>64000</c:v>
                </c:pt>
                <c:pt idx="642">
                  <c:v>64100</c:v>
                </c:pt>
                <c:pt idx="643">
                  <c:v>64200</c:v>
                </c:pt>
                <c:pt idx="644">
                  <c:v>64300</c:v>
                </c:pt>
                <c:pt idx="645">
                  <c:v>64400</c:v>
                </c:pt>
                <c:pt idx="646">
                  <c:v>64500</c:v>
                </c:pt>
                <c:pt idx="647">
                  <c:v>64600</c:v>
                </c:pt>
                <c:pt idx="648">
                  <c:v>64700</c:v>
                </c:pt>
                <c:pt idx="649">
                  <c:v>64800</c:v>
                </c:pt>
                <c:pt idx="650">
                  <c:v>64900</c:v>
                </c:pt>
                <c:pt idx="651">
                  <c:v>65000</c:v>
                </c:pt>
                <c:pt idx="652">
                  <c:v>65100</c:v>
                </c:pt>
                <c:pt idx="653">
                  <c:v>65200</c:v>
                </c:pt>
                <c:pt idx="654">
                  <c:v>65300</c:v>
                </c:pt>
                <c:pt idx="655">
                  <c:v>65400</c:v>
                </c:pt>
                <c:pt idx="656">
                  <c:v>65500</c:v>
                </c:pt>
                <c:pt idx="657">
                  <c:v>65600</c:v>
                </c:pt>
                <c:pt idx="658">
                  <c:v>65700</c:v>
                </c:pt>
                <c:pt idx="659">
                  <c:v>65800</c:v>
                </c:pt>
                <c:pt idx="660">
                  <c:v>65900</c:v>
                </c:pt>
                <c:pt idx="661">
                  <c:v>66000</c:v>
                </c:pt>
                <c:pt idx="662">
                  <c:v>66100</c:v>
                </c:pt>
                <c:pt idx="663">
                  <c:v>66200</c:v>
                </c:pt>
                <c:pt idx="664">
                  <c:v>66300</c:v>
                </c:pt>
                <c:pt idx="665">
                  <c:v>66400</c:v>
                </c:pt>
                <c:pt idx="666">
                  <c:v>66500</c:v>
                </c:pt>
                <c:pt idx="667">
                  <c:v>66600</c:v>
                </c:pt>
                <c:pt idx="668">
                  <c:v>66700</c:v>
                </c:pt>
                <c:pt idx="669">
                  <c:v>66800</c:v>
                </c:pt>
                <c:pt idx="670">
                  <c:v>66900</c:v>
                </c:pt>
                <c:pt idx="671">
                  <c:v>67000</c:v>
                </c:pt>
                <c:pt idx="672">
                  <c:v>67100</c:v>
                </c:pt>
                <c:pt idx="673">
                  <c:v>67200</c:v>
                </c:pt>
                <c:pt idx="674">
                  <c:v>67300</c:v>
                </c:pt>
                <c:pt idx="675">
                  <c:v>67400</c:v>
                </c:pt>
                <c:pt idx="676">
                  <c:v>67500</c:v>
                </c:pt>
                <c:pt idx="677">
                  <c:v>67600</c:v>
                </c:pt>
                <c:pt idx="678">
                  <c:v>67700</c:v>
                </c:pt>
                <c:pt idx="679">
                  <c:v>67800</c:v>
                </c:pt>
                <c:pt idx="680">
                  <c:v>67900</c:v>
                </c:pt>
                <c:pt idx="681">
                  <c:v>68000</c:v>
                </c:pt>
                <c:pt idx="682">
                  <c:v>68100</c:v>
                </c:pt>
                <c:pt idx="683">
                  <c:v>68200</c:v>
                </c:pt>
                <c:pt idx="684">
                  <c:v>68300</c:v>
                </c:pt>
                <c:pt idx="685">
                  <c:v>68400</c:v>
                </c:pt>
                <c:pt idx="686">
                  <c:v>68500</c:v>
                </c:pt>
                <c:pt idx="687">
                  <c:v>68600</c:v>
                </c:pt>
                <c:pt idx="688">
                  <c:v>68700</c:v>
                </c:pt>
                <c:pt idx="689">
                  <c:v>68800</c:v>
                </c:pt>
                <c:pt idx="690">
                  <c:v>68900</c:v>
                </c:pt>
                <c:pt idx="691">
                  <c:v>69000</c:v>
                </c:pt>
                <c:pt idx="692">
                  <c:v>69100</c:v>
                </c:pt>
                <c:pt idx="693">
                  <c:v>69200</c:v>
                </c:pt>
                <c:pt idx="694">
                  <c:v>69300</c:v>
                </c:pt>
                <c:pt idx="695">
                  <c:v>69400</c:v>
                </c:pt>
                <c:pt idx="696">
                  <c:v>69500</c:v>
                </c:pt>
                <c:pt idx="697">
                  <c:v>69600</c:v>
                </c:pt>
                <c:pt idx="698">
                  <c:v>69700</c:v>
                </c:pt>
                <c:pt idx="699">
                  <c:v>69800</c:v>
                </c:pt>
                <c:pt idx="700">
                  <c:v>69900</c:v>
                </c:pt>
                <c:pt idx="701">
                  <c:v>70000</c:v>
                </c:pt>
                <c:pt idx="702">
                  <c:v>70100</c:v>
                </c:pt>
                <c:pt idx="703">
                  <c:v>70200</c:v>
                </c:pt>
                <c:pt idx="704">
                  <c:v>70300</c:v>
                </c:pt>
                <c:pt idx="705">
                  <c:v>70400</c:v>
                </c:pt>
                <c:pt idx="706">
                  <c:v>70500</c:v>
                </c:pt>
                <c:pt idx="707">
                  <c:v>70600</c:v>
                </c:pt>
                <c:pt idx="708">
                  <c:v>70700</c:v>
                </c:pt>
                <c:pt idx="709">
                  <c:v>70800</c:v>
                </c:pt>
                <c:pt idx="710">
                  <c:v>70900</c:v>
                </c:pt>
                <c:pt idx="711">
                  <c:v>71000</c:v>
                </c:pt>
                <c:pt idx="712">
                  <c:v>71100</c:v>
                </c:pt>
                <c:pt idx="713">
                  <c:v>71200</c:v>
                </c:pt>
                <c:pt idx="714">
                  <c:v>71300</c:v>
                </c:pt>
                <c:pt idx="715">
                  <c:v>71400</c:v>
                </c:pt>
                <c:pt idx="716">
                  <c:v>71500</c:v>
                </c:pt>
                <c:pt idx="717">
                  <c:v>71600</c:v>
                </c:pt>
                <c:pt idx="718">
                  <c:v>71700</c:v>
                </c:pt>
                <c:pt idx="719">
                  <c:v>71800</c:v>
                </c:pt>
                <c:pt idx="720">
                  <c:v>71900</c:v>
                </c:pt>
                <c:pt idx="721">
                  <c:v>72000</c:v>
                </c:pt>
                <c:pt idx="722">
                  <c:v>72100</c:v>
                </c:pt>
                <c:pt idx="723">
                  <c:v>72200</c:v>
                </c:pt>
                <c:pt idx="724">
                  <c:v>72300</c:v>
                </c:pt>
                <c:pt idx="725">
                  <c:v>72400</c:v>
                </c:pt>
                <c:pt idx="726">
                  <c:v>72500</c:v>
                </c:pt>
                <c:pt idx="727">
                  <c:v>72600</c:v>
                </c:pt>
                <c:pt idx="728">
                  <c:v>72700</c:v>
                </c:pt>
                <c:pt idx="729">
                  <c:v>72800</c:v>
                </c:pt>
                <c:pt idx="730">
                  <c:v>72900</c:v>
                </c:pt>
                <c:pt idx="731">
                  <c:v>73000</c:v>
                </c:pt>
                <c:pt idx="732">
                  <c:v>73100</c:v>
                </c:pt>
                <c:pt idx="733">
                  <c:v>73200</c:v>
                </c:pt>
                <c:pt idx="734">
                  <c:v>73300</c:v>
                </c:pt>
                <c:pt idx="735">
                  <c:v>73400</c:v>
                </c:pt>
                <c:pt idx="736">
                  <c:v>73500</c:v>
                </c:pt>
                <c:pt idx="737">
                  <c:v>73600</c:v>
                </c:pt>
                <c:pt idx="738">
                  <c:v>73700</c:v>
                </c:pt>
                <c:pt idx="739">
                  <c:v>73800</c:v>
                </c:pt>
                <c:pt idx="740">
                  <c:v>73900</c:v>
                </c:pt>
                <c:pt idx="741">
                  <c:v>74000</c:v>
                </c:pt>
                <c:pt idx="742">
                  <c:v>74100</c:v>
                </c:pt>
                <c:pt idx="743">
                  <c:v>74200</c:v>
                </c:pt>
                <c:pt idx="744">
                  <c:v>74300</c:v>
                </c:pt>
                <c:pt idx="745">
                  <c:v>74400</c:v>
                </c:pt>
                <c:pt idx="746">
                  <c:v>74500</c:v>
                </c:pt>
                <c:pt idx="747">
                  <c:v>74600</c:v>
                </c:pt>
                <c:pt idx="748">
                  <c:v>74700</c:v>
                </c:pt>
                <c:pt idx="749">
                  <c:v>74800</c:v>
                </c:pt>
                <c:pt idx="750">
                  <c:v>74900</c:v>
                </c:pt>
                <c:pt idx="751">
                  <c:v>75000</c:v>
                </c:pt>
                <c:pt idx="752">
                  <c:v>75100</c:v>
                </c:pt>
                <c:pt idx="753">
                  <c:v>75200</c:v>
                </c:pt>
                <c:pt idx="754">
                  <c:v>75300</c:v>
                </c:pt>
                <c:pt idx="755">
                  <c:v>75400</c:v>
                </c:pt>
                <c:pt idx="756">
                  <c:v>75500</c:v>
                </c:pt>
                <c:pt idx="757">
                  <c:v>75600</c:v>
                </c:pt>
                <c:pt idx="758">
                  <c:v>75700</c:v>
                </c:pt>
                <c:pt idx="759">
                  <c:v>75800</c:v>
                </c:pt>
                <c:pt idx="760">
                  <c:v>75900</c:v>
                </c:pt>
                <c:pt idx="761">
                  <c:v>76000</c:v>
                </c:pt>
                <c:pt idx="762">
                  <c:v>76100</c:v>
                </c:pt>
                <c:pt idx="763">
                  <c:v>76200</c:v>
                </c:pt>
                <c:pt idx="764">
                  <c:v>76300</c:v>
                </c:pt>
                <c:pt idx="765">
                  <c:v>76400</c:v>
                </c:pt>
                <c:pt idx="766">
                  <c:v>76500</c:v>
                </c:pt>
                <c:pt idx="767">
                  <c:v>76600</c:v>
                </c:pt>
                <c:pt idx="768">
                  <c:v>76700</c:v>
                </c:pt>
                <c:pt idx="769">
                  <c:v>76800</c:v>
                </c:pt>
                <c:pt idx="770">
                  <c:v>76900</c:v>
                </c:pt>
                <c:pt idx="771">
                  <c:v>77000</c:v>
                </c:pt>
                <c:pt idx="772">
                  <c:v>77100</c:v>
                </c:pt>
                <c:pt idx="773">
                  <c:v>77200</c:v>
                </c:pt>
                <c:pt idx="774">
                  <c:v>77300</c:v>
                </c:pt>
                <c:pt idx="775">
                  <c:v>77400</c:v>
                </c:pt>
                <c:pt idx="776">
                  <c:v>77500</c:v>
                </c:pt>
                <c:pt idx="777">
                  <c:v>77600</c:v>
                </c:pt>
                <c:pt idx="778">
                  <c:v>77700</c:v>
                </c:pt>
                <c:pt idx="779">
                  <c:v>77800</c:v>
                </c:pt>
                <c:pt idx="780">
                  <c:v>77900</c:v>
                </c:pt>
                <c:pt idx="781">
                  <c:v>78000</c:v>
                </c:pt>
                <c:pt idx="782">
                  <c:v>78100</c:v>
                </c:pt>
                <c:pt idx="783">
                  <c:v>78200</c:v>
                </c:pt>
                <c:pt idx="784">
                  <c:v>78300</c:v>
                </c:pt>
                <c:pt idx="785">
                  <c:v>78400</c:v>
                </c:pt>
                <c:pt idx="786">
                  <c:v>78500</c:v>
                </c:pt>
                <c:pt idx="787">
                  <c:v>78600</c:v>
                </c:pt>
                <c:pt idx="788">
                  <c:v>78700</c:v>
                </c:pt>
                <c:pt idx="789">
                  <c:v>78800</c:v>
                </c:pt>
                <c:pt idx="790">
                  <c:v>78900</c:v>
                </c:pt>
                <c:pt idx="791">
                  <c:v>79000</c:v>
                </c:pt>
                <c:pt idx="792">
                  <c:v>79100</c:v>
                </c:pt>
                <c:pt idx="793">
                  <c:v>79200</c:v>
                </c:pt>
                <c:pt idx="794">
                  <c:v>79300</c:v>
                </c:pt>
                <c:pt idx="795">
                  <c:v>79400</c:v>
                </c:pt>
                <c:pt idx="796">
                  <c:v>79500</c:v>
                </c:pt>
                <c:pt idx="797">
                  <c:v>79600</c:v>
                </c:pt>
                <c:pt idx="798">
                  <c:v>79700</c:v>
                </c:pt>
                <c:pt idx="799">
                  <c:v>79800</c:v>
                </c:pt>
                <c:pt idx="800">
                  <c:v>79900</c:v>
                </c:pt>
                <c:pt idx="801">
                  <c:v>80000</c:v>
                </c:pt>
                <c:pt idx="802">
                  <c:v>80100</c:v>
                </c:pt>
                <c:pt idx="803">
                  <c:v>80200</c:v>
                </c:pt>
                <c:pt idx="804">
                  <c:v>80300</c:v>
                </c:pt>
                <c:pt idx="805">
                  <c:v>80400</c:v>
                </c:pt>
                <c:pt idx="806">
                  <c:v>80500</c:v>
                </c:pt>
                <c:pt idx="807">
                  <c:v>80600</c:v>
                </c:pt>
                <c:pt idx="808">
                  <c:v>80700</c:v>
                </c:pt>
                <c:pt idx="809">
                  <c:v>80800</c:v>
                </c:pt>
                <c:pt idx="810">
                  <c:v>80900</c:v>
                </c:pt>
                <c:pt idx="811">
                  <c:v>81000</c:v>
                </c:pt>
                <c:pt idx="812">
                  <c:v>81100</c:v>
                </c:pt>
                <c:pt idx="813">
                  <c:v>81200</c:v>
                </c:pt>
                <c:pt idx="814">
                  <c:v>81300</c:v>
                </c:pt>
                <c:pt idx="815">
                  <c:v>81400</c:v>
                </c:pt>
                <c:pt idx="816">
                  <c:v>81500</c:v>
                </c:pt>
                <c:pt idx="817">
                  <c:v>81600</c:v>
                </c:pt>
                <c:pt idx="818">
                  <c:v>81700</c:v>
                </c:pt>
                <c:pt idx="819">
                  <c:v>81800</c:v>
                </c:pt>
                <c:pt idx="820">
                  <c:v>81900</c:v>
                </c:pt>
                <c:pt idx="821">
                  <c:v>82000</c:v>
                </c:pt>
                <c:pt idx="822">
                  <c:v>82100</c:v>
                </c:pt>
                <c:pt idx="823">
                  <c:v>82200</c:v>
                </c:pt>
                <c:pt idx="824">
                  <c:v>82300</c:v>
                </c:pt>
                <c:pt idx="825">
                  <c:v>82400</c:v>
                </c:pt>
                <c:pt idx="826">
                  <c:v>82500</c:v>
                </c:pt>
                <c:pt idx="827">
                  <c:v>82600</c:v>
                </c:pt>
                <c:pt idx="828">
                  <c:v>82700</c:v>
                </c:pt>
                <c:pt idx="829">
                  <c:v>82800</c:v>
                </c:pt>
                <c:pt idx="830">
                  <c:v>82900</c:v>
                </c:pt>
                <c:pt idx="831">
                  <c:v>83000</c:v>
                </c:pt>
                <c:pt idx="832">
                  <c:v>83100</c:v>
                </c:pt>
                <c:pt idx="833">
                  <c:v>83200</c:v>
                </c:pt>
                <c:pt idx="834">
                  <c:v>83300</c:v>
                </c:pt>
                <c:pt idx="835">
                  <c:v>83400</c:v>
                </c:pt>
                <c:pt idx="836">
                  <c:v>83500</c:v>
                </c:pt>
                <c:pt idx="837">
                  <c:v>83600</c:v>
                </c:pt>
                <c:pt idx="838">
                  <c:v>83700</c:v>
                </c:pt>
                <c:pt idx="839">
                  <c:v>83800</c:v>
                </c:pt>
                <c:pt idx="840">
                  <c:v>83900</c:v>
                </c:pt>
                <c:pt idx="841">
                  <c:v>84000</c:v>
                </c:pt>
                <c:pt idx="842">
                  <c:v>84100</c:v>
                </c:pt>
                <c:pt idx="843">
                  <c:v>84200</c:v>
                </c:pt>
                <c:pt idx="844">
                  <c:v>84300</c:v>
                </c:pt>
                <c:pt idx="845">
                  <c:v>84400</c:v>
                </c:pt>
                <c:pt idx="846">
                  <c:v>84500</c:v>
                </c:pt>
                <c:pt idx="847">
                  <c:v>84600</c:v>
                </c:pt>
                <c:pt idx="848">
                  <c:v>84700</c:v>
                </c:pt>
                <c:pt idx="849">
                  <c:v>84800</c:v>
                </c:pt>
                <c:pt idx="850">
                  <c:v>84900</c:v>
                </c:pt>
                <c:pt idx="851">
                  <c:v>85000</c:v>
                </c:pt>
                <c:pt idx="852">
                  <c:v>85100</c:v>
                </c:pt>
                <c:pt idx="853">
                  <c:v>85200</c:v>
                </c:pt>
                <c:pt idx="854">
                  <c:v>85300</c:v>
                </c:pt>
                <c:pt idx="855">
                  <c:v>85400</c:v>
                </c:pt>
                <c:pt idx="856">
                  <c:v>85500</c:v>
                </c:pt>
                <c:pt idx="857">
                  <c:v>85600</c:v>
                </c:pt>
                <c:pt idx="858">
                  <c:v>85700</c:v>
                </c:pt>
                <c:pt idx="859">
                  <c:v>85800</c:v>
                </c:pt>
                <c:pt idx="860">
                  <c:v>85900</c:v>
                </c:pt>
                <c:pt idx="861">
                  <c:v>86000</c:v>
                </c:pt>
                <c:pt idx="862">
                  <c:v>86100</c:v>
                </c:pt>
                <c:pt idx="863">
                  <c:v>86200</c:v>
                </c:pt>
                <c:pt idx="864">
                  <c:v>86300</c:v>
                </c:pt>
                <c:pt idx="865">
                  <c:v>86400</c:v>
                </c:pt>
                <c:pt idx="866">
                  <c:v>86500</c:v>
                </c:pt>
                <c:pt idx="867">
                  <c:v>86600</c:v>
                </c:pt>
                <c:pt idx="868">
                  <c:v>86700</c:v>
                </c:pt>
                <c:pt idx="869">
                  <c:v>86800</c:v>
                </c:pt>
                <c:pt idx="870">
                  <c:v>86900</c:v>
                </c:pt>
                <c:pt idx="871">
                  <c:v>87000</c:v>
                </c:pt>
                <c:pt idx="872">
                  <c:v>87100</c:v>
                </c:pt>
                <c:pt idx="873">
                  <c:v>87200</c:v>
                </c:pt>
                <c:pt idx="874">
                  <c:v>87300</c:v>
                </c:pt>
                <c:pt idx="875">
                  <c:v>87400</c:v>
                </c:pt>
                <c:pt idx="876">
                  <c:v>87500</c:v>
                </c:pt>
                <c:pt idx="877">
                  <c:v>87600</c:v>
                </c:pt>
                <c:pt idx="878">
                  <c:v>87700</c:v>
                </c:pt>
                <c:pt idx="879">
                  <c:v>87800</c:v>
                </c:pt>
                <c:pt idx="880">
                  <c:v>87900</c:v>
                </c:pt>
                <c:pt idx="881">
                  <c:v>88000</c:v>
                </c:pt>
                <c:pt idx="882">
                  <c:v>88100</c:v>
                </c:pt>
                <c:pt idx="883">
                  <c:v>88200</c:v>
                </c:pt>
                <c:pt idx="884">
                  <c:v>88300</c:v>
                </c:pt>
                <c:pt idx="885">
                  <c:v>88400</c:v>
                </c:pt>
                <c:pt idx="886">
                  <c:v>88500</c:v>
                </c:pt>
                <c:pt idx="887">
                  <c:v>88600</c:v>
                </c:pt>
                <c:pt idx="888">
                  <c:v>88700</c:v>
                </c:pt>
                <c:pt idx="889">
                  <c:v>88800</c:v>
                </c:pt>
                <c:pt idx="890">
                  <c:v>88900</c:v>
                </c:pt>
                <c:pt idx="891">
                  <c:v>89000</c:v>
                </c:pt>
                <c:pt idx="892">
                  <c:v>89100</c:v>
                </c:pt>
                <c:pt idx="893">
                  <c:v>89200</c:v>
                </c:pt>
                <c:pt idx="894">
                  <c:v>89300</c:v>
                </c:pt>
                <c:pt idx="895">
                  <c:v>89400</c:v>
                </c:pt>
                <c:pt idx="896">
                  <c:v>89500</c:v>
                </c:pt>
                <c:pt idx="897">
                  <c:v>89600</c:v>
                </c:pt>
                <c:pt idx="898">
                  <c:v>89700</c:v>
                </c:pt>
                <c:pt idx="899">
                  <c:v>89800</c:v>
                </c:pt>
                <c:pt idx="900">
                  <c:v>89900</c:v>
                </c:pt>
                <c:pt idx="901">
                  <c:v>90000</c:v>
                </c:pt>
                <c:pt idx="902">
                  <c:v>90100</c:v>
                </c:pt>
                <c:pt idx="903">
                  <c:v>90200</c:v>
                </c:pt>
                <c:pt idx="904">
                  <c:v>90300</c:v>
                </c:pt>
                <c:pt idx="905">
                  <c:v>90400</c:v>
                </c:pt>
                <c:pt idx="906">
                  <c:v>90500</c:v>
                </c:pt>
                <c:pt idx="907">
                  <c:v>90600</c:v>
                </c:pt>
                <c:pt idx="908">
                  <c:v>90700</c:v>
                </c:pt>
                <c:pt idx="909">
                  <c:v>90800</c:v>
                </c:pt>
                <c:pt idx="910">
                  <c:v>90900</c:v>
                </c:pt>
                <c:pt idx="911">
                  <c:v>91000</c:v>
                </c:pt>
                <c:pt idx="912">
                  <c:v>91100</c:v>
                </c:pt>
                <c:pt idx="913">
                  <c:v>91200</c:v>
                </c:pt>
                <c:pt idx="914">
                  <c:v>91300</c:v>
                </c:pt>
                <c:pt idx="915">
                  <c:v>91400</c:v>
                </c:pt>
                <c:pt idx="916">
                  <c:v>91500</c:v>
                </c:pt>
                <c:pt idx="917">
                  <c:v>91600</c:v>
                </c:pt>
                <c:pt idx="918">
                  <c:v>91700</c:v>
                </c:pt>
                <c:pt idx="919">
                  <c:v>91800</c:v>
                </c:pt>
                <c:pt idx="920">
                  <c:v>91900</c:v>
                </c:pt>
                <c:pt idx="921">
                  <c:v>92000</c:v>
                </c:pt>
                <c:pt idx="922">
                  <c:v>92100</c:v>
                </c:pt>
                <c:pt idx="923">
                  <c:v>92200</c:v>
                </c:pt>
                <c:pt idx="924">
                  <c:v>92300</c:v>
                </c:pt>
                <c:pt idx="925">
                  <c:v>92400</c:v>
                </c:pt>
                <c:pt idx="926">
                  <c:v>92500</c:v>
                </c:pt>
                <c:pt idx="927">
                  <c:v>92600</c:v>
                </c:pt>
                <c:pt idx="928">
                  <c:v>92700</c:v>
                </c:pt>
                <c:pt idx="929">
                  <c:v>92800</c:v>
                </c:pt>
                <c:pt idx="930">
                  <c:v>92900</c:v>
                </c:pt>
                <c:pt idx="931">
                  <c:v>93000</c:v>
                </c:pt>
                <c:pt idx="932">
                  <c:v>93100</c:v>
                </c:pt>
                <c:pt idx="933">
                  <c:v>93200</c:v>
                </c:pt>
                <c:pt idx="934">
                  <c:v>93300</c:v>
                </c:pt>
                <c:pt idx="935">
                  <c:v>93400</c:v>
                </c:pt>
                <c:pt idx="936">
                  <c:v>93500</c:v>
                </c:pt>
                <c:pt idx="937">
                  <c:v>93600</c:v>
                </c:pt>
                <c:pt idx="938">
                  <c:v>93700</c:v>
                </c:pt>
                <c:pt idx="939">
                  <c:v>93800</c:v>
                </c:pt>
                <c:pt idx="940">
                  <c:v>93900</c:v>
                </c:pt>
                <c:pt idx="941">
                  <c:v>94000</c:v>
                </c:pt>
                <c:pt idx="942">
                  <c:v>94100</c:v>
                </c:pt>
                <c:pt idx="943">
                  <c:v>94200</c:v>
                </c:pt>
                <c:pt idx="944">
                  <c:v>94300</c:v>
                </c:pt>
                <c:pt idx="945">
                  <c:v>94400</c:v>
                </c:pt>
                <c:pt idx="946">
                  <c:v>94500</c:v>
                </c:pt>
                <c:pt idx="947">
                  <c:v>94600</c:v>
                </c:pt>
                <c:pt idx="948">
                  <c:v>94700</c:v>
                </c:pt>
                <c:pt idx="949">
                  <c:v>94800</c:v>
                </c:pt>
                <c:pt idx="950">
                  <c:v>94900</c:v>
                </c:pt>
                <c:pt idx="951">
                  <c:v>95000</c:v>
                </c:pt>
                <c:pt idx="952">
                  <c:v>95100</c:v>
                </c:pt>
                <c:pt idx="953">
                  <c:v>95200</c:v>
                </c:pt>
                <c:pt idx="954">
                  <c:v>95300</c:v>
                </c:pt>
                <c:pt idx="955">
                  <c:v>95400</c:v>
                </c:pt>
                <c:pt idx="956">
                  <c:v>95500</c:v>
                </c:pt>
                <c:pt idx="957">
                  <c:v>95600</c:v>
                </c:pt>
                <c:pt idx="958">
                  <c:v>95700</c:v>
                </c:pt>
                <c:pt idx="959">
                  <c:v>95800</c:v>
                </c:pt>
                <c:pt idx="960">
                  <c:v>95900</c:v>
                </c:pt>
                <c:pt idx="961">
                  <c:v>96000</c:v>
                </c:pt>
                <c:pt idx="962">
                  <c:v>96100</c:v>
                </c:pt>
                <c:pt idx="963">
                  <c:v>96200</c:v>
                </c:pt>
                <c:pt idx="964">
                  <c:v>96300</c:v>
                </c:pt>
                <c:pt idx="965">
                  <c:v>96400</c:v>
                </c:pt>
                <c:pt idx="966">
                  <c:v>96500</c:v>
                </c:pt>
                <c:pt idx="967">
                  <c:v>96600</c:v>
                </c:pt>
                <c:pt idx="968">
                  <c:v>96700</c:v>
                </c:pt>
                <c:pt idx="969">
                  <c:v>96800</c:v>
                </c:pt>
                <c:pt idx="970">
                  <c:v>96900</c:v>
                </c:pt>
                <c:pt idx="971">
                  <c:v>97000</c:v>
                </c:pt>
                <c:pt idx="972">
                  <c:v>97100</c:v>
                </c:pt>
                <c:pt idx="973">
                  <c:v>97200</c:v>
                </c:pt>
                <c:pt idx="974">
                  <c:v>97300</c:v>
                </c:pt>
                <c:pt idx="975">
                  <c:v>97400</c:v>
                </c:pt>
                <c:pt idx="976">
                  <c:v>97500</c:v>
                </c:pt>
                <c:pt idx="977">
                  <c:v>97600</c:v>
                </c:pt>
                <c:pt idx="978">
                  <c:v>97700</c:v>
                </c:pt>
                <c:pt idx="979">
                  <c:v>97800</c:v>
                </c:pt>
                <c:pt idx="980">
                  <c:v>97900</c:v>
                </c:pt>
                <c:pt idx="981">
                  <c:v>98000</c:v>
                </c:pt>
                <c:pt idx="982">
                  <c:v>98100</c:v>
                </c:pt>
                <c:pt idx="983">
                  <c:v>98200</c:v>
                </c:pt>
                <c:pt idx="984">
                  <c:v>98300</c:v>
                </c:pt>
                <c:pt idx="985">
                  <c:v>98400</c:v>
                </c:pt>
                <c:pt idx="986">
                  <c:v>98500</c:v>
                </c:pt>
                <c:pt idx="987">
                  <c:v>98600</c:v>
                </c:pt>
                <c:pt idx="988">
                  <c:v>98700</c:v>
                </c:pt>
                <c:pt idx="989">
                  <c:v>98800</c:v>
                </c:pt>
                <c:pt idx="990">
                  <c:v>98900</c:v>
                </c:pt>
                <c:pt idx="991">
                  <c:v>99000</c:v>
                </c:pt>
                <c:pt idx="992">
                  <c:v>99100</c:v>
                </c:pt>
                <c:pt idx="993">
                  <c:v>99200</c:v>
                </c:pt>
                <c:pt idx="994">
                  <c:v>99300</c:v>
                </c:pt>
                <c:pt idx="995">
                  <c:v>99400</c:v>
                </c:pt>
                <c:pt idx="996">
                  <c:v>99500</c:v>
                </c:pt>
                <c:pt idx="997">
                  <c:v>99600</c:v>
                </c:pt>
                <c:pt idx="998">
                  <c:v>99700</c:v>
                </c:pt>
                <c:pt idx="999">
                  <c:v>99800</c:v>
                </c:pt>
                <c:pt idx="1000">
                  <c:v>99900</c:v>
                </c:pt>
                <c:pt idx="1001">
                  <c:v>100000</c:v>
                </c:pt>
                <c:pt idx="1002">
                  <c:v>100100</c:v>
                </c:pt>
                <c:pt idx="1003">
                  <c:v>100200</c:v>
                </c:pt>
                <c:pt idx="1004">
                  <c:v>100300</c:v>
                </c:pt>
                <c:pt idx="1005">
                  <c:v>100400</c:v>
                </c:pt>
                <c:pt idx="1006">
                  <c:v>100500</c:v>
                </c:pt>
                <c:pt idx="1007">
                  <c:v>100600</c:v>
                </c:pt>
                <c:pt idx="1008">
                  <c:v>100700</c:v>
                </c:pt>
                <c:pt idx="1009">
                  <c:v>100800</c:v>
                </c:pt>
                <c:pt idx="1010">
                  <c:v>100900</c:v>
                </c:pt>
                <c:pt idx="1011">
                  <c:v>101000</c:v>
                </c:pt>
                <c:pt idx="1012">
                  <c:v>101100</c:v>
                </c:pt>
                <c:pt idx="1013">
                  <c:v>101200</c:v>
                </c:pt>
                <c:pt idx="1014">
                  <c:v>101300</c:v>
                </c:pt>
                <c:pt idx="1015">
                  <c:v>101400</c:v>
                </c:pt>
                <c:pt idx="1016">
                  <c:v>101500</c:v>
                </c:pt>
                <c:pt idx="1017">
                  <c:v>101600</c:v>
                </c:pt>
                <c:pt idx="1018">
                  <c:v>101700</c:v>
                </c:pt>
                <c:pt idx="1019">
                  <c:v>101800</c:v>
                </c:pt>
                <c:pt idx="1020">
                  <c:v>101900</c:v>
                </c:pt>
                <c:pt idx="1021">
                  <c:v>102000</c:v>
                </c:pt>
                <c:pt idx="1022">
                  <c:v>102100</c:v>
                </c:pt>
                <c:pt idx="1023">
                  <c:v>102200</c:v>
                </c:pt>
                <c:pt idx="1024">
                  <c:v>102300</c:v>
                </c:pt>
                <c:pt idx="1025">
                  <c:v>102400</c:v>
                </c:pt>
                <c:pt idx="1026">
                  <c:v>102500</c:v>
                </c:pt>
                <c:pt idx="1027">
                  <c:v>102600</c:v>
                </c:pt>
                <c:pt idx="1028">
                  <c:v>102700</c:v>
                </c:pt>
                <c:pt idx="1029">
                  <c:v>102800</c:v>
                </c:pt>
                <c:pt idx="1030">
                  <c:v>102900</c:v>
                </c:pt>
                <c:pt idx="1031">
                  <c:v>103000</c:v>
                </c:pt>
                <c:pt idx="1032">
                  <c:v>103100</c:v>
                </c:pt>
                <c:pt idx="1033">
                  <c:v>103200</c:v>
                </c:pt>
                <c:pt idx="1034">
                  <c:v>103300</c:v>
                </c:pt>
                <c:pt idx="1035">
                  <c:v>103400</c:v>
                </c:pt>
                <c:pt idx="1036">
                  <c:v>103500</c:v>
                </c:pt>
                <c:pt idx="1037">
                  <c:v>103600</c:v>
                </c:pt>
                <c:pt idx="1038">
                  <c:v>103700</c:v>
                </c:pt>
                <c:pt idx="1039">
                  <c:v>103800</c:v>
                </c:pt>
                <c:pt idx="1040">
                  <c:v>103900</c:v>
                </c:pt>
                <c:pt idx="1041">
                  <c:v>104000</c:v>
                </c:pt>
                <c:pt idx="1042">
                  <c:v>104100</c:v>
                </c:pt>
                <c:pt idx="1043">
                  <c:v>104200</c:v>
                </c:pt>
                <c:pt idx="1044">
                  <c:v>104300</c:v>
                </c:pt>
                <c:pt idx="1045">
                  <c:v>104400</c:v>
                </c:pt>
                <c:pt idx="1046">
                  <c:v>104500</c:v>
                </c:pt>
                <c:pt idx="1047">
                  <c:v>104600</c:v>
                </c:pt>
                <c:pt idx="1048">
                  <c:v>104700</c:v>
                </c:pt>
                <c:pt idx="1049">
                  <c:v>104800</c:v>
                </c:pt>
                <c:pt idx="1050">
                  <c:v>104900</c:v>
                </c:pt>
                <c:pt idx="1051">
                  <c:v>105000</c:v>
                </c:pt>
                <c:pt idx="1052">
                  <c:v>105100</c:v>
                </c:pt>
                <c:pt idx="1053">
                  <c:v>105200</c:v>
                </c:pt>
                <c:pt idx="1054">
                  <c:v>105300</c:v>
                </c:pt>
                <c:pt idx="1055">
                  <c:v>105400</c:v>
                </c:pt>
                <c:pt idx="1056">
                  <c:v>105500</c:v>
                </c:pt>
                <c:pt idx="1057">
                  <c:v>105600</c:v>
                </c:pt>
                <c:pt idx="1058">
                  <c:v>105700</c:v>
                </c:pt>
                <c:pt idx="1059">
                  <c:v>105800</c:v>
                </c:pt>
                <c:pt idx="1060">
                  <c:v>105900</c:v>
                </c:pt>
                <c:pt idx="1061">
                  <c:v>106000</c:v>
                </c:pt>
                <c:pt idx="1062">
                  <c:v>106100</c:v>
                </c:pt>
                <c:pt idx="1063">
                  <c:v>106200</c:v>
                </c:pt>
                <c:pt idx="1064">
                  <c:v>106300</c:v>
                </c:pt>
                <c:pt idx="1065">
                  <c:v>106400</c:v>
                </c:pt>
                <c:pt idx="1066">
                  <c:v>106500</c:v>
                </c:pt>
                <c:pt idx="1067">
                  <c:v>106600</c:v>
                </c:pt>
                <c:pt idx="1068">
                  <c:v>106700</c:v>
                </c:pt>
                <c:pt idx="1069">
                  <c:v>106800</c:v>
                </c:pt>
                <c:pt idx="1070">
                  <c:v>106900</c:v>
                </c:pt>
                <c:pt idx="1071">
                  <c:v>107000</c:v>
                </c:pt>
                <c:pt idx="1072">
                  <c:v>107100</c:v>
                </c:pt>
                <c:pt idx="1073">
                  <c:v>107200</c:v>
                </c:pt>
                <c:pt idx="1074">
                  <c:v>107300</c:v>
                </c:pt>
                <c:pt idx="1075">
                  <c:v>107400</c:v>
                </c:pt>
                <c:pt idx="1076">
                  <c:v>107500</c:v>
                </c:pt>
                <c:pt idx="1077">
                  <c:v>107600</c:v>
                </c:pt>
                <c:pt idx="1078">
                  <c:v>107700</c:v>
                </c:pt>
                <c:pt idx="1079">
                  <c:v>107800</c:v>
                </c:pt>
                <c:pt idx="1080">
                  <c:v>107900</c:v>
                </c:pt>
                <c:pt idx="1081">
                  <c:v>108000</c:v>
                </c:pt>
                <c:pt idx="1082">
                  <c:v>108100</c:v>
                </c:pt>
                <c:pt idx="1083">
                  <c:v>108200</c:v>
                </c:pt>
                <c:pt idx="1084">
                  <c:v>108300</c:v>
                </c:pt>
                <c:pt idx="1085">
                  <c:v>108400</c:v>
                </c:pt>
                <c:pt idx="1086">
                  <c:v>108500</c:v>
                </c:pt>
                <c:pt idx="1087">
                  <c:v>108600</c:v>
                </c:pt>
                <c:pt idx="1088">
                  <c:v>108700</c:v>
                </c:pt>
                <c:pt idx="1089">
                  <c:v>108800</c:v>
                </c:pt>
                <c:pt idx="1090">
                  <c:v>108900</c:v>
                </c:pt>
                <c:pt idx="1091">
                  <c:v>109000</c:v>
                </c:pt>
                <c:pt idx="1092">
                  <c:v>109100</c:v>
                </c:pt>
                <c:pt idx="1093">
                  <c:v>109200</c:v>
                </c:pt>
                <c:pt idx="1094">
                  <c:v>109300</c:v>
                </c:pt>
                <c:pt idx="1095">
                  <c:v>109400</c:v>
                </c:pt>
                <c:pt idx="1096">
                  <c:v>109500</c:v>
                </c:pt>
                <c:pt idx="1097">
                  <c:v>109600</c:v>
                </c:pt>
                <c:pt idx="1098">
                  <c:v>109700</c:v>
                </c:pt>
                <c:pt idx="1099">
                  <c:v>109800</c:v>
                </c:pt>
                <c:pt idx="1100">
                  <c:v>109900</c:v>
                </c:pt>
                <c:pt idx="1101">
                  <c:v>110000</c:v>
                </c:pt>
                <c:pt idx="1102">
                  <c:v>110100</c:v>
                </c:pt>
                <c:pt idx="1103">
                  <c:v>110200</c:v>
                </c:pt>
                <c:pt idx="1104">
                  <c:v>110300</c:v>
                </c:pt>
                <c:pt idx="1105">
                  <c:v>110400</c:v>
                </c:pt>
                <c:pt idx="1106">
                  <c:v>110500</c:v>
                </c:pt>
                <c:pt idx="1107">
                  <c:v>110600</c:v>
                </c:pt>
                <c:pt idx="1108">
                  <c:v>110700</c:v>
                </c:pt>
                <c:pt idx="1109">
                  <c:v>110800</c:v>
                </c:pt>
                <c:pt idx="1110">
                  <c:v>110900</c:v>
                </c:pt>
                <c:pt idx="1111">
                  <c:v>111000</c:v>
                </c:pt>
                <c:pt idx="1112">
                  <c:v>111100</c:v>
                </c:pt>
                <c:pt idx="1113">
                  <c:v>111200</c:v>
                </c:pt>
                <c:pt idx="1114">
                  <c:v>111300</c:v>
                </c:pt>
                <c:pt idx="1115">
                  <c:v>111400</c:v>
                </c:pt>
                <c:pt idx="1116">
                  <c:v>111500</c:v>
                </c:pt>
                <c:pt idx="1117">
                  <c:v>111600</c:v>
                </c:pt>
                <c:pt idx="1118">
                  <c:v>111700</c:v>
                </c:pt>
                <c:pt idx="1119">
                  <c:v>111800</c:v>
                </c:pt>
                <c:pt idx="1120">
                  <c:v>111900</c:v>
                </c:pt>
                <c:pt idx="1121">
                  <c:v>112000</c:v>
                </c:pt>
                <c:pt idx="1122">
                  <c:v>112100</c:v>
                </c:pt>
                <c:pt idx="1123">
                  <c:v>112200</c:v>
                </c:pt>
                <c:pt idx="1124">
                  <c:v>112300</c:v>
                </c:pt>
                <c:pt idx="1125">
                  <c:v>112400</c:v>
                </c:pt>
                <c:pt idx="1126">
                  <c:v>112500</c:v>
                </c:pt>
                <c:pt idx="1127">
                  <c:v>112600</c:v>
                </c:pt>
                <c:pt idx="1128">
                  <c:v>112700</c:v>
                </c:pt>
                <c:pt idx="1129">
                  <c:v>112800</c:v>
                </c:pt>
                <c:pt idx="1130">
                  <c:v>112900</c:v>
                </c:pt>
                <c:pt idx="1131">
                  <c:v>113000</c:v>
                </c:pt>
                <c:pt idx="1132">
                  <c:v>113100</c:v>
                </c:pt>
                <c:pt idx="1133">
                  <c:v>113200</c:v>
                </c:pt>
                <c:pt idx="1134">
                  <c:v>113300</c:v>
                </c:pt>
                <c:pt idx="1135">
                  <c:v>113400</c:v>
                </c:pt>
                <c:pt idx="1136">
                  <c:v>113500</c:v>
                </c:pt>
                <c:pt idx="1137">
                  <c:v>113600</c:v>
                </c:pt>
                <c:pt idx="1138">
                  <c:v>113700</c:v>
                </c:pt>
                <c:pt idx="1139">
                  <c:v>113800</c:v>
                </c:pt>
                <c:pt idx="1140">
                  <c:v>113900</c:v>
                </c:pt>
                <c:pt idx="1141">
                  <c:v>114000</c:v>
                </c:pt>
                <c:pt idx="1142">
                  <c:v>114100</c:v>
                </c:pt>
                <c:pt idx="1143">
                  <c:v>114200</c:v>
                </c:pt>
                <c:pt idx="1144">
                  <c:v>114300</c:v>
                </c:pt>
                <c:pt idx="1145">
                  <c:v>114400</c:v>
                </c:pt>
                <c:pt idx="1146">
                  <c:v>114500</c:v>
                </c:pt>
                <c:pt idx="1147">
                  <c:v>114600</c:v>
                </c:pt>
                <c:pt idx="1148">
                  <c:v>114700</c:v>
                </c:pt>
                <c:pt idx="1149">
                  <c:v>114800</c:v>
                </c:pt>
                <c:pt idx="1150">
                  <c:v>114900</c:v>
                </c:pt>
                <c:pt idx="1151">
                  <c:v>115000</c:v>
                </c:pt>
                <c:pt idx="1152">
                  <c:v>115100</c:v>
                </c:pt>
                <c:pt idx="1153">
                  <c:v>115200</c:v>
                </c:pt>
                <c:pt idx="1154">
                  <c:v>115300</c:v>
                </c:pt>
                <c:pt idx="1155">
                  <c:v>115400</c:v>
                </c:pt>
                <c:pt idx="1156">
                  <c:v>115500</c:v>
                </c:pt>
                <c:pt idx="1157">
                  <c:v>115600</c:v>
                </c:pt>
                <c:pt idx="1158">
                  <c:v>115700</c:v>
                </c:pt>
                <c:pt idx="1159">
                  <c:v>115800</c:v>
                </c:pt>
                <c:pt idx="1160">
                  <c:v>115900</c:v>
                </c:pt>
                <c:pt idx="1161">
                  <c:v>116000</c:v>
                </c:pt>
                <c:pt idx="1162">
                  <c:v>116100</c:v>
                </c:pt>
                <c:pt idx="1163">
                  <c:v>116200</c:v>
                </c:pt>
                <c:pt idx="1164">
                  <c:v>116300</c:v>
                </c:pt>
                <c:pt idx="1165">
                  <c:v>116400</c:v>
                </c:pt>
                <c:pt idx="1166">
                  <c:v>116500</c:v>
                </c:pt>
                <c:pt idx="1167">
                  <c:v>116600</c:v>
                </c:pt>
                <c:pt idx="1168">
                  <c:v>116700</c:v>
                </c:pt>
                <c:pt idx="1169">
                  <c:v>116800</c:v>
                </c:pt>
                <c:pt idx="1170">
                  <c:v>116900</c:v>
                </c:pt>
                <c:pt idx="1171">
                  <c:v>117000</c:v>
                </c:pt>
                <c:pt idx="1172">
                  <c:v>117100</c:v>
                </c:pt>
                <c:pt idx="1173">
                  <c:v>117200</c:v>
                </c:pt>
                <c:pt idx="1174">
                  <c:v>117300</c:v>
                </c:pt>
                <c:pt idx="1175">
                  <c:v>117400</c:v>
                </c:pt>
                <c:pt idx="1176">
                  <c:v>117500</c:v>
                </c:pt>
                <c:pt idx="1177">
                  <c:v>117600</c:v>
                </c:pt>
                <c:pt idx="1178">
                  <c:v>117700</c:v>
                </c:pt>
                <c:pt idx="1179">
                  <c:v>117800</c:v>
                </c:pt>
                <c:pt idx="1180">
                  <c:v>117900</c:v>
                </c:pt>
                <c:pt idx="1181">
                  <c:v>118000</c:v>
                </c:pt>
                <c:pt idx="1182">
                  <c:v>118100</c:v>
                </c:pt>
                <c:pt idx="1183">
                  <c:v>118200</c:v>
                </c:pt>
                <c:pt idx="1184">
                  <c:v>118300</c:v>
                </c:pt>
                <c:pt idx="1185">
                  <c:v>118400</c:v>
                </c:pt>
                <c:pt idx="1186">
                  <c:v>118500</c:v>
                </c:pt>
                <c:pt idx="1187">
                  <c:v>118600</c:v>
                </c:pt>
                <c:pt idx="1188">
                  <c:v>118700</c:v>
                </c:pt>
                <c:pt idx="1189">
                  <c:v>118800</c:v>
                </c:pt>
                <c:pt idx="1190">
                  <c:v>118900</c:v>
                </c:pt>
                <c:pt idx="1191">
                  <c:v>119000</c:v>
                </c:pt>
                <c:pt idx="1192">
                  <c:v>119100</c:v>
                </c:pt>
                <c:pt idx="1193">
                  <c:v>119200</c:v>
                </c:pt>
                <c:pt idx="1194">
                  <c:v>119300</c:v>
                </c:pt>
                <c:pt idx="1195">
                  <c:v>119400</c:v>
                </c:pt>
                <c:pt idx="1196">
                  <c:v>119500</c:v>
                </c:pt>
                <c:pt idx="1197">
                  <c:v>119600</c:v>
                </c:pt>
                <c:pt idx="1198">
                  <c:v>119700</c:v>
                </c:pt>
                <c:pt idx="1199">
                  <c:v>119800</c:v>
                </c:pt>
                <c:pt idx="1200">
                  <c:v>119900</c:v>
                </c:pt>
                <c:pt idx="1201">
                  <c:v>120000</c:v>
                </c:pt>
                <c:pt idx="1202">
                  <c:v>120100</c:v>
                </c:pt>
                <c:pt idx="1203">
                  <c:v>120200</c:v>
                </c:pt>
                <c:pt idx="1204">
                  <c:v>120300</c:v>
                </c:pt>
                <c:pt idx="1205">
                  <c:v>120400</c:v>
                </c:pt>
                <c:pt idx="1206">
                  <c:v>120500</c:v>
                </c:pt>
                <c:pt idx="1207">
                  <c:v>120600</c:v>
                </c:pt>
                <c:pt idx="1208">
                  <c:v>120700</c:v>
                </c:pt>
                <c:pt idx="1209">
                  <c:v>120800</c:v>
                </c:pt>
                <c:pt idx="1210">
                  <c:v>120900</c:v>
                </c:pt>
                <c:pt idx="1211">
                  <c:v>121000</c:v>
                </c:pt>
                <c:pt idx="1212">
                  <c:v>121100</c:v>
                </c:pt>
                <c:pt idx="1213">
                  <c:v>121200</c:v>
                </c:pt>
                <c:pt idx="1214">
                  <c:v>121300</c:v>
                </c:pt>
                <c:pt idx="1215">
                  <c:v>121400</c:v>
                </c:pt>
                <c:pt idx="1216">
                  <c:v>121500</c:v>
                </c:pt>
                <c:pt idx="1217">
                  <c:v>121600</c:v>
                </c:pt>
                <c:pt idx="1218">
                  <c:v>121700</c:v>
                </c:pt>
                <c:pt idx="1219">
                  <c:v>121800</c:v>
                </c:pt>
                <c:pt idx="1220">
                  <c:v>121900</c:v>
                </c:pt>
                <c:pt idx="1221">
                  <c:v>122000</c:v>
                </c:pt>
                <c:pt idx="1222">
                  <c:v>122100</c:v>
                </c:pt>
                <c:pt idx="1223">
                  <c:v>122200</c:v>
                </c:pt>
                <c:pt idx="1224">
                  <c:v>122300</c:v>
                </c:pt>
                <c:pt idx="1225">
                  <c:v>122400</c:v>
                </c:pt>
                <c:pt idx="1226">
                  <c:v>122500</c:v>
                </c:pt>
                <c:pt idx="1227">
                  <c:v>122600</c:v>
                </c:pt>
                <c:pt idx="1228">
                  <c:v>122700</c:v>
                </c:pt>
                <c:pt idx="1229">
                  <c:v>122800</c:v>
                </c:pt>
                <c:pt idx="1230">
                  <c:v>122900</c:v>
                </c:pt>
                <c:pt idx="1231">
                  <c:v>123000</c:v>
                </c:pt>
                <c:pt idx="1232">
                  <c:v>123100</c:v>
                </c:pt>
                <c:pt idx="1233">
                  <c:v>123200</c:v>
                </c:pt>
                <c:pt idx="1234">
                  <c:v>123300</c:v>
                </c:pt>
                <c:pt idx="1235">
                  <c:v>123400</c:v>
                </c:pt>
                <c:pt idx="1236">
                  <c:v>123500</c:v>
                </c:pt>
                <c:pt idx="1237">
                  <c:v>123600</c:v>
                </c:pt>
                <c:pt idx="1238">
                  <c:v>123700</c:v>
                </c:pt>
                <c:pt idx="1239">
                  <c:v>123800</c:v>
                </c:pt>
                <c:pt idx="1240">
                  <c:v>123900</c:v>
                </c:pt>
                <c:pt idx="1241">
                  <c:v>124000</c:v>
                </c:pt>
                <c:pt idx="1242">
                  <c:v>124100</c:v>
                </c:pt>
                <c:pt idx="1243">
                  <c:v>124200</c:v>
                </c:pt>
                <c:pt idx="1244">
                  <c:v>124300</c:v>
                </c:pt>
                <c:pt idx="1245">
                  <c:v>124400</c:v>
                </c:pt>
                <c:pt idx="1246">
                  <c:v>124500</c:v>
                </c:pt>
                <c:pt idx="1247">
                  <c:v>124600</c:v>
                </c:pt>
                <c:pt idx="1248">
                  <c:v>124700</c:v>
                </c:pt>
                <c:pt idx="1249">
                  <c:v>124800</c:v>
                </c:pt>
                <c:pt idx="1250">
                  <c:v>124900</c:v>
                </c:pt>
                <c:pt idx="1251">
                  <c:v>125000</c:v>
                </c:pt>
                <c:pt idx="1252">
                  <c:v>125100</c:v>
                </c:pt>
                <c:pt idx="1253">
                  <c:v>125200</c:v>
                </c:pt>
                <c:pt idx="1254">
                  <c:v>125300</c:v>
                </c:pt>
                <c:pt idx="1255">
                  <c:v>125400</c:v>
                </c:pt>
                <c:pt idx="1256">
                  <c:v>125500</c:v>
                </c:pt>
                <c:pt idx="1257">
                  <c:v>125600</c:v>
                </c:pt>
                <c:pt idx="1258">
                  <c:v>125700</c:v>
                </c:pt>
                <c:pt idx="1259">
                  <c:v>125800</c:v>
                </c:pt>
                <c:pt idx="1260">
                  <c:v>125900</c:v>
                </c:pt>
                <c:pt idx="1261">
                  <c:v>126000</c:v>
                </c:pt>
                <c:pt idx="1262">
                  <c:v>126100</c:v>
                </c:pt>
                <c:pt idx="1263">
                  <c:v>126200</c:v>
                </c:pt>
                <c:pt idx="1264">
                  <c:v>126300</c:v>
                </c:pt>
                <c:pt idx="1265">
                  <c:v>126400</c:v>
                </c:pt>
                <c:pt idx="1266">
                  <c:v>126500</c:v>
                </c:pt>
                <c:pt idx="1267">
                  <c:v>126600</c:v>
                </c:pt>
                <c:pt idx="1268">
                  <c:v>126700</c:v>
                </c:pt>
                <c:pt idx="1269">
                  <c:v>126800</c:v>
                </c:pt>
                <c:pt idx="1270">
                  <c:v>126900</c:v>
                </c:pt>
                <c:pt idx="1271">
                  <c:v>127000</c:v>
                </c:pt>
                <c:pt idx="1272">
                  <c:v>127100</c:v>
                </c:pt>
                <c:pt idx="1273">
                  <c:v>127200</c:v>
                </c:pt>
                <c:pt idx="1274">
                  <c:v>127300</c:v>
                </c:pt>
                <c:pt idx="1275">
                  <c:v>127400</c:v>
                </c:pt>
                <c:pt idx="1276">
                  <c:v>127500</c:v>
                </c:pt>
                <c:pt idx="1277">
                  <c:v>127600</c:v>
                </c:pt>
                <c:pt idx="1278">
                  <c:v>127700</c:v>
                </c:pt>
                <c:pt idx="1279">
                  <c:v>127800</c:v>
                </c:pt>
                <c:pt idx="1280">
                  <c:v>127900</c:v>
                </c:pt>
                <c:pt idx="1281">
                  <c:v>128000</c:v>
                </c:pt>
                <c:pt idx="1282">
                  <c:v>128100</c:v>
                </c:pt>
                <c:pt idx="1283">
                  <c:v>128200</c:v>
                </c:pt>
                <c:pt idx="1284">
                  <c:v>128300</c:v>
                </c:pt>
                <c:pt idx="1285">
                  <c:v>128400</c:v>
                </c:pt>
                <c:pt idx="1286">
                  <c:v>128500</c:v>
                </c:pt>
                <c:pt idx="1287">
                  <c:v>128600</c:v>
                </c:pt>
                <c:pt idx="1288">
                  <c:v>128700</c:v>
                </c:pt>
                <c:pt idx="1289">
                  <c:v>128800</c:v>
                </c:pt>
                <c:pt idx="1290">
                  <c:v>128900</c:v>
                </c:pt>
                <c:pt idx="1291">
                  <c:v>129000</c:v>
                </c:pt>
                <c:pt idx="1292">
                  <c:v>129100</c:v>
                </c:pt>
                <c:pt idx="1293">
                  <c:v>129200</c:v>
                </c:pt>
                <c:pt idx="1294">
                  <c:v>129300</c:v>
                </c:pt>
                <c:pt idx="1295">
                  <c:v>129400</c:v>
                </c:pt>
                <c:pt idx="1296">
                  <c:v>129500</c:v>
                </c:pt>
                <c:pt idx="1297">
                  <c:v>129600</c:v>
                </c:pt>
                <c:pt idx="1298">
                  <c:v>129700</c:v>
                </c:pt>
                <c:pt idx="1299">
                  <c:v>129800</c:v>
                </c:pt>
                <c:pt idx="1300">
                  <c:v>129900</c:v>
                </c:pt>
                <c:pt idx="1301">
                  <c:v>130000</c:v>
                </c:pt>
                <c:pt idx="1302">
                  <c:v>130100</c:v>
                </c:pt>
                <c:pt idx="1303">
                  <c:v>130200</c:v>
                </c:pt>
                <c:pt idx="1304">
                  <c:v>130300</c:v>
                </c:pt>
                <c:pt idx="1305">
                  <c:v>130400</c:v>
                </c:pt>
                <c:pt idx="1306">
                  <c:v>130500</c:v>
                </c:pt>
                <c:pt idx="1307">
                  <c:v>130600</c:v>
                </c:pt>
                <c:pt idx="1308">
                  <c:v>130700</c:v>
                </c:pt>
                <c:pt idx="1309">
                  <c:v>130800</c:v>
                </c:pt>
                <c:pt idx="1310">
                  <c:v>130900</c:v>
                </c:pt>
                <c:pt idx="1311">
                  <c:v>131000</c:v>
                </c:pt>
                <c:pt idx="1312">
                  <c:v>131100</c:v>
                </c:pt>
                <c:pt idx="1313">
                  <c:v>131200</c:v>
                </c:pt>
                <c:pt idx="1314">
                  <c:v>131300</c:v>
                </c:pt>
                <c:pt idx="1315">
                  <c:v>131400</c:v>
                </c:pt>
                <c:pt idx="1316">
                  <c:v>131500</c:v>
                </c:pt>
                <c:pt idx="1317">
                  <c:v>131600</c:v>
                </c:pt>
                <c:pt idx="1318">
                  <c:v>131700</c:v>
                </c:pt>
                <c:pt idx="1319">
                  <c:v>131800</c:v>
                </c:pt>
                <c:pt idx="1320">
                  <c:v>131900</c:v>
                </c:pt>
                <c:pt idx="1321">
                  <c:v>132000</c:v>
                </c:pt>
                <c:pt idx="1322">
                  <c:v>132100</c:v>
                </c:pt>
                <c:pt idx="1323">
                  <c:v>132200</c:v>
                </c:pt>
                <c:pt idx="1324">
                  <c:v>132300</c:v>
                </c:pt>
                <c:pt idx="1325">
                  <c:v>132400</c:v>
                </c:pt>
                <c:pt idx="1326">
                  <c:v>132500</c:v>
                </c:pt>
                <c:pt idx="1327">
                  <c:v>132600</c:v>
                </c:pt>
                <c:pt idx="1328">
                  <c:v>132700</c:v>
                </c:pt>
                <c:pt idx="1329">
                  <c:v>132800</c:v>
                </c:pt>
                <c:pt idx="1330">
                  <c:v>132900</c:v>
                </c:pt>
                <c:pt idx="1331">
                  <c:v>133000</c:v>
                </c:pt>
                <c:pt idx="1332">
                  <c:v>133100</c:v>
                </c:pt>
                <c:pt idx="1333">
                  <c:v>133200</c:v>
                </c:pt>
                <c:pt idx="1334">
                  <c:v>133300</c:v>
                </c:pt>
                <c:pt idx="1335">
                  <c:v>133400</c:v>
                </c:pt>
                <c:pt idx="1336">
                  <c:v>133500</c:v>
                </c:pt>
                <c:pt idx="1337">
                  <c:v>133600</c:v>
                </c:pt>
                <c:pt idx="1338">
                  <c:v>133700</c:v>
                </c:pt>
                <c:pt idx="1339">
                  <c:v>133800</c:v>
                </c:pt>
                <c:pt idx="1340">
                  <c:v>133900</c:v>
                </c:pt>
                <c:pt idx="1341">
                  <c:v>134000</c:v>
                </c:pt>
                <c:pt idx="1342">
                  <c:v>134100</c:v>
                </c:pt>
                <c:pt idx="1343">
                  <c:v>134200</c:v>
                </c:pt>
                <c:pt idx="1344">
                  <c:v>134300</c:v>
                </c:pt>
                <c:pt idx="1345">
                  <c:v>134400</c:v>
                </c:pt>
                <c:pt idx="1346">
                  <c:v>134500</c:v>
                </c:pt>
                <c:pt idx="1347">
                  <c:v>134600</c:v>
                </c:pt>
                <c:pt idx="1348">
                  <c:v>134700</c:v>
                </c:pt>
                <c:pt idx="1349">
                  <c:v>134800</c:v>
                </c:pt>
                <c:pt idx="1350">
                  <c:v>134900</c:v>
                </c:pt>
                <c:pt idx="1351">
                  <c:v>135000</c:v>
                </c:pt>
                <c:pt idx="1352">
                  <c:v>135100</c:v>
                </c:pt>
                <c:pt idx="1353">
                  <c:v>135200</c:v>
                </c:pt>
                <c:pt idx="1354">
                  <c:v>135300</c:v>
                </c:pt>
                <c:pt idx="1355">
                  <c:v>135400</c:v>
                </c:pt>
                <c:pt idx="1356">
                  <c:v>135500</c:v>
                </c:pt>
                <c:pt idx="1357">
                  <c:v>135600</c:v>
                </c:pt>
                <c:pt idx="1358">
                  <c:v>135700</c:v>
                </c:pt>
                <c:pt idx="1359">
                  <c:v>135800</c:v>
                </c:pt>
                <c:pt idx="1360">
                  <c:v>135900</c:v>
                </c:pt>
                <c:pt idx="1361">
                  <c:v>136000</c:v>
                </c:pt>
                <c:pt idx="1362">
                  <c:v>136100</c:v>
                </c:pt>
                <c:pt idx="1363">
                  <c:v>136200</c:v>
                </c:pt>
                <c:pt idx="1364">
                  <c:v>136300</c:v>
                </c:pt>
                <c:pt idx="1365">
                  <c:v>136400</c:v>
                </c:pt>
                <c:pt idx="1366">
                  <c:v>136500</c:v>
                </c:pt>
                <c:pt idx="1367">
                  <c:v>136600</c:v>
                </c:pt>
                <c:pt idx="1368">
                  <c:v>136700</c:v>
                </c:pt>
                <c:pt idx="1369">
                  <c:v>136800</c:v>
                </c:pt>
                <c:pt idx="1370">
                  <c:v>136900</c:v>
                </c:pt>
                <c:pt idx="1371">
                  <c:v>137000</c:v>
                </c:pt>
                <c:pt idx="1372">
                  <c:v>137100</c:v>
                </c:pt>
                <c:pt idx="1373">
                  <c:v>137200</c:v>
                </c:pt>
                <c:pt idx="1374">
                  <c:v>137300</c:v>
                </c:pt>
                <c:pt idx="1375">
                  <c:v>137400</c:v>
                </c:pt>
                <c:pt idx="1376">
                  <c:v>137500</c:v>
                </c:pt>
                <c:pt idx="1377">
                  <c:v>137600</c:v>
                </c:pt>
                <c:pt idx="1378">
                  <c:v>137700</c:v>
                </c:pt>
                <c:pt idx="1379">
                  <c:v>137800</c:v>
                </c:pt>
                <c:pt idx="1380">
                  <c:v>137900</c:v>
                </c:pt>
                <c:pt idx="1381">
                  <c:v>138000</c:v>
                </c:pt>
                <c:pt idx="1382">
                  <c:v>138100</c:v>
                </c:pt>
                <c:pt idx="1383">
                  <c:v>138200</c:v>
                </c:pt>
                <c:pt idx="1384">
                  <c:v>138300</c:v>
                </c:pt>
                <c:pt idx="1385">
                  <c:v>138400</c:v>
                </c:pt>
                <c:pt idx="1386">
                  <c:v>138500</c:v>
                </c:pt>
                <c:pt idx="1387">
                  <c:v>138600</c:v>
                </c:pt>
                <c:pt idx="1388">
                  <c:v>138700</c:v>
                </c:pt>
                <c:pt idx="1389">
                  <c:v>138800</c:v>
                </c:pt>
                <c:pt idx="1390">
                  <c:v>138900</c:v>
                </c:pt>
                <c:pt idx="1391">
                  <c:v>139000</c:v>
                </c:pt>
                <c:pt idx="1392">
                  <c:v>139100</c:v>
                </c:pt>
                <c:pt idx="1393">
                  <c:v>139200</c:v>
                </c:pt>
                <c:pt idx="1394">
                  <c:v>139300</c:v>
                </c:pt>
                <c:pt idx="1395">
                  <c:v>139400</c:v>
                </c:pt>
                <c:pt idx="1396">
                  <c:v>139500</c:v>
                </c:pt>
                <c:pt idx="1397">
                  <c:v>139600</c:v>
                </c:pt>
                <c:pt idx="1398">
                  <c:v>139700</c:v>
                </c:pt>
                <c:pt idx="1399">
                  <c:v>139800</c:v>
                </c:pt>
                <c:pt idx="1400">
                  <c:v>139900</c:v>
                </c:pt>
                <c:pt idx="1401">
                  <c:v>140000</c:v>
                </c:pt>
                <c:pt idx="1402">
                  <c:v>140100</c:v>
                </c:pt>
                <c:pt idx="1403">
                  <c:v>140200</c:v>
                </c:pt>
                <c:pt idx="1404">
                  <c:v>140300</c:v>
                </c:pt>
                <c:pt idx="1405">
                  <c:v>140400</c:v>
                </c:pt>
                <c:pt idx="1406">
                  <c:v>140500</c:v>
                </c:pt>
                <c:pt idx="1407">
                  <c:v>140600</c:v>
                </c:pt>
                <c:pt idx="1408">
                  <c:v>140700</c:v>
                </c:pt>
                <c:pt idx="1409">
                  <c:v>140800</c:v>
                </c:pt>
                <c:pt idx="1410">
                  <c:v>140900</c:v>
                </c:pt>
                <c:pt idx="1411">
                  <c:v>141000</c:v>
                </c:pt>
                <c:pt idx="1412">
                  <c:v>141100</c:v>
                </c:pt>
                <c:pt idx="1413">
                  <c:v>141200</c:v>
                </c:pt>
                <c:pt idx="1414">
                  <c:v>141300</c:v>
                </c:pt>
                <c:pt idx="1415">
                  <c:v>141400</c:v>
                </c:pt>
                <c:pt idx="1416">
                  <c:v>141500</c:v>
                </c:pt>
                <c:pt idx="1417">
                  <c:v>141600</c:v>
                </c:pt>
                <c:pt idx="1418">
                  <c:v>141700</c:v>
                </c:pt>
                <c:pt idx="1419">
                  <c:v>141800</c:v>
                </c:pt>
                <c:pt idx="1420">
                  <c:v>141900</c:v>
                </c:pt>
                <c:pt idx="1421">
                  <c:v>142000</c:v>
                </c:pt>
                <c:pt idx="1422">
                  <c:v>142100</c:v>
                </c:pt>
                <c:pt idx="1423">
                  <c:v>142200</c:v>
                </c:pt>
                <c:pt idx="1424">
                  <c:v>142300</c:v>
                </c:pt>
                <c:pt idx="1425">
                  <c:v>142400</c:v>
                </c:pt>
                <c:pt idx="1426">
                  <c:v>142500</c:v>
                </c:pt>
                <c:pt idx="1427">
                  <c:v>142600</c:v>
                </c:pt>
                <c:pt idx="1428">
                  <c:v>142700</c:v>
                </c:pt>
                <c:pt idx="1429">
                  <c:v>142800</c:v>
                </c:pt>
                <c:pt idx="1430">
                  <c:v>142900</c:v>
                </c:pt>
                <c:pt idx="1431">
                  <c:v>143000</c:v>
                </c:pt>
                <c:pt idx="1432">
                  <c:v>143100</c:v>
                </c:pt>
                <c:pt idx="1433">
                  <c:v>143200</c:v>
                </c:pt>
                <c:pt idx="1434">
                  <c:v>143300</c:v>
                </c:pt>
                <c:pt idx="1435">
                  <c:v>143400</c:v>
                </c:pt>
                <c:pt idx="1436">
                  <c:v>143500</c:v>
                </c:pt>
                <c:pt idx="1437">
                  <c:v>143600</c:v>
                </c:pt>
                <c:pt idx="1438">
                  <c:v>143700</c:v>
                </c:pt>
                <c:pt idx="1439">
                  <c:v>143800</c:v>
                </c:pt>
                <c:pt idx="1440">
                  <c:v>143900</c:v>
                </c:pt>
                <c:pt idx="1441">
                  <c:v>144000</c:v>
                </c:pt>
                <c:pt idx="1442">
                  <c:v>144100</c:v>
                </c:pt>
                <c:pt idx="1443">
                  <c:v>144200</c:v>
                </c:pt>
                <c:pt idx="1444">
                  <c:v>144300</c:v>
                </c:pt>
                <c:pt idx="1445">
                  <c:v>144400</c:v>
                </c:pt>
                <c:pt idx="1446">
                  <c:v>144500</c:v>
                </c:pt>
                <c:pt idx="1447">
                  <c:v>144600</c:v>
                </c:pt>
                <c:pt idx="1448">
                  <c:v>144700</c:v>
                </c:pt>
                <c:pt idx="1449">
                  <c:v>144800</c:v>
                </c:pt>
                <c:pt idx="1450">
                  <c:v>144900</c:v>
                </c:pt>
                <c:pt idx="1451">
                  <c:v>145000</c:v>
                </c:pt>
                <c:pt idx="1452">
                  <c:v>145100</c:v>
                </c:pt>
                <c:pt idx="1453">
                  <c:v>145200</c:v>
                </c:pt>
                <c:pt idx="1454">
                  <c:v>145300</c:v>
                </c:pt>
                <c:pt idx="1455">
                  <c:v>145400</c:v>
                </c:pt>
                <c:pt idx="1456">
                  <c:v>145500</c:v>
                </c:pt>
                <c:pt idx="1457">
                  <c:v>145600</c:v>
                </c:pt>
                <c:pt idx="1458">
                  <c:v>145700</c:v>
                </c:pt>
                <c:pt idx="1459">
                  <c:v>145800</c:v>
                </c:pt>
                <c:pt idx="1460">
                  <c:v>145900</c:v>
                </c:pt>
                <c:pt idx="1461">
                  <c:v>146000</c:v>
                </c:pt>
                <c:pt idx="1462">
                  <c:v>146100</c:v>
                </c:pt>
                <c:pt idx="1463">
                  <c:v>146200</c:v>
                </c:pt>
                <c:pt idx="1464">
                  <c:v>146300</c:v>
                </c:pt>
                <c:pt idx="1465">
                  <c:v>146400</c:v>
                </c:pt>
                <c:pt idx="1466">
                  <c:v>146500</c:v>
                </c:pt>
                <c:pt idx="1467">
                  <c:v>146600</c:v>
                </c:pt>
                <c:pt idx="1468">
                  <c:v>146700</c:v>
                </c:pt>
                <c:pt idx="1469">
                  <c:v>146800</c:v>
                </c:pt>
                <c:pt idx="1470">
                  <c:v>146900</c:v>
                </c:pt>
                <c:pt idx="1471">
                  <c:v>147000</c:v>
                </c:pt>
                <c:pt idx="1472">
                  <c:v>147100</c:v>
                </c:pt>
                <c:pt idx="1473">
                  <c:v>147200</c:v>
                </c:pt>
                <c:pt idx="1474">
                  <c:v>147300</c:v>
                </c:pt>
                <c:pt idx="1475">
                  <c:v>147400</c:v>
                </c:pt>
                <c:pt idx="1476">
                  <c:v>147500</c:v>
                </c:pt>
                <c:pt idx="1477">
                  <c:v>147600</c:v>
                </c:pt>
                <c:pt idx="1478">
                  <c:v>147700</c:v>
                </c:pt>
                <c:pt idx="1479">
                  <c:v>147800</c:v>
                </c:pt>
                <c:pt idx="1480">
                  <c:v>147900</c:v>
                </c:pt>
                <c:pt idx="1481">
                  <c:v>148000</c:v>
                </c:pt>
                <c:pt idx="1482">
                  <c:v>148100</c:v>
                </c:pt>
                <c:pt idx="1483">
                  <c:v>148200</c:v>
                </c:pt>
                <c:pt idx="1484">
                  <c:v>148300</c:v>
                </c:pt>
                <c:pt idx="1485">
                  <c:v>148400</c:v>
                </c:pt>
                <c:pt idx="1486">
                  <c:v>148500</c:v>
                </c:pt>
                <c:pt idx="1487">
                  <c:v>148600</c:v>
                </c:pt>
                <c:pt idx="1488">
                  <c:v>148700</c:v>
                </c:pt>
                <c:pt idx="1489">
                  <c:v>148800</c:v>
                </c:pt>
                <c:pt idx="1490">
                  <c:v>148900</c:v>
                </c:pt>
                <c:pt idx="1491">
                  <c:v>149000</c:v>
                </c:pt>
                <c:pt idx="1492">
                  <c:v>149100</c:v>
                </c:pt>
                <c:pt idx="1493">
                  <c:v>149200</c:v>
                </c:pt>
                <c:pt idx="1494">
                  <c:v>149300</c:v>
                </c:pt>
                <c:pt idx="1495">
                  <c:v>149400</c:v>
                </c:pt>
                <c:pt idx="1496">
                  <c:v>149500</c:v>
                </c:pt>
                <c:pt idx="1497">
                  <c:v>149600</c:v>
                </c:pt>
                <c:pt idx="1498">
                  <c:v>149700</c:v>
                </c:pt>
                <c:pt idx="1499">
                  <c:v>149800</c:v>
                </c:pt>
                <c:pt idx="1500">
                  <c:v>149900</c:v>
                </c:pt>
                <c:pt idx="1501">
                  <c:v>150000</c:v>
                </c:pt>
                <c:pt idx="1502">
                  <c:v>150100</c:v>
                </c:pt>
                <c:pt idx="1503">
                  <c:v>150200</c:v>
                </c:pt>
                <c:pt idx="1504">
                  <c:v>150300</c:v>
                </c:pt>
                <c:pt idx="1505">
                  <c:v>150400</c:v>
                </c:pt>
                <c:pt idx="1506">
                  <c:v>150500</c:v>
                </c:pt>
                <c:pt idx="1507">
                  <c:v>150600</c:v>
                </c:pt>
                <c:pt idx="1508">
                  <c:v>150700</c:v>
                </c:pt>
                <c:pt idx="1509">
                  <c:v>150800</c:v>
                </c:pt>
                <c:pt idx="1510">
                  <c:v>150900</c:v>
                </c:pt>
                <c:pt idx="1511">
                  <c:v>151000</c:v>
                </c:pt>
                <c:pt idx="1512">
                  <c:v>151100</c:v>
                </c:pt>
                <c:pt idx="1513">
                  <c:v>151200</c:v>
                </c:pt>
                <c:pt idx="1514">
                  <c:v>151300</c:v>
                </c:pt>
                <c:pt idx="1515">
                  <c:v>151400</c:v>
                </c:pt>
                <c:pt idx="1516">
                  <c:v>151500</c:v>
                </c:pt>
                <c:pt idx="1517">
                  <c:v>151600</c:v>
                </c:pt>
                <c:pt idx="1518">
                  <c:v>151700</c:v>
                </c:pt>
                <c:pt idx="1519">
                  <c:v>151800</c:v>
                </c:pt>
                <c:pt idx="1520">
                  <c:v>151900</c:v>
                </c:pt>
                <c:pt idx="1521">
                  <c:v>152000</c:v>
                </c:pt>
                <c:pt idx="1522">
                  <c:v>152100</c:v>
                </c:pt>
                <c:pt idx="1523">
                  <c:v>152200</c:v>
                </c:pt>
                <c:pt idx="1524">
                  <c:v>152300</c:v>
                </c:pt>
                <c:pt idx="1525">
                  <c:v>152400</c:v>
                </c:pt>
                <c:pt idx="1526">
                  <c:v>152500</c:v>
                </c:pt>
                <c:pt idx="1527">
                  <c:v>152600</c:v>
                </c:pt>
                <c:pt idx="1528">
                  <c:v>152700</c:v>
                </c:pt>
                <c:pt idx="1529">
                  <c:v>152800</c:v>
                </c:pt>
                <c:pt idx="1530">
                  <c:v>152900</c:v>
                </c:pt>
                <c:pt idx="1531">
                  <c:v>153000</c:v>
                </c:pt>
                <c:pt idx="1532">
                  <c:v>153100</c:v>
                </c:pt>
                <c:pt idx="1533">
                  <c:v>153200</c:v>
                </c:pt>
                <c:pt idx="1534">
                  <c:v>153300</c:v>
                </c:pt>
                <c:pt idx="1535">
                  <c:v>153400</c:v>
                </c:pt>
                <c:pt idx="1536">
                  <c:v>153500</c:v>
                </c:pt>
                <c:pt idx="1537">
                  <c:v>153600</c:v>
                </c:pt>
                <c:pt idx="1538">
                  <c:v>153700</c:v>
                </c:pt>
                <c:pt idx="1539">
                  <c:v>153800</c:v>
                </c:pt>
                <c:pt idx="1540">
                  <c:v>153900</c:v>
                </c:pt>
                <c:pt idx="1541">
                  <c:v>154000</c:v>
                </c:pt>
                <c:pt idx="1542">
                  <c:v>154100</c:v>
                </c:pt>
                <c:pt idx="1543">
                  <c:v>154200</c:v>
                </c:pt>
                <c:pt idx="1544">
                  <c:v>154300</c:v>
                </c:pt>
                <c:pt idx="1545">
                  <c:v>154400</c:v>
                </c:pt>
                <c:pt idx="1546">
                  <c:v>154500</c:v>
                </c:pt>
                <c:pt idx="1547">
                  <c:v>154600</c:v>
                </c:pt>
                <c:pt idx="1548">
                  <c:v>154700</c:v>
                </c:pt>
                <c:pt idx="1549">
                  <c:v>154800</c:v>
                </c:pt>
                <c:pt idx="1550">
                  <c:v>154900</c:v>
                </c:pt>
                <c:pt idx="1551">
                  <c:v>155000</c:v>
                </c:pt>
                <c:pt idx="1552">
                  <c:v>155100</c:v>
                </c:pt>
                <c:pt idx="1553">
                  <c:v>155200</c:v>
                </c:pt>
                <c:pt idx="1554">
                  <c:v>155300</c:v>
                </c:pt>
                <c:pt idx="1555">
                  <c:v>155400</c:v>
                </c:pt>
                <c:pt idx="1556">
                  <c:v>155500</c:v>
                </c:pt>
                <c:pt idx="1557">
                  <c:v>155600</c:v>
                </c:pt>
                <c:pt idx="1558">
                  <c:v>155700</c:v>
                </c:pt>
                <c:pt idx="1559">
                  <c:v>155800</c:v>
                </c:pt>
                <c:pt idx="1560">
                  <c:v>155900</c:v>
                </c:pt>
                <c:pt idx="1561">
                  <c:v>156000</c:v>
                </c:pt>
                <c:pt idx="1562">
                  <c:v>156100</c:v>
                </c:pt>
                <c:pt idx="1563">
                  <c:v>156200</c:v>
                </c:pt>
                <c:pt idx="1564">
                  <c:v>156300</c:v>
                </c:pt>
                <c:pt idx="1565">
                  <c:v>156400</c:v>
                </c:pt>
                <c:pt idx="1566">
                  <c:v>156500</c:v>
                </c:pt>
                <c:pt idx="1567">
                  <c:v>156600</c:v>
                </c:pt>
                <c:pt idx="1568">
                  <c:v>156700</c:v>
                </c:pt>
                <c:pt idx="1569">
                  <c:v>156800</c:v>
                </c:pt>
                <c:pt idx="1570">
                  <c:v>156900</c:v>
                </c:pt>
                <c:pt idx="1571">
                  <c:v>157000</c:v>
                </c:pt>
                <c:pt idx="1572">
                  <c:v>157100</c:v>
                </c:pt>
                <c:pt idx="1573">
                  <c:v>157200</c:v>
                </c:pt>
                <c:pt idx="1574">
                  <c:v>157300</c:v>
                </c:pt>
                <c:pt idx="1575">
                  <c:v>157400</c:v>
                </c:pt>
                <c:pt idx="1576">
                  <c:v>157500</c:v>
                </c:pt>
                <c:pt idx="1577">
                  <c:v>157600</c:v>
                </c:pt>
                <c:pt idx="1578">
                  <c:v>157700</c:v>
                </c:pt>
                <c:pt idx="1579">
                  <c:v>157800</c:v>
                </c:pt>
                <c:pt idx="1580">
                  <c:v>157900</c:v>
                </c:pt>
                <c:pt idx="1581">
                  <c:v>158000</c:v>
                </c:pt>
                <c:pt idx="1582">
                  <c:v>158100</c:v>
                </c:pt>
                <c:pt idx="1583">
                  <c:v>158200</c:v>
                </c:pt>
                <c:pt idx="1584">
                  <c:v>158300</c:v>
                </c:pt>
                <c:pt idx="1585">
                  <c:v>158400</c:v>
                </c:pt>
                <c:pt idx="1586">
                  <c:v>158500</c:v>
                </c:pt>
                <c:pt idx="1587">
                  <c:v>158600</c:v>
                </c:pt>
                <c:pt idx="1588">
                  <c:v>158700</c:v>
                </c:pt>
                <c:pt idx="1589">
                  <c:v>158800</c:v>
                </c:pt>
                <c:pt idx="1590">
                  <c:v>158900</c:v>
                </c:pt>
                <c:pt idx="1591">
                  <c:v>159000</c:v>
                </c:pt>
                <c:pt idx="1592">
                  <c:v>159100</c:v>
                </c:pt>
                <c:pt idx="1593">
                  <c:v>159200</c:v>
                </c:pt>
                <c:pt idx="1594">
                  <c:v>159300</c:v>
                </c:pt>
                <c:pt idx="1595">
                  <c:v>159400</c:v>
                </c:pt>
                <c:pt idx="1596">
                  <c:v>159500</c:v>
                </c:pt>
                <c:pt idx="1597">
                  <c:v>159600</c:v>
                </c:pt>
                <c:pt idx="1598">
                  <c:v>159700</c:v>
                </c:pt>
                <c:pt idx="1599">
                  <c:v>159800</c:v>
                </c:pt>
                <c:pt idx="1600">
                  <c:v>159900</c:v>
                </c:pt>
                <c:pt idx="1601">
                  <c:v>160000</c:v>
                </c:pt>
                <c:pt idx="1602">
                  <c:v>160100</c:v>
                </c:pt>
                <c:pt idx="1603">
                  <c:v>160200</c:v>
                </c:pt>
                <c:pt idx="1604">
                  <c:v>160300</c:v>
                </c:pt>
                <c:pt idx="1605">
                  <c:v>160400</c:v>
                </c:pt>
                <c:pt idx="1606">
                  <c:v>160500</c:v>
                </c:pt>
                <c:pt idx="1607">
                  <c:v>160600</c:v>
                </c:pt>
                <c:pt idx="1608">
                  <c:v>160700</c:v>
                </c:pt>
                <c:pt idx="1609">
                  <c:v>160800</c:v>
                </c:pt>
                <c:pt idx="1610">
                  <c:v>160900</c:v>
                </c:pt>
                <c:pt idx="1611">
                  <c:v>161000</c:v>
                </c:pt>
                <c:pt idx="1612">
                  <c:v>161100</c:v>
                </c:pt>
                <c:pt idx="1613">
                  <c:v>161200</c:v>
                </c:pt>
                <c:pt idx="1614">
                  <c:v>161300</c:v>
                </c:pt>
                <c:pt idx="1615">
                  <c:v>161400</c:v>
                </c:pt>
                <c:pt idx="1616">
                  <c:v>161500</c:v>
                </c:pt>
                <c:pt idx="1617">
                  <c:v>161600</c:v>
                </c:pt>
                <c:pt idx="1618">
                  <c:v>161700</c:v>
                </c:pt>
                <c:pt idx="1619">
                  <c:v>161800</c:v>
                </c:pt>
                <c:pt idx="1620">
                  <c:v>161900</c:v>
                </c:pt>
                <c:pt idx="1621">
                  <c:v>162000</c:v>
                </c:pt>
                <c:pt idx="1622">
                  <c:v>162100</c:v>
                </c:pt>
                <c:pt idx="1623">
                  <c:v>162200</c:v>
                </c:pt>
                <c:pt idx="1624">
                  <c:v>162300</c:v>
                </c:pt>
                <c:pt idx="1625">
                  <c:v>162400</c:v>
                </c:pt>
                <c:pt idx="1626">
                  <c:v>162500</c:v>
                </c:pt>
                <c:pt idx="1627">
                  <c:v>162600</c:v>
                </c:pt>
                <c:pt idx="1628">
                  <c:v>162700</c:v>
                </c:pt>
                <c:pt idx="1629">
                  <c:v>162800</c:v>
                </c:pt>
                <c:pt idx="1630">
                  <c:v>162900</c:v>
                </c:pt>
                <c:pt idx="1631">
                  <c:v>163000</c:v>
                </c:pt>
                <c:pt idx="1632">
                  <c:v>163100</c:v>
                </c:pt>
                <c:pt idx="1633">
                  <c:v>163200</c:v>
                </c:pt>
                <c:pt idx="1634">
                  <c:v>163300</c:v>
                </c:pt>
                <c:pt idx="1635">
                  <c:v>163400</c:v>
                </c:pt>
                <c:pt idx="1636">
                  <c:v>163500</c:v>
                </c:pt>
                <c:pt idx="1637">
                  <c:v>163600</c:v>
                </c:pt>
                <c:pt idx="1638">
                  <c:v>163700</c:v>
                </c:pt>
                <c:pt idx="1639">
                  <c:v>163800</c:v>
                </c:pt>
                <c:pt idx="1640">
                  <c:v>163900</c:v>
                </c:pt>
                <c:pt idx="1641">
                  <c:v>164000</c:v>
                </c:pt>
                <c:pt idx="1642">
                  <c:v>164100</c:v>
                </c:pt>
                <c:pt idx="1643">
                  <c:v>164200</c:v>
                </c:pt>
                <c:pt idx="1644">
                  <c:v>164300</c:v>
                </c:pt>
                <c:pt idx="1645">
                  <c:v>164400</c:v>
                </c:pt>
                <c:pt idx="1646">
                  <c:v>164500</c:v>
                </c:pt>
                <c:pt idx="1647">
                  <c:v>164600</c:v>
                </c:pt>
                <c:pt idx="1648">
                  <c:v>164700</c:v>
                </c:pt>
                <c:pt idx="1649">
                  <c:v>164800</c:v>
                </c:pt>
                <c:pt idx="1650">
                  <c:v>164900</c:v>
                </c:pt>
                <c:pt idx="1651">
                  <c:v>165000</c:v>
                </c:pt>
                <c:pt idx="1652">
                  <c:v>165100</c:v>
                </c:pt>
                <c:pt idx="1653">
                  <c:v>165200</c:v>
                </c:pt>
                <c:pt idx="1654">
                  <c:v>165300</c:v>
                </c:pt>
                <c:pt idx="1655">
                  <c:v>165400</c:v>
                </c:pt>
                <c:pt idx="1656">
                  <c:v>165500</c:v>
                </c:pt>
                <c:pt idx="1657">
                  <c:v>165600</c:v>
                </c:pt>
                <c:pt idx="1658">
                  <c:v>165700</c:v>
                </c:pt>
                <c:pt idx="1659">
                  <c:v>165800</c:v>
                </c:pt>
                <c:pt idx="1660">
                  <c:v>165900</c:v>
                </c:pt>
                <c:pt idx="1661">
                  <c:v>166000</c:v>
                </c:pt>
                <c:pt idx="1662">
                  <c:v>166100</c:v>
                </c:pt>
                <c:pt idx="1663">
                  <c:v>166200</c:v>
                </c:pt>
                <c:pt idx="1664">
                  <c:v>166300</c:v>
                </c:pt>
                <c:pt idx="1665">
                  <c:v>166400</c:v>
                </c:pt>
                <c:pt idx="1666">
                  <c:v>166500</c:v>
                </c:pt>
                <c:pt idx="1667">
                  <c:v>166600</c:v>
                </c:pt>
                <c:pt idx="1668">
                  <c:v>166700</c:v>
                </c:pt>
                <c:pt idx="1669">
                  <c:v>166800</c:v>
                </c:pt>
                <c:pt idx="1670">
                  <c:v>166900</c:v>
                </c:pt>
                <c:pt idx="1671">
                  <c:v>167000</c:v>
                </c:pt>
                <c:pt idx="1672">
                  <c:v>167100</c:v>
                </c:pt>
                <c:pt idx="1673">
                  <c:v>167200</c:v>
                </c:pt>
                <c:pt idx="1674">
                  <c:v>167300</c:v>
                </c:pt>
                <c:pt idx="1675">
                  <c:v>167400</c:v>
                </c:pt>
                <c:pt idx="1676">
                  <c:v>167500</c:v>
                </c:pt>
                <c:pt idx="1677">
                  <c:v>167600</c:v>
                </c:pt>
                <c:pt idx="1678">
                  <c:v>167700</c:v>
                </c:pt>
                <c:pt idx="1679">
                  <c:v>167800</c:v>
                </c:pt>
                <c:pt idx="1680">
                  <c:v>167900</c:v>
                </c:pt>
                <c:pt idx="1681">
                  <c:v>168000</c:v>
                </c:pt>
                <c:pt idx="1682">
                  <c:v>168100</c:v>
                </c:pt>
                <c:pt idx="1683">
                  <c:v>168200</c:v>
                </c:pt>
                <c:pt idx="1684">
                  <c:v>168300</c:v>
                </c:pt>
                <c:pt idx="1685">
                  <c:v>168400</c:v>
                </c:pt>
                <c:pt idx="1686">
                  <c:v>168500</c:v>
                </c:pt>
                <c:pt idx="1687">
                  <c:v>168600</c:v>
                </c:pt>
                <c:pt idx="1688">
                  <c:v>168700</c:v>
                </c:pt>
                <c:pt idx="1689">
                  <c:v>168800</c:v>
                </c:pt>
                <c:pt idx="1690">
                  <c:v>168900</c:v>
                </c:pt>
                <c:pt idx="1691">
                  <c:v>169000</c:v>
                </c:pt>
                <c:pt idx="1692">
                  <c:v>169100</c:v>
                </c:pt>
                <c:pt idx="1693">
                  <c:v>169200</c:v>
                </c:pt>
                <c:pt idx="1694">
                  <c:v>169300</c:v>
                </c:pt>
                <c:pt idx="1695">
                  <c:v>169400</c:v>
                </c:pt>
                <c:pt idx="1696">
                  <c:v>169500</c:v>
                </c:pt>
                <c:pt idx="1697">
                  <c:v>169600</c:v>
                </c:pt>
                <c:pt idx="1698">
                  <c:v>169700</c:v>
                </c:pt>
                <c:pt idx="1699">
                  <c:v>169800</c:v>
                </c:pt>
                <c:pt idx="1700">
                  <c:v>169900</c:v>
                </c:pt>
                <c:pt idx="1701">
                  <c:v>170000</c:v>
                </c:pt>
                <c:pt idx="1702">
                  <c:v>170100</c:v>
                </c:pt>
                <c:pt idx="1703">
                  <c:v>170200</c:v>
                </c:pt>
                <c:pt idx="1704">
                  <c:v>170300</c:v>
                </c:pt>
                <c:pt idx="1705">
                  <c:v>170400</c:v>
                </c:pt>
                <c:pt idx="1706">
                  <c:v>170500</c:v>
                </c:pt>
                <c:pt idx="1707">
                  <c:v>170600</c:v>
                </c:pt>
                <c:pt idx="1708">
                  <c:v>170700</c:v>
                </c:pt>
                <c:pt idx="1709">
                  <c:v>170800</c:v>
                </c:pt>
                <c:pt idx="1710">
                  <c:v>170900</c:v>
                </c:pt>
                <c:pt idx="1711">
                  <c:v>171000</c:v>
                </c:pt>
                <c:pt idx="1712">
                  <c:v>171100</c:v>
                </c:pt>
                <c:pt idx="1713">
                  <c:v>171200</c:v>
                </c:pt>
                <c:pt idx="1714">
                  <c:v>171300</c:v>
                </c:pt>
                <c:pt idx="1715">
                  <c:v>171400</c:v>
                </c:pt>
                <c:pt idx="1716">
                  <c:v>171500</c:v>
                </c:pt>
                <c:pt idx="1717">
                  <c:v>171600</c:v>
                </c:pt>
                <c:pt idx="1718">
                  <c:v>171700</c:v>
                </c:pt>
                <c:pt idx="1719">
                  <c:v>171800</c:v>
                </c:pt>
                <c:pt idx="1720">
                  <c:v>171900</c:v>
                </c:pt>
                <c:pt idx="1721">
                  <c:v>172000</c:v>
                </c:pt>
                <c:pt idx="1722">
                  <c:v>172100</c:v>
                </c:pt>
                <c:pt idx="1723">
                  <c:v>172200</c:v>
                </c:pt>
                <c:pt idx="1724">
                  <c:v>172300</c:v>
                </c:pt>
                <c:pt idx="1725">
                  <c:v>172400</c:v>
                </c:pt>
                <c:pt idx="1726">
                  <c:v>172500</c:v>
                </c:pt>
                <c:pt idx="1727">
                  <c:v>172600</c:v>
                </c:pt>
                <c:pt idx="1728">
                  <c:v>172700</c:v>
                </c:pt>
                <c:pt idx="1729">
                  <c:v>172800</c:v>
                </c:pt>
                <c:pt idx="1730">
                  <c:v>172900</c:v>
                </c:pt>
                <c:pt idx="1731">
                  <c:v>173000</c:v>
                </c:pt>
                <c:pt idx="1732">
                  <c:v>173100</c:v>
                </c:pt>
                <c:pt idx="1733">
                  <c:v>173200</c:v>
                </c:pt>
                <c:pt idx="1734">
                  <c:v>173300</c:v>
                </c:pt>
                <c:pt idx="1735">
                  <c:v>173400</c:v>
                </c:pt>
                <c:pt idx="1736">
                  <c:v>173500</c:v>
                </c:pt>
                <c:pt idx="1737">
                  <c:v>173600</c:v>
                </c:pt>
                <c:pt idx="1738">
                  <c:v>173700</c:v>
                </c:pt>
                <c:pt idx="1739">
                  <c:v>173800</c:v>
                </c:pt>
                <c:pt idx="1740">
                  <c:v>173900</c:v>
                </c:pt>
                <c:pt idx="1741">
                  <c:v>174000</c:v>
                </c:pt>
                <c:pt idx="1742">
                  <c:v>174100</c:v>
                </c:pt>
                <c:pt idx="1743">
                  <c:v>174200</c:v>
                </c:pt>
                <c:pt idx="1744">
                  <c:v>174300</c:v>
                </c:pt>
                <c:pt idx="1745">
                  <c:v>174400</c:v>
                </c:pt>
                <c:pt idx="1746">
                  <c:v>174500</c:v>
                </c:pt>
                <c:pt idx="1747">
                  <c:v>174600</c:v>
                </c:pt>
                <c:pt idx="1748">
                  <c:v>174700</c:v>
                </c:pt>
                <c:pt idx="1749">
                  <c:v>174800</c:v>
                </c:pt>
                <c:pt idx="1750">
                  <c:v>174900</c:v>
                </c:pt>
                <c:pt idx="1751">
                  <c:v>175000</c:v>
                </c:pt>
                <c:pt idx="1752">
                  <c:v>175100</c:v>
                </c:pt>
                <c:pt idx="1753">
                  <c:v>175200</c:v>
                </c:pt>
                <c:pt idx="1754">
                  <c:v>175300</c:v>
                </c:pt>
                <c:pt idx="1755">
                  <c:v>175400</c:v>
                </c:pt>
                <c:pt idx="1756">
                  <c:v>175500</c:v>
                </c:pt>
                <c:pt idx="1757">
                  <c:v>175600</c:v>
                </c:pt>
                <c:pt idx="1758">
                  <c:v>175700</c:v>
                </c:pt>
                <c:pt idx="1759">
                  <c:v>175800</c:v>
                </c:pt>
                <c:pt idx="1760">
                  <c:v>175900</c:v>
                </c:pt>
                <c:pt idx="1761">
                  <c:v>176000</c:v>
                </c:pt>
                <c:pt idx="1762">
                  <c:v>176100</c:v>
                </c:pt>
                <c:pt idx="1763">
                  <c:v>176200</c:v>
                </c:pt>
                <c:pt idx="1764">
                  <c:v>176300</c:v>
                </c:pt>
                <c:pt idx="1765">
                  <c:v>176400</c:v>
                </c:pt>
                <c:pt idx="1766">
                  <c:v>176500</c:v>
                </c:pt>
                <c:pt idx="1767">
                  <c:v>176600</c:v>
                </c:pt>
                <c:pt idx="1768">
                  <c:v>176700</c:v>
                </c:pt>
                <c:pt idx="1769">
                  <c:v>176800</c:v>
                </c:pt>
                <c:pt idx="1770">
                  <c:v>176900</c:v>
                </c:pt>
                <c:pt idx="1771">
                  <c:v>177000</c:v>
                </c:pt>
                <c:pt idx="1772">
                  <c:v>177100</c:v>
                </c:pt>
                <c:pt idx="1773">
                  <c:v>177200</c:v>
                </c:pt>
                <c:pt idx="1774">
                  <c:v>177300</c:v>
                </c:pt>
                <c:pt idx="1775">
                  <c:v>177400</c:v>
                </c:pt>
                <c:pt idx="1776">
                  <c:v>177500</c:v>
                </c:pt>
                <c:pt idx="1777">
                  <c:v>177600</c:v>
                </c:pt>
                <c:pt idx="1778">
                  <c:v>177700</c:v>
                </c:pt>
                <c:pt idx="1779">
                  <c:v>177800</c:v>
                </c:pt>
                <c:pt idx="1780">
                  <c:v>177900</c:v>
                </c:pt>
                <c:pt idx="1781">
                  <c:v>178000</c:v>
                </c:pt>
                <c:pt idx="1782">
                  <c:v>178100</c:v>
                </c:pt>
                <c:pt idx="1783">
                  <c:v>178200</c:v>
                </c:pt>
                <c:pt idx="1784">
                  <c:v>178300</c:v>
                </c:pt>
                <c:pt idx="1785">
                  <c:v>178400</c:v>
                </c:pt>
                <c:pt idx="1786">
                  <c:v>178500</c:v>
                </c:pt>
                <c:pt idx="1787">
                  <c:v>178600</c:v>
                </c:pt>
                <c:pt idx="1788">
                  <c:v>178700</c:v>
                </c:pt>
                <c:pt idx="1789">
                  <c:v>178800</c:v>
                </c:pt>
                <c:pt idx="1790">
                  <c:v>178900</c:v>
                </c:pt>
                <c:pt idx="1791">
                  <c:v>179000</c:v>
                </c:pt>
                <c:pt idx="1792">
                  <c:v>179100</c:v>
                </c:pt>
                <c:pt idx="1793">
                  <c:v>179200</c:v>
                </c:pt>
                <c:pt idx="1794">
                  <c:v>179300</c:v>
                </c:pt>
                <c:pt idx="1795">
                  <c:v>179400</c:v>
                </c:pt>
                <c:pt idx="1796">
                  <c:v>179500</c:v>
                </c:pt>
                <c:pt idx="1797">
                  <c:v>179600</c:v>
                </c:pt>
                <c:pt idx="1798">
                  <c:v>179700</c:v>
                </c:pt>
                <c:pt idx="1799">
                  <c:v>179800</c:v>
                </c:pt>
                <c:pt idx="1800">
                  <c:v>179900</c:v>
                </c:pt>
                <c:pt idx="1801">
                  <c:v>180000</c:v>
                </c:pt>
                <c:pt idx="1802">
                  <c:v>180100</c:v>
                </c:pt>
                <c:pt idx="1803">
                  <c:v>180200</c:v>
                </c:pt>
                <c:pt idx="1804">
                  <c:v>180300</c:v>
                </c:pt>
                <c:pt idx="1805">
                  <c:v>180400</c:v>
                </c:pt>
                <c:pt idx="1806">
                  <c:v>180500</c:v>
                </c:pt>
                <c:pt idx="1807">
                  <c:v>180600</c:v>
                </c:pt>
                <c:pt idx="1808">
                  <c:v>180700</c:v>
                </c:pt>
                <c:pt idx="1809">
                  <c:v>180800</c:v>
                </c:pt>
                <c:pt idx="1810">
                  <c:v>180900</c:v>
                </c:pt>
                <c:pt idx="1811">
                  <c:v>181000</c:v>
                </c:pt>
                <c:pt idx="1812">
                  <c:v>181100</c:v>
                </c:pt>
                <c:pt idx="1813">
                  <c:v>181200</c:v>
                </c:pt>
                <c:pt idx="1814">
                  <c:v>181300</c:v>
                </c:pt>
                <c:pt idx="1815">
                  <c:v>181400</c:v>
                </c:pt>
                <c:pt idx="1816">
                  <c:v>181500</c:v>
                </c:pt>
                <c:pt idx="1817">
                  <c:v>181600</c:v>
                </c:pt>
                <c:pt idx="1818">
                  <c:v>181700</c:v>
                </c:pt>
                <c:pt idx="1819">
                  <c:v>181800</c:v>
                </c:pt>
                <c:pt idx="1820">
                  <c:v>181900</c:v>
                </c:pt>
                <c:pt idx="1821">
                  <c:v>182000</c:v>
                </c:pt>
                <c:pt idx="1822">
                  <c:v>182100</c:v>
                </c:pt>
                <c:pt idx="1823">
                  <c:v>182200</c:v>
                </c:pt>
                <c:pt idx="1824">
                  <c:v>182300</c:v>
                </c:pt>
                <c:pt idx="1825">
                  <c:v>182400</c:v>
                </c:pt>
                <c:pt idx="1826">
                  <c:v>182500</c:v>
                </c:pt>
                <c:pt idx="1827">
                  <c:v>182600</c:v>
                </c:pt>
                <c:pt idx="1828">
                  <c:v>182700</c:v>
                </c:pt>
                <c:pt idx="1829">
                  <c:v>182800</c:v>
                </c:pt>
                <c:pt idx="1830">
                  <c:v>182900</c:v>
                </c:pt>
                <c:pt idx="1831">
                  <c:v>183000</c:v>
                </c:pt>
                <c:pt idx="1832">
                  <c:v>183100</c:v>
                </c:pt>
                <c:pt idx="1833">
                  <c:v>183200</c:v>
                </c:pt>
                <c:pt idx="1834">
                  <c:v>183300</c:v>
                </c:pt>
                <c:pt idx="1835">
                  <c:v>183400</c:v>
                </c:pt>
                <c:pt idx="1836">
                  <c:v>183500</c:v>
                </c:pt>
                <c:pt idx="1837">
                  <c:v>183600</c:v>
                </c:pt>
                <c:pt idx="1838">
                  <c:v>183700</c:v>
                </c:pt>
                <c:pt idx="1839">
                  <c:v>183800</c:v>
                </c:pt>
                <c:pt idx="1840">
                  <c:v>183900</c:v>
                </c:pt>
                <c:pt idx="1841">
                  <c:v>184000</c:v>
                </c:pt>
                <c:pt idx="1842">
                  <c:v>184100</c:v>
                </c:pt>
                <c:pt idx="1843">
                  <c:v>184200</c:v>
                </c:pt>
                <c:pt idx="1844">
                  <c:v>184300</c:v>
                </c:pt>
                <c:pt idx="1845">
                  <c:v>184400</c:v>
                </c:pt>
                <c:pt idx="1846">
                  <c:v>184500</c:v>
                </c:pt>
                <c:pt idx="1847">
                  <c:v>184600</c:v>
                </c:pt>
                <c:pt idx="1848">
                  <c:v>184700</c:v>
                </c:pt>
                <c:pt idx="1849">
                  <c:v>184800</c:v>
                </c:pt>
                <c:pt idx="1850">
                  <c:v>184900</c:v>
                </c:pt>
                <c:pt idx="1851">
                  <c:v>185000</c:v>
                </c:pt>
                <c:pt idx="1852">
                  <c:v>185100</c:v>
                </c:pt>
                <c:pt idx="1853">
                  <c:v>185200</c:v>
                </c:pt>
                <c:pt idx="1854">
                  <c:v>185300</c:v>
                </c:pt>
                <c:pt idx="1855">
                  <c:v>185400</c:v>
                </c:pt>
                <c:pt idx="1856">
                  <c:v>185500</c:v>
                </c:pt>
                <c:pt idx="1857">
                  <c:v>185600</c:v>
                </c:pt>
                <c:pt idx="1858">
                  <c:v>185700</c:v>
                </c:pt>
                <c:pt idx="1859">
                  <c:v>185800</c:v>
                </c:pt>
                <c:pt idx="1860">
                  <c:v>185900</c:v>
                </c:pt>
                <c:pt idx="1861">
                  <c:v>186000</c:v>
                </c:pt>
                <c:pt idx="1862">
                  <c:v>186100</c:v>
                </c:pt>
                <c:pt idx="1863">
                  <c:v>186200</c:v>
                </c:pt>
                <c:pt idx="1864">
                  <c:v>186300</c:v>
                </c:pt>
                <c:pt idx="1865">
                  <c:v>186400</c:v>
                </c:pt>
                <c:pt idx="1866">
                  <c:v>186500</c:v>
                </c:pt>
                <c:pt idx="1867">
                  <c:v>186600</c:v>
                </c:pt>
                <c:pt idx="1868">
                  <c:v>186700</c:v>
                </c:pt>
                <c:pt idx="1869">
                  <c:v>186800</c:v>
                </c:pt>
                <c:pt idx="1870">
                  <c:v>186900</c:v>
                </c:pt>
                <c:pt idx="1871">
                  <c:v>187000</c:v>
                </c:pt>
                <c:pt idx="1872">
                  <c:v>187100</c:v>
                </c:pt>
                <c:pt idx="1873">
                  <c:v>187200</c:v>
                </c:pt>
                <c:pt idx="1874">
                  <c:v>187300</c:v>
                </c:pt>
                <c:pt idx="1875">
                  <c:v>187400</c:v>
                </c:pt>
                <c:pt idx="1876">
                  <c:v>187500</c:v>
                </c:pt>
                <c:pt idx="1877">
                  <c:v>187600</c:v>
                </c:pt>
                <c:pt idx="1878">
                  <c:v>187700</c:v>
                </c:pt>
                <c:pt idx="1879">
                  <c:v>187800</c:v>
                </c:pt>
                <c:pt idx="1880">
                  <c:v>187900</c:v>
                </c:pt>
                <c:pt idx="1881">
                  <c:v>188000</c:v>
                </c:pt>
                <c:pt idx="1882">
                  <c:v>188100</c:v>
                </c:pt>
                <c:pt idx="1883">
                  <c:v>188200</c:v>
                </c:pt>
                <c:pt idx="1884">
                  <c:v>188300</c:v>
                </c:pt>
                <c:pt idx="1885">
                  <c:v>188400</c:v>
                </c:pt>
                <c:pt idx="1886">
                  <c:v>188500</c:v>
                </c:pt>
                <c:pt idx="1887">
                  <c:v>188600</c:v>
                </c:pt>
                <c:pt idx="1888">
                  <c:v>188700</c:v>
                </c:pt>
                <c:pt idx="1889">
                  <c:v>188800</c:v>
                </c:pt>
                <c:pt idx="1890">
                  <c:v>188900</c:v>
                </c:pt>
                <c:pt idx="1891">
                  <c:v>189000</c:v>
                </c:pt>
                <c:pt idx="1892">
                  <c:v>189100</c:v>
                </c:pt>
                <c:pt idx="1893">
                  <c:v>189200</c:v>
                </c:pt>
                <c:pt idx="1894">
                  <c:v>189300</c:v>
                </c:pt>
                <c:pt idx="1895">
                  <c:v>189400</c:v>
                </c:pt>
                <c:pt idx="1896">
                  <c:v>189500</c:v>
                </c:pt>
                <c:pt idx="1897">
                  <c:v>189600</c:v>
                </c:pt>
                <c:pt idx="1898">
                  <c:v>189700</c:v>
                </c:pt>
                <c:pt idx="1899">
                  <c:v>189800</c:v>
                </c:pt>
                <c:pt idx="1900">
                  <c:v>189900</c:v>
                </c:pt>
                <c:pt idx="1901">
                  <c:v>190000</c:v>
                </c:pt>
                <c:pt idx="1902">
                  <c:v>190100</c:v>
                </c:pt>
                <c:pt idx="1903">
                  <c:v>190200</c:v>
                </c:pt>
                <c:pt idx="1904">
                  <c:v>190300</c:v>
                </c:pt>
                <c:pt idx="1905">
                  <c:v>190400</c:v>
                </c:pt>
                <c:pt idx="1906">
                  <c:v>190500</c:v>
                </c:pt>
                <c:pt idx="1907">
                  <c:v>190600</c:v>
                </c:pt>
                <c:pt idx="1908">
                  <c:v>190700</c:v>
                </c:pt>
                <c:pt idx="1909">
                  <c:v>190800</c:v>
                </c:pt>
                <c:pt idx="1910">
                  <c:v>190900</c:v>
                </c:pt>
                <c:pt idx="1911">
                  <c:v>191000</c:v>
                </c:pt>
                <c:pt idx="1912">
                  <c:v>191100</c:v>
                </c:pt>
                <c:pt idx="1913">
                  <c:v>191200</c:v>
                </c:pt>
                <c:pt idx="1914">
                  <c:v>191300</c:v>
                </c:pt>
                <c:pt idx="1915">
                  <c:v>191400</c:v>
                </c:pt>
                <c:pt idx="1916">
                  <c:v>191500</c:v>
                </c:pt>
                <c:pt idx="1917">
                  <c:v>191600</c:v>
                </c:pt>
                <c:pt idx="1918">
                  <c:v>191700</c:v>
                </c:pt>
                <c:pt idx="1919">
                  <c:v>191800</c:v>
                </c:pt>
                <c:pt idx="1920">
                  <c:v>191900</c:v>
                </c:pt>
                <c:pt idx="1921">
                  <c:v>192000</c:v>
                </c:pt>
                <c:pt idx="1922">
                  <c:v>192100</c:v>
                </c:pt>
                <c:pt idx="1923">
                  <c:v>192200</c:v>
                </c:pt>
                <c:pt idx="1924">
                  <c:v>192300</c:v>
                </c:pt>
                <c:pt idx="1925">
                  <c:v>192400</c:v>
                </c:pt>
                <c:pt idx="1926">
                  <c:v>192500</c:v>
                </c:pt>
                <c:pt idx="1927">
                  <c:v>192600</c:v>
                </c:pt>
                <c:pt idx="1928">
                  <c:v>192700</c:v>
                </c:pt>
                <c:pt idx="1929">
                  <c:v>192800</c:v>
                </c:pt>
                <c:pt idx="1930">
                  <c:v>192900</c:v>
                </c:pt>
                <c:pt idx="1931">
                  <c:v>193000</c:v>
                </c:pt>
                <c:pt idx="1932">
                  <c:v>193100</c:v>
                </c:pt>
                <c:pt idx="1933">
                  <c:v>193200</c:v>
                </c:pt>
                <c:pt idx="1934">
                  <c:v>193300</c:v>
                </c:pt>
                <c:pt idx="1935">
                  <c:v>193400</c:v>
                </c:pt>
                <c:pt idx="1936">
                  <c:v>193500</c:v>
                </c:pt>
                <c:pt idx="1937">
                  <c:v>193600</c:v>
                </c:pt>
                <c:pt idx="1938">
                  <c:v>193700</c:v>
                </c:pt>
                <c:pt idx="1939">
                  <c:v>193800</c:v>
                </c:pt>
                <c:pt idx="1940">
                  <c:v>193900</c:v>
                </c:pt>
                <c:pt idx="1941">
                  <c:v>194000</c:v>
                </c:pt>
                <c:pt idx="1942">
                  <c:v>194100</c:v>
                </c:pt>
                <c:pt idx="1943">
                  <c:v>194200</c:v>
                </c:pt>
                <c:pt idx="1944">
                  <c:v>194300</c:v>
                </c:pt>
                <c:pt idx="1945">
                  <c:v>194400</c:v>
                </c:pt>
                <c:pt idx="1946">
                  <c:v>194500</c:v>
                </c:pt>
                <c:pt idx="1947">
                  <c:v>194600</c:v>
                </c:pt>
                <c:pt idx="1948">
                  <c:v>194700</c:v>
                </c:pt>
                <c:pt idx="1949">
                  <c:v>194800</c:v>
                </c:pt>
                <c:pt idx="1950">
                  <c:v>194900</c:v>
                </c:pt>
                <c:pt idx="1951">
                  <c:v>195000</c:v>
                </c:pt>
                <c:pt idx="1952">
                  <c:v>195100</c:v>
                </c:pt>
                <c:pt idx="1953">
                  <c:v>195200</c:v>
                </c:pt>
                <c:pt idx="1954">
                  <c:v>195300</c:v>
                </c:pt>
                <c:pt idx="1955">
                  <c:v>195400</c:v>
                </c:pt>
                <c:pt idx="1956">
                  <c:v>195500</c:v>
                </c:pt>
                <c:pt idx="1957">
                  <c:v>195600</c:v>
                </c:pt>
                <c:pt idx="1958">
                  <c:v>195700</c:v>
                </c:pt>
                <c:pt idx="1959">
                  <c:v>195800</c:v>
                </c:pt>
                <c:pt idx="1960">
                  <c:v>195900</c:v>
                </c:pt>
                <c:pt idx="1961">
                  <c:v>196000</c:v>
                </c:pt>
                <c:pt idx="1962">
                  <c:v>196100</c:v>
                </c:pt>
                <c:pt idx="1963">
                  <c:v>196200</c:v>
                </c:pt>
                <c:pt idx="1964">
                  <c:v>196300</c:v>
                </c:pt>
                <c:pt idx="1965">
                  <c:v>196400</c:v>
                </c:pt>
                <c:pt idx="1966">
                  <c:v>196500</c:v>
                </c:pt>
                <c:pt idx="1967">
                  <c:v>196600</c:v>
                </c:pt>
                <c:pt idx="1968">
                  <c:v>196700</c:v>
                </c:pt>
                <c:pt idx="1969">
                  <c:v>196800</c:v>
                </c:pt>
                <c:pt idx="1970">
                  <c:v>196900</c:v>
                </c:pt>
                <c:pt idx="1971">
                  <c:v>197000</c:v>
                </c:pt>
                <c:pt idx="1972">
                  <c:v>197100</c:v>
                </c:pt>
                <c:pt idx="1973">
                  <c:v>197200</c:v>
                </c:pt>
                <c:pt idx="1974">
                  <c:v>197300</c:v>
                </c:pt>
                <c:pt idx="1975">
                  <c:v>197400</c:v>
                </c:pt>
                <c:pt idx="1976">
                  <c:v>197500</c:v>
                </c:pt>
                <c:pt idx="1977">
                  <c:v>197600</c:v>
                </c:pt>
                <c:pt idx="1978">
                  <c:v>197700</c:v>
                </c:pt>
                <c:pt idx="1979">
                  <c:v>197800</c:v>
                </c:pt>
                <c:pt idx="1980">
                  <c:v>197900</c:v>
                </c:pt>
                <c:pt idx="1981">
                  <c:v>198000</c:v>
                </c:pt>
                <c:pt idx="1982">
                  <c:v>198100</c:v>
                </c:pt>
                <c:pt idx="1983">
                  <c:v>198200</c:v>
                </c:pt>
                <c:pt idx="1984">
                  <c:v>198300</c:v>
                </c:pt>
                <c:pt idx="1985">
                  <c:v>198400</c:v>
                </c:pt>
                <c:pt idx="1986">
                  <c:v>198500</c:v>
                </c:pt>
                <c:pt idx="1987">
                  <c:v>198600</c:v>
                </c:pt>
                <c:pt idx="1988">
                  <c:v>198700</c:v>
                </c:pt>
                <c:pt idx="1989">
                  <c:v>198800</c:v>
                </c:pt>
                <c:pt idx="1990">
                  <c:v>198900</c:v>
                </c:pt>
                <c:pt idx="1991">
                  <c:v>199000</c:v>
                </c:pt>
                <c:pt idx="1992">
                  <c:v>199100</c:v>
                </c:pt>
                <c:pt idx="1993">
                  <c:v>199200</c:v>
                </c:pt>
                <c:pt idx="1994">
                  <c:v>199300</c:v>
                </c:pt>
                <c:pt idx="1995">
                  <c:v>199400</c:v>
                </c:pt>
                <c:pt idx="1996">
                  <c:v>199500</c:v>
                </c:pt>
                <c:pt idx="1997">
                  <c:v>199600</c:v>
                </c:pt>
                <c:pt idx="1998">
                  <c:v>199700</c:v>
                </c:pt>
                <c:pt idx="1999">
                  <c:v>199800</c:v>
                </c:pt>
                <c:pt idx="2000">
                  <c:v>199900</c:v>
                </c:pt>
                <c:pt idx="2001">
                  <c:v>200000</c:v>
                </c:pt>
                <c:pt idx="2002">
                  <c:v>201000</c:v>
                </c:pt>
                <c:pt idx="2003">
                  <c:v>202000</c:v>
                </c:pt>
                <c:pt idx="2004">
                  <c:v>203000</c:v>
                </c:pt>
                <c:pt idx="2005">
                  <c:v>204000</c:v>
                </c:pt>
                <c:pt idx="2006">
                  <c:v>205000</c:v>
                </c:pt>
                <c:pt idx="2007">
                  <c:v>206000</c:v>
                </c:pt>
                <c:pt idx="2008">
                  <c:v>207000</c:v>
                </c:pt>
                <c:pt idx="2009">
                  <c:v>208000</c:v>
                </c:pt>
                <c:pt idx="2010">
                  <c:v>209000</c:v>
                </c:pt>
                <c:pt idx="2011">
                  <c:v>210000</c:v>
                </c:pt>
                <c:pt idx="2012">
                  <c:v>211000</c:v>
                </c:pt>
                <c:pt idx="2013">
                  <c:v>212000</c:v>
                </c:pt>
                <c:pt idx="2014">
                  <c:v>213000</c:v>
                </c:pt>
                <c:pt idx="2015">
                  <c:v>214000</c:v>
                </c:pt>
                <c:pt idx="2016">
                  <c:v>215000</c:v>
                </c:pt>
                <c:pt idx="2017">
                  <c:v>216000</c:v>
                </c:pt>
                <c:pt idx="2018">
                  <c:v>217000</c:v>
                </c:pt>
                <c:pt idx="2019">
                  <c:v>218000</c:v>
                </c:pt>
                <c:pt idx="2020">
                  <c:v>219000</c:v>
                </c:pt>
                <c:pt idx="2021">
                  <c:v>220000</c:v>
                </c:pt>
                <c:pt idx="2022">
                  <c:v>221000</c:v>
                </c:pt>
                <c:pt idx="2023">
                  <c:v>222000</c:v>
                </c:pt>
                <c:pt idx="2024">
                  <c:v>223000</c:v>
                </c:pt>
                <c:pt idx="2025">
                  <c:v>224000</c:v>
                </c:pt>
                <c:pt idx="2026">
                  <c:v>225000</c:v>
                </c:pt>
                <c:pt idx="2027">
                  <c:v>226000</c:v>
                </c:pt>
                <c:pt idx="2028">
                  <c:v>227000</c:v>
                </c:pt>
                <c:pt idx="2029">
                  <c:v>228000</c:v>
                </c:pt>
                <c:pt idx="2030">
                  <c:v>229000</c:v>
                </c:pt>
                <c:pt idx="2031">
                  <c:v>230000</c:v>
                </c:pt>
                <c:pt idx="2032">
                  <c:v>231000</c:v>
                </c:pt>
                <c:pt idx="2033">
                  <c:v>232000</c:v>
                </c:pt>
                <c:pt idx="2034">
                  <c:v>233000</c:v>
                </c:pt>
                <c:pt idx="2035">
                  <c:v>234000</c:v>
                </c:pt>
                <c:pt idx="2036">
                  <c:v>235000</c:v>
                </c:pt>
                <c:pt idx="2037">
                  <c:v>236000</c:v>
                </c:pt>
                <c:pt idx="2038">
                  <c:v>237000</c:v>
                </c:pt>
                <c:pt idx="2039">
                  <c:v>238000</c:v>
                </c:pt>
                <c:pt idx="2040">
                  <c:v>239000</c:v>
                </c:pt>
                <c:pt idx="2041">
                  <c:v>240000</c:v>
                </c:pt>
                <c:pt idx="2042">
                  <c:v>241000</c:v>
                </c:pt>
                <c:pt idx="2043">
                  <c:v>242000</c:v>
                </c:pt>
                <c:pt idx="2044">
                  <c:v>243000</c:v>
                </c:pt>
                <c:pt idx="2045">
                  <c:v>244000</c:v>
                </c:pt>
                <c:pt idx="2046">
                  <c:v>245000</c:v>
                </c:pt>
                <c:pt idx="2047">
                  <c:v>246000</c:v>
                </c:pt>
                <c:pt idx="2048">
                  <c:v>247000</c:v>
                </c:pt>
                <c:pt idx="2049">
                  <c:v>248000</c:v>
                </c:pt>
                <c:pt idx="2050">
                  <c:v>249000</c:v>
                </c:pt>
                <c:pt idx="2051">
                  <c:v>250000</c:v>
                </c:pt>
                <c:pt idx="2052">
                  <c:v>251000</c:v>
                </c:pt>
                <c:pt idx="2053">
                  <c:v>252000</c:v>
                </c:pt>
                <c:pt idx="2054">
                  <c:v>253000</c:v>
                </c:pt>
                <c:pt idx="2055">
                  <c:v>254000</c:v>
                </c:pt>
                <c:pt idx="2056">
                  <c:v>255000</c:v>
                </c:pt>
                <c:pt idx="2057">
                  <c:v>256000</c:v>
                </c:pt>
                <c:pt idx="2058">
                  <c:v>257000</c:v>
                </c:pt>
                <c:pt idx="2059">
                  <c:v>258000</c:v>
                </c:pt>
                <c:pt idx="2060">
                  <c:v>259000</c:v>
                </c:pt>
                <c:pt idx="2061">
                  <c:v>260000</c:v>
                </c:pt>
                <c:pt idx="2062">
                  <c:v>261000</c:v>
                </c:pt>
                <c:pt idx="2063">
                  <c:v>262000</c:v>
                </c:pt>
                <c:pt idx="2064">
                  <c:v>263000</c:v>
                </c:pt>
                <c:pt idx="2065">
                  <c:v>264000</c:v>
                </c:pt>
                <c:pt idx="2066">
                  <c:v>265000</c:v>
                </c:pt>
                <c:pt idx="2067">
                  <c:v>266000</c:v>
                </c:pt>
                <c:pt idx="2068">
                  <c:v>267000</c:v>
                </c:pt>
                <c:pt idx="2069">
                  <c:v>268000</c:v>
                </c:pt>
                <c:pt idx="2070">
                  <c:v>269000</c:v>
                </c:pt>
                <c:pt idx="2071">
                  <c:v>270000</c:v>
                </c:pt>
                <c:pt idx="2072">
                  <c:v>271000</c:v>
                </c:pt>
                <c:pt idx="2073">
                  <c:v>272000</c:v>
                </c:pt>
                <c:pt idx="2074">
                  <c:v>273000</c:v>
                </c:pt>
                <c:pt idx="2075">
                  <c:v>274000</c:v>
                </c:pt>
                <c:pt idx="2076">
                  <c:v>275000</c:v>
                </c:pt>
                <c:pt idx="2077">
                  <c:v>276000</c:v>
                </c:pt>
                <c:pt idx="2078">
                  <c:v>277000</c:v>
                </c:pt>
                <c:pt idx="2079">
                  <c:v>278000</c:v>
                </c:pt>
                <c:pt idx="2080">
                  <c:v>279000</c:v>
                </c:pt>
                <c:pt idx="2081">
                  <c:v>280000</c:v>
                </c:pt>
                <c:pt idx="2082">
                  <c:v>281000</c:v>
                </c:pt>
                <c:pt idx="2083">
                  <c:v>282000</c:v>
                </c:pt>
                <c:pt idx="2084">
                  <c:v>283000</c:v>
                </c:pt>
                <c:pt idx="2085">
                  <c:v>284000</c:v>
                </c:pt>
                <c:pt idx="2086">
                  <c:v>285000</c:v>
                </c:pt>
                <c:pt idx="2087">
                  <c:v>286000</c:v>
                </c:pt>
                <c:pt idx="2088">
                  <c:v>287000</c:v>
                </c:pt>
                <c:pt idx="2089">
                  <c:v>288000</c:v>
                </c:pt>
                <c:pt idx="2090">
                  <c:v>289000</c:v>
                </c:pt>
                <c:pt idx="2091">
                  <c:v>290000</c:v>
                </c:pt>
                <c:pt idx="2092">
                  <c:v>291000</c:v>
                </c:pt>
                <c:pt idx="2093">
                  <c:v>292000</c:v>
                </c:pt>
                <c:pt idx="2094">
                  <c:v>293000</c:v>
                </c:pt>
                <c:pt idx="2095">
                  <c:v>294000</c:v>
                </c:pt>
                <c:pt idx="2096">
                  <c:v>295000</c:v>
                </c:pt>
                <c:pt idx="2097">
                  <c:v>296000</c:v>
                </c:pt>
                <c:pt idx="2098">
                  <c:v>297000</c:v>
                </c:pt>
                <c:pt idx="2099">
                  <c:v>298000</c:v>
                </c:pt>
                <c:pt idx="2100">
                  <c:v>299000</c:v>
                </c:pt>
                <c:pt idx="2101">
                  <c:v>300000</c:v>
                </c:pt>
                <c:pt idx="2102">
                  <c:v>301000</c:v>
                </c:pt>
                <c:pt idx="2103">
                  <c:v>302000</c:v>
                </c:pt>
                <c:pt idx="2104">
                  <c:v>303000</c:v>
                </c:pt>
                <c:pt idx="2105">
                  <c:v>304000</c:v>
                </c:pt>
                <c:pt idx="2106">
                  <c:v>305000</c:v>
                </c:pt>
                <c:pt idx="2107">
                  <c:v>306000</c:v>
                </c:pt>
                <c:pt idx="2108">
                  <c:v>307000</c:v>
                </c:pt>
                <c:pt idx="2109">
                  <c:v>308000</c:v>
                </c:pt>
                <c:pt idx="2110">
                  <c:v>309000</c:v>
                </c:pt>
                <c:pt idx="2111">
                  <c:v>310000</c:v>
                </c:pt>
                <c:pt idx="2112">
                  <c:v>311000</c:v>
                </c:pt>
                <c:pt idx="2113">
                  <c:v>312000</c:v>
                </c:pt>
                <c:pt idx="2114">
                  <c:v>313000</c:v>
                </c:pt>
                <c:pt idx="2115">
                  <c:v>314000</c:v>
                </c:pt>
                <c:pt idx="2116">
                  <c:v>315000</c:v>
                </c:pt>
                <c:pt idx="2117">
                  <c:v>316000</c:v>
                </c:pt>
                <c:pt idx="2118">
                  <c:v>317000</c:v>
                </c:pt>
                <c:pt idx="2119">
                  <c:v>318000</c:v>
                </c:pt>
                <c:pt idx="2120">
                  <c:v>319000</c:v>
                </c:pt>
                <c:pt idx="2121">
                  <c:v>320000</c:v>
                </c:pt>
                <c:pt idx="2122">
                  <c:v>321000</c:v>
                </c:pt>
                <c:pt idx="2123">
                  <c:v>322000</c:v>
                </c:pt>
                <c:pt idx="2124">
                  <c:v>323000</c:v>
                </c:pt>
                <c:pt idx="2125">
                  <c:v>324000</c:v>
                </c:pt>
                <c:pt idx="2126">
                  <c:v>325000</c:v>
                </c:pt>
                <c:pt idx="2127">
                  <c:v>326000</c:v>
                </c:pt>
                <c:pt idx="2128">
                  <c:v>327000</c:v>
                </c:pt>
                <c:pt idx="2129">
                  <c:v>328000</c:v>
                </c:pt>
                <c:pt idx="2130">
                  <c:v>329000</c:v>
                </c:pt>
                <c:pt idx="2131">
                  <c:v>330000</c:v>
                </c:pt>
                <c:pt idx="2132">
                  <c:v>331000</c:v>
                </c:pt>
                <c:pt idx="2133">
                  <c:v>332000</c:v>
                </c:pt>
                <c:pt idx="2134">
                  <c:v>333000</c:v>
                </c:pt>
                <c:pt idx="2135">
                  <c:v>334000</c:v>
                </c:pt>
                <c:pt idx="2136">
                  <c:v>335000</c:v>
                </c:pt>
                <c:pt idx="2137">
                  <c:v>336000</c:v>
                </c:pt>
                <c:pt idx="2138">
                  <c:v>337000</c:v>
                </c:pt>
                <c:pt idx="2139">
                  <c:v>338000</c:v>
                </c:pt>
                <c:pt idx="2140">
                  <c:v>339000</c:v>
                </c:pt>
                <c:pt idx="2141">
                  <c:v>340000</c:v>
                </c:pt>
                <c:pt idx="2142">
                  <c:v>341000</c:v>
                </c:pt>
                <c:pt idx="2143">
                  <c:v>342000</c:v>
                </c:pt>
                <c:pt idx="2144">
                  <c:v>343000</c:v>
                </c:pt>
                <c:pt idx="2145">
                  <c:v>344000</c:v>
                </c:pt>
                <c:pt idx="2146">
                  <c:v>345000</c:v>
                </c:pt>
                <c:pt idx="2147">
                  <c:v>346000</c:v>
                </c:pt>
                <c:pt idx="2148">
                  <c:v>347000</c:v>
                </c:pt>
                <c:pt idx="2149">
                  <c:v>348000</c:v>
                </c:pt>
                <c:pt idx="2150">
                  <c:v>349000</c:v>
                </c:pt>
                <c:pt idx="2151">
                  <c:v>350000</c:v>
                </c:pt>
                <c:pt idx="2152">
                  <c:v>351000</c:v>
                </c:pt>
                <c:pt idx="2153">
                  <c:v>352000</c:v>
                </c:pt>
                <c:pt idx="2154">
                  <c:v>353000</c:v>
                </c:pt>
                <c:pt idx="2155">
                  <c:v>354000</c:v>
                </c:pt>
                <c:pt idx="2156">
                  <c:v>355000</c:v>
                </c:pt>
                <c:pt idx="2157">
                  <c:v>356000</c:v>
                </c:pt>
                <c:pt idx="2158">
                  <c:v>357000</c:v>
                </c:pt>
                <c:pt idx="2159">
                  <c:v>358000</c:v>
                </c:pt>
                <c:pt idx="2160">
                  <c:v>359000</c:v>
                </c:pt>
                <c:pt idx="2161">
                  <c:v>360000</c:v>
                </c:pt>
                <c:pt idx="2162">
                  <c:v>361000</c:v>
                </c:pt>
                <c:pt idx="2163">
                  <c:v>362000</c:v>
                </c:pt>
                <c:pt idx="2164">
                  <c:v>363000</c:v>
                </c:pt>
                <c:pt idx="2165">
                  <c:v>364000</c:v>
                </c:pt>
                <c:pt idx="2166">
                  <c:v>365000</c:v>
                </c:pt>
                <c:pt idx="2167">
                  <c:v>366000</c:v>
                </c:pt>
                <c:pt idx="2168">
                  <c:v>367000</c:v>
                </c:pt>
                <c:pt idx="2169">
                  <c:v>368000</c:v>
                </c:pt>
                <c:pt idx="2170">
                  <c:v>369000</c:v>
                </c:pt>
                <c:pt idx="2171">
                  <c:v>370000</c:v>
                </c:pt>
                <c:pt idx="2172">
                  <c:v>371000</c:v>
                </c:pt>
                <c:pt idx="2173">
                  <c:v>372000</c:v>
                </c:pt>
                <c:pt idx="2174">
                  <c:v>373000</c:v>
                </c:pt>
                <c:pt idx="2175">
                  <c:v>374000</c:v>
                </c:pt>
                <c:pt idx="2176">
                  <c:v>375000</c:v>
                </c:pt>
                <c:pt idx="2177">
                  <c:v>376000</c:v>
                </c:pt>
                <c:pt idx="2178">
                  <c:v>377000</c:v>
                </c:pt>
                <c:pt idx="2179">
                  <c:v>378000</c:v>
                </c:pt>
                <c:pt idx="2180">
                  <c:v>379000</c:v>
                </c:pt>
                <c:pt idx="2181">
                  <c:v>380000</c:v>
                </c:pt>
                <c:pt idx="2182">
                  <c:v>381000</c:v>
                </c:pt>
                <c:pt idx="2183">
                  <c:v>382000</c:v>
                </c:pt>
                <c:pt idx="2184">
                  <c:v>383000</c:v>
                </c:pt>
                <c:pt idx="2185">
                  <c:v>384000</c:v>
                </c:pt>
                <c:pt idx="2186">
                  <c:v>385000</c:v>
                </c:pt>
                <c:pt idx="2187">
                  <c:v>386000</c:v>
                </c:pt>
                <c:pt idx="2188">
                  <c:v>387000</c:v>
                </c:pt>
                <c:pt idx="2189">
                  <c:v>388000</c:v>
                </c:pt>
                <c:pt idx="2190">
                  <c:v>389000</c:v>
                </c:pt>
                <c:pt idx="2191">
                  <c:v>390000</c:v>
                </c:pt>
                <c:pt idx="2192">
                  <c:v>391000</c:v>
                </c:pt>
                <c:pt idx="2193">
                  <c:v>392000</c:v>
                </c:pt>
                <c:pt idx="2194">
                  <c:v>393000</c:v>
                </c:pt>
                <c:pt idx="2195">
                  <c:v>394000</c:v>
                </c:pt>
                <c:pt idx="2196">
                  <c:v>395000</c:v>
                </c:pt>
                <c:pt idx="2197">
                  <c:v>396000</c:v>
                </c:pt>
                <c:pt idx="2198">
                  <c:v>397000</c:v>
                </c:pt>
                <c:pt idx="2199">
                  <c:v>398000</c:v>
                </c:pt>
                <c:pt idx="2200">
                  <c:v>399000</c:v>
                </c:pt>
                <c:pt idx="2201">
                  <c:v>400000</c:v>
                </c:pt>
                <c:pt idx="2202">
                  <c:v>401000</c:v>
                </c:pt>
                <c:pt idx="2203">
                  <c:v>402000</c:v>
                </c:pt>
                <c:pt idx="2204">
                  <c:v>403000</c:v>
                </c:pt>
                <c:pt idx="2205">
                  <c:v>404000</c:v>
                </c:pt>
                <c:pt idx="2206">
                  <c:v>405000</c:v>
                </c:pt>
                <c:pt idx="2207">
                  <c:v>406000</c:v>
                </c:pt>
                <c:pt idx="2208">
                  <c:v>407000</c:v>
                </c:pt>
                <c:pt idx="2209">
                  <c:v>408000</c:v>
                </c:pt>
                <c:pt idx="2210">
                  <c:v>409000</c:v>
                </c:pt>
                <c:pt idx="2211">
                  <c:v>410000</c:v>
                </c:pt>
                <c:pt idx="2212">
                  <c:v>411000</c:v>
                </c:pt>
                <c:pt idx="2213">
                  <c:v>412000</c:v>
                </c:pt>
                <c:pt idx="2214">
                  <c:v>413000</c:v>
                </c:pt>
                <c:pt idx="2215">
                  <c:v>414000</c:v>
                </c:pt>
                <c:pt idx="2216">
                  <c:v>415000</c:v>
                </c:pt>
                <c:pt idx="2217">
                  <c:v>416000</c:v>
                </c:pt>
                <c:pt idx="2218">
                  <c:v>417000</c:v>
                </c:pt>
                <c:pt idx="2219">
                  <c:v>418000</c:v>
                </c:pt>
                <c:pt idx="2220">
                  <c:v>419000</c:v>
                </c:pt>
                <c:pt idx="2221">
                  <c:v>420000</c:v>
                </c:pt>
                <c:pt idx="2222">
                  <c:v>421000</c:v>
                </c:pt>
                <c:pt idx="2223">
                  <c:v>422000</c:v>
                </c:pt>
                <c:pt idx="2224">
                  <c:v>423000</c:v>
                </c:pt>
                <c:pt idx="2225">
                  <c:v>424000</c:v>
                </c:pt>
                <c:pt idx="2226">
                  <c:v>425000</c:v>
                </c:pt>
                <c:pt idx="2227">
                  <c:v>426000</c:v>
                </c:pt>
                <c:pt idx="2228">
                  <c:v>427000</c:v>
                </c:pt>
                <c:pt idx="2229">
                  <c:v>428000</c:v>
                </c:pt>
                <c:pt idx="2230">
                  <c:v>429000</c:v>
                </c:pt>
                <c:pt idx="2231">
                  <c:v>430000</c:v>
                </c:pt>
                <c:pt idx="2232">
                  <c:v>431000</c:v>
                </c:pt>
                <c:pt idx="2233">
                  <c:v>432000</c:v>
                </c:pt>
                <c:pt idx="2234">
                  <c:v>433000</c:v>
                </c:pt>
                <c:pt idx="2235">
                  <c:v>434000</c:v>
                </c:pt>
                <c:pt idx="2236">
                  <c:v>435000</c:v>
                </c:pt>
                <c:pt idx="2237">
                  <c:v>436000</c:v>
                </c:pt>
                <c:pt idx="2238">
                  <c:v>437000</c:v>
                </c:pt>
                <c:pt idx="2239">
                  <c:v>438000</c:v>
                </c:pt>
                <c:pt idx="2240">
                  <c:v>439000</c:v>
                </c:pt>
                <c:pt idx="2241">
                  <c:v>440000</c:v>
                </c:pt>
                <c:pt idx="2242">
                  <c:v>441000</c:v>
                </c:pt>
                <c:pt idx="2243">
                  <c:v>442000</c:v>
                </c:pt>
                <c:pt idx="2244">
                  <c:v>443000</c:v>
                </c:pt>
                <c:pt idx="2245">
                  <c:v>444000</c:v>
                </c:pt>
                <c:pt idx="2246">
                  <c:v>445000</c:v>
                </c:pt>
                <c:pt idx="2247">
                  <c:v>446000</c:v>
                </c:pt>
                <c:pt idx="2248">
                  <c:v>447000</c:v>
                </c:pt>
                <c:pt idx="2249">
                  <c:v>448000</c:v>
                </c:pt>
                <c:pt idx="2250">
                  <c:v>449000</c:v>
                </c:pt>
                <c:pt idx="2251">
                  <c:v>450000</c:v>
                </c:pt>
                <c:pt idx="2252">
                  <c:v>451000</c:v>
                </c:pt>
                <c:pt idx="2253">
                  <c:v>452000</c:v>
                </c:pt>
                <c:pt idx="2254">
                  <c:v>453000</c:v>
                </c:pt>
                <c:pt idx="2255">
                  <c:v>454000</c:v>
                </c:pt>
                <c:pt idx="2256">
                  <c:v>455000</c:v>
                </c:pt>
                <c:pt idx="2257">
                  <c:v>456000</c:v>
                </c:pt>
                <c:pt idx="2258">
                  <c:v>457000</c:v>
                </c:pt>
                <c:pt idx="2259">
                  <c:v>458000</c:v>
                </c:pt>
                <c:pt idx="2260">
                  <c:v>459000</c:v>
                </c:pt>
                <c:pt idx="2261">
                  <c:v>460000</c:v>
                </c:pt>
                <c:pt idx="2262">
                  <c:v>461000</c:v>
                </c:pt>
                <c:pt idx="2263">
                  <c:v>462000</c:v>
                </c:pt>
                <c:pt idx="2264">
                  <c:v>463000</c:v>
                </c:pt>
                <c:pt idx="2265">
                  <c:v>464000</c:v>
                </c:pt>
                <c:pt idx="2266">
                  <c:v>465000</c:v>
                </c:pt>
                <c:pt idx="2267">
                  <c:v>466000</c:v>
                </c:pt>
                <c:pt idx="2268">
                  <c:v>467000</c:v>
                </c:pt>
                <c:pt idx="2269">
                  <c:v>468000</c:v>
                </c:pt>
                <c:pt idx="2270">
                  <c:v>469000</c:v>
                </c:pt>
                <c:pt idx="2271">
                  <c:v>470000</c:v>
                </c:pt>
                <c:pt idx="2272">
                  <c:v>471000</c:v>
                </c:pt>
                <c:pt idx="2273">
                  <c:v>472000</c:v>
                </c:pt>
                <c:pt idx="2274">
                  <c:v>473000</c:v>
                </c:pt>
                <c:pt idx="2275">
                  <c:v>474000</c:v>
                </c:pt>
                <c:pt idx="2276">
                  <c:v>475000</c:v>
                </c:pt>
                <c:pt idx="2277">
                  <c:v>476000</c:v>
                </c:pt>
                <c:pt idx="2278">
                  <c:v>477000</c:v>
                </c:pt>
                <c:pt idx="2279">
                  <c:v>478000</c:v>
                </c:pt>
                <c:pt idx="2280">
                  <c:v>479000</c:v>
                </c:pt>
                <c:pt idx="2281">
                  <c:v>480000</c:v>
                </c:pt>
                <c:pt idx="2282">
                  <c:v>481000</c:v>
                </c:pt>
                <c:pt idx="2283">
                  <c:v>482000</c:v>
                </c:pt>
                <c:pt idx="2284">
                  <c:v>483000</c:v>
                </c:pt>
                <c:pt idx="2285">
                  <c:v>484000</c:v>
                </c:pt>
                <c:pt idx="2286">
                  <c:v>485000</c:v>
                </c:pt>
                <c:pt idx="2287">
                  <c:v>486000</c:v>
                </c:pt>
                <c:pt idx="2288">
                  <c:v>487000</c:v>
                </c:pt>
                <c:pt idx="2289">
                  <c:v>488000</c:v>
                </c:pt>
                <c:pt idx="2290">
                  <c:v>489000</c:v>
                </c:pt>
                <c:pt idx="2291">
                  <c:v>490000</c:v>
                </c:pt>
                <c:pt idx="2292">
                  <c:v>491000</c:v>
                </c:pt>
                <c:pt idx="2293">
                  <c:v>492000</c:v>
                </c:pt>
                <c:pt idx="2294">
                  <c:v>493000</c:v>
                </c:pt>
                <c:pt idx="2295">
                  <c:v>494000</c:v>
                </c:pt>
                <c:pt idx="2296">
                  <c:v>495000</c:v>
                </c:pt>
                <c:pt idx="2297">
                  <c:v>496000</c:v>
                </c:pt>
                <c:pt idx="2298">
                  <c:v>497000</c:v>
                </c:pt>
                <c:pt idx="2299">
                  <c:v>498000</c:v>
                </c:pt>
                <c:pt idx="2300">
                  <c:v>499000</c:v>
                </c:pt>
                <c:pt idx="2301">
                  <c:v>500000</c:v>
                </c:pt>
                <c:pt idx="2302">
                  <c:v>501000</c:v>
                </c:pt>
                <c:pt idx="2303">
                  <c:v>502000</c:v>
                </c:pt>
                <c:pt idx="2304">
                  <c:v>503000</c:v>
                </c:pt>
                <c:pt idx="2305">
                  <c:v>504000</c:v>
                </c:pt>
                <c:pt idx="2306">
                  <c:v>505000</c:v>
                </c:pt>
                <c:pt idx="2307">
                  <c:v>506000</c:v>
                </c:pt>
                <c:pt idx="2308">
                  <c:v>507000</c:v>
                </c:pt>
                <c:pt idx="2309">
                  <c:v>508000</c:v>
                </c:pt>
                <c:pt idx="2310">
                  <c:v>509000</c:v>
                </c:pt>
                <c:pt idx="2311">
                  <c:v>510000</c:v>
                </c:pt>
                <c:pt idx="2312">
                  <c:v>511000</c:v>
                </c:pt>
                <c:pt idx="2313">
                  <c:v>512000</c:v>
                </c:pt>
                <c:pt idx="2314">
                  <c:v>513000</c:v>
                </c:pt>
                <c:pt idx="2315">
                  <c:v>514000</c:v>
                </c:pt>
                <c:pt idx="2316">
                  <c:v>515000</c:v>
                </c:pt>
                <c:pt idx="2317">
                  <c:v>516000</c:v>
                </c:pt>
                <c:pt idx="2318">
                  <c:v>517000</c:v>
                </c:pt>
                <c:pt idx="2319">
                  <c:v>518000</c:v>
                </c:pt>
                <c:pt idx="2320">
                  <c:v>519000</c:v>
                </c:pt>
                <c:pt idx="2321">
                  <c:v>520000</c:v>
                </c:pt>
                <c:pt idx="2322">
                  <c:v>521000</c:v>
                </c:pt>
                <c:pt idx="2323">
                  <c:v>522000</c:v>
                </c:pt>
                <c:pt idx="2324">
                  <c:v>523000</c:v>
                </c:pt>
                <c:pt idx="2325">
                  <c:v>524000</c:v>
                </c:pt>
                <c:pt idx="2326">
                  <c:v>525000</c:v>
                </c:pt>
                <c:pt idx="2327">
                  <c:v>526000</c:v>
                </c:pt>
                <c:pt idx="2328">
                  <c:v>527000</c:v>
                </c:pt>
                <c:pt idx="2329">
                  <c:v>528000</c:v>
                </c:pt>
                <c:pt idx="2330">
                  <c:v>529000</c:v>
                </c:pt>
                <c:pt idx="2331">
                  <c:v>530000</c:v>
                </c:pt>
                <c:pt idx="2332">
                  <c:v>531000</c:v>
                </c:pt>
                <c:pt idx="2333">
                  <c:v>532000</c:v>
                </c:pt>
                <c:pt idx="2334">
                  <c:v>533000</c:v>
                </c:pt>
                <c:pt idx="2335">
                  <c:v>534000</c:v>
                </c:pt>
                <c:pt idx="2336">
                  <c:v>535000</c:v>
                </c:pt>
                <c:pt idx="2337">
                  <c:v>536000</c:v>
                </c:pt>
                <c:pt idx="2338">
                  <c:v>537000</c:v>
                </c:pt>
                <c:pt idx="2339">
                  <c:v>538000</c:v>
                </c:pt>
                <c:pt idx="2340">
                  <c:v>539000</c:v>
                </c:pt>
                <c:pt idx="2341">
                  <c:v>540000</c:v>
                </c:pt>
                <c:pt idx="2342">
                  <c:v>541000</c:v>
                </c:pt>
                <c:pt idx="2343">
                  <c:v>542000</c:v>
                </c:pt>
                <c:pt idx="2344">
                  <c:v>543000</c:v>
                </c:pt>
                <c:pt idx="2345">
                  <c:v>544000</c:v>
                </c:pt>
                <c:pt idx="2346">
                  <c:v>545000</c:v>
                </c:pt>
                <c:pt idx="2347">
                  <c:v>546000</c:v>
                </c:pt>
                <c:pt idx="2348">
                  <c:v>547000</c:v>
                </c:pt>
                <c:pt idx="2349">
                  <c:v>548000</c:v>
                </c:pt>
                <c:pt idx="2350">
                  <c:v>549000</c:v>
                </c:pt>
                <c:pt idx="2351">
                  <c:v>550000</c:v>
                </c:pt>
                <c:pt idx="2352">
                  <c:v>551000</c:v>
                </c:pt>
                <c:pt idx="2353">
                  <c:v>552000</c:v>
                </c:pt>
                <c:pt idx="2354">
                  <c:v>553000</c:v>
                </c:pt>
                <c:pt idx="2355">
                  <c:v>554000</c:v>
                </c:pt>
                <c:pt idx="2356">
                  <c:v>555000</c:v>
                </c:pt>
                <c:pt idx="2357">
                  <c:v>556000</c:v>
                </c:pt>
                <c:pt idx="2358">
                  <c:v>557000</c:v>
                </c:pt>
                <c:pt idx="2359">
                  <c:v>558000</c:v>
                </c:pt>
                <c:pt idx="2360">
                  <c:v>559000</c:v>
                </c:pt>
                <c:pt idx="2361">
                  <c:v>560000</c:v>
                </c:pt>
                <c:pt idx="2362">
                  <c:v>561000</c:v>
                </c:pt>
                <c:pt idx="2363">
                  <c:v>562000</c:v>
                </c:pt>
                <c:pt idx="2364">
                  <c:v>563000</c:v>
                </c:pt>
                <c:pt idx="2365">
                  <c:v>564000</c:v>
                </c:pt>
                <c:pt idx="2366">
                  <c:v>565000</c:v>
                </c:pt>
                <c:pt idx="2367">
                  <c:v>566000</c:v>
                </c:pt>
                <c:pt idx="2368">
                  <c:v>567000</c:v>
                </c:pt>
                <c:pt idx="2369">
                  <c:v>568000</c:v>
                </c:pt>
                <c:pt idx="2370">
                  <c:v>569000</c:v>
                </c:pt>
                <c:pt idx="2371">
                  <c:v>570000</c:v>
                </c:pt>
                <c:pt idx="2372">
                  <c:v>571000</c:v>
                </c:pt>
                <c:pt idx="2373">
                  <c:v>572000</c:v>
                </c:pt>
                <c:pt idx="2374">
                  <c:v>573000</c:v>
                </c:pt>
                <c:pt idx="2375">
                  <c:v>574000</c:v>
                </c:pt>
                <c:pt idx="2376">
                  <c:v>575000</c:v>
                </c:pt>
                <c:pt idx="2377">
                  <c:v>576000</c:v>
                </c:pt>
                <c:pt idx="2378">
                  <c:v>577000</c:v>
                </c:pt>
                <c:pt idx="2379">
                  <c:v>578000</c:v>
                </c:pt>
                <c:pt idx="2380">
                  <c:v>579000</c:v>
                </c:pt>
                <c:pt idx="2381">
                  <c:v>580000</c:v>
                </c:pt>
                <c:pt idx="2382">
                  <c:v>581000</c:v>
                </c:pt>
                <c:pt idx="2383">
                  <c:v>582000</c:v>
                </c:pt>
                <c:pt idx="2384">
                  <c:v>583000</c:v>
                </c:pt>
                <c:pt idx="2385">
                  <c:v>584000</c:v>
                </c:pt>
                <c:pt idx="2386">
                  <c:v>585000</c:v>
                </c:pt>
                <c:pt idx="2387">
                  <c:v>586000</c:v>
                </c:pt>
                <c:pt idx="2388">
                  <c:v>587000</c:v>
                </c:pt>
                <c:pt idx="2389">
                  <c:v>588000</c:v>
                </c:pt>
                <c:pt idx="2390">
                  <c:v>589000</c:v>
                </c:pt>
                <c:pt idx="2391">
                  <c:v>590000</c:v>
                </c:pt>
                <c:pt idx="2392">
                  <c:v>591000</c:v>
                </c:pt>
                <c:pt idx="2393">
                  <c:v>592000</c:v>
                </c:pt>
                <c:pt idx="2394">
                  <c:v>593000</c:v>
                </c:pt>
                <c:pt idx="2395">
                  <c:v>594000</c:v>
                </c:pt>
                <c:pt idx="2396">
                  <c:v>595000</c:v>
                </c:pt>
                <c:pt idx="2397">
                  <c:v>596000</c:v>
                </c:pt>
                <c:pt idx="2398">
                  <c:v>597000</c:v>
                </c:pt>
                <c:pt idx="2399">
                  <c:v>598000</c:v>
                </c:pt>
                <c:pt idx="2400">
                  <c:v>599000</c:v>
                </c:pt>
                <c:pt idx="2401">
                  <c:v>600000</c:v>
                </c:pt>
                <c:pt idx="2402">
                  <c:v>601000</c:v>
                </c:pt>
                <c:pt idx="2403">
                  <c:v>602000</c:v>
                </c:pt>
                <c:pt idx="2404">
                  <c:v>603000</c:v>
                </c:pt>
                <c:pt idx="2405">
                  <c:v>604000</c:v>
                </c:pt>
                <c:pt idx="2406">
                  <c:v>605000</c:v>
                </c:pt>
                <c:pt idx="2407">
                  <c:v>606000</c:v>
                </c:pt>
                <c:pt idx="2408">
                  <c:v>607000</c:v>
                </c:pt>
                <c:pt idx="2409">
                  <c:v>608000</c:v>
                </c:pt>
                <c:pt idx="2410">
                  <c:v>609000</c:v>
                </c:pt>
                <c:pt idx="2411">
                  <c:v>610000</c:v>
                </c:pt>
                <c:pt idx="2412">
                  <c:v>611000</c:v>
                </c:pt>
                <c:pt idx="2413">
                  <c:v>612000</c:v>
                </c:pt>
                <c:pt idx="2414">
                  <c:v>613000</c:v>
                </c:pt>
                <c:pt idx="2415">
                  <c:v>614000</c:v>
                </c:pt>
                <c:pt idx="2416">
                  <c:v>615000</c:v>
                </c:pt>
                <c:pt idx="2417">
                  <c:v>616000</c:v>
                </c:pt>
                <c:pt idx="2418">
                  <c:v>617000</c:v>
                </c:pt>
                <c:pt idx="2419">
                  <c:v>618000</c:v>
                </c:pt>
                <c:pt idx="2420">
                  <c:v>619000</c:v>
                </c:pt>
                <c:pt idx="2421">
                  <c:v>620000</c:v>
                </c:pt>
                <c:pt idx="2422">
                  <c:v>621000</c:v>
                </c:pt>
                <c:pt idx="2423">
                  <c:v>622000</c:v>
                </c:pt>
                <c:pt idx="2424">
                  <c:v>623000</c:v>
                </c:pt>
                <c:pt idx="2425">
                  <c:v>624000</c:v>
                </c:pt>
                <c:pt idx="2426">
                  <c:v>625000</c:v>
                </c:pt>
                <c:pt idx="2427">
                  <c:v>626000</c:v>
                </c:pt>
                <c:pt idx="2428">
                  <c:v>627000</c:v>
                </c:pt>
                <c:pt idx="2429">
                  <c:v>628000</c:v>
                </c:pt>
                <c:pt idx="2430">
                  <c:v>629000</c:v>
                </c:pt>
                <c:pt idx="2431">
                  <c:v>630000</c:v>
                </c:pt>
                <c:pt idx="2432">
                  <c:v>631000</c:v>
                </c:pt>
                <c:pt idx="2433">
                  <c:v>632000</c:v>
                </c:pt>
                <c:pt idx="2434">
                  <c:v>633000</c:v>
                </c:pt>
                <c:pt idx="2435">
                  <c:v>634000</c:v>
                </c:pt>
                <c:pt idx="2436">
                  <c:v>635000</c:v>
                </c:pt>
                <c:pt idx="2437">
                  <c:v>636000</c:v>
                </c:pt>
                <c:pt idx="2438">
                  <c:v>637000</c:v>
                </c:pt>
                <c:pt idx="2439">
                  <c:v>638000</c:v>
                </c:pt>
                <c:pt idx="2440">
                  <c:v>639000</c:v>
                </c:pt>
                <c:pt idx="2441">
                  <c:v>640000</c:v>
                </c:pt>
                <c:pt idx="2442">
                  <c:v>641000</c:v>
                </c:pt>
                <c:pt idx="2443">
                  <c:v>642000</c:v>
                </c:pt>
                <c:pt idx="2444">
                  <c:v>643000</c:v>
                </c:pt>
                <c:pt idx="2445">
                  <c:v>644000</c:v>
                </c:pt>
                <c:pt idx="2446">
                  <c:v>645000</c:v>
                </c:pt>
                <c:pt idx="2447">
                  <c:v>646000</c:v>
                </c:pt>
                <c:pt idx="2448">
                  <c:v>647000</c:v>
                </c:pt>
                <c:pt idx="2449">
                  <c:v>648000</c:v>
                </c:pt>
                <c:pt idx="2450">
                  <c:v>649000</c:v>
                </c:pt>
                <c:pt idx="2451">
                  <c:v>650000</c:v>
                </c:pt>
                <c:pt idx="2452">
                  <c:v>651000</c:v>
                </c:pt>
                <c:pt idx="2453">
                  <c:v>652000</c:v>
                </c:pt>
                <c:pt idx="2454">
                  <c:v>653000</c:v>
                </c:pt>
                <c:pt idx="2455">
                  <c:v>654000</c:v>
                </c:pt>
                <c:pt idx="2456">
                  <c:v>655000</c:v>
                </c:pt>
                <c:pt idx="2457">
                  <c:v>656000</c:v>
                </c:pt>
                <c:pt idx="2458">
                  <c:v>657000</c:v>
                </c:pt>
                <c:pt idx="2459">
                  <c:v>658000</c:v>
                </c:pt>
                <c:pt idx="2460">
                  <c:v>659000</c:v>
                </c:pt>
                <c:pt idx="2461">
                  <c:v>660000</c:v>
                </c:pt>
                <c:pt idx="2462">
                  <c:v>661000</c:v>
                </c:pt>
                <c:pt idx="2463">
                  <c:v>662000</c:v>
                </c:pt>
                <c:pt idx="2464">
                  <c:v>663000</c:v>
                </c:pt>
                <c:pt idx="2465">
                  <c:v>664000</c:v>
                </c:pt>
                <c:pt idx="2466">
                  <c:v>665000</c:v>
                </c:pt>
                <c:pt idx="2467">
                  <c:v>666000</c:v>
                </c:pt>
                <c:pt idx="2468">
                  <c:v>667000</c:v>
                </c:pt>
                <c:pt idx="2469">
                  <c:v>668000</c:v>
                </c:pt>
                <c:pt idx="2470">
                  <c:v>669000</c:v>
                </c:pt>
                <c:pt idx="2471">
                  <c:v>670000</c:v>
                </c:pt>
                <c:pt idx="2472">
                  <c:v>671000</c:v>
                </c:pt>
                <c:pt idx="2473">
                  <c:v>672000</c:v>
                </c:pt>
                <c:pt idx="2474">
                  <c:v>673000</c:v>
                </c:pt>
                <c:pt idx="2475">
                  <c:v>674000</c:v>
                </c:pt>
                <c:pt idx="2476">
                  <c:v>675000</c:v>
                </c:pt>
                <c:pt idx="2477">
                  <c:v>676000</c:v>
                </c:pt>
                <c:pt idx="2478">
                  <c:v>677000</c:v>
                </c:pt>
                <c:pt idx="2479">
                  <c:v>678000</c:v>
                </c:pt>
                <c:pt idx="2480">
                  <c:v>679000</c:v>
                </c:pt>
                <c:pt idx="2481">
                  <c:v>680000</c:v>
                </c:pt>
                <c:pt idx="2482">
                  <c:v>681000</c:v>
                </c:pt>
                <c:pt idx="2483">
                  <c:v>682000</c:v>
                </c:pt>
                <c:pt idx="2484">
                  <c:v>683000</c:v>
                </c:pt>
                <c:pt idx="2485">
                  <c:v>684000</c:v>
                </c:pt>
                <c:pt idx="2486">
                  <c:v>685000</c:v>
                </c:pt>
                <c:pt idx="2487">
                  <c:v>686000</c:v>
                </c:pt>
                <c:pt idx="2488">
                  <c:v>687000</c:v>
                </c:pt>
                <c:pt idx="2489">
                  <c:v>688000</c:v>
                </c:pt>
                <c:pt idx="2490">
                  <c:v>689000</c:v>
                </c:pt>
                <c:pt idx="2491">
                  <c:v>690000</c:v>
                </c:pt>
                <c:pt idx="2492">
                  <c:v>691000</c:v>
                </c:pt>
                <c:pt idx="2493">
                  <c:v>692000</c:v>
                </c:pt>
                <c:pt idx="2494">
                  <c:v>693000</c:v>
                </c:pt>
                <c:pt idx="2495">
                  <c:v>694000</c:v>
                </c:pt>
                <c:pt idx="2496">
                  <c:v>695000</c:v>
                </c:pt>
                <c:pt idx="2497">
                  <c:v>696000</c:v>
                </c:pt>
                <c:pt idx="2498">
                  <c:v>697000</c:v>
                </c:pt>
                <c:pt idx="2499">
                  <c:v>698000</c:v>
                </c:pt>
                <c:pt idx="2500">
                  <c:v>699000</c:v>
                </c:pt>
                <c:pt idx="2501">
                  <c:v>700000</c:v>
                </c:pt>
                <c:pt idx="2502">
                  <c:v>701000</c:v>
                </c:pt>
                <c:pt idx="2503">
                  <c:v>702000</c:v>
                </c:pt>
                <c:pt idx="2504">
                  <c:v>703000</c:v>
                </c:pt>
                <c:pt idx="2505">
                  <c:v>704000</c:v>
                </c:pt>
                <c:pt idx="2506">
                  <c:v>705000</c:v>
                </c:pt>
                <c:pt idx="2507">
                  <c:v>706000</c:v>
                </c:pt>
                <c:pt idx="2508">
                  <c:v>707000</c:v>
                </c:pt>
                <c:pt idx="2509">
                  <c:v>708000</c:v>
                </c:pt>
                <c:pt idx="2510">
                  <c:v>709000</c:v>
                </c:pt>
                <c:pt idx="2511">
                  <c:v>710000</c:v>
                </c:pt>
                <c:pt idx="2512">
                  <c:v>711000</c:v>
                </c:pt>
                <c:pt idx="2513">
                  <c:v>712000</c:v>
                </c:pt>
                <c:pt idx="2514">
                  <c:v>713000</c:v>
                </c:pt>
                <c:pt idx="2515">
                  <c:v>714000</c:v>
                </c:pt>
                <c:pt idx="2516">
                  <c:v>715000</c:v>
                </c:pt>
                <c:pt idx="2517">
                  <c:v>716000</c:v>
                </c:pt>
                <c:pt idx="2518">
                  <c:v>717000</c:v>
                </c:pt>
                <c:pt idx="2519">
                  <c:v>718000</c:v>
                </c:pt>
                <c:pt idx="2520">
                  <c:v>719000</c:v>
                </c:pt>
                <c:pt idx="2521">
                  <c:v>720000</c:v>
                </c:pt>
                <c:pt idx="2522">
                  <c:v>721000</c:v>
                </c:pt>
                <c:pt idx="2523">
                  <c:v>722000</c:v>
                </c:pt>
                <c:pt idx="2524">
                  <c:v>723000</c:v>
                </c:pt>
                <c:pt idx="2525">
                  <c:v>724000</c:v>
                </c:pt>
                <c:pt idx="2526">
                  <c:v>725000</c:v>
                </c:pt>
                <c:pt idx="2527">
                  <c:v>726000</c:v>
                </c:pt>
                <c:pt idx="2528">
                  <c:v>727000</c:v>
                </c:pt>
                <c:pt idx="2529">
                  <c:v>728000</c:v>
                </c:pt>
                <c:pt idx="2530">
                  <c:v>729000</c:v>
                </c:pt>
                <c:pt idx="2531">
                  <c:v>730000</c:v>
                </c:pt>
                <c:pt idx="2532">
                  <c:v>731000</c:v>
                </c:pt>
                <c:pt idx="2533">
                  <c:v>732000</c:v>
                </c:pt>
                <c:pt idx="2534">
                  <c:v>733000</c:v>
                </c:pt>
                <c:pt idx="2535">
                  <c:v>734000</c:v>
                </c:pt>
                <c:pt idx="2536">
                  <c:v>735000</c:v>
                </c:pt>
                <c:pt idx="2537">
                  <c:v>736000</c:v>
                </c:pt>
                <c:pt idx="2538">
                  <c:v>737000</c:v>
                </c:pt>
                <c:pt idx="2539">
                  <c:v>738000</c:v>
                </c:pt>
                <c:pt idx="2540">
                  <c:v>739000</c:v>
                </c:pt>
                <c:pt idx="2541">
                  <c:v>740000</c:v>
                </c:pt>
                <c:pt idx="2542">
                  <c:v>741000</c:v>
                </c:pt>
                <c:pt idx="2543">
                  <c:v>742000</c:v>
                </c:pt>
                <c:pt idx="2544">
                  <c:v>743000</c:v>
                </c:pt>
                <c:pt idx="2545">
                  <c:v>744000</c:v>
                </c:pt>
                <c:pt idx="2546">
                  <c:v>745000</c:v>
                </c:pt>
                <c:pt idx="2547">
                  <c:v>746000</c:v>
                </c:pt>
                <c:pt idx="2548">
                  <c:v>747000</c:v>
                </c:pt>
                <c:pt idx="2549">
                  <c:v>748000</c:v>
                </c:pt>
                <c:pt idx="2550">
                  <c:v>749000</c:v>
                </c:pt>
                <c:pt idx="2551">
                  <c:v>750000</c:v>
                </c:pt>
                <c:pt idx="2552">
                  <c:v>751000</c:v>
                </c:pt>
                <c:pt idx="2553">
                  <c:v>752000</c:v>
                </c:pt>
                <c:pt idx="2554">
                  <c:v>753000</c:v>
                </c:pt>
                <c:pt idx="2555">
                  <c:v>754000</c:v>
                </c:pt>
                <c:pt idx="2556">
                  <c:v>755000</c:v>
                </c:pt>
                <c:pt idx="2557">
                  <c:v>756000</c:v>
                </c:pt>
                <c:pt idx="2558">
                  <c:v>757000</c:v>
                </c:pt>
                <c:pt idx="2559">
                  <c:v>758000</c:v>
                </c:pt>
                <c:pt idx="2560">
                  <c:v>759000</c:v>
                </c:pt>
                <c:pt idx="2561">
                  <c:v>760000</c:v>
                </c:pt>
                <c:pt idx="2562">
                  <c:v>761000</c:v>
                </c:pt>
                <c:pt idx="2563">
                  <c:v>762000</c:v>
                </c:pt>
                <c:pt idx="2564">
                  <c:v>763000</c:v>
                </c:pt>
                <c:pt idx="2565">
                  <c:v>764000</c:v>
                </c:pt>
                <c:pt idx="2566">
                  <c:v>765000</c:v>
                </c:pt>
                <c:pt idx="2567">
                  <c:v>766000</c:v>
                </c:pt>
                <c:pt idx="2568">
                  <c:v>767000</c:v>
                </c:pt>
                <c:pt idx="2569">
                  <c:v>768000</c:v>
                </c:pt>
                <c:pt idx="2570">
                  <c:v>769000</c:v>
                </c:pt>
                <c:pt idx="2571">
                  <c:v>770000</c:v>
                </c:pt>
                <c:pt idx="2572">
                  <c:v>771000</c:v>
                </c:pt>
                <c:pt idx="2573">
                  <c:v>772000</c:v>
                </c:pt>
                <c:pt idx="2574">
                  <c:v>773000</c:v>
                </c:pt>
                <c:pt idx="2575">
                  <c:v>774000</c:v>
                </c:pt>
                <c:pt idx="2576">
                  <c:v>775000</c:v>
                </c:pt>
                <c:pt idx="2577">
                  <c:v>776000</c:v>
                </c:pt>
                <c:pt idx="2578">
                  <c:v>777000</c:v>
                </c:pt>
                <c:pt idx="2579">
                  <c:v>778000</c:v>
                </c:pt>
                <c:pt idx="2580">
                  <c:v>779000</c:v>
                </c:pt>
                <c:pt idx="2581">
                  <c:v>780000</c:v>
                </c:pt>
                <c:pt idx="2582">
                  <c:v>781000</c:v>
                </c:pt>
                <c:pt idx="2583">
                  <c:v>782000</c:v>
                </c:pt>
                <c:pt idx="2584">
                  <c:v>783000</c:v>
                </c:pt>
                <c:pt idx="2585">
                  <c:v>784000</c:v>
                </c:pt>
                <c:pt idx="2586">
                  <c:v>785000</c:v>
                </c:pt>
                <c:pt idx="2587">
                  <c:v>786000</c:v>
                </c:pt>
                <c:pt idx="2588">
                  <c:v>787000</c:v>
                </c:pt>
                <c:pt idx="2589">
                  <c:v>788000</c:v>
                </c:pt>
                <c:pt idx="2590">
                  <c:v>789000</c:v>
                </c:pt>
                <c:pt idx="2591">
                  <c:v>790000</c:v>
                </c:pt>
                <c:pt idx="2592">
                  <c:v>791000</c:v>
                </c:pt>
                <c:pt idx="2593">
                  <c:v>792000</c:v>
                </c:pt>
                <c:pt idx="2594">
                  <c:v>793000</c:v>
                </c:pt>
                <c:pt idx="2595">
                  <c:v>794000</c:v>
                </c:pt>
                <c:pt idx="2596">
                  <c:v>795000</c:v>
                </c:pt>
                <c:pt idx="2597">
                  <c:v>796000</c:v>
                </c:pt>
                <c:pt idx="2598">
                  <c:v>797000</c:v>
                </c:pt>
                <c:pt idx="2599">
                  <c:v>798000</c:v>
                </c:pt>
                <c:pt idx="2600">
                  <c:v>799000</c:v>
                </c:pt>
                <c:pt idx="2601">
                  <c:v>800000</c:v>
                </c:pt>
                <c:pt idx="2602">
                  <c:v>801000</c:v>
                </c:pt>
                <c:pt idx="2603">
                  <c:v>802000</c:v>
                </c:pt>
                <c:pt idx="2604">
                  <c:v>803000</c:v>
                </c:pt>
                <c:pt idx="2605">
                  <c:v>804000</c:v>
                </c:pt>
                <c:pt idx="2606">
                  <c:v>805000</c:v>
                </c:pt>
                <c:pt idx="2607">
                  <c:v>806000</c:v>
                </c:pt>
                <c:pt idx="2608">
                  <c:v>807000</c:v>
                </c:pt>
                <c:pt idx="2609">
                  <c:v>808000</c:v>
                </c:pt>
                <c:pt idx="2610">
                  <c:v>809000</c:v>
                </c:pt>
                <c:pt idx="2611">
                  <c:v>810000</c:v>
                </c:pt>
                <c:pt idx="2612">
                  <c:v>811000</c:v>
                </c:pt>
                <c:pt idx="2613">
                  <c:v>812000</c:v>
                </c:pt>
                <c:pt idx="2614">
                  <c:v>813000</c:v>
                </c:pt>
                <c:pt idx="2615">
                  <c:v>814000</c:v>
                </c:pt>
                <c:pt idx="2616">
                  <c:v>815000</c:v>
                </c:pt>
                <c:pt idx="2617">
                  <c:v>816000</c:v>
                </c:pt>
                <c:pt idx="2618">
                  <c:v>817000</c:v>
                </c:pt>
                <c:pt idx="2619">
                  <c:v>818000</c:v>
                </c:pt>
                <c:pt idx="2620">
                  <c:v>819000</c:v>
                </c:pt>
                <c:pt idx="2621">
                  <c:v>820000</c:v>
                </c:pt>
                <c:pt idx="2622">
                  <c:v>821000</c:v>
                </c:pt>
                <c:pt idx="2623">
                  <c:v>822000</c:v>
                </c:pt>
                <c:pt idx="2624">
                  <c:v>823000</c:v>
                </c:pt>
                <c:pt idx="2625">
                  <c:v>824000</c:v>
                </c:pt>
                <c:pt idx="2626">
                  <c:v>825000</c:v>
                </c:pt>
                <c:pt idx="2627">
                  <c:v>826000</c:v>
                </c:pt>
                <c:pt idx="2628">
                  <c:v>827000</c:v>
                </c:pt>
                <c:pt idx="2629">
                  <c:v>828000</c:v>
                </c:pt>
                <c:pt idx="2630">
                  <c:v>829000</c:v>
                </c:pt>
                <c:pt idx="2631">
                  <c:v>830000</c:v>
                </c:pt>
                <c:pt idx="2632">
                  <c:v>831000</c:v>
                </c:pt>
                <c:pt idx="2633">
                  <c:v>832000</c:v>
                </c:pt>
                <c:pt idx="2634">
                  <c:v>833000</c:v>
                </c:pt>
                <c:pt idx="2635">
                  <c:v>834000</c:v>
                </c:pt>
                <c:pt idx="2636">
                  <c:v>835000</c:v>
                </c:pt>
                <c:pt idx="2637">
                  <c:v>836000</c:v>
                </c:pt>
                <c:pt idx="2638">
                  <c:v>837000</c:v>
                </c:pt>
                <c:pt idx="2639">
                  <c:v>838000</c:v>
                </c:pt>
                <c:pt idx="2640">
                  <c:v>839000</c:v>
                </c:pt>
                <c:pt idx="2641">
                  <c:v>840000</c:v>
                </c:pt>
                <c:pt idx="2642">
                  <c:v>841000</c:v>
                </c:pt>
                <c:pt idx="2643">
                  <c:v>842000</c:v>
                </c:pt>
                <c:pt idx="2644">
                  <c:v>843000</c:v>
                </c:pt>
                <c:pt idx="2645">
                  <c:v>844000</c:v>
                </c:pt>
                <c:pt idx="2646">
                  <c:v>845000</c:v>
                </c:pt>
                <c:pt idx="2647">
                  <c:v>846000</c:v>
                </c:pt>
                <c:pt idx="2648">
                  <c:v>847000</c:v>
                </c:pt>
                <c:pt idx="2649">
                  <c:v>848000</c:v>
                </c:pt>
                <c:pt idx="2650">
                  <c:v>849000</c:v>
                </c:pt>
                <c:pt idx="2651">
                  <c:v>850000</c:v>
                </c:pt>
                <c:pt idx="2652">
                  <c:v>851000</c:v>
                </c:pt>
                <c:pt idx="2653">
                  <c:v>852000</c:v>
                </c:pt>
                <c:pt idx="2654">
                  <c:v>853000</c:v>
                </c:pt>
                <c:pt idx="2655">
                  <c:v>854000</c:v>
                </c:pt>
                <c:pt idx="2656">
                  <c:v>855000</c:v>
                </c:pt>
                <c:pt idx="2657">
                  <c:v>856000</c:v>
                </c:pt>
                <c:pt idx="2658">
                  <c:v>857000</c:v>
                </c:pt>
                <c:pt idx="2659">
                  <c:v>858000</c:v>
                </c:pt>
                <c:pt idx="2660">
                  <c:v>859000</c:v>
                </c:pt>
                <c:pt idx="2661">
                  <c:v>860000</c:v>
                </c:pt>
                <c:pt idx="2662">
                  <c:v>861000</c:v>
                </c:pt>
                <c:pt idx="2663">
                  <c:v>862000</c:v>
                </c:pt>
                <c:pt idx="2664">
                  <c:v>863000</c:v>
                </c:pt>
                <c:pt idx="2665">
                  <c:v>864000</c:v>
                </c:pt>
                <c:pt idx="2666">
                  <c:v>865000</c:v>
                </c:pt>
                <c:pt idx="2667">
                  <c:v>866000</c:v>
                </c:pt>
                <c:pt idx="2668">
                  <c:v>867000</c:v>
                </c:pt>
                <c:pt idx="2669">
                  <c:v>868000</c:v>
                </c:pt>
                <c:pt idx="2670">
                  <c:v>869000</c:v>
                </c:pt>
                <c:pt idx="2671">
                  <c:v>870000</c:v>
                </c:pt>
                <c:pt idx="2672">
                  <c:v>871000</c:v>
                </c:pt>
                <c:pt idx="2673">
                  <c:v>872000</c:v>
                </c:pt>
                <c:pt idx="2674">
                  <c:v>873000</c:v>
                </c:pt>
                <c:pt idx="2675">
                  <c:v>874000</c:v>
                </c:pt>
                <c:pt idx="2676">
                  <c:v>875000</c:v>
                </c:pt>
                <c:pt idx="2677">
                  <c:v>876000</c:v>
                </c:pt>
                <c:pt idx="2678">
                  <c:v>877000</c:v>
                </c:pt>
                <c:pt idx="2679">
                  <c:v>878000</c:v>
                </c:pt>
                <c:pt idx="2680">
                  <c:v>879000</c:v>
                </c:pt>
                <c:pt idx="2681">
                  <c:v>880000</c:v>
                </c:pt>
                <c:pt idx="2682">
                  <c:v>881000</c:v>
                </c:pt>
                <c:pt idx="2683">
                  <c:v>882000</c:v>
                </c:pt>
                <c:pt idx="2684">
                  <c:v>883000</c:v>
                </c:pt>
                <c:pt idx="2685">
                  <c:v>884000</c:v>
                </c:pt>
                <c:pt idx="2686">
                  <c:v>885000</c:v>
                </c:pt>
                <c:pt idx="2687">
                  <c:v>886000</c:v>
                </c:pt>
                <c:pt idx="2688">
                  <c:v>887000</c:v>
                </c:pt>
                <c:pt idx="2689">
                  <c:v>888000</c:v>
                </c:pt>
                <c:pt idx="2690">
                  <c:v>889000</c:v>
                </c:pt>
                <c:pt idx="2691">
                  <c:v>890000</c:v>
                </c:pt>
                <c:pt idx="2692">
                  <c:v>891000</c:v>
                </c:pt>
                <c:pt idx="2693">
                  <c:v>892000</c:v>
                </c:pt>
                <c:pt idx="2694">
                  <c:v>893000</c:v>
                </c:pt>
                <c:pt idx="2695">
                  <c:v>894000</c:v>
                </c:pt>
                <c:pt idx="2696">
                  <c:v>895000</c:v>
                </c:pt>
                <c:pt idx="2697">
                  <c:v>896000</c:v>
                </c:pt>
                <c:pt idx="2698">
                  <c:v>897000</c:v>
                </c:pt>
                <c:pt idx="2699">
                  <c:v>898000</c:v>
                </c:pt>
                <c:pt idx="2700">
                  <c:v>899000</c:v>
                </c:pt>
                <c:pt idx="2701">
                  <c:v>900000</c:v>
                </c:pt>
                <c:pt idx="2702">
                  <c:v>901000</c:v>
                </c:pt>
                <c:pt idx="2703">
                  <c:v>902000</c:v>
                </c:pt>
                <c:pt idx="2704">
                  <c:v>903000</c:v>
                </c:pt>
                <c:pt idx="2705">
                  <c:v>904000</c:v>
                </c:pt>
                <c:pt idx="2706">
                  <c:v>905000</c:v>
                </c:pt>
                <c:pt idx="2707">
                  <c:v>906000</c:v>
                </c:pt>
                <c:pt idx="2708">
                  <c:v>907000</c:v>
                </c:pt>
                <c:pt idx="2709">
                  <c:v>908000</c:v>
                </c:pt>
                <c:pt idx="2710">
                  <c:v>909000</c:v>
                </c:pt>
                <c:pt idx="2711">
                  <c:v>910000</c:v>
                </c:pt>
                <c:pt idx="2712">
                  <c:v>911000</c:v>
                </c:pt>
                <c:pt idx="2713">
                  <c:v>912000</c:v>
                </c:pt>
                <c:pt idx="2714">
                  <c:v>913000</c:v>
                </c:pt>
                <c:pt idx="2715">
                  <c:v>914000</c:v>
                </c:pt>
                <c:pt idx="2716">
                  <c:v>915000</c:v>
                </c:pt>
                <c:pt idx="2717">
                  <c:v>916000</c:v>
                </c:pt>
                <c:pt idx="2718">
                  <c:v>917000</c:v>
                </c:pt>
                <c:pt idx="2719">
                  <c:v>918000</c:v>
                </c:pt>
                <c:pt idx="2720">
                  <c:v>919000</c:v>
                </c:pt>
                <c:pt idx="2721">
                  <c:v>920000</c:v>
                </c:pt>
                <c:pt idx="2722">
                  <c:v>921000</c:v>
                </c:pt>
                <c:pt idx="2723">
                  <c:v>922000</c:v>
                </c:pt>
                <c:pt idx="2724">
                  <c:v>923000</c:v>
                </c:pt>
                <c:pt idx="2725">
                  <c:v>924000</c:v>
                </c:pt>
                <c:pt idx="2726">
                  <c:v>925000</c:v>
                </c:pt>
                <c:pt idx="2727">
                  <c:v>926000</c:v>
                </c:pt>
                <c:pt idx="2728">
                  <c:v>927000</c:v>
                </c:pt>
                <c:pt idx="2729">
                  <c:v>928000</c:v>
                </c:pt>
                <c:pt idx="2730">
                  <c:v>929000</c:v>
                </c:pt>
                <c:pt idx="2731">
                  <c:v>930000</c:v>
                </c:pt>
                <c:pt idx="2732">
                  <c:v>931000</c:v>
                </c:pt>
                <c:pt idx="2733">
                  <c:v>932000</c:v>
                </c:pt>
                <c:pt idx="2734">
                  <c:v>933000</c:v>
                </c:pt>
                <c:pt idx="2735">
                  <c:v>934000</c:v>
                </c:pt>
                <c:pt idx="2736">
                  <c:v>935000</c:v>
                </c:pt>
                <c:pt idx="2737">
                  <c:v>936000</c:v>
                </c:pt>
                <c:pt idx="2738">
                  <c:v>937000</c:v>
                </c:pt>
                <c:pt idx="2739">
                  <c:v>938000</c:v>
                </c:pt>
                <c:pt idx="2740">
                  <c:v>939000</c:v>
                </c:pt>
                <c:pt idx="2741">
                  <c:v>940000</c:v>
                </c:pt>
                <c:pt idx="2742">
                  <c:v>941000</c:v>
                </c:pt>
                <c:pt idx="2743">
                  <c:v>942000</c:v>
                </c:pt>
                <c:pt idx="2744">
                  <c:v>943000</c:v>
                </c:pt>
                <c:pt idx="2745">
                  <c:v>944000</c:v>
                </c:pt>
                <c:pt idx="2746">
                  <c:v>945000</c:v>
                </c:pt>
                <c:pt idx="2747">
                  <c:v>946000</c:v>
                </c:pt>
                <c:pt idx="2748">
                  <c:v>947000</c:v>
                </c:pt>
                <c:pt idx="2749">
                  <c:v>948000</c:v>
                </c:pt>
                <c:pt idx="2750">
                  <c:v>949000</c:v>
                </c:pt>
                <c:pt idx="2751">
                  <c:v>950000</c:v>
                </c:pt>
                <c:pt idx="2752">
                  <c:v>951000</c:v>
                </c:pt>
                <c:pt idx="2753">
                  <c:v>952000</c:v>
                </c:pt>
                <c:pt idx="2754">
                  <c:v>953000</c:v>
                </c:pt>
                <c:pt idx="2755">
                  <c:v>954000</c:v>
                </c:pt>
                <c:pt idx="2756">
                  <c:v>955000</c:v>
                </c:pt>
                <c:pt idx="2757">
                  <c:v>956000</c:v>
                </c:pt>
                <c:pt idx="2758">
                  <c:v>957000</c:v>
                </c:pt>
                <c:pt idx="2759">
                  <c:v>958000</c:v>
                </c:pt>
                <c:pt idx="2760">
                  <c:v>959000</c:v>
                </c:pt>
                <c:pt idx="2761">
                  <c:v>960000</c:v>
                </c:pt>
                <c:pt idx="2762">
                  <c:v>961000</c:v>
                </c:pt>
                <c:pt idx="2763">
                  <c:v>962000</c:v>
                </c:pt>
                <c:pt idx="2764">
                  <c:v>963000</c:v>
                </c:pt>
                <c:pt idx="2765">
                  <c:v>964000</c:v>
                </c:pt>
                <c:pt idx="2766">
                  <c:v>965000</c:v>
                </c:pt>
                <c:pt idx="2767">
                  <c:v>966000</c:v>
                </c:pt>
                <c:pt idx="2768">
                  <c:v>967000</c:v>
                </c:pt>
                <c:pt idx="2769">
                  <c:v>968000</c:v>
                </c:pt>
                <c:pt idx="2770">
                  <c:v>969000</c:v>
                </c:pt>
                <c:pt idx="2771">
                  <c:v>970000</c:v>
                </c:pt>
                <c:pt idx="2772">
                  <c:v>971000</c:v>
                </c:pt>
                <c:pt idx="2773">
                  <c:v>972000</c:v>
                </c:pt>
                <c:pt idx="2774">
                  <c:v>973000</c:v>
                </c:pt>
                <c:pt idx="2775">
                  <c:v>974000</c:v>
                </c:pt>
                <c:pt idx="2776">
                  <c:v>975000</c:v>
                </c:pt>
                <c:pt idx="2777">
                  <c:v>976000</c:v>
                </c:pt>
                <c:pt idx="2778">
                  <c:v>977000</c:v>
                </c:pt>
                <c:pt idx="2779">
                  <c:v>978000</c:v>
                </c:pt>
                <c:pt idx="2780">
                  <c:v>979000</c:v>
                </c:pt>
                <c:pt idx="2781">
                  <c:v>980000</c:v>
                </c:pt>
                <c:pt idx="2782">
                  <c:v>981000</c:v>
                </c:pt>
                <c:pt idx="2783">
                  <c:v>982000</c:v>
                </c:pt>
                <c:pt idx="2784">
                  <c:v>983000</c:v>
                </c:pt>
                <c:pt idx="2785">
                  <c:v>984000</c:v>
                </c:pt>
                <c:pt idx="2786">
                  <c:v>985000</c:v>
                </c:pt>
                <c:pt idx="2787">
                  <c:v>986000</c:v>
                </c:pt>
                <c:pt idx="2788">
                  <c:v>987000</c:v>
                </c:pt>
                <c:pt idx="2789">
                  <c:v>988000</c:v>
                </c:pt>
                <c:pt idx="2790">
                  <c:v>989000</c:v>
                </c:pt>
                <c:pt idx="2791">
                  <c:v>990000</c:v>
                </c:pt>
                <c:pt idx="2792">
                  <c:v>991000</c:v>
                </c:pt>
                <c:pt idx="2793">
                  <c:v>992000</c:v>
                </c:pt>
                <c:pt idx="2794">
                  <c:v>993000</c:v>
                </c:pt>
                <c:pt idx="2795">
                  <c:v>994000</c:v>
                </c:pt>
                <c:pt idx="2796">
                  <c:v>995000</c:v>
                </c:pt>
                <c:pt idx="2797">
                  <c:v>996000</c:v>
                </c:pt>
                <c:pt idx="2798">
                  <c:v>997000</c:v>
                </c:pt>
                <c:pt idx="2799">
                  <c:v>998000</c:v>
                </c:pt>
                <c:pt idx="2800">
                  <c:v>999000</c:v>
                </c:pt>
                <c:pt idx="2801">
                  <c:v>1000000</c:v>
                </c:pt>
                <c:pt idx="2802">
                  <c:v>1001000</c:v>
                </c:pt>
                <c:pt idx="2803">
                  <c:v>1002000</c:v>
                </c:pt>
                <c:pt idx="2804">
                  <c:v>1003000</c:v>
                </c:pt>
                <c:pt idx="2805">
                  <c:v>1004000</c:v>
                </c:pt>
                <c:pt idx="2806">
                  <c:v>1005000</c:v>
                </c:pt>
                <c:pt idx="2807">
                  <c:v>1006000</c:v>
                </c:pt>
                <c:pt idx="2808">
                  <c:v>1007000</c:v>
                </c:pt>
                <c:pt idx="2809">
                  <c:v>1008000</c:v>
                </c:pt>
                <c:pt idx="2810">
                  <c:v>1009000</c:v>
                </c:pt>
                <c:pt idx="2811">
                  <c:v>1010000</c:v>
                </c:pt>
                <c:pt idx="2812">
                  <c:v>1011000</c:v>
                </c:pt>
                <c:pt idx="2813">
                  <c:v>1012000</c:v>
                </c:pt>
                <c:pt idx="2814">
                  <c:v>1013000</c:v>
                </c:pt>
                <c:pt idx="2815">
                  <c:v>1014000</c:v>
                </c:pt>
                <c:pt idx="2816">
                  <c:v>1015000</c:v>
                </c:pt>
                <c:pt idx="2817">
                  <c:v>1016000</c:v>
                </c:pt>
                <c:pt idx="2818">
                  <c:v>1017000</c:v>
                </c:pt>
                <c:pt idx="2819">
                  <c:v>1018000</c:v>
                </c:pt>
                <c:pt idx="2820">
                  <c:v>1019000</c:v>
                </c:pt>
                <c:pt idx="2821">
                  <c:v>1020000</c:v>
                </c:pt>
                <c:pt idx="2822">
                  <c:v>1021000</c:v>
                </c:pt>
                <c:pt idx="2823">
                  <c:v>1022000</c:v>
                </c:pt>
                <c:pt idx="2824">
                  <c:v>1023000</c:v>
                </c:pt>
                <c:pt idx="2825">
                  <c:v>1024000</c:v>
                </c:pt>
                <c:pt idx="2826">
                  <c:v>1025000</c:v>
                </c:pt>
                <c:pt idx="2827">
                  <c:v>1026000</c:v>
                </c:pt>
                <c:pt idx="2828">
                  <c:v>1027000</c:v>
                </c:pt>
                <c:pt idx="2829">
                  <c:v>1028000</c:v>
                </c:pt>
                <c:pt idx="2830">
                  <c:v>1029000</c:v>
                </c:pt>
                <c:pt idx="2831">
                  <c:v>1030000</c:v>
                </c:pt>
                <c:pt idx="2832">
                  <c:v>1031000</c:v>
                </c:pt>
                <c:pt idx="2833">
                  <c:v>1032000</c:v>
                </c:pt>
                <c:pt idx="2834">
                  <c:v>1033000</c:v>
                </c:pt>
                <c:pt idx="2835">
                  <c:v>1034000</c:v>
                </c:pt>
                <c:pt idx="2836">
                  <c:v>1035000</c:v>
                </c:pt>
                <c:pt idx="2837">
                  <c:v>1036000</c:v>
                </c:pt>
                <c:pt idx="2838">
                  <c:v>1037000</c:v>
                </c:pt>
                <c:pt idx="2839">
                  <c:v>1038000</c:v>
                </c:pt>
                <c:pt idx="2840">
                  <c:v>1039000</c:v>
                </c:pt>
                <c:pt idx="2841">
                  <c:v>1040000</c:v>
                </c:pt>
                <c:pt idx="2842">
                  <c:v>1041000</c:v>
                </c:pt>
                <c:pt idx="2843">
                  <c:v>1042000</c:v>
                </c:pt>
                <c:pt idx="2844">
                  <c:v>1043000</c:v>
                </c:pt>
                <c:pt idx="2845">
                  <c:v>1044000</c:v>
                </c:pt>
                <c:pt idx="2846">
                  <c:v>1045000</c:v>
                </c:pt>
                <c:pt idx="2847">
                  <c:v>1046000</c:v>
                </c:pt>
                <c:pt idx="2848">
                  <c:v>1047000</c:v>
                </c:pt>
                <c:pt idx="2849">
                  <c:v>1048000</c:v>
                </c:pt>
                <c:pt idx="2850">
                  <c:v>1049000</c:v>
                </c:pt>
                <c:pt idx="2851">
                  <c:v>1050000</c:v>
                </c:pt>
                <c:pt idx="2852">
                  <c:v>1051000</c:v>
                </c:pt>
                <c:pt idx="2853">
                  <c:v>1052000</c:v>
                </c:pt>
                <c:pt idx="2854">
                  <c:v>1053000</c:v>
                </c:pt>
                <c:pt idx="2855">
                  <c:v>1054000</c:v>
                </c:pt>
                <c:pt idx="2856">
                  <c:v>1055000</c:v>
                </c:pt>
                <c:pt idx="2857">
                  <c:v>1056000</c:v>
                </c:pt>
                <c:pt idx="2858">
                  <c:v>1057000</c:v>
                </c:pt>
                <c:pt idx="2859">
                  <c:v>1058000</c:v>
                </c:pt>
                <c:pt idx="2860">
                  <c:v>1059000</c:v>
                </c:pt>
                <c:pt idx="2861">
                  <c:v>1060000</c:v>
                </c:pt>
                <c:pt idx="2862">
                  <c:v>1061000</c:v>
                </c:pt>
                <c:pt idx="2863">
                  <c:v>1062000</c:v>
                </c:pt>
                <c:pt idx="2864">
                  <c:v>1063000</c:v>
                </c:pt>
                <c:pt idx="2865">
                  <c:v>1064000</c:v>
                </c:pt>
                <c:pt idx="2866">
                  <c:v>1065000</c:v>
                </c:pt>
                <c:pt idx="2867">
                  <c:v>1066000</c:v>
                </c:pt>
                <c:pt idx="2868">
                  <c:v>1067000</c:v>
                </c:pt>
                <c:pt idx="2869">
                  <c:v>1068000</c:v>
                </c:pt>
                <c:pt idx="2870">
                  <c:v>1069000</c:v>
                </c:pt>
                <c:pt idx="2871">
                  <c:v>1070000</c:v>
                </c:pt>
                <c:pt idx="2872">
                  <c:v>1071000</c:v>
                </c:pt>
                <c:pt idx="2873">
                  <c:v>1072000</c:v>
                </c:pt>
                <c:pt idx="2874">
                  <c:v>1073000</c:v>
                </c:pt>
                <c:pt idx="2875">
                  <c:v>1074000</c:v>
                </c:pt>
                <c:pt idx="2876">
                  <c:v>1075000</c:v>
                </c:pt>
                <c:pt idx="2877">
                  <c:v>1076000</c:v>
                </c:pt>
                <c:pt idx="2878">
                  <c:v>1077000</c:v>
                </c:pt>
                <c:pt idx="2879">
                  <c:v>1078000</c:v>
                </c:pt>
                <c:pt idx="2880">
                  <c:v>1079000</c:v>
                </c:pt>
                <c:pt idx="2881">
                  <c:v>1080000</c:v>
                </c:pt>
                <c:pt idx="2882">
                  <c:v>1081000</c:v>
                </c:pt>
                <c:pt idx="2883">
                  <c:v>1082000</c:v>
                </c:pt>
                <c:pt idx="2884">
                  <c:v>1083000</c:v>
                </c:pt>
                <c:pt idx="2885">
                  <c:v>1084000</c:v>
                </c:pt>
                <c:pt idx="2886">
                  <c:v>1085000</c:v>
                </c:pt>
                <c:pt idx="2887">
                  <c:v>1086000</c:v>
                </c:pt>
                <c:pt idx="2888">
                  <c:v>1087000</c:v>
                </c:pt>
                <c:pt idx="2889">
                  <c:v>1088000</c:v>
                </c:pt>
                <c:pt idx="2890">
                  <c:v>1089000</c:v>
                </c:pt>
                <c:pt idx="2891">
                  <c:v>1090000</c:v>
                </c:pt>
                <c:pt idx="2892">
                  <c:v>1091000</c:v>
                </c:pt>
                <c:pt idx="2893">
                  <c:v>1092000</c:v>
                </c:pt>
                <c:pt idx="2894">
                  <c:v>1093000</c:v>
                </c:pt>
                <c:pt idx="2895">
                  <c:v>1094000</c:v>
                </c:pt>
                <c:pt idx="2896">
                  <c:v>1095000</c:v>
                </c:pt>
                <c:pt idx="2897">
                  <c:v>1096000</c:v>
                </c:pt>
                <c:pt idx="2898">
                  <c:v>1097000</c:v>
                </c:pt>
                <c:pt idx="2899">
                  <c:v>1098000</c:v>
                </c:pt>
                <c:pt idx="2900">
                  <c:v>1099000</c:v>
                </c:pt>
                <c:pt idx="2901">
                  <c:v>1100000</c:v>
                </c:pt>
                <c:pt idx="2902">
                  <c:v>1101000</c:v>
                </c:pt>
                <c:pt idx="2903">
                  <c:v>1102000</c:v>
                </c:pt>
                <c:pt idx="2904">
                  <c:v>1103000</c:v>
                </c:pt>
                <c:pt idx="2905">
                  <c:v>1104000</c:v>
                </c:pt>
                <c:pt idx="2906">
                  <c:v>1105000</c:v>
                </c:pt>
                <c:pt idx="2907">
                  <c:v>1106000</c:v>
                </c:pt>
                <c:pt idx="2908">
                  <c:v>1107000</c:v>
                </c:pt>
                <c:pt idx="2909">
                  <c:v>1108000</c:v>
                </c:pt>
                <c:pt idx="2910">
                  <c:v>1109000</c:v>
                </c:pt>
                <c:pt idx="2911">
                  <c:v>1110000</c:v>
                </c:pt>
                <c:pt idx="2912">
                  <c:v>1111000</c:v>
                </c:pt>
                <c:pt idx="2913">
                  <c:v>1112000</c:v>
                </c:pt>
                <c:pt idx="2914">
                  <c:v>1113000</c:v>
                </c:pt>
                <c:pt idx="2915">
                  <c:v>1114000</c:v>
                </c:pt>
                <c:pt idx="2916">
                  <c:v>1115000</c:v>
                </c:pt>
                <c:pt idx="2917">
                  <c:v>1116000</c:v>
                </c:pt>
                <c:pt idx="2918">
                  <c:v>1117000</c:v>
                </c:pt>
                <c:pt idx="2919">
                  <c:v>1118000</c:v>
                </c:pt>
                <c:pt idx="2920">
                  <c:v>1119000</c:v>
                </c:pt>
                <c:pt idx="2921">
                  <c:v>1120000</c:v>
                </c:pt>
                <c:pt idx="2922">
                  <c:v>1121000</c:v>
                </c:pt>
                <c:pt idx="2923">
                  <c:v>1122000</c:v>
                </c:pt>
                <c:pt idx="2924">
                  <c:v>1123000</c:v>
                </c:pt>
                <c:pt idx="2925">
                  <c:v>1124000</c:v>
                </c:pt>
                <c:pt idx="2926">
                  <c:v>1125000</c:v>
                </c:pt>
                <c:pt idx="2927">
                  <c:v>1126000</c:v>
                </c:pt>
                <c:pt idx="2928">
                  <c:v>1127000</c:v>
                </c:pt>
                <c:pt idx="2929">
                  <c:v>1128000</c:v>
                </c:pt>
                <c:pt idx="2930">
                  <c:v>1129000</c:v>
                </c:pt>
                <c:pt idx="2931">
                  <c:v>1130000</c:v>
                </c:pt>
                <c:pt idx="2932">
                  <c:v>1131000</c:v>
                </c:pt>
                <c:pt idx="2933">
                  <c:v>1132000</c:v>
                </c:pt>
                <c:pt idx="2934">
                  <c:v>1133000</c:v>
                </c:pt>
                <c:pt idx="2935">
                  <c:v>1134000</c:v>
                </c:pt>
                <c:pt idx="2936">
                  <c:v>1135000</c:v>
                </c:pt>
                <c:pt idx="2937">
                  <c:v>1136000</c:v>
                </c:pt>
                <c:pt idx="2938">
                  <c:v>1137000</c:v>
                </c:pt>
                <c:pt idx="2939">
                  <c:v>1138000</c:v>
                </c:pt>
                <c:pt idx="2940">
                  <c:v>1139000</c:v>
                </c:pt>
                <c:pt idx="2941">
                  <c:v>1140000</c:v>
                </c:pt>
                <c:pt idx="2942">
                  <c:v>1141000</c:v>
                </c:pt>
                <c:pt idx="2943">
                  <c:v>1142000</c:v>
                </c:pt>
                <c:pt idx="2944">
                  <c:v>1143000</c:v>
                </c:pt>
                <c:pt idx="2945">
                  <c:v>1144000</c:v>
                </c:pt>
                <c:pt idx="2946">
                  <c:v>1145000</c:v>
                </c:pt>
                <c:pt idx="2947">
                  <c:v>1146000</c:v>
                </c:pt>
                <c:pt idx="2948">
                  <c:v>1147000</c:v>
                </c:pt>
                <c:pt idx="2949">
                  <c:v>1148000</c:v>
                </c:pt>
                <c:pt idx="2950">
                  <c:v>1149000</c:v>
                </c:pt>
                <c:pt idx="2951">
                  <c:v>1150000</c:v>
                </c:pt>
                <c:pt idx="2952">
                  <c:v>1151000</c:v>
                </c:pt>
                <c:pt idx="2953">
                  <c:v>1152000</c:v>
                </c:pt>
                <c:pt idx="2954">
                  <c:v>1153000</c:v>
                </c:pt>
                <c:pt idx="2955">
                  <c:v>1154000</c:v>
                </c:pt>
                <c:pt idx="2956">
                  <c:v>1155000</c:v>
                </c:pt>
                <c:pt idx="2957">
                  <c:v>1156000</c:v>
                </c:pt>
                <c:pt idx="2958">
                  <c:v>1157000</c:v>
                </c:pt>
                <c:pt idx="2959">
                  <c:v>1158000</c:v>
                </c:pt>
                <c:pt idx="2960">
                  <c:v>1159000</c:v>
                </c:pt>
                <c:pt idx="2961">
                  <c:v>1160000</c:v>
                </c:pt>
                <c:pt idx="2962">
                  <c:v>1161000</c:v>
                </c:pt>
                <c:pt idx="2963">
                  <c:v>1162000</c:v>
                </c:pt>
                <c:pt idx="2964">
                  <c:v>1163000</c:v>
                </c:pt>
                <c:pt idx="2965">
                  <c:v>1164000</c:v>
                </c:pt>
                <c:pt idx="2966">
                  <c:v>1165000</c:v>
                </c:pt>
                <c:pt idx="2967">
                  <c:v>1166000</c:v>
                </c:pt>
                <c:pt idx="2968">
                  <c:v>1167000</c:v>
                </c:pt>
                <c:pt idx="2969">
                  <c:v>1168000</c:v>
                </c:pt>
                <c:pt idx="2970">
                  <c:v>1169000</c:v>
                </c:pt>
                <c:pt idx="2971">
                  <c:v>1170000</c:v>
                </c:pt>
                <c:pt idx="2972">
                  <c:v>1171000</c:v>
                </c:pt>
                <c:pt idx="2973">
                  <c:v>1172000</c:v>
                </c:pt>
                <c:pt idx="2974">
                  <c:v>1173000</c:v>
                </c:pt>
                <c:pt idx="2975">
                  <c:v>1174000</c:v>
                </c:pt>
                <c:pt idx="2976">
                  <c:v>1175000</c:v>
                </c:pt>
                <c:pt idx="2977">
                  <c:v>1176000</c:v>
                </c:pt>
                <c:pt idx="2978">
                  <c:v>1177000</c:v>
                </c:pt>
                <c:pt idx="2979">
                  <c:v>1178000</c:v>
                </c:pt>
                <c:pt idx="2980">
                  <c:v>1179000</c:v>
                </c:pt>
                <c:pt idx="2981">
                  <c:v>1180000</c:v>
                </c:pt>
                <c:pt idx="2982">
                  <c:v>1181000</c:v>
                </c:pt>
                <c:pt idx="2983">
                  <c:v>1182000</c:v>
                </c:pt>
                <c:pt idx="2984">
                  <c:v>1183000</c:v>
                </c:pt>
                <c:pt idx="2985">
                  <c:v>1184000</c:v>
                </c:pt>
                <c:pt idx="2986">
                  <c:v>1185000</c:v>
                </c:pt>
                <c:pt idx="2987">
                  <c:v>1186000</c:v>
                </c:pt>
                <c:pt idx="2988">
                  <c:v>1187000</c:v>
                </c:pt>
                <c:pt idx="2989">
                  <c:v>1188000</c:v>
                </c:pt>
                <c:pt idx="2990">
                  <c:v>1189000</c:v>
                </c:pt>
                <c:pt idx="2991">
                  <c:v>1190000</c:v>
                </c:pt>
                <c:pt idx="2992">
                  <c:v>1191000</c:v>
                </c:pt>
                <c:pt idx="2993">
                  <c:v>1192000</c:v>
                </c:pt>
                <c:pt idx="2994">
                  <c:v>1193000</c:v>
                </c:pt>
                <c:pt idx="2995">
                  <c:v>1194000</c:v>
                </c:pt>
                <c:pt idx="2996">
                  <c:v>1195000</c:v>
                </c:pt>
                <c:pt idx="2997">
                  <c:v>1196000</c:v>
                </c:pt>
                <c:pt idx="2998">
                  <c:v>1197000</c:v>
                </c:pt>
                <c:pt idx="2999">
                  <c:v>1198000</c:v>
                </c:pt>
                <c:pt idx="3000">
                  <c:v>1199000</c:v>
                </c:pt>
                <c:pt idx="3001">
                  <c:v>1200000</c:v>
                </c:pt>
                <c:pt idx="3002">
                  <c:v>1201000</c:v>
                </c:pt>
                <c:pt idx="3003">
                  <c:v>1202000</c:v>
                </c:pt>
                <c:pt idx="3004">
                  <c:v>1203000</c:v>
                </c:pt>
                <c:pt idx="3005">
                  <c:v>1204000</c:v>
                </c:pt>
                <c:pt idx="3006">
                  <c:v>1205000</c:v>
                </c:pt>
                <c:pt idx="3007">
                  <c:v>1206000</c:v>
                </c:pt>
                <c:pt idx="3008">
                  <c:v>1207000</c:v>
                </c:pt>
                <c:pt idx="3009">
                  <c:v>1208000</c:v>
                </c:pt>
                <c:pt idx="3010">
                  <c:v>1209000</c:v>
                </c:pt>
                <c:pt idx="3011">
                  <c:v>1210000</c:v>
                </c:pt>
                <c:pt idx="3012">
                  <c:v>1211000</c:v>
                </c:pt>
                <c:pt idx="3013">
                  <c:v>1212000</c:v>
                </c:pt>
                <c:pt idx="3014">
                  <c:v>1213000</c:v>
                </c:pt>
                <c:pt idx="3015">
                  <c:v>1214000</c:v>
                </c:pt>
                <c:pt idx="3016">
                  <c:v>1215000</c:v>
                </c:pt>
                <c:pt idx="3017">
                  <c:v>1216000</c:v>
                </c:pt>
                <c:pt idx="3018">
                  <c:v>1217000</c:v>
                </c:pt>
                <c:pt idx="3019">
                  <c:v>1218000</c:v>
                </c:pt>
                <c:pt idx="3020">
                  <c:v>1219000</c:v>
                </c:pt>
                <c:pt idx="3021">
                  <c:v>1220000</c:v>
                </c:pt>
                <c:pt idx="3022">
                  <c:v>1221000</c:v>
                </c:pt>
                <c:pt idx="3023">
                  <c:v>1222000</c:v>
                </c:pt>
                <c:pt idx="3024">
                  <c:v>1223000</c:v>
                </c:pt>
                <c:pt idx="3025">
                  <c:v>1224000</c:v>
                </c:pt>
                <c:pt idx="3026">
                  <c:v>1225000</c:v>
                </c:pt>
                <c:pt idx="3027">
                  <c:v>1226000</c:v>
                </c:pt>
                <c:pt idx="3028">
                  <c:v>1227000</c:v>
                </c:pt>
                <c:pt idx="3029">
                  <c:v>1228000</c:v>
                </c:pt>
                <c:pt idx="3030">
                  <c:v>1229000</c:v>
                </c:pt>
                <c:pt idx="3031">
                  <c:v>1230000</c:v>
                </c:pt>
                <c:pt idx="3032">
                  <c:v>1231000</c:v>
                </c:pt>
                <c:pt idx="3033">
                  <c:v>1232000</c:v>
                </c:pt>
                <c:pt idx="3034">
                  <c:v>1233000</c:v>
                </c:pt>
                <c:pt idx="3035">
                  <c:v>1234000</c:v>
                </c:pt>
                <c:pt idx="3036">
                  <c:v>1235000</c:v>
                </c:pt>
                <c:pt idx="3037">
                  <c:v>1236000</c:v>
                </c:pt>
                <c:pt idx="3038">
                  <c:v>1237000</c:v>
                </c:pt>
                <c:pt idx="3039">
                  <c:v>1238000</c:v>
                </c:pt>
                <c:pt idx="3040">
                  <c:v>1239000</c:v>
                </c:pt>
                <c:pt idx="3041">
                  <c:v>1240000</c:v>
                </c:pt>
                <c:pt idx="3042">
                  <c:v>1241000</c:v>
                </c:pt>
                <c:pt idx="3043">
                  <c:v>1242000</c:v>
                </c:pt>
                <c:pt idx="3044">
                  <c:v>1243000</c:v>
                </c:pt>
                <c:pt idx="3045">
                  <c:v>1244000</c:v>
                </c:pt>
                <c:pt idx="3046">
                  <c:v>1245000</c:v>
                </c:pt>
                <c:pt idx="3047">
                  <c:v>1246000</c:v>
                </c:pt>
                <c:pt idx="3048">
                  <c:v>1247000</c:v>
                </c:pt>
                <c:pt idx="3049">
                  <c:v>1248000</c:v>
                </c:pt>
                <c:pt idx="3050">
                  <c:v>1249000</c:v>
                </c:pt>
                <c:pt idx="3051">
                  <c:v>1250000</c:v>
                </c:pt>
                <c:pt idx="3052">
                  <c:v>1251000</c:v>
                </c:pt>
                <c:pt idx="3053">
                  <c:v>1252000</c:v>
                </c:pt>
                <c:pt idx="3054">
                  <c:v>1253000</c:v>
                </c:pt>
                <c:pt idx="3055">
                  <c:v>1254000</c:v>
                </c:pt>
                <c:pt idx="3056">
                  <c:v>1255000</c:v>
                </c:pt>
                <c:pt idx="3057">
                  <c:v>1256000</c:v>
                </c:pt>
                <c:pt idx="3058">
                  <c:v>1257000</c:v>
                </c:pt>
                <c:pt idx="3059">
                  <c:v>1258000</c:v>
                </c:pt>
                <c:pt idx="3060">
                  <c:v>1259000</c:v>
                </c:pt>
                <c:pt idx="3061">
                  <c:v>1260000</c:v>
                </c:pt>
                <c:pt idx="3062">
                  <c:v>1261000</c:v>
                </c:pt>
                <c:pt idx="3063">
                  <c:v>1262000</c:v>
                </c:pt>
                <c:pt idx="3064">
                  <c:v>1263000</c:v>
                </c:pt>
                <c:pt idx="3065">
                  <c:v>1264000</c:v>
                </c:pt>
                <c:pt idx="3066">
                  <c:v>1265000</c:v>
                </c:pt>
                <c:pt idx="3067">
                  <c:v>1266000</c:v>
                </c:pt>
                <c:pt idx="3068">
                  <c:v>1267000</c:v>
                </c:pt>
                <c:pt idx="3069">
                  <c:v>1268000</c:v>
                </c:pt>
                <c:pt idx="3070">
                  <c:v>1269000</c:v>
                </c:pt>
                <c:pt idx="3071">
                  <c:v>1270000</c:v>
                </c:pt>
                <c:pt idx="3072">
                  <c:v>1271000</c:v>
                </c:pt>
                <c:pt idx="3073">
                  <c:v>1272000</c:v>
                </c:pt>
                <c:pt idx="3074">
                  <c:v>1273000</c:v>
                </c:pt>
                <c:pt idx="3075">
                  <c:v>1274000</c:v>
                </c:pt>
                <c:pt idx="3076">
                  <c:v>1275000</c:v>
                </c:pt>
                <c:pt idx="3077">
                  <c:v>1276000</c:v>
                </c:pt>
                <c:pt idx="3078">
                  <c:v>1277000</c:v>
                </c:pt>
                <c:pt idx="3079">
                  <c:v>1278000</c:v>
                </c:pt>
                <c:pt idx="3080">
                  <c:v>1279000</c:v>
                </c:pt>
                <c:pt idx="3081">
                  <c:v>1280000</c:v>
                </c:pt>
                <c:pt idx="3082">
                  <c:v>1281000</c:v>
                </c:pt>
                <c:pt idx="3083">
                  <c:v>1282000</c:v>
                </c:pt>
                <c:pt idx="3084">
                  <c:v>1283000</c:v>
                </c:pt>
                <c:pt idx="3085">
                  <c:v>1284000</c:v>
                </c:pt>
                <c:pt idx="3086">
                  <c:v>1285000</c:v>
                </c:pt>
                <c:pt idx="3087">
                  <c:v>1286000</c:v>
                </c:pt>
                <c:pt idx="3088">
                  <c:v>1287000</c:v>
                </c:pt>
                <c:pt idx="3089">
                  <c:v>1288000</c:v>
                </c:pt>
                <c:pt idx="3090">
                  <c:v>1289000</c:v>
                </c:pt>
                <c:pt idx="3091">
                  <c:v>1290000</c:v>
                </c:pt>
                <c:pt idx="3092">
                  <c:v>1291000</c:v>
                </c:pt>
                <c:pt idx="3093">
                  <c:v>1292000</c:v>
                </c:pt>
                <c:pt idx="3094">
                  <c:v>1293000</c:v>
                </c:pt>
                <c:pt idx="3095">
                  <c:v>1294000</c:v>
                </c:pt>
                <c:pt idx="3096">
                  <c:v>1295000</c:v>
                </c:pt>
                <c:pt idx="3097">
                  <c:v>1296000</c:v>
                </c:pt>
                <c:pt idx="3098">
                  <c:v>1297000</c:v>
                </c:pt>
                <c:pt idx="3099">
                  <c:v>1298000</c:v>
                </c:pt>
                <c:pt idx="3100">
                  <c:v>1299000</c:v>
                </c:pt>
                <c:pt idx="3101">
                  <c:v>1300000</c:v>
                </c:pt>
                <c:pt idx="3102">
                  <c:v>1301000</c:v>
                </c:pt>
                <c:pt idx="3103">
                  <c:v>1302000</c:v>
                </c:pt>
                <c:pt idx="3104">
                  <c:v>1303000</c:v>
                </c:pt>
                <c:pt idx="3105">
                  <c:v>1304000</c:v>
                </c:pt>
                <c:pt idx="3106">
                  <c:v>1305000</c:v>
                </c:pt>
                <c:pt idx="3107">
                  <c:v>1306000</c:v>
                </c:pt>
                <c:pt idx="3108">
                  <c:v>1307000</c:v>
                </c:pt>
                <c:pt idx="3109">
                  <c:v>1308000</c:v>
                </c:pt>
                <c:pt idx="3110">
                  <c:v>1309000</c:v>
                </c:pt>
                <c:pt idx="3111">
                  <c:v>1310000</c:v>
                </c:pt>
                <c:pt idx="3112">
                  <c:v>1311000</c:v>
                </c:pt>
                <c:pt idx="3113">
                  <c:v>1312000</c:v>
                </c:pt>
                <c:pt idx="3114">
                  <c:v>1313000</c:v>
                </c:pt>
                <c:pt idx="3115">
                  <c:v>1314000</c:v>
                </c:pt>
                <c:pt idx="3116">
                  <c:v>1315000</c:v>
                </c:pt>
                <c:pt idx="3117">
                  <c:v>1316000</c:v>
                </c:pt>
                <c:pt idx="3118">
                  <c:v>1317000</c:v>
                </c:pt>
                <c:pt idx="3119">
                  <c:v>1318000</c:v>
                </c:pt>
                <c:pt idx="3120">
                  <c:v>1319000</c:v>
                </c:pt>
                <c:pt idx="3121">
                  <c:v>1320000</c:v>
                </c:pt>
                <c:pt idx="3122">
                  <c:v>1321000</c:v>
                </c:pt>
                <c:pt idx="3123">
                  <c:v>1322000</c:v>
                </c:pt>
                <c:pt idx="3124">
                  <c:v>1323000</c:v>
                </c:pt>
                <c:pt idx="3125">
                  <c:v>1324000</c:v>
                </c:pt>
                <c:pt idx="3126">
                  <c:v>1325000</c:v>
                </c:pt>
                <c:pt idx="3127">
                  <c:v>1326000</c:v>
                </c:pt>
                <c:pt idx="3128">
                  <c:v>1327000</c:v>
                </c:pt>
                <c:pt idx="3129">
                  <c:v>1328000</c:v>
                </c:pt>
                <c:pt idx="3130">
                  <c:v>1329000</c:v>
                </c:pt>
                <c:pt idx="3131">
                  <c:v>1330000</c:v>
                </c:pt>
                <c:pt idx="3132">
                  <c:v>1331000</c:v>
                </c:pt>
                <c:pt idx="3133">
                  <c:v>1332000</c:v>
                </c:pt>
                <c:pt idx="3134">
                  <c:v>1333000</c:v>
                </c:pt>
                <c:pt idx="3135">
                  <c:v>1334000</c:v>
                </c:pt>
                <c:pt idx="3136">
                  <c:v>1335000</c:v>
                </c:pt>
                <c:pt idx="3137">
                  <c:v>1336000</c:v>
                </c:pt>
                <c:pt idx="3138">
                  <c:v>1337000</c:v>
                </c:pt>
                <c:pt idx="3139">
                  <c:v>1338000</c:v>
                </c:pt>
                <c:pt idx="3140">
                  <c:v>1339000</c:v>
                </c:pt>
                <c:pt idx="3141">
                  <c:v>1340000</c:v>
                </c:pt>
                <c:pt idx="3142">
                  <c:v>1341000</c:v>
                </c:pt>
                <c:pt idx="3143">
                  <c:v>1342000</c:v>
                </c:pt>
                <c:pt idx="3144">
                  <c:v>1343000</c:v>
                </c:pt>
                <c:pt idx="3145">
                  <c:v>1344000</c:v>
                </c:pt>
                <c:pt idx="3146">
                  <c:v>1345000</c:v>
                </c:pt>
                <c:pt idx="3147">
                  <c:v>1346000</c:v>
                </c:pt>
                <c:pt idx="3148">
                  <c:v>1347000</c:v>
                </c:pt>
                <c:pt idx="3149">
                  <c:v>1348000</c:v>
                </c:pt>
                <c:pt idx="3150">
                  <c:v>1349000</c:v>
                </c:pt>
                <c:pt idx="3151">
                  <c:v>1350000</c:v>
                </c:pt>
                <c:pt idx="3152">
                  <c:v>1351000</c:v>
                </c:pt>
                <c:pt idx="3153">
                  <c:v>1352000</c:v>
                </c:pt>
                <c:pt idx="3154">
                  <c:v>1353000</c:v>
                </c:pt>
                <c:pt idx="3155">
                  <c:v>1354000</c:v>
                </c:pt>
                <c:pt idx="3156">
                  <c:v>1355000</c:v>
                </c:pt>
                <c:pt idx="3157">
                  <c:v>1356000</c:v>
                </c:pt>
                <c:pt idx="3158">
                  <c:v>1357000</c:v>
                </c:pt>
                <c:pt idx="3159">
                  <c:v>1358000</c:v>
                </c:pt>
                <c:pt idx="3160">
                  <c:v>1359000</c:v>
                </c:pt>
                <c:pt idx="3161">
                  <c:v>1360000</c:v>
                </c:pt>
                <c:pt idx="3162">
                  <c:v>1361000</c:v>
                </c:pt>
                <c:pt idx="3163">
                  <c:v>1362000</c:v>
                </c:pt>
                <c:pt idx="3164">
                  <c:v>1363000</c:v>
                </c:pt>
                <c:pt idx="3165">
                  <c:v>1364000</c:v>
                </c:pt>
                <c:pt idx="3166">
                  <c:v>1365000</c:v>
                </c:pt>
                <c:pt idx="3167">
                  <c:v>1366000</c:v>
                </c:pt>
                <c:pt idx="3168">
                  <c:v>1367000</c:v>
                </c:pt>
                <c:pt idx="3169">
                  <c:v>1368000</c:v>
                </c:pt>
                <c:pt idx="3170">
                  <c:v>1369000</c:v>
                </c:pt>
                <c:pt idx="3171">
                  <c:v>1370000</c:v>
                </c:pt>
                <c:pt idx="3172">
                  <c:v>1371000</c:v>
                </c:pt>
                <c:pt idx="3173">
                  <c:v>1372000</c:v>
                </c:pt>
                <c:pt idx="3174">
                  <c:v>1373000</c:v>
                </c:pt>
                <c:pt idx="3175">
                  <c:v>1374000</c:v>
                </c:pt>
                <c:pt idx="3176">
                  <c:v>1375000</c:v>
                </c:pt>
                <c:pt idx="3177">
                  <c:v>1376000</c:v>
                </c:pt>
                <c:pt idx="3178">
                  <c:v>1377000</c:v>
                </c:pt>
                <c:pt idx="3179">
                  <c:v>1378000</c:v>
                </c:pt>
                <c:pt idx="3180">
                  <c:v>1379000</c:v>
                </c:pt>
                <c:pt idx="3181">
                  <c:v>1380000</c:v>
                </c:pt>
                <c:pt idx="3182">
                  <c:v>1381000</c:v>
                </c:pt>
                <c:pt idx="3183">
                  <c:v>1382000</c:v>
                </c:pt>
                <c:pt idx="3184">
                  <c:v>1383000</c:v>
                </c:pt>
                <c:pt idx="3185">
                  <c:v>1384000</c:v>
                </c:pt>
                <c:pt idx="3186">
                  <c:v>1385000</c:v>
                </c:pt>
                <c:pt idx="3187">
                  <c:v>1386000</c:v>
                </c:pt>
                <c:pt idx="3188">
                  <c:v>1387000</c:v>
                </c:pt>
                <c:pt idx="3189">
                  <c:v>1388000</c:v>
                </c:pt>
                <c:pt idx="3190">
                  <c:v>1389000</c:v>
                </c:pt>
                <c:pt idx="3191">
                  <c:v>1390000</c:v>
                </c:pt>
                <c:pt idx="3192">
                  <c:v>1391000</c:v>
                </c:pt>
                <c:pt idx="3193">
                  <c:v>1392000</c:v>
                </c:pt>
                <c:pt idx="3194">
                  <c:v>1393000</c:v>
                </c:pt>
                <c:pt idx="3195">
                  <c:v>1394000</c:v>
                </c:pt>
                <c:pt idx="3196">
                  <c:v>1395000</c:v>
                </c:pt>
                <c:pt idx="3197">
                  <c:v>1396000</c:v>
                </c:pt>
                <c:pt idx="3198">
                  <c:v>1397000</c:v>
                </c:pt>
                <c:pt idx="3199">
                  <c:v>1398000</c:v>
                </c:pt>
                <c:pt idx="3200">
                  <c:v>1399000</c:v>
                </c:pt>
                <c:pt idx="3201">
                  <c:v>1400000</c:v>
                </c:pt>
                <c:pt idx="3202">
                  <c:v>1401000</c:v>
                </c:pt>
                <c:pt idx="3203">
                  <c:v>1402000</c:v>
                </c:pt>
                <c:pt idx="3204">
                  <c:v>1403000</c:v>
                </c:pt>
                <c:pt idx="3205">
                  <c:v>1404000</c:v>
                </c:pt>
                <c:pt idx="3206">
                  <c:v>1405000</c:v>
                </c:pt>
                <c:pt idx="3207">
                  <c:v>1406000</c:v>
                </c:pt>
                <c:pt idx="3208">
                  <c:v>1407000</c:v>
                </c:pt>
                <c:pt idx="3209">
                  <c:v>1408000</c:v>
                </c:pt>
                <c:pt idx="3210">
                  <c:v>1409000</c:v>
                </c:pt>
                <c:pt idx="3211">
                  <c:v>1410000</c:v>
                </c:pt>
                <c:pt idx="3212">
                  <c:v>1411000</c:v>
                </c:pt>
                <c:pt idx="3213">
                  <c:v>1412000</c:v>
                </c:pt>
                <c:pt idx="3214">
                  <c:v>1413000</c:v>
                </c:pt>
                <c:pt idx="3215">
                  <c:v>1414000</c:v>
                </c:pt>
                <c:pt idx="3216">
                  <c:v>1415000</c:v>
                </c:pt>
                <c:pt idx="3217">
                  <c:v>1416000</c:v>
                </c:pt>
                <c:pt idx="3218">
                  <c:v>1417000</c:v>
                </c:pt>
                <c:pt idx="3219">
                  <c:v>1418000</c:v>
                </c:pt>
                <c:pt idx="3220">
                  <c:v>1419000</c:v>
                </c:pt>
                <c:pt idx="3221">
                  <c:v>1420000</c:v>
                </c:pt>
                <c:pt idx="3222">
                  <c:v>1421000</c:v>
                </c:pt>
                <c:pt idx="3223">
                  <c:v>1422000</c:v>
                </c:pt>
                <c:pt idx="3224">
                  <c:v>1423000</c:v>
                </c:pt>
                <c:pt idx="3225">
                  <c:v>1424000</c:v>
                </c:pt>
                <c:pt idx="3226">
                  <c:v>1425000</c:v>
                </c:pt>
                <c:pt idx="3227">
                  <c:v>1426000</c:v>
                </c:pt>
                <c:pt idx="3228">
                  <c:v>1427000</c:v>
                </c:pt>
                <c:pt idx="3229">
                  <c:v>1428000</c:v>
                </c:pt>
                <c:pt idx="3230">
                  <c:v>1429000</c:v>
                </c:pt>
                <c:pt idx="3231">
                  <c:v>1430000</c:v>
                </c:pt>
                <c:pt idx="3232">
                  <c:v>1431000</c:v>
                </c:pt>
                <c:pt idx="3233">
                  <c:v>1432000</c:v>
                </c:pt>
                <c:pt idx="3234">
                  <c:v>1433000</c:v>
                </c:pt>
                <c:pt idx="3235">
                  <c:v>1434000</c:v>
                </c:pt>
                <c:pt idx="3236">
                  <c:v>1435000</c:v>
                </c:pt>
                <c:pt idx="3237">
                  <c:v>1436000</c:v>
                </c:pt>
                <c:pt idx="3238">
                  <c:v>1437000</c:v>
                </c:pt>
                <c:pt idx="3239">
                  <c:v>1438000</c:v>
                </c:pt>
                <c:pt idx="3240">
                  <c:v>1439000</c:v>
                </c:pt>
                <c:pt idx="3241">
                  <c:v>1440000</c:v>
                </c:pt>
                <c:pt idx="3242">
                  <c:v>1441000</c:v>
                </c:pt>
                <c:pt idx="3243">
                  <c:v>1442000</c:v>
                </c:pt>
                <c:pt idx="3244">
                  <c:v>1443000</c:v>
                </c:pt>
                <c:pt idx="3245">
                  <c:v>1444000</c:v>
                </c:pt>
                <c:pt idx="3246">
                  <c:v>1445000</c:v>
                </c:pt>
                <c:pt idx="3247">
                  <c:v>1446000</c:v>
                </c:pt>
                <c:pt idx="3248">
                  <c:v>1447000</c:v>
                </c:pt>
                <c:pt idx="3249">
                  <c:v>1448000</c:v>
                </c:pt>
                <c:pt idx="3250">
                  <c:v>1449000</c:v>
                </c:pt>
                <c:pt idx="3251">
                  <c:v>1450000</c:v>
                </c:pt>
                <c:pt idx="3252">
                  <c:v>1451000</c:v>
                </c:pt>
                <c:pt idx="3253">
                  <c:v>1452000</c:v>
                </c:pt>
                <c:pt idx="3254">
                  <c:v>1453000</c:v>
                </c:pt>
                <c:pt idx="3255">
                  <c:v>1454000</c:v>
                </c:pt>
                <c:pt idx="3256">
                  <c:v>1455000</c:v>
                </c:pt>
                <c:pt idx="3257">
                  <c:v>1456000</c:v>
                </c:pt>
                <c:pt idx="3258">
                  <c:v>1457000</c:v>
                </c:pt>
                <c:pt idx="3259">
                  <c:v>1458000</c:v>
                </c:pt>
                <c:pt idx="3260">
                  <c:v>1459000</c:v>
                </c:pt>
                <c:pt idx="3261">
                  <c:v>1460000</c:v>
                </c:pt>
                <c:pt idx="3262">
                  <c:v>1461000</c:v>
                </c:pt>
                <c:pt idx="3263">
                  <c:v>1462000</c:v>
                </c:pt>
                <c:pt idx="3264">
                  <c:v>1463000</c:v>
                </c:pt>
                <c:pt idx="3265">
                  <c:v>1464000</c:v>
                </c:pt>
                <c:pt idx="3266">
                  <c:v>1465000</c:v>
                </c:pt>
                <c:pt idx="3267">
                  <c:v>1466000</c:v>
                </c:pt>
                <c:pt idx="3268">
                  <c:v>1467000</c:v>
                </c:pt>
                <c:pt idx="3269">
                  <c:v>1468000</c:v>
                </c:pt>
                <c:pt idx="3270">
                  <c:v>1469000</c:v>
                </c:pt>
                <c:pt idx="3271">
                  <c:v>1470000</c:v>
                </c:pt>
                <c:pt idx="3272">
                  <c:v>1471000</c:v>
                </c:pt>
                <c:pt idx="3273">
                  <c:v>1472000</c:v>
                </c:pt>
                <c:pt idx="3274">
                  <c:v>1473000</c:v>
                </c:pt>
                <c:pt idx="3275">
                  <c:v>1474000</c:v>
                </c:pt>
                <c:pt idx="3276">
                  <c:v>1475000</c:v>
                </c:pt>
                <c:pt idx="3277">
                  <c:v>1476000</c:v>
                </c:pt>
                <c:pt idx="3278">
                  <c:v>1477000</c:v>
                </c:pt>
                <c:pt idx="3279">
                  <c:v>1478000</c:v>
                </c:pt>
                <c:pt idx="3280">
                  <c:v>1479000</c:v>
                </c:pt>
                <c:pt idx="3281">
                  <c:v>1480000</c:v>
                </c:pt>
                <c:pt idx="3282">
                  <c:v>1481000</c:v>
                </c:pt>
                <c:pt idx="3283">
                  <c:v>1482000</c:v>
                </c:pt>
                <c:pt idx="3284">
                  <c:v>1483000</c:v>
                </c:pt>
                <c:pt idx="3285">
                  <c:v>1484000</c:v>
                </c:pt>
                <c:pt idx="3286">
                  <c:v>1485000</c:v>
                </c:pt>
                <c:pt idx="3287">
                  <c:v>1486000</c:v>
                </c:pt>
                <c:pt idx="3288">
                  <c:v>1487000</c:v>
                </c:pt>
                <c:pt idx="3289">
                  <c:v>1488000</c:v>
                </c:pt>
                <c:pt idx="3290">
                  <c:v>1489000</c:v>
                </c:pt>
                <c:pt idx="3291">
                  <c:v>1490000</c:v>
                </c:pt>
                <c:pt idx="3292">
                  <c:v>1491000</c:v>
                </c:pt>
                <c:pt idx="3293">
                  <c:v>1492000</c:v>
                </c:pt>
                <c:pt idx="3294">
                  <c:v>1493000</c:v>
                </c:pt>
                <c:pt idx="3295">
                  <c:v>1494000</c:v>
                </c:pt>
                <c:pt idx="3296">
                  <c:v>1495000</c:v>
                </c:pt>
                <c:pt idx="3297">
                  <c:v>1496000</c:v>
                </c:pt>
                <c:pt idx="3298">
                  <c:v>1497000</c:v>
                </c:pt>
                <c:pt idx="3299">
                  <c:v>1498000</c:v>
                </c:pt>
                <c:pt idx="3300">
                  <c:v>1499000</c:v>
                </c:pt>
                <c:pt idx="3301">
                  <c:v>1500000</c:v>
                </c:pt>
                <c:pt idx="3302">
                  <c:v>1501000</c:v>
                </c:pt>
                <c:pt idx="3303">
                  <c:v>1502000</c:v>
                </c:pt>
                <c:pt idx="3304">
                  <c:v>1503000</c:v>
                </c:pt>
                <c:pt idx="3305">
                  <c:v>1504000</c:v>
                </c:pt>
                <c:pt idx="3306">
                  <c:v>1505000</c:v>
                </c:pt>
                <c:pt idx="3307">
                  <c:v>1506000</c:v>
                </c:pt>
                <c:pt idx="3308">
                  <c:v>1507000</c:v>
                </c:pt>
                <c:pt idx="3309">
                  <c:v>1508000</c:v>
                </c:pt>
                <c:pt idx="3310">
                  <c:v>1509000</c:v>
                </c:pt>
                <c:pt idx="3311">
                  <c:v>1510000</c:v>
                </c:pt>
                <c:pt idx="3312">
                  <c:v>1511000</c:v>
                </c:pt>
                <c:pt idx="3313">
                  <c:v>1512000</c:v>
                </c:pt>
                <c:pt idx="3314">
                  <c:v>1513000</c:v>
                </c:pt>
                <c:pt idx="3315">
                  <c:v>1514000</c:v>
                </c:pt>
                <c:pt idx="3316">
                  <c:v>1515000</c:v>
                </c:pt>
                <c:pt idx="3317">
                  <c:v>1516000</c:v>
                </c:pt>
                <c:pt idx="3318">
                  <c:v>1517000</c:v>
                </c:pt>
                <c:pt idx="3319">
                  <c:v>1518000</c:v>
                </c:pt>
                <c:pt idx="3320">
                  <c:v>1519000</c:v>
                </c:pt>
                <c:pt idx="3321">
                  <c:v>1520000</c:v>
                </c:pt>
                <c:pt idx="3322">
                  <c:v>1521000</c:v>
                </c:pt>
                <c:pt idx="3323">
                  <c:v>1522000</c:v>
                </c:pt>
                <c:pt idx="3324">
                  <c:v>1523000</c:v>
                </c:pt>
                <c:pt idx="3325">
                  <c:v>1524000</c:v>
                </c:pt>
                <c:pt idx="3326">
                  <c:v>1525000</c:v>
                </c:pt>
                <c:pt idx="3327">
                  <c:v>1526000</c:v>
                </c:pt>
                <c:pt idx="3328">
                  <c:v>1527000</c:v>
                </c:pt>
                <c:pt idx="3329">
                  <c:v>1528000</c:v>
                </c:pt>
                <c:pt idx="3330">
                  <c:v>1529000</c:v>
                </c:pt>
                <c:pt idx="3331">
                  <c:v>1530000</c:v>
                </c:pt>
                <c:pt idx="3332">
                  <c:v>1531000</c:v>
                </c:pt>
                <c:pt idx="3333">
                  <c:v>1532000</c:v>
                </c:pt>
                <c:pt idx="3334">
                  <c:v>1533000</c:v>
                </c:pt>
                <c:pt idx="3335">
                  <c:v>1534000</c:v>
                </c:pt>
                <c:pt idx="3336">
                  <c:v>1535000</c:v>
                </c:pt>
                <c:pt idx="3337">
                  <c:v>1536000</c:v>
                </c:pt>
                <c:pt idx="3338">
                  <c:v>1537000</c:v>
                </c:pt>
                <c:pt idx="3339">
                  <c:v>1538000</c:v>
                </c:pt>
                <c:pt idx="3340">
                  <c:v>1539000</c:v>
                </c:pt>
                <c:pt idx="3341">
                  <c:v>1540000</c:v>
                </c:pt>
                <c:pt idx="3342">
                  <c:v>1541000</c:v>
                </c:pt>
                <c:pt idx="3343">
                  <c:v>1542000</c:v>
                </c:pt>
                <c:pt idx="3344">
                  <c:v>1543000</c:v>
                </c:pt>
                <c:pt idx="3345">
                  <c:v>1544000</c:v>
                </c:pt>
                <c:pt idx="3346">
                  <c:v>1545000</c:v>
                </c:pt>
                <c:pt idx="3347">
                  <c:v>1546000</c:v>
                </c:pt>
                <c:pt idx="3348">
                  <c:v>1547000</c:v>
                </c:pt>
                <c:pt idx="3349">
                  <c:v>1548000</c:v>
                </c:pt>
                <c:pt idx="3350">
                  <c:v>1549000</c:v>
                </c:pt>
                <c:pt idx="3351">
                  <c:v>1550000</c:v>
                </c:pt>
                <c:pt idx="3352">
                  <c:v>1551000</c:v>
                </c:pt>
                <c:pt idx="3353">
                  <c:v>1552000</c:v>
                </c:pt>
                <c:pt idx="3354">
                  <c:v>1553000</c:v>
                </c:pt>
                <c:pt idx="3355">
                  <c:v>1554000</c:v>
                </c:pt>
                <c:pt idx="3356">
                  <c:v>1555000</c:v>
                </c:pt>
                <c:pt idx="3357">
                  <c:v>1556000</c:v>
                </c:pt>
                <c:pt idx="3358">
                  <c:v>1557000</c:v>
                </c:pt>
                <c:pt idx="3359">
                  <c:v>1558000</c:v>
                </c:pt>
                <c:pt idx="3360">
                  <c:v>1559000</c:v>
                </c:pt>
                <c:pt idx="3361">
                  <c:v>1560000</c:v>
                </c:pt>
                <c:pt idx="3362">
                  <c:v>1561000</c:v>
                </c:pt>
                <c:pt idx="3363">
                  <c:v>1562000</c:v>
                </c:pt>
                <c:pt idx="3364">
                  <c:v>1563000</c:v>
                </c:pt>
                <c:pt idx="3365">
                  <c:v>1564000</c:v>
                </c:pt>
                <c:pt idx="3366">
                  <c:v>1565000</c:v>
                </c:pt>
                <c:pt idx="3367">
                  <c:v>1566000</c:v>
                </c:pt>
                <c:pt idx="3368">
                  <c:v>1567000</c:v>
                </c:pt>
                <c:pt idx="3369">
                  <c:v>1568000</c:v>
                </c:pt>
                <c:pt idx="3370">
                  <c:v>1569000</c:v>
                </c:pt>
                <c:pt idx="3371">
                  <c:v>1570000</c:v>
                </c:pt>
                <c:pt idx="3372">
                  <c:v>1571000</c:v>
                </c:pt>
                <c:pt idx="3373">
                  <c:v>1572000</c:v>
                </c:pt>
                <c:pt idx="3374">
                  <c:v>1573000</c:v>
                </c:pt>
                <c:pt idx="3375">
                  <c:v>1574000</c:v>
                </c:pt>
                <c:pt idx="3376">
                  <c:v>1575000</c:v>
                </c:pt>
                <c:pt idx="3377">
                  <c:v>1576000</c:v>
                </c:pt>
                <c:pt idx="3378">
                  <c:v>1577000</c:v>
                </c:pt>
                <c:pt idx="3379">
                  <c:v>1578000</c:v>
                </c:pt>
                <c:pt idx="3380">
                  <c:v>1579000</c:v>
                </c:pt>
                <c:pt idx="3381">
                  <c:v>1580000</c:v>
                </c:pt>
                <c:pt idx="3382">
                  <c:v>1581000</c:v>
                </c:pt>
                <c:pt idx="3383">
                  <c:v>1582000</c:v>
                </c:pt>
                <c:pt idx="3384">
                  <c:v>1583000</c:v>
                </c:pt>
                <c:pt idx="3385">
                  <c:v>1584000</c:v>
                </c:pt>
                <c:pt idx="3386">
                  <c:v>1585000</c:v>
                </c:pt>
                <c:pt idx="3387">
                  <c:v>1586000</c:v>
                </c:pt>
                <c:pt idx="3388">
                  <c:v>1587000</c:v>
                </c:pt>
                <c:pt idx="3389">
                  <c:v>1588000</c:v>
                </c:pt>
                <c:pt idx="3390">
                  <c:v>1589000</c:v>
                </c:pt>
                <c:pt idx="3391">
                  <c:v>1590000</c:v>
                </c:pt>
                <c:pt idx="3392">
                  <c:v>1591000</c:v>
                </c:pt>
                <c:pt idx="3393">
                  <c:v>1592000</c:v>
                </c:pt>
                <c:pt idx="3394">
                  <c:v>1593000</c:v>
                </c:pt>
                <c:pt idx="3395">
                  <c:v>1594000</c:v>
                </c:pt>
                <c:pt idx="3396">
                  <c:v>1595000</c:v>
                </c:pt>
                <c:pt idx="3397">
                  <c:v>1596000</c:v>
                </c:pt>
                <c:pt idx="3398">
                  <c:v>1597000</c:v>
                </c:pt>
                <c:pt idx="3399">
                  <c:v>1598000</c:v>
                </c:pt>
                <c:pt idx="3400">
                  <c:v>1599000</c:v>
                </c:pt>
                <c:pt idx="3401">
                  <c:v>1600000</c:v>
                </c:pt>
                <c:pt idx="3402">
                  <c:v>1601000</c:v>
                </c:pt>
                <c:pt idx="3403">
                  <c:v>1602000</c:v>
                </c:pt>
                <c:pt idx="3404">
                  <c:v>1603000</c:v>
                </c:pt>
                <c:pt idx="3405">
                  <c:v>1604000</c:v>
                </c:pt>
                <c:pt idx="3406">
                  <c:v>1605000</c:v>
                </c:pt>
                <c:pt idx="3407">
                  <c:v>1606000</c:v>
                </c:pt>
                <c:pt idx="3408">
                  <c:v>1607000</c:v>
                </c:pt>
                <c:pt idx="3409">
                  <c:v>1608000</c:v>
                </c:pt>
                <c:pt idx="3410">
                  <c:v>1609000</c:v>
                </c:pt>
                <c:pt idx="3411">
                  <c:v>1610000</c:v>
                </c:pt>
                <c:pt idx="3412">
                  <c:v>1611000</c:v>
                </c:pt>
                <c:pt idx="3413">
                  <c:v>1612000</c:v>
                </c:pt>
                <c:pt idx="3414">
                  <c:v>1613000</c:v>
                </c:pt>
                <c:pt idx="3415">
                  <c:v>1614000</c:v>
                </c:pt>
                <c:pt idx="3416">
                  <c:v>1615000</c:v>
                </c:pt>
                <c:pt idx="3417">
                  <c:v>1616000</c:v>
                </c:pt>
                <c:pt idx="3418">
                  <c:v>1617000</c:v>
                </c:pt>
                <c:pt idx="3419">
                  <c:v>1618000</c:v>
                </c:pt>
                <c:pt idx="3420">
                  <c:v>1619000</c:v>
                </c:pt>
                <c:pt idx="3421">
                  <c:v>1620000</c:v>
                </c:pt>
                <c:pt idx="3422">
                  <c:v>1621000</c:v>
                </c:pt>
                <c:pt idx="3423">
                  <c:v>1622000</c:v>
                </c:pt>
                <c:pt idx="3424">
                  <c:v>1623000</c:v>
                </c:pt>
                <c:pt idx="3425">
                  <c:v>1624000</c:v>
                </c:pt>
                <c:pt idx="3426">
                  <c:v>1625000</c:v>
                </c:pt>
                <c:pt idx="3427">
                  <c:v>1626000</c:v>
                </c:pt>
                <c:pt idx="3428">
                  <c:v>1627000</c:v>
                </c:pt>
                <c:pt idx="3429">
                  <c:v>1628000</c:v>
                </c:pt>
                <c:pt idx="3430">
                  <c:v>1629000</c:v>
                </c:pt>
                <c:pt idx="3431">
                  <c:v>1630000</c:v>
                </c:pt>
                <c:pt idx="3432">
                  <c:v>1631000</c:v>
                </c:pt>
                <c:pt idx="3433">
                  <c:v>1632000</c:v>
                </c:pt>
                <c:pt idx="3434">
                  <c:v>1633000</c:v>
                </c:pt>
                <c:pt idx="3435">
                  <c:v>1634000</c:v>
                </c:pt>
                <c:pt idx="3436">
                  <c:v>1635000</c:v>
                </c:pt>
                <c:pt idx="3437">
                  <c:v>1636000</c:v>
                </c:pt>
                <c:pt idx="3438">
                  <c:v>1637000</c:v>
                </c:pt>
                <c:pt idx="3439">
                  <c:v>1638000</c:v>
                </c:pt>
                <c:pt idx="3440">
                  <c:v>1639000</c:v>
                </c:pt>
                <c:pt idx="3441">
                  <c:v>1640000</c:v>
                </c:pt>
                <c:pt idx="3442">
                  <c:v>1641000</c:v>
                </c:pt>
                <c:pt idx="3443">
                  <c:v>1642000</c:v>
                </c:pt>
                <c:pt idx="3444">
                  <c:v>1643000</c:v>
                </c:pt>
                <c:pt idx="3445">
                  <c:v>1644000</c:v>
                </c:pt>
                <c:pt idx="3446">
                  <c:v>1645000</c:v>
                </c:pt>
                <c:pt idx="3447">
                  <c:v>1646000</c:v>
                </c:pt>
                <c:pt idx="3448">
                  <c:v>1647000</c:v>
                </c:pt>
                <c:pt idx="3449">
                  <c:v>1648000</c:v>
                </c:pt>
                <c:pt idx="3450">
                  <c:v>1649000</c:v>
                </c:pt>
                <c:pt idx="3451">
                  <c:v>1650000</c:v>
                </c:pt>
                <c:pt idx="3452">
                  <c:v>1651000</c:v>
                </c:pt>
                <c:pt idx="3453">
                  <c:v>1652000</c:v>
                </c:pt>
                <c:pt idx="3454">
                  <c:v>1653000</c:v>
                </c:pt>
                <c:pt idx="3455">
                  <c:v>1654000</c:v>
                </c:pt>
                <c:pt idx="3456">
                  <c:v>1655000</c:v>
                </c:pt>
                <c:pt idx="3457">
                  <c:v>1656000</c:v>
                </c:pt>
                <c:pt idx="3458">
                  <c:v>1657000</c:v>
                </c:pt>
                <c:pt idx="3459">
                  <c:v>1658000</c:v>
                </c:pt>
                <c:pt idx="3460">
                  <c:v>1659000</c:v>
                </c:pt>
                <c:pt idx="3461">
                  <c:v>1660000</c:v>
                </c:pt>
                <c:pt idx="3462">
                  <c:v>1661000</c:v>
                </c:pt>
                <c:pt idx="3463">
                  <c:v>1662000</c:v>
                </c:pt>
                <c:pt idx="3464">
                  <c:v>1663000</c:v>
                </c:pt>
                <c:pt idx="3465">
                  <c:v>1664000</c:v>
                </c:pt>
                <c:pt idx="3466">
                  <c:v>1665000</c:v>
                </c:pt>
                <c:pt idx="3467">
                  <c:v>1666000</c:v>
                </c:pt>
                <c:pt idx="3468">
                  <c:v>1667000</c:v>
                </c:pt>
                <c:pt idx="3469">
                  <c:v>1668000</c:v>
                </c:pt>
                <c:pt idx="3470">
                  <c:v>1669000</c:v>
                </c:pt>
                <c:pt idx="3471">
                  <c:v>1670000</c:v>
                </c:pt>
                <c:pt idx="3472">
                  <c:v>1671000</c:v>
                </c:pt>
                <c:pt idx="3473">
                  <c:v>1672000</c:v>
                </c:pt>
                <c:pt idx="3474">
                  <c:v>1673000</c:v>
                </c:pt>
                <c:pt idx="3475">
                  <c:v>1674000</c:v>
                </c:pt>
                <c:pt idx="3476">
                  <c:v>1675000</c:v>
                </c:pt>
                <c:pt idx="3477">
                  <c:v>1676000</c:v>
                </c:pt>
                <c:pt idx="3478">
                  <c:v>1677000</c:v>
                </c:pt>
                <c:pt idx="3479">
                  <c:v>1678000</c:v>
                </c:pt>
                <c:pt idx="3480">
                  <c:v>1679000</c:v>
                </c:pt>
                <c:pt idx="3481">
                  <c:v>1680000</c:v>
                </c:pt>
                <c:pt idx="3482">
                  <c:v>1681000</c:v>
                </c:pt>
                <c:pt idx="3483">
                  <c:v>1682000</c:v>
                </c:pt>
                <c:pt idx="3484">
                  <c:v>1683000</c:v>
                </c:pt>
                <c:pt idx="3485">
                  <c:v>1684000</c:v>
                </c:pt>
                <c:pt idx="3486">
                  <c:v>1685000</c:v>
                </c:pt>
                <c:pt idx="3487">
                  <c:v>1686000</c:v>
                </c:pt>
                <c:pt idx="3488">
                  <c:v>1687000</c:v>
                </c:pt>
                <c:pt idx="3489">
                  <c:v>1688000</c:v>
                </c:pt>
                <c:pt idx="3490">
                  <c:v>1689000</c:v>
                </c:pt>
                <c:pt idx="3491">
                  <c:v>1690000</c:v>
                </c:pt>
                <c:pt idx="3492">
                  <c:v>1691000</c:v>
                </c:pt>
                <c:pt idx="3493">
                  <c:v>1692000</c:v>
                </c:pt>
                <c:pt idx="3494">
                  <c:v>1693000</c:v>
                </c:pt>
                <c:pt idx="3495">
                  <c:v>1694000</c:v>
                </c:pt>
                <c:pt idx="3496">
                  <c:v>1695000</c:v>
                </c:pt>
                <c:pt idx="3497">
                  <c:v>1696000</c:v>
                </c:pt>
                <c:pt idx="3498">
                  <c:v>1697000</c:v>
                </c:pt>
                <c:pt idx="3499">
                  <c:v>1698000</c:v>
                </c:pt>
                <c:pt idx="3500">
                  <c:v>1699000</c:v>
                </c:pt>
                <c:pt idx="3501">
                  <c:v>1700000</c:v>
                </c:pt>
                <c:pt idx="3502">
                  <c:v>1701000</c:v>
                </c:pt>
                <c:pt idx="3503">
                  <c:v>1702000</c:v>
                </c:pt>
                <c:pt idx="3504">
                  <c:v>1703000</c:v>
                </c:pt>
                <c:pt idx="3505">
                  <c:v>1704000</c:v>
                </c:pt>
                <c:pt idx="3506">
                  <c:v>1705000</c:v>
                </c:pt>
                <c:pt idx="3507">
                  <c:v>1706000</c:v>
                </c:pt>
                <c:pt idx="3508">
                  <c:v>1707000</c:v>
                </c:pt>
                <c:pt idx="3509">
                  <c:v>1708000</c:v>
                </c:pt>
                <c:pt idx="3510">
                  <c:v>1709000</c:v>
                </c:pt>
                <c:pt idx="3511">
                  <c:v>1710000</c:v>
                </c:pt>
                <c:pt idx="3512">
                  <c:v>1711000</c:v>
                </c:pt>
                <c:pt idx="3513">
                  <c:v>1712000</c:v>
                </c:pt>
                <c:pt idx="3514">
                  <c:v>1713000</c:v>
                </c:pt>
                <c:pt idx="3515">
                  <c:v>1714000</c:v>
                </c:pt>
                <c:pt idx="3516">
                  <c:v>1715000</c:v>
                </c:pt>
                <c:pt idx="3517">
                  <c:v>1716000</c:v>
                </c:pt>
                <c:pt idx="3518">
                  <c:v>1717000</c:v>
                </c:pt>
                <c:pt idx="3519">
                  <c:v>1718000</c:v>
                </c:pt>
                <c:pt idx="3520">
                  <c:v>1719000</c:v>
                </c:pt>
                <c:pt idx="3521">
                  <c:v>1720000</c:v>
                </c:pt>
                <c:pt idx="3522">
                  <c:v>1721000</c:v>
                </c:pt>
                <c:pt idx="3523">
                  <c:v>1722000</c:v>
                </c:pt>
                <c:pt idx="3524">
                  <c:v>1723000</c:v>
                </c:pt>
                <c:pt idx="3525">
                  <c:v>1724000</c:v>
                </c:pt>
                <c:pt idx="3526">
                  <c:v>1725000</c:v>
                </c:pt>
                <c:pt idx="3527">
                  <c:v>1726000</c:v>
                </c:pt>
                <c:pt idx="3528">
                  <c:v>1727000</c:v>
                </c:pt>
                <c:pt idx="3529">
                  <c:v>1728000</c:v>
                </c:pt>
                <c:pt idx="3530">
                  <c:v>1729000</c:v>
                </c:pt>
                <c:pt idx="3531">
                  <c:v>1730000</c:v>
                </c:pt>
                <c:pt idx="3532">
                  <c:v>1731000</c:v>
                </c:pt>
                <c:pt idx="3533">
                  <c:v>1732000</c:v>
                </c:pt>
                <c:pt idx="3534">
                  <c:v>1733000</c:v>
                </c:pt>
                <c:pt idx="3535">
                  <c:v>1734000</c:v>
                </c:pt>
                <c:pt idx="3536">
                  <c:v>1735000</c:v>
                </c:pt>
                <c:pt idx="3537">
                  <c:v>1736000</c:v>
                </c:pt>
                <c:pt idx="3538">
                  <c:v>1737000</c:v>
                </c:pt>
                <c:pt idx="3539">
                  <c:v>1738000</c:v>
                </c:pt>
                <c:pt idx="3540">
                  <c:v>1739000</c:v>
                </c:pt>
                <c:pt idx="3541">
                  <c:v>1740000</c:v>
                </c:pt>
                <c:pt idx="3542">
                  <c:v>1741000</c:v>
                </c:pt>
                <c:pt idx="3543">
                  <c:v>1742000</c:v>
                </c:pt>
                <c:pt idx="3544">
                  <c:v>1743000</c:v>
                </c:pt>
                <c:pt idx="3545">
                  <c:v>1744000</c:v>
                </c:pt>
                <c:pt idx="3546">
                  <c:v>1745000</c:v>
                </c:pt>
                <c:pt idx="3547">
                  <c:v>1746000</c:v>
                </c:pt>
                <c:pt idx="3548">
                  <c:v>1747000</c:v>
                </c:pt>
                <c:pt idx="3549">
                  <c:v>1748000</c:v>
                </c:pt>
                <c:pt idx="3550">
                  <c:v>1749000</c:v>
                </c:pt>
                <c:pt idx="3551">
                  <c:v>1750000</c:v>
                </c:pt>
                <c:pt idx="3552">
                  <c:v>1751000</c:v>
                </c:pt>
                <c:pt idx="3553">
                  <c:v>1752000</c:v>
                </c:pt>
                <c:pt idx="3554">
                  <c:v>1753000</c:v>
                </c:pt>
                <c:pt idx="3555">
                  <c:v>1754000</c:v>
                </c:pt>
                <c:pt idx="3556">
                  <c:v>1755000</c:v>
                </c:pt>
                <c:pt idx="3557">
                  <c:v>1756000</c:v>
                </c:pt>
                <c:pt idx="3558">
                  <c:v>1757000</c:v>
                </c:pt>
                <c:pt idx="3559">
                  <c:v>1758000</c:v>
                </c:pt>
                <c:pt idx="3560">
                  <c:v>1759000</c:v>
                </c:pt>
                <c:pt idx="3561">
                  <c:v>1760000</c:v>
                </c:pt>
                <c:pt idx="3562">
                  <c:v>1761000</c:v>
                </c:pt>
                <c:pt idx="3563">
                  <c:v>1762000</c:v>
                </c:pt>
                <c:pt idx="3564">
                  <c:v>1763000</c:v>
                </c:pt>
                <c:pt idx="3565">
                  <c:v>1764000</c:v>
                </c:pt>
                <c:pt idx="3566">
                  <c:v>1765000</c:v>
                </c:pt>
                <c:pt idx="3567">
                  <c:v>1766000</c:v>
                </c:pt>
                <c:pt idx="3568">
                  <c:v>1767000</c:v>
                </c:pt>
                <c:pt idx="3569">
                  <c:v>1768000</c:v>
                </c:pt>
                <c:pt idx="3570">
                  <c:v>1769000</c:v>
                </c:pt>
                <c:pt idx="3571">
                  <c:v>1770000</c:v>
                </c:pt>
                <c:pt idx="3572">
                  <c:v>1771000</c:v>
                </c:pt>
                <c:pt idx="3573">
                  <c:v>1772000</c:v>
                </c:pt>
                <c:pt idx="3574">
                  <c:v>1773000</c:v>
                </c:pt>
                <c:pt idx="3575">
                  <c:v>1774000</c:v>
                </c:pt>
                <c:pt idx="3576">
                  <c:v>1775000</c:v>
                </c:pt>
                <c:pt idx="3577">
                  <c:v>1776000</c:v>
                </c:pt>
                <c:pt idx="3578">
                  <c:v>1777000</c:v>
                </c:pt>
                <c:pt idx="3579">
                  <c:v>1778000</c:v>
                </c:pt>
                <c:pt idx="3580">
                  <c:v>1779000</c:v>
                </c:pt>
                <c:pt idx="3581">
                  <c:v>1780000</c:v>
                </c:pt>
                <c:pt idx="3582">
                  <c:v>1781000</c:v>
                </c:pt>
                <c:pt idx="3583">
                  <c:v>1782000</c:v>
                </c:pt>
                <c:pt idx="3584">
                  <c:v>1783000</c:v>
                </c:pt>
                <c:pt idx="3585">
                  <c:v>1784000</c:v>
                </c:pt>
                <c:pt idx="3586">
                  <c:v>1785000</c:v>
                </c:pt>
                <c:pt idx="3587">
                  <c:v>1786000</c:v>
                </c:pt>
                <c:pt idx="3588">
                  <c:v>1787000</c:v>
                </c:pt>
                <c:pt idx="3589">
                  <c:v>1788000</c:v>
                </c:pt>
                <c:pt idx="3590">
                  <c:v>1789000</c:v>
                </c:pt>
                <c:pt idx="3591">
                  <c:v>1790000</c:v>
                </c:pt>
                <c:pt idx="3592">
                  <c:v>1791000</c:v>
                </c:pt>
                <c:pt idx="3593">
                  <c:v>1792000</c:v>
                </c:pt>
                <c:pt idx="3594">
                  <c:v>1793000</c:v>
                </c:pt>
                <c:pt idx="3595">
                  <c:v>1794000</c:v>
                </c:pt>
                <c:pt idx="3596">
                  <c:v>1795000</c:v>
                </c:pt>
                <c:pt idx="3597">
                  <c:v>1796000</c:v>
                </c:pt>
                <c:pt idx="3598">
                  <c:v>1797000</c:v>
                </c:pt>
                <c:pt idx="3599">
                  <c:v>1798000</c:v>
                </c:pt>
                <c:pt idx="3600">
                  <c:v>1799000</c:v>
                </c:pt>
                <c:pt idx="3601">
                  <c:v>1800000</c:v>
                </c:pt>
                <c:pt idx="3602">
                  <c:v>1801000</c:v>
                </c:pt>
                <c:pt idx="3603">
                  <c:v>1802000</c:v>
                </c:pt>
                <c:pt idx="3604">
                  <c:v>1803000</c:v>
                </c:pt>
                <c:pt idx="3605">
                  <c:v>1804000</c:v>
                </c:pt>
                <c:pt idx="3606">
                  <c:v>1805000</c:v>
                </c:pt>
                <c:pt idx="3607">
                  <c:v>1806000</c:v>
                </c:pt>
                <c:pt idx="3608">
                  <c:v>1807000</c:v>
                </c:pt>
                <c:pt idx="3609">
                  <c:v>1808000</c:v>
                </c:pt>
                <c:pt idx="3610">
                  <c:v>1809000</c:v>
                </c:pt>
                <c:pt idx="3611">
                  <c:v>1810000</c:v>
                </c:pt>
                <c:pt idx="3612">
                  <c:v>1811000</c:v>
                </c:pt>
                <c:pt idx="3613">
                  <c:v>1812000</c:v>
                </c:pt>
                <c:pt idx="3614">
                  <c:v>1813000</c:v>
                </c:pt>
                <c:pt idx="3615">
                  <c:v>1814000</c:v>
                </c:pt>
                <c:pt idx="3616">
                  <c:v>1815000</c:v>
                </c:pt>
                <c:pt idx="3617">
                  <c:v>1816000</c:v>
                </c:pt>
                <c:pt idx="3618">
                  <c:v>1817000</c:v>
                </c:pt>
                <c:pt idx="3619">
                  <c:v>1818000</c:v>
                </c:pt>
                <c:pt idx="3620">
                  <c:v>1819000</c:v>
                </c:pt>
                <c:pt idx="3621">
                  <c:v>1820000</c:v>
                </c:pt>
                <c:pt idx="3622">
                  <c:v>1821000</c:v>
                </c:pt>
                <c:pt idx="3623">
                  <c:v>1822000</c:v>
                </c:pt>
                <c:pt idx="3624">
                  <c:v>1823000</c:v>
                </c:pt>
                <c:pt idx="3625">
                  <c:v>1824000</c:v>
                </c:pt>
                <c:pt idx="3626">
                  <c:v>1825000</c:v>
                </c:pt>
                <c:pt idx="3627">
                  <c:v>1826000</c:v>
                </c:pt>
                <c:pt idx="3628">
                  <c:v>1827000</c:v>
                </c:pt>
                <c:pt idx="3629">
                  <c:v>1828000</c:v>
                </c:pt>
                <c:pt idx="3630">
                  <c:v>1829000</c:v>
                </c:pt>
                <c:pt idx="3631">
                  <c:v>1830000</c:v>
                </c:pt>
                <c:pt idx="3632">
                  <c:v>1831000</c:v>
                </c:pt>
                <c:pt idx="3633">
                  <c:v>1832000</c:v>
                </c:pt>
                <c:pt idx="3634">
                  <c:v>1833000</c:v>
                </c:pt>
                <c:pt idx="3635">
                  <c:v>1834000</c:v>
                </c:pt>
                <c:pt idx="3636">
                  <c:v>1835000</c:v>
                </c:pt>
                <c:pt idx="3637">
                  <c:v>1836000</c:v>
                </c:pt>
                <c:pt idx="3638">
                  <c:v>1837000</c:v>
                </c:pt>
                <c:pt idx="3639">
                  <c:v>1838000</c:v>
                </c:pt>
                <c:pt idx="3640">
                  <c:v>1839000</c:v>
                </c:pt>
                <c:pt idx="3641">
                  <c:v>1840000</c:v>
                </c:pt>
                <c:pt idx="3642">
                  <c:v>1841000</c:v>
                </c:pt>
                <c:pt idx="3643">
                  <c:v>1842000</c:v>
                </c:pt>
                <c:pt idx="3644">
                  <c:v>1843000</c:v>
                </c:pt>
                <c:pt idx="3645">
                  <c:v>1844000</c:v>
                </c:pt>
                <c:pt idx="3646">
                  <c:v>1845000</c:v>
                </c:pt>
                <c:pt idx="3647">
                  <c:v>1846000</c:v>
                </c:pt>
                <c:pt idx="3648">
                  <c:v>1847000</c:v>
                </c:pt>
                <c:pt idx="3649">
                  <c:v>1848000</c:v>
                </c:pt>
                <c:pt idx="3650">
                  <c:v>1849000</c:v>
                </c:pt>
                <c:pt idx="3651">
                  <c:v>1850000</c:v>
                </c:pt>
                <c:pt idx="3652">
                  <c:v>1851000</c:v>
                </c:pt>
                <c:pt idx="3653">
                  <c:v>1852000</c:v>
                </c:pt>
                <c:pt idx="3654">
                  <c:v>1853000</c:v>
                </c:pt>
                <c:pt idx="3655">
                  <c:v>1854000</c:v>
                </c:pt>
                <c:pt idx="3656">
                  <c:v>1855000</c:v>
                </c:pt>
                <c:pt idx="3657">
                  <c:v>1856000</c:v>
                </c:pt>
                <c:pt idx="3658">
                  <c:v>1857000</c:v>
                </c:pt>
                <c:pt idx="3659">
                  <c:v>1858000</c:v>
                </c:pt>
                <c:pt idx="3660">
                  <c:v>1859000</c:v>
                </c:pt>
                <c:pt idx="3661">
                  <c:v>1860000</c:v>
                </c:pt>
                <c:pt idx="3662">
                  <c:v>1861000</c:v>
                </c:pt>
                <c:pt idx="3663">
                  <c:v>1862000</c:v>
                </c:pt>
                <c:pt idx="3664">
                  <c:v>1863000</c:v>
                </c:pt>
                <c:pt idx="3665">
                  <c:v>1864000</c:v>
                </c:pt>
                <c:pt idx="3666">
                  <c:v>1865000</c:v>
                </c:pt>
                <c:pt idx="3667">
                  <c:v>1866000</c:v>
                </c:pt>
                <c:pt idx="3668">
                  <c:v>1867000</c:v>
                </c:pt>
                <c:pt idx="3669">
                  <c:v>1868000</c:v>
                </c:pt>
                <c:pt idx="3670">
                  <c:v>1869000</c:v>
                </c:pt>
                <c:pt idx="3671">
                  <c:v>1870000</c:v>
                </c:pt>
                <c:pt idx="3672">
                  <c:v>1871000</c:v>
                </c:pt>
                <c:pt idx="3673">
                  <c:v>1872000</c:v>
                </c:pt>
                <c:pt idx="3674">
                  <c:v>1873000</c:v>
                </c:pt>
                <c:pt idx="3675">
                  <c:v>1874000</c:v>
                </c:pt>
                <c:pt idx="3676">
                  <c:v>1875000</c:v>
                </c:pt>
                <c:pt idx="3677">
                  <c:v>1876000</c:v>
                </c:pt>
                <c:pt idx="3678">
                  <c:v>1877000</c:v>
                </c:pt>
                <c:pt idx="3679">
                  <c:v>1878000</c:v>
                </c:pt>
                <c:pt idx="3680">
                  <c:v>1879000</c:v>
                </c:pt>
                <c:pt idx="3681">
                  <c:v>1880000</c:v>
                </c:pt>
                <c:pt idx="3682">
                  <c:v>1881000</c:v>
                </c:pt>
                <c:pt idx="3683">
                  <c:v>1882000</c:v>
                </c:pt>
                <c:pt idx="3684">
                  <c:v>1883000</c:v>
                </c:pt>
                <c:pt idx="3685">
                  <c:v>1884000</c:v>
                </c:pt>
                <c:pt idx="3686">
                  <c:v>1885000</c:v>
                </c:pt>
                <c:pt idx="3687">
                  <c:v>1886000</c:v>
                </c:pt>
                <c:pt idx="3688">
                  <c:v>1887000</c:v>
                </c:pt>
                <c:pt idx="3689">
                  <c:v>1888000</c:v>
                </c:pt>
                <c:pt idx="3690">
                  <c:v>1889000</c:v>
                </c:pt>
                <c:pt idx="3691">
                  <c:v>1890000</c:v>
                </c:pt>
                <c:pt idx="3692">
                  <c:v>1891000</c:v>
                </c:pt>
                <c:pt idx="3693">
                  <c:v>1892000</c:v>
                </c:pt>
                <c:pt idx="3694">
                  <c:v>1893000</c:v>
                </c:pt>
                <c:pt idx="3695">
                  <c:v>1894000</c:v>
                </c:pt>
                <c:pt idx="3696">
                  <c:v>1895000</c:v>
                </c:pt>
                <c:pt idx="3697">
                  <c:v>1896000</c:v>
                </c:pt>
                <c:pt idx="3698">
                  <c:v>1897000</c:v>
                </c:pt>
                <c:pt idx="3699">
                  <c:v>1898000</c:v>
                </c:pt>
                <c:pt idx="3700">
                  <c:v>1899000</c:v>
                </c:pt>
                <c:pt idx="3701">
                  <c:v>1900000</c:v>
                </c:pt>
                <c:pt idx="3702">
                  <c:v>1901000</c:v>
                </c:pt>
                <c:pt idx="3703">
                  <c:v>1902000</c:v>
                </c:pt>
                <c:pt idx="3704">
                  <c:v>1903000</c:v>
                </c:pt>
                <c:pt idx="3705">
                  <c:v>1904000</c:v>
                </c:pt>
                <c:pt idx="3706">
                  <c:v>1905000</c:v>
                </c:pt>
                <c:pt idx="3707">
                  <c:v>1906000</c:v>
                </c:pt>
                <c:pt idx="3708">
                  <c:v>1907000</c:v>
                </c:pt>
                <c:pt idx="3709">
                  <c:v>1908000</c:v>
                </c:pt>
                <c:pt idx="3710">
                  <c:v>1909000</c:v>
                </c:pt>
                <c:pt idx="3711">
                  <c:v>1910000</c:v>
                </c:pt>
                <c:pt idx="3712">
                  <c:v>1911000</c:v>
                </c:pt>
                <c:pt idx="3713">
                  <c:v>1912000</c:v>
                </c:pt>
                <c:pt idx="3714">
                  <c:v>1913000</c:v>
                </c:pt>
                <c:pt idx="3715">
                  <c:v>1914000</c:v>
                </c:pt>
                <c:pt idx="3716">
                  <c:v>1915000</c:v>
                </c:pt>
                <c:pt idx="3717">
                  <c:v>1916000</c:v>
                </c:pt>
                <c:pt idx="3718">
                  <c:v>1917000</c:v>
                </c:pt>
                <c:pt idx="3719">
                  <c:v>1918000</c:v>
                </c:pt>
                <c:pt idx="3720">
                  <c:v>1919000</c:v>
                </c:pt>
                <c:pt idx="3721">
                  <c:v>1920000</c:v>
                </c:pt>
                <c:pt idx="3722">
                  <c:v>1921000</c:v>
                </c:pt>
                <c:pt idx="3723">
                  <c:v>1922000</c:v>
                </c:pt>
                <c:pt idx="3724">
                  <c:v>1923000</c:v>
                </c:pt>
                <c:pt idx="3725">
                  <c:v>1924000</c:v>
                </c:pt>
                <c:pt idx="3726">
                  <c:v>1925000</c:v>
                </c:pt>
                <c:pt idx="3727">
                  <c:v>1926000</c:v>
                </c:pt>
                <c:pt idx="3728">
                  <c:v>1927000</c:v>
                </c:pt>
                <c:pt idx="3729">
                  <c:v>1928000</c:v>
                </c:pt>
                <c:pt idx="3730">
                  <c:v>1929000</c:v>
                </c:pt>
                <c:pt idx="3731">
                  <c:v>1930000</c:v>
                </c:pt>
                <c:pt idx="3732">
                  <c:v>1931000</c:v>
                </c:pt>
                <c:pt idx="3733">
                  <c:v>1932000</c:v>
                </c:pt>
                <c:pt idx="3734">
                  <c:v>1933000</c:v>
                </c:pt>
                <c:pt idx="3735">
                  <c:v>1934000</c:v>
                </c:pt>
                <c:pt idx="3736">
                  <c:v>1935000</c:v>
                </c:pt>
                <c:pt idx="3737">
                  <c:v>1936000</c:v>
                </c:pt>
                <c:pt idx="3738">
                  <c:v>1937000</c:v>
                </c:pt>
                <c:pt idx="3739">
                  <c:v>1938000</c:v>
                </c:pt>
                <c:pt idx="3740">
                  <c:v>1939000</c:v>
                </c:pt>
                <c:pt idx="3741">
                  <c:v>1940000</c:v>
                </c:pt>
                <c:pt idx="3742">
                  <c:v>1941000</c:v>
                </c:pt>
                <c:pt idx="3743">
                  <c:v>1942000</c:v>
                </c:pt>
                <c:pt idx="3744">
                  <c:v>1943000</c:v>
                </c:pt>
                <c:pt idx="3745">
                  <c:v>1944000</c:v>
                </c:pt>
                <c:pt idx="3746">
                  <c:v>1945000</c:v>
                </c:pt>
                <c:pt idx="3747">
                  <c:v>1946000</c:v>
                </c:pt>
                <c:pt idx="3748">
                  <c:v>1947000</c:v>
                </c:pt>
                <c:pt idx="3749">
                  <c:v>1948000</c:v>
                </c:pt>
                <c:pt idx="3750">
                  <c:v>1949000</c:v>
                </c:pt>
                <c:pt idx="3751">
                  <c:v>1950000</c:v>
                </c:pt>
                <c:pt idx="3752">
                  <c:v>1951000</c:v>
                </c:pt>
                <c:pt idx="3753">
                  <c:v>1952000</c:v>
                </c:pt>
                <c:pt idx="3754">
                  <c:v>1953000</c:v>
                </c:pt>
                <c:pt idx="3755">
                  <c:v>1954000</c:v>
                </c:pt>
                <c:pt idx="3756">
                  <c:v>1955000</c:v>
                </c:pt>
                <c:pt idx="3757">
                  <c:v>1956000</c:v>
                </c:pt>
                <c:pt idx="3758">
                  <c:v>1957000</c:v>
                </c:pt>
                <c:pt idx="3759">
                  <c:v>1958000</c:v>
                </c:pt>
                <c:pt idx="3760">
                  <c:v>1959000</c:v>
                </c:pt>
                <c:pt idx="3761">
                  <c:v>1960000</c:v>
                </c:pt>
                <c:pt idx="3762">
                  <c:v>1961000</c:v>
                </c:pt>
                <c:pt idx="3763">
                  <c:v>1962000</c:v>
                </c:pt>
                <c:pt idx="3764">
                  <c:v>1963000</c:v>
                </c:pt>
                <c:pt idx="3765">
                  <c:v>1964000</c:v>
                </c:pt>
                <c:pt idx="3766">
                  <c:v>1965000</c:v>
                </c:pt>
                <c:pt idx="3767">
                  <c:v>1966000</c:v>
                </c:pt>
                <c:pt idx="3768">
                  <c:v>1967000</c:v>
                </c:pt>
                <c:pt idx="3769">
                  <c:v>1968000</c:v>
                </c:pt>
                <c:pt idx="3770">
                  <c:v>1969000</c:v>
                </c:pt>
                <c:pt idx="3771">
                  <c:v>1970000</c:v>
                </c:pt>
                <c:pt idx="3772">
                  <c:v>1971000</c:v>
                </c:pt>
                <c:pt idx="3773">
                  <c:v>1972000</c:v>
                </c:pt>
                <c:pt idx="3774">
                  <c:v>1973000</c:v>
                </c:pt>
                <c:pt idx="3775">
                  <c:v>1974000</c:v>
                </c:pt>
                <c:pt idx="3776">
                  <c:v>1975000</c:v>
                </c:pt>
                <c:pt idx="3777">
                  <c:v>1976000</c:v>
                </c:pt>
                <c:pt idx="3778">
                  <c:v>1977000</c:v>
                </c:pt>
                <c:pt idx="3779">
                  <c:v>1978000</c:v>
                </c:pt>
                <c:pt idx="3780">
                  <c:v>1979000</c:v>
                </c:pt>
                <c:pt idx="3781">
                  <c:v>1980000</c:v>
                </c:pt>
                <c:pt idx="3782">
                  <c:v>1981000</c:v>
                </c:pt>
                <c:pt idx="3783">
                  <c:v>1982000</c:v>
                </c:pt>
                <c:pt idx="3784">
                  <c:v>1983000</c:v>
                </c:pt>
                <c:pt idx="3785">
                  <c:v>1984000</c:v>
                </c:pt>
                <c:pt idx="3786">
                  <c:v>1985000</c:v>
                </c:pt>
                <c:pt idx="3787">
                  <c:v>1986000</c:v>
                </c:pt>
                <c:pt idx="3788">
                  <c:v>1987000</c:v>
                </c:pt>
                <c:pt idx="3789">
                  <c:v>1988000</c:v>
                </c:pt>
                <c:pt idx="3790">
                  <c:v>1989000</c:v>
                </c:pt>
                <c:pt idx="3791">
                  <c:v>1990000</c:v>
                </c:pt>
                <c:pt idx="3792">
                  <c:v>1991000</c:v>
                </c:pt>
                <c:pt idx="3793">
                  <c:v>1992000</c:v>
                </c:pt>
                <c:pt idx="3794">
                  <c:v>1993000</c:v>
                </c:pt>
                <c:pt idx="3795">
                  <c:v>1994000</c:v>
                </c:pt>
                <c:pt idx="3796">
                  <c:v>1995000</c:v>
                </c:pt>
                <c:pt idx="3797">
                  <c:v>1996000</c:v>
                </c:pt>
                <c:pt idx="3798">
                  <c:v>1997000</c:v>
                </c:pt>
                <c:pt idx="3799">
                  <c:v>1998000</c:v>
                </c:pt>
                <c:pt idx="3800">
                  <c:v>1999000</c:v>
                </c:pt>
                <c:pt idx="3801">
                  <c:v>2000000</c:v>
                </c:pt>
              </c:numCache>
            </c:numRef>
          </c:xVal>
          <c:yVal>
            <c:numRef>
              <c:f>'TPS543C20 Loop Gain'!$AI$133:$AI$3914</c:f>
              <c:numCache>
                <c:formatCode>General</c:formatCode>
                <c:ptCount val="3782"/>
                <c:pt idx="0">
                  <c:v>61.663861299897349</c:v>
                </c:pt>
                <c:pt idx="1">
                  <c:v>61.241336292787608</c:v>
                </c:pt>
                <c:pt idx="2">
                  <c:v>50.905950936382702</c:v>
                </c:pt>
                <c:pt idx="3">
                  <c:v>44.54642619187603</c:v>
                </c:pt>
                <c:pt idx="4">
                  <c:v>40.244514750761496</c:v>
                </c:pt>
                <c:pt idx="5">
                  <c:v>36.894504370262439</c:v>
                </c:pt>
                <c:pt idx="6">
                  <c:v>34.155029927880136</c:v>
                </c:pt>
                <c:pt idx="7">
                  <c:v>31.866615127318187</c:v>
                </c:pt>
                <c:pt idx="8">
                  <c:v>29.931275203746711</c:v>
                </c:pt>
                <c:pt idx="9">
                  <c:v>28.279892902921333</c:v>
                </c:pt>
                <c:pt idx="10">
                  <c:v>26.860594297160926</c:v>
                </c:pt>
                <c:pt idx="11">
                  <c:v>25.633265825801445</c:v>
                </c:pt>
                <c:pt idx="12">
                  <c:v>24.566349320502319</c:v>
                </c:pt>
                <c:pt idx="13">
                  <c:v>23.634716068737958</c:v>
                </c:pt>
                <c:pt idx="14">
                  <c:v>22.818159585985072</c:v>
                </c:pt>
                <c:pt idx="15">
                  <c:v>22.100288353211287</c:v>
                </c:pt>
                <c:pt idx="16">
                  <c:v>21.467695351136328</c:v>
                </c:pt>
                <c:pt idx="17">
                  <c:v>20.909326695628575</c:v>
                </c:pt>
                <c:pt idx="18">
                  <c:v>20.415996811621824</c:v>
                </c:pt>
                <c:pt idx="19">
                  <c:v>19.980013039417035</c:v>
                </c:pt>
                <c:pt idx="20">
                  <c:v>19.594882777039654</c:v>
                </c:pt>
                <c:pt idx="21">
                  <c:v>19.255083326636402</c:v>
                </c:pt>
                <c:pt idx="22">
                  <c:v>18.955879650452065</c:v>
                </c:pt>
                <c:pt idx="23">
                  <c:v>18.693178905913694</c:v>
                </c:pt>
                <c:pt idx="24">
                  <c:v>18.463413329727366</c:v>
                </c:pt>
                <c:pt idx="25">
                  <c:v>18.263445050218451</c:v>
                </c:pt>
                <c:pt idx="26">
                  <c:v>18.090487913263459</c:v>
                </c:pt>
                <c:pt idx="27">
                  <c:v>17.942042544409055</c:v>
                </c:pt>
                <c:pt idx="28">
                  <c:v>17.815841734877935</c:v>
                </c:pt>
                <c:pt idx="29">
                  <c:v>17.709803904246442</c:v>
                </c:pt>
                <c:pt idx="30">
                  <c:v>17.621992910982996</c:v>
                </c:pt>
                <c:pt idx="31">
                  <c:v>17.550582894811466</c:v>
                </c:pt>
                <c:pt idx="32">
                  <c:v>17.493827172856776</c:v>
                </c:pt>
                <c:pt idx="33">
                  <c:v>17.450030499273723</c:v>
                </c:pt>
                <c:pt idx="34">
                  <c:v>17.41752425401317</c:v>
                </c:pt>
                <c:pt idx="35">
                  <c:v>17.394644364515464</c:v>
                </c:pt>
                <c:pt idx="36">
                  <c:v>17.379711993928382</c:v>
                </c:pt>
                <c:pt idx="37">
                  <c:v>17.371017254845714</c:v>
                </c:pt>
                <c:pt idx="38">
                  <c:v>17.366806427034629</c:v>
                </c:pt>
                <c:pt idx="39">
                  <c:v>17.365273361211212</c:v>
                </c:pt>
                <c:pt idx="40">
                  <c:v>17.364555920497956</c:v>
                </c:pt>
                <c:pt idx="41">
                  <c:v>17.362738418056431</c:v>
                </c:pt>
                <c:pt idx="42">
                  <c:v>17.357861016659054</c:v>
                </c:pt>
                <c:pt idx="43">
                  <c:v>17.347936920562514</c:v>
                </c:pt>
                <c:pt idx="44">
                  <c:v>17.330977871961213</c:v>
                </c:pt>
                <c:pt idx="45">
                  <c:v>17.305027936778554</c:v>
                </c:pt>
                <c:pt idx="46">
                  <c:v>17.26820483072375</c:v>
                </c:pt>
                <c:pt idx="47">
                  <c:v>17.218747143640552</c:v>
                </c:pt>
                <c:pt idx="48">
                  <c:v>17.155064869751872</c:v>
                </c:pt>
                <c:pt idx="49">
                  <c:v>17.075789795871714</c:v>
                </c:pt>
                <c:pt idx="50">
                  <c:v>16.979821721067843</c:v>
                </c:pt>
                <c:pt idx="51">
                  <c:v>16.866366351284579</c:v>
                </c:pt>
                <c:pt idx="52">
                  <c:v>16.734961142313132</c:v>
                </c:pt>
                <c:pt idx="53">
                  <c:v>16.585486359875411</c:v>
                </c:pt>
                <c:pt idx="54">
                  <c:v>16.41816006681773</c:v>
                </c:pt>
                <c:pt idx="55">
                  <c:v>16.233517405882605</c:v>
                </c:pt>
                <c:pt idx="56">
                  <c:v>16.032376138383526</c:v>
                </c:pt>
                <c:pt idx="57">
                  <c:v>15.815791657327816</c:v>
                </c:pt>
                <c:pt idx="58">
                  <c:v>15.585005434827487</c:v>
                </c:pt>
                <c:pt idx="59">
                  <c:v>15.34139102602717</c:v>
                </c:pt>
                <c:pt idx="60">
                  <c:v>15.086401393609099</c:v>
                </c:pt>
                <c:pt idx="61">
                  <c:v>14.82152058333206</c:v>
                </c:pt>
                <c:pt idx="62">
                  <c:v>14.548221854165458</c:v>
                </c:pt>
                <c:pt idx="63">
                  <c:v>14.267933418540228</c:v>
                </c:pt>
                <c:pt idx="64">
                  <c:v>13.982012109211277</c:v>
                </c:pt>
                <c:pt idx="65">
                  <c:v>13.69172463498267</c:v>
                </c:pt>
                <c:pt idx="66">
                  <c:v>13.398235642761193</c:v>
                </c:pt>
                <c:pt idx="67">
                  <c:v>13.102601554851546</c:v>
                </c:pt>
                <c:pt idx="68">
                  <c:v>12.805769062594589</c:v>
                </c:pt>
                <c:pt idx="69">
                  <c:v>12.508577186512486</c:v>
                </c:pt>
                <c:pt idx="70">
                  <c:v>12.211761916663242</c:v>
                </c:pt>
                <c:pt idx="71">
                  <c:v>11.915962589502673</c:v>
                </c:pt>
                <c:pt idx="72">
                  <c:v>11.621729312779213</c:v>
                </c:pt>
                <c:pt idx="73">
                  <c:v>11.329530900161158</c:v>
                </c:pt>
                <c:pt idx="74">
                  <c:v>11.03976291215157</c:v>
                </c:pt>
                <c:pt idx="75">
                  <c:v>10.752755514449596</c:v>
                </c:pt>
                <c:pt idx="76">
                  <c:v>10.468780958275667</c:v>
                </c:pt>
                <c:pt idx="77">
                  <c:v>10.188060560390353</c:v>
                </c:pt>
                <c:pt idx="78">
                  <c:v>9.9107711160432803</c:v>
                </c:pt>
                <c:pt idx="79">
                  <c:v>9.6370507187336898</c:v>
                </c:pt>
                <c:pt idx="80">
                  <c:v>9.3670039893041732</c:v>
                </c:pt>
                <c:pt idx="81">
                  <c:v>9.100706736171011</c:v>
                </c:pt>
                <c:pt idx="82">
                  <c:v>8.8382100806318569</c:v>
                </c:pt>
                <c:pt idx="83">
                  <c:v>8.5795440881041536</c:v>
                </c:pt>
                <c:pt idx="84">
                  <c:v>8.3247209492404437</c:v>
                </c:pt>
                <c:pt idx="85">
                  <c:v>8.0737377553869969</c:v>
                </c:pt>
                <c:pt idx="86">
                  <c:v>7.8265789115791922</c:v>
                </c:pt>
                <c:pt idx="87">
                  <c:v>7.5832182279125799</c:v>
                </c:pt>
                <c:pt idx="88">
                  <c:v>7.3436207271503617</c:v>
                </c:pt>
                <c:pt idx="89">
                  <c:v>7.10774420311468</c:v>
                </c:pt>
                <c:pt idx="90">
                  <c:v>6.8755405610549447</c:v>
                </c:pt>
                <c:pt idx="91">
                  <c:v>6.6469569678840035</c:v>
                </c:pt>
                <c:pt idx="92">
                  <c:v>6.4219368370481398</c:v>
                </c:pt>
                <c:pt idx="93">
                  <c:v>6.2004206698972855</c:v>
                </c:pt>
                <c:pt idx="94">
                  <c:v>5.9823467727668254</c:v>
                </c:pt>
                <c:pt idx="95">
                  <c:v>5.7676518665882348</c:v>
                </c:pt>
                <c:pt idx="96">
                  <c:v>5.556271603704678</c:v>
                </c:pt>
                <c:pt idx="97">
                  <c:v>5.3481410046690501</c:v>
                </c:pt>
                <c:pt idx="98">
                  <c:v>5.1431948261177904</c:v>
                </c:pt>
                <c:pt idx="99">
                  <c:v>4.9413678693459664</c:v>
                </c:pt>
                <c:pt idx="100">
                  <c:v>4.7425952379156593</c:v>
                </c:pt>
                <c:pt idx="101">
                  <c:v>4.5468125515077826</c:v>
                </c:pt>
                <c:pt idx="102">
                  <c:v>4.3539561222426029</c:v>
                </c:pt>
                <c:pt idx="103">
                  <c:v>4.163963098852185</c:v>
                </c:pt>
                <c:pt idx="104">
                  <c:v>3.9767715833425594</c:v>
                </c:pt>
                <c:pt idx="105">
                  <c:v>3.7923207241522148</c:v>
                </c:pt>
                <c:pt idx="106">
                  <c:v>3.6105507892530198</c:v>
                </c:pt>
                <c:pt idx="107">
                  <c:v>3.4314032221725173</c:v>
                </c:pt>
                <c:pt idx="108">
                  <c:v>3.2548206834958111</c:v>
                </c:pt>
                <c:pt idx="109">
                  <c:v>3.0807470800500152</c:v>
                </c:pt>
                <c:pt idx="110">
                  <c:v>2.9091275836745782</c:v>
                </c:pt>
                <c:pt idx="111">
                  <c:v>2.7399086412048206</c:v>
                </c:pt>
                <c:pt idx="112">
                  <c:v>2.5730379770766314</c:v>
                </c:pt>
                <c:pt idx="113">
                  <c:v>2.4084645897540113</c:v>
                </c:pt>
                <c:pt idx="114">
                  <c:v>2.246138743020623</c:v>
                </c:pt>
                <c:pt idx="115">
                  <c:v>2.0860119530225028</c:v>
                </c:pt>
                <c:pt idx="116">
                  <c:v>1.9280369718214116</c:v>
                </c:pt>
                <c:pt idx="117">
                  <c:v>1.7721677681193695</c:v>
                </c:pt>
                <c:pt idx="118">
                  <c:v>1.618359505706243</c:v>
                </c:pt>
                <c:pt idx="119">
                  <c:v>1.4665685201119028</c:v>
                </c:pt>
                <c:pt idx="120">
                  <c:v>1.3167522938691942</c:v>
                </c:pt>
                <c:pt idx="121">
                  <c:v>1.1688694307376073</c:v>
                </c:pt>
                <c:pt idx="122">
                  <c:v>1.0228796291770215</c:v>
                </c:pt>
                <c:pt idx="123">
                  <c:v>0.87874365532870635</c:v>
                </c:pt>
                <c:pt idx="124">
                  <c:v>0.73642331570815778</c:v>
                </c:pt>
                <c:pt idx="125">
                  <c:v>0.59588142979324255</c:v>
                </c:pt>
                <c:pt idx="126">
                  <c:v>0.45708180265269543</c:v>
                </c:pt>
                <c:pt idx="127">
                  <c:v>0.31998919774342827</c:v>
                </c:pt>
                <c:pt idx="128">
                  <c:v>0.18456930997372006</c:v>
                </c:pt>
                <c:pt idx="129">
                  <c:v>5.0788739125607496E-2</c:v>
                </c:pt>
                <c:pt idx="130">
                  <c:v>-8.1385036302246805E-2</c:v>
                </c:pt>
                <c:pt idx="131">
                  <c:v>-0.21198368476955287</c:v>
                </c:pt>
                <c:pt idx="132">
                  <c:v>-0.34103804684909306</c:v>
                </c:pt>
                <c:pt idx="133">
                  <c:v>-0.46857815981858786</c:v>
                </c:pt>
                <c:pt idx="134">
                  <c:v>-0.5946332816740969</c:v>
                </c:pt>
                <c:pt idx="135">
                  <c:v>-0.71923191453520952</c:v>
                </c:pt>
                <c:pt idx="136">
                  <c:v>-0.84240182743894054</c:v>
                </c:pt>
                <c:pt idx="137">
                  <c:v>-0.96417007850855385</c:v>
                </c:pt>
                <c:pt idx="138">
                  <c:v>-1.0845630364974506</c:v>
                </c:pt>
                <c:pt idx="139">
                  <c:v>-1.2036064017068888</c:v>
                </c:pt>
                <c:pt idx="140">
                  <c:v>-1.3213252262819211</c:v>
                </c:pt>
                <c:pt idx="141">
                  <c:v>-1.437743933891789</c:v>
                </c:pt>
                <c:pt idx="142">
                  <c:v>-1.5528863388023479</c:v>
                </c:pt>
                <c:pt idx="143">
                  <c:v>-1.6667756643506879</c:v>
                </c:pt>
                <c:pt idx="144">
                  <c:v>-1.7794345608338005</c:v>
                </c:pt>
                <c:pt idx="145">
                  <c:v>-1.8908851228221921</c:v>
                </c:pt>
                <c:pt idx="146">
                  <c:v>-2.0011489059140435</c:v>
                </c:pt>
                <c:pt idx="147">
                  <c:v>-2.1102469429412487</c:v>
                </c:pt>
                <c:pt idx="148">
                  <c:v>-2.2181997596427512</c:v>
                </c:pt>
                <c:pt idx="149">
                  <c:v>-2.3250273898209257</c:v>
                </c:pt>
                <c:pt idx="150">
                  <c:v>-2.4307493899942978</c:v>
                </c:pt>
                <c:pt idx="151">
                  <c:v>-2.5353848535622014</c:v>
                </c:pt>
                <c:pt idx="152">
                  <c:v>-2.6389524244950118</c:v>
                </c:pt>
                <c:pt idx="153">
                  <c:v>-2.7414703105696532</c:v>
                </c:pt>
                <c:pt idx="154">
                  <c:v>-2.8429562961555979</c:v>
                </c:pt>
                <c:pt idx="155">
                  <c:v>-2.9434277545777592</c:v>
                </c:pt>
                <c:pt idx="156">
                  <c:v>-3.0429016600601155</c:v>
                </c:pt>
                <c:pt idx="157">
                  <c:v>-3.1413945992707215</c:v>
                </c:pt>
                <c:pt idx="158">
                  <c:v>-3.238922782478777</c:v>
                </c:pt>
                <c:pt idx="159">
                  <c:v>-3.3355020543374869</c:v>
                </c:pt>
                <c:pt idx="160">
                  <c:v>-3.4311479043066457</c:v>
                </c:pt>
                <c:pt idx="161">
                  <c:v>-3.5258754767265419</c:v>
                </c:pt>
                <c:pt idx="162">
                  <c:v>-3.619699580556444</c:v>
                </c:pt>
                <c:pt idx="163">
                  <c:v>-3.7126346987885706</c:v>
                </c:pt>
                <c:pt idx="164">
                  <c:v>-3.8046949975501425</c:v>
                </c:pt>
                <c:pt idx="165">
                  <c:v>-3.8958943349037893</c:v>
                </c:pt>
                <c:pt idx="166">
                  <c:v>-3.9862462693575242</c:v>
                </c:pt>
                <c:pt idx="167">
                  <c:v>-4.0757640680961718</c:v>
                </c:pt>
                <c:pt idx="168">
                  <c:v>-4.1644607149404482</c:v>
                </c:pt>
                <c:pt idx="169">
                  <c:v>-4.2523489180485106</c:v>
                </c:pt>
                <c:pt idx="170">
                  <c:v>-4.3394411173654444</c:v>
                </c:pt>
                <c:pt idx="171">
                  <c:v>-4.4257494918317644</c:v>
                </c:pt>
                <c:pt idx="172">
                  <c:v>-4.5112859663584119</c:v>
                </c:pt>
                <c:pt idx="173">
                  <c:v>-4.5960622185792452</c:v>
                </c:pt>
                <c:pt idx="174">
                  <c:v>-4.680089685384397</c:v>
                </c:pt>
                <c:pt idx="175">
                  <c:v>-4.7633795692481087</c:v>
                </c:pt>
                <c:pt idx="176">
                  <c:v>-4.8459428443539228</c:v>
                </c:pt>
                <c:pt idx="177">
                  <c:v>-4.9277902625270542</c:v>
                </c:pt>
                <c:pt idx="178">
                  <c:v>-5.0089323589792292</c:v>
                </c:pt>
                <c:pt idx="179">
                  <c:v>-5.0893794578747311</c:v>
                </c:pt>
                <c:pt idx="180">
                  <c:v>-5.1691416777221573</c:v>
                </c:pt>
                <c:pt idx="181">
                  <c:v>-5.2482289365991299</c:v>
                </c:pt>
                <c:pt idx="182">
                  <c:v>-5.3266509572155085</c:v>
                </c:pt>
                <c:pt idx="183">
                  <c:v>-5.4044172718211438</c:v>
                </c:pt>
                <c:pt idx="184">
                  <c:v>-5.4815372269639662</c:v>
                </c:pt>
                <c:pt idx="185">
                  <c:v>-5.5580199881022221</c:v>
                </c:pt>
                <c:pt idx="186">
                  <c:v>-5.6338745440786138</c:v>
                </c:pt>
                <c:pt idx="187">
                  <c:v>-5.7091097114576677</c:v>
                </c:pt>
                <c:pt idx="188">
                  <c:v>-5.7837341387355643</c:v>
                </c:pt>
                <c:pt idx="189">
                  <c:v>-5.857756310422003</c:v>
                </c:pt>
                <c:pt idx="190">
                  <c:v>-5.9311845510025885</c:v>
                </c:pt>
                <c:pt idx="191">
                  <c:v>-6.0040270287838124</c:v>
                </c:pt>
                <c:pt idx="192">
                  <c:v>-6.0762917596241461</c:v>
                </c:pt>
                <c:pt idx="193">
                  <c:v>-6.1479866105586556</c:v>
                </c:pt>
                <c:pt idx="194">
                  <c:v>-6.2191193033150673</c:v>
                </c:pt>
                <c:pt idx="195">
                  <c:v>-6.2896974177305429</c:v>
                </c:pt>
                <c:pt idx="196">
                  <c:v>-6.3597283950692374</c:v>
                </c:pt>
                <c:pt idx="197">
                  <c:v>-6.429219541244735</c:v>
                </c:pt>
                <c:pt idx="198">
                  <c:v>-6.4981780299518626</c:v>
                </c:pt>
                <c:pt idx="199">
                  <c:v>-6.566610905707627</c:v>
                </c:pt>
                <c:pt idx="200">
                  <c:v>-6.6345250868095151</c:v>
                </c:pt>
                <c:pt idx="201">
                  <c:v>-6.7019273682077554</c:v>
                </c:pt>
                <c:pt idx="202">
                  <c:v>-6.7688244243002682</c:v>
                </c:pt>
                <c:pt idx="203">
                  <c:v>-6.8352228116472773</c:v>
                </c:pt>
                <c:pt idx="204">
                  <c:v>-6.9011289716141899</c:v>
                </c:pt>
                <c:pt idx="205">
                  <c:v>-6.9665492329390011</c:v>
                </c:pt>
                <c:pt idx="206">
                  <c:v>-7.0314898142314055</c:v>
                </c:pt>
                <c:pt idx="207">
                  <c:v>-7.0959568264031887</c:v>
                </c:pt>
                <c:pt idx="208">
                  <c:v>-7.1599562750333421</c:v>
                </c:pt>
                <c:pt idx="209">
                  <c:v>-7.2234940626695421</c:v>
                </c:pt>
                <c:pt idx="210">
                  <c:v>-7.2865759910677141</c:v>
                </c:pt>
                <c:pt idx="211">
                  <c:v>-7.3492077633718189</c:v>
                </c:pt>
                <c:pt idx="212">
                  <c:v>-7.4113949862370685</c:v>
                </c:pt>
                <c:pt idx="213">
                  <c:v>-7.4731431718963748</c:v>
                </c:pt>
                <c:pt idx="214">
                  <c:v>-7.5344577401715824</c:v>
                </c:pt>
                <c:pt idx="215">
                  <c:v>-7.5953440204347586</c:v>
                </c:pt>
                <c:pt idx="216">
                  <c:v>-7.6558072535158246</c:v>
                </c:pt>
                <c:pt idx="217">
                  <c:v>-7.7158525935640112</c:v>
                </c:pt>
                <c:pt idx="218">
                  <c:v>-7.7754851098574669</c:v>
                </c:pt>
                <c:pt idx="219">
                  <c:v>-7.8347097885710717</c:v>
                </c:pt>
                <c:pt idx="220">
                  <c:v>-7.8935315344952928</c:v>
                </c:pt>
                <c:pt idx="221">
                  <c:v>-7.9519551727149018</c:v>
                </c:pt>
                <c:pt idx="222">
                  <c:v>-8.0099854502426382</c:v>
                </c:pt>
                <c:pt idx="223">
                  <c:v>-8.0676270376135069</c:v>
                </c:pt>
                <c:pt idx="224">
                  <c:v>-8.1248845304390791</c:v>
                </c:pt>
                <c:pt idx="225">
                  <c:v>-8.1817624509230527</c:v>
                </c:pt>
                <c:pt idx="226">
                  <c:v>-8.2382652493392889</c:v>
                </c:pt>
                <c:pt idx="227">
                  <c:v>-8.2943973054729607</c:v>
                </c:pt>
                <c:pt idx="228">
                  <c:v>-8.3501629300285991</c:v>
                </c:pt>
                <c:pt idx="229">
                  <c:v>-8.4055663660008744</c:v>
                </c:pt>
                <c:pt idx="230">
                  <c:v>-8.4606117900139548</c:v>
                </c:pt>
                <c:pt idx="231">
                  <c:v>-8.5153033136291327</c:v>
                </c:pt>
                <c:pt idx="232">
                  <c:v>-8.5696449846191278</c:v>
                </c:pt>
                <c:pt idx="233">
                  <c:v>-8.6236407882128923</c:v>
                </c:pt>
                <c:pt idx="234">
                  <c:v>-8.6772946483117792</c:v>
                </c:pt>
                <c:pt idx="235">
                  <c:v>-8.7306104286756145</c:v>
                </c:pt>
                <c:pt idx="236">
                  <c:v>-8.7835919340804942</c:v>
                </c:pt>
                <c:pt idx="237">
                  <c:v>-8.8362429114515493</c:v>
                </c:pt>
                <c:pt idx="238">
                  <c:v>-8.8885670509663868</c:v>
                </c:pt>
                <c:pt idx="239">
                  <c:v>-8.9405679871356867</c:v>
                </c:pt>
                <c:pt idx="240">
                  <c:v>-8.9922492998569385</c:v>
                </c:pt>
                <c:pt idx="241">
                  <c:v>-9.0436145154436094</c:v>
                </c:pt>
                <c:pt idx="242">
                  <c:v>-9.0946671076332493</c:v>
                </c:pt>
                <c:pt idx="243">
                  <c:v>-9.1454104985695253</c:v>
                </c:pt>
                <c:pt idx="244">
                  <c:v>-9.1958480597635273</c:v>
                </c:pt>
                <c:pt idx="245">
                  <c:v>-9.2459831130337342</c:v>
                </c:pt>
                <c:pt idx="246">
                  <c:v>-9.2958189314228825</c:v>
                </c:pt>
                <c:pt idx="247">
                  <c:v>-9.3453587400972857</c:v>
                </c:pt>
                <c:pt idx="248">
                  <c:v>-9.3946057172224755</c:v>
                </c:pt>
                <c:pt idx="249">
                  <c:v>-9.443562994822754</c:v>
                </c:pt>
                <c:pt idx="250">
                  <c:v>-9.4922336596187513</c:v>
                </c:pt>
                <c:pt idx="251">
                  <c:v>-9.5406207538491632</c:v>
                </c:pt>
                <c:pt idx="252">
                  <c:v>-9.5887272760724578</c:v>
                </c:pt>
                <c:pt idx="253">
                  <c:v>-9.6365561819518835</c:v>
                </c:pt>
                <c:pt idx="254">
                  <c:v>-9.6841103850235619</c:v>
                </c:pt>
                <c:pt idx="255">
                  <c:v>-9.7313927574473418</c:v>
                </c:pt>
                <c:pt idx="256">
                  <c:v>-9.7784061307422867</c:v>
                </c:pt>
                <c:pt idx="257">
                  <c:v>-9.8251532965049435</c:v>
                </c:pt>
                <c:pt idx="258">
                  <c:v>-9.8716370071140904</c:v>
                </c:pt>
                <c:pt idx="259">
                  <c:v>-9.9178599764185762</c:v>
                </c:pt>
                <c:pt idx="260">
                  <c:v>-9.9638248804120977</c:v>
                </c:pt>
                <c:pt idx="261">
                  <c:v>-10.009534357892848</c:v>
                </c:pt>
                <c:pt idx="262">
                  <c:v>-10.054991011109099</c:v>
                </c:pt>
                <c:pt idx="263">
                  <c:v>-10.100197406392075</c:v>
                </c:pt>
                <c:pt idx="264">
                  <c:v>-10.145156074774777</c:v>
                </c:pt>
                <c:pt idx="265">
                  <c:v>-10.189869512598811</c:v>
                </c:pt>
                <c:pt idx="266">
                  <c:v>-10.234340182106925</c:v>
                </c:pt>
                <c:pt idx="267">
                  <c:v>-10.278570512025935</c:v>
                </c:pt>
                <c:pt idx="268">
                  <c:v>-10.322562898134624</c:v>
                </c:pt>
                <c:pt idx="269">
                  <c:v>-10.366319703822997</c:v>
                </c:pt>
                <c:pt idx="270">
                  <c:v>-10.409843260637679</c:v>
                </c:pt>
                <c:pt idx="271">
                  <c:v>-10.453135868817418</c:v>
                </c:pt>
                <c:pt idx="272">
                  <c:v>-10.496199797817649</c:v>
                </c:pt>
                <c:pt idx="273">
                  <c:v>-10.539037286824506</c:v>
                </c:pt>
                <c:pt idx="274">
                  <c:v>-10.581650545257597</c:v>
                </c:pt>
                <c:pt idx="275">
                  <c:v>-10.624041753264322</c:v>
                </c:pt>
                <c:pt idx="276">
                  <c:v>-10.666213062202663</c:v>
                </c:pt>
                <c:pt idx="277">
                  <c:v>-10.708166595115712</c:v>
                </c:pt>
                <c:pt idx="278">
                  <c:v>-10.749904447196148</c:v>
                </c:pt>
                <c:pt idx="279">
                  <c:v>-10.791428686240629</c:v>
                </c:pt>
                <c:pt idx="280">
                  <c:v>-10.832741353097708</c:v>
                </c:pt>
                <c:pt idx="281">
                  <c:v>-10.873844462104705</c:v>
                </c:pt>
                <c:pt idx="282">
                  <c:v>-10.914740001516414</c:v>
                </c:pt>
                <c:pt idx="283">
                  <c:v>-10.955429933926744</c:v>
                </c:pt>
                <c:pt idx="284">
                  <c:v>-10.995916196680771</c:v>
                </c:pt>
                <c:pt idx="285">
                  <c:v>-11.036200702279395</c:v>
                </c:pt>
                <c:pt idx="286">
                  <c:v>-11.076285338776302</c:v>
                </c:pt>
                <c:pt idx="287">
                  <c:v>-11.116171970167166</c:v>
                </c:pt>
                <c:pt idx="288">
                  <c:v>-11.155862436771077</c:v>
                </c:pt>
                <c:pt idx="289">
                  <c:v>-11.195358555605866</c:v>
                </c:pt>
                <c:pt idx="290">
                  <c:v>-11.234662120754258</c:v>
                </c:pt>
                <c:pt idx="291">
                  <c:v>-11.273774903725602</c:v>
                </c:pt>
                <c:pt idx="292">
                  <c:v>-11.312698653808809</c:v>
                </c:pt>
                <c:pt idx="293">
                  <c:v>-11.351435098418769</c:v>
                </c:pt>
                <c:pt idx="294">
                  <c:v>-11.389985943438019</c:v>
                </c:pt>
                <c:pt idx="295">
                  <c:v>-11.428352873550406</c:v>
                </c:pt>
                <c:pt idx="296">
                  <c:v>-11.466537552568418</c:v>
                </c:pt>
                <c:pt idx="297">
                  <c:v>-11.504541623755635</c:v>
                </c:pt>
                <c:pt idx="298">
                  <c:v>-11.542366710142847</c:v>
                </c:pt>
                <c:pt idx="299">
                  <c:v>-11.58001441483707</c:v>
                </c:pt>
                <c:pt idx="300">
                  <c:v>-11.617486321327197</c:v>
                </c:pt>
                <c:pt idx="301">
                  <c:v>-11.65478399378137</c:v>
                </c:pt>
                <c:pt idx="302">
                  <c:v>-11.691908977341654</c:v>
                </c:pt>
                <c:pt idx="303">
                  <c:v>-11.728862798411591</c:v>
                </c:pt>
                <c:pt idx="304">
                  <c:v>-11.765646964937948</c:v>
                </c:pt>
                <c:pt idx="305">
                  <c:v>-11.802262966690515</c:v>
                </c:pt>
                <c:pt idx="306">
                  <c:v>-11.838712275532583</c:v>
                </c:pt>
                <c:pt idx="307">
                  <c:v>-11.874996345690171</c:v>
                </c:pt>
                <c:pt idx="308">
                  <c:v>-11.911116614014286</c:v>
                </c:pt>
                <c:pt idx="309">
                  <c:v>-11.947074500239786</c:v>
                </c:pt>
                <c:pt idx="310">
                  <c:v>-11.982871407238274</c:v>
                </c:pt>
                <c:pt idx="311">
                  <c:v>-12.018508721268393</c:v>
                </c:pt>
                <c:pt idx="312">
                  <c:v>-12.053987812219164</c:v>
                </c:pt>
                <c:pt idx="313">
                  <c:v>-12.089310033852179</c:v>
                </c:pt>
                <c:pt idx="314">
                  <c:v>-12.124476724036734</c:v>
                </c:pt>
                <c:pt idx="315">
                  <c:v>-12.159489204981611</c:v>
                </c:pt>
                <c:pt idx="316">
                  <c:v>-12.194348783464505</c:v>
                </c:pt>
                <c:pt idx="317">
                  <c:v>-12.22905675105515</c:v>
                </c:pt>
                <c:pt idx="318">
                  <c:v>-12.263614384335213</c:v>
                </c:pt>
                <c:pt idx="319">
                  <c:v>-12.298022945116212</c:v>
                </c:pt>
                <c:pt idx="320">
                  <c:v>-12.332283680650271</c:v>
                </c:pt>
                <c:pt idx="321">
                  <c:v>-12.366397823840538</c:v>
                </c:pt>
                <c:pt idx="322">
                  <c:v>-12.400366593446147</c:v>
                </c:pt>
                <c:pt idx="323">
                  <c:v>-12.434191194283787</c:v>
                </c:pt>
                <c:pt idx="324">
                  <c:v>-12.467872817426835</c:v>
                </c:pt>
                <c:pt idx="325">
                  <c:v>-12.501412640399971</c:v>
                </c:pt>
                <c:pt idx="326">
                  <c:v>-12.534811827371081</c:v>
                </c:pt>
                <c:pt idx="327">
                  <c:v>-12.568071529340191</c:v>
                </c:pt>
                <c:pt idx="328">
                  <c:v>-12.601192884324048</c:v>
                </c:pt>
                <c:pt idx="329">
                  <c:v>-12.634177017539123</c:v>
                </c:pt>
                <c:pt idx="330">
                  <c:v>-12.667025041580739</c:v>
                </c:pt>
                <c:pt idx="331">
                  <c:v>-12.699738056598797</c:v>
                </c:pt>
                <c:pt idx="332">
                  <c:v>-12.732317150471431</c:v>
                </c:pt>
                <c:pt idx="333">
                  <c:v>-12.764763398975132</c:v>
                </c:pt>
                <c:pt idx="334">
                  <c:v>-12.797077865953243</c:v>
                </c:pt>
                <c:pt idx="335">
                  <c:v>-12.82926160347975</c:v>
                </c:pt>
                <c:pt idx="336">
                  <c:v>-12.861315652021341</c:v>
                </c:pt>
                <c:pt idx="337">
                  <c:v>-12.893241040597774</c:v>
                </c:pt>
                <c:pt idx="338">
                  <c:v>-12.925038786937764</c:v>
                </c:pt>
                <c:pt idx="339">
                  <c:v>-12.956709897634102</c:v>
                </c:pt>
                <c:pt idx="340">
                  <c:v>-12.98825536829435</c:v>
                </c:pt>
                <c:pt idx="341">
                  <c:v>-13.019676183691608</c:v>
                </c:pt>
                <c:pt idx="342">
                  <c:v>-13.050973317909609</c:v>
                </c:pt>
                <c:pt idx="343">
                  <c:v>-13.082147734488993</c:v>
                </c:pt>
                <c:pt idx="344">
                  <c:v>-13.11320038656801</c:v>
                </c:pt>
                <c:pt idx="345">
                  <c:v>-13.14413221702333</c:v>
                </c:pt>
                <c:pt idx="346">
                  <c:v>-13.174944158607449</c:v>
                </c:pt>
                <c:pt idx="347">
                  <c:v>-13.2056371340841</c:v>
                </c:pt>
                <c:pt idx="348">
                  <c:v>-13.236212056361358</c:v>
                </c:pt>
                <c:pt idx="349">
                  <c:v>-13.266669828623275</c:v>
                </c:pt>
                <c:pt idx="350">
                  <c:v>-13.297011344458481</c:v>
                </c:pt>
                <c:pt idx="351">
                  <c:v>-13.32723748798756</c:v>
                </c:pt>
                <c:pt idx="352">
                  <c:v>-13.357349133988087</c:v>
                </c:pt>
                <c:pt idx="353">
                  <c:v>-13.387347148017778</c:v>
                </c:pt>
                <c:pt idx="354">
                  <c:v>-13.417232386535151</c:v>
                </c:pt>
                <c:pt idx="355">
                  <c:v>-13.447005697019252</c:v>
                </c:pt>
                <c:pt idx="356">
                  <c:v>-13.476667918087394</c:v>
                </c:pt>
                <c:pt idx="357">
                  <c:v>-13.506219879609739</c:v>
                </c:pt>
                <c:pt idx="358">
                  <c:v>-13.535662402824036</c:v>
                </c:pt>
                <c:pt idx="359">
                  <c:v>-13.564996300446525</c:v>
                </c:pt>
                <c:pt idx="360">
                  <c:v>-13.594222376784133</c:v>
                </c:pt>
                <c:pt idx="361">
                  <c:v>-13.623341427841089</c:v>
                </c:pt>
                <c:pt idx="362">
                  <c:v>-13.652354241426554</c:v>
                </c:pt>
                <c:pt idx="363">
                  <c:v>-13.681261597260526</c:v>
                </c:pt>
                <c:pt idx="364">
                  <c:v>-13.710064267076497</c:v>
                </c:pt>
                <c:pt idx="365">
                  <c:v>-13.738763014724393</c:v>
                </c:pt>
                <c:pt idx="366">
                  <c:v>-13.767358596270377</c:v>
                </c:pt>
                <c:pt idx="367">
                  <c:v>-13.795851760096625</c:v>
                </c:pt>
                <c:pt idx="368">
                  <c:v>-13.824243246998378</c:v>
                </c:pt>
                <c:pt idx="369">
                  <c:v>-13.852533790279873</c:v>
                </c:pt>
                <c:pt idx="370">
                  <c:v>-13.880724115849297</c:v>
                </c:pt>
                <c:pt idx="371">
                  <c:v>-13.908814942311967</c:v>
                </c:pt>
                <c:pt idx="372">
                  <c:v>-13.936806981061963</c:v>
                </c:pt>
                <c:pt idx="373">
                  <c:v>-13.964700936372193</c:v>
                </c:pt>
                <c:pt idx="374">
                  <c:v>-13.992497505484193</c:v>
                </c:pt>
                <c:pt idx="375">
                  <c:v>-14.020197378695556</c:v>
                </c:pt>
                <c:pt idx="376">
                  <c:v>-14.047801239445977</c:v>
                </c:pt>
                <c:pt idx="377">
                  <c:v>-14.075309764402785</c:v>
                </c:pt>
                <c:pt idx="378">
                  <c:v>-14.102723623545328</c:v>
                </c:pt>
                <c:pt idx="379">
                  <c:v>-14.130043480246801</c:v>
                </c:pt>
                <c:pt idx="380">
                  <c:v>-14.157269991355559</c:v>
                </c:pt>
                <c:pt idx="381">
                  <c:v>-14.184403807276597</c:v>
                </c:pt>
                <c:pt idx="382">
                  <c:v>-14.211445572049728</c:v>
                </c:pt>
                <c:pt idx="383">
                  <c:v>-14.238395923427136</c:v>
                </c:pt>
                <c:pt idx="384">
                  <c:v>-14.265255492951457</c:v>
                </c:pt>
                <c:pt idx="385">
                  <c:v>-14.2920249060301</c:v>
                </c:pt>
                <c:pt idx="386">
                  <c:v>-14.318704782011002</c:v>
                </c:pt>
                <c:pt idx="387">
                  <c:v>-14.345295734255108</c:v>
                </c:pt>
                <c:pt idx="388">
                  <c:v>-14.371798370209438</c:v>
                </c:pt>
                <c:pt idx="389">
                  <c:v>-14.398213291478701</c:v>
                </c:pt>
                <c:pt idx="390">
                  <c:v>-14.424541093894799</c:v>
                </c:pt>
                <c:pt idx="391">
                  <c:v>-14.450782367587278</c:v>
                </c:pt>
                <c:pt idx="392">
                  <c:v>-14.476937697050584</c:v>
                </c:pt>
                <c:pt idx="393">
                  <c:v>-14.503007661212761</c:v>
                </c:pt>
                <c:pt idx="394">
                  <c:v>-14.528992833500443</c:v>
                </c:pt>
                <c:pt idx="395">
                  <c:v>-14.554893781905756</c:v>
                </c:pt>
                <c:pt idx="396">
                  <c:v>-14.580711069049848</c:v>
                </c:pt>
                <c:pt idx="397">
                  <c:v>-14.606445252247426</c:v>
                </c:pt>
                <c:pt idx="398">
                  <c:v>-14.632096883568691</c:v>
                </c:pt>
                <c:pt idx="399">
                  <c:v>-14.657666509901663</c:v>
                </c:pt>
                <c:pt idx="400">
                  <c:v>-14.683154673013551</c:v>
                </c:pt>
                <c:pt idx="401">
                  <c:v>-14.708561909609955</c:v>
                </c:pt>
                <c:pt idx="402">
                  <c:v>-14.733888751395343</c:v>
                </c:pt>
                <c:pt idx="403">
                  <c:v>-14.759135725130596</c:v>
                </c:pt>
                <c:pt idx="404">
                  <c:v>-14.784303352691403</c:v>
                </c:pt>
                <c:pt idx="405">
                  <c:v>-14.809392151124525</c:v>
                </c:pt>
                <c:pt idx="406">
                  <c:v>-14.834402632704389</c:v>
                </c:pt>
                <c:pt idx="407">
                  <c:v>-14.859335304988139</c:v>
                </c:pt>
                <c:pt idx="408">
                  <c:v>-14.884190670870712</c:v>
                </c:pt>
                <c:pt idx="409">
                  <c:v>-14.908969228637845</c:v>
                </c:pt>
                <c:pt idx="410">
                  <c:v>-14.933671472019494</c:v>
                </c:pt>
                <c:pt idx="411">
                  <c:v>-14.958297890242395</c:v>
                </c:pt>
                <c:pt idx="412">
                  <c:v>-14.982848968081866</c:v>
                </c:pt>
                <c:pt idx="413">
                  <c:v>-15.007325185911959</c:v>
                </c:pt>
                <c:pt idx="414">
                  <c:v>-15.031727019756328</c:v>
                </c:pt>
                <c:pt idx="415">
                  <c:v>-15.056054941337809</c:v>
                </c:pt>
                <c:pt idx="416">
                  <c:v>-15.08030941812695</c:v>
                </c:pt>
                <c:pt idx="417">
                  <c:v>-15.104490913390547</c:v>
                </c:pt>
                <c:pt idx="418">
                  <c:v>-15.128599886238847</c:v>
                </c:pt>
                <c:pt idx="419">
                  <c:v>-15.15263679167305</c:v>
                </c:pt>
                <c:pt idx="420">
                  <c:v>-15.176602080631334</c:v>
                </c:pt>
                <c:pt idx="421">
                  <c:v>-15.200496200034262</c:v>
                </c:pt>
                <c:pt idx="422">
                  <c:v>-15.224319592830177</c:v>
                </c:pt>
                <c:pt idx="423">
                  <c:v>-15.248072698039794</c:v>
                </c:pt>
                <c:pt idx="424">
                  <c:v>-15.271755950799669</c:v>
                </c:pt>
                <c:pt idx="425">
                  <c:v>-15.295369782406175</c:v>
                </c:pt>
                <c:pt idx="426">
                  <c:v>-15.318914620357351</c:v>
                </c:pt>
                <c:pt idx="427">
                  <c:v>-15.342390888395606</c:v>
                </c:pt>
                <c:pt idx="428">
                  <c:v>-15.36579900654923</c:v>
                </c:pt>
                <c:pt idx="429">
                  <c:v>-15.389139391173838</c:v>
                </c:pt>
                <c:pt idx="430">
                  <c:v>-15.412412454992042</c:v>
                </c:pt>
                <c:pt idx="431">
                  <c:v>-15.435618607133978</c:v>
                </c:pt>
                <c:pt idx="432">
                  <c:v>-15.458758253176867</c:v>
                </c:pt>
                <c:pt idx="433">
                  <c:v>-15.481831795183936</c:v>
                </c:pt>
                <c:pt idx="434">
                  <c:v>-15.5048396317423</c:v>
                </c:pt>
                <c:pt idx="435">
                  <c:v>-15.527782158001486</c:v>
                </c:pt>
                <c:pt idx="436">
                  <c:v>-15.550659765711284</c:v>
                </c:pt>
                <c:pt idx="437">
                  <c:v>-15.573472843257253</c:v>
                </c:pt>
                <c:pt idx="438">
                  <c:v>-15.596221775698675</c:v>
                </c:pt>
                <c:pt idx="439">
                  <c:v>-15.618906944803907</c:v>
                </c:pt>
                <c:pt idx="440">
                  <c:v>-15.64152872908603</c:v>
                </c:pt>
                <c:pt idx="441">
                  <c:v>-15.664087503837758</c:v>
                </c:pt>
                <c:pt idx="442">
                  <c:v>-15.686583641166562</c:v>
                </c:pt>
                <c:pt idx="443">
                  <c:v>-15.709017510028495</c:v>
                </c:pt>
                <c:pt idx="444">
                  <c:v>-15.731389476262228</c:v>
                </c:pt>
                <c:pt idx="445">
                  <c:v>-15.753699902621774</c:v>
                </c:pt>
                <c:pt idx="446">
                  <c:v>-15.775949148810307</c:v>
                </c:pt>
                <c:pt idx="447">
                  <c:v>-15.798137571511617</c:v>
                </c:pt>
                <c:pt idx="448">
                  <c:v>-15.820265524423423</c:v>
                </c:pt>
                <c:pt idx="449">
                  <c:v>-15.842333358287961</c:v>
                </c:pt>
                <c:pt idx="450">
                  <c:v>-15.86434142092415</c:v>
                </c:pt>
                <c:pt idx="451">
                  <c:v>-15.886290057257131</c:v>
                </c:pt>
                <c:pt idx="452">
                  <c:v>-15.908179609350668</c:v>
                </c:pt>
                <c:pt idx="453">
                  <c:v>-15.930010416435785</c:v>
                </c:pt>
                <c:pt idx="454">
                  <c:v>-15.951782814940687</c:v>
                </c:pt>
                <c:pt idx="455">
                  <c:v>-15.973497138521001</c:v>
                </c:pt>
                <c:pt idx="456">
                  <c:v>-15.995153718087563</c:v>
                </c:pt>
                <c:pt idx="457">
                  <c:v>-16.016752881836162</c:v>
                </c:pt>
                <c:pt idx="458">
                  <c:v>-16.038294955275237</c:v>
                </c:pt>
                <c:pt idx="459">
                  <c:v>-16.059780261253508</c:v>
                </c:pt>
                <c:pt idx="460">
                  <c:v>-16.0812091199885</c:v>
                </c:pt>
                <c:pt idx="461">
                  <c:v>-16.102581849092857</c:v>
                </c:pt>
                <c:pt idx="462">
                  <c:v>-16.123898763601709</c:v>
                </c:pt>
                <c:pt idx="463">
                  <c:v>-16.145160175999514</c:v>
                </c:pt>
                <c:pt idx="464">
                  <c:v>-16.166366396245316</c:v>
                </c:pt>
                <c:pt idx="465">
                  <c:v>-16.187517731800089</c:v>
                </c:pt>
                <c:pt idx="466">
                  <c:v>-16.208614487651136</c:v>
                </c:pt>
                <c:pt idx="467">
                  <c:v>-16.229656966337778</c:v>
                </c:pt>
                <c:pt idx="468">
                  <c:v>-16.25064546797698</c:v>
                </c:pt>
                <c:pt idx="469">
                  <c:v>-16.271580290286664</c:v>
                </c:pt>
                <c:pt idx="470">
                  <c:v>-16.29246172861157</c:v>
                </c:pt>
                <c:pt idx="471">
                  <c:v>-16.313290075946341</c:v>
                </c:pt>
                <c:pt idx="472">
                  <c:v>-16.334065622960196</c:v>
                </c:pt>
                <c:pt idx="473">
                  <c:v>-16.354788658019203</c:v>
                </c:pt>
                <c:pt idx="474">
                  <c:v>-16.375459467210845</c:v>
                </c:pt>
                <c:pt idx="475">
                  <c:v>-16.396078334365892</c:v>
                </c:pt>
                <c:pt idx="476">
                  <c:v>-16.416645541081845</c:v>
                </c:pt>
                <c:pt idx="477">
                  <c:v>-16.437161366745272</c:v>
                </c:pt>
                <c:pt idx="478">
                  <c:v>-16.457626088553003</c:v>
                </c:pt>
                <c:pt idx="479">
                  <c:v>-16.478039981535616</c:v>
                </c:pt>
                <c:pt idx="480">
                  <c:v>-16.498403318577534</c:v>
                </c:pt>
                <c:pt idx="481">
                  <c:v>-16.518716370438995</c:v>
                </c:pt>
                <c:pt idx="482">
                  <c:v>-16.538979405777653</c:v>
                </c:pt>
                <c:pt idx="483">
                  <c:v>-16.559192691168654</c:v>
                </c:pt>
                <c:pt idx="484">
                  <c:v>-16.579356491125335</c:v>
                </c:pt>
                <c:pt idx="485">
                  <c:v>-16.599471068120373</c:v>
                </c:pt>
                <c:pt idx="486">
                  <c:v>-16.619536682604565</c:v>
                </c:pt>
                <c:pt idx="487">
                  <c:v>-16.639553593028172</c:v>
                </c:pt>
                <c:pt idx="488">
                  <c:v>-16.659522055859426</c:v>
                </c:pt>
                <c:pt idx="489">
                  <c:v>-16.679442325604455</c:v>
                </c:pt>
                <c:pt idx="490">
                  <c:v>-16.699314654826757</c:v>
                </c:pt>
                <c:pt idx="491">
                  <c:v>-16.719139294165505</c:v>
                </c:pt>
                <c:pt idx="492">
                  <c:v>-16.738916492354722</c:v>
                </c:pt>
                <c:pt idx="493">
                  <c:v>-16.758646496241688</c:v>
                </c:pt>
                <c:pt idx="494">
                  <c:v>-16.778329550805605</c:v>
                </c:pt>
                <c:pt idx="495">
                  <c:v>-16.797965899174734</c:v>
                </c:pt>
                <c:pt idx="496">
                  <c:v>-16.817555782645904</c:v>
                </c:pt>
                <c:pt idx="497">
                  <c:v>-16.837099440700406</c:v>
                </c:pt>
                <c:pt idx="498">
                  <c:v>-16.856597111022637</c:v>
                </c:pt>
                <c:pt idx="499">
                  <c:v>-16.876049029517159</c:v>
                </c:pt>
                <c:pt idx="500">
                  <c:v>-16.895455430325576</c:v>
                </c:pt>
                <c:pt idx="501">
                  <c:v>-16.914816545843582</c:v>
                </c:pt>
                <c:pt idx="502">
                  <c:v>-16.934132606737617</c:v>
                </c:pt>
                <c:pt idx="503">
                  <c:v>-16.953403841961471</c:v>
                </c:pt>
                <c:pt idx="504">
                  <c:v>-16.972630478772274</c:v>
                </c:pt>
                <c:pt idx="505">
                  <c:v>-16.991812742747268</c:v>
                </c:pt>
                <c:pt idx="506">
                  <c:v>-17.01095085779875</c:v>
                </c:pt>
                <c:pt idx="507">
                  <c:v>-17.030045046191187</c:v>
                </c:pt>
                <c:pt idx="508">
                  <c:v>-17.04909552855537</c:v>
                </c:pt>
                <c:pt idx="509">
                  <c:v>-17.068102523905132</c:v>
                </c:pt>
                <c:pt idx="510">
                  <c:v>-17.087066249651439</c:v>
                </c:pt>
                <c:pt idx="511">
                  <c:v>-17.105986921618356</c:v>
                </c:pt>
                <c:pt idx="512">
                  <c:v>-17.12486475405727</c:v>
                </c:pt>
                <c:pt idx="513">
                  <c:v>-17.143699959662278</c:v>
                </c:pt>
                <c:pt idx="514">
                  <c:v>-17.162492749584246</c:v>
                </c:pt>
                <c:pt idx="515">
                  <c:v>-17.181243333445504</c:v>
                </c:pt>
                <c:pt idx="516">
                  <c:v>-17.199951919353676</c:v>
                </c:pt>
                <c:pt idx="517">
                  <c:v>-17.218618713916253</c:v>
                </c:pt>
                <c:pt idx="518">
                  <c:v>-17.23724392225424</c:v>
                </c:pt>
                <c:pt idx="519">
                  <c:v>-17.255827748016177</c:v>
                </c:pt>
                <c:pt idx="520">
                  <c:v>-17.274370393391621</c:v>
                </c:pt>
                <c:pt idx="521">
                  <c:v>-17.292872059124068</c:v>
                </c:pt>
                <c:pt idx="522">
                  <c:v>-17.311332944525372</c:v>
                </c:pt>
                <c:pt idx="523">
                  <c:v>-17.329753247488025</c:v>
                </c:pt>
                <c:pt idx="524">
                  <c:v>-17.348133164498805</c:v>
                </c:pt>
                <c:pt idx="525">
                  <c:v>-17.366472890650726</c:v>
                </c:pt>
                <c:pt idx="526">
                  <c:v>-17.384772619657333</c:v>
                </c:pt>
                <c:pt idx="527">
                  <c:v>-17.403032543863432</c:v>
                </c:pt>
                <c:pt idx="528">
                  <c:v>-17.421252854259222</c:v>
                </c:pt>
                <c:pt idx="529">
                  <c:v>-17.439433740491427</c:v>
                </c:pt>
                <c:pt idx="530">
                  <c:v>-17.4575753908764</c:v>
                </c:pt>
                <c:pt idx="531">
                  <c:v>-17.475677992411281</c:v>
                </c:pt>
                <c:pt idx="532">
                  <c:v>-17.493741730787022</c:v>
                </c:pt>
                <c:pt idx="533">
                  <c:v>-17.511766790398745</c:v>
                </c:pt>
                <c:pt idx="534">
                  <c:v>-17.529753354359091</c:v>
                </c:pt>
                <c:pt idx="535">
                  <c:v>-17.547701604508482</c:v>
                </c:pt>
                <c:pt idx="536">
                  <c:v>-17.565611721426773</c:v>
                </c:pt>
                <c:pt idx="537">
                  <c:v>-17.58348388444551</c:v>
                </c:pt>
                <c:pt idx="538">
                  <c:v>-17.601318271657771</c:v>
                </c:pt>
                <c:pt idx="539">
                  <c:v>-17.619115059929825</c:v>
                </c:pt>
                <c:pt idx="540">
                  <c:v>-17.636874424912374</c:v>
                </c:pt>
                <c:pt idx="541">
                  <c:v>-17.654596541050779</c:v>
                </c:pt>
                <c:pt idx="542">
                  <c:v>-17.672281581596387</c:v>
                </c:pt>
                <c:pt idx="543">
                  <c:v>-17.689929718616749</c:v>
                </c:pt>
                <c:pt idx="544">
                  <c:v>-17.70754112300569</c:v>
                </c:pt>
                <c:pt idx="545">
                  <c:v>-17.725115964494705</c:v>
                </c:pt>
                <c:pt idx="546">
                  <c:v>-17.742654411662432</c:v>
                </c:pt>
                <c:pt idx="547">
                  <c:v>-17.760156631945094</c:v>
                </c:pt>
                <c:pt idx="548">
                  <c:v>-17.777622791646298</c:v>
                </c:pt>
                <c:pt idx="549">
                  <c:v>-17.795053055947413</c:v>
                </c:pt>
                <c:pt idx="550">
                  <c:v>-17.812447588917053</c:v>
                </c:pt>
                <c:pt idx="551">
                  <c:v>-17.829806553520939</c:v>
                </c:pt>
                <c:pt idx="552">
                  <c:v>-17.847130111631305</c:v>
                </c:pt>
                <c:pt idx="553">
                  <c:v>-17.864418424036778</c:v>
                </c:pt>
                <c:pt idx="554">
                  <c:v>-17.881671650451633</c:v>
                </c:pt>
                <c:pt idx="555">
                  <c:v>-17.898889949525113</c:v>
                </c:pt>
                <c:pt idx="556">
                  <c:v>-17.916073478850642</c:v>
                </c:pt>
                <c:pt idx="557">
                  <c:v>-17.93322239497483</c:v>
                </c:pt>
                <c:pt idx="558">
                  <c:v>-17.950336853407084</c:v>
                </c:pt>
                <c:pt idx="559">
                  <c:v>-17.967417008627773</c:v>
                </c:pt>
                <c:pt idx="560">
                  <c:v>-17.98446301409767</c:v>
                </c:pt>
                <c:pt idx="561">
                  <c:v>-18.001475022266405</c:v>
                </c:pt>
                <c:pt idx="562">
                  <c:v>-18.018453184581126</c:v>
                </c:pt>
                <c:pt idx="563">
                  <c:v>-18.035397651495348</c:v>
                </c:pt>
                <c:pt idx="564">
                  <c:v>-18.052308572477255</c:v>
                </c:pt>
                <c:pt idx="565">
                  <c:v>-18.069186096018015</c:v>
                </c:pt>
                <c:pt idx="566">
                  <c:v>-18.086030369640387</c:v>
                </c:pt>
                <c:pt idx="567">
                  <c:v>-18.102841539906709</c:v>
                </c:pt>
                <c:pt idx="568">
                  <c:v>-18.119619752426885</c:v>
                </c:pt>
                <c:pt idx="569">
                  <c:v>-18.136365151867214</c:v>
                </c:pt>
                <c:pt idx="570">
                  <c:v>-18.153077881957454</c:v>
                </c:pt>
                <c:pt idx="571">
                  <c:v>-18.169758085499204</c:v>
                </c:pt>
                <c:pt idx="572">
                  <c:v>-18.186405904373679</c:v>
                </c:pt>
                <c:pt idx="573">
                  <c:v>-18.203021479549363</c:v>
                </c:pt>
                <c:pt idx="574">
                  <c:v>-18.219604951089753</c:v>
                </c:pt>
                <c:pt idx="575">
                  <c:v>-18.236156458161027</c:v>
                </c:pt>
                <c:pt idx="576">
                  <c:v>-18.252676139039337</c:v>
                </c:pt>
                <c:pt idx="577">
                  <c:v>-18.269164131118572</c:v>
                </c:pt>
                <c:pt idx="578">
                  <c:v>-18.285620570916986</c:v>
                </c:pt>
                <c:pt idx="579">
                  <c:v>-18.302045594085541</c:v>
                </c:pt>
                <c:pt idx="580">
                  <c:v>-18.318439335414386</c:v>
                </c:pt>
                <c:pt idx="581">
                  <c:v>-18.334801928840363</c:v>
                </c:pt>
                <c:pt idx="582">
                  <c:v>-18.35113350745328</c:v>
                </c:pt>
                <c:pt idx="583">
                  <c:v>-18.367434203504448</c:v>
                </c:pt>
                <c:pt idx="584">
                  <c:v>-18.383704148412171</c:v>
                </c:pt>
                <c:pt idx="585">
                  <c:v>-18.399943472768925</c:v>
                </c:pt>
                <c:pt idx="586">
                  <c:v>-18.416152306349147</c:v>
                </c:pt>
                <c:pt idx="587">
                  <c:v>-18.432330778114185</c:v>
                </c:pt>
                <c:pt idx="588">
                  <c:v>-18.448479016220645</c:v>
                </c:pt>
                <c:pt idx="589">
                  <c:v>-18.464597148026328</c:v>
                </c:pt>
                <c:pt idx="590">
                  <c:v>-18.480685300095992</c:v>
                </c:pt>
                <c:pt idx="591">
                  <c:v>-18.496743598209115</c:v>
                </c:pt>
                <c:pt idx="592">
                  <c:v>-18.512772167365753</c:v>
                </c:pt>
                <c:pt idx="593">
                  <c:v>-18.528771131792642</c:v>
                </c:pt>
                <c:pt idx="594">
                  <c:v>-18.544740614949454</c:v>
                </c:pt>
                <c:pt idx="595">
                  <c:v>-18.560680739535606</c:v>
                </c:pt>
                <c:pt idx="596">
                  <c:v>-18.57659162749578</c:v>
                </c:pt>
                <c:pt idx="597">
                  <c:v>-18.592473400026389</c:v>
                </c:pt>
                <c:pt idx="598">
                  <c:v>-18.60832617758135</c:v>
                </c:pt>
                <c:pt idx="599">
                  <c:v>-18.624150079878337</c:v>
                </c:pt>
                <c:pt idx="600">
                  <c:v>-18.639945225904341</c:v>
                </c:pt>
                <c:pt idx="601">
                  <c:v>-18.655711733921819</c:v>
                </c:pt>
                <c:pt idx="602">
                  <c:v>-18.67144972147441</c:v>
                </c:pt>
                <c:pt idx="603">
                  <c:v>-18.68715930539264</c:v>
                </c:pt>
                <c:pt idx="604">
                  <c:v>-18.70284060179981</c:v>
                </c:pt>
                <c:pt idx="605">
                  <c:v>-18.718493726117153</c:v>
                </c:pt>
                <c:pt idx="606">
                  <c:v>-18.734118793069872</c:v>
                </c:pt>
                <c:pt idx="607">
                  <c:v>-18.749715916692651</c:v>
                </c:pt>
                <c:pt idx="608">
                  <c:v>-18.765285210334774</c:v>
                </c:pt>
                <c:pt idx="609">
                  <c:v>-18.780826786665813</c:v>
                </c:pt>
                <c:pt idx="610">
                  <c:v>-18.796340757681108</c:v>
                </c:pt>
                <c:pt idx="611">
                  <c:v>-18.811827234706563</c:v>
                </c:pt>
                <c:pt idx="612">
                  <c:v>-18.827286328404739</c:v>
                </c:pt>
                <c:pt idx="613">
                  <c:v>-18.842718148779273</c:v>
                </c:pt>
                <c:pt idx="614">
                  <c:v>-18.858122805180322</c:v>
                </c:pt>
                <c:pt idx="615">
                  <c:v>-18.873500406310036</c:v>
                </c:pt>
                <c:pt idx="616">
                  <c:v>-18.888851060227022</c:v>
                </c:pt>
                <c:pt idx="617">
                  <c:v>-18.904174874351856</c:v>
                </c:pt>
                <c:pt idx="618">
                  <c:v>-18.919471955471789</c:v>
                </c:pt>
                <c:pt idx="619">
                  <c:v>-18.934742409745795</c:v>
                </c:pt>
                <c:pt idx="620">
                  <c:v>-18.94998634270905</c:v>
                </c:pt>
                <c:pt idx="621">
                  <c:v>-18.965203859278891</c:v>
                </c:pt>
                <c:pt idx="622">
                  <c:v>-18.980395063758028</c:v>
                </c:pt>
                <c:pt idx="623">
                  <c:v>-18.995560059840511</c:v>
                </c:pt>
                <c:pt idx="624">
                  <c:v>-19.010698950615879</c:v>
                </c:pt>
                <c:pt idx="625">
                  <c:v>-19.025811838574111</c:v>
                </c:pt>
                <c:pt idx="626">
                  <c:v>-19.040898825609762</c:v>
                </c:pt>
                <c:pt idx="627">
                  <c:v>-19.055960013027146</c:v>
                </c:pt>
                <c:pt idx="628">
                  <c:v>-19.070995501544395</c:v>
                </c:pt>
                <c:pt idx="629">
                  <c:v>-19.086005391297984</c:v>
                </c:pt>
                <c:pt idx="630">
                  <c:v>-19.100989781847542</c:v>
                </c:pt>
                <c:pt idx="631">
                  <c:v>-19.115948772179966</c:v>
                </c:pt>
                <c:pt idx="632">
                  <c:v>-19.130882460713682</c:v>
                </c:pt>
                <c:pt idx="633">
                  <c:v>-19.145790945303208</c:v>
                </c:pt>
                <c:pt idx="634">
                  <c:v>-19.160674323242958</c:v>
                </c:pt>
                <c:pt idx="635">
                  <c:v>-19.175532691272522</c:v>
                </c:pt>
                <c:pt idx="636">
                  <c:v>-19.19036614557983</c:v>
                </c:pt>
                <c:pt idx="637">
                  <c:v>-19.205174781805333</c:v>
                </c:pt>
                <c:pt idx="638">
                  <c:v>-19.219958695047076</c:v>
                </c:pt>
                <c:pt idx="639">
                  <c:v>-19.23471797986393</c:v>
                </c:pt>
                <c:pt idx="640">
                  <c:v>-19.249452730279582</c:v>
                </c:pt>
                <c:pt idx="641">
                  <c:v>-19.264163039787633</c:v>
                </c:pt>
                <c:pt idx="642">
                  <c:v>-19.278849001353823</c:v>
                </c:pt>
                <c:pt idx="643">
                  <c:v>-19.293510707421824</c:v>
                </c:pt>
                <c:pt idx="644">
                  <c:v>-19.308148249915561</c:v>
                </c:pt>
                <c:pt idx="645">
                  <c:v>-19.322761720244273</c:v>
                </c:pt>
                <c:pt idx="646">
                  <c:v>-19.337351209305606</c:v>
                </c:pt>
                <c:pt idx="647">
                  <c:v>-19.351916807489541</c:v>
                </c:pt>
                <c:pt idx="648">
                  <c:v>-19.366458604682787</c:v>
                </c:pt>
                <c:pt idx="649">
                  <c:v>-19.380976690271329</c:v>
                </c:pt>
                <c:pt idx="650">
                  <c:v>-19.395471153145383</c:v>
                </c:pt>
                <c:pt idx="651">
                  <c:v>-19.409942081702187</c:v>
                </c:pt>
                <c:pt idx="652">
                  <c:v>-19.424389563849779</c:v>
                </c:pt>
                <c:pt idx="653">
                  <c:v>-19.438813687010917</c:v>
                </c:pt>
                <c:pt idx="654">
                  <c:v>-19.453214538126748</c:v>
                </c:pt>
                <c:pt idx="655">
                  <c:v>-19.46759220365934</c:v>
                </c:pt>
                <c:pt idx="656">
                  <c:v>-19.481946769596298</c:v>
                </c:pt>
                <c:pt idx="657">
                  <c:v>-19.49627832145406</c:v>
                </c:pt>
                <c:pt idx="658">
                  <c:v>-19.510586944280742</c:v>
                </c:pt>
                <c:pt idx="659">
                  <c:v>-19.524872722660113</c:v>
                </c:pt>
                <c:pt idx="660">
                  <c:v>-19.539135740714407</c:v>
                </c:pt>
                <c:pt idx="661">
                  <c:v>-19.553376082108535</c:v>
                </c:pt>
                <c:pt idx="662">
                  <c:v>-19.567593830052726</c:v>
                </c:pt>
                <c:pt idx="663">
                  <c:v>-19.581789067305728</c:v>
                </c:pt>
                <c:pt idx="664">
                  <c:v>-19.595961876178691</c:v>
                </c:pt>
                <c:pt idx="665">
                  <c:v>-19.610112338538144</c:v>
                </c:pt>
                <c:pt idx="666">
                  <c:v>-19.624240535808372</c:v>
                </c:pt>
                <c:pt idx="667">
                  <c:v>-19.638346548976088</c:v>
                </c:pt>
                <c:pt idx="668">
                  <c:v>-19.652430458592413</c:v>
                </c:pt>
                <c:pt idx="669">
                  <c:v>-19.666492344776582</c:v>
                </c:pt>
                <c:pt idx="670">
                  <c:v>-19.680532287218739</c:v>
                </c:pt>
                <c:pt idx="671">
                  <c:v>-19.694550365183282</c:v>
                </c:pt>
                <c:pt idx="672">
                  <c:v>-19.708546657511071</c:v>
                </c:pt>
                <c:pt idx="673">
                  <c:v>-19.722521242624186</c:v>
                </c:pt>
                <c:pt idx="674">
                  <c:v>-19.736474198526732</c:v>
                </c:pt>
                <c:pt idx="675">
                  <c:v>-19.750405602809835</c:v>
                </c:pt>
                <c:pt idx="676">
                  <c:v>-19.764315532652958</c:v>
                </c:pt>
                <c:pt idx="677">
                  <c:v>-19.77820406482763</c:v>
                </c:pt>
                <c:pt idx="678">
                  <c:v>-19.792071275700252</c:v>
                </c:pt>
                <c:pt idx="679">
                  <c:v>-19.805917241235143</c:v>
                </c:pt>
                <c:pt idx="680">
                  <c:v>-19.819742036996544</c:v>
                </c:pt>
                <c:pt idx="681">
                  <c:v>-19.833545738152601</c:v>
                </c:pt>
                <c:pt idx="682">
                  <c:v>-19.847328419477005</c:v>
                </c:pt>
                <c:pt idx="683">
                  <c:v>-19.861090155352752</c:v>
                </c:pt>
                <c:pt idx="684">
                  <c:v>-19.874831019774252</c:v>
                </c:pt>
                <c:pt idx="685">
                  <c:v>-19.888551086349867</c:v>
                </c:pt>
                <c:pt idx="686">
                  <c:v>-19.902250428305624</c:v>
                </c:pt>
                <c:pt idx="687">
                  <c:v>-19.915929118486794</c:v>
                </c:pt>
                <c:pt idx="688">
                  <c:v>-19.929587229360934</c:v>
                </c:pt>
                <c:pt idx="689">
                  <c:v>-19.943224833020437</c:v>
                </c:pt>
                <c:pt idx="690">
                  <c:v>-19.956842001185798</c:v>
                </c:pt>
                <c:pt idx="691">
                  <c:v>-19.970438805206957</c:v>
                </c:pt>
                <c:pt idx="692">
                  <c:v>-19.984015316066891</c:v>
                </c:pt>
                <c:pt idx="693">
                  <c:v>-19.997571604383683</c:v>
                </c:pt>
                <c:pt idx="694">
                  <c:v>-20.011107740412825</c:v>
                </c:pt>
                <c:pt idx="695">
                  <c:v>-20.024623794050651</c:v>
                </c:pt>
                <c:pt idx="696">
                  <c:v>-20.038119834835783</c:v>
                </c:pt>
                <c:pt idx="697">
                  <c:v>-20.051595931951741</c:v>
                </c:pt>
                <c:pt idx="698">
                  <c:v>-20.065052154230131</c:v>
                </c:pt>
                <c:pt idx="699">
                  <c:v>-20.078488570152103</c:v>
                </c:pt>
                <c:pt idx="700">
                  <c:v>-20.091905247851301</c:v>
                </c:pt>
                <c:pt idx="701">
                  <c:v>-20.105302255116072</c:v>
                </c:pt>
                <c:pt idx="702">
                  <c:v>-20.118679659392129</c:v>
                </c:pt>
                <c:pt idx="703">
                  <c:v>-20.132037527783947</c:v>
                </c:pt>
                <c:pt idx="704">
                  <c:v>-20.145375927058261</c:v>
                </c:pt>
                <c:pt idx="705">
                  <c:v>-20.158694923645434</c:v>
                </c:pt>
                <c:pt idx="706">
                  <c:v>-20.171994583642501</c:v>
                </c:pt>
                <c:pt idx="707">
                  <c:v>-20.185274972814685</c:v>
                </c:pt>
                <c:pt idx="708">
                  <c:v>-20.198536156598237</c:v>
                </c:pt>
                <c:pt idx="709">
                  <c:v>-20.211778200102202</c:v>
                </c:pt>
                <c:pt idx="710">
                  <c:v>-20.225001168110651</c:v>
                </c:pt>
                <c:pt idx="711">
                  <c:v>-20.238205125085379</c:v>
                </c:pt>
                <c:pt idx="712">
                  <c:v>-20.251390135167394</c:v>
                </c:pt>
                <c:pt idx="713">
                  <c:v>-20.264556262179561</c:v>
                </c:pt>
                <c:pt idx="714">
                  <c:v>-20.277703569628493</c:v>
                </c:pt>
                <c:pt idx="715">
                  <c:v>-20.290832120706675</c:v>
                </c:pt>
                <c:pt idx="716">
                  <c:v>-20.303941978294382</c:v>
                </c:pt>
                <c:pt idx="717">
                  <c:v>-20.317033204962232</c:v>
                </c:pt>
                <c:pt idx="718">
                  <c:v>-20.330105862972715</c:v>
                </c:pt>
                <c:pt idx="719">
                  <c:v>-20.343160014282876</c:v>
                </c:pt>
                <c:pt idx="720">
                  <c:v>-20.356195720545553</c:v>
                </c:pt>
                <c:pt idx="721">
                  <c:v>-20.369213043111696</c:v>
                </c:pt>
                <c:pt idx="722">
                  <c:v>-20.382212043032808</c:v>
                </c:pt>
                <c:pt idx="723">
                  <c:v>-20.395192781062413</c:v>
                </c:pt>
                <c:pt idx="724">
                  <c:v>-20.408155317657844</c:v>
                </c:pt>
                <c:pt idx="725">
                  <c:v>-20.421099712983072</c:v>
                </c:pt>
                <c:pt idx="726">
                  <c:v>-20.434026026909432</c:v>
                </c:pt>
                <c:pt idx="727">
                  <c:v>-20.446934319018631</c:v>
                </c:pt>
                <c:pt idx="728">
                  <c:v>-20.459824648603938</c:v>
                </c:pt>
                <c:pt idx="729">
                  <c:v>-20.472697074672126</c:v>
                </c:pt>
                <c:pt idx="730">
                  <c:v>-20.485551655946026</c:v>
                </c:pt>
                <c:pt idx="731">
                  <c:v>-20.498388450865516</c:v>
                </c:pt>
                <c:pt idx="732">
                  <c:v>-20.511207517589348</c:v>
                </c:pt>
                <c:pt idx="733">
                  <c:v>-20.52400891399801</c:v>
                </c:pt>
                <c:pt idx="734">
                  <c:v>-20.536792697694501</c:v>
                </c:pt>
                <c:pt idx="735">
                  <c:v>-20.549558926006387</c:v>
                </c:pt>
                <c:pt idx="736">
                  <c:v>-20.562307655987816</c:v>
                </c:pt>
                <c:pt idx="737">
                  <c:v>-20.575038944420953</c:v>
                </c:pt>
                <c:pt idx="738">
                  <c:v>-20.587752847818265</c:v>
                </c:pt>
                <c:pt idx="739">
                  <c:v>-20.600449422423431</c:v>
                </c:pt>
                <c:pt idx="740">
                  <c:v>-20.613128724213759</c:v>
                </c:pt>
                <c:pt idx="741">
                  <c:v>-20.62579080890163</c:v>
                </c:pt>
                <c:pt idx="742">
                  <c:v>-20.638435731936326</c:v>
                </c:pt>
                <c:pt idx="743">
                  <c:v>-20.65106354850532</c:v>
                </c:pt>
                <c:pt idx="744">
                  <c:v>-20.66367431353666</c:v>
                </c:pt>
                <c:pt idx="745">
                  <c:v>-20.676268081699597</c:v>
                </c:pt>
                <c:pt idx="746">
                  <c:v>-20.688844907407681</c:v>
                </c:pt>
                <c:pt idx="747">
                  <c:v>-20.701404844818651</c:v>
                </c:pt>
                <c:pt idx="748">
                  <c:v>-20.713947947837632</c:v>
                </c:pt>
                <c:pt idx="749">
                  <c:v>-20.726474270117485</c:v>
                </c:pt>
                <c:pt idx="750">
                  <c:v>-20.738983865061478</c:v>
                </c:pt>
                <c:pt idx="751">
                  <c:v>-20.751476785823733</c:v>
                </c:pt>
                <c:pt idx="752">
                  <c:v>-20.763953085312323</c:v>
                </c:pt>
                <c:pt idx="753">
                  <c:v>-20.77641281618876</c:v>
                </c:pt>
                <c:pt idx="754">
                  <c:v>-20.788856030871806</c:v>
                </c:pt>
                <c:pt idx="755">
                  <c:v>-20.801282781536933</c:v>
                </c:pt>
                <c:pt idx="756">
                  <c:v>-20.813693120119382</c:v>
                </c:pt>
                <c:pt idx="757">
                  <c:v>-20.826087098315199</c:v>
                </c:pt>
                <c:pt idx="758">
                  <c:v>-20.838464767581961</c:v>
                </c:pt>
                <c:pt idx="759">
                  <c:v>-20.850826179141325</c:v>
                </c:pt>
                <c:pt idx="760">
                  <c:v>-20.863171383980188</c:v>
                </c:pt>
                <c:pt idx="761">
                  <c:v>-20.875500432852011</c:v>
                </c:pt>
                <c:pt idx="762">
                  <c:v>-20.887813376278046</c:v>
                </c:pt>
                <c:pt idx="763">
                  <c:v>-20.900110264549227</c:v>
                </c:pt>
                <c:pt idx="764">
                  <c:v>-20.912391147727224</c:v>
                </c:pt>
                <c:pt idx="765">
                  <c:v>-20.924656075646286</c:v>
                </c:pt>
                <c:pt idx="766">
                  <c:v>-20.936905097914384</c:v>
                </c:pt>
                <c:pt idx="767">
                  <c:v>-20.949138263914428</c:v>
                </c:pt>
                <c:pt idx="768">
                  <c:v>-20.961355622806114</c:v>
                </c:pt>
                <c:pt idx="769">
                  <c:v>-20.973557223526434</c:v>
                </c:pt>
                <c:pt idx="770">
                  <c:v>-20.985743114792662</c:v>
                </c:pt>
                <c:pt idx="771">
                  <c:v>-20.997913345101658</c:v>
                </c:pt>
                <c:pt idx="772">
                  <c:v>-21.010067962732855</c:v>
                </c:pt>
                <c:pt idx="773">
                  <c:v>-21.022207015748606</c:v>
                </c:pt>
                <c:pt idx="774">
                  <c:v>-21.034330551996145</c:v>
                </c:pt>
                <c:pt idx="775">
                  <c:v>-21.046438619108436</c:v>
                </c:pt>
                <c:pt idx="776">
                  <c:v>-21.058531264505827</c:v>
                </c:pt>
                <c:pt idx="777">
                  <c:v>-21.070608535397039</c:v>
                </c:pt>
                <c:pt idx="778">
                  <c:v>-21.082670478780912</c:v>
                </c:pt>
                <c:pt idx="779">
                  <c:v>-21.094717141446573</c:v>
                </c:pt>
                <c:pt idx="780">
                  <c:v>-21.106748569976489</c:v>
                </c:pt>
                <c:pt idx="781">
                  <c:v>-21.11876481074583</c:v>
                </c:pt>
                <c:pt idx="782">
                  <c:v>-21.130765909925181</c:v>
                </c:pt>
                <c:pt idx="783">
                  <c:v>-21.142751913480886</c:v>
                </c:pt>
                <c:pt idx="784">
                  <c:v>-21.154722867176933</c:v>
                </c:pt>
                <c:pt idx="785">
                  <c:v>-21.166678816575434</c:v>
                </c:pt>
                <c:pt idx="786">
                  <c:v>-21.178619807038444</c:v>
                </c:pt>
                <c:pt idx="787">
                  <c:v>-21.190545883728682</c:v>
                </c:pt>
                <c:pt idx="788">
                  <c:v>-21.202457091611532</c:v>
                </c:pt>
                <c:pt idx="789">
                  <c:v>-21.214353475454907</c:v>
                </c:pt>
                <c:pt idx="790">
                  <c:v>-21.226235079831731</c:v>
                </c:pt>
                <c:pt idx="791">
                  <c:v>-21.238101949120633</c:v>
                </c:pt>
                <c:pt idx="792">
                  <c:v>-21.249954127506648</c:v>
                </c:pt>
                <c:pt idx="793">
                  <c:v>-21.261791658982677</c:v>
                </c:pt>
                <c:pt idx="794">
                  <c:v>-21.273614587351229</c:v>
                </c:pt>
                <c:pt idx="795">
                  <c:v>-21.285422956224473</c:v>
                </c:pt>
                <c:pt idx="796">
                  <c:v>-21.297216809026271</c:v>
                </c:pt>
                <c:pt idx="797">
                  <c:v>-21.308996188992985</c:v>
                </c:pt>
                <c:pt idx="798">
                  <c:v>-21.320761139173655</c:v>
                </c:pt>
                <c:pt idx="799">
                  <c:v>-21.332511702433393</c:v>
                </c:pt>
                <c:pt idx="800">
                  <c:v>-21.344247921451718</c:v>
                </c:pt>
                <c:pt idx="801">
                  <c:v>-21.355969838725549</c:v>
                </c:pt>
                <c:pt idx="802">
                  <c:v>-21.367677496569925</c:v>
                </c:pt>
                <c:pt idx="803">
                  <c:v>-21.379370937118168</c:v>
                </c:pt>
                <c:pt idx="804">
                  <c:v>-21.391050202324458</c:v>
                </c:pt>
                <c:pt idx="805">
                  <c:v>-21.402715333963176</c:v>
                </c:pt>
                <c:pt idx="806">
                  <c:v>-21.414366373631136</c:v>
                </c:pt>
                <c:pt idx="807">
                  <c:v>-21.426003362748681</c:v>
                </c:pt>
                <c:pt idx="808">
                  <c:v>-21.437626342559764</c:v>
                </c:pt>
                <c:pt idx="809">
                  <c:v>-21.449235354133922</c:v>
                </c:pt>
                <c:pt idx="810">
                  <c:v>-21.460830438366539</c:v>
                </c:pt>
                <c:pt idx="811">
                  <c:v>-21.472411635980286</c:v>
                </c:pt>
                <c:pt idx="812">
                  <c:v>-21.483978987526079</c:v>
                </c:pt>
                <c:pt idx="813">
                  <c:v>-21.495532533384392</c:v>
                </c:pt>
                <c:pt idx="814">
                  <c:v>-21.5070723137651</c:v>
                </c:pt>
                <c:pt idx="815">
                  <c:v>-21.51859836871013</c:v>
                </c:pt>
                <c:pt idx="816">
                  <c:v>-21.530110738092731</c:v>
                </c:pt>
                <c:pt idx="817">
                  <c:v>-21.541609461619586</c:v>
                </c:pt>
                <c:pt idx="818">
                  <c:v>-21.553094578831615</c:v>
                </c:pt>
                <c:pt idx="819">
                  <c:v>-21.56456612910447</c:v>
                </c:pt>
                <c:pt idx="820">
                  <c:v>-21.576024151649662</c:v>
                </c:pt>
                <c:pt idx="821">
                  <c:v>-21.587468685516022</c:v>
                </c:pt>
                <c:pt idx="822">
                  <c:v>-21.598899769589369</c:v>
                </c:pt>
                <c:pt idx="823">
                  <c:v>-21.610317442595175</c:v>
                </c:pt>
                <c:pt idx="824">
                  <c:v>-21.621721743097972</c:v>
                </c:pt>
                <c:pt idx="825">
                  <c:v>-21.633112709502861</c:v>
                </c:pt>
                <c:pt idx="826">
                  <c:v>-21.644490380056716</c:v>
                </c:pt>
                <c:pt idx="827">
                  <c:v>-21.655854792848508</c:v>
                </c:pt>
                <c:pt idx="828">
                  <c:v>-21.667205985810483</c:v>
                </c:pt>
                <c:pt idx="829">
                  <c:v>-21.678543996719032</c:v>
                </c:pt>
                <c:pt idx="830">
                  <c:v>-21.68986886319551</c:v>
                </c:pt>
                <c:pt idx="831">
                  <c:v>-21.701180622707234</c:v>
                </c:pt>
                <c:pt idx="832">
                  <c:v>-21.712479312568242</c:v>
                </c:pt>
                <c:pt idx="833">
                  <c:v>-21.723764969940149</c:v>
                </c:pt>
                <c:pt idx="834">
                  <c:v>-21.735037631833023</c:v>
                </c:pt>
                <c:pt idx="835">
                  <c:v>-21.746297335106163</c:v>
                </c:pt>
                <c:pt idx="836">
                  <c:v>-21.757544116469131</c:v>
                </c:pt>
                <c:pt idx="837">
                  <c:v>-21.768778012482386</c:v>
                </c:pt>
                <c:pt idx="838">
                  <c:v>-21.779999059558378</c:v>
                </c:pt>
                <c:pt idx="839">
                  <c:v>-21.791207293961786</c:v>
                </c:pt>
                <c:pt idx="840">
                  <c:v>-21.802402751811218</c:v>
                </c:pt>
                <c:pt idx="841">
                  <c:v>-21.813585469079303</c:v>
                </c:pt>
                <c:pt idx="842">
                  <c:v>-21.824755481593673</c:v>
                </c:pt>
                <c:pt idx="843">
                  <c:v>-21.835912825038179</c:v>
                </c:pt>
                <c:pt idx="844">
                  <c:v>-21.847057534952864</c:v>
                </c:pt>
                <c:pt idx="845">
                  <c:v>-21.858189646735674</c:v>
                </c:pt>
                <c:pt idx="846">
                  <c:v>-21.869309195642373</c:v>
                </c:pt>
                <c:pt idx="847">
                  <c:v>-21.880416216788117</c:v>
                </c:pt>
                <c:pt idx="848">
                  <c:v>-21.891510745147894</c:v>
                </c:pt>
                <c:pt idx="849">
                  <c:v>-21.902592815556972</c:v>
                </c:pt>
                <c:pt idx="850">
                  <c:v>-21.913662462712168</c:v>
                </c:pt>
                <c:pt idx="851">
                  <c:v>-21.924719721172409</c:v>
                </c:pt>
                <c:pt idx="852">
                  <c:v>-21.935764625359067</c:v>
                </c:pt>
                <c:pt idx="853">
                  <c:v>-21.9467972095579</c:v>
                </c:pt>
                <c:pt idx="854">
                  <c:v>-21.957817507918236</c:v>
                </c:pt>
                <c:pt idx="855">
                  <c:v>-21.968825554454874</c:v>
                </c:pt>
                <c:pt idx="856">
                  <c:v>-21.979821383048442</c:v>
                </c:pt>
                <c:pt idx="857">
                  <c:v>-21.990805027446072</c:v>
                </c:pt>
                <c:pt idx="858">
                  <c:v>-22.001776521262038</c:v>
                </c:pt>
                <c:pt idx="859">
                  <c:v>-22.012735897978729</c:v>
                </c:pt>
                <c:pt idx="860">
                  <c:v>-22.023683190947104</c:v>
                </c:pt>
                <c:pt idx="861">
                  <c:v>-22.03461843338793</c:v>
                </c:pt>
                <c:pt idx="862">
                  <c:v>-22.045541658391322</c:v>
                </c:pt>
                <c:pt idx="863">
                  <c:v>-22.056452898918963</c:v>
                </c:pt>
                <c:pt idx="864">
                  <c:v>-22.067352187803785</c:v>
                </c:pt>
                <c:pt idx="865">
                  <c:v>-22.078239557750926</c:v>
                </c:pt>
                <c:pt idx="866">
                  <c:v>-22.089115041337969</c:v>
                </c:pt>
                <c:pt idx="867">
                  <c:v>-22.099978671016917</c:v>
                </c:pt>
                <c:pt idx="868">
                  <c:v>-22.110830479113503</c:v>
                </c:pt>
                <c:pt idx="869">
                  <c:v>-22.121670497828212</c:v>
                </c:pt>
                <c:pt idx="870">
                  <c:v>-22.132498759237556</c:v>
                </c:pt>
                <c:pt idx="871">
                  <c:v>-22.143315295293871</c:v>
                </c:pt>
                <c:pt idx="872">
                  <c:v>-22.154120137826723</c:v>
                </c:pt>
                <c:pt idx="873">
                  <c:v>-22.164913318543135</c:v>
                </c:pt>
                <c:pt idx="874">
                  <c:v>-22.175694869028337</c:v>
                </c:pt>
                <c:pt idx="875">
                  <c:v>-22.186464820746146</c:v>
                </c:pt>
                <c:pt idx="876">
                  <c:v>-22.197223205040522</c:v>
                </c:pt>
                <c:pt idx="877">
                  <c:v>-22.207970053134524</c:v>
                </c:pt>
                <c:pt idx="878">
                  <c:v>-22.218705396133341</c:v>
                </c:pt>
                <c:pt idx="879">
                  <c:v>-22.229429265022254</c:v>
                </c:pt>
                <c:pt idx="880">
                  <c:v>-22.240141690669471</c:v>
                </c:pt>
                <c:pt idx="881">
                  <c:v>-22.250842703825178</c:v>
                </c:pt>
                <c:pt idx="882">
                  <c:v>-22.261532335123245</c:v>
                </c:pt>
                <c:pt idx="883">
                  <c:v>-22.272210615081391</c:v>
                </c:pt>
                <c:pt idx="884">
                  <c:v>-22.282877574101576</c:v>
                </c:pt>
                <c:pt idx="885">
                  <c:v>-22.293533242470946</c:v>
                </c:pt>
                <c:pt idx="886">
                  <c:v>-22.30417765036249</c:v>
                </c:pt>
                <c:pt idx="887">
                  <c:v>-22.314810827835288</c:v>
                </c:pt>
                <c:pt idx="888">
                  <c:v>-22.32543280483516</c:v>
                </c:pt>
                <c:pt idx="889">
                  <c:v>-22.336043611195883</c:v>
                </c:pt>
                <c:pt idx="890">
                  <c:v>-22.346643276638538</c:v>
                </c:pt>
                <c:pt idx="891">
                  <c:v>-22.35723183077355</c:v>
                </c:pt>
                <c:pt idx="892">
                  <c:v>-22.367809303100064</c:v>
                </c:pt>
                <c:pt idx="893">
                  <c:v>-22.378375723007174</c:v>
                </c:pt>
                <c:pt idx="894">
                  <c:v>-22.388931119774561</c:v>
                </c:pt>
                <c:pt idx="895">
                  <c:v>-22.399475522572033</c:v>
                </c:pt>
                <c:pt idx="896">
                  <c:v>-22.410008960461916</c:v>
                </c:pt>
                <c:pt idx="897">
                  <c:v>-22.420531462397769</c:v>
                </c:pt>
                <c:pt idx="898">
                  <c:v>-22.431043057226098</c:v>
                </c:pt>
                <c:pt idx="899">
                  <c:v>-22.441543773686497</c:v>
                </c:pt>
                <c:pt idx="900">
                  <c:v>-22.452033640412232</c:v>
                </c:pt>
                <c:pt idx="901">
                  <c:v>-22.462512685930637</c:v>
                </c:pt>
                <c:pt idx="902">
                  <c:v>-22.47298093866419</c:v>
                </c:pt>
                <c:pt idx="903">
                  <c:v>-22.483438426930164</c:v>
                </c:pt>
                <c:pt idx="904">
                  <c:v>-22.493885178942222</c:v>
                </c:pt>
                <c:pt idx="905">
                  <c:v>-22.504321222810159</c:v>
                </c:pt>
                <c:pt idx="906">
                  <c:v>-22.514746586540365</c:v>
                </c:pt>
                <c:pt idx="907">
                  <c:v>-22.525161298037215</c:v>
                </c:pt>
                <c:pt idx="908">
                  <c:v>-22.535565385102785</c:v>
                </c:pt>
                <c:pt idx="909">
                  <c:v>-22.545958875437513</c:v>
                </c:pt>
                <c:pt idx="910">
                  <c:v>-22.556341796640954</c:v>
                </c:pt>
                <c:pt idx="911">
                  <c:v>-22.566714176211839</c:v>
                </c:pt>
                <c:pt idx="912">
                  <c:v>-22.577076041549532</c:v>
                </c:pt>
                <c:pt idx="913">
                  <c:v>-22.587427419953293</c:v>
                </c:pt>
                <c:pt idx="914">
                  <c:v>-22.59776833862357</c:v>
                </c:pt>
                <c:pt idx="915">
                  <c:v>-22.608098824662722</c:v>
                </c:pt>
                <c:pt idx="916">
                  <c:v>-22.618418905074435</c:v>
                </c:pt>
                <c:pt idx="917">
                  <c:v>-22.628728606765101</c:v>
                </c:pt>
                <c:pt idx="918">
                  <c:v>-22.639027956544435</c:v>
                </c:pt>
                <c:pt idx="919">
                  <c:v>-22.64931698112531</c:v>
                </c:pt>
                <c:pt idx="920">
                  <c:v>-22.659595707124367</c:v>
                </c:pt>
                <c:pt idx="921">
                  <c:v>-22.669864161063209</c:v>
                </c:pt>
                <c:pt idx="922">
                  <c:v>-22.680122369367879</c:v>
                </c:pt>
                <c:pt idx="923">
                  <c:v>-22.690370358370103</c:v>
                </c:pt>
                <c:pt idx="924">
                  <c:v>-22.700608154307073</c:v>
                </c:pt>
                <c:pt idx="925">
                  <c:v>-22.710835783322459</c:v>
                </c:pt>
                <c:pt idx="926">
                  <c:v>-22.721053271467255</c:v>
                </c:pt>
                <c:pt idx="927">
                  <c:v>-22.731260644698725</c:v>
                </c:pt>
                <c:pt idx="928">
                  <c:v>-22.741457928882681</c:v>
                </c:pt>
                <c:pt idx="929">
                  <c:v>-22.7516451497922</c:v>
                </c:pt>
                <c:pt idx="930">
                  <c:v>-22.761822333110224</c:v>
                </c:pt>
                <c:pt idx="931">
                  <c:v>-22.771989504427545</c:v>
                </c:pt>
                <c:pt idx="932">
                  <c:v>-22.782146689245163</c:v>
                </c:pt>
                <c:pt idx="933">
                  <c:v>-22.79229391297374</c:v>
                </c:pt>
                <c:pt idx="934">
                  <c:v>-22.802431200934386</c:v>
                </c:pt>
                <c:pt idx="935">
                  <c:v>-22.812558578359258</c:v>
                </c:pt>
                <c:pt idx="936">
                  <c:v>-22.822676070391296</c:v>
                </c:pt>
                <c:pt idx="937">
                  <c:v>-22.832783702085834</c:v>
                </c:pt>
                <c:pt idx="938">
                  <c:v>-22.842881498409895</c:v>
                </c:pt>
                <c:pt idx="939">
                  <c:v>-22.852969484242934</c:v>
                </c:pt>
                <c:pt idx="940">
                  <c:v>-22.86304768437795</c:v>
                </c:pt>
                <c:pt idx="941">
                  <c:v>-22.873116123520614</c:v>
                </c:pt>
                <c:pt idx="942">
                  <c:v>-22.883174826291214</c:v>
                </c:pt>
                <c:pt idx="943">
                  <c:v>-22.893223817223745</c:v>
                </c:pt>
                <c:pt idx="944">
                  <c:v>-22.903263120767296</c:v>
                </c:pt>
                <c:pt idx="945">
                  <c:v>-22.913292761285437</c:v>
                </c:pt>
                <c:pt idx="946">
                  <c:v>-22.923312763057822</c:v>
                </c:pt>
                <c:pt idx="947">
                  <c:v>-22.933323150279982</c:v>
                </c:pt>
                <c:pt idx="948">
                  <c:v>-22.943323947063309</c:v>
                </c:pt>
                <c:pt idx="949">
                  <c:v>-22.953315177436199</c:v>
                </c:pt>
                <c:pt idx="950">
                  <c:v>-22.963296865344351</c:v>
                </c:pt>
                <c:pt idx="951">
                  <c:v>-22.973269034650837</c:v>
                </c:pt>
                <c:pt idx="952">
                  <c:v>-22.98323170913633</c:v>
                </c:pt>
                <c:pt idx="953">
                  <c:v>-22.993184912500226</c:v>
                </c:pt>
                <c:pt idx="954">
                  <c:v>-23.003128668360368</c:v>
                </c:pt>
                <c:pt idx="955">
                  <c:v>-23.013063000253979</c:v>
                </c:pt>
                <c:pt idx="956">
                  <c:v>-23.022987931637452</c:v>
                </c:pt>
                <c:pt idx="957">
                  <c:v>-23.032903485887111</c:v>
                </c:pt>
                <c:pt idx="958">
                  <c:v>-23.042809686299766</c:v>
                </c:pt>
                <c:pt idx="959">
                  <c:v>-23.052706556092236</c:v>
                </c:pt>
                <c:pt idx="960">
                  <c:v>-23.062594118403226</c:v>
                </c:pt>
                <c:pt idx="961">
                  <c:v>-23.072472396292206</c:v>
                </c:pt>
                <c:pt idx="962">
                  <c:v>-23.082341412740256</c:v>
                </c:pt>
                <c:pt idx="963">
                  <c:v>-23.09220119065122</c:v>
                </c:pt>
                <c:pt idx="964">
                  <c:v>-23.102051752850954</c:v>
                </c:pt>
                <c:pt idx="965">
                  <c:v>-23.111893122088347</c:v>
                </c:pt>
                <c:pt idx="966">
                  <c:v>-23.121725321035115</c:v>
                </c:pt>
                <c:pt idx="967">
                  <c:v>-23.131548372287362</c:v>
                </c:pt>
                <c:pt idx="968">
                  <c:v>-23.141362298364392</c:v>
                </c:pt>
                <c:pt idx="969">
                  <c:v>-23.151167121710191</c:v>
                </c:pt>
                <c:pt idx="970">
                  <c:v>-23.160962864693126</c:v>
                </c:pt>
                <c:pt idx="971">
                  <c:v>-23.170749549606811</c:v>
                </c:pt>
                <c:pt idx="972">
                  <c:v>-23.180527198670262</c:v>
                </c:pt>
                <c:pt idx="973">
                  <c:v>-23.190295834027886</c:v>
                </c:pt>
                <c:pt idx="974">
                  <c:v>-23.200055477750698</c:v>
                </c:pt>
                <c:pt idx="975">
                  <c:v>-23.209806151835288</c:v>
                </c:pt>
                <c:pt idx="976">
                  <c:v>-23.219547878205876</c:v>
                </c:pt>
                <c:pt idx="977">
                  <c:v>-23.22928067871343</c:v>
                </c:pt>
                <c:pt idx="978">
                  <c:v>-23.239004575135983</c:v>
                </c:pt>
                <c:pt idx="979">
                  <c:v>-23.248719589179693</c:v>
                </c:pt>
                <c:pt idx="980">
                  <c:v>-23.258425742479126</c:v>
                </c:pt>
                <c:pt idx="981">
                  <c:v>-23.268123056596593</c:v>
                </c:pt>
                <c:pt idx="982">
                  <c:v>-23.277811553023643</c:v>
                </c:pt>
                <c:pt idx="983">
                  <c:v>-23.287491253180988</c:v>
                </c:pt>
                <c:pt idx="984">
                  <c:v>-23.29716217841812</c:v>
                </c:pt>
                <c:pt idx="985">
                  <c:v>-23.306824350015233</c:v>
                </c:pt>
                <c:pt idx="986">
                  <c:v>-23.316477789181654</c:v>
                </c:pt>
                <c:pt idx="987">
                  <c:v>-23.32612251705811</c:v>
                </c:pt>
                <c:pt idx="988">
                  <c:v>-23.335758554715156</c:v>
                </c:pt>
                <c:pt idx="989">
                  <c:v>-23.345385923154616</c:v>
                </c:pt>
                <c:pt idx="990">
                  <c:v>-23.355004643310011</c:v>
                </c:pt>
                <c:pt idx="991">
                  <c:v>-23.364614736046242</c:v>
                </c:pt>
                <c:pt idx="992">
                  <c:v>-23.37421622216036</c:v>
                </c:pt>
                <c:pt idx="993">
                  <c:v>-23.383809122381383</c:v>
                </c:pt>
                <c:pt idx="994">
                  <c:v>-23.393393457371282</c:v>
                </c:pt>
                <c:pt idx="995">
                  <c:v>-23.402969247724727</c:v>
                </c:pt>
                <c:pt idx="996">
                  <c:v>-23.412536513969883</c:v>
                </c:pt>
                <c:pt idx="997">
                  <c:v>-23.422095276568054</c:v>
                </c:pt>
                <c:pt idx="998">
                  <c:v>-23.431645555914528</c:v>
                </c:pt>
                <c:pt idx="999">
                  <c:v>-23.441187372338973</c:v>
                </c:pt>
                <c:pt idx="1000">
                  <c:v>-23.450720746105119</c:v>
                </c:pt>
                <c:pt idx="1001">
                  <c:v>-23.460245697411519</c:v>
                </c:pt>
                <c:pt idx="1002">
                  <c:v>-23.469762246391852</c:v>
                </c:pt>
                <c:pt idx="1003">
                  <c:v>-23.479270413114868</c:v>
                </c:pt>
                <c:pt idx="1004">
                  <c:v>-23.488770217585142</c:v>
                </c:pt>
                <c:pt idx="1005">
                  <c:v>-23.498261679743319</c:v>
                </c:pt>
                <c:pt idx="1006">
                  <c:v>-23.507744819465636</c:v>
                </c:pt>
                <c:pt idx="1007">
                  <c:v>-23.517219656565359</c:v>
                </c:pt>
                <c:pt idx="1008">
                  <c:v>-23.526686210792342</c:v>
                </c:pt>
                <c:pt idx="1009">
                  <c:v>-23.536144501833341</c:v>
                </c:pt>
                <c:pt idx="1010">
                  <c:v>-23.545594549312533</c:v>
                </c:pt>
                <c:pt idx="1011">
                  <c:v>-23.555036372791616</c:v>
                </c:pt>
                <c:pt idx="1012">
                  <c:v>-23.564469991770313</c:v>
                </c:pt>
                <c:pt idx="1013">
                  <c:v>-23.573895425686693</c:v>
                </c:pt>
                <c:pt idx="1014">
                  <c:v>-23.583312693916572</c:v>
                </c:pt>
                <c:pt idx="1015">
                  <c:v>-23.592721815775338</c:v>
                </c:pt>
                <c:pt idx="1016">
                  <c:v>-23.602122810516555</c:v>
                </c:pt>
                <c:pt idx="1017">
                  <c:v>-23.611515697333783</c:v>
                </c:pt>
                <c:pt idx="1018">
                  <c:v>-23.620900495359471</c:v>
                </c:pt>
                <c:pt idx="1019">
                  <c:v>-23.630277223666415</c:v>
                </c:pt>
                <c:pt idx="1020">
                  <c:v>-23.639645901266967</c:v>
                </c:pt>
                <c:pt idx="1021">
                  <c:v>-23.649006547114215</c:v>
                </c:pt>
                <c:pt idx="1022">
                  <c:v>-23.658359180101691</c:v>
                </c:pt>
                <c:pt idx="1023">
                  <c:v>-23.667703819063568</c:v>
                </c:pt>
                <c:pt idx="1024">
                  <c:v>-23.6770404827754</c:v>
                </c:pt>
                <c:pt idx="1025">
                  <c:v>-23.686369189954188</c:v>
                </c:pt>
                <c:pt idx="1026">
                  <c:v>-23.695689959258189</c:v>
                </c:pt>
                <c:pt idx="1027">
                  <c:v>-23.705002809287983</c:v>
                </c:pt>
                <c:pt idx="1028">
                  <c:v>-23.714307758585864</c:v>
                </c:pt>
                <c:pt idx="1029">
                  <c:v>-23.723604825637082</c:v>
                </c:pt>
                <c:pt idx="1030">
                  <c:v>-23.732894028869069</c:v>
                </c:pt>
                <c:pt idx="1031">
                  <c:v>-23.74217538665221</c:v>
                </c:pt>
                <c:pt idx="1032">
                  <c:v>-23.751448917300234</c:v>
                </c:pt>
                <c:pt idx="1033">
                  <c:v>-23.760714639070262</c:v>
                </c:pt>
                <c:pt idx="1034">
                  <c:v>-23.76997257016302</c:v>
                </c:pt>
                <c:pt idx="1035">
                  <c:v>-23.779222728722651</c:v>
                </c:pt>
                <c:pt idx="1036">
                  <c:v>-23.788465132838429</c:v>
                </c:pt>
                <c:pt idx="1037">
                  <c:v>-23.797699800543128</c:v>
                </c:pt>
                <c:pt idx="1038">
                  <c:v>-23.806926749814806</c:v>
                </c:pt>
                <c:pt idx="1039">
                  <c:v>-23.816145998575614</c:v>
                </c:pt>
                <c:pt idx="1040">
                  <c:v>-23.8253575646937</c:v>
                </c:pt>
                <c:pt idx="1041">
                  <c:v>-23.834561465982024</c:v>
                </c:pt>
                <c:pt idx="1042">
                  <c:v>-23.843757720198781</c:v>
                </c:pt>
                <c:pt idx="1043">
                  <c:v>-23.852946345048998</c:v>
                </c:pt>
                <c:pt idx="1044">
                  <c:v>-23.862127358182899</c:v>
                </c:pt>
                <c:pt idx="1045">
                  <c:v>-23.87130077719744</c:v>
                </c:pt>
                <c:pt idx="1046">
                  <c:v>-23.880466619635513</c:v>
                </c:pt>
                <c:pt idx="1047">
                  <c:v>-23.889624902987716</c:v>
                </c:pt>
                <c:pt idx="1048">
                  <c:v>-23.898775644690573</c:v>
                </c:pt>
                <c:pt idx="1049">
                  <c:v>-23.907918862128529</c:v>
                </c:pt>
                <c:pt idx="1050">
                  <c:v>-23.917054572633205</c:v>
                </c:pt>
                <c:pt idx="1051">
                  <c:v>-23.926182793483935</c:v>
                </c:pt>
                <c:pt idx="1052">
                  <c:v>-23.935303541907793</c:v>
                </c:pt>
                <c:pt idx="1053">
                  <c:v>-23.944416835080027</c:v>
                </c:pt>
                <c:pt idx="1054">
                  <c:v>-23.953522690124412</c:v>
                </c:pt>
                <c:pt idx="1055">
                  <c:v>-23.962621124112946</c:v>
                </c:pt>
                <c:pt idx="1056">
                  <c:v>-23.971712154066331</c:v>
                </c:pt>
                <c:pt idx="1057">
                  <c:v>-23.980795796954865</c:v>
                </c:pt>
                <c:pt idx="1058">
                  <c:v>-23.989872069697441</c:v>
                </c:pt>
                <c:pt idx="1059">
                  <c:v>-23.9989409891623</c:v>
                </c:pt>
                <c:pt idx="1060">
                  <c:v>-24.008002572167864</c:v>
                </c:pt>
                <c:pt idx="1061">
                  <c:v>-24.017056835481995</c:v>
                </c:pt>
                <c:pt idx="1062">
                  <c:v>-24.026103795822902</c:v>
                </c:pt>
                <c:pt idx="1063">
                  <c:v>-24.035143469858529</c:v>
                </c:pt>
                <c:pt idx="1064">
                  <c:v>-24.044175874207696</c:v>
                </c:pt>
                <c:pt idx="1065">
                  <c:v>-24.053201025439908</c:v>
                </c:pt>
                <c:pt idx="1066">
                  <c:v>-24.062218940075532</c:v>
                </c:pt>
                <c:pt idx="1067">
                  <c:v>-24.071229634586054</c:v>
                </c:pt>
                <c:pt idx="1068">
                  <c:v>-24.080233125394056</c:v>
                </c:pt>
                <c:pt idx="1069">
                  <c:v>-24.089229428873846</c:v>
                </c:pt>
                <c:pt idx="1070">
                  <c:v>-24.098218561351295</c:v>
                </c:pt>
                <c:pt idx="1071">
                  <c:v>-24.107200539104518</c:v>
                </c:pt>
                <c:pt idx="1072">
                  <c:v>-24.116175378363316</c:v>
                </c:pt>
                <c:pt idx="1073">
                  <c:v>-24.1251430953102</c:v>
                </c:pt>
                <c:pt idx="1074">
                  <c:v>-24.134103706079635</c:v>
                </c:pt>
                <c:pt idx="1075">
                  <c:v>-24.143057226759517</c:v>
                </c:pt>
                <c:pt idx="1076">
                  <c:v>-24.152003673390258</c:v>
                </c:pt>
                <c:pt idx="1077">
                  <c:v>-24.160943061965213</c:v>
                </c:pt>
                <c:pt idx="1078">
                  <c:v>-24.169875408431515</c:v>
                </c:pt>
                <c:pt idx="1079">
                  <c:v>-24.178800728689424</c:v>
                </c:pt>
                <c:pt idx="1080">
                  <c:v>-24.187719038593087</c:v>
                </c:pt>
                <c:pt idx="1081">
                  <c:v>-24.196630353950404</c:v>
                </c:pt>
                <c:pt idx="1082">
                  <c:v>-24.205534690523464</c:v>
                </c:pt>
                <c:pt idx="1083">
                  <c:v>-24.214432064028578</c:v>
                </c:pt>
                <c:pt idx="1084">
                  <c:v>-24.223322490136269</c:v>
                </c:pt>
                <c:pt idx="1085">
                  <c:v>-24.232205984472248</c:v>
                </c:pt>
                <c:pt idx="1086">
                  <c:v>-24.241082562616612</c:v>
                </c:pt>
                <c:pt idx="1087">
                  <c:v>-24.249952240104754</c:v>
                </c:pt>
                <c:pt idx="1088">
                  <c:v>-24.258815032427048</c:v>
                </c:pt>
                <c:pt idx="1089">
                  <c:v>-24.267670955029192</c:v>
                </c:pt>
                <c:pt idx="1090">
                  <c:v>-24.276520023312926</c:v>
                </c:pt>
                <c:pt idx="1091">
                  <c:v>-24.285362252635064</c:v>
                </c:pt>
                <c:pt idx="1092">
                  <c:v>-24.294197658309052</c:v>
                </c:pt>
                <c:pt idx="1093">
                  <c:v>-24.303026255603815</c:v>
                </c:pt>
                <c:pt idx="1094">
                  <c:v>-24.311848059745195</c:v>
                </c:pt>
                <c:pt idx="1095">
                  <c:v>-24.320663085914973</c:v>
                </c:pt>
                <c:pt idx="1096">
                  <c:v>-24.329471349251953</c:v>
                </c:pt>
                <c:pt idx="1097">
                  <c:v>-24.338272864851355</c:v>
                </c:pt>
                <c:pt idx="1098">
                  <c:v>-24.347067647766</c:v>
                </c:pt>
                <c:pt idx="1099">
                  <c:v>-24.355855713005354</c:v>
                </c:pt>
                <c:pt idx="1100">
                  <c:v>-24.364637075536422</c:v>
                </c:pt>
                <c:pt idx="1101">
                  <c:v>-24.373411750284042</c:v>
                </c:pt>
                <c:pt idx="1102">
                  <c:v>-24.382179752130302</c:v>
                </c:pt>
                <c:pt idx="1103">
                  <c:v>-24.390941095915277</c:v>
                </c:pt>
                <c:pt idx="1104">
                  <c:v>-24.399695796436962</c:v>
                </c:pt>
                <c:pt idx="1105">
                  <c:v>-24.408443868452125</c:v>
                </c:pt>
                <c:pt idx="1106">
                  <c:v>-24.417185326675394</c:v>
                </c:pt>
                <c:pt idx="1107">
                  <c:v>-24.425920185780306</c:v>
                </c:pt>
                <c:pt idx="1108">
                  <c:v>-24.434648460398748</c:v>
                </c:pt>
                <c:pt idx="1109">
                  <c:v>-24.443370165121369</c:v>
                </c:pt>
                <c:pt idx="1110">
                  <c:v>-24.452085314498614</c:v>
                </c:pt>
                <c:pt idx="1111">
                  <c:v>-24.460793923039429</c:v>
                </c:pt>
                <c:pt idx="1112">
                  <c:v>-24.469496005212442</c:v>
                </c:pt>
                <c:pt idx="1113">
                  <c:v>-24.47819157544593</c:v>
                </c:pt>
                <c:pt idx="1114">
                  <c:v>-24.486880648127457</c:v>
                </c:pt>
                <c:pt idx="1115">
                  <c:v>-24.495563237604987</c:v>
                </c:pt>
                <c:pt idx="1116">
                  <c:v>-24.504239358185917</c:v>
                </c:pt>
                <c:pt idx="1117">
                  <c:v>-24.512909024138754</c:v>
                </c:pt>
                <c:pt idx="1118">
                  <c:v>-24.521572249691449</c:v>
                </c:pt>
                <c:pt idx="1119">
                  <c:v>-24.530229049032432</c:v>
                </c:pt>
                <c:pt idx="1120">
                  <c:v>-24.538879436311628</c:v>
                </c:pt>
                <c:pt idx="1121">
                  <c:v>-24.547523425639071</c:v>
                </c:pt>
                <c:pt idx="1122">
                  <c:v>-24.556161031086052</c:v>
                </c:pt>
                <c:pt idx="1123">
                  <c:v>-24.564792266685131</c:v>
                </c:pt>
                <c:pt idx="1124">
                  <c:v>-24.573417146429616</c:v>
                </c:pt>
                <c:pt idx="1125">
                  <c:v>-24.582035684274747</c:v>
                </c:pt>
                <c:pt idx="1126">
                  <c:v>-24.590647894137277</c:v>
                </c:pt>
                <c:pt idx="1127">
                  <c:v>-24.59925378989562</c:v>
                </c:pt>
                <c:pt idx="1128">
                  <c:v>-24.607853385389941</c:v>
                </c:pt>
                <c:pt idx="1129">
                  <c:v>-24.616446694422784</c:v>
                </c:pt>
                <c:pt idx="1130">
                  <c:v>-24.625033730758741</c:v>
                </c:pt>
                <c:pt idx="1131">
                  <c:v>-24.633614508124868</c:v>
                </c:pt>
                <c:pt idx="1132">
                  <c:v>-24.642189040210152</c:v>
                </c:pt>
                <c:pt idx="1133">
                  <c:v>-24.650757340666893</c:v>
                </c:pt>
                <c:pt idx="1134">
                  <c:v>-24.659319423110194</c:v>
                </c:pt>
                <c:pt idx="1135">
                  <c:v>-24.667875301117292</c:v>
                </c:pt>
                <c:pt idx="1136">
                  <c:v>-24.676424988229392</c:v>
                </c:pt>
                <c:pt idx="1137">
                  <c:v>-24.684968497950695</c:v>
                </c:pt>
                <c:pt idx="1138">
                  <c:v>-24.693505843748383</c:v>
                </c:pt>
                <c:pt idx="1139">
                  <c:v>-24.702037039053693</c:v>
                </c:pt>
                <c:pt idx="1140">
                  <c:v>-24.710562097261011</c:v>
                </c:pt>
                <c:pt idx="1141">
                  <c:v>-24.719081031728987</c:v>
                </c:pt>
                <c:pt idx="1142">
                  <c:v>-24.727593855779748</c:v>
                </c:pt>
                <c:pt idx="1143">
                  <c:v>-24.736100582700054</c:v>
                </c:pt>
                <c:pt idx="1144">
                  <c:v>-24.7446012257404</c:v>
                </c:pt>
                <c:pt idx="1145">
                  <c:v>-24.753095798115726</c:v>
                </c:pt>
                <c:pt idx="1146">
                  <c:v>-24.761584313005812</c:v>
                </c:pt>
                <c:pt idx="1147">
                  <c:v>-24.770066783554554</c:v>
                </c:pt>
                <c:pt idx="1148">
                  <c:v>-24.778543222871225</c:v>
                </c:pt>
                <c:pt idx="1149">
                  <c:v>-24.787013644029287</c:v>
                </c:pt>
                <c:pt idx="1150">
                  <c:v>-24.795478060067992</c:v>
                </c:pt>
                <c:pt idx="1151">
                  <c:v>-24.803936483991286</c:v>
                </c:pt>
                <c:pt idx="1152">
                  <c:v>-24.812388928768591</c:v>
                </c:pt>
                <c:pt idx="1153">
                  <c:v>-24.820835407334776</c:v>
                </c:pt>
                <c:pt idx="1154">
                  <c:v>-24.829275932590072</c:v>
                </c:pt>
                <c:pt idx="1155">
                  <c:v>-24.837710517400868</c:v>
                </c:pt>
                <c:pt idx="1156">
                  <c:v>-24.846139174599319</c:v>
                </c:pt>
                <c:pt idx="1157">
                  <c:v>-24.854561916982966</c:v>
                </c:pt>
                <c:pt idx="1158">
                  <c:v>-24.862978757316199</c:v>
                </c:pt>
                <c:pt idx="1159">
                  <c:v>-24.871389708329374</c:v>
                </c:pt>
                <c:pt idx="1160">
                  <c:v>-24.879794782718893</c:v>
                </c:pt>
                <c:pt idx="1161">
                  <c:v>-24.888193993148185</c:v>
                </c:pt>
                <c:pt idx="1162">
                  <c:v>-24.896587352247256</c:v>
                </c:pt>
                <c:pt idx="1163">
                  <c:v>-24.904974872612531</c:v>
                </c:pt>
                <c:pt idx="1164">
                  <c:v>-24.913356566807355</c:v>
                </c:pt>
                <c:pt idx="1165">
                  <c:v>-24.921732447362185</c:v>
                </c:pt>
                <c:pt idx="1166">
                  <c:v>-24.930102526774931</c:v>
                </c:pt>
                <c:pt idx="1167">
                  <c:v>-24.938466817510353</c:v>
                </c:pt>
                <c:pt idx="1168">
                  <c:v>-24.946825332000518</c:v>
                </c:pt>
                <c:pt idx="1169">
                  <c:v>-24.955178082645663</c:v>
                </c:pt>
                <c:pt idx="1170">
                  <c:v>-24.963525081812797</c:v>
                </c:pt>
                <c:pt idx="1171">
                  <c:v>-24.97186634183706</c:v>
                </c:pt>
                <c:pt idx="1172">
                  <c:v>-24.980201875021795</c:v>
                </c:pt>
                <c:pt idx="1173">
                  <c:v>-24.988531693637711</c:v>
                </c:pt>
                <c:pt idx="1174">
                  <c:v>-24.99685580992422</c:v>
                </c:pt>
                <c:pt idx="1175">
                  <c:v>-25.005174236088607</c:v>
                </c:pt>
                <c:pt idx="1176">
                  <c:v>-25.01348698430677</c:v>
                </c:pt>
                <c:pt idx="1177">
                  <c:v>-25.021794066722958</c:v>
                </c:pt>
                <c:pt idx="1178">
                  <c:v>-25.030095495449686</c:v>
                </c:pt>
                <c:pt idx="1179">
                  <c:v>-25.038391282568952</c:v>
                </c:pt>
                <c:pt idx="1180">
                  <c:v>-25.046681440131067</c:v>
                </c:pt>
                <c:pt idx="1181">
                  <c:v>-25.054965980155099</c:v>
                </c:pt>
                <c:pt idx="1182">
                  <c:v>-25.063244914629948</c:v>
                </c:pt>
                <c:pt idx="1183">
                  <c:v>-25.071518255512835</c:v>
                </c:pt>
                <c:pt idx="1184">
                  <c:v>-25.079786014730988</c:v>
                </c:pt>
                <c:pt idx="1185">
                  <c:v>-25.088048204180581</c:v>
                </c:pt>
                <c:pt idx="1186">
                  <c:v>-25.096304835727587</c:v>
                </c:pt>
                <c:pt idx="1187">
                  <c:v>-25.104555921207282</c:v>
                </c:pt>
                <c:pt idx="1188">
                  <c:v>-25.112801472425414</c:v>
                </c:pt>
                <c:pt idx="1189">
                  <c:v>-25.121041501156714</c:v>
                </c:pt>
                <c:pt idx="1190">
                  <c:v>-25.12927601914663</c:v>
                </c:pt>
                <c:pt idx="1191">
                  <c:v>-25.13750503811</c:v>
                </c:pt>
                <c:pt idx="1192">
                  <c:v>-25.145728569732718</c:v>
                </c:pt>
                <c:pt idx="1193">
                  <c:v>-25.153946625670368</c:v>
                </c:pt>
                <c:pt idx="1194">
                  <c:v>-25.162159217549103</c:v>
                </c:pt>
                <c:pt idx="1195">
                  <c:v>-25.170366356965719</c:v>
                </c:pt>
                <c:pt idx="1196">
                  <c:v>-25.178568055487517</c:v>
                </c:pt>
                <c:pt idx="1197">
                  <c:v>-25.186764324652952</c:v>
                </c:pt>
                <c:pt idx="1198">
                  <c:v>-25.194955175970641</c:v>
                </c:pt>
                <c:pt idx="1199">
                  <c:v>-25.203140620920923</c:v>
                </c:pt>
                <c:pt idx="1200">
                  <c:v>-25.211320670954542</c:v>
                </c:pt>
                <c:pt idx="1201">
                  <c:v>-25.21949533749412</c:v>
                </c:pt>
                <c:pt idx="1202">
                  <c:v>-25.227664631932893</c:v>
                </c:pt>
                <c:pt idx="1203">
                  <c:v>-25.235828565636155</c:v>
                </c:pt>
                <c:pt idx="1204">
                  <c:v>-25.243987149939944</c:v>
                </c:pt>
                <c:pt idx="1205">
                  <c:v>-25.252140396152672</c:v>
                </c:pt>
                <c:pt idx="1206">
                  <c:v>-25.260288315554114</c:v>
                </c:pt>
                <c:pt idx="1207">
                  <c:v>-25.268430919395868</c:v>
                </c:pt>
                <c:pt idx="1208">
                  <c:v>-25.276568218901161</c:v>
                </c:pt>
                <c:pt idx="1209">
                  <c:v>-25.284700225265951</c:v>
                </c:pt>
                <c:pt idx="1210">
                  <c:v>-25.292826949657908</c:v>
                </c:pt>
                <c:pt idx="1211">
                  <c:v>-25.300948403216847</c:v>
                </c:pt>
                <c:pt idx="1212">
                  <c:v>-25.309064597055272</c:v>
                </c:pt>
                <c:pt idx="1213">
                  <c:v>-25.317175542257214</c:v>
                </c:pt>
                <c:pt idx="1214">
                  <c:v>-25.325281249880707</c:v>
                </c:pt>
                <c:pt idx="1215">
                  <c:v>-25.333381730955061</c:v>
                </c:pt>
                <c:pt idx="1216">
                  <c:v>-25.341476996483383</c:v>
                </c:pt>
                <c:pt idx="1217">
                  <c:v>-25.349567057440364</c:v>
                </c:pt>
                <c:pt idx="1218">
                  <c:v>-25.357651924775215</c:v>
                </c:pt>
                <c:pt idx="1219">
                  <c:v>-25.365731609408861</c:v>
                </c:pt>
                <c:pt idx="1220">
                  <c:v>-25.373806122236026</c:v>
                </c:pt>
                <c:pt idx="1221">
                  <c:v>-25.381875474124232</c:v>
                </c:pt>
                <c:pt idx="1222">
                  <c:v>-25.38993967591469</c:v>
                </c:pt>
                <c:pt idx="1223">
                  <c:v>-25.397998738422039</c:v>
                </c:pt>
                <c:pt idx="1224">
                  <c:v>-25.406052672434136</c:v>
                </c:pt>
                <c:pt idx="1225">
                  <c:v>-25.414101488712827</c:v>
                </c:pt>
                <c:pt idx="1226">
                  <c:v>-25.422145197993103</c:v>
                </c:pt>
                <c:pt idx="1227">
                  <c:v>-25.430183810984616</c:v>
                </c:pt>
                <c:pt idx="1228">
                  <c:v>-25.438217338369974</c:v>
                </c:pt>
                <c:pt idx="1229">
                  <c:v>-25.446245790806387</c:v>
                </c:pt>
                <c:pt idx="1230">
                  <c:v>-25.454269178925067</c:v>
                </c:pt>
                <c:pt idx="1231">
                  <c:v>-25.462287513331347</c:v>
                </c:pt>
                <c:pt idx="1232">
                  <c:v>-25.470300804604587</c:v>
                </c:pt>
                <c:pt idx="1233">
                  <c:v>-25.478309063298848</c:v>
                </c:pt>
                <c:pt idx="1234">
                  <c:v>-25.486312299942639</c:v>
                </c:pt>
                <c:pt idx="1235">
                  <c:v>-25.494310525038891</c:v>
                </c:pt>
                <c:pt idx="1236">
                  <c:v>-25.502303749065046</c:v>
                </c:pt>
                <c:pt idx="1237">
                  <c:v>-25.510291982473575</c:v>
                </c:pt>
                <c:pt idx="1238">
                  <c:v>-25.518275235691654</c:v>
                </c:pt>
                <c:pt idx="1239">
                  <c:v>-25.526253519121234</c:v>
                </c:pt>
                <c:pt idx="1240">
                  <c:v>-25.534226843139454</c:v>
                </c:pt>
                <c:pt idx="1241">
                  <c:v>-25.542195218098456</c:v>
                </c:pt>
                <c:pt idx="1242">
                  <c:v>-25.550158654325621</c:v>
                </c:pt>
                <c:pt idx="1243">
                  <c:v>-25.558117162123359</c:v>
                </c:pt>
                <c:pt idx="1244">
                  <c:v>-25.566070751769928</c:v>
                </c:pt>
                <c:pt idx="1245">
                  <c:v>-25.574019433518455</c:v>
                </c:pt>
                <c:pt idx="1246">
                  <c:v>-25.581963217598037</c:v>
                </c:pt>
                <c:pt idx="1247">
                  <c:v>-25.589902114212965</c:v>
                </c:pt>
                <c:pt idx="1248">
                  <c:v>-25.597836133543982</c:v>
                </c:pt>
                <c:pt idx="1249">
                  <c:v>-25.60576528574671</c:v>
                </c:pt>
                <c:pt idx="1250">
                  <c:v>-25.613689580953256</c:v>
                </c:pt>
                <c:pt idx="1251">
                  <c:v>-25.621609029271447</c:v>
                </c:pt>
                <c:pt idx="1252">
                  <c:v>-25.629523640785159</c:v>
                </c:pt>
                <c:pt idx="1253">
                  <c:v>-25.637433425554647</c:v>
                </c:pt>
                <c:pt idx="1254">
                  <c:v>-25.645338393616033</c:v>
                </c:pt>
                <c:pt idx="1255">
                  <c:v>-25.653238554981741</c:v>
                </c:pt>
                <c:pt idx="1256">
                  <c:v>-25.661133919641173</c:v>
                </c:pt>
                <c:pt idx="1257">
                  <c:v>-25.669024497559214</c:v>
                </c:pt>
                <c:pt idx="1258">
                  <c:v>-25.676910298678287</c:v>
                </c:pt>
                <c:pt idx="1259">
                  <c:v>-25.684791332916763</c:v>
                </c:pt>
                <c:pt idx="1260">
                  <c:v>-25.692667610170123</c:v>
                </c:pt>
                <c:pt idx="1261">
                  <c:v>-25.700539140310255</c:v>
                </c:pt>
                <c:pt idx="1262">
                  <c:v>-25.708405933186409</c:v>
                </c:pt>
                <c:pt idx="1263">
                  <c:v>-25.716267998624343</c:v>
                </c:pt>
                <c:pt idx="1264">
                  <c:v>-25.724125346427329</c:v>
                </c:pt>
                <c:pt idx="1265">
                  <c:v>-25.731977986375068</c:v>
                </c:pt>
                <c:pt idx="1266">
                  <c:v>-25.73982592822523</c:v>
                </c:pt>
                <c:pt idx="1267">
                  <c:v>-25.747669181712055</c:v>
                </c:pt>
                <c:pt idx="1268">
                  <c:v>-25.755507756547932</c:v>
                </c:pt>
                <c:pt idx="1269">
                  <c:v>-25.763341662421659</c:v>
                </c:pt>
                <c:pt idx="1270">
                  <c:v>-25.771170909000801</c:v>
                </c:pt>
                <c:pt idx="1271">
                  <c:v>-25.77899550592943</c:v>
                </c:pt>
                <c:pt idx="1272">
                  <c:v>-25.786815462829722</c:v>
                </c:pt>
                <c:pt idx="1273">
                  <c:v>-25.794630789302019</c:v>
                </c:pt>
                <c:pt idx="1274">
                  <c:v>-25.802441494923446</c:v>
                </c:pt>
                <c:pt idx="1275">
                  <c:v>-25.810247589249968</c:v>
                </c:pt>
                <c:pt idx="1276">
                  <c:v>-25.818049081815232</c:v>
                </c:pt>
                <c:pt idx="1277">
                  <c:v>-25.825845982130847</c:v>
                </c:pt>
                <c:pt idx="1278">
                  <c:v>-25.833638299686715</c:v>
                </c:pt>
                <c:pt idx="1279">
                  <c:v>-25.841426043950925</c:v>
                </c:pt>
                <c:pt idx="1280">
                  <c:v>-25.849209224369531</c:v>
                </c:pt>
                <c:pt idx="1281">
                  <c:v>-25.8569878503674</c:v>
                </c:pt>
                <c:pt idx="1282">
                  <c:v>-25.864761931347552</c:v>
                </c:pt>
                <c:pt idx="1283">
                  <c:v>-25.872531476691648</c:v>
                </c:pt>
                <c:pt idx="1284">
                  <c:v>-25.880296495760128</c:v>
                </c:pt>
                <c:pt idx="1285">
                  <c:v>-25.888056997891301</c:v>
                </c:pt>
                <c:pt idx="1286">
                  <c:v>-25.895812992403179</c:v>
                </c:pt>
                <c:pt idx="1287">
                  <c:v>-25.903564488592131</c:v>
                </c:pt>
                <c:pt idx="1288">
                  <c:v>-25.911311495733123</c:v>
                </c:pt>
                <c:pt idx="1289">
                  <c:v>-25.919054023080612</c:v>
                </c:pt>
                <c:pt idx="1290">
                  <c:v>-25.926792079867855</c:v>
                </c:pt>
                <c:pt idx="1291">
                  <c:v>-25.934525675307061</c:v>
                </c:pt>
                <c:pt idx="1292">
                  <c:v>-25.942254818589696</c:v>
                </c:pt>
                <c:pt idx="1293">
                  <c:v>-25.949979518886405</c:v>
                </c:pt>
                <c:pt idx="1294">
                  <c:v>-25.957699785347479</c:v>
                </c:pt>
                <c:pt idx="1295">
                  <c:v>-25.965415627102125</c:v>
                </c:pt>
                <c:pt idx="1296">
                  <c:v>-25.973127053259255</c:v>
                </c:pt>
                <c:pt idx="1297">
                  <c:v>-25.980834072907271</c:v>
                </c:pt>
                <c:pt idx="1298">
                  <c:v>-25.988536695113993</c:v>
                </c:pt>
                <c:pt idx="1299">
                  <c:v>-25.996234928927176</c:v>
                </c:pt>
                <c:pt idx="1300">
                  <c:v>-26.00392878337431</c:v>
                </c:pt>
                <c:pt idx="1301">
                  <c:v>-26.011618267462211</c:v>
                </c:pt>
                <c:pt idx="1302">
                  <c:v>-26.019303390178123</c:v>
                </c:pt>
                <c:pt idx="1303">
                  <c:v>-26.026984160488624</c:v>
                </c:pt>
                <c:pt idx="1304">
                  <c:v>-26.034660587341044</c:v>
                </c:pt>
                <c:pt idx="1305">
                  <c:v>-26.042332679662191</c:v>
                </c:pt>
                <c:pt idx="1306">
                  <c:v>-26.050000446359203</c:v>
                </c:pt>
                <c:pt idx="1307">
                  <c:v>-26.057663896319539</c:v>
                </c:pt>
                <c:pt idx="1308">
                  <c:v>-26.065323038410678</c:v>
                </c:pt>
                <c:pt idx="1309">
                  <c:v>-26.072977881480618</c:v>
                </c:pt>
                <c:pt idx="1310">
                  <c:v>-26.080628434357685</c:v>
                </c:pt>
                <c:pt idx="1311">
                  <c:v>-26.088274705850814</c:v>
                </c:pt>
                <c:pt idx="1312">
                  <c:v>-26.095916704749158</c:v>
                </c:pt>
                <c:pt idx="1313">
                  <c:v>-26.103554439822766</c:v>
                </c:pt>
                <c:pt idx="1314">
                  <c:v>-26.111187919822292</c:v>
                </c:pt>
                <c:pt idx="1315">
                  <c:v>-26.118817153479025</c:v>
                </c:pt>
                <c:pt idx="1316">
                  <c:v>-26.126442149505245</c:v>
                </c:pt>
                <c:pt idx="1317">
                  <c:v>-26.134062916593649</c:v>
                </c:pt>
                <c:pt idx="1318">
                  <c:v>-26.141679463418615</c:v>
                </c:pt>
                <c:pt idx="1319">
                  <c:v>-26.149291798634806</c:v>
                </c:pt>
                <c:pt idx="1320">
                  <c:v>-26.156899930878076</c:v>
                </c:pt>
                <c:pt idx="1321">
                  <c:v>-26.164503868765667</c:v>
                </c:pt>
                <c:pt idx="1322">
                  <c:v>-26.172103620896067</c:v>
                </c:pt>
                <c:pt idx="1323">
                  <c:v>-26.179699195848315</c:v>
                </c:pt>
                <c:pt idx="1324">
                  <c:v>-26.187290602183602</c:v>
                </c:pt>
                <c:pt idx="1325">
                  <c:v>-26.194877848443983</c:v>
                </c:pt>
                <c:pt idx="1326">
                  <c:v>-26.202460943152982</c:v>
                </c:pt>
                <c:pt idx="1327">
                  <c:v>-26.210039894815928</c:v>
                </c:pt>
                <c:pt idx="1328">
                  <c:v>-26.217614711919346</c:v>
                </c:pt>
                <c:pt idx="1329">
                  <c:v>-26.225185402931345</c:v>
                </c:pt>
                <c:pt idx="1330">
                  <c:v>-26.232751976302069</c:v>
                </c:pt>
                <c:pt idx="1331">
                  <c:v>-26.240314440463358</c:v>
                </c:pt>
                <c:pt idx="1332">
                  <c:v>-26.247872803828393</c:v>
                </c:pt>
                <c:pt idx="1333">
                  <c:v>-26.255427074792571</c:v>
                </c:pt>
                <c:pt idx="1334">
                  <c:v>-26.262977261733322</c:v>
                </c:pt>
                <c:pt idx="1335">
                  <c:v>-26.270523373009645</c:v>
                </c:pt>
                <c:pt idx="1336">
                  <c:v>-26.278065416963173</c:v>
                </c:pt>
                <c:pt idx="1337">
                  <c:v>-26.285603401916827</c:v>
                </c:pt>
                <c:pt idx="1338">
                  <c:v>-26.293137336176521</c:v>
                </c:pt>
                <c:pt idx="1339">
                  <c:v>-26.300667228029809</c:v>
                </c:pt>
                <c:pt idx="1340">
                  <c:v>-26.308193085746687</c:v>
                </c:pt>
                <c:pt idx="1341">
                  <c:v>-26.315714917579449</c:v>
                </c:pt>
                <c:pt idx="1342">
                  <c:v>-26.323232731763191</c:v>
                </c:pt>
                <c:pt idx="1343">
                  <c:v>-26.330746536514788</c:v>
                </c:pt>
                <c:pt idx="1344">
                  <c:v>-26.338256340034064</c:v>
                </c:pt>
                <c:pt idx="1345">
                  <c:v>-26.345762150503113</c:v>
                </c:pt>
                <c:pt idx="1346">
                  <c:v>-26.353263976086989</c:v>
                </c:pt>
                <c:pt idx="1347">
                  <c:v>-26.360761824933107</c:v>
                </c:pt>
                <c:pt idx="1348">
                  <c:v>-26.368255705172071</c:v>
                </c:pt>
                <c:pt idx="1349">
                  <c:v>-26.375745624916554</c:v>
                </c:pt>
                <c:pt idx="1350">
                  <c:v>-26.383231592262955</c:v>
                </c:pt>
                <c:pt idx="1351">
                  <c:v>-26.390713615289766</c:v>
                </c:pt>
                <c:pt idx="1352">
                  <c:v>-26.398191702058895</c:v>
                </c:pt>
                <c:pt idx="1353">
                  <c:v>-26.405665860615152</c:v>
                </c:pt>
                <c:pt idx="1354">
                  <c:v>-26.413136098986808</c:v>
                </c:pt>
                <c:pt idx="1355">
                  <c:v>-26.420602425184239</c:v>
                </c:pt>
                <c:pt idx="1356">
                  <c:v>-26.428064847202091</c:v>
                </c:pt>
                <c:pt idx="1357">
                  <c:v>-26.435523373017741</c:v>
                </c:pt>
                <c:pt idx="1358">
                  <c:v>-26.442978010591748</c:v>
                </c:pt>
                <c:pt idx="1359">
                  <c:v>-26.450428767868512</c:v>
                </c:pt>
                <c:pt idx="1360">
                  <c:v>-26.457875652775144</c:v>
                </c:pt>
                <c:pt idx="1361">
                  <c:v>-26.465318673222995</c:v>
                </c:pt>
                <c:pt idx="1362">
                  <c:v>-26.4727578371063</c:v>
                </c:pt>
                <c:pt idx="1363">
                  <c:v>-26.480193152303055</c:v>
                </c:pt>
                <c:pt idx="1364">
                  <c:v>-26.487624626675071</c:v>
                </c:pt>
                <c:pt idx="1365">
                  <c:v>-26.495052268067496</c:v>
                </c:pt>
                <c:pt idx="1366">
                  <c:v>-26.502476084309219</c:v>
                </c:pt>
                <c:pt idx="1367">
                  <c:v>-26.509896083213349</c:v>
                </c:pt>
                <c:pt idx="1368">
                  <c:v>-26.517312272576461</c:v>
                </c:pt>
                <c:pt idx="1369">
                  <c:v>-26.524724660178819</c:v>
                </c:pt>
                <c:pt idx="1370">
                  <c:v>-26.532133253785123</c:v>
                </c:pt>
                <c:pt idx="1371">
                  <c:v>-26.539538061143617</c:v>
                </c:pt>
                <c:pt idx="1372">
                  <c:v>-26.546939089986985</c:v>
                </c:pt>
                <c:pt idx="1373">
                  <c:v>-26.554336348031661</c:v>
                </c:pt>
                <c:pt idx="1374">
                  <c:v>-26.561729842978167</c:v>
                </c:pt>
                <c:pt idx="1375">
                  <c:v>-26.569119582511604</c:v>
                </c:pt>
                <c:pt idx="1376">
                  <c:v>-26.576505574301137</c:v>
                </c:pt>
                <c:pt idx="1377">
                  <c:v>-26.583887825999923</c:v>
                </c:pt>
                <c:pt idx="1378">
                  <c:v>-26.591266345246005</c:v>
                </c:pt>
                <c:pt idx="1379">
                  <c:v>-26.59864113966141</c:v>
                </c:pt>
                <c:pt idx="1380">
                  <c:v>-26.606012216852612</c:v>
                </c:pt>
                <c:pt idx="1381">
                  <c:v>-26.613379584410616</c:v>
                </c:pt>
                <c:pt idx="1382">
                  <c:v>-26.620743249911488</c:v>
                </c:pt>
                <c:pt idx="1383">
                  <c:v>-26.628103220915278</c:v>
                </c:pt>
                <c:pt idx="1384">
                  <c:v>-26.635459504966462</c:v>
                </c:pt>
                <c:pt idx="1385">
                  <c:v>-26.642812109594999</c:v>
                </c:pt>
                <c:pt idx="1386">
                  <c:v>-26.650161042315098</c:v>
                </c:pt>
                <c:pt idx="1387">
                  <c:v>-26.657506310625728</c:v>
                </c:pt>
                <c:pt idx="1388">
                  <c:v>-26.6648479220109</c:v>
                </c:pt>
                <c:pt idx="1389">
                  <c:v>-26.672185883939328</c:v>
                </c:pt>
                <c:pt idx="1390">
                  <c:v>-26.679520203864758</c:v>
                </c:pt>
                <c:pt idx="1391">
                  <c:v>-26.686850889226132</c:v>
                </c:pt>
                <c:pt idx="1392">
                  <c:v>-26.694177947446995</c:v>
                </c:pt>
                <c:pt idx="1393">
                  <c:v>-26.701501385936197</c:v>
                </c:pt>
                <c:pt idx="1394">
                  <c:v>-26.708821212087553</c:v>
                </c:pt>
                <c:pt idx="1395">
                  <c:v>-26.716137433280363</c:v>
                </c:pt>
                <c:pt idx="1396">
                  <c:v>-26.723450056878988</c:v>
                </c:pt>
                <c:pt idx="1397">
                  <c:v>-26.730759090232784</c:v>
                </c:pt>
                <c:pt idx="1398">
                  <c:v>-26.738064540677009</c:v>
                </c:pt>
                <c:pt idx="1399">
                  <c:v>-26.745366415531819</c:v>
                </c:pt>
                <c:pt idx="1400">
                  <c:v>-26.752664722102786</c:v>
                </c:pt>
                <c:pt idx="1401">
                  <c:v>-26.75995946768105</c:v>
                </c:pt>
                <c:pt idx="1402">
                  <c:v>-26.767250659543453</c:v>
                </c:pt>
                <c:pt idx="1403">
                  <c:v>-26.774538304951978</c:v>
                </c:pt>
                <c:pt idx="1404">
                  <c:v>-26.781822411154536</c:v>
                </c:pt>
                <c:pt idx="1405">
                  <c:v>-26.789102985384361</c:v>
                </c:pt>
                <c:pt idx="1406">
                  <c:v>-26.796380034860626</c:v>
                </c:pt>
                <c:pt idx="1407">
                  <c:v>-26.80365356678843</c:v>
                </c:pt>
                <c:pt idx="1408">
                  <c:v>-26.810923588357763</c:v>
                </c:pt>
                <c:pt idx="1409">
                  <c:v>-26.818190106745483</c:v>
                </c:pt>
                <c:pt idx="1410">
                  <c:v>-26.825453129113789</c:v>
                </c:pt>
                <c:pt idx="1411">
                  <c:v>-26.832712662610696</c:v>
                </c:pt>
                <c:pt idx="1412">
                  <c:v>-26.839968714370471</c:v>
                </c:pt>
                <c:pt idx="1413">
                  <c:v>-26.847221291513094</c:v>
                </c:pt>
                <c:pt idx="1414">
                  <c:v>-26.854470401144809</c:v>
                </c:pt>
                <c:pt idx="1415">
                  <c:v>-26.861716050357604</c:v>
                </c:pt>
                <c:pt idx="1416">
                  <c:v>-26.868958246230289</c:v>
                </c:pt>
                <c:pt idx="1417">
                  <c:v>-26.876196995827236</c:v>
                </c:pt>
                <c:pt idx="1418">
                  <c:v>-26.88343230619892</c:v>
                </c:pt>
                <c:pt idx="1419">
                  <c:v>-26.890664184382565</c:v>
                </c:pt>
                <c:pt idx="1420">
                  <c:v>-26.897892637401362</c:v>
                </c:pt>
                <c:pt idx="1421">
                  <c:v>-26.905117672265121</c:v>
                </c:pt>
                <c:pt idx="1422">
                  <c:v>-26.912339295969719</c:v>
                </c:pt>
                <c:pt idx="1423">
                  <c:v>-26.919557515497718</c:v>
                </c:pt>
                <c:pt idx="1424">
                  <c:v>-26.926772337817635</c:v>
                </c:pt>
                <c:pt idx="1425">
                  <c:v>-26.933983769885334</c:v>
                </c:pt>
                <c:pt idx="1426">
                  <c:v>-26.941191818642565</c:v>
                </c:pt>
                <c:pt idx="1427">
                  <c:v>-26.948396491018102</c:v>
                </c:pt>
                <c:pt idx="1428">
                  <c:v>-26.955597793926984</c:v>
                </c:pt>
                <c:pt idx="1429">
                  <c:v>-26.962795734271111</c:v>
                </c:pt>
                <c:pt idx="1430">
                  <c:v>-26.969990318939306</c:v>
                </c:pt>
                <c:pt idx="1431">
                  <c:v>-26.977181554806641</c:v>
                </c:pt>
                <c:pt idx="1432">
                  <c:v>-26.984369448735443</c:v>
                </c:pt>
                <c:pt idx="1433">
                  <c:v>-26.991554007574635</c:v>
                </c:pt>
                <c:pt idx="1434">
                  <c:v>-26.998735238160265</c:v>
                </c:pt>
                <c:pt idx="1435">
                  <c:v>-27.005913147315169</c:v>
                </c:pt>
                <c:pt idx="1436">
                  <c:v>-27.013087741849013</c:v>
                </c:pt>
                <c:pt idx="1437">
                  <c:v>-27.020259028558485</c:v>
                </c:pt>
                <c:pt idx="1438">
                  <c:v>-27.02742701422769</c:v>
                </c:pt>
                <c:pt idx="1439">
                  <c:v>-27.034591705627527</c:v>
                </c:pt>
                <c:pt idx="1440">
                  <c:v>-27.041753109516009</c:v>
                </c:pt>
                <c:pt idx="1441">
                  <c:v>-27.048911232638137</c:v>
                </c:pt>
                <c:pt idx="1442">
                  <c:v>-27.056066081726833</c:v>
                </c:pt>
                <c:pt idx="1443">
                  <c:v>-27.063217663501227</c:v>
                </c:pt>
                <c:pt idx="1444">
                  <c:v>-27.070365984668744</c:v>
                </c:pt>
                <c:pt idx="1445">
                  <c:v>-27.077511051923182</c:v>
                </c:pt>
                <c:pt idx="1446">
                  <c:v>-27.084652871946673</c:v>
                </c:pt>
                <c:pt idx="1447">
                  <c:v>-27.091791451408032</c:v>
                </c:pt>
                <c:pt idx="1448">
                  <c:v>-27.098926796963813</c:v>
                </c:pt>
                <c:pt idx="1449">
                  <c:v>-27.106058915258014</c:v>
                </c:pt>
                <c:pt idx="1450">
                  <c:v>-27.113187812921865</c:v>
                </c:pt>
                <c:pt idx="1451">
                  <c:v>-27.120313496574724</c:v>
                </c:pt>
                <c:pt idx="1452">
                  <c:v>-27.12743597282326</c:v>
                </c:pt>
                <c:pt idx="1453">
                  <c:v>-27.1345552482614</c:v>
                </c:pt>
                <c:pt idx="1454">
                  <c:v>-27.141671329471482</c:v>
                </c:pt>
                <c:pt idx="1455">
                  <c:v>-27.148784223022734</c:v>
                </c:pt>
                <c:pt idx="1456">
                  <c:v>-27.155893935472868</c:v>
                </c:pt>
                <c:pt idx="1457">
                  <c:v>-27.163000473367092</c:v>
                </c:pt>
                <c:pt idx="1458">
                  <c:v>-27.170103843238049</c:v>
                </c:pt>
                <c:pt idx="1459">
                  <c:v>-27.177204051607042</c:v>
                </c:pt>
                <c:pt idx="1460">
                  <c:v>-27.18430110498252</c:v>
                </c:pt>
                <c:pt idx="1461">
                  <c:v>-27.191395009861338</c:v>
                </c:pt>
                <c:pt idx="1462">
                  <c:v>-27.198485772727921</c:v>
                </c:pt>
                <c:pt idx="1463">
                  <c:v>-27.205573400055304</c:v>
                </c:pt>
                <c:pt idx="1464">
                  <c:v>-27.212657898303988</c:v>
                </c:pt>
                <c:pt idx="1465">
                  <c:v>-27.219739273922613</c:v>
                </c:pt>
                <c:pt idx="1466">
                  <c:v>-27.226817533348161</c:v>
                </c:pt>
                <c:pt idx="1467">
                  <c:v>-27.23389268300587</c:v>
                </c:pt>
                <c:pt idx="1468">
                  <c:v>-27.24096472930885</c:v>
                </c:pt>
                <c:pt idx="1469">
                  <c:v>-27.248033678658476</c:v>
                </c:pt>
                <c:pt idx="1470">
                  <c:v>-27.255099537444579</c:v>
                </c:pt>
                <c:pt idx="1471">
                  <c:v>-27.262162312045103</c:v>
                </c:pt>
                <c:pt idx="1472">
                  <c:v>-27.269222008826397</c:v>
                </c:pt>
                <c:pt idx="1473">
                  <c:v>-27.276278634143281</c:v>
                </c:pt>
                <c:pt idx="1474">
                  <c:v>-27.283332194338705</c:v>
                </c:pt>
                <c:pt idx="1475">
                  <c:v>-27.290382695744402</c:v>
                </c:pt>
                <c:pt idx="1476">
                  <c:v>-27.297430144680185</c:v>
                </c:pt>
                <c:pt idx="1477">
                  <c:v>-27.304474547454774</c:v>
                </c:pt>
                <c:pt idx="1478">
                  <c:v>-27.311515910364971</c:v>
                </c:pt>
                <c:pt idx="1479">
                  <c:v>-27.318554239696596</c:v>
                </c:pt>
                <c:pt idx="1480">
                  <c:v>-27.325589541724163</c:v>
                </c:pt>
                <c:pt idx="1481">
                  <c:v>-27.332621822710124</c:v>
                </c:pt>
                <c:pt idx="1482">
                  <c:v>-27.339651088906024</c:v>
                </c:pt>
                <c:pt idx="1483">
                  <c:v>-27.346677346552688</c:v>
                </c:pt>
                <c:pt idx="1484">
                  <c:v>-27.353700601878774</c:v>
                </c:pt>
                <c:pt idx="1485">
                  <c:v>-27.360720861101967</c:v>
                </c:pt>
                <c:pt idx="1486">
                  <c:v>-27.367738130429192</c:v>
                </c:pt>
                <c:pt idx="1487">
                  <c:v>-27.374752416055735</c:v>
                </c:pt>
                <c:pt idx="1488">
                  <c:v>-27.38176372416622</c:v>
                </c:pt>
                <c:pt idx="1489">
                  <c:v>-27.388772060933686</c:v>
                </c:pt>
                <c:pt idx="1490">
                  <c:v>-27.395777432520475</c:v>
                </c:pt>
                <c:pt idx="1491">
                  <c:v>-27.402779845077667</c:v>
                </c:pt>
                <c:pt idx="1492">
                  <c:v>-27.409779304745459</c:v>
                </c:pt>
                <c:pt idx="1493">
                  <c:v>-27.416775817653377</c:v>
                </c:pt>
                <c:pt idx="1494">
                  <c:v>-27.42376938991957</c:v>
                </c:pt>
                <c:pt idx="1495">
                  <c:v>-27.430760027651658</c:v>
                </c:pt>
                <c:pt idx="1496">
                  <c:v>-27.437747736946008</c:v>
                </c:pt>
                <c:pt idx="1497">
                  <c:v>-27.444732523888632</c:v>
                </c:pt>
                <c:pt idx="1498">
                  <c:v>-27.45171439455461</c:v>
                </c:pt>
                <c:pt idx="1499">
                  <c:v>-27.458693355007696</c:v>
                </c:pt>
                <c:pt idx="1500">
                  <c:v>-27.465669411302134</c:v>
                </c:pt>
                <c:pt idx="1501">
                  <c:v>-27.472642569480371</c:v>
                </c:pt>
                <c:pt idx="1502">
                  <c:v>-27.4796128355744</c:v>
                </c:pt>
                <c:pt idx="1503">
                  <c:v>-27.48658021560616</c:v>
                </c:pt>
                <c:pt idx="1504">
                  <c:v>-27.493544715586271</c:v>
                </c:pt>
                <c:pt idx="1505">
                  <c:v>-27.50050634151544</c:v>
                </c:pt>
                <c:pt idx="1506">
                  <c:v>-27.507465099383111</c:v>
                </c:pt>
                <c:pt idx="1507">
                  <c:v>-27.514420995168937</c:v>
                </c:pt>
                <c:pt idx="1508">
                  <c:v>-27.521374034841799</c:v>
                </c:pt>
                <c:pt idx="1509">
                  <c:v>-27.528324224359963</c:v>
                </c:pt>
                <c:pt idx="1510">
                  <c:v>-27.535271569671529</c:v>
                </c:pt>
                <c:pt idx="1511">
                  <c:v>-27.542216076714155</c:v>
                </c:pt>
                <c:pt idx="1512">
                  <c:v>-27.54915775141518</c:v>
                </c:pt>
                <c:pt idx="1513">
                  <c:v>-27.556096599691617</c:v>
                </c:pt>
                <c:pt idx="1514">
                  <c:v>-27.563032627450049</c:v>
                </c:pt>
                <c:pt idx="1515">
                  <c:v>-27.569965840587049</c:v>
                </c:pt>
                <c:pt idx="1516">
                  <c:v>-27.576896244988731</c:v>
                </c:pt>
                <c:pt idx="1517">
                  <c:v>-27.58382384653132</c:v>
                </c:pt>
                <c:pt idx="1518">
                  <c:v>-27.590748651080364</c:v>
                </c:pt>
                <c:pt idx="1519">
                  <c:v>-27.597670664491751</c:v>
                </c:pt>
                <c:pt idx="1520">
                  <c:v>-27.604589892611507</c:v>
                </c:pt>
                <c:pt idx="1521">
                  <c:v>-27.611506341274513</c:v>
                </c:pt>
                <c:pt idx="1522">
                  <c:v>-27.6184200163067</c:v>
                </c:pt>
                <c:pt idx="1523">
                  <c:v>-27.625330923523471</c:v>
                </c:pt>
                <c:pt idx="1524">
                  <c:v>-27.632239068730236</c:v>
                </c:pt>
                <c:pt idx="1525">
                  <c:v>-27.639144457722665</c:v>
                </c:pt>
                <c:pt idx="1526">
                  <c:v>-27.646047096286384</c:v>
                </c:pt>
                <c:pt idx="1527">
                  <c:v>-27.652946990197179</c:v>
                </c:pt>
                <c:pt idx="1528">
                  <c:v>-27.659844145220774</c:v>
                </c:pt>
                <c:pt idx="1529">
                  <c:v>-27.666738567113281</c:v>
                </c:pt>
                <c:pt idx="1530">
                  <c:v>-27.673630261620843</c:v>
                </c:pt>
                <c:pt idx="1531">
                  <c:v>-27.680519234480215</c:v>
                </c:pt>
                <c:pt idx="1532">
                  <c:v>-27.687405491417728</c:v>
                </c:pt>
                <c:pt idx="1533">
                  <c:v>-27.694289038150433</c:v>
                </c:pt>
                <c:pt idx="1534">
                  <c:v>-27.701169880385663</c:v>
                </c:pt>
                <c:pt idx="1535">
                  <c:v>-27.708048023821025</c:v>
                </c:pt>
                <c:pt idx="1536">
                  <c:v>-27.714923474144477</c:v>
                </c:pt>
                <c:pt idx="1537">
                  <c:v>-27.721796237034553</c:v>
                </c:pt>
                <c:pt idx="1538">
                  <c:v>-27.728666318159672</c:v>
                </c:pt>
                <c:pt idx="1539">
                  <c:v>-27.735533723179234</c:v>
                </c:pt>
                <c:pt idx="1540">
                  <c:v>-27.742398457742951</c:v>
                </c:pt>
                <c:pt idx="1541">
                  <c:v>-27.749260527491046</c:v>
                </c:pt>
                <c:pt idx="1542">
                  <c:v>-27.756119938054322</c:v>
                </c:pt>
                <c:pt idx="1543">
                  <c:v>-27.762976695053982</c:v>
                </c:pt>
                <c:pt idx="1544">
                  <c:v>-27.769830804101929</c:v>
                </c:pt>
                <c:pt idx="1545">
                  <c:v>-27.776682270800727</c:v>
                </c:pt>
                <c:pt idx="1546">
                  <c:v>-27.78353110074346</c:v>
                </c:pt>
                <c:pt idx="1547">
                  <c:v>-27.790377299513771</c:v>
                </c:pt>
                <c:pt idx="1548">
                  <c:v>-27.797220872686495</c:v>
                </c:pt>
                <c:pt idx="1549">
                  <c:v>-27.804061825826647</c:v>
                </c:pt>
                <c:pt idx="1550">
                  <c:v>-27.810900164490032</c:v>
                </c:pt>
                <c:pt idx="1551">
                  <c:v>-27.817735894223844</c:v>
                </c:pt>
                <c:pt idx="1552">
                  <c:v>-27.824569020565274</c:v>
                </c:pt>
                <c:pt idx="1553">
                  <c:v>-27.831399549043013</c:v>
                </c:pt>
                <c:pt idx="1554">
                  <c:v>-27.838227485176237</c:v>
                </c:pt>
                <c:pt idx="1555">
                  <c:v>-27.845052834474796</c:v>
                </c:pt>
                <c:pt idx="1556">
                  <c:v>-27.851875602439922</c:v>
                </c:pt>
                <c:pt idx="1557">
                  <c:v>-27.858695794563822</c:v>
                </c:pt>
                <c:pt idx="1558">
                  <c:v>-27.86551341632908</c:v>
                </c:pt>
                <c:pt idx="1559">
                  <c:v>-27.87232847320977</c:v>
                </c:pt>
                <c:pt idx="1560">
                  <c:v>-27.879140970670836</c:v>
                </c:pt>
                <c:pt idx="1561">
                  <c:v>-27.885950914168475</c:v>
                </c:pt>
                <c:pt idx="1562">
                  <c:v>-27.892758309149425</c:v>
                </c:pt>
                <c:pt idx="1563">
                  <c:v>-27.899563161052047</c:v>
                </c:pt>
                <c:pt idx="1564">
                  <c:v>-27.906365475305492</c:v>
                </c:pt>
                <c:pt idx="1565">
                  <c:v>-27.913165257330419</c:v>
                </c:pt>
                <c:pt idx="1566">
                  <c:v>-27.919962512538298</c:v>
                </c:pt>
                <c:pt idx="1567">
                  <c:v>-27.926757246331782</c:v>
                </c:pt>
                <c:pt idx="1568">
                  <c:v>-27.933549464104942</c:v>
                </c:pt>
                <c:pt idx="1569">
                  <c:v>-27.940339171243139</c:v>
                </c:pt>
                <c:pt idx="1570">
                  <c:v>-27.947126373122828</c:v>
                </c:pt>
                <c:pt idx="1571">
                  <c:v>-27.953911075112142</c:v>
                </c:pt>
                <c:pt idx="1572">
                  <c:v>-27.960693282569672</c:v>
                </c:pt>
                <c:pt idx="1573">
                  <c:v>-27.967473000846432</c:v>
                </c:pt>
                <c:pt idx="1574">
                  <c:v>-27.974250235284043</c:v>
                </c:pt>
                <c:pt idx="1575">
                  <c:v>-27.981024991215925</c:v>
                </c:pt>
                <c:pt idx="1576">
                  <c:v>-27.987797273966674</c:v>
                </c:pt>
                <c:pt idx="1577">
                  <c:v>-27.994567088852538</c:v>
                </c:pt>
                <c:pt idx="1578">
                  <c:v>-28.001334441181083</c:v>
                </c:pt>
                <c:pt idx="1579">
                  <c:v>-28.008099336251462</c:v>
                </c:pt>
                <c:pt idx="1580">
                  <c:v>-28.014861779354341</c:v>
                </c:pt>
                <c:pt idx="1581">
                  <c:v>-28.021621775771926</c:v>
                </c:pt>
                <c:pt idx="1582">
                  <c:v>-28.028379330777828</c:v>
                </c:pt>
                <c:pt idx="1583">
                  <c:v>-28.035134449637631</c:v>
                </c:pt>
                <c:pt idx="1584">
                  <c:v>-28.041887137608263</c:v>
                </c:pt>
                <c:pt idx="1585">
                  <c:v>-28.048637399938286</c:v>
                </c:pt>
                <c:pt idx="1586">
                  <c:v>-28.055385241867942</c:v>
                </c:pt>
                <c:pt idx="1587">
                  <c:v>-28.062130668629504</c:v>
                </c:pt>
                <c:pt idx="1588">
                  <c:v>-28.068873685446306</c:v>
                </c:pt>
                <c:pt idx="1589">
                  <c:v>-28.075614297533885</c:v>
                </c:pt>
                <c:pt idx="1590">
                  <c:v>-28.082352510099714</c:v>
                </c:pt>
                <c:pt idx="1591">
                  <c:v>-28.089088328342243</c:v>
                </c:pt>
                <c:pt idx="1592">
                  <c:v>-28.095821757452811</c:v>
                </c:pt>
                <c:pt idx="1593">
                  <c:v>-28.102552802613793</c:v>
                </c:pt>
                <c:pt idx="1594">
                  <c:v>-28.109281468999701</c:v>
                </c:pt>
                <c:pt idx="1595">
                  <c:v>-28.116007761776956</c:v>
                </c:pt>
                <c:pt idx="1596">
                  <c:v>-28.122731686103894</c:v>
                </c:pt>
                <c:pt idx="1597">
                  <c:v>-28.12945324713052</c:v>
                </c:pt>
                <c:pt idx="1598">
                  <c:v>-28.136172449999162</c:v>
                </c:pt>
                <c:pt idx="1599">
                  <c:v>-28.142889299843969</c:v>
                </c:pt>
                <c:pt idx="1600">
                  <c:v>-28.149603801790768</c:v>
                </c:pt>
                <c:pt idx="1601">
                  <c:v>-28.156315960958111</c:v>
                </c:pt>
                <c:pt idx="1602">
                  <c:v>-28.163025782455659</c:v>
                </c:pt>
                <c:pt idx="1603">
                  <c:v>-28.169733271386313</c:v>
                </c:pt>
                <c:pt idx="1604">
                  <c:v>-28.176438432843938</c:v>
                </c:pt>
                <c:pt idx="1605">
                  <c:v>-28.183141271915208</c:v>
                </c:pt>
                <c:pt idx="1606">
                  <c:v>-28.189841793678426</c:v>
                </c:pt>
                <c:pt idx="1607">
                  <c:v>-28.196540003204575</c:v>
                </c:pt>
                <c:pt idx="1608">
                  <c:v>-28.203235905556614</c:v>
                </c:pt>
                <c:pt idx="1609">
                  <c:v>-28.209929505789312</c:v>
                </c:pt>
                <c:pt idx="1610">
                  <c:v>-28.216620808950282</c:v>
                </c:pt>
                <c:pt idx="1611">
                  <c:v>-28.22330982007901</c:v>
                </c:pt>
                <c:pt idx="1612">
                  <c:v>-28.229996544207445</c:v>
                </c:pt>
                <c:pt idx="1613">
                  <c:v>-28.236680986359467</c:v>
                </c:pt>
                <c:pt idx="1614">
                  <c:v>-28.243363151551698</c:v>
                </c:pt>
                <c:pt idx="1615">
                  <c:v>-28.250043044792825</c:v>
                </c:pt>
                <c:pt idx="1616">
                  <c:v>-28.256720671084011</c:v>
                </c:pt>
                <c:pt idx="1617">
                  <c:v>-28.263396035418911</c:v>
                </c:pt>
                <c:pt idx="1618">
                  <c:v>-28.27006914278309</c:v>
                </c:pt>
                <c:pt idx="1619">
                  <c:v>-28.27673999815504</c:v>
                </c:pt>
                <c:pt idx="1620">
                  <c:v>-28.283408606505475</c:v>
                </c:pt>
                <c:pt idx="1621">
                  <c:v>-28.290074972797683</c:v>
                </c:pt>
                <c:pt idx="1622">
                  <c:v>-28.296739101987235</c:v>
                </c:pt>
                <c:pt idx="1623">
                  <c:v>-28.303400999022493</c:v>
                </c:pt>
                <c:pt idx="1624">
                  <c:v>-28.310060668844038</c:v>
                </c:pt>
                <c:pt idx="1625">
                  <c:v>-28.316718116385218</c:v>
                </c:pt>
                <c:pt idx="1626">
                  <c:v>-28.323373346571831</c:v>
                </c:pt>
                <c:pt idx="1627">
                  <c:v>-28.330026364322357</c:v>
                </c:pt>
                <c:pt idx="1628">
                  <c:v>-28.336677174547752</c:v>
                </c:pt>
                <c:pt idx="1629">
                  <c:v>-28.34332578215189</c:v>
                </c:pt>
                <c:pt idx="1630">
                  <c:v>-28.349972192030751</c:v>
                </c:pt>
                <c:pt idx="1631">
                  <c:v>-28.356616409073499</c:v>
                </c:pt>
                <c:pt idx="1632">
                  <c:v>-28.363258438161854</c:v>
                </c:pt>
                <c:pt idx="1633">
                  <c:v>-28.369898284170137</c:v>
                </c:pt>
                <c:pt idx="1634">
                  <c:v>-28.376535951965863</c:v>
                </c:pt>
                <c:pt idx="1635">
                  <c:v>-28.383171446408216</c:v>
                </c:pt>
                <c:pt idx="1636">
                  <c:v>-28.389804772350622</c:v>
                </c:pt>
                <c:pt idx="1637">
                  <c:v>-28.396435934637935</c:v>
                </c:pt>
                <c:pt idx="1638">
                  <c:v>-28.40306493810867</c:v>
                </c:pt>
                <c:pt idx="1639">
                  <c:v>-28.409691787593911</c:v>
                </c:pt>
                <c:pt idx="1640">
                  <c:v>-28.41631648791769</c:v>
                </c:pt>
                <c:pt idx="1641">
                  <c:v>-28.422939043896864</c:v>
                </c:pt>
                <c:pt idx="1642">
                  <c:v>-28.42955946034111</c:v>
                </c:pt>
                <c:pt idx="1643">
                  <c:v>-28.436177742053019</c:v>
                </c:pt>
                <c:pt idx="1644">
                  <c:v>-28.442793893828359</c:v>
                </c:pt>
                <c:pt idx="1645">
                  <c:v>-28.449407920455492</c:v>
                </c:pt>
                <c:pt idx="1646">
                  <c:v>-28.456019826716158</c:v>
                </c:pt>
                <c:pt idx="1647">
                  <c:v>-28.462629617384728</c:v>
                </c:pt>
                <c:pt idx="1648">
                  <c:v>-28.46923729722889</c:v>
                </c:pt>
                <c:pt idx="1649">
                  <c:v>-28.475842871008968</c:v>
                </c:pt>
                <c:pt idx="1650">
                  <c:v>-28.48244634347871</c:v>
                </c:pt>
                <c:pt idx="1651">
                  <c:v>-28.489047719385066</c:v>
                </c:pt>
                <c:pt idx="1652">
                  <c:v>-28.495647003467461</c:v>
                </c:pt>
                <c:pt idx="1653">
                  <c:v>-28.50224420045933</c:v>
                </c:pt>
                <c:pt idx="1654">
                  <c:v>-28.508839315085982</c:v>
                </c:pt>
                <c:pt idx="1655">
                  <c:v>-28.515432352067151</c:v>
                </c:pt>
                <c:pt idx="1656">
                  <c:v>-28.522023316115149</c:v>
                </c:pt>
                <c:pt idx="1657">
                  <c:v>-28.528612211935421</c:v>
                </c:pt>
                <c:pt idx="1658">
                  <c:v>-28.53519904422685</c:v>
                </c:pt>
                <c:pt idx="1659">
                  <c:v>-28.541783817681235</c:v>
                </c:pt>
                <c:pt idx="1660">
                  <c:v>-28.548366536984055</c:v>
                </c:pt>
                <c:pt idx="1661">
                  <c:v>-28.55494720681374</c:v>
                </c:pt>
                <c:pt idx="1662">
                  <c:v>-28.561525831842019</c:v>
                </c:pt>
                <c:pt idx="1663">
                  <c:v>-28.568102416734149</c:v>
                </c:pt>
                <c:pt idx="1664">
                  <c:v>-28.574676966148438</c:v>
                </c:pt>
                <c:pt idx="1665">
                  <c:v>-28.581249484736745</c:v>
                </c:pt>
                <c:pt idx="1666">
                  <c:v>-28.587819977144026</c:v>
                </c:pt>
                <c:pt idx="1667">
                  <c:v>-28.594388448008971</c:v>
                </c:pt>
                <c:pt idx="1668">
                  <c:v>-28.60095490196349</c:v>
                </c:pt>
                <c:pt idx="1669">
                  <c:v>-28.607519343632823</c:v>
                </c:pt>
                <c:pt idx="1670">
                  <c:v>-28.614081777635842</c:v>
                </c:pt>
                <c:pt idx="1671">
                  <c:v>-28.620642208584599</c:v>
                </c:pt>
                <c:pt idx="1672">
                  <c:v>-28.627200641084855</c:v>
                </c:pt>
                <c:pt idx="1673">
                  <c:v>-28.633757079735776</c:v>
                </c:pt>
                <c:pt idx="1674">
                  <c:v>-28.640311529130003</c:v>
                </c:pt>
                <c:pt idx="1675">
                  <c:v>-28.646863993854048</c:v>
                </c:pt>
                <c:pt idx="1676">
                  <c:v>-28.653414478487228</c:v>
                </c:pt>
                <c:pt idx="1677">
                  <c:v>-28.659962987603016</c:v>
                </c:pt>
                <c:pt idx="1678">
                  <c:v>-28.666509525768326</c:v>
                </c:pt>
                <c:pt idx="1679">
                  <c:v>-28.673054097543794</c:v>
                </c:pt>
                <c:pt idx="1680">
                  <c:v>-28.679596707483217</c:v>
                </c:pt>
                <c:pt idx="1681">
                  <c:v>-28.686137360134467</c:v>
                </c:pt>
                <c:pt idx="1682">
                  <c:v>-28.692676060039055</c:v>
                </c:pt>
                <c:pt idx="1683">
                  <c:v>-28.699212811731861</c:v>
                </c:pt>
                <c:pt idx="1684">
                  <c:v>-28.705747619741761</c:v>
                </c:pt>
                <c:pt idx="1685">
                  <c:v>-28.712280488591155</c:v>
                </c:pt>
                <c:pt idx="1686">
                  <c:v>-28.718811422796271</c:v>
                </c:pt>
                <c:pt idx="1687">
                  <c:v>-28.725340426866843</c:v>
                </c:pt>
                <c:pt idx="1688">
                  <c:v>-28.731867505306813</c:v>
                </c:pt>
                <c:pt idx="1689">
                  <c:v>-28.738392662613332</c:v>
                </c:pt>
                <c:pt idx="1690">
                  <c:v>-28.744915903277771</c:v>
                </c:pt>
                <c:pt idx="1691">
                  <c:v>-28.751437231785211</c:v>
                </c:pt>
                <c:pt idx="1692">
                  <c:v>-28.757956652614418</c:v>
                </c:pt>
                <c:pt idx="1693">
                  <c:v>-28.764474170238223</c:v>
                </c:pt>
                <c:pt idx="1694">
                  <c:v>-28.770989789123178</c:v>
                </c:pt>
                <c:pt idx="1695">
                  <c:v>-28.777503513729691</c:v>
                </c:pt>
                <c:pt idx="1696">
                  <c:v>-28.784015348511961</c:v>
                </c:pt>
                <c:pt idx="1697">
                  <c:v>-28.790525297918531</c:v>
                </c:pt>
                <c:pt idx="1698">
                  <c:v>-28.797033366391254</c:v>
                </c:pt>
                <c:pt idx="1699">
                  <c:v>-28.803539558366396</c:v>
                </c:pt>
                <c:pt idx="1700">
                  <c:v>-28.810043878274229</c:v>
                </c:pt>
                <c:pt idx="1701">
                  <c:v>-28.816546330538522</c:v>
                </c:pt>
                <c:pt idx="1702">
                  <c:v>-28.823046919577511</c:v>
                </c:pt>
                <c:pt idx="1703">
                  <c:v>-28.829545649803311</c:v>
                </c:pt>
                <c:pt idx="1704">
                  <c:v>-28.836042525621842</c:v>
                </c:pt>
                <c:pt idx="1705">
                  <c:v>-28.842537551433342</c:v>
                </c:pt>
                <c:pt idx="1706">
                  <c:v>-28.84903073163203</c:v>
                </c:pt>
                <c:pt idx="1707">
                  <c:v>-28.855522070606298</c:v>
                </c:pt>
                <c:pt idx="1708">
                  <c:v>-28.862011572738389</c:v>
                </c:pt>
                <c:pt idx="1709">
                  <c:v>-28.868499242404791</c:v>
                </c:pt>
                <c:pt idx="1710">
                  <c:v>-28.874985083976078</c:v>
                </c:pt>
                <c:pt idx="1711">
                  <c:v>-28.881469101817103</c:v>
                </c:pt>
                <c:pt idx="1712">
                  <c:v>-28.88795130028679</c:v>
                </c:pt>
                <c:pt idx="1713">
                  <c:v>-28.894431683738283</c:v>
                </c:pt>
                <c:pt idx="1714">
                  <c:v>-28.900910256518756</c:v>
                </c:pt>
                <c:pt idx="1715">
                  <c:v>-28.907387022969605</c:v>
                </c:pt>
                <c:pt idx="1716">
                  <c:v>-28.913861987426834</c:v>
                </c:pt>
                <c:pt idx="1717">
                  <c:v>-28.920335154220233</c:v>
                </c:pt>
                <c:pt idx="1718">
                  <c:v>-28.926806527674106</c:v>
                </c:pt>
                <c:pt idx="1719">
                  <c:v>-28.933276112106725</c:v>
                </c:pt>
                <c:pt idx="1720">
                  <c:v>-28.939743911831112</c:v>
                </c:pt>
                <c:pt idx="1721">
                  <c:v>-28.946209931154424</c:v>
                </c:pt>
                <c:pt idx="1722">
                  <c:v>-28.952674174377691</c:v>
                </c:pt>
                <c:pt idx="1723">
                  <c:v>-28.959136645796846</c:v>
                </c:pt>
                <c:pt idx="1724">
                  <c:v>-28.96559734970203</c:v>
                </c:pt>
                <c:pt idx="1725">
                  <c:v>-28.972056290377761</c:v>
                </c:pt>
                <c:pt idx="1726">
                  <c:v>-28.978513472102705</c:v>
                </c:pt>
                <c:pt idx="1727">
                  <c:v>-28.984968899150058</c:v>
                </c:pt>
                <c:pt idx="1728">
                  <c:v>-28.991422575787414</c:v>
                </c:pt>
                <c:pt idx="1729">
                  <c:v>-28.997874506277284</c:v>
                </c:pt>
                <c:pt idx="1730">
                  <c:v>-29.004324694875674</c:v>
                </c:pt>
                <c:pt idx="1731">
                  <c:v>-29.010773145834001</c:v>
                </c:pt>
                <c:pt idx="1732">
                  <c:v>-29.017219863397248</c:v>
                </c:pt>
                <c:pt idx="1733">
                  <c:v>-29.023664851805528</c:v>
                </c:pt>
                <c:pt idx="1734">
                  <c:v>-29.030108115293537</c:v>
                </c:pt>
                <c:pt idx="1735">
                  <c:v>-29.036549658090074</c:v>
                </c:pt>
                <c:pt idx="1736">
                  <c:v>-29.042989484418516</c:v>
                </c:pt>
                <c:pt idx="1737">
                  <c:v>-29.049427598496855</c:v>
                </c:pt>
                <c:pt idx="1738">
                  <c:v>-29.055864004538133</c:v>
                </c:pt>
                <c:pt idx="1739">
                  <c:v>-29.062298706749068</c:v>
                </c:pt>
                <c:pt idx="1740">
                  <c:v>-29.06873170933169</c:v>
                </c:pt>
                <c:pt idx="1741">
                  <c:v>-29.075163016482378</c:v>
                </c:pt>
                <c:pt idx="1742">
                  <c:v>-29.081592632391985</c:v>
                </c:pt>
                <c:pt idx="1743">
                  <c:v>-29.088020561246655</c:v>
                </c:pt>
                <c:pt idx="1744">
                  <c:v>-29.09444680722601</c:v>
                </c:pt>
                <c:pt idx="1745">
                  <c:v>-29.100871374505523</c:v>
                </c:pt>
                <c:pt idx="1746">
                  <c:v>-29.10729426725478</c:v>
                </c:pt>
                <c:pt idx="1747">
                  <c:v>-29.113715489638263</c:v>
                </c:pt>
                <c:pt idx="1748">
                  <c:v>-29.120135045814692</c:v>
                </c:pt>
                <c:pt idx="1749">
                  <c:v>-29.126552939937987</c:v>
                </c:pt>
                <c:pt idx="1750">
                  <c:v>-29.132969176156944</c:v>
                </c:pt>
                <c:pt idx="1751">
                  <c:v>-29.139383758614876</c:v>
                </c:pt>
                <c:pt idx="1752">
                  <c:v>-29.14579669144959</c:v>
                </c:pt>
                <c:pt idx="1753">
                  <c:v>-29.152207978794074</c:v>
                </c:pt>
                <c:pt idx="1754">
                  <c:v>-29.15861762477601</c:v>
                </c:pt>
                <c:pt idx="1755">
                  <c:v>-29.165025633517953</c:v>
                </c:pt>
                <c:pt idx="1756">
                  <c:v>-29.171432009137092</c:v>
                </c:pt>
                <c:pt idx="1757">
                  <c:v>-29.177836755745574</c:v>
                </c:pt>
                <c:pt idx="1758">
                  <c:v>-29.184239877450526</c:v>
                </c:pt>
                <c:pt idx="1759">
                  <c:v>-29.190641378353707</c:v>
                </c:pt>
                <c:pt idx="1760">
                  <c:v>-29.197041262552126</c:v>
                </c:pt>
                <c:pt idx="1761">
                  <c:v>-29.203439534137033</c:v>
                </c:pt>
                <c:pt idx="1762">
                  <c:v>-29.20983619719534</c:v>
                </c:pt>
                <c:pt idx="1763">
                  <c:v>-29.216231255808509</c:v>
                </c:pt>
                <c:pt idx="1764">
                  <c:v>-29.22262471405277</c:v>
                </c:pt>
                <c:pt idx="1765">
                  <c:v>-29.22901657599985</c:v>
                </c:pt>
                <c:pt idx="1766">
                  <c:v>-29.235406845715936</c:v>
                </c:pt>
                <c:pt idx="1767">
                  <c:v>-29.241795527262333</c:v>
                </c:pt>
                <c:pt idx="1768">
                  <c:v>-29.248182624695435</c:v>
                </c:pt>
                <c:pt idx="1769">
                  <c:v>-29.254568142066752</c:v>
                </c:pt>
                <c:pt idx="1770">
                  <c:v>-29.260952083422577</c:v>
                </c:pt>
                <c:pt idx="1771">
                  <c:v>-29.267334452804114</c:v>
                </c:pt>
                <c:pt idx="1772">
                  <c:v>-29.27371525424828</c:v>
                </c:pt>
                <c:pt idx="1773">
                  <c:v>-29.280094491786151</c:v>
                </c:pt>
                <c:pt idx="1774">
                  <c:v>-29.286472169444675</c:v>
                </c:pt>
                <c:pt idx="1775">
                  <c:v>-29.292848291245555</c:v>
                </c:pt>
                <c:pt idx="1776">
                  <c:v>-29.2992228612055</c:v>
                </c:pt>
                <c:pt idx="1777">
                  <c:v>-29.305595883336373</c:v>
                </c:pt>
                <c:pt idx="1778">
                  <c:v>-29.311967361645412</c:v>
                </c:pt>
                <c:pt idx="1779">
                  <c:v>-29.318337300134615</c:v>
                </c:pt>
                <c:pt idx="1780">
                  <c:v>-29.32470570280163</c:v>
                </c:pt>
                <c:pt idx="1781">
                  <c:v>-29.331072573638785</c:v>
                </c:pt>
                <c:pt idx="1782">
                  <c:v>-29.337437916633995</c:v>
                </c:pt>
                <c:pt idx="1783">
                  <c:v>-29.343801735770072</c:v>
                </c:pt>
                <c:pt idx="1784">
                  <c:v>-29.350164035025156</c:v>
                </c:pt>
                <c:pt idx="1785">
                  <c:v>-29.356524818372716</c:v>
                </c:pt>
                <c:pt idx="1786">
                  <c:v>-29.362884089781168</c:v>
                </c:pt>
                <c:pt idx="1787">
                  <c:v>-29.369241853214682</c:v>
                </c:pt>
                <c:pt idx="1788">
                  <c:v>-29.375598112632115</c:v>
                </c:pt>
                <c:pt idx="1789">
                  <c:v>-29.381952871988005</c:v>
                </c:pt>
                <c:pt idx="1790">
                  <c:v>-29.388306135231943</c:v>
                </c:pt>
                <c:pt idx="1791">
                  <c:v>-29.394657906309011</c:v>
                </c:pt>
                <c:pt idx="1792">
                  <c:v>-29.401008189159601</c:v>
                </c:pt>
                <c:pt idx="1793">
                  <c:v>-29.407356987719147</c:v>
                </c:pt>
                <c:pt idx="1794">
                  <c:v>-29.413704305918852</c:v>
                </c:pt>
                <c:pt idx="1795">
                  <c:v>-29.42005014768484</c:v>
                </c:pt>
                <c:pt idx="1796">
                  <c:v>-29.426394516938984</c:v>
                </c:pt>
                <c:pt idx="1797">
                  <c:v>-29.432737417598325</c:v>
                </c:pt>
                <c:pt idx="1798">
                  <c:v>-29.439078853575364</c:v>
                </c:pt>
                <c:pt idx="1799">
                  <c:v>-29.445418828777971</c:v>
                </c:pt>
                <c:pt idx="1800">
                  <c:v>-29.451757347109492</c:v>
                </c:pt>
                <c:pt idx="1801">
                  <c:v>-29.458094412468565</c:v>
                </c:pt>
                <c:pt idx="1802">
                  <c:v>-29.464430028749426</c:v>
                </c:pt>
                <c:pt idx="1803">
                  <c:v>-29.470764199841696</c:v>
                </c:pt>
                <c:pt idx="1804">
                  <c:v>-29.477096929630754</c:v>
                </c:pt>
                <c:pt idx="1805">
                  <c:v>-29.483428221996615</c:v>
                </c:pt>
                <c:pt idx="1806">
                  <c:v>-29.489758080815875</c:v>
                </c:pt>
                <c:pt idx="1807">
                  <c:v>-29.496086509960016</c:v>
                </c:pt>
                <c:pt idx="1808">
                  <c:v>-29.502413513295931</c:v>
                </c:pt>
                <c:pt idx="1809">
                  <c:v>-29.508739094686405</c:v>
                </c:pt>
                <c:pt idx="1810">
                  <c:v>-29.515063257989567</c:v>
                </c:pt>
                <c:pt idx="1811">
                  <c:v>-29.521386007059334</c:v>
                </c:pt>
                <c:pt idx="1812">
                  <c:v>-29.52770734574484</c:v>
                </c:pt>
                <c:pt idx="1813">
                  <c:v>-29.5340272778909</c:v>
                </c:pt>
                <c:pt idx="1814">
                  <c:v>-29.540345807338134</c:v>
                </c:pt>
                <c:pt idx="1815">
                  <c:v>-29.546662937922523</c:v>
                </c:pt>
                <c:pt idx="1816">
                  <c:v>-29.552978673475732</c:v>
                </c:pt>
                <c:pt idx="1817">
                  <c:v>-29.559293017825333</c:v>
                </c:pt>
                <c:pt idx="1818">
                  <c:v>-29.565605974793961</c:v>
                </c:pt>
                <c:pt idx="1819">
                  <c:v>-29.571917548200503</c:v>
                </c:pt>
                <c:pt idx="1820">
                  <c:v>-29.57822774185906</c:v>
                </c:pt>
                <c:pt idx="1821">
                  <c:v>-29.584536559579494</c:v>
                </c:pt>
                <c:pt idx="1822">
                  <c:v>-29.590844005167693</c:v>
                </c:pt>
                <c:pt idx="1823">
                  <c:v>-29.597150082424811</c:v>
                </c:pt>
                <c:pt idx="1824">
                  <c:v>-29.603454795147982</c:v>
                </c:pt>
                <c:pt idx="1825">
                  <c:v>-29.609758147129913</c:v>
                </c:pt>
                <c:pt idx="1826">
                  <c:v>-29.616060142159142</c:v>
                </c:pt>
                <c:pt idx="1827">
                  <c:v>-29.622360784019971</c:v>
                </c:pt>
                <c:pt idx="1828">
                  <c:v>-29.628660076492569</c:v>
                </c:pt>
                <c:pt idx="1829">
                  <c:v>-29.634958023352315</c:v>
                </c:pt>
                <c:pt idx="1830">
                  <c:v>-29.641254628371023</c:v>
                </c:pt>
                <c:pt idx="1831">
                  <c:v>-29.647549895316029</c:v>
                </c:pt>
                <c:pt idx="1832">
                  <c:v>-29.653843827950432</c:v>
                </c:pt>
                <c:pt idx="1833">
                  <c:v>-29.660136430033415</c:v>
                </c:pt>
                <c:pt idx="1834">
                  <c:v>-29.666427705319428</c:v>
                </c:pt>
                <c:pt idx="1835">
                  <c:v>-29.672717657559438</c:v>
                </c:pt>
                <c:pt idx="1836">
                  <c:v>-29.679006290499792</c:v>
                </c:pt>
                <c:pt idx="1837">
                  <c:v>-29.685293607882851</c:v>
                </c:pt>
                <c:pt idx="1838">
                  <c:v>-29.691579613446841</c:v>
                </c:pt>
                <c:pt idx="1839">
                  <c:v>-29.697864310925866</c:v>
                </c:pt>
                <c:pt idx="1840">
                  <c:v>-29.704147704050136</c:v>
                </c:pt>
                <c:pt idx="1841">
                  <c:v>-29.710429796545263</c:v>
                </c:pt>
                <c:pt idx="1842">
                  <c:v>-29.716710592133211</c:v>
                </c:pt>
                <c:pt idx="1843">
                  <c:v>-29.72299009453188</c:v>
                </c:pt>
                <c:pt idx="1844">
                  <c:v>-29.729268307454824</c:v>
                </c:pt>
                <c:pt idx="1845">
                  <c:v>-29.735545234611767</c:v>
                </c:pt>
                <c:pt idx="1846">
                  <c:v>-29.741820879708275</c:v>
                </c:pt>
                <c:pt idx="1847">
                  <c:v>-29.748095246445992</c:v>
                </c:pt>
                <c:pt idx="1848">
                  <c:v>-29.754368338522575</c:v>
                </c:pt>
                <c:pt idx="1849">
                  <c:v>-29.760640159631329</c:v>
                </c:pt>
                <c:pt idx="1850">
                  <c:v>-29.766910713462224</c:v>
                </c:pt>
                <c:pt idx="1851">
                  <c:v>-29.773180003700656</c:v>
                </c:pt>
                <c:pt idx="1852">
                  <c:v>-29.779448034028306</c:v>
                </c:pt>
                <c:pt idx="1853">
                  <c:v>-29.785714808122712</c:v>
                </c:pt>
                <c:pt idx="1854">
                  <c:v>-29.791980329657811</c:v>
                </c:pt>
                <c:pt idx="1855">
                  <c:v>-29.798244602303335</c:v>
                </c:pt>
                <c:pt idx="1856">
                  <c:v>-29.804507629725077</c:v>
                </c:pt>
                <c:pt idx="1857">
                  <c:v>-29.810769415585071</c:v>
                </c:pt>
                <c:pt idx="1858">
                  <c:v>-29.817029963541426</c:v>
                </c:pt>
                <c:pt idx="1859">
                  <c:v>-29.823289277248186</c:v>
                </c:pt>
                <c:pt idx="1860">
                  <c:v>-29.829547360355498</c:v>
                </c:pt>
                <c:pt idx="1861">
                  <c:v>-29.835804216510073</c:v>
                </c:pt>
                <c:pt idx="1862">
                  <c:v>-29.8420598493542</c:v>
                </c:pt>
                <c:pt idx="1863">
                  <c:v>-29.848314262526504</c:v>
                </c:pt>
                <c:pt idx="1864">
                  <c:v>-29.854567459662078</c:v>
                </c:pt>
                <c:pt idx="1865">
                  <c:v>-29.860819444391687</c:v>
                </c:pt>
                <c:pt idx="1866">
                  <c:v>-29.867070220342672</c:v>
                </c:pt>
                <c:pt idx="1867">
                  <c:v>-29.873319791138442</c:v>
                </c:pt>
                <c:pt idx="1868">
                  <c:v>-29.879568160398499</c:v>
                </c:pt>
                <c:pt idx="1869">
                  <c:v>-29.885815331738506</c:v>
                </c:pt>
                <c:pt idx="1870">
                  <c:v>-29.892061308770824</c:v>
                </c:pt>
                <c:pt idx="1871">
                  <c:v>-29.898306095103301</c:v>
                </c:pt>
                <c:pt idx="1872">
                  <c:v>-29.904549694340915</c:v>
                </c:pt>
                <c:pt idx="1873">
                  <c:v>-29.910792110083968</c:v>
                </c:pt>
                <c:pt idx="1874">
                  <c:v>-29.917033345929521</c:v>
                </c:pt>
                <c:pt idx="1875">
                  <c:v>-29.923273405471157</c:v>
                </c:pt>
                <c:pt idx="1876">
                  <c:v>-29.929512292298156</c:v>
                </c:pt>
                <c:pt idx="1877">
                  <c:v>-29.9357500099965</c:v>
                </c:pt>
                <c:pt idx="1878">
                  <c:v>-29.94198656214833</c:v>
                </c:pt>
                <c:pt idx="1879">
                  <c:v>-29.9482219523323</c:v>
                </c:pt>
                <c:pt idx="1880">
                  <c:v>-29.954456184122993</c:v>
                </c:pt>
                <c:pt idx="1881">
                  <c:v>-29.960689261091545</c:v>
                </c:pt>
                <c:pt idx="1882">
                  <c:v>-29.966921186805532</c:v>
                </c:pt>
                <c:pt idx="1883">
                  <c:v>-29.973151964829029</c:v>
                </c:pt>
                <c:pt idx="1884">
                  <c:v>-29.979381598721769</c:v>
                </c:pt>
                <c:pt idx="1885">
                  <c:v>-29.985610092040716</c:v>
                </c:pt>
                <c:pt idx="1886">
                  <c:v>-29.991837448338575</c:v>
                </c:pt>
                <c:pt idx="1887">
                  <c:v>-29.998063671165145</c:v>
                </c:pt>
                <c:pt idx="1888">
                  <c:v>-30.004288764065691</c:v>
                </c:pt>
                <c:pt idx="1889">
                  <c:v>-30.010512730582874</c:v>
                </c:pt>
                <c:pt idx="1890">
                  <c:v>-30.016735574254962</c:v>
                </c:pt>
                <c:pt idx="1891">
                  <c:v>-30.022957298617165</c:v>
                </c:pt>
                <c:pt idx="1892">
                  <c:v>-30.029177907201085</c:v>
                </c:pt>
                <c:pt idx="1893">
                  <c:v>-30.035397403534422</c:v>
                </c:pt>
                <c:pt idx="1894">
                  <c:v>-30.041615791141766</c:v>
                </c:pt>
                <c:pt idx="1895">
                  <c:v>-30.047833073544062</c:v>
                </c:pt>
                <c:pt idx="1896">
                  <c:v>-30.054049254258501</c:v>
                </c:pt>
                <c:pt idx="1897">
                  <c:v>-30.060264336799392</c:v>
                </c:pt>
                <c:pt idx="1898">
                  <c:v>-30.066478324676606</c:v>
                </c:pt>
                <c:pt idx="1899">
                  <c:v>-30.072691221397388</c:v>
                </c:pt>
                <c:pt idx="1900">
                  <c:v>-30.078903030465018</c:v>
                </c:pt>
                <c:pt idx="1901">
                  <c:v>-30.08511375537935</c:v>
                </c:pt>
                <c:pt idx="1902">
                  <c:v>-30.091323399637076</c:v>
                </c:pt>
                <c:pt idx="1903">
                  <c:v>-30.097531966731168</c:v>
                </c:pt>
                <c:pt idx="1904">
                  <c:v>-30.103739460151367</c:v>
                </c:pt>
                <c:pt idx="1905">
                  <c:v>-30.109945883383777</c:v>
                </c:pt>
                <c:pt idx="1906">
                  <c:v>-30.116151239911133</c:v>
                </c:pt>
                <c:pt idx="1907">
                  <c:v>-30.122355533212811</c:v>
                </c:pt>
                <c:pt idx="1908">
                  <c:v>-30.128558766764833</c:v>
                </c:pt>
                <c:pt idx="1909">
                  <c:v>-30.134760944039819</c:v>
                </c:pt>
                <c:pt idx="1910">
                  <c:v>-30.140962068506674</c:v>
                </c:pt>
                <c:pt idx="1911">
                  <c:v>-30.14716214363164</c:v>
                </c:pt>
                <c:pt idx="1912">
                  <c:v>-30.153361172876917</c:v>
                </c:pt>
                <c:pt idx="1913">
                  <c:v>-30.159559159701637</c:v>
                </c:pt>
                <c:pt idx="1914">
                  <c:v>-30.165756107561688</c:v>
                </c:pt>
                <c:pt idx="1915">
                  <c:v>-30.171952019909355</c:v>
                </c:pt>
                <c:pt idx="1916">
                  <c:v>-30.178146900193941</c:v>
                </c:pt>
                <c:pt idx="1917">
                  <c:v>-30.184340751861043</c:v>
                </c:pt>
                <c:pt idx="1918">
                  <c:v>-30.190533578353392</c:v>
                </c:pt>
                <c:pt idx="1919">
                  <c:v>-30.19672538310995</c:v>
                </c:pt>
                <c:pt idx="1920">
                  <c:v>-30.20291616956662</c:v>
                </c:pt>
                <c:pt idx="1921">
                  <c:v>-30.209105941156238</c:v>
                </c:pt>
                <c:pt idx="1922">
                  <c:v>-30.215294701307943</c:v>
                </c:pt>
                <c:pt idx="1923">
                  <c:v>-30.221482453448075</c:v>
                </c:pt>
                <c:pt idx="1924">
                  <c:v>-30.227669200999369</c:v>
                </c:pt>
                <c:pt idx="1925">
                  <c:v>-30.23385494738146</c:v>
                </c:pt>
                <c:pt idx="1926">
                  <c:v>-30.240039696010758</c:v>
                </c:pt>
                <c:pt idx="1927">
                  <c:v>-30.246223450300324</c:v>
                </c:pt>
                <c:pt idx="1928">
                  <c:v>-30.252406213660134</c:v>
                </c:pt>
                <c:pt idx="1929">
                  <c:v>-30.258587989496984</c:v>
                </c:pt>
                <c:pt idx="1930">
                  <c:v>-30.264768781214389</c:v>
                </c:pt>
                <c:pt idx="1931">
                  <c:v>-30.270948592212704</c:v>
                </c:pt>
                <c:pt idx="1932">
                  <c:v>-30.27712742588918</c:v>
                </c:pt>
                <c:pt idx="1933">
                  <c:v>-30.283305285637674</c:v>
                </c:pt>
                <c:pt idx="1934">
                  <c:v>-30.289482174849184</c:v>
                </c:pt>
                <c:pt idx="1935">
                  <c:v>-30.295658096911371</c:v>
                </c:pt>
                <c:pt idx="1936">
                  <c:v>-30.301833055208768</c:v>
                </c:pt>
                <c:pt idx="1937">
                  <c:v>-30.308007053122786</c:v>
                </c:pt>
                <c:pt idx="1938">
                  <c:v>-30.314180094031833</c:v>
                </c:pt>
                <c:pt idx="1939">
                  <c:v>-30.320352181310817</c:v>
                </c:pt>
                <c:pt idx="1940">
                  <c:v>-30.326523318332267</c:v>
                </c:pt>
                <c:pt idx="1941">
                  <c:v>-30.332693508464651</c:v>
                </c:pt>
                <c:pt idx="1942">
                  <c:v>-30.338862755074345</c:v>
                </c:pt>
                <c:pt idx="1943">
                  <c:v>-30.345031061523855</c:v>
                </c:pt>
                <c:pt idx="1944">
                  <c:v>-30.351198431172975</c:v>
                </c:pt>
                <c:pt idx="1945">
                  <c:v>-30.357364867378372</c:v>
                </c:pt>
                <c:pt idx="1946">
                  <c:v>-30.363530373493649</c:v>
                </c:pt>
                <c:pt idx="1947">
                  <c:v>-30.369694952869605</c:v>
                </c:pt>
                <c:pt idx="1948">
                  <c:v>-30.375858608853544</c:v>
                </c:pt>
                <c:pt idx="1949">
                  <c:v>-30.38202134478993</c:v>
                </c:pt>
                <c:pt idx="1950">
                  <c:v>-30.388183164020436</c:v>
                </c:pt>
                <c:pt idx="1951">
                  <c:v>-30.394344069883342</c:v>
                </c:pt>
                <c:pt idx="1952">
                  <c:v>-30.400504065714347</c:v>
                </c:pt>
                <c:pt idx="1953">
                  <c:v>-30.406663154845681</c:v>
                </c:pt>
                <c:pt idx="1954">
                  <c:v>-30.412821340606996</c:v>
                </c:pt>
                <c:pt idx="1955">
                  <c:v>-30.418978626324833</c:v>
                </c:pt>
                <c:pt idx="1956">
                  <c:v>-30.425135015322656</c:v>
                </c:pt>
                <c:pt idx="1957">
                  <c:v>-30.431290510921141</c:v>
                </c:pt>
                <c:pt idx="1958">
                  <c:v>-30.437445116437569</c:v>
                </c:pt>
                <c:pt idx="1959">
                  <c:v>-30.443598835187032</c:v>
                </c:pt>
                <c:pt idx="1960">
                  <c:v>-30.449751670481291</c:v>
                </c:pt>
                <c:pt idx="1961">
                  <c:v>-30.455903625629013</c:v>
                </c:pt>
                <c:pt idx="1962">
                  <c:v>-30.462054703936023</c:v>
                </c:pt>
                <c:pt idx="1963">
                  <c:v>-30.468204908705442</c:v>
                </c:pt>
                <c:pt idx="1964">
                  <c:v>-30.474354243237439</c:v>
                </c:pt>
                <c:pt idx="1965">
                  <c:v>-30.480502710829036</c:v>
                </c:pt>
                <c:pt idx="1966">
                  <c:v>-30.486650314774693</c:v>
                </c:pt>
                <c:pt idx="1967">
                  <c:v>-30.492797058365618</c:v>
                </c:pt>
                <c:pt idx="1968">
                  <c:v>-30.498942944890665</c:v>
                </c:pt>
                <c:pt idx="1969">
                  <c:v>-30.505087977635284</c:v>
                </c:pt>
                <c:pt idx="1970">
                  <c:v>-30.511232159882546</c:v>
                </c:pt>
                <c:pt idx="1971">
                  <c:v>-30.517375494912336</c:v>
                </c:pt>
                <c:pt idx="1972">
                  <c:v>-30.523517986002005</c:v>
                </c:pt>
                <c:pt idx="1973">
                  <c:v>-30.529659636425478</c:v>
                </c:pt>
                <c:pt idx="1974">
                  <c:v>-30.535800449454801</c:v>
                </c:pt>
                <c:pt idx="1975">
                  <c:v>-30.541940428358334</c:v>
                </c:pt>
                <c:pt idx="1976">
                  <c:v>-30.548079576401971</c:v>
                </c:pt>
                <c:pt idx="1977">
                  <c:v>-30.554217896849138</c:v>
                </c:pt>
                <c:pt idx="1978">
                  <c:v>-30.560355392959689</c:v>
                </c:pt>
                <c:pt idx="1979">
                  <c:v>-30.566492067991696</c:v>
                </c:pt>
                <c:pt idx="1980">
                  <c:v>-30.572627925199491</c:v>
                </c:pt>
                <c:pt idx="1981">
                  <c:v>-30.578762967835228</c:v>
                </c:pt>
                <c:pt idx="1982">
                  <c:v>-30.584897199148152</c:v>
                </c:pt>
                <c:pt idx="1983">
                  <c:v>-30.591030622384913</c:v>
                </c:pt>
                <c:pt idx="1984">
                  <c:v>-30.597163240789182</c:v>
                </c:pt>
                <c:pt idx="1985">
                  <c:v>-30.603295057601866</c:v>
                </c:pt>
                <c:pt idx="1986">
                  <c:v>-30.609426076061226</c:v>
                </c:pt>
                <c:pt idx="1987">
                  <c:v>-30.615556299402975</c:v>
                </c:pt>
                <c:pt idx="1988">
                  <c:v>-30.621685730860158</c:v>
                </c:pt>
                <c:pt idx="1989">
                  <c:v>-30.62781437366262</c:v>
                </c:pt>
                <c:pt idx="1990">
                  <c:v>-30.633942231038148</c:v>
                </c:pt>
                <c:pt idx="1991">
                  <c:v>-30.640069306211348</c:v>
                </c:pt>
                <c:pt idx="1992">
                  <c:v>-30.646195602404198</c:v>
                </c:pt>
                <c:pt idx="1993">
                  <c:v>-30.652321122836469</c:v>
                </c:pt>
                <c:pt idx="1994">
                  <c:v>-30.658445870724968</c:v>
                </c:pt>
                <c:pt idx="1995">
                  <c:v>-30.664569849283492</c:v>
                </c:pt>
                <c:pt idx="1996">
                  <c:v>-30.670693061723739</c:v>
                </c:pt>
                <c:pt idx="1997">
                  <c:v>-30.676815511254571</c:v>
                </c:pt>
                <c:pt idx="1998">
                  <c:v>-30.682937201082115</c:v>
                </c:pt>
                <c:pt idx="1999">
                  <c:v>-30.689058134409962</c:v>
                </c:pt>
                <c:pt idx="2000">
                  <c:v>-30.695178314439211</c:v>
                </c:pt>
                <c:pt idx="2001">
                  <c:v>-30.701297744368091</c:v>
                </c:pt>
                <c:pt idx="2002">
                  <c:v>-30.762451489931223</c:v>
                </c:pt>
                <c:pt idx="2003">
                  <c:v>-30.823533724590458</c:v>
                </c:pt>
                <c:pt idx="2004">
                  <c:v>-30.884547604847761</c:v>
                </c:pt>
                <c:pt idx="2005">
                  <c:v>-30.945496262751288</c:v>
                </c:pt>
                <c:pt idx="2006">
                  <c:v>-31.006382806610553</c:v>
                </c:pt>
                <c:pt idx="2007">
                  <c:v>-31.067210321698319</c:v>
                </c:pt>
                <c:pt idx="2008">
                  <c:v>-31.127981870936775</c:v>
                </c:pt>
                <c:pt idx="2009">
                  <c:v>-31.188700495568497</c:v>
                </c:pt>
                <c:pt idx="2010">
                  <c:v>-31.249369215815786</c:v>
                </c:pt>
                <c:pt idx="2011">
                  <c:v>-31.309991031523374</c:v>
                </c:pt>
                <c:pt idx="2012">
                  <c:v>-31.370568922791406</c:v>
                </c:pt>
                <c:pt idx="2013">
                  <c:v>-31.431105850593681</c:v>
                </c:pt>
                <c:pt idx="2014">
                  <c:v>-31.491604757383929</c:v>
                </c:pt>
                <c:pt idx="2015">
                  <c:v>-31.552068567692334</c:v>
                </c:pt>
                <c:pt idx="2016">
                  <c:v>-31.61250018870772</c:v>
                </c:pt>
                <c:pt idx="2017">
                  <c:v>-31.672902510851941</c:v>
                </c:pt>
                <c:pt idx="2018">
                  <c:v>-31.733278408341498</c:v>
                </c:pt>
                <c:pt idx="2019">
                  <c:v>-31.793630739739804</c:v>
                </c:pt>
                <c:pt idx="2020">
                  <c:v>-31.853962348500289</c:v>
                </c:pt>
                <c:pt idx="2021">
                  <c:v>-31.914276063498921</c:v>
                </c:pt>
                <c:pt idx="2022">
                  <c:v>-31.974574699558364</c:v>
                </c:pt>
                <c:pt idx="2023">
                  <c:v>-32.034861057963973</c:v>
                </c:pt>
                <c:pt idx="2024">
                  <c:v>-32.0951379269694</c:v>
                </c:pt>
                <c:pt idx="2025">
                  <c:v>-32.15540808229629</c:v>
                </c:pt>
                <c:pt idx="2026">
                  <c:v>-32.215674287625184</c:v>
                </c:pt>
                <c:pt idx="2027">
                  <c:v>-32.275939295078309</c:v>
                </c:pt>
                <c:pt idx="2028">
                  <c:v>-32.336205845696725</c:v>
                </c:pt>
                <c:pt idx="2029">
                  <c:v>-32.396476669909362</c:v>
                </c:pt>
                <c:pt idx="2030">
                  <c:v>-32.456754487995582</c:v>
                </c:pt>
                <c:pt idx="2031">
                  <c:v>-32.517042010541964</c:v>
                </c:pt>
                <c:pt idx="2032">
                  <c:v>-32.577341938892481</c:v>
                </c:pt>
                <c:pt idx="2033">
                  <c:v>-32.637656965592882</c:v>
                </c:pt>
                <c:pt idx="2034">
                  <c:v>-32.69798977483012</c:v>
                </c:pt>
                <c:pt idx="2035">
                  <c:v>-32.758343042865448</c:v>
                </c:pt>
                <c:pt idx="2036">
                  <c:v>-32.818719438463695</c:v>
                </c:pt>
                <c:pt idx="2037">
                  <c:v>-32.87912162331655</c:v>
                </c:pt>
                <c:pt idx="2038">
                  <c:v>-32.939552252462583</c:v>
                </c:pt>
                <c:pt idx="2039">
                  <c:v>-33.000013974701538</c:v>
                </c:pt>
                <c:pt idx="2040">
                  <c:v>-33.060509433005699</c:v>
                </c:pt>
                <c:pt idx="2041">
                  <c:v>-33.121041264926497</c:v>
                </c:pt>
                <c:pt idx="2042">
                  <c:v>-33.181612102998976</c:v>
                </c:pt>
                <c:pt idx="2043">
                  <c:v>-33.242224575140831</c:v>
                </c:pt>
                <c:pt idx="2044">
                  <c:v>-33.302881305049546</c:v>
                </c:pt>
                <c:pt idx="2045">
                  <c:v>-33.363584912596679</c:v>
                </c:pt>
                <c:pt idx="2046">
                  <c:v>-33.424338014219323</c:v>
                </c:pt>
                <c:pt idx="2047">
                  <c:v>-33.485143223307958</c:v>
                </c:pt>
                <c:pt idx="2048">
                  <c:v>-33.546003150593876</c:v>
                </c:pt>
                <c:pt idx="2049">
                  <c:v>-33.606920404532765</c:v>
                </c:pt>
                <c:pt idx="2050">
                  <c:v>-33.667897591687719</c:v>
                </c:pt>
                <c:pt idx="2051">
                  <c:v>-33.728937317110208</c:v>
                </c:pt>
                <c:pt idx="2052">
                  <c:v>-33.79004218471885</c:v>
                </c:pt>
                <c:pt idx="2053">
                  <c:v>-33.851214797678139</c:v>
                </c:pt>
                <c:pt idx="2054">
                  <c:v>-33.912457758775588</c:v>
                </c:pt>
                <c:pt idx="2055">
                  <c:v>-33.973773670797677</c:v>
                </c:pt>
                <c:pt idx="2056">
                  <c:v>-34.035165136906059</c:v>
                </c:pt>
                <c:pt idx="2057">
                  <c:v>-34.096634761012361</c:v>
                </c:pt>
                <c:pt idx="2058">
                  <c:v>-34.158185148154146</c:v>
                </c:pt>
                <c:pt idx="2059">
                  <c:v>-34.219818904869086</c:v>
                </c:pt>
                <c:pt idx="2060">
                  <c:v>-34.281538639570897</c:v>
                </c:pt>
                <c:pt idx="2061">
                  <c:v>-34.343346962925459</c:v>
                </c:pt>
                <c:pt idx="2062">
                  <c:v>-34.405246488226545</c:v>
                </c:pt>
                <c:pt idx="2063">
                  <c:v>-34.467239831773583</c:v>
                </c:pt>
                <c:pt idx="2064">
                  <c:v>-34.529329613250376</c:v>
                </c:pt>
                <c:pt idx="2065">
                  <c:v>-34.591518456103913</c:v>
                </c:pt>
                <c:pt idx="2066">
                  <c:v>-34.653808987926332</c:v>
                </c:pt>
                <c:pt idx="2067">
                  <c:v>-34.716203840837835</c:v>
                </c:pt>
                <c:pt idx="2068">
                  <c:v>-34.778705651871086</c:v>
                </c:pt>
                <c:pt idx="2069">
                  <c:v>-34.841317063358147</c:v>
                </c:pt>
                <c:pt idx="2070">
                  <c:v>-34.904040723320982</c:v>
                </c:pt>
                <c:pt idx="2071">
                  <c:v>-34.966879285862021</c:v>
                </c:pt>
                <c:pt idx="2072">
                  <c:v>-35.029835411560228</c:v>
                </c:pt>
                <c:pt idx="2073">
                  <c:v>-35.092911767868458</c:v>
                </c:pt>
                <c:pt idx="2074">
                  <c:v>-35.156111029514385</c:v>
                </c:pt>
                <c:pt idx="2075">
                  <c:v>-35.219435878906921</c:v>
                </c:pt>
                <c:pt idx="2076">
                  <c:v>-35.282889006542703</c:v>
                </c:pt>
                <c:pt idx="2077">
                  <c:v>-35.346473111420444</c:v>
                </c:pt>
                <c:pt idx="2078">
                  <c:v>-35.410190901457085</c:v>
                </c:pt>
                <c:pt idx="2079">
                  <c:v>-35.47404509390941</c:v>
                </c:pt>
                <c:pt idx="2080">
                  <c:v>-35.538038415800898</c:v>
                </c:pt>
                <c:pt idx="2081">
                  <c:v>-35.602173604352799</c:v>
                </c:pt>
                <c:pt idx="2082">
                  <c:v>-35.666453407420647</c:v>
                </c:pt>
                <c:pt idx="2083">
                  <c:v>-35.730880583937356</c:v>
                </c:pt>
                <c:pt idx="2084">
                  <c:v>-35.795457904360994</c:v>
                </c:pt>
                <c:pt idx="2085">
                  <c:v>-35.860188151129691</c:v>
                </c:pt>
                <c:pt idx="2086">
                  <c:v>-35.925074119122456</c:v>
                </c:pt>
                <c:pt idx="2087">
                  <c:v>-35.990118616126857</c:v>
                </c:pt>
                <c:pt idx="2088">
                  <c:v>-36.055324463314449</c:v>
                </c:pt>
                <c:pt idx="2089">
                  <c:v>-36.120694495722745</c:v>
                </c:pt>
                <c:pt idx="2090">
                  <c:v>-36.186231562744901</c:v>
                </c:pt>
                <c:pt idx="2091">
                  <c:v>-36.251938528628834</c:v>
                </c:pt>
                <c:pt idx="2092">
                  <c:v>-36.317818272983295</c:v>
                </c:pt>
                <c:pt idx="2093">
                  <c:v>-36.383873691292429</c:v>
                </c:pt>
                <c:pt idx="2094">
                  <c:v>-36.450107695441659</c:v>
                </c:pt>
                <c:pt idx="2095">
                  <c:v>-36.516523214250178</c:v>
                </c:pt>
                <c:pt idx="2096">
                  <c:v>-36.583123194015499</c:v>
                </c:pt>
                <c:pt idx="2097">
                  <c:v>-36.649910599067184</c:v>
                </c:pt>
                <c:pt idx="2098">
                  <c:v>-36.716888412331194</c:v>
                </c:pt>
                <c:pt idx="2099">
                  <c:v>-36.784059635905706</c:v>
                </c:pt>
                <c:pt idx="2100">
                  <c:v>-36.851427291648278</c:v>
                </c:pt>
                <c:pt idx="2101">
                  <c:v>-36.918994421774428</c:v>
                </c:pt>
                <c:pt idx="2102">
                  <c:v>-36.986764089469133</c:v>
                </c:pt>
                <c:pt idx="2103">
                  <c:v>-37.054739379510885</c:v>
                </c:pt>
                <c:pt idx="2104">
                  <c:v>-37.12292339890891</c:v>
                </c:pt>
                <c:pt idx="2105">
                  <c:v>-37.191319277553774</c:v>
                </c:pt>
                <c:pt idx="2106">
                  <c:v>-37.259930168883109</c:v>
                </c:pt>
                <c:pt idx="2107">
                  <c:v>-37.328759250561347</c:v>
                </c:pt>
                <c:pt idx="2108">
                  <c:v>-37.397809725175037</c:v>
                </c:pt>
                <c:pt idx="2109">
                  <c:v>-37.46708482094364</c:v>
                </c:pt>
                <c:pt idx="2110">
                  <c:v>-37.536587792446888</c:v>
                </c:pt>
                <c:pt idx="2111">
                  <c:v>-37.606321921369613</c:v>
                </c:pt>
                <c:pt idx="2112">
                  <c:v>-37.676290517262991</c:v>
                </c:pt>
                <c:pt idx="2113">
                  <c:v>-37.746496918325207</c:v>
                </c:pt>
                <c:pt idx="2114">
                  <c:v>-37.816944492199831</c:v>
                </c:pt>
                <c:pt idx="2115">
                  <c:v>-37.887636636794312</c:v>
                </c:pt>
                <c:pt idx="2116">
                  <c:v>-37.95857678111922</c:v>
                </c:pt>
                <c:pt idx="2117">
                  <c:v>-38.029768386146095</c:v>
                </c:pt>
                <c:pt idx="2118">
                  <c:v>-38.101214945690153</c:v>
                </c:pt>
                <c:pt idx="2119">
                  <c:v>-38.172919987312397</c:v>
                </c:pt>
                <c:pt idx="2120">
                  <c:v>-38.244887073246787</c:v>
                </c:pt>
                <c:pt idx="2121">
                  <c:v>-38.317119801350316</c:v>
                </c:pt>
                <c:pt idx="2122">
                  <c:v>-38.389621806078814</c:v>
                </c:pt>
                <c:pt idx="2123">
                  <c:v>-38.462396759487028</c:v>
                </c:pt>
                <c:pt idx="2124">
                  <c:v>-38.535448372257193</c:v>
                </c:pt>
                <c:pt idx="2125">
                  <c:v>-38.608780394753076</c:v>
                </c:pt>
                <c:pt idx="2126">
                  <c:v>-38.6823966181042</c:v>
                </c:pt>
                <c:pt idx="2127">
                  <c:v>-38.756300875318573</c:v>
                </c:pt>
                <c:pt idx="2128">
                  <c:v>-38.830497042426224</c:v>
                </c:pt>
                <c:pt idx="2129">
                  <c:v>-38.904989039654396</c:v>
                </c:pt>
                <c:pt idx="2130">
                  <c:v>-38.979780832635981</c:v>
                </c:pt>
                <c:pt idx="2131">
                  <c:v>-39.054876433650357</c:v>
                </c:pt>
                <c:pt idx="2132">
                  <c:v>-39.130279902901862</c:v>
                </c:pt>
                <c:pt idx="2133">
                  <c:v>-39.205995349831689</c:v>
                </c:pt>
                <c:pt idx="2134">
                  <c:v>-39.282026934470395</c:v>
                </c:pt>
                <c:pt idx="2135">
                  <c:v>-39.358378868827238</c:v>
                </c:pt>
                <c:pt idx="2136">
                  <c:v>-39.435055418321809</c:v>
                </c:pt>
                <c:pt idx="2137">
                  <c:v>-39.512060903255801</c:v>
                </c:pt>
                <c:pt idx="2138">
                  <c:v>-39.589399700330276</c:v>
                </c:pt>
                <c:pt idx="2139">
                  <c:v>-39.667076244206811</c:v>
                </c:pt>
                <c:pt idx="2140">
                  <c:v>-39.745095029115149</c:v>
                </c:pt>
                <c:pt idx="2141">
                  <c:v>-39.823460610511589</c:v>
                </c:pt>
                <c:pt idx="2142">
                  <c:v>-39.902177606783923</c:v>
                </c:pt>
                <c:pt idx="2143">
                  <c:v>-39.981250701013096</c:v>
                </c:pt>
                <c:pt idx="2144">
                  <c:v>-40.060684642785475</c:v>
                </c:pt>
                <c:pt idx="2145">
                  <c:v>-40.140484250063047</c:v>
                </c:pt>
                <c:pt idx="2146">
                  <c:v>-40.220654411111944</c:v>
                </c:pt>
                <c:pt idx="2147">
                  <c:v>-40.301200086491235</c:v>
                </c:pt>
                <c:pt idx="2148">
                  <c:v>-40.382126311104912</c:v>
                </c:pt>
                <c:pt idx="2149">
                  <c:v>-40.463438196319345</c:v>
                </c:pt>
                <c:pt idx="2150">
                  <c:v>-40.545140932148001</c:v>
                </c:pt>
                <c:pt idx="2151">
                  <c:v>-40.627239789508238</c:v>
                </c:pt>
                <c:pt idx="2152">
                  <c:v>-40.709740122550059</c:v>
                </c:pt>
                <c:pt idx="2153">
                  <c:v>-40.792647371061463</c:v>
                </c:pt>
                <c:pt idx="2154">
                  <c:v>-40.875967062954217</c:v>
                </c:pt>
                <c:pt idx="2155">
                  <c:v>-40.959704816829799</c:v>
                </c:pt>
                <c:pt idx="2156">
                  <c:v>-41.043866344634438</c:v>
                </c:pt>
                <c:pt idx="2157">
                  <c:v>-41.128457454400198</c:v>
                </c:pt>
                <c:pt idx="2158">
                  <c:v>-41.213484053080904</c:v>
                </c:pt>
                <c:pt idx="2159">
                  <c:v>-41.298952149484592</c:v>
                </c:pt>
                <c:pt idx="2160">
                  <c:v>-41.384867857306496</c:v>
                </c:pt>
                <c:pt idx="2161">
                  <c:v>-41.471237398266247</c:v>
                </c:pt>
                <c:pt idx="2162">
                  <c:v>-41.558067105356216</c:v>
                </c:pt>
                <c:pt idx="2163">
                  <c:v>-41.645363426202138</c:v>
                </c:pt>
                <c:pt idx="2164">
                  <c:v>-41.733132926543128</c:v>
                </c:pt>
                <c:pt idx="2165">
                  <c:v>-41.821382293835605</c:v>
                </c:pt>
                <c:pt idx="2166">
                  <c:v>-41.910118340986635</c:v>
                </c:pt>
                <c:pt idx="2167">
                  <c:v>-41.99934801022134</c:v>
                </c:pt>
                <c:pt idx="2168">
                  <c:v>-42.089078377091845</c:v>
                </c:pt>
                <c:pt idx="2169">
                  <c:v>-42.179316654632558</c:v>
                </c:pt>
                <c:pt idx="2170">
                  <c:v>-42.270070197668836</c:v>
                </c:pt>
                <c:pt idx="2171">
                  <c:v>-42.361346507285987</c:v>
                </c:pt>
                <c:pt idx="2172">
                  <c:v>-42.453153235465706</c:v>
                </c:pt>
                <c:pt idx="2173">
                  <c:v>-42.545498189897444</c:v>
                </c:pt>
                <c:pt idx="2174">
                  <c:v>-42.638389338972658</c:v>
                </c:pt>
                <c:pt idx="2175">
                  <c:v>-42.731834816970355</c:v>
                </c:pt>
                <c:pt idx="2176">
                  <c:v>-42.825842929443539</c:v>
                </c:pt>
                <c:pt idx="2177">
                  <c:v>-42.920422158813885</c:v>
                </c:pt>
                <c:pt idx="2178">
                  <c:v>-43.015581170187588</c:v>
                </c:pt>
                <c:pt idx="2179">
                  <c:v>-43.111328817399546</c:v>
                </c:pt>
                <c:pt idx="2180">
                  <c:v>-43.20767414929955</c:v>
                </c:pt>
                <c:pt idx="2181">
                  <c:v>-43.304626416289437</c:v>
                </c:pt>
                <c:pt idx="2182">
                  <c:v>-43.402195077127523</c:v>
                </c:pt>
                <c:pt idx="2183">
                  <c:v>-43.500389806007107</c:v>
                </c:pt>
                <c:pt idx="2184">
                  <c:v>-43.599220499930013</c:v>
                </c:pt>
                <c:pt idx="2185">
                  <c:v>-43.698697286383663</c:v>
                </c:pt>
                <c:pt idx="2186">
                  <c:v>-43.798830531339846</c:v>
                </c:pt>
                <c:pt idx="2187">
                  <c:v>-43.899630847592263</c:v>
                </c:pt>
                <c:pt idx="2188">
                  <c:v>-44.001109103446566</c:v>
                </c:pt>
                <c:pt idx="2189">
                  <c:v>-44.103276431785858</c:v>
                </c:pt>
                <c:pt idx="2190">
                  <c:v>-44.206144239527205</c:v>
                </c:pt>
                <c:pt idx="2191">
                  <c:v>-44.309724217491279</c:v>
                </c:pt>
                <c:pt idx="2192">
                  <c:v>-44.414028350707525</c:v>
                </c:pt>
                <c:pt idx="2193">
                  <c:v>-44.519068929176775</c:v>
                </c:pt>
                <c:pt idx="2194">
                  <c:v>-44.624858559116667</c:v>
                </c:pt>
                <c:pt idx="2195">
                  <c:v>-44.731410174716608</c:v>
                </c:pt>
                <c:pt idx="2196">
                  <c:v>-44.838737050428925</c:v>
                </c:pt>
                <c:pt idx="2197">
                  <c:v>-44.946852813827583</c:v>
                </c:pt>
                <c:pt idx="2198">
                  <c:v>-45.055771459063855</c:v>
                </c:pt>
                <c:pt idx="2199">
                  <c:v>-45.165507360955161</c:v>
                </c:pt>
                <c:pt idx="2200">
                  <c:v>-45.276075289741662</c:v>
                </c:pt>
                <c:pt idx="2201">
                  <c:v>-45.387490426549356</c:v>
                </c:pt>
                <c:pt idx="2202">
                  <c:v>-45.499768379600354</c:v>
                </c:pt>
                <c:pt idx="2203">
                  <c:v>-45.612925201214438</c:v>
                </c:pt>
                <c:pt idx="2204">
                  <c:v>-45.726977405649684</c:v>
                </c:pt>
                <c:pt idx="2205">
                  <c:v>-45.841941987829841</c:v>
                </c:pt>
                <c:pt idx="2206">
                  <c:v>-45.957836443015232</c:v>
                </c:pt>
                <c:pt idx="2207">
                  <c:v>-46.074678787472159</c:v>
                </c:pt>
                <c:pt idx="2208">
                  <c:v>-46.192487580203178</c:v>
                </c:pt>
                <c:pt idx="2209">
                  <c:v>-46.31128194580603</c:v>
                </c:pt>
                <c:pt idx="2210">
                  <c:v>-46.431081598528294</c:v>
                </c:pt>
                <c:pt idx="2211">
                  <c:v>-46.551906867599428</c:v>
                </c:pt>
                <c:pt idx="2212">
                  <c:v>-46.673778723916264</c:v>
                </c:pt>
                <c:pt idx="2213">
                  <c:v>-46.796718808175449</c:v>
                </c:pt>
                <c:pt idx="2214">
                  <c:v>-46.920749460543533</c:v>
                </c:pt>
                <c:pt idx="2215">
                  <c:v>-47.045893751970745</c:v>
                </c:pt>
                <c:pt idx="2216">
                  <c:v>-47.17217551725571</c:v>
                </c:pt>
                <c:pt idx="2217">
                  <c:v>-47.299619389981338</c:v>
                </c:pt>
                <c:pt idx="2218">
                  <c:v>-47.428250839451927</c:v>
                </c:pt>
                <c:pt idx="2219">
                  <c:v>-47.558096209768685</c:v>
                </c:pt>
                <c:pt idx="2220">
                  <c:v>-47.689182761194566</c:v>
                </c:pt>
                <c:pt idx="2221">
                  <c:v>-47.821538713972735</c:v>
                </c:pt>
                <c:pt idx="2222">
                  <c:v>-47.955193294773807</c:v>
                </c:pt>
                <c:pt idx="2223">
                  <c:v>-48.090176785965141</c:v>
                </c:pt>
                <c:pt idx="2224">
                  <c:v>-48.226520577908886</c:v>
                </c:pt>
                <c:pt idx="2225">
                  <c:v>-48.364257224517317</c:v>
                </c:pt>
                <c:pt idx="2226">
                  <c:v>-48.503420502310597</c:v>
                </c:pt>
                <c:pt idx="2227">
                  <c:v>-48.644045473245505</c:v>
                </c:pt>
                <c:pt idx="2228">
                  <c:v>-48.786168551609556</c:v>
                </c:pt>
                <c:pt idx="2229">
                  <c:v>-48.929827575298674</c:v>
                </c:pt>
                <c:pt idx="2230">
                  <c:v>-49.075061881828901</c:v>
                </c:pt>
                <c:pt idx="2231">
                  <c:v>-49.221912389465487</c:v>
                </c:pt>
                <c:pt idx="2232">
                  <c:v>-49.370421683886399</c:v>
                </c:pt>
                <c:pt idx="2233">
                  <c:v>-49.520634110843289</c:v>
                </c:pt>
                <c:pt idx="2234">
                  <c:v>-49.672595875320972</c:v>
                </c:pt>
                <c:pt idx="2235">
                  <c:v>-49.826355147755493</c:v>
                </c:pt>
                <c:pt idx="2236">
                  <c:v>-49.981962177917303</c:v>
                </c:pt>
                <c:pt idx="2237">
                  <c:v>-50.139469417138748</c:v>
                </c:pt>
                <c:pt idx="2238">
                  <c:v>-50.298931649625644</c:v>
                </c:pt>
                <c:pt idx="2239">
                  <c:v>-50.460406133680934</c:v>
                </c:pt>
                <c:pt idx="2240">
                  <c:v>-50.623952753747467</c:v>
                </c:pt>
                <c:pt idx="2241">
                  <c:v>-50.7896341842848</c:v>
                </c:pt>
                <c:pt idx="2242">
                  <c:v>-50.957516066599034</c:v>
                </c:pt>
                <c:pt idx="2243">
                  <c:v>-51.127667199879554</c:v>
                </c:pt>
                <c:pt idx="2244">
                  <c:v>-51.300159747829348</c:v>
                </c:pt>
                <c:pt idx="2245">
                  <c:v>-51.475069462447038</c:v>
                </c:pt>
                <c:pt idx="2246">
                  <c:v>-51.65247592669671</c:v>
                </c:pt>
                <c:pt idx="2247">
                  <c:v>-51.832462818011031</c:v>
                </c:pt>
                <c:pt idx="2248">
                  <c:v>-52.015118194813368</c:v>
                </c:pt>
                <c:pt idx="2249">
                  <c:v>-52.2005348085153</c:v>
                </c:pt>
                <c:pt idx="2250">
                  <c:v>-52.388810443756853</c:v>
                </c:pt>
                <c:pt idx="2251">
                  <c:v>-52.580048290015675</c:v>
                </c:pt>
                <c:pt idx="2252">
                  <c:v>-52.774357348120809</c:v>
                </c:pt>
                <c:pt idx="2253">
                  <c:v>-52.971852875681634</c:v>
                </c:pt>
                <c:pt idx="2254">
                  <c:v>-53.172656875991152</c:v>
                </c:pt>
                <c:pt idx="2255">
                  <c:v>-53.376898635597037</c:v>
                </c:pt>
                <c:pt idx="2256">
                  <c:v>-53.584715316472149</c:v>
                </c:pt>
                <c:pt idx="2257">
                  <c:v>-53.796252609581416</c:v>
                </c:pt>
                <c:pt idx="2258">
                  <c:v>-54.01166545764341</c:v>
                </c:pt>
                <c:pt idx="2259">
                  <c:v>-54.231118856069898</c:v>
                </c:pt>
                <c:pt idx="2260">
                  <c:v>-54.454788742458021</c:v>
                </c:pt>
                <c:pt idx="2261">
                  <c:v>-54.682862986648821</c:v>
                </c:pt>
                <c:pt idx="2262">
                  <c:v>-54.915542495315741</c:v>
                </c:pt>
                <c:pt idx="2263">
                  <c:v>-55.153042447357848</c:v>
                </c:pt>
                <c:pt idx="2264">
                  <c:v>-55.395593679140134</c:v>
                </c:pt>
                <c:pt idx="2265">
                  <c:v>-55.643444241936926</c:v>
                </c:pt>
                <c:pt idx="2266">
                  <c:v>-55.896861157922288</c:v>
                </c:pt>
                <c:pt idx="2267">
                  <c:v>-56.156132405881721</c:v>
                </c:pt>
                <c:pt idx="2268">
                  <c:v>-56.421569173677824</c:v>
                </c:pt>
                <c:pt idx="2269">
                  <c:v>-56.69350842166773</c:v>
                </c:pt>
                <c:pt idx="2270">
                  <c:v>-56.972315810045913</c:v>
                </c:pt>
                <c:pt idx="2271">
                  <c:v>-57.258389053936732</c:v>
                </c:pt>
                <c:pt idx="2272">
                  <c:v>-57.552161783500956</c:v>
                </c:pt>
                <c:pt idx="2273">
                  <c:v>-57.854108003120281</c:v>
                </c:pt>
                <c:pt idx="2274">
                  <c:v>-58.164747264813371</c:v>
                </c:pt>
                <c:pt idx="2275">
                  <c:v>-58.484650697721314</c:v>
                </c:pt>
                <c:pt idx="2276">
                  <c:v>-58.814448069491405</c:v>
                </c:pt>
                <c:pt idx="2277">
                  <c:v>-59.154836099014773</c:v>
                </c:pt>
                <c:pt idx="2278">
                  <c:v>-59.506588296433485</c:v>
                </c:pt>
                <c:pt idx="2279">
                  <c:v>-59.870566680031516</c:v>
                </c:pt>
                <c:pt idx="2280">
                  <c:v>-60.247735816699233</c:v>
                </c:pt>
                <c:pt idx="2281">
                  <c:v>-60.639179761842911</c:v>
                </c:pt>
                <c:pt idx="2282">
                  <c:v>-61.046122648315361</c:v>
                </c:pt>
                <c:pt idx="2283">
                  <c:v>-61.469953910243106</c:v>
                </c:pt>
                <c:pt idx="2284">
                  <c:v>-61.912259453099153</c:v>
                </c:pt>
                <c:pt idx="2285">
                  <c:v>-62.374860535728267</c:v>
                </c:pt>
                <c:pt idx="2286">
                  <c:v>-62.859862773735443</c:v>
                </c:pt>
                <c:pt idx="2287">
                  <c:v>-63.369718600350964</c:v>
                </c:pt>
                <c:pt idx="2288">
                  <c:v>-63.907307878710554</c:v>
                </c:pt>
                <c:pt idx="2289">
                  <c:v>-64.476043388148867</c:v>
                </c:pt>
                <c:pt idx="2290">
                  <c:v>-65.080011004054853</c:v>
                </c:pt>
                <c:pt idx="2291">
                  <c:v>-65.724159233912303</c:v>
                </c:pt>
                <c:pt idx="2292">
                  <c:v>-66.414560553387503</c:v>
                </c:pt>
                <c:pt idx="2293">
                  <c:v>-67.158779876806875</c:v>
                </c:pt>
                <c:pt idx="2294">
                  <c:v>-67.96640761045181</c:v>
                </c:pt>
                <c:pt idx="2295">
                  <c:v>-68.849854235136661</c:v>
                </c:pt>
                <c:pt idx="2296">
                  <c:v>-69.825577312309818</c:v>
                </c:pt>
                <c:pt idx="2297">
                  <c:v>-70.916058189862156</c:v>
                </c:pt>
                <c:pt idx="2298">
                  <c:v>-72.153155600022288</c:v>
                </c:pt>
                <c:pt idx="2299">
                  <c:v>-73.584176188976727</c:v>
                </c:pt>
                <c:pt idx="2300">
                  <c:v>-75.283823599672033</c:v>
                </c:pt>
                <c:pt idx="2301">
                  <c:v>-77.380537220943054</c:v>
                </c:pt>
                <c:pt idx="2302">
                  <c:v>-80.124829797469758</c:v>
                </c:pt>
                <c:pt idx="2303">
                  <c:v>-84.119607822532245</c:v>
                </c:pt>
                <c:pt idx="2304">
                  <c:v>-91.641562856454101</c:v>
                </c:pt>
                <c:pt idx="2305">
                  <c:v>-100.35913397732807</c:v>
                </c:pt>
                <c:pt idx="2306">
                  <c:v>-86.919485411074987</c:v>
                </c:pt>
                <c:pt idx="2307">
                  <c:v>-81.906559725532006</c:v>
                </c:pt>
                <c:pt idx="2308">
                  <c:v>-78.769538106472311</c:v>
                </c:pt>
                <c:pt idx="2309">
                  <c:v>-76.485959220573974</c:v>
                </c:pt>
                <c:pt idx="2310">
                  <c:v>-74.692623959839608</c:v>
                </c:pt>
                <c:pt idx="2311">
                  <c:v>-73.21798826160358</c:v>
                </c:pt>
                <c:pt idx="2312">
                  <c:v>-71.967286231623646</c:v>
                </c:pt>
                <c:pt idx="2313">
                  <c:v>-70.882605981849522</c:v>
                </c:pt>
                <c:pt idx="2314">
                  <c:v>-69.925954655142078</c:v>
                </c:pt>
                <c:pt idx="2315">
                  <c:v>-69.071055953619606</c:v>
                </c:pt>
                <c:pt idx="2316">
                  <c:v>-68.298978419641273</c:v>
                </c:pt>
                <c:pt idx="2317">
                  <c:v>-67.595629843976781</c:v>
                </c:pt>
                <c:pt idx="2318">
                  <c:v>-66.950236648620091</c:v>
                </c:pt>
                <c:pt idx="2319">
                  <c:v>-66.354377281016241</c:v>
                </c:pt>
                <c:pt idx="2320">
                  <c:v>-65.801343771179845</c:v>
                </c:pt>
                <c:pt idx="2321">
                  <c:v>-65.285706217059115</c:v>
                </c:pt>
                <c:pt idx="2322">
                  <c:v>-64.803007402403466</c:v>
                </c:pt>
                <c:pt idx="2323">
                  <c:v>-64.34954350622553</c:v>
                </c:pt>
                <c:pt idx="2324">
                  <c:v>-63.922203327308331</c:v>
                </c:pt>
                <c:pt idx="2325">
                  <c:v>-63.51834823242239</c:v>
                </c:pt>
                <c:pt idx="2326">
                  <c:v>-63.135721044659277</c:v>
                </c:pt>
                <c:pt idx="2327">
                  <c:v>-62.772375883853606</c:v>
                </c:pt>
                <c:pt idx="2328">
                  <c:v>-62.426623430648817</c:v>
                </c:pt>
                <c:pt idx="2329">
                  <c:v>-62.096987716178802</c:v>
                </c:pt>
                <c:pt idx="2330">
                  <c:v>-61.782171642374763</c:v>
                </c:pt>
                <c:pt idx="2331">
                  <c:v>-61.481029198039565</c:v>
                </c:pt>
                <c:pt idx="2332">
                  <c:v>-61.192542868514728</c:v>
                </c:pt>
                <c:pt idx="2333">
                  <c:v>-60.915805115813875</c:v>
                </c:pt>
                <c:pt idx="2334">
                  <c:v>-60.650003079620248</c:v>
                </c:pt>
                <c:pt idx="2335">
                  <c:v>-60.394405849500963</c:v>
                </c:pt>
                <c:pt idx="2336">
                  <c:v>-60.148353806600753</c:v>
                </c:pt>
                <c:pt idx="2337">
                  <c:v>-59.911249643718378</c:v>
                </c:pt>
                <c:pt idx="2338">
                  <c:v>-59.682550756267368</c:v>
                </c:pt>
                <c:pt idx="2339">
                  <c:v>-59.461762760408405</c:v>
                </c:pt>
                <c:pt idx="2340">
                  <c:v>-59.248433943736991</c:v>
                </c:pt>
                <c:pt idx="2341">
                  <c:v>-59.042150492019744</c:v>
                </c:pt>
                <c:pt idx="2342">
                  <c:v>-58.842532365280526</c:v>
                </c:pt>
                <c:pt idx="2343">
                  <c:v>-58.64922972003793</c:v>
                </c:pt>
                <c:pt idx="2344">
                  <c:v>-58.461919793130704</c:v>
                </c:pt>
                <c:pt idx="2345">
                  <c:v>-58.280304177466071</c:v>
                </c:pt>
                <c:pt idx="2346">
                  <c:v>-58.104106431987425</c:v>
                </c:pt>
                <c:pt idx="2347">
                  <c:v>-57.933069977834961</c:v>
                </c:pt>
                <c:pt idx="2348">
                  <c:v>-57.766956240536217</c:v>
                </c:pt>
                <c:pt idx="2349">
                  <c:v>-57.6055430044876</c:v>
                </c:pt>
                <c:pt idx="2350">
                  <c:v>-57.448622951268007</c:v>
                </c:pt>
                <c:pt idx="2351">
                  <c:v>-57.29600235767699</c:v>
                </c:pt>
                <c:pt idx="2352">
                  <c:v>-57.147499933000475</c:v>
                </c:pt>
                <c:pt idx="2353">
                  <c:v>-57.002945778013711</c:v>
                </c:pt>
                <c:pt idx="2354">
                  <c:v>-56.862180450735735</c:v>
                </c:pt>
                <c:pt idx="2355">
                  <c:v>-56.725054126068187</c:v>
                </c:pt>
                <c:pt idx="2356">
                  <c:v>-56.591425838215727</c:v>
                </c:pt>
                <c:pt idx="2357">
                  <c:v>-56.461162796293024</c:v>
                </c:pt>
                <c:pt idx="2358">
                  <c:v>-56.334139764796085</c:v>
                </c:pt>
                <c:pt idx="2359">
                  <c:v>-56.210238501696296</c:v>
                </c:pt>
                <c:pt idx="2360">
                  <c:v>-56.089347247843307</c:v>
                </c:pt>
                <c:pt idx="2361">
                  <c:v>-55.971360262158257</c:v>
                </c:pt>
                <c:pt idx="2362">
                  <c:v>-55.856177397772846</c:v>
                </c:pt>
                <c:pt idx="2363">
                  <c:v>-55.743703714863017</c:v>
                </c:pt>
                <c:pt idx="2364">
                  <c:v>-55.633849126430029</c:v>
                </c:pt>
                <c:pt idx="2365">
                  <c:v>-55.52652807372035</c:v>
                </c:pt>
                <c:pt idx="2366">
                  <c:v>-55.421659228357584</c:v>
                </c:pt>
                <c:pt idx="2367">
                  <c:v>-55.319165218592232</c:v>
                </c:pt>
                <c:pt idx="2368">
                  <c:v>-55.218972377360778</c:v>
                </c:pt>
                <c:pt idx="2369">
                  <c:v>-55.121010510105933</c:v>
                </c:pt>
                <c:pt idx="2370">
                  <c:v>-55.02521268052358</c:v>
                </c:pt>
                <c:pt idx="2371">
                  <c:v>-54.931515012600769</c:v>
                </c:pt>
                <c:pt idx="2372">
                  <c:v>-54.839856507485521</c:v>
                </c:pt>
                <c:pt idx="2373">
                  <c:v>-54.750178873867043</c:v>
                </c:pt>
                <c:pt idx="2374">
                  <c:v>-54.662426370694646</c:v>
                </c:pt>
                <c:pt idx="2375">
                  <c:v>-54.576545661170258</c:v>
                </c:pt>
                <c:pt idx="2376">
                  <c:v>-54.492485677059278</c:v>
                </c:pt>
                <c:pt idx="2377">
                  <c:v>-54.410197492457812</c:v>
                </c:pt>
                <c:pt idx="2378">
                  <c:v>-54.329634206236037</c:v>
                </c:pt>
                <c:pt idx="2379">
                  <c:v>-54.250750832450905</c:v>
                </c:pt>
                <c:pt idx="2380">
                  <c:v>-54.173504198091152</c:v>
                </c:pt>
                <c:pt idx="2381">
                  <c:v>-54.097852847570145</c:v>
                </c:pt>
                <c:pt idx="2382">
                  <c:v>-54.023756953443289</c:v>
                </c:pt>
                <c:pt idx="2383">
                  <c:v>-53.951178232866937</c:v>
                </c:pt>
                <c:pt idx="2384">
                  <c:v>-53.880079869360699</c:v>
                </c:pt>
                <c:pt idx="2385">
                  <c:v>-53.810426439478675</c:v>
                </c:pt>
                <c:pt idx="2386">
                  <c:v>-53.742183844018506</c:v>
                </c:pt>
                <c:pt idx="2387">
                  <c:v>-53.675319243440846</c:v>
                </c:pt>
                <c:pt idx="2388">
                  <c:v>-53.609800997190973</c:v>
                </c:pt>
                <c:pt idx="2389">
                  <c:v>-53.545598606643892</c:v>
                </c:pt>
                <c:pt idx="2390">
                  <c:v>-53.48268266141568</c:v>
                </c:pt>
                <c:pt idx="2391">
                  <c:v>-53.421024788807074</c:v>
                </c:pt>
                <c:pt idx="2392">
                  <c:v>-53.36059760616169</c:v>
                </c:pt>
                <c:pt idx="2393">
                  <c:v>-53.301374675938888</c:v>
                </c:pt>
                <c:pt idx="2394">
                  <c:v>-53.243330463318856</c:v>
                </c:pt>
                <c:pt idx="2395">
                  <c:v>-53.186440296171902</c:v>
                </c:pt>
                <c:pt idx="2396">
                  <c:v>-53.130680327231701</c:v>
                </c:pt>
                <c:pt idx="2397">
                  <c:v>-53.076027498332643</c:v>
                </c:pt>
                <c:pt idx="2398">
                  <c:v>-53.022459506574755</c:v>
                </c:pt>
                <c:pt idx="2399">
                  <c:v>-52.969954772295658</c:v>
                </c:pt>
                <c:pt idx="2400">
                  <c:v>-52.918492408731268</c:v>
                </c:pt>
                <c:pt idx="2401">
                  <c:v>-52.868052193263928</c:v>
                </c:pt>
                <c:pt idx="2402">
                  <c:v>-52.818614540155608</c:v>
                </c:pt>
                <c:pt idx="2403">
                  <c:v>-52.770160474677866</c:v>
                </c:pt>
                <c:pt idx="2404">
                  <c:v>-52.722671608551835</c:v>
                </c:pt>
                <c:pt idx="2405">
                  <c:v>-52.676130116620719</c:v>
                </c:pt>
                <c:pt idx="2406">
                  <c:v>-52.630518714680512</c:v>
                </c:pt>
                <c:pt idx="2407">
                  <c:v>-52.585820638401074</c:v>
                </c:pt>
                <c:pt idx="2408">
                  <c:v>-52.542019623274442</c:v>
                </c:pt>
                <c:pt idx="2409">
                  <c:v>-52.499099885528928</c:v>
                </c:pt>
                <c:pt idx="2410">
                  <c:v>-52.457046103956834</c:v>
                </c:pt>
                <c:pt idx="2411">
                  <c:v>-52.415843402601553</c:v>
                </c:pt>
                <c:pt idx="2412">
                  <c:v>-52.375477334256175</c:v>
                </c:pt>
                <c:pt idx="2413">
                  <c:v>-52.335933864729157</c:v>
                </c:pt>
                <c:pt idx="2414">
                  <c:v>-52.297199357834188</c:v>
                </c:pt>
                <c:pt idx="2415">
                  <c:v>-52.259260561065247</c:v>
                </c:pt>
                <c:pt idx="2416">
                  <c:v>-52.222104591917883</c:v>
                </c:pt>
                <c:pt idx="2417">
                  <c:v>-52.185718924825778</c:v>
                </c:pt>
                <c:pt idx="2418">
                  <c:v>-52.150091378675477</c:v>
                </c:pt>
                <c:pt idx="2419">
                  <c:v>-52.115210104871508</c:v>
                </c:pt>
                <c:pt idx="2420">
                  <c:v>-52.081063575923146</c:v>
                </c:pt>
                <c:pt idx="2421">
                  <c:v>-52.047640574523768</c:v>
                </c:pt>
                <c:pt idx="2422">
                  <c:v>-52.014930183100589</c:v>
                </c:pt>
                <c:pt idx="2423">
                  <c:v>-51.98292177380754</c:v>
                </c:pt>
                <c:pt idx="2424">
                  <c:v>-51.951604998941136</c:v>
                </c:pt>
                <c:pt idx="2425">
                  <c:v>-51.920969781757471</c:v>
                </c:pt>
                <c:pt idx="2426">
                  <c:v>-51.891006307670573</c:v>
                </c:pt>
                <c:pt idx="2427">
                  <c:v>-51.861705015812603</c:v>
                </c:pt>
                <c:pt idx="2428">
                  <c:v>-51.833056590939634</c:v>
                </c:pt>
                <c:pt idx="2429">
                  <c:v>-51.805051955664453</c:v>
                </c:pt>
                <c:pt idx="2430">
                  <c:v>-51.777682263002703</c:v>
                </c:pt>
                <c:pt idx="2431">
                  <c:v>-51.750938889216073</c:v>
                </c:pt>
                <c:pt idx="2432">
                  <c:v>-51.724813426937843</c:v>
                </c:pt>
                <c:pt idx="2433">
                  <c:v>-51.699297678570261</c:v>
                </c:pt>
                <c:pt idx="2434">
                  <c:v>-51.674383649937738</c:v>
                </c:pt>
                <c:pt idx="2435">
                  <c:v>-51.650063544186764</c:v>
                </c:pt>
                <c:pt idx="2436">
                  <c:v>-51.626329755919556</c:v>
                </c:pt>
                <c:pt idx="2437">
                  <c:v>-51.603174865551303</c:v>
                </c:pt>
                <c:pt idx="2438">
                  <c:v>-51.580591633881482</c:v>
                </c:pt>
                <c:pt idx="2439">
                  <c:v>-51.558572996869103</c:v>
                </c:pt>
                <c:pt idx="2440">
                  <c:v>-51.537112060602091</c:v>
                </c:pt>
                <c:pt idx="2441">
                  <c:v>-51.516202096454634</c:v>
                </c:pt>
                <c:pt idx="2442">
                  <c:v>-51.495836536420526</c:v>
                </c:pt>
                <c:pt idx="2443">
                  <c:v>-51.476008968619631</c:v>
                </c:pt>
                <c:pt idx="2444">
                  <c:v>-51.456713132964474</c:v>
                </c:pt>
                <c:pt idx="2445">
                  <c:v>-51.437942916985939</c:v>
                </c:pt>
                <c:pt idx="2446">
                  <c:v>-51.419692351805921</c:v>
                </c:pt>
                <c:pt idx="2447">
                  <c:v>-51.401955608255037</c:v>
                </c:pt>
                <c:pt idx="2448">
                  <c:v>-51.384726993125859</c:v>
                </c:pt>
                <c:pt idx="2449">
                  <c:v>-51.368000945559245</c:v>
                </c:pt>
                <c:pt idx="2450">
                  <c:v>-51.35177203355574</c:v>
                </c:pt>
                <c:pt idx="2451">
                  <c:v>-51.336034950608123</c:v>
                </c:pt>
                <c:pt idx="2452">
                  <c:v>-51.320784512449897</c:v>
                </c:pt>
                <c:pt idx="2453">
                  <c:v>-51.306015653914052</c:v>
                </c:pt>
                <c:pt idx="2454">
                  <c:v>-51.291723425902028</c:v>
                </c:pt>
                <c:pt idx="2455">
                  <c:v>-51.277902992449896</c:v>
                </c:pt>
                <c:pt idx="2456">
                  <c:v>-51.264549627898425</c:v>
                </c:pt>
                <c:pt idx="2457">
                  <c:v>-51.251658714153685</c:v>
                </c:pt>
                <c:pt idx="2458">
                  <c:v>-51.239225738041327</c:v>
                </c:pt>
                <c:pt idx="2459">
                  <c:v>-51.227246288746514</c:v>
                </c:pt>
                <c:pt idx="2460">
                  <c:v>-51.215716055338731</c:v>
                </c:pt>
                <c:pt idx="2461">
                  <c:v>-51.204630824377546</c:v>
                </c:pt>
                <c:pt idx="2462">
                  <c:v>-51.193986477595949</c:v>
                </c:pt>
                <c:pt idx="2463">
                  <c:v>-51.183778989657625</c:v>
                </c:pt>
                <c:pt idx="2464">
                  <c:v>-51.174004425988613</c:v>
                </c:pt>
                <c:pt idx="2465">
                  <c:v>-51.164658940675039</c:v>
                </c:pt>
                <c:pt idx="2466">
                  <c:v>-51.155738774431427</c:v>
                </c:pt>
                <c:pt idx="2467">
                  <c:v>-51.147240252629629</c:v>
                </c:pt>
                <c:pt idx="2468">
                  <c:v>-51.139159783392991</c:v>
                </c:pt>
                <c:pt idx="2469">
                  <c:v>-51.13149385574755</c:v>
                </c:pt>
                <c:pt idx="2470">
                  <c:v>-51.124239037833441</c:v>
                </c:pt>
                <c:pt idx="2471">
                  <c:v>-51.117391975170079</c:v>
                </c:pt>
                <c:pt idx="2472">
                  <c:v>-51.110949388974916</c:v>
                </c:pt>
                <c:pt idx="2473">
                  <c:v>-51.104908074535508</c:v>
                </c:pt>
                <c:pt idx="2474">
                  <c:v>-51.099264899629887</c:v>
                </c:pt>
                <c:pt idx="2475">
                  <c:v>-51.094016802995633</c:v>
                </c:pt>
                <c:pt idx="2476">
                  <c:v>-51.089160792846748</c:v>
                </c:pt>
                <c:pt idx="2477">
                  <c:v>-51.08469394543215</c:v>
                </c:pt>
                <c:pt idx="2478">
                  <c:v>-51.080613403641976</c:v>
                </c:pt>
                <c:pt idx="2479">
                  <c:v>-51.076916375652573</c:v>
                </c:pt>
                <c:pt idx="2480">
                  <c:v>-51.073600133612757</c:v>
                </c:pt>
                <c:pt idx="2481">
                  <c:v>-51.070662012370256</c:v>
                </c:pt>
                <c:pt idx="2482">
                  <c:v>-51.068099408235419</c:v>
                </c:pt>
                <c:pt idx="2483">
                  <c:v>-51.065909777781172</c:v>
                </c:pt>
                <c:pt idx="2484">
                  <c:v>-51.064090636679452</c:v>
                </c:pt>
                <c:pt idx="2485">
                  <c:v>-51.062639558570652</c:v>
                </c:pt>
                <c:pt idx="2486">
                  <c:v>-51.061554173968311</c:v>
                </c:pt>
                <c:pt idx="2487">
                  <c:v>-51.060832169193489</c:v>
                </c:pt>
                <c:pt idx="2488">
                  <c:v>-51.060471285342658</c:v>
                </c:pt>
                <c:pt idx="2489">
                  <c:v>-51.060469317283747</c:v>
                </c:pt>
                <c:pt idx="2490">
                  <c:v>-51.060824112683669</c:v>
                </c:pt>
                <c:pt idx="2491">
                  <c:v>-51.06153357106205</c:v>
                </c:pt>
                <c:pt idx="2492">
                  <c:v>-51.062595642873923</c:v>
                </c:pt>
                <c:pt idx="2493">
                  <c:v>-51.064008328618407</c:v>
                </c:pt>
                <c:pt idx="2494">
                  <c:v>-51.065769677973734</c:v>
                </c:pt>
                <c:pt idx="2495">
                  <c:v>-51.067877788956423</c:v>
                </c:pt>
                <c:pt idx="2496">
                  <c:v>-51.070330807106721</c:v>
                </c:pt>
                <c:pt idx="2497">
                  <c:v>-51.073126924695273</c:v>
                </c:pt>
                <c:pt idx="2498">
                  <c:v>-51.076264379954566</c:v>
                </c:pt>
                <c:pt idx="2499">
                  <c:v>-51.079741456332222</c:v>
                </c:pt>
                <c:pt idx="2500">
                  <c:v>-51.083556481765804</c:v>
                </c:pt>
                <c:pt idx="2501">
                  <c:v>-51.087707827978292</c:v>
                </c:pt>
                <c:pt idx="2502">
                  <c:v>-51.092193909795434</c:v>
                </c:pt>
                <c:pt idx="2503">
                  <c:v>-51.097013184481014</c:v>
                </c:pt>
                <c:pt idx="2504">
                  <c:v>-51.102164151093454</c:v>
                </c:pt>
                <c:pt idx="2505">
                  <c:v>-51.107645349859865</c:v>
                </c:pt>
                <c:pt idx="2506">
                  <c:v>-51.11345536156972</c:v>
                </c:pt>
                <c:pt idx="2507">
                  <c:v>-51.119592806984514</c:v>
                </c:pt>
                <c:pt idx="2508">
                  <c:v>-51.126056346267234</c:v>
                </c:pt>
                <c:pt idx="2509">
                  <c:v>-51.132844678426608</c:v>
                </c:pt>
                <c:pt idx="2510">
                  <c:v>-51.139956540779757</c:v>
                </c:pt>
                <c:pt idx="2511">
                  <c:v>-51.147390708428581</c:v>
                </c:pt>
                <c:pt idx="2512">
                  <c:v>-51.155145993755362</c:v>
                </c:pt>
                <c:pt idx="2513">
                  <c:v>-51.163221245929648</c:v>
                </c:pt>
                <c:pt idx="2514">
                  <c:v>-51.171615350433477</c:v>
                </c:pt>
                <c:pt idx="2515">
                  <c:v>-51.180327228599069</c:v>
                </c:pt>
                <c:pt idx="2516">
                  <c:v>-51.189355837161983</c:v>
                </c:pt>
                <c:pt idx="2517">
                  <c:v>-51.198700167827255</c:v>
                </c:pt>
                <c:pt idx="2518">
                  <c:v>-51.208359246850719</c:v>
                </c:pt>
                <c:pt idx="2519">
                  <c:v>-51.218332134631133</c:v>
                </c:pt>
                <c:pt idx="2520">
                  <c:v>-51.228617925317927</c:v>
                </c:pt>
                <c:pt idx="2521">
                  <c:v>-51.239215746430105</c:v>
                </c:pt>
                <c:pt idx="2522">
                  <c:v>-51.25012475848861</c:v>
                </c:pt>
                <c:pt idx="2523">
                  <c:v>-51.261344154659206</c:v>
                </c:pt>
                <c:pt idx="2524">
                  <c:v>-51.272873160409816</c:v>
                </c:pt>
                <c:pt idx="2525">
                  <c:v>-51.284711033177558</c:v>
                </c:pt>
                <c:pt idx="2526">
                  <c:v>-51.296857062048026</c:v>
                </c:pt>
                <c:pt idx="2527">
                  <c:v>-51.309310567446367</c:v>
                </c:pt>
                <c:pt idx="2528">
                  <c:v>-51.322070900838106</c:v>
                </c:pt>
                <c:pt idx="2529">
                  <c:v>-51.33513744444226</c:v>
                </c:pt>
                <c:pt idx="2530">
                  <c:v>-51.348509610954231</c:v>
                </c:pt>
                <c:pt idx="2531">
                  <c:v>-51.362186843279851</c:v>
                </c:pt>
                <c:pt idx="2532">
                  <c:v>-51.376168614278718</c:v>
                </c:pt>
                <c:pt idx="2533">
                  <c:v>-51.390454426518858</c:v>
                </c:pt>
                <c:pt idx="2534">
                  <c:v>-51.405043812040894</c:v>
                </c:pt>
                <c:pt idx="2535">
                  <c:v>-51.419936332132046</c:v>
                </c:pt>
                <c:pt idx="2536">
                  <c:v>-51.435131577109459</c:v>
                </c:pt>
                <c:pt idx="2537">
                  <c:v>-51.450629166114048</c:v>
                </c:pt>
                <c:pt idx="2538">
                  <c:v>-51.466428746912626</c:v>
                </c:pt>
                <c:pt idx="2539">
                  <c:v>-51.482529995710721</c:v>
                </c:pt>
                <c:pt idx="2540">
                  <c:v>-51.49893261697293</c:v>
                </c:pt>
                <c:pt idx="2541">
                  <c:v>-51.515636343253988</c:v>
                </c:pt>
                <c:pt idx="2542">
                  <c:v>-51.532640935037442</c:v>
                </c:pt>
                <c:pt idx="2543">
                  <c:v>-51.549946180584328</c:v>
                </c:pt>
                <c:pt idx="2544">
                  <c:v>-51.567551895790004</c:v>
                </c:pt>
                <c:pt idx="2545">
                  <c:v>-51.585457924049976</c:v>
                </c:pt>
                <c:pt idx="2546">
                  <c:v>-51.603664136133894</c:v>
                </c:pt>
                <c:pt idx="2547">
                  <c:v>-51.622170430068934</c:v>
                </c:pt>
                <c:pt idx="2548">
                  <c:v>-51.64097673103101</c:v>
                </c:pt>
                <c:pt idx="2549">
                  <c:v>-51.660082991244536</c:v>
                </c:pt>
                <c:pt idx="2550">
                  <c:v>-51.679489189890802</c:v>
                </c:pt>
                <c:pt idx="2551">
                  <c:v>-51.699195333024754</c:v>
                </c:pt>
                <c:pt idx="2552">
                  <c:v>-51.719201453499522</c:v>
                </c:pt>
                <c:pt idx="2553">
                  <c:v>-51.739507610899629</c:v>
                </c:pt>
                <c:pt idx="2554">
                  <c:v>-51.760113891483272</c:v>
                </c:pt>
                <c:pt idx="2555">
                  <c:v>-51.781020408129834</c:v>
                </c:pt>
                <c:pt idx="2556">
                  <c:v>-51.802227300299762</c:v>
                </c:pt>
                <c:pt idx="2557">
                  <c:v>-51.823734733999494</c:v>
                </c:pt>
                <c:pt idx="2558">
                  <c:v>-51.845542901755962</c:v>
                </c:pt>
                <c:pt idx="2559">
                  <c:v>-51.867652022598179</c:v>
                </c:pt>
                <c:pt idx="2560">
                  <c:v>-51.890062342048239</c:v>
                </c:pt>
                <c:pt idx="2561">
                  <c:v>-51.912774132119495</c:v>
                </c:pt>
                <c:pt idx="2562">
                  <c:v>-51.935787691323718</c:v>
                </c:pt>
                <c:pt idx="2563">
                  <c:v>-51.959103344685417</c:v>
                </c:pt>
                <c:pt idx="2564">
                  <c:v>-51.982721443765556</c:v>
                </c:pt>
                <c:pt idx="2565">
                  <c:v>-52.006642366692432</c:v>
                </c:pt>
                <c:pt idx="2566">
                  <c:v>-52.030866518201734</c:v>
                </c:pt>
                <c:pt idx="2567">
                  <c:v>-52.055394329684049</c:v>
                </c:pt>
                <c:pt idx="2568">
                  <c:v>-52.080226259241506</c:v>
                </c:pt>
                <c:pt idx="2569">
                  <c:v>-52.105362791752626</c:v>
                </c:pt>
                <c:pt idx="2570">
                  <c:v>-52.130804438944871</c:v>
                </c:pt>
                <c:pt idx="2571">
                  <c:v>-52.156551739477337</c:v>
                </c:pt>
                <c:pt idx="2572">
                  <c:v>-52.182605259029764</c:v>
                </c:pt>
                <c:pt idx="2573">
                  <c:v>-52.208965590403061</c:v>
                </c:pt>
                <c:pt idx="2574">
                  <c:v>-52.235633353626014</c:v>
                </c:pt>
                <c:pt idx="2575">
                  <c:v>-52.262609196071622</c:v>
                </c:pt>
                <c:pt idx="2576">
                  <c:v>-52.289893792584017</c:v>
                </c:pt>
                <c:pt idx="2577">
                  <c:v>-52.317487845611275</c:v>
                </c:pt>
                <c:pt idx="2578">
                  <c:v>-52.345392085349957</c:v>
                </c:pt>
                <c:pt idx="2579">
                  <c:v>-52.373607269898812</c:v>
                </c:pt>
                <c:pt idx="2580">
                  <c:v>-52.402134185418944</c:v>
                </c:pt>
                <c:pt idx="2581">
                  <c:v>-52.430973646307734</c:v>
                </c:pt>
                <c:pt idx="2582">
                  <c:v>-52.46012649537878</c:v>
                </c:pt>
                <c:pt idx="2583">
                  <c:v>-52.489593604053852</c:v>
                </c:pt>
                <c:pt idx="2584">
                  <c:v>-52.519375872563465</c:v>
                </c:pt>
                <c:pt idx="2585">
                  <c:v>-52.549474230158211</c:v>
                </c:pt>
                <c:pt idx="2586">
                  <c:v>-52.57988963533009</c:v>
                </c:pt>
                <c:pt idx="2587">
                  <c:v>-52.610623076043709</c:v>
                </c:pt>
                <c:pt idx="2588">
                  <c:v>-52.641675569979476</c:v>
                </c:pt>
                <c:pt idx="2589">
                  <c:v>-52.673048164786124</c:v>
                </c:pt>
                <c:pt idx="2590">
                  <c:v>-52.704741938343965</c:v>
                </c:pt>
                <c:pt idx="2591">
                  <c:v>-52.736757999041608</c:v>
                </c:pt>
                <c:pt idx="2592">
                  <c:v>-52.769097486060652</c:v>
                </c:pt>
                <c:pt idx="2593">
                  <c:v>-52.801761569675207</c:v>
                </c:pt>
                <c:pt idx="2594">
                  <c:v>-52.834751451560891</c:v>
                </c:pt>
                <c:pt idx="2595">
                  <c:v>-52.86806836511694</c:v>
                </c:pt>
                <c:pt idx="2596">
                  <c:v>-52.901713575800272</c:v>
                </c:pt>
                <c:pt idx="2597">
                  <c:v>-52.93568838147236</c:v>
                </c:pt>
                <c:pt idx="2598">
                  <c:v>-52.969994112758968</c:v>
                </c:pt>
                <c:pt idx="2599">
                  <c:v>-53.004632133422646</c:v>
                </c:pt>
                <c:pt idx="2600">
                  <c:v>-53.039603840748612</c:v>
                </c:pt>
                <c:pt idx="2601">
                  <c:v>-53.074910665944934</c:v>
                </c:pt>
                <c:pt idx="2602">
                  <c:v>-53.110554074555751</c:v>
                </c:pt>
                <c:pt idx="2603">
                  <c:v>-53.146535566890236</c:v>
                </c:pt>
                <c:pt idx="2604">
                  <c:v>-53.18285667846488</c:v>
                </c:pt>
                <c:pt idx="2605">
                  <c:v>-53.219518980462126</c:v>
                </c:pt>
                <c:pt idx="2606">
                  <c:v>-53.256524080201551</c:v>
                </c:pt>
                <c:pt idx="2607">
                  <c:v>-53.293873621632237</c:v>
                </c:pt>
                <c:pt idx="2608">
                  <c:v>-53.331569285835613</c:v>
                </c:pt>
                <c:pt idx="2609">
                  <c:v>-53.369612791548363</c:v>
                </c:pt>
                <c:pt idx="2610">
                  <c:v>-53.408005895701237</c:v>
                </c:pt>
                <c:pt idx="2611">
                  <c:v>-53.446750393976188</c:v>
                </c:pt>
                <c:pt idx="2612">
                  <c:v>-53.485848121379107</c:v>
                </c:pt>
                <c:pt idx="2613">
                  <c:v>-53.525300952835238</c:v>
                </c:pt>
                <c:pt idx="2614">
                  <c:v>-53.5651108037992</c:v>
                </c:pt>
                <c:pt idx="2615">
                  <c:v>-53.605279630887075</c:v>
                </c:pt>
                <c:pt idx="2616">
                  <c:v>-53.645809432527294</c:v>
                </c:pt>
                <c:pt idx="2617">
                  <c:v>-53.686702249633065</c:v>
                </c:pt>
                <c:pt idx="2618">
                  <c:v>-53.727960166295944</c:v>
                </c:pt>
                <c:pt idx="2619">
                  <c:v>-53.769585310499124</c:v>
                </c:pt>
                <c:pt idx="2620">
                  <c:v>-53.81157985485661</c:v>
                </c:pt>
                <c:pt idx="2621">
                  <c:v>-53.853946017372671</c:v>
                </c:pt>
                <c:pt idx="2622">
                  <c:v>-53.896686062225207</c:v>
                </c:pt>
                <c:pt idx="2623">
                  <c:v>-53.939802300576218</c:v>
                </c:pt>
                <c:pt idx="2624">
                  <c:v>-53.983297091403834</c:v>
                </c:pt>
                <c:pt idx="2625">
                  <c:v>-54.027172842362646</c:v>
                </c:pt>
                <c:pt idx="2626">
                  <c:v>-54.071432010670435</c:v>
                </c:pt>
                <c:pt idx="2627">
                  <c:v>-54.116077104021933</c:v>
                </c:pt>
                <c:pt idx="2628">
                  <c:v>-54.161110681531859</c:v>
                </c:pt>
                <c:pt idx="2629">
                  <c:v>-54.206535354704968</c:v>
                </c:pt>
                <c:pt idx="2630">
                  <c:v>-54.252353788440637</c:v>
                </c:pt>
                <c:pt idx="2631">
                  <c:v>-54.298568702065502</c:v>
                </c:pt>
                <c:pt idx="2632">
                  <c:v>-54.345182870396826</c:v>
                </c:pt>
                <c:pt idx="2633">
                  <c:v>-54.392199124844637</c:v>
                </c:pt>
                <c:pt idx="2634">
                  <c:v>-54.439620354544182</c:v>
                </c:pt>
                <c:pt idx="2635">
                  <c:v>-54.487449507522292</c:v>
                </c:pt>
                <c:pt idx="2636">
                  <c:v>-54.535689591906298</c:v>
                </c:pt>
                <c:pt idx="2637">
                  <c:v>-54.584343677166054</c:v>
                </c:pt>
                <c:pt idx="2638">
                  <c:v>-54.633414895396854</c:v>
                </c:pt>
                <c:pt idx="2639">
                  <c:v>-54.682906442641304</c:v>
                </c:pt>
                <c:pt idx="2640">
                  <c:v>-54.732821580258019</c:v>
                </c:pt>
                <c:pt idx="2641">
                  <c:v>-54.783163636327423</c:v>
                </c:pt>
                <c:pt idx="2642">
                  <c:v>-54.833936007105862</c:v>
                </c:pt>
                <c:pt idx="2643">
                  <c:v>-54.885142158526527</c:v>
                </c:pt>
                <c:pt idx="2644">
                  <c:v>-54.936785627748712</c:v>
                </c:pt>
                <c:pt idx="2645">
                  <c:v>-54.988870024753346</c:v>
                </c:pt>
                <c:pt idx="2646">
                  <c:v>-55.041399033995432</c:v>
                </c:pt>
                <c:pt idx="2647">
                  <c:v>-55.094376416106492</c:v>
                </c:pt>
                <c:pt idx="2648">
                  <c:v>-55.147806009654126</c:v>
                </c:pt>
                <c:pt idx="2649">
                  <c:v>-55.20169173295703</c:v>
                </c:pt>
                <c:pt idx="2650">
                  <c:v>-55.256037585963782</c:v>
                </c:pt>
                <c:pt idx="2651">
                  <c:v>-55.310847652189125</c:v>
                </c:pt>
                <c:pt idx="2652">
                  <c:v>-55.366126100716343</c:v>
                </c:pt>
                <c:pt idx="2653">
                  <c:v>-55.421877188267814</c:v>
                </c:pt>
                <c:pt idx="2654">
                  <c:v>-55.478105261342002</c:v>
                </c:pt>
                <c:pt idx="2655">
                  <c:v>-55.534814758423529</c:v>
                </c:pt>
                <c:pt idx="2656">
                  <c:v>-55.592010212268818</c:v>
                </c:pt>
                <c:pt idx="2657">
                  <c:v>-55.649696252267979</c:v>
                </c:pt>
                <c:pt idx="2658">
                  <c:v>-55.707877606888147</c:v>
                </c:pt>
                <c:pt idx="2659">
                  <c:v>-55.766559106198407</c:v>
                </c:pt>
                <c:pt idx="2660">
                  <c:v>-55.825745684486556</c:v>
                </c:pt>
                <c:pt idx="2661">
                  <c:v>-55.885442382961941</c:v>
                </c:pt>
                <c:pt idx="2662">
                  <c:v>-55.945654352553035</c:v>
                </c:pt>
                <c:pt idx="2663">
                  <c:v>-56.006386856806962</c:v>
                </c:pt>
                <c:pt idx="2664">
                  <c:v>-56.067645274887077</c:v>
                </c:pt>
                <c:pt idx="2665">
                  <c:v>-56.129435104677228</c:v>
                </c:pt>
                <c:pt idx="2666">
                  <c:v>-56.19176196599981</c:v>
                </c:pt>
                <c:pt idx="2667">
                  <c:v>-56.254631603946862</c:v>
                </c:pt>
                <c:pt idx="2668">
                  <c:v>-56.318049892331892</c:v>
                </c:pt>
                <c:pt idx="2669">
                  <c:v>-56.382022837265431</c:v>
                </c:pt>
                <c:pt idx="2670">
                  <c:v>-56.446556580866229</c:v>
                </c:pt>
                <c:pt idx="2671">
                  <c:v>-56.511657405104422</c:v>
                </c:pt>
                <c:pt idx="2672">
                  <c:v>-56.577331735787091</c:v>
                </c:pt>
                <c:pt idx="2673">
                  <c:v>-56.643586146696734</c:v>
                </c:pt>
                <c:pt idx="2674">
                  <c:v>-56.710427363880996</c:v>
                </c:pt>
                <c:pt idx="2675">
                  <c:v>-56.777862270103547</c:v>
                </c:pt>
                <c:pt idx="2676">
                  <c:v>-56.845897909470573</c:v>
                </c:pt>
                <c:pt idx="2677">
                  <c:v>-56.914541492227443</c:v>
                </c:pt>
                <c:pt idx="2678">
                  <c:v>-56.983800399744993</c:v>
                </c:pt>
                <c:pt idx="2679">
                  <c:v>-57.053682189695827</c:v>
                </c:pt>
                <c:pt idx="2680">
                  <c:v>-57.12419460143866</c:v>
                </c:pt>
                <c:pt idx="2681">
                  <c:v>-57.195345561609884</c:v>
                </c:pt>
                <c:pt idx="2682">
                  <c:v>-57.267143189937137</c:v>
                </c:pt>
                <c:pt idx="2683">
                  <c:v>-57.339595805291225</c:v>
                </c:pt>
                <c:pt idx="2684">
                  <c:v>-57.412711931976062</c:v>
                </c:pt>
                <c:pt idx="2685">
                  <c:v>-57.486500306274593</c:v>
                </c:pt>
                <c:pt idx="2686">
                  <c:v>-57.560969883267383</c:v>
                </c:pt>
                <c:pt idx="2687">
                  <c:v>-57.636129843927399</c:v>
                </c:pt>
                <c:pt idx="2688">
                  <c:v>-57.711989602512716</c:v>
                </c:pt>
                <c:pt idx="2689">
                  <c:v>-57.78855881426621</c:v>
                </c:pt>
                <c:pt idx="2690">
                  <c:v>-57.865847383445399</c:v>
                </c:pt>
                <c:pt idx="2691">
                  <c:v>-57.943865471690359</c:v>
                </c:pt>
                <c:pt idx="2692">
                  <c:v>-58.022623506749689</c:v>
                </c:pt>
                <c:pt idx="2693">
                  <c:v>-58.102132191590499</c:v>
                </c:pt>
                <c:pt idx="2694">
                  <c:v>-58.182402513901408</c:v>
                </c:pt>
                <c:pt idx="2695">
                  <c:v>-58.263445756012608</c:v>
                </c:pt>
                <c:pt idx="2696">
                  <c:v>-58.345273505262931</c:v>
                </c:pt>
                <c:pt idx="2697">
                  <c:v>-58.427897664826034</c:v>
                </c:pt>
                <c:pt idx="2698">
                  <c:v>-58.511330465027747</c:v>
                </c:pt>
                <c:pt idx="2699">
                  <c:v>-58.595584475178597</c:v>
                </c:pt>
                <c:pt idx="2700">
                  <c:v>-58.680672615954222</c:v>
                </c:pt>
                <c:pt idx="2701">
                  <c:v>-58.766608172346473</c:v>
                </c:pt>
                <c:pt idx="2702">
                  <c:v>-58.853404807222077</c:v>
                </c:pt>
                <c:pt idx="2703">
                  <c:v>-58.941076575526296</c:v>
                </c:pt>
                <c:pt idx="2704">
                  <c:v>-59.029637939160935</c:v>
                </c:pt>
                <c:pt idx="2705">
                  <c:v>-59.119103782577689</c:v>
                </c:pt>
                <c:pt idx="2706">
                  <c:v>-59.209489429137562</c:v>
                </c:pt>
                <c:pt idx="2707">
                  <c:v>-59.300810658265476</c:v>
                </c:pt>
                <c:pt idx="2708">
                  <c:v>-59.393083723461906</c:v>
                </c:pt>
                <c:pt idx="2709">
                  <c:v>-59.486325371211009</c:v>
                </c:pt>
                <c:pt idx="2710">
                  <c:v>-59.580552860853359</c:v>
                </c:pt>
                <c:pt idx="2711">
                  <c:v>-59.675783985466886</c:v>
                </c:pt>
                <c:pt idx="2712">
                  <c:v>-59.772037093827862</c:v>
                </c:pt>
                <c:pt idx="2713">
                  <c:v>-59.869331113522037</c:v>
                </c:pt>
                <c:pt idx="2714">
                  <c:v>-59.96768557526768</c:v>
                </c:pt>
                <c:pt idx="2715">
                  <c:v>-60.067120638535492</c:v>
                </c:pt>
                <c:pt idx="2716">
                  <c:v>-60.16765711855264</c:v>
                </c:pt>
                <c:pt idx="2717">
                  <c:v>-60.26931651476977</c:v>
                </c:pt>
                <c:pt idx="2718">
                  <c:v>-60.372121040898975</c:v>
                </c:pt>
                <c:pt idx="2719">
                  <c:v>-60.47609365661674</c:v>
                </c:pt>
                <c:pt idx="2720">
                  <c:v>-60.581258101058133</c:v>
                </c:pt>
                <c:pt idx="2721">
                  <c:v>-60.687638928209317</c:v>
                </c:pt>
                <c:pt idx="2722">
                  <c:v>-60.795261544336121</c:v>
                </c:pt>
                <c:pt idx="2723">
                  <c:v>-60.904152247597487</c:v>
                </c:pt>
                <c:pt idx="2724">
                  <c:v>-61.014338269984698</c:v>
                </c:pt>
                <c:pt idx="2725">
                  <c:v>-61.12584782175869</c:v>
                </c:pt>
                <c:pt idx="2726">
                  <c:v>-61.238710138574781</c:v>
                </c:pt>
                <c:pt idx="2727">
                  <c:v>-61.352955531474379</c:v>
                </c:pt>
                <c:pt idx="2728">
                  <c:v>-61.46861543997025</c:v>
                </c:pt>
                <c:pt idx="2729">
                  <c:v>-61.585722488447914</c:v>
                </c:pt>
                <c:pt idx="2730">
                  <c:v>-61.704310546147724</c:v>
                </c:pt>
                <c:pt idx="2731">
                  <c:v>-61.824414790986438</c:v>
                </c:pt>
                <c:pt idx="2732">
                  <c:v>-61.946071777527756</c:v>
                </c:pt>
                <c:pt idx="2733">
                  <c:v>-62.069319509434926</c:v>
                </c:pt>
                <c:pt idx="2734">
                  <c:v>-62.194197516749156</c:v>
                </c:pt>
                <c:pt idx="2735">
                  <c:v>-62.320746938393711</c:v>
                </c:pt>
                <c:pt idx="2736">
                  <c:v>-62.449010610341787</c:v>
                </c:pt>
                <c:pt idx="2737">
                  <c:v>-62.579033159900838</c:v>
                </c:pt>
                <c:pt idx="2738">
                  <c:v>-62.710861106649048</c:v>
                </c:pt>
                <c:pt idx="2739">
                  <c:v>-62.844542970580108</c:v>
                </c:pt>
                <c:pt idx="2740">
                  <c:v>-62.980129388099414</c:v>
                </c:pt>
                <c:pt idx="2741">
                  <c:v>-63.117673236548313</c:v>
                </c:pt>
                <c:pt idx="2742">
                  <c:v>-63.257229768026946</c:v>
                </c:pt>
                <c:pt idx="2743">
                  <c:v>-63.39885675337122</c:v>
                </c:pt>
                <c:pt idx="2744">
                  <c:v>-63.542614637205773</c:v>
                </c:pt>
                <c:pt idx="2745">
                  <c:v>-63.688566705117438</c:v>
                </c:pt>
                <c:pt idx="2746">
                  <c:v>-63.836779264118526</c:v>
                </c:pt>
                <c:pt idx="2747">
                  <c:v>-63.987321837660922</c:v>
                </c:pt>
                <c:pt idx="2748">
                  <c:v>-64.140267376656212</c:v>
                </c:pt>
                <c:pt idx="2749">
                  <c:v>-64.295692488087582</c:v>
                </c:pt>
                <c:pt idx="2750">
                  <c:v>-64.453677683021397</c:v>
                </c:pt>
                <c:pt idx="2751">
                  <c:v>-64.614307646007347</c:v>
                </c:pt>
                <c:pt idx="2752">
                  <c:v>-64.777671528128721</c:v>
                </c:pt>
                <c:pt idx="2753">
                  <c:v>-64.943863266251256</c:v>
                </c:pt>
                <c:pt idx="2754">
                  <c:v>-65.11298193130844</c:v>
                </c:pt>
                <c:pt idx="2755">
                  <c:v>-65.28513210886247</c:v>
                </c:pt>
                <c:pt idx="2756">
                  <c:v>-65.460424315612968</c:v>
                </c:pt>
                <c:pt idx="2757">
                  <c:v>-65.638975455974816</c:v>
                </c:pt>
                <c:pt idx="2758">
                  <c:v>-65.820909323472108</c:v>
                </c:pt>
                <c:pt idx="2759">
                  <c:v>-66.006357152307061</c:v>
                </c:pt>
                <c:pt idx="2760">
                  <c:v>-66.19545822528255</c:v>
                </c:pt>
                <c:pt idx="2761">
                  <c:v>-66.388360545100909</c:v>
                </c:pt>
                <c:pt idx="2762">
                  <c:v>-66.585221577147152</c:v>
                </c:pt>
                <c:pt idx="2763">
                  <c:v>-66.786209073112232</c:v>
                </c:pt>
                <c:pt idx="2764">
                  <c:v>-66.991501986211318</c:v>
                </c:pt>
                <c:pt idx="2765">
                  <c:v>-67.201291490520418</c:v>
                </c:pt>
                <c:pt idx="2766">
                  <c:v>-67.41578211899062</c:v>
                </c:pt>
                <c:pt idx="2767">
                  <c:v>-67.635193037081564</c:v>
                </c:pt>
                <c:pt idx="2768">
                  <c:v>-67.859759471914472</c:v>
                </c:pt>
                <c:pt idx="2769">
                  <c:v>-68.089734320279391</c:v>
                </c:pt>
                <c:pt idx="2770">
                  <c:v>-68.325389963082145</c:v>
                </c:pt>
                <c:pt idx="2771">
                  <c:v>-68.56702031883151</c:v>
                </c:pt>
                <c:pt idx="2772">
                  <c:v>-68.814943175007258</c:v>
                </c:pt>
                <c:pt idx="2773">
                  <c:v>-69.069502843703816</c:v>
                </c:pt>
                <c:pt idx="2774">
                  <c:v>-69.33107319719079</c:v>
                </c:pt>
                <c:pt idx="2775">
                  <c:v>-69.600061150560009</c:v>
                </c:pt>
                <c:pt idx="2776">
                  <c:v>-69.876910672899086</c:v>
                </c:pt>
                <c:pt idx="2777">
                  <c:v>-70.162107426220018</c:v>
                </c:pt>
                <c:pt idx="2778">
                  <c:v>-70.456184153883129</c:v>
                </c:pt>
                <c:pt idx="2779">
                  <c:v>-70.759726968714091</c:v>
                </c:pt>
                <c:pt idx="2780">
                  <c:v>-71.073382727273497</c:v>
                </c:pt>
                <c:pt idx="2781">
                  <c:v>-71.397867723540955</c:v>
                </c:pt>
                <c:pt idx="2782">
                  <c:v>-71.733977995810761</c:v>
                </c:pt>
                <c:pt idx="2783">
                  <c:v>-72.082601619958808</c:v>
                </c:pt>
                <c:pt idx="2784">
                  <c:v>-72.44473346688315</c:v>
                </c:pt>
                <c:pt idx="2785">
                  <c:v>-72.821493041724295</c:v>
                </c:pt>
                <c:pt idx="2786">
                  <c:v>-73.214146210959584</c:v>
                </c:pt>
                <c:pt idx="2787">
                  <c:v>-73.624131880616844</c:v>
                </c:pt>
                <c:pt idx="2788">
                  <c:v>-74.053095044462765</c:v>
                </c:pt>
                <c:pt idx="2789">
                  <c:v>-74.502928119288782</c:v>
                </c:pt>
                <c:pt idx="2790">
                  <c:v>-74.975823193147335</c:v>
                </c:pt>
                <c:pt idx="2791">
                  <c:v>-75.474338837655665</c:v>
                </c:pt>
                <c:pt idx="2792">
                  <c:v>-76.001486645056943</c:v>
                </c:pt>
                <c:pt idx="2793">
                  <c:v>-76.560844918969906</c:v>
                </c:pt>
                <c:pt idx="2794">
                  <c:v>-77.156710431746887</c:v>
                </c:pt>
                <c:pt idx="2795">
                  <c:v>-77.794304648047898</c:v>
                </c:pt>
                <c:pt idx="2796">
                  <c:v>-78.480059698927519</c:v>
                </c:pt>
                <c:pt idx="2797">
                  <c:v>-79.222024241176172</c:v>
                </c:pt>
                <c:pt idx="2798">
                  <c:v>-80.030455076347295</c:v>
                </c:pt>
                <c:pt idx="2799">
                  <c:v>-80.9187069292486</c:v>
                </c:pt>
                <c:pt idx="2800">
                  <c:v>-81.904621121759106</c:v>
                </c:pt>
                <c:pt idx="2801">
                  <c:v>-83.012791707253101</c:v>
                </c:pt>
                <c:pt idx="2802">
                  <c:v>-84.278471937651062</c:v>
                </c:pt>
                <c:pt idx="2803">
                  <c:v>-85.754790944525126</c:v>
                </c:pt>
                <c:pt idx="2804">
                  <c:v>-87.527347046190926</c:v>
                </c:pt>
                <c:pt idx="2805">
                  <c:v>-89.74761077793049</c:v>
                </c:pt>
                <c:pt idx="2806">
                  <c:v>-92.724706394233309</c:v>
                </c:pt>
                <c:pt idx="2807">
                  <c:v>-97.267942430615619</c:v>
                </c:pt>
                <c:pt idx="2808">
                  <c:v>-107.29063424049153</c:v>
                </c:pt>
                <c:pt idx="2809">
                  <c:v>-105.98422466310295</c:v>
                </c:pt>
                <c:pt idx="2810">
                  <c:v>-96.877510679570861</c:v>
                </c:pt>
                <c:pt idx="2811">
                  <c:v>-92.543621403764931</c:v>
                </c:pt>
                <c:pt idx="2812">
                  <c:v>-89.675204669197527</c:v>
                </c:pt>
                <c:pt idx="2813">
                  <c:v>-87.530074943409417</c:v>
                </c:pt>
                <c:pt idx="2814">
                  <c:v>-85.817406677667663</c:v>
                </c:pt>
                <c:pt idx="2815">
                  <c:v>-84.392766211463197</c:v>
                </c:pt>
                <c:pt idx="2816">
                  <c:v>-83.17383882137932</c:v>
                </c:pt>
                <c:pt idx="2817">
                  <c:v>-82.109233639567549</c:v>
                </c:pt>
                <c:pt idx="2818">
                  <c:v>-81.164703716663098</c:v>
                </c:pt>
                <c:pt idx="2819">
                  <c:v>-80.316277906326121</c:v>
                </c:pt>
                <c:pt idx="2820">
                  <c:v>-79.546521096861454</c:v>
                </c:pt>
                <c:pt idx="2821">
                  <c:v>-78.842354757734341</c:v>
                </c:pt>
                <c:pt idx="2822">
                  <c:v>-78.193716420893821</c:v>
                </c:pt>
                <c:pt idx="2823">
                  <c:v>-77.592698130753433</c:v>
                </c:pt>
                <c:pt idx="2824">
                  <c:v>-77.03297212629829</c:v>
                </c:pt>
                <c:pt idx="2825">
                  <c:v>-76.509395991471948</c:v>
                </c:pt>
                <c:pt idx="2826">
                  <c:v>-76.017733916011053</c:v>
                </c:pt>
                <c:pt idx="2827">
                  <c:v>-75.554455360313611</c:v>
                </c:pt>
                <c:pt idx="2828">
                  <c:v>-75.116586682376635</c:v>
                </c:pt>
                <c:pt idx="2829">
                  <c:v>-74.701599840820862</c:v>
                </c:pt>
                <c:pt idx="2830">
                  <c:v>-74.307327583569645</c:v>
                </c:pt>
                <c:pt idx="2831">
                  <c:v>-73.931897901095439</c:v>
                </c:pt>
                <c:pt idx="2832">
                  <c:v>-73.573682720617683</c:v>
                </c:pt>
                <c:pt idx="2833">
                  <c:v>-73.231257282457747</c:v>
                </c:pt>
                <c:pt idx="2834">
                  <c:v>-72.9033676360485</c:v>
                </c:pt>
                <c:pt idx="2835">
                  <c:v>-72.588904382712769</c:v>
                </c:pt>
                <c:pt idx="2836">
                  <c:v>-72.286881277711473</c:v>
                </c:pt>
                <c:pt idx="2837">
                  <c:v>-71.996417650878641</c:v>
                </c:pt>
                <c:pt idx="2838">
                  <c:v>-71.716723856188764</c:v>
                </c:pt>
                <c:pt idx="2839">
                  <c:v>-71.447089144781017</c:v>
                </c:pt>
                <c:pt idx="2840">
                  <c:v>-71.18687149268473</c:v>
                </c:pt>
                <c:pt idx="2841">
                  <c:v>-70.935489016905962</c:v>
                </c:pt>
                <c:pt idx="2842">
                  <c:v>-70.692412691275067</c:v>
                </c:pt>
                <c:pt idx="2843">
                  <c:v>-70.457160132778483</c:v>
                </c:pt>
                <c:pt idx="2844">
                  <c:v>-70.229290275003436</c:v>
                </c:pt>
                <c:pt idx="2845">
                  <c:v>-70.008398780912486</c:v>
                </c:pt>
                <c:pt idx="2846">
                  <c:v>-69.794114075104318</c:v>
                </c:pt>
                <c:pt idx="2847">
                  <c:v>-69.586093897838595</c:v>
                </c:pt>
                <c:pt idx="2848">
                  <c:v>-69.384022300574657</c:v>
                </c:pt>
                <c:pt idx="2849">
                  <c:v>-69.187607016829404</c:v>
                </c:pt>
                <c:pt idx="2850">
                  <c:v>-68.996577153480402</c:v>
                </c:pt>
                <c:pt idx="2851">
                  <c:v>-68.810681156745346</c:v>
                </c:pt>
                <c:pt idx="2852">
                  <c:v>-68.629685014541309</c:v>
                </c:pt>
                <c:pt idx="2853">
                  <c:v>-68.453370662991659</c:v>
                </c:pt>
                <c:pt idx="2854">
                  <c:v>-68.28153456989854</c:v>
                </c:pt>
                <c:pt idx="2855">
                  <c:v>-68.113986472098361</c:v>
                </c:pt>
                <c:pt idx="2856">
                  <c:v>-67.950548247055465</c:v>
                </c:pt>
                <c:pt idx="2857">
                  <c:v>-67.79105290194488</c:v>
                </c:pt>
                <c:pt idx="2858">
                  <c:v>-67.635343665836245</c:v>
                </c:pt>
                <c:pt idx="2859">
                  <c:v>-67.483273172597961</c:v>
                </c:pt>
                <c:pt idx="2860">
                  <c:v>-67.334702723880767</c:v>
                </c:pt>
                <c:pt idx="2861">
                  <c:v>-67.189501622924524</c:v>
                </c:pt>
                <c:pt idx="2862">
                  <c:v>-67.04754657118859</c:v>
                </c:pt>
                <c:pt idx="2863">
                  <c:v>-66.908721120812515</c:v>
                </c:pt>
                <c:pt idx="2864">
                  <c:v>-66.772915176835511</c:v>
                </c:pt>
                <c:pt idx="2865">
                  <c:v>-66.64002454384449</c:v>
                </c:pt>
                <c:pt idx="2866">
                  <c:v>-66.509950512357292</c:v>
                </c:pt>
                <c:pt idx="2867">
                  <c:v>-66.382599480858559</c:v>
                </c:pt>
                <c:pt idx="2868">
                  <c:v>-66.257882609851322</c:v>
                </c:pt>
                <c:pt idx="2869">
                  <c:v>-66.135715504716586</c:v>
                </c:pt>
                <c:pt idx="2870">
                  <c:v>-66.016017924566114</c:v>
                </c:pt>
                <c:pt idx="2871">
                  <c:v>-65.898713514560356</c:v>
                </c:pt>
                <c:pt idx="2872">
                  <c:v>-65.783729559468227</c:v>
                </c:pt>
                <c:pt idx="2873">
                  <c:v>-65.670996756462131</c:v>
                </c:pt>
                <c:pt idx="2874">
                  <c:v>-65.560449005393423</c:v>
                </c:pt>
                <c:pt idx="2875">
                  <c:v>-65.452023214949662</c:v>
                </c:pt>
                <c:pt idx="2876">
                  <c:v>-65.345659123265108</c:v>
                </c:pt>
                <c:pt idx="2877">
                  <c:v>-65.241299131723864</c:v>
                </c:pt>
                <c:pt idx="2878">
                  <c:v>-65.138888150805187</c:v>
                </c:pt>
                <c:pt idx="2879">
                  <c:v>-65.038373456925441</c:v>
                </c:pt>
                <c:pt idx="2880">
                  <c:v>-64.939704559369389</c:v>
                </c:pt>
                <c:pt idx="2881">
                  <c:v>-64.842833076454568</c:v>
                </c:pt>
                <c:pt idx="2882">
                  <c:v>-64.747712620179513</c:v>
                </c:pt>
                <c:pt idx="2883">
                  <c:v>-64.654298688656951</c:v>
                </c:pt>
                <c:pt idx="2884">
                  <c:v>-64.562548565722764</c:v>
                </c:pt>
                <c:pt idx="2885">
                  <c:v>-64.472421227149837</c:v>
                </c:pt>
                <c:pt idx="2886">
                  <c:v>-64.38387725294217</c:v>
                </c:pt>
                <c:pt idx="2887">
                  <c:v>-64.296878745258184</c:v>
                </c:pt>
                <c:pt idx="2888">
                  <c:v>-64.211389251527251</c:v>
                </c:pt>
                <c:pt idx="2889">
                  <c:v>-64.127373692365495</c:v>
                </c:pt>
                <c:pt idx="2890">
                  <c:v>-64.04479829394748</c:v>
                </c:pt>
                <c:pt idx="2891">
                  <c:v>-63.96363052449572</c:v>
                </c:pt>
                <c:pt idx="2892">
                  <c:v>-63.883839034602815</c:v>
                </c:pt>
                <c:pt idx="2893">
                  <c:v>-63.80539360109664</c:v>
                </c:pt>
                <c:pt idx="2894">
                  <c:v>-63.728265074214718</c:v>
                </c:pt>
                <c:pt idx="2895">
                  <c:v>-63.652425327850793</c:v>
                </c:pt>
                <c:pt idx="2896">
                  <c:v>-63.577847212652657</c:v>
                </c:pt>
                <c:pt idx="2897">
                  <c:v>-63.504504511793968</c:v>
                </c:pt>
                <c:pt idx="2898">
                  <c:v>-63.4323718992298</c:v>
                </c:pt>
                <c:pt idx="2899">
                  <c:v>-63.361424900265241</c:v>
                </c:pt>
                <c:pt idx="2900">
                  <c:v>-63.291639854299106</c:v>
                </c:pt>
                <c:pt idx="2901">
                  <c:v>-63.222993879587733</c:v>
                </c:pt>
                <c:pt idx="2902">
                  <c:v>-63.155464839908944</c:v>
                </c:pt>
                <c:pt idx="2903">
                  <c:v>-63.089031312992311</c:v>
                </c:pt>
                <c:pt idx="2904">
                  <c:v>-63.023672560618053</c:v>
                </c:pt>
                <c:pt idx="2905">
                  <c:v>-62.959368500273591</c:v>
                </c:pt>
                <c:pt idx="2906">
                  <c:v>-62.89609967826722</c:v>
                </c:pt>
                <c:pt idx="2907">
                  <c:v>-62.83384724421856</c:v>
                </c:pt>
                <c:pt idx="2908">
                  <c:v>-62.772592926838591</c:v>
                </c:pt>
                <c:pt idx="2909">
                  <c:v>-62.712319010916687</c:v>
                </c:pt>
                <c:pt idx="2910">
                  <c:v>-62.653008315454201</c:v>
                </c:pt>
                <c:pt idx="2911">
                  <c:v>-62.594644172864605</c:v>
                </c:pt>
                <c:pt idx="2912">
                  <c:v>-62.53721040919131</c:v>
                </c:pt>
                <c:pt idx="2913">
                  <c:v>-62.480691325269234</c:v>
                </c:pt>
                <c:pt idx="2914">
                  <c:v>-62.425071678790246</c:v>
                </c:pt>
                <c:pt idx="2915">
                  <c:v>-62.370336667216257</c:v>
                </c:pt>
                <c:pt idx="2916">
                  <c:v>-62.3164719114856</c:v>
                </c:pt>
                <c:pt idx="2917">
                  <c:v>-62.263463440480962</c:v>
                </c:pt>
                <c:pt idx="2918">
                  <c:v>-62.211297676209007</c:v>
                </c:pt>
                <c:pt idx="2919">
                  <c:v>-62.15996141965158</c:v>
                </c:pt>
                <c:pt idx="2920">
                  <c:v>-62.109441837260022</c:v>
                </c:pt>
                <c:pt idx="2921">
                  <c:v>-62.05972644805199</c:v>
                </c:pt>
                <c:pt idx="2922">
                  <c:v>-62.01080311127707</c:v>
                </c:pt>
                <c:pt idx="2923">
                  <c:v>-61.96266001462898</c:v>
                </c:pt>
                <c:pt idx="2924">
                  <c:v>-61.915285662968984</c:v>
                </c:pt>
                <c:pt idx="2925">
                  <c:v>-61.868668867537934</c:v>
                </c:pt>
                <c:pt idx="2926">
                  <c:v>-61.822798735627572</c:v>
                </c:pt>
                <c:pt idx="2927">
                  <c:v>-61.777664660693375</c:v>
                </c:pt>
                <c:pt idx="2928">
                  <c:v>-61.733256312885409</c:v>
                </c:pt>
                <c:pt idx="2929">
                  <c:v>-61.689563629968589</c:v>
                </c:pt>
                <c:pt idx="2930">
                  <c:v>-61.646576808626314</c:v>
                </c:pt>
                <c:pt idx="2931">
                  <c:v>-61.604286296119071</c:v>
                </c:pt>
                <c:pt idx="2932">
                  <c:v>-61.562682782280376</c:v>
                </c:pt>
                <c:pt idx="2933">
                  <c:v>-61.521757191842291</c:v>
                </c:pt>
                <c:pt idx="2934">
                  <c:v>-61.481500677063401</c:v>
                </c:pt>
                <c:pt idx="2935">
                  <c:v>-61.441904610656749</c:v>
                </c:pt>
                <c:pt idx="2936">
                  <c:v>-61.402960578990616</c:v>
                </c:pt>
                <c:pt idx="2937">
                  <c:v>-61.364660375560945</c:v>
                </c:pt>
                <c:pt idx="2938">
                  <c:v>-61.326995994718317</c:v>
                </c:pt>
                <c:pt idx="2939">
                  <c:v>-61.289959625632477</c:v>
                </c:pt>
                <c:pt idx="2940">
                  <c:v>-61.253543646493789</c:v>
                </c:pt>
                <c:pt idx="2941">
                  <c:v>-61.217740618935068</c:v>
                </c:pt>
                <c:pt idx="2942">
                  <c:v>-61.182543282659708</c:v>
                </c:pt>
                <c:pt idx="2943">
                  <c:v>-61.147944550277359</c:v>
                </c:pt>
                <c:pt idx="2944">
                  <c:v>-61.113937502328724</c:v>
                </c:pt>
                <c:pt idx="2945">
                  <c:v>-61.080515382496372</c:v>
                </c:pt>
                <c:pt idx="2946">
                  <c:v>-61.047671592990611</c:v>
                </c:pt>
                <c:pt idx="2947">
                  <c:v>-61.015399690103408</c:v>
                </c:pt>
                <c:pt idx="2948">
                  <c:v>-60.983693379926144</c:v>
                </c:pt>
                <c:pt idx="2949">
                  <c:v>-60.952546514218724</c:v>
                </c:pt>
                <c:pt idx="2950">
                  <c:v>-60.921953086427543</c:v>
                </c:pt>
                <c:pt idx="2951">
                  <c:v>-60.891907227847597</c:v>
                </c:pt>
                <c:pt idx="2952">
                  <c:v>-60.862403203915747</c:v>
                </c:pt>
                <c:pt idx="2953">
                  <c:v>-60.833435410637222</c:v>
                </c:pt>
                <c:pt idx="2954">
                  <c:v>-60.804998371135753</c:v>
                </c:pt>
                <c:pt idx="2955">
                  <c:v>-60.777086732324925</c:v>
                </c:pt>
                <c:pt idx="2956">
                  <c:v>-60.749695261691372</c:v>
                </c:pt>
                <c:pt idx="2957">
                  <c:v>-60.722818844189412</c:v>
                </c:pt>
                <c:pt idx="2958">
                  <c:v>-60.69645247924381</c:v>
                </c:pt>
                <c:pt idx="2959">
                  <c:v>-60.670591277849695</c:v>
                </c:pt>
                <c:pt idx="2960">
                  <c:v>-60.645230459772613</c:v>
                </c:pt>
                <c:pt idx="2961">
                  <c:v>-60.620365350843535</c:v>
                </c:pt>
                <c:pt idx="2962">
                  <c:v>-60.595991380340209</c:v>
                </c:pt>
                <c:pt idx="2963">
                  <c:v>-60.572104078457173</c:v>
                </c:pt>
                <c:pt idx="2964">
                  <c:v>-60.548699073860433</c:v>
                </c:pt>
                <c:pt idx="2965">
                  <c:v>-60.525772091319929</c:v>
                </c:pt>
                <c:pt idx="2966">
                  <c:v>-60.503318949418727</c:v>
                </c:pt>
                <c:pt idx="2967">
                  <c:v>-60.48133555833882</c:v>
                </c:pt>
                <c:pt idx="2968">
                  <c:v>-60.459817917716734</c:v>
                </c:pt>
                <c:pt idx="2969">
                  <c:v>-60.438762114567048</c:v>
                </c:pt>
                <c:pt idx="2970">
                  <c:v>-60.418164321273352</c:v>
                </c:pt>
                <c:pt idx="2971">
                  <c:v>-60.398020793644207</c:v>
                </c:pt>
                <c:pt idx="2972">
                  <c:v>-60.378327869026208</c:v>
                </c:pt>
                <c:pt idx="2973">
                  <c:v>-60.359081964482257</c:v>
                </c:pt>
                <c:pt idx="2974">
                  <c:v>-60.340279575020539</c:v>
                </c:pt>
                <c:pt idx="2975">
                  <c:v>-60.321917271885198</c:v>
                </c:pt>
                <c:pt idx="2976">
                  <c:v>-60.303991700893732</c:v>
                </c:pt>
                <c:pt idx="2977">
                  <c:v>-60.286499580831247</c:v>
                </c:pt>
                <c:pt idx="2978">
                  <c:v>-60.269437701889892</c:v>
                </c:pt>
                <c:pt idx="2979">
                  <c:v>-60.252802924158424</c:v>
                </c:pt>
                <c:pt idx="2980">
                  <c:v>-60.236592176158197</c:v>
                </c:pt>
                <c:pt idx="2981">
                  <c:v>-60.220802453421783</c:v>
                </c:pt>
                <c:pt idx="2982">
                  <c:v>-60.205430817115939</c:v>
                </c:pt>
                <c:pt idx="2983">
                  <c:v>-60.190474392706548</c:v>
                </c:pt>
                <c:pt idx="2984">
                  <c:v>-60.175930368662236</c:v>
                </c:pt>
                <c:pt idx="2985">
                  <c:v>-60.161795995199434</c:v>
                </c:pt>
                <c:pt idx="2986">
                  <c:v>-60.148068583061999</c:v>
                </c:pt>
                <c:pt idx="2987">
                  <c:v>-60.134745502338845</c:v>
                </c:pt>
                <c:pt idx="2988">
                  <c:v>-60.121824181317969</c:v>
                </c:pt>
                <c:pt idx="2989">
                  <c:v>-60.109302105371718</c:v>
                </c:pt>
                <c:pt idx="2990">
                  <c:v>-60.097176815877049</c:v>
                </c:pt>
                <c:pt idx="2991">
                  <c:v>-60.085445909167767</c:v>
                </c:pt>
                <c:pt idx="2992">
                  <c:v>-60.074107035516484</c:v>
                </c:pt>
                <c:pt idx="2993">
                  <c:v>-60.063157898147672</c:v>
                </c:pt>
                <c:pt idx="2994">
                  <c:v>-60.05259625227847</c:v>
                </c:pt>
                <c:pt idx="2995">
                  <c:v>-60.042419904190574</c:v>
                </c:pt>
                <c:pt idx="2996">
                  <c:v>-60.032626710324813</c:v>
                </c:pt>
                <c:pt idx="2997">
                  <c:v>-60.023214576406332</c:v>
                </c:pt>
                <c:pt idx="2998">
                  <c:v>-60.014181456593761</c:v>
                </c:pt>
                <c:pt idx="2999">
                  <c:v>-60.005525352653422</c:v>
                </c:pt>
                <c:pt idx="3000">
                  <c:v>-59.997244313156941</c:v>
                </c:pt>
                <c:pt idx="3001">
                  <c:v>-59.989336432704334</c:v>
                </c:pt>
                <c:pt idx="3002">
                  <c:v>-59.981799851168503</c:v>
                </c:pt>
                <c:pt idx="3003">
                  <c:v>-59.974632752961412</c:v>
                </c:pt>
                <c:pt idx="3004">
                  <c:v>-59.967833366323113</c:v>
                </c:pt>
                <c:pt idx="3005">
                  <c:v>-59.961399962631816</c:v>
                </c:pt>
                <c:pt idx="3006">
                  <c:v>-59.955330855731638</c:v>
                </c:pt>
                <c:pt idx="3007">
                  <c:v>-59.949624401284453</c:v>
                </c:pt>
                <c:pt idx="3008">
                  <c:v>-59.944278996137363</c:v>
                </c:pt>
                <c:pt idx="3009">
                  <c:v>-59.939293077709941</c:v>
                </c:pt>
                <c:pt idx="3010">
                  <c:v>-59.934665123401359</c:v>
                </c:pt>
                <c:pt idx="3011">
                  <c:v>-59.930393650012789</c:v>
                </c:pt>
                <c:pt idx="3012">
                  <c:v>-59.92647721318874</c:v>
                </c:pt>
                <c:pt idx="3013">
                  <c:v>-59.922914406873957</c:v>
                </c:pt>
                <c:pt idx="3014">
                  <c:v>-59.919703862788907</c:v>
                </c:pt>
                <c:pt idx="3015">
                  <c:v>-59.916844249919315</c:v>
                </c:pt>
                <c:pt idx="3016">
                  <c:v>-59.914334274021442</c:v>
                </c:pt>
                <c:pt idx="3017">
                  <c:v>-59.912172677143488</c:v>
                </c:pt>
                <c:pt idx="3018">
                  <c:v>-59.910358237162178</c:v>
                </c:pt>
                <c:pt idx="3019">
                  <c:v>-59.908889767331672</c:v>
                </c:pt>
                <c:pt idx="3020">
                  <c:v>-59.907766115849661</c:v>
                </c:pt>
                <c:pt idx="3021">
                  <c:v>-59.906986165435157</c:v>
                </c:pt>
                <c:pt idx="3022">
                  <c:v>-59.906548832920848</c:v>
                </c:pt>
                <c:pt idx="3023">
                  <c:v>-59.906453068857758</c:v>
                </c:pt>
                <c:pt idx="3024">
                  <c:v>-59.906697857133871</c:v>
                </c:pt>
                <c:pt idx="3025">
                  <c:v>-59.907282214605495</c:v>
                </c:pt>
                <c:pt idx="3026">
                  <c:v>-59.908205190740233</c:v>
                </c:pt>
                <c:pt idx="3027">
                  <c:v>-59.909465867272488</c:v>
                </c:pt>
                <c:pt idx="3028">
                  <c:v>-59.911063357870027</c:v>
                </c:pt>
                <c:pt idx="3029">
                  <c:v>-59.912996807815226</c:v>
                </c:pt>
                <c:pt idx="3030">
                  <c:v>-59.915265393693772</c:v>
                </c:pt>
                <c:pt idx="3031">
                  <c:v>-59.91786832309684</c:v>
                </c:pt>
                <c:pt idx="3032">
                  <c:v>-59.92080483433444</c:v>
                </c:pt>
                <c:pt idx="3033">
                  <c:v>-59.924074196158649</c:v>
                </c:pt>
                <c:pt idx="3034">
                  <c:v>-59.927675707498352</c:v>
                </c:pt>
                <c:pt idx="3035">
                  <c:v>-59.931608697203124</c:v>
                </c:pt>
                <c:pt idx="3036">
                  <c:v>-59.935872523799333</c:v>
                </c:pt>
                <c:pt idx="3037">
                  <c:v>-59.940466575254831</c:v>
                </c:pt>
                <c:pt idx="3038">
                  <c:v>-59.945390268754011</c:v>
                </c:pt>
                <c:pt idx="3039">
                  <c:v>-59.950643050482583</c:v>
                </c:pt>
                <c:pt idx="3040">
                  <c:v>-59.956224395423298</c:v>
                </c:pt>
                <c:pt idx="3041">
                  <c:v>-59.962133807158693</c:v>
                </c:pt>
                <c:pt idx="3042">
                  <c:v>-59.968370817685695</c:v>
                </c:pt>
                <c:pt idx="3043">
                  <c:v>-59.974934987237773</c:v>
                </c:pt>
                <c:pt idx="3044">
                  <c:v>-59.98182590411777</c:v>
                </c:pt>
                <c:pt idx="3045">
                  <c:v>-59.989043184538247</c:v>
                </c:pt>
                <c:pt idx="3046">
                  <c:v>-59.996586472472444</c:v>
                </c:pt>
                <c:pt idx="3047">
                  <c:v>-60.004455439511986</c:v>
                </c:pt>
                <c:pt idx="3048">
                  <c:v>-60.012649784736169</c:v>
                </c:pt>
                <c:pt idx="3049">
                  <c:v>-60.021169234587092</c:v>
                </c:pt>
                <c:pt idx="3050">
                  <c:v>-60.030013542755547</c:v>
                </c:pt>
                <c:pt idx="3051">
                  <c:v>-60.039182490073898</c:v>
                </c:pt>
                <c:pt idx="3052">
                  <c:v>-60.048675884418891</c:v>
                </c:pt>
                <c:pt idx="3053">
                  <c:v>-60.058493560622104</c:v>
                </c:pt>
                <c:pt idx="3054">
                  <c:v>-60.068635380388393</c:v>
                </c:pt>
                <c:pt idx="3055">
                  <c:v>-60.07910123222338</c:v>
                </c:pt>
                <c:pt idx="3056">
                  <c:v>-60.089891031369412</c:v>
                </c:pt>
                <c:pt idx="3057">
                  <c:v>-60.10100471974841</c:v>
                </c:pt>
                <c:pt idx="3058">
                  <c:v>-60.112442265914922</c:v>
                </c:pt>
                <c:pt idx="3059">
                  <c:v>-60.124203665015337</c:v>
                </c:pt>
                <c:pt idx="3060">
                  <c:v>-60.136288938757332</c:v>
                </c:pt>
                <c:pt idx="3061">
                  <c:v>-60.148698135385331</c:v>
                </c:pt>
                <c:pt idx="3062">
                  <c:v>-60.16143132966608</c:v>
                </c:pt>
                <c:pt idx="3063">
                  <c:v>-60.174488622880688</c:v>
                </c:pt>
                <c:pt idx="3064">
                  <c:v>-60.187870142826405</c:v>
                </c:pt>
                <c:pt idx="3065">
                  <c:v>-60.201576043825668</c:v>
                </c:pt>
                <c:pt idx="3066">
                  <c:v>-60.215606506742347</c:v>
                </c:pt>
                <c:pt idx="3067">
                  <c:v>-60.229961739009134</c:v>
                </c:pt>
                <c:pt idx="3068">
                  <c:v>-60.244641974659345</c:v>
                </c:pt>
                <c:pt idx="3069">
                  <c:v>-60.259647474370581</c:v>
                </c:pt>
                <c:pt idx="3070">
                  <c:v>-60.274978525514243</c:v>
                </c:pt>
                <c:pt idx="3071">
                  <c:v>-60.290635442213308</c:v>
                </c:pt>
                <c:pt idx="3072">
                  <c:v>-60.306618565411071</c:v>
                </c:pt>
                <c:pt idx="3073">
                  <c:v>-60.32292826294529</c:v>
                </c:pt>
                <c:pt idx="3074">
                  <c:v>-60.339564929631671</c:v>
                </c:pt>
                <c:pt idx="3075">
                  <c:v>-60.356528987357699</c:v>
                </c:pt>
                <c:pt idx="3076">
                  <c:v>-60.373820885182418</c:v>
                </c:pt>
                <c:pt idx="3077">
                  <c:v>-60.39144109944651</c:v>
                </c:pt>
                <c:pt idx="3078">
                  <c:v>-60.409390133891222</c:v>
                </c:pt>
                <c:pt idx="3079">
                  <c:v>-60.427668519783964</c:v>
                </c:pt>
                <c:pt idx="3080">
                  <c:v>-60.446276816057633</c:v>
                </c:pt>
                <c:pt idx="3081">
                  <c:v>-60.465215609451874</c:v>
                </c:pt>
                <c:pt idx="3082">
                  <c:v>-60.484485514671107</c:v>
                </c:pt>
                <c:pt idx="3083">
                  <c:v>-60.504087174546548</c:v>
                </c:pt>
                <c:pt idx="3084">
                  <c:v>-60.524021260208642</c:v>
                </c:pt>
                <c:pt idx="3085">
                  <c:v>-60.544288471271663</c:v>
                </c:pt>
                <c:pt idx="3086">
                  <c:v>-60.564889536024047</c:v>
                </c:pt>
                <c:pt idx="3087">
                  <c:v>-60.585825211631317</c:v>
                </c:pt>
                <c:pt idx="3088">
                  <c:v>-60.607096284347023</c:v>
                </c:pt>
                <c:pt idx="3089">
                  <c:v>-60.628703569736935</c:v>
                </c:pt>
                <c:pt idx="3090">
                  <c:v>-60.650647912908497</c:v>
                </c:pt>
                <c:pt idx="3091">
                  <c:v>-60.672930188755984</c:v>
                </c:pt>
                <c:pt idx="3092">
                  <c:v>-60.695551302211221</c:v>
                </c:pt>
                <c:pt idx="3093">
                  <c:v>-60.718512188510722</c:v>
                </c:pt>
                <c:pt idx="3094">
                  <c:v>-60.741813813467395</c:v>
                </c:pt>
                <c:pt idx="3095">
                  <c:v>-60.765457173759351</c:v>
                </c:pt>
                <c:pt idx="3096">
                  <c:v>-60.7894432972262</c:v>
                </c:pt>
                <c:pt idx="3097">
                  <c:v>-60.813773243178275</c:v>
                </c:pt>
                <c:pt idx="3098">
                  <c:v>-60.838448102717813</c:v>
                </c:pt>
                <c:pt idx="3099">
                  <c:v>-60.863468999072708</c:v>
                </c:pt>
                <c:pt idx="3100">
                  <c:v>-60.888837087940935</c:v>
                </c:pt>
                <c:pt idx="3101">
                  <c:v>-60.914553557848762</c:v>
                </c:pt>
                <c:pt idx="3102">
                  <c:v>-60.940619630522747</c:v>
                </c:pt>
                <c:pt idx="3103">
                  <c:v>-60.967036561272366</c:v>
                </c:pt>
                <c:pt idx="3104">
                  <c:v>-60.99380563938864</c:v>
                </c:pt>
                <c:pt idx="3105">
                  <c:v>-61.020928188554713</c:v>
                </c:pt>
                <c:pt idx="3106">
                  <c:v>-61.048405567271402</c:v>
                </c:pt>
                <c:pt idx="3107">
                  <c:v>-61.076239169297502</c:v>
                </c:pt>
                <c:pt idx="3108">
                  <c:v>-61.104430424103235</c:v>
                </c:pt>
                <c:pt idx="3109">
                  <c:v>-61.132980797340736</c:v>
                </c:pt>
                <c:pt idx="3110">
                  <c:v>-61.161891791329111</c:v>
                </c:pt>
                <c:pt idx="3111">
                  <c:v>-61.191164945555194</c:v>
                </c:pt>
                <c:pt idx="3112">
                  <c:v>-61.220801837190123</c:v>
                </c:pt>
                <c:pt idx="3113">
                  <c:v>-61.250804081625184</c:v>
                </c:pt>
                <c:pt idx="3114">
                  <c:v>-61.281173333021151</c:v>
                </c:pt>
                <c:pt idx="3115">
                  <c:v>-61.311911284877226</c:v>
                </c:pt>
                <c:pt idx="3116">
                  <c:v>-61.343019670618695</c:v>
                </c:pt>
                <c:pt idx="3117">
                  <c:v>-61.374500264201295</c:v>
                </c:pt>
                <c:pt idx="3118">
                  <c:v>-61.40635488073567</c:v>
                </c:pt>
                <c:pt idx="3119">
                  <c:v>-61.438585377131403</c:v>
                </c:pt>
                <c:pt idx="3120">
                  <c:v>-61.471193652761258</c:v>
                </c:pt>
                <c:pt idx="3121">
                  <c:v>-61.504181650144986</c:v>
                </c:pt>
                <c:pt idx="3122">
                  <c:v>-61.537551355656284</c:v>
                </c:pt>
                <c:pt idx="3123">
                  <c:v>-61.571304800250616</c:v>
                </c:pt>
                <c:pt idx="3124">
                  <c:v>-61.605444060213628</c:v>
                </c:pt>
                <c:pt idx="3125">
                  <c:v>-61.639971257938186</c:v>
                </c:pt>
                <c:pt idx="3126">
                  <c:v>-61.67488856271806</c:v>
                </c:pt>
                <c:pt idx="3127">
                  <c:v>-61.710198191573625</c:v>
                </c:pt>
                <c:pt idx="3128">
                  <c:v>-61.745902410095553</c:v>
                </c:pt>
                <c:pt idx="3129">
                  <c:v>-61.782003533320847</c:v>
                </c:pt>
                <c:pt idx="3130">
                  <c:v>-61.818503926633198</c:v>
                </c:pt>
                <c:pt idx="3131">
                  <c:v>-61.855406006688789</c:v>
                </c:pt>
                <c:pt idx="3132">
                  <c:v>-61.892712242375858</c:v>
                </c:pt>
                <c:pt idx="3133">
                  <c:v>-61.930425155799739</c:v>
                </c:pt>
                <c:pt idx="3134">
                  <c:v>-61.968547323298743</c:v>
                </c:pt>
                <c:pt idx="3135">
                  <c:v>-62.007081376494185</c:v>
                </c:pt>
                <c:pt idx="3136">
                  <c:v>-62.046030003370007</c:v>
                </c:pt>
                <c:pt idx="3137">
                  <c:v>-62.085395949386808</c:v>
                </c:pt>
                <c:pt idx="3138">
                  <c:v>-62.125182018630653</c:v>
                </c:pt>
                <c:pt idx="3139">
                  <c:v>-62.16539107499851</c:v>
                </c:pt>
                <c:pt idx="3140">
                  <c:v>-62.206026043419129</c:v>
                </c:pt>
                <c:pt idx="3141">
                  <c:v>-62.24708991111217</c:v>
                </c:pt>
                <c:pt idx="3142">
                  <c:v>-62.288585728889217</c:v>
                </c:pt>
                <c:pt idx="3143">
                  <c:v>-62.330516612493071</c:v>
                </c:pt>
                <c:pt idx="3144">
                  <c:v>-62.372885743978912</c:v>
                </c:pt>
                <c:pt idx="3145">
                  <c:v>-62.415696373142609</c:v>
                </c:pt>
                <c:pt idx="3146">
                  <c:v>-62.458951818991572</c:v>
                </c:pt>
                <c:pt idx="3147">
                  <c:v>-62.502655471262571</c:v>
                </c:pt>
                <c:pt idx="3148">
                  <c:v>-62.546810791988243</c:v>
                </c:pt>
                <c:pt idx="3149">
                  <c:v>-62.591421317116094</c:v>
                </c:pt>
                <c:pt idx="3150">
                  <c:v>-62.636490658176456</c:v>
                </c:pt>
                <c:pt idx="3151">
                  <c:v>-62.682022504005076</c:v>
                </c:pt>
                <c:pt idx="3152">
                  <c:v>-62.728020622524653</c:v>
                </c:pt>
                <c:pt idx="3153">
                  <c:v>-62.774488862580277</c:v>
                </c:pt>
                <c:pt idx="3154">
                  <c:v>-62.821431155837189</c:v>
                </c:pt>
                <c:pt idx="3155">
                  <c:v>-62.868851518741096</c:v>
                </c:pt>
                <c:pt idx="3156">
                  <c:v>-62.916754054543247</c:v>
                </c:pt>
                <c:pt idx="3157">
                  <c:v>-62.965142955390796</c:v>
                </c:pt>
                <c:pt idx="3158">
                  <c:v>-63.014022504490434</c:v>
                </c:pt>
                <c:pt idx="3159">
                  <c:v>-63.063397078341971</c:v>
                </c:pt>
                <c:pt idx="3160">
                  <c:v>-63.113271149047954</c:v>
                </c:pt>
                <c:pt idx="3161">
                  <c:v>-63.163649286700647</c:v>
                </c:pt>
                <c:pt idx="3162">
                  <c:v>-63.214536161852948</c:v>
                </c:pt>
                <c:pt idx="3163">
                  <c:v>-63.26593654807116</c:v>
                </c:pt>
                <c:pt idx="3164">
                  <c:v>-63.317855324576414</c:v>
                </c:pt>
                <c:pt idx="3165">
                  <c:v>-63.370297478979218</c:v>
                </c:pt>
                <c:pt idx="3166">
                  <c:v>-63.423268110106363</c:v>
                </c:pt>
                <c:pt idx="3167">
                  <c:v>-63.476772430929969</c:v>
                </c:pt>
                <c:pt idx="3168">
                  <c:v>-63.530815771596394</c:v>
                </c:pt>
                <c:pt idx="3169">
                  <c:v>-63.58540358256576</c:v>
                </c:pt>
                <c:pt idx="3170">
                  <c:v>-63.640541437862048</c:v>
                </c:pt>
                <c:pt idx="3171">
                  <c:v>-63.696235038438061</c:v>
                </c:pt>
                <c:pt idx="3172">
                  <c:v>-63.752490215665809</c:v>
                </c:pt>
                <c:pt idx="3173">
                  <c:v>-63.809312934950356</c:v>
                </c:pt>
                <c:pt idx="3174">
                  <c:v>-63.866709299476092</c:v>
                </c:pt>
                <c:pt idx="3175">
                  <c:v>-63.924685554093877</c:v>
                </c:pt>
                <c:pt idx="3176">
                  <c:v>-63.983248089349154</c:v>
                </c:pt>
                <c:pt idx="3177">
                  <c:v>-64.042403445659758</c:v>
                </c:pt>
                <c:pt idx="3178">
                  <c:v>-64.102158317655011</c:v>
                </c:pt>
                <c:pt idx="3179">
                  <c:v>-64.162519558674006</c:v>
                </c:pt>
                <c:pt idx="3180">
                  <c:v>-64.223494185438412</c:v>
                </c:pt>
                <c:pt idx="3181">
                  <c:v>-64.285089382901191</c:v>
                </c:pt>
                <c:pt idx="3182">
                  <c:v>-64.347312509287434</c:v>
                </c:pt>
                <c:pt idx="3183">
                  <c:v>-64.410171101327165</c:v>
                </c:pt>
                <c:pt idx="3184">
                  <c:v>-64.473672879692401</c:v>
                </c:pt>
                <c:pt idx="3185">
                  <c:v>-64.537825754654335</c:v>
                </c:pt>
                <c:pt idx="3186">
                  <c:v>-64.602637831960763</c:v>
                </c:pt>
                <c:pt idx="3187">
                  <c:v>-64.66811741894773</c:v>
                </c:pt>
                <c:pt idx="3188">
                  <c:v>-64.734273030903779</c:v>
                </c:pt>
                <c:pt idx="3189">
                  <c:v>-64.801113397688084</c:v>
                </c:pt>
                <c:pt idx="3190">
                  <c:v>-64.868647470621468</c:v>
                </c:pt>
                <c:pt idx="3191">
                  <c:v>-64.936884429661106</c:v>
                </c:pt>
                <c:pt idx="3192">
                  <c:v>-65.005833690877409</c:v>
                </c:pt>
                <c:pt idx="3193">
                  <c:v>-65.07550491424135</c:v>
                </c:pt>
                <c:pt idx="3194">
                  <c:v>-65.145908011740914</c:v>
                </c:pt>
                <c:pt idx="3195">
                  <c:v>-65.21705315584822</c:v>
                </c:pt>
                <c:pt idx="3196">
                  <c:v>-65.288950788347307</c:v>
                </c:pt>
                <c:pt idx="3197">
                  <c:v>-65.361611629543916</c:v>
                </c:pt>
                <c:pt idx="3198">
                  <c:v>-65.435046687883585</c:v>
                </c:pt>
                <c:pt idx="3199">
                  <c:v>-65.509267269988641</c:v>
                </c:pt>
                <c:pt idx="3200">
                  <c:v>-65.584284991145609</c:v>
                </c:pt>
                <c:pt idx="3201">
                  <c:v>-65.660111786259179</c:v>
                </c:pt>
                <c:pt idx="3202">
                  <c:v>-65.736759921309883</c:v>
                </c:pt>
                <c:pt idx="3203">
                  <c:v>-65.814242005328524</c:v>
                </c:pt>
                <c:pt idx="3204">
                  <c:v>-65.892571002923859</c:v>
                </c:pt>
                <c:pt idx="3205">
                  <c:v>-65.971760247398322</c:v>
                </c:pt>
                <c:pt idx="3206">
                  <c:v>-66.05182345447416</c:v>
                </c:pt>
                <c:pt idx="3207">
                  <c:v>-66.132774736671237</c:v>
                </c:pt>
                <c:pt idx="3208">
                  <c:v>-66.214628618376906</c:v>
                </c:pt>
                <c:pt idx="3209">
                  <c:v>-66.297400051639485</c:v>
                </c:pt>
                <c:pt idx="3210">
                  <c:v>-66.381104432733963</c:v>
                </c:pt>
                <c:pt idx="3211">
                  <c:v>-66.465757619540994</c:v>
                </c:pt>
                <c:pt idx="3212">
                  <c:v>-66.551375949796366</c:v>
                </c:pt>
                <c:pt idx="3213">
                  <c:v>-66.637976260251122</c:v>
                </c:pt>
                <c:pt idx="3214">
                  <c:v>-66.725575906802931</c:v>
                </c:pt>
                <c:pt idx="3215">
                  <c:v>-66.814192785666904</c:v>
                </c:pt>
                <c:pt idx="3216">
                  <c:v>-66.903845355634644</c:v>
                </c:pt>
                <c:pt idx="3217">
                  <c:v>-66.994552661498204</c:v>
                </c:pt>
                <c:pt idx="3218">
                  <c:v>-67.086334358718005</c:v>
                </c:pt>
                <c:pt idx="3219">
                  <c:v>-67.179210739403359</c:v>
                </c:pt>
                <c:pt idx="3220">
                  <c:v>-67.273202759696574</c:v>
                </c:pt>
                <c:pt idx="3221">
                  <c:v>-67.368332068650503</c:v>
                </c:pt>
                <c:pt idx="3222">
                  <c:v>-67.464621038704294</c:v>
                </c:pt>
                <c:pt idx="3223">
                  <c:v>-67.562092797853722</c:v>
                </c:pt>
                <c:pt idx="3224">
                  <c:v>-67.660771263636775</c:v>
                </c:pt>
                <c:pt idx="3225">
                  <c:v>-67.760681179063937</c:v>
                </c:pt>
                <c:pt idx="3226">
                  <c:v>-67.861848150615558</c:v>
                </c:pt>
                <c:pt idx="3227">
                  <c:v>-67.96429868845766</c:v>
                </c:pt>
                <c:pt idx="3228">
                  <c:v>-68.068060249039945</c:v>
                </c:pt>
                <c:pt idx="3229">
                  <c:v>-68.173161280232563</c:v>
                </c:pt>
                <c:pt idx="3230">
                  <c:v>-68.279631269197424</c:v>
                </c:pt>
                <c:pt idx="3231">
                  <c:v>-68.387500793185367</c:v>
                </c:pt>
                <c:pt idx="3232">
                  <c:v>-68.496801573492647</c:v>
                </c:pt>
                <c:pt idx="3233">
                  <c:v>-68.607566532793172</c:v>
                </c:pt>
                <c:pt idx="3234">
                  <c:v>-68.719829856117912</c:v>
                </c:pt>
                <c:pt idx="3235">
                  <c:v>-68.833627055765049</c:v>
                </c:pt>
                <c:pt idx="3236">
                  <c:v>-68.948995040437097</c:v>
                </c:pt>
                <c:pt idx="3237">
                  <c:v>-69.06597218894612</c:v>
                </c:pt>
                <c:pt idx="3238">
                  <c:v>-69.184598428861236</c:v>
                </c:pt>
                <c:pt idx="3239">
                  <c:v>-69.304915320486074</c:v>
                </c:pt>
                <c:pt idx="3240">
                  <c:v>-69.426966146617445</c:v>
                </c:pt>
                <c:pt idx="3241">
                  <c:v>-69.550796008561619</c:v>
                </c:pt>
                <c:pt idx="3242">
                  <c:v>-69.676451928951863</c:v>
                </c:pt>
                <c:pt idx="3243">
                  <c:v>-69.80398296193529</c:v>
                </c:pt>
                <c:pt idx="3244">
                  <c:v>-69.933440311381347</c:v>
                </c:pt>
                <c:pt idx="3245">
                  <c:v>-70.064877457833205</c:v>
                </c:pt>
                <c:pt idx="3246">
                  <c:v>-70.198350294968478</c:v>
                </c:pt>
                <c:pt idx="3247">
                  <c:v>-70.333917276448801</c:v>
                </c:pt>
                <c:pt idx="3248">
                  <c:v>-70.471639574129625</c:v>
                </c:pt>
                <c:pt idx="3249">
                  <c:v>-70.611581248682938</c:v>
                </c:pt>
                <c:pt idx="3250">
                  <c:v>-70.75380943383459</c:v>
                </c:pt>
                <c:pt idx="3251">
                  <c:v>-70.898394535531892</c:v>
                </c:pt>
                <c:pt idx="3252">
                  <c:v>-71.045410447530713</c:v>
                </c:pt>
                <c:pt idx="3253">
                  <c:v>-71.194934785034206</c:v>
                </c:pt>
                <c:pt idx="3254">
                  <c:v>-71.347049138239939</c:v>
                </c:pt>
                <c:pt idx="3255">
                  <c:v>-71.50183934787249</c:v>
                </c:pt>
                <c:pt idx="3256">
                  <c:v>-71.659395805012366</c:v>
                </c:pt>
                <c:pt idx="3257">
                  <c:v>-71.819813777846122</c:v>
                </c:pt>
                <c:pt idx="3258">
                  <c:v>-71.98319376830527</c:v>
                </c:pt>
                <c:pt idx="3259">
                  <c:v>-72.149641901909575</c:v>
                </c:pt>
                <c:pt idx="3260">
                  <c:v>-72.319270354615156</c:v>
                </c:pt>
                <c:pt idx="3261">
                  <c:v>-72.492197820952512</c:v>
                </c:pt>
                <c:pt idx="3262">
                  <c:v>-72.668550028358183</c:v>
                </c:pt>
                <c:pt idx="3263">
                  <c:v>-72.848460303257369</c:v>
                </c:pt>
                <c:pt idx="3264">
                  <c:v>-73.032070195284689</c:v>
                </c:pt>
                <c:pt idx="3265">
                  <c:v>-73.219530166974906</c:v>
                </c:pt>
                <c:pt idx="3266">
                  <c:v>-73.411000357310641</c:v>
                </c:pt>
                <c:pt idx="3267">
                  <c:v>-73.606651428840323</c:v>
                </c:pt>
                <c:pt idx="3268">
                  <c:v>-73.806665509604898</c:v>
                </c:pt>
                <c:pt idx="3269">
                  <c:v>-74.011237242864567</c:v>
                </c:pt>
                <c:pt idx="3270">
                  <c:v>-74.220574959806115</c:v>
                </c:pt>
                <c:pt idx="3271">
                  <c:v>-74.434901992915286</c:v>
                </c:pt>
                <c:pt idx="3272">
                  <c:v>-74.654458150788699</c:v>
                </c:pt>
                <c:pt idx="3273">
                  <c:v>-74.879501378761773</c:v>
                </c:pt>
                <c:pt idx="3274">
                  <c:v>-75.110309634196184</c:v>
                </c:pt>
                <c:pt idx="3275">
                  <c:v>-75.347183010622459</c:v>
                </c:pt>
                <c:pt idx="3276">
                  <c:v>-75.590446151417709</c:v>
                </c:pt>
                <c:pt idx="3277">
                  <c:v>-75.840451001720353</c:v>
                </c:pt>
                <c:pt idx="3278">
                  <c:v>-76.097579957129824</c:v>
                </c:pt>
                <c:pt idx="3279">
                  <c:v>-76.362249479839235</c:v>
                </c:pt>
                <c:pt idx="3280">
                  <c:v>-76.63491426806624</c:v>
                </c:pt>
                <c:pt idx="3281">
                  <c:v>-76.916072083560323</c:v>
                </c:pt>
                <c:pt idx="3282">
                  <c:v>-77.206269365935697</c:v>
                </c:pt>
                <c:pt idx="3283">
                  <c:v>-77.506107792879931</c:v>
                </c:pt>
                <c:pt idx="3284">
                  <c:v>-77.81625198417116</c:v>
                </c:pt>
                <c:pt idx="3285">
                  <c:v>-78.137438597525659</c:v>
                </c:pt>
                <c:pt idx="3286">
                  <c:v>-78.470487129304942</c:v>
                </c:pt>
                <c:pt idx="3287">
                  <c:v>-78.81631281855843</c:v>
                </c:pt>
                <c:pt idx="3288">
                  <c:v>-79.175942165942402</c:v>
                </c:pt>
                <c:pt idx="3289">
                  <c:v>-79.55053173025901</c:v>
                </c:pt>
                <c:pt idx="3290">
                  <c:v>-79.94139107014098</c:v>
                </c:pt>
                <c:pt idx="3291">
                  <c:v>-80.350010978590674</c:v>
                </c:pt>
                <c:pt idx="3292">
                  <c:v>-80.778098546949352</c:v>
                </c:pt>
                <c:pt idx="3293">
                  <c:v>-81.227621141735042</c:v>
                </c:pt>
                <c:pt idx="3294">
                  <c:v>-81.700862159352482</c:v>
                </c:pt>
                <c:pt idx="3295">
                  <c:v>-82.200492559218503</c:v>
                </c:pt>
                <c:pt idx="3296">
                  <c:v>-82.729663856669504</c:v>
                </c:pt>
                <c:pt idx="3297">
                  <c:v>-83.292130797062853</c:v>
                </c:pt>
                <c:pt idx="3298">
                  <c:v>-83.892415859229004</c:v>
                </c:pt>
                <c:pt idx="3299">
                  <c:v>-84.536033964480254</c:v>
                </c:pt>
                <c:pt idx="3300">
                  <c:v>-85.229805935337467</c:v>
                </c:pt>
                <c:pt idx="3301">
                  <c:v>-85.982306401588588</c:v>
                </c:pt>
                <c:pt idx="3302">
                  <c:v>-86.804521901809267</c:v>
                </c:pt>
                <c:pt idx="3303">
                  <c:v>-87.710849925855371</c:v>
                </c:pt>
                <c:pt idx="3304">
                  <c:v>-88.720675614425943</c:v>
                </c:pt>
                <c:pt idx="3305">
                  <c:v>-89.860979970492011</c:v>
                </c:pt>
                <c:pt idx="3306">
                  <c:v>-91.170913019098663</c:v>
                </c:pt>
                <c:pt idx="3307">
                  <c:v>-92.710428793387649</c:v>
                </c:pt>
                <c:pt idx="3308">
                  <c:v>-94.578266248867152</c:v>
                </c:pt>
                <c:pt idx="3309">
                  <c:v>-96.954862051871814</c:v>
                </c:pt>
                <c:pt idx="3310">
                  <c:v>-100.22825642143489</c:v>
                </c:pt>
                <c:pt idx="3311">
                  <c:v>-105.52653384681238</c:v>
                </c:pt>
                <c:pt idx="3312">
                  <c:v>-121.35892550184889</c:v>
                </c:pt>
                <c:pt idx="3313">
                  <c:v>-108.9425966210146</c:v>
                </c:pt>
                <c:pt idx="3314">
                  <c:v>-101.95156047969193</c:v>
                </c:pt>
                <c:pt idx="3315">
                  <c:v>-98.136599611921142</c:v>
                </c:pt>
                <c:pt idx="3316">
                  <c:v>-95.500612785787325</c:v>
                </c:pt>
                <c:pt idx="3317">
                  <c:v>-93.485713476521809</c:v>
                </c:pt>
                <c:pt idx="3318">
                  <c:v>-91.855189679231927</c:v>
                </c:pt>
                <c:pt idx="3319">
                  <c:v>-90.486246776254177</c:v>
                </c:pt>
                <c:pt idx="3320">
                  <c:v>-89.306919391089167</c:v>
                </c:pt>
                <c:pt idx="3321">
                  <c:v>-88.271389995415959</c:v>
                </c:pt>
                <c:pt idx="3322">
                  <c:v>-87.348679197647257</c:v>
                </c:pt>
                <c:pt idx="3323">
                  <c:v>-86.516858340612629</c:v>
                </c:pt>
                <c:pt idx="3324">
                  <c:v>-85.759834683815399</c:v>
                </c:pt>
                <c:pt idx="3325">
                  <c:v>-85.065448264807117</c:v>
                </c:pt>
                <c:pt idx="3326">
                  <c:v>-84.424286401849727</c:v>
                </c:pt>
                <c:pt idx="3327">
                  <c:v>-83.828913756598084</c:v>
                </c:pt>
                <c:pt idx="3328">
                  <c:v>-83.273354548539928</c:v>
                </c:pt>
                <c:pt idx="3329">
                  <c:v>-82.752733889387642</c:v>
                </c:pt>
                <c:pt idx="3330">
                  <c:v>-82.263022941068144</c:v>
                </c:pt>
                <c:pt idx="3331">
                  <c:v>-81.800853797724841</c:v>
                </c:pt>
                <c:pt idx="3332">
                  <c:v>-81.363382383046726</c:v>
                </c:pt>
                <c:pt idx="3333">
                  <c:v>-80.948185152181722</c:v>
                </c:pt>
                <c:pt idx="3334">
                  <c:v>-80.553180064580317</c:v>
                </c:pt>
                <c:pt idx="3335">
                  <c:v>-80.176565290535947</c:v>
                </c:pt>
                <c:pt idx="3336">
                  <c:v>-79.816771080555981</c:v>
                </c:pt>
                <c:pt idx="3337">
                  <c:v>-79.472421544700197</c:v>
                </c:pt>
                <c:pt idx="3338">
                  <c:v>-79.142303989872531</c:v>
                </c:pt>
                <c:pt idx="3339">
                  <c:v>-78.82534408967858</c:v>
                </c:pt>
                <c:pt idx="3340">
                  <c:v>-78.520585604133174</c:v>
                </c:pt>
                <c:pt idx="3341">
                  <c:v>-78.227173684015668</c:v>
                </c:pt>
                <c:pt idx="3342">
                  <c:v>-77.944341025475097</c:v>
                </c:pt>
                <c:pt idx="3343">
                  <c:v>-77.671396310174813</c:v>
                </c:pt>
                <c:pt idx="3344">
                  <c:v>-77.407714492687859</c:v>
                </c:pt>
                <c:pt idx="3345">
                  <c:v>-77.152728591830126</c:v>
                </c:pt>
                <c:pt idx="3346">
                  <c:v>-76.905922714887879</c:v>
                </c:pt>
                <c:pt idx="3347">
                  <c:v>-76.666826098984231</c:v>
                </c:pt>
                <c:pt idx="3348">
                  <c:v>-76.435007996626126</c:v>
                </c:pt>
                <c:pt idx="3349">
                  <c:v>-76.21007326589239</c:v>
                </c:pt>
                <c:pt idx="3350">
                  <c:v>-75.991658551866152</c:v>
                </c:pt>
                <c:pt idx="3351">
                  <c:v>-75.77942896665536</c:v>
                </c:pt>
                <c:pt idx="3352">
                  <c:v>-75.573075191887412</c:v>
                </c:pt>
                <c:pt idx="3353">
                  <c:v>-75.372310940746843</c:v>
                </c:pt>
                <c:pt idx="3354">
                  <c:v>-75.176870727325948</c:v>
                </c:pt>
                <c:pt idx="3355">
                  <c:v>-74.986507899665625</c:v>
                </c:pt>
                <c:pt idx="3356">
                  <c:v>-74.800992899972385</c:v>
                </c:pt>
                <c:pt idx="3357">
                  <c:v>-74.620111721220454</c:v>
                </c:pt>
                <c:pt idx="3358">
                  <c:v>-74.443664534115399</c:v>
                </c:pt>
                <c:pt idx="3359">
                  <c:v>-74.2714644623601</c:v>
                </c:pt>
                <c:pt idx="3360">
                  <c:v>-74.103336487398749</c:v>
                </c:pt>
                <c:pt idx="3361">
                  <c:v>-73.93911646654027</c:v>
                </c:pt>
                <c:pt idx="3362">
                  <c:v>-73.778650250685246</c:v>
                </c:pt>
                <c:pt idx="3363">
                  <c:v>-73.621792889754147</c:v>
                </c:pt>
                <c:pt idx="3364">
                  <c:v>-73.468407915571674</c:v>
                </c:pt>
                <c:pt idx="3365">
                  <c:v>-73.318366693303958</c:v>
                </c:pt>
                <c:pt idx="3366">
                  <c:v>-73.171547833751177</c:v>
                </c:pt>
                <c:pt idx="3367">
                  <c:v>-73.027836659759487</c:v>
                </c:pt>
                <c:pt idx="3368">
                  <c:v>-72.887124720874553</c:v>
                </c:pt>
                <c:pt idx="3369">
                  <c:v>-72.749309351106959</c:v>
                </c:pt>
                <c:pt idx="3370">
                  <c:v>-72.614293265294478</c:v>
                </c:pt>
                <c:pt idx="3371">
                  <c:v>-72.481984190071557</c:v>
                </c:pt>
                <c:pt idx="3372">
                  <c:v>-72.352294525967835</c:v>
                </c:pt>
                <c:pt idx="3373">
                  <c:v>-72.225141037521595</c:v>
                </c:pt>
                <c:pt idx="3374">
                  <c:v>-72.100444568676579</c:v>
                </c:pt>
                <c:pt idx="3375">
                  <c:v>-71.978129781012214</c:v>
                </c:pt>
                <c:pt idx="3376">
                  <c:v>-71.858124912661509</c:v>
                </c:pt>
                <c:pt idx="3377">
                  <c:v>-71.740361555977032</c:v>
                </c:pt>
                <c:pt idx="3378">
                  <c:v>-71.624774452213572</c:v>
                </c:pt>
                <c:pt idx="3379">
                  <c:v>-71.511301301705217</c:v>
                </c:pt>
                <c:pt idx="3380">
                  <c:v>-71.399882588146482</c:v>
                </c:pt>
                <c:pt idx="3381">
                  <c:v>-71.290461415729624</c:v>
                </c:pt>
                <c:pt idx="3382">
                  <c:v>-71.182983358043799</c:v>
                </c:pt>
                <c:pt idx="3383">
                  <c:v>-71.077396317716051</c:v>
                </c:pt>
                <c:pt idx="3384">
                  <c:v>-70.973650395903405</c:v>
                </c:pt>
                <c:pt idx="3385">
                  <c:v>-70.871697770800026</c:v>
                </c:pt>
                <c:pt idx="3386">
                  <c:v>-70.771492584444204</c:v>
                </c:pt>
                <c:pt idx="3387">
                  <c:v>-70.672990837140745</c:v>
                </c:pt>
                <c:pt idx="3388">
                  <c:v>-70.576150288889622</c:v>
                </c:pt>
                <c:pt idx="3389">
                  <c:v>-70.480930367281445</c:v>
                </c:pt>
                <c:pt idx="3390">
                  <c:v>-70.387292081352584</c:v>
                </c:pt>
                <c:pt idx="3391">
                  <c:v>-70.295197940934116</c:v>
                </c:pt>
                <c:pt idx="3392">
                  <c:v>-70.20461188109644</c:v>
                </c:pt>
                <c:pt idx="3393">
                  <c:v>-70.115499191293964</c:v>
                </c:pt>
                <c:pt idx="3394">
                  <c:v>-70.027826448872815</c:v>
                </c:pt>
                <c:pt idx="3395">
                  <c:v>-69.941561456613186</c:v>
                </c:pt>
                <c:pt idx="3396">
                  <c:v>-69.856673184027017</c:v>
                </c:pt>
                <c:pt idx="3397">
                  <c:v>-69.773131712139815</c:v>
                </c:pt>
                <c:pt idx="3398">
                  <c:v>-69.69090818150282</c:v>
                </c:pt>
                <c:pt idx="3399">
                  <c:v>-69.609974743225081</c:v>
                </c:pt>
                <c:pt idx="3400">
                  <c:v>-69.530304512811909</c:v>
                </c:pt>
                <c:pt idx="3401">
                  <c:v>-69.451871526610717</c:v>
                </c:pt>
                <c:pt idx="3402">
                  <c:v>-69.37465070070516</c:v>
                </c:pt>
                <c:pt idx="3403">
                  <c:v>-69.298617792081615</c:v>
                </c:pt>
                <c:pt idx="3404">
                  <c:v>-69.223749361926167</c:v>
                </c:pt>
                <c:pt idx="3405">
                  <c:v>-69.1500227409079</c:v>
                </c:pt>
                <c:pt idx="3406">
                  <c:v>-69.077415996325612</c:v>
                </c:pt>
                <c:pt idx="3407">
                  <c:v>-69.005907901000597</c:v>
                </c:pt>
                <c:pt idx="3408">
                  <c:v>-68.935477903795686</c:v>
                </c:pt>
                <c:pt idx="3409">
                  <c:v>-68.866106101671804</c:v>
                </c:pt>
                <c:pt idx="3410">
                  <c:v>-68.7977732131816</c:v>
                </c:pt>
                <c:pt idx="3411">
                  <c:v>-68.730460553307779</c:v>
                </c:pt>
                <c:pt idx="3412">
                  <c:v>-68.664150009574783</c:v>
                </c:pt>
                <c:pt idx="3413">
                  <c:v>-68.59882401934847</c:v>
                </c:pt>
                <c:pt idx="3414">
                  <c:v>-68.534465548262276</c:v>
                </c:pt>
                <c:pt idx="3415">
                  <c:v>-68.471058069691722</c:v>
                </c:pt>
                <c:pt idx="3416">
                  <c:v>-68.408585545230721</c:v>
                </c:pt>
                <c:pt idx="3417">
                  <c:v>-68.347032406102471</c:v>
                </c:pt>
                <c:pt idx="3418">
                  <c:v>-68.286383535451009</c:v>
                </c:pt>
                <c:pt idx="3419">
                  <c:v>-68.226624251471634</c:v>
                </c:pt>
                <c:pt idx="3420">
                  <c:v>-68.167740291327434</c:v>
                </c:pt>
                <c:pt idx="3421">
                  <c:v>-68.109717795806716</c:v>
                </c:pt>
                <c:pt idx="3422">
                  <c:v>-68.052543294686956</c:v>
                </c:pt>
                <c:pt idx="3423">
                  <c:v>-67.996203692760901</c:v>
                </c:pt>
                <c:pt idx="3424">
                  <c:v>-67.940686256494956</c:v>
                </c:pt>
                <c:pt idx="3425">
                  <c:v>-67.885978601278325</c:v>
                </c:pt>
                <c:pt idx="3426">
                  <c:v>-67.832068679238688</c:v>
                </c:pt>
                <c:pt idx="3427">
                  <c:v>-67.77894476759424</c:v>
                </c:pt>
                <c:pt idx="3428">
                  <c:v>-67.726595457505638</c:v>
                </c:pt>
                <c:pt idx="3429">
                  <c:v>-67.67500964341545</c:v>
                </c:pt>
                <c:pt idx="3430">
                  <c:v>-67.624176512840123</c:v>
                </c:pt>
                <c:pt idx="3431">
                  <c:v>-67.57408553659323</c:v>
                </c:pt>
                <c:pt idx="3432">
                  <c:v>-67.524726459422254</c:v>
                </c:pt>
                <c:pt idx="3433">
                  <c:v>-67.476089291034484</c:v>
                </c:pt>
                <c:pt idx="3434">
                  <c:v>-67.428164297496266</c:v>
                </c:pt>
                <c:pt idx="3435">
                  <c:v>-67.380941992980311</c:v>
                </c:pt>
                <c:pt idx="3436">
                  <c:v>-67.334413131854078</c:v>
                </c:pt>
                <c:pt idx="3437">
                  <c:v>-67.288568701085865</c:v>
                </c:pt>
                <c:pt idx="3438">
                  <c:v>-67.243399912953535</c:v>
                </c:pt>
                <c:pt idx="3439">
                  <c:v>-67.198898198045441</c:v>
                </c:pt>
                <c:pt idx="3440">
                  <c:v>-67.155055198537994</c:v>
                </c:pt>
                <c:pt idx="3441">
                  <c:v>-67.111862761733008</c:v>
                </c:pt>
                <c:pt idx="3442">
                  <c:v>-67.069312933850568</c:v>
                </c:pt>
                <c:pt idx="3443">
                  <c:v>-67.027397954058642</c:v>
                </c:pt>
                <c:pt idx="3444">
                  <c:v>-66.986110248733411</c:v>
                </c:pt>
                <c:pt idx="3445">
                  <c:v>-66.945442425935212</c:v>
                </c:pt>
                <c:pt idx="3446">
                  <c:v>-66.905387270095403</c:v>
                </c:pt>
                <c:pt idx="3447">
                  <c:v>-66.865937736902993</c:v>
                </c:pt>
                <c:pt idx="3448">
                  <c:v>-66.827086948377627</c:v>
                </c:pt>
                <c:pt idx="3449">
                  <c:v>-66.7888281881295</c:v>
                </c:pt>
                <c:pt idx="3450">
                  <c:v>-66.751154896791235</c:v>
                </c:pt>
                <c:pt idx="3451">
                  <c:v>-66.714060667615527</c:v>
                </c:pt>
                <c:pt idx="3452">
                  <c:v>-66.67753924223301</c:v>
                </c:pt>
                <c:pt idx="3453">
                  <c:v>-66.64158450656376</c:v>
                </c:pt>
                <c:pt idx="3454">
                  <c:v>-66.606190486874056</c:v>
                </c:pt>
                <c:pt idx="3455">
                  <c:v>-66.571351345972332</c:v>
                </c:pt>
                <c:pt idx="3456">
                  <c:v>-66.537061379540447</c:v>
                </c:pt>
                <c:pt idx="3457">
                  <c:v>-66.50331501259484</c:v>
                </c:pt>
                <c:pt idx="3458">
                  <c:v>-66.470106796067356</c:v>
                </c:pt>
                <c:pt idx="3459">
                  <c:v>-66.437431403507489</c:v>
                </c:pt>
                <c:pt idx="3460">
                  <c:v>-66.405283627899067</c:v>
                </c:pt>
                <c:pt idx="3461">
                  <c:v>-66.37365837858114</c:v>
                </c:pt>
                <c:pt idx="3462">
                  <c:v>-66.342550678278016</c:v>
                </c:pt>
                <c:pt idx="3463">
                  <c:v>-66.311955660229614</c:v>
                </c:pt>
                <c:pt idx="3464">
                  <c:v>-66.281868565413632</c:v>
                </c:pt>
                <c:pt idx="3465">
                  <c:v>-66.252284739867036</c:v>
                </c:pt>
                <c:pt idx="3466">
                  <c:v>-66.22319963209074</c:v>
                </c:pt>
                <c:pt idx="3467">
                  <c:v>-66.194608790545345</c:v>
                </c:pt>
                <c:pt idx="3468">
                  <c:v>-66.166507861223977</c:v>
                </c:pt>
                <c:pt idx="3469">
                  <c:v>-66.138892585307872</c:v>
                </c:pt>
                <c:pt idx="3470">
                  <c:v>-66.111758796899338</c:v>
                </c:pt>
                <c:pt idx="3471">
                  <c:v>-66.085102420822551</c:v>
                </c:pt>
                <c:pt idx="3472">
                  <c:v>-66.058919470501635</c:v>
                </c:pt>
                <c:pt idx="3473">
                  <c:v>-66.033206045902432</c:v>
                </c:pt>
                <c:pt idx="3474">
                  <c:v>-66.007958331541715</c:v>
                </c:pt>
                <c:pt idx="3475">
                  <c:v>-65.98317259455888</c:v>
                </c:pt>
                <c:pt idx="3476">
                  <c:v>-65.958845182848847</c:v>
                </c:pt>
                <c:pt idx="3477">
                  <c:v>-65.93497252325372</c:v>
                </c:pt>
                <c:pt idx="3478">
                  <c:v>-65.911551119810639</c:v>
                </c:pt>
                <c:pt idx="3479">
                  <c:v>-65.888577552054272</c:v>
                </c:pt>
                <c:pt idx="3480">
                  <c:v>-65.866048473373439</c:v>
                </c:pt>
                <c:pt idx="3481">
                  <c:v>-65.843960609415518</c:v>
                </c:pt>
                <c:pt idx="3482">
                  <c:v>-65.822310756542365</c:v>
                </c:pt>
                <c:pt idx="3483">
                  <c:v>-65.801095780334236</c:v>
                </c:pt>
                <c:pt idx="3484">
                  <c:v>-65.780312614136022</c:v>
                </c:pt>
                <c:pt idx="3485">
                  <c:v>-65.759958257651462</c:v>
                </c:pt>
                <c:pt idx="3486">
                  <c:v>-65.740029775577071</c:v>
                </c:pt>
                <c:pt idx="3487">
                  <c:v>-65.7205242962808</c:v>
                </c:pt>
                <c:pt idx="3488">
                  <c:v>-65.701439010515188</c:v>
                </c:pt>
                <c:pt idx="3489">
                  <c:v>-65.682771170175926</c:v>
                </c:pt>
                <c:pt idx="3490">
                  <c:v>-65.664518087091523</c:v>
                </c:pt>
                <c:pt idx="3491">
                  <c:v>-65.646677131853181</c:v>
                </c:pt>
                <c:pt idx="3492">
                  <c:v>-65.62924573267739</c:v>
                </c:pt>
                <c:pt idx="3493">
                  <c:v>-65.612221374303346</c:v>
                </c:pt>
                <c:pt idx="3494">
                  <c:v>-65.59560159692316</c:v>
                </c:pt>
                <c:pt idx="3495">
                  <c:v>-65.579383995143289</c:v>
                </c:pt>
                <c:pt idx="3496">
                  <c:v>-65.563566216975616</c:v>
                </c:pt>
                <c:pt idx="3497">
                  <c:v>-65.548145962862407</c:v>
                </c:pt>
                <c:pt idx="3498">
                  <c:v>-65.533120984724164</c:v>
                </c:pt>
                <c:pt idx="3499">
                  <c:v>-65.518489085040258</c:v>
                </c:pt>
                <c:pt idx="3500">
                  <c:v>-65.504248115954738</c:v>
                </c:pt>
                <c:pt idx="3501">
                  <c:v>-65.490395978407804</c:v>
                </c:pt>
                <c:pt idx="3502">
                  <c:v>-65.47693062129467</c:v>
                </c:pt>
                <c:pt idx="3503">
                  <c:v>-65.463850040647245</c:v>
                </c:pt>
                <c:pt idx="3504">
                  <c:v>-65.451152278841477</c:v>
                </c:pt>
                <c:pt idx="3505">
                  <c:v>-65.438835423826788</c:v>
                </c:pt>
                <c:pt idx="3506">
                  <c:v>-65.426897608378439</c:v>
                </c:pt>
                <c:pt idx="3507">
                  <c:v>-65.415337009373445</c:v>
                </c:pt>
                <c:pt idx="3508">
                  <c:v>-65.404151847085032</c:v>
                </c:pt>
                <c:pt idx="3509">
                  <c:v>-65.393340384500107</c:v>
                </c:pt>
                <c:pt idx="3510">
                  <c:v>-65.382900926656973</c:v>
                </c:pt>
                <c:pt idx="3511">
                  <c:v>-65.372831820001011</c:v>
                </c:pt>
                <c:pt idx="3512">
                  <c:v>-65.36313145176122</c:v>
                </c:pt>
                <c:pt idx="3513">
                  <c:v>-65.353798249344791</c:v>
                </c:pt>
                <c:pt idx="3514">
                  <c:v>-65.34483067974935</c:v>
                </c:pt>
                <c:pt idx="3515">
                  <c:v>-65.336227248993382</c:v>
                </c:pt>
                <c:pt idx="3516">
                  <c:v>-65.327986501564439</c:v>
                </c:pt>
                <c:pt idx="3517">
                  <c:v>-65.320107019882627</c:v>
                </c:pt>
                <c:pt idx="3518">
                  <c:v>-65.312587423781252</c:v>
                </c:pt>
                <c:pt idx="3519">
                  <c:v>-65.305426370004113</c:v>
                </c:pt>
                <c:pt idx="3520">
                  <c:v>-65.2986225517176</c:v>
                </c:pt>
                <c:pt idx="3521">
                  <c:v>-65.292174698037144</c:v>
                </c:pt>
                <c:pt idx="3522">
                  <c:v>-65.286081573569874</c:v>
                </c:pt>
                <c:pt idx="3523">
                  <c:v>-65.280341977971702</c:v>
                </c:pt>
                <c:pt idx="3524">
                  <c:v>-65.274954745517377</c:v>
                </c:pt>
                <c:pt idx="3525">
                  <c:v>-65.269918744684887</c:v>
                </c:pt>
                <c:pt idx="3526">
                  <c:v>-65.265232877754258</c:v>
                </c:pt>
                <c:pt idx="3527">
                  <c:v>-65.260896080417623</c:v>
                </c:pt>
                <c:pt idx="3528">
                  <c:v>-65.256907321404924</c:v>
                </c:pt>
                <c:pt idx="3529">
                  <c:v>-65.253265602118972</c:v>
                </c:pt>
                <c:pt idx="3530">
                  <c:v>-65.249969956285696</c:v>
                </c:pt>
                <c:pt idx="3531">
                  <c:v>-65.247019449614896</c:v>
                </c:pt>
                <c:pt idx="3532">
                  <c:v>-65.24441317947317</c:v>
                </c:pt>
                <c:pt idx="3533">
                  <c:v>-65.242150274569894</c:v>
                </c:pt>
                <c:pt idx="3534">
                  <c:v>-65.240229894651549</c:v>
                </c:pt>
                <c:pt idx="3535">
                  <c:v>-65.238651230210422</c:v>
                </c:pt>
                <c:pt idx="3536">
                  <c:v>-65.237413502202514</c:v>
                </c:pt>
                <c:pt idx="3537">
                  <c:v>-65.23651596177676</c:v>
                </c:pt>
                <c:pt idx="3538">
                  <c:v>-65.235957890014888</c:v>
                </c:pt>
                <c:pt idx="3539">
                  <c:v>-65.23573859768166</c:v>
                </c:pt>
                <c:pt idx="3540">
                  <c:v>-65.23585742498507</c:v>
                </c:pt>
                <c:pt idx="3541">
                  <c:v>-65.236313741347573</c:v>
                </c:pt>
                <c:pt idx="3542">
                  <c:v>-65.237106945185516</c:v>
                </c:pt>
                <c:pt idx="3543">
                  <c:v>-65.238236463700687</c:v>
                </c:pt>
                <c:pt idx="3544">
                  <c:v>-65.239701752679736</c:v>
                </c:pt>
                <c:pt idx="3545">
                  <c:v>-65.241502296303167</c:v>
                </c:pt>
                <c:pt idx="3546">
                  <c:v>-65.243637606965535</c:v>
                </c:pt>
                <c:pt idx="3547">
                  <c:v>-65.246107225101952</c:v>
                </c:pt>
                <c:pt idx="3548">
                  <c:v>-65.248910719027322</c:v>
                </c:pt>
                <c:pt idx="3549">
                  <c:v>-65.252047684780905</c:v>
                </c:pt>
                <c:pt idx="3550">
                  <c:v>-65.255517745982814</c:v>
                </c:pt>
                <c:pt idx="3551">
                  <c:v>-65.25932055369789</c:v>
                </c:pt>
                <c:pt idx="3552">
                  <c:v>-65.263455786308683</c:v>
                </c:pt>
                <c:pt idx="3553">
                  <c:v>-65.267923149397433</c:v>
                </c:pt>
                <c:pt idx="3554">
                  <c:v>-65.272722375635311</c:v>
                </c:pt>
                <c:pt idx="3555">
                  <c:v>-65.277853224682971</c:v>
                </c:pt>
                <c:pt idx="3556">
                  <c:v>-65.28331548309616</c:v>
                </c:pt>
                <c:pt idx="3557">
                  <c:v>-65.289108964243184</c:v>
                </c:pt>
                <c:pt idx="3558">
                  <c:v>-65.295233508227255</c:v>
                </c:pt>
                <c:pt idx="3559">
                  <c:v>-65.301688981820149</c:v>
                </c:pt>
                <c:pt idx="3560">
                  <c:v>-65.30847527840335</c:v>
                </c:pt>
                <c:pt idx="3561">
                  <c:v>-65.315592317915417</c:v>
                </c:pt>
                <c:pt idx="3562">
                  <c:v>-65.323040046810661</c:v>
                </c:pt>
                <c:pt idx="3563">
                  <c:v>-65.330818438024266</c:v>
                </c:pt>
                <c:pt idx="3564">
                  <c:v>-65.338927490945636</c:v>
                </c:pt>
                <c:pt idx="3565">
                  <c:v>-65.347367231400455</c:v>
                </c:pt>
                <c:pt idx="3566">
                  <c:v>-65.356137711640486</c:v>
                </c:pt>
                <c:pt idx="3567">
                  <c:v>-65.365239010341838</c:v>
                </c:pt>
                <c:pt idx="3568">
                  <c:v>-65.374671232611291</c:v>
                </c:pt>
                <c:pt idx="3569">
                  <c:v>-65.384434510000219</c:v>
                </c:pt>
                <c:pt idx="3570">
                  <c:v>-65.394529000528479</c:v>
                </c:pt>
                <c:pt idx="3571">
                  <c:v>-65.404954888713576</c:v>
                </c:pt>
                <c:pt idx="3572">
                  <c:v>-65.4157123856114</c:v>
                </c:pt>
                <c:pt idx="3573">
                  <c:v>-65.426801728862316</c:v>
                </c:pt>
                <c:pt idx="3574">
                  <c:v>-65.438223182747478</c:v>
                </c:pt>
                <c:pt idx="3575">
                  <c:v>-65.449977038252797</c:v>
                </c:pt>
                <c:pt idx="3576">
                  <c:v>-65.462063613140913</c:v>
                </c:pt>
                <c:pt idx="3577">
                  <c:v>-65.474483252032513</c:v>
                </c:pt>
                <c:pt idx="3578">
                  <c:v>-65.487236326495008</c:v>
                </c:pt>
                <c:pt idx="3579">
                  <c:v>-65.500323235141266</c:v>
                </c:pt>
                <c:pt idx="3580">
                  <c:v>-65.513744403735117</c:v>
                </c:pt>
                <c:pt idx="3581">
                  <c:v>-65.527500285307411</c:v>
                </c:pt>
                <c:pt idx="3582">
                  <c:v>-65.541591360279838</c:v>
                </c:pt>
                <c:pt idx="3583">
                  <c:v>-65.556018136596904</c:v>
                </c:pt>
                <c:pt idx="3584">
                  <c:v>-65.570781149869276</c:v>
                </c:pt>
                <c:pt idx="3585">
                  <c:v>-65.585880963523636</c:v>
                </c:pt>
                <c:pt idx="3586">
                  <c:v>-65.601318168963203</c:v>
                </c:pt>
                <c:pt idx="3587">
                  <c:v>-65.61709338573695</c:v>
                </c:pt>
                <c:pt idx="3588">
                  <c:v>-65.633207261718354</c:v>
                </c:pt>
                <c:pt idx="3589">
                  <c:v>-65.64966047329429</c:v>
                </c:pt>
                <c:pt idx="3590">
                  <c:v>-65.666453725562192</c:v>
                </c:pt>
                <c:pt idx="3591">
                  <c:v>-65.683587752538784</c:v>
                </c:pt>
                <c:pt idx="3592">
                  <c:v>-65.701063317377461</c:v>
                </c:pt>
                <c:pt idx="3593">
                  <c:v>-65.71888121259596</c:v>
                </c:pt>
                <c:pt idx="3594">
                  <c:v>-65.737042260315306</c:v>
                </c:pt>
                <c:pt idx="3595">
                  <c:v>-65.755547312507673</c:v>
                </c:pt>
                <c:pt idx="3596">
                  <c:v>-65.774397251256687</c:v>
                </c:pt>
                <c:pt idx="3597">
                  <c:v>-65.793592989026465</c:v>
                </c:pt>
                <c:pt idx="3598">
                  <c:v>-65.813135468943813</c:v>
                </c:pt>
                <c:pt idx="3599">
                  <c:v>-65.833025665090247</c:v>
                </c:pt>
                <c:pt idx="3600">
                  <c:v>-65.853264582804968</c:v>
                </c:pt>
                <c:pt idx="3601">
                  <c:v>-65.873853259002345</c:v>
                </c:pt>
                <c:pt idx="3602">
                  <c:v>-65.894792762497815</c:v>
                </c:pt>
                <c:pt idx="3603">
                  <c:v>-65.916084194347263</c:v>
                </c:pt>
                <c:pt idx="3604">
                  <c:v>-65.937728688200664</c:v>
                </c:pt>
                <c:pt idx="3605">
                  <c:v>-65.959727410664712</c:v>
                </c:pt>
                <c:pt idx="3606">
                  <c:v>-65.982081561682037</c:v>
                </c:pt>
                <c:pt idx="3607">
                  <c:v>-66.004792374920726</c:v>
                </c:pt>
                <c:pt idx="3608">
                  <c:v>-66.027861118179743</c:v>
                </c:pt>
                <c:pt idx="3609">
                  <c:v>-66.051289093806417</c:v>
                </c:pt>
                <c:pt idx="3610">
                  <c:v>-66.075077639128722</c:v>
                </c:pt>
                <c:pt idx="3611">
                  <c:v>-66.099228126902602</c:v>
                </c:pt>
                <c:pt idx="3612">
                  <c:v>-66.123741965773192</c:v>
                </c:pt>
                <c:pt idx="3613">
                  <c:v>-66.148620600751329</c:v>
                </c:pt>
                <c:pt idx="3614">
                  <c:v>-66.173865513707284</c:v>
                </c:pt>
                <c:pt idx="3615">
                  <c:v>-66.199478223877733</c:v>
                </c:pt>
                <c:pt idx="3616">
                  <c:v>-66.225460288390991</c:v>
                </c:pt>
                <c:pt idx="3617">
                  <c:v>-66.251813302808941</c:v>
                </c:pt>
                <c:pt idx="3618">
                  <c:v>-66.278538901685593</c:v>
                </c:pt>
                <c:pt idx="3619">
                  <c:v>-66.305638759143491</c:v>
                </c:pt>
                <c:pt idx="3620">
                  <c:v>-66.333114589468039</c:v>
                </c:pt>
                <c:pt idx="3621">
                  <c:v>-66.360968147721849</c:v>
                </c:pt>
                <c:pt idx="3622">
                  <c:v>-66.38920123037623</c:v>
                </c:pt>
                <c:pt idx="3623">
                  <c:v>-66.417815675963496</c:v>
                </c:pt>
                <c:pt idx="3624">
                  <c:v>-66.446813365750259</c:v>
                </c:pt>
                <c:pt idx="3625">
                  <c:v>-66.476196224429629</c:v>
                </c:pt>
                <c:pt idx="3626">
                  <c:v>-66.505966220836868</c:v>
                </c:pt>
                <c:pt idx="3627">
                  <c:v>-66.53612536868475</c:v>
                </c:pt>
                <c:pt idx="3628">
                  <c:v>-66.56667572732465</c:v>
                </c:pt>
                <c:pt idx="3629">
                  <c:v>-66.597619402528409</c:v>
                </c:pt>
                <c:pt idx="3630">
                  <c:v>-66.628958547294729</c:v>
                </c:pt>
                <c:pt idx="3631">
                  <c:v>-66.660695362681864</c:v>
                </c:pt>
                <c:pt idx="3632">
                  <c:v>-66.692832098664226</c:v>
                </c:pt>
                <c:pt idx="3633">
                  <c:v>-66.725371055015216</c:v>
                </c:pt>
                <c:pt idx="3634">
                  <c:v>-66.758314582218816</c:v>
                </c:pt>
                <c:pt idx="3635">
                  <c:v>-66.791665082407675</c:v>
                </c:pt>
                <c:pt idx="3636">
                  <c:v>-66.825425010329624</c:v>
                </c:pt>
                <c:pt idx="3637">
                  <c:v>-66.859596874346366</c:v>
                </c:pt>
                <c:pt idx="3638">
                  <c:v>-66.894183237459984</c:v>
                </c:pt>
                <c:pt idx="3639">
                  <c:v>-66.929186718373145</c:v>
                </c:pt>
                <c:pt idx="3640">
                  <c:v>-66.964609992580421</c:v>
                </c:pt>
                <c:pt idx="3641">
                  <c:v>-67.00045579349559</c:v>
                </c:pt>
                <c:pt idx="3642">
                  <c:v>-67.036726913611858</c:v>
                </c:pt>
                <c:pt idx="3643">
                  <c:v>-67.07342620569824</c:v>
                </c:pt>
                <c:pt idx="3644">
                  <c:v>-67.110556584035109</c:v>
                </c:pt>
                <c:pt idx="3645">
                  <c:v>-67.148121025686223</c:v>
                </c:pt>
                <c:pt idx="3646">
                  <c:v>-67.186122571811097</c:v>
                </c:pt>
                <c:pt idx="3647">
                  <c:v>-67.224564329019728</c:v>
                </c:pt>
                <c:pt idx="3648">
                  <c:v>-67.263449470768833</c:v>
                </c:pt>
                <c:pt idx="3649">
                  <c:v>-67.302781238802268</c:v>
                </c:pt>
                <c:pt idx="3650">
                  <c:v>-67.342562944636867</c:v>
                </c:pt>
                <c:pt idx="3651">
                  <c:v>-67.382797971097602</c:v>
                </c:pt>
                <c:pt idx="3652">
                  <c:v>-67.423489773899064</c:v>
                </c:pt>
                <c:pt idx="3653">
                  <c:v>-67.464641883278517</c:v>
                </c:pt>
                <c:pt idx="3654">
                  <c:v>-67.506257905682872</c:v>
                </c:pt>
                <c:pt idx="3655">
                  <c:v>-67.548341525508775</c:v>
                </c:pt>
                <c:pt idx="3656">
                  <c:v>-67.590896506898417</c:v>
                </c:pt>
                <c:pt idx="3657">
                  <c:v>-67.633926695596756</c:v>
                </c:pt>
                <c:pt idx="3658">
                  <c:v>-67.677436020866523</c:v>
                </c:pt>
                <c:pt idx="3659">
                  <c:v>-67.721428497468366</c:v>
                </c:pt>
                <c:pt idx="3660">
                  <c:v>-67.765908227703662</c:v>
                </c:pt>
                <c:pt idx="3661">
                  <c:v>-67.810879403529896</c:v>
                </c:pt>
                <c:pt idx="3662">
                  <c:v>-67.856346308741891</c:v>
                </c:pt>
                <c:pt idx="3663">
                  <c:v>-67.902313321227439</c:v>
                </c:pt>
                <c:pt idx="3664">
                  <c:v>-67.948784915301999</c:v>
                </c:pt>
                <c:pt idx="3665">
                  <c:v>-67.995765664118494</c:v>
                </c:pt>
                <c:pt idx="3666">
                  <c:v>-68.043260242160343</c:v>
                </c:pt>
                <c:pt idx="3667">
                  <c:v>-68.091273427822443</c:v>
                </c:pt>
                <c:pt idx="3668">
                  <c:v>-68.139810106077377</c:v>
                </c:pt>
                <c:pt idx="3669">
                  <c:v>-68.188875271236853</c:v>
                </c:pt>
                <c:pt idx="3670">
                  <c:v>-68.238474029806625</c:v>
                </c:pt>
                <c:pt idx="3671">
                  <c:v>-68.288611603444664</c:v>
                </c:pt>
                <c:pt idx="3672">
                  <c:v>-68.339293332022336</c:v>
                </c:pt>
                <c:pt idx="3673">
                  <c:v>-68.390524676791216</c:v>
                </c:pt>
                <c:pt idx="3674">
                  <c:v>-68.442311223668895</c:v>
                </c:pt>
                <c:pt idx="3675">
                  <c:v>-68.494658686638033</c:v>
                </c:pt>
                <c:pt idx="3676">
                  <c:v>-68.54757291126846</c:v>
                </c:pt>
                <c:pt idx="3677">
                  <c:v>-68.601059878371501</c:v>
                </c:pt>
                <c:pt idx="3678">
                  <c:v>-68.655125707782673</c:v>
                </c:pt>
                <c:pt idx="3679">
                  <c:v>-68.70977666228859</c:v>
                </c:pt>
                <c:pt idx="3680">
                  <c:v>-68.765019151694148</c:v>
                </c:pt>
                <c:pt idx="3681">
                  <c:v>-68.820859737048337</c:v>
                </c:pt>
                <c:pt idx="3682">
                  <c:v>-68.877305135023605</c:v>
                </c:pt>
                <c:pt idx="3683">
                  <c:v>-68.934362222461743</c:v>
                </c:pt>
                <c:pt idx="3684">
                  <c:v>-68.992038041096734</c:v>
                </c:pt>
                <c:pt idx="3685">
                  <c:v>-69.050339802454786</c:v>
                </c:pt>
                <c:pt idx="3686">
                  <c:v>-69.109274892944526</c:v>
                </c:pt>
                <c:pt idx="3687">
                  <c:v>-69.168850879148906</c:v>
                </c:pt>
                <c:pt idx="3688">
                  <c:v>-69.229075513320268</c:v>
                </c:pt>
                <c:pt idx="3689">
                  <c:v>-69.289956739096198</c:v>
                </c:pt>
                <c:pt idx="3690">
                  <c:v>-69.351502697438562</c:v>
                </c:pt>
                <c:pt idx="3691">
                  <c:v>-69.413721732817606</c:v>
                </c:pt>
                <c:pt idx="3692">
                  <c:v>-69.476622399640448</c:v>
                </c:pt>
                <c:pt idx="3693">
                  <c:v>-69.540213468941943</c:v>
                </c:pt>
                <c:pt idx="3694">
                  <c:v>-69.604503935354643</c:v>
                </c:pt>
                <c:pt idx="3695">
                  <c:v>-69.669503024363152</c:v>
                </c:pt>
                <c:pt idx="3696">
                  <c:v>-69.735220199861018</c:v>
                </c:pt>
                <c:pt idx="3697">
                  <c:v>-69.801665172029772</c:v>
                </c:pt>
                <c:pt idx="3698">
                  <c:v>-69.868847905547497</c:v>
                </c:pt>
                <c:pt idx="3699">
                  <c:v>-69.93677862815106</c:v>
                </c:pt>
                <c:pt idx="3700">
                  <c:v>-70.005467839564673</c:v>
                </c:pt>
                <c:pt idx="3701">
                  <c:v>-70.074926320821746</c:v>
                </c:pt>
                <c:pt idx="3702">
                  <c:v>-70.145165143991022</c:v>
                </c:pt>
                <c:pt idx="3703">
                  <c:v>-70.216195682332241</c:v>
                </c:pt>
                <c:pt idx="3704">
                  <c:v>-70.288029620910635</c:v>
                </c:pt>
                <c:pt idx="3705">
                  <c:v>-70.360678967683199</c:v>
                </c:pt>
                <c:pt idx="3706">
                  <c:v>-70.434156065089738</c:v>
                </c:pt>
                <c:pt idx="3707">
                  <c:v>-70.508473602177929</c:v>
                </c:pt>
                <c:pt idx="3708">
                  <c:v>-70.583644627285381</c:v>
                </c:pt>
                <c:pt idx="3709">
                  <c:v>-70.65968256131535</c:v>
                </c:pt>
                <c:pt idx="3710">
                  <c:v>-70.736601211634309</c:v>
                </c:pt>
                <c:pt idx="3711">
                  <c:v>-70.814414786636362</c:v>
                </c:pt>
                <c:pt idx="3712">
                  <c:v>-70.893137911000267</c:v>
                </c:pt>
                <c:pt idx="3713">
                  <c:v>-70.972785641685874</c:v>
                </c:pt>
                <c:pt idx="3714">
                  <c:v>-71.05337348471808</c:v>
                </c:pt>
                <c:pt idx="3715">
                  <c:v>-71.134917412793826</c:v>
                </c:pt>
                <c:pt idx="3716">
                  <c:v>-71.217433883767342</c:v>
                </c:pt>
                <c:pt idx="3717">
                  <c:v>-71.30093986007121</c:v>
                </c:pt>
                <c:pt idx="3718">
                  <c:v>-71.385452829120169</c:v>
                </c:pt>
                <c:pt idx="3719">
                  <c:v>-71.470990824765678</c:v>
                </c:pt>
                <c:pt idx="3720">
                  <c:v>-71.557572449861823</c:v>
                </c:pt>
                <c:pt idx="3721">
                  <c:v>-71.64521690002006</c:v>
                </c:pt>
                <c:pt idx="3722">
                  <c:v>-71.733943988618464</c:v>
                </c:pt>
                <c:pt idx="3723">
                  <c:v>-71.823774173149246</c:v>
                </c:pt>
                <c:pt idx="3724">
                  <c:v>-71.91472858300034</c:v>
                </c:pt>
                <c:pt idx="3725">
                  <c:v>-72.006829048750475</c:v>
                </c:pt>
                <c:pt idx="3726">
                  <c:v>-72.100098133085638</c:v>
                </c:pt>
                <c:pt idx="3727">
                  <c:v>-72.194559163451657</c:v>
                </c:pt>
                <c:pt idx="3728">
                  <c:v>-72.290236266547396</c:v>
                </c:pt>
                <c:pt idx="3729">
                  <c:v>-72.387154404796462</c:v>
                </c:pt>
                <c:pt idx="3730">
                  <c:v>-72.485339414924752</c:v>
                </c:pt>
                <c:pt idx="3731">
                  <c:v>-72.584818048805801</c:v>
                </c:pt>
                <c:pt idx="3732">
                  <c:v>-72.685618016719189</c:v>
                </c:pt>
                <c:pt idx="3733">
                  <c:v>-72.787768033203037</c:v>
                </c:pt>
                <c:pt idx="3734">
                  <c:v>-72.891297865694867</c:v>
                </c:pt>
                <c:pt idx="3735">
                  <c:v>-72.996238386156719</c:v>
                </c:pt>
                <c:pt idx="3736">
                  <c:v>-73.102621625906735</c:v>
                </c:pt>
                <c:pt idx="3737">
                  <c:v>-73.210480833915113</c:v>
                </c:pt>
                <c:pt idx="3738">
                  <c:v>-73.319850538807131</c:v>
                </c:pt>
                <c:pt idx="3739">
                  <c:v>-73.430766614877683</c:v>
                </c:pt>
                <c:pt idx="3740">
                  <c:v>-73.543266352421682</c:v>
                </c:pt>
                <c:pt idx="3741">
                  <c:v>-73.657388532734785</c:v>
                </c:pt>
                <c:pt idx="3742">
                  <c:v>-73.773173508148517</c:v>
                </c:pt>
                <c:pt idx="3743">
                  <c:v>-73.890663287515409</c:v>
                </c:pt>
                <c:pt idx="3744">
                  <c:v>-74.009901627606638</c:v>
                </c:pt>
                <c:pt idx="3745">
                  <c:v>-74.130934130900201</c:v>
                </c:pt>
                <c:pt idx="3746">
                  <c:v>-74.253808350313946</c:v>
                </c:pt>
                <c:pt idx="3747">
                  <c:v>-74.378573901491862</c:v>
                </c:pt>
                <c:pt idx="3748">
                  <c:v>-74.505282583287055</c:v>
                </c:pt>
                <c:pt idx="3749">
                  <c:v>-74.633988507188079</c:v>
                </c:pt>
                <c:pt idx="3750">
                  <c:v>-74.764748236483129</c:v>
                </c:pt>
                <c:pt idx="3751">
                  <c:v>-74.897620936071164</c:v>
                </c:pt>
                <c:pt idx="3752">
                  <c:v>-75.032668533894423</c:v>
                </c:pt>
                <c:pt idx="3753">
                  <c:v>-75.169955895098596</c:v>
                </c:pt>
                <c:pt idx="3754">
                  <c:v>-75.309551010155545</c:v>
                </c:pt>
                <c:pt idx="3755">
                  <c:v>-75.45152519829189</c:v>
                </c:pt>
                <c:pt idx="3756">
                  <c:v>-75.595953327754088</c:v>
                </c:pt>
                <c:pt idx="3757">
                  <c:v>-75.742914054621551</c:v>
                </c:pt>
                <c:pt idx="3758">
                  <c:v>-75.892490082048241</c:v>
                </c:pt>
                <c:pt idx="3759">
                  <c:v>-76.044768442083765</c:v>
                </c:pt>
                <c:pt idx="3760">
                  <c:v>-76.199840802481887</c:v>
                </c:pt>
                <c:pt idx="3761">
                  <c:v>-76.357803801179315</c:v>
                </c:pt>
                <c:pt idx="3762">
                  <c:v>-76.518759411519028</c:v>
                </c:pt>
                <c:pt idx="3763">
                  <c:v>-76.68281534165115</c:v>
                </c:pt>
                <c:pt idx="3764">
                  <c:v>-76.850085472049457</c:v>
                </c:pt>
                <c:pt idx="3765">
                  <c:v>-77.02069033556397</c:v>
                </c:pt>
                <c:pt idx="3766">
                  <c:v>-77.194757645083698</c:v>
                </c:pt>
                <c:pt idx="3767">
                  <c:v>-77.372422874605348</c:v>
                </c:pt>
                <c:pt idx="3768">
                  <c:v>-77.553829900299476</c:v>
                </c:pt>
                <c:pt idx="3769">
                  <c:v>-77.739131709181237</c:v>
                </c:pt>
                <c:pt idx="3770">
                  <c:v>-77.928491184135481</c:v>
                </c:pt>
                <c:pt idx="3771">
                  <c:v>-78.122081975361311</c:v>
                </c:pt>
                <c:pt idx="3772">
                  <c:v>-78.320089469929499</c:v>
                </c:pt>
                <c:pt idx="3773">
                  <c:v>-78.522711872999494</c:v>
                </c:pt>
                <c:pt idx="3774">
                  <c:v>-78.730161416516438</c:v>
                </c:pt>
                <c:pt idx="3775">
                  <c:v>-78.94266571382515</c:v>
                </c:pt>
                <c:pt idx="3776">
                  <c:v>-79.160469281887401</c:v>
                </c:pt>
                <c:pt idx="3777">
                  <c:v>-79.38383525662681</c:v>
                </c:pt>
                <c:pt idx="3778">
                  <c:v>-79.613047331545488</c:v>
                </c:pt>
                <c:pt idx="3779">
                  <c:v>-79.848411955433477</c:v>
                </c:pt>
                <c:pt idx="3780">
                  <c:v>-80.090260831886241</c:v>
                </c:pt>
                <c:pt idx="3781">
                  <c:v>-80.338953771736527</c:v>
                </c:pt>
              </c:numCache>
            </c:numRef>
          </c:yVal>
          <c:smooth val="1"/>
          <c:extLst>
            <c:ext xmlns:c16="http://schemas.microsoft.com/office/drawing/2014/chart" uri="{C3380CC4-5D6E-409C-BE32-E72D297353CC}">
              <c16:uniqueId val="{00000000-F29F-4CA5-9185-B227952ABB1D}"/>
            </c:ext>
          </c:extLst>
        </c:ser>
        <c:dLbls>
          <c:showLegendKey val="0"/>
          <c:showVal val="0"/>
          <c:showCatName val="0"/>
          <c:showSerName val="0"/>
          <c:showPercent val="0"/>
          <c:showBubbleSize val="0"/>
        </c:dLbls>
        <c:axId val="501934720"/>
        <c:axId val="501936896"/>
      </c:scatterChart>
      <c:scatterChart>
        <c:scatterStyle val="smoothMarker"/>
        <c:varyColors val="0"/>
        <c:ser>
          <c:idx val="1"/>
          <c:order val="1"/>
          <c:tx>
            <c:v>Phase_Conv(s)</c:v>
          </c:tx>
          <c:marker>
            <c:symbol val="none"/>
          </c:marker>
          <c:xVal>
            <c:numRef>
              <c:f>'TPS543C20 Loop Gain'!$B$133:$B$3914</c:f>
              <c:numCache>
                <c:formatCode>General</c:formatCode>
                <c:ptCount val="3782"/>
                <c:pt idx="0">
                  <c:v>1</c:v>
                </c:pt>
                <c:pt idx="1">
                  <c:v>10</c:v>
                </c:pt>
                <c:pt idx="2">
                  <c:v>100</c:v>
                </c:pt>
                <c:pt idx="3">
                  <c:v>200</c:v>
                </c:pt>
                <c:pt idx="4">
                  <c:v>300</c:v>
                </c:pt>
                <c:pt idx="5">
                  <c:v>400</c:v>
                </c:pt>
                <c:pt idx="6">
                  <c:v>500</c:v>
                </c:pt>
                <c:pt idx="7">
                  <c:v>600</c:v>
                </c:pt>
                <c:pt idx="8">
                  <c:v>700</c:v>
                </c:pt>
                <c:pt idx="9">
                  <c:v>800</c:v>
                </c:pt>
                <c:pt idx="10">
                  <c:v>900</c:v>
                </c:pt>
                <c:pt idx="11">
                  <c:v>1000</c:v>
                </c:pt>
                <c:pt idx="12">
                  <c:v>1100</c:v>
                </c:pt>
                <c:pt idx="13">
                  <c:v>1200</c:v>
                </c:pt>
                <c:pt idx="14">
                  <c:v>1300</c:v>
                </c:pt>
                <c:pt idx="15">
                  <c:v>1400</c:v>
                </c:pt>
                <c:pt idx="16">
                  <c:v>1500</c:v>
                </c:pt>
                <c:pt idx="17">
                  <c:v>1600</c:v>
                </c:pt>
                <c:pt idx="18">
                  <c:v>1700</c:v>
                </c:pt>
                <c:pt idx="19">
                  <c:v>1800</c:v>
                </c:pt>
                <c:pt idx="20">
                  <c:v>1900</c:v>
                </c:pt>
                <c:pt idx="21">
                  <c:v>2000</c:v>
                </c:pt>
                <c:pt idx="22">
                  <c:v>2100</c:v>
                </c:pt>
                <c:pt idx="23">
                  <c:v>2200</c:v>
                </c:pt>
                <c:pt idx="24">
                  <c:v>2300</c:v>
                </c:pt>
                <c:pt idx="25">
                  <c:v>2400</c:v>
                </c:pt>
                <c:pt idx="26">
                  <c:v>2500</c:v>
                </c:pt>
                <c:pt idx="27">
                  <c:v>2600</c:v>
                </c:pt>
                <c:pt idx="28">
                  <c:v>2700</c:v>
                </c:pt>
                <c:pt idx="29">
                  <c:v>2800</c:v>
                </c:pt>
                <c:pt idx="30">
                  <c:v>2900</c:v>
                </c:pt>
                <c:pt idx="31">
                  <c:v>3000</c:v>
                </c:pt>
                <c:pt idx="32">
                  <c:v>3100</c:v>
                </c:pt>
                <c:pt idx="33">
                  <c:v>3200</c:v>
                </c:pt>
                <c:pt idx="34">
                  <c:v>3300</c:v>
                </c:pt>
                <c:pt idx="35">
                  <c:v>3400</c:v>
                </c:pt>
                <c:pt idx="36">
                  <c:v>3500</c:v>
                </c:pt>
                <c:pt idx="37">
                  <c:v>3600</c:v>
                </c:pt>
                <c:pt idx="38">
                  <c:v>3700</c:v>
                </c:pt>
                <c:pt idx="39">
                  <c:v>3800</c:v>
                </c:pt>
                <c:pt idx="40">
                  <c:v>3900</c:v>
                </c:pt>
                <c:pt idx="41">
                  <c:v>4000</c:v>
                </c:pt>
                <c:pt idx="42">
                  <c:v>4100</c:v>
                </c:pt>
                <c:pt idx="43">
                  <c:v>4200</c:v>
                </c:pt>
                <c:pt idx="44">
                  <c:v>4300</c:v>
                </c:pt>
                <c:pt idx="45">
                  <c:v>4400</c:v>
                </c:pt>
                <c:pt idx="46">
                  <c:v>4500</c:v>
                </c:pt>
                <c:pt idx="47">
                  <c:v>4600</c:v>
                </c:pt>
                <c:pt idx="48">
                  <c:v>4700</c:v>
                </c:pt>
                <c:pt idx="49">
                  <c:v>4800</c:v>
                </c:pt>
                <c:pt idx="50">
                  <c:v>4900</c:v>
                </c:pt>
                <c:pt idx="51">
                  <c:v>5000</c:v>
                </c:pt>
                <c:pt idx="52">
                  <c:v>5100</c:v>
                </c:pt>
                <c:pt idx="53">
                  <c:v>5200</c:v>
                </c:pt>
                <c:pt idx="54">
                  <c:v>5300</c:v>
                </c:pt>
                <c:pt idx="55">
                  <c:v>5400</c:v>
                </c:pt>
                <c:pt idx="56">
                  <c:v>5500</c:v>
                </c:pt>
                <c:pt idx="57">
                  <c:v>5600</c:v>
                </c:pt>
                <c:pt idx="58">
                  <c:v>5700</c:v>
                </c:pt>
                <c:pt idx="59">
                  <c:v>5800</c:v>
                </c:pt>
                <c:pt idx="60">
                  <c:v>5900</c:v>
                </c:pt>
                <c:pt idx="61">
                  <c:v>6000</c:v>
                </c:pt>
                <c:pt idx="62">
                  <c:v>6100</c:v>
                </c:pt>
                <c:pt idx="63">
                  <c:v>6200</c:v>
                </c:pt>
                <c:pt idx="64">
                  <c:v>6300</c:v>
                </c:pt>
                <c:pt idx="65">
                  <c:v>6400</c:v>
                </c:pt>
                <c:pt idx="66">
                  <c:v>6500</c:v>
                </c:pt>
                <c:pt idx="67">
                  <c:v>6600</c:v>
                </c:pt>
                <c:pt idx="68">
                  <c:v>6700</c:v>
                </c:pt>
                <c:pt idx="69">
                  <c:v>6800</c:v>
                </c:pt>
                <c:pt idx="70">
                  <c:v>6900</c:v>
                </c:pt>
                <c:pt idx="71">
                  <c:v>7000</c:v>
                </c:pt>
                <c:pt idx="72">
                  <c:v>7100</c:v>
                </c:pt>
                <c:pt idx="73">
                  <c:v>7200</c:v>
                </c:pt>
                <c:pt idx="74">
                  <c:v>7300</c:v>
                </c:pt>
                <c:pt idx="75">
                  <c:v>7400</c:v>
                </c:pt>
                <c:pt idx="76">
                  <c:v>7500</c:v>
                </c:pt>
                <c:pt idx="77">
                  <c:v>7600</c:v>
                </c:pt>
                <c:pt idx="78">
                  <c:v>7700</c:v>
                </c:pt>
                <c:pt idx="79">
                  <c:v>7800</c:v>
                </c:pt>
                <c:pt idx="80">
                  <c:v>7900</c:v>
                </c:pt>
                <c:pt idx="81">
                  <c:v>8000</c:v>
                </c:pt>
                <c:pt idx="82">
                  <c:v>8100</c:v>
                </c:pt>
                <c:pt idx="83">
                  <c:v>8200</c:v>
                </c:pt>
                <c:pt idx="84">
                  <c:v>8300</c:v>
                </c:pt>
                <c:pt idx="85">
                  <c:v>8400</c:v>
                </c:pt>
                <c:pt idx="86">
                  <c:v>8500</c:v>
                </c:pt>
                <c:pt idx="87">
                  <c:v>8600</c:v>
                </c:pt>
                <c:pt idx="88">
                  <c:v>8700</c:v>
                </c:pt>
                <c:pt idx="89">
                  <c:v>8800</c:v>
                </c:pt>
                <c:pt idx="90">
                  <c:v>8900</c:v>
                </c:pt>
                <c:pt idx="91">
                  <c:v>9000</c:v>
                </c:pt>
                <c:pt idx="92">
                  <c:v>9100</c:v>
                </c:pt>
                <c:pt idx="93">
                  <c:v>9200</c:v>
                </c:pt>
                <c:pt idx="94">
                  <c:v>9300</c:v>
                </c:pt>
                <c:pt idx="95">
                  <c:v>9400</c:v>
                </c:pt>
                <c:pt idx="96">
                  <c:v>9500</c:v>
                </c:pt>
                <c:pt idx="97">
                  <c:v>9600</c:v>
                </c:pt>
                <c:pt idx="98">
                  <c:v>9700</c:v>
                </c:pt>
                <c:pt idx="99">
                  <c:v>9800</c:v>
                </c:pt>
                <c:pt idx="100">
                  <c:v>9900</c:v>
                </c:pt>
                <c:pt idx="101">
                  <c:v>10000</c:v>
                </c:pt>
                <c:pt idx="102">
                  <c:v>10100</c:v>
                </c:pt>
                <c:pt idx="103">
                  <c:v>10200</c:v>
                </c:pt>
                <c:pt idx="104">
                  <c:v>10300</c:v>
                </c:pt>
                <c:pt idx="105">
                  <c:v>10400</c:v>
                </c:pt>
                <c:pt idx="106">
                  <c:v>10500</c:v>
                </c:pt>
                <c:pt idx="107">
                  <c:v>10600</c:v>
                </c:pt>
                <c:pt idx="108">
                  <c:v>10700</c:v>
                </c:pt>
                <c:pt idx="109">
                  <c:v>10800</c:v>
                </c:pt>
                <c:pt idx="110">
                  <c:v>10900</c:v>
                </c:pt>
                <c:pt idx="111">
                  <c:v>11000</c:v>
                </c:pt>
                <c:pt idx="112">
                  <c:v>11100</c:v>
                </c:pt>
                <c:pt idx="113">
                  <c:v>11200</c:v>
                </c:pt>
                <c:pt idx="114">
                  <c:v>11300</c:v>
                </c:pt>
                <c:pt idx="115">
                  <c:v>11400</c:v>
                </c:pt>
                <c:pt idx="116">
                  <c:v>11500</c:v>
                </c:pt>
                <c:pt idx="117">
                  <c:v>11600</c:v>
                </c:pt>
                <c:pt idx="118">
                  <c:v>11700</c:v>
                </c:pt>
                <c:pt idx="119">
                  <c:v>11800</c:v>
                </c:pt>
                <c:pt idx="120">
                  <c:v>11900</c:v>
                </c:pt>
                <c:pt idx="121">
                  <c:v>12000</c:v>
                </c:pt>
                <c:pt idx="122">
                  <c:v>12100</c:v>
                </c:pt>
                <c:pt idx="123">
                  <c:v>12200</c:v>
                </c:pt>
                <c:pt idx="124">
                  <c:v>12300</c:v>
                </c:pt>
                <c:pt idx="125">
                  <c:v>12400</c:v>
                </c:pt>
                <c:pt idx="126">
                  <c:v>12500</c:v>
                </c:pt>
                <c:pt idx="127">
                  <c:v>12600</c:v>
                </c:pt>
                <c:pt idx="128">
                  <c:v>12700</c:v>
                </c:pt>
                <c:pt idx="129">
                  <c:v>12800</c:v>
                </c:pt>
                <c:pt idx="130">
                  <c:v>12900</c:v>
                </c:pt>
                <c:pt idx="131">
                  <c:v>13000</c:v>
                </c:pt>
                <c:pt idx="132">
                  <c:v>13100</c:v>
                </c:pt>
                <c:pt idx="133">
                  <c:v>13200</c:v>
                </c:pt>
                <c:pt idx="134">
                  <c:v>13300</c:v>
                </c:pt>
                <c:pt idx="135">
                  <c:v>13400</c:v>
                </c:pt>
                <c:pt idx="136">
                  <c:v>13500</c:v>
                </c:pt>
                <c:pt idx="137">
                  <c:v>13600</c:v>
                </c:pt>
                <c:pt idx="138">
                  <c:v>13700</c:v>
                </c:pt>
                <c:pt idx="139">
                  <c:v>13800</c:v>
                </c:pt>
                <c:pt idx="140">
                  <c:v>13900</c:v>
                </c:pt>
                <c:pt idx="141">
                  <c:v>14000</c:v>
                </c:pt>
                <c:pt idx="142">
                  <c:v>14100</c:v>
                </c:pt>
                <c:pt idx="143">
                  <c:v>14200</c:v>
                </c:pt>
                <c:pt idx="144">
                  <c:v>14300</c:v>
                </c:pt>
                <c:pt idx="145">
                  <c:v>14400</c:v>
                </c:pt>
                <c:pt idx="146">
                  <c:v>14500</c:v>
                </c:pt>
                <c:pt idx="147">
                  <c:v>14600</c:v>
                </c:pt>
                <c:pt idx="148">
                  <c:v>14700</c:v>
                </c:pt>
                <c:pt idx="149">
                  <c:v>14800</c:v>
                </c:pt>
                <c:pt idx="150">
                  <c:v>14900</c:v>
                </c:pt>
                <c:pt idx="151">
                  <c:v>15000</c:v>
                </c:pt>
                <c:pt idx="152">
                  <c:v>15100</c:v>
                </c:pt>
                <c:pt idx="153">
                  <c:v>15200</c:v>
                </c:pt>
                <c:pt idx="154">
                  <c:v>15300</c:v>
                </c:pt>
                <c:pt idx="155">
                  <c:v>15400</c:v>
                </c:pt>
                <c:pt idx="156">
                  <c:v>15500</c:v>
                </c:pt>
                <c:pt idx="157">
                  <c:v>15600</c:v>
                </c:pt>
                <c:pt idx="158">
                  <c:v>15700</c:v>
                </c:pt>
                <c:pt idx="159">
                  <c:v>15800</c:v>
                </c:pt>
                <c:pt idx="160">
                  <c:v>15900</c:v>
                </c:pt>
                <c:pt idx="161">
                  <c:v>16000</c:v>
                </c:pt>
                <c:pt idx="162">
                  <c:v>16100</c:v>
                </c:pt>
                <c:pt idx="163">
                  <c:v>16200</c:v>
                </c:pt>
                <c:pt idx="164">
                  <c:v>16300</c:v>
                </c:pt>
                <c:pt idx="165">
                  <c:v>16400</c:v>
                </c:pt>
                <c:pt idx="166">
                  <c:v>16500</c:v>
                </c:pt>
                <c:pt idx="167">
                  <c:v>16600</c:v>
                </c:pt>
                <c:pt idx="168">
                  <c:v>16700</c:v>
                </c:pt>
                <c:pt idx="169">
                  <c:v>16800</c:v>
                </c:pt>
                <c:pt idx="170">
                  <c:v>16900</c:v>
                </c:pt>
                <c:pt idx="171">
                  <c:v>17000</c:v>
                </c:pt>
                <c:pt idx="172">
                  <c:v>17100</c:v>
                </c:pt>
                <c:pt idx="173">
                  <c:v>17200</c:v>
                </c:pt>
                <c:pt idx="174">
                  <c:v>17300</c:v>
                </c:pt>
                <c:pt idx="175">
                  <c:v>17400</c:v>
                </c:pt>
                <c:pt idx="176">
                  <c:v>17500</c:v>
                </c:pt>
                <c:pt idx="177">
                  <c:v>17600</c:v>
                </c:pt>
                <c:pt idx="178">
                  <c:v>17700</c:v>
                </c:pt>
                <c:pt idx="179">
                  <c:v>17800</c:v>
                </c:pt>
                <c:pt idx="180">
                  <c:v>17900</c:v>
                </c:pt>
                <c:pt idx="181">
                  <c:v>18000</c:v>
                </c:pt>
                <c:pt idx="182">
                  <c:v>18100</c:v>
                </c:pt>
                <c:pt idx="183">
                  <c:v>18200</c:v>
                </c:pt>
                <c:pt idx="184">
                  <c:v>18300</c:v>
                </c:pt>
                <c:pt idx="185">
                  <c:v>18400</c:v>
                </c:pt>
                <c:pt idx="186">
                  <c:v>18500</c:v>
                </c:pt>
                <c:pt idx="187">
                  <c:v>18600</c:v>
                </c:pt>
                <c:pt idx="188">
                  <c:v>18700</c:v>
                </c:pt>
                <c:pt idx="189">
                  <c:v>18800</c:v>
                </c:pt>
                <c:pt idx="190">
                  <c:v>18900</c:v>
                </c:pt>
                <c:pt idx="191">
                  <c:v>19000</c:v>
                </c:pt>
                <c:pt idx="192">
                  <c:v>19100</c:v>
                </c:pt>
                <c:pt idx="193">
                  <c:v>19200</c:v>
                </c:pt>
                <c:pt idx="194">
                  <c:v>19300</c:v>
                </c:pt>
                <c:pt idx="195">
                  <c:v>19400</c:v>
                </c:pt>
                <c:pt idx="196">
                  <c:v>19500</c:v>
                </c:pt>
                <c:pt idx="197">
                  <c:v>19600</c:v>
                </c:pt>
                <c:pt idx="198">
                  <c:v>19700</c:v>
                </c:pt>
                <c:pt idx="199">
                  <c:v>19800</c:v>
                </c:pt>
                <c:pt idx="200">
                  <c:v>19900</c:v>
                </c:pt>
                <c:pt idx="201">
                  <c:v>20000</c:v>
                </c:pt>
                <c:pt idx="202">
                  <c:v>20100</c:v>
                </c:pt>
                <c:pt idx="203">
                  <c:v>20200</c:v>
                </c:pt>
                <c:pt idx="204">
                  <c:v>20300</c:v>
                </c:pt>
                <c:pt idx="205">
                  <c:v>20400</c:v>
                </c:pt>
                <c:pt idx="206">
                  <c:v>20500</c:v>
                </c:pt>
                <c:pt idx="207">
                  <c:v>20600</c:v>
                </c:pt>
                <c:pt idx="208">
                  <c:v>20700</c:v>
                </c:pt>
                <c:pt idx="209">
                  <c:v>20800</c:v>
                </c:pt>
                <c:pt idx="210">
                  <c:v>20900</c:v>
                </c:pt>
                <c:pt idx="211">
                  <c:v>21000</c:v>
                </c:pt>
                <c:pt idx="212">
                  <c:v>21100</c:v>
                </c:pt>
                <c:pt idx="213">
                  <c:v>21200</c:v>
                </c:pt>
                <c:pt idx="214">
                  <c:v>21300</c:v>
                </c:pt>
                <c:pt idx="215">
                  <c:v>21400</c:v>
                </c:pt>
                <c:pt idx="216">
                  <c:v>21500</c:v>
                </c:pt>
                <c:pt idx="217">
                  <c:v>21600</c:v>
                </c:pt>
                <c:pt idx="218">
                  <c:v>21700</c:v>
                </c:pt>
                <c:pt idx="219">
                  <c:v>21800</c:v>
                </c:pt>
                <c:pt idx="220">
                  <c:v>21900</c:v>
                </c:pt>
                <c:pt idx="221">
                  <c:v>22000</c:v>
                </c:pt>
                <c:pt idx="222">
                  <c:v>22100</c:v>
                </c:pt>
                <c:pt idx="223">
                  <c:v>22200</c:v>
                </c:pt>
                <c:pt idx="224">
                  <c:v>22300</c:v>
                </c:pt>
                <c:pt idx="225">
                  <c:v>22400</c:v>
                </c:pt>
                <c:pt idx="226">
                  <c:v>22500</c:v>
                </c:pt>
                <c:pt idx="227">
                  <c:v>22600</c:v>
                </c:pt>
                <c:pt idx="228">
                  <c:v>22700</c:v>
                </c:pt>
                <c:pt idx="229">
                  <c:v>22800</c:v>
                </c:pt>
                <c:pt idx="230">
                  <c:v>22900</c:v>
                </c:pt>
                <c:pt idx="231">
                  <c:v>23000</c:v>
                </c:pt>
                <c:pt idx="232">
                  <c:v>23100</c:v>
                </c:pt>
                <c:pt idx="233">
                  <c:v>23200</c:v>
                </c:pt>
                <c:pt idx="234">
                  <c:v>23300</c:v>
                </c:pt>
                <c:pt idx="235">
                  <c:v>23400</c:v>
                </c:pt>
                <c:pt idx="236">
                  <c:v>23500</c:v>
                </c:pt>
                <c:pt idx="237">
                  <c:v>23600</c:v>
                </c:pt>
                <c:pt idx="238">
                  <c:v>23700</c:v>
                </c:pt>
                <c:pt idx="239">
                  <c:v>23800</c:v>
                </c:pt>
                <c:pt idx="240">
                  <c:v>23900</c:v>
                </c:pt>
                <c:pt idx="241">
                  <c:v>24000</c:v>
                </c:pt>
                <c:pt idx="242">
                  <c:v>24100</c:v>
                </c:pt>
                <c:pt idx="243">
                  <c:v>24200</c:v>
                </c:pt>
                <c:pt idx="244">
                  <c:v>24300</c:v>
                </c:pt>
                <c:pt idx="245">
                  <c:v>24400</c:v>
                </c:pt>
                <c:pt idx="246">
                  <c:v>24500</c:v>
                </c:pt>
                <c:pt idx="247">
                  <c:v>24600</c:v>
                </c:pt>
                <c:pt idx="248">
                  <c:v>24700</c:v>
                </c:pt>
                <c:pt idx="249">
                  <c:v>24800</c:v>
                </c:pt>
                <c:pt idx="250">
                  <c:v>24900</c:v>
                </c:pt>
                <c:pt idx="251">
                  <c:v>25000</c:v>
                </c:pt>
                <c:pt idx="252">
                  <c:v>25100</c:v>
                </c:pt>
                <c:pt idx="253">
                  <c:v>25200</c:v>
                </c:pt>
                <c:pt idx="254">
                  <c:v>25300</c:v>
                </c:pt>
                <c:pt idx="255">
                  <c:v>25400</c:v>
                </c:pt>
                <c:pt idx="256">
                  <c:v>25500</c:v>
                </c:pt>
                <c:pt idx="257">
                  <c:v>25600</c:v>
                </c:pt>
                <c:pt idx="258">
                  <c:v>25700</c:v>
                </c:pt>
                <c:pt idx="259">
                  <c:v>25800</c:v>
                </c:pt>
                <c:pt idx="260">
                  <c:v>25900</c:v>
                </c:pt>
                <c:pt idx="261">
                  <c:v>26000</c:v>
                </c:pt>
                <c:pt idx="262">
                  <c:v>26100</c:v>
                </c:pt>
                <c:pt idx="263">
                  <c:v>26200</c:v>
                </c:pt>
                <c:pt idx="264">
                  <c:v>26300</c:v>
                </c:pt>
                <c:pt idx="265">
                  <c:v>26400</c:v>
                </c:pt>
                <c:pt idx="266">
                  <c:v>26500</c:v>
                </c:pt>
                <c:pt idx="267">
                  <c:v>26600</c:v>
                </c:pt>
                <c:pt idx="268">
                  <c:v>26700</c:v>
                </c:pt>
                <c:pt idx="269">
                  <c:v>26800</c:v>
                </c:pt>
                <c:pt idx="270">
                  <c:v>26900</c:v>
                </c:pt>
                <c:pt idx="271">
                  <c:v>27000</c:v>
                </c:pt>
                <c:pt idx="272">
                  <c:v>27100</c:v>
                </c:pt>
                <c:pt idx="273">
                  <c:v>27200</c:v>
                </c:pt>
                <c:pt idx="274">
                  <c:v>27300</c:v>
                </c:pt>
                <c:pt idx="275">
                  <c:v>27400</c:v>
                </c:pt>
                <c:pt idx="276">
                  <c:v>27500</c:v>
                </c:pt>
                <c:pt idx="277">
                  <c:v>27600</c:v>
                </c:pt>
                <c:pt idx="278">
                  <c:v>27700</c:v>
                </c:pt>
                <c:pt idx="279">
                  <c:v>27800</c:v>
                </c:pt>
                <c:pt idx="280">
                  <c:v>27900</c:v>
                </c:pt>
                <c:pt idx="281">
                  <c:v>28000</c:v>
                </c:pt>
                <c:pt idx="282">
                  <c:v>28100</c:v>
                </c:pt>
                <c:pt idx="283">
                  <c:v>28200</c:v>
                </c:pt>
                <c:pt idx="284">
                  <c:v>28300</c:v>
                </c:pt>
                <c:pt idx="285">
                  <c:v>28400</c:v>
                </c:pt>
                <c:pt idx="286">
                  <c:v>28500</c:v>
                </c:pt>
                <c:pt idx="287">
                  <c:v>28600</c:v>
                </c:pt>
                <c:pt idx="288">
                  <c:v>28700</c:v>
                </c:pt>
                <c:pt idx="289">
                  <c:v>28800</c:v>
                </c:pt>
                <c:pt idx="290">
                  <c:v>28900</c:v>
                </c:pt>
                <c:pt idx="291">
                  <c:v>29000</c:v>
                </c:pt>
                <c:pt idx="292">
                  <c:v>29100</c:v>
                </c:pt>
                <c:pt idx="293">
                  <c:v>29200</c:v>
                </c:pt>
                <c:pt idx="294">
                  <c:v>29300</c:v>
                </c:pt>
                <c:pt idx="295">
                  <c:v>29400</c:v>
                </c:pt>
                <c:pt idx="296">
                  <c:v>29500</c:v>
                </c:pt>
                <c:pt idx="297">
                  <c:v>29600</c:v>
                </c:pt>
                <c:pt idx="298">
                  <c:v>29700</c:v>
                </c:pt>
                <c:pt idx="299">
                  <c:v>29800</c:v>
                </c:pt>
                <c:pt idx="300">
                  <c:v>29900</c:v>
                </c:pt>
                <c:pt idx="301">
                  <c:v>30000</c:v>
                </c:pt>
                <c:pt idx="302">
                  <c:v>30100</c:v>
                </c:pt>
                <c:pt idx="303">
                  <c:v>30200</c:v>
                </c:pt>
                <c:pt idx="304">
                  <c:v>30300</c:v>
                </c:pt>
                <c:pt idx="305">
                  <c:v>30400</c:v>
                </c:pt>
                <c:pt idx="306">
                  <c:v>30500</c:v>
                </c:pt>
                <c:pt idx="307">
                  <c:v>30600</c:v>
                </c:pt>
                <c:pt idx="308">
                  <c:v>30700</c:v>
                </c:pt>
                <c:pt idx="309">
                  <c:v>30800</c:v>
                </c:pt>
                <c:pt idx="310">
                  <c:v>30900</c:v>
                </c:pt>
                <c:pt idx="311">
                  <c:v>31000</c:v>
                </c:pt>
                <c:pt idx="312">
                  <c:v>31100</c:v>
                </c:pt>
                <c:pt idx="313">
                  <c:v>31200</c:v>
                </c:pt>
                <c:pt idx="314">
                  <c:v>31300</c:v>
                </c:pt>
                <c:pt idx="315">
                  <c:v>31400</c:v>
                </c:pt>
                <c:pt idx="316">
                  <c:v>31500</c:v>
                </c:pt>
                <c:pt idx="317">
                  <c:v>31600</c:v>
                </c:pt>
                <c:pt idx="318">
                  <c:v>31700</c:v>
                </c:pt>
                <c:pt idx="319">
                  <c:v>31800</c:v>
                </c:pt>
                <c:pt idx="320">
                  <c:v>31900</c:v>
                </c:pt>
                <c:pt idx="321">
                  <c:v>32000</c:v>
                </c:pt>
                <c:pt idx="322">
                  <c:v>32100</c:v>
                </c:pt>
                <c:pt idx="323">
                  <c:v>32200</c:v>
                </c:pt>
                <c:pt idx="324">
                  <c:v>32300</c:v>
                </c:pt>
                <c:pt idx="325">
                  <c:v>32400</c:v>
                </c:pt>
                <c:pt idx="326">
                  <c:v>32500</c:v>
                </c:pt>
                <c:pt idx="327">
                  <c:v>32600</c:v>
                </c:pt>
                <c:pt idx="328">
                  <c:v>32700</c:v>
                </c:pt>
                <c:pt idx="329">
                  <c:v>32800</c:v>
                </c:pt>
                <c:pt idx="330">
                  <c:v>32900</c:v>
                </c:pt>
                <c:pt idx="331">
                  <c:v>33000</c:v>
                </c:pt>
                <c:pt idx="332">
                  <c:v>33100</c:v>
                </c:pt>
                <c:pt idx="333">
                  <c:v>33200</c:v>
                </c:pt>
                <c:pt idx="334">
                  <c:v>33300</c:v>
                </c:pt>
                <c:pt idx="335">
                  <c:v>33400</c:v>
                </c:pt>
                <c:pt idx="336">
                  <c:v>33500</c:v>
                </c:pt>
                <c:pt idx="337">
                  <c:v>33600</c:v>
                </c:pt>
                <c:pt idx="338">
                  <c:v>33700</c:v>
                </c:pt>
                <c:pt idx="339">
                  <c:v>33800</c:v>
                </c:pt>
                <c:pt idx="340">
                  <c:v>33900</c:v>
                </c:pt>
                <c:pt idx="341">
                  <c:v>34000</c:v>
                </c:pt>
                <c:pt idx="342">
                  <c:v>34100</c:v>
                </c:pt>
                <c:pt idx="343">
                  <c:v>34200</c:v>
                </c:pt>
                <c:pt idx="344">
                  <c:v>34300</c:v>
                </c:pt>
                <c:pt idx="345">
                  <c:v>34400</c:v>
                </c:pt>
                <c:pt idx="346">
                  <c:v>34500</c:v>
                </c:pt>
                <c:pt idx="347">
                  <c:v>34600</c:v>
                </c:pt>
                <c:pt idx="348">
                  <c:v>34700</c:v>
                </c:pt>
                <c:pt idx="349">
                  <c:v>34800</c:v>
                </c:pt>
                <c:pt idx="350">
                  <c:v>34900</c:v>
                </c:pt>
                <c:pt idx="351">
                  <c:v>35000</c:v>
                </c:pt>
                <c:pt idx="352">
                  <c:v>35100</c:v>
                </c:pt>
                <c:pt idx="353">
                  <c:v>35200</c:v>
                </c:pt>
                <c:pt idx="354">
                  <c:v>35300</c:v>
                </c:pt>
                <c:pt idx="355">
                  <c:v>35400</c:v>
                </c:pt>
                <c:pt idx="356">
                  <c:v>35500</c:v>
                </c:pt>
                <c:pt idx="357">
                  <c:v>35600</c:v>
                </c:pt>
                <c:pt idx="358">
                  <c:v>35700</c:v>
                </c:pt>
                <c:pt idx="359">
                  <c:v>35800</c:v>
                </c:pt>
                <c:pt idx="360">
                  <c:v>35900</c:v>
                </c:pt>
                <c:pt idx="361">
                  <c:v>36000</c:v>
                </c:pt>
                <c:pt idx="362">
                  <c:v>36100</c:v>
                </c:pt>
                <c:pt idx="363">
                  <c:v>36200</c:v>
                </c:pt>
                <c:pt idx="364">
                  <c:v>36300</c:v>
                </c:pt>
                <c:pt idx="365">
                  <c:v>36400</c:v>
                </c:pt>
                <c:pt idx="366">
                  <c:v>36500</c:v>
                </c:pt>
                <c:pt idx="367">
                  <c:v>36600</c:v>
                </c:pt>
                <c:pt idx="368">
                  <c:v>36700</c:v>
                </c:pt>
                <c:pt idx="369">
                  <c:v>36800</c:v>
                </c:pt>
                <c:pt idx="370">
                  <c:v>36900</c:v>
                </c:pt>
                <c:pt idx="371">
                  <c:v>37000</c:v>
                </c:pt>
                <c:pt idx="372">
                  <c:v>37100</c:v>
                </c:pt>
                <c:pt idx="373">
                  <c:v>37200</c:v>
                </c:pt>
                <c:pt idx="374">
                  <c:v>37300</c:v>
                </c:pt>
                <c:pt idx="375">
                  <c:v>37400</c:v>
                </c:pt>
                <c:pt idx="376">
                  <c:v>37500</c:v>
                </c:pt>
                <c:pt idx="377">
                  <c:v>37600</c:v>
                </c:pt>
                <c:pt idx="378">
                  <c:v>37700</c:v>
                </c:pt>
                <c:pt idx="379">
                  <c:v>37800</c:v>
                </c:pt>
                <c:pt idx="380">
                  <c:v>37900</c:v>
                </c:pt>
                <c:pt idx="381">
                  <c:v>38000</c:v>
                </c:pt>
                <c:pt idx="382">
                  <c:v>38100</c:v>
                </c:pt>
                <c:pt idx="383">
                  <c:v>38200</c:v>
                </c:pt>
                <c:pt idx="384">
                  <c:v>38300</c:v>
                </c:pt>
                <c:pt idx="385">
                  <c:v>38400</c:v>
                </c:pt>
                <c:pt idx="386">
                  <c:v>38500</c:v>
                </c:pt>
                <c:pt idx="387">
                  <c:v>38600</c:v>
                </c:pt>
                <c:pt idx="388">
                  <c:v>38700</c:v>
                </c:pt>
                <c:pt idx="389">
                  <c:v>38800</c:v>
                </c:pt>
                <c:pt idx="390">
                  <c:v>38900</c:v>
                </c:pt>
                <c:pt idx="391">
                  <c:v>39000</c:v>
                </c:pt>
                <c:pt idx="392">
                  <c:v>39100</c:v>
                </c:pt>
                <c:pt idx="393">
                  <c:v>39200</c:v>
                </c:pt>
                <c:pt idx="394">
                  <c:v>39300</c:v>
                </c:pt>
                <c:pt idx="395">
                  <c:v>39400</c:v>
                </c:pt>
                <c:pt idx="396">
                  <c:v>39500</c:v>
                </c:pt>
                <c:pt idx="397">
                  <c:v>39600</c:v>
                </c:pt>
                <c:pt idx="398">
                  <c:v>39700</c:v>
                </c:pt>
                <c:pt idx="399">
                  <c:v>39800</c:v>
                </c:pt>
                <c:pt idx="400">
                  <c:v>39900</c:v>
                </c:pt>
                <c:pt idx="401">
                  <c:v>40000</c:v>
                </c:pt>
                <c:pt idx="402">
                  <c:v>40100</c:v>
                </c:pt>
                <c:pt idx="403">
                  <c:v>40200</c:v>
                </c:pt>
                <c:pt idx="404">
                  <c:v>40300</c:v>
                </c:pt>
                <c:pt idx="405">
                  <c:v>40400</c:v>
                </c:pt>
                <c:pt idx="406">
                  <c:v>40500</c:v>
                </c:pt>
                <c:pt idx="407">
                  <c:v>40600</c:v>
                </c:pt>
                <c:pt idx="408">
                  <c:v>40700</c:v>
                </c:pt>
                <c:pt idx="409">
                  <c:v>40800</c:v>
                </c:pt>
                <c:pt idx="410">
                  <c:v>40900</c:v>
                </c:pt>
                <c:pt idx="411">
                  <c:v>41000</c:v>
                </c:pt>
                <c:pt idx="412">
                  <c:v>41100</c:v>
                </c:pt>
                <c:pt idx="413">
                  <c:v>41200</c:v>
                </c:pt>
                <c:pt idx="414">
                  <c:v>41300</c:v>
                </c:pt>
                <c:pt idx="415">
                  <c:v>41400</c:v>
                </c:pt>
                <c:pt idx="416">
                  <c:v>41500</c:v>
                </c:pt>
                <c:pt idx="417">
                  <c:v>41600</c:v>
                </c:pt>
                <c:pt idx="418">
                  <c:v>41700</c:v>
                </c:pt>
                <c:pt idx="419">
                  <c:v>41800</c:v>
                </c:pt>
                <c:pt idx="420">
                  <c:v>41900</c:v>
                </c:pt>
                <c:pt idx="421">
                  <c:v>42000</c:v>
                </c:pt>
                <c:pt idx="422">
                  <c:v>42100</c:v>
                </c:pt>
                <c:pt idx="423">
                  <c:v>42200</c:v>
                </c:pt>
                <c:pt idx="424">
                  <c:v>42300</c:v>
                </c:pt>
                <c:pt idx="425">
                  <c:v>42400</c:v>
                </c:pt>
                <c:pt idx="426">
                  <c:v>42500</c:v>
                </c:pt>
                <c:pt idx="427">
                  <c:v>42600</c:v>
                </c:pt>
                <c:pt idx="428">
                  <c:v>42700</c:v>
                </c:pt>
                <c:pt idx="429">
                  <c:v>42800</c:v>
                </c:pt>
                <c:pt idx="430">
                  <c:v>42900</c:v>
                </c:pt>
                <c:pt idx="431">
                  <c:v>43000</c:v>
                </c:pt>
                <c:pt idx="432">
                  <c:v>43100</c:v>
                </c:pt>
                <c:pt idx="433">
                  <c:v>43200</c:v>
                </c:pt>
                <c:pt idx="434">
                  <c:v>43300</c:v>
                </c:pt>
                <c:pt idx="435">
                  <c:v>43400</c:v>
                </c:pt>
                <c:pt idx="436">
                  <c:v>43500</c:v>
                </c:pt>
                <c:pt idx="437">
                  <c:v>43600</c:v>
                </c:pt>
                <c:pt idx="438">
                  <c:v>43700</c:v>
                </c:pt>
                <c:pt idx="439">
                  <c:v>43800</c:v>
                </c:pt>
                <c:pt idx="440">
                  <c:v>43900</c:v>
                </c:pt>
                <c:pt idx="441">
                  <c:v>44000</c:v>
                </c:pt>
                <c:pt idx="442">
                  <c:v>44100</c:v>
                </c:pt>
                <c:pt idx="443">
                  <c:v>44200</c:v>
                </c:pt>
                <c:pt idx="444">
                  <c:v>44300</c:v>
                </c:pt>
                <c:pt idx="445">
                  <c:v>44400</c:v>
                </c:pt>
                <c:pt idx="446">
                  <c:v>44500</c:v>
                </c:pt>
                <c:pt idx="447">
                  <c:v>44600</c:v>
                </c:pt>
                <c:pt idx="448">
                  <c:v>44700</c:v>
                </c:pt>
                <c:pt idx="449">
                  <c:v>44800</c:v>
                </c:pt>
                <c:pt idx="450">
                  <c:v>44900</c:v>
                </c:pt>
                <c:pt idx="451">
                  <c:v>45000</c:v>
                </c:pt>
                <c:pt idx="452">
                  <c:v>45100</c:v>
                </c:pt>
                <c:pt idx="453">
                  <c:v>45200</c:v>
                </c:pt>
                <c:pt idx="454">
                  <c:v>45300</c:v>
                </c:pt>
                <c:pt idx="455">
                  <c:v>45400</c:v>
                </c:pt>
                <c:pt idx="456">
                  <c:v>45500</c:v>
                </c:pt>
                <c:pt idx="457">
                  <c:v>45600</c:v>
                </c:pt>
                <c:pt idx="458">
                  <c:v>45700</c:v>
                </c:pt>
                <c:pt idx="459">
                  <c:v>45800</c:v>
                </c:pt>
                <c:pt idx="460">
                  <c:v>45900</c:v>
                </c:pt>
                <c:pt idx="461">
                  <c:v>46000</c:v>
                </c:pt>
                <c:pt idx="462">
                  <c:v>46100</c:v>
                </c:pt>
                <c:pt idx="463">
                  <c:v>46200</c:v>
                </c:pt>
                <c:pt idx="464">
                  <c:v>46300</c:v>
                </c:pt>
                <c:pt idx="465">
                  <c:v>46400</c:v>
                </c:pt>
                <c:pt idx="466">
                  <c:v>46500</c:v>
                </c:pt>
                <c:pt idx="467">
                  <c:v>46600</c:v>
                </c:pt>
                <c:pt idx="468">
                  <c:v>46700</c:v>
                </c:pt>
                <c:pt idx="469">
                  <c:v>46800</c:v>
                </c:pt>
                <c:pt idx="470">
                  <c:v>46900</c:v>
                </c:pt>
                <c:pt idx="471">
                  <c:v>47000</c:v>
                </c:pt>
                <c:pt idx="472">
                  <c:v>47100</c:v>
                </c:pt>
                <c:pt idx="473">
                  <c:v>47200</c:v>
                </c:pt>
                <c:pt idx="474">
                  <c:v>47300</c:v>
                </c:pt>
                <c:pt idx="475">
                  <c:v>47400</c:v>
                </c:pt>
                <c:pt idx="476">
                  <c:v>47500</c:v>
                </c:pt>
                <c:pt idx="477">
                  <c:v>47600</c:v>
                </c:pt>
                <c:pt idx="478">
                  <c:v>47700</c:v>
                </c:pt>
                <c:pt idx="479">
                  <c:v>47800</c:v>
                </c:pt>
                <c:pt idx="480">
                  <c:v>47900</c:v>
                </c:pt>
                <c:pt idx="481">
                  <c:v>48000</c:v>
                </c:pt>
                <c:pt idx="482">
                  <c:v>48100</c:v>
                </c:pt>
                <c:pt idx="483">
                  <c:v>48200</c:v>
                </c:pt>
                <c:pt idx="484">
                  <c:v>48300</c:v>
                </c:pt>
                <c:pt idx="485">
                  <c:v>48400</c:v>
                </c:pt>
                <c:pt idx="486">
                  <c:v>48500</c:v>
                </c:pt>
                <c:pt idx="487">
                  <c:v>48600</c:v>
                </c:pt>
                <c:pt idx="488">
                  <c:v>48700</c:v>
                </c:pt>
                <c:pt idx="489">
                  <c:v>48800</c:v>
                </c:pt>
                <c:pt idx="490">
                  <c:v>48900</c:v>
                </c:pt>
                <c:pt idx="491">
                  <c:v>49000</c:v>
                </c:pt>
                <c:pt idx="492">
                  <c:v>49100</c:v>
                </c:pt>
                <c:pt idx="493">
                  <c:v>49200</c:v>
                </c:pt>
                <c:pt idx="494">
                  <c:v>49300</c:v>
                </c:pt>
                <c:pt idx="495">
                  <c:v>49400</c:v>
                </c:pt>
                <c:pt idx="496">
                  <c:v>49500</c:v>
                </c:pt>
                <c:pt idx="497">
                  <c:v>49600</c:v>
                </c:pt>
                <c:pt idx="498">
                  <c:v>49700</c:v>
                </c:pt>
                <c:pt idx="499">
                  <c:v>49800</c:v>
                </c:pt>
                <c:pt idx="500">
                  <c:v>49900</c:v>
                </c:pt>
                <c:pt idx="501">
                  <c:v>50000</c:v>
                </c:pt>
                <c:pt idx="502">
                  <c:v>50100</c:v>
                </c:pt>
                <c:pt idx="503">
                  <c:v>50200</c:v>
                </c:pt>
                <c:pt idx="504">
                  <c:v>50300</c:v>
                </c:pt>
                <c:pt idx="505">
                  <c:v>50400</c:v>
                </c:pt>
                <c:pt idx="506">
                  <c:v>50500</c:v>
                </c:pt>
                <c:pt idx="507">
                  <c:v>50600</c:v>
                </c:pt>
                <c:pt idx="508">
                  <c:v>50700</c:v>
                </c:pt>
                <c:pt idx="509">
                  <c:v>50800</c:v>
                </c:pt>
                <c:pt idx="510">
                  <c:v>50900</c:v>
                </c:pt>
                <c:pt idx="511">
                  <c:v>51000</c:v>
                </c:pt>
                <c:pt idx="512">
                  <c:v>51100</c:v>
                </c:pt>
                <c:pt idx="513">
                  <c:v>51200</c:v>
                </c:pt>
                <c:pt idx="514">
                  <c:v>51300</c:v>
                </c:pt>
                <c:pt idx="515">
                  <c:v>51400</c:v>
                </c:pt>
                <c:pt idx="516">
                  <c:v>51500</c:v>
                </c:pt>
                <c:pt idx="517">
                  <c:v>51600</c:v>
                </c:pt>
                <c:pt idx="518">
                  <c:v>51700</c:v>
                </c:pt>
                <c:pt idx="519">
                  <c:v>51800</c:v>
                </c:pt>
                <c:pt idx="520">
                  <c:v>51900</c:v>
                </c:pt>
                <c:pt idx="521">
                  <c:v>52000</c:v>
                </c:pt>
                <c:pt idx="522">
                  <c:v>52100</c:v>
                </c:pt>
                <c:pt idx="523">
                  <c:v>52200</c:v>
                </c:pt>
                <c:pt idx="524">
                  <c:v>52300</c:v>
                </c:pt>
                <c:pt idx="525">
                  <c:v>52400</c:v>
                </c:pt>
                <c:pt idx="526">
                  <c:v>52500</c:v>
                </c:pt>
                <c:pt idx="527">
                  <c:v>52600</c:v>
                </c:pt>
                <c:pt idx="528">
                  <c:v>52700</c:v>
                </c:pt>
                <c:pt idx="529">
                  <c:v>52800</c:v>
                </c:pt>
                <c:pt idx="530">
                  <c:v>52900</c:v>
                </c:pt>
                <c:pt idx="531">
                  <c:v>53000</c:v>
                </c:pt>
                <c:pt idx="532">
                  <c:v>53100</c:v>
                </c:pt>
                <c:pt idx="533">
                  <c:v>53200</c:v>
                </c:pt>
                <c:pt idx="534">
                  <c:v>53300</c:v>
                </c:pt>
                <c:pt idx="535">
                  <c:v>53400</c:v>
                </c:pt>
                <c:pt idx="536">
                  <c:v>53500</c:v>
                </c:pt>
                <c:pt idx="537">
                  <c:v>53600</c:v>
                </c:pt>
                <c:pt idx="538">
                  <c:v>53700</c:v>
                </c:pt>
                <c:pt idx="539">
                  <c:v>53800</c:v>
                </c:pt>
                <c:pt idx="540">
                  <c:v>53900</c:v>
                </c:pt>
                <c:pt idx="541">
                  <c:v>54000</c:v>
                </c:pt>
                <c:pt idx="542">
                  <c:v>54100</c:v>
                </c:pt>
                <c:pt idx="543">
                  <c:v>54200</c:v>
                </c:pt>
                <c:pt idx="544">
                  <c:v>54300</c:v>
                </c:pt>
                <c:pt idx="545">
                  <c:v>54400</c:v>
                </c:pt>
                <c:pt idx="546">
                  <c:v>54500</c:v>
                </c:pt>
                <c:pt idx="547">
                  <c:v>54600</c:v>
                </c:pt>
                <c:pt idx="548">
                  <c:v>54700</c:v>
                </c:pt>
                <c:pt idx="549">
                  <c:v>54800</c:v>
                </c:pt>
                <c:pt idx="550">
                  <c:v>54900</c:v>
                </c:pt>
                <c:pt idx="551">
                  <c:v>55000</c:v>
                </c:pt>
                <c:pt idx="552">
                  <c:v>55100</c:v>
                </c:pt>
                <c:pt idx="553">
                  <c:v>55200</c:v>
                </c:pt>
                <c:pt idx="554">
                  <c:v>55300</c:v>
                </c:pt>
                <c:pt idx="555">
                  <c:v>55400</c:v>
                </c:pt>
                <c:pt idx="556">
                  <c:v>55500</c:v>
                </c:pt>
                <c:pt idx="557">
                  <c:v>55600</c:v>
                </c:pt>
                <c:pt idx="558">
                  <c:v>55700</c:v>
                </c:pt>
                <c:pt idx="559">
                  <c:v>55800</c:v>
                </c:pt>
                <c:pt idx="560">
                  <c:v>55900</c:v>
                </c:pt>
                <c:pt idx="561">
                  <c:v>56000</c:v>
                </c:pt>
                <c:pt idx="562">
                  <c:v>56100</c:v>
                </c:pt>
                <c:pt idx="563">
                  <c:v>56200</c:v>
                </c:pt>
                <c:pt idx="564">
                  <c:v>56300</c:v>
                </c:pt>
                <c:pt idx="565">
                  <c:v>56400</c:v>
                </c:pt>
                <c:pt idx="566">
                  <c:v>56500</c:v>
                </c:pt>
                <c:pt idx="567">
                  <c:v>56600</c:v>
                </c:pt>
                <c:pt idx="568">
                  <c:v>56700</c:v>
                </c:pt>
                <c:pt idx="569">
                  <c:v>56800</c:v>
                </c:pt>
                <c:pt idx="570">
                  <c:v>56900</c:v>
                </c:pt>
                <c:pt idx="571">
                  <c:v>57000</c:v>
                </c:pt>
                <c:pt idx="572">
                  <c:v>57100</c:v>
                </c:pt>
                <c:pt idx="573">
                  <c:v>57200</c:v>
                </c:pt>
                <c:pt idx="574">
                  <c:v>57300</c:v>
                </c:pt>
                <c:pt idx="575">
                  <c:v>57400</c:v>
                </c:pt>
                <c:pt idx="576">
                  <c:v>57500</c:v>
                </c:pt>
                <c:pt idx="577">
                  <c:v>57600</c:v>
                </c:pt>
                <c:pt idx="578">
                  <c:v>57700</c:v>
                </c:pt>
                <c:pt idx="579">
                  <c:v>57800</c:v>
                </c:pt>
                <c:pt idx="580">
                  <c:v>57900</c:v>
                </c:pt>
                <c:pt idx="581">
                  <c:v>58000</c:v>
                </c:pt>
                <c:pt idx="582">
                  <c:v>58100</c:v>
                </c:pt>
                <c:pt idx="583">
                  <c:v>58200</c:v>
                </c:pt>
                <c:pt idx="584">
                  <c:v>58300</c:v>
                </c:pt>
                <c:pt idx="585">
                  <c:v>58400</c:v>
                </c:pt>
                <c:pt idx="586">
                  <c:v>58500</c:v>
                </c:pt>
                <c:pt idx="587">
                  <c:v>58600</c:v>
                </c:pt>
                <c:pt idx="588">
                  <c:v>58700</c:v>
                </c:pt>
                <c:pt idx="589">
                  <c:v>58800</c:v>
                </c:pt>
                <c:pt idx="590">
                  <c:v>58900</c:v>
                </c:pt>
                <c:pt idx="591">
                  <c:v>59000</c:v>
                </c:pt>
                <c:pt idx="592">
                  <c:v>59100</c:v>
                </c:pt>
                <c:pt idx="593">
                  <c:v>59200</c:v>
                </c:pt>
                <c:pt idx="594">
                  <c:v>59300</c:v>
                </c:pt>
                <c:pt idx="595">
                  <c:v>59400</c:v>
                </c:pt>
                <c:pt idx="596">
                  <c:v>59500</c:v>
                </c:pt>
                <c:pt idx="597">
                  <c:v>59600</c:v>
                </c:pt>
                <c:pt idx="598">
                  <c:v>59700</c:v>
                </c:pt>
                <c:pt idx="599">
                  <c:v>59800</c:v>
                </c:pt>
                <c:pt idx="600">
                  <c:v>59900</c:v>
                </c:pt>
                <c:pt idx="601">
                  <c:v>60000</c:v>
                </c:pt>
                <c:pt idx="602">
                  <c:v>60100</c:v>
                </c:pt>
                <c:pt idx="603">
                  <c:v>60200</c:v>
                </c:pt>
                <c:pt idx="604">
                  <c:v>60300</c:v>
                </c:pt>
                <c:pt idx="605">
                  <c:v>60400</c:v>
                </c:pt>
                <c:pt idx="606">
                  <c:v>60500</c:v>
                </c:pt>
                <c:pt idx="607">
                  <c:v>60600</c:v>
                </c:pt>
                <c:pt idx="608">
                  <c:v>60700</c:v>
                </c:pt>
                <c:pt idx="609">
                  <c:v>60800</c:v>
                </c:pt>
                <c:pt idx="610">
                  <c:v>60900</c:v>
                </c:pt>
                <c:pt idx="611">
                  <c:v>61000</c:v>
                </c:pt>
                <c:pt idx="612">
                  <c:v>61100</c:v>
                </c:pt>
                <c:pt idx="613">
                  <c:v>61200</c:v>
                </c:pt>
                <c:pt idx="614">
                  <c:v>61300</c:v>
                </c:pt>
                <c:pt idx="615">
                  <c:v>61400</c:v>
                </c:pt>
                <c:pt idx="616">
                  <c:v>61500</c:v>
                </c:pt>
                <c:pt idx="617">
                  <c:v>61600</c:v>
                </c:pt>
                <c:pt idx="618">
                  <c:v>61700</c:v>
                </c:pt>
                <c:pt idx="619">
                  <c:v>61800</c:v>
                </c:pt>
                <c:pt idx="620">
                  <c:v>61900</c:v>
                </c:pt>
                <c:pt idx="621">
                  <c:v>62000</c:v>
                </c:pt>
                <c:pt idx="622">
                  <c:v>62100</c:v>
                </c:pt>
                <c:pt idx="623">
                  <c:v>62200</c:v>
                </c:pt>
                <c:pt idx="624">
                  <c:v>62300</c:v>
                </c:pt>
                <c:pt idx="625">
                  <c:v>62400</c:v>
                </c:pt>
                <c:pt idx="626">
                  <c:v>62500</c:v>
                </c:pt>
                <c:pt idx="627">
                  <c:v>62600</c:v>
                </c:pt>
                <c:pt idx="628">
                  <c:v>62700</c:v>
                </c:pt>
                <c:pt idx="629">
                  <c:v>62800</c:v>
                </c:pt>
                <c:pt idx="630">
                  <c:v>62900</c:v>
                </c:pt>
                <c:pt idx="631">
                  <c:v>63000</c:v>
                </c:pt>
                <c:pt idx="632">
                  <c:v>63100</c:v>
                </c:pt>
                <c:pt idx="633">
                  <c:v>63200</c:v>
                </c:pt>
                <c:pt idx="634">
                  <c:v>63300</c:v>
                </c:pt>
                <c:pt idx="635">
                  <c:v>63400</c:v>
                </c:pt>
                <c:pt idx="636">
                  <c:v>63500</c:v>
                </c:pt>
                <c:pt idx="637">
                  <c:v>63600</c:v>
                </c:pt>
                <c:pt idx="638">
                  <c:v>63700</c:v>
                </c:pt>
                <c:pt idx="639">
                  <c:v>63800</c:v>
                </c:pt>
                <c:pt idx="640">
                  <c:v>63900</c:v>
                </c:pt>
                <c:pt idx="641">
                  <c:v>64000</c:v>
                </c:pt>
                <c:pt idx="642">
                  <c:v>64100</c:v>
                </c:pt>
                <c:pt idx="643">
                  <c:v>64200</c:v>
                </c:pt>
                <c:pt idx="644">
                  <c:v>64300</c:v>
                </c:pt>
                <c:pt idx="645">
                  <c:v>64400</c:v>
                </c:pt>
                <c:pt idx="646">
                  <c:v>64500</c:v>
                </c:pt>
                <c:pt idx="647">
                  <c:v>64600</c:v>
                </c:pt>
                <c:pt idx="648">
                  <c:v>64700</c:v>
                </c:pt>
                <c:pt idx="649">
                  <c:v>64800</c:v>
                </c:pt>
                <c:pt idx="650">
                  <c:v>64900</c:v>
                </c:pt>
                <c:pt idx="651">
                  <c:v>65000</c:v>
                </c:pt>
                <c:pt idx="652">
                  <c:v>65100</c:v>
                </c:pt>
                <c:pt idx="653">
                  <c:v>65200</c:v>
                </c:pt>
                <c:pt idx="654">
                  <c:v>65300</c:v>
                </c:pt>
                <c:pt idx="655">
                  <c:v>65400</c:v>
                </c:pt>
                <c:pt idx="656">
                  <c:v>65500</c:v>
                </c:pt>
                <c:pt idx="657">
                  <c:v>65600</c:v>
                </c:pt>
                <c:pt idx="658">
                  <c:v>65700</c:v>
                </c:pt>
                <c:pt idx="659">
                  <c:v>65800</c:v>
                </c:pt>
                <c:pt idx="660">
                  <c:v>65900</c:v>
                </c:pt>
                <c:pt idx="661">
                  <c:v>66000</c:v>
                </c:pt>
                <c:pt idx="662">
                  <c:v>66100</c:v>
                </c:pt>
                <c:pt idx="663">
                  <c:v>66200</c:v>
                </c:pt>
                <c:pt idx="664">
                  <c:v>66300</c:v>
                </c:pt>
                <c:pt idx="665">
                  <c:v>66400</c:v>
                </c:pt>
                <c:pt idx="666">
                  <c:v>66500</c:v>
                </c:pt>
                <c:pt idx="667">
                  <c:v>66600</c:v>
                </c:pt>
                <c:pt idx="668">
                  <c:v>66700</c:v>
                </c:pt>
                <c:pt idx="669">
                  <c:v>66800</c:v>
                </c:pt>
                <c:pt idx="670">
                  <c:v>66900</c:v>
                </c:pt>
                <c:pt idx="671">
                  <c:v>67000</c:v>
                </c:pt>
                <c:pt idx="672">
                  <c:v>67100</c:v>
                </c:pt>
                <c:pt idx="673">
                  <c:v>67200</c:v>
                </c:pt>
                <c:pt idx="674">
                  <c:v>67300</c:v>
                </c:pt>
                <c:pt idx="675">
                  <c:v>67400</c:v>
                </c:pt>
                <c:pt idx="676">
                  <c:v>67500</c:v>
                </c:pt>
                <c:pt idx="677">
                  <c:v>67600</c:v>
                </c:pt>
                <c:pt idx="678">
                  <c:v>67700</c:v>
                </c:pt>
                <c:pt idx="679">
                  <c:v>67800</c:v>
                </c:pt>
                <c:pt idx="680">
                  <c:v>67900</c:v>
                </c:pt>
                <c:pt idx="681">
                  <c:v>68000</c:v>
                </c:pt>
                <c:pt idx="682">
                  <c:v>68100</c:v>
                </c:pt>
                <c:pt idx="683">
                  <c:v>68200</c:v>
                </c:pt>
                <c:pt idx="684">
                  <c:v>68300</c:v>
                </c:pt>
                <c:pt idx="685">
                  <c:v>68400</c:v>
                </c:pt>
                <c:pt idx="686">
                  <c:v>68500</c:v>
                </c:pt>
                <c:pt idx="687">
                  <c:v>68600</c:v>
                </c:pt>
                <c:pt idx="688">
                  <c:v>68700</c:v>
                </c:pt>
                <c:pt idx="689">
                  <c:v>68800</c:v>
                </c:pt>
                <c:pt idx="690">
                  <c:v>68900</c:v>
                </c:pt>
                <c:pt idx="691">
                  <c:v>69000</c:v>
                </c:pt>
                <c:pt idx="692">
                  <c:v>69100</c:v>
                </c:pt>
                <c:pt idx="693">
                  <c:v>69200</c:v>
                </c:pt>
                <c:pt idx="694">
                  <c:v>69300</c:v>
                </c:pt>
                <c:pt idx="695">
                  <c:v>69400</c:v>
                </c:pt>
                <c:pt idx="696">
                  <c:v>69500</c:v>
                </c:pt>
                <c:pt idx="697">
                  <c:v>69600</c:v>
                </c:pt>
                <c:pt idx="698">
                  <c:v>69700</c:v>
                </c:pt>
                <c:pt idx="699">
                  <c:v>69800</c:v>
                </c:pt>
                <c:pt idx="700">
                  <c:v>69900</c:v>
                </c:pt>
                <c:pt idx="701">
                  <c:v>70000</c:v>
                </c:pt>
                <c:pt idx="702">
                  <c:v>70100</c:v>
                </c:pt>
                <c:pt idx="703">
                  <c:v>70200</c:v>
                </c:pt>
                <c:pt idx="704">
                  <c:v>70300</c:v>
                </c:pt>
                <c:pt idx="705">
                  <c:v>70400</c:v>
                </c:pt>
                <c:pt idx="706">
                  <c:v>70500</c:v>
                </c:pt>
                <c:pt idx="707">
                  <c:v>70600</c:v>
                </c:pt>
                <c:pt idx="708">
                  <c:v>70700</c:v>
                </c:pt>
                <c:pt idx="709">
                  <c:v>70800</c:v>
                </c:pt>
                <c:pt idx="710">
                  <c:v>70900</c:v>
                </c:pt>
                <c:pt idx="711">
                  <c:v>71000</c:v>
                </c:pt>
                <c:pt idx="712">
                  <c:v>71100</c:v>
                </c:pt>
                <c:pt idx="713">
                  <c:v>71200</c:v>
                </c:pt>
                <c:pt idx="714">
                  <c:v>71300</c:v>
                </c:pt>
                <c:pt idx="715">
                  <c:v>71400</c:v>
                </c:pt>
                <c:pt idx="716">
                  <c:v>71500</c:v>
                </c:pt>
                <c:pt idx="717">
                  <c:v>71600</c:v>
                </c:pt>
                <c:pt idx="718">
                  <c:v>71700</c:v>
                </c:pt>
                <c:pt idx="719">
                  <c:v>71800</c:v>
                </c:pt>
                <c:pt idx="720">
                  <c:v>71900</c:v>
                </c:pt>
                <c:pt idx="721">
                  <c:v>72000</c:v>
                </c:pt>
                <c:pt idx="722">
                  <c:v>72100</c:v>
                </c:pt>
                <c:pt idx="723">
                  <c:v>72200</c:v>
                </c:pt>
                <c:pt idx="724">
                  <c:v>72300</c:v>
                </c:pt>
                <c:pt idx="725">
                  <c:v>72400</c:v>
                </c:pt>
                <c:pt idx="726">
                  <c:v>72500</c:v>
                </c:pt>
                <c:pt idx="727">
                  <c:v>72600</c:v>
                </c:pt>
                <c:pt idx="728">
                  <c:v>72700</c:v>
                </c:pt>
                <c:pt idx="729">
                  <c:v>72800</c:v>
                </c:pt>
                <c:pt idx="730">
                  <c:v>72900</c:v>
                </c:pt>
                <c:pt idx="731">
                  <c:v>73000</c:v>
                </c:pt>
                <c:pt idx="732">
                  <c:v>73100</c:v>
                </c:pt>
                <c:pt idx="733">
                  <c:v>73200</c:v>
                </c:pt>
                <c:pt idx="734">
                  <c:v>73300</c:v>
                </c:pt>
                <c:pt idx="735">
                  <c:v>73400</c:v>
                </c:pt>
                <c:pt idx="736">
                  <c:v>73500</c:v>
                </c:pt>
                <c:pt idx="737">
                  <c:v>73600</c:v>
                </c:pt>
                <c:pt idx="738">
                  <c:v>73700</c:v>
                </c:pt>
                <c:pt idx="739">
                  <c:v>73800</c:v>
                </c:pt>
                <c:pt idx="740">
                  <c:v>73900</c:v>
                </c:pt>
                <c:pt idx="741">
                  <c:v>74000</c:v>
                </c:pt>
                <c:pt idx="742">
                  <c:v>74100</c:v>
                </c:pt>
                <c:pt idx="743">
                  <c:v>74200</c:v>
                </c:pt>
                <c:pt idx="744">
                  <c:v>74300</c:v>
                </c:pt>
                <c:pt idx="745">
                  <c:v>74400</c:v>
                </c:pt>
                <c:pt idx="746">
                  <c:v>74500</c:v>
                </c:pt>
                <c:pt idx="747">
                  <c:v>74600</c:v>
                </c:pt>
                <c:pt idx="748">
                  <c:v>74700</c:v>
                </c:pt>
                <c:pt idx="749">
                  <c:v>74800</c:v>
                </c:pt>
                <c:pt idx="750">
                  <c:v>74900</c:v>
                </c:pt>
                <c:pt idx="751">
                  <c:v>75000</c:v>
                </c:pt>
                <c:pt idx="752">
                  <c:v>75100</c:v>
                </c:pt>
                <c:pt idx="753">
                  <c:v>75200</c:v>
                </c:pt>
                <c:pt idx="754">
                  <c:v>75300</c:v>
                </c:pt>
                <c:pt idx="755">
                  <c:v>75400</c:v>
                </c:pt>
                <c:pt idx="756">
                  <c:v>75500</c:v>
                </c:pt>
                <c:pt idx="757">
                  <c:v>75600</c:v>
                </c:pt>
                <c:pt idx="758">
                  <c:v>75700</c:v>
                </c:pt>
                <c:pt idx="759">
                  <c:v>75800</c:v>
                </c:pt>
                <c:pt idx="760">
                  <c:v>75900</c:v>
                </c:pt>
                <c:pt idx="761">
                  <c:v>76000</c:v>
                </c:pt>
                <c:pt idx="762">
                  <c:v>76100</c:v>
                </c:pt>
                <c:pt idx="763">
                  <c:v>76200</c:v>
                </c:pt>
                <c:pt idx="764">
                  <c:v>76300</c:v>
                </c:pt>
                <c:pt idx="765">
                  <c:v>76400</c:v>
                </c:pt>
                <c:pt idx="766">
                  <c:v>76500</c:v>
                </c:pt>
                <c:pt idx="767">
                  <c:v>76600</c:v>
                </c:pt>
                <c:pt idx="768">
                  <c:v>76700</c:v>
                </c:pt>
                <c:pt idx="769">
                  <c:v>76800</c:v>
                </c:pt>
                <c:pt idx="770">
                  <c:v>76900</c:v>
                </c:pt>
                <c:pt idx="771">
                  <c:v>77000</c:v>
                </c:pt>
                <c:pt idx="772">
                  <c:v>77100</c:v>
                </c:pt>
                <c:pt idx="773">
                  <c:v>77200</c:v>
                </c:pt>
                <c:pt idx="774">
                  <c:v>77300</c:v>
                </c:pt>
                <c:pt idx="775">
                  <c:v>77400</c:v>
                </c:pt>
                <c:pt idx="776">
                  <c:v>77500</c:v>
                </c:pt>
                <c:pt idx="777">
                  <c:v>77600</c:v>
                </c:pt>
                <c:pt idx="778">
                  <c:v>77700</c:v>
                </c:pt>
                <c:pt idx="779">
                  <c:v>77800</c:v>
                </c:pt>
                <c:pt idx="780">
                  <c:v>77900</c:v>
                </c:pt>
                <c:pt idx="781">
                  <c:v>78000</c:v>
                </c:pt>
                <c:pt idx="782">
                  <c:v>78100</c:v>
                </c:pt>
                <c:pt idx="783">
                  <c:v>78200</c:v>
                </c:pt>
                <c:pt idx="784">
                  <c:v>78300</c:v>
                </c:pt>
                <c:pt idx="785">
                  <c:v>78400</c:v>
                </c:pt>
                <c:pt idx="786">
                  <c:v>78500</c:v>
                </c:pt>
                <c:pt idx="787">
                  <c:v>78600</c:v>
                </c:pt>
                <c:pt idx="788">
                  <c:v>78700</c:v>
                </c:pt>
                <c:pt idx="789">
                  <c:v>78800</c:v>
                </c:pt>
                <c:pt idx="790">
                  <c:v>78900</c:v>
                </c:pt>
                <c:pt idx="791">
                  <c:v>79000</c:v>
                </c:pt>
                <c:pt idx="792">
                  <c:v>79100</c:v>
                </c:pt>
                <c:pt idx="793">
                  <c:v>79200</c:v>
                </c:pt>
                <c:pt idx="794">
                  <c:v>79300</c:v>
                </c:pt>
                <c:pt idx="795">
                  <c:v>79400</c:v>
                </c:pt>
                <c:pt idx="796">
                  <c:v>79500</c:v>
                </c:pt>
                <c:pt idx="797">
                  <c:v>79600</c:v>
                </c:pt>
                <c:pt idx="798">
                  <c:v>79700</c:v>
                </c:pt>
                <c:pt idx="799">
                  <c:v>79800</c:v>
                </c:pt>
                <c:pt idx="800">
                  <c:v>79900</c:v>
                </c:pt>
                <c:pt idx="801">
                  <c:v>80000</c:v>
                </c:pt>
                <c:pt idx="802">
                  <c:v>80100</c:v>
                </c:pt>
                <c:pt idx="803">
                  <c:v>80200</c:v>
                </c:pt>
                <c:pt idx="804">
                  <c:v>80300</c:v>
                </c:pt>
                <c:pt idx="805">
                  <c:v>80400</c:v>
                </c:pt>
                <c:pt idx="806">
                  <c:v>80500</c:v>
                </c:pt>
                <c:pt idx="807">
                  <c:v>80600</c:v>
                </c:pt>
                <c:pt idx="808">
                  <c:v>80700</c:v>
                </c:pt>
                <c:pt idx="809">
                  <c:v>80800</c:v>
                </c:pt>
                <c:pt idx="810">
                  <c:v>80900</c:v>
                </c:pt>
                <c:pt idx="811">
                  <c:v>81000</c:v>
                </c:pt>
                <c:pt idx="812">
                  <c:v>81100</c:v>
                </c:pt>
                <c:pt idx="813">
                  <c:v>81200</c:v>
                </c:pt>
                <c:pt idx="814">
                  <c:v>81300</c:v>
                </c:pt>
                <c:pt idx="815">
                  <c:v>81400</c:v>
                </c:pt>
                <c:pt idx="816">
                  <c:v>81500</c:v>
                </c:pt>
                <c:pt idx="817">
                  <c:v>81600</c:v>
                </c:pt>
                <c:pt idx="818">
                  <c:v>81700</c:v>
                </c:pt>
                <c:pt idx="819">
                  <c:v>81800</c:v>
                </c:pt>
                <c:pt idx="820">
                  <c:v>81900</c:v>
                </c:pt>
                <c:pt idx="821">
                  <c:v>82000</c:v>
                </c:pt>
                <c:pt idx="822">
                  <c:v>82100</c:v>
                </c:pt>
                <c:pt idx="823">
                  <c:v>82200</c:v>
                </c:pt>
                <c:pt idx="824">
                  <c:v>82300</c:v>
                </c:pt>
                <c:pt idx="825">
                  <c:v>82400</c:v>
                </c:pt>
                <c:pt idx="826">
                  <c:v>82500</c:v>
                </c:pt>
                <c:pt idx="827">
                  <c:v>82600</c:v>
                </c:pt>
                <c:pt idx="828">
                  <c:v>82700</c:v>
                </c:pt>
                <c:pt idx="829">
                  <c:v>82800</c:v>
                </c:pt>
                <c:pt idx="830">
                  <c:v>82900</c:v>
                </c:pt>
                <c:pt idx="831">
                  <c:v>83000</c:v>
                </c:pt>
                <c:pt idx="832">
                  <c:v>83100</c:v>
                </c:pt>
                <c:pt idx="833">
                  <c:v>83200</c:v>
                </c:pt>
                <c:pt idx="834">
                  <c:v>83300</c:v>
                </c:pt>
                <c:pt idx="835">
                  <c:v>83400</c:v>
                </c:pt>
                <c:pt idx="836">
                  <c:v>83500</c:v>
                </c:pt>
                <c:pt idx="837">
                  <c:v>83600</c:v>
                </c:pt>
                <c:pt idx="838">
                  <c:v>83700</c:v>
                </c:pt>
                <c:pt idx="839">
                  <c:v>83800</c:v>
                </c:pt>
                <c:pt idx="840">
                  <c:v>83900</c:v>
                </c:pt>
                <c:pt idx="841">
                  <c:v>84000</c:v>
                </c:pt>
                <c:pt idx="842">
                  <c:v>84100</c:v>
                </c:pt>
                <c:pt idx="843">
                  <c:v>84200</c:v>
                </c:pt>
                <c:pt idx="844">
                  <c:v>84300</c:v>
                </c:pt>
                <c:pt idx="845">
                  <c:v>84400</c:v>
                </c:pt>
                <c:pt idx="846">
                  <c:v>84500</c:v>
                </c:pt>
                <c:pt idx="847">
                  <c:v>84600</c:v>
                </c:pt>
                <c:pt idx="848">
                  <c:v>84700</c:v>
                </c:pt>
                <c:pt idx="849">
                  <c:v>84800</c:v>
                </c:pt>
                <c:pt idx="850">
                  <c:v>84900</c:v>
                </c:pt>
                <c:pt idx="851">
                  <c:v>85000</c:v>
                </c:pt>
                <c:pt idx="852">
                  <c:v>85100</c:v>
                </c:pt>
                <c:pt idx="853">
                  <c:v>85200</c:v>
                </c:pt>
                <c:pt idx="854">
                  <c:v>85300</c:v>
                </c:pt>
                <c:pt idx="855">
                  <c:v>85400</c:v>
                </c:pt>
                <c:pt idx="856">
                  <c:v>85500</c:v>
                </c:pt>
                <c:pt idx="857">
                  <c:v>85600</c:v>
                </c:pt>
                <c:pt idx="858">
                  <c:v>85700</c:v>
                </c:pt>
                <c:pt idx="859">
                  <c:v>85800</c:v>
                </c:pt>
                <c:pt idx="860">
                  <c:v>85900</c:v>
                </c:pt>
                <c:pt idx="861">
                  <c:v>86000</c:v>
                </c:pt>
                <c:pt idx="862">
                  <c:v>86100</c:v>
                </c:pt>
                <c:pt idx="863">
                  <c:v>86200</c:v>
                </c:pt>
                <c:pt idx="864">
                  <c:v>86300</c:v>
                </c:pt>
                <c:pt idx="865">
                  <c:v>86400</c:v>
                </c:pt>
                <c:pt idx="866">
                  <c:v>86500</c:v>
                </c:pt>
                <c:pt idx="867">
                  <c:v>86600</c:v>
                </c:pt>
                <c:pt idx="868">
                  <c:v>86700</c:v>
                </c:pt>
                <c:pt idx="869">
                  <c:v>86800</c:v>
                </c:pt>
                <c:pt idx="870">
                  <c:v>86900</c:v>
                </c:pt>
                <c:pt idx="871">
                  <c:v>87000</c:v>
                </c:pt>
                <c:pt idx="872">
                  <c:v>87100</c:v>
                </c:pt>
                <c:pt idx="873">
                  <c:v>87200</c:v>
                </c:pt>
                <c:pt idx="874">
                  <c:v>87300</c:v>
                </c:pt>
                <c:pt idx="875">
                  <c:v>87400</c:v>
                </c:pt>
                <c:pt idx="876">
                  <c:v>87500</c:v>
                </c:pt>
                <c:pt idx="877">
                  <c:v>87600</c:v>
                </c:pt>
                <c:pt idx="878">
                  <c:v>87700</c:v>
                </c:pt>
                <c:pt idx="879">
                  <c:v>87800</c:v>
                </c:pt>
                <c:pt idx="880">
                  <c:v>87900</c:v>
                </c:pt>
                <c:pt idx="881">
                  <c:v>88000</c:v>
                </c:pt>
                <c:pt idx="882">
                  <c:v>88100</c:v>
                </c:pt>
                <c:pt idx="883">
                  <c:v>88200</c:v>
                </c:pt>
                <c:pt idx="884">
                  <c:v>88300</c:v>
                </c:pt>
                <c:pt idx="885">
                  <c:v>88400</c:v>
                </c:pt>
                <c:pt idx="886">
                  <c:v>88500</c:v>
                </c:pt>
                <c:pt idx="887">
                  <c:v>88600</c:v>
                </c:pt>
                <c:pt idx="888">
                  <c:v>88700</c:v>
                </c:pt>
                <c:pt idx="889">
                  <c:v>88800</c:v>
                </c:pt>
                <c:pt idx="890">
                  <c:v>88900</c:v>
                </c:pt>
                <c:pt idx="891">
                  <c:v>89000</c:v>
                </c:pt>
                <c:pt idx="892">
                  <c:v>89100</c:v>
                </c:pt>
                <c:pt idx="893">
                  <c:v>89200</c:v>
                </c:pt>
                <c:pt idx="894">
                  <c:v>89300</c:v>
                </c:pt>
                <c:pt idx="895">
                  <c:v>89400</c:v>
                </c:pt>
                <c:pt idx="896">
                  <c:v>89500</c:v>
                </c:pt>
                <c:pt idx="897">
                  <c:v>89600</c:v>
                </c:pt>
                <c:pt idx="898">
                  <c:v>89700</c:v>
                </c:pt>
                <c:pt idx="899">
                  <c:v>89800</c:v>
                </c:pt>
                <c:pt idx="900">
                  <c:v>89900</c:v>
                </c:pt>
                <c:pt idx="901">
                  <c:v>90000</c:v>
                </c:pt>
                <c:pt idx="902">
                  <c:v>90100</c:v>
                </c:pt>
                <c:pt idx="903">
                  <c:v>90200</c:v>
                </c:pt>
                <c:pt idx="904">
                  <c:v>90300</c:v>
                </c:pt>
                <c:pt idx="905">
                  <c:v>90400</c:v>
                </c:pt>
                <c:pt idx="906">
                  <c:v>90500</c:v>
                </c:pt>
                <c:pt idx="907">
                  <c:v>90600</c:v>
                </c:pt>
                <c:pt idx="908">
                  <c:v>90700</c:v>
                </c:pt>
                <c:pt idx="909">
                  <c:v>90800</c:v>
                </c:pt>
                <c:pt idx="910">
                  <c:v>90900</c:v>
                </c:pt>
                <c:pt idx="911">
                  <c:v>91000</c:v>
                </c:pt>
                <c:pt idx="912">
                  <c:v>91100</c:v>
                </c:pt>
                <c:pt idx="913">
                  <c:v>91200</c:v>
                </c:pt>
                <c:pt idx="914">
                  <c:v>91300</c:v>
                </c:pt>
                <c:pt idx="915">
                  <c:v>91400</c:v>
                </c:pt>
                <c:pt idx="916">
                  <c:v>91500</c:v>
                </c:pt>
                <c:pt idx="917">
                  <c:v>91600</c:v>
                </c:pt>
                <c:pt idx="918">
                  <c:v>91700</c:v>
                </c:pt>
                <c:pt idx="919">
                  <c:v>91800</c:v>
                </c:pt>
                <c:pt idx="920">
                  <c:v>91900</c:v>
                </c:pt>
                <c:pt idx="921">
                  <c:v>92000</c:v>
                </c:pt>
                <c:pt idx="922">
                  <c:v>92100</c:v>
                </c:pt>
                <c:pt idx="923">
                  <c:v>92200</c:v>
                </c:pt>
                <c:pt idx="924">
                  <c:v>92300</c:v>
                </c:pt>
                <c:pt idx="925">
                  <c:v>92400</c:v>
                </c:pt>
                <c:pt idx="926">
                  <c:v>92500</c:v>
                </c:pt>
                <c:pt idx="927">
                  <c:v>92600</c:v>
                </c:pt>
                <c:pt idx="928">
                  <c:v>92700</c:v>
                </c:pt>
                <c:pt idx="929">
                  <c:v>92800</c:v>
                </c:pt>
                <c:pt idx="930">
                  <c:v>92900</c:v>
                </c:pt>
                <c:pt idx="931">
                  <c:v>93000</c:v>
                </c:pt>
                <c:pt idx="932">
                  <c:v>93100</c:v>
                </c:pt>
                <c:pt idx="933">
                  <c:v>93200</c:v>
                </c:pt>
                <c:pt idx="934">
                  <c:v>93300</c:v>
                </c:pt>
                <c:pt idx="935">
                  <c:v>93400</c:v>
                </c:pt>
                <c:pt idx="936">
                  <c:v>93500</c:v>
                </c:pt>
                <c:pt idx="937">
                  <c:v>93600</c:v>
                </c:pt>
                <c:pt idx="938">
                  <c:v>93700</c:v>
                </c:pt>
                <c:pt idx="939">
                  <c:v>93800</c:v>
                </c:pt>
                <c:pt idx="940">
                  <c:v>93900</c:v>
                </c:pt>
                <c:pt idx="941">
                  <c:v>94000</c:v>
                </c:pt>
                <c:pt idx="942">
                  <c:v>94100</c:v>
                </c:pt>
                <c:pt idx="943">
                  <c:v>94200</c:v>
                </c:pt>
                <c:pt idx="944">
                  <c:v>94300</c:v>
                </c:pt>
                <c:pt idx="945">
                  <c:v>94400</c:v>
                </c:pt>
                <c:pt idx="946">
                  <c:v>94500</c:v>
                </c:pt>
                <c:pt idx="947">
                  <c:v>94600</c:v>
                </c:pt>
                <c:pt idx="948">
                  <c:v>94700</c:v>
                </c:pt>
                <c:pt idx="949">
                  <c:v>94800</c:v>
                </c:pt>
                <c:pt idx="950">
                  <c:v>94900</c:v>
                </c:pt>
                <c:pt idx="951">
                  <c:v>95000</c:v>
                </c:pt>
                <c:pt idx="952">
                  <c:v>95100</c:v>
                </c:pt>
                <c:pt idx="953">
                  <c:v>95200</c:v>
                </c:pt>
                <c:pt idx="954">
                  <c:v>95300</c:v>
                </c:pt>
                <c:pt idx="955">
                  <c:v>95400</c:v>
                </c:pt>
                <c:pt idx="956">
                  <c:v>95500</c:v>
                </c:pt>
                <c:pt idx="957">
                  <c:v>95600</c:v>
                </c:pt>
                <c:pt idx="958">
                  <c:v>95700</c:v>
                </c:pt>
                <c:pt idx="959">
                  <c:v>95800</c:v>
                </c:pt>
                <c:pt idx="960">
                  <c:v>95900</c:v>
                </c:pt>
                <c:pt idx="961">
                  <c:v>96000</c:v>
                </c:pt>
                <c:pt idx="962">
                  <c:v>96100</c:v>
                </c:pt>
                <c:pt idx="963">
                  <c:v>96200</c:v>
                </c:pt>
                <c:pt idx="964">
                  <c:v>96300</c:v>
                </c:pt>
                <c:pt idx="965">
                  <c:v>96400</c:v>
                </c:pt>
                <c:pt idx="966">
                  <c:v>96500</c:v>
                </c:pt>
                <c:pt idx="967">
                  <c:v>96600</c:v>
                </c:pt>
                <c:pt idx="968">
                  <c:v>96700</c:v>
                </c:pt>
                <c:pt idx="969">
                  <c:v>96800</c:v>
                </c:pt>
                <c:pt idx="970">
                  <c:v>96900</c:v>
                </c:pt>
                <c:pt idx="971">
                  <c:v>97000</c:v>
                </c:pt>
                <c:pt idx="972">
                  <c:v>97100</c:v>
                </c:pt>
                <c:pt idx="973">
                  <c:v>97200</c:v>
                </c:pt>
                <c:pt idx="974">
                  <c:v>97300</c:v>
                </c:pt>
                <c:pt idx="975">
                  <c:v>97400</c:v>
                </c:pt>
                <c:pt idx="976">
                  <c:v>97500</c:v>
                </c:pt>
                <c:pt idx="977">
                  <c:v>97600</c:v>
                </c:pt>
                <c:pt idx="978">
                  <c:v>97700</c:v>
                </c:pt>
                <c:pt idx="979">
                  <c:v>97800</c:v>
                </c:pt>
                <c:pt idx="980">
                  <c:v>97900</c:v>
                </c:pt>
                <c:pt idx="981">
                  <c:v>98000</c:v>
                </c:pt>
                <c:pt idx="982">
                  <c:v>98100</c:v>
                </c:pt>
                <c:pt idx="983">
                  <c:v>98200</c:v>
                </c:pt>
                <c:pt idx="984">
                  <c:v>98300</c:v>
                </c:pt>
                <c:pt idx="985">
                  <c:v>98400</c:v>
                </c:pt>
                <c:pt idx="986">
                  <c:v>98500</c:v>
                </c:pt>
                <c:pt idx="987">
                  <c:v>98600</c:v>
                </c:pt>
                <c:pt idx="988">
                  <c:v>98700</c:v>
                </c:pt>
                <c:pt idx="989">
                  <c:v>98800</c:v>
                </c:pt>
                <c:pt idx="990">
                  <c:v>98900</c:v>
                </c:pt>
                <c:pt idx="991">
                  <c:v>99000</c:v>
                </c:pt>
                <c:pt idx="992">
                  <c:v>99100</c:v>
                </c:pt>
                <c:pt idx="993">
                  <c:v>99200</c:v>
                </c:pt>
                <c:pt idx="994">
                  <c:v>99300</c:v>
                </c:pt>
                <c:pt idx="995">
                  <c:v>99400</c:v>
                </c:pt>
                <c:pt idx="996">
                  <c:v>99500</c:v>
                </c:pt>
                <c:pt idx="997">
                  <c:v>99600</c:v>
                </c:pt>
                <c:pt idx="998">
                  <c:v>99700</c:v>
                </c:pt>
                <c:pt idx="999">
                  <c:v>99800</c:v>
                </c:pt>
                <c:pt idx="1000">
                  <c:v>99900</c:v>
                </c:pt>
                <c:pt idx="1001">
                  <c:v>100000</c:v>
                </c:pt>
                <c:pt idx="1002">
                  <c:v>100100</c:v>
                </c:pt>
                <c:pt idx="1003">
                  <c:v>100200</c:v>
                </c:pt>
                <c:pt idx="1004">
                  <c:v>100300</c:v>
                </c:pt>
                <c:pt idx="1005">
                  <c:v>100400</c:v>
                </c:pt>
                <c:pt idx="1006">
                  <c:v>100500</c:v>
                </c:pt>
                <c:pt idx="1007">
                  <c:v>100600</c:v>
                </c:pt>
                <c:pt idx="1008">
                  <c:v>100700</c:v>
                </c:pt>
                <c:pt idx="1009">
                  <c:v>100800</c:v>
                </c:pt>
                <c:pt idx="1010">
                  <c:v>100900</c:v>
                </c:pt>
                <c:pt idx="1011">
                  <c:v>101000</c:v>
                </c:pt>
                <c:pt idx="1012">
                  <c:v>101100</c:v>
                </c:pt>
                <c:pt idx="1013">
                  <c:v>101200</c:v>
                </c:pt>
                <c:pt idx="1014">
                  <c:v>101300</c:v>
                </c:pt>
                <c:pt idx="1015">
                  <c:v>101400</c:v>
                </c:pt>
                <c:pt idx="1016">
                  <c:v>101500</c:v>
                </c:pt>
                <c:pt idx="1017">
                  <c:v>101600</c:v>
                </c:pt>
                <c:pt idx="1018">
                  <c:v>101700</c:v>
                </c:pt>
                <c:pt idx="1019">
                  <c:v>101800</c:v>
                </c:pt>
                <c:pt idx="1020">
                  <c:v>101900</c:v>
                </c:pt>
                <c:pt idx="1021">
                  <c:v>102000</c:v>
                </c:pt>
                <c:pt idx="1022">
                  <c:v>102100</c:v>
                </c:pt>
                <c:pt idx="1023">
                  <c:v>102200</c:v>
                </c:pt>
                <c:pt idx="1024">
                  <c:v>102300</c:v>
                </c:pt>
                <c:pt idx="1025">
                  <c:v>102400</c:v>
                </c:pt>
                <c:pt idx="1026">
                  <c:v>102500</c:v>
                </c:pt>
                <c:pt idx="1027">
                  <c:v>102600</c:v>
                </c:pt>
                <c:pt idx="1028">
                  <c:v>102700</c:v>
                </c:pt>
                <c:pt idx="1029">
                  <c:v>102800</c:v>
                </c:pt>
                <c:pt idx="1030">
                  <c:v>102900</c:v>
                </c:pt>
                <c:pt idx="1031">
                  <c:v>103000</c:v>
                </c:pt>
                <c:pt idx="1032">
                  <c:v>103100</c:v>
                </c:pt>
                <c:pt idx="1033">
                  <c:v>103200</c:v>
                </c:pt>
                <c:pt idx="1034">
                  <c:v>103300</c:v>
                </c:pt>
                <c:pt idx="1035">
                  <c:v>103400</c:v>
                </c:pt>
                <c:pt idx="1036">
                  <c:v>103500</c:v>
                </c:pt>
                <c:pt idx="1037">
                  <c:v>103600</c:v>
                </c:pt>
                <c:pt idx="1038">
                  <c:v>103700</c:v>
                </c:pt>
                <c:pt idx="1039">
                  <c:v>103800</c:v>
                </c:pt>
                <c:pt idx="1040">
                  <c:v>103900</c:v>
                </c:pt>
                <c:pt idx="1041">
                  <c:v>104000</c:v>
                </c:pt>
                <c:pt idx="1042">
                  <c:v>104100</c:v>
                </c:pt>
                <c:pt idx="1043">
                  <c:v>104200</c:v>
                </c:pt>
                <c:pt idx="1044">
                  <c:v>104300</c:v>
                </c:pt>
                <c:pt idx="1045">
                  <c:v>104400</c:v>
                </c:pt>
                <c:pt idx="1046">
                  <c:v>104500</c:v>
                </c:pt>
                <c:pt idx="1047">
                  <c:v>104600</c:v>
                </c:pt>
                <c:pt idx="1048">
                  <c:v>104700</c:v>
                </c:pt>
                <c:pt idx="1049">
                  <c:v>104800</c:v>
                </c:pt>
                <c:pt idx="1050">
                  <c:v>104900</c:v>
                </c:pt>
                <c:pt idx="1051">
                  <c:v>105000</c:v>
                </c:pt>
                <c:pt idx="1052">
                  <c:v>105100</c:v>
                </c:pt>
                <c:pt idx="1053">
                  <c:v>105200</c:v>
                </c:pt>
                <c:pt idx="1054">
                  <c:v>105300</c:v>
                </c:pt>
                <c:pt idx="1055">
                  <c:v>105400</c:v>
                </c:pt>
                <c:pt idx="1056">
                  <c:v>105500</c:v>
                </c:pt>
                <c:pt idx="1057">
                  <c:v>105600</c:v>
                </c:pt>
                <c:pt idx="1058">
                  <c:v>105700</c:v>
                </c:pt>
                <c:pt idx="1059">
                  <c:v>105800</c:v>
                </c:pt>
                <c:pt idx="1060">
                  <c:v>105900</c:v>
                </c:pt>
                <c:pt idx="1061">
                  <c:v>106000</c:v>
                </c:pt>
                <c:pt idx="1062">
                  <c:v>106100</c:v>
                </c:pt>
                <c:pt idx="1063">
                  <c:v>106200</c:v>
                </c:pt>
                <c:pt idx="1064">
                  <c:v>106300</c:v>
                </c:pt>
                <c:pt idx="1065">
                  <c:v>106400</c:v>
                </c:pt>
                <c:pt idx="1066">
                  <c:v>106500</c:v>
                </c:pt>
                <c:pt idx="1067">
                  <c:v>106600</c:v>
                </c:pt>
                <c:pt idx="1068">
                  <c:v>106700</c:v>
                </c:pt>
                <c:pt idx="1069">
                  <c:v>106800</c:v>
                </c:pt>
                <c:pt idx="1070">
                  <c:v>106900</c:v>
                </c:pt>
                <c:pt idx="1071">
                  <c:v>107000</c:v>
                </c:pt>
                <c:pt idx="1072">
                  <c:v>107100</c:v>
                </c:pt>
                <c:pt idx="1073">
                  <c:v>107200</c:v>
                </c:pt>
                <c:pt idx="1074">
                  <c:v>107300</c:v>
                </c:pt>
                <c:pt idx="1075">
                  <c:v>107400</c:v>
                </c:pt>
                <c:pt idx="1076">
                  <c:v>107500</c:v>
                </c:pt>
                <c:pt idx="1077">
                  <c:v>107600</c:v>
                </c:pt>
                <c:pt idx="1078">
                  <c:v>107700</c:v>
                </c:pt>
                <c:pt idx="1079">
                  <c:v>107800</c:v>
                </c:pt>
                <c:pt idx="1080">
                  <c:v>107900</c:v>
                </c:pt>
                <c:pt idx="1081">
                  <c:v>108000</c:v>
                </c:pt>
                <c:pt idx="1082">
                  <c:v>108100</c:v>
                </c:pt>
                <c:pt idx="1083">
                  <c:v>108200</c:v>
                </c:pt>
                <c:pt idx="1084">
                  <c:v>108300</c:v>
                </c:pt>
                <c:pt idx="1085">
                  <c:v>108400</c:v>
                </c:pt>
                <c:pt idx="1086">
                  <c:v>108500</c:v>
                </c:pt>
                <c:pt idx="1087">
                  <c:v>108600</c:v>
                </c:pt>
                <c:pt idx="1088">
                  <c:v>108700</c:v>
                </c:pt>
                <c:pt idx="1089">
                  <c:v>108800</c:v>
                </c:pt>
                <c:pt idx="1090">
                  <c:v>108900</c:v>
                </c:pt>
                <c:pt idx="1091">
                  <c:v>109000</c:v>
                </c:pt>
                <c:pt idx="1092">
                  <c:v>109100</c:v>
                </c:pt>
                <c:pt idx="1093">
                  <c:v>109200</c:v>
                </c:pt>
                <c:pt idx="1094">
                  <c:v>109300</c:v>
                </c:pt>
                <c:pt idx="1095">
                  <c:v>109400</c:v>
                </c:pt>
                <c:pt idx="1096">
                  <c:v>109500</c:v>
                </c:pt>
                <c:pt idx="1097">
                  <c:v>109600</c:v>
                </c:pt>
                <c:pt idx="1098">
                  <c:v>109700</c:v>
                </c:pt>
                <c:pt idx="1099">
                  <c:v>109800</c:v>
                </c:pt>
                <c:pt idx="1100">
                  <c:v>109900</c:v>
                </c:pt>
                <c:pt idx="1101">
                  <c:v>110000</c:v>
                </c:pt>
                <c:pt idx="1102">
                  <c:v>110100</c:v>
                </c:pt>
                <c:pt idx="1103">
                  <c:v>110200</c:v>
                </c:pt>
                <c:pt idx="1104">
                  <c:v>110300</c:v>
                </c:pt>
                <c:pt idx="1105">
                  <c:v>110400</c:v>
                </c:pt>
                <c:pt idx="1106">
                  <c:v>110500</c:v>
                </c:pt>
                <c:pt idx="1107">
                  <c:v>110600</c:v>
                </c:pt>
                <c:pt idx="1108">
                  <c:v>110700</c:v>
                </c:pt>
                <c:pt idx="1109">
                  <c:v>110800</c:v>
                </c:pt>
                <c:pt idx="1110">
                  <c:v>110900</c:v>
                </c:pt>
                <c:pt idx="1111">
                  <c:v>111000</c:v>
                </c:pt>
                <c:pt idx="1112">
                  <c:v>111100</c:v>
                </c:pt>
                <c:pt idx="1113">
                  <c:v>111200</c:v>
                </c:pt>
                <c:pt idx="1114">
                  <c:v>111300</c:v>
                </c:pt>
                <c:pt idx="1115">
                  <c:v>111400</c:v>
                </c:pt>
                <c:pt idx="1116">
                  <c:v>111500</c:v>
                </c:pt>
                <c:pt idx="1117">
                  <c:v>111600</c:v>
                </c:pt>
                <c:pt idx="1118">
                  <c:v>111700</c:v>
                </c:pt>
                <c:pt idx="1119">
                  <c:v>111800</c:v>
                </c:pt>
                <c:pt idx="1120">
                  <c:v>111900</c:v>
                </c:pt>
                <c:pt idx="1121">
                  <c:v>112000</c:v>
                </c:pt>
                <c:pt idx="1122">
                  <c:v>112100</c:v>
                </c:pt>
                <c:pt idx="1123">
                  <c:v>112200</c:v>
                </c:pt>
                <c:pt idx="1124">
                  <c:v>112300</c:v>
                </c:pt>
                <c:pt idx="1125">
                  <c:v>112400</c:v>
                </c:pt>
                <c:pt idx="1126">
                  <c:v>112500</c:v>
                </c:pt>
                <c:pt idx="1127">
                  <c:v>112600</c:v>
                </c:pt>
                <c:pt idx="1128">
                  <c:v>112700</c:v>
                </c:pt>
                <c:pt idx="1129">
                  <c:v>112800</c:v>
                </c:pt>
                <c:pt idx="1130">
                  <c:v>112900</c:v>
                </c:pt>
                <c:pt idx="1131">
                  <c:v>113000</c:v>
                </c:pt>
                <c:pt idx="1132">
                  <c:v>113100</c:v>
                </c:pt>
                <c:pt idx="1133">
                  <c:v>113200</c:v>
                </c:pt>
                <c:pt idx="1134">
                  <c:v>113300</c:v>
                </c:pt>
                <c:pt idx="1135">
                  <c:v>113400</c:v>
                </c:pt>
                <c:pt idx="1136">
                  <c:v>113500</c:v>
                </c:pt>
                <c:pt idx="1137">
                  <c:v>113600</c:v>
                </c:pt>
                <c:pt idx="1138">
                  <c:v>113700</c:v>
                </c:pt>
                <c:pt idx="1139">
                  <c:v>113800</c:v>
                </c:pt>
                <c:pt idx="1140">
                  <c:v>113900</c:v>
                </c:pt>
                <c:pt idx="1141">
                  <c:v>114000</c:v>
                </c:pt>
                <c:pt idx="1142">
                  <c:v>114100</c:v>
                </c:pt>
                <c:pt idx="1143">
                  <c:v>114200</c:v>
                </c:pt>
                <c:pt idx="1144">
                  <c:v>114300</c:v>
                </c:pt>
                <c:pt idx="1145">
                  <c:v>114400</c:v>
                </c:pt>
                <c:pt idx="1146">
                  <c:v>114500</c:v>
                </c:pt>
                <c:pt idx="1147">
                  <c:v>114600</c:v>
                </c:pt>
                <c:pt idx="1148">
                  <c:v>114700</c:v>
                </c:pt>
                <c:pt idx="1149">
                  <c:v>114800</c:v>
                </c:pt>
                <c:pt idx="1150">
                  <c:v>114900</c:v>
                </c:pt>
                <c:pt idx="1151">
                  <c:v>115000</c:v>
                </c:pt>
                <c:pt idx="1152">
                  <c:v>115100</c:v>
                </c:pt>
                <c:pt idx="1153">
                  <c:v>115200</c:v>
                </c:pt>
                <c:pt idx="1154">
                  <c:v>115300</c:v>
                </c:pt>
                <c:pt idx="1155">
                  <c:v>115400</c:v>
                </c:pt>
                <c:pt idx="1156">
                  <c:v>115500</c:v>
                </c:pt>
                <c:pt idx="1157">
                  <c:v>115600</c:v>
                </c:pt>
                <c:pt idx="1158">
                  <c:v>115700</c:v>
                </c:pt>
                <c:pt idx="1159">
                  <c:v>115800</c:v>
                </c:pt>
                <c:pt idx="1160">
                  <c:v>115900</c:v>
                </c:pt>
                <c:pt idx="1161">
                  <c:v>116000</c:v>
                </c:pt>
                <c:pt idx="1162">
                  <c:v>116100</c:v>
                </c:pt>
                <c:pt idx="1163">
                  <c:v>116200</c:v>
                </c:pt>
                <c:pt idx="1164">
                  <c:v>116300</c:v>
                </c:pt>
                <c:pt idx="1165">
                  <c:v>116400</c:v>
                </c:pt>
                <c:pt idx="1166">
                  <c:v>116500</c:v>
                </c:pt>
                <c:pt idx="1167">
                  <c:v>116600</c:v>
                </c:pt>
                <c:pt idx="1168">
                  <c:v>116700</c:v>
                </c:pt>
                <c:pt idx="1169">
                  <c:v>116800</c:v>
                </c:pt>
                <c:pt idx="1170">
                  <c:v>116900</c:v>
                </c:pt>
                <c:pt idx="1171">
                  <c:v>117000</c:v>
                </c:pt>
                <c:pt idx="1172">
                  <c:v>117100</c:v>
                </c:pt>
                <c:pt idx="1173">
                  <c:v>117200</c:v>
                </c:pt>
                <c:pt idx="1174">
                  <c:v>117300</c:v>
                </c:pt>
                <c:pt idx="1175">
                  <c:v>117400</c:v>
                </c:pt>
                <c:pt idx="1176">
                  <c:v>117500</c:v>
                </c:pt>
                <c:pt idx="1177">
                  <c:v>117600</c:v>
                </c:pt>
                <c:pt idx="1178">
                  <c:v>117700</c:v>
                </c:pt>
                <c:pt idx="1179">
                  <c:v>117800</c:v>
                </c:pt>
                <c:pt idx="1180">
                  <c:v>117900</c:v>
                </c:pt>
                <c:pt idx="1181">
                  <c:v>118000</c:v>
                </c:pt>
                <c:pt idx="1182">
                  <c:v>118100</c:v>
                </c:pt>
                <c:pt idx="1183">
                  <c:v>118200</c:v>
                </c:pt>
                <c:pt idx="1184">
                  <c:v>118300</c:v>
                </c:pt>
                <c:pt idx="1185">
                  <c:v>118400</c:v>
                </c:pt>
                <c:pt idx="1186">
                  <c:v>118500</c:v>
                </c:pt>
                <c:pt idx="1187">
                  <c:v>118600</c:v>
                </c:pt>
                <c:pt idx="1188">
                  <c:v>118700</c:v>
                </c:pt>
                <c:pt idx="1189">
                  <c:v>118800</c:v>
                </c:pt>
                <c:pt idx="1190">
                  <c:v>118900</c:v>
                </c:pt>
                <c:pt idx="1191">
                  <c:v>119000</c:v>
                </c:pt>
                <c:pt idx="1192">
                  <c:v>119100</c:v>
                </c:pt>
                <c:pt idx="1193">
                  <c:v>119200</c:v>
                </c:pt>
                <c:pt idx="1194">
                  <c:v>119300</c:v>
                </c:pt>
                <c:pt idx="1195">
                  <c:v>119400</c:v>
                </c:pt>
                <c:pt idx="1196">
                  <c:v>119500</c:v>
                </c:pt>
                <c:pt idx="1197">
                  <c:v>119600</c:v>
                </c:pt>
                <c:pt idx="1198">
                  <c:v>119700</c:v>
                </c:pt>
                <c:pt idx="1199">
                  <c:v>119800</c:v>
                </c:pt>
                <c:pt idx="1200">
                  <c:v>119900</c:v>
                </c:pt>
                <c:pt idx="1201">
                  <c:v>120000</c:v>
                </c:pt>
                <c:pt idx="1202">
                  <c:v>120100</c:v>
                </c:pt>
                <c:pt idx="1203">
                  <c:v>120200</c:v>
                </c:pt>
                <c:pt idx="1204">
                  <c:v>120300</c:v>
                </c:pt>
                <c:pt idx="1205">
                  <c:v>120400</c:v>
                </c:pt>
                <c:pt idx="1206">
                  <c:v>120500</c:v>
                </c:pt>
                <c:pt idx="1207">
                  <c:v>120600</c:v>
                </c:pt>
                <c:pt idx="1208">
                  <c:v>120700</c:v>
                </c:pt>
                <c:pt idx="1209">
                  <c:v>120800</c:v>
                </c:pt>
                <c:pt idx="1210">
                  <c:v>120900</c:v>
                </c:pt>
                <c:pt idx="1211">
                  <c:v>121000</c:v>
                </c:pt>
                <c:pt idx="1212">
                  <c:v>121100</c:v>
                </c:pt>
                <c:pt idx="1213">
                  <c:v>121200</c:v>
                </c:pt>
                <c:pt idx="1214">
                  <c:v>121300</c:v>
                </c:pt>
                <c:pt idx="1215">
                  <c:v>121400</c:v>
                </c:pt>
                <c:pt idx="1216">
                  <c:v>121500</c:v>
                </c:pt>
                <c:pt idx="1217">
                  <c:v>121600</c:v>
                </c:pt>
                <c:pt idx="1218">
                  <c:v>121700</c:v>
                </c:pt>
                <c:pt idx="1219">
                  <c:v>121800</c:v>
                </c:pt>
                <c:pt idx="1220">
                  <c:v>121900</c:v>
                </c:pt>
                <c:pt idx="1221">
                  <c:v>122000</c:v>
                </c:pt>
                <c:pt idx="1222">
                  <c:v>122100</c:v>
                </c:pt>
                <c:pt idx="1223">
                  <c:v>122200</c:v>
                </c:pt>
                <c:pt idx="1224">
                  <c:v>122300</c:v>
                </c:pt>
                <c:pt idx="1225">
                  <c:v>122400</c:v>
                </c:pt>
                <c:pt idx="1226">
                  <c:v>122500</c:v>
                </c:pt>
                <c:pt idx="1227">
                  <c:v>122600</c:v>
                </c:pt>
                <c:pt idx="1228">
                  <c:v>122700</c:v>
                </c:pt>
                <c:pt idx="1229">
                  <c:v>122800</c:v>
                </c:pt>
                <c:pt idx="1230">
                  <c:v>122900</c:v>
                </c:pt>
                <c:pt idx="1231">
                  <c:v>123000</c:v>
                </c:pt>
                <c:pt idx="1232">
                  <c:v>123100</c:v>
                </c:pt>
                <c:pt idx="1233">
                  <c:v>123200</c:v>
                </c:pt>
                <c:pt idx="1234">
                  <c:v>123300</c:v>
                </c:pt>
                <c:pt idx="1235">
                  <c:v>123400</c:v>
                </c:pt>
                <c:pt idx="1236">
                  <c:v>123500</c:v>
                </c:pt>
                <c:pt idx="1237">
                  <c:v>123600</c:v>
                </c:pt>
                <c:pt idx="1238">
                  <c:v>123700</c:v>
                </c:pt>
                <c:pt idx="1239">
                  <c:v>123800</c:v>
                </c:pt>
                <c:pt idx="1240">
                  <c:v>123900</c:v>
                </c:pt>
                <c:pt idx="1241">
                  <c:v>124000</c:v>
                </c:pt>
                <c:pt idx="1242">
                  <c:v>124100</c:v>
                </c:pt>
                <c:pt idx="1243">
                  <c:v>124200</c:v>
                </c:pt>
                <c:pt idx="1244">
                  <c:v>124300</c:v>
                </c:pt>
                <c:pt idx="1245">
                  <c:v>124400</c:v>
                </c:pt>
                <c:pt idx="1246">
                  <c:v>124500</c:v>
                </c:pt>
                <c:pt idx="1247">
                  <c:v>124600</c:v>
                </c:pt>
                <c:pt idx="1248">
                  <c:v>124700</c:v>
                </c:pt>
                <c:pt idx="1249">
                  <c:v>124800</c:v>
                </c:pt>
                <c:pt idx="1250">
                  <c:v>124900</c:v>
                </c:pt>
                <c:pt idx="1251">
                  <c:v>125000</c:v>
                </c:pt>
                <c:pt idx="1252">
                  <c:v>125100</c:v>
                </c:pt>
                <c:pt idx="1253">
                  <c:v>125200</c:v>
                </c:pt>
                <c:pt idx="1254">
                  <c:v>125300</c:v>
                </c:pt>
                <c:pt idx="1255">
                  <c:v>125400</c:v>
                </c:pt>
                <c:pt idx="1256">
                  <c:v>125500</c:v>
                </c:pt>
                <c:pt idx="1257">
                  <c:v>125600</c:v>
                </c:pt>
                <c:pt idx="1258">
                  <c:v>125700</c:v>
                </c:pt>
                <c:pt idx="1259">
                  <c:v>125800</c:v>
                </c:pt>
                <c:pt idx="1260">
                  <c:v>125900</c:v>
                </c:pt>
                <c:pt idx="1261">
                  <c:v>126000</c:v>
                </c:pt>
                <c:pt idx="1262">
                  <c:v>126100</c:v>
                </c:pt>
                <c:pt idx="1263">
                  <c:v>126200</c:v>
                </c:pt>
                <c:pt idx="1264">
                  <c:v>126300</c:v>
                </c:pt>
                <c:pt idx="1265">
                  <c:v>126400</c:v>
                </c:pt>
                <c:pt idx="1266">
                  <c:v>126500</c:v>
                </c:pt>
                <c:pt idx="1267">
                  <c:v>126600</c:v>
                </c:pt>
                <c:pt idx="1268">
                  <c:v>126700</c:v>
                </c:pt>
                <c:pt idx="1269">
                  <c:v>126800</c:v>
                </c:pt>
                <c:pt idx="1270">
                  <c:v>126900</c:v>
                </c:pt>
                <c:pt idx="1271">
                  <c:v>127000</c:v>
                </c:pt>
                <c:pt idx="1272">
                  <c:v>127100</c:v>
                </c:pt>
                <c:pt idx="1273">
                  <c:v>127200</c:v>
                </c:pt>
                <c:pt idx="1274">
                  <c:v>127300</c:v>
                </c:pt>
                <c:pt idx="1275">
                  <c:v>127400</c:v>
                </c:pt>
                <c:pt idx="1276">
                  <c:v>127500</c:v>
                </c:pt>
                <c:pt idx="1277">
                  <c:v>127600</c:v>
                </c:pt>
                <c:pt idx="1278">
                  <c:v>127700</c:v>
                </c:pt>
                <c:pt idx="1279">
                  <c:v>127800</c:v>
                </c:pt>
                <c:pt idx="1280">
                  <c:v>127900</c:v>
                </c:pt>
                <c:pt idx="1281">
                  <c:v>128000</c:v>
                </c:pt>
                <c:pt idx="1282">
                  <c:v>128100</c:v>
                </c:pt>
                <c:pt idx="1283">
                  <c:v>128200</c:v>
                </c:pt>
                <c:pt idx="1284">
                  <c:v>128300</c:v>
                </c:pt>
                <c:pt idx="1285">
                  <c:v>128400</c:v>
                </c:pt>
                <c:pt idx="1286">
                  <c:v>128500</c:v>
                </c:pt>
                <c:pt idx="1287">
                  <c:v>128600</c:v>
                </c:pt>
                <c:pt idx="1288">
                  <c:v>128700</c:v>
                </c:pt>
                <c:pt idx="1289">
                  <c:v>128800</c:v>
                </c:pt>
                <c:pt idx="1290">
                  <c:v>128900</c:v>
                </c:pt>
                <c:pt idx="1291">
                  <c:v>129000</c:v>
                </c:pt>
                <c:pt idx="1292">
                  <c:v>129100</c:v>
                </c:pt>
                <c:pt idx="1293">
                  <c:v>129200</c:v>
                </c:pt>
                <c:pt idx="1294">
                  <c:v>129300</c:v>
                </c:pt>
                <c:pt idx="1295">
                  <c:v>129400</c:v>
                </c:pt>
                <c:pt idx="1296">
                  <c:v>129500</c:v>
                </c:pt>
                <c:pt idx="1297">
                  <c:v>129600</c:v>
                </c:pt>
                <c:pt idx="1298">
                  <c:v>129700</c:v>
                </c:pt>
                <c:pt idx="1299">
                  <c:v>129800</c:v>
                </c:pt>
                <c:pt idx="1300">
                  <c:v>129900</c:v>
                </c:pt>
                <c:pt idx="1301">
                  <c:v>130000</c:v>
                </c:pt>
                <c:pt idx="1302">
                  <c:v>130100</c:v>
                </c:pt>
                <c:pt idx="1303">
                  <c:v>130200</c:v>
                </c:pt>
                <c:pt idx="1304">
                  <c:v>130300</c:v>
                </c:pt>
                <c:pt idx="1305">
                  <c:v>130400</c:v>
                </c:pt>
                <c:pt idx="1306">
                  <c:v>130500</c:v>
                </c:pt>
                <c:pt idx="1307">
                  <c:v>130600</c:v>
                </c:pt>
                <c:pt idx="1308">
                  <c:v>130700</c:v>
                </c:pt>
                <c:pt idx="1309">
                  <c:v>130800</c:v>
                </c:pt>
                <c:pt idx="1310">
                  <c:v>130900</c:v>
                </c:pt>
                <c:pt idx="1311">
                  <c:v>131000</c:v>
                </c:pt>
                <c:pt idx="1312">
                  <c:v>131100</c:v>
                </c:pt>
                <c:pt idx="1313">
                  <c:v>131200</c:v>
                </c:pt>
                <c:pt idx="1314">
                  <c:v>131300</c:v>
                </c:pt>
                <c:pt idx="1315">
                  <c:v>131400</c:v>
                </c:pt>
                <c:pt idx="1316">
                  <c:v>131500</c:v>
                </c:pt>
                <c:pt idx="1317">
                  <c:v>131600</c:v>
                </c:pt>
                <c:pt idx="1318">
                  <c:v>131700</c:v>
                </c:pt>
                <c:pt idx="1319">
                  <c:v>131800</c:v>
                </c:pt>
                <c:pt idx="1320">
                  <c:v>131900</c:v>
                </c:pt>
                <c:pt idx="1321">
                  <c:v>132000</c:v>
                </c:pt>
                <c:pt idx="1322">
                  <c:v>132100</c:v>
                </c:pt>
                <c:pt idx="1323">
                  <c:v>132200</c:v>
                </c:pt>
                <c:pt idx="1324">
                  <c:v>132300</c:v>
                </c:pt>
                <c:pt idx="1325">
                  <c:v>132400</c:v>
                </c:pt>
                <c:pt idx="1326">
                  <c:v>132500</c:v>
                </c:pt>
                <c:pt idx="1327">
                  <c:v>132600</c:v>
                </c:pt>
                <c:pt idx="1328">
                  <c:v>132700</c:v>
                </c:pt>
                <c:pt idx="1329">
                  <c:v>132800</c:v>
                </c:pt>
                <c:pt idx="1330">
                  <c:v>132900</c:v>
                </c:pt>
                <c:pt idx="1331">
                  <c:v>133000</c:v>
                </c:pt>
                <c:pt idx="1332">
                  <c:v>133100</c:v>
                </c:pt>
                <c:pt idx="1333">
                  <c:v>133200</c:v>
                </c:pt>
                <c:pt idx="1334">
                  <c:v>133300</c:v>
                </c:pt>
                <c:pt idx="1335">
                  <c:v>133400</c:v>
                </c:pt>
                <c:pt idx="1336">
                  <c:v>133500</c:v>
                </c:pt>
                <c:pt idx="1337">
                  <c:v>133600</c:v>
                </c:pt>
                <c:pt idx="1338">
                  <c:v>133700</c:v>
                </c:pt>
                <c:pt idx="1339">
                  <c:v>133800</c:v>
                </c:pt>
                <c:pt idx="1340">
                  <c:v>133900</c:v>
                </c:pt>
                <c:pt idx="1341">
                  <c:v>134000</c:v>
                </c:pt>
                <c:pt idx="1342">
                  <c:v>134100</c:v>
                </c:pt>
                <c:pt idx="1343">
                  <c:v>134200</c:v>
                </c:pt>
                <c:pt idx="1344">
                  <c:v>134300</c:v>
                </c:pt>
                <c:pt idx="1345">
                  <c:v>134400</c:v>
                </c:pt>
                <c:pt idx="1346">
                  <c:v>134500</c:v>
                </c:pt>
                <c:pt idx="1347">
                  <c:v>134600</c:v>
                </c:pt>
                <c:pt idx="1348">
                  <c:v>134700</c:v>
                </c:pt>
                <c:pt idx="1349">
                  <c:v>134800</c:v>
                </c:pt>
                <c:pt idx="1350">
                  <c:v>134900</c:v>
                </c:pt>
                <c:pt idx="1351">
                  <c:v>135000</c:v>
                </c:pt>
                <c:pt idx="1352">
                  <c:v>135100</c:v>
                </c:pt>
                <c:pt idx="1353">
                  <c:v>135200</c:v>
                </c:pt>
                <c:pt idx="1354">
                  <c:v>135300</c:v>
                </c:pt>
                <c:pt idx="1355">
                  <c:v>135400</c:v>
                </c:pt>
                <c:pt idx="1356">
                  <c:v>135500</c:v>
                </c:pt>
                <c:pt idx="1357">
                  <c:v>135600</c:v>
                </c:pt>
                <c:pt idx="1358">
                  <c:v>135700</c:v>
                </c:pt>
                <c:pt idx="1359">
                  <c:v>135800</c:v>
                </c:pt>
                <c:pt idx="1360">
                  <c:v>135900</c:v>
                </c:pt>
                <c:pt idx="1361">
                  <c:v>136000</c:v>
                </c:pt>
                <c:pt idx="1362">
                  <c:v>136100</c:v>
                </c:pt>
                <c:pt idx="1363">
                  <c:v>136200</c:v>
                </c:pt>
                <c:pt idx="1364">
                  <c:v>136300</c:v>
                </c:pt>
                <c:pt idx="1365">
                  <c:v>136400</c:v>
                </c:pt>
                <c:pt idx="1366">
                  <c:v>136500</c:v>
                </c:pt>
                <c:pt idx="1367">
                  <c:v>136600</c:v>
                </c:pt>
                <c:pt idx="1368">
                  <c:v>136700</c:v>
                </c:pt>
                <c:pt idx="1369">
                  <c:v>136800</c:v>
                </c:pt>
                <c:pt idx="1370">
                  <c:v>136900</c:v>
                </c:pt>
                <c:pt idx="1371">
                  <c:v>137000</c:v>
                </c:pt>
                <c:pt idx="1372">
                  <c:v>137100</c:v>
                </c:pt>
                <c:pt idx="1373">
                  <c:v>137200</c:v>
                </c:pt>
                <c:pt idx="1374">
                  <c:v>137300</c:v>
                </c:pt>
                <c:pt idx="1375">
                  <c:v>137400</c:v>
                </c:pt>
                <c:pt idx="1376">
                  <c:v>137500</c:v>
                </c:pt>
                <c:pt idx="1377">
                  <c:v>137600</c:v>
                </c:pt>
                <c:pt idx="1378">
                  <c:v>137700</c:v>
                </c:pt>
                <c:pt idx="1379">
                  <c:v>137800</c:v>
                </c:pt>
                <c:pt idx="1380">
                  <c:v>137900</c:v>
                </c:pt>
                <c:pt idx="1381">
                  <c:v>138000</c:v>
                </c:pt>
                <c:pt idx="1382">
                  <c:v>138100</c:v>
                </c:pt>
                <c:pt idx="1383">
                  <c:v>138200</c:v>
                </c:pt>
                <c:pt idx="1384">
                  <c:v>138300</c:v>
                </c:pt>
                <c:pt idx="1385">
                  <c:v>138400</c:v>
                </c:pt>
                <c:pt idx="1386">
                  <c:v>138500</c:v>
                </c:pt>
                <c:pt idx="1387">
                  <c:v>138600</c:v>
                </c:pt>
                <c:pt idx="1388">
                  <c:v>138700</c:v>
                </c:pt>
                <c:pt idx="1389">
                  <c:v>138800</c:v>
                </c:pt>
                <c:pt idx="1390">
                  <c:v>138900</c:v>
                </c:pt>
                <c:pt idx="1391">
                  <c:v>139000</c:v>
                </c:pt>
                <c:pt idx="1392">
                  <c:v>139100</c:v>
                </c:pt>
                <c:pt idx="1393">
                  <c:v>139200</c:v>
                </c:pt>
                <c:pt idx="1394">
                  <c:v>139300</c:v>
                </c:pt>
                <c:pt idx="1395">
                  <c:v>139400</c:v>
                </c:pt>
                <c:pt idx="1396">
                  <c:v>139500</c:v>
                </c:pt>
                <c:pt idx="1397">
                  <c:v>139600</c:v>
                </c:pt>
                <c:pt idx="1398">
                  <c:v>139700</c:v>
                </c:pt>
                <c:pt idx="1399">
                  <c:v>139800</c:v>
                </c:pt>
                <c:pt idx="1400">
                  <c:v>139900</c:v>
                </c:pt>
                <c:pt idx="1401">
                  <c:v>140000</c:v>
                </c:pt>
                <c:pt idx="1402">
                  <c:v>140100</c:v>
                </c:pt>
                <c:pt idx="1403">
                  <c:v>140200</c:v>
                </c:pt>
                <c:pt idx="1404">
                  <c:v>140300</c:v>
                </c:pt>
                <c:pt idx="1405">
                  <c:v>140400</c:v>
                </c:pt>
                <c:pt idx="1406">
                  <c:v>140500</c:v>
                </c:pt>
                <c:pt idx="1407">
                  <c:v>140600</c:v>
                </c:pt>
                <c:pt idx="1408">
                  <c:v>140700</c:v>
                </c:pt>
                <c:pt idx="1409">
                  <c:v>140800</c:v>
                </c:pt>
                <c:pt idx="1410">
                  <c:v>140900</c:v>
                </c:pt>
                <c:pt idx="1411">
                  <c:v>141000</c:v>
                </c:pt>
                <c:pt idx="1412">
                  <c:v>141100</c:v>
                </c:pt>
                <c:pt idx="1413">
                  <c:v>141200</c:v>
                </c:pt>
                <c:pt idx="1414">
                  <c:v>141300</c:v>
                </c:pt>
                <c:pt idx="1415">
                  <c:v>141400</c:v>
                </c:pt>
                <c:pt idx="1416">
                  <c:v>141500</c:v>
                </c:pt>
                <c:pt idx="1417">
                  <c:v>141600</c:v>
                </c:pt>
                <c:pt idx="1418">
                  <c:v>141700</c:v>
                </c:pt>
                <c:pt idx="1419">
                  <c:v>141800</c:v>
                </c:pt>
                <c:pt idx="1420">
                  <c:v>141900</c:v>
                </c:pt>
                <c:pt idx="1421">
                  <c:v>142000</c:v>
                </c:pt>
                <c:pt idx="1422">
                  <c:v>142100</c:v>
                </c:pt>
                <c:pt idx="1423">
                  <c:v>142200</c:v>
                </c:pt>
                <c:pt idx="1424">
                  <c:v>142300</c:v>
                </c:pt>
                <c:pt idx="1425">
                  <c:v>142400</c:v>
                </c:pt>
                <c:pt idx="1426">
                  <c:v>142500</c:v>
                </c:pt>
                <c:pt idx="1427">
                  <c:v>142600</c:v>
                </c:pt>
                <c:pt idx="1428">
                  <c:v>142700</c:v>
                </c:pt>
                <c:pt idx="1429">
                  <c:v>142800</c:v>
                </c:pt>
                <c:pt idx="1430">
                  <c:v>142900</c:v>
                </c:pt>
                <c:pt idx="1431">
                  <c:v>143000</c:v>
                </c:pt>
                <c:pt idx="1432">
                  <c:v>143100</c:v>
                </c:pt>
                <c:pt idx="1433">
                  <c:v>143200</c:v>
                </c:pt>
                <c:pt idx="1434">
                  <c:v>143300</c:v>
                </c:pt>
                <c:pt idx="1435">
                  <c:v>143400</c:v>
                </c:pt>
                <c:pt idx="1436">
                  <c:v>143500</c:v>
                </c:pt>
                <c:pt idx="1437">
                  <c:v>143600</c:v>
                </c:pt>
                <c:pt idx="1438">
                  <c:v>143700</c:v>
                </c:pt>
                <c:pt idx="1439">
                  <c:v>143800</c:v>
                </c:pt>
                <c:pt idx="1440">
                  <c:v>143900</c:v>
                </c:pt>
                <c:pt idx="1441">
                  <c:v>144000</c:v>
                </c:pt>
                <c:pt idx="1442">
                  <c:v>144100</c:v>
                </c:pt>
                <c:pt idx="1443">
                  <c:v>144200</c:v>
                </c:pt>
                <c:pt idx="1444">
                  <c:v>144300</c:v>
                </c:pt>
                <c:pt idx="1445">
                  <c:v>144400</c:v>
                </c:pt>
                <c:pt idx="1446">
                  <c:v>144500</c:v>
                </c:pt>
                <c:pt idx="1447">
                  <c:v>144600</c:v>
                </c:pt>
                <c:pt idx="1448">
                  <c:v>144700</c:v>
                </c:pt>
                <c:pt idx="1449">
                  <c:v>144800</c:v>
                </c:pt>
                <c:pt idx="1450">
                  <c:v>144900</c:v>
                </c:pt>
                <c:pt idx="1451">
                  <c:v>145000</c:v>
                </c:pt>
                <c:pt idx="1452">
                  <c:v>145100</c:v>
                </c:pt>
                <c:pt idx="1453">
                  <c:v>145200</c:v>
                </c:pt>
                <c:pt idx="1454">
                  <c:v>145300</c:v>
                </c:pt>
                <c:pt idx="1455">
                  <c:v>145400</c:v>
                </c:pt>
                <c:pt idx="1456">
                  <c:v>145500</c:v>
                </c:pt>
                <c:pt idx="1457">
                  <c:v>145600</c:v>
                </c:pt>
                <c:pt idx="1458">
                  <c:v>145700</c:v>
                </c:pt>
                <c:pt idx="1459">
                  <c:v>145800</c:v>
                </c:pt>
                <c:pt idx="1460">
                  <c:v>145900</c:v>
                </c:pt>
                <c:pt idx="1461">
                  <c:v>146000</c:v>
                </c:pt>
                <c:pt idx="1462">
                  <c:v>146100</c:v>
                </c:pt>
                <c:pt idx="1463">
                  <c:v>146200</c:v>
                </c:pt>
                <c:pt idx="1464">
                  <c:v>146300</c:v>
                </c:pt>
                <c:pt idx="1465">
                  <c:v>146400</c:v>
                </c:pt>
                <c:pt idx="1466">
                  <c:v>146500</c:v>
                </c:pt>
                <c:pt idx="1467">
                  <c:v>146600</c:v>
                </c:pt>
                <c:pt idx="1468">
                  <c:v>146700</c:v>
                </c:pt>
                <c:pt idx="1469">
                  <c:v>146800</c:v>
                </c:pt>
                <c:pt idx="1470">
                  <c:v>146900</c:v>
                </c:pt>
                <c:pt idx="1471">
                  <c:v>147000</c:v>
                </c:pt>
                <c:pt idx="1472">
                  <c:v>147100</c:v>
                </c:pt>
                <c:pt idx="1473">
                  <c:v>147200</c:v>
                </c:pt>
                <c:pt idx="1474">
                  <c:v>147300</c:v>
                </c:pt>
                <c:pt idx="1475">
                  <c:v>147400</c:v>
                </c:pt>
                <c:pt idx="1476">
                  <c:v>147500</c:v>
                </c:pt>
                <c:pt idx="1477">
                  <c:v>147600</c:v>
                </c:pt>
                <c:pt idx="1478">
                  <c:v>147700</c:v>
                </c:pt>
                <c:pt idx="1479">
                  <c:v>147800</c:v>
                </c:pt>
                <c:pt idx="1480">
                  <c:v>147900</c:v>
                </c:pt>
                <c:pt idx="1481">
                  <c:v>148000</c:v>
                </c:pt>
                <c:pt idx="1482">
                  <c:v>148100</c:v>
                </c:pt>
                <c:pt idx="1483">
                  <c:v>148200</c:v>
                </c:pt>
                <c:pt idx="1484">
                  <c:v>148300</c:v>
                </c:pt>
                <c:pt idx="1485">
                  <c:v>148400</c:v>
                </c:pt>
                <c:pt idx="1486">
                  <c:v>148500</c:v>
                </c:pt>
                <c:pt idx="1487">
                  <c:v>148600</c:v>
                </c:pt>
                <c:pt idx="1488">
                  <c:v>148700</c:v>
                </c:pt>
                <c:pt idx="1489">
                  <c:v>148800</c:v>
                </c:pt>
                <c:pt idx="1490">
                  <c:v>148900</c:v>
                </c:pt>
                <c:pt idx="1491">
                  <c:v>149000</c:v>
                </c:pt>
                <c:pt idx="1492">
                  <c:v>149100</c:v>
                </c:pt>
                <c:pt idx="1493">
                  <c:v>149200</c:v>
                </c:pt>
                <c:pt idx="1494">
                  <c:v>149300</c:v>
                </c:pt>
                <c:pt idx="1495">
                  <c:v>149400</c:v>
                </c:pt>
                <c:pt idx="1496">
                  <c:v>149500</c:v>
                </c:pt>
                <c:pt idx="1497">
                  <c:v>149600</c:v>
                </c:pt>
                <c:pt idx="1498">
                  <c:v>149700</c:v>
                </c:pt>
                <c:pt idx="1499">
                  <c:v>149800</c:v>
                </c:pt>
                <c:pt idx="1500">
                  <c:v>149900</c:v>
                </c:pt>
                <c:pt idx="1501">
                  <c:v>150000</c:v>
                </c:pt>
                <c:pt idx="1502">
                  <c:v>150100</c:v>
                </c:pt>
                <c:pt idx="1503">
                  <c:v>150200</c:v>
                </c:pt>
                <c:pt idx="1504">
                  <c:v>150300</c:v>
                </c:pt>
                <c:pt idx="1505">
                  <c:v>150400</c:v>
                </c:pt>
                <c:pt idx="1506">
                  <c:v>150500</c:v>
                </c:pt>
                <c:pt idx="1507">
                  <c:v>150600</c:v>
                </c:pt>
                <c:pt idx="1508">
                  <c:v>150700</c:v>
                </c:pt>
                <c:pt idx="1509">
                  <c:v>150800</c:v>
                </c:pt>
                <c:pt idx="1510">
                  <c:v>150900</c:v>
                </c:pt>
                <c:pt idx="1511">
                  <c:v>151000</c:v>
                </c:pt>
                <c:pt idx="1512">
                  <c:v>151100</c:v>
                </c:pt>
                <c:pt idx="1513">
                  <c:v>151200</c:v>
                </c:pt>
                <c:pt idx="1514">
                  <c:v>151300</c:v>
                </c:pt>
                <c:pt idx="1515">
                  <c:v>151400</c:v>
                </c:pt>
                <c:pt idx="1516">
                  <c:v>151500</c:v>
                </c:pt>
                <c:pt idx="1517">
                  <c:v>151600</c:v>
                </c:pt>
                <c:pt idx="1518">
                  <c:v>151700</c:v>
                </c:pt>
                <c:pt idx="1519">
                  <c:v>151800</c:v>
                </c:pt>
                <c:pt idx="1520">
                  <c:v>151900</c:v>
                </c:pt>
                <c:pt idx="1521">
                  <c:v>152000</c:v>
                </c:pt>
                <c:pt idx="1522">
                  <c:v>152100</c:v>
                </c:pt>
                <c:pt idx="1523">
                  <c:v>152200</c:v>
                </c:pt>
                <c:pt idx="1524">
                  <c:v>152300</c:v>
                </c:pt>
                <c:pt idx="1525">
                  <c:v>152400</c:v>
                </c:pt>
                <c:pt idx="1526">
                  <c:v>152500</c:v>
                </c:pt>
                <c:pt idx="1527">
                  <c:v>152600</c:v>
                </c:pt>
                <c:pt idx="1528">
                  <c:v>152700</c:v>
                </c:pt>
                <c:pt idx="1529">
                  <c:v>152800</c:v>
                </c:pt>
                <c:pt idx="1530">
                  <c:v>152900</c:v>
                </c:pt>
                <c:pt idx="1531">
                  <c:v>153000</c:v>
                </c:pt>
                <c:pt idx="1532">
                  <c:v>153100</c:v>
                </c:pt>
                <c:pt idx="1533">
                  <c:v>153200</c:v>
                </c:pt>
                <c:pt idx="1534">
                  <c:v>153300</c:v>
                </c:pt>
                <c:pt idx="1535">
                  <c:v>153400</c:v>
                </c:pt>
                <c:pt idx="1536">
                  <c:v>153500</c:v>
                </c:pt>
                <c:pt idx="1537">
                  <c:v>153600</c:v>
                </c:pt>
                <c:pt idx="1538">
                  <c:v>153700</c:v>
                </c:pt>
                <c:pt idx="1539">
                  <c:v>153800</c:v>
                </c:pt>
                <c:pt idx="1540">
                  <c:v>153900</c:v>
                </c:pt>
                <c:pt idx="1541">
                  <c:v>154000</c:v>
                </c:pt>
                <c:pt idx="1542">
                  <c:v>154100</c:v>
                </c:pt>
                <c:pt idx="1543">
                  <c:v>154200</c:v>
                </c:pt>
                <c:pt idx="1544">
                  <c:v>154300</c:v>
                </c:pt>
                <c:pt idx="1545">
                  <c:v>154400</c:v>
                </c:pt>
                <c:pt idx="1546">
                  <c:v>154500</c:v>
                </c:pt>
                <c:pt idx="1547">
                  <c:v>154600</c:v>
                </c:pt>
                <c:pt idx="1548">
                  <c:v>154700</c:v>
                </c:pt>
                <c:pt idx="1549">
                  <c:v>154800</c:v>
                </c:pt>
                <c:pt idx="1550">
                  <c:v>154900</c:v>
                </c:pt>
                <c:pt idx="1551">
                  <c:v>155000</c:v>
                </c:pt>
                <c:pt idx="1552">
                  <c:v>155100</c:v>
                </c:pt>
                <c:pt idx="1553">
                  <c:v>155200</c:v>
                </c:pt>
                <c:pt idx="1554">
                  <c:v>155300</c:v>
                </c:pt>
                <c:pt idx="1555">
                  <c:v>155400</c:v>
                </c:pt>
                <c:pt idx="1556">
                  <c:v>155500</c:v>
                </c:pt>
                <c:pt idx="1557">
                  <c:v>155600</c:v>
                </c:pt>
                <c:pt idx="1558">
                  <c:v>155700</c:v>
                </c:pt>
                <c:pt idx="1559">
                  <c:v>155800</c:v>
                </c:pt>
                <c:pt idx="1560">
                  <c:v>155900</c:v>
                </c:pt>
                <c:pt idx="1561">
                  <c:v>156000</c:v>
                </c:pt>
                <c:pt idx="1562">
                  <c:v>156100</c:v>
                </c:pt>
                <c:pt idx="1563">
                  <c:v>156200</c:v>
                </c:pt>
                <c:pt idx="1564">
                  <c:v>156300</c:v>
                </c:pt>
                <c:pt idx="1565">
                  <c:v>156400</c:v>
                </c:pt>
                <c:pt idx="1566">
                  <c:v>156500</c:v>
                </c:pt>
                <c:pt idx="1567">
                  <c:v>156600</c:v>
                </c:pt>
                <c:pt idx="1568">
                  <c:v>156700</c:v>
                </c:pt>
                <c:pt idx="1569">
                  <c:v>156800</c:v>
                </c:pt>
                <c:pt idx="1570">
                  <c:v>156900</c:v>
                </c:pt>
                <c:pt idx="1571">
                  <c:v>157000</c:v>
                </c:pt>
                <c:pt idx="1572">
                  <c:v>157100</c:v>
                </c:pt>
                <c:pt idx="1573">
                  <c:v>157200</c:v>
                </c:pt>
                <c:pt idx="1574">
                  <c:v>157300</c:v>
                </c:pt>
                <c:pt idx="1575">
                  <c:v>157400</c:v>
                </c:pt>
                <c:pt idx="1576">
                  <c:v>157500</c:v>
                </c:pt>
                <c:pt idx="1577">
                  <c:v>157600</c:v>
                </c:pt>
                <c:pt idx="1578">
                  <c:v>157700</c:v>
                </c:pt>
                <c:pt idx="1579">
                  <c:v>157800</c:v>
                </c:pt>
                <c:pt idx="1580">
                  <c:v>157900</c:v>
                </c:pt>
                <c:pt idx="1581">
                  <c:v>158000</c:v>
                </c:pt>
                <c:pt idx="1582">
                  <c:v>158100</c:v>
                </c:pt>
                <c:pt idx="1583">
                  <c:v>158200</c:v>
                </c:pt>
                <c:pt idx="1584">
                  <c:v>158300</c:v>
                </c:pt>
                <c:pt idx="1585">
                  <c:v>158400</c:v>
                </c:pt>
                <c:pt idx="1586">
                  <c:v>158500</c:v>
                </c:pt>
                <c:pt idx="1587">
                  <c:v>158600</c:v>
                </c:pt>
                <c:pt idx="1588">
                  <c:v>158700</c:v>
                </c:pt>
                <c:pt idx="1589">
                  <c:v>158800</c:v>
                </c:pt>
                <c:pt idx="1590">
                  <c:v>158900</c:v>
                </c:pt>
                <c:pt idx="1591">
                  <c:v>159000</c:v>
                </c:pt>
                <c:pt idx="1592">
                  <c:v>159100</c:v>
                </c:pt>
                <c:pt idx="1593">
                  <c:v>159200</c:v>
                </c:pt>
                <c:pt idx="1594">
                  <c:v>159300</c:v>
                </c:pt>
                <c:pt idx="1595">
                  <c:v>159400</c:v>
                </c:pt>
                <c:pt idx="1596">
                  <c:v>159500</c:v>
                </c:pt>
                <c:pt idx="1597">
                  <c:v>159600</c:v>
                </c:pt>
                <c:pt idx="1598">
                  <c:v>159700</c:v>
                </c:pt>
                <c:pt idx="1599">
                  <c:v>159800</c:v>
                </c:pt>
                <c:pt idx="1600">
                  <c:v>159900</c:v>
                </c:pt>
                <c:pt idx="1601">
                  <c:v>160000</c:v>
                </c:pt>
                <c:pt idx="1602">
                  <c:v>160100</c:v>
                </c:pt>
                <c:pt idx="1603">
                  <c:v>160200</c:v>
                </c:pt>
                <c:pt idx="1604">
                  <c:v>160300</c:v>
                </c:pt>
                <c:pt idx="1605">
                  <c:v>160400</c:v>
                </c:pt>
                <c:pt idx="1606">
                  <c:v>160500</c:v>
                </c:pt>
                <c:pt idx="1607">
                  <c:v>160600</c:v>
                </c:pt>
                <c:pt idx="1608">
                  <c:v>160700</c:v>
                </c:pt>
                <c:pt idx="1609">
                  <c:v>160800</c:v>
                </c:pt>
                <c:pt idx="1610">
                  <c:v>160900</c:v>
                </c:pt>
                <c:pt idx="1611">
                  <c:v>161000</c:v>
                </c:pt>
                <c:pt idx="1612">
                  <c:v>161100</c:v>
                </c:pt>
                <c:pt idx="1613">
                  <c:v>161200</c:v>
                </c:pt>
                <c:pt idx="1614">
                  <c:v>161300</c:v>
                </c:pt>
                <c:pt idx="1615">
                  <c:v>161400</c:v>
                </c:pt>
                <c:pt idx="1616">
                  <c:v>161500</c:v>
                </c:pt>
                <c:pt idx="1617">
                  <c:v>161600</c:v>
                </c:pt>
                <c:pt idx="1618">
                  <c:v>161700</c:v>
                </c:pt>
                <c:pt idx="1619">
                  <c:v>161800</c:v>
                </c:pt>
                <c:pt idx="1620">
                  <c:v>161900</c:v>
                </c:pt>
                <c:pt idx="1621">
                  <c:v>162000</c:v>
                </c:pt>
                <c:pt idx="1622">
                  <c:v>162100</c:v>
                </c:pt>
                <c:pt idx="1623">
                  <c:v>162200</c:v>
                </c:pt>
                <c:pt idx="1624">
                  <c:v>162300</c:v>
                </c:pt>
                <c:pt idx="1625">
                  <c:v>162400</c:v>
                </c:pt>
                <c:pt idx="1626">
                  <c:v>162500</c:v>
                </c:pt>
                <c:pt idx="1627">
                  <c:v>162600</c:v>
                </c:pt>
                <c:pt idx="1628">
                  <c:v>162700</c:v>
                </c:pt>
                <c:pt idx="1629">
                  <c:v>162800</c:v>
                </c:pt>
                <c:pt idx="1630">
                  <c:v>162900</c:v>
                </c:pt>
                <c:pt idx="1631">
                  <c:v>163000</c:v>
                </c:pt>
                <c:pt idx="1632">
                  <c:v>163100</c:v>
                </c:pt>
                <c:pt idx="1633">
                  <c:v>163200</c:v>
                </c:pt>
                <c:pt idx="1634">
                  <c:v>163300</c:v>
                </c:pt>
                <c:pt idx="1635">
                  <c:v>163400</c:v>
                </c:pt>
                <c:pt idx="1636">
                  <c:v>163500</c:v>
                </c:pt>
                <c:pt idx="1637">
                  <c:v>163600</c:v>
                </c:pt>
                <c:pt idx="1638">
                  <c:v>163700</c:v>
                </c:pt>
                <c:pt idx="1639">
                  <c:v>163800</c:v>
                </c:pt>
                <c:pt idx="1640">
                  <c:v>163900</c:v>
                </c:pt>
                <c:pt idx="1641">
                  <c:v>164000</c:v>
                </c:pt>
                <c:pt idx="1642">
                  <c:v>164100</c:v>
                </c:pt>
                <c:pt idx="1643">
                  <c:v>164200</c:v>
                </c:pt>
                <c:pt idx="1644">
                  <c:v>164300</c:v>
                </c:pt>
                <c:pt idx="1645">
                  <c:v>164400</c:v>
                </c:pt>
                <c:pt idx="1646">
                  <c:v>164500</c:v>
                </c:pt>
                <c:pt idx="1647">
                  <c:v>164600</c:v>
                </c:pt>
                <c:pt idx="1648">
                  <c:v>164700</c:v>
                </c:pt>
                <c:pt idx="1649">
                  <c:v>164800</c:v>
                </c:pt>
                <c:pt idx="1650">
                  <c:v>164900</c:v>
                </c:pt>
                <c:pt idx="1651">
                  <c:v>165000</c:v>
                </c:pt>
                <c:pt idx="1652">
                  <c:v>165100</c:v>
                </c:pt>
                <c:pt idx="1653">
                  <c:v>165200</c:v>
                </c:pt>
                <c:pt idx="1654">
                  <c:v>165300</c:v>
                </c:pt>
                <c:pt idx="1655">
                  <c:v>165400</c:v>
                </c:pt>
                <c:pt idx="1656">
                  <c:v>165500</c:v>
                </c:pt>
                <c:pt idx="1657">
                  <c:v>165600</c:v>
                </c:pt>
                <c:pt idx="1658">
                  <c:v>165700</c:v>
                </c:pt>
                <c:pt idx="1659">
                  <c:v>165800</c:v>
                </c:pt>
                <c:pt idx="1660">
                  <c:v>165900</c:v>
                </c:pt>
                <c:pt idx="1661">
                  <c:v>166000</c:v>
                </c:pt>
                <c:pt idx="1662">
                  <c:v>166100</c:v>
                </c:pt>
                <c:pt idx="1663">
                  <c:v>166200</c:v>
                </c:pt>
                <c:pt idx="1664">
                  <c:v>166300</c:v>
                </c:pt>
                <c:pt idx="1665">
                  <c:v>166400</c:v>
                </c:pt>
                <c:pt idx="1666">
                  <c:v>166500</c:v>
                </c:pt>
                <c:pt idx="1667">
                  <c:v>166600</c:v>
                </c:pt>
                <c:pt idx="1668">
                  <c:v>166700</c:v>
                </c:pt>
                <c:pt idx="1669">
                  <c:v>166800</c:v>
                </c:pt>
                <c:pt idx="1670">
                  <c:v>166900</c:v>
                </c:pt>
                <c:pt idx="1671">
                  <c:v>167000</c:v>
                </c:pt>
                <c:pt idx="1672">
                  <c:v>167100</c:v>
                </c:pt>
                <c:pt idx="1673">
                  <c:v>167200</c:v>
                </c:pt>
                <c:pt idx="1674">
                  <c:v>167300</c:v>
                </c:pt>
                <c:pt idx="1675">
                  <c:v>167400</c:v>
                </c:pt>
                <c:pt idx="1676">
                  <c:v>167500</c:v>
                </c:pt>
                <c:pt idx="1677">
                  <c:v>167600</c:v>
                </c:pt>
                <c:pt idx="1678">
                  <c:v>167700</c:v>
                </c:pt>
                <c:pt idx="1679">
                  <c:v>167800</c:v>
                </c:pt>
                <c:pt idx="1680">
                  <c:v>167900</c:v>
                </c:pt>
                <c:pt idx="1681">
                  <c:v>168000</c:v>
                </c:pt>
                <c:pt idx="1682">
                  <c:v>168100</c:v>
                </c:pt>
                <c:pt idx="1683">
                  <c:v>168200</c:v>
                </c:pt>
                <c:pt idx="1684">
                  <c:v>168300</c:v>
                </c:pt>
                <c:pt idx="1685">
                  <c:v>168400</c:v>
                </c:pt>
                <c:pt idx="1686">
                  <c:v>168500</c:v>
                </c:pt>
                <c:pt idx="1687">
                  <c:v>168600</c:v>
                </c:pt>
                <c:pt idx="1688">
                  <c:v>168700</c:v>
                </c:pt>
                <c:pt idx="1689">
                  <c:v>168800</c:v>
                </c:pt>
                <c:pt idx="1690">
                  <c:v>168900</c:v>
                </c:pt>
                <c:pt idx="1691">
                  <c:v>169000</c:v>
                </c:pt>
                <c:pt idx="1692">
                  <c:v>169100</c:v>
                </c:pt>
                <c:pt idx="1693">
                  <c:v>169200</c:v>
                </c:pt>
                <c:pt idx="1694">
                  <c:v>169300</c:v>
                </c:pt>
                <c:pt idx="1695">
                  <c:v>169400</c:v>
                </c:pt>
                <c:pt idx="1696">
                  <c:v>169500</c:v>
                </c:pt>
                <c:pt idx="1697">
                  <c:v>169600</c:v>
                </c:pt>
                <c:pt idx="1698">
                  <c:v>169700</c:v>
                </c:pt>
                <c:pt idx="1699">
                  <c:v>169800</c:v>
                </c:pt>
                <c:pt idx="1700">
                  <c:v>169900</c:v>
                </c:pt>
                <c:pt idx="1701">
                  <c:v>170000</c:v>
                </c:pt>
                <c:pt idx="1702">
                  <c:v>170100</c:v>
                </c:pt>
                <c:pt idx="1703">
                  <c:v>170200</c:v>
                </c:pt>
                <c:pt idx="1704">
                  <c:v>170300</c:v>
                </c:pt>
                <c:pt idx="1705">
                  <c:v>170400</c:v>
                </c:pt>
                <c:pt idx="1706">
                  <c:v>170500</c:v>
                </c:pt>
                <c:pt idx="1707">
                  <c:v>170600</c:v>
                </c:pt>
                <c:pt idx="1708">
                  <c:v>170700</c:v>
                </c:pt>
                <c:pt idx="1709">
                  <c:v>170800</c:v>
                </c:pt>
                <c:pt idx="1710">
                  <c:v>170900</c:v>
                </c:pt>
                <c:pt idx="1711">
                  <c:v>171000</c:v>
                </c:pt>
                <c:pt idx="1712">
                  <c:v>171100</c:v>
                </c:pt>
                <c:pt idx="1713">
                  <c:v>171200</c:v>
                </c:pt>
                <c:pt idx="1714">
                  <c:v>171300</c:v>
                </c:pt>
                <c:pt idx="1715">
                  <c:v>171400</c:v>
                </c:pt>
                <c:pt idx="1716">
                  <c:v>171500</c:v>
                </c:pt>
                <c:pt idx="1717">
                  <c:v>171600</c:v>
                </c:pt>
                <c:pt idx="1718">
                  <c:v>171700</c:v>
                </c:pt>
                <c:pt idx="1719">
                  <c:v>171800</c:v>
                </c:pt>
                <c:pt idx="1720">
                  <c:v>171900</c:v>
                </c:pt>
                <c:pt idx="1721">
                  <c:v>172000</c:v>
                </c:pt>
                <c:pt idx="1722">
                  <c:v>172100</c:v>
                </c:pt>
                <c:pt idx="1723">
                  <c:v>172200</c:v>
                </c:pt>
                <c:pt idx="1724">
                  <c:v>172300</c:v>
                </c:pt>
                <c:pt idx="1725">
                  <c:v>172400</c:v>
                </c:pt>
                <c:pt idx="1726">
                  <c:v>172500</c:v>
                </c:pt>
                <c:pt idx="1727">
                  <c:v>172600</c:v>
                </c:pt>
                <c:pt idx="1728">
                  <c:v>172700</c:v>
                </c:pt>
                <c:pt idx="1729">
                  <c:v>172800</c:v>
                </c:pt>
                <c:pt idx="1730">
                  <c:v>172900</c:v>
                </c:pt>
                <c:pt idx="1731">
                  <c:v>173000</c:v>
                </c:pt>
                <c:pt idx="1732">
                  <c:v>173100</c:v>
                </c:pt>
                <c:pt idx="1733">
                  <c:v>173200</c:v>
                </c:pt>
                <c:pt idx="1734">
                  <c:v>173300</c:v>
                </c:pt>
                <c:pt idx="1735">
                  <c:v>173400</c:v>
                </c:pt>
                <c:pt idx="1736">
                  <c:v>173500</c:v>
                </c:pt>
                <c:pt idx="1737">
                  <c:v>173600</c:v>
                </c:pt>
                <c:pt idx="1738">
                  <c:v>173700</c:v>
                </c:pt>
                <c:pt idx="1739">
                  <c:v>173800</c:v>
                </c:pt>
                <c:pt idx="1740">
                  <c:v>173900</c:v>
                </c:pt>
                <c:pt idx="1741">
                  <c:v>174000</c:v>
                </c:pt>
                <c:pt idx="1742">
                  <c:v>174100</c:v>
                </c:pt>
                <c:pt idx="1743">
                  <c:v>174200</c:v>
                </c:pt>
                <c:pt idx="1744">
                  <c:v>174300</c:v>
                </c:pt>
                <c:pt idx="1745">
                  <c:v>174400</c:v>
                </c:pt>
                <c:pt idx="1746">
                  <c:v>174500</c:v>
                </c:pt>
                <c:pt idx="1747">
                  <c:v>174600</c:v>
                </c:pt>
                <c:pt idx="1748">
                  <c:v>174700</c:v>
                </c:pt>
                <c:pt idx="1749">
                  <c:v>174800</c:v>
                </c:pt>
                <c:pt idx="1750">
                  <c:v>174900</c:v>
                </c:pt>
                <c:pt idx="1751">
                  <c:v>175000</c:v>
                </c:pt>
                <c:pt idx="1752">
                  <c:v>175100</c:v>
                </c:pt>
                <c:pt idx="1753">
                  <c:v>175200</c:v>
                </c:pt>
                <c:pt idx="1754">
                  <c:v>175300</c:v>
                </c:pt>
                <c:pt idx="1755">
                  <c:v>175400</c:v>
                </c:pt>
                <c:pt idx="1756">
                  <c:v>175500</c:v>
                </c:pt>
                <c:pt idx="1757">
                  <c:v>175600</c:v>
                </c:pt>
                <c:pt idx="1758">
                  <c:v>175700</c:v>
                </c:pt>
                <c:pt idx="1759">
                  <c:v>175800</c:v>
                </c:pt>
                <c:pt idx="1760">
                  <c:v>175900</c:v>
                </c:pt>
                <c:pt idx="1761">
                  <c:v>176000</c:v>
                </c:pt>
                <c:pt idx="1762">
                  <c:v>176100</c:v>
                </c:pt>
                <c:pt idx="1763">
                  <c:v>176200</c:v>
                </c:pt>
                <c:pt idx="1764">
                  <c:v>176300</c:v>
                </c:pt>
                <c:pt idx="1765">
                  <c:v>176400</c:v>
                </c:pt>
                <c:pt idx="1766">
                  <c:v>176500</c:v>
                </c:pt>
                <c:pt idx="1767">
                  <c:v>176600</c:v>
                </c:pt>
                <c:pt idx="1768">
                  <c:v>176700</c:v>
                </c:pt>
                <c:pt idx="1769">
                  <c:v>176800</c:v>
                </c:pt>
                <c:pt idx="1770">
                  <c:v>176900</c:v>
                </c:pt>
                <c:pt idx="1771">
                  <c:v>177000</c:v>
                </c:pt>
                <c:pt idx="1772">
                  <c:v>177100</c:v>
                </c:pt>
                <c:pt idx="1773">
                  <c:v>177200</c:v>
                </c:pt>
                <c:pt idx="1774">
                  <c:v>177300</c:v>
                </c:pt>
                <c:pt idx="1775">
                  <c:v>177400</c:v>
                </c:pt>
                <c:pt idx="1776">
                  <c:v>177500</c:v>
                </c:pt>
                <c:pt idx="1777">
                  <c:v>177600</c:v>
                </c:pt>
                <c:pt idx="1778">
                  <c:v>177700</c:v>
                </c:pt>
                <c:pt idx="1779">
                  <c:v>177800</c:v>
                </c:pt>
                <c:pt idx="1780">
                  <c:v>177900</c:v>
                </c:pt>
                <c:pt idx="1781">
                  <c:v>178000</c:v>
                </c:pt>
                <c:pt idx="1782">
                  <c:v>178100</c:v>
                </c:pt>
                <c:pt idx="1783">
                  <c:v>178200</c:v>
                </c:pt>
                <c:pt idx="1784">
                  <c:v>178300</c:v>
                </c:pt>
                <c:pt idx="1785">
                  <c:v>178400</c:v>
                </c:pt>
                <c:pt idx="1786">
                  <c:v>178500</c:v>
                </c:pt>
                <c:pt idx="1787">
                  <c:v>178600</c:v>
                </c:pt>
                <c:pt idx="1788">
                  <c:v>178700</c:v>
                </c:pt>
                <c:pt idx="1789">
                  <c:v>178800</c:v>
                </c:pt>
                <c:pt idx="1790">
                  <c:v>178900</c:v>
                </c:pt>
                <c:pt idx="1791">
                  <c:v>179000</c:v>
                </c:pt>
                <c:pt idx="1792">
                  <c:v>179100</c:v>
                </c:pt>
                <c:pt idx="1793">
                  <c:v>179200</c:v>
                </c:pt>
                <c:pt idx="1794">
                  <c:v>179300</c:v>
                </c:pt>
                <c:pt idx="1795">
                  <c:v>179400</c:v>
                </c:pt>
                <c:pt idx="1796">
                  <c:v>179500</c:v>
                </c:pt>
                <c:pt idx="1797">
                  <c:v>179600</c:v>
                </c:pt>
                <c:pt idx="1798">
                  <c:v>179700</c:v>
                </c:pt>
                <c:pt idx="1799">
                  <c:v>179800</c:v>
                </c:pt>
                <c:pt idx="1800">
                  <c:v>179900</c:v>
                </c:pt>
                <c:pt idx="1801">
                  <c:v>180000</c:v>
                </c:pt>
                <c:pt idx="1802">
                  <c:v>180100</c:v>
                </c:pt>
                <c:pt idx="1803">
                  <c:v>180200</c:v>
                </c:pt>
                <c:pt idx="1804">
                  <c:v>180300</c:v>
                </c:pt>
                <c:pt idx="1805">
                  <c:v>180400</c:v>
                </c:pt>
                <c:pt idx="1806">
                  <c:v>180500</c:v>
                </c:pt>
                <c:pt idx="1807">
                  <c:v>180600</c:v>
                </c:pt>
                <c:pt idx="1808">
                  <c:v>180700</c:v>
                </c:pt>
                <c:pt idx="1809">
                  <c:v>180800</c:v>
                </c:pt>
                <c:pt idx="1810">
                  <c:v>180900</c:v>
                </c:pt>
                <c:pt idx="1811">
                  <c:v>181000</c:v>
                </c:pt>
                <c:pt idx="1812">
                  <c:v>181100</c:v>
                </c:pt>
                <c:pt idx="1813">
                  <c:v>181200</c:v>
                </c:pt>
                <c:pt idx="1814">
                  <c:v>181300</c:v>
                </c:pt>
                <c:pt idx="1815">
                  <c:v>181400</c:v>
                </c:pt>
                <c:pt idx="1816">
                  <c:v>181500</c:v>
                </c:pt>
                <c:pt idx="1817">
                  <c:v>181600</c:v>
                </c:pt>
                <c:pt idx="1818">
                  <c:v>181700</c:v>
                </c:pt>
                <c:pt idx="1819">
                  <c:v>181800</c:v>
                </c:pt>
                <c:pt idx="1820">
                  <c:v>181900</c:v>
                </c:pt>
                <c:pt idx="1821">
                  <c:v>182000</c:v>
                </c:pt>
                <c:pt idx="1822">
                  <c:v>182100</c:v>
                </c:pt>
                <c:pt idx="1823">
                  <c:v>182200</c:v>
                </c:pt>
                <c:pt idx="1824">
                  <c:v>182300</c:v>
                </c:pt>
                <c:pt idx="1825">
                  <c:v>182400</c:v>
                </c:pt>
                <c:pt idx="1826">
                  <c:v>182500</c:v>
                </c:pt>
                <c:pt idx="1827">
                  <c:v>182600</c:v>
                </c:pt>
                <c:pt idx="1828">
                  <c:v>182700</c:v>
                </c:pt>
                <c:pt idx="1829">
                  <c:v>182800</c:v>
                </c:pt>
                <c:pt idx="1830">
                  <c:v>182900</c:v>
                </c:pt>
                <c:pt idx="1831">
                  <c:v>183000</c:v>
                </c:pt>
                <c:pt idx="1832">
                  <c:v>183100</c:v>
                </c:pt>
                <c:pt idx="1833">
                  <c:v>183200</c:v>
                </c:pt>
                <c:pt idx="1834">
                  <c:v>183300</c:v>
                </c:pt>
                <c:pt idx="1835">
                  <c:v>183400</c:v>
                </c:pt>
                <c:pt idx="1836">
                  <c:v>183500</c:v>
                </c:pt>
                <c:pt idx="1837">
                  <c:v>183600</c:v>
                </c:pt>
                <c:pt idx="1838">
                  <c:v>183700</c:v>
                </c:pt>
                <c:pt idx="1839">
                  <c:v>183800</c:v>
                </c:pt>
                <c:pt idx="1840">
                  <c:v>183900</c:v>
                </c:pt>
                <c:pt idx="1841">
                  <c:v>184000</c:v>
                </c:pt>
                <c:pt idx="1842">
                  <c:v>184100</c:v>
                </c:pt>
                <c:pt idx="1843">
                  <c:v>184200</c:v>
                </c:pt>
                <c:pt idx="1844">
                  <c:v>184300</c:v>
                </c:pt>
                <c:pt idx="1845">
                  <c:v>184400</c:v>
                </c:pt>
                <c:pt idx="1846">
                  <c:v>184500</c:v>
                </c:pt>
                <c:pt idx="1847">
                  <c:v>184600</c:v>
                </c:pt>
                <c:pt idx="1848">
                  <c:v>184700</c:v>
                </c:pt>
                <c:pt idx="1849">
                  <c:v>184800</c:v>
                </c:pt>
                <c:pt idx="1850">
                  <c:v>184900</c:v>
                </c:pt>
                <c:pt idx="1851">
                  <c:v>185000</c:v>
                </c:pt>
                <c:pt idx="1852">
                  <c:v>185100</c:v>
                </c:pt>
                <c:pt idx="1853">
                  <c:v>185200</c:v>
                </c:pt>
                <c:pt idx="1854">
                  <c:v>185300</c:v>
                </c:pt>
                <c:pt idx="1855">
                  <c:v>185400</c:v>
                </c:pt>
                <c:pt idx="1856">
                  <c:v>185500</c:v>
                </c:pt>
                <c:pt idx="1857">
                  <c:v>185600</c:v>
                </c:pt>
                <c:pt idx="1858">
                  <c:v>185700</c:v>
                </c:pt>
                <c:pt idx="1859">
                  <c:v>185800</c:v>
                </c:pt>
                <c:pt idx="1860">
                  <c:v>185900</c:v>
                </c:pt>
                <c:pt idx="1861">
                  <c:v>186000</c:v>
                </c:pt>
                <c:pt idx="1862">
                  <c:v>186100</c:v>
                </c:pt>
                <c:pt idx="1863">
                  <c:v>186200</c:v>
                </c:pt>
                <c:pt idx="1864">
                  <c:v>186300</c:v>
                </c:pt>
                <c:pt idx="1865">
                  <c:v>186400</c:v>
                </c:pt>
                <c:pt idx="1866">
                  <c:v>186500</c:v>
                </c:pt>
                <c:pt idx="1867">
                  <c:v>186600</c:v>
                </c:pt>
                <c:pt idx="1868">
                  <c:v>186700</c:v>
                </c:pt>
                <c:pt idx="1869">
                  <c:v>186800</c:v>
                </c:pt>
                <c:pt idx="1870">
                  <c:v>186900</c:v>
                </c:pt>
                <c:pt idx="1871">
                  <c:v>187000</c:v>
                </c:pt>
                <c:pt idx="1872">
                  <c:v>187100</c:v>
                </c:pt>
                <c:pt idx="1873">
                  <c:v>187200</c:v>
                </c:pt>
                <c:pt idx="1874">
                  <c:v>187300</c:v>
                </c:pt>
                <c:pt idx="1875">
                  <c:v>187400</c:v>
                </c:pt>
                <c:pt idx="1876">
                  <c:v>187500</c:v>
                </c:pt>
                <c:pt idx="1877">
                  <c:v>187600</c:v>
                </c:pt>
                <c:pt idx="1878">
                  <c:v>187700</c:v>
                </c:pt>
                <c:pt idx="1879">
                  <c:v>187800</c:v>
                </c:pt>
                <c:pt idx="1880">
                  <c:v>187900</c:v>
                </c:pt>
                <c:pt idx="1881">
                  <c:v>188000</c:v>
                </c:pt>
                <c:pt idx="1882">
                  <c:v>188100</c:v>
                </c:pt>
                <c:pt idx="1883">
                  <c:v>188200</c:v>
                </c:pt>
                <c:pt idx="1884">
                  <c:v>188300</c:v>
                </c:pt>
                <c:pt idx="1885">
                  <c:v>188400</c:v>
                </c:pt>
                <c:pt idx="1886">
                  <c:v>188500</c:v>
                </c:pt>
                <c:pt idx="1887">
                  <c:v>188600</c:v>
                </c:pt>
                <c:pt idx="1888">
                  <c:v>188700</c:v>
                </c:pt>
                <c:pt idx="1889">
                  <c:v>188800</c:v>
                </c:pt>
                <c:pt idx="1890">
                  <c:v>188900</c:v>
                </c:pt>
                <c:pt idx="1891">
                  <c:v>189000</c:v>
                </c:pt>
                <c:pt idx="1892">
                  <c:v>189100</c:v>
                </c:pt>
                <c:pt idx="1893">
                  <c:v>189200</c:v>
                </c:pt>
                <c:pt idx="1894">
                  <c:v>189300</c:v>
                </c:pt>
                <c:pt idx="1895">
                  <c:v>189400</c:v>
                </c:pt>
                <c:pt idx="1896">
                  <c:v>189500</c:v>
                </c:pt>
                <c:pt idx="1897">
                  <c:v>189600</c:v>
                </c:pt>
                <c:pt idx="1898">
                  <c:v>189700</c:v>
                </c:pt>
                <c:pt idx="1899">
                  <c:v>189800</c:v>
                </c:pt>
                <c:pt idx="1900">
                  <c:v>189900</c:v>
                </c:pt>
                <c:pt idx="1901">
                  <c:v>190000</c:v>
                </c:pt>
                <c:pt idx="1902">
                  <c:v>190100</c:v>
                </c:pt>
                <c:pt idx="1903">
                  <c:v>190200</c:v>
                </c:pt>
                <c:pt idx="1904">
                  <c:v>190300</c:v>
                </c:pt>
                <c:pt idx="1905">
                  <c:v>190400</c:v>
                </c:pt>
                <c:pt idx="1906">
                  <c:v>190500</c:v>
                </c:pt>
                <c:pt idx="1907">
                  <c:v>190600</c:v>
                </c:pt>
                <c:pt idx="1908">
                  <c:v>190700</c:v>
                </c:pt>
                <c:pt idx="1909">
                  <c:v>190800</c:v>
                </c:pt>
                <c:pt idx="1910">
                  <c:v>190900</c:v>
                </c:pt>
                <c:pt idx="1911">
                  <c:v>191000</c:v>
                </c:pt>
                <c:pt idx="1912">
                  <c:v>191100</c:v>
                </c:pt>
                <c:pt idx="1913">
                  <c:v>191200</c:v>
                </c:pt>
                <c:pt idx="1914">
                  <c:v>191300</c:v>
                </c:pt>
                <c:pt idx="1915">
                  <c:v>191400</c:v>
                </c:pt>
                <c:pt idx="1916">
                  <c:v>191500</c:v>
                </c:pt>
                <c:pt idx="1917">
                  <c:v>191600</c:v>
                </c:pt>
                <c:pt idx="1918">
                  <c:v>191700</c:v>
                </c:pt>
                <c:pt idx="1919">
                  <c:v>191800</c:v>
                </c:pt>
                <c:pt idx="1920">
                  <c:v>191900</c:v>
                </c:pt>
                <c:pt idx="1921">
                  <c:v>192000</c:v>
                </c:pt>
                <c:pt idx="1922">
                  <c:v>192100</c:v>
                </c:pt>
                <c:pt idx="1923">
                  <c:v>192200</c:v>
                </c:pt>
                <c:pt idx="1924">
                  <c:v>192300</c:v>
                </c:pt>
                <c:pt idx="1925">
                  <c:v>192400</c:v>
                </c:pt>
                <c:pt idx="1926">
                  <c:v>192500</c:v>
                </c:pt>
                <c:pt idx="1927">
                  <c:v>192600</c:v>
                </c:pt>
                <c:pt idx="1928">
                  <c:v>192700</c:v>
                </c:pt>
                <c:pt idx="1929">
                  <c:v>192800</c:v>
                </c:pt>
                <c:pt idx="1930">
                  <c:v>192900</c:v>
                </c:pt>
                <c:pt idx="1931">
                  <c:v>193000</c:v>
                </c:pt>
                <c:pt idx="1932">
                  <c:v>193100</c:v>
                </c:pt>
                <c:pt idx="1933">
                  <c:v>193200</c:v>
                </c:pt>
                <c:pt idx="1934">
                  <c:v>193300</c:v>
                </c:pt>
                <c:pt idx="1935">
                  <c:v>193400</c:v>
                </c:pt>
                <c:pt idx="1936">
                  <c:v>193500</c:v>
                </c:pt>
                <c:pt idx="1937">
                  <c:v>193600</c:v>
                </c:pt>
                <c:pt idx="1938">
                  <c:v>193700</c:v>
                </c:pt>
                <c:pt idx="1939">
                  <c:v>193800</c:v>
                </c:pt>
                <c:pt idx="1940">
                  <c:v>193900</c:v>
                </c:pt>
                <c:pt idx="1941">
                  <c:v>194000</c:v>
                </c:pt>
                <c:pt idx="1942">
                  <c:v>194100</c:v>
                </c:pt>
                <c:pt idx="1943">
                  <c:v>194200</c:v>
                </c:pt>
                <c:pt idx="1944">
                  <c:v>194300</c:v>
                </c:pt>
                <c:pt idx="1945">
                  <c:v>194400</c:v>
                </c:pt>
                <c:pt idx="1946">
                  <c:v>194500</c:v>
                </c:pt>
                <c:pt idx="1947">
                  <c:v>194600</c:v>
                </c:pt>
                <c:pt idx="1948">
                  <c:v>194700</c:v>
                </c:pt>
                <c:pt idx="1949">
                  <c:v>194800</c:v>
                </c:pt>
                <c:pt idx="1950">
                  <c:v>194900</c:v>
                </c:pt>
                <c:pt idx="1951">
                  <c:v>195000</c:v>
                </c:pt>
                <c:pt idx="1952">
                  <c:v>195100</c:v>
                </c:pt>
                <c:pt idx="1953">
                  <c:v>195200</c:v>
                </c:pt>
                <c:pt idx="1954">
                  <c:v>195300</c:v>
                </c:pt>
                <c:pt idx="1955">
                  <c:v>195400</c:v>
                </c:pt>
                <c:pt idx="1956">
                  <c:v>195500</c:v>
                </c:pt>
                <c:pt idx="1957">
                  <c:v>195600</c:v>
                </c:pt>
                <c:pt idx="1958">
                  <c:v>195700</c:v>
                </c:pt>
                <c:pt idx="1959">
                  <c:v>195800</c:v>
                </c:pt>
                <c:pt idx="1960">
                  <c:v>195900</c:v>
                </c:pt>
                <c:pt idx="1961">
                  <c:v>196000</c:v>
                </c:pt>
                <c:pt idx="1962">
                  <c:v>196100</c:v>
                </c:pt>
                <c:pt idx="1963">
                  <c:v>196200</c:v>
                </c:pt>
                <c:pt idx="1964">
                  <c:v>196300</c:v>
                </c:pt>
                <c:pt idx="1965">
                  <c:v>196400</c:v>
                </c:pt>
                <c:pt idx="1966">
                  <c:v>196500</c:v>
                </c:pt>
                <c:pt idx="1967">
                  <c:v>196600</c:v>
                </c:pt>
                <c:pt idx="1968">
                  <c:v>196700</c:v>
                </c:pt>
                <c:pt idx="1969">
                  <c:v>196800</c:v>
                </c:pt>
                <c:pt idx="1970">
                  <c:v>196900</c:v>
                </c:pt>
                <c:pt idx="1971">
                  <c:v>197000</c:v>
                </c:pt>
                <c:pt idx="1972">
                  <c:v>197100</c:v>
                </c:pt>
                <c:pt idx="1973">
                  <c:v>197200</c:v>
                </c:pt>
                <c:pt idx="1974">
                  <c:v>197300</c:v>
                </c:pt>
                <c:pt idx="1975">
                  <c:v>197400</c:v>
                </c:pt>
                <c:pt idx="1976">
                  <c:v>197500</c:v>
                </c:pt>
                <c:pt idx="1977">
                  <c:v>197600</c:v>
                </c:pt>
                <c:pt idx="1978">
                  <c:v>197700</c:v>
                </c:pt>
                <c:pt idx="1979">
                  <c:v>197800</c:v>
                </c:pt>
                <c:pt idx="1980">
                  <c:v>197900</c:v>
                </c:pt>
                <c:pt idx="1981">
                  <c:v>198000</c:v>
                </c:pt>
                <c:pt idx="1982">
                  <c:v>198100</c:v>
                </c:pt>
                <c:pt idx="1983">
                  <c:v>198200</c:v>
                </c:pt>
                <c:pt idx="1984">
                  <c:v>198300</c:v>
                </c:pt>
                <c:pt idx="1985">
                  <c:v>198400</c:v>
                </c:pt>
                <c:pt idx="1986">
                  <c:v>198500</c:v>
                </c:pt>
                <c:pt idx="1987">
                  <c:v>198600</c:v>
                </c:pt>
                <c:pt idx="1988">
                  <c:v>198700</c:v>
                </c:pt>
                <c:pt idx="1989">
                  <c:v>198800</c:v>
                </c:pt>
                <c:pt idx="1990">
                  <c:v>198900</c:v>
                </c:pt>
                <c:pt idx="1991">
                  <c:v>199000</c:v>
                </c:pt>
                <c:pt idx="1992">
                  <c:v>199100</c:v>
                </c:pt>
                <c:pt idx="1993">
                  <c:v>199200</c:v>
                </c:pt>
                <c:pt idx="1994">
                  <c:v>199300</c:v>
                </c:pt>
                <c:pt idx="1995">
                  <c:v>199400</c:v>
                </c:pt>
                <c:pt idx="1996">
                  <c:v>199500</c:v>
                </c:pt>
                <c:pt idx="1997">
                  <c:v>199600</c:v>
                </c:pt>
                <c:pt idx="1998">
                  <c:v>199700</c:v>
                </c:pt>
                <c:pt idx="1999">
                  <c:v>199800</c:v>
                </c:pt>
                <c:pt idx="2000">
                  <c:v>199900</c:v>
                </c:pt>
                <c:pt idx="2001">
                  <c:v>200000</c:v>
                </c:pt>
                <c:pt idx="2002">
                  <c:v>201000</c:v>
                </c:pt>
                <c:pt idx="2003">
                  <c:v>202000</c:v>
                </c:pt>
                <c:pt idx="2004">
                  <c:v>203000</c:v>
                </c:pt>
                <c:pt idx="2005">
                  <c:v>204000</c:v>
                </c:pt>
                <c:pt idx="2006">
                  <c:v>205000</c:v>
                </c:pt>
                <c:pt idx="2007">
                  <c:v>206000</c:v>
                </c:pt>
                <c:pt idx="2008">
                  <c:v>207000</c:v>
                </c:pt>
                <c:pt idx="2009">
                  <c:v>208000</c:v>
                </c:pt>
                <c:pt idx="2010">
                  <c:v>209000</c:v>
                </c:pt>
                <c:pt idx="2011">
                  <c:v>210000</c:v>
                </c:pt>
                <c:pt idx="2012">
                  <c:v>211000</c:v>
                </c:pt>
                <c:pt idx="2013">
                  <c:v>212000</c:v>
                </c:pt>
                <c:pt idx="2014">
                  <c:v>213000</c:v>
                </c:pt>
                <c:pt idx="2015">
                  <c:v>214000</c:v>
                </c:pt>
                <c:pt idx="2016">
                  <c:v>215000</c:v>
                </c:pt>
                <c:pt idx="2017">
                  <c:v>216000</c:v>
                </c:pt>
                <c:pt idx="2018">
                  <c:v>217000</c:v>
                </c:pt>
                <c:pt idx="2019">
                  <c:v>218000</c:v>
                </c:pt>
                <c:pt idx="2020">
                  <c:v>219000</c:v>
                </c:pt>
                <c:pt idx="2021">
                  <c:v>220000</c:v>
                </c:pt>
                <c:pt idx="2022">
                  <c:v>221000</c:v>
                </c:pt>
                <c:pt idx="2023">
                  <c:v>222000</c:v>
                </c:pt>
                <c:pt idx="2024">
                  <c:v>223000</c:v>
                </c:pt>
                <c:pt idx="2025">
                  <c:v>224000</c:v>
                </c:pt>
                <c:pt idx="2026">
                  <c:v>225000</c:v>
                </c:pt>
                <c:pt idx="2027">
                  <c:v>226000</c:v>
                </c:pt>
                <c:pt idx="2028">
                  <c:v>227000</c:v>
                </c:pt>
                <c:pt idx="2029">
                  <c:v>228000</c:v>
                </c:pt>
                <c:pt idx="2030">
                  <c:v>229000</c:v>
                </c:pt>
                <c:pt idx="2031">
                  <c:v>230000</c:v>
                </c:pt>
                <c:pt idx="2032">
                  <c:v>231000</c:v>
                </c:pt>
                <c:pt idx="2033">
                  <c:v>232000</c:v>
                </c:pt>
                <c:pt idx="2034">
                  <c:v>233000</c:v>
                </c:pt>
                <c:pt idx="2035">
                  <c:v>234000</c:v>
                </c:pt>
                <c:pt idx="2036">
                  <c:v>235000</c:v>
                </c:pt>
                <c:pt idx="2037">
                  <c:v>236000</c:v>
                </c:pt>
                <c:pt idx="2038">
                  <c:v>237000</c:v>
                </c:pt>
                <c:pt idx="2039">
                  <c:v>238000</c:v>
                </c:pt>
                <c:pt idx="2040">
                  <c:v>239000</c:v>
                </c:pt>
                <c:pt idx="2041">
                  <c:v>240000</c:v>
                </c:pt>
                <c:pt idx="2042">
                  <c:v>241000</c:v>
                </c:pt>
                <c:pt idx="2043">
                  <c:v>242000</c:v>
                </c:pt>
                <c:pt idx="2044">
                  <c:v>243000</c:v>
                </c:pt>
                <c:pt idx="2045">
                  <c:v>244000</c:v>
                </c:pt>
                <c:pt idx="2046">
                  <c:v>245000</c:v>
                </c:pt>
                <c:pt idx="2047">
                  <c:v>246000</c:v>
                </c:pt>
                <c:pt idx="2048">
                  <c:v>247000</c:v>
                </c:pt>
                <c:pt idx="2049">
                  <c:v>248000</c:v>
                </c:pt>
                <c:pt idx="2050">
                  <c:v>249000</c:v>
                </c:pt>
                <c:pt idx="2051">
                  <c:v>250000</c:v>
                </c:pt>
                <c:pt idx="2052">
                  <c:v>251000</c:v>
                </c:pt>
                <c:pt idx="2053">
                  <c:v>252000</c:v>
                </c:pt>
                <c:pt idx="2054">
                  <c:v>253000</c:v>
                </c:pt>
                <c:pt idx="2055">
                  <c:v>254000</c:v>
                </c:pt>
                <c:pt idx="2056">
                  <c:v>255000</c:v>
                </c:pt>
                <c:pt idx="2057">
                  <c:v>256000</c:v>
                </c:pt>
                <c:pt idx="2058">
                  <c:v>257000</c:v>
                </c:pt>
                <c:pt idx="2059">
                  <c:v>258000</c:v>
                </c:pt>
                <c:pt idx="2060">
                  <c:v>259000</c:v>
                </c:pt>
                <c:pt idx="2061">
                  <c:v>260000</c:v>
                </c:pt>
                <c:pt idx="2062">
                  <c:v>261000</c:v>
                </c:pt>
                <c:pt idx="2063">
                  <c:v>262000</c:v>
                </c:pt>
                <c:pt idx="2064">
                  <c:v>263000</c:v>
                </c:pt>
                <c:pt idx="2065">
                  <c:v>264000</c:v>
                </c:pt>
                <c:pt idx="2066">
                  <c:v>265000</c:v>
                </c:pt>
                <c:pt idx="2067">
                  <c:v>266000</c:v>
                </c:pt>
                <c:pt idx="2068">
                  <c:v>267000</c:v>
                </c:pt>
                <c:pt idx="2069">
                  <c:v>268000</c:v>
                </c:pt>
                <c:pt idx="2070">
                  <c:v>269000</c:v>
                </c:pt>
                <c:pt idx="2071">
                  <c:v>270000</c:v>
                </c:pt>
                <c:pt idx="2072">
                  <c:v>271000</c:v>
                </c:pt>
                <c:pt idx="2073">
                  <c:v>272000</c:v>
                </c:pt>
                <c:pt idx="2074">
                  <c:v>273000</c:v>
                </c:pt>
                <c:pt idx="2075">
                  <c:v>274000</c:v>
                </c:pt>
                <c:pt idx="2076">
                  <c:v>275000</c:v>
                </c:pt>
                <c:pt idx="2077">
                  <c:v>276000</c:v>
                </c:pt>
                <c:pt idx="2078">
                  <c:v>277000</c:v>
                </c:pt>
                <c:pt idx="2079">
                  <c:v>278000</c:v>
                </c:pt>
                <c:pt idx="2080">
                  <c:v>279000</c:v>
                </c:pt>
                <c:pt idx="2081">
                  <c:v>280000</c:v>
                </c:pt>
                <c:pt idx="2082">
                  <c:v>281000</c:v>
                </c:pt>
                <c:pt idx="2083">
                  <c:v>282000</c:v>
                </c:pt>
                <c:pt idx="2084">
                  <c:v>283000</c:v>
                </c:pt>
                <c:pt idx="2085">
                  <c:v>284000</c:v>
                </c:pt>
                <c:pt idx="2086">
                  <c:v>285000</c:v>
                </c:pt>
                <c:pt idx="2087">
                  <c:v>286000</c:v>
                </c:pt>
                <c:pt idx="2088">
                  <c:v>287000</c:v>
                </c:pt>
                <c:pt idx="2089">
                  <c:v>288000</c:v>
                </c:pt>
                <c:pt idx="2090">
                  <c:v>289000</c:v>
                </c:pt>
                <c:pt idx="2091">
                  <c:v>290000</c:v>
                </c:pt>
                <c:pt idx="2092">
                  <c:v>291000</c:v>
                </c:pt>
                <c:pt idx="2093">
                  <c:v>292000</c:v>
                </c:pt>
                <c:pt idx="2094">
                  <c:v>293000</c:v>
                </c:pt>
                <c:pt idx="2095">
                  <c:v>294000</c:v>
                </c:pt>
                <c:pt idx="2096">
                  <c:v>295000</c:v>
                </c:pt>
                <c:pt idx="2097">
                  <c:v>296000</c:v>
                </c:pt>
                <c:pt idx="2098">
                  <c:v>297000</c:v>
                </c:pt>
                <c:pt idx="2099">
                  <c:v>298000</c:v>
                </c:pt>
                <c:pt idx="2100">
                  <c:v>299000</c:v>
                </c:pt>
                <c:pt idx="2101">
                  <c:v>300000</c:v>
                </c:pt>
                <c:pt idx="2102">
                  <c:v>301000</c:v>
                </c:pt>
                <c:pt idx="2103">
                  <c:v>302000</c:v>
                </c:pt>
                <c:pt idx="2104">
                  <c:v>303000</c:v>
                </c:pt>
                <c:pt idx="2105">
                  <c:v>304000</c:v>
                </c:pt>
                <c:pt idx="2106">
                  <c:v>305000</c:v>
                </c:pt>
                <c:pt idx="2107">
                  <c:v>306000</c:v>
                </c:pt>
                <c:pt idx="2108">
                  <c:v>307000</c:v>
                </c:pt>
                <c:pt idx="2109">
                  <c:v>308000</c:v>
                </c:pt>
                <c:pt idx="2110">
                  <c:v>309000</c:v>
                </c:pt>
                <c:pt idx="2111">
                  <c:v>310000</c:v>
                </c:pt>
                <c:pt idx="2112">
                  <c:v>311000</c:v>
                </c:pt>
                <c:pt idx="2113">
                  <c:v>312000</c:v>
                </c:pt>
                <c:pt idx="2114">
                  <c:v>313000</c:v>
                </c:pt>
                <c:pt idx="2115">
                  <c:v>314000</c:v>
                </c:pt>
                <c:pt idx="2116">
                  <c:v>315000</c:v>
                </c:pt>
                <c:pt idx="2117">
                  <c:v>316000</c:v>
                </c:pt>
                <c:pt idx="2118">
                  <c:v>317000</c:v>
                </c:pt>
                <c:pt idx="2119">
                  <c:v>318000</c:v>
                </c:pt>
                <c:pt idx="2120">
                  <c:v>319000</c:v>
                </c:pt>
                <c:pt idx="2121">
                  <c:v>320000</c:v>
                </c:pt>
                <c:pt idx="2122">
                  <c:v>321000</c:v>
                </c:pt>
                <c:pt idx="2123">
                  <c:v>322000</c:v>
                </c:pt>
                <c:pt idx="2124">
                  <c:v>323000</c:v>
                </c:pt>
                <c:pt idx="2125">
                  <c:v>324000</c:v>
                </c:pt>
                <c:pt idx="2126">
                  <c:v>325000</c:v>
                </c:pt>
                <c:pt idx="2127">
                  <c:v>326000</c:v>
                </c:pt>
                <c:pt idx="2128">
                  <c:v>327000</c:v>
                </c:pt>
                <c:pt idx="2129">
                  <c:v>328000</c:v>
                </c:pt>
                <c:pt idx="2130">
                  <c:v>329000</c:v>
                </c:pt>
                <c:pt idx="2131">
                  <c:v>330000</c:v>
                </c:pt>
                <c:pt idx="2132">
                  <c:v>331000</c:v>
                </c:pt>
                <c:pt idx="2133">
                  <c:v>332000</c:v>
                </c:pt>
                <c:pt idx="2134">
                  <c:v>333000</c:v>
                </c:pt>
                <c:pt idx="2135">
                  <c:v>334000</c:v>
                </c:pt>
                <c:pt idx="2136">
                  <c:v>335000</c:v>
                </c:pt>
                <c:pt idx="2137">
                  <c:v>336000</c:v>
                </c:pt>
                <c:pt idx="2138">
                  <c:v>337000</c:v>
                </c:pt>
                <c:pt idx="2139">
                  <c:v>338000</c:v>
                </c:pt>
                <c:pt idx="2140">
                  <c:v>339000</c:v>
                </c:pt>
                <c:pt idx="2141">
                  <c:v>340000</c:v>
                </c:pt>
                <c:pt idx="2142">
                  <c:v>341000</c:v>
                </c:pt>
                <c:pt idx="2143">
                  <c:v>342000</c:v>
                </c:pt>
                <c:pt idx="2144">
                  <c:v>343000</c:v>
                </c:pt>
                <c:pt idx="2145">
                  <c:v>344000</c:v>
                </c:pt>
                <c:pt idx="2146">
                  <c:v>345000</c:v>
                </c:pt>
                <c:pt idx="2147">
                  <c:v>346000</c:v>
                </c:pt>
                <c:pt idx="2148">
                  <c:v>347000</c:v>
                </c:pt>
                <c:pt idx="2149">
                  <c:v>348000</c:v>
                </c:pt>
                <c:pt idx="2150">
                  <c:v>349000</c:v>
                </c:pt>
                <c:pt idx="2151">
                  <c:v>350000</c:v>
                </c:pt>
                <c:pt idx="2152">
                  <c:v>351000</c:v>
                </c:pt>
                <c:pt idx="2153">
                  <c:v>352000</c:v>
                </c:pt>
                <c:pt idx="2154">
                  <c:v>353000</c:v>
                </c:pt>
                <c:pt idx="2155">
                  <c:v>354000</c:v>
                </c:pt>
                <c:pt idx="2156">
                  <c:v>355000</c:v>
                </c:pt>
                <c:pt idx="2157">
                  <c:v>356000</c:v>
                </c:pt>
                <c:pt idx="2158">
                  <c:v>357000</c:v>
                </c:pt>
                <c:pt idx="2159">
                  <c:v>358000</c:v>
                </c:pt>
                <c:pt idx="2160">
                  <c:v>359000</c:v>
                </c:pt>
                <c:pt idx="2161">
                  <c:v>360000</c:v>
                </c:pt>
                <c:pt idx="2162">
                  <c:v>361000</c:v>
                </c:pt>
                <c:pt idx="2163">
                  <c:v>362000</c:v>
                </c:pt>
                <c:pt idx="2164">
                  <c:v>363000</c:v>
                </c:pt>
                <c:pt idx="2165">
                  <c:v>364000</c:v>
                </c:pt>
                <c:pt idx="2166">
                  <c:v>365000</c:v>
                </c:pt>
                <c:pt idx="2167">
                  <c:v>366000</c:v>
                </c:pt>
                <c:pt idx="2168">
                  <c:v>367000</c:v>
                </c:pt>
                <c:pt idx="2169">
                  <c:v>368000</c:v>
                </c:pt>
                <c:pt idx="2170">
                  <c:v>369000</c:v>
                </c:pt>
                <c:pt idx="2171">
                  <c:v>370000</c:v>
                </c:pt>
                <c:pt idx="2172">
                  <c:v>371000</c:v>
                </c:pt>
                <c:pt idx="2173">
                  <c:v>372000</c:v>
                </c:pt>
                <c:pt idx="2174">
                  <c:v>373000</c:v>
                </c:pt>
                <c:pt idx="2175">
                  <c:v>374000</c:v>
                </c:pt>
                <c:pt idx="2176">
                  <c:v>375000</c:v>
                </c:pt>
                <c:pt idx="2177">
                  <c:v>376000</c:v>
                </c:pt>
                <c:pt idx="2178">
                  <c:v>377000</c:v>
                </c:pt>
                <c:pt idx="2179">
                  <c:v>378000</c:v>
                </c:pt>
                <c:pt idx="2180">
                  <c:v>379000</c:v>
                </c:pt>
                <c:pt idx="2181">
                  <c:v>380000</c:v>
                </c:pt>
                <c:pt idx="2182">
                  <c:v>381000</c:v>
                </c:pt>
                <c:pt idx="2183">
                  <c:v>382000</c:v>
                </c:pt>
                <c:pt idx="2184">
                  <c:v>383000</c:v>
                </c:pt>
                <c:pt idx="2185">
                  <c:v>384000</c:v>
                </c:pt>
                <c:pt idx="2186">
                  <c:v>385000</c:v>
                </c:pt>
                <c:pt idx="2187">
                  <c:v>386000</c:v>
                </c:pt>
                <c:pt idx="2188">
                  <c:v>387000</c:v>
                </c:pt>
                <c:pt idx="2189">
                  <c:v>388000</c:v>
                </c:pt>
                <c:pt idx="2190">
                  <c:v>389000</c:v>
                </c:pt>
                <c:pt idx="2191">
                  <c:v>390000</c:v>
                </c:pt>
                <c:pt idx="2192">
                  <c:v>391000</c:v>
                </c:pt>
                <c:pt idx="2193">
                  <c:v>392000</c:v>
                </c:pt>
                <c:pt idx="2194">
                  <c:v>393000</c:v>
                </c:pt>
                <c:pt idx="2195">
                  <c:v>394000</c:v>
                </c:pt>
                <c:pt idx="2196">
                  <c:v>395000</c:v>
                </c:pt>
                <c:pt idx="2197">
                  <c:v>396000</c:v>
                </c:pt>
                <c:pt idx="2198">
                  <c:v>397000</c:v>
                </c:pt>
                <c:pt idx="2199">
                  <c:v>398000</c:v>
                </c:pt>
                <c:pt idx="2200">
                  <c:v>399000</c:v>
                </c:pt>
                <c:pt idx="2201">
                  <c:v>400000</c:v>
                </c:pt>
                <c:pt idx="2202">
                  <c:v>401000</c:v>
                </c:pt>
                <c:pt idx="2203">
                  <c:v>402000</c:v>
                </c:pt>
                <c:pt idx="2204">
                  <c:v>403000</c:v>
                </c:pt>
                <c:pt idx="2205">
                  <c:v>404000</c:v>
                </c:pt>
                <c:pt idx="2206">
                  <c:v>405000</c:v>
                </c:pt>
                <c:pt idx="2207">
                  <c:v>406000</c:v>
                </c:pt>
                <c:pt idx="2208">
                  <c:v>407000</c:v>
                </c:pt>
                <c:pt idx="2209">
                  <c:v>408000</c:v>
                </c:pt>
                <c:pt idx="2210">
                  <c:v>409000</c:v>
                </c:pt>
                <c:pt idx="2211">
                  <c:v>410000</c:v>
                </c:pt>
                <c:pt idx="2212">
                  <c:v>411000</c:v>
                </c:pt>
                <c:pt idx="2213">
                  <c:v>412000</c:v>
                </c:pt>
                <c:pt idx="2214">
                  <c:v>413000</c:v>
                </c:pt>
                <c:pt idx="2215">
                  <c:v>414000</c:v>
                </c:pt>
                <c:pt idx="2216">
                  <c:v>415000</c:v>
                </c:pt>
                <c:pt idx="2217">
                  <c:v>416000</c:v>
                </c:pt>
                <c:pt idx="2218">
                  <c:v>417000</c:v>
                </c:pt>
                <c:pt idx="2219">
                  <c:v>418000</c:v>
                </c:pt>
                <c:pt idx="2220">
                  <c:v>419000</c:v>
                </c:pt>
                <c:pt idx="2221">
                  <c:v>420000</c:v>
                </c:pt>
                <c:pt idx="2222">
                  <c:v>421000</c:v>
                </c:pt>
                <c:pt idx="2223">
                  <c:v>422000</c:v>
                </c:pt>
                <c:pt idx="2224">
                  <c:v>423000</c:v>
                </c:pt>
                <c:pt idx="2225">
                  <c:v>424000</c:v>
                </c:pt>
                <c:pt idx="2226">
                  <c:v>425000</c:v>
                </c:pt>
                <c:pt idx="2227">
                  <c:v>426000</c:v>
                </c:pt>
                <c:pt idx="2228">
                  <c:v>427000</c:v>
                </c:pt>
                <c:pt idx="2229">
                  <c:v>428000</c:v>
                </c:pt>
                <c:pt idx="2230">
                  <c:v>429000</c:v>
                </c:pt>
                <c:pt idx="2231">
                  <c:v>430000</c:v>
                </c:pt>
                <c:pt idx="2232">
                  <c:v>431000</c:v>
                </c:pt>
                <c:pt idx="2233">
                  <c:v>432000</c:v>
                </c:pt>
                <c:pt idx="2234">
                  <c:v>433000</c:v>
                </c:pt>
                <c:pt idx="2235">
                  <c:v>434000</c:v>
                </c:pt>
                <c:pt idx="2236">
                  <c:v>435000</c:v>
                </c:pt>
                <c:pt idx="2237">
                  <c:v>436000</c:v>
                </c:pt>
                <c:pt idx="2238">
                  <c:v>437000</c:v>
                </c:pt>
                <c:pt idx="2239">
                  <c:v>438000</c:v>
                </c:pt>
                <c:pt idx="2240">
                  <c:v>439000</c:v>
                </c:pt>
                <c:pt idx="2241">
                  <c:v>440000</c:v>
                </c:pt>
                <c:pt idx="2242">
                  <c:v>441000</c:v>
                </c:pt>
                <c:pt idx="2243">
                  <c:v>442000</c:v>
                </c:pt>
                <c:pt idx="2244">
                  <c:v>443000</c:v>
                </c:pt>
                <c:pt idx="2245">
                  <c:v>444000</c:v>
                </c:pt>
                <c:pt idx="2246">
                  <c:v>445000</c:v>
                </c:pt>
                <c:pt idx="2247">
                  <c:v>446000</c:v>
                </c:pt>
                <c:pt idx="2248">
                  <c:v>447000</c:v>
                </c:pt>
                <c:pt idx="2249">
                  <c:v>448000</c:v>
                </c:pt>
                <c:pt idx="2250">
                  <c:v>449000</c:v>
                </c:pt>
                <c:pt idx="2251">
                  <c:v>450000</c:v>
                </c:pt>
                <c:pt idx="2252">
                  <c:v>451000</c:v>
                </c:pt>
                <c:pt idx="2253">
                  <c:v>452000</c:v>
                </c:pt>
                <c:pt idx="2254">
                  <c:v>453000</c:v>
                </c:pt>
                <c:pt idx="2255">
                  <c:v>454000</c:v>
                </c:pt>
                <c:pt idx="2256">
                  <c:v>455000</c:v>
                </c:pt>
                <c:pt idx="2257">
                  <c:v>456000</c:v>
                </c:pt>
                <c:pt idx="2258">
                  <c:v>457000</c:v>
                </c:pt>
                <c:pt idx="2259">
                  <c:v>458000</c:v>
                </c:pt>
                <c:pt idx="2260">
                  <c:v>459000</c:v>
                </c:pt>
                <c:pt idx="2261">
                  <c:v>460000</c:v>
                </c:pt>
                <c:pt idx="2262">
                  <c:v>461000</c:v>
                </c:pt>
                <c:pt idx="2263">
                  <c:v>462000</c:v>
                </c:pt>
                <c:pt idx="2264">
                  <c:v>463000</c:v>
                </c:pt>
                <c:pt idx="2265">
                  <c:v>464000</c:v>
                </c:pt>
                <c:pt idx="2266">
                  <c:v>465000</c:v>
                </c:pt>
                <c:pt idx="2267">
                  <c:v>466000</c:v>
                </c:pt>
                <c:pt idx="2268">
                  <c:v>467000</c:v>
                </c:pt>
                <c:pt idx="2269">
                  <c:v>468000</c:v>
                </c:pt>
                <c:pt idx="2270">
                  <c:v>469000</c:v>
                </c:pt>
                <c:pt idx="2271">
                  <c:v>470000</c:v>
                </c:pt>
                <c:pt idx="2272">
                  <c:v>471000</c:v>
                </c:pt>
                <c:pt idx="2273">
                  <c:v>472000</c:v>
                </c:pt>
                <c:pt idx="2274">
                  <c:v>473000</c:v>
                </c:pt>
                <c:pt idx="2275">
                  <c:v>474000</c:v>
                </c:pt>
                <c:pt idx="2276">
                  <c:v>475000</c:v>
                </c:pt>
                <c:pt idx="2277">
                  <c:v>476000</c:v>
                </c:pt>
                <c:pt idx="2278">
                  <c:v>477000</c:v>
                </c:pt>
                <c:pt idx="2279">
                  <c:v>478000</c:v>
                </c:pt>
                <c:pt idx="2280">
                  <c:v>479000</c:v>
                </c:pt>
                <c:pt idx="2281">
                  <c:v>480000</c:v>
                </c:pt>
                <c:pt idx="2282">
                  <c:v>481000</c:v>
                </c:pt>
                <c:pt idx="2283">
                  <c:v>482000</c:v>
                </c:pt>
                <c:pt idx="2284">
                  <c:v>483000</c:v>
                </c:pt>
                <c:pt idx="2285">
                  <c:v>484000</c:v>
                </c:pt>
                <c:pt idx="2286">
                  <c:v>485000</c:v>
                </c:pt>
                <c:pt idx="2287">
                  <c:v>486000</c:v>
                </c:pt>
                <c:pt idx="2288">
                  <c:v>487000</c:v>
                </c:pt>
                <c:pt idx="2289">
                  <c:v>488000</c:v>
                </c:pt>
                <c:pt idx="2290">
                  <c:v>489000</c:v>
                </c:pt>
                <c:pt idx="2291">
                  <c:v>490000</c:v>
                </c:pt>
                <c:pt idx="2292">
                  <c:v>491000</c:v>
                </c:pt>
                <c:pt idx="2293">
                  <c:v>492000</c:v>
                </c:pt>
                <c:pt idx="2294">
                  <c:v>493000</c:v>
                </c:pt>
                <c:pt idx="2295">
                  <c:v>494000</c:v>
                </c:pt>
                <c:pt idx="2296">
                  <c:v>495000</c:v>
                </c:pt>
                <c:pt idx="2297">
                  <c:v>496000</c:v>
                </c:pt>
                <c:pt idx="2298">
                  <c:v>497000</c:v>
                </c:pt>
                <c:pt idx="2299">
                  <c:v>498000</c:v>
                </c:pt>
                <c:pt idx="2300">
                  <c:v>499000</c:v>
                </c:pt>
                <c:pt idx="2301">
                  <c:v>500000</c:v>
                </c:pt>
                <c:pt idx="2302">
                  <c:v>501000</c:v>
                </c:pt>
                <c:pt idx="2303">
                  <c:v>502000</c:v>
                </c:pt>
                <c:pt idx="2304">
                  <c:v>503000</c:v>
                </c:pt>
                <c:pt idx="2305">
                  <c:v>504000</c:v>
                </c:pt>
                <c:pt idx="2306">
                  <c:v>505000</c:v>
                </c:pt>
                <c:pt idx="2307">
                  <c:v>506000</c:v>
                </c:pt>
                <c:pt idx="2308">
                  <c:v>507000</c:v>
                </c:pt>
                <c:pt idx="2309">
                  <c:v>508000</c:v>
                </c:pt>
                <c:pt idx="2310">
                  <c:v>509000</c:v>
                </c:pt>
                <c:pt idx="2311">
                  <c:v>510000</c:v>
                </c:pt>
                <c:pt idx="2312">
                  <c:v>511000</c:v>
                </c:pt>
                <c:pt idx="2313">
                  <c:v>512000</c:v>
                </c:pt>
                <c:pt idx="2314">
                  <c:v>513000</c:v>
                </c:pt>
                <c:pt idx="2315">
                  <c:v>514000</c:v>
                </c:pt>
                <c:pt idx="2316">
                  <c:v>515000</c:v>
                </c:pt>
                <c:pt idx="2317">
                  <c:v>516000</c:v>
                </c:pt>
                <c:pt idx="2318">
                  <c:v>517000</c:v>
                </c:pt>
                <c:pt idx="2319">
                  <c:v>518000</c:v>
                </c:pt>
                <c:pt idx="2320">
                  <c:v>519000</c:v>
                </c:pt>
                <c:pt idx="2321">
                  <c:v>520000</c:v>
                </c:pt>
                <c:pt idx="2322">
                  <c:v>521000</c:v>
                </c:pt>
                <c:pt idx="2323">
                  <c:v>522000</c:v>
                </c:pt>
                <c:pt idx="2324">
                  <c:v>523000</c:v>
                </c:pt>
                <c:pt idx="2325">
                  <c:v>524000</c:v>
                </c:pt>
                <c:pt idx="2326">
                  <c:v>525000</c:v>
                </c:pt>
                <c:pt idx="2327">
                  <c:v>526000</c:v>
                </c:pt>
                <c:pt idx="2328">
                  <c:v>527000</c:v>
                </c:pt>
                <c:pt idx="2329">
                  <c:v>528000</c:v>
                </c:pt>
                <c:pt idx="2330">
                  <c:v>529000</c:v>
                </c:pt>
                <c:pt idx="2331">
                  <c:v>530000</c:v>
                </c:pt>
                <c:pt idx="2332">
                  <c:v>531000</c:v>
                </c:pt>
                <c:pt idx="2333">
                  <c:v>532000</c:v>
                </c:pt>
                <c:pt idx="2334">
                  <c:v>533000</c:v>
                </c:pt>
                <c:pt idx="2335">
                  <c:v>534000</c:v>
                </c:pt>
                <c:pt idx="2336">
                  <c:v>535000</c:v>
                </c:pt>
                <c:pt idx="2337">
                  <c:v>536000</c:v>
                </c:pt>
                <c:pt idx="2338">
                  <c:v>537000</c:v>
                </c:pt>
                <c:pt idx="2339">
                  <c:v>538000</c:v>
                </c:pt>
                <c:pt idx="2340">
                  <c:v>539000</c:v>
                </c:pt>
                <c:pt idx="2341">
                  <c:v>540000</c:v>
                </c:pt>
                <c:pt idx="2342">
                  <c:v>541000</c:v>
                </c:pt>
                <c:pt idx="2343">
                  <c:v>542000</c:v>
                </c:pt>
                <c:pt idx="2344">
                  <c:v>543000</c:v>
                </c:pt>
                <c:pt idx="2345">
                  <c:v>544000</c:v>
                </c:pt>
                <c:pt idx="2346">
                  <c:v>545000</c:v>
                </c:pt>
                <c:pt idx="2347">
                  <c:v>546000</c:v>
                </c:pt>
                <c:pt idx="2348">
                  <c:v>547000</c:v>
                </c:pt>
                <c:pt idx="2349">
                  <c:v>548000</c:v>
                </c:pt>
                <c:pt idx="2350">
                  <c:v>549000</c:v>
                </c:pt>
                <c:pt idx="2351">
                  <c:v>550000</c:v>
                </c:pt>
                <c:pt idx="2352">
                  <c:v>551000</c:v>
                </c:pt>
                <c:pt idx="2353">
                  <c:v>552000</c:v>
                </c:pt>
                <c:pt idx="2354">
                  <c:v>553000</c:v>
                </c:pt>
                <c:pt idx="2355">
                  <c:v>554000</c:v>
                </c:pt>
                <c:pt idx="2356">
                  <c:v>555000</c:v>
                </c:pt>
                <c:pt idx="2357">
                  <c:v>556000</c:v>
                </c:pt>
                <c:pt idx="2358">
                  <c:v>557000</c:v>
                </c:pt>
                <c:pt idx="2359">
                  <c:v>558000</c:v>
                </c:pt>
                <c:pt idx="2360">
                  <c:v>559000</c:v>
                </c:pt>
                <c:pt idx="2361">
                  <c:v>560000</c:v>
                </c:pt>
                <c:pt idx="2362">
                  <c:v>561000</c:v>
                </c:pt>
                <c:pt idx="2363">
                  <c:v>562000</c:v>
                </c:pt>
                <c:pt idx="2364">
                  <c:v>563000</c:v>
                </c:pt>
                <c:pt idx="2365">
                  <c:v>564000</c:v>
                </c:pt>
                <c:pt idx="2366">
                  <c:v>565000</c:v>
                </c:pt>
                <c:pt idx="2367">
                  <c:v>566000</c:v>
                </c:pt>
                <c:pt idx="2368">
                  <c:v>567000</c:v>
                </c:pt>
                <c:pt idx="2369">
                  <c:v>568000</c:v>
                </c:pt>
                <c:pt idx="2370">
                  <c:v>569000</c:v>
                </c:pt>
                <c:pt idx="2371">
                  <c:v>570000</c:v>
                </c:pt>
                <c:pt idx="2372">
                  <c:v>571000</c:v>
                </c:pt>
                <c:pt idx="2373">
                  <c:v>572000</c:v>
                </c:pt>
                <c:pt idx="2374">
                  <c:v>573000</c:v>
                </c:pt>
                <c:pt idx="2375">
                  <c:v>574000</c:v>
                </c:pt>
                <c:pt idx="2376">
                  <c:v>575000</c:v>
                </c:pt>
                <c:pt idx="2377">
                  <c:v>576000</c:v>
                </c:pt>
                <c:pt idx="2378">
                  <c:v>577000</c:v>
                </c:pt>
                <c:pt idx="2379">
                  <c:v>578000</c:v>
                </c:pt>
                <c:pt idx="2380">
                  <c:v>579000</c:v>
                </c:pt>
                <c:pt idx="2381">
                  <c:v>580000</c:v>
                </c:pt>
                <c:pt idx="2382">
                  <c:v>581000</c:v>
                </c:pt>
                <c:pt idx="2383">
                  <c:v>582000</c:v>
                </c:pt>
                <c:pt idx="2384">
                  <c:v>583000</c:v>
                </c:pt>
                <c:pt idx="2385">
                  <c:v>584000</c:v>
                </c:pt>
                <c:pt idx="2386">
                  <c:v>585000</c:v>
                </c:pt>
                <c:pt idx="2387">
                  <c:v>586000</c:v>
                </c:pt>
                <c:pt idx="2388">
                  <c:v>587000</c:v>
                </c:pt>
                <c:pt idx="2389">
                  <c:v>588000</c:v>
                </c:pt>
                <c:pt idx="2390">
                  <c:v>589000</c:v>
                </c:pt>
                <c:pt idx="2391">
                  <c:v>590000</c:v>
                </c:pt>
                <c:pt idx="2392">
                  <c:v>591000</c:v>
                </c:pt>
                <c:pt idx="2393">
                  <c:v>592000</c:v>
                </c:pt>
                <c:pt idx="2394">
                  <c:v>593000</c:v>
                </c:pt>
                <c:pt idx="2395">
                  <c:v>594000</c:v>
                </c:pt>
                <c:pt idx="2396">
                  <c:v>595000</c:v>
                </c:pt>
                <c:pt idx="2397">
                  <c:v>596000</c:v>
                </c:pt>
                <c:pt idx="2398">
                  <c:v>597000</c:v>
                </c:pt>
                <c:pt idx="2399">
                  <c:v>598000</c:v>
                </c:pt>
                <c:pt idx="2400">
                  <c:v>599000</c:v>
                </c:pt>
                <c:pt idx="2401">
                  <c:v>600000</c:v>
                </c:pt>
                <c:pt idx="2402">
                  <c:v>601000</c:v>
                </c:pt>
                <c:pt idx="2403">
                  <c:v>602000</c:v>
                </c:pt>
                <c:pt idx="2404">
                  <c:v>603000</c:v>
                </c:pt>
                <c:pt idx="2405">
                  <c:v>604000</c:v>
                </c:pt>
                <c:pt idx="2406">
                  <c:v>605000</c:v>
                </c:pt>
                <c:pt idx="2407">
                  <c:v>606000</c:v>
                </c:pt>
                <c:pt idx="2408">
                  <c:v>607000</c:v>
                </c:pt>
                <c:pt idx="2409">
                  <c:v>608000</c:v>
                </c:pt>
                <c:pt idx="2410">
                  <c:v>609000</c:v>
                </c:pt>
                <c:pt idx="2411">
                  <c:v>610000</c:v>
                </c:pt>
                <c:pt idx="2412">
                  <c:v>611000</c:v>
                </c:pt>
                <c:pt idx="2413">
                  <c:v>612000</c:v>
                </c:pt>
                <c:pt idx="2414">
                  <c:v>613000</c:v>
                </c:pt>
                <c:pt idx="2415">
                  <c:v>614000</c:v>
                </c:pt>
                <c:pt idx="2416">
                  <c:v>615000</c:v>
                </c:pt>
                <c:pt idx="2417">
                  <c:v>616000</c:v>
                </c:pt>
                <c:pt idx="2418">
                  <c:v>617000</c:v>
                </c:pt>
                <c:pt idx="2419">
                  <c:v>618000</c:v>
                </c:pt>
                <c:pt idx="2420">
                  <c:v>619000</c:v>
                </c:pt>
                <c:pt idx="2421">
                  <c:v>620000</c:v>
                </c:pt>
                <c:pt idx="2422">
                  <c:v>621000</c:v>
                </c:pt>
                <c:pt idx="2423">
                  <c:v>622000</c:v>
                </c:pt>
                <c:pt idx="2424">
                  <c:v>623000</c:v>
                </c:pt>
                <c:pt idx="2425">
                  <c:v>624000</c:v>
                </c:pt>
                <c:pt idx="2426">
                  <c:v>625000</c:v>
                </c:pt>
                <c:pt idx="2427">
                  <c:v>626000</c:v>
                </c:pt>
                <c:pt idx="2428">
                  <c:v>627000</c:v>
                </c:pt>
                <c:pt idx="2429">
                  <c:v>628000</c:v>
                </c:pt>
                <c:pt idx="2430">
                  <c:v>629000</c:v>
                </c:pt>
                <c:pt idx="2431">
                  <c:v>630000</c:v>
                </c:pt>
                <c:pt idx="2432">
                  <c:v>631000</c:v>
                </c:pt>
                <c:pt idx="2433">
                  <c:v>632000</c:v>
                </c:pt>
                <c:pt idx="2434">
                  <c:v>633000</c:v>
                </c:pt>
                <c:pt idx="2435">
                  <c:v>634000</c:v>
                </c:pt>
                <c:pt idx="2436">
                  <c:v>635000</c:v>
                </c:pt>
                <c:pt idx="2437">
                  <c:v>636000</c:v>
                </c:pt>
                <c:pt idx="2438">
                  <c:v>637000</c:v>
                </c:pt>
                <c:pt idx="2439">
                  <c:v>638000</c:v>
                </c:pt>
                <c:pt idx="2440">
                  <c:v>639000</c:v>
                </c:pt>
                <c:pt idx="2441">
                  <c:v>640000</c:v>
                </c:pt>
                <c:pt idx="2442">
                  <c:v>641000</c:v>
                </c:pt>
                <c:pt idx="2443">
                  <c:v>642000</c:v>
                </c:pt>
                <c:pt idx="2444">
                  <c:v>643000</c:v>
                </c:pt>
                <c:pt idx="2445">
                  <c:v>644000</c:v>
                </c:pt>
                <c:pt idx="2446">
                  <c:v>645000</c:v>
                </c:pt>
                <c:pt idx="2447">
                  <c:v>646000</c:v>
                </c:pt>
                <c:pt idx="2448">
                  <c:v>647000</c:v>
                </c:pt>
                <c:pt idx="2449">
                  <c:v>648000</c:v>
                </c:pt>
                <c:pt idx="2450">
                  <c:v>649000</c:v>
                </c:pt>
                <c:pt idx="2451">
                  <c:v>650000</c:v>
                </c:pt>
                <c:pt idx="2452">
                  <c:v>651000</c:v>
                </c:pt>
                <c:pt idx="2453">
                  <c:v>652000</c:v>
                </c:pt>
                <c:pt idx="2454">
                  <c:v>653000</c:v>
                </c:pt>
                <c:pt idx="2455">
                  <c:v>654000</c:v>
                </c:pt>
                <c:pt idx="2456">
                  <c:v>655000</c:v>
                </c:pt>
                <c:pt idx="2457">
                  <c:v>656000</c:v>
                </c:pt>
                <c:pt idx="2458">
                  <c:v>657000</c:v>
                </c:pt>
                <c:pt idx="2459">
                  <c:v>658000</c:v>
                </c:pt>
                <c:pt idx="2460">
                  <c:v>659000</c:v>
                </c:pt>
                <c:pt idx="2461">
                  <c:v>660000</c:v>
                </c:pt>
                <c:pt idx="2462">
                  <c:v>661000</c:v>
                </c:pt>
                <c:pt idx="2463">
                  <c:v>662000</c:v>
                </c:pt>
                <c:pt idx="2464">
                  <c:v>663000</c:v>
                </c:pt>
                <c:pt idx="2465">
                  <c:v>664000</c:v>
                </c:pt>
                <c:pt idx="2466">
                  <c:v>665000</c:v>
                </c:pt>
                <c:pt idx="2467">
                  <c:v>666000</c:v>
                </c:pt>
                <c:pt idx="2468">
                  <c:v>667000</c:v>
                </c:pt>
                <c:pt idx="2469">
                  <c:v>668000</c:v>
                </c:pt>
                <c:pt idx="2470">
                  <c:v>669000</c:v>
                </c:pt>
                <c:pt idx="2471">
                  <c:v>670000</c:v>
                </c:pt>
                <c:pt idx="2472">
                  <c:v>671000</c:v>
                </c:pt>
                <c:pt idx="2473">
                  <c:v>672000</c:v>
                </c:pt>
                <c:pt idx="2474">
                  <c:v>673000</c:v>
                </c:pt>
                <c:pt idx="2475">
                  <c:v>674000</c:v>
                </c:pt>
                <c:pt idx="2476">
                  <c:v>675000</c:v>
                </c:pt>
                <c:pt idx="2477">
                  <c:v>676000</c:v>
                </c:pt>
                <c:pt idx="2478">
                  <c:v>677000</c:v>
                </c:pt>
                <c:pt idx="2479">
                  <c:v>678000</c:v>
                </c:pt>
                <c:pt idx="2480">
                  <c:v>679000</c:v>
                </c:pt>
                <c:pt idx="2481">
                  <c:v>680000</c:v>
                </c:pt>
                <c:pt idx="2482">
                  <c:v>681000</c:v>
                </c:pt>
                <c:pt idx="2483">
                  <c:v>682000</c:v>
                </c:pt>
                <c:pt idx="2484">
                  <c:v>683000</c:v>
                </c:pt>
                <c:pt idx="2485">
                  <c:v>684000</c:v>
                </c:pt>
                <c:pt idx="2486">
                  <c:v>685000</c:v>
                </c:pt>
                <c:pt idx="2487">
                  <c:v>686000</c:v>
                </c:pt>
                <c:pt idx="2488">
                  <c:v>687000</c:v>
                </c:pt>
                <c:pt idx="2489">
                  <c:v>688000</c:v>
                </c:pt>
                <c:pt idx="2490">
                  <c:v>689000</c:v>
                </c:pt>
                <c:pt idx="2491">
                  <c:v>690000</c:v>
                </c:pt>
                <c:pt idx="2492">
                  <c:v>691000</c:v>
                </c:pt>
                <c:pt idx="2493">
                  <c:v>692000</c:v>
                </c:pt>
                <c:pt idx="2494">
                  <c:v>693000</c:v>
                </c:pt>
                <c:pt idx="2495">
                  <c:v>694000</c:v>
                </c:pt>
                <c:pt idx="2496">
                  <c:v>695000</c:v>
                </c:pt>
                <c:pt idx="2497">
                  <c:v>696000</c:v>
                </c:pt>
                <c:pt idx="2498">
                  <c:v>697000</c:v>
                </c:pt>
                <c:pt idx="2499">
                  <c:v>698000</c:v>
                </c:pt>
                <c:pt idx="2500">
                  <c:v>699000</c:v>
                </c:pt>
                <c:pt idx="2501">
                  <c:v>700000</c:v>
                </c:pt>
                <c:pt idx="2502">
                  <c:v>701000</c:v>
                </c:pt>
                <c:pt idx="2503">
                  <c:v>702000</c:v>
                </c:pt>
                <c:pt idx="2504">
                  <c:v>703000</c:v>
                </c:pt>
                <c:pt idx="2505">
                  <c:v>704000</c:v>
                </c:pt>
                <c:pt idx="2506">
                  <c:v>705000</c:v>
                </c:pt>
                <c:pt idx="2507">
                  <c:v>706000</c:v>
                </c:pt>
                <c:pt idx="2508">
                  <c:v>707000</c:v>
                </c:pt>
                <c:pt idx="2509">
                  <c:v>708000</c:v>
                </c:pt>
                <c:pt idx="2510">
                  <c:v>709000</c:v>
                </c:pt>
                <c:pt idx="2511">
                  <c:v>710000</c:v>
                </c:pt>
                <c:pt idx="2512">
                  <c:v>711000</c:v>
                </c:pt>
                <c:pt idx="2513">
                  <c:v>712000</c:v>
                </c:pt>
                <c:pt idx="2514">
                  <c:v>713000</c:v>
                </c:pt>
                <c:pt idx="2515">
                  <c:v>714000</c:v>
                </c:pt>
                <c:pt idx="2516">
                  <c:v>715000</c:v>
                </c:pt>
                <c:pt idx="2517">
                  <c:v>716000</c:v>
                </c:pt>
                <c:pt idx="2518">
                  <c:v>717000</c:v>
                </c:pt>
                <c:pt idx="2519">
                  <c:v>718000</c:v>
                </c:pt>
                <c:pt idx="2520">
                  <c:v>719000</c:v>
                </c:pt>
                <c:pt idx="2521">
                  <c:v>720000</c:v>
                </c:pt>
                <c:pt idx="2522">
                  <c:v>721000</c:v>
                </c:pt>
                <c:pt idx="2523">
                  <c:v>722000</c:v>
                </c:pt>
                <c:pt idx="2524">
                  <c:v>723000</c:v>
                </c:pt>
                <c:pt idx="2525">
                  <c:v>724000</c:v>
                </c:pt>
                <c:pt idx="2526">
                  <c:v>725000</c:v>
                </c:pt>
                <c:pt idx="2527">
                  <c:v>726000</c:v>
                </c:pt>
                <c:pt idx="2528">
                  <c:v>727000</c:v>
                </c:pt>
                <c:pt idx="2529">
                  <c:v>728000</c:v>
                </c:pt>
                <c:pt idx="2530">
                  <c:v>729000</c:v>
                </c:pt>
                <c:pt idx="2531">
                  <c:v>730000</c:v>
                </c:pt>
                <c:pt idx="2532">
                  <c:v>731000</c:v>
                </c:pt>
                <c:pt idx="2533">
                  <c:v>732000</c:v>
                </c:pt>
                <c:pt idx="2534">
                  <c:v>733000</c:v>
                </c:pt>
                <c:pt idx="2535">
                  <c:v>734000</c:v>
                </c:pt>
                <c:pt idx="2536">
                  <c:v>735000</c:v>
                </c:pt>
                <c:pt idx="2537">
                  <c:v>736000</c:v>
                </c:pt>
                <c:pt idx="2538">
                  <c:v>737000</c:v>
                </c:pt>
                <c:pt idx="2539">
                  <c:v>738000</c:v>
                </c:pt>
                <c:pt idx="2540">
                  <c:v>739000</c:v>
                </c:pt>
                <c:pt idx="2541">
                  <c:v>740000</c:v>
                </c:pt>
                <c:pt idx="2542">
                  <c:v>741000</c:v>
                </c:pt>
                <c:pt idx="2543">
                  <c:v>742000</c:v>
                </c:pt>
                <c:pt idx="2544">
                  <c:v>743000</c:v>
                </c:pt>
                <c:pt idx="2545">
                  <c:v>744000</c:v>
                </c:pt>
                <c:pt idx="2546">
                  <c:v>745000</c:v>
                </c:pt>
                <c:pt idx="2547">
                  <c:v>746000</c:v>
                </c:pt>
                <c:pt idx="2548">
                  <c:v>747000</c:v>
                </c:pt>
                <c:pt idx="2549">
                  <c:v>748000</c:v>
                </c:pt>
                <c:pt idx="2550">
                  <c:v>749000</c:v>
                </c:pt>
                <c:pt idx="2551">
                  <c:v>750000</c:v>
                </c:pt>
                <c:pt idx="2552">
                  <c:v>751000</c:v>
                </c:pt>
                <c:pt idx="2553">
                  <c:v>752000</c:v>
                </c:pt>
                <c:pt idx="2554">
                  <c:v>753000</c:v>
                </c:pt>
                <c:pt idx="2555">
                  <c:v>754000</c:v>
                </c:pt>
                <c:pt idx="2556">
                  <c:v>755000</c:v>
                </c:pt>
                <c:pt idx="2557">
                  <c:v>756000</c:v>
                </c:pt>
                <c:pt idx="2558">
                  <c:v>757000</c:v>
                </c:pt>
                <c:pt idx="2559">
                  <c:v>758000</c:v>
                </c:pt>
                <c:pt idx="2560">
                  <c:v>759000</c:v>
                </c:pt>
                <c:pt idx="2561">
                  <c:v>760000</c:v>
                </c:pt>
                <c:pt idx="2562">
                  <c:v>761000</c:v>
                </c:pt>
                <c:pt idx="2563">
                  <c:v>762000</c:v>
                </c:pt>
                <c:pt idx="2564">
                  <c:v>763000</c:v>
                </c:pt>
                <c:pt idx="2565">
                  <c:v>764000</c:v>
                </c:pt>
                <c:pt idx="2566">
                  <c:v>765000</c:v>
                </c:pt>
                <c:pt idx="2567">
                  <c:v>766000</c:v>
                </c:pt>
                <c:pt idx="2568">
                  <c:v>767000</c:v>
                </c:pt>
                <c:pt idx="2569">
                  <c:v>768000</c:v>
                </c:pt>
                <c:pt idx="2570">
                  <c:v>769000</c:v>
                </c:pt>
                <c:pt idx="2571">
                  <c:v>770000</c:v>
                </c:pt>
                <c:pt idx="2572">
                  <c:v>771000</c:v>
                </c:pt>
                <c:pt idx="2573">
                  <c:v>772000</c:v>
                </c:pt>
                <c:pt idx="2574">
                  <c:v>773000</c:v>
                </c:pt>
                <c:pt idx="2575">
                  <c:v>774000</c:v>
                </c:pt>
                <c:pt idx="2576">
                  <c:v>775000</c:v>
                </c:pt>
                <c:pt idx="2577">
                  <c:v>776000</c:v>
                </c:pt>
                <c:pt idx="2578">
                  <c:v>777000</c:v>
                </c:pt>
                <c:pt idx="2579">
                  <c:v>778000</c:v>
                </c:pt>
                <c:pt idx="2580">
                  <c:v>779000</c:v>
                </c:pt>
                <c:pt idx="2581">
                  <c:v>780000</c:v>
                </c:pt>
                <c:pt idx="2582">
                  <c:v>781000</c:v>
                </c:pt>
                <c:pt idx="2583">
                  <c:v>782000</c:v>
                </c:pt>
                <c:pt idx="2584">
                  <c:v>783000</c:v>
                </c:pt>
                <c:pt idx="2585">
                  <c:v>784000</c:v>
                </c:pt>
                <c:pt idx="2586">
                  <c:v>785000</c:v>
                </c:pt>
                <c:pt idx="2587">
                  <c:v>786000</c:v>
                </c:pt>
                <c:pt idx="2588">
                  <c:v>787000</c:v>
                </c:pt>
                <c:pt idx="2589">
                  <c:v>788000</c:v>
                </c:pt>
                <c:pt idx="2590">
                  <c:v>789000</c:v>
                </c:pt>
                <c:pt idx="2591">
                  <c:v>790000</c:v>
                </c:pt>
                <c:pt idx="2592">
                  <c:v>791000</c:v>
                </c:pt>
                <c:pt idx="2593">
                  <c:v>792000</c:v>
                </c:pt>
                <c:pt idx="2594">
                  <c:v>793000</c:v>
                </c:pt>
                <c:pt idx="2595">
                  <c:v>794000</c:v>
                </c:pt>
                <c:pt idx="2596">
                  <c:v>795000</c:v>
                </c:pt>
                <c:pt idx="2597">
                  <c:v>796000</c:v>
                </c:pt>
                <c:pt idx="2598">
                  <c:v>797000</c:v>
                </c:pt>
                <c:pt idx="2599">
                  <c:v>798000</c:v>
                </c:pt>
                <c:pt idx="2600">
                  <c:v>799000</c:v>
                </c:pt>
                <c:pt idx="2601">
                  <c:v>800000</c:v>
                </c:pt>
                <c:pt idx="2602">
                  <c:v>801000</c:v>
                </c:pt>
                <c:pt idx="2603">
                  <c:v>802000</c:v>
                </c:pt>
                <c:pt idx="2604">
                  <c:v>803000</c:v>
                </c:pt>
                <c:pt idx="2605">
                  <c:v>804000</c:v>
                </c:pt>
                <c:pt idx="2606">
                  <c:v>805000</c:v>
                </c:pt>
                <c:pt idx="2607">
                  <c:v>806000</c:v>
                </c:pt>
                <c:pt idx="2608">
                  <c:v>807000</c:v>
                </c:pt>
                <c:pt idx="2609">
                  <c:v>808000</c:v>
                </c:pt>
                <c:pt idx="2610">
                  <c:v>809000</c:v>
                </c:pt>
                <c:pt idx="2611">
                  <c:v>810000</c:v>
                </c:pt>
                <c:pt idx="2612">
                  <c:v>811000</c:v>
                </c:pt>
                <c:pt idx="2613">
                  <c:v>812000</c:v>
                </c:pt>
                <c:pt idx="2614">
                  <c:v>813000</c:v>
                </c:pt>
                <c:pt idx="2615">
                  <c:v>814000</c:v>
                </c:pt>
                <c:pt idx="2616">
                  <c:v>815000</c:v>
                </c:pt>
                <c:pt idx="2617">
                  <c:v>816000</c:v>
                </c:pt>
                <c:pt idx="2618">
                  <c:v>817000</c:v>
                </c:pt>
                <c:pt idx="2619">
                  <c:v>818000</c:v>
                </c:pt>
                <c:pt idx="2620">
                  <c:v>819000</c:v>
                </c:pt>
                <c:pt idx="2621">
                  <c:v>820000</c:v>
                </c:pt>
                <c:pt idx="2622">
                  <c:v>821000</c:v>
                </c:pt>
                <c:pt idx="2623">
                  <c:v>822000</c:v>
                </c:pt>
                <c:pt idx="2624">
                  <c:v>823000</c:v>
                </c:pt>
                <c:pt idx="2625">
                  <c:v>824000</c:v>
                </c:pt>
                <c:pt idx="2626">
                  <c:v>825000</c:v>
                </c:pt>
                <c:pt idx="2627">
                  <c:v>826000</c:v>
                </c:pt>
                <c:pt idx="2628">
                  <c:v>827000</c:v>
                </c:pt>
                <c:pt idx="2629">
                  <c:v>828000</c:v>
                </c:pt>
                <c:pt idx="2630">
                  <c:v>829000</c:v>
                </c:pt>
                <c:pt idx="2631">
                  <c:v>830000</c:v>
                </c:pt>
                <c:pt idx="2632">
                  <c:v>831000</c:v>
                </c:pt>
                <c:pt idx="2633">
                  <c:v>832000</c:v>
                </c:pt>
                <c:pt idx="2634">
                  <c:v>833000</c:v>
                </c:pt>
                <c:pt idx="2635">
                  <c:v>834000</c:v>
                </c:pt>
                <c:pt idx="2636">
                  <c:v>835000</c:v>
                </c:pt>
                <c:pt idx="2637">
                  <c:v>836000</c:v>
                </c:pt>
                <c:pt idx="2638">
                  <c:v>837000</c:v>
                </c:pt>
                <c:pt idx="2639">
                  <c:v>838000</c:v>
                </c:pt>
                <c:pt idx="2640">
                  <c:v>839000</c:v>
                </c:pt>
                <c:pt idx="2641">
                  <c:v>840000</c:v>
                </c:pt>
                <c:pt idx="2642">
                  <c:v>841000</c:v>
                </c:pt>
                <c:pt idx="2643">
                  <c:v>842000</c:v>
                </c:pt>
                <c:pt idx="2644">
                  <c:v>843000</c:v>
                </c:pt>
                <c:pt idx="2645">
                  <c:v>844000</c:v>
                </c:pt>
                <c:pt idx="2646">
                  <c:v>845000</c:v>
                </c:pt>
                <c:pt idx="2647">
                  <c:v>846000</c:v>
                </c:pt>
                <c:pt idx="2648">
                  <c:v>847000</c:v>
                </c:pt>
                <c:pt idx="2649">
                  <c:v>848000</c:v>
                </c:pt>
                <c:pt idx="2650">
                  <c:v>849000</c:v>
                </c:pt>
                <c:pt idx="2651">
                  <c:v>850000</c:v>
                </c:pt>
                <c:pt idx="2652">
                  <c:v>851000</c:v>
                </c:pt>
                <c:pt idx="2653">
                  <c:v>852000</c:v>
                </c:pt>
                <c:pt idx="2654">
                  <c:v>853000</c:v>
                </c:pt>
                <c:pt idx="2655">
                  <c:v>854000</c:v>
                </c:pt>
                <c:pt idx="2656">
                  <c:v>855000</c:v>
                </c:pt>
                <c:pt idx="2657">
                  <c:v>856000</c:v>
                </c:pt>
                <c:pt idx="2658">
                  <c:v>857000</c:v>
                </c:pt>
                <c:pt idx="2659">
                  <c:v>858000</c:v>
                </c:pt>
                <c:pt idx="2660">
                  <c:v>859000</c:v>
                </c:pt>
                <c:pt idx="2661">
                  <c:v>860000</c:v>
                </c:pt>
                <c:pt idx="2662">
                  <c:v>861000</c:v>
                </c:pt>
                <c:pt idx="2663">
                  <c:v>862000</c:v>
                </c:pt>
                <c:pt idx="2664">
                  <c:v>863000</c:v>
                </c:pt>
                <c:pt idx="2665">
                  <c:v>864000</c:v>
                </c:pt>
                <c:pt idx="2666">
                  <c:v>865000</c:v>
                </c:pt>
                <c:pt idx="2667">
                  <c:v>866000</c:v>
                </c:pt>
                <c:pt idx="2668">
                  <c:v>867000</c:v>
                </c:pt>
                <c:pt idx="2669">
                  <c:v>868000</c:v>
                </c:pt>
                <c:pt idx="2670">
                  <c:v>869000</c:v>
                </c:pt>
                <c:pt idx="2671">
                  <c:v>870000</c:v>
                </c:pt>
                <c:pt idx="2672">
                  <c:v>871000</c:v>
                </c:pt>
                <c:pt idx="2673">
                  <c:v>872000</c:v>
                </c:pt>
                <c:pt idx="2674">
                  <c:v>873000</c:v>
                </c:pt>
                <c:pt idx="2675">
                  <c:v>874000</c:v>
                </c:pt>
                <c:pt idx="2676">
                  <c:v>875000</c:v>
                </c:pt>
                <c:pt idx="2677">
                  <c:v>876000</c:v>
                </c:pt>
                <c:pt idx="2678">
                  <c:v>877000</c:v>
                </c:pt>
                <c:pt idx="2679">
                  <c:v>878000</c:v>
                </c:pt>
                <c:pt idx="2680">
                  <c:v>879000</c:v>
                </c:pt>
                <c:pt idx="2681">
                  <c:v>880000</c:v>
                </c:pt>
                <c:pt idx="2682">
                  <c:v>881000</c:v>
                </c:pt>
                <c:pt idx="2683">
                  <c:v>882000</c:v>
                </c:pt>
                <c:pt idx="2684">
                  <c:v>883000</c:v>
                </c:pt>
                <c:pt idx="2685">
                  <c:v>884000</c:v>
                </c:pt>
                <c:pt idx="2686">
                  <c:v>885000</c:v>
                </c:pt>
                <c:pt idx="2687">
                  <c:v>886000</c:v>
                </c:pt>
                <c:pt idx="2688">
                  <c:v>887000</c:v>
                </c:pt>
                <c:pt idx="2689">
                  <c:v>888000</c:v>
                </c:pt>
                <c:pt idx="2690">
                  <c:v>889000</c:v>
                </c:pt>
                <c:pt idx="2691">
                  <c:v>890000</c:v>
                </c:pt>
                <c:pt idx="2692">
                  <c:v>891000</c:v>
                </c:pt>
                <c:pt idx="2693">
                  <c:v>892000</c:v>
                </c:pt>
                <c:pt idx="2694">
                  <c:v>893000</c:v>
                </c:pt>
                <c:pt idx="2695">
                  <c:v>894000</c:v>
                </c:pt>
                <c:pt idx="2696">
                  <c:v>895000</c:v>
                </c:pt>
                <c:pt idx="2697">
                  <c:v>896000</c:v>
                </c:pt>
                <c:pt idx="2698">
                  <c:v>897000</c:v>
                </c:pt>
                <c:pt idx="2699">
                  <c:v>898000</c:v>
                </c:pt>
                <c:pt idx="2700">
                  <c:v>899000</c:v>
                </c:pt>
                <c:pt idx="2701">
                  <c:v>900000</c:v>
                </c:pt>
                <c:pt idx="2702">
                  <c:v>901000</c:v>
                </c:pt>
                <c:pt idx="2703">
                  <c:v>902000</c:v>
                </c:pt>
                <c:pt idx="2704">
                  <c:v>903000</c:v>
                </c:pt>
                <c:pt idx="2705">
                  <c:v>904000</c:v>
                </c:pt>
                <c:pt idx="2706">
                  <c:v>905000</c:v>
                </c:pt>
                <c:pt idx="2707">
                  <c:v>906000</c:v>
                </c:pt>
                <c:pt idx="2708">
                  <c:v>907000</c:v>
                </c:pt>
                <c:pt idx="2709">
                  <c:v>908000</c:v>
                </c:pt>
                <c:pt idx="2710">
                  <c:v>909000</c:v>
                </c:pt>
                <c:pt idx="2711">
                  <c:v>910000</c:v>
                </c:pt>
                <c:pt idx="2712">
                  <c:v>911000</c:v>
                </c:pt>
                <c:pt idx="2713">
                  <c:v>912000</c:v>
                </c:pt>
                <c:pt idx="2714">
                  <c:v>913000</c:v>
                </c:pt>
                <c:pt idx="2715">
                  <c:v>914000</c:v>
                </c:pt>
                <c:pt idx="2716">
                  <c:v>915000</c:v>
                </c:pt>
                <c:pt idx="2717">
                  <c:v>916000</c:v>
                </c:pt>
                <c:pt idx="2718">
                  <c:v>917000</c:v>
                </c:pt>
                <c:pt idx="2719">
                  <c:v>918000</c:v>
                </c:pt>
                <c:pt idx="2720">
                  <c:v>919000</c:v>
                </c:pt>
                <c:pt idx="2721">
                  <c:v>920000</c:v>
                </c:pt>
                <c:pt idx="2722">
                  <c:v>921000</c:v>
                </c:pt>
                <c:pt idx="2723">
                  <c:v>922000</c:v>
                </c:pt>
                <c:pt idx="2724">
                  <c:v>923000</c:v>
                </c:pt>
                <c:pt idx="2725">
                  <c:v>924000</c:v>
                </c:pt>
                <c:pt idx="2726">
                  <c:v>925000</c:v>
                </c:pt>
                <c:pt idx="2727">
                  <c:v>926000</c:v>
                </c:pt>
                <c:pt idx="2728">
                  <c:v>927000</c:v>
                </c:pt>
                <c:pt idx="2729">
                  <c:v>928000</c:v>
                </c:pt>
                <c:pt idx="2730">
                  <c:v>929000</c:v>
                </c:pt>
                <c:pt idx="2731">
                  <c:v>930000</c:v>
                </c:pt>
                <c:pt idx="2732">
                  <c:v>931000</c:v>
                </c:pt>
                <c:pt idx="2733">
                  <c:v>932000</c:v>
                </c:pt>
                <c:pt idx="2734">
                  <c:v>933000</c:v>
                </c:pt>
                <c:pt idx="2735">
                  <c:v>934000</c:v>
                </c:pt>
                <c:pt idx="2736">
                  <c:v>935000</c:v>
                </c:pt>
                <c:pt idx="2737">
                  <c:v>936000</c:v>
                </c:pt>
                <c:pt idx="2738">
                  <c:v>937000</c:v>
                </c:pt>
                <c:pt idx="2739">
                  <c:v>938000</c:v>
                </c:pt>
                <c:pt idx="2740">
                  <c:v>939000</c:v>
                </c:pt>
                <c:pt idx="2741">
                  <c:v>940000</c:v>
                </c:pt>
                <c:pt idx="2742">
                  <c:v>941000</c:v>
                </c:pt>
                <c:pt idx="2743">
                  <c:v>942000</c:v>
                </c:pt>
                <c:pt idx="2744">
                  <c:v>943000</c:v>
                </c:pt>
                <c:pt idx="2745">
                  <c:v>944000</c:v>
                </c:pt>
                <c:pt idx="2746">
                  <c:v>945000</c:v>
                </c:pt>
                <c:pt idx="2747">
                  <c:v>946000</c:v>
                </c:pt>
                <c:pt idx="2748">
                  <c:v>947000</c:v>
                </c:pt>
                <c:pt idx="2749">
                  <c:v>948000</c:v>
                </c:pt>
                <c:pt idx="2750">
                  <c:v>949000</c:v>
                </c:pt>
                <c:pt idx="2751">
                  <c:v>950000</c:v>
                </c:pt>
                <c:pt idx="2752">
                  <c:v>951000</c:v>
                </c:pt>
                <c:pt idx="2753">
                  <c:v>952000</c:v>
                </c:pt>
                <c:pt idx="2754">
                  <c:v>953000</c:v>
                </c:pt>
                <c:pt idx="2755">
                  <c:v>954000</c:v>
                </c:pt>
                <c:pt idx="2756">
                  <c:v>955000</c:v>
                </c:pt>
                <c:pt idx="2757">
                  <c:v>956000</c:v>
                </c:pt>
                <c:pt idx="2758">
                  <c:v>957000</c:v>
                </c:pt>
                <c:pt idx="2759">
                  <c:v>958000</c:v>
                </c:pt>
                <c:pt idx="2760">
                  <c:v>959000</c:v>
                </c:pt>
                <c:pt idx="2761">
                  <c:v>960000</c:v>
                </c:pt>
                <c:pt idx="2762">
                  <c:v>961000</c:v>
                </c:pt>
                <c:pt idx="2763">
                  <c:v>962000</c:v>
                </c:pt>
                <c:pt idx="2764">
                  <c:v>963000</c:v>
                </c:pt>
                <c:pt idx="2765">
                  <c:v>964000</c:v>
                </c:pt>
                <c:pt idx="2766">
                  <c:v>965000</c:v>
                </c:pt>
                <c:pt idx="2767">
                  <c:v>966000</c:v>
                </c:pt>
                <c:pt idx="2768">
                  <c:v>967000</c:v>
                </c:pt>
                <c:pt idx="2769">
                  <c:v>968000</c:v>
                </c:pt>
                <c:pt idx="2770">
                  <c:v>969000</c:v>
                </c:pt>
                <c:pt idx="2771">
                  <c:v>970000</c:v>
                </c:pt>
                <c:pt idx="2772">
                  <c:v>971000</c:v>
                </c:pt>
                <c:pt idx="2773">
                  <c:v>972000</c:v>
                </c:pt>
                <c:pt idx="2774">
                  <c:v>973000</c:v>
                </c:pt>
                <c:pt idx="2775">
                  <c:v>974000</c:v>
                </c:pt>
                <c:pt idx="2776">
                  <c:v>975000</c:v>
                </c:pt>
                <c:pt idx="2777">
                  <c:v>976000</c:v>
                </c:pt>
                <c:pt idx="2778">
                  <c:v>977000</c:v>
                </c:pt>
                <c:pt idx="2779">
                  <c:v>978000</c:v>
                </c:pt>
                <c:pt idx="2780">
                  <c:v>979000</c:v>
                </c:pt>
                <c:pt idx="2781">
                  <c:v>980000</c:v>
                </c:pt>
                <c:pt idx="2782">
                  <c:v>981000</c:v>
                </c:pt>
                <c:pt idx="2783">
                  <c:v>982000</c:v>
                </c:pt>
                <c:pt idx="2784">
                  <c:v>983000</c:v>
                </c:pt>
                <c:pt idx="2785">
                  <c:v>984000</c:v>
                </c:pt>
                <c:pt idx="2786">
                  <c:v>985000</c:v>
                </c:pt>
                <c:pt idx="2787">
                  <c:v>986000</c:v>
                </c:pt>
                <c:pt idx="2788">
                  <c:v>987000</c:v>
                </c:pt>
                <c:pt idx="2789">
                  <c:v>988000</c:v>
                </c:pt>
                <c:pt idx="2790">
                  <c:v>989000</c:v>
                </c:pt>
                <c:pt idx="2791">
                  <c:v>990000</c:v>
                </c:pt>
                <c:pt idx="2792">
                  <c:v>991000</c:v>
                </c:pt>
                <c:pt idx="2793">
                  <c:v>992000</c:v>
                </c:pt>
                <c:pt idx="2794">
                  <c:v>993000</c:v>
                </c:pt>
                <c:pt idx="2795">
                  <c:v>994000</c:v>
                </c:pt>
                <c:pt idx="2796">
                  <c:v>995000</c:v>
                </c:pt>
                <c:pt idx="2797">
                  <c:v>996000</c:v>
                </c:pt>
                <c:pt idx="2798">
                  <c:v>997000</c:v>
                </c:pt>
                <c:pt idx="2799">
                  <c:v>998000</c:v>
                </c:pt>
                <c:pt idx="2800">
                  <c:v>999000</c:v>
                </c:pt>
                <c:pt idx="2801">
                  <c:v>1000000</c:v>
                </c:pt>
                <c:pt idx="2802">
                  <c:v>1001000</c:v>
                </c:pt>
                <c:pt idx="2803">
                  <c:v>1002000</c:v>
                </c:pt>
                <c:pt idx="2804">
                  <c:v>1003000</c:v>
                </c:pt>
                <c:pt idx="2805">
                  <c:v>1004000</c:v>
                </c:pt>
                <c:pt idx="2806">
                  <c:v>1005000</c:v>
                </c:pt>
                <c:pt idx="2807">
                  <c:v>1006000</c:v>
                </c:pt>
                <c:pt idx="2808">
                  <c:v>1007000</c:v>
                </c:pt>
                <c:pt idx="2809">
                  <c:v>1008000</c:v>
                </c:pt>
                <c:pt idx="2810">
                  <c:v>1009000</c:v>
                </c:pt>
                <c:pt idx="2811">
                  <c:v>1010000</c:v>
                </c:pt>
                <c:pt idx="2812">
                  <c:v>1011000</c:v>
                </c:pt>
                <c:pt idx="2813">
                  <c:v>1012000</c:v>
                </c:pt>
                <c:pt idx="2814">
                  <c:v>1013000</c:v>
                </c:pt>
                <c:pt idx="2815">
                  <c:v>1014000</c:v>
                </c:pt>
                <c:pt idx="2816">
                  <c:v>1015000</c:v>
                </c:pt>
                <c:pt idx="2817">
                  <c:v>1016000</c:v>
                </c:pt>
                <c:pt idx="2818">
                  <c:v>1017000</c:v>
                </c:pt>
                <c:pt idx="2819">
                  <c:v>1018000</c:v>
                </c:pt>
                <c:pt idx="2820">
                  <c:v>1019000</c:v>
                </c:pt>
                <c:pt idx="2821">
                  <c:v>1020000</c:v>
                </c:pt>
                <c:pt idx="2822">
                  <c:v>1021000</c:v>
                </c:pt>
                <c:pt idx="2823">
                  <c:v>1022000</c:v>
                </c:pt>
                <c:pt idx="2824">
                  <c:v>1023000</c:v>
                </c:pt>
                <c:pt idx="2825">
                  <c:v>1024000</c:v>
                </c:pt>
                <c:pt idx="2826">
                  <c:v>1025000</c:v>
                </c:pt>
                <c:pt idx="2827">
                  <c:v>1026000</c:v>
                </c:pt>
                <c:pt idx="2828">
                  <c:v>1027000</c:v>
                </c:pt>
                <c:pt idx="2829">
                  <c:v>1028000</c:v>
                </c:pt>
                <c:pt idx="2830">
                  <c:v>1029000</c:v>
                </c:pt>
                <c:pt idx="2831">
                  <c:v>1030000</c:v>
                </c:pt>
                <c:pt idx="2832">
                  <c:v>1031000</c:v>
                </c:pt>
                <c:pt idx="2833">
                  <c:v>1032000</c:v>
                </c:pt>
                <c:pt idx="2834">
                  <c:v>1033000</c:v>
                </c:pt>
                <c:pt idx="2835">
                  <c:v>1034000</c:v>
                </c:pt>
                <c:pt idx="2836">
                  <c:v>1035000</c:v>
                </c:pt>
                <c:pt idx="2837">
                  <c:v>1036000</c:v>
                </c:pt>
                <c:pt idx="2838">
                  <c:v>1037000</c:v>
                </c:pt>
                <c:pt idx="2839">
                  <c:v>1038000</c:v>
                </c:pt>
                <c:pt idx="2840">
                  <c:v>1039000</c:v>
                </c:pt>
                <c:pt idx="2841">
                  <c:v>1040000</c:v>
                </c:pt>
                <c:pt idx="2842">
                  <c:v>1041000</c:v>
                </c:pt>
                <c:pt idx="2843">
                  <c:v>1042000</c:v>
                </c:pt>
                <c:pt idx="2844">
                  <c:v>1043000</c:v>
                </c:pt>
                <c:pt idx="2845">
                  <c:v>1044000</c:v>
                </c:pt>
                <c:pt idx="2846">
                  <c:v>1045000</c:v>
                </c:pt>
                <c:pt idx="2847">
                  <c:v>1046000</c:v>
                </c:pt>
                <c:pt idx="2848">
                  <c:v>1047000</c:v>
                </c:pt>
                <c:pt idx="2849">
                  <c:v>1048000</c:v>
                </c:pt>
                <c:pt idx="2850">
                  <c:v>1049000</c:v>
                </c:pt>
                <c:pt idx="2851">
                  <c:v>1050000</c:v>
                </c:pt>
                <c:pt idx="2852">
                  <c:v>1051000</c:v>
                </c:pt>
                <c:pt idx="2853">
                  <c:v>1052000</c:v>
                </c:pt>
                <c:pt idx="2854">
                  <c:v>1053000</c:v>
                </c:pt>
                <c:pt idx="2855">
                  <c:v>1054000</c:v>
                </c:pt>
                <c:pt idx="2856">
                  <c:v>1055000</c:v>
                </c:pt>
                <c:pt idx="2857">
                  <c:v>1056000</c:v>
                </c:pt>
                <c:pt idx="2858">
                  <c:v>1057000</c:v>
                </c:pt>
                <c:pt idx="2859">
                  <c:v>1058000</c:v>
                </c:pt>
                <c:pt idx="2860">
                  <c:v>1059000</c:v>
                </c:pt>
                <c:pt idx="2861">
                  <c:v>1060000</c:v>
                </c:pt>
                <c:pt idx="2862">
                  <c:v>1061000</c:v>
                </c:pt>
                <c:pt idx="2863">
                  <c:v>1062000</c:v>
                </c:pt>
                <c:pt idx="2864">
                  <c:v>1063000</c:v>
                </c:pt>
                <c:pt idx="2865">
                  <c:v>1064000</c:v>
                </c:pt>
                <c:pt idx="2866">
                  <c:v>1065000</c:v>
                </c:pt>
                <c:pt idx="2867">
                  <c:v>1066000</c:v>
                </c:pt>
                <c:pt idx="2868">
                  <c:v>1067000</c:v>
                </c:pt>
                <c:pt idx="2869">
                  <c:v>1068000</c:v>
                </c:pt>
                <c:pt idx="2870">
                  <c:v>1069000</c:v>
                </c:pt>
                <c:pt idx="2871">
                  <c:v>1070000</c:v>
                </c:pt>
                <c:pt idx="2872">
                  <c:v>1071000</c:v>
                </c:pt>
                <c:pt idx="2873">
                  <c:v>1072000</c:v>
                </c:pt>
                <c:pt idx="2874">
                  <c:v>1073000</c:v>
                </c:pt>
                <c:pt idx="2875">
                  <c:v>1074000</c:v>
                </c:pt>
                <c:pt idx="2876">
                  <c:v>1075000</c:v>
                </c:pt>
                <c:pt idx="2877">
                  <c:v>1076000</c:v>
                </c:pt>
                <c:pt idx="2878">
                  <c:v>1077000</c:v>
                </c:pt>
                <c:pt idx="2879">
                  <c:v>1078000</c:v>
                </c:pt>
                <c:pt idx="2880">
                  <c:v>1079000</c:v>
                </c:pt>
                <c:pt idx="2881">
                  <c:v>1080000</c:v>
                </c:pt>
                <c:pt idx="2882">
                  <c:v>1081000</c:v>
                </c:pt>
                <c:pt idx="2883">
                  <c:v>1082000</c:v>
                </c:pt>
                <c:pt idx="2884">
                  <c:v>1083000</c:v>
                </c:pt>
                <c:pt idx="2885">
                  <c:v>1084000</c:v>
                </c:pt>
                <c:pt idx="2886">
                  <c:v>1085000</c:v>
                </c:pt>
                <c:pt idx="2887">
                  <c:v>1086000</c:v>
                </c:pt>
                <c:pt idx="2888">
                  <c:v>1087000</c:v>
                </c:pt>
                <c:pt idx="2889">
                  <c:v>1088000</c:v>
                </c:pt>
                <c:pt idx="2890">
                  <c:v>1089000</c:v>
                </c:pt>
                <c:pt idx="2891">
                  <c:v>1090000</c:v>
                </c:pt>
                <c:pt idx="2892">
                  <c:v>1091000</c:v>
                </c:pt>
                <c:pt idx="2893">
                  <c:v>1092000</c:v>
                </c:pt>
                <c:pt idx="2894">
                  <c:v>1093000</c:v>
                </c:pt>
                <c:pt idx="2895">
                  <c:v>1094000</c:v>
                </c:pt>
                <c:pt idx="2896">
                  <c:v>1095000</c:v>
                </c:pt>
                <c:pt idx="2897">
                  <c:v>1096000</c:v>
                </c:pt>
                <c:pt idx="2898">
                  <c:v>1097000</c:v>
                </c:pt>
                <c:pt idx="2899">
                  <c:v>1098000</c:v>
                </c:pt>
                <c:pt idx="2900">
                  <c:v>1099000</c:v>
                </c:pt>
                <c:pt idx="2901">
                  <c:v>1100000</c:v>
                </c:pt>
                <c:pt idx="2902">
                  <c:v>1101000</c:v>
                </c:pt>
                <c:pt idx="2903">
                  <c:v>1102000</c:v>
                </c:pt>
                <c:pt idx="2904">
                  <c:v>1103000</c:v>
                </c:pt>
                <c:pt idx="2905">
                  <c:v>1104000</c:v>
                </c:pt>
                <c:pt idx="2906">
                  <c:v>1105000</c:v>
                </c:pt>
                <c:pt idx="2907">
                  <c:v>1106000</c:v>
                </c:pt>
                <c:pt idx="2908">
                  <c:v>1107000</c:v>
                </c:pt>
                <c:pt idx="2909">
                  <c:v>1108000</c:v>
                </c:pt>
                <c:pt idx="2910">
                  <c:v>1109000</c:v>
                </c:pt>
                <c:pt idx="2911">
                  <c:v>1110000</c:v>
                </c:pt>
                <c:pt idx="2912">
                  <c:v>1111000</c:v>
                </c:pt>
                <c:pt idx="2913">
                  <c:v>1112000</c:v>
                </c:pt>
                <c:pt idx="2914">
                  <c:v>1113000</c:v>
                </c:pt>
                <c:pt idx="2915">
                  <c:v>1114000</c:v>
                </c:pt>
                <c:pt idx="2916">
                  <c:v>1115000</c:v>
                </c:pt>
                <c:pt idx="2917">
                  <c:v>1116000</c:v>
                </c:pt>
                <c:pt idx="2918">
                  <c:v>1117000</c:v>
                </c:pt>
                <c:pt idx="2919">
                  <c:v>1118000</c:v>
                </c:pt>
                <c:pt idx="2920">
                  <c:v>1119000</c:v>
                </c:pt>
                <c:pt idx="2921">
                  <c:v>1120000</c:v>
                </c:pt>
                <c:pt idx="2922">
                  <c:v>1121000</c:v>
                </c:pt>
                <c:pt idx="2923">
                  <c:v>1122000</c:v>
                </c:pt>
                <c:pt idx="2924">
                  <c:v>1123000</c:v>
                </c:pt>
                <c:pt idx="2925">
                  <c:v>1124000</c:v>
                </c:pt>
                <c:pt idx="2926">
                  <c:v>1125000</c:v>
                </c:pt>
                <c:pt idx="2927">
                  <c:v>1126000</c:v>
                </c:pt>
                <c:pt idx="2928">
                  <c:v>1127000</c:v>
                </c:pt>
                <c:pt idx="2929">
                  <c:v>1128000</c:v>
                </c:pt>
                <c:pt idx="2930">
                  <c:v>1129000</c:v>
                </c:pt>
                <c:pt idx="2931">
                  <c:v>1130000</c:v>
                </c:pt>
                <c:pt idx="2932">
                  <c:v>1131000</c:v>
                </c:pt>
                <c:pt idx="2933">
                  <c:v>1132000</c:v>
                </c:pt>
                <c:pt idx="2934">
                  <c:v>1133000</c:v>
                </c:pt>
                <c:pt idx="2935">
                  <c:v>1134000</c:v>
                </c:pt>
                <c:pt idx="2936">
                  <c:v>1135000</c:v>
                </c:pt>
                <c:pt idx="2937">
                  <c:v>1136000</c:v>
                </c:pt>
                <c:pt idx="2938">
                  <c:v>1137000</c:v>
                </c:pt>
                <c:pt idx="2939">
                  <c:v>1138000</c:v>
                </c:pt>
                <c:pt idx="2940">
                  <c:v>1139000</c:v>
                </c:pt>
                <c:pt idx="2941">
                  <c:v>1140000</c:v>
                </c:pt>
                <c:pt idx="2942">
                  <c:v>1141000</c:v>
                </c:pt>
                <c:pt idx="2943">
                  <c:v>1142000</c:v>
                </c:pt>
                <c:pt idx="2944">
                  <c:v>1143000</c:v>
                </c:pt>
                <c:pt idx="2945">
                  <c:v>1144000</c:v>
                </c:pt>
                <c:pt idx="2946">
                  <c:v>1145000</c:v>
                </c:pt>
                <c:pt idx="2947">
                  <c:v>1146000</c:v>
                </c:pt>
                <c:pt idx="2948">
                  <c:v>1147000</c:v>
                </c:pt>
                <c:pt idx="2949">
                  <c:v>1148000</c:v>
                </c:pt>
                <c:pt idx="2950">
                  <c:v>1149000</c:v>
                </c:pt>
                <c:pt idx="2951">
                  <c:v>1150000</c:v>
                </c:pt>
                <c:pt idx="2952">
                  <c:v>1151000</c:v>
                </c:pt>
                <c:pt idx="2953">
                  <c:v>1152000</c:v>
                </c:pt>
                <c:pt idx="2954">
                  <c:v>1153000</c:v>
                </c:pt>
                <c:pt idx="2955">
                  <c:v>1154000</c:v>
                </c:pt>
                <c:pt idx="2956">
                  <c:v>1155000</c:v>
                </c:pt>
                <c:pt idx="2957">
                  <c:v>1156000</c:v>
                </c:pt>
                <c:pt idx="2958">
                  <c:v>1157000</c:v>
                </c:pt>
                <c:pt idx="2959">
                  <c:v>1158000</c:v>
                </c:pt>
                <c:pt idx="2960">
                  <c:v>1159000</c:v>
                </c:pt>
                <c:pt idx="2961">
                  <c:v>1160000</c:v>
                </c:pt>
                <c:pt idx="2962">
                  <c:v>1161000</c:v>
                </c:pt>
                <c:pt idx="2963">
                  <c:v>1162000</c:v>
                </c:pt>
                <c:pt idx="2964">
                  <c:v>1163000</c:v>
                </c:pt>
                <c:pt idx="2965">
                  <c:v>1164000</c:v>
                </c:pt>
                <c:pt idx="2966">
                  <c:v>1165000</c:v>
                </c:pt>
                <c:pt idx="2967">
                  <c:v>1166000</c:v>
                </c:pt>
                <c:pt idx="2968">
                  <c:v>1167000</c:v>
                </c:pt>
                <c:pt idx="2969">
                  <c:v>1168000</c:v>
                </c:pt>
                <c:pt idx="2970">
                  <c:v>1169000</c:v>
                </c:pt>
                <c:pt idx="2971">
                  <c:v>1170000</c:v>
                </c:pt>
                <c:pt idx="2972">
                  <c:v>1171000</c:v>
                </c:pt>
                <c:pt idx="2973">
                  <c:v>1172000</c:v>
                </c:pt>
                <c:pt idx="2974">
                  <c:v>1173000</c:v>
                </c:pt>
                <c:pt idx="2975">
                  <c:v>1174000</c:v>
                </c:pt>
                <c:pt idx="2976">
                  <c:v>1175000</c:v>
                </c:pt>
                <c:pt idx="2977">
                  <c:v>1176000</c:v>
                </c:pt>
                <c:pt idx="2978">
                  <c:v>1177000</c:v>
                </c:pt>
                <c:pt idx="2979">
                  <c:v>1178000</c:v>
                </c:pt>
                <c:pt idx="2980">
                  <c:v>1179000</c:v>
                </c:pt>
                <c:pt idx="2981">
                  <c:v>1180000</c:v>
                </c:pt>
                <c:pt idx="2982">
                  <c:v>1181000</c:v>
                </c:pt>
                <c:pt idx="2983">
                  <c:v>1182000</c:v>
                </c:pt>
                <c:pt idx="2984">
                  <c:v>1183000</c:v>
                </c:pt>
                <c:pt idx="2985">
                  <c:v>1184000</c:v>
                </c:pt>
                <c:pt idx="2986">
                  <c:v>1185000</c:v>
                </c:pt>
                <c:pt idx="2987">
                  <c:v>1186000</c:v>
                </c:pt>
                <c:pt idx="2988">
                  <c:v>1187000</c:v>
                </c:pt>
                <c:pt idx="2989">
                  <c:v>1188000</c:v>
                </c:pt>
                <c:pt idx="2990">
                  <c:v>1189000</c:v>
                </c:pt>
                <c:pt idx="2991">
                  <c:v>1190000</c:v>
                </c:pt>
                <c:pt idx="2992">
                  <c:v>1191000</c:v>
                </c:pt>
                <c:pt idx="2993">
                  <c:v>1192000</c:v>
                </c:pt>
                <c:pt idx="2994">
                  <c:v>1193000</c:v>
                </c:pt>
                <c:pt idx="2995">
                  <c:v>1194000</c:v>
                </c:pt>
                <c:pt idx="2996">
                  <c:v>1195000</c:v>
                </c:pt>
                <c:pt idx="2997">
                  <c:v>1196000</c:v>
                </c:pt>
                <c:pt idx="2998">
                  <c:v>1197000</c:v>
                </c:pt>
                <c:pt idx="2999">
                  <c:v>1198000</c:v>
                </c:pt>
                <c:pt idx="3000">
                  <c:v>1199000</c:v>
                </c:pt>
                <c:pt idx="3001">
                  <c:v>1200000</c:v>
                </c:pt>
                <c:pt idx="3002">
                  <c:v>1201000</c:v>
                </c:pt>
                <c:pt idx="3003">
                  <c:v>1202000</c:v>
                </c:pt>
                <c:pt idx="3004">
                  <c:v>1203000</c:v>
                </c:pt>
                <c:pt idx="3005">
                  <c:v>1204000</c:v>
                </c:pt>
                <c:pt idx="3006">
                  <c:v>1205000</c:v>
                </c:pt>
                <c:pt idx="3007">
                  <c:v>1206000</c:v>
                </c:pt>
                <c:pt idx="3008">
                  <c:v>1207000</c:v>
                </c:pt>
                <c:pt idx="3009">
                  <c:v>1208000</c:v>
                </c:pt>
                <c:pt idx="3010">
                  <c:v>1209000</c:v>
                </c:pt>
                <c:pt idx="3011">
                  <c:v>1210000</c:v>
                </c:pt>
                <c:pt idx="3012">
                  <c:v>1211000</c:v>
                </c:pt>
                <c:pt idx="3013">
                  <c:v>1212000</c:v>
                </c:pt>
                <c:pt idx="3014">
                  <c:v>1213000</c:v>
                </c:pt>
                <c:pt idx="3015">
                  <c:v>1214000</c:v>
                </c:pt>
                <c:pt idx="3016">
                  <c:v>1215000</c:v>
                </c:pt>
                <c:pt idx="3017">
                  <c:v>1216000</c:v>
                </c:pt>
                <c:pt idx="3018">
                  <c:v>1217000</c:v>
                </c:pt>
                <c:pt idx="3019">
                  <c:v>1218000</c:v>
                </c:pt>
                <c:pt idx="3020">
                  <c:v>1219000</c:v>
                </c:pt>
                <c:pt idx="3021">
                  <c:v>1220000</c:v>
                </c:pt>
                <c:pt idx="3022">
                  <c:v>1221000</c:v>
                </c:pt>
                <c:pt idx="3023">
                  <c:v>1222000</c:v>
                </c:pt>
                <c:pt idx="3024">
                  <c:v>1223000</c:v>
                </c:pt>
                <c:pt idx="3025">
                  <c:v>1224000</c:v>
                </c:pt>
                <c:pt idx="3026">
                  <c:v>1225000</c:v>
                </c:pt>
                <c:pt idx="3027">
                  <c:v>1226000</c:v>
                </c:pt>
                <c:pt idx="3028">
                  <c:v>1227000</c:v>
                </c:pt>
                <c:pt idx="3029">
                  <c:v>1228000</c:v>
                </c:pt>
                <c:pt idx="3030">
                  <c:v>1229000</c:v>
                </c:pt>
                <c:pt idx="3031">
                  <c:v>1230000</c:v>
                </c:pt>
                <c:pt idx="3032">
                  <c:v>1231000</c:v>
                </c:pt>
                <c:pt idx="3033">
                  <c:v>1232000</c:v>
                </c:pt>
                <c:pt idx="3034">
                  <c:v>1233000</c:v>
                </c:pt>
                <c:pt idx="3035">
                  <c:v>1234000</c:v>
                </c:pt>
                <c:pt idx="3036">
                  <c:v>1235000</c:v>
                </c:pt>
                <c:pt idx="3037">
                  <c:v>1236000</c:v>
                </c:pt>
                <c:pt idx="3038">
                  <c:v>1237000</c:v>
                </c:pt>
                <c:pt idx="3039">
                  <c:v>1238000</c:v>
                </c:pt>
                <c:pt idx="3040">
                  <c:v>1239000</c:v>
                </c:pt>
                <c:pt idx="3041">
                  <c:v>1240000</c:v>
                </c:pt>
                <c:pt idx="3042">
                  <c:v>1241000</c:v>
                </c:pt>
                <c:pt idx="3043">
                  <c:v>1242000</c:v>
                </c:pt>
                <c:pt idx="3044">
                  <c:v>1243000</c:v>
                </c:pt>
                <c:pt idx="3045">
                  <c:v>1244000</c:v>
                </c:pt>
                <c:pt idx="3046">
                  <c:v>1245000</c:v>
                </c:pt>
                <c:pt idx="3047">
                  <c:v>1246000</c:v>
                </c:pt>
                <c:pt idx="3048">
                  <c:v>1247000</c:v>
                </c:pt>
                <c:pt idx="3049">
                  <c:v>1248000</c:v>
                </c:pt>
                <c:pt idx="3050">
                  <c:v>1249000</c:v>
                </c:pt>
                <c:pt idx="3051">
                  <c:v>1250000</c:v>
                </c:pt>
                <c:pt idx="3052">
                  <c:v>1251000</c:v>
                </c:pt>
                <c:pt idx="3053">
                  <c:v>1252000</c:v>
                </c:pt>
                <c:pt idx="3054">
                  <c:v>1253000</c:v>
                </c:pt>
                <c:pt idx="3055">
                  <c:v>1254000</c:v>
                </c:pt>
                <c:pt idx="3056">
                  <c:v>1255000</c:v>
                </c:pt>
                <c:pt idx="3057">
                  <c:v>1256000</c:v>
                </c:pt>
                <c:pt idx="3058">
                  <c:v>1257000</c:v>
                </c:pt>
                <c:pt idx="3059">
                  <c:v>1258000</c:v>
                </c:pt>
                <c:pt idx="3060">
                  <c:v>1259000</c:v>
                </c:pt>
                <c:pt idx="3061">
                  <c:v>1260000</c:v>
                </c:pt>
                <c:pt idx="3062">
                  <c:v>1261000</c:v>
                </c:pt>
                <c:pt idx="3063">
                  <c:v>1262000</c:v>
                </c:pt>
                <c:pt idx="3064">
                  <c:v>1263000</c:v>
                </c:pt>
                <c:pt idx="3065">
                  <c:v>1264000</c:v>
                </c:pt>
                <c:pt idx="3066">
                  <c:v>1265000</c:v>
                </c:pt>
                <c:pt idx="3067">
                  <c:v>1266000</c:v>
                </c:pt>
                <c:pt idx="3068">
                  <c:v>1267000</c:v>
                </c:pt>
                <c:pt idx="3069">
                  <c:v>1268000</c:v>
                </c:pt>
                <c:pt idx="3070">
                  <c:v>1269000</c:v>
                </c:pt>
                <c:pt idx="3071">
                  <c:v>1270000</c:v>
                </c:pt>
                <c:pt idx="3072">
                  <c:v>1271000</c:v>
                </c:pt>
                <c:pt idx="3073">
                  <c:v>1272000</c:v>
                </c:pt>
                <c:pt idx="3074">
                  <c:v>1273000</c:v>
                </c:pt>
                <c:pt idx="3075">
                  <c:v>1274000</c:v>
                </c:pt>
                <c:pt idx="3076">
                  <c:v>1275000</c:v>
                </c:pt>
                <c:pt idx="3077">
                  <c:v>1276000</c:v>
                </c:pt>
                <c:pt idx="3078">
                  <c:v>1277000</c:v>
                </c:pt>
                <c:pt idx="3079">
                  <c:v>1278000</c:v>
                </c:pt>
                <c:pt idx="3080">
                  <c:v>1279000</c:v>
                </c:pt>
                <c:pt idx="3081">
                  <c:v>1280000</c:v>
                </c:pt>
                <c:pt idx="3082">
                  <c:v>1281000</c:v>
                </c:pt>
                <c:pt idx="3083">
                  <c:v>1282000</c:v>
                </c:pt>
                <c:pt idx="3084">
                  <c:v>1283000</c:v>
                </c:pt>
                <c:pt idx="3085">
                  <c:v>1284000</c:v>
                </c:pt>
                <c:pt idx="3086">
                  <c:v>1285000</c:v>
                </c:pt>
                <c:pt idx="3087">
                  <c:v>1286000</c:v>
                </c:pt>
                <c:pt idx="3088">
                  <c:v>1287000</c:v>
                </c:pt>
                <c:pt idx="3089">
                  <c:v>1288000</c:v>
                </c:pt>
                <c:pt idx="3090">
                  <c:v>1289000</c:v>
                </c:pt>
                <c:pt idx="3091">
                  <c:v>1290000</c:v>
                </c:pt>
                <c:pt idx="3092">
                  <c:v>1291000</c:v>
                </c:pt>
                <c:pt idx="3093">
                  <c:v>1292000</c:v>
                </c:pt>
                <c:pt idx="3094">
                  <c:v>1293000</c:v>
                </c:pt>
                <c:pt idx="3095">
                  <c:v>1294000</c:v>
                </c:pt>
                <c:pt idx="3096">
                  <c:v>1295000</c:v>
                </c:pt>
                <c:pt idx="3097">
                  <c:v>1296000</c:v>
                </c:pt>
                <c:pt idx="3098">
                  <c:v>1297000</c:v>
                </c:pt>
                <c:pt idx="3099">
                  <c:v>1298000</c:v>
                </c:pt>
                <c:pt idx="3100">
                  <c:v>1299000</c:v>
                </c:pt>
                <c:pt idx="3101">
                  <c:v>1300000</c:v>
                </c:pt>
                <c:pt idx="3102">
                  <c:v>1301000</c:v>
                </c:pt>
                <c:pt idx="3103">
                  <c:v>1302000</c:v>
                </c:pt>
                <c:pt idx="3104">
                  <c:v>1303000</c:v>
                </c:pt>
                <c:pt idx="3105">
                  <c:v>1304000</c:v>
                </c:pt>
                <c:pt idx="3106">
                  <c:v>1305000</c:v>
                </c:pt>
                <c:pt idx="3107">
                  <c:v>1306000</c:v>
                </c:pt>
                <c:pt idx="3108">
                  <c:v>1307000</c:v>
                </c:pt>
                <c:pt idx="3109">
                  <c:v>1308000</c:v>
                </c:pt>
                <c:pt idx="3110">
                  <c:v>1309000</c:v>
                </c:pt>
                <c:pt idx="3111">
                  <c:v>1310000</c:v>
                </c:pt>
                <c:pt idx="3112">
                  <c:v>1311000</c:v>
                </c:pt>
                <c:pt idx="3113">
                  <c:v>1312000</c:v>
                </c:pt>
                <c:pt idx="3114">
                  <c:v>1313000</c:v>
                </c:pt>
                <c:pt idx="3115">
                  <c:v>1314000</c:v>
                </c:pt>
                <c:pt idx="3116">
                  <c:v>1315000</c:v>
                </c:pt>
                <c:pt idx="3117">
                  <c:v>1316000</c:v>
                </c:pt>
                <c:pt idx="3118">
                  <c:v>1317000</c:v>
                </c:pt>
                <c:pt idx="3119">
                  <c:v>1318000</c:v>
                </c:pt>
                <c:pt idx="3120">
                  <c:v>1319000</c:v>
                </c:pt>
                <c:pt idx="3121">
                  <c:v>1320000</c:v>
                </c:pt>
                <c:pt idx="3122">
                  <c:v>1321000</c:v>
                </c:pt>
                <c:pt idx="3123">
                  <c:v>1322000</c:v>
                </c:pt>
                <c:pt idx="3124">
                  <c:v>1323000</c:v>
                </c:pt>
                <c:pt idx="3125">
                  <c:v>1324000</c:v>
                </c:pt>
                <c:pt idx="3126">
                  <c:v>1325000</c:v>
                </c:pt>
                <c:pt idx="3127">
                  <c:v>1326000</c:v>
                </c:pt>
                <c:pt idx="3128">
                  <c:v>1327000</c:v>
                </c:pt>
                <c:pt idx="3129">
                  <c:v>1328000</c:v>
                </c:pt>
                <c:pt idx="3130">
                  <c:v>1329000</c:v>
                </c:pt>
                <c:pt idx="3131">
                  <c:v>1330000</c:v>
                </c:pt>
                <c:pt idx="3132">
                  <c:v>1331000</c:v>
                </c:pt>
                <c:pt idx="3133">
                  <c:v>1332000</c:v>
                </c:pt>
                <c:pt idx="3134">
                  <c:v>1333000</c:v>
                </c:pt>
                <c:pt idx="3135">
                  <c:v>1334000</c:v>
                </c:pt>
                <c:pt idx="3136">
                  <c:v>1335000</c:v>
                </c:pt>
                <c:pt idx="3137">
                  <c:v>1336000</c:v>
                </c:pt>
                <c:pt idx="3138">
                  <c:v>1337000</c:v>
                </c:pt>
                <c:pt idx="3139">
                  <c:v>1338000</c:v>
                </c:pt>
                <c:pt idx="3140">
                  <c:v>1339000</c:v>
                </c:pt>
                <c:pt idx="3141">
                  <c:v>1340000</c:v>
                </c:pt>
                <c:pt idx="3142">
                  <c:v>1341000</c:v>
                </c:pt>
                <c:pt idx="3143">
                  <c:v>1342000</c:v>
                </c:pt>
                <c:pt idx="3144">
                  <c:v>1343000</c:v>
                </c:pt>
                <c:pt idx="3145">
                  <c:v>1344000</c:v>
                </c:pt>
                <c:pt idx="3146">
                  <c:v>1345000</c:v>
                </c:pt>
                <c:pt idx="3147">
                  <c:v>1346000</c:v>
                </c:pt>
                <c:pt idx="3148">
                  <c:v>1347000</c:v>
                </c:pt>
                <c:pt idx="3149">
                  <c:v>1348000</c:v>
                </c:pt>
                <c:pt idx="3150">
                  <c:v>1349000</c:v>
                </c:pt>
                <c:pt idx="3151">
                  <c:v>1350000</c:v>
                </c:pt>
                <c:pt idx="3152">
                  <c:v>1351000</c:v>
                </c:pt>
                <c:pt idx="3153">
                  <c:v>1352000</c:v>
                </c:pt>
                <c:pt idx="3154">
                  <c:v>1353000</c:v>
                </c:pt>
                <c:pt idx="3155">
                  <c:v>1354000</c:v>
                </c:pt>
                <c:pt idx="3156">
                  <c:v>1355000</c:v>
                </c:pt>
                <c:pt idx="3157">
                  <c:v>1356000</c:v>
                </c:pt>
                <c:pt idx="3158">
                  <c:v>1357000</c:v>
                </c:pt>
                <c:pt idx="3159">
                  <c:v>1358000</c:v>
                </c:pt>
                <c:pt idx="3160">
                  <c:v>1359000</c:v>
                </c:pt>
                <c:pt idx="3161">
                  <c:v>1360000</c:v>
                </c:pt>
                <c:pt idx="3162">
                  <c:v>1361000</c:v>
                </c:pt>
                <c:pt idx="3163">
                  <c:v>1362000</c:v>
                </c:pt>
                <c:pt idx="3164">
                  <c:v>1363000</c:v>
                </c:pt>
                <c:pt idx="3165">
                  <c:v>1364000</c:v>
                </c:pt>
                <c:pt idx="3166">
                  <c:v>1365000</c:v>
                </c:pt>
                <c:pt idx="3167">
                  <c:v>1366000</c:v>
                </c:pt>
                <c:pt idx="3168">
                  <c:v>1367000</c:v>
                </c:pt>
                <c:pt idx="3169">
                  <c:v>1368000</c:v>
                </c:pt>
                <c:pt idx="3170">
                  <c:v>1369000</c:v>
                </c:pt>
                <c:pt idx="3171">
                  <c:v>1370000</c:v>
                </c:pt>
                <c:pt idx="3172">
                  <c:v>1371000</c:v>
                </c:pt>
                <c:pt idx="3173">
                  <c:v>1372000</c:v>
                </c:pt>
                <c:pt idx="3174">
                  <c:v>1373000</c:v>
                </c:pt>
                <c:pt idx="3175">
                  <c:v>1374000</c:v>
                </c:pt>
                <c:pt idx="3176">
                  <c:v>1375000</c:v>
                </c:pt>
                <c:pt idx="3177">
                  <c:v>1376000</c:v>
                </c:pt>
                <c:pt idx="3178">
                  <c:v>1377000</c:v>
                </c:pt>
                <c:pt idx="3179">
                  <c:v>1378000</c:v>
                </c:pt>
                <c:pt idx="3180">
                  <c:v>1379000</c:v>
                </c:pt>
                <c:pt idx="3181">
                  <c:v>1380000</c:v>
                </c:pt>
                <c:pt idx="3182">
                  <c:v>1381000</c:v>
                </c:pt>
                <c:pt idx="3183">
                  <c:v>1382000</c:v>
                </c:pt>
                <c:pt idx="3184">
                  <c:v>1383000</c:v>
                </c:pt>
                <c:pt idx="3185">
                  <c:v>1384000</c:v>
                </c:pt>
                <c:pt idx="3186">
                  <c:v>1385000</c:v>
                </c:pt>
                <c:pt idx="3187">
                  <c:v>1386000</c:v>
                </c:pt>
                <c:pt idx="3188">
                  <c:v>1387000</c:v>
                </c:pt>
                <c:pt idx="3189">
                  <c:v>1388000</c:v>
                </c:pt>
                <c:pt idx="3190">
                  <c:v>1389000</c:v>
                </c:pt>
                <c:pt idx="3191">
                  <c:v>1390000</c:v>
                </c:pt>
                <c:pt idx="3192">
                  <c:v>1391000</c:v>
                </c:pt>
                <c:pt idx="3193">
                  <c:v>1392000</c:v>
                </c:pt>
                <c:pt idx="3194">
                  <c:v>1393000</c:v>
                </c:pt>
                <c:pt idx="3195">
                  <c:v>1394000</c:v>
                </c:pt>
                <c:pt idx="3196">
                  <c:v>1395000</c:v>
                </c:pt>
                <c:pt idx="3197">
                  <c:v>1396000</c:v>
                </c:pt>
                <c:pt idx="3198">
                  <c:v>1397000</c:v>
                </c:pt>
                <c:pt idx="3199">
                  <c:v>1398000</c:v>
                </c:pt>
                <c:pt idx="3200">
                  <c:v>1399000</c:v>
                </c:pt>
                <c:pt idx="3201">
                  <c:v>1400000</c:v>
                </c:pt>
                <c:pt idx="3202">
                  <c:v>1401000</c:v>
                </c:pt>
                <c:pt idx="3203">
                  <c:v>1402000</c:v>
                </c:pt>
                <c:pt idx="3204">
                  <c:v>1403000</c:v>
                </c:pt>
                <c:pt idx="3205">
                  <c:v>1404000</c:v>
                </c:pt>
                <c:pt idx="3206">
                  <c:v>1405000</c:v>
                </c:pt>
                <c:pt idx="3207">
                  <c:v>1406000</c:v>
                </c:pt>
                <c:pt idx="3208">
                  <c:v>1407000</c:v>
                </c:pt>
                <c:pt idx="3209">
                  <c:v>1408000</c:v>
                </c:pt>
                <c:pt idx="3210">
                  <c:v>1409000</c:v>
                </c:pt>
                <c:pt idx="3211">
                  <c:v>1410000</c:v>
                </c:pt>
                <c:pt idx="3212">
                  <c:v>1411000</c:v>
                </c:pt>
                <c:pt idx="3213">
                  <c:v>1412000</c:v>
                </c:pt>
                <c:pt idx="3214">
                  <c:v>1413000</c:v>
                </c:pt>
                <c:pt idx="3215">
                  <c:v>1414000</c:v>
                </c:pt>
                <c:pt idx="3216">
                  <c:v>1415000</c:v>
                </c:pt>
                <c:pt idx="3217">
                  <c:v>1416000</c:v>
                </c:pt>
                <c:pt idx="3218">
                  <c:v>1417000</c:v>
                </c:pt>
                <c:pt idx="3219">
                  <c:v>1418000</c:v>
                </c:pt>
                <c:pt idx="3220">
                  <c:v>1419000</c:v>
                </c:pt>
                <c:pt idx="3221">
                  <c:v>1420000</c:v>
                </c:pt>
                <c:pt idx="3222">
                  <c:v>1421000</c:v>
                </c:pt>
                <c:pt idx="3223">
                  <c:v>1422000</c:v>
                </c:pt>
                <c:pt idx="3224">
                  <c:v>1423000</c:v>
                </c:pt>
                <c:pt idx="3225">
                  <c:v>1424000</c:v>
                </c:pt>
                <c:pt idx="3226">
                  <c:v>1425000</c:v>
                </c:pt>
                <c:pt idx="3227">
                  <c:v>1426000</c:v>
                </c:pt>
                <c:pt idx="3228">
                  <c:v>1427000</c:v>
                </c:pt>
                <c:pt idx="3229">
                  <c:v>1428000</c:v>
                </c:pt>
                <c:pt idx="3230">
                  <c:v>1429000</c:v>
                </c:pt>
                <c:pt idx="3231">
                  <c:v>1430000</c:v>
                </c:pt>
                <c:pt idx="3232">
                  <c:v>1431000</c:v>
                </c:pt>
                <c:pt idx="3233">
                  <c:v>1432000</c:v>
                </c:pt>
                <c:pt idx="3234">
                  <c:v>1433000</c:v>
                </c:pt>
                <c:pt idx="3235">
                  <c:v>1434000</c:v>
                </c:pt>
                <c:pt idx="3236">
                  <c:v>1435000</c:v>
                </c:pt>
                <c:pt idx="3237">
                  <c:v>1436000</c:v>
                </c:pt>
                <c:pt idx="3238">
                  <c:v>1437000</c:v>
                </c:pt>
                <c:pt idx="3239">
                  <c:v>1438000</c:v>
                </c:pt>
                <c:pt idx="3240">
                  <c:v>1439000</c:v>
                </c:pt>
                <c:pt idx="3241">
                  <c:v>1440000</c:v>
                </c:pt>
                <c:pt idx="3242">
                  <c:v>1441000</c:v>
                </c:pt>
                <c:pt idx="3243">
                  <c:v>1442000</c:v>
                </c:pt>
                <c:pt idx="3244">
                  <c:v>1443000</c:v>
                </c:pt>
                <c:pt idx="3245">
                  <c:v>1444000</c:v>
                </c:pt>
                <c:pt idx="3246">
                  <c:v>1445000</c:v>
                </c:pt>
                <c:pt idx="3247">
                  <c:v>1446000</c:v>
                </c:pt>
                <c:pt idx="3248">
                  <c:v>1447000</c:v>
                </c:pt>
                <c:pt idx="3249">
                  <c:v>1448000</c:v>
                </c:pt>
                <c:pt idx="3250">
                  <c:v>1449000</c:v>
                </c:pt>
                <c:pt idx="3251">
                  <c:v>1450000</c:v>
                </c:pt>
                <c:pt idx="3252">
                  <c:v>1451000</c:v>
                </c:pt>
                <c:pt idx="3253">
                  <c:v>1452000</c:v>
                </c:pt>
                <c:pt idx="3254">
                  <c:v>1453000</c:v>
                </c:pt>
                <c:pt idx="3255">
                  <c:v>1454000</c:v>
                </c:pt>
                <c:pt idx="3256">
                  <c:v>1455000</c:v>
                </c:pt>
                <c:pt idx="3257">
                  <c:v>1456000</c:v>
                </c:pt>
                <c:pt idx="3258">
                  <c:v>1457000</c:v>
                </c:pt>
                <c:pt idx="3259">
                  <c:v>1458000</c:v>
                </c:pt>
                <c:pt idx="3260">
                  <c:v>1459000</c:v>
                </c:pt>
                <c:pt idx="3261">
                  <c:v>1460000</c:v>
                </c:pt>
                <c:pt idx="3262">
                  <c:v>1461000</c:v>
                </c:pt>
                <c:pt idx="3263">
                  <c:v>1462000</c:v>
                </c:pt>
                <c:pt idx="3264">
                  <c:v>1463000</c:v>
                </c:pt>
                <c:pt idx="3265">
                  <c:v>1464000</c:v>
                </c:pt>
                <c:pt idx="3266">
                  <c:v>1465000</c:v>
                </c:pt>
                <c:pt idx="3267">
                  <c:v>1466000</c:v>
                </c:pt>
                <c:pt idx="3268">
                  <c:v>1467000</c:v>
                </c:pt>
                <c:pt idx="3269">
                  <c:v>1468000</c:v>
                </c:pt>
                <c:pt idx="3270">
                  <c:v>1469000</c:v>
                </c:pt>
                <c:pt idx="3271">
                  <c:v>1470000</c:v>
                </c:pt>
                <c:pt idx="3272">
                  <c:v>1471000</c:v>
                </c:pt>
                <c:pt idx="3273">
                  <c:v>1472000</c:v>
                </c:pt>
                <c:pt idx="3274">
                  <c:v>1473000</c:v>
                </c:pt>
                <c:pt idx="3275">
                  <c:v>1474000</c:v>
                </c:pt>
                <c:pt idx="3276">
                  <c:v>1475000</c:v>
                </c:pt>
                <c:pt idx="3277">
                  <c:v>1476000</c:v>
                </c:pt>
                <c:pt idx="3278">
                  <c:v>1477000</c:v>
                </c:pt>
                <c:pt idx="3279">
                  <c:v>1478000</c:v>
                </c:pt>
                <c:pt idx="3280">
                  <c:v>1479000</c:v>
                </c:pt>
                <c:pt idx="3281">
                  <c:v>1480000</c:v>
                </c:pt>
                <c:pt idx="3282">
                  <c:v>1481000</c:v>
                </c:pt>
                <c:pt idx="3283">
                  <c:v>1482000</c:v>
                </c:pt>
                <c:pt idx="3284">
                  <c:v>1483000</c:v>
                </c:pt>
                <c:pt idx="3285">
                  <c:v>1484000</c:v>
                </c:pt>
                <c:pt idx="3286">
                  <c:v>1485000</c:v>
                </c:pt>
                <c:pt idx="3287">
                  <c:v>1486000</c:v>
                </c:pt>
                <c:pt idx="3288">
                  <c:v>1487000</c:v>
                </c:pt>
                <c:pt idx="3289">
                  <c:v>1488000</c:v>
                </c:pt>
                <c:pt idx="3290">
                  <c:v>1489000</c:v>
                </c:pt>
                <c:pt idx="3291">
                  <c:v>1490000</c:v>
                </c:pt>
                <c:pt idx="3292">
                  <c:v>1491000</c:v>
                </c:pt>
                <c:pt idx="3293">
                  <c:v>1492000</c:v>
                </c:pt>
                <c:pt idx="3294">
                  <c:v>1493000</c:v>
                </c:pt>
                <c:pt idx="3295">
                  <c:v>1494000</c:v>
                </c:pt>
                <c:pt idx="3296">
                  <c:v>1495000</c:v>
                </c:pt>
                <c:pt idx="3297">
                  <c:v>1496000</c:v>
                </c:pt>
                <c:pt idx="3298">
                  <c:v>1497000</c:v>
                </c:pt>
                <c:pt idx="3299">
                  <c:v>1498000</c:v>
                </c:pt>
                <c:pt idx="3300">
                  <c:v>1499000</c:v>
                </c:pt>
                <c:pt idx="3301">
                  <c:v>1500000</c:v>
                </c:pt>
                <c:pt idx="3302">
                  <c:v>1501000</c:v>
                </c:pt>
                <c:pt idx="3303">
                  <c:v>1502000</c:v>
                </c:pt>
                <c:pt idx="3304">
                  <c:v>1503000</c:v>
                </c:pt>
                <c:pt idx="3305">
                  <c:v>1504000</c:v>
                </c:pt>
                <c:pt idx="3306">
                  <c:v>1505000</c:v>
                </c:pt>
                <c:pt idx="3307">
                  <c:v>1506000</c:v>
                </c:pt>
                <c:pt idx="3308">
                  <c:v>1507000</c:v>
                </c:pt>
                <c:pt idx="3309">
                  <c:v>1508000</c:v>
                </c:pt>
                <c:pt idx="3310">
                  <c:v>1509000</c:v>
                </c:pt>
                <c:pt idx="3311">
                  <c:v>1510000</c:v>
                </c:pt>
                <c:pt idx="3312">
                  <c:v>1511000</c:v>
                </c:pt>
                <c:pt idx="3313">
                  <c:v>1512000</c:v>
                </c:pt>
                <c:pt idx="3314">
                  <c:v>1513000</c:v>
                </c:pt>
                <c:pt idx="3315">
                  <c:v>1514000</c:v>
                </c:pt>
                <c:pt idx="3316">
                  <c:v>1515000</c:v>
                </c:pt>
                <c:pt idx="3317">
                  <c:v>1516000</c:v>
                </c:pt>
                <c:pt idx="3318">
                  <c:v>1517000</c:v>
                </c:pt>
                <c:pt idx="3319">
                  <c:v>1518000</c:v>
                </c:pt>
                <c:pt idx="3320">
                  <c:v>1519000</c:v>
                </c:pt>
                <c:pt idx="3321">
                  <c:v>1520000</c:v>
                </c:pt>
                <c:pt idx="3322">
                  <c:v>1521000</c:v>
                </c:pt>
                <c:pt idx="3323">
                  <c:v>1522000</c:v>
                </c:pt>
                <c:pt idx="3324">
                  <c:v>1523000</c:v>
                </c:pt>
                <c:pt idx="3325">
                  <c:v>1524000</c:v>
                </c:pt>
                <c:pt idx="3326">
                  <c:v>1525000</c:v>
                </c:pt>
                <c:pt idx="3327">
                  <c:v>1526000</c:v>
                </c:pt>
                <c:pt idx="3328">
                  <c:v>1527000</c:v>
                </c:pt>
                <c:pt idx="3329">
                  <c:v>1528000</c:v>
                </c:pt>
                <c:pt idx="3330">
                  <c:v>1529000</c:v>
                </c:pt>
                <c:pt idx="3331">
                  <c:v>1530000</c:v>
                </c:pt>
                <c:pt idx="3332">
                  <c:v>1531000</c:v>
                </c:pt>
                <c:pt idx="3333">
                  <c:v>1532000</c:v>
                </c:pt>
                <c:pt idx="3334">
                  <c:v>1533000</c:v>
                </c:pt>
                <c:pt idx="3335">
                  <c:v>1534000</c:v>
                </c:pt>
                <c:pt idx="3336">
                  <c:v>1535000</c:v>
                </c:pt>
                <c:pt idx="3337">
                  <c:v>1536000</c:v>
                </c:pt>
                <c:pt idx="3338">
                  <c:v>1537000</c:v>
                </c:pt>
                <c:pt idx="3339">
                  <c:v>1538000</c:v>
                </c:pt>
                <c:pt idx="3340">
                  <c:v>1539000</c:v>
                </c:pt>
                <c:pt idx="3341">
                  <c:v>1540000</c:v>
                </c:pt>
                <c:pt idx="3342">
                  <c:v>1541000</c:v>
                </c:pt>
                <c:pt idx="3343">
                  <c:v>1542000</c:v>
                </c:pt>
                <c:pt idx="3344">
                  <c:v>1543000</c:v>
                </c:pt>
                <c:pt idx="3345">
                  <c:v>1544000</c:v>
                </c:pt>
                <c:pt idx="3346">
                  <c:v>1545000</c:v>
                </c:pt>
                <c:pt idx="3347">
                  <c:v>1546000</c:v>
                </c:pt>
                <c:pt idx="3348">
                  <c:v>1547000</c:v>
                </c:pt>
                <c:pt idx="3349">
                  <c:v>1548000</c:v>
                </c:pt>
                <c:pt idx="3350">
                  <c:v>1549000</c:v>
                </c:pt>
                <c:pt idx="3351">
                  <c:v>1550000</c:v>
                </c:pt>
                <c:pt idx="3352">
                  <c:v>1551000</c:v>
                </c:pt>
                <c:pt idx="3353">
                  <c:v>1552000</c:v>
                </c:pt>
                <c:pt idx="3354">
                  <c:v>1553000</c:v>
                </c:pt>
                <c:pt idx="3355">
                  <c:v>1554000</c:v>
                </c:pt>
                <c:pt idx="3356">
                  <c:v>1555000</c:v>
                </c:pt>
                <c:pt idx="3357">
                  <c:v>1556000</c:v>
                </c:pt>
                <c:pt idx="3358">
                  <c:v>1557000</c:v>
                </c:pt>
                <c:pt idx="3359">
                  <c:v>1558000</c:v>
                </c:pt>
                <c:pt idx="3360">
                  <c:v>1559000</c:v>
                </c:pt>
                <c:pt idx="3361">
                  <c:v>1560000</c:v>
                </c:pt>
                <c:pt idx="3362">
                  <c:v>1561000</c:v>
                </c:pt>
                <c:pt idx="3363">
                  <c:v>1562000</c:v>
                </c:pt>
                <c:pt idx="3364">
                  <c:v>1563000</c:v>
                </c:pt>
                <c:pt idx="3365">
                  <c:v>1564000</c:v>
                </c:pt>
                <c:pt idx="3366">
                  <c:v>1565000</c:v>
                </c:pt>
                <c:pt idx="3367">
                  <c:v>1566000</c:v>
                </c:pt>
                <c:pt idx="3368">
                  <c:v>1567000</c:v>
                </c:pt>
                <c:pt idx="3369">
                  <c:v>1568000</c:v>
                </c:pt>
                <c:pt idx="3370">
                  <c:v>1569000</c:v>
                </c:pt>
                <c:pt idx="3371">
                  <c:v>1570000</c:v>
                </c:pt>
                <c:pt idx="3372">
                  <c:v>1571000</c:v>
                </c:pt>
                <c:pt idx="3373">
                  <c:v>1572000</c:v>
                </c:pt>
                <c:pt idx="3374">
                  <c:v>1573000</c:v>
                </c:pt>
                <c:pt idx="3375">
                  <c:v>1574000</c:v>
                </c:pt>
                <c:pt idx="3376">
                  <c:v>1575000</c:v>
                </c:pt>
                <c:pt idx="3377">
                  <c:v>1576000</c:v>
                </c:pt>
                <c:pt idx="3378">
                  <c:v>1577000</c:v>
                </c:pt>
                <c:pt idx="3379">
                  <c:v>1578000</c:v>
                </c:pt>
                <c:pt idx="3380">
                  <c:v>1579000</c:v>
                </c:pt>
                <c:pt idx="3381">
                  <c:v>1580000</c:v>
                </c:pt>
                <c:pt idx="3382">
                  <c:v>1581000</c:v>
                </c:pt>
                <c:pt idx="3383">
                  <c:v>1582000</c:v>
                </c:pt>
                <c:pt idx="3384">
                  <c:v>1583000</c:v>
                </c:pt>
                <c:pt idx="3385">
                  <c:v>1584000</c:v>
                </c:pt>
                <c:pt idx="3386">
                  <c:v>1585000</c:v>
                </c:pt>
                <c:pt idx="3387">
                  <c:v>1586000</c:v>
                </c:pt>
                <c:pt idx="3388">
                  <c:v>1587000</c:v>
                </c:pt>
                <c:pt idx="3389">
                  <c:v>1588000</c:v>
                </c:pt>
                <c:pt idx="3390">
                  <c:v>1589000</c:v>
                </c:pt>
                <c:pt idx="3391">
                  <c:v>1590000</c:v>
                </c:pt>
                <c:pt idx="3392">
                  <c:v>1591000</c:v>
                </c:pt>
                <c:pt idx="3393">
                  <c:v>1592000</c:v>
                </c:pt>
                <c:pt idx="3394">
                  <c:v>1593000</c:v>
                </c:pt>
                <c:pt idx="3395">
                  <c:v>1594000</c:v>
                </c:pt>
                <c:pt idx="3396">
                  <c:v>1595000</c:v>
                </c:pt>
                <c:pt idx="3397">
                  <c:v>1596000</c:v>
                </c:pt>
                <c:pt idx="3398">
                  <c:v>1597000</c:v>
                </c:pt>
                <c:pt idx="3399">
                  <c:v>1598000</c:v>
                </c:pt>
                <c:pt idx="3400">
                  <c:v>1599000</c:v>
                </c:pt>
                <c:pt idx="3401">
                  <c:v>1600000</c:v>
                </c:pt>
                <c:pt idx="3402">
                  <c:v>1601000</c:v>
                </c:pt>
                <c:pt idx="3403">
                  <c:v>1602000</c:v>
                </c:pt>
                <c:pt idx="3404">
                  <c:v>1603000</c:v>
                </c:pt>
                <c:pt idx="3405">
                  <c:v>1604000</c:v>
                </c:pt>
                <c:pt idx="3406">
                  <c:v>1605000</c:v>
                </c:pt>
                <c:pt idx="3407">
                  <c:v>1606000</c:v>
                </c:pt>
                <c:pt idx="3408">
                  <c:v>1607000</c:v>
                </c:pt>
                <c:pt idx="3409">
                  <c:v>1608000</c:v>
                </c:pt>
                <c:pt idx="3410">
                  <c:v>1609000</c:v>
                </c:pt>
                <c:pt idx="3411">
                  <c:v>1610000</c:v>
                </c:pt>
                <c:pt idx="3412">
                  <c:v>1611000</c:v>
                </c:pt>
                <c:pt idx="3413">
                  <c:v>1612000</c:v>
                </c:pt>
                <c:pt idx="3414">
                  <c:v>1613000</c:v>
                </c:pt>
                <c:pt idx="3415">
                  <c:v>1614000</c:v>
                </c:pt>
                <c:pt idx="3416">
                  <c:v>1615000</c:v>
                </c:pt>
                <c:pt idx="3417">
                  <c:v>1616000</c:v>
                </c:pt>
                <c:pt idx="3418">
                  <c:v>1617000</c:v>
                </c:pt>
                <c:pt idx="3419">
                  <c:v>1618000</c:v>
                </c:pt>
                <c:pt idx="3420">
                  <c:v>1619000</c:v>
                </c:pt>
                <c:pt idx="3421">
                  <c:v>1620000</c:v>
                </c:pt>
                <c:pt idx="3422">
                  <c:v>1621000</c:v>
                </c:pt>
                <c:pt idx="3423">
                  <c:v>1622000</c:v>
                </c:pt>
                <c:pt idx="3424">
                  <c:v>1623000</c:v>
                </c:pt>
                <c:pt idx="3425">
                  <c:v>1624000</c:v>
                </c:pt>
                <c:pt idx="3426">
                  <c:v>1625000</c:v>
                </c:pt>
                <c:pt idx="3427">
                  <c:v>1626000</c:v>
                </c:pt>
                <c:pt idx="3428">
                  <c:v>1627000</c:v>
                </c:pt>
                <c:pt idx="3429">
                  <c:v>1628000</c:v>
                </c:pt>
                <c:pt idx="3430">
                  <c:v>1629000</c:v>
                </c:pt>
                <c:pt idx="3431">
                  <c:v>1630000</c:v>
                </c:pt>
                <c:pt idx="3432">
                  <c:v>1631000</c:v>
                </c:pt>
                <c:pt idx="3433">
                  <c:v>1632000</c:v>
                </c:pt>
                <c:pt idx="3434">
                  <c:v>1633000</c:v>
                </c:pt>
                <c:pt idx="3435">
                  <c:v>1634000</c:v>
                </c:pt>
                <c:pt idx="3436">
                  <c:v>1635000</c:v>
                </c:pt>
                <c:pt idx="3437">
                  <c:v>1636000</c:v>
                </c:pt>
                <c:pt idx="3438">
                  <c:v>1637000</c:v>
                </c:pt>
                <c:pt idx="3439">
                  <c:v>1638000</c:v>
                </c:pt>
                <c:pt idx="3440">
                  <c:v>1639000</c:v>
                </c:pt>
                <c:pt idx="3441">
                  <c:v>1640000</c:v>
                </c:pt>
                <c:pt idx="3442">
                  <c:v>1641000</c:v>
                </c:pt>
                <c:pt idx="3443">
                  <c:v>1642000</c:v>
                </c:pt>
                <c:pt idx="3444">
                  <c:v>1643000</c:v>
                </c:pt>
                <c:pt idx="3445">
                  <c:v>1644000</c:v>
                </c:pt>
                <c:pt idx="3446">
                  <c:v>1645000</c:v>
                </c:pt>
                <c:pt idx="3447">
                  <c:v>1646000</c:v>
                </c:pt>
                <c:pt idx="3448">
                  <c:v>1647000</c:v>
                </c:pt>
                <c:pt idx="3449">
                  <c:v>1648000</c:v>
                </c:pt>
                <c:pt idx="3450">
                  <c:v>1649000</c:v>
                </c:pt>
                <c:pt idx="3451">
                  <c:v>1650000</c:v>
                </c:pt>
                <c:pt idx="3452">
                  <c:v>1651000</c:v>
                </c:pt>
                <c:pt idx="3453">
                  <c:v>1652000</c:v>
                </c:pt>
                <c:pt idx="3454">
                  <c:v>1653000</c:v>
                </c:pt>
                <c:pt idx="3455">
                  <c:v>1654000</c:v>
                </c:pt>
                <c:pt idx="3456">
                  <c:v>1655000</c:v>
                </c:pt>
                <c:pt idx="3457">
                  <c:v>1656000</c:v>
                </c:pt>
                <c:pt idx="3458">
                  <c:v>1657000</c:v>
                </c:pt>
                <c:pt idx="3459">
                  <c:v>1658000</c:v>
                </c:pt>
                <c:pt idx="3460">
                  <c:v>1659000</c:v>
                </c:pt>
                <c:pt idx="3461">
                  <c:v>1660000</c:v>
                </c:pt>
                <c:pt idx="3462">
                  <c:v>1661000</c:v>
                </c:pt>
                <c:pt idx="3463">
                  <c:v>1662000</c:v>
                </c:pt>
                <c:pt idx="3464">
                  <c:v>1663000</c:v>
                </c:pt>
                <c:pt idx="3465">
                  <c:v>1664000</c:v>
                </c:pt>
                <c:pt idx="3466">
                  <c:v>1665000</c:v>
                </c:pt>
                <c:pt idx="3467">
                  <c:v>1666000</c:v>
                </c:pt>
                <c:pt idx="3468">
                  <c:v>1667000</c:v>
                </c:pt>
                <c:pt idx="3469">
                  <c:v>1668000</c:v>
                </c:pt>
                <c:pt idx="3470">
                  <c:v>1669000</c:v>
                </c:pt>
                <c:pt idx="3471">
                  <c:v>1670000</c:v>
                </c:pt>
                <c:pt idx="3472">
                  <c:v>1671000</c:v>
                </c:pt>
                <c:pt idx="3473">
                  <c:v>1672000</c:v>
                </c:pt>
                <c:pt idx="3474">
                  <c:v>1673000</c:v>
                </c:pt>
                <c:pt idx="3475">
                  <c:v>1674000</c:v>
                </c:pt>
                <c:pt idx="3476">
                  <c:v>1675000</c:v>
                </c:pt>
                <c:pt idx="3477">
                  <c:v>1676000</c:v>
                </c:pt>
                <c:pt idx="3478">
                  <c:v>1677000</c:v>
                </c:pt>
                <c:pt idx="3479">
                  <c:v>1678000</c:v>
                </c:pt>
                <c:pt idx="3480">
                  <c:v>1679000</c:v>
                </c:pt>
                <c:pt idx="3481">
                  <c:v>1680000</c:v>
                </c:pt>
                <c:pt idx="3482">
                  <c:v>1681000</c:v>
                </c:pt>
                <c:pt idx="3483">
                  <c:v>1682000</c:v>
                </c:pt>
                <c:pt idx="3484">
                  <c:v>1683000</c:v>
                </c:pt>
                <c:pt idx="3485">
                  <c:v>1684000</c:v>
                </c:pt>
                <c:pt idx="3486">
                  <c:v>1685000</c:v>
                </c:pt>
                <c:pt idx="3487">
                  <c:v>1686000</c:v>
                </c:pt>
                <c:pt idx="3488">
                  <c:v>1687000</c:v>
                </c:pt>
                <c:pt idx="3489">
                  <c:v>1688000</c:v>
                </c:pt>
                <c:pt idx="3490">
                  <c:v>1689000</c:v>
                </c:pt>
                <c:pt idx="3491">
                  <c:v>1690000</c:v>
                </c:pt>
                <c:pt idx="3492">
                  <c:v>1691000</c:v>
                </c:pt>
                <c:pt idx="3493">
                  <c:v>1692000</c:v>
                </c:pt>
                <c:pt idx="3494">
                  <c:v>1693000</c:v>
                </c:pt>
                <c:pt idx="3495">
                  <c:v>1694000</c:v>
                </c:pt>
                <c:pt idx="3496">
                  <c:v>1695000</c:v>
                </c:pt>
                <c:pt idx="3497">
                  <c:v>1696000</c:v>
                </c:pt>
                <c:pt idx="3498">
                  <c:v>1697000</c:v>
                </c:pt>
                <c:pt idx="3499">
                  <c:v>1698000</c:v>
                </c:pt>
                <c:pt idx="3500">
                  <c:v>1699000</c:v>
                </c:pt>
                <c:pt idx="3501">
                  <c:v>1700000</c:v>
                </c:pt>
                <c:pt idx="3502">
                  <c:v>1701000</c:v>
                </c:pt>
                <c:pt idx="3503">
                  <c:v>1702000</c:v>
                </c:pt>
                <c:pt idx="3504">
                  <c:v>1703000</c:v>
                </c:pt>
                <c:pt idx="3505">
                  <c:v>1704000</c:v>
                </c:pt>
                <c:pt idx="3506">
                  <c:v>1705000</c:v>
                </c:pt>
                <c:pt idx="3507">
                  <c:v>1706000</c:v>
                </c:pt>
                <c:pt idx="3508">
                  <c:v>1707000</c:v>
                </c:pt>
                <c:pt idx="3509">
                  <c:v>1708000</c:v>
                </c:pt>
                <c:pt idx="3510">
                  <c:v>1709000</c:v>
                </c:pt>
                <c:pt idx="3511">
                  <c:v>1710000</c:v>
                </c:pt>
                <c:pt idx="3512">
                  <c:v>1711000</c:v>
                </c:pt>
                <c:pt idx="3513">
                  <c:v>1712000</c:v>
                </c:pt>
                <c:pt idx="3514">
                  <c:v>1713000</c:v>
                </c:pt>
                <c:pt idx="3515">
                  <c:v>1714000</c:v>
                </c:pt>
                <c:pt idx="3516">
                  <c:v>1715000</c:v>
                </c:pt>
                <c:pt idx="3517">
                  <c:v>1716000</c:v>
                </c:pt>
                <c:pt idx="3518">
                  <c:v>1717000</c:v>
                </c:pt>
                <c:pt idx="3519">
                  <c:v>1718000</c:v>
                </c:pt>
                <c:pt idx="3520">
                  <c:v>1719000</c:v>
                </c:pt>
                <c:pt idx="3521">
                  <c:v>1720000</c:v>
                </c:pt>
                <c:pt idx="3522">
                  <c:v>1721000</c:v>
                </c:pt>
                <c:pt idx="3523">
                  <c:v>1722000</c:v>
                </c:pt>
                <c:pt idx="3524">
                  <c:v>1723000</c:v>
                </c:pt>
                <c:pt idx="3525">
                  <c:v>1724000</c:v>
                </c:pt>
                <c:pt idx="3526">
                  <c:v>1725000</c:v>
                </c:pt>
                <c:pt idx="3527">
                  <c:v>1726000</c:v>
                </c:pt>
                <c:pt idx="3528">
                  <c:v>1727000</c:v>
                </c:pt>
                <c:pt idx="3529">
                  <c:v>1728000</c:v>
                </c:pt>
                <c:pt idx="3530">
                  <c:v>1729000</c:v>
                </c:pt>
                <c:pt idx="3531">
                  <c:v>1730000</c:v>
                </c:pt>
                <c:pt idx="3532">
                  <c:v>1731000</c:v>
                </c:pt>
                <c:pt idx="3533">
                  <c:v>1732000</c:v>
                </c:pt>
                <c:pt idx="3534">
                  <c:v>1733000</c:v>
                </c:pt>
                <c:pt idx="3535">
                  <c:v>1734000</c:v>
                </c:pt>
                <c:pt idx="3536">
                  <c:v>1735000</c:v>
                </c:pt>
                <c:pt idx="3537">
                  <c:v>1736000</c:v>
                </c:pt>
                <c:pt idx="3538">
                  <c:v>1737000</c:v>
                </c:pt>
                <c:pt idx="3539">
                  <c:v>1738000</c:v>
                </c:pt>
                <c:pt idx="3540">
                  <c:v>1739000</c:v>
                </c:pt>
                <c:pt idx="3541">
                  <c:v>1740000</c:v>
                </c:pt>
                <c:pt idx="3542">
                  <c:v>1741000</c:v>
                </c:pt>
                <c:pt idx="3543">
                  <c:v>1742000</c:v>
                </c:pt>
                <c:pt idx="3544">
                  <c:v>1743000</c:v>
                </c:pt>
                <c:pt idx="3545">
                  <c:v>1744000</c:v>
                </c:pt>
                <c:pt idx="3546">
                  <c:v>1745000</c:v>
                </c:pt>
                <c:pt idx="3547">
                  <c:v>1746000</c:v>
                </c:pt>
                <c:pt idx="3548">
                  <c:v>1747000</c:v>
                </c:pt>
                <c:pt idx="3549">
                  <c:v>1748000</c:v>
                </c:pt>
                <c:pt idx="3550">
                  <c:v>1749000</c:v>
                </c:pt>
                <c:pt idx="3551">
                  <c:v>1750000</c:v>
                </c:pt>
                <c:pt idx="3552">
                  <c:v>1751000</c:v>
                </c:pt>
                <c:pt idx="3553">
                  <c:v>1752000</c:v>
                </c:pt>
                <c:pt idx="3554">
                  <c:v>1753000</c:v>
                </c:pt>
                <c:pt idx="3555">
                  <c:v>1754000</c:v>
                </c:pt>
                <c:pt idx="3556">
                  <c:v>1755000</c:v>
                </c:pt>
                <c:pt idx="3557">
                  <c:v>1756000</c:v>
                </c:pt>
                <c:pt idx="3558">
                  <c:v>1757000</c:v>
                </c:pt>
                <c:pt idx="3559">
                  <c:v>1758000</c:v>
                </c:pt>
                <c:pt idx="3560">
                  <c:v>1759000</c:v>
                </c:pt>
                <c:pt idx="3561">
                  <c:v>1760000</c:v>
                </c:pt>
                <c:pt idx="3562">
                  <c:v>1761000</c:v>
                </c:pt>
                <c:pt idx="3563">
                  <c:v>1762000</c:v>
                </c:pt>
                <c:pt idx="3564">
                  <c:v>1763000</c:v>
                </c:pt>
                <c:pt idx="3565">
                  <c:v>1764000</c:v>
                </c:pt>
                <c:pt idx="3566">
                  <c:v>1765000</c:v>
                </c:pt>
                <c:pt idx="3567">
                  <c:v>1766000</c:v>
                </c:pt>
                <c:pt idx="3568">
                  <c:v>1767000</c:v>
                </c:pt>
                <c:pt idx="3569">
                  <c:v>1768000</c:v>
                </c:pt>
                <c:pt idx="3570">
                  <c:v>1769000</c:v>
                </c:pt>
                <c:pt idx="3571">
                  <c:v>1770000</c:v>
                </c:pt>
                <c:pt idx="3572">
                  <c:v>1771000</c:v>
                </c:pt>
                <c:pt idx="3573">
                  <c:v>1772000</c:v>
                </c:pt>
                <c:pt idx="3574">
                  <c:v>1773000</c:v>
                </c:pt>
                <c:pt idx="3575">
                  <c:v>1774000</c:v>
                </c:pt>
                <c:pt idx="3576">
                  <c:v>1775000</c:v>
                </c:pt>
                <c:pt idx="3577">
                  <c:v>1776000</c:v>
                </c:pt>
                <c:pt idx="3578">
                  <c:v>1777000</c:v>
                </c:pt>
                <c:pt idx="3579">
                  <c:v>1778000</c:v>
                </c:pt>
                <c:pt idx="3580">
                  <c:v>1779000</c:v>
                </c:pt>
                <c:pt idx="3581">
                  <c:v>1780000</c:v>
                </c:pt>
                <c:pt idx="3582">
                  <c:v>1781000</c:v>
                </c:pt>
                <c:pt idx="3583">
                  <c:v>1782000</c:v>
                </c:pt>
                <c:pt idx="3584">
                  <c:v>1783000</c:v>
                </c:pt>
                <c:pt idx="3585">
                  <c:v>1784000</c:v>
                </c:pt>
                <c:pt idx="3586">
                  <c:v>1785000</c:v>
                </c:pt>
                <c:pt idx="3587">
                  <c:v>1786000</c:v>
                </c:pt>
                <c:pt idx="3588">
                  <c:v>1787000</c:v>
                </c:pt>
                <c:pt idx="3589">
                  <c:v>1788000</c:v>
                </c:pt>
                <c:pt idx="3590">
                  <c:v>1789000</c:v>
                </c:pt>
                <c:pt idx="3591">
                  <c:v>1790000</c:v>
                </c:pt>
                <c:pt idx="3592">
                  <c:v>1791000</c:v>
                </c:pt>
                <c:pt idx="3593">
                  <c:v>1792000</c:v>
                </c:pt>
                <c:pt idx="3594">
                  <c:v>1793000</c:v>
                </c:pt>
                <c:pt idx="3595">
                  <c:v>1794000</c:v>
                </c:pt>
                <c:pt idx="3596">
                  <c:v>1795000</c:v>
                </c:pt>
                <c:pt idx="3597">
                  <c:v>1796000</c:v>
                </c:pt>
                <c:pt idx="3598">
                  <c:v>1797000</c:v>
                </c:pt>
                <c:pt idx="3599">
                  <c:v>1798000</c:v>
                </c:pt>
                <c:pt idx="3600">
                  <c:v>1799000</c:v>
                </c:pt>
                <c:pt idx="3601">
                  <c:v>1800000</c:v>
                </c:pt>
                <c:pt idx="3602">
                  <c:v>1801000</c:v>
                </c:pt>
                <c:pt idx="3603">
                  <c:v>1802000</c:v>
                </c:pt>
                <c:pt idx="3604">
                  <c:v>1803000</c:v>
                </c:pt>
                <c:pt idx="3605">
                  <c:v>1804000</c:v>
                </c:pt>
                <c:pt idx="3606">
                  <c:v>1805000</c:v>
                </c:pt>
                <c:pt idx="3607">
                  <c:v>1806000</c:v>
                </c:pt>
                <c:pt idx="3608">
                  <c:v>1807000</c:v>
                </c:pt>
                <c:pt idx="3609">
                  <c:v>1808000</c:v>
                </c:pt>
                <c:pt idx="3610">
                  <c:v>1809000</c:v>
                </c:pt>
                <c:pt idx="3611">
                  <c:v>1810000</c:v>
                </c:pt>
                <c:pt idx="3612">
                  <c:v>1811000</c:v>
                </c:pt>
                <c:pt idx="3613">
                  <c:v>1812000</c:v>
                </c:pt>
                <c:pt idx="3614">
                  <c:v>1813000</c:v>
                </c:pt>
                <c:pt idx="3615">
                  <c:v>1814000</c:v>
                </c:pt>
                <c:pt idx="3616">
                  <c:v>1815000</c:v>
                </c:pt>
                <c:pt idx="3617">
                  <c:v>1816000</c:v>
                </c:pt>
                <c:pt idx="3618">
                  <c:v>1817000</c:v>
                </c:pt>
                <c:pt idx="3619">
                  <c:v>1818000</c:v>
                </c:pt>
                <c:pt idx="3620">
                  <c:v>1819000</c:v>
                </c:pt>
                <c:pt idx="3621">
                  <c:v>1820000</c:v>
                </c:pt>
                <c:pt idx="3622">
                  <c:v>1821000</c:v>
                </c:pt>
                <c:pt idx="3623">
                  <c:v>1822000</c:v>
                </c:pt>
                <c:pt idx="3624">
                  <c:v>1823000</c:v>
                </c:pt>
                <c:pt idx="3625">
                  <c:v>1824000</c:v>
                </c:pt>
                <c:pt idx="3626">
                  <c:v>1825000</c:v>
                </c:pt>
                <c:pt idx="3627">
                  <c:v>1826000</c:v>
                </c:pt>
                <c:pt idx="3628">
                  <c:v>1827000</c:v>
                </c:pt>
                <c:pt idx="3629">
                  <c:v>1828000</c:v>
                </c:pt>
                <c:pt idx="3630">
                  <c:v>1829000</c:v>
                </c:pt>
                <c:pt idx="3631">
                  <c:v>1830000</c:v>
                </c:pt>
                <c:pt idx="3632">
                  <c:v>1831000</c:v>
                </c:pt>
                <c:pt idx="3633">
                  <c:v>1832000</c:v>
                </c:pt>
                <c:pt idx="3634">
                  <c:v>1833000</c:v>
                </c:pt>
                <c:pt idx="3635">
                  <c:v>1834000</c:v>
                </c:pt>
                <c:pt idx="3636">
                  <c:v>1835000</c:v>
                </c:pt>
                <c:pt idx="3637">
                  <c:v>1836000</c:v>
                </c:pt>
                <c:pt idx="3638">
                  <c:v>1837000</c:v>
                </c:pt>
                <c:pt idx="3639">
                  <c:v>1838000</c:v>
                </c:pt>
                <c:pt idx="3640">
                  <c:v>1839000</c:v>
                </c:pt>
                <c:pt idx="3641">
                  <c:v>1840000</c:v>
                </c:pt>
                <c:pt idx="3642">
                  <c:v>1841000</c:v>
                </c:pt>
                <c:pt idx="3643">
                  <c:v>1842000</c:v>
                </c:pt>
                <c:pt idx="3644">
                  <c:v>1843000</c:v>
                </c:pt>
                <c:pt idx="3645">
                  <c:v>1844000</c:v>
                </c:pt>
                <c:pt idx="3646">
                  <c:v>1845000</c:v>
                </c:pt>
                <c:pt idx="3647">
                  <c:v>1846000</c:v>
                </c:pt>
                <c:pt idx="3648">
                  <c:v>1847000</c:v>
                </c:pt>
                <c:pt idx="3649">
                  <c:v>1848000</c:v>
                </c:pt>
                <c:pt idx="3650">
                  <c:v>1849000</c:v>
                </c:pt>
                <c:pt idx="3651">
                  <c:v>1850000</c:v>
                </c:pt>
                <c:pt idx="3652">
                  <c:v>1851000</c:v>
                </c:pt>
                <c:pt idx="3653">
                  <c:v>1852000</c:v>
                </c:pt>
                <c:pt idx="3654">
                  <c:v>1853000</c:v>
                </c:pt>
                <c:pt idx="3655">
                  <c:v>1854000</c:v>
                </c:pt>
                <c:pt idx="3656">
                  <c:v>1855000</c:v>
                </c:pt>
                <c:pt idx="3657">
                  <c:v>1856000</c:v>
                </c:pt>
                <c:pt idx="3658">
                  <c:v>1857000</c:v>
                </c:pt>
                <c:pt idx="3659">
                  <c:v>1858000</c:v>
                </c:pt>
                <c:pt idx="3660">
                  <c:v>1859000</c:v>
                </c:pt>
                <c:pt idx="3661">
                  <c:v>1860000</c:v>
                </c:pt>
                <c:pt idx="3662">
                  <c:v>1861000</c:v>
                </c:pt>
                <c:pt idx="3663">
                  <c:v>1862000</c:v>
                </c:pt>
                <c:pt idx="3664">
                  <c:v>1863000</c:v>
                </c:pt>
                <c:pt idx="3665">
                  <c:v>1864000</c:v>
                </c:pt>
                <c:pt idx="3666">
                  <c:v>1865000</c:v>
                </c:pt>
                <c:pt idx="3667">
                  <c:v>1866000</c:v>
                </c:pt>
                <c:pt idx="3668">
                  <c:v>1867000</c:v>
                </c:pt>
                <c:pt idx="3669">
                  <c:v>1868000</c:v>
                </c:pt>
                <c:pt idx="3670">
                  <c:v>1869000</c:v>
                </c:pt>
                <c:pt idx="3671">
                  <c:v>1870000</c:v>
                </c:pt>
                <c:pt idx="3672">
                  <c:v>1871000</c:v>
                </c:pt>
                <c:pt idx="3673">
                  <c:v>1872000</c:v>
                </c:pt>
                <c:pt idx="3674">
                  <c:v>1873000</c:v>
                </c:pt>
                <c:pt idx="3675">
                  <c:v>1874000</c:v>
                </c:pt>
                <c:pt idx="3676">
                  <c:v>1875000</c:v>
                </c:pt>
                <c:pt idx="3677">
                  <c:v>1876000</c:v>
                </c:pt>
                <c:pt idx="3678">
                  <c:v>1877000</c:v>
                </c:pt>
                <c:pt idx="3679">
                  <c:v>1878000</c:v>
                </c:pt>
                <c:pt idx="3680">
                  <c:v>1879000</c:v>
                </c:pt>
                <c:pt idx="3681">
                  <c:v>1880000</c:v>
                </c:pt>
                <c:pt idx="3682">
                  <c:v>1881000</c:v>
                </c:pt>
                <c:pt idx="3683">
                  <c:v>1882000</c:v>
                </c:pt>
                <c:pt idx="3684">
                  <c:v>1883000</c:v>
                </c:pt>
                <c:pt idx="3685">
                  <c:v>1884000</c:v>
                </c:pt>
                <c:pt idx="3686">
                  <c:v>1885000</c:v>
                </c:pt>
                <c:pt idx="3687">
                  <c:v>1886000</c:v>
                </c:pt>
                <c:pt idx="3688">
                  <c:v>1887000</c:v>
                </c:pt>
                <c:pt idx="3689">
                  <c:v>1888000</c:v>
                </c:pt>
                <c:pt idx="3690">
                  <c:v>1889000</c:v>
                </c:pt>
                <c:pt idx="3691">
                  <c:v>1890000</c:v>
                </c:pt>
                <c:pt idx="3692">
                  <c:v>1891000</c:v>
                </c:pt>
                <c:pt idx="3693">
                  <c:v>1892000</c:v>
                </c:pt>
                <c:pt idx="3694">
                  <c:v>1893000</c:v>
                </c:pt>
                <c:pt idx="3695">
                  <c:v>1894000</c:v>
                </c:pt>
                <c:pt idx="3696">
                  <c:v>1895000</c:v>
                </c:pt>
                <c:pt idx="3697">
                  <c:v>1896000</c:v>
                </c:pt>
                <c:pt idx="3698">
                  <c:v>1897000</c:v>
                </c:pt>
                <c:pt idx="3699">
                  <c:v>1898000</c:v>
                </c:pt>
                <c:pt idx="3700">
                  <c:v>1899000</c:v>
                </c:pt>
                <c:pt idx="3701">
                  <c:v>1900000</c:v>
                </c:pt>
                <c:pt idx="3702">
                  <c:v>1901000</c:v>
                </c:pt>
                <c:pt idx="3703">
                  <c:v>1902000</c:v>
                </c:pt>
                <c:pt idx="3704">
                  <c:v>1903000</c:v>
                </c:pt>
                <c:pt idx="3705">
                  <c:v>1904000</c:v>
                </c:pt>
                <c:pt idx="3706">
                  <c:v>1905000</c:v>
                </c:pt>
                <c:pt idx="3707">
                  <c:v>1906000</c:v>
                </c:pt>
                <c:pt idx="3708">
                  <c:v>1907000</c:v>
                </c:pt>
                <c:pt idx="3709">
                  <c:v>1908000</c:v>
                </c:pt>
                <c:pt idx="3710">
                  <c:v>1909000</c:v>
                </c:pt>
                <c:pt idx="3711">
                  <c:v>1910000</c:v>
                </c:pt>
                <c:pt idx="3712">
                  <c:v>1911000</c:v>
                </c:pt>
                <c:pt idx="3713">
                  <c:v>1912000</c:v>
                </c:pt>
                <c:pt idx="3714">
                  <c:v>1913000</c:v>
                </c:pt>
                <c:pt idx="3715">
                  <c:v>1914000</c:v>
                </c:pt>
                <c:pt idx="3716">
                  <c:v>1915000</c:v>
                </c:pt>
                <c:pt idx="3717">
                  <c:v>1916000</c:v>
                </c:pt>
                <c:pt idx="3718">
                  <c:v>1917000</c:v>
                </c:pt>
                <c:pt idx="3719">
                  <c:v>1918000</c:v>
                </c:pt>
                <c:pt idx="3720">
                  <c:v>1919000</c:v>
                </c:pt>
                <c:pt idx="3721">
                  <c:v>1920000</c:v>
                </c:pt>
                <c:pt idx="3722">
                  <c:v>1921000</c:v>
                </c:pt>
                <c:pt idx="3723">
                  <c:v>1922000</c:v>
                </c:pt>
                <c:pt idx="3724">
                  <c:v>1923000</c:v>
                </c:pt>
                <c:pt idx="3725">
                  <c:v>1924000</c:v>
                </c:pt>
                <c:pt idx="3726">
                  <c:v>1925000</c:v>
                </c:pt>
                <c:pt idx="3727">
                  <c:v>1926000</c:v>
                </c:pt>
                <c:pt idx="3728">
                  <c:v>1927000</c:v>
                </c:pt>
                <c:pt idx="3729">
                  <c:v>1928000</c:v>
                </c:pt>
                <c:pt idx="3730">
                  <c:v>1929000</c:v>
                </c:pt>
                <c:pt idx="3731">
                  <c:v>1930000</c:v>
                </c:pt>
                <c:pt idx="3732">
                  <c:v>1931000</c:v>
                </c:pt>
                <c:pt idx="3733">
                  <c:v>1932000</c:v>
                </c:pt>
                <c:pt idx="3734">
                  <c:v>1933000</c:v>
                </c:pt>
                <c:pt idx="3735">
                  <c:v>1934000</c:v>
                </c:pt>
                <c:pt idx="3736">
                  <c:v>1935000</c:v>
                </c:pt>
                <c:pt idx="3737">
                  <c:v>1936000</c:v>
                </c:pt>
                <c:pt idx="3738">
                  <c:v>1937000</c:v>
                </c:pt>
                <c:pt idx="3739">
                  <c:v>1938000</c:v>
                </c:pt>
                <c:pt idx="3740">
                  <c:v>1939000</c:v>
                </c:pt>
                <c:pt idx="3741">
                  <c:v>1940000</c:v>
                </c:pt>
                <c:pt idx="3742">
                  <c:v>1941000</c:v>
                </c:pt>
                <c:pt idx="3743">
                  <c:v>1942000</c:v>
                </c:pt>
                <c:pt idx="3744">
                  <c:v>1943000</c:v>
                </c:pt>
                <c:pt idx="3745">
                  <c:v>1944000</c:v>
                </c:pt>
                <c:pt idx="3746">
                  <c:v>1945000</c:v>
                </c:pt>
                <c:pt idx="3747">
                  <c:v>1946000</c:v>
                </c:pt>
                <c:pt idx="3748">
                  <c:v>1947000</c:v>
                </c:pt>
                <c:pt idx="3749">
                  <c:v>1948000</c:v>
                </c:pt>
                <c:pt idx="3750">
                  <c:v>1949000</c:v>
                </c:pt>
                <c:pt idx="3751">
                  <c:v>1950000</c:v>
                </c:pt>
                <c:pt idx="3752">
                  <c:v>1951000</c:v>
                </c:pt>
                <c:pt idx="3753">
                  <c:v>1952000</c:v>
                </c:pt>
                <c:pt idx="3754">
                  <c:v>1953000</c:v>
                </c:pt>
                <c:pt idx="3755">
                  <c:v>1954000</c:v>
                </c:pt>
                <c:pt idx="3756">
                  <c:v>1955000</c:v>
                </c:pt>
                <c:pt idx="3757">
                  <c:v>1956000</c:v>
                </c:pt>
                <c:pt idx="3758">
                  <c:v>1957000</c:v>
                </c:pt>
                <c:pt idx="3759">
                  <c:v>1958000</c:v>
                </c:pt>
                <c:pt idx="3760">
                  <c:v>1959000</c:v>
                </c:pt>
                <c:pt idx="3761">
                  <c:v>1960000</c:v>
                </c:pt>
                <c:pt idx="3762">
                  <c:v>1961000</c:v>
                </c:pt>
                <c:pt idx="3763">
                  <c:v>1962000</c:v>
                </c:pt>
                <c:pt idx="3764">
                  <c:v>1963000</c:v>
                </c:pt>
                <c:pt idx="3765">
                  <c:v>1964000</c:v>
                </c:pt>
                <c:pt idx="3766">
                  <c:v>1965000</c:v>
                </c:pt>
                <c:pt idx="3767">
                  <c:v>1966000</c:v>
                </c:pt>
                <c:pt idx="3768">
                  <c:v>1967000</c:v>
                </c:pt>
                <c:pt idx="3769">
                  <c:v>1968000</c:v>
                </c:pt>
                <c:pt idx="3770">
                  <c:v>1969000</c:v>
                </c:pt>
                <c:pt idx="3771">
                  <c:v>1970000</c:v>
                </c:pt>
                <c:pt idx="3772">
                  <c:v>1971000</c:v>
                </c:pt>
                <c:pt idx="3773">
                  <c:v>1972000</c:v>
                </c:pt>
                <c:pt idx="3774">
                  <c:v>1973000</c:v>
                </c:pt>
                <c:pt idx="3775">
                  <c:v>1974000</c:v>
                </c:pt>
                <c:pt idx="3776">
                  <c:v>1975000</c:v>
                </c:pt>
                <c:pt idx="3777">
                  <c:v>1976000</c:v>
                </c:pt>
                <c:pt idx="3778">
                  <c:v>1977000</c:v>
                </c:pt>
                <c:pt idx="3779">
                  <c:v>1978000</c:v>
                </c:pt>
                <c:pt idx="3780">
                  <c:v>1979000</c:v>
                </c:pt>
                <c:pt idx="3781">
                  <c:v>1980000</c:v>
                </c:pt>
              </c:numCache>
            </c:numRef>
          </c:xVal>
          <c:yVal>
            <c:numRef>
              <c:f>'TPS543C20 Loop Gain'!$AJ$133:$AJ$3914</c:f>
              <c:numCache>
                <c:formatCode>General</c:formatCode>
                <c:ptCount val="3782"/>
                <c:pt idx="0">
                  <c:v>178.07771693268907</c:v>
                </c:pt>
                <c:pt idx="1">
                  <c:v>161.36353525109558</c:v>
                </c:pt>
                <c:pt idx="2">
                  <c:v>98.945078984700885</c:v>
                </c:pt>
                <c:pt idx="3">
                  <c:v>83.670976773098886</c:v>
                </c:pt>
                <c:pt idx="4">
                  <c:v>76.18206845151262</c:v>
                </c:pt>
                <c:pt idx="5">
                  <c:v>72.243226334910275</c:v>
                </c:pt>
                <c:pt idx="6">
                  <c:v>70.508395014963966</c:v>
                </c:pt>
                <c:pt idx="7">
                  <c:v>70.200859003540018</c:v>
                </c:pt>
                <c:pt idx="8">
                  <c:v>70.812380373561538</c:v>
                </c:pt>
                <c:pt idx="9">
                  <c:v>72.004161336170213</c:v>
                </c:pt>
                <c:pt idx="10">
                  <c:v>73.549505072318169</c:v>
                </c:pt>
                <c:pt idx="11">
                  <c:v>75.296247354217115</c:v>
                </c:pt>
                <c:pt idx="12">
                  <c:v>77.141921857653358</c:v>
                </c:pt>
                <c:pt idx="13">
                  <c:v>79.017356001157893</c:v>
                </c:pt>
                <c:pt idx="14">
                  <c:v>80.875800038112502</c:v>
                </c:pt>
                <c:pt idx="15">
                  <c:v>82.685678301094029</c:v>
                </c:pt>
                <c:pt idx="16">
                  <c:v>84.425720734810639</c:v>
                </c:pt>
                <c:pt idx="17">
                  <c:v>86.081669456228767</c:v>
                </c:pt>
                <c:pt idx="18">
                  <c:v>87.644035580542607</c:v>
                </c:pt>
                <c:pt idx="19">
                  <c:v>89.106561704233371</c:v>
                </c:pt>
                <c:pt idx="20">
                  <c:v>90.46516188953764</c:v>
                </c:pt>
                <c:pt idx="21">
                  <c:v>91.717186941960179</c:v>
                </c:pt>
                <c:pt idx="22">
                  <c:v>92.860912756251395</c:v>
                </c:pt>
                <c:pt idx="23">
                  <c:v>93.895182688688152</c:v>
                </c:pt>
                <c:pt idx="24">
                  <c:v>94.819157123069786</c:v>
                </c:pt>
                <c:pt idx="25">
                  <c:v>95.632138381307456</c:v>
                </c:pt>
                <c:pt idx="26">
                  <c:v>96.333449321430905</c:v>
                </c:pt>
                <c:pt idx="27">
                  <c:v>96.922350960642433</c:v>
                </c:pt>
                <c:pt idx="28">
                  <c:v>97.397989313054339</c:v>
                </c:pt>
                <c:pt idx="29">
                  <c:v>97.759365039318453</c:v>
                </c:pt>
                <c:pt idx="30">
                  <c:v>98.005321934636129</c:v>
                </c:pt>
                <c:pt idx="31">
                  <c:v>98.134552039628133</c:v>
                </c:pt>
                <c:pt idx="32">
                  <c:v>98.14561644624581</c:v>
                </c:pt>
                <c:pt idx="33">
                  <c:v>98.036981811314647</c:v>
                </c:pt>
                <c:pt idx="34">
                  <c:v>97.807073250650788</c:v>
                </c:pt>
                <c:pt idx="35">
                  <c:v>97.454344689689236</c:v>
                </c:pt>
                <c:pt idx="36">
                  <c:v>96.977367878083228</c:v>
                </c:pt>
                <c:pt idx="37">
                  <c:v>96.374941093377942</c:v>
                </c:pt>
                <c:pt idx="38">
                  <c:v>95.64621799668987</c:v>
                </c:pt>
                <c:pt idx="39">
                  <c:v>94.790856087137897</c:v>
                </c:pt>
                <c:pt idx="40">
                  <c:v>93.809182664359298</c:v>
                </c:pt>
                <c:pt idx="41">
                  <c:v>92.702374119522759</c:v>
                </c:pt>
                <c:pt idx="42">
                  <c:v>91.472641775200131</c:v>
                </c:pt>
                <c:pt idx="43">
                  <c:v>90.123414538340299</c:v>
                </c:pt>
                <c:pt idx="44">
                  <c:v>88.659505622801191</c:v>
                </c:pt>
                <c:pt idx="45">
                  <c:v>87.087248012473268</c:v>
                </c:pt>
                <c:pt idx="46">
                  <c:v>85.414581791624258</c:v>
                </c:pt>
                <c:pt idx="47">
                  <c:v>83.651076647270756</c:v>
                </c:pt>
                <c:pt idx="48">
                  <c:v>81.807875342380186</c:v>
                </c:pt>
                <c:pt idx="49">
                  <c:v>79.897549074192526</c:v>
                </c:pt>
                <c:pt idx="50">
                  <c:v>77.933863188610346</c:v>
                </c:pt>
                <c:pt idx="51">
                  <c:v>75.931460935747083</c:v>
                </c:pt>
                <c:pt idx="52">
                  <c:v>73.905482477342758</c:v>
                </c:pt>
                <c:pt idx="53">
                  <c:v>71.871144524147553</c:v>
                </c:pt>
                <c:pt idx="54">
                  <c:v>69.843311194751053</c:v>
                </c:pt>
                <c:pt idx="55">
                  <c:v>67.836087863398262</c:v>
                </c:pt>
                <c:pt idx="56">
                  <c:v>65.862466652452994</c:v>
                </c:pt>
                <c:pt idx="57">
                  <c:v>63.934045484212938</c:v>
                </c:pt>
                <c:pt idx="58">
                  <c:v>62.060833605662886</c:v>
                </c:pt>
                <c:pt idx="59">
                  <c:v>60.251146923900002</c:v>
                </c:pt>
                <c:pt idx="60">
                  <c:v>58.51158790244336</c:v>
                </c:pt>
                <c:pt idx="61">
                  <c:v>56.847098275676693</c:v>
                </c:pt>
                <c:pt idx="62">
                  <c:v>55.261068941420298</c:v>
                </c:pt>
                <c:pt idx="63">
                  <c:v>53.755490026829094</c:v>
                </c:pt>
                <c:pt idx="64">
                  <c:v>52.331124827068919</c:v>
                </c:pt>
                <c:pt idx="65">
                  <c:v>50.987693434235098</c:v>
                </c:pt>
                <c:pt idx="66">
                  <c:v>49.724054739418889</c:v>
                </c:pt>
                <c:pt idx="67">
                  <c:v>48.538378546687923</c:v>
                </c:pt>
                <c:pt idx="68">
                  <c:v>47.428302390290625</c:v>
                </c:pt>
                <c:pt idx="69">
                  <c:v>46.391070066542582</c:v>
                </c:pt>
                <c:pt idx="70">
                  <c:v>45.423650787045069</c:v>
                </c:pt>
                <c:pt idx="71">
                  <c:v>44.522839233399466</c:v>
                </c:pt>
                <c:pt idx="72">
                  <c:v>43.68533770572872</c:v>
                </c:pt>
                <c:pt idx="73">
                  <c:v>42.907822094329219</c:v>
                </c:pt>
                <c:pt idx="74">
                  <c:v>42.186993656561249</c:v>
                </c:pt>
                <c:pt idx="75">
                  <c:v>41.519618632295177</c:v>
                </c:pt>
                <c:pt idx="76">
                  <c:v>40.902557650013016</c:v>
                </c:pt>
                <c:pt idx="77">
                  <c:v>40.3327867152857</c:v>
                </c:pt>
                <c:pt idx="78">
                  <c:v>39.807411373140539</c:v>
                </c:pt>
                <c:pt idx="79">
                  <c:v>39.323675422643539</c:v>
                </c:pt>
                <c:pt idx="80">
                  <c:v>38.878965353454355</c:v>
                </c:pt>
                <c:pt idx="81">
                  <c:v>38.470811480486141</c:v>
                </c:pt>
                <c:pt idx="82">
                  <c:v>38.096886579449432</c:v>
                </c:pt>
                <c:pt idx="83">
                  <c:v>37.755002675063274</c:v>
                </c:pt>
                <c:pt idx="84">
                  <c:v>37.443106504757985</c:v>
                </c:pt>
                <c:pt idx="85">
                  <c:v>37.159274072471611</c:v>
                </c:pt>
                <c:pt idx="86">
                  <c:v>36.901704617494538</c:v>
                </c:pt>
                <c:pt idx="87">
                  <c:v>36.668714249940301</c:v>
                </c:pt>
                <c:pt idx="88">
                  <c:v>36.458729444905991</c:v>
                </c:pt>
                <c:pt idx="89">
                  <c:v>36.270280539678176</c:v>
                </c:pt>
                <c:pt idx="90">
                  <c:v>36.101995340302132</c:v>
                </c:pt>
                <c:pt idx="91">
                  <c:v>35.952592913837435</c:v>
                </c:pt>
                <c:pt idx="92">
                  <c:v>35.820877619093089</c:v>
                </c:pt>
                <c:pt idx="93">
                  <c:v>35.705733410518931</c:v>
                </c:pt>
                <c:pt idx="94">
                  <c:v>35.606118435826119</c:v>
                </c:pt>
                <c:pt idx="95">
                  <c:v>35.521059937410016</c:v>
                </c:pt>
                <c:pt idx="96">
                  <c:v>35.449649459636007</c:v>
                </c:pt>
                <c:pt idx="97">
                  <c:v>35.391038358257155</c:v>
                </c:pt>
                <c:pt idx="98">
                  <c:v>35.344433604006227</c:v>
                </c:pt>
                <c:pt idx="99">
                  <c:v>35.309093869545926</c:v>
                </c:pt>
                <c:pt idx="100">
                  <c:v>35.2843258869541</c:v>
                </c:pt>
                <c:pt idx="101">
                  <c:v>35.269481061834632</c:v>
                </c:pt>
                <c:pt idx="102">
                  <c:v>35.263952329460594</c:v>
                </c:pt>
                <c:pt idx="103">
                  <c:v>35.267171238238845</c:v>
                </c:pt>
                <c:pt idx="104">
                  <c:v>35.278605245857811</c:v>
                </c:pt>
                <c:pt idx="105">
                  <c:v>35.29775521388548</c:v>
                </c:pt>
                <c:pt idx="106">
                  <c:v>35.324153087061077</c:v>
                </c:pt>
                <c:pt idx="107">
                  <c:v>35.357359744154891</c:v>
                </c:pt>
                <c:pt idx="108">
                  <c:v>35.396963007942389</c:v>
                </c:pt>
                <c:pt idx="109">
                  <c:v>35.442575802553527</c:v>
                </c:pt>
                <c:pt idx="110">
                  <c:v>35.493834447191034</c:v>
                </c:pt>
                <c:pt idx="111">
                  <c:v>35.550397075914233</c:v>
                </c:pt>
                <c:pt idx="112">
                  <c:v>35.611942173891471</c:v>
                </c:pt>
                <c:pt idx="113">
                  <c:v>35.678167221232442</c:v>
                </c:pt>
                <c:pt idx="114">
                  <c:v>35.748787436108898</c:v>
                </c:pt>
                <c:pt idx="115">
                  <c:v>35.8235346095274</c:v>
                </c:pt>
                <c:pt idx="116">
                  <c:v>35.902156024682988</c:v>
                </c:pt>
                <c:pt idx="117">
                  <c:v>35.984413454362226</c:v>
                </c:pt>
                <c:pt idx="118">
                  <c:v>36.070082230374545</c:v>
                </c:pt>
                <c:pt idx="119">
                  <c:v>36.158950379463974</c:v>
                </c:pt>
                <c:pt idx="120">
                  <c:v>36.250817820586086</c:v>
                </c:pt>
                <c:pt idx="121">
                  <c:v>36.345495618849988</c:v>
                </c:pt>
                <c:pt idx="122">
                  <c:v>36.442805291784424</c:v>
                </c:pt>
                <c:pt idx="123">
                  <c:v>36.542578163946004</c:v>
                </c:pt>
                <c:pt idx="124">
                  <c:v>36.644654766198272</c:v>
                </c:pt>
                <c:pt idx="125">
                  <c:v>36.748884276296131</c:v>
                </c:pt>
                <c:pt idx="126">
                  <c:v>36.855123997648114</c:v>
                </c:pt>
                <c:pt idx="127">
                  <c:v>36.963238873429042</c:v>
                </c:pt>
                <c:pt idx="128">
                  <c:v>37.073101033377235</c:v>
                </c:pt>
                <c:pt idx="129">
                  <c:v>37.184589370891544</c:v>
                </c:pt>
                <c:pt idx="130">
                  <c:v>37.297589148163965</c:v>
                </c:pt>
                <c:pt idx="131">
                  <c:v>37.411991627325058</c:v>
                </c:pt>
                <c:pt idx="132">
                  <c:v>37.527693725685751</c:v>
                </c:pt>
                <c:pt idx="133">
                  <c:v>37.644597693348459</c:v>
                </c:pt>
                <c:pt idx="134">
                  <c:v>37.762610811570731</c:v>
                </c:pt>
                <c:pt idx="135">
                  <c:v>37.881645110405081</c:v>
                </c:pt>
                <c:pt idx="136">
                  <c:v>38.001617104246144</c:v>
                </c:pt>
                <c:pt idx="137">
                  <c:v>38.122447544016843</c:v>
                </c:pt>
                <c:pt idx="138">
                  <c:v>38.244061184837605</c:v>
                </c:pt>
                <c:pt idx="139">
                  <c:v>38.366386568094256</c:v>
                </c:pt>
                <c:pt idx="140">
                  <c:v>38.489355816912983</c:v>
                </c:pt>
                <c:pt idx="141">
                  <c:v>38.612904444124311</c:v>
                </c:pt>
                <c:pt idx="142">
                  <c:v>38.736971171856091</c:v>
                </c:pt>
                <c:pt idx="143">
                  <c:v>38.861497761981198</c:v>
                </c:pt>
                <c:pt idx="144">
                  <c:v>38.986428856674785</c:v>
                </c:pt>
                <c:pt idx="145">
                  <c:v>39.111711828427381</c:v>
                </c:pt>
                <c:pt idx="146">
                  <c:v>39.237296638858581</c:v>
                </c:pt>
                <c:pt idx="147">
                  <c:v>39.363135705779236</c:v>
                </c:pt>
                <c:pt idx="148">
                  <c:v>39.489183777945712</c:v>
                </c:pt>
                <c:pt idx="149">
                  <c:v>39.615397817012251</c:v>
                </c:pt>
                <c:pt idx="150">
                  <c:v>39.741736886219243</c:v>
                </c:pt>
                <c:pt idx="151">
                  <c:v>39.868162045380267</c:v>
                </c:pt>
                <c:pt idx="152">
                  <c:v>39.994636251776029</c:v>
                </c:pt>
                <c:pt idx="153">
                  <c:v>40.121124266573467</c:v>
                </c:pt>
                <c:pt idx="154">
                  <c:v>40.247592566427706</c:v>
                </c:pt>
                <c:pt idx="155">
                  <c:v>40.374009259947464</c:v>
                </c:pt>
                <c:pt idx="156">
                  <c:v>40.500344008717448</c:v>
                </c:pt>
                <c:pt idx="157">
                  <c:v>40.626567952599117</c:v>
                </c:pt>
                <c:pt idx="158">
                  <c:v>40.752653639054849</c:v>
                </c:pt>
                <c:pt idx="159">
                  <c:v>40.878574956241238</c:v>
                </c:pt>
                <c:pt idx="160">
                  <c:v>41.004307069657784</c:v>
                </c:pt>
                <c:pt idx="161">
                  <c:v>41.129826362127019</c:v>
                </c:pt>
                <c:pt idx="162">
                  <c:v>41.255110376916591</c:v>
                </c:pt>
                <c:pt idx="163">
                  <c:v>41.380137763812343</c:v>
                </c:pt>
                <c:pt idx="164">
                  <c:v>41.504888227978583</c:v>
                </c:pt>
                <c:pt idx="165">
                  <c:v>41.629342481428623</c:v>
                </c:pt>
                <c:pt idx="166">
                  <c:v>41.753482196975654</c:v>
                </c:pt>
                <c:pt idx="167">
                  <c:v>41.877289964501678</c:v>
                </c:pt>
                <c:pt idx="168">
                  <c:v>42.000749249424359</c:v>
                </c:pt>
                <c:pt idx="169">
                  <c:v>42.123844353236656</c:v>
                </c:pt>
                <c:pt idx="170">
                  <c:v>42.246560375998051</c:v>
                </c:pt>
                <c:pt idx="171">
                  <c:v>42.368883180675866</c:v>
                </c:pt>
                <c:pt idx="172">
                  <c:v>42.490799359222414</c:v>
                </c:pt>
                <c:pt idx="173">
                  <c:v>42.612296200309061</c:v>
                </c:pt>
                <c:pt idx="174">
                  <c:v>42.733361658609077</c:v>
                </c:pt>
                <c:pt idx="175">
                  <c:v>42.853984325561278</c:v>
                </c:pt>
                <c:pt idx="176">
                  <c:v>42.974153401521868</c:v>
                </c:pt>
                <c:pt idx="177">
                  <c:v>43.093858669236674</c:v>
                </c:pt>
                <c:pt idx="178">
                  <c:v>43.213090468564339</c:v>
                </c:pt>
                <c:pt idx="179">
                  <c:v>43.331839672376965</c:v>
                </c:pt>
                <c:pt idx="180">
                  <c:v>43.450097663589247</c:v>
                </c:pt>
                <c:pt idx="181">
                  <c:v>43.567856313240995</c:v>
                </c:pt>
                <c:pt idx="182">
                  <c:v>43.6851079595965</c:v>
                </c:pt>
                <c:pt idx="183">
                  <c:v>43.801845388186493</c:v>
                </c:pt>
                <c:pt idx="184">
                  <c:v>43.918061812770333</c:v>
                </c:pt>
                <c:pt idx="185">
                  <c:v>44.033750857148263</c:v>
                </c:pt>
                <c:pt idx="186">
                  <c:v>44.148906537794659</c:v>
                </c:pt>
                <c:pt idx="187">
                  <c:v>44.263523247265532</c:v>
                </c:pt>
                <c:pt idx="188">
                  <c:v>44.377595738344191</c:v>
                </c:pt>
                <c:pt idx="189">
                  <c:v>44.491119108887517</c:v>
                </c:pt>
                <c:pt idx="190">
                  <c:v>44.604088787335577</c:v>
                </c:pt>
                <c:pt idx="191">
                  <c:v>44.716500518857821</c:v>
                </c:pt>
                <c:pt idx="192">
                  <c:v>44.828350352100479</c:v>
                </c:pt>
                <c:pt idx="193">
                  <c:v>44.939634626505061</c:v>
                </c:pt>
                <c:pt idx="194">
                  <c:v>45.050349960176071</c:v>
                </c:pt>
                <c:pt idx="195">
                  <c:v>45.160493238266369</c:v>
                </c:pt>
                <c:pt idx="196">
                  <c:v>45.270061601857883</c:v>
                </c:pt>
                <c:pt idx="197">
                  <c:v>45.379052437313369</c:v>
                </c:pt>
                <c:pt idx="198">
                  <c:v>45.487463366077669</c:v>
                </c:pt>
                <c:pt idx="199">
                  <c:v>45.595292234907681</c:v>
                </c:pt>
                <c:pt idx="200">
                  <c:v>45.702537106511329</c:v>
                </c:pt>
                <c:pt idx="201">
                  <c:v>45.809196250574757</c:v>
                </c:pt>
                <c:pt idx="202">
                  <c:v>45.915268135161419</c:v>
                </c:pt>
                <c:pt idx="203">
                  <c:v>46.020751418467036</c:v>
                </c:pt>
                <c:pt idx="204">
                  <c:v>46.125644940912757</c:v>
                </c:pt>
                <c:pt idx="205">
                  <c:v>46.229947717561437</c:v>
                </c:pt>
                <c:pt idx="206">
                  <c:v>46.333658930841644</c:v>
                </c:pt>
                <c:pt idx="207">
                  <c:v>46.436777923569444</c:v>
                </c:pt>
                <c:pt idx="208">
                  <c:v>46.539304192251649</c:v>
                </c:pt>
                <c:pt idx="209">
                  <c:v>46.641237380652406</c:v>
                </c:pt>
                <c:pt idx="210">
                  <c:v>46.742577273628804</c:v>
                </c:pt>
                <c:pt idx="211">
                  <c:v>46.843323791203311</c:v>
                </c:pt>
                <c:pt idx="212">
                  <c:v>46.943476982874721</c:v>
                </c:pt>
                <c:pt idx="213">
                  <c:v>47.04303702215725</c:v>
                </c:pt>
                <c:pt idx="214">
                  <c:v>47.142004201331737</c:v>
                </c:pt>
                <c:pt idx="215">
                  <c:v>47.240378926404951</c:v>
                </c:pt>
                <c:pt idx="216">
                  <c:v>47.338161712268892</c:v>
                </c:pt>
                <c:pt idx="217">
                  <c:v>47.435353178044018</c:v>
                </c:pt>
                <c:pt idx="218">
                  <c:v>47.531954042609144</c:v>
                </c:pt>
                <c:pt idx="219">
                  <c:v>47.627965120303713</c:v>
                </c:pt>
                <c:pt idx="220">
                  <c:v>47.7233873167947</c:v>
                </c:pt>
                <c:pt idx="221">
                  <c:v>47.818221625103824</c:v>
                </c:pt>
                <c:pt idx="222">
                  <c:v>47.912469121792469</c:v>
                </c:pt>
                <c:pt idx="223">
                  <c:v>48.006130963284164</c:v>
                </c:pt>
                <c:pt idx="224">
                  <c:v>48.099208382336329</c:v>
                </c:pt>
                <c:pt idx="225">
                  <c:v>48.191702684643367</c:v>
                </c:pt>
                <c:pt idx="226">
                  <c:v>48.28361524556783</c:v>
                </c:pt>
                <c:pt idx="227">
                  <c:v>48.374947507000627</c:v>
                </c:pt>
                <c:pt idx="228">
                  <c:v>48.46570097433375</c:v>
                </c:pt>
                <c:pt idx="229">
                  <c:v>48.555877213554822</c:v>
                </c:pt>
                <c:pt idx="230">
                  <c:v>48.645477848445772</c:v>
                </c:pt>
                <c:pt idx="231">
                  <c:v>48.734504557890588</c:v>
                </c:pt>
                <c:pt idx="232">
                  <c:v>48.822959073281943</c:v>
                </c:pt>
                <c:pt idx="233">
                  <c:v>48.910843176027882</c:v>
                </c:pt>
                <c:pt idx="234">
                  <c:v>48.998158695150266</c:v>
                </c:pt>
                <c:pt idx="235">
                  <c:v>49.084907504973359</c:v>
                </c:pt>
                <c:pt idx="236">
                  <c:v>49.171091522900504</c:v>
                </c:pt>
                <c:pt idx="237">
                  <c:v>49.256712707269671</c:v>
                </c:pt>
                <c:pt idx="238">
                  <c:v>49.341773055295356</c:v>
                </c:pt>
                <c:pt idx="239">
                  <c:v>49.426274601080806</c:v>
                </c:pt>
                <c:pt idx="240">
                  <c:v>49.510219413709684</c:v>
                </c:pt>
                <c:pt idx="241">
                  <c:v>49.593609595403734</c:v>
                </c:pt>
                <c:pt idx="242">
                  <c:v>49.676447279753198</c:v>
                </c:pt>
                <c:pt idx="243">
                  <c:v>49.758734630009386</c:v>
                </c:pt>
                <c:pt idx="244">
                  <c:v>49.840473837443071</c:v>
                </c:pt>
                <c:pt idx="245">
                  <c:v>49.921667119765544</c:v>
                </c:pt>
                <c:pt idx="246">
                  <c:v>50.002316719600671</c:v>
                </c:pt>
                <c:pt idx="247">
                  <c:v>50.082424903022158</c:v>
                </c:pt>
                <c:pt idx="248">
                  <c:v>50.161993958139647</c:v>
                </c:pt>
                <c:pt idx="249">
                  <c:v>50.24102619374171</c:v>
                </c:pt>
                <c:pt idx="250">
                  <c:v>50.319523937983043</c:v>
                </c:pt>
                <c:pt idx="251">
                  <c:v>50.397489537126276</c:v>
                </c:pt>
                <c:pt idx="252">
                  <c:v>50.474925354326849</c:v>
                </c:pt>
                <c:pt idx="253">
                  <c:v>50.551833768463801</c:v>
                </c:pt>
                <c:pt idx="254">
                  <c:v>50.628217173015393</c:v>
                </c:pt>
                <c:pt idx="255">
                  <c:v>50.704077974974759</c:v>
                </c:pt>
                <c:pt idx="256">
                  <c:v>50.779418593806348</c:v>
                </c:pt>
                <c:pt idx="257">
                  <c:v>50.854241460440505</c:v>
                </c:pt>
                <c:pt idx="258">
                  <c:v>50.928549016310029</c:v>
                </c:pt>
                <c:pt idx="259">
                  <c:v>51.002343712414103</c:v>
                </c:pt>
                <c:pt idx="260">
                  <c:v>51.075628008425575</c:v>
                </c:pt>
                <c:pt idx="261">
                  <c:v>51.148404371826835</c:v>
                </c:pt>
                <c:pt idx="262">
                  <c:v>51.220675277080971</c:v>
                </c:pt>
                <c:pt idx="263">
                  <c:v>51.292443204831315</c:v>
                </c:pt>
                <c:pt idx="264">
                  <c:v>51.363710641132876</c:v>
                </c:pt>
                <c:pt idx="265">
                  <c:v>51.434480076712866</c:v>
                </c:pt>
                <c:pt idx="266">
                  <c:v>51.50475400625735</c:v>
                </c:pt>
                <c:pt idx="267">
                  <c:v>51.574534927729026</c:v>
                </c:pt>
                <c:pt idx="268">
                  <c:v>51.643825341705778</c:v>
                </c:pt>
                <c:pt idx="269">
                  <c:v>51.712627750749263</c:v>
                </c:pt>
                <c:pt idx="270">
                  <c:v>51.780944658792109</c:v>
                </c:pt>
                <c:pt idx="271">
                  <c:v>51.848778570555886</c:v>
                </c:pt>
                <c:pt idx="272">
                  <c:v>51.916131990985704</c:v>
                </c:pt>
                <c:pt idx="273">
                  <c:v>51.983007424708035</c:v>
                </c:pt>
                <c:pt idx="274">
                  <c:v>52.049407375511905</c:v>
                </c:pt>
                <c:pt idx="275">
                  <c:v>52.115334345846414</c:v>
                </c:pt>
                <c:pt idx="276">
                  <c:v>52.18079083634337</c:v>
                </c:pt>
                <c:pt idx="277">
                  <c:v>52.245779345352815</c:v>
                </c:pt>
                <c:pt idx="278">
                  <c:v>52.310302368499322</c:v>
                </c:pt>
                <c:pt idx="279">
                  <c:v>52.374362398259542</c:v>
                </c:pt>
                <c:pt idx="280">
                  <c:v>52.437961923550844</c:v>
                </c:pt>
                <c:pt idx="281">
                  <c:v>52.501103429339274</c:v>
                </c:pt>
                <c:pt idx="282">
                  <c:v>52.563789396263722</c:v>
                </c:pt>
                <c:pt idx="283">
                  <c:v>52.626022300275565</c:v>
                </c:pt>
                <c:pt idx="284">
                  <c:v>52.687804612290421</c:v>
                </c:pt>
                <c:pt idx="285">
                  <c:v>52.749138797859416</c:v>
                </c:pt>
                <c:pt idx="286">
                  <c:v>52.810027316847368</c:v>
                </c:pt>
                <c:pt idx="287">
                  <c:v>52.870472623131256</c:v>
                </c:pt>
                <c:pt idx="288">
                  <c:v>52.930477164307014</c:v>
                </c:pt>
                <c:pt idx="289">
                  <c:v>52.990043381409635</c:v>
                </c:pt>
                <c:pt idx="290">
                  <c:v>53.049173708646755</c:v>
                </c:pt>
                <c:pt idx="291">
                  <c:v>53.107870573142726</c:v>
                </c:pt>
                <c:pt idx="292">
                  <c:v>53.166136394693211</c:v>
                </c:pt>
                <c:pt idx="293">
                  <c:v>53.223973585532484</c:v>
                </c:pt>
                <c:pt idx="294">
                  <c:v>53.281384550109784</c:v>
                </c:pt>
                <c:pt idx="295">
                  <c:v>53.338371684875945</c:v>
                </c:pt>
                <c:pt idx="296">
                  <c:v>53.394937378080655</c:v>
                </c:pt>
                <c:pt idx="297">
                  <c:v>53.451084009577741</c:v>
                </c:pt>
                <c:pt idx="298">
                  <c:v>53.506813950640499</c:v>
                </c:pt>
                <c:pt idx="299">
                  <c:v>53.562129563785753</c:v>
                </c:pt>
                <c:pt idx="300">
                  <c:v>53.617033202606287</c:v>
                </c:pt>
                <c:pt idx="301">
                  <c:v>53.671527211612165</c:v>
                </c:pt>
                <c:pt idx="302">
                  <c:v>53.725613926077351</c:v>
                </c:pt>
                <c:pt idx="303">
                  <c:v>53.779295671897955</c:v>
                </c:pt>
                <c:pt idx="304">
                  <c:v>53.832574765454723</c:v>
                </c:pt>
                <c:pt idx="305">
                  <c:v>53.885453513484023</c:v>
                </c:pt>
                <c:pt idx="306">
                  <c:v>53.937934212956741</c:v>
                </c:pt>
                <c:pt idx="307">
                  <c:v>53.990019150959697</c:v>
                </c:pt>
                <c:pt idx="308">
                  <c:v>54.041710604589582</c:v>
                </c:pt>
                <c:pt idx="309">
                  <c:v>54.093010840847619</c:v>
                </c:pt>
                <c:pt idx="310">
                  <c:v>54.143922116543216</c:v>
                </c:pt>
                <c:pt idx="311">
                  <c:v>54.194446678204116</c:v>
                </c:pt>
                <c:pt idx="312">
                  <c:v>54.244586761988067</c:v>
                </c:pt>
                <c:pt idx="313">
                  <c:v>54.294344593604826</c:v>
                </c:pt>
                <c:pt idx="314">
                  <c:v>54.343722388240025</c:v>
                </c:pt>
                <c:pt idx="315">
                  <c:v>54.392722350485407</c:v>
                </c:pt>
                <c:pt idx="316">
                  <c:v>54.441346674274037</c:v>
                </c:pt>
                <c:pt idx="317">
                  <c:v>54.489597542818601</c:v>
                </c:pt>
                <c:pt idx="318">
                  <c:v>54.537477128557889</c:v>
                </c:pt>
                <c:pt idx="319">
                  <c:v>54.584987593101744</c:v>
                </c:pt>
                <c:pt idx="320">
                  <c:v>54.632131087188469</c:v>
                </c:pt>
                <c:pt idx="321">
                  <c:v>54.678909750635533</c:v>
                </c:pt>
                <c:pt idx="322">
                  <c:v>54.725325712305839</c:v>
                </c:pt>
                <c:pt idx="323">
                  <c:v>54.771381090069795</c:v>
                </c:pt>
                <c:pt idx="324">
                  <c:v>54.81707799077212</c:v>
                </c:pt>
                <c:pt idx="325">
                  <c:v>54.862418510205117</c:v>
                </c:pt>
                <c:pt idx="326">
                  <c:v>54.90740473308454</c:v>
                </c:pt>
                <c:pt idx="327">
                  <c:v>54.952038733025603</c:v>
                </c:pt>
                <c:pt idx="328">
                  <c:v>54.996322572526331</c:v>
                </c:pt>
                <c:pt idx="329">
                  <c:v>55.040258302951017</c:v>
                </c:pt>
                <c:pt idx="330">
                  <c:v>55.083847964517467</c:v>
                </c:pt>
                <c:pt idx="331">
                  <c:v>55.127093586289448</c:v>
                </c:pt>
                <c:pt idx="332">
                  <c:v>55.169997186166462</c:v>
                </c:pt>
                <c:pt idx="333">
                  <c:v>55.212560770881929</c:v>
                </c:pt>
                <c:pt idx="334">
                  <c:v>55.254786336000222</c:v>
                </c:pt>
                <c:pt idx="335">
                  <c:v>55.29667586591809</c:v>
                </c:pt>
                <c:pt idx="336">
                  <c:v>55.338231333866702</c:v>
                </c:pt>
                <c:pt idx="337">
                  <c:v>55.379454701916899</c:v>
                </c:pt>
                <c:pt idx="338">
                  <c:v>55.420347920988824</c:v>
                </c:pt>
                <c:pt idx="339">
                  <c:v>55.460912930857376</c:v>
                </c:pt>
                <c:pt idx="340">
                  <c:v>55.501151660167956</c:v>
                </c:pt>
                <c:pt idx="341">
                  <c:v>55.541066026446991</c:v>
                </c:pt>
                <c:pt idx="342">
                  <c:v>55.580657936118698</c:v>
                </c:pt>
                <c:pt idx="343">
                  <c:v>55.619929284522456</c:v>
                </c:pt>
                <c:pt idx="344">
                  <c:v>55.658881955930909</c:v>
                </c:pt>
                <c:pt idx="345">
                  <c:v>55.697517823570017</c:v>
                </c:pt>
                <c:pt idx="346">
                  <c:v>55.73583874964298</c:v>
                </c:pt>
                <c:pt idx="347">
                  <c:v>55.773846585352473</c:v>
                </c:pt>
                <c:pt idx="348">
                  <c:v>55.811543170925653</c:v>
                </c:pt>
                <c:pt idx="349">
                  <c:v>55.848930335642656</c:v>
                </c:pt>
                <c:pt idx="350">
                  <c:v>55.886009897861634</c:v>
                </c:pt>
                <c:pt idx="351">
                  <c:v>55.922783665050069</c:v>
                </c:pt>
                <c:pt idx="352">
                  <c:v>55.959253433814858</c:v>
                </c:pt>
                <c:pt idx="353">
                  <c:v>55.995420989933343</c:v>
                </c:pt>
                <c:pt idx="354">
                  <c:v>56.031288108386228</c:v>
                </c:pt>
                <c:pt idx="355">
                  <c:v>56.066856553392469</c:v>
                </c:pt>
                <c:pt idx="356">
                  <c:v>56.102128078442263</c:v>
                </c:pt>
                <c:pt idx="357">
                  <c:v>56.137104426335149</c:v>
                </c:pt>
                <c:pt idx="358">
                  <c:v>56.171787329216116</c:v>
                </c:pt>
                <c:pt idx="359">
                  <c:v>56.206178508611117</c:v>
                </c:pt>
                <c:pt idx="360">
                  <c:v>56.240279675470681</c:v>
                </c:pt>
                <c:pt idx="361">
                  <c:v>56.274092530205365</c:v>
                </c:pt>
                <c:pt idx="362">
                  <c:v>56.307618762726591</c:v>
                </c:pt>
                <c:pt idx="363">
                  <c:v>56.340860052488942</c:v>
                </c:pt>
                <c:pt idx="364">
                  <c:v>56.373818068531314</c:v>
                </c:pt>
                <c:pt idx="365">
                  <c:v>56.406494469520815</c:v>
                </c:pt>
                <c:pt idx="366">
                  <c:v>56.438890903792682</c:v>
                </c:pt>
                <c:pt idx="367">
                  <c:v>56.471009009397186</c:v>
                </c:pt>
                <c:pt idx="368">
                  <c:v>56.502850414142038</c:v>
                </c:pt>
                <c:pt idx="369">
                  <c:v>56.534416735639311</c:v>
                </c:pt>
                <c:pt idx="370">
                  <c:v>56.565709581348294</c:v>
                </c:pt>
                <c:pt idx="371">
                  <c:v>56.596730548622531</c:v>
                </c:pt>
                <c:pt idx="372">
                  <c:v>56.627481224758498</c:v>
                </c:pt>
                <c:pt idx="373">
                  <c:v>56.657963187037794</c:v>
                </c:pt>
                <c:pt idx="374">
                  <c:v>56.688178002778422</c:v>
                </c:pt>
                <c:pt idx="375">
                  <c:v>56.718127229381523</c:v>
                </c:pt>
                <c:pt idx="376">
                  <c:v>56.747812414377229</c:v>
                </c:pt>
                <c:pt idx="377">
                  <c:v>56.777235095477465</c:v>
                </c:pt>
                <c:pt idx="378">
                  <c:v>56.806396800618913</c:v>
                </c:pt>
                <c:pt idx="379">
                  <c:v>56.835299048017042</c:v>
                </c:pt>
                <c:pt idx="380">
                  <c:v>56.863943346212288</c:v>
                </c:pt>
                <c:pt idx="381">
                  <c:v>56.892331194122541</c:v>
                </c:pt>
                <c:pt idx="382">
                  <c:v>56.920464081088788</c:v>
                </c:pt>
                <c:pt idx="383">
                  <c:v>56.948343486929403</c:v>
                </c:pt>
                <c:pt idx="384">
                  <c:v>56.975970881987422</c:v>
                </c:pt>
                <c:pt idx="385">
                  <c:v>57.003347727181968</c:v>
                </c:pt>
                <c:pt idx="386">
                  <c:v>57.030475474059187</c:v>
                </c:pt>
                <c:pt idx="387">
                  <c:v>57.057355564842815</c:v>
                </c:pt>
                <c:pt idx="388">
                  <c:v>57.083989432484351</c:v>
                </c:pt>
                <c:pt idx="389">
                  <c:v>57.110378500714027</c:v>
                </c:pt>
                <c:pt idx="390">
                  <c:v>57.136524184093879</c:v>
                </c:pt>
                <c:pt idx="391">
                  <c:v>57.162427888065316</c:v>
                </c:pt>
                <c:pt idx="392">
                  <c:v>57.188091009003735</c:v>
                </c:pt>
                <c:pt idx="393">
                  <c:v>57.213514934268439</c:v>
                </c:pt>
                <c:pt idx="394">
                  <c:v>57.238701042252792</c:v>
                </c:pt>
                <c:pt idx="395">
                  <c:v>57.263650702439662</c:v>
                </c:pt>
                <c:pt idx="396">
                  <c:v>57.288365275446687</c:v>
                </c:pt>
                <c:pt idx="397">
                  <c:v>57.312846113082692</c:v>
                </c:pt>
                <c:pt idx="398">
                  <c:v>57.337094558398249</c:v>
                </c:pt>
                <c:pt idx="399">
                  <c:v>57.361111945733455</c:v>
                </c:pt>
                <c:pt idx="400">
                  <c:v>57.384899600775022</c:v>
                </c:pt>
                <c:pt idx="401">
                  <c:v>57.408458840602968</c:v>
                </c:pt>
                <c:pt idx="402">
                  <c:v>57.431790973745017</c:v>
                </c:pt>
                <c:pt idx="403">
                  <c:v>57.45489730022495</c:v>
                </c:pt>
                <c:pt idx="404">
                  <c:v>57.47777911161679</c:v>
                </c:pt>
                <c:pt idx="405">
                  <c:v>57.500437691093317</c:v>
                </c:pt>
                <c:pt idx="406">
                  <c:v>57.522874313479399</c:v>
                </c:pt>
                <c:pt idx="407">
                  <c:v>57.545090245302013</c:v>
                </c:pt>
                <c:pt idx="408">
                  <c:v>57.567086744838832</c:v>
                </c:pt>
                <c:pt idx="409">
                  <c:v>57.588865062174342</c:v>
                </c:pt>
                <c:pt idx="410">
                  <c:v>57.6104264392443</c:v>
                </c:pt>
                <c:pt idx="411">
                  <c:v>57.631772109892424</c:v>
                </c:pt>
                <c:pt idx="412">
                  <c:v>57.652903299915231</c:v>
                </c:pt>
                <c:pt idx="413">
                  <c:v>57.673821227115617</c:v>
                </c:pt>
                <c:pt idx="414">
                  <c:v>57.694527101352669</c:v>
                </c:pt>
                <c:pt idx="415">
                  <c:v>57.715022124591279</c:v>
                </c:pt>
                <c:pt idx="416">
                  <c:v>57.735307490951449</c:v>
                </c:pt>
                <c:pt idx="417">
                  <c:v>57.755384386758799</c:v>
                </c:pt>
                <c:pt idx="418">
                  <c:v>57.775253990594187</c:v>
                </c:pt>
                <c:pt idx="419">
                  <c:v>57.794917473343311</c:v>
                </c:pt>
                <c:pt idx="420">
                  <c:v>57.814375998243868</c:v>
                </c:pt>
                <c:pt idx="421">
                  <c:v>57.833630720938942</c:v>
                </c:pt>
                <c:pt idx="422">
                  <c:v>57.852682789521488</c:v>
                </c:pt>
                <c:pt idx="423">
                  <c:v>57.871533344584222</c:v>
                </c:pt>
                <c:pt idx="424">
                  <c:v>57.890183519271616</c:v>
                </c:pt>
                <c:pt idx="425">
                  <c:v>57.908634439321737</c:v>
                </c:pt>
                <c:pt idx="426">
                  <c:v>57.926887223121767</c:v>
                </c:pt>
                <c:pt idx="427">
                  <c:v>57.94494298174952</c:v>
                </c:pt>
                <c:pt idx="428">
                  <c:v>57.96280281902601</c:v>
                </c:pt>
                <c:pt idx="429">
                  <c:v>57.980467831559324</c:v>
                </c:pt>
                <c:pt idx="430">
                  <c:v>57.997939108795144</c:v>
                </c:pt>
                <c:pt idx="431">
                  <c:v>58.015217733061633</c:v>
                </c:pt>
                <c:pt idx="432">
                  <c:v>58.032304779618208</c:v>
                </c:pt>
                <c:pt idx="433">
                  <c:v>58.049201316699609</c:v>
                </c:pt>
                <c:pt idx="434">
                  <c:v>58.06590840556602</c:v>
                </c:pt>
                <c:pt idx="435">
                  <c:v>58.082427100546383</c:v>
                </c:pt>
                <c:pt idx="436">
                  <c:v>58.098758449085622</c:v>
                </c:pt>
                <c:pt idx="437">
                  <c:v>58.114903491791949</c:v>
                </c:pt>
                <c:pt idx="438">
                  <c:v>58.130863262478201</c:v>
                </c:pt>
                <c:pt idx="439">
                  <c:v>58.146638788212741</c:v>
                </c:pt>
                <c:pt idx="440">
                  <c:v>58.162231089361221</c:v>
                </c:pt>
                <c:pt idx="441">
                  <c:v>58.177641179632211</c:v>
                </c:pt>
                <c:pt idx="442">
                  <c:v>58.192870066122211</c:v>
                </c:pt>
                <c:pt idx="443">
                  <c:v>58.207918749360452</c:v>
                </c:pt>
                <c:pt idx="444">
                  <c:v>58.222788223351806</c:v>
                </c:pt>
                <c:pt idx="445">
                  <c:v>58.237479475622628</c:v>
                </c:pt>
                <c:pt idx="446">
                  <c:v>58.251993487263746</c:v>
                </c:pt>
                <c:pt idx="447">
                  <c:v>58.266331232974231</c:v>
                </c:pt>
                <c:pt idx="448">
                  <c:v>58.280493681103422</c:v>
                </c:pt>
                <c:pt idx="449">
                  <c:v>58.294481793696832</c:v>
                </c:pt>
                <c:pt idx="450">
                  <c:v>58.308296526535656</c:v>
                </c:pt>
                <c:pt idx="451">
                  <c:v>58.321938829183104</c:v>
                </c:pt>
                <c:pt idx="452">
                  <c:v>58.335409645022608</c:v>
                </c:pt>
                <c:pt idx="453">
                  <c:v>58.348709911303295</c:v>
                </c:pt>
                <c:pt idx="454">
                  <c:v>58.361840559180351</c:v>
                </c:pt>
                <c:pt idx="455">
                  <c:v>58.37480251375775</c:v>
                </c:pt>
                <c:pt idx="456">
                  <c:v>58.387596694128646</c:v>
                </c:pt>
                <c:pt idx="457">
                  <c:v>58.400224013416349</c:v>
                </c:pt>
                <c:pt idx="458">
                  <c:v>58.412685378816583</c:v>
                </c:pt>
                <c:pt idx="459">
                  <c:v>58.42498169163742</c:v>
                </c:pt>
                <c:pt idx="460">
                  <c:v>58.437113847338559</c:v>
                </c:pt>
                <c:pt idx="461">
                  <c:v>58.449082735573825</c:v>
                </c:pt>
                <c:pt idx="462">
                  <c:v>58.460889240230735</c:v>
                </c:pt>
                <c:pt idx="463">
                  <c:v>58.472534239467578</c:v>
                </c:pt>
                <c:pt idx="464">
                  <c:v>58.484018605757058</c:v>
                </c:pt>
                <c:pt idx="465">
                  <c:v>58.495343205921216</c:v>
                </c:pt>
                <c:pt idx="466">
                  <c:v>58.506508901174328</c:v>
                </c:pt>
                <c:pt idx="467">
                  <c:v>58.51751654715865</c:v>
                </c:pt>
                <c:pt idx="468">
                  <c:v>58.528366993985117</c:v>
                </c:pt>
                <c:pt idx="469">
                  <c:v>58.539061086270436</c:v>
                </c:pt>
                <c:pt idx="470">
                  <c:v>58.549599663175485</c:v>
                </c:pt>
                <c:pt idx="471">
                  <c:v>58.559983558442454</c:v>
                </c:pt>
                <c:pt idx="472">
                  <c:v>58.570213600433725</c:v>
                </c:pt>
                <c:pt idx="473">
                  <c:v>58.580290612168277</c:v>
                </c:pt>
                <c:pt idx="474">
                  <c:v>58.590215411359182</c:v>
                </c:pt>
                <c:pt idx="475">
                  <c:v>58.599988810449403</c:v>
                </c:pt>
                <c:pt idx="476">
                  <c:v>58.60961161665022</c:v>
                </c:pt>
                <c:pt idx="477">
                  <c:v>58.619084631975831</c:v>
                </c:pt>
                <c:pt idx="478">
                  <c:v>58.628408653281639</c:v>
                </c:pt>
                <c:pt idx="479">
                  <c:v>58.637584472296751</c:v>
                </c:pt>
                <c:pt idx="480">
                  <c:v>58.64661287566382</c:v>
                </c:pt>
                <c:pt idx="481">
                  <c:v>58.65549464497105</c:v>
                </c:pt>
                <c:pt idx="482">
                  <c:v>58.664230556789157</c:v>
                </c:pt>
                <c:pt idx="483">
                  <c:v>58.672821382705443</c:v>
                </c:pt>
                <c:pt idx="484">
                  <c:v>58.681267889359553</c:v>
                </c:pt>
                <c:pt idx="485">
                  <c:v>58.689570838477032</c:v>
                </c:pt>
                <c:pt idx="486">
                  <c:v>58.697730986905007</c:v>
                </c:pt>
                <c:pt idx="487">
                  <c:v>58.705749086643038</c:v>
                </c:pt>
                <c:pt idx="488">
                  <c:v>58.713625884881495</c:v>
                </c:pt>
                <c:pt idx="489">
                  <c:v>58.72136212403089</c:v>
                </c:pt>
                <c:pt idx="490">
                  <c:v>58.728958541759198</c:v>
                </c:pt>
                <c:pt idx="491">
                  <c:v>58.736415871020512</c:v>
                </c:pt>
                <c:pt idx="492">
                  <c:v>58.743734840091733</c:v>
                </c:pt>
                <c:pt idx="493">
                  <c:v>58.750916172603596</c:v>
                </c:pt>
                <c:pt idx="494">
                  <c:v>58.757960587573692</c:v>
                </c:pt>
                <c:pt idx="495">
                  <c:v>58.764868799438645</c:v>
                </c:pt>
                <c:pt idx="496">
                  <c:v>58.771641518084515</c:v>
                </c:pt>
                <c:pt idx="497">
                  <c:v>58.778279448881868</c:v>
                </c:pt>
                <c:pt idx="498">
                  <c:v>58.7847832927146</c:v>
                </c:pt>
                <c:pt idx="499">
                  <c:v>58.791153746011638</c:v>
                </c:pt>
                <c:pt idx="500">
                  <c:v>58.797391500780542</c:v>
                </c:pt>
                <c:pt idx="501">
                  <c:v>58.803497244634727</c:v>
                </c:pt>
                <c:pt idx="502">
                  <c:v>58.809471660826802</c:v>
                </c:pt>
                <c:pt idx="503">
                  <c:v>58.815315428278559</c:v>
                </c:pt>
                <c:pt idx="504">
                  <c:v>58.821029221609997</c:v>
                </c:pt>
                <c:pt idx="505">
                  <c:v>58.826613711172229</c:v>
                </c:pt>
                <c:pt idx="506">
                  <c:v>58.832069563073901</c:v>
                </c:pt>
                <c:pt idx="507">
                  <c:v>58.837397439212594</c:v>
                </c:pt>
                <c:pt idx="508">
                  <c:v>58.842597997305603</c:v>
                </c:pt>
                <c:pt idx="509">
                  <c:v>58.847671890916317</c:v>
                </c:pt>
                <c:pt idx="510">
                  <c:v>58.852619769485621</c:v>
                </c:pt>
                <c:pt idx="511">
                  <c:v>58.857442278359528</c:v>
                </c:pt>
                <c:pt idx="512">
                  <c:v>58.862140058817801</c:v>
                </c:pt>
                <c:pt idx="513">
                  <c:v>58.86671374810382</c:v>
                </c:pt>
                <c:pt idx="514">
                  <c:v>58.871163979449783</c:v>
                </c:pt>
                <c:pt idx="515">
                  <c:v>58.875491382108834</c:v>
                </c:pt>
                <c:pt idx="516">
                  <c:v>58.879696581379328</c:v>
                </c:pt>
                <c:pt idx="517">
                  <c:v>58.883780198634739</c:v>
                </c:pt>
                <c:pt idx="518">
                  <c:v>58.887742851349095</c:v>
                </c:pt>
                <c:pt idx="519">
                  <c:v>58.891585153125895</c:v>
                </c:pt>
                <c:pt idx="520">
                  <c:v>58.895307713725082</c:v>
                </c:pt>
                <c:pt idx="521">
                  <c:v>58.898911139089186</c:v>
                </c:pt>
                <c:pt idx="522">
                  <c:v>58.902396031369854</c:v>
                </c:pt>
                <c:pt idx="523">
                  <c:v>58.905762988954692</c:v>
                </c:pt>
                <c:pt idx="524">
                  <c:v>58.909012606493881</c:v>
                </c:pt>
                <c:pt idx="525">
                  <c:v>58.912145474926113</c:v>
                </c:pt>
                <c:pt idx="526">
                  <c:v>58.915162181503952</c:v>
                </c:pt>
                <c:pt idx="527">
                  <c:v>58.918063309819843</c:v>
                </c:pt>
                <c:pt idx="528">
                  <c:v>58.920849439831969</c:v>
                </c:pt>
                <c:pt idx="529">
                  <c:v>58.923521147888636</c:v>
                </c:pt>
                <c:pt idx="530">
                  <c:v>58.926079006755515</c:v>
                </c:pt>
                <c:pt idx="531">
                  <c:v>58.928523585638416</c:v>
                </c:pt>
                <c:pt idx="532">
                  <c:v>58.93085545020849</c:v>
                </c:pt>
                <c:pt idx="533">
                  <c:v>58.933075162628171</c:v>
                </c:pt>
                <c:pt idx="534">
                  <c:v>58.935183281573849</c:v>
                </c:pt>
                <c:pt idx="535">
                  <c:v>58.937180362262687</c:v>
                </c:pt>
                <c:pt idx="536">
                  <c:v>58.939066956473546</c:v>
                </c:pt>
                <c:pt idx="537">
                  <c:v>58.940843612572522</c:v>
                </c:pt>
                <c:pt idx="538">
                  <c:v>58.942510875536705</c:v>
                </c:pt>
                <c:pt idx="539">
                  <c:v>58.944069286978625</c:v>
                </c:pt>
                <c:pt idx="540">
                  <c:v>58.945519385167216</c:v>
                </c:pt>
                <c:pt idx="541">
                  <c:v>58.946861705053735</c:v>
                </c:pt>
                <c:pt idx="542">
                  <c:v>58.948096778292623</c:v>
                </c:pt>
                <c:pt idx="543">
                  <c:v>58.949225133266118</c:v>
                </c:pt>
                <c:pt idx="544">
                  <c:v>58.950247295105626</c:v>
                </c:pt>
                <c:pt idx="545">
                  <c:v>58.951163785714805</c:v>
                </c:pt>
                <c:pt idx="546">
                  <c:v>58.95197512379351</c:v>
                </c:pt>
                <c:pt idx="547">
                  <c:v>58.952681824855745</c:v>
                </c:pt>
                <c:pt idx="548">
                  <c:v>58.953284401257399</c:v>
                </c:pt>
                <c:pt idx="549">
                  <c:v>58.953783362213976</c:v>
                </c:pt>
                <c:pt idx="550">
                  <c:v>58.954179213823124</c:v>
                </c:pt>
                <c:pt idx="551">
                  <c:v>58.954472459087178</c:v>
                </c:pt>
                <c:pt idx="552">
                  <c:v>58.954663597935784</c:v>
                </c:pt>
                <c:pt idx="553">
                  <c:v>58.954753127242569</c:v>
                </c:pt>
                <c:pt idx="554">
                  <c:v>58.954741540851508</c:v>
                </c:pt>
                <c:pt idx="555">
                  <c:v>58.954629329595171</c:v>
                </c:pt>
                <c:pt idx="556">
                  <c:v>58.954416981314886</c:v>
                </c:pt>
                <c:pt idx="557">
                  <c:v>58.954104980884381</c:v>
                </c:pt>
                <c:pt idx="558">
                  <c:v>58.953693810226163</c:v>
                </c:pt>
                <c:pt idx="559">
                  <c:v>58.953183948336211</c:v>
                </c:pt>
                <c:pt idx="560">
                  <c:v>58.952575871301491</c:v>
                </c:pt>
                <c:pt idx="561">
                  <c:v>58.951870052318867</c:v>
                </c:pt>
                <c:pt idx="562">
                  <c:v>58.951066961718958</c:v>
                </c:pt>
                <c:pt idx="563">
                  <c:v>58.950167066982857</c:v>
                </c:pt>
                <c:pt idx="564">
                  <c:v>58.94917083276281</c:v>
                </c:pt>
                <c:pt idx="565">
                  <c:v>58.948078720900675</c:v>
                </c:pt>
                <c:pt idx="566">
                  <c:v>58.946891190448667</c:v>
                </c:pt>
                <c:pt idx="567">
                  <c:v>58.94560869768798</c:v>
                </c:pt>
                <c:pt idx="568">
                  <c:v>58.944231696147874</c:v>
                </c:pt>
                <c:pt idx="569">
                  <c:v>58.942760636624051</c:v>
                </c:pt>
                <c:pt idx="570">
                  <c:v>58.941195967197245</c:v>
                </c:pt>
                <c:pt idx="571">
                  <c:v>58.939538133254025</c:v>
                </c:pt>
                <c:pt idx="572">
                  <c:v>58.937787577502696</c:v>
                </c:pt>
                <c:pt idx="573">
                  <c:v>58.935944739992102</c:v>
                </c:pt>
                <c:pt idx="574">
                  <c:v>58.934010058131946</c:v>
                </c:pt>
                <c:pt idx="575">
                  <c:v>58.931983966708614</c:v>
                </c:pt>
                <c:pt idx="576">
                  <c:v>58.929866897902841</c:v>
                </c:pt>
                <c:pt idx="577">
                  <c:v>58.927659281310326</c:v>
                </c:pt>
                <c:pt idx="578">
                  <c:v>58.925361543955802</c:v>
                </c:pt>
                <c:pt idx="579">
                  <c:v>58.922974110314449</c:v>
                </c:pt>
                <c:pt idx="580">
                  <c:v>58.920497402325509</c:v>
                </c:pt>
                <c:pt idx="581">
                  <c:v>58.917931839412041</c:v>
                </c:pt>
                <c:pt idx="582">
                  <c:v>58.915277838497801</c:v>
                </c:pt>
                <c:pt idx="583">
                  <c:v>58.912535814023883</c:v>
                </c:pt>
                <c:pt idx="584">
                  <c:v>58.909706177964779</c:v>
                </c:pt>
                <c:pt idx="585">
                  <c:v>58.90678933984708</c:v>
                </c:pt>
                <c:pt idx="586">
                  <c:v>58.903785706764225</c:v>
                </c:pt>
                <c:pt idx="587">
                  <c:v>58.900695683395085</c:v>
                </c:pt>
                <c:pt idx="588">
                  <c:v>58.897519672018284</c:v>
                </c:pt>
                <c:pt idx="589">
                  <c:v>58.89425807252973</c:v>
                </c:pt>
                <c:pt idx="590">
                  <c:v>58.890911282459008</c:v>
                </c:pt>
                <c:pt idx="591">
                  <c:v>58.887479696985054</c:v>
                </c:pt>
                <c:pt idx="592">
                  <c:v>58.883963708950539</c:v>
                </c:pt>
                <c:pt idx="593">
                  <c:v>58.880363708881603</c:v>
                </c:pt>
                <c:pt idx="594">
                  <c:v>58.876680084998725</c:v>
                </c:pt>
                <c:pt idx="595">
                  <c:v>58.872913223237397</c:v>
                </c:pt>
                <c:pt idx="596">
                  <c:v>58.869063507258552</c:v>
                </c:pt>
                <c:pt idx="597">
                  <c:v>58.865131318467938</c:v>
                </c:pt>
                <c:pt idx="598">
                  <c:v>58.861117036028233</c:v>
                </c:pt>
                <c:pt idx="599">
                  <c:v>58.85702103687823</c:v>
                </c:pt>
                <c:pt idx="600">
                  <c:v>58.852843695743168</c:v>
                </c:pt>
                <c:pt idx="601">
                  <c:v>58.848585385152404</c:v>
                </c:pt>
                <c:pt idx="602">
                  <c:v>58.844246475454945</c:v>
                </c:pt>
                <c:pt idx="603">
                  <c:v>58.839827334831043</c:v>
                </c:pt>
                <c:pt idx="604">
                  <c:v>58.835328329310073</c:v>
                </c:pt>
                <c:pt idx="605">
                  <c:v>58.830749822782465</c:v>
                </c:pt>
                <c:pt idx="606">
                  <c:v>58.826092177016889</c:v>
                </c:pt>
                <c:pt idx="607">
                  <c:v>58.821355751670836</c:v>
                </c:pt>
                <c:pt idx="608">
                  <c:v>58.816540904308425</c:v>
                </c:pt>
                <c:pt idx="609">
                  <c:v>58.811647990412027</c:v>
                </c:pt>
                <c:pt idx="610">
                  <c:v>58.806677363397128</c:v>
                </c:pt>
                <c:pt idx="611">
                  <c:v>58.801629374626543</c:v>
                </c:pt>
                <c:pt idx="612">
                  <c:v>58.796504373423723</c:v>
                </c:pt>
                <c:pt idx="613">
                  <c:v>58.791302707085457</c:v>
                </c:pt>
                <c:pt idx="614">
                  <c:v>58.786024720898354</c:v>
                </c:pt>
                <c:pt idx="615">
                  <c:v>58.780670758148261</c:v>
                </c:pt>
                <c:pt idx="616">
                  <c:v>58.775241160136673</c:v>
                </c:pt>
                <c:pt idx="617">
                  <c:v>58.769736266193526</c:v>
                </c:pt>
                <c:pt idx="618">
                  <c:v>58.764156413689427</c:v>
                </c:pt>
                <c:pt idx="619">
                  <c:v>58.758501938049186</c:v>
                </c:pt>
                <c:pt idx="620">
                  <c:v>58.75277317276403</c:v>
                </c:pt>
                <c:pt idx="621">
                  <c:v>58.74697044940681</c:v>
                </c:pt>
                <c:pt idx="622">
                  <c:v>58.741094097641614</c:v>
                </c:pt>
                <c:pt idx="623">
                  <c:v>58.7351444452392</c:v>
                </c:pt>
                <c:pt idx="624">
                  <c:v>58.729121818088039</c:v>
                </c:pt>
                <c:pt idx="625">
                  <c:v>58.723026540206568</c:v>
                </c:pt>
                <c:pt idx="626">
                  <c:v>58.716858933757386</c:v>
                </c:pt>
                <c:pt idx="627">
                  <c:v>58.710619319057955</c:v>
                </c:pt>
                <c:pt idx="628">
                  <c:v>58.704308014592229</c:v>
                </c:pt>
                <c:pt idx="629">
                  <c:v>58.697925337026142</c:v>
                </c:pt>
                <c:pt idx="630">
                  <c:v>58.691471601215319</c:v>
                </c:pt>
                <c:pt idx="631">
                  <c:v>58.684947120220151</c:v>
                </c:pt>
                <c:pt idx="632">
                  <c:v>58.67835220531591</c:v>
                </c:pt>
                <c:pt idx="633">
                  <c:v>58.671687166006507</c:v>
                </c:pt>
                <c:pt idx="634">
                  <c:v>58.664952310033776</c:v>
                </c:pt>
                <c:pt idx="635">
                  <c:v>58.658147943390347</c:v>
                </c:pt>
                <c:pt idx="636">
                  <c:v>58.651274370331898</c:v>
                </c:pt>
                <c:pt idx="637">
                  <c:v>58.644331893386827</c:v>
                </c:pt>
                <c:pt idx="638">
                  <c:v>58.637320813369584</c:v>
                </c:pt>
                <c:pt idx="639">
                  <c:v>58.630241429389784</c:v>
                </c:pt>
                <c:pt idx="640">
                  <c:v>58.623094038865986</c:v>
                </c:pt>
                <c:pt idx="641">
                  <c:v>58.615878937534134</c:v>
                </c:pt>
                <c:pt idx="642">
                  <c:v>58.608596419460554</c:v>
                </c:pt>
                <c:pt idx="643">
                  <c:v>58.601246777052381</c:v>
                </c:pt>
                <c:pt idx="644">
                  <c:v>58.593830301067975</c:v>
                </c:pt>
                <c:pt idx="645">
                  <c:v>58.586347280627798</c:v>
                </c:pt>
                <c:pt idx="646">
                  <c:v>58.578798003225593</c:v>
                </c:pt>
                <c:pt idx="647">
                  <c:v>58.571182754739787</c:v>
                </c:pt>
                <c:pt idx="648">
                  <c:v>58.563501819441115</c:v>
                </c:pt>
                <c:pt idx="649">
                  <c:v>58.555755480006177</c:v>
                </c:pt>
                <c:pt idx="650">
                  <c:v>58.547944017527357</c:v>
                </c:pt>
                <c:pt idx="651">
                  <c:v>58.540067711521829</c:v>
                </c:pt>
                <c:pt idx="652">
                  <c:v>58.532126839942293</c:v>
                </c:pt>
                <c:pt idx="653">
                  <c:v>58.524121679187509</c:v>
                </c:pt>
                <c:pt idx="654">
                  <c:v>58.516052504112906</c:v>
                </c:pt>
                <c:pt idx="655">
                  <c:v>58.507919588039279</c:v>
                </c:pt>
                <c:pt idx="656">
                  <c:v>58.499723202764713</c:v>
                </c:pt>
                <c:pt idx="657">
                  <c:v>58.491463618572055</c:v>
                </c:pt>
                <c:pt idx="658">
                  <c:v>58.483141104239571</c:v>
                </c:pt>
                <c:pt idx="659">
                  <c:v>58.474755927052833</c:v>
                </c:pt>
                <c:pt idx="660">
                  <c:v>58.466308352811751</c:v>
                </c:pt>
                <c:pt idx="661">
                  <c:v>58.457798645840185</c:v>
                </c:pt>
                <c:pt idx="662">
                  <c:v>58.449227068998383</c:v>
                </c:pt>
                <c:pt idx="663">
                  <c:v>58.440593883688315</c:v>
                </c:pt>
                <c:pt idx="664">
                  <c:v>58.431899349867074</c:v>
                </c:pt>
                <c:pt idx="665">
                  <c:v>58.423143726053027</c:v>
                </c:pt>
                <c:pt idx="666">
                  <c:v>58.414327269337363</c:v>
                </c:pt>
                <c:pt idx="667">
                  <c:v>58.40545023539164</c:v>
                </c:pt>
                <c:pt idx="668">
                  <c:v>58.396512878478319</c:v>
                </c:pt>
                <c:pt idx="669">
                  <c:v>58.387515451459393</c:v>
                </c:pt>
                <c:pt idx="670">
                  <c:v>58.378458205803689</c:v>
                </c:pt>
                <c:pt idx="671">
                  <c:v>58.369341391598645</c:v>
                </c:pt>
                <c:pt idx="672">
                  <c:v>58.360165257557838</c:v>
                </c:pt>
                <c:pt idx="673">
                  <c:v>58.35093005102889</c:v>
                </c:pt>
                <c:pt idx="674">
                  <c:v>58.341636018004223</c:v>
                </c:pt>
                <c:pt idx="675">
                  <c:v>58.332283403127832</c:v>
                </c:pt>
                <c:pt idx="676">
                  <c:v>58.322872449704874</c:v>
                </c:pt>
                <c:pt idx="677">
                  <c:v>58.313403399711333</c:v>
                </c:pt>
                <c:pt idx="678">
                  <c:v>58.303876493798903</c:v>
                </c:pt>
                <c:pt idx="679">
                  <c:v>58.294291971307416</c:v>
                </c:pt>
                <c:pt idx="680">
                  <c:v>58.284650070272136</c:v>
                </c:pt>
                <c:pt idx="681">
                  <c:v>58.274951027430362</c:v>
                </c:pt>
                <c:pt idx="682">
                  <c:v>58.265195078231521</c:v>
                </c:pt>
                <c:pt idx="683">
                  <c:v>58.255382456843805</c:v>
                </c:pt>
                <c:pt idx="684">
                  <c:v>58.245513396165315</c:v>
                </c:pt>
                <c:pt idx="685">
                  <c:v>58.235588127828059</c:v>
                </c:pt>
                <c:pt idx="686">
                  <c:v>58.225606882208844</c:v>
                </c:pt>
                <c:pt idx="687">
                  <c:v>58.21556988843674</c:v>
                </c:pt>
                <c:pt idx="688">
                  <c:v>58.205477374400303</c:v>
                </c:pt>
                <c:pt idx="689">
                  <c:v>58.195329566755554</c:v>
                </c:pt>
                <c:pt idx="690">
                  <c:v>58.185126690934347</c:v>
                </c:pt>
                <c:pt idx="691">
                  <c:v>58.174868971152058</c:v>
                </c:pt>
                <c:pt idx="692">
                  <c:v>58.16455663041495</c:v>
                </c:pt>
                <c:pt idx="693">
                  <c:v>58.154189890527242</c:v>
                </c:pt>
                <c:pt idx="694">
                  <c:v>58.143768972100069</c:v>
                </c:pt>
                <c:pt idx="695">
                  <c:v>58.133294094558465</c:v>
                </c:pt>
                <c:pt idx="696">
                  <c:v>58.122765476148231</c:v>
                </c:pt>
                <c:pt idx="697">
                  <c:v>58.112183333943221</c:v>
                </c:pt>
                <c:pt idx="698">
                  <c:v>58.101547883854913</c:v>
                </c:pt>
                <c:pt idx="699">
                  <c:v>58.090859340636037</c:v>
                </c:pt>
                <c:pt idx="700">
                  <c:v>58.080117917891705</c:v>
                </c:pt>
                <c:pt idx="701">
                  <c:v>58.069323828083981</c:v>
                </c:pt>
                <c:pt idx="702">
                  <c:v>58.058477282540053</c:v>
                </c:pt>
                <c:pt idx="703">
                  <c:v>58.047578491459426</c:v>
                </c:pt>
                <c:pt idx="704">
                  <c:v>58.036627663919262</c:v>
                </c:pt>
                <c:pt idx="705">
                  <c:v>58.025625007886291</c:v>
                </c:pt>
                <c:pt idx="706">
                  <c:v>58.014570730216406</c:v>
                </c:pt>
                <c:pt idx="707">
                  <c:v>58.003465036668025</c:v>
                </c:pt>
                <c:pt idx="708">
                  <c:v>57.992308131905467</c:v>
                </c:pt>
                <c:pt idx="709">
                  <c:v>57.981100219508299</c:v>
                </c:pt>
                <c:pt idx="710">
                  <c:v>57.969841501973995</c:v>
                </c:pt>
                <c:pt idx="711">
                  <c:v>57.95853218072893</c:v>
                </c:pt>
                <c:pt idx="712">
                  <c:v>57.947172456133437</c:v>
                </c:pt>
                <c:pt idx="713">
                  <c:v>57.935762527488379</c:v>
                </c:pt>
                <c:pt idx="714">
                  <c:v>57.924302593041098</c:v>
                </c:pt>
                <c:pt idx="715">
                  <c:v>57.912792849992975</c:v>
                </c:pt>
                <c:pt idx="716">
                  <c:v>57.901233494505441</c:v>
                </c:pt>
                <c:pt idx="717">
                  <c:v>57.889624721706255</c:v>
                </c:pt>
                <c:pt idx="718">
                  <c:v>57.877966725697036</c:v>
                </c:pt>
                <c:pt idx="719">
                  <c:v>57.866259699557965</c:v>
                </c:pt>
                <c:pt idx="720">
                  <c:v>57.854503835354542</c:v>
                </c:pt>
                <c:pt idx="721">
                  <c:v>57.842699324145336</c:v>
                </c:pt>
                <c:pt idx="722">
                  <c:v>57.830846355986509</c:v>
                </c:pt>
                <c:pt idx="723">
                  <c:v>57.818945119938427</c:v>
                </c:pt>
                <c:pt idx="724">
                  <c:v>57.806995804071782</c:v>
                </c:pt>
                <c:pt idx="725">
                  <c:v>57.794998595473878</c:v>
                </c:pt>
                <c:pt idx="726">
                  <c:v>57.782953680255027</c:v>
                </c:pt>
                <c:pt idx="727">
                  <c:v>57.7708612435544</c:v>
                </c:pt>
                <c:pt idx="728">
                  <c:v>57.758721469543893</c:v>
                </c:pt>
                <c:pt idx="729">
                  <c:v>57.746534541438628</c:v>
                </c:pt>
                <c:pt idx="730">
                  <c:v>57.734300641498599</c:v>
                </c:pt>
                <c:pt idx="731">
                  <c:v>57.722019951035371</c:v>
                </c:pt>
                <c:pt idx="732">
                  <c:v>57.709692650420472</c:v>
                </c:pt>
                <c:pt idx="733">
                  <c:v>57.697318919087536</c:v>
                </c:pt>
                <c:pt idx="734">
                  <c:v>57.684898935540211</c:v>
                </c:pt>
                <c:pt idx="735">
                  <c:v>57.672432877357792</c:v>
                </c:pt>
                <c:pt idx="736">
                  <c:v>57.659920921200325</c:v>
                </c:pt>
                <c:pt idx="737">
                  <c:v>57.64736324281423</c:v>
                </c:pt>
                <c:pt idx="738">
                  <c:v>57.634760017037223</c:v>
                </c:pt>
                <c:pt idx="739">
                  <c:v>57.622111417805606</c:v>
                </c:pt>
                <c:pt idx="740">
                  <c:v>57.609417618158872</c:v>
                </c:pt>
                <c:pt idx="741">
                  <c:v>57.596678790243317</c:v>
                </c:pt>
                <c:pt idx="742">
                  <c:v>57.583895105321425</c:v>
                </c:pt>
                <c:pt idx="743">
                  <c:v>57.57106673377362</c:v>
                </c:pt>
                <c:pt idx="744">
                  <c:v>57.558193845105222</c:v>
                </c:pt>
                <c:pt idx="745">
                  <c:v>57.545276607951038</c:v>
                </c:pt>
                <c:pt idx="746">
                  <c:v>57.532315190081938</c:v>
                </c:pt>
                <c:pt idx="747">
                  <c:v>57.519309758408887</c:v>
                </c:pt>
                <c:pt idx="748">
                  <c:v>57.506260478988402</c:v>
                </c:pt>
                <c:pt idx="749">
                  <c:v>57.493167517027175</c:v>
                </c:pt>
                <c:pt idx="750">
                  <c:v>57.480031036889308</c:v>
                </c:pt>
                <c:pt idx="751">
                  <c:v>57.466851202098823</c:v>
                </c:pt>
                <c:pt idx="752">
                  <c:v>57.453628175345365</c:v>
                </c:pt>
                <c:pt idx="753">
                  <c:v>57.440362118491358</c:v>
                </c:pt>
                <c:pt idx="754">
                  <c:v>57.427053192573403</c:v>
                </c:pt>
                <c:pt idx="755">
                  <c:v>57.413701557810498</c:v>
                </c:pt>
                <c:pt idx="756">
                  <c:v>57.400307373607092</c:v>
                </c:pt>
                <c:pt idx="757">
                  <c:v>57.386870798556764</c:v>
                </c:pt>
                <c:pt idx="758">
                  <c:v>57.37339199045271</c:v>
                </c:pt>
                <c:pt idx="759">
                  <c:v>57.359871106284594</c:v>
                </c:pt>
                <c:pt idx="760">
                  <c:v>57.346308302249518</c:v>
                </c:pt>
                <c:pt idx="761">
                  <c:v>57.332703733754414</c:v>
                </c:pt>
                <c:pt idx="762">
                  <c:v>57.31905755542023</c:v>
                </c:pt>
                <c:pt idx="763">
                  <c:v>57.305369921088058</c:v>
                </c:pt>
                <c:pt idx="764">
                  <c:v>57.291640983822013</c:v>
                </c:pt>
                <c:pt idx="765">
                  <c:v>57.277870895916564</c:v>
                </c:pt>
                <c:pt idx="766">
                  <c:v>57.264059808897443</c:v>
                </c:pt>
                <c:pt idx="767">
                  <c:v>57.250207873530627</c:v>
                </c:pt>
                <c:pt idx="768">
                  <c:v>57.236315239821963</c:v>
                </c:pt>
                <c:pt idx="769">
                  <c:v>57.222382057026287</c:v>
                </c:pt>
                <c:pt idx="770">
                  <c:v>57.208408473648142</c:v>
                </c:pt>
                <c:pt idx="771">
                  <c:v>57.194394637449633</c:v>
                </c:pt>
                <c:pt idx="772">
                  <c:v>57.180340695451072</c:v>
                </c:pt>
                <c:pt idx="773">
                  <c:v>57.166246793938974</c:v>
                </c:pt>
                <c:pt idx="774">
                  <c:v>57.152113078467636</c:v>
                </c:pt>
                <c:pt idx="775">
                  <c:v>57.137939693865697</c:v>
                </c:pt>
                <c:pt idx="776">
                  <c:v>57.123726784238094</c:v>
                </c:pt>
                <c:pt idx="777">
                  <c:v>57.109474492973078</c:v>
                </c:pt>
                <c:pt idx="778">
                  <c:v>57.0951829627435</c:v>
                </c:pt>
                <c:pt idx="779">
                  <c:v>57.08085233551288</c:v>
                </c:pt>
                <c:pt idx="780">
                  <c:v>57.066482752539947</c:v>
                </c:pt>
                <c:pt idx="781">
                  <c:v>57.05207435438107</c:v>
                </c:pt>
                <c:pt idx="782">
                  <c:v>57.037627280895329</c:v>
                </c:pt>
                <c:pt idx="783">
                  <c:v>57.023141671249654</c:v>
                </c:pt>
                <c:pt idx="784">
                  <c:v>57.008617663920504</c:v>
                </c:pt>
                <c:pt idx="785">
                  <c:v>56.9940553966998</c:v>
                </c:pt>
                <c:pt idx="786">
                  <c:v>56.979455006698508</c:v>
                </c:pt>
                <c:pt idx="787">
                  <c:v>56.964816630350164</c:v>
                </c:pt>
                <c:pt idx="788">
                  <c:v>56.950140403416007</c:v>
                </c:pt>
                <c:pt idx="789">
                  <c:v>56.93542646098593</c:v>
                </c:pt>
                <c:pt idx="790">
                  <c:v>56.920674937487242</c:v>
                </c:pt>
                <c:pt idx="791">
                  <c:v>56.90588596668389</c:v>
                </c:pt>
                <c:pt idx="792">
                  <c:v>56.891059681682457</c:v>
                </c:pt>
                <c:pt idx="793">
                  <c:v>56.876196214937131</c:v>
                </c:pt>
                <c:pt idx="794">
                  <c:v>56.861295698250572</c:v>
                </c:pt>
                <c:pt idx="795">
                  <c:v>56.846358262779852</c:v>
                </c:pt>
                <c:pt idx="796">
                  <c:v>56.83138403903996</c:v>
                </c:pt>
                <c:pt idx="797">
                  <c:v>56.816373156906565</c:v>
                </c:pt>
                <c:pt idx="798">
                  <c:v>56.801325745620588</c:v>
                </c:pt>
                <c:pt idx="799">
                  <c:v>56.786241933791764</c:v>
                </c:pt>
                <c:pt idx="800">
                  <c:v>56.771121849401673</c:v>
                </c:pt>
                <c:pt idx="801">
                  <c:v>56.755965619809189</c:v>
                </c:pt>
                <c:pt idx="802">
                  <c:v>56.740773371751331</c:v>
                </c:pt>
                <c:pt idx="803">
                  <c:v>56.725545231348434</c:v>
                </c:pt>
                <c:pt idx="804">
                  <c:v>56.710281324108266</c:v>
                </c:pt>
                <c:pt idx="805">
                  <c:v>56.694981774928259</c:v>
                </c:pt>
                <c:pt idx="806">
                  <c:v>56.679646708100371</c:v>
                </c:pt>
                <c:pt idx="807">
                  <c:v>56.664276247312074</c:v>
                </c:pt>
                <c:pt idx="808">
                  <c:v>56.64887051565379</c:v>
                </c:pt>
                <c:pt idx="809">
                  <c:v>56.63342963561827</c:v>
                </c:pt>
                <c:pt idx="810">
                  <c:v>56.617953729106745</c:v>
                </c:pt>
                <c:pt idx="811">
                  <c:v>56.602442917430963</c:v>
                </c:pt>
                <c:pt idx="812">
                  <c:v>56.586897321318531</c:v>
                </c:pt>
                <c:pt idx="813">
                  <c:v>56.571317060912044</c:v>
                </c:pt>
                <c:pt idx="814">
                  <c:v>56.555702255776936</c:v>
                </c:pt>
                <c:pt idx="815">
                  <c:v>56.54005302490279</c:v>
                </c:pt>
                <c:pt idx="816">
                  <c:v>56.524369486706824</c:v>
                </c:pt>
                <c:pt idx="817">
                  <c:v>56.508651759036653</c:v>
                </c:pt>
                <c:pt idx="818">
                  <c:v>56.492899959174153</c:v>
                </c:pt>
                <c:pt idx="819">
                  <c:v>56.477114203839065</c:v>
                </c:pt>
                <c:pt idx="820">
                  <c:v>56.461294609191107</c:v>
                </c:pt>
                <c:pt idx="821">
                  <c:v>56.445441290834253</c:v>
                </c:pt>
                <c:pt idx="822">
                  <c:v>56.429554363818085</c:v>
                </c:pt>
                <c:pt idx="823">
                  <c:v>56.413633942644687</c:v>
                </c:pt>
                <c:pt idx="824">
                  <c:v>56.397680141266548</c:v>
                </c:pt>
                <c:pt idx="825">
                  <c:v>56.381693073094262</c:v>
                </c:pt>
                <c:pt idx="826">
                  <c:v>56.365672850997292</c:v>
                </c:pt>
                <c:pt idx="827">
                  <c:v>56.349619587307394</c:v>
                </c:pt>
                <c:pt idx="828">
                  <c:v>56.33353339382068</c:v>
                </c:pt>
                <c:pt idx="829">
                  <c:v>56.317414381803665</c:v>
                </c:pt>
                <c:pt idx="830">
                  <c:v>56.301262661993306</c:v>
                </c:pt>
                <c:pt idx="831">
                  <c:v>56.285078344601025</c:v>
                </c:pt>
                <c:pt idx="832">
                  <c:v>56.268861539315687</c:v>
                </c:pt>
                <c:pt idx="833">
                  <c:v>56.252612355306148</c:v>
                </c:pt>
                <c:pt idx="834">
                  <c:v>56.236330901225351</c:v>
                </c:pt>
                <c:pt idx="835">
                  <c:v>56.220017285211142</c:v>
                </c:pt>
                <c:pt idx="836">
                  <c:v>56.203671614891981</c:v>
                </c:pt>
                <c:pt idx="837">
                  <c:v>56.187293997386917</c:v>
                </c:pt>
                <c:pt idx="838">
                  <c:v>56.170884539310109</c:v>
                </c:pt>
                <c:pt idx="839">
                  <c:v>56.154443346773711</c:v>
                </c:pt>
                <c:pt idx="840">
                  <c:v>56.137970525389946</c:v>
                </c:pt>
                <c:pt idx="841">
                  <c:v>56.121466180273558</c:v>
                </c:pt>
                <c:pt idx="842">
                  <c:v>56.104930416047154</c:v>
                </c:pt>
                <c:pt idx="843">
                  <c:v>56.088363336839834</c:v>
                </c:pt>
                <c:pt idx="844">
                  <c:v>56.071765046293777</c:v>
                </c:pt>
                <c:pt idx="845">
                  <c:v>56.055135647564342</c:v>
                </c:pt>
                <c:pt idx="846">
                  <c:v>56.038475243324811</c:v>
                </c:pt>
                <c:pt idx="847">
                  <c:v>56.021783935766635</c:v>
                </c:pt>
                <c:pt idx="848">
                  <c:v>56.005061826604383</c:v>
                </c:pt>
                <c:pt idx="849">
                  <c:v>55.98830901707818</c:v>
                </c:pt>
                <c:pt idx="850">
                  <c:v>55.971525607953637</c:v>
                </c:pt>
                <c:pt idx="851">
                  <c:v>55.954711699528517</c:v>
                </c:pt>
                <c:pt idx="852">
                  <c:v>55.93786739163302</c:v>
                </c:pt>
                <c:pt idx="853">
                  <c:v>55.920992783631341</c:v>
                </c:pt>
                <c:pt idx="854">
                  <c:v>55.90408797442656</c:v>
                </c:pt>
                <c:pt idx="855">
                  <c:v>55.887153062463327</c:v>
                </c:pt>
                <c:pt idx="856">
                  <c:v>55.870188145726864</c:v>
                </c:pt>
                <c:pt idx="857">
                  <c:v>55.853193321750176</c:v>
                </c:pt>
                <c:pt idx="858">
                  <c:v>55.836168687612528</c:v>
                </c:pt>
                <c:pt idx="859">
                  <c:v>55.819114339944619</c:v>
                </c:pt>
                <c:pt idx="860">
                  <c:v>55.802030374930169</c:v>
                </c:pt>
                <c:pt idx="861">
                  <c:v>55.78491688830794</c:v>
                </c:pt>
                <c:pt idx="862">
                  <c:v>55.767773975375107</c:v>
                </c:pt>
                <c:pt idx="863">
                  <c:v>55.750601730988265</c:v>
                </c:pt>
                <c:pt idx="864">
                  <c:v>55.733400249567822</c:v>
                </c:pt>
                <c:pt idx="865">
                  <c:v>55.716169625098814</c:v>
                </c:pt>
                <c:pt idx="866">
                  <c:v>55.698909951133167</c:v>
                </c:pt>
                <c:pt idx="867">
                  <c:v>55.681621320793795</c:v>
                </c:pt>
                <c:pt idx="868">
                  <c:v>55.664303826774912</c:v>
                </c:pt>
                <c:pt idx="869">
                  <c:v>55.646957561346255</c:v>
                </c:pt>
                <c:pt idx="870">
                  <c:v>55.629582616353261</c:v>
                </c:pt>
                <c:pt idx="871">
                  <c:v>55.612179083220326</c:v>
                </c:pt>
                <c:pt idx="872">
                  <c:v>55.594747052955938</c:v>
                </c:pt>
                <c:pt idx="873">
                  <c:v>55.577286616149237</c:v>
                </c:pt>
                <c:pt idx="874">
                  <c:v>55.559797862977113</c:v>
                </c:pt>
                <c:pt idx="875">
                  <c:v>55.542280883203723</c:v>
                </c:pt>
                <c:pt idx="876">
                  <c:v>55.524735766184875</c:v>
                </c:pt>
                <c:pt idx="877">
                  <c:v>55.507162600867844</c:v>
                </c:pt>
                <c:pt idx="878">
                  <c:v>55.489561475794787</c:v>
                </c:pt>
                <c:pt idx="879">
                  <c:v>55.471932479107629</c:v>
                </c:pt>
                <c:pt idx="880">
                  <c:v>55.454275698544059</c:v>
                </c:pt>
                <c:pt idx="881">
                  <c:v>55.43659122144502</c:v>
                </c:pt>
                <c:pt idx="882">
                  <c:v>55.418879134754405</c:v>
                </c:pt>
                <c:pt idx="883">
                  <c:v>55.401139525022863</c:v>
                </c:pt>
                <c:pt idx="884">
                  <c:v>55.383372478407949</c:v>
                </c:pt>
                <c:pt idx="885">
                  <c:v>55.365578080677444</c:v>
                </c:pt>
                <c:pt idx="886">
                  <c:v>55.347756417212011</c:v>
                </c:pt>
                <c:pt idx="887">
                  <c:v>55.329907573005215</c:v>
                </c:pt>
                <c:pt idx="888">
                  <c:v>55.312031632667065</c:v>
                </c:pt>
                <c:pt idx="889">
                  <c:v>55.294128680427498</c:v>
                </c:pt>
                <c:pt idx="890">
                  <c:v>55.276198800134161</c:v>
                </c:pt>
                <c:pt idx="891">
                  <c:v>55.258242075259005</c:v>
                </c:pt>
                <c:pt idx="892">
                  <c:v>55.240258588898797</c:v>
                </c:pt>
                <c:pt idx="893">
                  <c:v>55.222248423774658</c:v>
                </c:pt>
                <c:pt idx="894">
                  <c:v>55.204211662237746</c:v>
                </c:pt>
                <c:pt idx="895">
                  <c:v>55.186148386269117</c:v>
                </c:pt>
                <c:pt idx="896">
                  <c:v>55.168058677482051</c:v>
                </c:pt>
                <c:pt idx="897">
                  <c:v>55.149942617124701</c:v>
                </c:pt>
                <c:pt idx="898">
                  <c:v>55.131800286081223</c:v>
                </c:pt>
                <c:pt idx="899">
                  <c:v>55.113631764873837</c:v>
                </c:pt>
                <c:pt idx="900">
                  <c:v>55.0954371336653</c:v>
                </c:pt>
                <c:pt idx="901">
                  <c:v>55.077216472259465</c:v>
                </c:pt>
                <c:pt idx="902">
                  <c:v>55.058969860105954</c:v>
                </c:pt>
                <c:pt idx="903">
                  <c:v>55.040697376297949</c:v>
                </c:pt>
                <c:pt idx="904">
                  <c:v>55.022399099578138</c:v>
                </c:pt>
                <c:pt idx="905">
                  <c:v>55.004075108338142</c:v>
                </c:pt>
                <c:pt idx="906">
                  <c:v>54.98572548062107</c:v>
                </c:pt>
                <c:pt idx="907">
                  <c:v>54.967350294123861</c:v>
                </c:pt>
                <c:pt idx="908">
                  <c:v>54.948949626196921</c:v>
                </c:pt>
                <c:pt idx="909">
                  <c:v>54.930523553849767</c:v>
                </c:pt>
                <c:pt idx="910">
                  <c:v>54.912072153749442</c:v>
                </c:pt>
                <c:pt idx="911">
                  <c:v>54.893595502223583</c:v>
                </c:pt>
                <c:pt idx="912">
                  <c:v>54.875093675262534</c:v>
                </c:pt>
                <c:pt idx="913">
                  <c:v>54.856566748520599</c:v>
                </c:pt>
                <c:pt idx="914">
                  <c:v>54.83801479731769</c:v>
                </c:pt>
                <c:pt idx="915">
                  <c:v>54.819437896642121</c:v>
                </c:pt>
                <c:pt idx="916">
                  <c:v>54.800836121150446</c:v>
                </c:pt>
                <c:pt idx="917">
                  <c:v>54.782209545171554</c:v>
                </c:pt>
                <c:pt idx="918">
                  <c:v>54.763558242706075</c:v>
                </c:pt>
                <c:pt idx="919">
                  <c:v>54.744882287429874</c:v>
                </c:pt>
                <c:pt idx="920">
                  <c:v>54.726181752695481</c:v>
                </c:pt>
                <c:pt idx="921">
                  <c:v>54.707456711532082</c:v>
                </c:pt>
                <c:pt idx="922">
                  <c:v>54.688707236649741</c:v>
                </c:pt>
                <c:pt idx="923">
                  <c:v>54.669933400439213</c:v>
                </c:pt>
                <c:pt idx="924">
                  <c:v>54.651135274973747</c:v>
                </c:pt>
                <c:pt idx="925">
                  <c:v>54.632312932012553</c:v>
                </c:pt>
                <c:pt idx="926">
                  <c:v>54.613466443000519</c:v>
                </c:pt>
                <c:pt idx="927">
                  <c:v>54.594595879069246</c:v>
                </c:pt>
                <c:pt idx="928">
                  <c:v>54.575701311041357</c:v>
                </c:pt>
                <c:pt idx="929">
                  <c:v>54.556782809430267</c:v>
                </c:pt>
                <c:pt idx="930">
                  <c:v>54.537840444442089</c:v>
                </c:pt>
                <c:pt idx="931">
                  <c:v>54.518874285976047</c:v>
                </c:pt>
                <c:pt idx="932">
                  <c:v>54.499884403629764</c:v>
                </c:pt>
                <c:pt idx="933">
                  <c:v>54.480870866696122</c:v>
                </c:pt>
                <c:pt idx="934">
                  <c:v>54.46183374416762</c:v>
                </c:pt>
                <c:pt idx="935">
                  <c:v>54.442773104738656</c:v>
                </c:pt>
                <c:pt idx="936">
                  <c:v>54.423689016803614</c:v>
                </c:pt>
                <c:pt idx="937">
                  <c:v>54.404581548461927</c:v>
                </c:pt>
                <c:pt idx="938">
                  <c:v>54.385450767517597</c:v>
                </c:pt>
                <c:pt idx="939">
                  <c:v>54.366296741482635</c:v>
                </c:pt>
                <c:pt idx="940">
                  <c:v>54.34711953757563</c:v>
                </c:pt>
                <c:pt idx="941">
                  <c:v>54.327919222725903</c:v>
                </c:pt>
                <c:pt idx="942">
                  <c:v>54.308695863573355</c:v>
                </c:pt>
                <c:pt idx="943">
                  <c:v>54.289449526471415</c:v>
                </c:pt>
                <c:pt idx="944">
                  <c:v>54.270180277486503</c:v>
                </c:pt>
                <c:pt idx="945">
                  <c:v>54.250888182402626</c:v>
                </c:pt>
                <c:pt idx="946">
                  <c:v>54.23157330671836</c:v>
                </c:pt>
                <c:pt idx="947">
                  <c:v>54.212235715653676</c:v>
                </c:pt>
                <c:pt idx="948">
                  <c:v>54.192875474145161</c:v>
                </c:pt>
                <c:pt idx="949">
                  <c:v>54.173492646853994</c:v>
                </c:pt>
                <c:pt idx="950">
                  <c:v>54.154087298162615</c:v>
                </c:pt>
                <c:pt idx="951">
                  <c:v>54.134659492177668</c:v>
                </c:pt>
                <c:pt idx="952">
                  <c:v>54.115209292731748</c:v>
                </c:pt>
                <c:pt idx="953">
                  <c:v>54.095736763385212</c:v>
                </c:pt>
                <c:pt idx="954">
                  <c:v>54.076241967425005</c:v>
                </c:pt>
                <c:pt idx="955">
                  <c:v>54.056724967869975</c:v>
                </c:pt>
                <c:pt idx="956">
                  <c:v>54.037185827468853</c:v>
                </c:pt>
                <c:pt idx="957">
                  <c:v>54.017624608703542</c:v>
                </c:pt>
                <c:pt idx="958">
                  <c:v>53.998041373789079</c:v>
                </c:pt>
                <c:pt idx="959">
                  <c:v>53.978436184677165</c:v>
                </c:pt>
                <c:pt idx="960">
                  <c:v>53.958809103054705</c:v>
                </c:pt>
                <c:pt idx="961">
                  <c:v>53.939160190346556</c:v>
                </c:pt>
                <c:pt idx="962">
                  <c:v>53.919489507718396</c:v>
                </c:pt>
                <c:pt idx="963">
                  <c:v>53.899797116074971</c:v>
                </c:pt>
                <c:pt idx="964">
                  <c:v>53.880083076063087</c:v>
                </c:pt>
                <c:pt idx="965">
                  <c:v>53.860347448073568</c:v>
                </c:pt>
                <c:pt idx="966">
                  <c:v>53.840590292241018</c:v>
                </c:pt>
                <c:pt idx="967">
                  <c:v>53.820811668445579</c:v>
                </c:pt>
                <c:pt idx="968">
                  <c:v>53.801011636315209</c:v>
                </c:pt>
                <c:pt idx="969">
                  <c:v>53.781190255225418</c:v>
                </c:pt>
                <c:pt idx="970">
                  <c:v>53.761347584301809</c:v>
                </c:pt>
                <c:pt idx="971">
                  <c:v>53.74148368242107</c:v>
                </c:pt>
                <c:pt idx="972">
                  <c:v>53.721598608211018</c:v>
                </c:pt>
                <c:pt idx="973">
                  <c:v>53.701692420053782</c:v>
                </c:pt>
                <c:pt idx="974">
                  <c:v>53.681765176084866</c:v>
                </c:pt>
                <c:pt idx="975">
                  <c:v>53.661816934197006</c:v>
                </c:pt>
                <c:pt idx="976">
                  <c:v>53.64184775203865</c:v>
                </c:pt>
                <c:pt idx="977">
                  <c:v>53.62185768701773</c:v>
                </c:pt>
                <c:pt idx="978">
                  <c:v>53.60184679630018</c:v>
                </c:pt>
                <c:pt idx="979">
                  <c:v>53.581815136813837</c:v>
                </c:pt>
                <c:pt idx="980">
                  <c:v>53.561762765247572</c:v>
                </c:pt>
                <c:pt idx="981">
                  <c:v>53.541689738053101</c:v>
                </c:pt>
                <c:pt idx="982">
                  <c:v>53.521596111447614</c:v>
                </c:pt>
                <c:pt idx="983">
                  <c:v>53.501481941411726</c:v>
                </c:pt>
                <c:pt idx="984">
                  <c:v>53.481347283693829</c:v>
                </c:pt>
                <c:pt idx="985">
                  <c:v>53.461192193810319</c:v>
                </c:pt>
                <c:pt idx="986">
                  <c:v>53.441016727045657</c:v>
                </c:pt>
                <c:pt idx="987">
                  <c:v>53.420820938453872</c:v>
                </c:pt>
                <c:pt idx="988">
                  <c:v>53.400604882860385</c:v>
                </c:pt>
                <c:pt idx="989">
                  <c:v>53.380368614863968</c:v>
                </c:pt>
                <c:pt idx="990">
                  <c:v>53.360112188835785</c:v>
                </c:pt>
                <c:pt idx="991">
                  <c:v>53.339835658920826</c:v>
                </c:pt>
                <c:pt idx="992">
                  <c:v>53.319539079041483</c:v>
                </c:pt>
                <c:pt idx="993">
                  <c:v>53.299222502895148</c:v>
                </c:pt>
                <c:pt idx="994">
                  <c:v>53.278885983957842</c:v>
                </c:pt>
                <c:pt idx="995">
                  <c:v>53.258529575483699</c:v>
                </c:pt>
                <c:pt idx="996">
                  <c:v>53.238153330508247</c:v>
                </c:pt>
                <c:pt idx="997">
                  <c:v>53.21775730184708</c:v>
                </c:pt>
                <c:pt idx="998">
                  <c:v>53.197341542097831</c:v>
                </c:pt>
                <c:pt idx="999">
                  <c:v>53.176906103641485</c:v>
                </c:pt>
                <c:pt idx="1000">
                  <c:v>53.156451038643716</c:v>
                </c:pt>
                <c:pt idx="1001">
                  <c:v>53.135976399054805</c:v>
                </c:pt>
                <c:pt idx="1002">
                  <c:v>53.115482236612046</c:v>
                </c:pt>
                <c:pt idx="1003">
                  <c:v>53.094968602839913</c:v>
                </c:pt>
                <c:pt idx="1004">
                  <c:v>53.074435549050605</c:v>
                </c:pt>
                <c:pt idx="1005">
                  <c:v>53.053883126347031</c:v>
                </c:pt>
                <c:pt idx="1006">
                  <c:v>53.033311385622696</c:v>
                </c:pt>
                <c:pt idx="1007">
                  <c:v>53.012720377560463</c:v>
                </c:pt>
                <c:pt idx="1008">
                  <c:v>52.992110152638411</c:v>
                </c:pt>
                <c:pt idx="1009">
                  <c:v>52.971480761126813</c:v>
                </c:pt>
                <c:pt idx="1010">
                  <c:v>52.950832253090326</c:v>
                </c:pt>
                <c:pt idx="1011">
                  <c:v>52.930164678389936</c:v>
                </c:pt>
                <c:pt idx="1012">
                  <c:v>52.909478086682554</c:v>
                </c:pt>
                <c:pt idx="1013">
                  <c:v>52.888772527422653</c:v>
                </c:pt>
                <c:pt idx="1014">
                  <c:v>52.868048049863226</c:v>
                </c:pt>
                <c:pt idx="1015">
                  <c:v>52.847304703057944</c:v>
                </c:pt>
                <c:pt idx="1016">
                  <c:v>52.826542535859254</c:v>
                </c:pt>
                <c:pt idx="1017">
                  <c:v>52.805761596921123</c:v>
                </c:pt>
                <c:pt idx="1018">
                  <c:v>52.784961934701641</c:v>
                </c:pt>
                <c:pt idx="1019">
                  <c:v>52.764143597460404</c:v>
                </c:pt>
                <c:pt idx="1020">
                  <c:v>52.743306633261582</c:v>
                </c:pt>
                <c:pt idx="1021">
                  <c:v>52.722451089975166</c:v>
                </c:pt>
                <c:pt idx="1022">
                  <c:v>52.701577015276968</c:v>
                </c:pt>
                <c:pt idx="1023">
                  <c:v>52.680684456650702</c:v>
                </c:pt>
                <c:pt idx="1024">
                  <c:v>52.659773461386159</c:v>
                </c:pt>
                <c:pt idx="1025">
                  <c:v>52.63884407658454</c:v>
                </c:pt>
                <c:pt idx="1026">
                  <c:v>52.617896349154798</c:v>
                </c:pt>
                <c:pt idx="1027">
                  <c:v>52.596930325817326</c:v>
                </c:pt>
                <c:pt idx="1028">
                  <c:v>52.575946053105284</c:v>
                </c:pt>
                <c:pt idx="1029">
                  <c:v>52.554943577363083</c:v>
                </c:pt>
                <c:pt idx="1030">
                  <c:v>52.533922944748554</c:v>
                </c:pt>
                <c:pt idx="1031">
                  <c:v>52.512884201234911</c:v>
                </c:pt>
                <c:pt idx="1032">
                  <c:v>52.49182739261051</c:v>
                </c:pt>
                <c:pt idx="1033">
                  <c:v>52.470752564477749</c:v>
                </c:pt>
                <c:pt idx="1034">
                  <c:v>52.449659762259394</c:v>
                </c:pt>
                <c:pt idx="1035">
                  <c:v>52.428549031193626</c:v>
                </c:pt>
                <c:pt idx="1036">
                  <c:v>52.407420416338134</c:v>
                </c:pt>
                <c:pt idx="1037">
                  <c:v>52.386273962570684</c:v>
                </c:pt>
                <c:pt idx="1038">
                  <c:v>52.365109714587994</c:v>
                </c:pt>
                <c:pt idx="1039">
                  <c:v>52.343927716910422</c:v>
                </c:pt>
                <c:pt idx="1040">
                  <c:v>52.322728013878738</c:v>
                </c:pt>
                <c:pt idx="1041">
                  <c:v>52.301510649656663</c:v>
                </c:pt>
                <c:pt idx="1042">
                  <c:v>52.280275668233429</c:v>
                </c:pt>
                <c:pt idx="1043">
                  <c:v>52.259023113420795</c:v>
                </c:pt>
                <c:pt idx="1044">
                  <c:v>52.237753028857341</c:v>
                </c:pt>
                <c:pt idx="1045">
                  <c:v>52.216465458008017</c:v>
                </c:pt>
                <c:pt idx="1046">
                  <c:v>52.195160444164557</c:v>
                </c:pt>
                <c:pt idx="1047">
                  <c:v>52.173838030446582</c:v>
                </c:pt>
                <c:pt idx="1048">
                  <c:v>52.152498259802215</c:v>
                </c:pt>
                <c:pt idx="1049">
                  <c:v>52.131141175010711</c:v>
                </c:pt>
                <c:pt idx="1050">
                  <c:v>52.10976681867978</c:v>
                </c:pt>
                <c:pt idx="1051">
                  <c:v>52.088375233249167</c:v>
                </c:pt>
                <c:pt idx="1052">
                  <c:v>52.066966460991175</c:v>
                </c:pt>
                <c:pt idx="1053">
                  <c:v>52.045540544010137</c:v>
                </c:pt>
                <c:pt idx="1054">
                  <c:v>52.024097524243771</c:v>
                </c:pt>
                <c:pt idx="1055">
                  <c:v>52.002637443464508</c:v>
                </c:pt>
                <c:pt idx="1056">
                  <c:v>51.981160343279996</c:v>
                </c:pt>
                <c:pt idx="1057">
                  <c:v>51.959666265133222</c:v>
                </c:pt>
                <c:pt idx="1058">
                  <c:v>51.938155250304703</c:v>
                </c:pt>
                <c:pt idx="1059">
                  <c:v>51.916627339912488</c:v>
                </c:pt>
                <c:pt idx="1060">
                  <c:v>51.895082574911171</c:v>
                </c:pt>
                <c:pt idx="1061">
                  <c:v>51.873520996095472</c:v>
                </c:pt>
                <c:pt idx="1062">
                  <c:v>51.85194264410022</c:v>
                </c:pt>
                <c:pt idx="1063">
                  <c:v>51.830347559399584</c:v>
                </c:pt>
                <c:pt idx="1064">
                  <c:v>51.808735782309491</c:v>
                </c:pt>
                <c:pt idx="1065">
                  <c:v>51.787107352988386</c:v>
                </c:pt>
                <c:pt idx="1066">
                  <c:v>51.765462311435627</c:v>
                </c:pt>
                <c:pt idx="1067">
                  <c:v>51.743800697495324</c:v>
                </c:pt>
                <c:pt idx="1068">
                  <c:v>51.722122550856774</c:v>
                </c:pt>
                <c:pt idx="1069">
                  <c:v>51.700427911050362</c:v>
                </c:pt>
                <c:pt idx="1070">
                  <c:v>51.678716817456134</c:v>
                </c:pt>
                <c:pt idx="1071">
                  <c:v>51.656989309298055</c:v>
                </c:pt>
                <c:pt idx="1072">
                  <c:v>51.635245425647696</c:v>
                </c:pt>
                <c:pt idx="1073">
                  <c:v>51.613485205424453</c:v>
                </c:pt>
                <c:pt idx="1074">
                  <c:v>51.591708687395212</c:v>
                </c:pt>
                <c:pt idx="1075">
                  <c:v>51.569915910177322</c:v>
                </c:pt>
                <c:pt idx="1076">
                  <c:v>51.548106912237394</c:v>
                </c:pt>
                <c:pt idx="1077">
                  <c:v>51.526281731892013</c:v>
                </c:pt>
                <c:pt idx="1078">
                  <c:v>51.504440407309332</c:v>
                </c:pt>
                <c:pt idx="1079">
                  <c:v>51.482582976509356</c:v>
                </c:pt>
                <c:pt idx="1080">
                  <c:v>51.460709477364631</c:v>
                </c:pt>
                <c:pt idx="1081">
                  <c:v>51.4388199476005</c:v>
                </c:pt>
                <c:pt idx="1082">
                  <c:v>51.416914424796843</c:v>
                </c:pt>
                <c:pt idx="1083">
                  <c:v>51.394992946388072</c:v>
                </c:pt>
                <c:pt idx="1084">
                  <c:v>51.373055549662489</c:v>
                </c:pt>
                <c:pt idx="1085">
                  <c:v>51.351102271766763</c:v>
                </c:pt>
                <c:pt idx="1086">
                  <c:v>51.329133149701384</c:v>
                </c:pt>
                <c:pt idx="1087">
                  <c:v>51.307148220326638</c:v>
                </c:pt>
                <c:pt idx="1088">
                  <c:v>51.285147520357938</c:v>
                </c:pt>
                <c:pt idx="1089">
                  <c:v>51.263131086371807</c:v>
                </c:pt>
                <c:pt idx="1090">
                  <c:v>51.241098954801856</c:v>
                </c:pt>
                <c:pt idx="1091">
                  <c:v>51.219051161942467</c:v>
                </c:pt>
                <c:pt idx="1092">
                  <c:v>51.196987743948632</c:v>
                </c:pt>
                <c:pt idx="1093">
                  <c:v>51.174908736836308</c:v>
                </c:pt>
                <c:pt idx="1094">
                  <c:v>51.152814176482146</c:v>
                </c:pt>
                <c:pt idx="1095">
                  <c:v>51.130704098626637</c:v>
                </c:pt>
                <c:pt idx="1096">
                  <c:v>51.10857853887228</c:v>
                </c:pt>
                <c:pt idx="1097">
                  <c:v>51.086437532684918</c:v>
                </c:pt>
                <c:pt idx="1098">
                  <c:v>51.064281115395673</c:v>
                </c:pt>
                <c:pt idx="1099">
                  <c:v>51.042109322199757</c:v>
                </c:pt>
                <c:pt idx="1100">
                  <c:v>51.019922188157956</c:v>
                </c:pt>
                <c:pt idx="1101">
                  <c:v>50.997719748196275</c:v>
                </c:pt>
                <c:pt idx="1102">
                  <c:v>50.975502037108697</c:v>
                </c:pt>
                <c:pt idx="1103">
                  <c:v>50.953269089555775</c:v>
                </c:pt>
                <c:pt idx="1104">
                  <c:v>50.931020940065693</c:v>
                </c:pt>
                <c:pt idx="1105">
                  <c:v>50.908757623035783</c:v>
                </c:pt>
                <c:pt idx="1106">
                  <c:v>50.8864791727312</c:v>
                </c:pt>
                <c:pt idx="1107">
                  <c:v>50.864185623287995</c:v>
                </c:pt>
                <c:pt idx="1108">
                  <c:v>50.84187700871253</c:v>
                </c:pt>
                <c:pt idx="1109">
                  <c:v>50.819553362880072</c:v>
                </c:pt>
                <c:pt idx="1110">
                  <c:v>50.797214719538715</c:v>
                </c:pt>
                <c:pt idx="1111">
                  <c:v>50.77486111230904</c:v>
                </c:pt>
                <c:pt idx="1112">
                  <c:v>50.752492574682719</c:v>
                </c:pt>
                <c:pt idx="1113">
                  <c:v>50.730109140025505</c:v>
                </c:pt>
                <c:pt idx="1114">
                  <c:v>50.707710841575654</c:v>
                </c:pt>
                <c:pt idx="1115">
                  <c:v>50.685297712447543</c:v>
                </c:pt>
                <c:pt idx="1116">
                  <c:v>50.662869785628928</c:v>
                </c:pt>
                <c:pt idx="1117">
                  <c:v>50.640427093983078</c:v>
                </c:pt>
                <c:pt idx="1118">
                  <c:v>50.617969670249884</c:v>
                </c:pt>
                <c:pt idx="1119">
                  <c:v>50.595497547044033</c:v>
                </c:pt>
                <c:pt idx="1120">
                  <c:v>50.573010756859752</c:v>
                </c:pt>
                <c:pt idx="1121">
                  <c:v>50.550509332066298</c:v>
                </c:pt>
                <c:pt idx="1122">
                  <c:v>50.527993304912499</c:v>
                </c:pt>
                <c:pt idx="1123">
                  <c:v>50.505462707525801</c:v>
                </c:pt>
                <c:pt idx="1124">
                  <c:v>50.482917571912246</c:v>
                </c:pt>
                <c:pt idx="1125">
                  <c:v>50.460357929958363</c:v>
                </c:pt>
                <c:pt idx="1126">
                  <c:v>50.437783813429746</c:v>
                </c:pt>
                <c:pt idx="1127">
                  <c:v>50.415195253973231</c:v>
                </c:pt>
                <c:pt idx="1128">
                  <c:v>50.392592283118212</c:v>
                </c:pt>
                <c:pt idx="1129">
                  <c:v>50.36997493227485</c:v>
                </c:pt>
                <c:pt idx="1130">
                  <c:v>50.347343232734708</c:v>
                </c:pt>
                <c:pt idx="1131">
                  <c:v>50.32469721567422</c:v>
                </c:pt>
                <c:pt idx="1132">
                  <c:v>50.302036912152481</c:v>
                </c:pt>
                <c:pt idx="1133">
                  <c:v>50.279362353111665</c:v>
                </c:pt>
                <c:pt idx="1134">
                  <c:v>50.25667356937965</c:v>
                </c:pt>
                <c:pt idx="1135">
                  <c:v>50.233970591667862</c:v>
                </c:pt>
                <c:pt idx="1136">
                  <c:v>50.211253450574837</c:v>
                </c:pt>
                <c:pt idx="1137">
                  <c:v>50.188522176583653</c:v>
                </c:pt>
                <c:pt idx="1138">
                  <c:v>50.165776800064847</c:v>
                </c:pt>
                <c:pt idx="1139">
                  <c:v>50.14301735127421</c:v>
                </c:pt>
                <c:pt idx="1140">
                  <c:v>50.120243860357718</c:v>
                </c:pt>
                <c:pt idx="1141">
                  <c:v>50.097456357347433</c:v>
                </c:pt>
                <c:pt idx="1142">
                  <c:v>50.074654872164437</c:v>
                </c:pt>
                <c:pt idx="1143">
                  <c:v>50.051839434617925</c:v>
                </c:pt>
                <c:pt idx="1144">
                  <c:v>50.029010074407275</c:v>
                </c:pt>
                <c:pt idx="1145">
                  <c:v>50.006166821121646</c:v>
                </c:pt>
                <c:pt idx="1146">
                  <c:v>49.983309704240696</c:v>
                </c:pt>
                <c:pt idx="1147">
                  <c:v>49.960438753134426</c:v>
                </c:pt>
                <c:pt idx="1148">
                  <c:v>49.937553997065486</c:v>
                </c:pt>
                <c:pt idx="1149">
                  <c:v>49.914655465186534</c:v>
                </c:pt>
                <c:pt idx="1150">
                  <c:v>49.891743186543344</c:v>
                </c:pt>
                <c:pt idx="1151">
                  <c:v>49.868817190074878</c:v>
                </c:pt>
                <c:pt idx="1152">
                  <c:v>49.845877504612929</c:v>
                </c:pt>
                <c:pt idx="1153">
                  <c:v>49.822924158882913</c:v>
                </c:pt>
                <c:pt idx="1154">
                  <c:v>49.799957181504141</c:v>
                </c:pt>
                <c:pt idx="1155">
                  <c:v>49.776976600991539</c:v>
                </c:pt>
                <c:pt idx="1156">
                  <c:v>49.753982445753209</c:v>
                </c:pt>
                <c:pt idx="1157">
                  <c:v>49.730974744095079</c:v>
                </c:pt>
                <c:pt idx="1158">
                  <c:v>49.70795352421797</c:v>
                </c:pt>
                <c:pt idx="1159">
                  <c:v>49.684918814218811</c:v>
                </c:pt>
                <c:pt idx="1160">
                  <c:v>49.661870642090868</c:v>
                </c:pt>
                <c:pt idx="1161">
                  <c:v>49.638809035727149</c:v>
                </c:pt>
                <c:pt idx="1162">
                  <c:v>49.615734022915731</c:v>
                </c:pt>
                <c:pt idx="1163">
                  <c:v>49.592645631344212</c:v>
                </c:pt>
                <c:pt idx="1164">
                  <c:v>49.569543888599085</c:v>
                </c:pt>
                <c:pt idx="1165">
                  <c:v>49.54642882216492</c:v>
                </c:pt>
                <c:pt idx="1166">
                  <c:v>49.523300459427077</c:v>
                </c:pt>
                <c:pt idx="1167">
                  <c:v>49.500158827669303</c:v>
                </c:pt>
                <c:pt idx="1168">
                  <c:v>49.477003954077404</c:v>
                </c:pt>
                <c:pt idx="1169">
                  <c:v>49.45383586573687</c:v>
                </c:pt>
                <c:pt idx="1170">
                  <c:v>49.430654589634322</c:v>
                </c:pt>
                <c:pt idx="1171">
                  <c:v>49.407460152659432</c:v>
                </c:pt>
                <c:pt idx="1172">
                  <c:v>49.384252581602439</c:v>
                </c:pt>
                <c:pt idx="1173">
                  <c:v>49.361031903156658</c:v>
                </c:pt>
                <c:pt idx="1174">
                  <c:v>49.337798143917631</c:v>
                </c:pt>
                <c:pt idx="1175">
                  <c:v>49.314551330386955</c:v>
                </c:pt>
                <c:pt idx="1176">
                  <c:v>49.291291488966586</c:v>
                </c:pt>
                <c:pt idx="1177">
                  <c:v>49.268018645963508</c:v>
                </c:pt>
                <c:pt idx="1178">
                  <c:v>49.244732827590859</c:v>
                </c:pt>
                <c:pt idx="1179">
                  <c:v>49.221434059965702</c:v>
                </c:pt>
                <c:pt idx="1180">
                  <c:v>49.198122369109441</c:v>
                </c:pt>
                <c:pt idx="1181">
                  <c:v>49.174797780951003</c:v>
                </c:pt>
                <c:pt idx="1182">
                  <c:v>49.151460321325317</c:v>
                </c:pt>
                <c:pt idx="1183">
                  <c:v>49.128110015973213</c:v>
                </c:pt>
                <c:pt idx="1184">
                  <c:v>49.104746890542103</c:v>
                </c:pt>
                <c:pt idx="1185">
                  <c:v>49.081370970588011</c:v>
                </c:pt>
                <c:pt idx="1186">
                  <c:v>49.057982281574077</c:v>
                </c:pt>
                <c:pt idx="1187">
                  <c:v>49.034580848871911</c:v>
                </c:pt>
                <c:pt idx="1188">
                  <c:v>49.01116669776119</c:v>
                </c:pt>
                <c:pt idx="1189">
                  <c:v>48.987739853430426</c:v>
                </c:pt>
                <c:pt idx="1190">
                  <c:v>48.964300340978873</c:v>
                </c:pt>
                <c:pt idx="1191">
                  <c:v>48.94084818541311</c:v>
                </c:pt>
                <c:pt idx="1192">
                  <c:v>48.917383411652558</c:v>
                </c:pt>
                <c:pt idx="1193">
                  <c:v>48.893906044526062</c:v>
                </c:pt>
                <c:pt idx="1194">
                  <c:v>48.870416108771352</c:v>
                </c:pt>
                <c:pt idx="1195">
                  <c:v>48.84691362904011</c:v>
                </c:pt>
                <c:pt idx="1196">
                  <c:v>48.823398629895003</c:v>
                </c:pt>
                <c:pt idx="1197">
                  <c:v>48.799871135809376</c:v>
                </c:pt>
                <c:pt idx="1198">
                  <c:v>48.77633117117059</c:v>
                </c:pt>
                <c:pt idx="1199">
                  <c:v>48.752778760278566</c:v>
                </c:pt>
                <c:pt idx="1200">
                  <c:v>48.729213927343935</c:v>
                </c:pt>
                <c:pt idx="1201">
                  <c:v>48.705636696494743</c:v>
                </c:pt>
                <c:pt idx="1202">
                  <c:v>48.682047091768993</c:v>
                </c:pt>
                <c:pt idx="1203">
                  <c:v>48.658445137121809</c:v>
                </c:pt>
                <c:pt idx="1204">
                  <c:v>48.634830856420876</c:v>
                </c:pt>
                <c:pt idx="1205">
                  <c:v>48.61120427345044</c:v>
                </c:pt>
                <c:pt idx="1206">
                  <c:v>48.587565411909054</c:v>
                </c:pt>
                <c:pt idx="1207">
                  <c:v>48.563914295410349</c:v>
                </c:pt>
                <c:pt idx="1208">
                  <c:v>48.540250947484807</c:v>
                </c:pt>
                <c:pt idx="1209">
                  <c:v>48.516575391579579</c:v>
                </c:pt>
                <c:pt idx="1210">
                  <c:v>48.492887651056911</c:v>
                </c:pt>
                <c:pt idx="1211">
                  <c:v>48.469187749198447</c:v>
                </c:pt>
                <c:pt idx="1212">
                  <c:v>48.445475709200466</c:v>
                </c:pt>
                <c:pt idx="1213">
                  <c:v>48.421751554179671</c:v>
                </c:pt>
                <c:pt idx="1214">
                  <c:v>48.398015307168116</c:v>
                </c:pt>
                <c:pt idx="1215">
                  <c:v>48.374266991118674</c:v>
                </c:pt>
                <c:pt idx="1216">
                  <c:v>48.350506628901918</c:v>
                </c:pt>
                <c:pt idx="1217">
                  <c:v>48.326734243306007</c:v>
                </c:pt>
                <c:pt idx="1218">
                  <c:v>48.302949857042151</c:v>
                </c:pt>
                <c:pt idx="1219">
                  <c:v>48.279153492737926</c:v>
                </c:pt>
                <c:pt idx="1220">
                  <c:v>48.25534517294237</c:v>
                </c:pt>
                <c:pt idx="1221">
                  <c:v>48.231524920124713</c:v>
                </c:pt>
                <c:pt idx="1222">
                  <c:v>48.207692756675243</c:v>
                </c:pt>
                <c:pt idx="1223">
                  <c:v>48.18384870490511</c:v>
                </c:pt>
                <c:pt idx="1224">
                  <c:v>48.159992787046392</c:v>
                </c:pt>
                <c:pt idx="1225">
                  <c:v>48.136125025253833</c:v>
                </c:pt>
                <c:pt idx="1226">
                  <c:v>48.112245441603108</c:v>
                </c:pt>
                <c:pt idx="1227">
                  <c:v>48.088354058093728</c:v>
                </c:pt>
                <c:pt idx="1228">
                  <c:v>48.064450896646115</c:v>
                </c:pt>
                <c:pt idx="1229">
                  <c:v>48.040535979105456</c:v>
                </c:pt>
                <c:pt idx="1230">
                  <c:v>48.016609327238704</c:v>
                </c:pt>
                <c:pt idx="1231">
                  <c:v>47.992670962737975</c:v>
                </c:pt>
                <c:pt idx="1232">
                  <c:v>47.968720907217907</c:v>
                </c:pt>
                <c:pt idx="1233">
                  <c:v>47.944759182218412</c:v>
                </c:pt>
                <c:pt idx="1234">
                  <c:v>47.920785809202485</c:v>
                </c:pt>
                <c:pt idx="1235">
                  <c:v>47.896800809562045</c:v>
                </c:pt>
                <c:pt idx="1236">
                  <c:v>47.872804204608151</c:v>
                </c:pt>
                <c:pt idx="1237">
                  <c:v>47.84879601558152</c:v>
                </c:pt>
                <c:pt idx="1238">
                  <c:v>47.824776263648779</c:v>
                </c:pt>
                <c:pt idx="1239">
                  <c:v>47.800744969900329</c:v>
                </c:pt>
                <c:pt idx="1240">
                  <c:v>47.776702155355039</c:v>
                </c:pt>
                <c:pt idx="1241">
                  <c:v>47.752647840957941</c:v>
                </c:pt>
                <c:pt idx="1242">
                  <c:v>47.728582047579792</c:v>
                </c:pt>
                <c:pt idx="1243">
                  <c:v>47.70450479601967</c:v>
                </c:pt>
                <c:pt idx="1244">
                  <c:v>47.680416107006316</c:v>
                </c:pt>
                <c:pt idx="1245">
                  <c:v>47.656316001192472</c:v>
                </c:pt>
                <c:pt idx="1246">
                  <c:v>47.632204499161389</c:v>
                </c:pt>
                <c:pt idx="1247">
                  <c:v>47.6080816214251</c:v>
                </c:pt>
                <c:pt idx="1248">
                  <c:v>47.583947388423368</c:v>
                </c:pt>
                <c:pt idx="1249">
                  <c:v>47.559801820525713</c:v>
                </c:pt>
                <c:pt idx="1250">
                  <c:v>47.535644938030558</c:v>
                </c:pt>
                <c:pt idx="1251">
                  <c:v>47.511476761166385</c:v>
                </c:pt>
                <c:pt idx="1252">
                  <c:v>47.487297310090476</c:v>
                </c:pt>
                <c:pt idx="1253">
                  <c:v>47.463106604892815</c:v>
                </c:pt>
                <c:pt idx="1254">
                  <c:v>47.438904665591473</c:v>
                </c:pt>
                <c:pt idx="1255">
                  <c:v>47.414691512136159</c:v>
                </c:pt>
                <c:pt idx="1256">
                  <c:v>47.390467164408712</c:v>
                </c:pt>
                <c:pt idx="1257">
                  <c:v>47.366231642219766</c:v>
                </c:pt>
                <c:pt idx="1258">
                  <c:v>47.341984965313948</c:v>
                </c:pt>
                <c:pt idx="1259">
                  <c:v>47.317727153367443</c:v>
                </c:pt>
                <c:pt idx="1260">
                  <c:v>47.293458225987344</c:v>
                </c:pt>
                <c:pt idx="1261">
                  <c:v>47.269178202714535</c:v>
                </c:pt>
                <c:pt idx="1262">
                  <c:v>47.244887103022002</c:v>
                </c:pt>
                <c:pt idx="1263">
                  <c:v>47.220584946315221</c:v>
                </c:pt>
                <c:pt idx="1264">
                  <c:v>47.196271751935285</c:v>
                </c:pt>
                <c:pt idx="1265">
                  <c:v>47.171947539153095</c:v>
                </c:pt>
                <c:pt idx="1266">
                  <c:v>47.147612327177598</c:v>
                </c:pt>
                <c:pt idx="1267">
                  <c:v>47.123266135146707</c:v>
                </c:pt>
                <c:pt idx="1268">
                  <c:v>47.098908982138113</c:v>
                </c:pt>
                <c:pt idx="1269">
                  <c:v>47.074540887160083</c:v>
                </c:pt>
                <c:pt idx="1270">
                  <c:v>47.050161869157854</c:v>
                </c:pt>
                <c:pt idx="1271">
                  <c:v>47.025771947010895</c:v>
                </c:pt>
                <c:pt idx="1272">
                  <c:v>47.001371139534875</c:v>
                </c:pt>
                <c:pt idx="1273">
                  <c:v>46.976959465480071</c:v>
                </c:pt>
                <c:pt idx="1274">
                  <c:v>46.952536943532841</c:v>
                </c:pt>
                <c:pt idx="1275">
                  <c:v>46.928103592316702</c:v>
                </c:pt>
                <c:pt idx="1276">
                  <c:v>46.903659430390888</c:v>
                </c:pt>
                <c:pt idx="1277">
                  <c:v>46.879204476250393</c:v>
                </c:pt>
                <c:pt idx="1278">
                  <c:v>46.854738748329112</c:v>
                </c:pt>
                <c:pt idx="1279">
                  <c:v>46.830262264996804</c:v>
                </c:pt>
                <c:pt idx="1280">
                  <c:v>46.805775044560363</c:v>
                </c:pt>
                <c:pt idx="1281">
                  <c:v>46.78127710526585</c:v>
                </c:pt>
                <c:pt idx="1282">
                  <c:v>46.756768465295387</c:v>
                </c:pt>
                <c:pt idx="1283">
                  <c:v>46.732249142771416</c:v>
                </c:pt>
                <c:pt idx="1284">
                  <c:v>46.707719155752258</c:v>
                </c:pt>
                <c:pt idx="1285">
                  <c:v>46.683178522237377</c:v>
                </c:pt>
                <c:pt idx="1286">
                  <c:v>46.658627260163058</c:v>
                </c:pt>
                <c:pt idx="1287">
                  <c:v>46.634065387406167</c:v>
                </c:pt>
                <c:pt idx="1288">
                  <c:v>46.609492921781822</c:v>
                </c:pt>
                <c:pt idx="1289">
                  <c:v>46.584909881046983</c:v>
                </c:pt>
                <c:pt idx="1290">
                  <c:v>46.560316282895265</c:v>
                </c:pt>
                <c:pt idx="1291">
                  <c:v>46.535712144963306</c:v>
                </c:pt>
                <c:pt idx="1292">
                  <c:v>46.511097484826088</c:v>
                </c:pt>
                <c:pt idx="1293">
                  <c:v>46.486472319999443</c:v>
                </c:pt>
                <c:pt idx="1294">
                  <c:v>46.461836667941306</c:v>
                </c:pt>
                <c:pt idx="1295">
                  <c:v>46.437190546049777</c:v>
                </c:pt>
                <c:pt idx="1296">
                  <c:v>46.412533971664423</c:v>
                </c:pt>
                <c:pt idx="1297">
                  <c:v>46.387866962066326</c:v>
                </c:pt>
                <c:pt idx="1298">
                  <c:v>46.363189534477293</c:v>
                </c:pt>
                <c:pt idx="1299">
                  <c:v>46.338501706062935</c:v>
                </c:pt>
                <c:pt idx="1300">
                  <c:v>46.313803493930386</c:v>
                </c:pt>
                <c:pt idx="1301">
                  <c:v>46.28909491512799</c:v>
                </c:pt>
                <c:pt idx="1302">
                  <c:v>46.264375986648609</c:v>
                </c:pt>
                <c:pt idx="1303">
                  <c:v>46.23964672542747</c:v>
                </c:pt>
                <c:pt idx="1304">
                  <c:v>46.214907148341673</c:v>
                </c:pt>
                <c:pt idx="1305">
                  <c:v>46.190157272212851</c:v>
                </c:pt>
                <c:pt idx="1306">
                  <c:v>46.165397113806605</c:v>
                </c:pt>
                <c:pt idx="1307">
                  <c:v>46.14062668983054</c:v>
                </c:pt>
                <c:pt idx="1308">
                  <c:v>46.115846016938548</c:v>
                </c:pt>
                <c:pt idx="1309">
                  <c:v>46.091055111726909</c:v>
                </c:pt>
                <c:pt idx="1310">
                  <c:v>46.066253990736165</c:v>
                </c:pt>
                <c:pt idx="1311">
                  <c:v>46.041442670454039</c:v>
                </c:pt>
                <c:pt idx="1312">
                  <c:v>46.016621167309701</c:v>
                </c:pt>
                <c:pt idx="1313">
                  <c:v>45.991789497680728</c:v>
                </c:pt>
                <c:pt idx="1314">
                  <c:v>45.966947677887369</c:v>
                </c:pt>
                <c:pt idx="1315">
                  <c:v>45.942095724196392</c:v>
                </c:pt>
                <c:pt idx="1316">
                  <c:v>45.917233652821338</c:v>
                </c:pt>
                <c:pt idx="1317">
                  <c:v>45.892361479920048</c:v>
                </c:pt>
                <c:pt idx="1318">
                  <c:v>45.867479221596369</c:v>
                </c:pt>
                <c:pt idx="1319">
                  <c:v>45.842586893903217</c:v>
                </c:pt>
                <c:pt idx="1320">
                  <c:v>45.817684512835783</c:v>
                </c:pt>
                <c:pt idx="1321">
                  <c:v>45.792772094340172</c:v>
                </c:pt>
                <c:pt idx="1322">
                  <c:v>45.767849654306872</c:v>
                </c:pt>
                <c:pt idx="1323">
                  <c:v>45.742917208574731</c:v>
                </c:pt>
                <c:pt idx="1324">
                  <c:v>45.717974772929658</c:v>
                </c:pt>
                <c:pt idx="1325">
                  <c:v>45.693022363105577</c:v>
                </c:pt>
                <c:pt idx="1326">
                  <c:v>45.668059994782091</c:v>
                </c:pt>
                <c:pt idx="1327">
                  <c:v>45.643087683590295</c:v>
                </c:pt>
                <c:pt idx="1328">
                  <c:v>45.618105445107688</c:v>
                </c:pt>
                <c:pt idx="1329">
                  <c:v>45.593113294859563</c:v>
                </c:pt>
                <c:pt idx="1330">
                  <c:v>45.56811124831961</c:v>
                </c:pt>
                <c:pt idx="1331">
                  <c:v>45.543099320913051</c:v>
                </c:pt>
                <c:pt idx="1332">
                  <c:v>45.51807752801114</c:v>
                </c:pt>
                <c:pt idx="1333">
                  <c:v>45.493045884936002</c:v>
                </c:pt>
                <c:pt idx="1334">
                  <c:v>45.468004406958002</c:v>
                </c:pt>
                <c:pt idx="1335">
                  <c:v>45.442953109298109</c:v>
                </c:pt>
                <c:pt idx="1336">
                  <c:v>45.41789200712558</c:v>
                </c:pt>
                <c:pt idx="1337">
                  <c:v>45.392821115562711</c:v>
                </c:pt>
                <c:pt idx="1338">
                  <c:v>45.367740449678806</c:v>
                </c:pt>
                <c:pt idx="1339">
                  <c:v>45.342650024495121</c:v>
                </c:pt>
                <c:pt idx="1340">
                  <c:v>45.317549854982907</c:v>
                </c:pt>
                <c:pt idx="1341">
                  <c:v>45.292439956063923</c:v>
                </c:pt>
                <c:pt idx="1342">
                  <c:v>45.267320342612159</c:v>
                </c:pt>
                <c:pt idx="1343">
                  <c:v>45.242191029451007</c:v>
                </c:pt>
                <c:pt idx="1344">
                  <c:v>45.217052031356587</c:v>
                </c:pt>
                <c:pt idx="1345">
                  <c:v>45.191903363055808</c:v>
                </c:pt>
                <c:pt idx="1346">
                  <c:v>45.166745039227131</c:v>
                </c:pt>
                <c:pt idx="1347">
                  <c:v>45.141577074501242</c:v>
                </c:pt>
                <c:pt idx="1348">
                  <c:v>45.116399483461542</c:v>
                </c:pt>
                <c:pt idx="1349">
                  <c:v>45.091212280641834</c:v>
                </c:pt>
                <c:pt idx="1350">
                  <c:v>45.066015480530609</c:v>
                </c:pt>
                <c:pt idx="1351">
                  <c:v>45.04080909756685</c:v>
                </c:pt>
                <c:pt idx="1352">
                  <c:v>45.015593146143495</c:v>
                </c:pt>
                <c:pt idx="1353">
                  <c:v>44.990367640606351</c:v>
                </c:pt>
                <c:pt idx="1354">
                  <c:v>44.965132595254808</c:v>
                </c:pt>
                <c:pt idx="1355">
                  <c:v>44.93988802433973</c:v>
                </c:pt>
                <c:pt idx="1356">
                  <c:v>44.914633942068136</c:v>
                </c:pt>
                <c:pt idx="1357">
                  <c:v>44.889370362598164</c:v>
                </c:pt>
                <c:pt idx="1358">
                  <c:v>44.864097300044058</c:v>
                </c:pt>
                <c:pt idx="1359">
                  <c:v>44.838814768472631</c:v>
                </c:pt>
                <c:pt idx="1360">
                  <c:v>44.813522781904929</c:v>
                </c:pt>
                <c:pt idx="1361">
                  <c:v>44.788221354317393</c:v>
                </c:pt>
                <c:pt idx="1362">
                  <c:v>44.762910499639801</c:v>
                </c:pt>
                <c:pt idx="1363">
                  <c:v>44.737590231757729</c:v>
                </c:pt>
                <c:pt idx="1364">
                  <c:v>44.712260564510728</c:v>
                </c:pt>
                <c:pt idx="1365">
                  <c:v>44.686921511693981</c:v>
                </c:pt>
                <c:pt idx="1366">
                  <c:v>44.661573087058002</c:v>
                </c:pt>
                <c:pt idx="1367">
                  <c:v>44.636215304308678</c:v>
                </c:pt>
                <c:pt idx="1368">
                  <c:v>44.610848177107265</c:v>
                </c:pt>
                <c:pt idx="1369">
                  <c:v>44.585471719070355</c:v>
                </c:pt>
                <c:pt idx="1370">
                  <c:v>44.560085943770666</c:v>
                </c:pt>
                <c:pt idx="1371">
                  <c:v>44.534690864738081</c:v>
                </c:pt>
                <c:pt idx="1372">
                  <c:v>44.509286495457552</c:v>
                </c:pt>
                <c:pt idx="1373">
                  <c:v>44.483872849370556</c:v>
                </c:pt>
                <c:pt idx="1374">
                  <c:v>44.45844993987609</c:v>
                </c:pt>
                <c:pt idx="1375">
                  <c:v>44.43301778032761</c:v>
                </c:pt>
                <c:pt idx="1376">
                  <c:v>44.407576384038528</c:v>
                </c:pt>
                <c:pt idx="1377">
                  <c:v>44.382125764276971</c:v>
                </c:pt>
                <c:pt idx="1378">
                  <c:v>44.356665934270048</c:v>
                </c:pt>
                <c:pt idx="1379">
                  <c:v>44.331196907200358</c:v>
                </c:pt>
                <c:pt idx="1380">
                  <c:v>44.305718696209084</c:v>
                </c:pt>
                <c:pt idx="1381">
                  <c:v>44.280231314395785</c:v>
                </c:pt>
                <c:pt idx="1382">
                  <c:v>44.254734774817173</c:v>
                </c:pt>
                <c:pt idx="1383">
                  <c:v>44.229229090486818</c:v>
                </c:pt>
                <c:pt idx="1384">
                  <c:v>44.203714274379436</c:v>
                </c:pt>
                <c:pt idx="1385">
                  <c:v>44.178190339424852</c:v>
                </c:pt>
                <c:pt idx="1386">
                  <c:v>44.152657298513674</c:v>
                </c:pt>
                <c:pt idx="1387">
                  <c:v>44.127115164493581</c:v>
                </c:pt>
                <c:pt idx="1388">
                  <c:v>44.101563950172455</c:v>
                </c:pt>
                <c:pt idx="1389">
                  <c:v>44.076003668316346</c:v>
                </c:pt>
                <c:pt idx="1390">
                  <c:v>44.050434331649832</c:v>
                </c:pt>
                <c:pt idx="1391">
                  <c:v>44.024855952858822</c:v>
                </c:pt>
                <c:pt idx="1392">
                  <c:v>43.99926854458645</c:v>
                </c:pt>
                <c:pt idx="1393">
                  <c:v>43.973672119436351</c:v>
                </c:pt>
                <c:pt idx="1394">
                  <c:v>43.948066689971689</c:v>
                </c:pt>
                <c:pt idx="1395">
                  <c:v>43.922452268716604</c:v>
                </c:pt>
                <c:pt idx="1396">
                  <c:v>43.896828868152454</c:v>
                </c:pt>
                <c:pt idx="1397">
                  <c:v>43.871196500724103</c:v>
                </c:pt>
                <c:pt idx="1398">
                  <c:v>43.845555178835021</c:v>
                </c:pt>
                <c:pt idx="1399">
                  <c:v>43.819904914849261</c:v>
                </c:pt>
                <c:pt idx="1400">
                  <c:v>43.794245721090483</c:v>
                </c:pt>
                <c:pt idx="1401">
                  <c:v>43.768577609846105</c:v>
                </c:pt>
                <c:pt idx="1402">
                  <c:v>43.742900593361135</c:v>
                </c:pt>
                <c:pt idx="1403">
                  <c:v>43.717214683844212</c:v>
                </c:pt>
                <c:pt idx="1404">
                  <c:v>43.691519893462996</c:v>
                </c:pt>
                <c:pt idx="1405">
                  <c:v>43.665816234348085</c:v>
                </c:pt>
                <c:pt idx="1406">
                  <c:v>43.640103718590794</c:v>
                </c:pt>
                <c:pt idx="1407">
                  <c:v>43.614382358243994</c:v>
                </c:pt>
                <c:pt idx="1408">
                  <c:v>43.588652165323055</c:v>
                </c:pt>
                <c:pt idx="1409">
                  <c:v>43.562913151805169</c:v>
                </c:pt>
                <c:pt idx="1410">
                  <c:v>43.537165329628344</c:v>
                </c:pt>
                <c:pt idx="1411">
                  <c:v>43.511408710693956</c:v>
                </c:pt>
                <c:pt idx="1412">
                  <c:v>43.485643306865491</c:v>
                </c:pt>
                <c:pt idx="1413">
                  <c:v>43.45986912996873</c:v>
                </c:pt>
                <c:pt idx="1414">
                  <c:v>43.434086191792289</c:v>
                </c:pt>
                <c:pt idx="1415">
                  <c:v>43.408294504087763</c:v>
                </c:pt>
                <c:pt idx="1416">
                  <c:v>43.382494078568705</c:v>
                </c:pt>
                <c:pt idx="1417">
                  <c:v>43.356684926912422</c:v>
                </c:pt>
                <c:pt idx="1418">
                  <c:v>43.330867060759601</c:v>
                </c:pt>
                <c:pt idx="1419">
                  <c:v>43.30504049171369</c:v>
                </c:pt>
                <c:pt idx="1420">
                  <c:v>43.279205231341393</c:v>
                </c:pt>
                <c:pt idx="1421">
                  <c:v>43.253361291173825</c:v>
                </c:pt>
                <c:pt idx="1422">
                  <c:v>43.227508682704567</c:v>
                </c:pt>
                <c:pt idx="1423">
                  <c:v>43.201647417392707</c:v>
                </c:pt>
                <c:pt idx="1424">
                  <c:v>43.175777506659891</c:v>
                </c:pt>
                <c:pt idx="1425">
                  <c:v>43.14989896189293</c:v>
                </c:pt>
                <c:pt idx="1426">
                  <c:v>43.124011794441316</c:v>
                </c:pt>
                <c:pt idx="1427">
                  <c:v>43.098116015620008</c:v>
                </c:pt>
                <c:pt idx="1428">
                  <c:v>43.072211636709227</c:v>
                </c:pt>
                <c:pt idx="1429">
                  <c:v>43.046298668952439</c:v>
                </c:pt>
                <c:pt idx="1430">
                  <c:v>43.020377123557701</c:v>
                </c:pt>
                <c:pt idx="1431">
                  <c:v>42.994447011699343</c:v>
                </c:pt>
                <c:pt idx="1432">
                  <c:v>42.968508344515676</c:v>
                </c:pt>
                <c:pt idx="1433">
                  <c:v>42.942561133110495</c:v>
                </c:pt>
                <c:pt idx="1434">
                  <c:v>42.916605388552739</c:v>
                </c:pt>
                <c:pt idx="1435">
                  <c:v>42.89064112187728</c:v>
                </c:pt>
                <c:pt idx="1436">
                  <c:v>42.864668344083199</c:v>
                </c:pt>
                <c:pt idx="1437">
                  <c:v>42.838687066136785</c:v>
                </c:pt>
                <c:pt idx="1438">
                  <c:v>42.812697298969589</c:v>
                </c:pt>
                <c:pt idx="1439">
                  <c:v>42.786699053478294</c:v>
                </c:pt>
                <c:pt idx="1440">
                  <c:v>42.760692340525843</c:v>
                </c:pt>
                <c:pt idx="1441">
                  <c:v>42.734677170941879</c:v>
                </c:pt>
                <c:pt idx="1442">
                  <c:v>42.708653555523078</c:v>
                </c:pt>
                <c:pt idx="1443">
                  <c:v>42.68262150503022</c:v>
                </c:pt>
                <c:pt idx="1444">
                  <c:v>42.656581030192292</c:v>
                </c:pt>
                <c:pt idx="1445">
                  <c:v>42.630532141704812</c:v>
                </c:pt>
                <c:pt idx="1446">
                  <c:v>42.604474850229316</c:v>
                </c:pt>
                <c:pt idx="1447">
                  <c:v>42.578409166395183</c:v>
                </c:pt>
                <c:pt idx="1448">
                  <c:v>42.552335100798111</c:v>
                </c:pt>
                <c:pt idx="1449">
                  <c:v>42.5262526640009</c:v>
                </c:pt>
                <c:pt idx="1450">
                  <c:v>42.500161866534143</c:v>
                </c:pt>
                <c:pt idx="1451">
                  <c:v>42.474062718894714</c:v>
                </c:pt>
                <c:pt idx="1452">
                  <c:v>42.447955231548455</c:v>
                </c:pt>
                <c:pt idx="1453">
                  <c:v>42.42183941492798</c:v>
                </c:pt>
                <c:pt idx="1454">
                  <c:v>42.39571527943319</c:v>
                </c:pt>
                <c:pt idx="1455">
                  <c:v>42.369582835432126</c:v>
                </c:pt>
                <c:pt idx="1456">
                  <c:v>42.343442093261466</c:v>
                </c:pt>
                <c:pt idx="1457">
                  <c:v>42.31729306322574</c:v>
                </c:pt>
                <c:pt idx="1458">
                  <c:v>42.291135755596571</c:v>
                </c:pt>
                <c:pt idx="1459">
                  <c:v>42.264970180614803</c:v>
                </c:pt>
                <c:pt idx="1460">
                  <c:v>42.238796348490126</c:v>
                </c:pt>
                <c:pt idx="1461">
                  <c:v>42.212614269399261</c:v>
                </c:pt>
                <c:pt idx="1462">
                  <c:v>42.186423953489005</c:v>
                </c:pt>
                <c:pt idx="1463">
                  <c:v>42.160225410874418</c:v>
                </c:pt>
                <c:pt idx="1464">
                  <c:v>42.134018651639053</c:v>
                </c:pt>
                <c:pt idx="1465">
                  <c:v>42.10780368583584</c:v>
                </c:pt>
                <c:pt idx="1466">
                  <c:v>42.081580523486558</c:v>
                </c:pt>
                <c:pt idx="1467">
                  <c:v>42.055349174582396</c:v>
                </c:pt>
                <c:pt idx="1468">
                  <c:v>42.029109649084496</c:v>
                </c:pt>
                <c:pt idx="1469">
                  <c:v>42.002861956921912</c:v>
                </c:pt>
                <c:pt idx="1470">
                  <c:v>41.976606107993668</c:v>
                </c:pt>
                <c:pt idx="1471">
                  <c:v>41.950342112169885</c:v>
                </c:pt>
                <c:pt idx="1472">
                  <c:v>41.924069979288788</c:v>
                </c:pt>
                <c:pt idx="1473">
                  <c:v>41.897789719159121</c:v>
                </c:pt>
                <c:pt idx="1474">
                  <c:v>41.871501341558698</c:v>
                </c:pt>
                <c:pt idx="1475">
                  <c:v>41.845204856237153</c:v>
                </c:pt>
                <c:pt idx="1476">
                  <c:v>41.818900272912742</c:v>
                </c:pt>
                <c:pt idx="1477">
                  <c:v>41.792587601275514</c:v>
                </c:pt>
                <c:pt idx="1478">
                  <c:v>41.766266850983769</c:v>
                </c:pt>
                <c:pt idx="1479">
                  <c:v>41.739938031668409</c:v>
                </c:pt>
                <c:pt idx="1480">
                  <c:v>41.713601152928902</c:v>
                </c:pt>
                <c:pt idx="1481">
                  <c:v>41.687256224337837</c:v>
                </c:pt>
                <c:pt idx="1482">
                  <c:v>41.660903255437006</c:v>
                </c:pt>
                <c:pt idx="1483">
                  <c:v>41.634542255739255</c:v>
                </c:pt>
                <c:pt idx="1484">
                  <c:v>41.608173234729058</c:v>
                </c:pt>
                <c:pt idx="1485">
                  <c:v>41.581796201861074</c:v>
                </c:pt>
                <c:pt idx="1486">
                  <c:v>41.555411166561676</c:v>
                </c:pt>
                <c:pt idx="1487">
                  <c:v>41.529018138230249</c:v>
                </c:pt>
                <c:pt idx="1488">
                  <c:v>41.502617126234156</c:v>
                </c:pt>
                <c:pt idx="1489">
                  <c:v>41.476208139915322</c:v>
                </c:pt>
                <c:pt idx="1490">
                  <c:v>41.449791188585174</c:v>
                </c:pt>
                <c:pt idx="1491">
                  <c:v>41.423366281528494</c:v>
                </c:pt>
                <c:pt idx="1492">
                  <c:v>41.396933428001738</c:v>
                </c:pt>
                <c:pt idx="1493">
                  <c:v>41.370492637231798</c:v>
                </c:pt>
                <c:pt idx="1494">
                  <c:v>41.344043918419473</c:v>
                </c:pt>
                <c:pt idx="1495">
                  <c:v>41.317587280736021</c:v>
                </c:pt>
                <c:pt idx="1496">
                  <c:v>41.291122733326837</c:v>
                </c:pt>
                <c:pt idx="1497">
                  <c:v>41.26465028530825</c:v>
                </c:pt>
                <c:pt idx="1498">
                  <c:v>41.23816994576908</c:v>
                </c:pt>
                <c:pt idx="1499">
                  <c:v>41.211681723771505</c:v>
                </c:pt>
                <c:pt idx="1500">
                  <c:v>41.185185628349153</c:v>
                </c:pt>
                <c:pt idx="1501">
                  <c:v>41.158681668510134</c:v>
                </c:pt>
                <c:pt idx="1502">
                  <c:v>41.132169853233272</c:v>
                </c:pt>
                <c:pt idx="1503">
                  <c:v>41.105650191471668</c:v>
                </c:pt>
                <c:pt idx="1504">
                  <c:v>41.079122692151806</c:v>
                </c:pt>
                <c:pt idx="1505">
                  <c:v>41.052587364171792</c:v>
                </c:pt>
                <c:pt idx="1506">
                  <c:v>41.026044216403967</c:v>
                </c:pt>
                <c:pt idx="1507">
                  <c:v>40.999493257694752</c:v>
                </c:pt>
                <c:pt idx="1508">
                  <c:v>40.972934496861733</c:v>
                </c:pt>
                <c:pt idx="1509">
                  <c:v>40.946367942697499</c:v>
                </c:pt>
                <c:pt idx="1510">
                  <c:v>40.91979360396855</c:v>
                </c:pt>
                <c:pt idx="1511">
                  <c:v>40.893211489414348</c:v>
                </c:pt>
                <c:pt idx="1512">
                  <c:v>40.866621607748158</c:v>
                </c:pt>
                <c:pt idx="1513">
                  <c:v>40.840023967657245</c:v>
                </c:pt>
                <c:pt idx="1514">
                  <c:v>40.813418577802977</c:v>
                </c:pt>
                <c:pt idx="1515">
                  <c:v>40.786805446820715</c:v>
                </c:pt>
                <c:pt idx="1516">
                  <c:v>40.760184583319742</c:v>
                </c:pt>
                <c:pt idx="1517">
                  <c:v>40.733555995883826</c:v>
                </c:pt>
                <c:pt idx="1518">
                  <c:v>40.706919693071171</c:v>
                </c:pt>
                <c:pt idx="1519">
                  <c:v>40.680275683413306</c:v>
                </c:pt>
                <c:pt idx="1520">
                  <c:v>40.653623975418753</c:v>
                </c:pt>
                <c:pt idx="1521">
                  <c:v>40.62696457756806</c:v>
                </c:pt>
                <c:pt idx="1522">
                  <c:v>40.600297498317268</c:v>
                </c:pt>
                <c:pt idx="1523">
                  <c:v>40.573622746097861</c:v>
                </c:pt>
                <c:pt idx="1524">
                  <c:v>40.546940329316115</c:v>
                </c:pt>
                <c:pt idx="1525">
                  <c:v>40.520250256351495</c:v>
                </c:pt>
                <c:pt idx="1526">
                  <c:v>40.493552535561115</c:v>
                </c:pt>
                <c:pt idx="1527">
                  <c:v>40.466847175275355</c:v>
                </c:pt>
                <c:pt idx="1528">
                  <c:v>40.44013418380095</c:v>
                </c:pt>
                <c:pt idx="1529">
                  <c:v>40.413413569418708</c:v>
                </c:pt>
                <c:pt idx="1530">
                  <c:v>40.386685340386542</c:v>
                </c:pt>
                <c:pt idx="1531">
                  <c:v>40.35994950493636</c:v>
                </c:pt>
                <c:pt idx="1532">
                  <c:v>40.33320607127574</c:v>
                </c:pt>
                <c:pt idx="1533">
                  <c:v>40.306455047588145</c:v>
                </c:pt>
                <c:pt idx="1534">
                  <c:v>40.279696442034243</c:v>
                </c:pt>
                <c:pt idx="1535">
                  <c:v>40.25293026274786</c:v>
                </c:pt>
                <c:pt idx="1536">
                  <c:v>40.226156517841247</c:v>
                </c:pt>
                <c:pt idx="1537">
                  <c:v>40.199375215400288</c:v>
                </c:pt>
                <c:pt idx="1538">
                  <c:v>40.172586363488996</c:v>
                </c:pt>
                <c:pt idx="1539">
                  <c:v>40.145789970146389</c:v>
                </c:pt>
                <c:pt idx="1540">
                  <c:v>40.118986043387821</c:v>
                </c:pt>
                <c:pt idx="1541">
                  <c:v>40.09217459120584</c:v>
                </c:pt>
                <c:pt idx="1542">
                  <c:v>40.065355621567988</c:v>
                </c:pt>
                <c:pt idx="1543">
                  <c:v>40.038529142419279</c:v>
                </c:pt>
                <c:pt idx="1544">
                  <c:v>40.011695161681303</c:v>
                </c:pt>
                <c:pt idx="1545">
                  <c:v>39.984853687251764</c:v>
                </c:pt>
                <c:pt idx="1546">
                  <c:v>39.958004727005843</c:v>
                </c:pt>
                <c:pt idx="1547">
                  <c:v>39.931148288794354</c:v>
                </c:pt>
                <c:pt idx="1548">
                  <c:v>39.904284380446796</c:v>
                </c:pt>
                <c:pt idx="1549">
                  <c:v>39.8774130097678</c:v>
                </c:pt>
                <c:pt idx="1550">
                  <c:v>39.85053418453996</c:v>
                </c:pt>
                <c:pt idx="1551">
                  <c:v>39.823647912523406</c:v>
                </c:pt>
                <c:pt idx="1552">
                  <c:v>39.796754201454974</c:v>
                </c:pt>
                <c:pt idx="1553">
                  <c:v>39.769853059047712</c:v>
                </c:pt>
                <c:pt idx="1554">
                  <c:v>39.742944492994056</c:v>
                </c:pt>
                <c:pt idx="1555">
                  <c:v>39.716028510963639</c:v>
                </c:pt>
                <c:pt idx="1556">
                  <c:v>39.689105120601916</c:v>
                </c:pt>
                <c:pt idx="1557">
                  <c:v>39.662174329533798</c:v>
                </c:pt>
                <c:pt idx="1558">
                  <c:v>39.635236145360814</c:v>
                </c:pt>
                <c:pt idx="1559">
                  <c:v>39.608290575661968</c:v>
                </c:pt>
                <c:pt idx="1560">
                  <c:v>39.581337627995872</c:v>
                </c:pt>
                <c:pt idx="1561">
                  <c:v>39.554377309897518</c:v>
                </c:pt>
                <c:pt idx="1562">
                  <c:v>39.527409628880349</c:v>
                </c:pt>
                <c:pt idx="1563">
                  <c:v>39.500434592435532</c:v>
                </c:pt>
                <c:pt idx="1564">
                  <c:v>39.473452208032583</c:v>
                </c:pt>
                <c:pt idx="1565">
                  <c:v>39.446462483119952</c:v>
                </c:pt>
                <c:pt idx="1566">
                  <c:v>39.419465425123207</c:v>
                </c:pt>
                <c:pt idx="1567">
                  <c:v>39.392461041447518</c:v>
                </c:pt>
                <c:pt idx="1568">
                  <c:v>39.365449339475674</c:v>
                </c:pt>
                <c:pt idx="1569">
                  <c:v>39.338430326568599</c:v>
                </c:pt>
                <c:pt idx="1570">
                  <c:v>39.311404010067093</c:v>
                </c:pt>
                <c:pt idx="1571">
                  <c:v>39.284370397289962</c:v>
                </c:pt>
                <c:pt idx="1572">
                  <c:v>39.257329495534471</c:v>
                </c:pt>
                <c:pt idx="1573">
                  <c:v>39.230281312077722</c:v>
                </c:pt>
                <c:pt idx="1574">
                  <c:v>39.203225854174242</c:v>
                </c:pt>
                <c:pt idx="1575">
                  <c:v>39.176163129058345</c:v>
                </c:pt>
                <c:pt idx="1576">
                  <c:v>39.14909314394383</c:v>
                </c:pt>
                <c:pt idx="1577">
                  <c:v>39.122015906023229</c:v>
                </c:pt>
                <c:pt idx="1578">
                  <c:v>39.094931422467866</c:v>
                </c:pt>
                <c:pt idx="1579">
                  <c:v>39.067839700428202</c:v>
                </c:pt>
                <c:pt idx="1580">
                  <c:v>39.040740747035322</c:v>
                </c:pt>
                <c:pt idx="1581">
                  <c:v>39.013634569398462</c:v>
                </c:pt>
                <c:pt idx="1582">
                  <c:v>38.986521174606722</c:v>
                </c:pt>
                <c:pt idx="1583">
                  <c:v>38.959400569728885</c:v>
                </c:pt>
                <c:pt idx="1584">
                  <c:v>38.932272761813444</c:v>
                </c:pt>
                <c:pt idx="1585">
                  <c:v>38.905137757888149</c:v>
                </c:pt>
                <c:pt idx="1586">
                  <c:v>38.877995564960358</c:v>
                </c:pt>
                <c:pt idx="1587">
                  <c:v>38.850846190018679</c:v>
                </c:pt>
                <c:pt idx="1588">
                  <c:v>38.823689640029485</c:v>
                </c:pt>
                <c:pt idx="1589">
                  <c:v>38.796525921941061</c:v>
                </c:pt>
                <c:pt idx="1590">
                  <c:v>38.769355042680601</c:v>
                </c:pt>
                <c:pt idx="1591">
                  <c:v>38.742177009155824</c:v>
                </c:pt>
                <c:pt idx="1592">
                  <c:v>38.714991828254234</c:v>
                </c:pt>
                <c:pt idx="1593">
                  <c:v>38.687799506843724</c:v>
                </c:pt>
                <c:pt idx="1594">
                  <c:v>38.660600051773237</c:v>
                </c:pt>
                <c:pt idx="1595">
                  <c:v>38.633393469871329</c:v>
                </c:pt>
                <c:pt idx="1596">
                  <c:v>38.606179767946614</c:v>
                </c:pt>
                <c:pt idx="1597">
                  <c:v>38.578958952789186</c:v>
                </c:pt>
                <c:pt idx="1598">
                  <c:v>38.551731031169844</c:v>
                </c:pt>
                <c:pt idx="1599">
                  <c:v>38.524496009838956</c:v>
                </c:pt>
                <c:pt idx="1600">
                  <c:v>38.497253895527514</c:v>
                </c:pt>
                <c:pt idx="1601">
                  <c:v>38.470004694948891</c:v>
                </c:pt>
                <c:pt idx="1602">
                  <c:v>38.442748414796355</c:v>
                </c:pt>
                <c:pt idx="1603">
                  <c:v>38.415485061743482</c:v>
                </c:pt>
                <c:pt idx="1604">
                  <c:v>38.388214642445611</c:v>
                </c:pt>
                <c:pt idx="1605">
                  <c:v>38.360937163539177</c:v>
                </c:pt>
                <c:pt idx="1606">
                  <c:v>38.333652631641094</c:v>
                </c:pt>
                <c:pt idx="1607">
                  <c:v>38.306361053350848</c:v>
                </c:pt>
                <c:pt idx="1608">
                  <c:v>38.279062435247376</c:v>
                </c:pt>
                <c:pt idx="1609">
                  <c:v>38.251756783891572</c:v>
                </c:pt>
                <c:pt idx="1610">
                  <c:v>38.224444105826194</c:v>
                </c:pt>
                <c:pt idx="1611">
                  <c:v>38.197124407575345</c:v>
                </c:pt>
                <c:pt idx="1612">
                  <c:v>38.169797695644107</c:v>
                </c:pt>
                <c:pt idx="1613">
                  <c:v>38.14246397651862</c:v>
                </c:pt>
                <c:pt idx="1614">
                  <c:v>38.115123256668859</c:v>
                </c:pt>
                <c:pt idx="1615">
                  <c:v>38.08777554254403</c:v>
                </c:pt>
                <c:pt idx="1616">
                  <c:v>38.060420840575901</c:v>
                </c:pt>
                <c:pt idx="1617">
                  <c:v>38.033059157179622</c:v>
                </c:pt>
                <c:pt idx="1618">
                  <c:v>38.005690498749729</c:v>
                </c:pt>
                <c:pt idx="1619">
                  <c:v>37.978314871663926</c:v>
                </c:pt>
                <c:pt idx="1620">
                  <c:v>37.950932282281556</c:v>
                </c:pt>
                <c:pt idx="1621">
                  <c:v>37.923542736945663</c:v>
                </c:pt>
                <c:pt idx="1622">
                  <c:v>37.896146241978222</c:v>
                </c:pt>
                <c:pt idx="1623">
                  <c:v>37.868742803685997</c:v>
                </c:pt>
                <c:pt idx="1624">
                  <c:v>37.841332428357553</c:v>
                </c:pt>
                <c:pt idx="1625">
                  <c:v>37.813915122263033</c:v>
                </c:pt>
                <c:pt idx="1626">
                  <c:v>37.786490891655127</c:v>
                </c:pt>
                <c:pt idx="1627">
                  <c:v>37.759059742769729</c:v>
                </c:pt>
                <c:pt idx="1628">
                  <c:v>37.73162168182418</c:v>
                </c:pt>
                <c:pt idx="1629">
                  <c:v>37.704176715018555</c:v>
                </c:pt>
                <c:pt idx="1630">
                  <c:v>37.676724848536544</c:v>
                </c:pt>
                <c:pt idx="1631">
                  <c:v>37.649266088542952</c:v>
                </c:pt>
                <c:pt idx="1632">
                  <c:v>37.621800441187155</c:v>
                </c:pt>
                <c:pt idx="1633">
                  <c:v>37.594327912599475</c:v>
                </c:pt>
                <c:pt idx="1634">
                  <c:v>37.566848508894083</c:v>
                </c:pt>
                <c:pt idx="1635">
                  <c:v>37.53936223616757</c:v>
                </c:pt>
                <c:pt idx="1636">
                  <c:v>37.511869100499915</c:v>
                </c:pt>
                <c:pt idx="1637">
                  <c:v>37.484369107954635</c:v>
                </c:pt>
                <c:pt idx="1638">
                  <c:v>37.456862264576998</c:v>
                </c:pt>
                <c:pt idx="1639">
                  <c:v>37.429348576395881</c:v>
                </c:pt>
                <c:pt idx="1640">
                  <c:v>37.401828049423663</c:v>
                </c:pt>
                <c:pt idx="1641">
                  <c:v>37.374300689656273</c:v>
                </c:pt>
                <c:pt idx="1642">
                  <c:v>37.346766503072743</c:v>
                </c:pt>
                <c:pt idx="1643">
                  <c:v>37.319225495633781</c:v>
                </c:pt>
                <c:pt idx="1644">
                  <c:v>37.29167767328709</c:v>
                </c:pt>
                <c:pt idx="1645">
                  <c:v>37.26412304195987</c:v>
                </c:pt>
                <c:pt idx="1646">
                  <c:v>37.23656160756574</c:v>
                </c:pt>
                <c:pt idx="1647">
                  <c:v>37.208993376000649</c:v>
                </c:pt>
                <c:pt idx="1648">
                  <c:v>37.181418353144345</c:v>
                </c:pt>
                <c:pt idx="1649">
                  <c:v>37.153836544860162</c:v>
                </c:pt>
                <c:pt idx="1650">
                  <c:v>37.126247956996146</c:v>
                </c:pt>
                <c:pt idx="1651">
                  <c:v>37.098652595382902</c:v>
                </c:pt>
                <c:pt idx="1652">
                  <c:v>37.071050465835128</c:v>
                </c:pt>
                <c:pt idx="1653">
                  <c:v>37.043441574152773</c:v>
                </c:pt>
                <c:pt idx="1654">
                  <c:v>37.015825926117202</c:v>
                </c:pt>
                <c:pt idx="1655">
                  <c:v>36.98820352749641</c:v>
                </c:pt>
                <c:pt idx="1656">
                  <c:v>36.960574384041351</c:v>
                </c:pt>
                <c:pt idx="1657">
                  <c:v>36.932938501486618</c:v>
                </c:pt>
                <c:pt idx="1658">
                  <c:v>36.905295885552178</c:v>
                </c:pt>
                <c:pt idx="1659">
                  <c:v>36.877646541940862</c:v>
                </c:pt>
                <c:pt idx="1660">
                  <c:v>36.849990476341127</c:v>
                </c:pt>
                <c:pt idx="1661">
                  <c:v>36.82232769442502</c:v>
                </c:pt>
                <c:pt idx="1662">
                  <c:v>36.794658201849963</c:v>
                </c:pt>
                <c:pt idx="1663">
                  <c:v>36.766982004255603</c:v>
                </c:pt>
                <c:pt idx="1664">
                  <c:v>36.739299107268629</c:v>
                </c:pt>
                <c:pt idx="1665">
                  <c:v>36.711609516499145</c:v>
                </c:pt>
                <c:pt idx="1666">
                  <c:v>36.683913237541432</c:v>
                </c:pt>
                <c:pt idx="1667">
                  <c:v>36.656210275975234</c:v>
                </c:pt>
                <c:pt idx="1668">
                  <c:v>36.62850063736493</c:v>
                </c:pt>
                <c:pt idx="1669">
                  <c:v>36.600784327259213</c:v>
                </c:pt>
                <c:pt idx="1670">
                  <c:v>36.573061351192798</c:v>
                </c:pt>
                <c:pt idx="1671">
                  <c:v>36.545331714683556</c:v>
                </c:pt>
                <c:pt idx="1672">
                  <c:v>36.517595423234766</c:v>
                </c:pt>
                <c:pt idx="1673">
                  <c:v>36.489852482336424</c:v>
                </c:pt>
                <c:pt idx="1674">
                  <c:v>36.462102897460298</c:v>
                </c:pt>
                <c:pt idx="1675">
                  <c:v>36.434346674067065</c:v>
                </c:pt>
                <c:pt idx="1676">
                  <c:v>36.40658381759885</c:v>
                </c:pt>
                <c:pt idx="1677">
                  <c:v>36.378814333486474</c:v>
                </c:pt>
                <c:pt idx="1678">
                  <c:v>36.351038227142865</c:v>
                </c:pt>
                <c:pt idx="1679">
                  <c:v>36.323255503967594</c:v>
                </c:pt>
                <c:pt idx="1680">
                  <c:v>36.295466169346824</c:v>
                </c:pt>
                <c:pt idx="1681">
                  <c:v>36.267670228649983</c:v>
                </c:pt>
                <c:pt idx="1682">
                  <c:v>36.239867687232476</c:v>
                </c:pt>
                <c:pt idx="1683">
                  <c:v>36.212058550436268</c:v>
                </c:pt>
                <c:pt idx="1684">
                  <c:v>36.184242823587702</c:v>
                </c:pt>
                <c:pt idx="1685">
                  <c:v>36.156420511999556</c:v>
                </c:pt>
                <c:pt idx="1686">
                  <c:v>36.128591620969672</c:v>
                </c:pt>
                <c:pt idx="1687">
                  <c:v>36.100756155780815</c:v>
                </c:pt>
                <c:pt idx="1688">
                  <c:v>36.072914121703519</c:v>
                </c:pt>
                <c:pt idx="1689">
                  <c:v>36.045065523993102</c:v>
                </c:pt>
                <c:pt idx="1690">
                  <c:v>36.017210367889305</c:v>
                </c:pt>
                <c:pt idx="1691">
                  <c:v>35.989348658620109</c:v>
                </c:pt>
                <c:pt idx="1692">
                  <c:v>35.961480401397267</c:v>
                </c:pt>
                <c:pt idx="1693">
                  <c:v>35.933605601421078</c:v>
                </c:pt>
                <c:pt idx="1694">
                  <c:v>35.905724263875634</c:v>
                </c:pt>
                <c:pt idx="1695">
                  <c:v>35.877836393931659</c:v>
                </c:pt>
                <c:pt idx="1696">
                  <c:v>35.849941996745876</c:v>
                </c:pt>
                <c:pt idx="1697">
                  <c:v>35.822041077461833</c:v>
                </c:pt>
                <c:pt idx="1698">
                  <c:v>35.794133641208816</c:v>
                </c:pt>
                <c:pt idx="1699">
                  <c:v>35.766219693101952</c:v>
                </c:pt>
                <c:pt idx="1700">
                  <c:v>35.738299238243819</c:v>
                </c:pt>
                <c:pt idx="1701">
                  <c:v>35.710372281723131</c:v>
                </c:pt>
                <c:pt idx="1702">
                  <c:v>35.682438828612895</c:v>
                </c:pt>
                <c:pt idx="1703">
                  <c:v>35.654498883975471</c:v>
                </c:pt>
                <c:pt idx="1704">
                  <c:v>35.626552452858249</c:v>
                </c:pt>
                <c:pt idx="1705">
                  <c:v>35.598599540295019</c:v>
                </c:pt>
                <c:pt idx="1706">
                  <c:v>35.570640151306904</c:v>
                </c:pt>
                <c:pt idx="1707">
                  <c:v>35.542674290900706</c:v>
                </c:pt>
                <c:pt idx="1708">
                  <c:v>35.514701964070802</c:v>
                </c:pt>
                <c:pt idx="1709">
                  <c:v>35.486723175797444</c:v>
                </c:pt>
                <c:pt idx="1710">
                  <c:v>35.458737931048972</c:v>
                </c:pt>
                <c:pt idx="1711">
                  <c:v>35.430746234779008</c:v>
                </c:pt>
                <c:pt idx="1712">
                  <c:v>35.40274809192865</c:v>
                </c:pt>
                <c:pt idx="1713">
                  <c:v>35.374743507425954</c:v>
                </c:pt>
                <c:pt idx="1714">
                  <c:v>35.346732486186482</c:v>
                </c:pt>
                <c:pt idx="1715">
                  <c:v>35.318715033110827</c:v>
                </c:pt>
                <c:pt idx="1716">
                  <c:v>35.290691153089405</c:v>
                </c:pt>
                <c:pt idx="1717">
                  <c:v>35.262660850997484</c:v>
                </c:pt>
                <c:pt idx="1718">
                  <c:v>35.234624131697927</c:v>
                </c:pt>
                <c:pt idx="1719">
                  <c:v>35.20658100004141</c:v>
                </c:pt>
                <c:pt idx="1720">
                  <c:v>35.178531460866118</c:v>
                </c:pt>
                <c:pt idx="1721">
                  <c:v>35.150475518995968</c:v>
                </c:pt>
                <c:pt idx="1722">
                  <c:v>35.122413179243047</c:v>
                </c:pt>
                <c:pt idx="1723">
                  <c:v>35.094344446407078</c:v>
                </c:pt>
                <c:pt idx="1724">
                  <c:v>35.066269325274298</c:v>
                </c:pt>
                <c:pt idx="1725">
                  <c:v>35.038187820620024</c:v>
                </c:pt>
                <c:pt idx="1726">
                  <c:v>35.010099937203904</c:v>
                </c:pt>
                <c:pt idx="1727">
                  <c:v>34.982005679777181</c:v>
                </c:pt>
                <c:pt idx="1728">
                  <c:v>34.953905053075587</c:v>
                </c:pt>
                <c:pt idx="1729">
                  <c:v>34.925798061822967</c:v>
                </c:pt>
                <c:pt idx="1730">
                  <c:v>34.897684710732484</c:v>
                </c:pt>
                <c:pt idx="1731">
                  <c:v>34.869565004502796</c:v>
                </c:pt>
                <c:pt idx="1732">
                  <c:v>34.841438947820954</c:v>
                </c:pt>
                <c:pt idx="1733">
                  <c:v>34.813306545362188</c:v>
                </c:pt>
                <c:pt idx="1734">
                  <c:v>34.785167801790294</c:v>
                </c:pt>
                <c:pt idx="1735">
                  <c:v>34.757022721755462</c:v>
                </c:pt>
                <c:pt idx="1736">
                  <c:v>34.728871309895709</c:v>
                </c:pt>
                <c:pt idx="1737">
                  <c:v>34.700713570837728</c:v>
                </c:pt>
                <c:pt idx="1738">
                  <c:v>34.67254950919677</c:v>
                </c:pt>
                <c:pt idx="1739">
                  <c:v>34.644379129574304</c:v>
                </c:pt>
                <c:pt idx="1740">
                  <c:v>34.616202436560982</c:v>
                </c:pt>
                <c:pt idx="1741">
                  <c:v>34.588019434736019</c:v>
                </c:pt>
                <c:pt idx="1742">
                  <c:v>34.559830128665617</c:v>
                </c:pt>
                <c:pt idx="1743">
                  <c:v>34.531634522904518</c:v>
                </c:pt>
                <c:pt idx="1744">
                  <c:v>34.50343262199651</c:v>
                </c:pt>
                <c:pt idx="1745">
                  <c:v>34.475224430472494</c:v>
                </c:pt>
                <c:pt idx="1746">
                  <c:v>34.447009952852007</c:v>
                </c:pt>
                <c:pt idx="1747">
                  <c:v>34.418789193643391</c:v>
                </c:pt>
                <c:pt idx="1748">
                  <c:v>34.390562157342856</c:v>
                </c:pt>
                <c:pt idx="1749">
                  <c:v>34.362328848434593</c:v>
                </c:pt>
                <c:pt idx="1750">
                  <c:v>34.334089271392585</c:v>
                </c:pt>
                <c:pt idx="1751">
                  <c:v>34.30584343067796</c:v>
                </c:pt>
                <c:pt idx="1752">
                  <c:v>34.277591330740627</c:v>
                </c:pt>
                <c:pt idx="1753">
                  <c:v>34.249332976020106</c:v>
                </c:pt>
                <c:pt idx="1754">
                  <c:v>34.221068370943868</c:v>
                </c:pt>
                <c:pt idx="1755">
                  <c:v>34.192797519927254</c:v>
                </c:pt>
                <c:pt idx="1756">
                  <c:v>34.164520427374782</c:v>
                </c:pt>
                <c:pt idx="1757">
                  <c:v>34.136237097680514</c:v>
                </c:pt>
                <c:pt idx="1758">
                  <c:v>34.107947535226089</c:v>
                </c:pt>
                <c:pt idx="1759">
                  <c:v>34.079651744382161</c:v>
                </c:pt>
                <c:pt idx="1760">
                  <c:v>34.051349729509418</c:v>
                </c:pt>
                <c:pt idx="1761">
                  <c:v>34.023041494956168</c:v>
                </c:pt>
                <c:pt idx="1762">
                  <c:v>33.994727045059925</c:v>
                </c:pt>
                <c:pt idx="1763">
                  <c:v>33.966406384146737</c:v>
                </c:pt>
                <c:pt idx="1764">
                  <c:v>33.938079516532696</c:v>
                </c:pt>
                <c:pt idx="1765">
                  <c:v>33.909746446522455</c:v>
                </c:pt>
                <c:pt idx="1766">
                  <c:v>33.881407178408914</c:v>
                </c:pt>
                <c:pt idx="1767">
                  <c:v>33.85306171647477</c:v>
                </c:pt>
                <c:pt idx="1768">
                  <c:v>33.82471006499248</c:v>
                </c:pt>
                <c:pt idx="1769">
                  <c:v>33.796352228222283</c:v>
                </c:pt>
                <c:pt idx="1770">
                  <c:v>33.767988210414764</c:v>
                </c:pt>
                <c:pt idx="1771">
                  <c:v>33.739618015809668</c:v>
                </c:pt>
                <c:pt idx="1772">
                  <c:v>33.711241648634918</c:v>
                </c:pt>
                <c:pt idx="1773">
                  <c:v>33.682859113108925</c:v>
                </c:pt>
                <c:pt idx="1774">
                  <c:v>33.654470413439583</c:v>
                </c:pt>
                <c:pt idx="1775">
                  <c:v>33.62607555382246</c:v>
                </c:pt>
                <c:pt idx="1776">
                  <c:v>33.597674538444863</c:v>
                </c:pt>
                <c:pt idx="1777">
                  <c:v>33.569267371481189</c:v>
                </c:pt>
                <c:pt idx="1778">
                  <c:v>33.540854057098009</c:v>
                </c:pt>
                <c:pt idx="1779">
                  <c:v>33.5124345994492</c:v>
                </c:pt>
                <c:pt idx="1780">
                  <c:v>33.484009002679784</c:v>
                </c:pt>
                <c:pt idx="1781">
                  <c:v>33.455577270922838</c:v>
                </c:pt>
                <c:pt idx="1782">
                  <c:v>33.427139408302061</c:v>
                </c:pt>
                <c:pt idx="1783">
                  <c:v>33.398695418930814</c:v>
                </c:pt>
                <c:pt idx="1784">
                  <c:v>33.37024530691167</c:v>
                </c:pt>
                <c:pt idx="1785">
                  <c:v>33.341789076337498</c:v>
                </c:pt>
                <c:pt idx="1786">
                  <c:v>33.313326731290019</c:v>
                </c:pt>
                <c:pt idx="1787">
                  <c:v>33.284858275843384</c:v>
                </c:pt>
                <c:pt idx="1788">
                  <c:v>33.256383714057954</c:v>
                </c:pt>
                <c:pt idx="1789">
                  <c:v>33.227903049986175</c:v>
                </c:pt>
                <c:pt idx="1790">
                  <c:v>33.199416287669933</c:v>
                </c:pt>
                <c:pt idx="1791">
                  <c:v>33.170923431141411</c:v>
                </c:pt>
                <c:pt idx="1792">
                  <c:v>33.142424484422129</c:v>
                </c:pt>
                <c:pt idx="1793">
                  <c:v>33.113919451524019</c:v>
                </c:pt>
                <c:pt idx="1794">
                  <c:v>33.085408336448843</c:v>
                </c:pt>
                <c:pt idx="1795">
                  <c:v>33.056891143189084</c:v>
                </c:pt>
                <c:pt idx="1796">
                  <c:v>33.028367875726417</c:v>
                </c:pt>
                <c:pt idx="1797">
                  <c:v>32.999838538033913</c:v>
                </c:pt>
                <c:pt idx="1798">
                  <c:v>32.971303134073381</c:v>
                </c:pt>
                <c:pt idx="1799">
                  <c:v>32.942761667797704</c:v>
                </c:pt>
                <c:pt idx="1800">
                  <c:v>32.914214143150126</c:v>
                </c:pt>
                <c:pt idx="1801">
                  <c:v>32.885660564063926</c:v>
                </c:pt>
                <c:pt idx="1802">
                  <c:v>32.857100934462203</c:v>
                </c:pt>
                <c:pt idx="1803">
                  <c:v>32.828535258259443</c:v>
                </c:pt>
                <c:pt idx="1804">
                  <c:v>32.799963539360114</c:v>
                </c:pt>
                <c:pt idx="1805">
                  <c:v>32.77138578165885</c:v>
                </c:pt>
                <c:pt idx="1806">
                  <c:v>32.742801989040458</c:v>
                </c:pt>
                <c:pt idx="1807">
                  <c:v>32.714212165382058</c:v>
                </c:pt>
                <c:pt idx="1808">
                  <c:v>32.685616314548604</c:v>
                </c:pt>
                <c:pt idx="1809">
                  <c:v>32.657014440397191</c:v>
                </c:pt>
                <c:pt idx="1810">
                  <c:v>32.628406546775871</c:v>
                </c:pt>
                <c:pt idx="1811">
                  <c:v>32.599792637522285</c:v>
                </c:pt>
                <c:pt idx="1812">
                  <c:v>32.571172716464744</c:v>
                </c:pt>
                <c:pt idx="1813">
                  <c:v>32.542546787423667</c:v>
                </c:pt>
                <c:pt idx="1814">
                  <c:v>32.513914854208956</c:v>
                </c:pt>
                <c:pt idx="1815">
                  <c:v>32.485276920620635</c:v>
                </c:pt>
                <c:pt idx="1816">
                  <c:v>32.456632990451048</c:v>
                </c:pt>
                <c:pt idx="1817">
                  <c:v>32.4279830674827</c:v>
                </c:pt>
                <c:pt idx="1818">
                  <c:v>32.399327155488855</c:v>
                </c:pt>
                <c:pt idx="1819">
                  <c:v>32.370665258233672</c:v>
                </c:pt>
                <c:pt idx="1820">
                  <c:v>32.341997379472161</c:v>
                </c:pt>
                <c:pt idx="1821">
                  <c:v>32.313323522951158</c:v>
                </c:pt>
                <c:pt idx="1822">
                  <c:v>32.284643692406064</c:v>
                </c:pt>
                <c:pt idx="1823">
                  <c:v>32.255957891566581</c:v>
                </c:pt>
                <c:pt idx="1824">
                  <c:v>32.227266124151541</c:v>
                </c:pt>
                <c:pt idx="1825">
                  <c:v>32.198568393870062</c:v>
                </c:pt>
                <c:pt idx="1826">
                  <c:v>32.169864704424185</c:v>
                </c:pt>
                <c:pt idx="1827">
                  <c:v>32.141155059506033</c:v>
                </c:pt>
                <c:pt idx="1828">
                  <c:v>32.112439462800012</c:v>
                </c:pt>
                <c:pt idx="1829">
                  <c:v>32.083717917978916</c:v>
                </c:pt>
                <c:pt idx="1830">
                  <c:v>32.054990428710923</c:v>
                </c:pt>
                <c:pt idx="1831">
                  <c:v>32.026256998651327</c:v>
                </c:pt>
                <c:pt idx="1832">
                  <c:v>31.997517631449757</c:v>
                </c:pt>
                <c:pt idx="1833">
                  <c:v>31.968772330746102</c:v>
                </c:pt>
                <c:pt idx="1834">
                  <c:v>31.940021100170931</c:v>
                </c:pt>
                <c:pt idx="1835">
                  <c:v>31.911263943346377</c:v>
                </c:pt>
                <c:pt idx="1836">
                  <c:v>31.882500863887415</c:v>
                </c:pt>
                <c:pt idx="1837">
                  <c:v>31.853731865398338</c:v>
                </c:pt>
                <c:pt idx="1838">
                  <c:v>31.824956951477105</c:v>
                </c:pt>
                <c:pt idx="1839">
                  <c:v>31.796176125710286</c:v>
                </c:pt>
                <c:pt idx="1840">
                  <c:v>31.767389391679121</c:v>
                </c:pt>
                <c:pt idx="1841">
                  <c:v>31.738596752955051</c:v>
                </c:pt>
                <c:pt idx="1842">
                  <c:v>31.709798213100033</c:v>
                </c:pt>
                <c:pt idx="1843">
                  <c:v>31.680993775669346</c:v>
                </c:pt>
                <c:pt idx="1844">
                  <c:v>31.652183444208948</c:v>
                </c:pt>
                <c:pt idx="1845">
                  <c:v>31.623367222256231</c:v>
                </c:pt>
                <c:pt idx="1846">
                  <c:v>31.5945451133408</c:v>
                </c:pt>
                <c:pt idx="1847">
                  <c:v>31.5657171209849</c:v>
                </c:pt>
                <c:pt idx="1848">
                  <c:v>31.536883248700889</c:v>
                </c:pt>
                <c:pt idx="1849">
                  <c:v>31.508043499993054</c:v>
                </c:pt>
                <c:pt idx="1850">
                  <c:v>31.479197878358828</c:v>
                </c:pt>
                <c:pt idx="1851">
                  <c:v>31.450346387286135</c:v>
                </c:pt>
                <c:pt idx="1852">
                  <c:v>31.421489030255742</c:v>
                </c:pt>
                <c:pt idx="1853">
                  <c:v>31.392625810739528</c:v>
                </c:pt>
                <c:pt idx="1854">
                  <c:v>31.363756732201505</c:v>
                </c:pt>
                <c:pt idx="1855">
                  <c:v>31.334881798097857</c:v>
                </c:pt>
                <c:pt idx="1856">
                  <c:v>31.306001011876628</c:v>
                </c:pt>
                <c:pt idx="1857">
                  <c:v>31.277114376979053</c:v>
                </c:pt>
                <c:pt idx="1858">
                  <c:v>31.248221896835336</c:v>
                </c:pt>
                <c:pt idx="1859">
                  <c:v>31.219323574870444</c:v>
                </c:pt>
                <c:pt idx="1860">
                  <c:v>31.190419414500919</c:v>
                </c:pt>
                <c:pt idx="1861">
                  <c:v>31.161509419134752</c:v>
                </c:pt>
                <c:pt idx="1862">
                  <c:v>31.132593592172707</c:v>
                </c:pt>
                <c:pt idx="1863">
                  <c:v>31.103671937006972</c:v>
                </c:pt>
                <c:pt idx="1864">
                  <c:v>31.074744457023876</c:v>
                </c:pt>
                <c:pt idx="1865">
                  <c:v>31.045811155598912</c:v>
                </c:pt>
                <c:pt idx="1866">
                  <c:v>31.016872036102658</c:v>
                </c:pt>
                <c:pt idx="1867">
                  <c:v>30.987927101896076</c:v>
                </c:pt>
                <c:pt idx="1868">
                  <c:v>30.958976356333668</c:v>
                </c:pt>
                <c:pt idx="1869">
                  <c:v>30.930019802761215</c:v>
                </c:pt>
                <c:pt idx="1870">
                  <c:v>30.901057444517502</c:v>
                </c:pt>
                <c:pt idx="1871">
                  <c:v>30.872089284934454</c:v>
                </c:pt>
                <c:pt idx="1872">
                  <c:v>30.843115327334612</c:v>
                </c:pt>
                <c:pt idx="1873">
                  <c:v>30.81413557503457</c:v>
                </c:pt>
                <c:pt idx="1874">
                  <c:v>30.785150031341892</c:v>
                </c:pt>
                <c:pt idx="1875">
                  <c:v>30.756158699558149</c:v>
                </c:pt>
                <c:pt idx="1876">
                  <c:v>30.727161582977452</c:v>
                </c:pt>
                <c:pt idx="1877">
                  <c:v>30.698158684884749</c:v>
                </c:pt>
                <c:pt idx="1878">
                  <c:v>30.669150008558823</c:v>
                </c:pt>
                <c:pt idx="1879">
                  <c:v>30.640135557271101</c:v>
                </c:pt>
                <c:pt idx="1880">
                  <c:v>30.611115334285049</c:v>
                </c:pt>
                <c:pt idx="1881">
                  <c:v>30.582089342857603</c:v>
                </c:pt>
                <c:pt idx="1882">
                  <c:v>30.553057586237529</c:v>
                </c:pt>
                <c:pt idx="1883">
                  <c:v>30.524020067667088</c:v>
                </c:pt>
                <c:pt idx="1884">
                  <c:v>30.494976790381028</c:v>
                </c:pt>
                <c:pt idx="1885">
                  <c:v>30.465927757606337</c:v>
                </c:pt>
                <c:pt idx="1886">
                  <c:v>30.436872972562565</c:v>
                </c:pt>
                <c:pt idx="1887">
                  <c:v>30.407812438464294</c:v>
                </c:pt>
                <c:pt idx="1888">
                  <c:v>30.378746158515337</c:v>
                </c:pt>
                <c:pt idx="1889">
                  <c:v>30.349674135916207</c:v>
                </c:pt>
                <c:pt idx="1890">
                  <c:v>30.32059637385716</c:v>
                </c:pt>
                <c:pt idx="1891">
                  <c:v>30.291512875523562</c:v>
                </c:pt>
                <c:pt idx="1892">
                  <c:v>30.262423644091967</c:v>
                </c:pt>
                <c:pt idx="1893">
                  <c:v>30.233328682733212</c:v>
                </c:pt>
                <c:pt idx="1894">
                  <c:v>30.204227994611031</c:v>
                </c:pt>
                <c:pt idx="1895">
                  <c:v>30.175121582880639</c:v>
                </c:pt>
                <c:pt idx="1896">
                  <c:v>30.146009450692915</c:v>
                </c:pt>
                <c:pt idx="1897">
                  <c:v>30.116891601188666</c:v>
                </c:pt>
                <c:pt idx="1898">
                  <c:v>30.087768037504929</c:v>
                </c:pt>
                <c:pt idx="1899">
                  <c:v>30.058638762769878</c:v>
                </c:pt>
                <c:pt idx="1900">
                  <c:v>30.02950378010474</c:v>
                </c:pt>
                <c:pt idx="1901">
                  <c:v>30.000363092625992</c:v>
                </c:pt>
                <c:pt idx="1902">
                  <c:v>29.971216703440199</c:v>
                </c:pt>
                <c:pt idx="1903">
                  <c:v>29.942064615649326</c:v>
                </c:pt>
                <c:pt idx="1904">
                  <c:v>29.912906832347971</c:v>
                </c:pt>
                <c:pt idx="1905">
                  <c:v>29.883743356624354</c:v>
                </c:pt>
                <c:pt idx="1906">
                  <c:v>29.854574191559035</c:v>
                </c:pt>
                <c:pt idx="1907">
                  <c:v>29.82539934022692</c:v>
                </c:pt>
                <c:pt idx="1908">
                  <c:v>29.79621880569589</c:v>
                </c:pt>
                <c:pt idx="1909">
                  <c:v>29.76703259102635</c:v>
                </c:pt>
                <c:pt idx="1910">
                  <c:v>29.737840699273423</c:v>
                </c:pt>
                <c:pt idx="1911">
                  <c:v>29.708643133485126</c:v>
                </c:pt>
                <c:pt idx="1912">
                  <c:v>29.67943989670211</c:v>
                </c:pt>
                <c:pt idx="1913">
                  <c:v>29.650230991960147</c:v>
                </c:pt>
                <c:pt idx="1914">
                  <c:v>29.621016422286946</c:v>
                </c:pt>
                <c:pt idx="1915">
                  <c:v>29.591796190704446</c:v>
                </c:pt>
                <c:pt idx="1916">
                  <c:v>29.562570300227691</c:v>
                </c:pt>
                <c:pt idx="1917">
                  <c:v>29.5333387538663</c:v>
                </c:pt>
                <c:pt idx="1918">
                  <c:v>29.504101554622316</c:v>
                </c:pt>
                <c:pt idx="1919">
                  <c:v>29.474858705491261</c:v>
                </c:pt>
                <c:pt idx="1920">
                  <c:v>29.445610209462799</c:v>
                </c:pt>
                <c:pt idx="1921">
                  <c:v>29.416356069520909</c:v>
                </c:pt>
                <c:pt idx="1922">
                  <c:v>29.387096288642006</c:v>
                </c:pt>
                <c:pt idx="1923">
                  <c:v>29.357830869797358</c:v>
                </c:pt>
                <c:pt idx="1924">
                  <c:v>29.328559815950211</c:v>
                </c:pt>
                <c:pt idx="1925">
                  <c:v>29.299283130059255</c:v>
                </c:pt>
                <c:pt idx="1926">
                  <c:v>29.270000815076308</c:v>
                </c:pt>
                <c:pt idx="1927">
                  <c:v>29.240712873947022</c:v>
                </c:pt>
                <c:pt idx="1928">
                  <c:v>29.211419309610363</c:v>
                </c:pt>
                <c:pt idx="1929">
                  <c:v>29.182120124999923</c:v>
                </c:pt>
                <c:pt idx="1930">
                  <c:v>29.152815323042908</c:v>
                </c:pt>
                <c:pt idx="1931">
                  <c:v>29.123504906659306</c:v>
                </c:pt>
                <c:pt idx="1932">
                  <c:v>29.094188878765049</c:v>
                </c:pt>
                <c:pt idx="1933">
                  <c:v>29.064867242268225</c:v>
                </c:pt>
                <c:pt idx="1934">
                  <c:v>29.035540000072235</c:v>
                </c:pt>
                <c:pt idx="1935">
                  <c:v>29.006207155072172</c:v>
                </c:pt>
                <c:pt idx="1936">
                  <c:v>28.976868710160229</c:v>
                </c:pt>
                <c:pt idx="1937">
                  <c:v>28.947524668219753</c:v>
                </c:pt>
                <c:pt idx="1938">
                  <c:v>28.918175032130126</c:v>
                </c:pt>
                <c:pt idx="1939">
                  <c:v>28.888819804764328</c:v>
                </c:pt>
                <c:pt idx="1940">
                  <c:v>28.859458988988074</c:v>
                </c:pt>
                <c:pt idx="1941">
                  <c:v>28.830092587662456</c:v>
                </c:pt>
                <c:pt idx="1942">
                  <c:v>28.800720603642922</c:v>
                </c:pt>
                <c:pt idx="1943">
                  <c:v>28.771343039778206</c:v>
                </c:pt>
                <c:pt idx="1944">
                  <c:v>28.741959898911247</c:v>
                </c:pt>
                <c:pt idx="1945">
                  <c:v>28.712571183879383</c:v>
                </c:pt>
                <c:pt idx="1946">
                  <c:v>28.683176897515057</c:v>
                </c:pt>
                <c:pt idx="1947">
                  <c:v>28.653777042643178</c:v>
                </c:pt>
                <c:pt idx="1948">
                  <c:v>28.624371622083896</c:v>
                </c:pt>
                <c:pt idx="1949">
                  <c:v>28.594960638651404</c:v>
                </c:pt>
                <c:pt idx="1950">
                  <c:v>28.565544095155222</c:v>
                </c:pt>
                <c:pt idx="1951">
                  <c:v>28.536121994396641</c:v>
                </c:pt>
                <c:pt idx="1952">
                  <c:v>28.506694339174519</c:v>
                </c:pt>
                <c:pt idx="1953">
                  <c:v>28.477261132279647</c:v>
                </c:pt>
                <c:pt idx="1954">
                  <c:v>28.447822376497189</c:v>
                </c:pt>
                <c:pt idx="1955">
                  <c:v>28.418378074608828</c:v>
                </c:pt>
                <c:pt idx="1956">
                  <c:v>28.388928229387869</c:v>
                </c:pt>
                <c:pt idx="1957">
                  <c:v>28.359472843605182</c:v>
                </c:pt>
                <c:pt idx="1958">
                  <c:v>28.330011920022599</c:v>
                </c:pt>
                <c:pt idx="1959">
                  <c:v>28.300545461399356</c:v>
                </c:pt>
                <c:pt idx="1960">
                  <c:v>28.271073470487355</c:v>
                </c:pt>
                <c:pt idx="1961">
                  <c:v>28.241595950033897</c:v>
                </c:pt>
                <c:pt idx="1962">
                  <c:v>28.212112902780632</c:v>
                </c:pt>
                <c:pt idx="1963">
                  <c:v>28.182624331463746</c:v>
                </c:pt>
                <c:pt idx="1964">
                  <c:v>28.153130238813549</c:v>
                </c:pt>
                <c:pt idx="1965">
                  <c:v>28.123630627555457</c:v>
                </c:pt>
                <c:pt idx="1966">
                  <c:v>28.094125500409984</c:v>
                </c:pt>
                <c:pt idx="1967">
                  <c:v>28.064614860091531</c:v>
                </c:pt>
                <c:pt idx="1968">
                  <c:v>28.035098709308475</c:v>
                </c:pt>
                <c:pt idx="1969">
                  <c:v>28.005577050765332</c:v>
                </c:pt>
                <c:pt idx="1970">
                  <c:v>27.976049887161238</c:v>
                </c:pt>
                <c:pt idx="1971">
                  <c:v>27.946517221188927</c:v>
                </c:pt>
                <c:pt idx="1972">
                  <c:v>27.916979055535588</c:v>
                </c:pt>
                <c:pt idx="1973">
                  <c:v>27.887435392885788</c:v>
                </c:pt>
                <c:pt idx="1974">
                  <c:v>27.857886235915803</c:v>
                </c:pt>
                <c:pt idx="1975">
                  <c:v>27.828331587298518</c:v>
                </c:pt>
                <c:pt idx="1976">
                  <c:v>27.798771449700972</c:v>
                </c:pt>
                <c:pt idx="1977">
                  <c:v>27.769205825785228</c:v>
                </c:pt>
                <c:pt idx="1978">
                  <c:v>27.73963471820775</c:v>
                </c:pt>
                <c:pt idx="1979">
                  <c:v>27.710058129621032</c:v>
                </c:pt>
                <c:pt idx="1980">
                  <c:v>27.680476062671278</c:v>
                </c:pt>
                <c:pt idx="1981">
                  <c:v>27.650888519999683</c:v>
                </c:pt>
                <c:pt idx="1982">
                  <c:v>27.621295504243655</c:v>
                </c:pt>
                <c:pt idx="1983">
                  <c:v>27.591697018033244</c:v>
                </c:pt>
                <c:pt idx="1984">
                  <c:v>27.562093063996372</c:v>
                </c:pt>
                <c:pt idx="1985">
                  <c:v>27.532483644753256</c:v>
                </c:pt>
                <c:pt idx="1986">
                  <c:v>27.502868762921338</c:v>
                </c:pt>
                <c:pt idx="1987">
                  <c:v>27.47324842111118</c:v>
                </c:pt>
                <c:pt idx="1988">
                  <c:v>27.443622621929528</c:v>
                </c:pt>
                <c:pt idx="1989">
                  <c:v>27.413991367977886</c:v>
                </c:pt>
                <c:pt idx="1990">
                  <c:v>27.384354661853632</c:v>
                </c:pt>
                <c:pt idx="1991">
                  <c:v>27.354712506147592</c:v>
                </c:pt>
                <c:pt idx="1992">
                  <c:v>27.325064903446194</c:v>
                </c:pt>
                <c:pt idx="1993">
                  <c:v>27.295411856333118</c:v>
                </c:pt>
                <c:pt idx="1994">
                  <c:v>27.265753367383791</c:v>
                </c:pt>
                <c:pt idx="1995">
                  <c:v>27.236089439171113</c:v>
                </c:pt>
                <c:pt idx="1996">
                  <c:v>27.20642007426315</c:v>
                </c:pt>
                <c:pt idx="1997">
                  <c:v>27.176745275222704</c:v>
                </c:pt>
                <c:pt idx="1998">
                  <c:v>27.147065044606485</c:v>
                </c:pt>
                <c:pt idx="1999">
                  <c:v>27.117379384969322</c:v>
                </c:pt>
                <c:pt idx="2000">
                  <c:v>27.08768829885884</c:v>
                </c:pt>
                <c:pt idx="2001">
                  <c:v>27.057991788819042</c:v>
                </c:pt>
                <c:pt idx="2002">
                  <c:v>26.760728928619436</c:v>
                </c:pt>
                <c:pt idx="2003">
                  <c:v>26.462926439426088</c:v>
                </c:pt>
                <c:pt idx="2004">
                  <c:v>26.164586790197522</c:v>
                </c:pt>
                <c:pt idx="2005">
                  <c:v>25.865712406728797</c:v>
                </c:pt>
                <c:pt idx="2006">
                  <c:v>25.566305673365822</c:v>
                </c:pt>
                <c:pt idx="2007">
                  <c:v>25.266368934665252</c:v>
                </c:pt>
                <c:pt idx="2008">
                  <c:v>24.965904497017892</c:v>
                </c:pt>
                <c:pt idx="2009">
                  <c:v>24.664914630224693</c:v>
                </c:pt>
                <c:pt idx="2010">
                  <c:v>24.36340156903286</c:v>
                </c:pt>
                <c:pt idx="2011">
                  <c:v>24.06136751463249</c:v>
                </c:pt>
                <c:pt idx="2012">
                  <c:v>23.758814636110728</c:v>
                </c:pt>
                <c:pt idx="2013">
                  <c:v>23.455745071876649</c:v>
                </c:pt>
                <c:pt idx="2014">
                  <c:v>23.15216093103955</c:v>
                </c:pt>
                <c:pt idx="2015">
                  <c:v>22.848064294756984</c:v>
                </c:pt>
                <c:pt idx="2016">
                  <c:v>22.543457217550738</c:v>
                </c:pt>
                <c:pt idx="2017">
                  <c:v>22.238341728583745</c:v>
                </c:pt>
                <c:pt idx="2018">
                  <c:v>21.932719832911356</c:v>
                </c:pt>
                <c:pt idx="2019">
                  <c:v>21.626593512695521</c:v>
                </c:pt>
                <c:pt idx="2020">
                  <c:v>21.319964728392407</c:v>
                </c:pt>
                <c:pt idx="2021">
                  <c:v>21.012835419909887</c:v>
                </c:pt>
                <c:pt idx="2022">
                  <c:v>20.70520750773419</c:v>
                </c:pt>
                <c:pt idx="2023">
                  <c:v>20.397082894033026</c:v>
                </c:pt>
                <c:pt idx="2024">
                  <c:v>20.088463463726281</c:v>
                </c:pt>
                <c:pt idx="2025">
                  <c:v>19.779351085536764</c:v>
                </c:pt>
                <c:pt idx="2026">
                  <c:v>19.469747613009829</c:v>
                </c:pt>
                <c:pt idx="2027">
                  <c:v>19.159654885510509</c:v>
                </c:pt>
                <c:pt idx="2028">
                  <c:v>18.849074729198431</c:v>
                </c:pt>
                <c:pt idx="2029">
                  <c:v>18.538008957974924</c:v>
                </c:pt>
                <c:pt idx="2030">
                  <c:v>18.22645937441122</c:v>
                </c:pt>
                <c:pt idx="2031">
                  <c:v>17.914427770651578</c:v>
                </c:pt>
                <c:pt idx="2032">
                  <c:v>17.60191592929711</c:v>
                </c:pt>
                <c:pt idx="2033">
                  <c:v>17.288925624266067</c:v>
                </c:pt>
                <c:pt idx="2034">
                  <c:v>16.975458621634299</c:v>
                </c:pt>
                <c:pt idx="2035">
                  <c:v>16.66151668045768</c:v>
                </c:pt>
                <c:pt idx="2036">
                  <c:v>16.347101553569683</c:v>
                </c:pt>
                <c:pt idx="2037">
                  <c:v>16.032214988366224</c:v>
                </c:pt>
                <c:pt idx="2038">
                  <c:v>15.716858727566795</c:v>
                </c:pt>
                <c:pt idx="2039">
                  <c:v>15.401034509959068</c:v>
                </c:pt>
                <c:pt idx="2040">
                  <c:v>15.084744071125032</c:v>
                </c:pt>
                <c:pt idx="2041">
                  <c:v>14.767989144151617</c:v>
                </c:pt>
                <c:pt idx="2042">
                  <c:v>14.450771460321599</c:v>
                </c:pt>
                <c:pt idx="2043">
                  <c:v>14.13309274978754</c:v>
                </c:pt>
                <c:pt idx="2044">
                  <c:v>13.814954742231789</c:v>
                </c:pt>
                <c:pt idx="2045">
                  <c:v>13.496359167509068</c:v>
                </c:pt>
                <c:pt idx="2046">
                  <c:v>13.177307756272272</c:v>
                </c:pt>
                <c:pt idx="2047">
                  <c:v>12.857802240584432</c:v>
                </c:pt>
                <c:pt idx="2048">
                  <c:v>12.537844354513396</c:v>
                </c:pt>
                <c:pt idx="2049">
                  <c:v>12.217435834715003</c:v>
                </c:pt>
                <c:pt idx="2050">
                  <c:v>11.896578420998434</c:v>
                </c:pt>
                <c:pt idx="2051">
                  <c:v>11.575273856876967</c:v>
                </c:pt>
                <c:pt idx="2052">
                  <c:v>11.2535238901095</c:v>
                </c:pt>
                <c:pt idx="2053">
                  <c:v>10.931330273220853</c:v>
                </c:pt>
                <c:pt idx="2054">
                  <c:v>10.608694764014411</c:v>
                </c:pt>
                <c:pt idx="2055">
                  <c:v>10.285619126068394</c:v>
                </c:pt>
                <c:pt idx="2056">
                  <c:v>9.9621051292205944</c:v>
                </c:pt>
                <c:pt idx="2057">
                  <c:v>9.6381545500379975</c:v>
                </c:pt>
                <c:pt idx="2058">
                  <c:v>9.3137691722758298</c:v>
                </c:pt>
                <c:pt idx="2059">
                  <c:v>8.9889507873218584</c:v>
                </c:pt>
                <c:pt idx="2060">
                  <c:v>8.6637011946303399</c:v>
                </c:pt>
                <c:pt idx="2061">
                  <c:v>8.3380222021419108</c:v>
                </c:pt>
                <c:pt idx="2062">
                  <c:v>8.011915626693165</c:v>
                </c:pt>
                <c:pt idx="2063">
                  <c:v>7.685383294412417</c:v>
                </c:pt>
                <c:pt idx="2064">
                  <c:v>7.3584270411042301</c:v>
                </c:pt>
                <c:pt idx="2065">
                  <c:v>7.0310487126238144</c:v>
                </c:pt>
                <c:pt idx="2066">
                  <c:v>6.703250165238547</c:v>
                </c:pt>
                <c:pt idx="2067">
                  <c:v>6.3750332659764393</c:v>
                </c:pt>
                <c:pt idx="2068">
                  <c:v>6.046399892967476</c:v>
                </c:pt>
                <c:pt idx="2069">
                  <c:v>5.7173519357709806</c:v>
                </c:pt>
                <c:pt idx="2070">
                  <c:v>5.3878912956916656</c:v>
                </c:pt>
                <c:pt idx="2071">
                  <c:v>5.0580198860868419</c:v>
                </c:pt>
                <c:pt idx="2072">
                  <c:v>4.7277396326609304</c:v>
                </c:pt>
                <c:pt idx="2073">
                  <c:v>4.3970524737509198</c:v>
                </c:pt>
                <c:pt idx="2074">
                  <c:v>4.0659603606006378</c:v>
                </c:pt>
                <c:pt idx="2075">
                  <c:v>3.734465257621669</c:v>
                </c:pt>
                <c:pt idx="2076">
                  <c:v>3.4025691426522142</c:v>
                </c:pt>
                <c:pt idx="2077">
                  <c:v>3.0702740071938561</c:v>
                </c:pt>
                <c:pt idx="2078">
                  <c:v>2.7375818566486201</c:v>
                </c:pt>
                <c:pt idx="2079">
                  <c:v>2.4044947105399719</c:v>
                </c:pt>
                <c:pt idx="2080">
                  <c:v>2.0710146027267702</c:v>
                </c:pt>
                <c:pt idx="2081">
                  <c:v>1.737143581604456</c:v>
                </c:pt>
                <c:pt idx="2082">
                  <c:v>1.402883710299508</c:v>
                </c:pt>
                <c:pt idx="2083">
                  <c:v>1.0682370668512382</c:v>
                </c:pt>
                <c:pt idx="2084">
                  <c:v>0.73320574438679198</c:v>
                </c:pt>
                <c:pt idx="2085">
                  <c:v>0.39779185128332611</c:v>
                </c:pt>
                <c:pt idx="2086">
                  <c:v>6.1997511324018824E-2</c:v>
                </c:pt>
                <c:pt idx="2087">
                  <c:v>-0.27417513615902639</c:v>
                </c:pt>
                <c:pt idx="2088">
                  <c:v>-0.61072393614721476</c:v>
                </c:pt>
                <c:pt idx="2089">
                  <c:v>-0.9476467178120378</c:v>
                </c:pt>
                <c:pt idx="2090">
                  <c:v>-1.2849412943966467</c:v>
                </c:pt>
                <c:pt idx="2091">
                  <c:v>-1.622605463108608</c:v>
                </c:pt>
                <c:pt idx="2092">
                  <c:v>-1.9606370050227704</c:v>
                </c:pt>
                <c:pt idx="2093">
                  <c:v>-2.2990336849902464</c:v>
                </c:pt>
                <c:pt idx="2094">
                  <c:v>-2.6377932515606699</c:v>
                </c:pt>
                <c:pt idx="2095">
                  <c:v>-2.9769134369088279</c:v>
                </c:pt>
                <c:pt idx="2096">
                  <c:v>-3.3163919567742397</c:v>
                </c:pt>
                <c:pt idx="2097">
                  <c:v>-3.656226510407067</c:v>
                </c:pt>
                <c:pt idx="2098">
                  <c:v>-3.99641478052459</c:v>
                </c:pt>
                <c:pt idx="2099">
                  <c:v>-4.3369544332740579</c:v>
                </c:pt>
                <c:pt idx="2100">
                  <c:v>-4.6778431182079379</c:v>
                </c:pt>
                <c:pt idx="2101">
                  <c:v>-5.0190784682628822</c:v>
                </c:pt>
                <c:pt idx="2102">
                  <c:v>-5.3606580997527695</c:v>
                </c:pt>
                <c:pt idx="2103">
                  <c:v>-5.7025796123662751</c:v>
                </c:pt>
                <c:pt idx="2104">
                  <c:v>-6.0448405891745578</c:v>
                </c:pt>
                <c:pt idx="2105">
                  <c:v>-6.3874385966460538</c:v>
                </c:pt>
                <c:pt idx="2106">
                  <c:v>-6.7303711846727587</c:v>
                </c:pt>
                <c:pt idx="2107">
                  <c:v>-7.0736358866008251</c:v>
                </c:pt>
                <c:pt idx="2108">
                  <c:v>-7.4172302192725867</c:v>
                </c:pt>
                <c:pt idx="2109">
                  <c:v>-7.7611516830741678</c:v>
                </c:pt>
                <c:pt idx="2110">
                  <c:v>-8.1053977619942028</c:v>
                </c:pt>
                <c:pt idx="2111">
                  <c:v>-8.4499659236870137</c:v>
                </c:pt>
                <c:pt idx="2112">
                  <c:v>-8.7948536195481974</c:v>
                </c:pt>
                <c:pt idx="2113">
                  <c:v>-9.1400582847934828</c:v>
                </c:pt>
                <c:pt idx="2114">
                  <c:v>-9.4855773385486728</c:v>
                </c:pt>
                <c:pt idx="2115">
                  <c:v>-9.8314081839472287</c:v>
                </c:pt>
                <c:pt idx="2116">
                  <c:v>-10.17754820823302</c:v>
                </c:pt>
                <c:pt idx="2117">
                  <c:v>-10.523994782874261</c:v>
                </c:pt>
                <c:pt idx="2118">
                  <c:v>-10.870745263682473</c:v>
                </c:pt>
                <c:pt idx="2119">
                  <c:v>-11.217796990940498</c:v>
                </c:pt>
                <c:pt idx="2120">
                  <c:v>-11.565147289536599</c:v>
                </c:pt>
                <c:pt idx="2121">
                  <c:v>-11.912793469106354</c:v>
                </c:pt>
                <c:pt idx="2122">
                  <c:v>-12.260732824184659</c:v>
                </c:pt>
                <c:pt idx="2123">
                  <c:v>-12.608962634360624</c:v>
                </c:pt>
                <c:pt idx="2124">
                  <c:v>-12.957480164441243</c:v>
                </c:pt>
                <c:pt idx="2125">
                  <c:v>-13.306282664623838</c:v>
                </c:pt>
                <c:pt idx="2126">
                  <c:v>-13.655367370673712</c:v>
                </c:pt>
                <c:pt idx="2127">
                  <c:v>-14.004731504108621</c:v>
                </c:pt>
                <c:pt idx="2128">
                  <c:v>-14.35437227239342</c:v>
                </c:pt>
                <c:pt idx="2129">
                  <c:v>-14.704286869134057</c:v>
                </c:pt>
                <c:pt idx="2130">
                  <c:v>-15.054472474287662</c:v>
                </c:pt>
                <c:pt idx="2131">
                  <c:v>-15.404926254371802</c:v>
                </c:pt>
                <c:pt idx="2132">
                  <c:v>-15.755645362683831</c:v>
                </c:pt>
                <c:pt idx="2133">
                  <c:v>-16.106626939526862</c:v>
                </c:pt>
                <c:pt idx="2134">
                  <c:v>-16.457868112438238</c:v>
                </c:pt>
                <c:pt idx="2135">
                  <c:v>-16.8093659964305</c:v>
                </c:pt>
                <c:pt idx="2136">
                  <c:v>-17.161117694233262</c:v>
                </c:pt>
                <c:pt idx="2137">
                  <c:v>-17.513120296542535</c:v>
                </c:pt>
                <c:pt idx="2138">
                  <c:v>-17.865370882276263</c:v>
                </c:pt>
                <c:pt idx="2139">
                  <c:v>-18.217866518838957</c:v>
                </c:pt>
                <c:pt idx="2140">
                  <c:v>-18.570604262383799</c:v>
                </c:pt>
                <c:pt idx="2141">
                  <c:v>-18.923581158089789</c:v>
                </c:pt>
                <c:pt idx="2142">
                  <c:v>-19.276794240437827</c:v>
                </c:pt>
                <c:pt idx="2143">
                  <c:v>-19.630240533495492</c:v>
                </c:pt>
                <c:pt idx="2144">
                  <c:v>-19.983917051206546</c:v>
                </c:pt>
                <c:pt idx="2145">
                  <c:v>-20.337820797683033</c:v>
                </c:pt>
                <c:pt idx="2146">
                  <c:v>-20.691948767508151</c:v>
                </c:pt>
                <c:pt idx="2147">
                  <c:v>-21.046297946037793</c:v>
                </c:pt>
                <c:pt idx="2148">
                  <c:v>-21.400865309711612</c:v>
                </c:pt>
                <c:pt idx="2149">
                  <c:v>-21.755647826365383</c:v>
                </c:pt>
                <c:pt idx="2150">
                  <c:v>-22.11064245555211</c:v>
                </c:pt>
                <c:pt idx="2151">
                  <c:v>-22.46584614886233</c:v>
                </c:pt>
                <c:pt idx="2152">
                  <c:v>-22.821255850253593</c:v>
                </c:pt>
                <c:pt idx="2153">
                  <c:v>-23.176868496382777</c:v>
                </c:pt>
                <c:pt idx="2154">
                  <c:v>-23.53268101693979</c:v>
                </c:pt>
                <c:pt idx="2155">
                  <c:v>-23.888690334989388</c:v>
                </c:pt>
                <c:pt idx="2156">
                  <c:v>-24.244893367315012</c:v>
                </c:pt>
                <c:pt idx="2157">
                  <c:v>-24.601287024765565</c:v>
                </c:pt>
                <c:pt idx="2158">
                  <c:v>-24.957868212607497</c:v>
                </c:pt>
                <c:pt idx="2159">
                  <c:v>-25.314633830879504</c:v>
                </c:pt>
                <c:pt idx="2160">
                  <c:v>-25.671580774749792</c:v>
                </c:pt>
                <c:pt idx="2161">
                  <c:v>-26.028705934879174</c:v>
                </c:pt>
                <c:pt idx="2162">
                  <c:v>-26.386006197785623</c:v>
                </c:pt>
                <c:pt idx="2163">
                  <c:v>-26.743478446209007</c:v>
                </c:pt>
                <c:pt idx="2164">
                  <c:v>-27.101119559485102</c:v>
                </c:pt>
                <c:pt idx="2165">
                  <c:v>-27.45892641391691</c:v>
                </c:pt>
                <c:pt idx="2166">
                  <c:v>-27.816895883150291</c:v>
                </c:pt>
                <c:pt idx="2167">
                  <c:v>-28.175024838552226</c:v>
                </c:pt>
                <c:pt idx="2168">
                  <c:v>-28.533310149592289</c:v>
                </c:pt>
                <c:pt idx="2169">
                  <c:v>-28.891748684224087</c:v>
                </c:pt>
                <c:pt idx="2170">
                  <c:v>-29.250337309270463</c:v>
                </c:pt>
                <c:pt idx="2171">
                  <c:v>-29.609072890809667</c:v>
                </c:pt>
                <c:pt idx="2172">
                  <c:v>-29.967952294563485</c:v>
                </c:pt>
                <c:pt idx="2173">
                  <c:v>-30.3269723862891</c:v>
                </c:pt>
                <c:pt idx="2174">
                  <c:v>-30.686130032166623</c:v>
                </c:pt>
                <c:pt idx="2175">
                  <c:v>-31.045422099196273</c:v>
                </c:pt>
                <c:pt idx="2176">
                  <c:v>-31.404845455588529</c:v>
                </c:pt>
                <c:pt idx="2177">
                  <c:v>-31.764396971161929</c:v>
                </c:pt>
                <c:pt idx="2178">
                  <c:v>-32.12407351773637</c:v>
                </c:pt>
                <c:pt idx="2179">
                  <c:v>-32.483871969532082</c:v>
                </c:pt>
                <c:pt idx="2180">
                  <c:v>-32.843789203564683</c:v>
                </c:pt>
                <c:pt idx="2181">
                  <c:v>-33.203822100045777</c:v>
                </c:pt>
                <c:pt idx="2182">
                  <c:v>-33.563967542777817</c:v>
                </c:pt>
                <c:pt idx="2183">
                  <c:v>-33.924222419554781</c:v>
                </c:pt>
                <c:pt idx="2184">
                  <c:v>-34.28458362255958</c:v>
                </c:pt>
                <c:pt idx="2185">
                  <c:v>-34.645048048762249</c:v>
                </c:pt>
                <c:pt idx="2186">
                  <c:v>-35.005612600318777</c:v>
                </c:pt>
                <c:pt idx="2187">
                  <c:v>-35.366274184967622</c:v>
                </c:pt>
                <c:pt idx="2188">
                  <c:v>-35.727029716428973</c:v>
                </c:pt>
                <c:pt idx="2189">
                  <c:v>-36.087876114799819</c:v>
                </c:pt>
                <c:pt idx="2190">
                  <c:v>-36.448810306949426</c:v>
                </c:pt>
                <c:pt idx="2191">
                  <c:v>-36.80982922691615</c:v>
                </c:pt>
                <c:pt idx="2192">
                  <c:v>-37.170929816300536</c:v>
                </c:pt>
                <c:pt idx="2193">
                  <c:v>-37.532109024657288</c:v>
                </c:pt>
                <c:pt idx="2194">
                  <c:v>-37.893363809888434</c:v>
                </c:pt>
                <c:pt idx="2195">
                  <c:v>-38.254691138632445</c:v>
                </c:pt>
                <c:pt idx="2196">
                  <c:v>-38.616087986652886</c:v>
                </c:pt>
                <c:pt idx="2197">
                  <c:v>-38.97755133922562</c:v>
                </c:pt>
                <c:pt idx="2198">
                  <c:v>-39.339078191523953</c:v>
                </c:pt>
                <c:pt idx="2199">
                  <c:v>-39.700665549001037</c:v>
                </c:pt>
                <c:pt idx="2200">
                  <c:v>-40.062310427772445</c:v>
                </c:pt>
                <c:pt idx="2201">
                  <c:v>-40.424009854993471</c:v>
                </c:pt>
                <c:pt idx="2202">
                  <c:v>-40.785760869236832</c:v>
                </c:pt>
                <c:pt idx="2203">
                  <c:v>-41.147560520866563</c:v>
                </c:pt>
                <c:pt idx="2204">
                  <c:v>-41.509405872409666</c:v>
                </c:pt>
                <c:pt idx="2205">
                  <c:v>-41.871293998925211</c:v>
                </c:pt>
                <c:pt idx="2206">
                  <c:v>-42.233221988370808</c:v>
                </c:pt>
                <c:pt idx="2207">
                  <c:v>-42.595186941964684</c:v>
                </c:pt>
                <c:pt idx="2208">
                  <c:v>-42.957185974548274</c:v>
                </c:pt>
                <c:pt idx="2209">
                  <c:v>-43.31921621494164</c:v>
                </c:pt>
                <c:pt idx="2210">
                  <c:v>-43.681274806297715</c:v>
                </c:pt>
                <c:pt idx="2211">
                  <c:v>-44.043358906454237</c:v>
                </c:pt>
                <c:pt idx="2212">
                  <c:v>-44.405465688279754</c:v>
                </c:pt>
                <c:pt idx="2213">
                  <c:v>-44.767592340017927</c:v>
                </c:pt>
                <c:pt idx="2214">
                  <c:v>-45.129736065627341</c:v>
                </c:pt>
                <c:pt idx="2215">
                  <c:v>-45.49189408511841</c:v>
                </c:pt>
                <c:pt idx="2216">
                  <c:v>-45.854063634885485</c:v>
                </c:pt>
                <c:pt idx="2217">
                  <c:v>-46.216241968035831</c:v>
                </c:pt>
                <c:pt idx="2218">
                  <c:v>-46.578426354714757</c:v>
                </c:pt>
                <c:pt idx="2219">
                  <c:v>-46.940614082424439</c:v>
                </c:pt>
                <c:pt idx="2220">
                  <c:v>-47.302802456342469</c:v>
                </c:pt>
                <c:pt idx="2221">
                  <c:v>-47.664988799632454</c:v>
                </c:pt>
                <c:pt idx="2222">
                  <c:v>-48.027170453752568</c:v>
                </c:pt>
                <c:pt idx="2223">
                  <c:v>-48.389344778758783</c:v>
                </c:pt>
                <c:pt idx="2224">
                  <c:v>-48.7515091536035</c:v>
                </c:pt>
                <c:pt idx="2225">
                  <c:v>-49.113660976430019</c:v>
                </c:pt>
                <c:pt idx="2226">
                  <c:v>-49.475797664861467</c:v>
                </c:pt>
                <c:pt idx="2227">
                  <c:v>-49.837916656287213</c:v>
                </c:pt>
                <c:pt idx="2228">
                  <c:v>-50.200015408141134</c:v>
                </c:pt>
                <c:pt idx="2229">
                  <c:v>-50.562091398177678</c:v>
                </c:pt>
                <c:pt idx="2230">
                  <c:v>-50.924142124743625</c:v>
                </c:pt>
                <c:pt idx="2231">
                  <c:v>-51.286165107040127</c:v>
                </c:pt>
                <c:pt idx="2232">
                  <c:v>-51.64815788538646</c:v>
                </c:pt>
                <c:pt idx="2233">
                  <c:v>-52.010118021473133</c:v>
                </c:pt>
                <c:pt idx="2234">
                  <c:v>-52.372043098612224</c:v>
                </c:pt>
                <c:pt idx="2235">
                  <c:v>-52.733930721983107</c:v>
                </c:pt>
                <c:pt idx="2236">
                  <c:v>-53.095778518871469</c:v>
                </c:pt>
                <c:pt idx="2237">
                  <c:v>-53.457584138903044</c:v>
                </c:pt>
                <c:pt idx="2238">
                  <c:v>-53.819345254274758</c:v>
                </c:pt>
                <c:pt idx="2239">
                  <c:v>-54.18105955997585</c:v>
                </c:pt>
                <c:pt idx="2240">
                  <c:v>-54.54272477400793</c:v>
                </c:pt>
                <c:pt idx="2241">
                  <c:v>-54.904338637597107</c:v>
                </c:pt>
                <c:pt idx="2242">
                  <c:v>-55.265898915401031</c:v>
                </c:pt>
                <c:pt idx="2243">
                  <c:v>-55.627403395710395</c:v>
                </c:pt>
                <c:pt idx="2244">
                  <c:v>-55.988849890647998</c:v>
                </c:pt>
                <c:pt idx="2245">
                  <c:v>-56.350236236356025</c:v>
                </c:pt>
                <c:pt idx="2246">
                  <c:v>-56.711560293182529</c:v>
                </c:pt>
                <c:pt idx="2247">
                  <c:v>-57.072819945862072</c:v>
                </c:pt>
                <c:pt idx="2248">
                  <c:v>-57.434013103687612</c:v>
                </c:pt>
                <c:pt idx="2249">
                  <c:v>-57.79513770068089</c:v>
                </c:pt>
                <c:pt idx="2250">
                  <c:v>-58.15619169575406</c:v>
                </c:pt>
                <c:pt idx="2251">
                  <c:v>-58.517173072866981</c:v>
                </c:pt>
                <c:pt idx="2252">
                  <c:v>-58.87807984117859</c:v>
                </c:pt>
                <c:pt idx="2253">
                  <c:v>-59.238910035192603</c:v>
                </c:pt>
                <c:pt idx="2254">
                  <c:v>-59.599661714897437</c:v>
                </c:pt>
                <c:pt idx="2255">
                  <c:v>-59.960332965901493</c:v>
                </c:pt>
                <c:pt idx="2256">
                  <c:v>-60.320921899559885</c:v>
                </c:pt>
                <c:pt idx="2257">
                  <c:v>-60.681426653100594</c:v>
                </c:pt>
                <c:pt idx="2258">
                  <c:v>-61.041845389738704</c:v>
                </c:pt>
                <c:pt idx="2259">
                  <c:v>-61.40217629879011</c:v>
                </c:pt>
                <c:pt idx="2260">
                  <c:v>-61.762417595777208</c:v>
                </c:pt>
                <c:pt idx="2261">
                  <c:v>-62.122567522528762</c:v>
                </c:pt>
                <c:pt idx="2262">
                  <c:v>-62.482624347276051</c:v>
                </c:pt>
                <c:pt idx="2263">
                  <c:v>-62.842586364741209</c:v>
                </c:pt>
                <c:pt idx="2264">
                  <c:v>-63.202451896220524</c:v>
                </c:pt>
                <c:pt idx="2265">
                  <c:v>-63.562219289664171</c:v>
                </c:pt>
                <c:pt idx="2266">
                  <c:v>-63.921886919747365</c:v>
                </c:pt>
                <c:pt idx="2267">
                  <c:v>-64.281453187937814</c:v>
                </c:pt>
                <c:pt idx="2268">
                  <c:v>-64.640916522558825</c:v>
                </c:pt>
                <c:pt idx="2269">
                  <c:v>-65.000275378842005</c:v>
                </c:pt>
                <c:pt idx="2270">
                  <c:v>-65.359528238982122</c:v>
                </c:pt>
                <c:pt idx="2271">
                  <c:v>-65.718673612179529</c:v>
                </c:pt>
                <c:pt idx="2272">
                  <c:v>-66.07771003468136</c:v>
                </c:pt>
                <c:pt idx="2273">
                  <c:v>-66.436636069815705</c:v>
                </c:pt>
                <c:pt idx="2274">
                  <c:v>-66.795450308021358</c:v>
                </c:pt>
                <c:pt idx="2275">
                  <c:v>-67.1541513668721</c:v>
                </c:pt>
                <c:pt idx="2276">
                  <c:v>-67.512737891094773</c:v>
                </c:pt>
                <c:pt idx="2277">
                  <c:v>-67.871208552583568</c:v>
                </c:pt>
                <c:pt idx="2278">
                  <c:v>-68.229562050409072</c:v>
                </c:pt>
                <c:pt idx="2279">
                  <c:v>-68.587797110820034</c:v>
                </c:pt>
                <c:pt idx="2280">
                  <c:v>-68.94591248724403</c:v>
                </c:pt>
                <c:pt idx="2281">
                  <c:v>-69.303906960279846</c:v>
                </c:pt>
                <c:pt idx="2282">
                  <c:v>-69.661779337685772</c:v>
                </c:pt>
                <c:pt idx="2283">
                  <c:v>-70.01952845436287</c:v>
                </c:pt>
                <c:pt idx="2284">
                  <c:v>-70.377153172335312</c:v>
                </c:pt>
                <c:pt idx="2285">
                  <c:v>-70.734652380723105</c:v>
                </c:pt>
                <c:pt idx="2286">
                  <c:v>-71.092024995711398</c:v>
                </c:pt>
                <c:pt idx="2287">
                  <c:v>-71.44926996051538</c:v>
                </c:pt>
                <c:pt idx="2288">
                  <c:v>-71.806386245339795</c:v>
                </c:pt>
                <c:pt idx="2289">
                  <c:v>-72.163372847334415</c:v>
                </c:pt>
                <c:pt idx="2290">
                  <c:v>-72.520228790544635</c:v>
                </c:pt>
                <c:pt idx="2291">
                  <c:v>-72.876953125858194</c:v>
                </c:pt>
                <c:pt idx="2292">
                  <c:v>-73.233544930948199</c:v>
                </c:pt>
                <c:pt idx="2293">
                  <c:v>-73.590003310206271</c:v>
                </c:pt>
                <c:pt idx="2294">
                  <c:v>-73.946327394681148</c:v>
                </c:pt>
                <c:pt idx="2295">
                  <c:v>-74.302516342004949</c:v>
                </c:pt>
                <c:pt idx="2296">
                  <c:v>-74.658569336318678</c:v>
                </c:pt>
                <c:pt idx="2297">
                  <c:v>-75.014485588191718</c:v>
                </c:pt>
                <c:pt idx="2298">
                  <c:v>-75.370264334540721</c:v>
                </c:pt>
                <c:pt idx="2299">
                  <c:v>-75.725904838540544</c:v>
                </c:pt>
                <c:pt idx="2300">
                  <c:v>-76.081406389534294</c:v>
                </c:pt>
                <c:pt idx="2301">
                  <c:v>-76.436768302936898</c:v>
                </c:pt>
                <c:pt idx="2302">
                  <c:v>-76.791989920136004</c:v>
                </c:pt>
                <c:pt idx="2303">
                  <c:v>-77.147070608394827</c:v>
                </c:pt>
                <c:pt idx="2304">
                  <c:v>-77.502009760736115</c:v>
                </c:pt>
                <c:pt idx="2305">
                  <c:v>102.14319320415873</c:v>
                </c:pt>
                <c:pt idx="2306">
                  <c:v>101.78853884208259</c:v>
                </c:pt>
                <c:pt idx="2307">
                  <c:v>101.43402768336847</c:v>
                </c:pt>
                <c:pt idx="2308">
                  <c:v>101.07966023307802</c:v>
                </c:pt>
                <c:pt idx="2309">
                  <c:v>100.72543697107555</c:v>
                </c:pt>
                <c:pt idx="2310">
                  <c:v>100.37135835217968</c:v>
                </c:pt>
                <c:pt idx="2311">
                  <c:v>100.01742480627905</c:v>
                </c:pt>
                <c:pt idx="2312">
                  <c:v>99.663636738476001</c:v>
                </c:pt>
                <c:pt idx="2313">
                  <c:v>99.309994529216254</c:v>
                </c:pt>
                <c:pt idx="2314">
                  <c:v>98.95649853443085</c:v>
                </c:pt>
                <c:pt idx="2315">
                  <c:v>98.603149085678098</c:v>
                </c:pt>
                <c:pt idx="2316">
                  <c:v>98.249946490289233</c:v>
                </c:pt>
                <c:pt idx="2317">
                  <c:v>97.896891031514798</c:v>
                </c:pt>
                <c:pt idx="2318">
                  <c:v>97.543982968676602</c:v>
                </c:pt>
                <c:pt idx="2319">
                  <c:v>97.191222537321011</c:v>
                </c:pt>
                <c:pt idx="2320">
                  <c:v>96.838609949374231</c:v>
                </c:pt>
                <c:pt idx="2321">
                  <c:v>96.486145393300646</c:v>
                </c:pt>
                <c:pt idx="2322">
                  <c:v>96.133829034264991</c:v>
                </c:pt>
                <c:pt idx="2323">
                  <c:v>95.781661014294855</c:v>
                </c:pt>
                <c:pt idx="2324">
                  <c:v>95.429641452445978</c:v>
                </c:pt>
                <c:pt idx="2325">
                  <c:v>95.077770444971463</c:v>
                </c:pt>
                <c:pt idx="2326">
                  <c:v>94.726048065491042</c:v>
                </c:pt>
                <c:pt idx="2327">
                  <c:v>94.374474365163778</c:v>
                </c:pt>
                <c:pt idx="2328">
                  <c:v>94.023049372862488</c:v>
                </c:pt>
                <c:pt idx="2329">
                  <c:v>93.671773095350616</c:v>
                </c:pt>
                <c:pt idx="2330">
                  <c:v>93.320645517460136</c:v>
                </c:pt>
                <c:pt idx="2331">
                  <c:v>92.969666602272255</c:v>
                </c:pt>
                <c:pt idx="2332">
                  <c:v>92.618836291299758</c:v>
                </c:pt>
                <c:pt idx="2333">
                  <c:v>92.268154504670747</c:v>
                </c:pt>
                <c:pt idx="2334">
                  <c:v>91.917621141314456</c:v>
                </c:pt>
                <c:pt idx="2335">
                  <c:v>91.567236079149396</c:v>
                </c:pt>
                <c:pt idx="2336">
                  <c:v>91.216999175270473</c:v>
                </c:pt>
                <c:pt idx="2337">
                  <c:v>90.866910266141716</c:v>
                </c:pt>
                <c:pt idx="2338">
                  <c:v>90.516969167787082</c:v>
                </c:pt>
                <c:pt idx="2339">
                  <c:v>90.167175675984325</c:v>
                </c:pt>
                <c:pt idx="2340">
                  <c:v>89.817529566459271</c:v>
                </c:pt>
                <c:pt idx="2341">
                  <c:v>89.468030595083093</c:v>
                </c:pt>
                <c:pt idx="2342">
                  <c:v>89.118678498068292</c:v>
                </c:pt>
                <c:pt idx="2343">
                  <c:v>88.769472992168801</c:v>
                </c:pt>
                <c:pt idx="2344">
                  <c:v>88.420413774878867</c:v>
                </c:pt>
                <c:pt idx="2345">
                  <c:v>88.071500524633606</c:v>
                </c:pt>
                <c:pt idx="2346">
                  <c:v>87.722732901011767</c:v>
                </c:pt>
                <c:pt idx="2347">
                  <c:v>87.374110544938361</c:v>
                </c:pt>
                <c:pt idx="2348">
                  <c:v>87.025633078888262</c:v>
                </c:pt>
                <c:pt idx="2349">
                  <c:v>86.677300107090872</c:v>
                </c:pt>
                <c:pt idx="2350">
                  <c:v>86.329111215736134</c:v>
                </c:pt>
                <c:pt idx="2351">
                  <c:v>85.981065973180051</c:v>
                </c:pt>
                <c:pt idx="2352">
                  <c:v>85.633163930153017</c:v>
                </c:pt>
                <c:pt idx="2353">
                  <c:v>85.285404619966585</c:v>
                </c:pt>
                <c:pt idx="2354">
                  <c:v>84.93778755872178</c:v>
                </c:pt>
                <c:pt idx="2355">
                  <c:v>84.590312245518788</c:v>
                </c:pt>
                <c:pt idx="2356">
                  <c:v>84.242978162666077</c:v>
                </c:pt>
                <c:pt idx="2357">
                  <c:v>83.895784775890391</c:v>
                </c:pt>
                <c:pt idx="2358">
                  <c:v>83.548731534547628</c:v>
                </c:pt>
                <c:pt idx="2359">
                  <c:v>83.201817871833342</c:v>
                </c:pt>
                <c:pt idx="2360">
                  <c:v>82.855043204994161</c:v>
                </c:pt>
                <c:pt idx="2361">
                  <c:v>82.508406935539213</c:v>
                </c:pt>
                <c:pt idx="2362">
                  <c:v>82.161908449452454</c:v>
                </c:pt>
                <c:pt idx="2363">
                  <c:v>81.815547117404279</c:v>
                </c:pt>
                <c:pt idx="2364">
                  <c:v>81.46932229496467</c:v>
                </c:pt>
                <c:pt idx="2365">
                  <c:v>81.123233322814343</c:v>
                </c:pt>
                <c:pt idx="2366">
                  <c:v>80.777279526958651</c:v>
                </c:pt>
                <c:pt idx="2367">
                  <c:v>80.431460218939549</c:v>
                </c:pt>
                <c:pt idx="2368">
                  <c:v>80.085774696048588</c:v>
                </c:pt>
                <c:pt idx="2369">
                  <c:v>79.740222241539541</c:v>
                </c:pt>
                <c:pt idx="2370">
                  <c:v>79.394802124841362</c:v>
                </c:pt>
                <c:pt idx="2371">
                  <c:v>79.049513601771466</c:v>
                </c:pt>
                <c:pt idx="2372">
                  <c:v>78.704355914745634</c:v>
                </c:pt>
                <c:pt idx="2373">
                  <c:v>78.359328292995187</c:v>
                </c:pt>
                <c:pt idx="2374">
                  <c:v>78.01442995277344</c:v>
                </c:pt>
                <c:pt idx="2375">
                  <c:v>77.669660097573399</c:v>
                </c:pt>
                <c:pt idx="2376">
                  <c:v>77.325017918335618</c:v>
                </c:pt>
                <c:pt idx="2377">
                  <c:v>76.980502593661754</c:v>
                </c:pt>
                <c:pt idx="2378">
                  <c:v>76.636113290025577</c:v>
                </c:pt>
                <c:pt idx="2379">
                  <c:v>76.291849161983095</c:v>
                </c:pt>
                <c:pt idx="2380">
                  <c:v>75.947709352385246</c:v>
                </c:pt>
                <c:pt idx="2381">
                  <c:v>75.603692992585508</c:v>
                </c:pt>
                <c:pt idx="2382">
                  <c:v>75.259799202651877</c:v>
                </c:pt>
                <c:pt idx="2383">
                  <c:v>74.916027091575387</c:v>
                </c:pt>
                <c:pt idx="2384">
                  <c:v>74.572375757479946</c:v>
                </c:pt>
                <c:pt idx="2385">
                  <c:v>74.228844287828807</c:v>
                </c:pt>
                <c:pt idx="2386">
                  <c:v>73.885431759635964</c:v>
                </c:pt>
                <c:pt idx="2387">
                  <c:v>73.542137239670112</c:v>
                </c:pt>
                <c:pt idx="2388">
                  <c:v>73.198959784664396</c:v>
                </c:pt>
                <c:pt idx="2389">
                  <c:v>72.855898441519926</c:v>
                </c:pt>
                <c:pt idx="2390">
                  <c:v>72.512952247515614</c:v>
                </c:pt>
                <c:pt idx="2391">
                  <c:v>72.170120230508971</c:v>
                </c:pt>
                <c:pt idx="2392">
                  <c:v>71.827401409143363</c:v>
                </c:pt>
                <c:pt idx="2393">
                  <c:v>71.484794793050369</c:v>
                </c:pt>
                <c:pt idx="2394">
                  <c:v>71.142299383054521</c:v>
                </c:pt>
                <c:pt idx="2395">
                  <c:v>70.799914171374624</c:v>
                </c:pt>
                <c:pt idx="2396">
                  <c:v>70.457638141826251</c:v>
                </c:pt>
                <c:pt idx="2397">
                  <c:v>70.115470270020865</c:v>
                </c:pt>
                <c:pt idx="2398">
                  <c:v>69.773409523568716</c:v>
                </c:pt>
                <c:pt idx="2399">
                  <c:v>69.43145486227678</c:v>
                </c:pt>
                <c:pt idx="2400">
                  <c:v>69.089605238348241</c:v>
                </c:pt>
                <c:pt idx="2401">
                  <c:v>68.747859596579403</c:v>
                </c:pt>
                <c:pt idx="2402">
                  <c:v>68.406216874557117</c:v>
                </c:pt>
                <c:pt idx="2403">
                  <c:v>68.064676002855876</c:v>
                </c:pt>
                <c:pt idx="2404">
                  <c:v>67.723235905232528</c:v>
                </c:pt>
                <c:pt idx="2405">
                  <c:v>67.381895498820327</c:v>
                </c:pt>
                <c:pt idx="2406">
                  <c:v>67.040653694323581</c:v>
                </c:pt>
                <c:pt idx="2407">
                  <c:v>66.699509396210416</c:v>
                </c:pt>
                <c:pt idx="2408">
                  <c:v>66.358461502903012</c:v>
                </c:pt>
                <c:pt idx="2409">
                  <c:v>66.017508906970505</c:v>
                </c:pt>
                <c:pt idx="2410">
                  <c:v>65.6766504953181</c:v>
                </c:pt>
                <c:pt idx="2411">
                  <c:v>65.335885149376466</c:v>
                </c:pt>
                <c:pt idx="2412">
                  <c:v>64.995211745289723</c:v>
                </c:pt>
                <c:pt idx="2413">
                  <c:v>64.654629154102849</c:v>
                </c:pt>
                <c:pt idx="2414">
                  <c:v>64.314136241947182</c:v>
                </c:pt>
                <c:pt idx="2415">
                  <c:v>63.973731870226601</c:v>
                </c:pt>
                <c:pt idx="2416">
                  <c:v>63.633414895801529</c:v>
                </c:pt>
                <c:pt idx="2417">
                  <c:v>63.293184171171411</c:v>
                </c:pt>
                <c:pt idx="2418">
                  <c:v>62.953038544658419</c:v>
                </c:pt>
                <c:pt idx="2419">
                  <c:v>62.612976860587587</c:v>
                </c:pt>
                <c:pt idx="2420">
                  <c:v>62.272997959467716</c:v>
                </c:pt>
                <c:pt idx="2421">
                  <c:v>61.933100678169119</c:v>
                </c:pt>
                <c:pt idx="2422">
                  <c:v>61.593283850104854</c:v>
                </c:pt>
                <c:pt idx="2423">
                  <c:v>61.253546305404583</c:v>
                </c:pt>
                <c:pt idx="2424">
                  <c:v>60.913886871092409</c:v>
                </c:pt>
                <c:pt idx="2425">
                  <c:v>60.574304371260787</c:v>
                </c:pt>
                <c:pt idx="2426">
                  <c:v>60.234797627247161</c:v>
                </c:pt>
                <c:pt idx="2427">
                  <c:v>59.895365457803479</c:v>
                </c:pt>
                <c:pt idx="2428">
                  <c:v>59.556006679269629</c:v>
                </c:pt>
                <c:pt idx="2429">
                  <c:v>59.216720105745217</c:v>
                </c:pt>
                <c:pt idx="2430">
                  <c:v>58.87750454925699</c:v>
                </c:pt>
                <c:pt idx="2431">
                  <c:v>58.538358819930046</c:v>
                </c:pt>
                <c:pt idx="2432">
                  <c:v>58.199281726151973</c:v>
                </c:pt>
                <c:pt idx="2433">
                  <c:v>57.86027207474428</c:v>
                </c:pt>
                <c:pt idx="2434">
                  <c:v>57.521328671121928</c:v>
                </c:pt>
                <c:pt idx="2435">
                  <c:v>57.182450319462852</c:v>
                </c:pt>
                <c:pt idx="2436">
                  <c:v>56.843635822867547</c:v>
                </c:pt>
                <c:pt idx="2437">
                  <c:v>56.504883983523072</c:v>
                </c:pt>
                <c:pt idx="2438">
                  <c:v>56.16619360286262</c:v>
                </c:pt>
                <c:pt idx="2439">
                  <c:v>55.827563481725733</c:v>
                </c:pt>
                <c:pt idx="2440">
                  <c:v>55.488992420519118</c:v>
                </c:pt>
                <c:pt idx="2441">
                  <c:v>55.150479219371014</c:v>
                </c:pt>
                <c:pt idx="2442">
                  <c:v>54.812022678290326</c:v>
                </c:pt>
                <c:pt idx="2443">
                  <c:v>54.473621597319642</c:v>
                </c:pt>
                <c:pt idx="2444">
                  <c:v>54.13527477669291</c:v>
                </c:pt>
                <c:pt idx="2445">
                  <c:v>53.796981016983629</c:v>
                </c:pt>
                <c:pt idx="2446">
                  <c:v>53.458739119262923</c:v>
                </c:pt>
                <c:pt idx="2447">
                  <c:v>53.120547885245088</c:v>
                </c:pt>
                <c:pt idx="2448">
                  <c:v>52.78240611744107</c:v>
                </c:pt>
                <c:pt idx="2449">
                  <c:v>52.444312619304469</c:v>
                </c:pt>
                <c:pt idx="2450">
                  <c:v>52.106266195382311</c:v>
                </c:pt>
                <c:pt idx="2451">
                  <c:v>51.768265651457433</c:v>
                </c:pt>
                <c:pt idx="2452">
                  <c:v>51.430309794697344</c:v>
                </c:pt>
                <c:pt idx="2453">
                  <c:v>51.092397433795888</c:v>
                </c:pt>
                <c:pt idx="2454">
                  <c:v>50.754527379119445</c:v>
                </c:pt>
                <c:pt idx="2455">
                  <c:v>50.416698442844691</c:v>
                </c:pt>
                <c:pt idx="2456">
                  <c:v>50.078909439102596</c:v>
                </c:pt>
                <c:pt idx="2457">
                  <c:v>49.741159184116519</c:v>
                </c:pt>
                <c:pt idx="2458">
                  <c:v>49.403446496341999</c:v>
                </c:pt>
                <c:pt idx="2459">
                  <c:v>49.065770196603118</c:v>
                </c:pt>
                <c:pt idx="2460">
                  <c:v>48.728129108228906</c:v>
                </c:pt>
                <c:pt idx="2461">
                  <c:v>48.39052205718933</c:v>
                </c:pt>
                <c:pt idx="2462">
                  <c:v>48.052947872228486</c:v>
                </c:pt>
                <c:pt idx="2463">
                  <c:v>47.715405384998057</c:v>
                </c:pt>
                <c:pt idx="2464">
                  <c:v>47.377893430188365</c:v>
                </c:pt>
                <c:pt idx="2465">
                  <c:v>47.040410845659885</c:v>
                </c:pt>
                <c:pt idx="2466">
                  <c:v>46.702956472572971</c:v>
                </c:pt>
                <c:pt idx="2467">
                  <c:v>46.365529155514722</c:v>
                </c:pt>
                <c:pt idx="2468">
                  <c:v>46.028127742627674</c:v>
                </c:pt>
                <c:pt idx="2469">
                  <c:v>45.690751085735641</c:v>
                </c:pt>
                <c:pt idx="2470">
                  <c:v>45.353398040468946</c:v>
                </c:pt>
                <c:pt idx="2471">
                  <c:v>45.016067466388371</c:v>
                </c:pt>
                <c:pt idx="2472">
                  <c:v>44.678758227106314</c:v>
                </c:pt>
                <c:pt idx="2473">
                  <c:v>44.341469190410422</c:v>
                </c:pt>
                <c:pt idx="2474">
                  <c:v>44.00419922838438</c:v>
                </c:pt>
                <c:pt idx="2475">
                  <c:v>43.666947217524744</c:v>
                </c:pt>
                <c:pt idx="2476">
                  <c:v>43.329712038862866</c:v>
                </c:pt>
                <c:pt idx="2477">
                  <c:v>42.992492578078163</c:v>
                </c:pt>
                <c:pt idx="2478">
                  <c:v>42.655287725617058</c:v>
                </c:pt>
                <c:pt idx="2479">
                  <c:v>42.318096376807233</c:v>
                </c:pt>
                <c:pt idx="2480">
                  <c:v>41.980917431970468</c:v>
                </c:pt>
                <c:pt idx="2481">
                  <c:v>41.64374979653595</c:v>
                </c:pt>
                <c:pt idx="2482">
                  <c:v>41.306592381152463</c:v>
                </c:pt>
                <c:pt idx="2483">
                  <c:v>40.969444101797308</c:v>
                </c:pt>
                <c:pt idx="2484">
                  <c:v>40.632303879887694</c:v>
                </c:pt>
                <c:pt idx="2485">
                  <c:v>40.295170642385656</c:v>
                </c:pt>
                <c:pt idx="2486">
                  <c:v>39.958043321909514</c:v>
                </c:pt>
                <c:pt idx="2487">
                  <c:v>39.620920856835788</c:v>
                </c:pt>
                <c:pt idx="2488">
                  <c:v>39.283802191406373</c:v>
                </c:pt>
                <c:pt idx="2489">
                  <c:v>38.946686275830771</c:v>
                </c:pt>
                <c:pt idx="2490">
                  <c:v>38.609572066390221</c:v>
                </c:pt>
                <c:pt idx="2491">
                  <c:v>38.272458525537793</c:v>
                </c:pt>
                <c:pt idx="2492">
                  <c:v>37.935344621998929</c:v>
                </c:pt>
                <c:pt idx="2493">
                  <c:v>37.598229330871625</c:v>
                </c:pt>
                <c:pt idx="2494">
                  <c:v>37.261111633722599</c:v>
                </c:pt>
                <c:pt idx="2495">
                  <c:v>36.923990518686878</c:v>
                </c:pt>
                <c:pt idx="2496">
                  <c:v>36.586864980560229</c:v>
                </c:pt>
                <c:pt idx="2497">
                  <c:v>36.249734020897229</c:v>
                </c:pt>
                <c:pt idx="2498">
                  <c:v>35.912596648102451</c:v>
                </c:pt>
                <c:pt idx="2499">
                  <c:v>35.575451877523761</c:v>
                </c:pt>
                <c:pt idx="2500">
                  <c:v>35.23829873154309</c:v>
                </c:pt>
                <c:pt idx="2501">
                  <c:v>34.901136239667856</c:v>
                </c:pt>
                <c:pt idx="2502">
                  <c:v>34.563963438618956</c:v>
                </c:pt>
                <c:pt idx="2503">
                  <c:v>34.226779372417589</c:v>
                </c:pt>
                <c:pt idx="2504">
                  <c:v>33.889583092475114</c:v>
                </c:pt>
                <c:pt idx="2505">
                  <c:v>33.552373657675261</c:v>
                </c:pt>
                <c:pt idx="2506">
                  <c:v>33.215150134460934</c:v>
                </c:pt>
                <c:pt idx="2507">
                  <c:v>32.877911596916313</c:v>
                </c:pt>
                <c:pt idx="2508">
                  <c:v>32.540657126849105</c:v>
                </c:pt>
                <c:pt idx="2509">
                  <c:v>32.203385813873119</c:v>
                </c:pt>
                <c:pt idx="2510">
                  <c:v>31.866096755485703</c:v>
                </c:pt>
                <c:pt idx="2511">
                  <c:v>31.528789057148771</c:v>
                </c:pt>
                <c:pt idx="2512">
                  <c:v>31.191461832365221</c:v>
                </c:pt>
                <c:pt idx="2513">
                  <c:v>30.854114202754847</c:v>
                </c:pt>
                <c:pt idx="2514">
                  <c:v>30.516745298131649</c:v>
                </c:pt>
                <c:pt idx="2515">
                  <c:v>30.179354256575586</c:v>
                </c:pt>
                <c:pt idx="2516">
                  <c:v>29.841940224507823</c:v>
                </c:pt>
                <c:pt idx="2517">
                  <c:v>29.504502356761215</c:v>
                </c:pt>
                <c:pt idx="2518">
                  <c:v>29.167039816650277</c:v>
                </c:pt>
                <c:pt idx="2519">
                  <c:v>28.82955177604342</c:v>
                </c:pt>
                <c:pt idx="2520">
                  <c:v>28.492037415429017</c:v>
                </c:pt>
                <c:pt idx="2521">
                  <c:v>28.154495923982626</c:v>
                </c:pt>
                <c:pt idx="2522">
                  <c:v>27.816926499634562</c:v>
                </c:pt>
                <c:pt idx="2523">
                  <c:v>27.479328349133336</c:v>
                </c:pt>
                <c:pt idx="2524">
                  <c:v>27.141700688110046</c:v>
                </c:pt>
                <c:pt idx="2525">
                  <c:v>26.804042741140464</c:v>
                </c:pt>
                <c:pt idx="2526">
                  <c:v>26.466353741806611</c:v>
                </c:pt>
                <c:pt idx="2527">
                  <c:v>26.128632932757323</c:v>
                </c:pt>
                <c:pt idx="2528">
                  <c:v>25.790879565766726</c:v>
                </c:pt>
                <c:pt idx="2529">
                  <c:v>25.453092901791791</c:v>
                </c:pt>
                <c:pt idx="2530">
                  <c:v>25.115272211029879</c:v>
                </c:pt>
                <c:pt idx="2531">
                  <c:v>24.77741677297217</c:v>
                </c:pt>
                <c:pt idx="2532">
                  <c:v>24.439525876461229</c:v>
                </c:pt>
                <c:pt idx="2533">
                  <c:v>24.101598819740612</c:v>
                </c:pt>
                <c:pt idx="2534">
                  <c:v>23.763634910508465</c:v>
                </c:pt>
                <c:pt idx="2535">
                  <c:v>23.425633465967728</c:v>
                </c:pt>
                <c:pt idx="2536">
                  <c:v>23.08759381287598</c:v>
                </c:pt>
                <c:pt idx="2537">
                  <c:v>22.749515287592864</c:v>
                </c:pt>
                <c:pt idx="2538">
                  <c:v>22.411397236127915</c:v>
                </c:pt>
                <c:pt idx="2539">
                  <c:v>22.073239014186122</c:v>
                </c:pt>
                <c:pt idx="2540">
                  <c:v>21.735039987210424</c:v>
                </c:pt>
                <c:pt idx="2541">
                  <c:v>21.396799530429348</c:v>
                </c:pt>
                <c:pt idx="2542">
                  <c:v>21.058517028895501</c:v>
                </c:pt>
                <c:pt idx="2543">
                  <c:v>20.72019187752754</c:v>
                </c:pt>
                <c:pt idx="2544">
                  <c:v>20.381823481149997</c:v>
                </c:pt>
                <c:pt idx="2545">
                  <c:v>20.043411254532099</c:v>
                </c:pt>
                <c:pt idx="2546">
                  <c:v>19.704954622423891</c:v>
                </c:pt>
                <c:pt idx="2547">
                  <c:v>19.366453019593123</c:v>
                </c:pt>
                <c:pt idx="2548">
                  <c:v>19.027905890858989</c:v>
                </c:pt>
                <c:pt idx="2549">
                  <c:v>18.689312691127295</c:v>
                </c:pt>
                <c:pt idx="2550">
                  <c:v>18.350672885420632</c:v>
                </c:pt>
                <c:pt idx="2551">
                  <c:v>18.011985948910873</c:v>
                </c:pt>
                <c:pt idx="2552">
                  <c:v>17.673251366947863</c:v>
                </c:pt>
                <c:pt idx="2553">
                  <c:v>17.334468635088729</c:v>
                </c:pt>
                <c:pt idx="2554">
                  <c:v>16.995637259123896</c:v>
                </c:pt>
                <c:pt idx="2555">
                  <c:v>16.65675675510413</c:v>
                </c:pt>
                <c:pt idx="2556">
                  <c:v>16.31782664936593</c:v>
                </c:pt>
                <c:pt idx="2557">
                  <c:v>15.97884647855232</c:v>
                </c:pt>
                <c:pt idx="2558">
                  <c:v>15.639815789636422</c:v>
                </c:pt>
                <c:pt idx="2559">
                  <c:v>15.300734139943277</c:v>
                </c:pt>
                <c:pt idx="2560">
                  <c:v>14.96160109716801</c:v>
                </c:pt>
                <c:pt idx="2561">
                  <c:v>14.622416239394633</c:v>
                </c:pt>
                <c:pt idx="2562">
                  <c:v>14.283179155112869</c:v>
                </c:pt>
                <c:pt idx="2563">
                  <c:v>13.943889443234509</c:v>
                </c:pt>
                <c:pt idx="2564">
                  <c:v>13.604546713105817</c:v>
                </c:pt>
                <c:pt idx="2565">
                  <c:v>13.26515058452442</c:v>
                </c:pt>
                <c:pt idx="2566">
                  <c:v>12.925700687747071</c:v>
                </c:pt>
                <c:pt idx="2567">
                  <c:v>12.586196663503015</c:v>
                </c:pt>
                <c:pt idx="2568">
                  <c:v>12.246638163001561</c:v>
                </c:pt>
                <c:pt idx="2569">
                  <c:v>11.907024847941452</c:v>
                </c:pt>
                <c:pt idx="2570">
                  <c:v>11.567356390516242</c:v>
                </c:pt>
                <c:pt idx="2571">
                  <c:v>11.227632473421272</c:v>
                </c:pt>
                <c:pt idx="2572">
                  <c:v>10.887852789854733</c:v>
                </c:pt>
                <c:pt idx="2573">
                  <c:v>10.548017043524109</c:v>
                </c:pt>
                <c:pt idx="2574">
                  <c:v>10.208124948644384</c:v>
                </c:pt>
                <c:pt idx="2575">
                  <c:v>9.8681762299418985</c:v>
                </c:pt>
                <c:pt idx="2576">
                  <c:v>9.5281706226482346</c:v>
                </c:pt>
                <c:pt idx="2577">
                  <c:v>9.1881078725019769</c:v>
                </c:pt>
                <c:pt idx="2578">
                  <c:v>8.8479877357429348</c:v>
                </c:pt>
                <c:pt idx="2579">
                  <c:v>8.5078099791069413</c:v>
                </c:pt>
                <c:pt idx="2580">
                  <c:v>8.1675743798202571</c:v>
                </c:pt>
                <c:pt idx="2581">
                  <c:v>7.827280725591593</c:v>
                </c:pt>
                <c:pt idx="2582">
                  <c:v>7.486928814601951</c:v>
                </c:pt>
                <c:pt idx="2583">
                  <c:v>7.1465184554955554</c:v>
                </c:pt>
                <c:pt idx="2584">
                  <c:v>6.8060494673680063</c:v>
                </c:pt>
                <c:pt idx="2585">
                  <c:v>6.4655216797524702</c:v>
                </c:pt>
                <c:pt idx="2586">
                  <c:v>6.1249349326056048</c:v>
                </c:pt>
                <c:pt idx="2587">
                  <c:v>5.784289076292934</c:v>
                </c:pt>
                <c:pt idx="2588">
                  <c:v>5.443583971569355</c:v>
                </c:pt>
                <c:pt idx="2589">
                  <c:v>5.1028194895642907</c:v>
                </c:pt>
                <c:pt idx="2590">
                  <c:v>4.7619955117588288</c:v>
                </c:pt>
                <c:pt idx="2591">
                  <c:v>4.4211119299663384</c:v>
                </c:pt>
                <c:pt idx="2592">
                  <c:v>4.0801686463108346</c:v>
                </c:pt>
                <c:pt idx="2593">
                  <c:v>3.7391655732015265</c:v>
                </c:pt>
                <c:pt idx="2594">
                  <c:v>3.3981026333098727</c:v>
                </c:pt>
                <c:pt idx="2595">
                  <c:v>3.0569797595415986</c:v>
                </c:pt>
                <c:pt idx="2596">
                  <c:v>2.7157968950109597</c:v>
                </c:pt>
                <c:pt idx="2597">
                  <c:v>2.3745539930101343</c:v>
                </c:pt>
                <c:pt idx="2598">
                  <c:v>2.0332510169811577</c:v>
                </c:pt>
                <c:pt idx="2599">
                  <c:v>1.6918879404824636</c:v>
                </c:pt>
                <c:pt idx="2600">
                  <c:v>1.3504647471566271</c:v>
                </c:pt>
                <c:pt idx="2601">
                  <c:v>1.0089814306972869</c:v>
                </c:pt>
                <c:pt idx="2602">
                  <c:v>0.66743799481384813</c:v>
                </c:pt>
                <c:pt idx="2603">
                  <c:v>0.32583445319379079</c:v>
                </c:pt>
                <c:pt idx="2604">
                  <c:v>-1.58291705355065E-2</c:v>
                </c:pt>
                <c:pt idx="2605">
                  <c:v>-0.35755284284847666</c:v>
                </c:pt>
                <c:pt idx="2606">
                  <c:v>-0.69933652034830507</c:v>
                </c:pt>
                <c:pt idx="2607">
                  <c:v>-1.0411801498293407</c:v>
                </c:pt>
                <c:pt idx="2608">
                  <c:v>-1.3830836683096626</c:v>
                </c:pt>
                <c:pt idx="2609">
                  <c:v>-1.7250470030659999</c:v>
                </c:pt>
                <c:pt idx="2610">
                  <c:v>-2.0670700716981458</c:v>
                </c:pt>
                <c:pt idx="2611">
                  <c:v>-2.4091527821675758</c:v>
                </c:pt>
                <c:pt idx="2612">
                  <c:v>-2.7512950328341841</c:v>
                </c:pt>
                <c:pt idx="2613">
                  <c:v>-3.0934967125266146</c:v>
                </c:pt>
                <c:pt idx="2614">
                  <c:v>-3.4357577005777196</c:v>
                </c:pt>
                <c:pt idx="2615">
                  <c:v>-3.7780778668851767</c:v>
                </c:pt>
                <c:pt idx="2616">
                  <c:v>-4.1204570719517299</c:v>
                </c:pt>
                <c:pt idx="2617">
                  <c:v>-4.4628951669563639</c:v>
                </c:pt>
                <c:pt idx="2618">
                  <c:v>-4.8053919938018961</c:v>
                </c:pt>
                <c:pt idx="2619">
                  <c:v>-5.1479473851635618</c:v>
                </c:pt>
                <c:pt idx="2620">
                  <c:v>-5.4905611645632</c:v>
                </c:pt>
                <c:pt idx="2621">
                  <c:v>-5.8332331464197518</c:v>
                </c:pt>
                <c:pt idx="2622">
                  <c:v>-6.1759631361036558</c:v>
                </c:pt>
                <c:pt idx="2623">
                  <c:v>-6.5187509300105724</c:v>
                </c:pt>
                <c:pt idx="2624">
                  <c:v>-6.8615963156209911</c:v>
                </c:pt>
                <c:pt idx="2625">
                  <c:v>-7.2044990715522337</c:v>
                </c:pt>
                <c:pt idx="2626">
                  <c:v>-7.5474589676415951</c:v>
                </c:pt>
                <c:pt idx="2627">
                  <c:v>-7.8904757650011481</c:v>
                </c:pt>
                <c:pt idx="2628">
                  <c:v>-8.2335492160908448</c:v>
                </c:pt>
                <c:pt idx="2629">
                  <c:v>-8.5766790647759414</c:v>
                </c:pt>
                <c:pt idx="2630">
                  <c:v>-8.9198650464132747</c:v>
                </c:pt>
                <c:pt idx="2631">
                  <c:v>-9.2631068879150078</c:v>
                </c:pt>
                <c:pt idx="2632">
                  <c:v>-9.6064043078077379</c:v>
                </c:pt>
                <c:pt idx="2633">
                  <c:v>-9.9497570163291478</c:v>
                </c:pt>
                <c:pt idx="2634">
                  <c:v>-10.293164715488407</c:v>
                </c:pt>
                <c:pt idx="2635">
                  <c:v>-10.636627099133442</c:v>
                </c:pt>
                <c:pt idx="2636">
                  <c:v>-10.980143853047046</c:v>
                </c:pt>
                <c:pt idx="2637">
                  <c:v>-11.323714655010368</c:v>
                </c:pt>
                <c:pt idx="2638">
                  <c:v>-11.667339174887188</c:v>
                </c:pt>
                <c:pt idx="2639">
                  <c:v>-12.011017074692402</c:v>
                </c:pt>
                <c:pt idx="2640">
                  <c:v>-12.354748008690162</c:v>
                </c:pt>
                <c:pt idx="2641">
                  <c:v>-12.698531623465936</c:v>
                </c:pt>
                <c:pt idx="2642">
                  <c:v>-13.042367557999953</c:v>
                </c:pt>
                <c:pt idx="2643">
                  <c:v>-13.386255443768686</c:v>
                </c:pt>
                <c:pt idx="2644">
                  <c:v>-13.730194904819925</c:v>
                </c:pt>
                <c:pt idx="2645">
                  <c:v>-14.074185557850779</c:v>
                </c:pt>
                <c:pt idx="2646">
                  <c:v>-14.418227012309583</c:v>
                </c:pt>
                <c:pt idx="2647">
                  <c:v>-14.762318870473138</c:v>
                </c:pt>
                <c:pt idx="2648">
                  <c:v>-15.106460727539481</c:v>
                </c:pt>
                <c:pt idx="2649">
                  <c:v>-15.450652171704938</c:v>
                </c:pt>
                <c:pt idx="2650">
                  <c:v>-15.794892784274458</c:v>
                </c:pt>
                <c:pt idx="2651">
                  <c:v>-16.139182139739678</c:v>
                </c:pt>
                <c:pt idx="2652">
                  <c:v>-16.483519805865427</c:v>
                </c:pt>
                <c:pt idx="2653">
                  <c:v>-16.827905343797468</c:v>
                </c:pt>
                <c:pt idx="2654">
                  <c:v>-17.172338308148664</c:v>
                </c:pt>
                <c:pt idx="2655">
                  <c:v>-17.51681824708265</c:v>
                </c:pt>
                <c:pt idx="2656">
                  <c:v>-17.861344702428362</c:v>
                </c:pt>
                <c:pt idx="2657">
                  <c:v>-18.205917209762774</c:v>
                </c:pt>
                <c:pt idx="2658">
                  <c:v>-18.550535298514653</c:v>
                </c:pt>
                <c:pt idx="2659">
                  <c:v>-18.895198492049321</c:v>
                </c:pt>
                <c:pt idx="2660">
                  <c:v>-19.239906307783535</c:v>
                </c:pt>
                <c:pt idx="2661">
                  <c:v>-19.584658257277024</c:v>
                </c:pt>
                <c:pt idx="2662">
                  <c:v>-19.929453846323018</c:v>
                </c:pt>
                <c:pt idx="2663">
                  <c:v>-20.274292575066053</c:v>
                </c:pt>
                <c:pt idx="2664">
                  <c:v>-20.619173938092388</c:v>
                </c:pt>
                <c:pt idx="2665">
                  <c:v>-20.964097424525008</c:v>
                </c:pt>
                <c:pt idx="2666">
                  <c:v>-21.309062518142397</c:v>
                </c:pt>
                <c:pt idx="2667">
                  <c:v>-21.65406869747039</c:v>
                </c:pt>
                <c:pt idx="2668">
                  <c:v>-21.999115435889763</c:v>
                </c:pt>
                <c:pt idx="2669">
                  <c:v>-22.344202201730521</c:v>
                </c:pt>
                <c:pt idx="2670">
                  <c:v>-22.689328458393266</c:v>
                </c:pt>
                <c:pt idx="2671">
                  <c:v>-23.034493664444579</c:v>
                </c:pt>
                <c:pt idx="2672">
                  <c:v>-23.379697273716257</c:v>
                </c:pt>
                <c:pt idx="2673">
                  <c:v>-23.724938735426328</c:v>
                </c:pt>
                <c:pt idx="2674">
                  <c:v>-24.070217494279571</c:v>
                </c:pt>
                <c:pt idx="2675">
                  <c:v>-24.415532990563754</c:v>
                </c:pt>
                <c:pt idx="2676">
                  <c:v>-24.760884660276215</c:v>
                </c:pt>
                <c:pt idx="2677">
                  <c:v>-25.10627193521929</c:v>
                </c:pt>
                <c:pt idx="2678">
                  <c:v>-25.451694243116076</c:v>
                </c:pt>
                <c:pt idx="2679">
                  <c:v>-25.797151007705548</c:v>
                </c:pt>
                <c:pt idx="2680">
                  <c:v>-26.14264164887242</c:v>
                </c:pt>
                <c:pt idx="2681">
                  <c:v>-26.488165582742479</c:v>
                </c:pt>
                <c:pt idx="2682">
                  <c:v>-26.833722221792456</c:v>
                </c:pt>
                <c:pt idx="2683">
                  <c:v>-27.179310974968974</c:v>
                </c:pt>
                <c:pt idx="2684">
                  <c:v>-27.524931247795685</c:v>
                </c:pt>
                <c:pt idx="2685">
                  <c:v>-27.870582442474351</c:v>
                </c:pt>
                <c:pt idx="2686">
                  <c:v>-28.216263958012863</c:v>
                </c:pt>
                <c:pt idx="2687">
                  <c:v>-28.561975190325882</c:v>
                </c:pt>
                <c:pt idx="2688">
                  <c:v>-28.907715532351009</c:v>
                </c:pt>
                <c:pt idx="2689">
                  <c:v>-29.253484374150471</c:v>
                </c:pt>
                <c:pt idx="2690">
                  <c:v>-29.599281103039544</c:v>
                </c:pt>
                <c:pt idx="2691">
                  <c:v>-29.945105103690558</c:v>
                </c:pt>
                <c:pt idx="2692">
                  <c:v>-30.2909557582365</c:v>
                </c:pt>
                <c:pt idx="2693">
                  <c:v>-30.636832446400501</c:v>
                </c:pt>
                <c:pt idx="2694">
                  <c:v>-30.982734545599651</c:v>
                </c:pt>
                <c:pt idx="2695">
                  <c:v>-31.328661431050232</c:v>
                </c:pt>
                <c:pt idx="2696">
                  <c:v>-31.674612475896275</c:v>
                </c:pt>
                <c:pt idx="2697">
                  <c:v>-32.020587051311153</c:v>
                </c:pt>
                <c:pt idx="2698">
                  <c:v>-32.366584526616222</c:v>
                </c:pt>
                <c:pt idx="2699">
                  <c:v>-32.712604269383121</c:v>
                </c:pt>
                <c:pt idx="2700">
                  <c:v>-33.058645645561249</c:v>
                </c:pt>
                <c:pt idx="2701">
                  <c:v>-33.404708019585186</c:v>
                </c:pt>
                <c:pt idx="2702">
                  <c:v>-33.750790754475034</c:v>
                </c:pt>
                <c:pt idx="2703">
                  <c:v>-34.096893211970823</c:v>
                </c:pt>
                <c:pt idx="2704">
                  <c:v>-34.443014752630233</c:v>
                </c:pt>
                <c:pt idx="2705">
                  <c:v>-34.78915473593888</c:v>
                </c:pt>
                <c:pt idx="2706">
                  <c:v>-35.135312520435455</c:v>
                </c:pt>
                <c:pt idx="2707">
                  <c:v>-35.48148746381279</c:v>
                </c:pt>
                <c:pt idx="2708">
                  <c:v>-35.827678923038313</c:v>
                </c:pt>
                <c:pt idx="2709">
                  <c:v>-36.173886254449826</c:v>
                </c:pt>
                <c:pt idx="2710">
                  <c:v>-36.520108813887887</c:v>
                </c:pt>
                <c:pt idx="2711">
                  <c:v>-36.866345956796806</c:v>
                </c:pt>
                <c:pt idx="2712">
                  <c:v>-37.212597038327715</c:v>
                </c:pt>
                <c:pt idx="2713">
                  <c:v>-37.558861413464122</c:v>
                </c:pt>
                <c:pt idx="2714">
                  <c:v>-37.905138437126645</c:v>
                </c:pt>
                <c:pt idx="2715">
                  <c:v>-38.251427464273462</c:v>
                </c:pt>
                <c:pt idx="2716">
                  <c:v>-38.597727850026601</c:v>
                </c:pt>
                <c:pt idx="2717">
                  <c:v>-38.944038949770459</c:v>
                </c:pt>
                <c:pt idx="2718">
                  <c:v>-39.290360119265721</c:v>
                </c:pt>
                <c:pt idx="2719">
                  <c:v>-39.636690714747864</c:v>
                </c:pt>
                <c:pt idx="2720">
                  <c:v>-39.983030093049756</c:v>
                </c:pt>
                <c:pt idx="2721">
                  <c:v>-40.329377611704771</c:v>
                </c:pt>
                <c:pt idx="2722">
                  <c:v>-40.675732629041988</c:v>
                </c:pt>
                <c:pt idx="2723">
                  <c:v>-41.022094504311035</c:v>
                </c:pt>
                <c:pt idx="2724">
                  <c:v>-41.368462597780862</c:v>
                </c:pt>
                <c:pt idx="2725">
                  <c:v>-41.714836270836464</c:v>
                </c:pt>
                <c:pt idx="2726">
                  <c:v>-42.061214886099307</c:v>
                </c:pt>
                <c:pt idx="2727">
                  <c:v>-42.407597807524006</c:v>
                </c:pt>
                <c:pt idx="2728">
                  <c:v>-42.75398440050531</c:v>
                </c:pt>
                <c:pt idx="2729">
                  <c:v>-43.100374031971853</c:v>
                </c:pt>
                <c:pt idx="2730">
                  <c:v>-43.446766070504609</c:v>
                </c:pt>
                <c:pt idx="2731">
                  <c:v>-43.793159886432321</c:v>
                </c:pt>
                <c:pt idx="2732">
                  <c:v>-44.139554851923648</c:v>
                </c:pt>
                <c:pt idx="2733">
                  <c:v>-44.485950341105493</c:v>
                </c:pt>
                <c:pt idx="2734">
                  <c:v>-44.832345730154763</c:v>
                </c:pt>
                <c:pt idx="2735">
                  <c:v>-45.178740397389689</c:v>
                </c:pt>
                <c:pt idx="2736">
                  <c:v>-45.525133723384535</c:v>
                </c:pt>
                <c:pt idx="2737">
                  <c:v>-45.871525091059063</c:v>
                </c:pt>
                <c:pt idx="2738">
                  <c:v>-46.217913885778884</c:v>
                </c:pt>
                <c:pt idx="2739">
                  <c:v>-46.564299495442221</c:v>
                </c:pt>
                <c:pt idx="2740">
                  <c:v>-46.910681310593453</c:v>
                </c:pt>
                <c:pt idx="2741">
                  <c:v>-47.257058724508099</c:v>
                </c:pt>
                <c:pt idx="2742">
                  <c:v>-47.603431133279955</c:v>
                </c:pt>
                <c:pt idx="2743">
                  <c:v>-47.949797935930626</c:v>
                </c:pt>
                <c:pt idx="2744">
                  <c:v>-48.296158534495589</c:v>
                </c:pt>
                <c:pt idx="2745">
                  <c:v>-48.642512334105696</c:v>
                </c:pt>
                <c:pt idx="2746">
                  <c:v>-48.988858743095044</c:v>
                </c:pt>
                <c:pt idx="2747">
                  <c:v>-49.335197173080893</c:v>
                </c:pt>
                <c:pt idx="2748">
                  <c:v>-49.681527039059233</c:v>
                </c:pt>
                <c:pt idx="2749">
                  <c:v>-50.027847759479108</c:v>
                </c:pt>
                <c:pt idx="2750">
                  <c:v>-50.374158756349637</c:v>
                </c:pt>
                <c:pt idx="2751">
                  <c:v>-50.720459455316629</c:v>
                </c:pt>
                <c:pt idx="2752">
                  <c:v>-51.066749285740144</c:v>
                </c:pt>
                <c:pt idx="2753">
                  <c:v>-51.413027680795878</c:v>
                </c:pt>
                <c:pt idx="2754">
                  <c:v>-51.759294077549967</c:v>
                </c:pt>
                <c:pt idx="2755">
                  <c:v>-52.105547917034471</c:v>
                </c:pt>
                <c:pt idx="2756">
                  <c:v>-52.451788644343637</c:v>
                </c:pt>
                <c:pt idx="2757">
                  <c:v>-52.798015708706089</c:v>
                </c:pt>
                <c:pt idx="2758">
                  <c:v>-53.144228563567474</c:v>
                </c:pt>
                <c:pt idx="2759">
                  <c:v>-53.490426666659268</c:v>
                </c:pt>
                <c:pt idx="2760">
                  <c:v>-53.836609480093479</c:v>
                </c:pt>
                <c:pt idx="2761">
                  <c:v>-54.182776470429658</c:v>
                </c:pt>
                <c:pt idx="2762">
                  <c:v>-54.528927108742607</c:v>
                </c:pt>
                <c:pt idx="2763">
                  <c:v>-54.87506087071349</c:v>
                </c:pt>
                <c:pt idx="2764">
                  <c:v>-55.221177236694579</c:v>
                </c:pt>
                <c:pt idx="2765">
                  <c:v>-55.567275691773013</c:v>
                </c:pt>
                <c:pt idx="2766">
                  <c:v>-55.91335572585993</c:v>
                </c:pt>
                <c:pt idx="2767">
                  <c:v>-56.259416833747444</c:v>
                </c:pt>
                <c:pt idx="2768">
                  <c:v>-56.605458515184104</c:v>
                </c:pt>
                <c:pt idx="2769">
                  <c:v>-56.951480274931981</c:v>
                </c:pt>
                <c:pt idx="2770">
                  <c:v>-57.297481622848885</c:v>
                </c:pt>
                <c:pt idx="2771">
                  <c:v>-57.64346207394744</c:v>
                </c:pt>
                <c:pt idx="2772">
                  <c:v>-57.989421148448166</c:v>
                </c:pt>
                <c:pt idx="2773">
                  <c:v>-58.335358371862768</c:v>
                </c:pt>
                <c:pt idx="2774">
                  <c:v>-58.681273275045058</c:v>
                </c:pt>
                <c:pt idx="2775">
                  <c:v>-59.027165394245827</c:v>
                </c:pt>
                <c:pt idx="2776">
                  <c:v>-59.37303427118708</c:v>
                </c:pt>
                <c:pt idx="2777">
                  <c:v>-59.718879453114397</c:v>
                </c:pt>
                <c:pt idx="2778">
                  <c:v>-60.06470049284448</c:v>
                </c:pt>
                <c:pt idx="2779">
                  <c:v>-60.410496948838336</c:v>
                </c:pt>
                <c:pt idx="2780">
                  <c:v>-60.756268385245896</c:v>
                </c:pt>
                <c:pt idx="2781">
                  <c:v>-61.102014371964643</c:v>
                </c:pt>
                <c:pt idx="2782">
                  <c:v>-61.447734484680446</c:v>
                </c:pt>
                <c:pt idx="2783">
                  <c:v>-61.793428304937557</c:v>
                </c:pt>
                <c:pt idx="2784">
                  <c:v>-62.139095420179984</c:v>
                </c:pt>
                <c:pt idx="2785">
                  <c:v>-62.484735423788877</c:v>
                </c:pt>
                <c:pt idx="2786">
                  <c:v>-62.830347915152409</c:v>
                </c:pt>
                <c:pt idx="2787">
                  <c:v>-63.175932499699663</c:v>
                </c:pt>
                <c:pt idx="2788">
                  <c:v>-63.521488788939735</c:v>
                </c:pt>
                <c:pt idx="2789">
                  <c:v>-63.867016400521337</c:v>
                </c:pt>
                <c:pt idx="2790">
                  <c:v>-64.21251495826597</c:v>
                </c:pt>
                <c:pt idx="2791">
                  <c:v>-64.557984092213687</c:v>
                </c:pt>
                <c:pt idx="2792">
                  <c:v>-64.903423438651956</c:v>
                </c:pt>
                <c:pt idx="2793">
                  <c:v>-65.248832640174143</c:v>
                </c:pt>
                <c:pt idx="2794">
                  <c:v>-65.594211345706213</c:v>
                </c:pt>
                <c:pt idx="2795">
                  <c:v>-65.939559210537269</c:v>
                </c:pt>
                <c:pt idx="2796">
                  <c:v>-66.284875896369485</c:v>
                </c:pt>
                <c:pt idx="2797">
                  <c:v>-66.63016107134564</c:v>
                </c:pt>
                <c:pt idx="2798">
                  <c:v>-66.975414410073682</c:v>
                </c:pt>
                <c:pt idx="2799">
                  <c:v>-67.320635593674425</c:v>
                </c:pt>
                <c:pt idx="2800">
                  <c:v>-67.665824309801152</c:v>
                </c:pt>
                <c:pt idx="2801">
                  <c:v>-68.010980252674287</c:v>
                </c:pt>
                <c:pt idx="2802">
                  <c:v>-68.356103123099842</c:v>
                </c:pt>
                <c:pt idx="2803">
                  <c:v>-68.701192628509304</c:v>
                </c:pt>
                <c:pt idx="2804">
                  <c:v>-69.046248482982037</c:v>
                </c:pt>
                <c:pt idx="2805">
                  <c:v>-69.391270407255348</c:v>
                </c:pt>
                <c:pt idx="2806">
                  <c:v>-69.736258128771425</c:v>
                </c:pt>
                <c:pt idx="2807">
                  <c:v>-70.08121138168066</c:v>
                </c:pt>
                <c:pt idx="2808">
                  <c:v>-70.426129906868212</c:v>
                </c:pt>
                <c:pt idx="2809">
                  <c:v>109.22898654802619</c:v>
                </c:pt>
                <c:pt idx="2810">
                  <c:v>108.88413822859128</c:v>
                </c:pt>
                <c:pt idx="2811">
                  <c:v>108.53932537361673</c:v>
                </c:pt>
                <c:pt idx="2812">
                  <c:v>108.19454821510188</c:v>
                </c:pt>
                <c:pt idx="2813">
                  <c:v>107.84980697821557</c:v>
                </c:pt>
                <c:pt idx="2814">
                  <c:v>107.50510188129418</c:v>
                </c:pt>
                <c:pt idx="2815">
                  <c:v>107.16043313583548</c:v>
                </c:pt>
                <c:pt idx="2816">
                  <c:v>106.81580094647308</c:v>
                </c:pt>
                <c:pt idx="2817">
                  <c:v>106.47120551097549</c:v>
                </c:pt>
                <c:pt idx="2818">
                  <c:v>106.126647020243</c:v>
                </c:pt>
                <c:pt idx="2819">
                  <c:v>105.78212565828623</c:v>
                </c:pt>
                <c:pt idx="2820">
                  <c:v>105.43764160223088</c:v>
                </c:pt>
                <c:pt idx="2821">
                  <c:v>105.09319502230416</c:v>
                </c:pt>
                <c:pt idx="2822">
                  <c:v>104.74878608184612</c:v>
                </c:pt>
                <c:pt idx="2823">
                  <c:v>104.40441493728761</c:v>
                </c:pt>
                <c:pt idx="2824">
                  <c:v>104.06008173815815</c:v>
                </c:pt>
                <c:pt idx="2825">
                  <c:v>103.71578662709341</c:v>
                </c:pt>
                <c:pt idx="2826">
                  <c:v>103.37152973981883</c:v>
                </c:pt>
                <c:pt idx="2827">
                  <c:v>103.02731120516124</c:v>
                </c:pt>
                <c:pt idx="2828">
                  <c:v>102.68313114505843</c:v>
                </c:pt>
                <c:pt idx="2829">
                  <c:v>102.3389896745484</c:v>
                </c:pt>
                <c:pt idx="2830">
                  <c:v>101.99488690178433</c:v>
                </c:pt>
                <c:pt idx="2831">
                  <c:v>101.65082292803559</c:v>
                </c:pt>
                <c:pt idx="2832">
                  <c:v>101.30679784770633</c:v>
                </c:pt>
                <c:pt idx="2833">
                  <c:v>100.96281174832916</c:v>
                </c:pt>
                <c:pt idx="2834">
                  <c:v>100.61886471057986</c:v>
                </c:pt>
                <c:pt idx="2835">
                  <c:v>100.27495680829895</c:v>
                </c:pt>
                <c:pt idx="2836">
                  <c:v>99.931088108486094</c:v>
                </c:pt>
                <c:pt idx="2837">
                  <c:v>99.587258671320768</c:v>
                </c:pt>
                <c:pt idx="2838">
                  <c:v>99.243468550185639</c:v>
                </c:pt>
                <c:pt idx="2839">
                  <c:v>98.899717791663008</c:v>
                </c:pt>
                <c:pt idx="2840">
                  <c:v>98.556006435565152</c:v>
                </c:pt>
                <c:pt idx="2841">
                  <c:v>98.212334514941844</c:v>
                </c:pt>
                <c:pt idx="2842">
                  <c:v>97.868702056112042</c:v>
                </c:pt>
                <c:pt idx="2843">
                  <c:v>97.525109078666347</c:v>
                </c:pt>
                <c:pt idx="2844">
                  <c:v>97.181555595494174</c:v>
                </c:pt>
                <c:pt idx="2845">
                  <c:v>96.838041612814692</c:v>
                </c:pt>
                <c:pt idx="2846">
                  <c:v>96.494567130180002</c:v>
                </c:pt>
                <c:pt idx="2847">
                  <c:v>96.151132140509105</c:v>
                </c:pt>
                <c:pt idx="2848">
                  <c:v>95.807736630118399</c:v>
                </c:pt>
                <c:pt idx="2849">
                  <c:v>95.464380578731024</c:v>
                </c:pt>
                <c:pt idx="2850">
                  <c:v>95.121063959513066</c:v>
                </c:pt>
                <c:pt idx="2851">
                  <c:v>94.777786739096229</c:v>
                </c:pt>
                <c:pt idx="2852">
                  <c:v>94.434548877614731</c:v>
                </c:pt>
                <c:pt idx="2853">
                  <c:v>94.091350328719372</c:v>
                </c:pt>
                <c:pt idx="2854">
                  <c:v>93.748191039614142</c:v>
                </c:pt>
                <c:pt idx="2855">
                  <c:v>93.405070951096633</c:v>
                </c:pt>
                <c:pt idx="2856">
                  <c:v>93.061989997570507</c:v>
                </c:pt>
                <c:pt idx="2857">
                  <c:v>92.718948107088224</c:v>
                </c:pt>
                <c:pt idx="2858">
                  <c:v>92.375945201390962</c:v>
                </c:pt>
                <c:pt idx="2859">
                  <c:v>92.032981195928755</c:v>
                </c:pt>
                <c:pt idx="2860">
                  <c:v>91.690055999901588</c:v>
                </c:pt>
                <c:pt idx="2861">
                  <c:v>91.347169516295622</c:v>
                </c:pt>
                <c:pt idx="2862">
                  <c:v>91.004321641926097</c:v>
                </c:pt>
                <c:pt idx="2863">
                  <c:v>90.66151226746031</c:v>
                </c:pt>
                <c:pt idx="2864">
                  <c:v>90.318741277463587</c:v>
                </c:pt>
                <c:pt idx="2865">
                  <c:v>89.976008550447304</c:v>
                </c:pt>
                <c:pt idx="2866">
                  <c:v>89.633313958890014</c:v>
                </c:pt>
                <c:pt idx="2867">
                  <c:v>89.290657369289619</c:v>
                </c:pt>
                <c:pt idx="2868">
                  <c:v>88.948038642209752</c:v>
                </c:pt>
                <c:pt idx="2869">
                  <c:v>88.605457632307335</c:v>
                </c:pt>
                <c:pt idx="2870">
                  <c:v>88.262914188385679</c:v>
                </c:pt>
                <c:pt idx="2871">
                  <c:v>87.920408153432888</c:v>
                </c:pt>
                <c:pt idx="2872">
                  <c:v>87.577939364677064</c:v>
                </c:pt>
                <c:pt idx="2873">
                  <c:v>87.235507653614263</c:v>
                </c:pt>
                <c:pt idx="2874">
                  <c:v>86.893112846063431</c:v>
                </c:pt>
                <c:pt idx="2875">
                  <c:v>86.550754762220578</c:v>
                </c:pt>
                <c:pt idx="2876">
                  <c:v>86.208433216689784</c:v>
                </c:pt>
                <c:pt idx="2877">
                  <c:v>85.866148018537302</c:v>
                </c:pt>
                <c:pt idx="2878">
                  <c:v>85.523898971351755</c:v>
                </c:pt>
                <c:pt idx="2879">
                  <c:v>85.181685873273437</c:v>
                </c:pt>
                <c:pt idx="2880">
                  <c:v>84.839508517056629</c:v>
                </c:pt>
                <c:pt idx="2881">
                  <c:v>84.497366690114333</c:v>
                </c:pt>
                <c:pt idx="2882">
                  <c:v>84.155260174579226</c:v>
                </c:pt>
                <c:pt idx="2883">
                  <c:v>83.81318874734059</c:v>
                </c:pt>
                <c:pt idx="2884">
                  <c:v>83.471152180102337</c:v>
                </c:pt>
                <c:pt idx="2885">
                  <c:v>83.129150239446815</c:v>
                </c:pt>
                <c:pt idx="2886">
                  <c:v>82.78718268686788</c:v>
                </c:pt>
                <c:pt idx="2887">
                  <c:v>82.445249278836897</c:v>
                </c:pt>
                <c:pt idx="2888">
                  <c:v>82.103349766863275</c:v>
                </c:pt>
                <c:pt idx="2889">
                  <c:v>81.761483897532344</c:v>
                </c:pt>
                <c:pt idx="2890">
                  <c:v>81.419651412574112</c:v>
                </c:pt>
                <c:pt idx="2891">
                  <c:v>81.07785204891087</c:v>
                </c:pt>
                <c:pt idx="2892">
                  <c:v>80.736085538727679</c:v>
                </c:pt>
                <c:pt idx="2893">
                  <c:v>80.394351609510394</c:v>
                </c:pt>
                <c:pt idx="2894">
                  <c:v>80.05264998411235</c:v>
                </c:pt>
                <c:pt idx="2895">
                  <c:v>79.710980380820743</c:v>
                </c:pt>
                <c:pt idx="2896">
                  <c:v>79.369342513398749</c:v>
                </c:pt>
                <c:pt idx="2897">
                  <c:v>79.027736091150629</c:v>
                </c:pt>
                <c:pt idx="2898">
                  <c:v>78.686160818993514</c:v>
                </c:pt>
                <c:pt idx="2899">
                  <c:v>78.344616397495173</c:v>
                </c:pt>
                <c:pt idx="2900">
                  <c:v>78.003102522949632</c:v>
                </c:pt>
                <c:pt idx="2901">
                  <c:v>77.661618887429583</c:v>
                </c:pt>
                <c:pt idx="2902">
                  <c:v>77.320165178859398</c:v>
                </c:pt>
                <c:pt idx="2903">
                  <c:v>76.978741081059965</c:v>
                </c:pt>
                <c:pt idx="2904">
                  <c:v>76.637346273817968</c:v>
                </c:pt>
                <c:pt idx="2905">
                  <c:v>76.295980432957307</c:v>
                </c:pt>
                <c:pt idx="2906">
                  <c:v>75.954643230383496</c:v>
                </c:pt>
                <c:pt idx="2907">
                  <c:v>75.613334334157003</c:v>
                </c:pt>
                <c:pt idx="2908">
                  <c:v>75.272053408560765</c:v>
                </c:pt>
                <c:pt idx="2909">
                  <c:v>74.93080011415168</c:v>
                </c:pt>
                <c:pt idx="2910">
                  <c:v>74.589574107831154</c:v>
                </c:pt>
                <c:pt idx="2911">
                  <c:v>74.248375042907412</c:v>
                </c:pt>
                <c:pt idx="2912">
                  <c:v>73.907202569167055</c:v>
                </c:pt>
                <c:pt idx="2913">
                  <c:v>73.566056332926593</c:v>
                </c:pt>
                <c:pt idx="2914">
                  <c:v>73.224935977102533</c:v>
                </c:pt>
                <c:pt idx="2915">
                  <c:v>72.883841141287419</c:v>
                </c:pt>
                <c:pt idx="2916">
                  <c:v>72.54277146179686</c:v>
                </c:pt>
                <c:pt idx="2917">
                  <c:v>72.20172657174399</c:v>
                </c:pt>
                <c:pt idx="2918">
                  <c:v>71.86070610111328</c:v>
                </c:pt>
                <c:pt idx="2919">
                  <c:v>71.519709676811331</c:v>
                </c:pt>
                <c:pt idx="2920">
                  <c:v>71.178736922739247</c:v>
                </c:pt>
                <c:pt idx="2921">
                  <c:v>70.83778745986919</c:v>
                </c:pt>
                <c:pt idx="2922">
                  <c:v>70.496860906293037</c:v>
                </c:pt>
                <c:pt idx="2923">
                  <c:v>70.155956877302401</c:v>
                </c:pt>
                <c:pt idx="2924">
                  <c:v>69.81507498544714</c:v>
                </c:pt>
                <c:pt idx="2925">
                  <c:v>69.474214840616469</c:v>
                </c:pt>
                <c:pt idx="2926">
                  <c:v>69.13337605008779</c:v>
                </c:pt>
                <c:pt idx="2927">
                  <c:v>68.792558218602352</c:v>
                </c:pt>
                <c:pt idx="2928">
                  <c:v>68.451760948443322</c:v>
                </c:pt>
                <c:pt idx="2929">
                  <c:v>68.110983839483595</c:v>
                </c:pt>
                <c:pt idx="2930">
                  <c:v>67.770226489264871</c:v>
                </c:pt>
                <c:pt idx="2931">
                  <c:v>67.429488493071958</c:v>
                </c:pt>
                <c:pt idx="2932">
                  <c:v>67.088769443985484</c:v>
                </c:pt>
                <c:pt idx="2933">
                  <c:v>66.748068932958958</c:v>
                </c:pt>
                <c:pt idx="2934">
                  <c:v>66.407386548884844</c:v>
                </c:pt>
                <c:pt idx="2935">
                  <c:v>66.066721878670293</c:v>
                </c:pt>
                <c:pt idx="2936">
                  <c:v>65.726074507290221</c:v>
                </c:pt>
                <c:pt idx="2937">
                  <c:v>65.38544401786568</c:v>
                </c:pt>
                <c:pt idx="2938">
                  <c:v>65.044829991737529</c:v>
                </c:pt>
                <c:pt idx="2939">
                  <c:v>64.704232008519639</c:v>
                </c:pt>
                <c:pt idx="2940">
                  <c:v>64.363649646175503</c:v>
                </c:pt>
                <c:pt idx="2941">
                  <c:v>64.023082481095756</c:v>
                </c:pt>
                <c:pt idx="2942">
                  <c:v>63.682530088148987</c:v>
                </c:pt>
                <c:pt idx="2943">
                  <c:v>63.341992040759855</c:v>
                </c:pt>
                <c:pt idx="2944">
                  <c:v>63.00146791097535</c:v>
                </c:pt>
                <c:pt idx="2945">
                  <c:v>62.660957269541882</c:v>
                </c:pt>
                <c:pt idx="2946">
                  <c:v>62.320459685956791</c:v>
                </c:pt>
                <c:pt idx="2947">
                  <c:v>61.979974728546757</c:v>
                </c:pt>
                <c:pt idx="2948">
                  <c:v>61.639501964541935</c:v>
                </c:pt>
                <c:pt idx="2949">
                  <c:v>61.299040960129751</c:v>
                </c:pt>
                <c:pt idx="2950">
                  <c:v>60.958591280529085</c:v>
                </c:pt>
                <c:pt idx="2951">
                  <c:v>60.618152490069718</c:v>
                </c:pt>
                <c:pt idx="2952">
                  <c:v>60.277724152240367</c:v>
                </c:pt>
                <c:pt idx="2953">
                  <c:v>59.937305829769045</c:v>
                </c:pt>
                <c:pt idx="2954">
                  <c:v>59.596897084685146</c:v>
                </c:pt>
                <c:pt idx="2955">
                  <c:v>59.256497478398941</c:v>
                </c:pt>
                <c:pt idx="2956">
                  <c:v>58.916106571751776</c:v>
                </c:pt>
                <c:pt idx="2957">
                  <c:v>58.575723925090209</c:v>
                </c:pt>
                <c:pt idx="2958">
                  <c:v>58.235349098344493</c:v>
                </c:pt>
                <c:pt idx="2959">
                  <c:v>57.89498165107743</c:v>
                </c:pt>
                <c:pt idx="2960">
                  <c:v>57.55462114255927</c:v>
                </c:pt>
                <c:pt idx="2961">
                  <c:v>57.214267131843791</c:v>
                </c:pt>
                <c:pt idx="2962">
                  <c:v>56.87391917781779</c:v>
                </c:pt>
                <c:pt idx="2963">
                  <c:v>56.533576839278794</c:v>
                </c:pt>
                <c:pt idx="2964">
                  <c:v>56.193239674995084</c:v>
                </c:pt>
                <c:pt idx="2965">
                  <c:v>55.852907243784315</c:v>
                </c:pt>
                <c:pt idx="2966">
                  <c:v>55.51257910456151</c:v>
                </c:pt>
                <c:pt idx="2967">
                  <c:v>55.172254816413322</c:v>
                </c:pt>
                <c:pt idx="2968">
                  <c:v>54.831933938672705</c:v>
                </c:pt>
                <c:pt idx="2969">
                  <c:v>54.491616030964799</c:v>
                </c:pt>
                <c:pt idx="2970">
                  <c:v>54.151300653284437</c:v>
                </c:pt>
                <c:pt idx="2971">
                  <c:v>53.81098736606581</c:v>
                </c:pt>
                <c:pt idx="2972">
                  <c:v>53.470675730231349</c:v>
                </c:pt>
                <c:pt idx="2973">
                  <c:v>53.130365307268434</c:v>
                </c:pt>
                <c:pt idx="2974">
                  <c:v>52.790055659285308</c:v>
                </c:pt>
                <c:pt idx="2975">
                  <c:v>52.44974634908867</c:v>
                </c:pt>
                <c:pt idx="2976">
                  <c:v>52.109436940228086</c:v>
                </c:pt>
                <c:pt idx="2977">
                  <c:v>51.769126997069101</c:v>
                </c:pt>
                <c:pt idx="2978">
                  <c:v>51.428816084864607</c:v>
                </c:pt>
                <c:pt idx="2979">
                  <c:v>51.088503769798756</c:v>
                </c:pt>
                <c:pt idx="2980">
                  <c:v>50.74818961906044</c:v>
                </c:pt>
                <c:pt idx="2981">
                  <c:v>50.407873200911915</c:v>
                </c:pt>
                <c:pt idx="2982">
                  <c:v>50.067554084734425</c:v>
                </c:pt>
                <c:pt idx="2983">
                  <c:v>49.727231841099247</c:v>
                </c:pt>
                <c:pt idx="2984">
                  <c:v>49.38690604182618</c:v>
                </c:pt>
                <c:pt idx="2985">
                  <c:v>49.046576260052362</c:v>
                </c:pt>
                <c:pt idx="2986">
                  <c:v>48.706242070278037</c:v>
                </c:pt>
                <c:pt idx="2987">
                  <c:v>48.365903048433843</c:v>
                </c:pt>
                <c:pt idx="2988">
                  <c:v>48.025558771949171</c:v>
                </c:pt>
                <c:pt idx="2989">
                  <c:v>47.685208819795157</c:v>
                </c:pt>
                <c:pt idx="2990">
                  <c:v>47.344852772550212</c:v>
                </c:pt>
                <c:pt idx="2991">
                  <c:v>47.004490212470742</c:v>
                </c:pt>
                <c:pt idx="2992">
                  <c:v>46.664120723527624</c:v>
                </c:pt>
                <c:pt idx="2993">
                  <c:v>46.323743891480127</c:v>
                </c:pt>
                <c:pt idx="2994">
                  <c:v>45.983359303923933</c:v>
                </c:pt>
                <c:pt idx="2995">
                  <c:v>45.642966550361187</c:v>
                </c:pt>
                <c:pt idx="2996">
                  <c:v>45.30256522224014</c:v>
                </c:pt>
                <c:pt idx="2997">
                  <c:v>44.962154913019425</c:v>
                </c:pt>
                <c:pt idx="2998">
                  <c:v>44.621735218233447</c:v>
                </c:pt>
                <c:pt idx="2999">
                  <c:v>44.281305735527802</c:v>
                </c:pt>
                <c:pt idx="3000">
                  <c:v>43.940866064726734</c:v>
                </c:pt>
                <c:pt idx="3001">
                  <c:v>43.600415807893128</c:v>
                </c:pt>
                <c:pt idx="3002">
                  <c:v>43.259954569366769</c:v>
                </c:pt>
                <c:pt idx="3003">
                  <c:v>42.919481955828793</c:v>
                </c:pt>
                <c:pt idx="3004">
                  <c:v>42.578997576350879</c:v>
                </c:pt>
                <c:pt idx="3005">
                  <c:v>42.238501042456555</c:v>
                </c:pt>
                <c:pt idx="3006">
                  <c:v>41.897991968157761</c:v>
                </c:pt>
                <c:pt idx="3007">
                  <c:v>41.557469970016527</c:v>
                </c:pt>
                <c:pt idx="3008">
                  <c:v>41.216934667202061</c:v>
                </c:pt>
                <c:pt idx="3009">
                  <c:v>40.876385681526038</c:v>
                </c:pt>
                <c:pt idx="3010">
                  <c:v>40.535822637501916</c:v>
                </c:pt>
                <c:pt idx="3011">
                  <c:v>40.195245162402834</c:v>
                </c:pt>
                <c:pt idx="3012">
                  <c:v>39.854652886292925</c:v>
                </c:pt>
                <c:pt idx="3013">
                  <c:v>39.514045442088893</c:v>
                </c:pt>
                <c:pt idx="3014">
                  <c:v>39.173422465602059</c:v>
                </c:pt>
                <c:pt idx="3015">
                  <c:v>38.832783595597583</c:v>
                </c:pt>
                <c:pt idx="3016">
                  <c:v>38.492128473825296</c:v>
                </c:pt>
                <c:pt idx="3017">
                  <c:v>38.151456745072174</c:v>
                </c:pt>
                <c:pt idx="3018">
                  <c:v>37.810768057223449</c:v>
                </c:pt>
                <c:pt idx="3019">
                  <c:v>37.47006206128318</c:v>
                </c:pt>
                <c:pt idx="3020">
                  <c:v>37.129338411434162</c:v>
                </c:pt>
                <c:pt idx="3021">
                  <c:v>36.788596765088187</c:v>
                </c:pt>
                <c:pt idx="3022">
                  <c:v>36.447836782914202</c:v>
                </c:pt>
                <c:pt idx="3023">
                  <c:v>36.107058128892682</c:v>
                </c:pt>
                <c:pt idx="3024">
                  <c:v>35.766260470352165</c:v>
                </c:pt>
                <c:pt idx="3025">
                  <c:v>35.425443478025088</c:v>
                </c:pt>
                <c:pt idx="3026">
                  <c:v>35.084606826069944</c:v>
                </c:pt>
                <c:pt idx="3027">
                  <c:v>34.743750192124573</c:v>
                </c:pt>
                <c:pt idx="3028">
                  <c:v>34.402873257350748</c:v>
                </c:pt>
                <c:pt idx="3029">
                  <c:v>34.061975706461574</c:v>
                </c:pt>
                <c:pt idx="3030">
                  <c:v>33.721057227767496</c:v>
                </c:pt>
                <c:pt idx="3031">
                  <c:v>33.380117513222984</c:v>
                </c:pt>
                <c:pt idx="3032">
                  <c:v>33.039156258449559</c:v>
                </c:pt>
                <c:pt idx="3033">
                  <c:v>32.698173162784038</c:v>
                </c:pt>
                <c:pt idx="3034">
                  <c:v>32.3571679293103</c:v>
                </c:pt>
                <c:pt idx="3035">
                  <c:v>32.016140264906426</c:v>
                </c:pt>
                <c:pt idx="3036">
                  <c:v>31.675089880263929</c:v>
                </c:pt>
                <c:pt idx="3037">
                  <c:v>31.334016489933127</c:v>
                </c:pt>
                <c:pt idx="3038">
                  <c:v>30.992919812363354</c:v>
                </c:pt>
                <c:pt idx="3039">
                  <c:v>30.651799569922076</c:v>
                </c:pt>
                <c:pt idx="3040">
                  <c:v>30.310655488936682</c:v>
                </c:pt>
                <c:pt idx="3041">
                  <c:v>29.969487299735388</c:v>
                </c:pt>
                <c:pt idx="3042">
                  <c:v>29.628294736661726</c:v>
                </c:pt>
                <c:pt idx="3043">
                  <c:v>29.287077538118801</c:v>
                </c:pt>
                <c:pt idx="3044">
                  <c:v>28.945835446593389</c:v>
                </c:pt>
                <c:pt idx="3045">
                  <c:v>28.604568208698524</c:v>
                </c:pt>
                <c:pt idx="3046">
                  <c:v>28.263275575185045</c:v>
                </c:pt>
                <c:pt idx="3047">
                  <c:v>27.921957300978782</c:v>
                </c:pt>
                <c:pt idx="3048">
                  <c:v>27.580613145219317</c:v>
                </c:pt>
                <c:pt idx="3049">
                  <c:v>27.239242871268431</c:v>
                </c:pt>
                <c:pt idx="3050">
                  <c:v>26.897846246747065</c:v>
                </c:pt>
                <c:pt idx="3051">
                  <c:v>26.556423043568433</c:v>
                </c:pt>
                <c:pt idx="3052">
                  <c:v>26.214973037948276</c:v>
                </c:pt>
                <c:pt idx="3053">
                  <c:v>25.873496010437968</c:v>
                </c:pt>
                <c:pt idx="3054">
                  <c:v>25.531991745956262</c:v>
                </c:pt>
                <c:pt idx="3055">
                  <c:v>25.190460033797336</c:v>
                </c:pt>
                <c:pt idx="3056">
                  <c:v>24.848900667663983</c:v>
                </c:pt>
                <c:pt idx="3057">
                  <c:v>24.50731344568424</c:v>
                </c:pt>
                <c:pt idx="3058">
                  <c:v>24.165698170445189</c:v>
                </c:pt>
                <c:pt idx="3059">
                  <c:v>23.824054648995908</c:v>
                </c:pt>
                <c:pt idx="3060">
                  <c:v>23.482382692875998</c:v>
                </c:pt>
                <c:pt idx="3061">
                  <c:v>23.140682118144618</c:v>
                </c:pt>
                <c:pt idx="3062">
                  <c:v>22.798952745380799</c:v>
                </c:pt>
                <c:pt idx="3063">
                  <c:v>22.457194399712225</c:v>
                </c:pt>
                <c:pt idx="3064">
                  <c:v>22.11540691083766</c:v>
                </c:pt>
                <c:pt idx="3065">
                  <c:v>21.773590113031304</c:v>
                </c:pt>
                <c:pt idx="3066">
                  <c:v>21.431743845164476</c:v>
                </c:pt>
                <c:pt idx="3067">
                  <c:v>21.089867950721093</c:v>
                </c:pt>
                <c:pt idx="3068">
                  <c:v>20.747962277818448</c:v>
                </c:pt>
                <c:pt idx="3069">
                  <c:v>20.406026679207891</c:v>
                </c:pt>
                <c:pt idx="3070">
                  <c:v>20.064061012293916</c:v>
                </c:pt>
                <c:pt idx="3071">
                  <c:v>19.722065139156339</c:v>
                </c:pt>
                <c:pt idx="3072">
                  <c:v>19.380038926545549</c:v>
                </c:pt>
                <c:pt idx="3073">
                  <c:v>19.037982245899673</c:v>
                </c:pt>
                <c:pt idx="3074">
                  <c:v>18.695894973366585</c:v>
                </c:pt>
                <c:pt idx="3075">
                  <c:v>18.353776989793314</c:v>
                </c:pt>
                <c:pt idx="3076">
                  <c:v>18.011628180748872</c:v>
                </c:pt>
                <c:pt idx="3077">
                  <c:v>17.669448436524686</c:v>
                </c:pt>
                <c:pt idx="3078">
                  <c:v>17.327237652155048</c:v>
                </c:pt>
                <c:pt idx="3079">
                  <c:v>16.984995727404794</c:v>
                </c:pt>
                <c:pt idx="3080">
                  <c:v>16.642722566786823</c:v>
                </c:pt>
                <c:pt idx="3081">
                  <c:v>16.300418079572182</c:v>
                </c:pt>
                <c:pt idx="3082">
                  <c:v>15.95808217978</c:v>
                </c:pt>
                <c:pt idx="3083">
                  <c:v>15.615714786189459</c:v>
                </c:pt>
                <c:pt idx="3084">
                  <c:v>15.273315822350909</c:v>
                </c:pt>
                <c:pt idx="3085">
                  <c:v>14.930885216571397</c:v>
                </c:pt>
                <c:pt idx="3086">
                  <c:v>14.588422901927167</c:v>
                </c:pt>
                <c:pt idx="3087">
                  <c:v>14.245928816259953</c:v>
                </c:pt>
                <c:pt idx="3088">
                  <c:v>13.903402902187446</c:v>
                </c:pt>
                <c:pt idx="3089">
                  <c:v>13.560845107087072</c:v>
                </c:pt>
                <c:pt idx="3090">
                  <c:v>13.218255383101376</c:v>
                </c:pt>
                <c:pt idx="3091">
                  <c:v>12.875633687145534</c:v>
                </c:pt>
                <c:pt idx="3092">
                  <c:v>12.532979980888232</c:v>
                </c:pt>
                <c:pt idx="3093">
                  <c:v>12.190294230755073</c:v>
                </c:pt>
                <c:pt idx="3094">
                  <c:v>11.847576407935657</c:v>
                </c:pt>
                <c:pt idx="3095">
                  <c:v>11.504826488358116</c:v>
                </c:pt>
                <c:pt idx="3096">
                  <c:v>11.16204445269822</c:v>
                </c:pt>
                <c:pt idx="3097">
                  <c:v>10.819230286364455</c:v>
                </c:pt>
                <c:pt idx="3098">
                  <c:v>10.47638397950495</c:v>
                </c:pt>
                <c:pt idx="3099">
                  <c:v>10.133505526981196</c:v>
                </c:pt>
                <c:pt idx="3100">
                  <c:v>9.7905949283680247</c:v>
                </c:pt>
                <c:pt idx="3101">
                  <c:v>9.4476521879539206</c:v>
                </c:pt>
                <c:pt idx="3102">
                  <c:v>9.1046773147131326</c:v>
                </c:pt>
                <c:pt idx="3103">
                  <c:v>8.7616703223032211</c:v>
                </c:pt>
                <c:pt idx="3104">
                  <c:v>8.4186312290644647</c:v>
                </c:pt>
                <c:pt idx="3105">
                  <c:v>8.0755600579888664</c:v>
                </c:pt>
                <c:pt idx="3106">
                  <c:v>7.7324568367185575</c:v>
                </c:pt>
                <c:pt idx="3107">
                  <c:v>7.3893215975275082</c:v>
                </c:pt>
                <c:pt idx="3108">
                  <c:v>7.0461543773199153</c:v>
                </c:pt>
                <c:pt idx="3109">
                  <c:v>6.702955217595135</c:v>
                </c:pt>
                <c:pt idx="3110">
                  <c:v>6.3597241644442208</c:v>
                </c:pt>
                <c:pt idx="3111">
                  <c:v>6.0164612685397456</c:v>
                </c:pt>
                <c:pt idx="3112">
                  <c:v>5.6731665851025017</c:v>
                </c:pt>
                <c:pt idx="3113">
                  <c:v>5.3298401738936798</c:v>
                </c:pt>
                <c:pt idx="3114">
                  <c:v>4.9864820992030401</c:v>
                </c:pt>
                <c:pt idx="3115">
                  <c:v>4.6430924298141836</c:v>
                </c:pt>
                <c:pt idx="3116">
                  <c:v>4.2996712389961749</c:v>
                </c:pt>
                <c:pt idx="3117">
                  <c:v>3.9562186044774594</c:v>
                </c:pt>
                <c:pt idx="3118">
                  <c:v>3.6127346084360092</c:v>
                </c:pt>
                <c:pt idx="3119">
                  <c:v>3.2692193374608869</c:v>
                </c:pt>
                <c:pt idx="3120">
                  <c:v>2.9256728825375635</c:v>
                </c:pt>
                <c:pt idx="3121">
                  <c:v>2.5820953390354418</c:v>
                </c:pt>
                <c:pt idx="3122">
                  <c:v>2.238486806664933</c:v>
                </c:pt>
                <c:pt idx="3123">
                  <c:v>1.8948473894637372</c:v>
                </c:pt>
                <c:pt idx="3124">
                  <c:v>1.5511771957778493</c:v>
                </c:pt>
                <c:pt idx="3125">
                  <c:v>1.2074763382224298</c:v>
                </c:pt>
                <c:pt idx="3126">
                  <c:v>0.86374493366266214</c:v>
                </c:pt>
                <c:pt idx="3127">
                  <c:v>0.51998310318524843</c:v>
                </c:pt>
                <c:pt idx="3128">
                  <c:v>0.17619097207977452</c:v>
                </c:pt>
                <c:pt idx="3129">
                  <c:v>-0.16763133020580012</c:v>
                </c:pt>
                <c:pt idx="3130">
                  <c:v>-0.51148367008527695</c:v>
                </c:pt>
                <c:pt idx="3131">
                  <c:v>-0.85536590985475369</c:v>
                </c:pt>
                <c:pt idx="3132">
                  <c:v>-1.1992779077409117</c:v>
                </c:pt>
                <c:pt idx="3133">
                  <c:v>-1.5432195179208614</c:v>
                </c:pt>
                <c:pt idx="3134">
                  <c:v>-1.8871905905473374</c:v>
                </c:pt>
                <c:pt idx="3135">
                  <c:v>-2.2311909717964249</c:v>
                </c:pt>
                <c:pt idx="3136">
                  <c:v>-2.575220503888195</c:v>
                </c:pt>
                <c:pt idx="3137">
                  <c:v>-2.9192790251246863</c:v>
                </c:pt>
                <c:pt idx="3138">
                  <c:v>-3.2633663699157553</c:v>
                </c:pt>
                <c:pt idx="3139">
                  <c:v>-3.607482368824511</c:v>
                </c:pt>
                <c:pt idx="3140">
                  <c:v>-3.9516268485996551</c:v>
                </c:pt>
                <c:pt idx="3141">
                  <c:v>-4.2957996321976317</c:v>
                </c:pt>
                <c:pt idx="3142">
                  <c:v>-4.6400005388364072</c:v>
                </c:pt>
                <c:pt idx="3143">
                  <c:v>-4.9842293840260128</c:v>
                </c:pt>
                <c:pt idx="3144">
                  <c:v>-5.3284859795935287</c:v>
                </c:pt>
                <c:pt idx="3145">
                  <c:v>-5.6727701337392835</c:v>
                </c:pt>
                <c:pt idx="3146">
                  <c:v>-6.0170816510641609</c:v>
                </c:pt>
                <c:pt idx="3147">
                  <c:v>-6.361420332611802</c:v>
                </c:pt>
                <c:pt idx="3148">
                  <c:v>-6.7057859758981335</c:v>
                </c:pt>
                <c:pt idx="3149">
                  <c:v>-7.0501783749675964</c:v>
                </c:pt>
                <c:pt idx="3150">
                  <c:v>-7.3945973204229105</c:v>
                </c:pt>
                <c:pt idx="3151">
                  <c:v>-7.7390425994608183</c:v>
                </c:pt>
                <c:pt idx="3152">
                  <c:v>-8.0835139959263298</c:v>
                </c:pt>
                <c:pt idx="3153">
                  <c:v>-8.42801129034798</c:v>
                </c:pt>
                <c:pt idx="3154">
                  <c:v>-8.772534259970465</c:v>
                </c:pt>
                <c:pt idx="3155">
                  <c:v>-9.1170826788151249</c:v>
                </c:pt>
                <c:pt idx="3156">
                  <c:v>-9.4616563177138051</c:v>
                </c:pt>
                <c:pt idx="3157">
                  <c:v>-9.8062549443440172</c:v>
                </c:pt>
                <c:pt idx="3158">
                  <c:v>-10.150878323287614</c:v>
                </c:pt>
                <c:pt idx="3159">
                  <c:v>-10.495526216068464</c:v>
                </c:pt>
                <c:pt idx="3160">
                  <c:v>-10.840198381199048</c:v>
                </c:pt>
                <c:pt idx="3161">
                  <c:v>-11.184894574214876</c:v>
                </c:pt>
                <c:pt idx="3162">
                  <c:v>-11.529614547738241</c:v>
                </c:pt>
                <c:pt idx="3163">
                  <c:v>-11.874358051515509</c:v>
                </c:pt>
                <c:pt idx="3164">
                  <c:v>-12.219124832453858</c:v>
                </c:pt>
                <c:pt idx="3165">
                  <c:v>-12.563914634686009</c:v>
                </c:pt>
                <c:pt idx="3166">
                  <c:v>-12.908727199606867</c:v>
                </c:pt>
                <c:pt idx="3167">
                  <c:v>-13.253562265924298</c:v>
                </c:pt>
                <c:pt idx="3168">
                  <c:v>-13.598419569699333</c:v>
                </c:pt>
                <c:pt idx="3169">
                  <c:v>-13.943298844407908</c:v>
                </c:pt>
                <c:pt idx="3170">
                  <c:v>-14.28819982098269</c:v>
                </c:pt>
                <c:pt idx="3171">
                  <c:v>-14.633122227854434</c:v>
                </c:pt>
                <c:pt idx="3172">
                  <c:v>-14.978065791015812</c:v>
                </c:pt>
                <c:pt idx="3173">
                  <c:v>-15.323030234066191</c:v>
                </c:pt>
                <c:pt idx="3174">
                  <c:v>-15.66801527824884</c:v>
                </c:pt>
                <c:pt idx="3175">
                  <c:v>-16.013020642521735</c:v>
                </c:pt>
                <c:pt idx="3176">
                  <c:v>-16.358046043597739</c:v>
                </c:pt>
                <c:pt idx="3177">
                  <c:v>-16.703091195988154</c:v>
                </c:pt>
                <c:pt idx="3178">
                  <c:v>-17.048155812069286</c:v>
                </c:pt>
                <c:pt idx="3179">
                  <c:v>-17.393239602125494</c:v>
                </c:pt>
                <c:pt idx="3180">
                  <c:v>-17.738342274402203</c:v>
                </c:pt>
                <c:pt idx="3181">
                  <c:v>-18.083463535150123</c:v>
                </c:pt>
                <c:pt idx="3182">
                  <c:v>-18.428603088693645</c:v>
                </c:pt>
                <c:pt idx="3183">
                  <c:v>-18.773760637473956</c:v>
                </c:pt>
                <c:pt idx="3184">
                  <c:v>-19.118935882093396</c:v>
                </c:pt>
                <c:pt idx="3185">
                  <c:v>-19.464128521386858</c:v>
                </c:pt>
                <c:pt idx="3186">
                  <c:v>-19.809338252463085</c:v>
                </c:pt>
                <c:pt idx="3187">
                  <c:v>-20.154564770753268</c:v>
                </c:pt>
                <c:pt idx="3188">
                  <c:v>-20.499807770079109</c:v>
                </c:pt>
                <c:pt idx="3189">
                  <c:v>-20.845066942695553</c:v>
                </c:pt>
                <c:pt idx="3190">
                  <c:v>-21.190341979351874</c:v>
                </c:pt>
                <c:pt idx="3191">
                  <c:v>-21.535632569330634</c:v>
                </c:pt>
                <c:pt idx="3192">
                  <c:v>-21.88093840052316</c:v>
                </c:pt>
                <c:pt idx="3193">
                  <c:v>-22.2262591594735</c:v>
                </c:pt>
                <c:pt idx="3194">
                  <c:v>-22.571594531422384</c:v>
                </c:pt>
                <c:pt idx="3195">
                  <c:v>-22.916944200382535</c:v>
                </c:pt>
                <c:pt idx="3196">
                  <c:v>-23.262307849182335</c:v>
                </c:pt>
                <c:pt idx="3197">
                  <c:v>-23.607685159512368</c:v>
                </c:pt>
                <c:pt idx="3198">
                  <c:v>-23.953075811997454</c:v>
                </c:pt>
                <c:pt idx="3199">
                  <c:v>-24.298479486240566</c:v>
                </c:pt>
                <c:pt idx="3200">
                  <c:v>-24.643895860883553</c:v>
                </c:pt>
                <c:pt idx="3201">
                  <c:v>-24.989324613650545</c:v>
                </c:pt>
                <c:pt idx="3202">
                  <c:v>-25.334765421420951</c:v>
                </c:pt>
                <c:pt idx="3203">
                  <c:v>-25.680217960272998</c:v>
                </c:pt>
                <c:pt idx="3204">
                  <c:v>-26.025681905535574</c:v>
                </c:pt>
                <c:pt idx="3205">
                  <c:v>-26.37115693185623</c:v>
                </c:pt>
                <c:pt idx="3206">
                  <c:v>-26.716642713250121</c:v>
                </c:pt>
                <c:pt idx="3207">
                  <c:v>-27.062138923145461</c:v>
                </c:pt>
                <c:pt idx="3208">
                  <c:v>-27.407645234457128</c:v>
                </c:pt>
                <c:pt idx="3209">
                  <c:v>-27.753161319628916</c:v>
                </c:pt>
                <c:pt idx="3210">
                  <c:v>-28.098686850695987</c:v>
                </c:pt>
                <c:pt idx="3211">
                  <c:v>-28.444221499328417</c:v>
                </c:pt>
                <c:pt idx="3212">
                  <c:v>-28.789764936903193</c:v>
                </c:pt>
                <c:pt idx="3213">
                  <c:v>-29.135316834549371</c:v>
                </c:pt>
                <c:pt idx="3214">
                  <c:v>-29.48087686319732</c:v>
                </c:pt>
                <c:pt idx="3215">
                  <c:v>-29.826444693648543</c:v>
                </c:pt>
                <c:pt idx="3216">
                  <c:v>-30.172019996622556</c:v>
                </c:pt>
                <c:pt idx="3217">
                  <c:v>-30.517602442804208</c:v>
                </c:pt>
                <c:pt idx="3218">
                  <c:v>-30.863191702915085</c:v>
                </c:pt>
                <c:pt idx="3219">
                  <c:v>-31.208787447754524</c:v>
                </c:pt>
                <c:pt idx="3220">
                  <c:v>-31.554389348263314</c:v>
                </c:pt>
                <c:pt idx="3221">
                  <c:v>-31.899997075563334</c:v>
                </c:pt>
                <c:pt idx="3222">
                  <c:v>-32.245610301032251</c:v>
                </c:pt>
                <c:pt idx="3223">
                  <c:v>-32.591228696344963</c:v>
                </c:pt>
                <c:pt idx="3224">
                  <c:v>-32.936851933522675</c:v>
                </c:pt>
                <c:pt idx="3225">
                  <c:v>-33.282479685002585</c:v>
                </c:pt>
                <c:pt idx="3226">
                  <c:v>-33.628111623681782</c:v>
                </c:pt>
                <c:pt idx="3227">
                  <c:v>-33.973747422961772</c:v>
                </c:pt>
                <c:pt idx="3228">
                  <c:v>-34.319386756822141</c:v>
                </c:pt>
                <c:pt idx="3229">
                  <c:v>-34.665029299858801</c:v>
                </c:pt>
                <c:pt idx="3230">
                  <c:v>-35.010674727342725</c:v>
                </c:pt>
                <c:pt idx="3231">
                  <c:v>-35.356322715263254</c:v>
                </c:pt>
                <c:pt idx="3232">
                  <c:v>-35.701972940394739</c:v>
                </c:pt>
                <c:pt idx="3233">
                  <c:v>-36.04762508034424</c:v>
                </c:pt>
                <c:pt idx="3234">
                  <c:v>-36.393278813588324</c:v>
                </c:pt>
                <c:pt idx="3235">
                  <c:v>-36.738933819547988</c:v>
                </c:pt>
                <c:pt idx="3236">
                  <c:v>-37.084589778628995</c:v>
                </c:pt>
                <c:pt idx="3237">
                  <c:v>-37.430246372263873</c:v>
                </c:pt>
                <c:pt idx="3238">
                  <c:v>-37.775903282979776</c:v>
                </c:pt>
                <c:pt idx="3239">
                  <c:v>-38.121560194439688</c:v>
                </c:pt>
                <c:pt idx="3240">
                  <c:v>-38.467216791494536</c:v>
                </c:pt>
                <c:pt idx="3241">
                  <c:v>-38.812872760226668</c:v>
                </c:pt>
                <c:pt idx="3242">
                  <c:v>-39.158527788010957</c:v>
                </c:pt>
                <c:pt idx="3243">
                  <c:v>-39.504181563560088</c:v>
                </c:pt>
                <c:pt idx="3244">
                  <c:v>-39.849833776962754</c:v>
                </c:pt>
                <c:pt idx="3245">
                  <c:v>-40.195484119749814</c:v>
                </c:pt>
                <c:pt idx="3246">
                  <c:v>-40.541132284934122</c:v>
                </c:pt>
                <c:pt idx="3247">
                  <c:v>-40.886777967049241</c:v>
                </c:pt>
                <c:pt idx="3248">
                  <c:v>-41.232420862213687</c:v>
                </c:pt>
                <c:pt idx="3249">
                  <c:v>-41.578060668170352</c:v>
                </c:pt>
                <c:pt idx="3250">
                  <c:v>-41.923697084333398</c:v>
                </c:pt>
                <c:pt idx="3251">
                  <c:v>-42.269329811827077</c:v>
                </c:pt>
                <c:pt idx="3252">
                  <c:v>-42.614958553548071</c:v>
                </c:pt>
                <c:pt idx="3253">
                  <c:v>-42.960583014201191</c:v>
                </c:pt>
                <c:pt idx="3254">
                  <c:v>-43.306202900338967</c:v>
                </c:pt>
                <c:pt idx="3255">
                  <c:v>-43.651817920420626</c:v>
                </c:pt>
                <c:pt idx="3256">
                  <c:v>-43.997427784848938</c:v>
                </c:pt>
                <c:pt idx="3257">
                  <c:v>-44.343032206006363</c:v>
                </c:pt>
                <c:pt idx="3258">
                  <c:v>-44.688630898314308</c:v>
                </c:pt>
                <c:pt idx="3259">
                  <c:v>-45.034223578265916</c:v>
                </c:pt>
                <c:pt idx="3260">
                  <c:v>-45.379809964474624</c:v>
                </c:pt>
                <c:pt idx="3261">
                  <c:v>-45.725389777703775</c:v>
                </c:pt>
                <c:pt idx="3262">
                  <c:v>-46.070962740925957</c:v>
                </c:pt>
                <c:pt idx="3263">
                  <c:v>-46.416528579356701</c:v>
                </c:pt>
                <c:pt idx="3264">
                  <c:v>-46.762087020484252</c:v>
                </c:pt>
                <c:pt idx="3265">
                  <c:v>-47.107637794130405</c:v>
                </c:pt>
                <c:pt idx="3266">
                  <c:v>-47.453180632479565</c:v>
                </c:pt>
                <c:pt idx="3267">
                  <c:v>-47.79871527010927</c:v>
                </c:pt>
                <c:pt idx="3268">
                  <c:v>-48.144241444048028</c:v>
                </c:pt>
                <c:pt idx="3269">
                  <c:v>-48.489758893799568</c:v>
                </c:pt>
                <c:pt idx="3270">
                  <c:v>-48.835267361389839</c:v>
                </c:pt>
                <c:pt idx="3271">
                  <c:v>-49.180766591389848</c:v>
                </c:pt>
                <c:pt idx="3272">
                  <c:v>-49.526256330971478</c:v>
                </c:pt>
                <c:pt idx="3273">
                  <c:v>-49.87173632993494</c:v>
                </c:pt>
                <c:pt idx="3274">
                  <c:v>-50.217206340734151</c:v>
                </c:pt>
                <c:pt idx="3275">
                  <c:v>-50.562666118533294</c:v>
                </c:pt>
                <c:pt idx="3276">
                  <c:v>-50.908115421227919</c:v>
                </c:pt>
                <c:pt idx="3277">
                  <c:v>-51.253554009474293</c:v>
                </c:pt>
                <c:pt idx="3278">
                  <c:v>-51.598981646738771</c:v>
                </c:pt>
                <c:pt idx="3279">
                  <c:v>-51.944398099319571</c:v>
                </c:pt>
                <c:pt idx="3280">
                  <c:v>-52.289803136385444</c:v>
                </c:pt>
                <c:pt idx="3281">
                  <c:v>-52.635196529994985</c:v>
                </c:pt>
                <c:pt idx="3282">
                  <c:v>-52.980578055147362</c:v>
                </c:pt>
                <c:pt idx="3283">
                  <c:v>-53.32594748980236</c:v>
                </c:pt>
                <c:pt idx="3284">
                  <c:v>-53.671304614903612</c:v>
                </c:pt>
                <c:pt idx="3285">
                  <c:v>-54.016649214425357</c:v>
                </c:pt>
                <c:pt idx="3286">
                  <c:v>-54.361981075392016</c:v>
                </c:pt>
                <c:pt idx="3287">
                  <c:v>-54.707299987898885</c:v>
                </c:pt>
                <c:pt idx="3288">
                  <c:v>-55.052605745157891</c:v>
                </c:pt>
                <c:pt idx="3289">
                  <c:v>-55.397898143512165</c:v>
                </c:pt>
                <c:pt idx="3290">
                  <c:v>-55.743176982469947</c:v>
                </c:pt>
                <c:pt idx="3291">
                  <c:v>-56.088442064719075</c:v>
                </c:pt>
                <c:pt idx="3292">
                  <c:v>-56.433693196168505</c:v>
                </c:pt>
                <c:pt idx="3293">
                  <c:v>-56.778930185966715</c:v>
                </c:pt>
                <c:pt idx="3294">
                  <c:v>-57.124152846515983</c:v>
                </c:pt>
                <c:pt idx="3295">
                  <c:v>-57.469360993514599</c:v>
                </c:pt>
                <c:pt idx="3296">
                  <c:v>-57.814554445970998</c:v>
                </c:pt>
                <c:pt idx="3297">
                  <c:v>-58.159733026217204</c:v>
                </c:pt>
                <c:pt idx="3298">
                  <c:v>-58.504896559949344</c:v>
                </c:pt>
                <c:pt idx="3299">
                  <c:v>-58.85004487623641</c:v>
                </c:pt>
                <c:pt idx="3300">
                  <c:v>-59.195177807547815</c:v>
                </c:pt>
                <c:pt idx="3301">
                  <c:v>-59.540295189761601</c:v>
                </c:pt>
                <c:pt idx="3302">
                  <c:v>-59.885396862200672</c:v>
                </c:pt>
                <c:pt idx="3303">
                  <c:v>-60.230482667644246</c:v>
                </c:pt>
                <c:pt idx="3304">
                  <c:v>-60.575552452336801</c:v>
                </c:pt>
                <c:pt idx="3305">
                  <c:v>-60.920606066023879</c:v>
                </c:pt>
                <c:pt idx="3306">
                  <c:v>-61.265643361960514</c:v>
                </c:pt>
                <c:pt idx="3307">
                  <c:v>-61.610664196916105</c:v>
                </c:pt>
                <c:pt idx="3308">
                  <c:v>-61.955668431213851</c:v>
                </c:pt>
                <c:pt idx="3309">
                  <c:v>-62.300655928729334</c:v>
                </c:pt>
                <c:pt idx="3310">
                  <c:v>-62.645626556904062</c:v>
                </c:pt>
                <c:pt idx="3311">
                  <c:v>-62.990580186775979</c:v>
                </c:pt>
                <c:pt idx="3312">
                  <c:v>-63.33551669296439</c:v>
                </c:pt>
                <c:pt idx="3313">
                  <c:v>116.31956404626754</c:v>
                </c:pt>
                <c:pt idx="3314">
                  <c:v>115.97466214907817</c:v>
                </c:pt>
                <c:pt idx="3315">
                  <c:v>115.62977772995688</c:v>
                </c:pt>
                <c:pt idx="3316">
                  <c:v>115.28491089975513</c:v>
                </c:pt>
                <c:pt idx="3317">
                  <c:v>114.9400617656745</c:v>
                </c:pt>
                <c:pt idx="3318">
                  <c:v>114.59523043124615</c:v>
                </c:pt>
                <c:pt idx="3319">
                  <c:v>114.25041699632472</c:v>
                </c:pt>
                <c:pt idx="3320">
                  <c:v>113.90562155708163</c:v>
                </c:pt>
                <c:pt idx="3321">
                  <c:v>113.56084420600523</c:v>
                </c:pt>
                <c:pt idx="3322">
                  <c:v>113.21608503187595</c:v>
                </c:pt>
                <c:pt idx="3323">
                  <c:v>112.87134411977092</c:v>
                </c:pt>
                <c:pt idx="3324">
                  <c:v>112.52662155106395</c:v>
                </c:pt>
                <c:pt idx="3325">
                  <c:v>112.18191740340481</c:v>
                </c:pt>
                <c:pt idx="3326">
                  <c:v>111.83723175072322</c:v>
                </c:pt>
                <c:pt idx="3327">
                  <c:v>111.49256466323179</c:v>
                </c:pt>
                <c:pt idx="3328">
                  <c:v>111.14791620740657</c:v>
                </c:pt>
                <c:pt idx="3329">
                  <c:v>110.80328644599362</c:v>
                </c:pt>
                <c:pt idx="3330">
                  <c:v>110.45867543801315</c:v>
                </c:pt>
                <c:pt idx="3331">
                  <c:v>110.11408323874234</c:v>
                </c:pt>
                <c:pt idx="3332">
                  <c:v>109.76950989972633</c:v>
                </c:pt>
                <c:pt idx="3333">
                  <c:v>109.42495546876967</c:v>
                </c:pt>
                <c:pt idx="3334">
                  <c:v>109.08041998995074</c:v>
                </c:pt>
                <c:pt idx="3335">
                  <c:v>108.73590350360281</c:v>
                </c:pt>
                <c:pt idx="3336">
                  <c:v>108.3914060463273</c:v>
                </c:pt>
                <c:pt idx="3337">
                  <c:v>108.0469276510011</c:v>
                </c:pt>
                <c:pt idx="3338">
                  <c:v>107.70246834676313</c:v>
                </c:pt>
                <c:pt idx="3339">
                  <c:v>107.35802815902706</c:v>
                </c:pt>
                <c:pt idx="3340">
                  <c:v>107.01360710949328</c:v>
                </c:pt>
                <c:pt idx="3341">
                  <c:v>106.66920521613453</c:v>
                </c:pt>
                <c:pt idx="3342">
                  <c:v>106.3248224932149</c:v>
                </c:pt>
                <c:pt idx="3343">
                  <c:v>105.98045895128718</c:v>
                </c:pt>
                <c:pt idx="3344">
                  <c:v>105.63611459721282</c:v>
                </c:pt>
                <c:pt idx="3345">
                  <c:v>105.29178943414942</c:v>
                </c:pt>
                <c:pt idx="3346">
                  <c:v>104.94748346156774</c:v>
                </c:pt>
                <c:pt idx="3347">
                  <c:v>104.6031966752673</c:v>
                </c:pt>
                <c:pt idx="3348">
                  <c:v>104.25892906736883</c:v>
                </c:pt>
                <c:pt idx="3349">
                  <c:v>103.91468062633055</c:v>
                </c:pt>
                <c:pt idx="3350">
                  <c:v>103.57045133696718</c:v>
                </c:pt>
                <c:pt idx="3351">
                  <c:v>103.22624118044313</c:v>
                </c:pt>
                <c:pt idx="3352">
                  <c:v>102.88205013429292</c:v>
                </c:pt>
                <c:pt idx="3353">
                  <c:v>102.53787817242873</c:v>
                </c:pt>
                <c:pt idx="3354">
                  <c:v>102.1937252651619</c:v>
                </c:pt>
                <c:pt idx="3355">
                  <c:v>101.84959137920009</c:v>
                </c:pt>
                <c:pt idx="3356">
                  <c:v>101.50547647766598</c:v>
                </c:pt>
                <c:pt idx="3357">
                  <c:v>101.16138052012157</c:v>
                </c:pt>
                <c:pt idx="3358">
                  <c:v>100.81730346256374</c:v>
                </c:pt>
                <c:pt idx="3359">
                  <c:v>100.4732452574479</c:v>
                </c:pt>
                <c:pt idx="3360">
                  <c:v>100.12920585371089</c:v>
                </c:pt>
                <c:pt idx="3361">
                  <c:v>99.785185196769959</c:v>
                </c:pt>
                <c:pt idx="3362">
                  <c:v>99.441183228549377</c:v>
                </c:pt>
                <c:pt idx="3363">
                  <c:v>99.097199887491996</c:v>
                </c:pt>
                <c:pt idx="3364">
                  <c:v>98.753235108587262</c:v>
                </c:pt>
                <c:pt idx="3365">
                  <c:v>98.409288823372222</c:v>
                </c:pt>
                <c:pt idx="3366">
                  <c:v>98.065360959956976</c:v>
                </c:pt>
                <c:pt idx="3367">
                  <c:v>97.721451443052814</c:v>
                </c:pt>
                <c:pt idx="3368">
                  <c:v>97.377560193973636</c:v>
                </c:pt>
                <c:pt idx="3369">
                  <c:v>97.033687130663637</c:v>
                </c:pt>
                <c:pt idx="3370">
                  <c:v>96.689832167727147</c:v>
                </c:pt>
                <c:pt idx="3371">
                  <c:v>96.345995216429941</c:v>
                </c:pt>
                <c:pt idx="3372">
                  <c:v>96.002176184733358</c:v>
                </c:pt>
                <c:pt idx="3373">
                  <c:v>95.658374977308881</c:v>
                </c:pt>
                <c:pt idx="3374">
                  <c:v>95.314591495572273</c:v>
                </c:pt>
                <c:pt idx="3375">
                  <c:v>94.970825637688392</c:v>
                </c:pt>
                <c:pt idx="3376">
                  <c:v>94.627077298601591</c:v>
                </c:pt>
                <c:pt idx="3377">
                  <c:v>94.283346370068671</c:v>
                </c:pt>
                <c:pt idx="3378">
                  <c:v>93.939632740665218</c:v>
                </c:pt>
                <c:pt idx="3379">
                  <c:v>93.595936295817523</c:v>
                </c:pt>
                <c:pt idx="3380">
                  <c:v>93.252256917836945</c:v>
                </c:pt>
                <c:pt idx="3381">
                  <c:v>92.908594485925832</c:v>
                </c:pt>
                <c:pt idx="3382">
                  <c:v>92.56494887621615</c:v>
                </c:pt>
                <c:pt idx="3383">
                  <c:v>92.221319961789035</c:v>
                </c:pt>
                <c:pt idx="3384">
                  <c:v>91.87770761271112</c:v>
                </c:pt>
                <c:pt idx="3385">
                  <c:v>91.534111696045599</c:v>
                </c:pt>
                <c:pt idx="3386">
                  <c:v>91.190532075887063</c:v>
                </c:pt>
                <c:pt idx="3387">
                  <c:v>90.846968613397408</c:v>
                </c:pt>
                <c:pt idx="3388">
                  <c:v>90.503421166817276</c:v>
                </c:pt>
                <c:pt idx="3389">
                  <c:v>90.159889591501127</c:v>
                </c:pt>
                <c:pt idx="3390">
                  <c:v>89.816373739956333</c:v>
                </c:pt>
                <c:pt idx="3391">
                  <c:v>89.472873461853396</c:v>
                </c:pt>
                <c:pt idx="3392">
                  <c:v>89.129388604066733</c:v>
                </c:pt>
                <c:pt idx="3393">
                  <c:v>88.785919010700155</c:v>
                </c:pt>
                <c:pt idx="3394">
                  <c:v>88.442464523126063</c:v>
                </c:pt>
                <c:pt idx="3395">
                  <c:v>88.099024980000863</c:v>
                </c:pt>
                <c:pt idx="3396">
                  <c:v>87.755600217301932</c:v>
                </c:pt>
                <c:pt idx="3397">
                  <c:v>87.412190068369753</c:v>
                </c:pt>
                <c:pt idx="3398">
                  <c:v>87.068794363919594</c:v>
                </c:pt>
                <c:pt idx="3399">
                  <c:v>86.725412932083742</c:v>
                </c:pt>
                <c:pt idx="3400">
                  <c:v>86.382045598450816</c:v>
                </c:pt>
                <c:pt idx="3401">
                  <c:v>86.03869218608213</c:v>
                </c:pt>
                <c:pt idx="3402">
                  <c:v>85.695352515553751</c:v>
                </c:pt>
                <c:pt idx="3403">
                  <c:v>85.352026404986788</c:v>
                </c:pt>
                <c:pt idx="3404">
                  <c:v>85.008713670089406</c:v>
                </c:pt>
                <c:pt idx="3405">
                  <c:v>84.665414124174148</c:v>
                </c:pt>
                <c:pt idx="3406">
                  <c:v>84.322127578199954</c:v>
                </c:pt>
                <c:pt idx="3407">
                  <c:v>83.978853840815944</c:v>
                </c:pt>
                <c:pt idx="3408">
                  <c:v>83.635592718378206</c:v>
                </c:pt>
                <c:pt idx="3409">
                  <c:v>83.292344014991016</c:v>
                </c:pt>
                <c:pt idx="3410">
                  <c:v>82.949107532554123</c:v>
                </c:pt>
                <c:pt idx="3411">
                  <c:v>82.605883070777864</c:v>
                </c:pt>
                <c:pt idx="3412">
                  <c:v>82.262670427230162</c:v>
                </c:pt>
                <c:pt idx="3413">
                  <c:v>81.919469397368303</c:v>
                </c:pt>
                <c:pt idx="3414">
                  <c:v>81.576279774584705</c:v>
                </c:pt>
                <c:pt idx="3415">
                  <c:v>81.233101350226036</c:v>
                </c:pt>
                <c:pt idx="3416">
                  <c:v>80.889933913639197</c:v>
                </c:pt>
                <c:pt idx="3417">
                  <c:v>80.546777252215804</c:v>
                </c:pt>
                <c:pt idx="3418">
                  <c:v>80.203631151410903</c:v>
                </c:pt>
                <c:pt idx="3419">
                  <c:v>79.860495394790803</c:v>
                </c:pt>
                <c:pt idx="3420">
                  <c:v>79.517369764076832</c:v>
                </c:pt>
                <c:pt idx="3421">
                  <c:v>79.174254039166641</c:v>
                </c:pt>
                <c:pt idx="3422">
                  <c:v>78.831147998183241</c:v>
                </c:pt>
                <c:pt idx="3423">
                  <c:v>78.488051417506128</c:v>
                </c:pt>
                <c:pt idx="3424">
                  <c:v>78.144964071823026</c:v>
                </c:pt>
                <c:pt idx="3425">
                  <c:v>77.801885734148328</c:v>
                </c:pt>
                <c:pt idx="3426">
                  <c:v>77.458816175870979</c:v>
                </c:pt>
                <c:pt idx="3427">
                  <c:v>77.115755166801605</c:v>
                </c:pt>
                <c:pt idx="3428">
                  <c:v>76.77270247519516</c:v>
                </c:pt>
                <c:pt idx="3429">
                  <c:v>76.429657867795541</c:v>
                </c:pt>
                <c:pt idx="3430">
                  <c:v>76.086621109886366</c:v>
                </c:pt>
                <c:pt idx="3431">
                  <c:v>75.743591965310088</c:v>
                </c:pt>
                <c:pt idx="3432">
                  <c:v>75.400570196521116</c:v>
                </c:pt>
                <c:pt idx="3433">
                  <c:v>75.057555564617914</c:v>
                </c:pt>
                <c:pt idx="3434">
                  <c:v>74.714547829393382</c:v>
                </c:pt>
                <c:pt idx="3435">
                  <c:v>74.371546749359183</c:v>
                </c:pt>
                <c:pt idx="3436">
                  <c:v>74.028552081793492</c:v>
                </c:pt>
                <c:pt idx="3437">
                  <c:v>73.685563582787481</c:v>
                </c:pt>
                <c:pt idx="3438">
                  <c:v>73.342581007270653</c:v>
                </c:pt>
                <c:pt idx="3439">
                  <c:v>72.999604109058311</c:v>
                </c:pt>
                <c:pt idx="3440">
                  <c:v>72.656632640899247</c:v>
                </c:pt>
                <c:pt idx="3441">
                  <c:v>72.313666354501109</c:v>
                </c:pt>
                <c:pt idx="3442">
                  <c:v>71.970705000580296</c:v>
                </c:pt>
                <c:pt idx="3443">
                  <c:v>71.627748328896018</c:v>
                </c:pt>
                <c:pt idx="3444">
                  <c:v>71.284796088304546</c:v>
                </c:pt>
                <c:pt idx="3445">
                  <c:v>70.941848026780065</c:v>
                </c:pt>
                <c:pt idx="3446">
                  <c:v>70.598903891464815</c:v>
                </c:pt>
                <c:pt idx="3447">
                  <c:v>70.255963428718388</c:v>
                </c:pt>
                <c:pt idx="3448">
                  <c:v>69.913026384140892</c:v>
                </c:pt>
                <c:pt idx="3449">
                  <c:v>69.570092502621605</c:v>
                </c:pt>
                <c:pt idx="3450">
                  <c:v>69.227161528388393</c:v>
                </c:pt>
                <c:pt idx="3451">
                  <c:v>68.884233205032984</c:v>
                </c:pt>
                <c:pt idx="3452">
                  <c:v>68.54130727556057</c:v>
                </c:pt>
                <c:pt idx="3453">
                  <c:v>68.198383482425356</c:v>
                </c:pt>
                <c:pt idx="3454">
                  <c:v>67.855461567583205</c:v>
                </c:pt>
                <c:pt idx="3455">
                  <c:v>67.512541272516501</c:v>
                </c:pt>
                <c:pt idx="3456">
                  <c:v>67.169622338279936</c:v>
                </c:pt>
                <c:pt idx="3457">
                  <c:v>66.826704505553153</c:v>
                </c:pt>
                <c:pt idx="3458">
                  <c:v>66.483787514662666</c:v>
                </c:pt>
                <c:pt idx="3459">
                  <c:v>66.14087110563058</c:v>
                </c:pt>
                <c:pt idx="3460">
                  <c:v>65.797955018225281</c:v>
                </c:pt>
                <c:pt idx="3461">
                  <c:v>65.455038991983827</c:v>
                </c:pt>
                <c:pt idx="3462">
                  <c:v>65.112122766260697</c:v>
                </c:pt>
                <c:pt idx="3463">
                  <c:v>64.769206080278195</c:v>
                </c:pt>
                <c:pt idx="3464">
                  <c:v>64.426288673148491</c:v>
                </c:pt>
                <c:pt idx="3465">
                  <c:v>64.083370283926101</c:v>
                </c:pt>
                <c:pt idx="3466">
                  <c:v>63.740450651642263</c:v>
                </c:pt>
                <c:pt idx="3467">
                  <c:v>63.397529515355643</c:v>
                </c:pt>
                <c:pt idx="3468">
                  <c:v>63.054606614177722</c:v>
                </c:pt>
                <c:pt idx="3469">
                  <c:v>62.71168168731861</c:v>
                </c:pt>
                <c:pt idx="3470">
                  <c:v>62.36875447413896</c:v>
                </c:pt>
                <c:pt idx="3471">
                  <c:v>62.025824714168323</c:v>
                </c:pt>
                <c:pt idx="3472">
                  <c:v>61.682892147161326</c:v>
                </c:pt>
                <c:pt idx="3473">
                  <c:v>61.339956513127049</c:v>
                </c:pt>
                <c:pt idx="3474">
                  <c:v>60.997017552383888</c:v>
                </c:pt>
                <c:pt idx="3475">
                  <c:v>60.654075005579301</c:v>
                </c:pt>
                <c:pt idx="3476">
                  <c:v>60.311128613739641</c:v>
                </c:pt>
                <c:pt idx="3477">
                  <c:v>59.968178118315834</c:v>
                </c:pt>
                <c:pt idx="3478">
                  <c:v>59.625223261207466</c:v>
                </c:pt>
                <c:pt idx="3479">
                  <c:v>59.282263784809842</c:v>
                </c:pt>
                <c:pt idx="3480">
                  <c:v>58.939299432059833</c:v>
                </c:pt>
                <c:pt idx="3481">
                  <c:v>58.596329946460251</c:v>
                </c:pt>
                <c:pt idx="3482">
                  <c:v>58.253355072123512</c:v>
                </c:pt>
                <c:pt idx="3483">
                  <c:v>57.9103745538224</c:v>
                </c:pt>
                <c:pt idx="3484">
                  <c:v>57.567388137008962</c:v>
                </c:pt>
                <c:pt idx="3485">
                  <c:v>57.224395567863404</c:v>
                </c:pt>
                <c:pt idx="3486">
                  <c:v>56.881396593328212</c:v>
                </c:pt>
                <c:pt idx="3487">
                  <c:v>56.538390961156423</c:v>
                </c:pt>
                <c:pt idx="3488">
                  <c:v>56.195378419931565</c:v>
                </c:pt>
                <c:pt idx="3489">
                  <c:v>55.85235871911523</c:v>
                </c:pt>
                <c:pt idx="3490">
                  <c:v>55.509331609090005</c:v>
                </c:pt>
                <c:pt idx="3491">
                  <c:v>55.16629684118346</c:v>
                </c:pt>
                <c:pt idx="3492">
                  <c:v>54.823254167709045</c:v>
                </c:pt>
                <c:pt idx="3493">
                  <c:v>54.480203342014832</c:v>
                </c:pt>
                <c:pt idx="3494">
                  <c:v>54.137144118500586</c:v>
                </c:pt>
                <c:pt idx="3495">
                  <c:v>53.794076252666763</c:v>
                </c:pt>
                <c:pt idx="3496">
                  <c:v>53.450999501143357</c:v>
                </c:pt>
                <c:pt idx="3497">
                  <c:v>53.107913621739222</c:v>
                </c:pt>
                <c:pt idx="3498">
                  <c:v>52.7648183734578</c:v>
                </c:pt>
                <c:pt idx="3499">
                  <c:v>52.4217135165432</c:v>
                </c:pt>
                <c:pt idx="3500">
                  <c:v>52.078598812523218</c:v>
                </c:pt>
                <c:pt idx="3501">
                  <c:v>51.735474024225802</c:v>
                </c:pt>
                <c:pt idx="3502">
                  <c:v>51.392338915823679</c:v>
                </c:pt>
                <c:pt idx="3503">
                  <c:v>51.049193252877309</c:v>
                </c:pt>
                <c:pt idx="3504">
                  <c:v>50.706036802350425</c:v>
                </c:pt>
                <c:pt idx="3505">
                  <c:v>50.362869332656906</c:v>
                </c:pt>
                <c:pt idx="3506">
                  <c:v>50.019690613686954</c:v>
                </c:pt>
                <c:pt idx="3507">
                  <c:v>49.676500416853472</c:v>
                </c:pt>
                <c:pt idx="3508">
                  <c:v>49.333298515106932</c:v>
                </c:pt>
                <c:pt idx="3509">
                  <c:v>48.990084682976743</c:v>
                </c:pt>
                <c:pt idx="3510">
                  <c:v>48.646858696612426</c:v>
                </c:pt>
                <c:pt idx="3511">
                  <c:v>48.303620333798854</c:v>
                </c:pt>
                <c:pt idx="3512">
                  <c:v>47.96036937399704</c:v>
                </c:pt>
                <c:pt idx="3513">
                  <c:v>47.617105598382658</c:v>
                </c:pt>
                <c:pt idx="3514">
                  <c:v>47.273828789862172</c:v>
                </c:pt>
                <c:pt idx="3515">
                  <c:v>46.930538733113693</c:v>
                </c:pt>
                <c:pt idx="3516">
                  <c:v>46.587235214614211</c:v>
                </c:pt>
                <c:pt idx="3517">
                  <c:v>46.24391802267764</c:v>
                </c:pt>
                <c:pt idx="3518">
                  <c:v>45.900586947472235</c:v>
                </c:pt>
                <c:pt idx="3519">
                  <c:v>45.557241781054451</c:v>
                </c:pt>
                <c:pt idx="3520">
                  <c:v>45.213882317411169</c:v>
                </c:pt>
                <c:pt idx="3521">
                  <c:v>44.870508352468519</c:v>
                </c:pt>
                <c:pt idx="3522">
                  <c:v>44.527119684130632</c:v>
                </c:pt>
                <c:pt idx="3523">
                  <c:v>44.183716112315949</c:v>
                </c:pt>
                <c:pt idx="3524">
                  <c:v>43.840297438969422</c:v>
                </c:pt>
                <c:pt idx="3525">
                  <c:v>43.496863468099903</c:v>
                </c:pt>
                <c:pt idx="3526">
                  <c:v>43.153414005803967</c:v>
                </c:pt>
                <c:pt idx="3527">
                  <c:v>42.809948860302725</c:v>
                </c:pt>
                <c:pt idx="3528">
                  <c:v>42.466467841951527</c:v>
                </c:pt>
                <c:pt idx="3529">
                  <c:v>42.122970763276456</c:v>
                </c:pt>
                <c:pt idx="3530">
                  <c:v>41.779457439006542</c:v>
                </c:pt>
                <c:pt idx="3531">
                  <c:v>41.435927686084433</c:v>
                </c:pt>
                <c:pt idx="3532">
                  <c:v>41.09238132369898</c:v>
                </c:pt>
                <c:pt idx="3533">
                  <c:v>40.748818173319314</c:v>
                </c:pt>
                <c:pt idx="3534">
                  <c:v>40.405238058702267</c:v>
                </c:pt>
                <c:pt idx="3535">
                  <c:v>40.061640805927169</c:v>
                </c:pt>
                <c:pt idx="3536">
                  <c:v>39.718026243414691</c:v>
                </c:pt>
                <c:pt idx="3537">
                  <c:v>39.374394201961962</c:v>
                </c:pt>
                <c:pt idx="3538">
                  <c:v>39.03074451474761</c:v>
                </c:pt>
                <c:pt idx="3539">
                  <c:v>38.687077017363485</c:v>
                </c:pt>
                <c:pt idx="3540">
                  <c:v>38.343391547845258</c:v>
                </c:pt>
                <c:pt idx="3541">
                  <c:v>37.999687946677625</c:v>
                </c:pt>
                <c:pt idx="3542">
                  <c:v>37.655966056823708</c:v>
                </c:pt>
                <c:pt idx="3543">
                  <c:v>37.312225723755368</c:v>
                </c:pt>
                <c:pt idx="3544">
                  <c:v>36.968466795455512</c:v>
                </c:pt>
                <c:pt idx="3545">
                  <c:v>36.624689122451038</c:v>
                </c:pt>
                <c:pt idx="3546">
                  <c:v>36.280892557827094</c:v>
                </c:pt>
                <c:pt idx="3547">
                  <c:v>35.937076957256963</c:v>
                </c:pt>
                <c:pt idx="3548">
                  <c:v>35.59324217900371</c:v>
                </c:pt>
                <c:pt idx="3549">
                  <c:v>35.249388083949199</c:v>
                </c:pt>
                <c:pt idx="3550">
                  <c:v>34.905514535619339</c:v>
                </c:pt>
                <c:pt idx="3551">
                  <c:v>34.561621400184663</c:v>
                </c:pt>
                <c:pt idx="3552">
                  <c:v>34.217708546487117</c:v>
                </c:pt>
                <c:pt idx="3553">
                  <c:v>33.873775846065271</c:v>
                </c:pt>
                <c:pt idx="3554">
                  <c:v>33.529823173153261</c:v>
                </c:pt>
                <c:pt idx="3555">
                  <c:v>33.18585040470834</c:v>
                </c:pt>
                <c:pt idx="3556">
                  <c:v>32.841857420421682</c:v>
                </c:pt>
                <c:pt idx="3557">
                  <c:v>32.497844102744409</c:v>
                </c:pt>
                <c:pt idx="3558">
                  <c:v>32.15381033688459</c:v>
                </c:pt>
                <c:pt idx="3559">
                  <c:v>31.8097560108314</c:v>
                </c:pt>
                <c:pt idx="3560">
                  <c:v>31.465681015376671</c:v>
                </c:pt>
                <c:pt idx="3561">
                  <c:v>31.121585244111788</c:v>
                </c:pt>
                <c:pt idx="3562">
                  <c:v>30.777468593448543</c:v>
                </c:pt>
                <c:pt idx="3563">
                  <c:v>30.433330962641293</c:v>
                </c:pt>
                <c:pt idx="3564">
                  <c:v>30.089172253781548</c:v>
                </c:pt>
                <c:pt idx="3565">
                  <c:v>29.744992371819986</c:v>
                </c:pt>
                <c:pt idx="3566">
                  <c:v>29.400791224573741</c:v>
                </c:pt>
                <c:pt idx="3567">
                  <c:v>29.056568722748061</c:v>
                </c:pt>
                <c:pt idx="3568">
                  <c:v>28.71232477992805</c:v>
                </c:pt>
                <c:pt idx="3569">
                  <c:v>28.368059312599438</c:v>
                </c:pt>
                <c:pt idx="3570">
                  <c:v>28.023772240165094</c:v>
                </c:pt>
                <c:pt idx="3571">
                  <c:v>27.679463484937056</c:v>
                </c:pt>
                <c:pt idx="3572">
                  <c:v>27.335132972153705</c:v>
                </c:pt>
                <c:pt idx="3573">
                  <c:v>26.990780629996532</c:v>
                </c:pt>
                <c:pt idx="3574">
                  <c:v>26.64640638958041</c:v>
                </c:pt>
                <c:pt idx="3575">
                  <c:v>26.302010184972119</c:v>
                </c:pt>
                <c:pt idx="3576">
                  <c:v>25.957591953191635</c:v>
                </c:pt>
                <c:pt idx="3577">
                  <c:v>25.613151634229148</c:v>
                </c:pt>
                <c:pt idx="3578">
                  <c:v>25.268689171034676</c:v>
                </c:pt>
                <c:pt idx="3579">
                  <c:v>24.924204509530298</c:v>
                </c:pt>
                <c:pt idx="3580">
                  <c:v>24.57969759862539</c:v>
                </c:pt>
                <c:pt idx="3581">
                  <c:v>24.235168390202027</c:v>
                </c:pt>
                <c:pt idx="3582">
                  <c:v>23.890616839128924</c:v>
                </c:pt>
                <c:pt idx="3583">
                  <c:v>23.546042903273193</c:v>
                </c:pt>
                <c:pt idx="3584">
                  <c:v>23.201446543484636</c:v>
                </c:pt>
                <c:pt idx="3585">
                  <c:v>22.85682772361212</c:v>
                </c:pt>
                <c:pt idx="3586">
                  <c:v>22.512186410497286</c:v>
                </c:pt>
                <c:pt idx="3587">
                  <c:v>22.167522573989704</c:v>
                </c:pt>
                <c:pt idx="3588">
                  <c:v>21.822836186929671</c:v>
                </c:pt>
                <c:pt idx="3589">
                  <c:v>21.478127225157099</c:v>
                </c:pt>
                <c:pt idx="3590">
                  <c:v>21.133395667521548</c:v>
                </c:pt>
                <c:pt idx="3591">
                  <c:v>20.788641495863299</c:v>
                </c:pt>
                <c:pt idx="3592">
                  <c:v>20.443864695022288</c:v>
                </c:pt>
                <c:pt idx="3593">
                  <c:v>20.0990652528446</c:v>
                </c:pt>
                <c:pt idx="3594">
                  <c:v>19.754243160163806</c:v>
                </c:pt>
                <c:pt idx="3595">
                  <c:v>19.409398410810642</c:v>
                </c:pt>
                <c:pt idx="3596">
                  <c:v>19.064531001604024</c:v>
                </c:pt>
                <c:pt idx="3597">
                  <c:v>18.719640932359749</c:v>
                </c:pt>
                <c:pt idx="3598">
                  <c:v>18.374728205869868</c:v>
                </c:pt>
                <c:pt idx="3599">
                  <c:v>18.029792827905904</c:v>
                </c:pt>
                <c:pt idx="3600">
                  <c:v>17.684834807225815</c:v>
                </c:pt>
                <c:pt idx="3601">
                  <c:v>17.339854155548487</c:v>
                </c:pt>
                <c:pt idx="3602">
                  <c:v>16.994850887559032</c:v>
                </c:pt>
                <c:pt idx="3603">
                  <c:v>16.649825020910399</c:v>
                </c:pt>
                <c:pt idx="3604">
                  <c:v>16.304776576201096</c:v>
                </c:pt>
                <c:pt idx="3605">
                  <c:v>15.959705576978259</c:v>
                </c:pt>
                <c:pt idx="3606">
                  <c:v>15.614612049725881</c:v>
                </c:pt>
                <c:pt idx="3607">
                  <c:v>15.269496023867722</c:v>
                </c:pt>
                <c:pt idx="3608">
                  <c:v>14.924357531742249</c:v>
                </c:pt>
                <c:pt idx="3609">
                  <c:v>14.579196608602862</c:v>
                </c:pt>
                <c:pt idx="3610">
                  <c:v>14.234013292617197</c:v>
                </c:pt>
                <c:pt idx="3611">
                  <c:v>13.888807624839901</c:v>
                </c:pt>
                <c:pt idx="3612">
                  <c:v>13.543579649211884</c:v>
                </c:pt>
                <c:pt idx="3613">
                  <c:v>13.198329412558486</c:v>
                </c:pt>
                <c:pt idx="3614">
                  <c:v>12.853056964560551</c:v>
                </c:pt>
                <c:pt idx="3615">
                  <c:v>12.507762357753169</c:v>
                </c:pt>
                <c:pt idx="3616">
                  <c:v>12.162445647520773</c:v>
                </c:pt>
                <c:pt idx="3617">
                  <c:v>11.817106892069038</c:v>
                </c:pt>
                <c:pt idx="3618">
                  <c:v>11.471746152423274</c:v>
                </c:pt>
                <c:pt idx="3619">
                  <c:v>11.126363492409183</c:v>
                </c:pt>
                <c:pt idx="3620">
                  <c:v>10.780958978651855</c:v>
                </c:pt>
                <c:pt idx="3621">
                  <c:v>10.435532680543501</c:v>
                </c:pt>
                <c:pt idx="3622">
                  <c:v>10.090084670238326</c:v>
                </c:pt>
                <c:pt idx="3623">
                  <c:v>9.7446150226456165</c:v>
                </c:pt>
                <c:pt idx="3624">
                  <c:v>9.399123815398946</c:v>
                </c:pt>
                <c:pt idx="3625">
                  <c:v>9.0536111288495977</c:v>
                </c:pt>
                <c:pt idx="3626">
                  <c:v>8.7080770460471832</c:v>
                </c:pt>
                <c:pt idx="3627">
                  <c:v>8.3625216527326245</c:v>
                </c:pt>
                <c:pt idx="3628">
                  <c:v>8.0169450373052538</c:v>
                </c:pt>
                <c:pt idx="3629">
                  <c:v>7.6713472908135962</c:v>
                </c:pt>
                <c:pt idx="3630">
                  <c:v>7.3257285069467812</c:v>
                </c:pt>
                <c:pt idx="3631">
                  <c:v>6.9800887819991919</c:v>
                </c:pt>
                <c:pt idx="3632">
                  <c:v>6.634428214858799</c:v>
                </c:pt>
                <c:pt idx="3633">
                  <c:v>6.288746906999565</c:v>
                </c:pt>
                <c:pt idx="3634">
                  <c:v>5.9430449624430635</c:v>
                </c:pt>
                <c:pt idx="3635">
                  <c:v>5.5973224877483556</c:v>
                </c:pt>
                <c:pt idx="3636">
                  <c:v>5.2515795919995565</c:v>
                </c:pt>
                <c:pt idx="3637">
                  <c:v>4.9058163867688309</c:v>
                </c:pt>
                <c:pt idx="3638">
                  <c:v>4.5600329861067728</c:v>
                </c:pt>
                <c:pt idx="3639">
                  <c:v>4.2142295065158386</c:v>
                </c:pt>
                <c:pt idx="3640">
                  <c:v>3.8684060669395448</c:v>
                </c:pt>
                <c:pt idx="3641">
                  <c:v>3.5225627887236719</c:v>
                </c:pt>
                <c:pt idx="3642">
                  <c:v>3.1766997956024308</c:v>
                </c:pt>
                <c:pt idx="3643">
                  <c:v>2.8308172136841039</c:v>
                </c:pt>
                <c:pt idx="3644">
                  <c:v>2.4849151714113722</c:v>
                </c:pt>
                <c:pt idx="3645">
                  <c:v>2.1389937995460433</c:v>
                </c:pt>
                <c:pt idx="3646">
                  <c:v>1.7930532311535372</c:v>
                </c:pt>
                <c:pt idx="3647">
                  <c:v>1.4470936015622442</c:v>
                </c:pt>
                <c:pt idx="3648">
                  <c:v>1.1011150483506131</c:v>
                </c:pt>
                <c:pt idx="3649">
                  <c:v>0.7551177113154528</c:v>
                </c:pt>
                <c:pt idx="3650">
                  <c:v>0.40910173245960602</c:v>
                </c:pt>
                <c:pt idx="3651">
                  <c:v>6.3067255948354439E-2</c:v>
                </c:pt>
                <c:pt idx="3652">
                  <c:v>-0.28298557190645535</c:v>
                </c:pt>
                <c:pt idx="3653">
                  <c:v>-0.62905660266752927</c:v>
                </c:pt>
                <c:pt idx="3654">
                  <c:v>-0.97514568581036343</c:v>
                </c:pt>
                <c:pt idx="3655">
                  <c:v>-1.321252668745557</c:v>
                </c:pt>
                <c:pt idx="3656">
                  <c:v>-1.6673773968355476</c:v>
                </c:pt>
                <c:pt idx="3657">
                  <c:v>-2.0135197134404592</c:v>
                </c:pt>
                <c:pt idx="3658">
                  <c:v>-2.3596794599322295</c:v>
                </c:pt>
                <c:pt idx="3659">
                  <c:v>-2.7058564757299641</c:v>
                </c:pt>
                <c:pt idx="3660">
                  <c:v>-3.0520505983173996</c:v>
                </c:pt>
                <c:pt idx="3661">
                  <c:v>-3.3982616632851474</c:v>
                </c:pt>
                <c:pt idx="3662">
                  <c:v>-3.7444895043554798</c:v>
                </c:pt>
                <c:pt idx="3663">
                  <c:v>-4.0907339533994564</c:v>
                </c:pt>
                <c:pt idx="3664">
                  <c:v>-4.4369948404856174</c:v>
                </c:pt>
                <c:pt idx="3665">
                  <c:v>-4.7832719938984614</c:v>
                </c:pt>
                <c:pt idx="3666">
                  <c:v>-5.1295652401631662</c:v>
                </c:pt>
                <c:pt idx="3667">
                  <c:v>-5.4758744040897929</c:v>
                </c:pt>
                <c:pt idx="3668">
                  <c:v>-5.8221993087941506</c:v>
                </c:pt>
                <c:pt idx="3669">
                  <c:v>-6.168539775733314</c:v>
                </c:pt>
                <c:pt idx="3670">
                  <c:v>-6.5148956247254466</c:v>
                </c:pt>
                <c:pt idx="3671">
                  <c:v>-6.861266673997652</c:v>
                </c:pt>
                <c:pt idx="3672">
                  <c:v>-7.2076527402089869</c:v>
                </c:pt>
                <c:pt idx="3673">
                  <c:v>-7.5540536384740014</c:v>
                </c:pt>
                <c:pt idx="3674">
                  <c:v>-7.900469182410423</c:v>
                </c:pt>
                <c:pt idx="3675">
                  <c:v>-8.2468991841633397</c:v>
                </c:pt>
                <c:pt idx="3676">
                  <c:v>-8.5933434544289486</c:v>
                </c:pt>
                <c:pt idx="3677">
                  <c:v>-8.9398018025033767</c:v>
                </c:pt>
                <c:pt idx="3678">
                  <c:v>-9.2862740363055511</c:v>
                </c:pt>
                <c:pt idx="3679">
                  <c:v>-9.63275996241393</c:v>
                </c:pt>
                <c:pt idx="3680">
                  <c:v>-9.979259386087536</c:v>
                </c:pt>
                <c:pt idx="3681">
                  <c:v>-10.3257721113185</c:v>
                </c:pt>
                <c:pt idx="3682">
                  <c:v>-10.672297940856042</c:v>
                </c:pt>
                <c:pt idx="3683">
                  <c:v>-11.01883667622953</c:v>
                </c:pt>
                <c:pt idx="3684">
                  <c:v>-11.365388117801782</c:v>
                </c:pt>
                <c:pt idx="3685">
                  <c:v>-11.711952064792442</c:v>
                </c:pt>
                <c:pt idx="3686">
                  <c:v>-12.058528315305603</c:v>
                </c:pt>
                <c:pt idx="3687">
                  <c:v>-12.405116666377504</c:v>
                </c:pt>
                <c:pt idx="3688">
                  <c:v>-12.751716914003463</c:v>
                </c:pt>
                <c:pt idx="3689">
                  <c:v>-13.098328853174111</c:v>
                </c:pt>
                <c:pt idx="3690">
                  <c:v>-13.444952277900972</c:v>
                </c:pt>
                <c:pt idx="3691">
                  <c:v>-13.791586981268363</c:v>
                </c:pt>
                <c:pt idx="3692">
                  <c:v>-14.138232755457159</c:v>
                </c:pt>
                <c:pt idx="3693">
                  <c:v>-14.484889391773899</c:v>
                </c:pt>
                <c:pt idx="3694">
                  <c:v>-14.831556680700048</c:v>
                </c:pt>
                <c:pt idx="3695">
                  <c:v>-15.178234411921279</c:v>
                </c:pt>
                <c:pt idx="3696">
                  <c:v>-15.524922374351991</c:v>
                </c:pt>
                <c:pt idx="3697">
                  <c:v>-15.871620356188705</c:v>
                </c:pt>
                <c:pt idx="3698">
                  <c:v>-16.218328144932819</c:v>
                </c:pt>
                <c:pt idx="3699">
                  <c:v>-16.565045527433675</c:v>
                </c:pt>
                <c:pt idx="3700">
                  <c:v>-16.911772289909766</c:v>
                </c:pt>
                <c:pt idx="3701">
                  <c:v>-17.258508218003691</c:v>
                </c:pt>
                <c:pt idx="3702">
                  <c:v>-17.605253096807989</c:v>
                </c:pt>
                <c:pt idx="3703">
                  <c:v>-17.952006710892981</c:v>
                </c:pt>
                <c:pt idx="3704">
                  <c:v>-18.298768844358314</c:v>
                </c:pt>
                <c:pt idx="3705">
                  <c:v>-18.645539280861133</c:v>
                </c:pt>
                <c:pt idx="3706">
                  <c:v>-18.992317803642315</c:v>
                </c:pt>
                <c:pt idx="3707">
                  <c:v>-19.339104195580308</c:v>
                </c:pt>
                <c:pt idx="3708">
                  <c:v>-19.685898239214744</c:v>
                </c:pt>
                <c:pt idx="3709">
                  <c:v>-20.03269971678721</c:v>
                </c:pt>
                <c:pt idx="3710">
                  <c:v>-20.379508410267597</c:v>
                </c:pt>
                <c:pt idx="3711">
                  <c:v>-20.726324101404998</c:v>
                </c:pt>
                <c:pt idx="3712">
                  <c:v>-21.073146571755778</c:v>
                </c:pt>
                <c:pt idx="3713">
                  <c:v>-21.419975602711009</c:v>
                </c:pt>
                <c:pt idx="3714">
                  <c:v>-21.766810975547767</c:v>
                </c:pt>
                <c:pt idx="3715">
                  <c:v>-22.113652471458259</c:v>
                </c:pt>
                <c:pt idx="3716">
                  <c:v>-22.460499871575411</c:v>
                </c:pt>
                <c:pt idx="3717">
                  <c:v>-22.807352957026879</c:v>
                </c:pt>
                <c:pt idx="3718">
                  <c:v>-23.154211508957161</c:v>
                </c:pt>
                <c:pt idx="3719">
                  <c:v>-23.501075308571149</c:v>
                </c:pt>
                <c:pt idx="3720">
                  <c:v>-23.847944137156425</c:v>
                </c:pt>
                <c:pt idx="3721">
                  <c:v>-24.194817776137008</c:v>
                </c:pt>
                <c:pt idx="3722">
                  <c:v>-24.541696007099311</c:v>
                </c:pt>
                <c:pt idx="3723">
                  <c:v>-24.888578611818456</c:v>
                </c:pt>
                <c:pt idx="3724">
                  <c:v>-25.235465372312166</c:v>
                </c:pt>
                <c:pt idx="3725">
                  <c:v>-25.582356070865146</c:v>
                </c:pt>
                <c:pt idx="3726">
                  <c:v>-25.929250490057544</c:v>
                </c:pt>
                <c:pt idx="3727">
                  <c:v>-26.27614841281515</c:v>
                </c:pt>
                <c:pt idx="3728">
                  <c:v>-26.623049622435115</c:v>
                </c:pt>
                <c:pt idx="3729">
                  <c:v>-26.969953902622677</c:v>
                </c:pt>
                <c:pt idx="3730">
                  <c:v>-27.316861037518411</c:v>
                </c:pt>
                <c:pt idx="3731">
                  <c:v>-27.663770811746748</c:v>
                </c:pt>
                <c:pt idx="3732">
                  <c:v>-28.010683010443234</c:v>
                </c:pt>
                <c:pt idx="3733">
                  <c:v>-28.357597419279685</c:v>
                </c:pt>
                <c:pt idx="3734">
                  <c:v>-28.704513824515466</c:v>
                </c:pt>
                <c:pt idx="3735">
                  <c:v>-29.051432013022552</c:v>
                </c:pt>
                <c:pt idx="3736">
                  <c:v>-29.39835177231102</c:v>
                </c:pt>
                <c:pt idx="3737">
                  <c:v>-29.745272890580388</c:v>
                </c:pt>
                <c:pt idx="3738">
                  <c:v>-30.0921951567394</c:v>
                </c:pt>
                <c:pt idx="3739">
                  <c:v>-30.439118360447601</c:v>
                </c:pt>
                <c:pt idx="3740">
                  <c:v>-30.78604229213563</c:v>
                </c:pt>
                <c:pt idx="3741">
                  <c:v>-31.132966743056141</c:v>
                </c:pt>
                <c:pt idx="3742">
                  <c:v>-31.479891505306249</c:v>
                </c:pt>
                <c:pt idx="3743">
                  <c:v>-31.826816371853887</c:v>
                </c:pt>
                <c:pt idx="3744">
                  <c:v>-32.173741136584923</c:v>
                </c:pt>
                <c:pt idx="3745">
                  <c:v>-32.520665594329031</c:v>
                </c:pt>
                <c:pt idx="3746">
                  <c:v>-32.867589540881418</c:v>
                </c:pt>
                <c:pt idx="3747">
                  <c:v>-33.214512773051339</c:v>
                </c:pt>
                <c:pt idx="3748">
                  <c:v>-33.561435088685172</c:v>
                </c:pt>
                <c:pt idx="3749">
                  <c:v>-33.908356286699153</c:v>
                </c:pt>
                <c:pt idx="3750">
                  <c:v>-34.255276167102636</c:v>
                </c:pt>
                <c:pt idx="3751">
                  <c:v>-34.602194531044724</c:v>
                </c:pt>
                <c:pt idx="3752">
                  <c:v>-34.949111180836283</c:v>
                </c:pt>
                <c:pt idx="3753">
                  <c:v>-35.296025919970532</c:v>
                </c:pt>
                <c:pt idx="3754">
                  <c:v>-35.642938553174424</c:v>
                </c:pt>
                <c:pt idx="3755">
                  <c:v>-35.989848886423566</c:v>
                </c:pt>
                <c:pt idx="3756">
                  <c:v>-36.336756726969739</c:v>
                </c:pt>
                <c:pt idx="3757">
                  <c:v>-36.68366188338404</c:v>
                </c:pt>
                <c:pt idx="3758">
                  <c:v>-37.030564165576905</c:v>
                </c:pt>
                <c:pt idx="3759">
                  <c:v>-37.377463384820963</c:v>
                </c:pt>
                <c:pt idx="3760">
                  <c:v>-37.724359353794277</c:v>
                </c:pt>
                <c:pt idx="3761">
                  <c:v>-38.071251886598688</c:v>
                </c:pt>
                <c:pt idx="3762">
                  <c:v>-38.418140798793615</c:v>
                </c:pt>
                <c:pt idx="3763">
                  <c:v>-38.765025907411378</c:v>
                </c:pt>
                <c:pt idx="3764">
                  <c:v>-39.111907031002296</c:v>
                </c:pt>
                <c:pt idx="3765">
                  <c:v>-39.458783989653995</c:v>
                </c:pt>
                <c:pt idx="3766">
                  <c:v>-39.805656605008721</c:v>
                </c:pt>
                <c:pt idx="3767">
                  <c:v>-40.152524700308</c:v>
                </c:pt>
                <c:pt idx="3768">
                  <c:v>-40.499388100409035</c:v>
                </c:pt>
                <c:pt idx="3769">
                  <c:v>-40.846246631803524</c:v>
                </c:pt>
                <c:pt idx="3770">
                  <c:v>-41.193100122659615</c:v>
                </c:pt>
                <c:pt idx="3771">
                  <c:v>-41.539948402836011</c:v>
                </c:pt>
                <c:pt idx="3772">
                  <c:v>-41.886791303913071</c:v>
                </c:pt>
                <c:pt idx="3773">
                  <c:v>-42.233628659205365</c:v>
                </c:pt>
                <c:pt idx="3774">
                  <c:v>-42.580460303804081</c:v>
                </c:pt>
                <c:pt idx="3775">
                  <c:v>-42.927286074592025</c:v>
                </c:pt>
                <c:pt idx="3776">
                  <c:v>-43.274105810258199</c:v>
                </c:pt>
                <c:pt idx="3777">
                  <c:v>-43.620919351339666</c:v>
                </c:pt>
                <c:pt idx="3778">
                  <c:v>-43.967726540234757</c:v>
                </c:pt>
                <c:pt idx="3779">
                  <c:v>-44.314527221218235</c:v>
                </c:pt>
                <c:pt idx="3780">
                  <c:v>-44.661321240479545</c:v>
                </c:pt>
                <c:pt idx="3781">
                  <c:v>-45.008108446135893</c:v>
                </c:pt>
              </c:numCache>
            </c:numRef>
          </c:yVal>
          <c:smooth val="1"/>
          <c:extLst>
            <c:ext xmlns:c16="http://schemas.microsoft.com/office/drawing/2014/chart" uri="{C3380CC4-5D6E-409C-BE32-E72D297353CC}">
              <c16:uniqueId val="{00000001-F29F-4CA5-9185-B227952ABB1D}"/>
            </c:ext>
          </c:extLst>
        </c:ser>
        <c:dLbls>
          <c:showLegendKey val="0"/>
          <c:showVal val="0"/>
          <c:showCatName val="0"/>
          <c:showSerName val="0"/>
          <c:showPercent val="0"/>
          <c:showBubbleSize val="0"/>
        </c:dLbls>
        <c:axId val="502010624"/>
        <c:axId val="501938816"/>
      </c:scatterChart>
      <c:valAx>
        <c:axId val="501934720"/>
        <c:scaling>
          <c:logBase val="10"/>
          <c:orientation val="minMax"/>
          <c:max val="10000000"/>
          <c:min val="100"/>
        </c:scaling>
        <c:delete val="0"/>
        <c:axPos val="b"/>
        <c:majorGridlines/>
        <c:minorGridlines/>
        <c:title>
          <c:tx>
            <c:rich>
              <a:bodyPr/>
              <a:lstStyle/>
              <a:p>
                <a:pPr>
                  <a:defRPr/>
                </a:pPr>
                <a:r>
                  <a:rPr lang="en-US"/>
                  <a:t>Frequency (Hz)</a:t>
                </a:r>
              </a:p>
            </c:rich>
          </c:tx>
          <c:overlay val="0"/>
        </c:title>
        <c:numFmt formatCode="General" sourceLinked="1"/>
        <c:majorTickMark val="out"/>
        <c:minorTickMark val="in"/>
        <c:tickLblPos val="nextTo"/>
        <c:crossAx val="501936896"/>
        <c:crosses val="autoZero"/>
        <c:crossBetween val="midCat"/>
      </c:valAx>
      <c:valAx>
        <c:axId val="501936896"/>
        <c:scaling>
          <c:orientation val="minMax"/>
          <c:max val="70"/>
          <c:min val="-70"/>
        </c:scaling>
        <c:delete val="0"/>
        <c:axPos val="l"/>
        <c:majorGridlines/>
        <c:title>
          <c:tx>
            <c:rich>
              <a:bodyPr rot="-5400000" vert="horz"/>
              <a:lstStyle/>
              <a:p>
                <a:pPr>
                  <a:defRPr/>
                </a:pPr>
                <a:r>
                  <a:rPr lang="en-US"/>
                  <a:t>Gain(dB)</a:t>
                </a:r>
              </a:p>
            </c:rich>
          </c:tx>
          <c:overlay val="0"/>
        </c:title>
        <c:numFmt formatCode="General" sourceLinked="1"/>
        <c:majorTickMark val="out"/>
        <c:minorTickMark val="none"/>
        <c:tickLblPos val="nextTo"/>
        <c:crossAx val="501934720"/>
        <c:crossesAt val="100"/>
        <c:crossBetween val="midCat"/>
        <c:majorUnit val="5"/>
      </c:valAx>
      <c:valAx>
        <c:axId val="501938816"/>
        <c:scaling>
          <c:orientation val="minMax"/>
          <c:max val="180"/>
          <c:min val="-180"/>
        </c:scaling>
        <c:delete val="0"/>
        <c:axPos val="r"/>
        <c:title>
          <c:tx>
            <c:rich>
              <a:bodyPr rot="-5400000" vert="horz"/>
              <a:lstStyle/>
              <a:p>
                <a:pPr>
                  <a:defRPr/>
                </a:pPr>
                <a:r>
                  <a:rPr lang="en-US"/>
                  <a:t>Phase (degree)</a:t>
                </a:r>
              </a:p>
            </c:rich>
          </c:tx>
          <c:overlay val="0"/>
        </c:title>
        <c:numFmt formatCode="General" sourceLinked="1"/>
        <c:majorTickMark val="out"/>
        <c:minorTickMark val="none"/>
        <c:tickLblPos val="nextTo"/>
        <c:crossAx val="502010624"/>
        <c:crosses val="max"/>
        <c:crossBetween val="midCat"/>
        <c:majorUnit val="15"/>
      </c:valAx>
      <c:valAx>
        <c:axId val="502010624"/>
        <c:scaling>
          <c:logBase val="10"/>
          <c:orientation val="minMax"/>
        </c:scaling>
        <c:delete val="1"/>
        <c:axPos val="b"/>
        <c:numFmt formatCode="General" sourceLinked="1"/>
        <c:majorTickMark val="out"/>
        <c:minorTickMark val="none"/>
        <c:tickLblPos val="nextTo"/>
        <c:crossAx val="501938816"/>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chart" Target="../charts/chart5.xml"/></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image" Target="../media/image15.png"/><Relationship Id="rId4" Type="http://schemas.openxmlformats.org/officeDocument/2006/relationships/image" Target="../media/image14.png"/></Relationships>
</file>

<file path=xl/drawings/_rels/drawing5.x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8</xdr:col>
      <xdr:colOff>89647</xdr:colOff>
      <xdr:row>33</xdr:row>
      <xdr:rowOff>0</xdr:rowOff>
    </xdr:from>
    <xdr:to>
      <xdr:col>12</xdr:col>
      <xdr:colOff>254736</xdr:colOff>
      <xdr:row>46</xdr:row>
      <xdr:rowOff>67085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839265" y="6533029"/>
          <a:ext cx="5759999" cy="2484380"/>
        </a:xfrm>
        <a:prstGeom prst="rect">
          <a:avLst/>
        </a:prstGeom>
      </xdr:spPr>
    </xdr:pic>
    <xdr:clientData/>
  </xdr:twoCellAnchor>
  <xdr:twoCellAnchor editAs="oneCell">
    <xdr:from>
      <xdr:col>8</xdr:col>
      <xdr:colOff>392206</xdr:colOff>
      <xdr:row>94</xdr:row>
      <xdr:rowOff>72437</xdr:rowOff>
    </xdr:from>
    <xdr:to>
      <xdr:col>12</xdr:col>
      <xdr:colOff>840441</xdr:colOff>
      <xdr:row>115</xdr:row>
      <xdr:rowOff>135895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14209059" y="18719025"/>
          <a:ext cx="6039970" cy="4411340"/>
        </a:xfrm>
        <a:prstGeom prst="rect">
          <a:avLst/>
        </a:prstGeom>
      </xdr:spPr>
    </xdr:pic>
    <xdr:clientData/>
  </xdr:twoCellAnchor>
  <xdr:twoCellAnchor>
    <xdr:from>
      <xdr:col>8</xdr:col>
      <xdr:colOff>313765</xdr:colOff>
      <xdr:row>117</xdr:row>
      <xdr:rowOff>123265</xdr:rowOff>
    </xdr:from>
    <xdr:to>
      <xdr:col>14</xdr:col>
      <xdr:colOff>280147</xdr:colOff>
      <xdr:row>140</xdr:row>
      <xdr:rowOff>134471</xdr:rowOff>
    </xdr:to>
    <xdr:graphicFrame macro="">
      <xdr:nvGraphicFramePr>
        <xdr:cNvPr id="4" name="Chart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84667</xdr:colOff>
      <xdr:row>35</xdr:row>
      <xdr:rowOff>0</xdr:rowOff>
    </xdr:from>
    <xdr:to>
      <xdr:col>4</xdr:col>
      <xdr:colOff>3735916</xdr:colOff>
      <xdr:row>35</xdr:row>
      <xdr:rowOff>0</xdr:rowOff>
    </xdr:to>
    <xdr:pic>
      <xdr:nvPicPr>
        <xdr:cNvPr id="30" name="Picture 2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1"/>
        <a:stretch>
          <a:fillRect/>
        </a:stretch>
      </xdr:blipFill>
      <xdr:spPr>
        <a:xfrm>
          <a:off x="4787636" y="52108449"/>
          <a:ext cx="3651249" cy="1404327"/>
        </a:xfrm>
        <a:prstGeom prst="rect">
          <a:avLst/>
        </a:prstGeom>
      </xdr:spPr>
    </xdr:pic>
    <xdr:clientData/>
  </xdr:twoCellAnchor>
  <mc:AlternateContent xmlns:mc="http://schemas.openxmlformats.org/markup-compatibility/2006">
    <mc:Choice xmlns:a14="http://schemas.microsoft.com/office/drawing/2010/main" Requires="a14">
      <xdr:twoCellAnchor>
        <xdr:from>
          <xdr:col>4</xdr:col>
          <xdr:colOff>419100</xdr:colOff>
          <xdr:row>17</xdr:row>
          <xdr:rowOff>228600</xdr:rowOff>
        </xdr:from>
        <xdr:to>
          <xdr:col>4</xdr:col>
          <xdr:colOff>3155950</xdr:colOff>
          <xdr:row>17</xdr:row>
          <xdr:rowOff>1790700</xdr:rowOff>
        </xdr:to>
        <xdr:sp macro="" textlink="">
          <xdr:nvSpPr>
            <xdr:cNvPr id="3075" name="Object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4</xdr:col>
      <xdr:colOff>321468</xdr:colOff>
      <xdr:row>18</xdr:row>
      <xdr:rowOff>1202531</xdr:rowOff>
    </xdr:from>
    <xdr:to>
      <xdr:col>4</xdr:col>
      <xdr:colOff>3381375</xdr:colOff>
      <xdr:row>18</xdr:row>
      <xdr:rowOff>2881313</xdr:rowOff>
    </xdr:to>
    <xdr:pic>
      <xdr:nvPicPr>
        <xdr:cNvPr id="19" name="Picture 18">
          <a:extLst>
            <a:ext uri="{FF2B5EF4-FFF2-40B4-BE49-F238E27FC236}">
              <a16:creationId xmlns:a16="http://schemas.microsoft.com/office/drawing/2014/main" id="{00000000-0008-0000-0200-000013000000}"/>
            </a:ext>
          </a:extLst>
        </xdr:cNvPr>
        <xdr:cNvPicPr/>
      </xdr:nvPicPr>
      <xdr:blipFill>
        <a:blip xmlns:r="http://schemas.openxmlformats.org/officeDocument/2006/relationships" r:embed="rId2"/>
        <a:stretch>
          <a:fillRect/>
        </a:stretch>
      </xdr:blipFill>
      <xdr:spPr>
        <a:xfrm>
          <a:off x="5024437" y="13835062"/>
          <a:ext cx="3059907" cy="1678782"/>
        </a:xfrm>
        <a:prstGeom prst="rect">
          <a:avLst/>
        </a:prstGeom>
      </xdr:spPr>
    </xdr:pic>
    <xdr:clientData/>
  </xdr:twoCellAnchor>
  <xdr:twoCellAnchor editAs="oneCell">
    <xdr:from>
      <xdr:col>4</xdr:col>
      <xdr:colOff>142874</xdr:colOff>
      <xdr:row>19</xdr:row>
      <xdr:rowOff>1012031</xdr:rowOff>
    </xdr:from>
    <xdr:to>
      <xdr:col>4</xdr:col>
      <xdr:colOff>3667124</xdr:colOff>
      <xdr:row>20</xdr:row>
      <xdr:rowOff>0</xdr:rowOff>
    </xdr:to>
    <xdr:pic>
      <xdr:nvPicPr>
        <xdr:cNvPr id="21" name="Picture 20">
          <a:extLst>
            <a:ext uri="{FF2B5EF4-FFF2-40B4-BE49-F238E27FC236}">
              <a16:creationId xmlns:a16="http://schemas.microsoft.com/office/drawing/2014/main" id="{00000000-0008-0000-0200-000015000000}"/>
            </a:ext>
          </a:extLst>
        </xdr:cNvPr>
        <xdr:cNvPicPr/>
      </xdr:nvPicPr>
      <xdr:blipFill>
        <a:blip xmlns:r="http://schemas.openxmlformats.org/officeDocument/2006/relationships" r:embed="rId3"/>
        <a:stretch>
          <a:fillRect/>
        </a:stretch>
      </xdr:blipFill>
      <xdr:spPr>
        <a:xfrm>
          <a:off x="4845843" y="16585406"/>
          <a:ext cx="3524250" cy="1809750"/>
        </a:xfrm>
        <a:prstGeom prst="rect">
          <a:avLst/>
        </a:prstGeom>
      </xdr:spPr>
    </xdr:pic>
    <xdr:clientData/>
  </xdr:twoCellAnchor>
  <mc:AlternateContent xmlns:mc="http://schemas.openxmlformats.org/markup-compatibility/2006">
    <mc:Choice xmlns:a14="http://schemas.microsoft.com/office/drawing/2010/main" Requires="a14">
      <xdr:twoCellAnchor>
        <xdr:from>
          <xdr:col>4</xdr:col>
          <xdr:colOff>50800</xdr:colOff>
          <xdr:row>20</xdr:row>
          <xdr:rowOff>203200</xdr:rowOff>
        </xdr:from>
        <xdr:to>
          <xdr:col>4</xdr:col>
          <xdr:colOff>3771900</xdr:colOff>
          <xdr:row>20</xdr:row>
          <xdr:rowOff>2089150</xdr:rowOff>
        </xdr:to>
        <xdr:sp macro="" textlink="">
          <xdr:nvSpPr>
            <xdr:cNvPr id="3076" name="Object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4</xdr:col>
      <xdr:colOff>285750</xdr:colOff>
      <xdr:row>21</xdr:row>
      <xdr:rowOff>809625</xdr:rowOff>
    </xdr:from>
    <xdr:to>
      <xdr:col>4</xdr:col>
      <xdr:colOff>3583782</xdr:colOff>
      <xdr:row>21</xdr:row>
      <xdr:rowOff>2690813</xdr:rowOff>
    </xdr:to>
    <xdr:pic>
      <xdr:nvPicPr>
        <xdr:cNvPr id="22" name="Picture 21">
          <a:extLst>
            <a:ext uri="{FF2B5EF4-FFF2-40B4-BE49-F238E27FC236}">
              <a16:creationId xmlns:a16="http://schemas.microsoft.com/office/drawing/2014/main" id="{00000000-0008-0000-0200-000016000000}"/>
            </a:ext>
          </a:extLst>
        </xdr:cNvPr>
        <xdr:cNvPicPr/>
      </xdr:nvPicPr>
      <xdr:blipFill>
        <a:blip xmlns:r="http://schemas.openxmlformats.org/officeDocument/2006/relationships" r:embed="rId3"/>
        <a:stretch>
          <a:fillRect/>
        </a:stretch>
      </xdr:blipFill>
      <xdr:spPr>
        <a:xfrm>
          <a:off x="4988719" y="21371719"/>
          <a:ext cx="3298032" cy="1881188"/>
        </a:xfrm>
        <a:prstGeom prst="rect">
          <a:avLst/>
        </a:prstGeom>
      </xdr:spPr>
    </xdr:pic>
    <xdr:clientData/>
  </xdr:twoCellAnchor>
  <xdr:twoCellAnchor editAs="oneCell">
    <xdr:from>
      <xdr:col>4</xdr:col>
      <xdr:colOff>83343</xdr:colOff>
      <xdr:row>22</xdr:row>
      <xdr:rowOff>381001</xdr:rowOff>
    </xdr:from>
    <xdr:to>
      <xdr:col>4</xdr:col>
      <xdr:colOff>3488530</xdr:colOff>
      <xdr:row>22</xdr:row>
      <xdr:rowOff>2750344</xdr:rowOff>
    </xdr:to>
    <xdr:pic>
      <xdr:nvPicPr>
        <xdr:cNvPr id="23" name="Picture 22">
          <a:extLst>
            <a:ext uri="{FF2B5EF4-FFF2-40B4-BE49-F238E27FC236}">
              <a16:creationId xmlns:a16="http://schemas.microsoft.com/office/drawing/2014/main" id="{00000000-0008-0000-0200-000017000000}"/>
            </a:ext>
          </a:extLst>
        </xdr:cNvPr>
        <xdr:cNvPicPr/>
      </xdr:nvPicPr>
      <xdr:blipFill>
        <a:blip xmlns:r="http://schemas.openxmlformats.org/officeDocument/2006/relationships" r:embed="rId4"/>
        <a:stretch>
          <a:fillRect/>
        </a:stretch>
      </xdr:blipFill>
      <xdr:spPr>
        <a:xfrm>
          <a:off x="4786312" y="23741064"/>
          <a:ext cx="3405187" cy="2369343"/>
        </a:xfrm>
        <a:prstGeom prst="rect">
          <a:avLst/>
        </a:prstGeom>
      </xdr:spPr>
    </xdr:pic>
    <xdr:clientData/>
  </xdr:twoCellAnchor>
  <xdr:twoCellAnchor editAs="oneCell">
    <xdr:from>
      <xdr:col>4</xdr:col>
      <xdr:colOff>226219</xdr:colOff>
      <xdr:row>24</xdr:row>
      <xdr:rowOff>666749</xdr:rowOff>
    </xdr:from>
    <xdr:to>
      <xdr:col>4</xdr:col>
      <xdr:colOff>3607593</xdr:colOff>
      <xdr:row>24</xdr:row>
      <xdr:rowOff>2940842</xdr:rowOff>
    </xdr:to>
    <xdr:pic>
      <xdr:nvPicPr>
        <xdr:cNvPr id="24" name="Picture 23">
          <a:extLst>
            <a:ext uri="{FF2B5EF4-FFF2-40B4-BE49-F238E27FC236}">
              <a16:creationId xmlns:a16="http://schemas.microsoft.com/office/drawing/2014/main" id="{00000000-0008-0000-0200-000018000000}"/>
            </a:ext>
          </a:extLst>
        </xdr:cNvPr>
        <xdr:cNvPicPr/>
      </xdr:nvPicPr>
      <xdr:blipFill>
        <a:blip xmlns:r="http://schemas.openxmlformats.org/officeDocument/2006/relationships" r:embed="rId5"/>
        <a:stretch>
          <a:fillRect/>
        </a:stretch>
      </xdr:blipFill>
      <xdr:spPr>
        <a:xfrm>
          <a:off x="4929188" y="27682030"/>
          <a:ext cx="3381374" cy="2274093"/>
        </a:xfrm>
        <a:prstGeom prst="rect">
          <a:avLst/>
        </a:prstGeom>
      </xdr:spPr>
    </xdr:pic>
    <xdr:clientData/>
  </xdr:twoCellAnchor>
  <mc:AlternateContent xmlns:mc="http://schemas.openxmlformats.org/markup-compatibility/2006">
    <mc:Choice xmlns:a14="http://schemas.microsoft.com/office/drawing/2010/main" Requires="a14">
      <xdr:twoCellAnchor>
        <xdr:from>
          <xdr:col>4</xdr:col>
          <xdr:colOff>190500</xdr:colOff>
          <xdr:row>29</xdr:row>
          <xdr:rowOff>450850</xdr:rowOff>
        </xdr:from>
        <xdr:to>
          <xdr:col>4</xdr:col>
          <xdr:colOff>3670300</xdr:colOff>
          <xdr:row>29</xdr:row>
          <xdr:rowOff>2279650</xdr:rowOff>
        </xdr:to>
        <xdr:sp macro="" textlink="">
          <xdr:nvSpPr>
            <xdr:cNvPr id="3077" name="Object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260350</xdr:colOff>
          <xdr:row>0</xdr:row>
          <xdr:rowOff>0</xdr:rowOff>
        </xdr:from>
        <xdr:to>
          <xdr:col>6</xdr:col>
          <xdr:colOff>1212850</xdr:colOff>
          <xdr:row>21</xdr:row>
          <xdr:rowOff>69850</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400-0000011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6</xdr:col>
      <xdr:colOff>1600200</xdr:colOff>
      <xdr:row>1</xdr:row>
      <xdr:rowOff>33336</xdr:rowOff>
    </xdr:from>
    <xdr:to>
      <xdr:col>9</xdr:col>
      <xdr:colOff>847725</xdr:colOff>
      <xdr:row>33</xdr:row>
      <xdr:rowOff>142875</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28575</xdr:colOff>
      <xdr:row>1</xdr:row>
      <xdr:rowOff>9525</xdr:rowOff>
    </xdr:from>
    <xdr:to>
      <xdr:col>12</xdr:col>
      <xdr:colOff>38100</xdr:colOff>
      <xdr:row>33</xdr:row>
      <xdr:rowOff>171450</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504825</xdr:colOff>
      <xdr:row>0</xdr:row>
      <xdr:rowOff>180975</xdr:rowOff>
    </xdr:from>
    <xdr:to>
      <xdr:col>15</xdr:col>
      <xdr:colOff>1038225</xdr:colOff>
      <xdr:row>34</xdr:row>
      <xdr:rowOff>19050</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1457326</xdr:colOff>
      <xdr:row>1</xdr:row>
      <xdr:rowOff>0</xdr:rowOff>
    </xdr:from>
    <xdr:to>
      <xdr:col>18</xdr:col>
      <xdr:colOff>1047750</xdr:colOff>
      <xdr:row>34</xdr:row>
      <xdr:rowOff>47625</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2541143</xdr:colOff>
      <xdr:row>58</xdr:row>
      <xdr:rowOff>190326</xdr:rowOff>
    </xdr:from>
    <xdr:to>
      <xdr:col>4</xdr:col>
      <xdr:colOff>682998</xdr:colOff>
      <xdr:row>89</xdr:row>
      <xdr:rowOff>37731</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163606</xdr:colOff>
      <xdr:row>127</xdr:row>
      <xdr:rowOff>25998</xdr:rowOff>
    </xdr:from>
    <xdr:to>
      <xdr:col>3</xdr:col>
      <xdr:colOff>2419322</xdr:colOff>
      <xdr:row>129</xdr:row>
      <xdr:rowOff>23711</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8202706" y="29534448"/>
          <a:ext cx="2255716" cy="378713"/>
        </a:xfrm>
        <a:prstGeom prst="rect">
          <a:avLst/>
        </a:prstGeom>
      </xdr:spPr>
    </xdr:pic>
    <xdr:clientData/>
  </xdr:twoCellAnchor>
  <xdr:twoCellAnchor editAs="oneCell">
    <xdr:from>
      <xdr:col>2</xdr:col>
      <xdr:colOff>0</xdr:colOff>
      <xdr:row>127</xdr:row>
      <xdr:rowOff>31376</xdr:rowOff>
    </xdr:from>
    <xdr:to>
      <xdr:col>3</xdr:col>
      <xdr:colOff>243</xdr:colOff>
      <xdr:row>129</xdr:row>
      <xdr:rowOff>29089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5314950" y="29539826"/>
          <a:ext cx="2724393" cy="378713"/>
        </a:xfrm>
        <a:prstGeom prst="rect">
          <a:avLst/>
        </a:prstGeom>
      </xdr:spPr>
    </xdr:pic>
    <xdr:clientData/>
  </xdr:twoCellAnchor>
  <xdr:twoCellAnchor editAs="oneCell">
    <xdr:from>
      <xdr:col>0</xdr:col>
      <xdr:colOff>45720</xdr:colOff>
      <xdr:row>118</xdr:row>
      <xdr:rowOff>19654</xdr:rowOff>
    </xdr:from>
    <xdr:to>
      <xdr:col>0</xdr:col>
      <xdr:colOff>2971800</xdr:colOff>
      <xdr:row>121</xdr:row>
      <xdr:rowOff>5356</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a:stretch>
          <a:fillRect/>
        </a:stretch>
      </xdr:blipFill>
      <xdr:spPr>
        <a:xfrm>
          <a:off x="45720" y="27813604"/>
          <a:ext cx="2926080" cy="557202"/>
        </a:xfrm>
        <a:prstGeom prst="rect">
          <a:avLst/>
        </a:prstGeom>
      </xdr:spPr>
    </xdr:pic>
    <xdr:clientData/>
  </xdr:twoCellAnchor>
  <xdr:twoCellAnchor editAs="oneCell">
    <xdr:from>
      <xdr:col>0</xdr:col>
      <xdr:colOff>15241</xdr:colOff>
      <xdr:row>122</xdr:row>
      <xdr:rowOff>45720</xdr:rowOff>
    </xdr:from>
    <xdr:to>
      <xdr:col>0</xdr:col>
      <xdr:colOff>3185161</xdr:colOff>
      <xdr:row>125</xdr:row>
      <xdr:rowOff>76593</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a:stretch>
          <a:fillRect/>
        </a:stretch>
      </xdr:blipFill>
      <xdr:spPr>
        <a:xfrm>
          <a:off x="15241" y="28601670"/>
          <a:ext cx="3169920" cy="602373"/>
        </a:xfrm>
        <a:prstGeom prst="rect">
          <a:avLst/>
        </a:prstGeom>
      </xdr:spPr>
    </xdr:pic>
    <xdr:clientData/>
  </xdr:twoCellAnchor>
  <xdr:twoCellAnchor editAs="oneCell">
    <xdr:from>
      <xdr:col>7</xdr:col>
      <xdr:colOff>0</xdr:colOff>
      <xdr:row>5</xdr:row>
      <xdr:rowOff>0</xdr:rowOff>
    </xdr:from>
    <xdr:to>
      <xdr:col>8</xdr:col>
      <xdr:colOff>3701218</xdr:colOff>
      <xdr:row>29</xdr:row>
      <xdr:rowOff>31326</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6"/>
        <a:stretch>
          <a:fillRect/>
        </a:stretch>
      </xdr:blipFill>
      <xdr:spPr>
        <a:xfrm>
          <a:off x="13430250" y="1009650"/>
          <a:ext cx="6682543" cy="4929557"/>
        </a:xfrm>
        <a:prstGeom prst="rect">
          <a:avLst/>
        </a:prstGeom>
      </xdr:spPr>
    </xdr:pic>
    <xdr:clientData/>
  </xdr:twoCellAnchor>
  <xdr:twoCellAnchor>
    <xdr:from>
      <xdr:col>2</xdr:col>
      <xdr:colOff>2376488</xdr:colOff>
      <xdr:row>53</xdr:row>
      <xdr:rowOff>140493</xdr:rowOff>
    </xdr:from>
    <xdr:to>
      <xdr:col>3</xdr:col>
      <xdr:colOff>2069307</xdr:colOff>
      <xdr:row>53</xdr:row>
      <xdr:rowOff>140493</xdr:rowOff>
    </xdr:to>
    <xdr:cxnSp macro="">
      <xdr:nvCxnSpPr>
        <xdr:cNvPr id="8" name="Straight Arrow Connector 7">
          <a:extLst>
            <a:ext uri="{FF2B5EF4-FFF2-40B4-BE49-F238E27FC236}">
              <a16:creationId xmlns:a16="http://schemas.microsoft.com/office/drawing/2014/main" id="{00000000-0008-0000-0500-000008000000}"/>
            </a:ext>
          </a:extLst>
        </xdr:cNvPr>
        <xdr:cNvCxnSpPr/>
      </xdr:nvCxnSpPr>
      <xdr:spPr>
        <a:xfrm>
          <a:off x="7691438" y="14180343"/>
          <a:ext cx="2416969" cy="0"/>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628650</xdr:colOff>
      <xdr:row>54</xdr:row>
      <xdr:rowOff>152400</xdr:rowOff>
    </xdr:from>
    <xdr:to>
      <xdr:col>3</xdr:col>
      <xdr:colOff>1914525</xdr:colOff>
      <xdr:row>54</xdr:row>
      <xdr:rowOff>152400</xdr:rowOff>
    </xdr:to>
    <xdr:cxnSp macro="">
      <xdr:nvCxnSpPr>
        <xdr:cNvPr id="9" name="Straight Arrow Connector 8">
          <a:extLst>
            <a:ext uri="{FF2B5EF4-FFF2-40B4-BE49-F238E27FC236}">
              <a16:creationId xmlns:a16="http://schemas.microsoft.com/office/drawing/2014/main" id="{00000000-0008-0000-0500-000009000000}"/>
            </a:ext>
          </a:extLst>
        </xdr:cNvPr>
        <xdr:cNvCxnSpPr/>
      </xdr:nvCxnSpPr>
      <xdr:spPr>
        <a:xfrm>
          <a:off x="8667750" y="14563725"/>
          <a:ext cx="1285875" cy="0"/>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15</xdr:row>
      <xdr:rowOff>0</xdr:rowOff>
    </xdr:from>
    <xdr:to>
      <xdr:col>4</xdr:col>
      <xdr:colOff>350709</xdr:colOff>
      <xdr:row>27</xdr:row>
      <xdr:rowOff>15432</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609600" y="2857500"/>
          <a:ext cx="2179509" cy="230143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0232804/Documents/BSR-MV/TPS544C20/Tools/Excel/TPS546C23%20Updated%20Spreadshee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ayne/Desktop/3-19%20work/blue%20eyed/TPS549A20_Calculator_Check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ignCalculations"/>
      <sheetName val="partData"/>
      <sheetName val="partData (2)"/>
      <sheetName val="Sheet1"/>
    </sheetNames>
    <sheetDataSet>
      <sheetData sheetId="0">
        <row r="4">
          <cell r="C4" t="str">
            <v>TPS544C20</v>
          </cell>
        </row>
        <row r="8">
          <cell r="C8">
            <v>0.6</v>
          </cell>
        </row>
        <row r="9">
          <cell r="C9">
            <v>30</v>
          </cell>
        </row>
        <row r="17">
          <cell r="C17">
            <v>80</v>
          </cell>
        </row>
        <row r="18">
          <cell r="C18">
            <v>175</v>
          </cell>
        </row>
        <row r="19">
          <cell r="C19">
            <v>4.8</v>
          </cell>
        </row>
        <row r="20">
          <cell r="C20">
            <v>2.08</v>
          </cell>
        </row>
        <row r="22">
          <cell r="C22">
            <v>10</v>
          </cell>
        </row>
        <row r="24">
          <cell r="C24">
            <v>14</v>
          </cell>
        </row>
        <row r="25">
          <cell r="C25">
            <v>1</v>
          </cell>
        </row>
        <row r="26">
          <cell r="C26">
            <v>30</v>
          </cell>
        </row>
        <row r="30">
          <cell r="C30">
            <v>500</v>
          </cell>
        </row>
        <row r="33">
          <cell r="F33">
            <v>500</v>
          </cell>
        </row>
        <row r="36">
          <cell r="C36">
            <v>0.2</v>
          </cell>
        </row>
        <row r="40">
          <cell r="E40">
            <v>0.3</v>
          </cell>
        </row>
        <row r="41">
          <cell r="E41">
            <v>10</v>
          </cell>
        </row>
        <row r="42">
          <cell r="E42">
            <v>0.2</v>
          </cell>
        </row>
        <row r="43">
          <cell r="F43">
            <v>7.7380952380952381</v>
          </cell>
        </row>
        <row r="46">
          <cell r="F46">
            <v>5.0000000000000009</v>
          </cell>
        </row>
        <row r="50">
          <cell r="C50">
            <v>15</v>
          </cell>
        </row>
        <row r="51">
          <cell r="C51">
            <v>0.03</v>
          </cell>
        </row>
        <row r="52">
          <cell r="C52">
            <v>0.03</v>
          </cell>
        </row>
        <row r="62">
          <cell r="E62">
            <v>100</v>
          </cell>
        </row>
        <row r="63">
          <cell r="E63">
            <v>3</v>
          </cell>
        </row>
        <row r="64">
          <cell r="E64">
            <v>12</v>
          </cell>
        </row>
        <row r="65">
          <cell r="E65">
            <v>0.6</v>
          </cell>
        </row>
        <row r="66">
          <cell r="F66">
            <v>720</v>
          </cell>
        </row>
        <row r="67">
          <cell r="F67">
            <v>0.25</v>
          </cell>
        </row>
        <row r="72">
          <cell r="F72">
            <v>10.829122239356613</v>
          </cell>
        </row>
        <row r="77">
          <cell r="C77">
            <v>200</v>
          </cell>
        </row>
        <row r="78">
          <cell r="D78">
            <v>6</v>
          </cell>
        </row>
        <row r="80">
          <cell r="E80">
            <v>16.7</v>
          </cell>
        </row>
        <row r="85">
          <cell r="E85">
            <v>30.1</v>
          </cell>
        </row>
        <row r="87">
          <cell r="E87">
            <v>20</v>
          </cell>
        </row>
        <row r="91">
          <cell r="E91">
            <v>470</v>
          </cell>
        </row>
        <row r="95">
          <cell r="E95">
            <v>4.7</v>
          </cell>
        </row>
        <row r="99">
          <cell r="E99">
            <v>0.1</v>
          </cell>
        </row>
        <row r="101">
          <cell r="E101">
            <v>10</v>
          </cell>
        </row>
        <row r="103">
          <cell r="E103">
            <v>50</v>
          </cell>
        </row>
      </sheetData>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vice Calculator"/>
      <sheetName val="Schematic Checklist"/>
      <sheetName val="Layout Checklist"/>
      <sheetName val="partData"/>
      <sheetName val="Extra"/>
      <sheetName val="partData (2)"/>
    </sheetNames>
    <sheetDataSet>
      <sheetData sheetId="0" refreshError="1"/>
      <sheetData sheetId="1" refreshError="1"/>
      <sheetData sheetId="2" refreshError="1"/>
      <sheetData sheetId="3" refreshError="1"/>
      <sheetData sheetId="4"/>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4.png"/><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5" Type="http://schemas.openxmlformats.org/officeDocument/2006/relationships/image" Target="../media/image3.png"/><Relationship Id="rId4" Type="http://schemas.openxmlformats.org/officeDocument/2006/relationships/oleObject" Target="../embeddings/oleObject1.bin"/><Relationship Id="rId9" Type="http://schemas.openxmlformats.org/officeDocument/2006/relationships/image" Target="../media/image5.png"/></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image" Target="../media/image11.emf"/><Relationship Id="rId4" Type="http://schemas.openxmlformats.org/officeDocument/2006/relationships/oleObject" Target="../embeddings/Microsoft_Visio_2003-2010_Drawing.vsd"/></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W169"/>
  <sheetViews>
    <sheetView tabSelected="1" zoomScale="85" zoomScaleNormal="85" workbookViewId="0">
      <pane ySplit="2" topLeftCell="A80" activePane="bottomLeft" state="frozen"/>
      <selection pane="bottomLeft" activeCell="F116" sqref="F116"/>
    </sheetView>
  </sheetViews>
  <sheetFormatPr defaultColWidth="9.1796875" defaultRowHeight="14" x14ac:dyDescent="0.35"/>
  <cols>
    <col min="1" max="1" width="2.54296875" style="20" customWidth="1"/>
    <col min="2" max="2" width="21.81640625" style="20" customWidth="1"/>
    <col min="3" max="6" width="15.54296875" style="20" customWidth="1"/>
    <col min="7" max="7" width="6.453125" style="20" bestFit="1" customWidth="1"/>
    <col min="8" max="8" width="113.453125" style="20" bestFit="1" customWidth="1"/>
    <col min="9" max="9" width="13.54296875" style="20" bestFit="1" customWidth="1"/>
    <col min="10" max="10" width="37.81640625" style="20" bestFit="1" customWidth="1"/>
    <col min="11" max="11" width="17.81640625" style="20" bestFit="1" customWidth="1"/>
    <col min="12" max="12" width="14.54296875" style="20" bestFit="1" customWidth="1"/>
    <col min="13" max="13" width="13.1796875" style="20" bestFit="1" customWidth="1"/>
    <col min="14" max="14" width="8.453125" style="20" bestFit="1" customWidth="1"/>
    <col min="15" max="15" width="7.81640625" style="20" bestFit="1" customWidth="1"/>
    <col min="16" max="16" width="7.453125" style="20" bestFit="1" customWidth="1"/>
    <col min="17" max="17" width="16.453125" style="20" bestFit="1" customWidth="1"/>
    <col min="18" max="18" width="3.81640625" style="20" bestFit="1" customWidth="1"/>
    <col min="19" max="16384" width="9.1796875" style="20"/>
  </cols>
  <sheetData>
    <row r="1" spans="2:18" ht="23.5" thickBot="1" x14ac:dyDescent="0.4">
      <c r="B1" s="277" t="s">
        <v>45</v>
      </c>
      <c r="C1" s="277"/>
      <c r="D1" s="277"/>
      <c r="E1" s="277"/>
      <c r="F1" s="277"/>
      <c r="G1" s="277"/>
      <c r="H1" s="277"/>
    </row>
    <row r="2" spans="2:18" ht="28.5" thickBot="1" x14ac:dyDescent="0.4">
      <c r="B2" s="21" t="s">
        <v>46</v>
      </c>
      <c r="C2" s="21" t="s">
        <v>47</v>
      </c>
      <c r="D2" s="21" t="s">
        <v>48</v>
      </c>
      <c r="E2" s="21" t="s">
        <v>49</v>
      </c>
      <c r="F2" s="21" t="s">
        <v>50</v>
      </c>
      <c r="G2" s="21" t="s">
        <v>51</v>
      </c>
      <c r="H2" s="21" t="s">
        <v>52</v>
      </c>
    </row>
    <row r="3" spans="2:18" s="22" customFormat="1" ht="16" thickBot="1" x14ac:dyDescent="0.4">
      <c r="B3" s="278" t="s">
        <v>53</v>
      </c>
      <c r="C3" s="279"/>
      <c r="D3" s="279"/>
      <c r="E3" s="279"/>
      <c r="F3" s="279"/>
      <c r="G3" s="279"/>
      <c r="H3" s="280"/>
      <c r="J3" s="20"/>
      <c r="K3" s="20"/>
      <c r="L3" s="20"/>
      <c r="M3" s="20"/>
      <c r="N3" s="20"/>
      <c r="O3" s="20"/>
      <c r="P3" s="20"/>
      <c r="Q3" s="20"/>
      <c r="R3" s="20"/>
    </row>
    <row r="4" spans="2:18" ht="18" x14ac:dyDescent="0.35">
      <c r="B4" s="23" t="s">
        <v>54</v>
      </c>
      <c r="C4" s="24" t="s">
        <v>274</v>
      </c>
      <c r="D4" s="150"/>
      <c r="E4" s="150"/>
      <c r="F4" s="150"/>
      <c r="G4" s="25"/>
      <c r="H4" s="26" t="s">
        <v>55</v>
      </c>
      <c r="J4" s="27" t="s">
        <v>56</v>
      </c>
      <c r="K4" s="28"/>
      <c r="L4" s="28"/>
      <c r="M4" s="28"/>
      <c r="N4" s="28"/>
      <c r="O4" s="28"/>
      <c r="P4" s="22"/>
      <c r="Q4" s="22"/>
      <c r="R4" s="22"/>
    </row>
    <row r="5" spans="2:18" ht="15.5" x14ac:dyDescent="0.35">
      <c r="B5" s="34" t="s">
        <v>59</v>
      </c>
      <c r="C5" s="29">
        <f>VLOOKUP($C$4,partData!$A$3:$N$10,2,FALSE)</f>
        <v>4</v>
      </c>
      <c r="D5" s="30"/>
      <c r="E5" s="30"/>
      <c r="F5" s="30"/>
      <c r="G5" s="31" t="s">
        <v>57</v>
      </c>
      <c r="H5" s="134" t="s">
        <v>60</v>
      </c>
      <c r="J5" s="32" t="s">
        <v>58</v>
      </c>
      <c r="K5" s="28"/>
      <c r="L5" s="28"/>
      <c r="M5" s="33"/>
      <c r="N5" s="33"/>
      <c r="O5" s="135"/>
    </row>
    <row r="6" spans="2:18" ht="15.5" x14ac:dyDescent="0.35">
      <c r="B6" s="34" t="s">
        <v>62</v>
      </c>
      <c r="C6" s="29">
        <f>VLOOKUP($C$4,partData!$A$3:$N$10,3,FALSE)</f>
        <v>16</v>
      </c>
      <c r="D6" s="30"/>
      <c r="E6" s="30"/>
      <c r="F6" s="30"/>
      <c r="G6" s="31" t="s">
        <v>57</v>
      </c>
      <c r="H6" s="134" t="s">
        <v>63</v>
      </c>
      <c r="J6" s="35" t="s">
        <v>61</v>
      </c>
      <c r="K6" s="28"/>
      <c r="L6" s="28"/>
      <c r="M6" s="33"/>
      <c r="N6" s="33"/>
      <c r="O6" s="135"/>
    </row>
    <row r="7" spans="2:18" ht="15.5" x14ac:dyDescent="0.35">
      <c r="B7" s="34" t="s">
        <v>65</v>
      </c>
      <c r="C7" s="29">
        <f>VLOOKUP($C$4,partData!$A$3:$N$10,10,FALSE)</f>
        <v>0.6</v>
      </c>
      <c r="D7" s="30"/>
      <c r="E7" s="30"/>
      <c r="F7" s="30"/>
      <c r="G7" s="31" t="s">
        <v>57</v>
      </c>
      <c r="H7" s="134" t="s">
        <v>66</v>
      </c>
      <c r="J7" s="36" t="s">
        <v>64</v>
      </c>
      <c r="K7" s="28"/>
      <c r="L7" s="28"/>
      <c r="M7" s="135"/>
      <c r="N7" s="135"/>
      <c r="O7" s="135"/>
    </row>
    <row r="8" spans="2:18" ht="15.5" x14ac:dyDescent="0.35">
      <c r="B8" s="34" t="s">
        <v>68</v>
      </c>
      <c r="C8" s="29">
        <f>VLOOKUP($C$4,partData!$A$3:$N$10,4,FALSE)</f>
        <v>40</v>
      </c>
      <c r="D8" s="30"/>
      <c r="E8" s="30"/>
      <c r="F8" s="30"/>
      <c r="G8" s="31" t="s">
        <v>69</v>
      </c>
      <c r="H8" s="134" t="s">
        <v>70</v>
      </c>
      <c r="J8" s="37" t="s">
        <v>67</v>
      </c>
      <c r="K8" s="28"/>
      <c r="L8" s="28"/>
    </row>
    <row r="9" spans="2:18" ht="15.5" x14ac:dyDescent="0.35">
      <c r="B9" s="34" t="s">
        <v>72</v>
      </c>
      <c r="C9" s="29">
        <f>VLOOKUP($C$4,partData!$A$3:$N$10,13,FALSE)</f>
        <v>5</v>
      </c>
      <c r="D9" s="30"/>
      <c r="E9" s="30"/>
      <c r="F9" s="30"/>
      <c r="G9" s="31" t="s">
        <v>57</v>
      </c>
      <c r="H9" s="134" t="s">
        <v>73</v>
      </c>
      <c r="J9" s="38" t="s">
        <v>71</v>
      </c>
      <c r="K9" s="28"/>
      <c r="L9" s="28"/>
    </row>
    <row r="10" spans="2:18" ht="16" thickBot="1" x14ac:dyDescent="0.4">
      <c r="B10" s="34" t="s">
        <v>75</v>
      </c>
      <c r="C10" s="29">
        <f>VLOOKUP($C$4,partData!$A$3:$U$10,20,FALSE)</f>
        <v>1.6</v>
      </c>
      <c r="D10" s="30"/>
      <c r="E10" s="30"/>
      <c r="F10" s="30"/>
      <c r="G10" s="31" t="s">
        <v>57</v>
      </c>
      <c r="H10" s="134" t="s">
        <v>76</v>
      </c>
      <c r="J10" s="39" t="s">
        <v>74</v>
      </c>
      <c r="K10" s="28"/>
      <c r="L10" s="28"/>
    </row>
    <row r="11" spans="2:18" ht="16" thickBot="1" x14ac:dyDescent="0.4">
      <c r="B11" s="34" t="s">
        <v>81</v>
      </c>
      <c r="C11" s="29" t="str">
        <f>VLOOKUP($C$4,partData!$A$3:$N$10,11,FALSE)</f>
        <v>Hiccup</v>
      </c>
      <c r="D11" s="30"/>
      <c r="E11" s="30"/>
      <c r="F11" s="30"/>
      <c r="G11" s="31"/>
      <c r="H11" s="134" t="s">
        <v>82</v>
      </c>
      <c r="P11" s="281" t="s">
        <v>77</v>
      </c>
      <c r="Q11" s="282"/>
      <c r="R11" s="283"/>
    </row>
    <row r="12" spans="2:18" x14ac:dyDescent="0.35">
      <c r="B12" s="34" t="s">
        <v>84</v>
      </c>
      <c r="C12" s="29" t="str">
        <f>VLOOKUP($C$4,partData!$A$3:$N$10,12,FALSE)</f>
        <v>Hiccup</v>
      </c>
      <c r="D12" s="30"/>
      <c r="E12" s="30"/>
      <c r="F12" s="30"/>
      <c r="G12" s="31"/>
      <c r="H12" s="134" t="s">
        <v>85</v>
      </c>
      <c r="P12" s="34" t="s">
        <v>79</v>
      </c>
      <c r="Q12" s="40">
        <f>Lout</f>
        <v>0.8</v>
      </c>
      <c r="R12" s="134" t="s">
        <v>80</v>
      </c>
    </row>
    <row r="13" spans="2:18" x14ac:dyDescent="0.35">
      <c r="B13" s="34" t="s">
        <v>86</v>
      </c>
      <c r="C13" s="29">
        <f>VLOOKUP($C$4,partData!$A$3:$N$10,8,FALSE)</f>
        <v>45</v>
      </c>
      <c r="D13" s="30"/>
      <c r="E13" s="30"/>
      <c r="F13" s="30"/>
      <c r="G13" s="31" t="s">
        <v>69</v>
      </c>
      <c r="H13" s="134" t="s">
        <v>87</v>
      </c>
      <c r="P13" s="34" t="s">
        <v>38</v>
      </c>
      <c r="Q13" s="40">
        <f>Cout</f>
        <v>996</v>
      </c>
      <c r="R13" s="134" t="s">
        <v>83</v>
      </c>
    </row>
    <row r="14" spans="2:18" x14ac:dyDescent="0.35">
      <c r="B14" s="34" t="s">
        <v>91</v>
      </c>
      <c r="C14" s="29">
        <f>VLOOKUP($C$4,partData!$A$3:$P$10,9,FALSE)</f>
        <v>30</v>
      </c>
      <c r="D14" s="30"/>
      <c r="E14" s="30"/>
      <c r="F14" s="30"/>
      <c r="G14" s="31" t="s">
        <v>92</v>
      </c>
      <c r="H14" s="134" t="s">
        <v>93</v>
      </c>
      <c r="P14" s="34" t="s">
        <v>37</v>
      </c>
      <c r="Q14" s="40">
        <f>Cin</f>
        <v>376</v>
      </c>
      <c r="R14" s="134" t="s">
        <v>83</v>
      </c>
    </row>
    <row r="15" spans="2:18" x14ac:dyDescent="0.35">
      <c r="B15" s="34" t="s">
        <v>96</v>
      </c>
      <c r="C15" s="29">
        <f>VLOOKUP($C$4,partData!$A$3:$P$10,15,FALSE)</f>
        <v>250</v>
      </c>
      <c r="D15" s="30"/>
      <c r="E15" s="30"/>
      <c r="F15" s="30"/>
      <c r="G15" s="31" t="s">
        <v>92</v>
      </c>
      <c r="H15" s="134" t="s">
        <v>97</v>
      </c>
      <c r="P15" s="34" t="s">
        <v>88</v>
      </c>
      <c r="Q15" s="40" t="e">
        <f>Rfb_b_2</f>
        <v>#NAME?</v>
      </c>
      <c r="R15" s="134" t="s">
        <v>89</v>
      </c>
    </row>
    <row r="16" spans="2:18" x14ac:dyDescent="0.35">
      <c r="B16" s="34" t="s">
        <v>100</v>
      </c>
      <c r="C16" s="29">
        <f>VLOOKUP($C$4,partData!$A$3:$Q$10,16,FALSE)</f>
        <v>3.4</v>
      </c>
      <c r="D16" s="30"/>
      <c r="E16" s="30"/>
      <c r="F16" s="30"/>
      <c r="G16" s="31" t="s">
        <v>101</v>
      </c>
      <c r="H16" s="134" t="s">
        <v>102</v>
      </c>
      <c r="P16" s="34" t="s">
        <v>90</v>
      </c>
      <c r="Q16" s="40" t="e">
        <f>Rfb_t_2</f>
        <v>#NAME?</v>
      </c>
      <c r="R16" s="134" t="s">
        <v>89</v>
      </c>
    </row>
    <row r="17" spans="2:18" x14ac:dyDescent="0.35">
      <c r="B17" s="34" t="s">
        <v>104</v>
      </c>
      <c r="C17" s="29">
        <f>VLOOKUP($C$4,partData!$A$3:$Q$10,17,FALSE)</f>
        <v>0.9</v>
      </c>
      <c r="D17" s="30"/>
      <c r="E17" s="30"/>
      <c r="F17" s="30"/>
      <c r="G17" s="31" t="s">
        <v>101</v>
      </c>
      <c r="H17" s="134" t="s">
        <v>105</v>
      </c>
      <c r="P17" s="34" t="s">
        <v>94</v>
      </c>
      <c r="Q17" s="40" t="e">
        <f>Cff</f>
        <v>#NAME?</v>
      </c>
      <c r="R17" s="134" t="s">
        <v>95</v>
      </c>
    </row>
    <row r="18" spans="2:18" ht="14.5" thickBot="1" x14ac:dyDescent="0.4">
      <c r="B18" s="34" t="s">
        <v>686</v>
      </c>
      <c r="C18" s="29">
        <f>VLOOKUP($C$4,partData!$A$3:$V$10,22,FALSE)</f>
        <v>9.2800000000000001E-3</v>
      </c>
      <c r="D18" s="30"/>
      <c r="E18" s="30"/>
      <c r="F18" s="30"/>
      <c r="G18" s="31" t="s">
        <v>685</v>
      </c>
      <c r="H18" s="134" t="s">
        <v>687</v>
      </c>
      <c r="P18" s="34"/>
      <c r="Q18" s="40"/>
      <c r="R18" s="134"/>
    </row>
    <row r="19" spans="2:18" ht="16" thickBot="1" x14ac:dyDescent="0.4">
      <c r="B19" s="278" t="s">
        <v>107</v>
      </c>
      <c r="C19" s="279"/>
      <c r="D19" s="279"/>
      <c r="E19" s="279"/>
      <c r="F19" s="279"/>
      <c r="G19" s="279"/>
      <c r="H19" s="280"/>
      <c r="P19" s="34" t="s">
        <v>98</v>
      </c>
      <c r="Q19" s="40" t="e">
        <f>Css</f>
        <v>#NAME?</v>
      </c>
      <c r="R19" s="134" t="s">
        <v>99</v>
      </c>
    </row>
    <row r="20" spans="2:18" x14ac:dyDescent="0.35">
      <c r="B20" s="34" t="s">
        <v>109</v>
      </c>
      <c r="C20" s="44">
        <v>11</v>
      </c>
      <c r="D20" s="30"/>
      <c r="E20" s="30"/>
      <c r="F20" s="30"/>
      <c r="G20" s="31" t="s">
        <v>57</v>
      </c>
      <c r="H20" s="134" t="s">
        <v>110</v>
      </c>
      <c r="P20" s="34" t="s">
        <v>103</v>
      </c>
      <c r="Q20" s="40">
        <f>MAX(1,Cvcc)</f>
        <v>4.7</v>
      </c>
      <c r="R20" s="134" t="s">
        <v>83</v>
      </c>
    </row>
    <row r="21" spans="2:18" x14ac:dyDescent="0.35">
      <c r="B21" s="34" t="s">
        <v>111</v>
      </c>
      <c r="C21" s="44">
        <v>12</v>
      </c>
      <c r="D21" s="30"/>
      <c r="E21" s="30"/>
      <c r="F21" s="30"/>
      <c r="G21" s="31" t="s">
        <v>57</v>
      </c>
      <c r="H21" s="134" t="s">
        <v>112</v>
      </c>
      <c r="P21" s="34" t="s">
        <v>106</v>
      </c>
      <c r="Q21" s="40">
        <f>MAX(0.1,Cboot)</f>
        <v>0.1</v>
      </c>
      <c r="R21" s="134" t="s">
        <v>83</v>
      </c>
    </row>
    <row r="22" spans="2:18" ht="14.5" thickBot="1" x14ac:dyDescent="0.4">
      <c r="B22" s="34" t="s">
        <v>113</v>
      </c>
      <c r="C22" s="44">
        <v>13</v>
      </c>
      <c r="D22" s="30"/>
      <c r="E22" s="30"/>
      <c r="F22" s="30"/>
      <c r="G22" s="31" t="s">
        <v>57</v>
      </c>
      <c r="H22" s="134" t="s">
        <v>114</v>
      </c>
      <c r="P22" s="41" t="s">
        <v>108</v>
      </c>
      <c r="Q22" s="42">
        <f>Rpg</f>
        <v>10</v>
      </c>
      <c r="R22" s="43" t="s">
        <v>89</v>
      </c>
    </row>
    <row r="23" spans="2:18" x14ac:dyDescent="0.35">
      <c r="B23" s="34" t="s">
        <v>115</v>
      </c>
      <c r="C23" s="44">
        <v>3.3</v>
      </c>
      <c r="D23" s="30"/>
      <c r="E23" s="30"/>
      <c r="F23" s="30"/>
      <c r="G23" s="31" t="s">
        <v>57</v>
      </c>
      <c r="H23" s="134" t="s">
        <v>116</v>
      </c>
    </row>
    <row r="24" spans="2:18" ht="14.5" thickBot="1" x14ac:dyDescent="0.4">
      <c r="B24" s="34" t="s">
        <v>117</v>
      </c>
      <c r="C24" s="44">
        <v>25</v>
      </c>
      <c r="D24" s="30"/>
      <c r="E24" s="30"/>
      <c r="F24" s="30"/>
      <c r="G24" s="31" t="s">
        <v>69</v>
      </c>
      <c r="H24" s="134" t="s">
        <v>118</v>
      </c>
    </row>
    <row r="25" spans="2:18" ht="16" thickBot="1" x14ac:dyDescent="0.4">
      <c r="B25" s="284" t="s">
        <v>119</v>
      </c>
      <c r="C25" s="285"/>
      <c r="D25" s="285"/>
      <c r="E25" s="285"/>
      <c r="F25" s="285"/>
      <c r="G25" s="285"/>
      <c r="H25" s="286"/>
    </row>
    <row r="26" spans="2:18" x14ac:dyDescent="0.35">
      <c r="B26" s="23" t="s">
        <v>120</v>
      </c>
      <c r="C26" s="46"/>
      <c r="D26" s="130">
        <f>Vout/Vin_max*1/(ton_min_max*0.000000001)*0.001</f>
        <v>8461.538461538461</v>
      </c>
      <c r="E26" s="46"/>
      <c r="F26" s="46"/>
      <c r="G26" s="47" t="s">
        <v>121</v>
      </c>
      <c r="H26" s="26" t="s">
        <v>122</v>
      </c>
    </row>
    <row r="27" spans="2:18" ht="28" x14ac:dyDescent="0.35">
      <c r="B27" s="50" t="s">
        <v>123</v>
      </c>
      <c r="C27" s="30"/>
      <c r="D27" s="131">
        <f>(Vin_min-Vout-Iout*2*(DCR_Ohm+Rdson_HS_Ohm))/(toff_min_max_sec*(Vin_min-Iout*2*(Rdson_HS_Ohm-Rdson_LS_Ohm)))*10^-3</f>
        <v>2604.1379310344828</v>
      </c>
      <c r="E27" s="30"/>
      <c r="F27" s="30"/>
      <c r="G27" s="51" t="s">
        <v>121</v>
      </c>
      <c r="H27" s="137" t="s">
        <v>124</v>
      </c>
    </row>
    <row r="28" spans="2:18" ht="16.5" customHeight="1" x14ac:dyDescent="0.35">
      <c r="B28" s="34" t="s">
        <v>125</v>
      </c>
      <c r="C28" s="44">
        <v>1570</v>
      </c>
      <c r="D28" s="30"/>
      <c r="E28" s="30"/>
      <c r="F28" s="30"/>
      <c r="G28" s="31" t="s">
        <v>121</v>
      </c>
      <c r="H28" s="134" t="s">
        <v>126</v>
      </c>
      <c r="P28" s="45"/>
      <c r="Q28" s="45"/>
      <c r="R28" s="45"/>
    </row>
    <row r="29" spans="2:18" x14ac:dyDescent="0.35">
      <c r="B29" s="34" t="s">
        <v>127</v>
      </c>
      <c r="C29" s="52"/>
      <c r="D29" s="53">
        <f>(20000000000/fsw_select/1000-fsw_select*1000*2/2000)/1000</f>
        <v>11.168853503184714</v>
      </c>
      <c r="E29" s="30"/>
      <c r="F29" s="30"/>
      <c r="G29" s="31" t="s">
        <v>89</v>
      </c>
      <c r="H29" s="134" t="s">
        <v>128</v>
      </c>
      <c r="I29" s="48"/>
      <c r="J29" s="49"/>
      <c r="K29" s="49"/>
      <c r="L29" s="49"/>
      <c r="P29" s="45"/>
      <c r="Q29" s="45"/>
      <c r="R29" s="45"/>
    </row>
    <row r="30" spans="2:18" x14ac:dyDescent="0.35">
      <c r="B30" s="34" t="s">
        <v>129</v>
      </c>
      <c r="C30" s="142"/>
      <c r="D30" s="30"/>
      <c r="E30" s="44">
        <v>39.200000000000003</v>
      </c>
      <c r="F30" s="30"/>
      <c r="G30" s="31" t="s">
        <v>89</v>
      </c>
      <c r="H30" s="134" t="s">
        <v>130</v>
      </c>
      <c r="I30" s="49"/>
      <c r="J30" s="49"/>
      <c r="K30" s="49"/>
      <c r="L30" s="49"/>
      <c r="P30" s="45"/>
      <c r="Q30" s="45"/>
      <c r="R30" s="45"/>
    </row>
    <row r="31" spans="2:18" ht="14.5" thickBot="1" x14ac:dyDescent="0.4">
      <c r="B31" s="34" t="s">
        <v>131</v>
      </c>
      <c r="C31" s="52"/>
      <c r="D31" s="54"/>
      <c r="E31" s="152"/>
      <c r="F31" s="55">
        <f>(-(1000*E30*1000)+SQRT((1000*E30*1000)^2+4*20000000000000))/2/1000</f>
        <v>503.73099700650198</v>
      </c>
      <c r="G31" s="31" t="s">
        <v>121</v>
      </c>
      <c r="H31" s="134" t="s">
        <v>132</v>
      </c>
    </row>
    <row r="32" spans="2:18" s="45" customFormat="1" ht="16" thickBot="1" x14ac:dyDescent="0.4">
      <c r="B32" s="287" t="s">
        <v>293</v>
      </c>
      <c r="C32" s="288"/>
      <c r="D32" s="288"/>
      <c r="E32" s="288"/>
      <c r="F32" s="288"/>
      <c r="G32" s="288"/>
      <c r="H32" s="289"/>
      <c r="J32" s="49"/>
      <c r="K32" s="49"/>
      <c r="L32" s="49"/>
      <c r="M32" s="49"/>
      <c r="P32" s="20"/>
      <c r="Q32" s="20"/>
      <c r="R32" s="20"/>
    </row>
    <row r="33" spans="2:23" s="45" customFormat="1" x14ac:dyDescent="0.35">
      <c r="B33" s="178" t="s">
        <v>281</v>
      </c>
      <c r="C33" s="179" t="s">
        <v>292</v>
      </c>
      <c r="D33" s="148"/>
      <c r="E33" s="148"/>
      <c r="F33" s="148"/>
      <c r="G33" s="180"/>
      <c r="H33" s="136" t="s">
        <v>286</v>
      </c>
      <c r="J33" s="49"/>
      <c r="K33" s="49"/>
      <c r="L33" s="49"/>
      <c r="M33" s="49"/>
      <c r="P33" s="20"/>
      <c r="Q33" s="20"/>
      <c r="R33" s="20"/>
    </row>
    <row r="34" spans="2:23" s="45" customFormat="1" x14ac:dyDescent="0.35">
      <c r="B34" s="34" t="s">
        <v>279</v>
      </c>
      <c r="C34" s="44" t="s">
        <v>292</v>
      </c>
      <c r="D34" s="183"/>
      <c r="E34" s="142"/>
      <c r="F34" s="142"/>
      <c r="G34" s="31"/>
      <c r="H34" s="134" t="s">
        <v>318</v>
      </c>
      <c r="J34" s="49"/>
      <c r="K34" s="49"/>
      <c r="L34" s="49"/>
      <c r="M34" s="49"/>
      <c r="P34" s="135"/>
      <c r="Q34" s="135"/>
      <c r="R34" s="135"/>
    </row>
    <row r="35" spans="2:23" s="45" customFormat="1" x14ac:dyDescent="0.35">
      <c r="B35" s="34" t="s">
        <v>280</v>
      </c>
      <c r="C35" s="44" t="s">
        <v>22</v>
      </c>
      <c r="D35" s="183"/>
      <c r="E35" s="142"/>
      <c r="F35" s="142"/>
      <c r="G35" s="31" t="s">
        <v>188</v>
      </c>
      <c r="H35" s="134" t="s">
        <v>317</v>
      </c>
      <c r="J35" s="49"/>
      <c r="K35" s="49"/>
      <c r="L35" s="49"/>
      <c r="M35" s="49"/>
      <c r="P35" s="135"/>
      <c r="Q35" s="135"/>
      <c r="R35" s="135"/>
    </row>
    <row r="36" spans="2:23" s="45" customFormat="1" x14ac:dyDescent="0.35">
      <c r="B36" s="34" t="s">
        <v>308</v>
      </c>
      <c r="C36" s="142"/>
      <c r="D36" s="177" t="str">
        <f>VLOOKUP(CONCATENATE(C33, C34, C35),partData!P12:U17,2,0)</f>
        <v>Open</v>
      </c>
      <c r="E36" s="142"/>
      <c r="F36" s="142"/>
      <c r="G36" s="31" t="s">
        <v>89</v>
      </c>
      <c r="H36" s="134" t="s">
        <v>288</v>
      </c>
      <c r="J36" s="49"/>
      <c r="K36" s="49"/>
      <c r="L36" s="49"/>
      <c r="M36" s="49"/>
      <c r="P36" s="135"/>
      <c r="Q36" s="135"/>
      <c r="R36" s="135"/>
    </row>
    <row r="37" spans="2:23" s="45" customFormat="1" x14ac:dyDescent="0.35">
      <c r="B37" s="34" t="s">
        <v>287</v>
      </c>
      <c r="C37" s="142"/>
      <c r="D37" s="183"/>
      <c r="E37" s="44">
        <v>121</v>
      </c>
      <c r="F37" s="142"/>
      <c r="G37" s="31" t="s">
        <v>89</v>
      </c>
      <c r="H37" s="134" t="s">
        <v>307</v>
      </c>
      <c r="J37" s="49"/>
      <c r="K37" s="49"/>
      <c r="L37" s="49"/>
      <c r="M37" s="49"/>
      <c r="P37" s="135"/>
      <c r="Q37" s="135"/>
      <c r="R37" s="135"/>
    </row>
    <row r="38" spans="2:23" s="45" customFormat="1" x14ac:dyDescent="0.35">
      <c r="B38" s="34" t="s">
        <v>309</v>
      </c>
      <c r="C38" s="142"/>
      <c r="D38" s="183"/>
      <c r="E38" s="142"/>
      <c r="F38" s="74" t="str">
        <f>VLOOKUP('Device Calculator'!E37, partData!Q12:U17, 2, 0)</f>
        <v>Enabled</v>
      </c>
      <c r="G38" s="31"/>
      <c r="H38" s="134" t="s">
        <v>313</v>
      </c>
      <c r="J38" s="49"/>
      <c r="K38" s="49"/>
      <c r="L38" s="49"/>
      <c r="M38" s="49"/>
      <c r="P38" s="135"/>
      <c r="Q38" s="135"/>
      <c r="R38" s="135"/>
    </row>
    <row r="39" spans="2:23" s="45" customFormat="1" x14ac:dyDescent="0.35">
      <c r="B39" s="34" t="s">
        <v>310</v>
      </c>
      <c r="C39" s="142"/>
      <c r="D39" s="183"/>
      <c r="E39" s="142"/>
      <c r="F39" s="74" t="str">
        <f>VLOOKUP('Device Calculator'!E37, partData!Q12:U17, 3, 0)</f>
        <v>Enabled</v>
      </c>
      <c r="G39" s="31"/>
      <c r="H39" s="134" t="s">
        <v>314</v>
      </c>
      <c r="J39" s="49"/>
      <c r="K39" s="49"/>
      <c r="L39" s="49"/>
      <c r="M39" s="49"/>
      <c r="P39" s="135"/>
      <c r="Q39" s="135"/>
      <c r="R39" s="135"/>
    </row>
    <row r="40" spans="2:23" s="45" customFormat="1" ht="14.5" thickBot="1" x14ac:dyDescent="0.4">
      <c r="B40" s="41" t="s">
        <v>311</v>
      </c>
      <c r="C40" s="80"/>
      <c r="D40" s="184"/>
      <c r="E40" s="80"/>
      <c r="F40" s="192">
        <f>VLOOKUP('Device Calculator'!E37, partData!Q12:U17, 4, 0)</f>
        <v>15</v>
      </c>
      <c r="G40" s="181" t="s">
        <v>188</v>
      </c>
      <c r="H40" s="43" t="s">
        <v>313</v>
      </c>
      <c r="J40" s="49"/>
      <c r="K40" s="49"/>
      <c r="L40" s="49"/>
      <c r="M40" s="49"/>
      <c r="P40" s="135"/>
      <c r="Q40" s="135"/>
      <c r="R40" s="135"/>
    </row>
    <row r="41" spans="2:23" s="45" customFormat="1" ht="16" thickBot="1" x14ac:dyDescent="0.4">
      <c r="B41" s="290" t="s">
        <v>294</v>
      </c>
      <c r="C41" s="291"/>
      <c r="D41" s="291"/>
      <c r="E41" s="291"/>
      <c r="F41" s="291"/>
      <c r="G41" s="291"/>
      <c r="H41" s="292"/>
      <c r="J41" s="49"/>
      <c r="K41" s="49"/>
      <c r="L41" s="49"/>
      <c r="M41" s="49"/>
      <c r="P41" s="135"/>
      <c r="Q41" s="135"/>
      <c r="R41" s="135"/>
    </row>
    <row r="42" spans="2:23" s="45" customFormat="1" x14ac:dyDescent="0.35">
      <c r="B42" s="178" t="s">
        <v>295</v>
      </c>
      <c r="C42" s="179">
        <v>1</v>
      </c>
      <c r="D42" s="148"/>
      <c r="E42" s="148"/>
      <c r="F42" s="148"/>
      <c r="G42" s="180" t="s">
        <v>296</v>
      </c>
      <c r="H42" s="136" t="s">
        <v>297</v>
      </c>
      <c r="J42" s="49"/>
      <c r="K42" s="49"/>
      <c r="L42" s="49"/>
      <c r="M42" s="49"/>
      <c r="P42" s="135"/>
      <c r="Q42" s="135"/>
      <c r="R42" s="135"/>
    </row>
    <row r="43" spans="2:23" s="45" customFormat="1" x14ac:dyDescent="0.35">
      <c r="B43" s="34" t="s">
        <v>299</v>
      </c>
      <c r="C43" s="194"/>
      <c r="D43" s="258">
        <f>VLOOKUP(C42,partData!D13:E22,2,0)</f>
        <v>8.66</v>
      </c>
      <c r="E43" s="142"/>
      <c r="F43" s="142"/>
      <c r="G43" s="31" t="s">
        <v>89</v>
      </c>
      <c r="H43" s="134" t="s">
        <v>315</v>
      </c>
      <c r="J43" s="49"/>
      <c r="K43" s="49"/>
      <c r="L43" s="49"/>
      <c r="M43" s="49"/>
      <c r="P43" s="135"/>
      <c r="Q43" s="135"/>
      <c r="R43" s="135"/>
    </row>
    <row r="44" spans="2:23" x14ac:dyDescent="0.35">
      <c r="B44" s="34" t="s">
        <v>298</v>
      </c>
      <c r="C44" s="194"/>
      <c r="D44" s="142"/>
      <c r="E44" s="44">
        <v>15.4</v>
      </c>
      <c r="F44" s="142"/>
      <c r="G44" s="31" t="s">
        <v>89</v>
      </c>
      <c r="H44" s="134" t="s">
        <v>312</v>
      </c>
      <c r="J44" s="56"/>
      <c r="K44" s="135"/>
      <c r="L44" s="135"/>
      <c r="M44" s="56"/>
      <c r="P44" s="135"/>
      <c r="Q44" s="57"/>
      <c r="R44" s="57"/>
    </row>
    <row r="45" spans="2:23" ht="14.5" thickBot="1" x14ac:dyDescent="0.4">
      <c r="B45" s="41" t="s">
        <v>300</v>
      </c>
      <c r="C45" s="195"/>
      <c r="D45" s="184"/>
      <c r="E45" s="80"/>
      <c r="F45" s="192">
        <f>VLOOKUP(E44,partData!E13:F22,2,0)</f>
        <v>2</v>
      </c>
      <c r="G45" s="181" t="s">
        <v>296</v>
      </c>
      <c r="H45" s="43" t="s">
        <v>316</v>
      </c>
      <c r="P45" s="135"/>
      <c r="Q45" s="135"/>
      <c r="R45" s="135"/>
      <c r="S45" s="135"/>
      <c r="T45" s="135"/>
      <c r="U45" s="135"/>
      <c r="V45" s="135"/>
      <c r="W45" s="135"/>
    </row>
    <row r="46" spans="2:23" ht="16" thickBot="1" x14ac:dyDescent="0.4">
      <c r="B46" s="293" t="s">
        <v>301</v>
      </c>
      <c r="C46" s="294"/>
      <c r="D46" s="294"/>
      <c r="E46" s="294"/>
      <c r="F46" s="294"/>
      <c r="G46" s="294"/>
      <c r="H46" s="295"/>
      <c r="I46" s="135"/>
      <c r="P46" s="135"/>
      <c r="Q46" s="135"/>
      <c r="R46" s="135"/>
      <c r="S46" s="135"/>
      <c r="T46" s="135"/>
      <c r="U46" s="135"/>
    </row>
    <row r="47" spans="2:23" x14ac:dyDescent="0.35">
      <c r="B47" s="23" t="s">
        <v>302</v>
      </c>
      <c r="C47" s="24">
        <v>8.91</v>
      </c>
      <c r="D47" s="198"/>
      <c r="E47" s="150"/>
      <c r="F47" s="150"/>
      <c r="G47" s="47" t="s">
        <v>95</v>
      </c>
      <c r="H47" s="26" t="s">
        <v>569</v>
      </c>
      <c r="P47" s="135"/>
      <c r="Q47" s="135"/>
      <c r="R47" s="135"/>
      <c r="S47" s="135"/>
      <c r="T47" s="135"/>
      <c r="U47" s="135"/>
      <c r="V47" s="135"/>
      <c r="W47" s="135"/>
    </row>
    <row r="48" spans="2:23" ht="14.25" customHeight="1" x14ac:dyDescent="0.35">
      <c r="B48" s="34" t="s">
        <v>303</v>
      </c>
      <c r="C48" s="142"/>
      <c r="D48" s="70">
        <f>VLOOKUP(C47, partData!J13:K22, 2, 0)</f>
        <v>121</v>
      </c>
      <c r="E48" s="142"/>
      <c r="F48" s="142"/>
      <c r="G48" s="31" t="s">
        <v>89</v>
      </c>
      <c r="H48" s="134" t="s">
        <v>570</v>
      </c>
      <c r="P48" s="135"/>
      <c r="Q48" s="135"/>
      <c r="R48" s="135"/>
      <c r="S48" s="135"/>
      <c r="T48" s="135"/>
      <c r="U48" s="135"/>
      <c r="V48" s="135"/>
      <c r="W48" s="135"/>
    </row>
    <row r="49" spans="2:23" ht="18" x14ac:dyDescent="0.35">
      <c r="B49" s="34" t="s">
        <v>304</v>
      </c>
      <c r="C49" s="142"/>
      <c r="D49" s="183"/>
      <c r="E49" s="44">
        <v>187</v>
      </c>
      <c r="F49" s="142"/>
      <c r="G49" s="31" t="s">
        <v>89</v>
      </c>
      <c r="H49" s="134" t="s">
        <v>571</v>
      </c>
      <c r="I49" s="60"/>
      <c r="M49" s="135"/>
      <c r="N49" s="135"/>
      <c r="O49" s="57"/>
      <c r="P49" s="135"/>
      <c r="Q49" s="135"/>
      <c r="R49" s="135"/>
      <c r="S49" s="135"/>
      <c r="T49" s="135"/>
      <c r="U49" s="135"/>
      <c r="V49" s="135"/>
      <c r="W49" s="135"/>
    </row>
    <row r="50" spans="2:23" ht="18.5" thickBot="1" x14ac:dyDescent="0.4">
      <c r="B50" s="50" t="s">
        <v>305</v>
      </c>
      <c r="C50" s="146"/>
      <c r="D50" s="196"/>
      <c r="E50" s="146"/>
      <c r="F50" s="197">
        <f>VLOOKUP(R_ramp, partData!K13:L22, 2, 0)</f>
        <v>14.1</v>
      </c>
      <c r="G50" s="31" t="s">
        <v>95</v>
      </c>
      <c r="H50" s="137" t="s">
        <v>306</v>
      </c>
      <c r="I50" s="60"/>
      <c r="P50" s="135"/>
      <c r="Q50" s="135"/>
      <c r="R50" s="135"/>
      <c r="S50" s="135"/>
      <c r="T50" s="135"/>
      <c r="U50" s="135"/>
      <c r="V50" s="135"/>
      <c r="W50" s="135"/>
    </row>
    <row r="51" spans="2:23" ht="18.5" thickBot="1" x14ac:dyDescent="0.4">
      <c r="B51" s="293" t="s">
        <v>564</v>
      </c>
      <c r="C51" s="294"/>
      <c r="D51" s="294"/>
      <c r="E51" s="294"/>
      <c r="F51" s="294"/>
      <c r="G51" s="294"/>
      <c r="H51" s="295"/>
      <c r="I51" s="60"/>
      <c r="P51" s="135"/>
      <c r="Q51" s="135"/>
      <c r="R51" s="135"/>
      <c r="S51" s="135"/>
      <c r="T51" s="135"/>
      <c r="U51" s="135"/>
      <c r="V51" s="135"/>
      <c r="W51" s="135"/>
    </row>
    <row r="52" spans="2:23" ht="18" x14ac:dyDescent="0.35">
      <c r="B52" s="23" t="s">
        <v>565</v>
      </c>
      <c r="C52" s="24">
        <v>1.05</v>
      </c>
      <c r="D52" s="198"/>
      <c r="E52" s="150"/>
      <c r="F52" s="150"/>
      <c r="G52" s="47" t="s">
        <v>57</v>
      </c>
      <c r="H52" s="26" t="s">
        <v>568</v>
      </c>
      <c r="I52" s="60"/>
      <c r="M52" s="135"/>
      <c r="N52" s="135"/>
      <c r="O52" s="57"/>
      <c r="P52" s="135"/>
      <c r="Q52" s="135"/>
      <c r="R52" s="135"/>
      <c r="S52" s="135"/>
      <c r="T52" s="135"/>
      <c r="U52" s="135"/>
      <c r="V52" s="135"/>
      <c r="W52" s="135"/>
    </row>
    <row r="53" spans="2:23" ht="18" x14ac:dyDescent="0.35">
      <c r="B53" s="34" t="s">
        <v>566</v>
      </c>
      <c r="C53" s="142"/>
      <c r="D53" s="70">
        <f>VLOOKUP(C52, partData!A30:B39, 2, 0)</f>
        <v>121</v>
      </c>
      <c r="E53" s="142"/>
      <c r="F53" s="142"/>
      <c r="G53" s="31" t="s">
        <v>89</v>
      </c>
      <c r="H53" s="134" t="s">
        <v>572</v>
      </c>
      <c r="I53" s="60"/>
      <c r="M53" s="135"/>
      <c r="N53" s="135"/>
      <c r="O53" s="57"/>
      <c r="P53" s="49"/>
      <c r="Q53" s="49"/>
      <c r="R53" s="49"/>
      <c r="S53" s="135"/>
      <c r="T53" s="135"/>
      <c r="U53" s="135"/>
      <c r="V53" s="135"/>
      <c r="W53" s="135"/>
    </row>
    <row r="54" spans="2:23" ht="18" customHeight="1" x14ac:dyDescent="0.35">
      <c r="B54" s="34" t="s">
        <v>566</v>
      </c>
      <c r="C54" s="142"/>
      <c r="D54" s="183"/>
      <c r="E54" s="264">
        <v>187</v>
      </c>
      <c r="F54" s="142"/>
      <c r="G54" s="31" t="s">
        <v>89</v>
      </c>
      <c r="H54" s="134" t="s">
        <v>573</v>
      </c>
      <c r="I54" s="60"/>
      <c r="M54" s="135"/>
      <c r="N54" s="135"/>
      <c r="O54" s="57"/>
      <c r="P54" s="135"/>
      <c r="Q54" s="135"/>
      <c r="R54" s="135"/>
      <c r="S54" s="135"/>
      <c r="T54" s="135"/>
      <c r="U54" s="135"/>
      <c r="V54" s="135"/>
      <c r="W54" s="135"/>
    </row>
    <row r="55" spans="2:23" ht="18.5" thickBot="1" x14ac:dyDescent="0.4">
      <c r="B55" s="50" t="s">
        <v>567</v>
      </c>
      <c r="C55" s="146"/>
      <c r="D55" s="196"/>
      <c r="E55" s="146"/>
      <c r="F55" s="197">
        <f>VLOOKUP(E54, partData!B30:C39, 2, 0)</f>
        <v>1.1000000000000001</v>
      </c>
      <c r="G55" s="31" t="s">
        <v>57</v>
      </c>
      <c r="H55" s="137" t="s">
        <v>574</v>
      </c>
      <c r="I55" s="60"/>
      <c r="O55" s="64"/>
      <c r="P55" s="135"/>
      <c r="Q55" s="135"/>
      <c r="R55" s="135"/>
      <c r="S55" s="49"/>
      <c r="T55" s="49"/>
      <c r="U55" s="49"/>
      <c r="V55" s="135"/>
      <c r="W55" s="135"/>
    </row>
    <row r="56" spans="2:23" ht="18.5" thickBot="1" x14ac:dyDescent="0.4">
      <c r="B56" s="293" t="s">
        <v>595</v>
      </c>
      <c r="C56" s="294"/>
      <c r="D56" s="294"/>
      <c r="E56" s="294"/>
      <c r="F56" s="294"/>
      <c r="G56" s="294"/>
      <c r="H56" s="295"/>
      <c r="I56" s="60"/>
      <c r="O56" s="49"/>
      <c r="P56" s="135"/>
      <c r="Q56" s="135"/>
      <c r="R56" s="135"/>
      <c r="S56" s="49"/>
      <c r="T56" s="49"/>
      <c r="U56" s="49"/>
      <c r="V56" s="135"/>
      <c r="W56" s="135"/>
    </row>
    <row r="57" spans="2:23" ht="18" x14ac:dyDescent="0.35">
      <c r="B57" s="23" t="s">
        <v>596</v>
      </c>
      <c r="C57" s="24">
        <v>9.9700000000000006</v>
      </c>
      <c r="D57" s="198"/>
      <c r="E57" s="150"/>
      <c r="F57" s="150"/>
      <c r="G57" s="47" t="s">
        <v>69</v>
      </c>
      <c r="H57" s="26" t="s">
        <v>602</v>
      </c>
      <c r="I57" s="60"/>
      <c r="O57" s="49"/>
      <c r="S57" s="49"/>
      <c r="T57" s="49"/>
      <c r="U57" s="49"/>
      <c r="V57" s="135"/>
      <c r="W57" s="135"/>
    </row>
    <row r="58" spans="2:23" x14ac:dyDescent="0.35">
      <c r="B58" s="34" t="s">
        <v>597</v>
      </c>
      <c r="C58" s="142"/>
      <c r="D58" s="258">
        <f>((C57+(Iripple_max/2))*$C$18)/(11.2*10^-3)</f>
        <v>11.425054983448753</v>
      </c>
      <c r="E58" s="142"/>
      <c r="F58" s="142"/>
      <c r="G58" s="31" t="s">
        <v>89</v>
      </c>
      <c r="H58" s="134" t="s">
        <v>600</v>
      </c>
      <c r="O58" s="49"/>
      <c r="S58" s="135"/>
      <c r="T58" s="135"/>
      <c r="U58" s="135"/>
      <c r="V58" s="135"/>
      <c r="W58" s="135"/>
    </row>
    <row r="59" spans="2:23" ht="18" x14ac:dyDescent="0.35">
      <c r="B59" s="34" t="s">
        <v>598</v>
      </c>
      <c r="C59" s="142"/>
      <c r="D59" s="183"/>
      <c r="E59" s="263">
        <v>68</v>
      </c>
      <c r="F59" s="142"/>
      <c r="G59" s="31" t="s">
        <v>89</v>
      </c>
      <c r="H59" s="134" t="s">
        <v>601</v>
      </c>
      <c r="I59" s="60"/>
      <c r="S59" s="135"/>
      <c r="T59" s="135"/>
      <c r="U59" s="135"/>
    </row>
    <row r="60" spans="2:23" ht="30" customHeight="1" thickBot="1" x14ac:dyDescent="0.4">
      <c r="B60" s="50" t="s">
        <v>599</v>
      </c>
      <c r="C60" s="146"/>
      <c r="D60" s="196"/>
      <c r="E60" s="146"/>
      <c r="F60" s="257">
        <f>((E59*11.2*10^-3)/($C$18)-(Iripple_max/2))</f>
        <v>78.250106054458385</v>
      </c>
      <c r="G60" s="31" t="s">
        <v>69</v>
      </c>
      <c r="H60" s="137" t="s">
        <v>605</v>
      </c>
      <c r="I60" s="135"/>
      <c r="P60" s="135"/>
      <c r="Q60" s="57"/>
      <c r="R60" s="57"/>
      <c r="S60" s="135"/>
      <c r="T60" s="135"/>
      <c r="U60" s="135"/>
    </row>
    <row r="61" spans="2:23" ht="15.5" x14ac:dyDescent="0.35">
      <c r="B61" s="271" t="s">
        <v>133</v>
      </c>
      <c r="C61" s="272"/>
      <c r="D61" s="272"/>
      <c r="E61" s="272"/>
      <c r="F61" s="272"/>
      <c r="G61" s="272"/>
      <c r="H61" s="273"/>
      <c r="I61" s="49"/>
      <c r="P61" s="135"/>
      <c r="Q61" s="57"/>
      <c r="R61" s="57"/>
    </row>
    <row r="62" spans="2:23" ht="18.5" thickBot="1" x14ac:dyDescent="0.4">
      <c r="B62" s="268" t="s">
        <v>134</v>
      </c>
      <c r="C62" s="269"/>
      <c r="D62" s="269"/>
      <c r="E62" s="269"/>
      <c r="F62" s="269"/>
      <c r="G62" s="269"/>
      <c r="H62" s="270"/>
      <c r="I62" s="49"/>
      <c r="J62" s="60"/>
      <c r="P62" s="28"/>
      <c r="Q62" s="68"/>
      <c r="R62" s="68"/>
    </row>
    <row r="63" spans="2:23" ht="15.5" x14ac:dyDescent="0.35">
      <c r="B63" s="58" t="s">
        <v>135</v>
      </c>
      <c r="C63" s="24">
        <v>0.3</v>
      </c>
      <c r="D63" s="30"/>
      <c r="E63" s="30"/>
      <c r="F63" s="30"/>
      <c r="G63" s="47"/>
      <c r="H63" s="26" t="s">
        <v>136</v>
      </c>
      <c r="I63" s="49"/>
      <c r="J63" s="49"/>
      <c r="K63" s="135"/>
      <c r="L63" s="135"/>
      <c r="M63" s="135"/>
      <c r="N63" s="135"/>
      <c r="O63" s="57"/>
      <c r="P63" s="28"/>
      <c r="Q63" s="68"/>
      <c r="R63" s="68"/>
    </row>
    <row r="64" spans="2:23" s="22" customFormat="1" ht="15.5" x14ac:dyDescent="0.35">
      <c r="B64" s="58" t="s">
        <v>137</v>
      </c>
      <c r="C64" s="30"/>
      <c r="D64" s="59">
        <f>(1/(Kind*Iout*(fsw/1000))*(((Vin_max-Vout)*Vout)/Vin_max))</f>
        <v>0.65175201498162827</v>
      </c>
      <c r="E64" s="30"/>
      <c r="F64" s="30"/>
      <c r="G64" s="31" t="s">
        <v>80</v>
      </c>
      <c r="H64" s="134" t="s">
        <v>138</v>
      </c>
      <c r="P64" s="28"/>
      <c r="Q64" s="68"/>
      <c r="R64" s="68"/>
      <c r="S64" s="28"/>
      <c r="T64" s="28"/>
      <c r="U64" s="28"/>
    </row>
    <row r="65" spans="2:21" s="22" customFormat="1" ht="15.5" x14ac:dyDescent="0.35">
      <c r="B65" s="58" t="s">
        <v>139</v>
      </c>
      <c r="C65" s="30"/>
      <c r="D65" s="59">
        <f>((Vin_max-Vout)*Vout)/(Io_max_IC*0.5*Vin_max*fsw)*1000</f>
        <v>0.2444070056181106</v>
      </c>
      <c r="E65" s="30"/>
      <c r="F65" s="30"/>
      <c r="G65" s="31" t="s">
        <v>80</v>
      </c>
      <c r="H65" s="134" t="s">
        <v>140</v>
      </c>
      <c r="P65" s="28"/>
      <c r="Q65" s="68"/>
      <c r="R65" s="68"/>
      <c r="S65" s="28"/>
      <c r="T65" s="28"/>
      <c r="U65" s="28"/>
    </row>
    <row r="66" spans="2:21" s="22" customFormat="1" ht="15.5" x14ac:dyDescent="0.35">
      <c r="B66" s="58" t="s">
        <v>141</v>
      </c>
      <c r="C66" s="30"/>
      <c r="D66" s="59">
        <f>((Vin_max-Vout)*Vout)/(Io_max_IC*0.1*Vin_max*fsw)*1000</f>
        <v>1.2220350280905534</v>
      </c>
      <c r="E66" s="30"/>
      <c r="F66" s="30"/>
      <c r="G66" s="31" t="s">
        <v>80</v>
      </c>
      <c r="H66" s="134" t="s">
        <v>142</v>
      </c>
      <c r="P66" s="28"/>
      <c r="Q66" s="68"/>
      <c r="R66" s="68"/>
      <c r="S66" s="28"/>
      <c r="T66" s="28"/>
      <c r="U66" s="28"/>
    </row>
    <row r="67" spans="2:21" s="22" customFormat="1" ht="15.5" x14ac:dyDescent="0.35">
      <c r="B67" s="58" t="s">
        <v>79</v>
      </c>
      <c r="C67" s="30"/>
      <c r="D67" s="30"/>
      <c r="E67" s="44">
        <v>0.8</v>
      </c>
      <c r="F67" s="30"/>
      <c r="G67" s="31" t="s">
        <v>80</v>
      </c>
      <c r="H67" s="134" t="s">
        <v>143</v>
      </c>
      <c r="P67" s="28"/>
      <c r="Q67" s="68"/>
      <c r="R67" s="68"/>
      <c r="S67" s="28"/>
      <c r="T67" s="28"/>
      <c r="U67" s="28"/>
    </row>
    <row r="68" spans="2:21" s="22" customFormat="1" ht="15.5" x14ac:dyDescent="0.35">
      <c r="B68" s="58" t="s">
        <v>144</v>
      </c>
      <c r="C68" s="30"/>
      <c r="D68" s="30"/>
      <c r="E68" s="44">
        <v>9</v>
      </c>
      <c r="F68" s="30"/>
      <c r="G68" s="31" t="s">
        <v>101</v>
      </c>
      <c r="H68" s="134" t="s">
        <v>145</v>
      </c>
      <c r="P68" s="135"/>
      <c r="Q68" s="57"/>
      <c r="R68" s="57"/>
      <c r="S68" s="28"/>
      <c r="T68" s="28"/>
      <c r="U68" s="28"/>
    </row>
    <row r="69" spans="2:21" s="22" customFormat="1" ht="15.5" x14ac:dyDescent="0.35">
      <c r="B69" s="58" t="s">
        <v>146</v>
      </c>
      <c r="C69" s="30"/>
      <c r="D69" s="30"/>
      <c r="E69" s="61">
        <v>0.2</v>
      </c>
      <c r="F69" s="30"/>
      <c r="G69" s="31"/>
      <c r="H69" s="134" t="s">
        <v>147</v>
      </c>
      <c r="P69" s="135"/>
      <c r="Q69" s="57"/>
      <c r="R69" s="57"/>
      <c r="S69" s="28"/>
      <c r="T69" s="28"/>
      <c r="U69" s="28"/>
    </row>
    <row r="70" spans="2:21" x14ac:dyDescent="0.35">
      <c r="B70" s="138" t="s">
        <v>148</v>
      </c>
      <c r="C70" s="30"/>
      <c r="D70" s="30"/>
      <c r="E70" s="30"/>
      <c r="F70" s="62">
        <f>1000*((Vin_max-Vout)*Vout)/(Lout*(1-Tol_L)*Vin_max*fsw)</f>
        <v>7.6377189255659559</v>
      </c>
      <c r="G70" s="31" t="s">
        <v>69</v>
      </c>
      <c r="H70" s="134" t="s">
        <v>149</v>
      </c>
      <c r="J70" s="72"/>
      <c r="L70" s="48"/>
      <c r="P70" s="135"/>
      <c r="Q70" s="57"/>
      <c r="R70" s="57"/>
      <c r="S70" s="135"/>
      <c r="T70" s="135"/>
      <c r="U70" s="135"/>
    </row>
    <row r="71" spans="2:21" x14ac:dyDescent="0.35">
      <c r="B71" s="138" t="s">
        <v>150</v>
      </c>
      <c r="C71" s="30"/>
      <c r="D71" s="30"/>
      <c r="E71" s="30"/>
      <c r="F71" s="62">
        <f>Iout+(Iripple_max/2)</f>
        <v>28.818859462782978</v>
      </c>
      <c r="G71" s="31" t="s">
        <v>69</v>
      </c>
      <c r="H71" s="134" t="s">
        <v>151</v>
      </c>
      <c r="J71" s="72"/>
      <c r="L71" s="48"/>
      <c r="P71" s="135"/>
      <c r="Q71" s="57"/>
      <c r="R71" s="57"/>
      <c r="S71" s="135"/>
      <c r="T71" s="135"/>
      <c r="U71" s="135"/>
    </row>
    <row r="72" spans="2:21" x14ac:dyDescent="0.35">
      <c r="B72" s="138" t="s">
        <v>152</v>
      </c>
      <c r="C72" s="30"/>
      <c r="D72" s="30"/>
      <c r="E72" s="30"/>
      <c r="F72" s="62">
        <f>SQRT(Iout^2+Iripple_max^2)</f>
        <v>26.140672339975275</v>
      </c>
      <c r="G72" s="31" t="s">
        <v>69</v>
      </c>
      <c r="H72" s="134" t="s">
        <v>153</v>
      </c>
      <c r="J72" s="72"/>
      <c r="L72" s="48"/>
      <c r="P72" s="135"/>
      <c r="Q72" s="57"/>
      <c r="R72" s="57"/>
      <c r="S72" s="135"/>
      <c r="T72" s="135"/>
      <c r="U72" s="135"/>
    </row>
    <row r="73" spans="2:21" x14ac:dyDescent="0.35">
      <c r="B73" s="139" t="s">
        <v>154</v>
      </c>
      <c r="C73" s="30"/>
      <c r="D73" s="30"/>
      <c r="E73" s="30"/>
      <c r="F73" s="62">
        <f>1000*((Vin_min-Vout)*Vout)/(Lout*(1+Tol_L)*Vin_min*fsw)</f>
        <v>4.7768551355773354</v>
      </c>
      <c r="G73" s="51" t="s">
        <v>69</v>
      </c>
      <c r="H73" s="137" t="s">
        <v>155</v>
      </c>
      <c r="I73" s="48"/>
      <c r="P73" s="135"/>
      <c r="Q73" s="57"/>
      <c r="R73" s="57"/>
      <c r="S73" s="135"/>
      <c r="T73" s="135"/>
      <c r="U73" s="135"/>
    </row>
    <row r="74" spans="2:21" ht="14.5" thickBot="1" x14ac:dyDescent="0.4">
      <c r="B74" s="139" t="s">
        <v>156</v>
      </c>
      <c r="C74" s="30"/>
      <c r="D74" s="30"/>
      <c r="E74" s="30"/>
      <c r="F74" s="63">
        <f>Iout-(Iripple_min/2)</f>
        <v>22.611572432211332</v>
      </c>
      <c r="G74" s="51" t="s">
        <v>69</v>
      </c>
      <c r="H74" s="137" t="s">
        <v>157</v>
      </c>
      <c r="I74" s="48"/>
      <c r="P74" s="135"/>
      <c r="Q74" s="57"/>
      <c r="R74" s="57"/>
      <c r="S74" s="135"/>
      <c r="T74" s="135"/>
      <c r="U74" s="135"/>
    </row>
    <row r="75" spans="2:21" ht="15.5" x14ac:dyDescent="0.35">
      <c r="B75" s="271" t="s">
        <v>158</v>
      </c>
      <c r="C75" s="272"/>
      <c r="D75" s="272"/>
      <c r="E75" s="272"/>
      <c r="F75" s="272"/>
      <c r="G75" s="272"/>
      <c r="H75" s="273"/>
      <c r="J75" s="72"/>
      <c r="L75" s="48"/>
      <c r="P75" s="135"/>
      <c r="Q75" s="57"/>
      <c r="R75" s="57"/>
      <c r="S75" s="135"/>
      <c r="T75" s="135"/>
      <c r="U75" s="135"/>
    </row>
    <row r="76" spans="2:21" ht="14.5" thickBot="1" x14ac:dyDescent="0.4">
      <c r="B76" s="268" t="s">
        <v>688</v>
      </c>
      <c r="C76" s="269"/>
      <c r="D76" s="269"/>
      <c r="E76" s="269"/>
      <c r="F76" s="269"/>
      <c r="G76" s="269"/>
      <c r="H76" s="270"/>
      <c r="I76" s="48"/>
      <c r="J76" s="48"/>
      <c r="P76" s="135"/>
      <c r="Q76" s="57"/>
      <c r="R76" s="57"/>
      <c r="S76" s="135"/>
      <c r="T76" s="135"/>
      <c r="U76" s="135"/>
    </row>
    <row r="77" spans="2:21" x14ac:dyDescent="0.35">
      <c r="B77" s="138" t="s">
        <v>159</v>
      </c>
      <c r="C77" s="44">
        <f>Iout/2</f>
        <v>12.5</v>
      </c>
      <c r="D77" s="30"/>
      <c r="E77" s="30"/>
      <c r="F77" s="30"/>
      <c r="G77" s="140" t="s">
        <v>69</v>
      </c>
      <c r="H77" s="65" t="s">
        <v>160</v>
      </c>
      <c r="I77" s="48"/>
      <c r="J77" s="48"/>
      <c r="P77" s="135"/>
      <c r="Q77" s="57"/>
      <c r="R77" s="57"/>
      <c r="S77" s="135"/>
      <c r="T77" s="135"/>
      <c r="U77" s="135"/>
    </row>
    <row r="78" spans="2:21" x14ac:dyDescent="0.35">
      <c r="B78" s="138" t="s">
        <v>161</v>
      </c>
      <c r="C78" s="66">
        <f>Vout*0.03</f>
        <v>9.8999999999999991E-2</v>
      </c>
      <c r="D78" s="30"/>
      <c r="E78" s="30"/>
      <c r="F78" s="30"/>
      <c r="G78" s="140" t="s">
        <v>57</v>
      </c>
      <c r="H78" s="65" t="s">
        <v>162</v>
      </c>
      <c r="I78" s="48"/>
      <c r="J78" s="48"/>
      <c r="P78" s="135"/>
      <c r="Q78" s="57"/>
      <c r="R78" s="57"/>
      <c r="S78" s="135"/>
      <c r="T78" s="135"/>
      <c r="U78" s="135"/>
    </row>
    <row r="79" spans="2:21" x14ac:dyDescent="0.35">
      <c r="B79" s="138" t="s">
        <v>163</v>
      </c>
      <c r="C79" s="67">
        <f>Vout*0.01</f>
        <v>3.3000000000000002E-2</v>
      </c>
      <c r="D79" s="30"/>
      <c r="E79" s="30"/>
      <c r="F79" s="30"/>
      <c r="G79" s="140" t="s">
        <v>57</v>
      </c>
      <c r="H79" s="65" t="s">
        <v>164</v>
      </c>
      <c r="I79" s="48"/>
      <c r="J79" s="48"/>
      <c r="P79" s="135"/>
      <c r="Q79" s="57"/>
      <c r="R79" s="57"/>
      <c r="S79" s="135"/>
      <c r="T79" s="135"/>
      <c r="U79" s="135"/>
    </row>
    <row r="80" spans="2:21" x14ac:dyDescent="0.35">
      <c r="B80" s="138" t="s">
        <v>165</v>
      </c>
      <c r="C80" s="30"/>
      <c r="D80" s="132">
        <f>Iripple_max/(8*dVo_dc*fsw_Hz)*10^6</f>
        <v>57.432942737010528</v>
      </c>
      <c r="E80" s="30"/>
      <c r="F80" s="30"/>
      <c r="G80" s="140" t="s">
        <v>83</v>
      </c>
      <c r="H80" s="65" t="s">
        <v>166</v>
      </c>
      <c r="I80" s="48"/>
      <c r="J80" s="48"/>
      <c r="P80" s="135"/>
      <c r="Q80" s="57"/>
      <c r="R80" s="57"/>
      <c r="S80" s="135"/>
      <c r="T80" s="135"/>
      <c r="U80" s="135"/>
    </row>
    <row r="81" spans="2:23" x14ac:dyDescent="0.35">
      <c r="B81" s="138" t="s">
        <v>167</v>
      </c>
      <c r="C81" s="30"/>
      <c r="D81" s="70">
        <f>((Lout_H*(Io_step^2))/(2*dVo_trans*(Vin_max-Vout))+(Io_step*(1-duty_cycle)*tsw)/dVo_trans)*10^6</f>
        <v>246.80860683930007</v>
      </c>
      <c r="E81" s="30"/>
      <c r="F81" s="30"/>
      <c r="G81" s="140" t="s">
        <v>83</v>
      </c>
      <c r="H81" s="65" t="s">
        <v>168</v>
      </c>
      <c r="I81" s="48"/>
      <c r="J81" s="48"/>
      <c r="P81" s="135"/>
      <c r="Q81" s="57"/>
      <c r="R81" s="57"/>
      <c r="S81" s="135"/>
      <c r="T81" s="135"/>
      <c r="U81" s="135"/>
    </row>
    <row r="82" spans="2:23" x14ac:dyDescent="0.35">
      <c r="B82" s="138" t="s">
        <v>169</v>
      </c>
      <c r="C82" s="30"/>
      <c r="D82" s="70">
        <f>(Lout_H*(Io_step^2))/(2*dVo_trans*(Vout))*10^6</f>
        <v>191.3070094888277</v>
      </c>
      <c r="E82" s="30"/>
      <c r="F82" s="30"/>
      <c r="G82" s="140" t="s">
        <v>83</v>
      </c>
      <c r="H82" s="65" t="s">
        <v>170</v>
      </c>
      <c r="I82" s="48"/>
      <c r="J82" s="48"/>
      <c r="P82" s="135"/>
      <c r="Q82" s="135"/>
      <c r="R82" s="135"/>
      <c r="S82" s="135"/>
      <c r="T82" s="135"/>
      <c r="U82" s="135"/>
    </row>
    <row r="83" spans="2:23" x14ac:dyDescent="0.35">
      <c r="B83" s="138" t="s">
        <v>171</v>
      </c>
      <c r="C83" s="30"/>
      <c r="D83" s="70">
        <f>(15/(PI()*fsw_Hz))^2*1/Lout_H*1000000</f>
        <v>112.30405399862303</v>
      </c>
      <c r="E83" s="30"/>
      <c r="F83" s="30"/>
      <c r="G83" s="140" t="s">
        <v>83</v>
      </c>
      <c r="H83" s="65" t="s">
        <v>172</v>
      </c>
      <c r="I83" s="48"/>
      <c r="J83" s="48"/>
      <c r="P83" s="135"/>
      <c r="Q83" s="135"/>
      <c r="R83" s="135"/>
      <c r="S83" s="135"/>
      <c r="T83" s="135"/>
      <c r="U83" s="135"/>
    </row>
    <row r="84" spans="2:23" x14ac:dyDescent="0.35">
      <c r="B84" s="138" t="s">
        <v>173</v>
      </c>
      <c r="C84" s="30"/>
      <c r="D84" s="70">
        <f>(MAX(D80:D83))</f>
        <v>246.80860683930007</v>
      </c>
      <c r="E84" s="30"/>
      <c r="F84" s="30"/>
      <c r="G84" s="140" t="s">
        <v>83</v>
      </c>
      <c r="H84" s="65" t="s">
        <v>174</v>
      </c>
      <c r="O84" s="49"/>
      <c r="P84" s="135"/>
      <c r="Q84" s="57"/>
      <c r="R84" s="57"/>
      <c r="S84" s="135"/>
      <c r="T84" s="135"/>
      <c r="U84" s="135"/>
      <c r="V84" s="135"/>
      <c r="W84" s="135"/>
    </row>
    <row r="85" spans="2:23" x14ac:dyDescent="0.35">
      <c r="B85" s="138" t="s">
        <v>175</v>
      </c>
      <c r="C85" s="30"/>
      <c r="D85" s="70">
        <f>2500/(PI()^2*fsw_Hz^2*Lout_H)*1000000</f>
        <v>1247.8228222069231</v>
      </c>
      <c r="E85" s="30"/>
      <c r="F85" s="30"/>
      <c r="G85" s="140" t="s">
        <v>83</v>
      </c>
      <c r="H85" s="65" t="s">
        <v>176</v>
      </c>
      <c r="I85" s="48"/>
      <c r="O85" s="49"/>
      <c r="S85" s="135"/>
      <c r="T85" s="135"/>
      <c r="U85" s="135"/>
    </row>
    <row r="86" spans="2:23" x14ac:dyDescent="0.35">
      <c r="B86" s="138" t="s">
        <v>177</v>
      </c>
      <c r="C86" s="30"/>
      <c r="D86" s="70">
        <f>dVo_trans/Io_step*1000</f>
        <v>7.92</v>
      </c>
      <c r="E86" s="30"/>
      <c r="F86" s="30"/>
      <c r="G86" s="140" t="s">
        <v>101</v>
      </c>
      <c r="H86" s="65" t="s">
        <v>178</v>
      </c>
      <c r="J86" s="48"/>
    </row>
    <row r="87" spans="2:23" x14ac:dyDescent="0.35">
      <c r="B87" s="138" t="s">
        <v>179</v>
      </c>
      <c r="C87" s="30"/>
      <c r="D87" s="70">
        <f>dVo_dc/Iripple_max*1000</f>
        <v>4.3206617475196882</v>
      </c>
      <c r="E87" s="30"/>
      <c r="F87" s="30"/>
      <c r="G87" s="140" t="s">
        <v>101</v>
      </c>
      <c r="H87" s="65" t="s">
        <v>180</v>
      </c>
    </row>
    <row r="88" spans="2:23" x14ac:dyDescent="0.35">
      <c r="B88" s="138" t="s">
        <v>181</v>
      </c>
      <c r="C88" s="30"/>
      <c r="D88" s="70">
        <f>MIN(D86:D87)</f>
        <v>4.3206617475196882</v>
      </c>
      <c r="E88" s="30"/>
      <c r="F88" s="30"/>
      <c r="G88" s="140" t="s">
        <v>101</v>
      </c>
      <c r="H88" s="65"/>
    </row>
    <row r="89" spans="2:23" x14ac:dyDescent="0.35">
      <c r="B89" s="138" t="s">
        <v>322</v>
      </c>
      <c r="C89" s="30"/>
      <c r="D89" s="30"/>
      <c r="E89" s="71">
        <v>560</v>
      </c>
      <c r="F89" s="30"/>
      <c r="G89" s="140" t="s">
        <v>83</v>
      </c>
      <c r="H89" s="65" t="s">
        <v>327</v>
      </c>
    </row>
    <row r="90" spans="2:23" x14ac:dyDescent="0.35">
      <c r="B90" s="138" t="s">
        <v>323</v>
      </c>
      <c r="C90" s="30"/>
      <c r="D90" s="30"/>
      <c r="E90" s="71">
        <v>0.1</v>
      </c>
      <c r="F90" s="30"/>
      <c r="G90" s="140" t="s">
        <v>101</v>
      </c>
      <c r="H90" s="65" t="s">
        <v>328</v>
      </c>
    </row>
    <row r="91" spans="2:23" x14ac:dyDescent="0.35">
      <c r="B91" s="138" t="s">
        <v>319</v>
      </c>
      <c r="C91" s="30"/>
      <c r="D91" s="30"/>
      <c r="E91" s="44">
        <v>2</v>
      </c>
      <c r="F91" s="30"/>
      <c r="G91" s="140"/>
      <c r="H91" s="134" t="s">
        <v>329</v>
      </c>
      <c r="I91" s="78"/>
      <c r="J91" s="78"/>
      <c r="O91" s="64"/>
    </row>
    <row r="92" spans="2:23" ht="16.5" customHeight="1" x14ac:dyDescent="0.35">
      <c r="B92" s="138" t="s">
        <v>320</v>
      </c>
      <c r="C92" s="30"/>
      <c r="D92" s="30"/>
      <c r="E92" s="73">
        <v>0.8</v>
      </c>
      <c r="F92" s="30"/>
      <c r="G92" s="140"/>
      <c r="H92" s="134" t="s">
        <v>330</v>
      </c>
      <c r="I92" s="135"/>
    </row>
    <row r="93" spans="2:23" x14ac:dyDescent="0.35">
      <c r="B93" s="138" t="s">
        <v>321</v>
      </c>
      <c r="C93" s="30"/>
      <c r="D93" s="30"/>
      <c r="E93" s="71">
        <v>100</v>
      </c>
      <c r="F93" s="30"/>
      <c r="G93" s="140" t="s">
        <v>83</v>
      </c>
      <c r="H93" s="65" t="s">
        <v>182</v>
      </c>
      <c r="I93" s="135"/>
    </row>
    <row r="94" spans="2:23" x14ac:dyDescent="0.35">
      <c r="B94" s="138" t="s">
        <v>324</v>
      </c>
      <c r="C94" s="30"/>
      <c r="D94" s="30"/>
      <c r="E94" s="71">
        <v>0.02</v>
      </c>
      <c r="F94" s="30"/>
      <c r="G94" s="140" t="s">
        <v>101</v>
      </c>
      <c r="H94" s="65" t="s">
        <v>183</v>
      </c>
      <c r="I94" s="135"/>
    </row>
    <row r="95" spans="2:23" x14ac:dyDescent="0.35">
      <c r="B95" s="138" t="s">
        <v>325</v>
      </c>
      <c r="C95" s="30"/>
      <c r="D95" s="30"/>
      <c r="E95" s="44">
        <v>1</v>
      </c>
      <c r="F95" s="30"/>
      <c r="G95" s="140"/>
      <c r="H95" s="134" t="s">
        <v>332</v>
      </c>
      <c r="I95" s="135"/>
    </row>
    <row r="96" spans="2:23" x14ac:dyDescent="0.35">
      <c r="B96" s="138" t="s">
        <v>326</v>
      </c>
      <c r="C96" s="30"/>
      <c r="D96" s="30"/>
      <c r="E96" s="73">
        <v>1</v>
      </c>
      <c r="F96" s="30"/>
      <c r="G96" s="140"/>
      <c r="H96" s="134" t="s">
        <v>331</v>
      </c>
      <c r="I96" s="135"/>
    </row>
    <row r="97" spans="2:18" x14ac:dyDescent="0.35">
      <c r="B97" s="138" t="s">
        <v>38</v>
      </c>
      <c r="C97" s="30"/>
      <c r="D97" s="30"/>
      <c r="E97" s="30"/>
      <c r="F97" s="74">
        <f>(Cout_electro*N_Cout_electro*Cout_derating_electro)+(Cout_ceramic*N_Cout_ceramic*Cout_Derating_ceramic)</f>
        <v>996</v>
      </c>
      <c r="G97" s="140" t="s">
        <v>83</v>
      </c>
      <c r="H97" s="134" t="s">
        <v>184</v>
      </c>
      <c r="O97" s="64"/>
    </row>
    <row r="98" spans="2:18" x14ac:dyDescent="0.35">
      <c r="B98" s="138" t="s">
        <v>185</v>
      </c>
      <c r="C98" s="30"/>
      <c r="D98" s="30"/>
      <c r="E98" s="30"/>
      <c r="F98" s="69">
        <f>(ESR_electro+ESR_ceramic)/(N_Cout_electro+N_Cout_ceramic)</f>
        <v>0.04</v>
      </c>
      <c r="G98" s="140" t="s">
        <v>101</v>
      </c>
      <c r="H98" s="134" t="s">
        <v>186</v>
      </c>
      <c r="I98" s="135"/>
      <c r="J98" s="135"/>
      <c r="K98" s="135"/>
      <c r="L98" s="135"/>
      <c r="M98" s="135"/>
      <c r="N98" s="135"/>
      <c r="O98" s="135"/>
    </row>
    <row r="99" spans="2:18" ht="18" x14ac:dyDescent="0.35">
      <c r="B99" s="138" t="s">
        <v>187</v>
      </c>
      <c r="C99" s="30"/>
      <c r="D99" s="30"/>
      <c r="E99" s="30"/>
      <c r="F99" s="69">
        <f>((Lout_H*(Io_step^2))/(2*Cout*(Vin_max-Vout))+(Io_step*(1-duty_cycle)*tsw)/Cout)*10^9</f>
        <v>24.532180800291869</v>
      </c>
      <c r="G99" s="140" t="s">
        <v>188</v>
      </c>
      <c r="H99" s="134" t="s">
        <v>189</v>
      </c>
      <c r="I99" s="60"/>
    </row>
    <row r="100" spans="2:18" x14ac:dyDescent="0.35">
      <c r="B100" s="138" t="s">
        <v>190</v>
      </c>
      <c r="C100" s="30"/>
      <c r="D100" s="30"/>
      <c r="E100" s="30"/>
      <c r="F100" s="69">
        <f>(Lout_H*(Io_step^2))/(2*Cout*(Vout))*10^9</f>
        <v>19.015455762443715</v>
      </c>
      <c r="G100" s="140" t="s">
        <v>188</v>
      </c>
      <c r="H100" s="134" t="s">
        <v>191</v>
      </c>
      <c r="J100" s="135"/>
      <c r="K100" s="135"/>
      <c r="L100" s="135"/>
      <c r="M100" s="135"/>
      <c r="N100" s="135"/>
      <c r="O100" s="135"/>
    </row>
    <row r="101" spans="2:18" ht="16.5" customHeight="1" x14ac:dyDescent="0.35">
      <c r="B101" s="138" t="s">
        <v>192</v>
      </c>
      <c r="C101" s="30"/>
      <c r="D101" s="30"/>
      <c r="E101" s="30"/>
      <c r="F101" s="69">
        <f>SQRT((ESR_Ohm*Iripple_max)^2+(Iripple_max/(8*Cout_F*0.000001*fsw_Hz))^2)*10^-3</f>
        <v>1.9028987051419397</v>
      </c>
      <c r="G101" s="140" t="s">
        <v>188</v>
      </c>
      <c r="H101" s="134" t="s">
        <v>193</v>
      </c>
      <c r="I101" s="135"/>
      <c r="J101" s="135"/>
      <c r="K101" s="135"/>
      <c r="L101" s="135"/>
      <c r="M101" s="135"/>
      <c r="N101" s="135"/>
      <c r="O101" s="135"/>
    </row>
    <row r="102" spans="2:18" ht="28" x14ac:dyDescent="0.35">
      <c r="B102" s="138" t="s">
        <v>194</v>
      </c>
      <c r="C102" s="30"/>
      <c r="D102" s="30"/>
      <c r="E102" s="30"/>
      <c r="F102" s="69">
        <f>1/(2*PI()*SQRT(Lout*0.000001*Cout*0.000001))*0.001</f>
        <v>5.6382648047305848</v>
      </c>
      <c r="G102" s="140" t="s">
        <v>121</v>
      </c>
      <c r="H102" s="134" t="s">
        <v>195</v>
      </c>
      <c r="I102" s="135"/>
      <c r="J102" s="135"/>
      <c r="K102" s="135"/>
      <c r="L102" s="135"/>
      <c r="M102" s="135"/>
      <c r="N102" s="135"/>
      <c r="O102" s="135"/>
    </row>
    <row r="103" spans="2:18" ht="28.5" thickBot="1" x14ac:dyDescent="0.4">
      <c r="B103" s="138" t="s">
        <v>196</v>
      </c>
      <c r="C103" s="30"/>
      <c r="D103" s="30"/>
      <c r="E103" s="30"/>
      <c r="F103" s="69">
        <f>1/(2*PI()*Cout*0.000001*ESR*0.001)*0.001</f>
        <v>3994.8529892544025</v>
      </c>
      <c r="G103" s="140" t="s">
        <v>121</v>
      </c>
      <c r="H103" s="134" t="s">
        <v>197</v>
      </c>
      <c r="I103" s="135"/>
      <c r="J103" s="135"/>
      <c r="K103" s="135"/>
      <c r="L103" s="135"/>
      <c r="M103" s="135"/>
      <c r="N103" s="135"/>
      <c r="O103" s="135"/>
    </row>
    <row r="104" spans="2:18" ht="15.5" x14ac:dyDescent="0.35">
      <c r="B104" s="271" t="s">
        <v>198</v>
      </c>
      <c r="C104" s="272"/>
      <c r="D104" s="272"/>
      <c r="E104" s="272"/>
      <c r="F104" s="272"/>
      <c r="G104" s="272"/>
      <c r="H104" s="273"/>
      <c r="I104" s="135"/>
      <c r="J104" s="135"/>
      <c r="K104" s="135"/>
      <c r="L104" s="135"/>
      <c r="M104" s="135"/>
      <c r="N104" s="135"/>
      <c r="O104" s="135"/>
    </row>
    <row r="105" spans="2:18" ht="14.5" thickBot="1" x14ac:dyDescent="0.4">
      <c r="B105" s="268" t="s">
        <v>199</v>
      </c>
      <c r="C105" s="269"/>
      <c r="D105" s="269"/>
      <c r="E105" s="269"/>
      <c r="F105" s="269"/>
      <c r="G105" s="269"/>
      <c r="H105" s="270"/>
      <c r="I105" s="135"/>
      <c r="J105" s="135"/>
      <c r="K105" s="135"/>
      <c r="L105" s="135"/>
      <c r="M105" s="135"/>
      <c r="N105" s="135"/>
      <c r="O105" s="135"/>
    </row>
    <row r="106" spans="2:18" x14ac:dyDescent="0.35">
      <c r="B106" s="138" t="s">
        <v>200</v>
      </c>
      <c r="C106" s="30"/>
      <c r="D106" s="133">
        <f>Vin_min*0.02*1000</f>
        <v>220</v>
      </c>
      <c r="E106" s="30"/>
      <c r="F106" s="30"/>
      <c r="G106" s="140" t="s">
        <v>188</v>
      </c>
      <c r="H106" s="134" t="s">
        <v>201</v>
      </c>
      <c r="I106" s="135"/>
      <c r="J106" s="135"/>
      <c r="K106" s="135"/>
      <c r="L106" s="135"/>
      <c r="M106" s="135"/>
      <c r="N106" s="135"/>
      <c r="O106" s="135"/>
    </row>
    <row r="107" spans="2:18" x14ac:dyDescent="0.35">
      <c r="B107" s="138" t="s">
        <v>202</v>
      </c>
      <c r="C107" s="75">
        <f>D106</f>
        <v>220</v>
      </c>
      <c r="D107" s="30"/>
      <c r="E107" s="30"/>
      <c r="F107" s="30"/>
      <c r="G107" s="140" t="s">
        <v>188</v>
      </c>
      <c r="H107" s="134" t="s">
        <v>203</v>
      </c>
      <c r="I107" s="135"/>
      <c r="J107" s="135"/>
      <c r="K107" s="135"/>
      <c r="L107" s="135"/>
      <c r="M107" s="135"/>
      <c r="N107" s="135"/>
      <c r="O107" s="135"/>
    </row>
    <row r="108" spans="2:18" x14ac:dyDescent="0.35">
      <c r="B108" s="138" t="s">
        <v>204</v>
      </c>
      <c r="C108" s="30"/>
      <c r="D108" s="145">
        <f>(Iout*Vout)/(fsw_select*Vin_min*10^3)*10^6</f>
        <v>4.7770700636942678</v>
      </c>
      <c r="E108" s="30"/>
      <c r="F108" s="30"/>
      <c r="G108" s="140" t="s">
        <v>205</v>
      </c>
      <c r="H108" s="134" t="s">
        <v>206</v>
      </c>
      <c r="I108" s="135"/>
      <c r="J108" s="135"/>
      <c r="K108" s="135"/>
      <c r="L108" s="135"/>
      <c r="M108" s="135"/>
      <c r="N108" s="135"/>
      <c r="O108" s="135"/>
    </row>
    <row r="109" spans="2:18" x14ac:dyDescent="0.35">
      <c r="B109" s="138" t="s">
        <v>207</v>
      </c>
      <c r="C109" s="30"/>
      <c r="D109" s="76">
        <f>MAX(Q_input/Vi_ripple_target*10^3,10)</f>
        <v>21.713954834973944</v>
      </c>
      <c r="E109" s="30"/>
      <c r="F109" s="30"/>
      <c r="G109" s="140" t="s">
        <v>83</v>
      </c>
      <c r="H109" s="134" t="s">
        <v>208</v>
      </c>
      <c r="I109" s="135"/>
      <c r="J109" s="135"/>
      <c r="K109" s="135"/>
      <c r="L109" s="135"/>
      <c r="M109" s="135"/>
      <c r="N109" s="135"/>
      <c r="O109" s="135"/>
      <c r="P109" s="85"/>
      <c r="Q109" s="85"/>
      <c r="R109" s="85"/>
    </row>
    <row r="110" spans="2:18" x14ac:dyDescent="0.35">
      <c r="B110" s="138" t="s">
        <v>37</v>
      </c>
      <c r="C110" s="30"/>
      <c r="D110" s="30"/>
      <c r="E110" s="75">
        <f>470*0.8</f>
        <v>376</v>
      </c>
      <c r="F110" s="30"/>
      <c r="G110" s="140" t="s">
        <v>83</v>
      </c>
      <c r="H110" s="134" t="s">
        <v>209</v>
      </c>
      <c r="I110" s="135"/>
      <c r="J110" s="135"/>
      <c r="K110" s="135"/>
      <c r="L110" s="135"/>
      <c r="M110" s="135"/>
      <c r="N110" s="135"/>
      <c r="O110" s="135"/>
    </row>
    <row r="111" spans="2:18" s="85" customFormat="1" ht="16.5" customHeight="1" x14ac:dyDescent="0.35">
      <c r="B111" s="138" t="s">
        <v>210</v>
      </c>
      <c r="C111" s="30"/>
      <c r="D111" s="30"/>
      <c r="E111" s="30"/>
      <c r="F111" s="77">
        <f>D108*1000/E110</f>
        <v>12.704973573654966</v>
      </c>
      <c r="G111" s="140" t="s">
        <v>188</v>
      </c>
      <c r="H111" s="134" t="s">
        <v>211</v>
      </c>
      <c r="I111" s="86"/>
      <c r="J111" s="86"/>
      <c r="K111" s="86"/>
      <c r="L111" s="86"/>
      <c r="M111" s="86"/>
      <c r="N111" s="86"/>
      <c r="O111" s="86"/>
      <c r="P111" s="20"/>
      <c r="Q111" s="20"/>
      <c r="R111" s="20"/>
    </row>
    <row r="112" spans="2:18" ht="14.5" thickBot="1" x14ac:dyDescent="0.4">
      <c r="B112" s="138" t="s">
        <v>212</v>
      </c>
      <c r="C112" s="30"/>
      <c r="D112" s="30"/>
      <c r="E112" s="30"/>
      <c r="F112" s="141">
        <f>Iout*SQRT(Vout/Vin_min*(Vin_min-Vout)/Vin_min)</f>
        <v>11.456439237389599</v>
      </c>
      <c r="G112" s="140" t="s">
        <v>69</v>
      </c>
      <c r="H112" s="134" t="s">
        <v>213</v>
      </c>
      <c r="I112" s="135"/>
      <c r="J112" s="135"/>
      <c r="K112" s="135"/>
      <c r="L112" s="135"/>
      <c r="M112" s="135"/>
      <c r="N112" s="135"/>
      <c r="O112" s="135"/>
    </row>
    <row r="113" spans="2:15" ht="16" thickBot="1" x14ac:dyDescent="0.4">
      <c r="B113" s="265" t="s">
        <v>603</v>
      </c>
      <c r="C113" s="266"/>
      <c r="D113" s="266"/>
      <c r="E113" s="266"/>
      <c r="F113" s="266"/>
      <c r="G113" s="266"/>
      <c r="H113" s="267"/>
      <c r="I113" s="135"/>
      <c r="J113" s="135"/>
      <c r="K113" s="135"/>
      <c r="L113" s="135"/>
      <c r="M113" s="135"/>
      <c r="N113" s="135"/>
      <c r="O113" s="135"/>
    </row>
    <row r="114" spans="2:15" x14ac:dyDescent="0.35">
      <c r="B114" s="138" t="s">
        <v>552</v>
      </c>
      <c r="C114" s="142"/>
      <c r="D114" s="143">
        <v>10</v>
      </c>
      <c r="E114" s="142"/>
      <c r="F114" s="142"/>
      <c r="G114" s="140" t="s">
        <v>89</v>
      </c>
      <c r="H114" s="134" t="s">
        <v>214</v>
      </c>
      <c r="I114" s="135"/>
      <c r="J114" s="135"/>
      <c r="K114" s="135"/>
      <c r="L114" s="135"/>
      <c r="M114" s="135"/>
      <c r="N114" s="135"/>
      <c r="O114" s="135"/>
    </row>
    <row r="115" spans="2:15" x14ac:dyDescent="0.35">
      <c r="B115" s="138" t="s">
        <v>551</v>
      </c>
      <c r="C115" s="142"/>
      <c r="D115" s="142"/>
      <c r="E115" s="144">
        <v>10</v>
      </c>
      <c r="F115" s="142"/>
      <c r="G115" s="140" t="s">
        <v>89</v>
      </c>
      <c r="H115" s="134" t="s">
        <v>215</v>
      </c>
      <c r="I115" s="135"/>
      <c r="J115" s="135"/>
      <c r="K115" s="135"/>
      <c r="L115" s="135"/>
      <c r="M115" s="135"/>
      <c r="N115" s="135"/>
      <c r="O115" s="135"/>
    </row>
    <row r="116" spans="2:15" x14ac:dyDescent="0.35">
      <c r="B116" s="138" t="s">
        <v>553</v>
      </c>
      <c r="C116" s="142"/>
      <c r="D116" s="145">
        <f>Rfb_b*(Vout/Vsel-1)</f>
        <v>19.999999999999996</v>
      </c>
      <c r="E116" s="142"/>
      <c r="F116" s="142"/>
      <c r="G116" s="140" t="s">
        <v>89</v>
      </c>
      <c r="H116" s="134" t="s">
        <v>216</v>
      </c>
      <c r="I116" s="135"/>
      <c r="J116" s="135"/>
      <c r="K116" s="135"/>
      <c r="L116" s="135"/>
      <c r="M116" s="135"/>
      <c r="N116" s="135"/>
      <c r="O116" s="135"/>
    </row>
    <row r="117" spans="2:15" x14ac:dyDescent="0.35">
      <c r="B117" s="138" t="s">
        <v>554</v>
      </c>
      <c r="C117" s="142"/>
      <c r="D117" s="142"/>
      <c r="E117" s="205">
        <v>20.5</v>
      </c>
      <c r="F117" s="142"/>
      <c r="G117" s="140" t="s">
        <v>89</v>
      </c>
      <c r="H117" s="134" t="s">
        <v>217</v>
      </c>
      <c r="I117" s="135"/>
      <c r="J117" s="135"/>
      <c r="K117" s="135"/>
      <c r="L117" s="135"/>
      <c r="M117" s="135"/>
      <c r="N117" s="135"/>
      <c r="O117" s="135"/>
    </row>
    <row r="118" spans="2:15" ht="14.5" thickBot="1" x14ac:dyDescent="0.4">
      <c r="B118" s="139" t="s">
        <v>218</v>
      </c>
      <c r="C118" s="146"/>
      <c r="D118" s="147"/>
      <c r="E118" s="142"/>
      <c r="F118" s="149">
        <f>Vsel*(1+Rfb_t/Rfb_b)</f>
        <v>3.355</v>
      </c>
      <c r="G118" s="140" t="s">
        <v>57</v>
      </c>
      <c r="H118" s="199" t="s">
        <v>219</v>
      </c>
      <c r="I118" s="135"/>
      <c r="J118" s="135"/>
      <c r="K118" s="135"/>
      <c r="L118" s="135"/>
      <c r="M118" s="135"/>
      <c r="N118" s="135"/>
      <c r="O118" s="135"/>
    </row>
    <row r="119" spans="2:15" ht="16" thickBot="1" x14ac:dyDescent="0.4">
      <c r="B119" s="265" t="s">
        <v>604</v>
      </c>
      <c r="C119" s="266"/>
      <c r="D119" s="266"/>
      <c r="E119" s="266"/>
      <c r="F119" s="266"/>
      <c r="G119" s="266"/>
      <c r="H119" s="267"/>
      <c r="I119" s="135"/>
      <c r="J119" s="135"/>
      <c r="K119" s="135"/>
      <c r="L119" s="135"/>
      <c r="M119" s="135"/>
      <c r="N119" s="135"/>
      <c r="O119" s="135"/>
    </row>
    <row r="120" spans="2:15" ht="16.5" customHeight="1" x14ac:dyDescent="0.35">
      <c r="B120" s="139" t="s">
        <v>334</v>
      </c>
      <c r="C120" s="146"/>
      <c r="D120" s="147"/>
      <c r="E120" s="142"/>
      <c r="F120" s="149">
        <f>IF(Vout=Vsel,1,Rfb_b/(Rfb_b+Rfb_t))</f>
        <v>0.32786885245901637</v>
      </c>
      <c r="G120" s="140"/>
      <c r="H120" s="137" t="s">
        <v>335</v>
      </c>
      <c r="I120" s="135"/>
      <c r="J120" s="135"/>
      <c r="K120" s="135"/>
      <c r="L120" s="135"/>
      <c r="M120" s="135"/>
      <c r="N120" s="135"/>
      <c r="O120" s="135"/>
    </row>
    <row r="121" spans="2:15" x14ac:dyDescent="0.35">
      <c r="B121" s="138" t="s">
        <v>336</v>
      </c>
      <c r="C121" s="142"/>
      <c r="D121" s="200"/>
      <c r="E121" s="201"/>
      <c r="F121" s="245">
        <f>Vout/Vin_nom</f>
        <v>0.27499999999999997</v>
      </c>
      <c r="G121" s="140"/>
      <c r="H121" s="134" t="s">
        <v>338</v>
      </c>
      <c r="I121" s="135"/>
      <c r="J121" s="135"/>
      <c r="K121" s="135"/>
      <c r="L121" s="135"/>
      <c r="M121" s="135"/>
      <c r="N121" s="135"/>
      <c r="O121" s="135"/>
    </row>
    <row r="122" spans="2:15" x14ac:dyDescent="0.35">
      <c r="B122" s="138" t="s">
        <v>557</v>
      </c>
      <c r="C122" s="142"/>
      <c r="D122" s="200"/>
      <c r="E122" s="202"/>
      <c r="F122" s="245">
        <f>Rfb_b/(Rfb_b+Rfb_t)</f>
        <v>0.32786885245901637</v>
      </c>
      <c r="G122" s="140"/>
      <c r="H122" s="134" t="s">
        <v>337</v>
      </c>
      <c r="I122" s="135"/>
      <c r="J122" s="135"/>
      <c r="K122" s="135"/>
      <c r="L122" s="135"/>
      <c r="M122" s="135"/>
      <c r="N122" s="135"/>
      <c r="O122" s="135"/>
    </row>
    <row r="123" spans="2:15" x14ac:dyDescent="0.35">
      <c r="B123" s="138" t="s">
        <v>340</v>
      </c>
      <c r="C123" s="142"/>
      <c r="D123" s="200"/>
      <c r="E123" s="144">
        <v>0</v>
      </c>
      <c r="F123" s="142"/>
      <c r="G123" s="140" t="s">
        <v>95</v>
      </c>
      <c r="H123" s="134" t="s">
        <v>341</v>
      </c>
      <c r="I123" s="135"/>
      <c r="J123" s="135"/>
      <c r="K123" s="135"/>
      <c r="L123" s="135"/>
      <c r="M123" s="135"/>
      <c r="N123" s="135"/>
      <c r="O123" s="135"/>
    </row>
    <row r="124" spans="2:15" x14ac:dyDescent="0.35">
      <c r="B124" s="138" t="s">
        <v>342</v>
      </c>
      <c r="C124" s="142"/>
      <c r="D124" s="203"/>
      <c r="E124" s="151"/>
      <c r="F124" s="206">
        <f>1/(2*PI()*C_ramp*0.000000000001*300000)</f>
        <v>37625.28205482159</v>
      </c>
      <c r="G124" s="140" t="s">
        <v>344</v>
      </c>
      <c r="H124" s="134" t="s">
        <v>345</v>
      </c>
      <c r="I124" s="135"/>
      <c r="J124" s="135"/>
      <c r="K124" s="135"/>
      <c r="L124" s="135"/>
      <c r="M124" s="135"/>
      <c r="N124" s="135"/>
      <c r="O124" s="135"/>
    </row>
    <row r="125" spans="2:15" x14ac:dyDescent="0.35">
      <c r="B125" s="138" t="s">
        <v>343</v>
      </c>
      <c r="C125" s="142"/>
      <c r="D125" s="204"/>
      <c r="E125" s="142"/>
      <c r="F125" s="206" t="str">
        <f>IF(C_top=0,"NONE",1/(2*PI()*Rfb_t*1000*C_top*0.000000000001))</f>
        <v>NONE</v>
      </c>
      <c r="G125" s="140" t="s">
        <v>344</v>
      </c>
      <c r="H125" s="134" t="s">
        <v>346</v>
      </c>
      <c r="I125" s="135"/>
      <c r="J125" s="135"/>
      <c r="K125" s="135"/>
      <c r="L125" s="135"/>
      <c r="M125" s="135"/>
      <c r="N125" s="135"/>
      <c r="O125" s="135"/>
    </row>
    <row r="126" spans="2:15" x14ac:dyDescent="0.35">
      <c r="B126" s="138" t="s">
        <v>348</v>
      </c>
      <c r="C126" s="142"/>
      <c r="D126" s="142"/>
      <c r="E126" s="201"/>
      <c r="F126" s="206">
        <f>1/(2*PI()*(SQRT(Lout*1*10^-6*(Cout_electro*1*10^-6+Cout_ceramic*1*10^-6))))</f>
        <v>6926.3298567999072</v>
      </c>
      <c r="G126" s="140" t="s">
        <v>344</v>
      </c>
      <c r="H126" s="134" t="s">
        <v>558</v>
      </c>
      <c r="I126" s="135"/>
      <c r="J126" s="135"/>
      <c r="K126" s="135"/>
      <c r="L126" s="135"/>
      <c r="M126" s="135"/>
      <c r="N126" s="135"/>
      <c r="O126" s="135"/>
    </row>
    <row r="127" spans="2:15" x14ac:dyDescent="0.35">
      <c r="B127" s="138" t="s">
        <v>349</v>
      </c>
      <c r="C127" s="142"/>
      <c r="D127" s="200"/>
      <c r="E127" s="142"/>
      <c r="F127" s="206">
        <f>IF(Cout_electro&lt;10,1/(2*PI()*Cout_ceramic*1*10^-6*ESR_ceramic*1*10^-3),1/(2*PI()*((ESR_electro*ESR_ceramic)/(ESR_electro+ESR_ceramic)*1*10^-3)*(Cout_electro*1*10^-6+Cout_ceramic*1*10^-6)))</f>
        <v>14468631.190172302</v>
      </c>
      <c r="G127" s="140" t="s">
        <v>344</v>
      </c>
      <c r="H127" s="134" t="s">
        <v>559</v>
      </c>
      <c r="I127" s="135"/>
      <c r="J127" s="135"/>
      <c r="K127" s="135"/>
      <c r="L127" s="135"/>
      <c r="M127" s="135"/>
      <c r="N127" s="135"/>
      <c r="O127" s="135"/>
    </row>
    <row r="128" spans="2:15" x14ac:dyDescent="0.35">
      <c r="B128" s="138" t="s">
        <v>350</v>
      </c>
      <c r="C128" s="142"/>
      <c r="D128" s="142"/>
      <c r="E128" s="201"/>
      <c r="F128" s="246">
        <f>1/(2*PI()*(Cout_electro*1*10^-6+Cout_ceramic*1*10^-6)*load_res)</f>
        <v>1826.8473724965027</v>
      </c>
      <c r="G128" s="140" t="s">
        <v>344</v>
      </c>
      <c r="H128" s="134" t="s">
        <v>560</v>
      </c>
      <c r="I128" s="135"/>
      <c r="J128" s="135"/>
      <c r="K128" s="135"/>
      <c r="L128" s="135"/>
      <c r="M128" s="135"/>
      <c r="N128" s="135"/>
      <c r="O128" s="135"/>
    </row>
    <row r="129" spans="2:15" x14ac:dyDescent="0.35">
      <c r="B129" s="138" t="s">
        <v>466</v>
      </c>
      <c r="C129" s="142"/>
      <c r="D129" s="142"/>
      <c r="E129" s="142"/>
      <c r="F129" s="244">
        <f>'TPS543C20 Loop Gain'!C40</f>
        <v>12900</v>
      </c>
      <c r="G129" s="140" t="s">
        <v>344</v>
      </c>
      <c r="H129" s="138" t="s">
        <v>562</v>
      </c>
      <c r="I129" s="135"/>
      <c r="J129" s="135"/>
      <c r="K129" s="135"/>
      <c r="L129" s="135"/>
      <c r="M129" s="135"/>
      <c r="N129" s="135"/>
      <c r="O129" s="135"/>
    </row>
    <row r="130" spans="2:15" ht="16.5" customHeight="1" thickBot="1" x14ac:dyDescent="0.4">
      <c r="B130" s="138" t="s">
        <v>467</v>
      </c>
      <c r="C130" s="142"/>
      <c r="D130" s="142"/>
      <c r="E130" s="142"/>
      <c r="F130" s="243">
        <f>'TPS543C20 Loop Gain'!C41</f>
        <v>37.297589148163965</v>
      </c>
      <c r="G130" s="140" t="s">
        <v>344</v>
      </c>
      <c r="H130" s="134" t="s">
        <v>561</v>
      </c>
      <c r="I130" s="135"/>
      <c r="J130" s="135"/>
      <c r="K130" s="135"/>
      <c r="L130" s="135"/>
      <c r="M130" s="135"/>
      <c r="N130" s="135"/>
      <c r="O130" s="135"/>
    </row>
    <row r="131" spans="2:15" ht="16" thickBot="1" x14ac:dyDescent="0.4">
      <c r="B131" s="274" t="s">
        <v>575</v>
      </c>
      <c r="C131" s="275"/>
      <c r="D131" s="275"/>
      <c r="E131" s="275"/>
      <c r="F131" s="275"/>
      <c r="G131" s="275"/>
      <c r="H131" s="276"/>
      <c r="I131" s="135"/>
      <c r="J131" s="135"/>
      <c r="K131" s="135"/>
      <c r="L131" s="135"/>
      <c r="M131" s="135"/>
      <c r="N131" s="135"/>
      <c r="O131" s="135"/>
    </row>
    <row r="132" spans="2:15" x14ac:dyDescent="0.35">
      <c r="B132" s="247" t="s">
        <v>576</v>
      </c>
      <c r="C132" s="44" t="s">
        <v>10</v>
      </c>
      <c r="D132" s="248"/>
      <c r="E132" s="249"/>
      <c r="F132" s="249"/>
      <c r="G132" s="250"/>
      <c r="H132" s="199" t="s">
        <v>577</v>
      </c>
      <c r="I132" s="135"/>
      <c r="J132" s="135"/>
      <c r="K132" s="135"/>
      <c r="L132" s="135"/>
      <c r="M132" s="135"/>
      <c r="N132" s="135"/>
      <c r="O132" s="135"/>
    </row>
    <row r="133" spans="2:15" x14ac:dyDescent="0.35">
      <c r="B133" s="247" t="s">
        <v>578</v>
      </c>
      <c r="C133" s="251"/>
      <c r="D133" s="252">
        <f>IF(C132="Vin", Vin_max, EN_pin_in)</f>
        <v>13</v>
      </c>
      <c r="E133" s="249"/>
      <c r="F133" s="249"/>
      <c r="G133" s="250" t="s">
        <v>57</v>
      </c>
      <c r="H133" s="199" t="s">
        <v>579</v>
      </c>
      <c r="I133" s="135"/>
      <c r="J133" s="135"/>
      <c r="K133" s="135"/>
      <c r="L133" s="135"/>
      <c r="M133" s="135"/>
      <c r="N133" s="135"/>
      <c r="O133" s="135"/>
    </row>
    <row r="134" spans="2:15" x14ac:dyDescent="0.35">
      <c r="B134" s="247" t="s">
        <v>580</v>
      </c>
      <c r="C134" s="75">
        <v>7.4</v>
      </c>
      <c r="D134" s="249"/>
      <c r="E134" s="249"/>
      <c r="F134" s="249"/>
      <c r="G134" s="250" t="s">
        <v>57</v>
      </c>
      <c r="H134" s="199" t="s">
        <v>581</v>
      </c>
      <c r="I134" s="135"/>
      <c r="J134" s="135"/>
      <c r="K134" s="135"/>
      <c r="L134" s="135"/>
      <c r="M134" s="135"/>
      <c r="N134" s="135"/>
      <c r="O134" s="135"/>
    </row>
    <row r="135" spans="2:15" x14ac:dyDescent="0.35">
      <c r="B135" s="247" t="s">
        <v>582</v>
      </c>
      <c r="C135" s="249"/>
      <c r="D135" s="253">
        <v>10</v>
      </c>
      <c r="E135" s="249"/>
      <c r="F135" s="249"/>
      <c r="G135" s="250"/>
      <c r="H135" s="199"/>
      <c r="I135" s="135"/>
      <c r="J135" s="135"/>
      <c r="K135" s="135"/>
      <c r="L135" s="135"/>
      <c r="M135" s="135"/>
      <c r="N135" s="135"/>
      <c r="O135" s="135"/>
    </row>
    <row r="136" spans="2:15" x14ac:dyDescent="0.35">
      <c r="B136" s="247" t="s">
        <v>583</v>
      </c>
      <c r="C136" s="249"/>
      <c r="D136" s="249"/>
      <c r="E136" s="75">
        <v>10</v>
      </c>
      <c r="F136" s="249"/>
      <c r="G136" s="250" t="s">
        <v>89</v>
      </c>
      <c r="H136" s="199" t="s">
        <v>584</v>
      </c>
      <c r="I136" s="135"/>
      <c r="J136" s="135"/>
      <c r="K136" s="135"/>
      <c r="L136" s="135"/>
      <c r="M136" s="135"/>
      <c r="N136" s="135"/>
      <c r="O136" s="135"/>
    </row>
    <row r="137" spans="2:15" x14ac:dyDescent="0.35">
      <c r="B137" s="247" t="s">
        <v>585</v>
      </c>
      <c r="C137" s="249"/>
      <c r="D137" s="249"/>
      <c r="E137" s="249"/>
      <c r="F137" s="254">
        <f>Ren_b*6000/(Ren_b+6000)</f>
        <v>9.9833610648918469</v>
      </c>
      <c r="G137" s="250" t="s">
        <v>89</v>
      </c>
      <c r="H137" s="199" t="s">
        <v>586</v>
      </c>
      <c r="I137" s="135"/>
      <c r="J137" s="135"/>
      <c r="K137" s="135"/>
      <c r="L137" s="135"/>
      <c r="M137" s="135"/>
      <c r="N137" s="135"/>
      <c r="O137" s="135"/>
    </row>
    <row r="138" spans="2:15" x14ac:dyDescent="0.35">
      <c r="B138" s="247" t="s">
        <v>587</v>
      </c>
      <c r="C138" s="249"/>
      <c r="D138" s="255">
        <f>Ren_b_eff*Vstart_target/EN_rise-Ren_b_eff</f>
        <v>36.189683860232947</v>
      </c>
      <c r="E138" s="249"/>
      <c r="F138" s="249"/>
      <c r="G138" s="250" t="s">
        <v>89</v>
      </c>
      <c r="H138" s="199" t="s">
        <v>216</v>
      </c>
      <c r="I138" s="135"/>
      <c r="J138" s="135"/>
      <c r="K138" s="135"/>
      <c r="L138" s="135"/>
      <c r="M138" s="135"/>
      <c r="N138" s="135"/>
      <c r="O138" s="135"/>
    </row>
    <row r="139" spans="2:15" x14ac:dyDescent="0.35">
      <c r="B139" s="247" t="s">
        <v>588</v>
      </c>
      <c r="C139" s="249"/>
      <c r="D139" s="249"/>
      <c r="E139" s="75">
        <v>36.200000000000003</v>
      </c>
      <c r="F139" s="249"/>
      <c r="G139" s="250" t="s">
        <v>89</v>
      </c>
      <c r="H139" s="199" t="s">
        <v>217</v>
      </c>
    </row>
    <row r="140" spans="2:15" x14ac:dyDescent="0.35">
      <c r="B140" s="247" t="s">
        <v>589</v>
      </c>
      <c r="C140" s="249"/>
      <c r="D140" s="249"/>
      <c r="E140" s="249"/>
      <c r="F140" s="256">
        <f>Ren_b/(Ren_t+Ren_b)*EN_pin_connected</f>
        <v>2.8138528138528138</v>
      </c>
      <c r="G140" s="250" t="s">
        <v>57</v>
      </c>
      <c r="H140" s="199" t="s">
        <v>590</v>
      </c>
    </row>
    <row r="141" spans="2:15" ht="28" x14ac:dyDescent="0.35">
      <c r="B141" s="247" t="s">
        <v>591</v>
      </c>
      <c r="C141" s="249"/>
      <c r="D141" s="249"/>
      <c r="E141" s="249"/>
      <c r="F141" s="256">
        <f>EN_rise*(Ren_b_eff+Ren_t)/Ren_b_eff</f>
        <v>7.4016533333333339</v>
      </c>
      <c r="G141" s="250" t="s">
        <v>57</v>
      </c>
      <c r="H141" s="199" t="s">
        <v>592</v>
      </c>
    </row>
    <row r="142" spans="2:15" ht="14.5" thickBot="1" x14ac:dyDescent="0.4">
      <c r="B142" s="247" t="s">
        <v>593</v>
      </c>
      <c r="C142" s="249"/>
      <c r="D142" s="249"/>
      <c r="E142" s="249"/>
      <c r="F142" s="256">
        <f>EN_rise*(Ren_b_eff+Ren_t)/Ren_b_eff</f>
        <v>7.4016533333333339</v>
      </c>
      <c r="G142" s="250" t="s">
        <v>57</v>
      </c>
      <c r="H142" s="199" t="s">
        <v>594</v>
      </c>
    </row>
    <row r="143" spans="2:15" ht="16" thickBot="1" x14ac:dyDescent="0.4">
      <c r="B143" s="265" t="s">
        <v>563</v>
      </c>
      <c r="C143" s="266"/>
      <c r="D143" s="266"/>
      <c r="E143" s="266"/>
      <c r="F143" s="266"/>
      <c r="G143" s="266"/>
      <c r="H143" s="267"/>
    </row>
    <row r="144" spans="2:15" x14ac:dyDescent="0.35">
      <c r="B144" s="138" t="s">
        <v>555</v>
      </c>
      <c r="C144" s="142"/>
      <c r="D144" s="76">
        <v>4.7</v>
      </c>
      <c r="E144" s="142"/>
      <c r="F144" s="142"/>
      <c r="G144" s="140" t="s">
        <v>83</v>
      </c>
      <c r="H144" s="134" t="s">
        <v>220</v>
      </c>
    </row>
    <row r="145" spans="2:8" x14ac:dyDescent="0.35">
      <c r="B145" s="138" t="s">
        <v>556</v>
      </c>
      <c r="C145" s="142"/>
      <c r="D145" s="142"/>
      <c r="E145" s="144">
        <v>4.7</v>
      </c>
      <c r="F145" s="142"/>
      <c r="G145" s="140" t="s">
        <v>83</v>
      </c>
      <c r="H145" s="134" t="s">
        <v>221</v>
      </c>
    </row>
    <row r="146" spans="2:8" x14ac:dyDescent="0.35">
      <c r="B146" s="138" t="s">
        <v>222</v>
      </c>
      <c r="C146" s="142"/>
      <c r="D146" s="76">
        <v>0.1</v>
      </c>
      <c r="E146" s="142"/>
      <c r="F146" s="142"/>
      <c r="G146" s="140" t="s">
        <v>83</v>
      </c>
      <c r="H146" s="65" t="s">
        <v>223</v>
      </c>
    </row>
    <row r="147" spans="2:8" x14ac:dyDescent="0.35">
      <c r="B147" s="138" t="s">
        <v>224</v>
      </c>
      <c r="C147" s="142"/>
      <c r="D147" s="142"/>
      <c r="E147" s="144">
        <v>0.1</v>
      </c>
      <c r="F147" s="142"/>
      <c r="G147" s="140" t="s">
        <v>83</v>
      </c>
      <c r="H147" s="65" t="s">
        <v>225</v>
      </c>
    </row>
    <row r="148" spans="2:8" x14ac:dyDescent="0.35">
      <c r="B148" s="139" t="s">
        <v>226</v>
      </c>
      <c r="C148" s="142"/>
      <c r="D148" s="76">
        <v>100</v>
      </c>
      <c r="E148" s="142"/>
      <c r="F148" s="142"/>
      <c r="G148" s="140" t="s">
        <v>89</v>
      </c>
      <c r="H148" s="65" t="s">
        <v>227</v>
      </c>
    </row>
    <row r="149" spans="2:8" ht="14.5" thickBot="1" x14ac:dyDescent="0.4">
      <c r="B149" s="79" t="s">
        <v>108</v>
      </c>
      <c r="C149" s="80"/>
      <c r="D149" s="80"/>
      <c r="E149" s="81">
        <v>10</v>
      </c>
      <c r="F149" s="80"/>
      <c r="G149" s="82" t="s">
        <v>89</v>
      </c>
      <c r="H149" s="83" t="s">
        <v>228</v>
      </c>
    </row>
    <row r="150" spans="2:8" x14ac:dyDescent="0.35">
      <c r="B150" s="84"/>
      <c r="C150" s="84"/>
      <c r="D150" s="84"/>
      <c r="E150" s="84"/>
      <c r="F150" s="84"/>
      <c r="G150" s="84"/>
      <c r="H150" s="84"/>
    </row>
    <row r="151" spans="2:8" x14ac:dyDescent="0.35">
      <c r="B151" s="84"/>
      <c r="C151" s="84"/>
      <c r="D151" s="84"/>
      <c r="E151" s="84"/>
      <c r="F151" s="84"/>
      <c r="G151" s="84"/>
      <c r="H151" s="84"/>
    </row>
    <row r="152" spans="2:8" x14ac:dyDescent="0.35">
      <c r="B152" s="84"/>
      <c r="C152" s="84"/>
      <c r="D152" s="84"/>
      <c r="E152" s="84"/>
      <c r="F152" s="84"/>
      <c r="G152" s="84"/>
      <c r="H152" s="84"/>
    </row>
    <row r="153" spans="2:8" x14ac:dyDescent="0.35">
      <c r="B153" s="84"/>
      <c r="C153" s="84"/>
      <c r="D153" s="84"/>
      <c r="E153" s="84"/>
      <c r="F153" s="84"/>
      <c r="G153" s="84"/>
      <c r="H153" s="84"/>
    </row>
    <row r="154" spans="2:8" x14ac:dyDescent="0.35">
      <c r="B154" s="84"/>
      <c r="C154" s="84"/>
      <c r="D154" s="84"/>
      <c r="E154" s="84"/>
      <c r="F154" s="84"/>
      <c r="G154" s="84"/>
      <c r="H154" s="84"/>
    </row>
    <row r="155" spans="2:8" x14ac:dyDescent="0.35">
      <c r="B155" s="84"/>
      <c r="C155" s="84"/>
      <c r="D155" s="84"/>
      <c r="E155" s="84"/>
      <c r="F155" s="84"/>
      <c r="G155" s="84"/>
      <c r="H155" s="84"/>
    </row>
    <row r="156" spans="2:8" x14ac:dyDescent="0.35">
      <c r="B156" s="84"/>
      <c r="C156" s="84"/>
      <c r="D156" s="84"/>
      <c r="E156" s="84"/>
      <c r="F156" s="84"/>
      <c r="G156" s="84"/>
      <c r="H156" s="84"/>
    </row>
    <row r="157" spans="2:8" x14ac:dyDescent="0.35">
      <c r="B157" s="84"/>
      <c r="C157" s="84"/>
      <c r="D157" s="84"/>
      <c r="E157" s="84"/>
      <c r="F157" s="84"/>
      <c r="G157" s="84"/>
      <c r="H157" s="84"/>
    </row>
    <row r="158" spans="2:8" x14ac:dyDescent="0.35">
      <c r="B158" s="84"/>
      <c r="C158" s="84"/>
      <c r="D158" s="84"/>
      <c r="E158" s="84"/>
      <c r="F158" s="84"/>
      <c r="G158" s="84"/>
      <c r="H158" s="84"/>
    </row>
    <row r="159" spans="2:8" x14ac:dyDescent="0.35">
      <c r="B159" s="84"/>
      <c r="C159" s="84"/>
      <c r="D159" s="84"/>
      <c r="E159" s="84"/>
      <c r="F159" s="84"/>
      <c r="G159" s="84"/>
      <c r="H159" s="84"/>
    </row>
    <row r="160" spans="2:8" x14ac:dyDescent="0.35">
      <c r="B160" s="84"/>
      <c r="C160" s="84"/>
      <c r="D160" s="84"/>
      <c r="E160" s="84"/>
      <c r="F160" s="84"/>
      <c r="G160" s="84"/>
      <c r="H160" s="84"/>
    </row>
    <row r="161" spans="2:8" x14ac:dyDescent="0.35">
      <c r="B161" s="84"/>
      <c r="C161" s="84"/>
      <c r="D161" s="84"/>
      <c r="E161" s="84"/>
      <c r="F161" s="84"/>
      <c r="G161" s="84"/>
      <c r="H161" s="84"/>
    </row>
    <row r="162" spans="2:8" x14ac:dyDescent="0.35">
      <c r="B162" s="84"/>
      <c r="C162" s="84"/>
      <c r="D162" s="84"/>
      <c r="E162" s="84"/>
      <c r="F162" s="84"/>
      <c r="G162" s="84"/>
      <c r="H162" s="84"/>
    </row>
    <row r="163" spans="2:8" x14ac:dyDescent="0.35">
      <c r="B163" s="84"/>
      <c r="C163" s="84"/>
      <c r="D163" s="84"/>
      <c r="E163" s="84"/>
      <c r="F163" s="84"/>
      <c r="G163" s="84"/>
      <c r="H163" s="84"/>
    </row>
    <row r="164" spans="2:8" x14ac:dyDescent="0.35">
      <c r="B164" s="84"/>
      <c r="C164" s="84"/>
      <c r="D164" s="84"/>
      <c r="E164" s="84"/>
      <c r="F164" s="84"/>
      <c r="G164" s="84"/>
      <c r="H164" s="84"/>
    </row>
    <row r="165" spans="2:8" x14ac:dyDescent="0.35">
      <c r="B165" s="84"/>
      <c r="C165" s="84"/>
      <c r="D165" s="84"/>
      <c r="E165" s="84"/>
      <c r="F165" s="84"/>
      <c r="G165" s="84"/>
      <c r="H165" s="84"/>
    </row>
    <row r="166" spans="2:8" x14ac:dyDescent="0.35">
      <c r="B166" s="84"/>
      <c r="C166" s="84"/>
      <c r="D166" s="84"/>
      <c r="E166" s="84"/>
      <c r="F166" s="84"/>
      <c r="G166" s="84"/>
      <c r="H166" s="84"/>
    </row>
    <row r="167" spans="2:8" x14ac:dyDescent="0.35">
      <c r="B167" s="84"/>
      <c r="C167" s="84"/>
      <c r="D167" s="84"/>
      <c r="E167" s="84"/>
      <c r="F167" s="84"/>
      <c r="G167" s="84"/>
      <c r="H167" s="84"/>
    </row>
    <row r="168" spans="2:8" x14ac:dyDescent="0.35">
      <c r="B168" s="135"/>
      <c r="C168" s="135"/>
      <c r="D168" s="135"/>
      <c r="E168" s="135"/>
      <c r="F168" s="135"/>
      <c r="G168" s="135"/>
      <c r="H168" s="135"/>
    </row>
    <row r="169" spans="2:8" x14ac:dyDescent="0.35">
      <c r="B169" s="135"/>
      <c r="C169" s="135"/>
      <c r="D169" s="135"/>
      <c r="E169" s="135"/>
      <c r="F169" s="135"/>
      <c r="G169" s="135"/>
      <c r="H169" s="135"/>
    </row>
  </sheetData>
  <sheetProtection algorithmName="SHA-512" hashValue="4FzOYIGb+0EtsdEurK086zGAn11updDLZbtl1tvbbPR8EJgAyueFoYOyowfTqKyIHZ11c3Pi9PtWHdgiPbzUsg==" saltValue="HtEY9jH3MZSpmpHYu+wPwA==" spinCount="100000" sheet="1" objects="1" scenarios="1"/>
  <protectedRanges>
    <protectedRange password="CD94" sqref="P109:R109 S111:XFD111 A111 I111:O111" name="Range1"/>
  </protectedRanges>
  <mergeCells count="20">
    <mergeCell ref="B61:H61"/>
    <mergeCell ref="B1:H1"/>
    <mergeCell ref="B3:H3"/>
    <mergeCell ref="P11:R11"/>
    <mergeCell ref="B19:H19"/>
    <mergeCell ref="B25:H25"/>
    <mergeCell ref="B32:H32"/>
    <mergeCell ref="B41:H41"/>
    <mergeCell ref="B46:H46"/>
    <mergeCell ref="B51:H51"/>
    <mergeCell ref="B56:H56"/>
    <mergeCell ref="B143:H143"/>
    <mergeCell ref="B62:H62"/>
    <mergeCell ref="B75:H75"/>
    <mergeCell ref="B76:H76"/>
    <mergeCell ref="B104:H104"/>
    <mergeCell ref="B105:H105"/>
    <mergeCell ref="B113:H113"/>
    <mergeCell ref="B131:H131"/>
    <mergeCell ref="B119:H119"/>
  </mergeCells>
  <conditionalFormatting sqref="C157:F157">
    <cfRule type="cellIs" dxfId="49" priority="41" operator="greaterThan">
      <formula>$C$156</formula>
    </cfRule>
  </conditionalFormatting>
  <conditionalFormatting sqref="M44">
    <cfRule type="cellIs" dxfId="48" priority="38" operator="lessThan">
      <formula>#REF!</formula>
    </cfRule>
    <cfRule type="cellIs" dxfId="47" priority="39" operator="greaterThan">
      <formula>$J$44</formula>
    </cfRule>
  </conditionalFormatting>
  <conditionalFormatting sqref="F103">
    <cfRule type="cellIs" dxfId="46" priority="37" operator="lessThan">
      <formula>fsw_select/10</formula>
    </cfRule>
  </conditionalFormatting>
  <conditionalFormatting sqref="F102">
    <cfRule type="cellIs" dxfId="45" priority="36" operator="lessThan">
      <formula>fsw_select/60</formula>
    </cfRule>
  </conditionalFormatting>
  <conditionalFormatting sqref="E149">
    <cfRule type="cellIs" dxfId="44" priority="33" operator="notBetween">
      <formula>1</formula>
      <formula>100</formula>
    </cfRule>
  </conditionalFormatting>
  <conditionalFormatting sqref="E145">
    <cfRule type="cellIs" dxfId="43" priority="31" operator="lessThan">
      <formula>2.2</formula>
    </cfRule>
  </conditionalFormatting>
  <conditionalFormatting sqref="E147">
    <cfRule type="cellIs" dxfId="42" priority="32" operator="lessThan">
      <formula>0.1</formula>
    </cfRule>
  </conditionalFormatting>
  <conditionalFormatting sqref="F99:F100">
    <cfRule type="cellIs" dxfId="41" priority="44" operator="greaterThan">
      <formula>$C$78*1000</formula>
    </cfRule>
  </conditionalFormatting>
  <conditionalFormatting sqref="D65">
    <cfRule type="cellIs" dxfId="40" priority="45" operator="greaterThan">
      <formula>$E$67</formula>
    </cfRule>
  </conditionalFormatting>
  <conditionalFormatting sqref="D66">
    <cfRule type="cellIs" dxfId="39" priority="46" operator="lessThan">
      <formula>$E$67</formula>
    </cfRule>
  </conditionalFormatting>
  <conditionalFormatting sqref="F64:F69">
    <cfRule type="cellIs" dxfId="38" priority="29" operator="greaterThan">
      <formula>6</formula>
    </cfRule>
  </conditionalFormatting>
  <conditionalFormatting sqref="F97">
    <cfRule type="cellIs" dxfId="37" priority="47" operator="greaterThan">
      <formula>$D$85</formula>
    </cfRule>
    <cfRule type="cellIs" dxfId="36" priority="48" operator="lessThan">
      <formula>$D$84</formula>
    </cfRule>
  </conditionalFormatting>
  <conditionalFormatting sqref="F98">
    <cfRule type="cellIs" dxfId="35" priority="49" operator="greaterThan">
      <formula>$D$88</formula>
    </cfRule>
  </conditionalFormatting>
  <conditionalFormatting sqref="D26:D27">
    <cfRule type="cellIs" dxfId="34" priority="26" operator="lessThan">
      <formula>fsw_select</formula>
    </cfRule>
  </conditionalFormatting>
  <conditionalFormatting sqref="D29">
    <cfRule type="containsErrors" dxfId="33" priority="27">
      <formula>ISERROR(D29)</formula>
    </cfRule>
  </conditionalFormatting>
  <conditionalFormatting sqref="C28">
    <cfRule type="cellIs" dxfId="32" priority="28" operator="notBetween">
      <formula>300</formula>
      <formula>2000</formula>
    </cfRule>
  </conditionalFormatting>
  <conditionalFormatting sqref="D31">
    <cfRule type="containsErrors" dxfId="31" priority="25">
      <formula>ISERROR(D31)</formula>
    </cfRule>
  </conditionalFormatting>
  <conditionalFormatting sqref="F31">
    <cfRule type="cellIs" dxfId="30" priority="24" operator="notBetween">
      <formula>300</formula>
      <formula>2000</formula>
    </cfRule>
  </conditionalFormatting>
  <conditionalFormatting sqref="B114:H117 B120:H130 B118:G118">
    <cfRule type="expression" dxfId="29" priority="17">
      <formula>$C$33="D-CAP2"</formula>
    </cfRule>
  </conditionalFormatting>
  <conditionalFormatting sqref="F118">
    <cfRule type="cellIs" dxfId="28" priority="2" operator="notBetween">
      <formula>Vout*0.99</formula>
      <formula>Vout*1.01</formula>
    </cfRule>
  </conditionalFormatting>
  <conditionalFormatting sqref="F141">
    <cfRule type="cellIs" dxfId="27" priority="8" operator="greaterThan">
      <formula>Vin_min</formula>
    </cfRule>
    <cfRule type="cellIs" dxfId="26" priority="9" operator="greaterThan">
      <formula>Vin_min-0.5</formula>
    </cfRule>
  </conditionalFormatting>
  <conditionalFormatting sqref="E136">
    <cfRule type="cellIs" dxfId="25" priority="7" operator="notBetween">
      <formula>1</formula>
      <formula>100</formula>
    </cfRule>
  </conditionalFormatting>
  <conditionalFormatting sqref="C134">
    <cfRule type="cellIs" dxfId="24" priority="10" operator="greaterThan">
      <formula>$C$21</formula>
    </cfRule>
  </conditionalFormatting>
  <conditionalFormatting sqref="C133">
    <cfRule type="expression" dxfId="23" priority="5">
      <formula>$C$132="Vin"</formula>
    </cfRule>
    <cfRule type="expression" dxfId="22" priority="6">
      <formula>$C$132&lt;&gt;"Vin"</formula>
    </cfRule>
  </conditionalFormatting>
  <conditionalFormatting sqref="F140">
    <cfRule type="cellIs" dxfId="21" priority="3" operator="greaterThan">
      <formula>7</formula>
    </cfRule>
    <cfRule type="expression" priority="4">
      <formula>$F$123&gt;7</formula>
    </cfRule>
  </conditionalFormatting>
  <conditionalFormatting sqref="F60">
    <cfRule type="cellIs" dxfId="20" priority="1" operator="lessThan">
      <formula>$C$24</formula>
    </cfRule>
  </conditionalFormatting>
  <dataValidations count="4">
    <dataValidation type="decimal" errorStyle="warning" allowBlank="1" showInputMessage="1" showErrorMessage="1" error="Re-adjust Divider Ratio" sqref="M44" xr:uid="{00000000-0002-0000-0000-000000000000}">
      <formula1>#REF!</formula1>
      <formula2>J44</formula2>
    </dataValidation>
    <dataValidation type="list" allowBlank="1" showInputMessage="1" showErrorMessage="1" sqref="C143:F143" xr:uid="{00000000-0002-0000-0000-000001000000}">
      <formula1>$L$4:$L$44</formula1>
    </dataValidation>
    <dataValidation type="list" allowBlank="1" showInputMessage="1" showErrorMessage="1" sqref="C165:F166" xr:uid="{00000000-0002-0000-0000-000002000000}">
      <formula1>$K$48:$K$99</formula1>
    </dataValidation>
    <dataValidation type="list" allowBlank="1" showInputMessage="1" showErrorMessage="1" sqref="C131:F131" xr:uid="{00000000-0002-0000-0000-000003000000}">
      <formula1>$L$4:$L$42</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3">
        <x14:dataValidation type="list" allowBlank="1" showInputMessage="1" showErrorMessage="1" xr:uid="{00000000-0002-0000-0000-000004000000}">
          <x14:formula1>
            <xm:f>partData!$A$3:$A$5</xm:f>
          </x14:formula1>
          <xm:sqref>C4</xm:sqref>
        </x14:dataValidation>
        <x14:dataValidation type="list" allowBlank="1" showInputMessage="1" showErrorMessage="1" xr:uid="{00000000-0002-0000-0000-000005000000}">
          <x14:formula1>
            <xm:f>partData!$M$12:$M$13</xm:f>
          </x14:formula1>
          <xm:sqref>C33</xm:sqref>
        </x14:dataValidation>
        <x14:dataValidation type="list" allowBlank="1" showInputMessage="1" showErrorMessage="1" xr:uid="{00000000-0002-0000-0000-000006000000}">
          <x14:formula1>
            <xm:f>partData!$M$14:$M$15</xm:f>
          </x14:formula1>
          <xm:sqref>C34</xm:sqref>
        </x14:dataValidation>
        <x14:dataValidation type="list" allowBlank="1" showInputMessage="1" showErrorMessage="1" xr:uid="{00000000-0002-0000-0000-000007000000}">
          <x14:formula1>
            <xm:f>partData!$M$16:$M$20</xm:f>
          </x14:formula1>
          <xm:sqref>C35</xm:sqref>
        </x14:dataValidation>
        <x14:dataValidation type="list" allowBlank="1" showInputMessage="1" showErrorMessage="1" xr:uid="{00000000-0002-0000-0000-000008000000}">
          <x14:formula1>
            <xm:f>partData!$Q$12:$Q$17</xm:f>
          </x14:formula1>
          <xm:sqref>E37</xm:sqref>
        </x14:dataValidation>
        <x14:dataValidation type="list" allowBlank="1" showInputMessage="1" showErrorMessage="1" xr:uid="{00000000-0002-0000-0000-000009000000}">
          <x14:formula1>
            <xm:f>partData!$D$13:$D$22</xm:f>
          </x14:formula1>
          <xm:sqref>C42</xm:sqref>
        </x14:dataValidation>
        <x14:dataValidation type="list" allowBlank="1" showInputMessage="1" showErrorMessage="1" xr:uid="{00000000-0002-0000-0000-00000A000000}">
          <x14:formula1>
            <xm:f>partData!$E$13:$E$22</xm:f>
          </x14:formula1>
          <xm:sqref>E44</xm:sqref>
        </x14:dataValidation>
        <x14:dataValidation type="list" allowBlank="1" showInputMessage="1" showErrorMessage="1" xr:uid="{00000000-0002-0000-0000-00000B000000}">
          <x14:formula1>
            <xm:f>partData!$J$13:$J$22</xm:f>
          </x14:formula1>
          <xm:sqref>C47</xm:sqref>
        </x14:dataValidation>
        <x14:dataValidation type="list" allowBlank="1" showInputMessage="1" showErrorMessage="1" xr:uid="{00000000-0002-0000-0000-00000C000000}">
          <x14:formula1>
            <xm:f>partData!$K$13:$K$22</xm:f>
          </x14:formula1>
          <xm:sqref>E49</xm:sqref>
        </x14:dataValidation>
        <x14:dataValidation type="list" allowBlank="1" showInputMessage="1" showErrorMessage="1" xr:uid="{00000000-0002-0000-0000-00000D000000}">
          <x14:formula1>
            <xm:f>partData!$A$30:$A$39</xm:f>
          </x14:formula1>
          <xm:sqref>C52</xm:sqref>
        </x14:dataValidation>
        <x14:dataValidation type="list" allowBlank="1" showInputMessage="1" showErrorMessage="1" xr:uid="{00000000-0002-0000-0000-00000E000000}">
          <x14:formula1>
            <xm:f>partData!$B$30:$B$39</xm:f>
          </x14:formula1>
          <xm:sqref>E54</xm:sqref>
        </x14:dataValidation>
        <x14:dataValidation type="decimal" operator="lessThanOrEqual" allowBlank="1" showErrorMessage="1" error="Minimum Input Voltage" promptTitle="Minimum Input Voltage" prompt="Minimum Input Voltage" xr:uid="{00000000-0002-0000-0000-00000F000000}">
          <x14:formula1>
            <xm:f>VLOOKUP(C4,'C:\Users\a0232804\Documents\BSR-MV\TPS544C20\Tools\Excel\[TPS546C23 Updated Spreadsheet.xlsx]partData'!#REF!,2,FALSE)</xm:f>
          </x14:formula1>
          <xm:sqref>C5:F5</xm:sqref>
        </x14:dataValidation>
        <x14:dataValidation type="list" allowBlank="1" showInputMessage="1" showErrorMessage="1" xr:uid="{00000000-0002-0000-0000-000010000000}">
          <x14:formula1>
            <xm:f>'C:\Users\layne\Desktop\3-19 work\blue eyed\[TPS549A20_Calculator_Checklist.xlsx]Extra'!#REF!</xm:f>
          </x14:formula1>
          <xm:sqref>C132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V48"/>
  <sheetViews>
    <sheetView workbookViewId="0">
      <selection activeCell="B15" sqref="B15"/>
    </sheetView>
  </sheetViews>
  <sheetFormatPr defaultRowHeight="14.5" x14ac:dyDescent="0.35"/>
  <cols>
    <col min="1" max="1" width="15.1796875" bestFit="1" customWidth="1"/>
    <col min="2" max="2" width="9.81640625" bestFit="1" customWidth="1"/>
    <col min="3" max="3" width="8.54296875" bestFit="1" customWidth="1"/>
    <col min="4" max="4" width="10" bestFit="1" customWidth="1"/>
    <col min="5" max="5" width="9.453125" bestFit="1" customWidth="1"/>
    <col min="6" max="6" width="6.453125" bestFit="1" customWidth="1"/>
    <col min="7" max="7" width="16.453125" bestFit="1" customWidth="1"/>
    <col min="8" max="8" width="9.453125" bestFit="1" customWidth="1"/>
    <col min="9" max="9" width="8.54296875" bestFit="1" customWidth="1"/>
    <col min="10" max="10" width="4.54296875" bestFit="1" customWidth="1"/>
    <col min="11" max="12" width="8.81640625" bestFit="1" customWidth="1"/>
    <col min="13" max="13" width="16.1796875" bestFit="1" customWidth="1"/>
    <col min="14" max="14" width="12.453125" bestFit="1" customWidth="1"/>
    <col min="15" max="15" width="6.453125" bestFit="1" customWidth="1"/>
    <col min="16" max="16" width="5.81640625" bestFit="1" customWidth="1"/>
    <col min="17" max="17" width="5.54296875" bestFit="1" customWidth="1"/>
    <col min="18" max="18" width="7.54296875" bestFit="1" customWidth="1"/>
    <col min="19" max="19" width="4.453125" bestFit="1" customWidth="1"/>
    <col min="20" max="20" width="7.54296875" bestFit="1" customWidth="1"/>
    <col min="21" max="21" width="6.81640625" bestFit="1" customWidth="1"/>
    <col min="22" max="22" width="11" style="105" bestFit="1" customWidth="1"/>
  </cols>
  <sheetData>
    <row r="1" spans="1:22" x14ac:dyDescent="0.35">
      <c r="A1" s="109">
        <v>1</v>
      </c>
      <c r="B1" s="109">
        <v>2</v>
      </c>
      <c r="C1" s="109">
        <v>3</v>
      </c>
      <c r="D1" s="109">
        <v>4</v>
      </c>
      <c r="E1" s="109">
        <v>5</v>
      </c>
      <c r="F1" s="109">
        <v>6</v>
      </c>
      <c r="G1" s="109">
        <v>7</v>
      </c>
      <c r="H1" s="109">
        <v>8</v>
      </c>
      <c r="I1" s="109">
        <v>9</v>
      </c>
      <c r="J1" s="109">
        <v>10</v>
      </c>
      <c r="K1" s="109">
        <v>11</v>
      </c>
      <c r="L1" s="109">
        <v>12</v>
      </c>
      <c r="M1" s="109">
        <v>13</v>
      </c>
      <c r="N1" s="109">
        <v>14</v>
      </c>
      <c r="O1" s="109">
        <v>15</v>
      </c>
      <c r="P1" s="109">
        <v>16</v>
      </c>
      <c r="Q1" s="109">
        <v>17</v>
      </c>
      <c r="R1" s="109">
        <v>18</v>
      </c>
      <c r="S1" s="109">
        <v>19</v>
      </c>
      <c r="T1" s="109">
        <v>20</v>
      </c>
      <c r="U1" s="109">
        <v>21</v>
      </c>
      <c r="V1" s="88"/>
    </row>
    <row r="2" spans="1:22" x14ac:dyDescent="0.35">
      <c r="A2" s="110" t="s">
        <v>229</v>
      </c>
      <c r="B2" s="110" t="s">
        <v>230</v>
      </c>
      <c r="C2" s="110" t="s">
        <v>231</v>
      </c>
      <c r="D2" s="110" t="s">
        <v>232</v>
      </c>
      <c r="E2" s="110" t="s">
        <v>233</v>
      </c>
      <c r="F2" s="110" t="s">
        <v>234</v>
      </c>
      <c r="G2" s="110" t="s">
        <v>235</v>
      </c>
      <c r="H2" s="110" t="s">
        <v>236</v>
      </c>
      <c r="I2" s="110" t="s">
        <v>237</v>
      </c>
      <c r="J2" s="110" t="s">
        <v>65</v>
      </c>
      <c r="K2" s="110" t="s">
        <v>238</v>
      </c>
      <c r="L2" s="110" t="s">
        <v>239</v>
      </c>
      <c r="M2" s="110" t="s">
        <v>248</v>
      </c>
      <c r="N2" s="110" t="s">
        <v>241</v>
      </c>
      <c r="O2" s="110" t="s">
        <v>242</v>
      </c>
      <c r="P2" s="111" t="s">
        <v>243</v>
      </c>
      <c r="Q2" s="110" t="s">
        <v>244</v>
      </c>
      <c r="R2" s="111" t="s">
        <v>245</v>
      </c>
      <c r="S2" s="111" t="s">
        <v>246</v>
      </c>
      <c r="T2" s="111" t="s">
        <v>75</v>
      </c>
      <c r="U2" s="111" t="s">
        <v>78</v>
      </c>
      <c r="V2" s="91"/>
    </row>
    <row r="3" spans="1:22" x14ac:dyDescent="0.35">
      <c r="A3" s="96" t="s">
        <v>249</v>
      </c>
      <c r="B3" s="96">
        <v>4</v>
      </c>
      <c r="C3" s="96">
        <v>16</v>
      </c>
      <c r="D3" s="96">
        <v>6</v>
      </c>
      <c r="E3" s="96">
        <v>1100</v>
      </c>
      <c r="F3" s="96">
        <v>2000</v>
      </c>
      <c r="G3" s="96">
        <v>600</v>
      </c>
      <c r="H3" s="96">
        <v>9.5</v>
      </c>
      <c r="I3" s="99">
        <v>95</v>
      </c>
      <c r="J3" s="98">
        <v>0.6</v>
      </c>
      <c r="K3" s="99" t="s">
        <v>250</v>
      </c>
      <c r="L3" s="99" t="s">
        <v>251</v>
      </c>
      <c r="M3" s="100">
        <v>3</v>
      </c>
      <c r="N3" s="96">
        <v>2.7</v>
      </c>
      <c r="O3" s="112">
        <v>200</v>
      </c>
      <c r="P3" s="97">
        <v>25</v>
      </c>
      <c r="Q3" s="97">
        <v>9.1999999999999993</v>
      </c>
      <c r="R3" s="97">
        <v>30000</v>
      </c>
      <c r="S3" s="97">
        <v>9</v>
      </c>
      <c r="T3" s="97">
        <v>1.22</v>
      </c>
      <c r="U3" s="97">
        <v>1.02</v>
      </c>
      <c r="V3" s="93"/>
    </row>
    <row r="4" spans="1:22" x14ac:dyDescent="0.35">
      <c r="A4" s="96" t="s">
        <v>252</v>
      </c>
      <c r="B4" s="96">
        <v>4</v>
      </c>
      <c r="C4" s="96">
        <v>16</v>
      </c>
      <c r="D4" s="96">
        <v>14</v>
      </c>
      <c r="E4" s="96">
        <v>600</v>
      </c>
      <c r="F4" s="96">
        <v>800</v>
      </c>
      <c r="G4" s="96">
        <v>1000</v>
      </c>
      <c r="H4" s="96">
        <v>15</v>
      </c>
      <c r="I4" s="99">
        <v>70</v>
      </c>
      <c r="J4" s="98">
        <v>0.6</v>
      </c>
      <c r="K4" s="99" t="s">
        <v>250</v>
      </c>
      <c r="L4" s="99" t="s">
        <v>251</v>
      </c>
      <c r="M4" s="100">
        <v>3</v>
      </c>
      <c r="N4" s="96"/>
      <c r="O4" s="99"/>
      <c r="P4" s="97"/>
      <c r="Q4" s="97"/>
      <c r="R4" s="97">
        <v>60000</v>
      </c>
      <c r="S4" s="97"/>
      <c r="T4" s="97"/>
      <c r="U4" s="97"/>
      <c r="V4" s="93"/>
    </row>
    <row r="5" spans="1:22" x14ac:dyDescent="0.35">
      <c r="A5" s="96" t="s">
        <v>253</v>
      </c>
      <c r="B5" s="96">
        <v>4</v>
      </c>
      <c r="C5" s="96">
        <v>16</v>
      </c>
      <c r="D5" s="96">
        <v>14</v>
      </c>
      <c r="E5" s="96">
        <v>600</v>
      </c>
      <c r="F5" s="96">
        <v>800</v>
      </c>
      <c r="G5" s="96">
        <v>1000</v>
      </c>
      <c r="H5" s="96">
        <v>15</v>
      </c>
      <c r="I5" s="99">
        <v>70</v>
      </c>
      <c r="J5" s="98">
        <v>0.6</v>
      </c>
      <c r="K5" s="99" t="s">
        <v>250</v>
      </c>
      <c r="L5" s="99" t="s">
        <v>251</v>
      </c>
      <c r="M5" s="100">
        <v>4.5</v>
      </c>
      <c r="N5" s="96"/>
      <c r="O5" s="99"/>
      <c r="P5" s="97"/>
      <c r="Q5" s="97"/>
      <c r="R5" s="97">
        <v>60000</v>
      </c>
      <c r="S5" s="97"/>
      <c r="T5" s="97"/>
      <c r="U5" s="97"/>
      <c r="V5" s="93"/>
    </row>
    <row r="6" spans="1:22" x14ac:dyDescent="0.35">
      <c r="A6" s="96" t="s">
        <v>254</v>
      </c>
      <c r="B6" s="96">
        <v>4</v>
      </c>
      <c r="C6" s="96">
        <v>16</v>
      </c>
      <c r="D6" s="96">
        <v>20</v>
      </c>
      <c r="E6" s="96">
        <v>600</v>
      </c>
      <c r="F6" s="96">
        <v>800</v>
      </c>
      <c r="G6" s="96">
        <v>1000</v>
      </c>
      <c r="H6" s="96">
        <v>20.9</v>
      </c>
      <c r="I6" s="99">
        <v>70</v>
      </c>
      <c r="J6" s="98">
        <v>0.6</v>
      </c>
      <c r="K6" s="99" t="s">
        <v>250</v>
      </c>
      <c r="L6" s="99" t="s">
        <v>251</v>
      </c>
      <c r="M6" s="100">
        <v>3</v>
      </c>
      <c r="N6" s="96"/>
      <c r="O6" s="99"/>
      <c r="P6" s="97"/>
      <c r="Q6" s="97"/>
      <c r="R6" s="97">
        <v>120000</v>
      </c>
      <c r="S6" s="97"/>
      <c r="T6" s="97"/>
      <c r="U6" s="97"/>
      <c r="V6" s="93"/>
    </row>
    <row r="7" spans="1:22" x14ac:dyDescent="0.35">
      <c r="A7" s="96" t="s">
        <v>255</v>
      </c>
      <c r="B7" s="96">
        <v>4</v>
      </c>
      <c r="C7" s="96">
        <v>16</v>
      </c>
      <c r="D7" s="96">
        <v>20</v>
      </c>
      <c r="E7" s="96">
        <v>600</v>
      </c>
      <c r="F7" s="96">
        <v>800</v>
      </c>
      <c r="G7" s="96">
        <v>1000</v>
      </c>
      <c r="H7" s="96">
        <v>20.9</v>
      </c>
      <c r="I7" s="99">
        <v>70</v>
      </c>
      <c r="J7" s="98">
        <v>0.6</v>
      </c>
      <c r="K7" s="99" t="s">
        <v>250</v>
      </c>
      <c r="L7" s="99" t="s">
        <v>251</v>
      </c>
      <c r="M7" s="100">
        <v>4.5</v>
      </c>
      <c r="N7" s="96"/>
      <c r="O7" s="99"/>
      <c r="P7" s="97"/>
      <c r="Q7" s="97"/>
      <c r="R7" s="97">
        <v>120000</v>
      </c>
      <c r="S7" s="97"/>
      <c r="T7" s="97"/>
      <c r="U7" s="97"/>
      <c r="V7" s="93"/>
    </row>
    <row r="8" spans="1:22" x14ac:dyDescent="0.35">
      <c r="A8" s="96" t="s">
        <v>256</v>
      </c>
      <c r="B8" s="97">
        <f t="shared" ref="B8:I8" si="0">B3</f>
        <v>4</v>
      </c>
      <c r="C8" s="97">
        <f t="shared" si="0"/>
        <v>16</v>
      </c>
      <c r="D8" s="97">
        <f t="shared" si="0"/>
        <v>6</v>
      </c>
      <c r="E8" s="97">
        <f t="shared" si="0"/>
        <v>1100</v>
      </c>
      <c r="F8" s="97">
        <f t="shared" si="0"/>
        <v>2000</v>
      </c>
      <c r="G8" s="97">
        <f t="shared" si="0"/>
        <v>600</v>
      </c>
      <c r="H8" s="97">
        <f t="shared" si="0"/>
        <v>9.5</v>
      </c>
      <c r="I8" s="97">
        <f t="shared" si="0"/>
        <v>95</v>
      </c>
      <c r="J8" s="98">
        <v>0.9</v>
      </c>
      <c r="K8" s="99" t="s">
        <v>251</v>
      </c>
      <c r="L8" s="99" t="s">
        <v>251</v>
      </c>
      <c r="M8" s="97">
        <f t="shared" ref="M8:U8" si="1">M3</f>
        <v>3</v>
      </c>
      <c r="N8" s="97">
        <f t="shared" si="1"/>
        <v>2.7</v>
      </c>
      <c r="O8" s="97">
        <f t="shared" si="1"/>
        <v>200</v>
      </c>
      <c r="P8" s="97">
        <f t="shared" si="1"/>
        <v>25</v>
      </c>
      <c r="Q8" s="97">
        <f t="shared" si="1"/>
        <v>9.1999999999999993</v>
      </c>
      <c r="R8" s="97">
        <f t="shared" si="1"/>
        <v>30000</v>
      </c>
      <c r="S8" s="97">
        <f t="shared" si="1"/>
        <v>9</v>
      </c>
      <c r="T8" s="97">
        <f t="shared" si="1"/>
        <v>1.22</v>
      </c>
      <c r="U8" s="97">
        <f t="shared" si="1"/>
        <v>1.02</v>
      </c>
      <c r="V8" s="93"/>
    </row>
    <row r="9" spans="1:22" x14ac:dyDescent="0.35">
      <c r="A9" s="96" t="s">
        <v>257</v>
      </c>
      <c r="B9" s="97">
        <f t="shared" ref="B9:I9" si="2">B8</f>
        <v>4</v>
      </c>
      <c r="C9" s="97">
        <f t="shared" si="2"/>
        <v>16</v>
      </c>
      <c r="D9" s="97">
        <f t="shared" si="2"/>
        <v>6</v>
      </c>
      <c r="E9" s="97">
        <f t="shared" si="2"/>
        <v>1100</v>
      </c>
      <c r="F9" s="97">
        <f t="shared" si="2"/>
        <v>2000</v>
      </c>
      <c r="G9" s="97">
        <f t="shared" si="2"/>
        <v>600</v>
      </c>
      <c r="H9" s="97">
        <f t="shared" si="2"/>
        <v>9.5</v>
      </c>
      <c r="I9" s="97">
        <f t="shared" si="2"/>
        <v>95</v>
      </c>
      <c r="J9" s="98">
        <v>0.6</v>
      </c>
      <c r="K9" s="99" t="s">
        <v>250</v>
      </c>
      <c r="L9" s="99" t="s">
        <v>251</v>
      </c>
      <c r="M9" s="97">
        <f t="shared" ref="M9:U9" si="3">M8</f>
        <v>3</v>
      </c>
      <c r="N9" s="97">
        <f t="shared" si="3"/>
        <v>2.7</v>
      </c>
      <c r="O9" s="97">
        <f t="shared" si="3"/>
        <v>200</v>
      </c>
      <c r="P9" s="97">
        <f t="shared" si="3"/>
        <v>25</v>
      </c>
      <c r="Q9" s="97">
        <f t="shared" si="3"/>
        <v>9.1999999999999993</v>
      </c>
      <c r="R9" s="97">
        <f t="shared" si="3"/>
        <v>30000</v>
      </c>
      <c r="S9" s="97">
        <f t="shared" si="3"/>
        <v>9</v>
      </c>
      <c r="T9" s="97">
        <f t="shared" si="3"/>
        <v>1.22</v>
      </c>
      <c r="U9" s="97">
        <f t="shared" si="3"/>
        <v>1.02</v>
      </c>
      <c r="V9" s="93"/>
    </row>
    <row r="10" spans="1:22" x14ac:dyDescent="0.35">
      <c r="A10" s="96" t="s">
        <v>258</v>
      </c>
      <c r="B10" s="96">
        <v>4</v>
      </c>
      <c r="C10" s="96">
        <v>16</v>
      </c>
      <c r="D10" s="96">
        <v>12</v>
      </c>
      <c r="E10" s="96">
        <v>600</v>
      </c>
      <c r="F10" s="96">
        <v>800</v>
      </c>
      <c r="G10" s="96">
        <v>1000</v>
      </c>
      <c r="H10" s="96">
        <v>15</v>
      </c>
      <c r="I10" s="99">
        <v>70</v>
      </c>
      <c r="J10" s="98">
        <v>0.9</v>
      </c>
      <c r="K10" s="99" t="s">
        <v>251</v>
      </c>
      <c r="L10" s="99" t="s">
        <v>251</v>
      </c>
      <c r="M10" s="100">
        <v>3</v>
      </c>
      <c r="N10" s="96"/>
      <c r="O10" s="99"/>
      <c r="P10" s="99"/>
      <c r="Q10" s="99"/>
      <c r="R10" s="97">
        <v>60000</v>
      </c>
      <c r="S10" s="98"/>
      <c r="T10" s="97"/>
      <c r="U10" s="97"/>
      <c r="V10" s="93"/>
    </row>
    <row r="11" spans="1:22" x14ac:dyDescent="0.35">
      <c r="A11" s="96" t="s">
        <v>259</v>
      </c>
      <c r="B11" s="96">
        <v>4</v>
      </c>
      <c r="C11" s="96">
        <v>16</v>
      </c>
      <c r="D11" s="96">
        <v>20</v>
      </c>
      <c r="E11" s="96">
        <v>600</v>
      </c>
      <c r="F11" s="96">
        <v>800</v>
      </c>
      <c r="G11" s="96">
        <v>1000</v>
      </c>
      <c r="H11" s="96">
        <v>20.9</v>
      </c>
      <c r="I11" s="99">
        <v>70</v>
      </c>
      <c r="J11" s="98">
        <v>0.9</v>
      </c>
      <c r="K11" s="99" t="s">
        <v>251</v>
      </c>
      <c r="L11" s="99" t="s">
        <v>251</v>
      </c>
      <c r="M11" s="100">
        <v>3</v>
      </c>
      <c r="N11" s="96"/>
      <c r="O11" s="99"/>
      <c r="P11" s="99"/>
      <c r="Q11" s="99"/>
      <c r="R11" s="97">
        <v>120000</v>
      </c>
      <c r="S11" s="98"/>
      <c r="T11" s="97"/>
      <c r="U11" s="97"/>
      <c r="V11" s="93"/>
    </row>
    <row r="12" spans="1:22" x14ac:dyDescent="0.35">
      <c r="A12" s="101"/>
      <c r="B12" s="101"/>
      <c r="C12" s="101"/>
      <c r="D12" s="101"/>
      <c r="E12" s="101"/>
      <c r="F12" s="101"/>
      <c r="G12" s="101"/>
      <c r="H12" s="101"/>
      <c r="I12" s="102"/>
      <c r="J12" s="102"/>
      <c r="K12" s="102"/>
      <c r="L12" s="102"/>
      <c r="M12" s="102"/>
      <c r="N12" s="102"/>
      <c r="O12" s="102"/>
      <c r="P12" s="102"/>
      <c r="Q12" s="102"/>
      <c r="R12" s="103"/>
      <c r="S12" s="103"/>
      <c r="V12" s="93"/>
    </row>
    <row r="13" spans="1:22" x14ac:dyDescent="0.35">
      <c r="A13" s="101" t="s">
        <v>260</v>
      </c>
      <c r="B13" s="104"/>
      <c r="C13" s="101"/>
      <c r="D13" s="101"/>
      <c r="E13" s="101"/>
      <c r="F13" s="101"/>
      <c r="G13" s="101"/>
      <c r="H13" s="101"/>
      <c r="I13" s="102"/>
      <c r="J13" s="102"/>
      <c r="K13" s="102"/>
      <c r="L13" s="102"/>
      <c r="M13" s="102"/>
      <c r="N13" s="102"/>
      <c r="O13" s="102"/>
      <c r="P13" s="102"/>
      <c r="Q13" s="102"/>
      <c r="R13" s="103"/>
      <c r="S13" s="103"/>
      <c r="V13" s="93"/>
    </row>
    <row r="14" spans="1:22" x14ac:dyDescent="0.35">
      <c r="A14" s="101"/>
      <c r="B14" s="101"/>
      <c r="C14" s="101"/>
      <c r="D14" s="101"/>
      <c r="E14" s="101"/>
      <c r="F14" s="101"/>
      <c r="G14" s="101"/>
      <c r="H14" s="101"/>
      <c r="I14" s="102"/>
      <c r="J14" s="102"/>
      <c r="K14" s="102"/>
      <c r="L14" s="102"/>
      <c r="M14" s="102"/>
      <c r="N14" s="102"/>
      <c r="O14" s="102"/>
      <c r="P14" s="102"/>
      <c r="Q14" s="102"/>
      <c r="R14" s="103"/>
      <c r="S14" s="103"/>
    </row>
    <row r="15" spans="1:22" x14ac:dyDescent="0.35">
      <c r="A15" t="s">
        <v>261</v>
      </c>
      <c r="B15" t="s">
        <v>262</v>
      </c>
      <c r="D15" s="113"/>
      <c r="E15" s="114" t="s">
        <v>263</v>
      </c>
      <c r="F15" s="114" t="s">
        <v>264</v>
      </c>
      <c r="G15" s="115" t="s">
        <v>265</v>
      </c>
      <c r="K15" s="102"/>
      <c r="L15" s="102"/>
      <c r="S15" s="103"/>
    </row>
    <row r="16" spans="1:22" x14ac:dyDescent="0.35">
      <c r="A16" s="116" t="e">
        <f>VLOOKUP($B$13,'partData (2)'!$A$3:$N$11,5,FALSE)</f>
        <v>#N/A</v>
      </c>
      <c r="B16" s="113" t="s">
        <v>247</v>
      </c>
      <c r="D16" s="103" t="e">
        <f t="shared" ref="D16:D21" si="4">CONCATENATE(E16&amp;F16)</f>
        <v>#N/A</v>
      </c>
      <c r="E16" s="114" t="e">
        <f>A16</f>
        <v>#N/A</v>
      </c>
      <c r="F16" s="114" t="s">
        <v>247</v>
      </c>
      <c r="G16" s="117" t="s">
        <v>266</v>
      </c>
      <c r="K16" s="102"/>
      <c r="L16" s="102"/>
      <c r="S16" s="103"/>
    </row>
    <row r="17" spans="1:19" x14ac:dyDescent="0.35">
      <c r="A17" s="106" t="e">
        <f>VLOOKUP($B$13,'partData (2)'!$A$3:$N$11,6,FALSE)</f>
        <v>#N/A</v>
      </c>
      <c r="B17" s="102" t="s">
        <v>267</v>
      </c>
      <c r="D17" s="103" t="e">
        <f t="shared" si="4"/>
        <v>#N/A</v>
      </c>
      <c r="E17" s="114" t="e">
        <f>A17</f>
        <v>#N/A</v>
      </c>
      <c r="F17" s="114" t="s">
        <v>247</v>
      </c>
      <c r="G17" s="117">
        <v>30.1</v>
      </c>
      <c r="K17" s="102"/>
      <c r="L17" s="102"/>
      <c r="S17" s="103"/>
    </row>
    <row r="18" spans="1:19" x14ac:dyDescent="0.35">
      <c r="A18" s="106" t="e">
        <f>VLOOKUP($B$13,'partData (2)'!$A$3:$N$11,7,FALSE)</f>
        <v>#N/A</v>
      </c>
      <c r="B18" s="102"/>
      <c r="D18" s="103" t="e">
        <f t="shared" si="4"/>
        <v>#N/A</v>
      </c>
      <c r="E18" s="114" t="e">
        <f>A18</f>
        <v>#N/A</v>
      </c>
      <c r="F18" s="114" t="s">
        <v>247</v>
      </c>
      <c r="G18" s="117">
        <v>60.4</v>
      </c>
      <c r="K18" s="102"/>
      <c r="L18" s="102"/>
      <c r="S18" s="103"/>
    </row>
    <row r="19" spans="1:19" x14ac:dyDescent="0.35">
      <c r="A19" s="102"/>
      <c r="B19" s="102"/>
      <c r="D19" s="103" t="e">
        <f t="shared" si="4"/>
        <v>#N/A</v>
      </c>
      <c r="E19" s="114" t="e">
        <f>A16</f>
        <v>#N/A</v>
      </c>
      <c r="F19" s="114" t="s">
        <v>267</v>
      </c>
      <c r="G19" s="117" t="s">
        <v>268</v>
      </c>
      <c r="K19" s="102"/>
      <c r="L19" s="102"/>
      <c r="S19" s="103"/>
    </row>
    <row r="20" spans="1:19" x14ac:dyDescent="0.35">
      <c r="A20" s="102"/>
      <c r="B20" s="102"/>
      <c r="D20" s="103" t="e">
        <f t="shared" si="4"/>
        <v>#N/A</v>
      </c>
      <c r="E20" s="114" t="e">
        <f>A17</f>
        <v>#N/A</v>
      </c>
      <c r="F20" s="114" t="s">
        <v>267</v>
      </c>
      <c r="G20" s="117">
        <v>243</v>
      </c>
      <c r="K20" s="102"/>
      <c r="L20" s="102"/>
      <c r="S20" s="103"/>
    </row>
    <row r="21" spans="1:19" x14ac:dyDescent="0.35">
      <c r="A21" s="102"/>
      <c r="B21" s="102"/>
      <c r="D21" s="103" t="e">
        <f t="shared" si="4"/>
        <v>#N/A</v>
      </c>
      <c r="E21" s="114" t="e">
        <f>A18</f>
        <v>#N/A</v>
      </c>
      <c r="F21" s="114" t="s">
        <v>267</v>
      </c>
      <c r="G21" s="117">
        <v>121</v>
      </c>
      <c r="K21" s="102"/>
      <c r="L21" s="102"/>
      <c r="S21" s="103"/>
    </row>
    <row r="22" spans="1:19" x14ac:dyDescent="0.35">
      <c r="A22" s="107"/>
      <c r="B22" s="101"/>
      <c r="C22" s="101"/>
      <c r="D22" s="102"/>
      <c r="E22" s="102"/>
      <c r="K22" s="102"/>
      <c r="L22" s="102"/>
      <c r="M22" s="102"/>
      <c r="N22" s="102"/>
      <c r="O22" s="102"/>
      <c r="P22" s="102"/>
      <c r="Q22" s="102"/>
      <c r="R22" s="103"/>
      <c r="S22" s="103"/>
    </row>
    <row r="23" spans="1:19" x14ac:dyDescent="0.35">
      <c r="A23" s="101"/>
      <c r="B23" s="101"/>
      <c r="C23" s="101"/>
      <c r="D23" s="101"/>
      <c r="E23" s="101"/>
      <c r="F23" s="101"/>
      <c r="G23" s="101"/>
      <c r="H23" s="101"/>
      <c r="I23" s="102"/>
      <c r="J23" s="102"/>
      <c r="K23" s="102"/>
      <c r="L23" s="102"/>
      <c r="M23" s="102"/>
      <c r="N23" s="102"/>
      <c r="O23" s="102"/>
      <c r="P23" s="102"/>
      <c r="Q23" s="102"/>
      <c r="R23" s="103"/>
      <c r="S23" s="103"/>
    </row>
    <row r="24" spans="1:19" x14ac:dyDescent="0.35">
      <c r="A24" s="101"/>
      <c r="B24" s="101"/>
      <c r="C24" s="101"/>
      <c r="D24" s="101"/>
      <c r="E24" s="101"/>
      <c r="F24" s="101"/>
      <c r="G24" s="101"/>
      <c r="H24" s="101"/>
      <c r="I24" s="102"/>
      <c r="J24" s="102"/>
      <c r="K24" s="102"/>
      <c r="L24" s="102"/>
      <c r="M24" s="102"/>
      <c r="N24" s="102"/>
      <c r="O24" s="102"/>
      <c r="P24" s="102"/>
      <c r="Q24" s="102"/>
      <c r="R24" s="103"/>
      <c r="S24" s="103"/>
    </row>
    <row r="25" spans="1:19" x14ac:dyDescent="0.35">
      <c r="A25" s="108"/>
      <c r="B25" s="101"/>
      <c r="C25" s="101"/>
      <c r="D25" s="101"/>
      <c r="E25" s="101"/>
      <c r="F25" s="101"/>
      <c r="G25" s="101"/>
      <c r="H25" s="101"/>
      <c r="I25" s="102"/>
      <c r="J25" s="102"/>
      <c r="K25" s="102"/>
      <c r="L25" s="102"/>
      <c r="M25" s="102"/>
      <c r="N25" s="102"/>
      <c r="O25" s="102"/>
      <c r="P25" s="102"/>
      <c r="Q25" s="102"/>
      <c r="R25" s="103"/>
      <c r="S25" s="103"/>
    </row>
    <row r="26" spans="1:19" x14ac:dyDescent="0.35">
      <c r="A26" s="101"/>
      <c r="B26" s="101"/>
      <c r="C26" s="101"/>
      <c r="D26" s="101"/>
      <c r="E26" s="101"/>
      <c r="F26" s="101"/>
      <c r="G26" s="101"/>
      <c r="H26" s="101"/>
      <c r="I26" s="102"/>
      <c r="J26" s="102"/>
      <c r="K26" s="102"/>
      <c r="L26" s="102"/>
      <c r="M26" s="102"/>
      <c r="N26" s="102"/>
      <c r="O26" s="102"/>
      <c r="P26" s="102"/>
      <c r="Q26" s="102"/>
      <c r="R26" s="103"/>
      <c r="S26" s="103"/>
    </row>
    <row r="27" spans="1:19" x14ac:dyDescent="0.35">
      <c r="A27" s="101"/>
      <c r="B27" s="101"/>
      <c r="C27" s="101"/>
      <c r="D27" s="101"/>
      <c r="E27" s="101"/>
      <c r="F27" s="101"/>
      <c r="G27" s="101"/>
      <c r="H27" s="101"/>
      <c r="I27" s="102"/>
      <c r="J27" s="102"/>
      <c r="K27" s="102"/>
      <c r="L27" s="102"/>
      <c r="M27" s="102"/>
      <c r="N27" s="102"/>
      <c r="O27" s="102"/>
      <c r="P27" s="102"/>
      <c r="Q27" s="102"/>
      <c r="R27" s="103"/>
      <c r="S27" s="103"/>
    </row>
    <row r="28" spans="1:19" x14ac:dyDescent="0.35">
      <c r="A28" s="101"/>
      <c r="B28" s="101"/>
      <c r="C28" s="101"/>
      <c r="D28" s="101"/>
      <c r="E28" s="101"/>
      <c r="F28" s="101"/>
      <c r="G28" s="101"/>
      <c r="H28" s="101"/>
      <c r="I28" s="102"/>
      <c r="J28" s="102"/>
      <c r="K28" s="102"/>
      <c r="L28" s="102"/>
      <c r="M28" s="102"/>
      <c r="N28" s="102"/>
      <c r="O28" s="102"/>
      <c r="P28" s="102"/>
      <c r="Q28" s="102"/>
      <c r="R28" s="103"/>
      <c r="S28" s="103"/>
    </row>
    <row r="30" spans="1:19" x14ac:dyDescent="0.35">
      <c r="A30" s="101"/>
      <c r="B30" s="101"/>
      <c r="C30" s="101"/>
      <c r="D30" s="101"/>
      <c r="E30" s="101"/>
      <c r="F30" s="101"/>
      <c r="G30" s="101"/>
      <c r="H30" s="101"/>
    </row>
    <row r="31" spans="1:19" x14ac:dyDescent="0.35">
      <c r="A31" s="101"/>
      <c r="B31" s="101"/>
      <c r="C31" s="101"/>
      <c r="D31" s="101"/>
      <c r="E31" s="101"/>
      <c r="F31" s="101"/>
      <c r="G31" s="101"/>
      <c r="H31" s="101"/>
    </row>
    <row r="32" spans="1:19" x14ac:dyDescent="0.35">
      <c r="A32" s="101"/>
      <c r="B32" s="101"/>
      <c r="C32" s="101"/>
      <c r="D32" s="101"/>
      <c r="E32" s="101"/>
      <c r="F32" s="101"/>
      <c r="G32" s="101"/>
      <c r="H32" s="101"/>
    </row>
    <row r="33" spans="1:8" x14ac:dyDescent="0.35">
      <c r="A33" s="101"/>
      <c r="B33" s="101"/>
      <c r="C33" s="101"/>
      <c r="D33" s="101"/>
      <c r="E33" s="101"/>
      <c r="F33" s="101"/>
      <c r="G33" s="101"/>
      <c r="H33" s="101"/>
    </row>
    <row r="34" spans="1:8" x14ac:dyDescent="0.35">
      <c r="A34" s="101"/>
      <c r="B34" s="101"/>
      <c r="C34" s="101"/>
      <c r="D34" s="101"/>
      <c r="E34" s="101"/>
      <c r="F34" s="101"/>
      <c r="G34" s="101"/>
      <c r="H34" s="101"/>
    </row>
    <row r="35" spans="1:8" x14ac:dyDescent="0.35">
      <c r="A35" s="101"/>
      <c r="B35" s="101"/>
      <c r="C35" s="101"/>
      <c r="D35" s="101"/>
      <c r="E35" s="101"/>
      <c r="F35" s="101"/>
      <c r="G35" s="101"/>
      <c r="H35" s="101"/>
    </row>
    <row r="36" spans="1:8" x14ac:dyDescent="0.35">
      <c r="A36" s="101"/>
      <c r="B36" s="101"/>
      <c r="C36" s="101"/>
      <c r="D36" s="101"/>
      <c r="E36" s="101"/>
      <c r="F36" s="101"/>
      <c r="G36" s="101"/>
      <c r="H36" s="101"/>
    </row>
    <row r="37" spans="1:8" x14ac:dyDescent="0.35">
      <c r="A37" s="101"/>
      <c r="B37" s="101"/>
      <c r="C37" s="101"/>
      <c r="D37" s="101"/>
      <c r="E37" s="101"/>
      <c r="F37" s="101"/>
      <c r="G37" s="101"/>
      <c r="H37" s="101"/>
    </row>
    <row r="38" spans="1:8" x14ac:dyDescent="0.35">
      <c r="A38" s="101"/>
      <c r="B38" s="101"/>
      <c r="C38" s="101"/>
      <c r="D38" s="101"/>
      <c r="E38" s="101"/>
      <c r="F38" s="101"/>
      <c r="G38" s="101"/>
      <c r="H38" s="101"/>
    </row>
    <row r="39" spans="1:8" x14ac:dyDescent="0.35">
      <c r="A39" s="101"/>
      <c r="B39" s="101"/>
      <c r="C39" s="101"/>
      <c r="D39" s="101"/>
      <c r="E39" s="101"/>
      <c r="F39" s="101"/>
      <c r="G39" s="101"/>
      <c r="H39" s="101"/>
    </row>
    <row r="40" spans="1:8" x14ac:dyDescent="0.35">
      <c r="A40" s="101"/>
      <c r="B40" s="101"/>
      <c r="C40" s="101"/>
      <c r="D40" s="101"/>
      <c r="E40" s="101"/>
      <c r="F40" s="101"/>
      <c r="G40" s="101"/>
      <c r="H40" s="101"/>
    </row>
    <row r="41" spans="1:8" x14ac:dyDescent="0.35">
      <c r="A41" s="101"/>
      <c r="B41" s="101"/>
      <c r="C41" s="101"/>
      <c r="D41" s="101"/>
      <c r="E41" s="101"/>
      <c r="F41" s="101"/>
      <c r="G41" s="101"/>
      <c r="H41" s="101"/>
    </row>
    <row r="42" spans="1:8" x14ac:dyDescent="0.35">
      <c r="A42" s="101"/>
      <c r="B42" s="101"/>
      <c r="C42" s="101"/>
      <c r="D42" s="101"/>
      <c r="E42" s="101"/>
      <c r="F42" s="101"/>
      <c r="G42" s="101"/>
      <c r="H42" s="101"/>
    </row>
    <row r="43" spans="1:8" x14ac:dyDescent="0.35">
      <c r="A43" s="101"/>
      <c r="B43" s="101"/>
      <c r="C43" s="101"/>
      <c r="D43" s="101"/>
      <c r="E43" s="101"/>
      <c r="F43" s="101"/>
      <c r="G43" s="101"/>
      <c r="H43" s="101"/>
    </row>
    <row r="44" spans="1:8" x14ac:dyDescent="0.35">
      <c r="A44" s="101"/>
      <c r="B44" s="101"/>
      <c r="C44" s="101"/>
      <c r="D44" s="101"/>
      <c r="E44" s="101"/>
      <c r="F44" s="101"/>
      <c r="G44" s="101"/>
      <c r="H44" s="101"/>
    </row>
    <row r="45" spans="1:8" x14ac:dyDescent="0.35">
      <c r="A45" s="101"/>
      <c r="B45" s="101"/>
      <c r="C45" s="101"/>
      <c r="D45" s="101"/>
      <c r="E45" s="101"/>
      <c r="F45" s="101"/>
      <c r="G45" s="101"/>
      <c r="H45" s="101"/>
    </row>
    <row r="46" spans="1:8" x14ac:dyDescent="0.35">
      <c r="A46" s="101"/>
      <c r="B46" s="101"/>
      <c r="C46" s="101"/>
      <c r="D46" s="101"/>
      <c r="E46" s="101"/>
      <c r="F46" s="101"/>
      <c r="G46" s="101"/>
      <c r="H46" s="101"/>
    </row>
    <row r="47" spans="1:8" x14ac:dyDescent="0.35">
      <c r="A47" s="101"/>
      <c r="B47" s="101"/>
      <c r="C47" s="101"/>
      <c r="D47" s="101"/>
      <c r="E47" s="101"/>
      <c r="F47" s="101"/>
      <c r="G47" s="101"/>
      <c r="H47" s="101"/>
    </row>
    <row r="48" spans="1:8" x14ac:dyDescent="0.35">
      <c r="A48" s="101"/>
      <c r="B48" s="101"/>
      <c r="C48" s="101"/>
      <c r="D48" s="101"/>
      <c r="E48" s="101"/>
      <c r="F48" s="101"/>
      <c r="G48" s="101"/>
      <c r="H48" s="101"/>
    </row>
  </sheetData>
  <protectedRanges>
    <protectedRange password="CD94" sqref="V1:V13" name="Range1"/>
  </protectedRange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dimension ref="B2:B5"/>
  <sheetViews>
    <sheetView workbookViewId="0">
      <selection activeCell="B6" sqref="B6"/>
    </sheetView>
  </sheetViews>
  <sheetFormatPr defaultRowHeight="14.5" x14ac:dyDescent="0.35"/>
  <cols>
    <col min="2" max="2" width="20.453125" bestFit="1" customWidth="1"/>
  </cols>
  <sheetData>
    <row r="2" spans="2:2" x14ac:dyDescent="0.35">
      <c r="B2" t="s">
        <v>5</v>
      </c>
    </row>
    <row r="3" spans="2:2" x14ac:dyDescent="0.35">
      <c r="B3" t="s">
        <v>6</v>
      </c>
    </row>
    <row r="4" spans="2:2" x14ac:dyDescent="0.35">
      <c r="B4" t="s">
        <v>40</v>
      </c>
    </row>
    <row r="5" spans="2:2" x14ac:dyDescent="0.35">
      <c r="B5" t="s">
        <v>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I67"/>
  <sheetViews>
    <sheetView zoomScale="70" zoomScaleNormal="70" workbookViewId="0">
      <pane ySplit="1" topLeftCell="A2" activePane="bottomLeft" state="frozen"/>
      <selection pane="bottomLeft" activeCell="D3" sqref="D3"/>
    </sheetView>
  </sheetViews>
  <sheetFormatPr defaultColWidth="9.1796875" defaultRowHeight="13" x14ac:dyDescent="0.3"/>
  <cols>
    <col min="1" max="1" width="15.453125" style="172" customWidth="1"/>
    <col min="2" max="2" width="15.453125" style="172" bestFit="1" customWidth="1"/>
    <col min="3" max="3" width="20.453125" style="172" customWidth="1"/>
    <col min="4" max="4" width="50" style="172" customWidth="1"/>
    <col min="5" max="5" width="38.81640625" style="172" customWidth="1"/>
    <col min="6" max="6" width="24.453125" style="172" hidden="1" customWidth="1"/>
    <col min="7" max="7" width="16.54296875" style="172" hidden="1" customWidth="1"/>
    <col min="8" max="8" width="10.1796875" style="156" customWidth="1"/>
    <col min="9" max="9" width="27.54296875" style="164" bestFit="1" customWidth="1"/>
    <col min="10" max="16384" width="9.1796875" style="157"/>
  </cols>
  <sheetData>
    <row r="1" spans="1:9" ht="29.5" thickBot="1" x14ac:dyDescent="0.35">
      <c r="A1" s="153" t="s">
        <v>3</v>
      </c>
      <c r="B1" s="153" t="s">
        <v>0</v>
      </c>
      <c r="C1" s="153" t="s">
        <v>4</v>
      </c>
      <c r="D1" s="153" t="s">
        <v>7</v>
      </c>
      <c r="E1" s="153" t="s">
        <v>16</v>
      </c>
      <c r="F1" s="154" t="s">
        <v>269</v>
      </c>
      <c r="G1" s="154" t="s">
        <v>270</v>
      </c>
      <c r="H1" s="155" t="s">
        <v>42</v>
      </c>
      <c r="I1" s="156" t="s">
        <v>8</v>
      </c>
    </row>
    <row r="2" spans="1:9" ht="14.15" customHeight="1" x14ac:dyDescent="0.3">
      <c r="A2" s="297" t="s">
        <v>17</v>
      </c>
      <c r="B2" s="298"/>
      <c r="C2" s="298"/>
      <c r="D2" s="298"/>
      <c r="E2" s="298"/>
      <c r="F2" s="298"/>
      <c r="G2" s="298"/>
      <c r="H2" s="299"/>
      <c r="I2" s="156"/>
    </row>
    <row r="3" spans="1:9" s="160" customFormat="1" ht="29" x14ac:dyDescent="0.3">
      <c r="A3" s="158" t="s">
        <v>608</v>
      </c>
      <c r="B3" s="158" t="s">
        <v>607</v>
      </c>
      <c r="C3" s="159"/>
      <c r="D3" s="159" t="s">
        <v>606</v>
      </c>
      <c r="E3" s="159"/>
      <c r="F3" s="159"/>
      <c r="G3" s="159"/>
      <c r="H3" s="124" t="s">
        <v>6</v>
      </c>
      <c r="I3" s="125"/>
    </row>
    <row r="4" spans="1:9" s="160" customFormat="1" ht="43.5" x14ac:dyDescent="0.3">
      <c r="A4" s="158" t="s">
        <v>608</v>
      </c>
      <c r="B4" s="158" t="s">
        <v>607</v>
      </c>
      <c r="C4" s="161"/>
      <c r="D4" s="159" t="s">
        <v>609</v>
      </c>
      <c r="E4" s="159"/>
      <c r="F4" s="162"/>
      <c r="G4" s="162"/>
      <c r="H4" s="126" t="s">
        <v>6</v>
      </c>
      <c r="I4" s="125"/>
    </row>
    <row r="5" spans="1:9" s="160" customFormat="1" ht="87" x14ac:dyDescent="0.3">
      <c r="A5" s="158" t="s">
        <v>608</v>
      </c>
      <c r="B5" s="158" t="s">
        <v>607</v>
      </c>
      <c r="C5" s="159"/>
      <c r="D5" s="163" t="s">
        <v>610</v>
      </c>
      <c r="E5" s="163" t="s">
        <v>34</v>
      </c>
      <c r="F5" s="163"/>
      <c r="G5" s="163"/>
      <c r="H5" s="126" t="s">
        <v>6</v>
      </c>
      <c r="I5" s="127"/>
    </row>
    <row r="6" spans="1:9" s="160" customFormat="1" ht="130.5" x14ac:dyDescent="0.3">
      <c r="A6" s="158" t="s">
        <v>608</v>
      </c>
      <c r="B6" s="158" t="s">
        <v>607</v>
      </c>
      <c r="C6" s="159"/>
      <c r="D6" s="163" t="s">
        <v>611</v>
      </c>
      <c r="E6" s="163" t="s">
        <v>36</v>
      </c>
      <c r="F6" s="163"/>
      <c r="G6" s="163"/>
      <c r="H6" s="126" t="s">
        <v>6</v>
      </c>
      <c r="I6" s="127"/>
    </row>
    <row r="7" spans="1:9" s="160" customFormat="1" ht="130.5" x14ac:dyDescent="0.35">
      <c r="A7" s="158" t="s">
        <v>608</v>
      </c>
      <c r="B7" s="158" t="s">
        <v>607</v>
      </c>
      <c r="C7" s="159"/>
      <c r="D7" s="163" t="s">
        <v>612</v>
      </c>
      <c r="E7" s="163" t="s">
        <v>35</v>
      </c>
      <c r="F7" s="163"/>
      <c r="G7" s="163"/>
      <c r="H7" s="126" t="s">
        <v>6</v>
      </c>
      <c r="I7" s="128"/>
    </row>
    <row r="8" spans="1:9" s="160" customFormat="1" ht="29" x14ac:dyDescent="0.35">
      <c r="A8" s="158">
        <v>34</v>
      </c>
      <c r="B8" s="158" t="s">
        <v>631</v>
      </c>
      <c r="C8" s="159" t="s">
        <v>635</v>
      </c>
      <c r="D8" s="163" t="s">
        <v>630</v>
      </c>
      <c r="E8" s="163"/>
      <c r="F8" s="260">
        <f>'Device Calculator'!D148</f>
        <v>100</v>
      </c>
      <c r="G8" s="262" t="s">
        <v>89</v>
      </c>
      <c r="H8" s="126" t="s">
        <v>6</v>
      </c>
      <c r="I8" s="128"/>
    </row>
    <row r="9" spans="1:9" s="160" customFormat="1" ht="14.5" x14ac:dyDescent="0.35">
      <c r="A9" s="165"/>
      <c r="B9" s="165"/>
      <c r="C9" s="166"/>
      <c r="D9" s="167"/>
      <c r="E9" s="167"/>
      <c r="F9" s="167"/>
      <c r="G9" s="167"/>
      <c r="H9" s="168"/>
      <c r="I9" s="128"/>
    </row>
    <row r="10" spans="1:9" ht="14.5" x14ac:dyDescent="0.3">
      <c r="A10" s="165"/>
      <c r="B10" s="165"/>
      <c r="C10" s="166"/>
      <c r="D10" s="167"/>
      <c r="E10" s="167"/>
      <c r="F10" s="167"/>
      <c r="G10" s="167"/>
      <c r="H10" s="168"/>
      <c r="I10" s="127"/>
    </row>
    <row r="11" spans="1:9" ht="14.5" x14ac:dyDescent="0.3">
      <c r="A11" s="296" t="s">
        <v>18</v>
      </c>
      <c r="B11" s="296"/>
      <c r="C11" s="296"/>
      <c r="D11" s="296"/>
      <c r="E11" s="296"/>
      <c r="F11" s="296"/>
      <c r="G11" s="296"/>
      <c r="H11" s="296"/>
    </row>
    <row r="12" spans="1:9" ht="72.5" x14ac:dyDescent="0.3">
      <c r="A12" s="158">
        <v>37</v>
      </c>
      <c r="B12" s="158" t="s">
        <v>619</v>
      </c>
      <c r="C12" s="159" t="s">
        <v>638</v>
      </c>
      <c r="D12" s="159" t="s">
        <v>618</v>
      </c>
      <c r="E12" s="163"/>
      <c r="F12" s="163"/>
      <c r="G12" s="163"/>
      <c r="H12" s="129" t="s">
        <v>6</v>
      </c>
    </row>
    <row r="13" spans="1:9" s="160" customFormat="1" ht="43.5" x14ac:dyDescent="0.3">
      <c r="A13" s="158">
        <v>33</v>
      </c>
      <c r="B13" s="158" t="s">
        <v>626</v>
      </c>
      <c r="C13" s="159" t="s">
        <v>636</v>
      </c>
      <c r="D13" s="159" t="s">
        <v>627</v>
      </c>
      <c r="E13" s="159"/>
      <c r="F13" s="159"/>
      <c r="G13" s="159"/>
      <c r="H13" s="129" t="s">
        <v>6</v>
      </c>
      <c r="I13" s="164"/>
    </row>
    <row r="14" spans="1:9" s="160" customFormat="1" ht="29" x14ac:dyDescent="0.3">
      <c r="A14" s="158">
        <v>30</v>
      </c>
      <c r="B14" s="158" t="s">
        <v>629</v>
      </c>
      <c r="C14" s="159" t="s">
        <v>637</v>
      </c>
      <c r="D14" s="159" t="s">
        <v>628</v>
      </c>
      <c r="E14" s="159"/>
      <c r="F14" s="261">
        <f>'Device Calculator'!D58</f>
        <v>11.425054983448753</v>
      </c>
      <c r="G14" s="262" t="s">
        <v>89</v>
      </c>
      <c r="H14" s="129" t="s">
        <v>6</v>
      </c>
      <c r="I14" s="127"/>
    </row>
    <row r="15" spans="1:9" ht="14.5" x14ac:dyDescent="0.35">
      <c r="A15" s="165"/>
      <c r="B15" s="165"/>
      <c r="C15" s="166"/>
      <c r="D15" s="166"/>
      <c r="E15" s="166"/>
      <c r="F15" s="166"/>
      <c r="G15" s="166"/>
      <c r="H15" s="169"/>
      <c r="I15" s="128"/>
    </row>
    <row r="16" spans="1:9" ht="14.5" x14ac:dyDescent="0.35">
      <c r="A16" s="165"/>
      <c r="B16" s="165"/>
      <c r="C16" s="166"/>
      <c r="D16" s="166"/>
      <c r="E16" s="166"/>
      <c r="F16" s="166"/>
      <c r="G16" s="166"/>
      <c r="H16" s="169"/>
      <c r="I16" s="128"/>
    </row>
    <row r="17" spans="1:9" s="160" customFormat="1" ht="14.5" x14ac:dyDescent="0.3">
      <c r="A17" s="296" t="s">
        <v>9</v>
      </c>
      <c r="B17" s="296"/>
      <c r="C17" s="296"/>
      <c r="D17" s="296"/>
      <c r="E17" s="296"/>
      <c r="F17" s="296"/>
      <c r="G17" s="296"/>
      <c r="H17" s="296"/>
      <c r="I17" s="127"/>
    </row>
    <row r="18" spans="1:9" ht="29" x14ac:dyDescent="0.3">
      <c r="A18" s="159" t="s">
        <v>21</v>
      </c>
      <c r="B18" s="159" t="s">
        <v>11</v>
      </c>
      <c r="C18" s="159" t="s">
        <v>634</v>
      </c>
      <c r="D18" s="159" t="s">
        <v>616</v>
      </c>
      <c r="E18" s="163"/>
      <c r="F18" s="163"/>
      <c r="G18" s="163"/>
      <c r="H18" s="129" t="s">
        <v>6</v>
      </c>
      <c r="I18" s="127"/>
    </row>
    <row r="19" spans="1:9" s="160" customFormat="1" ht="29" x14ac:dyDescent="0.3">
      <c r="A19" s="159" t="s">
        <v>21</v>
      </c>
      <c r="B19" s="159" t="s">
        <v>11</v>
      </c>
      <c r="C19" s="159" t="s">
        <v>634</v>
      </c>
      <c r="D19" s="163" t="s">
        <v>617</v>
      </c>
      <c r="E19" s="163"/>
      <c r="F19" s="163"/>
      <c r="G19" s="163"/>
      <c r="H19" s="129" t="s">
        <v>6</v>
      </c>
      <c r="I19" s="164"/>
    </row>
    <row r="20" spans="1:9" s="160" customFormat="1" ht="58" x14ac:dyDescent="0.3">
      <c r="A20" s="159" t="s">
        <v>23</v>
      </c>
      <c r="B20" s="159" t="s">
        <v>622</v>
      </c>
      <c r="C20" s="163" t="s">
        <v>14</v>
      </c>
      <c r="D20" s="163" t="s">
        <v>620</v>
      </c>
      <c r="E20" s="163"/>
      <c r="F20" s="163"/>
      <c r="G20" s="163"/>
      <c r="H20" s="129" t="s">
        <v>6</v>
      </c>
      <c r="I20" s="164"/>
    </row>
    <row r="21" spans="1:9" s="160" customFormat="1" ht="43.5" x14ac:dyDescent="0.3">
      <c r="A21" s="159" t="s">
        <v>23</v>
      </c>
      <c r="B21" s="159" t="s">
        <v>622</v>
      </c>
      <c r="C21" s="163" t="s">
        <v>14</v>
      </c>
      <c r="D21" s="163" t="s">
        <v>621</v>
      </c>
      <c r="E21" s="163"/>
      <c r="F21" s="163"/>
      <c r="G21" s="163"/>
      <c r="H21" s="129" t="s">
        <v>6</v>
      </c>
      <c r="I21" s="164"/>
    </row>
    <row r="22" spans="1:9" s="160" customFormat="1" ht="43.5" x14ac:dyDescent="0.3">
      <c r="A22" s="159">
        <v>7</v>
      </c>
      <c r="B22" s="159" t="s">
        <v>13</v>
      </c>
      <c r="C22" s="163" t="s">
        <v>632</v>
      </c>
      <c r="D22" s="163" t="s">
        <v>615</v>
      </c>
      <c r="E22" s="163"/>
      <c r="F22" s="163"/>
      <c r="G22" s="163"/>
      <c r="H22" s="119" t="s">
        <v>6</v>
      </c>
      <c r="I22" s="127"/>
    </row>
    <row r="23" spans="1:9" s="160" customFormat="1" ht="43.5" x14ac:dyDescent="0.3">
      <c r="A23" s="159">
        <v>7</v>
      </c>
      <c r="B23" s="159" t="s">
        <v>13</v>
      </c>
      <c r="C23" s="163" t="s">
        <v>632</v>
      </c>
      <c r="D23" s="163" t="s">
        <v>614</v>
      </c>
      <c r="E23" s="163"/>
      <c r="F23" s="163"/>
      <c r="G23" s="163"/>
      <c r="H23" s="119" t="s">
        <v>6</v>
      </c>
      <c r="I23" s="127"/>
    </row>
    <row r="24" spans="1:9" s="160" customFormat="1" ht="87" x14ac:dyDescent="0.3">
      <c r="A24" s="170" t="s">
        <v>22</v>
      </c>
      <c r="B24" s="159" t="s">
        <v>38</v>
      </c>
      <c r="C24" s="163" t="s">
        <v>633</v>
      </c>
      <c r="D24" s="163" t="s">
        <v>613</v>
      </c>
      <c r="E24" s="163" t="s">
        <v>39</v>
      </c>
      <c r="F24" s="163"/>
      <c r="G24" s="163"/>
      <c r="H24" s="119" t="s">
        <v>6</v>
      </c>
      <c r="I24" s="127"/>
    </row>
    <row r="25" spans="1:9" s="160" customFormat="1" ht="14.5" x14ac:dyDescent="0.3">
      <c r="A25" s="165"/>
      <c r="B25" s="165"/>
      <c r="C25" s="166"/>
      <c r="D25" s="166"/>
      <c r="E25" s="166"/>
      <c r="F25" s="166"/>
      <c r="G25" s="166"/>
      <c r="H25" s="169"/>
      <c r="I25" s="127"/>
    </row>
    <row r="26" spans="1:9" ht="14.5" x14ac:dyDescent="0.3">
      <c r="A26" s="165"/>
      <c r="B26" s="165"/>
      <c r="C26" s="166"/>
      <c r="D26" s="166"/>
      <c r="E26" s="166"/>
      <c r="F26" s="166"/>
      <c r="G26" s="166"/>
      <c r="H26" s="169"/>
      <c r="I26" s="127"/>
    </row>
    <row r="27" spans="1:9" ht="14.5" x14ac:dyDescent="0.3">
      <c r="A27" s="296" t="s">
        <v>19</v>
      </c>
      <c r="B27" s="296"/>
      <c r="C27" s="296"/>
      <c r="D27" s="296"/>
      <c r="E27" s="296"/>
      <c r="F27" s="296"/>
      <c r="G27" s="296"/>
      <c r="H27" s="296"/>
      <c r="I27" s="127"/>
    </row>
    <row r="28" spans="1:9" ht="58" x14ac:dyDescent="0.3">
      <c r="A28" s="159">
        <v>28</v>
      </c>
      <c r="B28" s="159" t="s">
        <v>625</v>
      </c>
      <c r="C28" s="163" t="s">
        <v>639</v>
      </c>
      <c r="D28" s="163" t="s">
        <v>623</v>
      </c>
      <c r="E28" s="163" t="s">
        <v>624</v>
      </c>
      <c r="F28" s="163"/>
      <c r="G28" s="163"/>
      <c r="H28" s="129" t="s">
        <v>6</v>
      </c>
      <c r="I28" s="127"/>
    </row>
    <row r="29" spans="1:9" ht="14.5" x14ac:dyDescent="0.3">
      <c r="A29" s="166"/>
      <c r="B29" s="166"/>
      <c r="C29" s="166"/>
      <c r="D29" s="166"/>
      <c r="E29" s="166"/>
      <c r="F29" s="166"/>
      <c r="G29" s="166"/>
      <c r="H29" s="166"/>
      <c r="I29" s="127"/>
    </row>
    <row r="30" spans="1:9" ht="14.5" x14ac:dyDescent="0.3">
      <c r="A30" s="166"/>
      <c r="B30" s="166"/>
      <c r="C30" s="166"/>
      <c r="D30" s="166"/>
      <c r="E30" s="166"/>
      <c r="F30" s="166"/>
      <c r="G30" s="166"/>
      <c r="H30" s="166"/>
      <c r="I30" s="127"/>
    </row>
    <row r="31" spans="1:9" ht="14.5" x14ac:dyDescent="0.3">
      <c r="A31" s="171"/>
      <c r="B31" s="171"/>
      <c r="C31" s="171"/>
      <c r="D31" s="171"/>
      <c r="E31" s="171"/>
      <c r="F31" s="171"/>
      <c r="G31" s="171"/>
      <c r="H31" s="168"/>
      <c r="I31" s="127"/>
    </row>
    <row r="32" spans="1:9" ht="14.5" x14ac:dyDescent="0.3">
      <c r="A32" s="171"/>
      <c r="B32" s="171"/>
      <c r="C32" s="171"/>
      <c r="D32" s="171"/>
      <c r="E32" s="171"/>
      <c r="F32" s="171"/>
      <c r="G32" s="171"/>
      <c r="H32" s="168"/>
      <c r="I32" s="156"/>
    </row>
    <row r="33" spans="9:9" x14ac:dyDescent="0.3">
      <c r="I33" s="156"/>
    </row>
    <row r="34" spans="9:9" x14ac:dyDescent="0.3">
      <c r="I34" s="156"/>
    </row>
    <row r="35" spans="9:9" x14ac:dyDescent="0.3">
      <c r="I35" s="125"/>
    </row>
    <row r="36" spans="9:9" x14ac:dyDescent="0.3">
      <c r="I36" s="125"/>
    </row>
    <row r="37" spans="9:9" x14ac:dyDescent="0.3">
      <c r="I37" s="125"/>
    </row>
    <row r="38" spans="9:9" x14ac:dyDescent="0.3">
      <c r="I38" s="125"/>
    </row>
    <row r="39" spans="9:9" x14ac:dyDescent="0.3">
      <c r="I39" s="125"/>
    </row>
    <row r="40" spans="9:9" x14ac:dyDescent="0.3">
      <c r="I40" s="125"/>
    </row>
    <row r="41" spans="9:9" x14ac:dyDescent="0.3">
      <c r="I41" s="125"/>
    </row>
    <row r="42" spans="9:9" x14ac:dyDescent="0.3">
      <c r="I42" s="125"/>
    </row>
    <row r="43" spans="9:9" x14ac:dyDescent="0.3">
      <c r="I43" s="125"/>
    </row>
    <row r="44" spans="9:9" x14ac:dyDescent="0.3">
      <c r="I44" s="125"/>
    </row>
    <row r="45" spans="9:9" x14ac:dyDescent="0.3">
      <c r="I45" s="125"/>
    </row>
    <row r="46" spans="9:9" x14ac:dyDescent="0.3">
      <c r="I46" s="156"/>
    </row>
    <row r="47" spans="9:9" x14ac:dyDescent="0.3">
      <c r="I47" s="156"/>
    </row>
    <row r="48" spans="9:9" x14ac:dyDescent="0.3">
      <c r="I48" s="156"/>
    </row>
    <row r="49" spans="9:9" x14ac:dyDescent="0.3">
      <c r="I49" s="125"/>
    </row>
    <row r="50" spans="9:9" x14ac:dyDescent="0.3">
      <c r="I50" s="125"/>
    </row>
    <row r="51" spans="9:9" x14ac:dyDescent="0.3">
      <c r="I51" s="127"/>
    </row>
    <row r="52" spans="9:9" x14ac:dyDescent="0.3">
      <c r="I52" s="125"/>
    </row>
    <row r="53" spans="9:9" x14ac:dyDescent="0.3">
      <c r="I53" s="125"/>
    </row>
    <row r="54" spans="9:9" x14ac:dyDescent="0.3">
      <c r="I54" s="125"/>
    </row>
    <row r="55" spans="9:9" x14ac:dyDescent="0.3">
      <c r="I55" s="125"/>
    </row>
    <row r="56" spans="9:9" x14ac:dyDescent="0.3">
      <c r="I56" s="156"/>
    </row>
    <row r="57" spans="9:9" x14ac:dyDescent="0.3">
      <c r="I57" s="156"/>
    </row>
    <row r="58" spans="9:9" x14ac:dyDescent="0.3">
      <c r="I58" s="156"/>
    </row>
    <row r="59" spans="9:9" x14ac:dyDescent="0.3">
      <c r="I59" s="125"/>
    </row>
    <row r="60" spans="9:9" x14ac:dyDescent="0.3">
      <c r="I60" s="125"/>
    </row>
    <row r="61" spans="9:9" x14ac:dyDescent="0.3">
      <c r="I61" s="156"/>
    </row>
    <row r="62" spans="9:9" x14ac:dyDescent="0.3">
      <c r="I62" s="156"/>
    </row>
    <row r="63" spans="9:9" x14ac:dyDescent="0.3">
      <c r="I63" s="156"/>
    </row>
    <row r="64" spans="9:9" x14ac:dyDescent="0.3">
      <c r="I64" s="156"/>
    </row>
    <row r="65" spans="9:9" ht="12.75" customHeight="1" x14ac:dyDescent="0.3">
      <c r="I65" s="156"/>
    </row>
    <row r="66" spans="9:9" ht="12.75" customHeight="1" x14ac:dyDescent="0.3">
      <c r="I66" s="156"/>
    </row>
    <row r="67" spans="9:9" x14ac:dyDescent="0.3">
      <c r="I67" s="156"/>
    </row>
  </sheetData>
  <sheetProtection password="CAD9" sheet="1" objects="1" scenarios="1" sort="0" autoFilter="0"/>
  <autoFilter ref="A1:I1" xr:uid="{00000000-0009-0000-0000-000001000000}"/>
  <mergeCells count="4">
    <mergeCell ref="A17:H17"/>
    <mergeCell ref="A27:H27"/>
    <mergeCell ref="A2:H2"/>
    <mergeCell ref="A11:H11"/>
  </mergeCells>
  <pageMargins left="0.7" right="0.7" top="0.75" bottom="0.75" header="0.3" footer="0.3"/>
  <pageSetup scale="55" fitToHeight="0" orientation="landscape" r:id="rId1"/>
  <extLst>
    <ext xmlns:x14="http://schemas.microsoft.com/office/spreadsheetml/2009/9/main" uri="{78C0D931-6437-407d-A8EE-F0AAD7539E65}">
      <x14:conditionalFormattings>
        <x14:conditionalFormatting xmlns:xm="http://schemas.microsoft.com/office/excel/2006/main">
          <x14:cfRule type="cellIs" priority="3" operator="equal" id="{C797E0F9-31DE-4046-B1D7-363A29EC32D4}">
            <xm:f>Extra!$B$5</xm:f>
            <x14:dxf>
              <fill>
                <patternFill>
                  <bgColor theme="0" tint="-0.14996795556505021"/>
                </patternFill>
              </fill>
            </x14:dxf>
          </x14:cfRule>
          <x14:cfRule type="cellIs" priority="4" operator="equal" id="{EF909D6B-DF6B-407F-B7EF-C8B21200089B}">
            <xm:f>Extra!$B$4</xm:f>
            <x14:dxf>
              <fill>
                <patternFill>
                  <bgColor theme="6"/>
                </patternFill>
              </fill>
            </x14:dxf>
          </x14:cfRule>
          <xm:sqref>H20:H1048576 H1:H18</xm:sqref>
        </x14:conditionalFormatting>
        <x14:conditionalFormatting xmlns:xm="http://schemas.microsoft.com/office/excel/2006/main">
          <x14:cfRule type="cellIs" priority="1" operator="equal" id="{08FC2FB5-C21F-4260-B83C-571FC91BC4E2}">
            <xm:f>Extra!$B$5</xm:f>
            <x14:dxf>
              <fill>
                <patternFill>
                  <bgColor theme="0" tint="-0.14996795556505021"/>
                </patternFill>
              </fill>
            </x14:dxf>
          </x14:cfRule>
          <x14:cfRule type="cellIs" priority="2" operator="equal" id="{DF32B41C-B451-41C0-A27F-1AED85E2CDCB}">
            <xm:f>Extra!$B$4</xm:f>
            <x14:dxf>
              <fill>
                <patternFill>
                  <bgColor theme="6"/>
                </patternFill>
              </fill>
            </x14:dxf>
          </x14:cfRule>
          <xm:sqref>H19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Extra!$B$3:$B$5</xm:f>
          </x14:formula1>
          <xm:sqref>H28 H3:H10 H18:H26 H12:H16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L50"/>
  <sheetViews>
    <sheetView zoomScale="70" zoomScaleNormal="70" workbookViewId="0">
      <pane ySplit="1" topLeftCell="A34" activePane="bottomLeft" state="frozen"/>
      <selection pane="bottomLeft" activeCell="F42" sqref="F42"/>
    </sheetView>
  </sheetViews>
  <sheetFormatPr defaultColWidth="9.1796875" defaultRowHeight="14.5" x14ac:dyDescent="0.35"/>
  <cols>
    <col min="1" max="1" width="15.453125" style="11" customWidth="1"/>
    <col min="2" max="2" width="16.54296875" style="17" bestFit="1" customWidth="1"/>
    <col min="3" max="4" width="19.453125" style="11" customWidth="1"/>
    <col min="5" max="5" width="57.1796875" style="11" customWidth="1"/>
    <col min="6" max="6" width="44" style="17" customWidth="1"/>
    <col min="7" max="7" width="10.54296875" style="19" customWidth="1"/>
    <col min="8" max="8" width="24.453125" style="9" customWidth="1"/>
    <col min="9" max="16384" width="9.1796875" style="7"/>
  </cols>
  <sheetData>
    <row r="1" spans="1:8" ht="28.5" customHeight="1" thickBot="1" x14ac:dyDescent="0.4">
      <c r="A1" s="173" t="s">
        <v>3</v>
      </c>
      <c r="B1" s="173" t="s">
        <v>0</v>
      </c>
      <c r="C1" s="173" t="s">
        <v>4</v>
      </c>
      <c r="D1" s="173" t="s">
        <v>24</v>
      </c>
      <c r="E1" s="173" t="s">
        <v>1</v>
      </c>
      <c r="F1" s="173" t="s">
        <v>16</v>
      </c>
      <c r="G1" s="174" t="s">
        <v>42</v>
      </c>
      <c r="H1" s="175" t="s">
        <v>8</v>
      </c>
    </row>
    <row r="2" spans="1:8" ht="12.75" customHeight="1" x14ac:dyDescent="0.35">
      <c r="A2" s="303" t="s">
        <v>17</v>
      </c>
      <c r="B2" s="304"/>
      <c r="C2" s="304"/>
      <c r="D2" s="304"/>
      <c r="E2" s="304"/>
      <c r="F2" s="304"/>
      <c r="G2" s="305"/>
      <c r="H2" s="8"/>
    </row>
    <row r="3" spans="1:8" s="10" customFormat="1" ht="319" x14ac:dyDescent="0.35">
      <c r="A3" s="158" t="s">
        <v>608</v>
      </c>
      <c r="B3" s="159" t="s">
        <v>607</v>
      </c>
      <c r="C3" s="2"/>
      <c r="D3" s="2" t="s">
        <v>25</v>
      </c>
      <c r="E3" s="2" t="s">
        <v>640</v>
      </c>
      <c r="F3" s="2" t="s">
        <v>641</v>
      </c>
      <c r="G3" s="119" t="s">
        <v>6</v>
      </c>
      <c r="H3" s="121"/>
    </row>
    <row r="4" spans="1:8" s="10" customFormat="1" ht="58" x14ac:dyDescent="0.35">
      <c r="A4" s="158" t="s">
        <v>608</v>
      </c>
      <c r="B4" s="159" t="s">
        <v>607</v>
      </c>
      <c r="C4" s="2"/>
      <c r="D4" s="2" t="s">
        <v>25</v>
      </c>
      <c r="E4" s="2" t="s">
        <v>642</v>
      </c>
      <c r="F4" s="2"/>
      <c r="G4" s="119"/>
      <c r="H4" s="121"/>
    </row>
    <row r="5" spans="1:8" s="10" customFormat="1" ht="29" x14ac:dyDescent="0.35">
      <c r="A5" s="158" t="s">
        <v>608</v>
      </c>
      <c r="B5" s="159" t="s">
        <v>607</v>
      </c>
      <c r="C5" s="2"/>
      <c r="D5" s="2" t="s">
        <v>25</v>
      </c>
      <c r="E5" s="2" t="s">
        <v>643</v>
      </c>
      <c r="F5" s="2"/>
      <c r="G5" s="119"/>
      <c r="H5" s="121"/>
    </row>
    <row r="6" spans="1:8" s="10" customFormat="1" ht="58" x14ac:dyDescent="0.35">
      <c r="A6" s="158" t="s">
        <v>608</v>
      </c>
      <c r="B6" s="159" t="s">
        <v>607</v>
      </c>
      <c r="C6" s="2"/>
      <c r="D6" s="2" t="s">
        <v>25</v>
      </c>
      <c r="E6" s="2" t="s">
        <v>644</v>
      </c>
      <c r="F6" s="2" t="s">
        <v>647</v>
      </c>
      <c r="G6" s="119"/>
      <c r="H6" s="121"/>
    </row>
    <row r="7" spans="1:8" ht="87" x14ac:dyDescent="0.35">
      <c r="A7" s="158" t="s">
        <v>608</v>
      </c>
      <c r="B7" s="159" t="s">
        <v>607</v>
      </c>
      <c r="C7" s="2"/>
      <c r="D7" s="2" t="s">
        <v>25</v>
      </c>
      <c r="E7" s="2" t="s">
        <v>645</v>
      </c>
      <c r="F7" s="2" t="s">
        <v>646</v>
      </c>
      <c r="G7" s="119"/>
      <c r="H7" s="7"/>
    </row>
    <row r="8" spans="1:8" x14ac:dyDescent="0.35">
      <c r="G8" s="12"/>
      <c r="H8" s="7"/>
    </row>
    <row r="9" spans="1:8" ht="14.9" customHeight="1" x14ac:dyDescent="0.35">
      <c r="G9" s="12"/>
      <c r="H9" s="7"/>
    </row>
    <row r="10" spans="1:8" x14ac:dyDescent="0.35">
      <c r="A10" s="306" t="s">
        <v>18</v>
      </c>
      <c r="B10" s="307"/>
      <c r="C10" s="307"/>
      <c r="D10" s="307"/>
      <c r="E10" s="307"/>
      <c r="F10" s="307"/>
      <c r="G10" s="308"/>
      <c r="H10" s="120"/>
    </row>
    <row r="11" spans="1:8" ht="58" x14ac:dyDescent="0.35">
      <c r="A11" s="1"/>
      <c r="B11" s="2" t="s">
        <v>667</v>
      </c>
      <c r="C11" s="2"/>
      <c r="D11" s="2" t="s">
        <v>26</v>
      </c>
      <c r="E11" s="2" t="s">
        <v>668</v>
      </c>
      <c r="F11" s="2"/>
      <c r="G11" s="119" t="s">
        <v>6</v>
      </c>
      <c r="H11" s="120"/>
    </row>
    <row r="12" spans="1:8" ht="29" x14ac:dyDescent="0.35">
      <c r="A12" s="1"/>
      <c r="B12" s="2" t="s">
        <v>669</v>
      </c>
      <c r="C12" s="2"/>
      <c r="D12" s="2" t="s">
        <v>26</v>
      </c>
      <c r="E12" s="2" t="s">
        <v>670</v>
      </c>
      <c r="F12" s="2"/>
      <c r="G12" s="119" t="s">
        <v>6</v>
      </c>
      <c r="H12" s="120"/>
    </row>
    <row r="13" spans="1:8" ht="72.5" x14ac:dyDescent="0.35">
      <c r="A13" s="1"/>
      <c r="B13" s="2" t="s">
        <v>671</v>
      </c>
      <c r="C13" s="2"/>
      <c r="D13" s="2"/>
      <c r="E13" s="2" t="s">
        <v>673</v>
      </c>
      <c r="F13" s="2" t="s">
        <v>674</v>
      </c>
      <c r="G13" s="119" t="s">
        <v>6</v>
      </c>
      <c r="H13" s="120"/>
    </row>
    <row r="14" spans="1:8" s="16" customFormat="1" ht="43.5" x14ac:dyDescent="0.35">
      <c r="A14" s="1"/>
      <c r="B14" s="2" t="s">
        <v>672</v>
      </c>
      <c r="C14" s="2"/>
      <c r="D14" s="2" t="s">
        <v>26</v>
      </c>
      <c r="E14" s="2" t="s">
        <v>675</v>
      </c>
      <c r="F14" s="2"/>
      <c r="G14" s="119" t="s">
        <v>6</v>
      </c>
      <c r="H14" s="6"/>
    </row>
    <row r="15" spans="1:8" x14ac:dyDescent="0.35">
      <c r="A15" s="13"/>
      <c r="B15" s="14"/>
      <c r="C15" s="14"/>
      <c r="D15" s="14"/>
      <c r="E15" s="13"/>
      <c r="F15" s="14"/>
      <c r="G15" s="15"/>
    </row>
    <row r="16" spans="1:8" x14ac:dyDescent="0.35">
      <c r="H16" s="8"/>
    </row>
    <row r="17" spans="1:12" x14ac:dyDescent="0.35">
      <c r="A17" s="309" t="s">
        <v>9</v>
      </c>
      <c r="B17" s="309"/>
      <c r="C17" s="309"/>
      <c r="D17" s="309"/>
      <c r="E17" s="309"/>
      <c r="F17" s="309"/>
      <c r="G17" s="309"/>
      <c r="H17" s="120"/>
    </row>
    <row r="18" spans="1:12" ht="145.5" customHeight="1" x14ac:dyDescent="0.35">
      <c r="A18" s="2"/>
      <c r="B18" s="2" t="s">
        <v>11</v>
      </c>
      <c r="C18" s="2" t="s">
        <v>676</v>
      </c>
      <c r="D18" s="2" t="s">
        <v>25</v>
      </c>
      <c r="E18" s="2" t="s">
        <v>649</v>
      </c>
      <c r="F18" s="2" t="s">
        <v>648</v>
      </c>
      <c r="G18" s="119" t="s">
        <v>6</v>
      </c>
      <c r="H18" s="120"/>
    </row>
    <row r="19" spans="1:12" ht="231" customHeight="1" x14ac:dyDescent="0.35">
      <c r="A19" s="2"/>
      <c r="B19" s="2" t="s">
        <v>11</v>
      </c>
      <c r="C19" s="2" t="s">
        <v>676</v>
      </c>
      <c r="D19" s="2" t="s">
        <v>25</v>
      </c>
      <c r="E19" s="2" t="s">
        <v>650</v>
      </c>
      <c r="F19" s="2"/>
      <c r="G19" s="119" t="s">
        <v>6</v>
      </c>
      <c r="H19" s="120"/>
    </row>
    <row r="20" spans="1:12" ht="222" customHeight="1" x14ac:dyDescent="0.35">
      <c r="A20" s="2"/>
      <c r="B20" s="2" t="s">
        <v>12</v>
      </c>
      <c r="C20" s="2" t="s">
        <v>677</v>
      </c>
      <c r="D20" s="2" t="s">
        <v>25</v>
      </c>
      <c r="E20" s="2" t="s">
        <v>651</v>
      </c>
      <c r="F20" s="2"/>
      <c r="G20" s="119" t="s">
        <v>6</v>
      </c>
      <c r="H20" s="120"/>
      <c r="K20"/>
    </row>
    <row r="21" spans="1:12" s="10" customFormat="1" ht="183.75" customHeight="1" x14ac:dyDescent="0.35">
      <c r="A21" s="2"/>
      <c r="B21" s="2" t="s">
        <v>12</v>
      </c>
      <c r="C21" s="2" t="s">
        <v>677</v>
      </c>
      <c r="D21" s="2" t="s">
        <v>25</v>
      </c>
      <c r="E21" s="2" t="s">
        <v>27</v>
      </c>
      <c r="F21" s="2"/>
      <c r="G21" s="119" t="s">
        <v>6</v>
      </c>
      <c r="H21" s="121"/>
    </row>
    <row r="22" spans="1:12" s="10" customFormat="1" ht="225.75" customHeight="1" x14ac:dyDescent="0.35">
      <c r="A22" s="2"/>
      <c r="B22" s="2" t="s">
        <v>2</v>
      </c>
      <c r="C22" s="2" t="s">
        <v>678</v>
      </c>
      <c r="D22" s="2" t="s">
        <v>25</v>
      </c>
      <c r="E22" s="2" t="s">
        <v>654</v>
      </c>
      <c r="F22" s="2"/>
      <c r="G22" s="119" t="s">
        <v>6</v>
      </c>
      <c r="H22" s="121"/>
      <c r="L22"/>
    </row>
    <row r="23" spans="1:12" s="10" customFormat="1" ht="224.25" customHeight="1" x14ac:dyDescent="0.35">
      <c r="A23" s="2"/>
      <c r="B23" s="2" t="s">
        <v>2</v>
      </c>
      <c r="C23" s="2" t="s">
        <v>678</v>
      </c>
      <c r="D23" s="2" t="s">
        <v>25</v>
      </c>
      <c r="E23" s="2" t="s">
        <v>28</v>
      </c>
      <c r="F23" s="2"/>
      <c r="G23" s="119" t="s">
        <v>6</v>
      </c>
      <c r="H23" s="121"/>
    </row>
    <row r="24" spans="1:12" s="10" customFormat="1" ht="43.5" x14ac:dyDescent="0.35">
      <c r="A24" s="2"/>
      <c r="B24" s="2" t="s">
        <v>2</v>
      </c>
      <c r="C24" s="2" t="s">
        <v>678</v>
      </c>
      <c r="D24" s="2" t="s">
        <v>25</v>
      </c>
      <c r="E24" s="2" t="s">
        <v>655</v>
      </c>
      <c r="F24" s="2" t="s">
        <v>656</v>
      </c>
      <c r="G24" s="119" t="s">
        <v>6</v>
      </c>
      <c r="H24" s="9"/>
    </row>
    <row r="25" spans="1:12" ht="240" customHeight="1" x14ac:dyDescent="0.35">
      <c r="A25" s="2"/>
      <c r="B25" s="2" t="s">
        <v>29</v>
      </c>
      <c r="C25" s="2" t="s">
        <v>679</v>
      </c>
      <c r="D25" s="2" t="s">
        <v>25</v>
      </c>
      <c r="E25" s="2" t="s">
        <v>657</v>
      </c>
      <c r="F25" s="2"/>
      <c r="G25" s="119" t="s">
        <v>6</v>
      </c>
      <c r="H25" s="8"/>
    </row>
    <row r="26" spans="1:12" ht="58" x14ac:dyDescent="0.35">
      <c r="A26" s="2"/>
      <c r="B26" s="2" t="s">
        <v>29</v>
      </c>
      <c r="C26" s="2" t="s">
        <v>679</v>
      </c>
      <c r="D26" s="2" t="s">
        <v>25</v>
      </c>
      <c r="E26" s="2" t="s">
        <v>658</v>
      </c>
      <c r="F26" s="2"/>
      <c r="G26" s="119" t="s">
        <v>6</v>
      </c>
      <c r="H26" s="8"/>
    </row>
    <row r="27" spans="1:12" ht="58" x14ac:dyDescent="0.35">
      <c r="A27" s="2"/>
      <c r="B27" s="2" t="s">
        <v>622</v>
      </c>
      <c r="C27" s="2" t="s">
        <v>14</v>
      </c>
      <c r="D27" s="2" t="s">
        <v>26</v>
      </c>
      <c r="E27" s="2" t="s">
        <v>653</v>
      </c>
      <c r="F27" s="2"/>
      <c r="G27" s="119" t="s">
        <v>6</v>
      </c>
      <c r="H27" s="120"/>
    </row>
    <row r="28" spans="1:12" s="10" customFormat="1" ht="43.5" x14ac:dyDescent="0.35">
      <c r="A28" s="2"/>
      <c r="B28" s="2" t="s">
        <v>622</v>
      </c>
      <c r="C28" s="2" t="s">
        <v>14</v>
      </c>
      <c r="D28" s="2" t="s">
        <v>26</v>
      </c>
      <c r="E28" s="2" t="s">
        <v>659</v>
      </c>
      <c r="F28" s="2"/>
      <c r="G28" s="119" t="s">
        <v>6</v>
      </c>
      <c r="H28" s="121"/>
    </row>
    <row r="29" spans="1:12" s="10" customFormat="1" ht="43.5" x14ac:dyDescent="0.35">
      <c r="A29" s="2"/>
      <c r="B29" s="2" t="s">
        <v>622</v>
      </c>
      <c r="C29" s="2" t="s">
        <v>14</v>
      </c>
      <c r="D29" s="2" t="s">
        <v>26</v>
      </c>
      <c r="E29" s="2" t="s">
        <v>660</v>
      </c>
      <c r="F29" s="2" t="s">
        <v>661</v>
      </c>
      <c r="G29" s="119" t="s">
        <v>6</v>
      </c>
      <c r="H29" s="121"/>
    </row>
    <row r="30" spans="1:12" s="10" customFormat="1" ht="188.25" customHeight="1" x14ac:dyDescent="0.35">
      <c r="A30" s="2"/>
      <c r="B30" s="2" t="s">
        <v>665</v>
      </c>
      <c r="C30" s="2"/>
      <c r="D30" s="2" t="s">
        <v>25</v>
      </c>
      <c r="E30" s="2" t="s">
        <v>666</v>
      </c>
      <c r="F30" s="2"/>
      <c r="G30" s="119" t="s">
        <v>6</v>
      </c>
      <c r="H30" s="121"/>
      <c r="I30"/>
    </row>
    <row r="31" spans="1:12" s="10" customFormat="1" x14ac:dyDescent="0.35">
      <c r="A31" s="4"/>
      <c r="B31" s="4"/>
      <c r="C31" s="4"/>
      <c r="D31" s="4"/>
      <c r="E31" s="5"/>
      <c r="F31" s="4"/>
      <c r="G31" s="3"/>
      <c r="H31" s="121"/>
    </row>
    <row r="32" spans="1:12" s="10" customFormat="1" ht="15" thickBot="1" x14ac:dyDescent="0.4">
      <c r="A32" s="5"/>
      <c r="B32" s="4"/>
      <c r="C32" s="4"/>
      <c r="D32" s="4"/>
      <c r="E32" s="4"/>
      <c r="F32" s="4"/>
      <c r="G32" s="3"/>
      <c r="H32" s="121"/>
    </row>
    <row r="33" spans="1:8" x14ac:dyDescent="0.35">
      <c r="A33" s="300" t="s">
        <v>19</v>
      </c>
      <c r="B33" s="301"/>
      <c r="C33" s="301"/>
      <c r="D33" s="301"/>
      <c r="E33" s="301"/>
      <c r="F33" s="301"/>
      <c r="G33" s="302"/>
      <c r="H33" s="122"/>
    </row>
    <row r="34" spans="1:8" s="10" customFormat="1" ht="29" x14ac:dyDescent="0.35">
      <c r="A34" s="2"/>
      <c r="B34" s="2" t="s">
        <v>663</v>
      </c>
      <c r="C34" s="2"/>
      <c r="D34" s="2" t="s">
        <v>26</v>
      </c>
      <c r="E34" s="2" t="s">
        <v>662</v>
      </c>
      <c r="F34" s="2"/>
      <c r="G34" s="119" t="s">
        <v>6</v>
      </c>
      <c r="H34" s="121"/>
    </row>
    <row r="35" spans="1:8" s="10" customFormat="1" ht="43.5" x14ac:dyDescent="0.35">
      <c r="A35" s="2"/>
      <c r="B35" s="2" t="s">
        <v>664</v>
      </c>
      <c r="C35" s="2"/>
      <c r="D35" s="2" t="s">
        <v>25</v>
      </c>
      <c r="E35" s="2" t="s">
        <v>32</v>
      </c>
      <c r="F35" s="2" t="s">
        <v>33</v>
      </c>
      <c r="G35" s="119" t="s">
        <v>6</v>
      </c>
      <c r="H35" s="121"/>
    </row>
    <row r="36" spans="1:8" s="10" customFormat="1" x14ac:dyDescent="0.35">
      <c r="A36" s="17"/>
      <c r="B36" s="17"/>
      <c r="C36" s="11"/>
      <c r="D36" s="11"/>
      <c r="E36" s="11"/>
      <c r="F36" s="17"/>
      <c r="G36" s="18"/>
      <c r="H36" s="121"/>
    </row>
    <row r="37" spans="1:8" s="10" customFormat="1" ht="15" thickBot="1" x14ac:dyDescent="0.4">
      <c r="A37" s="11"/>
      <c r="B37" s="17"/>
      <c r="C37" s="11"/>
      <c r="D37" s="11"/>
      <c r="E37" s="11"/>
      <c r="F37" s="17"/>
      <c r="G37" s="19"/>
      <c r="H37" s="121"/>
    </row>
    <row r="38" spans="1:8" s="10" customFormat="1" x14ac:dyDescent="0.35">
      <c r="A38" s="300" t="s">
        <v>20</v>
      </c>
      <c r="B38" s="301"/>
      <c r="C38" s="301"/>
      <c r="D38" s="301"/>
      <c r="E38" s="301"/>
      <c r="F38" s="301"/>
      <c r="G38" s="302"/>
      <c r="H38" s="123"/>
    </row>
    <row r="39" spans="1:8" s="10" customFormat="1" ht="58" x14ac:dyDescent="0.35">
      <c r="A39" s="2"/>
      <c r="B39" s="2" t="s">
        <v>15</v>
      </c>
      <c r="C39" s="2" t="s">
        <v>44</v>
      </c>
      <c r="D39" s="2" t="s">
        <v>25</v>
      </c>
      <c r="E39" s="2" t="s">
        <v>652</v>
      </c>
      <c r="F39" s="2"/>
      <c r="G39" s="119" t="s">
        <v>6</v>
      </c>
    </row>
    <row r="40" spans="1:8" s="10" customFormat="1" ht="72.5" x14ac:dyDescent="0.35">
      <c r="A40" s="1"/>
      <c r="B40" s="2" t="s">
        <v>30</v>
      </c>
      <c r="C40" s="1"/>
      <c r="D40" s="1" t="s">
        <v>26</v>
      </c>
      <c r="E40" s="2" t="s">
        <v>31</v>
      </c>
      <c r="F40" s="2"/>
      <c r="G40" s="119" t="s">
        <v>6</v>
      </c>
    </row>
    <row r="41" spans="1:8" ht="43.5" x14ac:dyDescent="0.35">
      <c r="A41" s="1"/>
      <c r="B41" s="2" t="s">
        <v>43</v>
      </c>
      <c r="C41" s="1"/>
      <c r="D41" s="1" t="s">
        <v>25</v>
      </c>
      <c r="E41" s="2" t="s">
        <v>32</v>
      </c>
      <c r="F41" s="2" t="s">
        <v>33</v>
      </c>
      <c r="G41" s="119" t="s">
        <v>6</v>
      </c>
      <c r="H41" s="8"/>
    </row>
    <row r="42" spans="1:8" ht="72.5" x14ac:dyDescent="0.35">
      <c r="A42" s="1"/>
      <c r="B42" s="2" t="s">
        <v>680</v>
      </c>
      <c r="C42" s="1" t="s">
        <v>681</v>
      </c>
      <c r="D42" s="1" t="s">
        <v>25</v>
      </c>
      <c r="E42" s="2" t="s">
        <v>682</v>
      </c>
      <c r="F42" s="2" t="s">
        <v>683</v>
      </c>
      <c r="G42" s="119" t="s">
        <v>6</v>
      </c>
      <c r="H42" s="120"/>
    </row>
    <row r="43" spans="1:8" x14ac:dyDescent="0.35">
      <c r="H43" s="121"/>
    </row>
    <row r="44" spans="1:8" x14ac:dyDescent="0.35">
      <c r="H44" s="121"/>
    </row>
    <row r="48" spans="1:8" x14ac:dyDescent="0.35">
      <c r="H48" s="121"/>
    </row>
    <row r="49" spans="8:8" x14ac:dyDescent="0.35">
      <c r="H49" s="121"/>
    </row>
    <row r="50" spans="8:8" x14ac:dyDescent="0.35">
      <c r="H50" s="121"/>
    </row>
  </sheetData>
  <sheetProtection password="D989" sheet="1" objects="1" scenarios="1" sort="0" autoFilter="0"/>
  <autoFilter ref="A1:H50" xr:uid="{00000000-0009-0000-0000-000002000000}"/>
  <mergeCells count="5">
    <mergeCell ref="A38:G38"/>
    <mergeCell ref="A2:G2"/>
    <mergeCell ref="A10:G10"/>
    <mergeCell ref="A17:G17"/>
    <mergeCell ref="A33:G33"/>
  </mergeCells>
  <pageMargins left="0.7" right="0.7" top="0.75" bottom="0.75" header="0.3" footer="0.3"/>
  <pageSetup scale="59" fitToHeight="0" orientation="landscape" r:id="rId1"/>
  <drawing r:id="rId2"/>
  <legacyDrawing r:id="rId3"/>
  <oleObjects>
    <mc:AlternateContent xmlns:mc="http://schemas.openxmlformats.org/markup-compatibility/2006">
      <mc:Choice Requires="x14">
        <oleObject progId="PBrush" shapeId="3075" r:id="rId4">
          <objectPr defaultSize="0" autoPict="0" r:id="rId5">
            <anchor moveWithCells="1" sizeWithCells="1">
              <from>
                <xdr:col>4</xdr:col>
                <xdr:colOff>419100</xdr:colOff>
                <xdr:row>17</xdr:row>
                <xdr:rowOff>228600</xdr:rowOff>
              </from>
              <to>
                <xdr:col>4</xdr:col>
                <xdr:colOff>3155950</xdr:colOff>
                <xdr:row>17</xdr:row>
                <xdr:rowOff>1790700</xdr:rowOff>
              </to>
            </anchor>
          </objectPr>
        </oleObject>
      </mc:Choice>
      <mc:Fallback>
        <oleObject progId="PBrush" shapeId="3075" r:id="rId4"/>
      </mc:Fallback>
    </mc:AlternateContent>
    <mc:AlternateContent xmlns:mc="http://schemas.openxmlformats.org/markup-compatibility/2006">
      <mc:Choice Requires="x14">
        <oleObject progId="PBrush" shapeId="3076" r:id="rId6">
          <objectPr defaultSize="0" autoPict="0" r:id="rId7">
            <anchor moveWithCells="1" sizeWithCells="1">
              <from>
                <xdr:col>4</xdr:col>
                <xdr:colOff>50800</xdr:colOff>
                <xdr:row>20</xdr:row>
                <xdr:rowOff>203200</xdr:rowOff>
              </from>
              <to>
                <xdr:col>4</xdr:col>
                <xdr:colOff>3771900</xdr:colOff>
                <xdr:row>20</xdr:row>
                <xdr:rowOff>2089150</xdr:rowOff>
              </to>
            </anchor>
          </objectPr>
        </oleObject>
      </mc:Choice>
      <mc:Fallback>
        <oleObject progId="PBrush" shapeId="3076" r:id="rId6"/>
      </mc:Fallback>
    </mc:AlternateContent>
    <mc:AlternateContent xmlns:mc="http://schemas.openxmlformats.org/markup-compatibility/2006">
      <mc:Choice Requires="x14">
        <oleObject progId="PBrush" shapeId="3077" r:id="rId8">
          <objectPr defaultSize="0" autoPict="0" r:id="rId9">
            <anchor moveWithCells="1" sizeWithCells="1">
              <from>
                <xdr:col>4</xdr:col>
                <xdr:colOff>190500</xdr:colOff>
                <xdr:row>29</xdr:row>
                <xdr:rowOff>450850</xdr:rowOff>
              </from>
              <to>
                <xdr:col>4</xdr:col>
                <xdr:colOff>3670300</xdr:colOff>
                <xdr:row>29</xdr:row>
                <xdr:rowOff>2279650</xdr:rowOff>
              </to>
            </anchor>
          </objectPr>
        </oleObject>
      </mc:Choice>
      <mc:Fallback>
        <oleObject progId="PBrush" shapeId="3077" r:id="rId8"/>
      </mc:Fallback>
    </mc:AlternateContent>
  </oleObjects>
  <extLst>
    <ext xmlns:x14="http://schemas.microsoft.com/office/spreadsheetml/2009/9/main" uri="{78C0D931-6437-407d-A8EE-F0AAD7539E65}">
      <x14:conditionalFormattings>
        <x14:conditionalFormatting xmlns:xm="http://schemas.microsoft.com/office/excel/2006/main">
          <x14:cfRule type="cellIs" priority="15" operator="equal" id="{208D6325-127D-4F37-B10D-25ECB44A3504}">
            <xm:f>Extra!$B$5</xm:f>
            <x14:dxf>
              <fill>
                <patternFill>
                  <bgColor theme="0" tint="-0.14996795556505021"/>
                </patternFill>
              </fill>
            </x14:dxf>
          </x14:cfRule>
          <x14:cfRule type="cellIs" priority="16" operator="equal" id="{18EDCFA3-46C1-4752-A300-15AF682F14C5}">
            <xm:f>Extra!$B$4</xm:f>
            <x14:dxf>
              <fill>
                <patternFill>
                  <bgColor theme="6"/>
                </patternFill>
              </fill>
            </x14:dxf>
          </x14:cfRule>
          <xm:sqref>G1:G6 G8:G24 G31:G1048576</xm:sqref>
        </x14:conditionalFormatting>
        <x14:conditionalFormatting xmlns:xm="http://schemas.microsoft.com/office/excel/2006/main">
          <x14:cfRule type="cellIs" priority="13" operator="equal" id="{A25A13BD-37D1-4E84-A234-205B254A1B7A}">
            <xm:f>Extra!$B$5</xm:f>
            <x14:dxf>
              <fill>
                <patternFill>
                  <bgColor theme="0" tint="-0.14996795556505021"/>
                </patternFill>
              </fill>
            </x14:dxf>
          </x14:cfRule>
          <x14:cfRule type="cellIs" priority="14" operator="equal" id="{7BC0A6C6-640E-480A-9EFB-FB201C40691A}">
            <xm:f>Extra!$B$4</xm:f>
            <x14:dxf>
              <fill>
                <patternFill>
                  <bgColor theme="6"/>
                </patternFill>
              </fill>
            </x14:dxf>
          </x14:cfRule>
          <xm:sqref>G7</xm:sqref>
        </x14:conditionalFormatting>
        <x14:conditionalFormatting xmlns:xm="http://schemas.microsoft.com/office/excel/2006/main">
          <x14:cfRule type="cellIs" priority="11" operator="equal" id="{DA5701FD-A8F0-4044-8433-88D73828952A}">
            <xm:f>Extra!$B$5</xm:f>
            <x14:dxf>
              <fill>
                <patternFill>
                  <bgColor theme="0" tint="-0.14996795556505021"/>
                </patternFill>
              </fill>
            </x14:dxf>
          </x14:cfRule>
          <x14:cfRule type="cellIs" priority="12" operator="equal" id="{18952636-3819-4E5E-82F6-1B93FEF010D0}">
            <xm:f>Extra!$B$4</xm:f>
            <x14:dxf>
              <fill>
                <patternFill>
                  <bgColor theme="6"/>
                </patternFill>
              </fill>
            </x14:dxf>
          </x14:cfRule>
          <xm:sqref>G27</xm:sqref>
        </x14:conditionalFormatting>
        <x14:conditionalFormatting xmlns:xm="http://schemas.microsoft.com/office/excel/2006/main">
          <x14:cfRule type="cellIs" priority="9" operator="equal" id="{8C417C09-9EEB-4461-ABA8-D03A52CF0AEF}">
            <xm:f>Extra!$B$5</xm:f>
            <x14:dxf>
              <fill>
                <patternFill>
                  <bgColor theme="0" tint="-0.14996795556505021"/>
                </patternFill>
              </fill>
            </x14:dxf>
          </x14:cfRule>
          <x14:cfRule type="cellIs" priority="10" operator="equal" id="{A55A030E-8765-44C3-B3BC-FE0280ACB386}">
            <xm:f>Extra!$B$4</xm:f>
            <x14:dxf>
              <fill>
                <patternFill>
                  <bgColor theme="6"/>
                </patternFill>
              </fill>
            </x14:dxf>
          </x14:cfRule>
          <xm:sqref>G25</xm:sqref>
        </x14:conditionalFormatting>
        <x14:conditionalFormatting xmlns:xm="http://schemas.microsoft.com/office/excel/2006/main">
          <x14:cfRule type="cellIs" priority="7" operator="equal" id="{8970CB9B-6446-4C46-83EC-B5946BBD98CB}">
            <xm:f>Extra!$B$5</xm:f>
            <x14:dxf>
              <fill>
                <patternFill>
                  <bgColor theme="0" tint="-0.14996795556505021"/>
                </patternFill>
              </fill>
            </x14:dxf>
          </x14:cfRule>
          <x14:cfRule type="cellIs" priority="8" operator="equal" id="{1D2DCEE1-CE96-4D1A-997A-A5F4BB49EC2A}">
            <xm:f>Extra!$B$4</xm:f>
            <x14:dxf>
              <fill>
                <patternFill>
                  <bgColor theme="6"/>
                </patternFill>
              </fill>
            </x14:dxf>
          </x14:cfRule>
          <xm:sqref>G26</xm:sqref>
        </x14:conditionalFormatting>
        <x14:conditionalFormatting xmlns:xm="http://schemas.microsoft.com/office/excel/2006/main">
          <x14:cfRule type="cellIs" priority="5" operator="equal" id="{8185B7B3-C56D-4FA5-8F2F-6284A523CE15}">
            <xm:f>Extra!$B$5</xm:f>
            <x14:dxf>
              <fill>
                <patternFill>
                  <bgColor theme="0" tint="-0.14996795556505021"/>
                </patternFill>
              </fill>
            </x14:dxf>
          </x14:cfRule>
          <x14:cfRule type="cellIs" priority="6" operator="equal" id="{B927C334-0DDD-4E14-AF60-831B3A1D850B}">
            <xm:f>Extra!$B$4</xm:f>
            <x14:dxf>
              <fill>
                <patternFill>
                  <bgColor theme="6"/>
                </patternFill>
              </fill>
            </x14:dxf>
          </x14:cfRule>
          <xm:sqref>G28</xm:sqref>
        </x14:conditionalFormatting>
        <x14:conditionalFormatting xmlns:xm="http://schemas.microsoft.com/office/excel/2006/main">
          <x14:cfRule type="cellIs" priority="3" operator="equal" id="{D0F371DE-9A74-4225-BF22-7B069E9E6BD4}">
            <xm:f>Extra!$B$5</xm:f>
            <x14:dxf>
              <fill>
                <patternFill>
                  <bgColor theme="0" tint="-0.14996795556505021"/>
                </patternFill>
              </fill>
            </x14:dxf>
          </x14:cfRule>
          <x14:cfRule type="cellIs" priority="4" operator="equal" id="{B12CDE5F-F113-46EC-B271-3339E9A02939}">
            <xm:f>Extra!$B$4</xm:f>
            <x14:dxf>
              <fill>
                <patternFill>
                  <bgColor theme="6"/>
                </patternFill>
              </fill>
            </x14:dxf>
          </x14:cfRule>
          <xm:sqref>G29</xm:sqref>
        </x14:conditionalFormatting>
        <x14:conditionalFormatting xmlns:xm="http://schemas.microsoft.com/office/excel/2006/main">
          <x14:cfRule type="cellIs" priority="1" operator="equal" id="{1CC9DE0B-8DCD-4B6F-A085-6E236E55C4FD}">
            <xm:f>Extra!$B$5</xm:f>
            <x14:dxf>
              <fill>
                <patternFill>
                  <bgColor theme="0" tint="-0.14996795556505021"/>
                </patternFill>
              </fill>
            </x14:dxf>
          </x14:cfRule>
          <x14:cfRule type="cellIs" priority="2" operator="equal" id="{3844D378-8A21-475E-81C2-E538FB3D6D23}">
            <xm:f>Extra!$B$4</xm:f>
            <x14:dxf>
              <fill>
                <patternFill>
                  <bgColor theme="6"/>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Extra!$B$3:$B$5</xm:f>
          </x14:formula1>
          <xm:sqref>G11:G15 G39:G42 G34:G35 G18:G32 G3:G9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47"/>
  <sheetViews>
    <sheetView topLeftCell="H1" workbookViewId="0">
      <selection activeCell="V3" sqref="V3"/>
    </sheetView>
  </sheetViews>
  <sheetFormatPr defaultRowHeight="14.5" x14ac:dyDescent="0.35"/>
  <cols>
    <col min="1" max="1" width="15.1796875" bestFit="1" customWidth="1"/>
    <col min="2" max="2" width="9.81640625" bestFit="1" customWidth="1"/>
    <col min="3" max="3" width="16.453125" bestFit="1" customWidth="1"/>
    <col min="4" max="4" width="10" bestFit="1" customWidth="1"/>
    <col min="5" max="5" width="9.453125" bestFit="1" customWidth="1"/>
    <col min="6" max="6" width="6.453125" bestFit="1" customWidth="1"/>
    <col min="7" max="7" width="16.453125" bestFit="1" customWidth="1"/>
    <col min="8" max="8" width="9.453125" bestFit="1" customWidth="1"/>
    <col min="9" max="9" width="9.54296875" bestFit="1" customWidth="1"/>
    <col min="10" max="10" width="12" customWidth="1"/>
    <col min="11" max="12" width="8.81640625" bestFit="1" customWidth="1"/>
    <col min="13" max="13" width="29" bestFit="1" customWidth="1"/>
    <col min="14" max="14" width="12.453125" bestFit="1" customWidth="1"/>
    <col min="15" max="15" width="6.453125" bestFit="1" customWidth="1"/>
    <col min="16" max="16" width="20" bestFit="1" customWidth="1"/>
    <col min="17" max="17" width="12.1796875" customWidth="1"/>
    <col min="18" max="18" width="13.453125" bestFit="1" customWidth="1"/>
    <col min="19" max="19" width="12.54296875" bestFit="1" customWidth="1"/>
    <col min="20" max="20" width="9.81640625" bestFit="1" customWidth="1"/>
    <col min="21" max="21" width="6.81640625" bestFit="1" customWidth="1"/>
    <col min="22" max="22" width="11" style="105" bestFit="1" customWidth="1"/>
  </cols>
  <sheetData>
    <row r="1" spans="1:24" x14ac:dyDescent="0.35">
      <c r="A1" s="87">
        <v>1</v>
      </c>
      <c r="B1" s="87">
        <v>2</v>
      </c>
      <c r="C1" s="87">
        <v>3</v>
      </c>
      <c r="D1" s="87">
        <v>4</v>
      </c>
      <c r="E1" s="87">
        <v>5</v>
      </c>
      <c r="F1" s="87">
        <v>6</v>
      </c>
      <c r="G1" s="87">
        <v>7</v>
      </c>
      <c r="H1" s="87">
        <v>8</v>
      </c>
      <c r="I1" s="87">
        <v>9</v>
      </c>
      <c r="J1" s="87">
        <v>10</v>
      </c>
      <c r="K1" s="87">
        <v>11</v>
      </c>
      <c r="L1" s="87">
        <v>12</v>
      </c>
      <c r="M1" s="87">
        <v>13</v>
      </c>
      <c r="N1" s="87">
        <v>14</v>
      </c>
      <c r="O1" s="87">
        <v>15</v>
      </c>
      <c r="P1" s="87">
        <v>16</v>
      </c>
      <c r="Q1" s="87">
        <v>17</v>
      </c>
      <c r="R1" s="87">
        <v>18</v>
      </c>
      <c r="S1" s="87">
        <v>19</v>
      </c>
      <c r="T1" s="87">
        <v>20</v>
      </c>
      <c r="U1" s="87">
        <v>21</v>
      </c>
      <c r="V1" s="88">
        <v>22</v>
      </c>
    </row>
    <row r="2" spans="1:24" x14ac:dyDescent="0.35">
      <c r="A2" s="89" t="s">
        <v>229</v>
      </c>
      <c r="B2" s="89" t="s">
        <v>230</v>
      </c>
      <c r="C2" s="89" t="s">
        <v>231</v>
      </c>
      <c r="D2" s="89" t="s">
        <v>232</v>
      </c>
      <c r="E2" s="89" t="s">
        <v>233</v>
      </c>
      <c r="F2" s="89" t="s">
        <v>234</v>
      </c>
      <c r="G2" s="89" t="s">
        <v>235</v>
      </c>
      <c r="H2" s="89" t="s">
        <v>236</v>
      </c>
      <c r="I2" s="89" t="s">
        <v>237</v>
      </c>
      <c r="J2" s="89" t="s">
        <v>65</v>
      </c>
      <c r="K2" s="89" t="s">
        <v>238</v>
      </c>
      <c r="L2" s="89" t="s">
        <v>239</v>
      </c>
      <c r="M2" s="89" t="s">
        <v>240</v>
      </c>
      <c r="N2" s="89" t="s">
        <v>241</v>
      </c>
      <c r="O2" s="89" t="s">
        <v>242</v>
      </c>
      <c r="P2" s="90" t="s">
        <v>243</v>
      </c>
      <c r="Q2" s="89" t="s">
        <v>244</v>
      </c>
      <c r="R2" s="90" t="s">
        <v>245</v>
      </c>
      <c r="S2" s="90" t="s">
        <v>246</v>
      </c>
      <c r="T2" s="90" t="s">
        <v>75</v>
      </c>
      <c r="U2" s="90" t="s">
        <v>78</v>
      </c>
      <c r="V2" s="90" t="s">
        <v>684</v>
      </c>
    </row>
    <row r="3" spans="1:24" x14ac:dyDescent="0.35">
      <c r="A3" s="176" t="s">
        <v>272</v>
      </c>
      <c r="B3" s="92">
        <v>4</v>
      </c>
      <c r="C3" s="92">
        <v>19</v>
      </c>
      <c r="D3" s="92">
        <v>25</v>
      </c>
      <c r="E3" s="92"/>
      <c r="F3" s="92"/>
      <c r="G3" s="92"/>
      <c r="H3" s="92">
        <v>30</v>
      </c>
      <c r="I3" s="92">
        <v>30</v>
      </c>
      <c r="J3" s="92">
        <v>0.6</v>
      </c>
      <c r="K3" s="176" t="s">
        <v>250</v>
      </c>
      <c r="L3" s="176" t="s">
        <v>250</v>
      </c>
      <c r="M3" s="92">
        <v>5</v>
      </c>
      <c r="N3" s="92"/>
      <c r="O3" s="92">
        <v>250</v>
      </c>
      <c r="P3" s="92">
        <v>4.0999999999999996</v>
      </c>
      <c r="Q3" s="92">
        <v>1.9</v>
      </c>
      <c r="R3" s="92"/>
      <c r="S3" s="92"/>
      <c r="T3" s="92">
        <v>1.6</v>
      </c>
      <c r="U3" s="92" t="s">
        <v>22</v>
      </c>
      <c r="V3" s="93">
        <f>14*0.00158</f>
        <v>2.2120000000000001E-2</v>
      </c>
    </row>
    <row r="4" spans="1:24" x14ac:dyDescent="0.35">
      <c r="A4" s="176" t="s">
        <v>273</v>
      </c>
      <c r="B4" s="92">
        <v>4</v>
      </c>
      <c r="C4" s="92">
        <v>14</v>
      </c>
      <c r="D4" s="92">
        <v>40</v>
      </c>
      <c r="E4" s="92"/>
      <c r="F4" s="92"/>
      <c r="G4" s="92"/>
      <c r="H4" s="92">
        <v>45</v>
      </c>
      <c r="I4" s="92">
        <v>30</v>
      </c>
      <c r="J4" s="92">
        <v>0.6</v>
      </c>
      <c r="K4" s="176" t="s">
        <v>250</v>
      </c>
      <c r="L4" s="176" t="s">
        <v>250</v>
      </c>
      <c r="M4" s="92">
        <v>5</v>
      </c>
      <c r="N4" s="92"/>
      <c r="O4" s="92">
        <v>250</v>
      </c>
      <c r="P4" s="92">
        <v>3</v>
      </c>
      <c r="Q4" s="92">
        <v>0.9</v>
      </c>
      <c r="R4" s="92"/>
      <c r="S4" s="92"/>
      <c r="T4" s="92">
        <v>1.6</v>
      </c>
      <c r="U4" s="92" t="s">
        <v>22</v>
      </c>
      <c r="V4" s="93">
        <f>16*0.00058</f>
        <v>9.2800000000000001E-3</v>
      </c>
    </row>
    <row r="5" spans="1:24" x14ac:dyDescent="0.35">
      <c r="A5" s="176" t="s">
        <v>274</v>
      </c>
      <c r="B5" s="94">
        <v>4</v>
      </c>
      <c r="C5" s="94">
        <v>16</v>
      </c>
      <c r="D5" s="94">
        <v>40</v>
      </c>
      <c r="E5" s="94"/>
      <c r="F5" s="94"/>
      <c r="G5" s="94"/>
      <c r="H5" s="94">
        <v>45</v>
      </c>
      <c r="I5" s="94">
        <v>30</v>
      </c>
      <c r="J5" s="92">
        <v>0.6</v>
      </c>
      <c r="K5" s="176" t="s">
        <v>250</v>
      </c>
      <c r="L5" s="176" t="s">
        <v>250</v>
      </c>
      <c r="M5" s="94">
        <v>5</v>
      </c>
      <c r="N5" s="94"/>
      <c r="O5" s="94">
        <v>250</v>
      </c>
      <c r="P5" s="94">
        <v>3.4</v>
      </c>
      <c r="Q5" s="94">
        <v>0.9</v>
      </c>
      <c r="R5" s="94"/>
      <c r="S5" s="94"/>
      <c r="T5" s="94">
        <v>1.6</v>
      </c>
      <c r="U5" s="94"/>
      <c r="V5" s="93">
        <f>16*0.00058</f>
        <v>9.2800000000000001E-3</v>
      </c>
    </row>
    <row r="6" spans="1:24" x14ac:dyDescent="0.35">
      <c r="A6" s="94"/>
      <c r="B6" s="94"/>
      <c r="C6" s="94"/>
      <c r="D6" s="94"/>
      <c r="E6" s="94"/>
      <c r="F6" s="94"/>
      <c r="G6" s="94"/>
      <c r="H6" s="94"/>
      <c r="I6" s="94"/>
      <c r="J6" s="94"/>
      <c r="K6" s="94"/>
      <c r="L6" s="94"/>
      <c r="M6" s="94"/>
      <c r="N6" s="94"/>
      <c r="O6" s="94"/>
      <c r="P6" s="94"/>
      <c r="Q6" s="94"/>
      <c r="R6" s="95"/>
      <c r="S6" s="94"/>
      <c r="T6" s="94"/>
      <c r="U6" s="94"/>
      <c r="V6" s="93"/>
    </row>
    <row r="7" spans="1:24" x14ac:dyDescent="0.35">
      <c r="A7" s="96"/>
      <c r="B7" s="97"/>
      <c r="C7" s="97"/>
      <c r="D7" s="97"/>
      <c r="E7" s="97"/>
      <c r="F7" s="97"/>
      <c r="G7" s="97"/>
      <c r="H7" s="97"/>
      <c r="I7" s="97"/>
      <c r="J7" s="98"/>
      <c r="K7" s="99"/>
      <c r="L7" s="99"/>
      <c r="M7" s="97"/>
      <c r="N7" s="97"/>
      <c r="O7" s="97"/>
      <c r="P7" s="97"/>
      <c r="Q7" s="97"/>
      <c r="R7" s="97"/>
      <c r="S7" s="97"/>
      <c r="T7" s="97"/>
      <c r="U7" s="97"/>
      <c r="V7" s="93"/>
    </row>
    <row r="8" spans="1:24" x14ac:dyDescent="0.35">
      <c r="A8" s="96"/>
      <c r="B8" s="97"/>
      <c r="C8" s="97"/>
      <c r="D8" s="97"/>
      <c r="E8" s="97"/>
      <c r="F8" s="97"/>
      <c r="G8" s="97"/>
      <c r="H8" s="97"/>
      <c r="I8" s="97"/>
      <c r="J8" s="98"/>
      <c r="K8" s="99"/>
      <c r="L8" s="99"/>
      <c r="M8" s="97"/>
      <c r="N8" s="97"/>
      <c r="O8" s="97"/>
      <c r="P8" s="97"/>
      <c r="Q8" s="97"/>
      <c r="R8" s="97"/>
      <c r="S8" s="97"/>
      <c r="T8" s="97"/>
      <c r="U8" s="97"/>
      <c r="V8" s="93"/>
    </row>
    <row r="9" spans="1:24" x14ac:dyDescent="0.35">
      <c r="A9" s="96"/>
      <c r="B9" s="96"/>
      <c r="C9" s="96"/>
      <c r="D9" s="96"/>
      <c r="E9" s="96"/>
      <c r="F9" s="96"/>
      <c r="G9" s="96"/>
      <c r="H9" s="96"/>
      <c r="I9" s="99"/>
      <c r="J9" s="98"/>
      <c r="K9" s="99"/>
      <c r="L9" s="99"/>
      <c r="M9" s="100"/>
      <c r="N9" s="96"/>
      <c r="O9" s="99"/>
      <c r="P9" s="99"/>
      <c r="Q9" s="99"/>
      <c r="R9" s="97"/>
      <c r="S9" s="98"/>
      <c r="T9" s="97"/>
      <c r="U9" s="97"/>
      <c r="V9" s="93"/>
    </row>
    <row r="10" spans="1:24" x14ac:dyDescent="0.35">
      <c r="A10" s="96"/>
      <c r="B10" s="96"/>
      <c r="C10" s="96"/>
      <c r="D10" s="96"/>
      <c r="E10" s="96"/>
      <c r="F10" s="96"/>
      <c r="G10" s="96"/>
      <c r="H10" s="96"/>
      <c r="I10" s="99"/>
      <c r="J10" s="98"/>
      <c r="K10" s="99"/>
      <c r="L10" s="99"/>
      <c r="M10" s="100"/>
      <c r="N10" s="96"/>
      <c r="O10" s="99"/>
      <c r="P10" s="99"/>
      <c r="Q10" s="99"/>
      <c r="R10" s="97"/>
      <c r="S10" s="98"/>
      <c r="T10" s="97"/>
      <c r="U10" s="97"/>
      <c r="V10" s="93"/>
    </row>
    <row r="11" spans="1:24" x14ac:dyDescent="0.35">
      <c r="A11" s="101"/>
      <c r="B11" s="101"/>
      <c r="C11" s="101"/>
      <c r="D11" s="101"/>
      <c r="E11" s="101"/>
      <c r="F11" s="101"/>
      <c r="G11" s="101"/>
      <c r="H11" s="101"/>
      <c r="I11" s="102"/>
      <c r="J11" s="102"/>
      <c r="K11" s="102"/>
      <c r="L11" s="102"/>
      <c r="M11" s="102"/>
      <c r="N11" s="185"/>
      <c r="O11" s="185"/>
      <c r="P11" s="185" t="s">
        <v>283</v>
      </c>
      <c r="Q11" s="188" t="s">
        <v>282</v>
      </c>
      <c r="R11" s="188" t="s">
        <v>289</v>
      </c>
      <c r="S11" s="185" t="s">
        <v>290</v>
      </c>
      <c r="T11" s="188" t="s">
        <v>284</v>
      </c>
      <c r="U11" s="188" t="s">
        <v>285</v>
      </c>
      <c r="V11" s="189"/>
      <c r="W11" s="93"/>
    </row>
    <row r="12" spans="1:24" x14ac:dyDescent="0.35">
      <c r="A12" t="s">
        <v>275</v>
      </c>
      <c r="C12" s="101"/>
      <c r="D12" t="s">
        <v>276</v>
      </c>
      <c r="F12" s="101"/>
      <c r="G12" t="s">
        <v>65</v>
      </c>
      <c r="I12" s="102"/>
      <c r="J12" t="s">
        <v>278</v>
      </c>
      <c r="L12" s="102"/>
      <c r="M12" s="118" t="s">
        <v>291</v>
      </c>
      <c r="N12" s="185" t="b">
        <f>'Device Calculator'!C33=partData!M12</f>
        <v>0</v>
      </c>
      <c r="O12" s="185"/>
      <c r="P12" s="189" t="str">
        <f>CONCATENATE(R12, S12, T12)</f>
        <v>DisabledDisabledN/A</v>
      </c>
      <c r="Q12" s="188" t="s">
        <v>6</v>
      </c>
      <c r="R12" s="182" t="s">
        <v>292</v>
      </c>
      <c r="S12" s="182" t="s">
        <v>292</v>
      </c>
      <c r="T12" s="188" t="s">
        <v>22</v>
      </c>
      <c r="U12" s="188" t="s">
        <v>22</v>
      </c>
      <c r="V12" s="189"/>
      <c r="W12" s="187"/>
      <c r="X12" s="186"/>
    </row>
    <row r="13" spans="1:24" x14ac:dyDescent="0.35">
      <c r="A13">
        <v>300</v>
      </c>
      <c r="B13">
        <v>66.5</v>
      </c>
      <c r="C13">
        <v>300</v>
      </c>
      <c r="D13">
        <v>0.5</v>
      </c>
      <c r="E13">
        <v>0</v>
      </c>
      <c r="F13">
        <v>0.5</v>
      </c>
      <c r="G13">
        <v>0.6</v>
      </c>
      <c r="H13">
        <v>0</v>
      </c>
      <c r="I13">
        <v>0.6</v>
      </c>
      <c r="J13">
        <f>1</f>
        <v>1</v>
      </c>
      <c r="K13">
        <v>0</v>
      </c>
      <c r="L13">
        <f>1</f>
        <v>1</v>
      </c>
      <c r="M13" s="182" t="s">
        <v>292</v>
      </c>
      <c r="N13" s="189"/>
      <c r="O13" s="189"/>
      <c r="P13" s="189" t="str">
        <f t="shared" ref="P13:P17" si="0">CONCATENATE(R13, S13, T13)</f>
        <v>EnabledDisabled35</v>
      </c>
      <c r="Q13" s="189">
        <v>15.4</v>
      </c>
      <c r="R13" s="118" t="s">
        <v>291</v>
      </c>
      <c r="S13" s="182" t="s">
        <v>292</v>
      </c>
      <c r="T13" s="190">
        <v>35</v>
      </c>
      <c r="U13" s="188" t="s">
        <v>22</v>
      </c>
      <c r="V13" s="189"/>
      <c r="W13" s="186"/>
      <c r="X13" s="186"/>
    </row>
    <row r="14" spans="1:24" x14ac:dyDescent="0.35">
      <c r="A14">
        <v>400</v>
      </c>
      <c r="B14">
        <v>48.7</v>
      </c>
      <c r="C14">
        <v>400</v>
      </c>
      <c r="D14">
        <v>1</v>
      </c>
      <c r="E14">
        <v>8.66</v>
      </c>
      <c r="F14">
        <v>1</v>
      </c>
      <c r="G14">
        <v>0.7</v>
      </c>
      <c r="H14">
        <v>8.66</v>
      </c>
      <c r="I14">
        <v>0.7</v>
      </c>
      <c r="J14">
        <f>1.42</f>
        <v>1.42</v>
      </c>
      <c r="K14">
        <v>8.66</v>
      </c>
      <c r="L14">
        <f>1.42</f>
        <v>1.42</v>
      </c>
      <c r="M14" s="118" t="s">
        <v>291</v>
      </c>
      <c r="N14" s="185" t="b">
        <f>'Device Calculator'!C34=partData!M14</f>
        <v>0</v>
      </c>
      <c r="O14" s="189"/>
      <c r="P14" s="189" t="str">
        <f t="shared" si="0"/>
        <v>EnabledEnabled15</v>
      </c>
      <c r="Q14" s="189">
        <v>121</v>
      </c>
      <c r="R14" s="118" t="s">
        <v>291</v>
      </c>
      <c r="S14" s="118" t="s">
        <v>291</v>
      </c>
      <c r="T14" s="190">
        <v>15</v>
      </c>
      <c r="U14" s="189">
        <v>30</v>
      </c>
      <c r="V14" s="189"/>
      <c r="W14" s="186"/>
      <c r="X14" s="186"/>
    </row>
    <row r="15" spans="1:24" x14ac:dyDescent="0.35">
      <c r="A15">
        <v>500</v>
      </c>
      <c r="B15">
        <v>39.200000000000003</v>
      </c>
      <c r="C15">
        <v>500</v>
      </c>
      <c r="D15">
        <v>2</v>
      </c>
      <c r="E15">
        <v>15.4</v>
      </c>
      <c r="F15">
        <v>2</v>
      </c>
      <c r="G15">
        <v>0.75</v>
      </c>
      <c r="H15">
        <v>15.4</v>
      </c>
      <c r="I15">
        <v>0.75</v>
      </c>
      <c r="J15">
        <f>1.94</f>
        <v>1.94</v>
      </c>
      <c r="K15">
        <v>15.4</v>
      </c>
      <c r="L15">
        <f>1.94</f>
        <v>1.94</v>
      </c>
      <c r="M15" s="182" t="s">
        <v>292</v>
      </c>
      <c r="N15" s="189"/>
      <c r="O15" s="189"/>
      <c r="P15" s="189" t="str">
        <f t="shared" si="0"/>
        <v>EnabledEnabled25</v>
      </c>
      <c r="Q15" s="189">
        <v>187</v>
      </c>
      <c r="R15" s="118" t="s">
        <v>291</v>
      </c>
      <c r="S15" s="118" t="s">
        <v>291</v>
      </c>
      <c r="T15" s="191">
        <v>25</v>
      </c>
      <c r="U15" s="189">
        <v>30</v>
      </c>
      <c r="V15" s="189"/>
      <c r="W15" s="186"/>
      <c r="X15" s="186"/>
    </row>
    <row r="16" spans="1:24" x14ac:dyDescent="0.35">
      <c r="A16">
        <v>700</v>
      </c>
      <c r="B16">
        <v>28</v>
      </c>
      <c r="C16">
        <v>700</v>
      </c>
      <c r="D16">
        <v>4</v>
      </c>
      <c r="E16" s="193" t="s">
        <v>277</v>
      </c>
      <c r="F16">
        <v>4</v>
      </c>
      <c r="G16">
        <v>0.8</v>
      </c>
      <c r="H16">
        <v>23.7</v>
      </c>
      <c r="I16">
        <v>0.8</v>
      </c>
      <c r="J16">
        <f>2.58</f>
        <v>2.58</v>
      </c>
      <c r="K16">
        <v>23.7</v>
      </c>
      <c r="L16">
        <f>2.58</f>
        <v>2.58</v>
      </c>
      <c r="M16" s="188" t="s">
        <v>22</v>
      </c>
      <c r="N16" s="189"/>
      <c r="O16" s="189"/>
      <c r="P16" s="189" t="str">
        <f t="shared" si="0"/>
        <v>EnabledEnabled35</v>
      </c>
      <c r="Q16" s="189">
        <v>8.66</v>
      </c>
      <c r="R16" s="118" t="s">
        <v>291</v>
      </c>
      <c r="S16" s="118" t="s">
        <v>291</v>
      </c>
      <c r="T16" s="191">
        <v>35</v>
      </c>
      <c r="U16" s="189">
        <v>30</v>
      </c>
      <c r="V16" s="189"/>
      <c r="W16" s="186"/>
      <c r="X16" s="186"/>
    </row>
    <row r="17" spans="1:24" x14ac:dyDescent="0.35">
      <c r="A17">
        <v>850</v>
      </c>
      <c r="B17">
        <v>22.6</v>
      </c>
      <c r="C17">
        <v>850</v>
      </c>
      <c r="D17">
        <v>5</v>
      </c>
      <c r="E17">
        <v>23.7</v>
      </c>
      <c r="F17">
        <v>5</v>
      </c>
      <c r="G17">
        <v>0.85</v>
      </c>
      <c r="H17">
        <v>34.799999999999997</v>
      </c>
      <c r="I17">
        <v>0.85</v>
      </c>
      <c r="J17">
        <f>3.43</f>
        <v>3.43</v>
      </c>
      <c r="K17">
        <v>34.799999999999997</v>
      </c>
      <c r="L17">
        <f>3.43</f>
        <v>3.43</v>
      </c>
      <c r="M17" s="190">
        <v>15</v>
      </c>
      <c r="N17" s="189"/>
      <c r="O17" s="189"/>
      <c r="P17" s="189" t="str">
        <f t="shared" si="0"/>
        <v>EnabledEnabled45</v>
      </c>
      <c r="Q17" s="189">
        <v>78.7</v>
      </c>
      <c r="R17" s="118" t="s">
        <v>291</v>
      </c>
      <c r="S17" s="118" t="s">
        <v>291</v>
      </c>
      <c r="T17" s="191">
        <v>45</v>
      </c>
      <c r="U17" s="189">
        <v>30</v>
      </c>
      <c r="V17" s="189"/>
      <c r="W17" s="186"/>
      <c r="X17" s="186"/>
    </row>
    <row r="18" spans="1:24" x14ac:dyDescent="0.35">
      <c r="A18">
        <v>1000</v>
      </c>
      <c r="B18">
        <v>19.100000000000001</v>
      </c>
      <c r="C18">
        <v>1000</v>
      </c>
      <c r="D18">
        <v>8</v>
      </c>
      <c r="E18">
        <v>34.799999999999997</v>
      </c>
      <c r="F18">
        <v>8</v>
      </c>
      <c r="G18">
        <v>0.9</v>
      </c>
      <c r="H18">
        <v>51.1</v>
      </c>
      <c r="I18">
        <v>0.9</v>
      </c>
      <c r="J18">
        <f>4.57</f>
        <v>4.57</v>
      </c>
      <c r="K18">
        <v>51.1</v>
      </c>
      <c r="L18">
        <f>4.57</f>
        <v>4.57</v>
      </c>
      <c r="M18" s="191">
        <v>25</v>
      </c>
      <c r="P18" s="186"/>
      <c r="Q18" s="186"/>
      <c r="R18" s="186"/>
      <c r="S18" s="186"/>
      <c r="T18" s="186"/>
      <c r="U18" s="186"/>
      <c r="V18" s="186"/>
      <c r="W18" s="186"/>
    </row>
    <row r="19" spans="1:24" x14ac:dyDescent="0.35">
      <c r="A19">
        <v>1200</v>
      </c>
      <c r="B19">
        <v>15.4</v>
      </c>
      <c r="C19">
        <v>1200</v>
      </c>
      <c r="D19">
        <v>12</v>
      </c>
      <c r="E19">
        <v>51.1</v>
      </c>
      <c r="F19">
        <v>12</v>
      </c>
      <c r="G19">
        <v>0.95</v>
      </c>
      <c r="H19">
        <v>78.7</v>
      </c>
      <c r="I19">
        <v>0.95</v>
      </c>
      <c r="J19">
        <f>6.23</f>
        <v>6.23</v>
      </c>
      <c r="K19">
        <v>78.7</v>
      </c>
      <c r="L19">
        <f>6.23</f>
        <v>6.23</v>
      </c>
      <c r="M19" s="191">
        <v>35</v>
      </c>
      <c r="P19" s="186"/>
      <c r="Q19" s="186"/>
      <c r="R19" s="186"/>
      <c r="S19" s="186"/>
      <c r="T19" s="186"/>
      <c r="U19" s="186"/>
      <c r="V19" s="186"/>
      <c r="W19" s="186"/>
    </row>
    <row r="20" spans="1:24" x14ac:dyDescent="0.35">
      <c r="A20">
        <v>2000</v>
      </c>
      <c r="B20">
        <v>8.06</v>
      </c>
      <c r="C20">
        <v>2000</v>
      </c>
      <c r="D20">
        <v>16</v>
      </c>
      <c r="E20">
        <v>78.7</v>
      </c>
      <c r="F20">
        <v>16</v>
      </c>
      <c r="G20">
        <v>1</v>
      </c>
      <c r="H20" s="193" t="s">
        <v>277</v>
      </c>
      <c r="I20">
        <v>1</v>
      </c>
      <c r="J20" s="193">
        <f>8.91</f>
        <v>8.91</v>
      </c>
      <c r="K20" s="193">
        <v>121</v>
      </c>
      <c r="L20" s="193">
        <f>8.91</f>
        <v>8.91</v>
      </c>
      <c r="M20" s="191">
        <v>45</v>
      </c>
      <c r="P20" s="186"/>
      <c r="Q20" s="186"/>
      <c r="R20" s="186"/>
      <c r="S20" s="186"/>
      <c r="T20" s="186"/>
      <c r="U20" s="186"/>
      <c r="V20" s="186"/>
      <c r="W20" s="186"/>
    </row>
    <row r="21" spans="1:24" x14ac:dyDescent="0.35">
      <c r="A21" s="107"/>
      <c r="D21">
        <v>24</v>
      </c>
      <c r="E21">
        <v>121</v>
      </c>
      <c r="F21">
        <v>24</v>
      </c>
      <c r="G21">
        <v>1.05</v>
      </c>
      <c r="H21" s="193">
        <v>121</v>
      </c>
      <c r="I21">
        <v>1.05</v>
      </c>
      <c r="J21" s="193">
        <f>14.1</f>
        <v>14.1</v>
      </c>
      <c r="K21" s="193">
        <v>187</v>
      </c>
      <c r="L21" s="193">
        <f>14.1</f>
        <v>14.1</v>
      </c>
      <c r="M21" s="105"/>
      <c r="P21" s="186"/>
      <c r="Q21" s="186"/>
      <c r="R21" s="186"/>
      <c r="S21" s="186"/>
      <c r="T21" s="186"/>
      <c r="U21" s="186"/>
      <c r="V21" s="186"/>
      <c r="W21" s="186"/>
    </row>
    <row r="22" spans="1:24" x14ac:dyDescent="0.35">
      <c r="A22" s="101"/>
      <c r="D22">
        <v>32</v>
      </c>
      <c r="E22">
        <v>187</v>
      </c>
      <c r="F22">
        <v>32</v>
      </c>
      <c r="G22">
        <v>1.1000000000000001</v>
      </c>
      <c r="H22" s="193">
        <v>187</v>
      </c>
      <c r="I22">
        <v>1.1000000000000001</v>
      </c>
      <c r="J22" s="193">
        <f>29.1</f>
        <v>29.1</v>
      </c>
      <c r="K22" s="193" t="s">
        <v>277</v>
      </c>
      <c r="L22" s="193">
        <f>29.1</f>
        <v>29.1</v>
      </c>
      <c r="M22" s="105"/>
      <c r="P22" s="186"/>
      <c r="Q22" s="186"/>
      <c r="R22" s="186"/>
      <c r="S22" s="186"/>
      <c r="T22" s="186"/>
      <c r="U22" s="186"/>
      <c r="V22" s="186"/>
      <c r="W22" s="186"/>
    </row>
    <row r="23" spans="1:24" x14ac:dyDescent="0.35">
      <c r="A23" s="101"/>
      <c r="F23" s="94"/>
      <c r="G23" s="94"/>
      <c r="I23" s="103"/>
      <c r="J23" s="103"/>
      <c r="M23" s="105"/>
      <c r="P23" s="186"/>
      <c r="Q23" s="186"/>
      <c r="R23" s="186"/>
      <c r="S23" s="186"/>
      <c r="T23" s="186"/>
      <c r="U23" s="186"/>
      <c r="V23" s="186"/>
      <c r="W23" s="186"/>
    </row>
    <row r="24" spans="1:24" x14ac:dyDescent="0.35">
      <c r="A24" s="108"/>
      <c r="F24" s="101"/>
      <c r="G24" s="101"/>
      <c r="I24" s="103"/>
      <c r="J24" s="103"/>
      <c r="M24" s="105"/>
      <c r="V24"/>
    </row>
    <row r="25" spans="1:24" x14ac:dyDescent="0.35">
      <c r="A25" s="101"/>
      <c r="F25" s="101"/>
      <c r="G25" s="101"/>
      <c r="I25" s="103"/>
      <c r="J25" s="103"/>
      <c r="M25" s="105"/>
      <c r="V25"/>
    </row>
    <row r="26" spans="1:24" x14ac:dyDescent="0.35">
      <c r="A26" s="101"/>
      <c r="F26" s="101"/>
      <c r="G26" s="101"/>
      <c r="I26" s="103"/>
      <c r="J26" s="103"/>
      <c r="M26" s="105"/>
      <c r="V26"/>
    </row>
    <row r="27" spans="1:24" x14ac:dyDescent="0.35">
      <c r="A27" s="101"/>
      <c r="F27" s="101"/>
      <c r="G27" s="101"/>
      <c r="I27" s="103"/>
      <c r="J27" s="103"/>
      <c r="M27" s="105"/>
      <c r="V27"/>
    </row>
    <row r="28" spans="1:24" x14ac:dyDescent="0.35">
      <c r="M28" s="105"/>
      <c r="V28"/>
    </row>
    <row r="29" spans="1:24" x14ac:dyDescent="0.35">
      <c r="A29" s="101" t="s">
        <v>567</v>
      </c>
      <c r="F29" s="101"/>
      <c r="G29" s="101"/>
      <c r="M29" s="105"/>
      <c r="V29"/>
    </row>
    <row r="30" spans="1:24" x14ac:dyDescent="0.35">
      <c r="A30" s="101">
        <v>0.6</v>
      </c>
      <c r="B30">
        <v>0</v>
      </c>
      <c r="C30" s="101">
        <v>0.6</v>
      </c>
      <c r="F30" s="101"/>
      <c r="G30" s="101"/>
      <c r="M30" s="105"/>
      <c r="V30"/>
    </row>
    <row r="31" spans="1:24" x14ac:dyDescent="0.35">
      <c r="A31" s="101">
        <v>0.7</v>
      </c>
      <c r="B31">
        <v>8.66</v>
      </c>
      <c r="C31" s="101">
        <v>0.7</v>
      </c>
      <c r="F31" s="101"/>
      <c r="G31" s="101"/>
      <c r="M31" s="105"/>
      <c r="V31"/>
    </row>
    <row r="32" spans="1:24" x14ac:dyDescent="0.35">
      <c r="A32" s="101">
        <v>0.75</v>
      </c>
      <c r="B32">
        <v>15.4</v>
      </c>
      <c r="C32" s="101">
        <v>0.75</v>
      </c>
      <c r="F32" s="101"/>
      <c r="G32" s="101"/>
      <c r="M32" s="105"/>
      <c r="V32"/>
    </row>
    <row r="33" spans="1:22" x14ac:dyDescent="0.35">
      <c r="A33" s="101">
        <v>0.8</v>
      </c>
      <c r="B33">
        <v>23.7</v>
      </c>
      <c r="C33" s="101">
        <v>0.8</v>
      </c>
      <c r="F33" s="101"/>
      <c r="G33" s="101"/>
      <c r="M33" s="105"/>
      <c r="V33"/>
    </row>
    <row r="34" spans="1:22" x14ac:dyDescent="0.35">
      <c r="A34" s="101">
        <v>0.85</v>
      </c>
      <c r="B34">
        <v>34.799999999999997</v>
      </c>
      <c r="C34" s="101">
        <v>0.85</v>
      </c>
      <c r="F34" s="101"/>
      <c r="G34" s="101"/>
      <c r="M34" s="105"/>
      <c r="V34"/>
    </row>
    <row r="35" spans="1:22" x14ac:dyDescent="0.35">
      <c r="A35" s="101">
        <v>0.9</v>
      </c>
      <c r="B35">
        <v>51.1</v>
      </c>
      <c r="C35" s="101">
        <v>0.9</v>
      </c>
      <c r="F35" s="101"/>
      <c r="G35" s="101"/>
      <c r="M35" s="105"/>
      <c r="V35"/>
    </row>
    <row r="36" spans="1:22" x14ac:dyDescent="0.35">
      <c r="A36" s="101">
        <v>0.95</v>
      </c>
      <c r="B36">
        <v>78.7</v>
      </c>
      <c r="C36" s="101">
        <v>0.95</v>
      </c>
      <c r="F36" s="101"/>
      <c r="G36" s="101"/>
      <c r="M36" s="105"/>
      <c r="V36"/>
    </row>
    <row r="37" spans="1:22" x14ac:dyDescent="0.35">
      <c r="A37" s="101">
        <v>1</v>
      </c>
      <c r="B37" t="s">
        <v>277</v>
      </c>
      <c r="C37" s="101">
        <v>1</v>
      </c>
      <c r="F37" s="101"/>
      <c r="G37" s="101"/>
      <c r="M37" s="105"/>
      <c r="V37"/>
    </row>
    <row r="38" spans="1:22" x14ac:dyDescent="0.35">
      <c r="A38" s="101">
        <v>1.05</v>
      </c>
      <c r="B38">
        <v>121</v>
      </c>
      <c r="C38" s="101">
        <v>1.05</v>
      </c>
      <c r="F38" s="101"/>
      <c r="G38" s="101"/>
      <c r="M38" s="105"/>
      <c r="V38"/>
    </row>
    <row r="39" spans="1:22" x14ac:dyDescent="0.35">
      <c r="A39" s="101">
        <v>1.1000000000000001</v>
      </c>
      <c r="B39">
        <v>187</v>
      </c>
      <c r="C39" s="101">
        <v>1.1000000000000001</v>
      </c>
      <c r="F39" s="101"/>
      <c r="G39" s="101"/>
      <c r="V39"/>
    </row>
    <row r="40" spans="1:22" x14ac:dyDescent="0.35">
      <c r="A40" s="101"/>
      <c r="F40" s="101"/>
      <c r="G40" s="101"/>
      <c r="H40" s="101"/>
    </row>
    <row r="41" spans="1:22" x14ac:dyDescent="0.35">
      <c r="A41" s="101"/>
      <c r="F41" s="101"/>
      <c r="G41" s="101"/>
      <c r="H41" s="101"/>
    </row>
    <row r="42" spans="1:22" x14ac:dyDescent="0.35">
      <c r="A42" s="101"/>
      <c r="F42" s="101"/>
      <c r="G42" s="101"/>
      <c r="H42" s="101"/>
    </row>
    <row r="43" spans="1:22" x14ac:dyDescent="0.35">
      <c r="A43" s="101"/>
      <c r="F43" s="101"/>
      <c r="G43" s="101"/>
      <c r="H43" s="101"/>
    </row>
    <row r="44" spans="1:22" x14ac:dyDescent="0.35">
      <c r="A44" s="101"/>
      <c r="F44" s="101"/>
      <c r="G44" s="101"/>
      <c r="H44" s="101"/>
    </row>
    <row r="45" spans="1:22" x14ac:dyDescent="0.35">
      <c r="A45" s="101"/>
      <c r="F45" s="101"/>
      <c r="G45" s="101"/>
      <c r="H45" s="101"/>
    </row>
    <row r="46" spans="1:22" x14ac:dyDescent="0.35">
      <c r="A46" s="101"/>
      <c r="F46" s="101"/>
      <c r="G46" s="101"/>
      <c r="H46" s="101"/>
    </row>
    <row r="47" spans="1:22" x14ac:dyDescent="0.35">
      <c r="A47" s="101"/>
      <c r="F47" s="101"/>
      <c r="G47" s="101"/>
      <c r="H47" s="101"/>
    </row>
  </sheetData>
  <protectedRanges>
    <protectedRange password="CD94" sqref="W11:W12 V1:V10" name="Range1"/>
  </protectedRange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4:U123"/>
  <sheetViews>
    <sheetView workbookViewId="0"/>
  </sheetViews>
  <sheetFormatPr defaultRowHeight="14.5" x14ac:dyDescent="0.35"/>
  <cols>
    <col min="1" max="1" width="25.54296875" bestFit="1" customWidth="1"/>
    <col min="2" max="2" width="37.54296875" bestFit="1" customWidth="1"/>
    <col min="3" max="3" width="36" bestFit="1" customWidth="1"/>
    <col min="4" max="4" width="40.453125" bestFit="1" customWidth="1"/>
    <col min="5" max="5" width="27.453125" bestFit="1" customWidth="1"/>
    <col min="6" max="6" width="39.453125" bestFit="1" customWidth="1"/>
    <col min="7" max="7" width="38.54296875" bestFit="1" customWidth="1"/>
    <col min="8" max="8" width="39.54296875" customWidth="1"/>
    <col min="9" max="9" width="19.453125" bestFit="1" customWidth="1"/>
    <col min="10" max="10" width="20.453125" bestFit="1" customWidth="1"/>
    <col min="11" max="11" width="40.1796875" bestFit="1" customWidth="1"/>
    <col min="12" max="12" width="49.1796875" customWidth="1"/>
    <col min="13" max="13" width="19" bestFit="1" customWidth="1"/>
    <col min="14" max="14" width="20.453125" bestFit="1" customWidth="1"/>
    <col min="15" max="15" width="39.1796875" customWidth="1"/>
    <col min="16" max="16" width="39.54296875" customWidth="1"/>
    <col min="17" max="17" width="27.54296875" customWidth="1"/>
    <col min="18" max="18" width="25.1796875" customWidth="1"/>
    <col min="19" max="19" width="39.1796875" bestFit="1" customWidth="1"/>
    <col min="20" max="20" width="14.453125" bestFit="1" customWidth="1"/>
    <col min="21" max="21" width="15.54296875" bestFit="1" customWidth="1"/>
  </cols>
  <sheetData>
    <row r="4" spans="1:4" x14ac:dyDescent="0.35">
      <c r="A4" t="s">
        <v>355</v>
      </c>
      <c r="D4" t="s">
        <v>356</v>
      </c>
    </row>
    <row r="5" spans="1:4" x14ac:dyDescent="0.35">
      <c r="B5" t="s">
        <v>10</v>
      </c>
      <c r="C5">
        <v>12</v>
      </c>
      <c r="D5" t="s">
        <v>57</v>
      </c>
    </row>
    <row r="6" spans="1:4" x14ac:dyDescent="0.35">
      <c r="B6" t="s">
        <v>115</v>
      </c>
      <c r="C6">
        <v>1</v>
      </c>
      <c r="D6" t="s">
        <v>57</v>
      </c>
    </row>
    <row r="7" spans="1:4" x14ac:dyDescent="0.35">
      <c r="B7" t="s">
        <v>357</v>
      </c>
      <c r="C7">
        <v>2.2000000000000002</v>
      </c>
      <c r="D7" t="s">
        <v>358</v>
      </c>
    </row>
    <row r="8" spans="1:4" x14ac:dyDescent="0.35">
      <c r="B8" t="s">
        <v>144</v>
      </c>
      <c r="C8">
        <v>0.01</v>
      </c>
      <c r="D8" t="s">
        <v>359</v>
      </c>
    </row>
    <row r="9" spans="1:4" x14ac:dyDescent="0.35">
      <c r="B9" t="s">
        <v>275</v>
      </c>
      <c r="C9">
        <v>500</v>
      </c>
      <c r="D9" t="s">
        <v>121</v>
      </c>
    </row>
    <row r="10" spans="1:4" x14ac:dyDescent="0.35">
      <c r="B10" t="s">
        <v>38</v>
      </c>
      <c r="C10">
        <v>20</v>
      </c>
      <c r="D10" t="s">
        <v>271</v>
      </c>
    </row>
    <row r="11" spans="1:4" x14ac:dyDescent="0.35">
      <c r="B11" t="s">
        <v>185</v>
      </c>
      <c r="C11">
        <v>5.0000000000000001E-3</v>
      </c>
      <c r="D11" t="s">
        <v>359</v>
      </c>
    </row>
    <row r="12" spans="1:4" x14ac:dyDescent="0.35">
      <c r="B12" t="s">
        <v>360</v>
      </c>
      <c r="C12">
        <v>1</v>
      </c>
      <c r="D12" t="s">
        <v>359</v>
      </c>
    </row>
    <row r="13" spans="1:4" x14ac:dyDescent="0.35">
      <c r="B13" t="s">
        <v>361</v>
      </c>
      <c r="C13">
        <v>10</v>
      </c>
      <c r="D13" t="s">
        <v>362</v>
      </c>
    </row>
    <row r="14" spans="1:4" x14ac:dyDescent="0.35">
      <c r="B14" t="s">
        <v>363</v>
      </c>
      <c r="C14">
        <f>0.6*C13/(C6-0.6)</f>
        <v>15</v>
      </c>
      <c r="D14" t="s">
        <v>364</v>
      </c>
    </row>
    <row r="15" spans="1:4" x14ac:dyDescent="0.35">
      <c r="B15" t="s">
        <v>365</v>
      </c>
      <c r="C15">
        <v>1</v>
      </c>
      <c r="D15" t="s">
        <v>99</v>
      </c>
    </row>
    <row r="16" spans="1:4" x14ac:dyDescent="0.35">
      <c r="B16" t="s">
        <v>366</v>
      </c>
      <c r="C16">
        <v>10</v>
      </c>
      <c r="D16" t="s">
        <v>95</v>
      </c>
    </row>
    <row r="17" spans="1:4" x14ac:dyDescent="0.35">
      <c r="B17" t="s">
        <v>367</v>
      </c>
      <c r="C17">
        <v>10</v>
      </c>
      <c r="D17" t="s">
        <v>362</v>
      </c>
    </row>
    <row r="19" spans="1:4" x14ac:dyDescent="0.35">
      <c r="A19" t="s">
        <v>368</v>
      </c>
      <c r="B19" t="s">
        <v>347</v>
      </c>
      <c r="C19">
        <f>1/(2*PI()*(SQRT(C7*1*10^-6*C10*1*10^-6)))</f>
        <v>23993.51044391741</v>
      </c>
    </row>
    <row r="20" spans="1:4" x14ac:dyDescent="0.35">
      <c r="B20" t="s">
        <v>369</v>
      </c>
      <c r="C20">
        <f>1/(2*PI()*C11*C10*1*10^-6)</f>
        <v>1591549.4309189534</v>
      </c>
    </row>
    <row r="24" spans="1:4" x14ac:dyDescent="0.35">
      <c r="A24" t="s">
        <v>370</v>
      </c>
    </row>
    <row r="25" spans="1:4" x14ac:dyDescent="0.35">
      <c r="B25" t="s">
        <v>371</v>
      </c>
      <c r="C25">
        <f>1.33*0.05</f>
        <v>6.6500000000000004E-2</v>
      </c>
      <c r="D25" t="s">
        <v>372</v>
      </c>
    </row>
    <row r="26" spans="1:4" x14ac:dyDescent="0.35">
      <c r="B26" t="s">
        <v>373</v>
      </c>
      <c r="C26">
        <v>150</v>
      </c>
      <c r="D26" t="s">
        <v>374</v>
      </c>
    </row>
    <row r="29" spans="1:4" x14ac:dyDescent="0.35">
      <c r="A29" t="s">
        <v>375</v>
      </c>
      <c r="B29" t="s">
        <v>376</v>
      </c>
      <c r="C29">
        <f>C5/18</f>
        <v>0.66666666666666663</v>
      </c>
      <c r="D29" t="s">
        <v>57</v>
      </c>
    </row>
    <row r="30" spans="1:4" x14ac:dyDescent="0.35">
      <c r="B30" t="s">
        <v>377</v>
      </c>
      <c r="C30">
        <f>(C6*C25)/((C7*1*10^-6)*(C9*1*10^3))</f>
        <v>6.0454545454545455E-2</v>
      </c>
      <c r="D30" t="s">
        <v>57</v>
      </c>
    </row>
    <row r="31" spans="1:4" x14ac:dyDescent="0.35">
      <c r="B31" t="s">
        <v>378</v>
      </c>
      <c r="C31">
        <f>1/(C29+C30)</f>
        <v>1.3752865180245886</v>
      </c>
      <c r="D31" t="s">
        <v>379</v>
      </c>
    </row>
    <row r="34" spans="1:21" x14ac:dyDescent="0.35">
      <c r="A34" t="s">
        <v>380</v>
      </c>
      <c r="B34" t="s">
        <v>381</v>
      </c>
      <c r="C34">
        <f>-2/PI()</f>
        <v>-0.63661977236758138</v>
      </c>
    </row>
    <row r="35" spans="1:21" x14ac:dyDescent="0.35">
      <c r="B35" t="s">
        <v>382</v>
      </c>
      <c r="C35">
        <f>PI()*C9*1000</f>
        <v>1570796.3267948965</v>
      </c>
    </row>
    <row r="36" spans="1:21" x14ac:dyDescent="0.35">
      <c r="B36" t="s">
        <v>383</v>
      </c>
      <c r="C36" t="str">
        <f>COMPLEX((1-(2*PI()*C9*1000)^2/C35^2),(2*PI()*C9*1000/(C34*C35)))</f>
        <v>-3-3.14159265358979i</v>
      </c>
    </row>
    <row r="41" spans="1:21" ht="58" x14ac:dyDescent="0.35">
      <c r="C41" t="s">
        <v>384</v>
      </c>
      <c r="D41" t="s">
        <v>385</v>
      </c>
      <c r="E41" t="s">
        <v>386</v>
      </c>
      <c r="F41" t="s">
        <v>387</v>
      </c>
      <c r="G41" t="s">
        <v>388</v>
      </c>
      <c r="H41" t="s">
        <v>389</v>
      </c>
      <c r="K41" t="s">
        <v>390</v>
      </c>
      <c r="L41" t="s">
        <v>391</v>
      </c>
      <c r="O41" s="207" t="s">
        <v>392</v>
      </c>
      <c r="P41" s="207" t="s">
        <v>393</v>
      </c>
      <c r="S41" t="s">
        <v>394</v>
      </c>
    </row>
    <row r="42" spans="1:21" x14ac:dyDescent="0.35">
      <c r="B42" t="s">
        <v>395</v>
      </c>
      <c r="C42" t="s">
        <v>383</v>
      </c>
      <c r="D42" t="s">
        <v>396</v>
      </c>
      <c r="E42" t="s">
        <v>397</v>
      </c>
      <c r="F42" t="s">
        <v>398</v>
      </c>
      <c r="G42" t="s">
        <v>399</v>
      </c>
      <c r="H42" t="s">
        <v>400</v>
      </c>
      <c r="I42" t="s">
        <v>401</v>
      </c>
      <c r="J42" t="s">
        <v>402</v>
      </c>
      <c r="K42" t="s">
        <v>403</v>
      </c>
      <c r="L42" t="s">
        <v>404</v>
      </c>
      <c r="M42" t="s">
        <v>405</v>
      </c>
      <c r="N42" t="s">
        <v>406</v>
      </c>
      <c r="O42" t="s">
        <v>407</v>
      </c>
      <c r="P42" t="s">
        <v>408</v>
      </c>
      <c r="Q42" t="s">
        <v>409</v>
      </c>
      <c r="R42" t="s">
        <v>410</v>
      </c>
      <c r="S42" t="s">
        <v>411</v>
      </c>
      <c r="T42" t="s">
        <v>352</v>
      </c>
      <c r="U42" t="s">
        <v>353</v>
      </c>
    </row>
    <row r="43" spans="1:21" x14ac:dyDescent="0.35">
      <c r="B43">
        <v>1</v>
      </c>
      <c r="C43" s="208" t="str">
        <f>COMPLEX((1-(2*PI()*B43)^2/$C$35^2),(2*PI()*B43/($C$34*$C$35)))</f>
        <v>0.999999999984-6.28318530717959E-06i</v>
      </c>
      <c r="D43" s="208" t="str">
        <f>IMDIV(COMPLEX($C$12,(2*PI()*B43*$C$11*$C$12*$C$10*0.000001)),COMPLEX(1,2*PI()*B43*$C$10*0.000001*($C$11+$C$12)))</f>
        <v>0.999999984129676-0.000125663704139297i</v>
      </c>
      <c r="E43" s="208" t="str">
        <f>COMPLEX($C$8,2*PI()*B43*$C$7*0.000001)</f>
        <v>0.01+0.0000138230076757951i</v>
      </c>
      <c r="F43" s="208" t="str">
        <f>IMSUM(D43,E43)</f>
        <v>1.00999998412968-0.000111840696463502i</v>
      </c>
      <c r="G43" s="208" t="str">
        <f>IMDIV(COMPLEX($C$5,0),F43)</f>
        <v>11.8811881598175+0.00131564394008673i</v>
      </c>
      <c r="H43" s="208" t="str">
        <f>IMPRODUCT(COMPLEX($C$31,0),C43,COMPLEX($C$25,0),G43)</f>
        <v>1.08661252071028+0.000113496872503907i</v>
      </c>
      <c r="I43" s="208">
        <f>20*LOG10(IMABS(H43))</f>
        <v>0.72149414681353208</v>
      </c>
      <c r="J43" s="208">
        <f>IMARGUMENT(H43)*180/PI()</f>
        <v>5.9845544155050414E-3</v>
      </c>
      <c r="K43" s="208" t="str">
        <f>IMPRODUCT(G43,D43)</f>
        <v>11.8811881365879-0.000177390194531591i</v>
      </c>
      <c r="L43" t="str">
        <f>IMDIV((IMPRODUCT(COMPLEX($C$31,0),K43)),(IMSUM(COMPLEX(1,0),IMPRODUCT(H43,COMPLEX($C$31,0)))))</f>
        <v>6.55067933285603-0.000507721610354086i</v>
      </c>
      <c r="M43">
        <f>20*LOG10(IMABS(L43))</f>
        <v>16.325726835733455</v>
      </c>
      <c r="N43">
        <f>IMARGUMENT(L43)*180/PI()</f>
        <v>-4.4408074192727161E-3</v>
      </c>
      <c r="O43" t="str">
        <f>IMPRODUCT(IMDIV(COMPLEX(1,0),COMPLEX(0,($C$16*1*10^-12+$C$15*1*10^-9)*2*PI()*B43)),IMDIV(COMPLEX(1,$C$17*1000*$C$15*1*10^-9*2*PI()*B43),COMPLEX(1,$C$17*1000*$C$15*1*10^-9*$C$16*1*10^-12*2*PI()*B43/($C$15*1*10^-9+$C$16*1*10^-12))))</f>
        <v>9802.96049406542-157579151.582232i</v>
      </c>
      <c r="P43" t="str">
        <f>IMPRODUCT(COMPLEX($C$14*1000/($C$14*1000+$C$13*1000),0),COMPLEX($C$26*1*10^-6,0),O43,COMPLEX($C$31,0),K43)</f>
        <v>10.9563629951881-231736.437500784i</v>
      </c>
      <c r="Q43">
        <f>20*LOG10(IMABS(P43))</f>
        <v>107.29988653456698</v>
      </c>
      <c r="R43">
        <f>IMARGUMENT(P43)*180/PI()</f>
        <v>-89.997291089115137</v>
      </c>
      <c r="S43" t="str">
        <f>IMDIV(P43,IMSUM(COMPLEX(1,0),H43))</f>
        <v>-0.790012575472475-111058.682487076i</v>
      </c>
      <c r="T43">
        <f>20*LOG10(IMABS(S43))</f>
        <v>100.9110503409938</v>
      </c>
      <c r="U43">
        <f>IMARGUMENT(S43)*180/PI()</f>
        <v>-90.000407571792877</v>
      </c>
    </row>
    <row r="44" spans="1:21" x14ac:dyDescent="0.35">
      <c r="B44">
        <v>10</v>
      </c>
      <c r="C44" s="208" t="str">
        <f t="shared" ref="C44:C107" si="0">COMPLEX((1-(2*PI()*B44)^2/$C$35^2),(2*PI()*B44/($C$34*$C$35)))</f>
        <v>0.9999999984-0.0000628318530717959i</v>
      </c>
      <c r="D44" s="208" t="str">
        <f t="shared" ref="D44:D107" si="1">IMDIV(COMPLEX($C$12,(2*PI()*B44*$C$11*$C$12*$C$10*0.000001)),COMPLEX(1,2*PI()*B44*$C$10*0.000001*($C$11+$C$12)))</f>
        <v>0.999998412970144-0.00125663505714378i</v>
      </c>
      <c r="E44" s="208" t="str">
        <f t="shared" ref="E44:E107" si="2">COMPLEX($C$8,2*PI()*B44*$C$7*0.000001)</f>
        <v>0.01+0.000138230076757951i</v>
      </c>
      <c r="F44" s="208" t="str">
        <f t="shared" ref="F44:F107" si="3">IMSUM(D44,E44)</f>
        <v>1.00999841297014-0.00111840498038583i</v>
      </c>
      <c r="G44" s="208" t="str">
        <f t="shared" ref="G44:G107" si="4">IMDIV(COMPLEX($C$5,0),F44)</f>
        <v>11.8811922193838+0.0131564410205396i</v>
      </c>
      <c r="H44" s="208" t="str">
        <f t="shared" ref="H44:H107" si="5">IMPRODUCT(COMPLEX($C$31,0),C44,COMPLEX($C$25,0),G44)</f>
        <v>1.08661296510897+0.00113496884793495i</v>
      </c>
      <c r="I44" s="208">
        <f t="shared" ref="I44:I107" si="6">20*LOG10(IMABS(H44))</f>
        <v>0.72150238983220238</v>
      </c>
      <c r="J44" s="208">
        <f t="shared" ref="J44:J107" si="7">IMARGUMENT(H44)*180/PI()</f>
        <v>5.984550461396429E-2</v>
      </c>
      <c r="K44" s="208" t="str">
        <f t="shared" ref="K44:K107" si="8">IMPRODUCT(G44,D44)</f>
        <v>11.881189896422-0.0017739025226667i</v>
      </c>
      <c r="L44" t="str">
        <f t="shared" ref="L44:L107" si="9">IMDIV((IMPRODUCT(COMPLEX($C$31,0),K44)),(IMSUM(COMPLEX(1,0),IMPRODUCT(H44,COMPLEX($C$31,0)))))</f>
        <v>6.55067555273582-0.00507721325625229i</v>
      </c>
      <c r="M44">
        <f t="shared" ref="M44:M107" si="10">20*LOG10(IMABS(L44))</f>
        <v>16.325724406315146</v>
      </c>
      <c r="N44">
        <f t="shared" ref="N44:N107" si="11">IMARGUMENT(L44)*180/PI()</f>
        <v>-4.4408066111347309E-2</v>
      </c>
      <c r="O44" t="str">
        <f t="shared" ref="O44:O107" si="12">IMPRODUCT(IMDIV(COMPLEX(1,0),COMPLEX(0,($C$16*1*10^-12+$C$15*1*10^-9)*2*PI()*B44)),IMDIV(COMPLEX(1,$C$17*1000*$C$15*1*10^-9*2*PI()*B44),COMPLEX(1,$C$17*1000*$C$15*1*10^-9*$C$16*1*10^-12*2*PI()*B44/($C$15*1*10^-9+$C$16*1*10^-12))))</f>
        <v>9802.96049368984-15757915.2185973i</v>
      </c>
      <c r="P44" t="str">
        <f t="shared" ref="P44:P107" si="13">IMPRODUCT(COMPLEX($C$14*1000/($C$14*1000+$C$13*1000),0),COMPLEX($C$26*1*10^-6,0),O44,COMPLEX($C$31,0),K44)</f>
        <v>10.9563639906151-23173.6494022049i</v>
      </c>
      <c r="Q44">
        <f t="shared" ref="Q44:Q107" si="14">20*LOG10(IMABS(P44))</f>
        <v>87.299889614171988</v>
      </c>
      <c r="R44">
        <f t="shared" ref="R44:R107" si="15">IMARGUMENT(P44)*180/PI()</f>
        <v>-89.972910897295407</v>
      </c>
      <c r="S44" t="str">
        <f t="shared" ref="S44:S107" si="16">IMDIV(P44,IMSUM(COMPLEX(1,0),H44))</f>
        <v>-0.790012539700118-11105.8681667662i</v>
      </c>
      <c r="T44">
        <f t="shared" ref="T44:T107" si="17">20*LOG10(IMABS(S44))</f>
        <v>80.911050298663682</v>
      </c>
      <c r="U44">
        <f t="shared" ref="U44:U107" si="18">IMARGUMENT(S44)*180/PI()</f>
        <v>-90.004075717767492</v>
      </c>
    </row>
    <row r="45" spans="1:21" x14ac:dyDescent="0.35">
      <c r="B45">
        <v>100</v>
      </c>
      <c r="C45" s="208" t="str">
        <f t="shared" si="0"/>
        <v>0.99999984-0.000628318530717959i</v>
      </c>
      <c r="D45" s="208" t="str">
        <f t="shared" si="1"/>
        <v>0.999841322069845-0.0125643666386522i</v>
      </c>
      <c r="E45" s="208" t="str">
        <f t="shared" si="2"/>
        <v>0.01+0.00138230076757951i</v>
      </c>
      <c r="F45" s="208" t="str">
        <f t="shared" si="3"/>
        <v>1.00984132206985-0.0111820658710727i</v>
      </c>
      <c r="G45" s="208" t="str">
        <f t="shared" si="4"/>
        <v>11.8815981855389+0.131566029890708i</v>
      </c>
      <c r="H45" s="208" t="str">
        <f t="shared" si="5"/>
        <v>1.08665740593719+0.0113498113758484i</v>
      </c>
      <c r="I45" s="208">
        <f t="shared" si="6"/>
        <v>0.7223266379594151</v>
      </c>
      <c r="J45" s="208">
        <f t="shared" si="7"/>
        <v>0.59841550867406523</v>
      </c>
      <c r="K45" s="208" t="str">
        <f t="shared" si="8"/>
        <v>11.8813658819686-0.0177396025908492i</v>
      </c>
      <c r="L45" t="str">
        <f t="shared" si="9"/>
        <v>6.55029756215415-0.0507692854354805i</v>
      </c>
      <c r="M45">
        <f t="shared" si="10"/>
        <v>16.32548147139816</v>
      </c>
      <c r="N45">
        <f t="shared" si="11"/>
        <v>-0.44407258000899985</v>
      </c>
      <c r="O45" t="str">
        <f t="shared" si="12"/>
        <v>9802.96045613123-1575792.12560112i</v>
      </c>
      <c r="P45" t="str">
        <f t="shared" si="13"/>
        <v>10.9564635332561-2317.42146261636i</v>
      </c>
      <c r="Q45">
        <f t="shared" si="14"/>
        <v>67.300197572256891</v>
      </c>
      <c r="R45">
        <f t="shared" si="15"/>
        <v>-89.729115117100889</v>
      </c>
      <c r="S45" t="str">
        <f t="shared" si="16"/>
        <v>-0.790008962606884-1110.58599728441i</v>
      </c>
      <c r="T45">
        <f t="shared" si="17"/>
        <v>60.911046065801919</v>
      </c>
      <c r="U45">
        <f t="shared" si="18"/>
        <v>-90.040757016395716</v>
      </c>
    </row>
    <row r="46" spans="1:21" x14ac:dyDescent="0.35">
      <c r="B46">
        <v>200</v>
      </c>
      <c r="C46" s="208" t="str">
        <f t="shared" si="0"/>
        <v>0.99999936-0.00125663706143592i</v>
      </c>
      <c r="D46" s="208" t="str">
        <f t="shared" si="1"/>
        <v>0.999365591789126-0.025116717089234i</v>
      </c>
      <c r="E46" s="208" t="str">
        <f t="shared" si="2"/>
        <v>0.01+0.00276460153515902i</v>
      </c>
      <c r="F46" s="208" t="str">
        <f t="shared" si="3"/>
        <v>1.00936559178913-0.022352115554075i</v>
      </c>
      <c r="G46" s="208" t="str">
        <f t="shared" si="4"/>
        <v>11.8828285013285+0.263141876374204i</v>
      </c>
      <c r="H46" s="208" t="str">
        <f t="shared" si="5"/>
        <v>1.08679208671389+0.0227003675942353i</v>
      </c>
      <c r="I46" s="208">
        <f t="shared" si="6"/>
        <v>0.72482371001435386</v>
      </c>
      <c r="J46" s="208">
        <f t="shared" si="7"/>
        <v>1.196591483880175</v>
      </c>
      <c r="K46" s="208" t="str">
        <f t="shared" si="8"/>
        <v>11.8818991974221-0.0354827046805469i</v>
      </c>
      <c r="L46" t="str">
        <f t="shared" si="9"/>
        <v>6.54915239542087-0.101521319461922i</v>
      </c>
      <c r="M46">
        <f t="shared" si="10"/>
        <v>16.324745388682008</v>
      </c>
      <c r="N46">
        <f t="shared" si="11"/>
        <v>-0.88809619028195186</v>
      </c>
      <c r="O46" t="str">
        <f t="shared" si="12"/>
        <v>9802.9603423173-787896.977560202i</v>
      </c>
      <c r="P46" t="str">
        <f t="shared" si="13"/>
        <v>10.9567651771336-1158.79637814486i</v>
      </c>
      <c r="Q46">
        <f t="shared" si="14"/>
        <v>61.280530836123212</v>
      </c>
      <c r="R46">
        <f t="shared" si="15"/>
        <v>-89.458267469319907</v>
      </c>
      <c r="S46" t="str">
        <f t="shared" si="16"/>
        <v>-0.789998124649429-555.291757274095i</v>
      </c>
      <c r="T46">
        <f t="shared" si="17"/>
        <v>54.890433327546972</v>
      </c>
      <c r="U46">
        <f t="shared" si="18"/>
        <v>-90.081513055497425</v>
      </c>
    </row>
    <row r="47" spans="1:21" x14ac:dyDescent="0.35">
      <c r="B47">
        <v>300</v>
      </c>
      <c r="C47" s="208" t="str">
        <f t="shared" si="0"/>
        <v>0.99999856-0.00188495559215388i</v>
      </c>
      <c r="D47" s="208" t="str">
        <f t="shared" si="1"/>
        <v>0.99857371823689-0.0376450734395918i</v>
      </c>
      <c r="E47" s="208" t="str">
        <f t="shared" si="2"/>
        <v>0.01+0.00414690230273853i</v>
      </c>
      <c r="F47" s="208" t="str">
        <f t="shared" si="3"/>
        <v>1.00857371823689-0.0334981711368533i</v>
      </c>
      <c r="G47" s="208" t="str">
        <f t="shared" si="4"/>
        <v>11.8848794130726+0.394737357638009i</v>
      </c>
      <c r="H47" s="208" t="str">
        <f t="shared" si="5"/>
        <v>1.08701659344582+0.0340524135742303i</v>
      </c>
      <c r="I47" s="208">
        <f t="shared" si="6"/>
        <v>0.7289833283140007</v>
      </c>
      <c r="J47" s="208">
        <f t="shared" si="7"/>
        <v>1.7942888304729225</v>
      </c>
      <c r="K47" s="208" t="str">
        <f t="shared" si="8"/>
        <v>11.8827881431266-0.0532328073822191i</v>
      </c>
      <c r="L47" t="str">
        <f t="shared" si="9"/>
        <v>6.54724465016186-0.152238870241103i</v>
      </c>
      <c r="M47">
        <f t="shared" si="10"/>
        <v>16.323518863755318</v>
      </c>
      <c r="N47">
        <f t="shared" si="11"/>
        <v>-1.3320218944276416</v>
      </c>
      <c r="O47" t="str">
        <f t="shared" si="12"/>
        <v>9802.96015262743-525265.668106377i</v>
      </c>
      <c r="P47" t="str">
        <f t="shared" si="13"/>
        <v>10.9572679152791-772.626097162112i</v>
      </c>
      <c r="Q47">
        <f t="shared" si="14"/>
        <v>57.760260852803576</v>
      </c>
      <c r="R47">
        <f t="shared" si="15"/>
        <v>-89.187494281076098</v>
      </c>
      <c r="S47" t="str">
        <f t="shared" si="16"/>
        <v>-0.789980067131051-370.193125852695i</v>
      </c>
      <c r="T47">
        <f t="shared" si="17"/>
        <v>51.36858677775016</v>
      </c>
      <c r="U47">
        <f t="shared" si="18"/>
        <v>-90.122267140796453</v>
      </c>
    </row>
    <row r="48" spans="1:21" x14ac:dyDescent="0.35">
      <c r="B48">
        <v>400</v>
      </c>
      <c r="C48" s="208" t="str">
        <f t="shared" si="0"/>
        <v>0.99999744-0.00251327412287183i</v>
      </c>
      <c r="D48" s="208" t="str">
        <f t="shared" si="1"/>
        <v>0.997467211723865-0.0501375340736509i</v>
      </c>
      <c r="E48" s="208" t="str">
        <f t="shared" si="2"/>
        <v>0.01+0.00552920307031804i</v>
      </c>
      <c r="F48" s="208" t="str">
        <f t="shared" si="3"/>
        <v>1.00746721172386-0.0446083310033329i</v>
      </c>
      <c r="G48" s="208" t="str">
        <f t="shared" si="4"/>
        <v>11.8877514991496+0.52636229505877i</v>
      </c>
      <c r="H48" s="208" t="str">
        <f t="shared" si="5"/>
        <v>1.08733098431152+0.0454066943878788i</v>
      </c>
      <c r="I48" s="208">
        <f t="shared" si="6"/>
        <v>0.73480224755324342</v>
      </c>
      <c r="J48" s="208">
        <f t="shared" si="7"/>
        <v>2.3912693278440087</v>
      </c>
      <c r="K48" s="208" t="str">
        <f t="shared" si="8"/>
        <v>11.8840328490265-0.070993415038862i</v>
      </c>
      <c r="L48" t="str">
        <f t="shared" si="9"/>
        <v>6.54457562377523-0.202904745029823i</v>
      </c>
      <c r="M48">
        <f t="shared" si="10"/>
        <v>16.321802315685574</v>
      </c>
      <c r="N48">
        <f t="shared" si="11"/>
        <v>-1.775800822687702</v>
      </c>
      <c r="O48" t="str">
        <f t="shared" si="12"/>
        <v>9802.9598870615-393950.318299288i</v>
      </c>
      <c r="P48" t="str">
        <f t="shared" si="13"/>
        <v>10.9579717451773-579.569534210652i</v>
      </c>
      <c r="Q48">
        <f t="shared" si="14"/>
        <v>55.263663193026112</v>
      </c>
      <c r="R48">
        <f t="shared" si="15"/>
        <v>-88.916832755407938</v>
      </c>
      <c r="S48" t="str">
        <f t="shared" si="16"/>
        <v>-0.789954798660304-277.643396917083i</v>
      </c>
      <c r="T48">
        <f t="shared" si="17"/>
        <v>48.869782142598687</v>
      </c>
      <c r="U48">
        <f t="shared" si="18"/>
        <v>-90.163018297353361</v>
      </c>
    </row>
    <row r="49" spans="2:21" x14ac:dyDescent="0.35">
      <c r="B49">
        <v>500</v>
      </c>
      <c r="C49" s="208" t="str">
        <f t="shared" si="0"/>
        <v>0.999996-0.00314159265358979i</v>
      </c>
      <c r="D49" s="208" t="str">
        <f t="shared" si="1"/>
        <v>0.996048176605951-0.0625823111830009i</v>
      </c>
      <c r="E49" s="208" t="str">
        <f t="shared" si="2"/>
        <v>0.01+0.00691150383789755i</v>
      </c>
      <c r="F49" s="208" t="str">
        <f t="shared" si="3"/>
        <v>1.00604817660595-0.0556708073451033i</v>
      </c>
      <c r="G49" s="208" t="str">
        <f t="shared" si="4"/>
        <v>11.8914455697609+0.658026514796055i</v>
      </c>
      <c r="H49" s="208" t="str">
        <f t="shared" si="5"/>
        <v>1.08773534080565+0.0567639553364817i</v>
      </c>
      <c r="I49" s="208">
        <f t="shared" si="6"/>
        <v>0.74227593901900257</v>
      </c>
      <c r="J49" s="208">
        <f t="shared" si="7"/>
        <v>2.987296061940278</v>
      </c>
      <c r="K49" s="208" t="str">
        <f t="shared" si="8"/>
        <v>11.8856334970849-0.0887680368415147i</v>
      </c>
      <c r="L49" t="str">
        <f t="shared" si="9"/>
        <v>6.54114712953009-0.253501809611097i</v>
      </c>
      <c r="M49">
        <f t="shared" si="10"/>
        <v>16.319596330502112</v>
      </c>
      <c r="N49">
        <f t="shared" si="11"/>
        <v>-2.2193842051114676</v>
      </c>
      <c r="O49" t="str">
        <f t="shared" si="12"/>
        <v>9802.95954561971-315161.352350852i</v>
      </c>
      <c r="P49" t="str">
        <f t="shared" si="13"/>
        <v>10.9588766632285-463.758477699814i</v>
      </c>
      <c r="Q49">
        <f t="shared" si="14"/>
        <v>53.328261675612936</v>
      </c>
      <c r="R49">
        <f t="shared" si="15"/>
        <v>-88.646320063327053</v>
      </c>
      <c r="S49" t="str">
        <f t="shared" si="16"/>
        <v>-0.789922331274158-222.11322935451i</v>
      </c>
      <c r="T49">
        <f t="shared" si="17"/>
        <v>46.931543458301689</v>
      </c>
      <c r="U49">
        <f t="shared" si="18"/>
        <v>-90.203765552579256</v>
      </c>
    </row>
    <row r="50" spans="2:21" x14ac:dyDescent="0.35">
      <c r="B50">
        <v>600</v>
      </c>
      <c r="C50" s="208" t="str">
        <f t="shared" si="0"/>
        <v>0.99999424-0.00376991118430775i</v>
      </c>
      <c r="D50" s="208" t="str">
        <f t="shared" si="1"/>
        <v>0.994319301312534-0.0749677675228722i</v>
      </c>
      <c r="E50" s="208" t="str">
        <f t="shared" si="2"/>
        <v>0.01+0.00829380460547705i</v>
      </c>
      <c r="F50" s="208" t="str">
        <f t="shared" si="3"/>
        <v>1.00431930131253-0.0666739629173951i</v>
      </c>
      <c r="G50" s="208" t="str">
        <f t="shared" si="4"/>
        <v>11.8959626674046+0.789739849385242i</v>
      </c>
      <c r="H50" s="208" t="str">
        <f t="shared" si="5"/>
        <v>1.0882297677839+0.0681249420266261i</v>
      </c>
      <c r="I50" s="208">
        <f t="shared" si="6"/>
        <v>0.7513986051879844</v>
      </c>
      <c r="J50" s="208">
        <f t="shared" si="7"/>
        <v>3.582133851032923</v>
      </c>
      <c r="K50" s="208" t="str">
        <f t="shared" si="8"/>
        <v>11.887590321326-0.106560188451355i</v>
      </c>
      <c r="L50" t="str">
        <f t="shared" si="9"/>
        <v>6.53696149348986-0.304013007586272i</v>
      </c>
      <c r="M50">
        <f t="shared" si="10"/>
        <v>16.316901660532672</v>
      </c>
      <c r="N50">
        <f t="shared" si="11"/>
        <v>-2.6627234045612682</v>
      </c>
      <c r="O50" t="str">
        <f t="shared" si="12"/>
        <v>9802.959128302-262635.578331701i</v>
      </c>
      <c r="P50" t="str">
        <f t="shared" si="13"/>
        <v>10.9599826646683-386.570195025052i</v>
      </c>
      <c r="Q50">
        <f t="shared" si="14"/>
        <v>51.748056905591504</v>
      </c>
      <c r="R50">
        <f t="shared" si="15"/>
        <v>-88.375993333224883</v>
      </c>
      <c r="S50" t="str">
        <f t="shared" si="16"/>
        <v>-0.78988268042432-185.09284288358i</v>
      </c>
      <c r="T50">
        <f t="shared" si="17"/>
        <v>45.347871608945667</v>
      </c>
      <c r="U50">
        <f t="shared" si="18"/>
        <v>-90.244507937013267</v>
      </c>
    </row>
    <row r="51" spans="2:21" x14ac:dyDescent="0.35">
      <c r="B51">
        <v>700</v>
      </c>
      <c r="C51" s="208" t="str">
        <f t="shared" si="0"/>
        <v>0.99999216-0.00439822971502571i</v>
      </c>
      <c r="D51" s="208" t="str">
        <f t="shared" si="1"/>
        <v>0.99228384567748-0.0872824521740509i</v>
      </c>
      <c r="E51" s="208" t="str">
        <f t="shared" si="2"/>
        <v>0.01+0.00967610537305656i</v>
      </c>
      <c r="F51" s="208" t="str">
        <f t="shared" si="3"/>
        <v>1.00228384567748-0.0776063468009943i</v>
      </c>
      <c r="G51" s="208" t="str">
        <f t="shared" si="4"/>
        <v>11.901304067483+0.921512139329018i</v>
      </c>
      <c r="H51" s="208" t="str">
        <f t="shared" si="5"/>
        <v>1.0888143935205+0.0794904004458674i</v>
      </c>
      <c r="I51" s="208">
        <f t="shared" si="6"/>
        <v>0.76216319832640922</v>
      </c>
      <c r="J51" s="208">
        <f t="shared" si="7"/>
        <v>4.1755496632414575</v>
      </c>
      <c r="K51" s="208" t="str">
        <f t="shared" si="8"/>
        <v>11.8899036078879-0.124373393627043i</v>
      </c>
      <c r="L51" t="str">
        <f t="shared" si="9"/>
        <v>6.532021550574-0.354421379482655i</v>
      </c>
      <c r="M51">
        <f t="shared" si="10"/>
        <v>16.313719223554024</v>
      </c>
      <c r="N51">
        <f t="shared" si="11"/>
        <v>-3.1057699494927067</v>
      </c>
      <c r="O51" t="str">
        <f t="shared" si="12"/>
        <v>9802.95863510835-225117.342557811i</v>
      </c>
      <c r="P51" t="str">
        <f t="shared" si="13"/>
        <v>10.961289743465-331.452090444117i</v>
      </c>
      <c r="Q51">
        <f t="shared" si="14"/>
        <v>50.413162352282896</v>
      </c>
      <c r="R51">
        <f t="shared" si="15"/>
        <v>-88.105889640349645</v>
      </c>
      <c r="S51" t="str">
        <f t="shared" si="16"/>
        <v>-0.789835864958027-158.649474602863i</v>
      </c>
      <c r="T51">
        <f t="shared" si="17"/>
        <v>44.008880404255535</v>
      </c>
      <c r="U51">
        <f t="shared" si="18"/>
        <v>-90.285244485094694</v>
      </c>
    </row>
    <row r="52" spans="2:21" x14ac:dyDescent="0.35">
      <c r="B52">
        <v>800</v>
      </c>
      <c r="C52" s="208" t="str">
        <f t="shared" si="0"/>
        <v>0.99998976-0.00502654824574367i</v>
      </c>
      <c r="D52" s="208" t="str">
        <f t="shared" si="1"/>
        <v>0.989945625683656-0.0995151350834781i</v>
      </c>
      <c r="E52" s="208" t="str">
        <f t="shared" si="2"/>
        <v>0.01+0.0110584061406361i</v>
      </c>
      <c r="F52" s="208" t="str">
        <f t="shared" si="3"/>
        <v>0.999945625683656-0.088456728942842i</v>
      </c>
      <c r="G52" s="208" t="str">
        <f t="shared" si="4"/>
        <v>11.9074712790484+1.05335323468746i</v>
      </c>
      <c r="H52" s="208" t="str">
        <f t="shared" si="5"/>
        <v>1.08948936977898+0.0908610770380045i</v>
      </c>
      <c r="I52" s="208">
        <f t="shared" si="6"/>
        <v>0.77456144297422769</v>
      </c>
      <c r="J52" s="208">
        <f t="shared" si="7"/>
        <v>4.767313023888061</v>
      </c>
      <c r="K52" s="208" t="str">
        <f t="shared" si="8"/>
        <v>11.8925736950883-0.142211185858557i</v>
      </c>
      <c r="L52" t="str">
        <f t="shared" si="9"/>
        <v>6.52633063976859-0.404710081631822i</v>
      </c>
      <c r="M52">
        <f t="shared" si="10"/>
        <v>16.310050101756122</v>
      </c>
      <c r="N52">
        <f t="shared" si="11"/>
        <v>-3.5484755664547776</v>
      </c>
      <c r="O52" t="str">
        <f t="shared" si="12"/>
        <v>9802.95806603885-196978.818187165i</v>
      </c>
      <c r="P52" t="str">
        <f t="shared" si="13"/>
        <v>10.9627978921957-290.127869547933i</v>
      </c>
      <c r="Q52">
        <f t="shared" si="14"/>
        <v>49.257985363336189</v>
      </c>
      <c r="R52">
        <f t="shared" si="15"/>
        <v>-87.836045996370629</v>
      </c>
      <c r="S52" t="str">
        <f t="shared" si="16"/>
        <v>-0.789781907095356-138.816743127968i</v>
      </c>
      <c r="T52">
        <f t="shared" si="17"/>
        <v>42.848977593228867</v>
      </c>
      <c r="U52">
        <f t="shared" si="18"/>
        <v>-90.325974235928697</v>
      </c>
    </row>
    <row r="53" spans="2:21" x14ac:dyDescent="0.35">
      <c r="B53">
        <v>900</v>
      </c>
      <c r="C53" s="208" t="str">
        <f t="shared" si="0"/>
        <v>0.99998704-0.00565486677646163i</v>
      </c>
      <c r="D53" s="208" t="str">
        <f t="shared" si="1"/>
        <v>0.987308995753231-0.111654840169906i</v>
      </c>
      <c r="E53" s="208" t="str">
        <f t="shared" si="2"/>
        <v>0.01+0.0124407069082156i</v>
      </c>
      <c r="F53" s="208" t="str">
        <f t="shared" si="3"/>
        <v>0.997308995753231-0.0992141332616904i</v>
      </c>
      <c r="G53" s="208" t="str">
        <f t="shared" si="4"/>
        <v>11.9144660456842+1.18527299666601i</v>
      </c>
      <c r="H53" s="208" t="str">
        <f t="shared" si="5"/>
        <v>1.09025487189557+0.102237718777829i</v>
      </c>
      <c r="I53" s="208">
        <f t="shared" si="6"/>
        <v>0.78858386216194321</v>
      </c>
      <c r="J53" s="208">
        <f t="shared" si="7"/>
        <v>5.3571964108468038</v>
      </c>
      <c r="K53" s="208" t="str">
        <f t="shared" si="8"/>
        <v>11.8956009735009-0.1600771100089i</v>
      </c>
      <c r="L53" t="str">
        <f t="shared" si="9"/>
        <v>6.51989259850386-0.454862404774969i</v>
      </c>
      <c r="M53">
        <f t="shared" si="10"/>
        <v>16.305895540526222</v>
      </c>
      <c r="N53">
        <f t="shared" si="11"/>
        <v>-3.9907922122559016</v>
      </c>
      <c r="O53" t="str">
        <f t="shared" si="12"/>
        <v>9802.95742109355-175093.434751965i</v>
      </c>
      <c r="P53" t="str">
        <f t="shared" si="13"/>
        <v>10.964507101897-257.999594085781i</v>
      </c>
      <c r="Q53">
        <f t="shared" si="14"/>
        <v>48.240217142412078</v>
      </c>
      <c r="R53">
        <f t="shared" si="15"/>
        <v>-87.566499339047311</v>
      </c>
      <c r="S53" t="str">
        <f t="shared" si="16"/>
        <v>-0.789720832402258-123.391103303832i</v>
      </c>
      <c r="T53">
        <f t="shared" si="17"/>
        <v>41.825854841349553</v>
      </c>
      <c r="U53">
        <f t="shared" si="18"/>
        <v>-90.366696234044042</v>
      </c>
    </row>
    <row r="54" spans="2:21" x14ac:dyDescent="0.35">
      <c r="B54">
        <v>1000</v>
      </c>
      <c r="C54" s="208" t="str">
        <f t="shared" si="0"/>
        <v>0.999984-0.00628318530717959i</v>
      </c>
      <c r="D54" s="208" t="str">
        <f t="shared" si="1"/>
        <v>0.984378828735588-0.123690876796825i</v>
      </c>
      <c r="E54" s="208" t="str">
        <f t="shared" si="2"/>
        <v>0.01+0.0138230076757951i</v>
      </c>
      <c r="F54" s="208" t="str">
        <f t="shared" si="3"/>
        <v>0.994378828735588-0.10986786912103i</v>
      </c>
      <c r="G54" s="208" t="str">
        <f t="shared" si="4"/>
        <v>11.9222903465256+1.31728129920122i</v>
      </c>
      <c r="H54" s="208" t="str">
        <f t="shared" si="5"/>
        <v>1.09111109887594+0.113621073245278i</v>
      </c>
      <c r="I54" s="208">
        <f t="shared" si="6"/>
        <v>0.80421980719573716</v>
      </c>
      <c r="J54" s="208">
        <f t="shared" si="7"/>
        <v>5.9449756361542612</v>
      </c>
      <c r="K54" s="208" t="str">
        <f t="shared" si="8"/>
        <v>11.8989858860447-0.177974723965084i</v>
      </c>
      <c r="L54" t="str">
        <f t="shared" si="9"/>
        <v>6.51271175621279-0.504861792352427i</v>
      </c>
      <c r="M54">
        <f t="shared" si="10"/>
        <v>16.301256947051193</v>
      </c>
      <c r="N54">
        <f t="shared" si="11"/>
        <v>-4.4326721057427898</v>
      </c>
      <c r="O54" t="str">
        <f t="shared" si="12"/>
        <v>9802.95670027235-157585.249971531i</v>
      </c>
      <c r="P54" t="str">
        <f t="shared" si="13"/>
        <v>10.9664173618915-232.308503896868i</v>
      </c>
      <c r="Q54">
        <f t="shared" si="14"/>
        <v>47.330969346442942</v>
      </c>
      <c r="R54">
        <f t="shared" si="15"/>
        <v>-87.297286522020684</v>
      </c>
      <c r="S54" t="str">
        <f t="shared" si="16"/>
        <v>-0.789652669760787-111.050428089577i</v>
      </c>
      <c r="T54">
        <f t="shared" si="17"/>
        <v>40.910624327306138</v>
      </c>
      <c r="U54">
        <f t="shared" si="18"/>
        <v>-90.407409530142331</v>
      </c>
    </row>
    <row r="55" spans="2:21" x14ac:dyDescent="0.35">
      <c r="B55">
        <f>B54+1000</f>
        <v>2000</v>
      </c>
      <c r="C55" s="208" t="str">
        <f t="shared" si="0"/>
        <v>0.999936-0.0125663706143592i</v>
      </c>
      <c r="D55" s="208" t="str">
        <f t="shared" si="1"/>
        <v>0.940325838535681-0.236254670943042i</v>
      </c>
      <c r="E55" s="208" t="str">
        <f t="shared" si="2"/>
        <v>0.01+0.0276460153515902i</v>
      </c>
      <c r="F55" s="208" t="str">
        <f t="shared" si="3"/>
        <v>0.950325838535681-0.208608655591452i</v>
      </c>
      <c r="G55" s="208" t="str">
        <f t="shared" si="4"/>
        <v>12.0467643101235+2.64441858261397i</v>
      </c>
      <c r="H55" s="208" t="str">
        <f t="shared" si="5"/>
        <v>1.10472420096901+0.227988862586716i</v>
      </c>
      <c r="I55" s="208">
        <f t="shared" si="6"/>
        <v>1.0462177691962502</v>
      </c>
      <c r="J55" s="208">
        <f t="shared" si="7"/>
        <v>11.660780079080931</v>
      </c>
      <c r="K55" s="208" t="str">
        <f t="shared" si="8"/>
        <v>11.9526399936297-0.359489216880791i</v>
      </c>
      <c r="L55" t="str">
        <f t="shared" si="9"/>
        <v>6.40133680919882-0.992945530254151i</v>
      </c>
      <c r="M55">
        <f t="shared" si="10"/>
        <v>16.228670855170723</v>
      </c>
      <c r="N55">
        <f t="shared" si="11"/>
        <v>-8.8171862774998022</v>
      </c>
      <c r="O55" t="str">
        <f t="shared" si="12"/>
        <v>9802.94531889937-78801.7725646994i</v>
      </c>
      <c r="P55" t="str">
        <f t="shared" si="13"/>
        <v>10.9965736876366-117.019271358234i</v>
      </c>
      <c r="Q55">
        <f t="shared" si="14"/>
        <v>41.403331116446424</v>
      </c>
      <c r="R55">
        <f t="shared" si="15"/>
        <v>-84.631547582148883</v>
      </c>
      <c r="S55" t="str">
        <f t="shared" si="16"/>
        <v>-0.7885898505074-55.5129653573503i</v>
      </c>
      <c r="T55">
        <f t="shared" si="17"/>
        <v>34.888764838940553</v>
      </c>
      <c r="U55">
        <f t="shared" si="18"/>
        <v>-90.813860888721877</v>
      </c>
    </row>
    <row r="56" spans="2:21" x14ac:dyDescent="0.35">
      <c r="B56">
        <f t="shared" ref="B56:B63" si="19">B55+1000</f>
        <v>3000</v>
      </c>
      <c r="C56" s="208" t="str">
        <f t="shared" si="0"/>
        <v>0.999856-0.0188495559215388i</v>
      </c>
      <c r="D56" s="208" t="str">
        <f t="shared" si="1"/>
        <v>0.875096602967029-0.329668209730796i</v>
      </c>
      <c r="E56" s="208" t="str">
        <f t="shared" si="2"/>
        <v>0.01+0.0414690230273853i</v>
      </c>
      <c r="F56" s="208" t="str">
        <f t="shared" si="3"/>
        <v>0.885096602967029-0.288199186703411i</v>
      </c>
      <c r="G56" s="208" t="str">
        <f t="shared" si="4"/>
        <v>12.2581808425717+3.991426175911i</v>
      </c>
      <c r="H56" s="208" t="str">
        <f t="shared" si="5"/>
        <v>1.12781041543875+0.343857448375008i</v>
      </c>
      <c r="I56" s="208">
        <f t="shared" si="6"/>
        <v>1.4307549662581689</v>
      </c>
      <c r="J56" s="208">
        <f t="shared" si="7"/>
        <v>16.955908463948923</v>
      </c>
      <c r="K56" s="208" t="str">
        <f t="shared" si="8"/>
        <v>12.0429387355752-0.548249045393558i</v>
      </c>
      <c r="L56" t="str">
        <f t="shared" si="9"/>
        <v>6.22372875169428-1.44928497276508i</v>
      </c>
      <c r="M56">
        <f t="shared" si="10"/>
        <v>16.110349688983209</v>
      </c>
      <c r="N56">
        <f t="shared" si="11"/>
        <v>-13.108540012583866</v>
      </c>
      <c r="O56" t="str">
        <f t="shared" si="12"/>
        <v>9802.92635000317-52544.6789882589i</v>
      </c>
      <c r="P56" t="str">
        <f t="shared" si="13"/>
        <v>11.0467997482335-78.9895970410534i</v>
      </c>
      <c r="Q56">
        <f t="shared" si="14"/>
        <v>38.0355190068544</v>
      </c>
      <c r="R56">
        <f t="shared" si="15"/>
        <v>-82.038744516217278</v>
      </c>
      <c r="S56" t="str">
        <f t="shared" si="16"/>
        <v>-0.786872839210375-36.9953189359378i</v>
      </c>
      <c r="T56">
        <f t="shared" si="17"/>
        <v>31.364899786484411</v>
      </c>
      <c r="U56">
        <f t="shared" si="18"/>
        <v>-91.218470260839212</v>
      </c>
    </row>
    <row r="57" spans="2:21" x14ac:dyDescent="0.35">
      <c r="B57">
        <f t="shared" si="19"/>
        <v>4000</v>
      </c>
      <c r="C57" s="208" t="str">
        <f t="shared" si="0"/>
        <v>0.999744-0.0251327412287183i</v>
      </c>
      <c r="D57" s="208" t="str">
        <f t="shared" si="1"/>
        <v>0.797700579683177-0.400459611045364i</v>
      </c>
      <c r="E57" s="208" t="str">
        <f t="shared" si="2"/>
        <v>0.01+0.0552920307031804i</v>
      </c>
      <c r="F57" s="208" t="str">
        <f t="shared" si="3"/>
        <v>0.807700579683177-0.345167580342184i</v>
      </c>
      <c r="G57" s="208" t="str">
        <f t="shared" si="4"/>
        <v>12.5627279123548+5.36863103119924i</v>
      </c>
      <c r="H57" s="208" t="str">
        <f t="shared" si="5"/>
        <v>1.16098975491373+0.461994688618481i</v>
      </c>
      <c r="I57" s="208">
        <f t="shared" si="6"/>
        <v>1.9349645780171976</v>
      </c>
      <c r="J57" s="208">
        <f t="shared" si="7"/>
        <v>21.699179950729089</v>
      </c>
      <c r="K57" s="208" t="str">
        <f t="shared" si="8"/>
        <v>12.1712152326876-0.748305047757615i</v>
      </c>
      <c r="L57" t="str">
        <f t="shared" si="9"/>
        <v>5.99059901769209-1.86214159917507i</v>
      </c>
      <c r="M57">
        <f t="shared" si="10"/>
        <v>15.949982385474978</v>
      </c>
      <c r="N57">
        <f t="shared" si="11"/>
        <v>-17.267542149140834</v>
      </c>
      <c r="O57" t="str">
        <f t="shared" si="12"/>
        <v>9802.89979367169-39419.1813340142i</v>
      </c>
      <c r="P57" t="str">
        <f t="shared" si="13"/>
        <v>11.1170003684067-60.2930298871165i</v>
      </c>
      <c r="Q57">
        <f t="shared" si="14"/>
        <v>35.750535105185527</v>
      </c>
      <c r="R57">
        <f t="shared" si="15"/>
        <v>-79.552975857876191</v>
      </c>
      <c r="S57" t="str">
        <f t="shared" si="16"/>
        <v>-0.784576671601692-27.7329216835714i</v>
      </c>
      <c r="T57">
        <f t="shared" si="17"/>
        <v>28.863386986909447</v>
      </c>
      <c r="U57">
        <f t="shared" si="18"/>
        <v>-91.620490822214364</v>
      </c>
    </row>
    <row r="58" spans="2:21" x14ac:dyDescent="0.35">
      <c r="B58">
        <f t="shared" si="19"/>
        <v>5000</v>
      </c>
      <c r="C58" s="208" t="str">
        <f t="shared" si="0"/>
        <v>0.9996-0.0314159265358979i</v>
      </c>
      <c r="D58" s="208" t="str">
        <f t="shared" si="1"/>
        <v>0.716346453555555-0.449202627285372i</v>
      </c>
      <c r="E58" s="208" t="str">
        <f t="shared" si="2"/>
        <v>0.01+0.0691150383789755i</v>
      </c>
      <c r="F58" s="208" t="str">
        <f t="shared" si="3"/>
        <v>0.726346453555555-0.380087588906397i</v>
      </c>
      <c r="G58" s="208" t="str">
        <f t="shared" si="4"/>
        <v>12.9695894910512+6.7868163665266i</v>
      </c>
      <c r="H58" s="208" t="str">
        <f t="shared" si="5"/>
        <v>1.20517932187606+0.583186428743118i</v>
      </c>
      <c r="I58" s="208">
        <f t="shared" si="6"/>
        <v>2.5347457541441116</v>
      </c>
      <c r="J58" s="208">
        <f t="shared" si="7"/>
        <v>25.822345777101951</v>
      </c>
      <c r="K58" s="208" t="str">
        <f t="shared" si="8"/>
        <v>12.339375178733-0.964261839098823i</v>
      </c>
      <c r="L58" t="str">
        <f t="shared" si="9"/>
        <v>5.71469203782831-2.22377037339923i</v>
      </c>
      <c r="M58">
        <f t="shared" si="10"/>
        <v>15.752208750105867</v>
      </c>
      <c r="N58">
        <f t="shared" si="11"/>
        <v>-21.262611146257552</v>
      </c>
      <c r="O58" t="str">
        <f t="shared" si="12"/>
        <v>9802.86565002846-31546.3220089994i</v>
      </c>
      <c r="P58" t="str">
        <f t="shared" si="13"/>
        <v>11.2069472030626-49.3511924631696i</v>
      </c>
      <c r="Q58">
        <f t="shared" si="14"/>
        <v>34.084326175355343</v>
      </c>
      <c r="R58">
        <f t="shared" si="15"/>
        <v>-77.205927083206461</v>
      </c>
      <c r="S58" t="str">
        <f t="shared" si="16"/>
        <v>-0.78179477916698-22.1729180356632i</v>
      </c>
      <c r="T58">
        <f t="shared" si="17"/>
        <v>26.921852812895871</v>
      </c>
      <c r="U58">
        <f t="shared" si="18"/>
        <v>-92.019354992426898</v>
      </c>
    </row>
    <row r="59" spans="2:21" x14ac:dyDescent="0.35">
      <c r="B59">
        <f t="shared" si="19"/>
        <v>6000</v>
      </c>
      <c r="C59" s="208" t="str">
        <f t="shared" si="0"/>
        <v>0.999424-0.0376991118430775i</v>
      </c>
      <c r="D59" s="208" t="str">
        <f t="shared" si="1"/>
        <v>0.637062698861848-0.478965717318149i</v>
      </c>
      <c r="E59" s="208" t="str">
        <f t="shared" si="2"/>
        <v>0.01+0.0829380460547705i</v>
      </c>
      <c r="F59" s="208" t="str">
        <f t="shared" si="3"/>
        <v>0.647062698861848-0.396027671263379i</v>
      </c>
      <c r="G59" s="208" t="str">
        <f t="shared" si="4"/>
        <v>13.4915272164261+8.2573421628319i</v>
      </c>
      <c r="H59" s="208" t="str">
        <f t="shared" si="5"/>
        <v>1.2616477790934+0.708236562960816i</v>
      </c>
      <c r="I59" s="208">
        <f t="shared" si="6"/>
        <v>3.2084270723987238</v>
      </c>
      <c r="J59" s="208">
        <f t="shared" si="7"/>
        <v>29.308041320316061</v>
      </c>
      <c r="K59" s="208" t="str">
        <f t="shared" si="8"/>
        <v>12.5499325524267-1.20153432725344i</v>
      </c>
      <c r="L59" t="str">
        <f t="shared" si="9"/>
        <v>5.40924879958079-2.53049103616348i</v>
      </c>
      <c r="M59">
        <f t="shared" si="10"/>
        <v>15.522222266031129</v>
      </c>
      <c r="N59">
        <f t="shared" si="11"/>
        <v>-25.070579296426953</v>
      </c>
      <c r="O59" t="str">
        <f t="shared" si="12"/>
        <v>9802.82391923194-26299.781806119i</v>
      </c>
      <c r="P59" t="str">
        <f t="shared" si="13"/>
        <v>11.3161627197306-42.3113808811141i</v>
      </c>
      <c r="Q59">
        <f t="shared" si="14"/>
        <v>32.829184490621103</v>
      </c>
      <c r="R59">
        <f t="shared" si="15"/>
        <v>-75.026709345560519</v>
      </c>
      <c r="S59" t="str">
        <f t="shared" si="16"/>
        <v>-0.778630129259735-18.4643811209583i</v>
      </c>
      <c r="T59">
        <f t="shared" si="17"/>
        <v>25.334411100328914</v>
      </c>
      <c r="U59">
        <f t="shared" si="18"/>
        <v>-92.414692601735382</v>
      </c>
    </row>
    <row r="60" spans="2:21" x14ac:dyDescent="0.35">
      <c r="B60">
        <f t="shared" si="19"/>
        <v>7000</v>
      </c>
      <c r="C60" s="208" t="str">
        <f t="shared" si="0"/>
        <v>0.999216-0.0439822971502571i</v>
      </c>
      <c r="D60" s="208" t="str">
        <f t="shared" si="1"/>
        <v>0.563496499860854-0.493757567335173i</v>
      </c>
      <c r="E60" s="208" t="str">
        <f t="shared" si="2"/>
        <v>0.01+0.0967610537305656i</v>
      </c>
      <c r="F60" s="208" t="str">
        <f t="shared" si="3"/>
        <v>0.573496499860854-0.396996513604607i</v>
      </c>
      <c r="G60" s="208" t="str">
        <f t="shared" si="4"/>
        <v>14.1457241665365+9.79221874569411i</v>
      </c>
      <c r="H60" s="208" t="str">
        <f t="shared" si="5"/>
        <v>1.3320938018532+0.837959714706595i</v>
      </c>
      <c r="I60" s="208">
        <f t="shared" si="6"/>
        <v>3.9386470316365201</v>
      </c>
      <c r="J60" s="208">
        <f t="shared" si="7"/>
        <v>32.172133719664231</v>
      </c>
      <c r="K60" s="208" t="str">
        <f t="shared" si="8"/>
        <v>12.8060481625282-1.46667736359296i</v>
      </c>
      <c r="L60" t="str">
        <f t="shared" si="9"/>
        <v>5.08673173268465-2.78220273076037i</v>
      </c>
      <c r="M60">
        <f t="shared" si="10"/>
        <v>15.265394688578393</v>
      </c>
      <c r="N60">
        <f t="shared" si="11"/>
        <v>-28.676582671355632</v>
      </c>
      <c r="O60" t="str">
        <f t="shared" si="12"/>
        <v>9802.7746014759-22553.995342813i</v>
      </c>
      <c r="P60" t="str">
        <f t="shared" si="13"/>
        <v>11.44373605575-37.5294445897433i</v>
      </c>
      <c r="Q60">
        <f t="shared" si="14"/>
        <v>31.873566467052253</v>
      </c>
      <c r="R60">
        <f t="shared" si="15"/>
        <v>-73.042127648872693</v>
      </c>
      <c r="S60" t="str">
        <f t="shared" si="16"/>
        <v>-0.775186834138091-15.8140591180586i</v>
      </c>
      <c r="T60">
        <f t="shared" si="17"/>
        <v>23.991290073158545</v>
      </c>
      <c r="U60">
        <f t="shared" si="18"/>
        <v>-92.806326364809522</v>
      </c>
    </row>
    <row r="61" spans="2:21" x14ac:dyDescent="0.35">
      <c r="B61">
        <f t="shared" si="19"/>
        <v>8000</v>
      </c>
      <c r="C61" s="208" t="str">
        <f t="shared" si="0"/>
        <v>0.998976-0.0502654824574367i</v>
      </c>
      <c r="D61" s="208" t="str">
        <f t="shared" si="1"/>
        <v>0.497371750382894-0.497486134727546i</v>
      </c>
      <c r="E61" s="208" t="str">
        <f t="shared" si="2"/>
        <v>0.01+0.110584061406361i</v>
      </c>
      <c r="F61" s="208" t="str">
        <f t="shared" si="3"/>
        <v>0.507371750382894-0.386902073321185i</v>
      </c>
      <c r="G61" s="208" t="str">
        <f t="shared" si="4"/>
        <v>14.9549797652103+11.4040891580378i</v>
      </c>
      <c r="H61" s="208" t="str">
        <f t="shared" si="5"/>
        <v>1.41875617679857+0.973161025563814i</v>
      </c>
      <c r="I61" s="208">
        <f t="shared" si="6"/>
        <v>4.7127872177412424</v>
      </c>
      <c r="J61" s="208">
        <f t="shared" si="7"/>
        <v>34.447219400366379</v>
      </c>
      <c r="K61" s="208" t="str">
        <f t="shared" si="8"/>
        <v>13.1115606980839-1.76782329226729i</v>
      </c>
      <c r="L61" t="str">
        <f t="shared" si="9"/>
        <v>4.7579653335827-2.98157282840586i</v>
      </c>
      <c r="M61">
        <f t="shared" si="10"/>
        <v>14.98696568514047</v>
      </c>
      <c r="N61">
        <f t="shared" si="11"/>
        <v>-32.073262049239197</v>
      </c>
      <c r="O61" t="str">
        <f t="shared" si="12"/>
        <v>9802.71769698943-19746.179920723i</v>
      </c>
      <c r="P61" t="str">
        <f t="shared" si="13"/>
        <v>11.5880341212968-34.1909208792069i</v>
      </c>
      <c r="Q61">
        <f t="shared" si="14"/>
        <v>31.15044930208559</v>
      </c>
      <c r="R61">
        <f t="shared" si="15"/>
        <v>-71.277381460805913</v>
      </c>
      <c r="S61" t="str">
        <f t="shared" si="16"/>
        <v>-0.771563265049756-13.8253148050518i</v>
      </c>
      <c r="T61">
        <f t="shared" si="17"/>
        <v>22.827005808551473</v>
      </c>
      <c r="U61">
        <f t="shared" si="18"/>
        <v>-93.194249812870666</v>
      </c>
    </row>
    <row r="62" spans="2:21" x14ac:dyDescent="0.35">
      <c r="B62">
        <f t="shared" si="19"/>
        <v>9000</v>
      </c>
      <c r="C62" s="208" t="str">
        <f t="shared" si="0"/>
        <v>0.998704-0.0565486677646163i</v>
      </c>
      <c r="D62" s="208" t="str">
        <f t="shared" si="1"/>
        <v>0.439119100908169-0.493460296165236i</v>
      </c>
      <c r="E62" s="208" t="str">
        <f t="shared" si="2"/>
        <v>0.01+0.124407069082156i</v>
      </c>
      <c r="F62" s="208" t="str">
        <f t="shared" si="3"/>
        <v>0.449119100908169-0.36905322708308i</v>
      </c>
      <c r="G62" s="208" t="str">
        <f t="shared" si="4"/>
        <v>15.9493862355354+13.1060390179716i</v>
      </c>
      <c r="H62" s="208" t="str">
        <f t="shared" si="5"/>
        <v>1.52456655898401+1.11459355082736i</v>
      </c>
      <c r="I62" s="208">
        <f t="shared" si="6"/>
        <v>5.5225708121976425</v>
      </c>
      <c r="J62" s="208">
        <f t="shared" si="7"/>
        <v>36.170119892697031</v>
      </c>
      <c r="K62" s="208" t="str">
        <f t="shared" si="8"/>
        <v>13.4709900391468-2.11527678540197i</v>
      </c>
      <c r="L62" t="str">
        <f t="shared" si="9"/>
        <v>4.43170839886228-3.13312994654605i</v>
      </c>
      <c r="M62">
        <f t="shared" si="10"/>
        <v>14.691817710113328</v>
      </c>
      <c r="N62">
        <f t="shared" si="11"/>
        <v>-35.259553111020956</v>
      </c>
      <c r="O62" t="str">
        <f t="shared" si="12"/>
        <v>9802.65320603682-17563.6784789131i</v>
      </c>
      <c r="P62" t="str">
        <f t="shared" si="13"/>
        <v>11.7462481749856-31.8518993093897i</v>
      </c>
      <c r="Q62">
        <f t="shared" si="14"/>
        <v>30.61647655043253</v>
      </c>
      <c r="R62">
        <f t="shared" si="15"/>
        <v>-69.757185245681413</v>
      </c>
      <c r="S62" t="str">
        <f t="shared" si="16"/>
        <v>-0.767847198781358-12.2777756297625i</v>
      </c>
      <c r="T62">
        <f t="shared" si="17"/>
        <v>21.799346853850889</v>
      </c>
      <c r="U62">
        <f t="shared" si="18"/>
        <v>-93.578594556133112</v>
      </c>
    </row>
    <row r="63" spans="2:21" x14ac:dyDescent="0.35">
      <c r="B63">
        <f t="shared" si="19"/>
        <v>10000</v>
      </c>
      <c r="C63" s="208" t="str">
        <f t="shared" si="0"/>
        <v>0.9984-0.0628318530717959i</v>
      </c>
      <c r="D63" s="208" t="str">
        <f t="shared" si="1"/>
        <v>0.388419177758416-0.484259258507232i</v>
      </c>
      <c r="E63" s="208" t="str">
        <f t="shared" si="2"/>
        <v>0.01+0.138230076757951i</v>
      </c>
      <c r="F63" s="208" t="str">
        <f t="shared" si="3"/>
        <v>0.398419177758416-0.346029181749281i</v>
      </c>
      <c r="G63" s="208" t="str">
        <f t="shared" si="4"/>
        <v>17.1686746984842+14.9110855834313i</v>
      </c>
      <c r="H63" s="208" t="str">
        <f t="shared" si="5"/>
        <v>1.65336034918535+1.26287673914521i</v>
      </c>
      <c r="I63" s="208">
        <f t="shared" si="6"/>
        <v>6.3633321810441767</v>
      </c>
      <c r="J63" s="208">
        <f t="shared" si="7"/>
        <v>37.373468861172547</v>
      </c>
      <c r="K63" s="208" t="str">
        <f t="shared" si="8"/>
        <v>13.8894737577573-2.52233807723808i</v>
      </c>
      <c r="L63" t="str">
        <f t="shared" si="9"/>
        <v>4.11458071467277-3.24243064033537i</v>
      </c>
      <c r="M63">
        <f t="shared" si="10"/>
        <v>14.384336573814869</v>
      </c>
      <c r="N63">
        <f t="shared" si="11"/>
        <v>-38.239321524304245</v>
      </c>
      <c r="O63" t="str">
        <f t="shared" si="12"/>
        <v>9802.58112891735-15818.8967751596i</v>
      </c>
      <c r="P63" t="str">
        <f t="shared" si="13"/>
        <v>11.913677865694-30.2559482624566i</v>
      </c>
      <c r="Q63">
        <f t="shared" si="14"/>
        <v>30.242221070871111</v>
      </c>
      <c r="R63">
        <f t="shared" si="15"/>
        <v>-68.507307053778305</v>
      </c>
      <c r="S63" t="str">
        <f t="shared" si="16"/>
        <v>-0.76411305101728-11.0391970217097i</v>
      </c>
      <c r="T63">
        <f t="shared" si="17"/>
        <v>20.879507725441865</v>
      </c>
      <c r="U63">
        <f t="shared" si="18"/>
        <v>-93.959593570794993</v>
      </c>
    </row>
    <row r="64" spans="2:21" x14ac:dyDescent="0.35">
      <c r="B64">
        <f>B63+10000</f>
        <v>20000</v>
      </c>
      <c r="C64" s="208" t="str">
        <f t="shared" si="0"/>
        <v>0.9936-0.125663706143592i</v>
      </c>
      <c r="D64" s="208" t="str">
        <f t="shared" si="1"/>
        <v>0.139804714716904-0.340558038997881i</v>
      </c>
      <c r="E64" s="208" t="str">
        <f t="shared" si="2"/>
        <v>0.01+0.276460153515902i</v>
      </c>
      <c r="F64" s="208" t="str">
        <f t="shared" si="3"/>
        <v>0.149804714716904-0.064097885481979i</v>
      </c>
      <c r="G64" s="208" t="str">
        <f t="shared" si="4"/>
        <v>67.7083673762245+28.9708050007272i</v>
      </c>
      <c r="H64" s="208" t="str">
        <f t="shared" si="5"/>
        <v>6.4856975096472+1.85445607155563i</v>
      </c>
      <c r="I64" s="208">
        <f t="shared" si="6"/>
        <v>16.580426982151341</v>
      </c>
      <c r="J64" s="208">
        <f t="shared" si="7"/>
        <v>15.956826732021664</v>
      </c>
      <c r="K64" s="208" t="str">
        <f t="shared" si="8"/>
        <v>19.3321895242181-19.0083736891494i</v>
      </c>
      <c r="L64" t="str">
        <f t="shared" si="9"/>
        <v>1.87851278413032-3.11833611723715i</v>
      </c>
      <c r="M64">
        <f t="shared" si="10"/>
        <v>11.223086408843987</v>
      </c>
      <c r="N64">
        <f t="shared" si="11"/>
        <v>-58.934874873265038</v>
      </c>
      <c r="O64" t="str">
        <f t="shared" si="12"/>
        <v>9801.44320961416-8000.90665596271i</v>
      </c>
      <c r="P64" t="str">
        <f t="shared" si="13"/>
        <v>4.62910725095318-42.2056295481607i</v>
      </c>
      <c r="Q64">
        <f t="shared" si="14"/>
        <v>32.559340104880199</v>
      </c>
      <c r="R64">
        <f t="shared" si="15"/>
        <v>-83.740825906192129</v>
      </c>
      <c r="S64" t="str">
        <f t="shared" si="16"/>
        <v>-0.733360706817607-5.45649143317942i</v>
      </c>
      <c r="T64">
        <f t="shared" si="17"/>
        <v>14.816019364310634</v>
      </c>
      <c r="U64">
        <f t="shared" si="18"/>
        <v>-97.654768111789252</v>
      </c>
    </row>
    <row r="65" spans="2:21" x14ac:dyDescent="0.35">
      <c r="B65">
        <f t="shared" ref="B65:B72" si="20">B64+10000</f>
        <v>30000</v>
      </c>
      <c r="C65" s="208" t="str">
        <f t="shared" si="0"/>
        <v>0.9856-0.188495559215388i</v>
      </c>
      <c r="D65" s="208" t="str">
        <f t="shared" si="1"/>
        <v>0.0697777164609864-0.245521516748698i</v>
      </c>
      <c r="E65" s="208" t="str">
        <f t="shared" si="2"/>
        <v>0.01+0.414690230273853i</v>
      </c>
      <c r="F65" s="208" t="str">
        <f t="shared" si="3"/>
        <v>0.0797777164609864+0.169168713525155i</v>
      </c>
      <c r="G65" s="208" t="str">
        <f t="shared" si="4"/>
        <v>27.3660134751527-58.029654134906i</v>
      </c>
      <c r="H65" s="208" t="str">
        <f t="shared" si="5"/>
        <v>1.46637878071559-5.70253552357905i</v>
      </c>
      <c r="I65" s="208">
        <f t="shared" si="6"/>
        <v>15.399435463151544</v>
      </c>
      <c r="J65" s="208">
        <f t="shared" si="7"/>
        <v>-75.579109038841565</v>
      </c>
      <c r="K65" s="208" t="str">
        <f t="shared" si="8"/>
        <v>-12.3379907706677-10.7681218883394i</v>
      </c>
      <c r="L65" t="str">
        <f t="shared" si="9"/>
        <v>0.919954181962256-2.51746090889794i</v>
      </c>
      <c r="M65">
        <f t="shared" si="10"/>
        <v>8.5636179720015733</v>
      </c>
      <c r="N65">
        <f t="shared" si="11"/>
        <v>-69.926211375882232</v>
      </c>
      <c r="O65" t="str">
        <f t="shared" si="12"/>
        <v>9799.54726441223-5435.52661771898i</v>
      </c>
      <c r="P65" t="str">
        <f t="shared" si="13"/>
        <v>-22.209972763088-4.76032295008449i</v>
      </c>
      <c r="Q65">
        <f t="shared" si="14"/>
        <v>27.126021999442646</v>
      </c>
      <c r="R65">
        <f t="shared" si="15"/>
        <v>-167.90267023545627</v>
      </c>
      <c r="S65" t="str">
        <f t="shared" si="16"/>
        <v>-0.715826663206166-3.58515488167523i</v>
      </c>
      <c r="T65">
        <f t="shared" si="17"/>
        <v>11.25993117101906</v>
      </c>
      <c r="U65">
        <f t="shared" si="18"/>
        <v>-101.29142492822729</v>
      </c>
    </row>
    <row r="66" spans="2:21" x14ac:dyDescent="0.35">
      <c r="B66">
        <f t="shared" si="20"/>
        <v>40000</v>
      </c>
      <c r="C66" s="208" t="str">
        <f t="shared" si="0"/>
        <v>0.9744-0.251327412287183i</v>
      </c>
      <c r="D66" s="208" t="str">
        <f t="shared" si="1"/>
        <v>0.0424956506412715-0.189541729144814i</v>
      </c>
      <c r="E66" s="208" t="str">
        <f t="shared" si="2"/>
        <v>0.01+0.552920307031804i</v>
      </c>
      <c r="F66" s="208" t="str">
        <f t="shared" si="3"/>
        <v>0.0524956506412715+0.36337857788699i</v>
      </c>
      <c r="G66" s="208" t="str">
        <f t="shared" si="4"/>
        <v>4.67321080236023-32.3482931401695i</v>
      </c>
      <c r="H66" s="208" t="str">
        <f t="shared" si="5"/>
        <v>-0.32708852857296-2.99014300624747i</v>
      </c>
      <c r="I66" s="208">
        <f t="shared" si="6"/>
        <v>9.5654981292947721</v>
      </c>
      <c r="J66" s="208">
        <f t="shared" si="7"/>
        <v>-96.242702749244415</v>
      </c>
      <c r="K66" s="208" t="str">
        <f t="shared" si="8"/>
        <v>-5.93276028304094-2.26043022026366i</v>
      </c>
      <c r="L66" t="str">
        <f t="shared" si="9"/>
        <v>0.481894361801125-2.04857552464234i</v>
      </c>
      <c r="M66">
        <f t="shared" si="10"/>
        <v>6.4629429141220633</v>
      </c>
      <c r="N66">
        <f t="shared" si="11"/>
        <v>-76.762750630923094</v>
      </c>
      <c r="O66" t="str">
        <f t="shared" si="12"/>
        <v>9796.89417305141-4183.26374593449i</v>
      </c>
      <c r="P66" t="str">
        <f t="shared" si="13"/>
        <v>-8.36459442800187+0.330865717652356i</v>
      </c>
      <c r="Q66">
        <f t="shared" si="14"/>
        <v>18.455687589982237</v>
      </c>
      <c r="R66">
        <f t="shared" si="15"/>
        <v>177.73481767855881</v>
      </c>
      <c r="S66" t="str">
        <f t="shared" si="16"/>
        <v>-0.704506374551857-2.63884502861112i</v>
      </c>
      <c r="T66">
        <f t="shared" si="17"/>
        <v>8.7272906544818252</v>
      </c>
      <c r="U66">
        <f t="shared" si="18"/>
        <v>-104.94792390513985</v>
      </c>
    </row>
    <row r="67" spans="2:21" x14ac:dyDescent="0.35">
      <c r="B67">
        <f t="shared" si="20"/>
        <v>50000</v>
      </c>
      <c r="C67" s="208" t="str">
        <f t="shared" si="0"/>
        <v>0.96-0.314159265358979i</v>
      </c>
      <c r="D67" s="208" t="str">
        <f t="shared" si="1"/>
        <v>0.0293187237564543-0.153720122667572i</v>
      </c>
      <c r="E67" s="208" t="str">
        <f t="shared" si="2"/>
        <v>0.01+0.691150383789754i</v>
      </c>
      <c r="F67" s="208" t="str">
        <f t="shared" si="3"/>
        <v>0.0393187237564543+0.537430261122182i</v>
      </c>
      <c r="G67" s="208" t="str">
        <f t="shared" si="4"/>
        <v>1.62486795699262-22.2096021179289i</v>
      </c>
      <c r="H67" s="208" t="str">
        <f t="shared" si="5"/>
        <v>-0.495463961979568-1.99665069871582i</v>
      </c>
      <c r="I67" s="208">
        <f t="shared" si="6"/>
        <v>6.2655577229612547</v>
      </c>
      <c r="J67" s="208">
        <f t="shared" si="7"/>
        <v>-103.93630536629848</v>
      </c>
      <c r="K67" s="208" t="str">
        <f t="shared" si="8"/>
        <v>-3.36642370719422-0.900932090903832i</v>
      </c>
      <c r="L67" t="str">
        <f t="shared" si="9"/>
        <v>0.252207881241359-1.71529726938688i</v>
      </c>
      <c r="M67">
        <f t="shared" si="10"/>
        <v>4.779678154701517</v>
      </c>
      <c r="N67">
        <f t="shared" si="11"/>
        <v>-81.635477855402527</v>
      </c>
      <c r="O67" t="str">
        <f t="shared" si="12"/>
        <v>9793.48516573924-3456.20819043086i</v>
      </c>
      <c r="P67" t="str">
        <f t="shared" si="13"/>
        <v>-4.46618060610635+0.348032276779775i</v>
      </c>
      <c r="Q67">
        <f t="shared" si="14"/>
        <v>13.025018345734399</v>
      </c>
      <c r="R67">
        <f t="shared" si="15"/>
        <v>175.54416504593505</v>
      </c>
      <c r="S67" t="str">
        <f t="shared" si="16"/>
        <v>-0.695149574597106-2.06117805009883i</v>
      </c>
      <c r="T67">
        <f t="shared" si="17"/>
        <v>6.7501608968059479</v>
      </c>
      <c r="U67">
        <f t="shared" si="18"/>
        <v>-108.63710979635464</v>
      </c>
    </row>
    <row r="68" spans="2:21" x14ac:dyDescent="0.35">
      <c r="B68">
        <f t="shared" si="20"/>
        <v>60000</v>
      </c>
      <c r="C68" s="208" t="str">
        <f t="shared" si="0"/>
        <v>0.9424-0.376991118430775i</v>
      </c>
      <c r="D68" s="208" t="str">
        <f t="shared" si="1"/>
        <v>0.0220077291938485-0.129064928859425i</v>
      </c>
      <c r="E68" s="208" t="str">
        <f t="shared" si="2"/>
        <v>0.01+0.829380460547705i</v>
      </c>
      <c r="F68" s="208" t="str">
        <f t="shared" si="3"/>
        <v>0.0320077291938485+0.70031553168828i</v>
      </c>
      <c r="G68" s="208" t="str">
        <f t="shared" si="4"/>
        <v>0.78152402335364-17.0994139767733i</v>
      </c>
      <c r="H68" s="208" t="str">
        <f t="shared" si="5"/>
        <v>-0.522200362897831-1.50072113481026i</v>
      </c>
      <c r="I68" s="208">
        <f t="shared" si="6"/>
        <v>4.0223681074978863</v>
      </c>
      <c r="J68" s="208">
        <f t="shared" si="7"/>
        <v>-109.18617369196507</v>
      </c>
      <c r="K68" s="208" t="str">
        <f t="shared" si="8"/>
        <v>-2.18973507938565-0.477186614650404i</v>
      </c>
      <c r="L68" t="str">
        <f t="shared" si="9"/>
        <v>0.116557727544037-1.47503765793063i</v>
      </c>
      <c r="M68">
        <f t="shared" si="10"/>
        <v>3.4030960077617349</v>
      </c>
      <c r="N68">
        <f t="shared" si="11"/>
        <v>-85.481866138523756</v>
      </c>
      <c r="O68" t="str">
        <f t="shared" si="12"/>
        <v>9789.32182172543-2991.71398325746i</v>
      </c>
      <c r="P68" t="str">
        <f t="shared" si="13"/>
        <v>-2.82996344965112+0.232664776781871i</v>
      </c>
      <c r="Q68">
        <f t="shared" si="14"/>
        <v>9.0648728892983996</v>
      </c>
      <c r="R68">
        <f t="shared" si="15"/>
        <v>175.30001148948628</v>
      </c>
      <c r="S68" t="str">
        <f t="shared" si="16"/>
        <v>-0.685890082555308-1.66736201621535i</v>
      </c>
      <c r="T68">
        <f t="shared" si="17"/>
        <v>5.1195568816713601</v>
      </c>
      <c r="U68">
        <f t="shared" si="18"/>
        <v>-112.36042469322885</v>
      </c>
    </row>
    <row r="69" spans="2:21" x14ac:dyDescent="0.35">
      <c r="B69">
        <f t="shared" si="20"/>
        <v>70000</v>
      </c>
      <c r="C69" s="208" t="str">
        <f t="shared" si="0"/>
        <v>0.9216-0.439822971502571i</v>
      </c>
      <c r="D69" s="208" t="str">
        <f t="shared" si="1"/>
        <v>0.0175459646802025-0.111131781152612i</v>
      </c>
      <c r="E69" s="208" t="str">
        <f t="shared" si="2"/>
        <v>0.01+0.967610537305656i</v>
      </c>
      <c r="F69" s="208" t="str">
        <f t="shared" si="3"/>
        <v>0.0275459646802025+0.856478756153044i</v>
      </c>
      <c r="G69" s="208" t="str">
        <f t="shared" si="4"/>
        <v>0.450149783480022-13.9963777313134i</v>
      </c>
      <c r="H69" s="208" t="str">
        <f t="shared" si="5"/>
        <v>-0.52505851221954-1.19781086426441i</v>
      </c>
      <c r="I69" s="208">
        <f t="shared" si="6"/>
        <v>2.3310716073463116</v>
      </c>
      <c r="J69" s="208">
        <f t="shared" si="7"/>
        <v>-113.67016678162955</v>
      </c>
      <c r="K69" s="208" t="str">
        <f t="shared" si="8"/>
        <v>-1.54754407476387-0.295605896547995i</v>
      </c>
      <c r="L69" t="str">
        <f t="shared" si="9"/>
        <v>0.0280425424706679-1.29670757959057i</v>
      </c>
      <c r="M69">
        <f t="shared" si="10"/>
        <v>2.2588716307129766</v>
      </c>
      <c r="N69">
        <f t="shared" si="11"/>
        <v>-88.761117041328745</v>
      </c>
      <c r="O69" t="str">
        <f t="shared" si="12"/>
        <v>9784.40606747535-2677.21059333507i</v>
      </c>
      <c r="P69" t="str">
        <f t="shared" si="13"/>
        <v>-1.97214422385132+0.154815444494679i</v>
      </c>
      <c r="Q69">
        <f t="shared" si="14"/>
        <v>5.9254543589576079</v>
      </c>
      <c r="R69">
        <f t="shared" si="15"/>
        <v>175.51142468967151</v>
      </c>
      <c r="S69" t="str">
        <f t="shared" si="16"/>
        <v>-0.675829082140159-1.37848553837285i</v>
      </c>
      <c r="T69">
        <f t="shared" si="17"/>
        <v>3.7235356238526345</v>
      </c>
      <c r="U69">
        <f t="shared" si="18"/>
        <v>-116.11729309372679</v>
      </c>
    </row>
    <row r="70" spans="2:21" x14ac:dyDescent="0.35">
      <c r="B70">
        <f t="shared" si="20"/>
        <v>80000</v>
      </c>
      <c r="C70" s="208" t="str">
        <f t="shared" si="0"/>
        <v>0.8976-0.502654824574367i</v>
      </c>
      <c r="D70" s="208" t="str">
        <f t="shared" si="1"/>
        <v>0.0146282571242708-0.0975290943170075i</v>
      </c>
      <c r="E70" s="208" t="str">
        <f t="shared" si="2"/>
        <v>0.01+1.10584061406361i</v>
      </c>
      <c r="F70" s="208" t="str">
        <f t="shared" si="3"/>
        <v>0.0246282571242708+1.0083115197466i</v>
      </c>
      <c r="G70" s="208" t="str">
        <f t="shared" si="4"/>
        <v>0.29051358627894-11.8939880402368i</v>
      </c>
      <c r="H70" s="208" t="str">
        <f t="shared" si="5"/>
        <v>-0.522930782198853-0.989749380745877i</v>
      </c>
      <c r="I70" s="208">
        <f t="shared" si="6"/>
        <v>0.97972019100210073</v>
      </c>
      <c r="J70" s="208">
        <f t="shared" si="7"/>
        <v>-117.84958390101947</v>
      </c>
      <c r="K70" s="208" t="str">
        <f t="shared" si="8"/>
        <v>-1.15576017394343-0.202321842242156i</v>
      </c>
      <c r="L70" t="str">
        <f t="shared" si="9"/>
        <v>-0.0350017955996476-1.16050907896127i</v>
      </c>
      <c r="M70">
        <f t="shared" si="10"/>
        <v>1.2969196960613949</v>
      </c>
      <c r="N70">
        <f t="shared" si="11"/>
        <v>-91.727558561069628</v>
      </c>
      <c r="O70" t="str">
        <f t="shared" si="12"/>
        <v>9778.74017444554-2456.40582311199i</v>
      </c>
      <c r="P70" t="str">
        <f t="shared" si="13"/>
        <v>-1.46041354862604+0.106516898714243i</v>
      </c>
      <c r="Q70">
        <f t="shared" si="14"/>
        <v>3.312558900412049</v>
      </c>
      <c r="R70">
        <f t="shared" si="15"/>
        <v>175.82845474317995</v>
      </c>
      <c r="S70" t="str">
        <f t="shared" si="16"/>
        <v>-0.664466642812015-1.15525908813712i</v>
      </c>
      <c r="T70">
        <f t="shared" si="17"/>
        <v>2.4947706790297803</v>
      </c>
      <c r="U70">
        <f t="shared" si="18"/>
        <v>-119.90608249087389</v>
      </c>
    </row>
    <row r="71" spans="2:21" x14ac:dyDescent="0.35">
      <c r="B71">
        <f t="shared" si="20"/>
        <v>90000</v>
      </c>
      <c r="C71" s="208" t="str">
        <f t="shared" si="0"/>
        <v>0.8704-0.565486677646163i</v>
      </c>
      <c r="D71" s="208" t="str">
        <f t="shared" si="1"/>
        <v>0.0126178523198656-0.0868694027219374i</v>
      </c>
      <c r="E71" s="208" t="str">
        <f t="shared" si="2"/>
        <v>0.01+1.24407069082156i</v>
      </c>
      <c r="F71" s="208" t="str">
        <f t="shared" si="3"/>
        <v>0.0226178523198656+1.15720128809962i</v>
      </c>
      <c r="G71" s="208" t="str">
        <f t="shared" si="4"/>
        <v>0.202604420295048-10.3658867705216i</v>
      </c>
      <c r="H71" s="208" t="str">
        <f t="shared" si="5"/>
        <v>-0.519969282406259-0.835641999231329i</v>
      </c>
      <c r="I71" s="208">
        <f t="shared" si="6"/>
        <v>-0.13826120512694595</v>
      </c>
      <c r="J71" s="208">
        <f t="shared" si="7"/>
        <v>-121.8914966767249</v>
      </c>
      <c r="K71" s="208" t="str">
        <f t="shared" si="8"/>
        <v>-0.897921959783809-0.148395353414745i</v>
      </c>
      <c r="L71" t="str">
        <f t="shared" si="9"/>
        <v>-0.0836482521721497-1.053793447121i</v>
      </c>
      <c r="M71">
        <f t="shared" si="10"/>
        <v>0.48238849436609244</v>
      </c>
      <c r="N71">
        <f t="shared" si="11"/>
        <v>-94.538520918434017</v>
      </c>
      <c r="O71" t="str">
        <f t="shared" si="12"/>
        <v>9772.32675646577-2298.02011447056i</v>
      </c>
      <c r="P71" t="str">
        <f t="shared" si="13"/>
        <v>-1.12831560035708+0.0759085759962825i</v>
      </c>
      <c r="Q71">
        <f t="shared" si="14"/>
        <v>1.0682239451718167</v>
      </c>
      <c r="R71">
        <f t="shared" si="15"/>
        <v>176.15116803420796</v>
      </c>
      <c r="S71" t="str">
        <f t="shared" si="16"/>
        <v>-0.651492327661218-0.97599123973336i</v>
      </c>
      <c r="T71">
        <f t="shared" si="17"/>
        <v>1.3893430391538248</v>
      </c>
      <c r="U71">
        <f t="shared" si="18"/>
        <v>-123.72384817194428</v>
      </c>
    </row>
    <row r="72" spans="2:21" x14ac:dyDescent="0.35">
      <c r="B72">
        <f t="shared" si="20"/>
        <v>100000</v>
      </c>
      <c r="C72" s="208" t="str">
        <f t="shared" si="0"/>
        <v>0.84-0.628318530717959i</v>
      </c>
      <c r="D72" s="208" t="str">
        <f t="shared" si="1"/>
        <v>0.0111747816599592-0.0782967270411641i</v>
      </c>
      <c r="E72" s="208" t="str">
        <f t="shared" si="2"/>
        <v>0.01+1.38230076757951i</v>
      </c>
      <c r="F72" s="208" t="str">
        <f t="shared" si="3"/>
        <v>0.0211747816599592+1.30400404053835i</v>
      </c>
      <c r="G72" s="208" t="str">
        <f t="shared" si="4"/>
        <v>0.149392161973376-9.19999960171572i</v>
      </c>
      <c r="H72" s="208" t="str">
        <f t="shared" si="5"/>
        <v>-0.51719054266999-0.715360862835028i</v>
      </c>
      <c r="I72" s="208">
        <f t="shared" si="6"/>
        <v>-1.0833588423237175</v>
      </c>
      <c r="J72" s="208">
        <f t="shared" si="7"/>
        <v>-125.86612125106949</v>
      </c>
      <c r="K72" s="208" t="str">
        <f t="shared" si="8"/>
        <v>-0.718660432802593-0.114504904149004i</v>
      </c>
      <c r="L72" t="str">
        <f t="shared" si="9"/>
        <v>-0.124064490377617-0.968204338908909i</v>
      </c>
      <c r="M72">
        <f t="shared" si="10"/>
        <v>-0.20992946102389612</v>
      </c>
      <c r="N72">
        <f t="shared" si="11"/>
        <v>-97.302017616166737</v>
      </c>
      <c r="O72" t="str">
        <f t="shared" si="12"/>
        <v>9765.16876673364-2183.28027731847i</v>
      </c>
      <c r="P72" t="str">
        <f t="shared" si="13"/>
        <v>-0.899582205967598+0.0558077092360209i</v>
      </c>
      <c r="Q72">
        <f t="shared" si="14"/>
        <v>-0.90250054663749568</v>
      </c>
      <c r="R72">
        <f t="shared" si="15"/>
        <v>176.45007030323822</v>
      </c>
      <c r="S72" t="str">
        <f t="shared" si="16"/>
        <v>-0.636707938315537-0.827797021834458i</v>
      </c>
      <c r="T72">
        <f t="shared" si="17"/>
        <v>0.37683376100054189</v>
      </c>
      <c r="U72">
        <f t="shared" si="18"/>
        <v>-127.56602629482244</v>
      </c>
    </row>
    <row r="73" spans="2:21" x14ac:dyDescent="0.35">
      <c r="B73">
        <f>B72+20000</f>
        <v>120000</v>
      </c>
      <c r="C73" s="208" t="str">
        <f t="shared" si="0"/>
        <v>0.7696-0.75398223686155i</v>
      </c>
      <c r="D73" s="208" t="str">
        <f t="shared" si="1"/>
        <v>0.00928865408207618-0.0653717279768084i</v>
      </c>
      <c r="E73" s="208" t="str">
        <f t="shared" si="2"/>
        <v>0.01+1.65876092109541i</v>
      </c>
      <c r="F73" s="208" t="str">
        <f t="shared" si="3"/>
        <v>0.0192886540820762+1.5933891931186i</v>
      </c>
      <c r="G73" s="208" t="str">
        <f t="shared" si="4"/>
        <v>0.0911540141884779-7.53001326579166i</v>
      </c>
      <c r="H73" s="208" t="str">
        <f t="shared" si="5"/>
        <v>-0.512828366888191-0.536285381544956i</v>
      </c>
      <c r="I73" s="208">
        <f t="shared" si="6"/>
        <v>-2.5916778068982143</v>
      </c>
      <c r="J73" s="208">
        <f t="shared" si="7"/>
        <v>-133.71914361343789</v>
      </c>
      <c r="K73" s="208" t="str">
        <f t="shared" si="8"/>
        <v>-0.491403280767102-0.0759025838789068i</v>
      </c>
      <c r="L73" t="str">
        <f t="shared" si="9"/>
        <v>-0.193685823710826-0.838914894951493i</v>
      </c>
      <c r="M73">
        <f t="shared" si="10"/>
        <v>-1.3001045282381201</v>
      </c>
      <c r="N73">
        <f t="shared" si="11"/>
        <v>-103.00045774108526</v>
      </c>
      <c r="O73" t="str">
        <f t="shared" si="12"/>
        <v>9748.63256095181-2040.9116543537i</v>
      </c>
      <c r="P73" t="str">
        <f t="shared" si="13"/>
        <v>-0.612123311510392+0.0325486108634098i</v>
      </c>
      <c r="Q73">
        <f t="shared" si="14"/>
        <v>-4.2509597080036245</v>
      </c>
      <c r="R73">
        <f t="shared" si="15"/>
        <v>176.95626131436148</v>
      </c>
      <c r="S73" t="str">
        <f t="shared" si="16"/>
        <v>-0.60133640717185-0.595148185951697i</v>
      </c>
      <c r="T73">
        <f t="shared" si="17"/>
        <v>-1.4520415727529947</v>
      </c>
      <c r="U73">
        <f t="shared" si="18"/>
        <v>-135.29633126849993</v>
      </c>
    </row>
    <row r="74" spans="2:21" x14ac:dyDescent="0.35">
      <c r="B74">
        <f t="shared" ref="B74:B123" si="21">B73+20000</f>
        <v>140000</v>
      </c>
      <c r="C74" s="208" t="str">
        <f t="shared" si="0"/>
        <v>0.6864-0.879645943005142i</v>
      </c>
      <c r="D74" s="208" t="str">
        <f t="shared" si="1"/>
        <v>0.00814789733685021-0.0560974289107782i</v>
      </c>
      <c r="E74" s="208" t="str">
        <f t="shared" si="2"/>
        <v>0.01+1.93522107461131i</v>
      </c>
      <c r="F74" s="208" t="str">
        <f t="shared" si="3"/>
        <v>0.0181478973368502+1.87912364570053i</v>
      </c>
      <c r="G74" s="208" t="str">
        <f t="shared" si="4"/>
        <v>0.0616674996665625-6.38535994797399i</v>
      </c>
      <c r="H74" s="208" t="str">
        <f t="shared" si="5"/>
        <v>-0.509827063208826-0.405807052874427i</v>
      </c>
      <c r="I74" s="208">
        <f t="shared" si="6"/>
        <v>-3.7201694317525318</v>
      </c>
      <c r="J74" s="208">
        <f t="shared" si="7"/>
        <v>-141.48126231386169</v>
      </c>
      <c r="K74" s="208" t="str">
        <f t="shared" si="8"/>
        <v>-0.357699815294898-0.0554866454935777i</v>
      </c>
      <c r="L74" t="str">
        <f t="shared" si="9"/>
        <v>-0.260548457008372-0.741939199790094i</v>
      </c>
      <c r="M74">
        <f t="shared" si="10"/>
        <v>-2.0875912093947244</v>
      </c>
      <c r="N74">
        <f t="shared" si="11"/>
        <v>-109.34985942553703</v>
      </c>
      <c r="O74" t="str">
        <f t="shared" si="12"/>
        <v>9729.16183208074-1972.91365893862i</v>
      </c>
      <c r="P74" t="str">
        <f t="shared" si="13"/>
        <v>-0.444304295092498+0.0205309741475466i</v>
      </c>
      <c r="Q74">
        <f t="shared" si="14"/>
        <v>-7.037126182202976</v>
      </c>
      <c r="R74">
        <f t="shared" si="15"/>
        <v>177.35428629598212</v>
      </c>
      <c r="S74" t="str">
        <f t="shared" si="16"/>
        <v>-0.55838544278256-0.420394030941401i</v>
      </c>
      <c r="T74">
        <f t="shared" si="17"/>
        <v>-3.1111281191490905</v>
      </c>
      <c r="U74">
        <f t="shared" si="18"/>
        <v>-143.02485032757153</v>
      </c>
    </row>
    <row r="75" spans="2:21" x14ac:dyDescent="0.35">
      <c r="B75">
        <f t="shared" si="21"/>
        <v>160000</v>
      </c>
      <c r="C75" s="208" t="str">
        <f t="shared" si="0"/>
        <v>0.5904-1.00530964914873i</v>
      </c>
      <c r="D75" s="208" t="str">
        <f t="shared" si="1"/>
        <v>0.00740609542866305-0.0491219609438475i</v>
      </c>
      <c r="E75" s="208" t="str">
        <f t="shared" si="2"/>
        <v>0.01+2.21168122812721i</v>
      </c>
      <c r="F75" s="208" t="str">
        <f t="shared" si="3"/>
        <v>0.017406095428663+2.16255926718336i</v>
      </c>
      <c r="G75" s="208" t="str">
        <f t="shared" si="4"/>
        <v>0.0446599707935278-5.54862140722506i</v>
      </c>
      <c r="H75" s="208" t="str">
        <f t="shared" si="5"/>
        <v>-0.507740755608103-0.30370921337729i</v>
      </c>
      <c r="I75" s="208">
        <f t="shared" si="6"/>
        <v>-4.5588237297507481</v>
      </c>
      <c r="J75" s="208">
        <f t="shared" si="7"/>
        <v>-149.11390707638472</v>
      </c>
      <c r="K75" s="208" t="str">
        <f t="shared" si="8"/>
        <v>-0.272228408052367-0.0432874049805045i</v>
      </c>
      <c r="L75" t="str">
        <f t="shared" si="9"/>
        <v>-0.331807227934959-0.6566688731497i</v>
      </c>
      <c r="M75">
        <f t="shared" si="10"/>
        <v>-2.665539133241202</v>
      </c>
      <c r="N75">
        <f t="shared" si="11"/>
        <v>-116.80694488127759</v>
      </c>
      <c r="O75" t="str">
        <f t="shared" si="12"/>
        <v>9706.79203011752-1951.04115182185i</v>
      </c>
      <c r="P75" t="str">
        <f t="shared" si="13"/>
        <v>-0.337526674260334+0.0137325508536607i</v>
      </c>
      <c r="Q75">
        <f t="shared" si="14"/>
        <v>-9.4266549053309436</v>
      </c>
      <c r="R75">
        <f t="shared" si="15"/>
        <v>177.67015899038168</v>
      </c>
      <c r="S75" t="str">
        <f t="shared" si="16"/>
        <v>-0.509092889034338-0.286198078788684i</v>
      </c>
      <c r="T75">
        <f t="shared" si="17"/>
        <v>-4.6713749391052062</v>
      </c>
      <c r="U75">
        <f t="shared" si="18"/>
        <v>-150.6564978470762</v>
      </c>
    </row>
    <row r="76" spans="2:21" x14ac:dyDescent="0.35">
      <c r="B76">
        <f t="shared" si="21"/>
        <v>180000</v>
      </c>
      <c r="C76" s="208" t="str">
        <f t="shared" si="0"/>
        <v>0.4816-1.13097335529233i</v>
      </c>
      <c r="D76" s="208" t="str">
        <f t="shared" si="1"/>
        <v>0.00689687701585696-0.0436863656779782i</v>
      </c>
      <c r="E76" s="208" t="str">
        <f t="shared" si="2"/>
        <v>0.01+2.48814138164312i</v>
      </c>
      <c r="F76" s="208" t="str">
        <f t="shared" si="3"/>
        <v>0.016896877015857+2.44445501596514i</v>
      </c>
      <c r="G76" s="208" t="str">
        <f t="shared" si="4"/>
        <v>0.0339314828847932-4.90883513320413i</v>
      </c>
      <c r="H76" s="208" t="str">
        <f t="shared" si="5"/>
        <v>-0.506250466096193-0.219721681130278i</v>
      </c>
      <c r="I76" s="208">
        <f t="shared" si="6"/>
        <v>-5.1631693834813328</v>
      </c>
      <c r="J76" s="208">
        <f t="shared" si="7"/>
        <v>-156.53830136268769</v>
      </c>
      <c r="K76" s="208" t="str">
        <f t="shared" si="8"/>
        <v>-0.21421514541764-0.0353379753741278i</v>
      </c>
      <c r="L76" t="str">
        <f t="shared" si="9"/>
        <v>-0.407466793229239-0.565340890246623i</v>
      </c>
      <c r="M76">
        <f t="shared" si="10"/>
        <v>-3.1368598796079135</v>
      </c>
      <c r="N76">
        <f t="shared" si="11"/>
        <v>-125.78200094532127</v>
      </c>
      <c r="O76" t="str">
        <f t="shared" si="12"/>
        <v>9681.56362025396-1959.55760148097i</v>
      </c>
      <c r="P76" t="str">
        <f t="shared" si="13"/>
        <v>-0.265274329670057+0.00960995947017748i</v>
      </c>
      <c r="Q76">
        <f t="shared" si="14"/>
        <v>-11.520399718309285</v>
      </c>
      <c r="R76">
        <f t="shared" si="15"/>
        <v>177.92528194096465</v>
      </c>
      <c r="S76" t="str">
        <f t="shared" si="16"/>
        <v>-0.455686362360109-0.183320100416259i</v>
      </c>
      <c r="T76">
        <f t="shared" si="17"/>
        <v>-6.1752130086418635</v>
      </c>
      <c r="U76">
        <f t="shared" si="18"/>
        <v>-158.08535004700593</v>
      </c>
    </row>
    <row r="77" spans="2:21" x14ac:dyDescent="0.35">
      <c r="B77">
        <f t="shared" si="21"/>
        <v>200000</v>
      </c>
      <c r="C77" s="208" t="str">
        <f t="shared" si="0"/>
        <v>0.36-1.25663706143592i</v>
      </c>
      <c r="D77" s="208" t="str">
        <f t="shared" si="1"/>
        <v>0.00653231543943977-0.0393321623880282i</v>
      </c>
      <c r="E77" s="208" t="str">
        <f t="shared" si="2"/>
        <v>0.01+2.76460153515902i</v>
      </c>
      <c r="F77" s="208" t="str">
        <f t="shared" si="3"/>
        <v>0.0165323154394398+2.72526937277099i</v>
      </c>
      <c r="G77" s="208" t="str">
        <f t="shared" si="4"/>
        <v>0.0267103805947085-4.40307242119029i</v>
      </c>
      <c r="H77" s="208" t="str">
        <f t="shared" si="5"/>
        <v>-0.505155540246886-0.148038100624613i</v>
      </c>
      <c r="I77" s="208">
        <f t="shared" si="6"/>
        <v>-5.5736755062009351</v>
      </c>
      <c r="J77" s="208">
        <f t="shared" si="7"/>
        <v>-163.66654017980096</v>
      </c>
      <c r="K77" s="208" t="str">
        <f t="shared" si="8"/>
        <v>-0.173007878844953-0.0298128349849099i</v>
      </c>
      <c r="L77" t="str">
        <f t="shared" si="9"/>
        <v>-0.4774718491633-0.4527585720267i</v>
      </c>
      <c r="M77">
        <f t="shared" si="10"/>
        <v>-3.6354250403342321</v>
      </c>
      <c r="N77">
        <f t="shared" si="11"/>
        <v>-136.52180949846263</v>
      </c>
      <c r="O77" t="str">
        <f t="shared" si="12"/>
        <v>9653.52190216393-1988.98223269676i</v>
      </c>
      <c r="P77" t="str">
        <f t="shared" si="13"/>
        <v>-0.214061873886264+0.00696990634260526i</v>
      </c>
      <c r="Q77">
        <f t="shared" si="14"/>
        <v>-13.384611724034787</v>
      </c>
      <c r="R77">
        <f t="shared" si="15"/>
        <v>178.13509442566419</v>
      </c>
      <c r="S77" t="str">
        <f t="shared" si="16"/>
        <v>-0.400916900839661-0.105853605377613i</v>
      </c>
      <c r="T77">
        <f t="shared" si="17"/>
        <v>-7.6462472660062879</v>
      </c>
      <c r="U77">
        <f t="shared" si="18"/>
        <v>-165.20978017261407</v>
      </c>
    </row>
    <row r="78" spans="2:21" x14ac:dyDescent="0.35">
      <c r="B78">
        <f t="shared" si="21"/>
        <v>220000</v>
      </c>
      <c r="C78" s="208" t="str">
        <f t="shared" si="0"/>
        <v>0.2256-1.38230076757951i</v>
      </c>
      <c r="D78" s="208" t="str">
        <f t="shared" si="1"/>
        <v>0.00626240877574128-0.0357662256398856i</v>
      </c>
      <c r="E78" s="208" t="str">
        <f t="shared" si="2"/>
        <v>0.01+3.04106168867492i</v>
      </c>
      <c r="F78" s="208" t="str">
        <f t="shared" si="3"/>
        <v>0.0162624087757413+3.00529546303503i</v>
      </c>
      <c r="G78" s="208" t="str">
        <f t="shared" si="4"/>
        <v>0.0216062328080926-3.99283490698502i</v>
      </c>
      <c r="H78" s="208" t="str">
        <f t="shared" si="5"/>
        <v>-0.504330249019392-0.0851140293225434i</v>
      </c>
      <c r="I78" s="208">
        <f t="shared" si="6"/>
        <v>-5.8237322067185291</v>
      </c>
      <c r="J78" s="208">
        <f t="shared" si="7"/>
        <v>-170.42066026978753</v>
      </c>
      <c r="K78" s="208" t="str">
        <f t="shared" si="8"/>
        <v>-0.14267332716409-0.0257775377594312i</v>
      </c>
      <c r="L78" t="str">
        <f t="shared" si="9"/>
        <v>-0.52025646924598-0.314459173579938i</v>
      </c>
      <c r="M78">
        <f t="shared" si="10"/>
        <v>-4.3232518848976422</v>
      </c>
      <c r="N78">
        <f t="shared" si="11"/>
        <v>-148.84993075612229</v>
      </c>
      <c r="O78" t="str">
        <f t="shared" si="12"/>
        <v>9622.71680988995-2033.24796312844i</v>
      </c>
      <c r="P78" t="str">
        <f t="shared" si="13"/>
        <v>-0.176419751398745+0.00520357193680598i</v>
      </c>
      <c r="Q78">
        <f t="shared" si="14"/>
        <v>-15.065279257090847</v>
      </c>
      <c r="R78">
        <f t="shared" si="15"/>
        <v>178.31052762616889</v>
      </c>
      <c r="S78" t="str">
        <f t="shared" si="16"/>
        <v>-0.347478842055369-0.0491693357656832i</v>
      </c>
      <c r="T78">
        <f t="shared" si="17"/>
        <v>-9.0953324920086338</v>
      </c>
      <c r="U78">
        <f t="shared" si="18"/>
        <v>-171.94594094578716</v>
      </c>
    </row>
    <row r="79" spans="2:21" x14ac:dyDescent="0.35">
      <c r="B79">
        <f t="shared" si="21"/>
        <v>240000</v>
      </c>
      <c r="C79" s="208" t="str">
        <f t="shared" si="0"/>
        <v>0.0783999999999999-1.5079644737231i</v>
      </c>
      <c r="D79" s="208" t="str">
        <f t="shared" si="1"/>
        <v>0.00605702441057595-0.0327924829428947i</v>
      </c>
      <c r="E79" s="208" t="str">
        <f t="shared" si="2"/>
        <v>0.01+3.31752184219082i</v>
      </c>
      <c r="F79" s="208" t="str">
        <f t="shared" si="3"/>
        <v>0.016057024410576+3.28472935924793i</v>
      </c>
      <c r="G79" s="208" t="str">
        <f t="shared" si="4"/>
        <v>0.0178581617059647-3.65318172021606i</v>
      </c>
      <c r="H79" s="208" t="str">
        <f t="shared" si="5"/>
        <v>-0.503694057080289-0.0286568977104489i</v>
      </c>
      <c r="I79" s="208">
        <f t="shared" si="6"/>
        <v>-5.9426286368373171</v>
      </c>
      <c r="J79" s="208">
        <f t="shared" si="7"/>
        <v>-176.74375517267447</v>
      </c>
      <c r="K79" s="208" t="str">
        <f t="shared" si="8"/>
        <v>-0.119688731926099-0.0227130243187528i</v>
      </c>
      <c r="L79" t="str">
        <f t="shared" si="9"/>
        <v>-0.514197071598689-0.167608620338517i</v>
      </c>
      <c r="M79">
        <f t="shared" si="10"/>
        <v>-5.33887079838789</v>
      </c>
      <c r="N79">
        <f t="shared" si="11"/>
        <v>-161.94600827927653</v>
      </c>
      <c r="O79" t="str">
        <f t="shared" si="12"/>
        <v>9589.20269394763-2088.28049068962i</v>
      </c>
      <c r="P79" t="str">
        <f t="shared" si="13"/>
        <v>-0.147930715077529+0.00397863030044438i</v>
      </c>
      <c r="Q79">
        <f t="shared" si="14"/>
        <v>-16.595692520689205</v>
      </c>
      <c r="R79">
        <f t="shared" si="15"/>
        <v>178.45938834754801</v>
      </c>
      <c r="S79" t="str">
        <f t="shared" si="16"/>
        <v>-0.297534467082816-0.00916326824806231i</v>
      </c>
      <c r="T79">
        <f t="shared" si="17"/>
        <v>-10.525137121175661</v>
      </c>
      <c r="U79">
        <f t="shared" si="18"/>
        <v>-178.23600032561356</v>
      </c>
    </row>
    <row r="80" spans="2:21" x14ac:dyDescent="0.35">
      <c r="B80">
        <f t="shared" si="21"/>
        <v>260000</v>
      </c>
      <c r="C80" s="208" t="str">
        <f t="shared" si="0"/>
        <v>-0.0816000000000001-1.63362817986669i</v>
      </c>
      <c r="D80" s="208" t="str">
        <f t="shared" si="1"/>
        <v>0.00589712832643624-0.0302748538018936i</v>
      </c>
      <c r="E80" s="208" t="str">
        <f t="shared" si="2"/>
        <v>0.01+3.59398199570672i</v>
      </c>
      <c r="F80" s="208" t="str">
        <f t="shared" si="3"/>
        <v>0.0158971283264362+3.56370714190483i</v>
      </c>
      <c r="G80" s="208" t="str">
        <f t="shared" si="4"/>
        <v>0.015020599594884-3.3672130558929i</v>
      </c>
      <c r="H80" s="208" t="str">
        <f t="shared" si="5"/>
        <v>-0.503193940305705+0.0228848542395061i</v>
      </c>
      <c r="I80" s="208">
        <f t="shared" si="6"/>
        <v>-5.9563184668858717</v>
      </c>
      <c r="J80" s="208">
        <f t="shared" si="7"/>
        <v>177.39602852050876</v>
      </c>
      <c r="K80" s="208" t="str">
        <f t="shared" si="8"/>
        <v>-0.101853304583634-0.0203116339498038i</v>
      </c>
      <c r="L80" t="str">
        <f t="shared" si="9"/>
        <v>-0.459322582236868-0.0437646720158044i</v>
      </c>
      <c r="M80">
        <f t="shared" si="10"/>
        <v>-6.718394726939608</v>
      </c>
      <c r="N80">
        <f t="shared" si="11"/>
        <v>-174.55723712223786</v>
      </c>
      <c r="O80" t="str">
        <f t="shared" si="12"/>
        <v>9553.03808738859-2151.23328593769i</v>
      </c>
      <c r="P80" t="str">
        <f t="shared" si="13"/>
        <v>-0.125843283031614+0.00310335682015307i</v>
      </c>
      <c r="Q80">
        <f t="shared" si="14"/>
        <v>-18.000758890691767</v>
      </c>
      <c r="R80">
        <f t="shared" si="15"/>
        <v>178.58734441207599</v>
      </c>
      <c r="S80" t="str">
        <f t="shared" si="16"/>
        <v>-0.252481165171965+0.0178768984597314i</v>
      </c>
      <c r="T80">
        <f t="shared" si="17"/>
        <v>-11.933702060190999</v>
      </c>
      <c r="U80">
        <f t="shared" si="18"/>
        <v>175.94993831477265</v>
      </c>
    </row>
    <row r="81" spans="2:21" x14ac:dyDescent="0.35">
      <c r="B81">
        <f t="shared" si="21"/>
        <v>280000</v>
      </c>
      <c r="C81" s="208" t="str">
        <f t="shared" si="0"/>
        <v>-0.2544-1.75929188601028i</v>
      </c>
      <c r="D81" s="208" t="str">
        <f t="shared" si="1"/>
        <v>0.0057702190689517-0.0281159531279937i</v>
      </c>
      <c r="E81" s="208" t="str">
        <f t="shared" si="2"/>
        <v>0.01+3.87044214922263i</v>
      </c>
      <c r="F81" s="208" t="str">
        <f t="shared" si="3"/>
        <v>0.0157702190689517+3.84232619609464i</v>
      </c>
      <c r="G81" s="208" t="str">
        <f t="shared" si="4"/>
        <v>0.012818086352117-3.1230554730535i</v>
      </c>
      <c r="H81" s="208" t="str">
        <f t="shared" si="5"/>
        <v>-0.502794024377021+0.0706003032050554i</v>
      </c>
      <c r="I81" s="208">
        <f t="shared" si="6"/>
        <v>-5.8874027845228394</v>
      </c>
      <c r="J81" s="208">
        <f t="shared" si="7"/>
        <v>172.00701660118295</v>
      </c>
      <c r="K81" s="208" t="str">
        <f t="shared" si="8"/>
        <v>-0.0877337181301999-0.018381106959074i</v>
      </c>
      <c r="L81" t="str">
        <f t="shared" si="9"/>
        <v>-0.379314297551335+0.0374390529410112i</v>
      </c>
      <c r="M81">
        <f t="shared" si="10"/>
        <v>-8.3779112263818174</v>
      </c>
      <c r="N81">
        <f t="shared" si="11"/>
        <v>174.36305388959144</v>
      </c>
      <c r="O81" t="str">
        <f t="shared" si="12"/>
        <v>9514.28545764994-2220.05052646079i</v>
      </c>
      <c r="P81" t="str">
        <f t="shared" si="13"/>
        <v>-0.108369491788183+0.00246192372605328i</v>
      </c>
      <c r="Q81">
        <f t="shared" si="14"/>
        <v>-19.29961844397566</v>
      </c>
      <c r="R81">
        <f t="shared" si="15"/>
        <v>178.69858594471435</v>
      </c>
      <c r="S81" t="str">
        <f t="shared" si="16"/>
        <v>-0.212960082679074+0.0351905869832851i</v>
      </c>
      <c r="T81">
        <f t="shared" si="17"/>
        <v>-13.317038011631205</v>
      </c>
      <c r="U81">
        <f t="shared" si="18"/>
        <v>170.61695050884597</v>
      </c>
    </row>
    <row r="82" spans="2:21" x14ac:dyDescent="0.35">
      <c r="B82">
        <f t="shared" si="21"/>
        <v>300000</v>
      </c>
      <c r="C82" s="208" t="str">
        <f t="shared" si="0"/>
        <v>-0.44-1.88495559215388i</v>
      </c>
      <c r="D82" s="208" t="str">
        <f t="shared" si="1"/>
        <v>0.00566781153841493-0.0262442591822626i</v>
      </c>
      <c r="E82" s="208" t="str">
        <f t="shared" si="2"/>
        <v>0.01+4.14690230273853i</v>
      </c>
      <c r="F82" s="208" t="str">
        <f t="shared" si="3"/>
        <v>0.0156678115384149+4.12065804355627i</v>
      </c>
      <c r="G82" s="208" t="str">
        <f t="shared" si="4"/>
        <v>0.0110726138630506-2.91211413068785i</v>
      </c>
      <c r="H82" s="208" t="str">
        <f t="shared" si="5"/>
        <v>-0.502469416832457+0.115277220546088i</v>
      </c>
      <c r="I82" s="208">
        <f t="shared" si="6"/>
        <v>-5.7550327238393564</v>
      </c>
      <c r="J82" s="208">
        <f t="shared" si="7"/>
        <v>167.07872699540309</v>
      </c>
      <c r="K82" s="208" t="str">
        <f t="shared" si="8"/>
        <v>-0.0763635205254879-0.0167959066191408i</v>
      </c>
      <c r="L82" t="str">
        <f t="shared" si="9"/>
        <v>-0.299438611461697+0.078888949948359i</v>
      </c>
      <c r="M82">
        <f t="shared" si="10"/>
        <v>-10.182405023015663</v>
      </c>
      <c r="N82">
        <f t="shared" si="11"/>
        <v>165.24045524333499</v>
      </c>
      <c r="O82" t="str">
        <f t="shared" si="12"/>
        <v>9473.01094609313-2293.20492347554i</v>
      </c>
      <c r="P82" t="str">
        <f t="shared" si="13"/>
        <v>-0.0943058761022301+0.00198157533449374i</v>
      </c>
      <c r="Q82">
        <f t="shared" si="14"/>
        <v>-20.507307875348069</v>
      </c>
      <c r="R82">
        <f t="shared" si="15"/>
        <v>178.79626590227952</v>
      </c>
      <c r="S82" t="str">
        <f t="shared" si="16"/>
        <v>-0.179014796012643+0.0454603279088064i</v>
      </c>
      <c r="T82">
        <f t="shared" si="17"/>
        <v>-14.670808673713761</v>
      </c>
      <c r="U82">
        <f t="shared" si="18"/>
        <v>165.75109399398755</v>
      </c>
    </row>
    <row r="83" spans="2:21" x14ac:dyDescent="0.35">
      <c r="B83">
        <f t="shared" si="21"/>
        <v>320000</v>
      </c>
      <c r="C83" s="208" t="str">
        <f t="shared" si="0"/>
        <v>-0.6384-2.01061929829747i</v>
      </c>
      <c r="D83" s="208" t="str">
        <f t="shared" si="1"/>
        <v>0.00558398277904708-0.0246060672621999i</v>
      </c>
      <c r="E83" s="208" t="str">
        <f t="shared" si="2"/>
        <v>0.01+4.42336245625443i</v>
      </c>
      <c r="F83" s="208" t="str">
        <f t="shared" si="3"/>
        <v>0.0155839827790471+4.39875638899223i</v>
      </c>
      <c r="G83" s="208" t="str">
        <f t="shared" si="4"/>
        <v>0.00966483476185705-2.72800953774362i</v>
      </c>
      <c r="H83" s="208" t="str">
        <f t="shared" si="5"/>
        <v>-0.502202444846584+0.157499981617746i</v>
      </c>
      <c r="I83" s="208">
        <f t="shared" si="6"/>
        <v>-5.5749900304683315</v>
      </c>
      <c r="J83" s="208">
        <f t="shared" si="7"/>
        <v>162.58760974877032</v>
      </c>
      <c r="K83" s="208" t="str">
        <f t="shared" si="8"/>
        <v>-0.0670716179067698-0.0154709718540649i</v>
      </c>
      <c r="L83" t="str">
        <f t="shared" si="9"/>
        <v>-0.232408170758969+0.0939597483320849i</v>
      </c>
      <c r="M83">
        <f t="shared" si="10"/>
        <v>-12.017500559262526</v>
      </c>
      <c r="N83">
        <f t="shared" si="11"/>
        <v>157.98712563342858</v>
      </c>
      <c r="O83" t="str">
        <f t="shared" si="12"/>
        <v>9429.28409718088-2369.53391549931i</v>
      </c>
      <c r="P83" t="str">
        <f t="shared" si="13"/>
        <v>-0.0828179248953901+0.0016150616812804i</v>
      </c>
      <c r="Q83">
        <f t="shared" si="14"/>
        <v>-21.635861789407443</v>
      </c>
      <c r="R83">
        <f t="shared" si="15"/>
        <v>178.88279632472248</v>
      </c>
      <c r="S83" t="str">
        <f t="shared" si="16"/>
        <v>-0.150296728778443+0.0507973440996499i</v>
      </c>
      <c r="T83">
        <f t="shared" si="17"/>
        <v>-15.991258112263431</v>
      </c>
      <c r="U83">
        <f t="shared" si="18"/>
        <v>161.32575611149255</v>
      </c>
    </row>
    <row r="84" spans="2:21" x14ac:dyDescent="0.35">
      <c r="B84">
        <f t="shared" si="21"/>
        <v>340000</v>
      </c>
      <c r="C84" s="208" t="str">
        <f t="shared" si="0"/>
        <v>-0.8496-2.13628300444106i</v>
      </c>
      <c r="D84" s="208" t="str">
        <f t="shared" si="1"/>
        <v>0.00551449684203442-0.0231602697777028i</v>
      </c>
      <c r="E84" s="208" t="str">
        <f t="shared" si="2"/>
        <v>0.01+4.69982260977033i</v>
      </c>
      <c r="F84" s="208" t="str">
        <f t="shared" si="3"/>
        <v>0.0155144968420344+4.67666233999263i</v>
      </c>
      <c r="G84" s="208" t="str">
        <f t="shared" si="4"/>
        <v>0.00851220614865404-2.56590428493999i</v>
      </c>
      <c r="H84" s="208" t="str">
        <f t="shared" si="5"/>
        <v>-0.501980299827258+0.197711490529493i</v>
      </c>
      <c r="I84" s="208">
        <f t="shared" si="6"/>
        <v>-5.3599650399106284</v>
      </c>
      <c r="J84" s="208">
        <f t="shared" si="7"/>
        <v>158.50235246936685</v>
      </c>
      <c r="K84" s="208" t="str">
        <f t="shared" si="8"/>
        <v>-0.0593800949290483-0.0143468160670704i</v>
      </c>
      <c r="L84" t="str">
        <f t="shared" si="9"/>
        <v>-0.180504928852184+0.0947898906812239i</v>
      </c>
      <c r="M84">
        <f t="shared" si="10"/>
        <v>-13.812497229652319</v>
      </c>
      <c r="N84">
        <f t="shared" si="11"/>
        <v>152.29435569114989</v>
      </c>
      <c r="O84" t="str">
        <f t="shared" si="12"/>
        <v>9383.17757926931-2448.13371566756i</v>
      </c>
      <c r="P84" t="str">
        <f t="shared" si="13"/>
        <v>-0.0733120146519123+0.00133079883539471i</v>
      </c>
      <c r="Q84">
        <f t="shared" si="14"/>
        <v>-22.695066086362004</v>
      </c>
      <c r="R84">
        <f t="shared" si="15"/>
        <v>178.96005063291233</v>
      </c>
      <c r="S84" t="str">
        <f t="shared" si="16"/>
        <v>-0.126248744780743+0.0527923420185056i</v>
      </c>
      <c r="T84">
        <f t="shared" si="17"/>
        <v>-17.275601543296162</v>
      </c>
      <c r="U84">
        <f t="shared" si="18"/>
        <v>157.30720460990801</v>
      </c>
    </row>
    <row r="85" spans="2:21" x14ac:dyDescent="0.35">
      <c r="B85">
        <f t="shared" si="21"/>
        <v>360000</v>
      </c>
      <c r="C85" s="208" t="str">
        <f t="shared" si="0"/>
        <v>-1.0736-2.26194671058465i</v>
      </c>
      <c r="D85" s="208" t="str">
        <f t="shared" si="1"/>
        <v>0.00545625947185784-0.0218748690472854i</v>
      </c>
      <c r="E85" s="208" t="str">
        <f t="shared" si="2"/>
        <v>0.01+4.97628276328623i</v>
      </c>
      <c r="F85" s="208" t="str">
        <f t="shared" si="3"/>
        <v>0.0154562594718578+4.95440789423894i</v>
      </c>
      <c r="G85" s="208" t="str">
        <f t="shared" si="4"/>
        <v>0.00755610355373741-2.42206202377009i</v>
      </c>
      <c r="H85" s="208" t="str">
        <f t="shared" si="5"/>
        <v>-0.50179352496651+0.236253704469377i</v>
      </c>
      <c r="I85" s="208">
        <f t="shared" si="6"/>
        <v>-5.1199594367272976</v>
      </c>
      <c r="J85" s="208">
        <f t="shared" si="7"/>
        <v>154.7880733053415</v>
      </c>
      <c r="K85" s="208" t="str">
        <f t="shared" si="8"/>
        <v>-0.0529410615327884-0.0133806876343685i</v>
      </c>
      <c r="L85" t="str">
        <f t="shared" si="9"/>
        <v>-0.141575695654022+0.0890573865116982i</v>
      </c>
      <c r="M85">
        <f t="shared" si="10"/>
        <v>-15.532315241161525</v>
      </c>
      <c r="N85">
        <f t="shared" si="11"/>
        <v>147.82828790526494</v>
      </c>
      <c r="O85" t="str">
        <f t="shared" si="12"/>
        <v>9334.76689899264-2528.28870521707i</v>
      </c>
      <c r="P85" t="str">
        <f t="shared" si="13"/>
        <v>-0.0653564263103655+0.00110713578097305i</v>
      </c>
      <c r="Q85">
        <f t="shared" si="14"/>
        <v>-23.692987977391748</v>
      </c>
      <c r="R85">
        <f t="shared" si="15"/>
        <v>179.02950414402611</v>
      </c>
      <c r="S85" t="str">
        <f t="shared" si="16"/>
        <v>-0.106239211349814+0.052601771224491i</v>
      </c>
      <c r="T85">
        <f t="shared" si="17"/>
        <v>-18.522088157563019</v>
      </c>
      <c r="U85">
        <f t="shared" si="18"/>
        <v>153.65880242051685</v>
      </c>
    </row>
    <row r="86" spans="2:21" x14ac:dyDescent="0.35">
      <c r="B86">
        <f t="shared" si="21"/>
        <v>380000</v>
      </c>
      <c r="C86" s="208" t="str">
        <f t="shared" si="0"/>
        <v>-1.3104-2.38761041672824i</v>
      </c>
      <c r="D86" s="208" t="str">
        <f t="shared" si="1"/>
        <v>0.00540696785869073-0.0207245872519044i</v>
      </c>
      <c r="E86" s="208" t="str">
        <f t="shared" si="2"/>
        <v>0.01+5.25274291680213i</v>
      </c>
      <c r="F86" s="208" t="str">
        <f t="shared" si="3"/>
        <v>0.0154069678586907+5.23201832955023i</v>
      </c>
      <c r="G86" s="208" t="str">
        <f t="shared" si="4"/>
        <v>0.00675392359088648-2.2935500578699i</v>
      </c>
      <c r="H86" s="208" t="str">
        <f t="shared" si="5"/>
        <v>-0.501635020759275+0.273394939950532i</v>
      </c>
      <c r="I86" s="208">
        <f t="shared" si="6"/>
        <v>-4.8627315230144497</v>
      </c>
      <c r="J86" s="208">
        <f t="shared" si="7"/>
        <v>151.40927658299435</v>
      </c>
      <c r="K86" s="208" t="str">
        <f t="shared" si="8"/>
        <v>-0.0474963600431592-0.0125411237239528i</v>
      </c>
      <c r="L86" t="str">
        <f t="shared" si="9"/>
        <v>-0.112577326411922+0.0808783347666431i</v>
      </c>
      <c r="M86">
        <f t="shared" si="10"/>
        <v>-17.163605275544608</v>
      </c>
      <c r="N86">
        <f t="shared" si="11"/>
        <v>144.3055990778733</v>
      </c>
      <c r="O86" t="str">
        <f t="shared" si="12"/>
        <v>9284.13011120468-2609.42314256189i</v>
      </c>
      <c r="P86" t="str">
        <f t="shared" si="13"/>
        <v>-0.0586310410601014+0.000928897260672155i</v>
      </c>
      <c r="Q86">
        <f t="shared" si="14"/>
        <v>-24.63635792868482</v>
      </c>
      <c r="R86">
        <f t="shared" si="15"/>
        <v>179.09233335479348</v>
      </c>
      <c r="S86" t="str">
        <f t="shared" si="16"/>
        <v>-0.0896458868523606+0.0510421682363005i</v>
      </c>
      <c r="T86">
        <f t="shared" si="17"/>
        <v>-19.729894794693152</v>
      </c>
      <c r="U86">
        <f t="shared" si="18"/>
        <v>150.34387545251477</v>
      </c>
    </row>
    <row r="87" spans="2:21" x14ac:dyDescent="0.35">
      <c r="B87">
        <f>B86+20000</f>
        <v>400000</v>
      </c>
      <c r="C87" s="208" t="str">
        <f t="shared" si="0"/>
        <v>-1.56-2.51327412287183i</v>
      </c>
      <c r="D87" s="208" t="str">
        <f t="shared" si="1"/>
        <v>0.0053648796119293-0.0196891910426074i</v>
      </c>
      <c r="E87" s="208" t="str">
        <f t="shared" si="2"/>
        <v>0.01+5.52920307031804i</v>
      </c>
      <c r="F87" s="208" t="str">
        <f t="shared" si="3"/>
        <v>0.0153648796119293+5.50951387927543i</v>
      </c>
      <c r="G87" s="208" t="str">
        <f t="shared" si="4"/>
        <v>0.00607407943621909-2.17803365876607i</v>
      </c>
      <c r="H87" s="208" t="str">
        <f t="shared" si="5"/>
        <v>-0.501499376634534+0.309348744799813i</v>
      </c>
      <c r="I87" s="208">
        <f t="shared" si="6"/>
        <v>-4.5942244662512417</v>
      </c>
      <c r="J87" s="208">
        <f t="shared" si="7"/>
        <v>148.33173411545084</v>
      </c>
      <c r="K87" s="208" t="str">
        <f t="shared" si="8"/>
        <v>-0.0428511340997457-0.0118044820804376i</v>
      </c>
      <c r="L87" t="str">
        <f t="shared" si="9"/>
        <v>-0.0908573286445241+0.0722541701535472i</v>
      </c>
      <c r="M87">
        <f t="shared" si="10"/>
        <v>-18.704480448457335</v>
      </c>
      <c r="N87">
        <f t="shared" si="11"/>
        <v>141.50657135835363</v>
      </c>
      <c r="O87" t="str">
        <f t="shared" si="12"/>
        <v>9231.34752640208-2691.0673697664i</v>
      </c>
      <c r="P87" t="str">
        <f t="shared" si="13"/>
        <v>-0.0528943901203185+0.00078523511024904i</v>
      </c>
      <c r="Q87">
        <f t="shared" si="14"/>
        <v>-25.53085070920412</v>
      </c>
      <c r="R87">
        <f t="shared" si="15"/>
        <v>179.1494872518108</v>
      </c>
      <c r="S87" t="str">
        <f t="shared" si="16"/>
        <v>-0.0759006728096267+0.048675993240592i</v>
      </c>
      <c r="T87">
        <f t="shared" si="17"/>
        <v>-20.898953279970726</v>
      </c>
      <c r="U87">
        <f t="shared" si="18"/>
        <v>147.32747022852158</v>
      </c>
    </row>
    <row r="88" spans="2:21" x14ac:dyDescent="0.35">
      <c r="B88">
        <f t="shared" si="21"/>
        <v>420000</v>
      </c>
      <c r="C88" s="208" t="str">
        <f t="shared" si="0"/>
        <v>-1.8224-2.63893782901543i</v>
      </c>
      <c r="D88" s="208" t="str">
        <f t="shared" si="1"/>
        <v>0.00532865673912924-0.0187522934176526i</v>
      </c>
      <c r="E88" s="208" t="str">
        <f t="shared" si="2"/>
        <v>0.01+5.80566322383394i</v>
      </c>
      <c r="F88" s="208" t="str">
        <f t="shared" si="3"/>
        <v>0.0153286567391292+5.78691093041629i</v>
      </c>
      <c r="G88" s="208" t="str">
        <f t="shared" si="4"/>
        <v>0.00549273569842983-2.07363063783612i</v>
      </c>
      <c r="H88" s="208" t="str">
        <f t="shared" si="5"/>
        <v>-0.501382412655066+0.344287233917314i</v>
      </c>
      <c r="I88" s="208">
        <f t="shared" si="6"/>
        <v>-4.3189450845889885</v>
      </c>
      <c r="J88" s="208">
        <f t="shared" si="7"/>
        <v>145.52355100492605</v>
      </c>
      <c r="K88" s="208" t="str">
        <f t="shared" si="8"/>
        <v>-0.0388560612574413-0.0111526672642529i</v>
      </c>
      <c r="L88" t="str">
        <f t="shared" si="9"/>
        <v>-0.0744050665001412+0.0640742632844724i</v>
      </c>
      <c r="M88">
        <f t="shared" si="10"/>
        <v>-20.15849757771548</v>
      </c>
      <c r="N88">
        <f t="shared" si="11"/>
        <v>139.26646342832029</v>
      </c>
      <c r="O88" t="str">
        <f t="shared" si="12"/>
        <v>9176.50141749947-2772.83367679237i</v>
      </c>
      <c r="P88" t="str">
        <f t="shared" si="13"/>
        <v>-0.047961532068085+0.000668256590172405i</v>
      </c>
      <c r="Q88">
        <f t="shared" si="14"/>
        <v>-26.381296018610048</v>
      </c>
      <c r="R88">
        <f t="shared" si="15"/>
        <v>179.20173932717725</v>
      </c>
      <c r="S88" t="str">
        <f t="shared" si="16"/>
        <v>-0.0645081980246714+0.0458820672068484i</v>
      </c>
      <c r="T88">
        <f t="shared" si="17"/>
        <v>-22.029769170597294</v>
      </c>
      <c r="U88">
        <f t="shared" si="18"/>
        <v>144.57729932422606</v>
      </c>
    </row>
    <row r="89" spans="2:21" x14ac:dyDescent="0.35">
      <c r="B89">
        <f t="shared" si="21"/>
        <v>440000</v>
      </c>
      <c r="C89" s="208" t="str">
        <f t="shared" si="0"/>
        <v>-2.0976-2.76460153515902i</v>
      </c>
      <c r="D89" s="208" t="str">
        <f t="shared" si="1"/>
        <v>0.00529725804078698-0.0179004814891306i</v>
      </c>
      <c r="E89" s="208" t="str">
        <f t="shared" si="2"/>
        <v>0.01+6.08212337734984i</v>
      </c>
      <c r="F89" s="208" t="str">
        <f t="shared" si="3"/>
        <v>0.015297258040787+6.06422289586071i</v>
      </c>
      <c r="G89" s="208" t="str">
        <f t="shared" si="4"/>
        <v>0.00499162284390992-1.97880649308721i</v>
      </c>
      <c r="H89" s="208" t="str">
        <f t="shared" si="5"/>
        <v>-0.501280859437219+0.378350699654307i</v>
      </c>
      <c r="I89" s="208">
        <f t="shared" si="6"/>
        <v>-4.0402813138546003</v>
      </c>
      <c r="J89" s="208">
        <f t="shared" si="7"/>
        <v>142.95566669731048</v>
      </c>
      <c r="K89" s="208" t="str">
        <f t="shared" si="8"/>
        <v>-0.0353951470858326-0.0105716010589858i</v>
      </c>
      <c r="L89" t="str">
        <f t="shared" si="9"/>
        <v>-0.0617730240655486+0.0566783821573627i</v>
      </c>
      <c r="M89">
        <f t="shared" si="10"/>
        <v>-21.531468971854633</v>
      </c>
      <c r="N89">
        <f t="shared" si="11"/>
        <v>137.4627962864771</v>
      </c>
      <c r="O89" t="str">
        <f t="shared" si="12"/>
        <v>9119.67572775393-2854.39874402416i</v>
      </c>
      <c r="P89" t="str">
        <f t="shared" si="13"/>
        <v>-0.0436888706303731+0.000572127556636996i</v>
      </c>
      <c r="Q89">
        <f t="shared" si="14"/>
        <v>-27.191838918769655</v>
      </c>
      <c r="R89">
        <f t="shared" si="15"/>
        <v>179.24972606997861</v>
      </c>
      <c r="S89" t="str">
        <f t="shared" si="16"/>
        <v>-0.0550488920557406+0.042909751482512i</v>
      </c>
      <c r="T89">
        <f t="shared" si="17"/>
        <v>-23.123259454542342</v>
      </c>
      <c r="U89">
        <f t="shared" si="18"/>
        <v>142.06414157551663</v>
      </c>
    </row>
    <row r="90" spans="2:21" x14ac:dyDescent="0.35">
      <c r="B90">
        <f t="shared" si="21"/>
        <v>460000</v>
      </c>
      <c r="C90" s="208" t="str">
        <f t="shared" si="0"/>
        <v>-2.3856-2.89026524130261i</v>
      </c>
      <c r="D90" s="208" t="str">
        <f t="shared" si="1"/>
        <v>0.00526986348329107-0.0171226712382771i</v>
      </c>
      <c r="E90" s="208" t="str">
        <f t="shared" si="2"/>
        <v>0.01+6.35858353086574i</v>
      </c>
      <c r="F90" s="208" t="str">
        <f t="shared" si="3"/>
        <v>0.0152698634832911+6.34146085962746i</v>
      </c>
      <c r="G90" s="208" t="str">
        <f t="shared" si="4"/>
        <v>0.0045565406571866-1.89229748284706i</v>
      </c>
      <c r="H90" s="208" t="str">
        <f t="shared" si="5"/>
        <v>-0.501192130815106+0.411654659589223i</v>
      </c>
      <c r="I90" s="208">
        <f t="shared" si="6"/>
        <v>-3.7607589510531247</v>
      </c>
      <c r="J90" s="208">
        <f t="shared" si="7"/>
        <v>140.60199316413573</v>
      </c>
      <c r="K90" s="208" t="str">
        <f t="shared" si="8"/>
        <v>-0.0323771753365901-0.0100501695520362i</v>
      </c>
      <c r="L90" t="str">
        <f t="shared" si="9"/>
        <v>-0.0519363373426454+0.0501470003399487i</v>
      </c>
      <c r="M90">
        <f t="shared" si="10"/>
        <v>-22.829868621896075</v>
      </c>
      <c r="N90">
        <f t="shared" si="11"/>
        <v>136.00418896125652</v>
      </c>
      <c r="O90" t="str">
        <f t="shared" si="12"/>
        <v>9060.95578154987-2935.49065501075i</v>
      </c>
      <c r="P90" t="str">
        <f t="shared" si="13"/>
        <v>-0.0399635294264259+0.000492473372474846i</v>
      </c>
      <c r="Q90">
        <f t="shared" si="14"/>
        <v>-27.966063809332105</v>
      </c>
      <c r="R90">
        <f t="shared" si="15"/>
        <v>179.29397583266174</v>
      </c>
      <c r="S90" t="str">
        <f t="shared" si="16"/>
        <v>-0.0471739505373286+0.0399188768912884i</v>
      </c>
      <c r="T90">
        <f t="shared" si="17"/>
        <v>-24.180619023198172</v>
      </c>
      <c r="U90">
        <f t="shared" si="18"/>
        <v>139.76190253096448</v>
      </c>
    </row>
    <row r="91" spans="2:21" x14ac:dyDescent="0.35">
      <c r="B91">
        <f t="shared" si="21"/>
        <v>480000</v>
      </c>
      <c r="C91" s="208" t="str">
        <f t="shared" si="0"/>
        <v>-2.6864-3.0159289474462i</v>
      </c>
      <c r="D91" s="208" t="str">
        <f t="shared" si="1"/>
        <v>0.00524582013378277-0.0164096232262679i</v>
      </c>
      <c r="E91" s="208" t="str">
        <f t="shared" si="2"/>
        <v>0.01+6.63504368438164i</v>
      </c>
      <c r="F91" s="208" t="str">
        <f t="shared" si="3"/>
        <v>0.0152458201337828+6.61863406115537i</v>
      </c>
      <c r="G91" s="208" t="str">
        <f t="shared" si="4"/>
        <v>0.00417631255261919-1.81305330039583i</v>
      </c>
      <c r="H91" s="208" t="str">
        <f t="shared" si="5"/>
        <v>-0.501114159868756+0.444295106617783i</v>
      </c>
      <c r="I91" s="208">
        <f t="shared" si="6"/>
        <v>-3.4822443878474751</v>
      </c>
      <c r="J91" s="208">
        <f t="shared" si="7"/>
        <v>138.43933671700944</v>
      </c>
      <c r="K91" s="208" t="str">
        <f t="shared" si="8"/>
        <v>-0.0297296133641636-0.00957948322230136i</v>
      </c>
      <c r="L91" t="str">
        <f t="shared" si="9"/>
        <v>-0.0441699040540578+0.0444454671152164i</v>
      </c>
      <c r="M91">
        <f t="shared" si="10"/>
        <v>-24.060076743169194</v>
      </c>
      <c r="N91">
        <f t="shared" si="11"/>
        <v>134.8218305775348</v>
      </c>
      <c r="O91" t="str">
        <f t="shared" si="12"/>
        <v>9000.42799965321-3015.87914105352i</v>
      </c>
      <c r="P91" t="str">
        <f t="shared" si="13"/>
        <v>-0.0366957837164602+0.000425970879227433i</v>
      </c>
      <c r="Q91">
        <f t="shared" si="14"/>
        <v>-28.70709148101669</v>
      </c>
      <c r="R91">
        <f t="shared" si="15"/>
        <v>179.33493074832504</v>
      </c>
      <c r="S91" t="str">
        <f t="shared" si="16"/>
        <v>-0.0405967958777602+0.0370083236421786i</v>
      </c>
      <c r="T91">
        <f t="shared" si="17"/>
        <v>-25.203216554483355</v>
      </c>
      <c r="U91">
        <f t="shared" si="18"/>
        <v>137.64747951247872</v>
      </c>
    </row>
    <row r="92" spans="2:21" x14ac:dyDescent="0.35">
      <c r="B92">
        <f t="shared" si="21"/>
        <v>500000</v>
      </c>
      <c r="C92" s="208" t="str">
        <f t="shared" si="0"/>
        <v>-3-3.14159265358979i</v>
      </c>
      <c r="D92" s="208" t="str">
        <f t="shared" si="1"/>
        <v>0.0052246029075807-0.0157535742998469i</v>
      </c>
      <c r="E92" s="208" t="str">
        <f t="shared" si="2"/>
        <v>0.01+6.91150383789754i</v>
      </c>
      <c r="F92" s="208" t="str">
        <f t="shared" si="3"/>
        <v>0.0152246029075807+6.89575026359769i</v>
      </c>
      <c r="G92" s="208" t="str">
        <f t="shared" si="4"/>
        <v>0.00384204151902178-1.74019374944458i</v>
      </c>
      <c r="H92" s="208" t="str">
        <f t="shared" si="5"/>
        <v>-0.501045278969247+0.476352475535573i</v>
      </c>
      <c r="I92" s="208">
        <f t="shared" si="6"/>
        <v>-3.2061021710290794</v>
      </c>
      <c r="J92" s="208">
        <f t="shared" si="7"/>
        <v>136.44720256153033</v>
      </c>
      <c r="K92" s="208" t="str">
        <f t="shared" si="8"/>
        <v>-0.027394198386713-0.00915234720963492i</v>
      </c>
      <c r="L92" t="str">
        <f t="shared" si="9"/>
        <v>-0.0379571109152664+0.0394938833804521i</v>
      </c>
      <c r="M92">
        <f t="shared" si="10"/>
        <v>-25.228050526999141</v>
      </c>
      <c r="N92">
        <f t="shared" si="11"/>
        <v>133.86329381962202</v>
      </c>
      <c r="O92" t="str">
        <f t="shared" si="12"/>
        <v>8938.17962043369-3095.36814790677i</v>
      </c>
      <c r="P92" t="str">
        <f t="shared" si="13"/>
        <v>-0.0338135830304432+0.000370065566646136i</v>
      </c>
      <c r="Q92">
        <f t="shared" si="14"/>
        <v>-29.417655986677445</v>
      </c>
      <c r="R92">
        <f t="shared" si="15"/>
        <v>179.37296356322284</v>
      </c>
      <c r="S92" t="str">
        <f t="shared" si="16"/>
        <v>-0.0350836428819036+0.0342360638836285i</v>
      </c>
      <c r="T92">
        <f t="shared" si="17"/>
        <v>-26.192516388241174</v>
      </c>
      <c r="U92">
        <f t="shared" si="18"/>
        <v>135.700526326708</v>
      </c>
    </row>
    <row r="93" spans="2:21" x14ac:dyDescent="0.35">
      <c r="B93">
        <f t="shared" si="21"/>
        <v>520000</v>
      </c>
      <c r="C93" s="208" t="str">
        <f t="shared" si="0"/>
        <v>-3.3264-3.26725635973339i</v>
      </c>
      <c r="D93" s="208" t="str">
        <f t="shared" si="1"/>
        <v>0.00520578566566935-0.0151479541303604i</v>
      </c>
      <c r="E93" s="208" t="str">
        <f t="shared" si="2"/>
        <v>0.01+7.18796399141345i</v>
      </c>
      <c r="F93" s="208" t="str">
        <f t="shared" si="3"/>
        <v>0.0152057856656693+7.17281603728309i</v>
      </c>
      <c r="G93" s="208" t="str">
        <f t="shared" si="4"/>
        <v>0.00354657194107274-1.67297558019243i</v>
      </c>
      <c r="H93" s="208" t="str">
        <f t="shared" si="5"/>
        <v>-0.500984130873617+0.507894678526069i</v>
      </c>
      <c r="I93" s="208">
        <f t="shared" si="6"/>
        <v>-2.9333161924131055</v>
      </c>
      <c r="J93" s="208">
        <f t="shared" si="7"/>
        <v>134.60754550628914</v>
      </c>
      <c r="K93" s="208" t="str">
        <f t="shared" si="8"/>
        <v>-0.0253236946565949-0.00876287560346401i</v>
      </c>
      <c r="L93" t="str">
        <f t="shared" si="9"/>
        <v>-0.0329259444855727+0.0352000492015187i</v>
      </c>
      <c r="M93">
        <f t="shared" si="10"/>
        <v>-26.339206385233854</v>
      </c>
      <c r="N93">
        <f t="shared" si="11"/>
        <v>133.08812713115196</v>
      </c>
      <c r="O93" t="str">
        <f t="shared" si="12"/>
        <v>8874.29842843228-3173.7900951489i</v>
      </c>
      <c r="P93" t="str">
        <f t="shared" si="13"/>
        <v>-0.0312585291902727+0.000322772356307737i</v>
      </c>
      <c r="Q93">
        <f t="shared" si="14"/>
        <v>-30.100166176365324</v>
      </c>
      <c r="R93">
        <f t="shared" si="15"/>
        <v>179.40839070178103</v>
      </c>
      <c r="S93" t="str">
        <f t="shared" si="16"/>
        <v>-0.0304445051542707+0.0316330110746908i</v>
      </c>
      <c r="T93">
        <f t="shared" si="17"/>
        <v>-27.150021696362288</v>
      </c>
      <c r="U93">
        <f t="shared" si="18"/>
        <v>133.90317688473141</v>
      </c>
    </row>
    <row r="94" spans="2:21" x14ac:dyDescent="0.35">
      <c r="B94">
        <f t="shared" si="21"/>
        <v>540000</v>
      </c>
      <c r="C94" s="208" t="str">
        <f t="shared" si="0"/>
        <v>-3.6656-3.39292006587698i</v>
      </c>
      <c r="D94" s="208" t="str">
        <f t="shared" si="1"/>
        <v>0.00518901965704636-0.0145871646364175i</v>
      </c>
      <c r="E94" s="208" t="str">
        <f t="shared" si="2"/>
        <v>0.01+7.46442414492935i</v>
      </c>
      <c r="F94" s="208" t="str">
        <f t="shared" si="3"/>
        <v>0.0151890196570464+7.44983698029293i</v>
      </c>
      <c r="G94" s="208" t="str">
        <f t="shared" si="4"/>
        <v>0.00328409450350121-1.61076680598079i</v>
      </c>
      <c r="H94" s="208" t="str">
        <f t="shared" si="5"/>
        <v>-0.50092960203508+0.538979455376729i</v>
      </c>
      <c r="I94" s="208">
        <f t="shared" si="6"/>
        <v>-2.6645822998769644</v>
      </c>
      <c r="J94" s="208">
        <f t="shared" si="7"/>
        <v>132.90450533185074</v>
      </c>
      <c r="K94" s="208" t="str">
        <f t="shared" si="8"/>
        <v>-0.0234794793587839-0.00840620624635622i</v>
      </c>
      <c r="L94" t="str">
        <f t="shared" si="9"/>
        <v>-0.0288052173516998+0.0314742625120371i</v>
      </c>
      <c r="M94">
        <f t="shared" si="10"/>
        <v>-27.398403906265511</v>
      </c>
      <c r="N94">
        <f t="shared" si="11"/>
        <v>132.46472260755425</v>
      </c>
      <c r="O94" t="str">
        <f t="shared" si="12"/>
        <v>8808.87249152354-3251.00138566365i</v>
      </c>
      <c r="P94" t="str">
        <f t="shared" si="13"/>
        <v>-0.0289828836900219+0.000282533205932346i</v>
      </c>
      <c r="Q94">
        <f t="shared" si="14"/>
        <v>-30.756755434560141</v>
      </c>
      <c r="R94">
        <f t="shared" si="15"/>
        <v>179.44148250740756</v>
      </c>
      <c r="S94" t="str">
        <f t="shared" si="16"/>
        <v>-0.0265252268319915+0.0292124830024643i</v>
      </c>
      <c r="T94">
        <f t="shared" si="17"/>
        <v>-28.077234313469376</v>
      </c>
      <c r="U94">
        <f t="shared" si="18"/>
        <v>132.2397626961276</v>
      </c>
    </row>
    <row r="95" spans="2:21" x14ac:dyDescent="0.35">
      <c r="B95">
        <f t="shared" si="21"/>
        <v>560000</v>
      </c>
      <c r="C95" s="208" t="str">
        <f t="shared" si="0"/>
        <v>-4.0176-3.51858377202057i</v>
      </c>
      <c r="D95" s="208" t="str">
        <f t="shared" si="1"/>
        <v>0.00517401724783859-0.0140664065983706i</v>
      </c>
      <c r="E95" s="208" t="str">
        <f t="shared" si="2"/>
        <v>0.01+7.74088429844525i</v>
      </c>
      <c r="F95" s="208" t="str">
        <f t="shared" si="3"/>
        <v>0.0151740172478386+7.72681789184688i</v>
      </c>
      <c r="G95" s="208" t="str">
        <f t="shared" si="4"/>
        <v>0.0030498521834887-1.55302660027129i</v>
      </c>
      <c r="H95" s="208" t="str">
        <f t="shared" si="5"/>
        <v>-0.500880772017612+0.569656212655614i</v>
      </c>
      <c r="I95" s="208">
        <f t="shared" si="6"/>
        <v>-2.4003788011607186</v>
      </c>
      <c r="J95" s="208">
        <f t="shared" si="7"/>
        <v>131.32414882406098</v>
      </c>
      <c r="K95" s="208" t="str">
        <f t="shared" si="8"/>
        <v>-0.0218297236297004-0.00807828687703366i</v>
      </c>
      <c r="L95" t="str">
        <f t="shared" si="9"/>
        <v>-0.0253947083903109+0.0282352992380999i</v>
      </c>
      <c r="M95">
        <f t="shared" si="10"/>
        <v>-28.409975950842984</v>
      </c>
      <c r="N95">
        <f t="shared" si="11"/>
        <v>131.96807942414264</v>
      </c>
      <c r="O95" t="str">
        <f t="shared" si="12"/>
        <v>8741.98990778992-3326.878849498i</v>
      </c>
      <c r="P95" t="str">
        <f t="shared" si="13"/>
        <v>-0.0269473138184552+0.000248113946399151i</v>
      </c>
      <c r="Q95">
        <f t="shared" si="14"/>
        <v>-31.389322238911348</v>
      </c>
      <c r="R95">
        <f t="shared" si="15"/>
        <v>179.47247134305286</v>
      </c>
      <c r="S95" t="str">
        <f t="shared" si="16"/>
        <v>-0.0232007120938698+0.0269766079402203i</v>
      </c>
      <c r="T95">
        <f t="shared" si="17"/>
        <v>-28.975627206239039</v>
      </c>
      <c r="U95">
        <f t="shared" si="18"/>
        <v>130.69654348760665</v>
      </c>
    </row>
    <row r="96" spans="2:21" x14ac:dyDescent="0.35">
      <c r="B96">
        <f t="shared" si="21"/>
        <v>580000</v>
      </c>
      <c r="C96" s="208" t="str">
        <f t="shared" si="0"/>
        <v>-4.3824-3.64424747816416i</v>
      </c>
      <c r="D96" s="208" t="str">
        <f t="shared" si="1"/>
        <v>0.00516053950582571-0.0135815420930282i</v>
      </c>
      <c r="E96" s="208" t="str">
        <f t="shared" si="2"/>
        <v>0.01+8.01734445196115i</v>
      </c>
      <c r="F96" s="208" t="str">
        <f t="shared" si="3"/>
        <v>0.0151605395058257+8.00376290986812i</v>
      </c>
      <c r="G96" s="208" t="str">
        <f t="shared" si="4"/>
        <v>0.00283991874052449-1.49928940679947i</v>
      </c>
      <c r="H96" s="208" t="str">
        <f t="shared" si="5"/>
        <v>-0.500836874727835+0.599967477154247i</v>
      </c>
      <c r="I96" s="208">
        <f t="shared" si="6"/>
        <v>-2.1410200350708899</v>
      </c>
      <c r="J96" s="208">
        <f t="shared" si="7"/>
        <v>129.85422998817683</v>
      </c>
      <c r="K96" s="208" t="str">
        <f t="shared" si="8"/>
        <v>-0.0203480066752245-0.00777571269036987i</v>
      </c>
      <c r="L96" t="str">
        <f t="shared" si="9"/>
        <v>-0.0225447131216376+0.0254121961361769i</v>
      </c>
      <c r="M96">
        <f t="shared" si="10"/>
        <v>-29.377777070442924</v>
      </c>
      <c r="N96">
        <f t="shared" si="11"/>
        <v>131.57819277671712</v>
      </c>
      <c r="O96" t="str">
        <f t="shared" si="12"/>
        <v>8673.73856308881-3401.31689383715i</v>
      </c>
      <c r="P96" t="str">
        <f t="shared" si="13"/>
        <v>-0.025119176109827+0.000218528607289197i</v>
      </c>
      <c r="Q96">
        <f t="shared" si="14"/>
        <v>-31.999563504390242</v>
      </c>
      <c r="R96">
        <f t="shared" si="15"/>
        <v>179.50155805329871</v>
      </c>
      <c r="S96" t="str">
        <f t="shared" si="16"/>
        <v>-0.0203693174351524+0.0249206240814144i</v>
      </c>
      <c r="T96">
        <f t="shared" si="17"/>
        <v>-29.846626317147681</v>
      </c>
      <c r="U96">
        <f t="shared" si="18"/>
        <v>129.2614604278582</v>
      </c>
    </row>
    <row r="97" spans="2:21" x14ac:dyDescent="0.35">
      <c r="B97">
        <f t="shared" si="21"/>
        <v>600000</v>
      </c>
      <c r="C97" s="208" t="str">
        <f t="shared" si="0"/>
        <v>-4.76-3.76991118430775i</v>
      </c>
      <c r="D97" s="208" t="str">
        <f t="shared" si="1"/>
        <v>0.00514838663065111-0.0131289844038706i</v>
      </c>
      <c r="E97" s="208" t="str">
        <f t="shared" si="2"/>
        <v>0.01+8.29380460547705i</v>
      </c>
      <c r="F97" s="208" t="str">
        <f t="shared" si="3"/>
        <v>0.0151483866306511+8.28067562107318i</v>
      </c>
      <c r="G97" s="208" t="str">
        <f t="shared" si="4"/>
        <v>0.002651029918115-1.44915226610684i</v>
      </c>
      <c r="H97" s="208" t="str">
        <f t="shared" si="5"/>
        <v>-0.500797268417045+0.629950054928544i</v>
      </c>
      <c r="I97" s="208">
        <f t="shared" si="6"/>
        <v>-1.8866970505652236</v>
      </c>
      <c r="J97" s="208">
        <f t="shared" si="7"/>
        <v>128.48397354303629</v>
      </c>
      <c r="K97" s="208" t="str">
        <f t="shared" si="8"/>
        <v>-0.0190122489735626-0.00749560148305134i</v>
      </c>
      <c r="L97" t="str">
        <f t="shared" si="9"/>
        <v>-0.0201419225221399+0.0229441199686976i</v>
      </c>
      <c r="M97">
        <f t="shared" si="10"/>
        <v>-30.305236615314605</v>
      </c>
      <c r="N97">
        <f t="shared" si="11"/>
        <v>131.27888110162615</v>
      </c>
      <c r="O97" t="str">
        <f t="shared" si="12"/>
        <v>8604.20590015775-3474.22519207488i</v>
      </c>
      <c r="P97" t="str">
        <f t="shared" si="13"/>
        <v>-0.0234711954789926+0.000192983264582655i</v>
      </c>
      <c r="Q97">
        <f t="shared" si="14"/>
        <v>-32.589002202582549</v>
      </c>
      <c r="R97">
        <f t="shared" si="15"/>
        <v>179.52891716015912</v>
      </c>
      <c r="S97" t="str">
        <f t="shared" si="16"/>
        <v>-0.0179482806027009+0.0230357385658979i</v>
      </c>
      <c r="T97">
        <f t="shared" si="17"/>
        <v>-30.691599237828001</v>
      </c>
      <c r="U97">
        <f t="shared" si="18"/>
        <v>127.92391560379814</v>
      </c>
    </row>
    <row r="98" spans="2:21" x14ac:dyDescent="0.35">
      <c r="B98">
        <f t="shared" si="21"/>
        <v>620000</v>
      </c>
      <c r="C98" s="208" t="str">
        <f t="shared" si="0"/>
        <v>-5.1504-3.89557489045134i</v>
      </c>
      <c r="D98" s="208" t="str">
        <f t="shared" si="1"/>
        <v>0.00513739050802906-0.0127056092118399i</v>
      </c>
      <c r="E98" s="208" t="str">
        <f t="shared" si="2"/>
        <v>0.01+8.57026475899296i</v>
      </c>
      <c r="F98" s="208" t="str">
        <f t="shared" si="3"/>
        <v>0.0151373905080291+8.55755914978112i</v>
      </c>
      <c r="G98" s="208" t="str">
        <f t="shared" si="4"/>
        <v>0.00248045345850266-1.40226462270077i</v>
      </c>
      <c r="H98" s="208" t="str">
        <f t="shared" si="5"/>
        <v>-0.500761412260923+0.659635963331652i</v>
      </c>
      <c r="I98" s="208">
        <f t="shared" si="6"/>
        <v>-1.6375085016149293</v>
      </c>
      <c r="J98" s="208">
        <f t="shared" si="7"/>
        <v>127.20388302897857</v>
      </c>
      <c r="K98" s="208" t="str">
        <f t="shared" si="8"/>
        <v>-0.0178038832495708-0.00723549663471978i</v>
      </c>
      <c r="L98" t="str">
        <f t="shared" si="9"/>
        <v>-0.0180995700075687+0.0207794434613152i</v>
      </c>
      <c r="M98">
        <f t="shared" si="10"/>
        <v>-31.195410138794234</v>
      </c>
      <c r="N98">
        <f t="shared" si="11"/>
        <v>131.05692265304117</v>
      </c>
      <c r="O98" t="str">
        <f t="shared" si="12"/>
        <v>8533.47869996494-3545.52678841032i</v>
      </c>
      <c r="P98" t="str">
        <f t="shared" si="13"/>
        <v>-0.0219804390801917+0.000170833927552008i</v>
      </c>
      <c r="Q98">
        <f t="shared" si="14"/>
        <v>-33.159010398354027</v>
      </c>
      <c r="R98">
        <f t="shared" si="15"/>
        <v>179.55470107153175</v>
      </c>
      <c r="S98" t="str">
        <f t="shared" si="16"/>
        <v>-0.0158700313526884+0.0213110076189597i</v>
      </c>
      <c r="T98">
        <f t="shared" si="17"/>
        <v>-31.511848779306597</v>
      </c>
      <c r="U98">
        <f t="shared" si="18"/>
        <v>126.67457806666386</v>
      </c>
    </row>
    <row r="99" spans="2:21" x14ac:dyDescent="0.35">
      <c r="B99">
        <f t="shared" si="21"/>
        <v>640000</v>
      </c>
      <c r="C99" s="208" t="str">
        <f t="shared" si="0"/>
        <v>-5.5536-4.02123859659494i</v>
      </c>
      <c r="D99" s="208" t="str">
        <f t="shared" si="1"/>
        <v>0.00512740886580995-0.0123086824180386i</v>
      </c>
      <c r="E99" s="208" t="str">
        <f t="shared" si="2"/>
        <v>0.01+8.84672491250886i</v>
      </c>
      <c r="F99" s="208" t="str">
        <f t="shared" si="3"/>
        <v>0.0151274088658099+8.83441623009082i</v>
      </c>
      <c r="G99" s="208" t="str">
        <f t="shared" si="4"/>
        <v>0.00232588803122105-1.35832006357905i</v>
      </c>
      <c r="H99" s="208" t="str">
        <f t="shared" si="5"/>
        <v>-0.500728847921277+0.689053186337371i</v>
      </c>
      <c r="I99" s="208">
        <f t="shared" si="6"/>
        <v>-1.3934841262169053</v>
      </c>
      <c r="J99" s="208">
        <f t="shared" si="7"/>
        <v>126.00557277309936</v>
      </c>
      <c r="K99" s="208" t="str">
        <f t="shared" si="8"/>
        <v>-0.0167072045057324-0.00699329095371897i</v>
      </c>
      <c r="L99" t="str">
        <f t="shared" si="9"/>
        <v>-0.016350478044953+0.0188745678609614i</v>
      </c>
      <c r="M99">
        <f t="shared" si="10"/>
        <v>-32.051026377963588</v>
      </c>
      <c r="N99">
        <f t="shared" si="11"/>
        <v>130.90141252397299</v>
      </c>
      <c r="O99" t="str">
        <f t="shared" si="12"/>
        <v>8461.64287588011-3615.15652563391i</v>
      </c>
      <c r="P99" t="str">
        <f t="shared" si="13"/>
        <v>-0.0206275120251771+0.000151554639925911i</v>
      </c>
      <c r="Q99">
        <f t="shared" si="14"/>
        <v>-33.71082858840451</v>
      </c>
      <c r="R99">
        <f t="shared" si="15"/>
        <v>179.57904351336654</v>
      </c>
      <c r="S99" t="str">
        <f t="shared" si="16"/>
        <v>-0.0140792314664923+0.0197345548647686i</v>
      </c>
      <c r="T99">
        <f t="shared" si="17"/>
        <v>-32.308609997585698</v>
      </c>
      <c r="U99">
        <f t="shared" si="18"/>
        <v>125.50521499473557</v>
      </c>
    </row>
    <row r="100" spans="2:21" x14ac:dyDescent="0.35">
      <c r="B100">
        <f t="shared" si="21"/>
        <v>660000</v>
      </c>
      <c r="C100" s="208" t="str">
        <f t="shared" si="0"/>
        <v>-5.9696-4.14690230273853i</v>
      </c>
      <c r="D100" s="208" t="str">
        <f t="shared" si="1"/>
        <v>0.00511832064984458-0.0119358010749392i</v>
      </c>
      <c r="E100" s="208" t="str">
        <f t="shared" si="2"/>
        <v>0.01+9.12318506602476i</v>
      </c>
      <c r="F100" s="208" t="str">
        <f t="shared" si="3"/>
        <v>0.0151183206498446+9.11124926494982i</v>
      </c>
      <c r="G100" s="208" t="str">
        <f t="shared" si="4"/>
        <v>0.00218538393458076-1.31704957374262i</v>
      </c>
      <c r="H100" s="208" t="str">
        <f t="shared" si="5"/>
        <v>-0.500699184916119+0.718226291091711i</v>
      </c>
      <c r="I100" s="208">
        <f t="shared" si="6"/>
        <v>-1.1546026044965814</v>
      </c>
      <c r="J100" s="208">
        <f t="shared" si="7"/>
        <v>124.88162189448998</v>
      </c>
      <c r="K100" s="208" t="str">
        <f t="shared" si="8"/>
        <v>-0.0157088562223052-0.00676716633807138i</v>
      </c>
      <c r="L100" t="str">
        <f t="shared" si="9"/>
        <v>-0.014842093588087+0.0171927419773973i</v>
      </c>
      <c r="M100">
        <f t="shared" si="10"/>
        <v>-32.874528925475417</v>
      </c>
      <c r="N100">
        <f t="shared" si="11"/>
        <v>130.80327841294343</v>
      </c>
      <c r="O100" t="str">
        <f t="shared" si="12"/>
        <v>8388.78328110869-3683.0597264653i</v>
      </c>
      <c r="P100" t="str">
        <f t="shared" si="13"/>
        <v>-0.0193959217623596+0.000134713093386825i</v>
      </c>
      <c r="Q100">
        <f t="shared" si="14"/>
        <v>-34.245582032980799</v>
      </c>
      <c r="R100">
        <f t="shared" si="15"/>
        <v>179.60206234674149</v>
      </c>
      <c r="S100" t="str">
        <f t="shared" si="16"/>
        <v>-0.0125304073527271+0.0182943444437794i</v>
      </c>
      <c r="T100">
        <f t="shared" si="17"/>
        <v>-33.083049613615543</v>
      </c>
      <c r="U100">
        <f t="shared" si="18"/>
        <v>124.4085456837972</v>
      </c>
    </row>
    <row r="101" spans="2:21" x14ac:dyDescent="0.35">
      <c r="B101">
        <f t="shared" si="21"/>
        <v>680000</v>
      </c>
      <c r="C101" s="208" t="str">
        <f t="shared" si="0"/>
        <v>-6.3984-4.27256600888212i</v>
      </c>
      <c r="D101" s="208" t="str">
        <f t="shared" si="1"/>
        <v>0.00511002233712501-0.0115848447305847i</v>
      </c>
      <c r="E101" s="208" t="str">
        <f t="shared" si="2"/>
        <v>0.01+9.39964521954066i</v>
      </c>
      <c r="F101" s="208" t="str">
        <f t="shared" si="3"/>
        <v>0.015110022337125+9.38806037481008i</v>
      </c>
      <c r="G101" s="208" t="str">
        <f t="shared" si="4"/>
        <v>0.00205728035770945-1.27821599301236i</v>
      </c>
      <c r="H101" s="208" t="str">
        <f t="shared" si="5"/>
        <v>-0.500672088926176+0.747176934588433i</v>
      </c>
      <c r="I101" s="208">
        <f t="shared" si="6"/>
        <v>-0.92080515240290606</v>
      </c>
      <c r="J101" s="208">
        <f t="shared" si="7"/>
        <v>123.82544808458701</v>
      </c>
      <c r="K101" s="208" t="str">
        <f t="shared" si="8"/>
        <v>-0.0147974210626167-0.00655554554947493i</v>
      </c>
      <c r="L101" t="str">
        <f t="shared" si="9"/>
        <v>-0.0135329022712068+0.0157029836787998i</v>
      </c>
      <c r="M101">
        <f t="shared" si="10"/>
        <v>-33.668112592240796</v>
      </c>
      <c r="N101">
        <f t="shared" si="11"/>
        <v>130.75491195595964</v>
      </c>
      <c r="O101" t="str">
        <f t="shared" si="12"/>
        <v>8314.98352970873-3749.19107548977i</v>
      </c>
      <c r="P101" t="str">
        <f t="shared" si="13"/>
        <v>-0.0182715718567217+0.00011995182232881i</v>
      </c>
      <c r="Q101">
        <f t="shared" si="14"/>
        <v>-34.7642946256206</v>
      </c>
      <c r="R101">
        <f t="shared" si="15"/>
        <v>179.62386189398364</v>
      </c>
      <c r="S101" t="str">
        <f t="shared" si="16"/>
        <v>-0.011186058905042+0.0169786563841217i</v>
      </c>
      <c r="T101">
        <f t="shared" si="17"/>
        <v>-33.836267055001244</v>
      </c>
      <c r="U101">
        <f t="shared" si="18"/>
        <v>123.37811578543273</v>
      </c>
    </row>
    <row r="102" spans="2:21" x14ac:dyDescent="0.35">
      <c r="B102">
        <f t="shared" si="21"/>
        <v>700000</v>
      </c>
      <c r="C102" s="208" t="str">
        <f t="shared" si="0"/>
        <v>-6.84-4.39822971502571i</v>
      </c>
      <c r="D102" s="208" t="str">
        <f t="shared" si="1"/>
        <v>0.00510242497521581-0.0112539351055675i</v>
      </c>
      <c r="E102" s="208" t="str">
        <f t="shared" si="2"/>
        <v>0.01+9.67610537305656i</v>
      </c>
      <c r="F102" s="208" t="str">
        <f t="shared" si="3"/>
        <v>0.0151024249752158+9.66485143795099i</v>
      </c>
      <c r="G102" s="208" t="str">
        <f t="shared" si="4"/>
        <v>0.00194015535649148-1.24160943145272i</v>
      </c>
      <c r="H102" s="208" t="str">
        <f t="shared" si="5"/>
        <v>-0.500647272383833+0.775924282679265i</v>
      </c>
      <c r="I102" s="208">
        <f t="shared" si="6"/>
        <v>-0.69200587516233203</v>
      </c>
      <c r="J102" s="208">
        <f t="shared" si="7"/>
        <v>122.83119880215531</v>
      </c>
      <c r="K102" s="208" t="str">
        <f t="shared" si="8"/>
        <v>-0.0139630924708827-0.00635705335498454i</v>
      </c>
      <c r="L102" t="str">
        <f t="shared" si="9"/>
        <v>-0.0123898091180582+0.0143791396098553i</v>
      </c>
      <c r="M102">
        <f t="shared" si="10"/>
        <v>-34.433754856551232</v>
      </c>
      <c r="N102">
        <f t="shared" si="11"/>
        <v>130.74988510684886</v>
      </c>
      <c r="O102" t="str">
        <f t="shared" si="12"/>
        <v>8240.32583138823-3813.51366111639i</v>
      </c>
      <c r="P102" t="str">
        <f t="shared" si="13"/>
        <v>-0.0172423559041902+0.000106973584586551i</v>
      </c>
      <c r="Q102">
        <f t="shared" si="14"/>
        <v>-35.2679007338443</v>
      </c>
      <c r="R102">
        <f t="shared" si="15"/>
        <v>179.64453487022897</v>
      </c>
      <c r="S102" t="str">
        <f t="shared" si="16"/>
        <v>-0.0100151485586038+0.0157763643015543i</v>
      </c>
      <c r="T102">
        <f t="shared" si="17"/>
        <v>-34.569296561900003</v>
      </c>
      <c r="U102">
        <f t="shared" si="18"/>
        <v>122.40818922505964</v>
      </c>
    </row>
    <row r="103" spans="2:21" x14ac:dyDescent="0.35">
      <c r="B103">
        <f t="shared" si="21"/>
        <v>720000</v>
      </c>
      <c r="C103" s="208" t="str">
        <f t="shared" si="0"/>
        <v>-7.2944-4.5238934211693i</v>
      </c>
      <c r="D103" s="208" t="str">
        <f t="shared" si="1"/>
        <v>0.00509545178895314-0.0109414024842729i</v>
      </c>
      <c r="E103" s="208" t="str">
        <f t="shared" si="2"/>
        <v>0.01+9.95256552657247i</v>
      </c>
      <c r="F103" s="208" t="str">
        <f t="shared" si="3"/>
        <v>0.0150954517889531+9.9416241240882i</v>
      </c>
      <c r="G103" s="208" t="str">
        <f t="shared" si="4"/>
        <v>0.00183278567546608-1.20704345522345i</v>
      </c>
      <c r="H103" s="208" t="str">
        <f t="shared" si="5"/>
        <v>-0.500624486849818+0.804485358637177i</v>
      </c>
      <c r="I103" s="208">
        <f t="shared" si="6"/>
        <v>-0.46809965400708203</v>
      </c>
      <c r="J103" s="208">
        <f t="shared" si="7"/>
        <v>121.89365761770993</v>
      </c>
      <c r="K103" s="208" t="str">
        <f t="shared" si="8"/>
        <v>-0.0131974093885584-0.00617048497900519i</v>
      </c>
      <c r="L103" t="str">
        <f t="shared" si="9"/>
        <v>-0.0113862043869244+0.0131990859344379i</v>
      </c>
      <c r="M103">
        <f t="shared" si="10"/>
        <v>-35.173242942500437</v>
      </c>
      <c r="N103">
        <f t="shared" si="11"/>
        <v>130.78272977535525</v>
      </c>
      <c r="O103" t="str">
        <f t="shared" si="12"/>
        <v>8164.89084016959-3875.99814625044i</v>
      </c>
      <c r="P103" t="str">
        <f t="shared" si="13"/>
        <v>-0.016297829558282+0.0000955299096230327i</v>
      </c>
      <c r="Q103">
        <f t="shared" si="14"/>
        <v>-35.757255357323395</v>
      </c>
      <c r="R103">
        <f t="shared" si="15"/>
        <v>179.66416399583034</v>
      </c>
      <c r="S103" t="str">
        <f t="shared" si="16"/>
        <v>-0.0089918927108635+0.0146770831747708i</v>
      </c>
      <c r="T103">
        <f t="shared" si="17"/>
        <v>-35.283109958360996</v>
      </c>
      <c r="U103">
        <f t="shared" si="18"/>
        <v>121.49365539979901</v>
      </c>
    </row>
    <row r="104" spans="2:21" x14ac:dyDescent="0.35">
      <c r="B104">
        <f t="shared" si="21"/>
        <v>740000</v>
      </c>
      <c r="C104" s="208" t="str">
        <f t="shared" si="0"/>
        <v>-7.7616-4.64955712731289i</v>
      </c>
      <c r="D104" s="208" t="str">
        <f t="shared" si="1"/>
        <v>0.00508903623351255-0.0106457575514158i</v>
      </c>
      <c r="E104" s="208" t="str">
        <f t="shared" si="2"/>
        <v>0.01+10.2290256800884i</v>
      </c>
      <c r="F104" s="208" t="str">
        <f t="shared" si="3"/>
        <v>0.0150890362335125+10.218379922537i</v>
      </c>
      <c r="G104" s="208" t="str">
        <f t="shared" si="4"/>
        <v>0.00173411425693018-1.17435189578543i</v>
      </c>
      <c r="H104" s="208" t="str">
        <f t="shared" si="5"/>
        <v>-0.5006035168002+0.832875334727863i</v>
      </c>
      <c r="I104" s="208">
        <f t="shared" si="6"/>
        <v>-0.24896815112387963</v>
      </c>
      <c r="J104" s="208">
        <f t="shared" si="7"/>
        <v>121.00816363134518</v>
      </c>
      <c r="K104" s="208" t="str">
        <f t="shared" si="8"/>
        <v>-0.0124930405922906-0.00599478030849194i</v>
      </c>
      <c r="L104" t="str">
        <f t="shared" si="9"/>
        <v>-0.0105005204473667+0.012144058635362i</v>
      </c>
      <c r="M104">
        <f t="shared" si="10"/>
        <v>-35.88819709508693</v>
      </c>
      <c r="N104">
        <f t="shared" si="11"/>
        <v>130.84876500040775</v>
      </c>
      <c r="O104" t="str">
        <f t="shared" si="12"/>
        <v>8088.75751690231-3936.62204336968i</v>
      </c>
      <c r="P104" t="str">
        <f t="shared" si="13"/>
        <v>-0.015428943951367+0.0000854120635315194i</v>
      </c>
      <c r="Q104">
        <f t="shared" si="14"/>
        <v>-36.233142882841193</v>
      </c>
      <c r="R104">
        <f t="shared" si="15"/>
        <v>179.68282334903782</v>
      </c>
      <c r="S104" t="str">
        <f t="shared" si="16"/>
        <v>-0.00809479318420987+0.013671232930272i</v>
      </c>
      <c r="T104">
        <f t="shared" si="17"/>
        <v>-35.978619806676647</v>
      </c>
      <c r="U104">
        <f t="shared" si="18"/>
        <v>120.6299494945445</v>
      </c>
    </row>
    <row r="105" spans="2:21" x14ac:dyDescent="0.35">
      <c r="B105">
        <f t="shared" si="21"/>
        <v>760000</v>
      </c>
      <c r="C105" s="208" t="str">
        <f t="shared" si="0"/>
        <v>-8.2416-4.77522083345649i</v>
      </c>
      <c r="D105" s="208" t="str">
        <f t="shared" si="1"/>
        <v>0.00508312040117882-0.0103656676717542i</v>
      </c>
      <c r="E105" s="208" t="str">
        <f t="shared" si="2"/>
        <v>0.01+10.5054858336043i</v>
      </c>
      <c r="F105" s="208" t="str">
        <f t="shared" si="3"/>
        <v>0.0150831204011788+10.4951201659325i</v>
      </c>
      <c r="G105" s="208" t="str">
        <f t="shared" si="4"/>
        <v>0.00164322379772326-1.14338616665009i</v>
      </c>
      <c r="H105" s="208" t="str">
        <f t="shared" si="5"/>
        <v>-0.500584174533505+0.86110777738283i</v>
      </c>
      <c r="I105" s="208">
        <f t="shared" si="6"/>
        <v>-3.4484376008620504E-2</v>
      </c>
      <c r="J105" s="208">
        <f t="shared" si="7"/>
        <v>120.17054211415623</v>
      </c>
      <c r="K105" s="208" t="str">
        <f t="shared" si="8"/>
        <v>-0.0118436083195659-0.00582900266192224i</v>
      </c>
      <c r="L105" t="str">
        <f t="shared" si="9"/>
        <v>-0.00971514434263787+0.0111980968628051i</v>
      </c>
      <c r="M105">
        <f t="shared" si="10"/>
        <v>-36.580090586785417</v>
      </c>
      <c r="N105">
        <f t="shared" si="11"/>
        <v>130.94396019666246</v>
      </c>
      <c r="O105" t="str">
        <f t="shared" si="12"/>
        <v>8012.00300550814-3995.36907501681i</v>
      </c>
      <c r="P105" t="str">
        <f t="shared" si="13"/>
        <v>-0.0146278277143318+0.0000764438726152672i</v>
      </c>
      <c r="Q105">
        <f t="shared" si="14"/>
        <v>-36.696284662666834</v>
      </c>
      <c r="R105">
        <f t="shared" si="15"/>
        <v>179.70057950609481</v>
      </c>
      <c r="S105" t="str">
        <f t="shared" si="16"/>
        <v>-0.00730585919649305+0.0127500486017468i</v>
      </c>
      <c r="T105">
        <f t="shared" si="17"/>
        <v>-36.65668274700063</v>
      </c>
      <c r="U105">
        <f t="shared" si="18"/>
        <v>119.8129840135846</v>
      </c>
    </row>
    <row r="106" spans="2:21" x14ac:dyDescent="0.35">
      <c r="B106">
        <f t="shared" si="21"/>
        <v>780000</v>
      </c>
      <c r="C106" s="208" t="str">
        <f t="shared" si="0"/>
        <v>-8.7344-4.90088453960008i</v>
      </c>
      <c r="D106" s="208" t="str">
        <f t="shared" si="1"/>
        <v>0.0050776537102447-0.0100999368162139i</v>
      </c>
      <c r="E106" s="208" t="str">
        <f t="shared" si="2"/>
        <v>0.01+10.7819459871202i</v>
      </c>
      <c r="F106" s="208" t="str">
        <f t="shared" si="3"/>
        <v>0.0150776537102447+10.771846050304i</v>
      </c>
      <c r="G106" s="208" t="str">
        <f t="shared" si="4"/>
        <v>0.00155931509803359-1.11401299583633i</v>
      </c>
      <c r="H106" s="208" t="str">
        <f t="shared" si="5"/>
        <v>-0.500566295973129+0.889194854373274i</v>
      </c>
      <c r="I106" s="208">
        <f t="shared" si="6"/>
        <v>0.17548385021401419</v>
      </c>
      <c r="J106" s="208">
        <f t="shared" si="7"/>
        <v>119.37704475465593</v>
      </c>
      <c r="K106" s="208" t="str">
        <f t="shared" si="8"/>
        <v>-0.0112435432082951-0.00567232120553586i</v>
      </c>
      <c r="L106" t="str">
        <f t="shared" si="9"/>
        <v>-0.00901559065237142+0.0103475821736584i</v>
      </c>
      <c r="M106">
        <f t="shared" si="10"/>
        <v>-37.250266934582207</v>
      </c>
      <c r="N106">
        <f t="shared" si="11"/>
        <v>131.06482603412763</v>
      </c>
      <c r="O106" t="str">
        <f t="shared" si="12"/>
        <v>7934.70252275485-4052.22860479729i</v>
      </c>
      <c r="P106" t="str">
        <f t="shared" si="13"/>
        <v>-0.0138876077235079+0.0000684759868557969i</v>
      </c>
      <c r="Q106">
        <f t="shared" si="14"/>
        <v>-37.147345601339538</v>
      </c>
      <c r="R106">
        <f t="shared" si="15"/>
        <v>179.71749250639726</v>
      </c>
      <c r="S106" t="str">
        <f t="shared" si="16"/>
        <v>-0.00660998064063698+0.0119055576587543i</v>
      </c>
      <c r="T106">
        <f t="shared" si="17"/>
        <v>-37.318102885818966</v>
      </c>
      <c r="U106">
        <f t="shared" si="18"/>
        <v>119.03908987802745</v>
      </c>
    </row>
    <row r="107" spans="2:21" x14ac:dyDescent="0.35">
      <c r="B107">
        <f t="shared" si="21"/>
        <v>800000</v>
      </c>
      <c r="C107" s="208" t="str">
        <f t="shared" si="0"/>
        <v>-9.24-5.02654824574367i</v>
      </c>
      <c r="D107" s="208" t="str">
        <f t="shared" si="1"/>
        <v>0.00507259182035538-0.0098474884968531i</v>
      </c>
      <c r="E107" s="208" t="str">
        <f t="shared" si="2"/>
        <v>0.01+11.0584061406361i</v>
      </c>
      <c r="F107" s="208" t="str">
        <f t="shared" si="3"/>
        <v>0.0150725918203554+11.0485586521392i</v>
      </c>
      <c r="G107" s="208" t="str">
        <f t="shared" si="4"/>
        <v>0.00148168923294558-1.08611250072692i</v>
      </c>
      <c r="H107" s="208" t="str">
        <f t="shared" si="5"/>
        <v>-0.500549737189916+0.917147510688938i</v>
      </c>
      <c r="I107" s="208">
        <f t="shared" si="6"/>
        <v>0.38107127626551029</v>
      </c>
      <c r="J107" s="208">
        <f t="shared" si="7"/>
        <v>118.6242981107963</v>
      </c>
      <c r="K107" s="208" t="str">
        <f t="shared" si="8"/>
        <v>-0.0106879643525133-0.00552399630485044i</v>
      </c>
      <c r="L107" t="str">
        <f t="shared" si="9"/>
        <v>-0.00838986672914563+0.00958085779092742i</v>
      </c>
      <c r="M107">
        <f t="shared" si="10"/>
        <v>-37.899954744587482</v>
      </c>
      <c r="N107">
        <f t="shared" si="11"/>
        <v>131.20832667512252</v>
      </c>
      <c r="O107" t="str">
        <f t="shared" si="12"/>
        <v>7856.92926127538-4107.19512711333i</v>
      </c>
      <c r="P107" t="str">
        <f t="shared" si="13"/>
        <v>-0.0132022609040844+0.0000613812667189786i</v>
      </c>
      <c r="Q107">
        <f t="shared" si="14"/>
        <v>-37.586939902756413</v>
      </c>
      <c r="R107">
        <f t="shared" si="15"/>
        <v>179.73361667295387</v>
      </c>
      <c r="S107" t="str">
        <f t="shared" si="16"/>
        <v>-0.00599442172236753+0.0111305381963968i</v>
      </c>
      <c r="T107">
        <f t="shared" si="17"/>
        <v>-37.963635141058255</v>
      </c>
      <c r="U107">
        <f t="shared" si="18"/>
        <v>118.30496567261473</v>
      </c>
    </row>
    <row r="108" spans="2:21" x14ac:dyDescent="0.35">
      <c r="B108">
        <f t="shared" si="21"/>
        <v>820000</v>
      </c>
      <c r="C108" s="208" t="str">
        <f t="shared" ref="C108:C123" si="22">COMPLEX((1-(2*PI()*B108)^2/$C$35^2),(2*PI()*B108/($C$34*$C$35)))</f>
        <v>-9.7584-5.15221195188726i</v>
      </c>
      <c r="D108" s="208" t="str">
        <f t="shared" ref="D108:D123" si="23">IMDIV(COMPLEX($C$12,(2*PI()*B108*$C$11*$C$12*$C$10*0.000001)),COMPLEX(1,2*PI()*B108*$C$10*0.000001*($C$11+$C$12)))</f>
        <v>0.00506789573068095-0.009607351197384i</v>
      </c>
      <c r="E108" s="208" t="str">
        <f t="shared" ref="E108:E123" si="24">COMPLEX($C$8,2*PI()*B108*$C$7*0.000001)</f>
        <v>0.01+11.334866294152i</v>
      </c>
      <c r="F108" s="208" t="str">
        <f t="shared" ref="F108:F123" si="25">IMSUM(D108,E108)</f>
        <v>0.015067895730681+11.3252589429546i</v>
      </c>
      <c r="G108" s="208" t="str">
        <f t="shared" ref="G108:G123" si="26">IMDIV(COMPLEX($C$5,0),F108)</f>
        <v>0.00140973279293864-1.05957654643812i</v>
      </c>
      <c r="H108" s="208" t="str">
        <f t="shared" ref="H108:H123" si="27">IMPRODUCT(COMPLEX($C$31,0),C108,COMPLEX($C$25,0),G108)</f>
        <v>-0.500534371506962+0.94497561850594i</v>
      </c>
      <c r="I108" s="208">
        <f t="shared" ref="I108:I123" si="28">20*LOG10(IMABS(H108))</f>
        <v>0.58241325235491204</v>
      </c>
      <c r="J108" s="208">
        <f t="shared" ref="J108:J123" si="29">IMARGUMENT(H108)*180/PI()</f>
        <v>117.90925906732905</v>
      </c>
      <c r="K108" s="208" t="str">
        <f t="shared" ref="K108:K123" si="30">IMPRODUCT(G108,D108)</f>
        <v>-0.0101725796233395-0.00538336725405964i</v>
      </c>
      <c r="L108" t="str">
        <f t="shared" ref="L108:L123" si="31">IMDIV((IMPRODUCT(COMPLEX($C$31,0),K108)),(IMSUM(COMPLEX(1,0),IMPRODUCT(H108,COMPLEX($C$31,0)))))</f>
        <v>-0.00782798144671646+0.00888791401012032i</v>
      </c>
      <c r="M108">
        <f t="shared" ref="M108:M123" si="32">20*LOG10(IMABS(L108))</f>
        <v>-38.530280541570356</v>
      </c>
      <c r="N108">
        <f t="shared" ref="N108:N123" si="33">IMARGUMENT(L108)*180/PI()</f>
        <v>131.37180865855984</v>
      </c>
      <c r="O108" t="str">
        <f t="shared" ref="O108:O123" si="34">IMPRODUCT(IMDIV(COMPLEX(1,0),COMPLEX(0,($C$16*1*10^-12+$C$15*1*10^-9)*2*PI()*B108)),IMDIV(COMPLEX(1,$C$17*1000*$C$15*1*10^-9*2*PI()*B108),COMPLEX(1,$C$17*1000*$C$15*1*10^-9*$C$16*1*10^-12*2*PI()*B108/($C$15*1*10^-9+$C$16*1*10^-12))))</f>
        <v>7778.75430547841-4160.26780629953i</v>
      </c>
      <c r="P108" t="str">
        <f t="shared" ref="P108:P123" si="35">IMPRODUCT(COMPLEX($C$14*1000/($C$14*1000+$C$13*1000),0),COMPLEX($C$26*1*10^-6,0),O108,COMPLEX($C$31,0),K108)</f>
        <v>-0.0125664910876305+0.0000550510521473129i</v>
      </c>
      <c r="Q108">
        <f t="shared" ref="Q108:Q123" si="36">20*LOG10(IMABS(P108))</f>
        <v>-38.015636102968841</v>
      </c>
      <c r="R108">
        <f t="shared" ref="R108:R123" si="37">IMARGUMENT(P108)*180/PI()</f>
        <v>179.7490013125859</v>
      </c>
      <c r="S108" t="str">
        <f t="shared" ref="S108:S123" si="38">IMDIV(P108,IMSUM(COMPLEX(1,0),H108))</f>
        <v>-0.00544841053486875+0.0104184669982385i</v>
      </c>
      <c r="T108">
        <f t="shared" ref="T108:T123" si="39">20*LOG10(IMABS(S108))</f>
        <v>-38.59398848330391</v>
      </c>
      <c r="U108">
        <f t="shared" ref="U108:U123" si="40">IMARGUMENT(S108)*180/PI()</f>
        <v>117.60763383381162</v>
      </c>
    </row>
    <row r="109" spans="2:21" x14ac:dyDescent="0.35">
      <c r="B109">
        <f t="shared" si="21"/>
        <v>840000</v>
      </c>
      <c r="C109" s="208" t="str">
        <f t="shared" si="22"/>
        <v>-10.2896-5.27787565803085i</v>
      </c>
      <c r="D109" s="208" t="str">
        <f t="shared" si="23"/>
        <v>0.00506353102652755-0.00937864588364869i</v>
      </c>
      <c r="E109" s="208" t="str">
        <f t="shared" si="24"/>
        <v>0.01+11.6113264476679i</v>
      </c>
      <c r="F109" s="208" t="str">
        <f t="shared" si="25"/>
        <v>0.0150635310265275+11.6019478017843i</v>
      </c>
      <c r="G109" s="208" t="str">
        <f t="shared" si="26"/>
        <v>0.00134290560301429-1.03430734012217i</v>
      </c>
      <c r="H109" s="208" t="str">
        <f t="shared" si="27"/>
        <v>-0.500520087078142+0.972688105594153i</v>
      </c>
      <c r="I109" s="208">
        <f t="shared" si="28"/>
        <v>0.77964426223375427</v>
      </c>
      <c r="J109" s="208">
        <f t="shared" si="29"/>
        <v>117.2291762744068</v>
      </c>
      <c r="K109" s="208" t="str">
        <f t="shared" si="30"/>
        <v>-0.00969360243367785-0.00524984194377963i</v>
      </c>
      <c r="L109" t="str">
        <f t="shared" si="31"/>
        <v>-0.00732156196854201+0.00826012799819926i</v>
      </c>
      <c r="M109">
        <f t="shared" si="32"/>
        <v>-39.142279886655032</v>
      </c>
      <c r="N109">
        <f t="shared" si="33"/>
        <v>131.55294286490701</v>
      </c>
      <c r="O109" t="str">
        <f t="shared" si="34"/>
        <v>7700.24655993446-4211.45005772166i</v>
      </c>
      <c r="P109" t="str">
        <f t="shared" si="35"/>
        <v>-0.0119756261959937+0.0000493921287073309i</v>
      </c>
      <c r="Q109">
        <f t="shared" si="36"/>
        <v>-38.43396149274907</v>
      </c>
      <c r="R109">
        <f t="shared" si="37"/>
        <v>179.76369131571693</v>
      </c>
      <c r="S109" t="str">
        <f t="shared" si="38"/>
        <v>-0.00496280529390367+0.00976346331915467i</v>
      </c>
      <c r="T109">
        <f t="shared" si="39"/>
        <v>-39.20982903516942</v>
      </c>
      <c r="U109">
        <f t="shared" si="40"/>
        <v>116.94440275290002</v>
      </c>
    </row>
    <row r="110" spans="2:21" x14ac:dyDescent="0.35">
      <c r="B110">
        <f t="shared" si="21"/>
        <v>860000</v>
      </c>
      <c r="C110" s="208" t="str">
        <f t="shared" si="22"/>
        <v>-10.8336-5.40353936417444i</v>
      </c>
      <c r="D110" s="208" t="str">
        <f t="shared" si="23"/>
        <v>0.00505946724710811-0.00916057525570444i</v>
      </c>
      <c r="E110" s="208" t="str">
        <f t="shared" si="24"/>
        <v>0.01+11.8877866011838i</v>
      </c>
      <c r="F110" s="208" t="str">
        <f t="shared" si="25"/>
        <v>0.0150594672471081+11.8786260259281i</v>
      </c>
      <c r="G110" s="208" t="str">
        <f t="shared" si="26"/>
        <v>0.00128073045507415-1.01021622254027i</v>
      </c>
      <c r="H110" s="208" t="str">
        <f t="shared" si="27"/>
        <v>-0.50050678485376+1.00029306569837i</v>
      </c>
      <c r="I110" s="208">
        <f t="shared" si="28"/>
        <v>0.9728968407071481</v>
      </c>
      <c r="J110" s="208">
        <f t="shared" si="29"/>
        <v>116.58155669649967</v>
      </c>
      <c r="K110" s="208" t="str">
        <f t="shared" si="30"/>
        <v>-0.00924768191732378-0.00512288811815575i</v>
      </c>
      <c r="L110" t="str">
        <f t="shared" si="31"/>
        <v>-0.00686355251609745+0.00769004820552046i</v>
      </c>
      <c r="M110">
        <f t="shared" si="32"/>
        <v>-39.736907039131523</v>
      </c>
      <c r="N110">
        <f t="shared" si="33"/>
        <v>131.74967683798326</v>
      </c>
      <c r="O110" t="str">
        <f t="shared" si="34"/>
        <v>7621.4726897705-4260.74916488286i</v>
      </c>
      <c r="P110" t="str">
        <f t="shared" si="35"/>
        <v>-0.0114255320045814+0.0000443242479502134i</v>
      </c>
      <c r="Q110">
        <f t="shared" si="36"/>
        <v>-38.842406016708253</v>
      </c>
      <c r="R110">
        <f t="shared" si="37"/>
        <v>179.77772767196825</v>
      </c>
      <c r="S110" t="str">
        <f t="shared" si="38"/>
        <v>-0.00452982199975074+0.00916023210006809i</v>
      </c>
      <c r="T110">
        <f t="shared" si="39"/>
        <v>-39.811783006815645</v>
      </c>
      <c r="U110">
        <f t="shared" si="40"/>
        <v>116.31283392453537</v>
      </c>
    </row>
    <row r="111" spans="2:21" x14ac:dyDescent="0.35">
      <c r="B111">
        <f t="shared" si="21"/>
        <v>880000</v>
      </c>
      <c r="C111" s="208" t="str">
        <f t="shared" si="22"/>
        <v>-11.3904-5.52920307031804i</v>
      </c>
      <c r="D111" s="208" t="str">
        <f t="shared" si="23"/>
        <v>0.00505567735270547-0.00895241446463896i</v>
      </c>
      <c r="E111" s="208" t="str">
        <f t="shared" si="24"/>
        <v>0.01+12.1642467546997i</v>
      </c>
      <c r="F111" s="208" t="str">
        <f t="shared" si="25"/>
        <v>0.0150556773527055+12.1552943402351i</v>
      </c>
      <c r="G111" s="208" t="str">
        <f t="shared" si="26"/>
        <v>0.00122278448436812-0.987222625323875i</v>
      </c>
      <c r="H111" s="208" t="str">
        <f t="shared" si="27"/>
        <v>-0.500494376864218+1.02779785378027i</v>
      </c>
      <c r="I111" s="208">
        <f t="shared" si="28"/>
        <v>1.1623007881295864</v>
      </c>
      <c r="J111" s="208">
        <f t="shared" si="29"/>
        <v>115.9641365323655</v>
      </c>
      <c r="K111" s="208" t="str">
        <f t="shared" si="30"/>
        <v>-0.00883184410694345-0.00500202594243335i</v>
      </c>
      <c r="L111" t="str">
        <f t="shared" si="31"/>
        <v>-0.00644797588934753+0.00717121534182831i</v>
      </c>
      <c r="M111">
        <f t="shared" si="32"/>
        <v>-40.315043377850408</v>
      </c>
      <c r="N111">
        <f t="shared" si="33"/>
        <v>131.96019536641825</v>
      </c>
      <c r="O111" t="str">
        <f t="shared" si="34"/>
        <v>7542.49707255849-4308.17592774523i</v>
      </c>
      <c r="P111" t="str">
        <f t="shared" si="35"/>
        <v>-0.0109125394977652+0.0000397780908463234i</v>
      </c>
      <c r="Q111">
        <f t="shared" si="36"/>
        <v>-39.2414257216723</v>
      </c>
      <c r="R111">
        <f t="shared" si="37"/>
        <v>179.79114791486381</v>
      </c>
      <c r="S111" t="str">
        <f t="shared" si="38"/>
        <v>-0.00414281146578201+0.00860400889386003i</v>
      </c>
      <c r="T111">
        <f t="shared" si="39"/>
        <v>-40.400439456784525</v>
      </c>
      <c r="U111">
        <f t="shared" si="40"/>
        <v>115.71071340488407</v>
      </c>
    </row>
    <row r="112" spans="2:21" x14ac:dyDescent="0.35">
      <c r="B112">
        <f t="shared" si="21"/>
        <v>900000</v>
      </c>
      <c r="C112" s="208" t="str">
        <f t="shared" si="22"/>
        <v>-11.96-5.65486677646163i</v>
      </c>
      <c r="D112" s="208" t="str">
        <f t="shared" si="23"/>
        <v>0.00505213727376402-0.00875350306642325i</v>
      </c>
      <c r="E112" s="208" t="str">
        <f t="shared" si="24"/>
        <v>0.01+12.4407069082156i</v>
      </c>
      <c r="F112" s="208" t="str">
        <f t="shared" si="25"/>
        <v>0.015052137273764+12.4319534051492i</v>
      </c>
      <c r="G112" s="208" t="str">
        <f t="shared" si="26"/>
        <v>0.0011686918954009-0.965253167995215i</v>
      </c>
      <c r="H112" s="208" t="str">
        <f t="shared" si="27"/>
        <v>-0.500482784766236+1.05520916849119i</v>
      </c>
      <c r="I112" s="208">
        <f t="shared" si="28"/>
        <v>1.3479826136285085</v>
      </c>
      <c r="J112" s="208">
        <f t="shared" si="29"/>
        <v>115.37485587911752</v>
      </c>
      <c r="K112" s="208" t="str">
        <f t="shared" si="30"/>
        <v>-0.00844344217403457-0.00488682165673752i</v>
      </c>
      <c r="L112" t="str">
        <f t="shared" si="31"/>
        <v>-0.00606974338002525+0.00669801333326494i</v>
      </c>
      <c r="M112">
        <f t="shared" si="32"/>
        <v>-40.877504763426941</v>
      </c>
      <c r="N112">
        <f t="shared" si="33"/>
        <v>132.18288769758891</v>
      </c>
      <c r="O112" t="str">
        <f t="shared" si="34"/>
        <v>7463.38176115059-4353.74433839176i</v>
      </c>
      <c r="P112" t="str">
        <f t="shared" si="35"/>
        <v>-0.0104333834214627+0.0000356935873468056i</v>
      </c>
      <c r="Q112">
        <f t="shared" si="36"/>
        <v>-39.631445815495212</v>
      </c>
      <c r="R112">
        <f t="shared" si="37"/>
        <v>179.80398650662107</v>
      </c>
      <c r="S112" t="str">
        <f t="shared" si="38"/>
        <v>-0.00379607614475201+0.00809050782701963i</v>
      </c>
      <c r="T112">
        <f t="shared" si="39"/>
        <v>-40.976352875014086</v>
      </c>
      <c r="U112">
        <f t="shared" si="40"/>
        <v>115.13602695684527</v>
      </c>
    </row>
    <row r="113" spans="2:21" x14ac:dyDescent="0.35">
      <c r="B113">
        <f t="shared" si="21"/>
        <v>920000</v>
      </c>
      <c r="C113" s="208" t="str">
        <f t="shared" si="22"/>
        <v>-12.5424-5.78053048260522i</v>
      </c>
      <c r="D113" s="208" t="str">
        <f t="shared" si="23"/>
        <v>0.00504882552782283-0.00856323802467736i</v>
      </c>
      <c r="E113" s="208" t="str">
        <f t="shared" si="24"/>
        <v>0.01+12.7171670617315i</v>
      </c>
      <c r="F113" s="208" t="str">
        <f t="shared" si="25"/>
        <v>0.0150488255278228+12.7086038237068i</v>
      </c>
      <c r="G113" s="208" t="str">
        <f t="shared" si="26"/>
        <v>0.00111811780086149-0.944240873356628i</v>
      </c>
      <c r="H113" s="208" t="str">
        <f t="shared" si="27"/>
        <v>-0.50047193860668+1.08253312383071i</v>
      </c>
      <c r="I113" s="208">
        <f t="shared" si="28"/>
        <v>1.5300651542751291</v>
      </c>
      <c r="J113" s="208">
        <f t="shared" si="29"/>
        <v>114.81183660871569</v>
      </c>
      <c r="K113" s="208" t="str">
        <f t="shared" si="30"/>
        <v>-0.00808011416948593-0.00477688213468507i</v>
      </c>
      <c r="L113" t="str">
        <f t="shared" si="31"/>
        <v>-0.0057245022778009+0.00626554489435725i</v>
      </c>
      <c r="M113">
        <f t="shared" si="32"/>
        <v>-41.425047993734594</v>
      </c>
      <c r="N113">
        <f t="shared" si="33"/>
        <v>132.41632011221429</v>
      </c>
      <c r="O113" t="str">
        <f t="shared" si="34"/>
        <v>7384.18645688223-4397.47128087683i</v>
      </c>
      <c r="P113" t="str">
        <f t="shared" si="35"/>
        <v>-0.0099851501025539+0.0000320185236559597i</v>
      </c>
      <c r="Q113">
        <f t="shared" si="36"/>
        <v>-40.012863388010551</v>
      </c>
      <c r="R113">
        <f t="shared" si="37"/>
        <v>179.81627517211444</v>
      </c>
      <c r="S113" t="str">
        <f t="shared" si="38"/>
        <v>-0.00348471914127671+0.0076158732919299i</v>
      </c>
      <c r="T113">
        <f t="shared" si="39"/>
        <v>-41.54004559011593</v>
      </c>
      <c r="U113">
        <f t="shared" si="40"/>
        <v>114.58693835559791</v>
      </c>
    </row>
    <row r="114" spans="2:21" x14ac:dyDescent="0.35">
      <c r="B114">
        <f t="shared" si="21"/>
        <v>940000</v>
      </c>
      <c r="C114" s="208" t="str">
        <f t="shared" si="22"/>
        <v>-13.1376-5.90619418874881i</v>
      </c>
      <c r="D114" s="208" t="str">
        <f t="shared" si="23"/>
        <v>0.00504572289287172-0.00838106760622542i</v>
      </c>
      <c r="E114" s="208" t="str">
        <f t="shared" si="24"/>
        <v>0.01+12.9936272152474i</v>
      </c>
      <c r="F114" s="208" t="str">
        <f t="shared" si="25"/>
        <v>0.0150457228928717+12.9852461476412i</v>
      </c>
      <c r="G114" s="208" t="str">
        <f t="shared" si="26"/>
        <v>0.0010707629828117-0.924124483522147i</v>
      </c>
      <c r="H114" s="208" t="str">
        <f t="shared" si="27"/>
        <v>-0.500461775767588+1.10977531161106i</v>
      </c>
      <c r="I114" s="208">
        <f t="shared" si="28"/>
        <v>1.7086673293078669</v>
      </c>
      <c r="J114" s="208">
        <f t="shared" si="29"/>
        <v>114.27336300580409</v>
      </c>
      <c r="K114" s="208" t="str">
        <f t="shared" si="30"/>
        <v>-0.00773974699967205-0.00467185019932014i</v>
      </c>
      <c r="L114" t="str">
        <f t="shared" si="31"/>
        <v>-0.00540851278334253+0.00586952734714568i</v>
      </c>
      <c r="M114">
        <f t="shared" si="32"/>
        <v>-41.958376481124652</v>
      </c>
      <c r="N114">
        <f t="shared" si="33"/>
        <v>132.65921285856143</v>
      </c>
      <c r="O114" t="str">
        <f t="shared" si="34"/>
        <v>7304.96849254586-4439.37625268659i</v>
      </c>
      <c r="P114" t="str">
        <f t="shared" si="35"/>
        <v>-0.00956523297134568+0.0000287073830768673i</v>
      </c>
      <c r="Q114">
        <f t="shared" si="36"/>
        <v>-40.386049837983009</v>
      </c>
      <c r="R114">
        <f t="shared" si="37"/>
        <v>179.82804318957324</v>
      </c>
      <c r="S114" t="str">
        <f t="shared" si="38"/>
        <v>-0.00320451933928248+0.00717663565566267i</v>
      </c>
      <c r="T114">
        <f t="shared" si="39"/>
        <v>-42.092010006421276</v>
      </c>
      <c r="U114">
        <f t="shared" si="40"/>
        <v>114.06177040837906</v>
      </c>
    </row>
    <row r="115" spans="2:21" x14ac:dyDescent="0.35">
      <c r="B115">
        <f t="shared" si="21"/>
        <v>960000</v>
      </c>
      <c r="C115" s="208" t="str">
        <f t="shared" si="22"/>
        <v>-13.7456-6.0318578948924i</v>
      </c>
      <c r="D115" s="208" t="str">
        <f t="shared" si="23"/>
        <v>0.00504281212782816-0.00820648603931738i</v>
      </c>
      <c r="E115" s="208" t="str">
        <f t="shared" si="24"/>
        <v>0.01+13.2700873687633i</v>
      </c>
      <c r="F115" s="208" t="str">
        <f t="shared" si="25"/>
        <v>0.0150428121278282+13.261880882724i</v>
      </c>
      <c r="G115" s="208" t="str">
        <f t="shared" si="26"/>
        <v>0.00102635942143097-0.904847861836868i</v>
      </c>
      <c r="H115" s="208" t="str">
        <f t="shared" si="27"/>
        <v>-0.500452240062705+1.13694085607557i</v>
      </c>
      <c r="I115" s="208">
        <f t="shared" si="28"/>
        <v>1.8839039976680505</v>
      </c>
      <c r="J115" s="208">
        <f t="shared" si="29"/>
        <v>113.75786478384032</v>
      </c>
      <c r="K115" s="208" t="str">
        <f t="shared" si="30"/>
        <v>-0.00742044560813254-0.00457140057577363i</v>
      </c>
      <c r="L115" t="str">
        <f t="shared" si="31"/>
        <v>-0.00511854807748662+0.00550620513241589i</v>
      </c>
      <c r="M115">
        <f t="shared" si="32"/>
        <v>-42.478145259744913</v>
      </c>
      <c r="N115">
        <f t="shared" si="33"/>
        <v>132.91042065307957</v>
      </c>
      <c r="O115" t="str">
        <f t="shared" si="34"/>
        <v>7225.78282452088-4479.48110568364i</v>
      </c>
      <c r="P115" t="str">
        <f t="shared" si="35"/>
        <v>-0.00917129451409618+0.0000257203773648736i</v>
      </c>
      <c r="Q115">
        <f t="shared" si="36"/>
        <v>-40.751353043414824</v>
      </c>
      <c r="R115">
        <f t="shared" si="37"/>
        <v>179.83931764432791</v>
      </c>
      <c r="S115" t="str">
        <f t="shared" si="38"/>
        <v>-0.00295182778766157+0.00676967101139833i</v>
      </c>
      <c r="T115">
        <f t="shared" si="39"/>
        <v>-42.632710678454316</v>
      </c>
      <c r="U115">
        <f t="shared" si="40"/>
        <v>113.55898831026138</v>
      </c>
    </row>
    <row r="116" spans="2:21" x14ac:dyDescent="0.35">
      <c r="B116">
        <f t="shared" si="21"/>
        <v>980000</v>
      </c>
      <c r="C116" s="208" t="str">
        <f t="shared" si="22"/>
        <v>-14.3664-6.15752160103599i</v>
      </c>
      <c r="D116" s="208" t="str">
        <f t="shared" si="23"/>
        <v>0.00504007773252396-0.00803902882562683i</v>
      </c>
      <c r="E116" s="208" t="str">
        <f t="shared" si="24"/>
        <v>0.01+13.5465475222792i</v>
      </c>
      <c r="F116" s="208" t="str">
        <f t="shared" si="25"/>
        <v>0.015040077732524+13.5385084934536i</v>
      </c>
      <c r="G116" s="208" t="str">
        <f t="shared" si="26"/>
        <v>0.000984666465247805-0.88635946835224i</v>
      </c>
      <c r="H116" s="208" t="str">
        <f t="shared" si="27"/>
        <v>-0.500443280961132+1.16403446179818i</v>
      </c>
      <c r="I116" s="208">
        <f t="shared" si="28"/>
        <v>2.0558858941804323</v>
      </c>
      <c r="J116" s="208">
        <f t="shared" si="29"/>
        <v>113.26390215381495</v>
      </c>
      <c r="K116" s="208" t="str">
        <f t="shared" si="30"/>
        <v>-0.00712050652042547-0.00447523638155166i</v>
      </c>
      <c r="L116" t="str">
        <f t="shared" si="31"/>
        <v>-0.00485181273966463+0.00517227611708461i</v>
      </c>
      <c r="M116">
        <f t="shared" si="32"/>
        <v>-42.984965414600865</v>
      </c>
      <c r="N116">
        <f t="shared" si="33"/>
        <v>133.16891611499958</v>
      </c>
      <c r="O116" t="str">
        <f t="shared" si="34"/>
        <v>7146.68203344022-4517.80980477168i</v>
      </c>
      <c r="P116" t="str">
        <f t="shared" si="35"/>
        <v>-0.00880123361452962+0.0000230226341559588i</v>
      </c>
      <c r="Q116">
        <f t="shared" si="36"/>
        <v>-41.109099307136475</v>
      </c>
      <c r="R116">
        <f t="shared" si="37"/>
        <v>179.85012365090026</v>
      </c>
      <c r="S116" t="str">
        <f t="shared" si="38"/>
        <v>-0.00272348144712444+0.00639216483930093i</v>
      </c>
      <c r="T116">
        <f t="shared" si="39"/>
        <v>-43.16258623174604</v>
      </c>
      <c r="U116">
        <f t="shared" si="40"/>
        <v>113.0771850147671</v>
      </c>
    </row>
    <row r="117" spans="2:21" x14ac:dyDescent="0.35">
      <c r="B117">
        <f t="shared" si="21"/>
        <v>1000000</v>
      </c>
      <c r="C117" s="208" t="str">
        <f t="shared" si="22"/>
        <v>-15-6.28318530717959i</v>
      </c>
      <c r="D117" s="208" t="str">
        <f t="shared" si="23"/>
        <v>0.0050375057409458-0.00787826861454575i</v>
      </c>
      <c r="E117" s="208" t="str">
        <f t="shared" si="24"/>
        <v>0.01+13.8230076757951i</v>
      </c>
      <c r="F117" s="208" t="str">
        <f t="shared" si="25"/>
        <v>0.0150375057409458+13.8151294071806i</v>
      </c>
      <c r="G117" s="208" t="str">
        <f t="shared" si="26"/>
        <v>0.000945467539645512-0.868611898509564i</v>
      </c>
      <c r="H117" s="208" t="str">
        <f t="shared" si="27"/>
        <v>-0.500434852918107+1.19106045580927i</v>
      </c>
      <c r="I117" s="208">
        <f t="shared" si="28"/>
        <v>2.2247196251857786</v>
      </c>
      <c r="J117" s="208">
        <f t="shared" si="29"/>
        <v>112.79015266822718</v>
      </c>
      <c r="K117" s="208" t="str">
        <f t="shared" si="30"/>
        <v>-0.00683839506009005-0.00438308607263942i</v>
      </c>
      <c r="L117" t="str">
        <f t="shared" si="31"/>
        <v>-0.00460587579414238+0.00486482933516355i</v>
      </c>
      <c r="M117">
        <f t="shared" si="32"/>
        <v>-43.479408010027612</v>
      </c>
      <c r="N117">
        <f t="shared" si="33"/>
        <v>133.43377562751255</v>
      </c>
      <c r="O117" t="str">
        <f t="shared" si="34"/>
        <v>7067.71633276929-4554.38820280081i</v>
      </c>
      <c r="P117" t="str">
        <f t="shared" si="35"/>
        <v>-0.00845315742917+0.0000205835128063154i</v>
      </c>
      <c r="Q117">
        <f t="shared" si="36"/>
        <v>-41.459595105066029</v>
      </c>
      <c r="R117">
        <f t="shared" si="37"/>
        <v>179.86048454789176</v>
      </c>
      <c r="S117" t="str">
        <f t="shared" si="38"/>
        <v>-0.00251673116165053+0.00604157935152435i</v>
      </c>
      <c r="T117">
        <f t="shared" si="39"/>
        <v>-43.68205113951592</v>
      </c>
      <c r="U117">
        <f t="shared" si="40"/>
        <v>112.61506834615462</v>
      </c>
    </row>
    <row r="118" spans="2:21" x14ac:dyDescent="0.35">
      <c r="B118">
        <f t="shared" si="21"/>
        <v>1020000</v>
      </c>
      <c r="C118" s="208" t="str">
        <f t="shared" si="22"/>
        <v>-15.6464-6.40884901332318i</v>
      </c>
      <c r="D118" s="208" t="str">
        <f t="shared" si="23"/>
        <v>0.00503508354256678-0.00772381156263852i</v>
      </c>
      <c r="E118" s="208" t="str">
        <f t="shared" si="24"/>
        <v>0.01+14.099467829311i</v>
      </c>
      <c r="F118" s="208" t="str">
        <f t="shared" si="25"/>
        <v>0.0150350835425668+14.0917440177484i</v>
      </c>
      <c r="G118" s="208" t="str">
        <f t="shared" si="26"/>
        <v>0.000908567308766761-0.851561476315547i</v>
      </c>
      <c r="H118" s="208" t="str">
        <f t="shared" si="27"/>
        <v>-0.500426914796331+1.21802282474446i</v>
      </c>
      <c r="I118" s="208">
        <f t="shared" si="28"/>
        <v>2.3905077086889213</v>
      </c>
      <c r="J118" s="208">
        <f t="shared" si="29"/>
        <v>112.33539960374878</v>
      </c>
      <c r="K118" s="208" t="str">
        <f t="shared" si="30"/>
        <v>-0.00657272566475986-0.00429470077756517i</v>
      </c>
      <c r="L118" t="str">
        <f t="shared" si="31"/>
        <v>-0.00437861548435942+0.00458129223107775i</v>
      </c>
      <c r="M118">
        <f t="shared" si="32"/>
        <v>-43.962007583581453</v>
      </c>
      <c r="N118">
        <f t="shared" si="33"/>
        <v>133.70416721616192</v>
      </c>
      <c r="O118" t="str">
        <f t="shared" si="34"/>
        <v>6988.93358467723-4589.2438304626i</v>
      </c>
      <c r="P118" t="str">
        <f t="shared" si="35"/>
        <v>-0.00812535709104602+0.0000183760263137117i</v>
      </c>
      <c r="Q118">
        <f t="shared" si="36"/>
        <v>-41.803128660703869</v>
      </c>
      <c r="R118">
        <f t="shared" si="37"/>
        <v>179.87042206943315</v>
      </c>
      <c r="S118" t="str">
        <f t="shared" si="38"/>
        <v>-0.00232918132205519+0.00571562424821449i</v>
      </c>
      <c r="T118">
        <f t="shared" si="39"/>
        <v>-44.191497364937796</v>
      </c>
      <c r="U118">
        <f t="shared" si="40"/>
        <v>112.17144962061283</v>
      </c>
    </row>
    <row r="119" spans="2:21" x14ac:dyDescent="0.35">
      <c r="B119">
        <f t="shared" si="21"/>
        <v>1040000</v>
      </c>
      <c r="C119" s="208" t="str">
        <f t="shared" si="22"/>
        <v>-16.3056-6.53451271946677i</v>
      </c>
      <c r="D119" s="208" t="str">
        <f t="shared" si="23"/>
        <v>0.00503279972749021-0.00757529411297712i</v>
      </c>
      <c r="E119" s="208" t="str">
        <f t="shared" si="24"/>
        <v>0.01+14.3759279828269i</v>
      </c>
      <c r="F119" s="208" t="str">
        <f t="shared" si="25"/>
        <v>0.0150327997274902+14.3683526887139i</v>
      </c>
      <c r="G119" s="208" t="str">
        <f t="shared" si="26"/>
        <v>0.000873789220725281-0.835167894641633i</v>
      </c>
      <c r="H119" s="208" t="str">
        <f t="shared" si="27"/>
        <v>-0.500419429364118+1.24492524768923i</v>
      </c>
      <c r="I119" s="208">
        <f t="shared" si="28"/>
        <v>2.5533486473920712</v>
      </c>
      <c r="J119" s="208">
        <f t="shared" si="29"/>
        <v>111.89852168043754</v>
      </c>
      <c r="K119" s="208" t="str">
        <f t="shared" si="30"/>
        <v>-0.00632224482947431-0.00420985196290073i</v>
      </c>
      <c r="L119" t="str">
        <f t="shared" si="31"/>
        <v>-0.00416817350202474+0.00431938582312917i</v>
      </c>
      <c r="M119">
        <f t="shared" si="32"/>
        <v>-44.433265261584808</v>
      </c>
      <c r="N119">
        <f t="shared" si="33"/>
        <v>133.9793401123278</v>
      </c>
      <c r="O119" t="str">
        <f t="shared" si="34"/>
        <v>6910.3793225873-4622.40570010447i</v>
      </c>
      <c r="P119" t="str">
        <f t="shared" si="35"/>
        <v>-0.0078162866574691+0.0000163763512172062i</v>
      </c>
      <c r="Q119">
        <f t="shared" si="36"/>
        <v>-42.13997136620798</v>
      </c>
      <c r="R119">
        <f t="shared" si="37"/>
        <v>179.87995649638364</v>
      </c>
      <c r="S119" t="str">
        <f t="shared" si="38"/>
        <v>-0.00215873917051701+0.00541223059241075i</v>
      </c>
      <c r="T119">
        <f t="shared" si="39"/>
        <v>-44.691295878588008</v>
      </c>
      <c r="U119">
        <f t="shared" si="40"/>
        <v>111.74523357763833</v>
      </c>
    </row>
    <row r="120" spans="2:21" x14ac:dyDescent="0.35">
      <c r="B120">
        <f t="shared" si="21"/>
        <v>1060000</v>
      </c>
      <c r="C120" s="208" t="str">
        <f t="shared" si="22"/>
        <v>-16.9776-6.66017642561036i</v>
      </c>
      <c r="D120" s="208" t="str">
        <f t="shared" si="23"/>
        <v>0.00503064395184684-0.00743238013892912i</v>
      </c>
      <c r="E120" s="208" t="str">
        <f t="shared" si="24"/>
        <v>0.01+14.6523881363428i</v>
      </c>
      <c r="F120" s="208" t="str">
        <f t="shared" si="25"/>
        <v>0.0150306439518468+14.6449557562039i</v>
      </c>
      <c r="G120" s="208" t="str">
        <f t="shared" si="26"/>
        <v>0.000840973378006499-0.819393896396385i</v>
      </c>
      <c r="H120" s="208" t="str">
        <f t="shared" si="27"/>
        <v>-0.500412362858936+1.27177112529066i</v>
      </c>
      <c r="I120" s="208">
        <f t="shared" si="28"/>
        <v>2.7133370255688911</v>
      </c>
      <c r="J120" s="208">
        <f t="shared" si="29"/>
        <v>111.47848394442808</v>
      </c>
      <c r="K120" s="208" t="str">
        <f t="shared" si="30"/>
        <v>-0.0060858162838985-0.00412832938291875i</v>
      </c>
      <c r="L120" t="str">
        <f t="shared" si="31"/>
        <v>-0.00397291687819078+0.00407708648758961i</v>
      </c>
      <c r="M120">
        <f t="shared" si="32"/>
        <v>-44.893651544372666</v>
      </c>
      <c r="N120">
        <f t="shared" si="33"/>
        <v>134.25861573094036</v>
      </c>
      <c r="O120" t="str">
        <f t="shared" si="34"/>
        <v>6832.09677980466-4653.90412253718i</v>
      </c>
      <c r="P120" t="str">
        <f t="shared" si="35"/>
        <v>-0.0075245448160486+0.0000145634107352418i</v>
      </c>
      <c r="Q120">
        <f t="shared" si="36"/>
        <v>-42.470379067666244</v>
      </c>
      <c r="R120">
        <f t="shared" si="37"/>
        <v>179.88910678998715</v>
      </c>
      <c r="S120" t="str">
        <f t="shared" si="38"/>
        <v>-0.00200357207952854+0.00512952751109535i</v>
      </c>
      <c r="T120">
        <f t="shared" si="39"/>
        <v>-45.1817980603699</v>
      </c>
      <c r="U120">
        <f t="shared" si="40"/>
        <v>111.33540945157623</v>
      </c>
    </row>
    <row r="121" spans="2:21" x14ac:dyDescent="0.35">
      <c r="B121">
        <f t="shared" si="21"/>
        <v>1080000</v>
      </c>
      <c r="C121" s="208" t="str">
        <f t="shared" si="22"/>
        <v>-17.6624-6.78584013175395i</v>
      </c>
      <c r="D121" s="208" t="str">
        <f t="shared" si="23"/>
        <v>0.0050286068204738-0.0072947584051756i</v>
      </c>
      <c r="E121" s="208" t="str">
        <f t="shared" si="24"/>
        <v>0.01+14.9288482898587i</v>
      </c>
      <c r="F121" s="208" t="str">
        <f t="shared" si="25"/>
        <v>0.0150286068204738+14.9215535314535i</v>
      </c>
      <c r="G121" s="208" t="str">
        <f t="shared" si="26"/>
        <v>0.000809974684679602-0.804204991250668i</v>
      </c>
      <c r="H121" s="208" t="str">
        <f t="shared" si="27"/>
        <v>-0.500405684606804+1.29856360562223i</v>
      </c>
      <c r="I121" s="208">
        <f t="shared" si="28"/>
        <v>2.8705636227505615</v>
      </c>
      <c r="J121" s="208">
        <f t="shared" si="29"/>
        <v>111.07432966563441</v>
      </c>
      <c r="K121" s="208" t="str">
        <f t="shared" si="30"/>
        <v>-0.00586240807518619-0.00404993927370123i</v>
      </c>
      <c r="L121" t="str">
        <f t="shared" si="31"/>
        <v>-0.0037914061145464+0.00385259329327058i</v>
      </c>
      <c r="M121">
        <f t="shared" si="32"/>
        <v>-45.343608802400666</v>
      </c>
      <c r="N121">
        <f t="shared" si="33"/>
        <v>134.54137984041193</v>
      </c>
      <c r="O121" t="str">
        <f t="shared" si="34"/>
        <v>6754.12692363554-4683.77053602441i</v>
      </c>
      <c r="P121" t="str">
        <f t="shared" si="35"/>
        <v>-0.00724885894347098+0.0000129185190910273i</v>
      </c>
      <c r="Q121">
        <f t="shared" si="36"/>
        <v>-42.79459322986402</v>
      </c>
      <c r="R121">
        <f t="shared" si="37"/>
        <v>179.89789071029824</v>
      </c>
      <c r="S121" t="str">
        <f t="shared" si="38"/>
        <v>-0.00186207144700422+0.00486582144019355i</v>
      </c>
      <c r="T121">
        <f t="shared" si="39"/>
        <v>-45.663336994775861</v>
      </c>
      <c r="U121">
        <f t="shared" si="40"/>
        <v>110.94104303757412</v>
      </c>
    </row>
    <row r="122" spans="2:21" x14ac:dyDescent="0.35">
      <c r="B122">
        <f t="shared" si="21"/>
        <v>1100000</v>
      </c>
      <c r="C122" s="208" t="str">
        <f t="shared" si="22"/>
        <v>-18.36-6.91150383789754i</v>
      </c>
      <c r="D122" s="208" t="str">
        <f t="shared" si="23"/>
        <v>0.00502667978438507-0.00716214030560244i</v>
      </c>
      <c r="E122" s="208" t="str">
        <f t="shared" si="24"/>
        <v>0.01+15.2053084433746i</v>
      </c>
      <c r="F122" s="208" t="str">
        <f t="shared" si="25"/>
        <v>0.0150266797843851+15.198146303069i</v>
      </c>
      <c r="G122" s="208" t="str">
        <f t="shared" si="26"/>
        <v>0.000780661230001156-0.789569203372551i</v>
      </c>
      <c r="H122" s="208" t="str">
        <f t="shared" si="27"/>
        <v>-0.500399366689466+1.32530560721661i</v>
      </c>
      <c r="I122" s="208">
        <f t="shared" si="28"/>
        <v>3.025115538774537</v>
      </c>
      <c r="J122" s="208">
        <f t="shared" si="29"/>
        <v>110.68517312283731</v>
      </c>
      <c r="K122" s="208" t="str">
        <f t="shared" si="30"/>
        <v>-0.00565108128151366-0.00397450275822624i</v>
      </c>
      <c r="L122" t="str">
        <f t="shared" si="31"/>
        <v>-0.00362236842132487+0.00364430000288062i</v>
      </c>
      <c r="M122">
        <f t="shared" si="32"/>
        <v>-45.783553518575992</v>
      </c>
      <c r="N122">
        <f t="shared" si="33"/>
        <v>134.82707574194217</v>
      </c>
      <c r="O122" t="str">
        <f t="shared" si="34"/>
        <v>6676.50849442866-4712.03734673431i</v>
      </c>
      <c r="P122" t="str">
        <f t="shared" si="35"/>
        <v>-0.00698807117742339+0.000011425077134523i</v>
      </c>
      <c r="Q122">
        <f t="shared" si="36"/>
        <v>-43.112841993873957</v>
      </c>
      <c r="R122">
        <f t="shared" si="37"/>
        <v>179.90632492134989</v>
      </c>
      <c r="S122" t="str">
        <f t="shared" si="38"/>
        <v>-0.00173282209710026+0.00461957764832498i</v>
      </c>
      <c r="T122">
        <f t="shared" si="39"/>
        <v>-46.136228667849998</v>
      </c>
      <c r="U122">
        <f t="shared" si="40"/>
        <v>110.56126962672906</v>
      </c>
    </row>
    <row r="123" spans="2:21" x14ac:dyDescent="0.35">
      <c r="B123">
        <f t="shared" si="21"/>
        <v>1120000</v>
      </c>
      <c r="C123" s="208" t="str">
        <f t="shared" si="22"/>
        <v>-19.0704-7.03716754404114i</v>
      </c>
      <c r="D123" s="208" t="str">
        <f t="shared" si="23"/>
        <v>0.00502485505094044-0.00703425784347094i</v>
      </c>
      <c r="E123" s="208" t="str">
        <f t="shared" si="24"/>
        <v>0.01+15.4817685968905i</v>
      </c>
      <c r="F123" s="208" t="str">
        <f t="shared" si="25"/>
        <v>0.0150248550509404+15.474734339047i</v>
      </c>
      <c r="G123" s="208" t="str">
        <f t="shared" si="26"/>
        <v>0.000752912874519076-0.775456846280968i</v>
      </c>
      <c r="H123" s="208" t="str">
        <f t="shared" si="27"/>
        <v>-0.500393383652703+1.35199983962199i</v>
      </c>
      <c r="I123" s="208">
        <f t="shared" si="28"/>
        <v>3.1770763259862953</v>
      </c>
      <c r="J123" s="208">
        <f t="shared" si="29"/>
        <v>110.31019316622586</v>
      </c>
      <c r="K123" s="208" t="str">
        <f t="shared" si="30"/>
        <v>-0.00545098012516469-0.0039018544341143i</v>
      </c>
      <c r="L123" t="str">
        <f t="shared" si="31"/>
        <v>-0.00346467515331317+0.00345077100941789i</v>
      </c>
      <c r="M123">
        <f t="shared" si="32"/>
        <v>-46.213878307265539</v>
      </c>
      <c r="N123">
        <f t="shared" si="33"/>
        <v>135.11519830690875</v>
      </c>
      <c r="O123" t="str">
        <f t="shared" si="34"/>
        <v>6599.27804899138-4738.73778000707i</v>
      </c>
      <c r="P123" t="str">
        <f t="shared" si="35"/>
        <v>-0.00674112621622856+0.0000100683111120205i</v>
      </c>
      <c r="Q123">
        <f t="shared" si="36"/>
        <v>-43.425341139099146</v>
      </c>
      <c r="R123">
        <f t="shared" si="37"/>
        <v>179.91442508475726</v>
      </c>
      <c r="S123" t="str">
        <f t="shared" si="38"/>
        <v>-0.00161457627613601+0.00438940379440642i</v>
      </c>
      <c r="T123">
        <f t="shared" si="39"/>
        <v>-46.600773073673579</v>
      </c>
      <c r="U123">
        <f t="shared" si="40"/>
        <v>110.19528770261496</v>
      </c>
    </row>
  </sheetData>
  <pageMargins left="0.7" right="0.7" top="0.75" bottom="0.75" header="0.3" footer="0.3"/>
  <pageSetup orientation="portrait" verticalDpi="0" r:id="rId1"/>
  <drawing r:id="rId2"/>
  <legacyDrawing r:id="rId3"/>
  <oleObjects>
    <mc:AlternateContent xmlns:mc="http://schemas.openxmlformats.org/markup-compatibility/2006">
      <mc:Choice Requires="x14">
        <oleObject progId="Visio.Drawing.11" shapeId="7169" r:id="rId4">
          <objectPr defaultSize="0" autoPict="0" r:id="rId5">
            <anchor moveWithCells="1">
              <from>
                <xdr:col>4</xdr:col>
                <xdr:colOff>260350</xdr:colOff>
                <xdr:row>0</xdr:row>
                <xdr:rowOff>0</xdr:rowOff>
              </from>
              <to>
                <xdr:col>6</xdr:col>
                <xdr:colOff>1212850</xdr:colOff>
                <xdr:row>21</xdr:row>
                <xdr:rowOff>69850</xdr:rowOff>
              </to>
            </anchor>
          </objectPr>
        </oleObject>
      </mc:Choice>
      <mc:Fallback>
        <oleObject progId="Visio.Drawing.11" shapeId="7169"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N3968"/>
  <sheetViews>
    <sheetView zoomScale="80" zoomScaleNormal="80" workbookViewId="0">
      <selection activeCell="C36" sqref="C36"/>
    </sheetView>
  </sheetViews>
  <sheetFormatPr defaultColWidth="8.81640625" defaultRowHeight="14.5" x14ac:dyDescent="0.35"/>
  <cols>
    <col min="1" max="1" width="48" style="212" bestFit="1" customWidth="1"/>
    <col min="2" max="2" width="31.54296875" style="212" customWidth="1"/>
    <col min="3" max="3" width="40.81640625" style="212" customWidth="1"/>
    <col min="4" max="4" width="36.54296875" style="212" customWidth="1"/>
    <col min="5" max="5" width="18.54296875" style="212" customWidth="1"/>
    <col min="6" max="6" width="14.54296875" style="212" customWidth="1"/>
    <col min="7" max="7" width="11" style="212" customWidth="1"/>
    <col min="8" max="8" width="44.54296875" style="212" customWidth="1"/>
    <col min="9" max="9" width="73.54296875" style="212" customWidth="1"/>
    <col min="10" max="10" width="41" style="212" bestFit="1" customWidth="1"/>
    <col min="11" max="15" width="41" style="212" customWidth="1"/>
    <col min="16" max="16" width="43.1796875" style="212" customWidth="1"/>
    <col min="17" max="17" width="43.54296875" style="212" bestFit="1" customWidth="1"/>
    <col min="18" max="20" width="41" style="212" customWidth="1"/>
    <col min="21" max="21" width="52.54296875" style="212" customWidth="1"/>
    <col min="22" max="22" width="41" style="212" customWidth="1"/>
    <col min="23" max="23" width="46.453125" style="212" bestFit="1" customWidth="1"/>
    <col min="24" max="27" width="45.453125" style="212" customWidth="1"/>
    <col min="28" max="28" width="66.453125" style="212" customWidth="1"/>
    <col min="29" max="30" width="45.453125" style="212" customWidth="1"/>
    <col min="31" max="31" width="73.54296875" style="212" customWidth="1"/>
    <col min="32" max="33" width="45.453125" style="212" customWidth="1"/>
    <col min="34" max="34" width="71.453125" style="212" customWidth="1"/>
    <col min="35" max="35" width="11.54296875" style="212" customWidth="1"/>
    <col min="36" max="16384" width="8.81640625" style="212"/>
  </cols>
  <sheetData>
    <row r="1" spans="1:7" ht="18.5" x14ac:dyDescent="0.45">
      <c r="A1" s="209"/>
      <c r="B1" s="210" t="s">
        <v>412</v>
      </c>
      <c r="C1" s="211" t="s">
        <v>413</v>
      </c>
    </row>
    <row r="2" spans="1:7" x14ac:dyDescent="0.35">
      <c r="B2" s="213" t="s">
        <v>414</v>
      </c>
    </row>
    <row r="3" spans="1:7" x14ac:dyDescent="0.35">
      <c r="B3" s="214" t="s">
        <v>415</v>
      </c>
    </row>
    <row r="4" spans="1:7" x14ac:dyDescent="0.35">
      <c r="B4" s="215" t="s">
        <v>416</v>
      </c>
    </row>
    <row r="5" spans="1:7" ht="18.5" x14ac:dyDescent="0.45">
      <c r="A5" s="216" t="s">
        <v>355</v>
      </c>
      <c r="D5" s="212" t="s">
        <v>356</v>
      </c>
      <c r="E5" s="216" t="s">
        <v>417</v>
      </c>
    </row>
    <row r="6" spans="1:7" x14ac:dyDescent="0.35">
      <c r="A6" s="212" t="s">
        <v>418</v>
      </c>
      <c r="B6" s="212" t="s">
        <v>10</v>
      </c>
      <c r="C6" s="217">
        <f>Vin_nom</f>
        <v>12</v>
      </c>
      <c r="D6" s="212" t="s">
        <v>57</v>
      </c>
    </row>
    <row r="7" spans="1:7" x14ac:dyDescent="0.35">
      <c r="A7" s="212" t="s">
        <v>419</v>
      </c>
      <c r="B7" s="212" t="s">
        <v>115</v>
      </c>
      <c r="C7" s="217">
        <f>Vout</f>
        <v>3.3</v>
      </c>
      <c r="D7" s="212" t="s">
        <v>57</v>
      </c>
    </row>
    <row r="8" spans="1:7" x14ac:dyDescent="0.35">
      <c r="A8" s="212" t="s">
        <v>420</v>
      </c>
      <c r="B8" s="212" t="s">
        <v>117</v>
      </c>
      <c r="C8" s="217">
        <f>Iout</f>
        <v>25</v>
      </c>
      <c r="D8" s="212" t="s">
        <v>69</v>
      </c>
    </row>
    <row r="9" spans="1:7" x14ac:dyDescent="0.35">
      <c r="A9" s="212" t="s">
        <v>421</v>
      </c>
      <c r="B9" s="212" t="s">
        <v>422</v>
      </c>
      <c r="C9" s="217">
        <f>Io_step</f>
        <v>12.5</v>
      </c>
      <c r="D9" s="212" t="s">
        <v>69</v>
      </c>
    </row>
    <row r="10" spans="1:7" ht="17.5" x14ac:dyDescent="0.45">
      <c r="A10" s="212" t="s">
        <v>423</v>
      </c>
      <c r="B10" s="212" t="s">
        <v>424</v>
      </c>
      <c r="C10" s="259">
        <f>'Device Calculator'!F60</f>
        <v>78.250106054458385</v>
      </c>
      <c r="D10" s="212" t="s">
        <v>69</v>
      </c>
      <c r="E10" s="218" t="s">
        <v>425</v>
      </c>
      <c r="F10" s="219">
        <f>((C10+(C23/2))*16*0.00058)/(11.2*10^-3)</f>
        <v>67.999999999999986</v>
      </c>
      <c r="G10" s="212" t="s">
        <v>426</v>
      </c>
    </row>
    <row r="11" spans="1:7" ht="17.5" x14ac:dyDescent="0.45">
      <c r="A11" s="212" t="s">
        <v>427</v>
      </c>
      <c r="B11" s="212" t="s">
        <v>65</v>
      </c>
      <c r="C11" s="220">
        <f>Vsel</f>
        <v>1.1000000000000001</v>
      </c>
      <c r="D11" s="212" t="s">
        <v>57</v>
      </c>
      <c r="E11" s="218" t="s">
        <v>428</v>
      </c>
      <c r="F11" s="218">
        <f>VLOOKUP(C11,Sheet4!D2:E11,2)</f>
        <v>187</v>
      </c>
      <c r="G11" s="212" t="s">
        <v>426</v>
      </c>
    </row>
    <row r="12" spans="1:7" x14ac:dyDescent="0.35">
      <c r="A12" s="212" t="s">
        <v>429</v>
      </c>
      <c r="B12" s="212" t="s">
        <v>357</v>
      </c>
      <c r="C12" s="217">
        <f>Lout</f>
        <v>0.8</v>
      </c>
      <c r="D12" s="212" t="s">
        <v>358</v>
      </c>
    </row>
    <row r="13" spans="1:7" x14ac:dyDescent="0.35">
      <c r="A13" s="212" t="s">
        <v>430</v>
      </c>
      <c r="B13" s="212" t="s">
        <v>144</v>
      </c>
      <c r="C13" s="217">
        <f>dcr</f>
        <v>9</v>
      </c>
      <c r="D13" s="212" t="s">
        <v>431</v>
      </c>
    </row>
    <row r="14" spans="1:7" ht="17.5" x14ac:dyDescent="0.45">
      <c r="A14" s="212" t="s">
        <v>432</v>
      </c>
      <c r="B14" s="212" t="s">
        <v>275</v>
      </c>
      <c r="C14" s="217">
        <f>fsw</f>
        <v>503.73099700650198</v>
      </c>
      <c r="D14" s="212" t="s">
        <v>121</v>
      </c>
      <c r="E14" s="218" t="s">
        <v>433</v>
      </c>
      <c r="F14" s="219">
        <f>((20*10^9)/(C14*10^3)-(C14*10^3)*2/2000)/1000</f>
        <v>39.19999999999991</v>
      </c>
      <c r="G14" s="212" t="s">
        <v>426</v>
      </c>
    </row>
    <row r="15" spans="1:7" x14ac:dyDescent="0.35">
      <c r="A15" s="212" t="s">
        <v>434</v>
      </c>
      <c r="B15" s="212" t="s">
        <v>435</v>
      </c>
      <c r="C15" s="217">
        <f>Cout_electro*N_Cout_electro</f>
        <v>1120</v>
      </c>
      <c r="D15" s="212" t="s">
        <v>271</v>
      </c>
    </row>
    <row r="16" spans="1:7" x14ac:dyDescent="0.35">
      <c r="A16" s="212" t="s">
        <v>436</v>
      </c>
      <c r="B16" s="212" t="s">
        <v>437</v>
      </c>
      <c r="C16" s="217">
        <f>ESR_electro/N_Cout_electro</f>
        <v>0.05</v>
      </c>
      <c r="D16" s="212" t="s">
        <v>431</v>
      </c>
    </row>
    <row r="17" spans="1:7" x14ac:dyDescent="0.35">
      <c r="A17" s="212" t="s">
        <v>438</v>
      </c>
      <c r="B17" s="212" t="s">
        <v>439</v>
      </c>
      <c r="C17" s="217">
        <f>Cout_ceramic*N_Cout_ceramic</f>
        <v>100</v>
      </c>
      <c r="D17" s="212" t="s">
        <v>271</v>
      </c>
    </row>
    <row r="18" spans="1:7" x14ac:dyDescent="0.35">
      <c r="A18" s="212" t="s">
        <v>440</v>
      </c>
      <c r="B18" s="212" t="s">
        <v>441</v>
      </c>
      <c r="C18" s="217">
        <f>ESR_ceramic/N_Cout_ceramic</f>
        <v>0.02</v>
      </c>
      <c r="D18" s="212" t="s">
        <v>431</v>
      </c>
    </row>
    <row r="19" spans="1:7" x14ac:dyDescent="0.35">
      <c r="A19" s="212" t="s">
        <v>442</v>
      </c>
      <c r="B19" s="212" t="s">
        <v>360</v>
      </c>
      <c r="C19" s="221">
        <f>Vout_LG/C8</f>
        <v>0.13200000000000001</v>
      </c>
      <c r="D19" s="212" t="s">
        <v>359</v>
      </c>
    </row>
    <row r="20" spans="1:7" x14ac:dyDescent="0.35">
      <c r="A20" s="212" t="s">
        <v>443</v>
      </c>
      <c r="B20" s="212" t="s">
        <v>361</v>
      </c>
      <c r="C20" s="217">
        <f>Rfb_t</f>
        <v>20.5</v>
      </c>
      <c r="D20" s="212" t="s">
        <v>362</v>
      </c>
      <c r="E20" s="217" t="s">
        <v>361</v>
      </c>
      <c r="F20" s="217">
        <f>IF(C11=C7,"NONE",C20)</f>
        <v>20.5</v>
      </c>
      <c r="G20" s="212" t="s">
        <v>426</v>
      </c>
    </row>
    <row r="21" spans="1:7" x14ac:dyDescent="0.35">
      <c r="A21" s="212" t="s">
        <v>444</v>
      </c>
      <c r="B21" s="212" t="s">
        <v>363</v>
      </c>
      <c r="C21" s="221">
        <f>(C11*C20)/(Vout_LG-C11)</f>
        <v>10.250000000000002</v>
      </c>
      <c r="D21" s="212" t="s">
        <v>364</v>
      </c>
    </row>
    <row r="22" spans="1:7" x14ac:dyDescent="0.35">
      <c r="B22" s="212" t="s">
        <v>445</v>
      </c>
      <c r="C22" s="217">
        <f>Rfb_b</f>
        <v>10</v>
      </c>
      <c r="D22" s="212" t="s">
        <v>364</v>
      </c>
      <c r="E22" s="217" t="s">
        <v>363</v>
      </c>
      <c r="F22" s="217">
        <f>IF(C11=C7,"NONE",C22)</f>
        <v>10</v>
      </c>
      <c r="G22" s="212" t="s">
        <v>426</v>
      </c>
    </row>
    <row r="23" spans="1:7" x14ac:dyDescent="0.35">
      <c r="B23" s="212" t="s">
        <v>446</v>
      </c>
      <c r="C23" s="222">
        <f>Iripple_max</f>
        <v>7.6377189255659559</v>
      </c>
      <c r="D23" s="212" t="s">
        <v>69</v>
      </c>
    </row>
    <row r="24" spans="1:7" x14ac:dyDescent="0.35">
      <c r="A24" s="212" t="s">
        <v>333</v>
      </c>
      <c r="B24" s="212" t="s">
        <v>447</v>
      </c>
      <c r="C24" s="221">
        <f>'Device Calculator'!F120</f>
        <v>0.32786885245901637</v>
      </c>
    </row>
    <row r="25" spans="1:7" ht="18.5" x14ac:dyDescent="0.45">
      <c r="A25" s="216"/>
      <c r="B25" s="212" t="s">
        <v>448</v>
      </c>
      <c r="C25" s="223">
        <f>Vout_LG/Vin</f>
        <v>0.27499999999999997</v>
      </c>
    </row>
    <row r="26" spans="1:7" x14ac:dyDescent="0.35">
      <c r="B26" s="212" t="s">
        <v>449</v>
      </c>
      <c r="C26" s="212">
        <f>C22/(C20+C22)</f>
        <v>0.32786885245901637</v>
      </c>
    </row>
    <row r="27" spans="1:7" ht="16.5" x14ac:dyDescent="0.45">
      <c r="A27" s="212" t="s">
        <v>450</v>
      </c>
      <c r="B27" s="212" t="s">
        <v>451</v>
      </c>
      <c r="C27" s="224">
        <f>'Device Calculator'!F45</f>
        <v>2</v>
      </c>
      <c r="D27" s="212" t="s">
        <v>296</v>
      </c>
      <c r="E27" s="218" t="s">
        <v>452</v>
      </c>
      <c r="F27" s="218">
        <f>VLOOKUP(C27,Sheet4!J2:K11,2)</f>
        <v>15.4</v>
      </c>
      <c r="G27" s="212" t="s">
        <v>426</v>
      </c>
    </row>
    <row r="28" spans="1:7" ht="17.5" x14ac:dyDescent="0.45">
      <c r="A28" s="212" t="s">
        <v>453</v>
      </c>
      <c r="B28" s="212" t="s">
        <v>278</v>
      </c>
      <c r="C28" s="220">
        <f>C_ramp</f>
        <v>14.1</v>
      </c>
      <c r="D28" s="212" t="s">
        <v>95</v>
      </c>
      <c r="E28" s="218" t="s">
        <v>454</v>
      </c>
      <c r="F28" s="218">
        <f>VLOOKUP(C28,Sheet4!A2:B11,2)</f>
        <v>187</v>
      </c>
      <c r="G28" s="212" t="s">
        <v>426</v>
      </c>
    </row>
    <row r="29" spans="1:7" x14ac:dyDescent="0.35">
      <c r="A29" s="212" t="s">
        <v>455</v>
      </c>
      <c r="B29" s="212" t="s">
        <v>339</v>
      </c>
      <c r="C29" s="217">
        <f>C_top</f>
        <v>0</v>
      </c>
      <c r="D29" s="212" t="s">
        <v>95</v>
      </c>
      <c r="E29" s="217" t="s">
        <v>339</v>
      </c>
      <c r="F29" s="217" t="str">
        <f>IF(C11=C7,"NONE",IF(C29=0,"NONE",C29))</f>
        <v>NONE</v>
      </c>
      <c r="G29" s="212" t="s">
        <v>95</v>
      </c>
    </row>
    <row r="30" spans="1:7" x14ac:dyDescent="0.35">
      <c r="A30" s="212" t="s">
        <v>456</v>
      </c>
      <c r="B30" s="212" t="s">
        <v>457</v>
      </c>
      <c r="C30" s="225">
        <f>1/(2*PI()*C28*0.000000000001*300000)</f>
        <v>37625.28205482159</v>
      </c>
      <c r="D30" s="212" t="s">
        <v>344</v>
      </c>
    </row>
    <row r="31" spans="1:7" x14ac:dyDescent="0.35">
      <c r="A31" s="212" t="s">
        <v>458</v>
      </c>
      <c r="B31" s="212" t="s">
        <v>459</v>
      </c>
      <c r="C31" s="226" t="str">
        <f>IF(C29=0,"NONE",1/(2*PI()*C20*1000*C29*0.000000000001))</f>
        <v>NONE</v>
      </c>
    </row>
    <row r="33" spans="1:4" x14ac:dyDescent="0.35">
      <c r="A33" s="212" t="s">
        <v>460</v>
      </c>
      <c r="B33" s="212" t="s">
        <v>461</v>
      </c>
      <c r="C33" s="222">
        <f>'Device Calculator'!F99</f>
        <v>24.532180800291869</v>
      </c>
      <c r="D33" s="212" t="s">
        <v>188</v>
      </c>
    </row>
    <row r="34" spans="1:4" x14ac:dyDescent="0.35">
      <c r="A34" s="212" t="s">
        <v>462</v>
      </c>
      <c r="B34" s="212" t="s">
        <v>463</v>
      </c>
      <c r="C34" s="222">
        <f>'Device Calculator'!F100</f>
        <v>19.015455762443715</v>
      </c>
      <c r="D34" s="212" t="s">
        <v>188</v>
      </c>
    </row>
    <row r="36" spans="1:4" ht="18.5" x14ac:dyDescent="0.45">
      <c r="A36" s="216"/>
      <c r="B36" s="212" t="s">
        <v>347</v>
      </c>
      <c r="C36" s="227">
        <f>1/(2*PI()*(SQRT(C12*1*10^-6*(C15*1*10^-6+C17*1*10^-6))))</f>
        <v>5094.4255848459734</v>
      </c>
      <c r="D36" s="212" t="s">
        <v>344</v>
      </c>
    </row>
    <row r="37" spans="1:4" x14ac:dyDescent="0.35">
      <c r="B37" s="212" t="s">
        <v>369</v>
      </c>
      <c r="C37" s="227">
        <f>IF(C15&lt;10,1/(2*PI()*C17*1*10^-6*C18*1*10^-3),1/(2*PI()*((C16*C18)/(C16+C18)*1*10^-3)*(C15*1*10^-6+C17*1*10^-6)))</f>
        <v>9131840.9970759638</v>
      </c>
      <c r="D37" s="212" t="s">
        <v>344</v>
      </c>
    </row>
    <row r="38" spans="1:4" x14ac:dyDescent="0.35">
      <c r="B38" s="212" t="s">
        <v>464</v>
      </c>
      <c r="C38" s="227">
        <f>1/(2*PI()*(C15*1*10^-6+C17*1*10^-6)*C19)</f>
        <v>988.2944802030263</v>
      </c>
      <c r="D38" s="212" t="s">
        <v>344</v>
      </c>
    </row>
    <row r="39" spans="1:4" ht="15" thickBot="1" x14ac:dyDescent="0.4"/>
    <row r="40" spans="1:4" ht="19" thickTop="1" x14ac:dyDescent="0.45">
      <c r="A40" s="228" t="s">
        <v>465</v>
      </c>
      <c r="B40" s="212" t="s">
        <v>466</v>
      </c>
      <c r="C40" s="229">
        <f>VLOOKUP(0,'Look Up'!C6:E3807,3)</f>
        <v>12900</v>
      </c>
      <c r="D40" s="212" t="s">
        <v>344</v>
      </c>
    </row>
    <row r="41" spans="1:4" ht="15" thickBot="1" x14ac:dyDescent="0.4">
      <c r="B41" s="212" t="s">
        <v>467</v>
      </c>
      <c r="C41" s="230">
        <f>VLOOKUP(0,'Look Up'!C6:E3807,2)  +0</f>
        <v>37.297589148163965</v>
      </c>
      <c r="D41" s="212" t="s">
        <v>468</v>
      </c>
    </row>
    <row r="42" spans="1:4" ht="15" thickTop="1" x14ac:dyDescent="0.35"/>
    <row r="43" spans="1:4" x14ac:dyDescent="0.35">
      <c r="A43" s="212" t="s">
        <v>469</v>
      </c>
      <c r="B43" s="212" t="s">
        <v>470</v>
      </c>
      <c r="C43" s="231">
        <f>1/(fsw*1000)</f>
        <v>1.985186549850321E-6</v>
      </c>
      <c r="D43" s="212" t="s">
        <v>471</v>
      </c>
    </row>
    <row r="44" spans="1:4" x14ac:dyDescent="0.35">
      <c r="B44" s="212" t="s">
        <v>472</v>
      </c>
      <c r="C44" s="231">
        <f>(Vout_LG/Vin)*C43</f>
        <v>5.4592630120883824E-7</v>
      </c>
      <c r="D44" s="212" t="s">
        <v>471</v>
      </c>
    </row>
    <row r="46" spans="1:4" x14ac:dyDescent="0.35">
      <c r="A46" s="232" t="s">
        <v>473</v>
      </c>
      <c r="C46" s="231"/>
    </row>
    <row r="47" spans="1:4" s="233" customFormat="1" ht="65.25" customHeight="1" x14ac:dyDescent="0.35">
      <c r="A47" s="310" t="s">
        <v>474</v>
      </c>
      <c r="B47" s="310"/>
      <c r="C47" s="310"/>
      <c r="D47" s="310"/>
    </row>
    <row r="48" spans="1:4" s="233" customFormat="1" ht="38.25" customHeight="1" x14ac:dyDescent="0.35">
      <c r="A48" s="310" t="s">
        <v>475</v>
      </c>
      <c r="B48" s="310"/>
      <c r="C48" s="310"/>
      <c r="D48" s="310"/>
    </row>
    <row r="49" spans="1:5" s="233" customFormat="1" ht="42" customHeight="1" x14ac:dyDescent="0.35">
      <c r="A49" s="310" t="s">
        <v>476</v>
      </c>
      <c r="B49" s="310"/>
      <c r="C49" s="310"/>
      <c r="D49" s="310"/>
    </row>
    <row r="50" spans="1:5" s="233" customFormat="1" ht="70.5" customHeight="1" x14ac:dyDescent="0.35">
      <c r="A50" s="310" t="s">
        <v>477</v>
      </c>
      <c r="B50" s="310"/>
      <c r="C50" s="310"/>
      <c r="D50" s="310"/>
    </row>
    <row r="51" spans="1:5" s="233" customFormat="1" ht="60.75" customHeight="1" x14ac:dyDescent="0.35">
      <c r="A51" s="310" t="s">
        <v>478</v>
      </c>
      <c r="B51" s="310"/>
      <c r="C51" s="310"/>
      <c r="D51" s="310"/>
    </row>
    <row r="52" spans="1:5" s="233" customFormat="1" ht="61.5" customHeight="1" x14ac:dyDescent="0.35">
      <c r="A52" s="310" t="s">
        <v>479</v>
      </c>
      <c r="B52" s="310"/>
      <c r="C52" s="310"/>
      <c r="D52" s="310"/>
    </row>
    <row r="53" spans="1:5" s="233" customFormat="1" ht="60" customHeight="1" x14ac:dyDescent="0.35">
      <c r="A53" s="310" t="s">
        <v>480</v>
      </c>
      <c r="B53" s="310"/>
      <c r="C53" s="310"/>
      <c r="D53" s="310"/>
    </row>
    <row r="54" spans="1:5" s="233" customFormat="1" ht="29.25" customHeight="1" x14ac:dyDescent="0.35">
      <c r="A54" s="310" t="s">
        <v>481</v>
      </c>
      <c r="B54" s="310"/>
      <c r="C54" s="310"/>
      <c r="D54" s="310"/>
      <c r="E54" s="234" t="str">
        <f>HYPERLINK(Sheet4!A31)</f>
        <v>http://www.ti.com/lit/an/slva381b/slva381b.pdf</v>
      </c>
    </row>
    <row r="55" spans="1:5" s="233" customFormat="1" ht="27" customHeight="1" x14ac:dyDescent="0.35">
      <c r="A55" s="310" t="s">
        <v>482</v>
      </c>
      <c r="B55" s="310"/>
      <c r="C55" s="310"/>
      <c r="D55" s="310"/>
      <c r="E55" s="234" t="str">
        <f>HYPERLINK(Sheet4!A32)</f>
        <v>http://e2e.ti.com/blogs_/b/powerhouse/archive/2018/03/02/maintain-a-constant-phase-margin-in-a-synchronous-buck-converter</v>
      </c>
    </row>
    <row r="56" spans="1:5" s="233" customFormat="1" ht="63.75" customHeight="1" x14ac:dyDescent="0.35">
      <c r="A56" s="310" t="s">
        <v>483</v>
      </c>
      <c r="B56" s="310"/>
      <c r="C56" s="310"/>
      <c r="D56" s="310"/>
    </row>
    <row r="57" spans="1:5" s="233" customFormat="1" ht="48" customHeight="1" x14ac:dyDescent="0.35">
      <c r="A57" s="310" t="s">
        <v>484</v>
      </c>
      <c r="B57" s="310"/>
      <c r="C57" s="310"/>
      <c r="D57" s="310"/>
    </row>
    <row r="58" spans="1:5" x14ac:dyDescent="0.35">
      <c r="C58" s="231"/>
    </row>
    <row r="59" spans="1:5" x14ac:dyDescent="0.35">
      <c r="C59" s="231"/>
    </row>
    <row r="60" spans="1:5" x14ac:dyDescent="0.35">
      <c r="C60" s="231"/>
    </row>
    <row r="61" spans="1:5" x14ac:dyDescent="0.35">
      <c r="C61" s="231"/>
    </row>
    <row r="62" spans="1:5" x14ac:dyDescent="0.35">
      <c r="C62" s="231"/>
    </row>
    <row r="63" spans="1:5" x14ac:dyDescent="0.35">
      <c r="C63" s="231"/>
    </row>
    <row r="64" spans="1:5" x14ac:dyDescent="0.35">
      <c r="C64" s="231"/>
    </row>
    <row r="65" spans="3:3" x14ac:dyDescent="0.35">
      <c r="C65" s="231"/>
    </row>
    <row r="66" spans="3:3" x14ac:dyDescent="0.35">
      <c r="C66" s="231"/>
    </row>
    <row r="67" spans="3:3" x14ac:dyDescent="0.35">
      <c r="C67" s="231"/>
    </row>
    <row r="68" spans="3:3" x14ac:dyDescent="0.35">
      <c r="C68" s="231"/>
    </row>
    <row r="69" spans="3:3" x14ac:dyDescent="0.35">
      <c r="C69" s="231"/>
    </row>
    <row r="70" spans="3:3" x14ac:dyDescent="0.35">
      <c r="C70" s="231"/>
    </row>
    <row r="71" spans="3:3" x14ac:dyDescent="0.35">
      <c r="C71" s="231"/>
    </row>
    <row r="72" spans="3:3" x14ac:dyDescent="0.35">
      <c r="C72" s="231"/>
    </row>
    <row r="86" spans="1:40" x14ac:dyDescent="0.35">
      <c r="C86" s="231"/>
    </row>
    <row r="87" spans="1:40" x14ac:dyDescent="0.35">
      <c r="C87" s="231"/>
    </row>
    <row r="88" spans="1:40" x14ac:dyDescent="0.35">
      <c r="C88" s="231"/>
    </row>
    <row r="89" spans="1:40" x14ac:dyDescent="0.35">
      <c r="C89" s="231"/>
    </row>
    <row r="92" spans="1:40" x14ac:dyDescent="0.35">
      <c r="A92"/>
      <c r="B92"/>
      <c r="C92" s="235"/>
      <c r="D92"/>
      <c r="E92"/>
      <c r="F92"/>
      <c r="G92"/>
      <c r="H92"/>
      <c r="I92"/>
      <c r="J92"/>
      <c r="K92"/>
      <c r="L92"/>
      <c r="M92"/>
      <c r="N92"/>
      <c r="O92"/>
      <c r="P92"/>
      <c r="Q92"/>
      <c r="R92"/>
      <c r="S92"/>
      <c r="T92"/>
      <c r="U92"/>
      <c r="V92"/>
      <c r="W92"/>
      <c r="X92"/>
      <c r="Y92"/>
      <c r="Z92"/>
      <c r="AA92"/>
      <c r="AB92"/>
      <c r="AC92"/>
      <c r="AD92"/>
      <c r="AE92"/>
      <c r="AF92"/>
      <c r="AG92"/>
      <c r="AH92"/>
      <c r="AI92"/>
      <c r="AJ92"/>
      <c r="AK92"/>
      <c r="AL92"/>
      <c r="AM92"/>
      <c r="AN92"/>
    </row>
    <row r="93" spans="1:40" x14ac:dyDescent="0.35">
      <c r="A93"/>
      <c r="B93"/>
      <c r="C93" s="235"/>
      <c r="D93"/>
      <c r="E93"/>
      <c r="F93"/>
      <c r="G93"/>
      <c r="H93"/>
      <c r="I93"/>
      <c r="J93"/>
      <c r="K93"/>
      <c r="L93"/>
      <c r="M93"/>
      <c r="N93"/>
      <c r="O93"/>
      <c r="P93"/>
      <c r="Q93"/>
      <c r="R93"/>
      <c r="S93"/>
      <c r="T93"/>
      <c r="U93"/>
      <c r="V93"/>
      <c r="W93"/>
      <c r="X93"/>
      <c r="Y93"/>
      <c r="Z93"/>
      <c r="AA93"/>
      <c r="AB93"/>
      <c r="AC93"/>
      <c r="AD93"/>
      <c r="AE93"/>
      <c r="AF93"/>
      <c r="AG93"/>
      <c r="AH93"/>
      <c r="AI93"/>
      <c r="AJ93"/>
      <c r="AK93"/>
      <c r="AL93"/>
      <c r="AM93"/>
      <c r="AN93"/>
    </row>
    <row r="94" spans="1:40" x14ac:dyDescent="0.35">
      <c r="A94"/>
      <c r="B94"/>
      <c r="C94" s="236"/>
      <c r="D94"/>
      <c r="E94"/>
      <c r="F94"/>
      <c r="G94"/>
      <c r="H94"/>
      <c r="I94"/>
      <c r="J94"/>
      <c r="K94"/>
      <c r="L94"/>
      <c r="M94"/>
      <c r="N94"/>
      <c r="O94"/>
      <c r="P94"/>
      <c r="Q94"/>
      <c r="R94"/>
      <c r="S94"/>
      <c r="T94"/>
      <c r="U94"/>
      <c r="V94"/>
      <c r="W94"/>
      <c r="X94"/>
      <c r="Y94"/>
      <c r="Z94"/>
      <c r="AA94"/>
      <c r="AB94"/>
      <c r="AC94"/>
      <c r="AD94"/>
      <c r="AE94"/>
      <c r="AF94"/>
      <c r="AG94"/>
      <c r="AH94"/>
      <c r="AI94"/>
      <c r="AJ94"/>
      <c r="AK94"/>
      <c r="AL94"/>
      <c r="AM94"/>
      <c r="AN94"/>
    </row>
    <row r="95" spans="1:40" x14ac:dyDescent="0.3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row>
    <row r="96" spans="1:40" x14ac:dyDescent="0.35">
      <c r="A96"/>
      <c r="B96"/>
      <c r="C96" s="235"/>
      <c r="D96"/>
      <c r="E96"/>
      <c r="F96"/>
      <c r="G96"/>
      <c r="H96"/>
      <c r="I96"/>
      <c r="J96"/>
      <c r="K96"/>
      <c r="L96"/>
      <c r="M96"/>
      <c r="N96"/>
      <c r="O96"/>
      <c r="P96"/>
      <c r="Q96"/>
      <c r="R96"/>
      <c r="S96"/>
      <c r="T96"/>
      <c r="U96"/>
      <c r="V96"/>
      <c r="W96"/>
      <c r="X96"/>
      <c r="Y96"/>
      <c r="Z96"/>
      <c r="AA96"/>
      <c r="AB96"/>
      <c r="AC96"/>
      <c r="AD96"/>
      <c r="AE96"/>
      <c r="AF96"/>
      <c r="AG96"/>
      <c r="AH96"/>
      <c r="AI96"/>
      <c r="AJ96"/>
      <c r="AK96"/>
      <c r="AL96"/>
      <c r="AM96"/>
      <c r="AN96"/>
    </row>
    <row r="97" spans="1:40" x14ac:dyDescent="0.35">
      <c r="A97"/>
      <c r="B97"/>
      <c r="C97" s="208"/>
      <c r="D97"/>
      <c r="E97"/>
      <c r="F97"/>
      <c r="G97"/>
      <c r="H97"/>
      <c r="I97"/>
      <c r="J97"/>
      <c r="K97"/>
      <c r="L97"/>
      <c r="M97"/>
      <c r="N97"/>
      <c r="O97"/>
      <c r="P97"/>
      <c r="Q97"/>
      <c r="R97"/>
      <c r="S97"/>
      <c r="T97"/>
      <c r="U97"/>
      <c r="V97"/>
      <c r="W97"/>
      <c r="X97"/>
      <c r="Y97"/>
      <c r="Z97"/>
      <c r="AA97"/>
      <c r="AB97"/>
      <c r="AC97"/>
      <c r="AD97"/>
      <c r="AE97"/>
      <c r="AF97"/>
      <c r="AG97"/>
      <c r="AH97"/>
      <c r="AI97"/>
      <c r="AJ97"/>
      <c r="AK97"/>
      <c r="AL97"/>
      <c r="AM97"/>
      <c r="AN97"/>
    </row>
    <row r="98" spans="1:40" x14ac:dyDescent="0.35">
      <c r="A98"/>
      <c r="B98"/>
      <c r="C98" s="208"/>
      <c r="D98"/>
      <c r="E98"/>
      <c r="F98"/>
      <c r="G98"/>
      <c r="H98"/>
      <c r="I98"/>
      <c r="J98"/>
      <c r="K98"/>
      <c r="L98"/>
      <c r="M98"/>
      <c r="N98"/>
      <c r="O98"/>
      <c r="P98"/>
      <c r="Q98"/>
      <c r="R98"/>
      <c r="S98"/>
      <c r="T98"/>
      <c r="U98"/>
      <c r="V98"/>
      <c r="W98"/>
      <c r="X98"/>
      <c r="Y98"/>
      <c r="Z98"/>
      <c r="AA98"/>
      <c r="AB98"/>
      <c r="AC98"/>
      <c r="AD98"/>
      <c r="AE98"/>
      <c r="AF98"/>
      <c r="AG98"/>
      <c r="AH98"/>
      <c r="AI98"/>
      <c r="AJ98"/>
      <c r="AK98"/>
      <c r="AL98"/>
      <c r="AM98"/>
      <c r="AN98"/>
    </row>
    <row r="99" spans="1:40" x14ac:dyDescent="0.35">
      <c r="A99" t="s">
        <v>485</v>
      </c>
      <c r="B99"/>
      <c r="C99" s="208"/>
      <c r="D99"/>
      <c r="E99"/>
      <c r="F99"/>
      <c r="G99"/>
      <c r="H99"/>
      <c r="I99"/>
      <c r="J99"/>
      <c r="K99"/>
      <c r="L99"/>
      <c r="M99"/>
      <c r="N99"/>
      <c r="O99"/>
      <c r="P99"/>
      <c r="Q99"/>
      <c r="R99"/>
      <c r="S99"/>
      <c r="T99"/>
      <c r="U99"/>
      <c r="V99"/>
      <c r="W99"/>
      <c r="X99"/>
      <c r="Y99"/>
      <c r="Z99"/>
      <c r="AA99"/>
      <c r="AB99"/>
      <c r="AC99"/>
      <c r="AD99"/>
      <c r="AE99"/>
      <c r="AF99"/>
      <c r="AG99"/>
      <c r="AH99"/>
      <c r="AI99"/>
      <c r="AJ99"/>
      <c r="AK99"/>
      <c r="AL99"/>
      <c r="AM99"/>
      <c r="AN99"/>
    </row>
    <row r="100" spans="1:40" x14ac:dyDescent="0.35">
      <c r="A100" t="s">
        <v>486</v>
      </c>
      <c r="B100" t="s">
        <v>487</v>
      </c>
      <c r="C100" s="237">
        <v>200</v>
      </c>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row>
    <row r="101" spans="1:40" x14ac:dyDescent="0.35">
      <c r="A101"/>
      <c r="B101" t="s">
        <v>488</v>
      </c>
      <c r="C101" s="237">
        <v>20000</v>
      </c>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row>
    <row r="102" spans="1:40" x14ac:dyDescent="0.35">
      <c r="A102"/>
      <c r="B102" t="s">
        <v>489</v>
      </c>
      <c r="C102" s="237">
        <f>4*10^6</f>
        <v>4000000</v>
      </c>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row>
    <row r="103" spans="1:40" x14ac:dyDescent="0.35">
      <c r="A103"/>
      <c r="B103" t="s">
        <v>490</v>
      </c>
      <c r="C103" s="237">
        <f>12.5*10^-12</f>
        <v>1.25E-11</v>
      </c>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row>
    <row r="104" spans="1:40" x14ac:dyDescent="0.35">
      <c r="A104" t="s">
        <v>491</v>
      </c>
      <c r="B104" t="s">
        <v>492</v>
      </c>
      <c r="C104" s="208">
        <v>16000</v>
      </c>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row>
    <row r="105" spans="1:40" x14ac:dyDescent="0.35">
      <c r="A105"/>
      <c r="B105" t="s">
        <v>493</v>
      </c>
      <c r="C105" s="208">
        <v>2400</v>
      </c>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row>
    <row r="106" spans="1:40" x14ac:dyDescent="0.35">
      <c r="A106"/>
      <c r="B106" t="s">
        <v>494</v>
      </c>
      <c r="C106" s="208">
        <f>(C105+C104)/C105</f>
        <v>7.666666666666667</v>
      </c>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row>
    <row r="107" spans="1:40" x14ac:dyDescent="0.35">
      <c r="A107" t="s">
        <v>495</v>
      </c>
      <c r="B107" t="s">
        <v>496</v>
      </c>
      <c r="C107" s="208">
        <f>1/5</f>
        <v>0.2</v>
      </c>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row>
    <row r="108" spans="1:40" x14ac:dyDescent="0.35">
      <c r="A108"/>
      <c r="B108" t="s">
        <v>497</v>
      </c>
      <c r="C108" s="208">
        <f>C106*C107</f>
        <v>1.5333333333333334</v>
      </c>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row>
    <row r="109" spans="1:40" x14ac:dyDescent="0.35">
      <c r="A109"/>
      <c r="B109" t="s">
        <v>498</v>
      </c>
      <c r="C109" s="237">
        <f>2.4*1*10^6</f>
        <v>2400000</v>
      </c>
      <c r="D109" s="235"/>
      <c r="E109" s="235"/>
      <c r="F109" s="235"/>
      <c r="G109" s="235"/>
      <c r="H109" s="235"/>
      <c r="I109" s="235"/>
      <c r="J109" s="235"/>
      <c r="K109" s="235"/>
      <c r="L109" s="235"/>
      <c r="M109" s="235"/>
      <c r="N109" s="235"/>
      <c r="O109" s="235"/>
      <c r="P109" s="235"/>
      <c r="Q109" s="235"/>
      <c r="R109" s="235"/>
      <c r="S109" s="235"/>
      <c r="T109" s="235"/>
      <c r="U109" s="235"/>
      <c r="V109" s="235"/>
      <c r="W109" s="235"/>
      <c r="X109" s="235"/>
      <c r="Y109" s="235"/>
      <c r="Z109" s="235"/>
      <c r="AA109" s="235"/>
      <c r="AB109" s="235"/>
      <c r="AC109" s="235"/>
      <c r="AD109" s="235"/>
      <c r="AE109" s="235"/>
      <c r="AF109" s="235"/>
      <c r="AG109" s="235"/>
      <c r="AH109" s="235"/>
      <c r="AI109"/>
      <c r="AJ109"/>
      <c r="AK109"/>
      <c r="AL109"/>
      <c r="AM109"/>
      <c r="AN109"/>
    </row>
    <row r="110" spans="1:40" x14ac:dyDescent="0.35">
      <c r="A110"/>
      <c r="B110" t="s">
        <v>499</v>
      </c>
      <c r="C110" s="237">
        <f>1.5*1*10^-12</f>
        <v>1.5000000000000001E-12</v>
      </c>
      <c r="D110" s="235"/>
      <c r="E110" s="235"/>
      <c r="F110" s="235"/>
      <c r="G110" s="235"/>
      <c r="H110" s="235"/>
      <c r="I110" s="235"/>
      <c r="J110" s="235"/>
      <c r="K110" s="235"/>
      <c r="L110" s="235"/>
      <c r="M110" s="235"/>
      <c r="N110" s="235"/>
      <c r="O110" s="235"/>
      <c r="P110" s="235"/>
      <c r="Q110" s="235"/>
      <c r="R110" s="235"/>
      <c r="S110" s="235"/>
      <c r="T110" s="235"/>
      <c r="U110" s="235"/>
      <c r="V110" s="235"/>
      <c r="W110" s="235"/>
      <c r="X110" s="235"/>
      <c r="Y110" s="235"/>
      <c r="Z110" s="235"/>
      <c r="AA110" s="235"/>
      <c r="AB110" s="235"/>
      <c r="AC110" s="235"/>
      <c r="AD110" s="235"/>
      <c r="AE110" s="235"/>
      <c r="AF110" s="235"/>
      <c r="AG110" s="235"/>
      <c r="AH110" s="235"/>
      <c r="AI110"/>
      <c r="AJ110"/>
      <c r="AK110"/>
      <c r="AL110"/>
      <c r="AM110"/>
      <c r="AN110"/>
    </row>
    <row r="111" spans="1:40" x14ac:dyDescent="0.35">
      <c r="A111" t="s">
        <v>500</v>
      </c>
      <c r="B111" t="s">
        <v>501</v>
      </c>
      <c r="C111" s="238">
        <f>300000</f>
        <v>300000</v>
      </c>
      <c r="D111" s="235"/>
      <c r="E111" s="235"/>
      <c r="F111" s="235"/>
      <c r="G111" s="235"/>
      <c r="H111" s="235"/>
      <c r="I111" s="235"/>
      <c r="J111" s="235"/>
      <c r="K111" s="235"/>
      <c r="L111" s="235"/>
      <c r="M111" s="235"/>
      <c r="N111" s="235"/>
      <c r="O111" s="235"/>
      <c r="P111" s="235"/>
      <c r="Q111" s="235"/>
      <c r="R111" s="235"/>
      <c r="S111" s="235"/>
      <c r="T111" s="235"/>
      <c r="U111" s="235"/>
      <c r="V111" s="235"/>
      <c r="W111" s="235"/>
      <c r="X111" s="235"/>
      <c r="Y111" s="235"/>
      <c r="Z111" s="235"/>
      <c r="AA111" s="235"/>
      <c r="AB111" s="235"/>
      <c r="AC111" s="235"/>
      <c r="AD111" s="235"/>
      <c r="AE111" s="235"/>
      <c r="AF111" s="235"/>
      <c r="AG111" s="235"/>
      <c r="AH111" s="235"/>
      <c r="AI111"/>
      <c r="AJ111"/>
      <c r="AK111"/>
      <c r="AL111"/>
      <c r="AM111"/>
      <c r="AN111"/>
    </row>
    <row r="112" spans="1:40" x14ac:dyDescent="0.35">
      <c r="A112"/>
      <c r="B112" t="s">
        <v>502</v>
      </c>
      <c r="C112" s="238">
        <f>5000000</f>
        <v>5000000</v>
      </c>
      <c r="D112" s="235"/>
      <c r="E112" s="235"/>
      <c r="F112" s="235"/>
      <c r="G112" s="235"/>
      <c r="H112" s="235"/>
      <c r="I112" s="235"/>
      <c r="J112" s="235"/>
      <c r="K112" s="235"/>
      <c r="L112" s="235"/>
      <c r="M112" s="235"/>
      <c r="N112" s="235"/>
      <c r="O112" s="235"/>
      <c r="P112" s="235"/>
      <c r="Q112" s="235"/>
      <c r="R112" s="235"/>
      <c r="S112" s="235"/>
      <c r="T112" s="235"/>
      <c r="U112" s="235"/>
      <c r="V112" s="235"/>
      <c r="W112" s="235"/>
      <c r="X112" s="235"/>
      <c r="Y112" s="235"/>
      <c r="Z112" s="235"/>
      <c r="AA112" s="235"/>
      <c r="AB112" s="235"/>
      <c r="AC112" s="235"/>
      <c r="AD112" s="235"/>
      <c r="AE112" s="235"/>
      <c r="AF112" s="235"/>
      <c r="AG112" s="235"/>
      <c r="AH112" s="235"/>
      <c r="AI112"/>
      <c r="AJ112"/>
      <c r="AK112"/>
      <c r="AL112"/>
      <c r="AM112"/>
      <c r="AN112"/>
    </row>
    <row r="113" spans="1:40" x14ac:dyDescent="0.35">
      <c r="A113"/>
      <c r="B113" t="s">
        <v>503</v>
      </c>
      <c r="C113" s="238">
        <f>25*1*10^-12</f>
        <v>2.5000000000000001E-11</v>
      </c>
      <c r="D113" s="235"/>
      <c r="E113" s="235"/>
      <c r="F113" s="235"/>
      <c r="G113" s="235"/>
      <c r="H113" s="235"/>
      <c r="I113" s="235"/>
      <c r="J113" s="235"/>
      <c r="K113" s="235"/>
      <c r="L113" s="235"/>
      <c r="M113" s="235"/>
      <c r="N113" s="235"/>
      <c r="O113" s="235"/>
      <c r="P113" s="235"/>
      <c r="Q113" s="235"/>
      <c r="R113" s="235"/>
      <c r="S113" s="235"/>
      <c r="T113" s="235"/>
      <c r="U113" s="235"/>
      <c r="V113" s="235"/>
      <c r="W113" s="235"/>
      <c r="X113" s="235"/>
      <c r="Y113" s="235"/>
      <c r="Z113" s="235"/>
      <c r="AA113" s="235"/>
      <c r="AB113" s="235"/>
      <c r="AC113" s="235"/>
      <c r="AD113" s="235"/>
      <c r="AE113" s="235"/>
      <c r="AF113" s="235"/>
      <c r="AG113" s="235"/>
      <c r="AH113" s="235"/>
      <c r="AI113"/>
      <c r="AJ113"/>
      <c r="AK113"/>
      <c r="AL113"/>
      <c r="AM113"/>
      <c r="AN113"/>
    </row>
    <row r="114" spans="1:40" x14ac:dyDescent="0.35">
      <c r="A114"/>
      <c r="B114" t="s">
        <v>504</v>
      </c>
      <c r="C114" s="235">
        <v>5</v>
      </c>
      <c r="D114" s="235"/>
      <c r="E114" s="235"/>
      <c r="F114" s="235"/>
      <c r="G114" s="235"/>
      <c r="H114" s="235"/>
      <c r="I114" s="235"/>
      <c r="J114" s="235"/>
      <c r="K114" s="235"/>
      <c r="L114" s="235"/>
      <c r="M114" s="235"/>
      <c r="N114" s="235"/>
      <c r="O114" s="235"/>
      <c r="P114" s="235"/>
      <c r="Q114" s="235"/>
      <c r="R114" s="235"/>
      <c r="S114" s="235"/>
      <c r="T114" s="235"/>
      <c r="U114" s="235"/>
      <c r="V114" s="235"/>
      <c r="W114" s="235"/>
      <c r="X114" s="235"/>
      <c r="Y114" s="235"/>
      <c r="Z114" s="235"/>
      <c r="AA114" s="235"/>
      <c r="AB114" s="235"/>
      <c r="AC114" s="235"/>
      <c r="AD114" s="235"/>
      <c r="AE114" s="235"/>
      <c r="AF114" s="235"/>
      <c r="AG114" s="235"/>
      <c r="AH114" s="235"/>
      <c r="AI114"/>
      <c r="AJ114"/>
      <c r="AK114"/>
      <c r="AL114"/>
      <c r="AM114"/>
      <c r="AN114"/>
    </row>
    <row r="115" spans="1:40" x14ac:dyDescent="0.35">
      <c r="A115" t="s">
        <v>505</v>
      </c>
      <c r="B115" t="s">
        <v>506</v>
      </c>
      <c r="C115" s="237">
        <f>(C28*1*10^-12)/2</f>
        <v>7.0500000000000001E-12</v>
      </c>
      <c r="D115" s="235"/>
      <c r="E115" s="235"/>
      <c r="F115" s="235"/>
      <c r="G115" s="235"/>
      <c r="H115" s="235"/>
      <c r="I115" s="235"/>
      <c r="J115" s="235"/>
      <c r="K115" s="235"/>
      <c r="L115" s="235"/>
      <c r="M115" s="235"/>
      <c r="N115" s="235"/>
      <c r="O115" s="235"/>
      <c r="P115" s="235"/>
      <c r="Q115" s="235"/>
      <c r="R115" s="235"/>
      <c r="S115" s="235"/>
      <c r="T115" s="235"/>
      <c r="U115" s="235"/>
      <c r="V115" s="235"/>
      <c r="W115" s="235"/>
      <c r="X115" s="235"/>
      <c r="Y115" s="235"/>
      <c r="Z115" s="235"/>
      <c r="AA115" s="235"/>
      <c r="AB115" s="235"/>
      <c r="AC115" s="235"/>
      <c r="AD115" s="235"/>
      <c r="AE115" s="235"/>
      <c r="AF115" s="235"/>
      <c r="AG115" s="235"/>
      <c r="AH115" s="235"/>
      <c r="AI115"/>
      <c r="AJ115"/>
      <c r="AK115"/>
      <c r="AL115"/>
      <c r="AM115"/>
      <c r="AN115"/>
    </row>
    <row r="116" spans="1:40" x14ac:dyDescent="0.35">
      <c r="A116"/>
      <c r="B116" t="s">
        <v>507</v>
      </c>
      <c r="C116" s="235">
        <f>465000</f>
        <v>465000</v>
      </c>
      <c r="D116" s="235"/>
      <c r="E116" s="235"/>
      <c r="F116" s="235"/>
      <c r="G116" s="235"/>
      <c r="H116" s="235"/>
      <c r="I116" s="235"/>
      <c r="J116" s="235"/>
      <c r="K116" s="235"/>
      <c r="L116" s="235"/>
      <c r="M116" s="235"/>
      <c r="N116" s="235"/>
      <c r="O116" s="235"/>
      <c r="P116" s="235"/>
      <c r="Q116" s="235"/>
      <c r="R116" s="235"/>
      <c r="S116" s="235"/>
      <c r="T116" s="235"/>
      <c r="U116" s="235"/>
      <c r="V116" s="235"/>
      <c r="W116" s="235"/>
      <c r="X116" s="235"/>
      <c r="Y116" s="235"/>
      <c r="Z116" s="235"/>
      <c r="AA116" s="235"/>
      <c r="AB116" s="235"/>
      <c r="AC116" s="235"/>
      <c r="AD116" s="235"/>
      <c r="AE116" s="235"/>
      <c r="AF116" s="235"/>
      <c r="AG116" s="235"/>
      <c r="AH116" s="235"/>
      <c r="AI116"/>
      <c r="AJ116"/>
      <c r="AK116"/>
      <c r="AL116"/>
      <c r="AM116"/>
      <c r="AN116"/>
    </row>
    <row r="117" spans="1:40" x14ac:dyDescent="0.35">
      <c r="A117"/>
      <c r="B117" t="s">
        <v>508</v>
      </c>
      <c r="C117" s="208">
        <f>(C114/2)*(C44/C43)</f>
        <v>0.68749999999999989</v>
      </c>
      <c r="D117" s="235"/>
      <c r="E117" s="235"/>
      <c r="F117" s="235"/>
      <c r="G117" s="235"/>
      <c r="H117" s="235"/>
      <c r="I117" s="235"/>
      <c r="J117" s="235"/>
      <c r="K117" s="235"/>
      <c r="L117" s="235"/>
      <c r="M117" s="235"/>
      <c r="N117" s="235"/>
      <c r="O117" s="235"/>
      <c r="P117" s="235"/>
      <c r="Q117" s="235"/>
      <c r="R117" s="235"/>
      <c r="S117" s="235"/>
      <c r="T117" s="235"/>
      <c r="U117" s="235"/>
      <c r="V117" s="239"/>
      <c r="W117" s="235"/>
      <c r="X117" s="235"/>
      <c r="Y117" s="235"/>
      <c r="Z117" s="235"/>
      <c r="AA117" s="235"/>
      <c r="AB117" s="235"/>
      <c r="AC117" s="235"/>
      <c r="AD117" s="235"/>
      <c r="AE117" s="235"/>
      <c r="AF117" s="235"/>
      <c r="AG117" s="235"/>
      <c r="AH117" s="235"/>
      <c r="AI117"/>
      <c r="AJ117"/>
      <c r="AK117"/>
      <c r="AL117"/>
      <c r="AM117"/>
      <c r="AN117"/>
    </row>
    <row r="118" spans="1:40" x14ac:dyDescent="0.35">
      <c r="A118" t="s">
        <v>509</v>
      </c>
      <c r="B118" t="s">
        <v>510</v>
      </c>
      <c r="C118" s="208">
        <f>0.75</f>
        <v>0.75</v>
      </c>
      <c r="D118" s="235"/>
      <c r="E118" s="235"/>
      <c r="F118" s="235"/>
      <c r="G118" s="235"/>
      <c r="H118" s="235"/>
      <c r="I118" s="235"/>
      <c r="J118" s="235"/>
      <c r="K118" s="235"/>
      <c r="L118" s="235"/>
      <c r="M118" s="235"/>
      <c r="N118" s="235"/>
      <c r="O118" s="235"/>
      <c r="P118" s="235"/>
      <c r="Q118" s="235"/>
      <c r="R118" s="235"/>
      <c r="S118" s="235"/>
      <c r="T118" s="235"/>
      <c r="U118" s="235"/>
      <c r="V118" s="239"/>
      <c r="W118" s="235"/>
      <c r="X118" s="235"/>
      <c r="Y118" s="235"/>
      <c r="Z118" s="235"/>
      <c r="AA118" s="235"/>
      <c r="AB118" s="235"/>
      <c r="AC118" s="235"/>
      <c r="AD118" s="235"/>
      <c r="AE118" s="235"/>
      <c r="AF118" s="235"/>
      <c r="AG118" s="235"/>
      <c r="AH118" s="235"/>
      <c r="AI118"/>
      <c r="AJ118"/>
      <c r="AK118"/>
      <c r="AL118"/>
      <c r="AM118"/>
      <c r="AN118"/>
    </row>
    <row r="119" spans="1:40" x14ac:dyDescent="0.35">
      <c r="A119"/>
      <c r="B119" t="s">
        <v>511</v>
      </c>
      <c r="C119" s="208">
        <f>1/((C43/(C28*10^-12*C111))*((0.5-C25)+(2*C25*C118)))</f>
        <v>3.3424033213137307</v>
      </c>
      <c r="D119" s="235"/>
      <c r="E119" s="235"/>
      <c r="F119" s="235"/>
      <c r="G119" s="235"/>
      <c r="H119" s="235"/>
      <c r="I119" s="235"/>
      <c r="J119" s="235"/>
      <c r="K119" s="235"/>
      <c r="L119" s="235"/>
      <c r="M119" s="235"/>
      <c r="N119" s="235"/>
      <c r="O119" s="235"/>
      <c r="P119" s="235"/>
      <c r="Q119" s="235"/>
      <c r="R119" s="235"/>
      <c r="S119" s="235"/>
      <c r="T119" s="235"/>
      <c r="U119" s="235"/>
      <c r="V119" s="235"/>
      <c r="W119" s="235"/>
      <c r="X119" s="235"/>
      <c r="Y119" s="235"/>
      <c r="Z119" s="235"/>
      <c r="AA119" s="235"/>
      <c r="AB119" s="235"/>
      <c r="AC119" s="235"/>
      <c r="AD119" s="235"/>
      <c r="AE119" s="235"/>
      <c r="AF119" s="235"/>
      <c r="AG119" s="235"/>
      <c r="AH119" s="235"/>
      <c r="AI119"/>
      <c r="AJ119"/>
      <c r="AK119"/>
      <c r="AL119"/>
      <c r="AM119"/>
      <c r="AN119"/>
    </row>
    <row r="120" spans="1:40" x14ac:dyDescent="0.35">
      <c r="A120"/>
      <c r="B120"/>
      <c r="C120" s="208"/>
      <c r="D120" s="235"/>
      <c r="E120" s="235"/>
      <c r="F120" s="235"/>
      <c r="G120" s="235"/>
      <c r="H120" s="235"/>
      <c r="I120" s="235"/>
      <c r="J120" s="235"/>
      <c r="K120" s="235"/>
      <c r="L120" s="235"/>
      <c r="M120" s="235"/>
      <c r="N120" s="235"/>
      <c r="O120" s="235"/>
      <c r="P120" s="235"/>
      <c r="Q120" s="235"/>
      <c r="R120" s="235"/>
      <c r="S120" s="235"/>
      <c r="T120" s="235"/>
      <c r="U120" s="235"/>
      <c r="V120" s="235"/>
      <c r="W120" s="235"/>
      <c r="X120" s="235"/>
      <c r="Y120" s="235"/>
      <c r="Z120" s="235"/>
      <c r="AA120" s="235"/>
      <c r="AB120" s="235"/>
      <c r="AC120" s="235"/>
      <c r="AD120" s="235"/>
      <c r="AE120" s="235"/>
      <c r="AF120" s="235"/>
      <c r="AG120" s="235"/>
      <c r="AH120" s="235"/>
      <c r="AI120"/>
      <c r="AJ120"/>
      <c r="AK120"/>
      <c r="AL120"/>
      <c r="AM120"/>
      <c r="AN120"/>
    </row>
    <row r="121" spans="1:40" x14ac:dyDescent="0.35">
      <c r="A121"/>
      <c r="B121"/>
      <c r="C121" s="208"/>
      <c r="D121" s="235"/>
      <c r="E121" s="235"/>
      <c r="F121" s="235"/>
      <c r="G121" s="235"/>
      <c r="H121" s="235"/>
      <c r="I121" s="235"/>
      <c r="J121" s="235"/>
      <c r="K121" s="235"/>
      <c r="L121" s="235"/>
      <c r="M121" s="235"/>
      <c r="N121" s="235"/>
      <c r="O121" s="235"/>
      <c r="P121" s="235"/>
      <c r="Q121" s="235"/>
      <c r="R121" s="235"/>
      <c r="S121" s="235"/>
      <c r="T121" s="235"/>
      <c r="U121" s="235"/>
      <c r="V121" s="235"/>
      <c r="W121" s="235"/>
      <c r="X121" s="235"/>
      <c r="Y121" s="235"/>
      <c r="Z121" s="235"/>
      <c r="AA121" s="235"/>
      <c r="AB121" s="235"/>
      <c r="AC121" s="235"/>
      <c r="AD121" s="235"/>
      <c r="AE121" s="235"/>
      <c r="AF121" s="235"/>
      <c r="AG121" s="235"/>
      <c r="AH121" s="235"/>
      <c r="AI121"/>
      <c r="AJ121"/>
      <c r="AK121"/>
      <c r="AL121"/>
      <c r="AM121"/>
      <c r="AN121"/>
    </row>
    <row r="122" spans="1:40" x14ac:dyDescent="0.35">
      <c r="A122" t="s">
        <v>512</v>
      </c>
      <c r="B122"/>
      <c r="C122" s="208"/>
      <c r="D122" s="235"/>
      <c r="E122" s="235"/>
      <c r="F122" s="235"/>
      <c r="G122" s="235"/>
      <c r="H122" s="235"/>
      <c r="I122" s="235"/>
      <c r="J122" s="235"/>
      <c r="K122" s="235"/>
      <c r="L122" s="235"/>
      <c r="M122" s="235"/>
      <c r="N122" s="235"/>
      <c r="O122" s="235"/>
      <c r="P122" s="235"/>
      <c r="Q122" s="235"/>
      <c r="R122" s="235"/>
      <c r="S122" s="235" t="str">
        <f>IMDIV("0+3i","1+0i")</f>
        <v>3i</v>
      </c>
      <c r="T122" s="235"/>
      <c r="U122" s="235"/>
      <c r="V122" s="235"/>
      <c r="W122" s="235"/>
      <c r="X122" s="235"/>
      <c r="Y122" s="235"/>
      <c r="Z122" s="235"/>
      <c r="AA122" s="235"/>
      <c r="AB122" s="235"/>
      <c r="AC122" s="235"/>
      <c r="AD122" s="235"/>
      <c r="AE122" s="235"/>
      <c r="AF122" s="235"/>
      <c r="AG122" s="235"/>
      <c r="AH122" s="235"/>
      <c r="AI122"/>
      <c r="AJ122"/>
      <c r="AK122"/>
      <c r="AL122"/>
      <c r="AM122"/>
      <c r="AN122"/>
    </row>
    <row r="123" spans="1:40" x14ac:dyDescent="0.35">
      <c r="A123"/>
      <c r="B123" t="s">
        <v>513</v>
      </c>
      <c r="C123" s="237">
        <f>((0.5-C25)+(2*C25*C118))*C43</f>
        <v>1.2655564255295796E-6</v>
      </c>
      <c r="D123" s="235"/>
      <c r="E123" s="235"/>
      <c r="F123" s="235"/>
      <c r="G123" s="235"/>
      <c r="H123" s="235"/>
      <c r="I123" s="235"/>
      <c r="J123" s="235"/>
      <c r="K123" s="235"/>
      <c r="L123" s="235"/>
      <c r="M123" s="235"/>
      <c r="N123" s="235"/>
      <c r="O123" s="235"/>
      <c r="P123" s="235"/>
      <c r="Q123" s="235"/>
      <c r="R123" s="235"/>
      <c r="S123" s="235"/>
      <c r="T123" s="235"/>
      <c r="U123" s="235"/>
      <c r="V123" s="235"/>
      <c r="W123" s="235"/>
      <c r="X123" s="235"/>
      <c r="Y123" s="235"/>
      <c r="Z123" s="235"/>
      <c r="AA123" s="235"/>
      <c r="AB123" s="235"/>
      <c r="AC123" s="235"/>
      <c r="AD123" s="235"/>
      <c r="AE123" s="235"/>
      <c r="AF123" s="235"/>
      <c r="AG123" s="235"/>
      <c r="AH123" s="235"/>
      <c r="AI123"/>
      <c r="AJ123"/>
      <c r="AK123"/>
      <c r="AL123"/>
      <c r="AM123"/>
      <c r="AN123"/>
    </row>
    <row r="124" spans="1:40" x14ac:dyDescent="0.35">
      <c r="A124"/>
      <c r="B124" t="s">
        <v>514</v>
      </c>
      <c r="C124" s="208">
        <f>C114+1.29*C117</f>
        <v>5.8868749999999999</v>
      </c>
      <c r="D124" s="235"/>
      <c r="E124" s="235"/>
      <c r="F124" s="235"/>
      <c r="G124" s="235"/>
      <c r="H124" s="235"/>
      <c r="I124" s="235"/>
      <c r="J124" s="235"/>
      <c r="K124" s="235"/>
      <c r="L124" s="235"/>
      <c r="M124" s="235"/>
      <c r="N124" s="235"/>
      <c r="O124" s="235"/>
      <c r="P124" s="235"/>
      <c r="Q124" s="235"/>
      <c r="R124" s="235"/>
      <c r="S124" s="235"/>
      <c r="T124" s="235"/>
      <c r="U124" s="235"/>
      <c r="V124" s="235"/>
      <c r="W124" s="235"/>
      <c r="X124" s="235"/>
      <c r="Y124" s="235"/>
      <c r="Z124" s="235"/>
      <c r="AA124" s="235"/>
      <c r="AB124" s="235"/>
      <c r="AC124" s="235"/>
      <c r="AD124" s="235"/>
      <c r="AE124" s="235"/>
      <c r="AF124" s="235"/>
      <c r="AG124" s="235"/>
      <c r="AH124" s="235"/>
      <c r="AI124"/>
      <c r="AJ124"/>
      <c r="AK124"/>
      <c r="AL124"/>
      <c r="AM124"/>
      <c r="AN124"/>
    </row>
    <row r="125" spans="1:40" x14ac:dyDescent="0.35">
      <c r="A125"/>
      <c r="B125"/>
      <c r="C125" s="235"/>
      <c r="D125" s="235"/>
      <c r="E125" s="235"/>
      <c r="F125" s="235"/>
      <c r="G125" s="235"/>
      <c r="H125" s="235"/>
      <c r="I125" s="235"/>
      <c r="J125" s="235"/>
      <c r="K125" s="235"/>
      <c r="L125" s="235"/>
      <c r="M125" s="235"/>
      <c r="N125" s="235"/>
      <c r="O125" s="235"/>
      <c r="P125" s="235"/>
      <c r="Q125" s="235"/>
      <c r="R125" s="235"/>
      <c r="S125" s="235"/>
      <c r="T125" s="235"/>
      <c r="U125" s="235"/>
      <c r="V125" s="235"/>
      <c r="W125" s="235"/>
      <c r="X125" s="235"/>
      <c r="Y125" s="235"/>
      <c r="Z125" s="235"/>
      <c r="AA125" s="235"/>
      <c r="AB125" s="235"/>
      <c r="AC125" s="235"/>
      <c r="AD125" s="235"/>
      <c r="AE125" s="235"/>
      <c r="AF125" s="235"/>
      <c r="AG125" s="235"/>
      <c r="AH125" s="235"/>
      <c r="AI125"/>
      <c r="AJ125"/>
      <c r="AK125"/>
      <c r="AL125"/>
      <c r="AM125"/>
      <c r="AN125"/>
    </row>
    <row r="126" spans="1:40" x14ac:dyDescent="0.35">
      <c r="A126"/>
      <c r="B126"/>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c r="AJ126"/>
      <c r="AK126"/>
      <c r="AL126"/>
      <c r="AM126"/>
      <c r="AN126"/>
    </row>
    <row r="127" spans="1:40" x14ac:dyDescent="0.35">
      <c r="A127" t="s">
        <v>515</v>
      </c>
      <c r="B127" t="s">
        <v>516</v>
      </c>
      <c r="C127" s="240">
        <f>0.00362</f>
        <v>3.62E-3</v>
      </c>
      <c r="D127" s="235"/>
      <c r="E127" s="235"/>
      <c r="F127" s="235"/>
      <c r="G127" s="235"/>
      <c r="H127" s="235"/>
      <c r="I127" s="235"/>
      <c r="J127" s="235"/>
      <c r="K127" s="235"/>
      <c r="L127" s="235"/>
      <c r="M127" s="235"/>
      <c r="N127" s="235"/>
      <c r="O127" s="235"/>
      <c r="P127" s="235"/>
      <c r="Q127" s="235"/>
      <c r="R127" s="235"/>
      <c r="S127" s="235"/>
      <c r="T127" s="235"/>
      <c r="U127" s="235"/>
      <c r="V127" s="235"/>
      <c r="W127" s="235"/>
      <c r="X127" s="235"/>
      <c r="Y127" s="235"/>
      <c r="Z127" s="235"/>
      <c r="AA127" s="235"/>
      <c r="AB127" s="235"/>
      <c r="AC127" s="235"/>
      <c r="AD127" s="235"/>
      <c r="AE127" s="235"/>
      <c r="AF127" s="235"/>
      <c r="AG127" s="235"/>
      <c r="AH127" s="235"/>
      <c r="AI127"/>
      <c r="AJ127"/>
      <c r="AK127"/>
      <c r="AL127"/>
      <c r="AM127"/>
      <c r="AN127"/>
    </row>
    <row r="128" spans="1:40" x14ac:dyDescent="0.35">
      <c r="A128"/>
      <c r="B128"/>
      <c r="C128" s="235"/>
      <c r="D128" s="235"/>
      <c r="E128" s="235"/>
      <c r="F128" s="235"/>
      <c r="G128" s="235"/>
      <c r="H128" s="235"/>
      <c r="I128" s="235"/>
      <c r="J128" s="235"/>
      <c r="K128" s="235"/>
      <c r="L128" s="235"/>
      <c r="M128" s="235"/>
      <c r="N128" s="235"/>
      <c r="O128" s="235"/>
      <c r="P128" s="235"/>
      <c r="Q128" s="235"/>
      <c r="R128" s="235"/>
      <c r="S128" s="235"/>
      <c r="T128" s="235"/>
      <c r="U128" s="235"/>
      <c r="V128" s="235"/>
      <c r="W128" s="235"/>
      <c r="X128" s="235"/>
      <c r="Y128" s="235"/>
      <c r="Z128" s="235"/>
      <c r="AA128" s="235"/>
      <c r="AB128" s="235"/>
      <c r="AC128" s="235"/>
      <c r="AD128" s="235"/>
      <c r="AE128" s="235"/>
      <c r="AF128" s="235"/>
      <c r="AG128" s="235"/>
      <c r="AH128" s="235"/>
      <c r="AI128"/>
      <c r="AJ128"/>
      <c r="AK128"/>
      <c r="AL128"/>
      <c r="AM128"/>
      <c r="AN128"/>
    </row>
    <row r="129" spans="1:40" x14ac:dyDescent="0.35">
      <c r="A129"/>
      <c r="B129"/>
      <c r="C129" s="241"/>
      <c r="D129" s="241"/>
      <c r="E129" s="241"/>
      <c r="F129" s="241"/>
      <c r="G129" s="241"/>
      <c r="H129" s="241"/>
      <c r="I129" s="241"/>
      <c r="J129" s="241"/>
      <c r="K129" s="241"/>
      <c r="L129" s="241"/>
      <c r="M129" s="241"/>
      <c r="N129" s="241"/>
      <c r="O129" s="241"/>
      <c r="P129" s="241"/>
      <c r="Q129" s="241"/>
      <c r="R129" s="241"/>
      <c r="S129" s="241"/>
      <c r="T129" s="241"/>
      <c r="U129" s="241"/>
      <c r="V129" s="241"/>
      <c r="W129" s="241"/>
      <c r="X129" s="241"/>
      <c r="Y129" s="241"/>
      <c r="Z129" s="241"/>
      <c r="AA129" s="241"/>
      <c r="AB129" s="241"/>
      <c r="AC129" s="241"/>
      <c r="AD129" s="241"/>
      <c r="AE129" s="241"/>
      <c r="AF129" s="241"/>
      <c r="AG129" s="241"/>
      <c r="AH129" s="241"/>
      <c r="AI129"/>
      <c r="AJ129"/>
      <c r="AK129"/>
      <c r="AL129"/>
      <c r="AM129"/>
      <c r="AN129"/>
    </row>
    <row r="130" spans="1:40" x14ac:dyDescent="0.35">
      <c r="A130"/>
      <c r="B130"/>
      <c r="C130" t="s">
        <v>517</v>
      </c>
      <c r="D130" t="s">
        <v>518</v>
      </c>
      <c r="E130"/>
      <c r="F130"/>
      <c r="G130"/>
      <c r="H130" t="s">
        <v>519</v>
      </c>
      <c r="I130" t="s">
        <v>520</v>
      </c>
      <c r="J130" t="s">
        <v>521</v>
      </c>
      <c r="K130" t="s">
        <v>522</v>
      </c>
      <c r="L130" t="s">
        <v>523</v>
      </c>
      <c r="M130"/>
      <c r="N130" t="s">
        <v>512</v>
      </c>
      <c r="O130"/>
      <c r="P130"/>
      <c r="Q130"/>
      <c r="R130"/>
      <c r="S130"/>
      <c r="T130"/>
      <c r="U130"/>
      <c r="V130"/>
      <c r="W130"/>
      <c r="X130"/>
      <c r="Y130"/>
      <c r="Z130"/>
      <c r="AA130"/>
      <c r="AB130"/>
      <c r="AC130"/>
      <c r="AD130"/>
      <c r="AE130"/>
      <c r="AF130"/>
      <c r="AG130"/>
      <c r="AH130"/>
      <c r="AI130"/>
      <c r="AJ130"/>
      <c r="AK130"/>
      <c r="AL130"/>
      <c r="AM130"/>
      <c r="AN130"/>
    </row>
    <row r="131" spans="1:40" s="242" customFormat="1" ht="43.5" x14ac:dyDescent="0.35">
      <c r="A131" s="207"/>
      <c r="B131" s="207"/>
      <c r="C131" s="207" t="s">
        <v>524</v>
      </c>
      <c r="D131" t="s">
        <v>525</v>
      </c>
      <c r="E131" s="207" t="s">
        <v>526</v>
      </c>
      <c r="F131" s="207" t="s">
        <v>527</v>
      </c>
      <c r="G131" s="207" t="s">
        <v>528</v>
      </c>
      <c r="H131"/>
      <c r="I131"/>
      <c r="J131"/>
      <c r="K131"/>
      <c r="L131"/>
      <c r="M131"/>
      <c r="N131"/>
      <c r="O131"/>
      <c r="P131"/>
      <c r="Q131"/>
      <c r="R131"/>
      <c r="S131"/>
      <c r="T131"/>
      <c r="U131"/>
      <c r="V131"/>
      <c r="W131"/>
      <c r="X131"/>
      <c r="Y131" s="207" t="s">
        <v>386</v>
      </c>
      <c r="Z131"/>
      <c r="AA131"/>
      <c r="AB131"/>
      <c r="AC131"/>
      <c r="AD131"/>
      <c r="AE131"/>
      <c r="AF131"/>
      <c r="AG131"/>
      <c r="AH131"/>
      <c r="AI131" s="207" t="s">
        <v>529</v>
      </c>
      <c r="AJ131" s="207" t="s">
        <v>530</v>
      </c>
      <c r="AK131" s="207"/>
      <c r="AL131" s="207"/>
      <c r="AM131" s="207"/>
      <c r="AN131" s="207"/>
    </row>
    <row r="132" spans="1:40" s="242" customFormat="1" x14ac:dyDescent="0.35">
      <c r="A132" s="207"/>
      <c r="B132" s="207" t="s">
        <v>395</v>
      </c>
      <c r="C132" s="207"/>
      <c r="D132" s="207"/>
      <c r="E132"/>
      <c r="F132" s="207"/>
      <c r="G132" s="207"/>
      <c r="H132" s="207"/>
      <c r="I132" s="207"/>
      <c r="J132" s="207"/>
      <c r="K132" s="207"/>
      <c r="L132" s="207"/>
      <c r="M132" s="207" t="s">
        <v>531</v>
      </c>
      <c r="N132" s="207" t="s">
        <v>532</v>
      </c>
      <c r="O132" s="207" t="s">
        <v>533</v>
      </c>
      <c r="P132" s="207" t="s">
        <v>534</v>
      </c>
      <c r="Q132" s="207" t="s">
        <v>535</v>
      </c>
      <c r="R132" s="207"/>
      <c r="S132" s="207"/>
      <c r="T132" s="207"/>
      <c r="U132" s="207" t="s">
        <v>536</v>
      </c>
      <c r="V132" s="207" t="s">
        <v>537</v>
      </c>
      <c r="W132" s="207" t="s">
        <v>538</v>
      </c>
      <c r="X132" s="207"/>
      <c r="Y132" s="207" t="s">
        <v>397</v>
      </c>
      <c r="Z132" s="207"/>
      <c r="AA132" s="207"/>
      <c r="AB132" s="207" t="s">
        <v>539</v>
      </c>
      <c r="AC132" s="207" t="s">
        <v>540</v>
      </c>
      <c r="AD132" s="207"/>
      <c r="AE132" s="207" t="s">
        <v>541</v>
      </c>
      <c r="AF132" s="207" t="s">
        <v>542</v>
      </c>
      <c r="AG132" s="207" t="s">
        <v>543</v>
      </c>
      <c r="AH132" s="207"/>
      <c r="AI132" s="207"/>
      <c r="AJ132" s="207"/>
      <c r="AK132" s="207"/>
      <c r="AL132" s="207"/>
      <c r="AM132" s="207"/>
      <c r="AN132" s="207"/>
    </row>
    <row r="133" spans="1:40" x14ac:dyDescent="0.35">
      <c r="A133"/>
      <c r="B133">
        <v>1</v>
      </c>
      <c r="C133" s="237" t="str">
        <f>IMPRODUCT(COMPLEX(-1,0),IMDIV(IMPRODUCT(G133,COMPLEX($C$100+$C$101,0)),COMPLEX($C$100,2*PI()*B133*$C$103*$C$102*(2*$C$100+$C$101))))</f>
        <v>-33.0807856347707+1.06004880187678i</v>
      </c>
      <c r="D133" s="208" t="str">
        <f>IMPRODUCT(COMPLEX($C$106,0),IMSUB(C133,G133))</f>
        <v>-256.133017735428+8.12704081438865i</v>
      </c>
      <c r="E133" t="str">
        <f>IMDIV(COMPLEX($C$20*10^3,0),COMPLEX(1,2*PI()*B133*$C$20*1000*$C$29*10^-12))</f>
        <v>20500</v>
      </c>
      <c r="F133" t="str">
        <f>IMDIV(COMPLEX($C$22*1000,0),IMSUM(COMPLEX($C$22*1000,0),E133))</f>
        <v>0.327868852459016</v>
      </c>
      <c r="G133" t="str">
        <f t="shared" ref="G133:G196" si="0">IF($C$11=$C$7,$C$24,F133)</f>
        <v>0.327868852459016</v>
      </c>
      <c r="H133" t="str">
        <f>IMPRODUCT(COMPLEX($C$108,0),IMPRODUCT(COMPLEX(-1,0),D133),IMDIV(COMPLEX(0,2*PI()*B133*$C$109*$C$110),COMPLEX(1,2*PI()*B133*$C$109*$C$110)))</f>
        <v>0.000282072583045152+0.0088835019193963i</v>
      </c>
      <c r="I133" t="str">
        <f>COMPLEX(0,2*PI()*B133*$C$113*$C$112*$C$114)</f>
        <v>0.00392699081698724i</v>
      </c>
      <c r="J133" t="str">
        <f t="shared" ref="J133:J196" si="1">IMSUM(COMPLEX(0,2*PI()*B133*$C$113*$C$112),COMPLEX(0,2*PI()*B133*$C$113*$C$111),COMPLEX(0,2*PI()*B133*$C$28*10^-12*$C$111),COMPLEX(-1*2*PI()*B133*2*PI()*B133*$C$113*$C$112*$C$28*10^-12*$C$111,0),COMPLEX(1,0))</f>
        <v>0.999999979125787+0.000859099927050665i</v>
      </c>
      <c r="K133" t="str">
        <f>IMDIV(I133,J133)</f>
        <v>3.37367517529798E-06+0.00392698800063593i</v>
      </c>
      <c r="L133" t="str">
        <f>IMDIV(COMPLEX($C$117,0),COMPLEX(1,2*PI()*B133*$C$115*$C$116))</f>
        <v>0.687499999708313-0.0000141610234043592i</v>
      </c>
      <c r="M133" t="str">
        <f>IMSUM(K133,L133)</f>
        <v>0.687503373383488+0.00391282697723157i</v>
      </c>
      <c r="N133" t="str">
        <f>COMPLEX(0,-2*PI()*B133*$C$43)</f>
        <v>-0.0000124732949620301i</v>
      </c>
      <c r="O133" t="str">
        <f>IMEXP(N133)</f>
        <v>0.999999999922208-0.0000124732949617067i</v>
      </c>
      <c r="P133" t="str">
        <f>IMSUB(COMPLEX(1,0),O133)</f>
        <v>7.77919950678552E-11+0.0000124732949617067i</v>
      </c>
      <c r="Q133" t="str">
        <f>IMSUM(COMPLEX(0,2*PI()*B133*$C$43),O133,COMPLEX(-1,0))</f>
        <v>-7.77919950678552E-11+3.23400567393481E-16i</v>
      </c>
      <c r="R133" t="str">
        <f>IMDIV(P133,Q133)</f>
        <v>-0.33342019691527-160341.625779549i</v>
      </c>
      <c r="S133" t="str">
        <f>IMDIV(COMPLEX(0,2*PI()*B133*$C$123),COMPLEX($C$124,0))</f>
        <v>1.35075494864324E-06i</v>
      </c>
      <c r="T133" t="str">
        <f>IMPRODUCT(R133,S133)</f>
        <v>0.216582244495228-4.50368980960904E-07i</v>
      </c>
      <c r="U133" t="str">
        <f>IMDIV(COMPLEX(1,2*PI()*B133*$C$16*10^-3*$C$15*10^-6),COMPLEX(0,2*PI()*B133*$C$15*10^-6))</f>
        <v>0.00005-142.102627760621i</v>
      </c>
      <c r="V133" t="str">
        <f>IMSUM(COMPLEX($C$18*10^-3,0),IMDIV(COMPLEX(1,0),COMPLEX(0,2*PI()*B133*($C$17*1*10^-6))))</f>
        <v>0.00002-1591.54943091895i</v>
      </c>
      <c r="W133" t="str">
        <f>IMDIV(IMPRODUCT(U133,V133),IMSUM(U133,V133))</f>
        <v>0.0000422735823703305-130.454871386801i</v>
      </c>
      <c r="X133" t="str">
        <f>IMDIV(IMPRODUCT(COMPLEX($C$19,0),W133),IMSUM(COMPLEX($C$19,0),W133))</f>
        <v>0.131999864811481-0.00013356329253308i</v>
      </c>
      <c r="Y133" t="str">
        <f>COMPLEX($C$13*10^-3,2*PI()*B133*$C$12*0.000001)</f>
        <v>0.009+5.02654824574367E-06i</v>
      </c>
      <c r="Z133" t="str">
        <f>IMPRODUCT(COMPLEX($C$6,0),IMDIV(X133,IMSUM(X133,Y133)))</f>
        <v>11.2340428453161-0.00112604517804234i</v>
      </c>
      <c r="AA133" t="str">
        <f>IMDIV(COMPLEX($C$6,0),IMSUM(X133,Y133))</f>
        <v>85.1063938513775+0.0775837537030112i</v>
      </c>
      <c r="AB133" t="str">
        <f>IMPRODUCT(COMPLEX($C$119,0),T133)</f>
        <v>0.723905213338432-1.50531477778041E-06i</v>
      </c>
      <c r="AC133" t="str">
        <f>IMSUM(COMPLEX(1,0),IMPRODUCT(AB133,M133))</f>
        <v>1.4976872820701+0.00283148093872146i</v>
      </c>
      <c r="AD133" t="str">
        <f>IMDIV(AB133,AC133)</f>
        <v>0.483346978871689-0.000914805840073524i</v>
      </c>
      <c r="AE133" t="str">
        <f>IMPRODUCT(AD133,AA133,X133)</f>
        <v>5.42993963968593-0.0108212385374111i</v>
      </c>
      <c r="AF133" t="str">
        <f>IMSUB(D133,H133)</f>
        <v>-256.133299808011+8.11815731246925i</v>
      </c>
      <c r="AG133" t="str">
        <f>IMSUM(COMPLEX(1,0),IMPRODUCT(AD133,AA133,COMPLEX($C$127,0)))</f>
        <v>1.14891228135577-0.000146088550442682i</v>
      </c>
      <c r="AH133" t="str">
        <f>IMDIV(IMPRODUCT(AE133,AF133),AG133)</f>
        <v>-1210.45485085873+40.6262087103479i</v>
      </c>
      <c r="AI133">
        <f>20*LOG10(IMABS(AH133))</f>
        <v>61.663861299897349</v>
      </c>
      <c r="AJ133">
        <f>IMARGUMENT(AH133)*180/PI()</f>
        <v>178.07771693268907</v>
      </c>
      <c r="AK133"/>
      <c r="AL133"/>
      <c r="AM133"/>
      <c r="AN133"/>
    </row>
    <row r="134" spans="1:40" x14ac:dyDescent="0.35">
      <c r="A134"/>
      <c r="B134">
        <v>10</v>
      </c>
      <c r="C134" s="237" t="str">
        <f t="shared" ref="C134:C197" si="2">IMPRODUCT(COMPLEX(-1,0),IMDIV(IMPRODUCT(G134,COMPLEX($C$100+$C$101,0)),COMPLEX($C$100,2*PI()*B134*$C$103*$C$102*(2*$C$100+$C$101))))</f>
        <v>-30.0310634709881+9.62322757475441i</v>
      </c>
      <c r="D134" s="208" t="str">
        <f t="shared" ref="D134:D197" si="3">IMPRODUCT(COMPLEX($C$106,0),IMSUB(C134,G134))</f>
        <v>-232.751814479761+73.7780780731172i</v>
      </c>
      <c r="E134" t="str">
        <f t="shared" ref="E134:E197" si="4">IMDIV(COMPLEX($C$20*10^3,0),COMPLEX(1,2*PI()*B134*$C$20*1000*$C$29*10^-12))</f>
        <v>20500</v>
      </c>
      <c r="F134" t="str">
        <f t="shared" ref="F134:F197" si="5">IMDIV(COMPLEX($C$22*1000,0),IMSUM(COMPLEX($C$22*1000,0),E134))</f>
        <v>0.327868852459016</v>
      </c>
      <c r="G134" t="str">
        <f t="shared" si="0"/>
        <v>0.327868852459016</v>
      </c>
      <c r="H134" t="str">
        <f t="shared" ref="H134:H197" si="6">IMPRODUCT(COMPLEX($C$108,0),IMPRODUCT(COMPLEX(-1,0),D134),IMDIV(COMPLEX(0,2*PI()*B134*$C$109*$C$110),COMPLEX(1,2*PI()*B134*$C$109*$C$110)))</f>
        <v>0.0256068441764733+0.0807199453772205i</v>
      </c>
      <c r="I134" t="str">
        <f t="shared" ref="I134:I197" si="7">COMPLEX(0,2*PI()*B134*$C$113*$C$112*$C$114)</f>
        <v>0.0392699081698724i</v>
      </c>
      <c r="J134" t="str">
        <f t="shared" si="1"/>
        <v>0.999997912578669+0.00859099927050665i</v>
      </c>
      <c r="K134" t="str">
        <f t="shared" ref="K134:K197" si="8">IMDIV(I134,J134)</f>
        <v>0.000337344263014091+0.0392670920125204i</v>
      </c>
      <c r="L134" t="str">
        <f t="shared" ref="L134:L197" si="9">IMDIV(COMPLEX($C$117,0),COMPLEX(1,2*PI()*B134*$C$115*$C$116))</f>
        <v>0.687499970831335-0.000141610228095554i</v>
      </c>
      <c r="M134" t="str">
        <f t="shared" ref="M134:M197" si="10">IMSUM(K134,L134)</f>
        <v>0.687837315094349+0.0391254817844248i</v>
      </c>
      <c r="N134" t="str">
        <f t="shared" ref="N134:N197" si="11">COMPLEX(0,-2*PI()*B134*$C$43)</f>
        <v>-0.000124732949620301i</v>
      </c>
      <c r="O134" t="str">
        <f t="shared" ref="O134:O197" si="12">IMEXP(N134)</f>
        <v>0.999999992220846-0.000124732949296862i</v>
      </c>
      <c r="P134" t="str">
        <f t="shared" ref="P134:P197" si="13">IMSUB(COMPLEX(1,0),O134)</f>
        <v>7.77915398764151E-09+0.000124732949296862i</v>
      </c>
      <c r="Q134" t="str">
        <f t="shared" ref="Q134:Q197" si="14">IMSUM(COMPLEX(0,2*PI()*B134*$C$43),O134,COMPLEX(-1,0))</f>
        <v>-7.77915398764151E-09+3.23439002360495E-13i</v>
      </c>
      <c r="R134" t="str">
        <f t="shared" ref="R134:R197" si="15">IMDIV(P134,Q134)</f>
        <v>-0.333333175665533-16034.2563732295i</v>
      </c>
      <c r="S134" t="str">
        <f t="shared" ref="S134:S197" si="16">IMDIV(COMPLEX(0,2*PI()*B134*$C$123),COMPLEX($C$124,0))</f>
        <v>0.0000135075494864324i</v>
      </c>
      <c r="T134" t="str">
        <f t="shared" ref="T134:T197" si="17">IMPRODUCT(R134,S134)</f>
        <v>0.216583511439542-4.50251436577185E-06i</v>
      </c>
      <c r="U134" t="str">
        <f t="shared" ref="U134:U197" si="18">IMDIV(COMPLEX(1,2*PI()*B134*$C$16*10^-3*$C$15*10^-6),COMPLEX(0,2*PI()*B134*$C$15*10^-6))</f>
        <v>0.00005-14.2102627760621i</v>
      </c>
      <c r="V134" t="str">
        <f t="shared" ref="V134:V197" si="19">IMSUM(COMPLEX($C$18*10^-3,0),IMDIV(COMPLEX(1,0),COMPLEX(0,2*PI()*B134*($C$17*1*10^-6))))</f>
        <v>0.00002-159.154943091895i</v>
      </c>
      <c r="W134" t="str">
        <f t="shared" ref="W134:W197" si="20">IMDIV(IMPRODUCT(U134,V134),IMSUM(U134,V134))</f>
        <v>0.000042273582370326-13.0454871386913i</v>
      </c>
      <c r="X134" t="str">
        <f t="shared" ref="X134:X197" si="21">IMDIV(IMPRODUCT(COMPLEX($C$19,0),W134),IMSUM(COMPLEX($C$19,0),W134))</f>
        <v>0.13198648251913-0.00133549747402078i</v>
      </c>
      <c r="Y134" t="str">
        <f t="shared" ref="Y134:Y197" si="22">COMPLEX($C$13*10^-3,2*PI()*B134*$C$12*0.000001)</f>
        <v>0.009+0.0000502654824574367i</v>
      </c>
      <c r="Z134" t="str">
        <f t="shared" ref="Z134:Z197" si="23">IMPRODUCT(COMPLEX($C$6,0),IMDIV(X134,IMSUM(X134,Y134)))</f>
        <v>11.2340717656857-0.0112605210875886i</v>
      </c>
      <c r="AA134" t="str">
        <f t="shared" ref="AA134:AA197" si="24">IMDIV(COMPLEX($C$6,0),IMSUM(X134,Y134))</f>
        <v>85.1074702496973+0.775839226083922i</v>
      </c>
      <c r="AB134" t="str">
        <f t="shared" ref="AB134:AB197" si="25">IMPRODUCT(COMPLEX($C$119,0),T134)</f>
        <v>0.723909447977315-0.0000150492189704186i</v>
      </c>
      <c r="AC134" t="str">
        <f t="shared" ref="AC134:AC197" si="26">IMSUM(COMPLEX(1,0),IMPRODUCT(AB134,M134))</f>
        <v>1.49793251987609+0.0283129545060386i</v>
      </c>
      <c r="AD134" t="str">
        <f t="shared" ref="AD134:AD197" si="27">IMDIV(AB134,AC134)</f>
        <v>0.483099620051814-0.00914128413776254i</v>
      </c>
      <c r="AE134" t="str">
        <f t="shared" ref="AE134:AE197" si="28">IMPRODUCT(AD134,AA134,X134)</f>
        <v>5.42707286601479-0.108133795493148i</v>
      </c>
      <c r="AF134" t="str">
        <f t="shared" ref="AF134:AF197" si="29">IMSUB(D134,H134)</f>
        <v>-232.777421323937+73.69735812774i</v>
      </c>
      <c r="AG134" t="str">
        <f t="shared" ref="AG134:AG197" si="30">IMSUM(COMPLEX(1,0),IMPRODUCT(AD134,AA134,COMPLEX($C$127,0)))</f>
        <v>1.148863372923-0.00145952583549151i</v>
      </c>
      <c r="AH134" t="str">
        <f t="shared" ref="AH134:AH197" si="31">IMDIV(IMPRODUCT(AE134,AF134),AG134)</f>
        <v>-1093.14035603469+368.657041433797i</v>
      </c>
      <c r="AI134">
        <f t="shared" ref="AI134:AI197" si="32">20*LOG10(IMABS(AH134))</f>
        <v>61.241336292787608</v>
      </c>
      <c r="AJ134">
        <f t="shared" ref="AJ134:AJ197" si="33">IMARGUMENT(AH134)*180/PI()</f>
        <v>161.36353525109558</v>
      </c>
      <c r="AK134"/>
      <c r="AL134"/>
      <c r="AM134"/>
      <c r="AN134"/>
    </row>
    <row r="135" spans="1:40" x14ac:dyDescent="0.35">
      <c r="A135"/>
      <c r="B135">
        <v>100</v>
      </c>
      <c r="C135" s="237" t="str">
        <f t="shared" si="2"/>
        <v>-2.93874382760155+9.41698273996687i</v>
      </c>
      <c r="D135" s="208" t="str">
        <f t="shared" si="3"/>
        <v>-25.044030547131+72.1968676730794i</v>
      </c>
      <c r="E135" t="str">
        <f t="shared" si="4"/>
        <v>20500</v>
      </c>
      <c r="F135" t="str">
        <f t="shared" si="5"/>
        <v>0.327868852459016</v>
      </c>
      <c r="G135" t="str">
        <f t="shared" si="0"/>
        <v>0.327868852459016</v>
      </c>
      <c r="H135" t="str">
        <f t="shared" si="6"/>
        <v>0.25059690864991+0.0862938323377885i</v>
      </c>
      <c r="I135" t="str">
        <f t="shared" si="7"/>
        <v>0.392699081698724i</v>
      </c>
      <c r="J135" t="str">
        <f t="shared" si="1"/>
        <v>0.999791257866917+0.0859099927050665i</v>
      </c>
      <c r="K135" t="str">
        <f t="shared" si="8"/>
        <v>0.0335034875735994+0.389902186339752i</v>
      </c>
      <c r="L135" t="str">
        <f t="shared" si="9"/>
        <v>0.687497083145699-0.00141609633294334i</v>
      </c>
      <c r="M135" t="str">
        <f t="shared" si="10"/>
        <v>0.721000570719298+0.388486090006809i</v>
      </c>
      <c r="N135" t="str">
        <f t="shared" si="11"/>
        <v>-0.00124732949620301i</v>
      </c>
      <c r="O135" t="str">
        <f t="shared" si="12"/>
        <v>0.999999222084665-0.00124732917276408i</v>
      </c>
      <c r="P135" t="str">
        <f t="shared" si="13"/>
        <v>7.77915335037349E-07+0.00124732917276408i</v>
      </c>
      <c r="Q135" t="str">
        <f t="shared" si="14"/>
        <v>-7.77915335037349E-07+3.2343892993579E-10i</v>
      </c>
      <c r="R135" t="str">
        <f t="shared" si="15"/>
        <v>-0.333333329813711-1603.42549426303i</v>
      </c>
      <c r="S135" t="str">
        <f t="shared" si="16"/>
        <v>0.000135075494864324i</v>
      </c>
      <c r="T135" t="str">
        <f t="shared" si="17"/>
        <v>0.216583492115652-0.0000450251644793599i</v>
      </c>
      <c r="U135" t="str">
        <f t="shared" si="18"/>
        <v>0.00005-1.42102627760621i</v>
      </c>
      <c r="V135" t="str">
        <f t="shared" si="19"/>
        <v>0.00002-15.9154943091895i</v>
      </c>
      <c r="W135" t="str">
        <f t="shared" si="20"/>
        <v>0.0000422735823698743-1.30454871398101i</v>
      </c>
      <c r="X135" t="str">
        <f t="shared" si="21"/>
        <v>0.130661822846077-0.013220896898137i</v>
      </c>
      <c r="Y135" t="str">
        <f t="shared" si="22"/>
        <v>0.009+0.000502654824574367i</v>
      </c>
      <c r="Z135" t="str">
        <f t="shared" si="23"/>
        <v>11.2369641490429-0.112674546540287i</v>
      </c>
      <c r="AA135" t="str">
        <f t="shared" si="24"/>
        <v>85.2151659214494+7.76008136255139i</v>
      </c>
      <c r="AB135" t="str">
        <f t="shared" si="25"/>
        <v>0.723909383389081-0.000150492259298509i</v>
      </c>
      <c r="AC135" t="str">
        <f t="shared" si="26"/>
        <v>1.52199754272197+0.281120220867221i</v>
      </c>
      <c r="AD135" t="str">
        <f t="shared" si="27"/>
        <v>0.459922208841672-0.0850487083961445i</v>
      </c>
      <c r="AE135" t="str">
        <f t="shared" si="28"/>
        <v>5.15854654745013-1.00751081349492i</v>
      </c>
      <c r="AF135" t="str">
        <f t="shared" si="29"/>
        <v>-25.2946274557809+72.1105738407416i</v>
      </c>
      <c r="AG135" t="str">
        <f t="shared" si="30"/>
        <v>1.1442654426883-0.0133158298515026i</v>
      </c>
      <c r="AH135" t="str">
        <f t="shared" si="31"/>
        <v>-54.5749598242382+346.723440843028i</v>
      </c>
      <c r="AI135">
        <f t="shared" si="32"/>
        <v>50.905950936382702</v>
      </c>
      <c r="AJ135">
        <f t="shared" si="33"/>
        <v>98.945078984700885</v>
      </c>
      <c r="AK135"/>
      <c r="AL135"/>
      <c r="AM135"/>
      <c r="AN135"/>
    </row>
    <row r="136" spans="1:40" x14ac:dyDescent="0.35">
      <c r="A136"/>
      <c r="B136">
        <v>200</v>
      </c>
      <c r="C136" s="237" t="str">
        <f t="shared" si="2"/>
        <v>-0.787072042088296+5.04422588035185i</v>
      </c>
      <c r="D136" s="208" t="str">
        <f t="shared" si="3"/>
        <v>-8.54788019152938+38.6723984160309i</v>
      </c>
      <c r="E136" t="str">
        <f t="shared" si="4"/>
        <v>20500</v>
      </c>
      <c r="F136" t="str">
        <f t="shared" si="5"/>
        <v>0.327868852459016</v>
      </c>
      <c r="G136" t="str">
        <f t="shared" si="0"/>
        <v>0.327868852459016</v>
      </c>
      <c r="H136" t="str">
        <f t="shared" si="6"/>
        <v>0.268519115695565+0.058078786549598i</v>
      </c>
      <c r="I136" t="str">
        <f t="shared" si="7"/>
        <v>0.785398163397448i</v>
      </c>
      <c r="J136" t="str">
        <f t="shared" si="1"/>
        <v>0.999165031467668+0.171819985410133i</v>
      </c>
      <c r="K136" t="str">
        <f t="shared" si="8"/>
        <v>0.13129028992748+0.763477347257725i</v>
      </c>
      <c r="L136" t="str">
        <f t="shared" si="9"/>
        <v>0.687488332731296-0.00283215661793811i</v>
      </c>
      <c r="M136" t="str">
        <f t="shared" si="10"/>
        <v>0.818778622658776+0.760645190639787i</v>
      </c>
      <c r="N136" t="str">
        <f t="shared" si="11"/>
        <v>-0.00249465899240601i</v>
      </c>
      <c r="O136" t="str">
        <f t="shared" si="12"/>
        <v>0.99999688833987-0.00249465640489516i</v>
      </c>
      <c r="P136" t="str">
        <f t="shared" si="13"/>
        <v>0.0000031116601300063+0.00249465640489516i</v>
      </c>
      <c r="Q136" t="str">
        <f t="shared" si="14"/>
        <v>-0.0000031116601300063+2.58751085011402E-09i</v>
      </c>
      <c r="R136" t="str">
        <f t="shared" si="15"/>
        <v>-0.333333308863294-801.712643145787i</v>
      </c>
      <c r="S136" t="str">
        <f t="shared" si="16"/>
        <v>0.000270150989728647i</v>
      </c>
      <c r="T136" t="str">
        <f t="shared" si="17"/>
        <v>0.216583464023804-0.0000900503232989437i</v>
      </c>
      <c r="U136" t="str">
        <f t="shared" si="18"/>
        <v>0.0000499999999999999-0.710513138803103i</v>
      </c>
      <c r="V136" t="str">
        <f t="shared" si="19"/>
        <v>0.00002-7.95774715459475i</v>
      </c>
      <c r="W136" t="str">
        <f t="shared" si="20"/>
        <v>0.0000422735823685053-0.652274357160011i</v>
      </c>
      <c r="X136" t="str">
        <f t="shared" si="21"/>
        <v>0.126805328146311-0.0256611095226891i</v>
      </c>
      <c r="Y136" t="str">
        <f t="shared" si="22"/>
        <v>0.009+0.00100530964914873i</v>
      </c>
      <c r="Z136" t="str">
        <f t="shared" si="23"/>
        <v>11.2457331278675-0.225769999298497i</v>
      </c>
      <c r="AA136" t="str">
        <f t="shared" si="24"/>
        <v>85.5421926619179+15.530400845126i</v>
      </c>
      <c r="AB136" t="str">
        <f t="shared" si="25"/>
        <v>0.723909289494795-0.000300984499679765i</v>
      </c>
      <c r="AC136" t="str">
        <f t="shared" si="26"/>
        <v>1.59295039339458+0.550391679839592i</v>
      </c>
      <c r="AD136" t="str">
        <f t="shared" si="27"/>
        <v>0.405920650365185-0.140441494012261i</v>
      </c>
      <c r="AE136" t="str">
        <f t="shared" si="28"/>
        <v>4.53316782909265-1.67101226668908i</v>
      </c>
      <c r="AF136" t="str">
        <f t="shared" si="29"/>
        <v>-8.81639930722494+38.6143196294813i</v>
      </c>
      <c r="AG136" t="str">
        <f t="shared" si="30"/>
        <v>1.13359412773816-0.0206686177958806i</v>
      </c>
      <c r="AH136" t="str">
        <f t="shared" si="31"/>
        <v>18.6059480009067+167.751453057061i</v>
      </c>
      <c r="AI136">
        <f t="shared" si="32"/>
        <v>44.54642619187603</v>
      </c>
      <c r="AJ136">
        <f t="shared" si="33"/>
        <v>83.670976773098886</v>
      </c>
      <c r="AK136"/>
      <c r="AL136"/>
      <c r="AM136"/>
      <c r="AN136"/>
    </row>
    <row r="137" spans="1:40" x14ac:dyDescent="0.35">
      <c r="A137"/>
      <c r="B137">
        <v>300</v>
      </c>
      <c r="C137" s="237" t="str">
        <f t="shared" si="2"/>
        <v>-0.354490651973891+3.40781559770274i</v>
      </c>
      <c r="D137" s="208" t="str">
        <f t="shared" si="3"/>
        <v>-5.23142286731896+26.1265862490544i</v>
      </c>
      <c r="E137" t="str">
        <f t="shared" si="4"/>
        <v>20500</v>
      </c>
      <c r="F137" t="str">
        <f t="shared" si="5"/>
        <v>0.327868852459016</v>
      </c>
      <c r="G137" t="str">
        <f t="shared" si="0"/>
        <v>0.327868852459016</v>
      </c>
      <c r="H137" t="str">
        <f t="shared" si="6"/>
        <v>0.272202788230004+0.0525855942291368i</v>
      </c>
      <c r="I137" t="str">
        <f t="shared" si="7"/>
        <v>1.17809724509617i</v>
      </c>
      <c r="J137" t="str">
        <f t="shared" si="1"/>
        <v>0.998121320802253+0.2577299781152i</v>
      </c>
      <c r="K137" t="str">
        <f t="shared" si="8"/>
        <v>0.285724370149916+1.10653633622687i</v>
      </c>
      <c r="L137" t="str">
        <f t="shared" si="9"/>
        <v>0.687473749202281-0.00424814481009445i</v>
      </c>
      <c r="M137" t="str">
        <f t="shared" si="10"/>
        <v>0.973198119352197+1.10228819141678i</v>
      </c>
      <c r="N137" t="str">
        <f t="shared" si="11"/>
        <v>-0.00374198848860902i</v>
      </c>
      <c r="O137" t="str">
        <f t="shared" si="12"/>
        <v>0.999992998769245-0.00374197975576331i</v>
      </c>
      <c r="P137" t="str">
        <f t="shared" si="13"/>
        <v>7.00123075503267E-06+0.00374197975576331i</v>
      </c>
      <c r="Q137" t="str">
        <f t="shared" si="14"/>
        <v>-7.00123075503267E-06+8.73284571002372E-09i</v>
      </c>
      <c r="R137" t="str">
        <f t="shared" si="15"/>
        <v>-0.333333281219067-534.474979848591i</v>
      </c>
      <c r="S137" t="str">
        <f t="shared" si="16"/>
        <v>0.000405226484592972i</v>
      </c>
      <c r="T137" t="str">
        <f t="shared" si="17"/>
        <v>0.216583417186944-0.000135075473746243i</v>
      </c>
      <c r="U137" t="str">
        <f t="shared" si="18"/>
        <v>0.00005-0.473675425868736i</v>
      </c>
      <c r="V137" t="str">
        <f t="shared" si="19"/>
        <v>0.00002-5.30516476972983i</v>
      </c>
      <c r="W137" t="str">
        <f t="shared" si="20"/>
        <v>0.0000422735823662239-0.434849571628352i</v>
      </c>
      <c r="X137" t="str">
        <f t="shared" si="21"/>
        <v>0.120860154749534-0.0366864096152477i</v>
      </c>
      <c r="Y137" t="str">
        <f t="shared" si="22"/>
        <v>0.009+0.0015079644737231i</v>
      </c>
      <c r="Z137" t="str">
        <f t="shared" si="23"/>
        <v>11.2603620040174-0.339710732949803i</v>
      </c>
      <c r="AA137" t="str">
        <f t="shared" si="24"/>
        <v>86.0895044658733+23.32120207276i</v>
      </c>
      <c r="AB137" t="str">
        <f t="shared" si="25"/>
        <v>0.723909132947119-0.000451476712077468i</v>
      </c>
      <c r="AC137" t="str">
        <f t="shared" si="26"/>
        <v>1.70500466421444+0.797517112619244i</v>
      </c>
      <c r="AD137" t="str">
        <f t="shared" si="27"/>
        <v>0.348259232251965-0.163163292100924i</v>
      </c>
      <c r="AE137" t="str">
        <f t="shared" si="28"/>
        <v>3.86609670484818-1.95558513386848i</v>
      </c>
      <c r="AF137" t="str">
        <f t="shared" si="29"/>
        <v>-5.50362565554896+26.0740006548253i</v>
      </c>
      <c r="AG137" t="str">
        <f t="shared" si="30"/>
        <v>1.12230759638697-0.0214478593864711i</v>
      </c>
      <c r="AH137" t="str">
        <f t="shared" si="31"/>
        <v>24.5656369711383+99.8784087504689i</v>
      </c>
      <c r="AI137">
        <f t="shared" si="32"/>
        <v>40.244514750761496</v>
      </c>
      <c r="AJ137">
        <f t="shared" si="33"/>
        <v>76.18206845151262</v>
      </c>
      <c r="AK137"/>
      <c r="AL137"/>
      <c r="AM137"/>
      <c r="AN137"/>
    </row>
    <row r="138" spans="1:40" x14ac:dyDescent="0.35">
      <c r="A138"/>
      <c r="B138">
        <v>400</v>
      </c>
      <c r="C138" s="237" t="str">
        <f t="shared" si="2"/>
        <v>-0.200339260755543+2.56788814724611i</v>
      </c>
      <c r="D138" s="208" t="str">
        <f t="shared" si="3"/>
        <v>-4.04959553464495+19.6871424622202i</v>
      </c>
      <c r="E138" t="str">
        <f t="shared" si="4"/>
        <v>20500</v>
      </c>
      <c r="F138" t="str">
        <f t="shared" si="5"/>
        <v>0.327868852459016</v>
      </c>
      <c r="G138" t="str">
        <f t="shared" si="0"/>
        <v>0.327868852459016</v>
      </c>
      <c r="H138" t="str">
        <f t="shared" si="6"/>
        <v>0.273611021640938+0.0537055708310472i</v>
      </c>
      <c r="I138" t="str">
        <f t="shared" si="7"/>
        <v>1.5707963267949i</v>
      </c>
      <c r="J138" t="str">
        <f t="shared" si="1"/>
        <v>0.996660125870671+0.343639970820266i</v>
      </c>
      <c r="K138" t="str">
        <f t="shared" si="8"/>
        <v>0.485674617635752+1.40860367433279i</v>
      </c>
      <c r="L138" t="str">
        <f t="shared" si="9"/>
        <v>0.687453333301068-0.00566402487063938i</v>
      </c>
      <c r="M138" t="str">
        <f t="shared" si="10"/>
        <v>1.17312795093682+1.40293964946215i</v>
      </c>
      <c r="N138" t="str">
        <f t="shared" si="11"/>
        <v>-0.00498931798481203i</v>
      </c>
      <c r="O138" t="str">
        <f t="shared" si="12"/>
        <v>0.999987553378843-0.00498929728474459i</v>
      </c>
      <c r="P138" t="str">
        <f t="shared" si="13"/>
        <v>0.0000124466211569585+0.00498929728474459i</v>
      </c>
      <c r="Q138" t="str">
        <f t="shared" si="14"/>
        <v>-0.0000124466211569585+2.07000674396635E-08i</v>
      </c>
      <c r="R138" t="str">
        <f t="shared" si="15"/>
        <v>-0.333333241123037-400.856113626934i</v>
      </c>
      <c r="S138" t="str">
        <f t="shared" si="16"/>
        <v>0.000540301979457296i</v>
      </c>
      <c r="T138" t="str">
        <f t="shared" si="17"/>
        <v>0.216583351670191-0.000180100609997693i</v>
      </c>
      <c r="U138" t="str">
        <f t="shared" si="18"/>
        <v>0.0000500000000000002-0.355256569401553i</v>
      </c>
      <c r="V138" t="str">
        <f t="shared" si="19"/>
        <v>0.00002-3.97887357729739i</v>
      </c>
      <c r="W138" t="str">
        <f t="shared" si="20"/>
        <v>0.00004227358236303-0.326137178919029i</v>
      </c>
      <c r="X138" t="str">
        <f t="shared" si="21"/>
        <v>0.113416049876954-0.0459013382749853i</v>
      </c>
      <c r="Y138" t="str">
        <f t="shared" si="22"/>
        <v>0.009+0.00201061929829747i</v>
      </c>
      <c r="Z138" t="str">
        <f t="shared" si="23"/>
        <v>11.2808714335496-0.45492810341233i</v>
      </c>
      <c r="AA138" t="str">
        <f t="shared" si="24"/>
        <v>86.8605286522106+31.1427386937636i</v>
      </c>
      <c r="AB138" t="str">
        <f t="shared" si="25"/>
        <v>0.723908913963706-0.000601968877026918i</v>
      </c>
      <c r="AC138" t="str">
        <f t="shared" si="26"/>
        <v>1.85008230690846+1.01489433148353i</v>
      </c>
      <c r="AD138" t="str">
        <f t="shared" si="27"/>
        <v>0.300636816212452-0.165244847942555i</v>
      </c>
      <c r="AE138" t="str">
        <f t="shared" si="28"/>
        <v>3.31627074661119-2.00087402131187i</v>
      </c>
      <c r="AF138" t="str">
        <f t="shared" si="29"/>
        <v>-4.32320655628589+19.6334368913892i</v>
      </c>
      <c r="AG138" t="str">
        <f t="shared" si="30"/>
        <v>1.11315993266876-0.0180659757659405i</v>
      </c>
      <c r="AH138" t="str">
        <f t="shared" si="31"/>
        <v>21.3300636990387+66.607978192047i</v>
      </c>
      <c r="AI138">
        <f t="shared" si="32"/>
        <v>36.894504370262439</v>
      </c>
      <c r="AJ138">
        <f t="shared" si="33"/>
        <v>72.243226334910275</v>
      </c>
      <c r="AK138"/>
      <c r="AL138"/>
      <c r="AM138"/>
      <c r="AN138"/>
    </row>
    <row r="139" spans="1:40" x14ac:dyDescent="0.35">
      <c r="A139"/>
      <c r="B139">
        <v>500</v>
      </c>
      <c r="C139" s="237" t="str">
        <f t="shared" si="2"/>
        <v>-0.128496986332992+2.05879446018799i</v>
      </c>
      <c r="D139" s="208" t="str">
        <f t="shared" si="3"/>
        <v>-3.49880476407206+15.7840908614413i</v>
      </c>
      <c r="E139" t="str">
        <f t="shared" si="4"/>
        <v>20500</v>
      </c>
      <c r="F139" t="str">
        <f t="shared" si="5"/>
        <v>0.327868852459016</v>
      </c>
      <c r="G139" t="str">
        <f t="shared" si="0"/>
        <v>0.327868852459016</v>
      </c>
      <c r="H139" t="str">
        <f t="shared" si="6"/>
        <v>0.274372376408751+0.0575717643027432i</v>
      </c>
      <c r="I139" t="str">
        <f t="shared" si="7"/>
        <v>1.96349540849362i</v>
      </c>
      <c r="J139" t="str">
        <f t="shared" si="1"/>
        <v>0.994781446672924+0.429549963525332i</v>
      </c>
      <c r="K139" t="str">
        <f t="shared" si="8"/>
        <v>0.718351939453958+1.66360899133953i</v>
      </c>
      <c r="L139" t="str">
        <f t="shared" si="9"/>
        <v>0.687427086066907-0.0070797607699738i</v>
      </c>
      <c r="M139" t="str">
        <f t="shared" si="10"/>
        <v>1.40577902552086+1.65652923056956i</v>
      </c>
      <c r="N139" t="str">
        <f t="shared" si="11"/>
        <v>-0.00623664748101504i</v>
      </c>
      <c r="O139" t="str">
        <f t="shared" si="12"/>
        <v>0.999980552177135-0.00623660705122413i</v>
      </c>
      <c r="P139" t="str">
        <f t="shared" si="13"/>
        <v>0.0000194478228650041+0.00623660705122413i</v>
      </c>
      <c r="Q139" t="str">
        <f t="shared" si="14"/>
        <v>-0.0000194478228650041+4.0429790910089E-08i</v>
      </c>
      <c r="R139" t="str">
        <f t="shared" si="15"/>
        <v>-0.33333318932613-320.68476616156i</v>
      </c>
      <c r="S139" t="str">
        <f t="shared" si="16"/>
        <v>0.000675377474321621i</v>
      </c>
      <c r="T139" t="str">
        <f t="shared" si="17"/>
        <v>0.216583267423614-0.000225125727514652i</v>
      </c>
      <c r="U139" t="str">
        <f t="shared" si="18"/>
        <v>0.0000499999999999999-0.284205255521242i</v>
      </c>
      <c r="V139" t="str">
        <f t="shared" si="19"/>
        <v>0.00002-3.18309886183791i</v>
      </c>
      <c r="W139" t="str">
        <f t="shared" si="20"/>
        <v>0.0000422735823589232-0.260909743338635i</v>
      </c>
      <c r="X139" t="str">
        <f t="shared" si="21"/>
        <v>0.105094024450385-0.0531650280207202i</v>
      </c>
      <c r="Y139" t="str">
        <f t="shared" si="22"/>
        <v>0.009+0.00251327412287183i</v>
      </c>
      <c r="Z139" t="str">
        <f t="shared" si="23"/>
        <v>11.3072899017955-0.571864049897245i</v>
      </c>
      <c r="AA139" t="str">
        <f t="shared" si="24"/>
        <v>87.8601168041303+39.0052768778813i</v>
      </c>
      <c r="AB139" t="str">
        <f t="shared" si="25"/>
        <v>0.723908632377667-0.000752460979358143i</v>
      </c>
      <c r="AC139" t="str">
        <f t="shared" si="26"/>
        <v>2.01890204539718+1.19811801593293i</v>
      </c>
      <c r="AD139" t="str">
        <f t="shared" si="27"/>
        <v>0.265011654921646-0.157643953008413i</v>
      </c>
      <c r="AE139" t="str">
        <f t="shared" si="28"/>
        <v>2.90641270014443-1.93407651618461i</v>
      </c>
      <c r="AF139" t="str">
        <f t="shared" si="29"/>
        <v>-3.77317714048081+15.7265190971386i</v>
      </c>
      <c r="AG139" t="str">
        <f t="shared" si="30"/>
        <v>1.10654710158774-0.0127198225982928i</v>
      </c>
      <c r="AH139" t="str">
        <f t="shared" si="31"/>
        <v>17.0242119165183+48.0972866052281i</v>
      </c>
      <c r="AI139">
        <f t="shared" si="32"/>
        <v>34.155029927880136</v>
      </c>
      <c r="AJ139">
        <f t="shared" si="33"/>
        <v>70.508395014963966</v>
      </c>
      <c r="AK139"/>
      <c r="AL139"/>
      <c r="AM139"/>
      <c r="AN139"/>
    </row>
    <row r="140" spans="1:40" x14ac:dyDescent="0.35">
      <c r="A140"/>
      <c r="B140">
        <v>600</v>
      </c>
      <c r="C140" s="237" t="str">
        <f t="shared" si="2"/>
        <v>-0.0893399454337263+1.71769866342985i</v>
      </c>
      <c r="D140" s="208" t="str">
        <f t="shared" si="3"/>
        <v>-3.19860078384436+13.1690230862955i</v>
      </c>
      <c r="E140" t="str">
        <f t="shared" si="4"/>
        <v>20500</v>
      </c>
      <c r="F140" t="str">
        <f t="shared" si="5"/>
        <v>0.327868852459016</v>
      </c>
      <c r="G140" t="str">
        <f t="shared" si="0"/>
        <v>0.327868852459016</v>
      </c>
      <c r="H140" t="str">
        <f t="shared" si="6"/>
        <v>0.274898914223202+0.0628317534290875i</v>
      </c>
      <c r="I140" t="str">
        <f t="shared" si="7"/>
        <v>2.35619449019235i</v>
      </c>
      <c r="J140" t="str">
        <f t="shared" si="1"/>
        <v>0.992485283209011+0.515459956230399i</v>
      </c>
      <c r="K140" t="str">
        <f t="shared" si="8"/>
        <v>0.971055135204009+1.86970475441498i</v>
      </c>
      <c r="L140" t="str">
        <f t="shared" si="9"/>
        <v>0.687395008835749-0.00849531649072815i</v>
      </c>
      <c r="M140" t="str">
        <f t="shared" si="10"/>
        <v>1.65845014403976+1.86120943792425i</v>
      </c>
      <c r="N140" t="str">
        <f t="shared" si="11"/>
        <v>-0.00748397697721804i</v>
      </c>
      <c r="O140" t="str">
        <f t="shared" si="12"/>
        <v>0.999971995175015-0.00748390711459913i</v>
      </c>
      <c r="P140" t="str">
        <f t="shared" si="13"/>
        <v>0.0000280048249849951+0.00748390711459913i</v>
      </c>
      <c r="Q140" t="str">
        <f t="shared" si="14"/>
        <v>-0.0000280048249849951+6.98626189095733E-08i</v>
      </c>
      <c r="R140" t="str">
        <f t="shared" si="15"/>
        <v>-0.333333125918547-267.237178098208i</v>
      </c>
      <c r="S140" t="str">
        <f t="shared" si="16"/>
        <v>0.000810452969185943i</v>
      </c>
      <c r="T140" t="str">
        <f t="shared" si="17"/>
        <v>0.216583164466565-0.000270150821628718i</v>
      </c>
      <c r="U140" t="str">
        <f t="shared" si="18"/>
        <v>0.00005-0.236837712934368i</v>
      </c>
      <c r="V140" t="str">
        <f t="shared" si="19"/>
        <v>0.00002-2.65258238486492i</v>
      </c>
      <c r="W140" t="str">
        <f t="shared" si="20"/>
        <v>0.0000422735823539039-0.217424786322708i</v>
      </c>
      <c r="X140" t="str">
        <f t="shared" si="21"/>
        <v>0.0964452046657623-0.0585455973194283i</v>
      </c>
      <c r="Y140" t="str">
        <f t="shared" si="22"/>
        <v>0.009+0.0030159289474462i</v>
      </c>
      <c r="Z140" t="str">
        <f t="shared" si="23"/>
        <v>11.3396532642153-0.690974832368602i</v>
      </c>
      <c r="AA140" t="str">
        <f t="shared" si="24"/>
        <v>89.0945990638641+46.9190946656439i</v>
      </c>
      <c r="AB140" t="str">
        <f t="shared" si="25"/>
        <v>0.723908288253685-0.00090295300346746i</v>
      </c>
      <c r="AC140" t="str">
        <f t="shared" si="26"/>
        <v>2.20224638957796+1.34584743575069i</v>
      </c>
      <c r="AD140" t="str">
        <f t="shared" si="27"/>
        <v>0.239147675663469-0.146559095561845i</v>
      </c>
      <c r="AE140" t="str">
        <f t="shared" si="28"/>
        <v>2.61058307447883-1.82717435149123i</v>
      </c>
      <c r="AF140" t="str">
        <f t="shared" si="29"/>
        <v>-3.47349969806756+13.1061913328664i</v>
      </c>
      <c r="AG140" t="str">
        <f t="shared" si="30"/>
        <v>1.10202313461983-0.00665005375749406i</v>
      </c>
      <c r="AH140" t="str">
        <f t="shared" si="31"/>
        <v>13.2793399003875+36.8865206817173i</v>
      </c>
      <c r="AI140">
        <f t="shared" si="32"/>
        <v>31.866615127318187</v>
      </c>
      <c r="AJ140">
        <f t="shared" si="33"/>
        <v>70.200859003540018</v>
      </c>
      <c r="AK140"/>
      <c r="AL140"/>
      <c r="AM140"/>
      <c r="AN140"/>
    </row>
    <row r="141" spans="1:40" x14ac:dyDescent="0.35">
      <c r="A141"/>
      <c r="B141">
        <v>700</v>
      </c>
      <c r="C141" s="237" t="str">
        <f t="shared" si="2"/>
        <v>-0.0656845257196596+1.47336772747164i</v>
      </c>
      <c r="D141" s="208" t="str">
        <f t="shared" si="3"/>
        <v>-3.01724256603652+11.2958192439492i</v>
      </c>
      <c r="E141" t="str">
        <f t="shared" si="4"/>
        <v>20500</v>
      </c>
      <c r="F141" t="str">
        <f t="shared" si="5"/>
        <v>0.327868852459016</v>
      </c>
      <c r="G141" t="str">
        <f t="shared" si="0"/>
        <v>0.327868852459016</v>
      </c>
      <c r="H141" t="str">
        <f t="shared" si="6"/>
        <v>0.275333313738159+0.0688937780475593i</v>
      </c>
      <c r="I141" t="str">
        <f t="shared" si="7"/>
        <v>2.74889357189107i</v>
      </c>
      <c r="J141" t="str">
        <f t="shared" si="1"/>
        <v>0.989771635478931+0.601369948935466i</v>
      </c>
      <c r="K141" t="str">
        <f t="shared" si="8"/>
        <v>1.23246831004177+2.02847211947549i</v>
      </c>
      <c r="L141" t="str">
        <f t="shared" si="9"/>
        <v>0.68735710324008-0.00991065603081525i</v>
      </c>
      <c r="M141" t="str">
        <f t="shared" si="10"/>
        <v>1.91982541328185+2.01856146344468i</v>
      </c>
      <c r="N141" t="str">
        <f t="shared" si="11"/>
        <v>-0.00873130647342105i</v>
      </c>
      <c r="O141" t="str">
        <f t="shared" si="12"/>
        <v>0.999961882385795-0.00873119553428191i</v>
      </c>
      <c r="P141" t="str">
        <f t="shared" si="13"/>
        <v>0.0000381176142050244+0.00873119553428191i</v>
      </c>
      <c r="Q141" t="str">
        <f t="shared" si="14"/>
        <v>-0.0000381176142050244+0.0000001109391391408i</v>
      </c>
      <c r="R141" t="str">
        <f t="shared" si="15"/>
        <v>-0.33333305095528-229.060309677323i</v>
      </c>
      <c r="S141" t="str">
        <f t="shared" si="16"/>
        <v>0.000945528464050268i</v>
      </c>
      <c r="T141" t="str">
        <f t="shared" si="17"/>
        <v>0.216583042784078-0.000315175887686936i</v>
      </c>
      <c r="U141" t="str">
        <f t="shared" si="18"/>
        <v>0.0000500000000000001-0.203003753943744i</v>
      </c>
      <c r="V141" t="str">
        <f t="shared" si="19"/>
        <v>0.00002-2.27364204416993i</v>
      </c>
      <c r="W141" t="str">
        <f t="shared" si="20"/>
        <v>0.0000422735823479726-0.186364102772193i</v>
      </c>
      <c r="X141" t="str">
        <f t="shared" si="21"/>
        <v>0.0878970995895038-0.0622467126751467i</v>
      </c>
      <c r="Y141" t="str">
        <f t="shared" si="22"/>
        <v>0.009+0.00351858377202057i</v>
      </c>
      <c r="Z141" t="str">
        <f t="shared" si="23"/>
        <v>11.3780041176761-0.812734952358764i</v>
      </c>
      <c r="AA141" t="str">
        <f t="shared" si="24"/>
        <v>90.5718553209289+54.8944768916384i</v>
      </c>
      <c r="AB141" t="str">
        <f t="shared" si="25"/>
        <v>0.723907881541736-0.00105344493380282i</v>
      </c>
      <c r="AC141" t="str">
        <f t="shared" si="26"/>
        <v>2.39190319120609+1.45923012240862i</v>
      </c>
      <c r="AD141" t="str">
        <f t="shared" si="27"/>
        <v>0.220364127149994-0.134878124815194i</v>
      </c>
      <c r="AE141" t="str">
        <f t="shared" si="28"/>
        <v>2.39768377975482-1.71374148791254i</v>
      </c>
      <c r="AF141" t="str">
        <f t="shared" si="29"/>
        <v>-3.29257587977468+11.2269254659016i</v>
      </c>
      <c r="AG141" t="str">
        <f t="shared" si="30"/>
        <v>1.09905352405179-0.00043218644652148i</v>
      </c>
      <c r="AH141" t="str">
        <f t="shared" si="31"/>
        <v>10.3113141881476+29.6306746404482i</v>
      </c>
      <c r="AI141">
        <f t="shared" si="32"/>
        <v>29.931275203746711</v>
      </c>
      <c r="AJ141">
        <f t="shared" si="33"/>
        <v>70.812380373561538</v>
      </c>
      <c r="AK141"/>
      <c r="AL141"/>
      <c r="AM141"/>
      <c r="AN141"/>
    </row>
    <row r="142" spans="1:40" x14ac:dyDescent="0.35">
      <c r="A142"/>
      <c r="B142">
        <v>800</v>
      </c>
      <c r="C142" s="237" t="str">
        <f t="shared" si="2"/>
        <v>-0.0503131052044109+1.28979637858606i</v>
      </c>
      <c r="D142" s="208" t="str">
        <f t="shared" si="3"/>
        <v>-2.89939500875294+9.88843890249313i</v>
      </c>
      <c r="E142" t="str">
        <f t="shared" si="4"/>
        <v>20500</v>
      </c>
      <c r="F142" t="str">
        <f t="shared" si="5"/>
        <v>0.327868852459016</v>
      </c>
      <c r="G142" t="str">
        <f t="shared" si="0"/>
        <v>0.327868852459016</v>
      </c>
      <c r="H142" t="str">
        <f t="shared" si="6"/>
        <v>0.275735494769833+0.0754586059371181i</v>
      </c>
      <c r="I142" t="str">
        <f t="shared" si="7"/>
        <v>3.14159265358979i</v>
      </c>
      <c r="J142" t="str">
        <f t="shared" si="1"/>
        <v>0.986640503482685+0.687279941640532i</v>
      </c>
      <c r="K142" t="str">
        <f t="shared" si="8"/>
        <v>1.49338352539948+2.1438610151721i</v>
      </c>
      <c r="L142" t="str">
        <f t="shared" si="9"/>
        <v>0.687313371208705-0.0113257434064814i</v>
      </c>
      <c r="M142" t="str">
        <f t="shared" si="10"/>
        <v>2.18069689660819+2.13253527176562i</v>
      </c>
      <c r="N142" t="str">
        <f t="shared" si="11"/>
        <v>-0.00997863596962406i</v>
      </c>
      <c r="O142" t="str">
        <f t="shared" si="12"/>
        <v>0.999950213825209-0.00997847036970289i</v>
      </c>
      <c r="P142" t="str">
        <f t="shared" si="13"/>
        <v>0.0000497861747910111+0.00997847036970289i</v>
      </c>
      <c r="Q142" t="str">
        <f t="shared" si="14"/>
        <v>-0.0000497861747910111+1.65599921169921E-07i</v>
      </c>
      <c r="R142" t="str">
        <f t="shared" si="15"/>
        <v>-0.333332964516397-200.427641036948i</v>
      </c>
      <c r="S142" t="str">
        <f t="shared" si="16"/>
        <v>0.00108060395891459i</v>
      </c>
      <c r="T142" t="str">
        <f t="shared" si="17"/>
        <v>0.216582902380438-0.000360200921093155i</v>
      </c>
      <c r="U142" t="str">
        <f t="shared" si="18"/>
        <v>0.0000499999999999999-0.177628284700776i</v>
      </c>
      <c r="V142" t="str">
        <f t="shared" si="19"/>
        <v>0.00002-1.98943678864869i</v>
      </c>
      <c r="W142" t="str">
        <f t="shared" si="20"/>
        <v>0.0000422735823411278-0.163068590137556i</v>
      </c>
      <c r="X142" t="str">
        <f t="shared" si="21"/>
        <v>0.0797427649572332-0.0645362535173017i</v>
      </c>
      <c r="Y142" t="str">
        <f t="shared" si="22"/>
        <v>0.009+0.00402123859659494i</v>
      </c>
      <c r="Z142" t="str">
        <f t="shared" si="23"/>
        <v>11.4223909710965-0.937641307453844i</v>
      </c>
      <c r="AA142" t="str">
        <f t="shared" si="24"/>
        <v>92.3014043500832+62.9417041957087i</v>
      </c>
      <c r="AB142" t="str">
        <f t="shared" si="25"/>
        <v>0.723907412256143-0.00120393675500203i</v>
      </c>
      <c r="AC142" t="str">
        <f t="shared" si="26"/>
        <v>2.58119008493365+1.54113266898346i</v>
      </c>
      <c r="AD142" t="str">
        <f t="shared" si="27"/>
        <v>0.2065460483491-0.123787396124083i</v>
      </c>
      <c r="AE142" t="str">
        <f t="shared" si="28"/>
        <v>2.24318154183033-1.60761414264675i</v>
      </c>
      <c r="AF142" t="str">
        <f t="shared" si="29"/>
        <v>-3.17513050352277+9.81298029655601i</v>
      </c>
      <c r="AG142" t="str">
        <f t="shared" si="30"/>
        <v>1.097218285584+0.00570008738509707i</v>
      </c>
      <c r="AH142" t="str">
        <f t="shared" si="31"/>
        <v>8.0145643408872+24.6723898173883i</v>
      </c>
      <c r="AI142">
        <f t="shared" si="32"/>
        <v>28.279892902921333</v>
      </c>
      <c r="AJ142">
        <f t="shared" si="33"/>
        <v>72.004161336170213</v>
      </c>
      <c r="AK142"/>
      <c r="AL142"/>
      <c r="AM142"/>
      <c r="AN142"/>
    </row>
    <row r="143" spans="1:40" x14ac:dyDescent="0.35">
      <c r="A143"/>
      <c r="B143">
        <v>900</v>
      </c>
      <c r="C143" s="237" t="str">
        <f t="shared" si="2"/>
        <v>-0.0397662451555039+1.14685137462788i</v>
      </c>
      <c r="D143" s="208" t="str">
        <f t="shared" si="3"/>
        <v>-2.81853574837799+8.79252720548042i</v>
      </c>
      <c r="E143" t="str">
        <f t="shared" si="4"/>
        <v>20500</v>
      </c>
      <c r="F143" t="str">
        <f t="shared" si="5"/>
        <v>0.327868852459016</v>
      </c>
      <c r="G143" t="str">
        <f t="shared" si="0"/>
        <v>0.327868852459016</v>
      </c>
      <c r="H143" t="str">
        <f t="shared" si="6"/>
        <v>0.276134167313299+0.0823588048300726i</v>
      </c>
      <c r="I143" t="str">
        <f t="shared" si="7"/>
        <v>3.53429173528852i</v>
      </c>
      <c r="J143" t="str">
        <f t="shared" si="1"/>
        <v>0.983091887220274+0.773189934345598i</v>
      </c>
      <c r="K143" t="str">
        <f t="shared" si="8"/>
        <v>1.74691055924034+2.22115359008409i</v>
      </c>
      <c r="L143" t="str">
        <f t="shared" si="9"/>
        <v>0.687263814966512-0.012740542655353i</v>
      </c>
      <c r="M143" t="str">
        <f t="shared" si="10"/>
        <v>2.43417437420685+2.20841304742874i</v>
      </c>
      <c r="N143" t="str">
        <f t="shared" si="11"/>
        <v>-0.0112259654658271i</v>
      </c>
      <c r="O143" t="str">
        <f t="shared" si="12"/>
        <v>0.999936989511411-0.0112257296803137i</v>
      </c>
      <c r="P143" t="str">
        <f t="shared" si="13"/>
        <v>0.0000630104885890326+0.0112257296803137i</v>
      </c>
      <c r="Q143" t="str">
        <f t="shared" si="14"/>
        <v>-0.0000630104885890326+2.35785513400324E-07i</v>
      </c>
      <c r="R143" t="str">
        <f t="shared" si="15"/>
        <v>-0.33333286669009-178.157772249503i</v>
      </c>
      <c r="S143" t="str">
        <f t="shared" si="16"/>
        <v>0.00121567945377891i</v>
      </c>
      <c r="T143" t="str">
        <f t="shared" si="17"/>
        <v>0.216582743254743-0.000405225917304367i</v>
      </c>
      <c r="U143" t="str">
        <f t="shared" si="18"/>
        <v>0.00005-0.157891808622912i</v>
      </c>
      <c r="V143" t="str">
        <f t="shared" si="19"/>
        <v>0.00002-1.76838825657661i</v>
      </c>
      <c r="W143" t="str">
        <f t="shared" si="20"/>
        <v>0.000042273582333371-0.144949858113508i</v>
      </c>
      <c r="X143" t="str">
        <f t="shared" si="21"/>
        <v>0.0721569184569305-0.0656929477462712i</v>
      </c>
      <c r="Y143" t="str">
        <f t="shared" si="22"/>
        <v>0.009+0.0045238934211693i</v>
      </c>
      <c r="Z143" t="str">
        <f t="shared" si="23"/>
        <v>11.4728671748659-1.06621763266094i</v>
      </c>
      <c r="AA143" t="str">
        <f t="shared" si="24"/>
        <v>94.2945122110513+71.0710343574439i</v>
      </c>
      <c r="AB143" t="str">
        <f t="shared" si="25"/>
        <v>0.723906880393892-0.00135442845188052i</v>
      </c>
      <c r="AC143" t="str">
        <f t="shared" si="26"/>
        <v>2.76510671503178+1.59538848475604i</v>
      </c>
      <c r="AD143" t="str">
        <f t="shared" si="27"/>
        <v>0.196202858014853-0.113693336714995i</v>
      </c>
      <c r="AE143" t="str">
        <f t="shared" si="28"/>
        <v>2.12978748901189-1.51358349759235i</v>
      </c>
      <c r="AF143" t="str">
        <f t="shared" si="29"/>
        <v>-3.09466991569129+8.71016840065035i</v>
      </c>
      <c r="AG143" t="str">
        <f t="shared" si="30"/>
        <v>1.09622378410753+0.0116697300556505i</v>
      </c>
      <c r="AH143" t="str">
        <f t="shared" si="31"/>
        <v>6.23882365749832+21.1289373115425i</v>
      </c>
      <c r="AI143">
        <f t="shared" si="32"/>
        <v>26.860594297160926</v>
      </c>
      <c r="AJ143">
        <f t="shared" si="33"/>
        <v>73.549505072318169</v>
      </c>
      <c r="AK143"/>
      <c r="AL143"/>
      <c r="AM143"/>
      <c r="AN143"/>
    </row>
    <row r="144" spans="1:40" x14ac:dyDescent="0.35">
      <c r="A144"/>
      <c r="B144">
        <v>1000</v>
      </c>
      <c r="C144" s="237" t="str">
        <f t="shared" si="2"/>
        <v>-0.0322180095579377+1.03240179383313i</v>
      </c>
      <c r="D144" s="208" t="str">
        <f t="shared" si="3"/>
        <v>-2.76066594212998+7.91508041938733i</v>
      </c>
      <c r="E144" t="str">
        <f t="shared" si="4"/>
        <v>20500</v>
      </c>
      <c r="F144" t="str">
        <f t="shared" si="5"/>
        <v>0.327868852459016</v>
      </c>
      <c r="G144" t="str">
        <f t="shared" si="0"/>
        <v>0.327868852459016</v>
      </c>
      <c r="H144" t="str">
        <f t="shared" si="6"/>
        <v>0.276544474681477+0.089493393136273i</v>
      </c>
      <c r="I144" t="str">
        <f t="shared" si="7"/>
        <v>3.92699081698724i</v>
      </c>
      <c r="J144" t="str">
        <f t="shared" si="1"/>
        <v>0.979125786691696+0.859099927050664i</v>
      </c>
      <c r="K144" t="str">
        <f t="shared" si="8"/>
        <v>1.98832911503771+2.26612091057539i</v>
      </c>
      <c r="L144" t="str">
        <f t="shared" si="9"/>
        <v>0.687208437034183-0.0141550178394807i</v>
      </c>
      <c r="M144" t="str">
        <f t="shared" si="10"/>
        <v>2.67553755207189+2.25196589273591i</v>
      </c>
      <c r="N144" t="str">
        <f t="shared" si="11"/>
        <v>-0.0124732949620301i</v>
      </c>
      <c r="O144" t="str">
        <f t="shared" si="12"/>
        <v>0.999922209464977-0.0124729715255899i</v>
      </c>
      <c r="P144" t="str">
        <f t="shared" si="13"/>
        <v>0.0000777905350229924+0.0124729715255899i</v>
      </c>
      <c r="Q144" t="str">
        <f t="shared" si="14"/>
        <v>-0.0000777905350229924+3.23436440199942E-07i</v>
      </c>
      <c r="R144" t="str">
        <f t="shared" si="15"/>
        <v>-0.333332757183694-160.341863362473i</v>
      </c>
      <c r="S144" t="str">
        <f t="shared" si="16"/>
        <v>0.00135075494864324i</v>
      </c>
      <c r="T144" t="str">
        <f t="shared" si="17"/>
        <v>0.216582565411539-0.00045025087131077i</v>
      </c>
      <c r="U144" t="str">
        <f t="shared" si="18"/>
        <v>0.00005-0.142102627760621i</v>
      </c>
      <c r="V144" t="str">
        <f t="shared" si="19"/>
        <v>0.00002-1.59154943091895i</v>
      </c>
      <c r="W144" t="str">
        <f t="shared" si="20"/>
        <v>0.0000422735823247014-0.130454872516871i</v>
      </c>
      <c r="X144" t="str">
        <f t="shared" si="21"/>
        <v>0.0652231701221826-0.0659740444666016i</v>
      </c>
      <c r="Y144" t="str">
        <f t="shared" si="22"/>
        <v>0.009+0.00502654824574367i</v>
      </c>
      <c r="Z144" t="str">
        <f t="shared" si="23"/>
        <v>11.529489557137-1.19901928522713i</v>
      </c>
      <c r="AA144" t="str">
        <f t="shared" si="24"/>
        <v>96.564321488038+79.292673827778i</v>
      </c>
      <c r="AB144" t="str">
        <f t="shared" si="25"/>
        <v>0.723906285970176-0.00150492000769352i</v>
      </c>
      <c r="AC144" t="str">
        <f t="shared" si="26"/>
        <v>2.94022748082272+1.62618579554852i</v>
      </c>
      <c r="AD144" t="str">
        <f t="shared" si="27"/>
        <v>0.188318113342036-0.104667126260209i</v>
      </c>
      <c r="AE144" t="str">
        <f t="shared" si="28"/>
        <v>2.04571381828145-1.43255558884731i</v>
      </c>
      <c r="AF144" t="str">
        <f t="shared" si="29"/>
        <v>-3.03721041681146+7.82558702625106i</v>
      </c>
      <c r="AG144" t="str">
        <f t="shared" si="30"/>
        <v>1.0958726126534+0.0174669948817752i</v>
      </c>
      <c r="AH144" t="str">
        <f t="shared" si="31"/>
        <v>4.85502364052993+18.5013124387724i</v>
      </c>
      <c r="AI144">
        <f t="shared" si="32"/>
        <v>25.633265825801445</v>
      </c>
      <c r="AJ144">
        <f t="shared" si="33"/>
        <v>75.296247354217115</v>
      </c>
      <c r="AK144"/>
      <c r="AL144"/>
      <c r="AM144"/>
      <c r="AN144"/>
    </row>
    <row r="145" spans="1:40" x14ac:dyDescent="0.35">
      <c r="A145"/>
      <c r="B145">
        <f>B144+100</f>
        <v>1100</v>
      </c>
      <c r="C145" s="237" t="str">
        <f t="shared" si="2"/>
        <v>-0.026630950920038+0.938705589402589i</v>
      </c>
      <c r="D145" s="208" t="str">
        <f t="shared" si="3"/>
        <v>-2.71783182590608+7.19674285208652i</v>
      </c>
      <c r="E145" t="str">
        <f t="shared" si="4"/>
        <v>20500</v>
      </c>
      <c r="F145" t="str">
        <f t="shared" si="5"/>
        <v>0.327868852459016</v>
      </c>
      <c r="G145" t="str">
        <f t="shared" si="0"/>
        <v>0.327868852459016</v>
      </c>
      <c r="H145" t="str">
        <f t="shared" si="6"/>
        <v>0.276975010422076+0.0967978342760929i</v>
      </c>
      <c r="I145" t="str">
        <f t="shared" si="7"/>
        <v>4.31968989868597i</v>
      </c>
      <c r="J145" t="str">
        <f t="shared" si="1"/>
        <v>0.974742201896952+0.945009919755731i</v>
      </c>
      <c r="K145" t="str">
        <f t="shared" si="8"/>
        <v>2.21474873343735+2.28443004877369i</v>
      </c>
      <c r="L145" t="str">
        <f t="shared" si="9"/>
        <v>0.687147240227876-0.0155691330483779i</v>
      </c>
      <c r="M145" t="str">
        <f t="shared" si="10"/>
        <v>2.90189597366523+2.26886091572531i</v>
      </c>
      <c r="N145" t="str">
        <f t="shared" si="11"/>
        <v>-0.0137206244582331i</v>
      </c>
      <c r="O145" t="str">
        <f t="shared" si="12"/>
        <v>0.999905873708902-0.0137201939650344i</v>
      </c>
      <c r="P145" t="str">
        <f t="shared" si="13"/>
        <v>0.0000941262910979512+0.0137201939650344i</v>
      </c>
      <c r="Q145" t="str">
        <f t="shared" si="14"/>
        <v>-0.0000941262910979512+4.30493198699811E-07i</v>
      </c>
      <c r="R145" t="str">
        <f t="shared" si="15"/>
        <v>-0.333332636073466-145.765198037913i</v>
      </c>
      <c r="S145" t="str">
        <f t="shared" si="16"/>
        <v>0.00148583044350756i</v>
      </c>
      <c r="T145" t="str">
        <f t="shared" si="17"/>
        <v>0.21658236884864-0.000495275778492582i</v>
      </c>
      <c r="U145" t="str">
        <f t="shared" si="18"/>
        <v>0.0000500000000000001-0.12918420705511i</v>
      </c>
      <c r="V145" t="str">
        <f t="shared" si="19"/>
        <v>0.00002-1.44686311901723i</v>
      </c>
      <c r="W145" t="str">
        <f t="shared" si="20"/>
        <v>0.0000422735823151194-0.118595338867442i</v>
      </c>
      <c r="X145" t="str">
        <f t="shared" si="21"/>
        <v>0.0589617975854388-0.0656001304023577i</v>
      </c>
      <c r="Y145" t="str">
        <f t="shared" si="22"/>
        <v>0.009+0.00552920307031804i</v>
      </c>
      <c r="Z145" t="str">
        <f t="shared" si="23"/>
        <v>11.5923167015163-1.33663843319202i</v>
      </c>
      <c r="AA145" t="str">
        <f t="shared" si="24"/>
        <v>99.1260032218098+87.61673686996i</v>
      </c>
      <c r="AB145" t="str">
        <f t="shared" si="25"/>
        <v>0.72390562897769-0.00165541140699985i</v>
      </c>
      <c r="AC145" t="str">
        <f t="shared" si="26"/>
        <v>3.10445472828474+1.6376373565643i</v>
      </c>
      <c r="AD145" t="str">
        <f t="shared" si="27"/>
        <v>0.18220075089671-0.0966463336494818i</v>
      </c>
      <c r="AE145" t="str">
        <f t="shared" si="28"/>
        <v>1.98294760366575-1.3638914339102i</v>
      </c>
      <c r="AF145" t="str">
        <f t="shared" si="29"/>
        <v>-2.99480683632816+7.09994501781043i</v>
      </c>
      <c r="AG145" t="str">
        <f t="shared" si="30"/>
        <v>1.09603378035088+0.0231088870945637i</v>
      </c>
      <c r="AH145" t="str">
        <f t="shared" si="31"/>
        <v>3.76460486687279+16.4925706166633i</v>
      </c>
      <c r="AI145">
        <f t="shared" si="32"/>
        <v>24.566349320502319</v>
      </c>
      <c r="AJ145">
        <f t="shared" si="33"/>
        <v>77.141921857653358</v>
      </c>
      <c r="AK145"/>
      <c r="AL145"/>
      <c r="AM145"/>
      <c r="AN145"/>
    </row>
    <row r="146" spans="1:40" x14ac:dyDescent="0.35">
      <c r="A146"/>
      <c r="B146">
        <f t="shared" ref="B146:B209" si="34">B145+100</f>
        <v>1200</v>
      </c>
      <c r="C146" s="237" t="str">
        <f t="shared" si="2"/>
        <v>-0.0223802709810117+0.860590665567374i</v>
      </c>
      <c r="D146" s="208" t="str">
        <f t="shared" si="3"/>
        <v>-2.68524327970688+6.59786176934987i</v>
      </c>
      <c r="E146" t="str">
        <f t="shared" si="4"/>
        <v>20500</v>
      </c>
      <c r="F146" t="str">
        <f t="shared" si="5"/>
        <v>0.327868852459016</v>
      </c>
      <c r="G146" t="str">
        <f t="shared" si="0"/>
        <v>0.327868852459016</v>
      </c>
      <c r="H146" t="str">
        <f t="shared" si="6"/>
        <v>0.277430939253071+0.104228932541711i</v>
      </c>
      <c r="I146" t="str">
        <f t="shared" si="7"/>
        <v>4.71238898038469i</v>
      </c>
      <c r="J146" t="str">
        <f t="shared" si="1"/>
        <v>0.969941132836042+1.0309199124608i</v>
      </c>
      <c r="K146" t="str">
        <f t="shared" si="8"/>
        <v>2.42470557350956+2.28128455211419i</v>
      </c>
      <c r="L146" t="str">
        <f t="shared" si="9"/>
        <v>0.687080227658868-0.0169828524020556i</v>
      </c>
      <c r="M146" t="str">
        <f t="shared" si="10"/>
        <v>3.11178580116843+2.26430169971213i</v>
      </c>
      <c r="N146" t="str">
        <f t="shared" si="11"/>
        <v>-0.0149679539544361i</v>
      </c>
      <c r="O146" t="str">
        <f t="shared" si="12"/>
        <v>0.9998879822686-0.0149673950581804i</v>
      </c>
      <c r="P146" t="str">
        <f t="shared" si="13"/>
        <v>0.000112017731400016+0.0149673950581804i</v>
      </c>
      <c r="Q146" t="str">
        <f t="shared" si="14"/>
        <v>-0.000112017731400016+5.58896255701061E-07i</v>
      </c>
      <c r="R146" t="str">
        <f t="shared" si="15"/>
        <v>-0.33333250358222-133.617965382813i</v>
      </c>
      <c r="S146" t="str">
        <f t="shared" si="16"/>
        <v>0.00162090593837189i</v>
      </c>
      <c r="T146" t="str">
        <f t="shared" si="17"/>
        <v>0.216582153562171-0.00054030063450879i</v>
      </c>
      <c r="U146" t="str">
        <f t="shared" si="18"/>
        <v>0.00005-0.118418856467184i</v>
      </c>
      <c r="V146" t="str">
        <f t="shared" si="19"/>
        <v>0.00002-1.32629119243246i</v>
      </c>
      <c r="W146" t="str">
        <f t="shared" si="20"/>
        <v>0.0000422735823046247-0.108712394178419i</v>
      </c>
      <c r="X146" t="str">
        <f t="shared" si="21"/>
        <v>0.0533529695535352-0.0647512856519305i</v>
      </c>
      <c r="Y146" t="str">
        <f t="shared" si="22"/>
        <v>0.009+0.0060318578948924i</v>
      </c>
      <c r="Z146" t="str">
        <f t="shared" si="23"/>
        <v>11.6614067842333-1.47970971184829i</v>
      </c>
      <c r="AA146" t="str">
        <f t="shared" si="24"/>
        <v>101.996933667271+96.0531891391716i</v>
      </c>
      <c r="AB146" t="str">
        <f t="shared" si="25"/>
        <v>0.723904909403481-0.0018059026352901i</v>
      </c>
      <c r="AC146" t="str">
        <f t="shared" si="26"/>
        <v>3.25672612688447+1.63351953461347i</v>
      </c>
      <c r="AD146" t="str">
        <f t="shared" si="27"/>
        <v>0.177376416944457-0.0895235685577028i</v>
      </c>
      <c r="AE146" t="str">
        <f t="shared" si="28"/>
        <v>1.93598965808493-1.30643635653313i</v>
      </c>
      <c r="AF146" t="str">
        <f t="shared" si="29"/>
        <v>-2.96267421895995+6.49363283680816i</v>
      </c>
      <c r="AG146" t="str">
        <f t="shared" si="30"/>
        <v>1.09662096712464+0.0286213165711607i</v>
      </c>
      <c r="AH146" t="str">
        <f t="shared" si="31"/>
        <v>2.89505822429518+14.9179082291659i</v>
      </c>
      <c r="AI146">
        <f t="shared" si="32"/>
        <v>23.634716068737958</v>
      </c>
      <c r="AJ146">
        <f t="shared" si="33"/>
        <v>79.017356001157893</v>
      </c>
      <c r="AK146"/>
      <c r="AL146"/>
      <c r="AM146"/>
      <c r="AN146"/>
    </row>
    <row r="147" spans="1:40" x14ac:dyDescent="0.35">
      <c r="A147"/>
      <c r="B147">
        <f t="shared" si="34"/>
        <v>1300</v>
      </c>
      <c r="C147" s="237" t="str">
        <f t="shared" si="2"/>
        <v>-0.0190714867043863+0.794470811862078i</v>
      </c>
      <c r="D147" s="208" t="str">
        <f t="shared" si="3"/>
        <v>-2.65987593358608+6.0909428909426i</v>
      </c>
      <c r="E147" t="str">
        <f t="shared" si="4"/>
        <v>20500</v>
      </c>
      <c r="F147" t="str">
        <f t="shared" si="5"/>
        <v>0.327868852459016</v>
      </c>
      <c r="G147" t="str">
        <f t="shared" si="0"/>
        <v>0.327868852459016</v>
      </c>
      <c r="H147" t="str">
        <f t="shared" si="6"/>
        <v>0.277915511149806+0.111756661538076i</v>
      </c>
      <c r="I147" t="str">
        <f t="shared" si="7"/>
        <v>5.10508806208341i</v>
      </c>
      <c r="J147" t="str">
        <f t="shared" si="1"/>
        <v>0.964722579508966+1.11682990516586i</v>
      </c>
      <c r="K147" t="str">
        <f t="shared" si="8"/>
        <v>2.61777706107298+2.2612473280456i</v>
      </c>
      <c r="L147" t="str">
        <f t="shared" si="9"/>
        <v>0.687007402733156-0.0183961400540506i</v>
      </c>
      <c r="M147" t="str">
        <f t="shared" si="10"/>
        <v>3.30478446380614+2.24285118799155i</v>
      </c>
      <c r="N147" t="str">
        <f t="shared" si="11"/>
        <v>-0.0162152834506391i</v>
      </c>
      <c r="O147" t="str">
        <f t="shared" si="12"/>
        <v>0.999868535171909-0.0162145728645941i</v>
      </c>
      <c r="P147" t="str">
        <f t="shared" si="13"/>
        <v>0.00013146482809101+0.0162145728645941i</v>
      </c>
      <c r="Q147" t="str">
        <f t="shared" si="14"/>
        <v>-0.00013146482809101+7.1058604499824E-07i</v>
      </c>
      <c r="R147" t="str">
        <f t="shared" si="15"/>
        <v>-0.333332359532204-123.33952709155i</v>
      </c>
      <c r="S147" t="str">
        <f t="shared" si="16"/>
        <v>0.00175598143323621i</v>
      </c>
      <c r="T147" t="str">
        <f t="shared" si="17"/>
        <v>0.216581919556896-0.000585325434435367i</v>
      </c>
      <c r="U147" t="str">
        <f t="shared" si="18"/>
        <v>0.00005-0.109309713662016i</v>
      </c>
      <c r="V147" t="str">
        <f t="shared" si="19"/>
        <v>0.00002-1.22426879301458i</v>
      </c>
      <c r="W147" t="str">
        <f t="shared" si="20"/>
        <v>0.0000422735822932172-0.100349902535862i</v>
      </c>
      <c r="X147" t="str">
        <f t="shared" si="21"/>
        <v>0.048354029712683-0.0635695276832579i</v>
      </c>
      <c r="Y147" t="str">
        <f t="shared" si="22"/>
        <v>0.009+0.00653451271946677i</v>
      </c>
      <c r="Z147" t="str">
        <f t="shared" si="23"/>
        <v>11.7368148688278-1.62891641609618i</v>
      </c>
      <c r="AA147" t="str">
        <f t="shared" si="24"/>
        <v>105.196898288164+104.611771798191i</v>
      </c>
      <c r="AB147" t="str">
        <f t="shared" si="25"/>
        <v>0.723904127263472-0.00195639367610617i</v>
      </c>
      <c r="AC147" t="str">
        <f t="shared" si="26"/>
        <v>3.3967350129461+1.61714377239898i</v>
      </c>
      <c r="AD147" t="str">
        <f t="shared" si="27"/>
        <v>0.173514674793011-0.0831841660772914i</v>
      </c>
      <c r="AE147" t="str">
        <f t="shared" si="28"/>
        <v>1.90100956138785-1.25895805947091i</v>
      </c>
      <c r="AF147" t="str">
        <f t="shared" si="29"/>
        <v>-2.93779144473589+5.97918622940452i</v>
      </c>
      <c r="AG147" t="str">
        <f t="shared" si="30"/>
        <v>1.09757799991247+0.0340314799243361i</v>
      </c>
      <c r="AH147" t="str">
        <f t="shared" si="31"/>
        <v>2.19352702803973+13.6577058195306i</v>
      </c>
      <c r="AI147">
        <f t="shared" si="32"/>
        <v>22.818159585985072</v>
      </c>
      <c r="AJ147">
        <f t="shared" si="33"/>
        <v>80.875800038112502</v>
      </c>
      <c r="AK147"/>
      <c r="AL147"/>
      <c r="AM147"/>
      <c r="AN147"/>
    </row>
    <row r="148" spans="1:40" x14ac:dyDescent="0.35">
      <c r="A148"/>
      <c r="B148">
        <f t="shared" si="34"/>
        <v>1400</v>
      </c>
      <c r="C148" s="237" t="str">
        <f t="shared" si="2"/>
        <v>-0.0164455968364487+0.737781429411494i</v>
      </c>
      <c r="D148" s="208" t="str">
        <f t="shared" si="3"/>
        <v>-2.63974411126523+5.65632429215479i</v>
      </c>
      <c r="E148" t="str">
        <f t="shared" si="4"/>
        <v>20500</v>
      </c>
      <c r="F148" t="str">
        <f t="shared" si="5"/>
        <v>0.327868852459016</v>
      </c>
      <c r="G148" t="str">
        <f t="shared" si="0"/>
        <v>0.327868852459016</v>
      </c>
      <c r="H148" t="str">
        <f t="shared" si="6"/>
        <v>0.278430848836421+0.119359478535037i</v>
      </c>
      <c r="I148" t="str">
        <f t="shared" si="7"/>
        <v>5.49778714378214i</v>
      </c>
      <c r="J148" t="str">
        <f t="shared" si="1"/>
        <v>0.959086541915724+1.20273989787093i</v>
      </c>
      <c r="K148" t="str">
        <f t="shared" si="8"/>
        <v>2.7942543114412+2.22818891228038i</v>
      </c>
      <c r="L148" t="str">
        <f t="shared" si="9"/>
        <v>0.686928769151028-0.0198089601944487i</v>
      </c>
      <c r="M148" t="str">
        <f t="shared" si="10"/>
        <v>3.48118308059223+2.20837995208593i</v>
      </c>
      <c r="N148" t="str">
        <f t="shared" si="11"/>
        <v>-0.0174626129468421i</v>
      </c>
      <c r="O148" t="str">
        <f t="shared" si="12"/>
        <v>0.999847532449084-0.017461725443878i</v>
      </c>
      <c r="P148" t="str">
        <f t="shared" si="13"/>
        <v>0.000152467550916024+0.017461725443878i</v>
      </c>
      <c r="Q148" t="str">
        <f t="shared" si="14"/>
        <v>-0.000152467550916024+8.87502964098952E-07i</v>
      </c>
      <c r="R148" t="str">
        <f t="shared" si="15"/>
        <v>-0.333332203932526-114.529427227533i</v>
      </c>
      <c r="S148" t="str">
        <f t="shared" si="16"/>
        <v>0.00189105692810053i</v>
      </c>
      <c r="T148" t="str">
        <f t="shared" si="17"/>
        <v>0.216581666830012-0.000630350173605622i</v>
      </c>
      <c r="U148" t="str">
        <f t="shared" si="18"/>
        <v>0.00005-0.101501876971872i</v>
      </c>
      <c r="V148" t="str">
        <f t="shared" si="19"/>
        <v>0.00002-1.13682102208497i</v>
      </c>
      <c r="W148" t="str">
        <f t="shared" si="20"/>
        <v>0.0000422735822808976-0.0931820525726709i</v>
      </c>
      <c r="X148" t="str">
        <f t="shared" si="21"/>
        <v>0.0439113423838041-0.0621640456677951i</v>
      </c>
      <c r="Y148" t="str">
        <f t="shared" si="22"/>
        <v>0.009+0.00703716754404114i</v>
      </c>
      <c r="Z148" t="str">
        <f t="shared" si="23"/>
        <v>11.8185895318755-1.78499730001322i</v>
      </c>
      <c r="AA148" t="str">
        <f t="shared" si="24"/>
        <v>108.748325666183+113.301901351816i</v>
      </c>
      <c r="AB148" t="str">
        <f t="shared" si="25"/>
        <v>0.723903282548296-0.00210688451385012i</v>
      </c>
      <c r="AC148" t="str">
        <f t="shared" si="26"/>
        <v>3.52469266071405+1.59131904570648i</v>
      </c>
      <c r="AD148" t="str">
        <f t="shared" si="27"/>
        <v>0.170381496616455-0.0775211433782811i</v>
      </c>
      <c r="AE148" t="str">
        <f t="shared" si="28"/>
        <v>1.87529394071234-1.22032108506216i</v>
      </c>
      <c r="AF148" t="str">
        <f t="shared" si="29"/>
        <v>-2.91817496010165+5.53696481361975i</v>
      </c>
      <c r="AG148" t="str">
        <f t="shared" si="30"/>
        <v>1.09886942342498+0.0393647957720202i</v>
      </c>
      <c r="AH148" t="str">
        <f t="shared" si="31"/>
        <v>1.62138293684428+12.6318207555454i</v>
      </c>
      <c r="AI148">
        <f t="shared" si="32"/>
        <v>22.100288353211287</v>
      </c>
      <c r="AJ148">
        <f t="shared" si="33"/>
        <v>82.685678301094029</v>
      </c>
      <c r="AK148"/>
      <c r="AL148"/>
      <c r="AM148"/>
      <c r="AN148"/>
    </row>
    <row r="149" spans="1:40" x14ac:dyDescent="0.35">
      <c r="A149"/>
      <c r="B149">
        <f t="shared" si="34"/>
        <v>1500</v>
      </c>
      <c r="C149" s="237" t="str">
        <f t="shared" si="2"/>
        <v>-0.0143268591863822+0.688640080204993i</v>
      </c>
      <c r="D149" s="208" t="str">
        <f t="shared" si="3"/>
        <v>-2.62350045594805+5.27957394823828i</v>
      </c>
      <c r="E149" t="str">
        <f t="shared" si="4"/>
        <v>20500</v>
      </c>
      <c r="F149" t="str">
        <f t="shared" si="5"/>
        <v>0.327868852459016</v>
      </c>
      <c r="G149" t="str">
        <f t="shared" si="0"/>
        <v>0.327868852459016</v>
      </c>
      <c r="H149" t="str">
        <f t="shared" si="6"/>
        <v>0.278978381442435+0.127021505727208i</v>
      </c>
      <c r="I149" t="str">
        <f t="shared" si="7"/>
        <v>5.89048622548086i</v>
      </c>
      <c r="J149" t="str">
        <f t="shared" si="1"/>
        <v>0.953033020056316+1.28864989057599i</v>
      </c>
      <c r="K149" t="str">
        <f t="shared" si="8"/>
        <v>2.95488441235863+2.18531226830645i</v>
      </c>
      <c r="L149" t="str">
        <f t="shared" si="9"/>
        <v>0.686844330906595-0.0212212770529011i</v>
      </c>
      <c r="M149" t="str">
        <f t="shared" si="10"/>
        <v>3.64172874326522+2.16409099125355i</v>
      </c>
      <c r="N149" t="str">
        <f t="shared" si="11"/>
        <v>-0.0187099424430451i</v>
      </c>
      <c r="O149" t="str">
        <f t="shared" si="12"/>
        <v>0.999824974132803-0.0187088508556739i</v>
      </c>
      <c r="P149" t="str">
        <f t="shared" si="13"/>
        <v>0.000175025867196976+0.0187088508556739i</v>
      </c>
      <c r="Q149" t="str">
        <f t="shared" si="14"/>
        <v>-0.000175025867196976+1.09158737120196E-06i</v>
      </c>
      <c r="R149" t="str">
        <f t="shared" si="15"/>
        <v>-0.333332036807682-106.893998106349i</v>
      </c>
      <c r="S149" t="str">
        <f t="shared" si="16"/>
        <v>0.00202613242296487i</v>
      </c>
      <c r="T149" t="str">
        <f t="shared" si="17"/>
        <v>0.216581395383619-0.000675374847388964i</v>
      </c>
      <c r="U149" t="str">
        <f t="shared" si="18"/>
        <v>0.00005-0.0947350851737473i</v>
      </c>
      <c r="V149" t="str">
        <f t="shared" si="19"/>
        <v>0.00002-1.06103295394597i</v>
      </c>
      <c r="W149" t="str">
        <f t="shared" si="20"/>
        <v>0.0000422735822676649-0.0869699159529733i</v>
      </c>
      <c r="X149" t="str">
        <f t="shared" si="21"/>
        <v>0.0399678717474219-0.0606171511740378i</v>
      </c>
      <c r="Y149" t="str">
        <f t="shared" si="22"/>
        <v>0.009+0.0075398223686155i</v>
      </c>
      <c r="Z149" t="str">
        <f t="shared" si="23"/>
        <v>11.9067686631976-1.94875405723226i</v>
      </c>
      <c r="AA149" t="str">
        <f t="shared" si="24"/>
        <v>112.676554235809+122.132539242956i</v>
      </c>
      <c r="AB149" t="str">
        <f t="shared" si="25"/>
        <v>0.72390237526497-0.00225737513304463i</v>
      </c>
      <c r="AC149" t="str">
        <f t="shared" si="26"/>
        <v>3.64114125250971+1.55836986095163i</v>
      </c>
      <c r="AD149" t="str">
        <f t="shared" si="27"/>
        <v>0.167808328997797-0.0724401497135173i</v>
      </c>
      <c r="AE149" t="str">
        <f t="shared" si="28"/>
        <v>1.85688691747379-1.18954526653808i</v>
      </c>
      <c r="AF149" t="str">
        <f t="shared" si="29"/>
        <v>-2.90247883739048+5.15255244251107i</v>
      </c>
      <c r="AG149" t="str">
        <f t="shared" si="30"/>
        <v>1.10047441663452+0.0446438341442345i</v>
      </c>
      <c r="AH149" t="str">
        <f t="shared" si="31"/>
        <v>1.15017923753864+11.784907106597i</v>
      </c>
      <c r="AI149">
        <f t="shared" si="32"/>
        <v>21.467695351136328</v>
      </c>
      <c r="AJ149">
        <f t="shared" si="33"/>
        <v>84.425720734810639</v>
      </c>
      <c r="AK149"/>
      <c r="AL149"/>
      <c r="AM149"/>
      <c r="AN149"/>
    </row>
    <row r="150" spans="1:40" x14ac:dyDescent="0.35">
      <c r="A150"/>
      <c r="B150">
        <f t="shared" si="34"/>
        <v>1600</v>
      </c>
      <c r="C150" s="237" t="str">
        <f t="shared" si="2"/>
        <v>-0.0125926258136828+0.645633900169354i</v>
      </c>
      <c r="D150" s="208" t="str">
        <f t="shared" si="3"/>
        <v>-2.61020466675736+4.94985990129838i</v>
      </c>
      <c r="E150" t="str">
        <f t="shared" si="4"/>
        <v>20500</v>
      </c>
      <c r="F150" t="str">
        <f t="shared" si="5"/>
        <v>0.327868852459016</v>
      </c>
      <c r="G150" t="str">
        <f t="shared" si="0"/>
        <v>0.327868852459016</v>
      </c>
      <c r="H150" t="str">
        <f t="shared" si="6"/>
        <v>0.279559094992959+0.134730764958147i</v>
      </c>
      <c r="I150" t="str">
        <f t="shared" si="7"/>
        <v>6.28318530717959i</v>
      </c>
      <c r="J150" t="str">
        <f t="shared" si="1"/>
        <v>0.946562013930742+1.37455988328107i</v>
      </c>
      <c r="K150" t="str">
        <f t="shared" si="8"/>
        <v>3.10067906134522+2.1352180087302i</v>
      </c>
      <c r="L150" t="str">
        <f t="shared" si="9"/>
        <v>0.686754092287278-0.0226330549016336i</v>
      </c>
      <c r="M150" t="str">
        <f t="shared" si="10"/>
        <v>3.7874331536325+2.11258495382857i</v>
      </c>
      <c r="N150" t="str">
        <f t="shared" si="11"/>
        <v>-0.0199572719392481i</v>
      </c>
      <c r="O150" t="str">
        <f t="shared" si="12"/>
        <v>0.999800860258162-0.0199559471596658i</v>
      </c>
      <c r="P150" t="str">
        <f t="shared" si="13"/>
        <v>0.00019913974183805+0.0199559471596658i</v>
      </c>
      <c r="Q150" t="str">
        <f t="shared" si="14"/>
        <v>-0.00019913974183805+1.32477958230195E-06i</v>
      </c>
      <c r="R150" t="str">
        <f t="shared" si="15"/>
        <v>-0.333331858150329-100.212988962972i</v>
      </c>
      <c r="S150" t="str">
        <f t="shared" si="16"/>
        <v>0.00216120791782919i</v>
      </c>
      <c r="T150" t="str">
        <f t="shared" si="17"/>
        <v>0.216581105216104-0.000720399451099207i</v>
      </c>
      <c r="U150" t="str">
        <f t="shared" si="18"/>
        <v>0.0000500000000000001-0.0888141423503882i</v>
      </c>
      <c r="V150" t="str">
        <f t="shared" si="19"/>
        <v>0.00002-0.99471839432435i</v>
      </c>
      <c r="W150" t="str">
        <f t="shared" si="20"/>
        <v>0.0000422735822535201-0.0815342964248641i</v>
      </c>
      <c r="X150" t="str">
        <f t="shared" si="21"/>
        <v>0.0364677058532852-0.0589898839045167i</v>
      </c>
      <c r="Y150" t="str">
        <f t="shared" si="22"/>
        <v>0.009+0.00804247719318987i</v>
      </c>
      <c r="Z150" t="str">
        <f t="shared" si="23"/>
        <v>12.0013742470878-2.1210595560762i</v>
      </c>
      <c r="AA150" t="str">
        <f t="shared" si="24"/>
        <v>117.010134930071+131.112023836558i</v>
      </c>
      <c r="AB150" t="str">
        <f t="shared" si="25"/>
        <v>0.723901405408104-0.00240786551802658i</v>
      </c>
      <c r="AC150" t="str">
        <f t="shared" si="26"/>
        <v>3.74681500326804+1.52018358742805i</v>
      </c>
      <c r="AD150" t="str">
        <f t="shared" si="27"/>
        <v>0.165671785766528-0.0678601411914997i</v>
      </c>
      <c r="AE150" t="str">
        <f t="shared" si="28"/>
        <v>1.84435370221655-1.16581467527171i</v>
      </c>
      <c r="AF150" t="str">
        <f t="shared" si="29"/>
        <v>-2.88976376175032+4.81512913634023i</v>
      </c>
      <c r="AG150" t="str">
        <f t="shared" si="30"/>
        <v>1.10238286161108+0.0498880846271359i</v>
      </c>
      <c r="AH150" t="str">
        <f t="shared" si="31"/>
        <v>0.758763086990498+11.0777094228715i</v>
      </c>
      <c r="AI150">
        <f t="shared" si="32"/>
        <v>20.909326695628575</v>
      </c>
      <c r="AJ150">
        <f t="shared" si="33"/>
        <v>86.081669456228767</v>
      </c>
      <c r="AK150"/>
      <c r="AL150"/>
      <c r="AM150"/>
      <c r="AN150"/>
    </row>
    <row r="151" spans="1:40" x14ac:dyDescent="0.35">
      <c r="A151"/>
      <c r="B151">
        <f t="shared" si="34"/>
        <v>1700</v>
      </c>
      <c r="C151" s="237" t="str">
        <f t="shared" si="2"/>
        <v>-0.0111551979057006+0.607681822276682i</v>
      </c>
      <c r="D151" s="208" t="str">
        <f t="shared" si="3"/>
        <v>-2.5991843861295+4.6588939707879i</v>
      </c>
      <c r="E151" t="str">
        <f t="shared" si="4"/>
        <v>20500</v>
      </c>
      <c r="F151" t="str">
        <f t="shared" si="5"/>
        <v>0.327868852459016</v>
      </c>
      <c r="G151" t="str">
        <f t="shared" si="0"/>
        <v>0.327868852459016</v>
      </c>
      <c r="H151" t="str">
        <f t="shared" si="6"/>
        <v>0.28017368308896+0.142478033659575i</v>
      </c>
      <c r="I151" t="str">
        <f t="shared" si="7"/>
        <v>6.67588438887831i</v>
      </c>
      <c r="J151" t="str">
        <f t="shared" si="1"/>
        <v>0.939673523539001+1.46046987598613i</v>
      </c>
      <c r="K151" t="str">
        <f t="shared" si="8"/>
        <v>3.23277915003769+2.07998605427462i</v>
      </c>
      <c r="L151" t="str">
        <f t="shared" si="9"/>
        <v>0.686658057873271-0.0240442580584483i</v>
      </c>
      <c r="M151" t="str">
        <f t="shared" si="10"/>
        <v>3.91943720791096+2.05594179621617i</v>
      </c>
      <c r="N151" t="str">
        <f t="shared" si="11"/>
        <v>-0.0212046014354511i</v>
      </c>
      <c r="O151" t="str">
        <f t="shared" si="12"/>
        <v>0.999775190862678-0.0212030124155831i</v>
      </c>
      <c r="P151" t="str">
        <f t="shared" si="13"/>
        <v>0.000224809137322035+0.0212030124155831i</v>
      </c>
      <c r="Q151" t="str">
        <f t="shared" si="14"/>
        <v>-0.000224809137322035+1.58901986799936E-06i</v>
      </c>
      <c r="R151" t="str">
        <f t="shared" si="15"/>
        <v>-0.333331667997478-94.3179727425958i</v>
      </c>
      <c r="S151" t="str">
        <f t="shared" si="16"/>
        <v>0.00229628341269351i</v>
      </c>
      <c r="T151" t="str">
        <f t="shared" si="17"/>
        <v>0.216580796327701-0.000765423980148069i</v>
      </c>
      <c r="U151" t="str">
        <f t="shared" si="18"/>
        <v>0.0000500000000000002-0.0835897810356595i</v>
      </c>
      <c r="V151" t="str">
        <f t="shared" si="19"/>
        <v>0.00002-0.936205547599384i</v>
      </c>
      <c r="W151" t="str">
        <f t="shared" si="20"/>
        <v>0.0000422735822384627-0.0767381615604157i</v>
      </c>
      <c r="X151" t="str">
        <f t="shared" si="21"/>
        <v>0.033358527528529-0.0573268321251574i</v>
      </c>
      <c r="Y151" t="str">
        <f t="shared" si="22"/>
        <v>0.009+0.00854513201776424i</v>
      </c>
      <c r="Z151" t="str">
        <f t="shared" si="23"/>
        <v>12.1024058857867-2.30286690059732i</v>
      </c>
      <c r="AA151" t="str">
        <f t="shared" si="24"/>
        <v>121.781172893429+140.247855660534i</v>
      </c>
      <c r="AB151" t="str">
        <f t="shared" si="25"/>
        <v>0.72390037297848-0.00255835565346008i</v>
      </c>
      <c r="AC151" t="str">
        <f t="shared" si="26"/>
        <v>3.84254188699001+1.47826971876369i</v>
      </c>
      <c r="AD151" t="str">
        <f t="shared" si="27"/>
        <v>0.163880144788145-0.0637123597869632i</v>
      </c>
      <c r="AE151" t="str">
        <f t="shared" si="28"/>
        <v>1.83662294433529-1.14846699918082i</v>
      </c>
      <c r="AF151" t="str">
        <f t="shared" si="29"/>
        <v>-2.87935806921846+4.51641593712832i</v>
      </c>
      <c r="AG151" t="str">
        <f t="shared" si="30"/>
        <v>1.10459279786929+0.0551140402209426i</v>
      </c>
      <c r="AH151" t="str">
        <f t="shared" si="31"/>
        <v>0.431244475366666+10.4817207341809i</v>
      </c>
      <c r="AI151">
        <f t="shared" si="32"/>
        <v>20.415996811621824</v>
      </c>
      <c r="AJ151">
        <f t="shared" si="33"/>
        <v>87.644035580542607</v>
      </c>
      <c r="AK151"/>
      <c r="AL151"/>
      <c r="AM151"/>
      <c r="AN151"/>
    </row>
    <row r="152" spans="1:40" x14ac:dyDescent="0.35">
      <c r="A152"/>
      <c r="B152">
        <f t="shared" si="34"/>
        <v>1800</v>
      </c>
      <c r="C152" s="237" t="str">
        <f t="shared" si="2"/>
        <v>-0.00995052319170695+0.573942606652983i</v>
      </c>
      <c r="D152" s="208" t="str">
        <f t="shared" si="3"/>
        <v>-2.58994854665554+4.4002266510062i</v>
      </c>
      <c r="E152" t="str">
        <f t="shared" si="4"/>
        <v>20500</v>
      </c>
      <c r="F152" t="str">
        <f t="shared" si="5"/>
        <v>0.327868852459016</v>
      </c>
      <c r="G152" t="str">
        <f t="shared" si="0"/>
        <v>0.327868852459016</v>
      </c>
      <c r="H152" t="str">
        <f t="shared" si="6"/>
        <v>0.280822640768093+0.150256081167295i</v>
      </c>
      <c r="I152" t="str">
        <f t="shared" si="7"/>
        <v>7.06858347057703i</v>
      </c>
      <c r="J152" t="str">
        <f t="shared" si="1"/>
        <v>0.932367548881095+1.5463798686912i</v>
      </c>
      <c r="K152" t="str">
        <f t="shared" si="8"/>
        <v>3.35236317399252+2.02125926415485i</v>
      </c>
      <c r="L152" t="str">
        <f t="shared" si="9"/>
        <v>0.686556232536957-0.0254548508897177i</v>
      </c>
      <c r="M152" t="str">
        <f t="shared" si="10"/>
        <v>4.03891940652948+1.99580441326513i</v>
      </c>
      <c r="N152" t="str">
        <f t="shared" si="11"/>
        <v>-0.0224519309316541i</v>
      </c>
      <c r="O152" t="str">
        <f t="shared" si="12"/>
        <v>0.999747965986289-0.0224500446832034i</v>
      </c>
      <c r="P152" t="str">
        <f t="shared" si="13"/>
        <v>0.000252034013710989+0.0224500446832034i</v>
      </c>
      <c r="Q152" t="str">
        <f t="shared" si="14"/>
        <v>-0.000252034013710989+1.88624845070054E-06i</v>
      </c>
      <c r="R152" t="str">
        <f t="shared" si="15"/>
        <v>-0.333331466320893-89.0779506249892i</v>
      </c>
      <c r="S152" t="str">
        <f t="shared" si="16"/>
        <v>0.00243135890755783i</v>
      </c>
      <c r="T152" t="str">
        <f t="shared" si="17"/>
        <v>0.216580468719064-0.000810448429808616i</v>
      </c>
      <c r="U152" t="str">
        <f t="shared" si="18"/>
        <v>0.0000500000000000002-0.0789459043114563i</v>
      </c>
      <c r="V152" t="str">
        <f t="shared" si="19"/>
        <v>0.00002-0.884194128288304i</v>
      </c>
      <c r="W152" t="str">
        <f t="shared" si="20"/>
        <v>0.0000422735822224924-0.0724749305823509i</v>
      </c>
      <c r="X152" t="str">
        <f t="shared" si="21"/>
        <v>0.0305927745799586-0.0556600657007756i</v>
      </c>
      <c r="Y152" t="str">
        <f t="shared" si="22"/>
        <v>0.009+0.0090477868423386i</v>
      </c>
      <c r="Z152" t="str">
        <f t="shared" si="23"/>
        <v>12.2098327708976-2.49521938094614i</v>
      </c>
      <c r="AA152" t="str">
        <f t="shared" si="24"/>
        <v>127.02571132351+149.546424599398i</v>
      </c>
      <c r="AB152" t="str">
        <f t="shared" si="25"/>
        <v>0.723899277978284-0.00270884552354582i</v>
      </c>
      <c r="AC152" t="str">
        <f t="shared" si="26"/>
        <v>3.92917716804992+1.43382056499416i</v>
      </c>
      <c r="AD152" t="str">
        <f t="shared" si="27"/>
        <v>0.162364234960899-0.059938764417414i</v>
      </c>
      <c r="AE152" t="str">
        <f t="shared" si="28"/>
        <v>1.83287979020301-1.13697667587778i</v>
      </c>
      <c r="AF152" t="str">
        <f t="shared" si="29"/>
        <v>-2.87077118742363+4.24997056983891i</v>
      </c>
      <c r="AG152" t="str">
        <f t="shared" si="30"/>
        <v>1.10710877847763+0.0603353604195859i</v>
      </c>
      <c r="AH152" t="str">
        <f t="shared" si="31"/>
        <v>0.155569688852883+9.97580265801655i</v>
      </c>
      <c r="AI152">
        <f t="shared" si="32"/>
        <v>19.980013039417035</v>
      </c>
      <c r="AJ152">
        <f t="shared" si="33"/>
        <v>89.106561704233371</v>
      </c>
      <c r="AK152"/>
      <c r="AL152"/>
      <c r="AM152"/>
      <c r="AN152"/>
    </row>
    <row r="153" spans="1:40" x14ac:dyDescent="0.35">
      <c r="A153"/>
      <c r="B153">
        <f t="shared" si="34"/>
        <v>1900</v>
      </c>
      <c r="C153" s="237" t="str">
        <f t="shared" si="2"/>
        <v>-0.00893093852675539+0.543751847369837i</v>
      </c>
      <c r="D153" s="208" t="str">
        <f t="shared" si="3"/>
        <v>-2.58213173089091+4.16876416316875i</v>
      </c>
      <c r="E153" t="str">
        <f t="shared" si="4"/>
        <v>20500</v>
      </c>
      <c r="F153" t="str">
        <f t="shared" si="5"/>
        <v>0.327868852459016</v>
      </c>
      <c r="G153" t="str">
        <f t="shared" si="0"/>
        <v>0.327868852459016</v>
      </c>
      <c r="H153" t="str">
        <f t="shared" si="6"/>
        <v>0.281506324775194+0.158059145656548i</v>
      </c>
      <c r="I153" t="str">
        <f t="shared" si="7"/>
        <v>7.46128255227576i</v>
      </c>
      <c r="J153" t="str">
        <f t="shared" si="1"/>
        <v>0.924644089957023+1.63228986139626i</v>
      </c>
      <c r="K153" t="str">
        <f t="shared" si="8"/>
        <v>3.46058824774825+1.96032123137617i</v>
      </c>
      <c r="L153" t="str">
        <f t="shared" si="9"/>
        <v>0.686448621442291-0.0268647978133693i</v>
      </c>
      <c r="M153" t="str">
        <f t="shared" si="10"/>
        <v>4.14703686919054+1.9334564335628i</v>
      </c>
      <c r="N153" t="str">
        <f t="shared" si="11"/>
        <v>-0.0236992604278571i</v>
      </c>
      <c r="O153" t="str">
        <f t="shared" si="12"/>
        <v>0.999719185671352-0.0236970420223556i</v>
      </c>
      <c r="P153" t="str">
        <f t="shared" si="13"/>
        <v>0.000280814328648016+0.0236970420223556i</v>
      </c>
      <c r="Q153" t="str">
        <f t="shared" si="14"/>
        <v>-0.000280814328648016+2.21840550149871E-06i</v>
      </c>
      <c r="R153" t="str">
        <f t="shared" si="15"/>
        <v>-0.333331253107708-84.3895024884755i</v>
      </c>
      <c r="S153" t="str">
        <f t="shared" si="16"/>
        <v>0.00256643440242215i</v>
      </c>
      <c r="T153" t="str">
        <f t="shared" si="17"/>
        <v>0.216580122389713-0.000855472795378107i</v>
      </c>
      <c r="U153" t="str">
        <f t="shared" si="18"/>
        <v>0.0000499999999999999-0.074790856716116i</v>
      </c>
      <c r="V153" t="str">
        <f t="shared" si="19"/>
        <v>0.00002-0.837657595220503i</v>
      </c>
      <c r="W153" t="str">
        <f t="shared" si="20"/>
        <v>0.0000422735822056094-0.0686604607717669i</v>
      </c>
      <c r="X153" t="str">
        <f t="shared" si="21"/>
        <v>0.028128003223098-0.054012241432252i</v>
      </c>
      <c r="Y153" t="str">
        <f t="shared" si="22"/>
        <v>0.009+0.00955044166691297i</v>
      </c>
      <c r="Z153" t="str">
        <f t="shared" si="23"/>
        <v>12.3235837405447-2.69926136133257i</v>
      </c>
      <c r="AA153" t="str">
        <f t="shared" si="24"/>
        <v>132.784160152643+159.012665056079i</v>
      </c>
      <c r="AB153" t="str">
        <f t="shared" si="25"/>
        <v>0.723898120405911-0.00285933511256533i</v>
      </c>
      <c r="AC153" t="str">
        <f t="shared" si="26"/>
        <v>4.00756059473015+1.38776771000965i</v>
      </c>
      <c r="AD153" t="str">
        <f t="shared" si="27"/>
        <v>0.161071190619022-0.0564904078466459i</v>
      </c>
      <c r="AE153" t="str">
        <f t="shared" si="28"/>
        <v>1.83249193059638-1.13093751289742i</v>
      </c>
      <c r="AF153" t="str">
        <f t="shared" si="29"/>
        <v>-2.8636380556661+4.0107050175122i</v>
      </c>
      <c r="AG153" t="str">
        <f t="shared" si="30"/>
        <v>1.10994082292402+0.0655630070757911i</v>
      </c>
      <c r="AH153" t="str">
        <f t="shared" si="31"/>
        <v>-0.0774855752515472+9.54398671500214i</v>
      </c>
      <c r="AI153">
        <f t="shared" si="32"/>
        <v>19.594882777039654</v>
      </c>
      <c r="AJ153">
        <f t="shared" si="33"/>
        <v>90.46516188953764</v>
      </c>
      <c r="AK153"/>
      <c r="AL153"/>
      <c r="AM153"/>
      <c r="AN153"/>
    </row>
    <row r="154" spans="1:40" x14ac:dyDescent="0.35">
      <c r="A154"/>
      <c r="B154">
        <f t="shared" si="34"/>
        <v>2000</v>
      </c>
      <c r="C154" s="237" t="str">
        <f t="shared" si="2"/>
        <v>-0.00806038397161239+0.516577838634742i</v>
      </c>
      <c r="D154" s="208" t="str">
        <f t="shared" si="3"/>
        <v>-2.57545747930148+3.96043009619969i</v>
      </c>
      <c r="E154" t="str">
        <f t="shared" si="4"/>
        <v>20500</v>
      </c>
      <c r="F154" t="str">
        <f t="shared" si="5"/>
        <v>0.327868852459016</v>
      </c>
      <c r="G154" t="str">
        <f t="shared" si="0"/>
        <v>0.327868852459016</v>
      </c>
      <c r="H154" t="str">
        <f t="shared" si="6"/>
        <v>0.282224993310028+0.165882567683822i</v>
      </c>
      <c r="I154" t="str">
        <f t="shared" si="7"/>
        <v>7.85398163397448i</v>
      </c>
      <c r="J154" t="str">
        <f t="shared" si="1"/>
        <v>0.916503146766784+1.71819985410133i</v>
      </c>
      <c r="K154" t="str">
        <f t="shared" si="8"/>
        <v>3.55855442951876+1.89816471280091i</v>
      </c>
      <c r="L154" t="str">
        <f t="shared" si="9"/>
        <v>0.686335230044149-0.0282740633018618i</v>
      </c>
      <c r="M154" t="str">
        <f t="shared" si="10"/>
        <v>4.24488965956291+1.86989064949905i</v>
      </c>
      <c r="N154" t="str">
        <f t="shared" si="11"/>
        <v>-0.0249465899240601i</v>
      </c>
      <c r="O154" t="str">
        <f t="shared" si="12"/>
        <v>0.999688849962644-0.024944002492923i</v>
      </c>
      <c r="P154" t="str">
        <f t="shared" si="13"/>
        <v>0.000311150037356045+0.024944002492923i</v>
      </c>
      <c r="Q154" t="str">
        <f t="shared" si="14"/>
        <v>-0.000311150037356045+2.58743113710005E-06i</v>
      </c>
      <c r="R154" t="str">
        <f t="shared" si="15"/>
        <v>-0.333331028363189-80.1698922358176i</v>
      </c>
      <c r="S154" t="str">
        <f t="shared" si="16"/>
        <v>0.00270150989728647i</v>
      </c>
      <c r="T154" t="str">
        <f t="shared" si="17"/>
        <v>0.216579757339451-0.000900497072195832i</v>
      </c>
      <c r="U154" t="str">
        <f t="shared" si="18"/>
        <v>0.0000499999999999999-0.0710513138803103i</v>
      </c>
      <c r="V154" t="str">
        <f t="shared" si="19"/>
        <v>0.00002-0.795774715459475i</v>
      </c>
      <c r="W154" t="str">
        <f t="shared" si="20"/>
        <v>0.0000422735821878141-0.0652274379535426i</v>
      </c>
      <c r="X154" t="str">
        <f t="shared" si="21"/>
        <v>0.0259267939405301-0.0523990028274608i</v>
      </c>
      <c r="Y154" t="str">
        <f t="shared" si="22"/>
        <v>0.009+0.0100530964914873i</v>
      </c>
      <c r="Z154" t="str">
        <f t="shared" si="23"/>
        <v>12.4435349773708-2.91625012770448i</v>
      </c>
      <c r="AA154" t="str">
        <f t="shared" si="24"/>
        <v>139.101771543088+168.649621805i</v>
      </c>
      <c r="AB154" t="str">
        <f t="shared" si="25"/>
        <v>0.723896900260703-0.00300982440494064i</v>
      </c>
      <c r="AC154" t="str">
        <f t="shared" si="26"/>
        <v>4.07849050901773+1.3408316725052i</v>
      </c>
      <c r="AD154" t="str">
        <f t="shared" si="27"/>
        <v>0.15996010530233-0.0533259546517743i</v>
      </c>
      <c r="AE154" t="str">
        <f t="shared" si="28"/>
        <v>1.83495734325025-1.13004705942659i</v>
      </c>
      <c r="AF154" t="str">
        <f t="shared" si="29"/>
        <v>-2.85768247261151+3.79454752851587i</v>
      </c>
      <c r="AG154" t="str">
        <f t="shared" si="30"/>
        <v>1.11310377271163+0.0708053049366527i</v>
      </c>
      <c r="AH154" t="str">
        <f t="shared" si="31"/>
        <v>-0.275032548362448+9.17400743803931i</v>
      </c>
      <c r="AI154">
        <f t="shared" si="32"/>
        <v>19.255083326636402</v>
      </c>
      <c r="AJ154">
        <f t="shared" si="33"/>
        <v>91.717186941960179</v>
      </c>
      <c r="AK154"/>
      <c r="AL154"/>
      <c r="AM154"/>
      <c r="AN154"/>
    </row>
    <row r="155" spans="1:40" x14ac:dyDescent="0.35">
      <c r="A155"/>
      <c r="B155">
        <f t="shared" si="34"/>
        <v>2100</v>
      </c>
      <c r="C155" s="237" t="str">
        <f t="shared" si="2"/>
        <v>-0.00731117131981094+0.491990027541675i</v>
      </c>
      <c r="D155" s="208" t="str">
        <f t="shared" si="3"/>
        <v>-2.56971351563767+3.77192354448618i</v>
      </c>
      <c r="E155" t="str">
        <f t="shared" si="4"/>
        <v>20500</v>
      </c>
      <c r="F155" t="str">
        <f t="shared" si="5"/>
        <v>0.327868852459016</v>
      </c>
      <c r="G155" t="str">
        <f t="shared" si="0"/>
        <v>0.327868852459016</v>
      </c>
      <c r="H155" t="str">
        <f t="shared" si="6"/>
        <v>0.282978832867416+0.173722528246137i</v>
      </c>
      <c r="I155" t="str">
        <f t="shared" si="7"/>
        <v>8.24668071567321i</v>
      </c>
      <c r="J155" t="str">
        <f t="shared" si="1"/>
        <v>0.907944719310379+1.80410984680639i</v>
      </c>
      <c r="K155" t="str">
        <f t="shared" si="8"/>
        <v>3.64728515152324+1.83554970281145i</v>
      </c>
      <c r="L155" t="str">
        <f t="shared" si="9"/>
        <v>0.686216064087634-0.0296826118851515i</v>
      </c>
      <c r="M155" t="str">
        <f t="shared" si="10"/>
        <v>4.33350121561087+1.8058670909263i</v>
      </c>
      <c r="N155" t="str">
        <f t="shared" si="11"/>
        <v>-0.0261939194202632i</v>
      </c>
      <c r="O155" t="str">
        <f t="shared" si="12"/>
        <v>0.999656958907362-0.0261909241548464i</v>
      </c>
      <c r="P155" t="str">
        <f t="shared" si="13"/>
        <v>0.000343041092638052+0.0261909241548464i</v>
      </c>
      <c r="Q155" t="str">
        <f t="shared" si="14"/>
        <v>-0.000343041092638052+2.99526541679834E-06i</v>
      </c>
      <c r="R155" t="str">
        <f t="shared" si="15"/>
        <v>-0.333330792101985-76.3521430264212i</v>
      </c>
      <c r="S155" t="str">
        <f t="shared" si="16"/>
        <v>0.00283658539215081i</v>
      </c>
      <c r="T155" t="str">
        <f t="shared" si="17"/>
        <v>0.216579373568156-0.000945521255630549i</v>
      </c>
      <c r="U155" t="str">
        <f t="shared" si="18"/>
        <v>0.0000499999999999999-0.067667917981248i</v>
      </c>
      <c r="V155" t="str">
        <f t="shared" si="19"/>
        <v>0.00002-0.75788068138998i</v>
      </c>
      <c r="W155" t="str">
        <f t="shared" si="20"/>
        <v>0.0000422735821691061-0.0621213697001975i</v>
      </c>
      <c r="X155" t="str">
        <f t="shared" si="21"/>
        <v>0.0239564152478212-0.0508308081195527i</v>
      </c>
      <c r="Y155" t="str">
        <f t="shared" si="22"/>
        <v>0.009+0.0105557513160617i</v>
      </c>
      <c r="Z155" t="str">
        <f t="shared" si="23"/>
        <v>12.5694948023044-3.1475686751913i</v>
      </c>
      <c r="AA155" t="str">
        <f t="shared" si="24"/>
        <v>146.029162861911+178.457905236478i</v>
      </c>
      <c r="AB155" t="str">
        <f t="shared" si="25"/>
        <v>0.723895617542252-0.00316031338519228i</v>
      </c>
      <c r="AC155" t="str">
        <f t="shared" si="26"/>
        <v>4.14270964453406+1.29356405108888i</v>
      </c>
      <c r="AD155" t="str">
        <f t="shared" si="27"/>
        <v>0.158998962338781-0.050410401197828i</v>
      </c>
      <c r="AE155" t="str">
        <f t="shared" si="28"/>
        <v>1.83986643097499-1.13409342908365i</v>
      </c>
      <c r="AF155" t="str">
        <f t="shared" si="29"/>
        <v>-2.85269234850509+3.59820101624004i</v>
      </c>
      <c r="AG155" t="str">
        <f t="shared" si="30"/>
        <v>1.11661692427743+0.0760679037036282i</v>
      </c>
      <c r="AH155" t="str">
        <f t="shared" si="31"/>
        <v>-0.442583768715131+8.85630077227755i</v>
      </c>
      <c r="AI155">
        <f t="shared" si="32"/>
        <v>18.955879650452065</v>
      </c>
      <c r="AJ155">
        <f t="shared" si="33"/>
        <v>92.860912756251395</v>
      </c>
      <c r="AK155"/>
      <c r="AL155"/>
      <c r="AM155"/>
      <c r="AN155"/>
    </row>
    <row r="156" spans="1:40" x14ac:dyDescent="0.35">
      <c r="A156"/>
      <c r="B156">
        <f t="shared" si="34"/>
        <v>2200</v>
      </c>
      <c r="C156" s="237" t="str">
        <f t="shared" si="2"/>
        <v>-0.00666175577791578+0.469636056387251i</v>
      </c>
      <c r="D156" s="208" t="str">
        <f t="shared" si="3"/>
        <v>-2.56473466314981+3.60054309896893i</v>
      </c>
      <c r="E156" t="str">
        <f t="shared" si="4"/>
        <v>20500</v>
      </c>
      <c r="F156" t="str">
        <f t="shared" si="5"/>
        <v>0.327868852459016</v>
      </c>
      <c r="G156" t="str">
        <f t="shared" si="0"/>
        <v>0.327868852459016</v>
      </c>
      <c r="H156" t="str">
        <f t="shared" si="6"/>
        <v>0.283767976747573+0.181575858167123i</v>
      </c>
      <c r="I156" t="str">
        <f t="shared" si="7"/>
        <v>8.63937979737193i</v>
      </c>
      <c r="J156" t="str">
        <f t="shared" si="1"/>
        <v>0.898968807587809+1.89001983951147i</v>
      </c>
      <c r="K156" t="str">
        <f t="shared" si="8"/>
        <v>3.72771842028862+1.77305153800722i</v>
      </c>
      <c r="L156" t="str">
        <f t="shared" si="9"/>
        <v>0.686091129607355-0.0310904081536483i</v>
      </c>
      <c r="M156" t="str">
        <f t="shared" si="10"/>
        <v>4.41380954989598+1.74196112985357i</v>
      </c>
      <c r="N156" t="str">
        <f t="shared" si="11"/>
        <v>-0.0274412489164662i</v>
      </c>
      <c r="O156" t="str">
        <f t="shared" si="12"/>
        <v>0.999623512555124-0.0274378050681266i</v>
      </c>
      <c r="P156" t="str">
        <f t="shared" si="13"/>
        <v>0.00037648744487595+0.0274378050681266i</v>
      </c>
      <c r="Q156" t="str">
        <f t="shared" si="14"/>
        <v>-0.00037648744487595+3.44384833959877E-06i</v>
      </c>
      <c r="R156" t="str">
        <f t="shared" si="15"/>
        <v>-0.33333054430972-72.8814556273161i</v>
      </c>
      <c r="S156" t="str">
        <f t="shared" si="16"/>
        <v>0.00297166088701513i</v>
      </c>
      <c r="T156" t="str">
        <f t="shared" si="17"/>
        <v>0.216578971076424-0.000990545340972659i</v>
      </c>
      <c r="U156" t="str">
        <f t="shared" si="18"/>
        <v>0.00005-0.0645921035275549i</v>
      </c>
      <c r="V156" t="str">
        <f t="shared" si="19"/>
        <v>0.00002-0.723431559508615i</v>
      </c>
      <c r="W156" t="str">
        <f t="shared" si="20"/>
        <v>0.0000422735821494857-0.0592976712983389i</v>
      </c>
      <c r="X156" t="str">
        <f t="shared" si="21"/>
        <v>0.0221883774551261-0.0493143091356427i</v>
      </c>
      <c r="Y156" t="str">
        <f t="shared" si="22"/>
        <v>0.009+0.0110584061406361i</v>
      </c>
      <c r="Z156" t="str">
        <f t="shared" si="23"/>
        <v>12.7011848986355-3.39473935045861i</v>
      </c>
      <c r="AA156" t="str">
        <f t="shared" si="24"/>
        <v>153.622885663194+188.435009810945i</v>
      </c>
      <c r="AB156" t="str">
        <f t="shared" si="25"/>
        <v>0.72389427225255-0.00331080203757886i</v>
      </c>
      <c r="AC156" t="str">
        <f t="shared" si="26"/>
        <v>4.20089874044141+1.2463824347363i</v>
      </c>
      <c r="AD156" t="str">
        <f t="shared" si="27"/>
        <v>0.158162436461373-0.0477140005181531i</v>
      </c>
      <c r="AE156" t="str">
        <f t="shared" si="28"/>
        <v>1.8468737543878-1.14294458965448i</v>
      </c>
      <c r="AF156" t="str">
        <f t="shared" si="29"/>
        <v>-2.84850263989738+3.41896724080181i</v>
      </c>
      <c r="AG156" t="str">
        <f t="shared" si="30"/>
        <v>1.12050385613548+0.0813536277090804i</v>
      </c>
      <c r="AH156" t="str">
        <f t="shared" si="31"/>
        <v>-0.584426037218042+8.58330533235417i</v>
      </c>
      <c r="AI156">
        <f t="shared" si="32"/>
        <v>18.693178905913694</v>
      </c>
      <c r="AJ156">
        <f t="shared" si="33"/>
        <v>93.895182688688152</v>
      </c>
      <c r="AK156"/>
      <c r="AL156"/>
      <c r="AM156"/>
      <c r="AN156"/>
    </row>
    <row r="157" spans="1:40" x14ac:dyDescent="0.35">
      <c r="A157"/>
      <c r="B157">
        <f t="shared" si="34"/>
        <v>2300</v>
      </c>
      <c r="C157" s="237" t="str">
        <f t="shared" si="2"/>
        <v>-0.00609517008403675+0.449224784959832i</v>
      </c>
      <c r="D157" s="208" t="str">
        <f t="shared" si="3"/>
        <v>-2.56039083949674+3.44405668469205i</v>
      </c>
      <c r="E157" t="str">
        <f t="shared" si="4"/>
        <v>20500</v>
      </c>
      <c r="F157" t="str">
        <f t="shared" si="5"/>
        <v>0.327868852459016</v>
      </c>
      <c r="G157" t="str">
        <f t="shared" si="0"/>
        <v>0.327868852459016</v>
      </c>
      <c r="H157" t="str">
        <f t="shared" si="6"/>
        <v>0.284592518065979+0.189439897140082i</v>
      </c>
      <c r="I157" t="str">
        <f t="shared" si="7"/>
        <v>9.03207887907065i</v>
      </c>
      <c r="J157" t="str">
        <f t="shared" si="1"/>
        <v>0.889575411599072+1.97592983221653i</v>
      </c>
      <c r="K157" t="str">
        <f t="shared" si="8"/>
        <v>3.80070496583769+1.71110007512716i</v>
      </c>
      <c r="L157" t="str">
        <f t="shared" si="9"/>
        <v>0.685960432926659-0.032497416761161i</v>
      </c>
      <c r="M157" t="str">
        <f t="shared" si="10"/>
        <v>4.48666539876435+1.678602658366i</v>
      </c>
      <c r="N157" t="str">
        <f t="shared" si="11"/>
        <v>-0.0286885784126692i</v>
      </c>
      <c r="O157" t="str">
        <f t="shared" si="12"/>
        <v>0.999588510957966-0.0286846432928282i</v>
      </c>
      <c r="P157" t="str">
        <f t="shared" si="13"/>
        <v>0.00041148904203403+0.0286846432928282i</v>
      </c>
      <c r="Q157" t="str">
        <f t="shared" si="14"/>
        <v>-0.00041148904203403+3.93511984100176E-06i</v>
      </c>
      <c r="R157" t="str">
        <f t="shared" si="15"/>
        <v>-0.333330285003093-69.7125611064851i</v>
      </c>
      <c r="S157" t="str">
        <f t="shared" si="16"/>
        <v>0.00310673638187945i</v>
      </c>
      <c r="T157" t="str">
        <f t="shared" si="17"/>
        <v>0.216578549863512-0.00103556932360135i</v>
      </c>
      <c r="U157" t="str">
        <f t="shared" si="18"/>
        <v>0.0000500000000000001-0.06178375120027i</v>
      </c>
      <c r="V157" t="str">
        <f t="shared" si="19"/>
        <v>0.00002-0.691978013443026i</v>
      </c>
      <c r="W157" t="str">
        <f t="shared" si="20"/>
        <v>0.0000422735821289527-0.0567195118977729i</v>
      </c>
      <c r="X157" t="str">
        <f t="shared" si="21"/>
        <v>0.0205979542610618-0.0478533842784507i</v>
      </c>
      <c r="Y157" t="str">
        <f t="shared" si="22"/>
        <v>0.009+0.0115610609652104i</v>
      </c>
      <c r="Z157" t="str">
        <f t="shared" si="23"/>
        <v>12.8382171578048-3.65943816688898i</v>
      </c>
      <c r="AA157" t="str">
        <f t="shared" si="24"/>
        <v>161.946035874436+198.574463674498i</v>
      </c>
      <c r="AB157" t="str">
        <f t="shared" si="25"/>
        <v>0.723892864389114-0.00346129034665576i</v>
      </c>
      <c r="AC157" t="str">
        <f t="shared" si="26"/>
        <v>4.25367519824432+1.19959883490233i</v>
      </c>
      <c r="AD157" t="str">
        <f t="shared" si="27"/>
        <v>0.157430298212378-0.0452113722128872i</v>
      </c>
      <c r="AE157" t="str">
        <f t="shared" si="28"/>
        <v>1.85567613461523-1.15653985637448i</v>
      </c>
      <c r="AF157" t="str">
        <f t="shared" si="29"/>
        <v>-2.84498335756272+3.25461678755197i</v>
      </c>
      <c r="AG157" t="str">
        <f t="shared" si="30"/>
        <v>1.1247923928945+0.0866622009888931i</v>
      </c>
      <c r="AH157" t="str">
        <f t="shared" si="31"/>
        <v>-0.703893457743775+8.34896498176462i</v>
      </c>
      <c r="AI157">
        <f t="shared" si="32"/>
        <v>18.463413329727366</v>
      </c>
      <c r="AJ157">
        <f t="shared" si="33"/>
        <v>94.819157123069786</v>
      </c>
      <c r="AK157"/>
      <c r="AL157"/>
      <c r="AM157"/>
      <c r="AN157"/>
    </row>
    <row r="158" spans="1:40" x14ac:dyDescent="0.35">
      <c r="A158"/>
      <c r="B158">
        <f t="shared" si="34"/>
        <v>2400</v>
      </c>
      <c r="C158" s="237" t="str">
        <f t="shared" si="2"/>
        <v>-0.00559790521088473+0.430513551449463i</v>
      </c>
      <c r="D158" s="208" t="str">
        <f t="shared" si="3"/>
        <v>-2.55657847546924+3.30060389444588i</v>
      </c>
      <c r="E158" t="str">
        <f t="shared" si="4"/>
        <v>20500</v>
      </c>
      <c r="F158" t="str">
        <f t="shared" si="5"/>
        <v>0.327868852459016</v>
      </c>
      <c r="G158" t="str">
        <f t="shared" si="0"/>
        <v>0.327868852459016</v>
      </c>
      <c r="H158" t="str">
        <f t="shared" si="6"/>
        <v>0.285452519055164+0.197312387968042i</v>
      </c>
      <c r="I158" t="str">
        <f t="shared" si="7"/>
        <v>9.42477796076938i</v>
      </c>
      <c r="J158" t="str">
        <f t="shared" si="1"/>
        <v>0.879764531344169+2.0618398249216i</v>
      </c>
      <c r="K158" t="str">
        <f t="shared" si="8"/>
        <v>3.86701067687779+1.65001121557813i</v>
      </c>
      <c r="L158" t="str">
        <f t="shared" si="9"/>
        <v>0.685823980656839-0.0339036024278322i</v>
      </c>
      <c r="M158" t="str">
        <f t="shared" si="10"/>
        <v>4.55283465753463+1.6161076131503i</v>
      </c>
      <c r="N158" t="str">
        <f t="shared" si="11"/>
        <v>-0.0299359079088722i</v>
      </c>
      <c r="O158" t="str">
        <f t="shared" si="12"/>
        <v>0.999551954170345-0.029931436889082i</v>
      </c>
      <c r="P158" t="str">
        <f t="shared" si="13"/>
        <v>0.000448045829654964+0.029931436889082i</v>
      </c>
      <c r="Q158" t="str">
        <f t="shared" si="14"/>
        <v>-0.000448045829654964+4.47101979019968E-06i</v>
      </c>
      <c r="R158" t="str">
        <f t="shared" si="15"/>
        <v>-0.333330014169806-66.8077353542674i</v>
      </c>
      <c r="S158" t="str">
        <f t="shared" si="16"/>
        <v>0.00324181187674377i</v>
      </c>
      <c r="T158" t="str">
        <f t="shared" si="17"/>
        <v>0.216578109929819-0.00108059319881085i</v>
      </c>
      <c r="U158" t="str">
        <f t="shared" si="18"/>
        <v>0.0000500000000000001-0.0592094282335921i</v>
      </c>
      <c r="V158" t="str">
        <f t="shared" si="19"/>
        <v>0.00002-0.663145596216231i</v>
      </c>
      <c r="W158" t="str">
        <f t="shared" si="20"/>
        <v>0.000042273582107507-0.0543561991233381i</v>
      </c>
      <c r="X158" t="str">
        <f t="shared" si="21"/>
        <v>0.0191637157132342-0.0464499085833683i</v>
      </c>
      <c r="Y158" t="str">
        <f t="shared" si="22"/>
        <v>0.009+0.0120637157897848i</v>
      </c>
      <c r="Z158" t="str">
        <f t="shared" si="23"/>
        <v>12.9800651706971-3.94350946794144i</v>
      </c>
      <c r="AA158" t="str">
        <f t="shared" si="24"/>
        <v>171.068895359874+208.864770427498i</v>
      </c>
      <c r="AB158" t="str">
        <f t="shared" si="25"/>
        <v>0.723891393953277-0.00361177829669441i</v>
      </c>
      <c r="AC158" t="str">
        <f t="shared" si="26"/>
        <v>4.30159484908383+1.15344256345735i</v>
      </c>
      <c r="AD158" t="str">
        <f t="shared" si="27"/>
        <v>0.156786241275797-0.0428807706955429i</v>
      </c>
      <c r="AE158" t="str">
        <f t="shared" si="28"/>
        <v>1.86599490439799-1.17488322511192i</v>
      </c>
      <c r="AF158" t="str">
        <f t="shared" si="29"/>
        <v>-2.8420309945244+3.10329150647784i</v>
      </c>
      <c r="AG158" t="str">
        <f t="shared" si="30"/>
        <v>1.12951466377572+0.0919898334989989i</v>
      </c>
      <c r="AH158" t="str">
        <f t="shared" si="31"/>
        <v>-0.803569227834943+8.14836776653397i</v>
      </c>
      <c r="AI158">
        <f t="shared" si="32"/>
        <v>18.263445050218451</v>
      </c>
      <c r="AJ158">
        <f t="shared" si="33"/>
        <v>95.632138381307456</v>
      </c>
      <c r="AK158"/>
      <c r="AL158"/>
      <c r="AM158"/>
      <c r="AN158"/>
    </row>
    <row r="159" spans="1:40" x14ac:dyDescent="0.35">
      <c r="A159"/>
      <c r="B159">
        <f t="shared" si="34"/>
        <v>2500</v>
      </c>
      <c r="C159" s="237" t="str">
        <f t="shared" si="2"/>
        <v>-0.00515909781679899+0.413298486910374i</v>
      </c>
      <c r="D159" s="208" t="str">
        <f t="shared" si="3"/>
        <v>-2.55321428544792+3.16862173297954i</v>
      </c>
      <c r="E159" t="str">
        <f t="shared" si="4"/>
        <v>20500</v>
      </c>
      <c r="F159" t="str">
        <f t="shared" si="5"/>
        <v>0.327868852459016</v>
      </c>
      <c r="G159" t="str">
        <f t="shared" si="0"/>
        <v>0.327868852459016</v>
      </c>
      <c r="H159" t="str">
        <f t="shared" si="6"/>
        <v>0.286348017819618+0.205191396160084i</v>
      </c>
      <c r="I159" t="str">
        <f t="shared" si="7"/>
        <v>9.8174770424681i</v>
      </c>
      <c r="J159" t="str">
        <f t="shared" si="1"/>
        <v>0.8695361668231+2.14774981762666i</v>
      </c>
      <c r="K159" t="str">
        <f t="shared" si="8"/>
        <v>3.92732151077141+1.59001205090624i</v>
      </c>
      <c r="L159" t="str">
        <f t="shared" si="9"/>
        <v>0.685681779696296-0.0353089299430601i</v>
      </c>
      <c r="M159" t="str">
        <f t="shared" si="10"/>
        <v>4.61300329046771+1.55470312096318i</v>
      </c>
      <c r="N159" t="str">
        <f t="shared" si="11"/>
        <v>-0.0311832374050752i</v>
      </c>
      <c r="O159" t="str">
        <f t="shared" si="12"/>
        <v>0.999513842249137-0.0311781839170882i</v>
      </c>
      <c r="P159" t="str">
        <f t="shared" si="13"/>
        <v>0.000486157750863025+0.0311781839170882i</v>
      </c>
      <c r="Q159" t="str">
        <f t="shared" si="14"/>
        <v>-0.000486157750863025+5.05348798700289E-06i</v>
      </c>
      <c r="R159" t="str">
        <f t="shared" si="15"/>
        <v>-0.333329731798655-64.1352901183478i</v>
      </c>
      <c r="S159" t="str">
        <f t="shared" si="16"/>
        <v>0.00337688737160809i</v>
      </c>
      <c r="T159" t="str">
        <f t="shared" si="17"/>
        <v>0.21657765127507-0.00112561696189239i</v>
      </c>
      <c r="U159" t="str">
        <f t="shared" si="18"/>
        <v>0.0000500000000000001-0.0568410511042485i</v>
      </c>
      <c r="V159" t="str">
        <f t="shared" si="19"/>
        <v>0.00002-0.63661977236758i</v>
      </c>
      <c r="W159" t="str">
        <f t="shared" si="20"/>
        <v>0.0000422735820851486-0.0521819513798986i</v>
      </c>
      <c r="X159" t="str">
        <f t="shared" si="21"/>
        <v>0.0178670949462474-0.0451043256132599i</v>
      </c>
      <c r="Y159" t="str">
        <f t="shared" si="22"/>
        <v>0.009+0.0125663706143592i</v>
      </c>
      <c r="Z159" t="str">
        <f t="shared" si="23"/>
        <v>13.1260291961278-4.24898040855i</v>
      </c>
      <c r="AA159" t="str">
        <f t="shared" si="24"/>
        <v>181.069587630783+219.288095932487i</v>
      </c>
      <c r="AB159" t="str">
        <f t="shared" si="25"/>
        <v>0.723889860944121-0.00376226587195619i</v>
      </c>
      <c r="AC159" t="str">
        <f t="shared" si="26"/>
        <v>4.34515551696447+1.10807848119648i</v>
      </c>
      <c r="AD159" t="str">
        <f t="shared" si="27"/>
        <v>0.156217010453118-0.0407034852633901i</v>
      </c>
      <c r="AE159" t="str">
        <f t="shared" si="28"/>
        <v>1.87756072869557-1.19803815284896i</v>
      </c>
      <c r="AF159" t="str">
        <f t="shared" si="29"/>
        <v>-2.83956230326754+2.96343033681946i</v>
      </c>
      <c r="AG159" t="str">
        <f t="shared" si="30"/>
        <v>1.13470722079048+0.0973286502875621i</v>
      </c>
      <c r="AH159" t="str">
        <f t="shared" si="31"/>
        <v>-0.885436177320604+7.97747872009825i</v>
      </c>
      <c r="AI159">
        <f t="shared" si="32"/>
        <v>18.090487913263459</v>
      </c>
      <c r="AJ159">
        <f t="shared" si="33"/>
        <v>96.333449321430905</v>
      </c>
      <c r="AK159"/>
      <c r="AL159"/>
      <c r="AM159"/>
      <c r="AN159"/>
    </row>
    <row r="160" spans="1:40" x14ac:dyDescent="0.35">
      <c r="A160"/>
      <c r="B160">
        <f t="shared" si="34"/>
        <v>2600</v>
      </c>
      <c r="C160" s="237" t="str">
        <f t="shared" si="2"/>
        <v>-0.00476993200458039+0.397407062275259i</v>
      </c>
      <c r="D160" s="208" t="str">
        <f t="shared" si="3"/>
        <v>-2.55023068088757+3.04678747744365i</v>
      </c>
      <c r="E160" t="str">
        <f t="shared" si="4"/>
        <v>20500</v>
      </c>
      <c r="F160" t="str">
        <f t="shared" si="5"/>
        <v>0.327868852459016</v>
      </c>
      <c r="G160" t="str">
        <f t="shared" si="0"/>
        <v>0.327868852459016</v>
      </c>
      <c r="H160" t="str">
        <f t="shared" si="6"/>
        <v>0.287279033311415+0.213075248066426i</v>
      </c>
      <c r="I160" t="str">
        <f t="shared" si="7"/>
        <v>10.2101761241668i</v>
      </c>
      <c r="J160" t="str">
        <f t="shared" si="1"/>
        <v>0.858890318035865+2.23365981033173i</v>
      </c>
      <c r="K160" t="str">
        <f t="shared" si="8"/>
        <v>3.98224967574789+1.53126079212276i</v>
      </c>
      <c r="L160" t="str">
        <f t="shared" si="9"/>
        <v>0.68553383722967-0.0367133641684094i</v>
      </c>
      <c r="M160" t="str">
        <f t="shared" si="10"/>
        <v>4.66778351297756+1.49454742795435i</v>
      </c>
      <c r="N160" t="str">
        <f t="shared" si="11"/>
        <v>-0.0324305669012782i</v>
      </c>
      <c r="O160" t="str">
        <f t="shared" si="12"/>
        <v>0.999474175253638-0.0324248824371197i</v>
      </c>
      <c r="P160" t="str">
        <f t="shared" si="13"/>
        <v>0.00052582474636198+0.0324248824371197i</v>
      </c>
      <c r="Q160" t="str">
        <f t="shared" si="14"/>
        <v>-0.00052582474636198+5.68446415850216E-06i</v>
      </c>
      <c r="R160" t="str">
        <f t="shared" si="15"/>
        <v>-0.333329437912422-61.6684122622859i</v>
      </c>
      <c r="S160" t="str">
        <f t="shared" si="16"/>
        <v>0.00351196286647242i</v>
      </c>
      <c r="T160" t="str">
        <f t="shared" si="17"/>
        <v>0.216577173899461-0.00117064060825055i</v>
      </c>
      <c r="U160" t="str">
        <f t="shared" si="18"/>
        <v>0.0000499999999999999-0.0546548568310079i</v>
      </c>
      <c r="V160" t="str">
        <f t="shared" si="19"/>
        <v>0.00002-0.612134396507291i</v>
      </c>
      <c r="W160" t="str">
        <f t="shared" si="20"/>
        <v>0.0000422735820618776-0.0501749534715701i</v>
      </c>
      <c r="X160" t="str">
        <f t="shared" si="21"/>
        <v>0.016691998465812-0.0438160708303919i</v>
      </c>
      <c r="Y160" t="str">
        <f t="shared" si="22"/>
        <v>0.009+0.0130690254389335i</v>
      </c>
      <c r="Z160" t="str">
        <f t="shared" si="23"/>
        <v>13.2751932250022-4.57807443246161i</v>
      </c>
      <c r="AA160" t="str">
        <f t="shared" si="24"/>
        <v>192.034719764785+229.818643855241i</v>
      </c>
      <c r="AB160" t="str">
        <f t="shared" si="25"/>
        <v>0.7238882653623-0.00391275305708136i</v>
      </c>
      <c r="AC160" t="str">
        <f t="shared" si="26"/>
        <v>4.38480150531375+1.06362146091336i</v>
      </c>
      <c r="AD160" t="str">
        <f t="shared" si="27"/>
        <v>0.155711746022745-0.0386633483038436i</v>
      </c>
      <c r="AE160" t="str">
        <f t="shared" si="28"/>
        <v>1.89009982951124-1.22612338275977i</v>
      </c>
      <c r="AF160" t="str">
        <f t="shared" si="29"/>
        <v>-2.83750971419899+2.83371222937722i</v>
      </c>
      <c r="AG160" t="str">
        <f t="shared" si="30"/>
        <v>1.14041118362407+0.102665940508627i</v>
      </c>
      <c r="AH160" t="str">
        <f t="shared" si="31"/>
        <v>-0.950990179655447+7.83293818974911i</v>
      </c>
      <c r="AI160">
        <f t="shared" si="32"/>
        <v>17.942042544409055</v>
      </c>
      <c r="AJ160">
        <f t="shared" si="33"/>
        <v>96.922350960642433</v>
      </c>
      <c r="AK160"/>
      <c r="AL160"/>
      <c r="AM160"/>
      <c r="AN160"/>
    </row>
    <row r="161" spans="1:40" x14ac:dyDescent="0.35">
      <c r="A161"/>
      <c r="B161">
        <f t="shared" si="34"/>
        <v>2700</v>
      </c>
      <c r="C161" s="237" t="str">
        <f t="shared" si="2"/>
        <v>-0.00442319314522626+0.382692289831036i</v>
      </c>
      <c r="D161" s="208" t="str">
        <f t="shared" si="3"/>
        <v>-2.54757234963252+2.93397422203794i</v>
      </c>
      <c r="E161" t="str">
        <f t="shared" si="4"/>
        <v>20500</v>
      </c>
      <c r="F161" t="str">
        <f t="shared" si="5"/>
        <v>0.327868852459016</v>
      </c>
      <c r="G161" t="str">
        <f t="shared" si="0"/>
        <v>0.327868852459016</v>
      </c>
      <c r="H161" t="str">
        <f t="shared" si="6"/>
        <v>0.288245569043453+0.220962482751888i</v>
      </c>
      <c r="I161" t="str">
        <f t="shared" si="7"/>
        <v>10.6028752058656i</v>
      </c>
      <c r="J161" t="str">
        <f t="shared" si="1"/>
        <v>0.847826984982464+2.3195698030368i</v>
      </c>
      <c r="K161" t="str">
        <f t="shared" si="8"/>
        <v>4.03234030824361+1.47386249014175i</v>
      </c>
      <c r="L161" t="str">
        <f t="shared" si="9"/>
        <v>0.68538016072694-0.0381168700405088i</v>
      </c>
      <c r="M161" t="str">
        <f t="shared" si="10"/>
        <v>4.71772046897055+1.43574562010124i</v>
      </c>
      <c r="N161" t="str">
        <f t="shared" si="11"/>
        <v>-0.0336778963974812i</v>
      </c>
      <c r="O161" t="str">
        <f t="shared" si="12"/>
        <v>0.999432953245562-0.0336715305095246i</v>
      </c>
      <c r="P161" t="str">
        <f t="shared" si="13"/>
        <v>0.000567046754437972+0.0336715305095246i</v>
      </c>
      <c r="Q161" t="str">
        <f t="shared" si="14"/>
        <v>-0.000567046754437972+6.36588795659837E-06i</v>
      </c>
      <c r="R161" t="str">
        <f t="shared" si="15"/>
        <v>-0.333329132499365-59.3842609659416i</v>
      </c>
      <c r="S161" t="str">
        <f t="shared" si="16"/>
        <v>0.00364703836133675i</v>
      </c>
      <c r="T161" t="str">
        <f t="shared" si="17"/>
        <v>0.216576677802422-0.00121566413317628i</v>
      </c>
      <c r="U161" t="str">
        <f t="shared" si="18"/>
        <v>0.0000499999999999999-0.0526306028743039i</v>
      </c>
      <c r="V161" t="str">
        <f t="shared" si="19"/>
        <v>0.00002-0.589462752192204i</v>
      </c>
      <c r="W161" t="str">
        <f t="shared" si="20"/>
        <v>0.0000422735820376942-0.0483166220833408i</v>
      </c>
      <c r="X161" t="str">
        <f t="shared" si="21"/>
        <v>0.0156244624485586-0.0425838840477488i</v>
      </c>
      <c r="Y161" t="str">
        <f t="shared" si="22"/>
        <v>0.009+0.0135716802635079i</v>
      </c>
      <c r="Z161" t="str">
        <f t="shared" si="23"/>
        <v>13.4263725335374-4.93322251401978i</v>
      </c>
      <c r="AA161" t="str">
        <f t="shared" si="24"/>
        <v>204.05996734872+240.420653620122i</v>
      </c>
      <c r="AB161" t="str">
        <f t="shared" si="25"/>
        <v>0.723886607205909-0.00406323983633038i</v>
      </c>
      <c r="AC161" t="str">
        <f t="shared" si="26"/>
        <v>4.42092844282739+1.02014779599964i</v>
      </c>
      <c r="AD161" t="str">
        <f t="shared" si="27"/>
        <v>0.15526148567145-0.0367463315338788i</v>
      </c>
      <c r="AE161" t="str">
        <f t="shared" si="28"/>
        <v>1.9033207167048-1.25930939308929i</v>
      </c>
      <c r="AF161" t="str">
        <f t="shared" si="29"/>
        <v>-2.83581791867597+2.71301173928605i</v>
      </c>
      <c r="AG161" t="str">
        <f t="shared" si="30"/>
        <v>1.14667237528657+0.107983197808105i</v>
      </c>
      <c r="AH161" t="str">
        <f t="shared" si="31"/>
        <v>-1.00132656595908+7.71190640444137i</v>
      </c>
      <c r="AI161">
        <f t="shared" si="32"/>
        <v>17.815841734877935</v>
      </c>
      <c r="AJ161">
        <f t="shared" si="33"/>
        <v>97.397989313054339</v>
      </c>
      <c r="AK161"/>
      <c r="AL161"/>
      <c r="AM161"/>
      <c r="AN161"/>
    </row>
    <row r="162" spans="1:40" x14ac:dyDescent="0.35">
      <c r="A162"/>
      <c r="B162">
        <f t="shared" si="34"/>
        <v>2800</v>
      </c>
      <c r="C162" s="237" t="str">
        <f t="shared" si="2"/>
        <v>-0.00411293114576581+0.369028166015703i</v>
      </c>
      <c r="D162" s="208" t="str">
        <f t="shared" si="3"/>
        <v>-2.54519367430333+2.82921593945372i</v>
      </c>
      <c r="E162" t="str">
        <f t="shared" si="4"/>
        <v>20500</v>
      </c>
      <c r="F162" t="str">
        <f t="shared" si="5"/>
        <v>0.327868852459016</v>
      </c>
      <c r="G162" t="str">
        <f t="shared" si="0"/>
        <v>0.327868852459016</v>
      </c>
      <c r="H162" t="str">
        <f t="shared" si="6"/>
        <v>0.289247615894156+0.22885181417701i</v>
      </c>
      <c r="I162" t="str">
        <f t="shared" si="7"/>
        <v>10.9955742875643i</v>
      </c>
      <c r="J162" t="str">
        <f t="shared" si="1"/>
        <v>0.836346167662897+2.40547979574187i</v>
      </c>
      <c r="K162" t="str">
        <f t="shared" si="8"/>
        <v>4.07807816002257+1.4178813917299i</v>
      </c>
      <c r="L162" t="str">
        <f t="shared" si="9"/>
        <v>0.685220757942479-0.0395194125739353i</v>
      </c>
      <c r="M162" t="str">
        <f t="shared" si="10"/>
        <v>4.76329891796505+1.37836197915596i</v>
      </c>
      <c r="N162" t="str">
        <f t="shared" si="11"/>
        <v>-0.0349252258936842i</v>
      </c>
      <c r="O162" t="str">
        <f t="shared" si="12"/>
        <v>0.999390176289045-0.0349181261947296i</v>
      </c>
      <c r="P162" t="str">
        <f t="shared" si="13"/>
        <v>0.000609823710954971+0.0349181261947296i</v>
      </c>
      <c r="Q162" t="str">
        <f t="shared" si="14"/>
        <v>-0.000609823710954971+7.09969895459905E-06i</v>
      </c>
      <c r="R162" t="str">
        <f t="shared" si="15"/>
        <v>-0.333328815556155-57.2632583837847i</v>
      </c>
      <c r="S162" t="str">
        <f t="shared" si="16"/>
        <v>0.00378211385620107i</v>
      </c>
      <c r="T162" t="str">
        <f t="shared" si="17"/>
        <v>0.216576162984534-0.00126068753198602i</v>
      </c>
      <c r="U162" t="str">
        <f t="shared" si="18"/>
        <v>0.00005-0.050750938485936i</v>
      </c>
      <c r="V162" t="str">
        <f t="shared" si="19"/>
        <v>0.00002-0.568410511042485i</v>
      </c>
      <c r="W162" t="str">
        <f t="shared" si="20"/>
        <v>0.0000422735820125984-0.0465910286594857i</v>
      </c>
      <c r="X162" t="str">
        <f t="shared" si="21"/>
        <v>0.0146523535285549-0.0414060392293871i</v>
      </c>
      <c r="Y162" t="str">
        <f t="shared" si="22"/>
        <v>0.009+0.0140743350880823i</v>
      </c>
      <c r="Z162" t="str">
        <f t="shared" si="23"/>
        <v>13.5780499011664-5.31707036622233i</v>
      </c>
      <c r="AA162" t="str">
        <f t="shared" si="24"/>
        <v>217.250537862359+251.045944253486i</v>
      </c>
      <c r="AB162" t="str">
        <f t="shared" si="25"/>
        <v>0.72388488647689-0.00421372619404888i</v>
      </c>
      <c r="AC162" t="str">
        <f t="shared" si="26"/>
        <v>4.45388813646307+0.977704167384659i</v>
      </c>
      <c r="AD162" t="str">
        <f t="shared" si="27"/>
        <v>0.154858782445926-0.0349402136693819i</v>
      </c>
      <c r="AE162" t="str">
        <f t="shared" si="28"/>
        <v>1.9169007009937-1.29781500785278i</v>
      </c>
      <c r="AF162" t="str">
        <f t="shared" si="29"/>
        <v>-2.83444129019749+2.60036412527671i</v>
      </c>
      <c r="AG162" t="str">
        <f t="shared" si="30"/>
        <v>1.15354140481793+0.113254918369629i</v>
      </c>
      <c r="AH162" t="str">
        <f t="shared" si="31"/>
        <v>-1.03720694670208+7.61194094228872i</v>
      </c>
      <c r="AI162">
        <f t="shared" si="32"/>
        <v>17.709803904246442</v>
      </c>
      <c r="AJ162">
        <f t="shared" si="33"/>
        <v>97.759365039318453</v>
      </c>
      <c r="AK162"/>
      <c r="AL162"/>
      <c r="AM162"/>
      <c r="AN162"/>
    </row>
    <row r="163" spans="1:40" x14ac:dyDescent="0.35">
      <c r="A163"/>
      <c r="B163">
        <f t="shared" si="34"/>
        <v>2900</v>
      </c>
      <c r="C163" s="237" t="str">
        <f t="shared" si="2"/>
        <v>-0.00383420352278256+0.356306056226046i</v>
      </c>
      <c r="D163" s="208" t="str">
        <f t="shared" si="3"/>
        <v>-2.54305676252713+2.73167976439969i</v>
      </c>
      <c r="E163" t="str">
        <f t="shared" si="4"/>
        <v>20500</v>
      </c>
      <c r="F163" t="str">
        <f t="shared" si="5"/>
        <v>0.327868852459016</v>
      </c>
      <c r="G163" t="str">
        <f t="shared" si="0"/>
        <v>0.327868852459016</v>
      </c>
      <c r="H163" t="str">
        <f t="shared" si="6"/>
        <v>0.290285154249824+0.236742101201409i</v>
      </c>
      <c r="I163" t="str">
        <f t="shared" si="7"/>
        <v>11.388273369263i</v>
      </c>
      <c r="J163" t="str">
        <f t="shared" si="1"/>
        <v>0.824447866077163+2.49138978844693i</v>
      </c>
      <c r="K163" t="str">
        <f t="shared" si="8"/>
        <v>4.11989400632145+1.36335062370678i</v>
      </c>
      <c r="L163" t="str">
        <f t="shared" si="9"/>
        <v>0.685055636914083-0.0409209568640854i</v>
      </c>
      <c r="M163" t="str">
        <f t="shared" si="10"/>
        <v>4.80494964323553+1.32242966684269i</v>
      </c>
      <c r="N163" t="str">
        <f t="shared" si="11"/>
        <v>-0.0361725553898872i</v>
      </c>
      <c r="O163" t="str">
        <f t="shared" si="12"/>
        <v>0.99934584445064-0.0361646675532429i</v>
      </c>
      <c r="P163" t="str">
        <f t="shared" si="13"/>
        <v>0.000654155549359992+0.0361646675532429i</v>
      </c>
      <c r="Q163" t="str">
        <f t="shared" si="14"/>
        <v>-0.000654155549359992+7.88783664430054E-06i</v>
      </c>
      <c r="R163" t="str">
        <f t="shared" si="15"/>
        <v>-0.333328487085453-55.2885270625358i</v>
      </c>
      <c r="S163" t="str">
        <f t="shared" si="16"/>
        <v>0.0039171893510654i</v>
      </c>
      <c r="T163" t="str">
        <f t="shared" si="17"/>
        <v>0.216575629445456-0.00130571080001788i</v>
      </c>
      <c r="U163" t="str">
        <f t="shared" si="18"/>
        <v>0.0000499999999999998-0.049000906124352i</v>
      </c>
      <c r="V163" t="str">
        <f t="shared" si="19"/>
        <v>0.00002-0.548810148592743i</v>
      </c>
      <c r="W163" t="str">
        <f t="shared" si="20"/>
        <v>0.0000422735819865896-0.0449844416864485i</v>
      </c>
      <c r="X163" t="str">
        <f t="shared" si="21"/>
        <v>0.0137651105389397-0.0402805127932175i</v>
      </c>
      <c r="Y163" t="str">
        <f t="shared" si="22"/>
        <v>0.009+0.0145769899126566i</v>
      </c>
      <c r="Z163" t="str">
        <f t="shared" si="23"/>
        <v>13.7282984934898-5.73247904317469i</v>
      </c>
      <c r="AA163" t="str">
        <f t="shared" si="24"/>
        <v>231.721418328395+261.630918406133i</v>
      </c>
      <c r="AB163" t="str">
        <f t="shared" si="25"/>
        <v>0.723883103174104-0.00436421211465497i</v>
      </c>
      <c r="AC163" t="str">
        <f t="shared" si="26"/>
        <v>4.48399322191345+0.936314671520267i</v>
      </c>
      <c r="AD163" t="str">
        <f t="shared" si="27"/>
        <v>0.154497409021834-0.0332343060121919i</v>
      </c>
      <c r="AE163" t="str">
        <f t="shared" si="28"/>
        <v>1.93047158479317-1.3419036326018i</v>
      </c>
      <c r="AF163" t="str">
        <f t="shared" si="29"/>
        <v>-2.83334191677695+2.49493766319828i</v>
      </c>
      <c r="AG163" t="str">
        <f t="shared" si="30"/>
        <v>1.16107364031921+0.118447118524552i</v>
      </c>
      <c r="AH163" t="str">
        <f t="shared" si="31"/>
        <v>-1.05911198795295+7.5308977266286i</v>
      </c>
      <c r="AI163">
        <f t="shared" si="32"/>
        <v>17.621992910982996</v>
      </c>
      <c r="AJ163">
        <f t="shared" si="33"/>
        <v>98.005321934636129</v>
      </c>
      <c r="AK163"/>
      <c r="AL163"/>
      <c r="AM163"/>
      <c r="AN163"/>
    </row>
    <row r="164" spans="1:40" x14ac:dyDescent="0.35">
      <c r="A164"/>
      <c r="B164">
        <f t="shared" si="34"/>
        <v>3000</v>
      </c>
      <c r="C164" s="237" t="str">
        <f t="shared" si="2"/>
        <v>-0.0035828773761099+0.344431802051098i</v>
      </c>
      <c r="D164" s="208" t="str">
        <f t="shared" si="3"/>
        <v>-2.54112992873597+2.64064381572509i</v>
      </c>
      <c r="E164" t="str">
        <f t="shared" si="4"/>
        <v>20500</v>
      </c>
      <c r="F164" t="str">
        <f t="shared" si="5"/>
        <v>0.327868852459016</v>
      </c>
      <c r="G164" t="str">
        <f t="shared" si="0"/>
        <v>0.327868852459016</v>
      </c>
      <c r="H164" t="str">
        <f t="shared" si="6"/>
        <v>0.29135815565817+0.244632323585946i</v>
      </c>
      <c r="I164" t="str">
        <f t="shared" si="7"/>
        <v>11.7809724509617i</v>
      </c>
      <c r="J164" t="str">
        <f t="shared" si="1"/>
        <v>0.812132080225264+2.57729978115199i</v>
      </c>
      <c r="K164" t="str">
        <f t="shared" si="8"/>
        <v>4.15817061631712+1.31027976537978i</v>
      </c>
      <c r="L164" t="str">
        <f t="shared" si="9"/>
        <v>0.684884805961961-0.0423214680900312i</v>
      </c>
      <c r="M164" t="str">
        <f t="shared" si="10"/>
        <v>4.84305542227908+1.26795829728975i</v>
      </c>
      <c r="N164" t="str">
        <f t="shared" si="11"/>
        <v>-0.0374198848860902i</v>
      </c>
      <c r="O164" t="str">
        <f t="shared" si="12"/>
        <v>0.99929995779932-0.0374111526456572i</v>
      </c>
      <c r="P164" t="str">
        <f t="shared" si="13"/>
        <v>0.000700042200679984+0.0374111526456572i</v>
      </c>
      <c r="Q164" t="str">
        <f t="shared" si="14"/>
        <v>-0.000700042200679984+8.73224043300425E-06i</v>
      </c>
      <c r="R164" t="str">
        <f t="shared" si="15"/>
        <v>-0.333328147085241-53.4454398761083i</v>
      </c>
      <c r="S164" t="str">
        <f t="shared" si="16"/>
        <v>0.00405226484592972i</v>
      </c>
      <c r="T164" t="str">
        <f t="shared" si="17"/>
        <v>0.216575077185204-0.00135073393259241i</v>
      </c>
      <c r="U164" t="str">
        <f t="shared" si="18"/>
        <v>0.00005-0.0473675425868736i</v>
      </c>
      <c r="V164" t="str">
        <f t="shared" si="19"/>
        <v>0.00002-0.530516476972983i</v>
      </c>
      <c r="W164" t="str">
        <f t="shared" si="20"/>
        <v>0.0000422735819596685-0.0434849605191475i</v>
      </c>
      <c r="X164" t="str">
        <f t="shared" si="21"/>
        <v>0.0129535228507603-0.0392051062008186i</v>
      </c>
      <c r="Y164" t="str">
        <f t="shared" si="22"/>
        <v>0.009+0.015079644737231i</v>
      </c>
      <c r="Z164" t="str">
        <f t="shared" si="23"/>
        <v>13.874689338123-6.18251532505114i</v>
      </c>
      <c r="AA164" t="str">
        <f t="shared" si="24"/>
        <v>247.597272775847+272.092934853788i</v>
      </c>
      <c r="AB164" t="str">
        <f t="shared" si="25"/>
        <v>0.723881257297603-0.00451469758250803i</v>
      </c>
      <c r="AC164" t="str">
        <f t="shared" si="26"/>
        <v>4.51152149650085+0.895986315836116i</v>
      </c>
      <c r="AD164" t="str">
        <f t="shared" si="27"/>
        <v>0.154172126826309-0.0316192250469984i</v>
      </c>
      <c r="AE164" t="str">
        <f t="shared" si="28"/>
        <v>1.94360402089343-1.39187846143869i</v>
      </c>
      <c r="AF164" t="str">
        <f t="shared" si="29"/>
        <v>-2.83248808439414+2.39601149213914i</v>
      </c>
      <c r="AG164" t="str">
        <f t="shared" si="30"/>
        <v>1.16932899648953+0.123515531510272i</v>
      </c>
      <c r="AH164" t="str">
        <f t="shared" si="31"/>
        <v>-1.06728442884916+7.46684889957619i</v>
      </c>
      <c r="AI164">
        <f t="shared" si="32"/>
        <v>17.550582894811466</v>
      </c>
      <c r="AJ164">
        <f t="shared" si="33"/>
        <v>98.134552039628133</v>
      </c>
      <c r="AK164"/>
      <c r="AL164"/>
      <c r="AM164"/>
      <c r="AN164"/>
    </row>
    <row r="165" spans="1:40" x14ac:dyDescent="0.35">
      <c r="A165"/>
      <c r="B165">
        <f t="shared" si="34"/>
        <v>3100</v>
      </c>
      <c r="C165" s="237" t="str">
        <f t="shared" si="2"/>
        <v>-0.00335547532200607+0.333323387953369i</v>
      </c>
      <c r="D165" s="208" t="str">
        <f t="shared" si="3"/>
        <v>-2.53938651298784+2.5554793076425i</v>
      </c>
      <c r="E165" t="str">
        <f t="shared" si="4"/>
        <v>20500</v>
      </c>
      <c r="F165" t="str">
        <f t="shared" si="5"/>
        <v>0.327868852459016</v>
      </c>
      <c r="G165" t="str">
        <f t="shared" si="0"/>
        <v>0.327868852459016</v>
      </c>
      <c r="H165" t="str">
        <f t="shared" si="6"/>
        <v>0.292466584117141+0.252521562640345i</v>
      </c>
      <c r="I165" t="str">
        <f t="shared" si="7"/>
        <v>12.1736715326604i</v>
      </c>
      <c r="J165" t="str">
        <f t="shared" si="1"/>
        <v>0.799398810107199+2.66320977385706i</v>
      </c>
      <c r="K165" t="str">
        <f t="shared" si="8"/>
        <v>4.1932482114611+1.25866075726788i</v>
      </c>
      <c r="L165" t="str">
        <f t="shared" si="9"/>
        <v>0.684708273687692-0.043720911517363i</v>
      </c>
      <c r="M165" t="str">
        <f t="shared" si="10"/>
        <v>4.87795648514879+1.21493984575052i</v>
      </c>
      <c r="N165" t="str">
        <f t="shared" si="11"/>
        <v>-0.0386672143822932i</v>
      </c>
      <c r="O165" t="str">
        <f t="shared" si="12"/>
        <v>0.999252516406477-0.0386575795326529i</v>
      </c>
      <c r="P165" t="str">
        <f t="shared" si="13"/>
        <v>0.000747483593522946+0.0386575795326529i</v>
      </c>
      <c r="Q165" t="str">
        <f t="shared" si="14"/>
        <v>-0.000747483593522946+9.63484964030398E-06i</v>
      </c>
      <c r="R165" t="str">
        <f t="shared" si="15"/>
        <v>-0.33332779556589-51.7212570695136i</v>
      </c>
      <c r="S165" t="str">
        <f t="shared" si="16"/>
        <v>0.00418734034079404i</v>
      </c>
      <c r="T165" t="str">
        <f t="shared" si="17"/>
        <v>0.216574506203753-0.001395756925081i</v>
      </c>
      <c r="U165" t="str">
        <f t="shared" si="18"/>
        <v>0.0000500000000000002-0.0458395573421358i</v>
      </c>
      <c r="V165" t="str">
        <f t="shared" si="19"/>
        <v>0.00002-0.513403042231921i</v>
      </c>
      <c r="W165" t="str">
        <f t="shared" si="20"/>
        <v>0.000042273581931835-0.0420822200796085i</v>
      </c>
      <c r="X165" t="str">
        <f t="shared" si="21"/>
        <v>0.0122095407935125-0.0381775345956673i</v>
      </c>
      <c r="Y165" t="str">
        <f t="shared" si="22"/>
        <v>0.009+0.0155822995618054i</v>
      </c>
      <c r="Z165" t="str">
        <f t="shared" si="23"/>
        <v>14.0141814497101-6.6704269018353i</v>
      </c>
      <c r="AA165" t="str">
        <f t="shared" si="24"/>
        <v>265.011801247839+282.325958597538i</v>
      </c>
      <c r="AB165" t="str">
        <f t="shared" si="25"/>
        <v>0.723879348847305-0.00466518258213737i</v>
      </c>
      <c r="AC165" t="str">
        <f t="shared" si="26"/>
        <v>4.53671988038173+0.856713306799591i</v>
      </c>
      <c r="AD165" t="str">
        <f t="shared" si="27"/>
        <v>0.153878504338215-0.030086703274177i</v>
      </c>
      <c r="AE165" t="str">
        <f t="shared" si="28"/>
        <v>1.95579012609815-1.44807583385972i</v>
      </c>
      <c r="AF165" t="str">
        <f t="shared" si="29"/>
        <v>-2.83185309710498+2.30295774500216i</v>
      </c>
      <c r="AG165" t="str">
        <f t="shared" si="30"/>
        <v>1.17837143456231+0.128403444635886i</v>
      </c>
      <c r="AH165" t="str">
        <f t="shared" si="31"/>
        <v>-1.06176578169794+7.41801284453941i</v>
      </c>
      <c r="AI165">
        <f t="shared" si="32"/>
        <v>17.493827172856776</v>
      </c>
      <c r="AJ165">
        <f t="shared" si="33"/>
        <v>98.14561644624581</v>
      </c>
      <c r="AK165"/>
      <c r="AL165"/>
      <c r="AM165"/>
      <c r="AN165"/>
    </row>
    <row r="166" spans="1:40" x14ac:dyDescent="0.35">
      <c r="A166"/>
      <c r="B166">
        <f t="shared" si="34"/>
        <v>3200</v>
      </c>
      <c r="C166" s="237" t="str">
        <f t="shared" si="2"/>
        <v>-0.00314905457724129+0.322909045124059i</v>
      </c>
      <c r="D166" s="208" t="str">
        <f t="shared" si="3"/>
        <v>-2.53780395394464+2.47563601261779i</v>
      </c>
      <c r="E166" t="str">
        <f t="shared" si="4"/>
        <v>20500</v>
      </c>
      <c r="F166" t="str">
        <f t="shared" si="5"/>
        <v>0.327868852459016</v>
      </c>
      <c r="G166" t="str">
        <f t="shared" si="0"/>
        <v>0.327868852459016</v>
      </c>
      <c r="H166" t="str">
        <f t="shared" si="6"/>
        <v>0.293610397088764+0.260408985500909i</v>
      </c>
      <c r="I166" t="str">
        <f t="shared" si="7"/>
        <v>12.5663706143592i</v>
      </c>
      <c r="J166" t="str">
        <f t="shared" si="1"/>
        <v>0.786248055722967+2.74911976656212i</v>
      </c>
      <c r="K166" t="str">
        <f t="shared" si="8"/>
        <v>4.22542939034895+1.20847250205877i</v>
      </c>
      <c r="L166" t="str">
        <f t="shared" si="9"/>
        <v>0.684526048973149-0.0451192525010151i</v>
      </c>
      <c r="M166" t="str">
        <f t="shared" si="10"/>
        <v>4.9099554393221+1.16335324955775i</v>
      </c>
      <c r="N166" t="str">
        <f t="shared" si="11"/>
        <v>-0.0399145438784962i</v>
      </c>
      <c r="O166" t="str">
        <f t="shared" si="12"/>
        <v>0.999203520345921-0.0399039462750006i</v>
      </c>
      <c r="P166" t="str">
        <f t="shared" si="13"/>
        <v>0.00079647965407903+0.0399039462750006i</v>
      </c>
      <c r="Q166" t="str">
        <f t="shared" si="14"/>
        <v>-0.00079647965407903+0.0000105976034956018i</v>
      </c>
      <c r="R166" t="str">
        <f t="shared" si="15"/>
        <v>-0.333327432512795-50.1048313570666i</v>
      </c>
      <c r="S166" t="str">
        <f t="shared" si="16"/>
        <v>0.00432241583565836i</v>
      </c>
      <c r="T166" t="str">
        <f t="shared" si="17"/>
        <v>0.216573916500776-0.00144077977275265i</v>
      </c>
      <c r="U166" t="str">
        <f t="shared" si="18"/>
        <v>0.00005-0.0444070711751941i</v>
      </c>
      <c r="V166" t="str">
        <f t="shared" si="19"/>
        <v>0.00002-0.497359197162172i</v>
      </c>
      <c r="W166" t="str">
        <f t="shared" si="20"/>
        <v>0.0000422735819030885-0.0407671509246037i</v>
      </c>
      <c r="X166" t="str">
        <f t="shared" si="21"/>
        <v>0.0115261138437072-0.0371954902485127i</v>
      </c>
      <c r="Y166" t="str">
        <f t="shared" si="22"/>
        <v>0.009+0.0160849543863797i</v>
      </c>
      <c r="Z166" t="str">
        <f t="shared" si="23"/>
        <v>14.1429931433646-7.19959560570004i</v>
      </c>
      <c r="AA166" t="str">
        <f t="shared" si="24"/>
        <v>284.106301819012+292.195411117578i</v>
      </c>
      <c r="AB166" t="str">
        <f t="shared" si="25"/>
        <v>0.723877377822116-0.0048156670977301i</v>
      </c>
      <c r="AC166" t="str">
        <f t="shared" si="26"/>
        <v>4.55980799060685+0.818480388910238i</v>
      </c>
      <c r="AD166" t="str">
        <f t="shared" si="27"/>
        <v>0.153612773006561-0.0286294312301397i</v>
      </c>
      <c r="AE166" t="str">
        <f t="shared" si="28"/>
        <v>1.96642406808681-1.51085569510373i</v>
      </c>
      <c r="AF166" t="str">
        <f t="shared" si="29"/>
        <v>-2.8314143510334+2.21522702711688i</v>
      </c>
      <c r="AG166" t="str">
        <f t="shared" si="30"/>
        <v>1.18826803791147+0.133039146824343i</v>
      </c>
      <c r="AH166" t="str">
        <f t="shared" si="31"/>
        <v>-1.04242959725993+7.38269304922074i</v>
      </c>
      <c r="AI166">
        <f t="shared" si="32"/>
        <v>17.450030499273723</v>
      </c>
      <c r="AJ166">
        <f t="shared" si="33"/>
        <v>98.036981811314647</v>
      </c>
      <c r="AK166"/>
      <c r="AL166"/>
      <c r="AM166"/>
      <c r="AN166"/>
    </row>
    <row r="167" spans="1:40" x14ac:dyDescent="0.35">
      <c r="A167"/>
      <c r="B167">
        <f t="shared" si="34"/>
        <v>3300</v>
      </c>
      <c r="C167" s="237" t="str">
        <f t="shared" si="2"/>
        <v>-0.00296111128584301+0.313125699853149i</v>
      </c>
      <c r="D167" s="208" t="str">
        <f t="shared" si="3"/>
        <v>-2.53636305537725+2.40063036554081i</v>
      </c>
      <c r="E167" t="str">
        <f t="shared" si="4"/>
        <v>20500</v>
      </c>
      <c r="F167" t="str">
        <f t="shared" si="5"/>
        <v>0.327868852459016</v>
      </c>
      <c r="G167" t="str">
        <f t="shared" si="0"/>
        <v>0.327868852459016</v>
      </c>
      <c r="H167" t="str">
        <f t="shared" si="6"/>
        <v>0.294789546303668+0.268293832268906i</v>
      </c>
      <c r="I167" t="str">
        <f t="shared" si="7"/>
        <v>12.9590696960579i</v>
      </c>
      <c r="J167" t="str">
        <f t="shared" si="1"/>
        <v>0.772679817072569+2.83502975926719i</v>
      </c>
      <c r="K167" t="str">
        <f t="shared" si="8"/>
        <v>4.25498353105531+1.15968443917585i</v>
      </c>
      <c r="L167" t="str">
        <f t="shared" si="9"/>
        <v>0.684338140979384-0.0465164564880781i</v>
      </c>
      <c r="M167" t="str">
        <f t="shared" si="10"/>
        <v>4.93932167203469+1.11316798268777i</v>
      </c>
      <c r="N167" t="str">
        <f t="shared" si="11"/>
        <v>-0.0411618733746992i</v>
      </c>
      <c r="O167" t="str">
        <f t="shared" si="12"/>
        <v>0.999152969693883-0.0411502509335649i</v>
      </c>
      <c r="P167" t="str">
        <f t="shared" si="13"/>
        <v>0.000847030306116991+0.0411502509335649i</v>
      </c>
      <c r="Q167" t="str">
        <f t="shared" si="14"/>
        <v>-0.000847030306116991+0.0000116224411342986i</v>
      </c>
      <c r="R167" t="str">
        <f t="shared" si="15"/>
        <v>-0.333327057936749-48.5863666393892i</v>
      </c>
      <c r="S167" t="str">
        <f t="shared" si="16"/>
        <v>0.0044574913305227i</v>
      </c>
      <c r="T167" t="str">
        <f t="shared" si="17"/>
        <v>0.216573308076675-0.0014858024709817i</v>
      </c>
      <c r="U167" t="str">
        <f t="shared" si="18"/>
        <v>0.00005-0.0430614023517032i</v>
      </c>
      <c r="V167" t="str">
        <f t="shared" si="19"/>
        <v>0.00002-0.482287706339078i</v>
      </c>
      <c r="W167" t="str">
        <f t="shared" si="20"/>
        <v>0.0000422735818734296-0.0395317829373568i</v>
      </c>
      <c r="X167" t="str">
        <f t="shared" si="21"/>
        <v>0.0108970526441008-0.03625668733263i</v>
      </c>
      <c r="Y167" t="str">
        <f t="shared" si="22"/>
        <v>0.009+0.0165876092109541i</v>
      </c>
      <c r="Z167" t="str">
        <f t="shared" si="23"/>
        <v>14.2564541447856-7.77345974030682i</v>
      </c>
      <c r="AA167" t="str">
        <f t="shared" si="24"/>
        <v>305.027088086521+301.532178263593i</v>
      </c>
      <c r="AB167" t="str">
        <f t="shared" si="25"/>
        <v>0.72387534422338-0.00496615111382538i</v>
      </c>
      <c r="AC167" t="str">
        <f t="shared" si="26"/>
        <v>4.58098133599121+0.781265438823438i</v>
      </c>
      <c r="AD167" t="str">
        <f t="shared" si="27"/>
        <v>0.153371712182334-0.0272409250294527i</v>
      </c>
      <c r="AE167" t="str">
        <f t="shared" si="28"/>
        <v>1.97478054782952-1.58058782849523i</v>
      </c>
      <c r="AF167" t="str">
        <f t="shared" si="29"/>
        <v>-2.83115260168092+2.1323365332719i</v>
      </c>
      <c r="AG167" t="str">
        <f t="shared" si="30"/>
        <v>1.1990874828504+0.137332976839817i</v>
      </c>
      <c r="AH167" t="str">
        <f t="shared" si="31"/>
        <v>-1.00901380926383+7.35922361501348i</v>
      </c>
      <c r="AI167">
        <f t="shared" si="32"/>
        <v>17.41752425401317</v>
      </c>
      <c r="AJ167">
        <f t="shared" si="33"/>
        <v>97.807073250650788</v>
      </c>
      <c r="AK167"/>
      <c r="AL167"/>
      <c r="AM167"/>
      <c r="AN167"/>
    </row>
    <row r="168" spans="1:40" x14ac:dyDescent="0.35">
      <c r="A168"/>
      <c r="B168">
        <f t="shared" si="34"/>
        <v>3400</v>
      </c>
      <c r="C168" s="237" t="str">
        <f t="shared" si="2"/>
        <v>-0.00278950424094887+0.303917695538522i</v>
      </c>
      <c r="D168" s="208" t="str">
        <f t="shared" si="3"/>
        <v>-2.5350474013664+2.33003566579534i</v>
      </c>
      <c r="E168" t="str">
        <f t="shared" si="4"/>
        <v>20500</v>
      </c>
      <c r="F168" t="str">
        <f t="shared" si="5"/>
        <v>0.327868852459016</v>
      </c>
      <c r="G168" t="str">
        <f t="shared" si="0"/>
        <v>0.327868852459016</v>
      </c>
      <c r="H168" t="str">
        <f t="shared" si="6"/>
        <v>0.296003978404862+0.276175405421054i</v>
      </c>
      <c r="I168" t="str">
        <f t="shared" si="7"/>
        <v>13.3517687777566i</v>
      </c>
      <c r="J168" t="str">
        <f t="shared" si="1"/>
        <v>0.758694094156006+2.92093975197226i</v>
      </c>
      <c r="K168" t="str">
        <f t="shared" si="8"/>
        <v>4.28215070034325+1.11225931464104i</v>
      </c>
      <c r="L168" t="str">
        <f t="shared" si="9"/>
        <v>0.684144559145489-0.0479124890205932i</v>
      </c>
      <c r="M168" t="str">
        <f t="shared" si="10"/>
        <v>4.96629525948874+1.06434682562045i</v>
      </c>
      <c r="N168" t="str">
        <f t="shared" si="11"/>
        <v>-0.0424092028709022i</v>
      </c>
      <c r="O168" t="str">
        <f t="shared" si="12"/>
        <v>0.999100864529009-0.0423964915693067i</v>
      </c>
      <c r="P168" t="str">
        <f t="shared" si="13"/>
        <v>0.000899135470990964+0.0423964915693067i</v>
      </c>
      <c r="Q168" t="str">
        <f t="shared" si="14"/>
        <v>-0.000899135470990964+0.0000127113015954972i</v>
      </c>
      <c r="R168" t="str">
        <f t="shared" si="15"/>
        <v>-0.333326671835333-47.1572192991464i</v>
      </c>
      <c r="S168" t="str">
        <f t="shared" si="16"/>
        <v>0.00459256682538702i</v>
      </c>
      <c r="T168" t="str">
        <f t="shared" si="17"/>
        <v>0.21657268093076-0.00153082501508762i</v>
      </c>
      <c r="U168" t="str">
        <f t="shared" si="18"/>
        <v>0.0000499999999999998-0.0417948905178296i</v>
      </c>
      <c r="V168" t="str">
        <f t="shared" si="19"/>
        <v>0.00002-0.468102773799692i</v>
      </c>
      <c r="W168" t="str">
        <f t="shared" si="20"/>
        <v>0.0000422735818428578-0.0383690836618898i</v>
      </c>
      <c r="X168" t="str">
        <f t="shared" si="21"/>
        <v>0.0103169113592813-0.0353588928881856i</v>
      </c>
      <c r="Y168" t="str">
        <f t="shared" si="22"/>
        <v>0.009+0.0170902640355285i</v>
      </c>
      <c r="Z168" t="str">
        <f t="shared" si="23"/>
        <v>14.3488400945767-8.39539393684481i</v>
      </c>
      <c r="AA168" t="str">
        <f t="shared" si="24"/>
        <v>327.921306555604+310.12580277045i</v>
      </c>
      <c r="AB168" t="str">
        <f t="shared" si="25"/>
        <v>0.723873248048791-0.005116634614779i</v>
      </c>
      <c r="AC168" t="str">
        <f t="shared" si="26"/>
        <v>4.60041415406553+0.745041475480382i</v>
      </c>
      <c r="AD168" t="str">
        <f t="shared" si="27"/>
        <v>0.153152556601153-0.0259154148661017i</v>
      </c>
      <c r="AE168" t="str">
        <f t="shared" si="28"/>
        <v>1.97999142790788-1.65763218899991i</v>
      </c>
      <c r="AF168" t="str">
        <f t="shared" si="29"/>
        <v>-2.83105137977126+2.05386026037429i</v>
      </c>
      <c r="AG168" t="str">
        <f t="shared" si="30"/>
        <v>1.21089767159491+0.141174001151233i</v>
      </c>
      <c r="AH168" t="str">
        <f t="shared" si="31"/>
        <v>-0.961154415021247+7.34592016207268i</v>
      </c>
      <c r="AI168">
        <f t="shared" si="32"/>
        <v>17.394644364515464</v>
      </c>
      <c r="AJ168">
        <f t="shared" si="33"/>
        <v>97.454344689689236</v>
      </c>
      <c r="AK168"/>
      <c r="AL168"/>
      <c r="AM168"/>
      <c r="AN168"/>
    </row>
    <row r="169" spans="1:40" x14ac:dyDescent="0.35">
      <c r="A169"/>
      <c r="B169">
        <f t="shared" si="34"/>
        <v>3500</v>
      </c>
      <c r="C169" s="237" t="str">
        <f t="shared" si="2"/>
        <v>-0.00263239363512616+0.295235733645238i</v>
      </c>
      <c r="D169" s="208" t="str">
        <f t="shared" si="3"/>
        <v>-2.53384288672176+2.26347395794683i</v>
      </c>
      <c r="E169" t="str">
        <f t="shared" si="4"/>
        <v>20500</v>
      </c>
      <c r="F169" t="str">
        <f t="shared" si="5"/>
        <v>0.327868852459016</v>
      </c>
      <c r="G169" t="str">
        <f t="shared" si="0"/>
        <v>0.327868852459016</v>
      </c>
      <c r="H169" t="str">
        <f t="shared" si="6"/>
        <v>0.297253635467012+0.28405306103799i</v>
      </c>
      <c r="I169" t="str">
        <f t="shared" si="7"/>
        <v>13.7444678594553i</v>
      </c>
      <c r="J169" t="str">
        <f t="shared" si="1"/>
        <v>0.744290886973276+3.00684974467733i</v>
      </c>
      <c r="K169" t="str">
        <f t="shared" si="8"/>
        <v>4.30714510867339+1.06615532050842i</v>
      </c>
      <c r="L169" t="str">
        <f t="shared" si="9"/>
        <v>0.683945313187411-0.0493073157383311i</v>
      </c>
      <c r="M169" t="str">
        <f t="shared" si="10"/>
        <v>4.9910904218608+1.01684800477009i</v>
      </c>
      <c r="N169" t="str">
        <f t="shared" si="11"/>
        <v>-0.0436565323671053i</v>
      </c>
      <c r="O169" t="str">
        <f t="shared" si="12"/>
        <v>0.999047204932368-0.0436426662432867i</v>
      </c>
      <c r="P169" t="str">
        <f t="shared" si="13"/>
        <v>0.000952795067632017+0.0436426662432867i</v>
      </c>
      <c r="Q169" t="str">
        <f t="shared" si="14"/>
        <v>-0.000952795067632017+0.0000138661238186025i</v>
      </c>
      <c r="R169" t="str">
        <f t="shared" si="15"/>
        <v>-0.333326274205137-45.80973356123i</v>
      </c>
      <c r="S169" t="str">
        <f t="shared" si="16"/>
        <v>0.00472764232025134i</v>
      </c>
      <c r="T169" t="str">
        <f t="shared" si="17"/>
        <v>0.216572035063509-0.00157584740038391i</v>
      </c>
      <c r="U169" t="str">
        <f t="shared" si="18"/>
        <v>0.00005-0.0406007507887488i</v>
      </c>
      <c r="V169" t="str">
        <f t="shared" si="19"/>
        <v>0.00002-0.454728408833988i</v>
      </c>
      <c r="W169" t="str">
        <f t="shared" si="20"/>
        <v>0.000042273581811374-0.0372728243514785i</v>
      </c>
      <c r="X169" t="str">
        <f t="shared" si="21"/>
        <v>0.00978088732266866-0.0344999475974128i</v>
      </c>
      <c r="Y169" t="str">
        <f t="shared" si="22"/>
        <v>0.009+0.0175929188601028i</v>
      </c>
      <c r="Z169" t="str">
        <f t="shared" si="23"/>
        <v>14.4131944128058-9.06853207247773i</v>
      </c>
      <c r="AA169" t="str">
        <f t="shared" si="24"/>
        <v>352.930575357359+317.717010774033i</v>
      </c>
      <c r="AB169" t="str">
        <f t="shared" si="25"/>
        <v>0.723871089299946-0.00526711758492679i</v>
      </c>
      <c r="AC169" t="str">
        <f t="shared" si="26"/>
        <v>4.61826191847403+0.709778212736459i</v>
      </c>
      <c r="AD169" t="str">
        <f t="shared" si="27"/>
        <v>0.152952921524307-0.0246477507916833i</v>
      </c>
      <c r="AE169" t="str">
        <f t="shared" si="28"/>
        <v>1.98102127536764-1.74231129842126i</v>
      </c>
      <c r="AF169" t="str">
        <f t="shared" si="29"/>
        <v>-2.83109652218877+1.97942089690884i</v>
      </c>
      <c r="AG169" t="str">
        <f t="shared" si="30"/>
        <v>1.223762235726+0.144426416534618i</v>
      </c>
      <c r="AH169" t="str">
        <f t="shared" si="31"/>
        <v>-0.898422530051714+7.34103574329868i</v>
      </c>
      <c r="AI169">
        <f t="shared" si="32"/>
        <v>17.379711993928382</v>
      </c>
      <c r="AJ169">
        <f t="shared" si="33"/>
        <v>96.977367878083228</v>
      </c>
      <c r="AK169"/>
      <c r="AL169"/>
      <c r="AM169"/>
      <c r="AN169"/>
    </row>
    <row r="170" spans="1:40" x14ac:dyDescent="0.35">
      <c r="A170"/>
      <c r="B170">
        <f t="shared" si="34"/>
        <v>3600</v>
      </c>
      <c r="C170" s="237" t="str">
        <f t="shared" si="2"/>
        <v>-0.00248819154815076+0.28703599106985i</v>
      </c>
      <c r="D170" s="208" t="str">
        <f t="shared" si="3"/>
        <v>-2.53273733738828+2.20060926486885i</v>
      </c>
      <c r="E170" t="str">
        <f t="shared" si="4"/>
        <v>20500</v>
      </c>
      <c r="F170" t="str">
        <f t="shared" si="5"/>
        <v>0.327868852459016</v>
      </c>
      <c r="G170" t="str">
        <f t="shared" si="0"/>
        <v>0.327868852459016</v>
      </c>
      <c r="H170" t="str">
        <f t="shared" si="6"/>
        <v>0.298538455418541+0.291926201497423i</v>
      </c>
      <c r="I170" t="str">
        <f t="shared" si="7"/>
        <v>14.1371669411541i</v>
      </c>
      <c r="J170" t="str">
        <f t="shared" si="1"/>
        <v>0.72947019552438+3.09275973738239i</v>
      </c>
      <c r="K170" t="str">
        <f t="shared" si="8"/>
        <v>4.33015815376374+1.02132774068992i</v>
      </c>
      <c r="L170" t="str">
        <f t="shared" si="9"/>
        <v>0.683740413096746-0.0507009023815534i</v>
      </c>
      <c r="M170" t="str">
        <f t="shared" si="10"/>
        <v>5.01389856686049+0.970626838308366i</v>
      </c>
      <c r="N170" t="str">
        <f t="shared" si="11"/>
        <v>-0.0449038618633083i</v>
      </c>
      <c r="O170" t="str">
        <f t="shared" si="12"/>
        <v>0.998991990987444-0.0448887730166679i</v>
      </c>
      <c r="P170" t="str">
        <f t="shared" si="13"/>
        <v>0.00100800901255604+0.0448887730166679i</v>
      </c>
      <c r="Q170" t="str">
        <f t="shared" si="14"/>
        <v>-0.00100800901255604+0.0000150888466404001i</v>
      </c>
      <c r="R170" t="str">
        <f t="shared" si="15"/>
        <v>-0.333325865047491-44.5371042920423i</v>
      </c>
      <c r="S170" t="str">
        <f t="shared" si="16"/>
        <v>0.00486271781511566i</v>
      </c>
      <c r="T170" t="str">
        <f t="shared" si="17"/>
        <v>0.216571370474578-0.00162086962220527i</v>
      </c>
      <c r="U170" t="str">
        <f t="shared" si="18"/>
        <v>0.0000499999999999998-0.039472952155728i</v>
      </c>
      <c r="V170" t="str">
        <f t="shared" si="19"/>
        <v>0.00002-0.442097064144154i</v>
      </c>
      <c r="W170" t="str">
        <f t="shared" si="20"/>
        <v>0.0000422735817789772-0.0362374683423682i</v>
      </c>
      <c r="X170" t="str">
        <f t="shared" si="21"/>
        <v>0.00928473535384723-0.033677779071156i</v>
      </c>
      <c r="Y170" t="str">
        <f t="shared" si="22"/>
        <v>0.009+0.0180955736846772i</v>
      </c>
      <c r="Z170" t="str">
        <f t="shared" si="23"/>
        <v>14.4411478248395-9.79551598448681i</v>
      </c>
      <c r="AA170" t="str">
        <f t="shared" si="24"/>
        <v>380.181740336376+323.989920962346i</v>
      </c>
      <c r="AB170" t="str">
        <f t="shared" si="25"/>
        <v>0.723868867975696-0.00541760000867542i</v>
      </c>
      <c r="AC170" t="str">
        <f t="shared" si="26"/>
        <v>4.63466354770591+0.675443253753785i</v>
      </c>
      <c r="AD170" t="str">
        <f t="shared" si="27"/>
        <v>0.152770741801874-0.0234333227885486i</v>
      </c>
      <c r="AE170" t="str">
        <f t="shared" si="28"/>
        <v>1.97664337772638-1.83487232169877i</v>
      </c>
      <c r="AF170" t="str">
        <f t="shared" si="29"/>
        <v>-2.83127579280682+1.90868306337143i</v>
      </c>
      <c r="AG170" t="str">
        <f t="shared" si="30"/>
        <v>1.23773556093768+0.146925878022124i</v>
      </c>
      <c r="AH170" t="str">
        <f t="shared" si="31"/>
        <v>-0.820366599356402+7.34272222148481i</v>
      </c>
      <c r="AI170">
        <f t="shared" si="32"/>
        <v>17.371017254845714</v>
      </c>
      <c r="AJ170">
        <f t="shared" si="33"/>
        <v>96.374941093377942</v>
      </c>
      <c r="AK170"/>
      <c r="AL170"/>
      <c r="AM170"/>
      <c r="AN170"/>
    </row>
    <row r="171" spans="1:40" x14ac:dyDescent="0.35">
      <c r="A171"/>
      <c r="B171">
        <f t="shared" si="34"/>
        <v>3700</v>
      </c>
      <c r="C171" s="237" t="str">
        <f t="shared" si="2"/>
        <v>-0.002355521670338+0.279279380556931i</v>
      </c>
      <c r="D171" s="208" t="str">
        <f t="shared" si="3"/>
        <v>-2.53172020165838+2.14114191760314i</v>
      </c>
      <c r="E171" t="str">
        <f t="shared" si="4"/>
        <v>20500</v>
      </c>
      <c r="F171" t="str">
        <f t="shared" si="5"/>
        <v>0.327868852459016</v>
      </c>
      <c r="G171" t="str">
        <f t="shared" si="0"/>
        <v>0.327868852459016</v>
      </c>
      <c r="H171" t="str">
        <f t="shared" si="6"/>
        <v>0.299858372387337+0.299794269355i</v>
      </c>
      <c r="I171" t="str">
        <f t="shared" si="7"/>
        <v>14.5298660228528i</v>
      </c>
      <c r="J171" t="str">
        <f t="shared" si="1"/>
        <v>0.714232019809318+3.17866973008746i</v>
      </c>
      <c r="K171" t="str">
        <f t="shared" si="8"/>
        <v>4.35136109575946+0.977730210511192i</v>
      </c>
      <c r="L171" t="str">
        <f t="shared" si="9"/>
        <v>0.683529869139494-0.0520932147937567i</v>
      </c>
      <c r="M171" t="str">
        <f t="shared" si="10"/>
        <v>5.03489096489895+0.925636995717435i</v>
      </c>
      <c r="N171" t="str">
        <f t="shared" si="11"/>
        <v>-0.0461511913595113i</v>
      </c>
      <c r="O171" t="str">
        <f t="shared" si="12"/>
        <v>0.998935222780142-0.0461348099507193i</v>
      </c>
      <c r="P171" t="str">
        <f t="shared" si="13"/>
        <v>0.00106477721985798+0.0461348099507193i</v>
      </c>
      <c r="Q171" t="str">
        <f t="shared" si="14"/>
        <v>-0.00106477721985798+0.0000163814087919961i</v>
      </c>
      <c r="R171" t="str">
        <f t="shared" si="15"/>
        <v>-0.333325444361674-43.333262048223i</v>
      </c>
      <c r="S171" t="str">
        <f t="shared" si="16"/>
        <v>0.00499779330997998i</v>
      </c>
      <c r="T171" t="str">
        <f t="shared" si="17"/>
        <v>0.216570687164218-0.00166589167587688i</v>
      </c>
      <c r="U171" t="str">
        <f t="shared" si="18"/>
        <v>0.00005-0.0384061156109786i</v>
      </c>
      <c r="V171" t="str">
        <f t="shared" si="19"/>
        <v>0.00002-0.43014849484296i</v>
      </c>
      <c r="W171" t="str">
        <f t="shared" si="20"/>
        <v>0.000042273581745668-0.0352580775290481i</v>
      </c>
      <c r="X171" t="str">
        <f t="shared" si="21"/>
        <v>0.00882469450861387-0.0328904096610455i</v>
      </c>
      <c r="Y171" t="str">
        <f t="shared" si="22"/>
        <v>0.009+0.0185982285092516i</v>
      </c>
      <c r="Z171" t="str">
        <f t="shared" si="23"/>
        <v>14.4227538232318-10.5781507499089i</v>
      </c>
      <c r="AA171" t="str">
        <f t="shared" si="24"/>
        <v>409.773943781617+328.564589591236i</v>
      </c>
      <c r="AB171" t="str">
        <f t="shared" si="25"/>
        <v>0.723866584076879-0.00556808187039978i</v>
      </c>
      <c r="AC171" t="str">
        <f t="shared" si="26"/>
        <v>4.64974334653537+0.642003005084071i</v>
      </c>
      <c r="AD171" t="str">
        <f t="shared" si="27"/>
        <v>0.15260422198666-0.0222679927165233i</v>
      </c>
      <c r="AE171" t="str">
        <f t="shared" si="28"/>
        <v>1.96541894224615-1.93543624233538i</v>
      </c>
      <c r="AF171" t="str">
        <f t="shared" si="29"/>
        <v>-2.83157857404572+1.84134764824814i</v>
      </c>
      <c r="AG171" t="str">
        <f t="shared" si="30"/>
        <v>1.25285594212423+0.14847611134442i</v>
      </c>
      <c r="AH171" t="str">
        <f t="shared" si="31"/>
        <v>-0.726561176475064+7.34899840510123i</v>
      </c>
      <c r="AI171">
        <f t="shared" si="32"/>
        <v>17.366806427034629</v>
      </c>
      <c r="AJ171">
        <f t="shared" si="33"/>
        <v>95.64621799668987</v>
      </c>
      <c r="AK171"/>
      <c r="AL171"/>
      <c r="AM171"/>
      <c r="AN171"/>
    </row>
    <row r="172" spans="1:40" x14ac:dyDescent="0.35">
      <c r="A172"/>
      <c r="B172">
        <f t="shared" si="34"/>
        <v>3800</v>
      </c>
      <c r="C172" s="237" t="str">
        <f t="shared" si="2"/>
        <v>-0.00223318634385986+0.271930927831848i</v>
      </c>
      <c r="D172" s="208" t="str">
        <f t="shared" si="3"/>
        <v>-2.53078229748872+2.08480378004417i</v>
      </c>
      <c r="E172" t="str">
        <f t="shared" si="4"/>
        <v>20500</v>
      </c>
      <c r="F172" t="str">
        <f t="shared" si="5"/>
        <v>0.327868852459016</v>
      </c>
      <c r="G172" t="str">
        <f t="shared" si="0"/>
        <v>0.327868852459016</v>
      </c>
      <c r="H172" t="str">
        <f t="shared" si="6"/>
        <v>0.301213316985969+0.307656742194196i</v>
      </c>
      <c r="I172" t="str">
        <f t="shared" si="7"/>
        <v>14.9225651045515i</v>
      </c>
      <c r="J172" t="str">
        <f t="shared" si="1"/>
        <v>0.69857635982809+3.26457972279252i</v>
      </c>
      <c r="K172" t="str">
        <f t="shared" si="8"/>
        <v>4.37090740531353+0.93531567418353i</v>
      </c>
      <c r="L172" t="str">
        <f t="shared" si="9"/>
        <v>0.683313691854779-0.0534842189243986i</v>
      </c>
      <c r="M172" t="str">
        <f t="shared" si="10"/>
        <v>5.05422109716831+0.881831455259131i</v>
      </c>
      <c r="N172" t="str">
        <f t="shared" si="11"/>
        <v>-0.0473985208557143i</v>
      </c>
      <c r="O172" t="str">
        <f t="shared" si="12"/>
        <v>0.998876900398781-0.0473807751068184i</v>
      </c>
      <c r="P172" t="str">
        <f t="shared" si="13"/>
        <v>0.00112309960121904+0.0473807751068184i</v>
      </c>
      <c r="Q172" t="str">
        <f t="shared" si="14"/>
        <v>-0.00112309960121904+0.0000177457488958963i</v>
      </c>
      <c r="R172" t="str">
        <f t="shared" si="15"/>
        <v>-0.333325012150031-42.1927762750072i</v>
      </c>
      <c r="S172" t="str">
        <f t="shared" si="16"/>
        <v>0.00513286880484432i</v>
      </c>
      <c r="T172" t="str">
        <f t="shared" si="17"/>
        <v>0.21656998513176-0.00171091355673925i</v>
      </c>
      <c r="U172" t="str">
        <f t="shared" si="18"/>
        <v>0.0000500000000000002-0.0373954283580581i</v>
      </c>
      <c r="V172" t="str">
        <f t="shared" si="19"/>
        <v>0.00002-0.418828797610251i</v>
      </c>
      <c r="W172" t="str">
        <f t="shared" si="20"/>
        <v>0.0000422735817114464-0.0343302336065873i</v>
      </c>
      <c r="X172" t="str">
        <f t="shared" si="21"/>
        <v>0.0083974253620987-0.0321359602996303i</v>
      </c>
      <c r="Y172" t="str">
        <f t="shared" si="22"/>
        <v>0.009+0.0191008833338259i</v>
      </c>
      <c r="Z172" t="str">
        <f t="shared" si="23"/>
        <v>14.3463695688361-11.4169475052687i</v>
      </c>
      <c r="AA172" t="str">
        <f t="shared" si="24"/>
        <v>441.761174849019+330.990982562634i</v>
      </c>
      <c r="AB172" t="str">
        <f t="shared" si="25"/>
        <v>0.72386423760126-0.00571856315452596i</v>
      </c>
      <c r="AC172" t="str">
        <f t="shared" si="26"/>
        <v>4.66361271003849+0.609423371512866i</v>
      </c>
      <c r="AD172" t="str">
        <f t="shared" si="27"/>
        <v>0.152451795273228-0.021148036158927i</v>
      </c>
      <c r="AE172" t="str">
        <f t="shared" si="28"/>
        <v>1.94568377775628-2.04393168610949i</v>
      </c>
      <c r="AF172" t="str">
        <f t="shared" si="29"/>
        <v>-2.83199561447469+1.77714703784997i</v>
      </c>
      <c r="AG172" t="str">
        <f t="shared" si="30"/>
        <v>1.26913647830803+0.148846393326014i</v>
      </c>
      <c r="AH172" t="str">
        <f t="shared" si="31"/>
        <v>-0.616663110041789+7.35772706325188i</v>
      </c>
      <c r="AI172">
        <f t="shared" si="32"/>
        <v>17.365273361211212</v>
      </c>
      <c r="AJ172">
        <f t="shared" si="33"/>
        <v>94.790856087137897</v>
      </c>
      <c r="AK172"/>
      <c r="AL172"/>
      <c r="AM172"/>
      <c r="AN172"/>
    </row>
    <row r="173" spans="1:40" x14ac:dyDescent="0.35">
      <c r="A173"/>
      <c r="B173">
        <f t="shared" si="34"/>
        <v>3900</v>
      </c>
      <c r="C173" s="237" t="str">
        <f t="shared" si="2"/>
        <v>-0.00212013944102898+0.264959244512549i</v>
      </c>
      <c r="D173" s="208" t="str">
        <f t="shared" si="3"/>
        <v>-2.52991560456701+2.03135420792954i</v>
      </c>
      <c r="E173" t="str">
        <f t="shared" si="4"/>
        <v>20500</v>
      </c>
      <c r="F173" t="str">
        <f t="shared" si="5"/>
        <v>0.327868852459016</v>
      </c>
      <c r="G173" t="str">
        <f t="shared" si="0"/>
        <v>0.327868852459016</v>
      </c>
      <c r="H173" t="str">
        <f t="shared" si="6"/>
        <v>0.302603216548726+0.315513128271361i</v>
      </c>
      <c r="I173" t="str">
        <f t="shared" si="7"/>
        <v>15.3152641862502i</v>
      </c>
      <c r="J173" t="str">
        <f t="shared" si="1"/>
        <v>0.682503215580696+3.3504897154976i</v>
      </c>
      <c r="K173" t="str">
        <f t="shared" si="8"/>
        <v>4.38893482298686+0.894037106219784i</v>
      </c>
      <c r="L173" t="str">
        <f t="shared" si="9"/>
        <v>0.683091892053543-0.0548738808316058i</v>
      </c>
      <c r="M173" t="str">
        <f t="shared" si="10"/>
        <v>5.0720267150404+0.839163225388178i</v>
      </c>
      <c r="N173" t="str">
        <f t="shared" si="11"/>
        <v>-0.0486458503519173i</v>
      </c>
      <c r="O173" t="str">
        <f t="shared" si="12"/>
        <v>0.998817023934104-0.0486266665464544i</v>
      </c>
      <c r="P173" t="str">
        <f t="shared" si="13"/>
        <v>0.00118297606589601+0.0486266665464544i</v>
      </c>
      <c r="Q173" t="str">
        <f t="shared" si="14"/>
        <v>-0.00118297606589601+0.0000191838054628968i</v>
      </c>
      <c r="R173" t="str">
        <f t="shared" si="15"/>
        <v>-0.333324568408545-41.1107733978498i</v>
      </c>
      <c r="S173" t="str">
        <f t="shared" si="16"/>
        <v>0.00526794429970864i</v>
      </c>
      <c r="T173" t="str">
        <f t="shared" si="17"/>
        <v>0.216569264377816-0.00175593526010064i</v>
      </c>
      <c r="U173" t="str">
        <f t="shared" si="18"/>
        <v>0.00005-0.0364365712206721i</v>
      </c>
      <c r="V173" t="str">
        <f t="shared" si="19"/>
        <v>0.00002-0.408089597671526i</v>
      </c>
      <c r="W173" t="str">
        <f t="shared" si="20"/>
        <v>0.0000422735816763117-0.0334499714295351i</v>
      </c>
      <c r="X173" t="str">
        <f t="shared" si="21"/>
        <v>0.00799995621813244-0.0314126514884561i</v>
      </c>
      <c r="Y173" t="str">
        <f t="shared" si="22"/>
        <v>0.009+0.0196035381584003i</v>
      </c>
      <c r="Z173" t="str">
        <f t="shared" si="23"/>
        <v>14.1986264603562-12.3105392846117i</v>
      </c>
      <c r="AA173" t="str">
        <f t="shared" si="24"/>
        <v>476.129601281985+330.746053059597i</v>
      </c>
      <c r="AB173" t="str">
        <f t="shared" si="25"/>
        <v>0.723861828550883-0.00586904384537227i</v>
      </c>
      <c r="AC173" t="str">
        <f t="shared" si="26"/>
        <v>4.6763716181713+0.577670279606672i</v>
      </c>
      <c r="AD173" t="str">
        <f t="shared" si="27"/>
        <v>0.15231208952816-0.0200700925533551i</v>
      </c>
      <c r="AE173" t="str">
        <f t="shared" si="28"/>
        <v>1.91554880178281-2.16001170884757i</v>
      </c>
      <c r="AF173" t="str">
        <f t="shared" si="29"/>
        <v>-2.83251882111574+1.71584107965818i</v>
      </c>
      <c r="AG173" t="str">
        <f t="shared" si="30"/>
        <v>1.28655340204159+0.14777077935207i</v>
      </c>
      <c r="AH173" t="str">
        <f t="shared" si="31"/>
        <v>-0.490475126966642+7.3666036870721i</v>
      </c>
      <c r="AI173">
        <f t="shared" si="32"/>
        <v>17.364555920497956</v>
      </c>
      <c r="AJ173">
        <f t="shared" si="33"/>
        <v>93.809182664359298</v>
      </c>
      <c r="AK173"/>
      <c r="AL173"/>
      <c r="AM173"/>
      <c r="AN173"/>
    </row>
    <row r="174" spans="1:40" x14ac:dyDescent="0.35">
      <c r="A174"/>
      <c r="B174">
        <f t="shared" si="34"/>
        <v>4000</v>
      </c>
      <c r="C174" s="237" t="str">
        <f t="shared" si="2"/>
        <v>-0.00201546392738379+0.25833608004804i</v>
      </c>
      <c r="D174" s="208" t="str">
        <f t="shared" si="3"/>
        <v>-2.52911309229573+1.98057661370164i</v>
      </c>
      <c r="E174" t="str">
        <f t="shared" si="4"/>
        <v>20500</v>
      </c>
      <c r="F174" t="str">
        <f t="shared" si="5"/>
        <v>0.327868852459016</v>
      </c>
      <c r="G174" t="str">
        <f t="shared" si="0"/>
        <v>0.327868852459016</v>
      </c>
      <c r="H174" t="str">
        <f t="shared" si="6"/>
        <v>0.304027995330032+0.323362962816817i</v>
      </c>
      <c r="I174" t="str">
        <f t="shared" si="7"/>
        <v>15.707963267949i</v>
      </c>
      <c r="J174" t="str">
        <f t="shared" si="1"/>
        <v>0.666012587067136+3.43639970820266i</v>
      </c>
      <c r="K174" t="str">
        <f t="shared" si="8"/>
        <v>4.4055671649622+0.853848048593031i</v>
      </c>
      <c r="L174" t="str">
        <f t="shared" si="9"/>
        <v>0.682864480817208-0.0562621666848627i</v>
      </c>
      <c r="M174" t="str">
        <f t="shared" si="10"/>
        <v>5.08843164577941+0.797585881908168i</v>
      </c>
      <c r="N174" t="str">
        <f t="shared" si="11"/>
        <v>-0.0498931798481203i</v>
      </c>
      <c r="O174" t="str">
        <f t="shared" si="12"/>
        <v>0.998755593479266-0.0498724823312312i</v>
      </c>
      <c r="P174" t="str">
        <f t="shared" si="13"/>
        <v>0.00124440652073399+0.0498724823312312i</v>
      </c>
      <c r="Q174" t="str">
        <f t="shared" si="14"/>
        <v>-0.00124440652073399+0.000020697516889101i</v>
      </c>
      <c r="R174" t="str">
        <f t="shared" si="15"/>
        <v>-0.333324113140631-40.0828671994358i</v>
      </c>
      <c r="S174" t="str">
        <f t="shared" si="16"/>
        <v>0.00540301979457296i</v>
      </c>
      <c r="T174" t="str">
        <f t="shared" si="17"/>
        <v>0.216568524901791-0.00180095678130731i</v>
      </c>
      <c r="U174" t="str">
        <f t="shared" si="18"/>
        <v>0.0000500000000000002-0.0355256569401553i</v>
      </c>
      <c r="V174" t="str">
        <f t="shared" si="19"/>
        <v>0.00002-0.397887357729739i</v>
      </c>
      <c r="W174" t="str">
        <f t="shared" si="20"/>
        <v>0.0000422735816402649-0.0326137223669859i</v>
      </c>
      <c r="X174" t="str">
        <f t="shared" si="21"/>
        <v>0.00762963688877453-0.0307188022681452i</v>
      </c>
      <c r="Y174" t="str">
        <f t="shared" si="22"/>
        <v>0.009+0.0201061929829747i</v>
      </c>
      <c r="Z174" t="str">
        <f t="shared" si="23"/>
        <v>13.9645521078332-13.2549672208236i</v>
      </c>
      <c r="AA174" t="str">
        <f t="shared" si="24"/>
        <v>512.7693909185+327.236321250423i</v>
      </c>
      <c r="AB174" t="str">
        <f t="shared" si="25"/>
        <v>0.723859356923761-0.00601952392738404i</v>
      </c>
      <c r="AC174" t="str">
        <f t="shared" si="26"/>
        <v>4.68810994616469+0.54671006752489i</v>
      </c>
      <c r="AD174" t="str">
        <f t="shared" si="27"/>
        <v>0.152183899048716-0.0190311222810589i</v>
      </c>
      <c r="AE174" t="str">
        <f t="shared" si="28"/>
        <v>1.8729230862281-2.28295369219224i</v>
      </c>
      <c r="AF174" t="str">
        <f t="shared" si="29"/>
        <v>-2.83314108762576+1.65721365088482i</v>
      </c>
      <c r="AG174" t="str">
        <f t="shared" si="30"/>
        <v>1.30503176919575+0.14495031071765i</v>
      </c>
      <c r="AH174" t="str">
        <f t="shared" si="31"/>
        <v>-0.348015614506714+7.37316041695943i</v>
      </c>
      <c r="AI174">
        <f t="shared" si="32"/>
        <v>17.362738418056431</v>
      </c>
      <c r="AJ174">
        <f t="shared" si="33"/>
        <v>92.702374119522759</v>
      </c>
      <c r="AK174"/>
      <c r="AL174"/>
      <c r="AM174"/>
      <c r="AN174"/>
    </row>
    <row r="175" spans="1:40" x14ac:dyDescent="0.35">
      <c r="A175"/>
      <c r="B175">
        <f t="shared" si="34"/>
        <v>4100</v>
      </c>
      <c r="C175" s="237" t="str">
        <f t="shared" si="2"/>
        <v>-0.00191835320708646+0.252035939198048i</v>
      </c>
      <c r="D175" s="208" t="str">
        <f t="shared" si="3"/>
        <v>-2.52836857677345+1.9322755338517i</v>
      </c>
      <c r="E175" t="str">
        <f t="shared" si="4"/>
        <v>20500</v>
      </c>
      <c r="F175" t="str">
        <f t="shared" si="5"/>
        <v>0.327868852459016</v>
      </c>
      <c r="G175" t="str">
        <f t="shared" si="0"/>
        <v>0.327868852459016</v>
      </c>
      <c r="H175" t="str">
        <f t="shared" si="6"/>
        <v>0.30548757467173+0.33120580488i</v>
      </c>
      <c r="I175" t="str">
        <f t="shared" si="7"/>
        <v>16.1006623496477i</v>
      </c>
      <c r="J175" t="str">
        <f t="shared" si="1"/>
        <v>0.64910447428741+3.52230970090773i</v>
      </c>
      <c r="K175" t="str">
        <f t="shared" si="8"/>
        <v>4.4209159064966+0.81470300428602i</v>
      </c>
      <c r="L175" t="str">
        <f t="shared" si="9"/>
        <v>0.682631469496298-0.0576490427676814i</v>
      </c>
      <c r="M175" t="str">
        <f t="shared" si="10"/>
        <v>5.1035473759929+0.757053961518339i</v>
      </c>
      <c r="N175" t="str">
        <f t="shared" si="11"/>
        <v>-0.0511405093443233i</v>
      </c>
      <c r="O175" t="str">
        <f t="shared" si="12"/>
        <v>0.998692609129844-0.0511182205228703i</v>
      </c>
      <c r="P175" t="str">
        <f t="shared" si="13"/>
        <v>0.00130739087015597+0.0511182205228703i</v>
      </c>
      <c r="Q175" t="str">
        <f t="shared" si="14"/>
        <v>-0.00130739087015597+0.0000222888214529982i</v>
      </c>
      <c r="R175" t="str">
        <f t="shared" si="15"/>
        <v>-0.333323646341792-39.1050993862382i</v>
      </c>
      <c r="S175" t="str">
        <f t="shared" si="16"/>
        <v>0.00553809528943728i</v>
      </c>
      <c r="T175" t="str">
        <f t="shared" si="17"/>
        <v>0.216567766703902-0.00184597811566354i</v>
      </c>
      <c r="U175" t="str">
        <f t="shared" si="18"/>
        <v>0.0000499999999999998-0.0346591775025904i</v>
      </c>
      <c r="V175" t="str">
        <f t="shared" si="19"/>
        <v>0.00002-0.388182788029013i</v>
      </c>
      <c r="W175" t="str">
        <f t="shared" si="20"/>
        <v>0.0000422735816033051-0.0318182659471465i</v>
      </c>
      <c r="X175" t="str">
        <f t="shared" si="21"/>
        <v>0.00728409890093084-0.0300528277904561i</v>
      </c>
      <c r="Y175" t="str">
        <f t="shared" si="22"/>
        <v>0.009+0.020608847807549i</v>
      </c>
      <c r="Z175" t="str">
        <f t="shared" si="23"/>
        <v>13.6279231263712-14.2428575067282i</v>
      </c>
      <c r="AA175" t="str">
        <f t="shared" si="24"/>
        <v>551.441575467888+319.809111461723i</v>
      </c>
      <c r="AB175" t="str">
        <f t="shared" si="25"/>
        <v>0.723856822720619-0.00617000338486628i</v>
      </c>
      <c r="AC175" t="str">
        <f t="shared" si="26"/>
        <v>4.69890861369547+0.516509770628021i</v>
      </c>
      <c r="AD175" t="str">
        <f t="shared" si="27"/>
        <v>0.15206616097606-0.0180283696226796i</v>
      </c>
      <c r="AE175" t="str">
        <f t="shared" si="28"/>
        <v>1.81557045228967-2.4115458976889i</v>
      </c>
      <c r="AF175" t="str">
        <f t="shared" si="29"/>
        <v>-2.83385615144518+1.6010697289717i</v>
      </c>
      <c r="AG175" t="str">
        <f t="shared" si="30"/>
        <v>1.32442888971993+0.14005979562383i</v>
      </c>
      <c r="AH175" t="str">
        <f t="shared" si="31"/>
        <v>-0.189591872799375+7.3747887435891i</v>
      </c>
      <c r="AI175">
        <f t="shared" si="32"/>
        <v>17.357861016659054</v>
      </c>
      <c r="AJ175">
        <f t="shared" si="33"/>
        <v>91.472641775200131</v>
      </c>
      <c r="AK175"/>
      <c r="AL175"/>
      <c r="AM175"/>
      <c r="AN175"/>
    </row>
    <row r="176" spans="1:40" x14ac:dyDescent="0.35">
      <c r="A176"/>
      <c r="B176">
        <f t="shared" si="34"/>
        <v>4200</v>
      </c>
      <c r="C176" s="237" t="str">
        <f t="shared" si="2"/>
        <v>-0.00182809553912362+0.24603575413563i</v>
      </c>
      <c r="D176" s="208" t="str">
        <f t="shared" si="3"/>
        <v>-2.52767660131907+1.88627411503983i</v>
      </c>
      <c r="E176" t="str">
        <f t="shared" si="4"/>
        <v>20500</v>
      </c>
      <c r="F176" t="str">
        <f t="shared" si="5"/>
        <v>0.327868852459016</v>
      </c>
      <c r="G176" t="str">
        <f t="shared" si="0"/>
        <v>0.327868852459016</v>
      </c>
      <c r="H176" t="str">
        <f t="shared" si="6"/>
        <v>0.306981873145144+0.339041234628008i</v>
      </c>
      <c r="I176" t="str">
        <f t="shared" si="7"/>
        <v>16.4933614313464i</v>
      </c>
      <c r="J176" t="str">
        <f t="shared" si="1"/>
        <v>0.631778877241518+3.60821969361279i</v>
      </c>
      <c r="K176" t="str">
        <f t="shared" si="8"/>
        <v>4.43508157104794+0.776557719140897i</v>
      </c>
      <c r="L176" t="str">
        <f t="shared" si="9"/>
        <v>0.682392869709037-0.0590344754802516i</v>
      </c>
      <c r="M176" t="str">
        <f t="shared" si="10"/>
        <v>5.11747444075698+0.717523243660645i</v>
      </c>
      <c r="N176" t="str">
        <f t="shared" si="11"/>
        <v>-0.0523878388405263i</v>
      </c>
      <c r="O176" t="str">
        <f t="shared" si="12"/>
        <v>0.99862807098383-0.0523638791832142i</v>
      </c>
      <c r="P176" t="str">
        <f t="shared" si="13"/>
        <v>0.00137192901617+0.0523638791832142i</v>
      </c>
      <c r="Q176" t="str">
        <f t="shared" si="14"/>
        <v>-0.00137192901617+0.0000239596573120976i</v>
      </c>
      <c r="R176" t="str">
        <f t="shared" si="15"/>
        <v>-0.333323168018321-38.1738886449826i</v>
      </c>
      <c r="S176" t="str">
        <f t="shared" si="16"/>
        <v>0.0056731707843016i</v>
      </c>
      <c r="T176" t="str">
        <f t="shared" si="17"/>
        <v>0.216566989783898-0.00189099925853239i</v>
      </c>
      <c r="U176" t="str">
        <f t="shared" si="18"/>
        <v>0.00005-0.033833958990624i</v>
      </c>
      <c r="V176" t="str">
        <f t="shared" si="19"/>
        <v>0.00002-0.378940340694988i</v>
      </c>
      <c r="W176" t="str">
        <f t="shared" si="20"/>
        <v>0.0000422735815654331-0.0310606884098238i</v>
      </c>
      <c r="X176" t="str">
        <f t="shared" si="21"/>
        <v>0.00696122116698333-0.0294132359518795i</v>
      </c>
      <c r="Y176" t="str">
        <f t="shared" si="22"/>
        <v>0.009+0.0211115026321234i</v>
      </c>
      <c r="Z176" t="str">
        <f t="shared" si="23"/>
        <v>13.1719403274862-15.2625474562022i</v>
      </c>
      <c r="AA176" t="str">
        <f t="shared" si="24"/>
        <v>591.741949900352+307.776191482576i</v>
      </c>
      <c r="AB176" t="str">
        <f t="shared" si="25"/>
        <v>0.723854225940617-0.00632048220232046i</v>
      </c>
      <c r="AC176" t="str">
        <f t="shared" si="26"/>
        <v>4.70884059297634+0.487037326010743i</v>
      </c>
      <c r="AD176" t="str">
        <f t="shared" si="27"/>
        <v>0.15195793550789-0.0170593306764334i</v>
      </c>
      <c r="AE176" t="str">
        <f t="shared" si="28"/>
        <v>1.74121201477781-2.54396968773253i</v>
      </c>
      <c r="AF176" t="str">
        <f t="shared" si="29"/>
        <v>-2.83465847446421+1.54723288041182i</v>
      </c>
      <c r="AG176" t="str">
        <f t="shared" si="30"/>
        <v>1.34451663400408+0.132761013268895i</v>
      </c>
      <c r="AH176" t="str">
        <f t="shared" si="31"/>
        <v>-0.0158723123290352+7.36878420753037i</v>
      </c>
      <c r="AI176">
        <f t="shared" si="32"/>
        <v>17.347936920562514</v>
      </c>
      <c r="AJ176">
        <f t="shared" si="33"/>
        <v>90.123414538340299</v>
      </c>
      <c r="AK176"/>
      <c r="AL176"/>
      <c r="AM176"/>
      <c r="AN176"/>
    </row>
    <row r="177" spans="1:40" x14ac:dyDescent="0.35">
      <c r="A177"/>
      <c r="B177">
        <f t="shared" si="34"/>
        <v>4300</v>
      </c>
      <c r="C177" s="237" t="str">
        <f t="shared" si="2"/>
        <v>-0.00174406095990769+0.240314602284718i</v>
      </c>
      <c r="D177" s="208" t="str">
        <f t="shared" si="3"/>
        <v>-2.52703233621175+1.84241195084951i</v>
      </c>
      <c r="E177" t="str">
        <f t="shared" si="4"/>
        <v>20500</v>
      </c>
      <c r="F177" t="str">
        <f t="shared" si="5"/>
        <v>0.327868852459016</v>
      </c>
      <c r="G177" t="str">
        <f t="shared" si="0"/>
        <v>0.327868852459016</v>
      </c>
      <c r="H177" t="str">
        <f t="shared" si="6"/>
        <v>0.308510806672591+0.346868851023714i</v>
      </c>
      <c r="I177" t="str">
        <f t="shared" si="7"/>
        <v>16.8860605130451i</v>
      </c>
      <c r="J177" t="str">
        <f t="shared" si="1"/>
        <v>0.614035795929459+3.69412968631786i</v>
      </c>
      <c r="K177" t="str">
        <f t="shared" si="8"/>
        <v>4.44815494972289+0.739369377065134i</v>
      </c>
      <c r="L177" t="str">
        <f t="shared" si="9"/>
        <v>0.682148693339917-0.0604184313420705i</v>
      </c>
      <c r="M177" t="str">
        <f t="shared" si="10"/>
        <v>5.13030364306281+0.678950945723063i</v>
      </c>
      <c r="N177" t="str">
        <f t="shared" si="11"/>
        <v>-0.0536351683367293i</v>
      </c>
      <c r="O177" t="str">
        <f t="shared" si="12"/>
        <v>0.998561979141635-0.0536094563742288i</v>
      </c>
      <c r="P177" t="str">
        <f t="shared" si="13"/>
        <v>0.00143802085836497+0.0536094563742288i</v>
      </c>
      <c r="Q177" t="str">
        <f t="shared" si="14"/>
        <v>-0.00143802085836497+0.0000257119625005006i</v>
      </c>
      <c r="R177" t="str">
        <f t="shared" si="15"/>
        <v>-0.333322678164758-37.2859868078646i</v>
      </c>
      <c r="S177" t="str">
        <f t="shared" si="16"/>
        <v>0.00580824627916592i</v>
      </c>
      <c r="T177" t="str">
        <f t="shared" si="17"/>
        <v>0.216566194141809-0.00193602020521208i</v>
      </c>
      <c r="U177" t="str">
        <f t="shared" si="18"/>
        <v>0.0000499999999999998-0.0330471227350281i</v>
      </c>
      <c r="V177" t="str">
        <f t="shared" si="19"/>
        <v>0.00002-0.370127774632315i</v>
      </c>
      <c r="W177" t="str">
        <f t="shared" si="20"/>
        <v>0.0000422735815266481-0.0303383470422838i</v>
      </c>
      <c r="X177" t="str">
        <f t="shared" si="21"/>
        <v>0.00665910030788263-0.0287986234280014i</v>
      </c>
      <c r="Y177" t="str">
        <f t="shared" si="22"/>
        <v>0.009+0.0216141574566978i</v>
      </c>
      <c r="Z177" t="str">
        <f t="shared" si="23"/>
        <v>12.5803146879541-16.2972733640166i</v>
      </c>
      <c r="AA177" t="str">
        <f t="shared" si="24"/>
        <v>633.066127791717+290.453599713835i</v>
      </c>
      <c r="AB177" t="str">
        <f t="shared" si="25"/>
        <v>0.723851566583856-0.00647096036403135i</v>
      </c>
      <c r="AC177" t="str">
        <f t="shared" si="26"/>
        <v>4.71797179374077+0.458261714165525i</v>
      </c>
      <c r="AD177" t="str">
        <f t="shared" si="27"/>
        <v>0.151858389229153-0.0161217254888018i</v>
      </c>
      <c r="AE177" t="str">
        <f t="shared" si="28"/>
        <v>1.64768615711792-2.67769406184869i</v>
      </c>
      <c r="AF177" t="str">
        <f t="shared" si="29"/>
        <v>-2.83554314288434+1.4955430998258i</v>
      </c>
      <c r="AG177" t="str">
        <f t="shared" si="30"/>
        <v>1.36496483663058+0.122724144840804i</v>
      </c>
      <c r="AH177" t="str">
        <f t="shared" si="31"/>
        <v>0.172048795618796+7.35241515981728i</v>
      </c>
      <c r="AI177">
        <f t="shared" si="32"/>
        <v>17.330977871961213</v>
      </c>
      <c r="AJ177">
        <f t="shared" si="33"/>
        <v>88.659505622801191</v>
      </c>
      <c r="AK177"/>
      <c r="AL177"/>
      <c r="AM177"/>
      <c r="AN177"/>
    </row>
    <row r="178" spans="1:40" x14ac:dyDescent="0.35">
      <c r="A178"/>
      <c r="B178">
        <f t="shared" si="34"/>
        <v>4400</v>
      </c>
      <c r="C178" s="237" t="str">
        <f t="shared" si="2"/>
        <v>-0.00166569026195122+0.234853462619779i</v>
      </c>
      <c r="D178" s="208" t="str">
        <f t="shared" si="3"/>
        <v>-2.52643149419408+1.80054321341831i</v>
      </c>
      <c r="E178" t="str">
        <f t="shared" si="4"/>
        <v>20500</v>
      </c>
      <c r="F178" t="str">
        <f t="shared" si="5"/>
        <v>0.327868852459016</v>
      </c>
      <c r="G178" t="str">
        <f t="shared" si="0"/>
        <v>0.327868852459016</v>
      </c>
      <c r="H178" t="str">
        <f t="shared" si="6"/>
        <v>0.310074288632097+0.354688269823069i</v>
      </c>
      <c r="I178" t="str">
        <f t="shared" si="7"/>
        <v>17.2787595947439i</v>
      </c>
      <c r="J178" t="str">
        <f t="shared" si="1"/>
        <v>0.595875230351235+3.78003967902292i</v>
      </c>
      <c r="K178" t="str">
        <f t="shared" si="8"/>
        <v>4.46021817267887+0.703096728272643i</v>
      </c>
      <c r="L178" t="str">
        <f t="shared" si="9"/>
        <v>0.681898952538233-0.0618008769945525i</v>
      </c>
      <c r="M178" t="str">
        <f t="shared" si="10"/>
        <v>5.1421171252171+0.641295851278091i</v>
      </c>
      <c r="N178" t="str">
        <f t="shared" si="11"/>
        <v>-0.0548824978329323i</v>
      </c>
      <c r="O178" t="str">
        <f t="shared" si="12"/>
        <v>0.998494333706087-0.054854950158007i</v>
      </c>
      <c r="P178" t="str">
        <f t="shared" si="13"/>
        <v>0.00150566629391302+0.054854950158007i</v>
      </c>
      <c r="Q178" t="str">
        <f t="shared" si="14"/>
        <v>-0.00150566629391302+0.000027547674925299i</v>
      </c>
      <c r="R178" t="str">
        <f t="shared" si="15"/>
        <v>-0.333322176783623-36.4384409950455i</v>
      </c>
      <c r="S178" t="str">
        <f t="shared" si="16"/>
        <v>0.00594332177403026i</v>
      </c>
      <c r="T178" t="str">
        <f t="shared" si="17"/>
        <v>0.216565379777571-0.00198104095104527i</v>
      </c>
      <c r="U178" t="str">
        <f t="shared" si="18"/>
        <v>0.00005-0.0322960517637775i</v>
      </c>
      <c r="V178" t="str">
        <f t="shared" si="19"/>
        <v>0.00002-0.361715779754307i</v>
      </c>
      <c r="W178" t="str">
        <f t="shared" si="20"/>
        <v>0.000042273581486951-0.0296488393784052i</v>
      </c>
      <c r="X178" t="str">
        <f t="shared" si="21"/>
        <v>0.00637602494444692-0.028207671357615i</v>
      </c>
      <c r="Y178" t="str">
        <f t="shared" si="22"/>
        <v>0.009+0.0221168122812721i</v>
      </c>
      <c r="Z178" t="str">
        <f t="shared" si="23"/>
        <v>11.8388200566435-17.3245993459699i</v>
      </c>
      <c r="AA178" t="str">
        <f t="shared" si="24"/>
        <v>674.582561227948+267.220385674634i</v>
      </c>
      <c r="AB178" t="str">
        <f t="shared" si="25"/>
        <v>0.723848844650123-0.00662143785443222i</v>
      </c>
      <c r="AC178" t="str">
        <f t="shared" si="26"/>
        <v>4.72636184076955+0.430153052041727i</v>
      </c>
      <c r="AD178" t="str">
        <f t="shared" si="27"/>
        <v>0.151766781012641-0.0152134737728545i</v>
      </c>
      <c r="AE178" t="str">
        <f t="shared" si="28"/>
        <v>1.53317227320955-2.80940825350486i</v>
      </c>
      <c r="AF178" t="str">
        <f t="shared" si="29"/>
        <v>-2.83650578282618+1.44585494359524i</v>
      </c>
      <c r="AG178" t="str">
        <f t="shared" si="30"/>
        <v>1.38532935850938+0.109658609819984i</v>
      </c>
      <c r="AH178" t="str">
        <f t="shared" si="31"/>
        <v>0.372602006773979+7.32301556131472i</v>
      </c>
      <c r="AI178">
        <f t="shared" si="32"/>
        <v>17.305027936778554</v>
      </c>
      <c r="AJ178">
        <f t="shared" si="33"/>
        <v>87.087248012473268</v>
      </c>
      <c r="AK178"/>
      <c r="AL178"/>
      <c r="AM178"/>
      <c r="AN178"/>
    </row>
    <row r="179" spans="1:40" x14ac:dyDescent="0.35">
      <c r="A179"/>
      <c r="B179">
        <f t="shared" si="34"/>
        <v>4500</v>
      </c>
      <c r="C179" s="237" t="str">
        <f t="shared" si="2"/>
        <v>-0.00159248566730655+0.2296350044471i</v>
      </c>
      <c r="D179" s="208" t="str">
        <f t="shared" si="3"/>
        <v>-2.52587025896848+1.76053503409443i</v>
      </c>
      <c r="E179" t="str">
        <f t="shared" si="4"/>
        <v>20500</v>
      </c>
      <c r="F179" t="str">
        <f t="shared" si="5"/>
        <v>0.327868852459016</v>
      </c>
      <c r="G179" t="str">
        <f t="shared" si="0"/>
        <v>0.327868852459016</v>
      </c>
      <c r="H179" t="str">
        <f t="shared" si="6"/>
        <v>0.311672229948293+0.36249912184193i</v>
      </c>
      <c r="I179" t="str">
        <f t="shared" si="7"/>
        <v>17.6714586764426i</v>
      </c>
      <c r="J179" t="str">
        <f t="shared" si="1"/>
        <v>0.577297180506844+3.86594967172799i</v>
      </c>
      <c r="K179" t="str">
        <f t="shared" si="8"/>
        <v>4.47134565139115+0.66770016601532i</v>
      </c>
      <c r="L179" t="str">
        <f t="shared" si="9"/>
        <v>0.681643659716582-0.0631817792036178i</v>
      </c>
      <c r="M179" t="str">
        <f t="shared" si="10"/>
        <v>5.15298931110773+0.604518386811702i</v>
      </c>
      <c r="N179" t="str">
        <f t="shared" si="11"/>
        <v>-0.0561298273291353i</v>
      </c>
      <c r="O179" t="str">
        <f t="shared" si="12"/>
        <v>0.99842513478243-0.0561003585967713i</v>
      </c>
      <c r="P179" t="str">
        <f t="shared" si="13"/>
        <v>0.00157486521757+0.0561003585967713i</v>
      </c>
      <c r="Q179" t="str">
        <f t="shared" si="14"/>
        <v>-0.00157486521757+0.0000294687323640005i</v>
      </c>
      <c r="R179" t="str">
        <f t="shared" si="15"/>
        <v>-0.333321663873305-35.6285608048748i</v>
      </c>
      <c r="S179" t="str">
        <f t="shared" si="16"/>
        <v>0.00607839726889458i</v>
      </c>
      <c r="T179" t="str">
        <f t="shared" si="17"/>
        <v>0.216564546690995-0.00202606149135089i</v>
      </c>
      <c r="U179" t="str">
        <f t="shared" si="18"/>
        <v>0.0000500000000000002-0.0315783617245824i</v>
      </c>
      <c r="V179" t="str">
        <f t="shared" si="19"/>
        <v>0.00002-0.353677651315323i</v>
      </c>
      <c r="W179" t="str">
        <f t="shared" si="20"/>
        <v>0.0000422735814463414-0.0289899765046103i</v>
      </c>
      <c r="X179" t="str">
        <f t="shared" si="21"/>
        <v>0.00611045337938521-0.0276391408578448i</v>
      </c>
      <c r="Y179" t="str">
        <f t="shared" si="22"/>
        <v>0.009+0.0226194671058465i</v>
      </c>
      <c r="Z179" t="str">
        <f t="shared" si="23"/>
        <v>10.9372920802931-18.3163301174232i</v>
      </c>
      <c r="AA179" t="str">
        <f t="shared" si="24"/>
        <v>715.223050948398+237.596204794743i</v>
      </c>
      <c r="AB179" t="str">
        <f t="shared" si="25"/>
        <v>0.723846060138784-0.00677191465787706i</v>
      </c>
      <c r="AC179" t="str">
        <f t="shared" si="26"/>
        <v>4.7340647577072+0.40268264872733i</v>
      </c>
      <c r="AD179" t="str">
        <f t="shared" si="27"/>
        <v>0.151682450047634-0.0143326736918933i</v>
      </c>
      <c r="AE179" t="str">
        <f t="shared" si="28"/>
        <v>1.39647327681941-2.93502646655178i</v>
      </c>
      <c r="AF179" t="str">
        <f t="shared" si="29"/>
        <v>-2.83754248891677+1.3980359122525i</v>
      </c>
      <c r="AG179" t="str">
        <f t="shared" si="30"/>
        <v>1.40504966833119+0.0933529794100226i</v>
      </c>
      <c r="AH179" t="str">
        <f t="shared" si="31"/>
        <v>0.583717695044362+7.27809880387319i</v>
      </c>
      <c r="AI179">
        <f t="shared" si="32"/>
        <v>17.26820483072375</v>
      </c>
      <c r="AJ179">
        <f t="shared" si="33"/>
        <v>85.414581791624258</v>
      </c>
      <c r="AK179"/>
      <c r="AL179"/>
      <c r="AM179"/>
      <c r="AN179"/>
    </row>
    <row r="180" spans="1:40" x14ac:dyDescent="0.35">
      <c r="A180"/>
      <c r="B180">
        <f t="shared" si="34"/>
        <v>4600</v>
      </c>
      <c r="C180" s="237" t="str">
        <f t="shared" si="2"/>
        <v>-0.00152400290435258+0.224643403726819i</v>
      </c>
      <c r="D180" s="208" t="str">
        <f t="shared" si="3"/>
        <v>-2.5253452244525+1.72226609523895i</v>
      </c>
      <c r="E180" t="str">
        <f t="shared" si="4"/>
        <v>20500</v>
      </c>
      <c r="F180" t="str">
        <f t="shared" si="5"/>
        <v>0.327868852459016</v>
      </c>
      <c r="G180" t="str">
        <f t="shared" si="0"/>
        <v>0.327868852459016</v>
      </c>
      <c r="H180" t="str">
        <f t="shared" si="6"/>
        <v>0.313304539171935+0.37030105145136i</v>
      </c>
      <c r="I180" t="str">
        <f t="shared" si="7"/>
        <v>18.0641577581413i</v>
      </c>
      <c r="J180" t="str">
        <f t="shared" si="1"/>
        <v>0.558301646396288+3.95185966443306i</v>
      </c>
      <c r="K180" t="str">
        <f t="shared" si="8"/>
        <v>4.48160490827337+0.633141763941069i</v>
      </c>
      <c r="L180" t="str">
        <f t="shared" si="9"/>
        <v>0.681382827549343-0.064561104862259i</v>
      </c>
      <c r="M180" t="str">
        <f t="shared" si="10"/>
        <v>5.16298773582271+0.56858065907881i</v>
      </c>
      <c r="N180" t="str">
        <f t="shared" si="11"/>
        <v>-0.0573771568253383i</v>
      </c>
      <c r="O180" t="str">
        <f t="shared" si="12"/>
        <v>0.998354382478326-0.057345679752877i</v>
      </c>
      <c r="P180" t="str">
        <f t="shared" si="13"/>
        <v>0.00164561752167403+0.057345679752877i</v>
      </c>
      <c r="Q180" t="str">
        <f t="shared" si="14"/>
        <v>-0.00164561752167403+0.0000314770724613028i</v>
      </c>
      <c r="R180" t="str">
        <f t="shared" si="15"/>
        <v>-0.33332113943255-34.85388978369i</v>
      </c>
      <c r="S180" t="str">
        <f t="shared" si="16"/>
        <v>0.0062134727637589i</v>
      </c>
      <c r="T180" t="str">
        <f t="shared" si="17"/>
        <v>0.216563694882012-0.00207108182144923i</v>
      </c>
      <c r="U180" t="str">
        <f t="shared" si="18"/>
        <v>0.00005-0.030891875600135i</v>
      </c>
      <c r="V180" t="str">
        <f t="shared" si="19"/>
        <v>0.00002-0.345989006721512i</v>
      </c>
      <c r="W180" t="str">
        <f t="shared" si="20"/>
        <v>0.0000422735814048186-0.0283597598476329i</v>
      </c>
      <c r="X180" t="str">
        <f t="shared" si="21"/>
        <v>0.00586099418210043-0.0270918685008054i</v>
      </c>
      <c r="Y180" t="str">
        <f t="shared" si="22"/>
        <v>0.009+0.0231221219304209i</v>
      </c>
      <c r="Z180" t="str">
        <f t="shared" si="23"/>
        <v>9.87192434558179-19.2391828361033i</v>
      </c>
      <c r="AA180" t="str">
        <f t="shared" si="24"/>
        <v>753.7019167447+201.332801993374i</v>
      </c>
      <c r="AB180" t="str">
        <f t="shared" si="25"/>
        <v>0.72384321304961-0.0069223907587244i</v>
      </c>
      <c r="AC180" t="str">
        <f t="shared" si="26"/>
        <v>4.74112956913364+0.375823032555604i</v>
      </c>
      <c r="AD180" t="str">
        <f t="shared" si="27"/>
        <v>0.151604805638071-0.0134775832703732i</v>
      </c>
      <c r="AE180" t="str">
        <f t="shared" si="28"/>
        <v>1.23733348295816-3.04980225690915i</v>
      </c>
      <c r="AF180" t="str">
        <f t="shared" si="29"/>
        <v>-2.83864976362443+1.35196504378759i</v>
      </c>
      <c r="AG180" t="str">
        <f t="shared" si="30"/>
        <v>1.42346149016778+0.0737210826943217i</v>
      </c>
      <c r="AH180" t="str">
        <f t="shared" si="31"/>
        <v>0.802833854260937+7.21548588572875i</v>
      </c>
      <c r="AI180">
        <f t="shared" si="32"/>
        <v>17.218747143640552</v>
      </c>
      <c r="AJ180">
        <f t="shared" si="33"/>
        <v>83.651076647270756</v>
      </c>
      <c r="AK180"/>
      <c r="AL180"/>
      <c r="AM180"/>
      <c r="AN180"/>
    </row>
    <row r="181" spans="1:40" x14ac:dyDescent="0.35">
      <c r="A181"/>
      <c r="B181">
        <f t="shared" si="34"/>
        <v>4700</v>
      </c>
      <c r="C181" s="237" t="str">
        <f t="shared" si="2"/>
        <v>-0.0014598444516948+0.219864182835464i</v>
      </c>
      <c r="D181" s="208" t="str">
        <f t="shared" si="3"/>
        <v>-2.52485334298212+1.68562540173856i</v>
      </c>
      <c r="E181" t="str">
        <f t="shared" si="4"/>
        <v>20500</v>
      </c>
      <c r="F181" t="str">
        <f t="shared" si="5"/>
        <v>0.327868852459016</v>
      </c>
      <c r="G181" t="str">
        <f t="shared" si="0"/>
        <v>0.327868852459016</v>
      </c>
      <c r="H181" t="str">
        <f t="shared" si="6"/>
        <v>0.314971122549961+0.37809371526738i</v>
      </c>
      <c r="I181" t="str">
        <f t="shared" si="7"/>
        <v>18.45685683984i</v>
      </c>
      <c r="J181" t="str">
        <f t="shared" si="1"/>
        <v>0.538888628019565+4.03776965713813i</v>
      </c>
      <c r="K181" t="str">
        <f t="shared" si="8"/>
        <v>4.49105730799841+0.599385283602301i</v>
      </c>
      <c r="L181" t="str">
        <f t="shared" si="9"/>
        <v>0.68111646897112-0.0659388209930873i</v>
      </c>
      <c r="M181" t="str">
        <f t="shared" si="10"/>
        <v>5.17217377696953+0.533446462609214i</v>
      </c>
      <c r="N181" t="str">
        <f t="shared" si="11"/>
        <v>-0.0586244863215413i</v>
      </c>
      <c r="O181" t="str">
        <f t="shared" si="12"/>
        <v>0.998282076903855-0.0585909116888154i</v>
      </c>
      <c r="P181" t="str">
        <f t="shared" si="13"/>
        <v>0.00171792309614505+0.0585909116888154i</v>
      </c>
      <c r="Q181" t="str">
        <f t="shared" si="14"/>
        <v>-0.00171792309614505+0.000033574632725894i</v>
      </c>
      <c r="R181" t="str">
        <f t="shared" si="15"/>
        <v>-0.333320603463512-34.112180537742i</v>
      </c>
      <c r="S181" t="str">
        <f t="shared" si="16"/>
        <v>0.00634854825862323i</v>
      </c>
      <c r="T181" t="str">
        <f t="shared" si="17"/>
        <v>0.216562824350723-0.00211610193668152i</v>
      </c>
      <c r="U181" t="str">
        <f t="shared" si="18"/>
        <v>0.0000500000000000001-0.030234601651196i</v>
      </c>
      <c r="V181" t="str">
        <f t="shared" si="19"/>
        <v>0.00002-0.338627538493394i</v>
      </c>
      <c r="W181" t="str">
        <f t="shared" si="20"/>
        <v>0.0000422735813623837-0.0277563609255485i</v>
      </c>
      <c r="X181" t="str">
        <f t="shared" si="21"/>
        <v>0.00562638926338974-0.0265647618443101i</v>
      </c>
      <c r="Y181" t="str">
        <f t="shared" si="22"/>
        <v>0.009+0.0236247767549952i</v>
      </c>
      <c r="Z181" t="str">
        <f t="shared" si="23"/>
        <v>8.64754398621105-20.0564532004723i</v>
      </c>
      <c r="AA181" t="str">
        <f t="shared" si="24"/>
        <v>788.573956754061+158.507724150485i</v>
      </c>
      <c r="AB181" t="str">
        <f t="shared" si="25"/>
        <v>0.723840303382938-0.00707286614140273i</v>
      </c>
      <c r="AC181" t="str">
        <f t="shared" si="26"/>
        <v>4.74760083129454+0.34954795654903i</v>
      </c>
      <c r="AD181" t="str">
        <f t="shared" si="27"/>
        <v>0.151533318478066-0.0126466040634113i</v>
      </c>
      <c r="AE181" t="str">
        <f t="shared" si="28"/>
        <v>1.05674501437289-3.14858297528214i</v>
      </c>
      <c r="AF181" t="str">
        <f t="shared" si="29"/>
        <v>-2.83982446553208+1.30753168647118i</v>
      </c>
      <c r="AG181" t="str">
        <f t="shared" si="30"/>
        <v>1.43982932291754+0.0508480361976964i</v>
      </c>
      <c r="AH181" t="str">
        <f t="shared" si="31"/>
        <v>1.02694321303289+7.1334375169521i</v>
      </c>
      <c r="AI181">
        <f t="shared" si="32"/>
        <v>17.155064869751872</v>
      </c>
      <c r="AJ181">
        <f t="shared" si="33"/>
        <v>81.807875342380186</v>
      </c>
      <c r="AK181"/>
      <c r="AL181"/>
      <c r="AM181"/>
      <c r="AN181"/>
    </row>
    <row r="182" spans="1:40" x14ac:dyDescent="0.35">
      <c r="A182"/>
      <c r="B182">
        <f t="shared" si="34"/>
        <v>4800</v>
      </c>
      <c r="C182" s="237" t="str">
        <f t="shared" si="2"/>
        <v>-0.00139965375675802+0.215284070351825i</v>
      </c>
      <c r="D182" s="208" t="str">
        <f t="shared" si="3"/>
        <v>-2.5243918809876+1.65051120603066i</v>
      </c>
      <c r="E182" t="str">
        <f t="shared" si="4"/>
        <v>20500</v>
      </c>
      <c r="F182" t="str">
        <f t="shared" si="5"/>
        <v>0.327868852459016</v>
      </c>
      <c r="G182" t="str">
        <f t="shared" si="0"/>
        <v>0.327868852459016</v>
      </c>
      <c r="H182" t="str">
        <f t="shared" si="6"/>
        <v>0.316671884087721+0.385876781006739i</v>
      </c>
      <c r="I182" t="str">
        <f t="shared" si="7"/>
        <v>18.8495559215388i</v>
      </c>
      <c r="J182" t="str">
        <f t="shared" si="1"/>
        <v>0.519058125376676+4.12367964984319i</v>
      </c>
      <c r="K182" t="str">
        <f t="shared" si="8"/>
        <v>4.49975870299012+0.566396159582923i</v>
      </c>
      <c r="L182" t="str">
        <f t="shared" si="9"/>
        <v>0.680844597175157-0.0673148947508559i</v>
      </c>
      <c r="M182" t="str">
        <f t="shared" si="10"/>
        <v>5.18060330016528+0.499081264832067i</v>
      </c>
      <c r="N182" t="str">
        <f t="shared" si="11"/>
        <v>-0.0598718158177443i</v>
      </c>
      <c r="O182" t="str">
        <f t="shared" si="12"/>
        <v>0.99820821817151-0.0598360524672164i</v>
      </c>
      <c r="P182" t="str">
        <f t="shared" si="13"/>
        <v>0.00179178182849005+0.0598360524672164i</v>
      </c>
      <c r="Q182" t="str">
        <f t="shared" si="14"/>
        <v>-0.00179178182849005+0.0000357633505278995i</v>
      </c>
      <c r="R182" t="str">
        <f t="shared" si="15"/>
        <v>-0.333320055965796-33.4013729560201i</v>
      </c>
      <c r="S182" t="str">
        <f t="shared" si="16"/>
        <v>0.00648362375348755i</v>
      </c>
      <c r="T182" t="str">
        <f t="shared" si="17"/>
        <v>0.216561935096749-0.00216112183237363i</v>
      </c>
      <c r="U182" t="str">
        <f t="shared" si="18"/>
        <v>0.0000499999999999998-0.029604714116796i</v>
      </c>
      <c r="V182" t="str">
        <f t="shared" si="19"/>
        <v>0.00002-0.331572798108115i</v>
      </c>
      <c r="W182" t="str">
        <f t="shared" si="20"/>
        <v>0.0000422735813190357-0.0271781036299262i</v>
      </c>
      <c r="X182" t="str">
        <f t="shared" si="21"/>
        <v>0.00540549909013349-0.026056795080768i</v>
      </c>
      <c r="Y182" t="str">
        <f t="shared" si="22"/>
        <v>0.009+0.0241274315795696i</v>
      </c>
      <c r="Z182" t="str">
        <f t="shared" si="23"/>
        <v>7.27938425325346-20.7307612746532i</v>
      </c>
      <c r="AA182" t="str">
        <f t="shared" si="24"/>
        <v>818.335994586027+109.601728464414i</v>
      </c>
      <c r="AB182" t="str">
        <f t="shared" si="25"/>
        <v>0.723837331137502-0.00722334079028923i</v>
      </c>
      <c r="AC182" t="str">
        <f t="shared" si="26"/>
        <v>4.7535191005317+0.323832387620381i</v>
      </c>
      <c r="AD182" t="str">
        <f t="shared" si="27"/>
        <v>0.151467513165641-0.01183826677363i</v>
      </c>
      <c r="AE182" t="str">
        <f t="shared" si="28"/>
        <v>0.857173947827648-3.22621214904006i</v>
      </c>
      <c r="AF182" t="str">
        <f t="shared" si="29"/>
        <v>-2.84106376507532+1.26463442502392i</v>
      </c>
      <c r="AG182" t="str">
        <f t="shared" si="30"/>
        <v>1.45340070137413+0.0250265855939304i</v>
      </c>
      <c r="AH182" t="str">
        <f t="shared" si="31"/>
        <v>1.25268237119447+7.03077667809992i</v>
      </c>
      <c r="AI182">
        <f t="shared" si="32"/>
        <v>17.075789795871714</v>
      </c>
      <c r="AJ182">
        <f t="shared" si="33"/>
        <v>79.897549074192526</v>
      </c>
      <c r="AK182"/>
      <c r="AL182"/>
      <c r="AM182"/>
      <c r="AN182"/>
    </row>
    <row r="183" spans="1:40" x14ac:dyDescent="0.35">
      <c r="A183"/>
      <c r="B183">
        <f t="shared" si="34"/>
        <v>4900</v>
      </c>
      <c r="C183" s="237" t="str">
        <f t="shared" si="2"/>
        <v>-0.001343110271619+0.210890878006716i</v>
      </c>
      <c r="D183" s="208" t="str">
        <f t="shared" si="3"/>
        <v>-2.52395838093487+1.61683006471816i</v>
      </c>
      <c r="E183" t="str">
        <f t="shared" si="4"/>
        <v>20500</v>
      </c>
      <c r="F183" t="str">
        <f t="shared" si="5"/>
        <v>0.327868852459016</v>
      </c>
      <c r="G183" t="str">
        <f t="shared" si="0"/>
        <v>0.327868852459016</v>
      </c>
      <c r="H183" t="str">
        <f t="shared" si="6"/>
        <v>0.318406725604702+0.393649926485063i</v>
      </c>
      <c r="I183" t="str">
        <f t="shared" si="7"/>
        <v>19.2422550032375i</v>
      </c>
      <c r="J183" t="str">
        <f t="shared" si="1"/>
        <v>0.498810138467621+4.20958964254826i</v>
      </c>
      <c r="K183" t="str">
        <f t="shared" si="8"/>
        <v>4.50776000391589+0.534141468091165i</v>
      </c>
      <c r="L183" t="str">
        <f t="shared" si="9"/>
        <v>0.680567225611725-0.06868929342496i</v>
      </c>
      <c r="M183" t="str">
        <f t="shared" si="10"/>
        <v>5.18832722952761+0.465452174666205i</v>
      </c>
      <c r="N183" t="str">
        <f t="shared" si="11"/>
        <v>-0.0611191453139474i</v>
      </c>
      <c r="O183" t="str">
        <f t="shared" si="12"/>
        <v>0.998132806396204-0.0610811001508518i</v>
      </c>
      <c r="P183" t="str">
        <f t="shared" si="13"/>
        <v>0.00186719360379595+0.0610811001508518i</v>
      </c>
      <c r="Q183" t="str">
        <f t="shared" si="14"/>
        <v>-0.00186719360379595+0.0000380451630956i</v>
      </c>
      <c r="R183" t="str">
        <f t="shared" si="15"/>
        <v>-0.333319496936914-32.7195750999114i</v>
      </c>
      <c r="S183" t="str">
        <f t="shared" si="16"/>
        <v>0.00661869924835187i</v>
      </c>
      <c r="T183" t="str">
        <f t="shared" si="17"/>
        <v>0.216561027120176-0.00220614150383738i</v>
      </c>
      <c r="U183" t="str">
        <f t="shared" si="18"/>
        <v>0.00005-0.0290005362776777i</v>
      </c>
      <c r="V183" t="str">
        <f t="shared" si="19"/>
        <v>0.00002-0.32480600630999i</v>
      </c>
      <c r="W183" t="str">
        <f t="shared" si="20"/>
        <v>0.0000422735812747757-0.0266234486775132i</v>
      </c>
      <c r="X183" t="str">
        <f t="shared" si="21"/>
        <v>0.00519728974293374-0.0255670048472819i</v>
      </c>
      <c r="Y183" t="str">
        <f t="shared" si="22"/>
        <v>0.009+0.024630086404144i</v>
      </c>
      <c r="Z183" t="str">
        <f t="shared" si="23"/>
        <v>5.79378869433014-21.2276959997962i</v>
      </c>
      <c r="AA183" t="str">
        <f t="shared" si="24"/>
        <v>841.566685044337+55.5373147005688i</v>
      </c>
      <c r="AB183" t="str">
        <f t="shared" si="25"/>
        <v>0.723834296313589-0.00737381468971412i</v>
      </c>
      <c r="AC183" t="str">
        <f t="shared" si="26"/>
        <v>4.75892134731266+0.298652483777008i</v>
      </c>
      <c r="AD183" t="str">
        <f t="shared" si="27"/>
        <v>0.151406961758511-0.0110512185518095i</v>
      </c>
      <c r="AE183" t="str">
        <f t="shared" si="28"/>
        <v>0.642628035434218-3.27804938156648i</v>
      </c>
      <c r="AF183" t="str">
        <f t="shared" si="29"/>
        <v>-2.84236510653957+1.2231801382331i</v>
      </c>
      <c r="AG183" t="str">
        <f t="shared" si="30"/>
        <v>1.46347877184626-0.00322759663109275i</v>
      </c>
      <c r="AH183" t="str">
        <f t="shared" si="31"/>
        <v>1.4764603804065+6.9069867236207i</v>
      </c>
      <c r="AI183">
        <f t="shared" si="32"/>
        <v>16.979821721067843</v>
      </c>
      <c r="AJ183">
        <f t="shared" si="33"/>
        <v>77.933863188610346</v>
      </c>
      <c r="AK183"/>
      <c r="AL183"/>
      <c r="AM183"/>
      <c r="AN183"/>
    </row>
    <row r="184" spans="1:40" x14ac:dyDescent="0.35">
      <c r="A184"/>
      <c r="B184">
        <f t="shared" si="34"/>
        <v>5000</v>
      </c>
      <c r="C184" s="237" t="str">
        <f t="shared" si="2"/>
        <v>-0.00128992517667249+0.206673392394455i</v>
      </c>
      <c r="D184" s="208" t="str">
        <f t="shared" si="3"/>
        <v>-2.52355062854028+1.58449600835749i</v>
      </c>
      <c r="E184" t="str">
        <f t="shared" si="4"/>
        <v>20500</v>
      </c>
      <c r="F184" t="str">
        <f t="shared" si="5"/>
        <v>0.327868852459016</v>
      </c>
      <c r="G184" t="str">
        <f t="shared" si="0"/>
        <v>0.327868852459016</v>
      </c>
      <c r="H184" t="str">
        <f t="shared" si="6"/>
        <v>0.320175546784715+0.401412838737275i</v>
      </c>
      <c r="I184" t="str">
        <f t="shared" si="7"/>
        <v>19.6349540849362i</v>
      </c>
      <c r="J184" t="str">
        <f t="shared" si="1"/>
        <v>0.4781446672924+4.29549963525332i</v>
      </c>
      <c r="K184" t="str">
        <f t="shared" si="8"/>
        <v>4.51510768458478+0.502589883588206i</v>
      </c>
      <c r="L184" t="str">
        <f t="shared" si="9"/>
        <v>0.680284367986482-0.0700619844419159i</v>
      </c>
      <c r="M184" t="str">
        <f t="shared" si="10"/>
        <v>5.19539205257126+0.43252789914629i</v>
      </c>
      <c r="N184" t="str">
        <f t="shared" si="11"/>
        <v>-0.0623664748101504i</v>
      </c>
      <c r="O184" t="str">
        <f t="shared" si="12"/>
        <v>0.998055841695264-0.0623260528026382i</v>
      </c>
      <c r="P184" t="str">
        <f t="shared" si="13"/>
        <v>0.00194415830473604+0.0623260528026382i</v>
      </c>
      <c r="Q184" t="str">
        <f t="shared" si="14"/>
        <v>-0.00194415830473604+0.0000404220075122044i</v>
      </c>
      <c r="R184" t="str">
        <f t="shared" si="15"/>
        <v>-0.333318926380467-32.0650463858437i</v>
      </c>
      <c r="S184" t="str">
        <f t="shared" si="16"/>
        <v>0.00675377474321621i</v>
      </c>
      <c r="T184" t="str">
        <f t="shared" si="17"/>
        <v>0.216560100420767-0.00225116094642434i</v>
      </c>
      <c r="U184" t="str">
        <f t="shared" si="18"/>
        <v>0.0000499999999999999-0.0284205255521242i</v>
      </c>
      <c r="V184" t="str">
        <f t="shared" si="19"/>
        <v>0.00002-0.318309886183791i</v>
      </c>
      <c r="W184" t="str">
        <f t="shared" si="20"/>
        <v>0.0000422735812296027-0.0260909799277172i</v>
      </c>
      <c r="X184" t="str">
        <f t="shared" si="21"/>
        <v>0.00500082156409078-0.0250944862242883i</v>
      </c>
      <c r="Y184" t="str">
        <f t="shared" si="22"/>
        <v>0.009+0.0251327412287183i</v>
      </c>
      <c r="Z184" t="str">
        <f t="shared" si="23"/>
        <v>4.22736741666364-21.5198480511652i</v>
      </c>
      <c r="AA184" t="str">
        <f t="shared" si="24"/>
        <v>857.086161519642-2.34185078038004i</v>
      </c>
      <c r="AB184" t="str">
        <f t="shared" si="25"/>
        <v>0.723831198910406-0.00752428782414047i</v>
      </c>
      <c r="AC184" t="str">
        <f t="shared" si="26"/>
        <v>4.7638413226274+0.27398556263846i</v>
      </c>
      <c r="AD184" t="str">
        <f t="shared" si="27"/>
        <v>0.151351278209265-0.0102842117573587i</v>
      </c>
      <c r="AE184" t="str">
        <f t="shared" si="28"/>
        <v>0.418502787627874-3.30053165110214i</v>
      </c>
      <c r="AF184" t="str">
        <f t="shared" si="29"/>
        <v>-2.843726175325+1.18308316962021i</v>
      </c>
      <c r="AG184" t="str">
        <f t="shared" si="30"/>
        <v>1.46950314721155-0.0331914096318474i</v>
      </c>
      <c r="AH184" t="str">
        <f t="shared" si="31"/>
        <v>1.69461821920559+6.76227107070098i</v>
      </c>
      <c r="AI184">
        <f t="shared" si="32"/>
        <v>16.866366351284579</v>
      </c>
      <c r="AJ184">
        <f t="shared" si="33"/>
        <v>75.931460935747083</v>
      </c>
      <c r="AK184"/>
      <c r="AL184"/>
      <c r="AM184"/>
      <c r="AN184"/>
    </row>
    <row r="185" spans="1:40" x14ac:dyDescent="0.35">
      <c r="A185"/>
      <c r="B185">
        <f t="shared" si="34"/>
        <v>5100</v>
      </c>
      <c r="C185" s="237" t="str">
        <f t="shared" si="2"/>
        <v>-0.00123983768532859+0.202621279420624i</v>
      </c>
      <c r="D185" s="208" t="str">
        <f t="shared" si="3"/>
        <v>-2.52316662443998+1.55342980889145i</v>
      </c>
      <c r="E185" t="str">
        <f t="shared" si="4"/>
        <v>20500</v>
      </c>
      <c r="F185" t="str">
        <f t="shared" si="5"/>
        <v>0.327868852459016</v>
      </c>
      <c r="G185" t="str">
        <f t="shared" si="0"/>
        <v>0.327868852459016</v>
      </c>
      <c r="H185" t="str">
        <f t="shared" si="6"/>
        <v>0.321978245221549+0.409165213243586i</v>
      </c>
      <c r="I185" t="str">
        <f t="shared" si="7"/>
        <v>20.0276531666349i</v>
      </c>
      <c r="J185" t="str">
        <f t="shared" si="1"/>
        <v>0.457061711851013+4.38140962795839i</v>
      </c>
      <c r="K185" t="str">
        <f t="shared" si="8"/>
        <v>4.52184422941608+0.471711627014338i</v>
      </c>
      <c r="L185" t="str">
        <f t="shared" si="9"/>
        <v>0.679996038258799-0.0714329353678159i</v>
      </c>
      <c r="M185" t="str">
        <f t="shared" si="10"/>
        <v>5.20184026767488+0.400278691646522i</v>
      </c>
      <c r="N185" t="str">
        <f t="shared" si="11"/>
        <v>-0.0636138043063534i</v>
      </c>
      <c r="O185" t="str">
        <f t="shared" si="12"/>
        <v>0.997977324188436-0.06357090848564i</v>
      </c>
      <c r="P185" t="str">
        <f t="shared" si="13"/>
        <v>0.00202267581156401+0.06357090848564i</v>
      </c>
      <c r="Q185" t="str">
        <f t="shared" si="14"/>
        <v>-0.00202267581156401+0.0000428958207134011i</v>
      </c>
      <c r="R185" t="str">
        <f t="shared" si="15"/>
        <v>-0.333318344291768-31.4361827466611i</v>
      </c>
      <c r="S185" t="str">
        <f t="shared" si="16"/>
        <v>0.00688885023808053i</v>
      </c>
      <c r="T185" t="str">
        <f t="shared" si="17"/>
        <v>0.216559154998679-0.00229618015543095i</v>
      </c>
      <c r="U185" t="str">
        <f t="shared" si="18"/>
        <v>0.00005-0.0278632603452198i</v>
      </c>
      <c r="V185" t="str">
        <f t="shared" si="19"/>
        <v>0.00002-0.312068515866461i</v>
      </c>
      <c r="W185" t="str">
        <f t="shared" si="20"/>
        <v>0.0000422735811835172-0.0255793923097956i</v>
      </c>
      <c r="X185" t="str">
        <f t="shared" si="21"/>
        <v>0.00481523918070032-0.0246383889385557i</v>
      </c>
      <c r="Y185" t="str">
        <f t="shared" si="22"/>
        <v>0.009+0.0256353960532927i</v>
      </c>
      <c r="Z185" t="str">
        <f t="shared" si="23"/>
        <v>2.62442343913211-21.5904503861399i</v>
      </c>
      <c r="AA185" t="str">
        <f t="shared" si="24"/>
        <v>864.105673047177-62.3600860357287i</v>
      </c>
      <c r="AB185" t="str">
        <f t="shared" si="25"/>
        <v>0.72382803892848-0.00767476017784708i</v>
      </c>
      <c r="AC185" t="str">
        <f t="shared" si="26"/>
        <v>4.768309882733+0.249810063861487i</v>
      </c>
      <c r="AD185" t="str">
        <f t="shared" si="27"/>
        <v>0.151300113546076-0.00953609398787238i</v>
      </c>
      <c r="AE185" t="str">
        <f t="shared" si="28"/>
        <v>0.191187000210946-3.29166434351342i</v>
      </c>
      <c r="AF185" t="str">
        <f t="shared" si="29"/>
        <v>-2.84514486966153+1.14426459564786i</v>
      </c>
      <c r="AG185" t="str">
        <f t="shared" si="30"/>
        <v>1.47112350559887-0.0639845172619211i</v>
      </c>
      <c r="AH185" t="str">
        <f t="shared" si="31"/>
        <v>1.90360516211203+6.59756414434317i</v>
      </c>
      <c r="AI185">
        <f t="shared" si="32"/>
        <v>16.734961142313132</v>
      </c>
      <c r="AJ185">
        <f t="shared" si="33"/>
        <v>73.905482477342758</v>
      </c>
      <c r="AK185"/>
      <c r="AL185"/>
      <c r="AM185"/>
      <c r="AN185"/>
    </row>
    <row r="186" spans="1:40" x14ac:dyDescent="0.35">
      <c r="A186"/>
      <c r="B186">
        <f t="shared" si="34"/>
        <v>5200</v>
      </c>
      <c r="C186" s="237" t="str">
        <f t="shared" si="2"/>
        <v>-0.00119261184123947+0.198724999772133i</v>
      </c>
      <c r="D186" s="208" t="str">
        <f t="shared" si="3"/>
        <v>-2.52280455963529+1.52355833158635i</v>
      </c>
      <c r="E186" t="str">
        <f t="shared" si="4"/>
        <v>20500</v>
      </c>
      <c r="F186" t="str">
        <f t="shared" si="5"/>
        <v>0.327868852459016</v>
      </c>
      <c r="G186" t="str">
        <f t="shared" si="0"/>
        <v>0.327868852459016</v>
      </c>
      <c r="H186" t="str">
        <f t="shared" si="6"/>
        <v>0.32381471646079+0.416906753246827i</v>
      </c>
      <c r="I186" t="str">
        <f t="shared" si="7"/>
        <v>20.4203522483337i</v>
      </c>
      <c r="J186" t="str">
        <f t="shared" si="1"/>
        <v>0.43556127214346+4.46731962066346i</v>
      </c>
      <c r="K186" t="str">
        <f t="shared" si="8"/>
        <v>4.52800853057207+0.441478408379364i</v>
      </c>
      <c r="L186" t="str">
        <f t="shared" si="9"/>
        <v>0.679702250640065-0.0728021139107567i</v>
      </c>
      <c r="M186" t="str">
        <f t="shared" si="10"/>
        <v>5.20771078121213+0.368676294468607i</v>
      </c>
      <c r="N186" t="str">
        <f t="shared" si="11"/>
        <v>-0.0648611338025564i</v>
      </c>
      <c r="O186" t="str">
        <f t="shared" si="12"/>
        <v>0.997897253997878-0.0648156652630727i</v>
      </c>
      <c r="P186" t="str">
        <f t="shared" si="13"/>
        <v>0.00210274600212201+0.0648156652630727i</v>
      </c>
      <c r="Q186" t="str">
        <f t="shared" si="14"/>
        <v>-0.00210274600212201+0.0000454685394837007i</v>
      </c>
      <c r="R186" t="str">
        <f t="shared" si="15"/>
        <v>-0.333317750674321-30.8315035049193i</v>
      </c>
      <c r="S186" t="str">
        <f t="shared" si="16"/>
        <v>0.00702392573294485i</v>
      </c>
      <c r="T186" t="str">
        <f t="shared" si="17"/>
        <v>0.216558190853582-0.00234119912620866i</v>
      </c>
      <c r="U186" t="str">
        <f t="shared" si="18"/>
        <v>0.0000500000000000001-0.027327428415504i</v>
      </c>
      <c r="V186" t="str">
        <f t="shared" si="19"/>
        <v>0.00002-0.306067198253645i</v>
      </c>
      <c r="W186" t="str">
        <f t="shared" si="20"/>
        <v>0.0000422735811365196-0.0250874811430637i</v>
      </c>
      <c r="X186" t="str">
        <f t="shared" si="21"/>
        <v>0.00463976271916457-0.0241979137779367i</v>
      </c>
      <c r="Y186" t="str">
        <f t="shared" si="22"/>
        <v>0.009+0.0261380508778671i</v>
      </c>
      <c r="Z186" t="str">
        <f t="shared" si="23"/>
        <v>1.03292102022279-21.435781526981i</v>
      </c>
      <c r="AA186" t="str">
        <f t="shared" si="24"/>
        <v>862.333471811855-122.659403658338i</v>
      </c>
      <c r="AB186" t="str">
        <f t="shared" si="25"/>
        <v>0.723824816366705-0.00782523173529663i</v>
      </c>
      <c r="AC186" t="str">
        <f t="shared" si="26"/>
        <v>4.77235527734131+0.226105507469109i</v>
      </c>
      <c r="AD186" t="str">
        <f t="shared" si="27"/>
        <v>0.151253151686711-0.00880579921475053i</v>
      </c>
      <c r="AE186" t="str">
        <f t="shared" si="28"/>
        <v>-0.0325266283857016-3.25132520993243i</v>
      </c>
      <c r="AF186" t="str">
        <f t="shared" si="29"/>
        <v>-2.84661927609608+1.10665157833952i</v>
      </c>
      <c r="AG186" t="str">
        <f t="shared" si="30"/>
        <v>1.46824895963657-0.0946490876024975i</v>
      </c>
      <c r="AH186" t="str">
        <f t="shared" si="31"/>
        <v>2.10015442794024+6.41448918415702i</v>
      </c>
      <c r="AI186">
        <f t="shared" si="32"/>
        <v>16.585486359875411</v>
      </c>
      <c r="AJ186">
        <f t="shared" si="33"/>
        <v>71.871144524147553</v>
      </c>
      <c r="AK186"/>
      <c r="AL186"/>
      <c r="AM186"/>
      <c r="AN186"/>
    </row>
    <row r="187" spans="1:40" x14ac:dyDescent="0.35">
      <c r="A187"/>
      <c r="B187">
        <f t="shared" si="34"/>
        <v>5300</v>
      </c>
      <c r="C187" s="237" t="str">
        <f t="shared" si="2"/>
        <v>-0.00114803373443534+0.194975733954237i</v>
      </c>
      <c r="D187" s="208" t="str">
        <f t="shared" si="3"/>
        <v>-2.52246279414979+1.49481396031582i</v>
      </c>
      <c r="E187" t="str">
        <f t="shared" si="4"/>
        <v>20500</v>
      </c>
      <c r="F187" t="str">
        <f t="shared" si="5"/>
        <v>0.327868852459016</v>
      </c>
      <c r="G187" t="str">
        <f t="shared" si="0"/>
        <v>0.327868852459016</v>
      </c>
      <c r="H187" t="str">
        <f t="shared" si="6"/>
        <v>0.325684854038317+0.424637169148892i</v>
      </c>
      <c r="I187" t="str">
        <f t="shared" si="7"/>
        <v>20.8130513300324i</v>
      </c>
      <c r="J187" t="str">
        <f t="shared" si="1"/>
        <v>0.413643348169741+4.55322961336853i</v>
      </c>
      <c r="K187" t="str">
        <f t="shared" si="8"/>
        <v>4.53363624091858+0.411863365856014i</v>
      </c>
      <c r="L187" t="str">
        <f t="shared" si="9"/>
        <v>0.679403019591963-0.0741694879232507i</v>
      </c>
      <c r="M187" t="str">
        <f t="shared" si="10"/>
        <v>5.21303926051054+0.337693877932763i</v>
      </c>
      <c r="N187" t="str">
        <f t="shared" si="11"/>
        <v>-0.0661084632987594i</v>
      </c>
      <c r="O187" t="str">
        <f t="shared" si="12"/>
        <v>0.997815631248166-0.0660603211983054i</v>
      </c>
      <c r="P187" t="str">
        <f t="shared" si="13"/>
        <v>0.00218436875183403+0.0660603211983054i</v>
      </c>
      <c r="Q187" t="str">
        <f t="shared" si="14"/>
        <v>-0.00218436875183403+0.0000481421004539934i</v>
      </c>
      <c r="R187" t="str">
        <f t="shared" si="15"/>
        <v>-0.333317145525834-30.2496397324534i</v>
      </c>
      <c r="S187" t="str">
        <f t="shared" si="16"/>
        <v>0.00715900122780917i</v>
      </c>
      <c r="T187" t="str">
        <f t="shared" si="17"/>
        <v>0.216557207985419-0.00238621785406929i</v>
      </c>
      <c r="U187" t="str">
        <f t="shared" si="18"/>
        <v>0.00005-0.0268118165586077i</v>
      </c>
      <c r="V187" t="str">
        <f t="shared" si="19"/>
        <v>0.00002-0.300292345456406i</v>
      </c>
      <c r="W187" t="str">
        <f t="shared" si="20"/>
        <v>0.000042273581088609-0.0246141326661332i</v>
      </c>
      <c r="X187" t="str">
        <f t="shared" si="21"/>
        <v>0.00447368005400485-0.0237723092191896i</v>
      </c>
      <c r="Y187" t="str">
        <f t="shared" si="22"/>
        <v>0.009+0.0266407057024414i</v>
      </c>
      <c r="Z187" t="str">
        <f t="shared" si="23"/>
        <v>-0.500283594685086-21.0657146220634i</v>
      </c>
      <c r="AA187" t="str">
        <f t="shared" si="24"/>
        <v>852.01072599253-181.383598269678i</v>
      </c>
      <c r="AB187" t="str">
        <f t="shared" si="25"/>
        <v>0.723821531224893-0.00797570248081932i</v>
      </c>
      <c r="AC187" t="str">
        <f t="shared" si="26"/>
        <v>4.77600340577821+0.202852449647902i</v>
      </c>
      <c r="AD187" t="str">
        <f t="shared" si="27"/>
        <v>0.151210105793072-0.00809233988520677i</v>
      </c>
      <c r="AE187" t="str">
        <f t="shared" si="28"/>
        <v>-0.246118857925375-3.18130047172168i</v>
      </c>
      <c r="AF187" t="str">
        <f t="shared" si="29"/>
        <v>-2.84814764818811+1.07017679116693i</v>
      </c>
      <c r="AG187" t="str">
        <f t="shared" si="30"/>
        <v>1.46106062772025-0.124244892339895i</v>
      </c>
      <c r="AH187" t="str">
        <f t="shared" si="31"/>
        <v>2.28143972696308+6.21526569675573i</v>
      </c>
      <c r="AI187">
        <f t="shared" si="32"/>
        <v>16.41816006681773</v>
      </c>
      <c r="AJ187">
        <f t="shared" si="33"/>
        <v>69.843311194751053</v>
      </c>
      <c r="AK187"/>
      <c r="AL187"/>
      <c r="AM187"/>
      <c r="AN187"/>
    </row>
    <row r="188" spans="1:40" x14ac:dyDescent="0.35">
      <c r="A188"/>
      <c r="B188">
        <f t="shared" si="34"/>
        <v>5400</v>
      </c>
      <c r="C188" s="237" t="str">
        <f t="shared" si="2"/>
        <v>-0.00110590907490154+0.191365315654713i</v>
      </c>
      <c r="D188" s="208" t="str">
        <f t="shared" si="3"/>
        <v>-2.52213983842671+1.46713408668613i</v>
      </c>
      <c r="E188" t="str">
        <f t="shared" si="4"/>
        <v>20500</v>
      </c>
      <c r="F188" t="str">
        <f t="shared" si="5"/>
        <v>0.327868852459016</v>
      </c>
      <c r="G188" t="str">
        <f t="shared" si="0"/>
        <v>0.327868852459016</v>
      </c>
      <c r="H188" t="str">
        <f t="shared" si="6"/>
        <v>0.327588549516136+0.432356177976188i</v>
      </c>
      <c r="I188" t="str">
        <f t="shared" si="7"/>
        <v>21.2057504117311i</v>
      </c>
      <c r="J188" t="str">
        <f t="shared" si="1"/>
        <v>0.391307939929856+4.63913960607359i</v>
      </c>
      <c r="K188" t="str">
        <f t="shared" si="8"/>
        <v>4.53876008817498+0.382841003020126i</v>
      </c>
      <c r="L188" t="str">
        <f t="shared" si="9"/>
        <v>0.679098359824713-0.0755350254046063i</v>
      </c>
      <c r="M188" t="str">
        <f t="shared" si="10"/>
        <v>5.21785844799969+0.30730597761552i</v>
      </c>
      <c r="N188" t="str">
        <f t="shared" si="11"/>
        <v>-0.0673557927949624i</v>
      </c>
      <c r="O188" t="str">
        <f t="shared" si="12"/>
        <v>0.997732456066292-0.0673048743548644i</v>
      </c>
      <c r="P188" t="str">
        <f t="shared" si="13"/>
        <v>0.00226754393370798+0.0673048743548644i</v>
      </c>
      <c r="Q188" t="str">
        <f t="shared" si="14"/>
        <v>-0.00226754393370798+0.0000509184400979967i</v>
      </c>
      <c r="R188" t="str">
        <f t="shared" si="15"/>
        <v>-0.333316528847754-29.6893239031911i</v>
      </c>
      <c r="S188" t="str">
        <f t="shared" si="16"/>
        <v>0.00729407672267349i</v>
      </c>
      <c r="T188" t="str">
        <f t="shared" si="17"/>
        <v>0.21655620639418-0.00243123633435073i</v>
      </c>
      <c r="U188" t="str">
        <f t="shared" si="18"/>
        <v>0.0000500000000000001-0.026315301437152i</v>
      </c>
      <c r="V188" t="str">
        <f t="shared" si="19"/>
        <v>0.00002-0.294731376096102i</v>
      </c>
      <c r="W188" t="str">
        <f t="shared" si="20"/>
        <v>0.0000422735810397859-0.0241583156184597i</v>
      </c>
      <c r="X188" t="str">
        <f t="shared" si="21"/>
        <v>0.00431633995635452-0.0233608682658841i</v>
      </c>
      <c r="Y188" t="str">
        <f t="shared" si="22"/>
        <v>0.009+0.0271433605270158i</v>
      </c>
      <c r="Z188" t="str">
        <f t="shared" si="23"/>
        <v>-1.93398354011244-20.502265811162i</v>
      </c>
      <c r="AA188" t="str">
        <f t="shared" si="24"/>
        <v>833.868811626581-236.859552783609i</v>
      </c>
      <c r="AB188" t="str">
        <f t="shared" si="25"/>
        <v>0.723818183503009-0.0081261723988325i</v>
      </c>
      <c r="AC188" t="str">
        <f t="shared" si="26"/>
        <v>4.77927804496026+0.180032437196132i</v>
      </c>
      <c r="AD188" t="str">
        <f t="shared" si="27"/>
        <v>0.151170715087727-0.00739479987066789i</v>
      </c>
      <c r="AE188" t="str">
        <f t="shared" si="28"/>
        <v>-0.443971827295471-3.08504076235972i</v>
      </c>
      <c r="AF188" t="str">
        <f t="shared" si="29"/>
        <v>-2.84972838794285+1.03477790870994i</v>
      </c>
      <c r="AG188" t="str">
        <f t="shared" si="30"/>
        <v>1.4499841563006-0.1519405258391i</v>
      </c>
      <c r="AH188" t="str">
        <f t="shared" si="31"/>
        <v>2.44519675518827+6.00257626431706i</v>
      </c>
      <c r="AI188">
        <f t="shared" si="32"/>
        <v>16.233517405882605</v>
      </c>
      <c r="AJ188">
        <f t="shared" si="33"/>
        <v>67.836087863398262</v>
      </c>
      <c r="AK188"/>
      <c r="AL188"/>
      <c r="AM188"/>
      <c r="AN188"/>
    </row>
    <row r="189" spans="1:40" x14ac:dyDescent="0.35">
      <c r="A189"/>
      <c r="B189">
        <f t="shared" si="34"/>
        <v>5500</v>
      </c>
      <c r="C189" s="237" t="str">
        <f t="shared" si="2"/>
        <v>-0.0010660610720928+0.187886172375666i</v>
      </c>
      <c r="D189" s="208" t="str">
        <f t="shared" si="3"/>
        <v>-2.52183433707184+1.44046065488011i</v>
      </c>
      <c r="E189" t="str">
        <f t="shared" si="4"/>
        <v>20500</v>
      </c>
      <c r="F189" t="str">
        <f t="shared" si="5"/>
        <v>0.327868852459016</v>
      </c>
      <c r="G189" t="str">
        <f t="shared" si="0"/>
        <v>0.327868852459016</v>
      </c>
      <c r="H189" t="str">
        <f t="shared" si="6"/>
        <v>0.329525692515878+0.440063502905135i</v>
      </c>
      <c r="I189" t="str">
        <f t="shared" si="7"/>
        <v>21.5984494934298i</v>
      </c>
      <c r="J189" t="str">
        <f t="shared" si="1"/>
        <v>0.368555047423804+4.72504959877866i</v>
      </c>
      <c r="K189" t="str">
        <f t="shared" si="8"/>
        <v>4.54341015491927+0.354387125490681i</v>
      </c>
      <c r="L189" t="str">
        <f t="shared" si="9"/>
        <v>0.678788286295298-0.0768986945032863i</v>
      </c>
      <c r="M189" t="str">
        <f t="shared" si="10"/>
        <v>5.22219844121457+0.277488430987395i</v>
      </c>
      <c r="N189" t="str">
        <f t="shared" si="11"/>
        <v>-0.0686031222911654i</v>
      </c>
      <c r="O189" t="str">
        <f t="shared" si="12"/>
        <v>0.997647728581662-0.0685493227964355i</v>
      </c>
      <c r="P189" t="str">
        <f t="shared" si="13"/>
        <v>0.00235227141833805+0.0685493227964355i</v>
      </c>
      <c r="Q189" t="str">
        <f t="shared" si="14"/>
        <v>-0.00235227141833805+0.0000537994947299031i</v>
      </c>
      <c r="R189" t="str">
        <f t="shared" si="15"/>
        <v>-0.333315900637321-29.1493806747523i</v>
      </c>
      <c r="S189" t="str">
        <f t="shared" si="16"/>
        <v>0.00742915221753781i</v>
      </c>
      <c r="T189" t="str">
        <f t="shared" si="17"/>
        <v>0.21655518607969-0.00247625456236037i</v>
      </c>
      <c r="U189" t="str">
        <f t="shared" si="18"/>
        <v>0.00005-0.025836841411022i</v>
      </c>
      <c r="V189" t="str">
        <f t="shared" si="19"/>
        <v>0.00002-0.289372623803446i</v>
      </c>
      <c r="W189" t="str">
        <f t="shared" si="20"/>
        <v>0.0000422735809900499-0.0237190737402655i</v>
      </c>
      <c r="X189" t="str">
        <f t="shared" si="21"/>
        <v>0.00416714602655248-0.0229629254904114i</v>
      </c>
      <c r="Y189" t="str">
        <f t="shared" si="22"/>
        <v>0.009+0.0276460153515902i</v>
      </c>
      <c r="Z189" t="str">
        <f t="shared" si="23"/>
        <v>-3.23604653668468-19.7765262596442i</v>
      </c>
      <c r="AA189" t="str">
        <f t="shared" si="24"/>
        <v>809.020248458426-287.739994331634i</v>
      </c>
      <c r="AB189" t="str">
        <f t="shared" si="25"/>
        <v>0.723814773200469-0.00827664147365158i</v>
      </c>
      <c r="AC189" t="str">
        <f t="shared" si="26"/>
        <v>4.78220105259194+0.1576279615387i</v>
      </c>
      <c r="AD189" t="str">
        <f t="shared" si="27"/>
        <v>0.151134742066937-0.00671232815816937i</v>
      </c>
      <c r="AE189" t="str">
        <f t="shared" si="28"/>
        <v>-0.62182559272183-2.96719878894201i</v>
      </c>
      <c r="AF189" t="str">
        <f t="shared" si="29"/>
        <v>-2.85136002958772+1.00039715197498i</v>
      </c>
      <c r="AG189" t="str">
        <f t="shared" si="30"/>
        <v>1.43562957394766-0.177082867576075i</v>
      </c>
      <c r="AH189" t="str">
        <f t="shared" si="31"/>
        <v>2.58979882706476+5.77940760482727i</v>
      </c>
      <c r="AI189">
        <f t="shared" si="32"/>
        <v>16.032376138383526</v>
      </c>
      <c r="AJ189">
        <f t="shared" si="33"/>
        <v>65.862466652452994</v>
      </c>
      <c r="AK189"/>
      <c r="AL189"/>
      <c r="AM189"/>
      <c r="AN189"/>
    </row>
    <row r="190" spans="1:40" x14ac:dyDescent="0.35">
      <c r="A190"/>
      <c r="B190">
        <f t="shared" si="34"/>
        <v>5600</v>
      </c>
      <c r="C190" s="237" t="str">
        <f t="shared" si="2"/>
        <v>-0.00102832857708103+0.184531272424738i</v>
      </c>
      <c r="D190" s="208" t="str">
        <f t="shared" si="3"/>
        <v>-2.52154505461008+1.41473975525633i</v>
      </c>
      <c r="E190" t="str">
        <f t="shared" si="4"/>
        <v>20500</v>
      </c>
      <c r="F190" t="str">
        <f t="shared" si="5"/>
        <v>0.327868852459016</v>
      </c>
      <c r="G190" t="str">
        <f t="shared" si="0"/>
        <v>0.327868852459016</v>
      </c>
      <c r="H190" t="str">
        <f t="shared" si="6"/>
        <v>0.331496170750284+0.447758872840245i</v>
      </c>
      <c r="I190" t="str">
        <f t="shared" si="7"/>
        <v>21.9911485751286i</v>
      </c>
      <c r="J190" t="str">
        <f t="shared" si="1"/>
        <v>0.345384670651587+4.81095959148372i</v>
      </c>
      <c r="K190" t="str">
        <f t="shared" si="8"/>
        <v>4.54761412851447+0.326478777915296i</v>
      </c>
      <c r="L190" t="str">
        <f t="shared" si="9"/>
        <v>0.678472814205655-0.0782604635192415i</v>
      </c>
      <c r="M190" t="str">
        <f t="shared" si="10"/>
        <v>5.22608694272012+0.248218314396055i</v>
      </c>
      <c r="N190" t="str">
        <f t="shared" si="11"/>
        <v>-0.0698504517873684i</v>
      </c>
      <c r="O190" t="str">
        <f t="shared" si="12"/>
        <v>0.997561448926098-0.0697936645868678i</v>
      </c>
      <c r="P190" t="str">
        <f t="shared" si="13"/>
        <v>0.00243855107390201+0.0697936645868678i</v>
      </c>
      <c r="Q190" t="str">
        <f t="shared" si="14"/>
        <v>-0.00243855107390201+0.0000567872005006048i</v>
      </c>
      <c r="R190" t="str">
        <f t="shared" si="15"/>
        <v>-0.333315260896087-28.6287186578006i</v>
      </c>
      <c r="S190" t="str">
        <f t="shared" si="16"/>
        <v>0.00756422771240215i</v>
      </c>
      <c r="T190" t="str">
        <f t="shared" si="17"/>
        <v>0.2165541470419-0.00252127253343673i</v>
      </c>
      <c r="U190" t="str">
        <f t="shared" si="18"/>
        <v>0.00005-0.025375469242968i</v>
      </c>
      <c r="V190" t="str">
        <f t="shared" si="19"/>
        <v>0.00002-0.284205255521242i</v>
      </c>
      <c r="W190" t="str">
        <f t="shared" si="20"/>
        <v>0.0000422735809394018-0.0232955190760428i</v>
      </c>
      <c r="X190" t="str">
        <f t="shared" si="21"/>
        <v>0.00402555131141884-0.022577854272128i</v>
      </c>
      <c r="Y190" t="str">
        <f t="shared" si="22"/>
        <v>0.009+0.0281486701761645i</v>
      </c>
      <c r="Z190" t="str">
        <f t="shared" si="23"/>
        <v>-4.38519691507058-18.9247365163447i</v>
      </c>
      <c r="AA190" t="str">
        <f t="shared" si="24"/>
        <v>778.811223788136-333.084861284731i</v>
      </c>
      <c r="AB190" t="str">
        <f t="shared" si="25"/>
        <v>0.723811300317108-0.00842710968969601i</v>
      </c>
      <c r="AC190" t="str">
        <f t="shared" si="26"/>
        <v>4.78479254854292+0.135622412991339i</v>
      </c>
      <c r="AD190" t="str">
        <f t="shared" si="27"/>
        <v>0.151101970054869-0.00604413319551109i</v>
      </c>
      <c r="AE190" t="str">
        <f t="shared" si="28"/>
        <v>-0.776995521140439-2.83306025614577i</v>
      </c>
      <c r="AF190" t="str">
        <f t="shared" si="29"/>
        <v>-2.85304122536036+0.966980882416085i</v>
      </c>
      <c r="AG190" t="str">
        <f t="shared" si="30"/>
        <v>1.41871345743255-0.199234003372843i</v>
      </c>
      <c r="AH190" t="str">
        <f t="shared" si="31"/>
        <v>2.71428252589491+5.5488831960568i</v>
      </c>
      <c r="AI190">
        <f t="shared" si="32"/>
        <v>15.815791657327816</v>
      </c>
      <c r="AJ190">
        <f t="shared" si="33"/>
        <v>63.934045484212938</v>
      </c>
      <c r="AK190"/>
      <c r="AL190"/>
      <c r="AM190"/>
      <c r="AN190"/>
    </row>
    <row r="191" spans="1:40" x14ac:dyDescent="0.35">
      <c r="A191"/>
      <c r="B191">
        <f t="shared" si="34"/>
        <v>5700</v>
      </c>
      <c r="C191" s="237" t="str">
        <f t="shared" si="2"/>
        <v>-0.000992564450809002+0.181294077484968i</v>
      </c>
      <c r="D191" s="208" t="str">
        <f t="shared" si="3"/>
        <v>-2.52127086297533+1.38992126071809i</v>
      </c>
      <c r="E191" t="str">
        <f t="shared" si="4"/>
        <v>20500</v>
      </c>
      <c r="F191" t="str">
        <f t="shared" si="5"/>
        <v>0.327868852459016</v>
      </c>
      <c r="G191" t="str">
        <f t="shared" si="0"/>
        <v>0.327868852459016</v>
      </c>
      <c r="H191" t="str">
        <f t="shared" si="6"/>
        <v>0.333499870053127+0.455442022038311i</v>
      </c>
      <c r="I191" t="str">
        <f t="shared" si="7"/>
        <v>22.3838476568273i</v>
      </c>
      <c r="J191" t="str">
        <f t="shared" si="1"/>
        <v>0.321796809613203+4.89686958418879i</v>
      </c>
      <c r="K191" t="str">
        <f t="shared" si="8"/>
        <v>4.55139752450166+0.299094182004582i</v>
      </c>
      <c r="L191" t="str">
        <f t="shared" si="9"/>
        <v>0.678151959000846-0.0796203009062181i</v>
      </c>
      <c r="M191" t="str">
        <f t="shared" si="10"/>
        <v>5.22954948350251+0.219473881098364i</v>
      </c>
      <c r="N191" t="str">
        <f t="shared" si="11"/>
        <v>-0.0710977812835714i</v>
      </c>
      <c r="O191" t="str">
        <f t="shared" si="12"/>
        <v>0.997473617233836-0.0710378977901761i</v>
      </c>
      <c r="P191" t="str">
        <f t="shared" si="13"/>
        <v>0.00252638276616401+0.0710378977901761i</v>
      </c>
      <c r="Q191" t="str">
        <f t="shared" si="14"/>
        <v>-0.00252638276616401+0.0000598834933953074i</v>
      </c>
      <c r="R191" t="str">
        <f t="shared" si="15"/>
        <v>-0.333314609623182-28.1263230517093i</v>
      </c>
      <c r="S191" t="str">
        <f t="shared" si="16"/>
        <v>0.00769930320726647i</v>
      </c>
      <c r="T191" t="str">
        <f t="shared" si="17"/>
        <v>0.216553089280638-0.00256629024290054i</v>
      </c>
      <c r="U191" t="str">
        <f t="shared" si="18"/>
        <v>0.0000499999999999999-0.0249302855720387i</v>
      </c>
      <c r="V191" t="str">
        <f t="shared" si="19"/>
        <v>0.00002-0.279219198406834i</v>
      </c>
      <c r="W191" t="str">
        <f t="shared" si="20"/>
        <v>0.0000422735808878405-0.0228868259829508i</v>
      </c>
      <c r="X191" t="str">
        <f t="shared" si="21"/>
        <v>0.00389105352052793-0.0222050642223963i</v>
      </c>
      <c r="Y191" t="str">
        <f t="shared" si="22"/>
        <v>0.009+0.0286513250007389i</v>
      </c>
      <c r="Z191" t="str">
        <f t="shared" si="23"/>
        <v>-5.37110314815013-17.9843516078202i</v>
      </c>
      <c r="AA191" t="str">
        <f t="shared" si="24"/>
        <v>744.668593582867-372.376698307293i</v>
      </c>
      <c r="AB191" t="str">
        <f t="shared" si="25"/>
        <v>0.723807764852353-0.00857757703132578i</v>
      </c>
      <c r="AC191" t="str">
        <f t="shared" si="26"/>
        <v>4.78707107696021+0.114000035787405i</v>
      </c>
      <c r="AD191" t="str">
        <f t="shared" si="27"/>
        <v>0.151072201052014-0.00538947781283421i</v>
      </c>
      <c r="AE191" t="str">
        <f t="shared" si="28"/>
        <v>-0.908350638636999-2.68798814063933i</v>
      </c>
      <c r="AF191" t="str">
        <f t="shared" si="29"/>
        <v>-2.85477073302846+0.934479238679779i</v>
      </c>
      <c r="AG191" t="str">
        <f t="shared" si="30"/>
        <v>1.39998034327065-0.218174295114394i</v>
      </c>
      <c r="AH191" t="str">
        <f t="shared" si="31"/>
        <v>2.81832600145535+5.31410414861002i</v>
      </c>
      <c r="AI191">
        <f t="shared" si="32"/>
        <v>15.585005434827487</v>
      </c>
      <c r="AJ191">
        <f t="shared" si="33"/>
        <v>62.060833605662886</v>
      </c>
      <c r="AK191"/>
      <c r="AL191"/>
      <c r="AM191"/>
      <c r="AN191"/>
    </row>
    <row r="192" spans="1:40" x14ac:dyDescent="0.35">
      <c r="A192"/>
      <c r="B192">
        <f t="shared" si="34"/>
        <v>5800</v>
      </c>
      <c r="C192" s="237" t="str">
        <f t="shared" si="2"/>
        <v>-0.000958634127539433+0.178168500090151i</v>
      </c>
      <c r="D192" s="208" t="str">
        <f t="shared" si="3"/>
        <v>-2.52101073049692+1.36595850069116i</v>
      </c>
      <c r="E192" t="str">
        <f t="shared" si="4"/>
        <v>20500</v>
      </c>
      <c r="F192" t="str">
        <f t="shared" si="5"/>
        <v>0.327868852459016</v>
      </c>
      <c r="G192" t="str">
        <f t="shared" si="0"/>
        <v>0.327868852459016</v>
      </c>
      <c r="H192" t="str">
        <f t="shared" si="6"/>
        <v>0.335536674407621+0.463112689773013i</v>
      </c>
      <c r="I192" t="str">
        <f t="shared" si="7"/>
        <v>22.776546738526i</v>
      </c>
      <c r="J192" t="str">
        <f t="shared" si="1"/>
        <v>0.297791464308654+4.98277957689386i</v>
      </c>
      <c r="K192" t="str">
        <f t="shared" si="8"/>
        <v>4.55478388655634+0.272212676128974i</v>
      </c>
      <c r="L192" t="str">
        <f t="shared" si="9"/>
        <v>0.6778257363672-0.080978175274041i</v>
      </c>
      <c r="M192" t="str">
        <f t="shared" si="10"/>
        <v>5.23260962292354+0.191234500854933i</v>
      </c>
      <c r="N192" t="str">
        <f t="shared" si="11"/>
        <v>-0.0723451107797744i</v>
      </c>
      <c r="O192" t="str">
        <f t="shared" si="12"/>
        <v>0.997384233641527-0.0722820204705443i</v>
      </c>
      <c r="P192" t="str">
        <f t="shared" si="13"/>
        <v>0.00261576635847305+0.0722820204705443i</v>
      </c>
      <c r="Q192" t="str">
        <f t="shared" si="14"/>
        <v>-0.00261576635847305+0.0000630903092301016i</v>
      </c>
      <c r="R192" t="str">
        <f t="shared" si="15"/>
        <v>-0.333313946819471-27.6412490421074i</v>
      </c>
      <c r="S192" t="str">
        <f t="shared" si="16"/>
        <v>0.00783437870213079i</v>
      </c>
      <c r="T192" t="str">
        <f t="shared" si="17"/>
        <v>0.216552012795779-0.00261130768608562i</v>
      </c>
      <c r="U192" t="str">
        <f t="shared" si="18"/>
        <v>0.00005-0.024500453062176i</v>
      </c>
      <c r="V192" t="str">
        <f t="shared" si="19"/>
        <v>0.00002-0.274405074296371i</v>
      </c>
      <c r="W192" t="str">
        <f t="shared" si="20"/>
        <v>0.0000422735808353674-0.0224922257590349i</v>
      </c>
      <c r="X192" t="str">
        <f t="shared" si="21"/>
        <v>0.00376319076749098-0.0218439987865714i</v>
      </c>
      <c r="Y192" t="str">
        <f t="shared" si="22"/>
        <v>0.009+0.0291539798253133i</v>
      </c>
      <c r="Z192" t="str">
        <f t="shared" si="23"/>
        <v>-6.19311531657899-16.9907693032588i</v>
      </c>
      <c r="AA192" t="str">
        <f t="shared" si="24"/>
        <v>707.968601321155-405.481446290379i</v>
      </c>
      <c r="AB192" t="str">
        <f t="shared" si="25"/>
        <v>0.723804166805785-0.00872804348294465i</v>
      </c>
      <c r="AC192" t="str">
        <f t="shared" si="26"/>
        <v>4.78905375137901+0.0927458842376737i</v>
      </c>
      <c r="AD192" t="str">
        <f t="shared" si="27"/>
        <v>0.151045253838229-0.00474767465358433i</v>
      </c>
      <c r="AE192" t="str">
        <f t="shared" si="28"/>
        <v>-1.01610731980808-2.53697216570227i</v>
      </c>
      <c r="AF192" t="str">
        <f t="shared" si="29"/>
        <v>-2.85654740490454+0.902845810918147i</v>
      </c>
      <c r="AG192" t="str">
        <f t="shared" si="30"/>
        <v>1.38013693526181-0.233878254287648i</v>
      </c>
      <c r="AH192" t="str">
        <f t="shared" si="31"/>
        <v>2.90218801842073+5.07801183159639i</v>
      </c>
      <c r="AI192">
        <f t="shared" si="32"/>
        <v>15.34139102602717</v>
      </c>
      <c r="AJ192">
        <f t="shared" si="33"/>
        <v>60.251146923900002</v>
      </c>
      <c r="AK192"/>
      <c r="AL192"/>
      <c r="AM192"/>
      <c r="AN192"/>
    </row>
    <row r="193" spans="1:40" x14ac:dyDescent="0.35">
      <c r="A193"/>
      <c r="B193">
        <f t="shared" si="34"/>
        <v>5900</v>
      </c>
      <c r="C193" s="237" t="str">
        <f t="shared" si="2"/>
        <v>-0.000926414347263033+0.175148865423861i</v>
      </c>
      <c r="D193" s="208" t="str">
        <f t="shared" si="3"/>
        <v>-2.52076371218147+1.3428079682496i</v>
      </c>
      <c r="E193" t="str">
        <f t="shared" si="4"/>
        <v>20500</v>
      </c>
      <c r="F193" t="str">
        <f t="shared" si="5"/>
        <v>0.327868852459016</v>
      </c>
      <c r="G193" t="str">
        <f t="shared" si="0"/>
        <v>0.327868852459016</v>
      </c>
      <c r="H193" t="str">
        <f t="shared" si="6"/>
        <v>0.337606465973706+0.470770620035235i</v>
      </c>
      <c r="I193" t="str">
        <f t="shared" si="7"/>
        <v>23.1692458202247i</v>
      </c>
      <c r="J193" t="str">
        <f t="shared" si="1"/>
        <v>0.273368634737938+5.06868956959893i</v>
      </c>
      <c r="K193" t="str">
        <f t="shared" si="8"/>
        <v>4.557794965714+0.245814656842611i</v>
      </c>
      <c r="L193" t="str">
        <f t="shared" si="9"/>
        <v>0.677494162230433-0.0823340553908667i</v>
      </c>
      <c r="M193" t="str">
        <f t="shared" si="10"/>
        <v>5.23528912794443+0.163480601451744i</v>
      </c>
      <c r="N193" t="str">
        <f t="shared" si="11"/>
        <v>-0.0735924402759774i</v>
      </c>
      <c r="O193" t="str">
        <f t="shared" si="12"/>
        <v>0.997293298288237-0.0735260306923282i</v>
      </c>
      <c r="P193" t="str">
        <f t="shared" si="13"/>
        <v>0.00270670171176302+0.0735260306923282i</v>
      </c>
      <c r="Q193" t="str">
        <f t="shared" si="14"/>
        <v>-0.00270670171176302+0.0000664095836492018i</v>
      </c>
      <c r="R193" t="str">
        <f t="shared" si="15"/>
        <v>-0.333313272484512-27.1726158698414i</v>
      </c>
      <c r="S193" t="str">
        <f t="shared" si="16"/>
        <v>0.00796945419699511i</v>
      </c>
      <c r="T193" t="str">
        <f t="shared" si="17"/>
        <v>0.216550917587243-0.00265632485831587i</v>
      </c>
      <c r="U193" t="str">
        <f t="shared" si="18"/>
        <v>0.0000500000000000001-0.0240851911458679i</v>
      </c>
      <c r="V193" t="str">
        <f t="shared" si="19"/>
        <v>0.00002-0.269754140833721i</v>
      </c>
      <c r="W193" t="str">
        <f t="shared" si="20"/>
        <v>0.0000422735807819812-0.0221110018177264i</v>
      </c>
      <c r="X193" t="str">
        <f t="shared" si="21"/>
        <v>0.00364153777223705-0.0214941330126544i</v>
      </c>
      <c r="Y193" t="str">
        <f t="shared" si="22"/>
        <v>0.009+0.0296566346498876i</v>
      </c>
      <c r="Z193" t="str">
        <f t="shared" si="23"/>
        <v>-6.85819647587914-15.9750783352116i</v>
      </c>
      <c r="AA193" t="str">
        <f t="shared" si="24"/>
        <v>669.942868422047-432.57472776431i</v>
      </c>
      <c r="AB193" t="str">
        <f t="shared" si="25"/>
        <v>0.723800506177137-0.00887850902892319i</v>
      </c>
      <c r="AC193" t="str">
        <f t="shared" si="26"/>
        <v>4.79075638478588+0.0718457802894371i</v>
      </c>
      <c r="AD193" t="str">
        <f t="shared" si="27"/>
        <v>0.151020962296506-0.00411808205648492i</v>
      </c>
      <c r="AE193" t="str">
        <f t="shared" si="28"/>
        <v>-1.10151811484895-2.38432908709855i</v>
      </c>
      <c r="AF193" t="str">
        <f t="shared" si="29"/>
        <v>-2.85837017815518+0.872037348214365i</v>
      </c>
      <c r="AG193" t="str">
        <f t="shared" si="30"/>
        <v>1.35980641918279-0.246473967513911i</v>
      </c>
      <c r="AH193" t="str">
        <f t="shared" si="31"/>
        <v>2.96661921669094+4.84328102671136i</v>
      </c>
      <c r="AI193">
        <f t="shared" si="32"/>
        <v>15.086401393609099</v>
      </c>
      <c r="AJ193">
        <f t="shared" si="33"/>
        <v>58.51158790244336</v>
      </c>
      <c r="AK193"/>
      <c r="AL193"/>
      <c r="AM193"/>
      <c r="AN193"/>
    </row>
    <row r="194" spans="1:40" x14ac:dyDescent="0.35">
      <c r="A194"/>
      <c r="B194">
        <f t="shared" si="34"/>
        <v>6000</v>
      </c>
      <c r="C194" s="237" t="str">
        <f t="shared" si="2"/>
        <v>-0.000895792034730656+0.17222987693779i</v>
      </c>
      <c r="D194" s="208" t="str">
        <f t="shared" si="3"/>
        <v>-2.52052894111873+1.32042905652306i</v>
      </c>
      <c r="E194" t="str">
        <f t="shared" si="4"/>
        <v>20500</v>
      </c>
      <c r="F194" t="str">
        <f t="shared" si="5"/>
        <v>0.327868852459016</v>
      </c>
      <c r="G194" t="str">
        <f t="shared" si="0"/>
        <v>0.327868852459016</v>
      </c>
      <c r="H194" t="str">
        <f t="shared" si="6"/>
        <v>0.339709125114303+0.478415561264844i</v>
      </c>
      <c r="I194" t="str">
        <f t="shared" si="7"/>
        <v>23.5619449019234i</v>
      </c>
      <c r="J194" t="str">
        <f t="shared" si="1"/>
        <v>0.248528320901056+5.15459956230399i</v>
      </c>
      <c r="K194" t="str">
        <f t="shared" si="8"/>
        <v>4.56045088123421+0.219881522582963i</v>
      </c>
      <c r="L194" t="str">
        <f t="shared" si="9"/>
        <v>0.677157252753742-0.0836879101854173i</v>
      </c>
      <c r="M194" t="str">
        <f t="shared" si="10"/>
        <v>5.23760813398795+0.136193612397546i</v>
      </c>
      <c r="N194" t="str">
        <f t="shared" si="11"/>
        <v>-0.0748397697721804i</v>
      </c>
      <c r="O194" t="str">
        <f t="shared" si="12"/>
        <v>0.997200811315447-0.0747699265200584i</v>
      </c>
      <c r="P194" t="str">
        <f t="shared" si="13"/>
        <v>0.00279918868455298+0.0747699265200584i</v>
      </c>
      <c r="Q194" t="str">
        <f t="shared" si="14"/>
        <v>-0.00279918868455298+0.0000698432521220038i</v>
      </c>
      <c r="R194" t="str">
        <f t="shared" si="15"/>
        <v>-0.333312586616202-26.7196014930394i</v>
      </c>
      <c r="S194" t="str">
        <f t="shared" si="16"/>
        <v>0.00810452969185943i</v>
      </c>
      <c r="T194" t="str">
        <f t="shared" si="17"/>
        <v>0.216549803654989-0.00270134175490148i</v>
      </c>
      <c r="U194" t="str">
        <f t="shared" si="18"/>
        <v>0.00005-0.0236837712934368i</v>
      </c>
      <c r="V194" t="str">
        <f t="shared" si="19"/>
        <v>0.00002-0.265258238486492i</v>
      </c>
      <c r="W194" t="str">
        <f t="shared" si="20"/>
        <v>0.0000422735807276825-0.0217424853448951i</v>
      </c>
      <c r="X194" t="str">
        <f t="shared" si="21"/>
        <v>0.00352570246881418-0.0211549714763106i</v>
      </c>
      <c r="Y194" t="str">
        <f t="shared" si="22"/>
        <v>0.009+0.030159289474462i</v>
      </c>
      <c r="Z194" t="str">
        <f t="shared" si="23"/>
        <v>-7.37859042566285-14.9628720314548i</v>
      </c>
      <c r="AA194" t="str">
        <f t="shared" si="24"/>
        <v>631.625079378594-454.054619650477i</v>
      </c>
      <c r="AB194" t="str">
        <f t="shared" si="25"/>
        <v>0.723796782966271-0.00902897365358617i</v>
      </c>
      <c r="AC194" t="str">
        <f t="shared" si="26"/>
        <v>4.79219360635658+0.0512862726643132i</v>
      </c>
      <c r="AD194" t="str">
        <f t="shared" si="27"/>
        <v>0.15099917392865-0.00350010033766755i</v>
      </c>
      <c r="AE194" t="str">
        <f t="shared" si="28"/>
        <v>-1.16653261248271-2.23355550950939i</v>
      </c>
      <c r="AF194" t="str">
        <f t="shared" si="29"/>
        <v>-2.86023806623303+0.842013495258216i</v>
      </c>
      <c r="AG194" t="str">
        <f t="shared" si="30"/>
        <v>1.33950397513824-0.256196897574345i</v>
      </c>
      <c r="AH194" t="str">
        <f t="shared" si="31"/>
        <v>3.01275807825038+4.61224727692667i</v>
      </c>
      <c r="AI194">
        <f t="shared" si="32"/>
        <v>14.82152058333206</v>
      </c>
      <c r="AJ194">
        <f t="shared" si="33"/>
        <v>56.847098275676693</v>
      </c>
      <c r="AK194"/>
      <c r="AL194"/>
      <c r="AM194"/>
      <c r="AN194"/>
    </row>
    <row r="195" spans="1:40" x14ac:dyDescent="0.35">
      <c r="A195"/>
      <c r="B195">
        <f t="shared" si="34"/>
        <v>6100</v>
      </c>
      <c r="C195" s="237" t="str">
        <f t="shared" si="2"/>
        <v>-0.000866663306042149+0.169406585351255i</v>
      </c>
      <c r="D195" s="208" t="str">
        <f t="shared" si="3"/>
        <v>-2.52030562086545+1.29878382102629i</v>
      </c>
      <c r="E195" t="str">
        <f t="shared" si="4"/>
        <v>20500</v>
      </c>
      <c r="F195" t="str">
        <f t="shared" si="5"/>
        <v>0.327868852459016</v>
      </c>
      <c r="G195" t="str">
        <f t="shared" si="0"/>
        <v>0.327868852459016</v>
      </c>
      <c r="H195" t="str">
        <f t="shared" si="6"/>
        <v>0.341844530420671+0.48604726611022i</v>
      </c>
      <c r="I195" t="str">
        <f t="shared" si="7"/>
        <v>23.9546439836222i</v>
      </c>
      <c r="J195" t="str">
        <f t="shared" si="1"/>
        <v>0.223270522798008+5.24050955500905i</v>
      </c>
      <c r="K195" t="str">
        <f t="shared" si="8"/>
        <v>4.56277026517888+0.194395619704568i</v>
      </c>
      <c r="L195" t="str">
        <f t="shared" si="9"/>
        <v>0.676815024335871-0.0850397087491814i</v>
      </c>
      <c r="M195" t="str">
        <f t="shared" si="10"/>
        <v>5.23958528951475+0.109355910955387i</v>
      </c>
      <c r="N195" t="str">
        <f t="shared" si="11"/>
        <v>-0.0760870992683834i</v>
      </c>
      <c r="O195" t="str">
        <f t="shared" si="12"/>
        <v>0.997106772867049-0.0760137060184437i</v>
      </c>
      <c r="P195" t="str">
        <f t="shared" si="13"/>
        <v>0.00289322713295104+0.0760137060184437i</v>
      </c>
      <c r="Q195" t="str">
        <f t="shared" si="14"/>
        <v>-0.00289322713295104+0.0000733932499396989i</v>
      </c>
      <c r="R195" t="str">
        <f t="shared" si="15"/>
        <v>-0.33331188921625-26.2814377741851i</v>
      </c>
      <c r="S195" t="str">
        <f t="shared" si="16"/>
        <v>0.00823960518672375i</v>
      </c>
      <c r="T195" t="str">
        <f t="shared" si="17"/>
        <v>0.216548670998733-0.00274635837118291i</v>
      </c>
      <c r="U195" t="str">
        <f t="shared" si="18"/>
        <v>0.0000500000000000001-0.0232955127476428i</v>
      </c>
      <c r="V195" t="str">
        <f t="shared" si="19"/>
        <v>0.00002-0.260909742773599i</v>
      </c>
      <c r="W195" t="str">
        <f t="shared" si="20"/>
        <v>0.0000422735806724713-0.021386051383075i</v>
      </c>
      <c r="X195" t="str">
        <f t="shared" si="21"/>
        <v>0.00341532297053074-0.0208260463521045i</v>
      </c>
      <c r="Y195" t="str">
        <f t="shared" si="22"/>
        <v>0.009+0.0306619442990364i</v>
      </c>
      <c r="Z195" t="str">
        <f t="shared" si="23"/>
        <v>-7.76963673988561-13.9739580338594i</v>
      </c>
      <c r="AA195" t="str">
        <f t="shared" si="24"/>
        <v>593.833018055445-470.457432076151i</v>
      </c>
      <c r="AB195" t="str">
        <f t="shared" si="25"/>
        <v>0.723792997172239-0.00917943734135952i</v>
      </c>
      <c r="AC195" t="str">
        <f t="shared" si="26"/>
        <v>4.79337896636998+0.0310545976890903i</v>
      </c>
      <c r="AD195" t="str">
        <f t="shared" si="27"/>
        <v>0.15097974853816-0.00289316842851554i</v>
      </c>
      <c r="AE195" t="str">
        <f t="shared" si="28"/>
        <v>-1.21348681542574-2.08730580231802i</v>
      </c>
      <c r="AF195" t="str">
        <f t="shared" si="29"/>
        <v>-2.86215015128612+0.81273655491607i</v>
      </c>
      <c r="AG195" t="str">
        <f t="shared" si="30"/>
        <v>1.31963024268381-0.263346325511338i</v>
      </c>
      <c r="AH195" t="str">
        <f t="shared" si="31"/>
        <v>3.04202314351655+4.38686758896321i</v>
      </c>
      <c r="AI195">
        <f t="shared" si="32"/>
        <v>14.548221854165458</v>
      </c>
      <c r="AJ195">
        <f t="shared" si="33"/>
        <v>55.261068941420298</v>
      </c>
      <c r="AK195"/>
      <c r="AL195"/>
      <c r="AM195"/>
      <c r="AN195"/>
    </row>
    <row r="196" spans="1:40" x14ac:dyDescent="0.35">
      <c r="A196"/>
      <c r="B196">
        <f t="shared" si="34"/>
        <v>6200</v>
      </c>
      <c r="C196" s="237" t="str">
        <f t="shared" si="2"/>
        <v>-0.000838932586469233+0.166674360650178i</v>
      </c>
      <c r="D196" s="208" t="str">
        <f t="shared" si="3"/>
        <v>-2.52009301868205+1.2778367649847i</v>
      </c>
      <c r="E196" t="str">
        <f t="shared" si="4"/>
        <v>20500</v>
      </c>
      <c r="F196" t="str">
        <f t="shared" si="5"/>
        <v>0.327868852459016</v>
      </c>
      <c r="G196" t="str">
        <f t="shared" si="0"/>
        <v>0.327868852459016</v>
      </c>
      <c r="H196" t="str">
        <f t="shared" si="6"/>
        <v>0.344012558737096+0.493665491212527i</v>
      </c>
      <c r="I196" t="str">
        <f t="shared" si="7"/>
        <v>24.3473430653209i</v>
      </c>
      <c r="J196" t="str">
        <f t="shared" si="1"/>
        <v>0.197595240428795+5.32641954771412i</v>
      </c>
      <c r="K196" t="str">
        <f t="shared" si="8"/>
        <v>4.56477039252629+0.169340190935686i</v>
      </c>
      <c r="L196" t="str">
        <f t="shared" si="9"/>
        <v>0.676467493609161-0.0863894203385907i</v>
      </c>
      <c r="M196" t="str">
        <f t="shared" si="10"/>
        <v>5.24123788613545+0.0829507705970953i</v>
      </c>
      <c r="N196" t="str">
        <f t="shared" si="11"/>
        <v>-0.0773344287645864i</v>
      </c>
      <c r="O196" t="str">
        <f t="shared" si="12"/>
        <v>0.997011183089353-0.0772573672523738i</v>
      </c>
      <c r="P196" t="str">
        <f t="shared" si="13"/>
        <v>0.00298881691064701+0.0772573672523738i</v>
      </c>
      <c r="Q196" t="str">
        <f t="shared" si="14"/>
        <v>-0.00298881691064701+0.0000770615122126089i</v>
      </c>
      <c r="R196" t="str">
        <f t="shared" si="15"/>
        <v>-0.333311180283037-25.8574061330621i</v>
      </c>
      <c r="S196" t="str">
        <f t="shared" si="16"/>
        <v>0.00837468068158809i</v>
      </c>
      <c r="T196" t="str">
        <f t="shared" si="17"/>
        <v>0.216547519618533-0.00279137470247368i</v>
      </c>
      <c r="U196" t="str">
        <f t="shared" si="18"/>
        <v>0.00005-0.0229197786710679i</v>
      </c>
      <c r="V196" t="str">
        <f t="shared" si="19"/>
        <v>0.00002-0.25670152111596i</v>
      </c>
      <c r="W196" t="str">
        <f t="shared" si="20"/>
        <v>0.0000422735806163477-0.0210411152946363i</v>
      </c>
      <c r="X196" t="str">
        <f t="shared" si="21"/>
        <v>0.00331006485052686-0.020506915621126i</v>
      </c>
      <c r="Y196" t="str">
        <f t="shared" si="22"/>
        <v>0.009+0.0311645991236108i</v>
      </c>
      <c r="Z196" t="str">
        <f t="shared" si="23"/>
        <v>-8.04796974245446-13.022699315349i</v>
      </c>
      <c r="AA196" t="str">
        <f t="shared" si="24"/>
        <v>557.176362670967-482.386518715917i</v>
      </c>
      <c r="AB196" t="str">
        <f t="shared" si="25"/>
        <v>0.723789148795235-0.00932990007657915i</v>
      </c>
      <c r="AC196" t="str">
        <f t="shared" si="26"/>
        <v>4.79432503064026+0.0111386418871557i</v>
      </c>
      <c r="AD196" t="str">
        <f t="shared" si="27"/>
        <v>0.150962557059297-0.00229676083028552i</v>
      </c>
      <c r="AE196" t="str">
        <f t="shared" si="28"/>
        <v>-1.24485211714886-1.94745572679165i</v>
      </c>
      <c r="AF196" t="str">
        <f t="shared" si="29"/>
        <v>-2.86410557741915+0.784171273772173i</v>
      </c>
      <c r="AG196" t="str">
        <f t="shared" si="30"/>
        <v>1.30047752796964-0.268249251589904i</v>
      </c>
      <c r="AH196" t="str">
        <f t="shared" si="31"/>
        <v>3.05601074388545+4.16871035201983i</v>
      </c>
      <c r="AI196">
        <f t="shared" si="32"/>
        <v>14.267933418540228</v>
      </c>
      <c r="AJ196">
        <f t="shared" si="33"/>
        <v>53.755490026829094</v>
      </c>
      <c r="AK196"/>
      <c r="AL196"/>
      <c r="AM196"/>
      <c r="AN196"/>
    </row>
    <row r="197" spans="1:40" x14ac:dyDescent="0.35">
      <c r="A197"/>
      <c r="B197">
        <f t="shared" si="34"/>
        <v>6300</v>
      </c>
      <c r="C197" s="237" t="str">
        <f t="shared" si="2"/>
        <v>-0.000812511825502647+0.164028866752361i</v>
      </c>
      <c r="D197" s="208" t="str">
        <f t="shared" si="3"/>
        <v>-2.51989045951465+1.25755464510143i</v>
      </c>
      <c r="E197" t="str">
        <f t="shared" si="4"/>
        <v>20500</v>
      </c>
      <c r="F197" t="str">
        <f t="shared" si="5"/>
        <v>0.327868852459016</v>
      </c>
      <c r="G197" t="str">
        <f t="shared" ref="G197:G260" si="35">IF($C$11=$C$7,$C$24,F197)</f>
        <v>0.327868852459016</v>
      </c>
      <c r="H197" t="str">
        <f t="shared" si="6"/>
        <v>0.346213085184915+0.501269997011797i</v>
      </c>
      <c r="I197" t="str">
        <f t="shared" si="7"/>
        <v>24.7400421470196i</v>
      </c>
      <c r="J197" t="str">
        <f t="shared" ref="J197:J260" si="36">IMSUM(COMPLEX(0,2*PI()*B197*$C$113*$C$112),COMPLEX(0,2*PI()*B197*$C$113*$C$111),COMPLEX(0,2*PI()*B197*$C$28*10^-12*$C$111),COMPLEX(-1*2*PI()*B197*2*PI()*B197*$C$113*$C$112*$C$28*10^-12*$C$111,0),COMPLEX(1,0))</f>
        <v>0.171502473793414+5.41232954041918i</v>
      </c>
      <c r="K197" t="str">
        <f t="shared" si="8"/>
        <v>4.56646729842135+0.144699326293302i</v>
      </c>
      <c r="L197" t="str">
        <f t="shared" si="9"/>
        <v>0.676114677437571-0.0877370143771693i</v>
      </c>
      <c r="M197" t="str">
        <f t="shared" si="10"/>
        <v>5.24258197585892+0.0569623119161327i</v>
      </c>
      <c r="N197" t="str">
        <f t="shared" si="11"/>
        <v>-0.0785817582607895i</v>
      </c>
      <c r="O197" t="str">
        <f t="shared" si="12"/>
        <v>0.99691404213108-0.0785009082869225i</v>
      </c>
      <c r="P197" t="str">
        <f t="shared" si="13"/>
        <v>0.00308595786891996+0.0785009082869225i</v>
      </c>
      <c r="Q197" t="str">
        <f t="shared" si="14"/>
        <v>-0.00308595786891996+0.0000808499738670088i</v>
      </c>
      <c r="R197" t="str">
        <f t="shared" si="15"/>
        <v>-0.333310459816752-25.4468336135684i</v>
      </c>
      <c r="S197" t="str">
        <f t="shared" si="16"/>
        <v>0.00850975617645241i</v>
      </c>
      <c r="T197" t="str">
        <f t="shared" si="17"/>
        <v>0.21654634951422-0.0028363907441018i</v>
      </c>
      <c r="U197" t="str">
        <f t="shared" si="18"/>
        <v>0.00005-0.022555972660416i</v>
      </c>
      <c r="V197" t="str">
        <f t="shared" si="19"/>
        <v>0.00002-0.252626893796659i</v>
      </c>
      <c r="W197" t="str">
        <f t="shared" si="20"/>
        <v>0.0000422735805593113-0.0207071295617991i</v>
      </c>
      <c r="X197" t="str">
        <f t="shared" si="21"/>
        <v>0.00320961870125057-0.0201971614055831i</v>
      </c>
      <c r="Y197" t="str">
        <f t="shared" si="22"/>
        <v>0.009+0.0316672539481851i</v>
      </c>
      <c r="Z197" t="str">
        <f t="shared" si="23"/>
        <v>-8.23018489305523-12.1187203401997i</v>
      </c>
      <c r="AA197" t="str">
        <f t="shared" si="24"/>
        <v>522.080127026103-490.458180404065i</v>
      </c>
      <c r="AB197" t="str">
        <f t="shared" si="25"/>
        <v>0.723785237834693-0.00948036184362938i</v>
      </c>
      <c r="AC197" t="str">
        <f t="shared" si="26"/>
        <v>4.79504346559334-0.00847309364819996i</v>
      </c>
      <c r="AD197" t="str">
        <f t="shared" si="27"/>
        <v>0.15094748051385-0.00171038485138338i</v>
      </c>
      <c r="AE197" t="str">
        <f t="shared" si="28"/>
        <v>-1.26305334945787-1.81521351883993i</v>
      </c>
      <c r="AF197" t="str">
        <f t="shared" si="29"/>
        <v>-2.86610354469957+0.756284648089633i</v>
      </c>
      <c r="AG197" t="str">
        <f t="shared" si="30"/>
        <v>1.28224346336337-0.271233512142946i</v>
      </c>
      <c r="AH197" t="str">
        <f t="shared" si="31"/>
        <v>3.05640464970736+3.9589684451775i</v>
      </c>
      <c r="AI197">
        <f t="shared" si="32"/>
        <v>13.982012109211277</v>
      </c>
      <c r="AJ197">
        <f t="shared" si="33"/>
        <v>52.331124827068919</v>
      </c>
      <c r="AK197"/>
      <c r="AL197"/>
      <c r="AM197"/>
      <c r="AN197"/>
    </row>
    <row r="198" spans="1:40" x14ac:dyDescent="0.35">
      <c r="A198"/>
      <c r="B198">
        <f t="shared" si="34"/>
        <v>6400</v>
      </c>
      <c r="C198" s="237" t="str">
        <f t="shared" ref="C198:C261" si="37">IMPRODUCT(COMPLEX(-1,0),IMDIV(IMPRODUCT(G198,COMPLEX($C$100+$C$101,0)),COMPLEX($C$100,2*PI()*B198*$C$103*$C$102*(2*$C$100+$C$101))))</f>
        <v>-0.00078731979706787+0.161466038547463i</v>
      </c>
      <c r="D198" s="208" t="str">
        <f t="shared" ref="D198:D261" si="38">IMPRODUCT(COMPLEX($C$106,0),IMSUB(C198,G198))</f>
        <v>-2.51969732062998+1.23790629553055i</v>
      </c>
      <c r="E198" t="str">
        <f t="shared" ref="E198:E261" si="39">IMDIV(COMPLEX($C$20*10^3,0),COMPLEX(1,2*PI()*B198*$C$20*1000*$C$29*10^-12))</f>
        <v>20500</v>
      </c>
      <c r="F198" t="str">
        <f t="shared" ref="F198:F261" si="40">IMDIV(COMPLEX($C$22*1000,0),IMSUM(COMPLEX($C$22*1000,0),E198))</f>
        <v>0.327868852459016</v>
      </c>
      <c r="G198" t="str">
        <f t="shared" si="35"/>
        <v>0.327868852459016</v>
      </c>
      <c r="H198" t="str">
        <f t="shared" ref="H198:H261" si="41">IMPRODUCT(COMPLEX($C$108,0),IMPRODUCT(COMPLEX(-1,0),D198),IMDIV(COMPLEX(0,2*PI()*B198*$C$109*$C$110),COMPLEX(1,2*PI()*B198*$C$109*$C$110)))</f>
        <v>0.348445983186038+0.508860547572486i</v>
      </c>
      <c r="I198" t="str">
        <f t="shared" ref="I198:I261" si="42">COMPLEX(0,2*PI()*B198*$C$113*$C$112*$C$114)</f>
        <v>25.1327412287183i</v>
      </c>
      <c r="J198" t="str">
        <f t="shared" si="36"/>
        <v>0.144992222891868+5.49823953312426i</v>
      </c>
      <c r="K198" t="str">
        <f t="shared" ref="K198:K261" si="43">IMDIV(I198,J198)</f>
        <v>4.56787588396969+0.12045791645141i</v>
      </c>
      <c r="L198" t="str">
        <f t="shared" ref="L198:L261" si="44">IMDIV(COMPLEX($C$117,0),COMPLEX(1,2*PI()*B198*$C$115*$C$116))</f>
        <v>0.675756592914674-0.0890824604576553i</v>
      </c>
      <c r="M198" t="str">
        <f t="shared" ref="M198:M261" si="45">IMSUM(K198,L198)</f>
        <v>5.24363247688436+0.0313754559937547i</v>
      </c>
      <c r="N198" t="str">
        <f t="shared" ref="N198:N261" si="46">COMPLEX(0,-2*PI()*B198*$C$43)</f>
        <v>-0.0798290877569925i</v>
      </c>
      <c r="O198" t="str">
        <f t="shared" ref="O198:O261" si="47">IMEXP(N198)</f>
        <v>0.996815350143364-0.0797443271873504i</v>
      </c>
      <c r="P198" t="str">
        <f t="shared" ref="P198:P261" si="48">IMSUB(COMPLEX(1,0),O198)</f>
        <v>0.00318464985663602+0.0797443271873504i</v>
      </c>
      <c r="Q198" t="str">
        <f t="shared" ref="Q198:Q261" si="49">IMSUM(COMPLEX(0,2*PI()*B198*$C$43),O198,COMPLEX(-1,0))</f>
        <v>-0.00318464985663602+0.0000847605696421005i</v>
      </c>
      <c r="R198" t="str">
        <f t="shared" ref="R198:R261" si="50">IMDIV(P198,Q198)</f>
        <v>-0.333309727818198-25.0490893193552i</v>
      </c>
      <c r="S198" t="str">
        <f t="shared" ref="S198:S261" si="51">IMDIV(COMPLEX(0,2*PI()*B198*$C$123),COMPLEX($C$124,0))</f>
        <v>0.00864483167131673i</v>
      </c>
      <c r="T198" t="str">
        <f t="shared" ref="T198:T261" si="52">IMPRODUCT(R198,S198)</f>
        <v>0.216545160685603-0.00288140649140072i</v>
      </c>
      <c r="U198" t="str">
        <f t="shared" ref="U198:U261" si="53">IMDIV(COMPLEX(1,2*PI()*B198*$C$16*10^-3*$C$15*10^-6),COMPLEX(0,2*PI()*B198*$C$15*10^-6))</f>
        <v>0.0000499999999999999-0.022203535587597i</v>
      </c>
      <c r="V198" t="str">
        <f t="shared" ref="V198:V261" si="54">IMSUM(COMPLEX($C$18*10^-3,0),IMDIV(COMPLEX(1,0),COMPLEX(0,2*PI()*B198*($C$17*1*10^-6))))</f>
        <v>0.00002-0.248679598581087i</v>
      </c>
      <c r="W198" t="str">
        <f t="shared" ref="W198:W261" si="55">IMDIV(IMPRODUCT(U198,V198),IMSUM(U198,V198))</f>
        <v>0.0000422735805013623-0.0203835808866445i</v>
      </c>
      <c r="X198" t="str">
        <f t="shared" ref="X198:X261" si="56">IMDIV(IMPRODUCT(COMPLEX($C$19,0),W198),IMSUM(COMPLEX($C$19,0),W198))</f>
        <v>0.00311369794094796-0.0198963884213907i</v>
      </c>
      <c r="Y198" t="str">
        <f t="shared" ref="Y198:Y261" si="57">COMPLEX($C$13*10^-3,2*PI()*B198*$C$12*0.000001)</f>
        <v>0.009+0.0321699087727595i</v>
      </c>
      <c r="Z198" t="str">
        <f t="shared" ref="Z198:Z261" si="58">IMPRODUCT(COMPLEX($C$6,0),IMDIV(X198,IMSUM(X198,Y198)))</f>
        <v>-8.33195177996384-11.2677633191832i</v>
      </c>
      <c r="AA198" t="str">
        <f t="shared" ref="AA198:AA261" si="59">IMDIV(COMPLEX($C$6,0),IMSUM(X198,Y198))</f>
        <v>488.815308487886-495.264506844487i</v>
      </c>
      <c r="AB198" t="str">
        <f t="shared" ref="AB198:AB261" si="60">IMPRODUCT(COMPLEX($C$119,0),T198)</f>
        <v>0.723781264289975-0.00963082262691271i</v>
      </c>
      <c r="AC198" t="str">
        <f t="shared" ref="AC198:AC261" si="61">IMSUM(COMPLEX(1,0),IMPRODUCT(AB198,M198))</f>
        <v>4.79554511504285-0.027791527098758i</v>
      </c>
      <c r="AD198" t="str">
        <f t="shared" ref="AD198:AD261" si="62">IMDIV(AB198,AC198)</f>
        <v>0.15093440908019-0.00113357809725809i</v>
      </c>
      <c r="AE198" t="str">
        <f t="shared" ref="AE198:AE261" si="63">IMPRODUCT(AD198,AA198,X198)</f>
        <v>-1.2703511080972-1.69124828019118i</v>
      </c>
      <c r="AF198" t="str">
        <f t="shared" ref="AF198:AF261" si="64">IMSUB(D198,H198)</f>
        <v>-2.86814330381602+0.729045747958064i</v>
      </c>
      <c r="AG198" t="str">
        <f t="shared" ref="AG198:AG261" si="65">IMSUM(COMPLEX(1,0),IMPRODUCT(AD198,AA198,COMPLEX($C$127,0)))</f>
        <v>1.26504781603396-0.2726097689427i</v>
      </c>
      <c r="AH198" t="str">
        <f t="shared" ref="AH198:AH261" si="66">IMDIV(IMPRODUCT(AE198,AF198),AG198)</f>
        <v>3.04490119180141+3.7584888936493i</v>
      </c>
      <c r="AI198">
        <f t="shared" ref="AI198:AI261" si="67">20*LOG10(IMABS(AH198))</f>
        <v>13.69172463498267</v>
      </c>
      <c r="AJ198">
        <f t="shared" ref="AJ198:AJ261" si="68">IMARGUMENT(AH198)*180/PI()</f>
        <v>50.987693434235098</v>
      </c>
      <c r="AK198"/>
      <c r="AL198"/>
      <c r="AM198"/>
      <c r="AN198"/>
    </row>
    <row r="199" spans="1:40" x14ac:dyDescent="0.35">
      <c r="A199"/>
      <c r="B199">
        <f t="shared" si="34"/>
        <v>6500</v>
      </c>
      <c r="C199" s="237" t="str">
        <f t="shared" si="37"/>
        <v>-0.000763281474509894+0.158982061056019i</v>
      </c>
      <c r="D199" s="208" t="str">
        <f t="shared" si="38"/>
        <v>-2.5195130268237+1.21886246809615i</v>
      </c>
      <c r="E199" t="str">
        <f t="shared" si="39"/>
        <v>20500</v>
      </c>
      <c r="F199" t="str">
        <f t="shared" si="40"/>
        <v>0.327868852459016</v>
      </c>
      <c r="G199" t="str">
        <f t="shared" si="35"/>
        <v>0.327868852459016</v>
      </c>
      <c r="H199" t="str">
        <f t="shared" si="41"/>
        <v>0.350711124486016+0.516436910426359i</v>
      </c>
      <c r="I199" t="str">
        <f t="shared" si="42"/>
        <v>25.5254403104171i</v>
      </c>
      <c r="J199" t="str">
        <f t="shared" si="36"/>
        <v>0.118064487724156+5.58414952582932i</v>
      </c>
      <c r="K199" t="str">
        <f t="shared" si="43"/>
        <v>4.56901001181623+0.0966016085272196i</v>
      </c>
      <c r="L199" t="str">
        <f t="shared" si="44"/>
        <v>0.675393257361641-0.0904257283440958i</v>
      </c>
      <c r="M199" t="str">
        <f t="shared" si="45"/>
        <v>5.24440326917787+0.0061758801831238i</v>
      </c>
      <c r="N199" t="str">
        <f t="shared" si="46"/>
        <v>-0.0810764172531955i</v>
      </c>
      <c r="O199" t="str">
        <f t="shared" si="47"/>
        <v>0.996715107279753-0.0809876220191082i</v>
      </c>
      <c r="P199" t="str">
        <f t="shared" si="48"/>
        <v>0.00328489272024701+0.0809876220191082i</v>
      </c>
      <c r="Q199" t="str">
        <f t="shared" si="49"/>
        <v>-0.00328489272024701+0.0000887952340873077i</v>
      </c>
      <c r="R199" t="str">
        <f t="shared" si="50"/>
        <v>-0.333308984285716-24.6635811784743i</v>
      </c>
      <c r="S199" t="str">
        <f t="shared" si="51"/>
        <v>0.00877990716618106i</v>
      </c>
      <c r="T199" t="str">
        <f t="shared" si="52"/>
        <v>0.216543953132575-0.00292642193968269i</v>
      </c>
      <c r="U199" t="str">
        <f t="shared" si="53"/>
        <v>0.00005-0.0218619427324032i</v>
      </c>
      <c r="V199" t="str">
        <f t="shared" si="54"/>
        <v>0.00002-0.244853758602916i</v>
      </c>
      <c r="W199" t="str">
        <f t="shared" si="55"/>
        <v>0.0000422735804425009-0.020069987558818i</v>
      </c>
      <c r="X199" t="str">
        <f t="shared" si="56"/>
        <v>0.00302203683928012-0.0196042225402936i</v>
      </c>
      <c r="Y199" t="str">
        <f t="shared" si="57"/>
        <v>0.009+0.0326725635973339i</v>
      </c>
      <c r="Z199" t="str">
        <f t="shared" si="58"/>
        <v>-8.36749846708676-10.4725470737212i</v>
      </c>
      <c r="AA199" t="str">
        <f t="shared" si="59"/>
        <v>457.530768921569-497.35067462287i</v>
      </c>
      <c r="AB199" t="str">
        <f t="shared" si="60"/>
        <v>0.723777228160723-0.00978128241076079i</v>
      </c>
      <c r="AC199" t="str">
        <f t="shared" si="61"/>
        <v>4.7958400695508-0.0468270280113518i</v>
      </c>
      <c r="AD199" t="str">
        <f t="shared" si="62"/>
        <v>0.150923241260913-0.000565906186468437i</v>
      </c>
      <c r="AE199" t="str">
        <f t="shared" si="63"/>
        <v>-1.26877646907555-1.57581552947571i</v>
      </c>
      <c r="AF199" t="str">
        <f t="shared" si="64"/>
        <v>-2.87022415130972+0.702425557669791i</v>
      </c>
      <c r="AG199" t="str">
        <f t="shared" si="65"/>
        <v>1.24894947353103-0.272660917167064i</v>
      </c>
      <c r="AH199" t="str">
        <f t="shared" si="66"/>
        <v>3.02315100828602+3.56781278422509i</v>
      </c>
      <c r="AI199">
        <f t="shared" si="67"/>
        <v>13.398235642761193</v>
      </c>
      <c r="AJ199">
        <f t="shared" si="68"/>
        <v>49.724054739418889</v>
      </c>
      <c r="AK199"/>
      <c r="AL199"/>
      <c r="AM199"/>
      <c r="AN199"/>
    </row>
    <row r="200" spans="1:40" x14ac:dyDescent="0.35">
      <c r="A200"/>
      <c r="B200">
        <f t="shared" si="34"/>
        <v>6600</v>
      </c>
      <c r="C200" s="237" t="str">
        <f t="shared" si="37"/>
        <v>-0.000740327471354515+0.156573350482772i</v>
      </c>
      <c r="D200" s="208" t="str">
        <f t="shared" si="38"/>
        <v>-2.51933704613284+1.20039568703459i</v>
      </c>
      <c r="E200" t="str">
        <f t="shared" si="39"/>
        <v>20500</v>
      </c>
      <c r="F200" t="str">
        <f t="shared" si="40"/>
        <v>0.327868852459016</v>
      </c>
      <c r="G200" t="str">
        <f t="shared" si="35"/>
        <v>0.327868852459016</v>
      </c>
      <c r="H200" t="str">
        <f t="shared" si="41"/>
        <v>0.353008379176772+0.523998856430858i</v>
      </c>
      <c r="I200" t="str">
        <f t="shared" si="42"/>
        <v>25.9181393921158i</v>
      </c>
      <c r="J200" t="str">
        <f t="shared" si="36"/>
        <v>0.090719268290278+5.67005951853439i</v>
      </c>
      <c r="K200" t="str">
        <f t="shared" si="43"/>
        <v>4.5698825926016+0.0731167642276278i</v>
      </c>
      <c r="L200" t="str">
        <f t="shared" si="44"/>
        <v>0.67502468832519-0.0917667879739094i</v>
      </c>
      <c r="M200" t="str">
        <f t="shared" si="45"/>
        <v>5.24490728092679-0.0186500237462816i</v>
      </c>
      <c r="N200" t="str">
        <f t="shared" si="46"/>
        <v>-0.0823237467493985i</v>
      </c>
      <c r="O200" t="str">
        <f t="shared" si="47"/>
        <v>0.996613313696209-0.0822307908478398i</v>
      </c>
      <c r="P200" t="str">
        <f t="shared" si="48"/>
        <v>0.00338668630379102+0.0822307908478398i</v>
      </c>
      <c r="Q200" t="str">
        <f t="shared" si="49"/>
        <v>-0.00338668630379102+0.0000929559015587084i</v>
      </c>
      <c r="R200" t="str">
        <f t="shared" si="50"/>
        <v>-0.333308229219816-24.289753002131i</v>
      </c>
      <c r="S200" t="str">
        <f t="shared" si="51"/>
        <v>0.00891498266104538i</v>
      </c>
      <c r="T200" t="str">
        <f t="shared" si="52"/>
        <v>0.216542726855073-0.0029714370842784i</v>
      </c>
      <c r="U200" t="str">
        <f t="shared" si="53"/>
        <v>0.0000500000000000001-0.0215307011758516i</v>
      </c>
      <c r="V200" t="str">
        <f t="shared" si="54"/>
        <v>0.00002-0.241143853169538i</v>
      </c>
      <c r="W200" t="str">
        <f t="shared" si="55"/>
        <v>0.0000422735803827268-0.0197658970625318i</v>
      </c>
      <c r="X200" t="str">
        <f t="shared" si="56"/>
        <v>0.00293438873763393-0.0193203094535603i</v>
      </c>
      <c r="Y200" t="str">
        <f t="shared" si="57"/>
        <v>0.009+0.0331752184219082i</v>
      </c>
      <c r="Z200" t="str">
        <f t="shared" si="58"/>
        <v>-8.3493748861267-9.73354287400718i</v>
      </c>
      <c r="AA200" t="str">
        <f t="shared" si="59"/>
        <v>428.282731887048-497.203366964133i</v>
      </c>
      <c r="AB200" t="str">
        <f t="shared" si="60"/>
        <v>0.723773129446728-0.00993174117956691i</v>
      </c>
      <c r="AC200" t="str">
        <f t="shared" si="61"/>
        <v>4.79593772916547-0.0655894476760929i</v>
      </c>
      <c r="AD200" t="str">
        <f t="shared" si="62"/>
        <v>0.150913883137333-6.96066959581684E-06i</v>
      </c>
      <c r="AE200" t="str">
        <f t="shared" si="63"/>
        <v>-1.26010433781065-1.46886863456023i</v>
      </c>
      <c r="AF200" t="str">
        <f t="shared" si="64"/>
        <v>-2.87234542530961+0.676396830603732i</v>
      </c>
      <c r="AG200" t="str">
        <f t="shared" si="65"/>
        <v>1.2339618643986-0.271637096466616i</v>
      </c>
      <c r="AH200" t="str">
        <f t="shared" si="66"/>
        <v>2.99271678843005+3.38722009332746i</v>
      </c>
      <c r="AI200">
        <f t="shared" si="67"/>
        <v>13.102601554851546</v>
      </c>
      <c r="AJ200">
        <f t="shared" si="68"/>
        <v>48.538378546687923</v>
      </c>
      <c r="AK200"/>
      <c r="AL200"/>
      <c r="AM200"/>
      <c r="AN200"/>
    </row>
    <row r="201" spans="1:40" x14ac:dyDescent="0.35">
      <c r="A201"/>
      <c r="B201">
        <f t="shared" si="34"/>
        <v>6700</v>
      </c>
      <c r="C201" s="237" t="str">
        <f t="shared" si="37"/>
        <v>-0.000718393540052293+0.154236536966453i</v>
      </c>
      <c r="D201" s="208" t="str">
        <f t="shared" si="38"/>
        <v>-2.51916888599286+1.18248011674281i</v>
      </c>
      <c r="E201" t="str">
        <f t="shared" si="39"/>
        <v>20500</v>
      </c>
      <c r="F201" t="str">
        <f t="shared" si="40"/>
        <v>0.327868852459016</v>
      </c>
      <c r="G201" t="str">
        <f t="shared" si="35"/>
        <v>0.327868852459016</v>
      </c>
      <c r="H201" t="str">
        <f t="shared" si="41"/>
        <v>0.355337615718973+0.531546159641246i</v>
      </c>
      <c r="I201" t="str">
        <f t="shared" si="42"/>
        <v>26.3108384738145i</v>
      </c>
      <c r="J201" t="str">
        <f t="shared" si="36"/>
        <v>0.062956564590233+5.75596951123945i</v>
      </c>
      <c r="K201" t="str">
        <f t="shared" si="43"/>
        <v>4.57050566326335+0.0499904202823521i</v>
      </c>
      <c r="L201" t="str">
        <f t="shared" si="44"/>
        <v>0.674650903575519-0.0931056094599288i</v>
      </c>
      <c r="M201" t="str">
        <f t="shared" si="45"/>
        <v>5.24515656683887-0.0431151891775767i</v>
      </c>
      <c r="N201" t="str">
        <f t="shared" si="46"/>
        <v>-0.0835710762456015i</v>
      </c>
      <c r="O201" t="str">
        <f t="shared" si="47"/>
        <v>0.996509969551105-0.0834738317393849i</v>
      </c>
      <c r="P201" t="str">
        <f t="shared" si="48"/>
        <v>0.00349003044889495+0.0834738317393849i</v>
      </c>
      <c r="Q201" t="str">
        <f t="shared" si="49"/>
        <v>-0.00349003044889495+0.0000972445062166066i</v>
      </c>
      <c r="R201" t="str">
        <f t="shared" si="50"/>
        <v>-0.333307462619592-23.927081806821i</v>
      </c>
      <c r="S201" t="str">
        <f t="shared" si="51"/>
        <v>0.0090500581559097i</v>
      </c>
      <c r="T201" t="str">
        <f t="shared" si="52"/>
        <v>0.216541481852939-0.00301645192050601i</v>
      </c>
      <c r="U201" t="str">
        <f t="shared" si="53"/>
        <v>0.00005-0.0212093474269583i</v>
      </c>
      <c r="V201" t="str">
        <f t="shared" si="54"/>
        <v>0.00002-0.237544691181933i</v>
      </c>
      <c r="W201" t="str">
        <f t="shared" si="55"/>
        <v>0.0000422735803220398-0.0194708838978664i</v>
      </c>
      <c r="X201" t="str">
        <f t="shared" si="56"/>
        <v>0.00285052444268707-0.0190443134297979i</v>
      </c>
      <c r="Y201" t="str">
        <f t="shared" si="57"/>
        <v>0.009+0.0336778732464826i</v>
      </c>
      <c r="Z201" t="str">
        <f t="shared" si="58"/>
        <v>-8.28840830006996-9.04962839678998i</v>
      </c>
      <c r="AA201" t="str">
        <f t="shared" si="59"/>
        <v>401.060117773159-495.247045977094i</v>
      </c>
      <c r="AB201" t="str">
        <f t="shared" si="60"/>
        <v>0.72376896814746-0.0100821989176825i</v>
      </c>
      <c r="AC201" t="str">
        <f t="shared" si="61"/>
        <v>4.79584686023918-0.0840881478437953i</v>
      </c>
      <c r="AD201" t="str">
        <f t="shared" si="62"/>
        <v>0.150906247700613+0.000543642869653481i</v>
      </c>
      <c r="AE201" t="str">
        <f t="shared" si="63"/>
        <v>-1.24585283002325-1.3701513985176i</v>
      </c>
      <c r="AF201" t="str">
        <f t="shared" si="64"/>
        <v>-2.87450650171183+0.650933957101564i</v>
      </c>
      <c r="AG201" t="str">
        <f t="shared" si="65"/>
        <v>1.22006600830281-0.269754580509989i</v>
      </c>
      <c r="AH201" t="str">
        <f t="shared" si="66"/>
        <v>2.95504525109776+3.21677528604585i</v>
      </c>
      <c r="AI201">
        <f t="shared" si="67"/>
        <v>12.805769062594589</v>
      </c>
      <c r="AJ201">
        <f t="shared" si="68"/>
        <v>47.428302390290625</v>
      </c>
      <c r="AK201"/>
      <c r="AL201"/>
      <c r="AM201"/>
      <c r="AN201"/>
    </row>
    <row r="202" spans="1:40" x14ac:dyDescent="0.35">
      <c r="A202"/>
      <c r="B202">
        <f t="shared" si="34"/>
        <v>6800</v>
      </c>
      <c r="C202" s="237" t="str">
        <f t="shared" si="37"/>
        <v>-0.000697420121935111+0.151968448851409i</v>
      </c>
      <c r="D202" s="208" t="str">
        <f t="shared" si="38"/>
        <v>-2.51900808978729+1.16509144119414i</v>
      </c>
      <c r="E202" t="str">
        <f t="shared" si="39"/>
        <v>20500</v>
      </c>
      <c r="F202" t="str">
        <f t="shared" si="40"/>
        <v>0.327868852459016</v>
      </c>
      <c r="G202" t="str">
        <f t="shared" si="35"/>
        <v>0.327868852459016</v>
      </c>
      <c r="H202" t="str">
        <f t="shared" si="41"/>
        <v>0.357698700964188+0.539078597195145i</v>
      </c>
      <c r="I202" t="str">
        <f t="shared" si="42"/>
        <v>26.7035375555132i</v>
      </c>
      <c r="J202" t="str">
        <f t="shared" si="36"/>
        <v>0.034776376624023+5.84187950394452i</v>
      </c>
      <c r="K202" t="str">
        <f t="shared" si="43"/>
        <v>4.57089045803558+0.0272102510790349i</v>
      </c>
      <c r="L202" t="str">
        <f t="shared" si="44"/>
        <v>0.674271921104225-0.0944421630924067i</v>
      </c>
      <c r="M202" t="str">
        <f t="shared" si="45"/>
        <v>5.2451623791398-0.0672319120133718i</v>
      </c>
      <c r="N202" t="str">
        <f t="shared" si="46"/>
        <v>-0.0848184057418045i</v>
      </c>
      <c r="O202" t="str">
        <f t="shared" si="47"/>
        <v>0.996405075005227-0.0847167427597824i</v>
      </c>
      <c r="P202" t="str">
        <f t="shared" si="48"/>
        <v>0.00359492499477299+0.0847167427597824i</v>
      </c>
      <c r="Q202" t="str">
        <f t="shared" si="49"/>
        <v>-0.00359492499477299+0.000101662982022105i</v>
      </c>
      <c r="R202" t="str">
        <f t="shared" si="50"/>
        <v>-0.333306684485139-23.5750753727775i</v>
      </c>
      <c r="S202" t="str">
        <f t="shared" si="51"/>
        <v>0.00918513365077404i</v>
      </c>
      <c r="T202" t="str">
        <f t="shared" si="52"/>
        <v>0.216540218126033-0.00306146644369238i</v>
      </c>
      <c r="U202" t="str">
        <f t="shared" si="53"/>
        <v>0.0000500000000000001-0.0208974452589148i</v>
      </c>
      <c r="V202" t="str">
        <f t="shared" si="54"/>
        <v>0.00002-0.234051386899846i</v>
      </c>
      <c r="W202" t="str">
        <f t="shared" si="55"/>
        <v>0.0000422735802604405-0.019184547594309i</v>
      </c>
      <c r="X202" t="str">
        <f t="shared" si="56"/>
        <v>0.00277023077438232-0.0187759161599371i</v>
      </c>
      <c r="Y202" t="str">
        <f t="shared" si="57"/>
        <v>0.009+0.0341805280710569i</v>
      </c>
      <c r="Z202" t="str">
        <f t="shared" si="58"/>
        <v>-8.19377945917158-8.418611594351i</v>
      </c>
      <c r="AA202" t="str">
        <f t="shared" si="59"/>
        <v>375.805179703091-491.845322193231i</v>
      </c>
      <c r="AB202" t="str">
        <f t="shared" si="60"/>
        <v>0.723764744262452-0.0102326556094879i</v>
      </c>
      <c r="AC202" t="str">
        <f t="shared" si="61"/>
        <v>4.79557564695155-0.102332027846213i</v>
      </c>
      <c r="AD202" t="str">
        <f t="shared" si="62"/>
        <v>0.150900254250745+0.00108626654942068i</v>
      </c>
      <c r="AE202" t="str">
        <f t="shared" si="63"/>
        <v>-1.22729854749601-1.27927125856567i</v>
      </c>
      <c r="AF202" t="str">
        <f t="shared" si="64"/>
        <v>-2.87670679075148+0.626012843998995i</v>
      </c>
      <c r="AG202" t="str">
        <f t="shared" si="65"/>
        <v>1.20722100767869-0.267197121662179i</v>
      </c>
      <c r="AH202" t="str">
        <f t="shared" si="66"/>
        <v>2.91145101946471+3.056370765061i</v>
      </c>
      <c r="AI202">
        <f t="shared" si="67"/>
        <v>12.508577186512486</v>
      </c>
      <c r="AJ202">
        <f t="shared" si="68"/>
        <v>46.391070066542582</v>
      </c>
      <c r="AK202"/>
      <c r="AL202"/>
      <c r="AM202"/>
      <c r="AN202"/>
    </row>
    <row r="203" spans="1:40" x14ac:dyDescent="0.35">
      <c r="A203"/>
      <c r="B203">
        <f t="shared" si="34"/>
        <v>6900</v>
      </c>
      <c r="C203" s="237" t="str">
        <f t="shared" si="37"/>
        <v>-0.000677351942491683+0.149766098326707i</v>
      </c>
      <c r="D203" s="208" t="str">
        <f t="shared" si="38"/>
        <v>-2.5188542337449+1.14820675383809i</v>
      </c>
      <c r="E203" t="str">
        <f t="shared" si="39"/>
        <v>20500</v>
      </c>
      <c r="F203" t="str">
        <f t="shared" si="40"/>
        <v>0.327868852459016</v>
      </c>
      <c r="G203" t="str">
        <f t="shared" si="35"/>
        <v>0.327868852459016</v>
      </c>
      <c r="H203" t="str">
        <f t="shared" si="41"/>
        <v>0.36009150017681+0.546595949208149i</v>
      </c>
      <c r="I203" t="str">
        <f t="shared" si="42"/>
        <v>27.096236637212i</v>
      </c>
      <c r="J203" t="str">
        <f t="shared" si="36"/>
        <v>0.00617870439164703+5.92778949664959i</v>
      </c>
      <c r="K203" t="str">
        <f t="shared" si="43"/>
        <v>4.57104747290426+0.00476453340848621i</v>
      </c>
      <c r="L203" t="str">
        <f t="shared" si="44"/>
        <v>0.673887759122184-0.0957764193409968i</v>
      </c>
      <c r="M203" t="str">
        <f t="shared" si="45"/>
        <v>5.24493523202644-0.0910118859325106i</v>
      </c>
      <c r="N203" t="str">
        <f t="shared" si="46"/>
        <v>-0.0860657352380075i</v>
      </c>
      <c r="O203" t="str">
        <f t="shared" si="47"/>
        <v>0.996298630221774-0.0859595219752733i</v>
      </c>
      <c r="P203" t="str">
        <f t="shared" si="48"/>
        <v>0.00370136977822599+0.0859595219752733i</v>
      </c>
      <c r="Q203" t="str">
        <f t="shared" si="49"/>
        <v>-0.00370136977822599+0.000106213262734203i</v>
      </c>
      <c r="R203" t="str">
        <f t="shared" si="50"/>
        <v>-0.33330589481635-23.2332700147204i</v>
      </c>
      <c r="S203" t="str">
        <f t="shared" si="51"/>
        <v>0.00932020914563836i</v>
      </c>
      <c r="T203" t="str">
        <f t="shared" si="52"/>
        <v>0.216538935674283-0.00310648064916252i</v>
      </c>
      <c r="U203" t="str">
        <f t="shared" si="53"/>
        <v>0.00005-0.0205945837334233i</v>
      </c>
      <c r="V203" t="str">
        <f t="shared" si="54"/>
        <v>0.00002-0.230659337814341i</v>
      </c>
      <c r="W203" t="str">
        <f t="shared" si="55"/>
        <v>0.0000422735801979287-0.0189065108970289i</v>
      </c>
      <c r="X203" t="str">
        <f t="shared" si="56"/>
        <v>0.00269330925172038-0.0185148156829203i</v>
      </c>
      <c r="Y203" t="str">
        <f t="shared" si="57"/>
        <v>0.009+0.0346831828956313i</v>
      </c>
      <c r="Z203" t="str">
        <f t="shared" si="58"/>
        <v>-8.0731661038896-7.83763364888869i</v>
      </c>
      <c r="AA203" t="str">
        <f t="shared" si="59"/>
        <v>352.429635033543-487.305315646696i</v>
      </c>
      <c r="AB203" t="str">
        <f t="shared" si="60"/>
        <v>0.723760457791464-0.0103831112393576i</v>
      </c>
      <c r="AC203" t="str">
        <f t="shared" si="61"/>
        <v>4.79513173808229-0.120329550184335i</v>
      </c>
      <c r="AD203" t="str">
        <f t="shared" si="62"/>
        <v>0.150895827855562+0.00162125177697497i</v>
      </c>
      <c r="AE203" t="str">
        <f t="shared" si="63"/>
        <v>-1.20550030518134-1.19575485276941i</v>
      </c>
      <c r="AF203" t="str">
        <f t="shared" si="64"/>
        <v>-2.87894573392171+0.601610804629941i</v>
      </c>
      <c r="AG203" t="str">
        <f t="shared" si="65"/>
        <v>1.19537214625627-0.26411868190014i</v>
      </c>
      <c r="AH203" t="str">
        <f t="shared" si="66"/>
        <v>2.86310990029352+2.90576633184407i</v>
      </c>
      <c r="AI203">
        <f t="shared" si="67"/>
        <v>12.211761916663242</v>
      </c>
      <c r="AJ203">
        <f t="shared" si="68"/>
        <v>45.423650787045069</v>
      </c>
      <c r="AK203"/>
      <c r="AL203"/>
      <c r="AM203"/>
      <c r="AN203"/>
    </row>
    <row r="204" spans="1:40" x14ac:dyDescent="0.35">
      <c r="A204"/>
      <c r="B204">
        <f t="shared" si="34"/>
        <v>7000</v>
      </c>
      <c r="C204" s="237" t="str">
        <f t="shared" si="37"/>
        <v>-0.000658137646820588+0.147626668295994i</v>
      </c>
      <c r="D204" s="208" t="str">
        <f t="shared" si="38"/>
        <v>-2.51870692414475+1.13180445693595i</v>
      </c>
      <c r="E204" t="str">
        <f t="shared" si="39"/>
        <v>20500</v>
      </c>
      <c r="F204" t="str">
        <f t="shared" si="40"/>
        <v>0.327868852459016</v>
      </c>
      <c r="G204" t="str">
        <f t="shared" si="35"/>
        <v>0.327868852459016</v>
      </c>
      <c r="H204" t="str">
        <f t="shared" si="41"/>
        <v>0.362515877055805+0.554097998679363i</v>
      </c>
      <c r="I204" t="str">
        <f t="shared" si="42"/>
        <v>27.4889357189107i</v>
      </c>
      <c r="J204" t="str">
        <f t="shared" si="36"/>
        <v>-0.0228364521069+6.01369948935466i</v>
      </c>
      <c r="K204" t="str">
        <f t="shared" si="43"/>
        <v>4.57098652418871-0.017357886775969i</v>
      </c>
      <c r="L204" t="str">
        <f t="shared" si="44"/>
        <v>0.673498436057435-0.097108348856706i</v>
      </c>
      <c r="M204" t="str">
        <f t="shared" si="45"/>
        <v>5.24448496024614-0.114466235632675i</v>
      </c>
      <c r="N204" t="str">
        <f t="shared" si="46"/>
        <v>-0.0873130647342105i</v>
      </c>
      <c r="O204" t="str">
        <f t="shared" si="47"/>
        <v>0.996190635366354-0.0872021674523034i</v>
      </c>
      <c r="P204" t="str">
        <f t="shared" si="48"/>
        <v>0.00380936463364601+0.0872021674523034i</v>
      </c>
      <c r="Q204" t="str">
        <f t="shared" si="49"/>
        <v>-0.00380936463364601+0.000110897281907094i</v>
      </c>
      <c r="R204" t="str">
        <f t="shared" si="50"/>
        <v>-0.333305093612595-22.9012285436516i</v>
      </c>
      <c r="S204" t="str">
        <f t="shared" si="51"/>
        <v>0.00945528464050268i</v>
      </c>
      <c r="T204" t="str">
        <f t="shared" si="52"/>
        <v>0.216537634497431-0.00315149453223648i</v>
      </c>
      <c r="U204" t="str">
        <f t="shared" si="53"/>
        <v>0.00005-0.0203003753943744i</v>
      </c>
      <c r="V204" t="str">
        <f t="shared" si="54"/>
        <v>0.00002-0.227364204416993i</v>
      </c>
      <c r="W204" t="str">
        <f t="shared" si="55"/>
        <v>0.0000422735801345041-0.0186364181086141i</v>
      </c>
      <c r="X204" t="str">
        <f t="shared" si="56"/>
        <v>0.00261957490174182-0.0182607253860866i</v>
      </c>
      <c r="Y204" t="str">
        <f t="shared" si="57"/>
        <v>0.009+0.0351858377202057i</v>
      </c>
      <c r="Z204" t="str">
        <f t="shared" si="58"/>
        <v>-7.93291683318064-7.30346822597713i</v>
      </c>
      <c r="AA204" t="str">
        <f t="shared" si="59"/>
        <v>330.826850256569-481.883515626366i</v>
      </c>
      <c r="AB204" t="str">
        <f t="shared" si="60"/>
        <v>0.723756108733632-0.0105335657916493i</v>
      </c>
      <c r="AC204" t="str">
        <f t="shared" si="61"/>
        <v>4.79452228951584-0.13808876465496i</v>
      </c>
      <c r="AD204" t="str">
        <f t="shared" si="62"/>
        <v>0.150892898863029+0.00214892070271148i</v>
      </c>
      <c r="AE204" t="str">
        <f t="shared" si="63"/>
        <v>-1.18132624332555-1.11908870158742i</v>
      </c>
      <c r="AF204" t="str">
        <f t="shared" si="64"/>
        <v>-2.88122280120055+0.577706458256587i</v>
      </c>
      <c r="AG204" t="str">
        <f t="shared" si="65"/>
        <v>1.18445692595027-0.2606468053091i</v>
      </c>
      <c r="AH204" t="str">
        <f t="shared" si="66"/>
        <v>2.81105920438323+2.76462369624165i</v>
      </c>
      <c r="AI204">
        <f t="shared" si="67"/>
        <v>11.915962589502673</v>
      </c>
      <c r="AJ204">
        <f t="shared" si="68"/>
        <v>44.522839233399466</v>
      </c>
      <c r="AK204"/>
      <c r="AL204"/>
      <c r="AM204"/>
      <c r="AN204"/>
    </row>
    <row r="205" spans="1:40" x14ac:dyDescent="0.35">
      <c r="A205"/>
      <c r="B205">
        <f t="shared" si="34"/>
        <v>7100</v>
      </c>
      <c r="C205" s="237" t="str">
        <f t="shared" si="37"/>
        <v>-0.000639729470766409+0.145547500356785i</v>
      </c>
      <c r="D205" s="208" t="str">
        <f t="shared" si="38"/>
        <v>-2.518565794795+1.11586416940202i</v>
      </c>
      <c r="E205" t="str">
        <f t="shared" si="39"/>
        <v>20500</v>
      </c>
      <c r="F205" t="str">
        <f t="shared" si="40"/>
        <v>0.327868852459016</v>
      </c>
      <c r="G205" t="str">
        <f t="shared" si="35"/>
        <v>0.327868852459016</v>
      </c>
      <c r="H205" t="str">
        <f t="shared" si="41"/>
        <v>0.364971693756312+0.561584531405896i</v>
      </c>
      <c r="I205" t="str">
        <f t="shared" si="42"/>
        <v>27.8816348006094i</v>
      </c>
      <c r="J205" t="str">
        <f t="shared" si="36"/>
        <v>-0.0522690928716001+6.09960948205972i</v>
      </c>
      <c r="K205" t="str">
        <f t="shared" si="43"/>
        <v>4.57071680184526-0.039167625682941i</v>
      </c>
      <c r="L205" t="str">
        <f t="shared" si="44"/>
        <v>0.673103970553019-0.0984379224738157i</v>
      </c>
      <c r="M205" t="str">
        <f t="shared" si="45"/>
        <v>5.24382077239828-0.137605548156757i</v>
      </c>
      <c r="N205" t="str">
        <f t="shared" si="46"/>
        <v>-0.0885603942304135i</v>
      </c>
      <c r="O205" t="str">
        <f t="shared" si="47"/>
        <v>0.996081090606991-0.0884446772575269i</v>
      </c>
      <c r="P205" t="str">
        <f t="shared" si="48"/>
        <v>0.00391890939300898+0.0884446772575269i</v>
      </c>
      <c r="Q205" t="str">
        <f t="shared" si="49"/>
        <v>-0.00391890939300898+0.000115716972886593i</v>
      </c>
      <c r="R205" t="str">
        <f t="shared" si="50"/>
        <v>-0.33330428087356-22.578538400966i</v>
      </c>
      <c r="S205" t="str">
        <f t="shared" si="51"/>
        <v>0.009590360135367i</v>
      </c>
      <c r="T205" t="str">
        <f t="shared" si="52"/>
        <v>0.216536314595477-0.00319650808823696i</v>
      </c>
      <c r="U205" t="str">
        <f t="shared" si="53"/>
        <v>0.0000499999999999999-0.0200144546141719i</v>
      </c>
      <c r="V205" t="str">
        <f t="shared" si="54"/>
        <v>0.00002-0.224161891678726i</v>
      </c>
      <c r="W205" t="str">
        <f t="shared" si="55"/>
        <v>0.0000422735800701671-0.0183739335709434i</v>
      </c>
      <c r="X205" t="str">
        <f t="shared" si="56"/>
        <v>0.00254885517877801-0.0180133730746872i</v>
      </c>
      <c r="Y205" t="str">
        <f t="shared" si="57"/>
        <v>0.009+0.03568849254478i</v>
      </c>
      <c r="Z205" t="str">
        <f t="shared" si="58"/>
        <v>-7.77823145378452-6.81273645453199i</v>
      </c>
      <c r="AA205" t="str">
        <f t="shared" si="59"/>
        <v>310.880763237824-475.792149621846i</v>
      </c>
      <c r="AB205" t="str">
        <f t="shared" si="60"/>
        <v>0.723751697088957-0.0106840192507294i</v>
      </c>
      <c r="AC205" t="str">
        <f t="shared" si="61"/>
        <v>4.79375400292807-0.155617331086987i</v>
      </c>
      <c r="AD205" t="str">
        <f t="shared" si="62"/>
        <v>0.150891402461015+0.00266957755371039i</v>
      </c>
      <c r="AE205" t="str">
        <f t="shared" si="63"/>
        <v>-1.15548112440956-1.0487479503182i</v>
      </c>
      <c r="AF205" t="str">
        <f t="shared" si="64"/>
        <v>-2.88353748855131+0.554279637996124i</v>
      </c>
      <c r="AG205" t="str">
        <f t="shared" si="65"/>
        <v>1.17440942222961-0.25688614843284i</v>
      </c>
      <c r="AH205" t="str">
        <f t="shared" si="66"/>
        <v>2.75620303362763+2.63253571924923i</v>
      </c>
      <c r="AI205">
        <f t="shared" si="67"/>
        <v>11.621729312779213</v>
      </c>
      <c r="AJ205">
        <f t="shared" si="68"/>
        <v>43.68533770572872</v>
      </c>
      <c r="AK205"/>
      <c r="AL205"/>
      <c r="AM205"/>
      <c r="AN205"/>
    </row>
    <row r="206" spans="1:40" x14ac:dyDescent="0.35">
      <c r="A206"/>
      <c r="B206">
        <f t="shared" si="34"/>
        <v>7200</v>
      </c>
      <c r="C206" s="237" t="str">
        <f t="shared" si="37"/>
        <v>-0.000622082943802378+0.14352608378135i</v>
      </c>
      <c r="D206" s="208" t="str">
        <f t="shared" si="38"/>
        <v>-2.51843050475494+1.10036664232368i</v>
      </c>
      <c r="E206" t="str">
        <f t="shared" si="39"/>
        <v>20500</v>
      </c>
      <c r="F206" t="str">
        <f t="shared" si="40"/>
        <v>0.327868852459016</v>
      </c>
      <c r="G206" t="str">
        <f t="shared" si="35"/>
        <v>0.327868852459016</v>
      </c>
      <c r="H206" t="str">
        <f t="shared" si="41"/>
        <v>0.367458810911154+0.5690553359054i</v>
      </c>
      <c r="I206" t="str">
        <f t="shared" si="42"/>
        <v>28.2743338823081i</v>
      </c>
      <c r="J206" t="str">
        <f t="shared" si="36"/>
        <v>-0.0821192179024799+6.18551947476479i</v>
      </c>
      <c r="K206" t="str">
        <f t="shared" si="43"/>
        <v>4.57024691802206-0.060674791189379i</v>
      </c>
      <c r="L206" t="str">
        <f t="shared" si="44"/>
        <v>0.67270438146482-0.0997651112117756i</v>
      </c>
      <c r="M206" t="str">
        <f t="shared" si="45"/>
        <v>5.24295129948688-0.160439902401155i</v>
      </c>
      <c r="N206" t="str">
        <f t="shared" si="46"/>
        <v>-0.0898077237266165i</v>
      </c>
      <c r="O206" t="str">
        <f t="shared" si="47"/>
        <v>0.995969996114116-0.0896870494578089i</v>
      </c>
      <c r="P206" t="str">
        <f t="shared" si="48"/>
        <v>0.00403000388588404+0.0896870494578089i</v>
      </c>
      <c r="Q206" t="str">
        <f t="shared" si="49"/>
        <v>-0.00403000388588404+0.000120674268807588i</v>
      </c>
      <c r="R206" t="str">
        <f t="shared" si="50"/>
        <v>-0.333303456599546-22.2648099479542i</v>
      </c>
      <c r="S206" t="str">
        <f t="shared" si="51"/>
        <v>0.00972543563023132i</v>
      </c>
      <c r="T206" t="str">
        <f t="shared" si="52"/>
        <v>0.216534975968162-0.00324152131249248i</v>
      </c>
      <c r="U206" t="str">
        <f t="shared" si="53"/>
        <v>0.00005-0.019736476077864i</v>
      </c>
      <c r="V206" t="str">
        <f t="shared" si="54"/>
        <v>0.00002-0.221048532072077i</v>
      </c>
      <c r="W206" t="str">
        <f t="shared" si="55"/>
        <v>0.0000422735800049175-0.0181187402735695i</v>
      </c>
      <c r="X206" t="str">
        <f t="shared" si="56"/>
        <v>0.00248098898254333-0.0177725001053772i</v>
      </c>
      <c r="Y206" t="str">
        <f t="shared" si="57"/>
        <v>0.009+0.0361911473693544i</v>
      </c>
      <c r="Z206" t="str">
        <f t="shared" si="58"/>
        <v>-7.61333357347976-6.36205607223106i</v>
      </c>
      <c r="AA206" t="str">
        <f t="shared" si="59"/>
        <v>292.472217612945-469.205450760104i</v>
      </c>
      <c r="AB206" t="str">
        <f t="shared" si="60"/>
        <v>0.723747222856573-0.0108344716009841i</v>
      </c>
      <c r="AC206" t="str">
        <f t="shared" si="61"/>
        <v>4.79283316100966-0.172922540757849i</v>
      </c>
      <c r="AD206" t="str">
        <f t="shared" si="62"/>
        <v>0.15089127827913+0.00318350985829608i</v>
      </c>
      <c r="AE206" t="str">
        <f t="shared" si="63"/>
        <v>-1.1285319666428-0.984215895708115i</v>
      </c>
      <c r="AF206" t="str">
        <f t="shared" si="64"/>
        <v>-2.88588931566609+0.53131130641828i</v>
      </c>
      <c r="AG206" t="str">
        <f t="shared" si="65"/>
        <v>1.16516332157641-0.252921877830698i</v>
      </c>
      <c r="AH206" t="str">
        <f t="shared" si="66"/>
        <v>2.6993208177072+2.50905051690754i</v>
      </c>
      <c r="AI206">
        <f t="shared" si="67"/>
        <v>11.329530900161158</v>
      </c>
      <c r="AJ206">
        <f t="shared" si="68"/>
        <v>42.907822094329219</v>
      </c>
      <c r="AK206"/>
      <c r="AL206"/>
      <c r="AM206"/>
      <c r="AN206"/>
    </row>
    <row r="207" spans="1:40" x14ac:dyDescent="0.35">
      <c r="A207"/>
      <c r="B207">
        <f t="shared" si="34"/>
        <v>7300</v>
      </c>
      <c r="C207" s="237" t="str">
        <f t="shared" si="37"/>
        <v>-0.000605156620204789+0.141560045403149i</v>
      </c>
      <c r="D207" s="208" t="str">
        <f t="shared" si="38"/>
        <v>-2.51830073627403+1.08529368142414i</v>
      </c>
      <c r="E207" t="str">
        <f t="shared" si="39"/>
        <v>20500</v>
      </c>
      <c r="F207" t="str">
        <f t="shared" si="40"/>
        <v>0.327868852459016</v>
      </c>
      <c r="G207" t="str">
        <f t="shared" si="35"/>
        <v>0.327868852459016</v>
      </c>
      <c r="H207" t="str">
        <f t="shared" si="41"/>
        <v>0.369977087652224+0.576510203345801i</v>
      </c>
      <c r="I207" t="str">
        <f t="shared" si="42"/>
        <v>28.6670329640069i</v>
      </c>
      <c r="J207" t="str">
        <f t="shared" si="36"/>
        <v>-0.11238682719952+6.27142946746985i</v>
      </c>
      <c r="K207" t="str">
        <f t="shared" si="43"/>
        <v>4.56958495133677-0.0818890106256116i</v>
      </c>
      <c r="L207" t="str">
        <f t="shared" si="44"/>
        <v>0.672299687859371-0.101089886277065i</v>
      </c>
      <c r="M207" t="str">
        <f t="shared" si="45"/>
        <v>5.24188463919614-0.182978896902677i</v>
      </c>
      <c r="N207" t="str">
        <f t="shared" si="46"/>
        <v>-0.0910550532228195i</v>
      </c>
      <c r="O207" t="str">
        <f t="shared" si="47"/>
        <v>0.995857352060575-0.0909292821202286i</v>
      </c>
      <c r="P207" t="str">
        <f t="shared" si="48"/>
        <v>0.00414264793942498+0.0909292821202286i</v>
      </c>
      <c r="Q207" t="str">
        <f t="shared" si="49"/>
        <v>-0.00414264793942498+0.000125771102590891i</v>
      </c>
      <c r="R207" t="str">
        <f t="shared" si="50"/>
        <v>-0.333302620789365-21.9596748959963i</v>
      </c>
      <c r="S207" t="str">
        <f t="shared" si="51"/>
        <v>0.00986051112509564i</v>
      </c>
      <c r="T207" t="str">
        <f t="shared" si="52"/>
        <v>0.216533618615455-0.00328653420031707i</v>
      </c>
      <c r="U207" t="str">
        <f t="shared" si="53"/>
        <v>0.0000500000000000001-0.0194661133918659i</v>
      </c>
      <c r="V207" t="str">
        <f t="shared" si="54"/>
        <v>0.00002-0.218020469988898i</v>
      </c>
      <c r="W207" t="str">
        <f t="shared" si="55"/>
        <v>0.0000422735799387553-0.01787053857648i</v>
      </c>
      <c r="X207" t="str">
        <f t="shared" si="56"/>
        <v>0.00241582576494602-0.0175378605789219i</v>
      </c>
      <c r="Y207" t="str">
        <f t="shared" si="57"/>
        <v>0.009+0.0366938021939288i</v>
      </c>
      <c r="Z207" t="str">
        <f t="shared" si="58"/>
        <v>-7.44162786473915-5.94814071689999i</v>
      </c>
      <c r="AA207" t="str">
        <f t="shared" si="59"/>
        <v>275.483308707249-462.265480059202i</v>
      </c>
      <c r="AB207" t="str">
        <f t="shared" si="60"/>
        <v>0.723742686036377-0.0109849228267509i</v>
      </c>
      <c r="AC207" t="str">
        <f t="shared" si="61"/>
        <v>4.79176565960324-0.190011336560617i</v>
      </c>
      <c r="AD207" t="str">
        <f t="shared" si="62"/>
        <v>0.150892470028359+0.00369098957183454i</v>
      </c>
      <c r="AE207" t="str">
        <f t="shared" si="63"/>
        <v>-1.10093108418447-0.92499661569552i</v>
      </c>
      <c r="AF207" t="str">
        <f t="shared" si="64"/>
        <v>-2.88827782392625+0.508783478078339i</v>
      </c>
      <c r="AG207" t="str">
        <f t="shared" si="65"/>
        <v>1.15665395776684-0.248822778152677i</v>
      </c>
      <c r="AH207" t="str">
        <f t="shared" si="66"/>
        <v>2.64107774787612+2.39369082700717i</v>
      </c>
      <c r="AI207">
        <f t="shared" si="67"/>
        <v>11.03976291215157</v>
      </c>
      <c r="AJ207">
        <f t="shared" si="68"/>
        <v>42.186993656561249</v>
      </c>
      <c r="AK207"/>
      <c r="AL207"/>
      <c r="AM207"/>
      <c r="AN207"/>
    </row>
    <row r="208" spans="1:40" x14ac:dyDescent="0.35">
      <c r="A208"/>
      <c r="B208">
        <f t="shared" si="34"/>
        <v>7400</v>
      </c>
      <c r="C208" s="237" t="str">
        <f t="shared" si="37"/>
        <v>-0.000588911835481785+0.139647140323186i</v>
      </c>
      <c r="D208" s="208" t="str">
        <f t="shared" si="38"/>
        <v>-2.51817619292449+1.07062807581109i</v>
      </c>
      <c r="E208" t="str">
        <f t="shared" si="39"/>
        <v>20500</v>
      </c>
      <c r="F208" t="str">
        <f t="shared" si="40"/>
        <v>0.327868852459016</v>
      </c>
      <c r="G208" t="str">
        <f t="shared" si="35"/>
        <v>0.327868852459016</v>
      </c>
      <c r="H208" t="str">
        <f t="shared" si="41"/>
        <v>0.372526381631814+0.5839489274816i</v>
      </c>
      <c r="I208" t="str">
        <f t="shared" si="42"/>
        <v>29.0597320457056i</v>
      </c>
      <c r="J208" t="str">
        <f t="shared" si="36"/>
        <v>-0.14307192076273+6.35733946017492i</v>
      </c>
      <c r="K208" t="str">
        <f t="shared" si="43"/>
        <v>4.56873848729656-0.102819456933977i</v>
      </c>
      <c r="L208" t="str">
        <f t="shared" si="44"/>
        <v>0.671889909011654-0.102412219065028i</v>
      </c>
      <c r="M208" t="str">
        <f t="shared" si="45"/>
        <v>5.24062839630821-0.205231675999005i</v>
      </c>
      <c r="N208" t="str">
        <f t="shared" si="46"/>
        <v>-0.0923023827190225i</v>
      </c>
      <c r="O208" t="str">
        <f t="shared" si="47"/>
        <v>0.995743158621622-0.0921713733120824i</v>
      </c>
      <c r="P208" t="str">
        <f t="shared" si="48"/>
        <v>0.00425684137837801+0.0921713733120824i</v>
      </c>
      <c r="Q208" t="str">
        <f t="shared" si="49"/>
        <v>-0.00425684137837801+0.000131009406940094i</v>
      </c>
      <c r="R208" t="str">
        <f t="shared" si="50"/>
        <v>-0.333301773443574-21.6627848639477i</v>
      </c>
      <c r="S208" t="str">
        <f t="shared" si="51"/>
        <v>0.00999558661995998i</v>
      </c>
      <c r="T208" t="str">
        <f t="shared" si="52"/>
        <v>0.216532242537147-0.00333154674704152i</v>
      </c>
      <c r="U208" t="str">
        <f t="shared" si="53"/>
        <v>0.00005-0.0192030578054893i</v>
      </c>
      <c r="V208" t="str">
        <f t="shared" si="54"/>
        <v>0.00002-0.21507424742148i</v>
      </c>
      <c r="W208" t="str">
        <f t="shared" si="55"/>
        <v>0.0000422735798716807-0.0176290450364201i</v>
      </c>
      <c r="X208" t="str">
        <f t="shared" si="56"/>
        <v>0.00235322471663752-0.0173092205877121i</v>
      </c>
      <c r="Y208" t="str">
        <f t="shared" si="57"/>
        <v>0.009+0.0371964570185032i</v>
      </c>
      <c r="Z208" t="str">
        <f t="shared" si="58"/>
        <v>-7.2658387702342-5.56786244777256i</v>
      </c>
      <c r="AA208" t="str">
        <f t="shared" si="59"/>
        <v>259.800240758302-455.087337887824i</v>
      </c>
      <c r="AB208" t="str">
        <f t="shared" si="60"/>
        <v>0.72373808662767-0.0111353729124235i</v>
      </c>
      <c r="AC208" t="str">
        <f t="shared" si="61"/>
        <v>4.79055703702505-0.206890331991238i</v>
      </c>
      <c r="AD208" t="str">
        <f t="shared" si="62"/>
        <v>0.150894925174205+0.00419227411289367i</v>
      </c>
      <c r="AE208" t="str">
        <f t="shared" si="63"/>
        <v>-1.07303619195838-0.870622575221818i</v>
      </c>
      <c r="AF208" t="str">
        <f t="shared" si="64"/>
        <v>-2.8907025745563+0.48667914832949i</v>
      </c>
      <c r="AG208" t="str">
        <f t="shared" si="65"/>
        <v>1.14881960729381-0.244644001827533i</v>
      </c>
      <c r="AH208" t="str">
        <f t="shared" si="66"/>
        <v>2.58203608972815+2.28596918507684i</v>
      </c>
      <c r="AI208">
        <f t="shared" si="67"/>
        <v>10.752755514449596</v>
      </c>
      <c r="AJ208">
        <f t="shared" si="68"/>
        <v>41.519618632295177</v>
      </c>
      <c r="AK208"/>
      <c r="AL208"/>
      <c r="AM208"/>
      <c r="AN208"/>
    </row>
    <row r="209" spans="1:40" x14ac:dyDescent="0.35">
      <c r="A209"/>
      <c r="B209">
        <f t="shared" si="34"/>
        <v>7500</v>
      </c>
      <c r="C209" s="237" t="str">
        <f t="shared" si="37"/>
        <v>-0.000573312485381049+0.137785243359757i</v>
      </c>
      <c r="D209" s="208" t="str">
        <f t="shared" si="38"/>
        <v>-2.51805659790704+1.0563535324248i</v>
      </c>
      <c r="E209" t="str">
        <f t="shared" si="39"/>
        <v>20500</v>
      </c>
      <c r="F209" t="str">
        <f t="shared" si="40"/>
        <v>0.327868852459016</v>
      </c>
      <c r="G209" t="str">
        <f t="shared" si="35"/>
        <v>0.327868852459016</v>
      </c>
      <c r="H209" t="str">
        <f t="shared" si="41"/>
        <v>0.375106549043907+0.59137130459606i</v>
      </c>
      <c r="I209" t="str">
        <f t="shared" si="42"/>
        <v>29.4524311274043i</v>
      </c>
      <c r="J209" t="str">
        <f t="shared" si="36"/>
        <v>-0.1741744985921+6.44324945287998i</v>
      </c>
      <c r="K209" t="str">
        <f t="shared" si="43"/>
        <v>4.56771465523578-0.123474873292679i</v>
      </c>
      <c r="L209" t="str">
        <f t="shared" si="44"/>
        <v>0.671475064402873-0.103732081161676i</v>
      </c>
      <c r="M209" t="str">
        <f t="shared" si="45"/>
        <v>5.23918971963865-0.227206954454355i</v>
      </c>
      <c r="N209" t="str">
        <f t="shared" si="46"/>
        <v>-0.0935497122152255i</v>
      </c>
      <c r="O209" t="str">
        <f t="shared" si="47"/>
        <v>0.995627415974923-0.0934133211008866i</v>
      </c>
      <c r="P209" t="str">
        <f t="shared" si="48"/>
        <v>0.00437258402507701+0.0934133211008866i</v>
      </c>
      <c r="Q209" t="str">
        <f t="shared" si="49"/>
        <v>-0.00437258402507701+0.000136391114338899i</v>
      </c>
      <c r="R209" t="str">
        <f t="shared" si="50"/>
        <v>-0.333300914561035-21.3738100510002i</v>
      </c>
      <c r="S209" t="str">
        <f t="shared" si="51"/>
        <v>0.0101306621148243i</v>
      </c>
      <c r="T209" t="str">
        <f t="shared" si="52"/>
        <v>0.216530847733119-0.00337655894797977i</v>
      </c>
      <c r="U209" t="str">
        <f t="shared" si="53"/>
        <v>0.0000500000000000001-0.0189470170347495i</v>
      </c>
      <c r="V209" t="str">
        <f t="shared" si="54"/>
        <v>0.00002-0.212206590789194i</v>
      </c>
      <c r="W209" t="str">
        <f t="shared" si="55"/>
        <v>0.0000422735798036933-0.0173939913271087i</v>
      </c>
      <c r="X209" t="str">
        <f t="shared" si="56"/>
        <v>0.00229305402532266-0.0170863575140255i</v>
      </c>
      <c r="Y209" t="str">
        <f t="shared" si="57"/>
        <v>0.009+0.0376991118430775i</v>
      </c>
      <c r="Z209" t="str">
        <f t="shared" si="58"/>
        <v>-7.08813008908622-5.21828779508794i</v>
      </c>
      <c r="AA209" t="str">
        <f t="shared" si="59"/>
        <v>245.315094854156-447.763711401558i</v>
      </c>
      <c r="AB209" t="str">
        <f t="shared" si="60"/>
        <v>0.723733424630055-0.0112858218423392i</v>
      </c>
      <c r="AC209" t="str">
        <f t="shared" si="61"/>
        <v>4.78921250087135-0.223565829021072i</v>
      </c>
      <c r="AD209" t="str">
        <f t="shared" si="62"/>
        <v>0.150898594640016+0.0046876073179852i</v>
      </c>
      <c r="AE209" t="str">
        <f t="shared" si="63"/>
        <v>-1.04512758501312-0.82065866518235i</v>
      </c>
      <c r="AF209" t="str">
        <f t="shared" si="64"/>
        <v>-2.89316314695095+0.46498222782874i</v>
      </c>
      <c r="AG209" t="str">
        <f t="shared" si="65"/>
        <v>1.14160224949812-0.240429445689741i</v>
      </c>
      <c r="AH209" t="str">
        <f t="shared" si="66"/>
        <v>2.52266664314877+2.18539950955416i</v>
      </c>
      <c r="AI209">
        <f t="shared" si="67"/>
        <v>10.468780958275667</v>
      </c>
      <c r="AJ209">
        <f t="shared" si="68"/>
        <v>40.902557650013016</v>
      </c>
      <c r="AK209"/>
      <c r="AL209"/>
      <c r="AM209"/>
      <c r="AN209"/>
    </row>
    <row r="210" spans="1:40" x14ac:dyDescent="0.35">
      <c r="A210"/>
      <c r="B210">
        <f t="shared" ref="B210:B273" si="69">B209+100</f>
        <v>7600</v>
      </c>
      <c r="C210" s="237" t="str">
        <f t="shared" si="37"/>
        <v>-0.000558324825115658+0.13597234117314i</v>
      </c>
      <c r="D210" s="208" t="str">
        <f t="shared" si="38"/>
        <v>-2.51794169251168+1.04245461566074i</v>
      </c>
      <c r="E210" t="str">
        <f t="shared" si="39"/>
        <v>20500</v>
      </c>
      <c r="F210" t="str">
        <f t="shared" si="40"/>
        <v>0.327868852459016</v>
      </c>
      <c r="G210" t="str">
        <f t="shared" si="35"/>
        <v>0.327868852459016</v>
      </c>
      <c r="H210" t="str">
        <f t="shared" si="41"/>
        <v>0.377717444645399+0.598777133448669i</v>
      </c>
      <c r="I210" t="str">
        <f t="shared" si="42"/>
        <v>29.845130209103i</v>
      </c>
      <c r="J210" t="str">
        <f t="shared" si="36"/>
        <v>-0.20569456068764+6.52915944558506i</v>
      </c>
      <c r="K210" t="str">
        <f t="shared" si="43"/>
        <v>4.5665201621053-0.143863596293494i</v>
      </c>
      <c r="L210" t="str">
        <f t="shared" si="44"/>
        <v>0.671055173718213-0.105049444345461i</v>
      </c>
      <c r="M210" t="str">
        <f t="shared" si="45"/>
        <v>5.23757533582351-0.248913040638955i</v>
      </c>
      <c r="N210" t="str">
        <f t="shared" si="46"/>
        <v>-0.0947970417114286i</v>
      </c>
      <c r="O210" t="str">
        <f t="shared" si="47"/>
        <v>0.995510124300554-0.094655123554381i</v>
      </c>
      <c r="P210" t="str">
        <f t="shared" si="48"/>
        <v>0.00448987569944603+0.094655123554381i</v>
      </c>
      <c r="Q210" t="str">
        <f t="shared" si="49"/>
        <v>-0.00448987569944603+0.000141918157047602i</v>
      </c>
      <c r="R210" t="str">
        <f t="shared" si="50"/>
        <v>-0.333300044142247-21.0924380142805i</v>
      </c>
      <c r="S210" t="str">
        <f t="shared" si="51"/>
        <v>0.0102657376096886i</v>
      </c>
      <c r="T210" t="str">
        <f t="shared" si="52"/>
        <v>0.216529434203225-0.00342157079846194i</v>
      </c>
      <c r="U210" t="str">
        <f t="shared" si="53"/>
        <v>0.00005-0.0186977141790291i</v>
      </c>
      <c r="V210" t="str">
        <f t="shared" si="54"/>
        <v>0.00002-0.209414398805125i</v>
      </c>
      <c r="W210" t="str">
        <f t="shared" si="55"/>
        <v>0.0000422735797347931-0.0171651232447004i</v>
      </c>
      <c r="X210" t="str">
        <f t="shared" si="56"/>
        <v>0.00223519019873331-0.0168690593752825i</v>
      </c>
      <c r="Y210" t="str">
        <f t="shared" si="57"/>
        <v>0.009+0.0382017666676519i</v>
      </c>
      <c r="Z210" t="str">
        <f t="shared" si="58"/>
        <v>-6.91020640073045-4.89669520974842i</v>
      </c>
      <c r="AA210" t="str">
        <f t="shared" si="59"/>
        <v>231.926817103225-440.36877124446i</v>
      </c>
      <c r="AB210" t="str">
        <f t="shared" si="60"/>
        <v>0.723728700043042-0.0114362696008893i</v>
      </c>
      <c r="AC210" t="str">
        <f t="shared" si="61"/>
        <v>4.78773695253312-0.240043834920838i</v>
      </c>
      <c r="AD210" t="str">
        <f t="shared" si="62"/>
        <v>0.150903432537247+0.00517722032221402i</v>
      </c>
      <c r="AE210" t="str">
        <f t="shared" si="63"/>
        <v>-1.01742259545948-0.774703776248289i</v>
      </c>
      <c r="AF210" t="str">
        <f t="shared" si="64"/>
        <v>-2.89565913715708+0.443677482212071i</v>
      </c>
      <c r="AG210" t="str">
        <f t="shared" si="65"/>
        <v>1.13494794899925-0.236213771014656i</v>
      </c>
      <c r="AH210" t="str">
        <f t="shared" si="66"/>
        <v>2.46335985037213+2.09150568931368i</v>
      </c>
      <c r="AI210">
        <f t="shared" si="67"/>
        <v>10.188060560390353</v>
      </c>
      <c r="AJ210">
        <f t="shared" si="68"/>
        <v>40.3327867152857</v>
      </c>
      <c r="AK210"/>
      <c r="AL210"/>
      <c r="AM210"/>
      <c r="AN210"/>
    </row>
    <row r="211" spans="1:40" x14ac:dyDescent="0.35">
      <c r="A211"/>
      <c r="B211">
        <f t="shared" si="69"/>
        <v>7700</v>
      </c>
      <c r="C211" s="237" t="str">
        <f t="shared" si="37"/>
        <v>-0.000543917286721455+0.134206525003867i</v>
      </c>
      <c r="D211" s="208" t="str">
        <f t="shared" si="38"/>
        <v>-2.51783123471732+1.02891669169631i</v>
      </c>
      <c r="E211" t="str">
        <f t="shared" si="39"/>
        <v>20500</v>
      </c>
      <c r="F211" t="str">
        <f t="shared" si="40"/>
        <v>0.327868852459016</v>
      </c>
      <c r="G211" t="str">
        <f t="shared" si="35"/>
        <v>0.327868852459016</v>
      </c>
      <c r="H211" t="str">
        <f t="shared" si="41"/>
        <v>0.380358921777327+0.606166215227468i</v>
      </c>
      <c r="I211" t="str">
        <f t="shared" si="42"/>
        <v>30.2378292908018i</v>
      </c>
      <c r="J211" t="str">
        <f t="shared" si="36"/>
        <v>-0.23763210704934+6.61506943829012i</v>
      </c>
      <c r="K211" t="str">
        <f t="shared" si="43"/>
        <v>4.56516132341348-0.163993577758015i</v>
      </c>
      <c r="L211" t="str">
        <f t="shared" si="44"/>
        <v>0.670630256844583-0.106364280589019i</v>
      </c>
      <c r="M211" t="str">
        <f t="shared" si="45"/>
        <v>5.23579158025806-0.270357858347034i</v>
      </c>
      <c r="N211" t="str">
        <f t="shared" si="46"/>
        <v>-0.0960443712076316i</v>
      </c>
      <c r="O211" t="str">
        <f t="shared" si="47"/>
        <v>0.995391283781001-0.0958967787405309i</v>
      </c>
      <c r="P211" t="str">
        <f t="shared" si="48"/>
        <v>0.00460871621899905+0.0958967787405309i</v>
      </c>
      <c r="Q211" t="str">
        <f t="shared" si="49"/>
        <v>-0.00460871621899905+0.000147592467100693i</v>
      </c>
      <c r="R211" t="str">
        <f t="shared" si="50"/>
        <v>-0.33329916218617-20.8183725417137i</v>
      </c>
      <c r="S211" t="str">
        <f t="shared" si="51"/>
        <v>0.0104008131045529i</v>
      </c>
      <c r="T211" t="str">
        <f t="shared" si="52"/>
        <v>0.21652800194732-0.00346658229380242i</v>
      </c>
      <c r="U211" t="str">
        <f t="shared" si="53"/>
        <v>0.0000500000000000001-0.0184548867221586i</v>
      </c>
      <c r="V211" t="str">
        <f t="shared" si="54"/>
        <v>0.00002-0.206694731288176i</v>
      </c>
      <c r="W211" t="str">
        <f t="shared" si="55"/>
        <v>0.0000422735796649808-0.0169421997907444i</v>
      </c>
      <c r="X211" t="str">
        <f t="shared" si="56"/>
        <v>0.00217951744594317-0.0166571242128354i</v>
      </c>
      <c r="Y211" t="str">
        <f t="shared" si="57"/>
        <v>0.009+0.0387044214922263i</v>
      </c>
      <c r="Z211" t="str">
        <f t="shared" si="58"/>
        <v>-6.73339805015015-4.60057979162214i</v>
      </c>
      <c r="AA211" t="str">
        <f t="shared" si="59"/>
        <v>219.541661255612-432.961466746515i</v>
      </c>
      <c r="AB211" t="str">
        <f t="shared" si="60"/>
        <v>0.723723912866148-0.0115867161724126i</v>
      </c>
      <c r="AC211" t="str">
        <f t="shared" si="61"/>
        <v>4.78613500964635-0.256330078095385i</v>
      </c>
      <c r="AD211" t="str">
        <f t="shared" si="62"/>
        <v>0.150909395919937+0.0056613323724594i</v>
      </c>
      <c r="AE211" t="str">
        <f t="shared" si="63"/>
        <v>-0.990087620930248-0.732390721593136i</v>
      </c>
      <c r="AF211" t="str">
        <f t="shared" si="64"/>
        <v>-2.89819015649465+0.422750476468842i</v>
      </c>
      <c r="AG211" t="str">
        <f t="shared" si="65"/>
        <v>1.12880697845437-0.232024099423471i</v>
      </c>
      <c r="AH211" t="str">
        <f t="shared" si="66"/>
        <v>2.40443623428767+2.00382772395154i</v>
      </c>
      <c r="AI211">
        <f t="shared" si="67"/>
        <v>9.9107711160432803</v>
      </c>
      <c r="AJ211">
        <f t="shared" si="68"/>
        <v>39.807411373140539</v>
      </c>
      <c r="AK211"/>
      <c r="AL211"/>
      <c r="AM211"/>
      <c r="AN211"/>
    </row>
    <row r="212" spans="1:40" x14ac:dyDescent="0.35">
      <c r="A212"/>
      <c r="B212">
        <f t="shared" si="69"/>
        <v>7800</v>
      </c>
      <c r="C212" s="237" t="str">
        <f t="shared" si="37"/>
        <v>-0.000530060312698437+0.132485983969527i</v>
      </c>
      <c r="D212" s="208" t="str">
        <f t="shared" si="38"/>
        <v>-2.51772499791648+1.01572587709971i</v>
      </c>
      <c r="E212" t="str">
        <f t="shared" si="39"/>
        <v>20500</v>
      </c>
      <c r="F212" t="str">
        <f t="shared" si="40"/>
        <v>0.327868852459016</v>
      </c>
      <c r="G212" t="str">
        <f t="shared" si="35"/>
        <v>0.327868852459016</v>
      </c>
      <c r="H212" t="str">
        <f t="shared" si="41"/>
        <v>0.383030832386058+0.613538353505676i</v>
      </c>
      <c r="I212" t="str">
        <f t="shared" si="42"/>
        <v>30.6305283725005i</v>
      </c>
      <c r="J212" t="str">
        <f t="shared" si="36"/>
        <v>-0.26998713767721+6.70097943099519i</v>
      </c>
      <c r="K212" t="str">
        <f t="shared" si="43"/>
        <v>4.56364409158636-0.183872405273437i</v>
      </c>
      <c r="L212" t="str">
        <f t="shared" si="44"/>
        <v>0.670200333868338-0.10767656206088i</v>
      </c>
      <c r="M212" t="str">
        <f t="shared" si="45"/>
        <v>5.2338444254547-0.291548967334317i</v>
      </c>
      <c r="N212" t="str">
        <f t="shared" si="46"/>
        <v>-0.0972917007038346i</v>
      </c>
      <c r="O212" t="str">
        <f t="shared" si="47"/>
        <v>0.99527089460116-0.0971382847275312i</v>
      </c>
      <c r="P212" t="str">
        <f t="shared" si="48"/>
        <v>0.00472910539883997+0.0971382847275312i</v>
      </c>
      <c r="Q212" t="str">
        <f t="shared" si="49"/>
        <v>-0.00472910539883997+0.000153415976303403i</v>
      </c>
      <c r="R212" t="str">
        <f t="shared" si="50"/>
        <v>-0.333298268692356-20.5513326115893i</v>
      </c>
      <c r="S212" t="str">
        <f t="shared" si="51"/>
        <v>0.0105358885994173i</v>
      </c>
      <c r="T212" t="str">
        <f t="shared" si="52"/>
        <v>0.216526550965277-0.00351159342932132i</v>
      </c>
      <c r="U212" t="str">
        <f t="shared" si="53"/>
        <v>0.0000499999999999999-0.018218285610336i</v>
      </c>
      <c r="V212" t="str">
        <f t="shared" si="54"/>
        <v>0.00002-0.204044798835763i</v>
      </c>
      <c r="W212" t="str">
        <f t="shared" si="55"/>
        <v>0.0000422735795942558-0.0167249923256849i</v>
      </c>
      <c r="X212" t="str">
        <f t="shared" si="56"/>
        <v>0.00212592711138346-0.0164503595210984i</v>
      </c>
      <c r="Y212" t="str">
        <f t="shared" si="57"/>
        <v>0.009+0.0392070763168006i</v>
      </c>
      <c r="Z212" t="str">
        <f t="shared" si="58"/>
        <v>-6.55873171717999-4.32764960117905i</v>
      </c>
      <c r="AA212" t="str">
        <f t="shared" si="59"/>
        <v>208.073259603357-425.588285286134i</v>
      </c>
      <c r="AB212" t="str">
        <f t="shared" si="60"/>
        <v>0.723719063098949-0.0117371615412671i</v>
      </c>
      <c r="AC212" t="str">
        <f t="shared" si="61"/>
        <v>4.78441102666894-0.27243002299008i</v>
      </c>
      <c r="AD212" t="str">
        <f t="shared" si="62"/>
        <v>0.150916444560957+0.00614015157901448i</v>
      </c>
      <c r="AE212" t="str">
        <f t="shared" si="63"/>
        <v>-0.963248047053883-0.693385098025161i</v>
      </c>
      <c r="AF212" t="str">
        <f t="shared" si="64"/>
        <v>-2.90075583030254+0.402187523594034i</v>
      </c>
      <c r="AG212" t="str">
        <f t="shared" si="65"/>
        <v>1.12313376832864-0.227881423621398i</v>
      </c>
      <c r="AH212" t="str">
        <f t="shared" si="66"/>
        <v>2.34615598497481+1.92192590575933i</v>
      </c>
      <c r="AI212">
        <f t="shared" si="67"/>
        <v>9.6370507187336898</v>
      </c>
      <c r="AJ212">
        <f t="shared" si="68"/>
        <v>39.323675422643539</v>
      </c>
      <c r="AK212"/>
      <c r="AL212"/>
      <c r="AM212"/>
      <c r="AN212"/>
    </row>
    <row r="213" spans="1:40" x14ac:dyDescent="0.35">
      <c r="A213"/>
      <c r="B213">
        <f t="shared" si="69"/>
        <v>7900</v>
      </c>
      <c r="C213" s="237" t="str">
        <f t="shared" si="37"/>
        <v>-0.000516726204297851+0.130808998870614i</v>
      </c>
      <c r="D213" s="208" t="str">
        <f t="shared" si="38"/>
        <v>-2.51762276975208+1.00286899134137i</v>
      </c>
      <c r="E213" t="str">
        <f t="shared" si="39"/>
        <v>20500</v>
      </c>
      <c r="F213" t="str">
        <f t="shared" si="40"/>
        <v>0.327868852459016</v>
      </c>
      <c r="G213" t="str">
        <f t="shared" si="35"/>
        <v>0.327868852459016</v>
      </c>
      <c r="H213" t="str">
        <f t="shared" si="41"/>
        <v>0.385733027044473+0.620893354202301i</v>
      </c>
      <c r="I213" t="str">
        <f t="shared" si="42"/>
        <v>31.0232274541992i</v>
      </c>
      <c r="J213" t="str">
        <f t="shared" si="36"/>
        <v>-0.30275965257125+6.78688942370025i</v>
      </c>
      <c r="K213" t="str">
        <f t="shared" si="43"/>
        <v>4.56197408198795-0.203507321524724i</v>
      </c>
      <c r="L213" t="str">
        <f t="shared" si="44"/>
        <v>0.669765425072994-0.108986261127149i</v>
      </c>
      <c r="M213" t="str">
        <f t="shared" si="45"/>
        <v>5.23173950706094-0.312493582651873i</v>
      </c>
      <c r="N213" t="str">
        <f t="shared" si="46"/>
        <v>-0.0985390302000376i</v>
      </c>
      <c r="O213" t="str">
        <f t="shared" si="47"/>
        <v>0.995148956948335-0.0983796395838089i</v>
      </c>
      <c r="P213" t="str">
        <f t="shared" si="48"/>
        <v>0.00485104305166495+0.0983796395838089i</v>
      </c>
      <c r="Q213" t="str">
        <f t="shared" si="49"/>
        <v>-0.00485104305166495+0.000159390616228702i</v>
      </c>
      <c r="R213" t="str">
        <f t="shared" si="50"/>
        <v>-0.333297363661391-20.2910514311364i</v>
      </c>
      <c r="S213" t="str">
        <f t="shared" si="51"/>
        <v>0.0106709640942816i</v>
      </c>
      <c r="T213" t="str">
        <f t="shared" si="52"/>
        <v>0.216525081256878-0.00355660420034942i</v>
      </c>
      <c r="U213" t="str">
        <f t="shared" si="53"/>
        <v>0.00005-0.0179876744000786i</v>
      </c>
      <c r="V213" t="str">
        <f t="shared" si="54"/>
        <v>0.00002-0.20146195328088i</v>
      </c>
      <c r="W213" t="str">
        <f t="shared" si="55"/>
        <v>0.000042273579522618-0.0165132837866524i</v>
      </c>
      <c r="X213" t="str">
        <f t="shared" si="56"/>
        <v>0.00207431715652139-0.0162485817140737i</v>
      </c>
      <c r="Y213" t="str">
        <f t="shared" si="57"/>
        <v>0.009+0.039709731141375i</v>
      </c>
      <c r="Z213" t="str">
        <f t="shared" si="58"/>
        <v>-6.38698861577862-4.07581665087583i</v>
      </c>
      <c r="AA213" t="str">
        <f t="shared" si="59"/>
        <v>197.442448995802-418.285546071347i</v>
      </c>
      <c r="AB213" t="str">
        <f t="shared" si="60"/>
        <v>0.723714150740714-0.0118876056918463i</v>
      </c>
      <c r="AC213" t="str">
        <f t="shared" si="61"/>
        <v>4.78256911375745-0.288348884123218i</v>
      </c>
      <c r="AD213" t="str">
        <f t="shared" si="62"/>
        <v>0.150924540747818+0.00661387561104052i</v>
      </c>
      <c r="AE213" t="str">
        <f t="shared" si="63"/>
        <v>-0.936996379255631-0.657383504439636i</v>
      </c>
      <c r="AF213" t="str">
        <f t="shared" si="64"/>
        <v>-2.90335579679655+0.381975637139069i</v>
      </c>
      <c r="AG213" t="str">
        <f t="shared" si="65"/>
        <v>1.11788674622775-0.223801772802261i</v>
      </c>
      <c r="AH213" t="str">
        <f t="shared" si="66"/>
        <v>2.28872761050519+1.84538346395453i</v>
      </c>
      <c r="AI213">
        <f t="shared" si="67"/>
        <v>9.3670039893041732</v>
      </c>
      <c r="AJ213">
        <f t="shared" si="68"/>
        <v>38.878965353454355</v>
      </c>
      <c r="AK213"/>
      <c r="AL213"/>
      <c r="AM213"/>
      <c r="AN213"/>
    </row>
    <row r="214" spans="1:40" x14ac:dyDescent="0.35">
      <c r="A214"/>
      <c r="B214">
        <f t="shared" si="69"/>
        <v>8000</v>
      </c>
      <c r="C214" s="237" t="str">
        <f t="shared" si="37"/>
        <v>-0.000503888982999729+0.129173936460889i</v>
      </c>
      <c r="D214" s="208" t="str">
        <f t="shared" si="38"/>
        <v>-2.51752435105546+0.990333512866816i</v>
      </c>
      <c r="E214" t="str">
        <f t="shared" si="39"/>
        <v>20500</v>
      </c>
      <c r="F214" t="str">
        <f t="shared" si="40"/>
        <v>0.327868852459016</v>
      </c>
      <c r="G214" t="str">
        <f t="shared" si="35"/>
        <v>0.327868852459016</v>
      </c>
      <c r="H214" t="str">
        <f t="shared" si="41"/>
        <v>0.388465354973193+0.62823102554628i</v>
      </c>
      <c r="I214" t="str">
        <f t="shared" si="42"/>
        <v>31.4159265358979i</v>
      </c>
      <c r="J214" t="str">
        <f t="shared" si="36"/>
        <v>-0.33594965173146+6.87279941640532i</v>
      </c>
      <c r="K214" t="str">
        <f t="shared" si="43"/>
        <v>4.56015659681576-0.222905242496142i</v>
      </c>
      <c r="L214" t="str">
        <f t="shared" si="44"/>
        <v>0.669325550936914-0.110293350353159i</v>
      </c>
      <c r="M214" t="str">
        <f t="shared" si="45"/>
        <v>5.22948214775267-0.333198592849301i</v>
      </c>
      <c r="N214" t="str">
        <f t="shared" si="46"/>
        <v>-0.0997863596962406i</v>
      </c>
      <c r="O214" t="str">
        <f t="shared" si="47"/>
        <v>0.995025471012242-0.099620841378026i</v>
      </c>
      <c r="P214" t="str">
        <f t="shared" si="48"/>
        <v>0.00497452898775796+0.099620841378026i</v>
      </c>
      <c r="Q214" t="str">
        <f t="shared" si="49"/>
        <v>-0.00497452898775796+0.000165518318214597i</v>
      </c>
      <c r="R214" t="str">
        <f t="shared" si="50"/>
        <v>-0.333296447092245-20.0372755472353i</v>
      </c>
      <c r="S214" t="str">
        <f t="shared" si="51"/>
        <v>0.0108060395891459i</v>
      </c>
      <c r="T214" t="str">
        <f t="shared" si="52"/>
        <v>0.21652359282205-0.00360161460220047i</v>
      </c>
      <c r="U214" t="str">
        <f t="shared" si="53"/>
        <v>0.0000499999999999999-0.0177628284700776i</v>
      </c>
      <c r="V214" t="str">
        <f t="shared" si="54"/>
        <v>0.00002-0.198943678864869i</v>
      </c>
      <c r="W214" t="str">
        <f t="shared" si="55"/>
        <v>0.0000422735794500676-0.0163068679639209i</v>
      </c>
      <c r="X214" t="str">
        <f t="shared" si="56"/>
        <v>0.00202459168469614-0.0160516156265597i</v>
      </c>
      <c r="Y214" t="str">
        <f t="shared" si="57"/>
        <v>0.009+0.0402123859659494i</v>
      </c>
      <c r="Z214" t="str">
        <f t="shared" si="58"/>
        <v>-6.21875224207198-3.8431847647715i</v>
      </c>
      <c r="AA214" t="str">
        <f t="shared" si="59"/>
        <v>187.576943055258-411.081296408829i</v>
      </c>
      <c r="AB214" t="str">
        <f t="shared" si="60"/>
        <v>0.723709175791202-0.0120380486084869i</v>
      </c>
      <c r="AC214" t="str">
        <f t="shared" si="61"/>
        <v>4.78061315410789-0.304091639297617i</v>
      </c>
      <c r="AD214" t="str">
        <f t="shared" si="62"/>
        <v>0.150933649096176+0.0070826923406772i</v>
      </c>
      <c r="AE214" t="str">
        <f t="shared" si="63"/>
        <v>-0.911398873423696-0.624111409571284i</v>
      </c>
      <c r="AF214" t="str">
        <f t="shared" si="64"/>
        <v>-2.90598970602865+0.362102487320536i</v>
      </c>
      <c r="AG214" t="str">
        <f t="shared" si="65"/>
        <v>1.113028110161-0.219797170318788i</v>
      </c>
      <c r="AH214" t="str">
        <f t="shared" si="66"/>
        <v>2.23231563604836+1.7738080239479i</v>
      </c>
      <c r="AI214">
        <f t="shared" si="67"/>
        <v>9.100706736171011</v>
      </c>
      <c r="AJ214">
        <f t="shared" si="68"/>
        <v>38.470811480486141</v>
      </c>
      <c r="AK214"/>
      <c r="AL214"/>
      <c r="AM214"/>
      <c r="AN214"/>
    </row>
    <row r="215" spans="1:40" x14ac:dyDescent="0.35">
      <c r="A215"/>
      <c r="B215">
        <f t="shared" si="69"/>
        <v>8100</v>
      </c>
      <c r="C215" s="237" t="str">
        <f t="shared" si="37"/>
        <v>-0.000491524263886325+0.127579244142107i</v>
      </c>
      <c r="D215" s="208" t="str">
        <f t="shared" si="38"/>
        <v>-2.51742955487558+0.978107538422821i</v>
      </c>
      <c r="E215" t="str">
        <f t="shared" si="39"/>
        <v>20500</v>
      </c>
      <c r="F215" t="str">
        <f t="shared" si="40"/>
        <v>0.327868852459016</v>
      </c>
      <c r="G215" t="str">
        <f t="shared" si="35"/>
        <v>0.327868852459016</v>
      </c>
      <c r="H215" t="str">
        <f t="shared" si="41"/>
        <v>0.391227664061731+0.635551178043854i</v>
      </c>
      <c r="I215" t="str">
        <f t="shared" si="42"/>
        <v>31.8086256175967i</v>
      </c>
      <c r="J215" t="str">
        <f t="shared" si="36"/>
        <v>-0.36955713515782+6.95870940911038i</v>
      </c>
      <c r="K215" t="str">
        <f t="shared" si="43"/>
        <v>4.55819664706574-0.242072774611082i</v>
      </c>
      <c r="L215" t="str">
        <f t="shared" si="44"/>
        <v>0.668880732130992-0.11159780250509i</v>
      </c>
      <c r="M215" t="str">
        <f t="shared" si="45"/>
        <v>5.22707737919673-0.353670577116172i</v>
      </c>
      <c r="N215" t="str">
        <f t="shared" si="46"/>
        <v>-0.101033689192444i</v>
      </c>
      <c r="O215" t="str">
        <f t="shared" si="47"/>
        <v>0.994900436985003-0.100861888179083i</v>
      </c>
      <c r="P215" t="str">
        <f t="shared" si="48"/>
        <v>0.00509956301499703+0.100861888179083i</v>
      </c>
      <c r="Q215" t="str">
        <f t="shared" si="49"/>
        <v>-0.00509956301499703+0.000171801013361006i</v>
      </c>
      <c r="R215" t="str">
        <f t="shared" si="50"/>
        <v>-0.333295518984529-19.7897640229576i</v>
      </c>
      <c r="S215" t="str">
        <f t="shared" si="51"/>
        <v>0.0109411150840102i</v>
      </c>
      <c r="T215" t="str">
        <f t="shared" si="52"/>
        <v>0.216522085660584-0.00364662463019464i</v>
      </c>
      <c r="U215" t="str">
        <f t="shared" si="53"/>
        <v>0.00005-0.0175435342914347i</v>
      </c>
      <c r="V215" t="str">
        <f t="shared" si="54"/>
        <v>0.00002-0.196487584064069i</v>
      </c>
      <c r="W215" t="str">
        <f t="shared" si="55"/>
        <v>0.0000422735793766046-0.0161055488309607i</v>
      </c>
      <c r="X215" t="str">
        <f t="shared" si="56"/>
        <v>0.00197666050507613-0.0158592940475325i</v>
      </c>
      <c r="Y215" t="str">
        <f t="shared" si="57"/>
        <v>0.009+0.0407150407905237i</v>
      </c>
      <c r="Z215" t="str">
        <f t="shared" si="58"/>
        <v>-6.05444739132925-3.62803582422269i</v>
      </c>
      <c r="AA215" t="str">
        <f t="shared" si="59"/>
        <v>178.410914952029-403.996872835981i</v>
      </c>
      <c r="AB215" t="str">
        <f t="shared" si="60"/>
        <v>0.723704138249712-0.012188490275547i</v>
      </c>
      <c r="AC215" t="str">
        <f t="shared" si="61"/>
        <v>4.77854681988621-0.319663042042009i</v>
      </c>
      <c r="AD215" t="str">
        <f t="shared" si="62"/>
        <v>0.150943736379205+0.00754678044014133i</v>
      </c>
      <c r="AE215" t="str">
        <f t="shared" si="63"/>
        <v>-0.886500921164191-0.593320868174529i</v>
      </c>
      <c r="AF215" t="str">
        <f t="shared" si="64"/>
        <v>-2.90865721893731+0.342556360378967i</v>
      </c>
      <c r="AG215" t="str">
        <f t="shared" si="65"/>
        <v>1.10852356663759-0.215876417474558i</v>
      </c>
      <c r="AH215" t="str">
        <f t="shared" si="66"/>
        <v>2.17704738021498+1.70683217154114i</v>
      </c>
      <c r="AI215">
        <f t="shared" si="67"/>
        <v>8.8382100806318569</v>
      </c>
      <c r="AJ215">
        <f t="shared" si="68"/>
        <v>38.096886579449432</v>
      </c>
      <c r="AK215"/>
      <c r="AL215"/>
      <c r="AM215"/>
      <c r="AN215"/>
    </row>
    <row r="216" spans="1:40" x14ac:dyDescent="0.35">
      <c r="A216"/>
      <c r="B216">
        <f t="shared" si="69"/>
        <v>8200</v>
      </c>
      <c r="C216" s="237" t="str">
        <f t="shared" si="37"/>
        <v>-0.000479609139758104+0.1260234450469i</v>
      </c>
      <c r="D216" s="208" t="str">
        <f t="shared" si="38"/>
        <v>-2.5173382055906+0.966179745359567i</v>
      </c>
      <c r="E216" t="str">
        <f t="shared" si="39"/>
        <v>20500</v>
      </c>
      <c r="F216" t="str">
        <f t="shared" si="40"/>
        <v>0.327868852459016</v>
      </c>
      <c r="G216" t="str">
        <f t="shared" si="35"/>
        <v>0.327868852459016</v>
      </c>
      <c r="H216" t="str">
        <f t="shared" si="41"/>
        <v>0.394019800889745+0.642853624448923i</v>
      </c>
      <c r="I216" t="str">
        <f t="shared" si="42"/>
        <v>32.2013246992954i</v>
      </c>
      <c r="J216" t="str">
        <f t="shared" si="36"/>
        <v>-0.40358210285036+7.04461940181546i</v>
      </c>
      <c r="K216" t="str">
        <f t="shared" si="43"/>
        <v>4.55609897274071-0.261016230875325i</v>
      </c>
      <c r="L216" t="str">
        <f t="shared" si="44"/>
        <v>0.668430989516311-0.112899590551556i</v>
      </c>
      <c r="M216" t="str">
        <f t="shared" si="45"/>
        <v>5.22452996225702-0.373915821426881i</v>
      </c>
      <c r="N216" t="str">
        <f t="shared" si="46"/>
        <v>-0.102281018688647i</v>
      </c>
      <c r="O216" t="str">
        <f t="shared" si="47"/>
        <v>0.99477385506115-0.102102778056121i</v>
      </c>
      <c r="P216" t="str">
        <f t="shared" si="48"/>
        <v>0.00522614493884999+0.102102778056121i</v>
      </c>
      <c r="Q216" t="str">
        <f t="shared" si="49"/>
        <v>-0.00522614493884999+0.000178240632526i</v>
      </c>
      <c r="R216" t="str">
        <f t="shared" si="50"/>
        <v>-0.333294579340091-19.5482876744021i</v>
      </c>
      <c r="S216" t="str">
        <f t="shared" si="51"/>
        <v>0.0110761905788746i</v>
      </c>
      <c r="T216" t="str">
        <f t="shared" si="52"/>
        <v>0.216520559772343-0.00369163427967669i</v>
      </c>
      <c r="U216" t="str">
        <f t="shared" si="53"/>
        <v>0.0000500000000000001-0.0173295887512952i</v>
      </c>
      <c r="V216" t="str">
        <f t="shared" si="54"/>
        <v>0.00002-0.194091394014507i</v>
      </c>
      <c r="W216" t="str">
        <f t="shared" si="55"/>
        <v>0.0000422735793022296-0.015909139923512i</v>
      </c>
      <c r="X216" t="str">
        <f t="shared" si="56"/>
        <v>0.00193043873212084-0.0156714572833959i</v>
      </c>
      <c r="Y216" t="str">
        <f t="shared" si="57"/>
        <v>0.009+0.0412176956150981i</v>
      </c>
      <c r="Z216" t="str">
        <f t="shared" si="58"/>
        <v>-5.8943719412371-3.42881542934534i</v>
      </c>
      <c r="AA216" t="str">
        <f t="shared" si="59"/>
        <v>169.884535405339-397.048182300477i</v>
      </c>
      <c r="AB216" t="str">
        <f t="shared" si="60"/>
        <v>0.723699038115787-0.012338930677467i</v>
      </c>
      <c r="AC216" t="str">
        <f t="shared" si="61"/>
        <v>4.77637358689272-0.335067633329547i</v>
      </c>
      <c r="AD216" t="str">
        <f t="shared" si="62"/>
        <v>0.150954771371424+0.00800630993578475i</v>
      </c>
      <c r="AE216" t="str">
        <f t="shared" si="63"/>
        <v>-0.862331409727642-0.564788217849975i</v>
      </c>
      <c r="AF216" t="str">
        <f t="shared" si="64"/>
        <v>-2.91135800648035+0.323326120910644i</v>
      </c>
      <c r="AG216" t="str">
        <f t="shared" si="65"/>
        <v>1.1043420546711-0.212045733006659i</v>
      </c>
      <c r="AH216" t="str">
        <f t="shared" si="66"/>
        <v>2.12301886530266+1.64411335614441i</v>
      </c>
      <c r="AI216">
        <f t="shared" si="67"/>
        <v>8.5795440881041536</v>
      </c>
      <c r="AJ216">
        <f t="shared" si="68"/>
        <v>37.755002675063274</v>
      </c>
      <c r="AK216"/>
      <c r="AL216"/>
      <c r="AM216"/>
      <c r="AN216"/>
    </row>
    <row r="217" spans="1:40" x14ac:dyDescent="0.35">
      <c r="A217"/>
      <c r="B217">
        <f t="shared" si="69"/>
        <v>8300</v>
      </c>
      <c r="C217" s="237" t="str">
        <f t="shared" si="37"/>
        <v>-0.000468122074963202+0.124505133477073i</v>
      </c>
      <c r="D217" s="208" t="str">
        <f t="shared" si="38"/>
        <v>-2.51725013809384+0.95453935665756i</v>
      </c>
      <c r="E217" t="str">
        <f t="shared" si="39"/>
        <v>20500</v>
      </c>
      <c r="F217" t="str">
        <f t="shared" si="40"/>
        <v>0.327868852459016</v>
      </c>
      <c r="G217" t="str">
        <f t="shared" si="35"/>
        <v>0.327868852459016</v>
      </c>
      <c r="H217" t="str">
        <f t="shared" si="41"/>
        <v>0.39684161074825+0.650138179735986i</v>
      </c>
      <c r="I217" t="str">
        <f t="shared" si="42"/>
        <v>32.5940237809941i</v>
      </c>
      <c r="J217" t="str">
        <f t="shared" si="36"/>
        <v>-0.43802455480906+7.13052939452052i</v>
      </c>
      <c r="K217" t="str">
        <f t="shared" si="43"/>
        <v>4.55386806145965-0.279741646084917i</v>
      </c>
      <c r="L217" t="str">
        <f t="shared" si="44"/>
        <v>0.667976344141798-0.11419868766516i</v>
      </c>
      <c r="M217" t="str">
        <f t="shared" si="45"/>
        <v>5.22184440560145-0.393940333750077i</v>
      </c>
      <c r="N217" t="str">
        <f t="shared" si="46"/>
        <v>-0.10352834818485i</v>
      </c>
      <c r="O217" t="str">
        <f t="shared" si="47"/>
        <v>0.994645725437624-0.103343509078525i</v>
      </c>
      <c r="P217" t="str">
        <f t="shared" si="48"/>
        <v>0.00535427456237603+0.103343509078525i</v>
      </c>
      <c r="Q217" t="str">
        <f t="shared" si="49"/>
        <v>-0.00535427456237603+0.000184839106324997i</v>
      </c>
      <c r="R217" t="str">
        <f t="shared" si="50"/>
        <v>-0.333293628154983-19.3126283626758i</v>
      </c>
      <c r="S217" t="str">
        <f t="shared" si="51"/>
        <v>0.0112112660737389i</v>
      </c>
      <c r="T217" t="str">
        <f t="shared" si="52"/>
        <v>0.216519015157195-0.00373664354592731i</v>
      </c>
      <c r="U217" t="str">
        <f t="shared" si="53"/>
        <v>0.00005-0.017120798525376i</v>
      </c>
      <c r="V217" t="str">
        <f t="shared" si="54"/>
        <v>0.00002-0.191752943484211i</v>
      </c>
      <c r="W217" t="str">
        <f t="shared" si="55"/>
        <v>0.0000422735792269414-0.0157174637635441i</v>
      </c>
      <c r="X217" t="str">
        <f t="shared" si="56"/>
        <v>0.00188584641729764-0.0154879527489601i</v>
      </c>
      <c r="Y217" t="str">
        <f t="shared" si="57"/>
        <v>0.009+0.0417203504396725i</v>
      </c>
      <c r="Z217" t="str">
        <f t="shared" si="58"/>
        <v>-5.7387226787986-3.24411865525224i</v>
      </c>
      <c r="AA217" t="str">
        <f t="shared" si="59"/>
        <v>161.943496247682-390.246751069651i</v>
      </c>
      <c r="AB217" t="str">
        <f t="shared" si="60"/>
        <v>0.723693875388986-0.012489369798473i</v>
      </c>
      <c r="AC217" t="str">
        <f t="shared" si="61"/>
        <v>4.77409674806127-0.350309752615268i</v>
      </c>
      <c r="AD217" t="str">
        <f t="shared" si="62"/>
        <v>0.15096672470551+0.00846144272267962i</v>
      </c>
      <c r="AE217" t="str">
        <f t="shared" si="63"/>
        <v>-0.838906242624462-0.538311841187471i</v>
      </c>
      <c r="AF217" t="str">
        <f t="shared" si="64"/>
        <v>-2.91409174884209+0.304401176921574i</v>
      </c>
      <c r="AG217" t="str">
        <f t="shared" si="65"/>
        <v>1.10045546968689-0.208309273549672i</v>
      </c>
      <c r="AH217" t="str">
        <f t="shared" si="66"/>
        <v>2.07029993344702+1.58533331911134i</v>
      </c>
      <c r="AI217">
        <f t="shared" si="67"/>
        <v>8.3247209492404437</v>
      </c>
      <c r="AJ217">
        <f t="shared" si="68"/>
        <v>37.443106504757985</v>
      </c>
      <c r="AK217"/>
      <c r="AL217"/>
      <c r="AM217"/>
      <c r="AN217"/>
    </row>
    <row r="218" spans="1:40" x14ac:dyDescent="0.35">
      <c r="A218"/>
      <c r="B218">
        <f t="shared" si="69"/>
        <v>8400</v>
      </c>
      <c r="C218" s="237" t="str">
        <f t="shared" si="37"/>
        <v>-0.000457042808020889+0.123022970667707i</v>
      </c>
      <c r="D218" s="208" t="str">
        <f t="shared" si="38"/>
        <v>-2.51716519704728+0.943176108452421i</v>
      </c>
      <c r="E218" t="str">
        <f t="shared" si="39"/>
        <v>20500</v>
      </c>
      <c r="F218" t="str">
        <f t="shared" si="40"/>
        <v>0.327868852459016</v>
      </c>
      <c r="G218" t="str">
        <f t="shared" si="35"/>
        <v>0.327868852459016</v>
      </c>
      <c r="H218" t="str">
        <f t="shared" si="41"/>
        <v>0.399692937660857+0.657404661075539i</v>
      </c>
      <c r="I218" t="str">
        <f t="shared" si="42"/>
        <v>32.9867228626928i</v>
      </c>
      <c r="J218" t="str">
        <f t="shared" si="36"/>
        <v>-0.47288449103393+7.21643938722559i</v>
      </c>
      <c r="K218" t="str">
        <f t="shared" si="43"/>
        <v>4.55150816560881-0.298254791156526i</v>
      </c>
      <c r="L218" t="str">
        <f t="shared" si="44"/>
        <v>0.667516817241852-0.115495067224023i</v>
      </c>
      <c r="M218" t="str">
        <f t="shared" si="45"/>
        <v>5.21902498285066-0.413749858380549i</v>
      </c>
      <c r="N218" t="str">
        <f t="shared" si="46"/>
        <v>-0.104775677681053i</v>
      </c>
      <c r="O218" t="str">
        <f t="shared" si="47"/>
        <v>0.994516048313771-0.104584079315927i</v>
      </c>
      <c r="P218" t="str">
        <f t="shared" si="48"/>
        <v>0.00548395168622895+0.104584079315927i</v>
      </c>
      <c r="Q218" t="str">
        <f t="shared" si="49"/>
        <v>-0.00548395168622895+0.000191598365126i</v>
      </c>
      <c r="R218" t="str">
        <f t="shared" si="50"/>
        <v>-0.333292665427283-19.0825783364428i</v>
      </c>
      <c r="S218" t="str">
        <f t="shared" si="51"/>
        <v>0.0113463415686032i</v>
      </c>
      <c r="T218" t="str">
        <f t="shared" si="52"/>
        <v>0.216517451814908-0.00378165242424814i</v>
      </c>
      <c r="U218" t="str">
        <f t="shared" si="53"/>
        <v>0.0000500000000000001-0.016916979495312i</v>
      </c>
      <c r="V218" t="str">
        <f t="shared" si="54"/>
        <v>0.00002-0.189470170347495i</v>
      </c>
      <c r="W218" t="str">
        <f t="shared" si="55"/>
        <v>0.0000422735791507409-0.0155303513243612i</v>
      </c>
      <c r="X218" t="str">
        <f t="shared" si="56"/>
        <v>0.00184280821013562-0.0153086345841899i</v>
      </c>
      <c r="Y218" t="str">
        <f t="shared" si="57"/>
        <v>0.009+0.0422230052642468i</v>
      </c>
      <c r="Z218" t="str">
        <f t="shared" si="58"/>
        <v>-5.58761624497268-3.07267633342744i</v>
      </c>
      <c r="AA218" t="str">
        <f t="shared" si="59"/>
        <v>154.538539586205-383.600581894434i</v>
      </c>
      <c r="AB218" t="str">
        <f t="shared" si="60"/>
        <v>0.723688650068534-0.0126398076228611i</v>
      </c>
      <c r="AC218" t="str">
        <f t="shared" si="61"/>
        <v>4.77171942589923-0.365393548239605i</v>
      </c>
      <c r="AD218" t="str">
        <f t="shared" si="62"/>
        <v>0.150979568740909+0.00891233304293675i</v>
      </c>
      <c r="AE218" t="str">
        <f t="shared" si="63"/>
        <v>-0.816231176139017-0.513710044592593i</v>
      </c>
      <c r="AF218" t="str">
        <f t="shared" si="64"/>
        <v>-2.91685813470814+0.285771447376882i</v>
      </c>
      <c r="AG218" t="str">
        <f t="shared" si="65"/>
        <v>1.09683839629082-0.204669556395328i</v>
      </c>
      <c r="AH218" t="str">
        <f t="shared" si="66"/>
        <v>2.01893864738369+1.5301971930204i</v>
      </c>
      <c r="AI218">
        <f t="shared" si="67"/>
        <v>8.0737377553869969</v>
      </c>
      <c r="AJ218">
        <f t="shared" si="68"/>
        <v>37.159274072471611</v>
      </c>
      <c r="AK218"/>
      <c r="AL218"/>
      <c r="AM218"/>
      <c r="AN218"/>
    </row>
    <row r="219" spans="1:40" x14ac:dyDescent="0.35">
      <c r="A219"/>
      <c r="B219">
        <f t="shared" si="69"/>
        <v>8500</v>
      </c>
      <c r="C219" s="237" t="str">
        <f t="shared" si="37"/>
        <v>-0.000446352262216332+0.121575680850238i</v>
      </c>
      <c r="D219" s="208" t="str">
        <f t="shared" si="38"/>
        <v>-2.51708323619611+0.932080219851825i</v>
      </c>
      <c r="E219" t="str">
        <f t="shared" si="39"/>
        <v>20500</v>
      </c>
      <c r="F219" t="str">
        <f t="shared" si="40"/>
        <v>0.327868852459016</v>
      </c>
      <c r="G219" t="str">
        <f t="shared" si="35"/>
        <v>0.327868852459016</v>
      </c>
      <c r="H219" t="str">
        <f t="shared" si="41"/>
        <v>0.40257362440505+0.664652887811645i</v>
      </c>
      <c r="I219" t="str">
        <f t="shared" si="42"/>
        <v>33.3794219443916i</v>
      </c>
      <c r="J219" t="str">
        <f t="shared" si="36"/>
        <v>-0.50816191152496+7.30234937993065i</v>
      </c>
      <c r="K219" t="str">
        <f t="shared" si="43"/>
        <v>4.5490233181629-0.316561186634325i</v>
      </c>
      <c r="L219" t="str">
        <f t="shared" si="44"/>
        <v>0.667052430233971-0.116788702813277i</v>
      </c>
      <c r="M219" t="str">
        <f t="shared" si="45"/>
        <v>5.21607574839687-0.433349889447602i</v>
      </c>
      <c r="N219" t="str">
        <f t="shared" si="46"/>
        <v>-0.106023007177256i</v>
      </c>
      <c r="O219" t="str">
        <f t="shared" si="47"/>
        <v>0.994384823891349-0.105824486838212i</v>
      </c>
      <c r="P219" t="str">
        <f t="shared" si="48"/>
        <v>0.00561517610865103+0.105824486838212i</v>
      </c>
      <c r="Q219" t="str">
        <f t="shared" si="49"/>
        <v>-0.00561517610865103+0.000198520339044009i</v>
      </c>
      <c r="R219" t="str">
        <f t="shared" si="50"/>
        <v>-0.333291691163939-18.8579396209144i</v>
      </c>
      <c r="S219" t="str">
        <f t="shared" si="51"/>
        <v>0.0114814170634675i</v>
      </c>
      <c r="T219" t="str">
        <f t="shared" si="52"/>
        <v>0.216515869745406-0.00382666091004159i</v>
      </c>
      <c r="U219" t="str">
        <f t="shared" si="53"/>
        <v>0.0000499999999999999-0.0167179562071319i</v>
      </c>
      <c r="V219" t="str">
        <f t="shared" si="54"/>
        <v>0.00002-0.187241109519877i</v>
      </c>
      <c r="W219" t="str">
        <f t="shared" si="55"/>
        <v>0.0000422735790736275-0.0153476415334653i</v>
      </c>
      <c r="X219" t="str">
        <f t="shared" si="56"/>
        <v>0.00180125304598828-0.0151333632948987i</v>
      </c>
      <c r="Y219" t="str">
        <f t="shared" si="57"/>
        <v>0.009+0.0427256600888212i</v>
      </c>
      <c r="Z219" t="str">
        <f t="shared" si="58"/>
        <v>-5.44110609094873-2.91334211467205i</v>
      </c>
      <c r="AA219" t="str">
        <f t="shared" si="59"/>
        <v>147.625005271464-377.114853462995i</v>
      </c>
      <c r="AB219" t="str">
        <f t="shared" si="60"/>
        <v>0.723683362154176-0.0127902441352644i</v>
      </c>
      <c r="AC219" t="str">
        <f t="shared" si="61"/>
        <v>4.76924458396868-0.380322987234609i</v>
      </c>
      <c r="AD219" t="str">
        <f t="shared" si="62"/>
        <v>0.150993277443198+0.00935912793072427i</v>
      </c>
      <c r="AE219" t="str">
        <f t="shared" si="63"/>
        <v>-0.794304100031313-0.490819082197461i</v>
      </c>
      <c r="AF219" t="str">
        <f t="shared" si="64"/>
        <v>-2.91965686060116+0.26742733204018i</v>
      </c>
      <c r="AG219" t="str">
        <f t="shared" si="65"/>
        <v>1.09346785532265-0.201127802320142i</v>
      </c>
      <c r="AH219" t="str">
        <f t="shared" si="66"/>
        <v>1.96896505540585+1.47843238456584i</v>
      </c>
      <c r="AI219">
        <f t="shared" si="67"/>
        <v>7.8265789115791922</v>
      </c>
      <c r="AJ219">
        <f t="shared" si="68"/>
        <v>36.901704617494538</v>
      </c>
      <c r="AK219"/>
      <c r="AL219"/>
      <c r="AM219"/>
      <c r="AN219"/>
    </row>
    <row r="220" spans="1:40" x14ac:dyDescent="0.35">
      <c r="A220"/>
      <c r="B220">
        <f t="shared" si="69"/>
        <v>8600</v>
      </c>
      <c r="C220" s="237" t="str">
        <f t="shared" si="37"/>
        <v>-0.000436032463429523+0.120162047590168i</v>
      </c>
      <c r="D220" s="208" t="str">
        <f t="shared" si="38"/>
        <v>-2.51700411773875+0.921242364857955i</v>
      </c>
      <c r="E220" t="str">
        <f t="shared" si="39"/>
        <v>20500</v>
      </c>
      <c r="F220" t="str">
        <f t="shared" si="40"/>
        <v>0.327868852459016</v>
      </c>
      <c r="G220" t="str">
        <f t="shared" si="35"/>
        <v>0.327868852459016</v>
      </c>
      <c r="H220" t="str">
        <f t="shared" si="41"/>
        <v>0.405483512533473+0.671882681441535i</v>
      </c>
      <c r="I220" t="str">
        <f t="shared" si="42"/>
        <v>33.7721210260903i</v>
      </c>
      <c r="J220" t="str">
        <f t="shared" si="36"/>
        <v>-0.54385681628216+7.38825937263572i</v>
      </c>
      <c r="K220" t="str">
        <f t="shared" si="43"/>
        <v>4.54641734729123-0.334666115424384i</v>
      </c>
      <c r="L220" t="str">
        <f t="shared" si="44"/>
        <v>0.666583204716363-0.118079568226525i</v>
      </c>
      <c r="M220" t="str">
        <f t="shared" si="45"/>
        <v>5.21300055200759-0.452745683650909i</v>
      </c>
      <c r="N220" t="str">
        <f t="shared" si="46"/>
        <v>-0.107270336673459i</v>
      </c>
      <c r="O220" t="str">
        <f t="shared" si="47"/>
        <v>0.994252052374519-0.107064729715515i</v>
      </c>
      <c r="P220" t="str">
        <f t="shared" si="48"/>
        <v>0.00574794762548103+0.107064729715515i</v>
      </c>
      <c r="Q220" t="str">
        <f t="shared" si="49"/>
        <v>-0.00574794762548103+0.000205606957943999i</v>
      </c>
      <c r="R220" t="str">
        <f t="shared" si="50"/>
        <v>-0.33329070536163-18.6385234494181i</v>
      </c>
      <c r="S220" t="str">
        <f t="shared" si="51"/>
        <v>0.0116164925583319i</v>
      </c>
      <c r="T220" t="str">
        <f t="shared" si="52"/>
        <v>0.21651426894846-0.00387166899859457i</v>
      </c>
      <c r="U220" t="str">
        <f t="shared" si="53"/>
        <v>0.00005-0.016523561367514i</v>
      </c>
      <c r="V220" t="str">
        <f t="shared" si="54"/>
        <v>0.00002-0.185063887316157i</v>
      </c>
      <c r="W220" t="str">
        <f t="shared" si="55"/>
        <v>0.0000422735789956018-0.0151691808101019i</v>
      </c>
      <c r="X220" t="str">
        <f t="shared" si="56"/>
        <v>0.00176111385813872-0.0149620054157143i</v>
      </c>
      <c r="Y220" t="str">
        <f t="shared" si="57"/>
        <v>0.009+0.0432283149133956i</v>
      </c>
      <c r="Z220" t="str">
        <f t="shared" si="58"/>
        <v>-5.29919618435768-2.76508045029943i</v>
      </c>
      <c r="AA220" t="str">
        <f t="shared" si="59"/>
        <v>141.1624042454-370.792490483641i</v>
      </c>
      <c r="AB220" t="str">
        <f t="shared" si="60"/>
        <v>0.723678011645147-0.0129406793199299i</v>
      </c>
      <c r="AC220" t="str">
        <f t="shared" si="61"/>
        <v>4.7666750374763-0.39510186456356i</v>
      </c>
      <c r="AD220" t="str">
        <f t="shared" si="62"/>
        <v>0.151007826273081+0.00980196762668173i</v>
      </c>
      <c r="AE220" t="str">
        <f t="shared" si="63"/>
        <v>-0.773116867735452-0.469491337716419i</v>
      </c>
      <c r="AF220" t="str">
        <f t="shared" si="64"/>
        <v>-2.92248763027222+0.24935968341642i</v>
      </c>
      <c r="AG220" t="str">
        <f t="shared" si="65"/>
        <v>1.09032306817235-0.197684213184671i</v>
      </c>
      <c r="AH220" t="str">
        <f t="shared" si="66"/>
        <v>1.92039439726085+1.42978732684589i</v>
      </c>
      <c r="AI220">
        <f t="shared" si="67"/>
        <v>7.5832182279125799</v>
      </c>
      <c r="AJ220">
        <f t="shared" si="68"/>
        <v>36.668714249940301</v>
      </c>
      <c r="AK220"/>
      <c r="AL220"/>
      <c r="AM220"/>
      <c r="AN220"/>
    </row>
    <row r="221" spans="1:40" x14ac:dyDescent="0.35">
      <c r="A221"/>
      <c r="B221">
        <f t="shared" si="69"/>
        <v>8700</v>
      </c>
      <c r="C221" s="237" t="str">
        <f t="shared" si="37"/>
        <v>-0.00042606646453707+0.118780910377345i</v>
      </c>
      <c r="D221" s="208" t="str">
        <f t="shared" si="38"/>
        <v>-2.51692771174724+0.910653646226312i</v>
      </c>
      <c r="E221" t="str">
        <f t="shared" si="39"/>
        <v>20500</v>
      </c>
      <c r="F221" t="str">
        <f t="shared" si="40"/>
        <v>0.327868852459016</v>
      </c>
      <c r="G221" t="str">
        <f t="shared" si="35"/>
        <v>0.327868852459016</v>
      </c>
      <c r="H221" t="str">
        <f t="shared" si="41"/>
        <v>0.408422442395242+0.679093865596905i</v>
      </c>
      <c r="I221" t="str">
        <f t="shared" si="42"/>
        <v>34.164820107789i</v>
      </c>
      <c r="J221" t="str">
        <f t="shared" si="36"/>
        <v>-0.57996920530553+7.47416936534078i</v>
      </c>
      <c r="K221" t="str">
        <f t="shared" si="43"/>
        <v>4.54369388985371-0.352574634804238i</v>
      </c>
      <c r="L221" t="str">
        <f t="shared" si="44"/>
        <v>0.666109162465535-0.119367637467274i</v>
      </c>
      <c r="M221" t="str">
        <f t="shared" si="45"/>
        <v>5.20980305231924-0.471942272271512i</v>
      </c>
      <c r="N221" t="str">
        <f t="shared" si="46"/>
        <v>-0.108517666169662i</v>
      </c>
      <c r="O221" t="str">
        <f t="shared" si="47"/>
        <v>0.994117733969852-0.108304806018227i</v>
      </c>
      <c r="P221" t="str">
        <f t="shared" si="48"/>
        <v>0.00588226603014796+0.108304806018227i</v>
      </c>
      <c r="Q221" t="str">
        <f t="shared" si="49"/>
        <v>-0.00588226603014796+0.000212860151434999i</v>
      </c>
      <c r="R221" t="str">
        <f t="shared" si="50"/>
        <v>-0.33328970801615-18.4241497342175i</v>
      </c>
      <c r="S221" t="str">
        <f t="shared" si="51"/>
        <v>0.0117515680531962i</v>
      </c>
      <c r="T221" t="str">
        <f t="shared" si="52"/>
        <v>0.216512649423934-0.00391667668518168i</v>
      </c>
      <c r="U221" t="str">
        <f t="shared" si="53"/>
        <v>0.0000499999999999999-0.016333635374784i</v>
      </c>
      <c r="V221" t="str">
        <f t="shared" si="54"/>
        <v>0.00002-0.182936716197581i</v>
      </c>
      <c r="W221" t="str">
        <f t="shared" si="55"/>
        <v>0.0000422735789166634-0.0149948226347011i</v>
      </c>
      <c r="X221" t="str">
        <f t="shared" si="56"/>
        <v>0.00172232731211314-0.0147944331937679i</v>
      </c>
      <c r="Y221" t="str">
        <f t="shared" si="57"/>
        <v>0.009+0.0437309697379699i</v>
      </c>
      <c r="Z221" t="str">
        <f t="shared" si="58"/>
        <v>-5.16185207182261-2.62695554735904i</v>
      </c>
      <c r="AA221" t="str">
        <f t="shared" si="59"/>
        <v>135.114021787621-364.63462784565i</v>
      </c>
      <c r="AB221" t="str">
        <f t="shared" si="60"/>
        <v>0.723672598540992-0.0130911131610633i</v>
      </c>
      <c r="AC221" t="str">
        <f t="shared" si="61"/>
        <v>4.76401346306686-0.40973381184083i</v>
      </c>
      <c r="AD221" t="str">
        <f t="shared" si="62"/>
        <v>0.151023192084296+0.0102409859640903i</v>
      </c>
      <c r="AE221" t="str">
        <f t="shared" si="63"/>
        <v>-0.752656762064796-0.449593666841956i</v>
      </c>
      <c r="AF221" t="str">
        <f t="shared" si="64"/>
        <v>-2.92535015414248+0.231559780629407i</v>
      </c>
      <c r="AG221" t="str">
        <f t="shared" si="65"/>
        <v>1.08738523967684-0.194338196400567i</v>
      </c>
      <c r="AH221" t="str">
        <f t="shared" si="66"/>
        <v>1.87322982266781+1.38403016534684i</v>
      </c>
      <c r="AI221">
        <f t="shared" si="67"/>
        <v>7.3436207271503617</v>
      </c>
      <c r="AJ221">
        <f t="shared" si="68"/>
        <v>36.458729444905991</v>
      </c>
      <c r="AK221"/>
      <c r="AL221"/>
      <c r="AM221"/>
      <c r="AN221"/>
    </row>
    <row r="222" spans="1:40" x14ac:dyDescent="0.35">
      <c r="A222"/>
      <c r="B222">
        <f t="shared" si="69"/>
        <v>8800</v>
      </c>
      <c r="C222" s="237" t="str">
        <f t="shared" si="37"/>
        <v>-0.000416438275792765+0.117431161448677i</v>
      </c>
      <c r="D222" s="208" t="str">
        <f t="shared" si="38"/>
        <v>-2.51685389563354+0.900305571106524i</v>
      </c>
      <c r="E222" t="str">
        <f t="shared" si="39"/>
        <v>20500</v>
      </c>
      <c r="F222" t="str">
        <f t="shared" si="40"/>
        <v>0.327868852459016</v>
      </c>
      <c r="G222" t="str">
        <f t="shared" si="35"/>
        <v>0.327868852459016</v>
      </c>
      <c r="H222" t="str">
        <f t="shared" si="41"/>
        <v>0.411390253157264+0.686286266026972i</v>
      </c>
      <c r="I222" t="str">
        <f t="shared" si="42"/>
        <v>34.5575191894877i</v>
      </c>
      <c r="J222" t="str">
        <f t="shared" si="36"/>
        <v>-0.61649907859506+7.56007935804585i</v>
      </c>
      <c r="K222" t="str">
        <f t="shared" si="43"/>
        <v>4.54085640388044-0.370291587752377i</v>
      </c>
      <c r="L222" t="str">
        <f t="shared" si="44"/>
        <v>0.665630325433884-0.120652884750331i</v>
      </c>
      <c r="M222" t="str">
        <f t="shared" si="45"/>
        <v>5.20648672931432-0.490944472502708i</v>
      </c>
      <c r="N222" t="str">
        <f t="shared" si="46"/>
        <v>-0.109764995665865i</v>
      </c>
      <c r="O222" t="str">
        <f t="shared" si="47"/>
        <v>0.993981868886325-0.109544713817i</v>
      </c>
      <c r="P222" t="str">
        <f t="shared" si="48"/>
        <v>0.006018131113675+0.109544713817i</v>
      </c>
      <c r="Q222" t="str">
        <f t="shared" si="49"/>
        <v>-0.006018131113675+0.000220281848865009i</v>
      </c>
      <c r="R222" t="str">
        <f t="shared" si="50"/>
        <v>-0.333288699129618-18.2146465733797i</v>
      </c>
      <c r="S222" t="str">
        <f t="shared" si="51"/>
        <v>0.0118866435480605i</v>
      </c>
      <c r="T222" t="str">
        <f t="shared" si="52"/>
        <v>0.216511011171666-0.00396168396515055i</v>
      </c>
      <c r="U222" t="str">
        <f t="shared" si="53"/>
        <v>0.00005-0.0161480258818887i</v>
      </c>
      <c r="V222" t="str">
        <f t="shared" si="54"/>
        <v>0.00002-0.180857889877154i</v>
      </c>
      <c r="W222" t="str">
        <f t="shared" si="55"/>
        <v>0.0000422735788368126-0.0148244271476732i</v>
      </c>
      <c r="X222" t="str">
        <f t="shared" si="56"/>
        <v>0.00168483356027468-0.0146305242916708i</v>
      </c>
      <c r="Y222" t="str">
        <f t="shared" si="57"/>
        <v>0.009+0.0442336245625443i</v>
      </c>
      <c r="Z222" t="str">
        <f t="shared" si="58"/>
        <v>-5.02900979390089-2.49812130038556i</v>
      </c>
      <c r="AA222" t="str">
        <f t="shared" si="59"/>
        <v>129.446552267667-358.640988170909i</v>
      </c>
      <c r="AB222" t="str">
        <f t="shared" si="60"/>
        <v>0.723667122841171-0.0132415456431145i</v>
      </c>
      <c r="AC222" t="str">
        <f t="shared" si="61"/>
        <v>4.76126240787275-0.424222305557297i</v>
      </c>
      <c r="AD222" t="str">
        <f t="shared" si="62"/>
        <v>0.151039353029515+0.0106763107290405i</v>
      </c>
      <c r="AE222" t="str">
        <f t="shared" si="63"/>
        <v>-0.732907666408134-0.431005896218559i</v>
      </c>
      <c r="AF222" t="str">
        <f t="shared" si="64"/>
        <v>-2.9282441487908+0.214019305079552i</v>
      </c>
      <c r="AG222" t="str">
        <f t="shared" si="65"/>
        <v>1.08463735981338-0.191088546174363i</v>
      </c>
      <c r="AH222" t="str">
        <f t="shared" si="66"/>
        <v>1.82746468789333+1.34094742494299i</v>
      </c>
      <c r="AI222">
        <f t="shared" si="67"/>
        <v>7.10774420311468</v>
      </c>
      <c r="AJ222">
        <f t="shared" si="68"/>
        <v>36.270280539678176</v>
      </c>
      <c r="AK222"/>
      <c r="AL222"/>
      <c r="AM222"/>
      <c r="AN222"/>
    </row>
    <row r="223" spans="1:40" x14ac:dyDescent="0.35">
      <c r="A223"/>
      <c r="B223">
        <f t="shared" si="69"/>
        <v>8900</v>
      </c>
      <c r="C223" s="237" t="str">
        <f t="shared" si="37"/>
        <v>-0.000407132800652598+0.116111742825049i</v>
      </c>
      <c r="D223" s="208" t="str">
        <f t="shared" si="38"/>
        <v>-2.51678255365746+0.890190028325376i</v>
      </c>
      <c r="E223" t="str">
        <f t="shared" si="39"/>
        <v>20500</v>
      </c>
      <c r="F223" t="str">
        <f t="shared" si="40"/>
        <v>0.327868852459016</v>
      </c>
      <c r="G223" t="str">
        <f t="shared" si="35"/>
        <v>0.327868852459016</v>
      </c>
      <c r="H223" t="str">
        <f t="shared" si="41"/>
        <v>0.414386782825628+0.693459710582941i</v>
      </c>
      <c r="I223" t="str">
        <f t="shared" si="42"/>
        <v>34.9502182711865i</v>
      </c>
      <c r="J223" t="str">
        <f t="shared" si="36"/>
        <v>-0.65344643615076+7.64598935075092i</v>
      </c>
      <c r="K223" t="str">
        <f t="shared" si="43"/>
        <v>4.53790818012111-0.387821613639613i</v>
      </c>
      <c r="L223" t="str">
        <f t="shared" si="44"/>
        <v>0.665146715747268-0.121935284503172i</v>
      </c>
      <c r="M223" t="str">
        <f t="shared" si="45"/>
        <v>5.20305489586838-0.509756898142785i</v>
      </c>
      <c r="N223" t="str">
        <f t="shared" si="46"/>
        <v>-0.111012325162068i</v>
      </c>
      <c r="O223" t="str">
        <f t="shared" si="47"/>
        <v>0.99384445733532-0.110784451182748i</v>
      </c>
      <c r="P223" t="str">
        <f t="shared" si="48"/>
        <v>0.00615554266467999+0.110784451182748i</v>
      </c>
      <c r="Q223" t="str">
        <f t="shared" si="49"/>
        <v>-0.00615554266467999+0.000227873979320004i</v>
      </c>
      <c r="R223" t="str">
        <f t="shared" si="50"/>
        <v>-0.333287678703646-18.0098497908983i</v>
      </c>
      <c r="S223" t="str">
        <f t="shared" si="51"/>
        <v>0.0120217190429248i</v>
      </c>
      <c r="T223" t="str">
        <f t="shared" si="52"/>
        <v>0.216509354191457-0.00400669083384382i</v>
      </c>
      <c r="U223" t="str">
        <f t="shared" si="53"/>
        <v>0.0000500000000000001-0.0159665873888338i</v>
      </c>
      <c r="V223" t="str">
        <f t="shared" si="54"/>
        <v>0.00002-0.178825778754939i</v>
      </c>
      <c r="W223" t="str">
        <f t="shared" si="55"/>
        <v>0.0000422735787560491-0.0146578607752529i</v>
      </c>
      <c r="X223" t="str">
        <f t="shared" si="56"/>
        <v>0.00164857601495614-0.014470161508459i</v>
      </c>
      <c r="Y223" t="str">
        <f t="shared" si="57"/>
        <v>0.009+0.0447362793871187i</v>
      </c>
      <c r="Z223" t="str">
        <f t="shared" si="58"/>
        <v>-4.90058305701734-2.37781216832146i</v>
      </c>
      <c r="AA223" t="str">
        <f t="shared" si="59"/>
        <v>124.129765413908-352.810188610294i</v>
      </c>
      <c r="AB223" t="str">
        <f t="shared" si="60"/>
        <v>0.723661584545017-0.0133919767505169i</v>
      </c>
      <c r="AC223" t="str">
        <f t="shared" si="61"/>
        <v>4.75842429789048-0.438570674839893i</v>
      </c>
      <c r="AD223" t="str">
        <f t="shared" si="62"/>
        <v>0.151056288473582+0.0111080639966436i</v>
      </c>
      <c r="AE223" t="str">
        <f t="shared" si="63"/>
        <v>-0.713850998211846-0.413619471052176i</v>
      </c>
      <c r="AF223" t="str">
        <f t="shared" si="64"/>
        <v>-2.93116933648309+0.196730317742435i</v>
      </c>
      <c r="AG223" t="str">
        <f t="shared" si="65"/>
        <v>1.08206402369871-0.187933589621486i</v>
      </c>
      <c r="AH223" t="str">
        <f t="shared" si="66"/>
        <v>1.7830844891281+1.30034269197137i</v>
      </c>
      <c r="AI223">
        <f t="shared" si="67"/>
        <v>6.8755405610549447</v>
      </c>
      <c r="AJ223">
        <f t="shared" si="68"/>
        <v>36.101995340302132</v>
      </c>
      <c r="AK223"/>
      <c r="AL223"/>
      <c r="AM223"/>
      <c r="AN223"/>
    </row>
    <row r="224" spans="1:40" x14ac:dyDescent="0.35">
      <c r="A224"/>
      <c r="B224">
        <f t="shared" si="69"/>
        <v>9000</v>
      </c>
      <c r="C224" s="237" t="str">
        <f t="shared" si="37"/>
        <v>-0.000398135776562993+0.114821643545748i</v>
      </c>
      <c r="D224" s="208" t="str">
        <f t="shared" si="38"/>
        <v>-2.51671357647277+0.880299267184068i</v>
      </c>
      <c r="E224" t="str">
        <f t="shared" si="39"/>
        <v>20500</v>
      </c>
      <c r="F224" t="str">
        <f t="shared" si="40"/>
        <v>0.327868852459016</v>
      </c>
      <c r="G224" t="str">
        <f t="shared" si="35"/>
        <v>0.327868852459016</v>
      </c>
      <c r="H224" t="str">
        <f t="shared" si="41"/>
        <v>0.417411868266952+0.700614029203824i</v>
      </c>
      <c r="I224" t="str">
        <f t="shared" si="42"/>
        <v>35.3429173528852i</v>
      </c>
      <c r="J224" t="str">
        <f t="shared" si="36"/>
        <v>-0.69081127797262+7.73189934345599i</v>
      </c>
      <c r="K224" t="str">
        <f t="shared" si="43"/>
        <v>4.53485235274127-0.405169158321463i</v>
      </c>
      <c r="L224" t="str">
        <f t="shared" si="44"/>
        <v>0.664658355702569-0.123214811367276i</v>
      </c>
      <c r="M224" t="str">
        <f t="shared" si="45"/>
        <v>5.19951070844384-0.528383969688739i</v>
      </c>
      <c r="N224" t="str">
        <f t="shared" si="46"/>
        <v>-0.112259654658271i</v>
      </c>
      <c r="O224" t="str">
        <f t="shared" si="47"/>
        <v>0.993705499530627-0.112024016186648i</v>
      </c>
      <c r="P224" t="str">
        <f t="shared" si="48"/>
        <v>0.00629450046937297+0.112024016186648i</v>
      </c>
      <c r="Q224" t="str">
        <f t="shared" si="49"/>
        <v>-0.00629450046937297+0.000235638471622987i</v>
      </c>
      <c r="R224" t="str">
        <f t="shared" si="50"/>
        <v>-0.333286646733031-17.8096025074828i</v>
      </c>
      <c r="S224" t="str">
        <f t="shared" si="51"/>
        <v>0.0121567945377891i</v>
      </c>
      <c r="T224" t="str">
        <f t="shared" si="52"/>
        <v>0.216507678483162-0.00405169728652216i</v>
      </c>
      <c r="U224" t="str">
        <f t="shared" si="53"/>
        <v>0.00005-0.0157891808622912i</v>
      </c>
      <c r="V224" t="str">
        <f t="shared" si="54"/>
        <v>0.00002-0.176838825657661i</v>
      </c>
      <c r="W224" t="str">
        <f t="shared" si="55"/>
        <v>0.000042273578674373-0.0144949958802865i</v>
      </c>
      <c r="X224" t="str">
        <f t="shared" si="56"/>
        <v>0.00161350113855475-0.0143132325172783i</v>
      </c>
      <c r="Y224" t="str">
        <f t="shared" si="57"/>
        <v>0.009+0.045238934211693i</v>
      </c>
      <c r="Z224" t="str">
        <f t="shared" si="58"/>
        <v>-4.77646899171023-2.26533494491727i</v>
      </c>
      <c r="AA224" t="str">
        <f t="shared" si="59"/>
        <v>119.136203088142-347.139989868679i</v>
      </c>
      <c r="AB224" t="str">
        <f t="shared" si="60"/>
        <v>0.723655983652046-0.0135424064674295i</v>
      </c>
      <c r="AC224" t="str">
        <f t="shared" si="61"/>
        <v>4.75550144573987-0.452782108776576i</v>
      </c>
      <c r="AD224" t="str">
        <f t="shared" si="62"/>
        <v>0.151073978913441+0.0115363624451029i</v>
      </c>
      <c r="AE224" t="str">
        <f t="shared" si="63"/>
        <v>-0.695466450750213-0.397336241196476i</v>
      </c>
      <c r="AF224" t="str">
        <f t="shared" si="64"/>
        <v>-2.93412544473972+0.179685237980244i</v>
      </c>
      <c r="AG224" t="str">
        <f t="shared" si="65"/>
        <v>1.07965126897124-0.184871304346795i</v>
      </c>
      <c r="AH224" t="str">
        <f t="shared" si="66"/>
        <v>1.74006848471411+1.26203533518899i</v>
      </c>
      <c r="AI224">
        <f t="shared" si="67"/>
        <v>6.6469569678840035</v>
      </c>
      <c r="AJ224">
        <f t="shared" si="68"/>
        <v>35.952592913837435</v>
      </c>
      <c r="AK224"/>
      <c r="AL224"/>
      <c r="AM224"/>
      <c r="AN224"/>
    </row>
    <row r="225" spans="1:40" x14ac:dyDescent="0.35">
      <c r="A225"/>
      <c r="B225">
        <f t="shared" si="69"/>
        <v>9100</v>
      </c>
      <c r="C225" s="237" t="str">
        <f t="shared" si="37"/>
        <v>-0.000389433720278385+0.113559897085221i</v>
      </c>
      <c r="D225" s="208" t="str">
        <f t="shared" si="38"/>
        <v>-2.51664686070792+0.870625877653361i</v>
      </c>
      <c r="E225" t="str">
        <f t="shared" si="39"/>
        <v>20500</v>
      </c>
      <c r="F225" t="str">
        <f t="shared" si="40"/>
        <v>0.327868852459016</v>
      </c>
      <c r="G225" t="str">
        <f t="shared" si="35"/>
        <v>0.327868852459016</v>
      </c>
      <c r="H225" t="str">
        <f t="shared" si="41"/>
        <v>0.420465345229792+0.707749053903484i</v>
      </c>
      <c r="I225" t="str">
        <f t="shared" si="42"/>
        <v>35.7356164345839i</v>
      </c>
      <c r="J225" t="str">
        <f t="shared" si="36"/>
        <v>-0.72859360406065+7.81780933616105i</v>
      </c>
      <c r="K225" t="str">
        <f t="shared" si="43"/>
        <v>4.53169190923648-0.422338483668422i</v>
      </c>
      <c r="L225" t="str">
        <f t="shared" si="44"/>
        <v>0.664165267765244-0.124491440199426i</v>
      </c>
      <c r="M225" t="str">
        <f t="shared" si="45"/>
        <v>5.19585717700172-0.546829923867848i</v>
      </c>
      <c r="N225" t="str">
        <f t="shared" si="46"/>
        <v>-0.113506984154474i</v>
      </c>
      <c r="O225" t="str">
        <f t="shared" si="47"/>
        <v>0.993564995688441-0.113263406900149i</v>
      </c>
      <c r="P225" t="str">
        <f t="shared" si="48"/>
        <v>0.00643500431155897+0.113263406900149i</v>
      </c>
      <c r="Q225" t="str">
        <f t="shared" si="49"/>
        <v>-0.00643500431155897+0.000243577254325i</v>
      </c>
      <c r="R225" t="str">
        <f t="shared" si="50"/>
        <v>-0.333285603223681-17.6137547396342i</v>
      </c>
      <c r="S225" t="str">
        <f t="shared" si="51"/>
        <v>0.0122918700326535i</v>
      </c>
      <c r="T225" t="str">
        <f t="shared" si="52"/>
        <v>0.216505984046618-0.00409670331858001i</v>
      </c>
      <c r="U225" t="str">
        <f t="shared" si="53"/>
        <v>0.0000500000000000001-0.015615673380288i</v>
      </c>
      <c r="V225" t="str">
        <f t="shared" si="54"/>
        <v>0.00002-0.174895541859226i</v>
      </c>
      <c r="W225" t="str">
        <f t="shared" si="55"/>
        <v>0.0000422735785917844-0.0143357104360447i</v>
      </c>
      <c r="X225" t="str">
        <f t="shared" si="56"/>
        <v>0.00157955824916169-0.0141596296186783i</v>
      </c>
      <c r="Y225" t="str">
        <f t="shared" si="57"/>
        <v>0.009+0.0457415890362674i</v>
      </c>
      <c r="Z225" t="str">
        <f t="shared" si="58"/>
        <v>-4.65655276486694-2.16006135984557i</v>
      </c>
      <c r="AA225" t="str">
        <f t="shared" si="59"/>
        <v>114.440904936023-341.627498075172i</v>
      </c>
      <c r="AB225" t="str">
        <f t="shared" si="60"/>
        <v>0.723650320161713-0.0136928347784588i</v>
      </c>
      <c r="AC225" t="str">
        <f t="shared" si="61"/>
        <v>4.75249605785239-0.466859663338127i</v>
      </c>
      <c r="AD225" t="str">
        <f t="shared" si="62"/>
        <v>0.151092405904147+0.0119613176492748i</v>
      </c>
      <c r="AE225" t="str">
        <f t="shared" si="63"/>
        <v>-0.677732580396317-0.382067374530832i</v>
      </c>
      <c r="AF225" t="str">
        <f t="shared" si="64"/>
        <v>-2.93711220593771+0.162876823749877i</v>
      </c>
      <c r="AG225" t="str">
        <f t="shared" si="65"/>
        <v>1.07738642939186-0.181899412860078i</v>
      </c>
      <c r="AH225" t="str">
        <f t="shared" si="66"/>
        <v>1.69839105188048+1.22585928158357i</v>
      </c>
      <c r="AI225">
        <f t="shared" si="67"/>
        <v>6.4219368370481398</v>
      </c>
      <c r="AJ225">
        <f t="shared" si="68"/>
        <v>35.820877619093089</v>
      </c>
      <c r="AK225"/>
      <c r="AL225"/>
      <c r="AM225"/>
      <c r="AN225"/>
    </row>
    <row r="226" spans="1:40" x14ac:dyDescent="0.35">
      <c r="A226"/>
      <c r="B226">
        <f t="shared" si="69"/>
        <v>9200</v>
      </c>
      <c r="C226" s="237" t="str">
        <f t="shared" si="37"/>
        <v>-0.00038101387731646+0.112325578938294i</v>
      </c>
      <c r="D226" s="208" t="str">
        <f t="shared" si="38"/>
        <v>-2.51658230857855+0.861162771860254i</v>
      </c>
      <c r="E226" t="str">
        <f t="shared" si="39"/>
        <v>20500</v>
      </c>
      <c r="F226" t="str">
        <f t="shared" si="40"/>
        <v>0.327868852459016</v>
      </c>
      <c r="G226" t="str">
        <f t="shared" si="35"/>
        <v>0.327868852459016</v>
      </c>
      <c r="H226" t="str">
        <f t="shared" si="41"/>
        <v>0.423547048366076+0.714864618758815i</v>
      </c>
      <c r="I226" t="str">
        <f t="shared" si="42"/>
        <v>36.1283155162826i</v>
      </c>
      <c r="J226" t="str">
        <f t="shared" si="36"/>
        <v>-0.76679341441485+7.90371932886611i</v>
      </c>
      <c r="K226" t="str">
        <f t="shared" si="43"/>
        <v>4.52842969962776-0.439333676568364i</v>
      </c>
      <c r="L226" t="str">
        <f t="shared" si="44"/>
        <v>0.663667474566866-0.125765146072982i</v>
      </c>
      <c r="M226" t="str">
        <f t="shared" si="45"/>
        <v>5.19209717419463-0.565098822641346i</v>
      </c>
      <c r="N226" t="str">
        <f t="shared" si="46"/>
        <v>-0.114754313650677i</v>
      </c>
      <c r="O226" t="str">
        <f t="shared" si="47"/>
        <v>0.993422946027361-0.114502621394967i</v>
      </c>
      <c r="P226" t="str">
        <f t="shared" si="48"/>
        <v>0.00657705397263897+0.114502621394967i</v>
      </c>
      <c r="Q226" t="str">
        <f t="shared" si="49"/>
        <v>-0.00657705397263897+0.000251692255709993i</v>
      </c>
      <c r="R226" t="str">
        <f t="shared" si="50"/>
        <v>-0.333284548170207-17.4221630248706i</v>
      </c>
      <c r="S226" t="str">
        <f t="shared" si="51"/>
        <v>0.0124269455275178i</v>
      </c>
      <c r="T226" t="str">
        <f t="shared" si="52"/>
        <v>0.216504270881602-0.00414170892527454i</v>
      </c>
      <c r="U226" t="str">
        <f t="shared" si="53"/>
        <v>0.0000499999999999999-0.0154459378000675i</v>
      </c>
      <c r="V226" t="str">
        <f t="shared" si="54"/>
        <v>0.00002-0.172994503360756i</v>
      </c>
      <c r="W226" t="str">
        <f t="shared" si="55"/>
        <v>0.0000422735785082828-0.0141798877213084i</v>
      </c>
      <c r="X226" t="str">
        <f t="shared" si="56"/>
        <v>0.00154669934043163-0.0140092495084684i</v>
      </c>
      <c r="Y226" t="str">
        <f t="shared" si="57"/>
        <v>0.009+0.0462442438608418i</v>
      </c>
      <c r="Z226" t="str">
        <f t="shared" si="58"/>
        <v>-4.54071126332293-2.06142144294389i</v>
      </c>
      <c r="AA226" t="str">
        <f t="shared" si="59"/>
        <v>110.02116094252-336.269328170548i</v>
      </c>
      <c r="AB226" t="str">
        <f t="shared" si="60"/>
        <v>0.723644594073274-0.0138432616677523i</v>
      </c>
      <c r="AC226" t="str">
        <f t="shared" si="61"/>
        <v>4.7494102411391-0.480806267908355i</v>
      </c>
      <c r="AD226" t="str">
        <f t="shared" si="62"/>
        <v>0.151111551990451+0.012383036355375i</v>
      </c>
      <c r="AE226" t="str">
        <f t="shared" si="63"/>
        <v>-0.660627269469526-0.367732386202636i</v>
      </c>
      <c r="AF226" t="str">
        <f t="shared" si="64"/>
        <v>-2.94012935694463+0.146298153101439i</v>
      </c>
      <c r="AG226" t="str">
        <f t="shared" si="65"/>
        <v>1.07525800338585-0.17901545819159i</v>
      </c>
      <c r="AH226" t="str">
        <f t="shared" si="66"/>
        <v>1.65802281771634+1.19166185709164i</v>
      </c>
      <c r="AI226">
        <f t="shared" si="67"/>
        <v>6.2004206698972855</v>
      </c>
      <c r="AJ226">
        <f t="shared" si="68"/>
        <v>35.705733410518931</v>
      </c>
      <c r="AK226"/>
      <c r="AL226"/>
      <c r="AM226"/>
      <c r="AN226"/>
    </row>
    <row r="227" spans="1:40" x14ac:dyDescent="0.35">
      <c r="A227"/>
      <c r="B227">
        <f t="shared" si="69"/>
        <v>9300</v>
      </c>
      <c r="C227" s="237" t="str">
        <f t="shared" si="37"/>
        <v>-0.000372864175197084+0.111117804361166i</v>
      </c>
      <c r="D227" s="208" t="str">
        <f t="shared" si="38"/>
        <v>-2.51651982752897+0.85190316676894i</v>
      </c>
      <c r="E227" t="str">
        <f t="shared" si="39"/>
        <v>20500</v>
      </c>
      <c r="F227" t="str">
        <f t="shared" si="40"/>
        <v>0.327868852459016</v>
      </c>
      <c r="G227" t="str">
        <f t="shared" si="35"/>
        <v>0.327868852459016</v>
      </c>
      <c r="H227" t="str">
        <f t="shared" si="41"/>
        <v>0.426656811252515+0.721960559898842i</v>
      </c>
      <c r="I227" t="str">
        <f t="shared" si="42"/>
        <v>36.5210145979813i</v>
      </c>
      <c r="J227" t="str">
        <f t="shared" si="36"/>
        <v>-0.80541070903521+7.98962932157118i</v>
      </c>
      <c r="K227" t="str">
        <f t="shared" si="43"/>
        <v>4.5250684449971-0.456158657433342i</v>
      </c>
      <c r="L227" t="str">
        <f t="shared" si="44"/>
        <v>0.663164998902663-0.127035904279113i</v>
      </c>
      <c r="M227" t="str">
        <f t="shared" si="45"/>
        <v>5.18823344389976-0.583194561712455i</v>
      </c>
      <c r="N227" t="str">
        <f t="shared" si="46"/>
        <v>-0.11600164314688i</v>
      </c>
      <c r="O227" t="str">
        <f t="shared" si="47"/>
        <v>0.993279350768393-0.115741657743095i</v>
      </c>
      <c r="P227" t="str">
        <f t="shared" si="48"/>
        <v>0.00672064923160698+0.115741657743095i</v>
      </c>
      <c r="Q227" t="str">
        <f t="shared" si="49"/>
        <v>-0.00672064923160698+0.000259985403784996i</v>
      </c>
      <c r="R227" t="str">
        <f t="shared" si="50"/>
        <v>-0.333283481574507-17.2346900711453i</v>
      </c>
      <c r="S227" t="str">
        <f t="shared" si="51"/>
        <v>0.0125620210223821i</v>
      </c>
      <c r="T227" t="str">
        <f t="shared" si="52"/>
        <v>0.216502538987967-0.00418671410195165i</v>
      </c>
      <c r="U227" t="str">
        <f t="shared" si="53"/>
        <v>0.00005-0.0152798524473786i</v>
      </c>
      <c r="V227" t="str">
        <f t="shared" si="54"/>
        <v>0.00002-0.17113434741064i</v>
      </c>
      <c r="W227" t="str">
        <f t="shared" si="55"/>
        <v>0.0000422735784238691-0.0140274160351257i</v>
      </c>
      <c r="X227" t="str">
        <f t="shared" si="56"/>
        <v>0.0015148789145168-0.01386199305916i</v>
      </c>
      <c r="Y227" t="str">
        <f t="shared" si="57"/>
        <v>0.009+0.0467468986854161i</v>
      </c>
      <c r="Z227" t="str">
        <f t="shared" si="58"/>
        <v>-4.4288160252529-1.96889758329462i</v>
      </c>
      <c r="AA227" t="str">
        <f t="shared" si="59"/>
        <v>105.856288769379-331.061735891298i</v>
      </c>
      <c r="AB227" t="str">
        <f t="shared" si="60"/>
        <v>0.723638805386236-0.0139936871197542i</v>
      </c>
      <c r="AC227" t="str">
        <f t="shared" si="61"/>
        <v>4.74624600918199-0.494624731463528i</v>
      </c>
      <c r="AD227" t="str">
        <f t="shared" si="62"/>
        <v>0.151131400643513+0.0128016207380961i</v>
      </c>
      <c r="AE227" t="str">
        <f t="shared" si="63"/>
        <v>-0.644128088955415-0.354258272561034i</v>
      </c>
      <c r="AF227" t="str">
        <f t="shared" si="64"/>
        <v>-2.94317663878148+0.129942606870098i</v>
      </c>
      <c r="AG227" t="str">
        <f t="shared" si="65"/>
        <v>1.07325553622015-0.176216864255027i</v>
      </c>
      <c r="AH227" t="str">
        <f t="shared" si="66"/>
        <v>1.61893159873068+1.15930269785822i</v>
      </c>
      <c r="AI227">
        <f t="shared" si="67"/>
        <v>5.9823467727668254</v>
      </c>
      <c r="AJ227">
        <f t="shared" si="68"/>
        <v>35.606118435826119</v>
      </c>
      <c r="AK227"/>
      <c r="AL227"/>
      <c r="AM227"/>
      <c r="AN227"/>
    </row>
    <row r="228" spans="1:40" x14ac:dyDescent="0.35">
      <c r="A228"/>
      <c r="B228">
        <f t="shared" si="69"/>
        <v>9400</v>
      </c>
      <c r="C228" s="237" t="str">
        <f t="shared" si="37"/>
        <v>-0.000364973180144637+0.109935726256591i</v>
      </c>
      <c r="D228" s="208" t="str">
        <f t="shared" si="38"/>
        <v>-2.51645932990024+0.842840567967198i</v>
      </c>
      <c r="E228" t="str">
        <f t="shared" si="39"/>
        <v>20500</v>
      </c>
      <c r="F228" t="str">
        <f t="shared" si="40"/>
        <v>0.327868852459016</v>
      </c>
      <c r="G228" t="str">
        <f t="shared" si="35"/>
        <v>0.327868852459016</v>
      </c>
      <c r="H228" t="str">
        <f t="shared" si="41"/>
        <v>0.429794466412081+0.72903671549481i</v>
      </c>
      <c r="I228" t="str">
        <f t="shared" si="42"/>
        <v>36.9137136796801i</v>
      </c>
      <c r="J228" t="str">
        <f t="shared" si="36"/>
        <v>-0.84444548792174+8.07553931427625i</v>
      </c>
      <c r="K228" t="str">
        <f t="shared" si="43"/>
        <v>4.52161074541568-0.472817188240873i</v>
      </c>
      <c r="L228" t="str">
        <f t="shared" si="44"/>
        <v>0.66265786372903-0.128303690328013i</v>
      </c>
      <c r="M228" t="str">
        <f t="shared" si="45"/>
        <v>5.18426860914471-0.601120878568886i</v>
      </c>
      <c r="N228" t="str">
        <f t="shared" si="46"/>
        <v>-0.117248972643083i</v>
      </c>
      <c r="O228" t="str">
        <f t="shared" si="47"/>
        <v>0.993134210134947-0.116980514016802i</v>
      </c>
      <c r="P228" t="str">
        <f t="shared" si="48"/>
        <v>0.00686578986505304+0.116980514016802i</v>
      </c>
      <c r="Q228" t="str">
        <f t="shared" si="49"/>
        <v>-0.00686578986505304+0.000268458626280998i</v>
      </c>
      <c r="R228" t="str">
        <f t="shared" si="50"/>
        <v>-0.333282403435542-17.0512044286237i</v>
      </c>
      <c r="S228" t="str">
        <f t="shared" si="51"/>
        <v>0.0126970965172465i</v>
      </c>
      <c r="T228" t="str">
        <f t="shared" si="52"/>
        <v>0.216500788365536-0.00423171884392096i</v>
      </c>
      <c r="U228" t="str">
        <f t="shared" si="53"/>
        <v>0.0000499999999999999-0.015117300825598i</v>
      </c>
      <c r="V228" t="str">
        <f t="shared" si="54"/>
        <v>0.00002-0.169313769246697i</v>
      </c>
      <c r="W228" t="str">
        <f t="shared" si="55"/>
        <v>0.0000422735783385427-0.0138781884297768i</v>
      </c>
      <c r="X228" t="str">
        <f t="shared" si="56"/>
        <v>0.00148405382699913-0.013717765114101i</v>
      </c>
      <c r="Y228" t="str">
        <f t="shared" si="57"/>
        <v>0.009+0.0472495535099905i</v>
      </c>
      <c r="Z228" t="str">
        <f t="shared" si="58"/>
        <v>-4.32073556252406-1.88201921676976i</v>
      </c>
      <c r="AA228" t="str">
        <f t="shared" si="59"/>
        <v>101.927433724993-326.000724128371i</v>
      </c>
      <c r="AB228" t="str">
        <f t="shared" si="60"/>
        <v>0.723632954100008-0.0141441111187873i</v>
      </c>
      <c r="AC228" t="str">
        <f t="shared" si="61"/>
        <v>4.74300528798103-0.508317748407379i</v>
      </c>
      <c r="AD228" t="str">
        <f t="shared" si="62"/>
        <v>0.151151936202245+0.0132171686415384i</v>
      </c>
      <c r="AE228" t="str">
        <f t="shared" si="63"/>
        <v>-0.628212580718746-0.341578739169953i</v>
      </c>
      <c r="AF228" t="str">
        <f t="shared" si="64"/>
        <v>-2.94625379631232+0.113803852472388i</v>
      </c>
      <c r="AG228" t="str">
        <f t="shared" si="65"/>
        <v>1.07136951453797-0.173500983840033i</v>
      </c>
      <c r="AH228" t="str">
        <f t="shared" si="66"/>
        <v>1.58108317853962+1.12865273443277i</v>
      </c>
      <c r="AI228">
        <f t="shared" si="67"/>
        <v>5.7676518665882348</v>
      </c>
      <c r="AJ228">
        <f t="shared" si="68"/>
        <v>35.521059937410016</v>
      </c>
      <c r="AK228"/>
      <c r="AL228"/>
      <c r="AM228"/>
      <c r="AN228"/>
    </row>
    <row r="229" spans="1:40" x14ac:dyDescent="0.35">
      <c r="A229"/>
      <c r="B229">
        <f t="shared" si="69"/>
        <v>9500</v>
      </c>
      <c r="C229" s="237" t="str">
        <f t="shared" si="37"/>
        <v>-0.000357330056963658+0.108778533192607i</v>
      </c>
      <c r="D229" s="208" t="str">
        <f t="shared" si="38"/>
        <v>-2.51640073262251+0.833968754476654i</v>
      </c>
      <c r="E229" t="str">
        <f t="shared" si="39"/>
        <v>20500</v>
      </c>
      <c r="F229" t="str">
        <f t="shared" si="40"/>
        <v>0.327868852459016</v>
      </c>
      <c r="G229" t="str">
        <f t="shared" si="35"/>
        <v>0.327868852459016</v>
      </c>
      <c r="H229" t="str">
        <f t="shared" si="41"/>
        <v>0.432959845335459+0.736092925751026i</v>
      </c>
      <c r="I229" t="str">
        <f t="shared" si="42"/>
        <v>37.3064127613788i</v>
      </c>
      <c r="J229" t="str">
        <f t="shared" si="36"/>
        <v>-0.88389775107444+8.16144930698132i</v>
      </c>
      <c r="K229" t="str">
        <f t="shared" si="43"/>
        <v>4.51805908731323-0.489312880137791i</v>
      </c>
      <c r="L229" t="str">
        <f t="shared" si="44"/>
        <v>0.662146092161052-0.129568479950066i</v>
      </c>
      <c r="M229" t="str">
        <f t="shared" si="45"/>
        <v>5.18020517947428-0.618881360087857i</v>
      </c>
      <c r="N229" t="str">
        <f t="shared" si="46"/>
        <v>-0.118496302139286i</v>
      </c>
      <c r="O229" t="str">
        <f t="shared" si="47"/>
        <v>0.992987524352837-0.118219188288638i</v>
      </c>
      <c r="P229" t="str">
        <f t="shared" si="48"/>
        <v>0.00701247564716301+0.118219188288638i</v>
      </c>
      <c r="Q229" t="str">
        <f t="shared" si="49"/>
        <v>-0.00701247564716301+0.000277113850647992i</v>
      </c>
      <c r="R229" t="str">
        <f t="shared" si="50"/>
        <v>-0.333281313754366-16.8715801822008i</v>
      </c>
      <c r="S229" t="str">
        <f t="shared" si="51"/>
        <v>0.0128321720121108i</v>
      </c>
      <c r="T229" t="str">
        <f t="shared" si="52"/>
        <v>0.21649901901412-0.00427672314651829i</v>
      </c>
      <c r="U229" t="str">
        <f t="shared" si="53"/>
        <v>0.00005-0.0149581713432232i</v>
      </c>
      <c r="V229" t="str">
        <f t="shared" si="54"/>
        <v>0.00002-0.1675315190441i</v>
      </c>
      <c r="W229" t="str">
        <f t="shared" si="55"/>
        <v>0.0000422735782523038-0.0137321024606038i</v>
      </c>
      <c r="X229" t="str">
        <f t="shared" si="56"/>
        <v>0.00145418314284862-0.0135764742934636i</v>
      </c>
      <c r="Y229" t="str">
        <f t="shared" si="57"/>
        <v>0.009+0.0477522083345649i</v>
      </c>
      <c r="Z229" t="str">
        <f t="shared" si="58"/>
        <v>-4.21633719018154-1.80035807916658i</v>
      </c>
      <c r="AA229" t="str">
        <f t="shared" si="59"/>
        <v>98.2173892711956-321.082128376513i</v>
      </c>
      <c r="AB229" t="str">
        <f t="shared" si="60"/>
        <v>0.723627040213959-0.014294533649262i</v>
      </c>
      <c r="AC229" t="str">
        <f t="shared" si="61"/>
        <v>4.73968992129732-0.521887904092042i</v>
      </c>
      <c r="AD229" t="str">
        <f t="shared" si="62"/>
        <v>0.151173143818966+0.0136297738050638i</v>
      </c>
      <c r="AE229" t="str">
        <f t="shared" si="63"/>
        <v>-0.612858475053409-0.329633513015539i</v>
      </c>
      <c r="AF229" t="str">
        <f t="shared" si="64"/>
        <v>-2.94936057795797+0.0978758287256279i</v>
      </c>
      <c r="AG229" t="str">
        <f t="shared" si="65"/>
        <v>1.06959127203311-0.170865136576005i</v>
      </c>
      <c r="AH229" t="str">
        <f t="shared" si="66"/>
        <v>1.54444194898022+1.09959324895675i</v>
      </c>
      <c r="AI229">
        <f t="shared" si="67"/>
        <v>5.556271603704678</v>
      </c>
      <c r="AJ229">
        <f t="shared" si="68"/>
        <v>35.449649459636007</v>
      </c>
      <c r="AK229"/>
      <c r="AL229"/>
      <c r="AM229"/>
      <c r="AN229"/>
    </row>
    <row r="230" spans="1:40" x14ac:dyDescent="0.35">
      <c r="A230"/>
      <c r="B230">
        <f t="shared" si="69"/>
        <v>9600</v>
      </c>
      <c r="C230" s="237" t="str">
        <f t="shared" si="37"/>
        <v>-0.000349924531824772+0.107645447545093i</v>
      </c>
      <c r="D230" s="208" t="str">
        <f t="shared" si="38"/>
        <v>-2.51634395692978+0.82528176451238i</v>
      </c>
      <c r="E230" t="str">
        <f t="shared" si="39"/>
        <v>20500</v>
      </c>
      <c r="F230" t="str">
        <f t="shared" si="40"/>
        <v>0.327868852459016</v>
      </c>
      <c r="G230" t="str">
        <f t="shared" si="35"/>
        <v>0.327868852459016</v>
      </c>
      <c r="H230" t="str">
        <f t="shared" si="41"/>
        <v>0.436152778502533+0.743129032896486i</v>
      </c>
      <c r="I230" t="str">
        <f t="shared" si="42"/>
        <v>37.6991118430775i</v>
      </c>
      <c r="J230" t="str">
        <f t="shared" si="36"/>
        <v>-0.9237674984933+8.24735929968638i</v>
      </c>
      <c r="K230" t="str">
        <f t="shared" si="43"/>
        <v>4.51441585033276-0.505649200633102i</v>
      </c>
      <c r="L230" t="str">
        <f t="shared" si="44"/>
        <v>0.66162970747001-0.130830249096991i</v>
      </c>
      <c r="M230" t="str">
        <f t="shared" si="45"/>
        <v>5.17604555780277-0.636479449730093i</v>
      </c>
      <c r="N230" t="str">
        <f t="shared" si="46"/>
        <v>-0.119743631635489i</v>
      </c>
      <c r="O230" t="str">
        <f t="shared" si="47"/>
        <v>0.992839293650281-0.119457678631434i</v>
      </c>
      <c r="P230" t="str">
        <f t="shared" si="48"/>
        <v>0.00716070634971899+0.119457678631434i</v>
      </c>
      <c r="Q230" t="str">
        <f t="shared" si="49"/>
        <v>-0.00716070634971899+0.000285953004054998i</v>
      </c>
      <c r="R230" t="str">
        <f t="shared" si="50"/>
        <v>-0.333280212526803-16.6956966632335i</v>
      </c>
      <c r="S230" t="str">
        <f t="shared" si="51"/>
        <v>0.0129672475069751i</v>
      </c>
      <c r="T230" t="str">
        <f t="shared" si="52"/>
        <v>0.216497230933527-0.00432172700501232i</v>
      </c>
      <c r="U230" t="str">
        <f t="shared" si="53"/>
        <v>0.0000500000000000001-0.014802357058398i</v>
      </c>
      <c r="V230" t="str">
        <f t="shared" si="54"/>
        <v>0.00002-0.165786399054058i</v>
      </c>
      <c r="W230" t="str">
        <f t="shared" si="55"/>
        <v>0.0000422735781651523-0.0135890599514763i</v>
      </c>
      <c r="X230" t="str">
        <f t="shared" si="56"/>
        <v>0.001425228002525-0.0134380328113152i</v>
      </c>
      <c r="Y230" t="str">
        <f t="shared" si="57"/>
        <v>0.009+0.0482548631591392i</v>
      </c>
      <c r="Z230" t="str">
        <f t="shared" si="58"/>
        <v>-4.11548845734608-1.72352396643835i</v>
      </c>
      <c r="AA230" t="str">
        <f t="shared" si="59"/>
        <v>94.7104360752842-316.301685124099i</v>
      </c>
      <c r="AB230" t="str">
        <f t="shared" si="60"/>
        <v>0.723621063727446-0.0144449546953644i</v>
      </c>
      <c r="AC230" t="str">
        <f t="shared" si="61"/>
        <v>4.73630167562308-0.535337680037953i</v>
      </c>
      <c r="AD230" t="str">
        <f t="shared" si="62"/>
        <v>0.151195009408962+0.0140395260752047i</v>
      </c>
      <c r="AE230" t="str">
        <f t="shared" si="63"/>
        <v>-0.598043856362864-0.318367729831332i</v>
      </c>
      <c r="AF230" t="str">
        <f t="shared" si="64"/>
        <v>-2.95249673543231+0.082152731615894i</v>
      </c>
      <c r="AG230" t="str">
        <f t="shared" si="65"/>
        <v>1.06791290512665-0.168306638769959i</v>
      </c>
      <c r="AH230" t="str">
        <f t="shared" si="66"/>
        <v>1.50897143623932+1.07201500375655i</v>
      </c>
      <c r="AI230">
        <f t="shared" si="67"/>
        <v>5.3481410046690501</v>
      </c>
      <c r="AJ230">
        <f t="shared" si="68"/>
        <v>35.391038358257155</v>
      </c>
      <c r="AK230"/>
      <c r="AL230"/>
      <c r="AM230"/>
      <c r="AN230"/>
    </row>
    <row r="231" spans="1:40" x14ac:dyDescent="0.35">
      <c r="A231"/>
      <c r="B231">
        <f t="shared" si="69"/>
        <v>9700</v>
      </c>
      <c r="C231" s="237" t="str">
        <f t="shared" si="37"/>
        <v>-0.00034274685772213+0.106535723755206i</v>
      </c>
      <c r="D231" s="208" t="str">
        <f t="shared" si="38"/>
        <v>-2.51628892809499+0.816773882123246i</v>
      </c>
      <c r="E231" t="str">
        <f t="shared" si="39"/>
        <v>20500</v>
      </c>
      <c r="F231" t="str">
        <f t="shared" si="40"/>
        <v>0.327868852459016</v>
      </c>
      <c r="G231" t="str">
        <f t="shared" si="35"/>
        <v>0.327868852459016</v>
      </c>
      <c r="H231" t="str">
        <f t="shared" si="41"/>
        <v>0.439373095403856+0.750144881177082i</v>
      </c>
      <c r="I231" t="str">
        <f t="shared" si="42"/>
        <v>38.0918109247762i</v>
      </c>
      <c r="J231" t="str">
        <f t="shared" si="36"/>
        <v>-0.96405473017832+8.33326929239145i</v>
      </c>
      <c r="K231" t="str">
        <f t="shared" si="43"/>
        <v>4.51068331371045-0.521829480404449i</v>
      </c>
      <c r="L231" t="str">
        <f t="shared" si="44"/>
        <v>0.661108733080876-0.13208897394295i</v>
      </c>
      <c r="M231" t="str">
        <f t="shared" si="45"/>
        <v>5.17179204679133-0.653918454347399i</v>
      </c>
      <c r="N231" t="str">
        <f t="shared" si="46"/>
        <v>-0.120990961131692i</v>
      </c>
      <c r="O231" t="str">
        <f t="shared" si="47"/>
        <v>0.992689518257901-0.120695983118311i</v>
      </c>
      <c r="P231" t="str">
        <f t="shared" si="48"/>
        <v>0.00731048174209903+0.120695983118311i</v>
      </c>
      <c r="Q231" t="str">
        <f t="shared" si="49"/>
        <v>-0.00731048174209903+0.000294978013380992i</v>
      </c>
      <c r="R231" t="str">
        <f t="shared" si="50"/>
        <v>-0.333279099757801-16.5234381791063i</v>
      </c>
      <c r="S231" t="str">
        <f t="shared" si="51"/>
        <v>0.0131023230018394i</v>
      </c>
      <c r="T231" t="str">
        <f t="shared" si="52"/>
        <v>0.216495424123576-0.00436673041478896i</v>
      </c>
      <c r="U231" t="str">
        <f t="shared" si="53"/>
        <v>0.00005-0.0146497554392393i</v>
      </c>
      <c r="V231" t="str">
        <f t="shared" si="54"/>
        <v>0.00002-0.16407726091948i</v>
      </c>
      <c r="W231" t="str">
        <f t="shared" si="55"/>
        <v>0.0000422735780770881-0.013448966774764i</v>
      </c>
      <c r="X231" t="str">
        <f t="shared" si="56"/>
        <v>0.00139715149741739-0.0133023563030529i</v>
      </c>
      <c r="Y231" t="str">
        <f t="shared" si="57"/>
        <v>0.009+0.0487575179837136i</v>
      </c>
      <c r="Z231" t="str">
        <f t="shared" si="58"/>
        <v>-4.01805825605054-1.65116094829564i</v>
      </c>
      <c r="AA231" t="str">
        <f t="shared" si="59"/>
        <v>91.3921977474449-311.65508632739i</v>
      </c>
      <c r="AB231" t="str">
        <f t="shared" si="60"/>
        <v>0.723615024639865-0.0145953742416723i</v>
      </c>
      <c r="AC231" t="str">
        <f t="shared" si="61"/>
        <v>4.73284224480643-0.548669458878079i</v>
      </c>
      <c r="AD231" t="str">
        <f t="shared" si="62"/>
        <v>0.151217519603674+0.0144465116045628i</v>
      </c>
      <c r="AE231" t="str">
        <f t="shared" si="63"/>
        <v>-0.583747287302473-0.30773138829156i</v>
      </c>
      <c r="AF231" t="str">
        <f t="shared" si="64"/>
        <v>-2.95566202349885+0.066629000946164i</v>
      </c>
      <c r="AG231" t="str">
        <f t="shared" si="65"/>
        <v>1.0663271975982-0.165822826665118i</v>
      </c>
      <c r="AH231" t="str">
        <f t="shared" si="66"/>
        <v>1.47463473036537+1.04581743863753i</v>
      </c>
      <c r="AI231">
        <f t="shared" si="67"/>
        <v>5.1431948261177904</v>
      </c>
      <c r="AJ231">
        <f t="shared" si="68"/>
        <v>35.344433604006227</v>
      </c>
      <c r="AK231"/>
      <c r="AL231"/>
      <c r="AM231"/>
      <c r="AN231"/>
    </row>
    <row r="232" spans="1:40" x14ac:dyDescent="0.35">
      <c r="A232"/>
      <c r="B232">
        <f t="shared" si="69"/>
        <v>9800</v>
      </c>
      <c r="C232" s="237" t="str">
        <f t="shared" si="37"/>
        <v>-0.000335787782385393+0.105448646693503i</v>
      </c>
      <c r="D232" s="208" t="str">
        <f t="shared" si="38"/>
        <v>-2.51623557518408+0.80843962465019i</v>
      </c>
      <c r="E232" t="str">
        <f t="shared" si="39"/>
        <v>20500</v>
      </c>
      <c r="F232" t="str">
        <f t="shared" si="40"/>
        <v>0.327868852459016</v>
      </c>
      <c r="G232" t="str">
        <f t="shared" si="35"/>
        <v>0.327868852459016</v>
      </c>
      <c r="H232" t="str">
        <f t="shared" si="41"/>
        <v>0.442620624562175+0.757140316848512i</v>
      </c>
      <c r="I232" t="str">
        <f t="shared" si="42"/>
        <v>38.484510006475i</v>
      </c>
      <c r="J232" t="str">
        <f t="shared" si="36"/>
        <v>-1.00475944612952+8.41917928509651i</v>
      </c>
      <c r="K232" t="str">
        <f t="shared" si="43"/>
        <v>4.50686366221787-0.537856919741242i</v>
      </c>
      <c r="L232" t="str">
        <f t="shared" si="44"/>
        <v>0.660583192569808-0.133344630885624i</v>
      </c>
      <c r="M232" t="str">
        <f t="shared" si="45"/>
        <v>5.16744685478768-0.671201550626866i</v>
      </c>
      <c r="N232" t="str">
        <f t="shared" si="46"/>
        <v>-0.122238290627895i</v>
      </c>
      <c r="O232" t="str">
        <f t="shared" si="47"/>
        <v>0.992538198408723-0.121934099822675i</v>
      </c>
      <c r="P232" t="str">
        <f t="shared" si="48"/>
        <v>0.00746180159127696+0.121934099822675i</v>
      </c>
      <c r="Q232" t="str">
        <f t="shared" si="49"/>
        <v>-0.00746180159127696+0.000304190805219998i</v>
      </c>
      <c r="R232" t="str">
        <f t="shared" si="50"/>
        <v>-0.333277975442301-16.3546937593529i</v>
      </c>
      <c r="S232" t="str">
        <f t="shared" si="51"/>
        <v>0.0132373984967038i</v>
      </c>
      <c r="T232" t="str">
        <f t="shared" si="52"/>
        <v>0.216493598584109-0.0044117333711044i</v>
      </c>
      <c r="U232" t="str">
        <f t="shared" si="53"/>
        <v>0.0000500000000000001-0.0145002681388389i</v>
      </c>
      <c r="V232" t="str">
        <f t="shared" si="54"/>
        <v>0.00002-0.162403003154995i</v>
      </c>
      <c r="W232" t="str">
        <f t="shared" si="55"/>
        <v>0.0000422735779881114-0.0133117326447805i</v>
      </c>
      <c r="X232" t="str">
        <f t="shared" si="56"/>
        <v>0.00136991855388764-0.0131693636625357i</v>
      </c>
      <c r="Y232" t="str">
        <f t="shared" si="57"/>
        <v>0.009+0.049260172808288i</v>
      </c>
      <c r="Z232" t="str">
        <f t="shared" si="58"/>
        <v>-3.92391767015044-1.58294398630838i</v>
      </c>
      <c r="AA232" t="str">
        <f t="shared" si="59"/>
        <v>88.2495115489627-307.138022537838i</v>
      </c>
      <c r="AB232" t="str">
        <f t="shared" si="60"/>
        <v>0.723608922950687-0.01474579227233i</v>
      </c>
      <c r="AC232" t="str">
        <f t="shared" si="61"/>
        <v>4.72931325435942-0.561885529030942i</v>
      </c>
      <c r="AD232" t="str">
        <f t="shared" si="62"/>
        <v>0.151240661707187+0.0148508130387138i</v>
      </c>
      <c r="AE232" t="str">
        <f t="shared" si="63"/>
        <v>-0.569947899726652-0.297678863633401i</v>
      </c>
      <c r="AF232" t="str">
        <f t="shared" si="64"/>
        <v>-2.95885619974626+0.051299307801678i</v>
      </c>
      <c r="AG232" t="str">
        <f t="shared" si="65"/>
        <v>1.06482755321588-0.163411074377583i</v>
      </c>
      <c r="AH232" t="str">
        <f t="shared" si="66"/>
        <v>1.44139483375308+1.02090793345728i</v>
      </c>
      <c r="AI232">
        <f t="shared" si="67"/>
        <v>4.9413678693459664</v>
      </c>
      <c r="AJ232">
        <f t="shared" si="68"/>
        <v>35.309093869545926</v>
      </c>
      <c r="AK232"/>
      <c r="AL232"/>
      <c r="AM232"/>
      <c r="AN232"/>
    </row>
    <row r="233" spans="1:40" x14ac:dyDescent="0.35">
      <c r="A233"/>
      <c r="B233">
        <f t="shared" si="69"/>
        <v>9900</v>
      </c>
      <c r="C233" s="237" t="str">
        <f t="shared" si="37"/>
        <v>-0.000329038518448958+0.104383530123193i</v>
      </c>
      <c r="D233" s="208" t="str">
        <f t="shared" si="38"/>
        <v>-2.51618383082723+0.80027373094448i</v>
      </c>
      <c r="E233" t="str">
        <f t="shared" si="39"/>
        <v>20500</v>
      </c>
      <c r="F233" t="str">
        <f t="shared" si="40"/>
        <v>0.327868852459016</v>
      </c>
      <c r="G233" t="str">
        <f t="shared" si="35"/>
        <v>0.327868852459016</v>
      </c>
      <c r="H233" t="str">
        <f t="shared" si="41"/>
        <v>0.445895193553886+0.764115188169601i</v>
      </c>
      <c r="I233" t="str">
        <f t="shared" si="42"/>
        <v>38.8772090881737i</v>
      </c>
      <c r="J233" t="str">
        <f t="shared" si="36"/>
        <v>-1.04588164634687+8.50508927780158i</v>
      </c>
      <c r="K233" t="str">
        <f t="shared" si="43"/>
        <v>4.50295899169979-0.553734594645991i</v>
      </c>
      <c r="L233" t="str">
        <f t="shared" si="44"/>
        <v>0.660053109661632-0.134597196547259i</v>
      </c>
      <c r="M233" t="str">
        <f t="shared" si="45"/>
        <v>5.16301210136142-0.68833179119325i</v>
      </c>
      <c r="N233" t="str">
        <f t="shared" si="46"/>
        <v>-0.123485620124098i</v>
      </c>
      <c r="O233" t="str">
        <f t="shared" si="47"/>
        <v>0.992385334338174-0.123172026818227i</v>
      </c>
      <c r="P233" t="str">
        <f t="shared" si="48"/>
        <v>0.007614665661826+0.123172026818227i</v>
      </c>
      <c r="Q233" t="str">
        <f t="shared" si="49"/>
        <v>-0.007614665661826+0.000313593305870996i</v>
      </c>
      <c r="R233" t="str">
        <f t="shared" si="50"/>
        <v>-0.333276839582297-16.1893569171572i</v>
      </c>
      <c r="S233" t="str">
        <f t="shared" si="51"/>
        <v>0.0133724739915681i</v>
      </c>
      <c r="T233" t="str">
        <f t="shared" si="52"/>
        <v>0.216491754314898-0.00445673586930628i</v>
      </c>
      <c r="U233" t="str">
        <f t="shared" si="53"/>
        <v>0.00005-0.0143538007839011i</v>
      </c>
      <c r="V233" t="str">
        <f t="shared" si="54"/>
        <v>0.00002-0.160762568779692i</v>
      </c>
      <c r="W233" t="str">
        <f t="shared" si="55"/>
        <v>0.000042273577898222-0.0131772709237463i</v>
      </c>
      <c r="X233" t="str">
        <f t="shared" si="56"/>
        <v>0.00134349582524763-0.0130389768882962i</v>
      </c>
      <c r="Y233" t="str">
        <f t="shared" si="57"/>
        <v>0.009+0.0497628276328623i</v>
      </c>
      <c r="Z233" t="str">
        <f t="shared" si="58"/>
        <v>-3.83294061477018-1.51857591237271i</v>
      </c>
      <c r="AA233" t="str">
        <f t="shared" si="59"/>
        <v>85.2703125054735-302.746216781942i</v>
      </c>
      <c r="AB233" t="str">
        <f t="shared" si="60"/>
        <v>0.723602758659151-0.0148962087717873i</v>
      </c>
      <c r="AC233" t="str">
        <f t="shared" si="61"/>
        <v>4.72571626546983-0.574988089133374i</v>
      </c>
      <c r="AD233" t="str">
        <f t="shared" si="62"/>
        <v>0.151264423655763+0.0152525096918266i</v>
      </c>
      <c r="AE233" t="str">
        <f t="shared" si="63"/>
        <v>-0.556625459178739-0.288168474037562i</v>
      </c>
      <c r="AF233" t="str">
        <f t="shared" si="64"/>
        <v>-2.96207902438112+0.036158542774879i</v>
      </c>
      <c r="AG233" t="str">
        <f t="shared" si="65"/>
        <v>1.06340793549982-0.161068807533797i</v>
      </c>
      <c r="AH233" t="str">
        <f t="shared" si="66"/>
        <v>1.40921494180601+0.997201132128433i</v>
      </c>
      <c r="AI233">
        <f t="shared" si="67"/>
        <v>4.7425952379156593</v>
      </c>
      <c r="AJ233">
        <f t="shared" si="68"/>
        <v>35.2843258869541</v>
      </c>
      <c r="AK233"/>
      <c r="AL233"/>
      <c r="AM233"/>
      <c r="AN233"/>
    </row>
    <row r="234" spans="1:40" x14ac:dyDescent="0.35">
      <c r="A234"/>
      <c r="B234">
        <f t="shared" si="69"/>
        <v>10000</v>
      </c>
      <c r="C234" s="237" t="str">
        <f t="shared" si="37"/>
        <v>-0.000322490715698753+0.103339715255592i</v>
      </c>
      <c r="D234" s="208" t="str">
        <f t="shared" si="38"/>
        <v>-2.51613363100615+0.792271150292872i</v>
      </c>
      <c r="E234" t="str">
        <f t="shared" si="39"/>
        <v>20500</v>
      </c>
      <c r="F234" t="str">
        <f t="shared" si="40"/>
        <v>0.327868852459016</v>
      </c>
      <c r="G234" t="str">
        <f t="shared" si="35"/>
        <v>0.327868852459016</v>
      </c>
      <c r="H234" t="str">
        <f t="shared" si="41"/>
        <v>0.449196629030561+0.771069345396213i</v>
      </c>
      <c r="I234" t="str">
        <f t="shared" si="42"/>
        <v>39.2699081698724i</v>
      </c>
      <c r="J234" t="str">
        <f t="shared" si="36"/>
        <v>-1.0874213308304+8.59099927050664i</v>
      </c>
      <c r="K234" t="str">
        <f t="shared" si="43"/>
        <v>4.49897131423865-0.569465462614185i</v>
      </c>
      <c r="L234" t="str">
        <f t="shared" si="44"/>
        <v>0.659518508227327-0.135846647775675i</v>
      </c>
      <c r="M234" t="str">
        <f t="shared" si="45"/>
        <v>5.15848982246598-0.70531211038986i</v>
      </c>
      <c r="N234" t="str">
        <f t="shared" si="46"/>
        <v>-0.124732949620301i</v>
      </c>
      <c r="O234" t="str">
        <f t="shared" si="47"/>
        <v>0.992230926284085-0.124409762178961i</v>
      </c>
      <c r="P234" t="str">
        <f t="shared" si="48"/>
        <v>0.00776907371591495+0.124409762178961i</v>
      </c>
      <c r="Q234" t="str">
        <f t="shared" si="49"/>
        <v>-0.00776907371591495+0.000323187441339995i</v>
      </c>
      <c r="R234" t="str">
        <f t="shared" si="50"/>
        <v>-0.333275692174698-16.0273254251793i</v>
      </c>
      <c r="S234" t="str">
        <f t="shared" si="51"/>
        <v>0.0135075494864324i</v>
      </c>
      <c r="T234" t="str">
        <f t="shared" si="52"/>
        <v>0.216489891315766-0.00450173790467474i</v>
      </c>
      <c r="U234" t="str">
        <f t="shared" si="53"/>
        <v>0.00005-0.0142102627760621i</v>
      </c>
      <c r="V234" t="str">
        <f t="shared" si="54"/>
        <v>0.00002-0.159154943091895i</v>
      </c>
      <c r="W234" t="str">
        <f t="shared" si="55"/>
        <v>0.0000422735778074201-0.013045498439393i</v>
      </c>
      <c r="X234" t="str">
        <f t="shared" si="56"/>
        <v>0.0013178515910579-0.0129111209382562i</v>
      </c>
      <c r="Y234" t="str">
        <f t="shared" si="57"/>
        <v>0.009+0.0502654824574367i</v>
      </c>
      <c r="Z234" t="str">
        <f t="shared" si="58"/>
        <v>-3.74500430727691-1.45778472789823i</v>
      </c>
      <c r="AA234" t="str">
        <f t="shared" si="59"/>
        <v>82.4435295056286-298.475450910679i</v>
      </c>
      <c r="AB234" t="str">
        <f t="shared" si="60"/>
        <v>0.723596531764665-0.0150466237242688i</v>
      </c>
      <c r="AC234" t="str">
        <f t="shared" si="61"/>
        <v>4.7220527787465-0.587979252233835i</v>
      </c>
      <c r="AD234" t="str">
        <f t="shared" si="62"/>
        <v>0.1512887939802+0.0156516777119097i</v>
      </c>
      <c r="AE234" t="str">
        <f t="shared" si="63"/>
        <v>-0.543760408364171-0.279162093813689i</v>
      </c>
      <c r="AF234" t="str">
        <f t="shared" si="64"/>
        <v>-2.96533026003671+0.021201804896659i</v>
      </c>
      <c r="AG234" t="str">
        <f t="shared" si="65"/>
        <v>1.06206281384087-0.158793513440741i</v>
      </c>
      <c r="AH234" t="str">
        <f t="shared" si="66"/>
        <v>1.37805866694071+0.974618323995236i</v>
      </c>
      <c r="AI234">
        <f t="shared" si="67"/>
        <v>4.5468125515077826</v>
      </c>
      <c r="AJ234">
        <f t="shared" si="68"/>
        <v>35.269481061834632</v>
      </c>
      <c r="AK234"/>
      <c r="AL234"/>
      <c r="AM234"/>
      <c r="AN234"/>
    </row>
    <row r="235" spans="1:40" x14ac:dyDescent="0.35">
      <c r="A235"/>
      <c r="B235">
        <f t="shared" si="69"/>
        <v>10100</v>
      </c>
      <c r="C235" s="237" t="str">
        <f t="shared" si="37"/>
        <v>-0.00031613643523285+0.102316569391387i</v>
      </c>
      <c r="D235" s="208" t="str">
        <f t="shared" si="38"/>
        <v>-2.51608491485591+0.784427032000634i</v>
      </c>
      <c r="E235" t="str">
        <f t="shared" si="39"/>
        <v>20500</v>
      </c>
      <c r="F235" t="str">
        <f t="shared" si="40"/>
        <v>0.327868852459016</v>
      </c>
      <c r="G235" t="str">
        <f t="shared" si="35"/>
        <v>0.327868852459016</v>
      </c>
      <c r="H235" t="str">
        <f t="shared" si="41"/>
        <v>0.452524756740421+0.778002640775473i</v>
      </c>
      <c r="I235" t="str">
        <f t="shared" si="42"/>
        <v>39.6626072515711i</v>
      </c>
      <c r="J235" t="str">
        <f t="shared" si="36"/>
        <v>-1.12937849958009+8.67690926321172i</v>
      </c>
      <c r="K235" t="str">
        <f t="shared" si="43"/>
        <v>4.49490256297337-0.585052368111377i</v>
      </c>
      <c r="L235" t="str">
        <f t="shared" si="44"/>
        <v>0.658979412281491-0.13709296164525i</v>
      </c>
      <c r="M235" t="str">
        <f t="shared" si="45"/>
        <v>5.15388197525486-0.722145329756627i</v>
      </c>
      <c r="N235" t="str">
        <f t="shared" si="46"/>
        <v>-0.125980279116504i</v>
      </c>
      <c r="O235" t="str">
        <f t="shared" si="47"/>
        <v>0.992074974486689-0.125647303979172i</v>
      </c>
      <c r="P235" t="str">
        <f t="shared" si="48"/>
        <v>0.00792502551331098+0.125647303979172i</v>
      </c>
      <c r="Q235" t="str">
        <f t="shared" si="49"/>
        <v>-0.00792502551331098+0.000332975137331992i</v>
      </c>
      <c r="R235" t="str">
        <f t="shared" si="50"/>
        <v>-0.333274533222516-15.8685011046861i</v>
      </c>
      <c r="S235" t="str">
        <f t="shared" si="51"/>
        <v>0.0136426249812967i</v>
      </c>
      <c r="T235" t="str">
        <f t="shared" si="52"/>
        <v>0.216488009586525-0.00454673947257149i</v>
      </c>
      <c r="U235" t="str">
        <f t="shared" si="53"/>
        <v>0.0000499999999999999-0.014069567105012i</v>
      </c>
      <c r="V235" t="str">
        <f t="shared" si="54"/>
        <v>0.00002-0.157579151576134i</v>
      </c>
      <c r="W235" t="str">
        <f t="shared" si="55"/>
        <v>0.0000422735777157055-0.0129163353134033i</v>
      </c>
      <c r="X235" t="str">
        <f t="shared" si="56"/>
        <v>0.0012929556631881-0.0127857235924106i</v>
      </c>
      <c r="Y235" t="str">
        <f t="shared" si="57"/>
        <v>0.009+0.0507681372820111i</v>
      </c>
      <c r="Z235" t="str">
        <f t="shared" si="58"/>
        <v>-3.65998960308511-1.40032118825309i</v>
      </c>
      <c r="AA235" t="str">
        <f t="shared" si="59"/>
        <v>79.7589921050371-294.321585823364i</v>
      </c>
      <c r="AB235" t="str">
        <f t="shared" si="60"/>
        <v>0.7235902422666-0.0151970371142712i</v>
      </c>
      <c r="AC235" t="str">
        <f t="shared" si="61"/>
        <v>4.71832423770992-0.600861049770813i</v>
      </c>
      <c r="AD235" t="str">
        <f t="shared" si="62"/>
        <v>0.151313761770771+0.0160483902362838i</v>
      </c>
      <c r="AE235" t="str">
        <f t="shared" si="63"/>
        <v>-0.531333893999496-0.270624808092941i</v>
      </c>
      <c r="AF235" t="str">
        <f t="shared" si="64"/>
        <v>-2.96860967159633+0.00642439122516103i</v>
      </c>
      <c r="AG235" t="str">
        <f t="shared" si="65"/>
        <v>1.06078711527686-0.156582748465846i</v>
      </c>
      <c r="AH235" t="str">
        <f t="shared" si="66"/>
        <v>1.34789021535685+0.953086878472585i</v>
      </c>
      <c r="AI235">
        <f t="shared" si="67"/>
        <v>4.3539561222426029</v>
      </c>
      <c r="AJ235">
        <f t="shared" si="68"/>
        <v>35.263952329460594</v>
      </c>
      <c r="AK235"/>
      <c r="AL235"/>
      <c r="AM235"/>
      <c r="AN235"/>
    </row>
    <row r="236" spans="1:40" x14ac:dyDescent="0.35">
      <c r="A236"/>
      <c r="B236">
        <f t="shared" si="69"/>
        <v>10200</v>
      </c>
      <c r="C236" s="237" t="str">
        <f t="shared" si="37"/>
        <v>-0.000309968125386583+0.101313484641817i</v>
      </c>
      <c r="D236" s="208" t="str">
        <f t="shared" si="38"/>
        <v>-2.51603762448042+0.776736715587264i</v>
      </c>
      <c r="E236" t="str">
        <f t="shared" si="39"/>
        <v>20500</v>
      </c>
      <c r="F236" t="str">
        <f t="shared" si="40"/>
        <v>0.327868852459016</v>
      </c>
      <c r="G236" t="str">
        <f t="shared" si="35"/>
        <v>0.327868852459016</v>
      </c>
      <c r="H236" t="str">
        <f t="shared" si="41"/>
        <v>0.45587940154983+0.784914928540454i</v>
      </c>
      <c r="I236" t="str">
        <f t="shared" si="42"/>
        <v>40.0553063332699i</v>
      </c>
      <c r="J236" t="str">
        <f t="shared" si="36"/>
        <v>-1.17175315259595+8.76281925591678i</v>
      </c>
      <c r="K236" t="str">
        <f t="shared" si="43"/>
        <v>4.49075459659883-0.60049804776544i</v>
      </c>
      <c r="L236" t="str">
        <f t="shared" si="44"/>
        <v>0.658435845979811-0.138336115457861i</v>
      </c>
      <c r="M236" t="str">
        <f t="shared" si="45"/>
        <v>5.14919044257864-0.738834163223301i</v>
      </c>
      <c r="N236" t="str">
        <f t="shared" si="46"/>
        <v>-0.127227608612707i</v>
      </c>
      <c r="O236" t="str">
        <f t="shared" si="47"/>
        <v>0.991917479188621-0.126884650293454i</v>
      </c>
      <c r="P236" t="str">
        <f t="shared" si="48"/>
        <v>0.00808252081137895+0.126884650293454i</v>
      </c>
      <c r="Q236" t="str">
        <f t="shared" si="49"/>
        <v>-0.00808252081137895+0.000342958319252989i</v>
      </c>
      <c r="R236" t="str">
        <f t="shared" si="50"/>
        <v>-0.333273362724112-15.7127896270914i</v>
      </c>
      <c r="S236" t="str">
        <f t="shared" si="51"/>
        <v>0.013777700476161i</v>
      </c>
      <c r="T236" t="str">
        <f t="shared" si="52"/>
        <v>0.216486109126995-0.00459174056829578i</v>
      </c>
      <c r="U236" t="str">
        <f t="shared" si="53"/>
        <v>0.00005-0.0139316301726099i</v>
      </c>
      <c r="V236" t="str">
        <f t="shared" si="54"/>
        <v>0.00002-0.156034257933231i</v>
      </c>
      <c r="W236" t="str">
        <f t="shared" si="55"/>
        <v>0.0000422735776230785-0.0127897047999429i</v>
      </c>
      <c r="X236" t="str">
        <f t="shared" si="56"/>
        <v>0.00126877929812721-0.0126627153229849i</v>
      </c>
      <c r="Y236" t="str">
        <f t="shared" si="57"/>
        <v>0.009+0.0512707921065854i</v>
      </c>
      <c r="Z236" t="str">
        <f t="shared" si="58"/>
        <v>-3.57778122335303-1.34595664084452i</v>
      </c>
      <c r="AA236" t="str">
        <f t="shared" si="59"/>
        <v>77.2073468858904-290.280576715888i</v>
      </c>
      <c r="AB236" t="str">
        <f t="shared" si="60"/>
        <v>0.723583890164355-0.0153474489260828i</v>
      </c>
      <c r="AC236" t="str">
        <f t="shared" si="61"/>
        <v>4.71453203205325-0.613635435339592i</v>
      </c>
      <c r="AD236" t="str">
        <f t="shared" si="62"/>
        <v>0.15133931664454+0.0164427175380385i</v>
      </c>
      <c r="AE236" t="str">
        <f t="shared" si="63"/>
        <v>-0.51932778058206-0.262524604327082i</v>
      </c>
      <c r="AF236" t="str">
        <f t="shared" si="64"/>
        <v>-2.97191702603025-0.00817821295318999i</v>
      </c>
      <c r="AG236" t="str">
        <f t="shared" si="65"/>
        <v>1.05957618130347-0.154434143177547i</v>
      </c>
      <c r="AH236" t="str">
        <f t="shared" si="66"/>
        <v>1.31867452451858+0.932539728896289i</v>
      </c>
      <c r="AI236">
        <f t="shared" si="67"/>
        <v>4.163963098852185</v>
      </c>
      <c r="AJ236">
        <f t="shared" si="68"/>
        <v>35.267171238238845</v>
      </c>
      <c r="AK236"/>
      <c r="AL236"/>
      <c r="AM236"/>
      <c r="AN236"/>
    </row>
    <row r="237" spans="1:40" x14ac:dyDescent="0.35">
      <c r="A237"/>
      <c r="B237">
        <f t="shared" si="69"/>
        <v>10300</v>
      </c>
      <c r="C237" s="237" t="str">
        <f t="shared" si="37"/>
        <v>-0.000303978599285752+0.100329876724348i</v>
      </c>
      <c r="D237" s="208" t="str">
        <f t="shared" si="38"/>
        <v>-2.51599170478032+0.769195721553335i</v>
      </c>
      <c r="E237" t="str">
        <f t="shared" si="39"/>
        <v>20500</v>
      </c>
      <c r="F237" t="str">
        <f t="shared" si="40"/>
        <v>0.327868852459016</v>
      </c>
      <c r="G237" t="str">
        <f t="shared" si="35"/>
        <v>0.327868852459016</v>
      </c>
      <c r="H237" t="str">
        <f t="shared" si="41"/>
        <v>0.459260387464781+0.791806064905142i</v>
      </c>
      <c r="I237" t="str">
        <f t="shared" si="42"/>
        <v>40.4480054149686i</v>
      </c>
      <c r="J237" t="str">
        <f t="shared" si="36"/>
        <v>-1.21454528987797+8.84872924862185i</v>
      </c>
      <c r="K237" t="str">
        <f t="shared" si="43"/>
        <v>4.48652920356922-0.615805135290317i</v>
      </c>
      <c r="L237" t="str">
        <f t="shared" si="44"/>
        <v>0.657887833616528-0.139576086743806i</v>
      </c>
      <c r="M237" t="str">
        <f t="shared" si="45"/>
        <v>5.14441703718575-0.755381222034123i</v>
      </c>
      <c r="N237" t="str">
        <f t="shared" si="46"/>
        <v>-0.12847493810891i</v>
      </c>
      <c r="O237" t="str">
        <f t="shared" si="47"/>
        <v>0.991758440634915-0.128121799196705i</v>
      </c>
      <c r="P237" t="str">
        <f t="shared" si="48"/>
        <v>0.00824155936508497+0.128121799196705i</v>
      </c>
      <c r="Q237" t="str">
        <f t="shared" si="49"/>
        <v>-0.00824155936508497+0.000353138912205009i</v>
      </c>
      <c r="R237" t="str">
        <f t="shared" si="50"/>
        <v>-0.333272180678095-15.5601003270497i</v>
      </c>
      <c r="S237" t="str">
        <f t="shared" si="51"/>
        <v>0.0139127759710254i</v>
      </c>
      <c r="T237" t="str">
        <f t="shared" si="52"/>
        <v>0.216484189936922-0.00463674118714944i</v>
      </c>
      <c r="U237" t="str">
        <f t="shared" si="53"/>
        <v>0.0000500000000000001-0.0137963716272447i</v>
      </c>
      <c r="V237" t="str">
        <f t="shared" si="54"/>
        <v>0.00002-0.154519362225141i</v>
      </c>
      <c r="W237" t="str">
        <f t="shared" si="55"/>
        <v>0.0000422735775295389-0.0126655331335983i</v>
      </c>
      <c r="X237" t="str">
        <f t="shared" si="56"/>
        <v>0.00124529511507404-0.012542029171601i</v>
      </c>
      <c r="Y237" t="str">
        <f t="shared" si="57"/>
        <v>0.009+0.0517734469311598i</v>
      </c>
      <c r="Z237" t="str">
        <f t="shared" si="58"/>
        <v>-3.49826789655462-1.29448108870106i</v>
      </c>
      <c r="AA237" t="str">
        <f t="shared" si="59"/>
        <v>74.7799823431516-286.34848429502i</v>
      </c>
      <c r="AB237" t="str">
        <f t="shared" si="60"/>
        <v>0.72357747545708-0.0154978591440005i</v>
      </c>
      <c r="AC237" t="str">
        <f t="shared" si="61"/>
        <v>4.71067750068615-0.626304288267436i</v>
      </c>
      <c r="AD237" t="str">
        <f t="shared" si="62"/>
        <v>0.151365448714881+0.016834727164002i</v>
      </c>
      <c r="AE237" t="str">
        <f t="shared" si="63"/>
        <v>-0.507724653939611-0.254832096429248i</v>
      </c>
      <c r="AF237" t="str">
        <f t="shared" si="64"/>
        <v>-2.9752520922451-0.022610343351807i</v>
      </c>
      <c r="AG237" t="str">
        <f t="shared" si="65"/>
        <v>1.05842572916488-0.152345405694919i</v>
      </c>
      <c r="AH237" t="str">
        <f t="shared" si="66"/>
        <v>1.29037736803659+0.912914901663952i</v>
      </c>
      <c r="AI237">
        <f t="shared" si="67"/>
        <v>3.9767715833425594</v>
      </c>
      <c r="AJ237">
        <f t="shared" si="68"/>
        <v>35.278605245857811</v>
      </c>
      <c r="AK237"/>
      <c r="AL237"/>
      <c r="AM237"/>
      <c r="AN237"/>
    </row>
    <row r="238" spans="1:40" x14ac:dyDescent="0.35">
      <c r="A238"/>
      <c r="B238">
        <f t="shared" si="69"/>
        <v>10400</v>
      </c>
      <c r="C238" s="237" t="str">
        <f t="shared" si="37"/>
        <v>-0.000298161013903322+0.0993651838278185i</v>
      </c>
      <c r="D238" s="208" t="str">
        <f t="shared" si="38"/>
        <v>-2.51594710329238+0.761799742679942i</v>
      </c>
      <c r="E238" t="str">
        <f t="shared" si="39"/>
        <v>20500</v>
      </c>
      <c r="F238" t="str">
        <f t="shared" si="40"/>
        <v>0.327868852459016</v>
      </c>
      <c r="G238" t="str">
        <f t="shared" si="35"/>
        <v>0.327868852459016</v>
      </c>
      <c r="H238" t="str">
        <f t="shared" si="41"/>
        <v>0.462667537652333+0.798675908059675i</v>
      </c>
      <c r="I238" t="str">
        <f t="shared" si="42"/>
        <v>40.8407044966673i</v>
      </c>
      <c r="J238" t="str">
        <f t="shared" si="36"/>
        <v>-1.25775491142616+8.93463924132691i</v>
      </c>
      <c r="K238" t="str">
        <f t="shared" si="43"/>
        <v>4.48222810602736-0.630976166156995i</v>
      </c>
      <c r="L238" t="str">
        <f t="shared" si="44"/>
        <v>0.657335399621895-0.140812853262678i</v>
      </c>
      <c r="M238" t="str">
        <f t="shared" si="45"/>
        <v>5.13956350564926-0.771789019419673i</v>
      </c>
      <c r="N238" t="str">
        <f t="shared" si="46"/>
        <v>-0.129722267605113i</v>
      </c>
      <c r="O238" t="str">
        <f t="shared" si="47"/>
        <v>0.991597859073011-0.129358748764132i</v>
      </c>
      <c r="P238" t="str">
        <f t="shared" si="48"/>
        <v>0.00840214092698899+0.129358748764132i</v>
      </c>
      <c r="Q238" t="str">
        <f t="shared" si="49"/>
        <v>-0.00840214092698899+0.000363518840980986i</v>
      </c>
      <c r="R238" t="str">
        <f t="shared" si="50"/>
        <v>-0.333270987085951-15.4103460263539i</v>
      </c>
      <c r="S238" t="str">
        <f t="shared" si="51"/>
        <v>0.0140478514658897i</v>
      </c>
      <c r="T238" t="str">
        <f t="shared" si="52"/>
        <v>0.216482252016183-0.00468174132447388i</v>
      </c>
      <c r="U238" t="str">
        <f t="shared" si="53"/>
        <v>0.00005-0.013663714207752i</v>
      </c>
      <c r="V238" t="str">
        <f t="shared" si="54"/>
        <v>0.00002-0.153033599126822i</v>
      </c>
      <c r="W238" t="str">
        <f t="shared" si="55"/>
        <v>0.0000422735774350866-0.0125437493860875i</v>
      </c>
      <c r="X238" t="str">
        <f t="shared" si="56"/>
        <v>0.00122247701937841-0.0124236006330215i</v>
      </c>
      <c r="Y238" t="str">
        <f t="shared" si="57"/>
        <v>0.009+0.0522761017557342i</v>
      </c>
      <c r="Z238" t="str">
        <f t="shared" si="58"/>
        <v>-3.42134243178488-1.24570145457176i</v>
      </c>
      <c r="AA238" t="str">
        <f t="shared" si="59"/>
        <v>72.4689613782699-282.521482730116i</v>
      </c>
      <c r="AB238" t="str">
        <f t="shared" si="60"/>
        <v>0.723570998144366-0.0156482677524532i</v>
      </c>
      <c r="AC238" t="str">
        <f t="shared" si="61"/>
        <v>4.70676193458471-0.638869417005491i</v>
      </c>
      <c r="AD238" t="str">
        <f t="shared" si="62"/>
        <v>0.151392148563068+0.0172244840648385i</v>
      </c>
      <c r="AE238" t="str">
        <f t="shared" si="63"/>
        <v>-0.496507816864088-0.247520277872393i</v>
      </c>
      <c r="AF238" t="str">
        <f t="shared" si="64"/>
        <v>-2.97861464094471-0.036876165379733i</v>
      </c>
      <c r="AG238" t="str">
        <f t="shared" si="65"/>
        <v>1.05733181713091-0.150314323611316i</v>
      </c>
      <c r="AH238" t="str">
        <f t="shared" si="66"/>
        <v>1.26296543357713+0.894155086930472i</v>
      </c>
      <c r="AI238">
        <f t="shared" si="67"/>
        <v>3.7923207241522148</v>
      </c>
      <c r="AJ238">
        <f t="shared" si="68"/>
        <v>35.29775521388548</v>
      </c>
      <c r="AK238"/>
      <c r="AL238"/>
      <c r="AM238"/>
      <c r="AN238"/>
    </row>
    <row r="239" spans="1:40" x14ac:dyDescent="0.35">
      <c r="A239"/>
      <c r="B239">
        <f t="shared" si="69"/>
        <v>10500</v>
      </c>
      <c r="C239" s="237" t="str">
        <f t="shared" si="37"/>
        <v>-0.000292508850505596+0.0984188655424319i</v>
      </c>
      <c r="D239" s="208" t="str">
        <f t="shared" si="38"/>
        <v>-2.51590377003967+0.754544635825312i</v>
      </c>
      <c r="E239" t="str">
        <f t="shared" si="39"/>
        <v>20500</v>
      </c>
      <c r="F239" t="str">
        <f t="shared" si="40"/>
        <v>0.327868852459016</v>
      </c>
      <c r="G239" t="str">
        <f t="shared" si="35"/>
        <v>0.327868852459016</v>
      </c>
      <c r="H239" t="str">
        <f t="shared" si="41"/>
        <v>0.466100674462078+0.805524318165905i</v>
      </c>
      <c r="I239" t="str">
        <f t="shared" si="42"/>
        <v>41.233403578366i</v>
      </c>
      <c r="J239" t="str">
        <f t="shared" si="36"/>
        <v>-1.30138201724051+9.02054923403198i</v>
      </c>
      <c r="K239" t="str">
        <f t="shared" si="43"/>
        <v>4.47785296347964-0.646013582026072i</v>
      </c>
      <c r="L239" t="str">
        <f t="shared" si="44"/>
        <v>0.656778568559627-0.142046393004224i</v>
      </c>
      <c r="M239" t="str">
        <f t="shared" si="45"/>
        <v>5.13463153203927-0.788059975030296i</v>
      </c>
      <c r="N239" t="str">
        <f t="shared" si="46"/>
        <v>-0.130969597101316i</v>
      </c>
      <c r="O239" t="str">
        <f t="shared" si="47"/>
        <v>0.991435734752744-0.13059549707125i</v>
      </c>
      <c r="P239" t="str">
        <f t="shared" si="48"/>
        <v>0.00856426524725595+0.13059549707125i</v>
      </c>
      <c r="Q239" t="str">
        <f t="shared" si="49"/>
        <v>-0.00856426524725595+0.000374100030065994i</v>
      </c>
      <c r="R239" t="str">
        <f t="shared" si="50"/>
        <v>-0.333269781945765-15.2634428678607i</v>
      </c>
      <c r="S239" t="str">
        <f t="shared" si="51"/>
        <v>0.014182926960754i</v>
      </c>
      <c r="T239" t="str">
        <f t="shared" si="52"/>
        <v>0.21648029536451-0.0047267409755632i</v>
      </c>
      <c r="U239" t="str">
        <f t="shared" si="53"/>
        <v>0.0000500000000000001-0.0135335835962496i</v>
      </c>
      <c r="V239" t="str">
        <f t="shared" si="54"/>
        <v>0.00002-0.151576136277996i</v>
      </c>
      <c r="W239" t="str">
        <f t="shared" si="55"/>
        <v>0.0000422735773397219-0.012424285331158i</v>
      </c>
      <c r="X239" t="str">
        <f t="shared" si="56"/>
        <v>0.00120030013093799-0.0123073675450704i</v>
      </c>
      <c r="Y239" t="str">
        <f t="shared" si="57"/>
        <v>0.009+0.0527787565803085i</v>
      </c>
      <c r="Z239" t="str">
        <f t="shared" si="58"/>
        <v>-3.34690173829649-1.19944002337978i</v>
      </c>
      <c r="AA239" t="str">
        <f t="shared" si="59"/>
        <v>70.2669605810819-278.795864974141i</v>
      </c>
      <c r="AB239" t="str">
        <f t="shared" si="60"/>
        <v>0.723564458225315-0.0157986747357121i</v>
      </c>
      <c r="AC239" t="str">
        <f t="shared" si="61"/>
        <v>4.70278657944888-0.651332562344271i</v>
      </c>
      <c r="AD239" t="str">
        <f t="shared" si="62"/>
        <v>0.151419407211675+0.0176120507177736i</v>
      </c>
      <c r="AE239" t="str">
        <f t="shared" si="63"/>
        <v>-0.485661278683886-0.240564300488406i</v>
      </c>
      <c r="AF239" t="str">
        <f t="shared" si="64"/>
        <v>-2.98200444450175-0.050979682340593i</v>
      </c>
      <c r="AG239" t="str">
        <f t="shared" si="65"/>
        <v>1.05629081332233-0.148338764788764i</v>
      </c>
      <c r="AH239" t="str">
        <f t="shared" si="66"/>
        <v>1.23640637852397+0.876207247333201i</v>
      </c>
      <c r="AI239">
        <f t="shared" si="67"/>
        <v>3.6105507892530198</v>
      </c>
      <c r="AJ239">
        <f t="shared" si="68"/>
        <v>35.324153087061077</v>
      </c>
      <c r="AK239"/>
      <c r="AL239"/>
      <c r="AM239"/>
      <c r="AN239"/>
    </row>
    <row r="240" spans="1:40" x14ac:dyDescent="0.35">
      <c r="A240"/>
      <c r="B240">
        <f t="shared" si="69"/>
        <v>10600</v>
      </c>
      <c r="C240" s="237" t="str">
        <f t="shared" si="37"/>
        <v>-0.000287015896383516+0.0974904018503151i</v>
      </c>
      <c r="D240" s="208" t="str">
        <f t="shared" si="38"/>
        <v>-2.5158616573914+0.747426414185749i</v>
      </c>
      <c r="E240" t="str">
        <f t="shared" si="39"/>
        <v>20500</v>
      </c>
      <c r="F240" t="str">
        <f t="shared" si="40"/>
        <v>0.327868852459016</v>
      </c>
      <c r="G240" t="str">
        <f t="shared" si="35"/>
        <v>0.327868852459016</v>
      </c>
      <c r="H240" t="str">
        <f t="shared" si="41"/>
        <v>0.469559619447572+0.812351157353089i</v>
      </c>
      <c r="I240" t="str">
        <f t="shared" si="42"/>
        <v>41.6261026600648i</v>
      </c>
      <c r="J240" t="str">
        <f t="shared" si="36"/>
        <v>-1.34542660732104+9.10645922673704i</v>
      </c>
      <c r="K240" t="str">
        <f t="shared" si="43"/>
        <v>4.47340537623517-0.660919734955684i</v>
      </c>
      <c r="L240" t="str">
        <f t="shared" si="44"/>
        <v>0.656217365124361-0.143276684189157i</v>
      </c>
      <c r="M240" t="str">
        <f t="shared" si="45"/>
        <v>5.12962274135953-0.804196419144841i</v>
      </c>
      <c r="N240" t="str">
        <f t="shared" si="46"/>
        <v>-0.132216926597519i</v>
      </c>
      <c r="O240" t="str">
        <f t="shared" si="47"/>
        <v>0.991272067926353-0.131832042193888i</v>
      </c>
      <c r="P240" t="str">
        <f t="shared" si="48"/>
        <v>0.00872793207364697+0.131832042193888i</v>
      </c>
      <c r="Q240" t="str">
        <f t="shared" si="49"/>
        <v>-0.00872793207364697+0.000384884403630992i</v>
      </c>
      <c r="R240" t="str">
        <f t="shared" si="50"/>
        <v>-0.333268565256963-15.1193101588537i</v>
      </c>
      <c r="S240" t="str">
        <f t="shared" si="51"/>
        <v>0.0143180024556183i</v>
      </c>
      <c r="T240" t="str">
        <f t="shared" si="52"/>
        <v>0.216478319981722-0.00477174013572958i</v>
      </c>
      <c r="U240" t="str">
        <f t="shared" si="53"/>
        <v>0.00005-0.0134059082793039i</v>
      </c>
      <c r="V240" t="str">
        <f t="shared" si="54"/>
        <v>0.00002-0.150146172728203i</v>
      </c>
      <c r="W240" t="str">
        <f t="shared" si="55"/>
        <v>0.0000422735772434444-0.0123070753171329i</v>
      </c>
      <c r="X240" t="str">
        <f t="shared" si="56"/>
        <v>0.0011787407171894-0.0121932699843575i</v>
      </c>
      <c r="Y240" t="str">
        <f t="shared" si="57"/>
        <v>0.009+0.0532814114048829i</v>
      </c>
      <c r="Z240" t="str">
        <f t="shared" si="58"/>
        <v>-3.27484680303098-1.15553304338862i</v>
      </c>
      <c r="AA240" t="str">
        <f t="shared" si="59"/>
        <v>68.1672155704429-275.168045971721i</v>
      </c>
      <c r="AB240" t="str">
        <f t="shared" si="60"/>
        <v>0.723557855699324-0.0159490800781086i</v>
      </c>
      <c r="AC240" t="str">
        <f t="shared" si="61"/>
        <v>4.69875263819712-0.663695400469946i</v>
      </c>
      <c r="AD240" t="str">
        <f t="shared" si="62"/>
        <v>0.151447216099792+0.017997487242433i</v>
      </c>
      <c r="AE240" t="str">
        <f t="shared" si="63"/>
        <v>-0.47516974026575-0.233941276090999i</v>
      </c>
      <c r="AF240" t="str">
        <f t="shared" si="64"/>
        <v>-2.98542127683897-0.0649247431673401i</v>
      </c>
      <c r="AG240" t="str">
        <f t="shared" si="65"/>
        <v>1.05529936769604-0.146416677264629i</v>
      </c>
      <c r="AH240" t="str">
        <f t="shared" si="66"/>
        <v>1.21066886736049+0.859022261452105i</v>
      </c>
      <c r="AI240">
        <f t="shared" si="67"/>
        <v>3.4314032221725173</v>
      </c>
      <c r="AJ240">
        <f t="shared" si="68"/>
        <v>35.357359744154891</v>
      </c>
      <c r="AK240"/>
      <c r="AL240"/>
      <c r="AM240"/>
      <c r="AN240"/>
    </row>
    <row r="241" spans="1:40" x14ac:dyDescent="0.35">
      <c r="A241"/>
      <c r="B241">
        <f t="shared" si="69"/>
        <v>10700</v>
      </c>
      <c r="C241" s="237" t="str">
        <f t="shared" si="37"/>
        <v>-0.000281676227773448+0.0965792921726716i</v>
      </c>
      <c r="D241" s="208" t="str">
        <f t="shared" si="38"/>
        <v>-2.51582071993205+0.740441239990483i</v>
      </c>
      <c r="E241" t="str">
        <f t="shared" si="39"/>
        <v>20500</v>
      </c>
      <c r="F241" t="str">
        <f t="shared" si="40"/>
        <v>0.327868852459016</v>
      </c>
      <c r="G241" t="str">
        <f t="shared" si="35"/>
        <v>0.327868852459016</v>
      </c>
      <c r="H241" t="str">
        <f t="shared" si="41"/>
        <v>0.473044193387721+0.819156289713822i</v>
      </c>
      <c r="I241" t="str">
        <f t="shared" si="42"/>
        <v>42.0188017417635i</v>
      </c>
      <c r="J241" t="str">
        <f t="shared" si="36"/>
        <v>-1.38988868166772+9.19236921944212i</v>
      </c>
      <c r="K241" t="str">
        <f t="shared" si="43"/>
        <v>4.46888688862579-0.675696891397408i</v>
      </c>
      <c r="L241" t="str">
        <f t="shared" si="44"/>
        <v>0.655651814139093-0.144503705269943i</v>
      </c>
      <c r="M241" t="str">
        <f t="shared" si="45"/>
        <v>5.12453870276488-0.820200596667351i</v>
      </c>
      <c r="N241" t="str">
        <f t="shared" si="46"/>
        <v>-0.133464256093722i</v>
      </c>
      <c r="O241" t="str">
        <f t="shared" si="47"/>
        <v>0.991106858848477-0.133068382208191i</v>
      </c>
      <c r="P241" t="str">
        <f t="shared" si="48"/>
        <v>0.00889314115152295+0.133068382208191i</v>
      </c>
      <c r="Q241" t="str">
        <f t="shared" si="49"/>
        <v>-0.00889314115152295+0.000395873885531001i</v>
      </c>
      <c r="R241" t="str">
        <f t="shared" si="50"/>
        <v>-0.333267337018617-14.9778702231671i</v>
      </c>
      <c r="S241" t="str">
        <f t="shared" si="51"/>
        <v>0.0144530779504827i</v>
      </c>
      <c r="T241" t="str">
        <f t="shared" si="52"/>
        <v>0.216476325867648-0.00481673880027986i</v>
      </c>
      <c r="U241" t="str">
        <f t="shared" si="53"/>
        <v>0.00005-0.0132806194168804i</v>
      </c>
      <c r="V241" t="str">
        <f t="shared" si="54"/>
        <v>0.00002-0.148742937469061i</v>
      </c>
      <c r="W241" t="str">
        <f t="shared" si="55"/>
        <v>0.0000422735771462546-0.0121920561466038i</v>
      </c>
      <c r="X241" t="str">
        <f t="shared" si="56"/>
        <v>0.00115777613036007-0.0120812501674559i</v>
      </c>
      <c r="Y241" t="str">
        <f t="shared" si="57"/>
        <v>0.009+0.0537840662294573i</v>
      </c>
      <c r="Z241" t="str">
        <f t="shared" si="58"/>
        <v>-3.20508263567837-1.11382946868114i</v>
      </c>
      <c r="AA241" t="str">
        <f t="shared" si="59"/>
        <v>66.163471744667-271.634564178317i</v>
      </c>
      <c r="AB241" t="str">
        <f t="shared" si="60"/>
        <v>0.72355119056582-0.0160994837639561i</v>
      </c>
      <c r="AC241" t="str">
        <f t="shared" si="61"/>
        <v>4.69466127329692-0.675959545864386i</v>
      </c>
      <c r="AD241" t="str">
        <f t="shared" si="62"/>
        <v>0.151475567059805+0.018380851510239i</v>
      </c>
      <c r="AE241" t="str">
        <f t="shared" si="63"/>
        <v>-0.46501857564136-0.227630098380846i</v>
      </c>
      <c r="AF241" t="str">
        <f t="shared" si="64"/>
        <v>-2.98886491331977-0.0787150497233391i</v>
      </c>
      <c r="AG241" t="str">
        <f t="shared" si="65"/>
        <v>1.05435438684517-0.144546088466535i</v>
      </c>
      <c r="AH241" t="str">
        <f t="shared" si="66"/>
        <v>1.18572259409643+0.842554598943788i</v>
      </c>
      <c r="AI241">
        <f t="shared" si="67"/>
        <v>3.2548206834958111</v>
      </c>
      <c r="AJ241">
        <f t="shared" si="68"/>
        <v>35.396963007942389</v>
      </c>
      <c r="AK241"/>
      <c r="AL241"/>
      <c r="AM241"/>
      <c r="AN241"/>
    </row>
    <row r="242" spans="1:40" x14ac:dyDescent="0.35">
      <c r="A242"/>
      <c r="B242">
        <f t="shared" si="69"/>
        <v>10800</v>
      </c>
      <c r="C242" s="237" t="str">
        <f t="shared" si="37"/>
        <v>-0.000276484193879764+0.095685054469872i</v>
      </c>
      <c r="D242" s="208" t="str">
        <f t="shared" si="38"/>
        <v>-2.51578091433887+0.733585417602352i</v>
      </c>
      <c r="E242" t="str">
        <f t="shared" si="39"/>
        <v>20500</v>
      </c>
      <c r="F242" t="str">
        <f t="shared" si="40"/>
        <v>0.327868852459016</v>
      </c>
      <c r="G242" t="str">
        <f t="shared" si="35"/>
        <v>0.327868852459016</v>
      </c>
      <c r="H242" t="str">
        <f t="shared" si="41"/>
        <v>0.476554216308173+0.825939581300116i</v>
      </c>
      <c r="I242" t="str">
        <f t="shared" si="42"/>
        <v>42.4115008234622i</v>
      </c>
      <c r="J242" t="str">
        <f t="shared" si="36"/>
        <v>-1.43476824028058+9.27827921214718i</v>
      </c>
      <c r="K242" t="str">
        <f t="shared" si="43"/>
        <v>4.46429899202282-0.690347235992335i</v>
      </c>
      <c r="L242" t="str">
        <f t="shared" si="44"/>
        <v>0.655081940552633-0.145727434931558i</v>
      </c>
      <c r="M242" t="str">
        <f t="shared" si="45"/>
        <v>5.11938093257545-0.836074670923893i</v>
      </c>
      <c r="N242" t="str">
        <f t="shared" si="46"/>
        <v>-0.134711585589925i</v>
      </c>
      <c r="O242" t="str">
        <f t="shared" si="47"/>
        <v>0.990940107776152-0.134304515190624i</v>
      </c>
      <c r="P242" t="str">
        <f t="shared" si="48"/>
        <v>0.00905989222384795+0.134304515190624i</v>
      </c>
      <c r="Q242" t="str">
        <f t="shared" si="49"/>
        <v>-0.00905989222384795+0.000407070399300991i</v>
      </c>
      <c r="R242" t="str">
        <f t="shared" si="50"/>
        <v>-0.333266097231759-14.8390482615253i</v>
      </c>
      <c r="S242" t="str">
        <f t="shared" si="51"/>
        <v>0.014588153445347i</v>
      </c>
      <c r="T242" t="str">
        <f t="shared" si="52"/>
        <v>0.216474313022041-0.00486173696454883i</v>
      </c>
      <c r="U242" t="str">
        <f t="shared" si="53"/>
        <v>0.0000499999999999999-0.013157650718576i</v>
      </c>
      <c r="V242" t="str">
        <f t="shared" si="54"/>
        <v>0.00002-0.147365688048051i</v>
      </c>
      <c r="W242" t="str">
        <f t="shared" si="55"/>
        <v>0.0000422735770481518-0.0120791669628068i</v>
      </c>
      <c r="X242" t="str">
        <f t="shared" si="56"/>
        <v>0.00113738474867542-0.0119712523572077i</v>
      </c>
      <c r="Y242" t="str">
        <f t="shared" si="57"/>
        <v>0.009+0.0542867210540316i</v>
      </c>
      <c r="Z242" t="str">
        <f t="shared" si="58"/>
        <v>-3.13751818898215-1.07418982754163i</v>
      </c>
      <c r="AA242" t="str">
        <f t="shared" si="59"/>
        <v>64.2499398648528-268.192081737772i</v>
      </c>
      <c r="AB242" t="str">
        <f t="shared" si="60"/>
        <v>0.723544462823978-0.0162498857776617i</v>
      </c>
      <c r="AC242" t="str">
        <f t="shared" si="61"/>
        <v>4.69051360894751-0.688126554061053i</v>
      </c>
      <c r="AD242" t="str">
        <f t="shared" si="62"/>
        <v>0.151504452295675+0.0187621992477739i</v>
      </c>
      <c r="AE242" t="str">
        <f t="shared" si="63"/>
        <v>-0.45519381121519-0.221611282888477i</v>
      </c>
      <c r="AF242" t="str">
        <f t="shared" si="64"/>
        <v>-2.99233513064704-0.0923541636977641i</v>
      </c>
      <c r="AG242" t="str">
        <f t="shared" si="65"/>
        <v>1.05345301130905-0.142725103894745i</v>
      </c>
      <c r="AH242" t="str">
        <f t="shared" si="66"/>
        <v>1.16153829252299+0.82676202452155i</v>
      </c>
      <c r="AI242">
        <f t="shared" si="67"/>
        <v>3.0807470800500152</v>
      </c>
      <c r="AJ242">
        <f t="shared" si="68"/>
        <v>35.442575802553527</v>
      </c>
      <c r="AK242"/>
      <c r="AL242"/>
      <c r="AM242"/>
      <c r="AN242"/>
    </row>
    <row r="243" spans="1:40" x14ac:dyDescent="0.35">
      <c r="A243"/>
      <c r="B243">
        <f t="shared" si="69"/>
        <v>10900</v>
      </c>
      <c r="C243" s="237" t="str">
        <f t="shared" si="37"/>
        <v>-0.00027143440191873+0.0948072243910758i</v>
      </c>
      <c r="D243" s="208" t="str">
        <f t="shared" si="38"/>
        <v>-2.51574219926717+0.726855386998248i</v>
      </c>
      <c r="E243" t="str">
        <f t="shared" si="39"/>
        <v>20500</v>
      </c>
      <c r="F243" t="str">
        <f t="shared" si="40"/>
        <v>0.327868852459016</v>
      </c>
      <c r="G243" t="str">
        <f t="shared" si="35"/>
        <v>0.327868852459016</v>
      </c>
      <c r="H243" t="str">
        <f t="shared" si="41"/>
        <v>0.480089507502666+0.832700900119583i</v>
      </c>
      <c r="I243" t="str">
        <f t="shared" si="42"/>
        <v>42.8041999051609i</v>
      </c>
      <c r="J243" t="str">
        <f t="shared" si="36"/>
        <v>-1.4800652831596+9.36418920485225i</v>
      </c>
      <c r="K243" t="str">
        <f t="shared" si="43"/>
        <v>4.45964312766442-0.704872875178257i</v>
      </c>
      <c r="L243" t="str">
        <f t="shared" si="44"/>
        <v>0.654507769437044-0.146947852092205i</v>
      </c>
      <c r="M243" t="str">
        <f t="shared" si="45"/>
        <v>5.11415089710146-0.851820727270462i</v>
      </c>
      <c r="N243" t="str">
        <f t="shared" si="46"/>
        <v>-0.135958915086128i</v>
      </c>
      <c r="O243" t="str">
        <f t="shared" si="47"/>
        <v>0.990771814968815-0.135540439217974i</v>
      </c>
      <c r="P243" t="str">
        <f t="shared" si="48"/>
        <v>0.00922818503118505+0.135540439217974i</v>
      </c>
      <c r="Q243" t="str">
        <f t="shared" si="49"/>
        <v>-0.00922818503118505+0.000418475868153995i</v>
      </c>
      <c r="R243" t="str">
        <f t="shared" si="50"/>
        <v>-0.333264845896721-14.7027722195837i</v>
      </c>
      <c r="S243" t="str">
        <f t="shared" si="51"/>
        <v>0.0147232289402113i</v>
      </c>
      <c r="T243" t="str">
        <f t="shared" si="52"/>
        <v>0.216472281444709-0.00490673462386166i</v>
      </c>
      <c r="U243" t="str">
        <f t="shared" si="53"/>
        <v>0.00005-0.0130369383266625i</v>
      </c>
      <c r="V243" t="str">
        <f t="shared" si="54"/>
        <v>0.00002-0.14601370925862i</v>
      </c>
      <c r="W243" t="str">
        <f t="shared" si="55"/>
        <v>0.0000422735769491367-0.0119683491422539i</v>
      </c>
      <c r="X243" t="str">
        <f t="shared" si="56"/>
        <v>0.00111754592123955-0.0118632227738547i</v>
      </c>
      <c r="Y243" t="str">
        <f t="shared" si="57"/>
        <v>0.009+0.054789375878606i</v>
      </c>
      <c r="Z243" t="str">
        <f t="shared" si="58"/>
        <v>-3.07206626052565-1.03648520309426i</v>
      </c>
      <c r="AA243" t="str">
        <f t="shared" si="59"/>
        <v>62.4212559583406-264.837383602439i</v>
      </c>
      <c r="AB243" t="str">
        <f t="shared" si="60"/>
        <v>0.723537672473156-0.0164002861036003i</v>
      </c>
      <c r="AC243" t="str">
        <f t="shared" si="61"/>
        <v>4.68631073312908-0.700197924263109i</v>
      </c>
      <c r="AD243" t="str">
        <f t="shared" si="62"/>
        <v>0.151533864362618+0.0191415841345152i</v>
      </c>
      <c r="AE243" t="str">
        <f t="shared" si="63"/>
        <v>-0.445682103316261-0.215866822972203i</v>
      </c>
      <c r="AF243" t="str">
        <f t="shared" si="64"/>
        <v>-2.99583170676984-0.105845513121335i</v>
      </c>
      <c r="AG243" t="str">
        <f t="shared" si="65"/>
        <v>1.05259259512201-0.140951905400959i</v>
      </c>
      <c r="AH243" t="str">
        <f t="shared" si="66"/>
        <v>1.13808773662501+0.811605328181165i</v>
      </c>
      <c r="AI243">
        <f t="shared" si="67"/>
        <v>2.9091275836745782</v>
      </c>
      <c r="AJ243">
        <f t="shared" si="68"/>
        <v>35.493834447191034</v>
      </c>
      <c r="AK243"/>
      <c r="AL243"/>
      <c r="AM243"/>
      <c r="AN243"/>
    </row>
    <row r="244" spans="1:40" x14ac:dyDescent="0.35">
      <c r="A244"/>
      <c r="B244">
        <f t="shared" si="69"/>
        <v>11000</v>
      </c>
      <c r="C244" s="237" t="str">
        <f t="shared" si="37"/>
        <v>-0.000266521703109772+0.0939453544702352i</v>
      </c>
      <c r="D244" s="208" t="str">
        <f t="shared" si="38"/>
        <v>-2.51570453524297+0.720247717605137i</v>
      </c>
      <c r="E244" t="str">
        <f t="shared" si="39"/>
        <v>20500</v>
      </c>
      <c r="F244" t="str">
        <f t="shared" si="40"/>
        <v>0.327868852459016</v>
      </c>
      <c r="G244" t="str">
        <f t="shared" si="35"/>
        <v>0.327868852459016</v>
      </c>
      <c r="H244" t="str">
        <f t="shared" si="41"/>
        <v>0.483649885554329+0.839440116131743i</v>
      </c>
      <c r="I244" t="str">
        <f t="shared" si="42"/>
        <v>43.1968989868597i</v>
      </c>
      <c r="J244" t="str">
        <f t="shared" si="36"/>
        <v>-1.52577981030478+9.45009919755731i</v>
      </c>
      <c r="K244" t="str">
        <f t="shared" si="43"/>
        <v>4.45492068930721-0.719275840618791i</v>
      </c>
      <c r="L244" t="str">
        <f t="shared" si="44"/>
        <v>0.653929325985085-0.148164935904007i</v>
      </c>
      <c r="M244" t="str">
        <f t="shared" si="45"/>
        <v>5.10885001529229-0.867440776522798i</v>
      </c>
      <c r="N244" t="str">
        <f t="shared" si="46"/>
        <v>-0.137206244582331i</v>
      </c>
      <c r="O244" t="str">
        <f t="shared" si="47"/>
        <v>0.9906019806883-0.13677615236735i</v>
      </c>
      <c r="P244" t="str">
        <f t="shared" si="48"/>
        <v>0.00939801931170003+0.13677615236735i</v>
      </c>
      <c r="Q244" t="str">
        <f t="shared" si="49"/>
        <v>-0.00939801931170003+0.000430092214980998i</v>
      </c>
      <c r="R244" t="str">
        <f t="shared" si="50"/>
        <v>-0.333263583009228-14.5689726631527i</v>
      </c>
      <c r="S244" t="str">
        <f t="shared" si="51"/>
        <v>0.0148583044350756i</v>
      </c>
      <c r="T244" t="str">
        <f t="shared" si="52"/>
        <v>0.216470231135417-0.0049517317734752i</v>
      </c>
      <c r="U244" t="str">
        <f t="shared" si="53"/>
        <v>0.0000499999999999999-0.012918420705511i</v>
      </c>
      <c r="V244" t="str">
        <f t="shared" si="54"/>
        <v>0.00002-0.144686311901723i</v>
      </c>
      <c r="W244" t="str">
        <f t="shared" si="55"/>
        <v>0.000042273576849209-0.0118595461932203i</v>
      </c>
      <c r="X244" t="str">
        <f t="shared" si="56"/>
        <v>0.00109823991633036-0.0117571095107098i</v>
      </c>
      <c r="Y244" t="str">
        <f t="shared" si="57"/>
        <v>0.009+0.0552920307031804i</v>
      </c>
      <c r="Z244" t="str">
        <f t="shared" si="58"/>
        <v>-3.00864338102657-1.00059631410988i</v>
      </c>
      <c r="AA244" t="str">
        <f t="shared" si="59"/>
        <v>60.6724450865829-261.567375828275i</v>
      </c>
      <c r="AB244" t="str">
        <f t="shared" si="60"/>
        <v>0.723530819512569-0.0165506847259182i</v>
      </c>
      <c r="AC244" t="str">
        <f t="shared" si="61"/>
        <v>4.6820536995206-0.712175101831264i</v>
      </c>
      <c r="AD244" t="str">
        <f t="shared" si="62"/>
        <v>0.151563796148047+0.0195190578952794i</v>
      </c>
      <c r="AE244" t="str">
        <f t="shared" si="63"/>
        <v>-0.436470714699168-0.210380060118744i</v>
      </c>
      <c r="AF244" t="str">
        <f t="shared" si="64"/>
        <v>-2.9993544207973-0.119192398526606i</v>
      </c>
      <c r="AG244" t="str">
        <f t="shared" si="65"/>
        <v>1.0517706873614-0.139224749167818i</v>
      </c>
      <c r="AH244" t="str">
        <f t="shared" si="66"/>
        <v>1.1153437330938+0.797048079287458i</v>
      </c>
      <c r="AI244">
        <f t="shared" si="67"/>
        <v>2.7399086412048206</v>
      </c>
      <c r="AJ244">
        <f t="shared" si="68"/>
        <v>35.550397075914233</v>
      </c>
      <c r="AK244"/>
      <c r="AL244"/>
      <c r="AM244"/>
      <c r="AN244"/>
    </row>
    <row r="245" spans="1:40" x14ac:dyDescent="0.35">
      <c r="A245"/>
      <c r="B245">
        <f t="shared" si="69"/>
        <v>11100</v>
      </c>
      <c r="C245" s="237" t="str">
        <f t="shared" si="37"/>
        <v>-0.000261741179546136+0.0930990133655565i</v>
      </c>
      <c r="D245" s="208" t="str">
        <f t="shared" si="38"/>
        <v>-2.51566788456231+0.713759102469267i</v>
      </c>
      <c r="E245" t="str">
        <f t="shared" si="39"/>
        <v>20500</v>
      </c>
      <c r="F245" t="str">
        <f t="shared" si="40"/>
        <v>0.327868852459016</v>
      </c>
      <c r="G245" t="str">
        <f t="shared" si="35"/>
        <v>0.327868852459016</v>
      </c>
      <c r="H245" t="str">
        <f t="shared" si="41"/>
        <v>0.487235168356969+0.84615710124441i</v>
      </c>
      <c r="I245" t="str">
        <f t="shared" si="42"/>
        <v>43.5895980685584i</v>
      </c>
      <c r="J245" t="str">
        <f t="shared" si="36"/>
        <v>-1.57191182171613+9.53600919026239i</v>
      </c>
      <c r="K245" t="str">
        <f t="shared" si="43"/>
        <v>4.45013302571396-0.733558092464115i</v>
      </c>
      <c r="L245" t="str">
        <f t="shared" si="44"/>
        <v>0.653346635507647-0.149378665753664i</v>
      </c>
      <c r="M245" t="str">
        <f t="shared" si="45"/>
        <v>5.10347966122161-0.882936758217779i</v>
      </c>
      <c r="N245" t="str">
        <f t="shared" si="46"/>
        <v>-0.138453574078534i</v>
      </c>
      <c r="O245" t="str">
        <f t="shared" si="47"/>
        <v>0.990430605198842-0.138011652716194i</v>
      </c>
      <c r="P245" t="str">
        <f t="shared" si="48"/>
        <v>0.00956939480115804+0.138011652716194i</v>
      </c>
      <c r="Q245" t="str">
        <f t="shared" si="49"/>
        <v>-0.00956939480115804+0.000441921362340003i</v>
      </c>
      <c r="R245" t="str">
        <f t="shared" si="50"/>
        <v>-0.33326230857243-14.4375826601799i</v>
      </c>
      <c r="S245" t="str">
        <f t="shared" si="51"/>
        <v>0.01499337992994i</v>
      </c>
      <c r="T245" t="str">
        <f t="shared" si="52"/>
        <v>0.216468162093991-0.00499672840875534i</v>
      </c>
      <c r="U245" t="str">
        <f t="shared" si="53"/>
        <v>0.00005-0.0128020385369929i</v>
      </c>
      <c r="V245" t="str">
        <f t="shared" si="54"/>
        <v>0.00002-0.14338283161432i</v>
      </c>
      <c r="W245" t="str">
        <f t="shared" si="55"/>
        <v>0.0000422735767483687-0.0117527036597189i</v>
      </c>
      <c r="X245" t="str">
        <f t="shared" si="56"/>
        <v>0.00107944787286991-0.0116528624541035i</v>
      </c>
      <c r="Y245" t="str">
        <f t="shared" si="57"/>
        <v>0.009+0.0557946855277547i</v>
      </c>
      <c r="Z245" t="str">
        <f t="shared" si="58"/>
        <v>-2.94716969317996-0.966412685270629i</v>
      </c>
      <c r="AA245" t="str">
        <f t="shared" si="59"/>
        <v>58.9988885723759-258.379083234681i</v>
      </c>
      <c r="AB245" t="str">
        <f t="shared" si="60"/>
        <v>0.723523903941634-0.0167010816291265i</v>
      </c>
      <c r="AC245" t="str">
        <f t="shared" si="61"/>
        <v>4.67774352930144-0.724059480653947i</v>
      </c>
      <c r="AD245" t="str">
        <f t="shared" si="62"/>
        <v>0.15159424085374+0.0198946703876815i</v>
      </c>
      <c r="AE245" t="str">
        <f t="shared" si="63"/>
        <v>-0.427547490472832-0.205135566997405i</v>
      </c>
      <c r="AF245" t="str">
        <f t="shared" si="64"/>
        <v>-3.00290305291928-0.132397998775143i</v>
      </c>
      <c r="AG245" t="str">
        <f t="shared" si="65"/>
        <v>1.05098501548174-0.137541963473296i</v>
      </c>
      <c r="AH245" t="str">
        <f t="shared" si="66"/>
        <v>1.09328010756229+0.783056402342669i</v>
      </c>
      <c r="AI245">
        <f t="shared" si="67"/>
        <v>2.5730379770766314</v>
      </c>
      <c r="AJ245">
        <f t="shared" si="68"/>
        <v>35.611942173891471</v>
      </c>
      <c r="AK245"/>
      <c r="AL245"/>
      <c r="AM245"/>
      <c r="AN245"/>
    </row>
    <row r="246" spans="1:40" x14ac:dyDescent="0.35">
      <c r="A246"/>
      <c r="B246">
        <f t="shared" si="69"/>
        <v>11200</v>
      </c>
      <c r="C246" s="237" t="str">
        <f t="shared" si="37"/>
        <v>-0.000257088131882427+0.0922677851397004i</v>
      </c>
      <c r="D246" s="208" t="str">
        <f t="shared" si="38"/>
        <v>-2.51563221119689+0.707386352737703i</v>
      </c>
      <c r="E246" t="str">
        <f t="shared" si="39"/>
        <v>20500</v>
      </c>
      <c r="F246" t="str">
        <f t="shared" si="40"/>
        <v>0.327868852459016</v>
      </c>
      <c r="G246" t="str">
        <f t="shared" si="35"/>
        <v>0.327868852459016</v>
      </c>
      <c r="H246" t="str">
        <f t="shared" si="41"/>
        <v>0.490845173136308+0.852851729310142i</v>
      </c>
      <c r="I246" t="str">
        <f t="shared" si="42"/>
        <v>43.9822971502571i</v>
      </c>
      <c r="J246" t="str">
        <f t="shared" si="36"/>
        <v>-1.61846131739365+9.62191918296745i</v>
      </c>
      <c r="K246" t="str">
        <f t="shared" si="43"/>
        <v>4.44528144298896-0.74772152245272i</v>
      </c>
      <c r="L246" t="str">
        <f t="shared" si="44"/>
        <v>0.652759723431202-0.150589021263078i</v>
      </c>
      <c r="M246" t="str">
        <f t="shared" si="45"/>
        <v>5.09804116642016-0.898310543715798i</v>
      </c>
      <c r="N246" t="str">
        <f t="shared" si="46"/>
        <v>-0.139700903574737i</v>
      </c>
      <c r="O246" t="str">
        <f t="shared" si="47"/>
        <v>0.990257688767072-0.139246938342276i</v>
      </c>
      <c r="P246" t="str">
        <f t="shared" si="48"/>
        <v>0.00974231123292801+0.139246938342276i</v>
      </c>
      <c r="Q246" t="str">
        <f t="shared" si="49"/>
        <v>-0.00974231123292801+0.000453965232460996i</v>
      </c>
      <c r="R246" t="str">
        <f t="shared" si="50"/>
        <v>-0.333261022584829-14.3085376690402i</v>
      </c>
      <c r="S246" t="str">
        <f t="shared" si="51"/>
        <v>0.0151284554248043i</v>
      </c>
      <c r="T246" t="str">
        <f t="shared" si="52"/>
        <v>0.216466074320208-0.00504172452499928i</v>
      </c>
      <c r="U246" t="str">
        <f t="shared" si="53"/>
        <v>0.0000500000000000001-0.012687734621484i</v>
      </c>
      <c r="V246" t="str">
        <f t="shared" si="54"/>
        <v>0.00002-0.142102627760621i</v>
      </c>
      <c r="W246" t="str">
        <f t="shared" si="55"/>
        <v>0.000042273576646616-0.0116477690306195i</v>
      </c>
      <c r="X246" t="str">
        <f t="shared" si="56"/>
        <v>0.00106115175485016-0.0115504332073586i</v>
      </c>
      <c r="Y246" t="str">
        <f t="shared" si="57"/>
        <v>0.009+0.0562973403523291i</v>
      </c>
      <c r="Z246" t="str">
        <f t="shared" si="58"/>
        <v>-2.88756882428635-0.933831897398923i</v>
      </c>
      <c r="AA246" t="str">
        <f t="shared" si="59"/>
        <v>57.3962943263588-255.269646583838i</v>
      </c>
      <c r="AB246" t="str">
        <f t="shared" si="60"/>
        <v>0.723516925759608-0.0168514767975065i</v>
      </c>
      <c r="AC246" t="str">
        <f t="shared" si="61"/>
        <v>4.67338121283986-0.735852405395358i</v>
      </c>
      <c r="AD246" t="str">
        <f t="shared" si="62"/>
        <v>0.151625191979071+0.0202684696849856i</v>
      </c>
      <c r="AE246" t="str">
        <f t="shared" si="63"/>
        <v>-0.418900833831895-0.200119041897649i</v>
      </c>
      <c r="AF246" t="str">
        <f t="shared" si="64"/>
        <v>-3.0064773843332-0.145465376572439i</v>
      </c>
      <c r="AG246" t="str">
        <f t="shared" si="65"/>
        <v>1.05023347024664-0.135901946307593i</v>
      </c>
      <c r="AH246" t="str">
        <f t="shared" si="66"/>
        <v>1.07187168591077+0.769598772449173i</v>
      </c>
      <c r="AI246">
        <f t="shared" si="67"/>
        <v>2.4084645897540113</v>
      </c>
      <c r="AJ246">
        <f t="shared" si="68"/>
        <v>35.678167221232442</v>
      </c>
      <c r="AK246"/>
      <c r="AL246"/>
      <c r="AM246"/>
      <c r="AN246"/>
    </row>
    <row r="247" spans="1:40" x14ac:dyDescent="0.35">
      <c r="A247"/>
      <c r="B247">
        <f t="shared" si="69"/>
        <v>11300</v>
      </c>
      <c r="C247" s="237" t="str">
        <f t="shared" si="37"/>
        <v>-0.000252558067781457+0.0914512685782021i</v>
      </c>
      <c r="D247" s="208" t="str">
        <f t="shared" si="38"/>
        <v>-2.51559748070544+0.701126392432883i</v>
      </c>
      <c r="E247" t="str">
        <f t="shared" si="39"/>
        <v>20500</v>
      </c>
      <c r="F247" t="str">
        <f t="shared" si="40"/>
        <v>0.327868852459016</v>
      </c>
      <c r="G247" t="str">
        <f t="shared" si="35"/>
        <v>0.327868852459016</v>
      </c>
      <c r="H247" t="str">
        <f t="shared" si="41"/>
        <v>0.494479716471169+0.859523876122711i</v>
      </c>
      <c r="I247" t="str">
        <f t="shared" si="42"/>
        <v>44.3749962319558i</v>
      </c>
      <c r="J247" t="str">
        <f t="shared" si="36"/>
        <v>-1.66542829733734+9.70782917567252i</v>
      </c>
      <c r="K247" t="str">
        <f t="shared" si="43"/>
        <v>4.44036720677106-0.761767956862816i</v>
      </c>
      <c r="L247" t="str">
        <f t="shared" si="44"/>
        <v>0.652168615295234-0.151795982289949i</v>
      </c>
      <c r="M247" t="str">
        <f t="shared" si="45"/>
        <v>5.09253582206629-0.913563939152765i</v>
      </c>
      <c r="N247" t="str">
        <f t="shared" si="46"/>
        <v>-0.14094823307094i</v>
      </c>
      <c r="O247" t="str">
        <f t="shared" si="47"/>
        <v>0.990083231662017-0.1404820073237i</v>
      </c>
      <c r="P247" t="str">
        <f t="shared" si="48"/>
        <v>0.00991676833798305+0.1404820073237i</v>
      </c>
      <c r="Q247" t="str">
        <f t="shared" si="49"/>
        <v>-0.00991676833798305+0.000466225747240007i</v>
      </c>
      <c r="R247" t="str">
        <f t="shared" si="50"/>
        <v>-0.333259725045083-14.1817754327654i</v>
      </c>
      <c r="S247" t="str">
        <f t="shared" si="51"/>
        <v>0.0152635309196686i</v>
      </c>
      <c r="T247" t="str">
        <f t="shared" si="52"/>
        <v>0.216463967813811-0.00508672011750588i</v>
      </c>
      <c r="U247" t="str">
        <f t="shared" si="53"/>
        <v>0.00005-0.0125754537841257i</v>
      </c>
      <c r="V247" t="str">
        <f t="shared" si="54"/>
        <v>0.00002-0.140845082382208i</v>
      </c>
      <c r="W247" t="str">
        <f t="shared" si="55"/>
        <v>0.0000422735765439504-0.0115446916535927i</v>
      </c>
      <c r="X247" t="str">
        <f t="shared" si="56"/>
        <v>0.0010433343085103-0.0114497750185622i</v>
      </c>
      <c r="Y247" t="str">
        <f t="shared" si="57"/>
        <v>0.009+0.0567999951769035i</v>
      </c>
      <c r="Z247" t="str">
        <f t="shared" si="58"/>
        <v>-2.82976775524554-0.902758909230282i</v>
      </c>
      <c r="AA247" t="str">
        <f t="shared" si="59"/>
        <v>55.860669952488-252.236319405515i</v>
      </c>
      <c r="AB247" t="str">
        <f t="shared" si="60"/>
        <v>0.72350988496563-0.017001870215345i</v>
      </c>
      <c r="AC247" t="str">
        <f t="shared" si="61"/>
        <v>4.66896771127964-0.747555173638931i</v>
      </c>
      <c r="AD247" t="str">
        <f t="shared" si="62"/>
        <v>0.151656643305296+0.020640502154561i</v>
      </c>
      <c r="AE247" t="str">
        <f t="shared" si="63"/>
        <v>-0.410519681883084-0.195317213336868i</v>
      </c>
      <c r="AF247" t="str">
        <f t="shared" si="64"/>
        <v>-3.01007719717661-0.158397483689828i</v>
      </c>
      <c r="AG247" t="str">
        <f t="shared" si="65"/>
        <v>1.04951409209078-0.134303162896812i</v>
      </c>
      <c r="AH247" t="str">
        <f t="shared" si="66"/>
        <v>1.05109427176498+0.756645828657329i</v>
      </c>
      <c r="AI247">
        <f t="shared" si="67"/>
        <v>2.246138743020623</v>
      </c>
      <c r="AJ247">
        <f t="shared" si="68"/>
        <v>35.748787436108898</v>
      </c>
      <c r="AK247"/>
      <c r="AL247"/>
      <c r="AM247"/>
      <c r="AN247"/>
    </row>
    <row r="248" spans="1:40" x14ac:dyDescent="0.35">
      <c r="A248"/>
      <c r="B248">
        <f t="shared" si="69"/>
        <v>11400</v>
      </c>
      <c r="C248" s="237" t="str">
        <f t="shared" si="37"/>
        <v>-0.000248146691067337+0.0906490765437598i</v>
      </c>
      <c r="D248" s="208" t="str">
        <f t="shared" si="38"/>
        <v>-2.51556366015064+0.694976253502159i</v>
      </c>
      <c r="E248" t="str">
        <f t="shared" si="39"/>
        <v>20500</v>
      </c>
      <c r="F248" t="str">
        <f t="shared" si="40"/>
        <v>0.327868852459016</v>
      </c>
      <c r="G248" t="str">
        <f t="shared" si="35"/>
        <v>0.327868852459016</v>
      </c>
      <c r="H248" t="str">
        <f t="shared" si="41"/>
        <v>0.498138614314618+0.866173419413619i</v>
      </c>
      <c r="I248" t="str">
        <f t="shared" si="42"/>
        <v>44.7676953136546i</v>
      </c>
      <c r="J248" t="str">
        <f t="shared" si="36"/>
        <v>-1.71281276154719+9.79373916837758i</v>
      </c>
      <c r="K248" t="str">
        <f t="shared" si="43"/>
        <v>4.43539154429443-0.775699159321649i</v>
      </c>
      <c r="L248" t="str">
        <f t="shared" si="44"/>
        <v>0.651573336749681-0.152999528928335i</v>
      </c>
      <c r="M248" t="str">
        <f t="shared" si="45"/>
        <v>5.08696488104411-0.928698688249984i</v>
      </c>
      <c r="N248" t="str">
        <f t="shared" si="46"/>
        <v>-0.142195562567143i</v>
      </c>
      <c r="O248" t="str">
        <f t="shared" si="47"/>
        <v>0.989907234155105-0.141716857738909i</v>
      </c>
      <c r="P248" t="str">
        <f t="shared" si="48"/>
        <v>0.010092765844895+0.141716857738909i</v>
      </c>
      <c r="Q248" t="str">
        <f t="shared" si="49"/>
        <v>-0.010092765844895+0.000478704828234006i</v>
      </c>
      <c r="R248" t="str">
        <f t="shared" si="50"/>
        <v>-0.333258415954151-14.0572358788486i</v>
      </c>
      <c r="S248" t="str">
        <f t="shared" si="51"/>
        <v>0.0153986064145329i</v>
      </c>
      <c r="T248" t="str">
        <f t="shared" si="52"/>
        <v>0.21646184257464-0.00513171518160866i</v>
      </c>
      <c r="U248" t="str">
        <f t="shared" si="53"/>
        <v>0.0000500000000000001-0.0124651427860194i</v>
      </c>
      <c r="V248" t="str">
        <f t="shared" si="54"/>
        <v>0.00002-0.139609599203417i</v>
      </c>
      <c r="W248" t="str">
        <f t="shared" si="55"/>
        <v>0.0000422735764403725-0.0114434226535842i</v>
      </c>
      <c r="X248" t="str">
        <f t="shared" si="56"/>
        <v>0.00102597902207809-0.0113508427119145i</v>
      </c>
      <c r="Y248" t="str">
        <f t="shared" si="57"/>
        <v>0.009+0.0573026500014778i</v>
      </c>
      <c r="Z248" t="str">
        <f t="shared" si="58"/>
        <v>-2.77369668795949-0.873105443257261i</v>
      </c>
      <c r="AA248" t="str">
        <f t="shared" si="59"/>
        <v>54.3882983475007-249.276464569503i</v>
      </c>
      <c r="AB248" t="str">
        <f t="shared" si="60"/>
        <v>0.723502781559166-0.0171522618670449i</v>
      </c>
      <c r="AC248" t="str">
        <f t="shared" si="61"/>
        <v>4.66450395803276-0.759169037927342i</v>
      </c>
      <c r="AD248" t="str">
        <f t="shared" si="62"/>
        <v>0.151688588880819+0.0210108125322497i</v>
      </c>
      <c r="AE248" t="str">
        <f t="shared" si="63"/>
        <v>-0.402393481790812-0.190717753763895i</v>
      </c>
      <c r="AF248" t="str">
        <f t="shared" si="64"/>
        <v>-3.01370227446526-0.17119716591146i</v>
      </c>
      <c r="AG248" t="str">
        <f t="shared" si="65"/>
        <v>1.04882505876331-0.132744143176616i</v>
      </c>
      <c r="AH248" t="str">
        <f t="shared" si="66"/>
        <v>1.03092462111476+0.744170203554111i</v>
      </c>
      <c r="AI248">
        <f t="shared" si="67"/>
        <v>2.0860119530225028</v>
      </c>
      <c r="AJ248">
        <f t="shared" si="68"/>
        <v>35.8235346095274</v>
      </c>
      <c r="AK248"/>
      <c r="AL248"/>
      <c r="AM248"/>
      <c r="AN248"/>
    </row>
    <row r="249" spans="1:40" x14ac:dyDescent="0.35">
      <c r="A249"/>
      <c r="B249">
        <f t="shared" si="69"/>
        <v>11500</v>
      </c>
      <c r="C249" s="237" t="str">
        <f t="shared" si="37"/>
        <v>-0.000243849891535916+0.0898608353642128i</v>
      </c>
      <c r="D249" s="208" t="str">
        <f t="shared" si="38"/>
        <v>-2.5155307180209+0.688933071125632i</v>
      </c>
      <c r="E249" t="str">
        <f t="shared" si="39"/>
        <v>20500</v>
      </c>
      <c r="F249" t="str">
        <f t="shared" si="40"/>
        <v>0.327868852459016</v>
      </c>
      <c r="G249" t="str">
        <f t="shared" si="35"/>
        <v>0.327868852459016</v>
      </c>
      <c r="H249" t="str">
        <f t="shared" si="41"/>
        <v>0.501821682015068+0.872800238848607i</v>
      </c>
      <c r="I249" t="str">
        <f t="shared" si="42"/>
        <v>45.1603943953533i</v>
      </c>
      <c r="J249" t="str">
        <f t="shared" si="36"/>
        <v>-1.7606147100232+9.87964916108265i</v>
      </c>
      <c r="K249" t="str">
        <f t="shared" si="43"/>
        <v>4.43035564632543-0.789516833480363i</v>
      </c>
      <c r="L249" t="str">
        <f t="shared" si="44"/>
        <v>0.650973913552376-0.154199641509187i</v>
      </c>
      <c r="M249" t="str">
        <f t="shared" si="45"/>
        <v>5.08132955987781-0.94371647498955i</v>
      </c>
      <c r="N249" t="str">
        <f t="shared" si="46"/>
        <v>-0.143442892063346i</v>
      </c>
      <c r="O249" t="str">
        <f t="shared" si="47"/>
        <v>0.989729696520157-0.142951487666684i</v>
      </c>
      <c r="P249" t="str">
        <f t="shared" si="48"/>
        <v>0.010270303479843+0.142951487666684i</v>
      </c>
      <c r="Q249" t="str">
        <f t="shared" si="49"/>
        <v>-0.010270303479843+0.00049140439666201i</v>
      </c>
      <c r="R249" t="str">
        <f t="shared" si="50"/>
        <v>-0.333257095310504-13.9348610242554i</v>
      </c>
      <c r="S249" t="str">
        <f t="shared" si="51"/>
        <v>0.0155336819093973i</v>
      </c>
      <c r="T249" t="str">
        <f t="shared" si="52"/>
        <v>0.216459698602442-0.00517670971260307i</v>
      </c>
      <c r="U249" t="str">
        <f t="shared" si="53"/>
        <v>0.0000499999999999999-0.012356750240054i</v>
      </c>
      <c r="V249" t="str">
        <f t="shared" si="54"/>
        <v>0.00002-0.138395602688605i</v>
      </c>
      <c r="W249" t="str">
        <f t="shared" si="55"/>
        <v>0.0000422735763358817-0.0113439148555411i</v>
      </c>
      <c r="X249" t="str">
        <f t="shared" si="56"/>
        <v>0.00100907008790179-0.0112535926224562i</v>
      </c>
      <c r="Y249" t="str">
        <f t="shared" si="57"/>
        <v>0.009+0.0578053048260522i</v>
      </c>
      <c r="Z249" t="str">
        <f t="shared" si="58"/>
        <v>-2.71928891275522-0.844789429008474i</v>
      </c>
      <c r="AA249" t="str">
        <f t="shared" si="59"/>
        <v>52.9757155406312-246.387550688438i</v>
      </c>
      <c r="AB249" t="str">
        <f t="shared" si="60"/>
        <v>0.723495615539371-0.0173026517368815i</v>
      </c>
      <c r="AC249" t="str">
        <f t="shared" si="61"/>
        <v>4.6599908601771-0.770695207702097i</v>
      </c>
      <c r="AD249" t="str">
        <f t="shared" si="62"/>
        <v>0.151721023007296+0.0213794439928827i</v>
      </c>
      <c r="AE249" t="str">
        <f t="shared" si="63"/>
        <v>-0.394512167412353-0.186309201405632i</v>
      </c>
      <c r="AF249" t="str">
        <f t="shared" si="64"/>
        <v>-3.01735240003597-0.183867167722975i</v>
      </c>
      <c r="AG249" t="str">
        <f t="shared" si="65"/>
        <v>1.04816467412062-0.131223479250047i</v>
      </c>
      <c r="AH249" t="str">
        <f t="shared" si="66"/>
        <v>1.01134041482037+0.732146367599327i</v>
      </c>
      <c r="AI249">
        <f t="shared" si="67"/>
        <v>1.9280369718214116</v>
      </c>
      <c r="AJ249">
        <f t="shared" si="68"/>
        <v>35.902156024682988</v>
      </c>
      <c r="AK249"/>
      <c r="AL249"/>
      <c r="AM249"/>
      <c r="AN249"/>
    </row>
    <row r="250" spans="1:40" x14ac:dyDescent="0.35">
      <c r="A250"/>
      <c r="B250">
        <f t="shared" si="69"/>
        <v>11600</v>
      </c>
      <c r="C250" s="237" t="str">
        <f t="shared" si="37"/>
        <v>-0.000239663735377427+0.0890861842521724i</v>
      </c>
      <c r="D250" s="208" t="str">
        <f t="shared" si="38"/>
        <v>-2.51549862415701+0.682994079266655i</v>
      </c>
      <c r="E250" t="str">
        <f t="shared" si="39"/>
        <v>20500</v>
      </c>
      <c r="F250" t="str">
        <f t="shared" si="40"/>
        <v>0.327868852459016</v>
      </c>
      <c r="G250" t="str">
        <f t="shared" si="35"/>
        <v>0.327868852459016</v>
      </c>
      <c r="H250" t="str">
        <f t="shared" si="41"/>
        <v>0.505528734337297+0.879404216024142i</v>
      </c>
      <c r="I250" t="str">
        <f t="shared" si="42"/>
        <v>45.553093477052i</v>
      </c>
      <c r="J250" t="str">
        <f t="shared" si="36"/>
        <v>-1.80883414276538+9.96555915378771i</v>
      </c>
      <c r="K250" t="str">
        <f t="shared" si="43"/>
        <v>4.42526066898441-0.803222625561698i</v>
      </c>
      <c r="L250" t="str">
        <f t="shared" si="44"/>
        <v>0.650370371566488-0.155396300600847i</v>
      </c>
      <c r="M250" t="str">
        <f t="shared" si="45"/>
        <v>5.0756310405509-0.958618926162545i</v>
      </c>
      <c r="N250" t="str">
        <f t="shared" si="46"/>
        <v>-0.144690221559549i</v>
      </c>
      <c r="O250" t="str">
        <f t="shared" si="47"/>
        <v>0.989550619033392-0.14418589518615i</v>
      </c>
      <c r="P250" t="str">
        <f t="shared" si="48"/>
        <v>0.010449380966608+0.14418589518615i</v>
      </c>
      <c r="Q250" t="str">
        <f t="shared" si="49"/>
        <v>-0.010449380966608+0.000504326373399006i</v>
      </c>
      <c r="R250" t="str">
        <f t="shared" si="50"/>
        <v>-0.333255763113763-13.814594885369i</v>
      </c>
      <c r="S250" t="str">
        <f t="shared" si="51"/>
        <v>0.0156687574042616i</v>
      </c>
      <c r="T250" t="str">
        <f t="shared" si="52"/>
        <v>0.216457535897-0.00522170370580162i</v>
      </c>
      <c r="U250" t="str">
        <f t="shared" si="53"/>
        <v>0.00005-0.012250226531088i</v>
      </c>
      <c r="V250" t="str">
        <f t="shared" si="54"/>
        <v>0.00002-0.137202537148186i</v>
      </c>
      <c r="W250" t="str">
        <f t="shared" si="55"/>
        <v>0.0000422735762304786-0.0112461227111367i</v>
      </c>
      <c r="X250" t="str">
        <f t="shared" si="56"/>
        <v>0.000992592366812206-0.0111579825339811i</v>
      </c>
      <c r="Y250" t="str">
        <f t="shared" si="57"/>
        <v>0.009+0.0583079596506266i</v>
      </c>
      <c r="Z250" t="str">
        <f t="shared" si="58"/>
        <v>-2.66648067708076-0.817734497864353i</v>
      </c>
      <c r="AA250" t="str">
        <f t="shared" si="59"/>
        <v>51.6196905475259-243.567148417624i</v>
      </c>
      <c r="AB250" t="str">
        <f t="shared" si="60"/>
        <v>0.723488386905519-0.0174530398091875i</v>
      </c>
      <c r="AC250" t="str">
        <f t="shared" si="61"/>
        <v>4.6554292997756-0.782134851153923i</v>
      </c>
      <c r="AD250" t="str">
        <f t="shared" si="62"/>
        <v>0.15175394022662+0.0217464382171718i</v>
      </c>
      <c r="AE250" t="str">
        <f t="shared" si="63"/>
        <v>-0.386866136549292-0.182080889411571i</v>
      </c>
      <c r="AF250" t="str">
        <f t="shared" si="64"/>
        <v>-3.02102735849431-0.196410136757487i</v>
      </c>
      <c r="AG250" t="str">
        <f t="shared" si="65"/>
        <v>1.04753135795076-0.129739822856495i</v>
      </c>
      <c r="AH250" t="str">
        <f t="shared" si="66"/>
        <v>0.992320229639546+0.720550486855832i</v>
      </c>
      <c r="AI250">
        <f t="shared" si="67"/>
        <v>1.7721677681193695</v>
      </c>
      <c r="AJ250">
        <f t="shared" si="68"/>
        <v>35.984413454362226</v>
      </c>
      <c r="AK250"/>
      <c r="AL250"/>
      <c r="AM250"/>
      <c r="AN250"/>
    </row>
    <row r="251" spans="1:40" x14ac:dyDescent="0.35">
      <c r="A251"/>
      <c r="B251">
        <f t="shared" si="69"/>
        <v>11700</v>
      </c>
      <c r="C251" s="237" t="str">
        <f t="shared" si="37"/>
        <v>-0.000235584456169658+0.0883247747544155i</v>
      </c>
      <c r="D251" s="208" t="str">
        <f t="shared" si="38"/>
        <v>-2.51546734968309+0.677156606450519i</v>
      </c>
      <c r="E251" t="str">
        <f t="shared" si="39"/>
        <v>20500</v>
      </c>
      <c r="F251" t="str">
        <f t="shared" si="40"/>
        <v>0.327868852459016</v>
      </c>
      <c r="G251" t="str">
        <f t="shared" si="35"/>
        <v>0.327868852459016</v>
      </c>
      <c r="H251" t="str">
        <f t="shared" si="41"/>
        <v>0.509259585483456+0.885985234463947i</v>
      </c>
      <c r="I251" t="str">
        <f t="shared" si="42"/>
        <v>45.9457925587507i</v>
      </c>
      <c r="J251" t="str">
        <f t="shared" si="36"/>
        <v>-1.85747105977373+10.0514691464928i</v>
      </c>
      <c r="K251" t="str">
        <f t="shared" si="43"/>
        <v>4.42010773545945-0.816818126787234i</v>
      </c>
      <c r="L251" t="str">
        <f t="shared" si="44"/>
        <v>0.649762736757961-0.156589487009514i</v>
      </c>
      <c r="M251" t="str">
        <f t="shared" si="45"/>
        <v>5.06987047221741-0.973407613796748i</v>
      </c>
      <c r="N251" t="str">
        <f t="shared" si="46"/>
        <v>-0.145937551055752i</v>
      </c>
      <c r="O251" t="str">
        <f t="shared" si="47"/>
        <v>0.989370001973423-0.145420078376778i</v>
      </c>
      <c r="P251" t="str">
        <f t="shared" si="48"/>
        <v>0.010629998026577+0.145420078376778i</v>
      </c>
      <c r="Q251" t="str">
        <f t="shared" si="49"/>
        <v>-0.010629998026577+0.000517472678974007i</v>
      </c>
      <c r="R251" t="str">
        <f t="shared" si="50"/>
        <v>-0.333254419363685-13.6963833925404i</v>
      </c>
      <c r="S251" t="str">
        <f t="shared" si="51"/>
        <v>0.0158038328991259i</v>
      </c>
      <c r="T251" t="str">
        <f t="shared" si="52"/>
        <v>0.216455354458072-0.0052666971565189i</v>
      </c>
      <c r="U251" t="str">
        <f t="shared" si="53"/>
        <v>0.0000500000000000001-0.012145523740224i</v>
      </c>
      <c r="V251" t="str">
        <f t="shared" si="54"/>
        <v>0.00002-0.136029865890509i</v>
      </c>
      <c r="W251" t="str">
        <f t="shared" si="55"/>
        <v>0.0000422735761241629-0.0111500022292522i</v>
      </c>
      <c r="X251" t="str">
        <f t="shared" si="56"/>
        <v>0.000976531354566269-0.0110639716199578i</v>
      </c>
      <c r="Y251" t="str">
        <f t="shared" si="57"/>
        <v>0.009+0.0588106144752009i</v>
      </c>
      <c r="Z251" t="str">
        <f t="shared" si="58"/>
        <v>-2.61521105644058-0.791869524163441i</v>
      </c>
      <c r="AA251" t="str">
        <f t="shared" si="59"/>
        <v>50.317207036815-240.812926705284i</v>
      </c>
      <c r="AB251" t="str">
        <f t="shared" si="60"/>
        <v>0.723481095656801-0.0176034260683023i</v>
      </c>
      <c r="AC251" t="str">
        <f t="shared" si="61"/>
        <v>4.65082013511412-0.793489096983891i</v>
      </c>
      <c r="AD251" t="str">
        <f t="shared" si="62"/>
        <v>0.151787335308653+0.0221118354551951i</v>
      </c>
      <c r="AE251" t="str">
        <f t="shared" si="63"/>
        <v>-0.379446228906558-0.178022881545521i</v>
      </c>
      <c r="AF251" t="str">
        <f t="shared" si="64"/>
        <v>-3.02472693516655-0.208828628013428i</v>
      </c>
      <c r="AG251" t="str">
        <f t="shared" si="65"/>
        <v>1.04692363672524-0.128291882872674i</v>
      </c>
      <c r="AH251" t="str">
        <f t="shared" si="66"/>
        <v>0.973843508293094+0.7093602928857i</v>
      </c>
      <c r="AI251">
        <f t="shared" si="67"/>
        <v>1.618359505706243</v>
      </c>
      <c r="AJ251">
        <f t="shared" si="68"/>
        <v>36.070082230374545</v>
      </c>
      <c r="AK251"/>
      <c r="AL251"/>
      <c r="AM251"/>
      <c r="AN251"/>
    </row>
    <row r="252" spans="1:40" x14ac:dyDescent="0.35">
      <c r="A252"/>
      <c r="B252">
        <f t="shared" si="69"/>
        <v>11800</v>
      </c>
      <c r="C252" s="237" t="str">
        <f t="shared" si="37"/>
        <v>-0.000231608446403128+0.0875762702292719i</v>
      </c>
      <c r="D252" s="208" t="str">
        <f t="shared" si="38"/>
        <v>-2.51543686694155+0.671418071757751i</v>
      </c>
      <c r="E252" t="str">
        <f t="shared" si="39"/>
        <v>20500</v>
      </c>
      <c r="F252" t="str">
        <f t="shared" si="40"/>
        <v>0.327868852459016</v>
      </c>
      <c r="G252" t="str">
        <f t="shared" si="35"/>
        <v>0.327868852459016</v>
      </c>
      <c r="H252" t="str">
        <f t="shared" si="41"/>
        <v>0.513014049113952+0.89254317961537i</v>
      </c>
      <c r="I252" t="str">
        <f t="shared" si="42"/>
        <v>46.3384916404495i</v>
      </c>
      <c r="J252" t="str">
        <f t="shared" si="36"/>
        <v>-1.90652546104825+10.1373791391978i</v>
      </c>
      <c r="K252" t="str">
        <f t="shared" si="43"/>
        <v>4.41489793761963-0.830304875690711i</v>
      </c>
      <c r="L252" t="str">
        <f t="shared" si="44"/>
        <v>0.649151035192962-0.157779181779685i</v>
      </c>
      <c r="M252" t="str">
        <f t="shared" si="45"/>
        <v>5.06404897281259-0.988084057470396i</v>
      </c>
      <c r="N252" t="str">
        <f t="shared" si="46"/>
        <v>-0.147184880551955i</v>
      </c>
      <c r="O252" t="str">
        <f t="shared" si="47"/>
        <v>0.989187845621262-0.146654035318388i</v>
      </c>
      <c r="P252" t="str">
        <f t="shared" si="48"/>
        <v>0.0108121543787379+0.146654035318388i</v>
      </c>
      <c r="Q252" t="str">
        <f t="shared" si="49"/>
        <v>-0.0108121543787379+0.000530845233567001i</v>
      </c>
      <c r="R252" t="str">
        <f t="shared" si="50"/>
        <v>-0.33325306405955-13.5801743089942i</v>
      </c>
      <c r="S252" t="str">
        <f t="shared" si="51"/>
        <v>0.0159389083939902i</v>
      </c>
      <c r="T252" t="str">
        <f t="shared" si="52"/>
        <v>0.216453154285478-0.00531169006006172i</v>
      </c>
      <c r="U252" t="str">
        <f t="shared" si="53"/>
        <v>0.00005-0.012042595572934i</v>
      </c>
      <c r="V252" t="str">
        <f t="shared" si="54"/>
        <v>0.00002-0.134877070416861i</v>
      </c>
      <c r="W252" t="str">
        <f t="shared" si="55"/>
        <v>0.0000422735760169344-0.0110555109099931i</v>
      </c>
      <c r="X252" t="str">
        <f t="shared" si="56"/>
        <v>0.000960873150234739-0.0109715203872912i</v>
      </c>
      <c r="Y252" t="str">
        <f t="shared" si="57"/>
        <v>0.009+0.0593132692997753i</v>
      </c>
      <c r="Z252" t="str">
        <f t="shared" si="58"/>
        <v>-2.56542182830136-0.767128207928636i</v>
      </c>
      <c r="AA252" t="str">
        <f t="shared" si="59"/>
        <v>49.0654466295245-238.122649035789i</v>
      </c>
      <c r="AB252" t="str">
        <f t="shared" si="60"/>
        <v>0.723473741792615-0.0177538104985394i</v>
      </c>
      <c r="AC252" t="str">
        <f t="shared" si="61"/>
        <v>4.64616420186882-0.804759036082375i</v>
      </c>
      <c r="AD252" t="str">
        <f t="shared" si="62"/>
        <v>0.151821203239698+0.0224756745866844i</v>
      </c>
      <c r="AE252" t="str">
        <f t="shared" si="63"/>
        <v>-0.372243704822428-0.174125913757317i</v>
      </c>
      <c r="AF252" t="str">
        <f t="shared" si="64"/>
        <v>-3.0284509160555-0.221125107857619i</v>
      </c>
      <c r="AG252" t="str">
        <f t="shared" si="65"/>
        <v>1.04634013518477-0.126878422861699i</v>
      </c>
      <c r="AH252" t="str">
        <f t="shared" si="66"/>
        <v>0.955890528993043+0.698554963700716i</v>
      </c>
      <c r="AI252">
        <f t="shared" si="67"/>
        <v>1.4665685201119028</v>
      </c>
      <c r="AJ252">
        <f t="shared" si="68"/>
        <v>36.158950379463974</v>
      </c>
      <c r="AK252"/>
      <c r="AL252"/>
      <c r="AM252"/>
      <c r="AN252"/>
    </row>
    <row r="253" spans="1:40" x14ac:dyDescent="0.35">
      <c r="A253"/>
      <c r="B253">
        <f t="shared" si="69"/>
        <v>11900</v>
      </c>
      <c r="C253" s="237" t="str">
        <f t="shared" si="37"/>
        <v>-0.000227732249502676+0.0868403453503622i</v>
      </c>
      <c r="D253" s="208" t="str">
        <f t="shared" si="38"/>
        <v>-2.51540714943198+0.665775981019444i</v>
      </c>
      <c r="E253" t="str">
        <f t="shared" si="39"/>
        <v>20500</v>
      </c>
      <c r="F253" t="str">
        <f t="shared" si="40"/>
        <v>0.327868852459016</v>
      </c>
      <c r="G253" t="str">
        <f t="shared" si="35"/>
        <v>0.327868852459016</v>
      </c>
      <c r="H253" t="str">
        <f t="shared" si="41"/>
        <v>0.516791938368326+0.899077938845843i</v>
      </c>
      <c r="I253" t="str">
        <f t="shared" si="42"/>
        <v>46.7311907221482i</v>
      </c>
      <c r="J253" t="str">
        <f t="shared" si="36"/>
        <v>-1.95599734658893+10.2232891319029i</v>
      </c>
      <c r="K253" t="str">
        <f t="shared" si="43"/>
        <v>4.40963233753385-0.843684360323232i</v>
      </c>
      <c r="L253" t="str">
        <f t="shared" si="44"/>
        <v>0.648535293035326-0.15896536619456i</v>
      </c>
      <c r="M253" t="str">
        <f t="shared" si="45"/>
        <v>5.05816763056918-1.00264972651779i</v>
      </c>
      <c r="N253" t="str">
        <f t="shared" si="46"/>
        <v>-0.148432210048158i</v>
      </c>
      <c r="O253" t="str">
        <f t="shared" si="47"/>
        <v>0.989004150260311-0.147887764091152i</v>
      </c>
      <c r="P253" t="str">
        <f t="shared" si="48"/>
        <v>0.010995849739689+0.147887764091152i</v>
      </c>
      <c r="Q253" t="str">
        <f t="shared" si="49"/>
        <v>-0.010995849739689+0.000544445957005979i</v>
      </c>
      <c r="R253" t="str">
        <f t="shared" si="50"/>
        <v>-0.33325169720127-13.4659171538067i</v>
      </c>
      <c r="S253" t="str">
        <f t="shared" si="51"/>
        <v>0.0160739838888545i</v>
      </c>
      <c r="T253" t="str">
        <f t="shared" si="52"/>
        <v>0.216450935378938-0.00535668241174663i</v>
      </c>
      <c r="U253" t="str">
        <f t="shared" si="53"/>
        <v>0.0000500000000000001-0.0119413972908085i</v>
      </c>
      <c r="V253" t="str">
        <f t="shared" si="54"/>
        <v>0.00002-0.133743649657055i</v>
      </c>
      <c r="W253" t="str">
        <f t="shared" si="55"/>
        <v>0.0000422735759087934-0.0109626076820325i</v>
      </c>
      <c r="X253" t="str">
        <f t="shared" si="56"/>
        <v>0.000945604426406703-0.0108805906227695i</v>
      </c>
      <c r="Y253" t="str">
        <f t="shared" si="57"/>
        <v>0.009+0.0598159241243497i</v>
      </c>
      <c r="Z253" t="str">
        <f t="shared" si="58"/>
        <v>-2.51705734951084-0.74344869505222i</v>
      </c>
      <c r="AA253" t="str">
        <f t="shared" si="59"/>
        <v>47.861773670777-235.49416969953i</v>
      </c>
      <c r="AB253" t="str">
        <f t="shared" si="60"/>
        <v>0.723466325312026-0.0179041930842448i</v>
      </c>
      <c r="AC253" t="str">
        <f t="shared" si="61"/>
        <v>4.64146231420068-0.815945723129121i</v>
      </c>
      <c r="AD253" t="str">
        <f t="shared" si="62"/>
        <v>0.15185553921162+0.0228379931782766i</v>
      </c>
      <c r="AE253" t="str">
        <f t="shared" si="63"/>
        <v>-0.365250224810537-0.170381341040789i</v>
      </c>
      <c r="AF253" t="str">
        <f t="shared" si="64"/>
        <v>-3.03219908780031-0.233301957826399i</v>
      </c>
      <c r="AG253" t="str">
        <f t="shared" si="65"/>
        <v>1.04577956867607-0.125498258682364i</v>
      </c>
      <c r="AH253" t="str">
        <f t="shared" si="66"/>
        <v>0.938442374777247+0.688115014759954i</v>
      </c>
      <c r="AI253">
        <f t="shared" si="67"/>
        <v>1.3167522938691942</v>
      </c>
      <c r="AJ253">
        <f t="shared" si="68"/>
        <v>36.250817820586086</v>
      </c>
      <c r="AK253"/>
      <c r="AL253"/>
      <c r="AM253"/>
      <c r="AN253"/>
    </row>
    <row r="254" spans="1:40" x14ac:dyDescent="0.35">
      <c r="A254"/>
      <c r="B254">
        <f t="shared" si="69"/>
        <v>12000</v>
      </c>
      <c r="C254" s="237" t="str">
        <f t="shared" si="37"/>
        <v>-0.00022395255231249+0.0861166856351466i</v>
      </c>
      <c r="D254" s="208" t="str">
        <f t="shared" si="38"/>
        <v>-2.51537817175352+0.660227923202791i</v>
      </c>
      <c r="E254" t="str">
        <f t="shared" si="39"/>
        <v>20500</v>
      </c>
      <c r="F254" t="str">
        <f t="shared" si="40"/>
        <v>0.327868852459016</v>
      </c>
      <c r="G254" t="str">
        <f t="shared" si="35"/>
        <v>0.327868852459016</v>
      </c>
      <c r="H254" t="str">
        <f t="shared" si="41"/>
        <v>0.520593065886023+0.90558940143918i</v>
      </c>
      <c r="I254" t="str">
        <f t="shared" si="42"/>
        <v>47.1238898038469i</v>
      </c>
      <c r="J254" t="str">
        <f t="shared" si="36"/>
        <v>-2.00588671639577+10.309199124608i</v>
      </c>
      <c r="K254" t="str">
        <f t="shared" si="43"/>
        <v>4.40431196890202-0.856958020356348i</v>
      </c>
      <c r="L254" t="str">
        <f t="shared" si="44"/>
        <v>0.647915536544004-0.160148021776413i</v>
      </c>
      <c r="M254" t="str">
        <f t="shared" si="45"/>
        <v>5.05222750544602-1.01710604213276i</v>
      </c>
      <c r="N254" t="str">
        <f t="shared" si="46"/>
        <v>-0.149679539544361i</v>
      </c>
      <c r="O254" t="str">
        <f t="shared" si="47"/>
        <v>0.98881891617637-0.149121262775597i</v>
      </c>
      <c r="P254" t="str">
        <f t="shared" si="48"/>
        <v>0.01118108382363+0.149121262775597i</v>
      </c>
      <c r="Q254" t="str">
        <f t="shared" si="49"/>
        <v>-0.01118108382363+0.000558276768763993i</v>
      </c>
      <c r="R254" t="str">
        <f t="shared" si="50"/>
        <v>-0.333250318788166-13.3535631287563i</v>
      </c>
      <c r="S254" t="str">
        <f t="shared" si="51"/>
        <v>0.0162090593837189i</v>
      </c>
      <c r="T254" t="str">
        <f t="shared" si="52"/>
        <v>0.21644869773825-0.00540167420688064i</v>
      </c>
      <c r="U254" t="str">
        <f t="shared" si="53"/>
        <v>0.00005-0.0118418856467184i</v>
      </c>
      <c r="V254" t="str">
        <f t="shared" si="54"/>
        <v>0.00002-0.132629119243246i</v>
      </c>
      <c r="W254" t="str">
        <f t="shared" si="55"/>
        <v>0.00004227357579974-0.010871252843088i</v>
      </c>
      <c r="X254" t="str">
        <f t="shared" si="56"/>
        <v>0.000930712401092904-0.0107911453420497i</v>
      </c>
      <c r="Y254" t="str">
        <f t="shared" si="57"/>
        <v>0.009+0.060318578948924i</v>
      </c>
      <c r="Z254" t="str">
        <f t="shared" si="58"/>
        <v>-2.4700644376187-0.72077323122833i</v>
      </c>
      <c r="AA254" t="str">
        <f t="shared" si="59"/>
        <v>46.7037213302902-232.925430115703i</v>
      </c>
      <c r="AB254" t="str">
        <f t="shared" si="60"/>
        <v>0.723458846214358-0.0180545738097326i</v>
      </c>
      <c r="AC254" t="str">
        <f t="shared" si="61"/>
        <v>4.63671526579241-0.827050178119655i</v>
      </c>
      <c r="AD254" t="str">
        <f t="shared" si="62"/>
        <v>0.151890338611632+0.0231988275379445i</v>
      </c>
      <c r="AE254" t="str">
        <f t="shared" si="63"/>
        <v>-0.358457829937222-0.166781089049398i</v>
      </c>
      <c r="AF254" t="str">
        <f t="shared" si="64"/>
        <v>-3.03597123763954-0.245361478236389i</v>
      </c>
      <c r="AG254" t="str">
        <f t="shared" si="65"/>
        <v>1.04524073616565-0.124150256167545i</v>
      </c>
      <c r="AH254" t="str">
        <f t="shared" si="66"/>
        <v>0.921480902928094+0.67802219910293i</v>
      </c>
      <c r="AI254">
        <f t="shared" si="67"/>
        <v>1.1688694307376073</v>
      </c>
      <c r="AJ254">
        <f t="shared" si="68"/>
        <v>36.345495618849988</v>
      </c>
      <c r="AK254"/>
      <c r="AL254"/>
      <c r="AM254"/>
      <c r="AN254"/>
    </row>
    <row r="255" spans="1:40" x14ac:dyDescent="0.35">
      <c r="A255"/>
      <c r="B255">
        <f t="shared" si="69"/>
        <v>12100</v>
      </c>
      <c r="C255" s="237" t="str">
        <f t="shared" si="37"/>
        <v>-0.000220266178014063+0.0854049869968507i</v>
      </c>
      <c r="D255" s="208" t="str">
        <f t="shared" si="38"/>
        <v>-2.51534990955056+0.654771566975856i</v>
      </c>
      <c r="E255" t="str">
        <f t="shared" si="39"/>
        <v>20500</v>
      </c>
      <c r="F255" t="str">
        <f t="shared" si="40"/>
        <v>0.327868852459016</v>
      </c>
      <c r="G255" t="str">
        <f t="shared" si="35"/>
        <v>0.327868852459016</v>
      </c>
      <c r="H255" t="str">
        <f t="shared" si="41"/>
        <v>0.524417243827119+0.912077458591883i</v>
      </c>
      <c r="I255" t="str">
        <f t="shared" si="42"/>
        <v>47.5165888855456i</v>
      </c>
      <c r="J255" t="str">
        <f t="shared" si="36"/>
        <v>-2.05619357046879+10.395109117313i</v>
      </c>
      <c r="K255" t="str">
        <f t="shared" si="43"/>
        <v>4.39893783840348-0.870127249087997i</v>
      </c>
      <c r="L255" t="str">
        <f t="shared" si="44"/>
        <v>0.647291792070514-0.161327130286945i</v>
      </c>
      <c r="M255" t="str">
        <f t="shared" si="45"/>
        <v>5.04622963047399-1.03145437937494i</v>
      </c>
      <c r="N255" t="str">
        <f t="shared" si="46"/>
        <v>-0.150926869040564i</v>
      </c>
      <c r="O255" t="str">
        <f t="shared" si="47"/>
        <v>0.988632143657632-0.150354529452608i</v>
      </c>
      <c r="P255" t="str">
        <f t="shared" si="48"/>
        <v>0.011367856342368+0.150354529452608i</v>
      </c>
      <c r="Q255" t="str">
        <f t="shared" si="49"/>
        <v>-0.011367856342368+0.000572339587955994i</v>
      </c>
      <c r="R255" t="str">
        <f t="shared" si="50"/>
        <v>-0.333248928819872-13.2430650487844i</v>
      </c>
      <c r="S255" t="str">
        <f t="shared" si="51"/>
        <v>0.0163441348785832i</v>
      </c>
      <c r="T255" t="str">
        <f t="shared" si="52"/>
        <v>0.216446441363183-0.00544666544077536i</v>
      </c>
      <c r="U255" t="str">
        <f t="shared" si="53"/>
        <v>0.00005-0.0117440188231918i</v>
      </c>
      <c r="V255" t="str">
        <f t="shared" si="54"/>
        <v>0.00002-0.131533010819748i</v>
      </c>
      <c r="W255" t="str">
        <f t="shared" si="55"/>
        <v>0.0000422735756897738-0.0107814080033493i</v>
      </c>
      <c r="X255" t="str">
        <f t="shared" si="56"/>
        <v>0.0009161848112181-0.0107031487410414i</v>
      </c>
      <c r="Y255" t="str">
        <f t="shared" si="57"/>
        <v>0.009+0.0608212337734984i</v>
      </c>
      <c r="Z255" t="str">
        <f t="shared" si="58"/>
        <v>-2.42439225636448-0.699047846319835i</v>
      </c>
      <c r="AA255" t="str">
        <f t="shared" si="59"/>
        <v>45.5889789033321-230.414455228313i</v>
      </c>
      <c r="AB255" t="str">
        <f t="shared" si="60"/>
        <v>0.72345130449884-0.0182049526593323i</v>
      </c>
      <c r="AC255" t="str">
        <f t="shared" si="61"/>
        <v>4.63192383082033-0.838073387820741i</v>
      </c>
      <c r="AD255" t="str">
        <f t="shared" si="62"/>
        <v>0.151925597012635+0.0235582127667262i</v>
      </c>
      <c r="AE255" t="str">
        <f t="shared" si="63"/>
        <v>-0.351858923043259-0.163317609997976i</v>
      </c>
      <c r="AF255" t="str">
        <f t="shared" si="64"/>
        <v>-3.03976715337768-0.257305891616027i</v>
      </c>
      <c r="AG255" t="str">
        <f t="shared" si="65"/>
        <v>1.04472251386434-0.12283332887801i</v>
      </c>
      <c r="AH255" t="str">
        <f t="shared" si="66"/>
        <v>0.904988714696698+0.66825941579218i</v>
      </c>
      <c r="AI255">
        <f t="shared" si="67"/>
        <v>1.0228796291770215</v>
      </c>
      <c r="AJ255">
        <f t="shared" si="68"/>
        <v>36.442805291784424</v>
      </c>
      <c r="AK255"/>
      <c r="AL255"/>
      <c r="AM255"/>
      <c r="AN255"/>
    </row>
    <row r="256" spans="1:40" x14ac:dyDescent="0.35">
      <c r="A256"/>
      <c r="B256">
        <f t="shared" si="69"/>
        <v>12200</v>
      </c>
      <c r="C256" s="237" t="str">
        <f t="shared" si="37"/>
        <v>-0.000216670079448823+0.0847049553184269i</v>
      </c>
      <c r="D256" s="208" t="str">
        <f t="shared" si="38"/>
        <v>-2.51532233946157+0.649404657441273i</v>
      </c>
      <c r="E256" t="str">
        <f t="shared" si="39"/>
        <v>20500</v>
      </c>
      <c r="F256" t="str">
        <f t="shared" si="40"/>
        <v>0.327868852459016</v>
      </c>
      <c r="G256" t="str">
        <f t="shared" si="35"/>
        <v>0.327868852459016</v>
      </c>
      <c r="H256" t="str">
        <f t="shared" si="41"/>
        <v>0.528264283892935+0.918542003409292i</v>
      </c>
      <c r="I256" t="str">
        <f t="shared" si="42"/>
        <v>47.9092879672444i</v>
      </c>
      <c r="J256" t="str">
        <f t="shared" si="36"/>
        <v>-2.10691790880797+10.4810191100181i</v>
      </c>
      <c r="K256" t="str">
        <f t="shared" si="43"/>
        <v>4.39351092696819-0.883193395356456i</v>
      </c>
      <c r="L256" t="str">
        <f t="shared" si="44"/>
        <v>0.6466640860564-0.162502673727591i</v>
      </c>
      <c r="M256" t="str">
        <f t="shared" si="45"/>
        <v>5.04017501302459-1.04569606908405i</v>
      </c>
      <c r="N256" t="str">
        <f t="shared" si="46"/>
        <v>-0.152174198536767i</v>
      </c>
      <c r="O256" t="str">
        <f t="shared" si="47"/>
        <v>0.988443832994683-0.15158756220343i</v>
      </c>
      <c r="P256" t="str">
        <f t="shared" si="48"/>
        <v>0.011556167005317+0.15158756220343i</v>
      </c>
      <c r="Q256" t="str">
        <f t="shared" si="49"/>
        <v>-0.011556167005317+0.000586636333336998i</v>
      </c>
      <c r="R256" t="str">
        <f t="shared" si="50"/>
        <v>-0.333247527294887-13.1343772758823i</v>
      </c>
      <c r="S256" t="str">
        <f t="shared" si="51"/>
        <v>0.0164792103734475i</v>
      </c>
      <c r="T256" t="str">
        <f t="shared" si="52"/>
        <v>0.216444166253493-0.00549165610872363i</v>
      </c>
      <c r="U256" t="str">
        <f t="shared" si="53"/>
        <v>0.0000499999999999999-0.0116477563738214i</v>
      </c>
      <c r="V256" t="str">
        <f t="shared" si="54"/>
        <v>0.00002-0.1304548713868i</v>
      </c>
      <c r="W256" t="str">
        <f t="shared" si="55"/>
        <v>0.0000422735755788952-0.0106930360316885i</v>
      </c>
      <c r="X256" t="str">
        <f t="shared" si="56"/>
        <v>0.000902009887601051-0.010616566149563i</v>
      </c>
      <c r="Y256" t="str">
        <f t="shared" si="57"/>
        <v>0.009+0.0613238885980728i</v>
      </c>
      <c r="Z256" t="str">
        <f t="shared" si="58"/>
        <v>-2.37999220550053-0.678222066199889i</v>
      </c>
      <c r="AA256" t="str">
        <f t="shared" si="59"/>
        <v>44.515380197252-227.959349990806i</v>
      </c>
      <c r="AB256" t="str">
        <f t="shared" si="60"/>
        <v>0.723443700164656-0.0183553296173107i</v>
      </c>
      <c r="AC256" t="str">
        <f t="shared" si="61"/>
        <v>4.62708876487239-0.8490163071588i</v>
      </c>
      <c r="AD256" t="str">
        <f t="shared" si="62"/>
        <v>0.151961310164128+0.0239161828079393i</v>
      </c>
      <c r="AE256" t="str">
        <f t="shared" si="63"/>
        <v>-0.345446250808659-0.159983842430178i</v>
      </c>
      <c r="AF256" t="str">
        <f t="shared" si="64"/>
        <v>-3.0435866233545-0.269137345968019i</v>
      </c>
      <c r="AG256" t="str">
        <f t="shared" si="65"/>
        <v>1.04422384940348-0.121546435935897i</v>
      </c>
      <c r="AH256" t="str">
        <f t="shared" si="66"/>
        <v>0.888949125508823+0.658810625918487i</v>
      </c>
      <c r="AI256">
        <f t="shared" si="67"/>
        <v>0.87874365532870635</v>
      </c>
      <c r="AJ256">
        <f t="shared" si="68"/>
        <v>36.542578163946004</v>
      </c>
      <c r="AK256"/>
      <c r="AL256"/>
      <c r="AM256"/>
      <c r="AN256"/>
    </row>
    <row r="257" spans="1:40" x14ac:dyDescent="0.35">
      <c r="A257"/>
      <c r="B257">
        <f t="shared" si="69"/>
        <v>12300</v>
      </c>
      <c r="C257" s="237" t="str">
        <f t="shared" si="37"/>
        <v>-0.000213161332819204+0.0840163060472962i</v>
      </c>
      <c r="D257" s="208" t="str">
        <f t="shared" si="38"/>
        <v>-2.51529543907074+0.644125013029271i</v>
      </c>
      <c r="E257" t="str">
        <f t="shared" si="39"/>
        <v>20500</v>
      </c>
      <c r="F257" t="str">
        <f t="shared" si="40"/>
        <v>0.327868852459016</v>
      </c>
      <c r="G257" t="str">
        <f t="shared" si="35"/>
        <v>0.327868852459016</v>
      </c>
      <c r="H257" t="str">
        <f t="shared" si="41"/>
        <v>0.532133997346616+0.924982930901722i</v>
      </c>
      <c r="I257" t="str">
        <f t="shared" si="42"/>
        <v>48.3019870489431i</v>
      </c>
      <c r="J257" t="str">
        <f t="shared" si="36"/>
        <v>-2.15805973141331+10.5669291027232i</v>
      </c>
      <c r="K257" t="str">
        <f t="shared" si="43"/>
        <v>4.38803219097601-0.896157765367256i</v>
      </c>
      <c r="L257" t="str">
        <f t="shared" si="44"/>
        <v>0.646032445030687-0.163674634339807i</v>
      </c>
      <c r="M257" t="str">
        <f t="shared" si="45"/>
        <v>5.0340646360067-1.05983239970706i</v>
      </c>
      <c r="N257" t="str">
        <f t="shared" si="46"/>
        <v>-0.15342152803297i</v>
      </c>
      <c r="O257" t="str">
        <f t="shared" si="47"/>
        <v>0.988253984480503-0.152820359109674i</v>
      </c>
      <c r="P257" t="str">
        <f t="shared" si="48"/>
        <v>0.0117460155194971+0.152820359109674i</v>
      </c>
      <c r="Q257" t="str">
        <f t="shared" si="49"/>
        <v>-0.0117460155194971+0.00060116892329598i</v>
      </c>
      <c r="R257" t="str">
        <f t="shared" si="50"/>
        <v>-0.333246114214021-13.0274556562054i</v>
      </c>
      <c r="S257" t="str">
        <f t="shared" si="51"/>
        <v>0.0166142858683118i</v>
      </c>
      <c r="T257" t="str">
        <f t="shared" si="52"/>
        <v>0.216441872408952-0.00553664620605583i</v>
      </c>
      <c r="U257" t="str">
        <f t="shared" si="53"/>
        <v>0.00005-0.0115530591675301i</v>
      </c>
      <c r="V257" t="str">
        <f t="shared" si="54"/>
        <v>0.00002-0.129394262676338i</v>
      </c>
      <c r="W257" t="str">
        <f t="shared" si="55"/>
        <v>0.0000422735754671039-0.0106061010044937i</v>
      </c>
      <c r="X257" t="str">
        <f t="shared" si="56"/>
        <v>0.000888176331327468-0.0105313639871442i</v>
      </c>
      <c r="Y257" t="str">
        <f t="shared" si="57"/>
        <v>0.009+0.0618265434226471i</v>
      </c>
      <c r="Z257" t="str">
        <f t="shared" si="58"/>
        <v>-2.33681781503699-0.658248649420514i</v>
      </c>
      <c r="AA257" t="str">
        <f t="shared" si="59"/>
        <v>43.4808929006319-225.558295950652i</v>
      </c>
      <c r="AB257" t="str">
        <f t="shared" si="60"/>
        <v>0.723436033211044-0.0185057046680601i</v>
      </c>
      <c r="AC257" t="str">
        <f t="shared" si="61"/>
        <v>4.62221080581406-0.859879860546483i</v>
      </c>
      <c r="AD257" t="str">
        <f t="shared" si="62"/>
        <v>0.151997473983633+0.0242727704939983i</v>
      </c>
      <c r="AE257" t="str">
        <f t="shared" si="63"/>
        <v>-0.339212886650206-0.156773174475735i</v>
      </c>
      <c r="AF257" t="str">
        <f t="shared" si="64"/>
        <v>-3.04742943641736-0.280857917872451i</v>
      </c>
      <c r="AG257" t="str">
        <f t="shared" si="65"/>
        <v>1.04374375650984-0.120288579940408i</v>
      </c>
      <c r="AH257" t="str">
        <f t="shared" si="66"/>
        <v>0.873346135788831+0.649660775491421i</v>
      </c>
      <c r="AI257">
        <f t="shared" si="67"/>
        <v>0.73642331570815778</v>
      </c>
      <c r="AJ257">
        <f t="shared" si="68"/>
        <v>36.644654766198272</v>
      </c>
      <c r="AK257"/>
      <c r="AL257"/>
      <c r="AM257"/>
      <c r="AN257"/>
    </row>
    <row r="258" spans="1:40" x14ac:dyDescent="0.35">
      <c r="A258"/>
      <c r="B258">
        <f t="shared" si="69"/>
        <v>12400</v>
      </c>
      <c r="C258" s="237" t="str">
        <f t="shared" si="37"/>
        <v>-0.00020973713174386+0.0833387638096999i</v>
      </c>
      <c r="D258" s="208" t="str">
        <f t="shared" si="38"/>
        <v>-2.51526918686249+0.638930522541033i</v>
      </c>
      <c r="E258" t="str">
        <f t="shared" si="39"/>
        <v>20500</v>
      </c>
      <c r="F258" t="str">
        <f t="shared" si="40"/>
        <v>0.327868852459016</v>
      </c>
      <c r="G258" t="str">
        <f t="shared" si="35"/>
        <v>0.327868852459016</v>
      </c>
      <c r="H258" t="str">
        <f t="shared" si="41"/>
        <v>0.536026195033592+0.931400137980464i</v>
      </c>
      <c r="I258" t="str">
        <f t="shared" si="42"/>
        <v>48.6946861306418i</v>
      </c>
      <c r="J258" t="str">
        <f t="shared" si="36"/>
        <v>-2.20961903828482+10.6528390954282i</v>
      </c>
      <c r="K258" t="str">
        <f t="shared" si="43"/>
        <v>4.38250256338789-0.909021624437168i</v>
      </c>
      <c r="L258" t="str">
        <f t="shared" si="44"/>
        <v>0.645396895607348-0.16484299460532i</v>
      </c>
      <c r="M258" t="str">
        <f t="shared" si="45"/>
        <v>5.02789945899524-1.07386461904249i</v>
      </c>
      <c r="N258" t="str">
        <f t="shared" si="46"/>
        <v>-0.154668857529173i</v>
      </c>
      <c r="O258" t="str">
        <f t="shared" si="47"/>
        <v>0.988062598410464-0.154052918253316i</v>
      </c>
      <c r="P258" t="str">
        <f t="shared" si="48"/>
        <v>0.011937401589536+0.154052918253316i</v>
      </c>
      <c r="Q258" t="str">
        <f t="shared" si="49"/>
        <v>-0.011937401589536+0.000615939275857014i</v>
      </c>
      <c r="R258" t="str">
        <f t="shared" si="50"/>
        <v>-0.333244689575788-12.9222574602261i</v>
      </c>
      <c r="S258" t="str">
        <f t="shared" si="51"/>
        <v>0.0167493613631762i</v>
      </c>
      <c r="T258" t="str">
        <f t="shared" si="52"/>
        <v>0.216439559829326-0.00558163572806435i</v>
      </c>
      <c r="U258" t="str">
        <f t="shared" si="53"/>
        <v>0.0000500000000000001-0.0114598893355339i</v>
      </c>
      <c r="V258" t="str">
        <f t="shared" si="54"/>
        <v>0.00002-0.12835076055798i</v>
      </c>
      <c r="W258" t="str">
        <f t="shared" si="55"/>
        <v>0.0000422735753544001-0.0105205681569797i</v>
      </c>
      <c r="X258" t="str">
        <f t="shared" si="56"/>
        <v>0.000874673291428515-0.010447509720866i</v>
      </c>
      <c r="Y258" t="str">
        <f t="shared" si="57"/>
        <v>0.009+0.0623291982472215i</v>
      </c>
      <c r="Z258" t="str">
        <f t="shared" si="58"/>
        <v>-2.29482464393622-0.639083346338809i</v>
      </c>
      <c r="AA258" t="str">
        <f t="shared" si="59"/>
        <v>42.4836088427484-223.20954794203i</v>
      </c>
      <c r="AB258" t="str">
        <f t="shared" si="60"/>
        <v>0.723428303637221-0.0186560777958457i</v>
      </c>
      <c r="AC258" t="str">
        <f t="shared" si="61"/>
        <v>4.61729067460436-0.870664943146645i</v>
      </c>
      <c r="AD258" t="str">
        <f t="shared" si="62"/>
        <v>0.152034084548584+0.0246280075909979i</v>
      </c>
      <c r="AE258" t="str">
        <f t="shared" si="63"/>
        <v>-0.33315221443546-0.153679410261737i</v>
      </c>
      <c r="AF258" t="str">
        <f t="shared" si="64"/>
        <v>-3.05129538189608-0.292469615439431i</v>
      </c>
      <c r="AG258" t="str">
        <f t="shared" si="65"/>
        <v>1.04328131013177-0.119058804966927i</v>
      </c>
      <c r="AH258" t="str">
        <f t="shared" si="66"/>
        <v>0.858164402507074+0.640795724602884i</v>
      </c>
      <c r="AI258">
        <f t="shared" si="67"/>
        <v>0.59588142979324255</v>
      </c>
      <c r="AJ258">
        <f t="shared" si="68"/>
        <v>36.748884276296131</v>
      </c>
      <c r="AK258"/>
      <c r="AL258"/>
      <c r="AM258"/>
      <c r="AN258"/>
    </row>
    <row r="259" spans="1:40" x14ac:dyDescent="0.35">
      <c r="A259"/>
      <c r="B259">
        <f t="shared" si="69"/>
        <v>12500</v>
      </c>
      <c r="C259" s="237" t="str">
        <f t="shared" si="37"/>
        <v>-0.000206394781644431+0.0826720620435602i</v>
      </c>
      <c r="D259" s="208" t="str">
        <f t="shared" si="38"/>
        <v>-2.51524356217839+0.633819142333962i</v>
      </c>
      <c r="E259" t="str">
        <f t="shared" si="39"/>
        <v>20500</v>
      </c>
      <c r="F259" t="str">
        <f t="shared" si="40"/>
        <v>0.327868852459016</v>
      </c>
      <c r="G259" t="str">
        <f t="shared" si="35"/>
        <v>0.327868852459016</v>
      </c>
      <c r="H259" t="str">
        <f t="shared" si="41"/>
        <v>0.539940687401968+0.937793523453687i</v>
      </c>
      <c r="I259" t="str">
        <f t="shared" si="42"/>
        <v>49.0873852123405i</v>
      </c>
      <c r="J259" t="str">
        <f t="shared" si="36"/>
        <v>-2.2615958294225+10.7387490881333i</v>
      </c>
      <c r="K259" t="str">
        <f t="shared" si="43"/>
        <v>4.37692295481346-0.921786198659607i</v>
      </c>
      <c r="L259" t="str">
        <f t="shared" si="44"/>
        <v>0.644757464482769-0.166007737246355i</v>
      </c>
      <c r="M259" t="str">
        <f t="shared" si="45"/>
        <v>5.02168041929623-1.08779393590596i</v>
      </c>
      <c r="N259" t="str">
        <f t="shared" si="46"/>
        <v>-0.155916187025376i</v>
      </c>
      <c r="O259" t="str">
        <f t="shared" si="47"/>
        <v>0.987869675082329-0.155285237716703i</v>
      </c>
      <c r="P259" t="str">
        <f t="shared" si="48"/>
        <v>0.012130324917671+0.155285237716703i</v>
      </c>
      <c r="Q259" t="str">
        <f t="shared" si="49"/>
        <v>-0.012130324917671+0.000630949308672996i</v>
      </c>
      <c r="R259" t="str">
        <f t="shared" si="50"/>
        <v>-0.333243253380307-12.8187413257598i</v>
      </c>
      <c r="S259" t="str">
        <f t="shared" si="51"/>
        <v>0.0168844368580405i</v>
      </c>
      <c r="T259" t="str">
        <f t="shared" si="52"/>
        <v>0.216437228514346-0.00562662467006779i</v>
      </c>
      <c r="U259" t="str">
        <f t="shared" si="53"/>
        <v>0.00005-0.0113682102208497i</v>
      </c>
      <c r="V259" t="str">
        <f t="shared" si="54"/>
        <v>0.00002-0.127323954473516i</v>
      </c>
      <c r="W259" t="str">
        <f t="shared" si="55"/>
        <v>0.0000422735752407834-0.010436403836834i</v>
      </c>
      <c r="X259" t="str">
        <f t="shared" si="56"/>
        <v>0.000861490343782792-0.0103649718251251i</v>
      </c>
      <c r="Y259" t="str">
        <f t="shared" si="57"/>
        <v>0.009+0.0628318530717959i</v>
      </c>
      <c r="Z259" t="str">
        <f t="shared" si="58"/>
        <v>-2.25397018323224-0.620684678576717i</v>
      </c>
      <c r="AA259" t="str">
        <f t="shared" si="59"/>
        <v>41.5217350604617-220.911430892028i</v>
      </c>
      <c r="AB259" t="str">
        <f t="shared" si="60"/>
        <v>0.723420511442289-0.0188064489850203i</v>
      </c>
      <c r="AC259" t="str">
        <f t="shared" si="61"/>
        <v>4.61232907606518-0.88137242208148i</v>
      </c>
      <c r="AD259" t="str">
        <f t="shared" si="62"/>
        <v>0.15207113808869+0.0249819248411467i</v>
      </c>
      <c r="AE259" t="str">
        <f t="shared" si="63"/>
        <v>-0.327257912991846-0.150696739177068i</v>
      </c>
      <c r="AF259" t="str">
        <f t="shared" si="64"/>
        <v>-3.05518424958036-0.303974381119725i</v>
      </c>
      <c r="AG259" t="str">
        <f t="shared" si="65"/>
        <v>1.04283564197435-0.11785619464975i</v>
      </c>
      <c r="AH259" t="str">
        <f t="shared" si="66"/>
        <v>0.843389211528964+0.632202182307842i</v>
      </c>
      <c r="AI259">
        <f t="shared" si="67"/>
        <v>0.45708180265269543</v>
      </c>
      <c r="AJ259">
        <f t="shared" si="68"/>
        <v>36.855123997648114</v>
      </c>
      <c r="AK259"/>
      <c r="AL259"/>
      <c r="AM259"/>
      <c r="AN259"/>
    </row>
    <row r="260" spans="1:40" x14ac:dyDescent="0.35">
      <c r="A260"/>
      <c r="B260">
        <f t="shared" si="69"/>
        <v>12600</v>
      </c>
      <c r="C260" s="237" t="str">
        <f t="shared" si="37"/>
        <v>-0.000203131694442915+0.0820159426488238i</v>
      </c>
      <c r="D260" s="208" t="str">
        <f t="shared" si="38"/>
        <v>-2.51521854517652+0.628788893640983i</v>
      </c>
      <c r="E260" t="str">
        <f t="shared" si="39"/>
        <v>20500</v>
      </c>
      <c r="F260" t="str">
        <f t="shared" si="40"/>
        <v>0.327868852459016</v>
      </c>
      <c r="G260" t="str">
        <f t="shared" si="35"/>
        <v>0.327868852459016</v>
      </c>
      <c r="H260" t="str">
        <f t="shared" si="41"/>
        <v>0.543877284522847+0.944162988022283i</v>
      </c>
      <c r="I260" t="str">
        <f t="shared" si="42"/>
        <v>49.4800842940392i</v>
      </c>
      <c r="J260" t="str">
        <f t="shared" si="36"/>
        <v>-2.31399010482634+10.8246590808384i</v>
      </c>
      <c r="K260" t="str">
        <f t="shared" si="43"/>
        <v>4.37129425451937-0.93445267649562i</v>
      </c>
      <c r="L260" t="str">
        <f t="shared" si="44"/>
        <v>0.644114178433222-0.167168845225824i</v>
      </c>
      <c r="M260" t="str">
        <f t="shared" si="45"/>
        <v>5.01540843295259-1.10162152172144i</v>
      </c>
      <c r="N260" t="str">
        <f t="shared" si="46"/>
        <v>-0.157163516521579i</v>
      </c>
      <c r="O260" t="str">
        <f t="shared" si="47"/>
        <v>0.987675214796256-0.156517315582554i</v>
      </c>
      <c r="P260" t="str">
        <f t="shared" si="48"/>
        <v>0.012324785203744+0.156517315582554i</v>
      </c>
      <c r="Q260" t="str">
        <f t="shared" si="49"/>
        <v>-0.012324785203744+0.00064620093902501i</v>
      </c>
      <c r="R260" t="str">
        <f t="shared" si="50"/>
        <v>-0.33324180562612-12.7168672037108i</v>
      </c>
      <c r="S260" t="str">
        <f t="shared" si="51"/>
        <v>0.0170195123529049i</v>
      </c>
      <c r="T260" t="str">
        <f t="shared" si="52"/>
        <v>0.216434878463807-0.00567161302735808i</v>
      </c>
      <c r="U260" t="str">
        <f t="shared" si="53"/>
        <v>0.00005-0.011277986330208i</v>
      </c>
      <c r="V260" t="str">
        <f t="shared" si="54"/>
        <v>0.00002-0.12631344689833i</v>
      </c>
      <c r="W260" t="str">
        <f t="shared" si="55"/>
        <v>0.0000422735751262546-0.0103535754600717i</v>
      </c>
      <c r="X260" t="str">
        <f t="shared" si="56"/>
        <v>0.000848617471166417-0.0102837197432262i</v>
      </c>
      <c r="Y260" t="str">
        <f t="shared" si="57"/>
        <v>0.009+0.0633345078963702i</v>
      </c>
      <c r="Z260" t="str">
        <f t="shared" si="58"/>
        <v>-2.21421376351535-0.603013736910062i</v>
      </c>
      <c r="AA260" t="str">
        <f t="shared" si="59"/>
        <v>40.5935855980767-218.662336743701i</v>
      </c>
      <c r="AB260" t="str">
        <f t="shared" si="60"/>
        <v>0.723412656625562-0.0189568182198479i</v>
      </c>
      <c r="AC260" t="str">
        <f t="shared" si="61"/>
        <v>4.60732669961013-0.892003137586176i</v>
      </c>
      <c r="AD260" t="str">
        <f t="shared" si="62"/>
        <v>0.152108630978709+0.0253345520032203i</v>
      </c>
      <c r="AE260" t="str">
        <f t="shared" si="63"/>
        <v>-0.321523941386131-0.147819707720771i</v>
      </c>
      <c r="AF260" t="str">
        <f t="shared" si="64"/>
        <v>-3.05909582969937-0.3153740943813i</v>
      </c>
      <c r="AG260" t="str">
        <f t="shared" si="65"/>
        <v>1.04240593640505-0.116679870347757i</v>
      </c>
      <c r="AH260" t="str">
        <f t="shared" si="66"/>
        <v>0.829006450822279+0.62386764671997i</v>
      </c>
      <c r="AI260">
        <f t="shared" si="67"/>
        <v>0.31998919774342827</v>
      </c>
      <c r="AJ260">
        <f t="shared" si="68"/>
        <v>36.963238873429042</v>
      </c>
      <c r="AK260"/>
      <c r="AL260"/>
      <c r="AM260"/>
      <c r="AN260"/>
    </row>
    <row r="261" spans="1:40" x14ac:dyDescent="0.35">
      <c r="A261"/>
      <c r="B261">
        <f t="shared" si="69"/>
        <v>12700</v>
      </c>
      <c r="C261" s="237" t="str">
        <f t="shared" si="37"/>
        <v>-0.00019994538355014+0.0813701556543237i</v>
      </c>
      <c r="D261" s="208" t="str">
        <f t="shared" si="38"/>
        <v>-2.51519411679301+0.623837860016482i</v>
      </c>
      <c r="E261" t="str">
        <f t="shared" si="39"/>
        <v>20500</v>
      </c>
      <c r="F261" t="str">
        <f t="shared" si="40"/>
        <v>0.327868852459016</v>
      </c>
      <c r="G261" t="str">
        <f t="shared" ref="G261:G324" si="70">IF($C$11=$C$7,$C$24,F261)</f>
        <v>0.327868852459016</v>
      </c>
      <c r="H261" t="str">
        <f t="shared" si="41"/>
        <v>0.54783579611051+0.950508434275503i</v>
      </c>
      <c r="I261" t="str">
        <f t="shared" si="42"/>
        <v>49.872783375738i</v>
      </c>
      <c r="J261" t="str">
        <f t="shared" ref="J261:J324" si="71">IMSUM(COMPLEX(0,2*PI()*B261*$C$113*$C$112),COMPLEX(0,2*PI()*B261*$C$113*$C$111),COMPLEX(0,2*PI()*B261*$C$28*10^-12*$C$111),COMPLEX(-1*2*PI()*B261*2*PI()*B261*$C$113*$C$112*$C$28*10^-12*$C$111,0),COMPLEX(1,0))</f>
        <v>-2.36680186449635+10.9105690735434i</v>
      </c>
      <c r="K261" t="str">
        <f t="shared" si="43"/>
        <v>4.3656173313814-0.947022210293877i</v>
      </c>
      <c r="L261" t="str">
        <f t="shared" si="44"/>
        <v>0.64346706431235-0.16832630174749i</v>
      </c>
      <c r="M261" t="str">
        <f t="shared" si="45"/>
        <v>5.00908439569375-1.11534851204137i</v>
      </c>
      <c r="N261" t="str">
        <f t="shared" si="46"/>
        <v>-0.158410846017782i</v>
      </c>
      <c r="O261" t="str">
        <f t="shared" si="47"/>
        <v>0.987479217854792-0.157749149933966i</v>
      </c>
      <c r="P261" t="str">
        <f t="shared" si="48"/>
        <v>0.012520782145208+0.157749149933966i</v>
      </c>
      <c r="Q261" t="str">
        <f t="shared" si="49"/>
        <v>-0.012520782145208+0.000661696083815999i</v>
      </c>
      <c r="R261" t="str">
        <f t="shared" si="50"/>
        <v>-0.333240346314357-12.6165963063698i</v>
      </c>
      <c r="S261" t="str">
        <f t="shared" si="51"/>
        <v>0.0171545878477691i</v>
      </c>
      <c r="T261" t="str">
        <f t="shared" si="52"/>
        <v>0.21643250967746-0.00571660079527064i</v>
      </c>
      <c r="U261" t="str">
        <f t="shared" si="53"/>
        <v>0.00005-0.0111891832882379i</v>
      </c>
      <c r="V261" t="str">
        <f t="shared" si="54"/>
        <v>0.00002-0.125318852828264i</v>
      </c>
      <c r="W261" t="str">
        <f t="shared" si="55"/>
        <v>0.0000422735750108129-0.010272051468975i</v>
      </c>
      <c r="X261" t="str">
        <f t="shared" si="56"/>
        <v>0.000836045044380034-0.0102037238507034i</v>
      </c>
      <c r="Y261" t="str">
        <f t="shared" si="57"/>
        <v>0.009+0.0638371627209446i</v>
      </c>
      <c r="Z261" t="str">
        <f t="shared" si="58"/>
        <v>-2.17551646669076-0.586033995876422i</v>
      </c>
      <c r="AA261" t="str">
        <f t="shared" si="59"/>
        <v>39.6975739732067-216.460721497546i</v>
      </c>
      <c r="AB261" t="str">
        <f t="shared" si="60"/>
        <v>0.723404739186208-0.0191071854847373i</v>
      </c>
      <c r="AC261" t="str">
        <f t="shared" si="61"/>
        <v>4.60228421992884-0.902557904112236i</v>
      </c>
      <c r="AD261" t="str">
        <f t="shared" si="62"/>
        <v>0.152146559731607+0.0256859178910808i</v>
      </c>
      <c r="AE261" t="str">
        <f t="shared" si="63"/>
        <v>-0.315944524946998-0.145043193692478i</v>
      </c>
      <c r="AF261" t="str">
        <f t="shared" si="64"/>
        <v>-3.06302991290352-0.326670574259021i</v>
      </c>
      <c r="AG261" t="str">
        <f t="shared" si="65"/>
        <v>1.04199142669605-0.115528989391706i</v>
      </c>
      <c r="AH261" t="str">
        <f t="shared" si="66"/>
        <v>0.815002584560974+0.615780349865271i</v>
      </c>
      <c r="AI261">
        <f t="shared" si="67"/>
        <v>0.18456930997372006</v>
      </c>
      <c r="AJ261">
        <f t="shared" si="68"/>
        <v>37.073101033377235</v>
      </c>
      <c r="AK261"/>
      <c r="AL261"/>
      <c r="AM261"/>
      <c r="AN261"/>
    </row>
    <row r="262" spans="1:40" x14ac:dyDescent="0.35">
      <c r="A262"/>
      <c r="B262">
        <f t="shared" si="69"/>
        <v>12800</v>
      </c>
      <c r="C262" s="237" t="str">
        <f t="shared" ref="C262:C325" si="72">IMPRODUCT(COMPLEX(-1,0),IMDIV(IMPRODUCT(G262,COMPLEX($C$100+$C$101,0)),COMPLEX($C$100,2*PI()*B262*$C$103*$C$102*(2*$C$100+$C$101))))</f>
        <v>-0.000196833459127224+0.0807344589002558i</v>
      </c>
      <c r="D262" s="208" t="str">
        <f t="shared" ref="D262:D325" si="73">IMPRODUCT(COMPLEX($C$106,0),IMSUB(C262,G262))</f>
        <v>-2.51517025870576+0.618964184901961i</v>
      </c>
      <c r="E262" t="str">
        <f t="shared" ref="E262:E325" si="74">IMDIV(COMPLEX($C$20*10^3,0),COMPLEX(1,2*PI()*B262*$C$20*1000*$C$29*10^-12))</f>
        <v>20500</v>
      </c>
      <c r="F262" t="str">
        <f t="shared" ref="F262:F325" si="75">IMDIV(COMPLEX($C$22*1000,0),IMSUM(COMPLEX($C$22*1000,0),E262))</f>
        <v>0.327868852459016</v>
      </c>
      <c r="G262" t="str">
        <f t="shared" si="70"/>
        <v>0.327868852459016</v>
      </c>
      <c r="H262" t="str">
        <f t="shared" ref="H262:H325" si="76">IMPRODUCT(COMPLEX($C$108,0),IMPRODUCT(COMPLEX(-1,0),D262),IMDIV(COMPLEX(0,2*PI()*B262*$C$109*$C$110),COMPLEX(1,2*PI()*B262*$C$109*$C$110)))</f>
        <v>0.55181603154255+0.956829766686573i</v>
      </c>
      <c r="I262" t="str">
        <f t="shared" ref="I262:I325" si="77">COMPLEX(0,2*PI()*B262*$C$113*$C$112*$C$114)</f>
        <v>50.2654824574367i</v>
      </c>
      <c r="J262" t="str">
        <f t="shared" si="71"/>
        <v>-2.42003110843253+10.9964790662485i</v>
      </c>
      <c r="K262" t="str">
        <f t="shared" ref="K262:K325" si="78">IMDIV(I262,J262)</f>
        <v>4.3598930347839-0.959495917743324i</v>
      </c>
      <c r="L262" t="str">
        <f t="shared" ref="L262:L325" si="79">IMDIV(COMPLEX($C$117,0),COMPLEX(1,2*PI()*B262*$C$115*$C$116))</f>
        <v>0.642816149048639-0.169480090256103i</v>
      </c>
      <c r="M262" t="str">
        <f t="shared" ref="M262:M325" si="80">IMSUM(K262,L262)</f>
        <v>5.00270918383254-1.12897600799943i</v>
      </c>
      <c r="N262" t="str">
        <f t="shared" ref="N262:N325" si="81">COMPLEX(0,-2*PI()*B262*$C$43)</f>
        <v>-0.159658175513985i</v>
      </c>
      <c r="O262" t="str">
        <f t="shared" ref="O262:O325" si="82">IMEXP(N262)</f>
        <v>0.987281684562874-0.158980738854411i</v>
      </c>
      <c r="P262" t="str">
        <f t="shared" ref="P262:P325" si="83">IMSUB(COMPLEX(1,0),O262)</f>
        <v>0.012718315437126+0.158980738854411i</v>
      </c>
      <c r="Q262" t="str">
        <f t="shared" ref="Q262:Q325" si="84">IMSUM(COMPLEX(0,2*PI()*B262*$C$43),O262,COMPLEX(-1,0))</f>
        <v>-0.012718315437126+0.00067743665957401i</v>
      </c>
      <c r="R262" t="str">
        <f t="shared" ref="R262:R325" si="85">IMDIV(P262,Q262)</f>
        <v>-0.333238875442182-12.5178910581421i</v>
      </c>
      <c r="S262" t="str">
        <f t="shared" ref="S262:S325" si="86">IMDIV(COMPLEX(0,2*PI()*B262*$C$123),COMPLEX($C$124,0))</f>
        <v>0.0172896633426334i</v>
      </c>
      <c r="T262" t="str">
        <f t="shared" ref="T262:T325" si="87">IMPRODUCT(R262,S262)</f>
        <v>0.216430122155038-0.00576158796907307i</v>
      </c>
      <c r="U262" t="str">
        <f t="shared" ref="U262:U325" si="88">IMDIV(COMPLEX(1,2*PI()*B262*$C$16*10^-3*$C$15*10^-6),COMPLEX(0,2*PI()*B262*$C$15*10^-6))</f>
        <v>0.00005-0.0111017677937985i</v>
      </c>
      <c r="V262" t="str">
        <f t="shared" ref="V262:V325" si="89">IMSUM(COMPLEX($C$18*10^-3,0),IMDIV(COMPLEX(1,0),COMPLEX(0,2*PI()*B262*($C$17*1*10^-6))))</f>
        <v>0.00002-0.124339799290543i</v>
      </c>
      <c r="W262" t="str">
        <f t="shared" ref="W262:W325" si="90">IMDIV(IMPRODUCT(U262,V262),IMSUM(U262,V262))</f>
        <v>0.0000422735748944589-0.010191801292005i</v>
      </c>
      <c r="X262" t="str">
        <f t="shared" ref="X262:X325" si="91">IMDIV(IMPRODUCT(COMPLEX($C$19,0),W262),IMSUM(COMPLEX($C$19,0),W262))</f>
        <v>0.000823763804387396-0.0101249554202844i</v>
      </c>
      <c r="Y262" t="str">
        <f t="shared" ref="Y262:Y325" si="92">COMPLEX($C$13*10^-3,2*PI()*B262*$C$12*0.000001)</f>
        <v>0.009+0.064339817545519i</v>
      </c>
      <c r="Z262" t="str">
        <f t="shared" ref="Z262:Z325" si="93">IMPRODUCT(COMPLEX($C$6,0),IMDIV(X262,IMSUM(X262,Y262)))</f>
        <v>-2.13784104190043-0.569711143565328i</v>
      </c>
      <c r="AA262" t="str">
        <f t="shared" ref="AA262:AA325" si="94">IMDIV(COMPLEX($C$6,0),IMSUM(X262,Y262))</f>
        <v>38.83220624837-214.30510237164i</v>
      </c>
      <c r="AB262" t="str">
        <f t="shared" ref="AB262:AB325" si="95">IMPRODUCT(COMPLEX($C$119,0),T262)</f>
        <v>0.723396759123335-0.0192575507638711i</v>
      </c>
      <c r="AC262" t="str">
        <f t="shared" ref="AC262:AC325" si="96">IMSUM(COMPLEX(1,0),IMPRODUCT(AB262,M262))</f>
        <v>4.59720229763576-0.913037511379327i</v>
      </c>
      <c r="AD262" t="str">
        <f t="shared" ref="AD262:AD325" si="97">IMDIV(AB262,AC262)</f>
        <v>0.15218492099211+0.0260360504104376i</v>
      </c>
      <c r="AE262" t="str">
        <f t="shared" ref="AE262:AE325" si="98">IMPRODUCT(AD262,AA262,X262)</f>
        <v>-0.310514142002052-0.142362382508236i</v>
      </c>
      <c r="AF262" t="str">
        <f t="shared" ref="AF262:AF325" si="99">IMSUB(D262,H262)</f>
        <v>-3.06698629024831-0.337865581784612i</v>
      </c>
      <c r="AG262" t="str">
        <f t="shared" ref="AG262:AG325" si="100">IMSUM(COMPLEX(1,0),IMPRODUCT(AD262,AA262,COMPLEX($C$127,0)))</f>
        <v>1.04159139157208-0.114402743411395i</v>
      </c>
      <c r="AH262" t="str">
        <f t="shared" ref="AH262:AH325" si="101">IMDIV(IMPRODUCT(AE262,AF262),AG262)</f>
        <v>0.801364628149595+0.607929206881378i</v>
      </c>
      <c r="AI262">
        <f t="shared" ref="AI262:AI325" si="102">20*LOG10(IMABS(AH262))</f>
        <v>5.0788739125607496E-2</v>
      </c>
      <c r="AJ262">
        <f t="shared" ref="AJ262:AJ325" si="103">IMARGUMENT(AH262)*180/PI()</f>
        <v>37.184589370891544</v>
      </c>
      <c r="AK262"/>
      <c r="AL262"/>
      <c r="AM262"/>
      <c r="AN262"/>
    </row>
    <row r="263" spans="1:40" x14ac:dyDescent="0.35">
      <c r="A263"/>
      <c r="B263">
        <f t="shared" si="69"/>
        <v>12900</v>
      </c>
      <c r="C263" s="237" t="str">
        <f t="shared" si="72"/>
        <v>-0.000193793623603159+0.0801086177354241i</v>
      </c>
      <c r="D263" s="208" t="str">
        <f t="shared" si="73"/>
        <v>-2.51514695330008+0.614166069304918i</v>
      </c>
      <c r="E263" t="str">
        <f t="shared" si="74"/>
        <v>20500</v>
      </c>
      <c r="F263" t="str">
        <f t="shared" si="75"/>
        <v>0.327868852459016</v>
      </c>
      <c r="G263" t="str">
        <f t="shared" si="70"/>
        <v>0.327868852459016</v>
      </c>
      <c r="H263" t="str">
        <f t="shared" si="76"/>
        <v>0.555817799879894+0.96312689160815i</v>
      </c>
      <c r="I263" t="str">
        <f t="shared" si="77"/>
        <v>50.6581815391354i</v>
      </c>
      <c r="J263" t="str">
        <f t="shared" si="71"/>
        <v>-2.47367783663487+11.0823890589536i</v>
      </c>
      <c r="K263" t="str">
        <f t="shared" si="78"/>
        <v>4.35412219547038-0.971874883262041i</v>
      </c>
      <c r="L263" t="str">
        <f t="shared" si="79"/>
        <v>0.642161459642923-0.170630194437504i</v>
      </c>
      <c r="M263" t="str">
        <f t="shared" si="80"/>
        <v>4.9962836551133-1.14250507769954i</v>
      </c>
      <c r="N263" t="str">
        <f t="shared" si="81"/>
        <v>-0.160905505010188i</v>
      </c>
      <c r="O263" t="str">
        <f t="shared" si="82"/>
        <v>0.98708261522783-0.160212080427747i</v>
      </c>
      <c r="P263" t="str">
        <f t="shared" si="83"/>
        <v>0.01291738477217+0.160212080427747i</v>
      </c>
      <c r="Q263" t="str">
        <f t="shared" si="84"/>
        <v>-0.01291738477217+0.000693424582440982i</v>
      </c>
      <c r="R263" t="str">
        <f t="shared" si="85"/>
        <v>-0.333237393010971-12.4207150485691i</v>
      </c>
      <c r="S263" t="str">
        <f t="shared" si="86"/>
        <v>0.0174247388374978i</v>
      </c>
      <c r="T263" t="str">
        <f t="shared" si="87"/>
        <v>0.216427715896295-0.00580657454410478i</v>
      </c>
      <c r="U263" t="str">
        <f t="shared" si="88"/>
        <v>0.0000499999999999999-0.0110157075783427i</v>
      </c>
      <c r="V263" t="str">
        <f t="shared" si="89"/>
        <v>0.00002-0.123375924877438i</v>
      </c>
      <c r="W263" t="str">
        <f t="shared" si="90"/>
        <v>0.0000422735747771919-0.0101127953055771i</v>
      </c>
      <c r="X263" t="str">
        <f t="shared" si="91"/>
        <v>0.000811764845403671-0.0100473865884098i</v>
      </c>
      <c r="Y263" t="str">
        <f t="shared" si="92"/>
        <v>0.009+0.0648424723700933i</v>
      </c>
      <c r="Z263" t="str">
        <f t="shared" si="93"/>
        <v>-2.101151825479-0.554012925208015i</v>
      </c>
      <c r="AA263" t="str">
        <f t="shared" si="94"/>
        <v>37.9960746539979-212.194055079538i</v>
      </c>
      <c r="AB263" t="str">
        <f t="shared" si="95"/>
        <v>0.723388716436121-0.0194079140416716i</v>
      </c>
      <c r="AC263" t="str">
        <f t="shared" si="96"/>
        <v>4.59208157988301-0.923442725385069i</v>
      </c>
      <c r="AD263" t="str">
        <f t="shared" si="97"/>
        <v>0.152223711530591+0.0263849765938729i</v>
      </c>
      <c r="AE263" t="str">
        <f t="shared" si="98"/>
        <v>-0.305227511299372-0.13977274544652i</v>
      </c>
      <c r="AF263" t="str">
        <f t="shared" si="99"/>
        <v>-3.07096475317997-0.348960822303232i</v>
      </c>
      <c r="AG263" t="str">
        <f t="shared" si="100"/>
        <v>1.04120515203629-0.113300356740476i</v>
      </c>
      <c r="AH263" t="str">
        <f t="shared" si="101"/>
        <v>0.788080124179547+0.600303769186395i</v>
      </c>
      <c r="AI263">
        <f t="shared" si="102"/>
        <v>-8.1385036302246805E-2</v>
      </c>
      <c r="AJ263">
        <f t="shared" si="103"/>
        <v>37.297589148163965</v>
      </c>
      <c r="AK263"/>
      <c r="AL263"/>
      <c r="AM263"/>
      <c r="AN263"/>
    </row>
    <row r="264" spans="1:40" x14ac:dyDescent="0.35">
      <c r="A264"/>
      <c r="B264">
        <f t="shared" si="69"/>
        <v>13000</v>
      </c>
      <c r="C264" s="237" t="str">
        <f t="shared" si="72"/>
        <v>-0.000190823667432815+0.0794924047284579i</v>
      </c>
      <c r="D264" s="208" t="str">
        <f t="shared" si="73"/>
        <v>-2.51512418363611+0.609441769584844i</v>
      </c>
      <c r="E264" t="str">
        <f t="shared" si="74"/>
        <v>20500</v>
      </c>
      <c r="F264" t="str">
        <f t="shared" si="75"/>
        <v>0.327868852459016</v>
      </c>
      <c r="G264" t="str">
        <f t="shared" si="70"/>
        <v>0.327868852459016</v>
      </c>
      <c r="H264" t="str">
        <f t="shared" si="76"/>
        <v>0.559840909886706+0.969399717267632i</v>
      </c>
      <c r="I264" t="str">
        <f t="shared" si="77"/>
        <v>51.0508806208341i</v>
      </c>
      <c r="J264" t="str">
        <f t="shared" si="71"/>
        <v>-2.52774204910337+11.1682990516586i</v>
      </c>
      <c r="K264" t="str">
        <f t="shared" si="78"/>
        <v>4.34830562634725-0.984160159325102i</v>
      </c>
      <c r="L264" t="str">
        <f t="shared" si="79"/>
        <v>0.641503023165867-0.171776598218694i</v>
      </c>
      <c r="M264" t="str">
        <f t="shared" si="80"/>
        <v>4.98980864951312-1.1559367575438i</v>
      </c>
      <c r="N264" t="str">
        <f t="shared" si="81"/>
        <v>-0.162152834506391i</v>
      </c>
      <c r="O264" t="str">
        <f t="shared" si="82"/>
        <v>0.98688201015938-0.161443172738215i</v>
      </c>
      <c r="P264" t="str">
        <f t="shared" si="83"/>
        <v>0.01311798984062+0.161443172738215i</v>
      </c>
      <c r="Q264" t="str">
        <f t="shared" si="84"/>
        <v>-0.01311798984062+0.000709661768175995i</v>
      </c>
      <c r="R264" t="str">
        <f t="shared" si="85"/>
        <v>-0.333235899019858-12.3250329875154i</v>
      </c>
      <c r="S264" t="str">
        <f t="shared" si="86"/>
        <v>0.0175598143323621i</v>
      </c>
      <c r="T264" t="str">
        <f t="shared" si="87"/>
        <v>0.216425290901009-0.00585156051566647i</v>
      </c>
      <c r="U264" t="str">
        <f t="shared" si="88"/>
        <v>0.00005-0.0109309713662016i</v>
      </c>
      <c r="V264" t="str">
        <f t="shared" si="89"/>
        <v>0.00002-0.122426879301458i</v>
      </c>
      <c r="W264" t="str">
        <f t="shared" si="90"/>
        <v>0.0000422735746590126-0.0100350047976022i</v>
      </c>
      <c r="X264" t="str">
        <f t="shared" si="91"/>
        <v>0.000800039598876935-0.00997099032323208i</v>
      </c>
      <c r="Y264" t="str">
        <f t="shared" si="92"/>
        <v>0.009+0.0653451271946677i</v>
      </c>
      <c r="Z264" t="str">
        <f t="shared" si="93"/>
        <v>-2.06541466480595-0.538908999322322i</v>
      </c>
      <c r="AA264" t="str">
        <f t="shared" si="94"/>
        <v>37.1878517138872-210.126211224231i</v>
      </c>
      <c r="AB264" t="str">
        <f t="shared" si="95"/>
        <v>0.723380611123823-0.0195582753024319i</v>
      </c>
      <c r="AC264" t="str">
        <f t="shared" si="96"/>
        <v>4.5869227009395-0.933774289366158i</v>
      </c>
      <c r="AD264" t="str">
        <f t="shared" si="97"/>
        <v>0.152262928237294+0.0267327226342929i</v>
      </c>
      <c r="AE264" t="str">
        <f t="shared" si="98"/>
        <v>-0.300079580083596-0.137270019649305i</v>
      </c>
      <c r="AF264" t="str">
        <f t="shared" si="99"/>
        <v>-3.07496509352282-0.359957947682788i</v>
      </c>
      <c r="AG264" t="str">
        <f t="shared" si="100"/>
        <v>1.04083206844918-0.112221084896541i</v>
      </c>
      <c r="AH264" t="str">
        <f t="shared" si="101"/>
        <v>0.775137119319321+0.592894181277748i</v>
      </c>
      <c r="AI264">
        <f t="shared" si="102"/>
        <v>-0.21198368476955287</v>
      </c>
      <c r="AJ264">
        <f t="shared" si="103"/>
        <v>37.411991627325058</v>
      </c>
      <c r="AK264"/>
      <c r="AL264"/>
      <c r="AM264"/>
      <c r="AN264"/>
    </row>
    <row r="265" spans="1:40" x14ac:dyDescent="0.35">
      <c r="A265"/>
      <c r="B265">
        <f t="shared" si="69"/>
        <v>13100</v>
      </c>
      <c r="C265" s="237" t="str">
        <f t="shared" si="72"/>
        <v>-0.000187921465080744+0.0788855993922558i</v>
      </c>
      <c r="D265" s="208" t="str">
        <f t="shared" si="73"/>
        <v>-2.51510193341808+0.604789595340628i</v>
      </c>
      <c r="E265" t="str">
        <f t="shared" si="74"/>
        <v>20500</v>
      </c>
      <c r="F265" t="str">
        <f t="shared" si="75"/>
        <v>0.327868852459016</v>
      </c>
      <c r="G265" t="str">
        <f t="shared" si="70"/>
        <v>0.327868852459016</v>
      </c>
      <c r="H265" t="str">
        <f t="shared" si="76"/>
        <v>0.563885170050204+0.975648153762353i</v>
      </c>
      <c r="I265" t="str">
        <f t="shared" si="77"/>
        <v>51.4435797025329i</v>
      </c>
      <c r="J265" t="str">
        <f t="shared" si="71"/>
        <v>-2.58222374583805+11.2542090443637i</v>
      </c>
      <c r="K265" t="str">
        <f t="shared" si="78"/>
        <v>4.34244412324404-0.996352767734611i</v>
      </c>
      <c r="L265" t="str">
        <f t="shared" si="79"/>
        <v>0.640840866755483-0.172919285767887i</v>
      </c>
      <c r="M265" t="str">
        <f t="shared" si="80"/>
        <v>4.98328498999952-1.1692720535025i</v>
      </c>
      <c r="N265" t="str">
        <f t="shared" si="81"/>
        <v>-0.163400164002594i</v>
      </c>
      <c r="O265" t="str">
        <f t="shared" si="82"/>
        <v>0.98667986966963-0.162674013870443i</v>
      </c>
      <c r="P265" t="str">
        <f t="shared" si="83"/>
        <v>0.0133201303303701+0.162674013870443i</v>
      </c>
      <c r="Q265" t="str">
        <f t="shared" si="84"/>
        <v>-0.0133201303303701+0.000726150132150993i</v>
      </c>
      <c r="R265" t="str">
        <f t="shared" si="85"/>
        <v>-0.333234393467724-12.2308106624036i</v>
      </c>
      <c r="S265" t="str">
        <f t="shared" si="86"/>
        <v>0.0176948898272265i</v>
      </c>
      <c r="T265" t="str">
        <f t="shared" si="87"/>
        <v>0.216422847168899-0.00589654587905402i</v>
      </c>
      <c r="U265" t="str">
        <f t="shared" si="88"/>
        <v>0.0000499999999999999-0.0108475288366886i</v>
      </c>
      <c r="V265" t="str">
        <f t="shared" si="89"/>
        <v>0.00002-0.121492322970912i</v>
      </c>
      <c r="W265" t="str">
        <f t="shared" si="90"/>
        <v>0.0000422735745399206-0.00995840193269563i</v>
      </c>
      <c r="X265" t="str">
        <f t="shared" si="91"/>
        <v>0.000788579818308696-0.00989574039401451i</v>
      </c>
      <c r="Y265" t="str">
        <f t="shared" si="92"/>
        <v>0.009+0.0658477820192421i</v>
      </c>
      <c r="Z265" t="str">
        <f t="shared" si="93"/>
        <v>-2.03059684590618-0.524370805290404i</v>
      </c>
      <c r="AA265" t="str">
        <f t="shared" si="94"/>
        <v>36.4062848288758-208.100255805761i</v>
      </c>
      <c r="AB265" t="str">
        <f t="shared" si="95"/>
        <v>0.723372443185502-0.0197086345304289i</v>
      </c>
      <c r="AC265" t="str">
        <f t="shared" si="96"/>
        <v>4.58172628273647-0.944032924719505i</v>
      </c>
      <c r="AD265" t="str">
        <f t="shared" si="97"/>
        <v>0.152302568116843+0.0270793139168288i</v>
      </c>
      <c r="AE265" t="str">
        <f t="shared" si="98"/>
        <v>-0.295065512796192-0.134850189720041i</v>
      </c>
      <c r="AF265" t="str">
        <f t="shared" si="99"/>
        <v>-3.07898710346828-0.370858558421725i</v>
      </c>
      <c r="AG265" t="str">
        <f t="shared" si="100"/>
        <v>1.04047153783797-0.111164213133817i</v>
      </c>
      <c r="AH265" t="str">
        <f t="shared" si="101"/>
        <v>0.762524142132412+0.585691140851186i</v>
      </c>
      <c r="AI265">
        <f t="shared" si="102"/>
        <v>-0.34103804684909306</v>
      </c>
      <c r="AJ265">
        <f t="shared" si="103"/>
        <v>37.527693725685751</v>
      </c>
      <c r="AK265"/>
      <c r="AL265"/>
      <c r="AM265"/>
      <c r="AN265"/>
    </row>
    <row r="266" spans="1:40" x14ac:dyDescent="0.35">
      <c r="A266"/>
      <c r="B266">
        <f t="shared" si="69"/>
        <v>13200</v>
      </c>
      <c r="C266" s="237" t="str">
        <f t="shared" si="72"/>
        <v>-0.000185084971217148+0.078287987920954i</v>
      </c>
      <c r="D266" s="208" t="str">
        <f t="shared" si="73"/>
        <v>-2.51508018696512+0.600207907393981i</v>
      </c>
      <c r="E266" t="str">
        <f t="shared" si="74"/>
        <v>20500</v>
      </c>
      <c r="F266" t="str">
        <f t="shared" si="75"/>
        <v>0.327868852459016</v>
      </c>
      <c r="G266" t="str">
        <f t="shared" si="70"/>
        <v>0.327868852459016</v>
      </c>
      <c r="H266" t="str">
        <f t="shared" si="76"/>
        <v>0.56795038860038+0.981872113054678i</v>
      </c>
      <c r="I266" t="str">
        <f t="shared" si="77"/>
        <v>51.8362787842316i</v>
      </c>
      <c r="J266" t="str">
        <f t="shared" si="71"/>
        <v>-2.63712292683889+11.3401190370688i</v>
      </c>
      <c r="K266" t="str">
        <f t="shared" si="78"/>
        <v>4.33653846563289-1.0084537008348i</v>
      </c>
      <c r="L266" t="str">
        <f t="shared" si="79"/>
        <v>0.640175017614631-0.174058241494523i</v>
      </c>
      <c r="M266" t="str">
        <f t="shared" si="80"/>
        <v>4.97671348324752-1.18251194232932i</v>
      </c>
      <c r="N266" t="str">
        <f t="shared" si="81"/>
        <v>-0.164647493498797i</v>
      </c>
      <c r="O266" t="str">
        <f t="shared" si="82"/>
        <v>0.986476194073078-0.163904601909451i</v>
      </c>
      <c r="P266" t="str">
        <f t="shared" si="83"/>
        <v>0.013523805926922+0.163904601909451i</v>
      </c>
      <c r="Q266" t="str">
        <f t="shared" si="84"/>
        <v>-0.013523805926922+0.000742891589346012i</v>
      </c>
      <c r="R266" t="str">
        <f t="shared" si="85"/>
        <v>-0.33323287635415-12.1380148974046i</v>
      </c>
      <c r="S266" t="str">
        <f t="shared" si="86"/>
        <v>0.0178299653220908i</v>
      </c>
      <c r="T266" t="str">
        <f t="shared" si="87"/>
        <v>0.216420384699746-0.00594153062957507i</v>
      </c>
      <c r="U266" t="str">
        <f t="shared" si="88"/>
        <v>0.00005-0.0107653505879258i</v>
      </c>
      <c r="V266" t="str">
        <f t="shared" si="89"/>
        <v>0.00002-0.120571926584769i</v>
      </c>
      <c r="W266" t="str">
        <f t="shared" si="90"/>
        <v>0.0000422735744199163-0.00988295971896967i</v>
      </c>
      <c r="X266" t="str">
        <f t="shared" si="91"/>
        <v>0.000777377564864427-0.00982161134186386i</v>
      </c>
      <c r="Y266" t="str">
        <f t="shared" si="92"/>
        <v>0.009+0.0663504368438164i</v>
      </c>
      <c r="Z266" t="str">
        <f t="shared" si="93"/>
        <v>-1.99666702464906-0.51037144135756i</v>
      </c>
      <c r="AA266" t="str">
        <f t="shared" si="94"/>
        <v>35.6501912788036-206.11492483963i</v>
      </c>
      <c r="AB266" t="str">
        <f t="shared" si="95"/>
        <v>0.723364212620426-0.019858991709979i</v>
      </c>
      <c r="AC266" t="str">
        <f t="shared" si="96"/>
        <v>4.57649293538713-0.954219331884053i</v>
      </c>
      <c r="AD266" t="str">
        <f t="shared" si="97"/>
        <v>0.152342628283075+0.027424775049312i</v>
      </c>
      <c r="AE266" t="str">
        <f t="shared" si="98"/>
        <v>-0.290180680370361-0.132509470776411i</v>
      </c>
      <c r="AF266" t="str">
        <f t="shared" si="99"/>
        <v>-3.0830305755655-0.381664205660697i</v>
      </c>
      <c r="AG266" t="str">
        <f t="shared" si="100"/>
        <v>1.04012299141619-0.110129055065789i</v>
      </c>
      <c r="AH266" t="str">
        <f t="shared" si="101"/>
        <v>0.750230181811265+0.578685861959934i</v>
      </c>
      <c r="AI266">
        <f t="shared" si="102"/>
        <v>-0.46857815981858786</v>
      </c>
      <c r="AJ266">
        <f t="shared" si="103"/>
        <v>37.644597693348459</v>
      </c>
      <c r="AK266"/>
      <c r="AL266"/>
      <c r="AM266"/>
      <c r="AN266"/>
    </row>
    <row r="267" spans="1:40" x14ac:dyDescent="0.35">
      <c r="A267"/>
      <c r="B267">
        <f t="shared" si="69"/>
        <v>13300</v>
      </c>
      <c r="C267" s="237" t="str">
        <f t="shared" si="72"/>
        <v>-0.000182312217113298+0.0776993629387608i</v>
      </c>
      <c r="D267" s="208" t="str">
        <f t="shared" si="73"/>
        <v>-2.51505892918366+0.595695115863833i</v>
      </c>
      <c r="E267" t="str">
        <f t="shared" si="74"/>
        <v>20500</v>
      </c>
      <c r="F267" t="str">
        <f t="shared" si="75"/>
        <v>0.327868852459016</v>
      </c>
      <c r="G267" t="str">
        <f t="shared" si="70"/>
        <v>0.327868852459016</v>
      </c>
      <c r="H267" t="str">
        <f t="shared" si="76"/>
        <v>0.572036373529581+0.988071508966907i</v>
      </c>
      <c r="I267" t="str">
        <f t="shared" si="77"/>
        <v>52.2289778659303i</v>
      </c>
      <c r="J267" t="str">
        <f t="shared" si="71"/>
        <v>-2.69243959210589+11.4260290297739i</v>
      </c>
      <c r="K267" t="str">
        <f t="shared" si="78"/>
        <v>4.33058941730909-1.02046392267467i</v>
      </c>
      <c r="L267" t="str">
        <f t="shared" si="79"/>
        <v>0.639505503008547-0.175193450049257i</v>
      </c>
      <c r="M267" t="str">
        <f t="shared" si="80"/>
        <v>4.97009492031764-1.19565737272393i</v>
      </c>
      <c r="N267" t="str">
        <f t="shared" si="81"/>
        <v>-0.165894822995i</v>
      </c>
      <c r="O267" t="str">
        <f t="shared" si="82"/>
        <v>0.986270983686607-0.165134934940652i</v>
      </c>
      <c r="P267" t="str">
        <f t="shared" si="83"/>
        <v>0.013729016313393+0.165134934940652i</v>
      </c>
      <c r="Q267" t="str">
        <f t="shared" si="84"/>
        <v>-0.013729016313393+0.000759888054347985i</v>
      </c>
      <c r="R267" t="str">
        <f t="shared" si="85"/>
        <v>-0.333231347678494-12.0466135144546i</v>
      </c>
      <c r="S267" t="str">
        <f t="shared" si="86"/>
        <v>0.017965040816955i</v>
      </c>
      <c r="T267" t="str">
        <f t="shared" si="87"/>
        <v>0.216417903493259-0.00598651476253307i</v>
      </c>
      <c r="U267" t="str">
        <f t="shared" si="88"/>
        <v>0.0000500000000000001-0.0106844081023023i</v>
      </c>
      <c r="V267" t="str">
        <f t="shared" si="89"/>
        <v>0.00002-0.119665370745786i</v>
      </c>
      <c r="W267" t="str">
        <f t="shared" si="90"/>
        <v>0.0000422735742989994-0.00980865197632236i</v>
      </c>
      <c r="X267" t="str">
        <f t="shared" si="91"/>
        <v>0.000766425193726952-0.00974857845172658i</v>
      </c>
      <c r="Y267" t="str">
        <f t="shared" si="92"/>
        <v>0.009+0.0668530916683908i</v>
      </c>
      <c r="Z267" t="str">
        <f t="shared" si="93"/>
        <v>-1.96359516139258-0.496885552137901i</v>
      </c>
      <c r="AA267" t="str">
        <f t="shared" si="94"/>
        <v>34.9184536066282-204.169003082718i</v>
      </c>
      <c r="AB267" t="str">
        <f t="shared" si="95"/>
        <v>0.723355919427623-0.0200093468253842i</v>
      </c>
      <c r="AC267" t="str">
        <f t="shared" si="96"/>
        <v>4.57122325767376-0.96433419118285i</v>
      </c>
      <c r="AD267" t="str">
        <f t="shared" si="97"/>
        <v>0.152383105954106+0.0277691298913712i</v>
      </c>
      <c r="AE267" t="str">
        <f t="shared" si="98"/>
        <v>-0.285420650090992-0.130244292829273i</v>
      </c>
      <c r="AF267" t="str">
        <f t="shared" si="99"/>
        <v>-3.08709530271324-0.392376393103074i</v>
      </c>
      <c r="AG267" t="str">
        <f t="shared" si="100"/>
        <v>1.03978589229516-0.109114951354873i</v>
      </c>
      <c r="AH267" t="str">
        <f t="shared" si="101"/>
        <v>0.738244667809281+0.571870040957918i</v>
      </c>
      <c r="AI267">
        <f t="shared" si="102"/>
        <v>-0.5946332816740969</v>
      </c>
      <c r="AJ267">
        <f t="shared" si="103"/>
        <v>37.762610811570731</v>
      </c>
      <c r="AK267"/>
      <c r="AL267"/>
      <c r="AM267"/>
      <c r="AN267"/>
    </row>
    <row r="268" spans="1:40" x14ac:dyDescent="0.35">
      <c r="A268"/>
      <c r="B268">
        <f t="shared" si="69"/>
        <v>13400</v>
      </c>
      <c r="C268" s="237" t="str">
        <f t="shared" si="72"/>
        <v>-0.000179601307224541+0.077119523260036i</v>
      </c>
      <c r="D268" s="208" t="str">
        <f t="shared" si="73"/>
        <v>-2.51503814554118+0.591249678326943i</v>
      </c>
      <c r="E268" t="str">
        <f t="shared" si="74"/>
        <v>20500</v>
      </c>
      <c r="F268" t="str">
        <f t="shared" si="75"/>
        <v>0.327868852459016</v>
      </c>
      <c r="G268" t="str">
        <f t="shared" si="70"/>
        <v>0.327868852459016</v>
      </c>
      <c r="H268" t="str">
        <f t="shared" si="76"/>
        <v>0.576142932612+0.994246257176067i</v>
      </c>
      <c r="I268" t="str">
        <f t="shared" si="77"/>
        <v>52.621676947629i</v>
      </c>
      <c r="J268" t="str">
        <f t="shared" si="71"/>
        <v>-2.74817374163907+11.5119390224789i</v>
      </c>
      <c r="K268" t="str">
        <f t="shared" si="78"/>
        <v>4.32459772703557-1.03238437012082i</v>
      </c>
      <c r="L268" t="str">
        <f t="shared" si="79"/>
        <v>0.638832350262362-0.176324896323919i</v>
      </c>
      <c r="M268" t="str">
        <f t="shared" si="80"/>
        <v>4.96343007729793-1.20870926644474i</v>
      </c>
      <c r="N268" t="str">
        <f t="shared" si="81"/>
        <v>-0.167142152491203i</v>
      </c>
      <c r="O268" t="str">
        <f t="shared" si="82"/>
        <v>0.98606423882949-0.166365011049857i</v>
      </c>
      <c r="P268" t="str">
        <f t="shared" si="83"/>
        <v>0.01393576117051+0.166365011049857i</v>
      </c>
      <c r="Q268" t="str">
        <f t="shared" si="84"/>
        <v>-0.01393576117051+0.000777141441346024i</v>
      </c>
      <c r="R268" t="str">
        <f t="shared" si="85"/>
        <v>-0.333229807440801-11.9565752960312i</v>
      </c>
      <c r="S268" t="str">
        <f t="shared" si="86"/>
        <v>0.0181001163118194i</v>
      </c>
      <c r="T268" t="str">
        <f t="shared" si="87"/>
        <v>0.216415403549191-0.00603149827324368i</v>
      </c>
      <c r="U268" t="str">
        <f t="shared" si="88"/>
        <v>0.00005-0.0106046737134792i</v>
      </c>
      <c r="V268" t="str">
        <f t="shared" si="89"/>
        <v>0.00002-0.118772345590967i</v>
      </c>
      <c r="W268" t="str">
        <f t="shared" si="90"/>
        <v>0.0000422735741771696-0.00973545330614753i</v>
      </c>
      <c r="X268" t="str">
        <f t="shared" si="91"/>
        <v>0.000755715341149757-0.00967661772558911i</v>
      </c>
      <c r="Y268" t="str">
        <f t="shared" si="92"/>
        <v>0.009+0.0673557464929652i</v>
      </c>
      <c r="Z268" t="str">
        <f t="shared" si="93"/>
        <v>-1.93135245892042-0.483889224801202i</v>
      </c>
      <c r="AA268" t="str">
        <f t="shared" si="94"/>
        <v>34.2100153520087-202.261321863239i</v>
      </c>
      <c r="AB268" t="str">
        <f t="shared" si="95"/>
        <v>0.723347563606267-0.0201596998609877i</v>
      </c>
      <c r="AC268" t="str">
        <f t="shared" si="96"/>
        <v>4.5659178375128-0.974378163630446i</v>
      </c>
      <c r="AD268" t="str">
        <f t="shared" si="97"/>
        <v>0.152423998447688+0.0281124015822416i</v>
      </c>
      <c r="AE268" t="str">
        <f t="shared" si="98"/>
        <v>-0.280781175991494-0.128051286371972i</v>
      </c>
      <c r="AF268" t="str">
        <f t="shared" si="99"/>
        <v>-3.09118107815318-0.402996578849124i</v>
      </c>
      <c r="AG268" t="str">
        <f t="shared" si="100"/>
        <v>1.0394597333707-0.108121268466398i</v>
      </c>
      <c r="AH268" t="str">
        <f t="shared" si="101"/>
        <v>0.726557450350837+0.565235824995764i</v>
      </c>
      <c r="AI268">
        <f t="shared" si="102"/>
        <v>-0.71923191453520952</v>
      </c>
      <c r="AJ268">
        <f t="shared" si="103"/>
        <v>37.881645110405081</v>
      </c>
      <c r="AK268"/>
      <c r="AL268"/>
      <c r="AM268"/>
      <c r="AN268"/>
    </row>
    <row r="269" spans="1:40" x14ac:dyDescent="0.35">
      <c r="A269"/>
      <c r="B269">
        <f t="shared" si="69"/>
        <v>13500</v>
      </c>
      <c r="C269" s="237" t="str">
        <f t="shared" si="72"/>
        <v>-0.000176950415949825+0.0765482736600335i</v>
      </c>
      <c r="D269" s="208" t="str">
        <f t="shared" si="73"/>
        <v>-2.51501782204141+0.586870098060257i</v>
      </c>
      <c r="E269" t="str">
        <f t="shared" si="74"/>
        <v>20500</v>
      </c>
      <c r="F269" t="str">
        <f t="shared" si="75"/>
        <v>0.327868852459016</v>
      </c>
      <c r="G269" t="str">
        <f t="shared" si="70"/>
        <v>0.327868852459016</v>
      </c>
      <c r="H269" t="str">
        <f t="shared" si="76"/>
        <v>0.580269873423052+1.00039627520858i</v>
      </c>
      <c r="I269" t="str">
        <f t="shared" si="77"/>
        <v>53.0143760293278i</v>
      </c>
      <c r="J269" t="str">
        <f t="shared" si="71"/>
        <v>-2.8043253754384+11.597849015184i</v>
      </c>
      <c r="K269" t="str">
        <f t="shared" si="78"/>
        <v>4.31856412915289-1.04421595392267i</v>
      </c>
      <c r="L269" t="str">
        <f t="shared" si="79"/>
        <v>0.638155586758643-0.177452565451445i</v>
      </c>
      <c r="M269" t="str">
        <f t="shared" si="80"/>
        <v>4.95671971591153-1.22166851937412i</v>
      </c>
      <c r="N269" t="str">
        <f t="shared" si="81"/>
        <v>-0.168389481987406i</v>
      </c>
      <c r="O269" t="str">
        <f t="shared" si="82"/>
        <v>0.985855959823387-0.167594828323275i</v>
      </c>
      <c r="P269" t="str">
        <f t="shared" si="83"/>
        <v>0.014144040176613+0.167594828323275i</v>
      </c>
      <c r="Q269" t="str">
        <f t="shared" si="84"/>
        <v>-0.014144040176613+0.000794653664131006i</v>
      </c>
      <c r="R269" t="str">
        <f t="shared" si="85"/>
        <v>-0.333228255639852-11.8678699495753i</v>
      </c>
      <c r="S269" t="str">
        <f t="shared" si="86"/>
        <v>0.0182351918066837i</v>
      </c>
      <c r="T269" t="str">
        <f t="shared" si="87"/>
        <v>0.216412884867283-0.00607648115699933i</v>
      </c>
      <c r="U269" t="str">
        <f t="shared" si="88"/>
        <v>0.00005-0.0105261205748608i</v>
      </c>
      <c r="V269" t="str">
        <f t="shared" si="89"/>
        <v>0.00002-0.117892550438441i</v>
      </c>
      <c r="W269" t="str">
        <f t="shared" si="90"/>
        <v>0.0000422735740544273-0.00966333906239017i</v>
      </c>
      <c r="X269" t="str">
        <f t="shared" si="91"/>
        <v>0.000745240912169159-0.00960570585681943i</v>
      </c>
      <c r="Y269" t="str">
        <f t="shared" si="92"/>
        <v>0.009+0.0678584013175395i</v>
      </c>
      <c r="Z269" t="str">
        <f t="shared" si="93"/>
        <v>-1.89991130352-0.471359893193279i</v>
      </c>
      <c r="AA269" t="str">
        <f t="shared" si="94"/>
        <v>33.5238771047237-200.390757010993i</v>
      </c>
      <c r="AB269" t="str">
        <f t="shared" si="95"/>
        <v>0.723339145155492-0.0203100508010549i</v>
      </c>
      <c r="AC269" t="str">
        <f t="shared" si="96"/>
        <v>4.56057725239228-0.984351891704205i</v>
      </c>
      <c r="AD269" t="str">
        <f t="shared" si="97"/>
        <v>0.15246530317678+0.0284546125673439i</v>
      </c>
      <c r="AE269" t="str">
        <f t="shared" si="98"/>
        <v>-0.276258189759569-0.125927269075067i</v>
      </c>
      <c r="AF269" t="str">
        <f t="shared" si="99"/>
        <v>-3.09528769546446-0.413526177148323i</v>
      </c>
      <c r="AG269" t="str">
        <f t="shared" si="100"/>
        <v>1.03914403537011-0.107147397483982i</v>
      </c>
      <c r="AH269" t="str">
        <f t="shared" si="101"/>
        <v>0.715158781794652+0.558775782857659i</v>
      </c>
      <c r="AI269">
        <f t="shared" si="102"/>
        <v>-0.84240182743894054</v>
      </c>
      <c r="AJ269">
        <f t="shared" si="103"/>
        <v>38.001617104246144</v>
      </c>
      <c r="AK269"/>
      <c r="AL269"/>
      <c r="AM269"/>
      <c r="AN269"/>
    </row>
    <row r="270" spans="1:40" x14ac:dyDescent="0.35">
      <c r="A270"/>
      <c r="B270">
        <f t="shared" si="69"/>
        <v>13600</v>
      </c>
      <c r="C270" s="237" t="str">
        <f t="shared" si="72"/>
        <v>-0.000174357784557393+0.0759854246557585i</v>
      </c>
      <c r="D270" s="208" t="str">
        <f t="shared" si="73"/>
        <v>-2.51499794520073+0.582554922360815i</v>
      </c>
      <c r="E270" t="str">
        <f t="shared" si="74"/>
        <v>20500</v>
      </c>
      <c r="F270" t="str">
        <f t="shared" si="75"/>
        <v>0.327868852459016</v>
      </c>
      <c r="G270" t="str">
        <f t="shared" si="70"/>
        <v>0.327868852459016</v>
      </c>
      <c r="H270" t="str">
        <f t="shared" si="76"/>
        <v>0.58441700335861+1.00652148243474i</v>
      </c>
      <c r="I270" t="str">
        <f t="shared" si="77"/>
        <v>53.4070751110265i</v>
      </c>
      <c r="J270" t="str">
        <f t="shared" si="71"/>
        <v>-2.86089449350391+11.683759007889i</v>
      </c>
      <c r="K270" t="str">
        <f t="shared" si="78"/>
        <v>4.31248934415739-1.05595955973276i</v>
      </c>
      <c r="L270" t="str">
        <f t="shared" si="79"/>
        <v>0.637475239934933-0.17857644280578i</v>
      </c>
      <c r="M270" t="str">
        <f t="shared" si="80"/>
        <v>4.94996458409232-1.23453600253854i</v>
      </c>
      <c r="N270" t="str">
        <f t="shared" si="81"/>
        <v>-0.169636811483609i</v>
      </c>
      <c r="O270" t="str">
        <f t="shared" si="82"/>
        <v>0.985646146992346-0.168824384847519i</v>
      </c>
      <c r="P270" t="str">
        <f t="shared" si="83"/>
        <v>0.014353853007654+0.168824384847519i</v>
      </c>
      <c r="Q270" t="str">
        <f t="shared" si="84"/>
        <v>-0.014353853007654+0.000812426636090019i</v>
      </c>
      <c r="R270" t="str">
        <f t="shared" si="85"/>
        <v>-0.333226692275262-11.780468073486i</v>
      </c>
      <c r="S270" t="str">
        <f t="shared" si="86"/>
        <v>0.0183702673015481i</v>
      </c>
      <c r="T270" t="str">
        <f t="shared" si="87"/>
        <v>0.216410347447291-0.00612146340910728i</v>
      </c>
      <c r="U270" t="str">
        <f t="shared" si="88"/>
        <v>0.00005-0.0104487226294574i</v>
      </c>
      <c r="V270" t="str">
        <f t="shared" si="89"/>
        <v>0.00002-0.117025693449923i</v>
      </c>
      <c r="W270" t="str">
        <f t="shared" si="90"/>
        <v>0.0000422735739307726-0.00959228532387942i</v>
      </c>
      <c r="X270" t="str">
        <f t="shared" si="91"/>
        <v>0.000734995068937666-0.00953582020559645i</v>
      </c>
      <c r="Y270" t="str">
        <f t="shared" si="92"/>
        <v>0.009+0.0683610561421139i</v>
      </c>
      <c r="Z270" t="str">
        <f t="shared" si="93"/>
        <v>-1.86924520905361-0.459276249213523i</v>
      </c>
      <c r="AA270" t="str">
        <f t="shared" si="94"/>
        <v>32.8590928510698-198.556226884155i</v>
      </c>
      <c r="AB270" t="str">
        <f t="shared" si="95"/>
        <v>0.723330664074484-0.0204603996299006i</v>
      </c>
      <c r="AC270" t="str">
        <f t="shared" si="96"/>
        <v>4.55520206978724-0.994256000084444i</v>
      </c>
      <c r="AD270" t="str">
        <f t="shared" si="97"/>
        <v>0.152507017645364+0.0287957846236913i</v>
      </c>
      <c r="AE270" t="str">
        <f t="shared" si="98"/>
        <v>-0.271847792125523-0.123869233491678i</v>
      </c>
      <c r="AF270" t="str">
        <f t="shared" si="99"/>
        <v>-3.09941494855934-0.423966560073925i</v>
      </c>
      <c r="AG270" t="str">
        <f t="shared" si="100"/>
        <v>1.03883834504584-0.106192752983585i</v>
      </c>
      <c r="AH270" t="str">
        <f t="shared" si="101"/>
        <v>0.704039298825139+0.55248287794709i</v>
      </c>
      <c r="AI270">
        <f t="shared" si="102"/>
        <v>-0.96417007850855385</v>
      </c>
      <c r="AJ270">
        <f t="shared" si="103"/>
        <v>38.122447544016843</v>
      </c>
      <c r="AK270"/>
      <c r="AL270"/>
      <c r="AM270"/>
      <c r="AN270"/>
    </row>
    <row r="271" spans="1:40" x14ac:dyDescent="0.35">
      <c r="A271"/>
      <c r="B271">
        <f t="shared" si="69"/>
        <v>13700</v>
      </c>
      <c r="C271" s="237" t="str">
        <f t="shared" si="72"/>
        <v>-0.000171821718266972+0.0754307922964204i</v>
      </c>
      <c r="D271" s="208" t="str">
        <f t="shared" si="73"/>
        <v>-2.51497850202584+0.578302740939223i</v>
      </c>
      <c r="E271" t="str">
        <f t="shared" si="74"/>
        <v>20500</v>
      </c>
      <c r="F271" t="str">
        <f t="shared" si="75"/>
        <v>0.327868852459016</v>
      </c>
      <c r="G271" t="str">
        <f t="shared" si="70"/>
        <v>0.327868852459016</v>
      </c>
      <c r="H271" t="str">
        <f t="shared" si="76"/>
        <v>0.588584129654161+1.01262180006312i</v>
      </c>
      <c r="I271" t="str">
        <f t="shared" si="77"/>
        <v>53.7997741927252i</v>
      </c>
      <c r="J271" t="str">
        <f t="shared" si="71"/>
        <v>-2.91788109583558+11.7696690005941i</v>
      </c>
      <c r="K271" t="str">
        <f t="shared" si="78"/>
        <v>4.30637407924855-1.06761604908357i</v>
      </c>
      <c r="L271" t="str">
        <f t="shared" si="79"/>
        <v>0.636791337281307-0.179696514001756i</v>
      </c>
      <c r="M271" t="str">
        <f t="shared" si="80"/>
        <v>4.94316541652986-1.24731256308533i</v>
      </c>
      <c r="N271" t="str">
        <f t="shared" si="81"/>
        <v>-0.170884140979812i</v>
      </c>
      <c r="O271" t="str">
        <f t="shared" si="82"/>
        <v>0.985434800662799-0.170053678709607i</v>
      </c>
      <c r="P271" t="str">
        <f t="shared" si="83"/>
        <v>0.014565199337201+0.170053678709607i</v>
      </c>
      <c r="Q271" t="str">
        <f t="shared" si="84"/>
        <v>-0.014565199337201+0.000830462270205001i</v>
      </c>
      <c r="R271" t="str">
        <f t="shared" si="85"/>
        <v>-0.333225117346417-11.6943411246015i</v>
      </c>
      <c r="S271" t="str">
        <f t="shared" si="86"/>
        <v>0.0185053427964124i</v>
      </c>
      <c r="T271" t="str">
        <f t="shared" si="87"/>
        <v>0.216407791288934-0.00616644502487019i</v>
      </c>
      <c r="U271" t="str">
        <f t="shared" si="88"/>
        <v>0.00005-0.0103724545810672i</v>
      </c>
      <c r="V271" t="str">
        <f t="shared" si="89"/>
        <v>0.00002-0.116171491307953i</v>
      </c>
      <c r="W271" t="str">
        <f t="shared" si="90"/>
        <v>0.0000422735738062051-0.00952226886787249i</v>
      </c>
      <c r="X271" t="str">
        <f t="shared" si="91"/>
        <v>0.000724971219642778-0.00946693877537291i</v>
      </c>
      <c r="Y271" t="str">
        <f t="shared" si="92"/>
        <v>0.009+0.0688637109666883i</v>
      </c>
      <c r="Z271" t="str">
        <f t="shared" si="93"/>
        <v>-1.8393287638773-0.447618160836164i</v>
      </c>
      <c r="AA271" t="str">
        <f t="shared" si="94"/>
        <v>32.2147665888612-196.756690488723i</v>
      </c>
      <c r="AB271" t="str">
        <f t="shared" si="95"/>
        <v>0.723322120362301-0.0206107463318246i</v>
      </c>
      <c r="AC271" t="str">
        <f t="shared" si="96"/>
        <v>4.54979284755173-1.00409109636176i</v>
      </c>
      <c r="AD271" t="str">
        <f t="shared" si="97"/>
        <v>0.152549139444453+0.0291359388841916i</v>
      </c>
      <c r="AE271" t="str">
        <f t="shared" si="98"/>
        <v>-0.267546244707335-0.12187433568753i</v>
      </c>
      <c r="AF271" t="str">
        <f t="shared" si="99"/>
        <v>-3.10356263168-0.434319059123897i</v>
      </c>
      <c r="AG271" t="str">
        <f t="shared" si="100"/>
        <v>1.03854223350341-0.10525677196344i</v>
      </c>
      <c r="AH271" t="str">
        <f t="shared" si="101"/>
        <v>0.693190005443909+0.546350443246126i</v>
      </c>
      <c r="AI271">
        <f t="shared" si="102"/>
        <v>-1.0845630364974506</v>
      </c>
      <c r="AJ271">
        <f t="shared" si="103"/>
        <v>38.244061184837605</v>
      </c>
      <c r="AK271"/>
      <c r="AL271"/>
      <c r="AM271"/>
      <c r="AN271"/>
    </row>
    <row r="272" spans="1:40" x14ac:dyDescent="0.35">
      <c r="A272"/>
      <c r="B272">
        <f t="shared" si="69"/>
        <v>13800</v>
      </c>
      <c r="C272" s="237" t="str">
        <f t="shared" si="72"/>
        <v>-0.000169340583479441+0.0748841979629974i</v>
      </c>
      <c r="D272" s="208" t="str">
        <f t="shared" si="73"/>
        <v>-2.51495947999246+0.57411218438298i</v>
      </c>
      <c r="E272" t="str">
        <f t="shared" si="74"/>
        <v>20500</v>
      </c>
      <c r="F272" t="str">
        <f t="shared" si="75"/>
        <v>0.327868852459016</v>
      </c>
      <c r="G272" t="str">
        <f t="shared" si="70"/>
        <v>0.327868852459016</v>
      </c>
      <c r="H272" t="str">
        <f t="shared" si="76"/>
        <v>0.592771059403784+1.01869715113474i</v>
      </c>
      <c r="I272" t="str">
        <f t="shared" si="77"/>
        <v>54.1924732744239i</v>
      </c>
      <c r="J272" t="str">
        <f t="shared" si="71"/>
        <v>-2.97528518243341+11.8555789932992i</v>
      </c>
      <c r="K272" t="str">
        <f t="shared" si="78"/>
        <v>4.30021902884812-1.07918626032363i</v>
      </c>
      <c r="L272" t="str">
        <f t="shared" si="79"/>
        <v>0.636103906337932-0.180812764894938i</v>
      </c>
      <c r="M272" t="str">
        <f t="shared" si="80"/>
        <v>4.93632293518605-1.25999902521857i</v>
      </c>
      <c r="N272" t="str">
        <f t="shared" si="81"/>
        <v>-0.172131470476015i</v>
      </c>
      <c r="O272" t="str">
        <f t="shared" si="82"/>
        <v>0.985221921163565-0.171282707996966i</v>
      </c>
      <c r="P272" t="str">
        <f t="shared" si="83"/>
        <v>0.014778078836435+0.171282707996966i</v>
      </c>
      <c r="Q272" t="str">
        <f t="shared" si="84"/>
        <v>-0.014778078836435+0.000848762479049026i</v>
      </c>
      <c r="R272" t="str">
        <f t="shared" si="85"/>
        <v>-0.33322353085276-11.6094613870985i</v>
      </c>
      <c r="S272" t="str">
        <f t="shared" si="86"/>
        <v>0.0186404182912768i</v>
      </c>
      <c r="T272" t="str">
        <f t="shared" si="87"/>
        <v>0.216405216391943-0.00621142599959163i</v>
      </c>
      <c r="U272" t="str">
        <f t="shared" si="88"/>
        <v>0.0000499999999999999-0.0102972918667117i</v>
      </c>
      <c r="V272" t="str">
        <f t="shared" si="89"/>
        <v>0.00002-0.115329668907171i</v>
      </c>
      <c r="W272" t="str">
        <f t="shared" si="90"/>
        <v>0.0000422735736807249-0.00945326714474986i</v>
      </c>
      <c r="X272" t="str">
        <f t="shared" si="91"/>
        <v>0.000715163007978019-0.009399040190322i</v>
      </c>
      <c r="Y272" t="str">
        <f t="shared" si="92"/>
        <v>0.009+0.0693663657912626i</v>
      </c>
      <c r="Z272" t="str">
        <f t="shared" si="93"/>
        <v>-1.81013758046694-0.436366596219008i</v>
      </c>
      <c r="AA272" t="str">
        <f t="shared" si="94"/>
        <v>31.5900491888837-194.991145686786i</v>
      </c>
      <c r="AB272" t="str">
        <f t="shared" si="95"/>
        <v>0.723313514018047-0.0207610908911295i</v>
      </c>
      <c r="AC272" t="str">
        <f t="shared" si="96"/>
        <v>4.544350134292-1.01385777171552i</v>
      </c>
      <c r="AD272" t="str">
        <f t="shared" si="97"/>
        <v>0.152591666248324+0.029475095860901i</v>
      </c>
      <c r="AE272" t="str">
        <f t="shared" si="98"/>
        <v>-0.263349962288109-0.119939884717851i</v>
      </c>
      <c r="AF272" t="str">
        <f t="shared" si="99"/>
        <v>-3.10773053939624-0.44458496675176i</v>
      </c>
      <c r="AG272" t="str">
        <f t="shared" si="100"/>
        <v>1.03825529465255-0.104338912827243i</v>
      </c>
      <c r="AH272" t="str">
        <f t="shared" si="101"/>
        <v>0.682602256733217+0.540372158088522i</v>
      </c>
      <c r="AI272">
        <f t="shared" si="102"/>
        <v>-1.2036064017068888</v>
      </c>
      <c r="AJ272">
        <f t="shared" si="103"/>
        <v>38.366386568094256</v>
      </c>
      <c r="AK272"/>
      <c r="AL272"/>
      <c r="AM272"/>
      <c r="AN272"/>
    </row>
    <row r="273" spans="1:40" x14ac:dyDescent="0.35">
      <c r="A273"/>
      <c r="B273">
        <f t="shared" si="69"/>
        <v>13900</v>
      </c>
      <c r="C273" s="237" t="str">
        <f t="shared" si="72"/>
        <v>-0.000166912805145486+0.074345468176452i</v>
      </c>
      <c r="D273" s="208" t="str">
        <f t="shared" si="73"/>
        <v>-2.51494086702524+0.569981922686132i</v>
      </c>
      <c r="E273" t="str">
        <f t="shared" si="74"/>
        <v>20500</v>
      </c>
      <c r="F273" t="str">
        <f t="shared" si="75"/>
        <v>0.327868852459016</v>
      </c>
      <c r="G273" t="str">
        <f t="shared" si="70"/>
        <v>0.327868852459016</v>
      </c>
      <c r="H273" t="str">
        <f t="shared" si="76"/>
        <v>0.596977599579059+1.02474746051718i</v>
      </c>
      <c r="I273" t="str">
        <f t="shared" si="77"/>
        <v>54.5851723561227i</v>
      </c>
      <c r="J273" t="str">
        <f t="shared" si="71"/>
        <v>-3.03310675329741+11.9414889860042i</v>
      </c>
      <c r="K273" t="str">
        <f t="shared" si="78"/>
        <v>4.29402487509201-1.09067100951426i</v>
      </c>
      <c r="L273" t="str">
        <f t="shared" si="79"/>
        <v>0.635412974692639-0.181925181581444i</v>
      </c>
      <c r="M273" t="str">
        <f t="shared" si="80"/>
        <v>4.92943784978465-1.2725961910957i</v>
      </c>
      <c r="N273" t="str">
        <f t="shared" si="81"/>
        <v>-0.173378799972218i</v>
      </c>
      <c r="O273" t="str">
        <f t="shared" si="82"/>
        <v>0.985007508825849-0.172511470797435i</v>
      </c>
      <c r="P273" t="str">
        <f t="shared" si="83"/>
        <v>0.014992491174151+0.172511470797435i</v>
      </c>
      <c r="Q273" t="str">
        <f t="shared" si="84"/>
        <v>-0.014992491174151+0.000867329174782994i</v>
      </c>
      <c r="R273" t="str">
        <f t="shared" si="85"/>
        <v>-0.333221932794085-11.5258019427322i</v>
      </c>
      <c r="S273" t="str">
        <f t="shared" si="86"/>
        <v>0.018775493786141i</v>
      </c>
      <c r="T273" t="str">
        <f t="shared" si="87"/>
        <v>0.21640262275606-0.00625640632858124i</v>
      </c>
      <c r="U273" t="str">
        <f t="shared" si="88"/>
        <v>0.00005-0.0102232106302605i</v>
      </c>
      <c r="V273" t="str">
        <f t="shared" si="89"/>
        <v>0.00002-0.114499959058917i</v>
      </c>
      <c r="W273" t="str">
        <f t="shared" si="90"/>
        <v>0.0000422735735543327-0.0093852582538017i</v>
      </c>
      <c r="X273" t="str">
        <f t="shared" si="91"/>
        <v>0.00070556430313507-0.00933210367372098i</v>
      </c>
      <c r="Y273" t="str">
        <f t="shared" si="92"/>
        <v>0.009+0.069869020615837i</v>
      </c>
      <c r="Z273" t="str">
        <f t="shared" si="93"/>
        <v>-1.78164824761554-0.425503553394554i</v>
      </c>
      <c r="AA273" t="str">
        <f t="shared" si="94"/>
        <v>30.9841354826697-193.258627489776i</v>
      </c>
      <c r="AB273" t="str">
        <f t="shared" si="95"/>
        <v>0.723304845040857-0.0209114332921382i</v>
      </c>
      <c r="AC273" t="str">
        <f t="shared" si="96"/>
        <v>4.53887446971909-1.02355660156357i</v>
      </c>
      <c r="AD273" t="str">
        <f t="shared" si="97"/>
        <v>0.152634595810924+0.0298132754672756i</v>
      </c>
      <c r="AE273" t="str">
        <f t="shared" si="98"/>
        <v>-0.259255505502383-0.118063332880441i</v>
      </c>
      <c r="AF273" t="str">
        <f t="shared" si="99"/>
        <v>-3.1119184666043-0.454765537831048i</v>
      </c>
      <c r="AG273" t="str">
        <f t="shared" si="100"/>
        <v>1.0379771437713-0.103438654417969i</v>
      </c>
      <c r="AH273" t="str">
        <f t="shared" si="101"/>
        <v>0.672267743362269+0.534542026600919i</v>
      </c>
      <c r="AI273">
        <f t="shared" si="102"/>
        <v>-1.3213252262819211</v>
      </c>
      <c r="AJ273">
        <f t="shared" si="103"/>
        <v>38.489355816912983</v>
      </c>
      <c r="AK273"/>
      <c r="AL273"/>
      <c r="AM273"/>
      <c r="AN273"/>
    </row>
    <row r="274" spans="1:40" x14ac:dyDescent="0.35">
      <c r="A274"/>
      <c r="B274">
        <f t="shared" ref="B274:B337" si="104">B273+100</f>
        <v>14000</v>
      </c>
      <c r="C274" s="237" t="str">
        <f t="shared" si="72"/>
        <v>-0.000164536864265364+0.0738144344141655i</v>
      </c>
      <c r="D274" s="208" t="str">
        <f t="shared" si="73"/>
        <v>-2.51492265147849+0.565910663841936i</v>
      </c>
      <c r="E274" t="str">
        <f t="shared" si="74"/>
        <v>20500</v>
      </c>
      <c r="F274" t="str">
        <f t="shared" si="75"/>
        <v>0.327868852459016</v>
      </c>
      <c r="G274" t="str">
        <f t="shared" si="70"/>
        <v>0.327868852459016</v>
      </c>
      <c r="H274" t="str">
        <f t="shared" si="76"/>
        <v>0.601203557047799+1.03077265489847i</v>
      </c>
      <c r="I274" t="str">
        <f t="shared" si="77"/>
        <v>54.9778714378214i</v>
      </c>
      <c r="J274" t="str">
        <f t="shared" si="71"/>
        <v>-3.09134580842758+12.0273989787093i</v>
      </c>
      <c r="K274" t="str">
        <f t="shared" si="78"/>
        <v>4.2877922882966-1.10207109128895i</v>
      </c>
      <c r="L274" t="str">
        <f t="shared" si="79"/>
        <v>0.634718569978507-0.183033750397741i</v>
      </c>
      <c r="M274" t="str">
        <f t="shared" si="80"/>
        <v>4.92251085827511-1.28510484168669i</v>
      </c>
      <c r="N274" t="str">
        <f t="shared" si="81"/>
        <v>-0.174626129468421i</v>
      </c>
      <c r="O274" t="str">
        <f t="shared" si="82"/>
        <v>0.984791563983241-0.173739965199267i</v>
      </c>
      <c r="P274" t="str">
        <f t="shared" si="83"/>
        <v>0.015208436016759+0.173739965199267i</v>
      </c>
      <c r="Q274" t="str">
        <f t="shared" si="84"/>
        <v>-0.015208436016759+0.000886164269153999i</v>
      </c>
      <c r="R274" t="str">
        <f t="shared" si="85"/>
        <v>-0.333220323169534-11.4433366423501i</v>
      </c>
      <c r="S274" t="str">
        <f t="shared" si="86"/>
        <v>0.0189105692810053i</v>
      </c>
      <c r="T274" t="str">
        <f t="shared" si="87"/>
        <v>0.216400010381028-0.00630138600713645i</v>
      </c>
      <c r="U274" t="str">
        <f t="shared" si="88"/>
        <v>0.00005-0.0101501876971872i</v>
      </c>
      <c r="V274" t="str">
        <f t="shared" si="89"/>
        <v>0.00002-0.113682102208497i</v>
      </c>
      <c r="W274" t="str">
        <f t="shared" si="90"/>
        <v>0.0000422735734270275-0.0093182209200529i</v>
      </c>
      <c r="X274" t="str">
        <f t="shared" si="91"/>
        <v>0.000696169190287655-0.00926610902722576i</v>
      </c>
      <c r="Y274" t="str">
        <f t="shared" si="92"/>
        <v>0.009+0.0703716754404114i</v>
      </c>
      <c r="Z274" t="str">
        <f t="shared" si="93"/>
        <v>-1.75383828507064-0.415011995084437i</v>
      </c>
      <c r="AA274" t="str">
        <f t="shared" si="94"/>
        <v>30.3962615582766-191.55820643294i</v>
      </c>
      <c r="AB274" t="str">
        <f t="shared" si="95"/>
        <v>0.723296113429874-0.0210617735191327i</v>
      </c>
      <c r="AC274" t="str">
        <f t="shared" si="96"/>
        <v>4.53336638498279-1.03318814618436i</v>
      </c>
      <c r="AD274" t="str">
        <f t="shared" si="97"/>
        <v>0.152677925962462+0.0301504970394789i</v>
      </c>
      <c r="AE274" t="str">
        <f t="shared" si="98"/>
        <v>-0.255259573909005-0.116242266680783i</v>
      </c>
      <c r="AF274" t="str">
        <f t="shared" si="99"/>
        <v>-3.11612620852629-0.464861991056534i</v>
      </c>
      <c r="AG274" t="str">
        <f t="shared" si="100"/>
        <v>1.03770741617378-0.10255549509983i</v>
      </c>
      <c r="AH274" t="str">
        <f t="shared" si="101"/>
        <v>0.662178476807174+0.528854357679159i</v>
      </c>
      <c r="AI274">
        <f t="shared" si="102"/>
        <v>-1.437743933891789</v>
      </c>
      <c r="AJ274">
        <f t="shared" si="103"/>
        <v>38.612904444124311</v>
      </c>
      <c r="AK274"/>
      <c r="AL274"/>
      <c r="AM274"/>
      <c r="AN274"/>
    </row>
    <row r="275" spans="1:40" x14ac:dyDescent="0.35">
      <c r="A275"/>
      <c r="B275">
        <f t="shared" si="104"/>
        <v>14100</v>
      </c>
      <c r="C275" s="237" t="str">
        <f t="shared" si="72"/>
        <v>-0.000162211295512335+0.0732909329341842i</v>
      </c>
      <c r="D275" s="208" t="str">
        <f t="shared" si="73"/>
        <v>-2.51490482211805+0.561897152495412i</v>
      </c>
      <c r="E275" t="str">
        <f t="shared" si="74"/>
        <v>20500</v>
      </c>
      <c r="F275" t="str">
        <f t="shared" si="75"/>
        <v>0.327868852459016</v>
      </c>
      <c r="G275" t="str">
        <f t="shared" si="70"/>
        <v>0.327868852459016</v>
      </c>
      <c r="H275" t="str">
        <f t="shared" si="76"/>
        <v>0.605448738592701+1.0367726627809i</v>
      </c>
      <c r="I275" t="str">
        <f t="shared" si="77"/>
        <v>55.3705705195201i</v>
      </c>
      <c r="J275" t="str">
        <f t="shared" si="71"/>
        <v>-3.15000234782392+12.1133089714144i</v>
      </c>
      <c r="K275" t="str">
        <f t="shared" si="78"/>
        <v>4.28152192740143-1.11338727967733i</v>
      </c>
      <c r="L275" t="str">
        <f t="shared" si="79"/>
        <v>0.634020719871456-0.18413845792041i</v>
      </c>
      <c r="M275" t="str">
        <f t="shared" si="80"/>
        <v>4.91554264727289-1.29752573759774i</v>
      </c>
      <c r="N275" t="str">
        <f t="shared" si="81"/>
        <v>-0.175873458964624i</v>
      </c>
      <c r="O275" t="str">
        <f t="shared" si="82"/>
        <v>0.984574086971713-0.174968189291132i</v>
      </c>
      <c r="P275" t="str">
        <f t="shared" si="83"/>
        <v>0.015425913028287+0.174968189291132i</v>
      </c>
      <c r="Q275" t="str">
        <f t="shared" si="84"/>
        <v>-0.015425913028287+0.000905269673491998i</v>
      </c>
      <c r="R275" t="str">
        <f t="shared" si="85"/>
        <v>-0.333218701978138-11.362040078618i</v>
      </c>
      <c r="S275" t="str">
        <f t="shared" si="86"/>
        <v>0.0190456447758697i</v>
      </c>
      <c r="T275" t="str">
        <f t="shared" si="87"/>
        <v>0.216397379266553-0.00634636503055201i</v>
      </c>
      <c r="U275" t="str">
        <f t="shared" si="88"/>
        <v>0.00005-0.0100782005503986i</v>
      </c>
      <c r="V275" t="str">
        <f t="shared" si="89"/>
        <v>0.00002-0.112875846164465i</v>
      </c>
      <c r="W275" t="str">
        <f t="shared" si="90"/>
        <v>0.0000422735732988096-0.00925213447207368i</v>
      </c>
      <c r="X275" t="str">
        <f t="shared" si="91"/>
        <v>0.000686971961539974-0.00920103661099558i</v>
      </c>
      <c r="Y275" t="str">
        <f t="shared" si="92"/>
        <v>0.009+0.0708743302649857i</v>
      </c>
      <c r="Z275" t="str">
        <f t="shared" si="93"/>
        <v>-1.72668610048631-0.404875788219815i</v>
      </c>
      <c r="AA275" t="str">
        <f t="shared" si="94"/>
        <v>29.8257022473802-189.888987027349i</v>
      </c>
      <c r="AB275" t="str">
        <f t="shared" si="95"/>
        <v>0.723287319184114-0.0212121115563863i</v>
      </c>
      <c r="AC275" t="str">
        <f t="shared" si="96"/>
        <v>4.52782640298799-1.04275295131359i</v>
      </c>
      <c r="AD275" t="str">
        <f t="shared" si="97"/>
        <v>0.152721654606161+0.0304867793567767i</v>
      </c>
      <c r="AE275" t="str">
        <f t="shared" si="98"/>
        <v>-0.251358999429371-0.114474398450843i</v>
      </c>
      <c r="AF275" t="str">
        <f t="shared" si="99"/>
        <v>-3.12035356071075-0.474875510285488i</v>
      </c>
      <c r="AG275" t="str">
        <f t="shared" si="100"/>
        <v>1.0374457659734-0.101688951885955i</v>
      </c>
      <c r="AH275" t="str">
        <f t="shared" si="101"/>
        <v>0.652326775255567+0.523303746378184i</v>
      </c>
      <c r="AI275">
        <f t="shared" si="102"/>
        <v>-1.5528863388023479</v>
      </c>
      <c r="AJ275">
        <f t="shared" si="103"/>
        <v>38.736971171856091</v>
      </c>
      <c r="AK275"/>
      <c r="AL275"/>
      <c r="AM275"/>
      <c r="AN275"/>
    </row>
    <row r="276" spans="1:40" x14ac:dyDescent="0.35">
      <c r="A276"/>
      <c r="B276">
        <f t="shared" si="104"/>
        <v>14200</v>
      </c>
      <c r="C276" s="237" t="str">
        <f t="shared" si="72"/>
        <v>-0.000159934684972845+0.0727748046068904i</v>
      </c>
      <c r="D276" s="208" t="str">
        <f t="shared" si="73"/>
        <v>-2.51488736810392+0.557940168652827i</v>
      </c>
      <c r="E276" t="str">
        <f t="shared" si="74"/>
        <v>20500</v>
      </c>
      <c r="F276" t="str">
        <f t="shared" si="75"/>
        <v>0.327868852459016</v>
      </c>
      <c r="G276" t="str">
        <f t="shared" si="70"/>
        <v>0.327868852459016</v>
      </c>
      <c r="H276" t="str">
        <f t="shared" si="76"/>
        <v>0.609712950929804+1.0427474144746i</v>
      </c>
      <c r="I276" t="str">
        <f t="shared" si="77"/>
        <v>55.7632696012188i</v>
      </c>
      <c r="J276" t="str">
        <f t="shared" si="71"/>
        <v>-3.20907637148642+12.1992189641195i</v>
      </c>
      <c r="K276" t="str">
        <f t="shared" si="78"/>
        <v>4.27521444038882-1.12462032889493i</v>
      </c>
      <c r="L276" t="str">
        <f t="shared" si="79"/>
        <v>0.633319452087845-0.185239290965889i</v>
      </c>
      <c r="M276" t="str">
        <f t="shared" si="80"/>
        <v>4.90853389247666-1.30985961986082i</v>
      </c>
      <c r="N276" t="str">
        <f t="shared" si="81"/>
        <v>-0.177120788460827i</v>
      </c>
      <c r="O276" t="str">
        <f t="shared" si="82"/>
        <v>0.984355078129624-0.176196141162121i</v>
      </c>
      <c r="P276" t="str">
        <f t="shared" si="83"/>
        <v>0.015644921870376+0.176196141162121i</v>
      </c>
      <c r="Q276" t="str">
        <f t="shared" si="84"/>
        <v>-0.015644921870376+0.000924647298705977i</v>
      </c>
      <c r="R276" t="str">
        <f t="shared" si="85"/>
        <v>-0.333217069218984-11.2818875599035i</v>
      </c>
      <c r="S276" t="str">
        <f t="shared" si="86"/>
        <v>0.019180720270734i</v>
      </c>
      <c r="T276" t="str">
        <f t="shared" si="87"/>
        <v>0.216394729412383-0.00639134339412314i</v>
      </c>
      <c r="U276" t="str">
        <f t="shared" si="88"/>
        <v>0.00005-0.010007227307086i</v>
      </c>
      <c r="V276" t="str">
        <f t="shared" si="89"/>
        <v>0.00002-0.112080945839363i</v>
      </c>
      <c r="W276" t="str">
        <f t="shared" si="90"/>
        <v>0.0000422735731696794-0.00918697882072818i</v>
      </c>
      <c r="X276" t="str">
        <f t="shared" si="91"/>
        <v>0.000677967107313833-0.00913686732462641i</v>
      </c>
      <c r="Y276" t="str">
        <f t="shared" si="92"/>
        <v>0.009+0.0713769850895601i</v>
      </c>
      <c r="Z276" t="str">
        <f t="shared" si="93"/>
        <v>-1.7001709485691-0.395079647787592i</v>
      </c>
      <c r="AA276" t="str">
        <f t="shared" si="94"/>
        <v>29.2717687884772-188.250106285844i</v>
      </c>
      <c r="AB276" t="str">
        <f t="shared" si="95"/>
        <v>0.723278462302735-0.0213624473881737i</v>
      </c>
      <c r="AC276" t="str">
        <f t="shared" si="96"/>
        <v>4.52225503869621-1.05225154871648i</v>
      </c>
      <c r="AD276" t="str">
        <f t="shared" si="97"/>
        <v>0.152765779715184+0.0308221406610882i</v>
      </c>
      <c r="AE276" t="str">
        <f t="shared" si="98"/>
        <v>-0.247550740130819-0.112757558568564i</v>
      </c>
      <c r="AF276" t="str">
        <f t="shared" si="99"/>
        <v>-3.12460031903372-0.484807245821773i</v>
      </c>
      <c r="AG276" t="str">
        <f t="shared" si="100"/>
        <v>1.03719186493364-0.100838559609478i</v>
      </c>
      <c r="AH276" t="str">
        <f t="shared" si="101"/>
        <v>0.642705250166941+0.517885056604655i</v>
      </c>
      <c r="AI276">
        <f t="shared" si="102"/>
        <v>-1.6667756643506879</v>
      </c>
      <c r="AJ276">
        <f t="shared" si="103"/>
        <v>38.861497761981198</v>
      </c>
      <c r="AK276"/>
      <c r="AL276"/>
      <c r="AM276"/>
      <c r="AN276"/>
    </row>
    <row r="277" spans="1:40" x14ac:dyDescent="0.35">
      <c r="A277"/>
      <c r="B277">
        <f t="shared" si="104"/>
        <v>14300</v>
      </c>
      <c r="C277" s="237" t="str">
        <f t="shared" si="72"/>
        <v>-0.000157705667996928+0.0722658947537374i</v>
      </c>
      <c r="D277" s="208" t="str">
        <f t="shared" si="73"/>
        <v>-2.51487027897377+0.55403852644532i</v>
      </c>
      <c r="E277" t="str">
        <f t="shared" si="74"/>
        <v>20500</v>
      </c>
      <c r="F277" t="str">
        <f t="shared" si="75"/>
        <v>0.327868852459016</v>
      </c>
      <c r="G277" t="str">
        <f t="shared" si="70"/>
        <v>0.327868852459016</v>
      </c>
      <c r="H277" t="str">
        <f t="shared" si="76"/>
        <v>0.613996000726866+1.04869684209107i</v>
      </c>
      <c r="I277" t="str">
        <f t="shared" si="77"/>
        <v>56.1559686829176i</v>
      </c>
      <c r="J277" t="str">
        <f t="shared" si="71"/>
        <v>-3.26856787941508+12.2851289568245i</v>
      </c>
      <c r="K277" t="str">
        <f t="shared" si="78"/>
        <v>4.26887046468222-1.1357709741006i</v>
      </c>
      <c r="L277" t="str">
        <f t="shared" si="79"/>
        <v>0.632614794382092-0.186336236590181i</v>
      </c>
      <c r="M277" t="str">
        <f t="shared" si="80"/>
        <v>4.90148525906431-1.32210721069078i</v>
      </c>
      <c r="N277" t="str">
        <f t="shared" si="81"/>
        <v>-0.17836811795703i</v>
      </c>
      <c r="O277" t="str">
        <f t="shared" si="82"/>
        <v>0.984134537797713-0.177423818901751i</v>
      </c>
      <c r="P277" t="str">
        <f t="shared" si="83"/>
        <v>0.015865462202287+0.177423818901751i</v>
      </c>
      <c r="Q277" t="str">
        <f t="shared" si="84"/>
        <v>-0.015865462202287+0.000944299055279013i</v>
      </c>
      <c r="R277" t="str">
        <f t="shared" si="85"/>
        <v>-0.333215424893117-11.2028550852468i</v>
      </c>
      <c r="S277" t="str">
        <f t="shared" si="86"/>
        <v>0.0193157957655984i</v>
      </c>
      <c r="T277" t="str">
        <f t="shared" si="87"/>
        <v>0.216392060818223-0.00643632109318254i</v>
      </c>
      <c r="U277" t="str">
        <f t="shared" si="88"/>
        <v>0.0000500000000000001-0.00993724669654694i</v>
      </c>
      <c r="V277" t="str">
        <f t="shared" si="89"/>
        <v>0.00002-0.111297163001325i</v>
      </c>
      <c r="W277" t="str">
        <f t="shared" si="90"/>
        <v>0.0000422735730396365-0.00912273443881408i</v>
      </c>
      <c r="X277" t="str">
        <f t="shared" si="91"/>
        <v>0.000669149308150448-0.00907358258885593i</v>
      </c>
      <c r="Y277" t="str">
        <f t="shared" si="92"/>
        <v>0.009+0.0718796399141345i</v>
      </c>
      <c r="Z277" t="str">
        <f t="shared" si="93"/>
        <v>-1.67427289230312-0.385609084656322i</v>
      </c>
      <c r="AA277" t="str">
        <f t="shared" si="94"/>
        <v>28.7338066523231-186.640732319447i</v>
      </c>
      <c r="AB277" t="str">
        <f t="shared" si="95"/>
        <v>0.723269542784751-0.0215127809988949i</v>
      </c>
      <c r="AC277" t="str">
        <f t="shared" si="96"/>
        <v>4.51665279940899-1.06168445673631i</v>
      </c>
      <c r="AD277" t="str">
        <f t="shared" si="97"/>
        <v>0.152810299329694+0.0311565986757003i</v>
      </c>
      <c r="AE277" t="str">
        <f t="shared" si="98"/>
        <v>-0.243831874336092-0.111089688229674i</v>
      </c>
      <c r="AF277" t="str">
        <f t="shared" si="99"/>
        <v>-3.12886627970064-0.49465831564575i</v>
      </c>
      <c r="AG277" t="str">
        <f t="shared" si="100"/>
        <v>1.0369454013996-0.100003870135814i</v>
      </c>
      <c r="AH277" t="str">
        <f t="shared" si="101"/>
        <v>0.633306793460458+0.512593405010566i</v>
      </c>
      <c r="AI277">
        <f t="shared" si="102"/>
        <v>-1.7794345608338005</v>
      </c>
      <c r="AJ277">
        <f t="shared" si="103"/>
        <v>38.986428856674785</v>
      </c>
      <c r="AK277"/>
      <c r="AL277"/>
      <c r="AM277"/>
      <c r="AN277"/>
    </row>
    <row r="278" spans="1:40" x14ac:dyDescent="0.35">
      <c r="A278"/>
      <c r="B278">
        <f t="shared" si="104"/>
        <v>14400</v>
      </c>
      <c r="C278" s="237" t="str">
        <f t="shared" si="72"/>
        <v>-0.000155522927152741+0.0717640529927024i</v>
      </c>
      <c r="D278" s="208" t="str">
        <f t="shared" si="73"/>
        <v>-2.5148535446273+0.550191072944052i</v>
      </c>
      <c r="E278" t="str">
        <f t="shared" si="74"/>
        <v>20500</v>
      </c>
      <c r="F278" t="str">
        <f t="shared" si="75"/>
        <v>0.327868852459016</v>
      </c>
      <c r="G278" t="str">
        <f t="shared" si="70"/>
        <v>0.327868852459016</v>
      </c>
      <c r="H278" t="str">
        <f t="shared" si="76"/>
        <v>0.618297694621579+1.05462087953647i</v>
      </c>
      <c r="I278" t="str">
        <f t="shared" si="77"/>
        <v>56.5486677646163i</v>
      </c>
      <c r="J278" t="str">
        <f t="shared" si="71"/>
        <v>-3.32847687160992+12.3710389495296i</v>
      </c>
      <c r="K278" t="str">
        <f t="shared" si="78"/>
        <v>4.26249062752418-1.1468399321229i</v>
      </c>
      <c r="L278" t="str">
        <f t="shared" si="79"/>
        <v>0.631906774544295-0.187429282088548i</v>
      </c>
      <c r="M278" t="str">
        <f t="shared" si="80"/>
        <v>4.89439740206848-1.33426921421145i</v>
      </c>
      <c r="N278" t="str">
        <f t="shared" si="81"/>
        <v>-0.179615447453233i</v>
      </c>
      <c r="O278" t="str">
        <f t="shared" si="82"/>
        <v>0.983912466319105-0.178651220599961i</v>
      </c>
      <c r="P278" t="str">
        <f t="shared" si="83"/>
        <v>0.016087533680895+0.178651220599961i</v>
      </c>
      <c r="Q278" t="str">
        <f t="shared" si="84"/>
        <v>-0.016087533680895+0.000964226853271993i</v>
      </c>
      <c r="R278" t="str">
        <f t="shared" si="85"/>
        <v>-0.333213768998219-11.1249193203835i</v>
      </c>
      <c r="S278" t="str">
        <f t="shared" si="86"/>
        <v>0.0194508712604626i</v>
      </c>
      <c r="T278" t="str">
        <f t="shared" si="87"/>
        <v>0.216389373483813-0.00648129812299788i</v>
      </c>
      <c r="U278" t="str">
        <f t="shared" si="88"/>
        <v>0.0000500000000000002-0.00986823803893204i</v>
      </c>
      <c r="V278" t="str">
        <f t="shared" si="89"/>
        <v>0.00002-0.110524266036038i</v>
      </c>
      <c r="W278" t="str">
        <f t="shared" si="90"/>
        <v>0.0000422735729086812-0.00905938234155169i</v>
      </c>
      <c r="X278" t="str">
        <f t="shared" si="91"/>
        <v>0.000660513426904377-0.00901116432800417i</v>
      </c>
      <c r="Y278" t="str">
        <f t="shared" si="92"/>
        <v>0.009+0.0723822947387088i</v>
      </c>
      <c r="Z278" t="str">
        <f t="shared" si="93"/>
        <v>-1.6489727661446-0.3764503570661i</v>
      </c>
      <c r="AA278" t="str">
        <f t="shared" si="94"/>
        <v>28.211193516939-185.060063000859i</v>
      </c>
      <c r="AB278" t="str">
        <f t="shared" si="95"/>
        <v>0.723260560629294-0.0216631123727326i</v>
      </c>
      <c r="AC278" t="str">
        <f t="shared" si="96"/>
        <v>4.51102018503967-1.0710521808188i</v>
      </c>
      <c r="AD278" t="str">
        <f t="shared" si="97"/>
        <v>0.15285521155407+0.0314901706232387i</v>
      </c>
      <c r="AE278" t="str">
        <f t="shared" si="98"/>
        <v>-0.240199595040744-0.109468832727912i</v>
      </c>
      <c r="AF278" t="str">
        <f t="shared" si="99"/>
        <v>-3.13315123924888-0.504429806592418i</v>
      </c>
      <c r="AG278" t="str">
        <f t="shared" si="100"/>
        <v>1.03670607930386-0.0991844516139974i</v>
      </c>
      <c r="AH278" t="str">
        <f t="shared" si="101"/>
        <v>0.624124565302424+0.507424145995313i</v>
      </c>
      <c r="AI278">
        <f t="shared" si="102"/>
        <v>-1.8908851228221921</v>
      </c>
      <c r="AJ278">
        <f t="shared" si="103"/>
        <v>39.111711828427381</v>
      </c>
      <c r="AK278"/>
      <c r="AL278"/>
      <c r="AM278"/>
      <c r="AN278"/>
    </row>
    <row r="279" spans="1:40" x14ac:dyDescent="0.35">
      <c r="A279"/>
      <c r="B279">
        <f t="shared" si="104"/>
        <v>14500</v>
      </c>
      <c r="C279" s="237" t="str">
        <f t="shared" si="72"/>
        <v>-0.000153385190279501+0.0712691330901347i</v>
      </c>
      <c r="D279" s="208" t="str">
        <f t="shared" si="73"/>
        <v>-2.51483715531127+0.546396687024366i</v>
      </c>
      <c r="E279" t="str">
        <f t="shared" si="74"/>
        <v>20500</v>
      </c>
      <c r="F279" t="str">
        <f t="shared" si="75"/>
        <v>0.327868852459016</v>
      </c>
      <c r="G279" t="str">
        <f t="shared" si="70"/>
        <v>0.327868852459016</v>
      </c>
      <c r="H279" t="str">
        <f t="shared" si="76"/>
        <v>0.622617839239632+1.06051946250483i</v>
      </c>
      <c r="I279" t="str">
        <f t="shared" si="77"/>
        <v>56.941366846315i</v>
      </c>
      <c r="J279" t="str">
        <f t="shared" si="71"/>
        <v>-3.38880334807092+12.4569489422346i</v>
      </c>
      <c r="K279" t="str">
        <f t="shared" si="78"/>
        <v>4.25607554633556-1.15782790215703i</v>
      </c>
      <c r="L279" t="str">
        <f t="shared" si="79"/>
        <v>0.631195420397873-0.188518414995167i</v>
      </c>
      <c r="M279" t="str">
        <f t="shared" si="80"/>
        <v>4.88727096673343-1.3463463171522i</v>
      </c>
      <c r="N279" t="str">
        <f t="shared" si="81"/>
        <v>-0.180862776949436i</v>
      </c>
      <c r="O279" t="str">
        <f t="shared" si="82"/>
        <v>0.983688864039305-0.179878344347123i</v>
      </c>
      <c r="P279" t="str">
        <f t="shared" si="83"/>
        <v>0.016311135960695+0.179878344347123i</v>
      </c>
      <c r="Q279" t="str">
        <f t="shared" si="84"/>
        <v>-0.016311135960695+0.000984432602313012i</v>
      </c>
      <c r="R279" t="str">
        <f t="shared" si="85"/>
        <v>-0.333212101534513-11.0480575747515i</v>
      </c>
      <c r="S279" t="str">
        <f t="shared" si="86"/>
        <v>0.0195859467553269i</v>
      </c>
      <c r="T279" t="str">
        <f t="shared" si="87"/>
        <v>0.216386667408869-0.00652627447888555i</v>
      </c>
      <c r="U279" t="str">
        <f t="shared" si="88"/>
        <v>0.0000500000000000002-0.00980018122487045i</v>
      </c>
      <c r="V279" t="str">
        <f t="shared" si="89"/>
        <v>0.00002-0.109762029718549i</v>
      </c>
      <c r="W279" t="str">
        <f t="shared" si="90"/>
        <v>0.0000422735727768133-0.00899690406787934i</v>
      </c>
      <c r="X279" t="str">
        <f t="shared" si="91"/>
        <v>0.000652054501308163-0.00894959495311512i</v>
      </c>
      <c r="Y279" t="str">
        <f t="shared" si="92"/>
        <v>0.009+0.0728849495632832i</v>
      </c>
      <c r="Z279" t="str">
        <f t="shared" si="93"/>
        <v>-1.6242521410812-0.367590425494292i</v>
      </c>
      <c r="AA279" t="str">
        <f t="shared" si="94"/>
        <v>27.7033373806129-183.507324691811i</v>
      </c>
      <c r="AB279" t="str">
        <f t="shared" si="95"/>
        <v>0.723251515835413-0.0218134414940321i</v>
      </c>
      <c r="AC279" t="str">
        <f t="shared" si="96"/>
        <v>4.50535768836845-1.08035521401808i</v>
      </c>
      <c r="AD279" t="str">
        <f t="shared" si="97"/>
        <v>0.152900514554244+0.0318228732428596i</v>
      </c>
      <c r="AE279" t="str">
        <f t="shared" si="98"/>
        <v>-0.236651204621355-0.107893135203361i</v>
      </c>
      <c r="AF279" t="str">
        <f t="shared" si="99"/>
        <v>-3.1374549945509-0.514122775480464i</v>
      </c>
      <c r="AG279" t="str">
        <f t="shared" si="100"/>
        <v>1.03647361724087-0.0983798877650592i</v>
      </c>
      <c r="AH279" t="str">
        <f t="shared" si="101"/>
        <v>0.615151982466511+0.502372857730704i</v>
      </c>
      <c r="AI279">
        <f t="shared" si="102"/>
        <v>-2.0011489059140435</v>
      </c>
      <c r="AJ279">
        <f t="shared" si="103"/>
        <v>39.237296638858581</v>
      </c>
      <c r="AK279"/>
      <c r="AL279"/>
      <c r="AM279"/>
      <c r="AN279"/>
    </row>
    <row r="280" spans="1:40" x14ac:dyDescent="0.35">
      <c r="A280"/>
      <c r="B280">
        <f t="shared" si="104"/>
        <v>14600</v>
      </c>
      <c r="C280" s="237" t="str">
        <f t="shared" si="72"/>
        <v>-0.000151291228633451+0.070780992818692i</v>
      </c>
      <c r="D280" s="208" t="str">
        <f t="shared" si="73"/>
        <v>-2.51482110160531+0.542654278276639i</v>
      </c>
      <c r="E280" t="str">
        <f t="shared" si="74"/>
        <v>20500</v>
      </c>
      <c r="F280" t="str">
        <f t="shared" si="75"/>
        <v>0.327868852459016</v>
      </c>
      <c r="G280" t="str">
        <f t="shared" si="70"/>
        <v>0.327868852459016</v>
      </c>
      <c r="H280" t="str">
        <f t="shared" si="76"/>
        <v>0.626956241212668+1.06639252847108i</v>
      </c>
      <c r="I280" t="str">
        <f t="shared" si="77"/>
        <v>57.3340659280137i</v>
      </c>
      <c r="J280" t="str">
        <f t="shared" si="71"/>
        <v>-3.44954730879808+12.5428589349397i</v>
      </c>
      <c r="K280" t="str">
        <f t="shared" si="78"/>
        <v>4.24962582905613-1.16873556643327i</v>
      </c>
      <c r="L280" t="str">
        <f t="shared" si="79"/>
        <v>0.63048075979721-0.189603623082774i</v>
      </c>
      <c r="M280" t="str">
        <f t="shared" si="80"/>
        <v>4.88010658885334-1.35833918951604i</v>
      </c>
      <c r="N280" t="str">
        <f t="shared" si="81"/>
        <v>-0.182110106445639i</v>
      </c>
      <c r="O280" t="str">
        <f t="shared" si="82"/>
        <v>0.9834637313062-0.18110518823404i</v>
      </c>
      <c r="P280" t="str">
        <f t="shared" si="83"/>
        <v>0.0165362686938+0.18110518823404i</v>
      </c>
      <c r="Q280" t="str">
        <f t="shared" si="84"/>
        <v>-0.0165362686938+0.00100491821159898i</v>
      </c>
      <c r="R280" t="str">
        <f t="shared" si="85"/>
        <v>-0.333210422501294-10.9722477794482i</v>
      </c>
      <c r="S280" t="str">
        <f t="shared" si="86"/>
        <v>0.0197210222501913i</v>
      </c>
      <c r="T280" t="str">
        <f t="shared" si="87"/>
        <v>0.21638394259311-0.00657125015614366i</v>
      </c>
      <c r="U280" t="str">
        <f t="shared" si="88"/>
        <v>0.0000499999999999998-0.0097330566959329i</v>
      </c>
      <c r="V280" t="str">
        <f t="shared" si="89"/>
        <v>0.00002-0.109010234994449i</v>
      </c>
      <c r="W280" t="str">
        <f t="shared" si="90"/>
        <v>0.0000422735726440322-0.0089352816625174i</v>
      </c>
      <c r="X280" t="str">
        <f t="shared" si="91"/>
        <v>0.00064376773688777-0.00888885734576696i</v>
      </c>
      <c r="Y280" t="str">
        <f t="shared" si="92"/>
        <v>0.009+0.0733876043878576i</v>
      </c>
      <c r="Z280" t="str">
        <f t="shared" si="93"/>
        <v>-1.60009329145704-0.359016910634032i</v>
      </c>
      <c r="AA280" t="str">
        <f t="shared" si="94"/>
        <v>27.2096748023136-181.981771031157i</v>
      </c>
      <c r="AB280" t="str">
        <f t="shared" si="95"/>
        <v>0.72324240840217-0.0219637683470779i</v>
      </c>
      <c r="AC280" t="str">
        <f t="shared" si="96"/>
        <v>4.4996657952863-1.08959403747926i</v>
      </c>
      <c r="AD280" t="str">
        <f t="shared" si="97"/>
        <v>0.152946206555176+0.0321547228067652i</v>
      </c>
      <c r="AE280" t="str">
        <f t="shared" si="98"/>
        <v>-0.233184109818362-0.1063608308224i</v>
      </c>
      <c r="AF280" t="str">
        <f t="shared" si="99"/>
        <v>-3.14177734281798-0.523738250194441i</v>
      </c>
      <c r="AG280" t="str">
        <f t="shared" si="100"/>
        <v>1.03624774760454-0.0975897772055284i</v>
      </c>
      <c r="AH280" t="str">
        <f t="shared" si="101"/>
        <v>0.606382707240451+0.497435329131472i</v>
      </c>
      <c r="AI280">
        <f t="shared" si="102"/>
        <v>-2.1102469429412487</v>
      </c>
      <c r="AJ280">
        <f t="shared" si="103"/>
        <v>39.363135705779236</v>
      </c>
      <c r="AK280"/>
      <c r="AL280"/>
      <c r="AM280"/>
      <c r="AN280"/>
    </row>
    <row r="281" spans="1:40" x14ac:dyDescent="0.35">
      <c r="A281"/>
      <c r="B281">
        <f t="shared" si="104"/>
        <v>14700</v>
      </c>
      <c r="C281" s="237" t="str">
        <f t="shared" si="72"/>
        <v>-0.000149239855121813+0.0702994938210756i</v>
      </c>
      <c r="D281" s="208" t="str">
        <f t="shared" si="73"/>
        <v>-2.51480537440839+0.53896278596158i</v>
      </c>
      <c r="E281" t="str">
        <f t="shared" si="74"/>
        <v>20500</v>
      </c>
      <c r="F281" t="str">
        <f t="shared" si="75"/>
        <v>0.327868852459016</v>
      </c>
      <c r="G281" t="str">
        <f t="shared" si="70"/>
        <v>0.327868852459016</v>
      </c>
      <c r="H281" t="str">
        <f t="shared" si="76"/>
        <v>0.631312707196054+1.0722400166839i</v>
      </c>
      <c r="I281" t="str">
        <f t="shared" si="77"/>
        <v>57.7267650097124i</v>
      </c>
      <c r="J281" t="str">
        <f t="shared" si="71"/>
        <v>-3.51070875379141+12.6287689276448i</v>
      </c>
      <c r="K281" t="str">
        <f t="shared" si="78"/>
        <v>4.24314207446858-1.1795635908587i</v>
      </c>
      <c r="L281" t="str">
        <f t="shared" si="79"/>
        <v>0.629762820625322-0.190684894362263i</v>
      </c>
      <c r="M281" t="str">
        <f t="shared" si="80"/>
        <v>4.8729048950939-1.37024848522096i</v>
      </c>
      <c r="N281" t="str">
        <f t="shared" si="81"/>
        <v>-0.183357435941842i</v>
      </c>
      <c r="O281" t="str">
        <f t="shared" si="82"/>
        <v>0.983237068470058-0.18233175035195i</v>
      </c>
      <c r="P281" t="str">
        <f t="shared" si="83"/>
        <v>0.016762931529942+0.18233175035195i</v>
      </c>
      <c r="Q281" t="str">
        <f t="shared" si="84"/>
        <v>-0.016762931529942+0.00102568558989199i</v>
      </c>
      <c r="R281" t="str">
        <f t="shared" si="85"/>
        <v>-0.333208731897485-10.8974684660849i</v>
      </c>
      <c r="S281" t="str">
        <f t="shared" si="86"/>
        <v>0.0198560977450556i</v>
      </c>
      <c r="T281" t="str">
        <f t="shared" si="87"/>
        <v>0.216381199036243-0.00661622515006249i</v>
      </c>
      <c r="U281" t="str">
        <f t="shared" si="88"/>
        <v>0.0000499999999999999-0.00966684542589255i</v>
      </c>
      <c r="V281" t="str">
        <f t="shared" si="89"/>
        <v>0.00002-0.108268668769997i</v>
      </c>
      <c r="W281" t="str">
        <f t="shared" si="90"/>
        <v>0.000042273572510339-0.00887449765876605i</v>
      </c>
      <c r="X281" t="str">
        <f t="shared" si="91"/>
        <v>0.000635648500210326-0.00882893484252238i</v>
      </c>
      <c r="Y281" t="str">
        <f t="shared" si="92"/>
        <v>0.009+0.0738902592124319i</v>
      </c>
      <c r="Z281" t="str">
        <f t="shared" si="93"/>
        <v>-1.57647916346939-0.350718054245047i</v>
      </c>
      <c r="AA281" t="str">
        <f t="shared" si="94"/>
        <v>26.7296692598294-180.482681780702i</v>
      </c>
      <c r="AB281" t="str">
        <f t="shared" si="95"/>
        <v>0.723233238328586-0.0221140929161283i</v>
      </c>
      <c r="AC281" t="str">
        <f t="shared" si="96"/>
        <v>4.49394498502562-1.09876912090276i</v>
      </c>
      <c r="AD281" t="str">
        <f t="shared" si="97"/>
        <v>0.152992285838443+0.0324857351360409i</v>
      </c>
      <c r="AE281" t="str">
        <f t="shared" si="98"/>
        <v>-0.229795816978226-0.104870241355715i</v>
      </c>
      <c r="AF281" t="str">
        <f t="shared" si="99"/>
        <v>-3.14611808160444-0.53327723072232i</v>
      </c>
      <c r="AG281" t="str">
        <f t="shared" si="100"/>
        <v>1.03602821578419-0.0968137328041999i</v>
      </c>
      <c r="AH281" t="str">
        <f t="shared" si="101"/>
        <v>0.597810636853925+0.492607547699601i</v>
      </c>
      <c r="AI281">
        <f t="shared" si="102"/>
        <v>-2.2181997596427512</v>
      </c>
      <c r="AJ281">
        <f t="shared" si="103"/>
        <v>39.489183777945712</v>
      </c>
      <c r="AK281"/>
      <c r="AL281"/>
      <c r="AM281"/>
      <c r="AN281"/>
    </row>
    <row r="282" spans="1:40" x14ac:dyDescent="0.35">
      <c r="A282"/>
      <c r="B282">
        <f t="shared" si="104"/>
        <v>14800</v>
      </c>
      <c r="C282" s="237" t="str">
        <f t="shared" si="72"/>
        <v>-0.000147229922619982+0.069824501479289i</v>
      </c>
      <c r="D282" s="208" t="str">
        <f t="shared" si="73"/>
        <v>-2.51478996492588+0.535321178007882i</v>
      </c>
      <c r="E282" t="str">
        <f t="shared" si="74"/>
        <v>20500</v>
      </c>
      <c r="F282" t="str">
        <f t="shared" si="75"/>
        <v>0.327868852459016</v>
      </c>
      <c r="G282" t="str">
        <f t="shared" si="70"/>
        <v>0.327868852459016</v>
      </c>
      <c r="H282" t="str">
        <f t="shared" si="76"/>
        <v>0.635687043886536+1.07806186815851i</v>
      </c>
      <c r="I282" t="str">
        <f t="shared" si="77"/>
        <v>58.1194640914112i</v>
      </c>
      <c r="J282" t="str">
        <f t="shared" si="71"/>
        <v>-3.57228768305091+12.7146789203498i</v>
      </c>
      <c r="K282" t="str">
        <f t="shared" si="78"/>
        <v>4.23662487250609-1.19031262563288i</v>
      </c>
      <c r="L282" t="str">
        <f t="shared" si="79"/>
        <v>0.629041630791525-0.191762217082282i</v>
      </c>
      <c r="M282" t="str">
        <f t="shared" si="80"/>
        <v>4.86566650329762-1.38207484271516i</v>
      </c>
      <c r="N282" t="str">
        <f t="shared" si="81"/>
        <v>-0.184604765438045i</v>
      </c>
      <c r="O282" t="str">
        <f t="shared" si="82"/>
        <v>0.983008875883529-0.183558028792531i</v>
      </c>
      <c r="P282" t="str">
        <f t="shared" si="83"/>
        <v>0.016991124116471+0.183558028792531i</v>
      </c>
      <c r="Q282" t="str">
        <f t="shared" si="84"/>
        <v>-0.016991124116471+0.001046736645514i</v>
      </c>
      <c r="R282" t="str">
        <f t="shared" si="85"/>
        <v>-0.333207029723037-10.8236987465007i</v>
      </c>
      <c r="S282" t="str">
        <f t="shared" si="86"/>
        <v>0.01999117323992i</v>
      </c>
      <c r="T282" t="str">
        <f t="shared" si="87"/>
        <v>0.216378436738-0.00666119945595241i</v>
      </c>
      <c r="U282" t="str">
        <f t="shared" si="88"/>
        <v>0.0000499999999999999-0.00960152890274464i</v>
      </c>
      <c r="V282" t="str">
        <f t="shared" si="89"/>
        <v>0.00002-0.10753712371074i</v>
      </c>
      <c r="W282" t="str">
        <f t="shared" si="90"/>
        <v>0.0000422735723757332-0.00881453506199799i</v>
      </c>
      <c r="X282" t="str">
        <f t="shared" si="91"/>
        <v>0.000627692312445982-0.00876981121998634i</v>
      </c>
      <c r="Y282" t="str">
        <f t="shared" si="92"/>
        <v>0.009+0.0743929140370063i</v>
      </c>
      <c r="Z282" t="str">
        <f t="shared" si="93"/>
        <v>-1.55339334524693-0.342682682656663i</v>
      </c>
      <c r="AA282" t="str">
        <f t="shared" si="94"/>
        <v>26.2628096167613-179.009361725925i</v>
      </c>
      <c r="AB282" t="str">
        <f t="shared" si="95"/>
        <v>0.723224005613764-0.0222644151855085i</v>
      </c>
      <c r="AC282" t="str">
        <f t="shared" si="96"/>
        <v>4.48819573037996-1.10788092299011i</v>
      </c>
      <c r="AD282" t="str">
        <f t="shared" si="97"/>
        <v>0.153038750739945+0.0328159256158479i</v>
      </c>
      <c r="AE282" t="str">
        <f t="shared" si="98"/>
        <v>-0.226483927540435-0.103419770123765i</v>
      </c>
      <c r="AF282" t="str">
        <f t="shared" si="99"/>
        <v>-3.15047700881242-0.542740690150628i</v>
      </c>
      <c r="AG282" t="str">
        <f t="shared" si="100"/>
        <v>1.03581477941446-0.0960513810704461i</v>
      </c>
      <c r="AH282" t="str">
        <f t="shared" si="101"/>
        <v>0.589429893403066+0.487885688176949i</v>
      </c>
      <c r="AI282">
        <f t="shared" si="102"/>
        <v>-2.3250273898209257</v>
      </c>
      <c r="AJ282">
        <f t="shared" si="103"/>
        <v>39.615397817012251</v>
      </c>
      <c r="AK282"/>
      <c r="AL282"/>
      <c r="AM282"/>
      <c r="AN282"/>
    </row>
    <row r="283" spans="1:40" x14ac:dyDescent="0.35">
      <c r="A283"/>
      <c r="B283">
        <f t="shared" si="104"/>
        <v>14900</v>
      </c>
      <c r="C283" s="237" t="str">
        <f t="shared" si="72"/>
        <v>-0.000145260322367508+0.069355884789161i</v>
      </c>
      <c r="D283" s="208" t="str">
        <f t="shared" si="73"/>
        <v>-2.51477486465727+0.531728450050235i</v>
      </c>
      <c r="E283" t="str">
        <f t="shared" si="74"/>
        <v>20500</v>
      </c>
      <c r="F283" t="str">
        <f t="shared" si="75"/>
        <v>0.327868852459016</v>
      </c>
      <c r="G283" t="str">
        <f t="shared" si="70"/>
        <v>0.327868852459016</v>
      </c>
      <c r="H283" t="str">
        <f t="shared" si="76"/>
        <v>0.640079058039738+1.08385802566922i</v>
      </c>
      <c r="I283" t="str">
        <f t="shared" si="77"/>
        <v>58.5121631731099i</v>
      </c>
      <c r="J283" t="str">
        <f t="shared" si="71"/>
        <v>-3.63428409657657+12.8005889130549i</v>
      </c>
      <c r="K283" t="str">
        <f t="shared" si="78"/>
        <v>4.23007480454453-1.2009833058389i</v>
      </c>
      <c r="L283" t="str">
        <f t="shared" si="79"/>
        <v>0.628317218229123-0.192835579728791i</v>
      </c>
      <c r="M283" t="str">
        <f t="shared" si="80"/>
        <v>4.85839202277365-1.39381888556769i</v>
      </c>
      <c r="N283" t="str">
        <f t="shared" si="81"/>
        <v>-0.185852094934248i</v>
      </c>
      <c r="O283" t="str">
        <f t="shared" si="82"/>
        <v>0.982779153901642-0.184784021647901i</v>
      </c>
      <c r="P283" t="str">
        <f t="shared" si="83"/>
        <v>0.0172208460983579+0.184784021647901i</v>
      </c>
      <c r="Q283" t="str">
        <f t="shared" si="84"/>
        <v>-0.0172208460983579+0.001068073286347i</v>
      </c>
      <c r="R283" t="str">
        <f t="shared" si="85"/>
        <v>-0.333205315977064-10.7509182932898i</v>
      </c>
      <c r="S283" t="str">
        <f t="shared" si="86"/>
        <v>0.0201262487347842i</v>
      </c>
      <c r="T283" t="str">
        <f t="shared" si="87"/>
        <v>0.216375655698092-0.00670617306910675i</v>
      </c>
      <c r="U283" t="str">
        <f t="shared" si="88"/>
        <v>0.00005-0.00953708911145106i</v>
      </c>
      <c r="V283" t="str">
        <f t="shared" si="89"/>
        <v>0.00002-0.106815398048252i</v>
      </c>
      <c r="W283" t="str">
        <f t="shared" si="90"/>
        <v>0.000042273572240215-0.00875537733381751i</v>
      </c>
      <c r="X283" t="str">
        <f t="shared" si="91"/>
        <v>0.000619894843227845-0.00871147068044724i</v>
      </c>
      <c r="Y283" t="str">
        <f t="shared" si="92"/>
        <v>0.009+0.0748955688615807i</v>
      </c>
      <c r="Z283" t="str">
        <f t="shared" si="93"/>
        <v>-1.53082003842558-0.334900172721739i</v>
      </c>
      <c r="AA283" t="str">
        <f t="shared" si="94"/>
        <v>25.8086086902393-177.561139628852i</v>
      </c>
      <c r="AB283" t="str">
        <f t="shared" si="95"/>
        <v>0.723214710256739-0.0224147351394871i</v>
      </c>
      <c r="AC283" t="str">
        <f t="shared" si="96"/>
        <v>4.48241849791148-1.11692989187048i</v>
      </c>
      <c r="AD283" t="str">
        <f t="shared" si="97"/>
        <v>0.153085599647714+0.0331453092100138i</v>
      </c>
      <c r="AE283" t="str">
        <f t="shared" si="98"/>
        <v>-0.223246133755767-0.102007897281732i</v>
      </c>
      <c r="AF283" t="str">
        <f t="shared" si="99"/>
        <v>-3.15485392269701-0.552129575618985i</v>
      </c>
      <c r="AG283" t="str">
        <f t="shared" si="100"/>
        <v>1.03560720767504-0.0953023615724037i</v>
      </c>
      <c r="AH283" t="str">
        <f t="shared" si="101"/>
        <v>0.581234814248122+0.483266101946137i</v>
      </c>
      <c r="AI283">
        <f t="shared" si="102"/>
        <v>-2.4307493899942978</v>
      </c>
      <c r="AJ283">
        <f t="shared" si="103"/>
        <v>39.741736886219243</v>
      </c>
      <c r="AK283"/>
      <c r="AL283"/>
      <c r="AM283"/>
      <c r="AN283"/>
    </row>
    <row r="284" spans="1:40" x14ac:dyDescent="0.35">
      <c r="A284"/>
      <c r="B284">
        <f t="shared" si="104"/>
        <v>15000</v>
      </c>
      <c r="C284" s="237" t="str">
        <f t="shared" si="72"/>
        <v>-0.000143329982438694+0.0688935162398887i</v>
      </c>
      <c r="D284" s="208" t="str">
        <f t="shared" si="73"/>
        <v>-2.51476006538449+0.528183624505814i</v>
      </c>
      <c r="E284" t="str">
        <f t="shared" si="74"/>
        <v>20500</v>
      </c>
      <c r="F284" t="str">
        <f t="shared" si="75"/>
        <v>0.327868852459016</v>
      </c>
      <c r="G284" t="str">
        <f t="shared" si="70"/>
        <v>0.327868852459016</v>
      </c>
      <c r="H284" t="str">
        <f t="shared" si="76"/>
        <v>0.644488556487505+1.08962843374194i</v>
      </c>
      <c r="I284" t="str">
        <f t="shared" si="77"/>
        <v>58.9048622548086i</v>
      </c>
      <c r="J284" t="str">
        <f t="shared" si="71"/>
        <v>-3.6966979943684+12.8864989057599i</v>
      </c>
      <c r="K284" t="str">
        <f t="shared" si="78"/>
        <v>4.2234924436806-1.21157625201098i</v>
      </c>
      <c r="L284" t="str">
        <f t="shared" si="79"/>
        <v>0.627589610893108-0.193904971024595i</v>
      </c>
      <c r="M284" t="str">
        <f t="shared" si="80"/>
        <v>4.85108205457371-1.40548122303558i</v>
      </c>
      <c r="N284" t="str">
        <f t="shared" si="81"/>
        <v>-0.187099424430451i</v>
      </c>
      <c r="O284" t="str">
        <f t="shared" si="82"/>
        <v>0.982547902881805-0.186009727010623i</v>
      </c>
      <c r="P284" t="str">
        <f t="shared" si="83"/>
        <v>0.017452097118195+0.186009727010623i</v>
      </c>
      <c r="Q284" t="str">
        <f t="shared" si="84"/>
        <v>-0.017452097118195+0.00108969741982801i</v>
      </c>
      <c r="R284" t="str">
        <f t="shared" si="85"/>
        <v>-0.333203590659154-10.6791073211102i</v>
      </c>
      <c r="S284" t="str">
        <f t="shared" si="86"/>
        <v>0.0202613242296487i</v>
      </c>
      <c r="T284" t="str">
        <f t="shared" si="87"/>
        <v>0.216372855916229-0.00675114598482826i</v>
      </c>
      <c r="U284" t="str">
        <f t="shared" si="88"/>
        <v>0.00005-0.00947350851737473i</v>
      </c>
      <c r="V284" t="str">
        <f t="shared" si="89"/>
        <v>0.00002-0.106103295394597i</v>
      </c>
      <c r="W284" t="str">
        <f t="shared" si="90"/>
        <v>0.000042273572103784-0.00869700837685274i</v>
      </c>
      <c r="X284" t="str">
        <f t="shared" si="91"/>
        <v>0.000612251904793952-0.00865389783807261i</v>
      </c>
      <c r="Y284" t="str">
        <f t="shared" si="92"/>
        <v>0.009+0.075398223686155i</v>
      </c>
      <c r="Z284" t="str">
        <f t="shared" si="93"/>
        <v>-1.5087440311409-0.327360420036901i</v>
      </c>
      <c r="AA284" t="str">
        <f t="shared" si="94"/>
        <v>25.3666019119012-176.137367230475i</v>
      </c>
      <c r="AB284" t="str">
        <f t="shared" si="95"/>
        <v>0.723205352256541-0.0225650527623638i</v>
      </c>
      <c r="AC284" t="str">
        <f t="shared" si="96"/>
        <v>4.47661374814906-1.12591646551141i</v>
      </c>
      <c r="AD284" t="str">
        <f t="shared" si="97"/>
        <v>0.153132830999826+0.0334739004750353i</v>
      </c>
      <c r="AE284" t="str">
        <f t="shared" si="98"/>
        <v>-0.220080214622914-0.100633175418257i</v>
      </c>
      <c r="AF284" t="str">
        <f t="shared" si="99"/>
        <v>-3.159248621872-0.561444809236126i</v>
      </c>
      <c r="AG284" t="str">
        <f t="shared" si="100"/>
        <v>1.03540528063649-0.0945663263834727i</v>
      </c>
      <c r="AH284" t="str">
        <f t="shared" si="101"/>
        <v>0.573219942861677+0.478745307124371i</v>
      </c>
      <c r="AI284">
        <f t="shared" si="102"/>
        <v>-2.5353848535622014</v>
      </c>
      <c r="AJ284">
        <f t="shared" si="103"/>
        <v>39.868162045380267</v>
      </c>
      <c r="AK284"/>
      <c r="AL284"/>
      <c r="AM284"/>
      <c r="AN284"/>
    </row>
    <row r="285" spans="1:40" x14ac:dyDescent="0.35">
      <c r="A285"/>
      <c r="B285">
        <f t="shared" si="104"/>
        <v>15100</v>
      </c>
      <c r="C285" s="237" t="str">
        <f t="shared" si="72"/>
        <v>-0.000141437866283833+0.0684372716983655i</v>
      </c>
      <c r="D285" s="208" t="str">
        <f t="shared" si="73"/>
        <v>-2.51474555916063+0.524685749687469i</v>
      </c>
      <c r="E285" t="str">
        <f t="shared" si="74"/>
        <v>20500</v>
      </c>
      <c r="F285" t="str">
        <f t="shared" si="75"/>
        <v>0.327868852459016</v>
      </c>
      <c r="G285" t="str">
        <f t="shared" si="70"/>
        <v>0.327868852459016</v>
      </c>
      <c r="H285" t="str">
        <f t="shared" si="76"/>
        <v>0.648915346155077+1.09537303864641i</v>
      </c>
      <c r="I285" t="str">
        <f t="shared" si="77"/>
        <v>59.2975613365073i</v>
      </c>
      <c r="J285" t="str">
        <f t="shared" si="71"/>
        <v>-3.75952937642639+12.9724088984651i</v>
      </c>
      <c r="K285" t="str">
        <f t="shared" si="78"/>
        <v>4.21687835499569-1.22209207067923i</v>
      </c>
      <c r="L285" t="str">
        <f t="shared" si="79"/>
        <v>0.626858836757874-0.194970379928858i</v>
      </c>
      <c r="M285" t="str">
        <f t="shared" si="80"/>
        <v>4.84373719175356-1.41706245060809i</v>
      </c>
      <c r="N285" t="str">
        <f t="shared" si="81"/>
        <v>-0.188346753926654i</v>
      </c>
      <c r="O285" t="str">
        <f t="shared" si="82"/>
        <v>0.982315123183806-0.187235142973707i</v>
      </c>
      <c r="P285" t="str">
        <f t="shared" si="83"/>
        <v>0.017684876816194+0.187235142973707i</v>
      </c>
      <c r="Q285" t="str">
        <f t="shared" si="84"/>
        <v>-0.017684876816194+0.00111161095294701i</v>
      </c>
      <c r="R285" t="str">
        <f t="shared" si="85"/>
        <v>-0.3332018537686-10.6082465687354i</v>
      </c>
      <c r="S285" t="str">
        <f t="shared" si="86"/>
        <v>0.0203963997245129i</v>
      </c>
      <c r="T285" t="str">
        <f t="shared" si="87"/>
        <v>0.21637003739212-0.00679611819841306i</v>
      </c>
      <c r="U285" t="str">
        <f t="shared" si="88"/>
        <v>0.0000500000000000001-0.00941077005037226i</v>
      </c>
      <c r="V285" t="str">
        <f t="shared" si="89"/>
        <v>0.00002-0.105400624564169i</v>
      </c>
      <c r="W285" t="str">
        <f t="shared" si="90"/>
        <v>0.0000422735719664407-0.00863941252015264i</v>
      </c>
      <c r="X285" t="str">
        <f t="shared" si="91"/>
        <v>0.000604759446396989-0.00859707770563773i</v>
      </c>
      <c r="Y285" t="str">
        <f t="shared" si="92"/>
        <v>0.009+0.0759008785107294i</v>
      </c>
      <c r="Z285" t="str">
        <f t="shared" si="93"/>
        <v>-1.48715067236196-0.320053809260032i</v>
      </c>
      <c r="AA285" t="str">
        <f t="shared" si="94"/>
        <v>24.9363460752903-174.737418300231i</v>
      </c>
      <c r="AB285" t="str">
        <f t="shared" si="95"/>
        <v>0.723195931612198-0.0227153680384165i</v>
      </c>
      <c r="AC285" t="str">
        <f t="shared" si="96"/>
        <v>4.47078193577588-1.13484107211223i</v>
      </c>
      <c r="AD285" t="str">
        <f t="shared" si="97"/>
        <v>0.153180443282418+0.0338017135735348i</v>
      </c>
      <c r="AE285" t="str">
        <f t="shared" si="98"/>
        <v>-0.216984032031424-0.0992942254445466i</v>
      </c>
      <c r="AF285" t="str">
        <f t="shared" si="99"/>
        <v>-3.16366090531571-0.570687288958941i</v>
      </c>
      <c r="AG285" t="str">
        <f t="shared" si="100"/>
        <v>1.03520878864882-0.0938429395556428i</v>
      </c>
      <c r="AH285" t="str">
        <f t="shared" si="101"/>
        <v>0.565380020105748+0.47431997929959i</v>
      </c>
      <c r="AI285">
        <f t="shared" si="102"/>
        <v>-2.6389524244950118</v>
      </c>
      <c r="AJ285">
        <f t="shared" si="103"/>
        <v>39.994636251776029</v>
      </c>
      <c r="AK285"/>
      <c r="AL285"/>
      <c r="AM285"/>
      <c r="AN285"/>
    </row>
    <row r="286" spans="1:40" x14ac:dyDescent="0.35">
      <c r="A286"/>
      <c r="B286">
        <f t="shared" si="104"/>
        <v>15200</v>
      </c>
      <c r="C286" s="237" t="str">
        <f t="shared" si="72"/>
        <v>-0.000139582971337425+0.0679870302980757i</v>
      </c>
      <c r="D286" s="208" t="str">
        <f t="shared" si="73"/>
        <v>-2.51473133829937+0.521233898951914i</v>
      </c>
      <c r="E286" t="str">
        <f t="shared" si="74"/>
        <v>20500</v>
      </c>
      <c r="F286" t="str">
        <f t="shared" si="75"/>
        <v>0.327868852459016</v>
      </c>
      <c r="G286" t="str">
        <f t="shared" si="70"/>
        <v>0.327868852459016</v>
      </c>
      <c r="H286" t="str">
        <f t="shared" si="76"/>
        <v>0.653359234078171+1.10109178838842i</v>
      </c>
      <c r="I286" t="str">
        <f t="shared" si="77"/>
        <v>59.6902604182061i</v>
      </c>
      <c r="J286" t="str">
        <f t="shared" si="71"/>
        <v>-3.82277824275055+13.0583188911701i</v>
      </c>
      <c r="K286" t="str">
        <f t="shared" si="78"/>
        <v>4.21023309580749-1.23253135489319i</v>
      </c>
      <c r="L286" t="str">
        <f t="shared" si="79"/>
        <v>0.626124923814939-0.196031795636594i</v>
      </c>
      <c r="M286" t="str">
        <f t="shared" si="80"/>
        <v>4.83635801962243-1.42856315052978i</v>
      </c>
      <c r="N286" t="str">
        <f t="shared" si="81"/>
        <v>-0.189594083422857i</v>
      </c>
      <c r="O286" t="str">
        <f t="shared" si="82"/>
        <v>0.98208081516981-0.188460267630612i</v>
      </c>
      <c r="P286" t="str">
        <f t="shared" si="83"/>
        <v>0.0179191848301899+0.188460267630612i</v>
      </c>
      <c r="Q286" t="str">
        <f t="shared" si="84"/>
        <v>-0.0179191848301899+0.001133815792245i</v>
      </c>
      <c r="R286" t="str">
        <f t="shared" si="85"/>
        <v>-0.333200105304074-10.5383172818125i</v>
      </c>
      <c r="S286" t="str">
        <f t="shared" si="86"/>
        <v>0.0205314752193772i</v>
      </c>
      <c r="T286" t="str">
        <f t="shared" si="87"/>
        <v>0.216367200125468-0.00684108970514447i</v>
      </c>
      <c r="U286" t="str">
        <f t="shared" si="88"/>
        <v>0.0000500000000000001-0.00934885708951455i</v>
      </c>
      <c r="V286" t="str">
        <f t="shared" si="89"/>
        <v>0.00002-0.104707199402563i</v>
      </c>
      <c r="W286" t="str">
        <f t="shared" si="90"/>
        <v>0.0000422735718281844-0.00858257450515909i</v>
      </c>
      <c r="X286" t="str">
        <f t="shared" si="91"/>
        <v>0.000597413548967303-0.0085409956817588i</v>
      </c>
      <c r="Y286" t="str">
        <f t="shared" si="92"/>
        <v>0.009+0.0764035333353038i</v>
      </c>
      <c r="Z286" t="str">
        <f t="shared" si="93"/>
        <v>-1.46602584749362-0.312971186369564i</v>
      </c>
      <c r="AA286" t="str">
        <f t="shared" si="94"/>
        <v>24.5174181633762-173.36068773017i</v>
      </c>
      <c r="AB286" t="str">
        <f t="shared" si="95"/>
        <v>0.723186448322717-0.02286568095188i</v>
      </c>
      <c r="AC286" t="str">
        <f t="shared" si="96"/>
        <v>4.46492350980821-1.1437041304821i</v>
      </c>
      <c r="AD286" t="str">
        <f t="shared" si="97"/>
        <v>0.153228435027774+0.0341287622871815i</v>
      </c>
      <c r="AE286" t="str">
        <f t="shared" si="98"/>
        <v>-0.213955527099369-0.0979897327521677i</v>
      </c>
      <c r="AF286" t="str">
        <f t="shared" si="99"/>
        <v>-3.16809057237754-0.579857889436506i</v>
      </c>
      <c r="AG286" t="str">
        <f t="shared" si="100"/>
        <v>1.03501753176964-0.0931318766182182i</v>
      </c>
      <c r="AH286" t="str">
        <f t="shared" si="101"/>
        <v>0.557709975916761+0.469986942861899i</v>
      </c>
      <c r="AI286">
        <f t="shared" si="102"/>
        <v>-2.7414703105696532</v>
      </c>
      <c r="AJ286">
        <f t="shared" si="103"/>
        <v>40.121124266573467</v>
      </c>
      <c r="AK286"/>
      <c r="AL286"/>
      <c r="AM286"/>
      <c r="AN286"/>
    </row>
    <row r="287" spans="1:40" x14ac:dyDescent="0.35">
      <c r="A287"/>
      <c r="B287">
        <f t="shared" si="104"/>
        <v>15300</v>
      </c>
      <c r="C287" s="237" t="str">
        <f t="shared" si="72"/>
        <v>-0.000137764327689849+0.067542674332346i</v>
      </c>
      <c r="D287" s="208" t="str">
        <f t="shared" si="73"/>
        <v>-2.51471739536475+0.517827169881319i</v>
      </c>
      <c r="E287" t="str">
        <f t="shared" si="74"/>
        <v>20500</v>
      </c>
      <c r="F287" t="str">
        <f t="shared" si="75"/>
        <v>0.327868852459016</v>
      </c>
      <c r="G287" t="str">
        <f t="shared" si="70"/>
        <v>0.327868852459016</v>
      </c>
      <c r="H287" t="str">
        <f t="shared" si="76"/>
        <v>0.657820027419831+1.10678463270181i</v>
      </c>
      <c r="I287" t="str">
        <f t="shared" si="77"/>
        <v>60.0829594999048i</v>
      </c>
      <c r="J287" t="str">
        <f t="shared" si="71"/>
        <v>-3.88644459334088+13.1442288838752i</v>
      </c>
      <c r="K287" t="str">
        <f t="shared" si="78"/>
        <v>4.20355721590849-1.24289468472418i</v>
      </c>
      <c r="L287" t="str">
        <f t="shared" si="79"/>
        <v>0.625387900070689-0.197089207578124i</v>
      </c>
      <c r="M287" t="str">
        <f t="shared" si="80"/>
        <v>4.82894511597918-1.4399838923023i</v>
      </c>
      <c r="N287" t="str">
        <f t="shared" si="81"/>
        <v>-0.19084141291906i</v>
      </c>
      <c r="O287" t="str">
        <f t="shared" si="82"/>
        <v>0.981844979204361-0.189685099075253i</v>
      </c>
      <c r="P287" t="str">
        <f t="shared" si="83"/>
        <v>0.018155020795639+0.189685099075253i</v>
      </c>
      <c r="Q287" t="str">
        <f t="shared" si="84"/>
        <v>-0.018155020795639+0.00115631384380702i</v>
      </c>
      <c r="R287" t="str">
        <f t="shared" si="85"/>
        <v>-0.333198345265795-10.469301196299i</v>
      </c>
      <c r="S287" t="str">
        <f t="shared" si="86"/>
        <v>0.0206665507142416i</v>
      </c>
      <c r="T287" t="str">
        <f t="shared" si="87"/>
        <v>0.216364344115984-0.00688606050033693i</v>
      </c>
      <c r="U287" t="str">
        <f t="shared" si="88"/>
        <v>0.0000500000000000002-0.00928775344840662i</v>
      </c>
      <c r="V287" t="str">
        <f t="shared" si="89"/>
        <v>0.00002-0.104022838622154i</v>
      </c>
      <c r="W287" t="str">
        <f t="shared" si="90"/>
        <v>0.0000422735716890158-0.00852647947223096i</v>
      </c>
      <c r="X287" t="str">
        <f t="shared" si="91"/>
        <v>0.000590210420016941-0.00848563753861442i</v>
      </c>
      <c r="Y287" t="str">
        <f t="shared" si="92"/>
        <v>0.009+0.0769061881598781i</v>
      </c>
      <c r="Z287" t="str">
        <f t="shared" si="93"/>
        <v>-1.44535595518064-0.306103832723342i</v>
      </c>
      <c r="AA287" t="str">
        <f t="shared" si="94"/>
        <v>24.1094142504228-172.006590671569i</v>
      </c>
      <c r="AB287" t="str">
        <f t="shared" si="95"/>
        <v>0.723176902387132-0.0230159914870934i</v>
      </c>
      <c r="AC287" t="str">
        <f t="shared" si="96"/>
        <v>4.45903891376451-1.15250605040356i</v>
      </c>
      <c r="AD287" t="str">
        <f t="shared" si="97"/>
        <v>0.153276804812532+0.034455060029106i</v>
      </c>
      <c r="AE287" t="str">
        <f t="shared" si="98"/>
        <v>-0.210992716695232-0.0967184436198786i</v>
      </c>
      <c r="AF287" t="str">
        <f t="shared" si="99"/>
        <v>-3.17253742278458-0.588957462820491i</v>
      </c>
      <c r="AG287" t="str">
        <f t="shared" si="100"/>
        <v>1.03483131922889-0.0924328241006444i</v>
      </c>
      <c r="AH287" t="str">
        <f t="shared" si="101"/>
        <v>0.55020492137914+0.465743162887898i</v>
      </c>
      <c r="AI287">
        <f t="shared" si="102"/>
        <v>-2.8429562961555979</v>
      </c>
      <c r="AJ287">
        <f t="shared" si="103"/>
        <v>40.247592566427706</v>
      </c>
      <c r="AK287"/>
      <c r="AL287"/>
      <c r="AM287"/>
      <c r="AN287"/>
    </row>
    <row r="288" spans="1:40" x14ac:dyDescent="0.35">
      <c r="A288"/>
      <c r="B288">
        <f t="shared" si="104"/>
        <v>15400</v>
      </c>
      <c r="C288" s="237" t="str">
        <f t="shared" si="72"/>
        <v>-0.000135980996819215+0.0671040891517556i</v>
      </c>
      <c r="D288" s="208" t="str">
        <f t="shared" si="73"/>
        <v>-2.5147037231614+0.514464683496793i</v>
      </c>
      <c r="E288" t="str">
        <f t="shared" si="74"/>
        <v>20500</v>
      </c>
      <c r="F288" t="str">
        <f t="shared" si="75"/>
        <v>0.327868852459016</v>
      </c>
      <c r="G288" t="str">
        <f t="shared" si="70"/>
        <v>0.327868852459016</v>
      </c>
      <c r="H288" t="str">
        <f t="shared" si="76"/>
        <v>0.662297533487157+1.11245152304033i</v>
      </c>
      <c r="I288" t="str">
        <f t="shared" si="77"/>
        <v>60.4756585816035i</v>
      </c>
      <c r="J288" t="str">
        <f t="shared" si="71"/>
        <v>-3.95052842819737+13.2301388765802i</v>
      </c>
      <c r="K288" t="str">
        <f t="shared" si="78"/>
        <v>4.19685125779364-1.25318262774845i</v>
      </c>
      <c r="L288" t="str">
        <f t="shared" si="79"/>
        <v>0.624647793544128-0.198142605418523i</v>
      </c>
      <c r="M288" t="str">
        <f t="shared" si="80"/>
        <v>4.82149905133777-1.45132523316697i</v>
      </c>
      <c r="N288" t="str">
        <f t="shared" si="81"/>
        <v>-0.192088742415263i</v>
      </c>
      <c r="O288" t="str">
        <f t="shared" si="82"/>
        <v>0.981607615654379-0.190909635401999i</v>
      </c>
      <c r="P288" t="str">
        <f t="shared" si="83"/>
        <v>0.018392384345621+0.190909635401999i</v>
      </c>
      <c r="Q288" t="str">
        <f t="shared" si="84"/>
        <v>-0.018392384345621+0.00117910701326399i</v>
      </c>
      <c r="R288" t="str">
        <f t="shared" si="85"/>
        <v>-0.333196573652801-10.4011805225425i</v>
      </c>
      <c r="S288" t="str">
        <f t="shared" si="86"/>
        <v>0.0208016262091059i</v>
      </c>
      <c r="T288" t="str">
        <f t="shared" si="87"/>
        <v>0.216361469363362-0.00693103057928039i</v>
      </c>
      <c r="U288" t="str">
        <f t="shared" si="88"/>
        <v>0.0000500000000000002-0.00922744336107932i</v>
      </c>
      <c r="V288" t="str">
        <f t="shared" si="89"/>
        <v>0.00002-0.103347365644088i</v>
      </c>
      <c r="W288" t="str">
        <f t="shared" si="90"/>
        <v>0.0000422735715489348-0.00847111294769166i</v>
      </c>
      <c r="X288" t="str">
        <f t="shared" si="91"/>
        <v>0.000583146388771653-0.00843098941012817i</v>
      </c>
      <c r="Y288" t="str">
        <f t="shared" si="92"/>
        <v>0.009+0.0774088429844525i</v>
      </c>
      <c r="Z288" t="str">
        <f t="shared" si="93"/>
        <v>-1.42512788524811-0.299443440785774i</v>
      </c>
      <c r="AA288" t="str">
        <f t="shared" si="94"/>
        <v>23.7119484728769-170.674561711842i</v>
      </c>
      <c r="AB288" t="str">
        <f t="shared" si="95"/>
        <v>0.72316729380442-0.0231662996283138i</v>
      </c>
      <c r="AC288" t="str">
        <f t="shared" si="96"/>
        <v>4.45312858582684-1.16124723298035i</v>
      </c>
      <c r="AD288" t="str">
        <f t="shared" si="97"/>
        <v>0.153325551255939+0.0347806198558433i</v>
      </c>
      <c r="AE288" t="str">
        <f t="shared" si="98"/>
        <v>-0.208093690133581-0.0954791618512305i</v>
      </c>
      <c r="AF288" t="str">
        <f t="shared" si="99"/>
        <v>-3.17700125664856-0.597986839543537i</v>
      </c>
      <c r="AG288" t="str">
        <f t="shared" si="100"/>
        <v>1.03464996892773-0.0917454790781261i</v>
      </c>
      <c r="AH288" t="str">
        <f t="shared" si="101"/>
        <v>0.542860141167745+0.461585737537731i</v>
      </c>
      <c r="AI288">
        <f t="shared" si="102"/>
        <v>-2.9434277545777592</v>
      </c>
      <c r="AJ288">
        <f t="shared" si="103"/>
        <v>40.374009259947464</v>
      </c>
      <c r="AK288"/>
      <c r="AL288"/>
      <c r="AM288"/>
      <c r="AN288"/>
    </row>
    <row r="289" spans="1:40" x14ac:dyDescent="0.35">
      <c r="A289"/>
      <c r="B289">
        <f t="shared" si="104"/>
        <v>15500</v>
      </c>
      <c r="C289" s="237" t="str">
        <f t="shared" si="72"/>
        <v>-0.000134232070380303+0.0666711630655176i</v>
      </c>
      <c r="D289" s="208" t="str">
        <f t="shared" si="73"/>
        <v>-2.51469031472537+0.511145583502302i</v>
      </c>
      <c r="E289" t="str">
        <f t="shared" si="74"/>
        <v>20500</v>
      </c>
      <c r="F289" t="str">
        <f t="shared" si="75"/>
        <v>0.327868852459016</v>
      </c>
      <c r="G289" t="str">
        <f t="shared" si="70"/>
        <v>0.327868852459016</v>
      </c>
      <c r="H289" t="str">
        <f t="shared" si="76"/>
        <v>0.666791559747892+1.11809241256945i</v>
      </c>
      <c r="I289" t="str">
        <f t="shared" si="77"/>
        <v>60.8683576633022i</v>
      </c>
      <c r="J289" t="str">
        <f t="shared" si="71"/>
        <v>-4.01502974732003+13.3160488692853i</v>
      </c>
      <c r="K289" t="str">
        <f t="shared" si="78"/>
        <v>4.19011575687642-1.26339573951084i</v>
      </c>
      <c r="L289" t="str">
        <f t="shared" si="79"/>
        <v>0.62390463226465-0.199191979057036i</v>
      </c>
      <c r="M289" t="str">
        <f t="shared" si="80"/>
        <v>4.81402038914107-1.46258771856788i</v>
      </c>
      <c r="N289" t="str">
        <f t="shared" si="81"/>
        <v>-0.193336071911466i</v>
      </c>
      <c r="O289" t="str">
        <f t="shared" si="82"/>
        <v>0.981368724889163-0.192133874705679i</v>
      </c>
      <c r="P289" t="str">
        <f t="shared" si="83"/>
        <v>0.018631275110837+0.192133874705679i</v>
      </c>
      <c r="Q289" t="str">
        <f t="shared" si="84"/>
        <v>-0.018631275110837+0.00120219720578701i</v>
      </c>
      <c r="R289" t="str">
        <f t="shared" si="85"/>
        <v>-0.333194790464375-10.3339379299793i</v>
      </c>
      <c r="S289" t="str">
        <f t="shared" si="86"/>
        <v>0.0209367017039703i</v>
      </c>
      <c r="T289" t="str">
        <f t="shared" si="87"/>
        <v>0.216358575867321-0.00697599993726951i</v>
      </c>
      <c r="U289" t="str">
        <f t="shared" si="88"/>
        <v>0.0000499999999999998-0.00916791146842712i</v>
      </c>
      <c r="V289" t="str">
        <f t="shared" si="89"/>
        <v>0.00002-0.102680608446384i</v>
      </c>
      <c r="W289" t="str">
        <f t="shared" si="90"/>
        <v>0.0000422735714079405-0.00841646083137861i</v>
      </c>
      <c r="X289" t="str">
        <f t="shared" si="91"/>
        <v>0.000576217901519759-0.00837703778059617i</v>
      </c>
      <c r="Y289" t="str">
        <f t="shared" si="92"/>
        <v>0.009+0.0779114978090269i</v>
      </c>
      <c r="Z289" t="str">
        <f t="shared" si="93"/>
        <v>-1.40532899771827-0.292982091403052i</v>
      </c>
      <c r="AA289" t="str">
        <f t="shared" si="94"/>
        <v>23.3246520643831-169.364054089716i</v>
      </c>
      <c r="AB289" t="str">
        <f t="shared" si="95"/>
        <v>0.723157622573642-0.023316605359814i</v>
      </c>
      <c r="AC289" t="str">
        <f t="shared" si="96"/>
        <v>4.44719295899434-1.16992807097266i</v>
      </c>
      <c r="AD289" t="str">
        <f t="shared" si="97"/>
        <v>0.153374673018208+0.0351054544788056i</v>
      </c>
      <c r="AE289" t="str">
        <f t="shared" si="98"/>
        <v>-0.20525660603519-0.0942707456262781i</v>
      </c>
      <c r="AF289" t="str">
        <f t="shared" si="99"/>
        <v>-3.18148187447326-0.606946829067148i</v>
      </c>
      <c r="AG289" t="str">
        <f t="shared" si="100"/>
        <v>1.03447330696889-0.0910695487388805i</v>
      </c>
      <c r="AH289" t="str">
        <f t="shared" si="101"/>
        <v>0.535671086341801+0.45751189092893i</v>
      </c>
      <c r="AI289">
        <f t="shared" si="102"/>
        <v>-3.0429016600601155</v>
      </c>
      <c r="AJ289">
        <f t="shared" si="103"/>
        <v>40.500344008717448</v>
      </c>
      <c r="AK289"/>
      <c r="AL289"/>
      <c r="AM289"/>
      <c r="AN289"/>
    </row>
    <row r="290" spans="1:40" x14ac:dyDescent="0.35">
      <c r="A290"/>
      <c r="B290">
        <f t="shared" si="104"/>
        <v>15600</v>
      </c>
      <c r="C290" s="237" t="str">
        <f t="shared" si="72"/>
        <v>-0.000132516669047672+0.0662437872466537i</v>
      </c>
      <c r="D290" s="208" t="str">
        <f t="shared" si="73"/>
        <v>-2.51467716331516+0.507869035557678i</v>
      </c>
      <c r="E290" t="str">
        <f t="shared" si="74"/>
        <v>20500</v>
      </c>
      <c r="F290" t="str">
        <f t="shared" si="75"/>
        <v>0.327868852459016</v>
      </c>
      <c r="G290" t="str">
        <f t="shared" si="70"/>
        <v>0.327868852459016</v>
      </c>
      <c r="H290" t="str">
        <f t="shared" si="76"/>
        <v>0.671301913846812+1.12370725615788i</v>
      </c>
      <c r="I290" t="str">
        <f t="shared" si="77"/>
        <v>61.261056745001i</v>
      </c>
      <c r="J290" t="str">
        <f t="shared" si="71"/>
        <v>-4.07994855070886+13.4019588619904i</v>
      </c>
      <c r="K290" t="str">
        <f t="shared" si="78"/>
        <v>4.18335124169485-1.27353456397076i</v>
      </c>
      <c r="L290" t="str">
        <f t="shared" si="79"/>
        <v>0.62315844426982-0.20023731862647i</v>
      </c>
      <c r="M290" t="str">
        <f t="shared" si="80"/>
        <v>4.80650968596467-1.47377188259723i</v>
      </c>
      <c r="N290" t="str">
        <f t="shared" si="81"/>
        <v>-0.194583401407669i</v>
      </c>
      <c r="O290" t="str">
        <f t="shared" si="82"/>
        <v>0.981128307280386-0.193357815081584i</v>
      </c>
      <c r="P290" t="str">
        <f t="shared" si="83"/>
        <v>0.018871692719614+0.193357815081584i</v>
      </c>
      <c r="Q290" t="str">
        <f t="shared" si="84"/>
        <v>-0.018871692719614+0.00122558632608499i</v>
      </c>
      <c r="R290" t="str">
        <f t="shared" si="85"/>
        <v>-0.333192995699979-10.2675565324182i</v>
      </c>
      <c r="S290" t="str">
        <f t="shared" si="86"/>
        <v>0.0210717771988345i</v>
      </c>
      <c r="T290" t="str">
        <f t="shared" si="87"/>
        <v>0.216355663627554-0.00702096856960218i</v>
      </c>
      <c r="U290" t="str">
        <f t="shared" si="88"/>
        <v>0.0000499999999999999-0.00910914280516798i</v>
      </c>
      <c r="V290" t="str">
        <f t="shared" si="89"/>
        <v>0.00002-0.102022399417882i</v>
      </c>
      <c r="W290" t="str">
        <f t="shared" si="90"/>
        <v>0.0000422735712660342-0.00836250938467231i</v>
      </c>
      <c r="X290" t="str">
        <f t="shared" si="91"/>
        <v>0.000569421517166829-0.008323769473739i</v>
      </c>
      <c r="Y290" t="str">
        <f t="shared" si="92"/>
        <v>0.009+0.0784141526336012i</v>
      </c>
      <c r="Z290" t="str">
        <f t="shared" si="93"/>
        <v>-1.38594710284631-0.286712232515551i</v>
      </c>
      <c r="AA290" t="str">
        <f t="shared" si="94"/>
        <v>22.9471724504136-168.07453894675i</v>
      </c>
      <c r="AB290" t="str">
        <f t="shared" si="95"/>
        <v>0.723147888693773-0.0234669086658776i</v>
      </c>
      <c r="AC290" t="str">
        <f t="shared" si="96"/>
        <v>4.44123246122827-1.17854894911862i</v>
      </c>
      <c r="AD290" t="str">
        <f t="shared" si="97"/>
        <v>0.153424168798932+0.035429576275317i</v>
      </c>
      <c r="AE290" t="str">
        <f t="shared" si="98"/>
        <v>-0.202479689342507-0.0930921045520325i</v>
      </c>
      <c r="AF290" t="str">
        <f t="shared" si="99"/>
        <v>-3.18597907716197-0.615838220600202i</v>
      </c>
      <c r="AG290" t="str">
        <f t="shared" si="100"/>
        <v>1.0343011672165-0.0904047499718733i</v>
      </c>
      <c r="AH290" t="str">
        <f t="shared" si="101"/>
        <v>0.528633367472635+0.453518966453112i</v>
      </c>
      <c r="AI290">
        <f t="shared" si="102"/>
        <v>-3.1413945992707215</v>
      </c>
      <c r="AJ290">
        <f t="shared" si="103"/>
        <v>40.626567952599117</v>
      </c>
      <c r="AK290"/>
      <c r="AL290"/>
      <c r="AM290"/>
      <c r="AN290"/>
    </row>
    <row r="291" spans="1:40" x14ac:dyDescent="0.35">
      <c r="A291"/>
      <c r="B291">
        <f t="shared" si="104"/>
        <v>15700</v>
      </c>
      <c r="C291" s="237" t="str">
        <f t="shared" si="72"/>
        <v>-0.00013083394141018+0.0658218556407916i</v>
      </c>
      <c r="D291" s="208" t="str">
        <f t="shared" si="73"/>
        <v>-2.51466426240327+0.504634226579402i</v>
      </c>
      <c r="E291" t="str">
        <f t="shared" si="74"/>
        <v>20500</v>
      </c>
      <c r="F291" t="str">
        <f t="shared" si="75"/>
        <v>0.327868852459016</v>
      </c>
      <c r="G291" t="str">
        <f t="shared" si="70"/>
        <v>0.327868852459016</v>
      </c>
      <c r="H291" t="str">
        <f t="shared" si="76"/>
        <v>0.675828403621965+1.12929601036913i</v>
      </c>
      <c r="I291" t="str">
        <f t="shared" si="77"/>
        <v>61.6537558266997i</v>
      </c>
      <c r="J291" t="str">
        <f t="shared" si="71"/>
        <v>-4.14528483836385+13.4878688546954i</v>
      </c>
      <c r="K291" t="str">
        <f t="shared" si="78"/>
        <v>4.17655823410737-1.28359963393045i</v>
      </c>
      <c r="L291" t="str">
        <f t="shared" si="79"/>
        <v>0.622409257603173-0.201278614492569i</v>
      </c>
      <c r="M291" t="str">
        <f t="shared" si="80"/>
        <v>4.79896749171054-1.48487824842302i</v>
      </c>
      <c r="N291" t="str">
        <f t="shared" si="81"/>
        <v>-0.195830730903872i</v>
      </c>
      <c r="O291" t="str">
        <f t="shared" si="82"/>
        <v>0.980886363202097-0.19458145462547i</v>
      </c>
      <c r="P291" t="str">
        <f t="shared" si="83"/>
        <v>0.019113636797903+0.19458145462547i</v>
      </c>
      <c r="Q291" t="str">
        <f t="shared" si="84"/>
        <v>-0.019113636797903+0.00124927627840202i</v>
      </c>
      <c r="R291" t="str">
        <f t="shared" si="85"/>
        <v>-0.333191189358888-10.2020198738893i</v>
      </c>
      <c r="S291" t="str">
        <f t="shared" si="86"/>
        <v>0.0212068526936988i</v>
      </c>
      <c r="T291" t="str">
        <f t="shared" si="87"/>
        <v>0.216352732643758-0.00706593647157224i</v>
      </c>
      <c r="U291" t="str">
        <f t="shared" si="88"/>
        <v>0.0000499999999999999-0.00905112278730068i</v>
      </c>
      <c r="V291" t="str">
        <f t="shared" si="89"/>
        <v>0.00002-0.101372575217768i</v>
      </c>
      <c r="W291" t="str">
        <f t="shared" si="90"/>
        <v>0.000042273571123215-0.00830924521898145i</v>
      </c>
      <c r="X291" t="str">
        <f t="shared" si="91"/>
        <v>0.000562753902985669-0.00827117164215923i</v>
      </c>
      <c r="Y291" t="str">
        <f t="shared" si="92"/>
        <v>0.009+0.0789168074581756i</v>
      </c>
      <c r="Z291" t="str">
        <f t="shared" si="93"/>
        <v>-1.36697044212064-0.280626659205304i</v>
      </c>
      <c r="AA291" t="str">
        <f t="shared" si="94"/>
        <v>22.5791723983488-166.805504613349i</v>
      </c>
      <c r="AB291" t="str">
        <f t="shared" si="95"/>
        <v>0.723138092163798-0.0236172095307749i</v>
      </c>
      <c r="AC291" t="str">
        <f t="shared" si="96"/>
        <v>4.43524751559095-1.18711024444325i</v>
      </c>
      <c r="AD291" t="str">
        <f t="shared" si="97"/>
        <v>0.153474037335576+0.0357529972992331i</v>
      </c>
      <c r="AE291" t="str">
        <f t="shared" si="98"/>
        <v>-0.199761228481991-0.0919421968975032i</v>
      </c>
      <c r="AF291" t="str">
        <f t="shared" si="99"/>
        <v>-3.19049266602523-0.624661783789728i</v>
      </c>
      <c r="AG291" t="str">
        <f t="shared" si="100"/>
        <v>1.03413339088306-0.0897508089739745i</v>
      </c>
      <c r="AH291" t="str">
        <f t="shared" si="101"/>
        <v>0.521742748088942+0.449604420504766i</v>
      </c>
      <c r="AI291">
        <f t="shared" si="102"/>
        <v>-3.238922782478777</v>
      </c>
      <c r="AJ291">
        <f t="shared" si="103"/>
        <v>40.752653639054849</v>
      </c>
      <c r="AK291"/>
      <c r="AL291"/>
      <c r="AM291"/>
      <c r="AN291"/>
    </row>
    <row r="292" spans="1:40" x14ac:dyDescent="0.35">
      <c r="A292"/>
      <c r="B292">
        <f t="shared" si="104"/>
        <v>15800</v>
      </c>
      <c r="C292" s="237" t="str">
        <f t="shared" si="72"/>
        <v>-0.000129183062914327+0.0654052648784273i</v>
      </c>
      <c r="D292" s="208" t="str">
        <f t="shared" si="73"/>
        <v>-2.51465160566813+0.501440364067943i</v>
      </c>
      <c r="E292" t="str">
        <f t="shared" si="74"/>
        <v>20500</v>
      </c>
      <c r="F292" t="str">
        <f t="shared" si="75"/>
        <v>0.327868852459016</v>
      </c>
      <c r="G292" t="str">
        <f t="shared" si="70"/>
        <v>0.327868852459016</v>
      </c>
      <c r="H292" t="str">
        <f t="shared" si="76"/>
        <v>0.68037083712078+1.13485863345277i</v>
      </c>
      <c r="I292" t="str">
        <f t="shared" si="77"/>
        <v>62.0464549083984i</v>
      </c>
      <c r="J292" t="str">
        <f t="shared" si="71"/>
        <v>-4.21103861028501+13.5737788474005i</v>
      </c>
      <c r="K292" t="str">
        <f t="shared" si="78"/>
        <v>4.16973724947936-1.29359147144672i</v>
      </c>
      <c r="L292" t="str">
        <f t="shared" si="79"/>
        <v>0.621657100312024-0.202315857253361i</v>
      </c>
      <c r="M292" t="str">
        <f t="shared" si="80"/>
        <v>4.79139434979138-1.49590732870008i</v>
      </c>
      <c r="N292" t="str">
        <f t="shared" si="81"/>
        <v>-0.197078060400075i</v>
      </c>
      <c r="O292" t="str">
        <f t="shared" si="82"/>
        <v>0.98064289303072-0.195804791433561i</v>
      </c>
      <c r="P292" t="str">
        <f t="shared" si="83"/>
        <v>0.0193571069692799+0.195804791433561i</v>
      </c>
      <c r="Q292" t="str">
        <f t="shared" si="84"/>
        <v>-0.0193571069692799+0.001273268966514i</v>
      </c>
      <c r="R292" t="str">
        <f t="shared" si="85"/>
        <v>-0.333189371440443-10.1373119150298i</v>
      </c>
      <c r="S292" t="str">
        <f t="shared" si="86"/>
        <v>0.0213419281885632i</v>
      </c>
      <c r="T292" t="str">
        <f t="shared" si="87"/>
        <v>0.216349782915632-0.00711090363847445i</v>
      </c>
      <c r="U292" t="str">
        <f t="shared" si="88"/>
        <v>0.00005-0.00899383720003929i</v>
      </c>
      <c r="V292" t="str">
        <f t="shared" si="89"/>
        <v>0.00002-0.10073097664044i</v>
      </c>
      <c r="W292" t="str">
        <f t="shared" si="90"/>
        <v>0.0000422735709794838-0.00825665528466657i</v>
      </c>
      <c r="X292" t="str">
        <f t="shared" si="91"/>
        <v>0.000556211830552094-0.00821923175718772i</v>
      </c>
      <c r="Y292" t="str">
        <f t="shared" si="92"/>
        <v>0.009+0.07941946228275i</v>
      </c>
      <c r="Z292" t="str">
        <f t="shared" si="93"/>
        <v>-1.34838767017674-0.274718494984594i</v>
      </c>
      <c r="AA292" t="str">
        <f t="shared" si="94"/>
        <v>22.2203292191753-165.556455927554i</v>
      </c>
      <c r="AB292" t="str">
        <f t="shared" si="95"/>
        <v>0.723128232982713-0.0237675079387789i</v>
      </c>
      <c r="AC292" t="str">
        <f t="shared" si="96"/>
        <v>4.42923854037744-1.19561232655527i</v>
      </c>
      <c r="AD292" t="str">
        <f t="shared" si="97"/>
        <v>0.153524277402046+0.036075729291153i</v>
      </c>
      <c r="AE292" t="str">
        <f t="shared" si="98"/>
        <v>-0.197099572665374-0.0908200270003117i</v>
      </c>
      <c r="AF292" t="str">
        <f t="shared" si="99"/>
        <v>-3.19502244278891-0.633418269384827i</v>
      </c>
      <c r="AG292" t="str">
        <f t="shared" si="100"/>
        <v>1.03396982614191-0.0891074608755375i</v>
      </c>
      <c r="AH292" t="str">
        <f t="shared" si="101"/>
        <v>0.514995138424012+0.445765816593406i</v>
      </c>
      <c r="AI292">
        <f t="shared" si="102"/>
        <v>-3.3355020543374869</v>
      </c>
      <c r="AJ292">
        <f t="shared" si="103"/>
        <v>40.878574956241238</v>
      </c>
      <c r="AK292"/>
      <c r="AL292"/>
      <c r="AM292"/>
      <c r="AN292"/>
    </row>
    <row r="293" spans="1:40" x14ac:dyDescent="0.35">
      <c r="A293"/>
      <c r="B293">
        <f t="shared" si="104"/>
        <v>15900</v>
      </c>
      <c r="C293" s="237" t="str">
        <f t="shared" si="72"/>
        <v>-0.000127563234853962+0.0649939141904955i</v>
      </c>
      <c r="D293" s="208" t="str">
        <f t="shared" si="73"/>
        <v>-2.51463918698634+0.498286675460466i</v>
      </c>
      <c r="E293" t="str">
        <f t="shared" si="74"/>
        <v>20500</v>
      </c>
      <c r="F293" t="str">
        <f t="shared" si="75"/>
        <v>0.327868852459016</v>
      </c>
      <c r="G293" t="str">
        <f t="shared" si="70"/>
        <v>0.327868852459016</v>
      </c>
      <c r="H293" t="str">
        <f t="shared" si="76"/>
        <v>0.684929022615953+1.14039508533569i</v>
      </c>
      <c r="I293" t="str">
        <f t="shared" si="77"/>
        <v>62.4391539900971i</v>
      </c>
      <c r="J293" t="str">
        <f t="shared" si="71"/>
        <v>-4.27720986647233+13.6596888401055i</v>
      </c>
      <c r="K293" t="str">
        <f t="shared" si="78"/>
        <v>4.16288879686099-1.3035105882268i</v>
      </c>
      <c r="L293" t="str">
        <f t="shared" si="79"/>
        <v>0.620902000445299-0.203349037738488i</v>
      </c>
      <c r="M293" t="str">
        <f t="shared" si="80"/>
        <v>4.78379079730629-1.50685962596529i</v>
      </c>
      <c r="N293" t="str">
        <f t="shared" si="81"/>
        <v>-0.198325389896278i</v>
      </c>
      <c r="O293" t="str">
        <f t="shared" si="82"/>
        <v>0.980397897145053-0.197027823602552i</v>
      </c>
      <c r="P293" t="str">
        <f t="shared" si="83"/>
        <v>0.019602102854947+0.197027823602552i</v>
      </c>
      <c r="Q293" t="str">
        <f t="shared" si="84"/>
        <v>-0.019602102854947+0.00129756629372599i</v>
      </c>
      <c r="R293" t="str">
        <f t="shared" si="85"/>
        <v>-0.333187541943945-10.0734170199824i</v>
      </c>
      <c r="S293" t="str">
        <f t="shared" si="86"/>
        <v>0.0214770036834275i</v>
      </c>
      <c r="T293" t="str">
        <f t="shared" si="87"/>
        <v>0.216346814442863-0.00715587006560226i</v>
      </c>
      <c r="U293" t="str">
        <f t="shared" si="88"/>
        <v>0.00005-0.00893727218620257i</v>
      </c>
      <c r="V293" t="str">
        <f t="shared" si="89"/>
        <v>0.00002-0.100097448485469i</v>
      </c>
      <c r="W293" t="str">
        <f t="shared" si="90"/>
        <v>0.0000422735708348393-0.00820472686038081i</v>
      </c>
      <c r="X293" t="str">
        <f t="shared" si="91"/>
        <v>0.000549792171857183-0.00816793759910254i</v>
      </c>
      <c r="Y293" t="str">
        <f t="shared" si="92"/>
        <v>0.009+0.0799221171073243i</v>
      </c>
      <c r="Z293" t="str">
        <f t="shared" si="93"/>
        <v>-1.33018783757635-0.268981174238929i</v>
      </c>
      <c r="AA293" t="str">
        <f t="shared" si="94"/>
        <v>21.8703340172559-164.326913584944i</v>
      </c>
      <c r="AB293" t="str">
        <f t="shared" si="95"/>
        <v>0.72311831114947-0.0239178038741585i</v>
      </c>
      <c r="AC293" t="str">
        <f t="shared" si="96"/>
        <v>4.42320594924078-1.20405555793232i</v>
      </c>
      <c r="AD293" t="str">
        <f t="shared" si="97"/>
        <v>0.153574887807295+0.0363977836882503i</v>
      </c>
      <c r="AE293" t="str">
        <f t="shared" si="98"/>
        <v>-0.194493129322256-0.0897246428328635i</v>
      </c>
      <c r="AF293" t="str">
        <f t="shared" si="99"/>
        <v>-3.19956820960229-0.642108409875224i</v>
      </c>
      <c r="AG293" t="str">
        <f t="shared" si="100"/>
        <v>1.03381032776315-0.0884744493834126i</v>
      </c>
      <c r="AH293" t="str">
        <f t="shared" si="101"/>
        <v>0.508386589449884+0.442000819812759i</v>
      </c>
      <c r="AI293">
        <f t="shared" si="102"/>
        <v>-3.4311479043066457</v>
      </c>
      <c r="AJ293">
        <f t="shared" si="103"/>
        <v>41.004307069657784</v>
      </c>
      <c r="AK293"/>
      <c r="AL293"/>
      <c r="AM293"/>
      <c r="AN293"/>
    </row>
    <row r="294" spans="1:40" x14ac:dyDescent="0.35">
      <c r="A294"/>
      <c r="B294">
        <f t="shared" si="104"/>
        <v>16000</v>
      </c>
      <c r="C294" s="237" t="str">
        <f t="shared" si="72"/>
        <v>-0.000125973683404074+0.0645877053271111i</v>
      </c>
      <c r="D294" s="208" t="str">
        <f t="shared" si="73"/>
        <v>-2.51462700042522+0.495172407507852i</v>
      </c>
      <c r="E294" t="str">
        <f t="shared" si="74"/>
        <v>20500</v>
      </c>
      <c r="F294" t="str">
        <f t="shared" si="75"/>
        <v>0.327868852459016</v>
      </c>
      <c r="G294" t="str">
        <f t="shared" si="70"/>
        <v>0.327868852459016</v>
      </c>
      <c r="H294" t="str">
        <f t="shared" si="76"/>
        <v>0.689502768621203+1.14590532761317i</v>
      </c>
      <c r="I294" t="str">
        <f t="shared" si="77"/>
        <v>62.8318530717959i</v>
      </c>
      <c r="J294" t="str">
        <f t="shared" si="71"/>
        <v>-4.34379860692582+13.7455988328107i</v>
      </c>
      <c r="K294" t="str">
        <f t="shared" si="78"/>
        <v>4.15601337915625-1.31335748600867i</v>
      </c>
      <c r="L294" t="str">
        <f t="shared" si="79"/>
        <v>0.620143986051374-0.204378147008512i</v>
      </c>
      <c r="M294" t="str">
        <f t="shared" si="80"/>
        <v>4.77615736520762-1.51773563301718i</v>
      </c>
      <c r="N294" t="str">
        <f t="shared" si="81"/>
        <v>-0.199572719392481i</v>
      </c>
      <c r="O294" t="str">
        <f t="shared" si="82"/>
        <v>0.980151375926268-0.198250549229612i</v>
      </c>
      <c r="P294" t="str">
        <f t="shared" si="83"/>
        <v>0.019848624073732+0.198250549229612i</v>
      </c>
      <c r="Q294" t="str">
        <f t="shared" si="84"/>
        <v>-0.019848624073732+0.00132217016286901i</v>
      </c>
      <c r="R294" t="str">
        <f t="shared" si="85"/>
        <v>-0.333185700868675-10.0103199437862i</v>
      </c>
      <c r="S294" t="str">
        <f t="shared" si="86"/>
        <v>0.0216120791782919i</v>
      </c>
      <c r="T294" t="str">
        <f t="shared" si="87"/>
        <v>0.216343827225142-0.00720083574824848i</v>
      </c>
      <c r="U294" t="str">
        <f t="shared" si="88"/>
        <v>0.0000500000000000001-0.00888141423503882i</v>
      </c>
      <c r="V294" t="str">
        <f t="shared" si="89"/>
        <v>0.00002-0.099471839432435i</v>
      </c>
      <c r="W294" t="str">
        <f t="shared" si="90"/>
        <v>0.0000422735706892828-0.00815344754281127i</v>
      </c>
      <c r="X294" t="str">
        <f t="shared" si="91"/>
        <v>0.000543491895587342-0.00811727724770411i</v>
      </c>
      <c r="Y294" t="str">
        <f t="shared" si="92"/>
        <v>0.009+0.0804247719318987i</v>
      </c>
      <c r="Z294" t="str">
        <f t="shared" si="93"/>
        <v>-1.31236037440626-0.263408425744386i</v>
      </c>
      <c r="AA294" t="str">
        <f t="shared" si="94"/>
        <v>21.5288909848995-163.116413518096i</v>
      </c>
      <c r="AB294" t="str">
        <f t="shared" si="95"/>
        <v>0.723108326663038-0.0240680973211804i</v>
      </c>
      <c r="AC294" t="str">
        <f t="shared" si="96"/>
        <v>4.41715015131135-1.21244029419501i</v>
      </c>
      <c r="AD294" t="str">
        <f t="shared" si="97"/>
        <v>0.15362586739402+0.036719171633737i</v>
      </c>
      <c r="AE294" t="str">
        <f t="shared" si="98"/>
        <v>-0.191940361657022-0.0886551337170133i</v>
      </c>
      <c r="AF294" t="str">
        <f t="shared" si="99"/>
        <v>-3.20412976904642-0.650732920105318i</v>
      </c>
      <c r="AG294" t="str">
        <f t="shared" si="100"/>
        <v>1.03365475677173-0.0878515264405334i</v>
      </c>
      <c r="AH294" t="str">
        <f t="shared" si="101"/>
        <v>0.501913287184449+0.438307191642528i</v>
      </c>
      <c r="AI294">
        <f t="shared" si="102"/>
        <v>-3.5258754767265419</v>
      </c>
      <c r="AJ294">
        <f t="shared" si="103"/>
        <v>41.129826362127019</v>
      </c>
      <c r="AK294"/>
      <c r="AL294"/>
      <c r="AM294"/>
      <c r="AN294"/>
    </row>
    <row r="295" spans="1:40" x14ac:dyDescent="0.35">
      <c r="A295"/>
      <c r="B295">
        <f t="shared" si="104"/>
        <v>16100</v>
      </c>
      <c r="C295" s="237" t="str">
        <f t="shared" si="72"/>
        <v>-0.000124413658696427+0.0641865424793317i</v>
      </c>
      <c r="D295" s="208" t="str">
        <f t="shared" si="73"/>
        <v>-2.51461504023579+0.492096825674877i</v>
      </c>
      <c r="E295" t="str">
        <f t="shared" si="74"/>
        <v>20500</v>
      </c>
      <c r="F295" t="str">
        <f t="shared" si="75"/>
        <v>0.327868852459016</v>
      </c>
      <c r="G295" t="str">
        <f t="shared" si="70"/>
        <v>0.327868852459016</v>
      </c>
      <c r="H295" t="str">
        <f t="shared" si="76"/>
        <v>0.694091883906869+1.1513893235398i</v>
      </c>
      <c r="I295" t="str">
        <f t="shared" si="77"/>
        <v>63.2245521534946i</v>
      </c>
      <c r="J295" t="str">
        <f t="shared" si="71"/>
        <v>-4.41080483164548+13.8315088255157i</v>
      </c>
      <c r="K295" t="str">
        <f t="shared" si="78"/>
        <v>4.14911149328447-1.32313265692708i</v>
      </c>
      <c r="L295" t="str">
        <f t="shared" si="79"/>
        <v>0.619383085175942-0.205403176354194i</v>
      </c>
      <c r="M295" t="str">
        <f t="shared" si="80"/>
        <v>4.76849457846041-1.52853583328127i</v>
      </c>
      <c r="N295" t="str">
        <f t="shared" si="81"/>
        <v>-0.200820048888684i</v>
      </c>
      <c r="O295" t="str">
        <f t="shared" si="82"/>
        <v>0.979903329757912-0.199472966412387i</v>
      </c>
      <c r="P295" t="str">
        <f t="shared" si="83"/>
        <v>0.0200966702420881+0.199472966412387i</v>
      </c>
      <c r="Q295" t="str">
        <f t="shared" si="84"/>
        <v>-0.0200966702420881+0.001347082476297i</v>
      </c>
      <c r="R295" t="str">
        <f t="shared" si="85"/>
        <v>-0.333183848213896-9.94800582023824i</v>
      </c>
      <c r="S295" t="str">
        <f t="shared" si="86"/>
        <v>0.0217471546731561i</v>
      </c>
      <c r="T295" t="str">
        <f t="shared" si="87"/>
        <v>0.216340821262178-0.00724580068170496i</v>
      </c>
      <c r="U295" t="str">
        <f t="shared" si="88"/>
        <v>0.0000500000000000002-0.00882625017146716i</v>
      </c>
      <c r="V295" t="str">
        <f t="shared" si="89"/>
        <v>0.00002-0.0988540019204322i</v>
      </c>
      <c r="W295" t="str">
        <f t="shared" si="90"/>
        <v>0.0000422735705428136-0.00810280523680171i</v>
      </c>
      <c r="X295" t="str">
        <f t="shared" si="91"/>
        <v>0.000537308063563899-0.00806723907323151i</v>
      </c>
      <c r="Y295" t="str">
        <f t="shared" si="92"/>
        <v>0.009+0.0809274267564731i</v>
      </c>
      <c r="Z295" t="str">
        <f t="shared" si="93"/>
        <v>-1.29489507465365-0.257994257185448i</v>
      </c>
      <c r="AA295" t="str">
        <f t="shared" si="94"/>
        <v>21.1957167387061-161.924506304127i</v>
      </c>
      <c r="AB295" t="str">
        <f t="shared" si="95"/>
        <v>0.723098279522444-0.0242183882641079i</v>
      </c>
      <c r="AC295" t="str">
        <f t="shared" si="96"/>
        <v>4.41107155131082-1.22076688437054i</v>
      </c>
      <c r="AD295" t="str">
        <f t="shared" si="97"/>
        <v>0.153677215037388+0.0370399039859767i</v>
      </c>
      <c r="AE295" t="str">
        <f t="shared" si="98"/>
        <v>-0.189439786323322-0.0876106281769846i</v>
      </c>
      <c r="AF295" t="str">
        <f t="shared" si="99"/>
        <v>-3.20870692414266-0.659292497864923i</v>
      </c>
      <c r="AG295" t="str">
        <f t="shared" si="100"/>
        <v>1.0335029801259-0.0872384519011878i</v>
      </c>
      <c r="AH295" t="str">
        <f t="shared" si="101"/>
        <v>0.495571547257938+0.434682785060195i</v>
      </c>
      <c r="AI295">
        <f t="shared" si="102"/>
        <v>-3.619699580556444</v>
      </c>
      <c r="AJ295">
        <f t="shared" si="103"/>
        <v>41.255110376916591</v>
      </c>
      <c r="AK295"/>
      <c r="AL295"/>
      <c r="AM295"/>
      <c r="AN295"/>
    </row>
    <row r="296" spans="1:40" x14ac:dyDescent="0.35">
      <c r="A296"/>
      <c r="B296">
        <f t="shared" si="104"/>
        <v>16200</v>
      </c>
      <c r="C296" s="237" t="str">
        <f t="shared" si="72"/>
        <v>-0.000122882433935037+0.0637903322038239i</v>
      </c>
      <c r="D296" s="208" t="str">
        <f t="shared" si="73"/>
        <v>-2.51460330084596+0.48905921356265i</v>
      </c>
      <c r="E296" t="str">
        <f t="shared" si="74"/>
        <v>20500</v>
      </c>
      <c r="F296" t="str">
        <f t="shared" si="75"/>
        <v>0.327868852459016</v>
      </c>
      <c r="G296" t="str">
        <f t="shared" si="70"/>
        <v>0.327868852459016</v>
      </c>
      <c r="H296" t="str">
        <f t="shared" si="76"/>
        <v>0.698696177515301+1.15684703802035i</v>
      </c>
      <c r="I296" t="str">
        <f t="shared" si="77"/>
        <v>63.6172512351933i</v>
      </c>
      <c r="J296" t="str">
        <f t="shared" si="71"/>
        <v>-4.4782285406313+13.9174188182208i</v>
      </c>
      <c r="K296" t="str">
        <f t="shared" si="78"/>
        <v>4.14218363033364-1.332836583865i</v>
      </c>
      <c r="L296" t="str">
        <f t="shared" si="79"/>
        <v>0.618619325859878-0.206424117295766i</v>
      </c>
      <c r="M296" t="str">
        <f t="shared" si="80"/>
        <v>4.76080295619352-1.53926070116077i</v>
      </c>
      <c r="N296" t="str">
        <f t="shared" si="81"/>
        <v>-0.202067378384887i</v>
      </c>
      <c r="O296" t="str">
        <f t="shared" si="82"/>
        <v>0.9796537590259-0.200695073249004i</v>
      </c>
      <c r="P296" t="str">
        <f t="shared" si="83"/>
        <v>0.0203462409741+0.200695073249004i</v>
      </c>
      <c r="Q296" t="str">
        <f t="shared" si="84"/>
        <v>-0.0203462409741+0.00137230513588299i</v>
      </c>
      <c r="R296" t="str">
        <f t="shared" si="85"/>
        <v>-0.333181983979628-9.88646015019985i</v>
      </c>
      <c r="S296" t="str">
        <f t="shared" si="86"/>
        <v>0.0218822301680206i</v>
      </c>
      <c r="T296" t="str">
        <f t="shared" si="87"/>
        <v>0.216337796553637-0.00729076486127997i</v>
      </c>
      <c r="U296" t="str">
        <f t="shared" si="88"/>
        <v>0.0000500000000000002-0.00877176714571737i</v>
      </c>
      <c r="V296" t="str">
        <f t="shared" si="89"/>
        <v>0.00002-0.0982437920320344i</v>
      </c>
      <c r="W296" t="str">
        <f t="shared" si="90"/>
        <v>0.0000422735703954316-0.00805278814584165i</v>
      </c>
      <c r="X296" t="str">
        <f t="shared" si="91"/>
        <v>0.000531237827334584-0.00801781172760634i</v>
      </c>
      <c r="Y296" t="str">
        <f t="shared" si="92"/>
        <v>0.009+0.0814300815810474i</v>
      </c>
      <c r="Z296" t="str">
        <f t="shared" si="93"/>
        <v>-1.27778208131743-0.252732940605137i</v>
      </c>
      <c r="AA296" t="str">
        <f t="shared" si="94"/>
        <v>20.8705396948881-160.750756598899i</v>
      </c>
      <c r="AB296" t="str">
        <f t="shared" si="95"/>
        <v>0.72308816972657-0.0243686766872596i</v>
      </c>
      <c r="AC296" t="str">
        <f t="shared" si="96"/>
        <v>4.40497054965882-1.22903567114561i</v>
      </c>
      <c r="AD296" t="str">
        <f t="shared" si="97"/>
        <v>0.15372892964384+0.0373599913272518i</v>
      </c>
      <c r="AE296" t="str">
        <f t="shared" si="98"/>
        <v>-0.186989971209888-0.0865902919211049i</v>
      </c>
      <c r="AF296" t="str">
        <f t="shared" si="99"/>
        <v>-3.21329947836126-0.6677878244577i</v>
      </c>
      <c r="AG296" t="str">
        <f t="shared" si="100"/>
        <v>1.03335487041478-0.0866349932211922i</v>
      </c>
      <c r="AH296" t="str">
        <f t="shared" si="101"/>
        <v>0.489357809726135+0.431125539941989i</v>
      </c>
      <c r="AI296">
        <f t="shared" si="102"/>
        <v>-3.7126346987885706</v>
      </c>
      <c r="AJ296">
        <f t="shared" si="103"/>
        <v>41.380137763812343</v>
      </c>
      <c r="AK296"/>
      <c r="AL296"/>
      <c r="AM296"/>
      <c r="AN296"/>
    </row>
    <row r="297" spans="1:40" x14ac:dyDescent="0.35">
      <c r="A297"/>
      <c r="B297">
        <f t="shared" si="104"/>
        <v>16300</v>
      </c>
      <c r="C297" s="237" t="str">
        <f t="shared" si="72"/>
        <v>-0.000121379304549511+0.0633989833502992i</v>
      </c>
      <c r="D297" s="208" t="str">
        <f t="shared" si="73"/>
        <v>-2.51459177685401+0.486058872352294i</v>
      </c>
      <c r="E297" t="str">
        <f t="shared" si="74"/>
        <v>20500</v>
      </c>
      <c r="F297" t="str">
        <f t="shared" si="75"/>
        <v>0.327868852459016</v>
      </c>
      <c r="G297" t="str">
        <f t="shared" si="70"/>
        <v>0.327868852459016</v>
      </c>
      <c r="H297" t="str">
        <f t="shared" si="76"/>
        <v>0.703315458776115+1.16227843760043i</v>
      </c>
      <c r="I297" t="str">
        <f t="shared" si="77"/>
        <v>64.009950316892i</v>
      </c>
      <c r="J297" t="str">
        <f t="shared" si="71"/>
        <v>-4.54606973388329+14.0033288109258i</v>
      </c>
      <c r="K297" t="str">
        <f t="shared" si="78"/>
        <v>4.13523027570717-1.34246974079211i</v>
      </c>
      <c r="L297" t="str">
        <f t="shared" si="79"/>
        <v>0.617852736137139-0.207440961582166i</v>
      </c>
      <c r="M297" t="str">
        <f t="shared" si="80"/>
        <v>4.75308301184431-1.54991070237428i</v>
      </c>
      <c r="N297" t="str">
        <f t="shared" si="81"/>
        <v>-0.20331470788109i</v>
      </c>
      <c r="O297" t="str">
        <f t="shared" si="82"/>
        <v>0.979402664118525-0.201916867838069i</v>
      </c>
      <c r="P297" t="str">
        <f t="shared" si="83"/>
        <v>0.0205973358814751+0.201916867838069i</v>
      </c>
      <c r="Q297" t="str">
        <f t="shared" si="84"/>
        <v>-0.0205973358814751+0.00139784004302099i</v>
      </c>
      <c r="R297" t="str">
        <f t="shared" si="85"/>
        <v>-0.333180108163686-9.82566879034185i</v>
      </c>
      <c r="S297" t="str">
        <f t="shared" si="86"/>
        <v>0.0220173056628848i</v>
      </c>
      <c r="T297" t="str">
        <f t="shared" si="87"/>
        <v>0.216334753099224-0.00733572828223289i</v>
      </c>
      <c r="U297" t="str">
        <f t="shared" si="88"/>
        <v>0.0000499999999999998-0.00871795262335094i</v>
      </c>
      <c r="V297" t="str">
        <f t="shared" si="89"/>
        <v>0.00002-0.0976410693815311i</v>
      </c>
      <c r="W297" t="str">
        <f t="shared" si="90"/>
        <v>0.0000422735702471368-0.00800338476290573i</v>
      </c>
      <c r="X297" t="str">
        <f t="shared" si="91"/>
        <v>0.000525278424909452-0.00796898413599005i</v>
      </c>
      <c r="Y297" t="str">
        <f t="shared" si="92"/>
        <v>0.009+0.0819327364056218i</v>
      </c>
      <c r="Z297" t="str">
        <f t="shared" si="93"/>
        <v>-1.26101187221716-0.247618998724297i</v>
      </c>
      <c r="AA297" t="str">
        <f t="shared" si="94"/>
        <v>20.5530994809779-159.594742596576i</v>
      </c>
      <c r="AB297" t="str">
        <f t="shared" si="95"/>
        <v>0.723077997274432-0.0245189625747903i</v>
      </c>
      <c r="AC297" t="str">
        <f t="shared" si="96"/>
        <v>4.39884754257773-1.23724699110928i</v>
      </c>
      <c r="AD297" t="str">
        <f t="shared" si="97"/>
        <v>0.153781010149925+0.0376794439722324i</v>
      </c>
      <c r="AE297" t="str">
        <f t="shared" si="98"/>
        <v>-0.18458953333171-0.0855933259436615i</v>
      </c>
      <c r="AF297" t="str">
        <f t="shared" si="99"/>
        <v>-3.21790723563012-0.676219565248136i</v>
      </c>
      <c r="AG297" t="str">
        <f t="shared" si="100"/>
        <v>1.03321030557381-0.0860409251621856i</v>
      </c>
      <c r="AH297" t="str">
        <f t="shared" si="101"/>
        <v>0.48326863411806+0.427633478733726i</v>
      </c>
      <c r="AI297">
        <f t="shared" si="102"/>
        <v>-3.8046949975501425</v>
      </c>
      <c r="AJ297">
        <f t="shared" si="103"/>
        <v>41.504888227978583</v>
      </c>
      <c r="AK297"/>
      <c r="AL297"/>
      <c r="AM297"/>
      <c r="AN297"/>
    </row>
    <row r="298" spans="1:40" x14ac:dyDescent="0.35">
      <c r="A298"/>
      <c r="B298">
        <f t="shared" si="104"/>
        <v>16400</v>
      </c>
      <c r="C298" s="237" t="str">
        <f t="shared" si="72"/>
        <v>-0.000119903587384418+0.0630124069916077i</v>
      </c>
      <c r="D298" s="208" t="str">
        <f t="shared" si="73"/>
        <v>-2.5145804630224+0.483095120268993i</v>
      </c>
      <c r="E298" t="str">
        <f t="shared" si="74"/>
        <v>20500</v>
      </c>
      <c r="F298" t="str">
        <f t="shared" si="75"/>
        <v>0.327868852459016</v>
      </c>
      <c r="G298" t="str">
        <f t="shared" si="70"/>
        <v>0.327868852459016</v>
      </c>
      <c r="H298" t="str">
        <f t="shared" si="76"/>
        <v>0.707949537321256+1.1676834904571i</v>
      </c>
      <c r="I298" t="str">
        <f t="shared" si="77"/>
        <v>64.4026493985908i</v>
      </c>
      <c r="J298" t="str">
        <f t="shared" si="71"/>
        <v>-4.61432841140144+14.089238803631i</v>
      </c>
      <c r="K298" t="str">
        <f t="shared" si="78"/>
        <v>4.12825190926324-1.35203259308987i</v>
      </c>
      <c r="L298" t="str">
        <f t="shared" si="79"/>
        <v>0.617083344032667-0.208453701190264i</v>
      </c>
      <c r="M298" t="str">
        <f t="shared" si="80"/>
        <v>4.74533525329591-1.56048629428013i</v>
      </c>
      <c r="N298" t="str">
        <f t="shared" si="81"/>
        <v>-0.204562037377293i</v>
      </c>
      <c r="O298" t="str">
        <f t="shared" si="82"/>
        <v>0.979150045426445-0.203138348278679i</v>
      </c>
      <c r="P298" t="str">
        <f t="shared" si="83"/>
        <v>0.020849954573555+0.203138348278679i</v>
      </c>
      <c r="Q298" t="str">
        <f t="shared" si="84"/>
        <v>-0.020849954573555+0.00142368909861401i</v>
      </c>
      <c r="R298" t="str">
        <f t="shared" si="85"/>
        <v>-0.33317822076675-9.76561794229192i</v>
      </c>
      <c r="S298" t="str">
        <f t="shared" si="86"/>
        <v>0.0221523811577491i</v>
      </c>
      <c r="T298" t="str">
        <f t="shared" si="87"/>
        <v>0.216331690898604-0.00738069093988572i</v>
      </c>
      <c r="U298" t="str">
        <f t="shared" si="88"/>
        <v>0.0000499999999999998-0.00866479437564759i</v>
      </c>
      <c r="V298" t="str">
        <f t="shared" si="89"/>
        <v>0.00002-0.0970456970072534i</v>
      </c>
      <c r="W298" t="str">
        <f t="shared" si="90"/>
        <v>0.0000422735700979297-0.00795458386162768i</v>
      </c>
      <c r="X298" t="str">
        <f t="shared" si="91"/>
        <v>0.000519427177634332-0.00792074548864172i</v>
      </c>
      <c r="Y298" t="str">
        <f t="shared" si="92"/>
        <v>0.009+0.0824353912301962i</v>
      </c>
      <c r="Z298" t="str">
        <f t="shared" si="93"/>
        <v>-1.24457524646324-0.242647192071694i</v>
      </c>
      <c r="AA298" t="str">
        <f t="shared" si="94"/>
        <v>20.243146381524-158.456055513263i</v>
      </c>
      <c r="AB298" t="str">
        <f t="shared" si="95"/>
        <v>0.723067762164909-0.0246692459110642i</v>
      </c>
      <c r="AC298" t="str">
        <f t="shared" si="96"/>
        <v>4.39270292218848-1.24540117498814i</v>
      </c>
      <c r="AD298" t="str">
        <f t="shared" si="97"/>
        <v>0.153833455521206+0.037998271976101i</v>
      </c>
      <c r="AE298" t="str">
        <f t="shared" si="98"/>
        <v>-0.18223713682102-0.0846189647387398i</v>
      </c>
      <c r="AF298" t="str">
        <f t="shared" si="99"/>
        <v>-3.22253000034366-0.684588370188107i</v>
      </c>
      <c r="AG298" t="str">
        <f t="shared" si="100"/>
        <v>1.03306916861676-0.0854560295093494i</v>
      </c>
      <c r="AH298" t="str">
        <f t="shared" si="101"/>
        <v>0.477300694706777+0.424204702373542i</v>
      </c>
      <c r="AI298">
        <f t="shared" si="102"/>
        <v>-3.8958943349037893</v>
      </c>
      <c r="AJ298">
        <f t="shared" si="103"/>
        <v>41.629342481428623</v>
      </c>
      <c r="AK298"/>
      <c r="AL298"/>
      <c r="AM298"/>
      <c r="AN298"/>
    </row>
    <row r="299" spans="1:40" x14ac:dyDescent="0.35">
      <c r="A299"/>
      <c r="B299">
        <f t="shared" si="104"/>
        <v>16500</v>
      </c>
      <c r="C299" s="237" t="str">
        <f t="shared" si="72"/>
        <v>-0.000118454619922922+0.0626305163563686i</v>
      </c>
      <c r="D299" s="208" t="str">
        <f t="shared" si="73"/>
        <v>-2.51456935427187+0.480167292065493i</v>
      </c>
      <c r="E299" t="str">
        <f t="shared" si="74"/>
        <v>20500</v>
      </c>
      <c r="F299" t="str">
        <f t="shared" si="75"/>
        <v>0.327868852459016</v>
      </c>
      <c r="G299" t="str">
        <f t="shared" si="70"/>
        <v>0.327868852459016</v>
      </c>
      <c r="H299" t="str">
        <f t="shared" si="76"/>
        <v>0.712598223099902+1.17306216638932i</v>
      </c>
      <c r="I299" t="str">
        <f t="shared" si="77"/>
        <v>64.7953484802895i</v>
      </c>
      <c r="J299" t="str">
        <f t="shared" si="71"/>
        <v>-4.68300457318576+14.175148796336i</v>
      </c>
      <c r="K299" t="str">
        <f t="shared" si="78"/>
        <v>4.1212490054482-1.36152559786461i</v>
      </c>
      <c r="L299" t="str">
        <f t="shared" si="79"/>
        <v>0.61631117756031-0.209462328324061i</v>
      </c>
      <c r="M299" t="str">
        <f t="shared" si="80"/>
        <v>4.73756018300851-1.57098792618867i</v>
      </c>
      <c r="N299" t="str">
        <f t="shared" si="81"/>
        <v>-0.205809366873496i</v>
      </c>
      <c r="O299" t="str">
        <f t="shared" si="82"/>
        <v>0.978895903342694-0.204359512670417i</v>
      </c>
      <c r="P299" t="str">
        <f t="shared" si="83"/>
        <v>0.0211040966573059+0.204359512670417i</v>
      </c>
      <c r="Q299" t="str">
        <f t="shared" si="84"/>
        <v>-0.0211040966573059+0.001449854203079i</v>
      </c>
      <c r="R299" t="str">
        <f t="shared" si="85"/>
        <v>-0.333176321787876-9.70629414218563i</v>
      </c>
      <c r="S299" t="str">
        <f t="shared" si="86"/>
        <v>0.0222874566526135i</v>
      </c>
      <c r="T299" t="str">
        <f t="shared" si="87"/>
        <v>0.216328609951479-0.00742565282952449i</v>
      </c>
      <c r="U299" t="str">
        <f t="shared" si="88"/>
        <v>0.0000499999999999999-0.00861228047034064i</v>
      </c>
      <c r="V299" t="str">
        <f t="shared" si="89"/>
        <v>0.00002-0.0964575412678155i</v>
      </c>
      <c r="W299" t="str">
        <f t="shared" si="90"/>
        <v>0.0000422735699478103-0.00790637448779553i</v>
      </c>
      <c r="X299" t="str">
        <f t="shared" si="91"/>
        <v>0.000513681487195231-0.00787308523306432i</v>
      </c>
      <c r="Y299" t="str">
        <f t="shared" si="92"/>
        <v>0.009+0.0829380460547705i</v>
      </c>
      <c r="Z299" t="str">
        <f t="shared" si="93"/>
        <v>-1.22846331155435-0.237812506870901i</v>
      </c>
      <c r="AA299" t="str">
        <f t="shared" si="94"/>
        <v>19.9404408155521-157.334299093532i</v>
      </c>
      <c r="AB299" t="str">
        <f t="shared" si="95"/>
        <v>0.723057464397006-0.0248195266803254i</v>
      </c>
      <c r="AC299" t="str">
        <f t="shared" si="96"/>
        <v>4.38653707660584-1.25349854787012i</v>
      </c>
      <c r="AD299" t="str">
        <f t="shared" si="97"/>
        <v>0.153886264751193+0.0383164851424224i</v>
      </c>
      <c r="AE299" t="str">
        <f t="shared" si="98"/>
        <v>-0.179931491012779-0.0836664746186637i</v>
      </c>
      <c r="AF299" t="str">
        <f t="shared" si="99"/>
        <v>-3.22716757737177-0.692894874323827i</v>
      </c>
      <c r="AG299" t="str">
        <f t="shared" si="100"/>
        <v>1.03293134738331-0.0848800948018397i</v>
      </c>
      <c r="AH299" t="str">
        <f t="shared" si="101"/>
        <v>0.471450775992211+0.420837386450095i</v>
      </c>
      <c r="AI299">
        <f t="shared" si="102"/>
        <v>-3.9862462693575242</v>
      </c>
      <c r="AJ299">
        <f t="shared" si="103"/>
        <v>41.753482196975654</v>
      </c>
      <c r="AK299"/>
      <c r="AL299"/>
      <c r="AM299"/>
      <c r="AN299"/>
    </row>
    <row r="300" spans="1:40" x14ac:dyDescent="0.35">
      <c r="A300"/>
      <c r="B300">
        <f t="shared" si="104"/>
        <v>16600</v>
      </c>
      <c r="C300" s="237" t="str">
        <f t="shared" si="72"/>
        <v>-0.000117031759543086+0.0622532267640402i</v>
      </c>
      <c r="D300" s="208" t="str">
        <f t="shared" si="73"/>
        <v>-2.51455844567562+0.477274738524308i</v>
      </c>
      <c r="E300" t="str">
        <f t="shared" si="74"/>
        <v>20500</v>
      </c>
      <c r="F300" t="str">
        <f t="shared" si="75"/>
        <v>0.327868852459016</v>
      </c>
      <c r="G300" t="str">
        <f t="shared" si="70"/>
        <v>0.327868852459016</v>
      </c>
      <c r="H300" t="str">
        <f t="shared" si="76"/>
        <v>0.717261326393173+1.17841443680829i</v>
      </c>
      <c r="I300" t="str">
        <f t="shared" si="77"/>
        <v>65.1880475619882i</v>
      </c>
      <c r="J300" t="str">
        <f t="shared" si="71"/>
        <v>-4.75209821923625+14.261058789041i</v>
      </c>
      <c r="K300" t="str">
        <f t="shared" si="78"/>
        <v>4.11422203342325-1.37094920424824i</v>
      </c>
      <c r="L300" t="str">
        <f t="shared" si="79"/>
        <v>0.615536264720771-0.210466835413874i</v>
      </c>
      <c r="M300" t="str">
        <f t="shared" si="80"/>
        <v>4.72975829814402-1.58141603966211i</v>
      </c>
      <c r="N300" t="str">
        <f t="shared" si="81"/>
        <v>-0.207056696369699i</v>
      </c>
      <c r="O300" t="str">
        <f t="shared" si="82"/>
        <v>0.978640238262674-0.205580359113356i</v>
      </c>
      <c r="P300" t="str">
        <f t="shared" si="83"/>
        <v>0.021359761737326+0.205580359113356i</v>
      </c>
      <c r="Q300" t="str">
        <f t="shared" si="84"/>
        <v>-0.021359761737326+0.001476337256343i</v>
      </c>
      <c r="R300" t="str">
        <f t="shared" si="85"/>
        <v>-0.333174411225456-9.64768425058782i</v>
      </c>
      <c r="S300" t="str">
        <f t="shared" si="86"/>
        <v>0.0224225321474777i</v>
      </c>
      <c r="T300" t="str">
        <f t="shared" si="87"/>
        <v>0.21632551025752-0.00747061394641974i</v>
      </c>
      <c r="U300" t="str">
        <f t="shared" si="88"/>
        <v>0.0000499999999999999-0.00856039926268799i</v>
      </c>
      <c r="V300" t="str">
        <f t="shared" si="89"/>
        <v>0.00002-0.0958764717421057i</v>
      </c>
      <c r="W300" t="str">
        <f t="shared" si="90"/>
        <v>0.0000422735697967779-0.00785874595115415i</v>
      </c>
      <c r="X300" t="str">
        <f t="shared" si="91"/>
        <v>0.000508038832747434-0.00782599306642684i</v>
      </c>
      <c r="Y300" t="str">
        <f t="shared" si="92"/>
        <v>0.009+0.0834407008793449i</v>
      </c>
      <c r="Z300" t="str">
        <f t="shared" si="93"/>
        <v>-1.2126674710694-0.233110143633926i</v>
      </c>
      <c r="AA300" t="str">
        <f t="shared" si="94"/>
        <v>19.64475284373-156.229089138713i</v>
      </c>
      <c r="AB300" t="str">
        <f t="shared" si="95"/>
        <v>0.723047103969622-0.024969804866766i</v>
      </c>
      <c r="AC300" t="str">
        <f t="shared" si="96"/>
        <v>4.38035039002578-1.26153942942042i</v>
      </c>
      <c r="AD300" t="str">
        <f t="shared" si="97"/>
        <v>0.153939436860331+0.0386340930306994i</v>
      </c>
      <c r="AE300" t="str">
        <f t="shared" si="98"/>
        <v>-0.177671348619714-0.082735152130036i</v>
      </c>
      <c r="AF300" t="str">
        <f t="shared" si="99"/>
        <v>-3.23181977206879-0.701139698283982i</v>
      </c>
      <c r="AG300" t="str">
        <f t="shared" si="100"/>
        <v>1.03279673430116-0.0843129160753159i</v>
      </c>
      <c r="AH300" t="str">
        <f t="shared" si="101"/>
        <v>0.46571576838568+0.417529777580623i</v>
      </c>
      <c r="AI300">
        <f t="shared" si="102"/>
        <v>-4.0757640680961718</v>
      </c>
      <c r="AJ300">
        <f t="shared" si="103"/>
        <v>41.877289964501678</v>
      </c>
      <c r="AK300"/>
      <c r="AL300"/>
      <c r="AM300"/>
      <c r="AN300"/>
    </row>
    <row r="301" spans="1:40" x14ac:dyDescent="0.35">
      <c r="A301"/>
      <c r="B301">
        <f t="shared" si="104"/>
        <v>16700</v>
      </c>
      <c r="C301" s="237" t="str">
        <f t="shared" si="72"/>
        <v>-0.000115634382805238+0.0618804555623233i</v>
      </c>
      <c r="D301" s="208" t="str">
        <f t="shared" si="73"/>
        <v>-2.51454773245396+0.474416825977812i</v>
      </c>
      <c r="E301" t="str">
        <f t="shared" si="74"/>
        <v>20500</v>
      </c>
      <c r="F301" t="str">
        <f t="shared" si="75"/>
        <v>0.327868852459016</v>
      </c>
      <c r="G301" t="str">
        <f t="shared" si="70"/>
        <v>0.327868852459016</v>
      </c>
      <c r="H301" t="str">
        <f t="shared" si="76"/>
        <v>0.721938657828716+1.18374027472771i</v>
      </c>
      <c r="I301" t="str">
        <f t="shared" si="77"/>
        <v>65.5807466436869i</v>
      </c>
      <c r="J301" t="str">
        <f t="shared" si="71"/>
        <v>-4.8216093495529+14.3469687817461i</v>
      </c>
      <c r="K301" t="str">
        <f t="shared" si="78"/>
        <v>4.10717145718569-1.38030385368784i</v>
      </c>
      <c r="L301" t="str">
        <f t="shared" si="79"/>
        <v>0.614758633499558-0.211467215115493i</v>
      </c>
      <c r="M301" t="str">
        <f t="shared" si="80"/>
        <v>4.72193009068525-1.59177106880333i</v>
      </c>
      <c r="N301" t="str">
        <f t="shared" si="81"/>
        <v>-0.208304025865902i</v>
      </c>
      <c r="O301" t="str">
        <f t="shared" si="82"/>
        <v>0.978383050584156-0.206800885708068i</v>
      </c>
      <c r="P301" t="str">
        <f t="shared" si="83"/>
        <v>0.021616949415844+0.206800885708068i</v>
      </c>
      <c r="Q301" t="str">
        <f t="shared" si="84"/>
        <v>-0.021616949415844+0.00150314015783398i</v>
      </c>
      <c r="R301" t="str">
        <f t="shared" si="85"/>
        <v>-0.333172489079874-9.58977544278052i</v>
      </c>
      <c r="S301" t="str">
        <f t="shared" si="86"/>
        <v>0.0225576076423422i</v>
      </c>
      <c r="T301" t="str">
        <f t="shared" si="87"/>
        <v>0.216322391816411-0.00751557428588634i</v>
      </c>
      <c r="U301" t="str">
        <f t="shared" si="88"/>
        <v>0.00005-0.00850913938686352i</v>
      </c>
      <c r="V301" t="str">
        <f t="shared" si="89"/>
        <v>0.00002-0.0953023611328715i</v>
      </c>
      <c r="W301" t="str">
        <f t="shared" si="90"/>
        <v>0.0000422735696448332-0.00781168781750264i</v>
      </c>
      <c r="X301" t="str">
        <f t="shared" si="91"/>
        <v>0.00050249676816353-0.00777945892825264i</v>
      </c>
      <c r="Y301" t="str">
        <f t="shared" si="92"/>
        <v>0.009+0.0839433557039193i</v>
      </c>
      <c r="Z301" t="str">
        <f t="shared" si="93"/>
        <v>-1.19717941292417-0.228535506415255i</v>
      </c>
      <c r="AA301" t="str">
        <f t="shared" si="94"/>
        <v>19.3558617033256-155.140053055875i</v>
      </c>
      <c r="AB301" t="str">
        <f t="shared" si="95"/>
        <v>0.723036680881702-0.0251200804547266i</v>
      </c>
      <c r="AC301" t="str">
        <f t="shared" si="96"/>
        <v>4.37414324281065-1.26952413409069i</v>
      </c>
      <c r="AD301" t="str">
        <f t="shared" si="97"/>
        <v>0.153992970895028+0.0389511049636681i</v>
      </c>
      <c r="AE301" t="str">
        <f t="shared" si="98"/>
        <v>-0.175455503992253-0.0818243225610369i</v>
      </c>
      <c r="AF301" t="str">
        <f t="shared" si="99"/>
        <v>-3.23648639028268-0.709323448749898i</v>
      </c>
      <c r="AG301" t="str">
        <f t="shared" si="100"/>
        <v>1.03266522616165-0.0837542946159451i</v>
      </c>
      <c r="AH301" t="str">
        <f t="shared" si="101"/>
        <v>0.460092664086417+0.414280189994887i</v>
      </c>
      <c r="AI301">
        <f t="shared" si="102"/>
        <v>-4.1644607149404482</v>
      </c>
      <c r="AJ301">
        <f t="shared" si="103"/>
        <v>42.000749249424359</v>
      </c>
      <c r="AK301"/>
      <c r="AL301"/>
      <c r="AM301"/>
      <c r="AN301"/>
    </row>
    <row r="302" spans="1:40" x14ac:dyDescent="0.35">
      <c r="A302"/>
      <c r="B302">
        <f t="shared" si="104"/>
        <v>16800</v>
      </c>
      <c r="C302" s="237" t="str">
        <f t="shared" si="72"/>
        <v>-0.000114261884768936+0.0615121220667944i</v>
      </c>
      <c r="D302" s="208" t="str">
        <f t="shared" si="73"/>
        <v>-2.51453720996902+0.471592935845424i</v>
      </c>
      <c r="E302" t="str">
        <f t="shared" si="74"/>
        <v>20500</v>
      </c>
      <c r="F302" t="str">
        <f t="shared" si="75"/>
        <v>0.327868852459016</v>
      </c>
      <c r="G302" t="str">
        <f t="shared" si="70"/>
        <v>0.327868852459016</v>
      </c>
      <c r="H302" t="str">
        <f t="shared" si="76"/>
        <v>0.726630028395032+1.18903965475385i</v>
      </c>
      <c r="I302" t="str">
        <f t="shared" si="77"/>
        <v>65.9734457253857i</v>
      </c>
      <c r="J302" t="str">
        <f t="shared" si="71"/>
        <v>-4.89153796413572+14.4328787744511i</v>
      </c>
      <c r="K302" t="str">
        <f t="shared" si="78"/>
        <v>4.10009773568454-1.3895899802242i</v>
      </c>
      <c r="L302" t="str">
        <f t="shared" si="79"/>
        <v>0.613978311864962-0.212463460309327i</v>
      </c>
      <c r="M302" t="str">
        <f t="shared" si="80"/>
        <v>4.7140760475495-1.60205344053353i</v>
      </c>
      <c r="N302" t="str">
        <f t="shared" si="81"/>
        <v>-0.209551355362105i</v>
      </c>
      <c r="O302" t="str">
        <f t="shared" si="82"/>
        <v>0.97812434070728-0.208021090555619i</v>
      </c>
      <c r="P302" t="str">
        <f t="shared" si="83"/>
        <v>0.02187565929272+0.208021090555619i</v>
      </c>
      <c r="Q302" t="str">
        <f t="shared" si="84"/>
        <v>-0.02187565929272+0.00153026480648602i</v>
      </c>
      <c r="R302" t="str">
        <f t="shared" si="85"/>
        <v>-0.333170555349837-9.53255519939576i</v>
      </c>
      <c r="S302" t="str">
        <f t="shared" si="86"/>
        <v>0.0226926831372064i</v>
      </c>
      <c r="T302" t="str">
        <f t="shared" si="87"/>
        <v>0.216319254627817-0.00756053384320094i</v>
      </c>
      <c r="U302" t="str">
        <f t="shared" si="88"/>
        <v>0.00005-0.00845848974765601i</v>
      </c>
      <c r="V302" t="str">
        <f t="shared" si="89"/>
        <v>0.00002-0.0947350851737473i</v>
      </c>
      <c r="W302" t="str">
        <f t="shared" si="90"/>
        <v>0.000042273569491976-0.00776518990107325i</v>
      </c>
      <c r="X302" t="str">
        <f t="shared" si="91"/>
        <v>0.000497052919394571-0.00773347299336128i</v>
      </c>
      <c r="Y302" t="str">
        <f t="shared" si="92"/>
        <v>0.009+0.0844460105284936i</v>
      </c>
      <c r="Z302" t="str">
        <f t="shared" si="93"/>
        <v>-1.18199109816302-0.224084192683234i</v>
      </c>
      <c r="AA302" t="str">
        <f t="shared" si="94"/>
        <v>19.07355536918-154.066829426483i</v>
      </c>
      <c r="AB302" t="str">
        <f t="shared" si="95"/>
        <v>0.723026195132126-0.0252703534284197i</v>
      </c>
      <c r="AC302" t="str">
        <f t="shared" si="96"/>
        <v>4.36791601156971-1.27745297131731i</v>
      </c>
      <c r="AD302" t="str">
        <f t="shared" si="97"/>
        <v>0.154046865926723+0.0392675300343408i</v>
      </c>
      <c r="AE302" t="str">
        <f t="shared" si="98"/>
        <v>-0.173282791458889-0.0809333385340119i</v>
      </c>
      <c r="AF302" t="str">
        <f t="shared" si="99"/>
        <v>-3.24116723836405-0.717446718908426i</v>
      </c>
      <c r="AG302" t="str">
        <f t="shared" si="100"/>
        <v>1.03253672390818-0.0832040377253068i</v>
      </c>
      <c r="AH302" t="str">
        <f t="shared" si="101"/>
        <v>0.454578553140468+0.411087002311503i</v>
      </c>
      <c r="AI302">
        <f t="shared" si="102"/>
        <v>-4.2523489180485106</v>
      </c>
      <c r="AJ302">
        <f t="shared" si="103"/>
        <v>42.123844353236656</v>
      </c>
      <c r="AK302"/>
      <c r="AL302"/>
      <c r="AM302"/>
      <c r="AN302"/>
    </row>
    <row r="303" spans="1:40" x14ac:dyDescent="0.35">
      <c r="A303"/>
      <c r="B303">
        <f t="shared" si="104"/>
        <v>16900</v>
      </c>
      <c r="C303" s="237" t="str">
        <f t="shared" si="72"/>
        <v>-0.000112913678338148+0.0611481475026874i</v>
      </c>
      <c r="D303" s="208" t="str">
        <f t="shared" si="73"/>
        <v>-2.51452687371972+0.46880246418727i</v>
      </c>
      <c r="E303" t="str">
        <f t="shared" si="74"/>
        <v>20500</v>
      </c>
      <c r="F303" t="str">
        <f t="shared" si="75"/>
        <v>0.327868852459016</v>
      </c>
      <c r="G303" t="str">
        <f t="shared" si="70"/>
        <v>0.327868852459016</v>
      </c>
      <c r="H303" t="str">
        <f t="shared" si="76"/>
        <v>0.731335249455706+1.19431255307558i</v>
      </c>
      <c r="I303" t="str">
        <f t="shared" si="77"/>
        <v>66.3661448070844i</v>
      </c>
      <c r="J303" t="str">
        <f t="shared" si="71"/>
        <v>-4.9618840629847+14.5187887671563i</v>
      </c>
      <c r="K303" t="str">
        <f t="shared" si="78"/>
        <v>4.09300132293062-1.3988080107596i</v>
      </c>
      <c r="L303" t="str">
        <f t="shared" si="79"/>
        <v>0.613195327766047-0.213455564099528i</v>
      </c>
      <c r="M303" t="str">
        <f t="shared" si="80"/>
        <v>4.70619665069667-1.61226357485913i</v>
      </c>
      <c r="N303" t="str">
        <f t="shared" si="81"/>
        <v>-0.210798684858308i</v>
      </c>
      <c r="O303" t="str">
        <f t="shared" si="82"/>
        <v>0.977864109034555-0.209240971757578i</v>
      </c>
      <c r="P303" t="str">
        <f t="shared" si="83"/>
        <v>0.022135890965445+0.209240971757578i</v>
      </c>
      <c r="Q303" t="str">
        <f t="shared" si="84"/>
        <v>-0.022135890965445+0.00155771310073i</v>
      </c>
      <c r="R303" t="str">
        <f t="shared" si="85"/>
        <v>-0.33316861003515-9.4760112973824i</v>
      </c>
      <c r="S303" t="str">
        <f t="shared" si="86"/>
        <v>0.0228277586320708i</v>
      </c>
      <c r="T303" t="str">
        <f t="shared" si="87"/>
        <v>0.216316098691421-0.00760549261366493i</v>
      </c>
      <c r="U303" t="str">
        <f t="shared" si="88"/>
        <v>0.0000500000000000001-0.00840843951246279i</v>
      </c>
      <c r="V303" t="str">
        <f t="shared" si="89"/>
        <v>0.00002-0.0941745225395831i</v>
      </c>
      <c r="W303" t="str">
        <f t="shared" si="90"/>
        <v>0.0000422735693382059-0.00771924225718152i</v>
      </c>
      <c r="X303" t="str">
        <f t="shared" si="91"/>
        <v>0.000491704981939283-0.00768802566505518i</v>
      </c>
      <c r="Y303" t="str">
        <f t="shared" si="92"/>
        <v>0.009+0.084948665353068i</v>
      </c>
      <c r="Z303" t="str">
        <f t="shared" si="93"/>
        <v>-1.16709475025899-0.219751983768962i</v>
      </c>
      <c r="AA303" t="str">
        <f t="shared" si="94"/>
        <v>18.7976301390491-153.009067593763i</v>
      </c>
      <c r="AB303" t="str">
        <f t="shared" si="95"/>
        <v>0.723015646719834-0.0254206237721407i</v>
      </c>
      <c r="AC303" t="str">
        <f t="shared" si="96"/>
        <v>4.36166906923615-1.28532624571467i</v>
      </c>
      <c r="AD303" t="str">
        <f t="shared" si="97"/>
        <v>0.154101121050996+0.0395833771127881i</v>
      </c>
      <c r="AE303" t="str">
        <f t="shared" si="98"/>
        <v>-0.171152083742833-0.0800615786778342i</v>
      </c>
      <c r="AF303" t="str">
        <f t="shared" si="99"/>
        <v>-3.24586212317543-0.72551008888831i</v>
      </c>
      <c r="AG303" t="str">
        <f t="shared" si="100"/>
        <v>1.03241113243641-0.0826619584956558i</v>
      </c>
      <c r="AH303" t="str">
        <f t="shared" si="101"/>
        <v>0.449170619673355+0.407948654494524i</v>
      </c>
      <c r="AI303">
        <f t="shared" si="102"/>
        <v>-4.3394411173654444</v>
      </c>
      <c r="AJ303">
        <f t="shared" si="103"/>
        <v>42.246560375998051</v>
      </c>
      <c r="AK303"/>
      <c r="AL303"/>
      <c r="AM303"/>
      <c r="AN303"/>
    </row>
    <row r="304" spans="1:40" x14ac:dyDescent="0.35">
      <c r="A304"/>
      <c r="B304">
        <f t="shared" si="104"/>
        <v>17000</v>
      </c>
      <c r="C304" s="237" t="str">
        <f t="shared" si="72"/>
        <v>-0.000111589193633327+0.0607884549487304i</v>
      </c>
      <c r="D304" s="208" t="str">
        <f t="shared" si="73"/>
        <v>-2.51451671933698+0.4660448212736i</v>
      </c>
      <c r="E304" t="str">
        <f t="shared" si="74"/>
        <v>20500</v>
      </c>
      <c r="F304" t="str">
        <f t="shared" si="75"/>
        <v>0.327868852459016</v>
      </c>
      <c r="G304" t="str">
        <f t="shared" si="70"/>
        <v>0.327868852459016</v>
      </c>
      <c r="H304" t="str">
        <f t="shared" si="76"/>
        <v>0.736054132763423+1.19955894745428i</v>
      </c>
      <c r="I304" t="str">
        <f t="shared" si="77"/>
        <v>66.7588438887831i</v>
      </c>
      <c r="J304" t="str">
        <f t="shared" si="71"/>
        <v>-5.03264764609985+14.6046987598613i</v>
      </c>
      <c r="K304" t="str">
        <f t="shared" si="78"/>
        <v>4.08588266810212-1.40795836531582i</v>
      </c>
      <c r="L304" t="str">
        <f t="shared" si="79"/>
        <v>0.61240970913066-0.214443519813095i</v>
      </c>
      <c r="M304" t="str">
        <f t="shared" si="80"/>
        <v>4.69829237723278-1.62240188512892i</v>
      </c>
      <c r="N304" t="str">
        <f t="shared" si="81"/>
        <v>-0.212046014354511i</v>
      </c>
      <c r="O304" t="str">
        <f t="shared" si="82"/>
        <v>0.977602355970858-0.210460527416015i</v>
      </c>
      <c r="P304" t="str">
        <f t="shared" si="83"/>
        <v>0.022397644029142+0.210460527416015i</v>
      </c>
      <c r="Q304" t="str">
        <f t="shared" si="84"/>
        <v>-0.022397644029142+0.001585486938496i</v>
      </c>
      <c r="R304" t="str">
        <f t="shared" si="85"/>
        <v>-0.333166653134418-9.42013180129038i</v>
      </c>
      <c r="S304" t="str">
        <f t="shared" si="86"/>
        <v>0.0229628341269351i</v>
      </c>
      <c r="T304" t="str">
        <f t="shared" si="87"/>
        <v>0.216312924006897-0.00765045059255176i</v>
      </c>
      <c r="U304" t="str">
        <f t="shared" si="88"/>
        <v>0.0000500000000000002-0.00835897810356595i</v>
      </c>
      <c r="V304" t="str">
        <f t="shared" si="89"/>
        <v>0.00002-0.0936205547599384i</v>
      </c>
      <c r="W304" t="str">
        <f t="shared" si="90"/>
        <v>0.0000422735691835236-0.00767383517513571i</v>
      </c>
      <c r="X304" t="str">
        <f t="shared" si="91"/>
        <v>0.000486450718416208-0.00764310756854074i</v>
      </c>
      <c r="Y304" t="str">
        <f t="shared" si="92"/>
        <v>0.009+0.0854513201776424i</v>
      </c>
      <c r="Z304" t="str">
        <f t="shared" si="93"/>
        <v>-1.15248284489641-0.215534835855652i</v>
      </c>
      <c r="AA304" t="str">
        <f t="shared" si="94"/>
        <v>18.5278902417806-151.966427267884i</v>
      </c>
      <c r="AB304" t="str">
        <f t="shared" si="95"/>
        <v>0.723005035643737-0.0255708914700916i</v>
      </c>
      <c r="AC304" t="str">
        <f t="shared" si="96"/>
        <v>4.35540278514038-1.29314425725908i</v>
      </c>
      <c r="AD304" t="str">
        <f t="shared" si="97"/>
        <v>0.154155735386704+0.0398986548526933i</v>
      </c>
      <c r="AE304" t="str">
        <f t="shared" si="98"/>
        <v>-0.16906229045103-0.0792084463749525i</v>
      </c>
      <c r="AF304" t="str">
        <f t="shared" si="99"/>
        <v>-3.2505708521004-0.73351412618068i</v>
      </c>
      <c r="AG304" t="str">
        <f t="shared" si="100"/>
        <v>1.03228836040564-0.0821278755950285i</v>
      </c>
      <c r="AH304" t="str">
        <f t="shared" si="101"/>
        <v>0.443866138287927+0.40486364497881i</v>
      </c>
      <c r="AI304">
        <f t="shared" si="102"/>
        <v>-4.4257494918317644</v>
      </c>
      <c r="AJ304">
        <f t="shared" si="103"/>
        <v>42.368883180675866</v>
      </c>
      <c r="AK304"/>
      <c r="AL304"/>
      <c r="AM304"/>
      <c r="AN304"/>
    </row>
    <row r="305" spans="1:40" x14ac:dyDescent="0.35">
      <c r="A305"/>
      <c r="B305">
        <f t="shared" si="104"/>
        <v>17100</v>
      </c>
      <c r="C305" s="237" t="str">
        <f t="shared" si="72"/>
        <v>-0.000110287877389082+0.0604329692829476i</v>
      </c>
      <c r="D305" s="208" t="str">
        <f t="shared" si="73"/>
        <v>-2.51450674257911+0.463319431169265i</v>
      </c>
      <c r="E305" t="str">
        <f t="shared" si="74"/>
        <v>20500</v>
      </c>
      <c r="F305" t="str">
        <f t="shared" si="75"/>
        <v>0.327868852459016</v>
      </c>
      <c r="G305" t="str">
        <f t="shared" si="70"/>
        <v>0.327868852459016</v>
      </c>
      <c r="H305" t="str">
        <f t="shared" si="76"/>
        <v>0.740786490473794+1.20477881721365i</v>
      </c>
      <c r="I305" t="str">
        <f t="shared" si="77"/>
        <v>67.1515429704818i</v>
      </c>
      <c r="J305" t="str">
        <f t="shared" si="71"/>
        <v>-5.10382871348117+14.6906087525664i</v>
      </c>
      <c r="K305" t="str">
        <f t="shared" si="78"/>
        <v>4.07874221564476-1.41704145728194i</v>
      </c>
      <c r="L305" t="str">
        <f t="shared" si="79"/>
        <v>0.611621483863458-0.21542732099896i</v>
      </c>
      <c r="M305" t="str">
        <f t="shared" si="80"/>
        <v>4.69036369950822-1.6324687782809i</v>
      </c>
      <c r="N305" t="str">
        <f t="shared" si="81"/>
        <v>-0.213293343850714i</v>
      </c>
      <c r="O305" t="str">
        <f t="shared" si="82"/>
        <v>0.977339081923433-0.211679755633509i</v>
      </c>
      <c r="P305" t="str">
        <f t="shared" si="83"/>
        <v>0.022660918076567+0.211679755633509i</v>
      </c>
      <c r="Q305" t="str">
        <f t="shared" si="84"/>
        <v>-0.022660918076567+0.001613588217205i</v>
      </c>
      <c r="R305" t="str">
        <f t="shared" si="85"/>
        <v>-0.333164684647352-9.36490505486151i</v>
      </c>
      <c r="S305" t="str">
        <f t="shared" si="86"/>
        <v>0.0230979096217993i</v>
      </c>
      <c r="T305" t="str">
        <f t="shared" si="87"/>
        <v>0.216309730573923-0.0076954077751598i</v>
      </c>
      <c r="U305" t="str">
        <f t="shared" si="88"/>
        <v>0.0000500000000000002-0.00831009519067961i</v>
      </c>
      <c r="V305" t="str">
        <f t="shared" si="89"/>
        <v>0.00002-0.0930730661356113i</v>
      </c>
      <c r="W305" t="str">
        <f t="shared" si="90"/>
        <v>0.0000422735690279284-0.00762895917139455i</v>
      </c>
      <c r="X305" t="str">
        <f t="shared" si="91"/>
        <v>0.000481287956234023-0.00759870954457447i</v>
      </c>
      <c r="Y305" t="str">
        <f t="shared" si="92"/>
        <v>0.009+0.0859539750022167i</v>
      </c>
      <c r="Z305" t="str">
        <f t="shared" si="93"/>
        <v>-1.13814810021155-0.211428871473996i</v>
      </c>
      <c r="AA305" t="str">
        <f t="shared" si="94"/>
        <v>18.264147466899-150.938578148071i</v>
      </c>
      <c r="AB305" t="str">
        <f t="shared" si="95"/>
        <v>0.722994361902758-0.0257211565065576i</v>
      </c>
      <c r="AC305" t="str">
        <f t="shared" si="96"/>
        <v>4.34911752507957-1.3009073014671i</v>
      </c>
      <c r="AD305" t="str">
        <f t="shared" si="97"/>
        <v>0.154210708075172+0.0402133716976629i</v>
      </c>
      <c r="AE305" t="str">
        <f t="shared" si="98"/>
        <v>-0.167012356631833-0.0783733685783352i</v>
      </c>
      <c r="AF305" t="str">
        <f t="shared" si="99"/>
        <v>-3.2552932330529-0.741459386044385i</v>
      </c>
      <c r="AG305" t="str">
        <f t="shared" si="100"/>
        <v>1.03216832006064-0.0816016130617119i</v>
      </c>
      <c r="AH305" t="str">
        <f t="shared" si="101"/>
        <v>0.438662470619572+0.401830527953528i</v>
      </c>
      <c r="AI305">
        <f t="shared" si="102"/>
        <v>-4.5112859663584119</v>
      </c>
      <c r="AJ305">
        <f t="shared" si="103"/>
        <v>42.490799359222414</v>
      </c>
      <c r="AK305"/>
      <c r="AL305"/>
      <c r="AM305"/>
      <c r="AN305"/>
    </row>
    <row r="306" spans="1:40" x14ac:dyDescent="0.35">
      <c r="A306"/>
      <c r="B306">
        <f t="shared" si="104"/>
        <v>17200</v>
      </c>
      <c r="C306" s="237" t="str">
        <f t="shared" si="72"/>
        <v>-0.000109009192376321+0.0600816171303564i</v>
      </c>
      <c r="D306" s="208" t="str">
        <f t="shared" si="73"/>
        <v>-2.51449693932734+0.460625731332733i</v>
      </c>
      <c r="E306" t="str">
        <f t="shared" si="74"/>
        <v>20500</v>
      </c>
      <c r="F306" t="str">
        <f t="shared" si="75"/>
        <v>0.327868852459016</v>
      </c>
      <c r="G306" t="str">
        <f t="shared" si="70"/>
        <v>0.327868852459016</v>
      </c>
      <c r="H306" t="str">
        <f t="shared" si="76"/>
        <v>0.745532135159044+1.20997214322935i</v>
      </c>
      <c r="I306" t="str">
        <f t="shared" si="77"/>
        <v>67.5442420521806i</v>
      </c>
      <c r="J306" t="str">
        <f t="shared" si="71"/>
        <v>-5.17542726512865+14.7765187452714i</v>
      </c>
      <c r="K306" t="str">
        <f t="shared" si="78"/>
        <v>4.07158040536808-1.42605769365324i</v>
      </c>
      <c r="L306" t="str">
        <f t="shared" si="79"/>
        <v>0.610830679843954-0.216406961427056i</v>
      </c>
      <c r="M306" t="str">
        <f t="shared" si="80"/>
        <v>4.68241108521203-1.6424646550803i</v>
      </c>
      <c r="N306" t="str">
        <f t="shared" si="81"/>
        <v>-0.214540673346917i</v>
      </c>
      <c r="O306" t="str">
        <f t="shared" si="82"/>
        <v>0.977074287301888-0.212898654513146i</v>
      </c>
      <c r="P306" t="str">
        <f t="shared" si="83"/>
        <v>0.0229257126981121+0.212898654513146i</v>
      </c>
      <c r="Q306" t="str">
        <f t="shared" si="84"/>
        <v>-0.0229257126981121+0.00164201883377102i</v>
      </c>
      <c r="R306" t="str">
        <f t="shared" si="85"/>
        <v>-0.333162704572779-9.31031967291213i</v>
      </c>
      <c r="S306" t="str">
        <f t="shared" si="86"/>
        <v>0.0232329851166638i</v>
      </c>
      <c r="T306" t="str">
        <f t="shared" si="87"/>
        <v>0.21630651839215-0.00774036415676683i</v>
      </c>
      <c r="U306" t="str">
        <f t="shared" si="88"/>
        <v>0.0000499999999999998-0.008261780683757i</v>
      </c>
      <c r="V306" t="str">
        <f t="shared" si="89"/>
        <v>0.00002-0.0925319436580786i</v>
      </c>
      <c r="W306" t="str">
        <f t="shared" si="90"/>
        <v>0.0000422735688714202-0.00758460498296437i</v>
      </c>
      <c r="X306" t="str">
        <f t="shared" si="91"/>
        <v>0.000476214585355551-0.00755482264332524i</v>
      </c>
      <c r="Y306" t="str">
        <f t="shared" si="92"/>
        <v>0.009+0.0864566298267911i</v>
      </c>
      <c r="Z306" t="str">
        <f t="shared" si="93"/>
        <v>-1.12408346746845-0.207430371471617i</v>
      </c>
      <c r="AA306" t="str">
        <f t="shared" si="94"/>
        <v>18.0062208142751-149.925199560847i</v>
      </c>
      <c r="AB306" t="str">
        <f t="shared" si="95"/>
        <v>0.722983625495732-0.0258714188657552i</v>
      </c>
      <c r="AC306" t="str">
        <f t="shared" si="96"/>
        <v>4.34281365138422-1.30861566956573i</v>
      </c>
      <c r="AD306" t="str">
        <f t="shared" si="97"/>
        <v>0.154266038279386+0.0405275358873337i</v>
      </c>
      <c r="AE306" t="str">
        <f t="shared" si="98"/>
        <v>-0.165001261397774-0.0775557946939339i</v>
      </c>
      <c r="AF306" t="str">
        <f t="shared" si="99"/>
        <v>-3.26002907448638-0.749346411896617i</v>
      </c>
      <c r="AG306" t="str">
        <f t="shared" si="100"/>
        <v>1.03205092706317-0.0810830001075938i</v>
      </c>
      <c r="AH306" t="str">
        <f t="shared" si="101"/>
        <v>0.433557062040966+0.398847910793921i</v>
      </c>
      <c r="AI306">
        <f t="shared" si="102"/>
        <v>-4.5960622185792452</v>
      </c>
      <c r="AJ306">
        <f t="shared" si="103"/>
        <v>42.612296200309061</v>
      </c>
      <c r="AK306"/>
      <c r="AL306"/>
      <c r="AM306"/>
      <c r="AN306"/>
    </row>
    <row r="307" spans="1:40" x14ac:dyDescent="0.35">
      <c r="A307"/>
      <c r="B307">
        <f t="shared" si="104"/>
        <v>17300</v>
      </c>
      <c r="C307" s="237" t="str">
        <f t="shared" si="72"/>
        <v>-0.000107752616847704+0.0597343268124797i</v>
      </c>
      <c r="D307" s="208" t="str">
        <f t="shared" si="73"/>
        <v>-2.51448730558163+0.457963172229011i</v>
      </c>
      <c r="E307" t="str">
        <f t="shared" si="74"/>
        <v>20500</v>
      </c>
      <c r="F307" t="str">
        <f t="shared" si="75"/>
        <v>0.327868852459016</v>
      </c>
      <c r="G307" t="str">
        <f t="shared" si="70"/>
        <v>0.327868852459016</v>
      </c>
      <c r="H307" t="str">
        <f t="shared" si="76"/>
        <v>0.750290879821479+1.21513890791865i</v>
      </c>
      <c r="I307" t="str">
        <f t="shared" si="77"/>
        <v>67.9369411338793i</v>
      </c>
      <c r="J307" t="str">
        <f t="shared" si="71"/>
        <v>-5.2474433010423+14.8624287379765i</v>
      </c>
      <c r="K307" t="str">
        <f t="shared" si="78"/>
        <v>4.06439767253688-1.43500747526069i</v>
      </c>
      <c r="L307" t="str">
        <f t="shared" si="79"/>
        <v>0.610037324924574-0.21738243508737i</v>
      </c>
      <c r="M307" t="str">
        <f t="shared" si="80"/>
        <v>4.67443499746145-1.65238991034806i</v>
      </c>
      <c r="N307" t="str">
        <f t="shared" si="81"/>
        <v>-0.21578800284312i</v>
      </c>
      <c r="O307" t="str">
        <f t="shared" si="82"/>
        <v>0.9768079725182-0.214117222158527i</v>
      </c>
      <c r="P307" t="str">
        <f t="shared" si="83"/>
        <v>0.0231920274818+0.214117222158527i</v>
      </c>
      <c r="Q307" t="str">
        <f t="shared" si="84"/>
        <v>-0.0231920274818+0.001670780684593i</v>
      </c>
      <c r="R307" t="str">
        <f t="shared" si="85"/>
        <v>-0.333160712910405-9.25636453350138i</v>
      </c>
      <c r="S307" t="str">
        <f t="shared" si="86"/>
        <v>0.023368060611528i</v>
      </c>
      <c r="T307" t="str">
        <f t="shared" si="87"/>
        <v>0.216303287461258-0.00778531973267022i</v>
      </c>
      <c r="U307" t="str">
        <f t="shared" si="88"/>
        <v>0.0000499999999999998-0.00821402472604742i</v>
      </c>
      <c r="V307" t="str">
        <f t="shared" si="89"/>
        <v>0.00002-0.0919970769317313i</v>
      </c>
      <c r="W307" t="str">
        <f t="shared" si="90"/>
        <v>0.000042273568714-0.00754076356102486i</v>
      </c>
      <c r="X307" t="str">
        <f t="shared" si="91"/>
        <v>0.000471228556151216-0.00751143811844471i</v>
      </c>
      <c r="Y307" t="str">
        <f t="shared" si="92"/>
        <v>0.009+0.0869592846513655i</v>
      </c>
      <c r="Z307" t="str">
        <f t="shared" si="93"/>
        <v>-1.11028212214832-0.203535767426866i</v>
      </c>
      <c r="AA307" t="str">
        <f t="shared" si="94"/>
        <v>17.7539361626438-148.925980113627i</v>
      </c>
      <c r="AB307" t="str">
        <f t="shared" si="95"/>
        <v>0.722972826421587-0.0260216785319663i</v>
      </c>
      <c r="AC307" t="str">
        <f t="shared" si="96"/>
        <v>4.33649152298215-1.31626964865736i</v>
      </c>
      <c r="AD307" t="str">
        <f t="shared" si="97"/>
        <v>0.154321725183264+0.0408411554632562i</v>
      </c>
      <c r="AE307" t="str">
        <f t="shared" si="98"/>
        <v>-0.163028016610249-0.0767551955245468i</v>
      </c>
      <c r="AF307" t="str">
        <f t="shared" si="99"/>
        <v>-3.26477818540311-0.757175735689639i</v>
      </c>
      <c r="AG307" t="str">
        <f t="shared" si="100"/>
        <v>1.03193610033278-0.0805718709300012i</v>
      </c>
      <c r="AH307" t="str">
        <f t="shared" si="101"/>
        <v>0.428547438509545+0.395914451632228i</v>
      </c>
      <c r="AI307">
        <f t="shared" si="102"/>
        <v>-4.680089685384397</v>
      </c>
      <c r="AJ307">
        <f t="shared" si="103"/>
        <v>42.733361658609077</v>
      </c>
      <c r="AK307"/>
      <c r="AL307"/>
      <c r="AM307"/>
      <c r="AN307"/>
    </row>
    <row r="308" spans="1:40" x14ac:dyDescent="0.35">
      <c r="A308"/>
      <c r="B308">
        <f t="shared" si="104"/>
        <v>17400</v>
      </c>
      <c r="C308" s="237" t="str">
        <f t="shared" si="72"/>
        <v>-0.000106517644005316+0.0593910282985929i</v>
      </c>
      <c r="D308" s="208" t="str">
        <f t="shared" si="73"/>
        <v>-2.5144778374565+0.455331216955879i</v>
      </c>
      <c r="E308" t="str">
        <f t="shared" si="74"/>
        <v>20500</v>
      </c>
      <c r="F308" t="str">
        <f t="shared" si="75"/>
        <v>0.327868852459016</v>
      </c>
      <c r="G308" t="str">
        <f t="shared" si="70"/>
        <v>0.327868852459016</v>
      </c>
      <c r="H308" t="str">
        <f t="shared" si="76"/>
        <v>0.755062537906789+1.22027909522987i</v>
      </c>
      <c r="I308" t="str">
        <f t="shared" si="77"/>
        <v>68.329640215578i</v>
      </c>
      <c r="J308" t="str">
        <f t="shared" si="71"/>
        <v>-5.31987682122212+14.9483387306816i</v>
      </c>
      <c r="K308" t="str">
        <f t="shared" si="78"/>
        <v>4.05719444795905-1.44389119699218i</v>
      </c>
      <c r="L308" t="str">
        <f t="shared" si="79"/>
        <v>0.609241446928743-0.21835373618897i</v>
      </c>
      <c r="M308" t="str">
        <f t="shared" si="80"/>
        <v>4.66643589488779-1.66224493318115i</v>
      </c>
      <c r="N308" t="str">
        <f t="shared" si="81"/>
        <v>-0.217035332339323i</v>
      </c>
      <c r="O308" t="str">
        <f t="shared" si="82"/>
        <v>0.976540137986709-0.215335456673767i</v>
      </c>
      <c r="P308" t="str">
        <f t="shared" si="83"/>
        <v>0.023459862013291+0.215335456673767i</v>
      </c>
      <c r="Q308" t="str">
        <f t="shared" si="84"/>
        <v>-0.023459862013291+0.00169987566555602i</v>
      </c>
      <c r="R308" t="str">
        <f t="shared" si="85"/>
        <v>-0.333158709659476-9.20302877036394i</v>
      </c>
      <c r="S308" t="str">
        <f t="shared" si="86"/>
        <v>0.0235031361063924i</v>
      </c>
      <c r="T308" t="str">
        <f t="shared" si="87"/>
        <v>0.216300037780909-0.00783027449815673i</v>
      </c>
      <c r="U308" t="str">
        <f t="shared" si="88"/>
        <v>0.0000499999999999999-0.00816681768739199i</v>
      </c>
      <c r="V308" t="str">
        <f t="shared" si="89"/>
        <v>0.00002-0.0914683580987903i</v>
      </c>
      <c r="W308" t="str">
        <f t="shared" si="90"/>
        <v>0.0000422735685556673-0.00749742606477442i</v>
      </c>
      <c r="X308" t="str">
        <f t="shared" si="91"/>
        <v>0.000466327877337827-0.0074685474213372i</v>
      </c>
      <c r="Y308" t="str">
        <f t="shared" si="92"/>
        <v>0.009+0.0874619394759398i</v>
      </c>
      <c r="Z308" t="str">
        <f t="shared" si="93"/>
        <v>-1.09673745543164-0.199741634479265i</v>
      </c>
      <c r="AA308" t="str">
        <f t="shared" si="94"/>
        <v>17.50712595582-147.940617362924i</v>
      </c>
      <c r="AB308" t="str">
        <f t="shared" si="95"/>
        <v>0.722961964679195-0.0261719354894373i</v>
      </c>
      <c r="AC308" t="str">
        <f t="shared" si="96"/>
        <v>4.33015149545873-1.32386952187728i</v>
      </c>
      <c r="AD308" t="str">
        <f t="shared" si="97"/>
        <v>0.154377767990904+0.0411542382745859i</v>
      </c>
      <c r="AE308" t="str">
        <f t="shared" si="98"/>
        <v>-0.161091665622845-0.0759710622712605i</v>
      </c>
      <c r="AF308" t="str">
        <f t="shared" si="99"/>
        <v>-3.26954037536329-0.764947878273991i</v>
      </c>
      <c r="AG308" t="str">
        <f t="shared" si="100"/>
        <v>1.03182376189611-0.080068064531556i</v>
      </c>
      <c r="AH308" t="str">
        <f t="shared" si="101"/>
        <v>0.423631203550471+0.393028857059055i</v>
      </c>
      <c r="AI308">
        <f t="shared" si="102"/>
        <v>-4.7633795692481087</v>
      </c>
      <c r="AJ308">
        <f t="shared" si="103"/>
        <v>42.853984325561278</v>
      </c>
      <c r="AK308"/>
      <c r="AL308"/>
      <c r="AM308"/>
      <c r="AN308"/>
    </row>
    <row r="309" spans="1:40" x14ac:dyDescent="0.35">
      <c r="A309"/>
      <c r="B309">
        <f t="shared" si="104"/>
        <v>17500</v>
      </c>
      <c r="C309" s="237" t="str">
        <f t="shared" si="72"/>
        <v>-0.000105303781489601+0.0590516531586479i</v>
      </c>
      <c r="D309" s="208" t="str">
        <f t="shared" si="73"/>
        <v>-2.51446853117721+0.452729340882967i</v>
      </c>
      <c r="E309" t="str">
        <f t="shared" si="74"/>
        <v>20500</v>
      </c>
      <c r="F309" t="str">
        <f t="shared" si="75"/>
        <v>0.327868852459016</v>
      </c>
      <c r="G309" t="str">
        <f t="shared" si="70"/>
        <v>0.327868852459016</v>
      </c>
      <c r="H309" t="str">
        <f t="shared" si="76"/>
        <v>0.759846923317199+1.22539269063184i</v>
      </c>
      <c r="I309" t="str">
        <f t="shared" si="77"/>
        <v>68.7223392972767i</v>
      </c>
      <c r="J309" t="str">
        <f t="shared" si="71"/>
        <v>-5.3927278256681+15.0342487233866i</v>
      </c>
      <c r="K309" t="str">
        <f t="shared" si="78"/>
        <v>4.04997115806918-1.45270924800512i</v>
      </c>
      <c r="L309" t="str">
        <f t="shared" si="79"/>
        <v>0.608443073648981-0.21932085915903i</v>
      </c>
      <c r="M309" t="str">
        <f t="shared" si="80"/>
        <v>4.65841423171816-1.67203010716415i</v>
      </c>
      <c r="N309" t="str">
        <f t="shared" si="81"/>
        <v>-0.218282661835526i</v>
      </c>
      <c r="O309" t="str">
        <f t="shared" si="82"/>
        <v>0.97627078412412-0.216553356163499i</v>
      </c>
      <c r="P309" t="str">
        <f t="shared" si="83"/>
        <v>0.0237292158758799+0.216553356163499i</v>
      </c>
      <c r="Q309" t="str">
        <f t="shared" si="84"/>
        <v>-0.0237292158758799+0.001729305672027i</v>
      </c>
      <c r="R309" t="str">
        <f t="shared" si="85"/>
        <v>-0.33315669481913-9.15030176560658i</v>
      </c>
      <c r="S309" t="str">
        <f t="shared" si="86"/>
        <v>0.0236382116012567i</v>
      </c>
      <c r="T309" t="str">
        <f t="shared" si="87"/>
        <v>0.216296769350761-0.0078752284485099i</v>
      </c>
      <c r="U309" t="str">
        <f t="shared" si="88"/>
        <v>0.0000499999999999999-0.00812015015774976i</v>
      </c>
      <c r="V309" t="str">
        <f t="shared" si="89"/>
        <v>0.00002-0.0909456817667971i</v>
      </c>
      <c r="W309" t="str">
        <f t="shared" si="90"/>
        <v>0.0000422735683964218-0.00745458385548689i</v>
      </c>
      <c r="X309" t="str">
        <f t="shared" si="91"/>
        <v>0.000461510613998854-0.00742614219562116i</v>
      </c>
      <c r="Y309" t="str">
        <f t="shared" si="92"/>
        <v>0.009+0.0879645943005142i</v>
      </c>
      <c r="Z309" t="str">
        <f t="shared" si="93"/>
        <v>-1.08344306605387-0.196044684550861i</v>
      </c>
      <c r="AA309" t="str">
        <f t="shared" si="94"/>
        <v>17.2656289055412-146.968817496478i</v>
      </c>
      <c r="AB309" t="str">
        <f t="shared" si="95"/>
        <v>0.722951040267413-0.0263221897224039i</v>
      </c>
      <c r="AC309" t="str">
        <f t="shared" si="96"/>
        <v>4.32379392111482-1.33141556854559i</v>
      </c>
      <c r="AD309" t="str">
        <f t="shared" si="97"/>
        <v>0.154434165925901+0.0414667919835701i</v>
      </c>
      <c r="AE309" t="str">
        <f t="shared" si="98"/>
        <v>-0.159191282080475-0.0752029055889157i</v>
      </c>
      <c r="AF309" t="str">
        <f t="shared" si="99"/>
        <v>-3.27431545449441-0.772663349748873i</v>
      </c>
      <c r="AG309" t="str">
        <f t="shared" si="100"/>
        <v>1.03171383674433-0.0795714245477125i</v>
      </c>
      <c r="AH309" t="str">
        <f t="shared" si="101"/>
        <v>0.418806035368957+0.390189879947336i</v>
      </c>
      <c r="AI309">
        <f t="shared" si="102"/>
        <v>-4.8459428443539228</v>
      </c>
      <c r="AJ309">
        <f t="shared" si="103"/>
        <v>42.974153401521868</v>
      </c>
      <c r="AK309"/>
      <c r="AL309"/>
      <c r="AM309"/>
      <c r="AN309"/>
    </row>
    <row r="310" spans="1:40" x14ac:dyDescent="0.35">
      <c r="A310"/>
      <c r="B310">
        <f t="shared" si="104"/>
        <v>17600</v>
      </c>
      <c r="C310" s="237" t="str">
        <f t="shared" si="72"/>
        <v>-0.000104110550888556+0.0587161345178017i</v>
      </c>
      <c r="D310" s="208" t="str">
        <f t="shared" si="73"/>
        <v>-2.51445938307594+0.450157031303147i</v>
      </c>
      <c r="E310" t="str">
        <f t="shared" si="74"/>
        <v>20500</v>
      </c>
      <c r="F310" t="str">
        <f t="shared" si="75"/>
        <v>0.327868852459016</v>
      </c>
      <c r="G310" t="str">
        <f t="shared" si="70"/>
        <v>0.327868852459016</v>
      </c>
      <c r="H310" t="str">
        <f t="shared" si="76"/>
        <v>0.764643850424373+1.23047968110315i</v>
      </c>
      <c r="I310" t="str">
        <f t="shared" si="77"/>
        <v>69.1150383789754i</v>
      </c>
      <c r="J310" t="str">
        <f t="shared" si="71"/>
        <v>-5.46599631438025+15.1201587160917i</v>
      </c>
      <c r="K310" t="str">
        <f t="shared" si="78"/>
        <v>4.04272822500855-1.46146201193115i</v>
      </c>
      <c r="L310" t="str">
        <f t="shared" si="79"/>
        <v>0.607642232845019-0.220283798641821i</v>
      </c>
      <c r="M310" t="str">
        <f t="shared" si="80"/>
        <v>4.65037045785357-1.68174581057297i</v>
      </c>
      <c r="N310" t="str">
        <f t="shared" si="81"/>
        <v>-0.219529991331729i</v>
      </c>
      <c r="O310" t="str">
        <f t="shared" si="82"/>
        <v>0.975999911349503-0.217770918732878i</v>
      </c>
      <c r="P310" t="str">
        <f t="shared" si="83"/>
        <v>0.024000088650497+0.217770918732878i</v>
      </c>
      <c r="Q310" t="str">
        <f t="shared" si="84"/>
        <v>-0.024000088650497+0.00175907259885102i</v>
      </c>
      <c r="R310" t="str">
        <f t="shared" si="85"/>
        <v>-0.333154668388691-9.09817314265204i</v>
      </c>
      <c r="S310" t="str">
        <f t="shared" si="86"/>
        <v>0.0237732870961209i</v>
      </c>
      <c r="T310" t="str">
        <f t="shared" si="87"/>
        <v>0.216293482170483-0.0079201815790173i</v>
      </c>
      <c r="U310" t="str">
        <f t="shared" si="88"/>
        <v>0.00005-0.00807401294094437i</v>
      </c>
      <c r="V310" t="str">
        <f t="shared" si="89"/>
        <v>0.00002-0.0904289449385767i</v>
      </c>
      <c r="W310" t="str">
        <f t="shared" si="90"/>
        <v>0.0000422735682362638-0.00741222849077088i</v>
      </c>
      <c r="X310" t="str">
        <f t="shared" si="91"/>
        <v>0.000456774885682564-0.00738421427177533i</v>
      </c>
      <c r="Y310" t="str">
        <f t="shared" si="92"/>
        <v>0.009+0.0884672491250886i</v>
      </c>
      <c r="Z310" t="str">
        <f t="shared" si="93"/>
        <v>-1.07039275251612-0.192441759934499i</v>
      </c>
      <c r="AA310" t="str">
        <f t="shared" si="94"/>
        <v>17.0292897099368-146.010295028643i</v>
      </c>
      <c r="AB310" t="str">
        <f t="shared" si="95"/>
        <v>0.722940053185134-0.0264724412151152i</v>
      </c>
      <c r="AC310" t="str">
        <f t="shared" si="96"/>
        <v>4.31741914902208-1.33890806431354i</v>
      </c>
      <c r="AD310" t="str">
        <f t="shared" si="97"/>
        <v>0.154490918230677+0.0417788240708567i</v>
      </c>
      <c r="AE310" t="str">
        <f t="shared" si="98"/>
        <v>-0.157325968771488-0.0744502546922991i</v>
      </c>
      <c r="AF310" t="str">
        <f t="shared" si="99"/>
        <v>-3.27910323350031-0.780322649800003i</v>
      </c>
      <c r="AG310" t="str">
        <f t="shared" si="100"/>
        <v>1.03160625269816-0.0790817990815757i</v>
      </c>
      <c r="AH310" t="str">
        <f t="shared" si="101"/>
        <v>0.41406968408563+0.387396317391383i</v>
      </c>
      <c r="AI310">
        <f t="shared" si="102"/>
        <v>-4.9277902625270542</v>
      </c>
      <c r="AJ310">
        <f t="shared" si="103"/>
        <v>43.093858669236674</v>
      </c>
      <c r="AK310"/>
      <c r="AL310"/>
      <c r="AM310"/>
      <c r="AN310"/>
    </row>
    <row r="311" spans="1:40" x14ac:dyDescent="0.35">
      <c r="A311"/>
      <c r="B311">
        <f t="shared" si="104"/>
        <v>17700</v>
      </c>
      <c r="C311" s="237" t="str">
        <f t="shared" si="72"/>
        <v>-0.000102937487266264+0.0583844070124823i</v>
      </c>
      <c r="D311" s="208" t="str">
        <f t="shared" si="73"/>
        <v>-2.51445038958816+0.447613787095698i</v>
      </c>
      <c r="E311" t="str">
        <f t="shared" si="74"/>
        <v>20500</v>
      </c>
      <c r="F311" t="str">
        <f t="shared" si="75"/>
        <v>0.327868852459016</v>
      </c>
      <c r="G311" t="str">
        <f t="shared" si="70"/>
        <v>0.327868852459016</v>
      </c>
      <c r="H311" t="str">
        <f t="shared" si="76"/>
        <v>0.769453134082202+1.2355400551214i</v>
      </c>
      <c r="I311" t="str">
        <f t="shared" si="77"/>
        <v>69.5077374606742i</v>
      </c>
      <c r="J311" t="str">
        <f t="shared" si="71"/>
        <v>-5.53968228735856+15.2060687087967i</v>
      </c>
      <c r="K311" t="str">
        <f t="shared" si="78"/>
        <v>4.03546606670184-1.47014986707329i</v>
      </c>
      <c r="L311" t="str">
        <f t="shared" si="79"/>
        <v>0.606838952241934-0.221242549497698i</v>
      </c>
      <c r="M311" t="str">
        <f t="shared" si="80"/>
        <v>4.64230501894377-1.69139241657099i</v>
      </c>
      <c r="N311" t="str">
        <f t="shared" si="81"/>
        <v>-0.220777320827932i</v>
      </c>
      <c r="O311" t="str">
        <f t="shared" si="82"/>
        <v>0.97572752008429-0.218988142487582i</v>
      </c>
      <c r="P311" t="str">
        <f t="shared" si="83"/>
        <v>0.02427247991571+0.218988142487582i</v>
      </c>
      <c r="Q311" t="str">
        <f t="shared" si="84"/>
        <v>-0.02427247991571+0.00178917834035i</v>
      </c>
      <c r="R311" t="str">
        <f t="shared" si="85"/>
        <v>-0.333152630367128-9.04663275942162i</v>
      </c>
      <c r="S311" t="str">
        <f t="shared" si="86"/>
        <v>0.0239083625909854i</v>
      </c>
      <c r="T311" t="str">
        <f t="shared" si="87"/>
        <v>0.216290176239739-0.00796513388495783i</v>
      </c>
      <c r="U311" t="str">
        <f t="shared" si="88"/>
        <v>0.0000500000000000001-0.00802839704862265i</v>
      </c>
      <c r="V311" t="str">
        <f t="shared" si="89"/>
        <v>0.00002-0.0899180469445734i</v>
      </c>
      <c r="W311" t="str">
        <f t="shared" si="90"/>
        <v>0.0000422735680751933-0.0073703517190235i</v>
      </c>
      <c r="X311" t="str">
        <f t="shared" si="91"/>
        <v>0.000452118864574551-0.00734275566196248i</v>
      </c>
      <c r="Y311" t="str">
        <f t="shared" si="92"/>
        <v>0.009+0.0889699039496629i</v>
      </c>
      <c r="Z311" t="str">
        <f t="shared" si="93"/>
        <v>-1.05758050563366-0.188929827226668i</v>
      </c>
      <c r="AA311" t="str">
        <f t="shared" si="94"/>
        <v>16.7979587866923-145.064772508416i</v>
      </c>
      <c r="AB311" t="str">
        <f t="shared" si="95"/>
        <v>0.722929003431236-0.0266226899517916i</v>
      </c>
      <c r="AC311" t="str">
        <f t="shared" si="96"/>
        <v>4.31102752507566-1.3463472813038i</v>
      </c>
      <c r="AD311" t="str">
        <f t="shared" si="97"/>
        <v>0.154548024165834+0.0420903418406193i</v>
      </c>
      <c r="AE311" t="str">
        <f t="shared" si="98"/>
        <v>-0.155494856530126-0.0737126565099697i</v>
      </c>
      <c r="AF311" t="str">
        <f t="shared" si="99"/>
        <v>-3.28390352367036-0.787926268025702i</v>
      </c>
      <c r="AG311" t="str">
        <f t="shared" si="100"/>
        <v>1.03150094027998-0.0785990405456611i</v>
      </c>
      <c r="AH311" t="str">
        <f t="shared" si="101"/>
        <v>0.409419969089191+0.384647008754174i</v>
      </c>
      <c r="AI311">
        <f t="shared" si="102"/>
        <v>-5.0089323589792292</v>
      </c>
      <c r="AJ311">
        <f t="shared" si="103"/>
        <v>43.213090468564339</v>
      </c>
      <c r="AK311"/>
      <c r="AL311"/>
      <c r="AM311"/>
      <c r="AN311"/>
    </row>
    <row r="312" spans="1:40" x14ac:dyDescent="0.35">
      <c r="A312"/>
      <c r="B312">
        <f t="shared" si="104"/>
        <v>17800</v>
      </c>
      <c r="C312" s="237" t="str">
        <f t="shared" si="72"/>
        <v>-0.000101784138709937+0.0580564067479386i</v>
      </c>
      <c r="D312" s="208" t="str">
        <f t="shared" si="73"/>
        <v>-2.51444154724923+0.445099118400863i</v>
      </c>
      <c r="E312" t="str">
        <f t="shared" si="74"/>
        <v>20500</v>
      </c>
      <c r="F312" t="str">
        <f t="shared" si="75"/>
        <v>0.327868852459016</v>
      </c>
      <c r="G312" t="str">
        <f t="shared" si="70"/>
        <v>0.327868852459016</v>
      </c>
      <c r="H312" t="str">
        <f t="shared" si="76"/>
        <v>0.774274589639381+1.24057380265233i</v>
      </c>
      <c r="I312" t="str">
        <f t="shared" si="77"/>
        <v>69.9004365423729i</v>
      </c>
      <c r="J312" t="str">
        <f t="shared" si="71"/>
        <v>-5.61378574460304+15.2919787015019i</v>
      </c>
      <c r="K312" t="str">
        <f t="shared" si="78"/>
        <v>4.02818509693011-1.47877318659538i</v>
      </c>
      <c r="L312" t="str">
        <f t="shared" si="79"/>
        <v>0.606033259528305-0.222197106802064i</v>
      </c>
      <c r="M312" t="str">
        <f t="shared" si="80"/>
        <v>4.63421835645841-1.70097029339744i</v>
      </c>
      <c r="N312" t="str">
        <f t="shared" si="81"/>
        <v>-0.222024650324135i</v>
      </c>
      <c r="O312" t="str">
        <f t="shared" si="82"/>
        <v>0.975453610752275-0.220205025533817i</v>
      </c>
      <c r="P312" t="str">
        <f t="shared" si="83"/>
        <v>0.024546389247725+0.220205025533817i</v>
      </c>
      <c r="Q312" t="str">
        <f t="shared" si="84"/>
        <v>-0.024546389247725+0.001819624790318i</v>
      </c>
      <c r="R312" t="str">
        <f t="shared" si="85"/>
        <v>-0.333150580753733-8.99567070174814i</v>
      </c>
      <c r="S312" t="str">
        <f t="shared" si="86"/>
        <v>0.0240434380858496i</v>
      </c>
      <c r="T312" t="str">
        <f t="shared" si="87"/>
        <v>0.216286851558173-0.00801008536161722i</v>
      </c>
      <c r="U312" t="str">
        <f t="shared" si="88"/>
        <v>0.0000500000000000001-0.00798329369441692i</v>
      </c>
      <c r="V312" t="str">
        <f t="shared" si="89"/>
        <v>0.00002-0.089412889377469i</v>
      </c>
      <c r="W312" t="str">
        <f t="shared" si="90"/>
        <v>0.0000422735679132102-0.00732894547407112i</v>
      </c>
      <c r="X312" t="str">
        <f t="shared" si="91"/>
        <v>0.000447540773741273-0.00730175855502314i</v>
      </c>
      <c r="Y312" t="str">
        <f t="shared" si="92"/>
        <v>0.009+0.0894725587742373i</v>
      </c>
      <c r="Z312" t="str">
        <f t="shared" si="93"/>
        <v>-1.04500050140544-0.185505971584038i</v>
      </c>
      <c r="AA312" t="str">
        <f t="shared" si="94"/>
        <v>16.5714920200358-144.131980239491i</v>
      </c>
      <c r="AB312" t="str">
        <f t="shared" si="95"/>
        <v>0.722917891004527-0.0267729359166759i</v>
      </c>
      <c r="AC312" t="str">
        <f t="shared" si="96"/>
        <v>4.30461939204408-1.35373348824557i</v>
      </c>
      <c r="AD312" t="str">
        <f t="shared" si="97"/>
        <v>0.154605483009543+0.0424013524255048i</v>
      </c>
      <c r="AE312" t="str">
        <f t="shared" si="98"/>
        <v>-0.153697103186831-0.0729896748828258i</v>
      </c>
      <c r="AF312" t="str">
        <f t="shared" si="99"/>
        <v>-3.28871613688861-0.795474684251467i</v>
      </c>
      <c r="AG312" t="str">
        <f t="shared" si="100"/>
        <v>1.03139783259268-0.0781230055102594i</v>
      </c>
      <c r="AH312" t="str">
        <f t="shared" si="101"/>
        <v>0.404854776500792+0.381940833816267i</v>
      </c>
      <c r="AI312">
        <f t="shared" si="102"/>
        <v>-5.0893794578747311</v>
      </c>
      <c r="AJ312">
        <f t="shared" si="103"/>
        <v>43.331839672376965</v>
      </c>
      <c r="AK312"/>
      <c r="AL312"/>
      <c r="AM312"/>
      <c r="AN312"/>
    </row>
    <row r="313" spans="1:40" x14ac:dyDescent="0.35">
      <c r="A313"/>
      <c r="B313">
        <f t="shared" si="104"/>
        <v>17900</v>
      </c>
      <c r="C313" s="237" t="str">
        <f t="shared" si="72"/>
        <v>-0.000100650065894614+0.0577320712572152i</v>
      </c>
      <c r="D313" s="208" t="str">
        <f t="shared" si="73"/>
        <v>-2.51443285269099+0.442612546305317i</v>
      </c>
      <c r="E313" t="str">
        <f t="shared" si="74"/>
        <v>20500</v>
      </c>
      <c r="F313" t="str">
        <f t="shared" si="75"/>
        <v>0.327868852459016</v>
      </c>
      <c r="G313" t="str">
        <f t="shared" si="70"/>
        <v>0.327868852459016</v>
      </c>
      <c r="H313" t="str">
        <f t="shared" si="76"/>
        <v>0.77910803295181+1.24558091513886i</v>
      </c>
      <c r="I313" t="str">
        <f t="shared" si="77"/>
        <v>70.2931356240716i</v>
      </c>
      <c r="J313" t="str">
        <f t="shared" si="71"/>
        <v>-5.68830668611368+15.3778886942069i</v>
      </c>
      <c r="K313" t="str">
        <f t="shared" si="78"/>
        <v>4.0208857254011-1.48733233870488i</v>
      </c>
      <c r="L313" t="str">
        <f t="shared" si="79"/>
        <v>0.605225182354384-0.223147465844319i</v>
      </c>
      <c r="M313" t="str">
        <f t="shared" si="80"/>
        <v>4.62611090775548-1.7104798045492i</v>
      </c>
      <c r="N313" t="str">
        <f t="shared" si="81"/>
        <v>-0.223271979820338i</v>
      </c>
      <c r="O313" t="str">
        <f t="shared" si="82"/>
        <v>0.975178183779615-0.22142156597832i</v>
      </c>
      <c r="P313" t="str">
        <f t="shared" si="83"/>
        <v>0.024821816220385+0.22142156597832i</v>
      </c>
      <c r="Q313" t="str">
        <f t="shared" si="84"/>
        <v>-0.024821816220385+0.00185041384201801i</v>
      </c>
      <c r="R313" t="str">
        <f t="shared" si="85"/>
        <v>-0.333148519548076-8.94527727701046i</v>
      </c>
      <c r="S313" t="str">
        <f t="shared" si="86"/>
        <v>0.024178513580714i</v>
      </c>
      <c r="T313" t="str">
        <f t="shared" si="87"/>
        <v>0.21628350812545-0.00805503600428792i</v>
      </c>
      <c r="U313" t="str">
        <f t="shared" si="88"/>
        <v>0.0000500000000000002-0.00793869428830286i</v>
      </c>
      <c r="V313" t="str">
        <f t="shared" si="89"/>
        <v>0.00002-0.0889133760289915i</v>
      </c>
      <c r="W313" t="str">
        <f t="shared" si="90"/>
        <v>0.0000422735677503145-0.00728800186998976i</v>
      </c>
      <c r="X313" t="str">
        <f t="shared" si="91"/>
        <v>0.000443038885441565-0.0072612153116337i</v>
      </c>
      <c r="Y313" t="str">
        <f t="shared" si="92"/>
        <v>0.009+0.0899752135988117i</v>
      </c>
      <c r="Z313" t="str">
        <f t="shared" si="93"/>
        <v>-1.03264709418947-0.182167391284288i</v>
      </c>
      <c r="AA313" t="str">
        <f t="shared" si="94"/>
        <v>16.3497505207376-143.211656011818i</v>
      </c>
      <c r="AB313" t="str">
        <f t="shared" si="95"/>
        <v>0.722906715903889-0.0269231790940336i</v>
      </c>
      <c r="AC313" t="str">
        <f t="shared" si="96"/>
        <v>4.29819508961807-1.36106695060495i</v>
      </c>
      <c r="AD313" t="str">
        <f t="shared" si="97"/>
        <v>0.154663294056941+0.0427118627914298i</v>
      </c>
      <c r="AE313" t="str">
        <f t="shared" si="98"/>
        <v>-0.151931892564065-0.0722808898047772i</v>
      </c>
      <c r="AF313" t="str">
        <f t="shared" si="99"/>
        <v>-3.2935408856428-0.802968368833543i</v>
      </c>
      <c r="AG313" t="str">
        <f t="shared" si="100"/>
        <v>1.03129686520481-0.0776535545581016i</v>
      </c>
      <c r="AH313" t="str">
        <f t="shared" si="101"/>
        <v>0.400372056744894+0.379276711020483i</v>
      </c>
      <c r="AI313">
        <f t="shared" si="102"/>
        <v>-5.1691416777221573</v>
      </c>
      <c r="AJ313">
        <f t="shared" si="103"/>
        <v>43.450097663589247</v>
      </c>
      <c r="AK313"/>
      <c r="AL313"/>
      <c r="AM313"/>
      <c r="AN313"/>
    </row>
    <row r="314" spans="1:40" x14ac:dyDescent="0.35">
      <c r="A314"/>
      <c r="B314">
        <f t="shared" si="104"/>
        <v>18000</v>
      </c>
      <c r="C314" s="237" t="str">
        <f t="shared" si="72"/>
        <v>-0.0000995348416647352+0.0574113394614884i</v>
      </c>
      <c r="D314" s="208" t="str">
        <f t="shared" si="73"/>
        <v>-2.51442430263856+0.440153602538078i</v>
      </c>
      <c r="E314" t="str">
        <f t="shared" si="74"/>
        <v>20500</v>
      </c>
      <c r="F314" t="str">
        <f t="shared" si="75"/>
        <v>0.327868852459016</v>
      </c>
      <c r="G314" t="str">
        <f t="shared" si="70"/>
        <v>0.327868852459016</v>
      </c>
      <c r="H314" t="str">
        <f t="shared" si="76"/>
        <v>0.78395328039478+1.25056138549001i</v>
      </c>
      <c r="I314" t="str">
        <f t="shared" si="77"/>
        <v>70.6858347057704i</v>
      </c>
      <c r="J314" t="str">
        <f t="shared" si="71"/>
        <v>-5.76324511189049+15.463798686912i</v>
      </c>
      <c r="K314" t="str">
        <f t="shared" si="78"/>
        <v>4.01356835781602-1.49582768682826i</v>
      </c>
      <c r="L314" t="str">
        <f t="shared" si="79"/>
        <v>0.604414748330285-0.224093622126801i</v>
      </c>
      <c r="M314" t="str">
        <f t="shared" si="80"/>
        <v>4.6179831061463-1.71992130895506i</v>
      </c>
      <c r="N314" t="str">
        <f t="shared" si="81"/>
        <v>-0.224519309316541i</v>
      </c>
      <c r="O314" t="str">
        <f t="shared" si="82"/>
        <v>0.974901239594827-0.22263776192836i</v>
      </c>
      <c r="P314" t="str">
        <f t="shared" si="83"/>
        <v>0.025098760405173+0.22263776192836i</v>
      </c>
      <c r="Q314" t="str">
        <f t="shared" si="84"/>
        <v>-0.025098760405173+0.001881547388181i</v>
      </c>
      <c r="R314" t="str">
        <f t="shared" si="85"/>
        <v>-0.33314644674941-8.89544300797847i</v>
      </c>
      <c r="S314" t="str">
        <f t="shared" si="86"/>
        <v>0.0243135890755783i</v>
      </c>
      <c r="T314" t="str">
        <f t="shared" si="87"/>
        <v>0.216280145941215-0.00809998580825418i</v>
      </c>
      <c r="U314" t="str">
        <f t="shared" si="88"/>
        <v>0.0000500000000000002-0.00789459043114563i</v>
      </c>
      <c r="V314" t="str">
        <f t="shared" si="89"/>
        <v>0.00002-0.0884194128288304i</v>
      </c>
      <c r="W314" t="str">
        <f t="shared" si="90"/>
        <v>0.0000422735675865061-0.0072475131960983i</v>
      </c>
      <c r="X314" t="str">
        <f t="shared" si="91"/>
        <v>0.000438611519503085-0.00722111845962242i</v>
      </c>
      <c r="Y314" t="str">
        <f t="shared" si="92"/>
        <v>0.009+0.0904778684233861i</v>
      </c>
      <c r="Z314" t="str">
        <f t="shared" si="93"/>
        <v>-1.02051481016901-0.178911392573033i</v>
      </c>
      <c r="AA314" t="str">
        <f t="shared" si="94"/>
        <v>16.1326003983582-142.303544844077i</v>
      </c>
      <c r="AB314" t="str">
        <f t="shared" si="95"/>
        <v>0.722895478128135-0.0270734194681028i</v>
      </c>
      <c r="AC314" t="str">
        <f t="shared" si="96"/>
        <v>4.29175495445581-1.36834793070915i</v>
      </c>
      <c r="AD314" t="str">
        <f t="shared" si="97"/>
        <v>0.154721456619574+0.0430218797422018i</v>
      </c>
      <c r="AE314" t="str">
        <f t="shared" si="98"/>
        <v>-0.150198433515411-0.0715858967029631i</v>
      </c>
      <c r="AF314" t="str">
        <f t="shared" si="99"/>
        <v>-3.29837758303334-0.810407782951932i</v>
      </c>
      <c r="AG314" t="str">
        <f t="shared" si="100"/>
        <v>1.03119797604164-0.077190552145017i</v>
      </c>
      <c r="AH314" t="str">
        <f t="shared" si="101"/>
        <v>0.395969822221682+0.376653595806556i</v>
      </c>
      <c r="AI314">
        <f t="shared" si="102"/>
        <v>-5.2482289365991299</v>
      </c>
      <c r="AJ314">
        <f t="shared" si="103"/>
        <v>43.567856313240995</v>
      </c>
      <c r="AK314"/>
      <c r="AL314"/>
      <c r="AM314"/>
      <c r="AN314"/>
    </row>
    <row r="315" spans="1:40" x14ac:dyDescent="0.35">
      <c r="A315"/>
      <c r="B315">
        <f t="shared" si="104"/>
        <v>18100</v>
      </c>
      <c r="C315" s="237" t="str">
        <f t="shared" si="72"/>
        <v>-0.0000984380506318582+0.0570941516317227i</v>
      </c>
      <c r="D315" s="208" t="str">
        <f t="shared" si="73"/>
        <v>-2.5144158939073+0.437721829176541i</v>
      </c>
      <c r="E315" t="str">
        <f t="shared" si="74"/>
        <v>20500</v>
      </c>
      <c r="F315" t="str">
        <f t="shared" si="75"/>
        <v>0.327868852459016</v>
      </c>
      <c r="G315" t="str">
        <f t="shared" si="70"/>
        <v>0.327868852459016</v>
      </c>
      <c r="H315" t="str">
        <f t="shared" si="76"/>
        <v>0.788810148875051+1.25551520806986i</v>
      </c>
      <c r="I315" t="str">
        <f t="shared" si="77"/>
        <v>71.0785337874691i</v>
      </c>
      <c r="J315" t="str">
        <f t="shared" si="71"/>
        <v>-5.83860102193347+15.549708679617i</v>
      </c>
      <c r="K315" t="str">
        <f t="shared" si="78"/>
        <v>4.00623339593389-1.50425958978029i</v>
      </c>
      <c r="L315" t="str">
        <f t="shared" si="79"/>
        <v>0.603601985024197-0.225035571363694i</v>
      </c>
      <c r="M315" t="str">
        <f t="shared" si="80"/>
        <v>4.60983538095809-1.72929516114398i</v>
      </c>
      <c r="N315" t="str">
        <f t="shared" si="81"/>
        <v>-0.225766638812744i</v>
      </c>
      <c r="O315" t="str">
        <f t="shared" si="82"/>
        <v>0.974622778628791-0.223853611491741i</v>
      </c>
      <c r="P315" t="str">
        <f t="shared" si="83"/>
        <v>0.025377221371209+0.223853611491741i</v>
      </c>
      <c r="Q315" t="str">
        <f t="shared" si="84"/>
        <v>-0.025377221371209+0.00191302732100301i</v>
      </c>
      <c r="R315" t="str">
        <f t="shared" si="85"/>
        <v>-0.333144362356494-8.84615862686436i</v>
      </c>
      <c r="S315" t="str">
        <f t="shared" si="86"/>
        <v>0.0244486645704426i</v>
      </c>
      <c r="T315" t="str">
        <f t="shared" si="87"/>
        <v>0.216276765005134-0.00814493476878791i</v>
      </c>
      <c r="U315" t="str">
        <f t="shared" si="88"/>
        <v>0.0000499999999999998-0.00785097390942654i</v>
      </c>
      <c r="V315" t="str">
        <f t="shared" si="89"/>
        <v>0.00002-0.0879309077855772i</v>
      </c>
      <c r="W315" t="str">
        <f t="shared" si="90"/>
        <v>0.0000422735674217849-0.00720747191211726i</v>
      </c>
      <c r="X315" t="str">
        <f t="shared" si="91"/>
        <v>0.00043425704176087-0.00718146068943715i</v>
      </c>
      <c r="Y315" t="str">
        <f t="shared" si="92"/>
        <v>0.009+0.0909805232479604i</v>
      </c>
      <c r="Z315" t="str">
        <f t="shared" si="93"/>
        <v>-1.00859834109567-0.175735384779943i</v>
      </c>
      <c r="AA315" t="str">
        <f t="shared" si="94"/>
        <v>15.9199125450398-141.407398736616i</v>
      </c>
      <c r="AB315" t="str">
        <f t="shared" si="95"/>
        <v>0.722884177676149-0.0272236570230804i</v>
      </c>
      <c r="AC315" t="str">
        <f t="shared" si="96"/>
        <v>4.28529932022765-1.37557668786697i</v>
      </c>
      <c r="AD315" t="str">
        <f t="shared" si="97"/>
        <v>0.154779970024836+0.0433314099240021i</v>
      </c>
      <c r="AE315" t="str">
        <f t="shared" si="98"/>
        <v>-0.148495959005835-0.0709043057552277i</v>
      </c>
      <c r="AF315" t="str">
        <f t="shared" si="99"/>
        <v>-3.30322604278235-0.817793378893319i</v>
      </c>
      <c r="AG315" t="str">
        <f t="shared" si="100"/>
        <v>1.03110110528181-0.0767338664663063i</v>
      </c>
      <c r="AH315" t="str">
        <f t="shared" si="101"/>
        <v>0.391646145076208+0.374070479030629i</v>
      </c>
      <c r="AI315">
        <f t="shared" si="102"/>
        <v>-5.3266509572155085</v>
      </c>
      <c r="AJ315">
        <f t="shared" si="103"/>
        <v>43.6851079595965</v>
      </c>
      <c r="AK315"/>
      <c r="AL315"/>
      <c r="AM315"/>
      <c r="AN315"/>
    </row>
    <row r="316" spans="1:40" x14ac:dyDescent="0.35">
      <c r="A316"/>
      <c r="B316">
        <f t="shared" si="104"/>
        <v>18200</v>
      </c>
      <c r="C316" s="237" t="str">
        <f t="shared" si="72"/>
        <v>-0.0000973592887878108+0.0567804493515903i</v>
      </c>
      <c r="D316" s="208" t="str">
        <f t="shared" si="73"/>
        <v>-2.51440762339983+0.435316778362192i</v>
      </c>
      <c r="E316" t="str">
        <f t="shared" si="74"/>
        <v>20500</v>
      </c>
      <c r="F316" t="str">
        <f t="shared" si="75"/>
        <v>0.327868852459016</v>
      </c>
      <c r="G316" t="str">
        <f t="shared" si="70"/>
        <v>0.327868852459016</v>
      </c>
      <c r="H316" t="str">
        <f t="shared" si="76"/>
        <v>0.793678455842673+1.26044237868628i</v>
      </c>
      <c r="I316" t="str">
        <f t="shared" si="77"/>
        <v>71.4712328691678i</v>
      </c>
      <c r="J316" t="str">
        <f t="shared" si="71"/>
        <v>-5.91437441624262+15.6356186723221i</v>
      </c>
      <c r="K316" t="str">
        <f t="shared" si="78"/>
        <v>3.99888123763288-1.51262840192661i</v>
      </c>
      <c r="L316" t="str">
        <f t="shared" si="79"/>
        <v>0.602786919960613-0.225973309479946i</v>
      </c>
      <c r="M316" t="str">
        <f t="shared" si="80"/>
        <v>4.60166815759349-1.73860171140656i</v>
      </c>
      <c r="N316" t="str">
        <f t="shared" si="81"/>
        <v>-0.227013968308947i</v>
      </c>
      <c r="O316" t="str">
        <f t="shared" si="82"/>
        <v>0.974342801314743-0.225069112776808i</v>
      </c>
      <c r="P316" t="str">
        <f t="shared" si="83"/>
        <v>0.025657198685257+0.225069112776808i</v>
      </c>
      <c r="Q316" t="str">
        <f t="shared" si="84"/>
        <v>-0.025657198685257+0.00194485553213899i</v>
      </c>
      <c r="R316" t="str">
        <f t="shared" si="85"/>
        <v>-0.333142266369046-8.79741506956663i</v>
      </c>
      <c r="S316" t="str">
        <f t="shared" si="86"/>
        <v>0.024583740065307i</v>
      </c>
      <c r="T316" t="str">
        <f t="shared" si="87"/>
        <v>0.216273365316841-0.00818988288118389i</v>
      </c>
      <c r="U316" t="str">
        <f t="shared" si="88"/>
        <v>0.0000499999999999998-0.00780783669014398i</v>
      </c>
      <c r="V316" t="str">
        <f t="shared" si="89"/>
        <v>0.00002-0.0874477709296132i</v>
      </c>
      <c r="W316" t="str">
        <f t="shared" si="90"/>
        <v>0.0000422735672561514-0.00716787064348777i</v>
      </c>
      <c r="X316" t="str">
        <f t="shared" si="91"/>
        <v>0.000429973862555303-0.00714223484975931i</v>
      </c>
      <c r="Y316" t="str">
        <f t="shared" si="92"/>
        <v>0.009+0.0914831780725348i</v>
      </c>
      <c r="Z316" t="str">
        <f t="shared" si="93"/>
        <v>-0.996892538296326-0.172636875688183i</v>
      </c>
      <c r="AA316" t="str">
        <f t="shared" si="94"/>
        <v>15.7115624301722-140.522976434334i</v>
      </c>
      <c r="AB316" t="str">
        <f t="shared" si="95"/>
        <v>0.722872814546707-0.0273738917432395i</v>
      </c>
      <c r="AC316" t="str">
        <f t="shared" si="96"/>
        <v>4.27882851765691-1.38275347848446i</v>
      </c>
      <c r="AD316" t="str">
        <f t="shared" si="97"/>
        <v>0.15483883361545+0.0436404598297046i</v>
      </c>
      <c r="AE316" t="str">
        <f t="shared" si="98"/>
        <v>-0.146823725231153-0.0702357412426269i</v>
      </c>
      <c r="AF316" t="str">
        <f t="shared" si="99"/>
        <v>-3.3080860792425-0.825125600324088i</v>
      </c>
      <c r="AG316" t="str">
        <f t="shared" si="100"/>
        <v>1.03100619525929-0.0762833693285675i</v>
      </c>
      <c r="AH316" t="str">
        <f t="shared" si="101"/>
        <v>0.387399155059905+0.371526385464505i</v>
      </c>
      <c r="AI316">
        <f t="shared" si="102"/>
        <v>-5.4044172718211438</v>
      </c>
      <c r="AJ316">
        <f t="shared" si="103"/>
        <v>43.801845388186493</v>
      </c>
      <c r="AK316"/>
      <c r="AL316"/>
      <c r="AM316"/>
      <c r="AN316"/>
    </row>
    <row r="317" spans="1:40" x14ac:dyDescent="0.35">
      <c r="A317"/>
      <c r="B317">
        <f t="shared" si="104"/>
        <v>18300</v>
      </c>
      <c r="C317" s="237" t="str">
        <f t="shared" si="72"/>
        <v>-0.0000962981631325823+0.0564701754816032i</v>
      </c>
      <c r="D317" s="208" t="str">
        <f t="shared" si="73"/>
        <v>-2.51439948810314+0.432938012025625i</v>
      </c>
      <c r="E317" t="str">
        <f t="shared" si="74"/>
        <v>20500</v>
      </c>
      <c r="F317" t="str">
        <f t="shared" si="75"/>
        <v>0.327868852459016</v>
      </c>
      <c r="G317" t="str">
        <f t="shared" si="70"/>
        <v>0.327868852459016</v>
      </c>
      <c r="H317" t="str">
        <f t="shared" si="76"/>
        <v>0.798558019302658+1.26534289457971i</v>
      </c>
      <c r="I317" t="str">
        <f t="shared" si="77"/>
        <v>71.8639319508665i</v>
      </c>
      <c r="J317" t="str">
        <f t="shared" si="71"/>
        <v>-5.99056529481792+15.7215286650272i</v>
      </c>
      <c r="K317" t="str">
        <f t="shared" si="78"/>
        <v>3.99151227696927-1.52093447334057i</v>
      </c>
      <c r="L317" t="str">
        <f t="shared" si="79"/>
        <v>0.601969580618573-0.226906832610145i</v>
      </c>
      <c r="M317" t="str">
        <f t="shared" si="80"/>
        <v>4.59348185758784-1.74784130595072i</v>
      </c>
      <c r="N317" t="str">
        <f t="shared" si="81"/>
        <v>-0.22826129780515i</v>
      </c>
      <c r="O317" t="str">
        <f t="shared" si="82"/>
        <v>0.974061308088281-0.226284263892446i</v>
      </c>
      <c r="P317" t="str">
        <f t="shared" si="83"/>
        <v>0.025938691911719+0.226284263892446i</v>
      </c>
      <c r="Q317" t="str">
        <f t="shared" si="84"/>
        <v>-0.025938691911719+0.00197703391270401i</v>
      </c>
      <c r="R317" t="str">
        <f t="shared" si="85"/>
        <v>-0.333140158785945-8.74920347010704i</v>
      </c>
      <c r="S317" t="str">
        <f t="shared" si="86"/>
        <v>0.0247188155601712i</v>
      </c>
      <c r="T317" t="str">
        <f t="shared" si="87"/>
        <v>0.216269946875986-0.00823483014071592i</v>
      </c>
      <c r="U317" t="str">
        <f t="shared" si="88"/>
        <v>0.0000499999999999999-0.00776517091588091i</v>
      </c>
      <c r="V317" t="str">
        <f t="shared" si="89"/>
        <v>0.00002-0.0869699142578666i</v>
      </c>
      <c r="W317" t="str">
        <f t="shared" si="90"/>
        <v>0.0000422735670896055-0.0071287021768434i</v>
      </c>
      <c r="X317" t="str">
        <f t="shared" si="91"/>
        <v>0.000425760435286912-0.00710343394325845i</v>
      </c>
      <c r="Y317" t="str">
        <f t="shared" si="92"/>
        <v>0.009+0.0919858328971092i</v>
      </c>
      <c r="Z317" t="str">
        <f t="shared" si="93"/>
        <v>-0.985392406931077-0.169613467142388i</v>
      </c>
      <c r="AA317" t="str">
        <f t="shared" si="94"/>
        <v>15.5074299053153-139.650043199065i</v>
      </c>
      <c r="AB317" t="str">
        <f t="shared" si="95"/>
        <v>0.722861388738639-0.0275241236127833i</v>
      </c>
      <c r="AC317" t="str">
        <f t="shared" si="96"/>
        <v>4.27234287456117-1.38987855617562i</v>
      </c>
      <c r="AD317" t="str">
        <f t="shared" si="97"/>
        <v>0.154898046748959+0.0439490358030707i</v>
      </c>
      <c r="AE317" t="str">
        <f t="shared" si="98"/>
        <v>-0.145181010774756-0.0695798409349626i</v>
      </c>
      <c r="AF317" t="str">
        <f t="shared" si="99"/>
        <v>-3.3129575074058-0.832404882554085i</v>
      </c>
      <c r="AG317" t="str">
        <f t="shared" si="100"/>
        <v>1.03091319037021-0.0758389360267106i</v>
      </c>
      <c r="AH317" t="str">
        <f t="shared" si="101"/>
        <v>0.383227037480022+0.369020372370217i</v>
      </c>
      <c r="AI317">
        <f t="shared" si="102"/>
        <v>-5.4815372269639662</v>
      </c>
      <c r="AJ317">
        <f t="shared" si="103"/>
        <v>43.918061812770333</v>
      </c>
      <c r="AK317"/>
      <c r="AL317"/>
      <c r="AM317"/>
      <c r="AN317"/>
    </row>
    <row r="318" spans="1:40" x14ac:dyDescent="0.35">
      <c r="A318"/>
      <c r="B318">
        <f t="shared" si="104"/>
        <v>18400</v>
      </c>
      <c r="C318" s="237" t="str">
        <f t="shared" si="72"/>
        <v>-0.0000952542913163504+0.0561632741244181i</v>
      </c>
      <c r="D318" s="208" t="str">
        <f t="shared" si="73"/>
        <v>-2.51439148508588+0.430585101620539i</v>
      </c>
      <c r="E318" t="str">
        <f t="shared" si="74"/>
        <v>20500</v>
      </c>
      <c r="F318" t="str">
        <f t="shared" si="75"/>
        <v>0.327868852459016</v>
      </c>
      <c r="G318" t="str">
        <f t="shared" si="70"/>
        <v>0.327868852459016</v>
      </c>
      <c r="H318" t="str">
        <f t="shared" si="76"/>
        <v>0.803448657826465+1.27021675441177i</v>
      </c>
      <c r="I318" t="str">
        <f t="shared" si="77"/>
        <v>72.2566310325652i</v>
      </c>
      <c r="J318" t="str">
        <f t="shared" si="71"/>
        <v>-6.0671736576594+15.8074386577322i</v>
      </c>
      <c r="K318" t="str">
        <f t="shared" si="78"/>
        <v>3.98412690423384-1.52917814995384i</v>
      </c>
      <c r="L318" t="str">
        <f t="shared" si="79"/>
        <v>0.601149994429938-0.227836137097406i</v>
      </c>
      <c r="M318" t="str">
        <f t="shared" si="80"/>
        <v>4.58527689866378-1.75701428705125i</v>
      </c>
      <c r="N318" t="str">
        <f t="shared" si="81"/>
        <v>-0.229508627301353i</v>
      </c>
      <c r="O318" t="str">
        <f t="shared" si="82"/>
        <v>0.973778299387362-0.227499062948087i</v>
      </c>
      <c r="P318" t="str">
        <f t="shared" si="83"/>
        <v>0.026221700612638+0.227499062948087i</v>
      </c>
      <c r="Q318" t="str">
        <f t="shared" si="84"/>
        <v>-0.026221700612638+0.00200956435326599i</v>
      </c>
      <c r="R318" t="str">
        <f t="shared" si="85"/>
        <v>-0.333138039606832-8.70151515524619i</v>
      </c>
      <c r="S318" t="str">
        <f t="shared" si="86"/>
        <v>0.0248538910550356i</v>
      </c>
      <c r="T318" t="str">
        <f t="shared" si="87"/>
        <v>0.21626650968223-0.00827977654267634i</v>
      </c>
      <c r="U318" t="str">
        <f t="shared" si="88"/>
        <v>0.00005-0.00772296890003374i</v>
      </c>
      <c r="V318" t="str">
        <f t="shared" si="89"/>
        <v>0.00002-0.0864972516803782i</v>
      </c>
      <c r="W318" t="str">
        <f t="shared" si="90"/>
        <v>0.0000422735669221468-0.00708995945563001i</v>
      </c>
      <c r="X318" t="str">
        <f t="shared" si="91"/>
        <v>0.000421615255025611-0.00706505112248273i</v>
      </c>
      <c r="Y318" t="str">
        <f t="shared" si="92"/>
        <v>0.009+0.0924884877216835i</v>
      </c>
      <c r="Z318" t="str">
        <f t="shared" si="93"/>
        <v>-0.974093100490661-0.166662850881353i</v>
      </c>
      <c r="AA318" t="str">
        <f t="shared" si="94"/>
        <v>15.3073990187944-138.788370591036i</v>
      </c>
      <c r="AB318" t="str">
        <f t="shared" si="95"/>
        <v>0.722849900250813-0.0276743526159769i</v>
      </c>
      <c r="AC318" t="str">
        <f t="shared" si="96"/>
        <v>4.2658427158903-1.39695217186976i</v>
      </c>
      <c r="AD318" t="str">
        <f t="shared" si="97"/>
        <v>0.154957608797238+0.044257144042796i</v>
      </c>
      <c r="AE318" t="str">
        <f t="shared" si="98"/>
        <v>-0.143567115799881-0.068936255507414i</v>
      </c>
      <c r="AF318" t="str">
        <f t="shared" si="99"/>
        <v>-3.31784014291235-0.839631652791231i</v>
      </c>
      <c r="AG318" t="str">
        <f t="shared" si="100"/>
        <v>1.0308220369844-0.0754004452259306i</v>
      </c>
      <c r="AH318" t="str">
        <f t="shared" si="101"/>
        <v>0.379128031233155+0.366551528145506i</v>
      </c>
      <c r="AI318">
        <f t="shared" si="102"/>
        <v>-5.5580199881022221</v>
      </c>
      <c r="AJ318">
        <f t="shared" si="103"/>
        <v>44.033750857148263</v>
      </c>
      <c r="AK318"/>
      <c r="AL318"/>
      <c r="AM318"/>
      <c r="AN318"/>
    </row>
    <row r="319" spans="1:40" x14ac:dyDescent="0.35">
      <c r="A319"/>
      <c r="B319">
        <f t="shared" si="104"/>
        <v>18500</v>
      </c>
      <c r="C319" s="237" t="str">
        <f t="shared" si="72"/>
        <v>-0.0000942273012950051+0.0558596905912656i</v>
      </c>
      <c r="D319" s="208" t="str">
        <f t="shared" si="73"/>
        <v>-2.51438361149572+0.42825762786637i</v>
      </c>
      <c r="E319" t="str">
        <f t="shared" si="74"/>
        <v>20500</v>
      </c>
      <c r="F319" t="str">
        <f t="shared" si="75"/>
        <v>0.327868852459016</v>
      </c>
      <c r="G319" t="str">
        <f t="shared" si="70"/>
        <v>0.327868852459016</v>
      </c>
      <c r="H319" t="str">
        <f t="shared" si="76"/>
        <v>0.808350190563291+1.27506395825391i</v>
      </c>
      <c r="I319" t="str">
        <f t="shared" si="77"/>
        <v>72.649330114264i</v>
      </c>
      <c r="J319" t="str">
        <f t="shared" si="71"/>
        <v>-6.14419950476704+15.8933486504373i</v>
      </c>
      <c r="K319" t="str">
        <f t="shared" si="78"/>
        <v>3.97672550600589-1.53735977370153i</v>
      </c>
      <c r="L319" t="str">
        <f t="shared" si="79"/>
        <v>0.600328188777672-0.228761219492224i</v>
      </c>
      <c r="M319" t="str">
        <f t="shared" si="80"/>
        <v>4.57705369478356-1.76612099319375i</v>
      </c>
      <c r="N319" t="str">
        <f t="shared" si="81"/>
        <v>-0.230755956797556i</v>
      </c>
      <c r="O319" t="str">
        <f t="shared" si="82"/>
        <v>0.973493775652298-0.228713508053707i</v>
      </c>
      <c r="P319" t="str">
        <f t="shared" si="83"/>
        <v>0.026506224347702+0.228713508053707i</v>
      </c>
      <c r="Q319" t="str">
        <f t="shared" si="84"/>
        <v>-0.026506224347702+0.00204244874384901i</v>
      </c>
      <c r="R319" t="str">
        <f t="shared" si="85"/>
        <v>-0.333135908830195-8.65434163927296i</v>
      </c>
      <c r="S319" t="str">
        <f t="shared" si="86"/>
        <v>0.0249889665498999i</v>
      </c>
      <c r="T319" t="str">
        <f t="shared" si="87"/>
        <v>0.216263053735198-0.00832472208232825i</v>
      </c>
      <c r="U319" t="str">
        <f t="shared" si="88"/>
        <v>0.00005-0.00768122312219572i</v>
      </c>
      <c r="V319" t="str">
        <f t="shared" si="89"/>
        <v>0.00002-0.0860296989685923i</v>
      </c>
      <c r="W319" t="str">
        <f t="shared" si="90"/>
        <v>0.0000422735667537756-0.00705163557586763i</v>
      </c>
      <c r="X319" t="str">
        <f t="shared" si="91"/>
        <v>0.000417536857171953-0.00702707968587932i</v>
      </c>
      <c r="Y319" t="str">
        <f t="shared" si="92"/>
        <v>0.009+0.0929911425462579i</v>
      </c>
      <c r="Z319" t="str">
        <f t="shared" si="93"/>
        <v>-0.962989915521787-0.163782804582449i</v>
      </c>
      <c r="AA319" t="str">
        <f t="shared" si="94"/>
        <v>15.1113578394228-137.93773625898i</v>
      </c>
      <c r="AB319" t="str">
        <f t="shared" si="95"/>
        <v>0.722838349081975-0.0278245787369877i</v>
      </c>
      <c r="AC319" t="str">
        <f t="shared" si="96"/>
        <v>4.25932836376274-1.40397457391311i</v>
      </c>
      <c r="AD319" t="str">
        <f t="shared" si="97"/>
        <v>0.155017519146022+0.0445647906064303i</v>
      </c>
      <c r="AE319" t="str">
        <f t="shared" si="98"/>
        <v>-0.141981361275674-0.0683046479864814i</v>
      </c>
      <c r="AF319" t="str">
        <f t="shared" si="99"/>
        <v>-3.32273380205901-0.84680633038754i</v>
      </c>
      <c r="AG319" t="str">
        <f t="shared" si="100"/>
        <v>1.03073268336141-0.0749677788484054i</v>
      </c>
      <c r="AH319" t="str">
        <f t="shared" si="101"/>
        <v>0.375100426918815+0.36411897103616i</v>
      </c>
      <c r="AI319">
        <f t="shared" si="102"/>
        <v>-5.6338745440786138</v>
      </c>
      <c r="AJ319">
        <f t="shared" si="103"/>
        <v>44.148906537794659</v>
      </c>
      <c r="AK319"/>
      <c r="AL319"/>
      <c r="AM319"/>
      <c r="AN319"/>
    </row>
    <row r="320" spans="1:40" x14ac:dyDescent="0.35">
      <c r="A320"/>
      <c r="B320">
        <f t="shared" si="104"/>
        <v>18600</v>
      </c>
      <c r="C320" s="237" t="str">
        <f t="shared" si="72"/>
        <v>-0.0000932168309986124+0.055559371369463i</v>
      </c>
      <c r="D320" s="208" t="str">
        <f t="shared" si="73"/>
        <v>-2.51437586455678+0.425955180499216i</v>
      </c>
      <c r="E320" t="str">
        <f t="shared" si="74"/>
        <v>20500</v>
      </c>
      <c r="F320" t="str">
        <f t="shared" si="75"/>
        <v>0.327868852459016</v>
      </c>
      <c r="G320" t="str">
        <f t="shared" si="70"/>
        <v>0.327868852459016</v>
      </c>
      <c r="H320" t="str">
        <f t="shared" si="76"/>
        <v>0.813262437251216+1.27988450757584i</v>
      </c>
      <c r="I320" t="str">
        <f t="shared" si="77"/>
        <v>73.0420291959627i</v>
      </c>
      <c r="J320" t="str">
        <f t="shared" si="71"/>
        <v>-6.22164283614085+15.9792586431423i</v>
      </c>
      <c r="K320" t="str">
        <f t="shared" si="78"/>
        <v>3.96930846520517-1.54547968266196i</v>
      </c>
      <c r="L320" t="str">
        <f t="shared" si="79"/>
        <v>0.599504190994149-0.229682076551324i</v>
      </c>
      <c r="M320" t="str">
        <f t="shared" si="80"/>
        <v>4.56881265619932-1.77516175921328i</v>
      </c>
      <c r="N320" t="str">
        <f t="shared" si="81"/>
        <v>-0.232003286293759i</v>
      </c>
      <c r="O320" t="str">
        <f t="shared" si="82"/>
        <v>0.973207737325761-0.229927597319837i</v>
      </c>
      <c r="P320" t="str">
        <f t="shared" si="83"/>
        <v>0.026792262674239+0.229927597319837i</v>
      </c>
      <c r="Q320" t="str">
        <f t="shared" si="84"/>
        <v>-0.026792262674239+0.00207568897392199i</v>
      </c>
      <c r="R320" t="str">
        <f t="shared" si="85"/>
        <v>-0.333133766455846-8.60767461896575i</v>
      </c>
      <c r="S320" t="str">
        <f t="shared" si="86"/>
        <v>0.0251240420447643i</v>
      </c>
      <c r="T320" t="str">
        <f t="shared" si="87"/>
        <v>0.216259579034546-0.00836966675496737i</v>
      </c>
      <c r="U320" t="str">
        <f t="shared" si="88"/>
        <v>0.0000500000000000001-0.0076399262236893i</v>
      </c>
      <c r="V320" t="str">
        <f t="shared" si="89"/>
        <v>0.00002-0.0855671737053203i</v>
      </c>
      <c r="W320" t="str">
        <f t="shared" si="90"/>
        <v>0.0000422735665844919-0.00701372378204903i</v>
      </c>
      <c r="X320" t="str">
        <f t="shared" si="91"/>
        <v>0.000413523816168338-0.00698951307394127i</v>
      </c>
      <c r="Y320" t="str">
        <f t="shared" si="92"/>
        <v>0.009+0.0934937973708322i</v>
      </c>
      <c r="Z320" t="str">
        <f t="shared" si="93"/>
        <v>-0.952078286569969-0.160971188105694i</v>
      </c>
      <c r="AA320" t="str">
        <f t="shared" si="94"/>
        <v>14.9191982888426-137.097923738514i</v>
      </c>
      <c r="AB320" t="str">
        <f t="shared" si="95"/>
        <v>0.722826735230976-0.027974801960092i</v>
      </c>
      <c r="AC320" t="str">
        <f t="shared" si="96"/>
        <v>4.2528001375014-1.41094600816895i</v>
      </c>
      <c r="AD320" t="str">
        <f t="shared" si="97"/>
        <v>0.155077777194462+0.0448719814141713i</v>
      </c>
      <c r="AE320" t="str">
        <f t="shared" si="98"/>
        <v>-0.140423088235488-0.0676846932235865i</v>
      </c>
      <c r="AF320" t="str">
        <f t="shared" si="99"/>
        <v>-3.327638301808-0.853929327076624i</v>
      </c>
      <c r="AG320" t="str">
        <f t="shared" si="100"/>
        <v>1.03064507957055-0.0745408219645083i</v>
      </c>
      <c r="AH320" t="str">
        <f t="shared" si="101"/>
        <v>0.371142565029572+0.361721847911547i</v>
      </c>
      <c r="AI320">
        <f t="shared" si="102"/>
        <v>-5.7091097114576677</v>
      </c>
      <c r="AJ320">
        <f t="shared" si="103"/>
        <v>44.263523247265532</v>
      </c>
      <c r="AK320"/>
      <c r="AL320"/>
      <c r="AM320"/>
      <c r="AN320"/>
    </row>
    <row r="321" spans="1:40" x14ac:dyDescent="0.35">
      <c r="A321"/>
      <c r="B321">
        <f t="shared" si="104"/>
        <v>18700</v>
      </c>
      <c r="C321" s="237" t="str">
        <f t="shared" si="72"/>
        <v>-0.0000922225280122382+0.0552622640909669i</v>
      </c>
      <c r="D321" s="208" t="str">
        <f t="shared" si="73"/>
        <v>-2.51436824156722+0.423677358030746i</v>
      </c>
      <c r="E321" t="str">
        <f t="shared" si="74"/>
        <v>20500</v>
      </c>
      <c r="F321" t="str">
        <f t="shared" si="75"/>
        <v>0.327868852459016</v>
      </c>
      <c r="G321" t="str">
        <f t="shared" si="70"/>
        <v>0.327868852459016</v>
      </c>
      <c r="H321" t="str">
        <f t="shared" si="76"/>
        <v>0.818185218228108+1.28467840523409i</v>
      </c>
      <c r="I321" t="str">
        <f t="shared" si="77"/>
        <v>73.4347282776614i</v>
      </c>
      <c r="J321" t="str">
        <f t="shared" si="71"/>
        <v>-6.29950365178082+16.0651686358474i</v>
      </c>
      <c r="K321" t="str">
        <f t="shared" si="78"/>
        <v>3.96187616114158-1.55353821119091i</v>
      </c>
      <c r="L321" t="str">
        <f t="shared" si="79"/>
        <v>0.598678028359481-0.230598705236495i</v>
      </c>
      <c r="M321" t="str">
        <f t="shared" si="80"/>
        <v>4.56055418950106-1.78413691642741i</v>
      </c>
      <c r="N321" t="str">
        <f t="shared" si="81"/>
        <v>-0.233250615789962i</v>
      </c>
      <c r="O321" t="str">
        <f t="shared" si="82"/>
        <v>0.972920184852777-0.23114132885756i</v>
      </c>
      <c r="P321" t="str">
        <f t="shared" si="83"/>
        <v>0.027079815147223+0.23114132885756i</v>
      </c>
      <c r="Q321" t="str">
        <f t="shared" si="84"/>
        <v>-0.027079815147223+0.002109286932402i</v>
      </c>
      <c r="R321" t="str">
        <f t="shared" si="85"/>
        <v>-0.333131612483117-8.56150596871101i</v>
      </c>
      <c r="S321" t="str">
        <f t="shared" si="86"/>
        <v>0.0252591175396286i</v>
      </c>
      <c r="T321" t="str">
        <f t="shared" si="87"/>
        <v>0.216256085579903-0.00841461055587706i</v>
      </c>
      <c r="U321" t="str">
        <f t="shared" si="88"/>
        <v>0.0000500000000000001-0.00759907100324177i</v>
      </c>
      <c r="V321" t="str">
        <f t="shared" si="89"/>
        <v>0.00002-0.0851095952363079i</v>
      </c>
      <c r="W321" t="str">
        <f t="shared" si="90"/>
        <v>0.0000422735664142955-0.00697621746316972i</v>
      </c>
      <c r="X321" t="str">
        <f t="shared" si="91"/>
        <v>0.000409574744257846-0.0069523448654745i</v>
      </c>
      <c r="Y321" t="str">
        <f t="shared" si="92"/>
        <v>0.009+0.0939964521954066i</v>
      </c>
      <c r="Z321" t="str">
        <f t="shared" si="93"/>
        <v>-0.941353781329464-0.158225939926062i</v>
      </c>
      <c r="AA321" t="str">
        <f t="shared" si="94"/>
        <v>14.7308159820035-136.268722258406i</v>
      </c>
      <c r="AB321" t="str">
        <f t="shared" si="95"/>
        <v>0.722815058696574-0.0281250222695251i</v>
      </c>
      <c r="AC321" t="str">
        <f t="shared" si="96"/>
        <v>4.24625835366671-1.4178667181113i</v>
      </c>
      <c r="AD321" t="str">
        <f t="shared" si="97"/>
        <v>0.155138382354683+0.0451787222525328i</v>
      </c>
      <c r="AE321" t="str">
        <f t="shared" si="98"/>
        <v>-0.138891657065851-0.0670760773947337i</v>
      </c>
      <c r="AF321" t="str">
        <f t="shared" si="99"/>
        <v>-3.33255345979533-0.861001047203344i</v>
      </c>
      <c r="AG321" t="str">
        <f t="shared" si="100"/>
        <v>1.03055917741493-0.0741194626883146i</v>
      </c>
      <c r="AH321" t="str">
        <f t="shared" si="101"/>
        <v>0.36725283421409+0.359359333099631i</v>
      </c>
      <c r="AI321">
        <f t="shared" si="102"/>
        <v>-5.7837341387355643</v>
      </c>
      <c r="AJ321">
        <f t="shared" si="103"/>
        <v>44.377595738344191</v>
      </c>
      <c r="AK321"/>
      <c r="AL321"/>
      <c r="AM321"/>
      <c r="AN321"/>
    </row>
    <row r="322" spans="1:40" x14ac:dyDescent="0.35">
      <c r="A322"/>
      <c r="B322">
        <f t="shared" si="104"/>
        <v>18800</v>
      </c>
      <c r="C322" s="237" t="str">
        <f t="shared" si="72"/>
        <v>-0.0000912440492686395+0.0549683175019317i</v>
      </c>
      <c r="D322" s="208" t="str">
        <f t="shared" si="73"/>
        <v>-2.51436073989685+0.42142376751481i</v>
      </c>
      <c r="E322" t="str">
        <f t="shared" si="74"/>
        <v>20500</v>
      </c>
      <c r="F322" t="str">
        <f t="shared" si="75"/>
        <v>0.327868852459016</v>
      </c>
      <c r="G322" t="str">
        <f t="shared" si="70"/>
        <v>0.327868852459016</v>
      </c>
      <c r="H322" t="str">
        <f t="shared" si="76"/>
        <v>0.823118354442367+1.2894456554603i</v>
      </c>
      <c r="I322" t="str">
        <f t="shared" si="77"/>
        <v>73.8274273593601i</v>
      </c>
      <c r="J322" t="str">
        <f t="shared" si="71"/>
        <v>-6.37778195168696+16.1510786285525i</v>
      </c>
      <c r="K322" t="str">
        <f t="shared" si="78"/>
        <v>3.95442896956295-1.56153569005112i</v>
      </c>
      <c r="L322" t="str">
        <f t="shared" si="79"/>
        <v>0.597849728099855-0.231511102713412i</v>
      </c>
      <c r="M322" t="str">
        <f t="shared" si="80"/>
        <v>4.55227869766281-1.79304679276453i</v>
      </c>
      <c r="N322" t="str">
        <f t="shared" si="81"/>
        <v>-0.234497945286165i</v>
      </c>
      <c r="O322" t="str">
        <f t="shared" si="82"/>
        <v>0.97263111868073-0.232354700778513i</v>
      </c>
      <c r="P322" t="str">
        <f t="shared" si="83"/>
        <v>0.02736888131927+0.232354700778513i</v>
      </c>
      <c r="Q322" t="str">
        <f t="shared" si="84"/>
        <v>-0.02736888131927+0.00214324450765199i</v>
      </c>
      <c r="R322" t="str">
        <f t="shared" si="85"/>
        <v>-0.333129446910468-8.51582773578111i</v>
      </c>
      <c r="S322" t="str">
        <f t="shared" si="86"/>
        <v>0.0253941930344928i</v>
      </c>
      <c r="T322" t="str">
        <f t="shared" si="87"/>
        <v>0.216252573370913-0.00845955348031825i</v>
      </c>
      <c r="U322" t="str">
        <f t="shared" si="88"/>
        <v>0.0000500000000000001-0.007558650412799i</v>
      </c>
      <c r="V322" t="str">
        <f t="shared" si="89"/>
        <v>0.00002-0.0846568846233487i</v>
      </c>
      <c r="W322" t="str">
        <f t="shared" si="90"/>
        <v>0.0000422735662431865-0.00693911014888496i</v>
      </c>
      <c r="X322" t="str">
        <f t="shared" si="91"/>
        <v>0.000405688290288956-0.00691556877398267i</v>
      </c>
      <c r="Y322" t="str">
        <f t="shared" si="92"/>
        <v>0.009+0.094499107019981i</v>
      </c>
      <c r="Z322" t="str">
        <f t="shared" si="93"/>
        <v>-0.930812095991059-0.155545073743494i</v>
      </c>
      <c r="AA322" t="str">
        <f t="shared" si="94"/>
        <v>14.5461100753309-135.449926554403i</v>
      </c>
      <c r="AB322" t="str">
        <f t="shared" si="95"/>
        <v>0.722803319477581-0.0282752396494468i</v>
      </c>
      <c r="AC322" t="str">
        <f t="shared" si="96"/>
        <v>4.23970332608967-1.42473694491632i</v>
      </c>
      <c r="AD322" t="str">
        <f t="shared" si="97"/>
        <v>0.155199334051367+0.0454850187779075i</v>
      </c>
      <c r="AE322" t="str">
        <f t="shared" si="98"/>
        <v>-0.137386446824736-0.0664784975248177i</v>
      </c>
      <c r="AF322" t="str">
        <f t="shared" si="99"/>
        <v>-3.33747909433922-0.86802188794549i</v>
      </c>
      <c r="AG322" t="str">
        <f t="shared" si="100"/>
        <v>1.03047493035927-0.0737035920772333i</v>
      </c>
      <c r="AH322" t="str">
        <f t="shared" si="101"/>
        <v>0.363429669609972+0.357030627278354i</v>
      </c>
      <c r="AI322">
        <f t="shared" si="102"/>
        <v>-5.857756310422003</v>
      </c>
      <c r="AJ322">
        <f t="shared" si="103"/>
        <v>44.491119108887517</v>
      </c>
      <c r="AK322"/>
      <c r="AL322"/>
      <c r="AM322"/>
      <c r="AN322"/>
    </row>
    <row r="323" spans="1:40" x14ac:dyDescent="0.35">
      <c r="A323"/>
      <c r="B323">
        <f t="shared" si="104"/>
        <v>18900</v>
      </c>
      <c r="C323" s="237" t="str">
        <f t="shared" si="72"/>
        <v>-0.0000902810607523065+0.0546774814332359i</v>
      </c>
      <c r="D323" s="208" t="str">
        <f t="shared" si="73"/>
        <v>-2.51435335698489+0.419194024321475i</v>
      </c>
      <c r="E323" t="str">
        <f t="shared" si="74"/>
        <v>20500</v>
      </c>
      <c r="F323" t="str">
        <f t="shared" si="75"/>
        <v>0.327868852459016</v>
      </c>
      <c r="G323" t="str">
        <f t="shared" si="70"/>
        <v>0.327868852459016</v>
      </c>
      <c r="H323" t="str">
        <f t="shared" si="76"/>
        <v>0.828061667463539+1.29418626384963i</v>
      </c>
      <c r="I323" t="str">
        <f t="shared" si="77"/>
        <v>74.2201264410589i</v>
      </c>
      <c r="J323" t="str">
        <f t="shared" si="71"/>
        <v>-6.45647773585927+16.2369886212576i</v>
      </c>
      <c r="K323" t="str">
        <f t="shared" si="78"/>
        <v>3.94696726270086-1.56947244653669i</v>
      </c>
      <c r="L323" t="str">
        <f t="shared" si="79"/>
        <v>0.597019317385906-0.232419266350441i</v>
      </c>
      <c r="M323" t="str">
        <f t="shared" si="80"/>
        <v>4.54398658008677-1.80189171288713i</v>
      </c>
      <c r="N323" t="str">
        <f t="shared" si="81"/>
        <v>-0.235745274782368i</v>
      </c>
      <c r="O323" t="str">
        <f t="shared" si="82"/>
        <v>0.972340539259357-0.233567711194897i</v>
      </c>
      <c r="P323" t="str">
        <f t="shared" si="83"/>
        <v>0.027659460740643+0.233567711194897i</v>
      </c>
      <c r="Q323" t="str">
        <f t="shared" si="84"/>
        <v>-0.027659460740643+0.00217756358747101i</v>
      </c>
      <c r="R323" t="str">
        <f t="shared" si="85"/>
        <v>-0.33312726973783-8.4706321357596i</v>
      </c>
      <c r="S323" t="str">
        <f t="shared" si="86"/>
        <v>0.0255292685293573i</v>
      </c>
      <c r="T323" t="str">
        <f t="shared" si="87"/>
        <v>0.21624904240721-0.0085044955235887i</v>
      </c>
      <c r="U323" t="str">
        <f t="shared" si="88"/>
        <v>0.0000500000000000002-0.00751865755347203i</v>
      </c>
      <c r="V323" t="str">
        <f t="shared" si="89"/>
        <v>0.00002-0.0842089645988865i</v>
      </c>
      <c r="W323" t="str">
        <f t="shared" si="90"/>
        <v>0.000042273566071165-0.00690239550578847i</v>
      </c>
      <c r="X323" t="str">
        <f t="shared" si="91"/>
        <v>0.000401863138563973-0.00687917864416351i</v>
      </c>
      <c r="Y323" t="str">
        <f t="shared" si="92"/>
        <v>0.009+0.0950017618445553i</v>
      </c>
      <c r="Z323" t="str">
        <f t="shared" si="93"/>
        <v>-0.920449050778238-0.152926675260535i</v>
      </c>
      <c r="AA323" t="str">
        <f t="shared" si="94"/>
        <v>14.364983122162-134.64133669024i</v>
      </c>
      <c r="AB323" t="str">
        <f t="shared" si="95"/>
        <v>0.722791517572772-0.0284254540841406i</v>
      </c>
      <c r="AC323" t="str">
        <f t="shared" si="96"/>
        <v>4.23313536590196-1.4315569275507i</v>
      </c>
      <c r="AD323" t="str">
        <f t="shared" si="97"/>
        <v>0.155260631721355+0.0457908765200003i</v>
      </c>
      <c r="AE323" t="str">
        <f t="shared" si="98"/>
        <v>-0.135906854587681-0.0658916610351349i</v>
      </c>
      <c r="AF323" t="str">
        <f t="shared" si="99"/>
        <v>-3.34241502444843-0.874992239528155i</v>
      </c>
      <c r="AG323" t="str">
        <f t="shared" si="100"/>
        <v>1.03039229346104-0.0732931040355513i</v>
      </c>
      <c r="AH323" t="str">
        <f t="shared" si="101"/>
        <v>0.359671551243118+0.354734956420082i</v>
      </c>
      <c r="AI323">
        <f t="shared" si="102"/>
        <v>-5.9311845510025885</v>
      </c>
      <c r="AJ323">
        <f t="shared" si="103"/>
        <v>44.604088787335577</v>
      </c>
      <c r="AK323"/>
      <c r="AL323"/>
      <c r="AM323"/>
      <c r="AN323"/>
    </row>
    <row r="324" spans="1:40" x14ac:dyDescent="0.35">
      <c r="A324"/>
      <c r="B324">
        <f t="shared" si="104"/>
        <v>19000</v>
      </c>
      <c r="C324" s="237" t="str">
        <f t="shared" si="72"/>
        <v>-0.0000893332372143662+0.0543897067719342i</v>
      </c>
      <c r="D324" s="208" t="str">
        <f t="shared" si="73"/>
        <v>-2.51434609033776+0.416987751918162i</v>
      </c>
      <c r="E324" t="str">
        <f t="shared" si="74"/>
        <v>20500</v>
      </c>
      <c r="F324" t="str">
        <f t="shared" si="75"/>
        <v>0.327868852459016</v>
      </c>
      <c r="G324" t="str">
        <f t="shared" si="70"/>
        <v>0.327868852459016</v>
      </c>
      <c r="H324" t="str">
        <f t="shared" si="76"/>
        <v>0.833014979492638+1.29890023734899i</v>
      </c>
      <c r="I324" t="str">
        <f t="shared" si="77"/>
        <v>74.6128255227576i</v>
      </c>
      <c r="J324" t="str">
        <f t="shared" si="71"/>
        <v>-6.53559100429774+16.3228986139626i</v>
      </c>
      <c r="K324" t="str">
        <f t="shared" si="78"/>
        <v>3.93949140931469-1.57734880459292i</v>
      </c>
      <c r="L324" t="str">
        <f t="shared" si="79"/>
        <v>0.596186823331096-0.233323193717438i</v>
      </c>
      <c r="M324" t="str">
        <f t="shared" si="80"/>
        <v>4.53567823264579-1.81067199831036i</v>
      </c>
      <c r="N324" t="str">
        <f t="shared" si="81"/>
        <v>-0.236992604278571i</v>
      </c>
      <c r="O324" t="str">
        <f t="shared" si="82"/>
        <v>0.972048447040751-0.234780358219472i</v>
      </c>
      <c r="P324" t="str">
        <f t="shared" si="83"/>
        <v>0.027951552959249+0.234780358219472i</v>
      </c>
      <c r="Q324" t="str">
        <f t="shared" si="84"/>
        <v>-0.027951552959249+0.002212246059099i</v>
      </c>
      <c r="R324" t="str">
        <f t="shared" si="85"/>
        <v>-0.333125080964015-8.42591154811277i</v>
      </c>
      <c r="S324" t="str">
        <f t="shared" si="86"/>
        <v>0.0256643440242215i</v>
      </c>
      <c r="T324" t="str">
        <f t="shared" si="87"/>
        <v>0.216245492688427-0.00854943668095712i</v>
      </c>
      <c r="U324" t="str">
        <f t="shared" si="88"/>
        <v>0.0000499999999999999-0.0074790856716116i</v>
      </c>
      <c r="V324" t="str">
        <f t="shared" si="89"/>
        <v>0.00002-0.0837657595220503i</v>
      </c>
      <c r="W324" t="str">
        <f t="shared" si="90"/>
        <v>0.0000422735658982307-0.00686606733380879i</v>
      </c>
      <c r="X324" t="str">
        <f t="shared" si="91"/>
        <v>0.000398098007729524-0.0068431684485142i</v>
      </c>
      <c r="Y324" t="str">
        <f t="shared" si="92"/>
        <v>0.009+0.0955044166691297i</v>
      </c>
      <c r="Z324" t="str">
        <f t="shared" si="93"/>
        <v>-0.910260585663359-0.15036889911834i</v>
      </c>
      <c r="AA324" t="str">
        <f t="shared" si="94"/>
        <v>14.1873409350537-133.842757885559i</v>
      </c>
      <c r="AB324" t="str">
        <f t="shared" si="95"/>
        <v>0.722779652980922-0.0285756655577925i</v>
      </c>
      <c r="AC324" t="str">
        <f t="shared" si="96"/>
        <v>4.22655478156627-1.43832690285488i</v>
      </c>
      <c r="AD324" t="str">
        <f t="shared" si="97"/>
        <v>0.15532227481325+0.0460963008851679i</v>
      </c>
      <c r="AE324" t="str">
        <f t="shared" si="98"/>
        <v>-0.134452294820544-0.0653152853128719i</v>
      </c>
      <c r="AF324" t="str">
        <f t="shared" si="99"/>
        <v>-3.3473610698304-0.881912485430828i</v>
      </c>
      <c r="AG324" t="str">
        <f t="shared" si="100"/>
        <v>1.03031122330509-0.0728878952217322i</v>
      </c>
      <c r="AH324" t="str">
        <f t="shared" si="101"/>
        <v>0.355977002490666+0.352471570786323i</v>
      </c>
      <c r="AI324">
        <f t="shared" si="102"/>
        <v>-6.0040270287838124</v>
      </c>
      <c r="AJ324">
        <f t="shared" si="103"/>
        <v>44.716500518857821</v>
      </c>
      <c r="AK324"/>
      <c r="AL324"/>
      <c r="AM324"/>
      <c r="AN324"/>
    </row>
    <row r="325" spans="1:40" x14ac:dyDescent="0.35">
      <c r="A325"/>
      <c r="B325">
        <f t="shared" si="104"/>
        <v>19100</v>
      </c>
      <c r="C325" s="237" t="str">
        <f t="shared" si="72"/>
        <v>-0.0000884002618979202+0.0541049454336108i</v>
      </c>
      <c r="D325" s="208" t="str">
        <f t="shared" si="73"/>
        <v>-2.51433893752701+0.414804581657683i</v>
      </c>
      <c r="E325" t="str">
        <f t="shared" si="74"/>
        <v>20500</v>
      </c>
      <c r="F325" t="str">
        <f t="shared" si="75"/>
        <v>0.327868852459016</v>
      </c>
      <c r="G325" t="str">
        <f t="shared" ref="G325:G388" si="105">IF($C$11=$C$7,$C$24,F325)</f>
        <v>0.327868852459016</v>
      </c>
      <c r="H325" t="str">
        <f t="shared" si="76"/>
        <v>0.837978113372405+1.30358758424529i</v>
      </c>
      <c r="I325" t="str">
        <f t="shared" si="77"/>
        <v>75.0055246044563i</v>
      </c>
      <c r="J325" t="str">
        <f t="shared" ref="J325:J388" si="106">IMSUM(COMPLEX(0,2*PI()*B325*$C$113*$C$112),COMPLEX(0,2*PI()*B325*$C$113*$C$111),COMPLEX(0,2*PI()*B325*$C$28*10^-12*$C$111),COMPLEX(-1*2*PI()*B325*2*PI()*B325*$C$113*$C$112*$C$28*10^-12*$C$111,0),COMPLEX(1,0))</f>
        <v>-6.61512175700238+16.4088086066677i</v>
      </c>
      <c r="K325" t="str">
        <f t="shared" si="78"/>
        <v>3.93200177473383-1.58516508493154i</v>
      </c>
      <c r="L325" t="str">
        <f t="shared" si="79"/>
        <v>0.595352272990119-0.234222882584528i</v>
      </c>
      <c r="M325" t="str">
        <f t="shared" si="80"/>
        <v>4.52735404772395-1.81938796751607i</v>
      </c>
      <c r="N325" t="str">
        <f t="shared" si="81"/>
        <v>-0.238239933774774i</v>
      </c>
      <c r="O325" t="str">
        <f t="shared" si="82"/>
        <v>0.971754842479359-0.235992639965565i</v>
      </c>
      <c r="P325" t="str">
        <f t="shared" si="83"/>
        <v>0.0282451575206411+0.235992639965565i</v>
      </c>
      <c r="Q325" t="str">
        <f t="shared" si="84"/>
        <v>-0.0282451575206411+0.00224729380920902i</v>
      </c>
      <c r="R325" t="str">
        <f t="shared" si="85"/>
        <v>-0.333122880588284-8.38165851189926i</v>
      </c>
      <c r="S325" t="str">
        <f t="shared" si="86"/>
        <v>0.0257994195190859i</v>
      </c>
      <c r="T325" t="str">
        <f t="shared" si="87"/>
        <v>0.216241924214206-0.00859437694770349i</v>
      </c>
      <c r="U325" t="str">
        <f t="shared" si="88"/>
        <v>0.0000499999999999999-0.00743992815500631i</v>
      </c>
      <c r="V325" t="str">
        <f t="shared" si="89"/>
        <v>0.00002-0.0833271953360709i</v>
      </c>
      <c r="W325" t="str">
        <f t="shared" si="90"/>
        <v>0.0000422735657243839-0.00683011956271908i</v>
      </c>
      <c r="X325" t="str">
        <f t="shared" si="91"/>
        <v>0.000394391649707318-0.00680753228404131i</v>
      </c>
      <c r="Y325" t="str">
        <f t="shared" si="92"/>
        <v>0.009+0.0960070714937041i</v>
      </c>
      <c r="Z325" t="str">
        <f t="shared" si="93"/>
        <v>-0.900242756255526-0.147869965982239i</v>
      </c>
      <c r="AA325" t="str">
        <f t="shared" si="94"/>
        <v>14.0130924545914-133.0540003504i</v>
      </c>
      <c r="AB325" t="str">
        <f t="shared" si="95"/>
        <v>0.722767725700834-0.0287258740546263i</v>
      </c>
      <c r="AC325" t="str">
        <f t="shared" si="96"/>
        <v>4.21996187890454-1.44504710562467i</v>
      </c>
      <c r="AD325" t="str">
        <f t="shared" si="97"/>
        <v>0.155384262787055+0.0464012971596466i</v>
      </c>
      <c r="AE325" t="str">
        <f t="shared" si="98"/>
        <v>-0.133022198777622-0.064749097301329i</v>
      </c>
      <c r="AF325" t="str">
        <f t="shared" si="99"/>
        <v>-3.35231705089942-0.888783002587607i</v>
      </c>
      <c r="AG325" t="str">
        <f t="shared" si="100"/>
        <v>1.03023167794124-0.0724878649592998i</v>
      </c>
      <c r="AH325" t="str">
        <f t="shared" si="101"/>
        <v>0.35234458860473+0.350239743969968i</v>
      </c>
      <c r="AI325">
        <f t="shared" si="102"/>
        <v>-6.0762917596241461</v>
      </c>
      <c r="AJ325">
        <f t="shared" si="103"/>
        <v>44.828350352100479</v>
      </c>
      <c r="AK325"/>
      <c r="AL325"/>
      <c r="AM325"/>
      <c r="AN325"/>
    </row>
    <row r="326" spans="1:40" x14ac:dyDescent="0.35">
      <c r="A326"/>
      <c r="B326">
        <f t="shared" si="104"/>
        <v>19200</v>
      </c>
      <c r="C326" s="237" t="str">
        <f t="shared" ref="C326:C389" si="107">IMPRODUCT(COMPLEX(-1,0),IMDIV(IMPRODUCT(G326,COMPLEX($C$100+$C$101,0)),COMPLEX($C$100,2*PI()*B326*$C$103*$C$102*(2*$C$100+$C$101))))</f>
        <v>-0.00008748182627337+0.0538231503355965i</v>
      </c>
      <c r="D326" s="208" t="str">
        <f t="shared" ref="D326:D389" si="108">IMPRODUCT(COMPLEX($C$106,0),IMSUB(C326,G326))</f>
        <v>-2.51433189618722+0.412644152572907i</v>
      </c>
      <c r="E326" t="str">
        <f t="shared" ref="E326:E389" si="109">IMDIV(COMPLEX($C$20*10^3,0),COMPLEX(1,2*PI()*B326*$C$20*1000*$C$29*10^-12))</f>
        <v>20500</v>
      </c>
      <c r="F326" t="str">
        <f t="shared" ref="F326:F389" si="110">IMDIV(COMPLEX($C$22*1000,0),IMSUM(COMPLEX($C$22*1000,0),E326))</f>
        <v>0.327868852459016</v>
      </c>
      <c r="G326" t="str">
        <f t="shared" si="105"/>
        <v>0.327868852459016</v>
      </c>
      <c r="H326" t="str">
        <f t="shared" ref="H326:H389" si="111">IMPRODUCT(COMPLEX($C$108,0),IMPRODUCT(COMPLEX(-1,0),D326),IMDIV(COMPLEX(0,2*PI()*B326*$C$109*$C$110),COMPLEX(1,2*PI()*B326*$C$109*$C$110)))</f>
        <v>0.842950892597279+1.30824831415359i</v>
      </c>
      <c r="I326" t="str">
        <f t="shared" ref="I326:I389" si="112">COMPLEX(0,2*PI()*B326*$C$113*$C$112*$C$114)</f>
        <v>75.398223686155i</v>
      </c>
      <c r="J326" t="str">
        <f t="shared" si="106"/>
        <v>-6.69506999397318+16.4947185993728i</v>
      </c>
      <c r="K326" t="str">
        <f t="shared" ref="K326:K389" si="113">IMDIV(I326,J326)</f>
        <v>3.9244987208985-1.5929216051417i</v>
      </c>
      <c r="L326" t="str">
        <f t="shared" ref="L326:L389" si="114">IMDIV(COMPLEX($C$117,0),COMPLEX(1,2*PI()*B326*$C$115*$C$116))</f>
        <v>0.594515693357324-0.23511833092088i</v>
      </c>
      <c r="M326" t="str">
        <f t="shared" ref="M326:M389" si="115">IMSUM(K326,L326)</f>
        <v>4.51901441425582-1.82803993606258i</v>
      </c>
      <c r="N326" t="str">
        <f t="shared" ref="N326:N389" si="116">COMPLEX(0,-2*PI()*B326*$C$43)</f>
        <v>-0.239487263270977i</v>
      </c>
      <c r="O326" t="str">
        <f t="shared" ref="O326:O389" si="117">IMEXP(N326)</f>
        <v>0.971459726031978-0.23720455454707i</v>
      </c>
      <c r="P326" t="str">
        <f t="shared" ref="P326:P389" si="118">IMSUB(COMPLEX(1,0),O326)</f>
        <v>0.0285402739680219+0.23720455454707i</v>
      </c>
      <c r="Q326" t="str">
        <f t="shared" ref="Q326:Q389" si="119">IMSUM(COMPLEX(0,2*PI()*B326*$C$43),O326,COMPLEX(-1,0))</f>
        <v>-0.0285402739680219+0.00228270872390698i</v>
      </c>
      <c r="R326" t="str">
        <f t="shared" ref="R326:R389" si="120">IMDIV(P326,Q326)</f>
        <v>-0.333120668609666-8.33786572161319i</v>
      </c>
      <c r="S326" t="str">
        <f t="shared" ref="S326:S389" si="121">IMDIV(COMPLEX(0,2*PI()*B326*$C$123),COMPLEX($C$124,0))</f>
        <v>0.0259344950139502i</v>
      </c>
      <c r="T326" t="str">
        <f t="shared" ref="T326:T389" si="122">IMPRODUCT(R326,S326)</f>
        <v>0.216238336984164-0.00863931631910114i</v>
      </c>
      <c r="U326" t="str">
        <f t="shared" ref="U326:U389" si="123">IMDIV(COMPLEX(1,2*PI()*B326*$C$16*10^-3*$C$15*10^-6),COMPLEX(0,2*PI()*B326*$C$15*10^-6))</f>
        <v>0.0000499999999999999-0.00740117852919899i</v>
      </c>
      <c r="V326" t="str">
        <f t="shared" ref="V326:V389" si="124">IMSUM(COMPLEX($C$18*10^-3,0),IMDIV(COMPLEX(1,0),COMPLEX(0,2*PI()*B326*($C$17*1*10^-6))))</f>
        <v>0.00002-0.0828931995270289i</v>
      </c>
      <c r="W326" t="str">
        <f t="shared" ref="W326:W389" si="125">IMDIV(IMPRODUCT(U326,V326),IMSUM(U326,V326))</f>
        <v>0.0000422735655496247-0.00679454624875537i</v>
      </c>
      <c r="X326" t="str">
        <f t="shared" ref="X326:X389" si="126">IMDIV(IMPRODUCT(COMPLEX($C$19,0),W326),IMSUM(COMPLEX($C$19,0),W326))</f>
        <v>0.000390742848663447-0.00677226436907096i</v>
      </c>
      <c r="Y326" t="str">
        <f t="shared" ref="Y326:Y389" si="127">COMPLEX($C$13*10^-3,2*PI()*B326*$C$12*0.000001)</f>
        <v>0.009+0.0965097263182784i</v>
      </c>
      <c r="Z326" t="str">
        <f t="shared" ref="Z326:Z389" si="128">IMPRODUCT(COMPLEX($C$6,0),IMDIV(X326,IMSUM(X326,Y326)))</f>
        <v>-0.890391729852302-0.145428159768632i</v>
      </c>
      <c r="AA326" t="str">
        <f t="shared" ref="AA326:AA389" si="129">IMDIV(COMPLEX($C$6,0),IMSUM(X326,Y326))</f>
        <v>13.8421496243491-132.274879125995i</v>
      </c>
      <c r="AB326" t="str">
        <f t="shared" ref="AB326:AB389" si="130">IMPRODUCT(COMPLEX($C$119,0),T326)</f>
        <v>0.722755735731227-0.0288760795588436i</v>
      </c>
      <c r="AC326" t="str">
        <f t="shared" ref="AC326:AC389" si="131">IMSUM(COMPLEX(1,0),IMPRODUCT(AB326,M326))</f>
        <v>4.213356961125-1.45171776868859i</v>
      </c>
      <c r="AD326" t="str">
        <f t="shared" ref="AD326:AD389" si="132">IMDIV(AB326,AC326)</f>
        <v>0.155446595113799+0.0467058705126789i</v>
      </c>
      <c r="AE326" t="str">
        <f t="shared" ref="AE326:AE389" si="133">IMPRODUCT(AD326,AA326,X326)</f>
        <v>-0.131616013923975-0.0641928331097412i</v>
      </c>
      <c r="AF326" t="str">
        <f t="shared" ref="AF326:AF389" si="134">IMSUB(D326,H326)</f>
        <v>-3.3572827887845-0.895604161580683i</v>
      </c>
      <c r="AG326" t="str">
        <f t="shared" ref="AG326:AG389" si="135">IMSUM(COMPLEX(1,0),IMPRODUCT(AD326,AA326,COMPLEX($C$127,0)))</f>
        <v>1.03015361682501-0.0720929151511368i</v>
      </c>
      <c r="AH326" t="str">
        <f t="shared" ref="AH326:AH389" si="136">IMDIV(IMPRODUCT(AE326,AF326),AG326)</f>
        <v>0.348772915294096+0.348038771982333i</v>
      </c>
      <c r="AI326">
        <f t="shared" ref="AI326:AI389" si="137">20*LOG10(IMABS(AH326))</f>
        <v>-6.1479866105586556</v>
      </c>
      <c r="AJ326">
        <f t="shared" ref="AJ326:AJ389" si="138">IMARGUMENT(AH326)*180/PI()</f>
        <v>44.939634626505061</v>
      </c>
      <c r="AK326"/>
      <c r="AL326"/>
      <c r="AM326"/>
      <c r="AN326"/>
    </row>
    <row r="327" spans="1:40" x14ac:dyDescent="0.35">
      <c r="A327"/>
      <c r="B327">
        <f t="shared" si="104"/>
        <v>19300</v>
      </c>
      <c r="C327" s="237" t="str">
        <f t="shared" si="107"/>
        <v>-0.000086577629783304+0.0535442753710145i</v>
      </c>
      <c r="D327" s="208" t="str">
        <f t="shared" si="108"/>
        <v>-2.51432496401413+0.410506111177778i</v>
      </c>
      <c r="E327" t="str">
        <f t="shared" si="109"/>
        <v>20500</v>
      </c>
      <c r="F327" t="str">
        <f t="shared" si="110"/>
        <v>0.327868852459016</v>
      </c>
      <c r="G327" t="str">
        <f t="shared" si="105"/>
        <v>0.327868852459016</v>
      </c>
      <c r="H327" t="str">
        <f t="shared" si="111"/>
        <v>0.847933141323274+1.31288243800521i</v>
      </c>
      <c r="I327" t="str">
        <f t="shared" si="112"/>
        <v>75.7909227678538i</v>
      </c>
      <c r="J327" t="str">
        <f t="shared" si="106"/>
        <v>-6.77543571521016+16.5806285920779i</v>
      </c>
      <c r="K327" t="str">
        <f t="shared" si="113"/>
        <v>3.91698260639874-1.60061867979669i</v>
      </c>
      <c r="L327" t="str">
        <f t="shared" si="114"/>
        <v>0.59367711136516-0.236009536893463i</v>
      </c>
      <c r="M327" t="str">
        <f t="shared" si="115"/>
        <v>4.5106597177639-1.83662821669015i</v>
      </c>
      <c r="N327" t="str">
        <f t="shared" si="116"/>
        <v>-0.24073459276718i</v>
      </c>
      <c r="O327" t="str">
        <f t="shared" si="117"/>
        <v>0.971163098157761-0.238416100078455i</v>
      </c>
      <c r="P327" t="str">
        <f t="shared" si="118"/>
        <v>0.028836901842239+0.238416100078455i</v>
      </c>
      <c r="Q327" t="str">
        <f t="shared" si="119"/>
        <v>-0.028836901842239+0.002318492688725i</v>
      </c>
      <c r="R327" t="str">
        <f t="shared" si="120"/>
        <v>-0.333118445027793-8.29452602315894i</v>
      </c>
      <c r="S327" t="str">
        <f t="shared" si="121"/>
        <v>0.0260695705088146i</v>
      </c>
      <c r="T327" t="str">
        <f t="shared" si="122"/>
        <v>0.21623473099794-0.00868425479043873i</v>
      </c>
      <c r="U327" t="str">
        <f t="shared" si="123"/>
        <v>0.00005-0.00736283045391818i</v>
      </c>
      <c r="V327" t="str">
        <f t="shared" si="124"/>
        <v>0.00002-0.0824637010838836i</v>
      </c>
      <c r="W327" t="str">
        <f t="shared" si="125"/>
        <v>0.0000422735653739528-0.00675934157134059i</v>
      </c>
      <c r="X327" t="str">
        <f t="shared" si="126"/>
        <v>0.000387150420014803-0.00673735904015726i</v>
      </c>
      <c r="Y327" t="str">
        <f t="shared" si="127"/>
        <v>0.009+0.0970123811428528i</v>
      </c>
      <c r="Z327" t="str">
        <f t="shared" si="128"/>
        <v>-0.880703781648067-0.143041825005528i</v>
      </c>
      <c r="AA327" t="str">
        <f t="shared" si="129"/>
        <v>13.674427271673-131.505213931582i</v>
      </c>
      <c r="AB327" t="str">
        <f t="shared" si="130"/>
        <v>0.722743683070896-0.0290262820546971i</v>
      </c>
      <c r="AC327" t="str">
        <f t="shared" si="131"/>
        <v>4.20674032884895-1.45833912298315i</v>
      </c>
      <c r="AD327" t="str">
        <f t="shared" si="132"/>
        <v>0.155509271275202+0.0470100259995464i</v>
      </c>
      <c r="AE327" t="str">
        <f t="shared" si="133"/>
        <v>-0.130233203380873-0.0636462376416591i</v>
      </c>
      <c r="AF327" t="str">
        <f t="shared" si="134"/>
        <v>-3.3622581053374-0.902376326827432i</v>
      </c>
      <c r="AG327" t="str">
        <f t="shared" si="135"/>
        <v>1.03007700076097-0.071702950197067i</v>
      </c>
      <c r="AH327" t="str">
        <f t="shared" si="136"/>
        <v>0.345260627361514+0.345867972382857i</v>
      </c>
      <c r="AI327">
        <f t="shared" si="137"/>
        <v>-6.2191193033150673</v>
      </c>
      <c r="AJ327">
        <f t="shared" si="138"/>
        <v>45.050349960176071</v>
      </c>
      <c r="AK327"/>
      <c r="AL327"/>
      <c r="AM327"/>
      <c r="AN327"/>
    </row>
    <row r="328" spans="1:40" x14ac:dyDescent="0.35">
      <c r="A328"/>
      <c r="B328">
        <f t="shared" si="104"/>
        <v>19400</v>
      </c>
      <c r="C328" s="237" t="str">
        <f t="shared" si="107"/>
        <v>-0.0000856873795965787+0.053268275383633i</v>
      </c>
      <c r="D328" s="208" t="str">
        <f t="shared" si="108"/>
        <v>-2.5143181387627+0.40839011127452i</v>
      </c>
      <c r="E328" t="str">
        <f t="shared" si="109"/>
        <v>20500</v>
      </c>
      <c r="F328" t="str">
        <f t="shared" si="110"/>
        <v>0.327868852459016</v>
      </c>
      <c r="G328" t="str">
        <f t="shared" si="105"/>
        <v>0.327868852459016</v>
      </c>
      <c r="H328" t="str">
        <f t="shared" si="111"/>
        <v>0.852924684377597+1.31748996803584i</v>
      </c>
      <c r="I328" t="str">
        <f t="shared" si="112"/>
        <v>76.1836218495525i</v>
      </c>
      <c r="J328" t="str">
        <f t="shared" si="106"/>
        <v>-6.85621892071329+16.6665385847829i</v>
      </c>
      <c r="K328" t="str">
        <f t="shared" si="113"/>
        <v>3.90945378651213-1.60825662055658i</v>
      </c>
      <c r="L328" t="str">
        <f t="shared" si="114"/>
        <v>0.592836553882634-0.236896498865799i</v>
      </c>
      <c r="M328" t="str">
        <f t="shared" si="115"/>
        <v>4.50229034039476-1.84515311942238i</v>
      </c>
      <c r="N328" t="str">
        <f t="shared" si="116"/>
        <v>-0.241981922263383i</v>
      </c>
      <c r="O328" t="str">
        <f t="shared" si="117"/>
        <v>0.970864959318209-0.239627274674759i</v>
      </c>
      <c r="P328" t="str">
        <f t="shared" si="118"/>
        <v>0.029135040681791+0.239627274674759i</v>
      </c>
      <c r="Q328" t="str">
        <f t="shared" si="119"/>
        <v>-0.029135040681791+0.002354647588624i</v>
      </c>
      <c r="R328" t="str">
        <f t="shared" si="120"/>
        <v>-0.333116209841544-8.2516324099471i</v>
      </c>
      <c r="S328" t="str">
        <f t="shared" si="121"/>
        <v>0.0262046460036789i</v>
      </c>
      <c r="T328" t="str">
        <f t="shared" si="122"/>
        <v>0.216231106255148-0.00872919235698488i</v>
      </c>
      <c r="U328" t="str">
        <f t="shared" si="123"/>
        <v>0.00005-0.00732487771961963i</v>
      </c>
      <c r="V328" t="str">
        <f t="shared" si="124"/>
        <v>0.00002-0.0820386304597399i</v>
      </c>
      <c r="W328" t="str">
        <f t="shared" si="125"/>
        <v>0.0000422735651973685-0.00672449982990952i</v>
      </c>
      <c r="X328" t="str">
        <f t="shared" si="126"/>
        <v>0.000383613209470901-0.00670281074908344i</v>
      </c>
      <c r="Y328" t="str">
        <f t="shared" si="127"/>
        <v>0.009+0.0975150359674272i</v>
      </c>
      <c r="Z328" t="str">
        <f t="shared" si="128"/>
        <v>-0.87117529109172-0.140709364319405i</v>
      </c>
      <c r="AA328" t="str">
        <f t="shared" si="129"/>
        <v>13.5098429939797-130.74482901698i</v>
      </c>
      <c r="AB328" t="str">
        <f t="shared" si="130"/>
        <v>0.722731567718549-0.0291764815263727i</v>
      </c>
      <c r="AC328" t="str">
        <f t="shared" si="131"/>
        <v>4.20011228013543-1.4649113976238i</v>
      </c>
      <c r="AD328" t="str">
        <f t="shared" si="132"/>
        <v>0.155572290763331+0.0473137685645078i</v>
      </c>
      <c r="AE328" t="str">
        <f t="shared" si="133"/>
        <v>-0.128873245393283-0.0631090642408533i</v>
      </c>
      <c r="AF328" t="str">
        <f t="shared" si="134"/>
        <v>-3.3672428231403-0.90909985676132i</v>
      </c>
      <c r="AG328" t="str">
        <f t="shared" si="135"/>
        <v>1.03000179184882-0.0713178769145553i</v>
      </c>
      <c r="AH328" t="str">
        <f t="shared" si="136"/>
        <v>0.341806407393945+0.343726683448921i</v>
      </c>
      <c r="AI328">
        <f t="shared" si="137"/>
        <v>-6.2896974177305429</v>
      </c>
      <c r="AJ328">
        <f t="shared" si="138"/>
        <v>45.160493238266369</v>
      </c>
      <c r="AK328"/>
      <c r="AL328"/>
      <c r="AM328"/>
      <c r="AN328"/>
    </row>
    <row r="329" spans="1:40" x14ac:dyDescent="0.35">
      <c r="A329"/>
      <c r="B329">
        <f t="shared" si="104"/>
        <v>19500</v>
      </c>
      <c r="C329" s="237" t="str">
        <f t="shared" si="107"/>
        <v>-0.0000848107903712041+0.0529951061434909i</v>
      </c>
      <c r="D329" s="208" t="str">
        <f t="shared" si="108"/>
        <v>-2.5143114182453+0.406295813766764i</v>
      </c>
      <c r="E329" t="str">
        <f t="shared" si="109"/>
        <v>20500</v>
      </c>
      <c r="F329" t="str">
        <f t="shared" si="110"/>
        <v>0.327868852459016</v>
      </c>
      <c r="G329" t="str">
        <f t="shared" si="105"/>
        <v>0.327868852459016</v>
      </c>
      <c r="H329" t="str">
        <f t="shared" si="111"/>
        <v>0.857925347268153+1.32207091777355i</v>
      </c>
      <c r="I329" t="str">
        <f t="shared" si="112"/>
        <v>76.5763209312512i</v>
      </c>
      <c r="J329" t="str">
        <f t="shared" si="106"/>
        <v>-6.93741961048259+16.7524485774879i</v>
      </c>
      <c r="K329" t="str">
        <f t="shared" si="113"/>
        <v>3.90191261323996-1.615835736267i</v>
      </c>
      <c r="L329" t="str">
        <f t="shared" si="114"/>
        <v>0.591994047713801-0.237779215396695i</v>
      </c>
      <c r="M329" t="str">
        <f t="shared" si="115"/>
        <v>4.49390666095376-1.85361495166369i</v>
      </c>
      <c r="N329" t="str">
        <f t="shared" si="116"/>
        <v>-0.243229251759586i</v>
      </c>
      <c r="O329" t="str">
        <f t="shared" si="117"/>
        <v>0.970565309977177-0.240838076451599i</v>
      </c>
      <c r="P329" t="str">
        <f t="shared" si="118"/>
        <v>0.029434690022823+0.240838076451599i</v>
      </c>
      <c r="Q329" t="str">
        <f t="shared" si="119"/>
        <v>-0.029434690022823+0.00239117530798702i</v>
      </c>
      <c r="R329" t="str">
        <f t="shared" si="120"/>
        <v>-0.333113963049905-8.20917801911389i</v>
      </c>
      <c r="S329" t="str">
        <f t="shared" si="121"/>
        <v>0.0263397214985431i</v>
      </c>
      <c r="T329" t="str">
        <f t="shared" si="122"/>
        <v>0.216227462755422-0.00877412901401047i</v>
      </c>
      <c r="U329" t="str">
        <f t="shared" si="123"/>
        <v>0.0000500000000000001-0.00728731424413441i</v>
      </c>
      <c r="V329" t="str">
        <f t="shared" si="124"/>
        <v>0.00002-0.0816179195343052i</v>
      </c>
      <c r="W329" t="str">
        <f t="shared" si="125"/>
        <v>0.0000422735650198715-0.00669001544083166i</v>
      </c>
      <c r="X329" t="str">
        <f t="shared" si="126"/>
        <v>0.000380130092109851-0.00666861405995441i</v>
      </c>
      <c r="Y329" t="str">
        <f t="shared" si="127"/>
        <v>0.009+0.0980176907920016i</v>
      </c>
      <c r="Z329" t="str">
        <f t="shared" si="128"/>
        <v>-0.86180273838731-0.138429236041654i</v>
      </c>
      <c r="AA329" t="str">
        <f t="shared" si="129"/>
        <v>13.3483170502783-129.993553020681i</v>
      </c>
      <c r="AB329" t="str">
        <f t="shared" si="130"/>
        <v>0.722719389672963-0.0293266779580638i</v>
      </c>
      <c r="AC329" t="str">
        <f t="shared" si="131"/>
        <v>4.19347311050607-1.47143481997445i</v>
      </c>
      <c r="AD329" t="str">
        <f t="shared" si="132"/>
        <v>0.155635653080286+0.0476171030436474i</v>
      </c>
      <c r="AE329" t="str">
        <f t="shared" si="133"/>
        <v>-0.127535632818439-0.0625810743538338i</v>
      </c>
      <c r="AF329" t="str">
        <f t="shared" si="134"/>
        <v>-3.37223676551345-0.915775104006786i</v>
      </c>
      <c r="AG329" t="str">
        <f t="shared" si="135"/>
        <v>1.02992795343203-0.0709376044624123i</v>
      </c>
      <c r="AH329" t="str">
        <f t="shared" si="136"/>
        <v>0.338408974503563+0.341614263383803i</v>
      </c>
      <c r="AI329">
        <f t="shared" si="137"/>
        <v>-6.3597283950692374</v>
      </c>
      <c r="AJ329">
        <f t="shared" si="138"/>
        <v>45.270061601857883</v>
      </c>
      <c r="AK329"/>
      <c r="AL329"/>
      <c r="AM329"/>
      <c r="AN329"/>
    </row>
    <row r="330" spans="1:40" x14ac:dyDescent="0.35">
      <c r="A330"/>
      <c r="B330">
        <f t="shared" si="104"/>
        <v>19600</v>
      </c>
      <c r="C330" s="237" t="str">
        <f t="shared" si="107"/>
        <v>-0.0000839475840256643+0.0527247243232667i</v>
      </c>
      <c r="D330" s="208" t="str">
        <f t="shared" si="108"/>
        <v>-2.51430480032999+0.404222886478378i</v>
      </c>
      <c r="E330" t="str">
        <f t="shared" si="109"/>
        <v>20500</v>
      </c>
      <c r="F330" t="str">
        <f t="shared" si="110"/>
        <v>0.327868852459016</v>
      </c>
      <c r="G330" t="str">
        <f t="shared" si="105"/>
        <v>0.327868852459016</v>
      </c>
      <c r="H330" t="str">
        <f t="shared" si="111"/>
        <v>0.862934956192827+1.32662530202675i</v>
      </c>
      <c r="I330" t="str">
        <f t="shared" si="112"/>
        <v>76.9690200129499i</v>
      </c>
      <c r="J330" t="str">
        <f t="shared" si="106"/>
        <v>-7.01903778451806+16.838358570193i</v>
      </c>
      <c r="K330" t="str">
        <f t="shared" si="113"/>
        <v>3.89435943534215-1.62335633305424i</v>
      </c>
      <c r="L330" t="str">
        <f t="shared" si="114"/>
        <v>0.591149619596262-0.238657685238974i</v>
      </c>
      <c r="M330" t="str">
        <f t="shared" si="115"/>
        <v>4.48550905493841-1.86201401829321i</v>
      </c>
      <c r="N330" t="str">
        <f t="shared" si="116"/>
        <v>-0.244476581255789i</v>
      </c>
      <c r="O330" t="str">
        <f t="shared" si="117"/>
        <v>0.970264150600868-0.242048503525173i</v>
      </c>
      <c r="P330" t="str">
        <f t="shared" si="118"/>
        <v>0.029735849399132+0.242048503525173i</v>
      </c>
      <c r="Q330" t="str">
        <f t="shared" si="119"/>
        <v>-0.029735849399132+0.00242807773061601i</v>
      </c>
      <c r="R330" t="str">
        <f t="shared" si="120"/>
        <v>-0.333111704652238-8.1671561278534i</v>
      </c>
      <c r="S330" t="str">
        <f t="shared" si="121"/>
        <v>0.0264747969934075i</v>
      </c>
      <c r="T330" t="str">
        <f t="shared" si="122"/>
        <v>0.216223800498383-0.00881906475679592i</v>
      </c>
      <c r="U330" t="str">
        <f t="shared" si="123"/>
        <v>0.0000500000000000001-0.00725013406941945i</v>
      </c>
      <c r="V330" t="str">
        <f t="shared" si="124"/>
        <v>0.00002-0.0812015015774976i</v>
      </c>
      <c r="W330" t="str">
        <f t="shared" si="125"/>
        <v>0.0000422735648414619-0.00665588293442815i</v>
      </c>
      <c r="X330" t="str">
        <f t="shared" si="126"/>
        <v>0.000376699971486998-0.00663476364637641i</v>
      </c>
      <c r="Y330" t="str">
        <f t="shared" si="127"/>
        <v>0.009+0.0985203456165759i</v>
      </c>
      <c r="Z330" t="str">
        <f t="shared" si="128"/>
        <v>-0.8525827011311-0.136199951928139i</v>
      </c>
      <c r="AA330" t="str">
        <f t="shared" si="129"/>
        <v>13.1897722576449-129.251218833218i</v>
      </c>
      <c r="AB330" t="str">
        <f t="shared" si="130"/>
        <v>0.722707148932873-0.0294768713339955i</v>
      </c>
      <c r="AC330" t="str">
        <f t="shared" si="131"/>
        <v>4.1868231129678-1.47790961571362i</v>
      </c>
      <c r="AD330" t="str">
        <f t="shared" si="132"/>
        <v>0.155699357737881+0.0479200341676333i</v>
      </c>
      <c r="AE330" t="str">
        <f t="shared" si="133"/>
        <v>-0.126219872634514-0.0620620372080771i</v>
      </c>
      <c r="AF330" t="str">
        <f t="shared" si="134"/>
        <v>-3.37723975652282-0.922402415548372i</v>
      </c>
      <c r="AG330" t="str">
        <f t="shared" si="135"/>
        <v>1.02985545004875-0.0705620442673529i</v>
      </c>
      <c r="AH330" t="str">
        <f t="shared" si="136"/>
        <v>0.335067083117274+0.339530089560726i</v>
      </c>
      <c r="AI330">
        <f t="shared" si="137"/>
        <v>-6.429219541244735</v>
      </c>
      <c r="AJ330">
        <f t="shared" si="138"/>
        <v>45.379052437313369</v>
      </c>
      <c r="AK330"/>
      <c r="AL330"/>
      <c r="AM330"/>
      <c r="AN330"/>
    </row>
    <row r="331" spans="1:40" x14ac:dyDescent="0.35">
      <c r="A331"/>
      <c r="B331">
        <f t="shared" si="104"/>
        <v>19700</v>
      </c>
      <c r="C331" s="237" t="str">
        <f t="shared" si="107"/>
        <v>-0.0000830974895183549+0.0524570874753703i</v>
      </c>
      <c r="D331" s="208" t="str">
        <f t="shared" si="108"/>
        <v>-2.51429828293876+0.402171003977839i</v>
      </c>
      <c r="E331" t="str">
        <f t="shared" si="109"/>
        <v>20500</v>
      </c>
      <c r="F331" t="str">
        <f t="shared" si="110"/>
        <v>0.327868852459016</v>
      </c>
      <c r="G331" t="str">
        <f t="shared" si="105"/>
        <v>0.327868852459016</v>
      </c>
      <c r="H331" t="str">
        <f t="shared" si="111"/>
        <v>0.867953338048564+1.33115313687216i</v>
      </c>
      <c r="I331" t="str">
        <f t="shared" si="112"/>
        <v>77.3617190946487i</v>
      </c>
      <c r="J331" t="str">
        <f t="shared" si="106"/>
        <v>-7.1010734428197+16.9242685628981i</v>
      </c>
      <c r="K331" t="str">
        <f t="shared" si="113"/>
        <v>3.88679459837094-1.63081871441661i</v>
      </c>
      <c r="L331" t="str">
        <f t="shared" si="114"/>
        <v>0.590303296199686-0.239531907338188i</v>
      </c>
      <c r="M331" t="str">
        <f t="shared" si="115"/>
        <v>4.47709789457063-1.8703506217548i</v>
      </c>
      <c r="N331" t="str">
        <f t="shared" si="116"/>
        <v>-0.245723910751992i</v>
      </c>
      <c r="O331" t="str">
        <f t="shared" si="117"/>
        <v>0.969961481657835-0.243258554012262i</v>
      </c>
      <c r="P331" t="str">
        <f t="shared" si="118"/>
        <v>0.030038518342165+0.243258554012262i</v>
      </c>
      <c r="Q331" t="str">
        <f t="shared" si="119"/>
        <v>-0.030038518342165+0.00246535673972997i</v>
      </c>
      <c r="R331" t="str">
        <f t="shared" si="120"/>
        <v>-0.333109434647856-8.12556014986347i</v>
      </c>
      <c r="S331" t="str">
        <f t="shared" si="121"/>
        <v>0.0266098724882718i</v>
      </c>
      <c r="T331" t="str">
        <f t="shared" si="122"/>
        <v>0.21622011948365-0.00886399958061976i</v>
      </c>
      <c r="U331" t="str">
        <f t="shared" si="123"/>
        <v>0.0000500000000000001-0.00721333135840717i</v>
      </c>
      <c r="V331" t="str">
        <f t="shared" si="124"/>
        <v>0.00002-0.08078931121416i</v>
      </c>
      <c r="W331" t="str">
        <f t="shared" si="125"/>
        <v>0.0000422735646621396-0.00662209695207954i</v>
      </c>
      <c r="X331" t="str">
        <f t="shared" si="126"/>
        <v>0.000373321778774891-0.00660125428872049i</v>
      </c>
      <c r="Y331" t="str">
        <f t="shared" si="127"/>
        <v>0.009+0.0990230004411503i</v>
      </c>
      <c r="Z331" t="str">
        <f t="shared" si="128"/>
        <v>-0.843511851078983-0.134020074985853i</v>
      </c>
      <c r="AA331" t="str">
        <f t="shared" si="129"/>
        <v>13.034133892389-128.517663465577i</v>
      </c>
      <c r="AB331" t="str">
        <f t="shared" si="130"/>
        <v>0.722694845497003-0.029627061638387i</v>
      </c>
      <c r="AC331" t="str">
        <f t="shared" si="131"/>
        <v>4.18016257803555-1.48433600889785i</v>
      </c>
      <c r="AD331" t="str">
        <f t="shared" si="132"/>
        <v>0.15576340425735+0.0482225665643946i</v>
      </c>
      <c r="AE331" t="str">
        <f t="shared" si="133"/>
        <v>-0.12492548546851-0.0615517295051335i</v>
      </c>
      <c r="AF331" t="str">
        <f t="shared" si="134"/>
        <v>-3.38225162098732-0.928982132894321i</v>
      </c>
      <c r="AG331" t="str">
        <f t="shared" si="135"/>
        <v>1.02978424738501-0.0701911099532968i</v>
      </c>
      <c r="AH331" t="str">
        <f t="shared" si="136"/>
        <v>0.331779521812592+0.33747355780106i</v>
      </c>
      <c r="AI331">
        <f t="shared" si="137"/>
        <v>-6.4981780299518626</v>
      </c>
      <c r="AJ331">
        <f t="shared" si="138"/>
        <v>45.487463366077669</v>
      </c>
      <c r="AK331"/>
      <c r="AL331"/>
      <c r="AM331"/>
      <c r="AN331"/>
    </row>
    <row r="332" spans="1:40" x14ac:dyDescent="0.35">
      <c r="A332"/>
      <c r="B332">
        <f t="shared" si="104"/>
        <v>19800</v>
      </c>
      <c r="C332" s="237" t="str">
        <f t="shared" si="107"/>
        <v>-0.0000822602426347977+0.0521921540097292i</v>
      </c>
      <c r="D332" s="208" t="str">
        <f t="shared" si="108"/>
        <v>-2.51429186404599+0.400139847407924i</v>
      </c>
      <c r="E332" t="str">
        <f t="shared" si="109"/>
        <v>20500</v>
      </c>
      <c r="F332" t="str">
        <f t="shared" si="110"/>
        <v>0.327868852459016</v>
      </c>
      <c r="G332" t="str">
        <f t="shared" si="105"/>
        <v>0.327868852459016</v>
      </c>
      <c r="H332" t="str">
        <f t="shared" si="111"/>
        <v>0.872980320440374+1.33565443964276i</v>
      </c>
      <c r="I332" t="str">
        <f t="shared" si="112"/>
        <v>77.7544181763474i</v>
      </c>
      <c r="J332" t="str">
        <f t="shared" si="106"/>
        <v>-7.1835265853875+17.0101785556032i</v>
      </c>
      <c r="K332" t="str">
        <f t="shared" si="113"/>
        <v>3.87921844470327-1.63822318131236i</v>
      </c>
      <c r="L332" t="str">
        <f t="shared" si="114"/>
        <v>0.589455104124357-0.240401880831326i</v>
      </c>
      <c r="M332" t="str">
        <f t="shared" si="115"/>
        <v>4.46867354882763-1.87862506214369i</v>
      </c>
      <c r="N332" t="str">
        <f t="shared" si="116"/>
        <v>-0.246971240248195i</v>
      </c>
      <c r="O332" t="str">
        <f t="shared" si="117"/>
        <v>0.96965730361898-0.244468226030232i</v>
      </c>
      <c r="P332" t="str">
        <f t="shared" si="118"/>
        <v>0.0303426963810201+0.244468226030232i</v>
      </c>
      <c r="Q332" t="str">
        <f t="shared" si="119"/>
        <v>-0.0303426963810201+0.00250301421796301i</v>
      </c>
      <c r="R332" t="str">
        <f t="shared" si="120"/>
        <v>-0.333107153035779-8.08438363189853i</v>
      </c>
      <c r="S332" t="str">
        <f t="shared" si="121"/>
        <v>0.0267449479831362i</v>
      </c>
      <c r="T332" t="str">
        <f t="shared" si="122"/>
        <v>0.216216419710844-0.0089089334807525i</v>
      </c>
      <c r="U332" t="str">
        <f t="shared" si="123"/>
        <v>0.0000500000000000002-0.00717690039195057i</v>
      </c>
      <c r="V332" t="str">
        <f t="shared" si="124"/>
        <v>0.00002-0.080381284389846i</v>
      </c>
      <c r="W332" t="str">
        <f t="shared" si="125"/>
        <v>0.000042273564481905-0.0065886522434214i</v>
      </c>
      <c r="X332" t="str">
        <f t="shared" si="126"/>
        <v>0.000369994471933465-0.00656808087146836i</v>
      </c>
      <c r="Y332" t="str">
        <f t="shared" si="127"/>
        <v>0.009+0.0995256552657246i</v>
      </c>
      <c r="Z332" t="str">
        <f t="shared" si="128"/>
        <v>-0.834586951038744-0.131888217401034i</v>
      </c>
      <c r="AA332" t="str">
        <f t="shared" si="129"/>
        <v>12.8813295956738-127.792727922464i</v>
      </c>
      <c r="AB332" t="str">
        <f t="shared" si="130"/>
        <v>0.722682479364088-0.0297772488554302i</v>
      </c>
      <c r="AC332" t="str">
        <f t="shared" si="131"/>
        <v>4.17349179375397-1.49071422202263i</v>
      </c>
      <c r="AD332" t="str">
        <f t="shared" si="132"/>
        <v>0.155827792169054+0.0485247047617182i</v>
      </c>
      <c r="AE332" t="str">
        <f t="shared" si="133"/>
        <v>-0.123652005142535-0.0610499351278529i</v>
      </c>
      <c r="AF332" t="str">
        <f t="shared" si="134"/>
        <v>-3.38727218448636-0.935514592234836i</v>
      </c>
      <c r="AG332" t="str">
        <f t="shared" si="135"/>
        <v>1.0297143122301-0.069824717273296i</v>
      </c>
      <c r="AH332" t="str">
        <f t="shared" si="136"/>
        <v>0.328545112197995+0.335444081685031i</v>
      </c>
      <c r="AI332">
        <f t="shared" si="137"/>
        <v>-6.566610905707627</v>
      </c>
      <c r="AJ332">
        <f t="shared" si="138"/>
        <v>45.595292234907681</v>
      </c>
      <c r="AK332"/>
      <c r="AL332"/>
      <c r="AM332"/>
      <c r="AN332"/>
    </row>
    <row r="333" spans="1:40" x14ac:dyDescent="0.35">
      <c r="A333"/>
      <c r="B333">
        <f t="shared" si="104"/>
        <v>19900</v>
      </c>
      <c r="C333" s="237" t="str">
        <f t="shared" si="107"/>
        <v>-0.0000814355857823107+0.0519298831722404i</v>
      </c>
      <c r="D333" s="208" t="str">
        <f t="shared" si="108"/>
        <v>-2.51428554167679+0.39812910432051i</v>
      </c>
      <c r="E333" t="str">
        <f t="shared" si="109"/>
        <v>20500</v>
      </c>
      <c r="F333" t="str">
        <f t="shared" si="110"/>
        <v>0.327868852459016</v>
      </c>
      <c r="G333" t="str">
        <f t="shared" si="105"/>
        <v>0.327868852459016</v>
      </c>
      <c r="H333" t="str">
        <f t="shared" si="111"/>
        <v>0.878015731689994+1.34012922891555i</v>
      </c>
      <c r="I333" t="str">
        <f t="shared" si="112"/>
        <v>78.1471172580461i</v>
      </c>
      <c r="J333" t="str">
        <f t="shared" si="106"/>
        <v>-7.26639721222146+17.0960885483082i</v>
      </c>
      <c r="K333" t="str">
        <f t="shared" si="113"/>
        <v>3.8716313135721-1.64557003224422i</v>
      </c>
      <c r="L333" t="str">
        <f t="shared" si="114"/>
        <v>0.588605069899734-0.241267605045511i</v>
      </c>
      <c r="M333" t="str">
        <f t="shared" si="115"/>
        <v>4.46023638347183-1.88683763728973i</v>
      </c>
      <c r="N333" t="str">
        <f t="shared" si="116"/>
        <v>-0.248218569744398i</v>
      </c>
      <c r="O333" t="str">
        <f t="shared" si="117"/>
        <v>0.969351616957553-0.245677517697038i</v>
      </c>
      <c r="P333" t="str">
        <f t="shared" si="118"/>
        <v>0.030648383042447+0.245677517697038i</v>
      </c>
      <c r="Q333" t="str">
        <f t="shared" si="119"/>
        <v>-0.030648383042447+0.00254105204735999i</v>
      </c>
      <c r="R333" t="str">
        <f t="shared" si="120"/>
        <v>-0.333104859815117-8.04362025042656i</v>
      </c>
      <c r="S333" t="str">
        <f t="shared" si="121"/>
        <v>0.0268800234780005i</v>
      </c>
      <c r="T333" t="str">
        <f t="shared" si="122"/>
        <v>0.216212701179586-0.00895386645246641i</v>
      </c>
      <c r="U333" t="str">
        <f t="shared" si="123"/>
        <v>0.0000499999999999999-0.00714083556586032i</v>
      </c>
      <c r="V333" t="str">
        <f t="shared" si="124"/>
        <v>0.00002-0.0799773583376357i</v>
      </c>
      <c r="W333" t="str">
        <f t="shared" si="125"/>
        <v>0.0000422735643007574-0.00655554366362417i</v>
      </c>
      <c r="X333" t="str">
        <f t="shared" si="126"/>
        <v>0.000366717034909059-0.00653523838063593i</v>
      </c>
      <c r="Y333" t="str">
        <f t="shared" si="127"/>
        <v>0.009+0.100028310090299i</v>
      </c>
      <c r="Z333" t="str">
        <f t="shared" si="128"/>
        <v>-0.825804851881414-0.129803038563366i</v>
      </c>
      <c r="AA333" t="str">
        <f t="shared" si="129"/>
        <v>12.7312892833579-127.076257080184i</v>
      </c>
      <c r="AB333" t="str">
        <f t="shared" si="130"/>
        <v>0.722670050532861-0.0299274329693233i</v>
      </c>
      <c r="AC333" t="str">
        <f t="shared" si="131"/>
        <v>4.16681104571811-1.49704447608116i</v>
      </c>
      <c r="AD333" t="str">
        <f t="shared" si="132"/>
        <v>0.155892521012202+0.048826453189767i</v>
      </c>
      <c r="AE333" t="str">
        <f t="shared" si="133"/>
        <v>-0.122398978237598-0.0605564448609575i</v>
      </c>
      <c r="AF333" t="str">
        <f t="shared" si="134"/>
        <v>-3.39230127336678-0.94200012459504i</v>
      </c>
      <c r="AG333" t="str">
        <f t="shared" si="135"/>
        <v>1.02964561243391-0.0694627840439628i</v>
      </c>
      <c r="AH333" t="str">
        <f t="shared" si="136"/>
        <v>0.325362707835648+0.333441091893059i</v>
      </c>
      <c r="AI333">
        <f t="shared" si="137"/>
        <v>-6.6345250868095151</v>
      </c>
      <c r="AJ333">
        <f t="shared" si="138"/>
        <v>45.702537106511329</v>
      </c>
      <c r="AK333"/>
      <c r="AL333"/>
      <c r="AM333"/>
      <c r="AN333"/>
    </row>
    <row r="334" spans="1:40" x14ac:dyDescent="0.35">
      <c r="A334"/>
      <c r="B334">
        <f t="shared" si="104"/>
        <v>20000</v>
      </c>
      <c r="C334" s="237" t="str">
        <f t="shared" si="107"/>
        <v>-0.0000806232677918567+0.0516702350238733i</v>
      </c>
      <c r="D334" s="208" t="str">
        <f t="shared" si="108"/>
        <v>-2.51427931390553+0.396138468516362i</v>
      </c>
      <c r="E334" t="str">
        <f t="shared" si="109"/>
        <v>20500</v>
      </c>
      <c r="F334" t="str">
        <f t="shared" si="110"/>
        <v>0.327868852459016</v>
      </c>
      <c r="G334" t="str">
        <f t="shared" si="105"/>
        <v>0.327868852459016</v>
      </c>
      <c r="H334" t="str">
        <f t="shared" si="111"/>
        <v>0.883059400844517+1.34457752449953i</v>
      </c>
      <c r="I334" t="str">
        <f t="shared" si="112"/>
        <v>78.5398163397448i</v>
      </c>
      <c r="J334" t="str">
        <f t="shared" si="106"/>
        <v>-7.3496853233216+17.1819985410133i</v>
      </c>
      <c r="K334" t="str">
        <f t="shared" si="113"/>
        <v>3.86403354109658-1.65285956334071i</v>
      </c>
      <c r="L334" t="str">
        <f t="shared" si="114"/>
        <v>0.587753219983034-0.242129079496683i</v>
      </c>
      <c r="M334" t="str">
        <f t="shared" si="115"/>
        <v>4.45178676107961-1.89498864283739i</v>
      </c>
      <c r="N334" t="str">
        <f t="shared" si="116"/>
        <v>-0.249465899240601i</v>
      </c>
      <c r="O334" t="str">
        <f t="shared" si="117"/>
        <v>0.969044422149149-0.246886427131226i</v>
      </c>
      <c r="P334" t="str">
        <f t="shared" si="118"/>
        <v>0.030955577850851+0.246886427131226i</v>
      </c>
      <c r="Q334" t="str">
        <f t="shared" si="119"/>
        <v>-0.030955577850851+0.00257947210937501i</v>
      </c>
      <c r="R334" t="str">
        <f t="shared" si="120"/>
        <v>-0.333102554984839-8.00326380838535i</v>
      </c>
      <c r="S334" t="str">
        <f t="shared" si="121"/>
        <v>0.0270150989728647i</v>
      </c>
      <c r="T334" t="str">
        <f t="shared" si="122"/>
        <v>0.216208963889476-0.00899879849102953i</v>
      </c>
      <c r="U334" t="str">
        <f t="shared" si="123"/>
        <v>0.0000499999999999999-0.00710513138803103i</v>
      </c>
      <c r="V334" t="str">
        <f t="shared" si="124"/>
        <v>0.00002-0.0795774715459475i</v>
      </c>
      <c r="W334" t="str">
        <f t="shared" si="125"/>
        <v>0.0000422735641186975-0.00652276617075504i</v>
      </c>
      <c r="X334" t="str">
        <f t="shared" si="126"/>
        <v>0.000363488476861282-0.00650272190127344i</v>
      </c>
      <c r="Y334" t="str">
        <f t="shared" si="127"/>
        <v>0.009+0.100530964914873i</v>
      </c>
      <c r="Z334" t="str">
        <f t="shared" si="128"/>
        <v>-0.81716248966679-0.127763243181265i</v>
      </c>
      <c r="AA334" t="str">
        <f t="shared" si="129"/>
        <v>12.583945059846-126.368099568979i</v>
      </c>
      <c r="AB334" t="str">
        <f t="shared" si="130"/>
        <v>0.722657559001985-0.0300776139642501i</v>
      </c>
      <c r="AC334" t="str">
        <f t="shared" si="131"/>
        <v>4.16012061709324-1.50332699062026i</v>
      </c>
      <c r="AD334" t="str">
        <f t="shared" si="132"/>
        <v>0.155957590334581+0.0491278161835186i</v>
      </c>
      <c r="AE334" t="str">
        <f t="shared" si="133"/>
        <v>-0.121165963674221-0.0600710561242979i</v>
      </c>
      <c r="AF334" t="str">
        <f t="shared" si="134"/>
        <v>-3.39733871475005-0.948439055983168i</v>
      </c>
      <c r="AG334" t="str">
        <f t="shared" si="135"/>
        <v>1.02957811686619-0.0691052300823126i</v>
      </c>
      <c r="AH334" t="str">
        <f t="shared" si="136"/>
        <v>0.322231193204924+0.331464035576376i</v>
      </c>
      <c r="AI334">
        <f t="shared" si="137"/>
        <v>-6.7019273682077554</v>
      </c>
      <c r="AJ334">
        <f t="shared" si="138"/>
        <v>45.809196250574757</v>
      </c>
      <c r="AK334"/>
      <c r="AL334"/>
      <c r="AM334"/>
      <c r="AN334"/>
    </row>
    <row r="335" spans="1:40" x14ac:dyDescent="0.35">
      <c r="A335"/>
      <c r="B335">
        <f t="shared" si="104"/>
        <v>20100</v>
      </c>
      <c r="C335" s="237" t="str">
        <f t="shared" si="107"/>
        <v>-0.0000798230437267768+0.0514131704203951i</v>
      </c>
      <c r="D335" s="208" t="str">
        <f t="shared" si="108"/>
        <v>-2.51427317885436+0.394167639889696i</v>
      </c>
      <c r="E335" t="str">
        <f t="shared" si="109"/>
        <v>20500</v>
      </c>
      <c r="F335" t="str">
        <f t="shared" si="110"/>
        <v>0.327868852459016</v>
      </c>
      <c r="G335" t="str">
        <f t="shared" si="105"/>
        <v>0.327868852459016</v>
      </c>
      <c r="H335" t="str">
        <f t="shared" si="111"/>
        <v>0.888111157684787+1.34899934742341i</v>
      </c>
      <c r="I335" t="str">
        <f t="shared" si="112"/>
        <v>78.9325154214435i</v>
      </c>
      <c r="J335" t="str">
        <f t="shared" si="106"/>
        <v>-7.4333909186879+17.2679085337184i</v>
      </c>
      <c r="K335" t="str">
        <f t="shared" si="113"/>
        <v>3.85642546031129-1.66009206843429i</v>
      </c>
      <c r="L335" t="str">
        <f t="shared" si="114"/>
        <v>0.586899580757836-0.242986303888282i</v>
      </c>
      <c r="M335" t="str">
        <f t="shared" si="115"/>
        <v>4.44332504106913-1.90307837232257i</v>
      </c>
      <c r="N335" t="str">
        <f t="shared" si="116"/>
        <v>-0.250713228736804i</v>
      </c>
      <c r="O335" t="str">
        <f t="shared" si="117"/>
        <v>0.968735719671712-0.248094952451939i</v>
      </c>
      <c r="P335" t="str">
        <f t="shared" si="118"/>
        <v>0.031264280328288+0.248094952451939i</v>
      </c>
      <c r="Q335" t="str">
        <f t="shared" si="119"/>
        <v>-0.031264280328288+0.00261827628486502i</v>
      </c>
      <c r="R335" t="str">
        <f t="shared" si="120"/>
        <v>-0.333100238544417-7.9633082320381i</v>
      </c>
      <c r="S335" t="str">
        <f t="shared" si="121"/>
        <v>0.0271501744677291i</v>
      </c>
      <c r="T335" t="str">
        <f t="shared" si="122"/>
        <v>0.216205207840138-0.0090437295917231i</v>
      </c>
      <c r="U335" t="str">
        <f t="shared" si="123"/>
        <v>0.0000499999999999999-0.00706978247565277i</v>
      </c>
      <c r="V335" t="str">
        <f t="shared" si="124"/>
        <v>0.00002-0.0791815637273109i</v>
      </c>
      <c r="W335" t="str">
        <f t="shared" si="125"/>
        <v>0.0000422735639357249-0.00649031482321798i</v>
      </c>
      <c r="X335" t="str">
        <f t="shared" si="126"/>
        <v>0.000360307831416491-0.00647052661503825i</v>
      </c>
      <c r="Y335" t="str">
        <f t="shared" si="127"/>
        <v>0.009+0.101033619739448i</v>
      </c>
      <c r="Z335" t="str">
        <f t="shared" si="128"/>
        <v>-0.808656882877938-0.125767579483493i</v>
      </c>
      <c r="AA335" t="str">
        <f t="shared" si="129"/>
        <v>12.4392311357445-125.668107659602i</v>
      </c>
      <c r="AB335" t="str">
        <f t="shared" si="130"/>
        <v>0.722645004770203-0.0302277918244385i</v>
      </c>
      <c r="AC335" t="str">
        <f t="shared" si="131"/>
        <v>4.15342078863481-1.50956198379487i</v>
      </c>
      <c r="AD335" t="str">
        <f t="shared" si="132"/>
        <v>0.156022999692301+0.0494287979851367i</v>
      </c>
      <c r="AE335" t="str">
        <f t="shared" si="133"/>
        <v>-0.119952532309072-0.0595935727181184i</v>
      </c>
      <c r="AF335" t="str">
        <f t="shared" si="134"/>
        <v>-3.40238433653915-0.954831707533714i</v>
      </c>
      <c r="AG335" t="str">
        <f t="shared" si="135"/>
        <v>1.02951179537769-0.0687519771449013i</v>
      </c>
      <c r="AH335" t="str">
        <f t="shared" si="136"/>
        <v>0.319149482704754+0.329512375755217i</v>
      </c>
      <c r="AI335">
        <f t="shared" si="137"/>
        <v>-6.7688244243002682</v>
      </c>
      <c r="AJ335">
        <f t="shared" si="138"/>
        <v>45.915268135161419</v>
      </c>
      <c r="AK335"/>
      <c r="AL335"/>
      <c r="AM335"/>
      <c r="AN335"/>
    </row>
    <row r="336" spans="1:40" x14ac:dyDescent="0.35">
      <c r="A336"/>
      <c r="B336">
        <f t="shared" si="104"/>
        <v>20200</v>
      </c>
      <c r="C336" s="237" t="str">
        <f t="shared" si="107"/>
        <v>-0.0000790346746981235+0.051158650992696i</v>
      </c>
      <c r="D336" s="208" t="str">
        <f t="shared" si="108"/>
        <v>-2.51426713469181+0.392216324277336i</v>
      </c>
      <c r="E336" t="str">
        <f t="shared" si="109"/>
        <v>20500</v>
      </c>
      <c r="F336" t="str">
        <f t="shared" si="110"/>
        <v>0.327868852459016</v>
      </c>
      <c r="G336" t="str">
        <f t="shared" si="105"/>
        <v>0.327868852459016</v>
      </c>
      <c r="H336" t="str">
        <f t="shared" si="111"/>
        <v>0.893170832733582+1.35339471992346i</v>
      </c>
      <c r="I336" t="str">
        <f t="shared" si="112"/>
        <v>79.3252145031423i</v>
      </c>
      <c r="J336" t="str">
        <f t="shared" si="106"/>
        <v>-7.51751399832036+17.3538185264235i</v>
      </c>
      <c r="K336" t="str">
        <f t="shared" si="113"/>
        <v>3.84880740119443-1.66726783913656i</v>
      </c>
      <c r="L336" t="str">
        <f t="shared" si="114"/>
        <v>0.586044178532704-0.243839278109911i</v>
      </c>
      <c r="M336" t="str">
        <f t="shared" si="115"/>
        <v>4.43485157972713-1.91110711724647i</v>
      </c>
      <c r="N336" t="str">
        <f t="shared" si="116"/>
        <v>-0.251960558233007i</v>
      </c>
      <c r="O336" t="str">
        <f t="shared" si="117"/>
        <v>0.968425510005531-0.249303091778916i</v>
      </c>
      <c r="P336" t="str">
        <f t="shared" si="118"/>
        <v>0.031574489994469+0.249303091778916i</v>
      </c>
      <c r="Q336" t="str">
        <f t="shared" si="119"/>
        <v>-0.031574489994469+0.00265746645409101i</v>
      </c>
      <c r="R336" t="str">
        <f t="shared" si="120"/>
        <v>-0.333097910492918-7.9237475679197i</v>
      </c>
      <c r="S336" t="str">
        <f t="shared" si="121"/>
        <v>0.0272852499625934i</v>
      </c>
      <c r="T336" t="str">
        <f t="shared" si="122"/>
        <v>0.216201433031181-0.00908865974981683i</v>
      </c>
      <c r="U336" t="str">
        <f t="shared" si="123"/>
        <v>0.00005-0.00703478355250598i</v>
      </c>
      <c r="V336" t="str">
        <f t="shared" si="124"/>
        <v>0.00002-0.0787895757880668i</v>
      </c>
      <c r="W336" t="str">
        <f t="shared" si="125"/>
        <v>0.00004227356375184-0.00645818477727048i</v>
      </c>
      <c r="X336" t="str">
        <f t="shared" si="126"/>
        <v>0.000357174155946985-0.00643864779783919i</v>
      </c>
      <c r="Y336" t="str">
        <f t="shared" si="127"/>
        <v>0.009+0.101536274564022i</v>
      </c>
      <c r="Z336" t="str">
        <f t="shared" si="128"/>
        <v>-0.80028512976026-0.123814837502677i</v>
      </c>
      <c r="AA336" t="str">
        <f t="shared" si="129"/>
        <v>12.2970837491312-124.976137153987i</v>
      </c>
      <c r="AB336" t="str">
        <f t="shared" si="130"/>
        <v>0.722632387836207-0.0303779665340782i</v>
      </c>
      <c r="AC336" t="str">
        <f t="shared" si="131"/>
        <v>4.14671183870664-1.51574967241914i</v>
      </c>
      <c r="AD336" t="str">
        <f t="shared" si="132"/>
        <v>0.156088748649539+0.0497294027462712i</v>
      </c>
      <c r="AE336" t="str">
        <f t="shared" si="133"/>
        <v>-0.118758266546978-0.0591238045797389i</v>
      </c>
      <c r="AF336" t="str">
        <f t="shared" si="134"/>
        <v>-3.40743796742539-0.961178395646124i</v>
      </c>
      <c r="AG336" t="str">
        <f t="shared" si="135"/>
        <v>1.02944661876297-0.0684029488691748i</v>
      </c>
      <c r="AH336" t="str">
        <f t="shared" si="136"/>
        <v>0.316116519693362+0.327585590743404i</v>
      </c>
      <c r="AI336">
        <f t="shared" si="137"/>
        <v>-6.8352228116472773</v>
      </c>
      <c r="AJ336">
        <f t="shared" si="138"/>
        <v>46.020751418467036</v>
      </c>
      <c r="AK336"/>
      <c r="AL336"/>
      <c r="AM336"/>
      <c r="AN336"/>
    </row>
    <row r="337" spans="1:40" x14ac:dyDescent="0.35">
      <c r="A337"/>
      <c r="B337">
        <f t="shared" si="104"/>
        <v>20300</v>
      </c>
      <c r="C337" s="237" t="str">
        <f t="shared" si="107"/>
        <v>-0.0000782579276863566+0.0509066391276987i</v>
      </c>
      <c r="D337" s="208" t="str">
        <f t="shared" si="108"/>
        <v>-2.51426117963138+0.390284233312357i</v>
      </c>
      <c r="E337" t="str">
        <f t="shared" si="109"/>
        <v>20500</v>
      </c>
      <c r="F337" t="str">
        <f t="shared" si="110"/>
        <v>0.327868852459016</v>
      </c>
      <c r="G337" t="str">
        <f t="shared" si="105"/>
        <v>0.327868852459016</v>
      </c>
      <c r="H337" t="str">
        <f t="shared" si="111"/>
        <v>0.898238257263661+1.3577636654312i</v>
      </c>
      <c r="I337" t="str">
        <f t="shared" si="112"/>
        <v>79.717913584841i</v>
      </c>
      <c r="J337" t="str">
        <f t="shared" si="106"/>
        <v>-7.60205456221899+17.4397285191285i</v>
      </c>
      <c r="K337" t="str">
        <f t="shared" si="113"/>
        <v>3.8411796906951-1.67438716491046i</v>
      </c>
      <c r="L337" t="str">
        <f t="shared" si="114"/>
        <v>0.585187039539826-0.244688002236i</v>
      </c>
      <c r="M337" t="str">
        <f t="shared" si="115"/>
        <v>4.42636673023493-1.91907516714646i</v>
      </c>
      <c r="N337" t="str">
        <f t="shared" si="116"/>
        <v>-0.25320788772921i</v>
      </c>
      <c r="O337" t="str">
        <f t="shared" si="117"/>
        <v>0.96811379363324-0.250510843232497i</v>
      </c>
      <c r="P337" t="str">
        <f t="shared" si="118"/>
        <v>0.03188620636676+0.250510843232497i</v>
      </c>
      <c r="Q337" t="str">
        <f t="shared" si="119"/>
        <v>-0.03188620636676+0.00269704449671299i</v>
      </c>
      <c r="R337" t="str">
        <f t="shared" si="120"/>
        <v>-0.333095570829514-7.88457597987466i</v>
      </c>
      <c r="S337" t="str">
        <f t="shared" si="121"/>
        <v>0.0274203254574578i</v>
      </c>
      <c r="T337" t="str">
        <f t="shared" si="122"/>
        <v>0.216197639462217-0.00913358896058296i</v>
      </c>
      <c r="U337" t="str">
        <f t="shared" si="123"/>
        <v>0.00005-0.00700012944633601i</v>
      </c>
      <c r="V337" t="str">
        <f t="shared" si="124"/>
        <v>0.00002-0.078401449798963i</v>
      </c>
      <c r="W337" t="str">
        <f t="shared" si="125"/>
        <v>0.0000422735635670423-0.00642637128461316i</v>
      </c>
      <c r="X337" t="str">
        <f t="shared" si="126"/>
        <v>0.000354086530874769-0.00640708081754876i</v>
      </c>
      <c r="Y337" t="str">
        <f t="shared" si="127"/>
        <v>0.009+0.102038929388596i</v>
      </c>
      <c r="Z337" t="str">
        <f t="shared" si="128"/>
        <v>-0.792044405760337-0.121903847436493i</v>
      </c>
      <c r="AA337" t="str">
        <f t="shared" si="129"/>
        <v>12.1574410902569-124.292047279805i</v>
      </c>
      <c r="AB337" t="str">
        <f t="shared" si="130"/>
        <v>0.722619708198702-0.0305281380773669i</v>
      </c>
      <c r="AC337" t="str">
        <f t="shared" si="131"/>
        <v>4.13999404329931-1.52189027201643i</v>
      </c>
      <c r="AD337" t="str">
        <f t="shared" si="132"/>
        <v>0.156154836778295+0.0500296345302882i</v>
      </c>
      <c r="AE337" t="str">
        <f t="shared" si="133"/>
        <v>-0.117582759967584-0.0586615675510408i</v>
      </c>
      <c r="AF337" t="str">
        <f t="shared" si="134"/>
        <v>-3.41249943689504-0.967479432118843i</v>
      </c>
      <c r="AG337" t="str">
        <f t="shared" si="135"/>
        <v>1.02938255872487-0.0680580707169214i</v>
      </c>
      <c r="AH337" t="str">
        <f t="shared" si="136"/>
        <v>0.313131275563595+0.32568317359776i</v>
      </c>
      <c r="AI337">
        <f t="shared" si="137"/>
        <v>-6.9011289716141899</v>
      </c>
      <c r="AJ337">
        <f t="shared" si="138"/>
        <v>46.125644940912757</v>
      </c>
      <c r="AK337"/>
      <c r="AL337"/>
      <c r="AM337"/>
      <c r="AN337"/>
    </row>
    <row r="338" spans="1:40" x14ac:dyDescent="0.35">
      <c r="A338"/>
      <c r="B338">
        <f t="shared" ref="B338:B401" si="139">B337+100</f>
        <v>20400</v>
      </c>
      <c r="C338" s="237" t="str">
        <f t="shared" si="107"/>
        <v>-0.0000774925753691433+0.0506570979498295i</v>
      </c>
      <c r="D338" s="208" t="str">
        <f t="shared" si="108"/>
        <v>-2.51425531193029+0.388371084282026i</v>
      </c>
      <c r="E338" t="str">
        <f t="shared" si="109"/>
        <v>20500</v>
      </c>
      <c r="F338" t="str">
        <f t="shared" si="110"/>
        <v>0.327868852459016</v>
      </c>
      <c r="G338" t="str">
        <f t="shared" si="105"/>
        <v>0.327868852459016</v>
      </c>
      <c r="H338" t="str">
        <f t="shared" si="111"/>
        <v>0.903313263305658+1.36210620856122i</v>
      </c>
      <c r="I338" t="str">
        <f t="shared" si="112"/>
        <v>80.1106126665397i</v>
      </c>
      <c r="J338" t="str">
        <f t="shared" si="106"/>
        <v>-7.68701261038379+17.5256385118335i</v>
      </c>
      <c r="K338" t="str">
        <f t="shared" si="113"/>
        <v>3.83354265275966-1.68145033313966i</v>
      </c>
      <c r="L338" t="str">
        <f t="shared" si="114"/>
        <v>0.584328189933683-0.245532476524456i</v>
      </c>
      <c r="M338" t="str">
        <f t="shared" si="115"/>
        <v>4.41787084269334-1.92698280966412i</v>
      </c>
      <c r="N338" t="str">
        <f t="shared" si="116"/>
        <v>-0.254455217225413i</v>
      </c>
      <c r="O338" t="str">
        <f t="shared" si="117"/>
        <v>0.967800571039816-0.251718204933624i</v>
      </c>
      <c r="P338" t="str">
        <f t="shared" si="118"/>
        <v>0.032199428960184+0.251718204933624i</v>
      </c>
      <c r="Q338" t="str">
        <f t="shared" si="119"/>
        <v>-0.032199428960184+0.00273701229178896i</v>
      </c>
      <c r="R338" t="str">
        <f t="shared" si="120"/>
        <v>-0.333093219553072-7.84578774618147i</v>
      </c>
      <c r="S338" t="str">
        <f t="shared" si="121"/>
        <v>0.0275554009523221i</v>
      </c>
      <c r="T338" t="str">
        <f t="shared" si="122"/>
        <v>0.216193827132846-0.00917851721928475i</v>
      </c>
      <c r="U338" t="str">
        <f t="shared" si="123"/>
        <v>0.0000500000000000001-0.00696581508630495i</v>
      </c>
      <c r="V338" t="str">
        <f t="shared" si="124"/>
        <v>0.00002-0.0780171289666151i</v>
      </c>
      <c r="W338" t="str">
        <f t="shared" si="125"/>
        <v>0.0000422735633813322-0.00639486969005058i</v>
      </c>
      <c r="X338" t="str">
        <f t="shared" si="126"/>
        <v>0.000351044058999041-0.00637582113178175i</v>
      </c>
      <c r="Y338" t="str">
        <f t="shared" si="127"/>
        <v>0.009+0.102541584213171i</v>
      </c>
      <c r="Z338" t="str">
        <f t="shared" si="128"/>
        <v>-0.783931961060533-0.120033478082564i</v>
      </c>
      <c r="AA338" t="str">
        <f t="shared" si="129"/>
        <v>12.0202432295102-123.615700588784i</v>
      </c>
      <c r="AB338" t="str">
        <f t="shared" si="130"/>
        <v>0.722606965856351-0.0306783064384726i</v>
      </c>
      <c r="AC338" t="str">
        <f t="shared" si="131"/>
        <v>4.13326767604733-1.52798399686648i</v>
      </c>
      <c r="AD338" t="str">
        <f t="shared" si="132"/>
        <v>0.156221263658165+0.0503294973144344i</v>
      </c>
      <c r="AE338" t="str">
        <f t="shared" si="133"/>
        <v>-0.116425616966101-0.0582066831562382i</v>
      </c>
      <c r="AF338" t="str">
        <f t="shared" si="134"/>
        <v>-3.41756857523595-0.973735124279194i</v>
      </c>
      <c r="AG338" t="str">
        <f t="shared" si="135"/>
        <v>1.0293195878405-0.0677172699197632i</v>
      </c>
      <c r="AH338" t="str">
        <f t="shared" si="136"/>
        <v>0.310192748852575+0.323804631591344i</v>
      </c>
      <c r="AI338">
        <f t="shared" si="137"/>
        <v>-6.9665492329390011</v>
      </c>
      <c r="AJ338">
        <f t="shared" si="138"/>
        <v>46.229947717561437</v>
      </c>
      <c r="AK338"/>
      <c r="AL338"/>
      <c r="AM338"/>
      <c r="AN338"/>
    </row>
    <row r="339" spans="1:40" x14ac:dyDescent="0.35">
      <c r="A339"/>
      <c r="B339">
        <f t="shared" si="139"/>
        <v>20500</v>
      </c>
      <c r="C339" s="237" t="str">
        <f t="shared" si="107"/>
        <v>-0.0000767383959550118+0.0504099913030287i</v>
      </c>
      <c r="D339" s="208" t="str">
        <f t="shared" si="108"/>
        <v>-2.51424952988811+0.386476599989887i</v>
      </c>
      <c r="E339" t="str">
        <f t="shared" si="109"/>
        <v>20500</v>
      </c>
      <c r="F339" t="str">
        <f t="shared" si="110"/>
        <v>0.327868852459016</v>
      </c>
      <c r="G339" t="str">
        <f t="shared" si="105"/>
        <v>0.327868852459016</v>
      </c>
      <c r="H339" t="str">
        <f t="shared" si="111"/>
        <v>0.908395683655719+1.36642237509883i</v>
      </c>
      <c r="I339" t="str">
        <f t="shared" si="112"/>
        <v>80.5033117482384i</v>
      </c>
      <c r="J339" t="str">
        <f t="shared" si="106"/>
        <v>-7.77238814281475+17.6115485045386i</v>
      </c>
      <c r="K339" t="str">
        <f t="shared" si="113"/>
        <v>3.82589660835737-1.68845762919534i</v>
      </c>
      <c r="L339" t="str">
        <f t="shared" si="114"/>
        <v>0.58346765578973-0.246372701415308i</v>
      </c>
      <c r="M339" t="str">
        <f t="shared" si="115"/>
        <v>4.4093642641471-1.93483033061065i</v>
      </c>
      <c r="N339" t="str">
        <f t="shared" si="116"/>
        <v>-0.255702546721616i</v>
      </c>
      <c r="O339" t="str">
        <f t="shared" si="117"/>
        <v>0.967485842712581-0.252925175003848i</v>
      </c>
      <c r="P339" t="str">
        <f t="shared" si="118"/>
        <v>0.032514157287419+0.252925175003848i</v>
      </c>
      <c r="Q339" t="str">
        <f t="shared" si="119"/>
        <v>-0.032514157287419+0.00277737171776804i</v>
      </c>
      <c r="R339" t="str">
        <f t="shared" si="120"/>
        <v>-0.333090856662992-7.80737725676241i</v>
      </c>
      <c r="S339" t="str">
        <f t="shared" si="121"/>
        <v>0.0276904764471865i</v>
      </c>
      <c r="T339" t="str">
        <f t="shared" si="122"/>
        <v>0.216189996042679-0.00922344452119975i</v>
      </c>
      <c r="U339" t="str">
        <f t="shared" si="123"/>
        <v>0.0000500000000000001-0.0069318355005181i</v>
      </c>
      <c r="V339" t="str">
        <f t="shared" si="124"/>
        <v>0.00002-0.0776365576058029i</v>
      </c>
      <c r="W339" t="str">
        <f t="shared" si="125"/>
        <v>0.0000422735631947093-0.0063636754292204i</v>
      </c>
      <c r="X339" t="str">
        <f t="shared" si="126"/>
        <v>0.000348045864846413-0.00634486428573774i</v>
      </c>
      <c r="Y339" t="str">
        <f t="shared" si="127"/>
        <v>0.009+0.103044239037745i</v>
      </c>
      <c r="Z339" t="str">
        <f t="shared" si="128"/>
        <v>-0.775945118205222-0.118202635343366i</v>
      </c>
      <c r="AA339" t="str">
        <f t="shared" si="129"/>
        <v>11.8854320484852-122.946962858624i</v>
      </c>
      <c r="AB339" t="str">
        <f t="shared" si="130"/>
        <v>0.722594160807852-0.030828471601611i</v>
      </c>
      <c r="AC339" t="str">
        <f t="shared" si="131"/>
        <v>4.12653300824634-1.5340310600516i</v>
      </c>
      <c r="AD339" t="str">
        <f t="shared" si="132"/>
        <v>0.156288028876108+0.0506289949919404i</v>
      </c>
      <c r="AE339" t="str">
        <f t="shared" si="133"/>
        <v>-0.115286452407499-0.0577589783894087i</v>
      </c>
      <c r="AF339" t="str">
        <f t="shared" si="134"/>
        <v>-3.42264521354383-0.979945775108943i</v>
      </c>
      <c r="AG339" t="str">
        <f t="shared" si="135"/>
        <v>1.02925767952883-0.0673804754265833i</v>
      </c>
      <c r="AH339" t="str">
        <f t="shared" si="136"/>
        <v>0.307299964384069+0.321949485709139i</v>
      </c>
      <c r="AI339">
        <f t="shared" si="137"/>
        <v>-7.0314898142314055</v>
      </c>
      <c r="AJ339">
        <f t="shared" si="138"/>
        <v>46.333658930841644</v>
      </c>
      <c r="AK339"/>
      <c r="AL339"/>
      <c r="AM339"/>
      <c r="AN339"/>
    </row>
    <row r="340" spans="1:40" x14ac:dyDescent="0.35">
      <c r="A340"/>
      <c r="B340">
        <f t="shared" si="139"/>
        <v>20600</v>
      </c>
      <c r="C340" s="237" t="str">
        <f t="shared" si="107"/>
        <v>-0.0000759951730226567+0.0501652837332883i</v>
      </c>
      <c r="D340" s="208" t="str">
        <f t="shared" si="108"/>
        <v>-2.51424383184563+0.384600508621877i</v>
      </c>
      <c r="E340" t="str">
        <f t="shared" si="109"/>
        <v>20500</v>
      </c>
      <c r="F340" t="str">
        <f t="shared" si="110"/>
        <v>0.327868852459016</v>
      </c>
      <c r="G340" t="str">
        <f t="shared" si="105"/>
        <v>0.327868852459016</v>
      </c>
      <c r="H340" t="str">
        <f t="shared" si="111"/>
        <v>0.913485351883041+1.37071219198779i</v>
      </c>
      <c r="I340" t="str">
        <f t="shared" si="112"/>
        <v>80.8960108299372i</v>
      </c>
      <c r="J340" t="str">
        <f t="shared" si="106"/>
        <v>-7.85818115951188+17.6974584972437i</v>
      </c>
      <c r="K340" t="str">
        <f t="shared" si="113"/>
        <v>3.81824187550513-1.69540933650031i</v>
      </c>
      <c r="L340" t="str">
        <f t="shared" si="114"/>
        <v>0.582605463103095-0.247208677529341i</v>
      </c>
      <c r="M340" t="str">
        <f t="shared" si="115"/>
        <v>4.40084733860822-1.94261801402965i</v>
      </c>
      <c r="N340" t="str">
        <f t="shared" si="116"/>
        <v>-0.25694987621782i</v>
      </c>
      <c r="O340" t="str">
        <f t="shared" si="117"/>
        <v>0.967169609141198-0.254131751565329i</v>
      </c>
      <c r="P340" t="str">
        <f t="shared" si="118"/>
        <v>0.032830390858802+0.254131751565329i</v>
      </c>
      <c r="Q340" t="str">
        <f t="shared" si="119"/>
        <v>-0.032830390858802+0.00281812465249098i</v>
      </c>
      <c r="R340" t="str">
        <f t="shared" si="120"/>
        <v>-0.3330884821585-7.76933901047282i</v>
      </c>
      <c r="S340" t="str">
        <f t="shared" si="121"/>
        <v>0.0278255519420508i</v>
      </c>
      <c r="T340" t="str">
        <f t="shared" si="122"/>
        <v>0.216186146191313-0.0092683708616002i</v>
      </c>
      <c r="U340" t="str">
        <f t="shared" si="123"/>
        <v>0.0000500000000000001-0.00689818581362239i</v>
      </c>
      <c r="V340" t="str">
        <f t="shared" si="124"/>
        <v>0.00002-0.0772596811125708i</v>
      </c>
      <c r="W340" t="str">
        <f t="shared" si="125"/>
        <v>0.0000422735630071739-0.00633278402638863i</v>
      </c>
      <c r="X340" t="str">
        <f t="shared" si="126"/>
        <v>0.000345091094043061-0.00631420591010541i</v>
      </c>
      <c r="Y340" t="str">
        <f t="shared" si="127"/>
        <v>0.009+0.10354689386232i</v>
      </c>
      <c r="Z340" t="str">
        <f t="shared" si="128"/>
        <v>-0.768081269814671-0.11641026079754i</v>
      </c>
      <c r="AA340" t="str">
        <f t="shared" si="129"/>
        <v>11.7529511739945-122.285702998344i</v>
      </c>
      <c r="AB340" t="str">
        <f t="shared" si="130"/>
        <v>0.72258129305186-0.0309786335509799i</v>
      </c>
      <c r="AC340" t="str">
        <f t="shared" si="131"/>
        <v>4.11979030886921-1.54003167349993i</v>
      </c>
      <c r="AD340" t="str">
        <f t="shared" si="132"/>
        <v>0.156355132026232+0.0509281313740626i</v>
      </c>
      <c r="AE340" t="str">
        <f t="shared" si="133"/>
        <v>-0.114164891293563-0.0573182855112858i</v>
      </c>
      <c r="AF340" t="str">
        <f t="shared" si="134"/>
        <v>-3.42772918372867-0.986111683365913i</v>
      </c>
      <c r="AG340" t="str">
        <f t="shared" si="135"/>
        <v>1.02919680801952-0.0670476178528124i</v>
      </c>
      <c r="AH340" t="str">
        <f t="shared" si="136"/>
        <v>0.304451972442291+0.320117270165207i</v>
      </c>
      <c r="AI340">
        <f t="shared" si="137"/>
        <v>-7.0959568264031887</v>
      </c>
      <c r="AJ340">
        <f t="shared" si="138"/>
        <v>46.436777923569444</v>
      </c>
      <c r="AK340"/>
      <c r="AL340"/>
      <c r="AM340"/>
      <c r="AN340"/>
    </row>
    <row r="341" spans="1:40" x14ac:dyDescent="0.35">
      <c r="A341"/>
      <c r="B341">
        <f t="shared" si="139"/>
        <v>20700</v>
      </c>
      <c r="C341" s="237" t="str">
        <f t="shared" si="107"/>
        <v>-0.0000752626953656573+0.0499229404716935i</v>
      </c>
      <c r="D341" s="208" t="str">
        <f t="shared" si="108"/>
        <v>-2.5142382161836+0.382742543616317i</v>
      </c>
      <c r="E341" t="str">
        <f t="shared" si="109"/>
        <v>20500</v>
      </c>
      <c r="F341" t="str">
        <f t="shared" si="110"/>
        <v>0.327868852459016</v>
      </c>
      <c r="G341" t="str">
        <f t="shared" si="105"/>
        <v>0.327868852459016</v>
      </c>
      <c r="H341" t="str">
        <f t="shared" si="111"/>
        <v>0.918582102337204+1.37497568731799i</v>
      </c>
      <c r="I341" t="str">
        <f t="shared" si="112"/>
        <v>81.2887099116359i</v>
      </c>
      <c r="J341" t="str">
        <f t="shared" si="106"/>
        <v>-7.94439166047518+17.7833684899488i</v>
      </c>
      <c r="K341" t="str">
        <f t="shared" si="113"/>
        <v>3.81057876929153-1.70230573659055i</v>
      </c>
      <c r="L341" t="str">
        <f t="shared" si="114"/>
        <v>0.58174163778731-0.248040405666726i</v>
      </c>
      <c r="M341" t="str">
        <f t="shared" si="115"/>
        <v>4.39232040707884-1.95034614225728i</v>
      </c>
      <c r="N341" t="str">
        <f t="shared" si="116"/>
        <v>-0.258197205714022i</v>
      </c>
      <c r="O341" t="str">
        <f t="shared" si="117"/>
        <v>0.966851870817675-0.255337932740834i</v>
      </c>
      <c r="P341" t="str">
        <f t="shared" si="118"/>
        <v>0.033148129182325+0.255337932740834i</v>
      </c>
      <c r="Q341" t="str">
        <f t="shared" si="119"/>
        <v>-0.033148129182325+0.002859272973188i</v>
      </c>
      <c r="R341" t="str">
        <f t="shared" si="120"/>
        <v>-0.33308609603831-7.73166761247082i</v>
      </c>
      <c r="S341" t="str">
        <f t="shared" si="121"/>
        <v>0.027960627436915i</v>
      </c>
      <c r="T341" t="str">
        <f t="shared" si="122"/>
        <v>0.216182277578359-0.00931329623574368i</v>
      </c>
      <c r="U341" t="str">
        <f t="shared" si="123"/>
        <v>0.0000499999999999999-0.00686486124447442i</v>
      </c>
      <c r="V341" t="str">
        <f t="shared" si="124"/>
        <v>0.00002-0.0768864459381139i</v>
      </c>
      <c r="W341" t="str">
        <f t="shared" si="125"/>
        <v>0.0000422735628187259-0.00630219109230889i</v>
      </c>
      <c r="X341" t="str">
        <f t="shared" si="126"/>
        <v>0.000342178912707855-0.00628384171902634i</v>
      </c>
      <c r="Y341" t="str">
        <f t="shared" si="127"/>
        <v>0.009+0.104049548686894i</v>
      </c>
      <c r="Z341" t="str">
        <f t="shared" si="128"/>
        <v>-0.760337876383058-0.11465533033436i</v>
      </c>
      <c r="AA341" t="str">
        <f t="shared" si="129"/>
        <v>11.6227459148921-121.631792956956i</v>
      </c>
      <c r="AB341" t="str">
        <f t="shared" si="130"/>
        <v>0.722568362587074-0.0311287922707283i</v>
      </c>
      <c r="AC341" t="str">
        <f t="shared" si="131"/>
        <v>4.1130398445824-1.5459860480273i</v>
      </c>
      <c r="AD341" t="str">
        <f t="shared" si="132"/>
        <v>0.15642257270958+0.0512269101920676i</v>
      </c>
      <c r="AE341" t="str">
        <f t="shared" si="133"/>
        <v>-0.113060568442296-0.0568844418548696i</v>
      </c>
      <c r="AF341" t="str">
        <f t="shared" si="134"/>
        <v>-3.4328203185208-0.992233143701673i</v>
      </c>
      <c r="AG341" t="str">
        <f t="shared" si="135"/>
        <v>1.02913694832319-0.0667186294315078i</v>
      </c>
      <c r="AH341" t="str">
        <f t="shared" si="136"/>
        <v>0.301647847975805+0.318307531940195i</v>
      </c>
      <c r="AI341">
        <f t="shared" si="137"/>
        <v>-7.1599562750333421</v>
      </c>
      <c r="AJ341">
        <f t="shared" si="138"/>
        <v>46.539304192251649</v>
      </c>
      <c r="AK341"/>
      <c r="AL341"/>
      <c r="AM341"/>
      <c r="AN341"/>
    </row>
    <row r="342" spans="1:40" x14ac:dyDescent="0.35">
      <c r="A342"/>
      <c r="B342">
        <f t="shared" si="139"/>
        <v>20800</v>
      </c>
      <c r="C342" s="237" t="str">
        <f t="shared" si="107"/>
        <v>-0.0000745407568424168+0.0496829274179561i</v>
      </c>
      <c r="D342" s="208" t="str">
        <f t="shared" si="108"/>
        <v>-2.51423268132158+0.380902443537664i</v>
      </c>
      <c r="E342" t="str">
        <f t="shared" si="109"/>
        <v>20500</v>
      </c>
      <c r="F342" t="str">
        <f t="shared" si="110"/>
        <v>0.327868852459016</v>
      </c>
      <c r="G342" t="str">
        <f t="shared" si="105"/>
        <v>0.327868852459016</v>
      </c>
      <c r="H342" t="str">
        <f t="shared" si="111"/>
        <v>0.923685770155323+1.37921289031308i</v>
      </c>
      <c r="I342" t="str">
        <f t="shared" si="112"/>
        <v>81.6814089933346i</v>
      </c>
      <c r="J342" t="str">
        <f t="shared" si="106"/>
        <v>-8.03101964570464+17.8692784826538i</v>
      </c>
      <c r="K342" t="str">
        <f t="shared" si="113"/>
        <v>3.8029076019002-1.7091471091744i</v>
      </c>
      <c r="L342" t="str">
        <f t="shared" si="114"/>
        <v>0.580876205673047-0.248867886805638i</v>
      </c>
      <c r="M342" t="str">
        <f t="shared" si="115"/>
        <v>4.38378380757325-1.95801499598004i</v>
      </c>
      <c r="N342" t="str">
        <f t="shared" si="116"/>
        <v>-0.259444535210225i</v>
      </c>
      <c r="O342" t="str">
        <f t="shared" si="117"/>
        <v>0.966532628236357-0.256543716653753i</v>
      </c>
      <c r="P342" t="str">
        <f t="shared" si="118"/>
        <v>0.033467371763643+0.256543716653753i</v>
      </c>
      <c r="Q342" t="str">
        <f t="shared" si="119"/>
        <v>-0.033467371763643+0.00290081855647201i</v>
      </c>
      <c r="R342" t="str">
        <f t="shared" si="120"/>
        <v>-0.333083698301785-7.69435777166072i</v>
      </c>
      <c r="S342" t="str">
        <f t="shared" si="121"/>
        <v>0.0280957029317794i</v>
      </c>
      <c r="T342" t="str">
        <f t="shared" si="122"/>
        <v>0.216178390203408-0.00935822063890539i</v>
      </c>
      <c r="U342" t="str">
        <f t="shared" si="123"/>
        <v>0.0000499999999999999-0.00683185710387599i</v>
      </c>
      <c r="V342" t="str">
        <f t="shared" si="124"/>
        <v>0.00002-0.0765167995634115i</v>
      </c>
      <c r="W342" t="str">
        <f t="shared" si="125"/>
        <v>0.0000422735626293653-0.00627189232214346i</v>
      </c>
      <c r="X342" t="str">
        <f t="shared" si="126"/>
        <v>0.000339308506865841-0.00625376750811716i</v>
      </c>
      <c r="Y342" t="str">
        <f t="shared" si="127"/>
        <v>0.009+0.104552203511468i</v>
      </c>
      <c r="Z342" t="str">
        <f t="shared" si="128"/>
        <v>-0.752712464157011-0.112936852848169i</v>
      </c>
      <c r="AA342" t="str">
        <f t="shared" si="129"/>
        <v>11.4947632015624-120.985107635302i</v>
      </c>
      <c r="AB342" t="str">
        <f t="shared" si="130"/>
        <v>0.722555369412126-0.0312789477450641i</v>
      </c>
      <c r="AC342" t="str">
        <f t="shared" si="131"/>
        <v>4.10628187976067-1.55189439337758i</v>
      </c>
      <c r="AD342" t="str">
        <f t="shared" si="132"/>
        <v>0.156490350533926+0.0515253350991481i</v>
      </c>
      <c r="AE342" t="str">
        <f t="shared" si="133"/>
        <v>-0.111973128179141-0.0564572896394039i</v>
      </c>
      <c r="AF342" t="str">
        <f t="shared" si="134"/>
        <v>-3.4379184514769-0.998310446775416i</v>
      </c>
      <c r="AG342" t="str">
        <f t="shared" si="135"/>
        <v>1.02907807620299-0.0663934439661421i</v>
      </c>
      <c r="AH342" t="str">
        <f t="shared" si="136"/>
        <v>0.298886689830338+0.316519830338186i</v>
      </c>
      <c r="AI342">
        <f t="shared" si="137"/>
        <v>-7.2234940626695421</v>
      </c>
      <c r="AJ342">
        <f t="shared" si="138"/>
        <v>46.641237380652406</v>
      </c>
      <c r="AK342"/>
      <c r="AL342"/>
      <c r="AM342"/>
      <c r="AN342"/>
    </row>
    <row r="343" spans="1:40" x14ac:dyDescent="0.35">
      <c r="A343"/>
      <c r="B343">
        <f t="shared" si="139"/>
        <v>20900</v>
      </c>
      <c r="C343" s="237" t="str">
        <f t="shared" si="107"/>
        <v>-0.000073829156231103+0.0494452111244164i</v>
      </c>
      <c r="D343" s="208" t="str">
        <f t="shared" si="108"/>
        <v>-2.51422722571689+0.379079951953859i</v>
      </c>
      <c r="E343" t="str">
        <f t="shared" si="109"/>
        <v>20500</v>
      </c>
      <c r="F343" t="str">
        <f t="shared" si="110"/>
        <v>0.327868852459016</v>
      </c>
      <c r="G343" t="str">
        <f t="shared" si="105"/>
        <v>0.327868852459016</v>
      </c>
      <c r="H343" t="str">
        <f t="shared" si="111"/>
        <v>0.928796191269053+1.38342383131821i</v>
      </c>
      <c r="I343" t="str">
        <f t="shared" si="112"/>
        <v>82.0741080750334i</v>
      </c>
      <c r="J343" t="str">
        <f t="shared" si="106"/>
        <v>-8.11806511520026+17.9551884753589i</v>
      </c>
      <c r="K343" t="str">
        <f t="shared" si="113"/>
        <v>3.79522868263235-1.71593373218931i</v>
      </c>
      <c r="L343" t="str">
        <f t="shared" si="114"/>
        <v>0.580009192506887-0.249691122100874i</v>
      </c>
      <c r="M343" t="str">
        <f t="shared" si="115"/>
        <v>4.37523787513924-1.96562485429018i</v>
      </c>
      <c r="N343" t="str">
        <f t="shared" si="116"/>
        <v>-0.260691864706429i</v>
      </c>
      <c r="O343" t="str">
        <f t="shared" si="117"/>
        <v>0.966211881893931-0.25774910142809i</v>
      </c>
      <c r="P343" t="str">
        <f t="shared" si="118"/>
        <v>0.033788118106069+0.25774910142809i</v>
      </c>
      <c r="Q343" t="str">
        <f t="shared" si="119"/>
        <v>-0.033788118106069+0.00294276327833903i</v>
      </c>
      <c r="R343" t="str">
        <f t="shared" si="120"/>
        <v>-0.333081288947956-7.65740429821201i</v>
      </c>
      <c r="S343" t="str">
        <f t="shared" si="121"/>
        <v>0.0282307784266437i</v>
      </c>
      <c r="T343" t="str">
        <f t="shared" si="122"/>
        <v>0.216174484066052-0.00940314406635063i</v>
      </c>
      <c r="U343" t="str">
        <f t="shared" si="123"/>
        <v>0.0000499999999999999-0.00679916879237419i</v>
      </c>
      <c r="V343" t="str">
        <f t="shared" si="124"/>
        <v>0.00002-0.0761506904745913i</v>
      </c>
      <c r="W343" t="str">
        <f t="shared" si="125"/>
        <v>0.0000422735624390922-0.00624188349344381i</v>
      </c>
      <c r="X343" t="str">
        <f t="shared" si="126"/>
        <v>0.000336479081881084-0.00622397915254679i</v>
      </c>
      <c r="Y343" t="str">
        <f t="shared" si="127"/>
        <v>0.009+0.105054858336043i</v>
      </c>
      <c r="Z343" t="str">
        <f t="shared" si="128"/>
        <v>-0.745202623091291-0.111253868989803i</v>
      </c>
      <c r="AA343" t="str">
        <f t="shared" si="129"/>
        <v>11.3689515279515-120.345524800942i</v>
      </c>
      <c r="AB343" t="str">
        <f t="shared" si="130"/>
        <v>0.722542313525654-0.0314290999581618i</v>
      </c>
      <c r="AC343" t="str">
        <f t="shared" si="131"/>
        <v>4.09951667650244-1.55775691826084i</v>
      </c>
      <c r="AD343" t="str">
        <f t="shared" si="132"/>
        <v>0.156558465113583+0.0518234096723022i</v>
      </c>
      <c r="AE343" t="str">
        <f t="shared" si="133"/>
        <v>-0.110902224039501-0.0560366757923254i</v>
      </c>
      <c r="AF343" t="str">
        <f t="shared" si="134"/>
        <v>-3.44302341698594-1.00434387936435i</v>
      </c>
      <c r="AG343" t="str">
        <f t="shared" si="135"/>
        <v>1.02902016814726-0.0660719967850385i</v>
      </c>
      <c r="AH343" t="str">
        <f t="shared" si="136"/>
        <v>0.296167620009228+0.314753736562065i</v>
      </c>
      <c r="AI343">
        <f t="shared" si="137"/>
        <v>-7.2865759910677141</v>
      </c>
      <c r="AJ343">
        <f t="shared" si="138"/>
        <v>46.742577273628804</v>
      </c>
      <c r="AK343"/>
      <c r="AL343"/>
      <c r="AM343"/>
      <c r="AN343"/>
    </row>
    <row r="344" spans="1:40" x14ac:dyDescent="0.35">
      <c r="A344"/>
      <c r="B344">
        <f t="shared" si="139"/>
        <v>21000</v>
      </c>
      <c r="C344" s="237" t="str">
        <f t="shared" si="107"/>
        <v>-0.0000731276970894243+0.0492097587805062i</v>
      </c>
      <c r="D344" s="208" t="str">
        <f t="shared" si="108"/>
        <v>-2.51422184786347+0.377274817317214i</v>
      </c>
      <c r="E344" t="str">
        <f t="shared" si="109"/>
        <v>20500</v>
      </c>
      <c r="F344" t="str">
        <f t="shared" si="110"/>
        <v>0.327868852459016</v>
      </c>
      <c r="G344" t="str">
        <f t="shared" si="105"/>
        <v>0.327868852459016</v>
      </c>
      <c r="H344" t="str">
        <f t="shared" si="111"/>
        <v>0.933913202411383+1.38760854178759i</v>
      </c>
      <c r="I344" t="str">
        <f t="shared" si="112"/>
        <v>82.4668071567321i</v>
      </c>
      <c r="J344" t="str">
        <f t="shared" si="106"/>
        <v>-8.20552806896206+18.041098468064i</v>
      </c>
      <c r="K344" t="str">
        <f t="shared" si="113"/>
        <v>3.78754231792893-1.7226658818565i</v>
      </c>
      <c r="L344" t="str">
        <f t="shared" si="114"/>
        <v>0.579140623950097-0.250510112882462i</v>
      </c>
      <c r="M344" t="str">
        <f t="shared" si="115"/>
        <v>4.36668294187903-1.97317599473896i</v>
      </c>
      <c r="N344" t="str">
        <f t="shared" si="116"/>
        <v>-0.261939194202632i</v>
      </c>
      <c r="O344" t="str">
        <f t="shared" si="117"/>
        <v>0.965889632289426-0.258954085188469i</v>
      </c>
      <c r="P344" t="str">
        <f t="shared" si="118"/>
        <v>0.034110367710574+0.258954085188469i</v>
      </c>
      <c r="Q344" t="str">
        <f t="shared" si="119"/>
        <v>-0.034110367710574+0.00298510901416299i</v>
      </c>
      <c r="R344" t="str">
        <f t="shared" si="120"/>
        <v>-0.333078867976005-7.62080210114853i</v>
      </c>
      <c r="S344" t="str">
        <f t="shared" si="121"/>
        <v>0.0283658539215081i</v>
      </c>
      <c r="T344" t="str">
        <f t="shared" si="122"/>
        <v>0.216170559165901-0.00944806651334864i</v>
      </c>
      <c r="U344" t="str">
        <f t="shared" si="123"/>
        <v>0.0000499999999999999-0.0067667917981248i</v>
      </c>
      <c r="V344" t="str">
        <f t="shared" si="124"/>
        <v>0.00002-0.075788068138998i</v>
      </c>
      <c r="W344" t="str">
        <f t="shared" si="125"/>
        <v>0.0000422735622479065-0.00621216046418897i</v>
      </c>
      <c r="X344" t="str">
        <f t="shared" si="126"/>
        <v>0.00033368986190836-0.00619447260516839i</v>
      </c>
      <c r="Y344" t="str">
        <f t="shared" si="127"/>
        <v>0.009+0.105557513160617i</v>
      </c>
      <c r="Z344" t="str">
        <f t="shared" si="128"/>
        <v>-0.73780600487859-0.109605449972248i</v>
      </c>
      <c r="AA344" t="str">
        <f t="shared" si="129"/>
        <v>11.2452608960185-119.712925005977i</v>
      </c>
      <c r="AB344" t="str">
        <f t="shared" si="130"/>
        <v>0.722529194926354-0.0315792488942095i</v>
      </c>
      <c r="AC344" t="str">
        <f t="shared" si="131"/>
        <v>4.09274449464456-1.56357383039045i</v>
      </c>
      <c r="AD344" t="str">
        <f t="shared" si="132"/>
        <v>0.156626916069208+0.0521211374141478i</v>
      </c>
      <c r="AE344" t="str">
        <f t="shared" si="133"/>
        <v>-0.109847518482133-0.0556224517787913i</v>
      </c>
      <c r="AF344" t="str">
        <f t="shared" si="134"/>
        <v>-3.44813505027485-1.01033372447038i</v>
      </c>
      <c r="AG344" t="str">
        <f t="shared" si="135"/>
        <v>1.02896320134346-0.0657542246973862i</v>
      </c>
      <c r="AH344" t="str">
        <f t="shared" si="136"/>
        <v>0.293489782960489+0.313008833306392i</v>
      </c>
      <c r="AI344">
        <f t="shared" si="137"/>
        <v>-7.3492077633718189</v>
      </c>
      <c r="AJ344">
        <f t="shared" si="138"/>
        <v>46.843323791203311</v>
      </c>
      <c r="AK344"/>
      <c r="AL344"/>
      <c r="AM344"/>
      <c r="AN344"/>
    </row>
    <row r="345" spans="1:40" x14ac:dyDescent="0.35">
      <c r="A345"/>
      <c r="B345">
        <f t="shared" si="139"/>
        <v>21100</v>
      </c>
      <c r="C345" s="237" t="str">
        <f t="shared" si="107"/>
        <v>-0.0000724361876190448+0.0489765381976524i</v>
      </c>
      <c r="D345" s="208" t="str">
        <f t="shared" si="108"/>
        <v>-2.51421654629087+0.375486792848669i</v>
      </c>
      <c r="E345" t="str">
        <f t="shared" si="109"/>
        <v>20500</v>
      </c>
      <c r="F345" t="str">
        <f t="shared" si="110"/>
        <v>0.327868852459016</v>
      </c>
      <c r="G345" t="str">
        <f t="shared" si="105"/>
        <v>0.327868852459016</v>
      </c>
      <c r="H345" t="str">
        <f t="shared" si="111"/>
        <v>0.939036641123308+1.39176705427218i</v>
      </c>
      <c r="I345" t="str">
        <f t="shared" si="112"/>
        <v>82.8595062384308i</v>
      </c>
      <c r="J345" t="str">
        <f t="shared" si="106"/>
        <v>-8.29340850699002+18.1270084607691i</v>
      </c>
      <c r="K345" t="str">
        <f t="shared" si="113"/>
        <v>3.77984881139197-1.72934383273324i</v>
      </c>
      <c r="L345" t="str">
        <f t="shared" si="114"/>
        <v>0.578270525577441-0.251324860654255i</v>
      </c>
      <c r="M345" t="str">
        <f t="shared" si="115"/>
        <v>4.35811933696941-1.9806686933875i</v>
      </c>
      <c r="N345" t="str">
        <f t="shared" si="116"/>
        <v>-0.263186523698834i</v>
      </c>
      <c r="O345" t="str">
        <f t="shared" si="117"/>
        <v>0.965565879924208-0.260158666060139i</v>
      </c>
      <c r="P345" t="str">
        <f t="shared" si="118"/>
        <v>0.0344341200757921+0.260158666060139i</v>
      </c>
      <c r="Q345" t="str">
        <f t="shared" si="119"/>
        <v>-0.0344341200757921+0.00302785763869501i</v>
      </c>
      <c r="R345" t="str">
        <f t="shared" si="120"/>
        <v>-0.333076435384934-7.58454618600504i</v>
      </c>
      <c r="S345" t="str">
        <f t="shared" si="121"/>
        <v>0.0285009294163724i</v>
      </c>
      <c r="T345" t="str">
        <f t="shared" si="122"/>
        <v>0.216166615502546-0.00949298797516293i</v>
      </c>
      <c r="U345" t="str">
        <f t="shared" si="123"/>
        <v>0.00005-0.00673472169481615i</v>
      </c>
      <c r="V345" t="str">
        <f t="shared" si="124"/>
        <v>0.00002-0.0754288829819411i</v>
      </c>
      <c r="W345" t="str">
        <f t="shared" si="125"/>
        <v>0.0000422735620558083-0.00618271917087974i</v>
      </c>
      <c r="X345" t="str">
        <f t="shared" si="126"/>
        <v>0.00033094008936283-0.00616524389470331i</v>
      </c>
      <c r="Y345" t="str">
        <f t="shared" si="127"/>
        <v>0.009+0.106060167985191i</v>
      </c>
      <c r="Z345" t="str">
        <f t="shared" si="128"/>
        <v>-0.730520321050148-0.10799069642781i</v>
      </c>
      <c r="AA345" t="str">
        <f t="shared" si="129"/>
        <v>11.1236427624888-119.087191507667i</v>
      </c>
      <c r="AB345" t="str">
        <f t="shared" si="130"/>
        <v>0.722516013612858-0.0317293945373759i</v>
      </c>
      <c r="AC345" t="str">
        <f t="shared" si="131"/>
        <v>4.08596559177593-1.56934533651779i</v>
      </c>
      <c r="AD345" t="str">
        <f t="shared" si="132"/>
        <v>0.156695703027619+0.0524185217546833i</v>
      </c>
      <c r="AE345" t="str">
        <f t="shared" si="133"/>
        <v>-0.108808682612911-0.0552144734384034i</v>
      </c>
      <c r="AF345" t="str">
        <f t="shared" si="134"/>
        <v>-3.45325318741418-1.01628026142351i</v>
      </c>
      <c r="AG345" t="str">
        <f t="shared" si="135"/>
        <v>1.02890715365316-0.0654400659507651i</v>
      </c>
      <c r="AH345" t="str">
        <f t="shared" si="136"/>
        <v>0.290852344889295+0.311284714366963i</v>
      </c>
      <c r="AI345">
        <f t="shared" si="137"/>
        <v>-7.4113949862370685</v>
      </c>
      <c r="AJ345">
        <f t="shared" si="138"/>
        <v>46.943476982874721</v>
      </c>
      <c r="AK345"/>
      <c r="AL345"/>
      <c r="AM345"/>
      <c r="AN345"/>
    </row>
    <row r="346" spans="1:40" x14ac:dyDescent="0.35">
      <c r="A346"/>
      <c r="B346">
        <f t="shared" si="139"/>
        <v>21200</v>
      </c>
      <c r="C346" s="237" t="str">
        <f t="shared" si="107"/>
        <v>-0.0000717544405344572+0.048745517794606i</v>
      </c>
      <c r="D346" s="208" t="str">
        <f t="shared" si="108"/>
        <v>-2.51421131956322+0.373715636425313i</v>
      </c>
      <c r="E346" t="str">
        <f t="shared" si="109"/>
        <v>20500</v>
      </c>
      <c r="F346" t="str">
        <f t="shared" si="110"/>
        <v>0.327868852459016</v>
      </c>
      <c r="G346" t="str">
        <f t="shared" si="105"/>
        <v>0.327868852459016</v>
      </c>
      <c r="H346" t="str">
        <f t="shared" si="111"/>
        <v>0.944166345760273+1.39589940240728i</v>
      </c>
      <c r="I346" t="str">
        <f t="shared" si="112"/>
        <v>83.2522053201295i</v>
      </c>
      <c r="J346" t="str">
        <f t="shared" si="106"/>
        <v>-8.38170642928415+18.2129184534741i</v>
      </c>
      <c r="K346" t="str">
        <f t="shared" si="113"/>
        <v>3.77214846380541-1.73596785776314i</v>
      </c>
      <c r="L346" t="str">
        <f t="shared" si="114"/>
        <v>0.577398922875995-0.252135367092535i</v>
      </c>
      <c r="M346" t="str">
        <f t="shared" si="115"/>
        <v>4.34954738668141-1.98810322485568i</v>
      </c>
      <c r="N346" t="str">
        <f t="shared" si="116"/>
        <v>-0.264433853195038i</v>
      </c>
      <c r="O346" t="str">
        <f t="shared" si="117"/>
        <v>0.965240625301978-0.261362842168979i</v>
      </c>
      <c r="P346" t="str">
        <f t="shared" si="118"/>
        <v>0.034759374698022+0.261362842168979i</v>
      </c>
      <c r="Q346" t="str">
        <f t="shared" si="119"/>
        <v>-0.034759374698022+0.003071011026059i</v>
      </c>
      <c r="R346" t="str">
        <f t="shared" si="120"/>
        <v>-0.333073991173923-7.54863165255095i</v>
      </c>
      <c r="S346" t="str">
        <f t="shared" si="121"/>
        <v>0.0286360049112366i</v>
      </c>
      <c r="T346" t="str">
        <f t="shared" si="122"/>
        <v>0.216162653075565-0.00953790844706164i</v>
      </c>
      <c r="U346" t="str">
        <f t="shared" si="123"/>
        <v>0.0000500000000000001-0.00670295413965193i</v>
      </c>
      <c r="V346" t="str">
        <f t="shared" si="124"/>
        <v>0.00002-0.0750730863641017i</v>
      </c>
      <c r="W346" t="str">
        <f t="shared" si="125"/>
        <v>0.0000422735618627975-0.0061535556266867i</v>
      </c>
      <c r="X346" t="str">
        <f t="shared" si="126"/>
        <v>0.000328229024407097-0.00613628912397553i</v>
      </c>
      <c r="Y346" t="str">
        <f t="shared" si="127"/>
        <v>0.009+0.106562822809766i</v>
      </c>
      <c r="Z346" t="str">
        <f t="shared" si="128"/>
        <v>-0.723343341144502-0.10640873731434i</v>
      </c>
      <c r="AA346" t="str">
        <f t="shared" si="129"/>
        <v>11.0040499878039-118.468210191757i</v>
      </c>
      <c r="AB346" t="str">
        <f t="shared" si="130"/>
        <v>0.722502769583756-0.0318795368718451i</v>
      </c>
      <c r="AC346" t="str">
        <f t="shared" si="131"/>
        <v>4.07918022325129-1.57507164246617i</v>
      </c>
      <c r="AD346" t="str">
        <f t="shared" si="132"/>
        <v>0.156764825621612+0.0527155660530038i</v>
      </c>
      <c r="AE346" t="str">
        <f t="shared" si="133"/>
        <v>-0.107785395918561-0.0548126008288018i</v>
      </c>
      <c r="AF346" t="str">
        <f t="shared" si="134"/>
        <v>-3.45837766532349-1.02218376598197i</v>
      </c>
      <c r="AG346" t="str">
        <f t="shared" si="135"/>
        <v>1.02885200358799-0.0651294601901261i</v>
      </c>
      <c r="AH346" t="str">
        <f t="shared" si="136"/>
        <v>0.288254493094927+0.309580984266337i</v>
      </c>
      <c r="AI346">
        <f t="shared" si="137"/>
        <v>-7.4731431718963748</v>
      </c>
      <c r="AJ346">
        <f t="shared" si="138"/>
        <v>47.04303702215725</v>
      </c>
      <c r="AK346"/>
      <c r="AL346"/>
      <c r="AM346"/>
      <c r="AN346"/>
    </row>
    <row r="347" spans="1:40" x14ac:dyDescent="0.35">
      <c r="A347"/>
      <c r="B347">
        <f t="shared" si="139"/>
        <v>21300</v>
      </c>
      <c r="C347" s="237" t="str">
        <f t="shared" si="107"/>
        <v>-0.0000710822729361643+0.0485166665831867i</v>
      </c>
      <c r="D347" s="208" t="str">
        <f t="shared" si="108"/>
        <v>-2.5142061662783+0.371961110471098i</v>
      </c>
      <c r="E347" t="str">
        <f t="shared" si="109"/>
        <v>20500</v>
      </c>
      <c r="F347" t="str">
        <f t="shared" si="110"/>
        <v>0.327868852459016</v>
      </c>
      <c r="G347" t="str">
        <f t="shared" si="105"/>
        <v>0.327868852459016</v>
      </c>
      <c r="H347" t="str">
        <f t="shared" si="111"/>
        <v>0.949302155498518+1.40000562090024i</v>
      </c>
      <c r="I347" t="str">
        <f t="shared" si="112"/>
        <v>83.6449044018283i</v>
      </c>
      <c r="J347" t="str">
        <f t="shared" si="106"/>
        <v>-8.47042183584444+18.2988284461792i</v>
      </c>
      <c r="K347" t="str">
        <f t="shared" si="113"/>
        <v>3.76444157315542-1.74253822832435i</v>
      </c>
      <c r="L347" t="str">
        <f t="shared" si="114"/>
        <v>0.576525841243998-0.252941634044593i</v>
      </c>
      <c r="M347" t="str">
        <f t="shared" si="115"/>
        <v>4.34096741439942-1.99547986236894i</v>
      </c>
      <c r="N347" t="str">
        <f t="shared" si="116"/>
        <v>-0.265681182691241i</v>
      </c>
      <c r="O347" t="str">
        <f t="shared" si="117"/>
        <v>0.96491386892878-0.262566611641492i</v>
      </c>
      <c r="P347" t="str">
        <f t="shared" si="118"/>
        <v>0.0350861310712201+0.262566611641492i</v>
      </c>
      <c r="Q347" t="str">
        <f t="shared" si="119"/>
        <v>-0.0350861310712201+0.00311457104974905i</v>
      </c>
      <c r="R347" t="str">
        <f t="shared" si="120"/>
        <v>-0.333071535341983-7.51305369257964i</v>
      </c>
      <c r="S347" t="str">
        <f t="shared" si="121"/>
        <v>0.028771080406101i</v>
      </c>
      <c r="T347" t="str">
        <f t="shared" si="122"/>
        <v>0.216158671884563-0.00958282792430771i</v>
      </c>
      <c r="U347" t="str">
        <f t="shared" si="123"/>
        <v>0.0000500000000000001-0.00667148487139066i</v>
      </c>
      <c r="V347" t="str">
        <f t="shared" si="124"/>
        <v>0.00002-0.0747206305595754i</v>
      </c>
      <c r="W347" t="str">
        <f t="shared" si="125"/>
        <v>0.000042273561668874-0.00612466591965047i</v>
      </c>
      <c r="X347" t="str">
        <f t="shared" si="126"/>
        <v>0.000325555944454982-0.00610760446819532i</v>
      </c>
      <c r="Y347" t="str">
        <f t="shared" si="127"/>
        <v>0.009+0.10706547763434i</v>
      </c>
      <c r="Z347" t="str">
        <f t="shared" si="128"/>
        <v>-0.716272890941497-0.104858728868124i</v>
      </c>
      <c r="AA347" t="str">
        <f t="shared" si="129"/>
        <v>10.8864367871639-117.855869498403i</v>
      </c>
      <c r="AB347" t="str">
        <f t="shared" si="130"/>
        <v>0.722489462837728-0.032029675881784i</v>
      </c>
      <c r="AC347" t="str">
        <f t="shared" si="131"/>
        <v>4.07238864220521-1.58075295316304i</v>
      </c>
      <c r="AD347" t="str">
        <f t="shared" si="132"/>
        <v>0.156834283489803+0.0530122735989726i</v>
      </c>
      <c r="AE347" t="str">
        <f t="shared" si="133"/>
        <v>-0.106777346009982-0.0544166980758014i</v>
      </c>
      <c r="AF347" t="str">
        <f t="shared" si="134"/>
        <v>-3.46350832177682-1.02804451042914i</v>
      </c>
      <c r="AG347" t="str">
        <f t="shared" si="135"/>
        <v>1.02879773028677-0.064822348418182i</v>
      </c>
      <c r="AH347" t="str">
        <f t="shared" si="136"/>
        <v>0.285695435331234+0.307897257894552i</v>
      </c>
      <c r="AI347">
        <f t="shared" si="137"/>
        <v>-7.5344577401715824</v>
      </c>
      <c r="AJ347">
        <f t="shared" si="138"/>
        <v>47.142004201331737</v>
      </c>
      <c r="AK347"/>
      <c r="AL347"/>
      <c r="AM347"/>
      <c r="AN347"/>
    </row>
    <row r="348" spans="1:40" x14ac:dyDescent="0.35">
      <c r="A348"/>
      <c r="B348">
        <f t="shared" si="139"/>
        <v>21400</v>
      </c>
      <c r="C348" s="237" t="str">
        <f t="shared" si="107"/>
        <v>-0.000070419506187998+0.0482899541544272i</v>
      </c>
      <c r="D348" s="208" t="str">
        <f t="shared" si="108"/>
        <v>-2.51420108506656+0.370222981850609i</v>
      </c>
      <c r="E348" t="str">
        <f t="shared" si="109"/>
        <v>20500</v>
      </c>
      <c r="F348" t="str">
        <f t="shared" si="110"/>
        <v>0.327868852459016</v>
      </c>
      <c r="G348" t="str">
        <f t="shared" si="105"/>
        <v>0.327868852459016</v>
      </c>
      <c r="H348" t="str">
        <f t="shared" si="111"/>
        <v>0.954443910341168+1.40408574551799i</v>
      </c>
      <c r="I348" t="str">
        <f t="shared" si="112"/>
        <v>84.037603483527i</v>
      </c>
      <c r="J348" t="str">
        <f t="shared" si="106"/>
        <v>-8.5595547266709+18.3847384388842i</v>
      </c>
      <c r="K348" t="str">
        <f t="shared" si="113"/>
        <v>3.75672843465022-1.74905521427592i</v>
      </c>
      <c r="L348" t="str">
        <f t="shared" si="114"/>
        <v>0.575651305989708-0.253743663527324i</v>
      </c>
      <c r="M348" t="str">
        <f t="shared" si="115"/>
        <v>4.33237974063993-2.00279887780324i</v>
      </c>
      <c r="N348" t="str">
        <f t="shared" si="116"/>
        <v>-0.266928512187444i</v>
      </c>
      <c r="O348" t="str">
        <f t="shared" si="117"/>
        <v>0.964585611312989-0.263769972604818i</v>
      </c>
      <c r="P348" t="str">
        <f t="shared" si="118"/>
        <v>0.035414388687011+0.263769972604818i</v>
      </c>
      <c r="Q348" t="str">
        <f t="shared" si="119"/>
        <v>-0.035414388687011+0.00315853958262602i</v>
      </c>
      <c r="R348" t="str">
        <f t="shared" si="120"/>
        <v>-0.333069067888411-7.47780758775659i</v>
      </c>
      <c r="S348" t="str">
        <f t="shared" si="121"/>
        <v>0.0289061559009653i</v>
      </c>
      <c r="T348" t="str">
        <f t="shared" si="122"/>
        <v>0.216154671929113-0.0096277464021716i</v>
      </c>
      <c r="U348" t="str">
        <f t="shared" si="123"/>
        <v>0.0000500000000000001-0.00664030970844024i</v>
      </c>
      <c r="V348" t="str">
        <f t="shared" si="124"/>
        <v>0.00002-0.0743714687345306i</v>
      </c>
      <c r="W348" t="str">
        <f t="shared" si="125"/>
        <v>0.000042273561474038-0.00609604621093239i</v>
      </c>
      <c r="X348" t="str">
        <f t="shared" si="126"/>
        <v>0.0003229201436914-0.00607918617329003i</v>
      </c>
      <c r="Y348" t="str">
        <f t="shared" si="127"/>
        <v>0.009+0.107568132458915i</v>
      </c>
      <c r="Z348" t="str">
        <f t="shared" si="128"/>
        <v>-0.709306850758898-0.103339853601187i</v>
      </c>
      <c r="AA348" t="str">
        <f t="shared" si="129"/>
        <v>10.7707586835619-117.250060350579i</v>
      </c>
      <c r="AB348" t="str">
        <f t="shared" si="130"/>
        <v>0.722476093373347-0.0321798115513847i</v>
      </c>
      <c r="AC348" t="str">
        <f t="shared" si="131"/>
        <v>4.06559109956434-1.58638947267064i</v>
      </c>
      <c r="AD348" t="str">
        <f t="shared" si="132"/>
        <v>0.156904076276442+0.0533086476148324i</v>
      </c>
      <c r="AE348" t="str">
        <f t="shared" si="133"/>
        <v>-0.105784228374683-0.0540266332297298i</v>
      </c>
      <c r="AF348" t="str">
        <f t="shared" si="134"/>
        <v>-3.46864499540773-1.03386276366738i</v>
      </c>
      <c r="AG348" t="str">
        <f t="shared" si="135"/>
        <v>1.02874431349336-0.064518672957119i</v>
      </c>
      <c r="AH348" t="str">
        <f t="shared" si="136"/>
        <v>0.283174399189522+0.306233160164217i</v>
      </c>
      <c r="AI348">
        <f t="shared" si="137"/>
        <v>-7.5953440204347586</v>
      </c>
      <c r="AJ348">
        <f t="shared" si="138"/>
        <v>47.240378926404951</v>
      </c>
      <c r="AK348"/>
      <c r="AL348"/>
      <c r="AM348"/>
      <c r="AN348"/>
    </row>
    <row r="349" spans="1:40" x14ac:dyDescent="0.35">
      <c r="A349"/>
      <c r="B349">
        <f t="shared" si="139"/>
        <v>21500</v>
      </c>
      <c r="C349" s="237" t="str">
        <f t="shared" si="107"/>
        <v>-0.0000697659657984154+0.0480653506651015i</v>
      </c>
      <c r="D349" s="208" t="str">
        <f t="shared" si="108"/>
        <v>-2.51419607459024+0.368501021765778i</v>
      </c>
      <c r="E349" t="str">
        <f t="shared" si="109"/>
        <v>20500</v>
      </c>
      <c r="F349" t="str">
        <f t="shared" si="110"/>
        <v>0.327868852459016</v>
      </c>
      <c r="G349" t="str">
        <f t="shared" si="105"/>
        <v>0.327868852459016</v>
      </c>
      <c r="H349" t="str">
        <f t="shared" si="111"/>
        <v>0.959591451124264+1.4081398130748i</v>
      </c>
      <c r="I349" t="str">
        <f t="shared" si="112"/>
        <v>84.4303025652257i</v>
      </c>
      <c r="J349" t="str">
        <f t="shared" si="106"/>
        <v>-8.64910510176352+18.4706484315893i</v>
      </c>
      <c r="K349" t="str">
        <f t="shared" si="113"/>
        <v>3.74900934073932-1.75551908400205i</v>
      </c>
      <c r="L349" t="str">
        <f t="shared" si="114"/>
        <v>0.57477534233029-0.254541457725794i</v>
      </c>
      <c r="M349" t="str">
        <f t="shared" si="115"/>
        <v>4.32378468306961-2.01006054172784i</v>
      </c>
      <c r="N349" t="str">
        <f t="shared" si="116"/>
        <v>-0.268175841683647i</v>
      </c>
      <c r="O349" t="str">
        <f t="shared" si="117"/>
        <v>0.964255852965321-0.26497292318673i</v>
      </c>
      <c r="P349" t="str">
        <f t="shared" si="118"/>
        <v>0.035744147034679+0.26497292318673i</v>
      </c>
      <c r="Q349" t="str">
        <f t="shared" si="119"/>
        <v>-0.035744147034679+0.00320291849691701i</v>
      </c>
      <c r="R349" t="str">
        <f t="shared" si="120"/>
        <v>-0.333066588811945-7.44288870753102i</v>
      </c>
      <c r="S349" t="str">
        <f t="shared" si="121"/>
        <v>0.0290412313958297i</v>
      </c>
      <c r="T349" t="str">
        <f t="shared" si="122"/>
        <v>0.216150653208816-0.00967266387590736i</v>
      </c>
      <c r="U349" t="str">
        <f t="shared" si="123"/>
        <v>0.0000500000000000001-0.00660942454700564i</v>
      </c>
      <c r="V349" t="str">
        <f t="shared" si="124"/>
        <v>0.00002-0.074025554926463i</v>
      </c>
      <c r="W349" t="str">
        <f t="shared" si="125"/>
        <v>0.0000422735612782894-0.00606769273311408i</v>
      </c>
      <c r="X349" t="str">
        <f t="shared" si="126"/>
        <v>0.000320320932607746-0.0060510305542809i</v>
      </c>
      <c r="Y349" t="str">
        <f t="shared" si="127"/>
        <v>0.009+0.108070787283489i</v>
      </c>
      <c r="Z349" t="str">
        <f t="shared" si="128"/>
        <v>-0.702443153809121-0.101851319340896i</v>
      </c>
      <c r="AA349" t="str">
        <f t="shared" si="129"/>
        <v>10.6569724627222-116.650676084884i</v>
      </c>
      <c r="AB349" t="str">
        <f t="shared" si="130"/>
        <v>0.722462661189279-0.0323299438647841i</v>
      </c>
      <c r="AC349" t="str">
        <f t="shared" si="131"/>
        <v>4.05878784406103-1.59198140421531i</v>
      </c>
      <c r="AD349" t="str">
        <f t="shared" si="132"/>
        <v>0.156974203631271+0.0536046912567909i</v>
      </c>
      <c r="AE349" t="str">
        <f t="shared" si="133"/>
        <v>-0.10480574613806-0.053642278127716i</v>
      </c>
      <c r="AF349" t="str">
        <f t="shared" si="134"/>
        <v>-3.4737875257145-1.03963879130902i</v>
      </c>
      <c r="AG349" t="str">
        <f t="shared" si="135"/>
        <v>1.02869173353561-0.0642183774116172i</v>
      </c>
      <c r="AH349" t="str">
        <f t="shared" si="136"/>
        <v>0.280690631503144+0.3045883256795i</v>
      </c>
      <c r="AI349">
        <f t="shared" si="137"/>
        <v>-7.6558072535158246</v>
      </c>
      <c r="AJ349">
        <f t="shared" si="138"/>
        <v>47.338161712268892</v>
      </c>
      <c r="AK349"/>
      <c r="AL349"/>
      <c r="AM349"/>
      <c r="AN349"/>
    </row>
    <row r="350" spans="1:40" x14ac:dyDescent="0.35">
      <c r="A350"/>
      <c r="B350">
        <f t="shared" si="139"/>
        <v>21600</v>
      </c>
      <c r="C350" s="237" t="str">
        <f t="shared" si="107"/>
        <v>-0.0000691214813056408+0.0478428268246301i</v>
      </c>
      <c r="D350" s="208" t="str">
        <f t="shared" si="108"/>
        <v>-2.51419113354247+0.366795005655498i</v>
      </c>
      <c r="E350" t="str">
        <f t="shared" si="109"/>
        <v>20500</v>
      </c>
      <c r="F350" t="str">
        <f t="shared" si="110"/>
        <v>0.327868852459016</v>
      </c>
      <c r="G350" t="str">
        <f t="shared" si="105"/>
        <v>0.327868852459016</v>
      </c>
      <c r="H350" t="str">
        <f t="shared" si="111"/>
        <v>0.964744619522506+1.41216786141976i</v>
      </c>
      <c r="I350" t="str">
        <f t="shared" si="112"/>
        <v>84.8230016469244i</v>
      </c>
      <c r="J350" t="str">
        <f t="shared" si="106"/>
        <v>-8.73907296112231+18.5565584242944i</v>
      </c>
      <c r="K350" t="str">
        <f t="shared" si="113"/>
        <v>3.74128458113245-1.76193010445479i</v>
      </c>
      <c r="L350" t="str">
        <f t="shared" si="114"/>
        <v>0.573897975390715-0.255335018991823i</v>
      </c>
      <c r="M350" t="str">
        <f t="shared" si="115"/>
        <v>4.31518255652317-2.01726512344661i</v>
      </c>
      <c r="N350" t="str">
        <f t="shared" si="116"/>
        <v>-0.26942317117985i</v>
      </c>
      <c r="O350" t="str">
        <f t="shared" si="117"/>
        <v>0.963924594398823-0.266175461515642i</v>
      </c>
      <c r="P350" t="str">
        <f t="shared" si="118"/>
        <v>0.0360754056011769+0.266175461515642i</v>
      </c>
      <c r="Q350" t="str">
        <f t="shared" si="119"/>
        <v>-0.0360754056011769+0.00324770966420801i</v>
      </c>
      <c r="R350" t="str">
        <f t="shared" si="120"/>
        <v>-0.333064098111996-7.40829250710246i</v>
      </c>
      <c r="S350" t="str">
        <f t="shared" si="121"/>
        <v>0.029176306890694i</v>
      </c>
      <c r="T350" t="str">
        <f t="shared" si="122"/>
        <v>0.21614661572325-0.00971758034078781i</v>
      </c>
      <c r="U350" t="str">
        <f t="shared" si="123"/>
        <v>0.0000499999999999999-0.00657882535928798i</v>
      </c>
      <c r="V350" t="str">
        <f t="shared" si="124"/>
        <v>0.00002-0.0736828440240257i</v>
      </c>
      <c r="W350" t="str">
        <f t="shared" si="125"/>
        <v>0.0000422735610816281-0.0060396017885441i</v>
      </c>
      <c r="X350" t="str">
        <f t="shared" si="126"/>
        <v>0.000317757637552204-0.00602313399370416i</v>
      </c>
      <c r="Y350" t="str">
        <f t="shared" si="127"/>
        <v>0.009+0.108573442108063i</v>
      </c>
      <c r="Z350" t="str">
        <f t="shared" si="128"/>
        <v>-0.69567978461361-0.100392358309834i</v>
      </c>
      <c r="AA350" t="str">
        <f t="shared" si="129"/>
        <v>10.5450361298499-116.057612384651i</v>
      </c>
      <c r="AB350" t="str">
        <f t="shared" si="130"/>
        <v>0.722449166284113-0.0324800728061822i</v>
      </c>
      <c r="AC350" t="str">
        <f t="shared" si="131"/>
        <v>4.05197912224499-1.59752895021586i</v>
      </c>
      <c r="AD350" t="str">
        <f t="shared" si="132"/>
        <v>0.157044665209353+0.0539004076165406i</v>
      </c>
      <c r="AE350" t="str">
        <f t="shared" si="133"/>
        <v>-0.103841609833073-0.0532635082616059i</v>
      </c>
      <c r="AF350" t="str">
        <f t="shared" si="134"/>
        <v>-3.47893575306498-1.04537285576426i</v>
      </c>
      <c r="AG350" t="str">
        <f t="shared" si="135"/>
        <v>1.02863997130507-0.0639214066330958i</v>
      </c>
      <c r="AH350" t="str">
        <f t="shared" si="136"/>
        <v>0.278243397772782+0.302962398418128i</v>
      </c>
      <c r="AI350">
        <f t="shared" si="137"/>
        <v>-7.7158525935640112</v>
      </c>
      <c r="AJ350">
        <f t="shared" si="138"/>
        <v>47.435353178044018</v>
      </c>
      <c r="AK350"/>
      <c r="AL350"/>
      <c r="AM350"/>
      <c r="AN350"/>
    </row>
    <row r="351" spans="1:40" x14ac:dyDescent="0.35">
      <c r="A351"/>
      <c r="B351">
        <f t="shared" si="139"/>
        <v>21700</v>
      </c>
      <c r="C351" s="237" t="str">
        <f t="shared" si="107"/>
        <v>-0.0000684858861665047+0.0476223538823473i</v>
      </c>
      <c r="D351" s="208" t="str">
        <f t="shared" si="108"/>
        <v>-2.5141862606464+0.365104713097996i</v>
      </c>
      <c r="E351" t="str">
        <f t="shared" si="109"/>
        <v>20500</v>
      </c>
      <c r="F351" t="str">
        <f t="shared" si="110"/>
        <v>0.327868852459016</v>
      </c>
      <c r="G351" t="str">
        <f t="shared" si="105"/>
        <v>0.327868852459016</v>
      </c>
      <c r="H351" t="str">
        <f t="shared" si="111"/>
        <v>0.969903258054924+1.41616992942455i</v>
      </c>
      <c r="I351" t="str">
        <f t="shared" si="112"/>
        <v>85.2157007286231i</v>
      </c>
      <c r="J351" t="str">
        <f t="shared" si="106"/>
        <v>-8.82945830474727+18.6424684169994i</v>
      </c>
      <c r="K351" t="str">
        <f t="shared" si="113"/>
        <v>3.73355444281796-1.76828854119475i</v>
      </c>
      <c r="L351" t="str">
        <f t="shared" si="114"/>
        <v>0.573019230202686-0.256124349842548i</v>
      </c>
      <c r="M351" t="str">
        <f t="shared" si="115"/>
        <v>4.30657367302065-2.0244128910373i</v>
      </c>
      <c r="N351" t="str">
        <f t="shared" si="116"/>
        <v>-0.270670500676053i</v>
      </c>
      <c r="O351" t="str">
        <f t="shared" si="117"/>
        <v>0.963591836128876-0.267377585720607i</v>
      </c>
      <c r="P351" t="str">
        <f t="shared" si="118"/>
        <v>0.036408163871124+0.267377585720607i</v>
      </c>
      <c r="Q351" t="str">
        <f t="shared" si="119"/>
        <v>-0.036408163871124+0.00329291495544604i</v>
      </c>
      <c r="R351" t="str">
        <f t="shared" si="120"/>
        <v>-0.333061595787488-7.37401452544528i</v>
      </c>
      <c r="S351" t="str">
        <f t="shared" si="121"/>
        <v>0.0293113823855584i</v>
      </c>
      <c r="T351" t="str">
        <f t="shared" si="122"/>
        <v>0.216142559471989-0.00976249579207135i</v>
      </c>
      <c r="U351" t="str">
        <f t="shared" si="123"/>
        <v>0.0000499999999999999-0.00654850819173367i</v>
      </c>
      <c r="V351" t="str">
        <f t="shared" si="124"/>
        <v>0.00002-0.0733432917474172i</v>
      </c>
      <c r="W351" t="str">
        <f t="shared" si="125"/>
        <v>0.0000422735608840544-0.00601176974773064i</v>
      </c>
      <c r="X351" t="str">
        <f t="shared" si="126"/>
        <v>0.000315229600294496-0.00599549294007555i</v>
      </c>
      <c r="Y351" t="str">
        <f t="shared" si="127"/>
        <v>0.009+0.109076096932638i</v>
      </c>
      <c r="Z351" t="str">
        <f t="shared" si="128"/>
        <v>-0.689014777472701-0.0989622262440766i</v>
      </c>
      <c r="AA351" t="str">
        <f t="shared" si="129"/>
        <v>10.4349088681134-115.470767215278i</v>
      </c>
      <c r="AB351" t="str">
        <f t="shared" si="130"/>
        <v>0.722435608656426-0.0326301983597306i</v>
      </c>
      <c r="AC351" t="str">
        <f t="shared" si="131"/>
        <v>4.04516517849587-1.6030323123099i</v>
      </c>
      <c r="AD351" t="str">
        <f t="shared" si="132"/>
        <v>0.157115460670928+0.0541957997227544i</v>
      </c>
      <c r="AE351" t="str">
        <f t="shared" si="133"/>
        <v>-0.102891537178059-0.0528902026512874i</v>
      </c>
      <c r="AF351" t="str">
        <f t="shared" si="134"/>
        <v>-3.48408951870132-1.05106521632655i</v>
      </c>
      <c r="AG351" t="str">
        <f t="shared" si="135"/>
        <v>1.02858900823749-0.063627706685163i</v>
      </c>
      <c r="AH351" t="str">
        <f t="shared" si="136"/>
        <v>0.275831981611772+0.301355031426098i</v>
      </c>
      <c r="AI351">
        <f t="shared" si="137"/>
        <v>-7.7754851098574669</v>
      </c>
      <c r="AJ351">
        <f t="shared" si="138"/>
        <v>47.531954042609144</v>
      </c>
      <c r="AK351"/>
      <c r="AL351"/>
      <c r="AM351"/>
      <c r="AN351"/>
    </row>
    <row r="352" spans="1:40" x14ac:dyDescent="0.35">
      <c r="A352"/>
      <c r="B352">
        <f t="shared" si="139"/>
        <v>21800</v>
      </c>
      <c r="C352" s="237" t="str">
        <f t="shared" si="107"/>
        <v>-0.0000678590176488353+0.0474039036151161i</v>
      </c>
      <c r="D352" s="208" t="str">
        <f t="shared" si="108"/>
        <v>-2.51418145465443+0.36342992771589i</v>
      </c>
      <c r="E352" t="str">
        <f t="shared" si="109"/>
        <v>20500</v>
      </c>
      <c r="F352" t="str">
        <f t="shared" si="110"/>
        <v>0.327868852459016</v>
      </c>
      <c r="G352" t="str">
        <f t="shared" si="105"/>
        <v>0.327868852459016</v>
      </c>
      <c r="H352" t="str">
        <f t="shared" si="111"/>
        <v>0.975067210090367+1.42014605697102i</v>
      </c>
      <c r="I352" t="str">
        <f t="shared" si="112"/>
        <v>85.6083998103219i</v>
      </c>
      <c r="J352" t="str">
        <f t="shared" si="106"/>
        <v>-8.92026113263839+18.7283784097045i</v>
      </c>
      <c r="K352" t="str">
        <f t="shared" si="113"/>
        <v>3.72581921008079-1.7745946584302i</v>
      </c>
      <c r="L352" t="str">
        <f t="shared" si="114"/>
        <v>0.572139131703575-0.256909452958989i</v>
      </c>
      <c r="M352" t="str">
        <f t="shared" si="115"/>
        <v>4.29795834178436-2.03150411138919i</v>
      </c>
      <c r="N352" t="str">
        <f t="shared" si="116"/>
        <v>-0.271917830172256i</v>
      </c>
      <c r="O352" t="str">
        <f t="shared" si="117"/>
        <v>0.963257578673198-0.268579293931324i</v>
      </c>
      <c r="P352" t="str">
        <f t="shared" si="118"/>
        <v>0.0367424213268021+0.268579293931324i</v>
      </c>
      <c r="Q352" t="str">
        <f t="shared" si="119"/>
        <v>-0.0367424213268021+0.003338536240932i</v>
      </c>
      <c r="R352" t="str">
        <f t="shared" si="120"/>
        <v>-0.333059081837553-7.34005038338835i</v>
      </c>
      <c r="S352" t="str">
        <f t="shared" si="121"/>
        <v>0.0294464578804226i</v>
      </c>
      <c r="T352" t="str">
        <f t="shared" si="122"/>
        <v>0.216138484454625-0.00980741022502173i</v>
      </c>
      <c r="U352" t="str">
        <f t="shared" si="123"/>
        <v>0.0000499999999999999-0.00651846916333122i</v>
      </c>
      <c r="V352" t="str">
        <f t="shared" si="124"/>
        <v>0.00002-0.0730068546293098i</v>
      </c>
      <c r="W352" t="str">
        <f t="shared" si="125"/>
        <v>0.000042273560685568-0.0059841930477779i</v>
      </c>
      <c r="X352" t="str">
        <f t="shared" si="126"/>
        <v>0.000312736177604397-0.00596810390639551i</v>
      </c>
      <c r="Y352" t="str">
        <f t="shared" si="127"/>
        <v>0.009+0.109578751757212i</v>
      </c>
      <c r="Z352" t="str">
        <f t="shared" si="128"/>
        <v>-0.682446214988492-0.097560201548007i</v>
      </c>
      <c r="AA352" t="str">
        <f t="shared" si="129"/>
        <v>10.326550998776-114.890040761674i</v>
      </c>
      <c r="AB352" t="str">
        <f t="shared" si="130"/>
        <v>0.722421988304855-0.0327803205095989i</v>
      </c>
      <c r="AC352" t="str">
        <f t="shared" si="131"/>
        <v>4.03834625503539-1.60849169137986i</v>
      </c>
      <c r="AD352" t="str">
        <f t="shared" si="132"/>
        <v>0.157186589681269+0.0544908705425331i</v>
      </c>
      <c r="AE352" t="str">
        <f t="shared" si="133"/>
        <v>-0.101955252862275-0.0525222437231281i</v>
      </c>
      <c r="AF352" t="str">
        <f t="shared" si="134"/>
        <v>-3.4892486647448-1.05671612925513i</v>
      </c>
      <c r="AG352" t="str">
        <f t="shared" si="135"/>
        <v>1.02853882629423-0.0633372248102006i</v>
      </c>
      <c r="AH352" t="str">
        <f t="shared" si="136"/>
        <v>0.273455684210449+0.299765886524192i</v>
      </c>
      <c r="AI352">
        <f t="shared" si="137"/>
        <v>-7.8347097885710717</v>
      </c>
      <c r="AJ352">
        <f t="shared" si="138"/>
        <v>47.627965120303713</v>
      </c>
      <c r="AK352"/>
      <c r="AL352"/>
      <c r="AM352"/>
      <c r="AN352"/>
    </row>
    <row r="353" spans="1:40" x14ac:dyDescent="0.35">
      <c r="A353"/>
      <c r="B353">
        <f t="shared" si="139"/>
        <v>21900</v>
      </c>
      <c r="C353" s="237" t="str">
        <f t="shared" si="107"/>
        <v>-0.0000672407167272897+0.0471874483152854i</v>
      </c>
      <c r="D353" s="208" t="str">
        <f t="shared" si="108"/>
        <v>-2.51417671434736+0.361770437083855i</v>
      </c>
      <c r="E353" t="str">
        <f t="shared" si="109"/>
        <v>20500</v>
      </c>
      <c r="F353" t="str">
        <f t="shared" si="110"/>
        <v>0.327868852459016</v>
      </c>
      <c r="G353" t="str">
        <f t="shared" si="105"/>
        <v>0.327868852459016</v>
      </c>
      <c r="H353" t="str">
        <f t="shared" si="111"/>
        <v>0.980236319852767+1.4240962849389i</v>
      </c>
      <c r="I353" t="str">
        <f t="shared" si="112"/>
        <v>86.0010988920206i</v>
      </c>
      <c r="J353" t="str">
        <f t="shared" si="106"/>
        <v>-9.0114814447957+18.8142884024095i</v>
      </c>
      <c r="K353" t="str">
        <f t="shared" si="113"/>
        <v>3.71807916452015-1.7808487190546i</v>
      </c>
      <c r="L353" t="str">
        <f t="shared" si="114"/>
        <v>0.57125770473539-0.257690331184611i</v>
      </c>
      <c r="M353" t="str">
        <f t="shared" si="115"/>
        <v>4.28933686925554-2.03853905023921i</v>
      </c>
      <c r="N353" t="str">
        <f t="shared" si="116"/>
        <v>-0.273165159668459i</v>
      </c>
      <c r="O353" t="str">
        <f t="shared" si="117"/>
        <v>0.962921822551835-0.269780584278138i</v>
      </c>
      <c r="P353" t="str">
        <f t="shared" si="118"/>
        <v>0.037078177448165+0.269780584278138i</v>
      </c>
      <c r="Q353" t="str">
        <f t="shared" si="119"/>
        <v>-0.037078177448165+0.003384575390321i</v>
      </c>
      <c r="R353" t="str">
        <f t="shared" si="120"/>
        <v>-0.333056556261202-7.30639578174444i</v>
      </c>
      <c r="S353" t="str">
        <f t="shared" si="121"/>
        <v>0.0295815333752869i</v>
      </c>
      <c r="T353" t="str">
        <f t="shared" si="122"/>
        <v>0.216134390670729-0.00985232363489887i</v>
      </c>
      <c r="U353" t="str">
        <f t="shared" si="123"/>
        <v>0.0000499999999999999-0.00648870446395529i</v>
      </c>
      <c r="V353" t="str">
        <f t="shared" si="124"/>
        <v>0.00002-0.0726734899962992i</v>
      </c>
      <c r="W353" t="str">
        <f t="shared" si="125"/>
        <v>0.0000422735604861691-0.0059568681908659i</v>
      </c>
      <c r="X353" t="str">
        <f t="shared" si="126"/>
        <v>0.000310276740843742-0.00594096346869593i</v>
      </c>
      <c r="Y353" t="str">
        <f t="shared" si="127"/>
        <v>0.009+0.110081406581786i</v>
      </c>
      <c r="Z353" t="str">
        <f t="shared" si="128"/>
        <v>-0.675972226638976-0.0961855844840269i</v>
      </c>
      <c r="AA353" t="str">
        <f t="shared" si="129"/>
        <v>10.219923942906-114.315335367771i</v>
      </c>
      <c r="AB353" t="str">
        <f t="shared" si="130"/>
        <v>0.722408305227964-0.0329304392399437i</v>
      </c>
      <c r="AC353" t="str">
        <f t="shared" si="131"/>
        <v>4.03152259193856-1.613907287577i</v>
      </c>
      <c r="AD353" t="str">
        <f t="shared" si="132"/>
        <v>0.157258051910533+0.0547856229828102i</v>
      </c>
      <c r="AE353" t="str">
        <f t="shared" si="133"/>
        <v>-0.101032488338947-0.0521595171933277i</v>
      </c>
      <c r="AF353" t="str">
        <f t="shared" si="134"/>
        <v>-3.49441303420013-1.06232584785505i</v>
      </c>
      <c r="AG353" t="str">
        <f t="shared" si="135"/>
        <v>1.02848940794426-0.0630499093970569i</v>
      </c>
      <c r="AH353" t="str">
        <f t="shared" si="136"/>
        <v>0.271113823819037+0.29819463402605i</v>
      </c>
      <c r="AI353">
        <f t="shared" si="137"/>
        <v>-7.8935315344952928</v>
      </c>
      <c r="AJ353">
        <f t="shared" si="138"/>
        <v>47.7233873167947</v>
      </c>
      <c r="AK353"/>
      <c r="AL353"/>
      <c r="AM353"/>
      <c r="AN353"/>
    </row>
    <row r="354" spans="1:40" x14ac:dyDescent="0.35">
      <c r="A354"/>
      <c r="B354">
        <f t="shared" si="139"/>
        <v>22000</v>
      </c>
      <c r="C354" s="237" t="str">
        <f t="shared" si="107"/>
        <v>-0.0000666308279824926+0.0469729607789755i</v>
      </c>
      <c r="D354" s="208" t="str">
        <f t="shared" si="108"/>
        <v>-2.51417203853365+0.360126032638812i</v>
      </c>
      <c r="E354" t="str">
        <f t="shared" si="109"/>
        <v>20500</v>
      </c>
      <c r="F354" t="str">
        <f t="shared" si="110"/>
        <v>0.327868852459016</v>
      </c>
      <c r="G354" t="str">
        <f t="shared" si="105"/>
        <v>0.327868852459016</v>
      </c>
      <c r="H354" t="str">
        <f t="shared" si="111"/>
        <v>0.985410432426348+1.42802065519341i</v>
      </c>
      <c r="I354" t="str">
        <f t="shared" si="112"/>
        <v>86.3937979737193i</v>
      </c>
      <c r="J354" t="str">
        <f t="shared" si="106"/>
        <v>-9.1031192412191+18.9001983951147i</v>
      </c>
      <c r="K354" t="str">
        <f t="shared" si="113"/>
        <v>3.71033458506677-1.78705098468238i</v>
      </c>
      <c r="L354" t="str">
        <f t="shared" si="114"/>
        <v>0.570374974043752-0.258466987523878i</v>
      </c>
      <c r="M354" t="str">
        <f t="shared" si="115"/>
        <v>4.28070955911052-2.04551797220626i</v>
      </c>
      <c r="N354" t="str">
        <f t="shared" si="116"/>
        <v>-0.274412489164662i</v>
      </c>
      <c r="O354" t="str">
        <f t="shared" si="117"/>
        <v>0.962584568287167-0.270981454892044i</v>
      </c>
      <c r="P354" t="str">
        <f t="shared" si="118"/>
        <v>0.037415431712833+0.270981454892044i</v>
      </c>
      <c r="Q354" t="str">
        <f t="shared" si="119"/>
        <v>-0.037415431712833+0.00343103427261798i</v>
      </c>
      <c r="R354" t="str">
        <f t="shared" si="120"/>
        <v>-0.333054019057384-7.27304649949363i</v>
      </c>
      <c r="S354" t="str">
        <f t="shared" si="121"/>
        <v>0.0297166088701513i</v>
      </c>
      <c r="T354" t="str">
        <f t="shared" si="122"/>
        <v>0.216130278119875-0.0098972360169602i</v>
      </c>
      <c r="U354" t="str">
        <f t="shared" si="123"/>
        <v>0.00005-0.00645921035275549i</v>
      </c>
      <c r="V354" t="str">
        <f t="shared" si="124"/>
        <v>0.00002-0.0723431559508615i</v>
      </c>
      <c r="W354" t="str">
        <f t="shared" si="125"/>
        <v>0.0000422735602858577-0.00592979174277133i</v>
      </c>
      <c r="X354" t="str">
        <f t="shared" si="126"/>
        <v>0.000307850675571205-0.0059140682646249i</v>
      </c>
      <c r="Y354" t="str">
        <f t="shared" si="127"/>
        <v>0.009+0.110584061406361i</v>
      </c>
      <c r="Z354" t="str">
        <f t="shared" si="128"/>
        <v>-0.669590987401036-0.094837696395467i</v>
      </c>
      <c r="AA354" t="str">
        <f t="shared" si="129"/>
        <v>10.1149901845892-113.746555477987i</v>
      </c>
      <c r="AB354" t="str">
        <f t="shared" si="130"/>
        <v>0.72239455942433-0.0330805545349136i</v>
      </c>
      <c r="AC354" t="str">
        <f t="shared" si="131"/>
        <v>4.02469442714545-1.61927930034477i</v>
      </c>
      <c r="AD354" t="str">
        <f t="shared" si="132"/>
        <v>0.157329847033634+0.0550800598917238i</v>
      </c>
      <c r="AE354" t="str">
        <f t="shared" si="133"/>
        <v>-0.10012298162545-0.0518019119559286i</v>
      </c>
      <c r="AF354" t="str">
        <f t="shared" si="134"/>
        <v>-3.49958247096-1.0678946225546i</v>
      </c>
      <c r="AG354" t="str">
        <f t="shared" si="135"/>
        <v>1.02844073614703-0.0627657099497948i</v>
      </c>
      <c r="AH354" t="str">
        <f t="shared" si="136"/>
        <v>0.268805735248115+0.296640952467038i</v>
      </c>
      <c r="AI354">
        <f t="shared" si="137"/>
        <v>-7.9519551727149018</v>
      </c>
      <c r="AJ354">
        <f t="shared" si="138"/>
        <v>47.818221625103824</v>
      </c>
      <c r="AK354"/>
      <c r="AL354"/>
      <c r="AM354"/>
      <c r="AN354"/>
    </row>
    <row r="355" spans="1:40" x14ac:dyDescent="0.35">
      <c r="A355"/>
      <c r="B355">
        <f t="shared" si="139"/>
        <v>22100</v>
      </c>
      <c r="C355" s="237" t="str">
        <f t="shared" si="107"/>
        <v>-0.0000660291995033539+0.0467604142946785i</v>
      </c>
      <c r="D355" s="208" t="str">
        <f t="shared" si="108"/>
        <v>-2.51416742604865+0.358496509592535i</v>
      </c>
      <c r="E355" t="str">
        <f t="shared" si="109"/>
        <v>20500</v>
      </c>
      <c r="F355" t="str">
        <f t="shared" si="110"/>
        <v>0.327868852459016</v>
      </c>
      <c r="G355" t="str">
        <f t="shared" si="105"/>
        <v>0.327868852459016</v>
      </c>
      <c r="H355" t="str">
        <f t="shared" si="111"/>
        <v>0.990589393760575+1.43191921057298i</v>
      </c>
      <c r="I355" t="str">
        <f t="shared" si="112"/>
        <v>86.786497055418i</v>
      </c>
      <c r="J355" t="str">
        <f t="shared" si="106"/>
        <v>-9.1951745219088+18.9861083878197i</v>
      </c>
      <c r="K355" t="str">
        <f t="shared" si="113"/>
        <v>3.70258574799987-1.79320171568349i</v>
      </c>
      <c r="L355" t="str">
        <f t="shared" si="114"/>
        <v>0.5694909642769-0.259239425140806i</v>
      </c>
      <c r="M355" t="str">
        <f t="shared" si="115"/>
        <v>4.27207671227677-2.0524411408243i</v>
      </c>
      <c r="N355" t="str">
        <f t="shared" si="116"/>
        <v>-0.275659818660865i</v>
      </c>
      <c r="O355" t="str">
        <f t="shared" si="117"/>
        <v>0.962245816403905-0.272181903904692i</v>
      </c>
      <c r="P355" t="str">
        <f t="shared" si="118"/>
        <v>0.0377541835960949+0.272181903904692i</v>
      </c>
      <c r="Q355" t="str">
        <f t="shared" si="119"/>
        <v>-0.0377541835960949+0.00347791475617298i</v>
      </c>
      <c r="R355" t="str">
        <f t="shared" si="120"/>
        <v>-0.333051470225382-7.23999839201468i</v>
      </c>
      <c r="S355" t="str">
        <f t="shared" si="121"/>
        <v>0.0298516843650156i</v>
      </c>
      <c r="T355" t="str">
        <f t="shared" si="122"/>
        <v>0.216126146801643-0.00994214736647249i</v>
      </c>
      <c r="U355" t="str">
        <f t="shared" si="123"/>
        <v>0.0000500000000000001-0.00642998315658918i</v>
      </c>
      <c r="V355" t="str">
        <f t="shared" si="124"/>
        <v>0.00002-0.0720158113537987i</v>
      </c>
      <c r="W355" t="str">
        <f t="shared" si="125"/>
        <v>0.0000422735600846337-0.0059029603314288i</v>
      </c>
      <c r="X355" t="str">
        <f t="shared" si="126"/>
        <v>0.000305457381159585-0.00588741499207017i</v>
      </c>
      <c r="Y355" t="str">
        <f t="shared" si="127"/>
        <v>0.009+0.111086716230935i</v>
      </c>
      <c r="Z355" t="str">
        <f t="shared" si="128"/>
        <v>-0.663300716420797-0.0935158789612462i</v>
      </c>
      <c r="AA355" t="str">
        <f t="shared" si="129"/>
        <v>10.0117132355831-113.183607580608i</v>
      </c>
      <c r="AB355" t="str">
        <f t="shared" si="130"/>
        <v>0.72238075089255-0.0332306663786882i</v>
      </c>
      <c r="AC355" t="str">
        <f t="shared" si="131"/>
        <v>4.01786199647244-1.62460792844125i</v>
      </c>
      <c r="AD355" t="str">
        <f t="shared" si="132"/>
        <v>0.157401974730101+0.0553741840599502i</v>
      </c>
      <c r="AE355" t="str">
        <f t="shared" si="133"/>
        <v>-0.099226477110396-0.0514493199753032i</v>
      </c>
      <c r="AF355" t="str">
        <f t="shared" si="134"/>
        <v>-3.50475681980923-1.07342270098045i</v>
      </c>
      <c r="AG355" t="str">
        <f t="shared" si="135"/>
        <v>1.02839279433587-0.0624845770574629i</v>
      </c>
      <c r="AH355" t="str">
        <f t="shared" si="136"/>
        <v>0.26653076938615+0.295104528343655i</v>
      </c>
      <c r="AI355">
        <f t="shared" si="137"/>
        <v>-8.0099854502426382</v>
      </c>
      <c r="AJ355">
        <f t="shared" si="138"/>
        <v>47.912469121792469</v>
      </c>
      <c r="AK355"/>
      <c r="AL355"/>
      <c r="AM355"/>
      <c r="AN355"/>
    </row>
    <row r="356" spans="1:40" x14ac:dyDescent="0.35">
      <c r="A356"/>
      <c r="B356">
        <f t="shared" si="139"/>
        <v>22200</v>
      </c>
      <c r="C356" s="237" t="str">
        <f t="shared" si="107"/>
        <v>-0.000065435682792467+0.0465497826321701i</v>
      </c>
      <c r="D356" s="208" t="str">
        <f t="shared" si="108"/>
        <v>-2.51416287575386+0.356881666846638i</v>
      </c>
      <c r="E356" t="str">
        <f t="shared" si="109"/>
        <v>20500</v>
      </c>
      <c r="F356" t="str">
        <f t="shared" si="110"/>
        <v>0.327868852459016</v>
      </c>
      <c r="G356" t="str">
        <f t="shared" si="105"/>
        <v>0.327868852459016</v>
      </c>
      <c r="H356" t="str">
        <f t="shared" si="111"/>
        <v>0.995773050674975+1.43579199487693i</v>
      </c>
      <c r="I356" t="str">
        <f t="shared" si="112"/>
        <v>87.1791961371167i</v>
      </c>
      <c r="J356" t="str">
        <f t="shared" si="106"/>
        <v>-9.2876472868645+19.0720183805248i</v>
      </c>
      <c r="K356" t="str">
        <f t="shared" si="113"/>
        <v>3.6948329269637-1.79930117121604i</v>
      </c>
      <c r="L356" t="str">
        <f t="shared" si="114"/>
        <v>0.568605699984708-0.26000764735751i</v>
      </c>
      <c r="M356" t="str">
        <f t="shared" si="115"/>
        <v>4.26343862694841-2.05930881857355i</v>
      </c>
      <c r="N356" t="str">
        <f t="shared" si="116"/>
        <v>-0.276907148157068i</v>
      </c>
      <c r="O356" t="str">
        <f t="shared" si="117"/>
        <v>0.961905567429089-0.273381929448385i</v>
      </c>
      <c r="P356" t="str">
        <f t="shared" si="118"/>
        <v>0.0380944325709111+0.273381929448385i</v>
      </c>
      <c r="Q356" t="str">
        <f t="shared" si="119"/>
        <v>-0.0380944325709111+0.003525218708683i</v>
      </c>
      <c r="R356" t="str">
        <f t="shared" si="120"/>
        <v>-0.33304890976398-7.20724738936372i</v>
      </c>
      <c r="S356" t="str">
        <f t="shared" si="121"/>
        <v>0.02998675985988i</v>
      </c>
      <c r="T356" t="str">
        <f t="shared" si="122"/>
        <v>0.216121996715597-0.00998705767868731i</v>
      </c>
      <c r="U356" t="str">
        <f t="shared" si="123"/>
        <v>0.0000500000000000001-0.00640101926849644i</v>
      </c>
      <c r="V356" t="str">
        <f t="shared" si="124"/>
        <v>0.00002-0.07169141580716i</v>
      </c>
      <c r="W356" t="str">
        <f t="shared" si="125"/>
        <v>0.0000422735598824971-0.00587637064553087i</v>
      </c>
      <c r="X356" t="str">
        <f t="shared" si="126"/>
        <v>0.000303096270425012-0.00586100040781868i</v>
      </c>
      <c r="Y356" t="str">
        <f t="shared" si="127"/>
        <v>0.009+0.111589371055509i</v>
      </c>
      <c r="Z356" t="str">
        <f t="shared" si="128"/>
        <v>-0.657099675729098-0.0922194934807315i</v>
      </c>
      <c r="AA356" t="str">
        <f t="shared" si="129"/>
        <v>9.91005760134137-112.626400152979i</v>
      </c>
      <c r="AB356" t="str">
        <f t="shared" si="130"/>
        <v>0.722366879631166-0.0333807747553963i</v>
      </c>
      <c r="AC356" t="str">
        <f t="shared" si="131"/>
        <v>4.0110255336231-1.62989336995954i</v>
      </c>
      <c r="AD356" t="str">
        <f t="shared" si="132"/>
        <v>0.157474434683957+0.0556679982219962i</v>
      </c>
      <c r="AE356" t="str">
        <f t="shared" si="133"/>
        <v>-0.0983427253673321-0.0511016361828806i</v>
      </c>
      <c r="AF356" t="str">
        <f t="shared" si="134"/>
        <v>-3.50993592642884-1.07891032803029i</v>
      </c>
      <c r="AG356" t="str">
        <f t="shared" si="135"/>
        <v>1.02834556640216-0.0622064623648463i</v>
      </c>
      <c r="AH356" t="str">
        <f t="shared" si="136"/>
        <v>0.26428829273337+0.293585055862797i</v>
      </c>
      <c r="AI356">
        <f t="shared" si="137"/>
        <v>-8.0676270376135069</v>
      </c>
      <c r="AJ356">
        <f t="shared" si="138"/>
        <v>48.006130963284164</v>
      </c>
      <c r="AK356"/>
      <c r="AL356"/>
      <c r="AM356"/>
      <c r="AN356"/>
    </row>
    <row r="357" spans="1:40" x14ac:dyDescent="0.35">
      <c r="A357"/>
      <c r="B357">
        <f t="shared" si="139"/>
        <v>22300</v>
      </c>
      <c r="C357" s="237" t="str">
        <f t="shared" si="107"/>
        <v>-0.0000648501326744713+0.0463410400317199i</v>
      </c>
      <c r="D357" s="208" t="str">
        <f t="shared" si="108"/>
        <v>-2.51415838653629+0.355281306909853i</v>
      </c>
      <c r="E357" t="str">
        <f t="shared" si="109"/>
        <v>20500</v>
      </c>
      <c r="F357" t="str">
        <f t="shared" si="110"/>
        <v>0.327868852459016</v>
      </c>
      <c r="G357" t="str">
        <f t="shared" si="105"/>
        <v>0.327868852459016</v>
      </c>
      <c r="H357" t="str">
        <f t="shared" si="111"/>
        <v>1.00096125086386+1.43963905285319i</v>
      </c>
      <c r="I357" t="str">
        <f t="shared" si="112"/>
        <v>87.5718952188155i</v>
      </c>
      <c r="J357" t="str">
        <f t="shared" si="106"/>
        <v>-9.3805375360865+19.1579283732298i</v>
      </c>
      <c r="K357" t="str">
        <f t="shared" si="113"/>
        <v>3.68707639298387-1.80534960925802i</v>
      </c>
      <c r="L357" t="str">
        <f t="shared" si="114"/>
        <v>0.567719205617723-0.260771657652756i</v>
      </c>
      <c r="M357" t="str">
        <f t="shared" si="115"/>
        <v>4.25479559860159-2.06612126691078i</v>
      </c>
      <c r="N357" t="str">
        <f t="shared" si="116"/>
        <v>-0.278154477653271i</v>
      </c>
      <c r="O357" t="str">
        <f t="shared" si="117"/>
        <v>0.96156382189209-0.274581529656089i</v>
      </c>
      <c r="P357" t="str">
        <f t="shared" si="118"/>
        <v>0.03843617810791+0.274581529656089i</v>
      </c>
      <c r="Q357" t="str">
        <f t="shared" si="119"/>
        <v>-0.03843617810791+0.003572947997182i</v>
      </c>
      <c r="R357" t="str">
        <f t="shared" si="120"/>
        <v>-0.333046337672645-7.17478949460099i</v>
      </c>
      <c r="S357" t="str">
        <f t="shared" si="121"/>
        <v>0.0301218353547442i</v>
      </c>
      <c r="T357" t="str">
        <f t="shared" si="122"/>
        <v>0.216117827861319-0.010031966948876i</v>
      </c>
      <c r="U357" t="str">
        <f t="shared" si="123"/>
        <v>0.0000500000000000001-0.0063723151462162i</v>
      </c>
      <c r="V357" t="str">
        <f t="shared" si="124"/>
        <v>0.00002-0.0713699296376211i</v>
      </c>
      <c r="W357" t="str">
        <f t="shared" si="125"/>
        <v>0.0000422735596794478-0.00585001943316572i</v>
      </c>
      <c r="X357" t="str">
        <f t="shared" si="126"/>
        <v>0.000300766769267732-0.00583482132625194i</v>
      </c>
      <c r="Y357" t="str">
        <f t="shared" si="127"/>
        <v>0.009+0.112092025880084i</v>
      </c>
      <c r="Z357" t="str">
        <f t="shared" si="128"/>
        <v>-0.650986169000575-0.0909479201874762i</v>
      </c>
      <c r="AA357" t="str">
        <f t="shared" si="129"/>
        <v>9.80998874835178-112.074843608456i</v>
      </c>
      <c r="AB357" t="str">
        <f t="shared" si="130"/>
        <v>0.722352945638782-0.0335308796492327i</v>
      </c>
      <c r="AC357" t="str">
        <f t="shared" si="131"/>
        <v>4.00418527019928-1.63513582234873i</v>
      </c>
      <c r="AD357" t="str">
        <f t="shared" si="132"/>
        <v>0.157547226583592+0.0559615050574668i</v>
      </c>
      <c r="AE357" t="str">
        <f t="shared" si="133"/>
        <v>-0.0974714829747807-0.0507587583779494i</v>
      </c>
      <c r="AF357" t="str">
        <f t="shared" si="134"/>
        <v>-3.51511963740015-1.08435774594334i</v>
      </c>
      <c r="AG357" t="str">
        <f t="shared" si="135"/>
        <v>1.02829903668005-0.0619313185441579i</v>
      </c>
      <c r="AH357" t="str">
        <f t="shared" si="136"/>
        <v>0.262077686951318+0.292082236700584i</v>
      </c>
      <c r="AI357">
        <f t="shared" si="137"/>
        <v>-8.1248845304390791</v>
      </c>
      <c r="AJ357">
        <f t="shared" si="138"/>
        <v>48.099208382336329</v>
      </c>
      <c r="AK357"/>
      <c r="AL357"/>
      <c r="AM357"/>
      <c r="AN357"/>
    </row>
    <row r="358" spans="1:40" x14ac:dyDescent="0.35">
      <c r="A358"/>
      <c r="B358">
        <f t="shared" si="139"/>
        <v>22400</v>
      </c>
      <c r="C358" s="237" t="str">
        <f t="shared" si="107"/>
        <v>-0.0000642724072072626+0.0461341611935871i</v>
      </c>
      <c r="D358" s="208" t="str">
        <f t="shared" si="108"/>
        <v>-2.51415395730771+0.353695235817501i</v>
      </c>
      <c r="E358" t="str">
        <f t="shared" si="109"/>
        <v>20500</v>
      </c>
      <c r="F358" t="str">
        <f t="shared" si="110"/>
        <v>0.327868852459016</v>
      </c>
      <c r="G358" t="str">
        <f t="shared" si="105"/>
        <v>0.327868852459016</v>
      </c>
      <c r="H358" t="str">
        <f t="shared" si="111"/>
        <v>1.00615384290078+1.44346043018605i</v>
      </c>
      <c r="I358" t="str">
        <f t="shared" si="112"/>
        <v>87.9645943005142i</v>
      </c>
      <c r="J358" t="str">
        <f t="shared" si="106"/>
        <v>-9.4738452695746+19.2438383659348i</v>
      </c>
      <c r="K358" t="str">
        <f t="shared" si="113"/>
        <v>3.67931641448339-1.81134728663724i</v>
      </c>
      <c r="L358" t="str">
        <f t="shared" si="114"/>
        <v>0.566831505526232-0.261531459660497i</v>
      </c>
      <c r="M358" t="str">
        <f t="shared" si="115"/>
        <v>4.24614792000962-2.07287874629774i</v>
      </c>
      <c r="N358" t="str">
        <f t="shared" si="116"/>
        <v>-0.279401807149474i</v>
      </c>
      <c r="O358" t="str">
        <f t="shared" si="117"/>
        <v>0.961220580324605-0.275780702661426i</v>
      </c>
      <c r="P358" t="str">
        <f t="shared" si="118"/>
        <v>0.038779419675395+0.275780702661426i</v>
      </c>
      <c r="Q358" t="str">
        <f t="shared" si="119"/>
        <v>-0.038779419675395+0.00362110448804798i</v>
      </c>
      <c r="R358" t="str">
        <f t="shared" si="120"/>
        <v>-0.333043753949886-7.14262078215973i</v>
      </c>
      <c r="S358" t="str">
        <f t="shared" si="121"/>
        <v>0.0302569108496085i</v>
      </c>
      <c r="T358" t="str">
        <f t="shared" si="122"/>
        <v>0.216113640238368-0.0100768751722806i</v>
      </c>
      <c r="U358" t="str">
        <f t="shared" si="123"/>
        <v>0.0000500000000000001-0.00634386731074202i</v>
      </c>
      <c r="V358" t="str">
        <f t="shared" si="124"/>
        <v>0.00002-0.0710513138803103i</v>
      </c>
      <c r="W358" t="str">
        <f t="shared" si="125"/>
        <v>0.000042273559475486-0.00582390350049138i</v>
      </c>
      <c r="X358" t="str">
        <f t="shared" si="126"/>
        <v>0.000298468316324007-0.00580887461807566i</v>
      </c>
      <c r="Y358" t="str">
        <f t="shared" si="127"/>
        <v>0.009+0.112594680704658i</v>
      </c>
      <c r="Z358" t="str">
        <f t="shared" si="128"/>
        <v>-0.644958540354644-0.0897005575905085i</v>
      </c>
      <c r="AA358" t="str">
        <f t="shared" si="129"/>
        <v>9.71147307273115-111.52885024506i</v>
      </c>
      <c r="AB358" t="str">
        <f t="shared" si="130"/>
        <v>0.722338948913922-0.0336809810442945i</v>
      </c>
      <c r="AC358" t="str">
        <f t="shared" si="131"/>
        <v>3.99734143571161-1.64033548243183i</v>
      </c>
      <c r="AD358" t="str">
        <f t="shared" si="132"/>
        <v>0.157620350121639+0.0562547071922883i</v>
      </c>
      <c r="AE358" t="str">
        <f t="shared" si="133"/>
        <v>-0.0966125123424015-0.0504205871323385i</v>
      </c>
      <c r="AF358" t="str">
        <f t="shared" si="134"/>
        <v>-3.52030780020849-1.08976519436855i</v>
      </c>
      <c r="AG358" t="str">
        <f t="shared" si="135"/>
        <v>1.02825318993182-0.0616590992676441i</v>
      </c>
      <c r="AH358" t="str">
        <f t="shared" si="136"/>
        <v>0.259898348427543+0.29059577977027i</v>
      </c>
      <c r="AI358">
        <f t="shared" si="137"/>
        <v>-8.1817624509230527</v>
      </c>
      <c r="AJ358">
        <f t="shared" si="138"/>
        <v>48.191702684643367</v>
      </c>
      <c r="AK358"/>
      <c r="AL358"/>
      <c r="AM358"/>
      <c r="AN358"/>
    </row>
    <row r="359" spans="1:40" x14ac:dyDescent="0.35">
      <c r="A359"/>
      <c r="B359">
        <f t="shared" si="139"/>
        <v>22500</v>
      </c>
      <c r="C359" s="237" t="str">
        <f t="shared" si="107"/>
        <v>-0.0000637023675959682+0.0459291212677994i</v>
      </c>
      <c r="D359" s="208" t="str">
        <f t="shared" si="108"/>
        <v>-2.51414958700403+0.352123263053129i</v>
      </c>
      <c r="E359" t="str">
        <f t="shared" si="109"/>
        <v>20500</v>
      </c>
      <c r="F359" t="str">
        <f t="shared" si="110"/>
        <v>0.327868852459016</v>
      </c>
      <c r="G359" t="str">
        <f t="shared" si="105"/>
        <v>0.327868852459016</v>
      </c>
      <c r="H359" t="str">
        <f t="shared" si="111"/>
        <v>1.01135067624293+1.44725617348389i</v>
      </c>
      <c r="I359" t="str">
        <f t="shared" si="112"/>
        <v>88.3572933822129i</v>
      </c>
      <c r="J359" t="str">
        <f t="shared" si="106"/>
        <v>-9.5675704873289+19.32974835864i</v>
      </c>
      <c r="K359" t="str">
        <f t="shared" si="113"/>
        <v>3.67155325729836-1.81729445906018i</v>
      </c>
      <c r="L359" t="str">
        <f t="shared" si="114"/>
        <v>0.565942623959329-0.262287057168417i</v>
      </c>
      <c r="M359" t="str">
        <f t="shared" si="115"/>
        <v>4.23749588125769-2.0795815162286i</v>
      </c>
      <c r="N359" t="str">
        <f t="shared" si="116"/>
        <v>-0.280649136645677i</v>
      </c>
      <c r="O359" t="str">
        <f t="shared" si="117"/>
        <v>0.96087584326066-0.276979446598689i</v>
      </c>
      <c r="P359" t="str">
        <f t="shared" si="118"/>
        <v>0.03912415673934+0.276979446598689i</v>
      </c>
      <c r="Q359" t="str">
        <f t="shared" si="119"/>
        <v>-0.03912415673934+0.00366969004698797i</v>
      </c>
      <c r="R359" t="str">
        <f t="shared" si="120"/>
        <v>-0.333041158595298-7.11073739626156i</v>
      </c>
      <c r="S359" t="str">
        <f t="shared" si="121"/>
        <v>0.0303919863444729i</v>
      </c>
      <c r="T359" t="str">
        <f t="shared" si="122"/>
        <v>0.216109433846314-0.0101217823441757i</v>
      </c>
      <c r="U359" t="str">
        <f t="shared" si="123"/>
        <v>0.0000499999999999999-0.00631567234491646i</v>
      </c>
      <c r="V359" t="str">
        <f t="shared" si="124"/>
        <v>0.00002-0.0707355302630645i</v>
      </c>
      <c r="W359" t="str">
        <f t="shared" si="125"/>
        <v>0.0000422735592706115-0.00579801971044528i</v>
      </c>
      <c r="X359" t="str">
        <f t="shared" si="126"/>
        <v>0.000296200362628805-0.00578315720908305i</v>
      </c>
      <c r="Y359" t="str">
        <f t="shared" si="127"/>
        <v>0.009+0.113097335529233i</v>
      </c>
      <c r="Z359" t="str">
        <f t="shared" si="128"/>
        <v>-0.63901517319664-0.0884768218418978i</v>
      </c>
      <c r="AA359" t="str">
        <f t="shared" si="129"/>
        <v>9.61447787001592-110.988334195742i</v>
      </c>
      <c r="AB359" t="str">
        <f t="shared" si="130"/>
        <v>0.72232488945515-0.0338310789247875i</v>
      </c>
      <c r="AC359" t="str">
        <f t="shared" si="131"/>
        <v>3.99049425759006-1.64549254642509i</v>
      </c>
      <c r="AD359" t="str">
        <f t="shared" si="132"/>
        <v>0.157693804994865+0.0565476071999037i</v>
      </c>
      <c r="AE359" t="str">
        <f t="shared" si="133"/>
        <v>-0.0957655815430191-0.0500870256988036i</v>
      </c>
      <c r="AF359" t="str">
        <f t="shared" si="134"/>
        <v>-3.52550026324696-1.09513291043076i</v>
      </c>
      <c r="AG359" t="str">
        <f t="shared" si="135"/>
        <v>1.02820801133373-0.0613897591810595i</v>
      </c>
      <c r="AH359" t="str">
        <f t="shared" si="136"/>
        <v>0.25774968785484+0.289125400998847i</v>
      </c>
      <c r="AI359">
        <f t="shared" si="137"/>
        <v>-8.2382652493392889</v>
      </c>
      <c r="AJ359">
        <f t="shared" si="138"/>
        <v>48.28361524556783</v>
      </c>
      <c r="AK359"/>
      <c r="AL359"/>
      <c r="AM359"/>
      <c r="AN359"/>
    </row>
    <row r="360" spans="1:40" x14ac:dyDescent="0.35">
      <c r="A360"/>
      <c r="B360">
        <f t="shared" si="139"/>
        <v>22600</v>
      </c>
      <c r="C360" s="237" t="str">
        <f t="shared" si="107"/>
        <v>-0.0000631398781095805+0.0457258958442042i</v>
      </c>
      <c r="D360" s="208" t="str">
        <f t="shared" si="108"/>
        <v>-2.51414527458463+0.350565201472232i</v>
      </c>
      <c r="E360" t="str">
        <f t="shared" si="109"/>
        <v>20500</v>
      </c>
      <c r="F360" t="str">
        <f t="shared" si="110"/>
        <v>0.327868852459016</v>
      </c>
      <c r="G360" t="str">
        <f t="shared" si="105"/>
        <v>0.327868852459016</v>
      </c>
      <c r="H360" t="str">
        <f t="shared" si="111"/>
        <v>1.01655160123532+1.45102633026694i</v>
      </c>
      <c r="I360" t="str">
        <f t="shared" si="112"/>
        <v>88.7499924639117i</v>
      </c>
      <c r="J360" t="str">
        <f t="shared" si="106"/>
        <v>-9.6617131893493+19.415658351345i</v>
      </c>
      <c r="K360" t="str">
        <f t="shared" si="113"/>
        <v>3.66378718469361-1.82319138113959i</v>
      </c>
      <c r="L360" t="str">
        <f t="shared" si="114"/>
        <v>0.565052585064023-0.263038454116468i</v>
      </c>
      <c r="M360" t="str">
        <f t="shared" si="115"/>
        <v>4.22883976975763-2.08622983525606i</v>
      </c>
      <c r="N360" t="str">
        <f t="shared" si="116"/>
        <v>-0.28189646614188i</v>
      </c>
      <c r="O360" t="str">
        <f t="shared" si="117"/>
        <v>0.960529611236608-0.278177759602833i</v>
      </c>
      <c r="P360" t="str">
        <f t="shared" si="118"/>
        <v>0.039470388763392+0.278177759602833i</v>
      </c>
      <c r="Q360" t="str">
        <f t="shared" si="119"/>
        <v>-0.039470388763392+0.00371870653904705i</v>
      </c>
      <c r="R360" t="str">
        <f t="shared" si="120"/>
        <v>-0.333038551607448-7.07913554937172i</v>
      </c>
      <c r="S360" t="str">
        <f t="shared" si="121"/>
        <v>0.0305270618393372i</v>
      </c>
      <c r="T360" t="str">
        <f t="shared" si="122"/>
        <v>0.216105208684721-0.0101666884598039i</v>
      </c>
      <c r="U360" t="str">
        <f t="shared" si="123"/>
        <v>0.0000499999999999999-0.00628772689206286i</v>
      </c>
      <c r="V360" t="str">
        <f t="shared" si="124"/>
        <v>0.00002-0.070422541191104i</v>
      </c>
      <c r="W360" t="str">
        <f t="shared" si="125"/>
        <v>0.0000422735590648245-0.00577236498148819i</v>
      </c>
      <c r="X360" t="str">
        <f t="shared" si="126"/>
        <v>0.000293962371288847-0.00575766607895055i</v>
      </c>
      <c r="Y360" t="str">
        <f t="shared" si="127"/>
        <v>0.009+0.113599990353807i</v>
      </c>
      <c r="Z360" t="str">
        <f t="shared" si="128"/>
        <v>-0.633154489097824-0.0872761461294692i</v>
      </c>
      <c r="AA360" t="str">
        <f t="shared" si="129"/>
        <v>9.51897130610493-110.453211380246i</v>
      </c>
      <c r="AB360" t="str">
        <f t="shared" si="130"/>
        <v>0.722310767261008-0.0339811732748105i</v>
      </c>
      <c r="AC360" t="str">
        <f t="shared" si="131"/>
        <v>3.98364396119458-1.65060720995415i</v>
      </c>
      <c r="AD360" t="str">
        <f t="shared" si="132"/>
        <v>0.157767590904048+0.0568402076024405i</v>
      </c>
      <c r="AE360" t="str">
        <f t="shared" si="133"/>
        <v>-0.0949304641503071-0.0497579799229735i</v>
      </c>
      <c r="AF360" t="str">
        <f t="shared" si="134"/>
        <v>-3.53069687581995-1.10046112879471i</v>
      </c>
      <c r="AG360" t="str">
        <f t="shared" si="135"/>
        <v>1.02816348646253-0.0611232538779923i</v>
      </c>
      <c r="AH360" t="str">
        <f t="shared" si="136"/>
        <v>0.255631129824468+0.287670823112006i</v>
      </c>
      <c r="AI360">
        <f t="shared" si="137"/>
        <v>-8.2943973054729607</v>
      </c>
      <c r="AJ360">
        <f t="shared" si="138"/>
        <v>48.374947507000627</v>
      </c>
      <c r="AK360"/>
      <c r="AL360"/>
      <c r="AM360"/>
      <c r="AN360"/>
    </row>
    <row r="361" spans="1:40" x14ac:dyDescent="0.35">
      <c r="A361"/>
      <c r="B361">
        <f t="shared" si="139"/>
        <v>22700</v>
      </c>
      <c r="C361" s="237" t="str">
        <f t="shared" si="107"/>
        <v>-0.0000625848060001479+0.0455244609427784i</v>
      </c>
      <c r="D361" s="208" t="str">
        <f t="shared" si="108"/>
        <v>-2.51414101903179+0.349020867227968i</v>
      </c>
      <c r="E361" t="str">
        <f t="shared" si="109"/>
        <v>20500</v>
      </c>
      <c r="F361" t="str">
        <f t="shared" si="110"/>
        <v>0.327868852459016</v>
      </c>
      <c r="G361" t="str">
        <f t="shared" si="105"/>
        <v>0.327868852459016</v>
      </c>
      <c r="H361" t="str">
        <f t="shared" si="111"/>
        <v>1.02175646911483+1.45477094895513i</v>
      </c>
      <c r="I361" t="str">
        <f t="shared" si="112"/>
        <v>89.1426915456104i</v>
      </c>
      <c r="J361" t="str">
        <f t="shared" si="106"/>
        <v>-9.756273375636+19.5015683440501i</v>
      </c>
      <c r="K361" t="str">
        <f t="shared" si="113"/>
        <v>3.65601845737772-1.82903830642065i</v>
      </c>
      <c r="L361" t="str">
        <f t="shared" si="114"/>
        <v>0.564161412884346-0.263785654595405i</v>
      </c>
      <c r="M361" t="str">
        <f t="shared" si="115"/>
        <v>4.22017987026207-2.09282396101605i</v>
      </c>
      <c r="N361" t="str">
        <f t="shared" si="116"/>
        <v>-0.283143795638083i</v>
      </c>
      <c r="O361" t="str">
        <f t="shared" si="117"/>
        <v>0.960181884791126-0.279375639809487i</v>
      </c>
      <c r="P361" t="str">
        <f t="shared" si="118"/>
        <v>0.039818115208874+0.279375639809487i</v>
      </c>
      <c r="Q361" t="str">
        <f t="shared" si="119"/>
        <v>-0.039818115208874+0.00376815582859602i</v>
      </c>
      <c r="R361" t="str">
        <f t="shared" si="120"/>
        <v>-0.333035932985653-7.0478115206959i</v>
      </c>
      <c r="S361" t="str">
        <f t="shared" si="121"/>
        <v>0.0306621373342016i</v>
      </c>
      <c r="T361" t="str">
        <f t="shared" si="122"/>
        <v>0.216100964753146-0.0102115935144301i</v>
      </c>
      <c r="U361" t="str">
        <f t="shared" si="123"/>
        <v>0.0000499999999999999-0.00626002765465289i</v>
      </c>
      <c r="V361" t="str">
        <f t="shared" si="124"/>
        <v>0.00002-0.0701123097321123i</v>
      </c>
      <c r="W361" t="str">
        <f t="shared" si="125"/>
        <v>0.000042273558858125-0.00574693628638099i</v>
      </c>
      <c r="X361" t="str">
        <f t="shared" si="126"/>
        <v>0.000291753817165616-0.0057323982600643i</v>
      </c>
      <c r="Y361" t="str">
        <f t="shared" si="127"/>
        <v>0.009+0.114102645178381i</v>
      </c>
      <c r="Z361" t="str">
        <f t="shared" si="128"/>
        <v>-0.627374946712393-0.0860979800934576i</v>
      </c>
      <c r="AA361" t="str">
        <f t="shared" si="129"/>
        <v>9.42492238929481-109.923399458448i</v>
      </c>
      <c r="AB361" t="str">
        <f t="shared" si="130"/>
        <v>0.722296582330016-0.0341312640785369i</v>
      </c>
      <c r="AC361" t="str">
        <f t="shared" si="131"/>
        <v>3.9767907698249-1.6556796680711i</v>
      </c>
      <c r="AD361" t="str">
        <f t="shared" si="132"/>
        <v>0.157841707553878+0.0571325108718374i</v>
      </c>
      <c r="AE361" t="str">
        <f t="shared" si="133"/>
        <v>-0.0941069390818748-0.0494333581586554i</v>
      </c>
      <c r="AF361" t="str">
        <f t="shared" si="134"/>
        <v>-3.53589748814662-1.10575008172716i</v>
      </c>
      <c r="AG361" t="str">
        <f t="shared" si="135"/>
        <v>1.02811960128239-0.0608595398749886i</v>
      </c>
      <c r="AH361" t="str">
        <f t="shared" si="136"/>
        <v>0.253542112432796+0.286231775426954i</v>
      </c>
      <c r="AI361">
        <f t="shared" si="137"/>
        <v>-8.3501629300285991</v>
      </c>
      <c r="AJ361">
        <f t="shared" si="138"/>
        <v>48.46570097433375</v>
      </c>
      <c r="AK361"/>
      <c r="AL361"/>
      <c r="AM361"/>
      <c r="AN361"/>
    </row>
    <row r="362" spans="1:40" x14ac:dyDescent="0.35">
      <c r="A362"/>
      <c r="B362">
        <f t="shared" si="139"/>
        <v>22800</v>
      </c>
      <c r="C362" s="237" t="str">
        <f t="shared" si="107"/>
        <v>-0.0000620370214244498+0.0453247930041976i</v>
      </c>
      <c r="D362" s="208" t="str">
        <f t="shared" si="108"/>
        <v>-2.51413681935004+0.347490079698848i</v>
      </c>
      <c r="E362" t="str">
        <f t="shared" si="109"/>
        <v>20500</v>
      </c>
      <c r="F362" t="str">
        <f t="shared" si="110"/>
        <v>0.327868852459016</v>
      </c>
      <c r="G362" t="str">
        <f t="shared" si="105"/>
        <v>0.327868852459016</v>
      </c>
      <c r="H362" t="str">
        <f t="shared" si="111"/>
        <v>1.02696513201412+1.45849007885586i</v>
      </c>
      <c r="I362" t="str">
        <f t="shared" si="112"/>
        <v>89.5353906273091i</v>
      </c>
      <c r="J362" t="str">
        <f t="shared" si="106"/>
        <v>-9.8512510461887+19.5874783367551i</v>
      </c>
      <c r="K362" t="str">
        <f t="shared" si="113"/>
        <v>3.64824733351834-1.83483548740616i</v>
      </c>
      <c r="L362" t="str">
        <f t="shared" si="114"/>
        <v>0.563269131360497-0.26452866284532i</v>
      </c>
      <c r="M362" t="str">
        <f t="shared" si="115"/>
        <v>4.21151646487884-2.09936415025148i</v>
      </c>
      <c r="N362" t="str">
        <f t="shared" si="116"/>
        <v>-0.284391125134286i</v>
      </c>
      <c r="O362" t="str">
        <f t="shared" si="117"/>
        <v>0.95983266446522-0.280573085354952i</v>
      </c>
      <c r="P362" t="str">
        <f t="shared" si="118"/>
        <v>0.04016733553478+0.280573085354952i</v>
      </c>
      <c r="Q362" t="str">
        <f t="shared" si="119"/>
        <v>-0.04016733553478+0.00381803977933398i</v>
      </c>
      <c r="R362" t="str">
        <f t="shared" si="120"/>
        <v>-0.333033302728796-7.01676165471744i</v>
      </c>
      <c r="S362" t="str">
        <f t="shared" si="121"/>
        <v>0.0307972128290658i</v>
      </c>
      <c r="T362" t="str">
        <f t="shared" si="122"/>
        <v>0.216096702051161-0.0102564975033054i</v>
      </c>
      <c r="U362" t="str">
        <f t="shared" si="123"/>
        <v>0.00005-0.00623257139300968i</v>
      </c>
      <c r="V362" t="str">
        <f t="shared" si="124"/>
        <v>0.00002-0.0698047996017083i</v>
      </c>
      <c r="W362" t="str">
        <f t="shared" si="125"/>
        <v>0.000042273558650513-0.00572173065099408i</v>
      </c>
      <c r="X362" t="str">
        <f t="shared" si="126"/>
        <v>0.000289574186568089-0.00570735083637782i</v>
      </c>
      <c r="Y362" t="str">
        <f t="shared" si="127"/>
        <v>0.009+0.114605300002956i</v>
      </c>
      <c r="Z362" t="str">
        <f t="shared" si="128"/>
        <v>-0.621675040730555-0.0849417892661309i</v>
      </c>
      <c r="AA362" t="str">
        <f t="shared" si="129"/>
        <v>9.33230094337035-109.398817785188i</v>
      </c>
      <c r="AB362" t="str">
        <f t="shared" si="130"/>
        <v>0.722282334660744-0.0342813513200939i</v>
      </c>
      <c r="AC362" t="str">
        <f t="shared" si="131"/>
        <v>3.96993490473127-1.66071011526958i</v>
      </c>
      <c r="AD362" t="str">
        <f t="shared" si="132"/>
        <v>0.157916154652844+0.0574245194309529i</v>
      </c>
      <c r="AE362" t="str">
        <f t="shared" si="133"/>
        <v>-0.0932947904476062-0.0491130711864096i</v>
      </c>
      <c r="AF362" t="str">
        <f t="shared" si="134"/>
        <v>-3.54110195136416-1.11099999915701i</v>
      </c>
      <c r="AG362" t="str">
        <f t="shared" si="135"/>
        <v>1.02807634213234-0.0605985745874724i</v>
      </c>
      <c r="AH362" t="str">
        <f t="shared" si="136"/>
        <v>0.251482086900954+0.28480799365298i</v>
      </c>
      <c r="AI362">
        <f t="shared" si="137"/>
        <v>-8.4055663660008744</v>
      </c>
      <c r="AJ362">
        <f t="shared" si="138"/>
        <v>48.555877213554822</v>
      </c>
      <c r="AK362"/>
      <c r="AL362"/>
      <c r="AM362"/>
      <c r="AN362"/>
    </row>
    <row r="363" spans="1:40" x14ac:dyDescent="0.35">
      <c r="A363"/>
      <c r="B363">
        <f t="shared" si="139"/>
        <v>22900</v>
      </c>
      <c r="C363" s="237" t="str">
        <f t="shared" si="107"/>
        <v>-0.0000614963973680554+0.0451268688806495i</v>
      </c>
      <c r="D363" s="208" t="str">
        <f t="shared" si="108"/>
        <v>-2.51413267456561+0.345972661418313i</v>
      </c>
      <c r="E363" t="str">
        <f t="shared" si="109"/>
        <v>20500</v>
      </c>
      <c r="F363" t="str">
        <f t="shared" si="110"/>
        <v>0.327868852459016</v>
      </c>
      <c r="G363" t="str">
        <f t="shared" si="105"/>
        <v>0.327868852459016</v>
      </c>
      <c r="H363" t="str">
        <f t="shared" si="111"/>
        <v>1.03217744296537+1.46218377015193i</v>
      </c>
      <c r="I363" t="str">
        <f t="shared" si="112"/>
        <v>89.9280897090078i</v>
      </c>
      <c r="J363" t="str">
        <f t="shared" si="106"/>
        <v>-9.9466462010077+19.6733883294603i</v>
      </c>
      <c r="K363" t="str">
        <f t="shared" si="113"/>
        <v>3.64047406875673-1.84058317558049i</v>
      </c>
      <c r="L363" t="str">
        <f t="shared" si="114"/>
        <v>0.562375764327987-0.265267483254174i</v>
      </c>
      <c r="M363" t="str">
        <f t="shared" si="115"/>
        <v>4.20284983308472-2.10585065883466i</v>
      </c>
      <c r="N363" t="str">
        <f t="shared" si="116"/>
        <v>-0.285638454630489i</v>
      </c>
      <c r="O363" t="str">
        <f t="shared" si="117"/>
        <v>0.959481950802215-0.281770094376206i</v>
      </c>
      <c r="P363" t="str">
        <f t="shared" si="118"/>
        <v>0.040518049197785+0.281770094376206i</v>
      </c>
      <c r="Q363" t="str">
        <f t="shared" si="119"/>
        <v>-0.040518049197785+0.003868360254283i</v>
      </c>
      <c r="R363" t="str">
        <f t="shared" si="120"/>
        <v>-0.333030660836061-6.98598235977056i</v>
      </c>
      <c r="S363" t="str">
        <f t="shared" si="121"/>
        <v>0.0309322883239303i</v>
      </c>
      <c r="T363" t="str">
        <f t="shared" si="122"/>
        <v>0.216092420578314-0.0103014004216901i</v>
      </c>
      <c r="U363" t="str">
        <f t="shared" si="123"/>
        <v>0.00005-0.00620535492404458i</v>
      </c>
      <c r="V363" t="str">
        <f t="shared" si="124"/>
        <v>0.00002-0.069499975149299i</v>
      </c>
      <c r="W363" t="str">
        <f t="shared" si="125"/>
        <v>0.0000422735584419882-0.00569674515314773i</v>
      </c>
      <c r="X363" t="str">
        <f t="shared" si="126"/>
        <v>0.000287422976954782-0.00568252094229907i</v>
      </c>
      <c r="Y363" t="str">
        <f t="shared" si="127"/>
        <v>0.009+0.11510795482753i</v>
      </c>
      <c r="Z363" t="str">
        <f t="shared" si="128"/>
        <v>-0.616053300865951-0.0838070545332917i</v>
      </c>
      <c r="AA363" t="str">
        <f t="shared" si="129"/>
        <v>9.24107758169692-108.879387366487i</v>
      </c>
      <c r="AB363" t="str">
        <f t="shared" si="130"/>
        <v>0.72226802425168-0.0344314349836396i</v>
      </c>
      <c r="AC363" t="str">
        <f t="shared" si="131"/>
        <v>3.96307658512368-1.66569874549947i</v>
      </c>
      <c r="AD363" t="str">
        <f t="shared" si="132"/>
        <v>0.157990931913133+0.0577162356546333i</v>
      </c>
      <c r="AE363" t="str">
        <f t="shared" si="133"/>
        <v>-0.0924938074030096-0.0487970321352036i</v>
      </c>
      <c r="AF363" t="str">
        <f t="shared" si="134"/>
        <v>-3.54631011753098-1.11621110873362i</v>
      </c>
      <c r="AG363" t="str">
        <f t="shared" si="135"/>
        <v>1.02803369571425-0.0603403163064106i</v>
      </c>
      <c r="AH363" t="str">
        <f t="shared" si="136"/>
        <v>0.249450517206927+0.283399219699224i</v>
      </c>
      <c r="AI363">
        <f t="shared" si="137"/>
        <v>-8.4606117900139548</v>
      </c>
      <c r="AJ363">
        <f t="shared" si="138"/>
        <v>48.645477848445772</v>
      </c>
      <c r="AK363"/>
      <c r="AL363"/>
      <c r="AM363"/>
      <c r="AN363"/>
    </row>
    <row r="364" spans="1:40" x14ac:dyDescent="0.35">
      <c r="A364"/>
      <c r="B364">
        <f t="shared" si="139"/>
        <v>23000</v>
      </c>
      <c r="C364" s="237" t="str">
        <f t="shared" si="107"/>
        <v>-0.0000609628095716936+0.0449306658268901i</v>
      </c>
      <c r="D364" s="208" t="str">
        <f t="shared" si="108"/>
        <v>-2.51412858372584+0.344468438006158i</v>
      </c>
      <c r="E364" t="str">
        <f t="shared" si="109"/>
        <v>20500</v>
      </c>
      <c r="F364" t="str">
        <f t="shared" si="110"/>
        <v>0.327868852459016</v>
      </c>
      <c r="G364" t="str">
        <f t="shared" si="105"/>
        <v>0.327868852459016</v>
      </c>
      <c r="H364" t="str">
        <f t="shared" si="111"/>
        <v>1.03739325590387+1.46585207388932i</v>
      </c>
      <c r="I364" t="str">
        <f t="shared" si="112"/>
        <v>90.3207887907066i</v>
      </c>
      <c r="J364" t="str">
        <f t="shared" si="106"/>
        <v>-10.0424588400928+19.7592983221653i</v>
      </c>
      <c r="K364" t="str">
        <f t="shared" si="113"/>
        <v>3.63269891622269-1.84628162143252i</v>
      </c>
      <c r="L364" t="str">
        <f t="shared" si="114"/>
        <v>0.561481335516822-0.266002120356326i</v>
      </c>
      <c r="M364" t="str">
        <f t="shared" si="115"/>
        <v>4.19418025173951-2.11228374178885i</v>
      </c>
      <c r="N364" t="str">
        <f t="shared" si="116"/>
        <v>-0.286885784126692i</v>
      </c>
      <c r="O364" t="str">
        <f t="shared" si="117"/>
        <v>0.959129744347764-0.282966665010905i</v>
      </c>
      <c r="P364" t="str">
        <f t="shared" si="118"/>
        <v>0.040870255652236+0.282966665010905i</v>
      </c>
      <c r="Q364" t="str">
        <f t="shared" si="119"/>
        <v>-0.040870255652236+0.00391911911578702i</v>
      </c>
      <c r="R364" t="str">
        <f t="shared" si="120"/>
        <v>-0.333028007306304-6.95547010665394i</v>
      </c>
      <c r="S364" t="str">
        <f t="shared" si="121"/>
        <v>0.0310673638187945i</v>
      </c>
      <c r="T364" t="str">
        <f t="shared" si="122"/>
        <v>0.216088120334167-0.0103463022648331i</v>
      </c>
      <c r="U364" t="str">
        <f t="shared" si="123"/>
        <v>0.0000500000000000001-0.006178375120027i</v>
      </c>
      <c r="V364" t="str">
        <f t="shared" si="124"/>
        <v>0.00002-0.0691978013443025i</v>
      </c>
      <c r="W364" t="str">
        <f t="shared" si="125"/>
        <v>0.0000422735582325511-0.00567197692148273i</v>
      </c>
      <c r="X364" t="str">
        <f t="shared" si="126"/>
        <v>0.000285299696644762-0.00565790576160572i</v>
      </c>
      <c r="Y364" t="str">
        <f t="shared" si="127"/>
        <v>0.009+0.115610609652104i</v>
      </c>
      <c r="Z364" t="str">
        <f t="shared" si="128"/>
        <v>-0.610508290876259-0.0826932716167187i</v>
      </c>
      <c r="AA364" t="str">
        <f t="shared" si="129"/>
        <v>9.15122368227655-108.365030817116i</v>
      </c>
      <c r="AB364" t="str">
        <f t="shared" si="130"/>
        <v>0.722253651101361-0.0345815150532939i</v>
      </c>
      <c r="AC364" t="str">
        <f t="shared" si="131"/>
        <v>3.95621602818259-1.6706457521808i</v>
      </c>
      <c r="AD364" t="str">
        <f t="shared" si="132"/>
        <v>0.158066039050527+0.0580076618707641i</v>
      </c>
      <c r="AE364" t="str">
        <f t="shared" si="133"/>
        <v>-0.0917037840073875-0.0484851564070323i</v>
      </c>
      <c r="AF364" t="str">
        <f t="shared" si="134"/>
        <v>-3.55152183962971-1.12138363588316i</v>
      </c>
      <c r="AG364" t="str">
        <f t="shared" si="135"/>
        <v>1.02799164908116-0.0600847241757002i</v>
      </c>
      <c r="AH364" t="str">
        <f t="shared" si="136"/>
        <v>0.247446879729617+0.282005201489424i</v>
      </c>
      <c r="AI364">
        <f t="shared" si="137"/>
        <v>-8.5153033136291327</v>
      </c>
      <c r="AJ364">
        <f t="shared" si="138"/>
        <v>48.734504557890588</v>
      </c>
      <c r="AK364"/>
      <c r="AL364"/>
      <c r="AM364"/>
      <c r="AN364"/>
    </row>
    <row r="365" spans="1:40" x14ac:dyDescent="0.35">
      <c r="A365"/>
      <c r="B365">
        <f t="shared" si="139"/>
        <v>23100</v>
      </c>
      <c r="C365" s="237" t="str">
        <f t="shared" si="107"/>
        <v>-0.0000604361364598413+0.0447361614915274i</v>
      </c>
      <c r="D365" s="208" t="str">
        <f t="shared" si="108"/>
        <v>-2.51412454589865+0.34297723810171i</v>
      </c>
      <c r="E365" t="str">
        <f t="shared" si="109"/>
        <v>20500</v>
      </c>
      <c r="F365" t="str">
        <f t="shared" si="110"/>
        <v>0.327868852459016</v>
      </c>
      <c r="G365" t="str">
        <f t="shared" si="105"/>
        <v>0.327868852459016</v>
      </c>
      <c r="H365" t="str">
        <f t="shared" si="111"/>
        <v>1.04261242567148+1.46949504196516i</v>
      </c>
      <c r="I365" t="str">
        <f t="shared" si="112"/>
        <v>90.7134878724053i</v>
      </c>
      <c r="J365" t="str">
        <f t="shared" si="106"/>
        <v>-10.1386889634441+19.8452083148704i</v>
      </c>
      <c r="K365" t="str">
        <f t="shared" si="113"/>
        <v>3.62492212654875-1.85193107447732i</v>
      </c>
      <c r="L365" t="str">
        <f t="shared" si="114"/>
        <v>0.560585868550687-0.266732578831063i</v>
      </c>
      <c r="M365" t="str">
        <f t="shared" si="115"/>
        <v>4.18550799509944-2.11866365330838i</v>
      </c>
      <c r="N365" t="str">
        <f t="shared" si="116"/>
        <v>-0.288133113622895i</v>
      </c>
      <c r="O365" t="str">
        <f t="shared" si="117"/>
        <v>0.958776045649839-0.284162795397387i</v>
      </c>
      <c r="P365" t="str">
        <f t="shared" si="118"/>
        <v>0.041223954350161+0.284162795397387i</v>
      </c>
      <c r="Q365" t="str">
        <f t="shared" si="119"/>
        <v>-0.041223954350161+0.00397031822550803i</v>
      </c>
      <c r="R365" t="str">
        <f t="shared" si="120"/>
        <v>-0.333025342138476-6.92522142727728i</v>
      </c>
      <c r="S365" t="str">
        <f t="shared" si="121"/>
        <v>0.0312024393136588i</v>
      </c>
      <c r="T365" t="str">
        <f t="shared" si="122"/>
        <v>0.216083801318269-0.0103912030279863i</v>
      </c>
      <c r="U365" t="str">
        <f t="shared" si="123"/>
        <v>0.0000500000000000001-0.00615162890738619i</v>
      </c>
      <c r="V365" t="str">
        <f t="shared" si="124"/>
        <v>0.00002-0.0688982437627255i</v>
      </c>
      <c r="W365" t="str">
        <f t="shared" si="125"/>
        <v>0.0000422735580222013-0.0056474231343603i</v>
      </c>
      <c r="X365" t="str">
        <f t="shared" si="126"/>
        <v>0.000283203864537394-0.00563350252638875i</v>
      </c>
      <c r="Y365" t="str">
        <f t="shared" si="127"/>
        <v>0.009+0.116113264476679i</v>
      </c>
      <c r="Z365" t="str">
        <f t="shared" si="128"/>
        <v>-0.605038607615777-0.0815999505766328i</v>
      </c>
      <c r="AA365" t="str">
        <f t="shared" si="129"/>
        <v>9.06271136372488-107.855672319484i</v>
      </c>
      <c r="AB365" t="str">
        <f t="shared" si="130"/>
        <v>0.722239215208278-0.0347315915131867i</v>
      </c>
      <c r="AC365" t="str">
        <f t="shared" si="131"/>
        <v>3.94935344906805-1.67555132821672i</v>
      </c>
      <c r="AD365" t="str">
        <f t="shared" si="132"/>
        <v>0.158141475784312+0.0582988003612849i</v>
      </c>
      <c r="AE365" t="str">
        <f t="shared" si="133"/>
        <v>-0.0909245190866863-0.0481773616043776i</v>
      </c>
      <c r="AF365" t="str">
        <f t="shared" si="134"/>
        <v>-3.55673697157013-1.12651780386345i</v>
      </c>
      <c r="AG365" t="str">
        <f t="shared" si="135"/>
        <v>1.02795018962615-0.0598317581702676i</v>
      </c>
      <c r="AH365" t="str">
        <f t="shared" si="136"/>
        <v>0.245470662904533+0.280625692783401i</v>
      </c>
      <c r="AI365">
        <f t="shared" si="137"/>
        <v>-8.5696449846191278</v>
      </c>
      <c r="AJ365">
        <f t="shared" si="138"/>
        <v>48.822959073281943</v>
      </c>
      <c r="AK365"/>
      <c r="AL365"/>
      <c r="AM365"/>
      <c r="AN365"/>
    </row>
    <row r="366" spans="1:40" x14ac:dyDescent="0.35">
      <c r="A366"/>
      <c r="B366">
        <f t="shared" si="139"/>
        <v>23200</v>
      </c>
      <c r="C366" s="237" t="str">
        <f t="shared" si="107"/>
        <v>-0.0000599162590714688+0.0445433339085351i</v>
      </c>
      <c r="D366" s="208" t="str">
        <f t="shared" si="108"/>
        <v>-2.514120560172+0.341498893298769i</v>
      </c>
      <c r="E366" t="str">
        <f t="shared" si="109"/>
        <v>20500</v>
      </c>
      <c r="F366" t="str">
        <f t="shared" si="110"/>
        <v>0.327868852459016</v>
      </c>
      <c r="G366" t="str">
        <f t="shared" si="105"/>
        <v>0.327868852459016</v>
      </c>
      <c r="H366" t="str">
        <f t="shared" si="111"/>
        <v>1.04783480801991+1.47311272711568i</v>
      </c>
      <c r="I366" t="str">
        <f t="shared" si="112"/>
        <v>91.106186954104i</v>
      </c>
      <c r="J366" t="str">
        <f t="shared" si="106"/>
        <v>-10.2353365710615+19.9311183075754i</v>
      </c>
      <c r="K366" t="str">
        <f t="shared" si="113"/>
        <v>3.61714394788463-1.8575317832771i</v>
      </c>
      <c r="L366" t="str">
        <f t="shared" si="114"/>
        <v>0.559689386946163-0.267458863501129i</v>
      </c>
      <c r="M366" t="str">
        <f t="shared" si="115"/>
        <v>4.17683333483079-2.12499064677823i</v>
      </c>
      <c r="N366" t="str">
        <f t="shared" si="116"/>
        <v>-0.289380443119098i</v>
      </c>
      <c r="O366" t="str">
        <f t="shared" si="117"/>
        <v>0.958420855258737-0.285358483674677i</v>
      </c>
      <c r="P366" t="str">
        <f t="shared" si="118"/>
        <v>0.041579144741263+0.285358483674677i</v>
      </c>
      <c r="Q366" t="str">
        <f t="shared" si="119"/>
        <v>-0.041579144741263+0.00402195944442102i</v>
      </c>
      <c r="R366" t="str">
        <f t="shared" si="120"/>
        <v>-0.333022665331756-6.89523291334553i</v>
      </c>
      <c r="S366" t="str">
        <f t="shared" si="121"/>
        <v>0.0313375148085232i</v>
      </c>
      <c r="T366" t="str">
        <f t="shared" si="122"/>
        <v>0.216079463530182-0.0104361027064078i</v>
      </c>
      <c r="U366" t="str">
        <f t="shared" si="123"/>
        <v>0.0000500000000000001-0.00612511326554402i</v>
      </c>
      <c r="V366" t="str">
        <f t="shared" si="124"/>
        <v>0.00002-0.068601268574093i</v>
      </c>
      <c r="W366" t="str">
        <f t="shared" si="125"/>
        <v>0.0000422735578109389-0.00562308101879074i</v>
      </c>
      <c r="X366" t="str">
        <f t="shared" si="126"/>
        <v>0.000281135009840463-0.00560930851602269i</v>
      </c>
      <c r="Y366" t="str">
        <f t="shared" si="127"/>
        <v>0.009+0.116615919301253i</v>
      </c>
      <c r="Z366" t="str">
        <f t="shared" si="128"/>
        <v>-0.599642880118766-0.0805266153333166i</v>
      </c>
      <c r="AA366" t="str">
        <f t="shared" si="129"/>
        <v>8.9755134621323-107.351237583779i</v>
      </c>
      <c r="AB366" t="str">
        <f t="shared" si="130"/>
        <v>0.722224716570969-0.0348816643474686i</v>
      </c>
      <c r="AC366" t="str">
        <f t="shared" si="131"/>
        <v>3.94248906092991-1.68041566600625i</v>
      </c>
      <c r="AD366" t="str">
        <f t="shared" si="132"/>
        <v>0.158217241837183+0.0585896533631853i</v>
      </c>
      <c r="AE366" t="str">
        <f t="shared" si="133"/>
        <v>-0.0901558161008063-0.0478735674603818i</v>
      </c>
      <c r="AF366" t="str">
        <f t="shared" si="134"/>
        <v>-3.56195536819191-1.13161383381691i</v>
      </c>
      <c r="AG366" t="str">
        <f t="shared" si="135"/>
        <v>1.02790930507154-0.0595813790748348i</v>
      </c>
      <c r="AH366" t="str">
        <f t="shared" si="136"/>
        <v>0.24352136689057+0.279260453004928i</v>
      </c>
      <c r="AI366">
        <f t="shared" si="137"/>
        <v>-8.6236407882128923</v>
      </c>
      <c r="AJ366">
        <f t="shared" si="138"/>
        <v>48.910843176027882</v>
      </c>
      <c r="AK366"/>
      <c r="AL366"/>
      <c r="AM366"/>
      <c r="AN366"/>
    </row>
    <row r="367" spans="1:40" x14ac:dyDescent="0.35">
      <c r="A367"/>
      <c r="B367">
        <f t="shared" si="139"/>
        <v>23300</v>
      </c>
      <c r="C367" s="237" t="str">
        <f t="shared" si="107"/>
        <v>-0.0000594030609928613+0.0443521614889834i</v>
      </c>
      <c r="D367" s="208" t="str">
        <f t="shared" si="108"/>
        <v>-2.5141166256534+0.340033238082206i</v>
      </c>
      <c r="E367" t="str">
        <f t="shared" si="109"/>
        <v>20500</v>
      </c>
      <c r="F367" t="str">
        <f t="shared" si="110"/>
        <v>0.327868852459016</v>
      </c>
      <c r="G367" t="str">
        <f t="shared" si="105"/>
        <v>0.327868852459016</v>
      </c>
      <c r="H367" t="str">
        <f t="shared" si="111"/>
        <v>1.05306025961389+1.4767051829042i</v>
      </c>
      <c r="I367" t="str">
        <f t="shared" si="112"/>
        <v>91.4988860358027i</v>
      </c>
      <c r="J367" t="str">
        <f t="shared" si="106"/>
        <v>-10.3324016629452+20.0170283002804i</v>
      </c>
      <c r="K367" t="str">
        <f t="shared" si="113"/>
        <v>3.60936462591121-1.86308399546091i</v>
      </c>
      <c r="L367" t="str">
        <f t="shared" si="114"/>
        <v>0.558791914111951-0.26818097933125i</v>
      </c>
      <c r="M367" t="str">
        <f t="shared" si="115"/>
        <v>4.16815654002316-2.13126497479216i</v>
      </c>
      <c r="N367" t="str">
        <f t="shared" si="116"/>
        <v>-0.290627772615301i</v>
      </c>
      <c r="O367" t="str">
        <f t="shared" si="117"/>
        <v>0.958064173727073-0.286553727982487i</v>
      </c>
      <c r="P367" t="str">
        <f t="shared" si="118"/>
        <v>0.041935826272927+0.286553727982487i</v>
      </c>
      <c r="Q367" t="str">
        <f t="shared" si="119"/>
        <v>-0.041935826272927+0.00407404463281397i</v>
      </c>
      <c r="R367" t="str">
        <f t="shared" si="120"/>
        <v>-0.333019976885266-6.86550121507457i</v>
      </c>
      <c r="S367" t="str">
        <f t="shared" si="121"/>
        <v>0.0314725903033875i</v>
      </c>
      <c r="T367" t="str">
        <f t="shared" si="122"/>
        <v>0.216075106969451-0.0104810012953536i</v>
      </c>
      <c r="U367" t="str">
        <f t="shared" si="123"/>
        <v>0.0000500000000000001-0.00609882522577774i</v>
      </c>
      <c r="V367" t="str">
        <f t="shared" si="124"/>
        <v>0.00002-0.0683068425287106i</v>
      </c>
      <c r="W367" t="str">
        <f t="shared" si="125"/>
        <v>0.0000422735575987638-0.0055989478493892i</v>
      </c>
      <c r="X367" t="str">
        <f t="shared" si="126"/>
        <v>0.000279092671806418-0.00558532105616217i</v>
      </c>
      <c r="Y367" t="str">
        <f t="shared" si="127"/>
        <v>0.009+0.117118574125827i</v>
      </c>
      <c r="Z367" t="str">
        <f t="shared" si="128"/>
        <v>-0.594319768712354-0.0794728032070313i</v>
      </c>
      <c r="AA367" t="str">
        <f t="shared" si="129"/>
        <v>8.88960350876805-106.851653809315i</v>
      </c>
      <c r="AB367" t="str">
        <f t="shared" si="130"/>
        <v>0.722210155187913-0.0350317335402834i</v>
      </c>
      <c r="AC367" t="str">
        <f t="shared" si="131"/>
        <v>3.93562307491698-1.68523895745549i</v>
      </c>
      <c r="AD367" t="str">
        <f t="shared" si="132"/>
        <v>0.158293336935148+0.0588802230694677i</v>
      </c>
      <c r="AE367" t="str">
        <f t="shared" si="133"/>
        <v>-0.0893974830152183-0.0475736957716093i</v>
      </c>
      <c r="AF367" t="str">
        <f t="shared" si="134"/>
        <v>-3.56717688526729-1.13667194482199i</v>
      </c>
      <c r="AG367" t="str">
        <f t="shared" si="135"/>
        <v>1.02786898345854-0.0593335484633315i</v>
      </c>
      <c r="AH367" t="str">
        <f t="shared" si="136"/>
        <v>0.241598503247491+0.277909247075697i</v>
      </c>
      <c r="AI367">
        <f t="shared" si="137"/>
        <v>-8.6772946483117792</v>
      </c>
      <c r="AJ367">
        <f t="shared" si="138"/>
        <v>48.998158695150266</v>
      </c>
      <c r="AK367"/>
      <c r="AL367"/>
      <c r="AM367"/>
      <c r="AN367"/>
    </row>
    <row r="368" spans="1:40" x14ac:dyDescent="0.35">
      <c r="A368"/>
      <c r="B368">
        <f t="shared" si="139"/>
        <v>23400</v>
      </c>
      <c r="C368" s="237" t="str">
        <f t="shared" si="107"/>
        <v>-0.0000588964282924388+0.0441626230129798i</v>
      </c>
      <c r="D368" s="208" t="str">
        <f t="shared" si="108"/>
        <v>-2.51411274146936+0.338580109766179i</v>
      </c>
      <c r="E368" t="str">
        <f t="shared" si="109"/>
        <v>20500</v>
      </c>
      <c r="F368" t="str">
        <f t="shared" si="110"/>
        <v>0.327868852459016</v>
      </c>
      <c r="G368" t="str">
        <f t="shared" si="105"/>
        <v>0.327868852459016</v>
      </c>
      <c r="H368" t="str">
        <f t="shared" si="111"/>
        <v>1.05828863803417+1.48027246370906i</v>
      </c>
      <c r="I368" t="str">
        <f t="shared" si="112"/>
        <v>91.8915851175014i</v>
      </c>
      <c r="J368" t="str">
        <f t="shared" si="106"/>
        <v>-10.4298842390949+20.1029382929856i</v>
      </c>
      <c r="K368" t="str">
        <f t="shared" si="113"/>
        <v>3.60158440385467-1.86858795774351i</v>
      </c>
      <c r="L368" t="str">
        <f t="shared" si="114"/>
        <v>0.557893473348126-0.268898931426662i</v>
      </c>
      <c r="M368" t="str">
        <f t="shared" si="115"/>
        <v>4.1594778772028-2.13748688917017i</v>
      </c>
      <c r="N368" t="str">
        <f t="shared" si="116"/>
        <v>-0.291875102111504i</v>
      </c>
      <c r="O368" t="str">
        <f t="shared" si="117"/>
        <v>0.957706001609783-0.287748526461217i</v>
      </c>
      <c r="P368" t="str">
        <f t="shared" si="118"/>
        <v>0.042293998390217+0.287748526461217i</v>
      </c>
      <c r="Q368" t="str">
        <f t="shared" si="119"/>
        <v>-0.042293998390217+0.00412657565028701i</v>
      </c>
      <c r="R368" t="str">
        <f t="shared" si="120"/>
        <v>-0.333017276797623-6.83602303994157i</v>
      </c>
      <c r="S368" t="str">
        <f t="shared" si="121"/>
        <v>0.0316076657982519i</v>
      </c>
      <c r="T368" t="str">
        <f t="shared" si="122"/>
        <v>0.216070731635623-0.0105258987900632i</v>
      </c>
      <c r="U368" t="str">
        <f t="shared" si="123"/>
        <v>0.0000499999999999999-0.00607276187011199i</v>
      </c>
      <c r="V368" t="str">
        <f t="shared" si="124"/>
        <v>0.00002-0.0680149329452546i</v>
      </c>
      <c r="W368" t="str">
        <f t="shared" si="125"/>
        <v>0.0000422735573856761-0.00557502094735864i</v>
      </c>
      <c r="X368" t="str">
        <f t="shared" si="126"/>
        <v>0.000277076399476441-0.00556153751776386i</v>
      </c>
      <c r="Y368" t="str">
        <f t="shared" si="127"/>
        <v>0.009+0.117621228950402i</v>
      </c>
      <c r="Z368" t="str">
        <f t="shared" si="128"/>
        <v>-0.589067964158022-0.078438064475477i</v>
      </c>
      <c r="AA368" t="str">
        <f t="shared" si="129"/>
        <v>8.80495570859706-106.356849647063i</v>
      </c>
      <c r="AB368" t="str">
        <f t="shared" si="130"/>
        <v>0.722195531057594-0.0351817990757194i</v>
      </c>
      <c r="AC368" t="str">
        <f t="shared" si="131"/>
        <v>3.92875570018702-1.69002139398854i</v>
      </c>
      <c r="AD368" t="str">
        <f t="shared" si="132"/>
        <v>0.158369760807442+0.0591705116300916i</v>
      </c>
      <c r="AE368" t="str">
        <f t="shared" si="133"/>
        <v>-0.0886493321767449-0.0472776703333067i</v>
      </c>
      <c r="AF368" t="str">
        <f t="shared" si="134"/>
        <v>-3.57240137950353-1.14169235394288i</v>
      </c>
      <c r="AG368" t="str">
        <f t="shared" si="135"/>
        <v>1.02782921313727-0.0590882286789432i</v>
      </c>
      <c r="AH368" t="str">
        <f t="shared" si="136"/>
        <v>0.239701594623776+0.276571845255212i</v>
      </c>
      <c r="AI368">
        <f t="shared" si="137"/>
        <v>-8.7306104286756145</v>
      </c>
      <c r="AJ368">
        <f t="shared" si="138"/>
        <v>49.084907504973359</v>
      </c>
      <c r="AK368"/>
      <c r="AL368"/>
      <c r="AM368"/>
      <c r="AN368"/>
    </row>
    <row r="369" spans="1:40" x14ac:dyDescent="0.35">
      <c r="A369"/>
      <c r="B369">
        <f t="shared" si="139"/>
        <v>23500</v>
      </c>
      <c r="C369" s="237" t="str">
        <f t="shared" si="107"/>
        <v>-0.00005839624945752+0.0439746976218183i</v>
      </c>
      <c r="D369" s="208" t="str">
        <f t="shared" si="108"/>
        <v>-2.51410890676497+0.33713934843394i</v>
      </c>
      <c r="E369" t="str">
        <f t="shared" si="109"/>
        <v>20500</v>
      </c>
      <c r="F369" t="str">
        <f t="shared" si="110"/>
        <v>0.327868852459016</v>
      </c>
      <c r="G369" t="str">
        <f t="shared" si="105"/>
        <v>0.327868852459016</v>
      </c>
      <c r="H369" t="str">
        <f t="shared" si="111"/>
        <v>1.06351980178043+1.48381462471179i</v>
      </c>
      <c r="I369" t="str">
        <f t="shared" si="112"/>
        <v>92.2842841992002i</v>
      </c>
      <c r="J369" t="str">
        <f t="shared" si="106"/>
        <v>-10.5277842995109+20.1888482856906i</v>
      </c>
      <c r="K369" t="str">
        <f t="shared" si="113"/>
        <v>3.59380352250018-1.87404391594348i</v>
      </c>
      <c r="L369" t="str">
        <f t="shared" si="114"/>
        <v>0.556994087845398-0.269612725031635i</v>
      </c>
      <c r="M369" t="str">
        <f t="shared" si="115"/>
        <v>4.15079761034558-2.14365664097512i</v>
      </c>
      <c r="N369" t="str">
        <f t="shared" si="116"/>
        <v>-0.293122431607707i</v>
      </c>
      <c r="O369" t="str">
        <f t="shared" si="117"/>
        <v>0.957346339464123-0.288942877251965i</v>
      </c>
      <c r="P369" t="str">
        <f t="shared" si="118"/>
        <v>0.042653660535877+0.288942877251965i</v>
      </c>
      <c r="Q369" t="str">
        <f t="shared" si="119"/>
        <v>-0.042653660535877+0.00417955435574202i</v>
      </c>
      <c r="R369" t="str">
        <f t="shared" si="120"/>
        <v>-0.333014565068159-6.80679515146687i</v>
      </c>
      <c r="S369" t="str">
        <f t="shared" si="121"/>
        <v>0.0317427412931161i</v>
      </c>
      <c r="T369" t="str">
        <f t="shared" si="122"/>
        <v>0.21606633752825-0.0105707951857981i</v>
      </c>
      <c r="U369" t="str">
        <f t="shared" si="123"/>
        <v>0.0000499999999999999-0.00604692033023917i</v>
      </c>
      <c r="V369" t="str">
        <f t="shared" si="124"/>
        <v>0.00002-0.067725507698679i</v>
      </c>
      <c r="W369" t="str">
        <f t="shared" si="125"/>
        <v>0.000042273557171676-0.00555129767949863i</v>
      </c>
      <c r="X369" t="str">
        <f t="shared" si="126"/>
        <v>0.0002750857514321-0.00553795531613302i</v>
      </c>
      <c r="Y369" t="str">
        <f t="shared" si="127"/>
        <v>0.009+0.118123883774976i</v>
      </c>
      <c r="Z369" t="str">
        <f t="shared" si="128"/>
        <v>-0.583886186820542-0.0774219619480146i</v>
      </c>
      <c r="AA369" t="str">
        <f t="shared" si="129"/>
        <v>8.72154491957224-105.866755163308i</v>
      </c>
      <c r="AB369" t="str">
        <f t="shared" si="130"/>
        <v>0.722180844178516-0.0353318609379388i</v>
      </c>
      <c r="AC369" t="str">
        <f t="shared" si="131"/>
        <v>3.92188714391592-1.69476316655855i</v>
      </c>
      <c r="AD369" t="str">
        <f t="shared" si="132"/>
        <v>0.158446513186443+0.0594605211528947i</v>
      </c>
      <c r="AE369" t="str">
        <f t="shared" si="133"/>
        <v>-0.0879111801933349-0.0469854168770425i</v>
      </c>
      <c r="AF369" t="str">
        <f t="shared" si="134"/>
        <v>-3.5776287085454-1.14667527627785i</v>
      </c>
      <c r="AG369" t="str">
        <f t="shared" si="135"/>
        <v>1.02778998275711-0.0588453828147626i</v>
      </c>
      <c r="AH369" t="str">
        <f t="shared" si="136"/>
        <v>0.237830174454423+0.275248022986338i</v>
      </c>
      <c r="AI369">
        <f t="shared" si="137"/>
        <v>-8.7835919340804942</v>
      </c>
      <c r="AJ369">
        <f t="shared" si="138"/>
        <v>49.171091522900504</v>
      </c>
      <c r="AK369"/>
      <c r="AL369"/>
      <c r="AM369"/>
      <c r="AN369"/>
    </row>
    <row r="370" spans="1:40" x14ac:dyDescent="0.35">
      <c r="A370"/>
      <c r="B370">
        <f t="shared" si="139"/>
        <v>23600</v>
      </c>
      <c r="C370" s="237" t="str">
        <f t="shared" si="107"/>
        <v>-0.0000579024153329586+0.043788364810328i</v>
      </c>
      <c r="D370" s="208" t="str">
        <f t="shared" si="108"/>
        <v>-2.51410512070334+0.335710796879181i</v>
      </c>
      <c r="E370" t="str">
        <f t="shared" si="109"/>
        <v>20500</v>
      </c>
      <c r="F370" t="str">
        <f t="shared" si="110"/>
        <v>0.327868852459016</v>
      </c>
      <c r="G370" t="str">
        <f t="shared" si="105"/>
        <v>0.327868852459016</v>
      </c>
      <c r="H370" t="str">
        <f t="shared" si="111"/>
        <v>1.06875361027391+1.4873317218851i</v>
      </c>
      <c r="I370" t="str">
        <f t="shared" si="112"/>
        <v>92.6769832808989i</v>
      </c>
      <c r="J370" t="str">
        <f t="shared" si="106"/>
        <v>-10.626101844193+20.2747582783957i</v>
      </c>
      <c r="K370" t="str">
        <f t="shared" si="113"/>
        <v>3.58602222020564-1.87945211499998i</v>
      </c>
      <c r="L370" t="str">
        <f t="shared" si="114"/>
        <v>0.556093780684401-0.270322365528003i</v>
      </c>
      <c r="M370" t="str">
        <f t="shared" si="115"/>
        <v>4.14211600089004-2.14977448052798i</v>
      </c>
      <c r="N370" t="str">
        <f t="shared" si="116"/>
        <v>-0.29436976110391i</v>
      </c>
      <c r="O370" t="str">
        <f t="shared" si="117"/>
        <v>0.956985187849666-0.290136778496522i</v>
      </c>
      <c r="P370" t="str">
        <f t="shared" si="118"/>
        <v>0.043014812150334+0.290136778496522i</v>
      </c>
      <c r="Q370" t="str">
        <f t="shared" si="119"/>
        <v>-0.043014812150334+0.00423298260738803i</v>
      </c>
      <c r="R370" t="str">
        <f t="shared" si="120"/>
        <v>-0.333011841695651-6.77781436802602i</v>
      </c>
      <c r="S370" t="str">
        <f t="shared" si="121"/>
        <v>0.0318778167879804i</v>
      </c>
      <c r="T370" t="str">
        <f t="shared" si="122"/>
        <v>0.216061924646875-0.0106156904778019i</v>
      </c>
      <c r="U370" t="str">
        <f t="shared" si="123"/>
        <v>0.0000499999999999999-0.00602129778646698i</v>
      </c>
      <c r="V370" t="str">
        <f t="shared" si="124"/>
        <v>0.00002-0.0674385352084303i</v>
      </c>
      <c r="W370" t="str">
        <f t="shared" si="125"/>
        <v>0.0000422735569567632-0.0055277754572392i</v>
      </c>
      <c r="X370" t="str">
        <f t="shared" si="126"/>
        <v>0.000273120295554302-0.00551457190999397i</v>
      </c>
      <c r="Y370" t="str">
        <f t="shared" si="127"/>
        <v>0.009+0.118626538599551i</v>
      </c>
      <c r="Z370" t="str">
        <f t="shared" si="128"/>
        <v>-0.578773185863371-0.0764240705559403i</v>
      </c>
      <c r="AA370" t="str">
        <f t="shared" si="129"/>
        <v>8.63934663267098-105.381301804389i</v>
      </c>
      <c r="AB370" t="str">
        <f t="shared" si="130"/>
        <v>0.722166094549152-0.0354819191110436i</v>
      </c>
      <c r="AC370" t="str">
        <f t="shared" si="131"/>
        <v>3.91501761130723-1.69946446565646i</v>
      </c>
      <c r="AD370" t="str">
        <f t="shared" si="132"/>
        <v>0.15852359380759+0.0597502537044801i</v>
      </c>
      <c r="AE370" t="str">
        <f t="shared" si="133"/>
        <v>-0.087182847817683-0.046696863010619i</v>
      </c>
      <c r="AF370" t="str">
        <f t="shared" si="134"/>
        <v>-3.58285873097725-1.15162092500592i</v>
      </c>
      <c r="AG370" t="str">
        <f t="shared" si="135"/>
        <v>1.02775128125747-0.0586049746950197i</v>
      </c>
      <c r="AH370" t="str">
        <f t="shared" si="136"/>
        <v>0.235983786668303+0.273937560746173i</v>
      </c>
      <c r="AI370">
        <f t="shared" si="137"/>
        <v>-8.8362429114515493</v>
      </c>
      <c r="AJ370">
        <f t="shared" si="138"/>
        <v>49.256712707269671</v>
      </c>
      <c r="AK370"/>
      <c r="AL370"/>
      <c r="AM370"/>
      <c r="AN370"/>
    </row>
    <row r="371" spans="1:40" x14ac:dyDescent="0.35">
      <c r="A371"/>
      <c r="B371">
        <f t="shared" si="139"/>
        <v>23700</v>
      </c>
      <c r="C371" s="237" t="str">
        <f t="shared" si="107"/>
        <v>-0.0000574148190615802+0.0436036044194129i</v>
      </c>
      <c r="D371" s="208" t="str">
        <f t="shared" si="108"/>
        <v>-2.51410138246527+0.334294300548832i</v>
      </c>
      <c r="E371" t="str">
        <f t="shared" si="109"/>
        <v>20500</v>
      </c>
      <c r="F371" t="str">
        <f t="shared" si="110"/>
        <v>0.327868852459016</v>
      </c>
      <c r="G371" t="str">
        <f t="shared" si="105"/>
        <v>0.327868852459016</v>
      </c>
      <c r="H371" t="str">
        <f t="shared" si="111"/>
        <v>1.07398992386012+1.49082381198108i</v>
      </c>
      <c r="I371" t="str">
        <f t="shared" si="112"/>
        <v>93.0696823625976i</v>
      </c>
      <c r="J371" t="str">
        <f t="shared" si="106"/>
        <v>-10.7248368731413+20.3606682711007i</v>
      </c>
      <c r="K371" t="str">
        <f t="shared" si="113"/>
        <v>3.57824073291529-1.88481279898931i</v>
      </c>
      <c r="L371" t="str">
        <f t="shared" si="114"/>
        <v>0.55519257483499-0.271027858433685i</v>
      </c>
      <c r="M371" t="str">
        <f t="shared" si="115"/>
        <v>4.13343330775028-2.155840657423i</v>
      </c>
      <c r="N371" t="str">
        <f t="shared" si="116"/>
        <v>-0.295617090600113i</v>
      </c>
      <c r="O371" t="str">
        <f t="shared" si="117"/>
        <v>0.956622547328302-0.291330228337381i</v>
      </c>
      <c r="P371" t="str">
        <f t="shared" si="118"/>
        <v>0.043377452671698+0.291330228337381i</v>
      </c>
      <c r="Q371" t="str">
        <f t="shared" si="119"/>
        <v>-0.043377452671698+0.00428686226273201i</v>
      </c>
      <c r="R371" t="str">
        <f t="shared" si="120"/>
        <v>-0.333009106679295-6.74907756169285i</v>
      </c>
      <c r="S371" t="str">
        <f t="shared" si="121"/>
        <v>0.0320128922828448i</v>
      </c>
      <c r="T371" t="str">
        <f t="shared" si="122"/>
        <v>0.216057492991038-0.0106605846613306i</v>
      </c>
      <c r="U371" t="str">
        <f t="shared" si="123"/>
        <v>0.00005-0.00599589146669286i</v>
      </c>
      <c r="V371" t="str">
        <f t="shared" si="124"/>
        <v>0.00002-0.0671539844269601i</v>
      </c>
      <c r="W371" t="str">
        <f t="shared" si="125"/>
        <v>0.0000422735567409379-0.0055044517356993i</v>
      </c>
      <c r="X371" t="str">
        <f t="shared" si="126"/>
        <v>0.000271179608789327-0.00549138480058384i</v>
      </c>
      <c r="Y371" t="str">
        <f t="shared" si="127"/>
        <v>0.009+0.119129193424125i</v>
      </c>
      <c r="Z371" t="str">
        <f t="shared" si="128"/>
        <v>-0.573727738469604-0.0754439769581416i</v>
      </c>
      <c r="AA371" t="str">
        <f t="shared" si="129"/>
        <v>8.55833695264706-104.900422362509i</v>
      </c>
      <c r="AB371" t="str">
        <f t="shared" si="130"/>
        <v>0.722151282167963-0.0356319735791776i</v>
      </c>
      <c r="AC371" t="str">
        <f t="shared" si="131"/>
        <v>3.90814730560142-1.70412548132089i</v>
      </c>
      <c r="AD371" t="str">
        <f t="shared" si="132"/>
        <v>0.158601002409297+0.0600397113110944i</v>
      </c>
      <c r="AE371" t="str">
        <f t="shared" si="133"/>
        <v>-0.0864641598345701-0.0464119381601871i</v>
      </c>
      <c r="AF371" t="str">
        <f t="shared" si="134"/>
        <v>-3.58809130632539-1.15652951143225i</v>
      </c>
      <c r="AG371" t="str">
        <f t="shared" si="135"/>
        <v>1.02771309785883-0.0583669688568835i</v>
      </c>
      <c r="AH371" t="str">
        <f t="shared" si="136"/>
        <v>0.234161985404809+0.272640243902225i</v>
      </c>
      <c r="AI371">
        <f t="shared" si="137"/>
        <v>-8.8885670509663868</v>
      </c>
      <c r="AJ371">
        <f t="shared" si="138"/>
        <v>49.341773055295356</v>
      </c>
      <c r="AK371"/>
      <c r="AL371"/>
      <c r="AM371"/>
      <c r="AN371"/>
    </row>
    <row r="372" spans="1:40" x14ac:dyDescent="0.35">
      <c r="A372"/>
      <c r="B372">
        <f t="shared" si="139"/>
        <v>23800</v>
      </c>
      <c r="C372" s="237" t="str">
        <f t="shared" si="107"/>
        <v>-0.0000569333560263751+0.0434203966287826i</v>
      </c>
      <c r="D372" s="208" t="str">
        <f t="shared" si="108"/>
        <v>-2.51409769124866+0.332889707487333i</v>
      </c>
      <c r="E372" t="str">
        <f t="shared" si="109"/>
        <v>20500</v>
      </c>
      <c r="F372" t="str">
        <f t="shared" si="110"/>
        <v>0.327868852459016</v>
      </c>
      <c r="G372" t="str">
        <f t="shared" si="105"/>
        <v>0.327868852459016</v>
      </c>
      <c r="H372" t="str">
        <f t="shared" si="111"/>
        <v>1.07922860381115+1.4942909525193i</v>
      </c>
      <c r="I372" t="str">
        <f t="shared" si="112"/>
        <v>93.4623814442964i</v>
      </c>
      <c r="J372" t="str">
        <f t="shared" si="106"/>
        <v>-10.8239893863557+20.4465782638059i</v>
      </c>
      <c r="K372" t="str">
        <f t="shared" si="113"/>
        <v>3.57045929417314-1.89012621114001i</v>
      </c>
      <c r="L372" t="str">
        <f t="shared" si="114"/>
        <v>0.554290493155568-0.271729209401216i</v>
      </c>
      <c r="M372" t="str">
        <f t="shared" si="115"/>
        <v>4.12474978732871-2.16185542054123i</v>
      </c>
      <c r="N372" t="str">
        <f t="shared" si="116"/>
        <v>-0.296864420096316i</v>
      </c>
      <c r="O372" t="str">
        <f t="shared" si="117"/>
        <v>0.956258418464239-0.292523224917735i</v>
      </c>
      <c r="P372" t="str">
        <f t="shared" si="118"/>
        <v>0.043741581535761+0.292523224917735i</v>
      </c>
      <c r="Q372" t="str">
        <f t="shared" si="119"/>
        <v>-0.043741581535761+0.00434119517858095i</v>
      </c>
      <c r="R372" t="str">
        <f t="shared" si="120"/>
        <v>-0.33300636001788-6.72058165711148i</v>
      </c>
      <c r="S372" t="str">
        <f t="shared" si="121"/>
        <v>0.0321479677777091i</v>
      </c>
      <c r="T372" t="str">
        <f t="shared" si="122"/>
        <v>0.216053042560283-0.010705477731627i</v>
      </c>
      <c r="U372" t="str">
        <f t="shared" si="123"/>
        <v>0.00005-0.00597069864540424i</v>
      </c>
      <c r="V372" t="str">
        <f t="shared" si="124"/>
        <v>0.00002-0.0668718248285275i</v>
      </c>
      <c r="W372" t="str">
        <f t="shared" si="125"/>
        <v>0.0000422735565242001-0.00548132401276906i</v>
      </c>
      <c r="X372" t="str">
        <f t="shared" si="126"/>
        <v>0.000269263276921699-0.00546839153076892i</v>
      </c>
      <c r="Y372" t="str">
        <f t="shared" si="127"/>
        <v>0.009+0.119631848248699i</v>
      </c>
      <c r="Z372" t="str">
        <f t="shared" si="128"/>
        <v>-0.568748649087461-0.0744812791614619i</v>
      </c>
      <c r="AA372" t="str">
        <f t="shared" si="129"/>
        <v>8.47849257946533-104.424050942539i</v>
      </c>
      <c r="AB372" t="str">
        <f t="shared" si="130"/>
        <v>0.722136407033427-0.0357820243264403i</v>
      </c>
      <c r="AC372" t="str">
        <f t="shared" si="131"/>
        <v>3.90127642808539-1.70874640314606i</v>
      </c>
      <c r="AD372" t="str">
        <f t="shared" si="132"/>
        <v>0.158678738732879+0.0603288959594759i</v>
      </c>
      <c r="AE372" t="str">
        <f t="shared" si="133"/>
        <v>-0.0857549449517663-0.046130573514442i</v>
      </c>
      <c r="AF372" t="str">
        <f t="shared" si="134"/>
        <v>-3.59332629505981-1.16140124503197i</v>
      </c>
      <c r="AG372" t="str">
        <f t="shared" si="135"/>
        <v>1.02767542205412-0.0581313305327973i</v>
      </c>
      <c r="AH372" t="str">
        <f t="shared" si="136"/>
        <v>0.232364334739371+0.271355862573451i</v>
      </c>
      <c r="AI372">
        <f t="shared" si="137"/>
        <v>-8.9405679871356867</v>
      </c>
      <c r="AJ372">
        <f t="shared" si="138"/>
        <v>49.426274601080806</v>
      </c>
      <c r="AK372"/>
      <c r="AL372"/>
      <c r="AM372"/>
      <c r="AN372"/>
    </row>
    <row r="373" spans="1:40" x14ac:dyDescent="0.35">
      <c r="A373"/>
      <c r="B373">
        <f t="shared" si="139"/>
        <v>23900</v>
      </c>
      <c r="C373" s="237" t="str">
        <f t="shared" si="107"/>
        <v>-0.0000564579237943805+0.043238721949865i</v>
      </c>
      <c r="D373" s="208" t="str">
        <f t="shared" si="108"/>
        <v>-2.51409404626821+0.331496868282298i</v>
      </c>
      <c r="E373" t="str">
        <f t="shared" si="109"/>
        <v>20500</v>
      </c>
      <c r="F373" t="str">
        <f t="shared" si="110"/>
        <v>0.327868852459016</v>
      </c>
      <c r="G373" t="str">
        <f t="shared" si="105"/>
        <v>0.327868852459016</v>
      </c>
      <c r="H373" t="str">
        <f t="shared" si="111"/>
        <v>1.08446951232812+1.49773320177511i</v>
      </c>
      <c r="I373" t="str">
        <f t="shared" si="112"/>
        <v>93.8550805259951i</v>
      </c>
      <c r="J373" t="str">
        <f t="shared" si="106"/>
        <v>-10.9235593838363+20.5324882565109i</v>
      </c>
      <c r="K373" t="str">
        <f t="shared" si="113"/>
        <v>3.56267813513636-1.89539259384777i</v>
      </c>
      <c r="L373" t="str">
        <f t="shared" si="114"/>
        <v>0.553387558392423-0.27242642421627i</v>
      </c>
      <c r="M373" t="str">
        <f t="shared" si="115"/>
        <v>4.11606569352878-2.16781901806404i</v>
      </c>
      <c r="N373" t="str">
        <f t="shared" si="116"/>
        <v>-0.298111749592519i</v>
      </c>
      <c r="O373" t="str">
        <f t="shared" si="117"/>
        <v>0.955892801824-0.293715766381484i</v>
      </c>
      <c r="P373" t="str">
        <f t="shared" si="118"/>
        <v>0.044107198176+0.293715766381484i</v>
      </c>
      <c r="Q373" t="str">
        <f t="shared" si="119"/>
        <v>-0.044107198176+0.00439598321103501i</v>
      </c>
      <c r="R373" t="str">
        <f t="shared" si="120"/>
        <v>-0.333003601710459-6.6923236303963i</v>
      </c>
      <c r="S373" t="str">
        <f t="shared" si="121"/>
        <v>0.0322830432725735i</v>
      </c>
      <c r="T373" t="str">
        <f t="shared" si="122"/>
        <v>0.21604857335415-0.0107503696839416i</v>
      </c>
      <c r="U373" t="str">
        <f t="shared" si="123"/>
        <v>0.0000500000000000001-0.00594571664270381i</v>
      </c>
      <c r="V373" t="str">
        <f t="shared" si="124"/>
        <v>0.00002-0.0665920263982826i</v>
      </c>
      <c r="W373" t="str">
        <f t="shared" si="125"/>
        <v>0.0000422735563065497-0.00545838982821483i</v>
      </c>
      <c r="X373" t="str">
        <f t="shared" si="126"/>
        <v>0.00026737089435365-0.00544558968418271i</v>
      </c>
      <c r="Y373" t="str">
        <f t="shared" si="127"/>
        <v>0.009+0.120134503073274i</v>
      </c>
      <c r="Z373" t="str">
        <f t="shared" si="128"/>
        <v>-0.563834748699517-0.073535586155175i</v>
      </c>
      <c r="AA373" t="str">
        <f t="shared" si="129"/>
        <v>8.39979079039503-103.952122929821i</v>
      </c>
      <c r="AB373" t="str">
        <f t="shared" si="130"/>
        <v>0.722121469144004-0.0359320713369568i</v>
      </c>
      <c r="AC373" t="str">
        <f t="shared" si="131"/>
        <v>3.89440517810155-1.71332742029019i</v>
      </c>
      <c r="AD373" t="str">
        <f t="shared" si="132"/>
        <v>0.158756802522473+0.0606178095976831i</v>
      </c>
      <c r="AE373" t="str">
        <f t="shared" si="133"/>
        <v>-0.0850550356943886-0.0458527019708361i</v>
      </c>
      <c r="AF373" t="str">
        <f t="shared" si="134"/>
        <v>-3.59856355859633-1.16623633349281i</v>
      </c>
      <c r="AG373" t="str">
        <f t="shared" si="135"/>
        <v>1.02763824360045-0.0578980256333474i</v>
      </c>
      <c r="AH373" t="str">
        <f t="shared" si="136"/>
        <v>0.230590408417591+0.270084211496153i</v>
      </c>
      <c r="AI373">
        <f t="shared" si="137"/>
        <v>-8.9922492998569385</v>
      </c>
      <c r="AJ373">
        <f t="shared" si="138"/>
        <v>49.510219413709684</v>
      </c>
      <c r="AK373"/>
      <c r="AL373"/>
      <c r="AM373"/>
      <c r="AN373"/>
    </row>
    <row r="374" spans="1:40" x14ac:dyDescent="0.35">
      <c r="A374"/>
      <c r="B374">
        <f t="shared" si="139"/>
        <v>24000</v>
      </c>
      <c r="C374" s="237" t="str">
        <f t="shared" si="107"/>
        <v>-0.0000559884220621888+0.0430585612188936i</v>
      </c>
      <c r="D374" s="208" t="str">
        <f t="shared" si="108"/>
        <v>-2.51409044675493+0.330115636011518i</v>
      </c>
      <c r="E374" t="str">
        <f t="shared" si="109"/>
        <v>20500</v>
      </c>
      <c r="F374" t="str">
        <f t="shared" si="110"/>
        <v>0.327868852459016</v>
      </c>
      <c r="G374" t="str">
        <f t="shared" si="105"/>
        <v>0.327868852459016</v>
      </c>
      <c r="H374" t="str">
        <f t="shared" si="111"/>
        <v>1.08971251254324+1.50115061876782i</v>
      </c>
      <c r="I374" t="str">
        <f t="shared" si="112"/>
        <v>94.2477796076938i</v>
      </c>
      <c r="J374" t="str">
        <f t="shared" si="106"/>
        <v>-11.0235468655831+20.618398249216i</v>
      </c>
      <c r="K374" t="str">
        <f t="shared" si="113"/>
        <v>3.55489748458849-1.90061218868904i</v>
      </c>
      <c r="L374" t="str">
        <f t="shared" si="114"/>
        <v>0.552483793179083-0.273119508796189i</v>
      </c>
      <c r="M374" t="str">
        <f t="shared" si="115"/>
        <v>4.10738127776757-2.17373169748523i</v>
      </c>
      <c r="N374" t="str">
        <f t="shared" si="116"/>
        <v>-0.299359079088722i</v>
      </c>
      <c r="O374" t="str">
        <f t="shared" si="117"/>
        <v>0.955525697976423-0.294907850873236i</v>
      </c>
      <c r="P374" t="str">
        <f t="shared" si="118"/>
        <v>0.0444743020235771+0.294907850873236i</v>
      </c>
      <c r="Q374" t="str">
        <f t="shared" si="119"/>
        <v>-0.0444743020235771+0.00445122821548599i</v>
      </c>
      <c r="R374" t="str">
        <f t="shared" si="120"/>
        <v>-0.333000831756113-6.66430050805978i</v>
      </c>
      <c r="S374" t="str">
        <f t="shared" si="121"/>
        <v>0.0324181187674377i</v>
      </c>
      <c r="T374" t="str">
        <f t="shared" si="122"/>
        <v>0.216044085372177-0.0107952605135252i</v>
      </c>
      <c r="U374" t="str">
        <f t="shared" si="123"/>
        <v>0.0000500000000000001-0.00592094282335921i</v>
      </c>
      <c r="V374" t="str">
        <f t="shared" si="124"/>
        <v>0.00002-0.0663145596216231i</v>
      </c>
      <c r="W374" t="str">
        <f t="shared" si="125"/>
        <v>0.0000422735560879867-0.00543564676280696i</v>
      </c>
      <c r="X374" t="str">
        <f t="shared" si="126"/>
        <v>0.000265502063891011-0.0054229768843858i</v>
      </c>
      <c r="Y374" t="str">
        <f t="shared" si="127"/>
        <v>0.009+0.120637157897848i</v>
      </c>
      <c r="Z374" t="str">
        <f t="shared" si="128"/>
        <v>-0.558984894114814-0.0726065175589748i</v>
      </c>
      <c r="AA374" t="str">
        <f t="shared" si="129"/>
        <v>8.32220942273305-103.484574958914i</v>
      </c>
      <c r="AB374" t="str">
        <f t="shared" si="130"/>
        <v>0.722106468498151-0.0360821145948536i</v>
      </c>
      <c r="AC374" t="str">
        <f t="shared" si="131"/>
        <v>3.88753375305703-1.71786872148272i</v>
      </c>
      <c r="AD374" t="str">
        <f t="shared" si="132"/>
        <v>0.158835193524969+0.0609064541359034i</v>
      </c>
      <c r="AE374" t="str">
        <f t="shared" si="133"/>
        <v>-0.084364268302587-0.0455782580837204i</v>
      </c>
      <c r="AF374" t="str">
        <f t="shared" si="134"/>
        <v>-3.60380295929817-1.1710349827563i</v>
      </c>
      <c r="AG374" t="str">
        <f t="shared" si="135"/>
        <v>1.02760155251106-0.0576670207306382i</v>
      </c>
      <c r="AH374" t="str">
        <f t="shared" si="136"/>
        <v>0.228839789597696+0.268825089894448i</v>
      </c>
      <c r="AI374">
        <f t="shared" si="137"/>
        <v>-9.0436145154436094</v>
      </c>
      <c r="AJ374">
        <f t="shared" si="138"/>
        <v>49.593609595403734</v>
      </c>
      <c r="AK374"/>
      <c r="AL374"/>
      <c r="AM374"/>
      <c r="AN374"/>
    </row>
    <row r="375" spans="1:40" x14ac:dyDescent="0.35">
      <c r="A375"/>
      <c r="B375">
        <f t="shared" si="139"/>
        <v>24100</v>
      </c>
      <c r="C375" s="237" t="str">
        <f t="shared" si="107"/>
        <v>-0.0000555247526030425+0.0428798955901703i</v>
      </c>
      <c r="D375" s="208" t="str">
        <f t="shared" si="108"/>
        <v>-2.51408689195575+0.328745866191306i</v>
      </c>
      <c r="E375" t="str">
        <f t="shared" si="109"/>
        <v>20500</v>
      </c>
      <c r="F375" t="str">
        <f t="shared" si="110"/>
        <v>0.327868852459016</v>
      </c>
      <c r="G375" t="str">
        <f t="shared" si="105"/>
        <v>0.327868852459016</v>
      </c>
      <c r="H375" t="str">
        <f t="shared" si="111"/>
        <v>1.0949574685219+1.50454326324905i</v>
      </c>
      <c r="I375" t="str">
        <f t="shared" si="112"/>
        <v>94.6404786893925i</v>
      </c>
      <c r="J375" t="str">
        <f t="shared" si="106"/>
        <v>-11.123951831596+20.704308241921i</v>
      </c>
      <c r="K375" t="str">
        <f t="shared" si="113"/>
        <v>3.54711756895272-1.9057852364343i</v>
      </c>
      <c r="L375" t="str">
        <f t="shared" si="114"/>
        <v>0.551579220035692-0.273808469188511i</v>
      </c>
      <c r="M375" t="str">
        <f t="shared" si="115"/>
        <v>4.09869678898841-2.17959370562281i</v>
      </c>
      <c r="N375" t="str">
        <f t="shared" si="116"/>
        <v>-0.300606408584925i</v>
      </c>
      <c r="O375" t="str">
        <f t="shared" si="117"/>
        <v>0.955157107492658-0.296099476538308i</v>
      </c>
      <c r="P375" t="str">
        <f t="shared" si="118"/>
        <v>0.044842892507342+0.296099476538308i</v>
      </c>
      <c r="Q375" t="str">
        <f t="shared" si="119"/>
        <v>-0.044842892507342+0.00450693204661701i</v>
      </c>
      <c r="R375" t="str">
        <f t="shared" si="120"/>
        <v>-0.332998050153624-6.63650936596655i</v>
      </c>
      <c r="S375" t="str">
        <f t="shared" si="121"/>
        <v>0.0325531942623022i</v>
      </c>
      <c r="T375" t="str">
        <f t="shared" si="122"/>
        <v>0.216039578613897-0.0108401502156188i</v>
      </c>
      <c r="U375" t="str">
        <f t="shared" si="123"/>
        <v>0.0000500000000000001-0.0058963745958764i</v>
      </c>
      <c r="V375" t="str">
        <f t="shared" si="124"/>
        <v>0.00002-0.0660393954738155i</v>
      </c>
      <c r="W375" t="str">
        <f t="shared" si="125"/>
        <v>0.0000422735558685111-0.00541309243746891i</v>
      </c>
      <c r="X375" t="str">
        <f t="shared" si="126"/>
        <v>0.000263656396535217-0.0054005507940455i</v>
      </c>
      <c r="Y375" t="str">
        <f t="shared" si="127"/>
        <v>0.009+0.121139812722422i</v>
      </c>
      <c r="Z375" t="str">
        <f t="shared" si="128"/>
        <v>-0.554197967282898-0.0716937032838919i</v>
      </c>
      <c r="AA375" t="str">
        <f t="shared" si="129"/>
        <v>8.24572685713131-103.021344883248i</v>
      </c>
      <c r="AB375" t="str">
        <f t="shared" si="130"/>
        <v>0.722091405094308-0.036232154084224i</v>
      </c>
      <c r="AC375" t="str">
        <f t="shared" si="131"/>
        <v>3.88066234843304-1.72237049503103i</v>
      </c>
      <c r="AD375" t="str">
        <f t="shared" si="132"/>
        <v>0.158913911489929+0.0611948314472379i</v>
      </c>
      <c r="AE375" t="str">
        <f t="shared" si="133"/>
        <v>-0.0836824826324066-0.0453071780143203i</v>
      </c>
      <c r="AF375" t="str">
        <f t="shared" si="134"/>
        <v>-3.60904436047765-1.17579739705774i</v>
      </c>
      <c r="AG375" t="str">
        <f t="shared" si="135"/>
        <v>1.02756533904762-0.0574382830421475i</v>
      </c>
      <c r="AH375" t="str">
        <f t="shared" si="136"/>
        <v>0.227112070600895+0.267578301355076i</v>
      </c>
      <c r="AI375">
        <f t="shared" si="137"/>
        <v>-9.0946671076332493</v>
      </c>
      <c r="AJ375">
        <f t="shared" si="138"/>
        <v>49.676447279753198</v>
      </c>
      <c r="AK375"/>
      <c r="AL375"/>
      <c r="AM375"/>
      <c r="AN375"/>
    </row>
    <row r="376" spans="1:40" x14ac:dyDescent="0.35">
      <c r="A376"/>
      <c r="B376">
        <f t="shared" si="139"/>
        <v>24200</v>
      </c>
      <c r="C376" s="237" t="str">
        <f t="shared" si="107"/>
        <v>-0.0000550668192154561+0.0427027065294945i</v>
      </c>
      <c r="D376" s="208" t="str">
        <f t="shared" si="108"/>
        <v>-2.51408338113311+0.327387416726125i</v>
      </c>
      <c r="E376" t="str">
        <f t="shared" si="109"/>
        <v>20500</v>
      </c>
      <c r="F376" t="str">
        <f t="shared" si="110"/>
        <v>0.327868852459016</v>
      </c>
      <c r="G376" t="str">
        <f t="shared" si="105"/>
        <v>0.327868852459016</v>
      </c>
      <c r="H376" t="str">
        <f t="shared" si="111"/>
        <v>1.10020424526457+1.50791119569102i</v>
      </c>
      <c r="I376" t="str">
        <f t="shared" si="112"/>
        <v>95.0331777710912i</v>
      </c>
      <c r="J376" t="str">
        <f t="shared" si="106"/>
        <v>-11.2247742818752+20.790218234626i</v>
      </c>
      <c r="K376" t="str">
        <f t="shared" si="113"/>
        <v>3.53933861230484-1.91091197706044i</v>
      </c>
      <c r="L376" t="str">
        <f t="shared" si="114"/>
        <v>0.550673861368403-0.274493311569499i</v>
      </c>
      <c r="M376" t="str">
        <f t="shared" si="115"/>
        <v>4.09001247367324-2.18540528862994i</v>
      </c>
      <c r="N376" t="str">
        <f t="shared" si="116"/>
        <v>-0.301853738081128i</v>
      </c>
      <c r="O376" t="str">
        <f t="shared" si="117"/>
        <v>0.95478703094617-0.297290641522733i</v>
      </c>
      <c r="P376" t="str">
        <f t="shared" si="118"/>
        <v>0.04521296905383+0.297290641522733i</v>
      </c>
      <c r="Q376" t="str">
        <f t="shared" si="119"/>
        <v>-0.04521296905383+0.00456309655839499i</v>
      </c>
      <c r="R376" t="str">
        <f t="shared" si="120"/>
        <v>-0.33299525690207-6.60894732831425i</v>
      </c>
      <c r="S376" t="str">
        <f t="shared" si="121"/>
        <v>0.0326882697571664i</v>
      </c>
      <c r="T376" t="str">
        <f t="shared" si="122"/>
        <v>0.21603505307884-0.0108850387854718i</v>
      </c>
      <c r="U376" t="str">
        <f t="shared" si="123"/>
        <v>0.0000499999999999999-0.00587200941159589i</v>
      </c>
      <c r="V376" t="str">
        <f t="shared" si="124"/>
        <v>0.00002-0.0657665054098741i</v>
      </c>
      <c r="W376" t="str">
        <f t="shared" si="125"/>
        <v>0.0000422735556481228-0.00539072451244773i</v>
      </c>
      <c r="X376" t="str">
        <f t="shared" si="126"/>
        <v>0.00026183351128136-0.00537830911413657i</v>
      </c>
      <c r="Y376" t="str">
        <f t="shared" si="127"/>
        <v>0.009+0.121642467546997i</v>
      </c>
      <c r="Z376" t="str">
        <f t="shared" si="128"/>
        <v>-0.549472874629248-0.0707967832056419i</v>
      </c>
      <c r="AA376" t="str">
        <f t="shared" si="129"/>
        <v>8.17032200150574-102.56237174567i</v>
      </c>
      <c r="AB376" t="str">
        <f t="shared" si="130"/>
        <v>0.722076278930903-0.0363821897891897i</v>
      </c>
      <c r="AC376" t="str">
        <f t="shared" si="131"/>
        <v>3.87379115779372-1.72683292882716i</v>
      </c>
      <c r="AD376" t="str">
        <f t="shared" si="132"/>
        <v>0.158992956169529+0.061482943368474i</v>
      </c>
      <c r="AE376" t="str">
        <f t="shared" si="133"/>
        <v>-0.0830095220597703-0.0450393994825008i</v>
      </c>
      <c r="AF376" t="str">
        <f t="shared" si="134"/>
        <v>-3.61428762639768-1.1805237789649i</v>
      </c>
      <c r="AG376" t="str">
        <f t="shared" si="135"/>
        <v>1.02752959371278-0.0572117804150669i</v>
      </c>
      <c r="AH376" t="str">
        <f t="shared" si="136"/>
        <v>0.225406852669548+0.266343653706519i</v>
      </c>
      <c r="AI376">
        <f t="shared" si="137"/>
        <v>-9.1454104985695253</v>
      </c>
      <c r="AJ376">
        <f t="shared" si="138"/>
        <v>49.758734630009386</v>
      </c>
      <c r="AK376"/>
      <c r="AL376"/>
      <c r="AM376"/>
      <c r="AN376"/>
    </row>
    <row r="377" spans="1:40" x14ac:dyDescent="0.35">
      <c r="A377"/>
      <c r="B377">
        <f t="shared" si="139"/>
        <v>24300</v>
      </c>
      <c r="C377" s="237" t="str">
        <f t="shared" si="107"/>
        <v>-0.0000546145276733085+0.0425269758077516i</v>
      </c>
      <c r="D377" s="208" t="str">
        <f t="shared" si="108"/>
        <v>-2.51407991356462+0.326040147859429i</v>
      </c>
      <c r="E377" t="str">
        <f t="shared" si="109"/>
        <v>20500</v>
      </c>
      <c r="F377" t="str">
        <f t="shared" si="110"/>
        <v>0.327868852459016</v>
      </c>
      <c r="G377" t="str">
        <f t="shared" si="105"/>
        <v>0.327868852459016</v>
      </c>
      <c r="H377" t="str">
        <f t="shared" si="111"/>
        <v>1.10545270870855+1.51125447727502i</v>
      </c>
      <c r="I377" t="str">
        <f t="shared" si="112"/>
        <v>95.42587685279i</v>
      </c>
      <c r="J377" t="str">
        <f t="shared" si="106"/>
        <v>-11.3260142164204+20.8761282273312i</v>
      </c>
      <c r="K377" t="str">
        <f t="shared" si="113"/>
        <v>3.53156083638638-1.91599264976248i</v>
      </c>
      <c r="L377" t="str">
        <f t="shared" si="114"/>
        <v>0.549767739468786-0.275174042242672i</v>
      </c>
      <c r="M377" t="str">
        <f t="shared" si="115"/>
        <v>4.08132857585517-2.19116669200515i</v>
      </c>
      <c r="N377" t="str">
        <f t="shared" si="116"/>
        <v>-0.303101067577331i</v>
      </c>
      <c r="O377" t="str">
        <f t="shared" si="117"/>
        <v>0.954415468912735-0.29848134397326i</v>
      </c>
      <c r="P377" t="str">
        <f t="shared" si="118"/>
        <v>0.045584531087265+0.29848134397326i</v>
      </c>
      <c r="Q377" t="str">
        <f t="shared" si="119"/>
        <v>-0.045584531087265+0.00461972360407104i</v>
      </c>
      <c r="R377" t="str">
        <f t="shared" si="120"/>
        <v>-0.332992452000411-6.58161156663868i</v>
      </c>
      <c r="S377" t="str">
        <f t="shared" si="121"/>
        <v>0.0328233452520307i</v>
      </c>
      <c r="T377" t="str">
        <f t="shared" si="122"/>
        <v>0.21603050876654-0.0109299262183298i</v>
      </c>
      <c r="U377" t="str">
        <f t="shared" si="123"/>
        <v>0.0000499999999999999-0.00584784476381154i</v>
      </c>
      <c r="V377" t="str">
        <f t="shared" si="124"/>
        <v>0.00002-0.0654958613546894i</v>
      </c>
      <c r="W377" t="str">
        <f t="shared" si="125"/>
        <v>0.0000422735554268219-0.00536854068650499i</v>
      </c>
      <c r="X377" t="str">
        <f t="shared" si="126"/>
        <v>0.000260033034921965-0.00535624958316069i</v>
      </c>
      <c r="Y377" t="str">
        <f t="shared" si="127"/>
        <v>0.009+0.122145122371571i</v>
      </c>
      <c r="Z377" t="str">
        <f t="shared" si="128"/>
        <v>-0.544808546411135-0.0699154068498623i</v>
      </c>
      <c r="AA377" t="str">
        <f t="shared" si="129"/>
        <v>8.09597427550347-102.107595749844i</v>
      </c>
      <c r="AB377" t="str">
        <f t="shared" si="130"/>
        <v>0.722061090006378-0.0365322216938595i</v>
      </c>
      <c r="AC377" t="str">
        <f t="shared" si="131"/>
        <v>3.86692037279563-1.73125621035353i</v>
      </c>
      <c r="AD377" t="str">
        <f t="shared" si="132"/>
        <v>0.159072327318484+0.0617707917008303i</v>
      </c>
      <c r="AE377" t="str">
        <f t="shared" si="133"/>
        <v>-0.0823452333874175-0.0447748617202205i</v>
      </c>
      <c r="AF377" t="str">
        <f t="shared" si="134"/>
        <v>-3.61953262227317-1.18521432941559i</v>
      </c>
      <c r="AG377" t="str">
        <f t="shared" si="135"/>
        <v>1.02749430724294-0.0569874813110915i</v>
      </c>
      <c r="AH377" t="str">
        <f t="shared" si="136"/>
        <v>0.223723745732718+0.265120958902139i</v>
      </c>
      <c r="AI377">
        <f t="shared" si="137"/>
        <v>-9.1958480597635273</v>
      </c>
      <c r="AJ377">
        <f t="shared" si="138"/>
        <v>49.840473837443071</v>
      </c>
      <c r="AK377"/>
      <c r="AL377"/>
      <c r="AM377"/>
      <c r="AN377"/>
    </row>
    <row r="378" spans="1:40" x14ac:dyDescent="0.35">
      <c r="A378"/>
      <c r="B378">
        <f t="shared" si="139"/>
        <v>24400</v>
      </c>
      <c r="C378" s="237" t="str">
        <f t="shared" si="107"/>
        <v>-0.0000541677856773703+0.0423526854946627i</v>
      </c>
      <c r="D378" s="208" t="str">
        <f t="shared" si="108"/>
        <v>-2.51407648854265+0.324703922125748i</v>
      </c>
      <c r="E378" t="str">
        <f t="shared" si="109"/>
        <v>20500</v>
      </c>
      <c r="F378" t="str">
        <f t="shared" si="110"/>
        <v>0.327868852459016</v>
      </c>
      <c r="G378" t="str">
        <f t="shared" si="105"/>
        <v>0.327868852459016</v>
      </c>
      <c r="H378" t="str">
        <f t="shared" si="111"/>
        <v>1.11070272572967+1.51457316987984i</v>
      </c>
      <c r="I378" t="str">
        <f t="shared" si="112"/>
        <v>95.8185759344887i</v>
      </c>
      <c r="J378" t="str">
        <f t="shared" si="106"/>
        <v>-11.4276716352319+20.9620382200362i</v>
      </c>
      <c r="K378" t="str">
        <f t="shared" si="113"/>
        <v>3.5237844606175-1.92102749296485i</v>
      </c>
      <c r="L378" t="str">
        <f t="shared" si="114"/>
        <v>0.548860876513255-0.275850667637337i</v>
      </c>
      <c r="M378" t="str">
        <f t="shared" si="115"/>
        <v>4.07264533713075-2.19687816060219i</v>
      </c>
      <c r="N378" t="str">
        <f t="shared" si="116"/>
        <v>-0.304348397073534i</v>
      </c>
      <c r="O378" t="str">
        <f t="shared" si="117"/>
        <v>0.954042421970442-0.299671582037357i</v>
      </c>
      <c r="P378" t="str">
        <f t="shared" si="118"/>
        <v>0.045957578029558+0.299671582037357i</v>
      </c>
      <c r="Q378" t="str">
        <f t="shared" si="119"/>
        <v>-0.045957578029558+0.00467681503617701i</v>
      </c>
      <c r="R378" t="str">
        <f t="shared" si="120"/>
        <v>-0.332989635447498-6.55449929884406i</v>
      </c>
      <c r="S378" t="str">
        <f t="shared" si="121"/>
        <v>0.0329584207468951i</v>
      </c>
      <c r="T378" t="str">
        <f t="shared" si="122"/>
        <v>0.216025945676531-0.0109748125094339i</v>
      </c>
      <c r="U378" t="str">
        <f t="shared" si="123"/>
        <v>0.0000499999999999999-0.00582387818691068i</v>
      </c>
      <c r="V378" t="str">
        <f t="shared" si="124"/>
        <v>0.00002-0.0652274356933997i</v>
      </c>
      <c r="W378" t="str">
        <f t="shared" si="125"/>
        <v>0.0000422735552046086-0.00534653869612741i</v>
      </c>
      <c r="X378" t="str">
        <f t="shared" si="126"/>
        <v>0.000258254601856394-0.0053343699763853i</v>
      </c>
      <c r="Y378" t="str">
        <f t="shared" si="127"/>
        <v>0.009+0.122647777196146i</v>
      </c>
      <c r="Z378" t="str">
        <f t="shared" si="128"/>
        <v>-0.540203936093249-0.0690492330887522i</v>
      </c>
      <c r="AA378" t="str">
        <f t="shared" si="129"/>
        <v>8.02266359550365-101.656958232468i</v>
      </c>
      <c r="AB378" t="str">
        <f t="shared" si="130"/>
        <v>0.722045838319177-0.0366822497823273i</v>
      </c>
      <c r="AC378" t="str">
        <f t="shared" si="131"/>
        <v>3.86005018319671-1.73564052668856i</v>
      </c>
      <c r="AD378" t="str">
        <f t="shared" si="132"/>
        <v>0.159152024693981+0.0620583782106951i</v>
      </c>
      <c r="AE378" t="str">
        <f t="shared" si="133"/>
        <v>-0.081689466754718-0.0445135054266224i</v>
      </c>
      <c r="AF378" t="str">
        <f t="shared" si="134"/>
        <v>-3.62477921427232-1.18986924775409i</v>
      </c>
      <c r="AG378" t="str">
        <f t="shared" si="135"/>
        <v>1.02745947060138-0.0567653547916477i</v>
      </c>
      <c r="AH378" t="str">
        <f t="shared" si="136"/>
        <v>0.222062368178885+0.263910032907211i</v>
      </c>
      <c r="AI378">
        <f t="shared" si="137"/>
        <v>-9.2459831130337342</v>
      </c>
      <c r="AJ378">
        <f t="shared" si="138"/>
        <v>49.921667119765544</v>
      </c>
      <c r="AK378"/>
      <c r="AL378"/>
      <c r="AM378"/>
      <c r="AN378"/>
    </row>
    <row r="379" spans="1:40" x14ac:dyDescent="0.35">
      <c r="A379"/>
      <c r="B379">
        <f t="shared" si="139"/>
        <v>24500</v>
      </c>
      <c r="C379" s="237" t="str">
        <f t="shared" si="107"/>
        <v>-0.0000537265028082139+0.0421798179526866i</v>
      </c>
      <c r="D379" s="208" t="str">
        <f t="shared" si="108"/>
        <v>-2.51407310537398+0.323378604303931i</v>
      </c>
      <c r="E379" t="str">
        <f t="shared" si="109"/>
        <v>20500</v>
      </c>
      <c r="F379" t="str">
        <f t="shared" si="110"/>
        <v>0.327868852459016</v>
      </c>
      <c r="G379" t="str">
        <f t="shared" si="105"/>
        <v>0.327868852459016</v>
      </c>
      <c r="H379" t="str">
        <f t="shared" si="111"/>
        <v>1.11595416414371+1.51786733607021i</v>
      </c>
      <c r="I379" t="str">
        <f t="shared" si="112"/>
        <v>96.2112750161874i</v>
      </c>
      <c r="J379" t="str">
        <f t="shared" si="106"/>
        <v>-11.5297465383095+21.0479482127413i</v>
      </c>
      <c r="K379" t="str">
        <f t="shared" si="113"/>
        <v>3.51600970210986-1.92601674433158i</v>
      </c>
      <c r="L379" t="str">
        <f t="shared" si="114"/>
        <v>0.547953294562515-0.276523194307123i</v>
      </c>
      <c r="M379" t="str">
        <f t="shared" si="115"/>
        <v>4.06396299667237-2.2025399386387i</v>
      </c>
      <c r="N379" t="str">
        <f t="shared" si="116"/>
        <v>-0.305595726569737i</v>
      </c>
      <c r="O379" t="str">
        <f t="shared" si="117"/>
        <v>0.953667890699688-0.300861353863216i</v>
      </c>
      <c r="P379" t="str">
        <f t="shared" si="118"/>
        <v>0.046332109300312+0.300861353863216i</v>
      </c>
      <c r="Q379" t="str">
        <f t="shared" si="119"/>
        <v>-0.046332109300312+0.004734372706521i</v>
      </c>
      <c r="R379" t="str">
        <f t="shared" si="120"/>
        <v>-0.33298680724242-6.52760778825624i</v>
      </c>
      <c r="S379" t="str">
        <f t="shared" si="121"/>
        <v>0.0330934962417593i</v>
      </c>
      <c r="T379" t="str">
        <f t="shared" si="122"/>
        <v>0.216021363808337-0.0110196976540325i</v>
      </c>
      <c r="U379" t="str">
        <f t="shared" si="123"/>
        <v>0.0000499999999999999-0.00580010725553554i</v>
      </c>
      <c r="V379" t="str">
        <f t="shared" si="124"/>
        <v>0.00002-0.064961201261998i</v>
      </c>
      <c r="W379" t="str">
        <f t="shared" si="125"/>
        <v>0.0000422735549814826-0.00532471631475705i</v>
      </c>
      <c r="X379" t="str">
        <f t="shared" si="126"/>
        <v>0.000256497853905649-0.00531266810510078i</v>
      </c>
      <c r="Y379" t="str">
        <f t="shared" si="127"/>
        <v>0.009+0.12315043202072i</v>
      </c>
      <c r="Z379" t="str">
        <f t="shared" si="128"/>
        <v>-0.535658019742496-0.0681979298486704i</v>
      </c>
      <c r="AA379" t="str">
        <f t="shared" si="129"/>
        <v>7.95037036013538-101.210401636303i</v>
      </c>
      <c r="AB379" t="str">
        <f t="shared" si="130"/>
        <v>0.722030523867707-0.0368322740387113i</v>
      </c>
      <c r="AC379" t="str">
        <f t="shared" si="131"/>
        <v>3.85318077686518-1.73998606451147i</v>
      </c>
      <c r="AD379" t="str">
        <f t="shared" si="132"/>
        <v>0.159232048055621+0.0623457046303267i</v>
      </c>
      <c r="AE379" t="str">
        <f t="shared" si="133"/>
        <v>-0.0810420755502711-0.0442552727246888i</v>
      </c>
      <c r="AF379" t="str">
        <f t="shared" si="134"/>
        <v>-3.63002726951769-1.19448873176628i</v>
      </c>
      <c r="AG379" t="str">
        <f t="shared" si="135"/>
        <v>1.02742507497147-0.056545370503559i</v>
      </c>
      <c r="AH379" t="str">
        <f t="shared" si="136"/>
        <v>0.220422346635673+0.262710695589736i</v>
      </c>
      <c r="AI379">
        <f t="shared" si="137"/>
        <v>-9.2958189314228825</v>
      </c>
      <c r="AJ379">
        <f t="shared" si="138"/>
        <v>50.002316719600671</v>
      </c>
      <c r="AK379"/>
      <c r="AL379"/>
      <c r="AM379"/>
      <c r="AN379"/>
    </row>
    <row r="380" spans="1:40" x14ac:dyDescent="0.35">
      <c r="A380"/>
      <c r="B380">
        <f t="shared" si="139"/>
        <v>24600</v>
      </c>
      <c r="C380" s="237" t="str">
        <f t="shared" si="107"/>
        <v>-0.0000532905904804538+0.0420083558310681i</v>
      </c>
      <c r="D380" s="208" t="str">
        <f t="shared" si="108"/>
        <v>-2.51406976337947+0.322064061371522i</v>
      </c>
      <c r="E380" t="str">
        <f t="shared" si="109"/>
        <v>20500</v>
      </c>
      <c r="F380" t="str">
        <f t="shared" si="110"/>
        <v>0.327868852459016</v>
      </c>
      <c r="G380" t="str">
        <f t="shared" si="105"/>
        <v>0.327868852459016</v>
      </c>
      <c r="H380" t="str">
        <f t="shared" si="111"/>
        <v>1.1212068927079+1.52113703908541i</v>
      </c>
      <c r="I380" t="str">
        <f t="shared" si="112"/>
        <v>96.6039740978861i</v>
      </c>
      <c r="J380" t="str">
        <f t="shared" si="106"/>
        <v>-11.6322389256532+21.1338582054463i</v>
      </c>
      <c r="K380" t="str">
        <f t="shared" si="113"/>
        <v>3.50823677567948-1.93096064077643i</v>
      </c>
      <c r="L380" t="str">
        <f t="shared" si="114"/>
        <v>0.547045015561021-0.277191628928516i</v>
      </c>
      <c r="M380" t="str">
        <f t="shared" si="115"/>
        <v>4.0552817912405-2.20815226970495i</v>
      </c>
      <c r="N380" t="str">
        <f t="shared" si="116"/>
        <v>-0.30684305606594i</v>
      </c>
      <c r="O380" t="str">
        <f t="shared" si="117"/>
        <v>0.953291875683181-0.302050657599753i</v>
      </c>
      <c r="P380" t="str">
        <f t="shared" si="118"/>
        <v>0.046708124316819+0.302050657599753i</v>
      </c>
      <c r="Q380" t="str">
        <f t="shared" si="119"/>
        <v>-0.046708124316819+0.00479239846618695i</v>
      </c>
      <c r="R380" t="str">
        <f t="shared" si="120"/>
        <v>-0.332983967384043-6.50093434269999i</v>
      </c>
      <c r="S380" t="str">
        <f t="shared" si="121"/>
        <v>0.0332285717366238i</v>
      </c>
      <c r="T380" t="str">
        <f t="shared" si="122"/>
        <v>0.216016763161488-0.0110645816473663i</v>
      </c>
      <c r="U380" t="str">
        <f t="shared" si="123"/>
        <v>0.00005-0.00577652958376507i</v>
      </c>
      <c r="V380" t="str">
        <f t="shared" si="124"/>
        <v>0.00002-0.0646971313381688i</v>
      </c>
      <c r="W380" t="str">
        <f t="shared" si="125"/>
        <v>0.0000422735547574442-0.00530307135204015i</v>
      </c>
      <c r="X380" t="str">
        <f t="shared" si="126"/>
        <v>0.000254762440132391-0.00529114181589528i</v>
      </c>
      <c r="Y380" t="str">
        <f t="shared" si="127"/>
        <v>0.009+0.123653086845294i</v>
      </c>
      <c r="Z380" t="str">
        <f t="shared" si="128"/>
        <v>-0.531169795441086-0.0673611738282038i</v>
      </c>
      <c r="AA380" t="str">
        <f t="shared" si="129"/>
        <v>7.87907543628667-100.767869483953i</v>
      </c>
      <c r="AB380" t="str">
        <f t="shared" si="130"/>
        <v>0.722015146650399-0.0369822944471041i</v>
      </c>
      <c r="AC380" t="str">
        <f t="shared" si="131"/>
        <v>3.84631233978893-1.74429301010707i</v>
      </c>
      <c r="AD380" t="str">
        <f t="shared" si="132"/>
        <v>0.159312397165351+0.0626327726585614i</v>
      </c>
      <c r="AE380" t="str">
        <f t="shared" si="133"/>
        <v>-0.0804029163271528-0.0440001071193992i</v>
      </c>
      <c r="AF380" t="str">
        <f t="shared" si="134"/>
        <v>-3.63527665608737-1.19907297771389i</v>
      </c>
      <c r="AG380" t="str">
        <f t="shared" si="135"/>
        <v>1.02739111175028-0.0563274986651069i</v>
      </c>
      <c r="AH380" t="str">
        <f t="shared" si="136"/>
        <v>0.218803315756147+0.261522770614798i</v>
      </c>
      <c r="AI380">
        <f t="shared" si="137"/>
        <v>-9.3453587400972857</v>
      </c>
      <c r="AJ380">
        <f t="shared" si="138"/>
        <v>50.082424903022158</v>
      </c>
      <c r="AK380"/>
      <c r="AL380"/>
      <c r="AM380"/>
      <c r="AN380"/>
    </row>
    <row r="381" spans="1:40" x14ac:dyDescent="0.35">
      <c r="A381"/>
      <c r="B381">
        <f t="shared" si="139"/>
        <v>24700</v>
      </c>
      <c r="C381" s="237" t="str">
        <f t="shared" si="107"/>
        <v>-0.0000528599618982877+0.0418382820600337i</v>
      </c>
      <c r="D381" s="208" t="str">
        <f t="shared" si="108"/>
        <v>-2.51406646189367+0.320760162460258i</v>
      </c>
      <c r="E381" t="str">
        <f t="shared" si="109"/>
        <v>20500</v>
      </c>
      <c r="F381" t="str">
        <f t="shared" si="110"/>
        <v>0.327868852459016</v>
      </c>
      <c r="G381" t="str">
        <f t="shared" si="105"/>
        <v>0.327868852459016</v>
      </c>
      <c r="H381" t="str">
        <f t="shared" si="111"/>
        <v>1.12646078112206+1.52438234282785i</v>
      </c>
      <c r="I381" t="str">
        <f t="shared" si="112"/>
        <v>96.9966731795849i</v>
      </c>
      <c r="J381" t="str">
        <f t="shared" si="106"/>
        <v>-11.7351487972632+21.2197681981515i</v>
      </c>
      <c r="K381" t="str">
        <f t="shared" si="113"/>
        <v>3.50046589385942-1.93585941847205i</v>
      </c>
      <c r="L381" t="str">
        <f t="shared" si="114"/>
        <v>0.54613606133646-0.277855978299396i</v>
      </c>
      <c r="M381" t="str">
        <f t="shared" si="115"/>
        <v>4.04660195519588-2.21371539677145i</v>
      </c>
      <c r="N381" t="str">
        <f t="shared" si="116"/>
        <v>-0.308090385562143i</v>
      </c>
      <c r="O381" t="str">
        <f t="shared" si="117"/>
        <v>0.952914377505935-0.303239491396613i</v>
      </c>
      <c r="P381" t="str">
        <f t="shared" si="118"/>
        <v>0.047085622494065+0.303239491396613i</v>
      </c>
      <c r="Q381" t="str">
        <f t="shared" si="119"/>
        <v>-0.047085622494065+0.00485089416553003i</v>
      </c>
      <c r="R381" t="str">
        <f t="shared" si="120"/>
        <v>-0.332981115871367-6.47447631359766i</v>
      </c>
      <c r="S381" t="str">
        <f t="shared" si="121"/>
        <v>0.033363647231488i</v>
      </c>
      <c r="T381" t="str">
        <f t="shared" si="122"/>
        <v>0.216012143735497-0.0111094644846795i</v>
      </c>
      <c r="U381" t="str">
        <f t="shared" si="123"/>
        <v>0.0000500000000000001-0.00575314282431664i</v>
      </c>
      <c r="V381" t="str">
        <f t="shared" si="124"/>
        <v>0.00002-0.0644351996323462i</v>
      </c>
      <c r="W381" t="str">
        <f t="shared" si="125"/>
        <v>0.0000422735545324933-0.00528160165309432i</v>
      </c>
      <c r="X381" t="str">
        <f t="shared" si="126"/>
        <v>0.00025304801666608-0.00526978898994754i</v>
      </c>
      <c r="Y381" t="str">
        <f t="shared" si="127"/>
        <v>0.009+0.124155741669869i</v>
      </c>
      <c r="Z381" t="str">
        <f t="shared" si="128"/>
        <v>-0.526738282717554-0.0665386502263421i</v>
      </c>
      <c r="AA381" t="str">
        <f t="shared" si="129"/>
        <v>7.80876014559175-100.329306352413i</v>
      </c>
      <c r="AB381" t="str">
        <f t="shared" si="130"/>
        <v>0.721999706665624-0.0371323109916097i</v>
      </c>
      <c r="AC381" t="str">
        <f t="shared" si="131"/>
        <v>3.83944505608413-1.74856154936975i</v>
      </c>
      <c r="AD381" t="str">
        <f t="shared" si="132"/>
        <v>0.15939307178741+0.0629195839614832i</v>
      </c>
      <c r="AE381" t="str">
        <f t="shared" si="133"/>
        <v>-0.0797718487207765-0.0437479534573395i</v>
      </c>
      <c r="AF381" t="str">
        <f t="shared" si="134"/>
        <v>-3.64052724301573-1.20362218036759i</v>
      </c>
      <c r="AG381" t="str">
        <f t="shared" si="135"/>
        <v>1.02735757254229-0.056111710052508i</v>
      </c>
      <c r="AH381" t="str">
        <f t="shared" si="136"/>
        <v>0.217204918011685+0.260346085342475i</v>
      </c>
      <c r="AI381">
        <f t="shared" si="137"/>
        <v>-9.3946057172224755</v>
      </c>
      <c r="AJ381">
        <f t="shared" si="138"/>
        <v>50.161993958139647</v>
      </c>
      <c r="AK381"/>
      <c r="AL381"/>
      <c r="AM381"/>
      <c r="AN381"/>
    </row>
    <row r="382" spans="1:40" x14ac:dyDescent="0.35">
      <c r="A382"/>
      <c r="B382">
        <f t="shared" si="139"/>
        <v>24800</v>
      </c>
      <c r="C382" s="237" t="str">
        <f t="shared" si="107"/>
        <v>-0.0000524345320122901+0.0416695798451275i</v>
      </c>
      <c r="D382" s="208" t="str">
        <f t="shared" si="108"/>
        <v>-2.51406320026455+0.319466778812644i</v>
      </c>
      <c r="E382" t="str">
        <f t="shared" si="109"/>
        <v>20500</v>
      </c>
      <c r="F382" t="str">
        <f t="shared" si="110"/>
        <v>0.327868852459016</v>
      </c>
      <c r="G382" t="str">
        <f t="shared" si="105"/>
        <v>0.327868852459016</v>
      </c>
      <c r="H382" t="str">
        <f t="shared" si="111"/>
        <v>1.13171570002986+1.52760331185171i</v>
      </c>
      <c r="I382" t="str">
        <f t="shared" si="112"/>
        <v>97.3893722612836i</v>
      </c>
      <c r="J382" t="str">
        <f t="shared" si="106"/>
        <v>-11.8384761531393+21.3056781908565i</v>
      </c>
      <c r="K382" t="str">
        <f t="shared" si="113"/>
        <v>3.49269726691265-1.94071331285878i</v>
      </c>
      <c r="L382" t="str">
        <f t="shared" si="114"/>
        <v>0.545226453599242-0.278516249337579i</v>
      </c>
      <c r="M382" t="str">
        <f t="shared" si="115"/>
        <v>4.03792372051189-2.21922956219636i</v>
      </c>
      <c r="N382" t="str">
        <f t="shared" si="116"/>
        <v>-0.309337715058346i</v>
      </c>
      <c r="O382" t="str">
        <f t="shared" si="117"/>
        <v>0.952535396755274-0.304427853404172i</v>
      </c>
      <c r="P382" t="str">
        <f t="shared" si="118"/>
        <v>0.047464603244726+0.304427853404172i</v>
      </c>
      <c r="Q382" t="str">
        <f t="shared" si="119"/>
        <v>-0.047464603244726+0.00490986165417401i</v>
      </c>
      <c r="R382" t="str">
        <f t="shared" si="120"/>
        <v>-0.332978252703353-6.44823109509089i</v>
      </c>
      <c r="S382" t="str">
        <f t="shared" si="121"/>
        <v>0.0334987227263523i</v>
      </c>
      <c r="T382" t="str">
        <f t="shared" si="122"/>
        <v>0.216007505529893-0.0111543461612149i</v>
      </c>
      <c r="U382" t="str">
        <f t="shared" si="123"/>
        <v>0.0000500000000000001-0.00572994466776698i</v>
      </c>
      <c r="V382" t="str">
        <f t="shared" si="124"/>
        <v>0.00002-0.0641753802789899i</v>
      </c>
      <c r="W382" t="str">
        <f t="shared" si="125"/>
        <v>0.0000422735543066295-0.00526030509779323i</v>
      </c>
      <c r="X382" t="str">
        <f t="shared" si="126"/>
        <v>0.000251354246532951-0.00524860754233591i</v>
      </c>
      <c r="Y382" t="str">
        <f t="shared" si="127"/>
        <v>0.009+0.124658396494443i</v>
      </c>
      <c r="Z382" t="str">
        <f t="shared" si="128"/>
        <v>-0.522362521994826-0.0657300524802864i</v>
      </c>
      <c r="AA382" t="str">
        <f t="shared" si="129"/>
        <v>7.73940625137246-99.8946578483191i</v>
      </c>
      <c r="AB382" t="str">
        <f t="shared" si="130"/>
        <v>0.721984203911808-0.0372823236563277i</v>
      </c>
      <c r="AC382" t="str">
        <f t="shared" si="131"/>
        <v>3.83257910800489-1.75279186780758i</v>
      </c>
      <c r="AD382" t="str">
        <f t="shared" si="132"/>
        <v>0.159474071688262+0.0632061401730919i</v>
      </c>
      <c r="AE382" t="str">
        <f t="shared" si="133"/>
        <v>-0.0791487353692106-0.0434987578876892i</v>
      </c>
      <c r="AF382" t="str">
        <f t="shared" si="134"/>
        <v>-3.64577890029441-1.20813653303907i</v>
      </c>
      <c r="AG382" t="str">
        <f t="shared" si="135"/>
        <v>1.02732444915337-0.0558979759867593i</v>
      </c>
      <c r="AH382" t="str">
        <f t="shared" si="136"/>
        <v>0.215626803490976+0.259180470728996i</v>
      </c>
      <c r="AI382">
        <f t="shared" si="137"/>
        <v>-9.443562994822754</v>
      </c>
      <c r="AJ382">
        <f t="shared" si="138"/>
        <v>50.24102619374171</v>
      </c>
      <c r="AK382"/>
      <c r="AL382"/>
      <c r="AM382"/>
      <c r="AN382"/>
    </row>
    <row r="383" spans="1:40" x14ac:dyDescent="0.35">
      <c r="A383"/>
      <c r="B383">
        <f t="shared" si="139"/>
        <v>24900</v>
      </c>
      <c r="C383" s="237" t="str">
        <f t="shared" si="107"/>
        <v>-0.0000520142174774112+0.041502232661681i</v>
      </c>
      <c r="D383" s="208" t="str">
        <f t="shared" si="108"/>
        <v>-2.51405997785311+0.318183783739554i</v>
      </c>
      <c r="E383" t="str">
        <f t="shared" si="109"/>
        <v>20500</v>
      </c>
      <c r="F383" t="str">
        <f t="shared" si="110"/>
        <v>0.327868852459016</v>
      </c>
      <c r="G383" t="str">
        <f t="shared" si="105"/>
        <v>0.327868852459016</v>
      </c>
      <c r="H383" t="str">
        <f t="shared" si="111"/>
        <v>1.13697152101971+1.53080001135166i</v>
      </c>
      <c r="I383" t="str">
        <f t="shared" si="112"/>
        <v>97.7820713429823i</v>
      </c>
      <c r="J383" t="str">
        <f t="shared" si="106"/>
        <v>-11.9422209932816+21.3915881835616i</v>
      </c>
      <c r="K383" t="str">
        <f t="shared" si="113"/>
        <v>3.48493110284455-1.94552255865282i</v>
      </c>
      <c r="L383" t="str">
        <f t="shared" si="114"/>
        <v>0.544316213942016-0.279172449079355i</v>
      </c>
      <c r="M383" t="str">
        <f t="shared" si="115"/>
        <v>4.02924731678657-2.22469500773217i</v>
      </c>
      <c r="N383" t="str">
        <f t="shared" si="116"/>
        <v>-0.310585044554549i</v>
      </c>
      <c r="O383" t="str">
        <f t="shared" si="117"/>
        <v>0.952154934020829-0.30561574177354i</v>
      </c>
      <c r="P383" t="str">
        <f t="shared" si="118"/>
        <v>0.047845065979171+0.30561574177354i</v>
      </c>
      <c r="Q383" t="str">
        <f t="shared" si="119"/>
        <v>-0.047845065979171+0.00496930278100899i</v>
      </c>
      <c r="R383" t="str">
        <f t="shared" si="120"/>
        <v>-0.332975377878897-6.42219612318246i</v>
      </c>
      <c r="S383" t="str">
        <f t="shared" si="121"/>
        <v>0.0336337982212167i</v>
      </c>
      <c r="T383" t="str">
        <f t="shared" si="122"/>
        <v>0.216002848544199-0.0111992266722122i</v>
      </c>
      <c r="U383" t="str">
        <f t="shared" si="123"/>
        <v>0.0000500000000000001-0.00570693284179201i</v>
      </c>
      <c r="V383" t="str">
        <f t="shared" si="124"/>
        <v>0.00002-0.0639176478280703i</v>
      </c>
      <c r="W383" t="str">
        <f t="shared" si="125"/>
        <v>0.0000422735540798533-0.00523917960006892i</v>
      </c>
      <c r="X383" t="str">
        <f t="shared" si="126"/>
        <v>0.000249680799490815-0.00522759542136456i</v>
      </c>
      <c r="Y383" t="str">
        <f t="shared" si="127"/>
        <v>0.009+0.125161051319017i</v>
      </c>
      <c r="Z383" t="str">
        <f t="shared" si="128"/>
        <v>-0.518041574054952-0.0649350820125607i</v>
      </c>
      <c r="AA383" t="str">
        <f t="shared" si="129"/>
        <v>7.67099594601978-99.4638705839099i</v>
      </c>
      <c r="AB383" t="str">
        <f t="shared" si="130"/>
        <v>0.721968638387357-0.0374323324253474i</v>
      </c>
      <c r="AC383" t="str">
        <f t="shared" si="131"/>
        <v>3.82571467595187-1.75698415054544i</v>
      </c>
      <c r="AD383" t="str">
        <f t="shared" si="132"/>
        <v>0.159555396636549+0.0634924428959469i</v>
      </c>
      <c r="AE383" t="str">
        <f t="shared" si="133"/>
        <v>-0.0785334418359338-0.0432524678245514i</v>
      </c>
      <c r="AF383" t="str">
        <f t="shared" si="134"/>
        <v>-3.65103149887282-1.21261622761211i</v>
      </c>
      <c r="AG383" t="str">
        <f t="shared" si="135"/>
        <v>1.02729173358496-0.0556862683208712i</v>
      </c>
      <c r="AH383" t="str">
        <f t="shared" si="136"/>
        <v>0.214068629705143+0.258025761231169i</v>
      </c>
      <c r="AI383">
        <f t="shared" si="137"/>
        <v>-9.4922336596187513</v>
      </c>
      <c r="AJ383">
        <f t="shared" si="138"/>
        <v>50.319523937983043</v>
      </c>
      <c r="AK383"/>
      <c r="AL383"/>
      <c r="AM383"/>
      <c r="AN383"/>
    </row>
    <row r="384" spans="1:40" x14ac:dyDescent="0.35">
      <c r="A384"/>
      <c r="B384">
        <f t="shared" si="139"/>
        <v>25000</v>
      </c>
      <c r="C384" s="237" t="str">
        <f t="shared" si="107"/>
        <v>-0.0000515989366121575+0.0413362242494187i</v>
      </c>
      <c r="D384" s="208" t="str">
        <f t="shared" si="108"/>
        <v>-2.51405679403315+0.316911052578877i</v>
      </c>
      <c r="E384" t="str">
        <f t="shared" si="109"/>
        <v>20500</v>
      </c>
      <c r="F384" t="str">
        <f t="shared" si="110"/>
        <v>0.327868852459016</v>
      </c>
      <c r="G384" t="str">
        <f t="shared" si="105"/>
        <v>0.327868852459016</v>
      </c>
      <c r="H384" t="str">
        <f t="shared" si="111"/>
        <v>1.14222811662576+1.53397250715167i</v>
      </c>
      <c r="I384" t="str">
        <f t="shared" si="112"/>
        <v>98.174770424681i</v>
      </c>
      <c r="J384" t="str">
        <f t="shared" si="106"/>
        <v>-12.04638331769+21.4774981762666i</v>
      </c>
      <c r="K384" t="str">
        <f t="shared" si="113"/>
        <v>3.47716760741566-1.95028738985395i</v>
      </c>
      <c r="L384" t="str">
        <f t="shared" si="114"/>
        <v>0.5434053638392-0.279824584678038i</v>
      </c>
      <c r="M384" t="str">
        <f t="shared" si="115"/>
        <v>4.02057297125486-2.23011197453199i</v>
      </c>
      <c r="N384" t="str">
        <f t="shared" si="116"/>
        <v>-0.311832374050752i</v>
      </c>
      <c r="O384" t="str">
        <f t="shared" si="117"/>
        <v>0.951772989894534-0.306803154656563i</v>
      </c>
      <c r="P384" t="str">
        <f t="shared" si="118"/>
        <v>0.048227010105466+0.306803154656563i</v>
      </c>
      <c r="Q384" t="str">
        <f t="shared" si="119"/>
        <v>-0.048227010105466+0.00502921939418899i</v>
      </c>
      <c r="R384" t="str">
        <f t="shared" si="120"/>
        <v>-0.332972491396862-6.39636887489869i</v>
      </c>
      <c r="S384" t="str">
        <f t="shared" si="121"/>
        <v>0.0337688737160809i</v>
      </c>
      <c r="T384" t="str">
        <f t="shared" si="122"/>
        <v>0.215998172777924-0.0112441060129095i</v>
      </c>
      <c r="U384" t="str">
        <f t="shared" si="123"/>
        <v>0.0000500000000000001-0.00568410511042485i</v>
      </c>
      <c r="V384" t="str">
        <f t="shared" si="124"/>
        <v>0.00002-0.063661977236758i</v>
      </c>
      <c r="W384" t="str">
        <f t="shared" si="125"/>
        <v>0.0000422735538521645-0.00521822310723047i</v>
      </c>
      <c r="X384" t="str">
        <f t="shared" si="126"/>
        <v>0.000248027351868378-0.005206750607905i</v>
      </c>
      <c r="Y384" t="str">
        <f t="shared" si="127"/>
        <v>0.009+0.125663706143592i</v>
      </c>
      <c r="Z384" t="str">
        <f t="shared" si="128"/>
        <v>-0.51377451951975-0.0641534479870096i</v>
      </c>
      <c r="AA384" t="str">
        <f t="shared" si="129"/>
        <v>7.60351183879643-99.0368921536476i</v>
      </c>
      <c r="AB384" t="str">
        <f t="shared" si="130"/>
        <v>0.72195301009063-0.0375823372827524i</v>
      </c>
      <c r="AC384" t="str">
        <f t="shared" si="131"/>
        <v>3.81885193848131-1.76113858232815i</v>
      </c>
      <c r="AD384" t="str">
        <f t="shared" si="132"/>
        <v>0.159637046403025+0.0637784937017967i</v>
      </c>
      <c r="AE384" t="str">
        <f t="shared" si="133"/>
        <v>-0.0779258365348782-0.0430090319105503i</v>
      </c>
      <c r="AF384" t="str">
        <f t="shared" si="134"/>
        <v>-3.65628491065891-1.21706145457279i</v>
      </c>
      <c r="AG384" t="str">
        <f t="shared" si="135"/>
        <v>1.02725941802842-0.0554765594274441i</v>
      </c>
      <c r="AH384" t="str">
        <f t="shared" si="136"/>
        <v>0.212530061398586+0.256881794713835i</v>
      </c>
      <c r="AI384">
        <f t="shared" si="137"/>
        <v>-9.5406207538491632</v>
      </c>
      <c r="AJ384">
        <f t="shared" si="138"/>
        <v>50.397489537126276</v>
      </c>
      <c r="AK384"/>
      <c r="AL384"/>
      <c r="AM384"/>
      <c r="AN384"/>
    </row>
    <row r="385" spans="1:40" x14ac:dyDescent="0.35">
      <c r="A385"/>
      <c r="B385">
        <f t="shared" si="139"/>
        <v>25100</v>
      </c>
      <c r="C385" s="237" t="str">
        <f t="shared" si="107"/>
        <v>-0.0000511886093589031+0.0411715386071906i</v>
      </c>
      <c r="D385" s="208" t="str">
        <f t="shared" si="108"/>
        <v>-2.51405364819088+0.315648462655128i</v>
      </c>
      <c r="E385" t="str">
        <f t="shared" si="109"/>
        <v>20500</v>
      </c>
      <c r="F385" t="str">
        <f t="shared" si="110"/>
        <v>0.327868852459016</v>
      </c>
      <c r="G385" t="str">
        <f t="shared" si="105"/>
        <v>0.327868852459016</v>
      </c>
      <c r="H385" t="str">
        <f t="shared" si="111"/>
        <v>1.14748536032858+1.53712086569373i</v>
      </c>
      <c r="I385" t="str">
        <f t="shared" si="112"/>
        <v>98.5674695063798i</v>
      </c>
      <c r="J385" t="str">
        <f t="shared" si="106"/>
        <v>-12.1509631263646+21.5634081689717i</v>
      </c>
      <c r="K385" t="str">
        <f t="shared" si="113"/>
        <v>3.46940698415419-1.95500803975273i</v>
      </c>
      <c r="L385" t="str">
        <f t="shared" si="114"/>
        <v>0.542493924646522-0.28047266340251i</v>
      </c>
      <c r="M385" t="str">
        <f t="shared" si="115"/>
        <v>4.01190090880071-2.23548070315524i</v>
      </c>
      <c r="N385" t="str">
        <f t="shared" si="116"/>
        <v>-0.313079703546955i</v>
      </c>
      <c r="O385" t="str">
        <f t="shared" si="117"/>
        <v>0.951389564970631-0.307990090205828i</v>
      </c>
      <c r="P385" t="str">
        <f t="shared" si="118"/>
        <v>0.048610435029369+0.307990090205828i</v>
      </c>
      <c r="Q385" t="str">
        <f t="shared" si="119"/>
        <v>-0.048610435029369+0.00508961334112701i</v>
      </c>
      <c r="R385" t="str">
        <f t="shared" si="120"/>
        <v>-0.332969593256183-6.37074686747304i</v>
      </c>
      <c r="S385" t="str">
        <f t="shared" si="121"/>
        <v>0.0339039492109454i</v>
      </c>
      <c r="T385" t="str">
        <f t="shared" si="122"/>
        <v>0.215993478230595-0.0112889841785468i</v>
      </c>
      <c r="U385" t="str">
        <f t="shared" si="123"/>
        <v>0.0000499999999999999-0.00566145927333149i</v>
      </c>
      <c r="V385" t="str">
        <f t="shared" si="124"/>
        <v>0.00002-0.0634083438613127i</v>
      </c>
      <c r="W385" t="str">
        <f t="shared" si="125"/>
        <v>0.000042273553623563-0.00519743359929911i</v>
      </c>
      <c r="X385" t="str">
        <f t="shared" si="126"/>
        <v>0.000246393586409068-0.00518607111475349i</v>
      </c>
      <c r="Y385" t="str">
        <f t="shared" si="127"/>
        <v>0.009+0.126166360968166i</v>
      </c>
      <c r="Z385" t="str">
        <f t="shared" si="128"/>
        <v>-0.50956045834701-0.0633848670733693i</v>
      </c>
      <c r="AA385" t="str">
        <f t="shared" si="129"/>
        <v>7.536936944047-98.6136711115081i</v>
      </c>
      <c r="AB385" t="str">
        <f t="shared" si="130"/>
        <v>0.721937319020046-0.037732338212633i</v>
      </c>
      <c r="AC385" t="str">
        <f t="shared" si="131"/>
        <v>3.8119910723144-1.76525534752338i</v>
      </c>
      <c r="AD385" t="str">
        <f t="shared" si="132"/>
        <v>0.159719020760513+0.0640642941321974i</v>
      </c>
      <c r="AE385" t="str">
        <f t="shared" si="133"/>
        <v>-0.0773257906577441-0.042768399981674i</v>
      </c>
      <c r="AF385" t="str">
        <f t="shared" si="134"/>
        <v>-3.66153900851946-1.2214724030386i</v>
      </c>
      <c r="AG385" t="str">
        <f t="shared" si="135"/>
        <v>1.0272274948596-0.0552688221866102i</v>
      </c>
      <c r="AH385" t="str">
        <f t="shared" si="136"/>
        <v>0.21101077036551+0.255748412360336i</v>
      </c>
      <c r="AI385">
        <f t="shared" si="137"/>
        <v>-9.5887272760724578</v>
      </c>
      <c r="AJ385">
        <f t="shared" si="138"/>
        <v>50.474925354326849</v>
      </c>
      <c r="AK385"/>
      <c r="AL385"/>
      <c r="AM385"/>
      <c r="AN385"/>
    </row>
    <row r="386" spans="1:40" x14ac:dyDescent="0.35">
      <c r="A386"/>
      <c r="B386">
        <f t="shared" si="139"/>
        <v>25200</v>
      </c>
      <c r="C386" s="237" t="str">
        <f t="shared" si="107"/>
        <v>-0.0000507831572453064+0.0410081599878322i</v>
      </c>
      <c r="D386" s="208" t="str">
        <f t="shared" si="108"/>
        <v>-2.51405053972467+0.314395893240047i</v>
      </c>
      <c r="E386" t="str">
        <f t="shared" si="109"/>
        <v>20500</v>
      </c>
      <c r="F386" t="str">
        <f t="shared" si="110"/>
        <v>0.327868852459016</v>
      </c>
      <c r="G386" t="str">
        <f t="shared" si="105"/>
        <v>0.327868852459016</v>
      </c>
      <c r="H386" t="str">
        <f t="shared" si="111"/>
        <v>1.1527431265559+1.54024515402684i</v>
      </c>
      <c r="I386" t="str">
        <f t="shared" si="112"/>
        <v>98.9601685880785i</v>
      </c>
      <c r="J386" t="str">
        <f t="shared" si="106"/>
        <v>-12.2559604193054+21.6493181616768i</v>
      </c>
      <c r="K386" t="str">
        <f t="shared" si="113"/>
        <v>3.46164943436864-1.95968474093722i</v>
      </c>
      <c r="L386" t="str">
        <f t="shared" si="114"/>
        <v>0.541581917600587-0.281116692635771i</v>
      </c>
      <c r="M386" t="str">
        <f t="shared" si="115"/>
        <v>4.00323135196923-2.24080143357299i</v>
      </c>
      <c r="N386" t="str">
        <f t="shared" si="116"/>
        <v>-0.314327033043158i</v>
      </c>
      <c r="O386" t="str">
        <f t="shared" si="117"/>
        <v>0.951004659845662-0.309176546574665i</v>
      </c>
      <c r="P386" t="str">
        <f t="shared" si="118"/>
        <v>0.048995340154338+0.309176546574665i</v>
      </c>
      <c r="Q386" t="str">
        <f t="shared" si="119"/>
        <v>-0.048995340154338+0.00515048646849303i</v>
      </c>
      <c r="R386" t="str">
        <f t="shared" si="120"/>
        <v>-0.332966683455939-6.3453276575474i</v>
      </c>
      <c r="S386" t="str">
        <f t="shared" si="121"/>
        <v>0.0340390247058096i</v>
      </c>
      <c r="T386" t="str">
        <f t="shared" si="122"/>
        <v>0.215988764901713-0.0113338611643682i</v>
      </c>
      <c r="U386" t="str">
        <f t="shared" si="123"/>
        <v>0.0000499999999999999-0.00563899316510399i</v>
      </c>
      <c r="V386" t="str">
        <f t="shared" si="124"/>
        <v>0.00002-0.0631567234491646i</v>
      </c>
      <c r="W386" t="str">
        <f t="shared" si="125"/>
        <v>0.000042273553394049-0.00517680908835934i</v>
      </c>
      <c r="X386" t="str">
        <f t="shared" si="126"/>
        <v>0.00024477919211918-0.00516555498600393i</v>
      </c>
      <c r="Y386" t="str">
        <f t="shared" si="127"/>
        <v>0.009+0.12666901579274i</v>
      </c>
      <c r="Z386" t="str">
        <f t="shared" si="128"/>
        <v>-0.505398509341589-0.0626290632200451i</v>
      </c>
      <c r="AA386" t="str">
        <f t="shared" si="129"/>
        <v>7.47125466979649-98.1941569488876i</v>
      </c>
      <c r="AB386" t="str">
        <f t="shared" si="130"/>
        <v>0.721921565173936-0.037882335199093i</v>
      </c>
      <c r="AC386" t="str">
        <f t="shared" si="131"/>
        <v>3.80513225234578-1.76933463012383i</v>
      </c>
      <c r="AD386" t="str">
        <f t="shared" si="132"/>
        <v>0.159801319483842+0.0643498456991081i</v>
      </c>
      <c r="AE386" t="str">
        <f t="shared" si="133"/>
        <v>-0.0767331781034632-0.0425305230332907i</v>
      </c>
      <c r="AF386" t="str">
        <f t="shared" si="134"/>
        <v>-3.66679366628057-1.22584926078679i</v>
      </c>
      <c r="AG386" t="str">
        <f t="shared" si="135"/>
        <v>1.02719595663359-0.0550630299742971i</v>
      </c>
      <c r="AH386" t="str">
        <f t="shared" si="136"/>
        <v>0.209510435271855+0.254625458585816i</v>
      </c>
      <c r="AI386">
        <f t="shared" si="137"/>
        <v>-9.6365561819518835</v>
      </c>
      <c r="AJ386">
        <f t="shared" si="138"/>
        <v>50.551833768463801</v>
      </c>
      <c r="AK386"/>
      <c r="AL386"/>
      <c r="AM386"/>
      <c r="AN386"/>
    </row>
    <row r="387" spans="1:40" x14ac:dyDescent="0.35">
      <c r="A387"/>
      <c r="B387">
        <f t="shared" si="139"/>
        <v>25300</v>
      </c>
      <c r="C387" s="237" t="str">
        <f t="shared" si="107"/>
        <v>-0.0000503825033467846+0.0408460728931431i</v>
      </c>
      <c r="D387" s="208" t="str">
        <f t="shared" si="108"/>
        <v>-2.51404746804478+0.313153225514097i</v>
      </c>
      <c r="E387" t="str">
        <f t="shared" si="109"/>
        <v>20500</v>
      </c>
      <c r="F387" t="str">
        <f t="shared" si="110"/>
        <v>0.327868852459016</v>
      </c>
      <c r="G387" t="str">
        <f t="shared" si="105"/>
        <v>0.327868852459016</v>
      </c>
      <c r="H387" t="str">
        <f t="shared" si="111"/>
        <v>1.15800129068306+1.54334543979587i</v>
      </c>
      <c r="I387" t="str">
        <f t="shared" si="112"/>
        <v>99.3528676697772i</v>
      </c>
      <c r="J387" t="str">
        <f t="shared" si="106"/>
        <v>-12.3613751965123+21.7352281543818i</v>
      </c>
      <c r="K387" t="str">
        <f t="shared" si="113"/>
        <v>3.45389515716031-1.96431772529924i</v>
      </c>
      <c r="L387" t="str">
        <f t="shared" si="114"/>
        <v>0.540669363818454-0.281756679873495i</v>
      </c>
      <c r="M387" t="str">
        <f t="shared" si="115"/>
        <v>3.99456452097876-2.24607440517274i</v>
      </c>
      <c r="N387" t="str">
        <f t="shared" si="116"/>
        <v>-0.315574362539361i</v>
      </c>
      <c r="O387" t="str">
        <f t="shared" si="117"/>
        <v>0.950618275118477-0.310362521917149i</v>
      </c>
      <c r="P387" t="str">
        <f t="shared" si="118"/>
        <v>0.049381724881523+0.310362521917149i</v>
      </c>
      <c r="Q387" t="str">
        <f t="shared" si="119"/>
        <v>-0.049381724881523+0.00521184062221197i</v>
      </c>
      <c r="R387" t="str">
        <f t="shared" si="120"/>
        <v>-0.332963761995007-6.32010884039443i</v>
      </c>
      <c r="S387" t="str">
        <f t="shared" si="121"/>
        <v>0.034174100200674i</v>
      </c>
      <c r="T387" t="str">
        <f t="shared" si="122"/>
        <v>0.215984032790805-0.0113787369656107i</v>
      </c>
      <c r="U387" t="str">
        <f t="shared" si="123"/>
        <v>0.0000499999999999999-0.00561670465456999i</v>
      </c>
      <c r="V387" t="str">
        <f t="shared" si="124"/>
        <v>0.00002-0.0629070921311837i</v>
      </c>
      <c r="W387" t="str">
        <f t="shared" si="125"/>
        <v>0.0000422735531636225-0.0051563476179251i</v>
      </c>
      <c r="X387" t="str">
        <f t="shared" si="126"/>
        <v>0.000243183864120135-0.00514520029643461i</v>
      </c>
      <c r="Y387" t="str">
        <f t="shared" si="127"/>
        <v>0.009+0.127171670617315i</v>
      </c>
      <c r="Z387" t="str">
        <f t="shared" si="128"/>
        <v>-0.501287809680886-0.0618857674347722i</v>
      </c>
      <c r="AA387" t="str">
        <f t="shared" si="129"/>
        <v>7.40644880672547-97.7783000731246i</v>
      </c>
      <c r="AB387" t="str">
        <f t="shared" si="130"/>
        <v>0.72190574855072-0.0380323282262125i</v>
      </c>
      <c r="AC387" t="str">
        <f t="shared" si="131"/>
        <v>3.7982756516533-1.77337661374949i</v>
      </c>
      <c r="AD387" t="str">
        <f t="shared" si="132"/>
        <v>0.159883942349805+0.0646351498854862i</v>
      </c>
      <c r="AE387" t="str">
        <f t="shared" si="133"/>
        <v>-0.0761478754097539-0.0422953531873057i</v>
      </c>
      <c r="AF387" t="str">
        <f t="shared" si="134"/>
        <v>-3.67204875872784-1.23019221428177i</v>
      </c>
      <c r="AG387" t="str">
        <f t="shared" si="135"/>
        <v>1.0271647960796-0.0548591566508256i</v>
      </c>
      <c r="AH387" t="str">
        <f t="shared" si="136"/>
        <v>0.208028741482459+0.253512780953271i</v>
      </c>
      <c r="AI387">
        <f t="shared" si="137"/>
        <v>-9.6841103850235619</v>
      </c>
      <c r="AJ387">
        <f t="shared" si="138"/>
        <v>50.628217173015393</v>
      </c>
      <c r="AK387"/>
      <c r="AL387"/>
      <c r="AM387"/>
      <c r="AN387"/>
    </row>
    <row r="388" spans="1:40" x14ac:dyDescent="0.35">
      <c r="A388"/>
      <c r="B388">
        <f t="shared" si="139"/>
        <v>25400</v>
      </c>
      <c r="C388" s="237" t="str">
        <f t="shared" si="107"/>
        <v>-0.0000499865722500271+0.0406852620689873i</v>
      </c>
      <c r="D388" s="208" t="str">
        <f t="shared" si="108"/>
        <v>-2.51404443257304+0.311920342528903i</v>
      </c>
      <c r="E388" t="str">
        <f t="shared" si="109"/>
        <v>20500</v>
      </c>
      <c r="F388" t="str">
        <f t="shared" si="110"/>
        <v>0.327868852459016</v>
      </c>
      <c r="G388" t="str">
        <f t="shared" si="105"/>
        <v>0.327868852459016</v>
      </c>
      <c r="H388" t="str">
        <f t="shared" si="111"/>
        <v>1.1632597290335+1.54642179123062i</v>
      </c>
      <c r="I388" t="str">
        <f t="shared" si="112"/>
        <v>99.7455667514759i</v>
      </c>
      <c r="J388" t="str">
        <f t="shared" si="106"/>
        <v>-12.4672074579854+21.8211381470869i</v>
      </c>
      <c r="K388" t="str">
        <f t="shared" si="113"/>
        <v>3.44614434943574-1.96890722404024i</v>
      </c>
      <c r="L388" t="str">
        <f t="shared" si="114"/>
        <v>0.539756284297229-0.282392632722587i</v>
      </c>
      <c r="M388" t="str">
        <f t="shared" si="115"/>
        <v>3.98590063373297-2.25129985676283i</v>
      </c>
      <c r="N388" t="str">
        <f t="shared" si="116"/>
        <v>-0.316821692035564i</v>
      </c>
      <c r="O388" t="str">
        <f t="shared" si="117"/>
        <v>0.950230411390222-0.311548014388101i</v>
      </c>
      <c r="P388" t="str">
        <f t="shared" si="118"/>
        <v>0.049769588609778+0.311548014388101i</v>
      </c>
      <c r="Q388" t="str">
        <f t="shared" si="119"/>
        <v>-0.049769588609778+0.005273677647463i</v>
      </c>
      <c r="R388" t="str">
        <f t="shared" si="120"/>
        <v>-0.33296082887209-6.29508804915561i</v>
      </c>
      <c r="S388" t="str">
        <f t="shared" si="121"/>
        <v>0.0343091756955383i</v>
      </c>
      <c r="T388" t="str">
        <f t="shared" si="122"/>
        <v>0.215979281897363-0.0114236115775046i</v>
      </c>
      <c r="U388" t="str">
        <f t="shared" si="123"/>
        <v>0.0000499999999999999-0.00559459164411893i</v>
      </c>
      <c r="V388" t="str">
        <f t="shared" si="124"/>
        <v>0.00002-0.0626594264141322i</v>
      </c>
      <c r="W388" t="str">
        <f t="shared" si="125"/>
        <v>0.0000422735529322834-0.00513604726232108i</v>
      </c>
      <c r="X388" t="str">
        <f t="shared" si="126"/>
        <v>0.000241607303504858-0.00512500515091012i</v>
      </c>
      <c r="Y388" t="str">
        <f t="shared" si="127"/>
        <v>0.009+0.127674325441889i</v>
      </c>
      <c r="Z388" t="str">
        <f t="shared" si="128"/>
        <v>-0.497227514454371-0.0611547175728812i</v>
      </c>
      <c r="AA388" t="str">
        <f t="shared" si="129"/>
        <v>7.34250351750748-97.3660517866204i</v>
      </c>
      <c r="AB388" t="str">
        <f t="shared" si="130"/>
        <v>0.7218898691487-0.0381823172780494i</v>
      </c>
      <c r="AC388" t="str">
        <f t="shared" si="131"/>
        <v>3.79142144150627-1.77738148164898i</v>
      </c>
      <c r="AD388" t="str">
        <f t="shared" si="132"/>
        <v>0.159966889137102+0.0649202081458516i</v>
      </c>
      <c r="AE388" t="str">
        <f t="shared" si="133"/>
        <v>-0.075569761686707-0.0420628436604141i</v>
      </c>
      <c r="AF388" t="str">
        <f t="shared" si="134"/>
        <v>-3.67730416160654-1.23450144870172i</v>
      </c>
      <c r="AG388" t="str">
        <f t="shared" si="135"/>
        <v>1.02713400609609-0.0546571765498218i</v>
      </c>
      <c r="AH388" t="str">
        <f t="shared" si="136"/>
        <v>0.206565380893313+0.252410230092258i</v>
      </c>
      <c r="AI388">
        <f t="shared" si="137"/>
        <v>-9.7313927574473418</v>
      </c>
      <c r="AJ388">
        <f t="shared" si="138"/>
        <v>50.704077974974759</v>
      </c>
      <c r="AK388"/>
      <c r="AL388"/>
      <c r="AM388"/>
      <c r="AN388"/>
    </row>
    <row r="389" spans="1:40" x14ac:dyDescent="0.35">
      <c r="A389"/>
      <c r="B389">
        <f t="shared" si="139"/>
        <v>25500</v>
      </c>
      <c r="C389" s="237" t="str">
        <f t="shared" si="107"/>
        <v>-0.0000495952900175082+0.0405257125005085i</v>
      </c>
      <c r="D389" s="208" t="str">
        <f t="shared" si="108"/>
        <v>-2.51404143274259+0.310697129170565i</v>
      </c>
      <c r="E389" t="str">
        <f t="shared" si="109"/>
        <v>20500</v>
      </c>
      <c r="F389" t="str">
        <f t="shared" si="110"/>
        <v>0.327868852459016</v>
      </c>
      <c r="G389" t="str">
        <f t="shared" ref="G389:G452" si="140">IF($C$11=$C$7,$C$24,F389)</f>
        <v>0.327868852459016</v>
      </c>
      <c r="H389" t="str">
        <f t="shared" si="111"/>
        <v>1.16851831887902+1.54947427713485i</v>
      </c>
      <c r="I389" t="str">
        <f t="shared" si="112"/>
        <v>100.138265833175i</v>
      </c>
      <c r="J389" t="str">
        <f t="shared" ref="J389:J452" si="141">IMSUM(COMPLEX(0,2*PI()*B389*$C$113*$C$112),COMPLEX(0,2*PI()*B389*$C$113*$C$111),COMPLEX(0,2*PI()*B389*$C$28*10^-12*$C$111),COMPLEX(-1*2*PI()*B389*2*PI()*B389*$C$113*$C$112*$C$28*10^-12*$C$111,0),COMPLEX(1,0))</f>
        <v>-12.5734572037247+21.9070481397919i</v>
      </c>
      <c r="K389" t="str">
        <f t="shared" si="113"/>
        <v>3.43839720591929-1.9734534676767i</v>
      </c>
      <c r="L389" t="str">
        <f t="shared" si="114"/>
        <v>0.538842699913679-0.283024558899738i</v>
      </c>
      <c r="M389" t="str">
        <f t="shared" si="115"/>
        <v>3.97723990583297-2.25647802657644i</v>
      </c>
      <c r="N389" t="str">
        <f t="shared" si="116"/>
        <v>-0.318069021531767i</v>
      </c>
      <c r="O389" t="str">
        <f t="shared" si="117"/>
        <v>0.949841069264351-0.312733022143098i</v>
      </c>
      <c r="P389" t="str">
        <f t="shared" si="118"/>
        <v>0.050158930735649+0.312733022143098i</v>
      </c>
      <c r="Q389" t="str">
        <f t="shared" si="119"/>
        <v>-0.050158930735649+0.00533599938866902i</v>
      </c>
      <c r="R389" t="str">
        <f t="shared" si="120"/>
        <v>-0.33295788408633-6.27026295410055i</v>
      </c>
      <c r="S389" t="str">
        <f t="shared" si="121"/>
        <v>0.0344442511904026i</v>
      </c>
      <c r="T389" t="str">
        <f t="shared" si="122"/>
        <v>0.215974512220915-0.0114684849952945i</v>
      </c>
      <c r="U389" t="str">
        <f t="shared" si="123"/>
        <v>0.00005-0.00557265206904395i</v>
      </c>
      <c r="V389" t="str">
        <f t="shared" si="124"/>
        <v>0.00002-0.0624137031732925i</v>
      </c>
      <c r="W389" t="str">
        <f t="shared" si="125"/>
        <v>0.0000422735527000317-0.0051159061260787i</v>
      </c>
      <c r="X389" t="str">
        <f t="shared" si="126"/>
        <v>0.000240049217198024-0.00510496768379661i</v>
      </c>
      <c r="Y389" t="str">
        <f t="shared" si="127"/>
        <v>0.009+0.128176980266464i</v>
      </c>
      <c r="Z389" t="str">
        <f t="shared" si="128"/>
        <v>-0.493216796216488-0.0604356581328295i</v>
      </c>
      <c r="AA389" t="str">
        <f t="shared" si="129"/>
        <v>7.27940332649289-96.9573642665199i</v>
      </c>
      <c r="AB389" t="str">
        <f t="shared" si="130"/>
        <v>0.721873926966299-0.038332302338709i</v>
      </c>
      <c r="AC389" t="str">
        <f t="shared" si="131"/>
        <v>3.78456979137534-1.78134941670187i</v>
      </c>
      <c r="AD389" t="str">
        <f t="shared" si="132"/>
        <v>0.1600501596263+0.0652050219068525i</v>
      </c>
      <c r="AE389" t="str">
        <f t="shared" si="133"/>
        <v>-0.0749987185523148-0.0418329487334035i</v>
      </c>
      <c r="AF389" t="str">
        <f t="shared" si="134"/>
        <v>-3.68255975162161-1.23877714796429i</v>
      </c>
      <c r="AG389" t="str">
        <f t="shared" si="135"/>
        <v>1.02710357974602-0.0544570644674331i</v>
      </c>
      <c r="AH389" t="str">
        <f t="shared" si="136"/>
        <v>0.205120051768691+0.251317659620129i</v>
      </c>
      <c r="AI389">
        <f t="shared" si="137"/>
        <v>-9.7784061307422867</v>
      </c>
      <c r="AJ389">
        <f t="shared" si="138"/>
        <v>50.779418593806348</v>
      </c>
      <c r="AK389"/>
      <c r="AL389"/>
      <c r="AM389"/>
      <c r="AN389"/>
    </row>
    <row r="390" spans="1:40" x14ac:dyDescent="0.35">
      <c r="A390"/>
      <c r="B390">
        <f t="shared" si="139"/>
        <v>25600</v>
      </c>
      <c r="C390" s="237" t="str">
        <f t="shared" ref="C390:C453" si="142">IMPRODUCT(COMPLEX(-1,0),IMDIV(IMPRODUCT(G390,COMPLEX($C$100+$C$101,0)),COMPLEX($C$100,2*PI()*B390*$C$103*$C$102*(2*$C$100+$C$101))))</f>
        <v>-0.000049208584152962+0.0403674094074547i</v>
      </c>
      <c r="D390" s="208" t="str">
        <f t="shared" ref="D390:D453" si="143">IMPRODUCT(COMPLEX($C$106,0),IMSUB(C390,G390))</f>
        <v>-2.51403846799763+0.309483472123819i</v>
      </c>
      <c r="E390" t="str">
        <f t="shared" ref="E390:E453" si="144">IMDIV(COMPLEX($C$20*10^3,0),COMPLEX(1,2*PI()*B390*$C$20*1000*$C$29*10^-12))</f>
        <v>20500</v>
      </c>
      <c r="F390" t="str">
        <f t="shared" ref="F390:F453" si="145">IMDIV(COMPLEX($C$22*1000,0),IMSUM(COMPLEX($C$22*1000,0),E390))</f>
        <v>0.327868852459016</v>
      </c>
      <c r="G390" t="str">
        <f t="shared" si="140"/>
        <v>0.327868852459016</v>
      </c>
      <c r="H390" t="str">
        <f t="shared" ref="H390:H453" si="146">IMPRODUCT(COMPLEX($C$108,0),IMPRODUCT(COMPLEX(-1,0),D390),IMDIV(COMPLEX(0,2*PI()*B390*$C$109*$C$110),COMPLEX(1,2*PI()*B390*$C$109*$C$110)))</f>
        <v>1.17377693844+1.55250296687538i</v>
      </c>
      <c r="I390" t="str">
        <f t="shared" ref="I390:I453" si="147">COMPLEX(0,2*PI()*B390*$C$113*$C$112*$C$114)</f>
        <v>100.530964914873i</v>
      </c>
      <c r="J390" t="str">
        <f t="shared" si="141"/>
        <v>-12.6801244337301+21.992958132497i</v>
      </c>
      <c r="K390" t="str">
        <f t="shared" ref="K390:K453" si="148">IMDIV(I390,J390)</f>
        <v>3.43065391916547-1.97795668604508i</v>
      </c>
      <c r="L390" t="str">
        <f t="shared" ref="L390:L453" si="149">IMDIV(COMPLEX($C$117,0),COMPLEX(1,2*PI()*B390*$C$115*$C$116))</f>
        <v>0.537928631423856-0.283652466229995i</v>
      </c>
      <c r="M390" t="str">
        <f t="shared" ref="M390:M453" si="150">IMSUM(K390,L390)</f>
        <v>3.96858255058933-2.26160915227507i</v>
      </c>
      <c r="N390" t="str">
        <f t="shared" ref="N390:N453" si="151">COMPLEX(0,-2*PI()*B390*$C$43)</f>
        <v>-0.31931635102797i</v>
      </c>
      <c r="O390" t="str">
        <f t="shared" ref="O390:O453" si="152">IMEXP(N390)</f>
        <v>0.949450249346611-0.313917543338467i</v>
      </c>
      <c r="P390" t="str">
        <f t="shared" ref="P390:P453" si="153">IMSUB(COMPLEX(1,0),O390)</f>
        <v>0.050549750653389+0.313917543338467i</v>
      </c>
      <c r="Q390" t="str">
        <f t="shared" ref="Q390:Q453" si="154">IMSUM(COMPLEX(0,2*PI()*B390*$C$43),O390,COMPLEX(-1,0))</f>
        <v>-0.050549750653389+0.00539880768950302i</v>
      </c>
      <c r="R390" t="str">
        <f t="shared" ref="R390:R453" si="155">IMDIV(P390,Q390)</f>
        <v>-0.332954927636527-6.24563126189986i</v>
      </c>
      <c r="S390" t="str">
        <f t="shared" ref="S390:S453" si="156">IMDIV(COMPLEX(0,2*PI()*B390*$C$123),COMPLEX($C$124,0))</f>
        <v>0.034579326685267i</v>
      </c>
      <c r="T390" t="str">
        <f t="shared" ref="T390:T453" si="157">IMPRODUCT(R390,S390)</f>
        <v>0.215969723760952-0.0115133572142129i</v>
      </c>
      <c r="U390" t="str">
        <f t="shared" ref="U390:U453" si="158">IMDIV(COMPLEX(1,2*PI()*B390*$C$16*10^-3*$C$15*10^-6),COMPLEX(0,2*PI()*B390*$C$15*10^-6))</f>
        <v>0.00005-0.00555088389689925i</v>
      </c>
      <c r="V390" t="str">
        <f t="shared" ref="V390:V453" si="159">IMSUM(COMPLEX($C$18*10^-3,0),IMDIV(COMPLEX(1,0),COMPLEX(0,2*PI()*B390*($C$17*1*10^-6))))</f>
        <v>0.00002-0.0621698996452718i</v>
      </c>
      <c r="W390" t="str">
        <f t="shared" ref="W390:W453" si="160">IMDIV(IMPRODUCT(U390,V390),IMSUM(U390,V390))</f>
        <v>0.0000422735524668676-0.0050959223433461i</v>
      </c>
      <c r="X390" t="str">
        <f t="shared" ref="X390:X453" si="161">IMDIV(IMPRODUCT(COMPLEX($C$19,0),W390),IMSUM(COMPLEX($C$19,0),W390))</f>
        <v>0.000238509317820141-0.00508508605839106i</v>
      </c>
      <c r="Y390" t="str">
        <f t="shared" ref="Y390:Y453" si="162">COMPLEX($C$13*10^-3,2*PI()*B390*$C$12*0.000001)</f>
        <v>0.009+0.128679635091038i</v>
      </c>
      <c r="Z390" t="str">
        <f t="shared" ref="Z390:Z453" si="163">IMPRODUCT(COMPLEX($C$6,0),IMDIV(X390,IMSUM(X390,Y390)))</f>
        <v>-0.489254844552646-0.0597283400587513i</v>
      </c>
      <c r="AA390" t="str">
        <f t="shared" ref="AA390:AA453" si="164">IMDIV(COMPLEX($C$6,0),IMSUM(X390,Y390))</f>
        <v>7.21713310972871-96.5521905449542i</v>
      </c>
      <c r="AB390" t="str">
        <f t="shared" ref="AB390:AB453" si="165">IMPRODUCT(COMPLEX($C$119,0),T390)</f>
        <v>0.721857922001815-0.0384822833922566i</v>
      </c>
      <c r="AC390" t="str">
        <f t="shared" ref="AC390:AC453" si="166">IMSUM(COMPLEX(1,0),IMPRODUCT(AB390,M390))</f>
        <v>3.77772086894071-1.78528060141891i</v>
      </c>
      <c r="AD390" t="str">
        <f t="shared" ref="AD390:AD453" si="167">IMDIV(AB390,AC390)</f>
        <v>0.160133753599777+0.0654895925678046i</v>
      </c>
      <c r="AE390" t="str">
        <f t="shared" ref="AE390:AE453" si="168">IMPRODUCT(AD390,AA390,X390)</f>
        <v>-0.0744346300698916-0.0416056237214691i</v>
      </c>
      <c r="AF390" t="str">
        <f t="shared" ref="AF390:AF453" si="169">IMSUB(D390,H390)</f>
        <v>-3.68781540643763-1.24301949475156i</v>
      </c>
      <c r="AG390" t="str">
        <f t="shared" ref="AG390:AG453" si="170">IMSUM(COMPLEX(1,0),IMPRODUCT(AD390,AA390,COMPLEX($C$127,0)))</f>
        <v>1.02707351025218-0.054258795651838i</v>
      </c>
      <c r="AH390" t="str">
        <f t="shared" ref="AH390:AH453" si="171">IMDIV(IMPRODUCT(AE390,AF390),AG390)</f>
        <v>0.203692458583053+0.25023492606576i</v>
      </c>
      <c r="AI390">
        <f t="shared" ref="AI390:AI453" si="172">20*LOG10(IMABS(AH390))</f>
        <v>-9.8251532965049435</v>
      </c>
      <c r="AJ390">
        <f t="shared" ref="AJ390:AJ453" si="173">IMARGUMENT(AH390)*180/PI()</f>
        <v>50.854241460440505</v>
      </c>
      <c r="AK390"/>
      <c r="AL390"/>
      <c r="AM390"/>
      <c r="AN390"/>
    </row>
    <row r="391" spans="1:40" x14ac:dyDescent="0.35">
      <c r="A391"/>
      <c r="B391">
        <f t="shared" si="139"/>
        <v>25700</v>
      </c>
      <c r="C391" s="237" t="str">
        <f t="shared" si="142"/>
        <v>-0.0000488263835678022+0.0402103382396153i</v>
      </c>
      <c r="D391" s="208" t="str">
        <f t="shared" si="143"/>
        <v>-2.51403553779314+0.308279259837051i</v>
      </c>
      <c r="E391" t="str">
        <f t="shared" si="144"/>
        <v>20500</v>
      </c>
      <c r="F391" t="str">
        <f t="shared" si="145"/>
        <v>0.327868852459016</v>
      </c>
      <c r="G391" t="str">
        <f t="shared" si="140"/>
        <v>0.327868852459016</v>
      </c>
      <c r="H391" t="str">
        <f t="shared" si="146"/>
        <v>1.17903546688545+1.55550793037134i</v>
      </c>
      <c r="I391" t="str">
        <f t="shared" si="147"/>
        <v>100.923663996572i</v>
      </c>
      <c r="J391" t="str">
        <f t="shared" si="141"/>
        <v>-12.7872091480017+22.0788681252021i</v>
      </c>
      <c r="K391" t="str">
        <f t="shared" si="148"/>
        <v>3.42291467957154-1.98241710830663i</v>
      </c>
      <c r="L391" t="str">
        <f t="shared" si="149"/>
        <v>0.537014099462739-0.284276362645325i</v>
      </c>
      <c r="M391" t="str">
        <f t="shared" si="150"/>
        <v>3.95992877903428-2.26669347095195i</v>
      </c>
      <c r="N391" t="str">
        <f t="shared" si="151"/>
        <v>-0.320563680524173i</v>
      </c>
      <c r="O391" t="str">
        <f t="shared" si="152"/>
        <v>0.949057952245054-0.315101576131294i</v>
      </c>
      <c r="P391" t="str">
        <f t="shared" si="153"/>
        <v>0.050942047754946+0.315101576131294i</v>
      </c>
      <c r="Q391" t="str">
        <f t="shared" si="154"/>
        <v>-0.050942047754946+0.00546210439287897i</v>
      </c>
      <c r="R391" t="str">
        <f t="shared" si="155"/>
        <v>-0.332951959521572-6.22119071491869i</v>
      </c>
      <c r="S391" t="str">
        <f t="shared" si="156"/>
        <v>0.0347144021801312i</v>
      </c>
      <c r="T391" t="str">
        <f t="shared" si="157"/>
        <v>0.215964916516985-0.0115582282294946i</v>
      </c>
      <c r="U391" t="str">
        <f t="shared" si="158"/>
        <v>0.0000500000000000001-0.00552928512687241i</v>
      </c>
      <c r="V391" t="str">
        <f t="shared" si="159"/>
        <v>0.00002-0.0619279934209711i</v>
      </c>
      <c r="W391" t="str">
        <f t="shared" si="160"/>
        <v>0.0000422735522327908-0.00507609407731185i</v>
      </c>
      <c r="X391" t="str">
        <f t="shared" si="161"/>
        <v>0.000236987323555272-0.00506535846636334i</v>
      </c>
      <c r="Y391" t="str">
        <f t="shared" si="162"/>
        <v>0.009+0.129182289915612i</v>
      </c>
      <c r="Z391" t="str">
        <f t="shared" si="163"/>
        <v>-0.485340865657771-0.0590325205497317i</v>
      </c>
      <c r="AA391" t="str">
        <f t="shared" si="164"/>
        <v>7.15567808530048-96.1504844898165i</v>
      </c>
      <c r="AB391" t="str">
        <f t="shared" si="165"/>
        <v>0.721841854253613-0.0386322604227649i</v>
      </c>
      <c r="AC391" t="str">
        <f t="shared" si="166"/>
        <v>3.77087484010195-1.78917521794377i</v>
      </c>
      <c r="AD391" t="str">
        <f t="shared" si="167"/>
        <v>0.16021767084168+0.0657739215012333i</v>
      </c>
      <c r="AE391" t="str">
        <f t="shared" si="168"/>
        <v>-0.0738773826873147-0.0413808249455064i</v>
      </c>
      <c r="AF391" t="str">
        <f t="shared" si="169"/>
        <v>-3.69307100467859-1.24722867053429i</v>
      </c>
      <c r="AG391" t="str">
        <f t="shared" si="170"/>
        <v>1.02704379099284-0.0540623457930443i</v>
      </c>
      <c r="AH391" t="str">
        <f t="shared" si="171"/>
        <v>0.202282311867462+0.249161888795608i</v>
      </c>
      <c r="AI391">
        <f t="shared" si="172"/>
        <v>-9.8716370071140904</v>
      </c>
      <c r="AJ391">
        <f t="shared" si="173"/>
        <v>50.928549016310029</v>
      </c>
      <c r="AK391"/>
      <c r="AL391"/>
      <c r="AM391"/>
      <c r="AN391"/>
    </row>
    <row r="392" spans="1:40" x14ac:dyDescent="0.35">
      <c r="A392"/>
      <c r="B392">
        <f t="shared" si="139"/>
        <v>25800</v>
      </c>
      <c r="C392" s="237" t="str">
        <f t="shared" si="142"/>
        <v>-0.0000484486185484509+0.0400544846723633i</v>
      </c>
      <c r="D392" s="208" t="str">
        <f t="shared" si="143"/>
        <v>-2.51403264159466+0.307084382488119i</v>
      </c>
      <c r="E392" t="str">
        <f t="shared" si="144"/>
        <v>20500</v>
      </c>
      <c r="F392" t="str">
        <f t="shared" si="145"/>
        <v>0.327868852459016</v>
      </c>
      <c r="G392" t="str">
        <f t="shared" si="140"/>
        <v>0.327868852459016</v>
      </c>
      <c r="H392" t="str">
        <f t="shared" si="146"/>
        <v>1.18429378433305+1.55848923808338i</v>
      </c>
      <c r="I392" t="str">
        <f t="shared" si="147"/>
        <v>101.316363078271i</v>
      </c>
      <c r="J392" t="str">
        <f t="shared" si="141"/>
        <v>-12.8947113465395+22.1647781179072i</v>
      </c>
      <c r="K392" t="str">
        <f t="shared" si="148"/>
        <v>3.41517967538973-1.98683496295144i</v>
      </c>
      <c r="L392" t="str">
        <f t="shared" si="149"/>
        <v>0.536099124543895-0.284896256183189i</v>
      </c>
      <c r="M392" t="str">
        <f t="shared" si="150"/>
        <v>3.95127879993362-2.27173121913463i</v>
      </c>
      <c r="N392" t="str">
        <f t="shared" si="151"/>
        <v>-0.321811010020376i</v>
      </c>
      <c r="O392" t="str">
        <f t="shared" si="152"/>
        <v>0.948664178570026-0.316285118679425i</v>
      </c>
      <c r="P392" t="str">
        <f t="shared" si="153"/>
        <v>0.0513358214299739+0.316285118679425i</v>
      </c>
      <c r="Q392" t="str">
        <f t="shared" si="154"/>
        <v>-0.0513358214299739+0.00552589134095099i</v>
      </c>
      <c r="R392" t="str">
        <f t="shared" si="155"/>
        <v>-0.332948979740457-6.19693909052373i</v>
      </c>
      <c r="S392" t="str">
        <f t="shared" si="156"/>
        <v>0.0348494776749956i</v>
      </c>
      <c r="T392" t="str">
        <f t="shared" si="157"/>
        <v>0.215960090488514-0.0116030980363776i</v>
      </c>
      <c r="U392" t="str">
        <f t="shared" si="158"/>
        <v>0.0000500000000000001-0.00550785378917136i</v>
      </c>
      <c r="V392" t="str">
        <f t="shared" si="159"/>
        <v>0.00002-0.0616879624387192i</v>
      </c>
      <c r="W392" t="str">
        <f t="shared" si="160"/>
        <v>0.0000422735519978013-0.00505641951964226i</v>
      </c>
      <c r="X392" t="str">
        <f t="shared" si="161"/>
        <v>0.000235482958022363-0.0050457831272113i</v>
      </c>
      <c r="Y392" t="str">
        <f t="shared" si="162"/>
        <v>0.009+0.129684944740187i</v>
      </c>
      <c r="Z392" t="str">
        <f t="shared" si="163"/>
        <v>-0.481474081927036-0.0583479628755608i</v>
      </c>
      <c r="AA392" t="str">
        <f t="shared" si="164"/>
        <v>7.09502380398476-95.7522007860574i</v>
      </c>
      <c r="AB392" t="str">
        <f t="shared" si="165"/>
        <v>0.721825723720023-0.0387822334143173i</v>
      </c>
      <c r="AC392" t="str">
        <f t="shared" si="166"/>
        <v>3.7640318689866-1.79303344805329i</v>
      </c>
      <c r="AD392" t="str">
        <f t="shared" si="167"/>
        <v>0.160301911137886+0.0660580100533853i</v>
      </c>
      <c r="AE392" t="str">
        <f t="shared" si="168"/>
        <v>-0.0733268651780346-0.0411585097043354i</v>
      </c>
      <c r="AF392" t="str">
        <f t="shared" si="169"/>
        <v>-3.69832642592771-1.25140485559526i</v>
      </c>
      <c r="AG392" t="str">
        <f t="shared" si="170"/>
        <v>1.02701441549737-0.0538676910129653i</v>
      </c>
      <c r="AH392" t="str">
        <f t="shared" si="171"/>
        <v>0.200889328060512+0.248098409942071i</v>
      </c>
      <c r="AI392">
        <f t="shared" si="172"/>
        <v>-9.9178599764185762</v>
      </c>
      <c r="AJ392">
        <f t="shared" si="173"/>
        <v>51.002343712414103</v>
      </c>
      <c r="AK392"/>
      <c r="AL392"/>
      <c r="AM392"/>
      <c r="AN392"/>
    </row>
    <row r="393" spans="1:40" x14ac:dyDescent="0.35">
      <c r="A393"/>
      <c r="B393">
        <f t="shared" si="139"/>
        <v>25900</v>
      </c>
      <c r="C393" s="237" t="str">
        <f t="shared" si="142"/>
        <v>-0.0000480752207245435+0.039899834602299i</v>
      </c>
      <c r="D393" s="208" t="str">
        <f t="shared" si="143"/>
        <v>-2.51402977887802+0.305898731950959i</v>
      </c>
      <c r="E393" t="str">
        <f t="shared" si="144"/>
        <v>20500</v>
      </c>
      <c r="F393" t="str">
        <f t="shared" si="145"/>
        <v>0.327868852459016</v>
      </c>
      <c r="G393" t="str">
        <f t="shared" si="140"/>
        <v>0.327868852459016</v>
      </c>
      <c r="H393" t="str">
        <f t="shared" si="146"/>
        <v>1.18955177184893+1.56144696100295i</v>
      </c>
      <c r="I393" t="str">
        <f t="shared" si="147"/>
        <v>101.70906215997i</v>
      </c>
      <c r="J393" t="str">
        <f t="shared" si="141"/>
        <v>-13.0026310293434+22.2506881106122i</v>
      </c>
      <c r="K393" t="str">
        <f t="shared" si="148"/>
        <v>3.40744909273979-1.9912104778025i</v>
      </c>
      <c r="L393" t="str">
        <f t="shared" si="149"/>
        <v>0.53518372705915-0.285512154985112i</v>
      </c>
      <c r="M393" t="str">
        <f t="shared" si="150"/>
        <v>3.94263281979894-2.27672263278761i</v>
      </c>
      <c r="N393" t="str">
        <f t="shared" si="151"/>
        <v>-0.323058339516579i</v>
      </c>
      <c r="O393" t="str">
        <f t="shared" si="152"/>
        <v>0.948268928934174-0.317468169141467i</v>
      </c>
      <c r="P393" t="str">
        <f t="shared" si="153"/>
        <v>0.051731071065826+0.317468169141467i</v>
      </c>
      <c r="Q393" t="str">
        <f t="shared" si="154"/>
        <v>-0.051731071065826+0.00559017037511195i</v>
      </c>
      <c r="R393" t="str">
        <f t="shared" si="155"/>
        <v>-0.332945988291907-6.17287420040836i</v>
      </c>
      <c r="S393" t="str">
        <f t="shared" si="156"/>
        <v>0.0349845531698599i</v>
      </c>
      <c r="T393" t="str">
        <f t="shared" si="157"/>
        <v>0.215955245675043-0.0116479666300898i</v>
      </c>
      <c r="U393" t="str">
        <f t="shared" si="158"/>
        <v>0.0000500000000000001-0.00548658794442553i</v>
      </c>
      <c r="V393" t="str">
        <f t="shared" si="159"/>
        <v>0.00002-0.0614497849775659i</v>
      </c>
      <c r="W393" t="str">
        <f t="shared" si="160"/>
        <v>0.0000422735517618993-0.00503689688993156i</v>
      </c>
      <c r="X393" t="str">
        <f t="shared" si="161"/>
        <v>0.000233995950150006-0.0050263582877284i</v>
      </c>
      <c r="Y393" t="str">
        <f t="shared" si="162"/>
        <v>0.009+0.130187599564761i</v>
      </c>
      <c r="Z393" t="str">
        <f t="shared" si="163"/>
        <v>-0.47765373155839-0.0576744361987156i</v>
      </c>
      <c r="AA393" t="str">
        <f t="shared" si="164"/>
        <v>7.03515614020126-95.3572949174864i</v>
      </c>
      <c r="AB393" t="str">
        <f t="shared" si="165"/>
        <v>0.721809530399386-0.0389322023509636i</v>
      </c>
      <c r="AC393" t="str">
        <f t="shared" si="166"/>
        <v>3.75719211795957-1.79685547315804i</v>
      </c>
      <c r="AD393" t="str">
        <f t="shared" si="167"/>
        <v>0.160386474275951+0.0663418595447458i</v>
      </c>
      <c r="AE393" t="str">
        <f t="shared" si="168"/>
        <v>-0.072782968583784-0.0409386362478356i</v>
      </c>
      <c r="AF393" t="str">
        <f t="shared" si="169"/>
        <v>-3.70358155072695-1.25554822905199i</v>
      </c>
      <c r="AG393" t="str">
        <f t="shared" si="170"/>
        <v>1.02698537744215-0.0536748078557604i</v>
      </c>
      <c r="AH393" t="str">
        <f t="shared" si="171"/>
        <v>0.199513229363463+0.247044354334032i</v>
      </c>
      <c r="AI393">
        <f t="shared" si="172"/>
        <v>-9.9638248804120977</v>
      </c>
      <c r="AJ393">
        <f t="shared" si="173"/>
        <v>51.075628008425575</v>
      </c>
      <c r="AK393"/>
      <c r="AL393"/>
      <c r="AM393"/>
      <c r="AN393"/>
    </row>
    <row r="394" spans="1:40" x14ac:dyDescent="0.35">
      <c r="A394"/>
      <c r="B394">
        <f t="shared" si="139"/>
        <v>26000</v>
      </c>
      <c r="C394" s="237" t="str">
        <f t="shared" si="142"/>
        <v>-0.0000477061230379927+0.0397463741429968i</v>
      </c>
      <c r="D394" s="208" t="str">
        <f t="shared" si="143"/>
        <v>-2.51402694912908+0.304722201762976i</v>
      </c>
      <c r="E394" t="str">
        <f t="shared" si="144"/>
        <v>20500</v>
      </c>
      <c r="F394" t="str">
        <f t="shared" si="145"/>
        <v>0.327868852459016</v>
      </c>
      <c r="G394" t="str">
        <f t="shared" si="140"/>
        <v>0.327868852459016</v>
      </c>
      <c r="H394" t="str">
        <f t="shared" si="146"/>
        <v>1.19480931144748+1.56438117064175i</v>
      </c>
      <c r="I394" t="str">
        <f t="shared" si="147"/>
        <v>102.101761241668i</v>
      </c>
      <c r="J394" t="str">
        <f t="shared" si="141"/>
        <v>-13.1109681964135+22.3365981033173i</v>
      </c>
      <c r="K394" t="str">
        <f t="shared" si="148"/>
        <v>3.39972311562124-1.99554388001914i</v>
      </c>
      <c r="L394" t="str">
        <f t="shared" si="149"/>
        <v>0.534267927278279-0.286124067295271i</v>
      </c>
      <c r="M394" t="str">
        <f t="shared" si="150"/>
        <v>3.93399104289952-2.28166794731441i</v>
      </c>
      <c r="N394" t="str">
        <f t="shared" si="151"/>
        <v>-0.324305669012782i</v>
      </c>
      <c r="O394" t="str">
        <f t="shared" si="152"/>
        <v>0.947872203952438-0.318650725676796i</v>
      </c>
      <c r="P394" t="str">
        <f t="shared" si="153"/>
        <v>0.052127796047562+0.318650725676796i</v>
      </c>
      <c r="Q394" t="str">
        <f t="shared" si="154"/>
        <v>-0.052127796047562+0.00565494333598604i</v>
      </c>
      <c r="R394" t="str">
        <f t="shared" si="155"/>
        <v>-0.332942985175074-6.1489938899319i</v>
      </c>
      <c r="S394" t="str">
        <f t="shared" si="156"/>
        <v>0.0351196286647242i</v>
      </c>
      <c r="T394" t="str">
        <f t="shared" si="157"/>
        <v>0.215950382076066-0.0116928340058734i</v>
      </c>
      <c r="U394" t="str">
        <f t="shared" si="158"/>
        <v>0.0000499999999999999-0.00546548568310079i</v>
      </c>
      <c r="V394" t="str">
        <f t="shared" si="159"/>
        <v>0.00002-0.0612134396507291i</v>
      </c>
      <c r="W394" t="str">
        <f t="shared" si="160"/>
        <v>0.0000422735515250846-0.0050175244351648i</v>
      </c>
      <c r="X394" t="str">
        <f t="shared" si="161"/>
        <v>0.000232526034054555-0.00500708222148328i</v>
      </c>
      <c r="Y394" t="str">
        <f t="shared" si="162"/>
        <v>0.009+0.130690254389335i</v>
      </c>
      <c r="Z394" t="str">
        <f t="shared" si="163"/>
        <v>-0.473879068166419-0.0570117154023222i</v>
      </c>
      <c r="AA394" t="str">
        <f t="shared" si="164"/>
        <v>6.97606128325214-94.9657231490547i</v>
      </c>
      <c r="AB394" t="str">
        <f t="shared" si="165"/>
        <v>0.721793274290012-0.0390821672168014i</v>
      </c>
      <c r="AC394" t="str">
        <f t="shared" si="166"/>
        <v>3.75035574763187-1.80064147430264i</v>
      </c>
      <c r="AD394" t="str">
        <f t="shared" si="167"/>
        <v>0.160471360045072+0.0666254712705281i</v>
      </c>
      <c r="AE394" t="str">
        <f t="shared" si="168"/>
        <v>-0.0722455861589357-0.0407211637509396i</v>
      </c>
      <c r="AF394" t="str">
        <f t="shared" si="169"/>
        <v>-3.70883626057656-1.25965896887877i</v>
      </c>
      <c r="AG394" t="str">
        <f t="shared" si="170"/>
        <v>1.02695667064647-0.0534836732784375i</v>
      </c>
      <c r="AH394" t="str">
        <f t="shared" si="171"/>
        <v>0.19815374359956+0.245999589429528i</v>
      </c>
      <c r="AI394">
        <f t="shared" si="172"/>
        <v>-10.009534357892848</v>
      </c>
      <c r="AJ394">
        <f t="shared" si="173"/>
        <v>51.148404371826835</v>
      </c>
      <c r="AK394"/>
      <c r="AL394"/>
      <c r="AM394"/>
      <c r="AN394"/>
    </row>
    <row r="395" spans="1:40" x14ac:dyDescent="0.35">
      <c r="A395"/>
      <c r="B395">
        <f t="shared" si="139"/>
        <v>26100</v>
      </c>
      <c r="C395" s="237" t="str">
        <f t="shared" si="142"/>
        <v>-0.0000473412597128811+0.0395940896208489i</v>
      </c>
      <c r="D395" s="208" t="str">
        <f t="shared" si="143"/>
        <v>-2.51402415184359+0.303554687093175i</v>
      </c>
      <c r="E395" t="str">
        <f t="shared" si="144"/>
        <v>20500</v>
      </c>
      <c r="F395" t="str">
        <f t="shared" si="145"/>
        <v>0.327868852459016</v>
      </c>
      <c r="G395" t="str">
        <f t="shared" si="140"/>
        <v>0.327868852459016</v>
      </c>
      <c r="H395" t="str">
        <f t="shared" si="146"/>
        <v>1.200066286091+1.56729193902115i</v>
      </c>
      <c r="I395" t="str">
        <f t="shared" si="147"/>
        <v>102.494460323367i</v>
      </c>
      <c r="J395" t="str">
        <f t="shared" si="141"/>
        <v>-13.2197228477498+22.4225080960223i</v>
      </c>
      <c r="K395" t="str">
        <f t="shared" si="148"/>
        <v>3.39200192592599-1.99983539610048i</v>
      </c>
      <c r="L395" t="str">
        <f t="shared" si="149"/>
        <v>0.533351745348708-0.286732001459069i</v>
      </c>
      <c r="M395" t="str">
        <f t="shared" si="150"/>
        <v>3.9253536712747-2.28656739755955i</v>
      </c>
      <c r="N395" t="str">
        <f t="shared" si="151"/>
        <v>-0.325552998508985i</v>
      </c>
      <c r="O395" t="str">
        <f t="shared" si="152"/>
        <v>0.947474004242055-0.319832786445551i</v>
      </c>
      <c r="P395" t="str">
        <f t="shared" si="153"/>
        <v>0.052525995757945+0.319832786445551i</v>
      </c>
      <c r="Q395" t="str">
        <f t="shared" si="154"/>
        <v>-0.052525995757945+0.00572021206343398i</v>
      </c>
      <c r="R395" t="str">
        <f t="shared" si="155"/>
        <v>-0.332939970388495-6.12529603747495i</v>
      </c>
      <c r="S395" t="str">
        <f t="shared" si="156"/>
        <v>0.0352547041595886i</v>
      </c>
      <c r="T395" t="str">
        <f t="shared" si="157"/>
        <v>0.21594549969108-0.0117377001589486i</v>
      </c>
      <c r="U395" t="str">
        <f t="shared" si="158"/>
        <v>0.0000499999999999999-0.00544454512492799i</v>
      </c>
      <c r="V395" t="str">
        <f t="shared" si="159"/>
        <v>0.00002-0.0609789053991937i</v>
      </c>
      <c r="W395" t="str">
        <f t="shared" si="160"/>
        <v>0.0000422735512873575-0.00499830042919327i</v>
      </c>
      <c r="X395" t="str">
        <f t="shared" si="161"/>
        <v>0.000231072948921512-0.00498795322831158i</v>
      </c>
      <c r="Y395" t="str">
        <f t="shared" si="162"/>
        <v>0.009+0.13119290921391i</v>
      </c>
      <c r="Z395" t="str">
        <f t="shared" si="163"/>
        <v>-0.470149360407296-0.0563595809238931i</v>
      </c>
      <c r="AA395" t="str">
        <f t="shared" si="164"/>
        <v>6.91772572884-94.5774425096155i</v>
      </c>
      <c r="AB395" t="str">
        <f t="shared" si="165"/>
        <v>0.721776955390219-0.0392321279958545i</v>
      </c>
      <c r="AC395" t="str">
        <f t="shared" si="166"/>
        <v>3.74352291687027-1.80439163216551i</v>
      </c>
      <c r="AD395" t="str">
        <f t="shared" si="167"/>
        <v>0.160556568236042+0.0669088465011661i</v>
      </c>
      <c r="AE395" t="str">
        <f t="shared" si="168"/>
        <v>-0.0717146133164587-0.040506052288475i</v>
      </c>
      <c r="AF395" t="str">
        <f t="shared" si="169"/>
        <v>-3.71409043793459-1.26373725192797i</v>
      </c>
      <c r="AG395" t="str">
        <f t="shared" si="170"/>
        <v>1.02692828906866-0.0532942646417054i</v>
      </c>
      <c r="AH395" t="str">
        <f t="shared" si="171"/>
        <v>0.19681060407735+0.244963985250478i</v>
      </c>
      <c r="AI395">
        <f t="shared" si="172"/>
        <v>-10.054991011109099</v>
      </c>
      <c r="AJ395">
        <f t="shared" si="173"/>
        <v>51.220675277080971</v>
      </c>
      <c r="AK395"/>
      <c r="AL395"/>
      <c r="AM395"/>
      <c r="AN395"/>
    </row>
    <row r="396" spans="1:40" x14ac:dyDescent="0.35">
      <c r="A396"/>
      <c r="B396">
        <f t="shared" si="139"/>
        <v>26200</v>
      </c>
      <c r="C396" s="237" t="str">
        <f t="shared" si="142"/>
        <v>-0.0000469805662261517+0.0394429675710025i</v>
      </c>
      <c r="D396" s="208" t="str">
        <f t="shared" si="143"/>
        <v>-2.51402138652686+0.302396084711019i</v>
      </c>
      <c r="E396" t="str">
        <f t="shared" si="144"/>
        <v>20500</v>
      </c>
      <c r="F396" t="str">
        <f t="shared" si="145"/>
        <v>0.327868852459016</v>
      </c>
      <c r="G396" t="str">
        <f t="shared" si="140"/>
        <v>0.327868852459016</v>
      </c>
      <c r="H396" t="str">
        <f t="shared" si="146"/>
        <v>1.20532257968924+1.57017933866169i</v>
      </c>
      <c r="I396" t="str">
        <f t="shared" si="147"/>
        <v>102.887159405066i</v>
      </c>
      <c r="J396" t="str">
        <f t="shared" si="141"/>
        <v>-13.3288949833522+22.5084180887274i</v>
      </c>
      <c r="K396" t="str">
        <f t="shared" si="148"/>
        <v>3.38428570345039-2.00408525188812i</v>
      </c>
      <c r="L396" t="str">
        <f t="shared" si="149"/>
        <v>0.532435201295238-0.287335965921733i</v>
      </c>
      <c r="M396" t="str">
        <f t="shared" si="150"/>
        <v>3.91672090474563-2.29142121780985i</v>
      </c>
      <c r="N396" t="str">
        <f t="shared" si="151"/>
        <v>-0.326800328005188i</v>
      </c>
      <c r="O396" t="str">
        <f t="shared" si="152"/>
        <v>0.947074330422558-0.321014349608649i</v>
      </c>
      <c r="P396" t="str">
        <f t="shared" si="153"/>
        <v>0.052925669577442+0.321014349608649i</v>
      </c>
      <c r="Q396" t="str">
        <f t="shared" si="154"/>
        <v>-0.052925669577442+0.00578597839653899i</v>
      </c>
      <c r="R396" t="str">
        <f t="shared" si="155"/>
        <v>-0.332936943931371-6.10177855380954i</v>
      </c>
      <c r="S396" t="str">
        <f t="shared" si="156"/>
        <v>0.0353897796544528i</v>
      </c>
      <c r="T396" t="str">
        <f t="shared" si="157"/>
        <v>0.215940598519585-0.0117825650845581i</v>
      </c>
      <c r="U396" t="str">
        <f t="shared" si="158"/>
        <v>0.0000499999999999999-0.0054237644183443i</v>
      </c>
      <c r="V396" t="str">
        <f t="shared" si="159"/>
        <v>0.00002-0.0607461614854563i</v>
      </c>
      <c r="W396" t="str">
        <f t="shared" si="160"/>
        <v>0.0000422735510487177-0.00497922317222157i</v>
      </c>
      <c r="X396" t="str">
        <f t="shared" si="161"/>
        <v>0.000229636438890029-0.00496896963381866i</v>
      </c>
      <c r="Y396" t="str">
        <f t="shared" si="162"/>
        <v>0.009+0.131695564038484i</v>
      </c>
      <c r="Z396" t="str">
        <f t="shared" si="163"/>
        <v>-0.466463891614306-0.055717818594597i</v>
      </c>
      <c r="AA396" t="str">
        <f t="shared" si="164"/>
        <v>6.8601362708531-94.1924107751402i</v>
      </c>
      <c r="AB396" t="str">
        <f t="shared" si="165"/>
        <v>0.721760573698336-0.0393820846722222i</v>
      </c>
      <c r="AC396" t="str">
        <f t="shared" si="166"/>
        <v>3.73669378280596-1.80810612705913i</v>
      </c>
      <c r="AD396" t="str">
        <f t="shared" si="167"/>
        <v>0.160642098641218+0.0671919864827839i</v>
      </c>
      <c r="AE396" t="str">
        <f t="shared" si="168"/>
        <v>-0.0711899475754134-0.040293262810802i</v>
      </c>
      <c r="AF396" t="str">
        <f t="shared" si="169"/>
        <v>-3.7193439662161-1.26778325395067i</v>
      </c>
      <c r="AG396" t="str">
        <f t="shared" si="170"/>
        <v>1.02690022680234-0.053106559701075i</v>
      </c>
      <c r="AH396" t="str">
        <f t="shared" si="171"/>
        <v>0.195483549457867+0.243937414319346i</v>
      </c>
      <c r="AI396">
        <f t="shared" si="172"/>
        <v>-10.100197406392075</v>
      </c>
      <c r="AJ396">
        <f t="shared" si="173"/>
        <v>51.292443204831315</v>
      </c>
      <c r="AK396"/>
      <c r="AL396"/>
      <c r="AM396"/>
      <c r="AN396"/>
    </row>
    <row r="397" spans="1:40" x14ac:dyDescent="0.35">
      <c r="A397"/>
      <c r="B397">
        <f t="shared" si="139"/>
        <v>26300</v>
      </c>
      <c r="C397" s="237" t="str">
        <f t="shared" si="142"/>
        <v>-0.0000466239792790813+0.0392929947333923i</v>
      </c>
      <c r="D397" s="208" t="str">
        <f t="shared" si="143"/>
        <v>-2.5140186526936+0.301246292956008i</v>
      </c>
      <c r="E397" t="str">
        <f t="shared" si="144"/>
        <v>20500</v>
      </c>
      <c r="F397" t="str">
        <f t="shared" si="145"/>
        <v>0.327868852459016</v>
      </c>
      <c r="G397" t="str">
        <f t="shared" si="140"/>
        <v>0.327868852459016</v>
      </c>
      <c r="H397" t="str">
        <f t="shared" si="146"/>
        <v>1.21057807709882+1.57304344257265i</v>
      </c>
      <c r="I397" t="str">
        <f t="shared" si="147"/>
        <v>103.279858486764i</v>
      </c>
      <c r="J397" t="str">
        <f t="shared" si="141"/>
        <v>-13.4384846032208+22.5943280814325i</v>
      </c>
      <c r="K397" t="str">
        <f t="shared" si="148"/>
        <v>3.37657462590778-2.00829367256894i</v>
      </c>
      <c r="L397" t="str">
        <f t="shared" si="149"/>
        <v>0.531518315019775-0.287935969226901i</v>
      </c>
      <c r="M397" t="str">
        <f t="shared" si="150"/>
        <v>3.90809294092755-2.29622964179584i</v>
      </c>
      <c r="N397" t="str">
        <f t="shared" si="151"/>
        <v>-0.328047657501391i</v>
      </c>
      <c r="O397" t="str">
        <f t="shared" si="152"/>
        <v>0.94667318311577-0.322195413327776i</v>
      </c>
      <c r="P397" t="str">
        <f t="shared" si="153"/>
        <v>0.05332681688423+0.322195413327776i</v>
      </c>
      <c r="Q397" t="str">
        <f t="shared" si="154"/>
        <v>-0.05332681688423+0.00585224417361496i</v>
      </c>
      <c r="R397" t="str">
        <f t="shared" si="155"/>
        <v>-0.332933905802428-6.07843938148246i</v>
      </c>
      <c r="S397" t="str">
        <f t="shared" si="156"/>
        <v>0.0355248551493173i</v>
      </c>
      <c r="T397" t="str">
        <f t="shared" si="157"/>
        <v>0.21593567856107-0.0118274287779277i</v>
      </c>
      <c r="U397" t="str">
        <f t="shared" si="158"/>
        <v>0.0000499999999999999-0.00540314173994756i</v>
      </c>
      <c r="V397" t="str">
        <f t="shared" si="159"/>
        <v>0.00002-0.0605151874874127i</v>
      </c>
      <c r="W397" t="str">
        <f t="shared" si="160"/>
        <v>0.0000422735508091654-0.00496029099030674i</v>
      </c>
      <c r="X397" t="str">
        <f t="shared" si="161"/>
        <v>0.000228216252940508-0.00495012978889429i</v>
      </c>
      <c r="Y397" t="str">
        <f t="shared" si="162"/>
        <v>0.009+0.132198218863058i</v>
      </c>
      <c r="Z397" t="str">
        <f t="shared" si="163"/>
        <v>-0.46282195944375-0.0550862194838719i</v>
      </c>
      <c r="AA397" t="str">
        <f t="shared" si="164"/>
        <v>6.80327999340831-93.8105864523762i</v>
      </c>
      <c r="AB397" t="str">
        <f t="shared" si="165"/>
        <v>0.721744129212654-0.0395320372299471i</v>
      </c>
      <c r="AC397" t="str">
        <f t="shared" si="166"/>
        <v>3.72986850084389-1.81178513892906i</v>
      </c>
      <c r="AD397" t="str">
        <f t="shared" si="167"/>
        <v>0.160727951054474+0.0674748924376622i</v>
      </c>
      <c r="AE397" t="str">
        <f t="shared" si="168"/>
        <v>-0.0706714885099391-0.0400827571202349i</v>
      </c>
      <c r="AF397" t="str">
        <f t="shared" si="169"/>
        <v>-3.72459672979242-1.27179714961664i</v>
      </c>
      <c r="AG397" t="str">
        <f t="shared" si="170"/>
        <v>1.02687247807273-0.0529205365981884i</v>
      </c>
      <c r="AH397" t="str">
        <f t="shared" si="171"/>
        <v>0.194172323625581+0.242919751597736i</v>
      </c>
      <c r="AI397">
        <f t="shared" si="172"/>
        <v>-10.145156074774777</v>
      </c>
      <c r="AJ397">
        <f t="shared" si="173"/>
        <v>51.363710641132876</v>
      </c>
      <c r="AK397"/>
      <c r="AL397"/>
      <c r="AM397"/>
      <c r="AN397"/>
    </row>
    <row r="398" spans="1:40" x14ac:dyDescent="0.35">
      <c r="A398"/>
      <c r="B398">
        <f t="shared" si="139"/>
        <v>26400</v>
      </c>
      <c r="C398" s="237" t="str">
        <f t="shared" si="142"/>
        <v>-0.0000462714367695099+0.0391441580488622i</v>
      </c>
      <c r="D398" s="208" t="str">
        <f t="shared" si="143"/>
        <v>-2.51401594986769+0.300105211707944i</v>
      </c>
      <c r="E398" t="str">
        <f t="shared" si="144"/>
        <v>20500</v>
      </c>
      <c r="F398" t="str">
        <f t="shared" si="145"/>
        <v>0.327868852459016</v>
      </c>
      <c r="G398" t="str">
        <f t="shared" si="140"/>
        <v>0.327868852459016</v>
      </c>
      <c r="H398" t="str">
        <f t="shared" si="146"/>
        <v>1.21583266412265+1.57588432424172i</v>
      </c>
      <c r="I398" t="str">
        <f t="shared" si="147"/>
        <v>103.672557568463i</v>
      </c>
      <c r="J398" t="str">
        <f t="shared" si="141"/>
        <v>-13.5484917073556+22.6802380741375i</v>
      </c>
      <c r="K398" t="str">
        <f t="shared" si="148"/>
        <v>3.36886886894089-2.01246088267748i</v>
      </c>
      <c r="L398" t="str">
        <f t="shared" si="149"/>
        <v>0.530601106301079-0.28853202001522i</v>
      </c>
      <c r="M398" t="str">
        <f t="shared" si="150"/>
        <v>3.89946997524197-2.3009929026927i</v>
      </c>
      <c r="N398" t="str">
        <f t="shared" si="151"/>
        <v>-0.329294986997594i</v>
      </c>
      <c r="O398" t="str">
        <f t="shared" si="152"/>
        <v>0.946270562945809-0.323375975765396i</v>
      </c>
      <c r="P398" t="str">
        <f t="shared" si="153"/>
        <v>0.053729437054191+0.323375975765396i</v>
      </c>
      <c r="Q398" t="str">
        <f t="shared" si="154"/>
        <v>-0.053729437054191+0.00591901123219801i</v>
      </c>
      <c r="R398" t="str">
        <f t="shared" si="155"/>
        <v>-0.332930856000414-6.05527649421427i</v>
      </c>
      <c r="S398" t="str">
        <f t="shared" si="156"/>
        <v>0.0356599306441815i</v>
      </c>
      <c r="T398" t="str">
        <f t="shared" si="157"/>
        <v>0.215930739815023-0.0118722912342827i</v>
      </c>
      <c r="U398" t="str">
        <f t="shared" si="158"/>
        <v>0.00005-0.00538267529396291i</v>
      </c>
      <c r="V398" t="str">
        <f t="shared" si="159"/>
        <v>0.00002-0.0602859632923846i</v>
      </c>
      <c r="W398" t="str">
        <f t="shared" si="160"/>
        <v>0.0000422735505687007-0.00494150223486859i</v>
      </c>
      <c r="X398" t="str">
        <f t="shared" si="161"/>
        <v>0.00022681214478512-0.00493143206923747i</v>
      </c>
      <c r="Y398" t="str">
        <f t="shared" si="162"/>
        <v>0.009+0.132700873687633i</v>
      </c>
      <c r="Z398" t="str">
        <f t="shared" si="163"/>
        <v>-0.45922287553076-0.0544645797491681i</v>
      </c>
      <c r="AA398" t="str">
        <f t="shared" si="164"/>
        <v>6.74714426314316-93.431928762937i</v>
      </c>
      <c r="AB398" t="str">
        <f t="shared" si="165"/>
        <v>0.721727621931464-0.0396819856530704i</v>
      </c>
      <c r="AC398" t="str">
        <f t="shared" si="166"/>
        <v>3.72304722467206-1.81542884735371i</v>
      </c>
      <c r="AD398" t="str">
        <f t="shared" si="167"/>
        <v>0.160814125271163+0.0677575655646892i</v>
      </c>
      <c r="AE398" t="str">
        <f t="shared" si="168"/>
        <v>-0.0701591376996799-0.0398744978482046i</v>
      </c>
      <c r="AF398" t="str">
        <f t="shared" si="169"/>
        <v>-3.72984861399034-1.27577911253378i</v>
      </c>
      <c r="AG398" t="str">
        <f t="shared" si="170"/>
        <v>1.02684503723312-0.0527361738523825i</v>
      </c>
      <c r="AH398" t="str">
        <f t="shared" si="171"/>
        <v>0.192876675562955+0.241910874426794i</v>
      </c>
      <c r="AI398">
        <f t="shared" si="172"/>
        <v>-10.189869512598811</v>
      </c>
      <c r="AJ398">
        <f t="shared" si="173"/>
        <v>51.434480076712866</v>
      </c>
      <c r="AK398"/>
      <c r="AL398"/>
      <c r="AM398"/>
      <c r="AN398"/>
    </row>
    <row r="399" spans="1:40" x14ac:dyDescent="0.35">
      <c r="A399"/>
      <c r="B399">
        <f t="shared" si="139"/>
        <v>26500</v>
      </c>
      <c r="C399" s="237" t="str">
        <f t="shared" si="142"/>
        <v>-0.0000459228777647961+0.0389964446553733i</v>
      </c>
      <c r="D399" s="208" t="str">
        <f t="shared" si="143"/>
        <v>-2.51401327758199+0.298972742357862i</v>
      </c>
      <c r="E399" t="str">
        <f t="shared" si="144"/>
        <v>20500</v>
      </c>
      <c r="F399" t="str">
        <f t="shared" si="145"/>
        <v>0.327868852459016</v>
      </c>
      <c r="G399" t="str">
        <f t="shared" si="140"/>
        <v>0.327868852459016</v>
      </c>
      <c r="H399" t="str">
        <f t="shared" si="146"/>
        <v>1.22108622750911+1.57870205762475i</v>
      </c>
      <c r="I399" t="str">
        <f t="shared" si="147"/>
        <v>104.065256650162i</v>
      </c>
      <c r="J399" t="str">
        <f t="shared" si="141"/>
        <v>-13.6589162957565+22.7661480668426i</v>
      </c>
      <c r="K399" t="str">
        <f t="shared" si="148"/>
        <v>3.36116860613401-2.01658710609784i</v>
      </c>
      <c r="L399" t="str">
        <f t="shared" si="149"/>
        <v>0.529683594794529-0.289124127022952i</v>
      </c>
      <c r="M399" t="str">
        <f t="shared" si="150"/>
        <v>3.89085220092854-2.30571123312079i</v>
      </c>
      <c r="N399" t="str">
        <f t="shared" si="151"/>
        <v>-0.330542316493797i</v>
      </c>
      <c r="O399" t="str">
        <f t="shared" si="152"/>
        <v>0.945866470539083-0.324556035084756i</v>
      </c>
      <c r="P399" t="str">
        <f t="shared" si="153"/>
        <v>0.054133529460917+0.324556035084756i</v>
      </c>
      <c r="Q399" t="str">
        <f t="shared" si="154"/>
        <v>-0.054133529460917+0.00598628140904101i</v>
      </c>
      <c r="R399" t="str">
        <f t="shared" si="155"/>
        <v>-0.332927794524477-6.03228789631075i</v>
      </c>
      <c r="S399" t="str">
        <f t="shared" si="156"/>
        <v>0.0357950061390459i</v>
      </c>
      <c r="T399" t="str">
        <f t="shared" si="157"/>
        <v>0.215925782280936-0.0119171524488627i</v>
      </c>
      <c r="U399" t="str">
        <f t="shared" si="158"/>
        <v>0.00005-0.00536236331172154i</v>
      </c>
      <c r="V399" t="str">
        <f t="shared" si="159"/>
        <v>0.00002-0.0600584690912813i</v>
      </c>
      <c r="W399" t="str">
        <f t="shared" si="160"/>
        <v>0.0000422735503273233-0.00492285528221114i</v>
      </c>
      <c r="X399" t="str">
        <f t="shared" si="161"/>
        <v>0.000225423872761247-0.00491287487489271i</v>
      </c>
      <c r="Y399" t="str">
        <f t="shared" si="162"/>
        <v>0.009+0.133203528512207i</v>
      </c>
      <c r="Z399" t="str">
        <f t="shared" si="163"/>
        <v>-0.455665965154852-0.0538527004906448i</v>
      </c>
      <c r="AA399" t="str">
        <f t="shared" si="164"/>
        <v>6.69171672174768-93.0563976278091i</v>
      </c>
      <c r="AB399" t="str">
        <f t="shared" si="165"/>
        <v>0.721711051853066-0.0398319299256807i</v>
      </c>
      <c r="AC399" t="str">
        <f t="shared" si="166"/>
        <v>3.71623010627043-1.8190374315436i</v>
      </c>
      <c r="AD399" t="str">
        <f t="shared" si="167"/>
        <v>0.160900621088091+0.0680400070398035i</v>
      </c>
      <c r="AE399" t="str">
        <f t="shared" si="168"/>
        <v>-0.0696527986816241-0.0396684484331506i</v>
      </c>
      <c r="AF399" t="str">
        <f t="shared" si="169"/>
        <v>-3.7350995050911-1.27972931526689i</v>
      </c>
      <c r="AG399" t="str">
        <f t="shared" si="170"/>
        <v>1.02681789876146-0.0525534503524771i</v>
      </c>
      <c r="AH399" t="str">
        <f t="shared" si="171"/>
        <v>0.191596359228563+0.240910662469422i</v>
      </c>
      <c r="AI399">
        <f t="shared" si="172"/>
        <v>-10.234340182106925</v>
      </c>
      <c r="AJ399">
        <f t="shared" si="173"/>
        <v>51.50475400625735</v>
      </c>
      <c r="AK399"/>
      <c r="AL399"/>
      <c r="AM399"/>
      <c r="AN399"/>
    </row>
    <row r="400" spans="1:40" x14ac:dyDescent="0.35">
      <c r="A400"/>
      <c r="B400">
        <f t="shared" si="139"/>
        <v>26600</v>
      </c>
      <c r="C400" s="237" t="str">
        <f t="shared" si="142"/>
        <v>-0.0000455782424754889+0.0388498418842996i</v>
      </c>
      <c r="D400" s="208" t="str">
        <f t="shared" si="143"/>
        <v>-2.5140106353781+0.29784878777963i</v>
      </c>
      <c r="E400" t="str">
        <f t="shared" si="144"/>
        <v>20500</v>
      </c>
      <c r="F400" t="str">
        <f t="shared" si="145"/>
        <v>0.327868852459016</v>
      </c>
      <c r="G400" t="str">
        <f t="shared" si="140"/>
        <v>0.327868852459016</v>
      </c>
      <c r="H400" t="str">
        <f t="shared" si="146"/>
        <v>1.22633865495119+1.58149671713544i</v>
      </c>
      <c r="I400" t="str">
        <f t="shared" si="147"/>
        <v>104.457955731861i</v>
      </c>
      <c r="J400" t="str">
        <f t="shared" si="141"/>
        <v>-13.7697583684236+22.8520580595477i</v>
      </c>
      <c r="K400" t="str">
        <f t="shared" si="148"/>
        <v>3.35347400902544-2.02067256606572i</v>
      </c>
      <c r="L400" t="str">
        <f t="shared" si="149"/>
        <v>0.528765800031902-0.28971229908058i</v>
      </c>
      <c r="M400" t="str">
        <f t="shared" si="150"/>
        <v>3.88223980905734-2.3103848651463i</v>
      </c>
      <c r="N400" t="str">
        <f t="shared" si="151"/>
        <v>-0.33178964599i</v>
      </c>
      <c r="O400" t="str">
        <f t="shared" si="152"/>
        <v>0.945460906524293-0.325735589449882i</v>
      </c>
      <c r="P400" t="str">
        <f t="shared" si="153"/>
        <v>0.054539093475707+0.325735589449882i</v>
      </c>
      <c r="Q400" t="str">
        <f t="shared" si="154"/>
        <v>-0.054539093475707+0.00605405654011798i</v>
      </c>
      <c r="R400" t="str">
        <f t="shared" si="155"/>
        <v>-0.332924721373267-6.00947162208823i</v>
      </c>
      <c r="S400" t="str">
        <f t="shared" si="156"/>
        <v>0.0359300816339102i</v>
      </c>
      <c r="T400" t="str">
        <f t="shared" si="157"/>
        <v>0.215920805958297-0.0119620124168883i</v>
      </c>
      <c r="U400" t="str">
        <f t="shared" si="158"/>
        <v>0.0000500000000000001-0.00534220405115117i</v>
      </c>
      <c r="V400" t="str">
        <f t="shared" si="159"/>
        <v>0.00002-0.059832685372893i</v>
      </c>
      <c r="W400" t="str">
        <f t="shared" si="160"/>
        <v>0.0000422735500850332-0.00490434853305492i</v>
      </c>
      <c r="X400" t="str">
        <f t="shared" si="161"/>
        <v>0.000224051199727663-0.00489445662979589i</v>
      </c>
      <c r="Y400" t="str">
        <f t="shared" si="162"/>
        <v>0.009+0.133706183336782i</v>
      </c>
      <c r="Z400" t="str">
        <f t="shared" si="163"/>
        <v>-0.4521505669147-0.0532503876106105i</v>
      </c>
      <c r="AA400" t="str">
        <f t="shared" si="164"/>
        <v>6.63698527872631-92.6839536522547i</v>
      </c>
      <c r="AB400" t="str">
        <f t="shared" si="165"/>
        <v>0.721694418975749-0.0399818700318035i</v>
      </c>
      <c r="AC400" t="str">
        <f t="shared" si="166"/>
        <v>3.70941729592043-1.82261107034015i</v>
      </c>
      <c r="AD400" t="str">
        <f t="shared" si="167"/>
        <v>0.160987438303468+0.0683222180164319i</v>
      </c>
      <c r="AE400" t="str">
        <f t="shared" si="168"/>
        <v>-0.0691523769032667-0.0394645730990983i</v>
      </c>
      <c r="AF400" t="str">
        <f t="shared" si="169"/>
        <v>-3.74034929032929-1.28364792935581i</v>
      </c>
      <c r="AG400" t="str">
        <f t="shared" si="170"/>
        <v>1.02679105725701-0.0523723453487665i</v>
      </c>
      <c r="AH400" t="str">
        <f t="shared" si="171"/>
        <v>0.190331133438533+0.23991899765414i</v>
      </c>
      <c r="AI400">
        <f t="shared" si="172"/>
        <v>-10.278570512025935</v>
      </c>
      <c r="AJ400">
        <f t="shared" si="173"/>
        <v>51.574534927729026</v>
      </c>
      <c r="AK400"/>
      <c r="AL400"/>
      <c r="AM400"/>
      <c r="AN400"/>
    </row>
    <row r="401" spans="1:40" x14ac:dyDescent="0.35">
      <c r="A401"/>
      <c r="B401">
        <f t="shared" si="139"/>
        <v>26700</v>
      </c>
      <c r="C401" s="237" t="str">
        <f t="shared" si="142"/>
        <v>-0.0000452374722296878+0.0387043372568067i</v>
      </c>
      <c r="D401" s="208" t="str">
        <f t="shared" si="143"/>
        <v>-2.51400802280622+0.296733252302185i</v>
      </c>
      <c r="E401" t="str">
        <f t="shared" si="144"/>
        <v>20500</v>
      </c>
      <c r="F401" t="str">
        <f t="shared" si="145"/>
        <v>0.327868852459016</v>
      </c>
      <c r="G401" t="str">
        <f t="shared" si="140"/>
        <v>0.327868852459016</v>
      </c>
      <c r="H401" t="str">
        <f t="shared" si="146"/>
        <v>1.23158983508564+1.58426837763532i</v>
      </c>
      <c r="I401" t="str">
        <f t="shared" si="147"/>
        <v>104.850654813559i</v>
      </c>
      <c r="J401" t="str">
        <f t="shared" si="141"/>
        <v>-13.8810179253568+22.9379680522528i</v>
      </c>
      <c r="K401" t="str">
        <f t="shared" si="148"/>
        <v>3.3457852471198-2.02471748516987i</v>
      </c>
      <c r="L401" t="str">
        <f t="shared" si="149"/>
        <v>0.527847741421163-0.29029654511142i</v>
      </c>
      <c r="M401" t="str">
        <f t="shared" si="150"/>
        <v>3.87363298854096-2.31501403028129i</v>
      </c>
      <c r="N401" t="str">
        <f t="shared" si="151"/>
        <v>-0.333036975486203i</v>
      </c>
      <c r="O401" t="str">
        <f t="shared" si="152"/>
        <v>0.945053871532427-0.326914637025587i</v>
      </c>
      <c r="P401" t="str">
        <f t="shared" si="153"/>
        <v>0.054946128467573+0.326914637025587i</v>
      </c>
      <c r="Q401" t="str">
        <f t="shared" si="154"/>
        <v>-0.054946128467573+0.00612233846061599i</v>
      </c>
      <c r="R401" t="str">
        <f t="shared" si="155"/>
        <v>-0.332921636545644-5.9868257353112i</v>
      </c>
      <c r="S401" t="str">
        <f t="shared" si="156"/>
        <v>0.0360651571287744i</v>
      </c>
      <c r="T401" t="str">
        <f t="shared" si="157"/>
        <v>0.215915810846589-0.0120068711335874i</v>
      </c>
      <c r="U401" t="str">
        <f t="shared" si="158"/>
        <v>0.0000500000000000001-0.00532219579627794i</v>
      </c>
      <c r="V401" t="str">
        <f t="shared" si="159"/>
        <v>0.00002-0.0596085929183128i</v>
      </c>
      <c r="W401" t="str">
        <f t="shared" si="160"/>
        <v>0.0000422735498418306-0.0048859804120797i</v>
      </c>
      <c r="X401" t="str">
        <f t="shared" si="161"/>
        <v>0.000222693892963471-0.00487617578133091i</v>
      </c>
      <c r="Y401" t="str">
        <f t="shared" si="162"/>
        <v>0.009+0.134208838161356i</v>
      </c>
      <c r="Z401" t="str">
        <f t="shared" si="163"/>
        <v>-0.448676032412114-0.0526574516775724i</v>
      </c>
      <c r="AA401" t="str">
        <f t="shared" si="164"/>
        <v>6.5829381043853-92.3145581111219i</v>
      </c>
      <c r="AB401" t="str">
        <f t="shared" si="165"/>
        <v>0.721677723297786-0.0401318059554885i</v>
      </c>
      <c r="AC401" t="str">
        <f t="shared" si="166"/>
        <v>3.70260894221396-1.82614994221474i</v>
      </c>
      <c r="AD401" t="str">
        <f t="shared" si="167"/>
        <v>0.161074576716881+0.0686041996259049i</v>
      </c>
      <c r="AE401" t="str">
        <f t="shared" si="168"/>
        <v>-0.0686577796771113-0.0392628368349142i</v>
      </c>
      <c r="AF401" t="str">
        <f t="shared" si="169"/>
        <v>-3.74559785789186-1.28753512533313i</v>
      </c>
      <c r="AG401" t="str">
        <f t="shared" si="170"/>
        <v>1.02676450743713-0.0521928384452343i</v>
      </c>
      <c r="AH401" t="str">
        <f t="shared" si="171"/>
        <v>0.189080761751373+0.238935764120663i</v>
      </c>
      <c r="AI401">
        <f t="shared" si="172"/>
        <v>-10.322562898134624</v>
      </c>
      <c r="AJ401">
        <f t="shared" si="173"/>
        <v>51.643825341705778</v>
      </c>
      <c r="AK401"/>
      <c r="AL401"/>
      <c r="AM401"/>
      <c r="AN401"/>
    </row>
    <row r="402" spans="1:40" x14ac:dyDescent="0.35">
      <c r="A402"/>
      <c r="B402">
        <f t="shared" ref="B402:B465" si="174">B401+100</f>
        <v>26800</v>
      </c>
      <c r="C402" s="237" t="str">
        <f t="shared" si="142"/>
        <v>-0.0000449005094480666+0.0385599184803092i</v>
      </c>
      <c r="D402" s="208" t="str">
        <f t="shared" si="143"/>
        <v>-2.51400543942489+0.295626041682371i</v>
      </c>
      <c r="E402" t="str">
        <f t="shared" si="144"/>
        <v>20500</v>
      </c>
      <c r="F402" t="str">
        <f t="shared" si="145"/>
        <v>0.327868852459016</v>
      </c>
      <c r="G402" t="str">
        <f t="shared" si="140"/>
        <v>0.327868852459016</v>
      </c>
      <c r="H402" t="str">
        <f t="shared" si="146"/>
        <v>1.23683965749182+1.58701711442358i</v>
      </c>
      <c r="I402" t="str">
        <f t="shared" si="147"/>
        <v>105.243353895258i</v>
      </c>
      <c r="J402" t="str">
        <f t="shared" si="141"/>
        <v>-13.9926949665563+23.0238780449578i</v>
      </c>
      <c r="K402" t="str">
        <f t="shared" si="148"/>
        <v>3.33810248790042-2.02872208535358i</v>
      </c>
      <c r="L402" t="str">
        <f t="shared" si="149"/>
        <v>0.526929438246274-0.29087687413024i</v>
      </c>
      <c r="M402" t="str">
        <f t="shared" si="150"/>
        <v>3.86503192614669-2.31959895948382i</v>
      </c>
      <c r="N402" t="str">
        <f t="shared" si="151"/>
        <v>-0.334284304982406i</v>
      </c>
      <c r="O402" t="str">
        <f t="shared" si="152"/>
        <v>0.944645366196762-0.328093175977474i</v>
      </c>
      <c r="P402" t="str">
        <f t="shared" si="153"/>
        <v>0.055354633803238+0.328093175977474i</v>
      </c>
      <c r="Q402" t="str">
        <f t="shared" si="154"/>
        <v>-0.055354633803238+0.00619112900493202i</v>
      </c>
      <c r="R402" t="str">
        <f t="shared" si="155"/>
        <v>-0.332918540040622-5.9643483286432i</v>
      </c>
      <c r="S402" t="str">
        <f t="shared" si="156"/>
        <v>0.0362002326236389i</v>
      </c>
      <c r="T402" t="str">
        <f t="shared" si="157"/>
        <v>0.215910796945296-0.0120517285941928i</v>
      </c>
      <c r="U402" t="str">
        <f t="shared" si="158"/>
        <v>0.0000500000000000001-0.0053023368567396i</v>
      </c>
      <c r="V402" t="str">
        <f t="shared" si="159"/>
        <v>0.00002-0.0593861727954833i</v>
      </c>
      <c r="W402" t="str">
        <f t="shared" si="160"/>
        <v>0.0000422735495977154-0.00486774936747749i</v>
      </c>
      <c r="X402" t="str">
        <f t="shared" si="161"/>
        <v>0.000221351724069627-0.00485803079989569i</v>
      </c>
      <c r="Y402" t="str">
        <f t="shared" si="162"/>
        <v>0.009+0.13471149298593i</v>
      </c>
      <c r="Z402" t="str">
        <f t="shared" si="163"/>
        <v>-0.445241725944642-0.0520737077946787i</v>
      </c>
      <c r="AA402" t="str">
        <f t="shared" si="164"/>
        <v>6.52956362303261-91.9481729345178i</v>
      </c>
      <c r="AB402" t="str">
        <f t="shared" si="165"/>
        <v>0.721660964817452-0.0402817376808017i</v>
      </c>
      <c r="AC402" t="str">
        <f t="shared" si="166"/>
        <v>3.69580519206269-1.82965422526762i</v>
      </c>
      <c r="AD402" t="str">
        <f t="shared" si="167"/>
        <v>0.161162036129255+0.0688859529778764i</v>
      </c>
      <c r="AE402" t="str">
        <f t="shared" si="168"/>
        <v>-0.0681689161364144-0.0390632053742014i</v>
      </c>
      <c r="AF402" t="str">
        <f t="shared" si="169"/>
        <v>-3.75084509691671-1.29139107274121i</v>
      </c>
      <c r="AG402" t="str">
        <f t="shared" si="170"/>
        <v>1.02673824413421-0.0520149095919579i</v>
      </c>
      <c r="AH402" t="str">
        <f t="shared" si="171"/>
        <v>0.187845012355898+0.237960848167003i</v>
      </c>
      <c r="AI402">
        <f t="shared" si="172"/>
        <v>-10.366319703822997</v>
      </c>
      <c r="AJ402">
        <f t="shared" si="173"/>
        <v>51.712627750749263</v>
      </c>
      <c r="AK402"/>
      <c r="AL402"/>
      <c r="AM402"/>
      <c r="AN402"/>
    </row>
    <row r="403" spans="1:40" x14ac:dyDescent="0.35">
      <c r="A403"/>
      <c r="B403">
        <f t="shared" si="174"/>
        <v>26900</v>
      </c>
      <c r="C403" s="237" t="str">
        <f t="shared" si="142"/>
        <v>-0.0000445672976195515+0.0384165734450105i</v>
      </c>
      <c r="D403" s="208" t="str">
        <f t="shared" si="143"/>
        <v>-2.51400288480088+0.294527063078414i</v>
      </c>
      <c r="E403" t="str">
        <f t="shared" si="144"/>
        <v>20500</v>
      </c>
      <c r="F403" t="str">
        <f t="shared" si="145"/>
        <v>0.327868852459016</v>
      </c>
      <c r="G403" t="str">
        <f t="shared" si="140"/>
        <v>0.327868852459016</v>
      </c>
      <c r="H403" t="str">
        <f t="shared" si="146"/>
        <v>1.24208801269063+1.58974300322713i</v>
      </c>
      <c r="I403" t="str">
        <f t="shared" si="147"/>
        <v>105.636052976957i</v>
      </c>
      <c r="J403" t="str">
        <f t="shared" si="141"/>
        <v>-14.1047894920219+23.1097880376629i</v>
      </c>
      <c r="K403" t="str">
        <f t="shared" si="148"/>
        <v>3.33042589684157-2.03268658791555i</v>
      </c>
      <c r="L403" t="str">
        <f t="shared" si="149"/>
        <v>0.526010909667014-0.291453295241884i</v>
      </c>
      <c r="M403" t="str">
        <f t="shared" si="150"/>
        <v>3.85643680650858-2.32413988315743i</v>
      </c>
      <c r="N403" t="str">
        <f t="shared" si="151"/>
        <v>-0.335531634478609i</v>
      </c>
      <c r="O403" t="str">
        <f t="shared" si="152"/>
        <v>0.944235391152864-0.329271204471935i</v>
      </c>
      <c r="P403" t="str">
        <f t="shared" si="153"/>
        <v>0.055764608847136+0.329271204471935i</v>
      </c>
      <c r="Q403" t="str">
        <f t="shared" si="154"/>
        <v>-0.055764608847136+0.00626043000667403i</v>
      </c>
      <c r="R403" t="str">
        <f t="shared" si="155"/>
        <v>-0.33291543185693-5.94203752310969i</v>
      </c>
      <c r="S403" t="str">
        <f t="shared" si="156"/>
        <v>0.0363353081185031i</v>
      </c>
      <c r="T403" t="str">
        <f t="shared" si="157"/>
        <v>0.215905764253898-0.0120965847939261i</v>
      </c>
      <c r="U403" t="str">
        <f t="shared" si="158"/>
        <v>0.0000499999999999999-0.00528262556730931i</v>
      </c>
      <c r="V403" t="str">
        <f t="shared" si="159"/>
        <v>0.00002-0.0591654063538644i</v>
      </c>
      <c r="W403" t="str">
        <f t="shared" si="160"/>
        <v>0.0000422735493526875-0.00484965387051546i</v>
      </c>
      <c r="X403" t="str">
        <f t="shared" si="161"/>
        <v>0.000220024468873023-0.00484002017847787i</v>
      </c>
      <c r="Y403" t="str">
        <f t="shared" si="162"/>
        <v>0.009+0.135214147810505i</v>
      </c>
      <c r="Z403" t="str">
        <f t="shared" si="163"/>
        <v>-0.441847024206709-0.0514989754724273i</v>
      </c>
      <c r="AA403" t="str">
        <f t="shared" si="164"/>
        <v>6.47685050638705-91.5847606938594i</v>
      </c>
      <c r="AB403" t="str">
        <f t="shared" si="165"/>
        <v>0.721644143533008-0.0404316651917718i</v>
      </c>
      <c r="AC403" t="str">
        <f t="shared" si="166"/>
        <v>3.68900619070739-1.83312409722603i</v>
      </c>
      <c r="AD403" t="str">
        <f t="shared" si="167"/>
        <v>0.161249816342824+0.0691674791607228i</v>
      </c>
      <c r="AE403" t="str">
        <f t="shared" si="168"/>
        <v>-0.0676856971921674-0.0388656451758174i</v>
      </c>
      <c r="AF403" t="str">
        <f t="shared" si="169"/>
        <v>-3.75609089749151-1.29521594014872i</v>
      </c>
      <c r="AG403" t="str">
        <f t="shared" si="170"/>
        <v>1.02671226229255-0.0518385390777164i</v>
      </c>
      <c r="AH403" t="str">
        <f t="shared" si="171"/>
        <v>0.186623657962324+0.236994138198157i</v>
      </c>
      <c r="AI403">
        <f t="shared" si="172"/>
        <v>-10.409843260637679</v>
      </c>
      <c r="AJ403">
        <f t="shared" si="173"/>
        <v>51.780944658792109</v>
      </c>
      <c r="AK403"/>
      <c r="AL403"/>
      <c r="AM403"/>
      <c r="AN403"/>
    </row>
    <row r="404" spans="1:40" x14ac:dyDescent="0.35">
      <c r="A404"/>
      <c r="B404">
        <f t="shared" si="174"/>
        <v>27000</v>
      </c>
      <c r="C404" s="237" t="str">
        <f t="shared" si="142"/>
        <v>-0.0000442377812776251+0.0382742902205165i</v>
      </c>
      <c r="D404" s="208" t="str">
        <f t="shared" si="143"/>
        <v>-2.51400035850892+0.29343622502396i</v>
      </c>
      <c r="E404" t="str">
        <f t="shared" si="144"/>
        <v>20500</v>
      </c>
      <c r="F404" t="str">
        <f t="shared" si="145"/>
        <v>0.327868852459016</v>
      </c>
      <c r="G404" t="str">
        <f t="shared" si="140"/>
        <v>0.327868852459016</v>
      </c>
      <c r="H404" t="str">
        <f t="shared" si="146"/>
        <v>1.24733479214324+1.59244612019061i</v>
      </c>
      <c r="I404" t="str">
        <f t="shared" si="147"/>
        <v>106.028752058656i</v>
      </c>
      <c r="J404" t="str">
        <f t="shared" si="141"/>
        <v>-14.2173015017536+23.195698030368i</v>
      </c>
      <c r="K404" t="str">
        <f t="shared" si="148"/>
        <v>3.32275563742085-2.03661121351105i</v>
      </c>
      <c r="L404" t="str">
        <f t="shared" si="149"/>
        <v>0.525092174718811-0.2920258176399i</v>
      </c>
      <c r="M404" t="str">
        <f t="shared" si="150"/>
        <v>3.84784781213966-2.32863703115095i</v>
      </c>
      <c r="N404" t="str">
        <f t="shared" si="151"/>
        <v>-0.336778963974812i</v>
      </c>
      <c r="O404" t="str">
        <f t="shared" si="152"/>
        <v>0.943823947038584-0.330448720676156i</v>
      </c>
      <c r="P404" t="str">
        <f t="shared" si="153"/>
        <v>0.056176052961416+0.330448720676156i</v>
      </c>
      <c r="Q404" t="str">
        <f t="shared" si="154"/>
        <v>-0.056176052961416+0.006330243298656i</v>
      </c>
      <c r="R404" t="str">
        <f t="shared" si="155"/>
        <v>-0.332912311993314-5.91989146757258i</v>
      </c>
      <c r="S404" t="str">
        <f t="shared" si="156"/>
        <v>0.0364703836133675i</v>
      </c>
      <c r="T404" t="str">
        <f t="shared" si="157"/>
        <v>0.215900712771873-0.0121414397280092i</v>
      </c>
      <c r="U404" t="str">
        <f t="shared" si="158"/>
        <v>0.0000499999999999999-0.00526306028743039i</v>
      </c>
      <c r="V404" t="str">
        <f t="shared" si="159"/>
        <v>0.00002-0.0589462752192204i</v>
      </c>
      <c r="W404" t="str">
        <f t="shared" si="160"/>
        <v>0.0000422735491067472-0.00483169241510876i</v>
      </c>
      <c r="X404" t="str">
        <f t="shared" si="161"/>
        <v>0.000218711907333062-0.00482214243224008i</v>
      </c>
      <c r="Y404" t="str">
        <f t="shared" si="162"/>
        <v>0.009+0.135716802635079i</v>
      </c>
      <c r="Z404" t="str">
        <f t="shared" si="163"/>
        <v>-0.438491315999004-0.0509330785054768i</v>
      </c>
      <c r="AA404" t="str">
        <f t="shared" si="164"/>
        <v>6.42478766718786-91.2242845882832i</v>
      </c>
      <c r="AB404" t="str">
        <f t="shared" si="165"/>
        <v>0.72162725944271-0.0405815884724284i</v>
      </c>
      <c r="AC404" t="str">
        <f t="shared" si="166"/>
        <v>3.68221208172715-1.83655973544305i</v>
      </c>
      <c r="AD404" t="str">
        <f t="shared" si="167"/>
        <v>0.161337917161096+0.0694487792419438i</v>
      </c>
      <c r="AE404" t="str">
        <f t="shared" si="168"/>
        <v>-0.0672080354912679-0.0386701234050005i</v>
      </c>
      <c r="AF404" t="str">
        <f t="shared" si="169"/>
        <v>-3.76133515065216-1.29900989516665i</v>
      </c>
      <c r="AG404" t="str">
        <f t="shared" si="170"/>
        <v>1.02668655696553-0.0516637075227874i</v>
      </c>
      <c r="AH404" t="str">
        <f t="shared" si="171"/>
        <v>0.185416475696294+0.236035524676271i</v>
      </c>
      <c r="AI404">
        <f t="shared" si="172"/>
        <v>-10.453135868817418</v>
      </c>
      <c r="AJ404">
        <f t="shared" si="173"/>
        <v>51.848778570555886</v>
      </c>
      <c r="AK404"/>
      <c r="AL404"/>
      <c r="AM404"/>
      <c r="AN404"/>
    </row>
    <row r="405" spans="1:40" x14ac:dyDescent="0.35">
      <c r="A405"/>
      <c r="B405">
        <f t="shared" si="174"/>
        <v>27100</v>
      </c>
      <c r="C405" s="237" t="str">
        <f t="shared" si="142"/>
        <v>-0.0000439119059772447+0.0381330570525273i</v>
      </c>
      <c r="D405" s="208" t="str">
        <f t="shared" si="143"/>
        <v>-2.51399786013161+0.292353437402709i</v>
      </c>
      <c r="E405" t="str">
        <f t="shared" si="144"/>
        <v>20500</v>
      </c>
      <c r="F405" t="str">
        <f t="shared" si="145"/>
        <v>0.327868852459016</v>
      </c>
      <c r="G405" t="str">
        <f t="shared" si="140"/>
        <v>0.327868852459016</v>
      </c>
      <c r="H405" t="str">
        <f t="shared" si="146"/>
        <v>1.25257988824982+1.59512654186662i</v>
      </c>
      <c r="I405" t="str">
        <f t="shared" si="147"/>
        <v>106.421451140354i</v>
      </c>
      <c r="J405" t="str">
        <f t="shared" si="141"/>
        <v>-14.3302309957515+23.2816080230731i</v>
      </c>
      <c r="K405" t="str">
        <f t="shared" si="148"/>
        <v>3.31509187113149-2.04049618215253i</v>
      </c>
      <c r="L405" t="str">
        <f t="shared" si="149"/>
        <v>0.524173252312597-0.292594450605176i</v>
      </c>
      <c r="M405" t="str">
        <f t="shared" si="150"/>
        <v>3.83926512344409-2.33309063275771i</v>
      </c>
      <c r="N405" t="str">
        <f t="shared" si="151"/>
        <v>-0.338026293471015i</v>
      </c>
      <c r="O405" t="str">
        <f t="shared" si="152"/>
        <v>0.94341103449406-0.331625722758124i</v>
      </c>
      <c r="P405" t="str">
        <f t="shared" si="153"/>
        <v>0.0565889655059399+0.331625722758124i</v>
      </c>
      <c r="Q405" t="str">
        <f t="shared" si="154"/>
        <v>-0.0565889655059399+0.00640057071289096i</v>
      </c>
      <c r="R405" t="str">
        <f t="shared" si="155"/>
        <v>-0.332909180448886-5.89790833821701i</v>
      </c>
      <c r="S405" t="str">
        <f t="shared" si="156"/>
        <v>0.0366054591082318i</v>
      </c>
      <c r="T405" t="str">
        <f t="shared" si="157"/>
        <v>0.215895642498702-0.0121862933916767i</v>
      </c>
      <c r="U405" t="str">
        <f t="shared" si="158"/>
        <v>0.00005-0.00524363940076091i</v>
      </c>
      <c r="V405" t="str">
        <f t="shared" si="159"/>
        <v>0.00002-0.0587287612885222i</v>
      </c>
      <c r="W405" t="str">
        <f t="shared" si="160"/>
        <v>0.0000422735488598944-0.00481386351740254i</v>
      </c>
      <c r="X405" t="str">
        <f t="shared" si="161"/>
        <v>0.000217413823450604-0.00480439609811402i</v>
      </c>
      <c r="Y405" t="str">
        <f t="shared" si="162"/>
        <v>0.009+0.136219457459653i</v>
      </c>
      <c r="Z405" t="str">
        <f t="shared" si="163"/>
        <v>-0.43517400194576-0.0503758448533961i</v>
      </c>
      <c r="AA405" t="str">
        <f t="shared" si="164"/>
        <v>6.3733642529965-90.8667084313927i</v>
      </c>
      <c r="AB405" t="str">
        <f t="shared" si="165"/>
        <v>0.721610312544823-0.0407315075068438i</v>
      </c>
      <c r="AC405" t="str">
        <f t="shared" si="166"/>
        <v>3.67542300704861-1.83996131689602i</v>
      </c>
      <c r="AD405" t="str">
        <f t="shared" si="167"/>
        <v>0.161426338388825+0.0697298542685461i</v>
      </c>
      <c r="AE405" t="str">
        <f t="shared" si="168"/>
        <v>-0.0667358453758333-0.0384766079150651i</v>
      </c>
      <c r="AF405" t="str">
        <f t="shared" si="169"/>
        <v>-3.76657774838143-1.30277310446391i</v>
      </c>
      <c r="AG405" t="str">
        <f t="shared" si="170"/>
        <v>1.02666112331273-0.0514903958719257i</v>
      </c>
      <c r="AH405" t="str">
        <f t="shared" si="171"/>
        <v>0.184223246995829+0.23508490007222i</v>
      </c>
      <c r="AI405">
        <f t="shared" si="172"/>
        <v>-10.496199797817649</v>
      </c>
      <c r="AJ405">
        <f t="shared" si="173"/>
        <v>51.916131990985704</v>
      </c>
      <c r="AK405"/>
      <c r="AL405"/>
      <c r="AM405"/>
      <c r="AN405"/>
    </row>
    <row r="406" spans="1:40" x14ac:dyDescent="0.35">
      <c r="A406"/>
      <c r="B406">
        <f t="shared" si="174"/>
        <v>27200</v>
      </c>
      <c r="C406" s="237" t="str">
        <f t="shared" si="142"/>
        <v>-0.0000435896182723479+0.0379928623595984i</v>
      </c>
      <c r="D406" s="208" t="str">
        <f t="shared" si="143"/>
        <v>-2.51399538925921+0.291278611423588i</v>
      </c>
      <c r="E406" t="str">
        <f t="shared" si="144"/>
        <v>20500</v>
      </c>
      <c r="F406" t="str">
        <f t="shared" si="145"/>
        <v>0.327868852459016</v>
      </c>
      <c r="G406" t="str">
        <f t="shared" si="140"/>
        <v>0.327868852459016</v>
      </c>
      <c r="H406" t="str">
        <f t="shared" si="146"/>
        <v>1.25782319434814+1.59778434520589i</v>
      </c>
      <c r="I406" t="str">
        <f t="shared" si="147"/>
        <v>106.814150222053i</v>
      </c>
      <c r="J406" t="str">
        <f t="shared" si="141"/>
        <v>-14.4435779740156+23.3675180157781i</v>
      </c>
      <c r="K406" t="str">
        <f t="shared" si="148"/>
        <v>3.30743475749476-2.04434171321015i</v>
      </c>
      <c r="L406" t="str">
        <f t="shared" si="149"/>
        <v>0.523254161234663-0.293159203504581i</v>
      </c>
      <c r="M406" t="str">
        <f t="shared" si="150"/>
        <v>3.83068891872942-2.33750091671473i</v>
      </c>
      <c r="N406" t="str">
        <f t="shared" si="151"/>
        <v>-0.339273622967218i</v>
      </c>
      <c r="O406" t="str">
        <f t="shared" si="152"/>
        <v>0.942996654161714-0.33280220888662i</v>
      </c>
      <c r="P406" t="str">
        <f t="shared" si="153"/>
        <v>0.057003345838286+0.33280220888662i</v>
      </c>
      <c r="Q406" t="str">
        <f t="shared" si="154"/>
        <v>-0.057003345838286+0.00647141408059804i</v>
      </c>
      <c r="R406" t="str">
        <f t="shared" si="155"/>
        <v>-0.33290603722216-5.87608633804866i</v>
      </c>
      <c r="S406" t="str">
        <f t="shared" si="156"/>
        <v>0.036740534603096i</v>
      </c>
      <c r="T406" t="str">
        <f t="shared" si="157"/>
        <v>0.215890553433856-0.0122311457801403i</v>
      </c>
      <c r="U406" t="str">
        <f t="shared" si="158"/>
        <v>0.0000499999999999999-0.00522436131472871i</v>
      </c>
      <c r="V406" t="str">
        <f t="shared" si="159"/>
        <v>0.00002-0.0585128467249614i</v>
      </c>
      <c r="W406" t="str">
        <f t="shared" si="160"/>
        <v>0.0000422735486121288-0.00479616571536333i</v>
      </c>
      <c r="X406" t="str">
        <f t="shared" si="161"/>
        <v>0.000216130005179262-0.00478677973440349i</v>
      </c>
      <c r="Y406" t="str">
        <f t="shared" si="162"/>
        <v>0.009+0.136722112284228i</v>
      </c>
      <c r="Z406" t="str">
        <f t="shared" si="163"/>
        <v>-0.431894494219768-0.0498271065252292i</v>
      </c>
      <c r="AA406" t="str">
        <f t="shared" si="164"/>
        <v>6.32256964018605-90.5119966383492i</v>
      </c>
      <c r="AB406" t="str">
        <f t="shared" si="165"/>
        <v>0.721593302837579-0.0408814222790133i</v>
      </c>
      <c r="AC406" t="str">
        <f t="shared" si="166"/>
        <v>3.66863910695548-1.84332901818416i</v>
      </c>
      <c r="AD406" t="str">
        <f t="shared" si="167"/>
        <v>0.161515079831971+0.0700107052674198i</v>
      </c>
      <c r="AE406" t="str">
        <f t="shared" si="168"/>
        <v>-0.0662690428436283-0.03828506722966i</v>
      </c>
      <c r="AF406" t="str">
        <f t="shared" si="169"/>
        <v>-3.77181858360735-1.3065057337823i</v>
      </c>
      <c r="AG406" t="str">
        <f t="shared" si="170"/>
        <v>1.02663595659717-0.0513185853875198i</v>
      </c>
      <c r="AH406" t="str">
        <f t="shared" si="171"/>
        <v>0.183043757511079+0.234142158818579i</v>
      </c>
      <c r="AI406">
        <f t="shared" si="172"/>
        <v>-10.539037286824506</v>
      </c>
      <c r="AJ406">
        <f t="shared" si="173"/>
        <v>51.983007424708035</v>
      </c>
      <c r="AK406"/>
      <c r="AL406"/>
      <c r="AM406"/>
      <c r="AN406"/>
    </row>
    <row r="407" spans="1:40" x14ac:dyDescent="0.35">
      <c r="A407"/>
      <c r="B407">
        <f t="shared" si="174"/>
        <v>27300</v>
      </c>
      <c r="C407" s="237" t="str">
        <f t="shared" si="142"/>
        <v>-0.0000432708656939399+0.0378536947299757i</v>
      </c>
      <c r="D407" s="208" t="str">
        <f t="shared" si="143"/>
        <v>-2.51399294548944+0.29021165959648i</v>
      </c>
      <c r="E407" t="str">
        <f t="shared" si="144"/>
        <v>20500</v>
      </c>
      <c r="F407" t="str">
        <f t="shared" si="145"/>
        <v>0.327868852459016</v>
      </c>
      <c r="G407" t="str">
        <f t="shared" si="140"/>
        <v>0.327868852459016</v>
      </c>
      <c r="H407" t="str">
        <f t="shared" si="146"/>
        <v>1.26306460471199+1.60041960754754i</v>
      </c>
      <c r="I407" t="str">
        <f t="shared" si="147"/>
        <v>107.206849303752i</v>
      </c>
      <c r="J407" t="str">
        <f t="shared" si="141"/>
        <v>-14.5573424365459+23.4534280084831i</v>
      </c>
      <c r="K407" t="str">
        <f t="shared" si="148"/>
        <v>3.29978445407216-2.04814802541208i</v>
      </c>
      <c r="L407" t="str">
        <f t="shared" si="149"/>
        <v>0.522334920146539-0.293720085789608i</v>
      </c>
      <c r="M407" t="str">
        <f t="shared" si="150"/>
        <v>3.8221193742187-2.34186811120169i</v>
      </c>
      <c r="N407" t="str">
        <f t="shared" si="151"/>
        <v>-0.340520952463421i</v>
      </c>
      <c r="O407" t="str">
        <f t="shared" si="152"/>
        <v>0.942580806686251-0.333978177231233i</v>
      </c>
      <c r="P407" t="str">
        <f t="shared" si="153"/>
        <v>0.057419193313749+0.333978177231233i</v>
      </c>
      <c r="Q407" t="str">
        <f t="shared" si="154"/>
        <v>-0.057419193313749+0.00654277523218799i</v>
      </c>
      <c r="R407" t="str">
        <f t="shared" si="155"/>
        <v>-0.332902882312224-5.85442369640287i</v>
      </c>
      <c r="S407" t="str">
        <f t="shared" si="156"/>
        <v>0.0368756100979605i</v>
      </c>
      <c r="T407" t="str">
        <f t="shared" si="157"/>
        <v>0.215885445576813-0.0122759968886328i</v>
      </c>
      <c r="U407" t="str">
        <f t="shared" si="158"/>
        <v>0.00005-0.005205224460096i</v>
      </c>
      <c r="V407" t="str">
        <f t="shared" si="159"/>
        <v>0.00002-0.0582985139530751i</v>
      </c>
      <c r="W407" t="str">
        <f t="shared" si="160"/>
        <v>0.0000422735483634509-0.00477859756837938i</v>
      </c>
      <c r="X407" t="str">
        <f t="shared" si="161"/>
        <v>0.00021486024433895-0.00476929192039609i</v>
      </c>
      <c r="Y407" t="str">
        <f t="shared" si="162"/>
        <v>0.009+0.137224767108802i</v>
      </c>
      <c r="Z407" t="str">
        <f t="shared" si="163"/>
        <v>-0.428652216274884-0.0492866994677321i</v>
      </c>
      <c r="AA407" t="str">
        <f t="shared" si="164"/>
        <v>6.27239342811129-90.1601142132912i</v>
      </c>
      <c r="AB407" t="str">
        <f t="shared" si="165"/>
        <v>0.721576230319234-0.0410313327730033i</v>
      </c>
      <c r="AC407" t="str">
        <f t="shared" si="166"/>
        <v>3.66186052009764-1.84666301552745i</v>
      </c>
      <c r="AD407" t="str">
        <f t="shared" si="167"/>
        <v>0.161604141297682+0.0702913332457118i</v>
      </c>
      <c r="AE407" t="str">
        <f t="shared" si="168"/>
        <v>-0.0658075455095834-0.0380954705255706i</v>
      </c>
      <c r="AF407" t="str">
        <f t="shared" si="169"/>
        <v>-3.77705755020143-1.31020794795106i</v>
      </c>
      <c r="AG407" t="str">
        <f t="shared" si="170"/>
        <v>1.02661105218264-0.0511482576429313i</v>
      </c>
      <c r="AH407" t="str">
        <f t="shared" si="171"/>
        <v>0.181877797006803+0.233207197263964i</v>
      </c>
      <c r="AI407">
        <f t="shared" si="172"/>
        <v>-10.581650545257597</v>
      </c>
      <c r="AJ407">
        <f t="shared" si="173"/>
        <v>52.049407375511905</v>
      </c>
      <c r="AK407"/>
      <c r="AL407"/>
      <c r="AM407"/>
      <c r="AN407"/>
    </row>
    <row r="408" spans="1:40" x14ac:dyDescent="0.35">
      <c r="A408"/>
      <c r="B408">
        <f t="shared" si="174"/>
        <v>27400</v>
      </c>
      <c r="C408" s="237" t="str">
        <f t="shared" si="142"/>
        <v>-0.0000429555967287373+0.0377155429184996i</v>
      </c>
      <c r="D408" s="208" t="str">
        <f t="shared" si="143"/>
        <v>-2.51399052842738+0.289152495708497i</v>
      </c>
      <c r="E408" t="str">
        <f t="shared" si="144"/>
        <v>20500</v>
      </c>
      <c r="F408" t="str">
        <f t="shared" si="145"/>
        <v>0.327868852459016</v>
      </c>
      <c r="G408" t="str">
        <f t="shared" si="140"/>
        <v>0.327868852459016</v>
      </c>
      <c r="H408" t="str">
        <f t="shared" si="146"/>
        <v>1.2683040145497+1.60303240660951i</v>
      </c>
      <c r="I408" t="str">
        <f t="shared" si="147"/>
        <v>107.59954838545i</v>
      </c>
      <c r="J408" t="str">
        <f t="shared" si="141"/>
        <v>-14.6715243833423+23.5393380011882i</v>
      </c>
      <c r="K408" t="str">
        <f t="shared" si="148"/>
        <v>3.2921411164778-2.05191533684463i</v>
      </c>
      <c r="L408" t="str">
        <f t="shared" si="149"/>
        <v>0.52141554758488-0.294277106995031i</v>
      </c>
      <c r="M408" t="str">
        <f t="shared" si="150"/>
        <v>3.81355666406268-2.34619244383966i</v>
      </c>
      <c r="N408" t="str">
        <f t="shared" si="151"/>
        <v>-0.341768281959624i</v>
      </c>
      <c r="O408" t="str">
        <f t="shared" si="152"/>
        <v>0.942163492714659-0.335153625962355i</v>
      </c>
      <c r="P408" t="str">
        <f t="shared" si="153"/>
        <v>0.057836507285341+0.335153625962355i</v>
      </c>
      <c r="Q408" t="str">
        <f t="shared" si="154"/>
        <v>-0.057836507285341+0.00661465599726901i</v>
      </c>
      <c r="R408" t="str">
        <f t="shared" si="155"/>
        <v>-0.332899715717852-5.83291866846396i</v>
      </c>
      <c r="S408" t="str">
        <f t="shared" si="156"/>
        <v>0.0370106855928247i</v>
      </c>
      <c r="T408" t="str">
        <f t="shared" si="157"/>
        <v>0.215880318927037-0.0123208467123741i</v>
      </c>
      <c r="U408" t="str">
        <f t="shared" si="158"/>
        <v>0.00005-0.00518622729053361i</v>
      </c>
      <c r="V408" t="str">
        <f t="shared" si="159"/>
        <v>0.00002-0.0580857456539763i</v>
      </c>
      <c r="W408" t="str">
        <f t="shared" si="160"/>
        <v>0.0000422735481138602-0.00476115765686983i</v>
      </c>
      <c r="X408" t="str">
        <f t="shared" si="161"/>
        <v>0.00021360433653164-0.00475193125598345i</v>
      </c>
      <c r="Y408" t="str">
        <f t="shared" si="162"/>
        <v>0.009+0.137727421933377i</v>
      </c>
      <c r="Z408" t="str">
        <f t="shared" si="163"/>
        <v>-0.425446602585728-0.0487544634571394i</v>
      </c>
      <c r="AA408" t="str">
        <f t="shared" si="164"/>
        <v>6.22282543345104-89.8110267370583i</v>
      </c>
      <c r="AB408" t="str">
        <f t="shared" si="165"/>
        <v>0.721559094987996-0.0411812389728365i</v>
      </c>
      <c r="AC408" t="str">
        <f t="shared" si="166"/>
        <v>3.65508738350048-1.84996348476384i</v>
      </c>
      <c r="AD408" t="str">
        <f t="shared" si="167"/>
        <v>0.16169352259426+0.0705717391911835i</v>
      </c>
      <c r="AE408" t="str">
        <f t="shared" si="168"/>
        <v>-0.0653512725683432-0.0379077876160331i</v>
      </c>
      <c r="AF408" t="str">
        <f t="shared" si="169"/>
        <v>-3.78229454297708-1.31387991090101i</v>
      </c>
      <c r="AG408" t="str">
        <f t="shared" si="170"/>
        <v>1.02658640553114-0.0509793945159897i</v>
      </c>
      <c r="AH408" t="str">
        <f t="shared" si="171"/>
        <v>0.180725159267466+0.232279913628611i</v>
      </c>
      <c r="AI408">
        <f t="shared" si="172"/>
        <v>-10.624041753264322</v>
      </c>
      <c r="AJ408">
        <f t="shared" si="173"/>
        <v>52.115334345846414</v>
      </c>
      <c r="AK408"/>
      <c r="AL408"/>
      <c r="AM408"/>
      <c r="AN408"/>
    </row>
    <row r="409" spans="1:40" x14ac:dyDescent="0.35">
      <c r="A409"/>
      <c r="B409">
        <f t="shared" si="174"/>
        <v>27500</v>
      </c>
      <c r="C409" s="237" t="str">
        <f t="shared" si="142"/>
        <v>-0.0000426437607983522+0.0375783958435749i</v>
      </c>
      <c r="D409" s="208" t="str">
        <f t="shared" si="143"/>
        <v>-2.51398813768524+0.288101034800741i</v>
      </c>
      <c r="E409" t="str">
        <f t="shared" si="144"/>
        <v>20500</v>
      </c>
      <c r="F409" t="str">
        <f t="shared" si="145"/>
        <v>0.327868852459016</v>
      </c>
      <c r="G409" t="str">
        <f t="shared" si="140"/>
        <v>0.327868852459016</v>
      </c>
      <c r="H409" t="str">
        <f t="shared" si="146"/>
        <v>1.27354132000246+1.60562282047895i</v>
      </c>
      <c r="I409" t="str">
        <f t="shared" si="147"/>
        <v>107.992247467149i</v>
      </c>
      <c r="J409" t="str">
        <f t="shared" si="141"/>
        <v>-14.7861238144049+23.6252479938933i</v>
      </c>
      <c r="K409" t="str">
        <f t="shared" si="148"/>
        <v>3.28450489839083-2.05564386495242i</v>
      </c>
      <c r="L409" t="str">
        <f t="shared" si="149"/>
        <v>0.520496061961374-0.29483027673756i</v>
      </c>
      <c r="M409" t="str">
        <f t="shared" si="150"/>
        <v>3.8050009603522-2.35047414168998i</v>
      </c>
      <c r="N409" t="str">
        <f t="shared" si="151"/>
        <v>-0.343015611455827i</v>
      </c>
      <c r="O409" t="str">
        <f t="shared" si="152"/>
        <v>0.94174471289621-0.336328553251186i</v>
      </c>
      <c r="P409" t="str">
        <f t="shared" si="153"/>
        <v>0.05825528710379+0.336328553251186i</v>
      </c>
      <c r="Q409" t="str">
        <f t="shared" si="154"/>
        <v>-0.05825528710379+0.00668705820464099i</v>
      </c>
      <c r="R409" t="str">
        <f t="shared" si="155"/>
        <v>-0.332896537437748-5.81156953479558i</v>
      </c>
      <c r="S409" t="str">
        <f t="shared" si="156"/>
        <v>0.0371457610876891i</v>
      </c>
      <c r="T409" t="str">
        <f t="shared" si="157"/>
        <v>0.215875173484009-0.0123656952465815i</v>
      </c>
      <c r="U409" t="str">
        <f t="shared" si="158"/>
        <v>0.0000500000000000001-0.0051673682822044i</v>
      </c>
      <c r="V409" t="str">
        <f t="shared" si="159"/>
        <v>0.00002-0.0578745247606891i</v>
      </c>
      <c r="W409" t="str">
        <f t="shared" si="160"/>
        <v>0.0000422735478633571-0.0047438445819022i</v>
      </c>
      <c r="X409" t="str">
        <f t="shared" si="161"/>
        <v>0.000212362081059245-0.00473469636128947i</v>
      </c>
      <c r="Y409" t="str">
        <f t="shared" si="162"/>
        <v>0.009+0.138230076757951i</v>
      </c>
      <c r="Z409" t="str">
        <f t="shared" si="163"/>
        <v>-0.42227709839444-0.0482302419943559i</v>
      </c>
      <c r="AA409" t="str">
        <f t="shared" si="164"/>
        <v>6.17385568472112-89.46470035524i</v>
      </c>
      <c r="AB409" t="str">
        <f t="shared" si="165"/>
        <v>0.721541896842129-0.0413311408625274i</v>
      </c>
      <c r="AC409" t="str">
        <f t="shared" si="166"/>
        <v>3.64831983257473-1.85323060134773i</v>
      </c>
      <c r="AD409" t="str">
        <f t="shared" si="167"/>
        <v>0.161783223531126+0.0708519240725697i</v>
      </c>
      <c r="AE409" t="str">
        <f t="shared" si="168"/>
        <v>-0.0649001447578373-0.0377219889345611i</v>
      </c>
      <c r="AF409" t="str">
        <f t="shared" si="169"/>
        <v>-3.7875294576877-1.31752178567821i</v>
      </c>
      <c r="AG409" t="str">
        <f t="shared" si="170"/>
        <v>1.02656201220035-0.0508119781826595i</v>
      </c>
      <c r="AH409" t="str">
        <f t="shared" si="171"/>
        <v>0.179585642004903+0.231360207961269i</v>
      </c>
      <c r="AI409">
        <f t="shared" si="172"/>
        <v>-10.666213062202663</v>
      </c>
      <c r="AJ409">
        <f t="shared" si="173"/>
        <v>52.18079083634337</v>
      </c>
      <c r="AK409"/>
      <c r="AL409"/>
      <c r="AM409"/>
      <c r="AN409"/>
    </row>
    <row r="410" spans="1:40" x14ac:dyDescent="0.35">
      <c r="A410"/>
      <c r="B410">
        <f t="shared" si="174"/>
        <v>27600</v>
      </c>
      <c r="C410" s="237" t="str">
        <f t="shared" si="142"/>
        <v>-0.0000423353082390064+0.0374422425842079i</v>
      </c>
      <c r="D410" s="208" t="str">
        <f t="shared" si="143"/>
        <v>-2.51398577288229+0.287057193145594i</v>
      </c>
      <c r="E410" t="str">
        <f t="shared" si="144"/>
        <v>20500</v>
      </c>
      <c r="F410" t="str">
        <f t="shared" si="145"/>
        <v>0.327868852459016</v>
      </c>
      <c r="G410" t="str">
        <f t="shared" si="140"/>
        <v>0.327868852459016</v>
      </c>
      <c r="H410" t="str">
        <f t="shared" si="146"/>
        <v>1.27877641814251+1.60819092760278i</v>
      </c>
      <c r="I410" t="str">
        <f t="shared" si="147"/>
        <v>108.384946548848i</v>
      </c>
      <c r="J410" t="str">
        <f t="shared" si="141"/>
        <v>-14.9011407297336+23.7111579865984i</v>
      </c>
      <c r="K410" t="str">
        <f t="shared" si="148"/>
        <v>3.27687595156761-2.059333826538i</v>
      </c>
      <c r="L410" t="str">
        <f t="shared" si="149"/>
        <v>0.51957648156265-0.295379604714508i</v>
      </c>
      <c r="M410" t="str">
        <f t="shared" si="150"/>
        <v>3.79645243313026-2.35471343125251i</v>
      </c>
      <c r="N410" t="str">
        <f t="shared" si="151"/>
        <v>-0.34426294095203i</v>
      </c>
      <c r="O410" t="str">
        <f t="shared" si="152"/>
        <v>0.941324467882452-0.337502957269738i</v>
      </c>
      <c r="P410" t="str">
        <f t="shared" si="153"/>
        <v>0.0586755321175479+0.337502957269738i</v>
      </c>
      <c r="Q410" t="str">
        <f t="shared" si="154"/>
        <v>-0.0586755321175479+0.00675998368229203i</v>
      </c>
      <c r="R410" t="str">
        <f t="shared" si="155"/>
        <v>-0.332893347470767-5.79037460088027i</v>
      </c>
      <c r="S410" t="str">
        <f t="shared" si="156"/>
        <v>0.0372808365825534i</v>
      </c>
      <c r="T410" t="str">
        <f t="shared" si="157"/>
        <v>0.215870009247185-0.0124105424864768i</v>
      </c>
      <c r="U410" t="str">
        <f t="shared" si="158"/>
        <v>0.0000500000000000001-0.00514864593335584i</v>
      </c>
      <c r="V410" t="str">
        <f t="shared" si="159"/>
        <v>0.00002-0.0576648344535851i</v>
      </c>
      <c r="W410" t="str">
        <f t="shared" si="160"/>
        <v>0.0000422735476119413-0.00472665696481846i</v>
      </c>
      <c r="X410" t="str">
        <f t="shared" si="161"/>
        <v>0.000211133280843561-0.00471758587630665i</v>
      </c>
      <c r="Y410" t="str">
        <f t="shared" si="162"/>
        <v>0.009+0.138732731582525i</v>
      </c>
      <c r="Z410" t="str">
        <f t="shared" si="163"/>
        <v>-0.419143159464187-0.0477138822034243i</v>
      </c>
      <c r="AA410" t="str">
        <f t="shared" si="164"/>
        <v>6.12547441694741-89.1211017665069i</v>
      </c>
      <c r="AB410" t="str">
        <f t="shared" si="165"/>
        <v>0.721524635879817-0.0414810384261052i</v>
      </c>
      <c r="AC410" t="str">
        <f t="shared" si="166"/>
        <v>3.6415580011251-1.85646454034734i</v>
      </c>
      <c r="AD410" t="str">
        <f t="shared" si="167"/>
        <v>0.1618732439188+0.0711318888399175i</v>
      </c>
      <c r="AE410" t="str">
        <f t="shared" si="168"/>
        <v>-0.064454084323828-0.0375380455192462i</v>
      </c>
      <c r="AF410" t="str">
        <f t="shared" si="169"/>
        <v>-3.7927621910248-1.32113373445719i</v>
      </c>
      <c r="AG410" t="str">
        <f t="shared" si="170"/>
        <v>1.02653786784118-0.0506459911108629i</v>
      </c>
      <c r="AH410" t="str">
        <f t="shared" si="171"/>
        <v>0.178459046768455+0.230447982097247i</v>
      </c>
      <c r="AI410">
        <f t="shared" si="172"/>
        <v>-10.708166595115712</v>
      </c>
      <c r="AJ410">
        <f t="shared" si="173"/>
        <v>52.245779345352815</v>
      </c>
      <c r="AK410"/>
      <c r="AL410"/>
      <c r="AM410"/>
      <c r="AN410"/>
    </row>
    <row r="411" spans="1:40" x14ac:dyDescent="0.35">
      <c r="A411"/>
      <c r="B411">
        <f t="shared" si="174"/>
        <v>27700</v>
      </c>
      <c r="C411" s="237" t="str">
        <f t="shared" si="142"/>
        <v>-0.000042030190281758+0.0373070723771087i</v>
      </c>
      <c r="D411" s="208" t="str">
        <f t="shared" si="143"/>
        <v>-2.51398343364462+0.2860208882245i</v>
      </c>
      <c r="E411" t="str">
        <f t="shared" si="144"/>
        <v>20500</v>
      </c>
      <c r="F411" t="str">
        <f t="shared" si="145"/>
        <v>0.327868852459016</v>
      </c>
      <c r="G411" t="str">
        <f t="shared" si="140"/>
        <v>0.327868852459016</v>
      </c>
      <c r="H411" t="str">
        <f t="shared" si="146"/>
        <v>1.2840092069714+1.61073680677822i</v>
      </c>
      <c r="I411" t="str">
        <f t="shared" si="147"/>
        <v>108.777645630547i</v>
      </c>
      <c r="J411" t="str">
        <f t="shared" si="141"/>
        <v>-15.0165751293286+23.7970679793034i</v>
      </c>
      <c r="K411" t="str">
        <f t="shared" si="148"/>
        <v>3.26925442585407-2.06298543776168i</v>
      </c>
      <c r="L411" t="str">
        <f t="shared" si="149"/>
        <v>0.518656824550209-0.295925100702462i</v>
      </c>
      <c r="M411" t="str">
        <f t="shared" si="150"/>
        <v>3.78791125040428-2.35891053846414i</v>
      </c>
      <c r="N411" t="str">
        <f t="shared" si="151"/>
        <v>-0.345510270448233i</v>
      </c>
      <c r="O411" t="str">
        <f t="shared" si="152"/>
        <v>0.940902758327216-0.338676836190839i</v>
      </c>
      <c r="P411" t="str">
        <f t="shared" si="153"/>
        <v>0.059097241672784+0.338676836190839i</v>
      </c>
      <c r="Q411" t="str">
        <f t="shared" si="154"/>
        <v>-0.059097241672784+0.00683343425739402i</v>
      </c>
      <c r="R411" t="str">
        <f t="shared" si="155"/>
        <v>-0.33289014581589-5.76933219667043i</v>
      </c>
      <c r="S411" t="str">
        <f t="shared" si="156"/>
        <v>0.0374159120774178i</v>
      </c>
      <c r="T411" t="str">
        <f t="shared" si="157"/>
        <v>0.215864826216036-0.0124553884272861i</v>
      </c>
      <c r="U411" t="str">
        <f t="shared" si="158"/>
        <v>0.0000500000000000001-0.00513005876392134i</v>
      </c>
      <c r="V411" t="str">
        <f t="shared" si="159"/>
        <v>0.00002-0.0574566581559187i</v>
      </c>
      <c r="W411" t="str">
        <f t="shared" si="160"/>
        <v>0.000042273547359613-0.00470959344686891i</v>
      </c>
      <c r="X411" t="str">
        <f t="shared" si="161"/>
        <v>0.000209917742348245-0.00470059846054022i</v>
      </c>
      <c r="Y411" t="str">
        <f t="shared" si="162"/>
        <v>0.009+0.1392353864071i</v>
      </c>
      <c r="Z411" t="str">
        <f t="shared" si="163"/>
        <v>-0.416044251839273-0.0472052347331764i</v>
      </c>
      <c r="AA411" t="str">
        <f t="shared" si="164"/>
        <v>6.07767206649684-88.7801982112389i</v>
      </c>
      <c r="AB411" t="str">
        <f t="shared" si="165"/>
        <v>0.72150731209929-0.0416309316476137i</v>
      </c>
      <c r="AC411" t="str">
        <f t="shared" si="166"/>
        <v>3.63480202136022-1.85966547644276i</v>
      </c>
      <c r="AD411" t="str">
        <f t="shared" si="167"/>
        <v>0.161963583568876+0.071411634424931i</v>
      </c>
      <c r="AE411" t="str">
        <f t="shared" si="168"/>
        <v>-0.064013014985412-0.0373559289975353i</v>
      </c>
      <c r="AF411" t="str">
        <f t="shared" si="169"/>
        <v>-3.79799264061602-1.32471591855372i</v>
      </c>
      <c r="AG411" t="str">
        <f t="shared" si="170"/>
        <v>1.02651396819546-0.0504814160544579i</v>
      </c>
      <c r="AH411" t="str">
        <f t="shared" si="171"/>
        <v>0.177345178857508+0.229543139617657i</v>
      </c>
      <c r="AI411">
        <f t="shared" si="172"/>
        <v>-10.749904447196148</v>
      </c>
      <c r="AJ411">
        <f t="shared" si="173"/>
        <v>52.310302368499322</v>
      </c>
      <c r="AK411"/>
      <c r="AL411"/>
      <c r="AM411"/>
      <c r="AN411"/>
    </row>
    <row r="412" spans="1:40" x14ac:dyDescent="0.35">
      <c r="A412"/>
      <c r="B412">
        <f t="shared" si="174"/>
        <v>27800</v>
      </c>
      <c r="C412" s="237" t="str">
        <f t="shared" si="142"/>
        <v>-0.0000417283590332202+0.0371728746138531i</v>
      </c>
      <c r="D412" s="208" t="str">
        <f t="shared" si="143"/>
        <v>-2.51398111960504+0.284992038706207i</v>
      </c>
      <c r="E412" t="str">
        <f t="shared" si="144"/>
        <v>20500</v>
      </c>
      <c r="F412" t="str">
        <f t="shared" si="145"/>
        <v>0.327868852459016</v>
      </c>
      <c r="G412" t="str">
        <f t="shared" si="140"/>
        <v>0.327868852459016</v>
      </c>
      <c r="H412" t="str">
        <f t="shared" si="146"/>
        <v>1.28923958541801+1.61326053714351i</v>
      </c>
      <c r="I412" t="str">
        <f t="shared" si="147"/>
        <v>109.170344712245i</v>
      </c>
      <c r="J412" t="str">
        <f t="shared" si="141"/>
        <v>-15.1324270131897+23.8829779720085i</v>
      </c>
      <c r="K412" t="str">
        <f t="shared" si="148"/>
        <v>3.26164046919809-2.06659891414099i</v>
      </c>
      <c r="L412" t="str">
        <f t="shared" si="149"/>
        <v>0.517737108960368-0.296466774555958i</v>
      </c>
      <c r="M412" t="str">
        <f t="shared" si="150"/>
        <v>3.77937757815846-2.36306568869695i</v>
      </c>
      <c r="N412" t="str">
        <f t="shared" si="151"/>
        <v>-0.346757599944436i</v>
      </c>
      <c r="O412" t="str">
        <f t="shared" si="152"/>
        <v>0.940479584886611-0.33985018818813i</v>
      </c>
      <c r="P412" t="str">
        <f t="shared" si="153"/>
        <v>0.059520415113389+0.33985018818813i</v>
      </c>
      <c r="Q412" t="str">
        <f t="shared" si="154"/>
        <v>-0.059520415113389+0.00690741175630599i</v>
      </c>
      <c r="R412" t="str">
        <f t="shared" si="155"/>
        <v>-0.332886932471701-5.74844067614777i</v>
      </c>
      <c r="S412" t="str">
        <f t="shared" si="156"/>
        <v>0.0375509875722821i</v>
      </c>
      <c r="T412" t="str">
        <f t="shared" si="157"/>
        <v>0.215859624390026-0.01250023306422i</v>
      </c>
      <c r="U412" t="str">
        <f t="shared" si="158"/>
        <v>0.0000499999999999999-0.00511160531513024i</v>
      </c>
      <c r="V412" t="str">
        <f t="shared" si="159"/>
        <v>0.00002-0.0572499795294586i</v>
      </c>
      <c r="W412" t="str">
        <f t="shared" si="160"/>
        <v>0.0000422735471063718-0.0046926526888543i</v>
      </c>
      <c r="X412" t="str">
        <f t="shared" si="161"/>
        <v>0.000208715275502741-0.0046837327926601i</v>
      </c>
      <c r="Y412" t="str">
        <f t="shared" si="162"/>
        <v>0.009+0.139738041231674i</v>
      </c>
      <c r="Z412" t="str">
        <f t="shared" si="163"/>
        <v>-0.412979851611701-0.0467041536619524i</v>
      </c>
      <c r="AA412" t="str">
        <f t="shared" si="164"/>
        <v>6.03043926606091-88.4419574604416i</v>
      </c>
      <c r="AB412" t="str">
        <f t="shared" si="165"/>
        <v>0.721489925498757-0.0417808205110446i</v>
      </c>
      <c r="AC412" t="str">
        <f t="shared" si="166"/>
        <v>3.62805202390196-1.86283358392314i</v>
      </c>
      <c r="AD412" t="str">
        <f t="shared" si="167"/>
        <v>0.162054242293986+0.0716911617413012i</v>
      </c>
      <c r="AE412" t="str">
        <f t="shared" si="168"/>
        <v>-0.0635768619014474-0.0371756115714626i</v>
      </c>
      <c r="AF412" t="str">
        <f t="shared" si="169"/>
        <v>-3.80322070502305-1.3282684984373i</v>
      </c>
      <c r="AG412" t="str">
        <f t="shared" si="170"/>
        <v>1.02649030909357-0.0503182360473654i</v>
      </c>
      <c r="AH412" t="str">
        <f t="shared" si="171"/>
        <v>0.176243847236363+0.228645585809824i</v>
      </c>
      <c r="AI412">
        <f t="shared" si="172"/>
        <v>-10.791428686240629</v>
      </c>
      <c r="AJ412">
        <f t="shared" si="173"/>
        <v>52.374362398259542</v>
      </c>
      <c r="AK412"/>
      <c r="AL412"/>
      <c r="AM412"/>
      <c r="AN412"/>
    </row>
    <row r="413" spans="1:40" x14ac:dyDescent="0.35">
      <c r="A413"/>
      <c r="B413">
        <f t="shared" si="174"/>
        <v>27900</v>
      </c>
      <c r="C413" s="237" t="str">
        <f t="shared" si="142"/>
        <v>-0.0000414297674567674+0.0370396388381081i</v>
      </c>
      <c r="D413" s="208" t="str">
        <f t="shared" si="143"/>
        <v>-2.51397883040296+0.283970564425496i</v>
      </c>
      <c r="E413" t="str">
        <f t="shared" si="144"/>
        <v>20500</v>
      </c>
      <c r="F413" t="str">
        <f t="shared" si="145"/>
        <v>0.327868852459016</v>
      </c>
      <c r="G413" t="str">
        <f t="shared" si="140"/>
        <v>0.327868852459016</v>
      </c>
      <c r="H413" t="str">
        <f t="shared" si="146"/>
        <v>1.29446745333663+1.61576219816865i</v>
      </c>
      <c r="I413" t="str">
        <f t="shared" si="147"/>
        <v>109.563043793944i</v>
      </c>
      <c r="J413" t="str">
        <f t="shared" si="141"/>
        <v>-15.2486963813169+23.9688879647135i</v>
      </c>
      <c r="K413" t="str">
        <f t="shared" si="148"/>
        <v>3.25403422766185-2.07017447055023i</v>
      </c>
      <c r="L413" t="str">
        <f t="shared" si="149"/>
        <v>0.516817352704207-0.297004636206167i</v>
      </c>
      <c r="M413" t="str">
        <f t="shared" si="150"/>
        <v>3.77085158036606-2.3671791067564i</v>
      </c>
      <c r="N413" t="str">
        <f t="shared" si="151"/>
        <v>-0.348004929440639i</v>
      </c>
      <c r="O413" t="str">
        <f t="shared" si="152"/>
        <v>0.940054948219023-0.341023011436075i</v>
      </c>
      <c r="P413" t="str">
        <f t="shared" si="153"/>
        <v>0.059945051780977+0.341023011436075i</v>
      </c>
      <c r="Q413" t="str">
        <f t="shared" si="154"/>
        <v>-0.059945051780977+0.00698191800456399i</v>
      </c>
      <c r="R413" t="str">
        <f t="shared" si="155"/>
        <v>-0.332883707437104-5.72769841689275i</v>
      </c>
      <c r="S413" t="str">
        <f t="shared" si="156"/>
        <v>0.0376860630671463i</v>
      </c>
      <c r="T413" t="str">
        <f t="shared" si="157"/>
        <v>0.215854403768614-0.0125450763925002i</v>
      </c>
      <c r="U413" t="str">
        <f t="shared" si="158"/>
        <v>0.0000499999999999999-0.00509328414912619i</v>
      </c>
      <c r="V413" t="str">
        <f t="shared" si="159"/>
        <v>0.00002-0.0570447824702135i</v>
      </c>
      <c r="W413" t="str">
        <f t="shared" si="160"/>
        <v>0.0000422735468522183-0.00467583337077534i</v>
      </c>
      <c r="X413" t="str">
        <f t="shared" si="161"/>
        <v>0.000207525693628081-0.0046669875701597i</v>
      </c>
      <c r="Y413" t="str">
        <f t="shared" si="162"/>
        <v>0.009+0.140240696056248i</v>
      </c>
      <c r="Z413" t="str">
        <f t="shared" si="163"/>
        <v>-0.409949444693791-0.0462104964052562i</v>
      </c>
      <c r="AA413" t="str">
        <f t="shared" si="164"/>
        <v>5.98376683978349-88.1063478049194i</v>
      </c>
      <c r="AB413" t="str">
        <f t="shared" si="165"/>
        <v>0.72147247607641-0.0419307050004271i</v>
      </c>
      <c r="AC413" t="str">
        <f t="shared" si="166"/>
        <v>3.62130813779477-1.86596903668461i</v>
      </c>
      <c r="AD413" t="str">
        <f t="shared" si="167"/>
        <v>0.16214521990778+0.0719704716850247i</v>
      </c>
      <c r="AE413" t="str">
        <f t="shared" si="168"/>
        <v>-0.0631455516378617-0.0369970660033041i</v>
      </c>
      <c r="AF413" t="str">
        <f t="shared" si="169"/>
        <v>-3.80844628373959-1.33179163374315i</v>
      </c>
      <c r="AG413" t="str">
        <f t="shared" si="170"/>
        <v>1.02646688645228-0.050156434397839i</v>
      </c>
      <c r="AH413" t="str">
        <f t="shared" si="171"/>
        <v>0.175154864451335+0.227755227628706i</v>
      </c>
      <c r="AI413">
        <f t="shared" si="172"/>
        <v>-10.832741353097708</v>
      </c>
      <c r="AJ413">
        <f t="shared" si="173"/>
        <v>52.437961923550844</v>
      </c>
      <c r="AK413"/>
      <c r="AL413"/>
      <c r="AM413"/>
      <c r="AN413"/>
    </row>
    <row r="414" spans="1:40" x14ac:dyDescent="0.35">
      <c r="A414"/>
      <c r="B414">
        <f t="shared" si="174"/>
        <v>28000</v>
      </c>
      <c r="C414" s="237" t="str">
        <f t="shared" si="142"/>
        <v>-0.0000411343693542106+0.0369073547429165i</v>
      </c>
      <c r="D414" s="208" t="str">
        <f t="shared" si="143"/>
        <v>-2.51397656568417+0.28295638636236i</v>
      </c>
      <c r="E414" t="str">
        <f t="shared" si="144"/>
        <v>20500</v>
      </c>
      <c r="F414" t="str">
        <f t="shared" si="145"/>
        <v>0.327868852459016</v>
      </c>
      <c r="G414" t="str">
        <f t="shared" si="140"/>
        <v>0.327868852459016</v>
      </c>
      <c r="H414" t="str">
        <f t="shared" si="146"/>
        <v>1.29969271150482+1.61824186964617i</v>
      </c>
      <c r="I414" t="str">
        <f t="shared" si="147"/>
        <v>109.955742875643i</v>
      </c>
      <c r="J414" t="str">
        <f t="shared" si="141"/>
        <v>-15.3653832337103+24.0547979574186i</v>
      </c>
      <c r="K414" t="str">
        <f t="shared" si="148"/>
        <v>3.246435845434-2.07371232121963i</v>
      </c>
      <c r="L414" t="str">
        <f t="shared" si="149"/>
        <v>0.515897573567542-0.297538695659586i</v>
      </c>
      <c r="M414" t="str">
        <f t="shared" si="150"/>
        <v>3.76233341900154-2.37125101687922i</v>
      </c>
      <c r="N414" t="str">
        <f t="shared" si="151"/>
        <v>-0.349252258936842i</v>
      </c>
      <c r="O414" t="str">
        <f t="shared" si="152"/>
        <v>0.939628848985115-0.342195304109959i</v>
      </c>
      <c r="P414" t="str">
        <f t="shared" si="153"/>
        <v>0.060371151014885+0.342195304109959i</v>
      </c>
      <c r="Q414" t="str">
        <f t="shared" si="154"/>
        <v>-0.060371151014885+0.00705695482688296i</v>
      </c>
      <c r="R414" t="str">
        <f t="shared" si="155"/>
        <v>-0.332880470710842-5.70710381966325i</v>
      </c>
      <c r="S414" t="str">
        <f t="shared" si="156"/>
        <v>0.0378211385620107i</v>
      </c>
      <c r="T414" t="str">
        <f t="shared" si="157"/>
        <v>0.215849164351264-0.0125899184073421i</v>
      </c>
      <c r="U414" t="str">
        <f t="shared" si="158"/>
        <v>0.0000499999999999999-0.0050750938485936i</v>
      </c>
      <c r="V414" t="str">
        <f t="shared" si="159"/>
        <v>0.00002-0.0568410511042485i</v>
      </c>
      <c r="W414" t="str">
        <f t="shared" si="160"/>
        <v>0.0000422735465971522-0.00465913419148984i</v>
      </c>
      <c r="X414" t="str">
        <f t="shared" si="161"/>
        <v>0.000206348813364568-0.00465036150902268i</v>
      </c>
      <c r="Y414" t="str">
        <f t="shared" si="162"/>
        <v>0.009+0.140743350880823i</v>
      </c>
      <c r="Z414" t="str">
        <f t="shared" si="163"/>
        <v>-0.40695252659693-0.04572412362628i</v>
      </c>
      <c r="AA414" t="str">
        <f t="shared" si="164"/>
        <v>5.93764579853197-87.7733380447275i</v>
      </c>
      <c r="AB414" t="str">
        <f t="shared" si="165"/>
        <v>0.721454963830458-0.0420805850997691i</v>
      </c>
      <c r="AC414" t="str">
        <f t="shared" si="166"/>
        <v>3.61457049051518-1.86907200822753i</v>
      </c>
      <c r="AD414" t="str">
        <f t="shared" si="167"/>
        <v>0.162236516224903+0.0722495651347299i</v>
      </c>
      <c r="AE414" t="str">
        <f t="shared" si="168"/>
        <v>-0.0627190121358428-0.0368202656016723i</v>
      </c>
      <c r="AF414" t="str">
        <f t="shared" si="169"/>
        <v>-3.81366927718899-1.33528548328381i</v>
      </c>
      <c r="AG414" t="str">
        <f t="shared" si="170"/>
        <v>1.02644369627257-0.0499959946828804i</v>
      </c>
      <c r="AH414" t="str">
        <f t="shared" si="171"/>
        <v>0.174078046550075+0.226871973659443i</v>
      </c>
      <c r="AI414">
        <f t="shared" si="172"/>
        <v>-10.873844462104705</v>
      </c>
      <c r="AJ414">
        <f t="shared" si="173"/>
        <v>52.501103429339274</v>
      </c>
      <c r="AK414"/>
      <c r="AL414"/>
      <c r="AM414"/>
      <c r="AN414"/>
    </row>
    <row r="415" spans="1:40" x14ac:dyDescent="0.35">
      <c r="A415"/>
      <c r="B415">
        <f t="shared" si="174"/>
        <v>28100</v>
      </c>
      <c r="C415" s="237" t="str">
        <f t="shared" si="142"/>
        <v>-0.0000408421193479237+0.0367760121680379i</v>
      </c>
      <c r="D415" s="208" t="str">
        <f t="shared" si="143"/>
        <v>-2.51397432510079+0.281949426621624i</v>
      </c>
      <c r="E415" t="str">
        <f t="shared" si="144"/>
        <v>20500</v>
      </c>
      <c r="F415" t="str">
        <f t="shared" si="145"/>
        <v>0.327868852459016</v>
      </c>
      <c r="G415" t="str">
        <f t="shared" si="140"/>
        <v>0.327868852459016</v>
      </c>
      <c r="H415" t="str">
        <f t="shared" si="146"/>
        <v>1.30491526162135+1.62069963168208i</v>
      </c>
      <c r="I415" t="str">
        <f t="shared" si="147"/>
        <v>110.348441957341i</v>
      </c>
      <c r="J415" t="str">
        <f t="shared" si="141"/>
        <v>-15.4824875703699+24.1407079501237i</v>
      </c>
      <c r="K415" t="str">
        <f t="shared" si="148"/>
        <v>3.23884546484209-2.07721267973459i</v>
      </c>
      <c r="L415" t="str">
        <f t="shared" si="149"/>
        <v>0.514977789210897-0.298068962996734i</v>
      </c>
      <c r="M415" t="str">
        <f t="shared" si="150"/>
        <v>3.75382325405299-2.37528164273132i</v>
      </c>
      <c r="N415" t="str">
        <f t="shared" si="151"/>
        <v>-0.350499588433045i</v>
      </c>
      <c r="O415" t="str">
        <f t="shared" si="152"/>
        <v>0.939201287847825-0.343367064385895i</v>
      </c>
      <c r="P415" t="str">
        <f t="shared" si="153"/>
        <v>0.060798712152175+0.343367064385895i</v>
      </c>
      <c r="Q415" t="str">
        <f t="shared" si="154"/>
        <v>-0.060798712152175+0.00713252404715004i</v>
      </c>
      <c r="R415" t="str">
        <f t="shared" si="155"/>
        <v>-0.332877222291877-5.68665530798208i</v>
      </c>
      <c r="S415" t="str">
        <f t="shared" si="156"/>
        <v>0.037956214056875i</v>
      </c>
      <c r="T415" t="str">
        <f t="shared" si="157"/>
        <v>0.215843906137432-0.0126347591039684i</v>
      </c>
      <c r="U415" t="str">
        <f t="shared" si="158"/>
        <v>0.00005-0.0050570330163922i</v>
      </c>
      <c r="V415" t="str">
        <f t="shared" si="159"/>
        <v>0.00002-0.0566387697835928i</v>
      </c>
      <c r="W415" t="str">
        <f t="shared" si="160"/>
        <v>0.0000422735463411736-0.00464255386837724i</v>
      </c>
      <c r="X415" t="str">
        <f t="shared" si="161"/>
        <v>0.000205184454601227-0.00463385334339626i</v>
      </c>
      <c r="Y415" t="str">
        <f t="shared" si="162"/>
        <v>0.009+0.141246005705397i</v>
      </c>
      <c r="Z415" t="str">
        <f t="shared" si="163"/>
        <v>-0.403988602216096-0.0452448991491746i</v>
      </c>
      <c r="AA415" t="str">
        <f t="shared" si="164"/>
        <v>5.89206733530514-87.44289747888i</v>
      </c>
      <c r="AB415" t="str">
        <f t="shared" si="165"/>
        <v>0.721437388759082-0.0422304607931029i</v>
      </c>
      <c r="AC415" t="str">
        <f t="shared" si="166"/>
        <v>3.60783920798117-1.87214267165399i</v>
      </c>
      <c r="AD415" t="str">
        <f t="shared" si="167"/>
        <v>0.162328131060966+0.0725284429519786i</v>
      </c>
      <c r="AE415" t="str">
        <f t="shared" si="168"/>
        <v>-0.062297172680862-0.0366451842080071i</v>
      </c>
      <c r="AF415" t="str">
        <f t="shared" si="169"/>
        <v>-3.81888958672214-1.33875020506046i</v>
      </c>
      <c r="AG415" t="str">
        <f t="shared" si="170"/>
        <v>1.02642073463752-0.0498369007427897i</v>
      </c>
      <c r="AH415" t="str">
        <f t="shared" si="171"/>
        <v>0.173013213003005+0.225995734080922i</v>
      </c>
      <c r="AI415">
        <f t="shared" si="172"/>
        <v>-10.914740001516414</v>
      </c>
      <c r="AJ415">
        <f t="shared" si="173"/>
        <v>52.563789396263722</v>
      </c>
      <c r="AK415"/>
      <c r="AL415"/>
      <c r="AM415"/>
      <c r="AN415"/>
    </row>
    <row r="416" spans="1:40" x14ac:dyDescent="0.35">
      <c r="A416"/>
      <c r="B416">
        <f t="shared" si="174"/>
        <v>28200</v>
      </c>
      <c r="C416" s="237" t="str">
        <f t="shared" si="142"/>
        <v>-0.0000405529728634175+0.036645601097348i</v>
      </c>
      <c r="D416" s="208" t="str">
        <f t="shared" si="143"/>
        <v>-2.51397210831107+0.280949608413001i</v>
      </c>
      <c r="E416" t="str">
        <f t="shared" si="144"/>
        <v>20500</v>
      </c>
      <c r="F416" t="str">
        <f t="shared" si="145"/>
        <v>0.327868852459016</v>
      </c>
      <c r="G416" t="str">
        <f t="shared" si="140"/>
        <v>0.327868852459016</v>
      </c>
      <c r="H416" t="str">
        <f t="shared" si="146"/>
        <v>1.31013500630394+1.62313556468679i</v>
      </c>
      <c r="I416" t="str">
        <f t="shared" si="147"/>
        <v>110.74114103904i</v>
      </c>
      <c r="J416" t="str">
        <f t="shared" si="141"/>
        <v>-15.6000093912957+24.2266179428287i</v>
      </c>
      <c r="K416" t="str">
        <f t="shared" si="148"/>
        <v>3.23126322636495-2.08067575903482i</v>
      </c>
      <c r="L416" t="str">
        <f t="shared" si="149"/>
        <v>0.5140580171695-0.298595448370857i</v>
      </c>
      <c r="M416" t="str">
        <f t="shared" si="150"/>
        <v>3.74532124353445-2.37927120740568i</v>
      </c>
      <c r="N416" t="str">
        <f t="shared" si="151"/>
        <v>-0.351746917929248i</v>
      </c>
      <c r="O416" t="str">
        <f t="shared" si="152"/>
        <v>0.938772265472365-0.34453829044082i</v>
      </c>
      <c r="P416" t="str">
        <f t="shared" si="153"/>
        <v>0.061227734527635+0.34453829044082i</v>
      </c>
      <c r="Q416" t="str">
        <f t="shared" si="154"/>
        <v>-0.061227734527635+0.00720862748842799i</v>
      </c>
      <c r="R416" t="str">
        <f t="shared" si="155"/>
        <v>-0.332873962178816-5.66635132773326i</v>
      </c>
      <c r="S416" t="str">
        <f t="shared" si="156"/>
        <v>0.0380912895517394i</v>
      </c>
      <c r="T416" t="str">
        <f t="shared" si="157"/>
        <v>0.215838629126571-0.012679598477588i</v>
      </c>
      <c r="U416" t="str">
        <f t="shared" si="158"/>
        <v>0.00005-0.00503910027519932i</v>
      </c>
      <c r="V416" t="str">
        <f t="shared" si="159"/>
        <v>0.00002-0.0564379230822325i</v>
      </c>
      <c r="W416" t="str">
        <f t="shared" si="160"/>
        <v>0.0000422735460842824-0.00462609113701016i</v>
      </c>
      <c r="X416" t="str">
        <f t="shared" si="161"/>
        <v>0.000204032440407006-0.00461746182527159i</v>
      </c>
      <c r="Y416" t="str">
        <f t="shared" si="162"/>
        <v>0.009+0.141748660529971i</v>
      </c>
      <c r="Z416" t="str">
        <f t="shared" si="163"/>
        <v>-0.401057185620014-0.0447726898749746i</v>
      </c>
      <c r="AA416" t="str">
        <f t="shared" si="164"/>
        <v>5.8470228207727-87.1149958953028i</v>
      </c>
      <c r="AB416" t="str">
        <f t="shared" si="165"/>
        <v>0.721419750860453-0.0423803320644146i</v>
      </c>
      <c r="AC416" t="str">
        <f t="shared" si="166"/>
        <v>3.60111441456183-1.87518119966495i</v>
      </c>
      <c r="AD416" t="str">
        <f t="shared" si="167"/>
        <v>0.162420064232521+0.0728071059815754i</v>
      </c>
      <c r="AE416" t="str">
        <f t="shared" si="168"/>
        <v>-0.0618799638725093-0.0364717961834649i</v>
      </c>
      <c r="AF416" t="str">
        <f t="shared" si="169"/>
        <v>-3.82410711461501-1.34218595627379i</v>
      </c>
      <c r="AG416" t="str">
        <f t="shared" si="170"/>
        <v>1.02639799771029-0.0496791366758468i</v>
      </c>
      <c r="AH416" t="str">
        <f t="shared" si="171"/>
        <v>0.171960186626784+0.2251264206303i</v>
      </c>
      <c r="AI416">
        <f t="shared" si="172"/>
        <v>-10.955429933926744</v>
      </c>
      <c r="AJ416">
        <f t="shared" si="173"/>
        <v>52.626022300275565</v>
      </c>
      <c r="AK416"/>
      <c r="AL416"/>
      <c r="AM416"/>
      <c r="AN416"/>
    </row>
    <row r="417" spans="1:40" x14ac:dyDescent="0.35">
      <c r="A417"/>
      <c r="B417">
        <f t="shared" si="174"/>
        <v>28300</v>
      </c>
      <c r="C417" s="237" t="str">
        <f t="shared" si="142"/>
        <v>-0.0000402668861123436+0.0365161116562927i</v>
      </c>
      <c r="D417" s="208" t="str">
        <f t="shared" si="143"/>
        <v>-2.51396991497932+0.279956856031577i</v>
      </c>
      <c r="E417" t="str">
        <f t="shared" si="144"/>
        <v>20500</v>
      </c>
      <c r="F417" t="str">
        <f t="shared" si="145"/>
        <v>0.327868852459016</v>
      </c>
      <c r="G417" t="str">
        <f t="shared" si="140"/>
        <v>0.327868852459016</v>
      </c>
      <c r="H417" t="str">
        <f t="shared" si="146"/>
        <v>1.31535184908699+1.62554974936622i</v>
      </c>
      <c r="I417" t="str">
        <f t="shared" si="147"/>
        <v>111.133840120739i</v>
      </c>
      <c r="J417" t="str">
        <f t="shared" si="141"/>
        <v>-15.7179486964876+24.3125279355338i</v>
      </c>
      <c r="K417" t="str">
        <f t="shared" si="148"/>
        <v>3.22368926864485-2.08410177141314i</v>
      </c>
      <c r="L417" t="str">
        <f t="shared" si="149"/>
        <v>0.513138274853281-0.299118162006638i</v>
      </c>
      <c r="M417" t="str">
        <f t="shared" si="150"/>
        <v>3.73682754349813-2.38321993341978i</v>
      </c>
      <c r="N417" t="str">
        <f t="shared" si="151"/>
        <v>-0.352994247425451i</v>
      </c>
      <c r="O417" t="str">
        <f t="shared" si="152"/>
        <v>0.938341782526223-0.345708980452506i</v>
      </c>
      <c r="P417" t="str">
        <f t="shared" si="153"/>
        <v>0.061658217473777+0.345708980452506i</v>
      </c>
      <c r="Q417" t="str">
        <f t="shared" si="154"/>
        <v>-0.061658217473777+0.00728526697294501i</v>
      </c>
      <c r="R417" t="str">
        <f t="shared" si="155"/>
        <v>-0.332870690370517-5.64619034676738i</v>
      </c>
      <c r="S417" t="str">
        <f t="shared" si="156"/>
        <v>0.0382263650466037i</v>
      </c>
      <c r="T417" t="str">
        <f t="shared" si="157"/>
        <v>0.21583333331814-0.0127244365234184i</v>
      </c>
      <c r="U417" t="str">
        <f t="shared" si="158"/>
        <v>0.00005-0.00502129426715975i</v>
      </c>
      <c r="V417" t="str">
        <f t="shared" si="159"/>
        <v>0.00002-0.0562384957921893i</v>
      </c>
      <c r="W417" t="str">
        <f t="shared" si="160"/>
        <v>0.0000422735458264786-0.004609744750833i</v>
      </c>
      <c r="X417" t="str">
        <f t="shared" si="161"/>
        <v>0.000202892596963667-0.00460118572417087i</v>
      </c>
      <c r="Y417" t="str">
        <f t="shared" si="162"/>
        <v>0.009+0.142251315354546i</v>
      </c>
      <c r="Z417" t="str">
        <f t="shared" si="163"/>
        <v>-0.398157799846808-0.044307365700088i</v>
      </c>
      <c r="AA417" t="str">
        <f t="shared" si="164"/>
        <v>5.80250379894287-86.7896035610316i</v>
      </c>
      <c r="AB417" t="str">
        <f t="shared" si="165"/>
        <v>0.721402050132764-0.0425301988977194i</v>
      </c>
      <c r="AC417" t="str">
        <f t="shared" si="166"/>
        <v>3.59439623308678-1.87818776455775i</v>
      </c>
      <c r="AD417" t="str">
        <f t="shared" si="167"/>
        <v>0.162512315557043+0.0730855550518614i</v>
      </c>
      <c r="AE417" t="str">
        <f t="shared" si="168"/>
        <v>-0.0614673175951258-0.036300076396186i</v>
      </c>
      <c r="AF417" t="str">
        <f t="shared" si="169"/>
        <v>-3.82932176406631-1.34559289333464i</v>
      </c>
      <c r="AG417" t="str">
        <f t="shared" si="170"/>
        <v>1.02637548173213-0.049522686833124i</v>
      </c>
      <c r="AH417" t="str">
        <f t="shared" si="171"/>
        <v>0.17091879350981+0.224263946568517i</v>
      </c>
      <c r="AI417">
        <f t="shared" si="172"/>
        <v>-10.995916196680771</v>
      </c>
      <c r="AJ417">
        <f t="shared" si="173"/>
        <v>52.687804612290421</v>
      </c>
      <c r="AK417"/>
      <c r="AL417"/>
      <c r="AM417"/>
      <c r="AN417"/>
    </row>
    <row r="418" spans="1:40" x14ac:dyDescent="0.35">
      <c r="A418"/>
      <c r="B418">
        <f t="shared" si="174"/>
        <v>28400</v>
      </c>
      <c r="C418" s="237" t="str">
        <f t="shared" si="142"/>
        <v>-0.0000399838160759122+0.0363875341093947i</v>
      </c>
      <c r="D418" s="208" t="str">
        <f t="shared" si="143"/>
        <v>-2.51396774477571+0.278971094838693i</v>
      </c>
      <c r="E418" t="str">
        <f t="shared" si="144"/>
        <v>20500</v>
      </c>
      <c r="F418" t="str">
        <f t="shared" si="145"/>
        <v>0.327868852459016</v>
      </c>
      <c r="G418" t="str">
        <f t="shared" si="140"/>
        <v>0.327868852459016</v>
      </c>
      <c r="H418" t="str">
        <f t="shared" si="146"/>
        <v>1.3205656944192+1.62794226671288i</v>
      </c>
      <c r="I418" t="str">
        <f t="shared" si="147"/>
        <v>111.526539202438i</v>
      </c>
      <c r="J418" t="str">
        <f t="shared" si="141"/>
        <v>-15.8363054859457+24.3984379282388i</v>
      </c>
      <c r="K418" t="str">
        <f t="shared" si="148"/>
        <v>3.21612372849993-2.08749092851454i</v>
      </c>
      <c r="L418" t="str">
        <f t="shared" si="149"/>
        <v>0.512218579546887-0.299637114198916i</v>
      </c>
      <c r="M418" t="str">
        <f t="shared" si="150"/>
        <v>3.72834230804682-2.38712804271346i</v>
      </c>
      <c r="N418" t="str">
        <f t="shared" si="151"/>
        <v>-0.354241576921654i</v>
      </c>
      <c r="O418" t="str">
        <f t="shared" si="152"/>
        <v>0.937909839679156-0.346879132599557i</v>
      </c>
      <c r="P418" t="str">
        <f t="shared" si="153"/>
        <v>0.062090160320844+0.346879132599557i</v>
      </c>
      <c r="Q418" t="str">
        <f t="shared" si="154"/>
        <v>-0.062090160320844+0.00736244432209698i</v>
      </c>
      <c r="R418" t="str">
        <f t="shared" si="155"/>
        <v>-0.332867406865756-5.62617085451421i</v>
      </c>
      <c r="S418" t="str">
        <f t="shared" si="156"/>
        <v>0.0383614405414679i</v>
      </c>
      <c r="T418" t="str">
        <f t="shared" si="157"/>
        <v>0.215828018711587-0.0127692732366733i</v>
      </c>
      <c r="U418" t="str">
        <f t="shared" si="158"/>
        <v>0.00005-0.00500361365354299i</v>
      </c>
      <c r="V418" t="str">
        <f t="shared" si="159"/>
        <v>0.00002-0.0560404729196815i</v>
      </c>
      <c r="W418" t="str">
        <f t="shared" si="160"/>
        <v>0.0000422735455677621-0.00459351348084727i</v>
      </c>
      <c r="X418" t="str">
        <f t="shared" si="161"/>
        <v>0.000201764753500327-0.00458502382684093i</v>
      </c>
      <c r="Y418" t="str">
        <f t="shared" si="162"/>
        <v>0.009+0.14275397017912i</v>
      </c>
      <c r="Z418" t="str">
        <f t="shared" si="163"/>
        <v>-0.395289976704995-0.0438487994372693i</v>
      </c>
      <c r="AA418" t="str">
        <f t="shared" si="164"/>
        <v>5.75850198295497-86.4666912126541i</v>
      </c>
      <c r="AB418" t="str">
        <f t="shared" si="165"/>
        <v>0.72138428657417-0.0426800612770194i</v>
      </c>
      <c r="AC418" t="str">
        <f t="shared" si="166"/>
        <v>3.58768478485555-1.88116253822319i</v>
      </c>
      <c r="AD418" t="str">
        <f t="shared" si="167"/>
        <v>0.162604884852903+0.0733637909750075i</v>
      </c>
      <c r="AE418" t="str">
        <f t="shared" si="168"/>
        <v>-0.0610591669892014-0.036130000208936i</v>
      </c>
      <c r="AF418" t="str">
        <f t="shared" si="169"/>
        <v>-3.83453343919491-1.34897117187419i</v>
      </c>
      <c r="AG418" t="str">
        <f t="shared" si="170"/>
        <v>1.02635318302049-0.0493675358134272i</v>
      </c>
      <c r="AH418" t="str">
        <f t="shared" si="171"/>
        <v>0.169888862939628+0.223408226646739i</v>
      </c>
      <c r="AI418">
        <f t="shared" si="172"/>
        <v>-11.036200702279395</v>
      </c>
      <c r="AJ418">
        <f t="shared" si="173"/>
        <v>52.749138797859416</v>
      </c>
      <c r="AK418"/>
      <c r="AL418"/>
      <c r="AM418"/>
      <c r="AN418"/>
    </row>
    <row r="419" spans="1:40" x14ac:dyDescent="0.35">
      <c r="A419"/>
      <c r="B419">
        <f t="shared" si="174"/>
        <v>28500</v>
      </c>
      <c r="C419" s="237" t="str">
        <f t="shared" si="142"/>
        <v>-0.0000397037204887208+0.0362598588578142i</v>
      </c>
      <c r="D419" s="208" t="str">
        <f t="shared" si="143"/>
        <v>-2.51396559737621+0.277992251243242i</v>
      </c>
      <c r="E419" t="str">
        <f t="shared" si="144"/>
        <v>20500</v>
      </c>
      <c r="F419" t="str">
        <f t="shared" si="145"/>
        <v>0.327868852459016</v>
      </c>
      <c r="G419" t="str">
        <f t="shared" si="140"/>
        <v>0.327868852459016</v>
      </c>
      <c r="H419" t="str">
        <f t="shared" si="146"/>
        <v>1.32577644766116+1.63031319799707i</v>
      </c>
      <c r="I419" t="str">
        <f t="shared" si="147"/>
        <v>111.919238284136i</v>
      </c>
      <c r="J419" t="str">
        <f t="shared" si="141"/>
        <v>-15.9550797596699+24.484347920944i</v>
      </c>
      <c r="K419" t="str">
        <f t="shared" si="148"/>
        <v>3.20856674093642-2.09084344133479i</v>
      </c>
      <c r="L419" t="str">
        <f t="shared" si="149"/>
        <v>0.511298948409712-0.300152315311409i</v>
      </c>
      <c r="M419" t="str">
        <f t="shared" si="150"/>
        <v>3.71986568934613-2.3909957566462i</v>
      </c>
      <c r="N419" t="str">
        <f t="shared" si="151"/>
        <v>-0.355488906417857i</v>
      </c>
      <c r="O419" t="str">
        <f t="shared" si="152"/>
        <v>0.937476437603194-0.348048745061414i</v>
      </c>
      <c r="P419" t="str">
        <f t="shared" si="153"/>
        <v>0.062523562396806+0.348048745061414i</v>
      </c>
      <c r="Q419" t="str">
        <f t="shared" si="154"/>
        <v>-0.062523562396806+0.00744016135644304i</v>
      </c>
      <c r="R419" t="str">
        <f t="shared" si="155"/>
        <v>-0.33286411166326-5.60629136160457i</v>
      </c>
      <c r="S419" t="str">
        <f t="shared" si="156"/>
        <v>0.0384965160363323i</v>
      </c>
      <c r="T419" t="str">
        <f t="shared" si="157"/>
        <v>0.215822685306362-0.0128141086125642i</v>
      </c>
      <c r="U419" t="str">
        <f t="shared" si="158"/>
        <v>0.00005-0.00498605711440776i</v>
      </c>
      <c r="V419" t="str">
        <f t="shared" si="159"/>
        <v>0.00002-0.0558438396813668i</v>
      </c>
      <c r="W419" t="str">
        <f t="shared" si="160"/>
        <v>0.0000422735453081333-0.00457739611530358i</v>
      </c>
      <c r="X419" t="str">
        <f t="shared" si="161"/>
        <v>0.000200648742229603-0.00456897493695335i</v>
      </c>
      <c r="Y419" t="str">
        <f t="shared" si="162"/>
        <v>0.009+0.143256625003695i</v>
      </c>
      <c r="Z419" t="str">
        <f t="shared" si="163"/>
        <v>-0.392453256579576-0.0433968667389751i</v>
      </c>
      <c r="AA419" t="str">
        <f t="shared" si="164"/>
        <v>5.71500925098978-86.1462300469687i</v>
      </c>
      <c r="AB419" t="str">
        <f t="shared" si="165"/>
        <v>0.721366460182832-0.0428299191863095i</v>
      </c>
      <c r="AC419" t="str">
        <f t="shared" si="166"/>
        <v>3.58098018964722-1.88410569214266i</v>
      </c>
      <c r="AD419" t="str">
        <f t="shared" si="167"/>
        <v>0.16269777193935+0.0736418145472979i</v>
      </c>
      <c r="AE419" t="str">
        <f t="shared" si="168"/>
        <v>-0.0606554464235136-0.0359615434670964i</v>
      </c>
      <c r="AF419" t="str">
        <f t="shared" si="169"/>
        <v>-3.83974204503737-1.35232094675383i</v>
      </c>
      <c r="AG419" t="str">
        <f t="shared" si="170"/>
        <v>1.02633109796712-0.0492136684583528i</v>
      </c>
      <c r="AH419" t="str">
        <f t="shared" si="171"/>
        <v>0.168870227332241+0.222559177073678i</v>
      </c>
      <c r="AI419">
        <f t="shared" si="172"/>
        <v>-11.076285338776302</v>
      </c>
      <c r="AJ419">
        <f t="shared" si="173"/>
        <v>52.810027316847368</v>
      </c>
      <c r="AK419"/>
      <c r="AL419"/>
      <c r="AM419"/>
      <c r="AN419"/>
    </row>
    <row r="420" spans="1:40" x14ac:dyDescent="0.35">
      <c r="A420"/>
      <c r="B420">
        <f t="shared" si="174"/>
        <v>28600</v>
      </c>
      <c r="C420" s="237" t="str">
        <f t="shared" si="142"/>
        <v>-0.0000394265578229783+0.0361330764369609i</v>
      </c>
      <c r="D420" s="208" t="str">
        <f t="shared" si="143"/>
        <v>-2.51396347246243+0.277020252683367i</v>
      </c>
      <c r="E420" t="str">
        <f t="shared" si="144"/>
        <v>20500</v>
      </c>
      <c r="F420" t="str">
        <f t="shared" si="145"/>
        <v>0.327868852459016</v>
      </c>
      <c r="G420" t="str">
        <f t="shared" si="140"/>
        <v>0.327868852459016</v>
      </c>
      <c r="H420" t="str">
        <f t="shared" si="146"/>
        <v>1.33098401508285+1.63266262475821i</v>
      </c>
      <c r="I420" t="str">
        <f t="shared" si="147"/>
        <v>112.311937365835i</v>
      </c>
      <c r="J420" t="str">
        <f t="shared" si="141"/>
        <v>-16.0742715176603+24.570257913649i</v>
      </c>
      <c r="K420" t="str">
        <f t="shared" si="148"/>
        <v>3.20101843916115-2.09415952021937i</v>
      </c>
      <c r="L420" t="str">
        <f t="shared" si="149"/>
        <v>0.510379398475929-0.30066377577545i</v>
      </c>
      <c r="M420" t="str">
        <f t="shared" si="150"/>
        <v>3.71139783763708-2.39482329599482i</v>
      </c>
      <c r="N420" t="str">
        <f t="shared" si="151"/>
        <v>-0.35673623591406i</v>
      </c>
      <c r="O420" t="str">
        <f t="shared" si="152"/>
        <v>0.937041576972637-0.349217816018359i</v>
      </c>
      <c r="P420" t="str">
        <f t="shared" si="153"/>
        <v>0.062958423027363+0.349217816018359i</v>
      </c>
      <c r="Q420" t="str">
        <f t="shared" si="154"/>
        <v>-0.062958423027363+0.00751841989570101i</v>
      </c>
      <c r="R420" t="str">
        <f t="shared" si="155"/>
        <v>-0.332860804761909-5.58655039949961i</v>
      </c>
      <c r="S420" t="str">
        <f t="shared" si="156"/>
        <v>0.0386315915311966i</v>
      </c>
      <c r="T420" t="str">
        <f t="shared" si="157"/>
        <v>0.215817333101912-0.0128589426463074i</v>
      </c>
      <c r="U420" t="str">
        <f t="shared" si="158"/>
        <v>0.0000499999999999998-0.00496862334827344i</v>
      </c>
      <c r="V420" t="str">
        <f t="shared" si="159"/>
        <v>0.00002-0.0556485815006628i</v>
      </c>
      <c r="W420" t="str">
        <f t="shared" si="160"/>
        <v>0.0000422735450475916-0.00456139145940011i</v>
      </c>
      <c r="X420" t="str">
        <f t="shared" si="161"/>
        <v>0.000199544398285291-0.00455303787481059i</v>
      </c>
      <c r="Y420" t="str">
        <f t="shared" si="162"/>
        <v>0.009+0.143759279828269i</v>
      </c>
      <c r="Z420" t="str">
        <f t="shared" si="163"/>
        <v>-0.3896471882432-0.0429514460230374i</v>
      </c>
      <c r="AA420" t="str">
        <f t="shared" si="164"/>
        <v>5.67201764229778-85.8281917118806i</v>
      </c>
      <c r="AB420" t="str">
        <f t="shared" si="165"/>
        <v>0.721348570956902-0.0429797726096006i</v>
      </c>
      <c r="AC420" t="str">
        <f t="shared" si="166"/>
        <v>3.57428256573001-1.88701739738557i</v>
      </c>
      <c r="AD420" t="str">
        <f t="shared" si="167"/>
        <v>0.162790976636478+0.0739196265494078i</v>
      </c>
      <c r="AE420" t="str">
        <f t="shared" si="168"/>
        <v>-0.0602560914679883-0.0357946824870034i</v>
      </c>
      <c r="AF420" t="str">
        <f t="shared" si="169"/>
        <v>-3.84494748754528-1.35564237207484i</v>
      </c>
      <c r="AG420" t="str">
        <f t="shared" si="170"/>
        <v>1.02630922303628-0.049061069847467i</v>
      </c>
      <c r="AH420" t="str">
        <f t="shared" si="171"/>
        <v>0.167862722163222+0.221716715483808i</v>
      </c>
      <c r="AI420">
        <f t="shared" si="172"/>
        <v>-11.116171970167166</v>
      </c>
      <c r="AJ420">
        <f t="shared" si="173"/>
        <v>52.870472623131256</v>
      </c>
      <c r="AK420"/>
      <c r="AL420"/>
      <c r="AM420"/>
      <c r="AN420"/>
    </row>
    <row r="421" spans="1:40" x14ac:dyDescent="0.35">
      <c r="A421"/>
      <c r="B421">
        <f t="shared" si="174"/>
        <v>28700</v>
      </c>
      <c r="C421" s="237" t="str">
        <f t="shared" si="142"/>
        <v>-0.0000391522872731084+0.0360071775141535i</v>
      </c>
      <c r="D421" s="208" t="str">
        <f t="shared" si="143"/>
        <v>-2.51396136972155+0.27605502760851i</v>
      </c>
      <c r="E421" t="str">
        <f t="shared" si="144"/>
        <v>20500</v>
      </c>
      <c r="F421" t="str">
        <f t="shared" si="145"/>
        <v>0.327868852459016</v>
      </c>
      <c r="G421" t="str">
        <f t="shared" si="140"/>
        <v>0.327868852459016</v>
      </c>
      <c r="H421" t="str">
        <f t="shared" si="146"/>
        <v>1.33618830386111+1.63499062879617i</v>
      </c>
      <c r="I421" t="str">
        <f t="shared" si="147"/>
        <v>112.704636447534i</v>
      </c>
      <c r="J421" t="str">
        <f t="shared" si="141"/>
        <v>-16.1938807599169+24.6561679063541i</v>
      </c>
      <c r="K421" t="str">
        <f t="shared" si="148"/>
        <v>3.19347895459355-2.09743937486184i</v>
      </c>
      <c r="L421" t="str">
        <f t="shared" si="149"/>
        <v>0.50945994665454-0.301171506088723i</v>
      </c>
      <c r="M421" t="str">
        <f t="shared" si="150"/>
        <v>3.70293890124809-2.39861088095056i</v>
      </c>
      <c r="N421" t="str">
        <f t="shared" si="151"/>
        <v>-0.357983565410263i</v>
      </c>
      <c r="O421" t="str">
        <f t="shared" si="152"/>
        <v>0.936605258464056-0.350386343651516i</v>
      </c>
      <c r="P421" t="str">
        <f t="shared" si="153"/>
        <v>0.063394741535944+0.350386343651516i</v>
      </c>
      <c r="Q421" t="str">
        <f t="shared" si="154"/>
        <v>-0.063394741535944+0.007597221758747i</v>
      </c>
      <c r="R421" t="str">
        <f t="shared" si="155"/>
        <v>-0.332857486160466-5.56694652012798i</v>
      </c>
      <c r="S421" t="str">
        <f t="shared" si="156"/>
        <v>0.038766667026061i</v>
      </c>
      <c r="T421" t="str">
        <f t="shared" si="157"/>
        <v>0.21581196209769-0.0129037753331145i</v>
      </c>
      <c r="U421" t="str">
        <f t="shared" si="158"/>
        <v>0.0000499999999999998-0.00495131107179863i</v>
      </c>
      <c r="V421" t="str">
        <f t="shared" si="159"/>
        <v>0.00002-0.0554546840041448i</v>
      </c>
      <c r="W421" t="str">
        <f t="shared" si="160"/>
        <v>0.0000422735447861374-0.0045454983349873i</v>
      </c>
      <c r="X421" t="str">
        <f t="shared" si="161"/>
        <v>0.000198451559661589-0.00453721147705854i</v>
      </c>
      <c r="Y421" t="str">
        <f t="shared" si="162"/>
        <v>0.009+0.144261934652843i</v>
      </c>
      <c r="Z421" t="str">
        <f t="shared" si="163"/>
        <v>-0.386871328672128-0.0425124184005614i</v>
      </c>
      <c r="AA421" t="str">
        <f t="shared" si="164"/>
        <v>5.62951935333737-85.5125482975007i</v>
      </c>
      <c r="AB421" t="str">
        <f t="shared" si="165"/>
        <v>0.721330618894552-0.0431296215308881i</v>
      </c>
      <c r="AC421" t="str">
        <f t="shared" si="166"/>
        <v>3.56759202987073-1.88989782460611i</v>
      </c>
      <c r="AD421" t="str">
        <f t="shared" si="167"/>
        <v>0.162884498765222+0.0741972277466809i</v>
      </c>
      <c r="AE421" t="str">
        <f t="shared" si="168"/>
        <v>-0.0598610388672664-0.0356293940446198i</v>
      </c>
      <c r="AF421" t="str">
        <f t="shared" si="169"/>
        <v>-3.85014967358266-1.35893560118766i</v>
      </c>
      <c r="AG421" t="str">
        <f t="shared" si="170"/>
        <v>1.02628755476298-0.048909725293601i</v>
      </c>
      <c r="AH421" t="str">
        <f t="shared" si="171"/>
        <v>0.16686618590062+0.220880760906421i</v>
      </c>
      <c r="AI421">
        <f t="shared" si="172"/>
        <v>-11.155862436771077</v>
      </c>
      <c r="AJ421">
        <f t="shared" si="173"/>
        <v>52.930477164307014</v>
      </c>
      <c r="AK421"/>
      <c r="AL421"/>
      <c r="AM421"/>
      <c r="AN421"/>
    </row>
    <row r="422" spans="1:40" x14ac:dyDescent="0.35">
      <c r="A422"/>
      <c r="B422">
        <f t="shared" si="174"/>
        <v>28800</v>
      </c>
      <c r="C422" s="237" t="str">
        <f t="shared" si="142"/>
        <v>-0.0000388808687407312+0.0358821528863305i</v>
      </c>
      <c r="D422" s="208" t="str">
        <f t="shared" si="143"/>
        <v>-2.51395928884614+0.275096505461867i</v>
      </c>
      <c r="E422" t="str">
        <f t="shared" si="144"/>
        <v>20500</v>
      </c>
      <c r="F422" t="str">
        <f t="shared" si="145"/>
        <v>0.327868852459016</v>
      </c>
      <c r="G422" t="str">
        <f t="shared" si="140"/>
        <v>0.327868852459016</v>
      </c>
      <c r="H422" t="str">
        <f t="shared" si="146"/>
        <v>1.34138922207692+1.63729729216269i</v>
      </c>
      <c r="I422" t="str">
        <f t="shared" si="147"/>
        <v>113.097335529233i</v>
      </c>
      <c r="J422" t="str">
        <f t="shared" si="141"/>
        <v>-16.3139074864397+24.7420778990591i</v>
      </c>
      <c r="K422" t="str">
        <f t="shared" si="148"/>
        <v>3.18594841687819-2.10068321430256i</v>
      </c>
      <c r="L422" t="str">
        <f t="shared" si="149"/>
        <v>0.508540609729441-0.301675516814008i</v>
      </c>
      <c r="M422" t="str">
        <f t="shared" si="150"/>
        <v>3.69448902660763-2.40235873111657i</v>
      </c>
      <c r="N422" t="str">
        <f t="shared" si="151"/>
        <v>-0.359230894906466i</v>
      </c>
      <c r="O422" t="str">
        <f t="shared" si="152"/>
        <v>0.936167482756288-0.351554326142852i</v>
      </c>
      <c r="P422" t="str">
        <f t="shared" si="153"/>
        <v>0.063832517243712+0.351554326142852i</v>
      </c>
      <c r="Q422" t="str">
        <f t="shared" si="154"/>
        <v>-0.063832517243712+0.007676568763614i</v>
      </c>
      <c r="R422" t="str">
        <f t="shared" si="155"/>
        <v>-0.332854155857554-5.54747829553016i</v>
      </c>
      <c r="S422" t="str">
        <f t="shared" si="156"/>
        <v>0.0389017425209253i</v>
      </c>
      <c r="T422" t="str">
        <f t="shared" si="157"/>
        <v>0.215806572293136-0.0129486066681905i</v>
      </c>
      <c r="U422" t="str">
        <f t="shared" si="158"/>
        <v>0.0000499999999999998-0.00493411901946599i</v>
      </c>
      <c r="V422" t="str">
        <f t="shared" si="159"/>
        <v>0.00002-0.0552621330180192i</v>
      </c>
      <c r="W422" t="str">
        <f t="shared" si="160"/>
        <v>0.0000422735445237708-0.00452971558027877i</v>
      </c>
      <c r="X422" t="str">
        <f t="shared" si="161"/>
        <v>0.000197370067153757-0.00452149459640451i</v>
      </c>
      <c r="Y422" t="str">
        <f t="shared" si="162"/>
        <v>0.009+0.144764589477418i</v>
      </c>
      <c r="Z422" t="str">
        <f t="shared" si="163"/>
        <v>-0.38412524286693-0.0420796676059843i</v>
      </c>
      <c r="AA422" t="str">
        <f t="shared" si="164"/>
        <v>5.5875067340234-85.1992723274688i</v>
      </c>
      <c r="AB422" t="str">
        <f t="shared" si="165"/>
        <v>0.721312603993909-0.043279465934145i</v>
      </c>
      <c r="AC422" t="str">
        <f t="shared" si="166"/>
        <v>3.56090869734432-1.89274714404033i</v>
      </c>
      <c r="AD422" t="str">
        <f t="shared" si="167"/>
        <v>0.162978338147322+0.0744746188893914i</v>
      </c>
      <c r="AE422" t="str">
        <f t="shared" si="168"/>
        <v>-0.0594702265149408-0.0354656553645246i</v>
      </c>
      <c r="AF422" t="str">
        <f t="shared" si="169"/>
        <v>-3.85534851092306-1.36220078670082i</v>
      </c>
      <c r="AG422" t="str">
        <f t="shared" si="170"/>
        <v>1.02626608975127-0.0487596203382559i</v>
      </c>
      <c r="AH422" t="str">
        <f t="shared" si="171"/>
        <v>0.165880459939558+0.220051233735473i</v>
      </c>
      <c r="AI422">
        <f t="shared" si="172"/>
        <v>-11.195358555605866</v>
      </c>
      <c r="AJ422">
        <f t="shared" si="173"/>
        <v>52.990043381409635</v>
      </c>
      <c r="AK422"/>
      <c r="AL422"/>
      <c r="AM422"/>
      <c r="AN422"/>
    </row>
    <row r="423" spans="1:40" x14ac:dyDescent="0.35">
      <c r="A423"/>
      <c r="B423">
        <f t="shared" si="174"/>
        <v>28900</v>
      </c>
      <c r="C423" s="237" t="str">
        <f t="shared" si="142"/>
        <v>-0.0000386122628200079+0.0357579934778085i</v>
      </c>
      <c r="D423" s="208" t="str">
        <f t="shared" si="143"/>
        <v>-2.51395722953408+0.274144616663199i</v>
      </c>
      <c r="E423" t="str">
        <f t="shared" si="144"/>
        <v>20500</v>
      </c>
      <c r="F423" t="str">
        <f t="shared" si="145"/>
        <v>0.327868852459016</v>
      </c>
      <c r="G423" t="str">
        <f t="shared" si="140"/>
        <v>0.327868852459016</v>
      </c>
      <c r="H423" t="str">
        <f t="shared" si="146"/>
        <v>1.34658667871279+1.63958269715294i</v>
      </c>
      <c r="I423" t="str">
        <f t="shared" si="147"/>
        <v>113.490034610931i</v>
      </c>
      <c r="J423" t="str">
        <f t="shared" si="141"/>
        <v>-16.4343516972286+24.8279878917643i</v>
      </c>
      <c r="K423" t="str">
        <f t="shared" si="148"/>
        <v>3.17842695389696-2.10389124692705i</v>
      </c>
      <c r="L423" t="str">
        <f t="shared" si="149"/>
        <v>0.507621404359488-0.302175818577942i</v>
      </c>
      <c r="M423" t="str">
        <f t="shared" si="150"/>
        <v>3.68604835825645-2.40606706550499i</v>
      </c>
      <c r="N423" t="str">
        <f t="shared" si="151"/>
        <v>-0.360478224402669i</v>
      </c>
      <c r="O423" t="str">
        <f t="shared" si="152"/>
        <v>0.935728250530438-0.352721761675186i</v>
      </c>
      <c r="P423" t="str">
        <f t="shared" si="153"/>
        <v>0.064271749469562+0.352721761675186i</v>
      </c>
      <c r="Q423" t="str">
        <f t="shared" si="154"/>
        <v>-0.064271749469562+0.00775646272748304i</v>
      </c>
      <c r="R423" t="str">
        <f t="shared" si="155"/>
        <v>-0.332850813852095-5.52814431751088i</v>
      </c>
      <c r="S423" t="str">
        <f t="shared" si="156"/>
        <v>0.0390368180157897i</v>
      </c>
      <c r="T423" t="str">
        <f t="shared" si="157"/>
        <v>0.215801163687694-0.0129934366467517i</v>
      </c>
      <c r="U423" t="str">
        <f t="shared" si="158"/>
        <v>0.0000499999999999998-0.00491704594327407i</v>
      </c>
      <c r="V423" t="str">
        <f t="shared" si="159"/>
        <v>0.00002-0.0550709145646697i</v>
      </c>
      <c r="W423" t="str">
        <f t="shared" si="160"/>
        <v>0.0000422735442604915-0.00451404204956829i</v>
      </c>
      <c r="X423" t="str">
        <f t="shared" si="161"/>
        <v>0.000196299764300245-0.00450588610134172i</v>
      </c>
      <c r="Y423" t="str">
        <f t="shared" si="162"/>
        <v>0.009+0.145267244301992i</v>
      </c>
      <c r="Z423" t="str">
        <f t="shared" si="163"/>
        <v>-0.381408503677804-0.0416530799292199i</v>
      </c>
      <c r="AA423" t="str">
        <f t="shared" si="164"/>
        <v>5.54597228407983-84.8883367504756i</v>
      </c>
      <c r="AB423" t="str">
        <f t="shared" si="165"/>
        <v>0.721294526253116-0.0434293058033824i</v>
      </c>
      <c r="AC423" t="str">
        <f t="shared" si="166"/>
        <v>3.5542326819434-1.89556552550342i</v>
      </c>
      <c r="AD423" t="str">
        <f t="shared" si="167"/>
        <v>0.163072494605312+0.0747518007130069i</v>
      </c>
      <c r="AE423" t="str">
        <f t="shared" si="168"/>
        <v>-0.0590835934284667-0.0353034441092216i</v>
      </c>
      <c r="AF423" t="str">
        <f t="shared" si="169"/>
        <v>-3.86054390824687-1.36543808048974i</v>
      </c>
      <c r="AG423" t="str">
        <f t="shared" si="170"/>
        <v>1.02624482467257-0.0486107407471203i</v>
      </c>
      <c r="AH423" t="str">
        <f t="shared" si="171"/>
        <v>0.164905388538533+0.219228055700279i</v>
      </c>
      <c r="AI423">
        <f t="shared" si="172"/>
        <v>-11.234662120754258</v>
      </c>
      <c r="AJ423">
        <f t="shared" si="173"/>
        <v>53.049173708646755</v>
      </c>
      <c r="AK423"/>
      <c r="AL423"/>
      <c r="AM423"/>
      <c r="AN423"/>
    </row>
    <row r="424" spans="1:40" x14ac:dyDescent="0.35">
      <c r="A424"/>
      <c r="B424">
        <f t="shared" si="174"/>
        <v>29000</v>
      </c>
      <c r="C424" s="237" t="str">
        <f t="shared" si="142"/>
        <v>-0.0000383464307833343+0.0356346903380844i</v>
      </c>
      <c r="D424" s="208" t="str">
        <f t="shared" si="143"/>
        <v>-2.51395519148846+0.273199292591981i</v>
      </c>
      <c r="E424" t="str">
        <f t="shared" si="144"/>
        <v>20500</v>
      </c>
      <c r="F424" t="str">
        <f t="shared" si="145"/>
        <v>0.327868852459016</v>
      </c>
      <c r="G424" t="str">
        <f t="shared" si="140"/>
        <v>0.327868852459016</v>
      </c>
      <c r="H424" t="str">
        <f t="shared" si="146"/>
        <v>1.35178058364997+1.64184692629708i</v>
      </c>
      <c r="I424" t="str">
        <f t="shared" si="147"/>
        <v>113.88273369263i</v>
      </c>
      <c r="J424" t="str">
        <f t="shared" si="141"/>
        <v>-16.5552133922837+24.9138978844693i</v>
      </c>
      <c r="K424" t="str">
        <f t="shared" si="148"/>
        <v>3.17091469178148-2.10706368046463i</v>
      </c>
      <c r="L424" t="str">
        <f t="shared" si="149"/>
        <v>0.506702347078582-0.302672422069771i</v>
      </c>
      <c r="M424" t="str">
        <f t="shared" si="150"/>
        <v>3.67761703886006-2.4097361025344i</v>
      </c>
      <c r="N424" t="str">
        <f t="shared" si="151"/>
        <v>-0.361725553898872i</v>
      </c>
      <c r="O424" t="str">
        <f t="shared" si="152"/>
        <v>0.935287562469876-0.353888648432185i</v>
      </c>
      <c r="P424" t="str">
        <f t="shared" si="153"/>
        <v>0.064712437530124+0.353888648432185i</v>
      </c>
      <c r="Q424" t="str">
        <f t="shared" si="154"/>
        <v>-0.064712437530124+0.00783690546668703i</v>
      </c>
      <c r="R424" t="str">
        <f t="shared" si="155"/>
        <v>-0.332847460142789-5.50894319729804i</v>
      </c>
      <c r="S424" t="str">
        <f t="shared" si="156"/>
        <v>0.039171893510654i</v>
      </c>
      <c r="T424" t="str">
        <f t="shared" si="157"/>
        <v>0.215795736280801-0.013038265264005i</v>
      </c>
      <c r="U424" t="str">
        <f t="shared" si="158"/>
        <v>0.0000499999999999998-0.0049000906124352i</v>
      </c>
      <c r="V424" t="str">
        <f t="shared" si="159"/>
        <v>0.00002-0.0548810148592743i</v>
      </c>
      <c r="W424" t="str">
        <f t="shared" si="160"/>
        <v>0.0000422735439962997-0.00449847661295241i</v>
      </c>
      <c r="X424" t="str">
        <f t="shared" si="161"/>
        <v>0.000195240497326163-0.00449038487587868i</v>
      </c>
      <c r="Y424" t="str">
        <f t="shared" si="162"/>
        <v>0.009+0.145769899126566i</v>
      </c>
      <c r="Z424" t="str">
        <f t="shared" si="163"/>
        <v>-0.378720691634243-0.0412325441498054i</v>
      </c>
      <c r="AA424" t="str">
        <f t="shared" si="164"/>
        <v>5.50490864949366-84.5797149319827i</v>
      </c>
      <c r="AB424" t="str">
        <f t="shared" si="165"/>
        <v>0.721276385670291-0.0435791411225797i</v>
      </c>
      <c r="AC424" t="str">
        <f t="shared" si="166"/>
        <v>3.54756409598794-1.89835313838651i</v>
      </c>
      <c r="AD424" t="str">
        <f t="shared" si="167"/>
        <v>0.163166967962492+0.0750287739384462i</v>
      </c>
      <c r="AE424" t="str">
        <f t="shared" si="168"/>
        <v>-0.0587010797246946-0.035142738368741i</v>
      </c>
      <c r="AF424" t="str">
        <f t="shared" si="169"/>
        <v>-3.86573577513843-1.3686476337051i</v>
      </c>
      <c r="AG424" t="str">
        <f t="shared" si="170"/>
        <v>1.02622375626406-0.0484630725056873i</v>
      </c>
      <c r="AH424" t="str">
        <f t="shared" si="171"/>
        <v>0.163940818757292+0.21841114983691i</v>
      </c>
      <c r="AI424">
        <f t="shared" si="172"/>
        <v>-11.273774903725602</v>
      </c>
      <c r="AJ424">
        <f t="shared" si="173"/>
        <v>53.107870573142726</v>
      </c>
      <c r="AK424"/>
      <c r="AL424"/>
      <c r="AM424"/>
      <c r="AN424"/>
    </row>
    <row r="425" spans="1:40" x14ac:dyDescent="0.35">
      <c r="A425"/>
      <c r="B425">
        <f t="shared" si="174"/>
        <v>29100</v>
      </c>
      <c r="C425" s="237" t="str">
        <f t="shared" si="142"/>
        <v>-0.000038083334567382+0.0355122346396855i</v>
      </c>
      <c r="D425" s="208" t="str">
        <f t="shared" si="143"/>
        <v>-2.51395317441747+0.272260465570922i</v>
      </c>
      <c r="E425" t="str">
        <f t="shared" si="144"/>
        <v>20500</v>
      </c>
      <c r="F425" t="str">
        <f t="shared" si="145"/>
        <v>0.327868852459016</v>
      </c>
      <c r="G425" t="str">
        <f t="shared" si="140"/>
        <v>0.327868852459016</v>
      </c>
      <c r="H425" t="str">
        <f t="shared" si="146"/>
        <v>1.3569708476656+1.64409006235196i</v>
      </c>
      <c r="I425" t="str">
        <f t="shared" si="147"/>
        <v>114.275432774329i</v>
      </c>
      <c r="J425" t="str">
        <f t="shared" si="141"/>
        <v>-16.6764925716049+24.9998078771743i</v>
      </c>
      <c r="K425" t="str">
        <f t="shared" si="148"/>
        <v>3.16341175492522-2.11020072198654i</v>
      </c>
      <c r="L425" t="str">
        <f t="shared" si="149"/>
        <v>0.505783454295759-0.303165338040127i</v>
      </c>
      <c r="M425" t="str">
        <f t="shared" si="150"/>
        <v>3.66919520922098-2.41336606002667i</v>
      </c>
      <c r="N425" t="str">
        <f t="shared" si="151"/>
        <v>-0.362972883395075i</v>
      </c>
      <c r="O425" t="str">
        <f t="shared" si="152"/>
        <v>0.934845419260239-0.35505498459837i</v>
      </c>
      <c r="P425" t="str">
        <f t="shared" si="153"/>
        <v>0.065154580739761+0.35505498459837i</v>
      </c>
      <c r="Q425" t="str">
        <f t="shared" si="154"/>
        <v>-0.065154580739761+0.00791789879670501i</v>
      </c>
      <c r="R425" t="str">
        <f t="shared" si="155"/>
        <v>-0.332844094728298-5.48987356520931i</v>
      </c>
      <c r="S425" t="str">
        <f t="shared" si="156"/>
        <v>0.0393069690055182i</v>
      </c>
      <c r="T425" t="str">
        <f t="shared" si="157"/>
        <v>0.215790290071896-0.013083092515155i</v>
      </c>
      <c r="U425" t="str">
        <f t="shared" si="158"/>
        <v>0.0000500000000000002-0.00488325181307976i</v>
      </c>
      <c r="V425" t="str">
        <f t="shared" si="159"/>
        <v>0.00002-0.0546924203064932i</v>
      </c>
      <c r="W425" t="str">
        <f t="shared" si="160"/>
        <v>0.0000422735437311956-0.00448301815605901i</v>
      </c>
      <c r="X425" t="str">
        <f t="shared" si="161"/>
        <v>0.000194192115088154-0.00447498981927473i</v>
      </c>
      <c r="Y425" t="str">
        <f t="shared" si="162"/>
        <v>0.009+0.146272553951141i</v>
      </c>
      <c r="Z425" t="str">
        <f t="shared" si="163"/>
        <v>-0.376061394779108-0.0408179514730061i</v>
      </c>
      <c r="AA425" t="str">
        <f t="shared" si="164"/>
        <v>5.4643086190677-84.2733806461398i</v>
      </c>
      <c r="AB425" t="str">
        <f t="shared" si="165"/>
        <v>0.721258182243558-0.0437289718757089i</v>
      </c>
      <c r="AC425" t="str">
        <f t="shared" si="166"/>
        <v>3.5409030503348-1.90111015165364i</v>
      </c>
      <c r="AD425" t="str">
        <f t="shared" si="167"/>
        <v>0.163261758042915+0.0753055392723292i</v>
      </c>
      <c r="AE425" t="str">
        <f t="shared" si="168"/>
        <v>-0.0583226265960415-0.0349835166505384i</v>
      </c>
      <c r="AF425" t="str">
        <f t="shared" si="169"/>
        <v>-3.87092402208307-1.37182959678104i</v>
      </c>
      <c r="AG425" t="str">
        <f t="shared" si="170"/>
        <v>1.02620288132714-0.0483166018149812i</v>
      </c>
      <c r="AH425" t="str">
        <f t="shared" si="171"/>
        <v>0.16298660039632+0.217600440460381i</v>
      </c>
      <c r="AI425">
        <f t="shared" si="172"/>
        <v>-11.312698653808809</v>
      </c>
      <c r="AJ425">
        <f t="shared" si="173"/>
        <v>53.166136394693211</v>
      </c>
      <c r="AK425"/>
      <c r="AL425"/>
      <c r="AM425"/>
      <c r="AN425"/>
    </row>
    <row r="426" spans="1:40" x14ac:dyDescent="0.35">
      <c r="A426"/>
      <c r="B426">
        <f t="shared" si="174"/>
        <v>29200</v>
      </c>
      <c r="C426" s="237" t="str">
        <f t="shared" si="142"/>
        <v>-0.000037822936759474+0.0353906176760632i</v>
      </c>
      <c r="D426" s="208" t="str">
        <f t="shared" si="143"/>
        <v>-2.51395117803428+0.271328068849818i</v>
      </c>
      <c r="E426" t="str">
        <f t="shared" si="144"/>
        <v>20500</v>
      </c>
      <c r="F426" t="str">
        <f t="shared" si="145"/>
        <v>0.327868852459016</v>
      </c>
      <c r="G426" t="str">
        <f t="shared" si="140"/>
        <v>0.327868852459016</v>
      </c>
      <c r="H426" t="str">
        <f t="shared" si="146"/>
        <v>1.3621573824299+1.64631218829287i</v>
      </c>
      <c r="I426" t="str">
        <f t="shared" si="147"/>
        <v>114.668131856027i</v>
      </c>
      <c r="J426" t="str">
        <f t="shared" si="141"/>
        <v>-16.7981892351923+25.0857178698794i</v>
      </c>
      <c r="K426" t="str">
        <f t="shared" si="148"/>
        <v>3.15591826599581-2.11330257790436i</v>
      </c>
      <c r="L426" t="str">
        <f t="shared" si="149"/>
        <v>0.504864742295298-0.303654577299799i</v>
      </c>
      <c r="M426" t="str">
        <f t="shared" si="150"/>
        <v>3.66078300829111-2.41695715520416i</v>
      </c>
      <c r="N426" t="str">
        <f t="shared" si="151"/>
        <v>-0.364220212891278i</v>
      </c>
      <c r="O426" t="str">
        <f t="shared" si="152"/>
        <v>0.934401821589426-0.356220768359121i</v>
      </c>
      <c r="P426" t="str">
        <f t="shared" si="153"/>
        <v>0.065598178410574+0.356220768359121i</v>
      </c>
      <c r="Q426" t="str">
        <f t="shared" si="154"/>
        <v>-0.065598178410574+0.00799944453215701i</v>
      </c>
      <c r="R426" t="str">
        <f t="shared" si="155"/>
        <v>-0.332840717607517-5.47093407032498i</v>
      </c>
      <c r="S426" t="str">
        <f t="shared" si="156"/>
        <v>0.0394420445003826i</v>
      </c>
      <c r="T426" t="str">
        <f t="shared" si="157"/>
        <v>0.215784825060417-0.013127918395415i</v>
      </c>
      <c r="U426" t="str">
        <f t="shared" si="158"/>
        <v>0.0000500000000000002-0.00486652834796647i</v>
      </c>
      <c r="V426" t="str">
        <f t="shared" si="159"/>
        <v>0.00002-0.0545051174972244i</v>
      </c>
      <c r="W426" t="str">
        <f t="shared" si="160"/>
        <v>0.0000422735434651785-0.00446766557978136i</v>
      </c>
      <c r="X426" t="str">
        <f t="shared" si="161"/>
        <v>0.000193154469020548-0.00445969984578064i</v>
      </c>
      <c r="Y426" t="str">
        <f t="shared" si="162"/>
        <v>0.009+0.146775208775715i</v>
      </c>
      <c r="Z426" t="str">
        <f t="shared" si="163"/>
        <v>-0.373430208506848-0.040409195467796i</v>
      </c>
      <c r="AA426" t="str">
        <f t="shared" si="164"/>
        <v>5.42416512106884-83.9693080678925i</v>
      </c>
      <c r="AB426" t="str">
        <f t="shared" si="165"/>
        <v>0.72123991597104-0.0438787980467707i</v>
      </c>
      <c r="AC426" t="str">
        <f t="shared" si="166"/>
        <v>3.53424965438719-1.90383673383891i</v>
      </c>
      <c r="AD426" t="str">
        <f t="shared" si="167"/>
        <v>0.163356864671373+0.0755820974072243i</v>
      </c>
      <c r="AE426" t="str">
        <f t="shared" si="168"/>
        <v>-0.0579481762872611-0.0348257578696764i</v>
      </c>
      <c r="AF426" t="str">
        <f t="shared" si="169"/>
        <v>-3.87610856046418-1.37498411944305i</v>
      </c>
      <c r="AG426" t="str">
        <f t="shared" si="170"/>
        <v>1.02618219672586-0.0481713150873846i</v>
      </c>
      <c r="AH426" t="str">
        <f t="shared" si="171"/>
        <v>0.162042585937846+0.216795853137564i</v>
      </c>
      <c r="AI426">
        <f t="shared" si="172"/>
        <v>-11.351435098418769</v>
      </c>
      <c r="AJ426">
        <f t="shared" si="173"/>
        <v>53.223973585532484</v>
      </c>
      <c r="AK426"/>
      <c r="AL426"/>
      <c r="AM426"/>
      <c r="AN426"/>
    </row>
    <row r="427" spans="1:40" x14ac:dyDescent="0.35">
      <c r="A427"/>
      <c r="B427">
        <f t="shared" si="174"/>
        <v>29300</v>
      </c>
      <c r="C427" s="237" t="str">
        <f t="shared" si="142"/>
        <v>-0.0000375652005842804+0.0352698308595284i</v>
      </c>
      <c r="D427" s="208" t="str">
        <f t="shared" si="143"/>
        <v>-2.51394920205693+0.270402036589718i</v>
      </c>
      <c r="E427" t="str">
        <f t="shared" si="144"/>
        <v>20500</v>
      </c>
      <c r="F427" t="str">
        <f t="shared" si="145"/>
        <v>0.327868852459016</v>
      </c>
      <c r="G427" t="str">
        <f t="shared" si="140"/>
        <v>0.327868852459016</v>
      </c>
      <c r="H427" t="str">
        <f t="shared" si="146"/>
        <v>1.36734010050313+1.64851338730534i</v>
      </c>
      <c r="I427" t="str">
        <f t="shared" si="147"/>
        <v>115.060830937726i</v>
      </c>
      <c r="J427" t="str">
        <f t="shared" si="141"/>
        <v>-16.9203033830459+25.1716278625844i</v>
      </c>
      <c r="K427" t="str">
        <f t="shared" si="148"/>
        <v>3.14843434594749-2.11636945396839i</v>
      </c>
      <c r="L427" t="str">
        <f t="shared" si="149"/>
        <v>0.503946227236832-0.304140150718522i</v>
      </c>
      <c r="M427" t="str">
        <f t="shared" si="150"/>
        <v>3.65238057318432-2.42050960468691i</v>
      </c>
      <c r="N427" t="str">
        <f t="shared" si="151"/>
        <v>-0.365467542387481i</v>
      </c>
      <c r="O427" t="str">
        <f t="shared" si="152"/>
        <v>0.933956770147601-0.357385997900675i</v>
      </c>
      <c r="P427" t="str">
        <f t="shared" si="153"/>
        <v>0.066043229852399+0.357385997900675i</v>
      </c>
      <c r="Q427" t="str">
        <f t="shared" si="154"/>
        <v>-0.066043229852399+0.00808154448680604i</v>
      </c>
      <c r="R427" t="str">
        <f t="shared" si="155"/>
        <v>-0.332837328779092-5.45212338016799i</v>
      </c>
      <c r="S427" t="str">
        <f t="shared" si="156"/>
        <v>0.0395771199952469i</v>
      </c>
      <c r="T427" t="str">
        <f t="shared" si="157"/>
        <v>0.2157793412458-0.0131727428999876i</v>
      </c>
      <c r="U427" t="str">
        <f t="shared" si="158"/>
        <v>0.0000500000000000002-0.00484991903619867i</v>
      </c>
      <c r="V427" t="str">
        <f t="shared" si="159"/>
        <v>0.00002-0.054319093205425i</v>
      </c>
      <c r="W427" t="str">
        <f t="shared" si="160"/>
        <v>0.0000422735431982489-0.0044524178000176i</v>
      </c>
      <c r="X427" t="str">
        <f t="shared" si="161"/>
        <v>0.000192127413082813-0.00444451388438452i</v>
      </c>
      <c r="Y427" t="str">
        <f t="shared" si="162"/>
        <v>0.009+0.147277863600289i</v>
      </c>
      <c r="Z427" t="str">
        <f t="shared" si="163"/>
        <v>-0.37082673540577-0.0400061720066549i</v>
      </c>
      <c r="AA427" t="str">
        <f t="shared" si="164"/>
        <v>5.38447121996757-83.6674717652675i</v>
      </c>
      <c r="AB427" t="str">
        <f t="shared" si="165"/>
        <v>0.721221586850851-0.0440286196197304i</v>
      </c>
      <c r="AC427" t="str">
        <f t="shared" si="166"/>
        <v>3.52760401610455-1.90653305304324i</v>
      </c>
      <c r="AD427" t="str">
        <f t="shared" si="167"/>
        <v>0.163452287673362+0.075858449021886i</v>
      </c>
      <c r="AE427" t="str">
        <f t="shared" si="168"/>
        <v>-0.05757767207279-0.0346694413392728i</v>
      </c>
      <c r="AF427" t="str">
        <f t="shared" si="169"/>
        <v>-3.88128930256006-1.37811135071562i</v>
      </c>
      <c r="AG427" t="str">
        <f t="shared" si="170"/>
        <v>1.02616169938545-0.0480271989425534i</v>
      </c>
      <c r="AH427" t="str">
        <f t="shared" si="171"/>
        <v>0.161108630488304+0.215997314660752i</v>
      </c>
      <c r="AI427">
        <f t="shared" si="172"/>
        <v>-11.389985943438019</v>
      </c>
      <c r="AJ427">
        <f t="shared" si="173"/>
        <v>53.281384550109784</v>
      </c>
      <c r="AK427"/>
      <c r="AL427"/>
      <c r="AM427"/>
      <c r="AN427"/>
    </row>
    <row r="428" spans="1:40" x14ac:dyDescent="0.35">
      <c r="A428"/>
      <c r="B428">
        <f t="shared" si="174"/>
        <v>29400</v>
      </c>
      <c r="C428" s="237" t="str">
        <f t="shared" si="142"/>
        <v>-0.000037310089890836+0.0351498657192308i</v>
      </c>
      <c r="D428" s="208" t="str">
        <f t="shared" si="143"/>
        <v>-2.51394724620829+0.269482303847436i</v>
      </c>
      <c r="E428" t="str">
        <f t="shared" si="144"/>
        <v>20500</v>
      </c>
      <c r="F428" t="str">
        <f t="shared" si="145"/>
        <v>0.327868852459016</v>
      </c>
      <c r="G428" t="str">
        <f t="shared" si="140"/>
        <v>0.327868852459016</v>
      </c>
      <c r="H428" t="str">
        <f t="shared" si="146"/>
        <v>1.37251891533268+1.65069374277712i</v>
      </c>
      <c r="I428" t="str">
        <f t="shared" si="147"/>
        <v>115.453530019425i</v>
      </c>
      <c r="J428" t="str">
        <f t="shared" si="141"/>
        <v>-17.0428350151656+25.2575378552896i</v>
      </c>
      <c r="K428" t="str">
        <f t="shared" si="148"/>
        <v>3.14096011403314-2.11940155526568i</v>
      </c>
      <c r="L428" t="str">
        <f t="shared" si="149"/>
        <v>0.503027925155474-0.304622069223763i</v>
      </c>
      <c r="M428" t="str">
        <f t="shared" si="150"/>
        <v>3.64398803918861-2.42402362448944i</v>
      </c>
      <c r="N428" t="str">
        <f t="shared" si="151"/>
        <v>-0.366714871883684i</v>
      </c>
      <c r="O428" t="str">
        <f t="shared" si="152"/>
        <v>0.933510265627188-0.358550671410132i</v>
      </c>
      <c r="P428" t="str">
        <f t="shared" si="153"/>
        <v>0.066489734372812+0.358550671410132i</v>
      </c>
      <c r="Q428" t="str">
        <f t="shared" si="154"/>
        <v>-0.066489734372812+0.00816420047355199i</v>
      </c>
      <c r="R428" t="str">
        <f t="shared" si="155"/>
        <v>-0.332833928241775-5.43344018039004i</v>
      </c>
      <c r="S428" t="str">
        <f t="shared" si="156"/>
        <v>0.0397121954901113i</v>
      </c>
      <c r="T428" t="str">
        <f t="shared" si="157"/>
        <v>0.215773838627475-0.013217566024079i</v>
      </c>
      <c r="U428" t="str">
        <f t="shared" si="158"/>
        <v>0.0000500000000000002-0.0048334227129463i</v>
      </c>
      <c r="V428" t="str">
        <f t="shared" si="159"/>
        <v>0.00002-0.0541343343849984i</v>
      </c>
      <c r="W428" t="str">
        <f t="shared" si="160"/>
        <v>0.0000422735429304069-0.00443727374741554i</v>
      </c>
      <c r="X428" t="str">
        <f t="shared" si="161"/>
        <v>0.000191110803708241-0.00442943087856294i</v>
      </c>
      <c r="Y428" t="str">
        <f t="shared" si="162"/>
        <v>0.009+0.147780518424864i</v>
      </c>
      <c r="Z428" t="str">
        <f t="shared" si="163"/>
        <v>-0.368250585104299-0.0396087792071264i</v>
      </c>
      <c r="AA428" t="str">
        <f t="shared" si="164"/>
        <v>5.34522011326762-83.3678466918413i</v>
      </c>
      <c r="AB428" t="str">
        <f t="shared" si="165"/>
        <v>0.721203194881085-0.0441784365785652i</v>
      </c>
      <c r="AC428" t="str">
        <f t="shared" si="166"/>
        <v>3.52096624201184-1.90919927693136i</v>
      </c>
      <c r="AD428" t="str">
        <f t="shared" si="167"/>
        <v>0.163548026875079+0.0761345947814925i</v>
      </c>
      <c r="AE428" t="str">
        <f t="shared" si="168"/>
        <v>-0.0572110582346773-0.0345145467612195i</v>
      </c>
      <c r="AF428" t="str">
        <f t="shared" si="169"/>
        <v>-3.88646616154097-1.38121143892968i</v>
      </c>
      <c r="AG428" t="str">
        <f t="shared" si="170"/>
        <v>1.02614138629091-0.0478842402034382i</v>
      </c>
      <c r="AH428" t="str">
        <f t="shared" si="171"/>
        <v>0.160184591722265+0.215204753021943i</v>
      </c>
      <c r="AI428">
        <f t="shared" si="172"/>
        <v>-11.428352873550406</v>
      </c>
      <c r="AJ428">
        <f t="shared" si="173"/>
        <v>53.338371684875945</v>
      </c>
      <c r="AK428"/>
      <c r="AL428"/>
      <c r="AM428"/>
      <c r="AN428"/>
    </row>
    <row r="429" spans="1:40" x14ac:dyDescent="0.35">
      <c r="A429"/>
      <c r="B429">
        <f t="shared" si="174"/>
        <v>29500</v>
      </c>
      <c r="C429" s="237" t="str">
        <f t="shared" si="142"/>
        <v>-0.0000370575691398616+0.0350307138991783i</v>
      </c>
      <c r="D429" s="208" t="str">
        <f t="shared" si="143"/>
        <v>-2.51394531021586+0.268568806560367i</v>
      </c>
      <c r="E429" t="str">
        <f t="shared" si="144"/>
        <v>20500</v>
      </c>
      <c r="F429" t="str">
        <f t="shared" si="145"/>
        <v>0.327868852459016</v>
      </c>
      <c r="G429" t="str">
        <f t="shared" si="140"/>
        <v>0.327868852459016</v>
      </c>
      <c r="H429" t="str">
        <f t="shared" si="146"/>
        <v>1.37769374124995+1.65285333829007i</v>
      </c>
      <c r="I429" t="str">
        <f t="shared" si="147"/>
        <v>115.846229101124i</v>
      </c>
      <c r="J429" t="str">
        <f t="shared" si="141"/>
        <v>-17.1657841315515+25.3434478479946i</v>
      </c>
      <c r="K429" t="str">
        <f t="shared" si="148"/>
        <v>3.13349568781662-2.12239908621841i</v>
      </c>
      <c r="L429" t="str">
        <f t="shared" si="149"/>
        <v>0.502109851961953-0.305100343799525i</v>
      </c>
      <c r="M429" t="str">
        <f t="shared" si="150"/>
        <v>3.63560553977857-2.42749943001794i</v>
      </c>
      <c r="N429" t="str">
        <f t="shared" si="151"/>
        <v>-0.367962201379887i</v>
      </c>
      <c r="O429" t="str">
        <f t="shared" si="152"/>
        <v>0.933062308722873-0.359714787075458i</v>
      </c>
      <c r="P429" t="str">
        <f t="shared" si="153"/>
        <v>0.066937691277127+0.359714787075458i</v>
      </c>
      <c r="Q429" t="str">
        <f t="shared" si="154"/>
        <v>-0.066937691277127+0.00824741430442899i</v>
      </c>
      <c r="R429" t="str">
        <f t="shared" si="155"/>
        <v>-0.332830515994338-5.41488317446459i</v>
      </c>
      <c r="S429" t="str">
        <f t="shared" si="156"/>
        <v>0.0398472709849756i</v>
      </c>
      <c r="T429" t="str">
        <f t="shared" si="157"/>
        <v>0.215768317204875-0.0132623877628956i</v>
      </c>
      <c r="U429" t="str">
        <f t="shared" si="158"/>
        <v>0.00005-0.00481703822917358i</v>
      </c>
      <c r="V429" t="str">
        <f t="shared" si="159"/>
        <v>0.00002-0.0539508281667441i</v>
      </c>
      <c r="W429" t="str">
        <f t="shared" si="160"/>
        <v>0.000042273542661652-0.00442223236712266i</v>
      </c>
      <c r="X429" t="str">
        <f t="shared" si="161"/>
        <v>0.000190104499753849-0.00441444978603701i</v>
      </c>
      <c r="Y429" t="str">
        <f t="shared" si="162"/>
        <v>0.009+0.148283173249438i</v>
      </c>
      <c r="Z429" t="str">
        <f t="shared" si="163"/>
        <v>-0.365701374121063-0.0392169173750794i</v>
      </c>
      <c r="AA429" t="str">
        <f t="shared" si="164"/>
        <v>5.30640512842225-83.0704081793849i</v>
      </c>
      <c r="AB429" t="str">
        <f t="shared" si="165"/>
        <v>0.721184740059849-0.0443282489072528i</v>
      </c>
      <c r="AC429" t="str">
        <f t="shared" si="166"/>
        <v>3.51433643720931-1.91183557272881i</v>
      </c>
      <c r="AD429" t="str">
        <f t="shared" si="167"/>
        <v>0.163644082103397+0.0764105353378785i</v>
      </c>
      <c r="AE429" t="str">
        <f t="shared" si="168"/>
        <v>-0.0568482800410611-0.0343610542171578i</v>
      </c>
      <c r="AF429" t="str">
        <f t="shared" si="169"/>
        <v>-3.89163905146581-1.3842845317297i</v>
      </c>
      <c r="AG429" t="str">
        <f t="shared" si="170"/>
        <v>1.02612125448556-0.047742425892393i</v>
      </c>
      <c r="AH429" t="str">
        <f t="shared" si="171"/>
        <v>0.159270329827766+0.214418097387787i</v>
      </c>
      <c r="AI429">
        <f t="shared" si="172"/>
        <v>-11.466537552568418</v>
      </c>
      <c r="AJ429">
        <f t="shared" si="173"/>
        <v>53.394937378080655</v>
      </c>
      <c r="AK429"/>
      <c r="AL429"/>
      <c r="AM429"/>
      <c r="AN429"/>
    </row>
    <row r="430" spans="1:40" x14ac:dyDescent="0.35">
      <c r="A430"/>
      <c r="B430">
        <f t="shared" si="174"/>
        <v>29600</v>
      </c>
      <c r="C430" s="237" t="str">
        <f t="shared" si="142"/>
        <v>-0.0000368076033913877+0.0349123671562975i</v>
      </c>
      <c r="D430" s="208" t="str">
        <f t="shared" si="143"/>
        <v>-2.51394339381179+0.267661481531614i</v>
      </c>
      <c r="E430" t="str">
        <f t="shared" si="144"/>
        <v>20500</v>
      </c>
      <c r="F430" t="str">
        <f t="shared" si="145"/>
        <v>0.327868852459016</v>
      </c>
      <c r="G430" t="str">
        <f t="shared" si="140"/>
        <v>0.327868852459016</v>
      </c>
      <c r="H430" t="str">
        <f t="shared" si="146"/>
        <v>1.38286449346727+1.65499225761236i</v>
      </c>
      <c r="I430" t="str">
        <f t="shared" si="147"/>
        <v>116.238928182822i</v>
      </c>
      <c r="J430" t="str">
        <f t="shared" si="141"/>
        <v>-17.2891507322036+25.4293578406997i</v>
      </c>
      <c r="K430" t="str">
        <f t="shared" si="148"/>
        <v>3.12604118318502-2.12536225058189i</v>
      </c>
      <c r="L430" t="str">
        <f t="shared" si="149"/>
        <v>0.501192023442756-0.305574985485151i</v>
      </c>
      <c r="M430" t="str">
        <f t="shared" si="150"/>
        <v>3.62723320662778-2.43093723606704i</v>
      </c>
      <c r="N430" t="str">
        <f t="shared" si="151"/>
        <v>-0.36920953087609i</v>
      </c>
      <c r="O430" t="str">
        <f t="shared" si="152"/>
        <v>0.932612900131601-0.360878343085485i</v>
      </c>
      <c r="P430" t="str">
        <f t="shared" si="153"/>
        <v>0.067387099868399+0.360878343085485i</v>
      </c>
      <c r="Q430" t="str">
        <f t="shared" si="154"/>
        <v>-0.067387099868399+0.00833118779060499i</v>
      </c>
      <c r="R430" t="str">
        <f t="shared" si="155"/>
        <v>-0.332827092035426-5.39645108338557i</v>
      </c>
      <c r="S430" t="str">
        <f t="shared" si="156"/>
        <v>0.0399823464798398i</v>
      </c>
      <c r="T430" t="str">
        <f t="shared" si="157"/>
        <v>0.215762776977429-0.0133072081116379i</v>
      </c>
      <c r="U430" t="str">
        <f t="shared" si="158"/>
        <v>0.00005-0.00480076445137232i</v>
      </c>
      <c r="V430" t="str">
        <f t="shared" si="159"/>
        <v>0.00002-0.05376856185537i</v>
      </c>
      <c r="W430" t="str">
        <f t="shared" si="160"/>
        <v>0.0000422735423919848-0.00440729261854129i</v>
      </c>
      <c r="X430" t="str">
        <f t="shared" si="161"/>
        <v>0.000189108362451477-0.00439956957853355i</v>
      </c>
      <c r="Y430" t="str">
        <f t="shared" si="162"/>
        <v>0.009+0.148785828074013i</v>
      </c>
      <c r="Z430" t="str">
        <f t="shared" si="163"/>
        <v>-0.363178725718692-0.0388304889496072i</v>
      </c>
      <c r="AA430" t="str">
        <f t="shared" si="164"/>
        <v>5.26801971983331-82.7751319306688i</v>
      </c>
      <c r="AB430" t="str">
        <f t="shared" si="165"/>
        <v>0.721166222385232-0.0444780565897515i</v>
      </c>
      <c r="AC430" t="str">
        <f t="shared" si="166"/>
        <v>3.5077147053821-1.91444210721868i</v>
      </c>
      <c r="AD430" t="str">
        <f t="shared" si="167"/>
        <v>0.163740453185853+0.0766862713297582i</v>
      </c>
      <c r="AE430" t="str">
        <f t="shared" si="168"/>
        <v>-0.0564892837251824-0.0342089441596964i</v>
      </c>
      <c r="AF430" t="str">
        <f t="shared" si="169"/>
        <v>-3.89680788727906-1.38733077608075i</v>
      </c>
      <c r="AG430" t="str">
        <f t="shared" si="170"/>
        <v>1.02610130106973-0.0476017432273718i</v>
      </c>
      <c r="AH430" t="str">
        <f t="shared" si="171"/>
        <v>0.158365707452983+0.213637278075138i</v>
      </c>
      <c r="AI430">
        <f t="shared" si="172"/>
        <v>-11.504541623755635</v>
      </c>
      <c r="AJ430">
        <f t="shared" si="173"/>
        <v>53.451084009577741</v>
      </c>
      <c r="AK430"/>
      <c r="AL430"/>
      <c r="AM430"/>
      <c r="AN430"/>
    </row>
    <row r="431" spans="1:40" x14ac:dyDescent="0.35">
      <c r="A431"/>
      <c r="B431">
        <f t="shared" si="174"/>
        <v>29700</v>
      </c>
      <c r="C431" s="237" t="str">
        <f t="shared" si="142"/>
        <v>-0.0000365601582926653+0.0347948173585316i</v>
      </c>
      <c r="D431" s="208" t="str">
        <f t="shared" si="143"/>
        <v>-2.5139414967327+0.266760266415409i</v>
      </c>
      <c r="E431" t="str">
        <f t="shared" si="144"/>
        <v>20500</v>
      </c>
      <c r="F431" t="str">
        <f t="shared" si="145"/>
        <v>0.327868852459016</v>
      </c>
      <c r="G431" t="str">
        <f t="shared" si="140"/>
        <v>0.327868852459016</v>
      </c>
      <c r="H431" t="str">
        <f t="shared" si="146"/>
        <v>1.38803108807473+1.6571105846905i</v>
      </c>
      <c r="I431" t="str">
        <f t="shared" si="147"/>
        <v>116.631627264521i</v>
      </c>
      <c r="J431" t="str">
        <f t="shared" si="141"/>
        <v>-17.4129348171219+25.5152678334047i</v>
      </c>
      <c r="K431" t="str">
        <f t="shared" si="148"/>
        <v>3.11859671436093-2.12829125144289i</v>
      </c>
      <c r="L431" t="str">
        <f t="shared" si="149"/>
        <v>0.500274455260286-0.306046005374144i</v>
      </c>
      <c r="M431" t="str">
        <f t="shared" si="150"/>
        <v>3.61887116962122-2.43433725681703i</v>
      </c>
      <c r="N431" t="str">
        <f t="shared" si="151"/>
        <v>-0.370456860372293i</v>
      </c>
      <c r="O431" t="str">
        <f t="shared" si="152"/>
        <v>0.932162040552574-0.362041337629918i</v>
      </c>
      <c r="P431" t="str">
        <f t="shared" si="153"/>
        <v>0.067837959447426+0.362041337629918i</v>
      </c>
      <c r="Q431" t="str">
        <f t="shared" si="154"/>
        <v>-0.067837959447426+0.00841552274237495i</v>
      </c>
      <c r="R431" t="str">
        <f t="shared" si="155"/>
        <v>-0.332823656363889-5.37814264537245i</v>
      </c>
      <c r="S431" t="str">
        <f t="shared" si="156"/>
        <v>0.0401174219747042i</v>
      </c>
      <c r="T431" t="str">
        <f t="shared" si="157"/>
        <v>0.215757217944559-0.0133520270655141i</v>
      </c>
      <c r="U431" t="str">
        <f t="shared" si="158"/>
        <v>0.00005-0.00478460026130036i</v>
      </c>
      <c r="V431" t="str">
        <f t="shared" si="159"/>
        <v>0.00002-0.053587522926564i</v>
      </c>
      <c r="W431" t="str">
        <f t="shared" si="160"/>
        <v>0.0000422735421214049-0.00439245347508844i</v>
      </c>
      <c r="X431" t="str">
        <f t="shared" si="161"/>
        <v>0.000188122255359993-0.00438478924155062i</v>
      </c>
      <c r="Y431" t="str">
        <f t="shared" si="162"/>
        <v>0.009+0.149288482898587i</v>
      </c>
      <c r="Z431" t="str">
        <f t="shared" si="163"/>
        <v>-0.360682269761248-0.0384493984495229i</v>
      </c>
      <c r="AA431" t="str">
        <f t="shared" si="164"/>
        <v>5.23005746593261-82.4819940124426i</v>
      </c>
      <c r="AB431" t="str">
        <f t="shared" si="165"/>
        <v>0.721147641855304-0.0446278596100451i</v>
      </c>
      <c r="AC431" t="str">
        <f t="shared" si="166"/>
        <v>3.50110114880976-1.91701904673881i</v>
      </c>
      <c r="AD431" t="str">
        <f t="shared" si="167"/>
        <v>0.163837139950621+0.0769618033829475i</v>
      </c>
      <c r="AE431" t="str">
        <f t="shared" si="168"/>
        <v>-0.0561340164649163-0.034058197403872i</v>
      </c>
      <c r="AF431" t="str">
        <f t="shared" si="169"/>
        <v>-3.90197258480743-1.39035031827509i</v>
      </c>
      <c r="AG431" t="str">
        <f t="shared" si="170"/>
        <v>1.02608152319939-0.0474621796182145i</v>
      </c>
      <c r="AH431" t="str">
        <f t="shared" si="171"/>
        <v>0.157470589654226+0.212862226527235i</v>
      </c>
      <c r="AI431">
        <f t="shared" si="172"/>
        <v>-11.542366710142847</v>
      </c>
      <c r="AJ431">
        <f t="shared" si="173"/>
        <v>53.506813950640499</v>
      </c>
      <c r="AK431"/>
      <c r="AL431"/>
      <c r="AM431"/>
      <c r="AN431"/>
    </row>
    <row r="432" spans="1:40" x14ac:dyDescent="0.35">
      <c r="A432"/>
      <c r="B432">
        <f t="shared" si="174"/>
        <v>29800</v>
      </c>
      <c r="C432" s="237" t="str">
        <f t="shared" si="142"/>
        <v>-0.0000363152000663638+0.0346780564829786i</v>
      </c>
      <c r="D432" s="208" t="str">
        <f t="shared" si="143"/>
        <v>-2.51393961871963+0.265865099702836i</v>
      </c>
      <c r="E432" t="str">
        <f t="shared" si="144"/>
        <v>20500</v>
      </c>
      <c r="F432" t="str">
        <f t="shared" si="145"/>
        <v>0.327868852459016</v>
      </c>
      <c r="G432" t="str">
        <f t="shared" si="140"/>
        <v>0.327868852459016</v>
      </c>
      <c r="H432" t="str">
        <f t="shared" si="146"/>
        <v>1.39319344203695+1.65920840364164i</v>
      </c>
      <c r="I432" t="str">
        <f t="shared" si="147"/>
        <v>117.02432634622i</v>
      </c>
      <c r="J432" t="str">
        <f t="shared" si="141"/>
        <v>-17.5371363863063+25.6011778261099i</v>
      </c>
      <c r="K432" t="str">
        <f t="shared" si="148"/>
        <v>3.11116239391456-2.1311862912175i</v>
      </c>
      <c r="L432" t="str">
        <f t="shared" si="149"/>
        <v>0.499357162953022-0.306513414612985i</v>
      </c>
      <c r="M432" t="str">
        <f t="shared" si="150"/>
        <v>3.61051955686758-2.43769970583049i</v>
      </c>
      <c r="N432" t="str">
        <f t="shared" si="151"/>
        <v>-0.371704189868496i</v>
      </c>
      <c r="O432" t="str">
        <f t="shared" si="152"/>
        <v>0.931709730687256-0.363203768899334i</v>
      </c>
      <c r="P432" t="str">
        <f t="shared" si="153"/>
        <v>0.068290269312744+0.363203768899334i</v>
      </c>
      <c r="Q432" t="str">
        <f t="shared" si="154"/>
        <v>-0.068290269312744+0.00850042096916204i</v>
      </c>
      <c r="R432" t="str">
        <f t="shared" si="155"/>
        <v>-0.332820208978346-5.35995661558165i</v>
      </c>
      <c r="S432" t="str">
        <f t="shared" si="156"/>
        <v>0.0402524974695685i</v>
      </c>
      <c r="T432" t="str">
        <f t="shared" si="157"/>
        <v>0.215751640105697-0.0133968446197221i</v>
      </c>
      <c r="U432" t="str">
        <f t="shared" si="158"/>
        <v>0.00005-0.00476854455572553i</v>
      </c>
      <c r="V432" t="str">
        <f t="shared" si="159"/>
        <v>0.00002-0.0534076990241259i</v>
      </c>
      <c r="W432" t="str">
        <f t="shared" si="160"/>
        <v>0.0000422735418499125-0.00437771392396083i</v>
      </c>
      <c r="X432" t="str">
        <f t="shared" si="161"/>
        <v>0.000187146044318655-0.00437010777412821i</v>
      </c>
      <c r="Y432" t="str">
        <f t="shared" si="162"/>
        <v>0.009+0.149791137723161i</v>
      </c>
      <c r="Z432" t="str">
        <f t="shared" si="163"/>
        <v>-0.358211642575177-0.0380735524213918i</v>
      </c>
      <c r="AA432" t="str">
        <f t="shared" si="164"/>
        <v>5.19251206634125-82.1909708485675i</v>
      </c>
      <c r="AB432" t="str">
        <f t="shared" si="165"/>
        <v>0.721128998468166-0.0447776579520831i</v>
      </c>
      <c r="AC432" t="str">
        <f t="shared" si="166"/>
        <v>3.49449586837607-1.91956655717841i</v>
      </c>
      <c r="AD432" t="str">
        <f t="shared" si="167"/>
        <v>0.163934142226511+0.0772371321105849i</v>
      </c>
      <c r="AE432" t="str">
        <f t="shared" si="168"/>
        <v>-0.0557824263628209-0.0339087951188455i</v>
      </c>
      <c r="AF432" t="str">
        <f t="shared" si="169"/>
        <v>-3.90713306075658-1.3933433039388i</v>
      </c>
      <c r="AG432" t="str">
        <f t="shared" si="170"/>
        <v>1.02606191808487-0.0473237226630204i</v>
      </c>
      <c r="AH432" t="str">
        <f t="shared" si="171"/>
        <v>0.156584843845243+0.212092875290517i</v>
      </c>
      <c r="AI432">
        <f t="shared" si="172"/>
        <v>-11.58001441483707</v>
      </c>
      <c r="AJ432">
        <f t="shared" si="173"/>
        <v>53.562129563785753</v>
      </c>
      <c r="AK432"/>
      <c r="AL432"/>
      <c r="AM432"/>
      <c r="AN432"/>
    </row>
    <row r="433" spans="1:40" x14ac:dyDescent="0.35">
      <c r="A433"/>
      <c r="B433">
        <f t="shared" si="174"/>
        <v>29900</v>
      </c>
      <c r="C433" s="237" t="str">
        <f t="shared" si="142"/>
        <v>-0.000036072695499045+0.0345620766140658i</v>
      </c>
      <c r="D433" s="208" t="str">
        <f t="shared" si="143"/>
        <v>-2.51393775951795+0.264975920707838i</v>
      </c>
      <c r="E433" t="str">
        <f t="shared" si="144"/>
        <v>20500</v>
      </c>
      <c r="F433" t="str">
        <f t="shared" si="145"/>
        <v>0.327868852459016</v>
      </c>
      <c r="G433" t="str">
        <f t="shared" si="140"/>
        <v>0.327868852459016</v>
      </c>
      <c r="H433" t="str">
        <f t="shared" si="146"/>
        <v>1.3983514731898+1.66128579874584i</v>
      </c>
      <c r="I433" t="str">
        <f t="shared" si="147"/>
        <v>117.417025427919i</v>
      </c>
      <c r="J433" t="str">
        <f t="shared" si="141"/>
        <v>-17.6617554397569+25.6870878188149i</v>
      </c>
      <c r="K433" t="str">
        <f t="shared" si="148"/>
        <v>3.10373833277599-2.13404757164946i</v>
      </c>
      <c r="L433" t="str">
        <f t="shared" si="149"/>
        <v>0.498440161935699-0.306977224399966i</v>
      </c>
      <c r="M433" t="str">
        <f t="shared" si="150"/>
        <v>3.60217849471169-2.44102479604943i</v>
      </c>
      <c r="N433" t="str">
        <f t="shared" si="151"/>
        <v>-0.372951519364699i</v>
      </c>
      <c r="O433" t="str">
        <f t="shared" si="152"/>
        <v>0.931255971239362-0.364365635085187i</v>
      </c>
      <c r="P433" t="str">
        <f t="shared" si="153"/>
        <v>0.068744028760638+0.364365635085187i</v>
      </c>
      <c r="Q433" t="str">
        <f t="shared" si="154"/>
        <v>-0.068744028760638+0.00858588427951201i</v>
      </c>
      <c r="R433" t="str">
        <f t="shared" si="155"/>
        <v>-0.332816749877598-5.34189176582253i</v>
      </c>
      <c r="S433" t="str">
        <f t="shared" si="156"/>
        <v>0.0403875729644329i</v>
      </c>
      <c r="T433" t="str">
        <f t="shared" si="157"/>
        <v>0.215746043460261-0.0134416607694669i</v>
      </c>
      <c r="U433" t="str">
        <f t="shared" si="158"/>
        <v>0.00005-0.00475259624617461i</v>
      </c>
      <c r="V433" t="str">
        <f t="shared" si="159"/>
        <v>0.00002-0.0532290779571555i</v>
      </c>
      <c r="W433" t="str">
        <f t="shared" si="160"/>
        <v>0.0000422735415775074-0.00436307296590435i</v>
      </c>
      <c r="X433" t="str">
        <f t="shared" si="161"/>
        <v>0.000186179597401544-0.00435552418862323i</v>
      </c>
      <c r="Y433" t="str">
        <f t="shared" si="162"/>
        <v>0.009+0.150293792547736i</v>
      </c>
      <c r="Z433" t="str">
        <f t="shared" si="163"/>
        <v>-0.355766486813692-0.0377028593890541i</v>
      </c>
      <c r="AA433" t="str">
        <f t="shared" si="164"/>
        <v>5.15537733910563-81.9020392133098i</v>
      </c>
      <c r="AB433" t="str">
        <f t="shared" si="165"/>
        <v>0.721110292221873-0.0449274515998386i</v>
      </c>
      <c r="AC433" t="str">
        <f t="shared" si="166"/>
        <v>3.48789896357838-1.92208480397518i</v>
      </c>
      <c r="AD433" t="str">
        <f t="shared" si="167"/>
        <v>0.164031459842936+0.0775122581133383i</v>
      </c>
      <c r="AE433" t="str">
        <f t="shared" si="168"/>
        <v>-0.0554344624266672-0.0337607188198179i</v>
      </c>
      <c r="AF433" t="str">
        <f t="shared" si="169"/>
        <v>-3.91228923270775-1.396309878038i</v>
      </c>
      <c r="AG433" t="str">
        <f t="shared" si="170"/>
        <v>1.02604248298964-0.0471863601445977i</v>
      </c>
      <c r="AH433" t="str">
        <f t="shared" si="171"/>
        <v>0.155708339747728+0.211329157991962i</v>
      </c>
      <c r="AI433">
        <f t="shared" si="172"/>
        <v>-11.617486321327197</v>
      </c>
      <c r="AJ433">
        <f t="shared" si="173"/>
        <v>53.617033202606287</v>
      </c>
      <c r="AK433"/>
      <c r="AL433"/>
      <c r="AM433"/>
      <c r="AN433"/>
    </row>
    <row r="434" spans="1:40" x14ac:dyDescent="0.35">
      <c r="A434"/>
      <c r="B434">
        <f t="shared" si="174"/>
        <v>30000</v>
      </c>
      <c r="C434" s="237" t="str">
        <f t="shared" si="142"/>
        <v>-0.000035832611929901+0.0344468699417607i</v>
      </c>
      <c r="D434" s="208" t="str">
        <f t="shared" si="143"/>
        <v>-2.51393591887725+0.264092669553499i</v>
      </c>
      <c r="E434" t="str">
        <f t="shared" si="144"/>
        <v>20500</v>
      </c>
      <c r="F434" t="str">
        <f t="shared" si="145"/>
        <v>0.327868852459016</v>
      </c>
      <c r="G434" t="str">
        <f t="shared" si="140"/>
        <v>0.327868852459016</v>
      </c>
      <c r="H434" t="str">
        <f t="shared" si="146"/>
        <v>1.40350510023707+1.66334285443848i</v>
      </c>
      <c r="I434" t="str">
        <f t="shared" si="147"/>
        <v>117.809724509617i</v>
      </c>
      <c r="J434" t="str">
        <f t="shared" si="141"/>
        <v>-17.7867919774736+25.7729978115199i</v>
      </c>
      <c r="K434" t="str">
        <f t="shared" si="148"/>
        <v>3.09632464024737-2.13687529380805i</v>
      </c>
      <c r="L434" t="str">
        <f t="shared" si="149"/>
        <v>0.497523467499489-0.30743744598403i</v>
      </c>
      <c r="M434" t="str">
        <f t="shared" si="150"/>
        <v>3.59384810774686-2.44431273979208i</v>
      </c>
      <c r="N434" t="str">
        <f t="shared" si="151"/>
        <v>-0.374198848860902i</v>
      </c>
      <c r="O434" t="str">
        <f t="shared" si="152"/>
        <v>0.930800762914867-0.365526934379809i</v>
      </c>
      <c r="P434" t="str">
        <f t="shared" si="153"/>
        <v>0.069199237085133+0.365526934379809i</v>
      </c>
      <c r="Q434" t="str">
        <f t="shared" si="154"/>
        <v>-0.069199237085133+0.008671914481093i</v>
      </c>
      <c r="R434" t="str">
        <f t="shared" si="155"/>
        <v>-0.332813279060235-5.32394688428065i</v>
      </c>
      <c r="S434" t="str">
        <f t="shared" si="156"/>
        <v>0.0405226484592972i</v>
      </c>
      <c r="T434" t="str">
        <f t="shared" si="157"/>
        <v>0.215740428007675-0.0134864755099439i</v>
      </c>
      <c r="U434" t="str">
        <f t="shared" si="158"/>
        <v>0.00005-0.00473675425868736i</v>
      </c>
      <c r="V434" t="str">
        <f t="shared" si="159"/>
        <v>0.00002-0.0530516476972983i</v>
      </c>
      <c r="W434" t="str">
        <f t="shared" si="160"/>
        <v>0.0000422735413041897-0.00434852961498828i</v>
      </c>
      <c r="X434" t="str">
        <f t="shared" si="161"/>
        <v>0.000185222784873054-0.00434103751048909i</v>
      </c>
      <c r="Y434" t="str">
        <f t="shared" si="162"/>
        <v>0.009+0.15079644737231i</v>
      </c>
      <c r="Z434" t="str">
        <f t="shared" si="163"/>
        <v>-0.353346451324462-0.0373372298045893i</v>
      </c>
      <c r="AA434" t="str">
        <f t="shared" si="164"/>
        <v>5.11864721800718-81.6151762247836i</v>
      </c>
      <c r="AB434" t="str">
        <f t="shared" si="165"/>
        <v>0.721091523114499-0.0450772405372528i</v>
      </c>
      <c r="AC434" t="str">
        <f t="shared" si="166"/>
        <v>3.48131053253746-1.9245739521121i</v>
      </c>
      <c r="AD434" t="str">
        <f t="shared" si="167"/>
        <v>0.164129092629908+0.0777871819796211i</v>
      </c>
      <c r="AE434" t="str">
        <f t="shared" si="168"/>
        <v>-0.0550900745504572-0.0336139503601708i</v>
      </c>
      <c r="AF434" t="str">
        <f t="shared" si="169"/>
        <v>-3.91744101911432-1.39925018488498i</v>
      </c>
      <c r="AG434" t="str">
        <f t="shared" si="170"/>
        <v>1.02602321522902-0.0470500800270011i</v>
      </c>
      <c r="AH434" t="str">
        <f t="shared" si="171"/>
        <v>0.154840949343088+0.210571009317059i</v>
      </c>
      <c r="AI434">
        <f t="shared" si="172"/>
        <v>-11.65478399378137</v>
      </c>
      <c r="AJ434">
        <f t="shared" si="173"/>
        <v>53.671527211612165</v>
      </c>
      <c r="AK434"/>
      <c r="AL434"/>
      <c r="AM434"/>
      <c r="AN434"/>
    </row>
    <row r="435" spans="1:40" x14ac:dyDescent="0.35">
      <c r="A435"/>
      <c r="B435">
        <f t="shared" si="174"/>
        <v>30100</v>
      </c>
      <c r="C435" s="237" t="str">
        <f t="shared" si="142"/>
        <v>-0.0000355949172397588+0.0343324287598179i</v>
      </c>
      <c r="D435" s="208" t="str">
        <f t="shared" si="143"/>
        <v>-2.5139340965513+0.263215287158604i</v>
      </c>
      <c r="E435" t="str">
        <f t="shared" si="144"/>
        <v>20500</v>
      </c>
      <c r="F435" t="str">
        <f t="shared" si="145"/>
        <v>0.327868852459016</v>
      </c>
      <c r="G435" t="str">
        <f t="shared" si="140"/>
        <v>0.327868852459016</v>
      </c>
      <c r="H435" t="str">
        <f t="shared" si="146"/>
        <v>1.40865424274716+1.66537965530274i</v>
      </c>
      <c r="I435" t="str">
        <f t="shared" si="147"/>
        <v>118.202423591316i</v>
      </c>
      <c r="J435" t="str">
        <f t="shared" si="141"/>
        <v>-17.9122459994565+25.858907804225i</v>
      </c>
      <c r="K435" t="str">
        <f t="shared" si="148"/>
        <v>3.08892142401511-2.13966965808625i</v>
      </c>
      <c r="L435" t="str">
        <f t="shared" si="149"/>
        <v>0.496607094812193-0.307894090663618i</v>
      </c>
      <c r="M435" t="str">
        <f t="shared" si="150"/>
        <v>3.5855285188273-2.44756374874987i</v>
      </c>
      <c r="N435" t="str">
        <f t="shared" si="151"/>
        <v>-0.375446178357105i</v>
      </c>
      <c r="O435" t="str">
        <f t="shared" si="152"/>
        <v>0.930344106421997-0.366687664976417i</v>
      </c>
      <c r="P435" t="str">
        <f t="shared" si="153"/>
        <v>0.0696558935780029+0.366687664976417i</v>
      </c>
      <c r="Q435" t="str">
        <f t="shared" si="154"/>
        <v>-0.0696558935780029+0.00875851338068795i</v>
      </c>
      <c r="R435" t="str">
        <f t="shared" si="155"/>
        <v>-0.33280979652514-5.30612077524515i</v>
      </c>
      <c r="S435" t="str">
        <f t="shared" si="156"/>
        <v>0.0406577239541616i</v>
      </c>
      <c r="T435" t="str">
        <f t="shared" si="157"/>
        <v>0.215734793747359-0.0135312888363598i</v>
      </c>
      <c r="U435" t="str">
        <f t="shared" si="158"/>
        <v>0.00005-0.00472101753357545i</v>
      </c>
      <c r="V435" t="str">
        <f t="shared" si="159"/>
        <v>0.00002-0.0528753963760448i</v>
      </c>
      <c r="W435" t="str">
        <f t="shared" si="160"/>
        <v>0.0000422735410299597-0.004334082898384i</v>
      </c>
      <c r="X435" t="str">
        <f t="shared" si="161"/>
        <v>0.000184275479144407-0.00432664677805941i</v>
      </c>
      <c r="Y435" t="str">
        <f t="shared" si="162"/>
        <v>0.009+0.151299102196884i</v>
      </c>
      <c r="Z435" t="str">
        <f t="shared" si="163"/>
        <v>-0.350951191020522-0.0369765760006696i</v>
      </c>
      <c r="AA435" t="str">
        <f t="shared" si="164"/>
        <v>5.08231574994343-81.3303593385396i</v>
      </c>
      <c r="AB435" t="str">
        <f t="shared" si="165"/>
        <v>0.721072691144105-0.0452270247483044i</v>
      </c>
      <c r="AC435" t="str">
        <f t="shared" si="166"/>
        <v>3.47473067200698-1.92703416611458i</v>
      </c>
      <c r="AD435" t="str">
        <f t="shared" si="167"/>
        <v>0.16422704041802+0.078061904285788i</v>
      </c>
      <c r="AE435" t="str">
        <f t="shared" si="168"/>
        <v>-0.0547492134958992-0.0334684719238093i</v>
      </c>
      <c r="AF435" t="str">
        <f t="shared" si="169"/>
        <v>-3.92258833929846-1.40216436814414i</v>
      </c>
      <c r="AG435" t="str">
        <f t="shared" si="170"/>
        <v>1.02600411216907-0.0469148704521423i</v>
      </c>
      <c r="AH435" t="str">
        <f t="shared" si="171"/>
        <v>0.153982546825348+0.209818364988255i</v>
      </c>
      <c r="AI435">
        <f t="shared" si="172"/>
        <v>-11.691908977341654</v>
      </c>
      <c r="AJ435">
        <f t="shared" si="173"/>
        <v>53.725613926077351</v>
      </c>
      <c r="AK435"/>
      <c r="AL435"/>
      <c r="AM435"/>
      <c r="AN435"/>
    </row>
    <row r="436" spans="1:40" x14ac:dyDescent="0.35">
      <c r="A436"/>
      <c r="B436">
        <f t="shared" si="174"/>
        <v>30200</v>
      </c>
      <c r="C436" s="237" t="str">
        <f t="shared" si="142"/>
        <v>-0.0000353595798403375+0.0342187454640616i</v>
      </c>
      <c r="D436" s="208" t="str">
        <f t="shared" si="143"/>
        <v>-2.5139322922979+0.262343715224472i</v>
      </c>
      <c r="E436" t="str">
        <f t="shared" si="144"/>
        <v>20500</v>
      </c>
      <c r="F436" t="str">
        <f t="shared" si="145"/>
        <v>0.327868852459016</v>
      </c>
      <c r="G436" t="str">
        <f t="shared" si="140"/>
        <v>0.327868852459016</v>
      </c>
      <c r="H436" t="str">
        <f t="shared" si="146"/>
        <v>1.41379882114957+1.66739628606207i</v>
      </c>
      <c r="I436" t="str">
        <f t="shared" si="147"/>
        <v>118.595122673015i</v>
      </c>
      <c r="J436" t="str">
        <f t="shared" si="141"/>
        <v>-18.0381175057056+25.94481779693i</v>
      </c>
      <c r="K436" t="str">
        <f t="shared" si="148"/>
        <v>3.08152879016199-2.14243086419879i</v>
      </c>
      <c r="L436" t="str">
        <f t="shared" si="149"/>
        <v>0.495691058918446-0.308347169785522i</v>
      </c>
      <c r="M436" t="str">
        <f t="shared" si="150"/>
        <v>3.57721984908044-2.45077803398431i</v>
      </c>
      <c r="N436" t="str">
        <f t="shared" si="151"/>
        <v>-0.376693507853308i</v>
      </c>
      <c r="O436" t="str">
        <f t="shared" si="152"/>
        <v>0.929886002471231-0.367847825069108i</v>
      </c>
      <c r="P436" t="str">
        <f t="shared" si="153"/>
        <v>0.070113997528769+0.367847825069108i</v>
      </c>
      <c r="Q436" t="str">
        <f t="shared" si="154"/>
        <v>-0.070113997528769+0.0088456827842i</v>
      </c>
      <c r="R436" t="str">
        <f t="shared" si="155"/>
        <v>-0.33280630227083-5.28841225884227i</v>
      </c>
      <c r="S436" t="str">
        <f t="shared" si="156"/>
        <v>0.0407927994490258i</v>
      </c>
      <c r="T436" t="str">
        <f t="shared" si="157"/>
        <v>0.215729140678722-0.0135761007439058i</v>
      </c>
      <c r="U436" t="str">
        <f t="shared" si="158"/>
        <v>0.00005-0.00470538502518613i</v>
      </c>
      <c r="V436" t="str">
        <f t="shared" si="159"/>
        <v>0.00002-0.0527003122820847i</v>
      </c>
      <c r="W436" t="str">
        <f t="shared" si="160"/>
        <v>0.000042273540754817-0.00431973185614799i</v>
      </c>
      <c r="X436" t="str">
        <f t="shared" si="161"/>
        <v>0.000183337554731191-0.00431235104233633i</v>
      </c>
      <c r="Y436" t="str">
        <f t="shared" si="162"/>
        <v>0.009+0.151801757021459i</v>
      </c>
      <c r="Z436" t="str">
        <f t="shared" si="163"/>
        <v>-0.348580366754369-0.0366208121442715i</v>
      </c>
      <c r="AA436" t="str">
        <f t="shared" si="164"/>
        <v>5.0463770923791-81.0475663413022i</v>
      </c>
      <c r="AB436" t="str">
        <f t="shared" si="165"/>
        <v>0.721053796308717-0.0453768042169205i</v>
      </c>
      <c r="AC436" t="str">
        <f t="shared" si="166"/>
        <v>3.46815947738311-1.92946561004701i</v>
      </c>
      <c r="AD436" t="str">
        <f t="shared" si="167"/>
        <v>0.164325303038425+0.0783364255963432i</v>
      </c>
      <c r="AE436" t="str">
        <f t="shared" si="168"/>
        <v>-0.0544118308743396-0.0333242660177203i</v>
      </c>
      <c r="AF436" t="str">
        <f t="shared" si="169"/>
        <v>-3.92773111344747-1.4050525708376i</v>
      </c>
      <c r="AG436" t="str">
        <f t="shared" si="170"/>
        <v>1.02598517122539-0.0467807197364778i</v>
      </c>
      <c r="AH436" t="str">
        <f t="shared" si="171"/>
        <v>0.153133008555219+0.209071161743989i</v>
      </c>
      <c r="AI436">
        <f t="shared" si="172"/>
        <v>-11.728862798411591</v>
      </c>
      <c r="AJ436">
        <f t="shared" si="173"/>
        <v>53.779295671897955</v>
      </c>
      <c r="AK436"/>
      <c r="AL436"/>
      <c r="AM436"/>
      <c r="AN436"/>
    </row>
    <row r="437" spans="1:40" x14ac:dyDescent="0.35">
      <c r="A437"/>
      <c r="B437">
        <f t="shared" si="174"/>
        <v>30300</v>
      </c>
      <c r="C437" s="237" t="str">
        <f t="shared" si="142"/>
        <v>-0.0000351265686637514+0.0341058125506999i</v>
      </c>
      <c r="D437" s="208" t="str">
        <f t="shared" si="143"/>
        <v>-2.51393050587888+0.261477896222033i</v>
      </c>
      <c r="E437" t="str">
        <f t="shared" si="144"/>
        <v>20500</v>
      </c>
      <c r="F437" t="str">
        <f t="shared" si="145"/>
        <v>0.327868852459016</v>
      </c>
      <c r="G437" t="str">
        <f t="shared" si="140"/>
        <v>0.327868852459016</v>
      </c>
      <c r="H437" t="str">
        <f t="shared" si="146"/>
        <v>1.4189387567315+1.66939283157292i</v>
      </c>
      <c r="I437" t="str">
        <f t="shared" si="147"/>
        <v>118.987821754713i</v>
      </c>
      <c r="J437" t="str">
        <f t="shared" si="141"/>
        <v>-18.1644064962208+26.0307277896352i</v>
      </c>
      <c r="K437" t="str">
        <f t="shared" si="148"/>
        <v>3.07414684317932-2.14515911118003i</v>
      </c>
      <c r="L437" t="str">
        <f t="shared" si="149"/>
        <v>0.494775374739924-0.308796694743751i</v>
      </c>
      <c r="M437" t="str">
        <f t="shared" si="150"/>
        <v>3.56892221791924-2.45395580592378i</v>
      </c>
      <c r="N437" t="str">
        <f t="shared" si="151"/>
        <v>-0.377940837349511i</v>
      </c>
      <c r="O437" t="str">
        <f t="shared" si="152"/>
        <v>0.929426451775304-0.369007412852871i</v>
      </c>
      <c r="P437" t="str">
        <f t="shared" si="153"/>
        <v>0.070573548224696+0.369007412852871i</v>
      </c>
      <c r="Q437" t="str">
        <f t="shared" si="154"/>
        <v>-0.070573548224696+0.00893342449664003i</v>
      </c>
      <c r="R437" t="str">
        <f t="shared" si="155"/>
        <v>-0.332802796296078-5.27082017077447i</v>
      </c>
      <c r="S437" t="str">
        <f t="shared" si="156"/>
        <v>0.0409278749438901i</v>
      </c>
      <c r="T437" t="str">
        <f t="shared" si="157"/>
        <v>0.215723468801191-0.0136209112277828i</v>
      </c>
      <c r="U437" t="str">
        <f t="shared" si="158"/>
        <v>0.00005-0.00468985570167066i</v>
      </c>
      <c r="V437" t="str">
        <f t="shared" si="159"/>
        <v>0.00002-0.0525263838587115i</v>
      </c>
      <c r="W437" t="str">
        <f t="shared" si="160"/>
        <v>0.0000422735404787616-0.00430547554100929i</v>
      </c>
      <c r="X437" t="str">
        <f t="shared" si="161"/>
        <v>0.000182408888211854-0.00429814936678277i</v>
      </c>
      <c r="Y437" t="str">
        <f t="shared" si="162"/>
        <v>0.009+0.152304411846033i</v>
      </c>
      <c r="Z437" t="str">
        <f t="shared" si="163"/>
        <v>-0.346233645195072-0.0362698541916905i</v>
      </c>
      <c r="AA437" t="str">
        <f t="shared" si="164"/>
        <v>5.01082551086438-80.7667753448451i</v>
      </c>
      <c r="AB437" t="str">
        <f t="shared" si="165"/>
        <v>0.72103483860642-0.0455265789270607i</v>
      </c>
      <c r="AC437" t="str">
        <f t="shared" si="166"/>
        <v>3.46159704271436-1.93186844751018i</v>
      </c>
      <c r="AD437" t="str">
        <f t="shared" si="167"/>
        <v>0.164423880322833+0.0786107464641329i</v>
      </c>
      <c r="AE437" t="str">
        <f t="shared" si="168"/>
        <v>-0.0540778791291387-0.0331813154647235i</v>
      </c>
      <c r="AF437" t="str">
        <f t="shared" si="169"/>
        <v>-3.93286926261038-1.40791493535089i</v>
      </c>
      <c r="AG437" t="str">
        <f t="shared" si="170"/>
        <v>1.02596638986198-0.046647616367776i</v>
      </c>
      <c r="AH437" t="str">
        <f t="shared" si="171"/>
        <v>0.152292213015301+0.208329337318248i</v>
      </c>
      <c r="AI437">
        <f t="shared" si="172"/>
        <v>-11.765646964937948</v>
      </c>
      <c r="AJ437">
        <f t="shared" si="173"/>
        <v>53.832574765454723</v>
      </c>
      <c r="AK437"/>
      <c r="AL437"/>
      <c r="AM437"/>
      <c r="AN437"/>
    </row>
    <row r="438" spans="1:40" x14ac:dyDescent="0.35">
      <c r="A438"/>
      <c r="B438">
        <f t="shared" si="174"/>
        <v>30400</v>
      </c>
      <c r="C438" s="237" t="str">
        <f t="shared" si="142"/>
        <v>-0.0000348958531522568+0.0339936226146746i</v>
      </c>
      <c r="D438" s="208" t="str">
        <f t="shared" si="143"/>
        <v>-2.51392873705996+0.260617773379172i</v>
      </c>
      <c r="E438" t="str">
        <f t="shared" si="144"/>
        <v>20500</v>
      </c>
      <c r="F438" t="str">
        <f t="shared" si="145"/>
        <v>0.327868852459016</v>
      </c>
      <c r="G438" t="str">
        <f t="shared" si="140"/>
        <v>0.327868852459016</v>
      </c>
      <c r="H438" t="str">
        <f t="shared" si="146"/>
        <v>1.42407397163428+1.67136937681735i</v>
      </c>
      <c r="I438" t="str">
        <f t="shared" si="147"/>
        <v>119.380520836412i</v>
      </c>
      <c r="J438" t="str">
        <f t="shared" si="141"/>
        <v>-18.2911129710022+26.1166377823402i</v>
      </c>
      <c r="K438" t="str">
        <f t="shared" si="148"/>
        <v>3.06677568597917-2.1478545973823i</v>
      </c>
      <c r="L438" t="str">
        <f t="shared" si="149"/>
        <v>0.493860057075572-0.309242676978402i</v>
      </c>
      <c r="M438" t="str">
        <f t="shared" si="150"/>
        <v>3.56063574305474-2.4570972743607i</v>
      </c>
      <c r="N438" t="str">
        <f t="shared" si="151"/>
        <v>-0.379188166845714i</v>
      </c>
      <c r="O438" t="str">
        <f t="shared" si="152"/>
        <v>0.928965455049196-0.370166426523584i</v>
      </c>
      <c r="P438" t="str">
        <f t="shared" si="153"/>
        <v>0.071034544950804+0.370166426523584i</v>
      </c>
      <c r="Q438" t="str">
        <f t="shared" si="154"/>
        <v>-0.071034544950804+0.00902174032212999i</v>
      </c>
      <c r="R438" t="str">
        <f t="shared" si="155"/>
        <v>-0.332799278599657-5.25334336206343i</v>
      </c>
      <c r="S438" t="str">
        <f t="shared" si="156"/>
        <v>0.0410629504387545i</v>
      </c>
      <c r="T438" t="str">
        <f t="shared" si="157"/>
        <v>0.215717778114171-0.013665720283191i</v>
      </c>
      <c r="U438" t="str">
        <f t="shared" si="158"/>
        <v>0.0000499999999999998-0.00467442854475725i</v>
      </c>
      <c r="V438" t="str">
        <f t="shared" si="159"/>
        <v>0.00002-0.0523535997012815i</v>
      </c>
      <c r="W438" t="str">
        <f t="shared" si="160"/>
        <v>0.0000422735402017937-0.004291313018161i</v>
      </c>
      <c r="X438" t="str">
        <f t="shared" si="161"/>
        <v>0.00018148935818716-0.00428404082711874i</v>
      </c>
      <c r="Y438" t="str">
        <f t="shared" si="162"/>
        <v>0.009+0.152807066670608i</v>
      </c>
      <c r="Z438" t="str">
        <f t="shared" si="163"/>
        <v>-0.343910698708346-0.0359236198448162i</v>
      </c>
      <c r="AA438" t="str">
        <f t="shared" si="164"/>
        <v>4.9756553766178-80.4879647799987i</v>
      </c>
      <c r="AB438" t="str">
        <f t="shared" si="165"/>
        <v>0.721015818035223-0.045676348862682i</v>
      </c>
      <c r="AC438" t="str">
        <f t="shared" si="166"/>
        <v>3.45504346071082-1.934242841638i</v>
      </c>
      <c r="AD438" t="str">
        <f t="shared" si="167"/>
        <v>0.16452277210348+0.0788848674305363i</v>
      </c>
      <c r="AE438" t="str">
        <f t="shared" si="168"/>
        <v>-0.0537473115184586-0.0330396033964118i</v>
      </c>
      <c r="AF438" t="str">
        <f t="shared" si="169"/>
        <v>-3.93800270869424-1.41075160343818i</v>
      </c>
      <c r="AG438" t="str">
        <f t="shared" si="170"/>
        <v>1.0259477655902-0.0465155490019454i</v>
      </c>
      <c r="AH438" t="str">
        <f t="shared" si="171"/>
        <v>0.151460040766308+0.207592830420553i</v>
      </c>
      <c r="AI438">
        <f t="shared" si="172"/>
        <v>-11.802262966690515</v>
      </c>
      <c r="AJ438">
        <f t="shared" si="173"/>
        <v>53.885453513484023</v>
      </c>
      <c r="AK438"/>
      <c r="AL438"/>
      <c r="AM438"/>
      <c r="AN438"/>
    </row>
    <row r="439" spans="1:40" x14ac:dyDescent="0.35">
      <c r="A439"/>
      <c r="B439">
        <f t="shared" si="174"/>
        <v>30500</v>
      </c>
      <c r="C439" s="237" t="str">
        <f t="shared" si="142"/>
        <v>-0.0000346674032482341+0.033882168348043i</v>
      </c>
      <c r="D439" s="208" t="str">
        <f t="shared" si="143"/>
        <v>-2.51392698561069+0.25976329066833i</v>
      </c>
      <c r="E439" t="str">
        <f t="shared" si="144"/>
        <v>20500</v>
      </c>
      <c r="F439" t="str">
        <f t="shared" si="145"/>
        <v>0.327868852459016</v>
      </c>
      <c r="G439" t="str">
        <f t="shared" si="140"/>
        <v>0.327868852459016</v>
      </c>
      <c r="H439" t="str">
        <f t="shared" si="146"/>
        <v>1.42920438884986+1.67332600689587i</v>
      </c>
      <c r="I439" t="str">
        <f t="shared" si="147"/>
        <v>119.773219918111i</v>
      </c>
      <c r="J439" t="str">
        <f t="shared" si="141"/>
        <v>-18.4182369300498+26.2025477750453i</v>
      </c>
      <c r="K439" t="str">
        <f t="shared" si="148"/>
        <v>3.05941541990629-2.15051752047361i</v>
      </c>
      <c r="L439" t="str">
        <f t="shared" si="149"/>
        <v>0.492945120601823-0.30968512797454i</v>
      </c>
      <c r="M439" t="str">
        <f t="shared" si="150"/>
        <v>3.55236054050811-2.46020264844815i</v>
      </c>
      <c r="N439" t="str">
        <f t="shared" si="151"/>
        <v>-0.380435496341917i</v>
      </c>
      <c r="O439" t="str">
        <f t="shared" si="152"/>
        <v>0.928503013010142-0.371324864278017i</v>
      </c>
      <c r="P439" t="str">
        <f t="shared" si="153"/>
        <v>0.071496986989858+0.371324864278017i</v>
      </c>
      <c r="Q439" t="str">
        <f t="shared" si="154"/>
        <v>-0.071496986989858+0.0091106320639i</v>
      </c>
      <c r="R439" t="str">
        <f t="shared" si="155"/>
        <v>-0.332795749180136-5.23598069879966i</v>
      </c>
      <c r="S439" t="str">
        <f t="shared" si="156"/>
        <v>0.0411980259336188i</v>
      </c>
      <c r="T439" t="str">
        <f t="shared" si="157"/>
        <v>0.215712068617076-0.0137105279053213i</v>
      </c>
      <c r="U439" t="str">
        <f t="shared" si="158"/>
        <v>0.0000499999999999998-0.00465910254952855i</v>
      </c>
      <c r="V439" t="str">
        <f t="shared" si="159"/>
        <v>0.00002-0.0521819485547199i</v>
      </c>
      <c r="W439" t="str">
        <f t="shared" si="160"/>
        <v>0.0000422735399239132-0.00427724336505603i</v>
      </c>
      <c r="X439" t="str">
        <f t="shared" si="161"/>
        <v>0.000180578845240569-0.00427002451112177i</v>
      </c>
      <c r="Y439" t="str">
        <f t="shared" si="162"/>
        <v>0.009+0.153309721495182i</v>
      </c>
      <c r="Z439" t="str">
        <f t="shared" si="163"/>
        <v>-0.341611205239564-0.0355820285086427i</v>
      </c>
      <c r="AA439" t="str">
        <f t="shared" si="164"/>
        <v>4.94086116417379-80.2111133908i</v>
      </c>
      <c r="AB439" t="str">
        <f t="shared" si="165"/>
        <v>0.72099673459317-0.0458261140077105i</v>
      </c>
      <c r="AC439" t="str">
        <f t="shared" si="166"/>
        <v>3.44849882275412-1.9365889550944i</v>
      </c>
      <c r="AD439" t="str">
        <f t="shared" si="167"/>
        <v>0.164621978213129+0.079158789025659i</v>
      </c>
      <c r="AE439" t="str">
        <f t="shared" si="168"/>
        <v>-0.0534200820984875-0.0328991132462884i</v>
      </c>
      <c r="AF439" t="str">
        <f t="shared" si="169"/>
        <v>-3.94313137446055-1.41356271622754i</v>
      </c>
      <c r="AG439" t="str">
        <f t="shared" si="170"/>
        <v>1.02592929596764-0.0463845064599477i</v>
      </c>
      <c r="AH439" t="str">
        <f t="shared" si="171"/>
        <v>0.150636374404418+0.206861580716539i</v>
      </c>
      <c r="AI439">
        <f t="shared" si="172"/>
        <v>-11.838712275532583</v>
      </c>
      <c r="AJ439">
        <f t="shared" si="173"/>
        <v>53.937934212956741</v>
      </c>
      <c r="AK439"/>
      <c r="AL439"/>
      <c r="AM439"/>
      <c r="AN439"/>
    </row>
    <row r="440" spans="1:40" x14ac:dyDescent="0.35">
      <c r="A440"/>
      <c r="B440">
        <f t="shared" si="174"/>
        <v>30600</v>
      </c>
      <c r="C440" s="237" t="str">
        <f t="shared" si="142"/>
        <v>-0.0000344411893843951+0.0337714425383901i</v>
      </c>
      <c r="D440" s="208" t="str">
        <f t="shared" si="143"/>
        <v>-2.5139252513044+0.258914392794324i</v>
      </c>
      <c r="E440" t="str">
        <f t="shared" si="144"/>
        <v>20500</v>
      </c>
      <c r="F440" t="str">
        <f t="shared" si="145"/>
        <v>0.327868852459016</v>
      </c>
      <c r="G440" t="str">
        <f t="shared" si="140"/>
        <v>0.327868852459016</v>
      </c>
      <c r="H440" t="str">
        <f t="shared" si="146"/>
        <v>1.43432993221719+1.67526280702028i</v>
      </c>
      <c r="I440" t="str">
        <f t="shared" si="147"/>
        <v>120.16591899981i</v>
      </c>
      <c r="J440" t="str">
        <f t="shared" si="141"/>
        <v>-18.5457783733635+26.2884577677503i</v>
      </c>
      <c r="K440" t="str">
        <f t="shared" si="148"/>
        <v>3.05206614475036-2.15314807743589i</v>
      </c>
      <c r="L440" t="str">
        <f t="shared" si="149"/>
        <v>0.492030579872845-0.310124059261085i</v>
      </c>
      <c r="M440" t="str">
        <f t="shared" si="150"/>
        <v>3.54409672462321-2.46327213669697i</v>
      </c>
      <c r="N440" t="str">
        <f t="shared" si="151"/>
        <v>-0.38168282583812i</v>
      </c>
      <c r="O440" t="str">
        <f t="shared" si="152"/>
        <v>0.928039126377623-0.372482724313838i</v>
      </c>
      <c r="P440" t="str">
        <f t="shared" si="153"/>
        <v>0.071960873622377+0.372482724313838i</v>
      </c>
      <c r="Q440" t="str">
        <f t="shared" si="154"/>
        <v>-0.071960873622377+0.00920010152428202i</v>
      </c>
      <c r="R440" t="str">
        <f t="shared" si="155"/>
        <v>-0.332792208036285-5.21873106189587i</v>
      </c>
      <c r="S440" t="str">
        <f t="shared" si="156"/>
        <v>0.0413331014284832i</v>
      </c>
      <c r="T440" t="str">
        <f t="shared" si="157"/>
        <v>0.215706340309318-0.0137553340893726i</v>
      </c>
      <c r="U440" t="str">
        <f t="shared" si="158"/>
        <v>0.0000499999999999998-0.00464387672420329i</v>
      </c>
      <c r="V440" t="str">
        <f t="shared" si="159"/>
        <v>0.00002-0.052011419311077i</v>
      </c>
      <c r="W440" t="str">
        <f t="shared" si="160"/>
        <v>0.0000422735396451202-0.00426326567120669i</v>
      </c>
      <c r="X440" t="str">
        <f t="shared" si="161"/>
        <v>0.000179677231899518-0.00425609951843108i</v>
      </c>
      <c r="Y440" t="str">
        <f t="shared" si="162"/>
        <v>0.009+0.153812376319756i</v>
      </c>
      <c r="Z440" t="str">
        <f t="shared" si="163"/>
        <v>-0.339334848199504-0.0352450012499548i</v>
      </c>
      <c r="AA440" t="str">
        <f t="shared" si="164"/>
        <v>4.90643744909024-79.9362002287619i</v>
      </c>
      <c r="AB440" t="str">
        <f t="shared" si="165"/>
        <v>0.720977588278294-0.0459758743460989i</v>
      </c>
      <c r="AC440" t="str">
        <f t="shared" si="166"/>
        <v>3.44196321890682-1.9389069500706i</v>
      </c>
      <c r="AD440" t="str">
        <f t="shared" si="167"/>
        <v>0.16472149848505+0.079432511768514i</v>
      </c>
      <c r="AE440" t="str">
        <f t="shared" si="168"/>
        <v>-0.0530961457070508-0.032759828743074i</v>
      </c>
      <c r="AF440" t="str">
        <f t="shared" si="169"/>
        <v>-3.94825518352159-1.41634841422596i</v>
      </c>
      <c r="AG440" t="str">
        <f t="shared" si="170"/>
        <v>1.02591097859714-0.0462544777247681i</v>
      </c>
      <c r="AH440" t="str">
        <f t="shared" si="171"/>
        <v>0.149821098519598+0.20613552880891i</v>
      </c>
      <c r="AI440">
        <f t="shared" si="172"/>
        <v>-11.874996345690171</v>
      </c>
      <c r="AJ440">
        <f t="shared" si="173"/>
        <v>53.990019150959697</v>
      </c>
      <c r="AK440"/>
      <c r="AL440"/>
      <c r="AM440"/>
      <c r="AN440"/>
    </row>
    <row r="441" spans="1:40" x14ac:dyDescent="0.35">
      <c r="A441"/>
      <c r="B441">
        <f t="shared" si="174"/>
        <v>30700</v>
      </c>
      <c r="C441" s="237" t="str">
        <f t="shared" si="142"/>
        <v>-0.0000342171824742173+0.0336614380672731i</v>
      </c>
      <c r="D441" s="208" t="str">
        <f t="shared" si="143"/>
        <v>-2.51392353391809+0.258071025182427i</v>
      </c>
      <c r="E441" t="str">
        <f t="shared" si="144"/>
        <v>20500</v>
      </c>
      <c r="F441" t="str">
        <f t="shared" si="145"/>
        <v>0.327868852459016</v>
      </c>
      <c r="G441" t="str">
        <f t="shared" si="140"/>
        <v>0.327868852459016</v>
      </c>
      <c r="H441" t="str">
        <f t="shared" si="146"/>
        <v>1.43945052641857+1.67717986250662i</v>
      </c>
      <c r="I441" t="str">
        <f t="shared" si="147"/>
        <v>120.558618081508i</v>
      </c>
      <c r="J441" t="str">
        <f t="shared" si="141"/>
        <v>-18.6737373009434+26.3743677604554i</v>
      </c>
      <c r="K441" t="str">
        <f t="shared" si="148"/>
        <v>3.04472795875795-2.1557464645629i</v>
      </c>
      <c r="L441" t="str">
        <f t="shared" si="149"/>
        <v>0.491116449320781-0.310559482409708i</v>
      </c>
      <c r="M441" t="str">
        <f t="shared" si="150"/>
        <v>3.53584440807873-2.46630594697261i</v>
      </c>
      <c r="N441" t="str">
        <f t="shared" si="151"/>
        <v>-0.382930155334323i</v>
      </c>
      <c r="O441" t="str">
        <f t="shared" si="152"/>
        <v>0.927573795873368-0.373640004829612i</v>
      </c>
      <c r="P441" t="str">
        <f t="shared" si="153"/>
        <v>0.072426204126632+0.373640004829612i</v>
      </c>
      <c r="Q441" t="str">
        <f t="shared" si="154"/>
        <v>-0.072426204126632+0.00929015050471099i</v>
      </c>
      <c r="R441" t="str">
        <f t="shared" si="155"/>
        <v>-0.33278865516673-5.20159334684561i</v>
      </c>
      <c r="S441" t="str">
        <f t="shared" si="156"/>
        <v>0.0414681769233474i</v>
      </c>
      <c r="T441" t="str">
        <f t="shared" si="157"/>
        <v>0.2157005931903-0.0138001388305368i</v>
      </c>
      <c r="U441" t="str">
        <f t="shared" si="158"/>
        <v>0.0000499999999999998-0.0046287500899225i</v>
      </c>
      <c r="V441" t="str">
        <f t="shared" si="159"/>
        <v>0.00002-0.0518420010071321i</v>
      </c>
      <c r="W441" t="str">
        <f t="shared" si="160"/>
        <v>0.0000422735393654144-0.00424937903798833i</v>
      </c>
      <c r="X441" t="str">
        <f t="shared" si="161"/>
        <v>0.000178784402597585-0.00424226496035564i</v>
      </c>
      <c r="Y441" t="str">
        <f t="shared" si="162"/>
        <v>0.009+0.154315031144331i</v>
      </c>
      <c r="Z441" t="str">
        <f t="shared" si="163"/>
        <v>-0.337081316352888-0.0349124607571699i</v>
      </c>
      <c r="AA441" t="str">
        <f t="shared" si="164"/>
        <v>4.87237890571665-79.6632046472751i</v>
      </c>
      <c r="AB441" t="str">
        <f t="shared" si="165"/>
        <v>0.7209583790886-0.0461256298617768i</v>
      </c>
      <c r="AC441" t="str">
        <f t="shared" si="166"/>
        <v>3.43543673792197-1.94119698828182i</v>
      </c>
      <c r="AD441" t="str">
        <f t="shared" si="167"/>
        <v>0.164821332753006+0.0797060361672054i</v>
      </c>
      <c r="AE441" t="str">
        <f t="shared" si="168"/>
        <v>-0.0527754579476235-0.0326217339041963i</v>
      </c>
      <c r="AF441" t="str">
        <f t="shared" si="169"/>
        <v>-3.95337406033666-1.41910883732419i</v>
      </c>
      <c r="AG441" t="str">
        <f t="shared" si="170"/>
        <v>1.02589281112574-0.0461254519384571i</v>
      </c>
      <c r="AH441" t="str">
        <f t="shared" si="171"/>
        <v>0.14901409965494+0.205414616218922i</v>
      </c>
      <c r="AI441">
        <f t="shared" si="172"/>
        <v>-11.911116614014286</v>
      </c>
      <c r="AJ441">
        <f t="shared" si="173"/>
        <v>54.041710604589582</v>
      </c>
      <c r="AK441"/>
      <c r="AL441"/>
      <c r="AM441"/>
      <c r="AN441"/>
    </row>
    <row r="442" spans="1:40" x14ac:dyDescent="0.35">
      <c r="A442"/>
      <c r="B442">
        <f t="shared" si="174"/>
        <v>30800</v>
      </c>
      <c r="C442" s="237" t="str">
        <f t="shared" si="142"/>
        <v>-0.000033995353902594+0.0335521479086967i</v>
      </c>
      <c r="D442" s="208" t="str">
        <f t="shared" si="143"/>
        <v>-2.51392183323238+0.257233133966675i</v>
      </c>
      <c r="E442" t="str">
        <f t="shared" si="144"/>
        <v>20500</v>
      </c>
      <c r="F442" t="str">
        <f t="shared" si="145"/>
        <v>0.327868852459016</v>
      </c>
      <c r="G442" t="str">
        <f t="shared" si="140"/>
        <v>0.327868852459016</v>
      </c>
      <c r="H442" t="str">
        <f t="shared" si="146"/>
        <v>1.44456609697596+1.67907725876815i</v>
      </c>
      <c r="I442" t="str">
        <f t="shared" si="147"/>
        <v>120.951317163207i</v>
      </c>
      <c r="J442" t="str">
        <f t="shared" si="141"/>
        <v>-18.8021137127895+26.4602777531605i</v>
      </c>
      <c r="K442" t="str">
        <f t="shared" si="148"/>
        <v>3.03740095864472-2.15831287745846i</v>
      </c>
      <c r="L442" t="str">
        <f t="shared" si="149"/>
        <v>0.490202743256005-0.31099140903374i</v>
      </c>
      <c r="M442" t="str">
        <f t="shared" si="150"/>
        <v>3.52760370190073-2.4693042864922i</v>
      </c>
      <c r="N442" t="str">
        <f t="shared" si="151"/>
        <v>-0.384177484830526i</v>
      </c>
      <c r="O442" t="str">
        <f t="shared" si="152"/>
        <v>0.927107022221352-0.374796704024806i</v>
      </c>
      <c r="P442" t="str">
        <f t="shared" si="153"/>
        <v>0.072892977778648+0.374796704024806i</v>
      </c>
      <c r="Q442" t="str">
        <f t="shared" si="154"/>
        <v>-0.072892977778648+0.00938078080571997i</v>
      </c>
      <c r="R442" t="str">
        <f t="shared" si="155"/>
        <v>-0.332785090570118-5.18456646348665i</v>
      </c>
      <c r="S442" t="str">
        <f t="shared" si="156"/>
        <v>0.0416032524182117i</v>
      </c>
      <c r="T442" t="str">
        <f t="shared" si="157"/>
        <v>0.21569482725943-0.0138449421240061i</v>
      </c>
      <c r="U442" t="str">
        <f t="shared" si="158"/>
        <v>0.0000499999999999998-0.00461372168053964i</v>
      </c>
      <c r="V442" t="str">
        <f t="shared" si="159"/>
        <v>0.00002-0.051673682822044i</v>
      </c>
      <c r="W442" t="str">
        <f t="shared" si="160"/>
        <v>0.0000422735390847963-0.00423558257844676i</v>
      </c>
      <c r="X442" t="str">
        <f t="shared" si="161"/>
        <v>0.000177900243637502-0.00422851995968585i</v>
      </c>
      <c r="Y442" t="str">
        <f t="shared" si="162"/>
        <v>0.009+0.154817685968905i</v>
      </c>
      <c r="Z442" t="str">
        <f t="shared" si="163"/>
        <v>-0.334850303709545-0.034584331301291i</v>
      </c>
      <c r="AA442" t="str">
        <f t="shared" si="164"/>
        <v>4.83868030501975-79.3921062961313i</v>
      </c>
      <c r="AB442" t="str">
        <f t="shared" si="165"/>
        <v>0.72093910702211-0.0462753805386744i</v>
      </c>
      <c r="AC442" t="str">
        <f t="shared" si="166"/>
        <v>3.428919467253-1.94345923096465i</v>
      </c>
      <c r="AD442" t="str">
        <f t="shared" si="167"/>
        <v>0.164921480851237+0.0799793627191032i</v>
      </c>
      <c r="AE442" t="str">
        <f t="shared" si="168"/>
        <v>-0.052457975173721-0.0324848130294463i</v>
      </c>
      <c r="AF442" t="str">
        <f t="shared" si="169"/>
        <v>-3.95848793020834-1.42184412480148i</v>
      </c>
      <c r="AG442" t="str">
        <f t="shared" si="170"/>
        <v>1.0258747912437-0.0459974183992366i</v>
      </c>
      <c r="AH442" t="str">
        <f t="shared" si="171"/>
        <v>0.148215266266964+0.204698785368268i</v>
      </c>
      <c r="AI442">
        <f t="shared" si="172"/>
        <v>-11.947074500239786</v>
      </c>
      <c r="AJ442">
        <f t="shared" si="173"/>
        <v>54.093010840847619</v>
      </c>
      <c r="AK442"/>
      <c r="AL442"/>
      <c r="AM442"/>
      <c r="AN442"/>
    </row>
    <row r="443" spans="1:40" x14ac:dyDescent="0.35">
      <c r="A443"/>
      <c r="B443">
        <f t="shared" si="174"/>
        <v>30900</v>
      </c>
      <c r="C443" s="237" t="str">
        <f t="shared" si="142"/>
        <v>-0.0000337756755166939+0.0334435651276158i</v>
      </c>
      <c r="D443" s="208" t="str">
        <f t="shared" si="143"/>
        <v>-2.51392014903142+0.256400665978388i</v>
      </c>
      <c r="E443" t="str">
        <f t="shared" si="144"/>
        <v>20500</v>
      </c>
      <c r="F443" t="str">
        <f t="shared" si="145"/>
        <v>0.327868852459016</v>
      </c>
      <c r="G443" t="str">
        <f t="shared" si="140"/>
        <v>0.327868852459016</v>
      </c>
      <c r="H443" t="str">
        <f t="shared" si="146"/>
        <v>1.44967657024726+1.68095508130849i</v>
      </c>
      <c r="I443" t="str">
        <f t="shared" si="147"/>
        <v>121.344016244906i</v>
      </c>
      <c r="J443" t="str">
        <f t="shared" si="141"/>
        <v>-18.9309076089017+26.5461877458656i</v>
      </c>
      <c r="K443" t="str">
        <f t="shared" si="148"/>
        <v>3.03008523960728-2.16084751103427i</v>
      </c>
      <c r="L443" t="str">
        <f t="shared" si="149"/>
        <v>0.489289475867388-0.311419850787078i</v>
      </c>
      <c r="M443" t="str">
        <f t="shared" si="150"/>
        <v>3.51937471547467-2.47226736182135i</v>
      </c>
      <c r="N443" t="str">
        <f t="shared" si="151"/>
        <v>-0.385424814326729i</v>
      </c>
      <c r="O443" t="str">
        <f t="shared" si="152"/>
        <v>0.926638806147796-0.375952820099794i</v>
      </c>
      <c r="P443" t="str">
        <f t="shared" si="153"/>
        <v>0.073361193852204+0.375952820099794i</v>
      </c>
      <c r="Q443" t="str">
        <f t="shared" si="154"/>
        <v>-0.073361193852204+0.00947199422693495i</v>
      </c>
      <c r="R443" t="str">
        <f t="shared" si="155"/>
        <v>-0.332781514245263-5.1676493357689i</v>
      </c>
      <c r="S443" t="str">
        <f t="shared" si="156"/>
        <v>0.0417383279130761i</v>
      </c>
      <c r="T443" t="str">
        <f t="shared" si="157"/>
        <v>0.215689042516112-0.0138897439649788i</v>
      </c>
      <c r="U443" t="str">
        <f t="shared" si="158"/>
        <v>0.0000500000000000002-0.00459879054241492i</v>
      </c>
      <c r="V443" t="str">
        <f t="shared" si="159"/>
        <v>0.00002-0.0515064540750471i</v>
      </c>
      <c r="W443" t="str">
        <f t="shared" si="160"/>
        <v>0.0000422735388032659-0.00422187541710938i</v>
      </c>
      <c r="X443" t="str">
        <f t="shared" si="161"/>
        <v>0.000177024643155014-0.00421486365050909i</v>
      </c>
      <c r="Y443" t="str">
        <f t="shared" si="162"/>
        <v>0.009+0.155320340793479i</v>
      </c>
      <c r="Z443" t="str">
        <f t="shared" si="163"/>
        <v>-0.33264150941817-0.0342605386979372i</v>
      </c>
      <c r="AA443" t="str">
        <f t="shared" si="164"/>
        <v>4.80533651246504-79.1228851161646i</v>
      </c>
      <c r="AB443" t="str">
        <f t="shared" si="165"/>
        <v>0.720919772076831-0.0464251263607425i</v>
      </c>
      <c r="AC443" t="str">
        <f t="shared" si="166"/>
        <v>3.42241149306287-1.94569383887395i</v>
      </c>
      <c r="AD443" t="str">
        <f t="shared" si="167"/>
        <v>0.165021942614456+0.0802524919110214i</v>
      </c>
      <c r="AE443" t="str">
        <f t="shared" si="168"/>
        <v>-0.0521436544736678-0.032349050694803i</v>
      </c>
      <c r="AF443" t="str">
        <f t="shared" si="169"/>
        <v>-3.96359671927868-1.4245544153301i</v>
      </c>
      <c r="AG443" t="str">
        <f t="shared" si="170"/>
        <v>1.02585691668355-0.0458703665586715i</v>
      </c>
      <c r="AH443" t="str">
        <f t="shared" si="171"/>
        <v>0.147424488686875+0.203987979561437i</v>
      </c>
      <c r="AI443">
        <f t="shared" si="172"/>
        <v>-11.982871407238274</v>
      </c>
      <c r="AJ443">
        <f t="shared" si="173"/>
        <v>54.143922116543216</v>
      </c>
      <c r="AK443"/>
      <c r="AL443"/>
      <c r="AM443"/>
      <c r="AN443"/>
    </row>
    <row r="444" spans="1:40" x14ac:dyDescent="0.35">
      <c r="A444"/>
      <c r="B444">
        <f t="shared" si="174"/>
        <v>31000</v>
      </c>
      <c r="C444" s="237" t="str">
        <f t="shared" si="142"/>
        <v>-0.0000335581196170291+0.0333356828784697i</v>
      </c>
      <c r="D444" s="208" t="str">
        <f t="shared" si="143"/>
        <v>-2.51391848110285+0.255573568734934i</v>
      </c>
      <c r="E444" t="str">
        <f t="shared" si="144"/>
        <v>20500</v>
      </c>
      <c r="F444" t="str">
        <f t="shared" si="145"/>
        <v>0.327868852459016</v>
      </c>
      <c r="G444" t="str">
        <f t="shared" si="140"/>
        <v>0.327868852459016</v>
      </c>
      <c r="H444" t="str">
        <f t="shared" si="146"/>
        <v>1.45478187342256+1.68281341571476i</v>
      </c>
      <c r="I444" t="str">
        <f t="shared" si="147"/>
        <v>121.736715326604i</v>
      </c>
      <c r="J444" t="str">
        <f t="shared" si="141"/>
        <v>-19.0601189892801+26.6320977385706i</v>
      </c>
      <c r="K444" t="str">
        <f t="shared" si="148"/>
        <v>3.02278089533527-2.16335055950816i</v>
      </c>
      <c r="L444" t="str">
        <f t="shared" si="149"/>
        <v>0.488376661222564-0.311844819363115i</v>
      </c>
      <c r="M444" t="str">
        <f t="shared" si="150"/>
        <v>3.51115755655783-2.47519537887128i</v>
      </c>
      <c r="N444" t="str">
        <f t="shared" si="151"/>
        <v>-0.386672143822932i</v>
      </c>
      <c r="O444" t="str">
        <f t="shared" si="152"/>
        <v>0.926169148381165-0.377108351255853i</v>
      </c>
      <c r="P444" t="str">
        <f t="shared" si="153"/>
        <v>0.073830851618835+0.377108351255853i</v>
      </c>
      <c r="Q444" t="str">
        <f t="shared" si="154"/>
        <v>-0.073830851618835+0.00956379256707901i</v>
      </c>
      <c r="R444" t="str">
        <f t="shared" si="155"/>
        <v>-0.332777926190677-5.15084090152669i</v>
      </c>
      <c r="S444" t="str">
        <f t="shared" si="156"/>
        <v>0.0418734034079404i</v>
      </c>
      <c r="T444" t="str">
        <f t="shared" si="157"/>
        <v>0.215683238959747-0.01393454434864i</v>
      </c>
      <c r="U444" t="str">
        <f t="shared" si="158"/>
        <v>0.0000500000000000002-0.00458395573421358i</v>
      </c>
      <c r="V444" t="str">
        <f t="shared" si="159"/>
        <v>0.00002-0.0513403042231921i</v>
      </c>
      <c r="W444" t="str">
        <f t="shared" si="160"/>
        <v>0.0000422735385208226-0.00420825668980001i</v>
      </c>
      <c r="X444" t="str">
        <f t="shared" si="161"/>
        <v>0.000176157491083529-0.00420129517802836i</v>
      </c>
      <c r="Y444" t="str">
        <f t="shared" si="162"/>
        <v>0.009+0.155822995618054i</v>
      </c>
      <c r="Z444" t="str">
        <f t="shared" si="163"/>
        <v>-0.330454637662577-0.0339410102704175i</v>
      </c>
      <c r="AA444" t="str">
        <f t="shared" si="164"/>
        <v>4.77234248595305-78.8555213340111i</v>
      </c>
      <c r="AB444" t="str">
        <f t="shared" si="165"/>
        <v>0.720900374250761-0.0465748673118878i</v>
      </c>
      <c r="AC444" t="str">
        <f t="shared" si="166"/>
        <v>3.415912900234-1.94790097227987i</v>
      </c>
      <c r="AD444" t="str">
        <f t="shared" si="167"/>
        <v>0.165122717877826+0.0805254242193884i</v>
      </c>
      <c r="AE444" t="str">
        <f t="shared" si="168"/>
        <v>-0.0518324536557168-0.0322144317464138i</v>
      </c>
      <c r="AF444" t="str">
        <f t="shared" si="169"/>
        <v>-3.96870035452541-1.42723984697983i</v>
      </c>
      <c r="AG444" t="str">
        <f t="shared" si="170"/>
        <v>1.02583918521918-0.0457442860188985i</v>
      </c>
      <c r="AH444" t="str">
        <f t="shared" si="171"/>
        <v>0.146641659082702+0.203282142968452i</v>
      </c>
      <c r="AI444">
        <f t="shared" si="172"/>
        <v>-12.018508721268393</v>
      </c>
      <c r="AJ444">
        <f t="shared" si="173"/>
        <v>54.194446678204116</v>
      </c>
      <c r="AK444"/>
      <c r="AL444"/>
      <c r="AM444"/>
      <c r="AN444"/>
    </row>
    <row r="445" spans="1:40" x14ac:dyDescent="0.35">
      <c r="A445"/>
      <c r="B445">
        <f t="shared" si="174"/>
        <v>31100</v>
      </c>
      <c r="C445" s="237" t="str">
        <f t="shared" si="142"/>
        <v>-0.0000333426589487239+0.0332284944037431i</v>
      </c>
      <c r="D445" s="208" t="str">
        <f t="shared" si="143"/>
        <v>-2.51391682923773+0.254751790428697i</v>
      </c>
      <c r="E445" t="str">
        <f t="shared" si="144"/>
        <v>20500</v>
      </c>
      <c r="F445" t="str">
        <f t="shared" si="145"/>
        <v>0.327868852459016</v>
      </c>
      <c r="G445" t="str">
        <f t="shared" si="140"/>
        <v>0.327868852459016</v>
      </c>
      <c r="H445" t="str">
        <f t="shared" si="146"/>
        <v>1.45988193452032+1.68465234765088i</v>
      </c>
      <c r="I445" t="str">
        <f t="shared" si="147"/>
        <v>122.129414408303i</v>
      </c>
      <c r="J445" t="str">
        <f t="shared" si="141"/>
        <v>-19.1897478539247+26.7180077312756i</v>
      </c>
      <c r="K445" t="str">
        <f t="shared" si="148"/>
        <v>3.0154880180234-2.16582221640211i</v>
      </c>
      <c r="L445" t="str">
        <f t="shared" si="149"/>
        <v>0.487464313268211-0.312266326493662i</v>
      </c>
      <c r="M445" t="str">
        <f t="shared" si="150"/>
        <v>3.50295233129161-2.47808854289577i</v>
      </c>
      <c r="N445" t="str">
        <f t="shared" si="151"/>
        <v>-0.387919473319135i</v>
      </c>
      <c r="O445" t="str">
        <f t="shared" si="152"/>
        <v>0.925698049652167-0.378263295695174i</v>
      </c>
      <c r="P445" t="str">
        <f t="shared" si="153"/>
        <v>0.074301950347833+0.378263295695174i</v>
      </c>
      <c r="Q445" t="str">
        <f t="shared" si="154"/>
        <v>-0.074301950347833+0.00965617762396104i</v>
      </c>
      <c r="R445" t="str">
        <f t="shared" si="155"/>
        <v>-0.332774326405154-5.13414011225564i</v>
      </c>
      <c r="S445" t="str">
        <f t="shared" si="156"/>
        <v>0.0420084789028048i</v>
      </c>
      <c r="T445" t="str">
        <f t="shared" si="157"/>
        <v>0.215677416589735-0.013979343270186i</v>
      </c>
      <c r="U445" t="str">
        <f t="shared" si="158"/>
        <v>0.0000500000000000002-0.00456921632670807i</v>
      </c>
      <c r="V445" t="str">
        <f t="shared" si="159"/>
        <v>0.00002-0.0511752228591304i</v>
      </c>
      <c r="W445" t="str">
        <f t="shared" si="160"/>
        <v>0.0000422735382374666-0.00419472554345731i</v>
      </c>
      <c r="X445" t="str">
        <f t="shared" si="161"/>
        <v>0.000175298679119598-0.004187813698385i</v>
      </c>
      <c r="Y445" t="str">
        <f t="shared" si="162"/>
        <v>0.009+0.156325650442628i</v>
      </c>
      <c r="Z445" t="str">
        <f t="shared" si="163"/>
        <v>-0.328289397560441-0.0336256748138233i</v>
      </c>
      <c r="AA445" t="str">
        <f t="shared" si="164"/>
        <v>4.73969327380859-78.5899954569837i</v>
      </c>
      <c r="AB445" t="str">
        <f t="shared" si="165"/>
        <v>0.720880913541895-0.0467246033760544i</v>
      </c>
      <c r="AC445" t="str">
        <f t="shared" si="166"/>
        <v>3.40942377237766-1.95008079096523i</v>
      </c>
      <c r="AD445" t="str">
        <f t="shared" si="167"/>
        <v>0.165223806476953+0.0807981601104102i</v>
      </c>
      <c r="AE445" t="str">
        <f t="shared" si="168"/>
        <v>-0.0515243312335338-0.0320809412947347i</v>
      </c>
      <c r="AF445" t="str">
        <f t="shared" si="169"/>
        <v>-3.97379876375805-1.42990055722218i</v>
      </c>
      <c r="AG445" t="str">
        <f t="shared" si="170"/>
        <v>1.02582159466487-0.0456191665299203i</v>
      </c>
      <c r="AH445" t="str">
        <f t="shared" si="171"/>
        <v>0.145866671422387+0.202581220608068i</v>
      </c>
      <c r="AI445">
        <f t="shared" si="172"/>
        <v>-12.053987812219164</v>
      </c>
      <c r="AJ445">
        <f t="shared" si="173"/>
        <v>54.244586761988067</v>
      </c>
      <c r="AK445"/>
      <c r="AL445"/>
      <c r="AM445"/>
      <c r="AN445"/>
    </row>
    <row r="446" spans="1:40" x14ac:dyDescent="0.35">
      <c r="A446"/>
      <c r="B446">
        <f t="shared" si="174"/>
        <v>31200</v>
      </c>
      <c r="C446" s="237" t="str">
        <f t="shared" si="142"/>
        <v>-0.0000331292666929766+0.0331219930325549i</v>
      </c>
      <c r="D446" s="208" t="str">
        <f t="shared" si="143"/>
        <v>-2.51391519323044+0.253935279916254i</v>
      </c>
      <c r="E446" t="str">
        <f t="shared" si="144"/>
        <v>20500</v>
      </c>
      <c r="F446" t="str">
        <f t="shared" si="145"/>
        <v>0.327868852459016</v>
      </c>
      <c r="G446" t="str">
        <f t="shared" si="140"/>
        <v>0.327868852459016</v>
      </c>
      <c r="H446" t="str">
        <f t="shared" si="146"/>
        <v>1.46497668238352+1.68647196285083i</v>
      </c>
      <c r="I446" t="str">
        <f t="shared" si="147"/>
        <v>122.522113490002i</v>
      </c>
      <c r="J446" t="str">
        <f t="shared" si="141"/>
        <v>-19.3197942028354+26.8039177239808i</v>
      </c>
      <c r="K446" t="str">
        <f t="shared" si="148"/>
        <v>3.00820669838331-2.16826267454029i</v>
      </c>
      <c r="L446" t="str">
        <f t="shared" si="149"/>
        <v>0.486552445830339-0.312684383947893i</v>
      </c>
      <c r="M446" t="str">
        <f t="shared" si="150"/>
        <v>3.49475914421365-2.48094705848818i</v>
      </c>
      <c r="N446" t="str">
        <f t="shared" si="151"/>
        <v>-0.389166802815338i</v>
      </c>
      <c r="O446" t="str">
        <f t="shared" si="152"/>
        <v>0.925225510693752-0.379417651620857i</v>
      </c>
      <c r="P446" t="str">
        <f t="shared" si="153"/>
        <v>0.074774489306248+0.379417651620857i</v>
      </c>
      <c r="Q446" t="str">
        <f t="shared" si="154"/>
        <v>-0.074774489306248+0.009749151194481i</v>
      </c>
      <c r="R446" t="str">
        <f t="shared" si="155"/>
        <v>-0.332770714887216-5.11754593289364i</v>
      </c>
      <c r="S446" t="str">
        <f t="shared" si="156"/>
        <v>0.0421435543976691i</v>
      </c>
      <c r="T446" t="str">
        <f t="shared" si="157"/>
        <v>0.215671575405473-0.0140241407248006i</v>
      </c>
      <c r="U446" t="str">
        <f t="shared" si="158"/>
        <v>0.0000500000000000002-0.00455457140258401i</v>
      </c>
      <c r="V446" t="str">
        <f t="shared" si="159"/>
        <v>0.00002-0.0510111997089408i</v>
      </c>
      <c r="W446" t="str">
        <f t="shared" si="160"/>
        <v>0.0000422735379531982-0.0041812811359566i</v>
      </c>
      <c r="X446" t="str">
        <f t="shared" si="161"/>
        <v>0.000174448100689113-0.0041744183784841i</v>
      </c>
      <c r="Y446" t="str">
        <f t="shared" si="162"/>
        <v>0.009+0.156828305267202i</v>
      </c>
      <c r="Z446" t="str">
        <f t="shared" si="163"/>
        <v>-0.32614550306435-0.0333144625600897i</v>
      </c>
      <c r="AA446" t="str">
        <f t="shared" si="164"/>
        <v>4.7073840128205-78.3262882680522i</v>
      </c>
      <c r="AB446" t="str">
        <f t="shared" si="165"/>
        <v>0.720861389948217-0.0468743345371447i</v>
      </c>
      <c r="AC446" t="str">
        <f t="shared" si="166"/>
        <v>3.40294419184357-1.95223345422235i</v>
      </c>
      <c r="AD446" t="str">
        <f t="shared" si="167"/>
        <v>0.165325208247874+0.0810707000402415i</v>
      </c>
      <c r="AE446" t="str">
        <f t="shared" si="168"/>
        <v>-0.0512192464120104-0.0319485647088164i</v>
      </c>
      <c r="AF446" t="str">
        <f t="shared" si="169"/>
        <v>-3.97889187561396-1.43253668293458i</v>
      </c>
      <c r="AG446" t="str">
        <f t="shared" si="170"/>
        <v>1.02580414287447-0.0454949979869545i</v>
      </c>
      <c r="AH446" t="str">
        <f t="shared" si="171"/>
        <v>0.14509942143767+0.201885158331306i</v>
      </c>
      <c r="AI446">
        <f t="shared" si="172"/>
        <v>-12.089310033852179</v>
      </c>
      <c r="AJ446">
        <f t="shared" si="173"/>
        <v>54.294344593604826</v>
      </c>
      <c r="AK446"/>
      <c r="AL446"/>
      <c r="AM446"/>
      <c r="AN446"/>
    </row>
    <row r="447" spans="1:40" x14ac:dyDescent="0.35">
      <c r="A447"/>
      <c r="B447">
        <f t="shared" si="174"/>
        <v>31300</v>
      </c>
      <c r="C447" s="237" t="str">
        <f t="shared" si="142"/>
        <v>-0.0000329179164587149+0.0330161721792745i</v>
      </c>
      <c r="D447" s="208" t="str">
        <f t="shared" si="143"/>
        <v>-2.51391357287864+0.253123986707771i</v>
      </c>
      <c r="E447" t="str">
        <f t="shared" si="144"/>
        <v>20500</v>
      </c>
      <c r="F447" t="str">
        <f t="shared" si="145"/>
        <v>0.327868852459016</v>
      </c>
      <c r="G447" t="str">
        <f t="shared" si="140"/>
        <v>0.327868852459016</v>
      </c>
      <c r="H447" t="str">
        <f t="shared" si="146"/>
        <v>1.4700660466758+1.68827234711212i</v>
      </c>
      <c r="I447" t="str">
        <f t="shared" si="147"/>
        <v>122.914812571701i</v>
      </c>
      <c r="J447" t="str">
        <f t="shared" si="141"/>
        <v>-19.4502580360123+26.8898277166858i</v>
      </c>
      <c r="K447" t="str">
        <f t="shared" si="148"/>
        <v>3.00093702565556-2.1706721260473i</v>
      </c>
      <c r="L447" t="str">
        <f t="shared" si="149"/>
        <v>0.485641072614581-0.313099003531285i</v>
      </c>
      <c r="M447" t="str">
        <f t="shared" si="150"/>
        <v>3.48657809827014-2.48377112957858i</v>
      </c>
      <c r="N447" t="str">
        <f t="shared" si="151"/>
        <v>-0.390414132311541i</v>
      </c>
      <c r="O447" t="str">
        <f t="shared" si="152"/>
        <v>0.92475153224111-0.380571417236921i</v>
      </c>
      <c r="P447" t="str">
        <f t="shared" si="153"/>
        <v>0.07524846775889+0.380571417236921i</v>
      </c>
      <c r="Q447" t="str">
        <f t="shared" si="154"/>
        <v>-0.07524846775889+0.00984271507461998i</v>
      </c>
      <c r="R447" t="str">
        <f t="shared" si="155"/>
        <v>-0.332767091635615-5.10105734160616i</v>
      </c>
      <c r="S447" t="str">
        <f t="shared" si="156"/>
        <v>0.0422786298925335i</v>
      </c>
      <c r="T447" t="str">
        <f t="shared" si="157"/>
        <v>0.215665715406358-0.0140689367076769i</v>
      </c>
      <c r="U447" t="str">
        <f t="shared" si="158"/>
        <v>0.00005-0.00454002005624986i</v>
      </c>
      <c r="V447" t="str">
        <f t="shared" si="159"/>
        <v>0.00002-0.0508482246299985i</v>
      </c>
      <c r="W447" t="str">
        <f t="shared" si="160"/>
        <v>0.000042273537668017-0.00416792263593512i</v>
      </c>
      <c r="X447" t="str">
        <f t="shared" si="161"/>
        <v>0.00017360565091431-0.00416110839582388i</v>
      </c>
      <c r="Y447" t="str">
        <f t="shared" si="162"/>
        <v>0.009+0.157330960091777i</v>
      </c>
      <c r="Z447" t="str">
        <f t="shared" si="163"/>
        <v>-0.324022672865245-0.0330073051440205i</v>
      </c>
      <c r="AA447" t="str">
        <f t="shared" si="164"/>
        <v>4.67540992633216-78.0643808209379i</v>
      </c>
      <c r="AB447" t="str">
        <f t="shared" si="165"/>
        <v>0.720841803467713-0.0470240607790919i</v>
      </c>
      <c r="AC447" t="str">
        <f t="shared" si="166"/>
        <v>3.39647423972942-1.95435912085057i</v>
      </c>
      <c r="AD447" t="str">
        <f t="shared" si="167"/>
        <v>0.165426923027043+0.081343044455142i</v>
      </c>
      <c r="AE447" t="str">
        <f t="shared" si="168"/>
        <v>-0.0509171590734212-0.0318172876107416i</v>
      </c>
      <c r="AF447" t="str">
        <f t="shared" si="169"/>
        <v>-3.98397961955444-1.43514836040435i</v>
      </c>
      <c r="AG447" t="str">
        <f t="shared" si="170"/>
        <v>1.02578682774049-0.0453717704278422i</v>
      </c>
      <c r="AH447" t="str">
        <f t="shared" si="171"/>
        <v>0.144339806588879+0.201193902805433i</v>
      </c>
      <c r="AI447">
        <f t="shared" si="172"/>
        <v>-12.124476724036734</v>
      </c>
      <c r="AJ447">
        <f t="shared" si="173"/>
        <v>54.343722388240025</v>
      </c>
      <c r="AK447"/>
      <c r="AL447"/>
      <c r="AM447"/>
      <c r="AN447"/>
    </row>
    <row r="448" spans="1:40" x14ac:dyDescent="0.35">
      <c r="A448"/>
      <c r="B448">
        <f t="shared" si="174"/>
        <v>31400</v>
      </c>
      <c r="C448" s="237" t="str">
        <f t="shared" si="142"/>
        <v>-0.000032708582274435+0.0329110253421639i</v>
      </c>
      <c r="D448" s="208" t="str">
        <f t="shared" si="143"/>
        <v>-2.51391196798322+0.25231786095659i</v>
      </c>
      <c r="E448" t="str">
        <f t="shared" si="144"/>
        <v>20500</v>
      </c>
      <c r="F448" t="str">
        <f t="shared" si="145"/>
        <v>0.327868852459016</v>
      </c>
      <c r="G448" t="str">
        <f t="shared" si="140"/>
        <v>0.327868852459016</v>
      </c>
      <c r="H448" t="str">
        <f t="shared" si="146"/>
        <v>1.47514995787757+1.69005358628922i</v>
      </c>
      <c r="I448" t="str">
        <f t="shared" si="147"/>
        <v>123.307511653399i</v>
      </c>
      <c r="J448" t="str">
        <f t="shared" si="141"/>
        <v>-19.5811393534554+26.9757377093909i</v>
      </c>
      <c r="K448" t="str">
        <f t="shared" si="148"/>
        <v>2.99367908762151-2.17305076234616i</v>
      </c>
      <c r="L448" t="str">
        <f t="shared" si="149"/>
        <v>0.484730207206497-0.313510197084582i</v>
      </c>
      <c r="M448" t="str">
        <f t="shared" si="150"/>
        <v>3.47840929482801-2.48656095943074i</v>
      </c>
      <c r="N448" t="str">
        <f t="shared" si="151"/>
        <v>-0.391661461807744i</v>
      </c>
      <c r="O448" t="str">
        <f t="shared" si="152"/>
        <v>0.924276115031672-0.381724590748302i</v>
      </c>
      <c r="P448" t="str">
        <f t="shared" si="153"/>
        <v>0.075723884968328+0.381724590748302i</v>
      </c>
      <c r="Q448" t="str">
        <f t="shared" si="154"/>
        <v>-0.075723884968328+0.00993687105944202i</v>
      </c>
      <c r="R448" t="str">
        <f t="shared" si="155"/>
        <v>-0.332763456648977-5.08467332957572i</v>
      </c>
      <c r="S448" t="str">
        <f t="shared" si="156"/>
        <v>0.0424137053873977i</v>
      </c>
      <c r="T448" t="str">
        <f t="shared" si="157"/>
        <v>0.215659836591783-0.0141137312140018i</v>
      </c>
      <c r="U448" t="str">
        <f t="shared" si="158"/>
        <v>0.00005-0.00452556139365034i</v>
      </c>
      <c r="V448" t="str">
        <f t="shared" si="159"/>
        <v>0.00002-0.0506862876088839i</v>
      </c>
      <c r="W448" t="str">
        <f t="shared" si="160"/>
        <v>0.0000422735373819234-0.00415464922262087i</v>
      </c>
      <c r="X448" t="str">
        <f t="shared" si="161"/>
        <v>0.00017277122658148-0.00414788293832801i</v>
      </c>
      <c r="Y448" t="str">
        <f t="shared" si="162"/>
        <v>0.009+0.157833614916351i</v>
      </c>
      <c r="Z448" t="str">
        <f t="shared" si="163"/>
        <v>-0.321920630298083-0.032704135570228i</v>
      </c>
      <c r="AA448" t="str">
        <f t="shared" si="164"/>
        <v>4.64376632237989-77.804254435311i</v>
      </c>
      <c r="AB448" t="str">
        <f t="shared" si="165"/>
        <v>0.720822154098352-0.0471737820858089i</v>
      </c>
      <c r="AC448" t="str">
        <f t="shared" si="166"/>
        <v>3.39001399589039-1.9564579491532i</v>
      </c>
      <c r="AD448" t="str">
        <f t="shared" si="167"/>
        <v>0.16552895065132+0.0816151937916366i</v>
      </c>
      <c r="AE448" t="str">
        <f t="shared" si="168"/>
        <v>-0.050618029763901-0.0316870958702022i</v>
      </c>
      <c r="AF448" t="str">
        <f t="shared" si="169"/>
        <v>-3.98906192586079-1.43773572533263i</v>
      </c>
      <c r="AG448" t="str">
        <f t="shared" si="170"/>
        <v>1.02576964719327-0.0452494740305117i</v>
      </c>
      <c r="AH448" t="str">
        <f t="shared" si="171"/>
        <v>0.143587726030523+0.200507401498303i</v>
      </c>
      <c r="AI448">
        <f t="shared" si="172"/>
        <v>-12.159489204981611</v>
      </c>
      <c r="AJ448">
        <f t="shared" si="173"/>
        <v>54.392722350485407</v>
      </c>
      <c r="AK448"/>
      <c r="AL448"/>
      <c r="AM448"/>
      <c r="AN448"/>
    </row>
    <row r="449" spans="1:40" x14ac:dyDescent="0.35">
      <c r="A449"/>
      <c r="B449">
        <f t="shared" si="174"/>
        <v>31500</v>
      </c>
      <c r="C449" s="237" t="str">
        <f t="shared" si="142"/>
        <v>-0.0000325012385802241+0.0328065461020474i</v>
      </c>
      <c r="D449" s="208" t="str">
        <f t="shared" si="143"/>
        <v>-2.51391037834824+0.25151685344903i</v>
      </c>
      <c r="E449" t="str">
        <f t="shared" si="144"/>
        <v>20500</v>
      </c>
      <c r="F449" t="str">
        <f t="shared" si="145"/>
        <v>0.327868852459016</v>
      </c>
      <c r="G449" t="str">
        <f t="shared" si="140"/>
        <v>0.327868852459016</v>
      </c>
      <c r="H449" t="str">
        <f t="shared" si="146"/>
        <v>1.48022834728204+1.69181576628718i</v>
      </c>
      <c r="I449" t="str">
        <f t="shared" si="147"/>
        <v>123.700210735098i</v>
      </c>
      <c r="J449" t="str">
        <f t="shared" si="141"/>
        <v>-19.7124381551646+27.0616477020959i</v>
      </c>
      <c r="K449" t="str">
        <f t="shared" si="148"/>
        <v>2.98643297061528-2.17539877415664i</v>
      </c>
      <c r="L449" t="str">
        <f t="shared" si="149"/>
        <v>0.483819863071882-0.31391797648275i</v>
      </c>
      <c r="M449" t="str">
        <f t="shared" si="150"/>
        <v>3.47025283368716-2.48931675063939i</v>
      </c>
      <c r="N449" t="str">
        <f t="shared" si="151"/>
        <v>-0.392908791303947i</v>
      </c>
      <c r="O449" t="str">
        <f t="shared" si="152"/>
        <v>0.923799259805107-0.382877170360857i</v>
      </c>
      <c r="P449" t="str">
        <f t="shared" si="153"/>
        <v>0.076200740194893+0.382877170360857i</v>
      </c>
      <c r="Q449" t="str">
        <f t="shared" si="154"/>
        <v>-0.076200740194893+0.01003162094309i</v>
      </c>
      <c r="R449" t="str">
        <f t="shared" si="155"/>
        <v>-0.332759809925934-5.06839290079512i</v>
      </c>
      <c r="S449" t="str">
        <f t="shared" si="156"/>
        <v>0.042548780882262i</v>
      </c>
      <c r="T449" t="str">
        <f t="shared" si="157"/>
        <v>0.215653938961144-0.0141585242389617i</v>
      </c>
      <c r="U449" t="str">
        <f t="shared" si="158"/>
        <v>0.00005-0.0045111945320832i</v>
      </c>
      <c r="V449" t="str">
        <f t="shared" si="159"/>
        <v>0.00002-0.0505253787593319i</v>
      </c>
      <c r="W449" t="str">
        <f t="shared" si="160"/>
        <v>0.0000422735370949172-0.00414146008566419i</v>
      </c>
      <c r="X449" t="str">
        <f t="shared" si="161"/>
        <v>0.000171944726109378-0.00413474120418089i</v>
      </c>
      <c r="Y449" t="str">
        <f t="shared" si="162"/>
        <v>0.009+0.158336269740926i</v>
      </c>
      <c r="Z449" t="str">
        <f t="shared" si="163"/>
        <v>-0.319839103249658-0.032404888180963i</v>
      </c>
      <c r="AA449" t="str">
        <f t="shared" si="164"/>
        <v>4.61244859187803-77.5458906920877i</v>
      </c>
      <c r="AB449" t="str">
        <f t="shared" si="165"/>
        <v>0.720802441838116-0.0473234984412065i</v>
      </c>
      <c r="AC449" t="str">
        <f t="shared" si="166"/>
        <v>3.38356353894879-1.95853009693498i</v>
      </c>
      <c r="AD449" t="str">
        <f t="shared" si="167"/>
        <v>0.16563129095796+0.0818871484766717i</v>
      </c>
      <c r="AE449" t="str">
        <f t="shared" si="168"/>
        <v>-0.0503218196802327-0.0315579755992115i</v>
      </c>
      <c r="AF449" t="str">
        <f t="shared" si="169"/>
        <v>-3.99413872563028-1.44029891283815i</v>
      </c>
      <c r="AG449" t="str">
        <f t="shared" si="170"/>
        <v>1.02575259920018-0.045128099110495i</v>
      </c>
      <c r="AH449" t="str">
        <f t="shared" si="171"/>
        <v>0.142843080577657+0.199825602663025i</v>
      </c>
      <c r="AI449">
        <f t="shared" si="172"/>
        <v>-12.194348783464505</v>
      </c>
      <c r="AJ449">
        <f t="shared" si="173"/>
        <v>54.441346674274037</v>
      </c>
      <c r="AK449"/>
      <c r="AL449"/>
      <c r="AM449"/>
      <c r="AN449"/>
    </row>
    <row r="450" spans="1:40" x14ac:dyDescent="0.35">
      <c r="A450"/>
      <c r="B450">
        <f t="shared" si="174"/>
        <v>31600</v>
      </c>
      <c r="C450" s="237" t="str">
        <f t="shared" si="142"/>
        <v>-0.0000322958602199555+0.0327027281210034i</v>
      </c>
      <c r="D450" s="208" t="str">
        <f t="shared" si="143"/>
        <v>-2.51390880378081+0.250720915594359i</v>
      </c>
      <c r="E450" t="str">
        <f t="shared" si="144"/>
        <v>20500</v>
      </c>
      <c r="F450" t="str">
        <f t="shared" si="145"/>
        <v>0.327868852459016</v>
      </c>
      <c r="G450" t="str">
        <f t="shared" si="140"/>
        <v>0.327868852459016</v>
      </c>
      <c r="H450" t="str">
        <f t="shared" si="146"/>
        <v>1.48530114699123+1.69355897305521i</v>
      </c>
      <c r="I450" t="str">
        <f t="shared" si="147"/>
        <v>124.092909816797i</v>
      </c>
      <c r="J450" t="str">
        <f t="shared" si="141"/>
        <v>-19.84415444114+27.147557694801i</v>
      </c>
      <c r="K450" t="str">
        <f t="shared" si="148"/>
        <v>2.97919875953548-2.17771635149326i</v>
      </c>
      <c r="L450" t="str">
        <f t="shared" si="149"/>
        <v>0.482910053557083-0.314322353633956i</v>
      </c>
      <c r="M450" t="str">
        <f t="shared" si="150"/>
        <v>3.46210881309256-2.49203870512722i</v>
      </c>
      <c r="N450" t="str">
        <f t="shared" si="151"/>
        <v>-0.39415612080015i</v>
      </c>
      <c r="O450" t="str">
        <f t="shared" si="152"/>
        <v>0.923320967303319-0.384029154281368i</v>
      </c>
      <c r="P450" t="str">
        <f t="shared" si="153"/>
        <v>0.076679032696681+0.384029154281368i</v>
      </c>
      <c r="Q450" t="str">
        <f t="shared" si="154"/>
        <v>-0.076679032696681+0.010126966518782i</v>
      </c>
      <c r="R450" t="str">
        <f t="shared" si="155"/>
        <v>-0.3327561514652-5.05221507186466i</v>
      </c>
      <c r="S450" t="str">
        <f t="shared" si="156"/>
        <v>0.0426838563771264i</v>
      </c>
      <c r="T450" t="str">
        <f t="shared" si="157"/>
        <v>0.215648022513824-0.0142033157777459i</v>
      </c>
      <c r="U450" t="str">
        <f t="shared" si="158"/>
        <v>0.00005-0.00449691860001965i</v>
      </c>
      <c r="V450" t="str">
        <f t="shared" si="159"/>
        <v>0.00002-0.05036548832022i</v>
      </c>
      <c r="W450" t="str">
        <f t="shared" si="160"/>
        <v>0.0000422735368069983-0.0041283544249731i</v>
      </c>
      <c r="X450" t="str">
        <f t="shared" si="161"/>
        <v>0.000171126049518367-0.0041216824016665i</v>
      </c>
      <c r="Y450" t="str">
        <f t="shared" si="162"/>
        <v>0.009+0.1588389245655i</v>
      </c>
      <c r="Z450" t="str">
        <f t="shared" si="163"/>
        <v>-0.317777824068634-0.0321094986248196i</v>
      </c>
      <c r="AA450" t="str">
        <f t="shared" si="164"/>
        <v>4.58145220685018-77.2892714288335i</v>
      </c>
      <c r="AB450" t="str">
        <f t="shared" si="165"/>
        <v>0.720782666684943-0.0474732098292056i</v>
      </c>
      <c r="AC450" t="str">
        <f t="shared" si="166"/>
        <v>3.37712294630329-1.96057572149918i</v>
      </c>
      <c r="AD450" t="str">
        <f t="shared" si="167"/>
        <v>0.165733943784599+0.0821589089277626i</v>
      </c>
      <c r="AE450" t="str">
        <f t="shared" si="168"/>
        <v>-0.0500284906569503-0.0314299131469549i</v>
      </c>
      <c r="AF450" t="str">
        <f t="shared" si="169"/>
        <v>-3.99920995077204-1.44283805746085i</v>
      </c>
      <c r="AG450" t="str">
        <f t="shared" si="170"/>
        <v>1.0257356817648-0.0450076361185002i</v>
      </c>
      <c r="AH450" t="str">
        <f t="shared" si="171"/>
        <v>0.14210577267307+0.199148455323038i</v>
      </c>
      <c r="AI450">
        <f t="shared" si="172"/>
        <v>-12.22905675105515</v>
      </c>
      <c r="AJ450">
        <f t="shared" si="173"/>
        <v>54.489597542818601</v>
      </c>
      <c r="AK450"/>
      <c r="AL450"/>
      <c r="AM450"/>
      <c r="AN450"/>
    </row>
    <row r="451" spans="1:40" x14ac:dyDescent="0.35">
      <c r="A451"/>
      <c r="B451">
        <f t="shared" si="174"/>
        <v>31700</v>
      </c>
      <c r="C451" s="237" t="str">
        <f t="shared" si="142"/>
        <v>-0.0000320924224336594+0.0325995651410838i</v>
      </c>
      <c r="D451" s="208" t="str">
        <f t="shared" si="143"/>
        <v>-2.51390724409112+0.249929999414976i</v>
      </c>
      <c r="E451" t="str">
        <f t="shared" si="144"/>
        <v>20500</v>
      </c>
      <c r="F451" t="str">
        <f t="shared" si="145"/>
        <v>0.327868852459016</v>
      </c>
      <c r="G451" t="str">
        <f t="shared" si="140"/>
        <v>0.327868852459016</v>
      </c>
      <c r="H451" t="str">
        <f t="shared" si="146"/>
        <v>1.490368289912+1.69528329258045i</v>
      </c>
      <c r="I451" t="str">
        <f t="shared" si="147"/>
        <v>124.485608898496i</v>
      </c>
      <c r="J451" t="str">
        <f t="shared" si="141"/>
        <v>-19.9762882113816+27.2334676875061i</v>
      </c>
      <c r="K451" t="str">
        <f t="shared" si="148"/>
        <v>2.97197653785711-2.18000368366363i</v>
      </c>
      <c r="L451" t="str">
        <f t="shared" si="149"/>
        <v>0.482000791889323-0.314723340478546i</v>
      </c>
      <c r="M451" t="str">
        <f t="shared" si="150"/>
        <v>3.45397732974643-2.49472702414218i</v>
      </c>
      <c r="N451" t="str">
        <f t="shared" si="151"/>
        <v>-0.395403450296353i</v>
      </c>
      <c r="O451" t="str">
        <f t="shared" si="152"/>
        <v>0.922841238270453-0.385180540717542i</v>
      </c>
      <c r="P451" t="str">
        <f t="shared" si="153"/>
        <v>0.0771587617295471+0.385180540717542i</v>
      </c>
      <c r="Q451" t="str">
        <f t="shared" si="154"/>
        <v>-0.0771587617295471+0.010222909578811i</v>
      </c>
      <c r="R451" t="str">
        <f t="shared" si="155"/>
        <v>-0.332752481265297-5.03613887179372i</v>
      </c>
      <c r="S451" t="str">
        <f t="shared" si="156"/>
        <v>0.0428189318719907i</v>
      </c>
      <c r="T451" t="str">
        <f t="shared" si="157"/>
        <v>0.215642087249219-0.0142481058255346i</v>
      </c>
      <c r="U451" t="str">
        <f t="shared" si="158"/>
        <v>0.00005-0.0044827327369281i</v>
      </c>
      <c r="V451" t="str">
        <f t="shared" si="159"/>
        <v>0.00002-0.0502066066535947i</v>
      </c>
      <c r="W451" t="str">
        <f t="shared" si="160"/>
        <v>0.0000422735365181672-0.00411533145055139i</v>
      </c>
      <c r="X451" t="str">
        <f t="shared" si="161"/>
        <v>0.000170315098400213-0.00410870574900993i</v>
      </c>
      <c r="Y451" t="str">
        <f t="shared" si="162"/>
        <v>0.009+0.159341579390074i</v>
      </c>
      <c r="Z451" t="str">
        <f t="shared" si="163"/>
        <v>-0.315736529477582-0.0318179038262726i</v>
      </c>
      <c r="AA451" t="str">
        <f t="shared" si="164"/>
        <v>4.55077271870428-77.0343787352587i</v>
      </c>
      <c r="AB451" t="str">
        <f t="shared" si="165"/>
        <v>0.720762828636815-0.0476229162336963i</v>
      </c>
      <c r="AC451" t="str">
        <f t="shared" si="166"/>
        <v>3.37069229413881-1.96259497964502i</v>
      </c>
      <c r="AD451" t="str">
        <f t="shared" si="167"/>
        <v>0.16583690896925+0.0824304755531505i</v>
      </c>
      <c r="AE451" t="str">
        <f t="shared" si="168"/>
        <v>-0.0497380051537367-0.0313028950947684i</v>
      </c>
      <c r="AF451" t="str">
        <f t="shared" si="169"/>
        <v>-4.00427553400312-1.44535329316547i</v>
      </c>
      <c r="AG451" t="str">
        <f t="shared" si="170"/>
        <v>1.02571889292613-0.0448880756380347i</v>
      </c>
      <c r="AH451" t="str">
        <f t="shared" si="171"/>
        <v>0.141375706355207+0.198475909257525i</v>
      </c>
      <c r="AI451">
        <f t="shared" si="172"/>
        <v>-12.263614384335213</v>
      </c>
      <c r="AJ451">
        <f t="shared" si="173"/>
        <v>54.537477128557889</v>
      </c>
      <c r="AK451"/>
      <c r="AL451"/>
      <c r="AM451"/>
      <c r="AN451"/>
    </row>
    <row r="452" spans="1:40" x14ac:dyDescent="0.35">
      <c r="A452"/>
      <c r="B452">
        <f t="shared" si="174"/>
        <v>31800</v>
      </c>
      <c r="C452" s="237" t="str">
        <f t="shared" si="142"/>
        <v>-0.0000318909008500608+0.032497050983057i</v>
      </c>
      <c r="D452" s="208" t="str">
        <f t="shared" si="143"/>
        <v>-2.51390569909231+0.24914405753677i</v>
      </c>
      <c r="E452" t="str">
        <f t="shared" si="144"/>
        <v>20500</v>
      </c>
      <c r="F452" t="str">
        <f t="shared" si="145"/>
        <v>0.327868852459016</v>
      </c>
      <c r="G452" t="str">
        <f t="shared" si="140"/>
        <v>0.327868852459016</v>
      </c>
      <c r="H452" t="str">
        <f t="shared" si="146"/>
        <v>1.495429709752+1.69698881088168i</v>
      </c>
      <c r="I452" t="str">
        <f t="shared" si="147"/>
        <v>124.878307980194i</v>
      </c>
      <c r="J452" t="str">
        <f t="shared" si="141"/>
        <v>-20.1088394658893+27.3193776802112i</v>
      </c>
      <c r="K452" t="str">
        <f t="shared" si="148"/>
        <v>2.96476638764335-2.18226095926661i</v>
      </c>
      <c r="L452" t="str">
        <f t="shared" si="149"/>
        <v>0.48109209117703-0.315120948988036i</v>
      </c>
      <c r="M452" t="str">
        <f t="shared" si="150"/>
        <v>3.44585847882038-2.49738190825465i</v>
      </c>
      <c r="N452" t="str">
        <f t="shared" si="151"/>
        <v>-0.396650779792556i</v>
      </c>
      <c r="O452" t="str">
        <f t="shared" si="152"/>
        <v>0.922360073452883-0.386331327878017i</v>
      </c>
      <c r="P452" t="str">
        <f t="shared" si="153"/>
        <v>0.077639926547117+0.386331327878017i</v>
      </c>
      <c r="Q452" t="str">
        <f t="shared" si="154"/>
        <v>-0.077639926547117+0.010319451914539i</v>
      </c>
      <c r="R452" t="str">
        <f t="shared" si="155"/>
        <v>-0.332748799324927-5.02016334180502i</v>
      </c>
      <c r="S452" t="str">
        <f t="shared" si="156"/>
        <v>0.0429540073668551i</v>
      </c>
      <c r="T452" t="str">
        <f t="shared" si="157"/>
        <v>0.215636133166709-0.0142928943775151i</v>
      </c>
      <c r="U452" t="str">
        <f t="shared" si="158"/>
        <v>0.00005-0.00446863609310129i</v>
      </c>
      <c r="V452" t="str">
        <f t="shared" si="159"/>
        <v>0.00002-0.0500487242427343i</v>
      </c>
      <c r="W452" t="str">
        <f t="shared" si="160"/>
        <v>0.0000422735362284231-0.00410239038233992i</v>
      </c>
      <c r="X452" t="str">
        <f t="shared" si="161"/>
        <v>0.000169511775888547-0.00409581047422201i</v>
      </c>
      <c r="Y452" t="str">
        <f t="shared" si="162"/>
        <v>0.009+0.159844234214649i</v>
      </c>
      <c r="Z452" t="str">
        <f t="shared" si="163"/>
        <v>-0.313714960487087-0.0315300419560307i</v>
      </c>
      <c r="AA452" t="str">
        <f t="shared" si="164"/>
        <v>4.52040575655057-76.7811949488095i</v>
      </c>
      <c r="AB452" t="str">
        <f t="shared" si="165"/>
        <v>0.720742927691658-0.0477726176385928i</v>
      </c>
      <c r="AC452" t="str">
        <f t="shared" si="166"/>
        <v>3.36427165743554-1.96458802766503i</v>
      </c>
      <c r="AD452" t="str">
        <f t="shared" si="167"/>
        <v>0.165940186350283+0.0827018487519415i</v>
      </c>
      <c r="AE452" t="str">
        <f t="shared" si="168"/>
        <v>-0.0494503262431087-0.0311769082512403i</v>
      </c>
      <c r="AF452" t="str">
        <f t="shared" si="169"/>
        <v>-4.00933540884431-1.44784475334491i</v>
      </c>
      <c r="AG452" t="str">
        <f t="shared" si="170"/>
        <v>1.02570223075788-0.0447694083830745i</v>
      </c>
      <c r="AH452" t="str">
        <f t="shared" si="171"/>
        <v>0.14065278722682+0.197807914987108i</v>
      </c>
      <c r="AI452">
        <f t="shared" si="172"/>
        <v>-12.298022945116212</v>
      </c>
      <c r="AJ452">
        <f t="shared" si="173"/>
        <v>54.584987593101744</v>
      </c>
      <c r="AK452"/>
      <c r="AL452"/>
      <c r="AM452"/>
      <c r="AN452"/>
    </row>
    <row r="453" spans="1:40" x14ac:dyDescent="0.35">
      <c r="A453"/>
      <c r="B453">
        <f t="shared" si="174"/>
        <v>31900</v>
      </c>
      <c r="C453" s="237" t="str">
        <f t="shared" si="142"/>
        <v>-0.000031691271479278+0.032395179545173i</v>
      </c>
      <c r="D453" s="208" t="str">
        <f t="shared" si="143"/>
        <v>-2.51390416860046+0.24836304317966i</v>
      </c>
      <c r="E453" t="str">
        <f t="shared" si="144"/>
        <v>20500</v>
      </c>
      <c r="F453" t="str">
        <f t="shared" si="145"/>
        <v>0.327868852459016</v>
      </c>
      <c r="G453" t="str">
        <f t="shared" ref="G453:G516" si="175">IF($C$11=$C$7,$C$24,F453)</f>
        <v>0.327868852459016</v>
      </c>
      <c r="H453" t="str">
        <f t="shared" si="146"/>
        <v>1.50048534101559+1.69867561400331i</v>
      </c>
      <c r="I453" t="str">
        <f t="shared" si="147"/>
        <v>125.271007061893i</v>
      </c>
      <c r="J453" t="str">
        <f t="shared" ref="J453:J516" si="176">IMSUM(COMPLEX(0,2*PI()*B453*$C$113*$C$112),COMPLEX(0,2*PI()*B453*$C$113*$C$111),COMPLEX(0,2*PI()*B453*$C$28*10^-12*$C$111),COMPLEX(-1*2*PI()*B453*2*PI()*B453*$C$113*$C$112*$C$28*10^-12*$C$111,0),COMPLEX(1,0))</f>
        <v>-20.2418082046632+27.4052876729162i</v>
      </c>
      <c r="K453" t="str">
        <f t="shared" si="148"/>
        <v>2.95756838955736-2.18448836619069i</v>
      </c>
      <c r="L453" t="str">
        <f t="shared" si="149"/>
        <v>0.480183964410174-0.315515191164108i</v>
      </c>
      <c r="M453" t="str">
        <f t="shared" si="150"/>
        <v>3.43775235396753-2.5000035573548i</v>
      </c>
      <c r="N453" t="str">
        <f t="shared" si="151"/>
        <v>-0.397898109288759i</v>
      </c>
      <c r="O453" t="str">
        <f t="shared" si="152"/>
        <v>0.921877473599223-0.387481513972363i</v>
      </c>
      <c r="P453" t="str">
        <f t="shared" si="153"/>
        <v>0.078122526400777+0.387481513972363i</v>
      </c>
      <c r="Q453" t="str">
        <f t="shared" si="154"/>
        <v>-0.078122526400777+0.010416595316396i</v>
      </c>
      <c r="R453" t="str">
        <f t="shared" si="155"/>
        <v>-0.332745105642669-5.00428753514384i</v>
      </c>
      <c r="S453" t="str">
        <f t="shared" si="156"/>
        <v>0.0430890828617193i</v>
      </c>
      <c r="T453" t="str">
        <f t="shared" si="157"/>
        <v>0.215630160265682-0.0143376814288685i</v>
      </c>
      <c r="U453" t="str">
        <f t="shared" si="158"/>
        <v>0.00005-0.00445462782948655i</v>
      </c>
      <c r="V453" t="str">
        <f t="shared" si="159"/>
        <v>0.00002-0.0498918316902493i</v>
      </c>
      <c r="W453" t="str">
        <f t="shared" si="160"/>
        <v>0.0000422735359377667-0.00408953045006086i</v>
      </c>
      <c r="X453" t="str">
        <f t="shared" si="161"/>
        <v>0.000168715986629979-0.00408299581494682i</v>
      </c>
      <c r="Y453" t="str">
        <f t="shared" si="162"/>
        <v>0.009+0.160346889039223i</v>
      </c>
      <c r="Z453" t="str">
        <f t="shared" si="163"/>
        <v>-0.31171286231181-0.0312458524021831i</v>
      </c>
      <c r="AA453" t="str">
        <f t="shared" si="164"/>
        <v>4.4903470255621-76.5297026503585i</v>
      </c>
      <c r="AB453" t="str">
        <f t="shared" si="165"/>
        <v>0.720722963847427-0.0479223140277883i</v>
      </c>
      <c r="AC453" t="str">
        <f t="shared" si="166"/>
        <v>3.3578611099788-1.96655502134246i</v>
      </c>
      <c r="AD453" t="str">
        <f t="shared" si="167"/>
        <v>0.16604377576642+0.0829730289142562i</v>
      </c>
      <c r="AE453" t="str">
        <f t="shared" si="168"/>
        <v>-0.0491654175983941-0.0310519396474421i</v>
      </c>
      <c r="AF453" t="str">
        <f t="shared" si="169"/>
        <v>-4.01438950961605-1.45031257082365i</v>
      </c>
      <c r="AG453" t="str">
        <f t="shared" si="170"/>
        <v>1.02568569336767-0.0446516251957909i</v>
      </c>
      <c r="AH453" t="str">
        <f t="shared" si="171"/>
        <v>0.139936922424365+0.197144423759969i</v>
      </c>
      <c r="AI453">
        <f t="shared" si="172"/>
        <v>-12.332283680650271</v>
      </c>
      <c r="AJ453">
        <f t="shared" si="173"/>
        <v>54.632131087188469</v>
      </c>
      <c r="AK453"/>
      <c r="AL453"/>
      <c r="AM453"/>
      <c r="AN453"/>
    </row>
    <row r="454" spans="1:40" x14ac:dyDescent="0.35">
      <c r="A454"/>
      <c r="B454">
        <f t="shared" si="174"/>
        <v>32000</v>
      </c>
      <c r="C454" s="237" t="str">
        <f t="shared" ref="C454:C517" si="177">IMPRODUCT(COMPLEX(-1,0),IMDIV(IMPRODUCT(G454,COMPLEX($C$100+$C$101,0)),COMPLEX($C$100,2*PI()*B454*$C$103*$C$102*(2*$C$100+$C$101))))</f>
        <v>-0.0000314935107056843+0.0322939448019533i</v>
      </c>
      <c r="D454" s="208" t="str">
        <f t="shared" ref="D454:D517" si="178">IMPRODUCT(COMPLEX($C$106,0),IMSUB(C454,G454))</f>
        <v>-2.51390265243454+0.247586910148309i</v>
      </c>
      <c r="E454" t="str">
        <f t="shared" ref="E454:E517" si="179">IMDIV(COMPLEX($C$20*10^3,0),COMPLEX(1,2*PI()*B454*$C$20*1000*$C$29*10^-12))</f>
        <v>20500</v>
      </c>
      <c r="F454" t="str">
        <f t="shared" ref="F454:F517" si="180">IMDIV(COMPLEX($C$22*1000,0),IMSUM(COMPLEX($C$22*1000,0),E454))</f>
        <v>0.327868852459016</v>
      </c>
      <c r="G454" t="str">
        <f t="shared" si="175"/>
        <v>0.327868852459016</v>
      </c>
      <c r="H454" t="str">
        <f t="shared" ref="H454:H517" si="181">IMPRODUCT(COMPLEX($C$108,0),IMPRODUCT(COMPLEX(-1,0),D454),IMDIV(COMPLEX(0,2*PI()*B454*$C$109*$C$110),COMPLEX(1,2*PI()*B454*$C$109*$C$110)))</f>
        <v>1.50553511899977+1.70034378800921i</v>
      </c>
      <c r="I454" t="str">
        <f t="shared" ref="I454:I517" si="182">COMPLEX(0,2*PI()*B454*$C$113*$C$112*$C$114)</f>
        <v>125.663706143592i</v>
      </c>
      <c r="J454" t="str">
        <f t="shared" si="176"/>
        <v>-20.3751944277033+27.4911976656212i</v>
      </c>
      <c r="K454" t="str">
        <f t="shared" ref="K454:K517" si="183">IMDIV(I454,J454)</f>
        <v>2.95038262287391-2.18668609161211i</v>
      </c>
      <c r="L454" t="str">
        <f t="shared" ref="L454:L517" si="184">IMDIV(COMPLEX($C$117,0),COMPLEX(1,2*PI()*B454*$C$115*$C$116))</f>
        <v>0.479276424460612-0.315906079037619i</v>
      </c>
      <c r="M454" t="str">
        <f t="shared" ref="M454:M517" si="185">IMSUM(K454,L454)</f>
        <v>3.42965904733452-2.50259217064973i</v>
      </c>
      <c r="N454" t="str">
        <f t="shared" ref="N454:N517" si="186">COMPLEX(0,-2*PI()*B454*$C$43)</f>
        <v>-0.399145438784962i</v>
      </c>
      <c r="O454" t="str">
        <f t="shared" ref="O454:O517" si="187">IMEXP(N454)</f>
        <v>0.921393439460314-0.388631097211085i</v>
      </c>
      <c r="P454" t="str">
        <f t="shared" ref="P454:P517" si="188">IMSUB(COMPLEX(1,0),O454)</f>
        <v>0.078606560539686+0.388631097211085i</v>
      </c>
      <c r="Q454" t="str">
        <f t="shared" ref="Q454:Q517" si="189">IMSUM(COMPLEX(0,2*PI()*B454*$C$43),O454,COMPLEX(-1,0))</f>
        <v>-0.078606560539686+0.010514341573877i</v>
      </c>
      <c r="R454" t="str">
        <f t="shared" ref="R454:R517" si="190">IMDIV(P454,Q454)</f>
        <v>-0.332741400217179-4.98851051688955i</v>
      </c>
      <c r="S454" t="str">
        <f t="shared" ref="S454:S517" si="191">IMDIV(COMPLEX(0,2*PI()*B454*$C$123),COMPLEX($C$124,0))</f>
        <v>0.0432241583565836i</v>
      </c>
      <c r="T454" t="str">
        <f t="shared" ref="T454:T517" si="192">IMPRODUCT(R454,S454)</f>
        <v>0.215624168545517-0.0143824669747787i</v>
      </c>
      <c r="U454" t="str">
        <f t="shared" ref="U454:U517" si="193">IMDIV(COMPLEX(1,2*PI()*B454*$C$16*10^-3*$C$15*10^-6),COMPLEX(0,2*PI()*B454*$C$15*10^-6))</f>
        <v>0.00005-0.00444070711751941i</v>
      </c>
      <c r="V454" t="str">
        <f t="shared" ref="V454:V517" si="194">IMSUM(COMPLEX($C$18*10^-3,0),IMDIV(COMPLEX(1,0),COMPLEX(0,2*PI()*B454*($C$17*1*10^-6))))</f>
        <v>0.00002-0.0497359197162172i</v>
      </c>
      <c r="W454" t="str">
        <f t="shared" ref="W454:W517" si="195">IMDIV(IMPRODUCT(U454,V454),IMSUM(U454,V454))</f>
        <v>0.0000422735356461977-0.00407675089306482i</v>
      </c>
      <c r="X454" t="str">
        <f t="shared" ref="X454:X517" si="196">IMDIV(IMPRODUCT(COMPLEX($C$19,0),W454),IMSUM(COMPLEX($C$19,0),W454))</f>
        <v>0.000167927636755837-0.00407026101831209i</v>
      </c>
      <c r="Y454" t="str">
        <f t="shared" ref="Y454:Y517" si="197">COMPLEX($C$13*10^-3,2*PI()*B454*$C$12*0.000001)</f>
        <v>0.009+0.160849543863797i</v>
      </c>
      <c r="Z454" t="str">
        <f t="shared" ref="Z454:Z517" si="198">IMPRODUCT(COMPLEX($C$6,0),IMDIV(X454,IMSUM(X454,Y454)))</f>
        <v>-0.309729984288467-0.0309652757421071i</v>
      </c>
      <c r="AA454" t="str">
        <f t="shared" ref="AA454:AA517" si="199">IMDIV(COMPLEX($C$6,0),IMSUM(X454,Y454))</f>
        <v>4.46059230537471-76.2798846599754i</v>
      </c>
      <c r="AB454" t="str">
        <f t="shared" ref="AB454:AB517" si="200">IMPRODUCT(COMPLEX($C$119,0),T454)</f>
        <v>0.720702937102047-0.0480720053851854i</v>
      </c>
      <c r="AC454" t="str">
        <f t="shared" ref="AC454:AC517" si="201">IMSUM(COMPLEX(1,0),IMPRODUCT(AB454,M454))</f>
        <v>3.3514607243682-1.96849611594866i</v>
      </c>
      <c r="AD454" t="str">
        <f t="shared" ref="AD454:AD517" si="202">IMDIV(AB454,AC454)</f>
        <v>0.166147677056724+0.0832440164213656i</v>
      </c>
      <c r="AE454" t="str">
        <f t="shared" ref="AE454:AE517" si="203">IMPRODUCT(AD454,AA454,X454)</f>
        <v>-0.0488832434819764-0.0309279765322705i</v>
      </c>
      <c r="AF454" t="str">
        <f t="shared" ref="AF454:AF517" si="204">IMSUB(D454,H454)</f>
        <v>-4.01943777143431-1.4527568778609i</v>
      </c>
      <c r="AG454" t="str">
        <f t="shared" ref="AG454:AG517" si="205">IMSUM(COMPLEX(1,0),IMPRODUCT(AD454,AA454,COMPLEX($C$127,0)))</f>
        <v>1.02566927889635-0.0445347170443175i</v>
      </c>
      <c r="AH454" t="str">
        <f t="shared" ref="AH454:AH517" si="206">IMDIV(IMPRODUCT(AE454,AF454),AG454)</f>
        <v>0.139228020588082+0.196485387538188i</v>
      </c>
      <c r="AI454">
        <f t="shared" ref="AI454:AI517" si="207">20*LOG10(IMABS(AH454))</f>
        <v>-12.366397823840538</v>
      </c>
      <c r="AJ454">
        <f t="shared" ref="AJ454:AJ517" si="208">IMARGUMENT(AH454)*180/PI()</f>
        <v>54.678909750635533</v>
      </c>
      <c r="AK454"/>
      <c r="AL454"/>
      <c r="AM454"/>
      <c r="AN454"/>
    </row>
    <row r="455" spans="1:40" x14ac:dyDescent="0.35">
      <c r="A455"/>
      <c r="B455">
        <f t="shared" si="174"/>
        <v>32100</v>
      </c>
      <c r="C455" s="237" t="str">
        <f t="shared" si="177"/>
        <v>-0.0000312975952809236+0.0321933408030034i</v>
      </c>
      <c r="D455" s="208" t="str">
        <f t="shared" si="178"/>
        <v>-2.51390115041628+0.246815612823026i</v>
      </c>
      <c r="E455" t="str">
        <f t="shared" si="179"/>
        <v>20500</v>
      </c>
      <c r="F455" t="str">
        <f t="shared" si="180"/>
        <v>0.327868852459016</v>
      </c>
      <c r="G455" t="str">
        <f t="shared" si="175"/>
        <v>0.327868852459016</v>
      </c>
      <c r="H455" t="str">
        <f t="shared" si="181"/>
        <v>1.51057897979001+1.70199341897676i</v>
      </c>
      <c r="I455" t="str">
        <f t="shared" si="182"/>
        <v>126.05640522529i</v>
      </c>
      <c r="J455" t="str">
        <f t="shared" si="176"/>
        <v>-20.5089981350095+27.5771076583264i</v>
      </c>
      <c r="K455" t="str">
        <f t="shared" si="183"/>
        <v>2.94320916549116-2.18885432199326i</v>
      </c>
      <c r="L455" t="str">
        <f t="shared" si="184"/>
        <v>0.478369484082439-0.316293624667615i</v>
      </c>
      <c r="M455" t="str">
        <f t="shared" si="185"/>
        <v>3.4215786495736-2.50514794666088i</v>
      </c>
      <c r="N455" t="str">
        <f t="shared" si="186"/>
        <v>-0.400392768281165i</v>
      </c>
      <c r="O455" t="str">
        <f t="shared" si="187"/>
        <v>0.920907971789233-0.389780075805628i</v>
      </c>
      <c r="P455" t="str">
        <f t="shared" si="188"/>
        <v>0.079092028210767+0.389780075805628i</v>
      </c>
      <c r="Q455" t="str">
        <f t="shared" si="189"/>
        <v>-0.079092028210767+0.010612692475537i</v>
      </c>
      <c r="R455" t="str">
        <f t="shared" si="190"/>
        <v>-0.332737683047158-4.97283136377185i</v>
      </c>
      <c r="S455" t="str">
        <f t="shared" si="191"/>
        <v>0.043359233851448i</v>
      </c>
      <c r="T455" t="str">
        <f t="shared" si="192"/>
        <v>0.215618158005599-0.0144272510104307i</v>
      </c>
      <c r="U455" t="str">
        <f t="shared" si="193"/>
        <v>0.00005-0.00442687313896016i</v>
      </c>
      <c r="V455" t="str">
        <f t="shared" si="194"/>
        <v>0.00002-0.0495809791563536i</v>
      </c>
      <c r="W455" t="str">
        <f t="shared" si="195"/>
        <v>0.0000422735353537159-0.00406405096018093i</v>
      </c>
      <c r="X455" t="str">
        <f t="shared" si="196"/>
        <v>0.000167146633854516-0.00405760534078219i</v>
      </c>
      <c r="Y455" t="str">
        <f t="shared" si="197"/>
        <v>0.009+0.161352198688372i</v>
      </c>
      <c r="Z455" t="str">
        <f t="shared" si="198"/>
        <v>-0.307766079795677-0.0306882537151217i</v>
      </c>
      <c r="AA455" t="str">
        <f t="shared" si="199"/>
        <v>4.43113744852735-76.0317240327944i</v>
      </c>
      <c r="AB455" t="str">
        <f t="shared" si="200"/>
        <v>0.720682847453463-0.0482216916946904i</v>
      </c>
      <c r="AC455" t="str">
        <f t="shared" si="201"/>
        <v>3.34507057202721-1.97041146624063i</v>
      </c>
      <c r="AD455" t="str">
        <f t="shared" si="202"/>
        <v>0.166251890060591+0.0835148116458339i</v>
      </c>
      <c r="AE455" t="str">
        <f t="shared" si="203"/>
        <v>-0.0486037687338119-0.0308050063679105i</v>
      </c>
      <c r="AF455" t="str">
        <f t="shared" si="204"/>
        <v>-4.02448013020629-1.45517780615373i</v>
      </c>
      <c r="AG455" t="str">
        <f t="shared" si="205"/>
        <v>1.02565298551727-0.0444186750205689i</v>
      </c>
      <c r="AH455" t="str">
        <f t="shared" si="206"/>
        <v>0.138525991832747+0.195830758984462i</v>
      </c>
      <c r="AI455">
        <f t="shared" si="207"/>
        <v>-12.400366593446147</v>
      </c>
      <c r="AJ455">
        <f t="shared" si="208"/>
        <v>54.725325712305839</v>
      </c>
      <c r="AK455"/>
      <c r="AL455"/>
      <c r="AM455"/>
      <c r="AN455"/>
    </row>
    <row r="456" spans="1:40" x14ac:dyDescent="0.35">
      <c r="A456"/>
      <c r="B456">
        <f t="shared" si="174"/>
        <v>32200</v>
      </c>
      <c r="C456" s="237" t="str">
        <f t="shared" si="177"/>
        <v>-0.0000311035023170764+0.032093361671846i</v>
      </c>
      <c r="D456" s="208" t="str">
        <f t="shared" si="178"/>
        <v>-2.51389966237022+0.246049106150819i</v>
      </c>
      <c r="E456" t="str">
        <f t="shared" si="179"/>
        <v>20500</v>
      </c>
      <c r="F456" t="str">
        <f t="shared" si="180"/>
        <v>0.327868852459016</v>
      </c>
      <c r="G456" t="str">
        <f t="shared" si="175"/>
        <v>0.327868852459016</v>
      </c>
      <c r="H456" t="str">
        <f t="shared" si="181"/>
        <v>1.51561686025617+1.703624592991i</v>
      </c>
      <c r="I456" t="str">
        <f t="shared" si="182"/>
        <v>126.449104306989i</v>
      </c>
      <c r="J456" t="str">
        <f t="shared" si="176"/>
        <v>-20.6432193265819+27.6630176510314i</v>
      </c>
      <c r="K456" t="str">
        <f t="shared" si="183"/>
        <v>2.93604809394238-2.19099324308118i</v>
      </c>
      <c r="L456" t="str">
        <f t="shared" si="184"/>
        <v>0.477463155912346-0.316677840140356i</v>
      </c>
      <c r="M456" t="str">
        <f t="shared" si="185"/>
        <v>3.41351124985473-2.50767108322154i</v>
      </c>
      <c r="N456" t="str">
        <f t="shared" si="186"/>
        <v>-0.401640097777368i</v>
      </c>
      <c r="O456" t="str">
        <f t="shared" si="187"/>
        <v>0.920421071341285-0.390928447968373i</v>
      </c>
      <c r="P456" t="str">
        <f t="shared" si="188"/>
        <v>0.079578928658715+0.390928447968373i</v>
      </c>
      <c r="Q456" t="str">
        <f t="shared" si="189"/>
        <v>-0.079578928658715+0.010711649808995i</v>
      </c>
      <c r="R456" t="str">
        <f t="shared" si="190"/>
        <v>-0.332733954131054-4.9572491639894i</v>
      </c>
      <c r="S456" t="str">
        <f t="shared" si="191"/>
        <v>0.0434943093463123i</v>
      </c>
      <c r="T456" t="str">
        <f t="shared" si="192"/>
        <v>0.215612128645303-0.0144720335309977i</v>
      </c>
      <c r="U456" t="str">
        <f t="shared" si="193"/>
        <v>0.0000499999999999998-0.00441312508573356i</v>
      </c>
      <c r="V456" t="str">
        <f t="shared" si="194"/>
        <v>0.00002-0.0494270009602159i</v>
      </c>
      <c r="W456" t="str">
        <f t="shared" si="195"/>
        <v>0.0000422735350603217-0.00405142990956966i</v>
      </c>
      <c r="X456" t="str">
        <f t="shared" si="196"/>
        <v>0.000166372886944441-0.00404502804801425i</v>
      </c>
      <c r="Y456" t="str">
        <f t="shared" si="197"/>
        <v>0.009+0.161854853512946i</v>
      </c>
      <c r="Z456" t="str">
        <f t="shared" si="198"/>
        <v>-0.305820906175648-0.0304147291958644i</v>
      </c>
      <c r="AA456" t="str">
        <f t="shared" si="199"/>
        <v>4.40197837894039-75.7852040549655i</v>
      </c>
      <c r="AB456" t="str">
        <f t="shared" si="200"/>
        <v>0.720662694899584-0.0483713729401704i</v>
      </c>
      <c r="AC456" t="str">
        <f t="shared" si="201"/>
        <v>3.33869072321257-1.97230122645838i</v>
      </c>
      <c r="AD456" t="str">
        <f t="shared" si="202"/>
        <v>0.166356414617729+0.0837854149516519i</v>
      </c>
      <c r="AE456" t="str">
        <f t="shared" si="203"/>
        <v>-0.048326958760208-0.03068301682541i</v>
      </c>
      <c r="AF456" t="str">
        <f t="shared" si="204"/>
        <v>-4.02951652262639-1.45757548684018i</v>
      </c>
      <c r="AG456" t="str">
        <f t="shared" si="205"/>
        <v>1.02563681143562-0.0443034903381009i</v>
      </c>
      <c r="AH456" t="str">
        <f t="shared" si="206"/>
        <v>0.137830747719113+0.195180491449104i</v>
      </c>
      <c r="AI456">
        <f t="shared" si="207"/>
        <v>-12.434191194283787</v>
      </c>
      <c r="AJ456">
        <f t="shared" si="208"/>
        <v>54.771381090069795</v>
      </c>
      <c r="AK456"/>
      <c r="AL456"/>
      <c r="AM456"/>
      <c r="AN456"/>
    </row>
    <row r="457" spans="1:40" x14ac:dyDescent="0.35">
      <c r="A457"/>
      <c r="B457">
        <f t="shared" si="174"/>
        <v>32300</v>
      </c>
      <c r="C457" s="237" t="str">
        <f t="shared" si="177"/>
        <v>-0.0000309112092799751+0.0319940016047771i</v>
      </c>
      <c r="D457" s="208" t="str">
        <f t="shared" si="178"/>
        <v>-2.5138981881236+0.245287345636625i</v>
      </c>
      <c r="E457" t="str">
        <f t="shared" si="179"/>
        <v>20500</v>
      </c>
      <c r="F457" t="str">
        <f t="shared" si="180"/>
        <v>0.327868852459016</v>
      </c>
      <c r="G457" t="str">
        <f t="shared" si="175"/>
        <v>0.327868852459016</v>
      </c>
      <c r="H457" t="str">
        <f t="shared" si="181"/>
        <v>1.52064869804828+1.70523739613872i</v>
      </c>
      <c r="I457" t="str">
        <f t="shared" si="182"/>
        <v>126.841803388688i</v>
      </c>
      <c r="J457" t="str">
        <f t="shared" si="176"/>
        <v>-20.7778580024205+27.7489276437365i</v>
      </c>
      <c r="K457" t="str">
        <f t="shared" si="183"/>
        <v>2.92889948340744-2.19310303990572i</v>
      </c>
      <c r="L457" t="str">
        <f t="shared" si="184"/>
        <v>0.476557452469979-0.317058737568348i</v>
      </c>
      <c r="M457" t="str">
        <f t="shared" si="185"/>
        <v>3.40545693587742-2.51016177747407i</v>
      </c>
      <c r="N457" t="str">
        <f t="shared" si="186"/>
        <v>-0.402887427273571i</v>
      </c>
      <c r="O457" t="str">
        <f t="shared" si="187"/>
        <v>0.919932738874005-0.392076211912649i</v>
      </c>
      <c r="P457" t="str">
        <f t="shared" si="188"/>
        <v>0.080067261125995+0.392076211912649i</v>
      </c>
      <c r="Q457" t="str">
        <f t="shared" si="189"/>
        <v>-0.080067261125995+0.010811215360922i</v>
      </c>
      <c r="R457" t="str">
        <f t="shared" si="190"/>
        <v>-0.332730213467572-4.94176301703258i</v>
      </c>
      <c r="S457" t="str">
        <f t="shared" si="191"/>
        <v>0.0436293848411767i</v>
      </c>
      <c r="T457" t="str">
        <f t="shared" si="192"/>
        <v>0.215606080464009-0.0145168145316636i</v>
      </c>
      <c r="U457" t="str">
        <f t="shared" si="193"/>
        <v>0.0000499999999999998-0.00439946215977154i</v>
      </c>
      <c r="V457" t="str">
        <f t="shared" si="194"/>
        <v>0.00002-0.0492739761894412i</v>
      </c>
      <c r="W457" t="str">
        <f t="shared" si="195"/>
        <v>0.0000422735347660149-0.0040388870085783i</v>
      </c>
      <c r="X457" t="str">
        <f t="shared" si="196"/>
        <v>0.000165606306447586-0.0040325284147163i</v>
      </c>
      <c r="Y457" t="str">
        <f t="shared" si="197"/>
        <v>0.009+0.162357508337521i</v>
      </c>
      <c r="Z457" t="str">
        <f t="shared" si="198"/>
        <v>-0.30389422465759-0.0301446461683598i</v>
      </c>
      <c r="AA457" t="str">
        <f t="shared" si="199"/>
        <v>4.37311109043084-75.5403082396858i</v>
      </c>
      <c r="AB457" t="str">
        <f t="shared" si="200"/>
        <v>0.720642479438339-0.0485210491055278i</v>
      </c>
      <c r="AC457" t="str">
        <f t="shared" si="201"/>
        <v>3.33232124702355-1.97416555032273i</v>
      </c>
      <c r="AD457" t="str">
        <f t="shared" si="202"/>
        <v>0.166461250568166+0.0840558266943723i</v>
      </c>
      <c r="AE457" t="str">
        <f t="shared" si="203"/>
        <v>-0.0480527795228547-0.030561995780359i</v>
      </c>
      <c r="AF457" t="str">
        <f t="shared" si="204"/>
        <v>-4.03454688617188-1.4599500505021i</v>
      </c>
      <c r="AG457" t="str">
        <f t="shared" si="205"/>
        <v>1.02562075488773-0.0441891543300202i</v>
      </c>
      <c r="AH457" t="str">
        <f t="shared" si="206"/>
        <v>0.137142201225978+0.194534538957315i</v>
      </c>
      <c r="AI457">
        <f t="shared" si="207"/>
        <v>-12.467872817426835</v>
      </c>
      <c r="AJ457">
        <f t="shared" si="208"/>
        <v>54.81707799077212</v>
      </c>
      <c r="AK457"/>
      <c r="AL457"/>
      <c r="AM457"/>
      <c r="AN457"/>
    </row>
    <row r="458" spans="1:40" x14ac:dyDescent="0.35">
      <c r="A458"/>
      <c r="B458">
        <f t="shared" si="174"/>
        <v>32400</v>
      </c>
      <c r="C458" s="237" t="str">
        <f t="shared" si="177"/>
        <v>-0.0000307206939826646+0.0318952548697433i</v>
      </c>
      <c r="D458" s="208" t="str">
        <f t="shared" si="178"/>
        <v>-2.51389672750633+0.244530287334699i</v>
      </c>
      <c r="E458" t="str">
        <f t="shared" si="179"/>
        <v>20500</v>
      </c>
      <c r="F458" t="str">
        <f t="shared" si="180"/>
        <v>0.327868852459016</v>
      </c>
      <c r="G458" t="str">
        <f t="shared" si="175"/>
        <v>0.327868852459016</v>
      </c>
      <c r="H458" t="str">
        <f t="shared" si="181"/>
        <v>1.52567443159235+1.70683191450277i</v>
      </c>
      <c r="I458" t="str">
        <f t="shared" si="182"/>
        <v>127.234502470387i</v>
      </c>
      <c r="J458" t="str">
        <f t="shared" si="176"/>
        <v>-20.9129141625252+27.8348376364415i</v>
      </c>
      <c r="K458" t="str">
        <f t="shared" si="183"/>
        <v>2.92176340772453-2.19518389677813i</v>
      </c>
      <c r="L458" t="str">
        <f t="shared" si="184"/>
        <v>0.475652386158312-0.317436329089384i</v>
      </c>
      <c r="M458" t="str">
        <f t="shared" si="185"/>
        <v>3.39741579388284-2.51262022586751i</v>
      </c>
      <c r="N458" t="str">
        <f t="shared" si="186"/>
        <v>-0.404134756769774i</v>
      </c>
      <c r="O458" t="str">
        <f t="shared" si="187"/>
        <v>0.919442975147154-0.393223365852729i</v>
      </c>
      <c r="P458" t="str">
        <f t="shared" si="188"/>
        <v>0.080557024852846+0.393223365852729i</v>
      </c>
      <c r="Q458" t="str">
        <f t="shared" si="189"/>
        <v>-0.080557024852846+0.010911390917045i</v>
      </c>
      <c r="R458" t="str">
        <f t="shared" si="190"/>
        <v>-0.332726461055304-4.92637203350898i</v>
      </c>
      <c r="S458" t="str">
        <f t="shared" si="191"/>
        <v>0.0437644603360409i</v>
      </c>
      <c r="T458" t="str">
        <f t="shared" si="192"/>
        <v>0.215600013461085-0.0145615940076061i</v>
      </c>
      <c r="U458" t="str">
        <f t="shared" si="193"/>
        <v>0.0000499999999999998-0.00438588357285866i</v>
      </c>
      <c r="V458" t="str">
        <f t="shared" si="194"/>
        <v>0.00002-0.049121896016017i</v>
      </c>
      <c r="W458" t="str">
        <f t="shared" si="195"/>
        <v>0.0000422735344707954-0.00402642153359928i</v>
      </c>
      <c r="X458" t="str">
        <f t="shared" si="196"/>
        <v>0.000164846804163594-0.00402010572450874i</v>
      </c>
      <c r="Y458" t="str">
        <f t="shared" si="197"/>
        <v>0.009+0.162860163162095i</v>
      </c>
      <c r="Z458" t="str">
        <f t="shared" si="198"/>
        <v>-0.301985800282922-0.0298779497007778i</v>
      </c>
      <c r="AA458" t="str">
        <f t="shared" si="199"/>
        <v>4.34453164526451-75.2970203233205i</v>
      </c>
      <c r="AB458" t="str">
        <f t="shared" si="200"/>
        <v>0.720622201067615-0.0486707201746447i</v>
      </c>
      <c r="AC458" t="str">
        <f t="shared" si="201"/>
        <v>3.32596221141138-1.97600459103264i</v>
      </c>
      <c r="AD458" t="str">
        <f t="shared" si="202"/>
        <v>0.166566397752225+0.0843260472212355i</v>
      </c>
      <c r="AE458" t="str">
        <f t="shared" si="203"/>
        <v>-0.0477811975281077-0.030441931308681i</v>
      </c>
      <c r="AF458" t="str">
        <f t="shared" si="204"/>
        <v>-4.03957115909868-1.46230162716807i</v>
      </c>
      <c r="AG458" t="str">
        <f t="shared" si="205"/>
        <v>1.02560481414046-0.044075658446933i</v>
      </c>
      <c r="AH458" t="str">
        <f t="shared" si="206"/>
        <v>0.136460266722891+0.193892856196776i</v>
      </c>
      <c r="AI458">
        <f t="shared" si="207"/>
        <v>-12.501412640399971</v>
      </c>
      <c r="AJ458">
        <f t="shared" si="208"/>
        <v>54.862418510205117</v>
      </c>
      <c r="AK458"/>
      <c r="AL458"/>
      <c r="AM458"/>
      <c r="AN458"/>
    </row>
    <row r="459" spans="1:40" x14ac:dyDescent="0.35">
      <c r="A459"/>
      <c r="B459">
        <f t="shared" si="174"/>
        <v>32500</v>
      </c>
      <c r="C459" s="237" t="str">
        <f t="shared" si="177"/>
        <v>-0.000030531934579+0.0317971158052391i</v>
      </c>
      <c r="D459" s="208" t="str">
        <f t="shared" si="178"/>
        <v>-2.5138952803509+0.243777887840167i</v>
      </c>
      <c r="E459" t="str">
        <f t="shared" si="179"/>
        <v>20500</v>
      </c>
      <c r="F459" t="str">
        <f t="shared" si="180"/>
        <v>0.327868852459016</v>
      </c>
      <c r="G459" t="str">
        <f t="shared" si="175"/>
        <v>0.327868852459016</v>
      </c>
      <c r="H459" t="str">
        <f t="shared" si="181"/>
        <v>1.53069400008613+1.70840823415631i</v>
      </c>
      <c r="I459" t="str">
        <f t="shared" si="182"/>
        <v>127.627201552085i</v>
      </c>
      <c r="J459" t="str">
        <f t="shared" si="176"/>
        <v>-21.0483878068961+27.9207476291466i</v>
      </c>
      <c r="K459" t="str">
        <f t="shared" si="183"/>
        <v>2.91463993940166-2.19723599728943i</v>
      </c>
      <c r="L459" t="str">
        <f t="shared" si="184"/>
        <v>0.474747969264025-0.317810626865594i</v>
      </c>
      <c r="M459" t="str">
        <f t="shared" si="185"/>
        <v>3.38938790866569-2.51504662415502i</v>
      </c>
      <c r="N459" t="str">
        <f t="shared" si="186"/>
        <v>-0.405382086265977i</v>
      </c>
      <c r="O459" t="str">
        <f t="shared" si="187"/>
        <v>0.918951780922723-0.394369908003837i</v>
      </c>
      <c r="P459" t="str">
        <f t="shared" si="188"/>
        <v>0.081048219077277+0.394369908003837i</v>
      </c>
      <c r="Q459" t="str">
        <f t="shared" si="189"/>
        <v>-0.081048219077277+0.01101217826214i</v>
      </c>
      <c r="R459" t="str">
        <f t="shared" si="190"/>
        <v>-0.332722696892902-4.91107533497273i</v>
      </c>
      <c r="S459" t="str">
        <f t="shared" si="191"/>
        <v>0.0438995358309054i</v>
      </c>
      <c r="T459" t="str">
        <f t="shared" si="192"/>
        <v>0.215593927635911-0.0146063719540054i</v>
      </c>
      <c r="U459" t="str">
        <f t="shared" si="193"/>
        <v>0.0000499999999999998-0.00437238854648064i</v>
      </c>
      <c r="V459" t="str">
        <f t="shared" si="194"/>
        <v>0.00002-0.0489707517205831i</v>
      </c>
      <c r="W459" t="str">
        <f t="shared" si="195"/>
        <v>0.0000422735341746636-0.00401403276993096i</v>
      </c>
      <c r="X459" t="str">
        <f t="shared" si="196"/>
        <v>0.000164094293244432-0.00400775926978779i</v>
      </c>
      <c r="Y459" t="str">
        <f t="shared" si="197"/>
        <v>0.009+0.163362817986669i</v>
      </c>
      <c r="Z459" t="str">
        <f t="shared" si="198"/>
        <v>-0.300095401832095-0.02961458592084i</v>
      </c>
      <c r="AA459" t="str">
        <f t="shared" si="199"/>
        <v>4.31623617274244-75.0553242615954i</v>
      </c>
      <c r="AB459" t="str">
        <f t="shared" si="200"/>
        <v>0.720601859785341-0.0488203861314114i</v>
      </c>
      <c r="AC459" t="str">
        <f t="shared" si="201"/>
        <v>3.31961368318869-1.97781850126315i</v>
      </c>
      <c r="AD459" t="str">
        <f t="shared" si="202"/>
        <v>0.166671856010524+0.0845960768713065i</v>
      </c>
      <c r="AE459" t="str">
        <f t="shared" si="203"/>
        <v>-0.047512179816508-0.0303228116825231i</v>
      </c>
      <c r="AF459" t="str">
        <f t="shared" si="204"/>
        <v>-4.04458928043703-1.46463034631614i</v>
      </c>
      <c r="AG459" t="str">
        <f t="shared" si="205"/>
        <v>1.02558898749051-0.0439629942549378i</v>
      </c>
      <c r="AH459" t="str">
        <f t="shared" si="206"/>
        <v>0.135784859943465+0.193255398505502i</v>
      </c>
      <c r="AI459">
        <f t="shared" si="207"/>
        <v>-12.534811827371081</v>
      </c>
      <c r="AJ459">
        <f t="shared" si="208"/>
        <v>54.90740473308454</v>
      </c>
      <c r="AK459"/>
      <c r="AL459"/>
      <c r="AM459"/>
      <c r="AN459"/>
    </row>
    <row r="460" spans="1:40" x14ac:dyDescent="0.35">
      <c r="A460"/>
      <c r="B460">
        <f t="shared" si="174"/>
        <v>32600</v>
      </c>
      <c r="C460" s="237" t="str">
        <f t="shared" si="177"/>
        <v>-0.0000303449095573847+0.0316995788192249i</v>
      </c>
      <c r="D460" s="208" t="str">
        <f t="shared" si="178"/>
        <v>-2.51389384649239+0.243030104280724i</v>
      </c>
      <c r="E460" t="str">
        <f t="shared" si="179"/>
        <v>20500</v>
      </c>
      <c r="F460" t="str">
        <f t="shared" si="180"/>
        <v>0.327868852459016</v>
      </c>
      <c r="G460" t="str">
        <f t="shared" si="175"/>
        <v>0.327868852459016</v>
      </c>
      <c r="H460" t="str">
        <f t="shared" si="181"/>
        <v>1.53570734349492+1.70996644115726i</v>
      </c>
      <c r="I460" t="str">
        <f t="shared" si="182"/>
        <v>128.019900633784i</v>
      </c>
      <c r="J460" t="str">
        <f t="shared" si="176"/>
        <v>-21.1842789355331+28.0066576218517i</v>
      </c>
      <c r="K460" t="str">
        <f t="shared" si="183"/>
        <v>2.90752914962831-2.19925952430903i</v>
      </c>
      <c r="L460" t="str">
        <f t="shared" si="184"/>
        <v>0.473844213957878-0.318181643082504i</v>
      </c>
      <c r="M460" t="str">
        <f t="shared" si="185"/>
        <v>3.38137336358619-2.51744116739153i</v>
      </c>
      <c r="N460" t="str">
        <f t="shared" si="186"/>
        <v>-0.40662941576218i</v>
      </c>
      <c r="O460" t="str">
        <f t="shared" si="187"/>
        <v>0.918459156964927-0.395515836582146i</v>
      </c>
      <c r="P460" t="str">
        <f t="shared" si="188"/>
        <v>0.081540843035073+0.395515836582146i</v>
      </c>
      <c r="Q460" t="str">
        <f t="shared" si="189"/>
        <v>-0.081540843035073+0.011113579180034i</v>
      </c>
      <c r="R460" t="str">
        <f t="shared" si="190"/>
        <v>-0.332718920978872-4.89587205375627i</v>
      </c>
      <c r="S460" t="str">
        <f t="shared" si="191"/>
        <v>0.0440346113257696i</v>
      </c>
      <c r="T460" t="str">
        <f t="shared" si="192"/>
        <v>0.215587822987855-0.0146511483660341i</v>
      </c>
      <c r="U460" t="str">
        <f t="shared" si="193"/>
        <v>0.0000500000000000002-0.00435897631167549i</v>
      </c>
      <c r="V460" t="str">
        <f t="shared" si="194"/>
        <v>0.00002-0.0488205346907656i</v>
      </c>
      <c r="W460" t="str">
        <f t="shared" si="195"/>
        <v>0.0000422735338776195-0.00400172001164098i</v>
      </c>
      <c r="X460" t="str">
        <f t="shared" si="196"/>
        <v>0.000163348688169585-0.00399548835159163i</v>
      </c>
      <c r="Y460" t="str">
        <f t="shared" si="197"/>
        <v>0.009+0.163865472811244i</v>
      </c>
      <c r="Z460" t="str">
        <f t="shared" si="198"/>
        <v>-0.298222801753091-0.0293545019918724i</v>
      </c>
      <c r="AA460" t="str">
        <f t="shared" si="199"/>
        <v>4.2882208678223-74.8152042258746i</v>
      </c>
      <c r="AB460" t="str">
        <f t="shared" si="200"/>
        <v>0.720581455589403-0.0489700469596926i</v>
      </c>
      <c r="AC460" t="str">
        <f t="shared" si="201"/>
        <v>3.31327572803875-1.97960743316274i</v>
      </c>
      <c r="AD460" t="str">
        <f t="shared" si="202"/>
        <v>0.16677762518396+0.0848659159755915i</v>
      </c>
      <c r="AE460" t="str">
        <f t="shared" si="203"/>
        <v>-0.0472456939525398-0.0302046253662456i</v>
      </c>
      <c r="AF460" t="str">
        <f t="shared" si="204"/>
        <v>-4.04960118998731-1.46693633687654i</v>
      </c>
      <c r="AG460" t="str">
        <f t="shared" si="205"/>
        <v>1.02557327326383-0.0438511534336592i</v>
      </c>
      <c r="AH460" t="str">
        <f t="shared" si="206"/>
        <v>0.135115897959294+0.192622121859954i</v>
      </c>
      <c r="AI460">
        <f t="shared" si="207"/>
        <v>-12.568071529340191</v>
      </c>
      <c r="AJ460">
        <f t="shared" si="208"/>
        <v>54.952038733025603</v>
      </c>
      <c r="AK460"/>
      <c r="AL460"/>
      <c r="AM460"/>
      <c r="AN460"/>
    </row>
    <row r="461" spans="1:40" x14ac:dyDescent="0.35">
      <c r="A461"/>
      <c r="B461">
        <f t="shared" si="174"/>
        <v>32700</v>
      </c>
      <c r="C461" s="237" t="str">
        <f t="shared" si="177"/>
        <v>-0.0000301595977346421+0.0316026383880652i</v>
      </c>
      <c r="D461" s="208" t="str">
        <f t="shared" si="178"/>
        <v>-2.51389242576843+0.2422868943085i</v>
      </c>
      <c r="E461" t="str">
        <f t="shared" si="179"/>
        <v>20500</v>
      </c>
      <c r="F461" t="str">
        <f t="shared" si="180"/>
        <v>0.327868852459016</v>
      </c>
      <c r="G461" t="str">
        <f t="shared" si="175"/>
        <v>0.327868852459016</v>
      </c>
      <c r="H461" t="str">
        <f t="shared" si="181"/>
        <v>1.54071440254727+1.71150662154275i</v>
      </c>
      <c r="I461" t="str">
        <f t="shared" si="182"/>
        <v>128.412599715483i</v>
      </c>
      <c r="J461" t="str">
        <f t="shared" si="176"/>
        <v>-21.3205875484364+28.0925676145568i</v>
      </c>
      <c r="K461" t="str">
        <f t="shared" si="183"/>
        <v>2.90043110828671-2.20125465998316i</v>
      </c>
      <c r="L461" t="str">
        <f t="shared" si="184"/>
        <v>0.472941132295106-0.318549389948103i</v>
      </c>
      <c r="M461" t="str">
        <f t="shared" si="185"/>
        <v>3.37337224058182-2.51980404993126i</v>
      </c>
      <c r="N461" t="str">
        <f t="shared" si="186"/>
        <v>-0.407876745258383i</v>
      </c>
      <c r="O461" t="str">
        <f t="shared" si="187"/>
        <v>0.917965104040205-0.396661149804786i</v>
      </c>
      <c r="P461" t="str">
        <f t="shared" si="188"/>
        <v>0.082034895959795+0.396661149804786i</v>
      </c>
      <c r="Q461" t="str">
        <f t="shared" si="189"/>
        <v>-0.082034895959795+0.011215595453597i</v>
      </c>
      <c r="R461" t="str">
        <f t="shared" si="190"/>
        <v>-0.332715133311863-4.88076133280564i</v>
      </c>
      <c r="S461" t="str">
        <f t="shared" si="191"/>
        <v>0.0441696868206339i</v>
      </c>
      <c r="T461" t="str">
        <f t="shared" si="192"/>
        <v>0.215581699516285-0.0146959232388704i</v>
      </c>
      <c r="U461" t="str">
        <f t="shared" si="193"/>
        <v>0.0000500000000000002-0.00434564610888749i</v>
      </c>
      <c r="V461" t="str">
        <f t="shared" si="194"/>
        <v>0.00002-0.04867123641954i</v>
      </c>
      <c r="W461" t="str">
        <f t="shared" si="195"/>
        <v>0.0000422735335796624-0.00398948256143232i</v>
      </c>
      <c r="X461" t="str">
        <f t="shared" si="196"/>
        <v>0.000162609904721802-0.00398329227946914i</v>
      </c>
      <c r="Y461" t="str">
        <f t="shared" si="197"/>
        <v>0.009+0.164368127635818i</v>
      </c>
      <c r="Z461" t="str">
        <f t="shared" si="198"/>
        <v>-0.296367776091522-0.0290976460894776i</v>
      </c>
      <c r="AA461" t="str">
        <f t="shared" si="199"/>
        <v>4.26048198977281-74.5766445995116i</v>
      </c>
      <c r="AB461" t="str">
        <f t="shared" si="200"/>
        <v>0.720560988477689-0.0491197026433721i</v>
      </c>
      <c r="AC461" t="str">
        <f t="shared" si="201"/>
        <v>3.30694841052464-1.98137153835134i</v>
      </c>
      <c r="AD461" t="str">
        <f t="shared" si="202"/>
        <v>0.166883705113704+0.0851355648571709i</v>
      </c>
      <c r="AE461" t="str">
        <f t="shared" si="203"/>
        <v>-0.0469817080146202-0.0300873610125146i</v>
      </c>
      <c r="AF461" t="str">
        <f t="shared" si="204"/>
        <v>-4.0546068283157-1.46921972723425i</v>
      </c>
      <c r="AG461" t="str">
        <f t="shared" si="205"/>
        <v>1.02555766981502-0.0437401277743237i</v>
      </c>
      <c r="AH461" t="str">
        <f t="shared" si="206"/>
        <v>0.134453299154457+0.191992982863451i</v>
      </c>
      <c r="AI461">
        <f t="shared" si="207"/>
        <v>-12.601192884324048</v>
      </c>
      <c r="AJ461">
        <f t="shared" si="208"/>
        <v>54.996322572526331</v>
      </c>
      <c r="AK461"/>
      <c r="AL461"/>
      <c r="AM461"/>
      <c r="AN461"/>
    </row>
    <row r="462" spans="1:40" x14ac:dyDescent="0.35">
      <c r="A462"/>
      <c r="B462">
        <f t="shared" si="174"/>
        <v>32800</v>
      </c>
      <c r="C462" s="237" t="str">
        <f t="shared" si="177"/>
        <v>-0.0000299759782500154+0.0315062890554853i</v>
      </c>
      <c r="D462" s="208" t="str">
        <f t="shared" si="178"/>
        <v>-2.51389101801904+0.241548216092054i</v>
      </c>
      <c r="E462" t="str">
        <f t="shared" si="179"/>
        <v>20500</v>
      </c>
      <c r="F462" t="str">
        <f t="shared" si="180"/>
        <v>0.327868852459016</v>
      </c>
      <c r="G462" t="str">
        <f t="shared" si="175"/>
        <v>0.327868852459016</v>
      </c>
      <c r="H462" t="str">
        <f t="shared" si="181"/>
        <v>1.54571511873065+1.71302886132365i</v>
      </c>
      <c r="I462" t="str">
        <f t="shared" si="182"/>
        <v>128.805298797182i</v>
      </c>
      <c r="J462" t="str">
        <f t="shared" si="176"/>
        <v>-21.4573136456058+28.1784776072618i</v>
      </c>
      <c r="K462" t="str">
        <f t="shared" si="183"/>
        <v>2.89334588396351-2.20322158573352i</v>
      </c>
      <c r="L462" t="str">
        <f t="shared" si="184"/>
        <v>0.472038736215808-0.318913879691917i</v>
      </c>
      <c r="M462" t="str">
        <f t="shared" si="185"/>
        <v>3.36538462017932-2.52213546542544i</v>
      </c>
      <c r="N462" t="str">
        <f t="shared" si="186"/>
        <v>-0.409124074754586i</v>
      </c>
      <c r="O462" t="str">
        <f t="shared" si="187"/>
        <v>0.91746962291722-0.397805845889844i</v>
      </c>
      <c r="P462" t="str">
        <f t="shared" si="188"/>
        <v>0.08253037708278+0.397805845889844i</v>
      </c>
      <c r="Q462" t="str">
        <f t="shared" si="189"/>
        <v>-0.08253037708278+0.011318228864742i</v>
      </c>
      <c r="R462" t="str">
        <f t="shared" si="190"/>
        <v>-0.332711333890482-4.86574232551881i</v>
      </c>
      <c r="S462" t="str">
        <f t="shared" si="191"/>
        <v>0.0443047623154983i</v>
      </c>
      <c r="T462" t="str">
        <f t="shared" si="192"/>
        <v>0.215575557220571-0.0147406965676902i</v>
      </c>
      <c r="U462" t="str">
        <f t="shared" si="193"/>
        <v>0.0000500000000000002-0.00433239718782381i</v>
      </c>
      <c r="V462" t="str">
        <f t="shared" si="194"/>
        <v>0.00002-0.0485228485036267i</v>
      </c>
      <c r="W462" t="str">
        <f t="shared" si="195"/>
        <v>0.0000422735332807927-0.00397731973051157i</v>
      </c>
      <c r="X462" t="str">
        <f t="shared" si="196"/>
        <v>0.000161877859963337-0.00397117037135079i</v>
      </c>
      <c r="Y462" t="str">
        <f t="shared" si="197"/>
        <v>0.009+0.164870782460392i</v>
      </c>
      <c r="Z462" t="str">
        <f t="shared" si="198"/>
        <v>-0.29453010442227-0.0288439673788079i</v>
      </c>
      <c r="AA462" t="str">
        <f t="shared" si="199"/>
        <v>4.23301586086022-74.3396299742739i</v>
      </c>
      <c r="AB462" t="str">
        <f t="shared" si="200"/>
        <v>0.720540458448095-0.0492693531663256i</v>
      </c>
      <c r="AC462" t="str">
        <f t="shared" si="201"/>
        <v>3.30063179409881-1.98311096791798i</v>
      </c>
      <c r="AD462" t="str">
        <f t="shared" si="202"/>
        <v>0.166990095641193+0.0854050238313125i</v>
      </c>
      <c r="AE462" t="str">
        <f t="shared" si="203"/>
        <v>-0.0467201905853089-0.0299710074584816i</v>
      </c>
      <c r="AF462" t="str">
        <f t="shared" si="204"/>
        <v>-4.05960613674969-1.4714806452316i</v>
      </c>
      <c r="AG462" t="str">
        <f t="shared" si="205"/>
        <v>1.02554217552673-0.0436299091778725i</v>
      </c>
      <c r="AH462" t="str">
        <f t="shared" si="206"/>
        <v>0.133796983200576+0.191367938734798i</v>
      </c>
      <c r="AI462">
        <f t="shared" si="207"/>
        <v>-12.634177017539123</v>
      </c>
      <c r="AJ462">
        <f t="shared" si="208"/>
        <v>55.040258302951017</v>
      </c>
      <c r="AK462"/>
      <c r="AL462"/>
      <c r="AM462"/>
      <c r="AN462"/>
    </row>
    <row r="463" spans="1:40" x14ac:dyDescent="0.35">
      <c r="A463"/>
      <c r="B463">
        <f t="shared" si="174"/>
        <v>32900</v>
      </c>
      <c r="C463" s="237" t="str">
        <f t="shared" si="177"/>
        <v>-0.0000297940305592976+0.031410525431548i</v>
      </c>
      <c r="D463" s="208" t="str">
        <f t="shared" si="178"/>
        <v>-2.51388962308674+0.240814028308535i</v>
      </c>
      <c r="E463" t="str">
        <f t="shared" si="179"/>
        <v>20500</v>
      </c>
      <c r="F463" t="str">
        <f t="shared" si="180"/>
        <v>0.327868852459016</v>
      </c>
      <c r="G463" t="str">
        <f t="shared" si="175"/>
        <v>0.327868852459016</v>
      </c>
      <c r="H463" t="str">
        <f t="shared" si="181"/>
        <v>1.55070943428723+1.71453324647917i</v>
      </c>
      <c r="I463" t="str">
        <f t="shared" si="182"/>
        <v>129.19799787888i</v>
      </c>
      <c r="J463" t="str">
        <f t="shared" si="176"/>
        <v>-21.5944572270413+28.2643875999668i</v>
      </c>
      <c r="K463" t="str">
        <f t="shared" si="183"/>
        <v>2.88627354396106-2.20516048225581i</v>
      </c>
      <c r="L463" t="str">
        <f t="shared" si="184"/>
        <v>0.471137037545347-0.319275124564098i</v>
      </c>
      <c r="M463" t="str">
        <f t="shared" si="185"/>
        <v>3.35741058150641-2.52443560681991i</v>
      </c>
      <c r="N463" t="str">
        <f t="shared" si="186"/>
        <v>-0.410371404250789i</v>
      </c>
      <c r="O463" t="str">
        <f t="shared" si="187"/>
        <v>0.916972714366856-0.398949923056365i</v>
      </c>
      <c r="P463" t="str">
        <f t="shared" si="188"/>
        <v>0.083027285633144+0.398949923056365i</v>
      </c>
      <c r="Q463" t="str">
        <f t="shared" si="189"/>
        <v>-0.083027285633144+0.011421481194424i</v>
      </c>
      <c r="R463" t="str">
        <f t="shared" si="190"/>
        <v>-0.332707522713226-4.85081419558659i</v>
      </c>
      <c r="S463" t="str">
        <f t="shared" si="191"/>
        <v>0.0444398378103626i</v>
      </c>
      <c r="T463" t="str">
        <f t="shared" si="192"/>
        <v>0.215569396100073-0.0147854683476633i</v>
      </c>
      <c r="U463" t="str">
        <f t="shared" si="193"/>
        <v>0.0000500000000000002-0.00431922880731371i</v>
      </c>
      <c r="V463" t="str">
        <f t="shared" si="194"/>
        <v>0.00002-0.0483753626419136i</v>
      </c>
      <c r="W463" t="str">
        <f t="shared" si="195"/>
        <v>0.0000422735329810105-0.00396523083845968i</v>
      </c>
      <c r="X463" t="str">
        <f t="shared" si="196"/>
        <v>0.000161152472212694-0.00395912195342191i</v>
      </c>
      <c r="Y463" t="str">
        <f t="shared" si="197"/>
        <v>0.009+0.165373437284967i</v>
      </c>
      <c r="Z463" t="str">
        <f t="shared" si="198"/>
        <v>-0.292709569782634-0.0285934159924218i</v>
      </c>
      <c r="AA463" t="str">
        <f t="shared" si="199"/>
        <v>4.20581886506636-74.10414514684i</v>
      </c>
      <c r="AB463" t="str">
        <f t="shared" si="200"/>
        <v>0.720519865498479-0.0494189985124088i</v>
      </c>
      <c r="AC463" t="str">
        <f t="shared" si="201"/>
        <v>3.29432594111206-1.98482587241846i</v>
      </c>
      <c r="AD463" t="str">
        <f t="shared" si="202"/>
        <v>0.167096796608119+0.0856742932055943i</v>
      </c>
      <c r="AE463" t="str">
        <f t="shared" si="203"/>
        <v>-0.0464611107417345-0.0298555537220578i</v>
      </c>
      <c r="AF463" t="str">
        <f t="shared" si="204"/>
        <v>-4.06459905737397-1.47371921817064i</v>
      </c>
      <c r="AG463" t="str">
        <f t="shared" si="205"/>
        <v>1.02552678880907-0.0435204896531131i</v>
      </c>
      <c r="AH463" t="str">
        <f t="shared" si="206"/>
        <v>0.133146871032436+0.190746947297184i</v>
      </c>
      <c r="AI463">
        <f t="shared" si="207"/>
        <v>-12.667025041580739</v>
      </c>
      <c r="AJ463">
        <f t="shared" si="208"/>
        <v>55.083847964517467</v>
      </c>
      <c r="AK463"/>
      <c r="AL463"/>
      <c r="AM463"/>
      <c r="AN463"/>
    </row>
    <row r="464" spans="1:40" x14ac:dyDescent="0.35">
      <c r="A464"/>
      <c r="B464">
        <f t="shared" si="174"/>
        <v>33000</v>
      </c>
      <c r="C464" s="237" t="str">
        <f t="shared" si="177"/>
        <v>-0.0000296137344290854+0.0313153421916487i</v>
      </c>
      <c r="D464" s="208" t="str">
        <f t="shared" si="178"/>
        <v>-2.51388824081641+0.240084290135973i</v>
      </c>
      <c r="E464" t="str">
        <f t="shared" si="179"/>
        <v>20500</v>
      </c>
      <c r="F464" t="str">
        <f t="shared" si="180"/>
        <v>0.327868852459016</v>
      </c>
      <c r="G464" t="str">
        <f t="shared" si="175"/>
        <v>0.327868852459016</v>
      </c>
      <c r="H464" t="str">
        <f t="shared" si="181"/>
        <v>1.55569729220951+1.71601986295161i</v>
      </c>
      <c r="I464" t="str">
        <f t="shared" si="182"/>
        <v>129.590696960579i</v>
      </c>
      <c r="J464" t="str">
        <f t="shared" si="176"/>
        <v>-21.7320182927431+28.3502975926719i</v>
      </c>
      <c r="K464" t="str">
        <f t="shared" si="183"/>
        <v>2.87921415430885-2.20707152951856i</v>
      </c>
      <c r="L464" t="str">
        <f t="shared" si="184"/>
        <v>0.470236047994754-0.31963313683451i</v>
      </c>
      <c r="M464" t="str">
        <f t="shared" si="185"/>
        <v>3.3494502023036-2.52670466635307i</v>
      </c>
      <c r="N464" t="str">
        <f t="shared" si="186"/>
        <v>-0.411618733746992i</v>
      </c>
      <c r="O464" t="str">
        <f t="shared" si="187"/>
        <v>0.91647437916222-0.400093379524361i</v>
      </c>
      <c r="P464" t="str">
        <f t="shared" si="188"/>
        <v>0.08352562083778+0.400093379524361i</v>
      </c>
      <c r="Q464" t="str">
        <f t="shared" si="189"/>
        <v>-0.08352562083778+0.011525354222631i</v>
      </c>
      <c r="R464" t="str">
        <f t="shared" si="190"/>
        <v>-0.332703699778785-4.83597611683705i</v>
      </c>
      <c r="S464" t="str">
        <f t="shared" si="191"/>
        <v>0.044574913305227i</v>
      </c>
      <c r="T464" t="str">
        <f t="shared" si="192"/>
        <v>0.21556321615416-0.0148302385739676i</v>
      </c>
      <c r="U464" t="str">
        <f t="shared" si="193"/>
        <v>0.00005-0.00430614023517032i</v>
      </c>
      <c r="V464" t="str">
        <f t="shared" si="194"/>
        <v>0.00002-0.0482287706339078i</v>
      </c>
      <c r="W464" t="str">
        <f t="shared" si="195"/>
        <v>0.0000422735326803157-0.00395321521310507i</v>
      </c>
      <c r="X464" t="str">
        <f t="shared" si="196"/>
        <v>0.000160433661021873-0.00394714635999834i</v>
      </c>
      <c r="Y464" t="str">
        <f t="shared" si="197"/>
        <v>0.009+0.165876092109541i</v>
      </c>
      <c r="Z464" t="str">
        <f t="shared" si="198"/>
        <v>-0.290905958606987-0.0283459430087144i</v>
      </c>
      <c r="AA464" t="str">
        <f t="shared" si="199"/>
        <v>4.17888744683775-73.8701751153723i</v>
      </c>
      <c r="AB464" t="str">
        <f t="shared" si="200"/>
        <v>0.720499209626734-0.0495686386655043i</v>
      </c>
      <c r="AC464" t="str">
        <f t="shared" si="201"/>
        <v>3.28803091282295-1.98651640187365i</v>
      </c>
      <c r="AD464" t="str">
        <f t="shared" si="202"/>
        <v>0.167203807856419+0.0859433732800246i</v>
      </c>
      <c r="AE464" t="str">
        <f t="shared" si="203"/>
        <v>-0.0462044380462378-0.0297409889982818i</v>
      </c>
      <c r="AF464" t="str">
        <f t="shared" si="204"/>
        <v>-4.06958553302592-1.47593557281564i</v>
      </c>
      <c r="AG464" t="str">
        <f t="shared" si="205"/>
        <v>1.02551150809906-0.0434118613149105i</v>
      </c>
      <c r="AH464" t="str">
        <f t="shared" si="206"/>
        <v>0.132502884824144+0.190129966967339i</v>
      </c>
      <c r="AI464">
        <f t="shared" si="207"/>
        <v>-12.699738056598797</v>
      </c>
      <c r="AJ464">
        <f t="shared" si="208"/>
        <v>55.127093586289448</v>
      </c>
      <c r="AK464"/>
      <c r="AL464"/>
      <c r="AM464"/>
      <c r="AN464"/>
    </row>
    <row r="465" spans="1:40" x14ac:dyDescent="0.35">
      <c r="A465"/>
      <c r="B465">
        <f t="shared" si="174"/>
        <v>33100</v>
      </c>
      <c r="C465" s="237" t="str">
        <f t="shared" si="177"/>
        <v>-0.0000294350699311522+0.0312207340755276i</v>
      </c>
      <c r="D465" s="208" t="str">
        <f t="shared" si="178"/>
        <v>-2.51388687105526+0.239358961245712i</v>
      </c>
      <c r="E465" t="str">
        <f t="shared" si="179"/>
        <v>20500</v>
      </c>
      <c r="F465" t="str">
        <f t="shared" si="180"/>
        <v>0.327868852459016</v>
      </c>
      <c r="G465" t="str">
        <f t="shared" si="175"/>
        <v>0.327868852459016</v>
      </c>
      <c r="H465" t="str">
        <f t="shared" si="181"/>
        <v>1.56067863623596+1.71748879664103i</v>
      </c>
      <c r="I465" t="str">
        <f t="shared" si="182"/>
        <v>129.983396042278i</v>
      </c>
      <c r="J465" t="str">
        <f t="shared" si="176"/>
        <v>-21.8699968427109+28.436207585377i</v>
      </c>
      <c r="K465" t="str">
        <f t="shared" si="183"/>
        <v>2.87216777977486-2.20895490676168i</v>
      </c>
      <c r="L465" t="str">
        <f t="shared" si="184"/>
        <v>0.469335779161137-0.319987928791838i</v>
      </c>
      <c r="M465" t="str">
        <f t="shared" si="185"/>
        <v>3.341503558936-2.52894283555352i</v>
      </c>
      <c r="N465" t="str">
        <f t="shared" si="186"/>
        <v>-0.412866063243195i</v>
      </c>
      <c r="O465" t="str">
        <f t="shared" si="187"/>
        <v>0.915974618078635-0.401236213514805i</v>
      </c>
      <c r="P465" t="str">
        <f t="shared" si="188"/>
        <v>0.084025381921365+0.401236213514805i</v>
      </c>
      <c r="Q465" t="str">
        <f t="shared" si="189"/>
        <v>-0.084025381921365+0.01162984972839i</v>
      </c>
      <c r="R465" t="str">
        <f t="shared" si="190"/>
        <v>-0.332699865085636-4.82122727308189i</v>
      </c>
      <c r="S465" t="str">
        <f t="shared" si="191"/>
        <v>0.0447099888000912i</v>
      </c>
      <c r="T465" t="str">
        <f t="shared" si="192"/>
        <v>0.215557017382186-0.0148750072417706i</v>
      </c>
      <c r="U465" t="str">
        <f t="shared" si="193"/>
        <v>0.00005-0.004293130748055i</v>
      </c>
      <c r="V465" t="str">
        <f t="shared" si="194"/>
        <v>0.00002-0.0480830643782162i</v>
      </c>
      <c r="W465" t="str">
        <f t="shared" si="195"/>
        <v>0.0000422735323787082-0.00394127219039919i</v>
      </c>
      <c r="X465" t="str">
        <f t="shared" si="196"/>
        <v>0.000159721347154095-0.00393524293340437i</v>
      </c>
      <c r="Y465" t="str">
        <f t="shared" si="197"/>
        <v>0.009+0.166378746934115i</v>
      </c>
      <c r="Z465" t="str">
        <f t="shared" si="198"/>
        <v>-0.289119060662856-0.0281015004308935i</v>
      </c>
      <c r="AA465" t="str">
        <f t="shared" si="199"/>
        <v>4.15221810986368-73.6377050761518i</v>
      </c>
      <c r="AB465" t="str">
        <f t="shared" si="200"/>
        <v>0.7204784908307-0.0497182736094598i</v>
      </c>
      <c r="AC465" t="str">
        <f t="shared" si="201"/>
        <v>3.28174676940689-1.98818270576687i</v>
      </c>
      <c r="AD465" t="str">
        <f t="shared" si="202"/>
        <v>0.16731112922827+0.0862122643471502i</v>
      </c>
      <c r="AE465" t="str">
        <f t="shared" si="203"/>
        <v>-0.0459501425372194-0.0296273026557675i</v>
      </c>
      <c r="AF465" t="str">
        <f t="shared" si="204"/>
        <v>-4.07456550729122-1.47812983539532i</v>
      </c>
      <c r="AG465" t="str">
        <f t="shared" si="205"/>
        <v>1.02549633186008-0.0433040163824119i</v>
      </c>
      <c r="AH465" t="str">
        <f t="shared" si="206"/>
        <v>0.131864947965817+0.189516956744896i</v>
      </c>
      <c r="AI465">
        <f t="shared" si="207"/>
        <v>-12.732317150471431</v>
      </c>
      <c r="AJ465">
        <f t="shared" si="208"/>
        <v>55.169997186166462</v>
      </c>
      <c r="AK465"/>
      <c r="AL465"/>
      <c r="AM465"/>
      <c r="AN465"/>
    </row>
    <row r="466" spans="1:40" x14ac:dyDescent="0.35">
      <c r="A466"/>
      <c r="B466">
        <f t="shared" ref="B466:B529" si="209">B465+100</f>
        <v>33200</v>
      </c>
      <c r="C466" s="237" t="str">
        <f t="shared" si="177"/>
        <v>-0.0000292580174369421+0.0311266958863015i</v>
      </c>
      <c r="D466" s="208" t="str">
        <f t="shared" si="178"/>
        <v>-2.51388551365281+0.238638001794978i</v>
      </c>
      <c r="E466" t="str">
        <f t="shared" si="179"/>
        <v>20500</v>
      </c>
      <c r="F466" t="str">
        <f t="shared" si="180"/>
        <v>0.327868852459016</v>
      </c>
      <c r="G466" t="str">
        <f t="shared" si="175"/>
        <v>0.327868852459016</v>
      </c>
      <c r="H466" t="str">
        <f t="shared" si="181"/>
        <v>1.56565341084669+1.71894013340012i</v>
      </c>
      <c r="I466" t="str">
        <f t="shared" si="182"/>
        <v>130.376095123976i</v>
      </c>
      <c r="J466" t="str">
        <f t="shared" si="176"/>
        <v>-22.008392876945+28.5221175780821i</v>
      </c>
      <c r="K466" t="str">
        <f t="shared" si="183"/>
        <v>2.86513448387675-2.21081079249526i</v>
      </c>
      <c r="L466" t="str">
        <f t="shared" si="184"/>
        <v>0.468436242528095-0.320339512742692i</v>
      </c>
      <c r="M466" t="str">
        <f t="shared" si="185"/>
        <v>3.33357072640485-2.53115030523795i</v>
      </c>
      <c r="N466" t="str">
        <f t="shared" si="186"/>
        <v>-0.414113392739398i</v>
      </c>
      <c r="O466" t="str">
        <f t="shared" si="187"/>
        <v>0.915473431893647-0.402378423249643i</v>
      </c>
      <c r="P466" t="str">
        <f t="shared" si="188"/>
        <v>0.084526568106353+0.402378423249643i</v>
      </c>
      <c r="Q466" t="str">
        <f t="shared" si="189"/>
        <v>-0.084526568106353+0.011734969489755i</v>
      </c>
      <c r="R466" t="str">
        <f t="shared" si="190"/>
        <v>-0.332696018632432-4.80656685796665i</v>
      </c>
      <c r="S466" t="str">
        <f t="shared" si="191"/>
        <v>0.0448450642949555i</v>
      </c>
      <c r="T466" t="str">
        <f t="shared" si="192"/>
        <v>0.215550799783517-0.0149197743462471i</v>
      </c>
      <c r="U466" t="str">
        <f t="shared" si="193"/>
        <v>0.00005-0.004280199631344i</v>
      </c>
      <c r="V466" t="str">
        <f t="shared" si="194"/>
        <v>0.00002-0.0479382358710529i</v>
      </c>
      <c r="W466" t="str">
        <f t="shared" si="195"/>
        <v>0.0000422735320761884-0.00392940111429399i</v>
      </c>
      <c r="X466" t="str">
        <f t="shared" si="196"/>
        <v>0.000159015452561989-0.00392341102385269i</v>
      </c>
      <c r="Y466" t="str">
        <f t="shared" si="197"/>
        <v>0.009+0.16688140175869i</v>
      </c>
      <c r="Z466" t="str">
        <f t="shared" si="198"/>
        <v>-0.2873486689884-0.0278600411664942i</v>
      </c>
      <c r="AA466" t="str">
        <f t="shared" si="199"/>
        <v>4.12580741588366-73.4067204202853i</v>
      </c>
      <c r="AB466" t="str">
        <f t="shared" si="200"/>
        <v>0.720457709108258-0.0498679033281477i</v>
      </c>
      <c r="AC466" t="str">
        <f t="shared" si="201"/>
        <v>3.27547356996537-1.9898249330423i</v>
      </c>
      <c r="AD466" t="str">
        <f t="shared" si="202"/>
        <v>0.167418760566082+0.0864809666921772i</v>
      </c>
      <c r="AE466" t="str">
        <f t="shared" si="203"/>
        <v>-0.0456981947201889-0.0295144842332417i</v>
      </c>
      <c r="AF466" t="str">
        <f t="shared" si="204"/>
        <v>-4.0795389244995-1.48030213160514i</v>
      </c>
      <c r="AG466" t="str">
        <f t="shared" si="205"/>
        <v>1.02548125858133-0.0431969471773108i</v>
      </c>
      <c r="AH466" t="str">
        <f t="shared" si="206"/>
        <v>0.131232985040774+0.188907876202013i</v>
      </c>
      <c r="AI466">
        <f t="shared" si="207"/>
        <v>-12.764763398975132</v>
      </c>
      <c r="AJ466">
        <f t="shared" si="208"/>
        <v>55.212560770881929</v>
      </c>
      <c r="AK466"/>
      <c r="AL466"/>
      <c r="AM466"/>
      <c r="AN466"/>
    </row>
    <row r="467" spans="1:40" x14ac:dyDescent="0.35">
      <c r="A467"/>
      <c r="B467">
        <f t="shared" si="209"/>
        <v>33300</v>
      </c>
      <c r="C467" s="237" t="str">
        <f t="shared" si="177"/>
        <v>-0.0000290825576121796+0.0310332224895124i</v>
      </c>
      <c r="D467" s="208" t="str">
        <f t="shared" si="178"/>
        <v>-2.51388416846082+0.237921372419595i</v>
      </c>
      <c r="E467" t="str">
        <f t="shared" si="179"/>
        <v>20500</v>
      </c>
      <c r="F467" t="str">
        <f t="shared" si="180"/>
        <v>0.327868852459016</v>
      </c>
      <c r="G467" t="str">
        <f t="shared" si="175"/>
        <v>0.327868852459016</v>
      </c>
      <c r="H467" t="str">
        <f t="shared" si="181"/>
        <v>1.57062156125907+1.72037395902911i</v>
      </c>
      <c r="I467" t="str">
        <f t="shared" si="182"/>
        <v>130.768794205675i</v>
      </c>
      <c r="J467" t="str">
        <f t="shared" si="176"/>
        <v>-22.1472063954452+28.6080275707871i</v>
      </c>
      <c r="K467" t="str">
        <f t="shared" si="183"/>
        <v>2.85811432889332-2.21263936449842i</v>
      </c>
      <c r="L467" t="str">
        <f t="shared" si="184"/>
        <v>0.467537449466141-0.32068790101073i</v>
      </c>
      <c r="M467" t="str">
        <f t="shared" si="185"/>
        <v>3.32565177835946-2.53332726550915i</v>
      </c>
      <c r="N467" t="str">
        <f t="shared" si="186"/>
        <v>-0.415360722235601i</v>
      </c>
      <c r="O467" t="str">
        <f t="shared" si="187"/>
        <v>0.914970821387015-0.403520006951788i</v>
      </c>
      <c r="P467" t="str">
        <f t="shared" si="188"/>
        <v>0.085029178612985+0.403520006951788i</v>
      </c>
      <c r="Q467" t="str">
        <f t="shared" si="189"/>
        <v>-0.085029178612985+0.011840715283813i</v>
      </c>
      <c r="R467" t="str">
        <f t="shared" si="190"/>
        <v>-0.332692160417655-4.79199407482252i</v>
      </c>
      <c r="S467" t="str">
        <f t="shared" si="191"/>
        <v>0.0449801397898199i</v>
      </c>
      <c r="T467" t="str">
        <f t="shared" si="192"/>
        <v>0.215544563357506-0.0149645398825633i</v>
      </c>
      <c r="U467" t="str">
        <f t="shared" si="193"/>
        <v>0.00005-0.00426734617899762i</v>
      </c>
      <c r="V467" t="str">
        <f t="shared" si="194"/>
        <v>0.00002-0.0477942772047734i</v>
      </c>
      <c r="W467" t="str">
        <f t="shared" si="195"/>
        <v>0.0000422735317727557-0.0039176013366219i</v>
      </c>
      <c r="X467" t="str">
        <f t="shared" si="196"/>
        <v>0.000158315900366227-0.00391164998932651i</v>
      </c>
      <c r="Y467" t="str">
        <f t="shared" si="197"/>
        <v>0.009+0.167384056583264i</v>
      </c>
      <c r="Z467" t="str">
        <f t="shared" si="198"/>
        <v>-0.285594579831259-0.0276215190074117i</v>
      </c>
      <c r="AA467" t="str">
        <f t="shared" si="199"/>
        <v>4.09965198352309-73.1772067304783i</v>
      </c>
      <c r="AB467" t="str">
        <f t="shared" si="200"/>
        <v>0.720436864457246-0.0500175278054113i</v>
      </c>
      <c r="AC467" t="str">
        <f t="shared" si="201"/>
        <v>3.26921137253514-1.99144323210267i</v>
      </c>
      <c r="AD467" t="str">
        <f t="shared" si="202"/>
        <v>0.167526701712482+0.0867494805930738i</v>
      </c>
      <c r="AE467" t="str">
        <f t="shared" si="203"/>
        <v>-0.0454485655590084-0.0294025234361592i</v>
      </c>
      <c r="AF467" t="str">
        <f t="shared" si="204"/>
        <v>-4.08450572971989-1.48245258660952i</v>
      </c>
      <c r="AG467" t="str">
        <f t="shared" si="205"/>
        <v>1.02546628677732-0.0430906461221414i</v>
      </c>
      <c r="AH467" t="str">
        <f t="shared" si="206"/>
        <v>0.130606921803221+0.188302685473185i</v>
      </c>
      <c r="AI467">
        <f t="shared" si="207"/>
        <v>-12.797077865953243</v>
      </c>
      <c r="AJ467">
        <f t="shared" si="208"/>
        <v>55.254786336000222</v>
      </c>
      <c r="AK467"/>
      <c r="AL467"/>
      <c r="AM467"/>
      <c r="AN467"/>
    </row>
    <row r="468" spans="1:40" x14ac:dyDescent="0.35">
      <c r="A468"/>
      <c r="B468">
        <f t="shared" si="209"/>
        <v>33400</v>
      </c>
      <c r="C468" s="237" t="str">
        <f t="shared" si="177"/>
        <v>-0.0000289086714115889+0.0309403088121917i</v>
      </c>
      <c r="D468" s="208" t="str">
        <f t="shared" si="178"/>
        <v>-2.51388283533328+0.237209034226803i</v>
      </c>
      <c r="E468" t="str">
        <f t="shared" si="179"/>
        <v>20500</v>
      </c>
      <c r="F468" t="str">
        <f t="shared" si="180"/>
        <v>0.327868852459016</v>
      </c>
      <c r="G468" t="str">
        <f t="shared" si="175"/>
        <v>0.327868852459016</v>
      </c>
      <c r="H468" t="str">
        <f t="shared" si="181"/>
        <v>1.5755830334233+1.72179035927074i</v>
      </c>
      <c r="I468" t="str">
        <f t="shared" si="182"/>
        <v>131.161493287374i</v>
      </c>
      <c r="J468" t="str">
        <f t="shared" si="176"/>
        <v>-22.2864373982116+28.6939375634922i</v>
      </c>
      <c r="K468" t="str">
        <f t="shared" si="183"/>
        <v>2.8511073758755-2.21444079981804i</v>
      </c>
      <c r="L468" t="str">
        <f t="shared" si="184"/>
        <v>0.466639411233121-0.321033105935785i</v>
      </c>
      <c r="M468" t="str">
        <f t="shared" si="185"/>
        <v>3.31774678710862-2.53547390575382i</v>
      </c>
      <c r="N468" t="str">
        <f t="shared" si="186"/>
        <v>-0.416608051731804i</v>
      </c>
      <c r="O468" t="str">
        <f t="shared" si="187"/>
        <v>0.914466787340717-0.40466096284513i</v>
      </c>
      <c r="P468" t="str">
        <f t="shared" si="188"/>
        <v>0.085533212659283+0.40466096284513i</v>
      </c>
      <c r="Q468" t="str">
        <f t="shared" si="189"/>
        <v>-0.085533212659283+0.011947088886674i</v>
      </c>
      <c r="R468" t="str">
        <f t="shared" si="190"/>
        <v>-0.332688290439899-4.77750813652177i</v>
      </c>
      <c r="S468" t="str">
        <f t="shared" si="191"/>
        <v>0.0451152152846842i</v>
      </c>
      <c r="T468" t="str">
        <f t="shared" si="192"/>
        <v>0.21553830810351-0.0150093038458896i</v>
      </c>
      <c r="U468" t="str">
        <f t="shared" si="193"/>
        <v>0.00005-0.00425456969343176i</v>
      </c>
      <c r="V468" t="str">
        <f t="shared" si="194"/>
        <v>0.00002-0.0476511805664358i</v>
      </c>
      <c r="W468" t="str">
        <f t="shared" si="195"/>
        <v>0.0000422735314684108-0.00390587221697779i</v>
      </c>
      <c r="X468" t="str">
        <f t="shared" si="196"/>
        <v>0.000157622614834634-0.00389995919546398i</v>
      </c>
      <c r="Y468" t="str">
        <f t="shared" si="197"/>
        <v>0.009+0.167886711407839i</v>
      </c>
      <c r="Z468" t="str">
        <f t="shared" si="198"/>
        <v>-0.283856592588756-0.0273858886104422i</v>
      </c>
      <c r="AA468" t="str">
        <f t="shared" si="199"/>
        <v>4.07374848715591-72.9491497778692i</v>
      </c>
      <c r="AB468" t="str">
        <f t="shared" si="200"/>
        <v>0.720415956875514-0.0501671470251083i</v>
      </c>
      <c r="AC468" t="str">
        <f t="shared" si="201"/>
        <v>3.26296023409724-1.99303775080749i</v>
      </c>
      <c r="AD468" t="str">
        <f t="shared" si="202"/>
        <v>0.167634952510314+0.0870178063206845i</v>
      </c>
      <c r="AE468" t="str">
        <f t="shared" si="203"/>
        <v>-0.0452012264673324-0.0292914101334021i</v>
      </c>
      <c r="AF468" t="str">
        <f t="shared" si="204"/>
        <v>-4.08946586875658-1.48458132504394i</v>
      </c>
      <c r="AG468" t="str">
        <f t="shared" si="205"/>
        <v>1.02545141498734-0.0429851057386115i</v>
      </c>
      <c r="AH468" t="str">
        <f t="shared" si="206"/>
        <v>0.129986685156446+0.187701345245323i</v>
      </c>
      <c r="AI468">
        <f t="shared" si="207"/>
        <v>-12.82926160347975</v>
      </c>
      <c r="AJ468">
        <f t="shared" si="208"/>
        <v>55.29667586591809</v>
      </c>
      <c r="AK468"/>
      <c r="AL468"/>
      <c r="AM468"/>
      <c r="AN468"/>
    </row>
    <row r="469" spans="1:40" x14ac:dyDescent="0.35">
      <c r="A469"/>
      <c r="B469">
        <f t="shared" si="209"/>
        <v>33500</v>
      </c>
      <c r="C469" s="237" t="str">
        <f t="shared" si="177"/>
        <v>-0.0000287363400737269+0.030847949841944i</v>
      </c>
      <c r="D469" s="208" t="str">
        <f t="shared" si="178"/>
        <v>-2.51388151412636+0.236500948788237i</v>
      </c>
      <c r="E469" t="str">
        <f t="shared" si="179"/>
        <v>20500</v>
      </c>
      <c r="F469" t="str">
        <f t="shared" si="180"/>
        <v>0.327868852459016</v>
      </c>
      <c r="G469" t="str">
        <f t="shared" si="175"/>
        <v>0.327868852459016</v>
      </c>
      <c r="H469" t="str">
        <f t="shared" si="181"/>
        <v>1.58053777401807+1.72318941980528i</v>
      </c>
      <c r="I469" t="str">
        <f t="shared" si="182"/>
        <v>131.554192369073i</v>
      </c>
      <c r="J469" t="str">
        <f t="shared" si="176"/>
        <v>-22.4260858852442+28.7798475561973i</v>
      </c>
      <c r="K469" t="str">
        <f t="shared" si="183"/>
        <v>2.84411368465766-2.21621527476772i</v>
      </c>
      <c r="L469" t="str">
        <f t="shared" si="184"/>
        <v>0.465742138974649-0.321375139872999i</v>
      </c>
      <c r="M469" t="str">
        <f t="shared" si="185"/>
        <v>3.30985582363231-2.53759041464072i</v>
      </c>
      <c r="N469" t="str">
        <f t="shared" si="186"/>
        <v>-0.417855381228007i</v>
      </c>
      <c r="O469" t="str">
        <f t="shared" si="187"/>
        <v>0.913961330538944-0.405801289154536i</v>
      </c>
      <c r="P469" t="str">
        <f t="shared" si="188"/>
        <v>0.086038669461056+0.405801289154536i</v>
      </c>
      <c r="Q469" t="str">
        <f t="shared" si="189"/>
        <v>-0.086038669461056+0.012054092073471i</v>
      </c>
      <c r="R469" t="str">
        <f t="shared" si="190"/>
        <v>-0.332684408697794-4.76310826533507i</v>
      </c>
      <c r="S469" t="str">
        <f t="shared" si="191"/>
        <v>0.0452502907795486i</v>
      </c>
      <c r="T469" t="str">
        <f t="shared" si="192"/>
        <v>0.215532034020883-0.0150540662313974i</v>
      </c>
      <c r="U469" t="str">
        <f t="shared" si="193"/>
        <v>0.00005-0.00424186948539167i</v>
      </c>
      <c r="V469" t="str">
        <f t="shared" si="194"/>
        <v>0.00002-0.0475089382363867i</v>
      </c>
      <c r="W469" t="str">
        <f t="shared" si="195"/>
        <v>0.0000422735311631531-0.00389421312260326i</v>
      </c>
      <c r="X469" t="str">
        <f t="shared" si="196"/>
        <v>0.0001569355213617-0.00388833801544449i</v>
      </c>
      <c r="Y469" t="str">
        <f t="shared" si="197"/>
        <v>0.009+0.168389366232413i</v>
      </c>
      <c r="Z469" t="str">
        <f t="shared" si="198"/>
        <v>-0.282134509749386-0.0271531054783145i</v>
      </c>
      <c r="AA469" t="str">
        <f t="shared" si="199"/>
        <v>4.04809365579465-72.722535518933i</v>
      </c>
      <c r="AB469" t="str">
        <f t="shared" si="200"/>
        <v>0.720394986360903-0.0503167609710995i</v>
      </c>
      <c r="AC469" t="str">
        <f t="shared" si="201"/>
        <v>3.25672021058612-1.99460863647117i</v>
      </c>
      <c r="AD469" t="str">
        <f t="shared" si="202"/>
        <v>0.167743512802631+0.0872859441388366i</v>
      </c>
      <c r="AE469" t="str">
        <f t="shared" si="203"/>
        <v>-0.0449561493002341-0.0291811343540558i</v>
      </c>
      <c r="AF469" t="str">
        <f t="shared" si="204"/>
        <v>-4.09441928814443-1.48668847101704i</v>
      </c>
      <c r="AG469" t="str">
        <f t="shared" si="205"/>
        <v>1.02543664177496-0.0428803186459683i</v>
      </c>
      <c r="AH469" t="str">
        <f t="shared" si="206"/>
        <v>0.12937220313148+0.187103816748021i</v>
      </c>
      <c r="AI469">
        <f t="shared" si="207"/>
        <v>-12.861315652021341</v>
      </c>
      <c r="AJ469">
        <f t="shared" si="208"/>
        <v>55.338231333866702</v>
      </c>
      <c r="AK469"/>
      <c r="AL469"/>
      <c r="AM469"/>
      <c r="AN469"/>
    </row>
    <row r="470" spans="1:40" x14ac:dyDescent="0.35">
      <c r="A470"/>
      <c r="B470">
        <f t="shared" si="209"/>
        <v>33600</v>
      </c>
      <c r="C470" s="237" t="str">
        <f t="shared" si="177"/>
        <v>-0.0000285655451159222+0.0307561406260445i</v>
      </c>
      <c r="D470" s="208" t="str">
        <f t="shared" si="178"/>
        <v>-2.51388020469835+0.235797078133008i</v>
      </c>
      <c r="E470" t="str">
        <f t="shared" si="179"/>
        <v>20500</v>
      </c>
      <c r="F470" t="str">
        <f t="shared" si="180"/>
        <v>0.327868852459016</v>
      </c>
      <c r="G470" t="str">
        <f t="shared" si="175"/>
        <v>0.327868852459016</v>
      </c>
      <c r="H470" t="str">
        <f t="shared" si="181"/>
        <v>1.5854857304461+1.72457122624567i</v>
      </c>
      <c r="I470" t="str">
        <f t="shared" si="182"/>
        <v>131.946891450771i</v>
      </c>
      <c r="J470" t="str">
        <f t="shared" si="176"/>
        <v>-22.5661518565429+28.8657575489024i</v>
      </c>
      <c r="K470" t="str">
        <f t="shared" si="183"/>
        <v>2.8371333138687-2.21796296492666i</v>
      </c>
      <c r="L470" t="str">
        <f t="shared" si="184"/>
        <v>0.46484564372454-0.32171401519197i</v>
      </c>
      <c r="M470" t="str">
        <f t="shared" si="185"/>
        <v>3.30197895759324-2.53967698011863i</v>
      </c>
      <c r="N470" t="str">
        <f t="shared" si="186"/>
        <v>-0.41910271072421i</v>
      </c>
      <c r="O470" t="str">
        <f t="shared" si="187"/>
        <v>0.913454451768101-0.406940984105849i</v>
      </c>
      <c r="P470" t="str">
        <f t="shared" si="188"/>
        <v>0.086545548231899+0.406940984105849i</v>
      </c>
      <c r="Q470" t="str">
        <f t="shared" si="189"/>
        <v>-0.086545548231899+0.012161726618361i</v>
      </c>
      <c r="R470" t="str">
        <f t="shared" si="190"/>
        <v>-0.33268051518977-4.74879369279171i</v>
      </c>
      <c r="S470" t="str">
        <f t="shared" si="191"/>
        <v>0.0453853662744128i</v>
      </c>
      <c r="T470" t="str">
        <f t="shared" si="192"/>
        <v>0.215525741108973-0.0150988270342481i</v>
      </c>
      <c r="U470" t="str">
        <f t="shared" si="193"/>
        <v>0.00005-0.004229244873828i</v>
      </c>
      <c r="V470" t="str">
        <f t="shared" si="194"/>
        <v>0.00002-0.0473675425868736i</v>
      </c>
      <c r="W470" t="str">
        <f t="shared" si="195"/>
        <v>0.0000422735308569828-0.00388262342827266i</v>
      </c>
      <c r="X470" t="str">
        <f t="shared" si="196"/>
        <v>0.000156254546448538-0.00387678582987705i</v>
      </c>
      <c r="Y470" t="str">
        <f t="shared" si="197"/>
        <v>0.009+0.168892021056987i</v>
      </c>
      <c r="Z470" t="str">
        <f t="shared" si="198"/>
        <v>-0.280428136835564-0.0269231259411937i</v>
      </c>
      <c r="AA470" t="str">
        <f t="shared" si="199"/>
        <v>4.02268427200525-72.4973500924363i</v>
      </c>
      <c r="AB470" t="str">
        <f t="shared" si="200"/>
        <v>0.720373952911234-0.0504663696272124i</v>
      </c>
      <c r="AC470" t="str">
        <f t="shared" si="201"/>
        <v>3.25049135689877-1.9961560358609i</v>
      </c>
      <c r="AD470" t="str">
        <f t="shared" si="202"/>
        <v>0.167852382432681+0.0875538943044415i</v>
      </c>
      <c r="AE470" t="str">
        <f t="shared" si="203"/>
        <v>-0.044713306346007-0.029071686284257i</v>
      </c>
      <c r="AF470" t="str">
        <f t="shared" si="204"/>
        <v>-4.09936593514445-1.48877414811266i</v>
      </c>
      <c r="AG470" t="str">
        <f t="shared" si="205"/>
        <v>1.02542196572756-0.0427762775593911i</v>
      </c>
      <c r="AH470" t="str">
        <f t="shared" si="206"/>
        <v>0.128763404866202+0.186510061744013i</v>
      </c>
      <c r="AI470">
        <f t="shared" si="207"/>
        <v>-12.893241040597774</v>
      </c>
      <c r="AJ470">
        <f t="shared" si="208"/>
        <v>55.379454701916899</v>
      </c>
      <c r="AK470"/>
      <c r="AL470"/>
      <c r="AM470"/>
      <c r="AN470"/>
    </row>
    <row r="471" spans="1:40" x14ac:dyDescent="0.35">
      <c r="A471"/>
      <c r="B471">
        <f t="shared" si="209"/>
        <v>33700</v>
      </c>
      <c r="C471" s="237" t="str">
        <f t="shared" si="177"/>
        <v>-0.0000283962683293195+0.0306648762705546i</v>
      </c>
      <c r="D471" s="208" t="str">
        <f t="shared" si="178"/>
        <v>-2.51387890690965+0.235097384740919i</v>
      </c>
      <c r="E471" t="str">
        <f t="shared" si="179"/>
        <v>20500</v>
      </c>
      <c r="F471" t="str">
        <f t="shared" si="180"/>
        <v>0.327868852459016</v>
      </c>
      <c r="G471" t="str">
        <f t="shared" si="175"/>
        <v>0.327868852459016</v>
      </c>
      <c r="H471" t="str">
        <f t="shared" si="181"/>
        <v>1.5904268508297+1.7259358641327i</v>
      </c>
      <c r="I471" t="str">
        <f t="shared" si="182"/>
        <v>132.33959053247i</v>
      </c>
      <c r="J471" t="str">
        <f t="shared" si="176"/>
        <v>-22.7066353121078+28.9516675416074i</v>
      </c>
      <c r="K471" t="str">
        <f t="shared" si="183"/>
        <v>2.83016632094317-2.21968404513872i</v>
      </c>
      <c r="L471" t="str">
        <f t="shared" si="184"/>
        <v>0.463949936405246-0.322049744275903i</v>
      </c>
      <c r="M471" t="str">
        <f t="shared" si="185"/>
        <v>3.29411625734842-2.54173378941462i</v>
      </c>
      <c r="N471" t="str">
        <f t="shared" si="186"/>
        <v>-0.420350040220413i</v>
      </c>
      <c r="O471" t="str">
        <f t="shared" si="187"/>
        <v>0.912946151816807-0.408080045925899i</v>
      </c>
      <c r="P471" t="str">
        <f t="shared" si="188"/>
        <v>0.087053848183193+0.408080045925899i</v>
      </c>
      <c r="Q471" t="str">
        <f t="shared" si="189"/>
        <v>-0.087053848183193+0.012269994294514i</v>
      </c>
      <c r="R471" t="str">
        <f t="shared" si="190"/>
        <v>-0.332676609914478-4.73456365954241i</v>
      </c>
      <c r="S471" t="str">
        <f t="shared" si="191"/>
        <v>0.0455204417692773i</v>
      </c>
      <c r="T471" t="str">
        <f t="shared" si="192"/>
        <v>0.215519429367137-0.0151435862496126i</v>
      </c>
      <c r="U471" t="str">
        <f t="shared" si="193"/>
        <v>0.00005-0.0042166951857751i</v>
      </c>
      <c r="V471" t="str">
        <f t="shared" si="194"/>
        <v>0.00002-0.0472269860806811i</v>
      </c>
      <c r="W471" t="str">
        <f t="shared" si="195"/>
        <v>0.0000422735305499001-0.00387110251618144i</v>
      </c>
      <c r="X471" t="str">
        <f t="shared" si="196"/>
        <v>0.000155579617683249-0.0038653020266906i</v>
      </c>
      <c r="Y471" t="str">
        <f t="shared" si="197"/>
        <v>0.009+0.169394675881562i</v>
      </c>
      <c r="Z471" t="str">
        <f t="shared" si="198"/>
        <v>-0.278737282347638-0.0266959071386556i</v>
      </c>
      <c r="AA471" t="str">
        <f t="shared" si="199"/>
        <v>3.99751717084831-72.2735798164635i</v>
      </c>
      <c r="AB471" t="str">
        <f t="shared" si="200"/>
        <v>0.720352856524359-0.0506159729773061i</v>
      </c>
      <c r="AC471" t="str">
        <f t="shared" si="201"/>
        <v>3.24427372690375-1.99768009519536i</v>
      </c>
      <c r="AD471" t="str">
        <f t="shared" si="202"/>
        <v>0.167961561243904+0.0878216570676038i</v>
      </c>
      <c r="AE471" t="str">
        <f t="shared" si="203"/>
        <v>-0.0444726703181526-0.028963056264121i</v>
      </c>
      <c r="AF471" t="str">
        <f t="shared" si="204"/>
        <v>-4.10430575773935-1.49083847939178i</v>
      </c>
      <c r="AG471" t="str">
        <f t="shared" si="205"/>
        <v>1.02540738545583-0.0426729752884236i</v>
      </c>
      <c r="AH471" t="str">
        <f t="shared" si="206"/>
        <v>0.128160220584918+0.185920042519879i</v>
      </c>
      <c r="AI471">
        <f t="shared" si="207"/>
        <v>-12.925038786937764</v>
      </c>
      <c r="AJ471">
        <f t="shared" si="208"/>
        <v>55.420347920988824</v>
      </c>
      <c r="AK471"/>
      <c r="AL471"/>
      <c r="AM471"/>
      <c r="AN471"/>
    </row>
    <row r="472" spans="1:40" x14ac:dyDescent="0.35">
      <c r="A472"/>
      <c r="B472">
        <f t="shared" si="209"/>
        <v>33800</v>
      </c>
      <c r="C472" s="237" t="str">
        <f t="shared" si="177"/>
        <v>-0.0000282284917740249+0.0305741519394518i</v>
      </c>
      <c r="D472" s="208" t="str">
        <f t="shared" si="178"/>
        <v>-2.51387762062272+0.234401831535797i</v>
      </c>
      <c r="E472" t="str">
        <f t="shared" si="179"/>
        <v>20500</v>
      </c>
      <c r="F472" t="str">
        <f t="shared" si="180"/>
        <v>0.327868852459016</v>
      </c>
      <c r="G472" t="str">
        <f t="shared" si="175"/>
        <v>0.327868852459016</v>
      </c>
      <c r="H472" t="str">
        <f t="shared" si="181"/>
        <v>1.59536108400633+1.72728341893022i</v>
      </c>
      <c r="I472" t="str">
        <f t="shared" si="182"/>
        <v>132.732289614169i</v>
      </c>
      <c r="J472" t="str">
        <f t="shared" si="176"/>
        <v>-22.8475362519388+29.0375775343125i</v>
      </c>
      <c r="K472" t="str">
        <f t="shared" si="183"/>
        <v>2.82321276213226-2.22137868951127i</v>
      </c>
      <c r="L472" t="str">
        <f t="shared" si="184"/>
        <v>0.463055027828303-0.322382339520774i</v>
      </c>
      <c r="M472" t="str">
        <f t="shared" si="185"/>
        <v>3.28626778996056-2.54376102903204i</v>
      </c>
      <c r="N472" t="str">
        <f t="shared" si="186"/>
        <v>-0.421597369716616i</v>
      </c>
      <c r="O472" t="str">
        <f t="shared" si="187"/>
        <v>0.912436431475889-0.409218472842497i</v>
      </c>
      <c r="P472" t="str">
        <f t="shared" si="188"/>
        <v>0.087563568524111+0.409218472842497i</v>
      </c>
      <c r="Q472" t="str">
        <f t="shared" si="189"/>
        <v>-0.087563568524111+0.012378896874119i</v>
      </c>
      <c r="R472" t="str">
        <f t="shared" si="190"/>
        <v>-0.332672692870397-4.72041741522402i</v>
      </c>
      <c r="S472" t="str">
        <f t="shared" si="191"/>
        <v>0.0456555172641415i</v>
      </c>
      <c r="T472" t="str">
        <f t="shared" si="192"/>
        <v>0.215513098794714-0.0151883438726529i</v>
      </c>
      <c r="U472" t="str">
        <f t="shared" si="193"/>
        <v>0.00005-0.00420421975623139i</v>
      </c>
      <c r="V472" t="str">
        <f t="shared" si="194"/>
        <v>0.00002-0.0470872612697915i</v>
      </c>
      <c r="W472" t="str">
        <f t="shared" si="195"/>
        <v>0.0000422735302419046-0.00385964977583635i</v>
      </c>
      <c r="X472" t="str">
        <f t="shared" si="196"/>
        <v>0.000154910663721696-0.00385388600102634i</v>
      </c>
      <c r="Y472" t="str">
        <f t="shared" si="197"/>
        <v>0.009+0.169897330706136i</v>
      </c>
      <c r="Z472" t="str">
        <f t="shared" si="198"/>
        <v>-0.277061757709084-0.0264714070021064i</v>
      </c>
      <c r="AA472" t="str">
        <f t="shared" si="199"/>
        <v>3.97258923884419-72.0512111854937i</v>
      </c>
      <c r="AB472" t="str">
        <f t="shared" si="200"/>
        <v>0.720331697198066-0.0507655710052101i</v>
      </c>
      <c r="AC472" t="str">
        <f t="shared" si="201"/>
        <v>3.23806737345002-1.99918096014233i</v>
      </c>
      <c r="AD472" t="str">
        <f t="shared" si="202"/>
        <v>0.168071049079926+0.0880892326717144i</v>
      </c>
      <c r="AE472" t="str">
        <f t="shared" si="203"/>
        <v>-0.0442342143475377-0.0288552347847354i</v>
      </c>
      <c r="AF472" t="str">
        <f t="shared" si="204"/>
        <v>-4.10923870462905-1.49288158739442i</v>
      </c>
      <c r="AG472" t="str">
        <f t="shared" si="205"/>
        <v>1.02539289959335-0.042570404735433i</v>
      </c>
      <c r="AH472" t="str">
        <f t="shared" si="206"/>
        <v>0.127562581578373+0.185333721876896i</v>
      </c>
      <c r="AI472">
        <f t="shared" si="207"/>
        <v>-12.956709897634102</v>
      </c>
      <c r="AJ472">
        <f t="shared" si="208"/>
        <v>55.460912930857376</v>
      </c>
      <c r="AK472"/>
      <c r="AL472"/>
      <c r="AM472"/>
      <c r="AN472"/>
    </row>
    <row r="473" spans="1:40" x14ac:dyDescent="0.35">
      <c r="A473"/>
      <c r="B473">
        <f t="shared" si="209"/>
        <v>33900</v>
      </c>
      <c r="C473" s="237" t="str">
        <f t="shared" si="177"/>
        <v>-0.0000280621977743538+0.0304839628537752i</v>
      </c>
      <c r="D473" s="208" t="str">
        <f t="shared" si="178"/>
        <v>-2.51387634570206+0.233710381878943i</v>
      </c>
      <c r="E473" t="str">
        <f t="shared" si="179"/>
        <v>20500</v>
      </c>
      <c r="F473" t="str">
        <f t="shared" si="180"/>
        <v>0.327868852459016</v>
      </c>
      <c r="G473" t="str">
        <f t="shared" si="175"/>
        <v>0.327868852459016</v>
      </c>
      <c r="H473" t="str">
        <f t="shared" si="181"/>
        <v>1.60028837952417+1.72861397602055i</v>
      </c>
      <c r="I473" t="str">
        <f t="shared" si="182"/>
        <v>133.124988695868i</v>
      </c>
      <c r="J473" t="str">
        <f t="shared" si="176"/>
        <v>-22.988854676036+29.1234875270175i</v>
      </c>
      <c r="K473" t="str">
        <f t="shared" si="183"/>
        <v>2.81627269251478-2.22304707141443i</v>
      </c>
      <c r="L473" t="str">
        <f t="shared" si="184"/>
        <v>0.462160928694775-0.322711813334499i</v>
      </c>
      <c r="M473" t="str">
        <f t="shared" si="185"/>
        <v>3.27843362120955-2.54575888474893i</v>
      </c>
      <c r="N473" t="str">
        <f t="shared" si="186"/>
        <v>-0.422844699212819i</v>
      </c>
      <c r="O473" t="str">
        <f t="shared" si="187"/>
        <v>0.911925291538386-0.410356263084444i</v>
      </c>
      <c r="P473" t="str">
        <f t="shared" si="188"/>
        <v>0.088074708461614+0.410356263084444i</v>
      </c>
      <c r="Q473" t="str">
        <f t="shared" si="189"/>
        <v>-0.088074708461614+0.012488436128375i</v>
      </c>
      <c r="R473" t="str">
        <f t="shared" si="190"/>
        <v>-0.332668764056087-4.7063542183273i</v>
      </c>
      <c r="S473" t="str">
        <f t="shared" si="191"/>
        <v>0.0457905927590058i</v>
      </c>
      <c r="T473" t="str">
        <f t="shared" si="192"/>
        <v>0.215506749391054-0.0152330998985341i</v>
      </c>
      <c r="U473" t="str">
        <f t="shared" si="193"/>
        <v>0.0000499999999999998-0.0041918179280419i</v>
      </c>
      <c r="V473" t="str">
        <f t="shared" si="194"/>
        <v>0.00002-0.0469483607940694i</v>
      </c>
      <c r="W473" t="str">
        <f t="shared" si="195"/>
        <v>0.0000422735299329966-0.0038482646039476i</v>
      </c>
      <c r="X473" t="str">
        <f t="shared" si="196"/>
        <v>0.000154247614268667-0.00384253715513184i</v>
      </c>
      <c r="Y473" t="str">
        <f t="shared" si="197"/>
        <v>0.009+0.17039998553071i</v>
      </c>
      <c r="Z473" t="str">
        <f t="shared" si="198"/>
        <v>-0.275401377212891-0.0262495842376418i</v>
      </c>
      <c r="AA473" t="str">
        <f t="shared" si="199"/>
        <v>3.94789741296225-71.8302308675392i</v>
      </c>
      <c r="AB473" t="str">
        <f t="shared" si="200"/>
        <v>0.720310474930185-0.0509151636947642i</v>
      </c>
      <c r="AC473" t="str">
        <f t="shared" si="201"/>
        <v>3.23187234837614-2.00065877581754i</v>
      </c>
      <c r="AD473" t="str">
        <f t="shared" si="202"/>
        <v>0.16818084578455+0.08835662135356i</v>
      </c>
      <c r="AE473" t="str">
        <f t="shared" si="203"/>
        <v>-0.0439979119747201-0.0287482124852277i</v>
      </c>
      <c r="AF473" t="str">
        <f t="shared" si="204"/>
        <v>-4.11416472522623-1.49490359414161i</v>
      </c>
      <c r="AG473" t="str">
        <f t="shared" si="205"/>
        <v>1.02537850679607-0.0424685588940996i</v>
      </c>
      <c r="AH473" t="str">
        <f t="shared" si="206"/>
        <v>0.126970420184194+0.184751063122142i</v>
      </c>
      <c r="AI473">
        <f t="shared" si="207"/>
        <v>-12.98825536829435</v>
      </c>
      <c r="AJ473">
        <f t="shared" si="208"/>
        <v>55.501151660167956</v>
      </c>
      <c r="AK473"/>
      <c r="AL473"/>
      <c r="AM473"/>
      <c r="AN473"/>
    </row>
    <row r="474" spans="1:40" x14ac:dyDescent="0.35">
      <c r="A474"/>
      <c r="B474">
        <f t="shared" si="209"/>
        <v>34000</v>
      </c>
      <c r="C474" s="237" t="str">
        <f t="shared" si="177"/>
        <v>-0.0000278973689141754+0.0303943042907874i</v>
      </c>
      <c r="D474" s="208" t="str">
        <f t="shared" si="178"/>
        <v>-2.51387508201413+0.233022999562704i</v>
      </c>
      <c r="E474" t="str">
        <f t="shared" si="179"/>
        <v>20500</v>
      </c>
      <c r="F474" t="str">
        <f t="shared" si="180"/>
        <v>0.327868852459016</v>
      </c>
      <c r="G474" t="str">
        <f t="shared" si="175"/>
        <v>0.327868852459016</v>
      </c>
      <c r="H474" t="str">
        <f t="shared" si="181"/>
        <v>1.6052086876376+1.72992762069976i</v>
      </c>
      <c r="I474" t="str">
        <f t="shared" si="182"/>
        <v>133.517687777566i</v>
      </c>
      <c r="J474" t="str">
        <f t="shared" si="176"/>
        <v>-23.1305905843994+29.2093975197226i</v>
      </c>
      <c r="K474" t="str">
        <f t="shared" si="183"/>
        <v>2.80934616600817-2.22468936348004i</v>
      </c>
      <c r="L474" t="str">
        <f t="shared" si="184"/>
        <v>0.461267649595711-0.323038178136114i</v>
      </c>
      <c r="M474" t="str">
        <f t="shared" si="185"/>
        <v>3.27061381560388-2.54772754161615i</v>
      </c>
      <c r="N474" t="str">
        <f t="shared" si="186"/>
        <v>-0.424092028709022i</v>
      </c>
      <c r="O474" t="str">
        <f t="shared" si="187"/>
        <v>0.911412732799546-0.411493414881531i</v>
      </c>
      <c r="P474" t="str">
        <f t="shared" si="188"/>
        <v>0.088587267200454+0.411493414881531i</v>
      </c>
      <c r="Q474" t="str">
        <f t="shared" si="189"/>
        <v>-0.088587267200454+0.012598613827491i</v>
      </c>
      <c r="R474" t="str">
        <f t="shared" si="190"/>
        <v>-0.332664823470068-4.69237333606664i</v>
      </c>
      <c r="S474" t="str">
        <f t="shared" si="191"/>
        <v>0.0459256682538702i</v>
      </c>
      <c r="T474" t="str">
        <f t="shared" si="192"/>
        <v>0.215500381155503-0.0152778543224186i</v>
      </c>
      <c r="U474" t="str">
        <f t="shared" si="193"/>
        <v>0.0000499999999999998-0.00417948905178296i</v>
      </c>
      <c r="V474" t="str">
        <f t="shared" si="194"/>
        <v>0.00002-0.0468102773799692i</v>
      </c>
      <c r="W474" t="str">
        <f t="shared" si="195"/>
        <v>0.000042273529623176-0.00383694640432295i</v>
      </c>
      <c r="X474" t="str">
        <f t="shared" si="196"/>
        <v>0.000153590400059432-0.00383125489825718i</v>
      </c>
      <c r="Y474" t="str">
        <f t="shared" si="197"/>
        <v>0.009+0.170902640355285i</v>
      </c>
      <c r="Z474" t="str">
        <f t="shared" si="198"/>
        <v>-0.273755957969093-0.0260303983093306i</v>
      </c>
      <c r="AA474" t="str">
        <f t="shared" si="199"/>
        <v>3.92343867963313-71.6106257013362i</v>
      </c>
      <c r="AB474" t="str">
        <f t="shared" si="200"/>
        <v>0.720289189718528-0.0510647510297993i</v>
      </c>
      <c r="AC474" t="str">
        <f t="shared" si="201"/>
        <v>3.22568870251915-2.00211368678271i</v>
      </c>
      <c r="AD474" t="str">
        <f t="shared" si="202"/>
        <v>0.168290951201745+0.0886238233434116i</v>
      </c>
      <c r="AE474" t="str">
        <f t="shared" si="203"/>
        <v>-0.0437637371424387-0.0286419801498968i</v>
      </c>
      <c r="AF474" t="str">
        <f t="shared" si="204"/>
        <v>-4.11908376965173-1.49690462113706i</v>
      </c>
      <c r="AG474" t="str">
        <f t="shared" si="205"/>
        <v>1.02536420574194-0.0423674308479347i</v>
      </c>
      <c r="AH474" t="str">
        <f t="shared" si="206"/>
        <v>0.126383669767738+0.184172030059718i</v>
      </c>
      <c r="AI474">
        <f t="shared" si="207"/>
        <v>-13.019676183691608</v>
      </c>
      <c r="AJ474">
        <f t="shared" si="208"/>
        <v>55.541066026446991</v>
      </c>
      <c r="AK474"/>
      <c r="AL474"/>
      <c r="AM474"/>
      <c r="AN474"/>
    </row>
    <row r="475" spans="1:40" x14ac:dyDescent="0.35">
      <c r="A475"/>
      <c r="B475">
        <f t="shared" si="209"/>
        <v>34100</v>
      </c>
      <c r="C475" s="237" t="str">
        <f t="shared" si="177"/>
        <v>-0.0000277339880323511+0.0303051715831488i</v>
      </c>
      <c r="D475" s="208" t="str">
        <f t="shared" si="178"/>
        <v>-2.51387382942737+0.232339648804141i</v>
      </c>
      <c r="E475" t="str">
        <f t="shared" si="179"/>
        <v>20500</v>
      </c>
      <c r="F475" t="str">
        <f t="shared" si="180"/>
        <v>0.327868852459016</v>
      </c>
      <c r="G475" t="str">
        <f t="shared" si="175"/>
        <v>0.327868852459016</v>
      </c>
      <c r="H475" t="str">
        <f t="shared" si="181"/>
        <v>1.6101219593028+1.73122443817324i</v>
      </c>
      <c r="I475" t="str">
        <f t="shared" si="182"/>
        <v>133.910386859265i</v>
      </c>
      <c r="J475" t="str">
        <f t="shared" si="176"/>
        <v>-23.272743977029+29.2953075124277i</v>
      </c>
      <c r="K475" t="str">
        <f t="shared" si="183"/>
        <v>2.80243323537941-2.22630573760095i</v>
      </c>
      <c r="L475" t="str">
        <f t="shared" si="184"/>
        <v>0.460375201012597-0.323361446354959i</v>
      </c>
      <c r="M475" t="str">
        <f t="shared" si="185"/>
        <v>3.26280843639201-2.54966718395591i</v>
      </c>
      <c r="N475" t="str">
        <f t="shared" si="186"/>
        <v>-0.425339358205225i</v>
      </c>
      <c r="O475" t="str">
        <f t="shared" si="187"/>
        <v>0.910898756056822-0.412629926464543i</v>
      </c>
      <c r="P475" t="str">
        <f t="shared" si="188"/>
        <v>0.089101243943178+0.412629926464543i</v>
      </c>
      <c r="Q475" t="str">
        <f t="shared" si="189"/>
        <v>-0.089101243943178+0.012709431740682i</v>
      </c>
      <c r="R475" t="str">
        <f t="shared" si="190"/>
        <v>-0.332660871110928-4.67847404425199i</v>
      </c>
      <c r="S475" t="str">
        <f t="shared" si="191"/>
        <v>0.0460607437487344i</v>
      </c>
      <c r="T475" t="str">
        <f t="shared" si="192"/>
        <v>0.215493994087396-0.0153226071394712i</v>
      </c>
      <c r="U475" t="str">
        <f t="shared" si="193"/>
        <v>0.0000499999999999998-0.0041672324856487i</v>
      </c>
      <c r="V475" t="str">
        <f t="shared" si="194"/>
        <v>0.00002-0.0466730038392655i</v>
      </c>
      <c r="W475" t="str">
        <f t="shared" si="195"/>
        <v>0.000042273529312443-0.00382569458776358i</v>
      </c>
      <c r="X475" t="str">
        <f t="shared" si="196"/>
        <v>0.000152938952841673-0.00382003864655265i</v>
      </c>
      <c r="Y475" t="str">
        <f t="shared" si="197"/>
        <v>0.009+0.171405295179859i</v>
      </c>
      <c r="Z475" t="str">
        <f t="shared" si="198"/>
        <v>-0.272125319853421-0.0258138094229142i</v>
      </c>
      <c r="AA475" t="str">
        <f t="shared" si="199"/>
        <v>3.89921007378434-71.3923826935966i</v>
      </c>
      <c r="AB475" t="str">
        <f t="shared" si="200"/>
        <v>0.720267841560874-0.051214332994154i</v>
      </c>
      <c r="AC475" t="str">
        <f t="shared" si="201"/>
        <v>3.2195164857233-2.00354583704403i</v>
      </c>
      <c r="AD475" t="str">
        <f t="shared" si="202"/>
        <v>0.168401365175646+0.0888908388651248i</v>
      </c>
      <c r="AE475" t="str">
        <f t="shared" si="203"/>
        <v>-0.0435316641882682-0.0285365287054137i</v>
      </c>
      <c r="AF475" t="str">
        <f t="shared" si="204"/>
        <v>-4.12399578873017-1.4988847893691i</v>
      </c>
      <c r="AG475" t="str">
        <f t="shared" si="205"/>
        <v>1.0253499951304-0.0422670137688331i</v>
      </c>
      <c r="AH475" t="str">
        <f t="shared" si="206"/>
        <v>0.125802264703382+0.183596586982233i</v>
      </c>
      <c r="AI475">
        <f t="shared" si="207"/>
        <v>-13.050973317909609</v>
      </c>
      <c r="AJ475">
        <f t="shared" si="208"/>
        <v>55.580657936118698</v>
      </c>
      <c r="AK475"/>
      <c r="AL475"/>
      <c r="AM475"/>
      <c r="AN475"/>
    </row>
    <row r="476" spans="1:40" x14ac:dyDescent="0.35">
      <c r="A476"/>
      <c r="B476">
        <f t="shared" si="209"/>
        <v>34200</v>
      </c>
      <c r="C476" s="237" t="str">
        <f t="shared" si="177"/>
        <v>-0.0000275720382182686+0.0302165601181086i</v>
      </c>
      <c r="D476" s="208" t="str">
        <f t="shared" si="178"/>
        <v>-2.51387258781213+0.231660294238833i</v>
      </c>
      <c r="E476" t="str">
        <f t="shared" si="179"/>
        <v>20500</v>
      </c>
      <c r="F476" t="str">
        <f t="shared" si="180"/>
        <v>0.327868852459016</v>
      </c>
      <c r="G476" t="str">
        <f t="shared" si="175"/>
        <v>0.327868852459016</v>
      </c>
      <c r="H476" t="str">
        <f t="shared" si="181"/>
        <v>1.61502814617317+1.73250451355114i</v>
      </c>
      <c r="I476" t="str">
        <f t="shared" si="182"/>
        <v>134.303085940964i</v>
      </c>
      <c r="J476" t="str">
        <f t="shared" si="176"/>
        <v>-23.4153148539247+29.3812175051327i</v>
      </c>
      <c r="K476" t="str">
        <f t="shared" si="183"/>
        <v>2.79553395225581-2.22789636493011i</v>
      </c>
      <c r="L476" t="str">
        <f t="shared" si="184"/>
        <v>0.459483593317819-0.32368163042988i</v>
      </c>
      <c r="M476" t="str">
        <f t="shared" si="185"/>
        <v>3.25501754557363-2.55157799535999i</v>
      </c>
      <c r="N476" t="str">
        <f t="shared" si="186"/>
        <v>-0.426586687701428i</v>
      </c>
      <c r="O476" t="str">
        <f t="shared" si="187"/>
        <v>0.910383362109876-0.41376579606526i</v>
      </c>
      <c r="P476" t="str">
        <f t="shared" si="188"/>
        <v>0.089616637890124+0.41376579606526i</v>
      </c>
      <c r="Q476" t="str">
        <f t="shared" si="189"/>
        <v>-0.089616637890124+0.012820891636168i</v>
      </c>
      <c r="R476" t="str">
        <f t="shared" si="190"/>
        <v>-0.332656906977151-4.66465562716346i</v>
      </c>
      <c r="S476" t="str">
        <f t="shared" si="191"/>
        <v>0.0461958192435989i</v>
      </c>
      <c r="T476" t="str">
        <f t="shared" si="192"/>
        <v>0.21548758818608-0.0153673583448512i</v>
      </c>
      <c r="U476" t="str">
        <f t="shared" si="193"/>
        <v>0.0000499999999999998-0.00415504759533979i</v>
      </c>
      <c r="V476" t="str">
        <f t="shared" si="194"/>
        <v>0.00002-0.0465365330678056i</v>
      </c>
      <c r="W476" t="str">
        <f t="shared" si="195"/>
        <v>0.0000422735290007974-0.0038145085719619i</v>
      </c>
      <c r="X476" t="str">
        <f t="shared" si="196"/>
        <v>0.000152293205357776-0.00380888782296846i</v>
      </c>
      <c r="Y476" t="str">
        <f t="shared" si="197"/>
        <v>0.009+0.171907950004433i</v>
      </c>
      <c r="Z476" t="str">
        <f t="shared" si="198"/>
        <v>-0.27050928545704-0.0255997785099034i</v>
      </c>
      <c r="AA476" t="str">
        <f t="shared" si="199"/>
        <v>3.87520867789688-71.1754890163045i</v>
      </c>
      <c r="AB476" t="str">
        <f t="shared" si="200"/>
        <v>0.720246430455039-0.0513639095716489i</v>
      </c>
      <c r="AC476" t="str">
        <f t="shared" si="201"/>
        <v>3.21335574684925-2.00495537005063i</v>
      </c>
      <c r="AD476" t="str">
        <f t="shared" si="202"/>
        <v>0.168512087550543+0.0891576681362364i</v>
      </c>
      <c r="AE476" t="str">
        <f t="shared" si="203"/>
        <v>-0.0433016678374245-0.0284318492180846i</v>
      </c>
      <c r="AF476" t="str">
        <f t="shared" si="204"/>
        <v>-4.1289007339853-1.50084421931231i</v>
      </c>
      <c r="AG476" t="str">
        <f t="shared" si="205"/>
        <v>1.02533587368203-0.0421673009156463i</v>
      </c>
      <c r="AH476" t="str">
        <f t="shared" si="206"/>
        <v>0.125226140356164+0.18302469866239i</v>
      </c>
      <c r="AI476">
        <f t="shared" si="207"/>
        <v>-13.082147734488993</v>
      </c>
      <c r="AJ476">
        <f t="shared" si="208"/>
        <v>55.619929284522456</v>
      </c>
      <c r="AK476"/>
      <c r="AL476"/>
      <c r="AM476"/>
      <c r="AN476"/>
    </row>
    <row r="477" spans="1:40" x14ac:dyDescent="0.35">
      <c r="A477"/>
      <c r="B477">
        <f t="shared" si="209"/>
        <v>34300</v>
      </c>
      <c r="C477" s="237" t="str">
        <f t="shared" si="177"/>
        <v>-0.0000274115028074663+0.0301284653367091i</v>
      </c>
      <c r="D477" s="208" t="str">
        <f t="shared" si="178"/>
        <v>-2.51387135704064+0.23098490091477i</v>
      </c>
      <c r="E477" t="str">
        <f t="shared" si="179"/>
        <v>20500</v>
      </c>
      <c r="F477" t="str">
        <f t="shared" si="180"/>
        <v>0.327868852459016</v>
      </c>
      <c r="G477" t="str">
        <f t="shared" si="175"/>
        <v>0.327868852459016</v>
      </c>
      <c r="H477" t="str">
        <f t="shared" si="181"/>
        <v>1.61992720059491+1.73376793184401i</v>
      </c>
      <c r="I477" t="str">
        <f t="shared" si="182"/>
        <v>134.695785022662i</v>
      </c>
      <c r="J477" t="str">
        <f t="shared" si="176"/>
        <v>-23.5583032150866+29.4671274978378i</v>
      </c>
      <c r="K477" t="str">
        <f t="shared" si="183"/>
        <v>2.78864836713581-2.22946141587985i</v>
      </c>
      <c r="L477" t="str">
        <f t="shared" si="184"/>
        <v>0.458592836775124-0.323998742808429i</v>
      </c>
      <c r="M477" t="str">
        <f t="shared" si="185"/>
        <v>3.24724120391093-2.55346015868828i</v>
      </c>
      <c r="N477" t="str">
        <f t="shared" si="186"/>
        <v>-0.427834017197631i</v>
      </c>
      <c r="O477" t="str">
        <f t="shared" si="187"/>
        <v>0.909866551760574-0.41490102191646i</v>
      </c>
      <c r="P477" t="str">
        <f t="shared" si="188"/>
        <v>0.090133448239426+0.41490102191646i</v>
      </c>
      <c r="Q477" t="str">
        <f t="shared" si="189"/>
        <v>-0.090133448239426+0.012932995281171i</v>
      </c>
      <c r="R477" t="str">
        <f t="shared" si="190"/>
        <v>-0.332652931067194-4.65091737742762i</v>
      </c>
      <c r="S477" t="str">
        <f t="shared" si="191"/>
        <v>0.0463308947384631i</v>
      </c>
      <c r="T477" t="str">
        <f t="shared" si="192"/>
        <v>0.215481163450888-0.0154121079337154i</v>
      </c>
      <c r="U477" t="str">
        <f t="shared" si="193"/>
        <v>0.0000500000000000002-0.00414293375395396i</v>
      </c>
      <c r="V477" t="str">
        <f t="shared" si="194"/>
        <v>0.00002-0.0464008580442843i</v>
      </c>
      <c r="W477" t="str">
        <f t="shared" si="195"/>
        <v>0.0000422735286882393-0.00380338778140109i</v>
      </c>
      <c r="X477" t="str">
        <f t="shared" si="196"/>
        <v>0.000151653091327507-0.00379780185715619i</v>
      </c>
      <c r="Y477" t="str">
        <f t="shared" si="197"/>
        <v>0.009+0.172410604829008i</v>
      </c>
      <c r="Z477" t="str">
        <f t="shared" si="198"/>
        <v>-0.268907680037374-0.025388267212072i</v>
      </c>
      <c r="AA477" t="str">
        <f t="shared" si="199"/>
        <v>3.85143162108443-70.9599320040736i</v>
      </c>
      <c r="AB477" t="str">
        <f t="shared" si="200"/>
        <v>0.720224956398795-0.051513480746096i</v>
      </c>
      <c r="AC477" t="str">
        <f t="shared" si="201"/>
        <v>3.20720653378261-2.00634242869292i</v>
      </c>
      <c r="AD477" t="str">
        <f t="shared" si="202"/>
        <v>0.168623118170874+0.0894243113680526i</v>
      </c>
      <c r="AE477" t="str">
        <f t="shared" si="203"/>
        <v>-0.04307372319573-0.0283279328911777i</v>
      </c>
      <c r="AF477" t="str">
        <f t="shared" si="204"/>
        <v>-4.13379855763555-1.50278303092924i</v>
      </c>
      <c r="AG477" t="str">
        <f t="shared" si="205"/>
        <v>1.02532184013808-0.042068285632789i</v>
      </c>
      <c r="AH477" t="str">
        <f t="shared" si="206"/>
        <v>0.124655233063863+0.182456330344813i</v>
      </c>
      <c r="AI477">
        <f t="shared" si="207"/>
        <v>-13.11320038656801</v>
      </c>
      <c r="AJ477">
        <f t="shared" si="208"/>
        <v>55.658881955930909</v>
      </c>
      <c r="AK477"/>
      <c r="AL477"/>
      <c r="AM477"/>
      <c r="AN477"/>
    </row>
    <row r="478" spans="1:40" x14ac:dyDescent="0.35">
      <c r="A478"/>
      <c r="B478">
        <f t="shared" si="209"/>
        <v>34400</v>
      </c>
      <c r="C478" s="237" t="str">
        <f t="shared" si="177"/>
        <v>-0.0000272523653773449+0.0300408827330029i</v>
      </c>
      <c r="D478" s="208" t="str">
        <f t="shared" si="178"/>
        <v>-2.51387013698701+0.230313434286356i</v>
      </c>
      <c r="E478" t="str">
        <f t="shared" si="179"/>
        <v>20500</v>
      </c>
      <c r="F478" t="str">
        <f t="shared" si="180"/>
        <v>0.327868852459016</v>
      </c>
      <c r="G478" t="str">
        <f t="shared" si="175"/>
        <v>0.327868852459016</v>
      </c>
      <c r="H478" t="str">
        <f t="shared" si="181"/>
        <v>1.6248190756025+1.73501477795845i</v>
      </c>
      <c r="I478" t="str">
        <f t="shared" si="182"/>
        <v>135.088484104361i</v>
      </c>
      <c r="J478" t="str">
        <f t="shared" si="176"/>
        <v>-23.7017090605146+29.5530374905428i</v>
      </c>
      <c r="K478" t="str">
        <f t="shared" si="183"/>
        <v>2.7817765293999-2.23100106012126i</v>
      </c>
      <c r="L478" t="str">
        <f t="shared" si="184"/>
        <v>0.457702941540092-0.324312795946075i</v>
      </c>
      <c r="M478" t="str">
        <f t="shared" si="185"/>
        <v>3.23947947093999-2.55531385606734i</v>
      </c>
      <c r="N478" t="str">
        <f t="shared" si="186"/>
        <v>-0.429081346693834i</v>
      </c>
      <c r="O478" t="str">
        <f t="shared" si="187"/>
        <v>0.909348325812984-0.416035602251926i</v>
      </c>
      <c r="P478" t="str">
        <f t="shared" si="188"/>
        <v>0.090651674187016+0.416035602251926i</v>
      </c>
      <c r="Q478" t="str">
        <f t="shared" si="189"/>
        <v>-0.090651674187016+0.013045744441908i</v>
      </c>
      <c r="R478" t="str">
        <f t="shared" si="190"/>
        <v>-0.332648943379704-4.63725859589627i</v>
      </c>
      <c r="S478" t="str">
        <f t="shared" si="191"/>
        <v>0.0464659702333274i</v>
      </c>
      <c r="T478" t="str">
        <f t="shared" si="192"/>
        <v>0.215474719881158-0.0154568559012291i</v>
      </c>
      <c r="U478" t="str">
        <f t="shared" si="193"/>
        <v>0.0000500000000000002-0.00413089034187851i</v>
      </c>
      <c r="V478" t="str">
        <f t="shared" si="194"/>
        <v>0.00002-0.0462659718290393i</v>
      </c>
      <c r="W478" t="str">
        <f t="shared" si="195"/>
        <v>0.0000422735283747686-0.00379233164725636i</v>
      </c>
      <c r="X478" t="str">
        <f t="shared" si="196"/>
        <v>0.000151018545431003-0.00378678018537169i</v>
      </c>
      <c r="Y478" t="str">
        <f t="shared" si="197"/>
        <v>0.009+0.172913259653582i</v>
      </c>
      <c r="Z478" t="str">
        <f t="shared" si="198"/>
        <v>-0.267320331469939-0.0251792378663251i</v>
      </c>
      <c r="AA478" t="str">
        <f t="shared" si="199"/>
        <v>3.82787607819276-70.7456991515504i</v>
      </c>
      <c r="AB478" t="str">
        <f t="shared" si="200"/>
        <v>0.720203419389928-0.0516630465013359i</v>
      </c>
      <c r="AC478" t="str">
        <f t="shared" si="201"/>
        <v>3.20106889344294-2.00770715530146i</v>
      </c>
      <c r="AD478" t="str">
        <f t="shared" si="202"/>
        <v>0.16873445688122+0.0896907687657404i</v>
      </c>
      <c r="AE478" t="str">
        <f t="shared" si="203"/>
        <v>-0.0428478057427217-0.0282247710623088i</v>
      </c>
      <c r="AF478" t="str">
        <f t="shared" si="204"/>
        <v>-4.13868921258951-1.50470134367209i</v>
      </c>
      <c r="AG478" t="str">
        <f t="shared" si="205"/>
        <v>1.0253078932601-0.0419699613488699i</v>
      </c>
      <c r="AH478" t="str">
        <f t="shared" si="206"/>
        <v>0.124089480119423+0.181891447737995i</v>
      </c>
      <c r="AI478">
        <f t="shared" si="207"/>
        <v>-13.14413221702333</v>
      </c>
      <c r="AJ478">
        <f t="shared" si="208"/>
        <v>55.697517823570017</v>
      </c>
      <c r="AK478"/>
      <c r="AL478"/>
      <c r="AM478"/>
      <c r="AN478"/>
    </row>
    <row r="479" spans="1:40" x14ac:dyDescent="0.35">
      <c r="A479"/>
      <c r="B479">
        <f t="shared" si="209"/>
        <v>34500</v>
      </c>
      <c r="C479" s="237" t="str">
        <f t="shared" si="177"/>
        <v>-0.0000270946097429681+0.0299538078532856i</v>
      </c>
      <c r="D479" s="208" t="str">
        <f t="shared" si="178"/>
        <v>-2.51386892752715+0.229645860208523i</v>
      </c>
      <c r="E479" t="str">
        <f t="shared" si="179"/>
        <v>20500</v>
      </c>
      <c r="F479" t="str">
        <f t="shared" si="180"/>
        <v>0.327868852459016</v>
      </c>
      <c r="G479" t="str">
        <f t="shared" si="175"/>
        <v>0.327868852459016</v>
      </c>
      <c r="H479" t="str">
        <f t="shared" si="181"/>
        <v>1.62970372491416+1.73624513669285i</v>
      </c>
      <c r="I479" t="str">
        <f t="shared" si="182"/>
        <v>135.48118318606i</v>
      </c>
      <c r="J479" t="str">
        <f t="shared" si="176"/>
        <v>-23.8455323902088+29.638947483248i</v>
      </c>
      <c r="K479" t="str">
        <f t="shared" si="183"/>
        <v>2.77491848732108-2.23251546658339i</v>
      </c>
      <c r="L479" t="str">
        <f t="shared" si="184"/>
        <v>0.456813917660607-0.324623802305431i</v>
      </c>
      <c r="M479" t="str">
        <f t="shared" si="185"/>
        <v>3.23173240498169-2.55713926888882i</v>
      </c>
      <c r="N479" t="str">
        <f t="shared" si="186"/>
        <v>-0.430328676190037i</v>
      </c>
      <c r="O479" t="str">
        <f t="shared" si="187"/>
        <v>0.908828685073379-0.417169535306442i</v>
      </c>
      <c r="P479" t="str">
        <f t="shared" si="188"/>
        <v>0.091171314926621+0.417169535306442i</v>
      </c>
      <c r="Q479" t="str">
        <f t="shared" si="189"/>
        <v>-0.091171314926621+0.013159140883595i</v>
      </c>
      <c r="R479" t="str">
        <f t="shared" si="190"/>
        <v>-0.33264494391312-4.62367859152729i</v>
      </c>
      <c r="S479" t="str">
        <f t="shared" si="191"/>
        <v>0.0466010457281918i</v>
      </c>
      <c r="T479" t="str">
        <f t="shared" si="192"/>
        <v>0.215468257476225-0.0155016022425471i</v>
      </c>
      <c r="U479" t="str">
        <f t="shared" si="193"/>
        <v>0.0000500000000000002-0.00411891674668467i</v>
      </c>
      <c r="V479" t="str">
        <f t="shared" si="194"/>
        <v>0.00002-0.0461318675628682i</v>
      </c>
      <c r="W479" t="str">
        <f t="shared" si="195"/>
        <v>0.0000422735280603852-0.003781339607298i</v>
      </c>
      <c r="X479" t="str">
        <f t="shared" si="196"/>
        <v>0.000150389503292141-0.00377582225038003i</v>
      </c>
      <c r="Y479" t="str">
        <f t="shared" si="197"/>
        <v>0.009+0.173415914478157i</v>
      </c>
      <c r="Z479" t="str">
        <f t="shared" si="198"/>
        <v>-0.265747070201221-0.024972653489939i</v>
      </c>
      <c r="AA479" t="str">
        <f t="shared" si="199"/>
        <v>3.80453926891955-70.532778110867i</v>
      </c>
      <c r="AB479" t="str">
        <f t="shared" si="200"/>
        <v>0.720181819426216-0.0518126068211738i</v>
      </c>
      <c r="AC479" t="str">
        <f t="shared" si="201"/>
        <v>3.19494287179245-2.00904969164514i</v>
      </c>
      <c r="AD479" t="str">
        <f t="shared" si="202"/>
        <v>0.1688461035263+0.0899570405284209i</v>
      </c>
      <c r="AE479" t="str">
        <f t="shared" si="203"/>
        <v>-0.0426238913249096-0.028122355200889i</v>
      </c>
      <c r="AF479" t="str">
        <f t="shared" si="204"/>
        <v>-4.14357265244131-1.50659927648433i</v>
      </c>
      <c r="AG479" t="str">
        <f t="shared" si="205"/>
        <v>1.02529403182954-0.0418723215753498i</v>
      </c>
      <c r="AH479" t="str">
        <f t="shared" si="206"/>
        <v>0.123528819753757+0.181330017006441i</v>
      </c>
      <c r="AI479">
        <f t="shared" si="207"/>
        <v>-13.174944158607449</v>
      </c>
      <c r="AJ479">
        <f t="shared" si="208"/>
        <v>55.73583874964298</v>
      </c>
      <c r="AK479"/>
      <c r="AL479"/>
      <c r="AM479"/>
      <c r="AN479"/>
    </row>
    <row r="480" spans="1:40" x14ac:dyDescent="0.35">
      <c r="A480"/>
      <c r="B480">
        <f t="shared" si="209"/>
        <v>34600</v>
      </c>
      <c r="C480" s="237" t="str">
        <f t="shared" si="177"/>
        <v>-0.0000269382199529477+0.0298672362953407i</v>
      </c>
      <c r="D480" s="208" t="str">
        <f t="shared" si="178"/>
        <v>-2.51386772853876+0.228982144930945i</v>
      </c>
      <c r="E480" t="str">
        <f t="shared" si="179"/>
        <v>20500</v>
      </c>
      <c r="F480" t="str">
        <f t="shared" si="180"/>
        <v>0.327868852459016</v>
      </c>
      <c r="G480" t="str">
        <f t="shared" si="175"/>
        <v>0.327868852459016</v>
      </c>
      <c r="H480" t="str">
        <f t="shared" si="181"/>
        <v>1.63458110292737+1.73745909273315i</v>
      </c>
      <c r="I480" t="str">
        <f t="shared" si="182"/>
        <v>135.873882267759i</v>
      </c>
      <c r="J480" t="str">
        <f t="shared" si="176"/>
        <v>-23.9897732041692+29.724857475953i</v>
      </c>
      <c r="K480" t="str">
        <f t="shared" si="183"/>
        <v>2.76807428807574-2.23400480345281i</v>
      </c>
      <c r="L480" t="str">
        <f t="shared" si="184"/>
        <v>0.455925775077329-0.32493177435548i</v>
      </c>
      <c r="M480" t="str">
        <f t="shared" si="185"/>
        <v>3.22400006315307-2.55893657780829i</v>
      </c>
      <c r="N480" t="str">
        <f t="shared" si="186"/>
        <v>-0.43157600568624i</v>
      </c>
      <c r="O480" t="str">
        <f t="shared" si="187"/>
        <v>0.908307630350232-0.4183028193158i</v>
      </c>
      <c r="P480" t="str">
        <f t="shared" si="188"/>
        <v>0.091692369649768+0.4183028193158i</v>
      </c>
      <c r="Q480" t="str">
        <f t="shared" si="189"/>
        <v>-0.091692369649768+0.01327318637044i</v>
      </c>
      <c r="R480" t="str">
        <f t="shared" si="190"/>
        <v>-0.332640932665942-4.61017668126741i</v>
      </c>
      <c r="S480" t="str">
        <f t="shared" si="191"/>
        <v>0.046736121223056i</v>
      </c>
      <c r="T480" t="str">
        <f t="shared" si="192"/>
        <v>0.21546177623542-0.0155463469528259i</v>
      </c>
      <c r="U480" t="str">
        <f t="shared" si="193"/>
        <v>0.0000500000000000002-0.00410701236302373i</v>
      </c>
      <c r="V480" t="str">
        <f t="shared" si="194"/>
        <v>0.00002-0.0459985384658656i</v>
      </c>
      <c r="W480" t="str">
        <f t="shared" si="195"/>
        <v>0.0000422735277450893-0.0037704111057961i</v>
      </c>
      <c r="X480" t="str">
        <f t="shared" si="196"/>
        <v>0.000149765901462218-0.00376492750136179i</v>
      </c>
      <c r="Y480" t="str">
        <f t="shared" si="197"/>
        <v>0.009+0.173918569302731i</v>
      </c>
      <c r="Z480" t="str">
        <f t="shared" si="198"/>
        <v>-0.264187729202537-0.0247684777661621i</v>
      </c>
      <c r="AA480" t="str">
        <f t="shared" si="199"/>
        <v>3.78141845695471-70.321156689149i</v>
      </c>
      <c r="AB480" t="str">
        <f t="shared" si="200"/>
        <v>0.720160156505424-0.0519621616894209i</v>
      </c>
      <c r="AC480" t="str">
        <f t="shared" si="201"/>
        <v>3.18882851384476-2.01037017893014i</v>
      </c>
      <c r="AD480" t="str">
        <f t="shared" si="202"/>
        <v>0.168958057950958+0.0902231268492547i</v>
      </c>
      <c r="AE480" t="str">
        <f t="shared" si="203"/>
        <v>-0.0424019561491749-0.0280206769056293i</v>
      </c>
      <c r="AF480" t="str">
        <f t="shared" si="204"/>
        <v>-4.14844883146613-1.5084769478022i</v>
      </c>
      <c r="AG480" t="str">
        <f t="shared" si="205"/>
        <v>1.02528025464736-0.0417753599052251i</v>
      </c>
      <c r="AH480" t="str">
        <f t="shared" si="206"/>
        <v>0.12297319111892+0.180772004762963i</v>
      </c>
      <c r="AI480">
        <f t="shared" si="207"/>
        <v>-13.2056371340841</v>
      </c>
      <c r="AJ480">
        <f t="shared" si="208"/>
        <v>55.773846585352473</v>
      </c>
      <c r="AK480"/>
      <c r="AL480"/>
      <c r="AM480"/>
      <c r="AN480"/>
    </row>
    <row r="481" spans="1:40" x14ac:dyDescent="0.35">
      <c r="A481"/>
      <c r="B481">
        <f t="shared" si="209"/>
        <v>34700</v>
      </c>
      <c r="C481" s="237" t="str">
        <f t="shared" si="177"/>
        <v>-0.0000267831802854097+0.0297811637076971i</v>
      </c>
      <c r="D481" s="208" t="str">
        <f t="shared" si="178"/>
        <v>-2.51386653990131+0.228322255092345i</v>
      </c>
      <c r="E481" t="str">
        <f t="shared" si="179"/>
        <v>20500</v>
      </c>
      <c r="F481" t="str">
        <f t="shared" si="180"/>
        <v>0.327868852459016</v>
      </c>
      <c r="G481" t="str">
        <f t="shared" si="175"/>
        <v>0.327868852459016</v>
      </c>
      <c r="H481" t="str">
        <f t="shared" si="181"/>
        <v>1.63945116471432+1.73865673064875i</v>
      </c>
      <c r="I481" t="str">
        <f t="shared" si="182"/>
        <v>136.266581349457i</v>
      </c>
      <c r="J481" t="str">
        <f t="shared" si="176"/>
        <v>-24.1344315023958+29.8107674686581i</v>
      </c>
      <c r="K481" t="str">
        <f t="shared" si="183"/>
        <v>2.76124397775413-2.23546923817288i</v>
      </c>
      <c r="L481" t="str">
        <f t="shared" si="184"/>
        <v>0.455038523624177-0.325236724570813i</v>
      </c>
      <c r="M481" t="str">
        <f t="shared" si="185"/>
        <v>3.21628250137831-2.56070596274369i</v>
      </c>
      <c r="N481" t="str">
        <f t="shared" si="186"/>
        <v>-0.432823335182444i</v>
      </c>
      <c r="O481" t="str">
        <f t="shared" si="187"/>
        <v>0.907785162454215-0.419435452516803i</v>
      </c>
      <c r="P481" t="str">
        <f t="shared" si="188"/>
        <v>0.092214837545785+0.419435452516803i</v>
      </c>
      <c r="Q481" t="str">
        <f t="shared" si="189"/>
        <v>-0.092214837545785+0.013387882665641i</v>
      </c>
      <c r="R481" t="str">
        <f t="shared" si="190"/>
        <v>-0.332636909636685-4.59675218993709i</v>
      </c>
      <c r="S481" t="str">
        <f t="shared" si="191"/>
        <v>0.0468711967179205i</v>
      </c>
      <c r="T481" t="str">
        <f t="shared" si="192"/>
        <v>0.215455276158073-0.0155910900272222i</v>
      </c>
      <c r="U481" t="str">
        <f t="shared" si="193"/>
        <v>0.0000500000000000002-0.0040951765925251i</v>
      </c>
      <c r="V481" t="str">
        <f t="shared" si="194"/>
        <v>0.00002-0.045865977836281i</v>
      </c>
      <c r="W481" t="str">
        <f t="shared" si="195"/>
        <v>0.0000422735274288808-0.00375954559342678i</v>
      </c>
      <c r="X481" t="str">
        <f t="shared" si="196"/>
        <v>0.000149147677403972-0.00375409539382106i</v>
      </c>
      <c r="Y481" t="str">
        <f t="shared" si="197"/>
        <v>0.009+0.174421224127305i</v>
      </c>
      <c r="Z481" t="str">
        <f t="shared" si="198"/>
        <v>-0.26264214392484-0.0245666750301602i</v>
      </c>
      <c r="AA481" t="str">
        <f t="shared" si="199"/>
        <v>3.75851094913903-70.110822846061i</v>
      </c>
      <c r="AB481" t="str">
        <f t="shared" si="200"/>
        <v>0.72013843062531-0.0521117110898889i</v>
      </c>
      <c r="AC481" t="str">
        <f t="shared" si="201"/>
        <v>3.18272586367357-2.01166875779841i</v>
      </c>
      <c r="AD481" t="str">
        <f t="shared" si="202"/>
        <v>0.169070320000167+0.0904890279155265i</v>
      </c>
      <c r="AE481" t="str">
        <f t="shared" si="203"/>
        <v>-0.0421819767763069-0.0279197279020979i</v>
      </c>
      <c r="AF481" t="str">
        <f t="shared" si="204"/>
        <v>-4.15331770461563-1.5103344755564i</v>
      </c>
      <c r="AG481" t="str">
        <f t="shared" si="205"/>
        <v>1.02526656053363-0.0416790700117372i</v>
      </c>
      <c r="AH481" t="str">
        <f t="shared" si="206"/>
        <v>0.122422534271632+0.180217378061138i</v>
      </c>
      <c r="AI481">
        <f t="shared" si="207"/>
        <v>-13.236212056361358</v>
      </c>
      <c r="AJ481">
        <f t="shared" si="208"/>
        <v>55.811543170925653</v>
      </c>
      <c r="AK481"/>
      <c r="AL481"/>
      <c r="AM481"/>
      <c r="AN481"/>
    </row>
    <row r="482" spans="1:40" x14ac:dyDescent="0.35">
      <c r="A482"/>
      <c r="B482">
        <f t="shared" si="209"/>
        <v>34800</v>
      </c>
      <c r="C482" s="237" t="str">
        <f t="shared" si="177"/>
        <v>-0.0000266294752440441+0.0296955857889005i</v>
      </c>
      <c r="D482" s="208" t="str">
        <f t="shared" si="178"/>
        <v>-2.51386536149599+0.227666157714904i</v>
      </c>
      <c r="E482" t="str">
        <f t="shared" si="179"/>
        <v>20500</v>
      </c>
      <c r="F482" t="str">
        <f t="shared" si="180"/>
        <v>0.327868852459016</v>
      </c>
      <c r="G482" t="str">
        <f t="shared" si="175"/>
        <v>0.327868852459016</v>
      </c>
      <c r="H482" t="str">
        <f t="shared" si="181"/>
        <v>1.64431386601743+1.73983813488838i</v>
      </c>
      <c r="I482" t="str">
        <f t="shared" si="182"/>
        <v>136.659280431156i</v>
      </c>
      <c r="J482" t="str">
        <f t="shared" si="176"/>
        <v>-24.2795072848885+29.8966774613631i</v>
      </c>
      <c r="K482" t="str">
        <f t="shared" si="183"/>
        <v>2.75442760137105-2.23690893744342i</v>
      </c>
      <c r="L482" t="str">
        <f t="shared" si="184"/>
        <v>0.454152173028809-0.325538665430878i</v>
      </c>
      <c r="M482" t="str">
        <f t="shared" si="185"/>
        <v>3.20857977439986-2.5624476028743i</v>
      </c>
      <c r="N482" t="str">
        <f t="shared" si="186"/>
        <v>-0.434070664678647i</v>
      </c>
      <c r="O482" t="str">
        <f t="shared" si="187"/>
        <v>0.9072612821982-0.420567433147264i</v>
      </c>
      <c r="P482" t="str">
        <f t="shared" si="188"/>
        <v>0.0927387178018+0.420567433147264i</v>
      </c>
      <c r="Q482" t="str">
        <f t="shared" si="189"/>
        <v>-0.0927387178018+0.013503231531383i</v>
      </c>
      <c r="R482" t="str">
        <f t="shared" si="190"/>
        <v>-0.33263287482387-4.58340445011749i</v>
      </c>
      <c r="S482" t="str">
        <f t="shared" si="191"/>
        <v>0.0470062722127847i</v>
      </c>
      <c r="T482" t="str">
        <f t="shared" si="192"/>
        <v>0.215448757243512-0.015635831460892i</v>
      </c>
      <c r="U482" t="str">
        <f t="shared" si="193"/>
        <v>0.00005-0.00408340884369599i</v>
      </c>
      <c r="V482" t="str">
        <f t="shared" si="194"/>
        <v>0.00002-0.0457341790493951i</v>
      </c>
      <c r="W482" t="str">
        <f t="shared" si="195"/>
        <v>0.0000422735271117595-0.00374874252718032i</v>
      </c>
      <c r="X482" t="str">
        <f t="shared" si="196"/>
        <v>0.000148534769475925-0.00374332538949516i</v>
      </c>
      <c r="Y482" t="str">
        <f t="shared" si="197"/>
        <v>0.009+0.17492387895188i</v>
      </c>
      <c r="Z482" t="str">
        <f t="shared" si="198"/>
        <v>-0.261110152254512-0.0243672102553081i</v>
      </c>
      <c r="AA482" t="str">
        <f t="shared" si="199"/>
        <v>3.73581409464256-69.9017646914084i</v>
      </c>
      <c r="AB482" t="str">
        <f t="shared" si="200"/>
        <v>0.72011664178363-0.0522612550063871i</v>
      </c>
      <c r="AC482" t="str">
        <f t="shared" si="201"/>
        <v>3.17663496442139-2.0129455683266i</v>
      </c>
      <c r="AD482" t="str">
        <f t="shared" si="202"/>
        <v>0.16918288951901+0.0907547439087339i</v>
      </c>
      <c r="AE482" t="str">
        <f t="shared" si="203"/>
        <v>-0.0419639301146763-0.0278195000403391i</v>
      </c>
      <c r="AF482" t="str">
        <f t="shared" si="204"/>
        <v>-4.15817922751342-1.51217197717348i</v>
      </c>
      <c r="AG482" t="str">
        <f t="shared" si="205"/>
        <v>1.0252529483272-0.0415834456471041i</v>
      </c>
      <c r="AH482" t="str">
        <f t="shared" si="206"/>
        <v>0.12187679015713+0.179666104387912i</v>
      </c>
      <c r="AI482">
        <f t="shared" si="207"/>
        <v>-13.266669828623275</v>
      </c>
      <c r="AJ482">
        <f t="shared" si="208"/>
        <v>55.848930335642656</v>
      </c>
      <c r="AK482"/>
      <c r="AL482"/>
      <c r="AM482"/>
      <c r="AN482"/>
    </row>
    <row r="483" spans="1:40" x14ac:dyDescent="0.35">
      <c r="A483"/>
      <c r="B483">
        <f t="shared" si="209"/>
        <v>34900</v>
      </c>
      <c r="C483" s="237" t="str">
        <f t="shared" si="177"/>
        <v>-0.0000264770895542325+0.029610498286797i</v>
      </c>
      <c r="D483" s="208" t="str">
        <f t="shared" si="178"/>
        <v>-2.5138641932057+0.227013820198777i</v>
      </c>
      <c r="E483" t="str">
        <f t="shared" si="179"/>
        <v>20500</v>
      </c>
      <c r="F483" t="str">
        <f t="shared" si="180"/>
        <v>0.327868852459016</v>
      </c>
      <c r="G483" t="str">
        <f t="shared" si="175"/>
        <v>0.327868852459016</v>
      </c>
      <c r="H483" t="str">
        <f t="shared" si="181"/>
        <v>1.64916916324476+1.74100338977614i</v>
      </c>
      <c r="I483" t="str">
        <f t="shared" si="182"/>
        <v>137.051979512855i</v>
      </c>
      <c r="J483" t="str">
        <f t="shared" si="176"/>
        <v>-24.4250005516473+29.9825874540682i</v>
      </c>
      <c r="K483" t="str">
        <f t="shared" si="183"/>
        <v>2.74762520287624-2.2383240672201i</v>
      </c>
      <c r="L483" t="str">
        <f t="shared" si="184"/>
        <v>0.453266732913109-0.32583760941923i</v>
      </c>
      <c r="M483" t="str">
        <f t="shared" si="185"/>
        <v>3.20089193578935-2.56416167663933i</v>
      </c>
      <c r="N483" t="str">
        <f t="shared" si="186"/>
        <v>-0.43531799417485i</v>
      </c>
      <c r="O483" t="str">
        <f t="shared" si="187"/>
        <v>0.906735990397256-0.421698759446013i</v>
      </c>
      <c r="P483" t="str">
        <f t="shared" si="188"/>
        <v>0.0932640096027439+0.421698759446013i</v>
      </c>
      <c r="Q483" t="str">
        <f t="shared" si="189"/>
        <v>-0.0932640096027439+0.013619234728837i</v>
      </c>
      <c r="R483" t="str">
        <f t="shared" si="190"/>
        <v>-0.332628828225948-4.57013280203921i</v>
      </c>
      <c r="S483" t="str">
        <f t="shared" si="191"/>
        <v>0.0471413477076491i</v>
      </c>
      <c r="T483" t="str">
        <f t="shared" si="192"/>
        <v>0.215442219491063-0.0156805712489873i</v>
      </c>
      <c r="U483" t="str">
        <f t="shared" si="193"/>
        <v>0.00005-0.00407170853182294i</v>
      </c>
      <c r="V483" t="str">
        <f t="shared" si="194"/>
        <v>0.00002-0.0456031355564169i</v>
      </c>
      <c r="W483" t="str">
        <f t="shared" si="195"/>
        <v>0.0000422735267937259-0.00373800137027056i</v>
      </c>
      <c r="X483" t="str">
        <f t="shared" si="196"/>
        <v>0.000147927116917026-0.00373261695626565i</v>
      </c>
      <c r="Y483" t="str">
        <f t="shared" si="197"/>
        <v>0.009+0.175426533776454i</v>
      </c>
      <c r="Z483" t="str">
        <f t="shared" si="198"/>
        <v>-0.259591594470042-0.0241700490398072i</v>
      </c>
      <c r="AA483" t="str">
        <f t="shared" si="199"/>
        <v>3.71332528416099-69.6939704827801i</v>
      </c>
      <c r="AB483" t="str">
        <f t="shared" si="200"/>
        <v>0.72009478997813-0.0524107934227117i</v>
      </c>
      <c r="AC483" t="str">
        <f t="shared" si="201"/>
        <v>3.17055585830814-2.01420075002465i</v>
      </c>
      <c r="AD483" t="str">
        <f t="shared" si="202"/>
        <v>0.169295766352687+0.0910202750046681i</v>
      </c>
      <c r="AE483" t="str">
        <f t="shared" si="203"/>
        <v>-0.0417477934140421-0.0277199852925397i</v>
      </c>
      <c r="AF483" t="str">
        <f t="shared" si="204"/>
        <v>-4.16303335645046-1.51398956957736i</v>
      </c>
      <c r="AG483" t="str">
        <f t="shared" si="205"/>
        <v>1.02523941688534-0.0414884806412816i</v>
      </c>
      <c r="AH483" t="str">
        <f t="shared" si="206"/>
        <v>0.121335900593385+0.179118151656364i</v>
      </c>
      <c r="AI483">
        <f t="shared" si="207"/>
        <v>-13.297011344458481</v>
      </c>
      <c r="AJ483">
        <f t="shared" si="208"/>
        <v>55.886009897861634</v>
      </c>
      <c r="AK483"/>
      <c r="AL483"/>
      <c r="AM483"/>
      <c r="AN483"/>
    </row>
    <row r="484" spans="1:40" x14ac:dyDescent="0.35">
      <c r="A484"/>
      <c r="B484">
        <f t="shared" si="209"/>
        <v>35000</v>
      </c>
      <c r="C484" s="237" t="str">
        <f t="shared" si="177"/>
        <v>-0.0000263260081592523+0.0295258969978284i</v>
      </c>
      <c r="D484" s="208" t="str">
        <f t="shared" si="178"/>
        <v>-2.51386303491501+0.226365210316684i</v>
      </c>
      <c r="E484" t="str">
        <f t="shared" si="179"/>
        <v>20500</v>
      </c>
      <c r="F484" t="str">
        <f t="shared" si="180"/>
        <v>0.327868852459016</v>
      </c>
      <c r="G484" t="str">
        <f t="shared" si="175"/>
        <v>0.327868852459016</v>
      </c>
      <c r="H484" t="str">
        <f t="shared" si="181"/>
        <v>1.65401701346553+1.74215257950754i</v>
      </c>
      <c r="I484" t="str">
        <f t="shared" si="182"/>
        <v>137.444678594553i</v>
      </c>
      <c r="J484" t="str">
        <f t="shared" si="176"/>
        <v>-24.5709113026724+30.0684974467733i</v>
      </c>
      <c r="K484" t="str">
        <f t="shared" si="183"/>
        <v>2.74083682516486-2.23971479271409i</v>
      </c>
      <c r="L484" t="str">
        <f t="shared" si="184"/>
        <v>0.452382212793676-0.3261335690228i</v>
      </c>
      <c r="M484" t="str">
        <f t="shared" si="185"/>
        <v>3.19321903795854-2.56584836173689i</v>
      </c>
      <c r="N484" t="str">
        <f t="shared" si="186"/>
        <v>-0.436565323671052i</v>
      </c>
      <c r="O484" t="str">
        <f t="shared" si="187"/>
        <v>0.90620928786865-0.422829429652898i</v>
      </c>
      <c r="P484" t="str">
        <f t="shared" si="188"/>
        <v>0.09379071213135+0.422829429652898i</v>
      </c>
      <c r="Q484" t="str">
        <f t="shared" si="189"/>
        <v>-0.09379071213135+0.013735894018154i</v>
      </c>
      <c r="R484" t="str">
        <f t="shared" si="190"/>
        <v>-0.332624769841444-4.55693659347313i</v>
      </c>
      <c r="S484" t="str">
        <f t="shared" si="191"/>
        <v>0.0472764232025134i</v>
      </c>
      <c r="T484" t="str">
        <f t="shared" si="192"/>
        <v>0.215435662900055-0.0157253093866627i</v>
      </c>
      <c r="U484" t="str">
        <f t="shared" si="193"/>
        <v>0.00005-0.00406007507887488i</v>
      </c>
      <c r="V484" t="str">
        <f t="shared" si="194"/>
        <v>0.00002-0.0454728408833988i</v>
      </c>
      <c r="W484" t="str">
        <f t="shared" si="195"/>
        <v>0.0000422735264747798-0.00372732159204601i</v>
      </c>
      <c r="X484" t="str">
        <f t="shared" si="196"/>
        <v>0.000147324659831607-0.00372196956807096i</v>
      </c>
      <c r="Y484" t="str">
        <f t="shared" si="197"/>
        <v>0.009+0.175929188601028i</v>
      </c>
      <c r="Z484" t="str">
        <f t="shared" si="198"/>
        <v>-0.258086313199601-0.0239751575936249i</v>
      </c>
      <c r="AA484" t="str">
        <f t="shared" si="199"/>
        <v>3.69104194912963-69.4874286232342i</v>
      </c>
      <c r="AB484" t="str">
        <f t="shared" si="200"/>
        <v>0.720072875206569-0.0525603263226674i</v>
      </c>
      <c r="AC484" t="str">
        <f t="shared" si="201"/>
        <v>3.16448858663979-2.0154344418348i</v>
      </c>
      <c r="AD484" t="str">
        <f t="shared" si="202"/>
        <v>0.169408950346502+0.0912856213734973i</v>
      </c>
      <c r="AE484" t="str">
        <f t="shared" si="203"/>
        <v>-0.0415335442594814-0.0276211757507486i</v>
      </c>
      <c r="AF484" t="str">
        <f t="shared" si="204"/>
        <v>-4.16788004838054-1.51578736919086i</v>
      </c>
      <c r="AG484" t="str">
        <f t="shared" si="205"/>
        <v>1.02522596508334-0.0413941689007415i</v>
      </c>
      <c r="AH484" t="str">
        <f t="shared" si="206"/>
        <v>0.120799808255619+0.178573488198611i</v>
      </c>
      <c r="AI484">
        <f t="shared" si="207"/>
        <v>-13.32723748798756</v>
      </c>
      <c r="AJ484">
        <f t="shared" si="208"/>
        <v>55.922783665050069</v>
      </c>
      <c r="AK484"/>
      <c r="AL484"/>
      <c r="AM484"/>
      <c r="AN484"/>
    </row>
    <row r="485" spans="1:40" x14ac:dyDescent="0.35">
      <c r="A485"/>
      <c r="B485">
        <f t="shared" si="209"/>
        <v>35100</v>
      </c>
      <c r="C485" s="237" t="str">
        <f t="shared" si="177"/>
        <v>-0.0000261762162165579+0.0294417777663397i</v>
      </c>
      <c r="D485" s="208" t="str">
        <f t="shared" si="178"/>
        <v>-2.51386188651012+0.225720296208604i</v>
      </c>
      <c r="E485" t="str">
        <f t="shared" si="179"/>
        <v>20500</v>
      </c>
      <c r="F485" t="str">
        <f t="shared" si="180"/>
        <v>0.327868852459016</v>
      </c>
      <c r="G485" t="str">
        <f t="shared" si="175"/>
        <v>0.327868852459016</v>
      </c>
      <c r="H485" t="str">
        <f t="shared" si="181"/>
        <v>1.65885737440555+1.74328578814559i</v>
      </c>
      <c r="I485" t="str">
        <f t="shared" si="182"/>
        <v>137.837377676252i</v>
      </c>
      <c r="J485" t="str">
        <f t="shared" si="176"/>
        <v>-24.7172395379636+30.1544074394783i</v>
      </c>
      <c r="K485" t="str">
        <f t="shared" si="183"/>
        <v>2.73406251008803-2.24108127839176i</v>
      </c>
      <c r="L485" t="str">
        <f t="shared" si="184"/>
        <v>0.451498622082315-0.326426556731162i</v>
      </c>
      <c r="M485" t="str">
        <f t="shared" si="185"/>
        <v>3.18556113217034-2.56750783512292i</v>
      </c>
      <c r="N485" t="str">
        <f t="shared" si="186"/>
        <v>-0.437812653167256i</v>
      </c>
      <c r="O485" t="str">
        <f t="shared" si="187"/>
        <v>0.905681175431838-0.42395944200879i</v>
      </c>
      <c r="P485" t="str">
        <f t="shared" si="188"/>
        <v>0.094318824568162+0.42395944200879i</v>
      </c>
      <c r="Q485" t="str">
        <f t="shared" si="189"/>
        <v>-0.094318824568162+0.013853211158466i</v>
      </c>
      <c r="R485" t="str">
        <f t="shared" si="190"/>
        <v>-0.332620699668859-4.54381517962264i</v>
      </c>
      <c r="S485" t="str">
        <f t="shared" si="191"/>
        <v>0.0474114986973776i</v>
      </c>
      <c r="T485" t="str">
        <f t="shared" si="192"/>
        <v>0.215429087469803-0.0157700458690709i</v>
      </c>
      <c r="U485" t="str">
        <f t="shared" si="193"/>
        <v>0.00005-0.004048507913408i</v>
      </c>
      <c r="V485" t="str">
        <f t="shared" si="194"/>
        <v>0.00002-0.0453432886301697i</v>
      </c>
      <c r="W485" t="str">
        <f t="shared" si="195"/>
        <v>0.0000422735261549208-0.00371670266790256i</v>
      </c>
      <c r="X485" t="str">
        <f t="shared" si="196"/>
        <v>0.00014672733917465-0.00371138270482068i</v>
      </c>
      <c r="Y485" t="str">
        <f t="shared" si="197"/>
        <v>0.009+0.176431843425603i</v>
      </c>
      <c r="Z485" t="str">
        <f t="shared" si="198"/>
        <v>-0.256594153379537-0.02378250272575i</v>
      </c>
      <c r="AA485" t="str">
        <f t="shared" si="199"/>
        <v>3.6689615609554-69.2821276590319i</v>
      </c>
      <c r="AB485" t="str">
        <f t="shared" si="200"/>
        <v>0.720050897466656-0.0527098536900524i</v>
      </c>
      <c r="AC485" t="str">
        <f t="shared" si="201"/>
        <v>3.15843318981676-2.01664678213035i</v>
      </c>
      <c r="AD485" t="str">
        <f t="shared" si="202"/>
        <v>0.169522441345853+0.0915507831798457i</v>
      </c>
      <c r="AE485" t="str">
        <f t="shared" si="203"/>
        <v>-0.0413211605654521-0.0275230636246495i</v>
      </c>
      <c r="AF485" t="str">
        <f t="shared" si="204"/>
        <v>-4.17271926091567-1.51756549193699i</v>
      </c>
      <c r="AG485" t="str">
        <f t="shared" si="205"/>
        <v>1.02521259181421-0.0413005044072756i</v>
      </c>
      <c r="AH485" t="str">
        <f t="shared" si="206"/>
        <v>0.120268456661156+0.178032082758858i</v>
      </c>
      <c r="AI485">
        <f t="shared" si="207"/>
        <v>-13.357349133988087</v>
      </c>
      <c r="AJ485">
        <f t="shared" si="208"/>
        <v>55.959253433814858</v>
      </c>
      <c r="AK485"/>
      <c r="AL485"/>
      <c r="AM485"/>
      <c r="AN485"/>
    </row>
    <row r="486" spans="1:40" x14ac:dyDescent="0.35">
      <c r="A486"/>
      <c r="B486">
        <f t="shared" si="209"/>
        <v>35200</v>
      </c>
      <c r="C486" s="237" t="str">
        <f t="shared" si="177"/>
        <v>-0.0000260276990941354+0.0293581364838999i</v>
      </c>
      <c r="D486" s="208" t="str">
        <f t="shared" si="178"/>
        <v>-2.51386074787884+0.225079046376566i</v>
      </c>
      <c r="E486" t="str">
        <f t="shared" si="179"/>
        <v>20500</v>
      </c>
      <c r="F486" t="str">
        <f t="shared" si="180"/>
        <v>0.327868852459016</v>
      </c>
      <c r="G486" t="str">
        <f t="shared" si="175"/>
        <v>0.327868852459016</v>
      </c>
      <c r="H486" t="str">
        <f t="shared" si="181"/>
        <v>1.66369020444269+1.74440309961701i</v>
      </c>
      <c r="I486" t="str">
        <f t="shared" si="182"/>
        <v>138.230076757951i</v>
      </c>
      <c r="J486" t="str">
        <f t="shared" si="176"/>
        <v>-24.863985257521+30.2403174321834i</v>
      </c>
      <c r="K486" t="str">
        <f t="shared" si="183"/>
        <v>2.727302298463-2.2424236879742i</v>
      </c>
      <c r="L486" t="str">
        <f t="shared" si="184"/>
        <v>0.450615970086533-0.326716585035814i</v>
      </c>
      <c r="M486" t="str">
        <f t="shared" si="185"/>
        <v>3.17791826854953-2.56914027301001i</v>
      </c>
      <c r="N486" t="str">
        <f t="shared" si="186"/>
        <v>-0.439059982663459i</v>
      </c>
      <c r="O486" t="str">
        <f t="shared" si="187"/>
        <v>0.905151653908476-0.425088794755578i</v>
      </c>
      <c r="P486" t="str">
        <f t="shared" si="188"/>
        <v>0.094848346091524+0.425088794755578i</v>
      </c>
      <c r="Q486" t="str">
        <f t="shared" si="189"/>
        <v>-0.094848346091524+0.013971187907881i</v>
      </c>
      <c r="R486" t="str">
        <f t="shared" si="190"/>
        <v>-0.332616617706642-4.53076792301858i</v>
      </c>
      <c r="S486" t="str">
        <f t="shared" si="191"/>
        <v>0.0475465741922421i</v>
      </c>
      <c r="T486" t="str">
        <f t="shared" si="192"/>
        <v>0.215422493199634-0.0158147806913615i</v>
      </c>
      <c r="U486" t="str">
        <f t="shared" si="193"/>
        <v>0.00005-0.00403700647047218i</v>
      </c>
      <c r="V486" t="str">
        <f t="shared" si="194"/>
        <v>0.00002-0.0452144724692885i</v>
      </c>
      <c r="W486" t="str">
        <f t="shared" si="195"/>
        <v>0.0000422735258341496-0.00370614407919746i</v>
      </c>
      <c r="X486" t="str">
        <f t="shared" si="196"/>
        <v>0.000146135096737319-0.00370085585231097i</v>
      </c>
      <c r="Y486" t="str">
        <f t="shared" si="197"/>
        <v>0.009+0.176934498250177i</v>
      </c>
      <c r="Z486" t="str">
        <f t="shared" si="198"/>
        <v>-0.255114962213677-0.0235920518317492i</v>
      </c>
      <c r="AA486" t="str">
        <f t="shared" si="199"/>
        <v>3.64708163026544-69.0780562774115i</v>
      </c>
      <c r="AB486" t="str">
        <f t="shared" si="200"/>
        <v>0.720028856756141-0.0528593755086549i</v>
      </c>
      <c r="AC486" t="str">
        <f t="shared" si="201"/>
        <v>3.15238970734273-2.01783790871463i</v>
      </c>
      <c r="AD486" t="str">
        <f t="shared" si="202"/>
        <v>0.169636239196238+0.0918157605828743i</v>
      </c>
      <c r="AE486" t="str">
        <f t="shared" si="203"/>
        <v>-0.0411106205699759-0.0274256412393807i</v>
      </c>
      <c r="AF486" t="str">
        <f t="shared" si="204"/>
        <v>-4.17755095232153-1.51932405324044i</v>
      </c>
      <c r="AG486" t="str">
        <f t="shared" si="205"/>
        <v>1.02519929598836-0.0412074812168258i</v>
      </c>
      <c r="AH486" t="str">
        <f t="shared" si="206"/>
        <v>0.119741790154584+0.177493904486586i</v>
      </c>
      <c r="AI486">
        <f t="shared" si="207"/>
        <v>-13.387347148017778</v>
      </c>
      <c r="AJ486">
        <f t="shared" si="208"/>
        <v>55.995420989933343</v>
      </c>
      <c r="AK486"/>
      <c r="AL486"/>
      <c r="AM486"/>
      <c r="AN486"/>
    </row>
    <row r="487" spans="1:40" x14ac:dyDescent="0.35">
      <c r="A487"/>
      <c r="B487">
        <f t="shared" si="209"/>
        <v>35300</v>
      </c>
      <c r="C487" s="237" t="str">
        <f t="shared" si="177"/>
        <v>-0.0000258804423669287+0.0292749690886317i</v>
      </c>
      <c r="D487" s="208" t="str">
        <f t="shared" si="178"/>
        <v>-2.5138596189106+0.22444142967951i</v>
      </c>
      <c r="E487" t="str">
        <f t="shared" si="179"/>
        <v>20500</v>
      </c>
      <c r="F487" t="str">
        <f t="shared" si="180"/>
        <v>0.327868852459016</v>
      </c>
      <c r="G487" t="str">
        <f t="shared" si="175"/>
        <v>0.327868852459016</v>
      </c>
      <c r="H487" t="str">
        <f t="shared" si="181"/>
        <v>1.66851546260235+1.74550459770849i</v>
      </c>
      <c r="I487" t="str">
        <f t="shared" si="182"/>
        <v>138.62277583965i</v>
      </c>
      <c r="J487" t="str">
        <f t="shared" si="176"/>
        <v>-25.0111484613445+30.3262274248885i</v>
      </c>
      <c r="K487" t="str">
        <f t="shared" si="183"/>
        <v>2.72055623008358-2.24374218443712i</v>
      </c>
      <c r="L487" t="str">
        <f t="shared" si="184"/>
        <v>0.449734266010034-0.327003666429467i</v>
      </c>
      <c r="M487" t="str">
        <f t="shared" si="185"/>
        <v>3.17029049609361-2.57074585086659i</v>
      </c>
      <c r="N487" t="str">
        <f t="shared" si="186"/>
        <v>-0.440307312159662i</v>
      </c>
      <c r="O487" t="str">
        <f t="shared" si="187"/>
        <v>0.90462072412241-0.426217486136181i</v>
      </c>
      <c r="P487" t="str">
        <f t="shared" si="188"/>
        <v>0.09537927587759+0.426217486136181i</v>
      </c>
      <c r="Q487" t="str">
        <f t="shared" si="189"/>
        <v>-0.09537927587759+0.014089826023481i</v>
      </c>
      <c r="R487" t="str">
        <f t="shared" si="190"/>
        <v>-0.33261252395325-4.5177941934151i</v>
      </c>
      <c r="S487" t="str">
        <f t="shared" si="191"/>
        <v>0.0476816496871063i</v>
      </c>
      <c r="T487" t="str">
        <f t="shared" si="192"/>
        <v>0.215415880088862-0.0158595138486831i</v>
      </c>
      <c r="U487" t="str">
        <f t="shared" si="193"/>
        <v>0.00005-0.00402557019151901i</v>
      </c>
      <c r="V487" t="str">
        <f t="shared" si="194"/>
        <v>0.00002-0.0450863861450129i</v>
      </c>
      <c r="W487" t="str">
        <f t="shared" si="195"/>
        <v>0.0000422735255124657-0.00369564531316495i</v>
      </c>
      <c r="X487" t="str">
        <f t="shared" si="196"/>
        <v>0.000145547875132807-0.00369038850214169i</v>
      </c>
      <c r="Y487" t="str">
        <f t="shared" si="197"/>
        <v>0.009+0.177437153074752i</v>
      </c>
      <c r="Z487" t="str">
        <f t="shared" si="198"/>
        <v>-0.253648589133499-0.0234037728816218i</v>
      </c>
      <c r="AA487" t="str">
        <f t="shared" si="199"/>
        <v>3.62539970617226-68.8752033044027i</v>
      </c>
      <c r="AB487" t="str">
        <f t="shared" si="200"/>
        <v>0.720006753072733-0.0530088917622595i</v>
      </c>
      <c r="AC487" t="str">
        <f t="shared" si="201"/>
        <v>3.14635817783284-2.01900795882i</v>
      </c>
      <c r="AD487" t="str">
        <f t="shared" si="202"/>
        <v>0.169750343743238+0.0920805537363587i</v>
      </c>
      <c r="AE487" t="str">
        <f t="shared" si="203"/>
        <v>-0.040901902828939-0.0273289010334027i</v>
      </c>
      <c r="AF487" t="str">
        <f t="shared" si="204"/>
        <v>-4.18237508151295-1.52106316802898i</v>
      </c>
      <c r="AG487" t="str">
        <f t="shared" si="205"/>
        <v>1.0251860765332-0.041115093458329i</v>
      </c>
      <c r="AH487" t="str">
        <f t="shared" si="206"/>
        <v>0.119219753893229+0.17695892292989i</v>
      </c>
      <c r="AI487">
        <f t="shared" si="207"/>
        <v>-13.417232386535151</v>
      </c>
      <c r="AJ487">
        <f t="shared" si="208"/>
        <v>56.031288108386228</v>
      </c>
      <c r="AK487"/>
      <c r="AL487"/>
      <c r="AM487"/>
      <c r="AN487"/>
    </row>
    <row r="488" spans="1:40" x14ac:dyDescent="0.35">
      <c r="A488"/>
      <c r="B488">
        <f t="shared" si="209"/>
        <v>35400</v>
      </c>
      <c r="C488" s="237" t="str">
        <f t="shared" si="177"/>
        <v>-0.0000257344318133366+0.0291922715645544i</v>
      </c>
      <c r="D488" s="208" t="str">
        <f t="shared" si="178"/>
        <v>-2.51385849949636+0.22380741532825i</v>
      </c>
      <c r="E488" t="str">
        <f t="shared" si="179"/>
        <v>20500</v>
      </c>
      <c r="F488" t="str">
        <f t="shared" si="180"/>
        <v>0.327868852459016</v>
      </c>
      <c r="G488" t="str">
        <f t="shared" si="175"/>
        <v>0.327868852459016</v>
      </c>
      <c r="H488" t="str">
        <f t="shared" si="181"/>
        <v>1.67333310855291+1.74659036606294i</v>
      </c>
      <c r="I488" t="str">
        <f t="shared" si="182"/>
        <v>139.015474921348i</v>
      </c>
      <c r="J488" t="str">
        <f t="shared" si="176"/>
        <v>-25.1587291494342+30.4121374175936i</v>
      </c>
      <c r="K488" t="str">
        <f t="shared" si="183"/>
        <v>2.7138243437303-2.2450369300105i</v>
      </c>
      <c r="L488" t="str">
        <f t="shared" si="184"/>
        <v>0.448853518953226-0.32728781340534i</v>
      </c>
      <c r="M488" t="str">
        <f t="shared" si="185"/>
        <v>3.16267786268353-2.57232474341584i</v>
      </c>
      <c r="N488" t="str">
        <f t="shared" si="186"/>
        <v>-0.441554641655865i</v>
      </c>
      <c r="O488" t="str">
        <f t="shared" si="187"/>
        <v>0.904088386899677-0.427345514394547i</v>
      </c>
      <c r="P488" t="str">
        <f t="shared" si="188"/>
        <v>0.095911613100323+0.427345514394547i</v>
      </c>
      <c r="Q488" t="str">
        <f t="shared" si="189"/>
        <v>-0.095911613100323+0.014209127261318i</v>
      </c>
      <c r="R488" t="str">
        <f t="shared" si="190"/>
        <v>-0.332608418407183-4.50489336768777i</v>
      </c>
      <c r="S488" t="str">
        <f t="shared" si="191"/>
        <v>0.0478167251819707i</v>
      </c>
      <c r="T488" t="str">
        <f t="shared" si="192"/>
        <v>0.215409248136809-0.0159042453361862i</v>
      </c>
      <c r="U488" t="str">
        <f t="shared" si="193"/>
        <v>0.00005-0.00401419852431133i</v>
      </c>
      <c r="V488" t="str">
        <f t="shared" si="194"/>
        <v>0.00002-0.0449590234722869i</v>
      </c>
      <c r="W488" t="str">
        <f t="shared" si="195"/>
        <v>0.0000422735251898691-0.00368520586283322i</v>
      </c>
      <c r="X488" t="str">
        <f t="shared" si="196"/>
        <v>0.000144965617782439-0.00367998015163474i</v>
      </c>
      <c r="Y488" t="str">
        <f t="shared" si="197"/>
        <v>0.009+0.177939807899326i</v>
      </c>
      <c r="Z488" t="str">
        <f t="shared" si="198"/>
        <v>-0.252194885759104-0.023217634407942i</v>
      </c>
      <c r="AA488" t="str">
        <f t="shared" si="199"/>
        <v>3.60391337555525-68.6735577026854i</v>
      </c>
      <c r="AB488" t="str">
        <f t="shared" si="200"/>
        <v>0.719984586414164-0.0531584024346572i</v>
      </c>
      <c r="AC488" t="str">
        <f t="shared" si="201"/>
        <v>3.14033863902231-2.02015706910689i</v>
      </c>
      <c r="AD488" t="str">
        <f t="shared" si="202"/>
        <v>0.16986475483252+0.0923451627887656i</v>
      </c>
      <c r="AE488" t="str">
        <f t="shared" si="203"/>
        <v>-0.0406949862105141-0.0272328355564147i</v>
      </c>
      <c r="AF488" t="str">
        <f t="shared" si="204"/>
        <v>-4.18719160804927-1.52278295073469i</v>
      </c>
      <c r="AG488" t="str">
        <f t="shared" si="205"/>
        <v>1.02517293239288-0.0410233353325907i</v>
      </c>
      <c r="AH488" t="str">
        <f t="shared" si="206"/>
        <v>0.11870229383291+0.176427108028932i</v>
      </c>
      <c r="AI488">
        <f t="shared" si="207"/>
        <v>-13.447005697019252</v>
      </c>
      <c r="AJ488">
        <f t="shared" si="208"/>
        <v>56.066856553392469</v>
      </c>
      <c r="AK488"/>
      <c r="AL488"/>
      <c r="AM488"/>
      <c r="AN488"/>
    </row>
    <row r="489" spans="1:40" x14ac:dyDescent="0.35">
      <c r="A489"/>
      <c r="B489">
        <f t="shared" si="209"/>
        <v>35500</v>
      </c>
      <c r="C489" s="237" t="str">
        <f t="shared" si="177"/>
        <v>-0.0000255896534117802+0.0291100399409382i</v>
      </c>
      <c r="D489" s="208" t="str">
        <f t="shared" si="178"/>
        <v>-2.51385738952862+0.223176972880526i</v>
      </c>
      <c r="E489" t="str">
        <f t="shared" si="179"/>
        <v>20500</v>
      </c>
      <c r="F489" t="str">
        <f t="shared" si="180"/>
        <v>0.327868852459016</v>
      </c>
      <c r="G489" t="str">
        <f t="shared" si="175"/>
        <v>0.327868852459016</v>
      </c>
      <c r="H489" t="str">
        <f t="shared" si="181"/>
        <v>1.6781431026012+1.74766048817593i</v>
      </c>
      <c r="I489" t="str">
        <f t="shared" si="182"/>
        <v>139.408174003047i</v>
      </c>
      <c r="J489" t="str">
        <f t="shared" si="176"/>
        <v>-25.3067273217901+30.4980474102986i</v>
      </c>
      <c r="K489" t="str">
        <f t="shared" si="183"/>
        <v>2.70710667718075-2.24630808617855i</v>
      </c>
      <c r="L489" t="str">
        <f t="shared" si="184"/>
        <v>0.447973737913718-0.327569038456464i</v>
      </c>
      <c r="M489" t="str">
        <f t="shared" si="185"/>
        <v>3.15508041509447-2.57387712463501i</v>
      </c>
      <c r="N489" t="str">
        <f t="shared" si="186"/>
        <v>-0.442801971152068i</v>
      </c>
      <c r="O489" t="str">
        <f t="shared" si="187"/>
        <v>0.903554643068502-0.428472877775655i</v>
      </c>
      <c r="P489" t="str">
        <f t="shared" si="188"/>
        <v>0.096445356931498+0.428472877775655i</v>
      </c>
      <c r="Q489" t="str">
        <f t="shared" si="189"/>
        <v>-0.096445356931498+0.014329093376413i</v>
      </c>
      <c r="R489" t="str">
        <f t="shared" si="190"/>
        <v>-0.332604301066929-4.49206482973312i</v>
      </c>
      <c r="S489" t="str">
        <f t="shared" si="191"/>
        <v>0.047951800676835i</v>
      </c>
      <c r="T489" t="str">
        <f t="shared" si="192"/>
        <v>0.215402597342783-0.0159489751490194i</v>
      </c>
      <c r="U489" t="str">
        <f t="shared" si="193"/>
        <v>0.00005-0.0040028909228344i</v>
      </c>
      <c r="V489" t="str">
        <f t="shared" si="194"/>
        <v>0.00002-0.0448323783357452i</v>
      </c>
      <c r="W489" t="str">
        <f t="shared" si="195"/>
        <v>0.0000422735248663601-0.0036748252269428i</v>
      </c>
      <c r="X489" t="str">
        <f t="shared" si="196"/>
        <v>0.000144388268902064-0.00366963030375393i</v>
      </c>
      <c r="Y489" t="str">
        <f t="shared" si="197"/>
        <v>0.009+0.1784424627239i</v>
      </c>
      <c r="Z489" t="str">
        <f t="shared" si="198"/>
        <v>-0.250753705860997-0.0230336054942814i</v>
      </c>
      <c r="AA489" t="str">
        <f t="shared" si="199"/>
        <v>3.58262026235764-68.4731085694844i</v>
      </c>
      <c r="AB489" t="str">
        <f t="shared" si="200"/>
        <v>0.719962356778122-0.0533079075096326i</v>
      </c>
      <c r="AC489" t="str">
        <f t="shared" si="201"/>
        <v>3.13433112777471-2.02128537566283i</v>
      </c>
      <c r="AD489" t="str">
        <f t="shared" si="202"/>
        <v>0.169979472309822+0.0926095878833257i</v>
      </c>
      <c r="AE489" t="str">
        <f t="shared" si="203"/>
        <v>-0.0404898498896922-0.0271374374673142i</v>
      </c>
      <c r="AF489" t="str">
        <f t="shared" si="204"/>
        <v>-4.19200049212982-1.5244835152954i</v>
      </c>
      <c r="AG489" t="str">
        <f t="shared" si="205"/>
        <v>1.02515986252796-0.0409322011111733i</v>
      </c>
      <c r="AH489" t="str">
        <f t="shared" si="206"/>
        <v>0.118189356713997+0.175898430109522i</v>
      </c>
      <c r="AI489">
        <f t="shared" si="207"/>
        <v>-13.476667918087394</v>
      </c>
      <c r="AJ489">
        <f t="shared" si="208"/>
        <v>56.102128078442263</v>
      </c>
      <c r="AK489"/>
      <c r="AL489"/>
      <c r="AM489"/>
      <c r="AN489"/>
    </row>
    <row r="490" spans="1:40" x14ac:dyDescent="0.35">
      <c r="A490"/>
      <c r="B490">
        <f t="shared" si="209"/>
        <v>35600</v>
      </c>
      <c r="C490" s="237" t="str">
        <f t="shared" si="177"/>
        <v>-0.0000254460933373348+0.0290282702916675i</v>
      </c>
      <c r="D490" s="208" t="str">
        <f t="shared" si="178"/>
        <v>-2.51385628890137+0.222550072236118i</v>
      </c>
      <c r="E490" t="str">
        <f t="shared" si="179"/>
        <v>20500</v>
      </c>
      <c r="F490" t="str">
        <f t="shared" si="180"/>
        <v>0.327868852459016</v>
      </c>
      <c r="G490" t="str">
        <f t="shared" si="175"/>
        <v>0.327868852459016</v>
      </c>
      <c r="H490" t="str">
        <f t="shared" si="181"/>
        <v>1.68294540568792+1.74871504739204i</v>
      </c>
      <c r="I490" t="str">
        <f t="shared" si="182"/>
        <v>139.800873084746i</v>
      </c>
      <c r="J490" t="str">
        <f t="shared" si="176"/>
        <v>-25.4551429784121+30.5839574030037i</v>
      </c>
      <c r="K490" t="str">
        <f t="shared" si="183"/>
        <v>2.70040326721955-2.24755581367943i</v>
      </c>
      <c r="L490" t="str">
        <f t="shared" si="184"/>
        <v>0.447094931786831-0.327847354074995i</v>
      </c>
      <c r="M490" t="str">
        <f t="shared" si="185"/>
        <v>3.14749819900638-2.57540316775442i</v>
      </c>
      <c r="N490" t="str">
        <f t="shared" si="186"/>
        <v>-0.444049300648271i</v>
      </c>
      <c r="O490" t="str">
        <f t="shared" si="187"/>
        <v>0.903019493459301-0.429599574525519i</v>
      </c>
      <c r="P490" t="str">
        <f t="shared" si="188"/>
        <v>0.096980506540699+0.429599574525519i</v>
      </c>
      <c r="Q490" t="str">
        <f t="shared" si="189"/>
        <v>-0.096980506540699+0.014449726122752i</v>
      </c>
      <c r="R490" t="str">
        <f t="shared" si="190"/>
        <v>-0.33260017193096-4.4793079703703i</v>
      </c>
      <c r="S490" t="str">
        <f t="shared" si="191"/>
        <v>0.0480868761716994i</v>
      </c>
      <c r="T490" t="str">
        <f t="shared" si="192"/>
        <v>0.215395927706103-0.01599370328233i</v>
      </c>
      <c r="U490" t="str">
        <f t="shared" si="193"/>
        <v>0.00005-0.00399164684720846i</v>
      </c>
      <c r="V490" t="str">
        <f t="shared" si="194"/>
        <v>0.00002-0.0447064446887347i</v>
      </c>
      <c r="W490" t="str">
        <f t="shared" si="195"/>
        <v>0.0000422735245419383-0.00366450290986642i</v>
      </c>
      <c r="X490" t="str">
        <f t="shared" si="196"/>
        <v>0.000143815773488704-0.00365933846702606i</v>
      </c>
      <c r="Y490" t="str">
        <f t="shared" si="197"/>
        <v>0.009+0.178945117548475i</v>
      </c>
      <c r="Z490" t="str">
        <f t="shared" si="198"/>
        <v>-0.249324905322646-0.0228516557639053i</v>
      </c>
      <c r="AA490" t="str">
        <f t="shared" si="199"/>
        <v>3.56151802689902-68.273845134506i</v>
      </c>
      <c r="AB490" t="str">
        <f t="shared" si="200"/>
        <v>0.719940064162331-0.0534574069709661i</v>
      </c>
      <c r="AC490" t="str">
        <f t="shared" si="201"/>
        <v>3.12833568009051-2.02239301400165i</v>
      </c>
      <c r="AD490" t="str">
        <f t="shared" si="202"/>
        <v>0.17009449602096+0.0928738291581126i</v>
      </c>
      <c r="AE490" t="str">
        <f t="shared" si="203"/>
        <v>-0.040286473342932-0.0270426995322039i</v>
      </c>
      <c r="AF490" t="str">
        <f t="shared" si="204"/>
        <v>-4.19680169458929-1.52616497515592i</v>
      </c>
      <c r="AG490" t="str">
        <f t="shared" si="205"/>
        <v>1.0251468659151-0.0408416851353111i</v>
      </c>
      <c r="AH490" t="str">
        <f t="shared" si="206"/>
        <v>0.117680890047758+0.175372859876861i</v>
      </c>
      <c r="AI490">
        <f t="shared" si="207"/>
        <v>-13.506219879609739</v>
      </c>
      <c r="AJ490">
        <f t="shared" si="208"/>
        <v>56.137104426335149</v>
      </c>
      <c r="AK490"/>
      <c r="AL490"/>
      <c r="AM490"/>
      <c r="AN490"/>
    </row>
    <row r="491" spans="1:40" x14ac:dyDescent="0.35">
      <c r="A491"/>
      <c r="B491">
        <f t="shared" si="209"/>
        <v>35700</v>
      </c>
      <c r="C491" s="237" t="str">
        <f t="shared" si="177"/>
        <v>-0.0000253037379584304+0.028946958734617i</v>
      </c>
      <c r="D491" s="208" t="str">
        <f t="shared" si="178"/>
        <v>-2.51385519751013+0.221926683632064i</v>
      </c>
      <c r="E491" t="str">
        <f t="shared" si="179"/>
        <v>20500</v>
      </c>
      <c r="F491" t="str">
        <f t="shared" si="180"/>
        <v>0.327868852459016</v>
      </c>
      <c r="G491" t="str">
        <f t="shared" si="175"/>
        <v>0.327868852459016</v>
      </c>
      <c r="H491" t="str">
        <f t="shared" si="181"/>
        <v>1.68773997938317+1.74975412690146i</v>
      </c>
      <c r="I491" t="str">
        <f t="shared" si="182"/>
        <v>140.193572166445i</v>
      </c>
      <c r="J491" t="str">
        <f t="shared" si="176"/>
        <v>-25.6039761193004+30.6698673957087i</v>
      </c>
      <c r="K491" t="str">
        <f t="shared" si="183"/>
        <v>2.69371414964856-2.2487802725053i</v>
      </c>
      <c r="L491" t="str">
        <f t="shared" si="184"/>
        <v>0.446217109366102-0.328122772751535i</v>
      </c>
      <c r="M491" t="str">
        <f t="shared" si="185"/>
        <v>3.13993125901466-2.57690304525684i</v>
      </c>
      <c r="N491" t="str">
        <f t="shared" si="186"/>
        <v>-0.445296630144474i</v>
      </c>
      <c r="O491" t="str">
        <f t="shared" si="187"/>
        <v>0.902482938904677-0.430725602891188i</v>
      </c>
      <c r="P491" t="str">
        <f t="shared" si="188"/>
        <v>0.097517061095323+0.430725602891188i</v>
      </c>
      <c r="Q491" t="str">
        <f t="shared" si="189"/>
        <v>-0.097517061095323+0.014571027253286i</v>
      </c>
      <c r="R491" t="str">
        <f t="shared" si="190"/>
        <v>-0.332596030997653-4.46662218724391i</v>
      </c>
      <c r="S491" t="str">
        <f t="shared" si="191"/>
        <v>0.0482219516665637i</v>
      </c>
      <c r="T491" t="str">
        <f t="shared" si="192"/>
        <v>0.215389239226077-0.0160384297312597i</v>
      </c>
      <c r="U491" t="str">
        <f t="shared" si="193"/>
        <v>0.0000499999999999998-0.00398046576360282i</v>
      </c>
      <c r="V491" t="str">
        <f t="shared" si="194"/>
        <v>0.00002-0.0445812165523517i</v>
      </c>
      <c r="W491" t="str">
        <f t="shared" si="195"/>
        <v>0.000042273524216604-0.00365423842152998i</v>
      </c>
      <c r="X491" t="str">
        <f t="shared" si="196"/>
        <v>0.000143248077307466-0.00364910415546336i</v>
      </c>
      <c r="Y491" t="str">
        <f t="shared" si="197"/>
        <v>0.009+0.179447772373049i</v>
      </c>
      <c r="Z491" t="str">
        <f t="shared" si="198"/>
        <v>-0.247908342103789-0.0226717553687352i</v>
      </c>
      <c r="AA491" t="str">
        <f t="shared" si="199"/>
        <v>3.54060436520286-68.0757567579125i</v>
      </c>
      <c r="AB491" t="str">
        <f t="shared" si="200"/>
        <v>0.719917708564477-0.0536069008024193i</v>
      </c>
      <c r="AC491" t="str">
        <f t="shared" si="201"/>
        <v>3.12235233111527-2.02348011906254i</v>
      </c>
      <c r="AD491" t="str">
        <f t="shared" si="202"/>
        <v>0.170209825811808+0.0931378867461116i</v>
      </c>
      <c r="AE491" t="str">
        <f t="shared" si="203"/>
        <v>-0.0400848363429113-0.0269486146224394i</v>
      </c>
      <c r="AF491" t="str">
        <f t="shared" si="204"/>
        <v>-4.2015951768933-1.5278274432694i</v>
      </c>
      <c r="AG491" t="str">
        <f t="shared" si="205"/>
        <v>1.02513394154675-0.0407517818148399i</v>
      </c>
      <c r="AH491" t="str">
        <f t="shared" si="206"/>
        <v>0.117176842102967+0.174850368409363i</v>
      </c>
      <c r="AI491">
        <f t="shared" si="207"/>
        <v>-13.535662402824036</v>
      </c>
      <c r="AJ491">
        <f t="shared" si="208"/>
        <v>56.171787329216116</v>
      </c>
      <c r="AK491"/>
      <c r="AL491"/>
      <c r="AM491"/>
      <c r="AN491"/>
    </row>
    <row r="492" spans="1:40" x14ac:dyDescent="0.35">
      <c r="A492"/>
      <c r="B492">
        <f t="shared" si="209"/>
        <v>35800</v>
      </c>
      <c r="C492" s="237" t="str">
        <f t="shared" si="177"/>
        <v>-0.0000251625738336155+0.0288661014310367i</v>
      </c>
      <c r="D492" s="208" t="str">
        <f t="shared" si="178"/>
        <v>-2.51385411525185+0.221306777637948i</v>
      </c>
      <c r="E492" t="str">
        <f t="shared" si="179"/>
        <v>20500</v>
      </c>
      <c r="F492" t="str">
        <f t="shared" si="180"/>
        <v>0.327868852459016</v>
      </c>
      <c r="G492" t="str">
        <f t="shared" si="175"/>
        <v>0.327868852459016</v>
      </c>
      <c r="H492" t="str">
        <f t="shared" si="181"/>
        <v>1.69252678588184+1.75077780973644i</v>
      </c>
      <c r="I492" t="str">
        <f t="shared" si="182"/>
        <v>140.586271248143i</v>
      </c>
      <c r="J492" t="str">
        <f t="shared" si="176"/>
        <v>-25.7532267444547+30.7557773884138i</v>
      </c>
      <c r="K492" t="str">
        <f t="shared" si="183"/>
        <v>2.68703935929685-2.24998162190219i</v>
      </c>
      <c r="L492" t="str">
        <f t="shared" si="184"/>
        <v>0.445340279343799-0.328395306974458i</v>
      </c>
      <c r="M492" t="str">
        <f t="shared" si="185"/>
        <v>3.13237963864065-2.57837692887665i</v>
      </c>
      <c r="N492" t="str">
        <f t="shared" si="186"/>
        <v>-0.446543959640677i</v>
      </c>
      <c r="O492" t="str">
        <f t="shared" si="187"/>
        <v>0.901944980239416-0.431850961120754i</v>
      </c>
      <c r="P492" t="str">
        <f t="shared" si="188"/>
        <v>0.098055019760584+0.431850961120754i</v>
      </c>
      <c r="Q492" t="str">
        <f t="shared" si="189"/>
        <v>-0.098055019760584+0.014692998519923i</v>
      </c>
      <c r="R492" t="str">
        <f t="shared" si="190"/>
        <v>-0.332591878265554-4.45400688472868i</v>
      </c>
      <c r="S492" t="str">
        <f t="shared" si="191"/>
        <v>0.0483570271614279i</v>
      </c>
      <c r="T492" t="str">
        <f t="shared" si="192"/>
        <v>0.215382531902012-0.0160831544909577i</v>
      </c>
      <c r="U492" t="str">
        <f t="shared" si="193"/>
        <v>0.0000499999999999998-0.00396934714415142i</v>
      </c>
      <c r="V492" t="str">
        <f t="shared" si="194"/>
        <v>0.00002-0.0444566880144959i</v>
      </c>
      <c r="W492" t="str">
        <f t="shared" si="195"/>
        <v>0.0000422735238903571-0.00364403127733515i</v>
      </c>
      <c r="X492" t="str">
        <f t="shared" si="196"/>
        <v>0.00014268512687872-0.00363892688848734i</v>
      </c>
      <c r="Y492" t="str">
        <f t="shared" si="197"/>
        <v>0.009+0.179950427197623i</v>
      </c>
      <c r="Z492" t="str">
        <f t="shared" si="198"/>
        <v>-0.246503876204515-0.0224938749785689i</v>
      </c>
      <c r="AA492" t="str">
        <f t="shared" si="199"/>
        <v>3.51987700833824-67.8788329283321i</v>
      </c>
      <c r="AB492" t="str">
        <f t="shared" si="200"/>
        <v>0.719895289982245-0.0537563889877788i</v>
      </c>
      <c r="AC492" t="str">
        <f t="shared" si="201"/>
        <v>3.11638111514788-2.02454682520935i</v>
      </c>
      <c r="AD492" t="str">
        <f t="shared" si="202"/>
        <v>0.170325461528308+0.0934017607752905i</v>
      </c>
      <c r="AE492" t="str">
        <f t="shared" si="203"/>
        <v>-0.0398849189533934-0.0268551757127208i</v>
      </c>
      <c r="AF492" t="str">
        <f t="shared" si="204"/>
        <v>-4.20638090113369-1.52947103209849i</v>
      </c>
      <c r="AG492" t="str">
        <f t="shared" si="205"/>
        <v>1.02512108843086-0.040662485627152i</v>
      </c>
      <c r="AH492" t="str">
        <f t="shared" si="206"/>
        <v>0.116677161892815+0.174330927152637i</v>
      </c>
      <c r="AI492">
        <f t="shared" si="207"/>
        <v>-13.564996300446525</v>
      </c>
      <c r="AJ492">
        <f t="shared" si="208"/>
        <v>56.206178508611117</v>
      </c>
      <c r="AK492"/>
      <c r="AL492"/>
      <c r="AM492"/>
      <c r="AN492"/>
    </row>
    <row r="493" spans="1:40" x14ac:dyDescent="0.35">
      <c r="A493"/>
      <c r="B493">
        <f t="shared" si="209"/>
        <v>35900</v>
      </c>
      <c r="C493" s="237" t="str">
        <f t="shared" si="177"/>
        <v>-0.0000250225877083845+0.0287856945849482i</v>
      </c>
      <c r="D493" s="208" t="str">
        <f t="shared" si="178"/>
        <v>-2.51385304202489+0.22069032515127i</v>
      </c>
      <c r="E493" t="str">
        <f t="shared" si="179"/>
        <v>20500</v>
      </c>
      <c r="F493" t="str">
        <f t="shared" si="180"/>
        <v>0.327868852459016</v>
      </c>
      <c r="G493" t="str">
        <f t="shared" si="175"/>
        <v>0.327868852459016</v>
      </c>
      <c r="H493" t="str">
        <f t="shared" si="181"/>
        <v>1.69730578799913+1.75178617876794i</v>
      </c>
      <c r="I493" t="str">
        <f t="shared" si="182"/>
        <v>140.978970329842i</v>
      </c>
      <c r="J493" t="str">
        <f t="shared" si="176"/>
        <v>-25.9028948538753+30.8416873811189i</v>
      </c>
      <c r="K493" t="str">
        <f t="shared" si="183"/>
        <v>2.68037893003075-2.25116002037015i</v>
      </c>
      <c r="L493" t="str">
        <f t="shared" si="184"/>
        <v>0.444464450311435-0.328664969229253i</v>
      </c>
      <c r="M493" t="str">
        <f t="shared" si="185"/>
        <v>3.12484338034218-2.5798249895994i</v>
      </c>
      <c r="N493" t="str">
        <f t="shared" si="186"/>
        <v>-0.44779128913688i</v>
      </c>
      <c r="O493" t="str">
        <f t="shared" si="187"/>
        <v>0.901405618300492-0.43297564746335i</v>
      </c>
      <c r="P493" t="str">
        <f t="shared" si="188"/>
        <v>0.098594381699508+0.43297564746335i</v>
      </c>
      <c r="Q493" t="str">
        <f t="shared" si="189"/>
        <v>-0.098594381699508+0.01481564167353i</v>
      </c>
      <c r="R493" t="str">
        <f t="shared" si="190"/>
        <v>-0.332587713733086-4.44146147383592i</v>
      </c>
      <c r="S493" t="str">
        <f t="shared" si="191"/>
        <v>0.0484921026562923i</v>
      </c>
      <c r="T493" t="str">
        <f t="shared" si="192"/>
        <v>0.215375805733219-0.0161278775565664i</v>
      </c>
      <c r="U493" t="str">
        <f t="shared" si="193"/>
        <v>0.0000499999999999998-0.00395829046686966i</v>
      </c>
      <c r="V493" t="str">
        <f t="shared" si="194"/>
        <v>0.00002-0.0443328532289402i</v>
      </c>
      <c r="W493" t="str">
        <f t="shared" si="195"/>
        <v>0.0000422735235631977-0.00363388099808292i</v>
      </c>
      <c r="X493" t="str">
        <f t="shared" si="196"/>
        <v>0.000142126869465493-0.00362880619085351i</v>
      </c>
      <c r="Y493" t="str">
        <f t="shared" si="197"/>
        <v>0.009+0.180453082022198i</v>
      </c>
      <c r="Z493" t="str">
        <f t="shared" si="198"/>
        <v>-0.245111369630018-0.0223179857705514i</v>
      </c>
      <c r="AA493" t="str">
        <f t="shared" si="199"/>
        <v>3.49933372177615-67.683063260907i</v>
      </c>
      <c r="AB493" t="str">
        <f t="shared" si="200"/>
        <v>0.719872808413332-0.0539058715108087i</v>
      </c>
      <c r="AC493" t="str">
        <f t="shared" si="201"/>
        <v>3.11042206564902-2.02559326622994i</v>
      </c>
      <c r="AD493" t="str">
        <f t="shared" si="202"/>
        <v>0.170441403016454+0.0936654513686755i</v>
      </c>
      <c r="AE493" t="str">
        <f t="shared" si="203"/>
        <v>-0.0396867015241866-0.0267623758792239i</v>
      </c>
      <c r="AF493" t="str">
        <f t="shared" si="204"/>
        <v>-4.21115883002402-1.53109585361667i</v>
      </c>
      <c r="AG493" t="str">
        <f t="shared" si="205"/>
        <v>1.02510830559063-0.0405737911161642i</v>
      </c>
      <c r="AH493" t="str">
        <f t="shared" si="206"/>
        <v>0.116181799162024+0.173814507913542i</v>
      </c>
      <c r="AI493">
        <f t="shared" si="207"/>
        <v>-13.594222376784133</v>
      </c>
      <c r="AJ493">
        <f t="shared" si="208"/>
        <v>56.240279675470681</v>
      </c>
      <c r="AK493"/>
      <c r="AL493"/>
      <c r="AM493"/>
      <c r="AN493"/>
    </row>
    <row r="494" spans="1:40" x14ac:dyDescent="0.35">
      <c r="A494"/>
      <c r="B494">
        <f t="shared" si="209"/>
        <v>36000</v>
      </c>
      <c r="C494" s="237" t="str">
        <f t="shared" si="177"/>
        <v>-0.0000248837665120652+0.0287057344425504i</v>
      </c>
      <c r="D494" s="208" t="str">
        <f t="shared" si="178"/>
        <v>-2.51385197772905+0.220077297392886i</v>
      </c>
      <c r="E494" t="str">
        <f t="shared" si="179"/>
        <v>20500</v>
      </c>
      <c r="F494" t="str">
        <f t="shared" si="180"/>
        <v>0.327868852459016</v>
      </c>
      <c r="G494" t="str">
        <f t="shared" si="175"/>
        <v>0.327868852459016</v>
      </c>
      <c r="H494" t="str">
        <f t="shared" si="181"/>
        <v>1.70207694916595+1.75277931670232i</v>
      </c>
      <c r="I494" t="str">
        <f t="shared" si="182"/>
        <v>141.371669411541i</v>
      </c>
      <c r="J494" t="str">
        <f t="shared" si="176"/>
        <v>-26.052980447562+30.9275973738239i</v>
      </c>
      <c r="K494" t="str">
        <f t="shared" si="183"/>
        <v>2.67373289476371-2.25231562566315i</v>
      </c>
      <c r="L494" t="str">
        <f t="shared" si="184"/>
        <v>0.443589630760277-0.328931771997859i</v>
      </c>
      <c r="M494" t="str">
        <f t="shared" si="185"/>
        <v>3.11732252552399-2.58124739766101i</v>
      </c>
      <c r="N494" t="str">
        <f t="shared" si="186"/>
        <v>-0.449038618633083i</v>
      </c>
      <c r="O494" t="str">
        <f t="shared" si="187"/>
        <v>0.900864853927061-0.434099660169153i</v>
      </c>
      <c r="P494" t="str">
        <f t="shared" si="188"/>
        <v>0.0991351460729391+0.434099660169153i</v>
      </c>
      <c r="Q494" t="str">
        <f t="shared" si="189"/>
        <v>-0.0991351460729391+0.01493895846393i</v>
      </c>
      <c r="R494" t="str">
        <f t="shared" si="190"/>
        <v>-0.332583537398631-4.42898537212112i</v>
      </c>
      <c r="S494" t="str">
        <f t="shared" si="191"/>
        <v>0.0486271781511566i</v>
      </c>
      <c r="T494" t="str">
        <f t="shared" si="192"/>
        <v>0.215369060719-0.0161725989232251i</v>
      </c>
      <c r="U494" t="str">
        <f t="shared" si="193"/>
        <v>0.0000499999999999998-0.0039472952155728i</v>
      </c>
      <c r="V494" t="str">
        <f t="shared" si="194"/>
        <v>0.00002-0.0442097064144154i</v>
      </c>
      <c r="W494" t="str">
        <f t="shared" si="195"/>
        <v>0.000042273523235126-0.00362378710989879i</v>
      </c>
      <c r="X494" t="str">
        <f t="shared" si="196"/>
        <v>0.000141573253061156-0.00361874159257799i</v>
      </c>
      <c r="Y494" t="str">
        <f t="shared" si="197"/>
        <v>0.009+0.180955736846772i</v>
      </c>
      <c r="Z494" t="str">
        <f t="shared" si="198"/>
        <v>-0.243730686356126-0.0221440594188956i</v>
      </c>
      <c r="AA494" t="str">
        <f t="shared" si="199"/>
        <v>3.47897230475962-67.4884374953772i</v>
      </c>
      <c r="AB494" t="str">
        <f t="shared" si="200"/>
        <v>0.719850263855404-0.0540553483552624i</v>
      </c>
      <c r="AC494" t="str">
        <f t="shared" si="201"/>
        <v>3.10447521524916-2.02661957533526i</v>
      </c>
      <c r="AD494" t="str">
        <f t="shared" si="202"/>
        <v>0.170557650122287+0.0939289586444141i</v>
      </c>
      <c r="AE494" t="str">
        <f t="shared" si="203"/>
        <v>-0.0394901646862163-0.0266702082977744i</v>
      </c>
      <c r="AF494" t="str">
        <f t="shared" si="204"/>
        <v>-4.215928926895-1.53270201930943i</v>
      </c>
      <c r="AG494" t="str">
        <f t="shared" si="205"/>
        <v>1.02509559206414-0.0404856928913091i</v>
      </c>
      <c r="AH494" t="str">
        <f t="shared" si="206"/>
        <v>0.115690704374299+0.173301082854417i</v>
      </c>
      <c r="AI494">
        <f t="shared" si="207"/>
        <v>-13.623341427841089</v>
      </c>
      <c r="AJ494">
        <f t="shared" si="208"/>
        <v>56.274092530205365</v>
      </c>
      <c r="AK494"/>
      <c r="AL494"/>
      <c r="AM494"/>
      <c r="AN494"/>
    </row>
    <row r="495" spans="1:40" x14ac:dyDescent="0.35">
      <c r="A495"/>
      <c r="B495">
        <f t="shared" si="209"/>
        <v>36100</v>
      </c>
      <c r="C495" s="237" t="str">
        <f t="shared" si="177"/>
        <v>-0.0000247460973547685+0.0286262172916353i</v>
      </c>
      <c r="D495" s="208" t="str">
        <f t="shared" si="178"/>
        <v>-2.51385092226551+0.219467665902537i</v>
      </c>
      <c r="E495" t="str">
        <f t="shared" si="179"/>
        <v>20500</v>
      </c>
      <c r="F495" t="str">
        <f t="shared" si="180"/>
        <v>0.327868852459016</v>
      </c>
      <c r="G495" t="str">
        <f t="shared" si="175"/>
        <v>0.327868852459016</v>
      </c>
      <c r="H495" t="str">
        <f t="shared" si="181"/>
        <v>1.70684023342449+1.75375730607804i</v>
      </c>
      <c r="I495" t="str">
        <f t="shared" si="182"/>
        <v>141.764368493239i</v>
      </c>
      <c r="J495" t="str">
        <f t="shared" si="176"/>
        <v>-26.2034835255148+31.013507366529i</v>
      </c>
      <c r="K495" t="str">
        <f t="shared" si="183"/>
        <v>2.66710128546616-2.25344859478928i</v>
      </c>
      <c r="L495" t="str">
        <f t="shared" si="184"/>
        <v>0.442715829081872-0.329195727758028i</v>
      </c>
      <c r="M495" t="str">
        <f t="shared" si="185"/>
        <v>3.10981711454803-2.58264432254731i</v>
      </c>
      <c r="N495" t="str">
        <f t="shared" si="186"/>
        <v>-0.450285948129286i</v>
      </c>
      <c r="O495" t="str">
        <f t="shared" si="187"/>
        <v>0.900322687960461-0.435222997489392i</v>
      </c>
      <c r="P495" t="str">
        <f t="shared" si="188"/>
        <v>0.099677312039539+0.435222997489392i</v>
      </c>
      <c r="Q495" t="str">
        <f t="shared" si="189"/>
        <v>-0.099677312039539+0.015062950639894i</v>
      </c>
      <c r="R495" t="str">
        <f t="shared" si="190"/>
        <v>-0.332579349260728-4.41657800359351i</v>
      </c>
      <c r="S495" t="str">
        <f t="shared" si="191"/>
        <v>0.048762253646021i</v>
      </c>
      <c r="T495" t="str">
        <f t="shared" si="192"/>
        <v>0.215362296858664-0.0162173185860802i</v>
      </c>
      <c r="U495" t="str">
        <f t="shared" si="193"/>
        <v>0.0000500000000000002-0.00393636087979559i</v>
      </c>
      <c r="V495" t="str">
        <f t="shared" si="194"/>
        <v>0.00002-0.0440872418537106i</v>
      </c>
      <c r="W495" t="str">
        <f t="shared" si="195"/>
        <v>0.0000422735229061417-0.00361374914415893i</v>
      </c>
      <c r="X495" t="str">
        <f t="shared" si="196"/>
        <v>0.000141024226377312-0.00360873262886481i</v>
      </c>
      <c r="Y495" t="str">
        <f t="shared" si="197"/>
        <v>0.009+0.181458391671346i</v>
      </c>
      <c r="Z495" t="str">
        <f t="shared" si="198"/>
        <v>-0.242361692295485-0.0219720680848378i</v>
      </c>
      <c r="AA495" t="str">
        <f t="shared" si="199"/>
        <v>3.45879058968724-67.2949454941994i</v>
      </c>
      <c r="AB495" t="str">
        <f t="shared" si="200"/>
        <v>0.719827656306152-0.0542048195049173i</v>
      </c>
      <c r="AC495" t="str">
        <f t="shared" si="201"/>
        <v>3.09854059575679-2.027625885159i</v>
      </c>
      <c r="AD495" t="str">
        <f t="shared" si="202"/>
        <v>0.170674202691902+0.0941922827158487i</v>
      </c>
      <c r="AE495" t="str">
        <f t="shared" si="203"/>
        <v>-0.039295289346693-0.0265786662420597i</v>
      </c>
      <c r="AF495" t="str">
        <f t="shared" si="204"/>
        <v>-4.22069115569-1.5342896401755i</v>
      </c>
      <c r="AG495" t="str">
        <f t="shared" si="205"/>
        <v>1.02508294690419-0.0403981856265463i</v>
      </c>
      <c r="AH495" t="str">
        <f t="shared" si="206"/>
        <v>0.115203828699983+0.17279062448738i</v>
      </c>
      <c r="AI495">
        <f t="shared" si="207"/>
        <v>-13.652354241426554</v>
      </c>
      <c r="AJ495">
        <f t="shared" si="208"/>
        <v>56.307618762726591</v>
      </c>
      <c r="AK495"/>
      <c r="AL495"/>
      <c r="AM495"/>
      <c r="AN495"/>
    </row>
    <row r="496" spans="1:40" x14ac:dyDescent="0.35">
      <c r="A496"/>
      <c r="B496">
        <f t="shared" si="209"/>
        <v>36200</v>
      </c>
      <c r="C496" s="237" t="str">
        <f t="shared" si="177"/>
        <v>-0.0000246095675243964+0.0285471394610138i</v>
      </c>
      <c r="D496" s="208" t="str">
        <f t="shared" si="178"/>
        <v>-2.51384987553681+0.218861402534439i</v>
      </c>
      <c r="E496" t="str">
        <f t="shared" si="179"/>
        <v>20500</v>
      </c>
      <c r="F496" t="str">
        <f t="shared" si="180"/>
        <v>0.327868852459016</v>
      </c>
      <c r="G496" t="str">
        <f t="shared" si="175"/>
        <v>0.327868852459016</v>
      </c>
      <c r="H496" t="str">
        <f t="shared" si="181"/>
        <v>1.71159560542357+1.75472022926247i</v>
      </c>
      <c r="I496" t="str">
        <f t="shared" si="182"/>
        <v>142.157067574938i</v>
      </c>
      <c r="J496" t="str">
        <f t="shared" si="176"/>
        <v>-26.3544040877339+31.099417359234i</v>
      </c>
      <c r="K496" t="str">
        <f t="shared" si="183"/>
        <v>2.66048413317541-2.25455908401096i</v>
      </c>
      <c r="L496" t="str">
        <f t="shared" si="184"/>
        <v>0.441843053568562-0.329456848982678i</v>
      </c>
      <c r="M496" t="str">
        <f t="shared" si="185"/>
        <v>3.10232718674397-2.58401593299364i</v>
      </c>
      <c r="N496" t="str">
        <f t="shared" si="186"/>
        <v>-0.451533277625489i</v>
      </c>
      <c r="O496" t="str">
        <f t="shared" si="187"/>
        <v>0.899779121244209-0.436345657676342i</v>
      </c>
      <c r="P496" t="str">
        <f t="shared" si="188"/>
        <v>0.100220878755791+0.436345657676342i</v>
      </c>
      <c r="Q496" t="str">
        <f t="shared" si="189"/>
        <v>-0.100220878755791+0.015187619949147i</v>
      </c>
      <c r="R496" t="str">
        <f t="shared" si="190"/>
        <v>-0.332575149317736-4.40423879862664i</v>
      </c>
      <c r="S496" t="str">
        <f t="shared" si="191"/>
        <v>0.0488973291408853i</v>
      </c>
      <c r="T496" t="str">
        <f t="shared" si="192"/>
        <v>0.215355514151504-0.0162620365402684i</v>
      </c>
      <c r="U496" t="str">
        <f t="shared" si="193"/>
        <v>0.0000500000000000002-0.00392548695471329i</v>
      </c>
      <c r="V496" t="str">
        <f t="shared" si="194"/>
        <v>0.00002-0.0439654538927888i</v>
      </c>
      <c r="W496" t="str">
        <f t="shared" si="195"/>
        <v>0.0000422735225762445-0.00360376663741767i</v>
      </c>
      <c r="X496" t="str">
        <f t="shared" si="196"/>
        <v>0.000140479738831927-0.00359877884003452i</v>
      </c>
      <c r="Y496" t="str">
        <f t="shared" si="197"/>
        <v>0.009+0.181961046495921i</v>
      </c>
      <c r="Z496" t="str">
        <f t="shared" si="198"/>
        <v>-0.241004255264405-0.0218019844068257i</v>
      </c>
      <c r="AA496" t="str">
        <f t="shared" si="199"/>
        <v>3.43878644150983-67.1025772406984i</v>
      </c>
      <c r="AB496" t="str">
        <f t="shared" si="200"/>
        <v>0.719804985763213-0.0543542849435183i</v>
      </c>
      <c r="AC496" t="str">
        <f t="shared" si="201"/>
        <v>3.09261823816654-2.02861232775671i</v>
      </c>
      <c r="AD496" t="str">
        <f t="shared" si="202"/>
        <v>0.170791060571426+0.0944554236915768i</v>
      </c>
      <c r="AE496" t="str">
        <f t="shared" si="203"/>
        <v>-0.0391020566843706-0.0264877430818758i</v>
      </c>
      <c r="AF496" t="str">
        <f t="shared" si="204"/>
        <v>-4.22544548096038-1.53585882672803i</v>
      </c>
      <c r="AG496" t="str">
        <f t="shared" si="205"/>
        <v>1.02507036917792-0.0403112640593841i</v>
      </c>
      <c r="AH496" t="str">
        <f t="shared" si="206"/>
        <v>0.114721124003958+0.172283105668741i</v>
      </c>
      <c r="AI496">
        <f t="shared" si="207"/>
        <v>-13.681261597260526</v>
      </c>
      <c r="AJ496">
        <f t="shared" si="208"/>
        <v>56.340860052488942</v>
      </c>
      <c r="AK496"/>
      <c r="AL496"/>
      <c r="AM496"/>
      <c r="AN496"/>
    </row>
    <row r="497" spans="1:40" x14ac:dyDescent="0.35">
      <c r="A497"/>
      <c r="B497">
        <f t="shared" si="209"/>
        <v>36300</v>
      </c>
      <c r="C497" s="237" t="str">
        <f t="shared" si="177"/>
        <v>-0.0000244741644837061+0.0284684973199505i</v>
      </c>
      <c r="D497" s="208" t="str">
        <f t="shared" si="178"/>
        <v>-2.51384883744683+0.218258479452954i</v>
      </c>
      <c r="E497" t="str">
        <f t="shared" si="179"/>
        <v>20500</v>
      </c>
      <c r="F497" t="str">
        <f t="shared" si="180"/>
        <v>0.327868852459016</v>
      </c>
      <c r="G497" t="str">
        <f t="shared" si="175"/>
        <v>0.327868852459016</v>
      </c>
      <c r="H497" t="str">
        <f t="shared" si="181"/>
        <v>1.71634303041423+1.75566816844875i</v>
      </c>
      <c r="I497" t="str">
        <f t="shared" si="182"/>
        <v>142.549766656637i</v>
      </c>
      <c r="J497" t="str">
        <f t="shared" si="176"/>
        <v>-26.5057421342191+31.1853273519392i</v>
      </c>
      <c r="K497" t="str">
        <f t="shared" si="183"/>
        <v>2.65388146800532-2.25564724884499i</v>
      </c>
      <c r="L497" t="str">
        <f t="shared" si="184"/>
        <v>0.44097131241401-0.329715148139265i</v>
      </c>
      <c r="M497" t="str">
        <f t="shared" si="185"/>
        <v>3.09485278041933-2.58536239698426i</v>
      </c>
      <c r="N497" t="str">
        <f t="shared" si="186"/>
        <v>-0.452780607121692i</v>
      </c>
      <c r="O497" t="str">
        <f t="shared" si="187"/>
        <v>0.899234154624003-0.437467638983336i</v>
      </c>
      <c r="P497" t="str">
        <f t="shared" si="188"/>
        <v>0.100765845375997+0.437467638983336i</v>
      </c>
      <c r="Q497" t="str">
        <f t="shared" si="189"/>
        <v>-0.100765845375997+0.015312968138356i</v>
      </c>
      <c r="R497" t="str">
        <f t="shared" si="190"/>
        <v>-0.332570937568174-4.39196719387104i</v>
      </c>
      <c r="S497" t="str">
        <f t="shared" si="191"/>
        <v>0.0490324046357495i</v>
      </c>
      <c r="T497" t="str">
        <f t="shared" si="192"/>
        <v>0.215348712596822-0.0163067527809333i</v>
      </c>
      <c r="U497" t="str">
        <f t="shared" si="193"/>
        <v>0.0000500000000000002-0.00391467294106394i</v>
      </c>
      <c r="V497" t="str">
        <f t="shared" si="194"/>
        <v>0.00002-0.0438443369399161i</v>
      </c>
      <c r="W497" t="str">
        <f t="shared" si="195"/>
        <v>0.000042273522245435-0.00359383913133618i</v>
      </c>
      <c r="X497" t="str">
        <f t="shared" si="196"/>
        <v>0.000139939740537694-0.00358887977145416i</v>
      </c>
      <c r="Y497" t="str">
        <f t="shared" si="197"/>
        <v>0.009+0.182463701320495i</v>
      </c>
      <c r="Z497" t="str">
        <f t="shared" si="198"/>
        <v>-0.23965824495042-0.0216337814909364i</v>
      </c>
      <c r="AA497" t="str">
        <f t="shared" si="199"/>
        <v>3.41895775714027-66.9113228372552i</v>
      </c>
      <c r="AB497" t="str">
        <f t="shared" si="200"/>
        <v>0.719782252224254-0.0545037446548334i</v>
      </c>
      <c r="AC497" t="str">
        <f t="shared" si="201"/>
        <v>3.08670817266728-2.0295790346055i</v>
      </c>
      <c r="AD497" t="str">
        <f t="shared" si="202"/>
        <v>0.170908223607025+0.0947183816755224i</v>
      </c>
      <c r="AE497" t="str">
        <f t="shared" si="203"/>
        <v>-0.0389104481449103-0.0263974322814182i</v>
      </c>
      <c r="AF497" t="str">
        <f t="shared" si="204"/>
        <v>-4.23019186786106-1.5374096889958i</v>
      </c>
      <c r="AG497" t="str">
        <f t="shared" si="205"/>
        <v>1.02505785796662-0.0402249229899281i</v>
      </c>
      <c r="AH497" t="str">
        <f t="shared" si="206"/>
        <v>0.114242542833815+0.171778499593551i</v>
      </c>
      <c r="AI497">
        <f t="shared" si="207"/>
        <v>-13.710064267076497</v>
      </c>
      <c r="AJ497">
        <f t="shared" si="208"/>
        <v>56.373818068531314</v>
      </c>
      <c r="AK497"/>
      <c r="AL497"/>
      <c r="AM497"/>
      <c r="AN497"/>
    </row>
    <row r="498" spans="1:40" x14ac:dyDescent="0.35">
      <c r="A498"/>
      <c r="B498">
        <f t="shared" si="209"/>
        <v>36400</v>
      </c>
      <c r="C498" s="237" t="str">
        <f t="shared" si="177"/>
        <v>-0.0000243398758674328+0.0283902872776079i</v>
      </c>
      <c r="D498" s="208" t="str">
        <f t="shared" si="178"/>
        <v>-2.51384780790077+0.217658869128327i</v>
      </c>
      <c r="E498" t="str">
        <f t="shared" si="179"/>
        <v>20500</v>
      </c>
      <c r="F498" t="str">
        <f t="shared" si="180"/>
        <v>0.327868852459016</v>
      </c>
      <c r="G498" t="str">
        <f t="shared" si="175"/>
        <v>0.327868852459016</v>
      </c>
      <c r="H498" t="str">
        <f t="shared" si="181"/>
        <v>1.72108247424512+1.75660120565266i</v>
      </c>
      <c r="I498" t="str">
        <f t="shared" si="182"/>
        <v>142.942465738336i</v>
      </c>
      <c r="J498" t="str">
        <f t="shared" si="176"/>
        <v>-26.6574976649705+31.2712373446442i</v>
      </c>
      <c r="K498" t="str">
        <f t="shared" si="183"/>
        <v>2.64729331915605-2.25671324406295i</v>
      </c>
      <c r="L498" t="str">
        <f t="shared" si="184"/>
        <v>0.440100613713717-0.329970637689159i</v>
      </c>
      <c r="M498" t="str">
        <f t="shared" si="185"/>
        <v>3.08739393286977-2.58668388175211i</v>
      </c>
      <c r="N498" t="str">
        <f t="shared" si="186"/>
        <v>-0.454027936617895i</v>
      </c>
      <c r="O498" t="str">
        <f t="shared" si="187"/>
        <v>0.89868778894772-0.438588939664759i</v>
      </c>
      <c r="P498" t="str">
        <f t="shared" si="188"/>
        <v>0.10131221105228+0.438588939664759i</v>
      </c>
      <c r="Q498" t="str">
        <f t="shared" si="189"/>
        <v>-0.10131221105228+0.015438996953136i</v>
      </c>
      <c r="R498" t="str">
        <f t="shared" si="190"/>
        <v>-0.332566714010367-4.37976263216786i</v>
      </c>
      <c r="S498" t="str">
        <f t="shared" si="191"/>
        <v>0.0491674801306139i</v>
      </c>
      <c r="T498" t="str">
        <f t="shared" si="192"/>
        <v>0.215341892193918-0.0163514673032083i</v>
      </c>
      <c r="U498" t="str">
        <f t="shared" si="193"/>
        <v>0.0000500000000000002-0.00390391834507201i</v>
      </c>
      <c r="V498" t="str">
        <f t="shared" si="194"/>
        <v>0.00002-0.0437238854648064i</v>
      </c>
      <c r="W498" t="str">
        <f t="shared" si="195"/>
        <v>0.0000422735219137128-0.00358396617261229i</v>
      </c>
      <c r="X498" t="str">
        <f t="shared" si="196"/>
        <v>0.000139404182290615-0.00357903497346811i</v>
      </c>
      <c r="Y498" t="str">
        <f t="shared" si="197"/>
        <v>0.009+0.18296635614507i</v>
      </c>
      <c r="Z498" t="str">
        <f t="shared" si="198"/>
        <v>-0.23832353288044-0.0214674329015108i</v>
      </c>
      <c r="AA498" t="str">
        <f t="shared" si="199"/>
        <v>3.39930246487554-66.7211725035247i</v>
      </c>
      <c r="AB498" t="str">
        <f t="shared" si="200"/>
        <v>0.719759455686935-0.0546531986225963i</v>
      </c>
      <c r="AC498" t="str">
        <f t="shared" si="201"/>
        <v>3.08081042865022-2.0305261366034i</v>
      </c>
      <c r="AD498" t="str">
        <f t="shared" si="202"/>
        <v>0.171025691644896+0.0949811567670015i</v>
      </c>
      <c r="AE498" t="str">
        <f t="shared" si="203"/>
        <v>-0.0387204454363288-0.0263077273976039i</v>
      </c>
      <c r="AF498" t="str">
        <f t="shared" si="204"/>
        <v>-4.23493028214589-1.53894233652433i</v>
      </c>
      <c r="AG498" t="str">
        <f t="shared" si="205"/>
        <v>1.02504541236545-0.0401391572799413i</v>
      </c>
      <c r="AH498" t="str">
        <f t="shared" si="206"/>
        <v>0.113768038408229+0.171276779790225i</v>
      </c>
      <c r="AI498">
        <f t="shared" si="207"/>
        <v>-13.738763014724393</v>
      </c>
      <c r="AJ498">
        <f t="shared" si="208"/>
        <v>56.406494469520815</v>
      </c>
      <c r="AK498"/>
      <c r="AL498"/>
      <c r="AM498"/>
      <c r="AN498"/>
    </row>
    <row r="499" spans="1:40" x14ac:dyDescent="0.35">
      <c r="A499"/>
      <c r="B499">
        <f t="shared" si="209"/>
        <v>36500</v>
      </c>
      <c r="C499" s="237" t="str">
        <f t="shared" si="177"/>
        <v>-0.0000242066894794669+0.0283125057825001i</v>
      </c>
      <c r="D499" s="208" t="str">
        <f t="shared" si="178"/>
        <v>-2.51384678680513+0.217062544332501i</v>
      </c>
      <c r="E499" t="str">
        <f t="shared" si="179"/>
        <v>20500</v>
      </c>
      <c r="F499" t="str">
        <f t="shared" si="180"/>
        <v>0.327868852459016</v>
      </c>
      <c r="G499" t="str">
        <f t="shared" si="175"/>
        <v>0.327868852459016</v>
      </c>
      <c r="H499" t="str">
        <f t="shared" si="181"/>
        <v>1.72581390335806+1.7575194227096i</v>
      </c>
      <c r="I499" t="str">
        <f t="shared" si="182"/>
        <v>143.335164820034i</v>
      </c>
      <c r="J499" t="str">
        <f t="shared" si="176"/>
        <v>-26.809670679988+31.3571473373493i</v>
      </c>
      <c r="K499" t="str">
        <f t="shared" si="183"/>
        <v>2.64071971492366-2.25775722369137i</v>
      </c>
      <c r="L499" t="str">
        <f t="shared" si="184"/>
        <v>0.439230965465554-0.330223330087027i</v>
      </c>
      <c r="M499" t="str">
        <f t="shared" si="185"/>
        <v>3.07995068038921-2.5879805537784i</v>
      </c>
      <c r="N499" t="str">
        <f t="shared" si="186"/>
        <v>-0.455275266114098i</v>
      </c>
      <c r="O499" t="str">
        <f t="shared" si="187"/>
        <v>0.898140025065412-0.439709557976058i</v>
      </c>
      <c r="P499" t="str">
        <f t="shared" si="188"/>
        <v>0.101859974934588+0.439709557976058i</v>
      </c>
      <c r="Q499" t="str">
        <f t="shared" si="189"/>
        <v>-0.101859974934588+0.01556570813804i</v>
      </c>
      <c r="R499" t="str">
        <f t="shared" si="190"/>
        <v>-0.332562478642785-4.36762456246401i</v>
      </c>
      <c r="S499" t="str">
        <f t="shared" si="191"/>
        <v>0.0493025556254782i</v>
      </c>
      <c r="T499" t="str">
        <f t="shared" si="192"/>
        <v>0.215335052942087-0.0163961801022328i</v>
      </c>
      <c r="U499" t="str">
        <f t="shared" si="193"/>
        <v>0.0000500000000000002-0.00389322267837318i</v>
      </c>
      <c r="V499" t="str">
        <f t="shared" si="194"/>
        <v>0.00002-0.0436040939977795i</v>
      </c>
      <c r="W499" t="str">
        <f t="shared" si="195"/>
        <v>0.000042273521581078-0.00357414731291158i</v>
      </c>
      <c r="X499" t="str">
        <f t="shared" si="196"/>
        <v>0.00013887301555881-0.00356924400133042i</v>
      </c>
      <c r="Y499" t="str">
        <f t="shared" si="197"/>
        <v>0.009+0.183469010969644i</v>
      </c>
      <c r="Z499" t="str">
        <f t="shared" si="198"/>
        <v>-0.236999992389575-0.0213029126520072i</v>
      </c>
      <c r="AA499" t="str">
        <f t="shared" si="199"/>
        <v>3.37981852383123-66.532116574688i</v>
      </c>
      <c r="AB499" t="str">
        <f t="shared" si="200"/>
        <v>0.719736596148899-0.054802646830561i</v>
      </c>
      <c r="AC499" t="str">
        <f t="shared" si="201"/>
        <v>3.07492503471674-2.03145376406892i</v>
      </c>
      <c r="AD499" t="str">
        <f t="shared" si="202"/>
        <v>0.171143464531264+0.0952437490607801i</v>
      </c>
      <c r="AE499" t="str">
        <f t="shared" si="203"/>
        <v>-0.0385320305245436-0.0262186220784309i</v>
      </c>
      <c r="AF499" t="str">
        <f t="shared" si="204"/>
        <v>-4.23966069016319-1.5404568783771i</v>
      </c>
      <c r="AG499" t="str">
        <f t="shared" si="205"/>
        <v>1.02503303148318-0.0400539618519237i</v>
      </c>
      <c r="AH499" t="str">
        <f t="shared" si="206"/>
        <v>0.113297564605599+0.170777920115289i</v>
      </c>
      <c r="AI499">
        <f t="shared" si="207"/>
        <v>-13.767358596270377</v>
      </c>
      <c r="AJ499">
        <f t="shared" si="208"/>
        <v>56.438890903792682</v>
      </c>
      <c r="AK499"/>
      <c r="AL499"/>
      <c r="AM499"/>
      <c r="AN499"/>
    </row>
    <row r="500" spans="1:40" x14ac:dyDescent="0.35">
      <c r="A500"/>
      <c r="B500">
        <f t="shared" si="209"/>
        <v>36600</v>
      </c>
      <c r="C500" s="237" t="str">
        <f t="shared" si="177"/>
        <v>-0.0000240745932900834+0.0282351493219553i</v>
      </c>
      <c r="D500" s="208" t="str">
        <f t="shared" si="178"/>
        <v>-2.51384577406768+0.216469478134991i</v>
      </c>
      <c r="E500" t="str">
        <f t="shared" si="179"/>
        <v>20500</v>
      </c>
      <c r="F500" t="str">
        <f t="shared" si="180"/>
        <v>0.327868852459016</v>
      </c>
      <c r="G500" t="str">
        <f t="shared" si="175"/>
        <v>0.327868852459016</v>
      </c>
      <c r="H500" t="str">
        <f t="shared" si="181"/>
        <v>1.73053728478347+1.75842290127162i</v>
      </c>
      <c r="I500" t="str">
        <f t="shared" si="182"/>
        <v>143.727863901733i</v>
      </c>
      <c r="J500" t="str">
        <f t="shared" si="176"/>
        <v>-26.9622611792717+31.4430573300543i</v>
      </c>
      <c r="K500" t="str">
        <f t="shared" si="183"/>
        <v>2.63416068270977-2.25877934101222i</v>
      </c>
      <c r="L500" t="str">
        <f t="shared" si="184"/>
        <v>0.438362375570287-0.330473237780228i</v>
      </c>
      <c r="M500" t="str">
        <f t="shared" si="185"/>
        <v>3.07252305828006-2.58925257879245i</v>
      </c>
      <c r="N500" t="str">
        <f t="shared" si="186"/>
        <v>-0.456522595610301i</v>
      </c>
      <c r="O500" t="str">
        <f t="shared" si="187"/>
        <v>0.897590863829307-0.440829492173741i</v>
      </c>
      <c r="P500" t="str">
        <f t="shared" si="188"/>
        <v>0.102409136170693+0.440829492173741i</v>
      </c>
      <c r="Q500" t="str">
        <f t="shared" si="189"/>
        <v>-0.102409136170693+0.01569310343656i</v>
      </c>
      <c r="R500" t="str">
        <f t="shared" si="190"/>
        <v>-0.332558231463861-4.35555243972882i</v>
      </c>
      <c r="S500" t="str">
        <f t="shared" si="191"/>
        <v>0.0494376311203426i</v>
      </c>
      <c r="T500" t="str">
        <f t="shared" si="192"/>
        <v>0.215328194840622-0.0164408911731439i</v>
      </c>
      <c r="U500" t="str">
        <f t="shared" si="193"/>
        <v>0.00005-0.00388258545794045i</v>
      </c>
      <c r="V500" t="str">
        <f t="shared" si="194"/>
        <v>0.00002-0.0434849571289331i</v>
      </c>
      <c r="W500" t="str">
        <f t="shared" si="195"/>
        <v>0.0000422735212475304-0.00356438210879944i</v>
      </c>
      <c r="X500" t="str">
        <f t="shared" si="196"/>
        <v>0.000138346192471522-0.00355950641513778i</v>
      </c>
      <c r="Y500" t="str">
        <f t="shared" si="197"/>
        <v>0.009+0.183971665794218i</v>
      </c>
      <c r="Z500" t="str">
        <f t="shared" si="198"/>
        <v>-0.235687498590552-0.0211401951960596i</v>
      </c>
      <c r="AA500" t="str">
        <f t="shared" si="199"/>
        <v>3.36050392338785-66.3441454997342i</v>
      </c>
      <c r="AB500" t="str">
        <f t="shared" si="200"/>
        <v>0.719713673607785-0.0549520892624738i</v>
      </c>
      <c r="AC500" t="str">
        <f t="shared" si="201"/>
        <v>3.06905201868648-2.03236204674076i</v>
      </c>
      <c r="AD500" t="str">
        <f t="shared" si="202"/>
        <v>0.171261542112371+0.0955061586471422i</v>
      </c>
      <c r="AE500" t="str">
        <f t="shared" si="203"/>
        <v>-0.0383451856289987-0.0261301100613711i</v>
      </c>
      <c r="AF500" t="str">
        <f t="shared" si="204"/>
        <v>-4.24438305885115-1.54195342313663i</v>
      </c>
      <c r="AG500" t="str">
        <f t="shared" si="205"/>
        <v>1.02502071444195-0.0399693316882055i</v>
      </c>
      <c r="AH500" t="str">
        <f t="shared" si="206"/>
        <v>0.112831075952875+0.170281894748212i</v>
      </c>
      <c r="AI500">
        <f t="shared" si="207"/>
        <v>-13.795851760096625</v>
      </c>
      <c r="AJ500">
        <f t="shared" si="208"/>
        <v>56.471009009397186</v>
      </c>
      <c r="AK500"/>
      <c r="AL500"/>
      <c r="AM500"/>
      <c r="AN500"/>
    </row>
    <row r="501" spans="1:40" x14ac:dyDescent="0.35">
      <c r="A501"/>
      <c r="B501">
        <f t="shared" si="209"/>
        <v>36700</v>
      </c>
      <c r="C501" s="237" t="str">
        <f t="shared" si="177"/>
        <v>-0.0000239435754332261+0.0281582144215862i</v>
      </c>
      <c r="D501" s="208" t="str">
        <f t="shared" si="178"/>
        <v>-2.51384476959744+0.215879643898828i</v>
      </c>
      <c r="E501" t="str">
        <f t="shared" si="179"/>
        <v>20500</v>
      </c>
      <c r="F501" t="str">
        <f t="shared" si="180"/>
        <v>0.327868852459016</v>
      </c>
      <c r="G501" t="str">
        <f t="shared" si="175"/>
        <v>0.327868852459016</v>
      </c>
      <c r="H501" t="str">
        <f t="shared" si="181"/>
        <v>1.73525258613592+1.75931172280447i</v>
      </c>
      <c r="I501" t="str">
        <f t="shared" si="182"/>
        <v>144.120562983432i</v>
      </c>
      <c r="J501" t="str">
        <f t="shared" si="176"/>
        <v>-27.1152691628216+31.5289673227594i</v>
      </c>
      <c r="K501" t="str">
        <f t="shared" si="183"/>
        <v>2.62761624903101-2.2597797485631i</v>
      </c>
      <c r="L501" t="str">
        <f t="shared" si="184"/>
        <v>0.437494851832107-0.330720373208208i</v>
      </c>
      <c r="M501" t="str">
        <f t="shared" si="185"/>
        <v>3.06511110086312-2.59050012177131i</v>
      </c>
      <c r="N501" t="str">
        <f t="shared" si="186"/>
        <v>-0.457769925106504i</v>
      </c>
      <c r="O501" t="str">
        <f t="shared" si="187"/>
        <v>0.897040306093806-0.44194874051538i</v>
      </c>
      <c r="P501" t="str">
        <f t="shared" si="188"/>
        <v>0.102959693906194+0.44194874051538i</v>
      </c>
      <c r="Q501" t="str">
        <f t="shared" si="189"/>
        <v>-0.102959693906194+0.015821184591124i</v>
      </c>
      <c r="R501" t="str">
        <f t="shared" si="190"/>
        <v>-0.332553972472017-4.34354572487193i</v>
      </c>
      <c r="S501" t="str">
        <f t="shared" si="191"/>
        <v>0.0495727066152069i</v>
      </c>
      <c r="T501" t="str">
        <f t="shared" si="192"/>
        <v>0.215321317888812-0.0164856005110769i</v>
      </c>
      <c r="U501" t="str">
        <f t="shared" si="193"/>
        <v>0.00005-0.00387200620601146i</v>
      </c>
      <c r="V501" t="str">
        <f t="shared" si="194"/>
        <v>0.00002-0.0433664695073284i</v>
      </c>
      <c r="W501" t="str">
        <f t="shared" si="195"/>
        <v>0.0000422735209130706-0.00355467012167429i</v>
      </c>
      <c r="X501" t="str">
        <f t="shared" si="196"/>
        <v>0.000137823665808351-0.00354982177976404i</v>
      </c>
      <c r="Y501" t="str">
        <f t="shared" si="197"/>
        <v>0.009+0.184474320618793i</v>
      </c>
      <c r="Z501" t="str">
        <f t="shared" si="198"/>
        <v>-0.234385928343742-0.0209792554187434i</v>
      </c>
      <c r="AA501" t="str">
        <f t="shared" si="199"/>
        <v>3.3413566826488-66.1572498397731i</v>
      </c>
      <c r="AB501" t="str">
        <f t="shared" si="200"/>
        <v>0.719690688061215-0.0551015259020747i</v>
      </c>
      <c r="AC501" t="str">
        <f t="shared" si="201"/>
        <v>3.06319140760514-2.0332511137772i</v>
      </c>
      <c r="AD501" t="str">
        <f t="shared" si="202"/>
        <v>0.17137992423448+0.0957683856119475i</v>
      </c>
      <c r="AE501" t="str">
        <f t="shared" si="203"/>
        <v>-0.038159893218385-0.0260421851717978i</v>
      </c>
      <c r="AF501" t="str">
        <f t="shared" si="204"/>
        <v>-4.24909735573336-1.54343207890564i</v>
      </c>
      <c r="AG501" t="str">
        <f t="shared" si="205"/>
        <v>1.02500846037703-0.0398852618300603i</v>
      </c>
      <c r="AH501" t="str">
        <f t="shared" si="206"/>
        <v>0.112368527614636+0.16978867818635i</v>
      </c>
      <c r="AI501">
        <f t="shared" si="207"/>
        <v>-13.824243246998378</v>
      </c>
      <c r="AJ501">
        <f t="shared" si="208"/>
        <v>56.502850414142038</v>
      </c>
      <c r="AK501"/>
      <c r="AL501"/>
      <c r="AM501"/>
      <c r="AN501"/>
    </row>
    <row r="502" spans="1:40" x14ac:dyDescent="0.35">
      <c r="A502"/>
      <c r="B502">
        <f t="shared" si="209"/>
        <v>36800</v>
      </c>
      <c r="C502" s="237" t="str">
        <f t="shared" si="177"/>
        <v>-0.0000238136242038437+0.0280816976447713i</v>
      </c>
      <c r="D502" s="208" t="str">
        <f t="shared" si="178"/>
        <v>-2.51384377330469+0.21529301527658i</v>
      </c>
      <c r="E502" t="str">
        <f t="shared" si="179"/>
        <v>20500</v>
      </c>
      <c r="F502" t="str">
        <f t="shared" si="180"/>
        <v>0.327868852459016</v>
      </c>
      <c r="G502" t="str">
        <f t="shared" si="175"/>
        <v>0.327868852459016</v>
      </c>
      <c r="H502" t="str">
        <f t="shared" si="181"/>
        <v>1.7399597756096+1.76018596858476i</v>
      </c>
      <c r="I502" t="str">
        <f t="shared" si="182"/>
        <v>144.51326206513i</v>
      </c>
      <c r="J502" t="str">
        <f t="shared" si="176"/>
        <v>-27.2686946306376+31.6148773154645i</v>
      </c>
      <c r="K502" t="str">
        <f t="shared" si="183"/>
        <v>2.62108643952852-2.26075859813781i</v>
      </c>
      <c r="L502" t="str">
        <f t="shared" si="184"/>
        <v>0.436628401959157-0.330964748801913i</v>
      </c>
      <c r="M502" t="str">
        <f t="shared" si="185"/>
        <v>3.05771484148768-2.59172334693972i</v>
      </c>
      <c r="N502" t="str">
        <f t="shared" si="186"/>
        <v>-0.459017254602707i</v>
      </c>
      <c r="O502" t="str">
        <f t="shared" si="187"/>
        <v>0.896488352715485-0.443067301259613i</v>
      </c>
      <c r="P502" t="str">
        <f t="shared" si="188"/>
        <v>0.103511647284515+0.443067301259613i</v>
      </c>
      <c r="Q502" t="str">
        <f t="shared" si="189"/>
        <v>-0.103511647284515+0.015949953343094i</v>
      </c>
      <c r="R502" t="str">
        <f t="shared" si="190"/>
        <v>-0.332549701665601-4.33160388466269i</v>
      </c>
      <c r="S502" t="str">
        <f t="shared" si="191"/>
        <v>0.0497077821100711i</v>
      </c>
      <c r="T502" t="str">
        <f t="shared" si="192"/>
        <v>0.215314422085951-0.0165303081111628i</v>
      </c>
      <c r="U502" t="str">
        <f t="shared" si="193"/>
        <v>0.00005-0.00386148445001687i</v>
      </c>
      <c r="V502" t="str">
        <f t="shared" si="194"/>
        <v>0.00002-0.0432486258401889i</v>
      </c>
      <c r="W502" t="str">
        <f t="shared" si="195"/>
        <v>0.000042273520577698-0.00354501091770205i</v>
      </c>
      <c r="X502" t="str">
        <f t="shared" si="196"/>
        <v>0.000137305388988675-0.00354018966479547i</v>
      </c>
      <c r="Y502" t="str">
        <f t="shared" si="197"/>
        <v>0.009+0.184976975443367i</v>
      </c>
      <c r="Z502" t="str">
        <f t="shared" si="198"/>
        <v>-0.23309516022779-0.0208200686280389i</v>
      </c>
      <c r="AA502" t="str">
        <f t="shared" si="199"/>
        <v>3.32237484991006-65.9714202663819i</v>
      </c>
      <c r="AB502" t="str">
        <f t="shared" si="200"/>
        <v>0.719667639506829-0.0552509567330898i</v>
      </c>
      <c r="AC502" t="str">
        <f t="shared" si="201"/>
        <v>3.05734322775253-2.03412109375601i</v>
      </c>
      <c r="AD502" t="str">
        <f t="shared" si="202"/>
        <v>0.171498610743865+0.0960304300366966i</v>
      </c>
      <c r="AE502" t="str">
        <f t="shared" si="203"/>
        <v>-0.0379761360064406-0.025954841321448i</v>
      </c>
      <c r="AF502" t="str">
        <f t="shared" si="204"/>
        <v>-4.25380354891429-1.54489295330818i</v>
      </c>
      <c r="AG502" t="str">
        <f t="shared" si="205"/>
        <v>1.02499626843658-0.0398017473768332i</v>
      </c>
      <c r="AH502" t="str">
        <f t="shared" si="206"/>
        <v>0.111909875382367+0.169298245239987i</v>
      </c>
      <c r="AI502">
        <f t="shared" si="207"/>
        <v>-13.852533790279873</v>
      </c>
      <c r="AJ502">
        <f t="shared" si="208"/>
        <v>56.534416735639311</v>
      </c>
      <c r="AK502"/>
      <c r="AL502"/>
      <c r="AM502"/>
      <c r="AN502"/>
    </row>
    <row r="503" spans="1:40" x14ac:dyDescent="0.35">
      <c r="A503"/>
      <c r="B503">
        <f t="shared" si="209"/>
        <v>36900</v>
      </c>
      <c r="C503" s="237" t="str">
        <f t="shared" si="177"/>
        <v>-0.0000236847280552737+0.0280055955921417i</v>
      </c>
      <c r="D503" s="208" t="str">
        <f t="shared" si="178"/>
        <v>-2.51384278510088+0.21470956620642i</v>
      </c>
      <c r="E503" t="str">
        <f t="shared" si="179"/>
        <v>20500</v>
      </c>
      <c r="F503" t="str">
        <f t="shared" si="180"/>
        <v>0.327868852459016</v>
      </c>
      <c r="G503" t="str">
        <f t="shared" si="175"/>
        <v>0.327868852459016</v>
      </c>
      <c r="H503" t="str">
        <f t="shared" si="181"/>
        <v>1.74465882197384+1.76104571969713i</v>
      </c>
      <c r="I503" t="str">
        <f t="shared" si="182"/>
        <v>144.905961146829i</v>
      </c>
      <c r="J503" t="str">
        <f t="shared" si="176"/>
        <v>-27.4225375827198+31.7007873081695i</v>
      </c>
      <c r="K503" t="str">
        <f t="shared" si="183"/>
        <v>2.61457127897743-2.26171604078682i</v>
      </c>
      <c r="L503" t="str">
        <f t="shared" si="184"/>
        <v>0.435763033564069-0.3312063769832i</v>
      </c>
      <c r="M503" t="str">
        <f t="shared" si="185"/>
        <v>3.0503343125415-2.59292241777002i</v>
      </c>
      <c r="N503" t="str">
        <f t="shared" si="186"/>
        <v>-0.46026458409891i</v>
      </c>
      <c r="O503" t="str">
        <f t="shared" si="187"/>
        <v>0.895935004553088-0.44418517266615i</v>
      </c>
      <c r="P503" t="str">
        <f t="shared" si="188"/>
        <v>0.104064995446912+0.44418517266615i</v>
      </c>
      <c r="Q503" t="str">
        <f t="shared" si="189"/>
        <v>-0.104064995446912+0.01607941143276i</v>
      </c>
      <c r="R503" t="str">
        <f t="shared" si="190"/>
        <v>-0.332545419043089-4.31972639165058i</v>
      </c>
      <c r="S503" t="str">
        <f t="shared" si="191"/>
        <v>0.0498428576049356i</v>
      </c>
      <c r="T503" t="str">
        <f t="shared" si="192"/>
        <v>0.215307507431322-0.0165750139685383i</v>
      </c>
      <c r="U503" t="str">
        <f t="shared" si="193"/>
        <v>0.00005-0.00385101972251005i</v>
      </c>
      <c r="V503" t="str">
        <f t="shared" si="194"/>
        <v>0.00002-0.0431314208921125i</v>
      </c>
      <c r="W503" t="str">
        <f t="shared" si="195"/>
        <v>0.0000422735202414131-0.00353540406775138i</v>
      </c>
      <c r="X503" t="str">
        <f t="shared" si="196"/>
        <v>0.000136791316061288-0.00353060964446725i</v>
      </c>
      <c r="Y503" t="str">
        <f t="shared" si="197"/>
        <v>0.009+0.185479630267941i</v>
      </c>
      <c r="Z503" t="str">
        <f t="shared" si="198"/>
        <v>-0.231815074510805-0.0206626105464887i</v>
      </c>
      <c r="AA503" t="str">
        <f t="shared" si="199"/>
        <v>3.30355650214045-65.7866475599751i</v>
      </c>
      <c r="AB503" t="str">
        <f t="shared" si="200"/>
        <v>0.719644527942231-0.0554003817392639i</v>
      </c>
      <c r="AC503" t="str">
        <f t="shared" si="201"/>
        <v>3.05150750465016-2.03497211467411i</v>
      </c>
      <c r="AD503" t="str">
        <f t="shared" si="202"/>
        <v>0.171617601486808+0.0962922919985843i</v>
      </c>
      <c r="AE503" t="str">
        <f t="shared" si="203"/>
        <v>-0.0377938969478346-0.0258680725069125i</v>
      </c>
      <c r="AF503" t="str">
        <f t="shared" si="204"/>
        <v>-4.25850160707472-1.54633615349071i</v>
      </c>
      <c r="AG503" t="str">
        <f t="shared" si="205"/>
        <v>1.02498413778141-0.0397187834850819i</v>
      </c>
      <c r="AH503" t="str">
        <f t="shared" si="206"/>
        <v>0.111455075663954+0.168810571027453i</v>
      </c>
      <c r="AI503">
        <f t="shared" si="207"/>
        <v>-13.880724115849297</v>
      </c>
      <c r="AJ503">
        <f t="shared" si="208"/>
        <v>56.565709581348294</v>
      </c>
      <c r="AK503"/>
      <c r="AL503"/>
      <c r="AM503"/>
      <c r="AN503"/>
    </row>
    <row r="504" spans="1:40" x14ac:dyDescent="0.35">
      <c r="A504"/>
      <c r="B504">
        <f t="shared" si="209"/>
        <v>37000</v>
      </c>
      <c r="C504" s="237" t="str">
        <f t="shared" si="177"/>
        <v>-0.0000235568755966781+0.0279299049010784i</v>
      </c>
      <c r="D504" s="208" t="str">
        <f t="shared" si="178"/>
        <v>-2.5138418048987+0.214129270908268i</v>
      </c>
      <c r="E504" t="str">
        <f t="shared" si="179"/>
        <v>20500</v>
      </c>
      <c r="F504" t="str">
        <f t="shared" si="180"/>
        <v>0.327868852459016</v>
      </c>
      <c r="G504" t="str">
        <f t="shared" si="175"/>
        <v>0.327868852459016</v>
      </c>
      <c r="H504" t="str">
        <f t="shared" si="181"/>
        <v>1.74934969456865+1.76189105703148i</v>
      </c>
      <c r="I504" t="str">
        <f t="shared" si="182"/>
        <v>145.298660228528i</v>
      </c>
      <c r="J504" t="str">
        <f t="shared" si="176"/>
        <v>-27.5767980190682+31.7866973008746i</v>
      </c>
      <c r="K504" t="str">
        <f t="shared" si="183"/>
        <v>2.6080707912961-2.26265222681769i</v>
      </c>
      <c r="L504" t="str">
        <f t="shared" si="184"/>
        <v>0.434898754164495-0.331445270164262i</v>
      </c>
      <c r="M504" t="str">
        <f t="shared" si="185"/>
        <v>3.04296954546059-2.59409749698195i</v>
      </c>
      <c r="N504" t="str">
        <f t="shared" si="186"/>
        <v>-0.461511913595113i</v>
      </c>
      <c r="O504" t="str">
        <f t="shared" si="187"/>
        <v>0.895380262467533-0.445302352995773i</v>
      </c>
      <c r="P504" t="str">
        <f t="shared" si="188"/>
        <v>0.104619737532467+0.445302352995773i</v>
      </c>
      <c r="Q504" t="str">
        <f t="shared" si="189"/>
        <v>-0.104619737532467+0.01620956059934i</v>
      </c>
      <c r="R504" t="str">
        <f t="shared" si="190"/>
        <v>-0.332541124602881-4.30791272408737i</v>
      </c>
      <c r="S504" t="str">
        <f t="shared" si="191"/>
        <v>0.0499779330997998i</v>
      </c>
      <c r="T504" t="str">
        <f t="shared" si="192"/>
        <v>0.215300573924215-0.016619718078335i</v>
      </c>
      <c r="U504" t="str">
        <f t="shared" si="193"/>
        <v>0.00005-0.00384061156109786i</v>
      </c>
      <c r="V504" t="str">
        <f t="shared" si="194"/>
        <v>0.00002-0.043014849484296i</v>
      </c>
      <c r="W504" t="str">
        <f t="shared" si="195"/>
        <v>0.0000422735199042154-0.0035258491473302i</v>
      </c>
      <c r="X504" t="str">
        <f t="shared" si="196"/>
        <v>0.000136281401694208-0.00352108129760082i</v>
      </c>
      <c r="Y504" t="str">
        <f t="shared" si="197"/>
        <v>0.009+0.185982285092516i</v>
      </c>
      <c r="Z504" t="str">
        <f t="shared" si="198"/>
        <v>-0.230545553122111-0.0205068573030407i</v>
      </c>
      <c r="AA504" t="str">
        <f t="shared" si="199"/>
        <v>3.28489974447298-65.6029226082073i</v>
      </c>
      <c r="AB504" t="str">
        <f t="shared" si="200"/>
        <v>0.719621353365048-0.0555498009043247i</v>
      </c>
      <c r="AC504" t="str">
        <f t="shared" si="201"/>
        <v>3.04568426306922-2.03580430394729i</v>
      </c>
      <c r="AD504" t="str">
        <f t="shared" si="202"/>
        <v>0.171736896309596+0.0965539715705645i</v>
      </c>
      <c r="AE504" t="str">
        <f t="shared" si="203"/>
        <v>-0.037613159234131-0.0257818728081603i</v>
      </c>
      <c r="AF504" t="str">
        <f t="shared" si="204"/>
        <v>-4.26319149946735-1.54776178612321i</v>
      </c>
      <c r="AG504" t="str">
        <f t="shared" si="205"/>
        <v>1.02497206758477-0.0396363653677364i</v>
      </c>
      <c r="AH504" t="str">
        <f t="shared" si="206"/>
        <v>0.111004085473378+0.168325630970347i</v>
      </c>
      <c r="AI504">
        <f t="shared" si="207"/>
        <v>-13.908814942311967</v>
      </c>
      <c r="AJ504">
        <f t="shared" si="208"/>
        <v>56.596730548622531</v>
      </c>
      <c r="AK504"/>
      <c r="AL504"/>
      <c r="AM504"/>
      <c r="AN504"/>
    </row>
    <row r="505" spans="1:40" x14ac:dyDescent="0.35">
      <c r="A505"/>
      <c r="B505">
        <f t="shared" si="209"/>
        <v>37100</v>
      </c>
      <c r="C505" s="237" t="str">
        <f t="shared" si="177"/>
        <v>-0.0000234300555905278+0.0278546222452171i</v>
      </c>
      <c r="D505" s="208" t="str">
        <f t="shared" si="178"/>
        <v>-2.51384083261199+0.213552103879998i</v>
      </c>
      <c r="E505" t="str">
        <f t="shared" si="179"/>
        <v>20500</v>
      </c>
      <c r="F505" t="str">
        <f t="shared" si="180"/>
        <v>0.327868852459016</v>
      </c>
      <c r="G505" t="str">
        <f t="shared" si="175"/>
        <v>0.327868852459016</v>
      </c>
      <c r="H505" t="str">
        <f t="shared" si="181"/>
        <v>1.75403236330023+1.76272206128031i</v>
      </c>
      <c r="I505" t="str">
        <f t="shared" si="182"/>
        <v>145.691359310227i</v>
      </c>
      <c r="J505" t="str">
        <f t="shared" si="176"/>
        <v>-27.7314759396827+31.8726072935796i</v>
      </c>
      <c r="K505" t="str">
        <f t="shared" si="183"/>
        <v>2.60158499955552-2.26356730579573i</v>
      </c>
      <c r="L505" t="str">
        <f t="shared" si="184"/>
        <v>0.434035571183641-0.331681440747057i</v>
      </c>
      <c r="M505" t="str">
        <f t="shared" si="185"/>
        <v>3.03562057073916-2.59524874654279i</v>
      </c>
      <c r="N505" t="str">
        <f t="shared" si="186"/>
        <v>-0.462759243091316i</v>
      </c>
      <c r="O505" t="str">
        <f t="shared" si="187"/>
        <v>0.894824127321904-0.446418840510336i</v>
      </c>
      <c r="P505" t="str">
        <f t="shared" si="188"/>
        <v>0.105175872678096+0.446418840510336i</v>
      </c>
      <c r="Q505" t="str">
        <f t="shared" si="189"/>
        <v>-0.105175872678096+0.01634040258098i</v>
      </c>
      <c r="R505" t="str">
        <f t="shared" si="190"/>
        <v>-0.332536818343282-4.29616236584996i</v>
      </c>
      <c r="S505" t="str">
        <f t="shared" si="191"/>
        <v>0.0501130085946642i</v>
      </c>
      <c r="T505" t="str">
        <f t="shared" si="192"/>
        <v>0.215293621563912-0.0166644204356792i</v>
      </c>
      <c r="U505" t="str">
        <f t="shared" si="193"/>
        <v>0.00005-0.00383025950837253i</v>
      </c>
      <c r="V505" t="str">
        <f t="shared" si="194"/>
        <v>0.00002-0.0428989064937723i</v>
      </c>
      <c r="W505" t="str">
        <f t="shared" si="195"/>
        <v>0.0000422735195661053-0.00351634573652316i</v>
      </c>
      <c r="X505" t="str">
        <f t="shared" si="196"/>
        <v>0.000135775601164713-0.00351160420754244i</v>
      </c>
      <c r="Y505" t="str">
        <f t="shared" si="197"/>
        <v>0.009+0.18648493991709i</v>
      </c>
      <c r="Z505" t="str">
        <f t="shared" si="198"/>
        <v>-0.229286479624571-0.0203527854250806i</v>
      </c>
      <c r="AA505" t="str">
        <f t="shared" si="199"/>
        <v>3.26640270970694-65.4202364044044i</v>
      </c>
      <c r="AB505" t="str">
        <f t="shared" si="200"/>
        <v>0.719598115772881-0.0556992142119826i</v>
      </c>
      <c r="AC505" t="str">
        <f t="shared" si="201"/>
        <v>3.03987352703823-2.03661778841002i</v>
      </c>
      <c r="AD505" t="str">
        <f t="shared" si="202"/>
        <v>0.171856495058513+0.0968154688214052i</v>
      </c>
      <c r="AE505" t="str">
        <f t="shared" si="203"/>
        <v>-0.0374339062898333-0.0256962363870948i</v>
      </c>
      <c r="AF505" t="str">
        <f t="shared" si="204"/>
        <v>-4.26787319591222-1.54916995740031i</v>
      </c>
      <c r="AG505" t="str">
        <f t="shared" si="205"/>
        <v>1.02496005703212-0.039554488293271i</v>
      </c>
      <c r="AH505" t="str">
        <f t="shared" si="206"/>
        <v>0.110556862420609+0.167843400788856i</v>
      </c>
      <c r="AI505">
        <f t="shared" si="207"/>
        <v>-13.936806981061963</v>
      </c>
      <c r="AJ505">
        <f t="shared" si="208"/>
        <v>56.627481224758498</v>
      </c>
      <c r="AK505"/>
      <c r="AL505"/>
      <c r="AM505"/>
      <c r="AN505"/>
    </row>
    <row r="506" spans="1:40" x14ac:dyDescent="0.35">
      <c r="A506"/>
      <c r="B506">
        <f t="shared" si="209"/>
        <v>37200</v>
      </c>
      <c r="C506" s="237" t="str">
        <f t="shared" si="177"/>
        <v>-0.0000233042569501313+0.0277797443339606i</v>
      </c>
      <c r="D506" s="208" t="str">
        <f t="shared" si="178"/>
        <v>-2.51383986815574+0.212978039893698i</v>
      </c>
      <c r="E506" t="str">
        <f t="shared" si="179"/>
        <v>20500</v>
      </c>
      <c r="F506" t="str">
        <f t="shared" si="180"/>
        <v>0.327868852459016</v>
      </c>
      <c r="G506" t="str">
        <f t="shared" si="175"/>
        <v>0.327868852459016</v>
      </c>
      <c r="H506" t="str">
        <f t="shared" si="181"/>
        <v>1.75870679863648+1.76353881293598i</v>
      </c>
      <c r="I506" t="str">
        <f t="shared" si="182"/>
        <v>146.084058391925i</v>
      </c>
      <c r="J506" t="str">
        <f t="shared" si="176"/>
        <v>-27.8865713445634+31.9585172862847i</v>
      </c>
      <c r="K506" t="str">
        <f t="shared" si="183"/>
        <v>2.59511392598846-2.26446142654449i</v>
      </c>
      <c r="L506" t="str">
        <f t="shared" si="184"/>
        <v>0.433173491950804-0.331914901122749i</v>
      </c>
      <c r="M506" t="str">
        <f t="shared" si="185"/>
        <v>3.02828741793926-2.59637632766724i</v>
      </c>
      <c r="N506" t="str">
        <f t="shared" si="186"/>
        <v>-0.464006572587519i</v>
      </c>
      <c r="O506" t="str">
        <f t="shared" si="187"/>
        <v>0.894266599981453-0.447534633472776i</v>
      </c>
      <c r="P506" t="str">
        <f t="shared" si="188"/>
        <v>0.105733400018547+0.447534633472776i</v>
      </c>
      <c r="Q506" t="str">
        <f t="shared" si="189"/>
        <v>-0.105733400018547+0.016471939114743i</v>
      </c>
      <c r="R506" t="str">
        <f t="shared" si="190"/>
        <v>-0.332532500262782-4.28447480636501i</v>
      </c>
      <c r="S506" t="str">
        <f t="shared" si="191"/>
        <v>0.0502480840895285i</v>
      </c>
      <c r="T506" t="str">
        <f t="shared" si="192"/>
        <v>0.215286650349695-0.0167091210357054i</v>
      </c>
      <c r="U506" t="str">
        <f t="shared" si="193"/>
        <v>0.00005-0.00381996311184465i</v>
      </c>
      <c r="V506" t="str">
        <f t="shared" si="194"/>
        <v>0.00002-0.04278358685266i</v>
      </c>
      <c r="W506" t="str">
        <f t="shared" si="195"/>
        <v>0.0000422735192270823-0.00350689341993019i</v>
      </c>
      <c r="X506" t="str">
        <f t="shared" si="196"/>
        <v>0.000135273870349531-0.00350217796210265i</v>
      </c>
      <c r="Y506" t="str">
        <f t="shared" si="197"/>
        <v>0.009+0.186987594741664i</v>
      </c>
      <c r="Z506" t="str">
        <f t="shared" si="198"/>
        <v>-0.228037739187439-0.0202003718306393i</v>
      </c>
      <c r="AA506" t="str">
        <f t="shared" si="199"/>
        <v>3.24806355782011-65.2385800460215i</v>
      </c>
      <c r="AB506" t="str">
        <f t="shared" si="200"/>
        <v>0.719574815163328-0.0558486216459748i</v>
      </c>
      <c r="AC506" t="str">
        <f t="shared" si="201"/>
        <v>3.03407531985062-2.03741269431535i</v>
      </c>
      <c r="AD506" t="str">
        <f t="shared" si="202"/>
        <v>0.171976397579844+0.0970767838157443i</v>
      </c>
      <c r="AE506" t="str">
        <f t="shared" si="203"/>
        <v>-0.0372561217685071-0.0256111574861368i</v>
      </c>
      <c r="AF506" t="str">
        <f t="shared" si="204"/>
        <v>-4.27254666679222-1.55056077304228i</v>
      </c>
      <c r="AG506" t="str">
        <f t="shared" si="205"/>
        <v>1.02494810532092-0.0394731475848947i</v>
      </c>
      <c r="AH506" t="str">
        <f t="shared" si="206"/>
        <v>0.110113364701719+0.167363856497152i</v>
      </c>
      <c r="AI506">
        <f t="shared" si="207"/>
        <v>-13.964700936372193</v>
      </c>
      <c r="AJ506">
        <f t="shared" si="208"/>
        <v>56.657963187037794</v>
      </c>
      <c r="AK506"/>
      <c r="AL506"/>
      <c r="AM506"/>
      <c r="AN506"/>
    </row>
    <row r="507" spans="1:40" x14ac:dyDescent="0.35">
      <c r="A507"/>
      <c r="B507">
        <f t="shared" si="209"/>
        <v>37300</v>
      </c>
      <c r="C507" s="237" t="str">
        <f t="shared" si="177"/>
        <v>-0.0000231794687372127+0.0277052679119994i</v>
      </c>
      <c r="D507" s="208" t="str">
        <f t="shared" si="178"/>
        <v>-2.51383891144611+0.212407053991995i</v>
      </c>
      <c r="E507" t="str">
        <f t="shared" si="179"/>
        <v>20500</v>
      </c>
      <c r="F507" t="str">
        <f t="shared" si="180"/>
        <v>0.327868852459016</v>
      </c>
      <c r="G507" t="str">
        <f t="shared" si="175"/>
        <v>0.327868852459016</v>
      </c>
      <c r="H507" t="str">
        <f t="shared" si="181"/>
        <v>1.76337297160261+1.76434139228823i</v>
      </c>
      <c r="I507" t="str">
        <f t="shared" si="182"/>
        <v>146.476757473624i</v>
      </c>
      <c r="J507" t="str">
        <f t="shared" si="176"/>
        <v>-28.0420842337103+32.0444272789898i</v>
      </c>
      <c r="K507" t="str">
        <f t="shared" si="183"/>
        <v>2.58865759199877-2.26533473714658i</v>
      </c>
      <c r="L507" t="str">
        <f t="shared" si="184"/>
        <v>0.432312523701909-0.33214566367115i</v>
      </c>
      <c r="M507" t="str">
        <f t="shared" si="185"/>
        <v>3.02097011570068-2.59748040081773i</v>
      </c>
      <c r="N507" t="str">
        <f t="shared" si="186"/>
        <v>-0.465253902083722i</v>
      </c>
      <c r="O507" t="str">
        <f t="shared" si="187"/>
        <v>0.893707681313598-0.448649730147107i</v>
      </c>
      <c r="P507" t="str">
        <f t="shared" si="188"/>
        <v>0.106292318686402+0.448649730147107i</v>
      </c>
      <c r="Q507" t="str">
        <f t="shared" si="189"/>
        <v>-0.106292318686402+0.016604171936615i</v>
      </c>
      <c r="R507" t="str">
        <f t="shared" si="190"/>
        <v>-0.33252817035973-4.27284954053439i</v>
      </c>
      <c r="S507" t="str">
        <f t="shared" si="191"/>
        <v>0.0503831595843929i</v>
      </c>
      <c r="T507" t="str">
        <f t="shared" si="192"/>
        <v>0.215279660280844-0.0167538198735405i</v>
      </c>
      <c r="U507" t="str">
        <f t="shared" si="193"/>
        <v>0.00005-0.00380972192387724i</v>
      </c>
      <c r="V507" t="str">
        <f t="shared" si="194"/>
        <v>0.00002-0.0426688855474249i</v>
      </c>
      <c r="W507" t="str">
        <f t="shared" si="195"/>
        <v>0.000042273518887147-0.00349749178660582i</v>
      </c>
      <c r="X507" t="str">
        <f t="shared" si="196"/>
        <v>0.000134776165715226-0.00349280215349655i</v>
      </c>
      <c r="Y507" t="str">
        <f t="shared" si="197"/>
        <v>0.009+0.187490249566239i</v>
      </c>
      <c r="Z507" t="str">
        <f t="shared" si="198"/>
        <v>-0.226799218559716-0.0200495938207748i</v>
      </c>
      <c r="AA507" t="str">
        <f t="shared" si="199"/>
        <v>3.22988047549088-65.0579447331257i</v>
      </c>
      <c r="AB507" t="str">
        <f t="shared" si="200"/>
        <v>0.719551451533984-0.0559980231900137i</v>
      </c>
      <c r="AC507" t="str">
        <f t="shared" si="201"/>
        <v>3.02828966407261-2.03818914733482i</v>
      </c>
      <c r="AD507" t="str">
        <f t="shared" si="202"/>
        <v>0.172096603719859+0.0973379166141471i</v>
      </c>
      <c r="AE507" t="str">
        <f t="shared" si="203"/>
        <v>-0.037079789548971-0.0255266304268374i</v>
      </c>
      <c r="AF507" t="str">
        <f t="shared" si="204"/>
        <v>-4.27721188304872-1.55193433829624i</v>
      </c>
      <c r="AG507" t="str">
        <f t="shared" si="205"/>
        <v>1.02493621166038-0.039392338619749i</v>
      </c>
      <c r="AH507" t="str">
        <f t="shared" si="206"/>
        <v>0.109673551089148+0.166886974398871i</v>
      </c>
      <c r="AI507">
        <f t="shared" si="207"/>
        <v>-13.992497505484193</v>
      </c>
      <c r="AJ507">
        <f t="shared" si="208"/>
        <v>56.688178002778422</v>
      </c>
      <c r="AK507"/>
      <c r="AL507"/>
      <c r="AM507"/>
      <c r="AN507"/>
    </row>
    <row r="508" spans="1:40" x14ac:dyDescent="0.35">
      <c r="A508"/>
      <c r="B508">
        <f t="shared" si="209"/>
        <v>37400</v>
      </c>
      <c r="C508" s="237" t="str">
        <f t="shared" si="177"/>
        <v>-0.0000230556801595345+0.0276311897588404i</v>
      </c>
      <c r="D508" s="208" t="str">
        <f t="shared" si="178"/>
        <v>-2.51383796240035+0.211839121484443i</v>
      </c>
      <c r="E508" t="str">
        <f t="shared" si="179"/>
        <v>20500</v>
      </c>
      <c r="F508" t="str">
        <f t="shared" si="180"/>
        <v>0.327868852459016</v>
      </c>
      <c r="G508" t="str">
        <f t="shared" si="175"/>
        <v>0.327868852459016</v>
      </c>
      <c r="H508" t="str">
        <f t="shared" si="181"/>
        <v>1.76803085377664+1.76512987942154i</v>
      </c>
      <c r="I508" t="str">
        <f t="shared" si="182"/>
        <v>146.869456555323i</v>
      </c>
      <c r="J508" t="str">
        <f t="shared" si="176"/>
        <v>-28.1980146071233+32.1303372716949i</v>
      </c>
      <c r="K508" t="str">
        <f t="shared" si="183"/>
        <v>2.58221601817041-2.26618738494419i</v>
      </c>
      <c r="L508" t="str">
        <f t="shared" si="184"/>
        <v>0.431452673580049-0.332373740760174i</v>
      </c>
      <c r="M508" t="str">
        <f t="shared" si="185"/>
        <v>3.01366869175046-2.59856112570436i</v>
      </c>
      <c r="N508" t="str">
        <f t="shared" si="186"/>
        <v>-0.466501231579925i</v>
      </c>
      <c r="O508" t="str">
        <f t="shared" si="187"/>
        <v>0.893147372187923-0.449764128798428i</v>
      </c>
      <c r="P508" t="str">
        <f t="shared" si="188"/>
        <v>0.106852627812077+0.449764128798428i</v>
      </c>
      <c r="Q508" t="str">
        <f t="shared" si="189"/>
        <v>-0.106852627812077+0.016737102781497i</v>
      </c>
      <c r="R508" t="str">
        <f t="shared" si="190"/>
        <v>-0.332523828632515-4.26128606866217i</v>
      </c>
      <c r="S508" t="str">
        <f t="shared" si="191"/>
        <v>0.0505182350792572i</v>
      </c>
      <c r="T508" t="str">
        <f t="shared" si="192"/>
        <v>0.215272651356639-0.016798516944312i</v>
      </c>
      <c r="U508" t="str">
        <f t="shared" si="193"/>
        <v>0.0000499999999999998-0.00379953550162087i</v>
      </c>
      <c r="V508" t="str">
        <f t="shared" si="194"/>
        <v>0.00002-0.0425547976181537i</v>
      </c>
      <c r="W508" t="str">
        <f t="shared" si="195"/>
        <v>0.0000422735185462988-0.00348814042999979i</v>
      </c>
      <c r="X508" t="str">
        <f t="shared" si="196"/>
        <v>0.00013428244430877-0.00348347637828528i</v>
      </c>
      <c r="Y508" t="str">
        <f t="shared" si="197"/>
        <v>0.009+0.187992904390813i</v>
      </c>
      <c r="Z508" t="str">
        <f t="shared" si="198"/>
        <v>-0.225570806044067-0.0199004290721275i</v>
      </c>
      <c r="AA508" t="str">
        <f t="shared" si="199"/>
        <v>3.21185167563078-64.8783217669114i</v>
      </c>
      <c r="AB508" t="str">
        <f t="shared" si="200"/>
        <v>0.719528024882443-0.0561474188278134i</v>
      </c>
      <c r="AC508" t="str">
        <f t="shared" si="201"/>
        <v>3.02251658155067-2.03894727255834i</v>
      </c>
      <c r="AD508" t="str">
        <f t="shared" si="202"/>
        <v>0.172217113324816+0.0975988672731608i</v>
      </c>
      <c r="AE508" t="str">
        <f t="shared" si="203"/>
        <v>-0.0369048937315716-0.0254426496085218i</v>
      </c>
      <c r="AF508" t="str">
        <f t="shared" si="204"/>
        <v>-4.28186881617699-1.5532907579371i</v>
      </c>
      <c r="AG508" t="str">
        <f t="shared" si="205"/>
        <v>1.02492437527132-0.0393120568281276i</v>
      </c>
      <c r="AH508" t="str">
        <f t="shared" si="206"/>
        <v>0.109237380922186+0.166412731082687i</v>
      </c>
      <c r="AI508">
        <f t="shared" si="207"/>
        <v>-14.020197378695556</v>
      </c>
      <c r="AJ508">
        <f t="shared" si="208"/>
        <v>56.718127229381523</v>
      </c>
      <c r="AK508"/>
      <c r="AL508"/>
      <c r="AM508"/>
      <c r="AN508"/>
    </row>
    <row r="509" spans="1:40" x14ac:dyDescent="0.35">
      <c r="A509"/>
      <c r="B509">
        <f t="shared" si="209"/>
        <v>37500</v>
      </c>
      <c r="C509" s="237" t="str">
        <f t="shared" si="177"/>
        <v>-0.0000229328805685625+0.0275575066883419i</v>
      </c>
      <c r="D509" s="208" t="str">
        <f t="shared" si="178"/>
        <v>-2.51383702093682+0.211274217943955i</v>
      </c>
      <c r="E509" t="str">
        <f t="shared" si="179"/>
        <v>20500</v>
      </c>
      <c r="F509" t="str">
        <f t="shared" si="180"/>
        <v>0.327868852459016</v>
      </c>
      <c r="G509" t="str">
        <f t="shared" si="175"/>
        <v>0.327868852459016</v>
      </c>
      <c r="H509" t="str">
        <f t="shared" si="181"/>
        <v>1.77268041728498+1.76590435421267i</v>
      </c>
      <c r="I509" t="str">
        <f t="shared" si="182"/>
        <v>147.262155637022i</v>
      </c>
      <c r="J509" t="str">
        <f t="shared" si="176"/>
        <v>-28.3543624648025+32.2162472643999i</v>
      </c>
      <c r="K509" t="str">
        <f t="shared" si="183"/>
        <v>2.57578922427652-2.26701951653987i</v>
      </c>
      <c r="L509" t="str">
        <f t="shared" si="184"/>
        <v>0.43059394863602-0.332599144745299i</v>
      </c>
      <c r="M509" t="str">
        <f t="shared" si="185"/>
        <v>3.00638317291254-2.59961866128517i</v>
      </c>
      <c r="N509" t="str">
        <f t="shared" si="186"/>
        <v>-0.467748561076128i</v>
      </c>
      <c r="O509" t="str">
        <f t="shared" si="187"/>
        <v>0.892585673476172-0.450877827692922i</v>
      </c>
      <c r="P509" t="str">
        <f t="shared" si="188"/>
        <v>0.107414326523828+0.450877827692922i</v>
      </c>
      <c r="Q509" t="str">
        <f t="shared" si="189"/>
        <v>-0.107414326523828+0.016870733383206i</v>
      </c>
      <c r="R509" t="str">
        <f t="shared" si="190"/>
        <v>-0.332519475079491-4.24978389638227i</v>
      </c>
      <c r="S509" t="str">
        <f t="shared" si="191"/>
        <v>0.0506533105741214i</v>
      </c>
      <c r="T509" t="str">
        <f t="shared" si="192"/>
        <v>0.215265623576351-0.0168432122431453i</v>
      </c>
      <c r="U509" t="str">
        <f t="shared" si="193"/>
        <v>0.0000499999999999998-0.00378940340694988i</v>
      </c>
      <c r="V509" t="str">
        <f t="shared" si="194"/>
        <v>0.00002-0.0424413181578388i</v>
      </c>
      <c r="W509" t="str">
        <f t="shared" si="195"/>
        <v>0.0000422735182045385-0.00347883894789838i</v>
      </c>
      <c r="X509" t="str">
        <f t="shared" si="196"/>
        <v>0.000133792663748281-0.0034742002373183i</v>
      </c>
      <c r="Y509" t="str">
        <f t="shared" si="197"/>
        <v>0.009+0.188495559215388i</v>
      </c>
      <c r="Z509" t="str">
        <f t="shared" si="198"/>
        <v>-0.224352391471201-0.0197528556296389i</v>
      </c>
      <c r="AA509" t="str">
        <f t="shared" si="199"/>
        <v>3.19397539692598-64.6997025482351i</v>
      </c>
      <c r="AB509" t="str">
        <f t="shared" si="200"/>
        <v>0.719504535206267-0.0562968085430809i</v>
      </c>
      <c r="AC509" t="str">
        <f t="shared" si="201"/>
        <v>3.01675609341899-2.03968719449412i</v>
      </c>
      <c r="AD509" t="str">
        <f t="shared" si="202"/>
        <v>0.172337926240961+0.0978596358453686i</v>
      </c>
      <c r="AE509" t="str">
        <f t="shared" si="203"/>
        <v>-0.0367314186345244-0.0253592095069583i</v>
      </c>
      <c r="AF509" t="str">
        <f t="shared" si="204"/>
        <v>-4.2865174382218-1.55463013626871i</v>
      </c>
      <c r="AG509" t="str">
        <f t="shared" si="205"/>
        <v>1.0249125953859-0.039232297692706i</v>
      </c>
      <c r="AH509" t="str">
        <f t="shared" si="206"/>
        <v>0.108804814097643+0.165941103417967i</v>
      </c>
      <c r="AI509">
        <f t="shared" si="207"/>
        <v>-14.047801239445977</v>
      </c>
      <c r="AJ509">
        <f t="shared" si="208"/>
        <v>56.747812414377229</v>
      </c>
      <c r="AK509"/>
      <c r="AL509"/>
      <c r="AM509"/>
      <c r="AN509"/>
    </row>
    <row r="510" spans="1:40" x14ac:dyDescent="0.35">
      <c r="A510"/>
      <c r="B510">
        <f t="shared" si="209"/>
        <v>37600</v>
      </c>
      <c r="C510" s="237" t="str">
        <f t="shared" si="177"/>
        <v>-0.000022811059457177+0.0274842155482572i</v>
      </c>
      <c r="D510" s="208" t="str">
        <f t="shared" si="178"/>
        <v>-2.51383608697496+0.210712319203305i</v>
      </c>
      <c r="E510" t="str">
        <f t="shared" si="179"/>
        <v>20500</v>
      </c>
      <c r="F510" t="str">
        <f t="shared" si="180"/>
        <v>0.327868852459016</v>
      </c>
      <c r="G510" t="str">
        <f t="shared" si="175"/>
        <v>0.327868852459016</v>
      </c>
      <c r="H510" t="str">
        <f t="shared" si="181"/>
        <v>1.77732163479801+1.76666489632822i</v>
      </c>
      <c r="I510" t="str">
        <f t="shared" si="182"/>
        <v>147.65485471872i</v>
      </c>
      <c r="J510" t="str">
        <f t="shared" si="176"/>
        <v>-28.5111278067479+32.302157257105i</v>
      </c>
      <c r="K510" t="str">
        <f t="shared" si="183"/>
        <v>2.56937722928844-2.26783127779733i</v>
      </c>
      <c r="L510" t="str">
        <f t="shared" si="184"/>
        <v>0.429736355828865-0.332821887969033i</v>
      </c>
      <c r="M510" t="str">
        <f t="shared" si="185"/>
        <v>2.99911358511731-2.60065316576636i</v>
      </c>
      <c r="N510" t="str">
        <f t="shared" si="186"/>
        <v>-0.468995890572331i</v>
      </c>
      <c r="O510" t="str">
        <f t="shared" si="187"/>
        <v>0.892022586052255-0.451990825097864i</v>
      </c>
      <c r="P510" t="str">
        <f t="shared" si="188"/>
        <v>0.107977413947745+0.451990825097864i</v>
      </c>
      <c r="Q510" t="str">
        <f t="shared" si="189"/>
        <v>-0.107977413947745+0.017005065474467i</v>
      </c>
      <c r="R510" t="str">
        <f t="shared" si="190"/>
        <v>-0.332515109699078-4.23834253458803i</v>
      </c>
      <c r="S510" t="str">
        <f t="shared" si="191"/>
        <v>0.0507883860689858i</v>
      </c>
      <c r="T510" t="str">
        <f t="shared" si="192"/>
        <v>0.215258576939261-0.0168879057651679i</v>
      </c>
      <c r="U510" t="str">
        <f t="shared" si="193"/>
        <v>0.0000499999999999998-0.00377932520639949i</v>
      </c>
      <c r="V510" t="str">
        <f t="shared" si="194"/>
        <v>0.00002-0.0423284423116744i</v>
      </c>
      <c r="W510" t="str">
        <f t="shared" si="195"/>
        <v>0.0000422735178618654-0.00346958694236669i</v>
      </c>
      <c r="X510" t="str">
        <f t="shared" si="196"/>
        <v>0.000133306782213935-0.00346497333567657i</v>
      </c>
      <c r="Y510" t="str">
        <f t="shared" si="197"/>
        <v>0.009+0.188998214039962i</v>
      </c>
      <c r="Z510" t="str">
        <f t="shared" si="198"/>
        <v>-0.223143866174767-0.0196068518994324i</v>
      </c>
      <c r="AA510" t="str">
        <f t="shared" si="199"/>
        <v>3.17624990338868-64.522078576181i</v>
      </c>
      <c r="AB510" t="str">
        <f t="shared" si="200"/>
        <v>0.719480982503053-0.0564461923195305i</v>
      </c>
      <c r="AC510" t="str">
        <f t="shared" si="201"/>
        <v>3.01100822010721-2.0404090370689i</v>
      </c>
      <c r="AD510" t="str">
        <f t="shared" si="202"/>
        <v>0.172459042314516+0.0981202223794446i</v>
      </c>
      <c r="AE510" t="str">
        <f t="shared" si="203"/>
        <v>-0.0365593487903258-0.0252763046730559i</v>
      </c>
      <c r="AF510" t="str">
        <f t="shared" si="204"/>
        <v>-4.29115772177297-1.55595257712492i</v>
      </c>
      <c r="AG510" t="str">
        <f t="shared" si="205"/>
        <v>1.02490087124746-0.0391530567477837i</v>
      </c>
      <c r="AH510" t="str">
        <f t="shared" si="206"/>
        <v>0.10837581106067+0.165472068550505i</v>
      </c>
      <c r="AI510">
        <f t="shared" si="207"/>
        <v>-14.075309764402785</v>
      </c>
      <c r="AJ510">
        <f t="shared" si="208"/>
        <v>56.777235095477465</v>
      </c>
      <c r="AK510"/>
      <c r="AL510"/>
      <c r="AM510"/>
      <c r="AN510"/>
    </row>
    <row r="511" spans="1:40" x14ac:dyDescent="0.35">
      <c r="A511"/>
      <c r="B511">
        <f t="shared" si="209"/>
        <v>37700</v>
      </c>
      <c r="C511" s="237" t="str">
        <f t="shared" si="177"/>
        <v>-0.0000226902064574249+0.0274113132197855i</v>
      </c>
      <c r="D511" s="208" t="str">
        <f t="shared" si="178"/>
        <v>-2.51383516043529+0.210153401351689i</v>
      </c>
      <c r="E511" t="str">
        <f t="shared" si="179"/>
        <v>20500</v>
      </c>
      <c r="F511" t="str">
        <f t="shared" si="180"/>
        <v>0.327868852459016</v>
      </c>
      <c r="G511" t="str">
        <f t="shared" si="175"/>
        <v>0.327868852459016</v>
      </c>
      <c r="H511" t="str">
        <f t="shared" si="181"/>
        <v>1.78195447952566+1.76741158522224i</v>
      </c>
      <c r="I511" t="str">
        <f t="shared" si="182"/>
        <v>148.047553800419i</v>
      </c>
      <c r="J511" t="str">
        <f t="shared" si="176"/>
        <v>-28.6683106329594+32.3880672498101i</v>
      </c>
      <c r="K511" t="str">
        <f t="shared" si="183"/>
        <v>2.56298005138475-2.26862281384225i</v>
      </c>
      <c r="L511" t="str">
        <f t="shared" si="184"/>
        <v>0.428879902026414-0.333041982760392i</v>
      </c>
      <c r="M511" t="str">
        <f t="shared" si="185"/>
        <v>2.99185995341116-2.60166479660264i</v>
      </c>
      <c r="N511" t="str">
        <f t="shared" si="186"/>
        <v>-0.470243220068534i</v>
      </c>
      <c r="O511" t="str">
        <f t="shared" si="187"/>
        <v>0.891458110792239-0.453103119281617i</v>
      </c>
      <c r="P511" t="str">
        <f t="shared" si="188"/>
        <v>0.108541889207761+0.453103119281617i</v>
      </c>
      <c r="Q511" t="str">
        <f t="shared" si="189"/>
        <v>-0.108541889207761+0.017140100786917i</v>
      </c>
      <c r="R511" t="str">
        <f t="shared" si="190"/>
        <v>-0.33251073248961-4.22696149936199i</v>
      </c>
      <c r="S511" t="str">
        <f t="shared" si="191"/>
        <v>0.0509234615638501i</v>
      </c>
      <c r="T511" t="str">
        <f t="shared" si="192"/>
        <v>0.215251511444635-0.0169325975055023i</v>
      </c>
      <c r="U511" t="str">
        <f t="shared" si="193"/>
        <v>0.0000499999999999998-0.003769300471104i</v>
      </c>
      <c r="V511" t="str">
        <f t="shared" si="194"/>
        <v>0.00002-0.0422161652763649i</v>
      </c>
      <c r="W511" t="str">
        <f t="shared" si="195"/>
        <v>0.0000422735175182798-0.00346038401969196i</v>
      </c>
      <c r="X511" t="str">
        <f t="shared" si="196"/>
        <v>0.000132824758439044-0.00345579528261666i</v>
      </c>
      <c r="Y511" t="str">
        <f t="shared" si="197"/>
        <v>0.009+0.189500868864536i</v>
      </c>
      <c r="Z511" t="str">
        <f t="shared" si="198"/>
        <v>-0.221945122966716-0.0194623966418514i</v>
      </c>
      <c r="AA511" t="str">
        <f t="shared" si="199"/>
        <v>3.15867348391711-64.3454414466457i</v>
      </c>
      <c r="AB511" t="str">
        <f t="shared" si="200"/>
        <v>0.719457366770348-0.0565955701408595i</v>
      </c>
      <c r="AC511" t="str">
        <f t="shared" si="201"/>
        <v>3.00527298134772-2.04111292362776i</v>
      </c>
      <c r="AD511" t="str">
        <f t="shared" si="202"/>
        <v>0.172580461391675+0.098380626920201i</v>
      </c>
      <c r="AE511" t="str">
        <f t="shared" si="203"/>
        <v>-0.0363886689422329-0.0251939297315851i</v>
      </c>
      <c r="AF511" t="str">
        <f t="shared" si="204"/>
        <v>-4.29578963996095-1.55725818387055i</v>
      </c>
      <c r="AG511" t="str">
        <f t="shared" si="205"/>
        <v>1.02488920211031-0.0390743295785395i</v>
      </c>
      <c r="AH511" t="str">
        <f t="shared" si="206"/>
        <v>0.107950332795784+0.165005603898313i</v>
      </c>
      <c r="AI511">
        <f t="shared" si="207"/>
        <v>-14.102723623545328</v>
      </c>
      <c r="AJ511">
        <f t="shared" si="208"/>
        <v>56.806396800618913</v>
      </c>
      <c r="AK511"/>
      <c r="AL511"/>
      <c r="AM511"/>
      <c r="AN511"/>
    </row>
    <row r="512" spans="1:40" x14ac:dyDescent="0.35">
      <c r="A512"/>
      <c r="B512">
        <f t="shared" si="209"/>
        <v>37800</v>
      </c>
      <c r="C512" s="237" t="str">
        <f t="shared" si="177"/>
        <v>-0.0000225703113383132+0.0273387966171287i</v>
      </c>
      <c r="D512" s="208" t="str">
        <f t="shared" si="178"/>
        <v>-2.51383424123938+0.20959744073132i</v>
      </c>
      <c r="E512" t="str">
        <f t="shared" si="179"/>
        <v>20500</v>
      </c>
      <c r="F512" t="str">
        <f t="shared" si="180"/>
        <v>0.327868852459016</v>
      </c>
      <c r="G512" t="str">
        <f t="shared" si="175"/>
        <v>0.327868852459016</v>
      </c>
      <c r="H512" t="str">
        <f t="shared" si="181"/>
        <v>1.786578925213+1.76814450013389i</v>
      </c>
      <c r="I512" t="str">
        <f t="shared" si="182"/>
        <v>148.440252882118i</v>
      </c>
      <c r="J512" t="str">
        <f t="shared" si="176"/>
        <v>-28.8259109434371+32.4739772425151i</v>
      </c>
      <c r="K512" t="str">
        <f t="shared" si="183"/>
        <v>2.55659770795997-2.26939426906311i</v>
      </c>
      <c r="L512" t="str">
        <f t="shared" si="184"/>
        <v>0.428024594005828-0.333259441434377i</v>
      </c>
      <c r="M512" t="str">
        <f t="shared" si="185"/>
        <v>2.9846223019658-2.60265371049749i</v>
      </c>
      <c r="N512" t="str">
        <f t="shared" si="186"/>
        <v>-0.471490549564737i</v>
      </c>
      <c r="O512" t="str">
        <f t="shared" si="187"/>
        <v>0.890892248574354-0.45421470851364i</v>
      </c>
      <c r="P512" t="str">
        <f t="shared" si="188"/>
        <v>0.109107751425646+0.45421470851364i</v>
      </c>
      <c r="Q512" t="str">
        <f t="shared" si="189"/>
        <v>-0.109107751425646+0.017275841051097i</v>
      </c>
      <c r="R512" t="str">
        <f t="shared" si="190"/>
        <v>-0.332506343449442-4.21564031190766i</v>
      </c>
      <c r="S512" t="str">
        <f t="shared" si="191"/>
        <v>0.0510585370587145i</v>
      </c>
      <c r="T512" t="str">
        <f t="shared" si="192"/>
        <v>0.215244427091748-0.016977287459271i</v>
      </c>
      <c r="U512" t="str">
        <f t="shared" si="193"/>
        <v>0.0000500000000000002-0.003759328776736i</v>
      </c>
      <c r="V512" t="str">
        <f t="shared" si="194"/>
        <v>0.00002-0.0421044822994433i</v>
      </c>
      <c r="W512" t="str">
        <f t="shared" si="195"/>
        <v>0.0000422735171737818-0.00345122979032769i</v>
      </c>
      <c r="X512" t="str">
        <f t="shared" si="196"/>
        <v>0.000132346551701305-0.0034466656915157i</v>
      </c>
      <c r="Y512" t="str">
        <f t="shared" si="197"/>
        <v>0.009+0.190003523689111i</v>
      </c>
      <c r="Z512" t="str">
        <f t="shared" si="198"/>
        <v>-0.220756056113141-0.0193194689646528i</v>
      </c>
      <c r="AA512" t="str">
        <f t="shared" si="199"/>
        <v>3.14124445186511-64.1697828509541i</v>
      </c>
      <c r="AB512" t="str">
        <f t="shared" si="200"/>
        <v>0.719433688005729-0.0567449419907653i</v>
      </c>
      <c r="AC512" t="str">
        <f t="shared" si="201"/>
        <v>2.99955039618317-2.0417989769344i</v>
      </c>
      <c r="AD512" t="str">
        <f t="shared" si="202"/>
        <v>0.172702183318609+0.0986408495086475i</v>
      </c>
      <c r="AE512" t="str">
        <f t="shared" si="203"/>
        <v>-0.0362193640408155-0.0251120793799305i</v>
      </c>
      <c r="AF512" t="str">
        <f t="shared" si="204"/>
        <v>-4.30041316645238-1.55854705940257i</v>
      </c>
      <c r="AG512" t="str">
        <f t="shared" si="205"/>
        <v>1.02487758723953-0.0389961118203041i</v>
      </c>
      <c r="AH512" t="str">
        <f t="shared" si="206"/>
        <v>0.10752834081805+0.164541687147535i</v>
      </c>
      <c r="AI512">
        <f t="shared" si="207"/>
        <v>-14.130043480246801</v>
      </c>
      <c r="AJ512">
        <f t="shared" si="208"/>
        <v>56.835299048017042</v>
      </c>
      <c r="AK512"/>
      <c r="AL512"/>
      <c r="AM512"/>
      <c r="AN512"/>
    </row>
    <row r="513" spans="1:40" x14ac:dyDescent="0.35">
      <c r="A513"/>
      <c r="B513">
        <f t="shared" si="209"/>
        <v>37900</v>
      </c>
      <c r="C513" s="237" t="str">
        <f t="shared" si="177"/>
        <v>-0.0000224513640036442+0.0272666626870564i</v>
      </c>
      <c r="D513" s="208" t="str">
        <f t="shared" si="178"/>
        <v>-2.51383332930982+0.209044413934099i</v>
      </c>
      <c r="E513" t="str">
        <f t="shared" si="179"/>
        <v>20500</v>
      </c>
      <c r="F513" t="str">
        <f t="shared" si="180"/>
        <v>0.327868852459016</v>
      </c>
      <c r="G513" t="str">
        <f t="shared" si="175"/>
        <v>0.327868852459016</v>
      </c>
      <c r="H513" t="str">
        <f t="shared" si="181"/>
        <v>1.79119494613586+1.76886372008515i</v>
      </c>
      <c r="I513" t="str">
        <f t="shared" si="182"/>
        <v>148.832951963816i</v>
      </c>
      <c r="J513" t="str">
        <f t="shared" si="176"/>
        <v>-28.9839287381809+32.5598872352202i</v>
      </c>
      <c r="K513" t="str">
        <f t="shared" si="183"/>
        <v>2.55023021563353-2.27014578711203i</v>
      </c>
      <c r="L513" t="str">
        <f t="shared" si="184"/>
        <v>0.427170438454135-0.33347427629147i</v>
      </c>
      <c r="M513" t="str">
        <f t="shared" si="185"/>
        <v>2.97740065408767-2.6036200634035i</v>
      </c>
      <c r="N513" t="str">
        <f t="shared" si="186"/>
        <v>-0.47273787906094i</v>
      </c>
      <c r="O513" t="str">
        <f t="shared" si="187"/>
        <v>0.890325000278984-0.455325591064489i</v>
      </c>
      <c r="P513" t="str">
        <f t="shared" si="188"/>
        <v>0.109674999721016+0.455325591064489i</v>
      </c>
      <c r="Q513" t="str">
        <f t="shared" si="189"/>
        <v>-0.109674999721016+0.017412287996451i</v>
      </c>
      <c r="R513" t="str">
        <f t="shared" si="190"/>
        <v>-0.33250194257698-4.20437849848163i</v>
      </c>
      <c r="S513" t="str">
        <f t="shared" si="191"/>
        <v>0.0511936125535788i</v>
      </c>
      <c r="T513" t="str">
        <f t="shared" si="192"/>
        <v>0.215237323879866-0.0170219756215982i</v>
      </c>
      <c r="U513" t="str">
        <f t="shared" si="193"/>
        <v>0.0000500000000000002-0.00374940970344646i</v>
      </c>
      <c r="V513" t="str">
        <f t="shared" si="194"/>
        <v>0.00002-0.0419933886786004i</v>
      </c>
      <c r="W513" t="str">
        <f t="shared" si="195"/>
        <v>0.0000422735168283712-0.00344212386883872i</v>
      </c>
      <c r="X513" t="str">
        <f t="shared" si="196"/>
        <v>0.000131872121814215-0.00343758417981747i</v>
      </c>
      <c r="Y513" t="str">
        <f t="shared" si="197"/>
        <v>0.009+0.190506178513685i</v>
      </c>
      <c r="Z513" t="str">
        <f t="shared" si="198"/>
        <v>-0.219576561310602-0.0191780483163505i</v>
      </c>
      <c r="AA513" t="str">
        <f t="shared" si="199"/>
        <v>3.12396114462008-63.9950945744955i</v>
      </c>
      <c r="AB513" t="str">
        <f t="shared" si="200"/>
        <v>0.719409946206743-0.0568943078529512i</v>
      </c>
      <c r="AC513" t="str">
        <f t="shared" si="201"/>
        <v>2.99384048297373-2.04246731917115i</v>
      </c>
      <c r="AD513" t="str">
        <f t="shared" si="202"/>
        <v>0.172824207941457+0.0989008901820343i</v>
      </c>
      <c r="AE513" t="str">
        <f t="shared" si="203"/>
        <v>-0.0360514192405725-0.0250307483868649i</v>
      </c>
      <c r="AF513" t="str">
        <f t="shared" si="204"/>
        <v>-4.30502827544568-1.55981930615105i</v>
      </c>
      <c r="AG513" t="str">
        <f t="shared" si="205"/>
        <v>1.0248660259108-0.0389183991578413i</v>
      </c>
      <c r="AH513" t="str">
        <f t="shared" si="206"/>
        <v>0.107109797164446+0.164080296248407i</v>
      </c>
      <c r="AI513">
        <f t="shared" si="207"/>
        <v>-14.157269991355559</v>
      </c>
      <c r="AJ513">
        <f t="shared" si="208"/>
        <v>56.863943346212288</v>
      </c>
      <c r="AK513"/>
      <c r="AL513"/>
      <c r="AM513"/>
      <c r="AN513"/>
    </row>
    <row r="514" spans="1:40" x14ac:dyDescent="0.35">
      <c r="A514"/>
      <c r="B514">
        <f t="shared" si="209"/>
        <v>38000</v>
      </c>
      <c r="C514" s="237" t="str">
        <f t="shared" si="177"/>
        <v>-0.0000223333544898892+0.0271949084084774i</v>
      </c>
      <c r="D514" s="208" t="str">
        <f t="shared" si="178"/>
        <v>-2.51383242457021+0.208494297798327i</v>
      </c>
      <c r="E514" t="str">
        <f t="shared" si="179"/>
        <v>20500</v>
      </c>
      <c r="F514" t="str">
        <f t="shared" si="180"/>
        <v>0.327868852459016</v>
      </c>
      <c r="G514" t="str">
        <f t="shared" si="175"/>
        <v>0.327868852459016</v>
      </c>
      <c r="H514" t="str">
        <f t="shared" si="181"/>
        <v>1.79580251709642+1.76956932387856i</v>
      </c>
      <c r="I514" t="str">
        <f t="shared" si="182"/>
        <v>149.225651045515i</v>
      </c>
      <c r="J514" t="str">
        <f t="shared" si="176"/>
        <v>-29.142364017191+32.6457972279252i</v>
      </c>
      <c r="K514" t="str">
        <f t="shared" si="183"/>
        <v>2.54387759025854-2.27087751090588i</v>
      </c>
      <c r="L514" t="str">
        <f t="shared" si="184"/>
        <v>0.426317441968781-0.333686499617129i</v>
      </c>
      <c r="M514" t="str">
        <f t="shared" si="185"/>
        <v>2.97019503222732-2.60456401052301i</v>
      </c>
      <c r="N514" t="str">
        <f t="shared" si="186"/>
        <v>-0.473985208557143i</v>
      </c>
      <c r="O514" t="str">
        <f t="shared" si="187"/>
        <v>0.889756366788673-0.456435765205819i</v>
      </c>
      <c r="P514" t="str">
        <f t="shared" si="188"/>
        <v>0.110243633211327+0.456435765205819i</v>
      </c>
      <c r="Q514" t="str">
        <f t="shared" si="189"/>
        <v>-0.110243633211327+0.017549443351324i</v>
      </c>
      <c r="R514" t="str">
        <f t="shared" si="190"/>
        <v>-0.332497529870564-4.19317559032735i</v>
      </c>
      <c r="S514" t="str">
        <f t="shared" si="191"/>
        <v>0.0513286880484432i</v>
      </c>
      <c r="T514" t="str">
        <f t="shared" si="192"/>
        <v>0.215230201808259-0.0170666619876041i</v>
      </c>
      <c r="U514" t="str">
        <f t="shared" si="193"/>
        <v>0.0000500000000000002-0.00373954283580581i</v>
      </c>
      <c r="V514" t="str">
        <f t="shared" si="194"/>
        <v>0.00002-0.0418828797610251i</v>
      </c>
      <c r="W514" t="str">
        <f t="shared" si="195"/>
        <v>0.0000422735164820478-0.00343306587384712i</v>
      </c>
      <c r="X514" t="str">
        <f t="shared" si="196"/>
        <v>0.00013140142911862-0.00342855036897883i</v>
      </c>
      <c r="Y514" t="str">
        <f t="shared" si="197"/>
        <v>0.009+0.191008833338259i</v>
      </c>
      <c r="Z514" t="str">
        <f t="shared" si="198"/>
        <v>-0.218406535662854-0.0190381144797022i</v>
      </c>
      <c r="AA514" t="str">
        <f t="shared" si="199"/>
        <v>3.10682192318947-63.8213684953827i</v>
      </c>
      <c r="AB514" t="str">
        <f t="shared" si="200"/>
        <v>0.719386141370949-0.0570436677111067i</v>
      </c>
      <c r="AC514" t="str">
        <f t="shared" si="201"/>
        <v>2.98814325940459-2.04311807193935i</v>
      </c>
      <c r="AD514" t="str">
        <f t="shared" si="202"/>
        <v>0.172946535106315+0.0991607489739094i</v>
      </c>
      <c r="AE514" t="str">
        <f t="shared" si="203"/>
        <v>-0.0358848198966061-0.0249499315913473i</v>
      </c>
      <c r="AF514" t="str">
        <f t="shared" si="204"/>
        <v>-4.30963494166663-1.56107502608023i</v>
      </c>
      <c r="AG514" t="str">
        <f t="shared" si="205"/>
        <v>1.02485451741021-0.0388411873246396i</v>
      </c>
      <c r="AH514" t="str">
        <f t="shared" si="206"/>
        <v>0.106694664385358+0.163621409411277i</v>
      </c>
      <c r="AI514">
        <f t="shared" si="207"/>
        <v>-14.184403807276597</v>
      </c>
      <c r="AJ514">
        <f t="shared" si="208"/>
        <v>56.892331194122541</v>
      </c>
      <c r="AK514"/>
      <c r="AL514"/>
      <c r="AM514"/>
      <c r="AN514"/>
    </row>
    <row r="515" spans="1:40" x14ac:dyDescent="0.35">
      <c r="A515"/>
      <c r="B515">
        <f t="shared" si="209"/>
        <v>38100</v>
      </c>
      <c r="C515" s="237" t="str">
        <f t="shared" si="177"/>
        <v>-0.0000222162729641033+0.0271235307920181i</v>
      </c>
      <c r="D515" s="208" t="str">
        <f t="shared" si="178"/>
        <v>-2.51383152694518+0.207947069405472i</v>
      </c>
      <c r="E515" t="str">
        <f t="shared" si="179"/>
        <v>20500</v>
      </c>
      <c r="F515" t="str">
        <f t="shared" si="180"/>
        <v>0.327868852459016</v>
      </c>
      <c r="G515" t="str">
        <f t="shared" si="175"/>
        <v>0.327868852459016</v>
      </c>
      <c r="H515" t="str">
        <f t="shared" si="181"/>
        <v>1.8004016134189+1.77026139009505i</v>
      </c>
      <c r="I515" t="str">
        <f t="shared" si="182"/>
        <v>149.618350127214i</v>
      </c>
      <c r="J515" t="str">
        <f t="shared" si="176"/>
        <v>-29.3012167804672+32.7317072206303i</v>
      </c>
      <c r="K515" t="str">
        <f t="shared" si="183"/>
        <v>2.5375398469304-2.27158958262701i</v>
      </c>
      <c r="L515" t="str">
        <f t="shared" si="184"/>
        <v>0.425465611058168-0.333896123681288i</v>
      </c>
      <c r="M515" t="str">
        <f t="shared" si="185"/>
        <v>2.96300545798857-2.6054857063083i</v>
      </c>
      <c r="N515" t="str">
        <f t="shared" si="186"/>
        <v>-0.475232538053346i</v>
      </c>
      <c r="O515" t="str">
        <f t="shared" si="187"/>
        <v>0.889186348988116-0.457545229210386i</v>
      </c>
      <c r="P515" t="str">
        <f t="shared" si="188"/>
        <v>0.110813651011884+0.457545229210386i</v>
      </c>
      <c r="Q515" t="str">
        <f t="shared" si="189"/>
        <v>-0.110813651011884+0.01768730884296i</v>
      </c>
      <c r="R515" t="str">
        <f t="shared" si="190"/>
        <v>-0.332493105328536-4.18203112360938i</v>
      </c>
      <c r="S515" t="str">
        <f t="shared" si="191"/>
        <v>0.0514637635433074i</v>
      </c>
      <c r="T515" t="str">
        <f t="shared" si="192"/>
        <v>0.215223060876185-0.0171113465524078i</v>
      </c>
      <c r="U515" t="str">
        <f t="shared" si="193"/>
        <v>0.0000500000000000002-0.00372972776274596i</v>
      </c>
      <c r="V515" t="str">
        <f t="shared" si="194"/>
        <v>0.00002-0.0417729509427547i</v>
      </c>
      <c r="W515" t="str">
        <f t="shared" si="195"/>
        <v>0.0000422735161348118-0.00342405542797883i</v>
      </c>
      <c r="X515" t="str">
        <f t="shared" si="196"/>
        <v>0.000130934434474443-0.00341956388441736i</v>
      </c>
      <c r="Y515" t="str">
        <f t="shared" si="197"/>
        <v>0.009+0.191511488162834i</v>
      </c>
      <c r="Z515" t="str">
        <f t="shared" si="198"/>
        <v>-0.217245877658041-0.0188996475653402i</v>
      </c>
      <c r="AA515" t="str">
        <f t="shared" si="199"/>
        <v>3.08982517179552-63.648596583134i</v>
      </c>
      <c r="AB515" t="str">
        <f t="shared" si="200"/>
        <v>0.719362273495868-0.0571930215489181i</v>
      </c>
      <c r="AC515" t="str">
        <f t="shared" si="201"/>
        <v>2.98245874249303-2.04375135625923i</v>
      </c>
      <c r="AD515" t="str">
        <f t="shared" si="202"/>
        <v>0.173069164659246+0.0994204259141601i</v>
      </c>
      <c r="AE515" t="str">
        <f t="shared" si="203"/>
        <v>-0.0357195515613683-0.0248696239013456i</v>
      </c>
      <c r="AF515" t="str">
        <f t="shared" si="204"/>
        <v>-4.31423314036408-1.56231432068958i</v>
      </c>
      <c r="AG515" t="str">
        <f t="shared" si="205"/>
        <v>1.02484306103407-0.038764472102222i</v>
      </c>
      <c r="AH515" t="str">
        <f t="shared" si="206"/>
        <v>0.106282905536283+0.163165005102724i</v>
      </c>
      <c r="AI515">
        <f t="shared" si="207"/>
        <v>-14.211445572049728</v>
      </c>
      <c r="AJ515">
        <f t="shared" si="208"/>
        <v>56.920464081088788</v>
      </c>
      <c r="AK515"/>
      <c r="AL515"/>
      <c r="AM515"/>
      <c r="AN515"/>
    </row>
    <row r="516" spans="1:40" x14ac:dyDescent="0.35">
      <c r="A516"/>
      <c r="B516">
        <f t="shared" si="209"/>
        <v>38200</v>
      </c>
      <c r="C516" s="237" t="str">
        <f t="shared" si="177"/>
        <v>-0.0000221001097218755+0.0270525268796068i</v>
      </c>
      <c r="D516" s="208" t="str">
        <f t="shared" si="178"/>
        <v>-2.51383063636033+0.207402706076986i</v>
      </c>
      <c r="E516" t="str">
        <f t="shared" si="179"/>
        <v>20500</v>
      </c>
      <c r="F516" t="str">
        <f t="shared" si="180"/>
        <v>0.327868852459016</v>
      </c>
      <c r="G516" t="str">
        <f t="shared" si="175"/>
        <v>0.327868852459016</v>
      </c>
      <c r="H516" t="str">
        <f t="shared" si="181"/>
        <v>1.80499221094512+1.77093999709182i</v>
      </c>
      <c r="I516" t="str">
        <f t="shared" si="182"/>
        <v>150.011049208913i</v>
      </c>
      <c r="J516" t="str">
        <f t="shared" si="176"/>
        <v>-29.4604870280095+32.8176172133354i</v>
      </c>
      <c r="K516" t="str">
        <f t="shared" si="183"/>
        <v>2.53121699999555-2.27228214372445i</v>
      </c>
      <c r="L516" t="str">
        <f t="shared" si="184"/>
        <v>0.424614952142205-0.334103160737876i</v>
      </c>
      <c r="M516" t="str">
        <f t="shared" si="185"/>
        <v>2.95583195213776-2.60638530446233i</v>
      </c>
      <c r="N516" t="str">
        <f t="shared" si="186"/>
        <v>-0.476479867549549i</v>
      </c>
      <c r="O516" t="str">
        <f t="shared" si="187"/>
        <v>0.888614947764166-0.458653981352052i</v>
      </c>
      <c r="P516" t="str">
        <f t="shared" si="188"/>
        <v>0.111385052235834+0.458653981352052i</v>
      </c>
      <c r="Q516" t="str">
        <f t="shared" si="189"/>
        <v>-0.111385052235834+0.017825886197497i</v>
      </c>
      <c r="R516" t="str">
        <f t="shared" si="190"/>
        <v>-0.332488668949226-4.17094463934934i</v>
      </c>
      <c r="S516" t="str">
        <f t="shared" si="191"/>
        <v>0.0515988390381717i</v>
      </c>
      <c r="T516" t="str">
        <f t="shared" si="192"/>
        <v>0.215215901082912-0.0171560293111271i</v>
      </c>
      <c r="U516" t="str">
        <f t="shared" si="193"/>
        <v>0.0000500000000000002-0.00371996407750317i</v>
      </c>
      <c r="V516" t="str">
        <f t="shared" si="194"/>
        <v>0.00002-0.0416635976680355i</v>
      </c>
      <c r="W516" t="str">
        <f t="shared" si="195"/>
        <v>0.0000422735157866635-0.00341509215781147i</v>
      </c>
      <c r="X516" t="str">
        <f t="shared" si="196"/>
        <v>0.000130471099252556-0.00341062435545986i</v>
      </c>
      <c r="Y516" t="str">
        <f t="shared" si="197"/>
        <v>0.009+0.192014142987408i</v>
      </c>
      <c r="Z516" t="str">
        <f t="shared" si="198"/>
        <v>-0.216094487146349-0.0187626280055455i</v>
      </c>
      <c r="AA516" t="str">
        <f t="shared" si="199"/>
        <v>3.07296929747872-63.4767708973831i</v>
      </c>
      <c r="AB516" t="str">
        <f t="shared" si="200"/>
        <v>0.719338342579052-0.0573423693500669i</v>
      </c>
      <c r="AC516" t="str">
        <f t="shared" si="201"/>
        <v>2.97678694859591-2.04436729257054i</v>
      </c>
      <c r="AD516" t="str">
        <f t="shared" si="202"/>
        <v>0.173192096446266+0.0996799210290686i</v>
      </c>
      <c r="AE516" t="str">
        <f t="shared" si="203"/>
        <v>-0.0355555999814663-0.024789820292687i</v>
      </c>
      <c r="AF516" t="str">
        <f t="shared" si="204"/>
        <v>-4.31882284730545-1.56353729101483i</v>
      </c>
      <c r="AG516" t="str">
        <f t="shared" si="205"/>
        <v>1.02483165608874-0.038688249319464i</v>
      </c>
      <c r="AH516" t="str">
        <f t="shared" si="206"/>
        <v>0.105874484169658+0.162711062041753i</v>
      </c>
      <c r="AI516">
        <f t="shared" si="207"/>
        <v>-14.238395923427136</v>
      </c>
      <c r="AJ516">
        <f t="shared" si="208"/>
        <v>56.948343486929403</v>
      </c>
      <c r="AK516"/>
      <c r="AL516"/>
      <c r="AM516"/>
      <c r="AN516"/>
    </row>
    <row r="517" spans="1:40" x14ac:dyDescent="0.35">
      <c r="A517"/>
      <c r="B517">
        <f t="shared" si="209"/>
        <v>38300</v>
      </c>
      <c r="C517" s="237" t="str">
        <f t="shared" si="177"/>
        <v>-0.0000219848551853187+0.0269818937440655i</v>
      </c>
      <c r="D517" s="208" t="str">
        <f t="shared" si="178"/>
        <v>-2.51382975274221+0.206861185371169i</v>
      </c>
      <c r="E517" t="str">
        <f t="shared" si="179"/>
        <v>20500</v>
      </c>
      <c r="F517" t="str">
        <f t="shared" si="180"/>
        <v>0.327868852459016</v>
      </c>
      <c r="G517" t="str">
        <f t="shared" ref="G517:G580" si="210">IF($C$11=$C$7,$C$24,F517)</f>
        <v>0.327868852459016</v>
      </c>
      <c r="H517" t="str">
        <f t="shared" si="181"/>
        <v>1.80957428603022+1.77160522300019i</v>
      </c>
      <c r="I517" t="str">
        <f t="shared" si="182"/>
        <v>150.403748290611i</v>
      </c>
      <c r="J517" t="str">
        <f t="shared" ref="J517:J580" si="211">IMSUM(COMPLEX(0,2*PI()*B517*$C$113*$C$112),COMPLEX(0,2*PI()*B517*$C$113*$C$111),COMPLEX(0,2*PI()*B517*$C$28*10^-12*$C$111),COMPLEX(-1*2*PI()*B517*2*PI()*B517*$C$113*$C$112*$C$28*10^-12*$C$111,0),COMPLEX(1,0))</f>
        <v>-29.620174759818+32.9035272060405i</v>
      </c>
      <c r="K517" t="str">
        <f t="shared" si="183"/>
        <v>2.52490906305999-2.27295533491484i</v>
      </c>
      <c r="L517" t="str">
        <f t="shared" si="184"/>
        <v>0.423765471552844-0.334307623024328i</v>
      </c>
      <c r="M517" t="str">
        <f t="shared" si="185"/>
        <v>2.94867453461283-2.60726295793917i</v>
      </c>
      <c r="N517" t="str">
        <f t="shared" si="186"/>
        <v>-0.477727197045752i</v>
      </c>
      <c r="O517" t="str">
        <f t="shared" si="187"/>
        <v>0.888042164005826-0.459762019905786i</v>
      </c>
      <c r="P517" t="str">
        <f t="shared" si="188"/>
        <v>0.111957835994174+0.459762019905786i</v>
      </c>
      <c r="Q517" t="str">
        <f t="shared" si="189"/>
        <v>-0.111957835994174+0.017965177139966i</v>
      </c>
      <c r="R517" t="str">
        <f t="shared" si="190"/>
        <v>-0.33248422073097-4.15991568336224i</v>
      </c>
      <c r="S517" t="str">
        <f t="shared" si="191"/>
        <v>0.0517339145330361i</v>
      </c>
      <c r="T517" t="str">
        <f t="shared" si="192"/>
        <v>0.215208722427699-0.0172007102588791i</v>
      </c>
      <c r="U517" t="str">
        <f t="shared" si="193"/>
        <v>0.0000500000000000002-0.00371025137756191i</v>
      </c>
      <c r="V517" t="str">
        <f t="shared" si="194"/>
        <v>0.00002-0.0415548154286933i</v>
      </c>
      <c r="W517" t="str">
        <f t="shared" si="195"/>
        <v>0.0000422735154376023-0.00340617569382256i</v>
      </c>
      <c r="X517" t="str">
        <f t="shared" si="196"/>
        <v>0.000130011385326794-0.00340173141529134i</v>
      </c>
      <c r="Y517" t="str">
        <f t="shared" si="197"/>
        <v>0.009+0.192516797811983i</v>
      </c>
      <c r="Z517" t="str">
        <f t="shared" si="198"/>
        <v>-0.214952265318019-0.0186270365481491i</v>
      </c>
      <c r="AA517" t="str">
        <f t="shared" si="199"/>
        <v>3.05625272970822-63.3058835866011i</v>
      </c>
      <c r="AB517" t="str">
        <f t="shared" si="200"/>
        <v>0.719314348618026-0.0574917110982327i</v>
      </c>
      <c r="AC517" t="str">
        <f t="shared" si="201"/>
        <v>2.97112789341663-2.0449660007326i</v>
      </c>
      <c r="AD517" t="str">
        <f t="shared" si="202"/>
        <v>0.173315330313348+0.099939234341356i</v>
      </c>
      <c r="AE517" t="str">
        <f t="shared" si="203"/>
        <v>-0.0353929510945244-0.0247105158079241i</v>
      </c>
      <c r="AF517" t="str">
        <f t="shared" si="204"/>
        <v>-4.32340403877243-1.56474403762902i</v>
      </c>
      <c r="AG517" t="str">
        <f t="shared" si="205"/>
        <v>1.02482030189047-0.0386125148519224i</v>
      </c>
      <c r="AH517" t="str">
        <f t="shared" si="206"/>
        <v>0.105469364326844+0.162259559196015i</v>
      </c>
      <c r="AI517">
        <f t="shared" si="207"/>
        <v>-14.265255492951457</v>
      </c>
      <c r="AJ517">
        <f t="shared" si="208"/>
        <v>56.975970881987422</v>
      </c>
      <c r="AK517"/>
      <c r="AL517"/>
      <c r="AM517"/>
      <c r="AN517"/>
    </row>
    <row r="518" spans="1:40" x14ac:dyDescent="0.35">
      <c r="A518"/>
      <c r="B518">
        <f t="shared" si="209"/>
        <v>38400</v>
      </c>
      <c r="C518" s="237" t="str">
        <f t="shared" ref="C518:C581" si="212">IMPRODUCT(COMPLEX(-1,0),IMDIV(IMPRODUCT(G518,COMPLEX($C$100+$C$101,0)),COMPLEX($C$100,2*PI()*B518*$C$103*$C$102*(2*$C$100+$C$101))))</f>
        <v>-0.0000218704999010953+0.0269116284887077i</v>
      </c>
      <c r="D518" s="208" t="str">
        <f t="shared" ref="D518:D581" si="213">IMPRODUCT(COMPLEX($C$106,0),IMSUB(C518,G518))</f>
        <v>-2.51382887601836+0.206322485080092i</v>
      </c>
      <c r="E518" t="str">
        <f t="shared" ref="E518:E581" si="214">IMDIV(COMPLEX($C$20*10^3,0),COMPLEX(1,2*PI()*B518*$C$20*1000*$C$29*10^-12))</f>
        <v>20500</v>
      </c>
      <c r="F518" t="str">
        <f t="shared" ref="F518:F581" si="215">IMDIV(COMPLEX($C$22*1000,0),IMSUM(COMPLEX($C$22*1000,0),E518))</f>
        <v>0.327868852459016</v>
      </c>
      <c r="G518" t="str">
        <f t="shared" si="210"/>
        <v>0.327868852459016</v>
      </c>
      <c r="H518" t="str">
        <f t="shared" ref="H518:H581" si="216">IMPRODUCT(COMPLEX($C$108,0),IMPRODUCT(COMPLEX(-1,0),D518),IMDIV(COMPLEX(0,2*PI()*B518*$C$109*$C$110),COMPLEX(1,2*PI()*B518*$C$109*$C$110)))</f>
        <v>1.81414781553831+1.77225714572359i</v>
      </c>
      <c r="I518" t="str">
        <f t="shared" ref="I518:I581" si="217">COMPLEX(0,2*PI()*B518*$C$113*$C$112*$C$114)</f>
        <v>150.79644737231i</v>
      </c>
      <c r="J518" t="str">
        <f t="shared" si="211"/>
        <v>-29.7802799758927+32.9894371987455i</v>
      </c>
      <c r="K518" t="str">
        <f t="shared" ref="K518:K581" si="218">IMDIV(I518,J518)</f>
        <v>2.5186160489979-2.27360929618364i</v>
      </c>
      <c r="L518" t="str">
        <f t="shared" ref="L518:L581" si="219">IMDIV(COMPLEX($C$117,0),COMPLEX(1,2*PI()*B518*$C$115*$C$116))</f>
        <v>0.422917175534633-0.334509522761114i</v>
      </c>
      <c r="M518" t="str">
        <f t="shared" ref="M518:M581" si="220">IMSUM(K518,L518)</f>
        <v>2.94153322453253-2.60811881894475i</v>
      </c>
      <c r="N518" t="str">
        <f t="shared" ref="N518:N581" si="221">COMPLEX(0,-2*PI()*B518*$C$43)</f>
        <v>-0.478974526541955i</v>
      </c>
      <c r="O518" t="str">
        <f t="shared" ref="O518:O581" si="222">IMEXP(N518)</f>
        <v>0.887467998604251-0.46086934314767i</v>
      </c>
      <c r="P518" t="str">
        <f t="shared" ref="P518:P581" si="223">IMSUB(COMPLEX(1,0),O518)</f>
        <v>0.112532001395749+0.46086934314767i</v>
      </c>
      <c r="Q518" t="str">
        <f t="shared" ref="Q518:Q581" si="224">IMSUM(COMPLEX(0,2*PI()*B518*$C$43),O518,COMPLEX(-1,0))</f>
        <v>-0.112532001395749+0.018105183394285i</v>
      </c>
      <c r="R518" t="str">
        <f t="shared" ref="R518:R581" si="225">IMDIV(P518,Q518)</f>
        <v>-0.332479760672184-4.14894380619418i</v>
      </c>
      <c r="S518" t="str">
        <f t="shared" ref="S518:S581" si="226">IMDIV(COMPLEX(0,2*PI()*B518*$C$123),COMPLEX($C$124,0))</f>
        <v>0.0518689900279004i</v>
      </c>
      <c r="T518" t="str">
        <f t="shared" ref="T518:T581" si="227">IMPRODUCT(R518,S518)</f>
        <v>0.215201524909805-0.0172453893907842i</v>
      </c>
      <c r="U518" t="str">
        <f t="shared" ref="U518:U581" si="228">IMDIV(COMPLEX(1,2*PI()*B518*$C$16*10^-3*$C$15*10^-6),COMPLEX(0,2*PI()*B518*$C$15*10^-6))</f>
        <v>0.00005-0.0037005892645995i</v>
      </c>
      <c r="V518" t="str">
        <f t="shared" ref="V518:V581" si="229">IMSUM(COMPLEX($C$18*10^-3,0),IMDIV(COMPLEX(1,0),COMPLEX(0,2*PI()*B518*($C$17*1*10^-6))))</f>
        <v>0.00002-0.0414465997635144i</v>
      </c>
      <c r="W518" t="str">
        <f t="shared" ref="W518:W581" si="230">IMDIV(IMPRODUCT(U518,V518),IMSUM(U518,V518))</f>
        <v>0.0000422735150876286-0.00339730567033883i</v>
      </c>
      <c r="X518" t="str">
        <f t="shared" ref="X518:X581" si="231">IMDIV(IMPRODUCT(COMPLEX($C$19,0),W518),IMSUM(COMPLEX($C$19,0),W518))</f>
        <v>0.000129555255066121-0.00339288470090509i</v>
      </c>
      <c r="Y518" t="str">
        <f t="shared" ref="Y518:Y581" si="232">COMPLEX($C$13*10^-3,2*PI()*B518*$C$12*0.000001)</f>
        <v>0.009+0.193019452636557i</v>
      </c>
      <c r="Z518" t="str">
        <f t="shared" ref="Z518:Z581" si="233">IMPRODUCT(COMPLEX($C$6,0),IMDIV(X518,IMSUM(X518,Y518)))</f>
        <v>-0.213819114681839-0.0184928542505742i</v>
      </c>
      <c r="AA518" t="str">
        <f t="shared" ref="AA518:AA581" si="234">IMDIV(COMPLEX($C$6,0),IMSUM(X518,Y518))</f>
        <v>3.03967392000115-63.1359268868518i</v>
      </c>
      <c r="AB518" t="str">
        <f t="shared" ref="AB518:AB581" si="235">IMPRODUCT(COMPLEX($C$119,0),T518)</f>
        <v>0.719290291610312-0.0576410467771057i</v>
      </c>
      <c r="AC518" t="str">
        <f t="shared" ref="AC518:AC581" si="236">IMSUM(COMPLEX(1,0),IMPRODUCT(AB518,M518))</f>
        <v>2.96548159201238-2.0455476000248i</v>
      </c>
      <c r="AD518" t="str">
        <f t="shared" ref="AD518:AD581" si="237">IMDIV(AB518,AC518)</f>
        <v>0.17343886610641+0.100198365870229i</v>
      </c>
      <c r="AE518" t="str">
        <f t="shared" ref="AE518:AE581" si="238">IMPRODUCT(AD518,AA518,X518)</f>
        <v>-0.0352315910261106-0.02463170555523i</v>
      </c>
      <c r="AF518" t="str">
        <f t="shared" ref="AF518:AF581" si="239">IMSUB(D518,H518)</f>
        <v>-4.32797669155667-1.5659346606435i</v>
      </c>
      <c r="AG518" t="str">
        <f t="shared" ref="AG518:AG581" si="240">IMSUM(COMPLEX(1,0),IMPRODUCT(AD518,AA518,COMPLEX($C$127,0)))</f>
        <v>1.02480899776521-0.0385372646211785i</v>
      </c>
      <c r="AH518" t="str">
        <f t="shared" ref="AH518:AH581" si="241">IMDIV(IMPRODUCT(AE518,AF518),AG518)</f>
        <v>0.105067510530281+0.161810475778151i</v>
      </c>
      <c r="AI518">
        <f t="shared" ref="AI518:AI581" si="242">20*LOG10(IMABS(AH518))</f>
        <v>-14.2920249060301</v>
      </c>
      <c r="AJ518">
        <f t="shared" ref="AJ518:AJ581" si="243">IMARGUMENT(AH518)*180/PI()</f>
        <v>57.003347727181968</v>
      </c>
      <c r="AK518"/>
      <c r="AL518"/>
      <c r="AM518"/>
      <c r="AN518"/>
    </row>
    <row r="519" spans="1:40" x14ac:dyDescent="0.35">
      <c r="A519"/>
      <c r="B519">
        <f t="shared" si="209"/>
        <v>38500</v>
      </c>
      <c r="C519" s="237" t="str">
        <f t="shared" si="212"/>
        <v>-0.0000217570345384783+0.0268417282469422i</v>
      </c>
      <c r="D519" s="208" t="str">
        <f t="shared" si="213"/>
        <v>-2.51382800611725+0.205786583226557i</v>
      </c>
      <c r="E519" t="str">
        <f t="shared" si="214"/>
        <v>20500</v>
      </c>
      <c r="F519" t="str">
        <f t="shared" si="215"/>
        <v>0.327868852459016</v>
      </c>
      <c r="G519" t="str">
        <f t="shared" si="210"/>
        <v>0.327868852459016</v>
      </c>
      <c r="H519" t="str">
        <f t="shared" si="216"/>
        <v>1.81871277683815+1.77289584293557i</v>
      </c>
      <c r="I519" t="str">
        <f t="shared" si="217"/>
        <v>151.189146454009i</v>
      </c>
      <c r="J519" t="str">
        <f t="shared" si="211"/>
        <v>-29.9408026762336+33.0753471914506i</v>
      </c>
      <c r="K519" t="str">
        <f t="shared" si="218"/>
        <v>2.51233796996-2.2742441667861i</v>
      </c>
      <c r="L519" t="str">
        <f t="shared" si="219"/>
        <v>0.422070070245258-0.334708872151274i</v>
      </c>
      <c r="M519" t="str">
        <f t="shared" si="220"/>
        <v>2.93440804020526-2.60895303893737i</v>
      </c>
      <c r="N519" t="str">
        <f t="shared" si="221"/>
        <v>-0.480221856038158i</v>
      </c>
      <c r="O519" t="str">
        <f t="shared" si="222"/>
        <v>0.886892452452745-0.461975949354894i</v>
      </c>
      <c r="P519" t="str">
        <f t="shared" si="223"/>
        <v>0.113107547547255+0.461975949354894i</v>
      </c>
      <c r="Q519" t="str">
        <f t="shared" si="224"/>
        <v>-0.113107547547255+0.018245906683264i</v>
      </c>
      <c r="R519" t="str">
        <f t="shared" si="225"/>
        <v>-0.332475288771112-4.13802856306084i</v>
      </c>
      <c r="S519" t="str">
        <f t="shared" si="226"/>
        <v>0.0520040655227648i</v>
      </c>
      <c r="T519" t="str">
        <f t="shared" si="227"/>
        <v>0.215194308528488-0.0172900667019531i</v>
      </c>
      <c r="U519" t="str">
        <f t="shared" si="228"/>
        <v>0.00005-0.00369097734443171i</v>
      </c>
      <c r="V519" t="str">
        <f t="shared" si="229"/>
        <v>0.00002-0.0413389462576352i</v>
      </c>
      <c r="W519" t="str">
        <f t="shared" si="230"/>
        <v>0.0000422735147367423-0.0033884817254862i</v>
      </c>
      <c r="X519" t="str">
        <f t="shared" si="231"/>
        <v>0.000129102671326934-0.00338408385305335i</v>
      </c>
      <c r="Y519" t="str">
        <f t="shared" si="232"/>
        <v>0.009+0.193522107461131i</v>
      </c>
      <c r="Z519" t="str">
        <f t="shared" si="233"/>
        <v>-0.21269493904398-0.0183600624740006i</v>
      </c>
      <c r="AA519" t="str">
        <f t="shared" si="234"/>
        <v>3.02323134154853-62.9668931205572i</v>
      </c>
      <c r="AB519" t="str">
        <f t="shared" si="235"/>
        <v>0.71926617155343-0.057790376370344i</v>
      </c>
      <c r="AC519" t="str">
        <f t="shared" si="236"/>
        <v>2.9598480588013-2.04611220914679i</v>
      </c>
      <c r="AD519" t="str">
        <f t="shared" si="237"/>
        <v>0.173562703671318+0.100457315631426i</v>
      </c>
      <c r="AE519" t="str">
        <f t="shared" si="238"/>
        <v>-0.035071506086716-0.0245533847073099i</v>
      </c>
      <c r="AF519" t="str">
        <f t="shared" si="239"/>
        <v>-4.3325407829554-1.56710925970901i</v>
      </c>
      <c r="AG519" t="str">
        <f t="shared" si="240"/>
        <v>1.02479774304846-0.0384624945941891i</v>
      </c>
      <c r="AH519" t="str">
        <f t="shared" si="241"/>
        <v>0.104668887775762+0.161363791242154i</v>
      </c>
      <c r="AI519">
        <f t="shared" si="242"/>
        <v>-14.318704782011002</v>
      </c>
      <c r="AJ519">
        <f t="shared" si="243"/>
        <v>57.030475474059187</v>
      </c>
      <c r="AK519"/>
      <c r="AL519"/>
      <c r="AM519"/>
      <c r="AN519"/>
    </row>
    <row r="520" spans="1:40" x14ac:dyDescent="0.35">
      <c r="A520"/>
      <c r="B520">
        <f t="shared" si="209"/>
        <v>38600</v>
      </c>
      <c r="C520" s="237" t="str">
        <f t="shared" si="212"/>
        <v>-0.0000216444498874479+0.026772190181883i</v>
      </c>
      <c r="D520" s="208" t="str">
        <f t="shared" si="213"/>
        <v>-2.51382714296826+0.205253458061103i</v>
      </c>
      <c r="E520" t="str">
        <f t="shared" si="214"/>
        <v>20500</v>
      </c>
      <c r="F520" t="str">
        <f t="shared" si="215"/>
        <v>0.327868852459016</v>
      </c>
      <c r="G520" t="str">
        <f t="shared" si="210"/>
        <v>0.327868852459016</v>
      </c>
      <c r="H520" t="str">
        <f t="shared" si="216"/>
        <v>1.82326914779883+1.77352139207783i</v>
      </c>
      <c r="I520" t="str">
        <f t="shared" si="217"/>
        <v>151.581845535708i</v>
      </c>
      <c r="J520" t="str">
        <f t="shared" si="211"/>
        <v>-30.1017428608406+33.1612571841557i</v>
      </c>
      <c r="K520" t="str">
        <f t="shared" si="218"/>
        <v>2.50607483738203-2.27486008524853i</v>
      </c>
      <c r="L520" t="str">
        <f t="shared" si="219"/>
        <v>0.421224161756089-0.33490568337995i</v>
      </c>
      <c r="M520" t="str">
        <f t="shared" si="220"/>
        <v>2.92729899913812-2.60976576862848i</v>
      </c>
      <c r="N520" t="str">
        <f t="shared" si="221"/>
        <v>-0.481469185534361i</v>
      </c>
      <c r="O520" t="str">
        <f t="shared" si="222"/>
        <v>0.88631552644676-0.463081836805767i</v>
      </c>
      <c r="P520" t="str">
        <f t="shared" si="223"/>
        <v>0.11368447355324+0.463081836805767i</v>
      </c>
      <c r="Q520" t="str">
        <f t="shared" si="224"/>
        <v>-0.11368447355324+0.018387348728594i</v>
      </c>
      <c r="R520" t="str">
        <f t="shared" si="225"/>
        <v>-0.33247080502612-4.12716951378702i</v>
      </c>
      <c r="S520" t="str">
        <f t="shared" si="226"/>
        <v>0.0521391410176291i</v>
      </c>
      <c r="T520" t="str">
        <f t="shared" si="227"/>
        <v>0.215187073283001-0.0173347421875015i</v>
      </c>
      <c r="U520" t="str">
        <f t="shared" si="228"/>
        <v>0.00005-0.00368141522695909i</v>
      </c>
      <c r="V520" t="str">
        <f t="shared" si="229"/>
        <v>0.00002-0.0412318505419418i</v>
      </c>
      <c r="W520" t="str">
        <f t="shared" si="230"/>
        <v>0.0000422735143849436-0.00337970350114061i</v>
      </c>
      <c r="X520" t="str">
        <f t="shared" si="231"/>
        <v>0.000128653597445511-0.00337532851619891i</v>
      </c>
      <c r="Y520" t="str">
        <f t="shared" si="232"/>
        <v>0.009+0.194024762285706i</v>
      </c>
      <c r="Z520" t="str">
        <f t="shared" si="233"/>
        <v>-0.211579643487286-0.0182286428776608i</v>
      </c>
      <c r="AA520" t="str">
        <f t="shared" si="234"/>
        <v>3.00692348884929-62.798774695292i</v>
      </c>
      <c r="AB520" t="str">
        <f t="shared" si="235"/>
        <v>0.719241988444884-0.0579396998616223i</v>
      </c>
      <c r="AC520" t="str">
        <f t="shared" si="236"/>
        <v>2.95422730756935-2.04665994621903i</v>
      </c>
      <c r="AD520" t="str">
        <f t="shared" si="237"/>
        <v>0.173686842853881+0.100716083637268i</v>
      </c>
      <c r="AE520" t="str">
        <f t="shared" si="238"/>
        <v>-0.034912682768796-0.0244755485003406i</v>
      </c>
      <c r="AF520" t="str">
        <f t="shared" si="239"/>
        <v>-4.33709629076709-1.56826793401673i</v>
      </c>
      <c r="AG520" t="str">
        <f t="shared" si="240"/>
        <v>1.02478653708508-0.0383882007826516i</v>
      </c>
      <c r="AH520" t="str">
        <f t="shared" si="241"/>
        <v>0.104273461524879+0.160919485279836i</v>
      </c>
      <c r="AI520">
        <f t="shared" si="242"/>
        <v>-14.345295734255108</v>
      </c>
      <c r="AJ520">
        <f t="shared" si="243"/>
        <v>57.057355564842815</v>
      </c>
      <c r="AK520"/>
      <c r="AL520"/>
      <c r="AM520"/>
      <c r="AN520"/>
    </row>
    <row r="521" spans="1:40" x14ac:dyDescent="0.35">
      <c r="A521"/>
      <c r="B521">
        <f t="shared" si="209"/>
        <v>38700</v>
      </c>
      <c r="C521" s="237" t="str">
        <f t="shared" si="212"/>
        <v>-0.0000215327368568232+0.0267030114859664i</v>
      </c>
      <c r="D521" s="208" t="str">
        <f t="shared" si="213"/>
        <v>-2.51382628650169+0.204723088059076i</v>
      </c>
      <c r="E521" t="str">
        <f t="shared" si="214"/>
        <v>20500</v>
      </c>
      <c r="F521" t="str">
        <f t="shared" si="215"/>
        <v>0.327868852459016</v>
      </c>
      <c r="G521" t="str">
        <f t="shared" si="210"/>
        <v>0.327868852459016</v>
      </c>
      <c r="H521" t="str">
        <f t="shared" si="216"/>
        <v>1.8278169067855+1.7741338703583i</v>
      </c>
      <c r="I521" t="str">
        <f t="shared" si="217"/>
        <v>151.974544617406i</v>
      </c>
      <c r="J521" t="str">
        <f t="shared" si="211"/>
        <v>-30.2631005297138+33.2471671768607i</v>
      </c>
      <c r="K521" t="str">
        <f t="shared" si="218"/>
        <v>2.4998266619931-2.27545718936946i</v>
      </c>
      <c r="L521" t="str">
        <f t="shared" si="219"/>
        <v>0.420379456052725-0.33509996861394i</v>
      </c>
      <c r="M521" t="str">
        <f t="shared" si="220"/>
        <v>2.92020611804582-2.6105571579834i</v>
      </c>
      <c r="N521" t="str">
        <f t="shared" si="221"/>
        <v>-0.482716515030564i</v>
      </c>
      <c r="O521" t="str">
        <f t="shared" si="222"/>
        <v>0.885737221483895-0.464187003779715i</v>
      </c>
      <c r="P521" t="str">
        <f t="shared" si="223"/>
        <v>0.114262778516105+0.464187003779715i</v>
      </c>
      <c r="Q521" t="str">
        <f t="shared" si="224"/>
        <v>-0.114262778516105+0.018529511250849i</v>
      </c>
      <c r="R521" t="str">
        <f t="shared" si="225"/>
        <v>-0.33246630943552-4.11636622274711i</v>
      </c>
      <c r="S521" t="str">
        <f t="shared" si="226"/>
        <v>0.0522742165124933i</v>
      </c>
      <c r="T521" t="str">
        <f t="shared" si="227"/>
        <v>0.215179819172597-0.017379415842542i</v>
      </c>
      <c r="U521" t="str">
        <f t="shared" si="228"/>
        <v>0.00005-0.00367190252611423i</v>
      </c>
      <c r="V521" t="str">
        <f t="shared" si="229"/>
        <v>0.00002-0.0411253082924794i</v>
      </c>
      <c r="W521" t="str">
        <f t="shared" si="230"/>
        <v>0.0000422735140322323-0.00337097064287953i</v>
      </c>
      <c r="X521" t="str">
        <f t="shared" si="231"/>
        <v>0.000128207997230589-0.00336661833846727i</v>
      </c>
      <c r="Y521" t="str">
        <f t="shared" si="232"/>
        <v>0.009+0.19452741711028i</v>
      </c>
      <c r="Z521" t="str">
        <f t="shared" si="233"/>
        <v>-0.2104731343509-0.0180985774132541i</v>
      </c>
      <c r="AA521" t="str">
        <f t="shared" si="234"/>
        <v>2.99074887735125-62.6315641025949i</v>
      </c>
      <c r="AB521" t="str">
        <f t="shared" si="235"/>
        <v>0.719217742282176-0.0580890172346048i</v>
      </c>
      <c r="AC521" t="str">
        <f t="shared" si="236"/>
        <v>2.94861935147749-2.04719092878316i</v>
      </c>
      <c r="AD521" t="str">
        <f t="shared" si="237"/>
        <v>0.173811283499848+0.100974669896693i</v>
      </c>
      <c r="AE521" t="str">
        <f t="shared" si="238"/>
        <v>-0.0347551077438627-0.0243981922329234i</v>
      </c>
      <c r="AF521" t="str">
        <f t="shared" si="239"/>
        <v>-4.34164319328719-1.56941078229922i</v>
      </c>
      <c r="AG521" t="str">
        <f t="shared" si="240"/>
        <v>1.02477537922916-0.0383143792423789i</v>
      </c>
      <c r="AH521" t="str">
        <f t="shared" si="241"/>
        <v>0.103881197697592+0.160477537817326i</v>
      </c>
      <c r="AI521">
        <f t="shared" si="242"/>
        <v>-14.371798370209438</v>
      </c>
      <c r="AJ521">
        <f t="shared" si="243"/>
        <v>57.083989432484351</v>
      </c>
      <c r="AK521"/>
      <c r="AL521"/>
      <c r="AM521"/>
      <c r="AN521"/>
    </row>
    <row r="522" spans="1:40" x14ac:dyDescent="0.35">
      <c r="A522"/>
      <c r="B522">
        <f t="shared" si="209"/>
        <v>38800</v>
      </c>
      <c r="C522" s="237" t="str">
        <f t="shared" si="212"/>
        <v>-0.0000214218864724262+0.0266341893805719i</v>
      </c>
      <c r="D522" s="208" t="str">
        <f t="shared" si="213"/>
        <v>-2.51382543664874+0.204195451917718i</v>
      </c>
      <c r="E522" t="str">
        <f t="shared" si="214"/>
        <v>20500</v>
      </c>
      <c r="F522" t="str">
        <f t="shared" si="215"/>
        <v>0.327868852459016</v>
      </c>
      <c r="G522" t="str">
        <f t="shared" si="210"/>
        <v>0.327868852459016</v>
      </c>
      <c r="H522" t="str">
        <f t="shared" si="216"/>
        <v>1.8323560326551+1.77473335474931i</v>
      </c>
      <c r="I522" t="str">
        <f t="shared" si="217"/>
        <v>152.367243699105i</v>
      </c>
      <c r="J522" t="str">
        <f t="shared" si="211"/>
        <v>-30.4248756828532+33.3330771695658i</v>
      </c>
      <c r="K522" t="str">
        <f t="shared" si="218"/>
        <v>2.49359345382397-2.27603561622088i</v>
      </c>
      <c r="L522" t="str">
        <f t="shared" si="219"/>
        <v>0.419535959035543-0.335291740001246i</v>
      </c>
      <c r="M522" t="str">
        <f t="shared" si="220"/>
        <v>2.91312941285951-2.61132735622213i</v>
      </c>
      <c r="N522" t="str">
        <f t="shared" si="221"/>
        <v>-0.483963844526767i</v>
      </c>
      <c r="O522" t="str">
        <f t="shared" si="222"/>
        <v>0.885157538463895-0.465291448557286i</v>
      </c>
      <c r="P522" t="str">
        <f t="shared" si="223"/>
        <v>0.114842461536105+0.465291448557286i</v>
      </c>
      <c r="Q522" t="str">
        <f t="shared" si="224"/>
        <v>-0.114842461536105+0.018672395969481i</v>
      </c>
      <c r="R522" t="str">
        <f t="shared" si="225"/>
        <v>-0.33246180199765-4.10561825880648i</v>
      </c>
      <c r="S522" t="str">
        <f t="shared" si="226"/>
        <v>0.0524092920073577i</v>
      </c>
      <c r="T522" t="str">
        <f t="shared" si="227"/>
        <v>0.215172546196528-0.0174240876621872i</v>
      </c>
      <c r="U522" t="str">
        <f t="shared" si="228"/>
        <v>0.00005-0.00366243885980982i</v>
      </c>
      <c r="V522" t="str">
        <f t="shared" si="229"/>
        <v>0.00002-0.0410193152298699i</v>
      </c>
      <c r="W522" t="str">
        <f t="shared" si="230"/>
        <v>0.0000422735136786084-0.00336228279993424i</v>
      </c>
      <c r="X522" t="str">
        <f t="shared" si="231"/>
        <v>0.000127765834956076-0.00335795297159962i</v>
      </c>
      <c r="Y522" t="str">
        <f t="shared" si="232"/>
        <v>0.009+0.195030071934854i</v>
      </c>
      <c r="Z522" t="str">
        <f t="shared" si="233"/>
        <v>-0.209375319210298-0.0179698483194836i</v>
      </c>
      <c r="AA522" t="str">
        <f t="shared" si="234"/>
        <v>2.97470604309922-62.4652539168i</v>
      </c>
      <c r="AB522" t="str">
        <f t="shared" si="235"/>
        <v>0.719193433062807-0.0582383284729561i</v>
      </c>
      <c r="AC522" t="str">
        <f t="shared" si="236"/>
        <v>2.94302420306859-2.04770527380256i</v>
      </c>
      <c r="AD522" t="str">
        <f t="shared" si="237"/>
        <v>0.173936025454901+0.10123307441531i</v>
      </c>
      <c r="AE522" t="str">
        <f t="shared" si="238"/>
        <v>-0.0345987678596323-0.0243213112650638i</v>
      </c>
      <c r="AF522" t="str">
        <f t="shared" si="239"/>
        <v>-4.34618146930384-1.57053790283159i</v>
      </c>
      <c r="AG522" t="str">
        <f t="shared" si="240"/>
        <v>1.02476426884387-0.0382410260726826i</v>
      </c>
      <c r="AH522" t="str">
        <f t="shared" si="241"/>
        <v>0.103492062664939+0.16003792901164i</v>
      </c>
      <c r="AI522">
        <f t="shared" si="242"/>
        <v>-14.398213291478701</v>
      </c>
      <c r="AJ522">
        <f t="shared" si="243"/>
        <v>57.110378500714027</v>
      </c>
      <c r="AK522"/>
      <c r="AL522"/>
      <c r="AM522"/>
      <c r="AN522"/>
    </row>
    <row r="523" spans="1:40" x14ac:dyDescent="0.35">
      <c r="A523"/>
      <c r="B523">
        <f t="shared" si="209"/>
        <v>38900</v>
      </c>
      <c r="C523" s="237" t="str">
        <f t="shared" si="212"/>
        <v>-0.0000213118898752792+0.0265657211156513i</v>
      </c>
      <c r="D523" s="208" t="str">
        <f t="shared" si="213"/>
        <v>-2.5138245933415+0.203670528553327i</v>
      </c>
      <c r="E523" t="str">
        <f t="shared" si="214"/>
        <v>20500</v>
      </c>
      <c r="F523" t="str">
        <f t="shared" si="215"/>
        <v>0.327868852459016</v>
      </c>
      <c r="G523" t="str">
        <f t="shared" si="210"/>
        <v>0.327868852459016</v>
      </c>
      <c r="H523" t="str">
        <f t="shared" si="216"/>
        <v>1.83688650475207+1.77531992198577i</v>
      </c>
      <c r="I523" t="str">
        <f t="shared" si="217"/>
        <v>152.759942780804i</v>
      </c>
      <c r="J523" t="str">
        <f t="shared" si="211"/>
        <v>-30.5870683202587+33.4189871622708i</v>
      </c>
      <c r="K523" t="str">
        <f t="shared" si="218"/>
        <v>2.48737522221529-2.27659550214951i</v>
      </c>
      <c r="L523" t="str">
        <f t="shared" si="219"/>
        <v>0.418693676520242-0.335481009670636i</v>
      </c>
      <c r="M523" t="str">
        <f t="shared" si="220"/>
        <v>2.90606889873553-2.61207651182015i</v>
      </c>
      <c r="N523" t="str">
        <f t="shared" si="221"/>
        <v>-0.48521117402297i</v>
      </c>
      <c r="O523" t="str">
        <f t="shared" si="222"/>
        <v>0.884576478288649-0.466395169420151i</v>
      </c>
      <c r="P523" t="str">
        <f t="shared" si="223"/>
        <v>0.115423521711351+0.466395169420151i</v>
      </c>
      <c r="Q523" t="str">
        <f t="shared" si="224"/>
        <v>-0.115423521711351+0.018816004602819i</v>
      </c>
      <c r="R523" t="str">
        <f t="shared" si="225"/>
        <v>-0.332457282710824-4.09492519526371i</v>
      </c>
      <c r="S523" t="str">
        <f t="shared" si="226"/>
        <v>0.052544367502222i</v>
      </c>
      <c r="T523" t="str">
        <f t="shared" si="227"/>
        <v>0.215165254354045-0.0174687576415477i</v>
      </c>
      <c r="U523" t="str">
        <f t="shared" si="228"/>
        <v>0.00005-0.00365302384988743i</v>
      </c>
      <c r="V523" t="str">
        <f t="shared" si="229"/>
        <v>0.00002-0.0409138671187391i</v>
      </c>
      <c r="W523" t="str">
        <f t="shared" si="230"/>
        <v>0.0000422735133240719-0.00335363962514296i</v>
      </c>
      <c r="X523" t="str">
        <f t="shared" si="231"/>
        <v>0.000127327075353908-0.0033493320709067i</v>
      </c>
      <c r="Y523" t="str">
        <f t="shared" si="232"/>
        <v>0.009+0.195532726759429i</v>
      </c>
      <c r="Z523" t="str">
        <f t="shared" si="233"/>
        <v>-0.208286106857692-0.0178424381167098i</v>
      </c>
      <c r="AA523" t="str">
        <f t="shared" si="234"/>
        <v>2.95879354238995-62.2998367938874i</v>
      </c>
      <c r="AB523" t="str">
        <f t="shared" si="235"/>
        <v>0.719169060784273-0.0583876335603336i</v>
      </c>
      <c r="AC523" t="str">
        <f t="shared" si="236"/>
        <v>2.93744187427431-2.04820309766281i</v>
      </c>
      <c r="AD523" t="str">
        <f t="shared" si="237"/>
        <v>0.174061068564659+0.101491297195438i</v>
      </c>
      <c r="AE523" t="str">
        <f t="shared" si="238"/>
        <v>-0.0344436501372284-0.0242449010171681i</v>
      </c>
      <c r="AF523" t="str">
        <f t="shared" si="239"/>
        <v>-4.35071109809357-1.57164939343244i</v>
      </c>
      <c r="AG523" t="str">
        <f t="shared" si="240"/>
        <v>1.02475320530127-0.0381681374157701i</v>
      </c>
      <c r="AH523" t="str">
        <f t="shared" si="241"/>
        <v>0.103106023241889+0.159600639247335i</v>
      </c>
      <c r="AI523">
        <f t="shared" si="242"/>
        <v>-14.424541093894799</v>
      </c>
      <c r="AJ523">
        <f t="shared" si="243"/>
        <v>57.136524184093879</v>
      </c>
      <c r="AK523"/>
      <c r="AL523"/>
      <c r="AM523"/>
      <c r="AN523"/>
    </row>
    <row r="524" spans="1:40" x14ac:dyDescent="0.35">
      <c r="A524"/>
      <c r="B524">
        <f t="shared" si="209"/>
        <v>39000</v>
      </c>
      <c r="C524" s="237" t="str">
        <f t="shared" si="212"/>
        <v>-0.0000212027383198359+0.0264976039693619i</v>
      </c>
      <c r="D524" s="208" t="str">
        <f t="shared" si="213"/>
        <v>-2.51382375651291+0.203148297098441i</v>
      </c>
      <c r="E524" t="str">
        <f t="shared" si="214"/>
        <v>20500</v>
      </c>
      <c r="F524" t="str">
        <f t="shared" si="215"/>
        <v>0.327868852459016</v>
      </c>
      <c r="G524" t="str">
        <f t="shared" si="210"/>
        <v>0.327868852459016</v>
      </c>
      <c r="H524" t="str">
        <f t="shared" si="216"/>
        <v>1.84140830290412+1.77589364856336i</v>
      </c>
      <c r="I524" t="str">
        <f t="shared" si="217"/>
        <v>153.152641862502i</v>
      </c>
      <c r="J524" t="str">
        <f t="shared" si="211"/>
        <v>-30.7496784419304+33.504897154976i</v>
      </c>
      <c r="K524" t="str">
        <f t="shared" si="218"/>
        <v>2.48117197582573-2.27713698277804i</v>
      </c>
      <c r="L524" t="str">
        <f t="shared" si="219"/>
        <v>0.41785261423839-0.335667789731211i</v>
      </c>
      <c r="M524" t="str">
        <f t="shared" si="220"/>
        <v>2.89902459006412-2.61280477250925i</v>
      </c>
      <c r="N524" t="str">
        <f t="shared" si="221"/>
        <v>-0.486458503519173i</v>
      </c>
      <c r="O524" t="str">
        <f t="shared" si="222"/>
        <v>0.883994041862187-0.467498164651107i</v>
      </c>
      <c r="P524" t="str">
        <f t="shared" si="223"/>
        <v>0.116005958137813+0.467498164651107i</v>
      </c>
      <c r="Q524" t="str">
        <f t="shared" si="224"/>
        <v>-0.116005958137813+0.018960338868066i</v>
      </c>
      <c r="R524" t="str">
        <f t="shared" si="225"/>
        <v>-0.332452751573359-4.08428660979371i</v>
      </c>
      <c r="S524" t="str">
        <f t="shared" si="226"/>
        <v>0.0526794429970864i</v>
      </c>
      <c r="T524" t="str">
        <f t="shared" si="227"/>
        <v>0.215157943644391-0.0175134257757333i</v>
      </c>
      <c r="U524" t="str">
        <f t="shared" si="228"/>
        <v>0.00005-0.00364365712206721i</v>
      </c>
      <c r="V524" t="str">
        <f t="shared" si="229"/>
        <v>0.00002-0.0408089597671526i</v>
      </c>
      <c r="W524" t="str">
        <f t="shared" si="230"/>
        <v>0.0000422735129686229-0.00334504077490448i</v>
      </c>
      <c r="X524" t="str">
        <f t="shared" si="231"/>
        <v>0.000126891683607003-0.00334075529522296i</v>
      </c>
      <c r="Y524" t="str">
        <f t="shared" si="232"/>
        <v>0.009+0.196035381584003i</v>
      </c>
      <c r="Z524" t="str">
        <f t="shared" si="233"/>
        <v>-0.207205407282779-0.0177163296017166i</v>
      </c>
      <c r="AA524" t="str">
        <f t="shared" si="234"/>
        <v>2.94300995143421-62.1353054703562i</v>
      </c>
      <c r="AB524" t="str">
        <f t="shared" si="235"/>
        <v>0.719144625444045-0.0585369324803925i</v>
      </c>
      <c r="AC524" t="str">
        <f t="shared" si="236"/>
        <v>2.93187237642192-2.04868451617216i</v>
      </c>
      <c r="AD524" t="str">
        <f t="shared" si="237"/>
        <v>0.174186412674667+0.101749338236148i</v>
      </c>
      <c r="AE524" t="str">
        <f t="shared" si="238"/>
        <v>-0.0342897417684324-0.0241689569690593i</v>
      </c>
      <c r="AF524" t="str">
        <f t="shared" si="239"/>
        <v>-4.35523205941703-1.57274535146492i</v>
      </c>
      <c r="AG524" t="str">
        <f t="shared" si="240"/>
        <v>1.02474218798219-0.0380957094561494i</v>
      </c>
      <c r="AH524" t="str">
        <f t="shared" si="241"/>
        <v>0.102723046680319+0.159165649133176i</v>
      </c>
      <c r="AI524">
        <f t="shared" si="242"/>
        <v>-14.450782367587278</v>
      </c>
      <c r="AJ524">
        <f t="shared" si="243"/>
        <v>57.162427888065316</v>
      </c>
      <c r="AK524"/>
      <c r="AL524"/>
      <c r="AM524"/>
      <c r="AN524"/>
    </row>
    <row r="525" spans="1:40" x14ac:dyDescent="0.35">
      <c r="A525"/>
      <c r="B525">
        <f t="shared" si="209"/>
        <v>39100</v>
      </c>
      <c r="C525" s="237" t="str">
        <f t="shared" si="212"/>
        <v>-0.0000210944231722419+0.0264298352477056i</v>
      </c>
      <c r="D525" s="208" t="str">
        <f t="shared" si="213"/>
        <v>-2.51382292609678+0.202628736899076i</v>
      </c>
      <c r="E525" t="str">
        <f t="shared" si="214"/>
        <v>20500</v>
      </c>
      <c r="F525" t="str">
        <f t="shared" si="215"/>
        <v>0.327868852459016</v>
      </c>
      <c r="G525" t="str">
        <f t="shared" si="210"/>
        <v>0.327868852459016</v>
      </c>
      <c r="H525" t="str">
        <f t="shared" si="216"/>
        <v>1.845921407418+1.77645461073687i</v>
      </c>
      <c r="I525" t="str">
        <f t="shared" si="217"/>
        <v>153.545340944201i</v>
      </c>
      <c r="J525" t="str">
        <f t="shared" si="211"/>
        <v>-30.9127060478682+33.590807147681i</v>
      </c>
      <c r="K525" t="str">
        <f t="shared" si="218"/>
        <v>2.4749837226402-2.27766019300662i</v>
      </c>
      <c r="L525" t="str">
        <f t="shared" si="219"/>
        <v>0.41701277783797-0.335852092271977i</v>
      </c>
      <c r="M525" t="str">
        <f t="shared" si="220"/>
        <v>2.89199650047817-2.6135122852786i</v>
      </c>
      <c r="N525" t="str">
        <f t="shared" si="221"/>
        <v>-0.487705833015376i</v>
      </c>
      <c r="O525" t="str">
        <f t="shared" si="222"/>
        <v>0.883410230090683-0.46860043253408i</v>
      </c>
      <c r="P525" t="str">
        <f t="shared" si="223"/>
        <v>0.116589769909317+0.46860043253408i</v>
      </c>
      <c r="Q525" t="str">
        <f t="shared" si="224"/>
        <v>-0.116589769909317+0.019105400481296i</v>
      </c>
      <c r="R525" t="str">
        <f t="shared" si="225"/>
        <v>-0.332448208583538-4.07370208439191i</v>
      </c>
      <c r="S525" t="str">
        <f t="shared" si="226"/>
        <v>0.0528145184919507i</v>
      </c>
      <c r="T525" t="str">
        <f t="shared" si="227"/>
        <v>0.215150614066815-0.0175580920598512i</v>
      </c>
      <c r="U525" t="str">
        <f t="shared" si="228"/>
        <v>0.00005-0.00363433830589824i</v>
      </c>
      <c r="V525" t="str">
        <f t="shared" si="229"/>
        <v>0.00002-0.0407045890260602i</v>
      </c>
      <c r="W525" t="str">
        <f t="shared" si="230"/>
        <v>0.0000422735126122613-0.00333648590913272i</v>
      </c>
      <c r="X525" t="str">
        <f t="shared" si="231"/>
        <v>0.000126459625342381-0.00333222230686193i</v>
      </c>
      <c r="Y525" t="str">
        <f t="shared" si="232"/>
        <v>0.009+0.196538036408577i</v>
      </c>
      <c r="Z525" t="str">
        <f t="shared" si="233"/>
        <v>-0.20613313165387-0.0175915058425916i</v>
      </c>
      <c r="AA525" t="str">
        <f t="shared" si="234"/>
        <v>2.92735386602495-61.9716527621119i</v>
      </c>
      <c r="AB525" t="str">
        <f t="shared" si="235"/>
        <v>0.719120127039611-0.0586862252167789i</v>
      </c>
      <c r="AC525" t="str">
        <f t="shared" si="236"/>
        <v>2.92631572024129-2.04914964456233i</v>
      </c>
      <c r="AD525" t="str">
        <f t="shared" si="237"/>
        <v>0.174312057630396+0.102007197533307i</v>
      </c>
      <c r="AE525" t="str">
        <f t="shared" si="238"/>
        <v>-0.0341370301129896-0.0240934746590147i</v>
      </c>
      <c r="AF525" t="str">
        <f t="shared" si="239"/>
        <v>-4.35974433351478-1.57382587383779i</v>
      </c>
      <c r="AG525" t="str">
        <f t="shared" si="240"/>
        <v>1.02473121627606-0.0380237384200443i</v>
      </c>
      <c r="AH525" t="str">
        <f t="shared" si="241"/>
        <v>0.102343100662128+0.158732939498915i</v>
      </c>
      <c r="AI525">
        <f t="shared" si="242"/>
        <v>-14.476937697050584</v>
      </c>
      <c r="AJ525">
        <f t="shared" si="243"/>
        <v>57.188091009003735</v>
      </c>
      <c r="AK525"/>
      <c r="AL525"/>
      <c r="AM525"/>
      <c r="AN525"/>
    </row>
    <row r="526" spans="1:40" x14ac:dyDescent="0.35">
      <c r="A526"/>
      <c r="B526">
        <f t="shared" si="209"/>
        <v>39200</v>
      </c>
      <c r="C526" s="237" t="str">
        <f t="shared" si="212"/>
        <v>-0.0000209869359086275+0.0263624122841741i</v>
      </c>
      <c r="D526" s="208" t="str">
        <f t="shared" si="213"/>
        <v>-2.51382210202776+0.202111827512002i</v>
      </c>
      <c r="E526" t="str">
        <f t="shared" si="214"/>
        <v>20500</v>
      </c>
      <c r="F526" t="str">
        <f t="shared" si="215"/>
        <v>0.327868852459016</v>
      </c>
      <c r="G526" t="str">
        <f t="shared" si="210"/>
        <v>0.327868852459016</v>
      </c>
      <c r="H526" t="str">
        <f t="shared" si="216"/>
        <v>1.85042579907528+1.77700288451846i</v>
      </c>
      <c r="I526" t="str">
        <f t="shared" si="217"/>
        <v>153.9380400259i</v>
      </c>
      <c r="J526" t="str">
        <f t="shared" si="211"/>
        <v>-31.0761511380723+33.6767171403861i</v>
      </c>
      <c r="K526" t="str">
        <f t="shared" si="218"/>
        <v>2.46881046997776-2.27816526701405i</v>
      </c>
      <c r="L526" t="str">
        <f t="shared" si="219"/>
        <v>0.416174172883924-0.336033929361425i</v>
      </c>
      <c r="M526" t="str">
        <f t="shared" si="220"/>
        <v>2.88498464286168-2.61419919637548i</v>
      </c>
      <c r="N526" t="str">
        <f t="shared" si="221"/>
        <v>-0.488953162511579i</v>
      </c>
      <c r="O526" t="str">
        <f t="shared" si="222"/>
        <v>0.882825043882448-0.469701971354128i</v>
      </c>
      <c r="P526" t="str">
        <f t="shared" si="223"/>
        <v>0.117174956117552+0.469701971354128i</v>
      </c>
      <c r="Q526" t="str">
        <f t="shared" si="224"/>
        <v>-0.117174956117552+0.019251191157451i</v>
      </c>
      <c r="R526" t="str">
        <f t="shared" si="225"/>
        <v>-0.332443653739681-4.06317120531898i</v>
      </c>
      <c r="S526" t="str">
        <f t="shared" si="226"/>
        <v>0.0529495939868151i</v>
      </c>
      <c r="T526" t="str">
        <f t="shared" si="227"/>
        <v>0.215143265620558-0.0176027564890095i</v>
      </c>
      <c r="U526" t="str">
        <f t="shared" si="228"/>
        <v>0.0000499999999999998-0.00362506703470971i</v>
      </c>
      <c r="V526" t="str">
        <f t="shared" si="229"/>
        <v>0.00002-0.0406007507887488i</v>
      </c>
      <c r="W526" t="str">
        <f t="shared" si="230"/>
        <v>0.0000422735122549871-0.00332797469121185i</v>
      </c>
      <c r="X526" t="str">
        <f t="shared" si="231"/>
        <v>0.000126030866624363-0.00332373277157178i</v>
      </c>
      <c r="Y526" t="str">
        <f t="shared" si="232"/>
        <v>0.009+0.197040691233152i</v>
      </c>
      <c r="Z526" t="str">
        <f t="shared" si="233"/>
        <v>-0.205069192299331-0.0174679501737113i</v>
      </c>
      <c r="AA526" t="str">
        <f t="shared" si="234"/>
        <v>2.91182390121229-61.8088715633746i</v>
      </c>
      <c r="AB526" t="str">
        <f t="shared" si="235"/>
        <v>0.719095565568435-0.0588355117531422i</v>
      </c>
      <c r="AC526" t="str">
        <f t="shared" si="236"/>
        <v>2.92077191587146-2.0495985974889i</v>
      </c>
      <c r="AD526" t="str">
        <f t="shared" si="237"/>
        <v>0.174438003277243+0.102264875079621i</v>
      </c>
      <c r="AE526" t="str">
        <f t="shared" si="238"/>
        <v>-0.0339855026959608-0.0240184496828185i</v>
      </c>
      <c r="AF526" t="str">
        <f t="shared" si="239"/>
        <v>-4.36424790110304-1.57489105700646i</v>
      </c>
      <c r="AG526" t="str">
        <f t="shared" si="240"/>
        <v>1.0247202895808-0.0379522205748203i</v>
      </c>
      <c r="AH526" t="str">
        <f t="shared" si="241"/>
        <v>0.101966153292462+0.158302491392074i</v>
      </c>
      <c r="AI526">
        <f t="shared" si="242"/>
        <v>-14.503007661212761</v>
      </c>
      <c r="AJ526">
        <f t="shared" si="243"/>
        <v>57.213514934268439</v>
      </c>
      <c r="AK526"/>
      <c r="AL526"/>
      <c r="AM526"/>
      <c r="AN526"/>
    </row>
    <row r="527" spans="1:40" x14ac:dyDescent="0.35">
      <c r="A527"/>
      <c r="B527">
        <f t="shared" si="209"/>
        <v>39300</v>
      </c>
      <c r="C527" s="237" t="str">
        <f t="shared" si="212"/>
        <v>-0.0000208802681134314+0.0262953324393993i</v>
      </c>
      <c r="D527" s="208" t="str">
        <f t="shared" si="213"/>
        <v>-2.51382128424132+0.201597548702061i</v>
      </c>
      <c r="E527" t="str">
        <f t="shared" si="214"/>
        <v>20500</v>
      </c>
      <c r="F527" t="str">
        <f t="shared" si="215"/>
        <v>0.327868852459016</v>
      </c>
      <c r="G527" t="str">
        <f t="shared" si="210"/>
        <v>0.327868852459016</v>
      </c>
      <c r="H527" t="str">
        <f t="shared" si="216"/>
        <v>1.85492145912816+1.77753854567605i</v>
      </c>
      <c r="I527" t="str">
        <f t="shared" si="217"/>
        <v>154.330739107599i</v>
      </c>
      <c r="J527" t="str">
        <f t="shared" si="211"/>
        <v>-31.2400137125424+33.7626271330911i</v>
      </c>
      <c r="K527" t="str">
        <f t="shared" si="218"/>
        <v>2.46265222449973-2.27865233825929i</v>
      </c>
      <c r="L527" t="str">
        <f t="shared" si="219"/>
        <v>0.415336804858704-0.336213313047122i</v>
      </c>
      <c r="M527" t="str">
        <f t="shared" si="220"/>
        <v>2.87798902935843-2.61486565130641i</v>
      </c>
      <c r="N527" t="str">
        <f t="shared" si="221"/>
        <v>-0.490200492007782i</v>
      </c>
      <c r="O527" t="str">
        <f t="shared" si="222"/>
        <v>0.882238484147933-0.470802779397443i</v>
      </c>
      <c r="P527" t="str">
        <f t="shared" si="223"/>
        <v>0.117761515852067+0.470802779397443i</v>
      </c>
      <c r="Q527" t="str">
        <f t="shared" si="224"/>
        <v>-0.117761515852067+0.019397712610339i</v>
      </c>
      <c r="R527" t="str">
        <f t="shared" si="225"/>
        <v>-0.332439087040079-4.05269356304667i</v>
      </c>
      <c r="S527" t="str">
        <f t="shared" si="226"/>
        <v>0.0530846694816793i</v>
      </c>
      <c r="T527" t="str">
        <f t="shared" si="227"/>
        <v>0.215135898304862-0.0176474190583138i</v>
      </c>
      <c r="U527" t="str">
        <f t="shared" si="228"/>
        <v>0.0000499999999999998-0.00361584294556287i</v>
      </c>
      <c r="V527" t="str">
        <f t="shared" si="229"/>
        <v>0.00002-0.0404974409903041i</v>
      </c>
      <c r="W527" t="str">
        <f t="shared" si="230"/>
        <v>0.0000422735118968002-0.00331950678795219i</v>
      </c>
      <c r="X527" t="str">
        <f t="shared" si="231"/>
        <v>0.000125605373947934-0.00331528635849203i</v>
      </c>
      <c r="Y527" t="str">
        <f t="shared" si="232"/>
        <v>0.009+0.197543346057726i</v>
      </c>
      <c r="Z527" t="str">
        <f t="shared" si="233"/>
        <v>-0.204013502689421-0.0173456461908372i</v>
      </c>
      <c r="AA527" t="str">
        <f t="shared" si="234"/>
        <v>2.89641869098488-61.646954845606i</v>
      </c>
      <c r="AB527" t="str">
        <f t="shared" si="235"/>
        <v>0.719070941027984-0.0589847920731233i</v>
      </c>
      <c r="AC527" t="str">
        <f t="shared" si="236"/>
        <v>2.91524097286752-2.05003148903209i</v>
      </c>
      <c r="AD527" t="str">
        <f t="shared" si="237"/>
        <v>0.174564249460524+0.102522370864669i</v>
      </c>
      <c r="AE527" t="str">
        <f t="shared" si="238"/>
        <v>-0.033835147205127-0.0239438776928362i</v>
      </c>
      <c r="AF527" t="str">
        <f t="shared" si="239"/>
        <v>-4.36874274336948-1.57594099697399i</v>
      </c>
      <c r="AG527" t="str">
        <f t="shared" si="240"/>
        <v>1.02470940730263-0.0378811522284193i</v>
      </c>
      <c r="AH527" t="str">
        <f t="shared" si="241"/>
        <v>0.101592173093095+0.157874286074834i</v>
      </c>
      <c r="AI527">
        <f t="shared" si="242"/>
        <v>-14.528992833500443</v>
      </c>
      <c r="AJ527">
        <f t="shared" si="243"/>
        <v>57.238701042252792</v>
      </c>
      <c r="AK527"/>
      <c r="AL527"/>
      <c r="AM527"/>
      <c r="AN527"/>
    </row>
    <row r="528" spans="1:40" x14ac:dyDescent="0.35">
      <c r="A528"/>
      <c r="B528">
        <f t="shared" si="209"/>
        <v>39400</v>
      </c>
      <c r="C528" s="237" t="str">
        <f t="shared" si="212"/>
        <v>-0.0000207744114777527+0.0262285931008083i</v>
      </c>
      <c r="D528" s="208" t="str">
        <f t="shared" si="213"/>
        <v>-2.51382047267379+0.20108588043953i</v>
      </c>
      <c r="E528" t="str">
        <f t="shared" si="214"/>
        <v>20500</v>
      </c>
      <c r="F528" t="str">
        <f t="shared" si="215"/>
        <v>0.327868852459016</v>
      </c>
      <c r="G528" t="str">
        <f t="shared" si="210"/>
        <v>0.327868852459016</v>
      </c>
      <c r="H528" t="str">
        <f t="shared" si="216"/>
        <v>1.85940836929527+1.77806166973174i</v>
      </c>
      <c r="I528" t="str">
        <f t="shared" si="217"/>
        <v>154.723438189297i</v>
      </c>
      <c r="J528" t="str">
        <f t="shared" si="211"/>
        <v>-31.4042937712788+33.8485371257962i</v>
      </c>
      <c r="K528" t="str">
        <f t="shared" si="218"/>
        <v>2.45650899221754-2.27912153948287i</v>
      </c>
      <c r="L528" t="str">
        <f t="shared" si="219"/>
        <v>0.414500679162812-0.336390255355295i</v>
      </c>
      <c r="M528" t="str">
        <f t="shared" si="220"/>
        <v>2.87100967138035-2.61551179483816i</v>
      </c>
      <c r="N528" t="str">
        <f t="shared" si="221"/>
        <v>-0.491447821503985i</v>
      </c>
      <c r="O528" t="str">
        <f t="shared" si="222"/>
        <v>0.881650551799726-0.471902854951354i</v>
      </c>
      <c r="P528" t="str">
        <f t="shared" si="223"/>
        <v>0.118349448200274+0.471902854951354i</v>
      </c>
      <c r="Q528" t="str">
        <f t="shared" si="224"/>
        <v>-0.118349448200274+0.019544966552631i</v>
      </c>
      <c r="R528" t="str">
        <f t="shared" si="225"/>
        <v>-0.332434508483018-4.04226875220435i</v>
      </c>
      <c r="S528" t="str">
        <f t="shared" si="226"/>
        <v>0.0532197449765436i</v>
      </c>
      <c r="T528" t="str">
        <f t="shared" si="227"/>
        <v>0.215128512118967-0.0176920797628688i</v>
      </c>
      <c r="U528" t="str">
        <f t="shared" si="228"/>
        <v>0.0000499999999999998-0.00360666567920357i</v>
      </c>
      <c r="V528" t="str">
        <f t="shared" si="229"/>
        <v>0.00002-0.04039465560708i</v>
      </c>
      <c r="W528" t="str">
        <f t="shared" si="230"/>
        <v>0.0000422735115377009-0.00331108186954665i</v>
      </c>
      <c r="X528" t="str">
        <f t="shared" si="231"/>
        <v>0.000125183114232191-0.00330688274011047i</v>
      </c>
      <c r="Y528" t="str">
        <f t="shared" si="232"/>
        <v>0.009+0.198046000882301i</v>
      </c>
      <c r="Z528" t="str">
        <f t="shared" si="233"/>
        <v>-0.20296597741839-0.017224577746311i</v>
      </c>
      <c r="AA528" t="str">
        <f t="shared" si="234"/>
        <v>2.88113688795708-61.4858956564519i</v>
      </c>
      <c r="AB528" t="str">
        <f t="shared" si="235"/>
        <v>0.719046253415716-0.0591340661603601i</v>
      </c>
      <c r="AC528" t="str">
        <f t="shared" si="236"/>
        <v>2.90972290020716-2.05044843269743i</v>
      </c>
      <c r="AD528" t="str">
        <f t="shared" si="237"/>
        <v>0.17469079602547+0.102779684874955i</v>
      </c>
      <c r="AE528" t="str">
        <f t="shared" si="238"/>
        <v>-0.0336859514884362-0.0238697543971051i</v>
      </c>
      <c r="AF528" t="str">
        <f t="shared" si="239"/>
        <v>-4.37322884196906-1.57697578929221i</v>
      </c>
      <c r="AG528" t="str">
        <f t="shared" si="240"/>
        <v>1.02469856885599-0.0378105297288022i</v>
      </c>
      <c r="AH528" t="str">
        <f t="shared" si="241"/>
        <v>0.101221128995884+0.157448305020937i</v>
      </c>
      <c r="AI528">
        <f t="shared" si="242"/>
        <v>-14.554893781905756</v>
      </c>
      <c r="AJ528">
        <f t="shared" si="243"/>
        <v>57.263650702439662</v>
      </c>
      <c r="AK528"/>
      <c r="AL528"/>
      <c r="AM528"/>
      <c r="AN528"/>
    </row>
    <row r="529" spans="1:40" x14ac:dyDescent="0.35">
      <c r="A529"/>
      <c r="B529">
        <f t="shared" si="209"/>
        <v>39500</v>
      </c>
      <c r="C529" s="237" t="str">
        <f t="shared" si="212"/>
        <v>-0.0000206693577977326+0.0261621916822845i</v>
      </c>
      <c r="D529" s="208" t="str">
        <f t="shared" si="213"/>
        <v>-2.51381966726224+0.200576802897515i</v>
      </c>
      <c r="E529" t="str">
        <f t="shared" si="214"/>
        <v>20500</v>
      </c>
      <c r="F529" t="str">
        <f t="shared" si="215"/>
        <v>0.327868852459016</v>
      </c>
      <c r="G529" t="str">
        <f t="shared" si="210"/>
        <v>0.327868852459016</v>
      </c>
      <c r="H529" t="str">
        <f t="shared" si="216"/>
        <v>1.86388651175748+1.77857233196019i</v>
      </c>
      <c r="I529" t="str">
        <f t="shared" si="217"/>
        <v>155.116137270996i</v>
      </c>
      <c r="J529" t="str">
        <f t="shared" si="211"/>
        <v>-31.5689913142813+33.9344471185013i</v>
      </c>
      <c r="K529" t="str">
        <f t="shared" si="218"/>
        <v>2.45038077850072-2.27957300270839i</v>
      </c>
      <c r="L529" t="str">
        <f t="shared" si="219"/>
        <v>0.413665801115348-0.336564768290442i</v>
      </c>
      <c r="M529" t="str">
        <f t="shared" si="220"/>
        <v>2.86404657961607-2.61613777099883i</v>
      </c>
      <c r="N529" t="str">
        <f t="shared" si="221"/>
        <v>-0.492695151000188i</v>
      </c>
      <c r="O529" t="str">
        <f t="shared" si="222"/>
        <v>0.88106124775255-0.473002196304329i</v>
      </c>
      <c r="P529" t="str">
        <f t="shared" si="223"/>
        <v>0.11893875224745+0.473002196304329i</v>
      </c>
      <c r="Q529" t="str">
        <f t="shared" si="224"/>
        <v>-0.11893875224745+0.019692954695859i</v>
      </c>
      <c r="R529" t="str">
        <f t="shared" si="225"/>
        <v>-0.332429918066766-4.03189637152636i</v>
      </c>
      <c r="S529" t="str">
        <f t="shared" si="226"/>
        <v>0.053354820471408i</v>
      </c>
      <c r="T529" t="str">
        <f t="shared" si="227"/>
        <v>0.21512110706211-0.0177367385977772i</v>
      </c>
      <c r="U529" t="str">
        <f t="shared" si="228"/>
        <v>0.0000499999999999998-0.00359753488001572i</v>
      </c>
      <c r="V529" t="str">
        <f t="shared" si="229"/>
        <v>0.00002-0.040292390656176i</v>
      </c>
      <c r="W529" t="str">
        <f t="shared" si="230"/>
        <v>0.0000422735111776892-0.00330269960952805i</v>
      </c>
      <c r="X529" t="str">
        <f t="shared" si="231"/>
        <v>0.000124764054813922-0.00329852159222111i</v>
      </c>
      <c r="Y529" t="str">
        <f t="shared" si="232"/>
        <v>0.009+0.198548655706875i</v>
      </c>
      <c r="Z529" t="str">
        <f t="shared" si="233"/>
        <v>-0.201926532186978-0.0171047289443545i</v>
      </c>
      <c r="AA529" t="str">
        <f t="shared" si="234"/>
        <v>2.86597716306271-61.3256871187055i</v>
      </c>
      <c r="AB529" t="str">
        <f t="shared" si="235"/>
        <v>0.719021502729083-0.0592833339984839i</v>
      </c>
      <c r="AC529" t="str">
        <f t="shared" si="236"/>
        <v>2.90421770629746-2.05084954141649i</v>
      </c>
      <c r="AD529" t="str">
        <f t="shared" si="237"/>
        <v>0.174817642817226+0.103036817093934i</v>
      </c>
      <c r="AE529" t="str">
        <f t="shared" si="238"/>
        <v>-0.0335379035515035-0.0237960755584417i</v>
      </c>
      <c r="AF529" t="str">
        <f t="shared" si="239"/>
        <v>-4.37770617901972-1.57799552906268i</v>
      </c>
      <c r="AG529" t="str">
        <f t="shared" si="240"/>
        <v>1.02468777366334-0.0377403494634044i</v>
      </c>
      <c r="AH529" t="str">
        <f t="shared" si="241"/>
        <v>0.100852990336399+0.157024529912667i</v>
      </c>
      <c r="AI529">
        <f t="shared" si="242"/>
        <v>-14.580711069049848</v>
      </c>
      <c r="AJ529">
        <f t="shared" si="243"/>
        <v>57.288365275446687</v>
      </c>
      <c r="AK529"/>
      <c r="AL529"/>
      <c r="AM529"/>
      <c r="AN529"/>
    </row>
    <row r="530" spans="1:40" x14ac:dyDescent="0.35">
      <c r="A530"/>
      <c r="B530">
        <f t="shared" ref="B530:B593" si="244">B529+100</f>
        <v>39600</v>
      </c>
      <c r="C530" s="237" t="str">
        <f t="shared" si="212"/>
        <v>-0.0000205650989729662+0.0260961256238341i</v>
      </c>
      <c r="D530" s="208" t="str">
        <f t="shared" si="213"/>
        <v>-2.51381886794458+0.200070296449395i</v>
      </c>
      <c r="E530" t="str">
        <f t="shared" si="214"/>
        <v>20500</v>
      </c>
      <c r="F530" t="str">
        <f t="shared" si="215"/>
        <v>0.327868852459016</v>
      </c>
      <c r="G530" t="str">
        <f t="shared" si="210"/>
        <v>0.327868852459016</v>
      </c>
      <c r="H530" t="str">
        <f t="shared" si="216"/>
        <v>1.86835586915382+1.77907060738719i</v>
      </c>
      <c r="I530" t="str">
        <f t="shared" si="217"/>
        <v>155.508836352695i</v>
      </c>
      <c r="J530" t="str">
        <f t="shared" si="211"/>
        <v>-31.73410634155+34.0203571112064i</v>
      </c>
      <c r="K530" t="str">
        <f t="shared" si="218"/>
        <v>2.44426758808456-2.28000685924395i</v>
      </c>
      <c r="L530" t="str">
        <f t="shared" si="219"/>
        <v>0.412832175954554-0.33673686383493i</v>
      </c>
      <c r="M530" t="str">
        <f t="shared" si="220"/>
        <v>2.85709976403911-2.61674372307888i</v>
      </c>
      <c r="N530" t="str">
        <f t="shared" si="221"/>
        <v>-0.493942480496391i</v>
      </c>
      <c r="O530" t="str">
        <f t="shared" si="222"/>
        <v>0.880470572923262-0.474100801745981i</v>
      </c>
      <c r="P530" t="str">
        <f t="shared" si="223"/>
        <v>0.119529427076738+0.474100801745981i</v>
      </c>
      <c r="Q530" t="str">
        <f t="shared" si="224"/>
        <v>-0.119529427076738+0.01984167875041i</v>
      </c>
      <c r="R530" t="str">
        <f t="shared" si="225"/>
        <v>-0.332425315789673-4.02157602380019i</v>
      </c>
      <c r="S530" t="str">
        <f t="shared" si="226"/>
        <v>0.0534898959662723i</v>
      </c>
      <c r="T530" t="str">
        <f t="shared" si="227"/>
        <v>0.215113683133527-0.0177813955581448i</v>
      </c>
      <c r="U530" t="str">
        <f t="shared" si="228"/>
        <v>0.0000500000000000002-0.00358845019597527i</v>
      </c>
      <c r="V530" t="str">
        <f t="shared" si="229"/>
        <v>0.00002-0.040190642194923i</v>
      </c>
      <c r="W530" t="str">
        <f t="shared" si="230"/>
        <v>0.000042273510816765-0.00329435968472669i</v>
      </c>
      <c r="X530" t="str">
        <f t="shared" si="231"/>
        <v>0.000124348163441287-0.00329020259388235i</v>
      </c>
      <c r="Y530" t="str">
        <f t="shared" si="232"/>
        <v>0.009+0.199051310531449i</v>
      </c>
      <c r="Z530" t="str">
        <f t="shared" si="233"/>
        <v>-0.200895083785162-0.0169860841364642i</v>
      </c>
      <c r="AA530" t="str">
        <f t="shared" si="234"/>
        <v>2.8509382052541-61.1663224292825i</v>
      </c>
      <c r="AB530" t="str">
        <f t="shared" si="235"/>
        <v>0.71899668896553-0.0594325955711364i</v>
      </c>
      <c r="AC530" t="str">
        <f t="shared" si="236"/>
        <v>2.89872539898126-2.05123492754757i</v>
      </c>
      <c r="AD530" t="str">
        <f t="shared" si="237"/>
        <v>0.174944789680853+0.103293767502062i</v>
      </c>
      <c r="AE530" t="str">
        <f t="shared" si="238"/>
        <v>-0.03339099155515-0.0237228369935667i</v>
      </c>
      <c r="AF530" t="str">
        <f t="shared" si="239"/>
        <v>-4.3821747370984-1.5790003109378i</v>
      </c>
      <c r="AG530" t="str">
        <f t="shared" si="240"/>
        <v>1.02467702115509-0.037670607858597i</v>
      </c>
      <c r="AH530" t="str">
        <f t="shared" si="241"/>
        <v>0.100487726847617+0.156602942637869i</v>
      </c>
      <c r="AI530">
        <f t="shared" si="242"/>
        <v>-14.606445252247426</v>
      </c>
      <c r="AJ530">
        <f t="shared" si="243"/>
        <v>57.312846113082692</v>
      </c>
      <c r="AK530"/>
      <c r="AL530"/>
      <c r="AM530"/>
      <c r="AN530"/>
    </row>
    <row r="531" spans="1:40" x14ac:dyDescent="0.35">
      <c r="A531"/>
      <c r="B531">
        <f t="shared" si="244"/>
        <v>39700</v>
      </c>
      <c r="C531" s="237" t="str">
        <f t="shared" si="212"/>
        <v>-0.0000204616270049393+0.026030392391256i</v>
      </c>
      <c r="D531" s="208" t="str">
        <f t="shared" si="213"/>
        <v>-2.5138180746595+0.199566341666296i</v>
      </c>
      <c r="E531" t="str">
        <f t="shared" si="214"/>
        <v>20500</v>
      </c>
      <c r="F531" t="str">
        <f t="shared" si="215"/>
        <v>0.327868852459016</v>
      </c>
      <c r="G531" t="str">
        <f t="shared" si="210"/>
        <v>0.327868852459016</v>
      </c>
      <c r="H531" t="str">
        <f t="shared" si="216"/>
        <v>1.87281642457727+1.77955657078816i</v>
      </c>
      <c r="I531" t="str">
        <f t="shared" si="217"/>
        <v>155.901535434393i</v>
      </c>
      <c r="J531" t="str">
        <f t="shared" si="211"/>
        <v>-31.8996388530848+34.1062671039114i</v>
      </c>
      <c r="K531" t="str">
        <f t="shared" si="218"/>
        <v>2.43816942507798-2.28042323968375i</v>
      </c>
      <c r="L531" t="str">
        <f t="shared" si="219"/>
        <v>0.411999808838364-0.336906553948609i</v>
      </c>
      <c r="M531" t="str">
        <f t="shared" si="220"/>
        <v>2.85016923391634-2.61732979363236i</v>
      </c>
      <c r="N531" t="str">
        <f t="shared" si="221"/>
        <v>-0.495189809992594i</v>
      </c>
      <c r="O531" t="str">
        <f t="shared" si="222"/>
        <v>0.879878528230853-0.475198669567064i</v>
      </c>
      <c r="P531" t="str">
        <f t="shared" si="223"/>
        <v>0.120121471769147+0.475198669567064i</v>
      </c>
      <c r="Q531" t="str">
        <f t="shared" si="224"/>
        <v>-0.120121471769147+0.01999114042553i</v>
      </c>
      <c r="R531" t="str">
        <f t="shared" si="225"/>
        <v>-0.332420701649946-4.01130731581547i</v>
      </c>
      <c r="S531" t="str">
        <f t="shared" si="226"/>
        <v>0.0536249714611367i</v>
      </c>
      <c r="T531" t="str">
        <f t="shared" si="227"/>
        <v>0.215106240332453-0.0178260506390694i</v>
      </c>
      <c r="U531" t="str">
        <f t="shared" si="228"/>
        <v>0.0000500000000000002-0.00357941127860506i</v>
      </c>
      <c r="V531" t="str">
        <f t="shared" si="229"/>
        <v>0.00002-0.0400894063203766i</v>
      </c>
      <c r="W531" t="str">
        <f t="shared" si="230"/>
        <v>0.000042273510454928-0.00328606177522917i</v>
      </c>
      <c r="X531" t="str">
        <f t="shared" si="231"/>
        <v>0.000123935408267632-0.00328192542737635i</v>
      </c>
      <c r="Y531" t="str">
        <f t="shared" si="232"/>
        <v>0.009+0.199553965356024i</v>
      </c>
      <c r="Z531" t="str">
        <f t="shared" si="233"/>
        <v>-0.199871550075281-0.0168686279169074i</v>
      </c>
      <c r="AA531" t="str">
        <f t="shared" si="234"/>
        <v>2.83601872120749-61.0077948582187i</v>
      </c>
      <c r="AB531" t="str">
        <f t="shared" si="235"/>
        <v>0.7189718121225-0.0595818508619323i</v>
      </c>
      <c r="AC531" t="str">
        <f t="shared" si="236"/>
        <v>2.89324598554393-2.05160470287654i</v>
      </c>
      <c r="AD531" t="str">
        <f t="shared" si="237"/>
        <v>0.175072236461312+0.10355053607683i</v>
      </c>
      <c r="AE531" t="str">
        <f t="shared" si="238"/>
        <v>-0.0332452038129921-0.023650034572249i</v>
      </c>
      <c r="AF531" t="str">
        <f t="shared" si="239"/>
        <v>-4.38663449923677-1.57999022912186i</v>
      </c>
      <c r="AG531" t="str">
        <f t="shared" si="240"/>
        <v>1.02466631076942-0.0376013013791567i</v>
      </c>
      <c r="AH531" t="str">
        <f t="shared" si="241"/>
        <v>0.100125308653766+0.15618352528704i</v>
      </c>
      <c r="AI531">
        <f t="shared" si="242"/>
        <v>-14.632096883568691</v>
      </c>
      <c r="AJ531">
        <f t="shared" si="243"/>
        <v>57.337094558398249</v>
      </c>
      <c r="AK531"/>
      <c r="AL531"/>
      <c r="AM531"/>
      <c r="AN531"/>
    </row>
    <row r="532" spans="1:40" x14ac:dyDescent="0.35">
      <c r="A532"/>
      <c r="B532">
        <f t="shared" si="244"/>
        <v>39800</v>
      </c>
      <c r="C532" s="237" t="str">
        <f t="shared" si="212"/>
        <v>-0.0000203589339954952+0.0259649894758189i</v>
      </c>
      <c r="D532" s="208" t="str">
        <f t="shared" si="213"/>
        <v>-2.51381728734642+0.199064919314612i</v>
      </c>
      <c r="E532" t="str">
        <f t="shared" si="214"/>
        <v>20500</v>
      </c>
      <c r="F532" t="str">
        <f t="shared" si="215"/>
        <v>0.327868852459016</v>
      </c>
      <c r="G532" t="str">
        <f t="shared" si="210"/>
        <v>0.327868852459016</v>
      </c>
      <c r="H532" t="str">
        <f t="shared" si="216"/>
        <v>1.87726816157066+1.78003029668665i</v>
      </c>
      <c r="I532" t="str">
        <f t="shared" si="217"/>
        <v>156.294234516092i</v>
      </c>
      <c r="J532" t="str">
        <f t="shared" si="211"/>
        <v>-32.0655888488858+34.1921770966164i</v>
      </c>
      <c r="K532" t="str">
        <f t="shared" si="218"/>
        <v>2.43208629297121-2.28082227390964i</v>
      </c>
      <c r="L532" t="str">
        <f t="shared" si="219"/>
        <v>0.411168704844938-0.337073850568434i</v>
      </c>
      <c r="M532" t="str">
        <f t="shared" si="220"/>
        <v>2.84325499781615-2.61789612447807i</v>
      </c>
      <c r="N532" t="str">
        <f t="shared" si="221"/>
        <v>-0.496437139488797i</v>
      </c>
      <c r="O532" t="str">
        <f t="shared" si="222"/>
        <v>0.879285114596443-0.476295798059483i</v>
      </c>
      <c r="P532" t="str">
        <f t="shared" si="223"/>
        <v>0.120714885403557+0.476295798059483i</v>
      </c>
      <c r="Q532" t="str">
        <f t="shared" si="224"/>
        <v>-0.120714885403557+0.020141341429314i</v>
      </c>
      <c r="R532" t="str">
        <f t="shared" si="225"/>
        <v>-0.332416075645919-4.0010898583136i</v>
      </c>
      <c r="S532" t="str">
        <f t="shared" si="226"/>
        <v>0.0537600469560009i</v>
      </c>
      <c r="T532" t="str">
        <f t="shared" si="227"/>
        <v>0.215098778658118-0.0178707038356542i</v>
      </c>
      <c r="U532" t="str">
        <f t="shared" si="228"/>
        <v>0.0000500000000000002-0.00357041778293018i</v>
      </c>
      <c r="V532" t="str">
        <f t="shared" si="229"/>
        <v>0.00002-0.0399886791688178i</v>
      </c>
      <c r="W532" t="str">
        <f t="shared" si="230"/>
        <v>0.0000422735100921784-0.00327780556433721i</v>
      </c>
      <c r="X532" t="str">
        <f t="shared" si="231"/>
        <v>0.000123525757845386-0.00327368977816842i</v>
      </c>
      <c r="Y532" t="str">
        <f t="shared" si="232"/>
        <v>0.009+0.200056620180598i</v>
      </c>
      <c r="Z532" t="str">
        <f t="shared" si="233"/>
        <v>-0.198855849975424-0.0167523451183088i</v>
      </c>
      <c r="AA532" t="str">
        <f t="shared" si="234"/>
        <v>2.8212174350338-60.8500977476811i</v>
      </c>
      <c r="AB532" t="str">
        <f t="shared" si="235"/>
        <v>0.71894687219742-0.0597310998545046i</v>
      </c>
      <c r="AC532" t="str">
        <f t="shared" si="236"/>
        <v>2.88777947271968-2.05195897861763i</v>
      </c>
      <c r="AD532" t="str">
        <f t="shared" si="237"/>
        <v>0.175199983003476+0.103807122792798i</v>
      </c>
      <c r="AE532" t="str">
        <f t="shared" si="238"/>
        <v>-0.0331005287890724-0.0235776642164611i</v>
      </c>
      <c r="AF532" t="str">
        <f t="shared" si="239"/>
        <v>-4.39108544891708-1.58096537737204i</v>
      </c>
      <c r="AG532" t="str">
        <f t="shared" si="240"/>
        <v>1.02465564195216-0.0375324265277484i</v>
      </c>
      <c r="AH532" t="str">
        <f t="shared" si="241"/>
        <v>0.0997657062642731+0.155766260150442i</v>
      </c>
      <c r="AI532">
        <f t="shared" si="242"/>
        <v>-14.657666509901663</v>
      </c>
      <c r="AJ532">
        <f t="shared" si="243"/>
        <v>57.361111945733455</v>
      </c>
      <c r="AK532"/>
      <c r="AL532"/>
      <c r="AM532"/>
      <c r="AN532"/>
    </row>
    <row r="533" spans="1:40" x14ac:dyDescent="0.35">
      <c r="A533"/>
      <c r="B533">
        <f t="shared" si="244"/>
        <v>39900</v>
      </c>
      <c r="C533" s="237" t="str">
        <f t="shared" si="212"/>
        <v>-0.0000202570121453273+0.0258999143939411i</v>
      </c>
      <c r="D533" s="208" t="str">
        <f t="shared" si="213"/>
        <v>-2.51381650594557+0.198566010353549i</v>
      </c>
      <c r="E533" t="str">
        <f t="shared" si="214"/>
        <v>20500</v>
      </c>
      <c r="F533" t="str">
        <f t="shared" si="215"/>
        <v>0.327868852459016</v>
      </c>
      <c r="G533" t="str">
        <f t="shared" si="210"/>
        <v>0.327868852459016</v>
      </c>
      <c r="H533" t="str">
        <f t="shared" si="216"/>
        <v>1.88171106412263+1.78049185935309i</v>
      </c>
      <c r="I533" t="str">
        <f t="shared" si="217"/>
        <v>156.686933597791i</v>
      </c>
      <c r="J533" t="str">
        <f t="shared" si="211"/>
        <v>-32.231956328953+34.2780870893215i</v>
      </c>
      <c r="K533" t="str">
        <f t="shared" si="218"/>
        <v>2.42601819464337-2.28120409109265i</v>
      </c>
      <c r="L533" t="str">
        <f t="shared" si="219"/>
        <v>0.410338868973215-0.33723876560809i</v>
      </c>
      <c r="M533" t="str">
        <f t="shared" si="220"/>
        <v>2.83635706361658-2.61844285670074i</v>
      </c>
      <c r="N533" t="str">
        <f t="shared" si="221"/>
        <v>-0.497684468985i</v>
      </c>
      <c r="O533" t="str">
        <f t="shared" si="222"/>
        <v>0.878690332943284-0.477392185516291i</v>
      </c>
      <c r="P533" t="str">
        <f t="shared" si="223"/>
        <v>0.121309667056716+0.477392185516291i</v>
      </c>
      <c r="Q533" t="str">
        <f t="shared" si="224"/>
        <v>-0.121309667056716+0.020292283468709i</v>
      </c>
      <c r="R533" t="str">
        <f t="shared" si="225"/>
        <v>-0.332411437775826-3.99092326593832i</v>
      </c>
      <c r="S533" t="str">
        <f t="shared" si="226"/>
        <v>0.0538951224508652i</v>
      </c>
      <c r="T533" t="str">
        <f t="shared" si="227"/>
        <v>0.215091298109753-0.0179153551429963i</v>
      </c>
      <c r="U533" t="str">
        <f t="shared" si="228"/>
        <v>0.0000500000000000002-0.00356146936743411i</v>
      </c>
      <c r="V533" t="str">
        <f t="shared" si="229"/>
        <v>0.00002-0.0398884569152621i</v>
      </c>
      <c r="W533" t="str">
        <f t="shared" si="230"/>
        <v>0.0000422735097285165-0.0032695907385274i</v>
      </c>
      <c r="X533" t="str">
        <f t="shared" si="231"/>
        <v>0.000123119181120074-0.0032654953348673i</v>
      </c>
      <c r="Y533" t="str">
        <f t="shared" si="232"/>
        <v>0.009+0.200559275005172i</v>
      </c>
      <c r="Z533" t="str">
        <f t="shared" si="233"/>
        <v>-0.197847903443125-0.0166372208073283i</v>
      </c>
      <c r="AA533" t="str">
        <f t="shared" si="234"/>
        <v>2.80653308799486-60.6932245109943i</v>
      </c>
      <c r="AB533" t="str">
        <f t="shared" si="235"/>
        <v>0.71892186918772-0.0598803425324658i</v>
      </c>
      <c r="AC533" t="str">
        <f t="shared" si="236"/>
        <v>2.8823258666981-2.05229786541427i</v>
      </c>
      <c r="AD533" t="str">
        <f t="shared" si="237"/>
        <v>0.175328029152116+0.104063527621643i</v>
      </c>
      <c r="AE533" t="str">
        <f t="shared" si="238"/>
        <v>-0.0329569550955305-0.0235057218995553i</v>
      </c>
      <c r="AF533" t="str">
        <f t="shared" si="239"/>
        <v>-4.3955275700682-1.58192584899954i</v>
      </c>
      <c r="AG533" t="str">
        <f t="shared" si="240"/>
        <v>1.0246450141567-0.0374639798444108i</v>
      </c>
      <c r="AH533" t="str">
        <f t="shared" si="241"/>
        <v>0.099408890567798+0.155351129715283i</v>
      </c>
      <c r="AI533">
        <f t="shared" si="242"/>
        <v>-14.683154673013551</v>
      </c>
      <c r="AJ533">
        <f t="shared" si="243"/>
        <v>57.384899600775022</v>
      </c>
      <c r="AK533"/>
      <c r="AL533"/>
      <c r="AM533"/>
      <c r="AN533"/>
    </row>
    <row r="534" spans="1:40" x14ac:dyDescent="0.35">
      <c r="A534"/>
      <c r="B534">
        <f t="shared" si="244"/>
        <v>40000</v>
      </c>
      <c r="C534" s="237" t="str">
        <f t="shared" si="212"/>
        <v>-0.0000201558537524984+0.0258351646868771i</v>
      </c>
      <c r="D534" s="208" t="str">
        <f t="shared" si="213"/>
        <v>-2.51381573039789+0.198069595932725i</v>
      </c>
      <c r="E534" t="str">
        <f t="shared" si="214"/>
        <v>20500</v>
      </c>
      <c r="F534" t="str">
        <f t="shared" si="215"/>
        <v>0.327868852459016</v>
      </c>
      <c r="G534" t="str">
        <f t="shared" si="210"/>
        <v>0.327868852459016</v>
      </c>
      <c r="H534" t="str">
        <f t="shared" si="216"/>
        <v>1.88614511666343+1.78094133280333i</v>
      </c>
      <c r="I534" t="str">
        <f t="shared" si="217"/>
        <v>157.07963267949i</v>
      </c>
      <c r="J534" t="str">
        <f t="shared" si="211"/>
        <v>-32.3987412932864+34.3639970820266i</v>
      </c>
      <c r="K534" t="str">
        <f t="shared" si="218"/>
        <v>2.41996513237009-2.28156881969472i</v>
      </c>
      <c r="L534" t="str">
        <f t="shared" si="219"/>
        <v>0.409510306143451-0.337401310957619i</v>
      </c>
      <c r="M534" t="str">
        <f t="shared" si="220"/>
        <v>2.82947543851354-2.61897013065234i</v>
      </c>
      <c r="N534" t="str">
        <f t="shared" si="221"/>
        <v>-0.498931798481203i</v>
      </c>
      <c r="O534" t="str">
        <f t="shared" si="222"/>
        <v>0.878094184196755-0.478487830231695i</v>
      </c>
      <c r="P534" t="str">
        <f t="shared" si="223"/>
        <v>0.121905815803245+0.478487830231695i</v>
      </c>
      <c r="Q534" t="str">
        <f t="shared" si="224"/>
        <v>-0.121905815803245+0.020443968249508i</v>
      </c>
      <c r="R534" t="str">
        <f t="shared" si="225"/>
        <v>-0.332406788037946-3.98080715718688i</v>
      </c>
      <c r="S534" t="str">
        <f t="shared" si="226"/>
        <v>0.0540301979457296i</v>
      </c>
      <c r="T534" t="str">
        <f t="shared" si="227"/>
        <v>0.215083798686584-0.0179600045561944i</v>
      </c>
      <c r="U534" t="str">
        <f t="shared" si="228"/>
        <v>0.0000500000000000002-0.00355256569401553i</v>
      </c>
      <c r="V534" t="str">
        <f t="shared" si="229"/>
        <v>0.00002-0.0397887357729739i</v>
      </c>
      <c r="W534" t="str">
        <f t="shared" si="230"/>
        <v>0.0000422735093639415-0.00326141698741171i</v>
      </c>
      <c r="X534" t="str">
        <f t="shared" si="231"/>
        <v>0.000122715647424454-0.00325734178918627i</v>
      </c>
      <c r="Y534" t="str">
        <f t="shared" si="232"/>
        <v>0.009+0.201061929829747i</v>
      </c>
      <c r="Z534" t="str">
        <f t="shared" si="233"/>
        <v>-0.196847631459379-0.0165232402804336i</v>
      </c>
      <c r="AA534" t="str">
        <f t="shared" si="234"/>
        <v>2.79196443822525-60.5371686316846i</v>
      </c>
      <c r="AB534" t="str">
        <f t="shared" si="235"/>
        <v>0.718896803090812-0.0600295788794339i</v>
      </c>
      <c r="AC534" t="str">
        <f t="shared" si="236"/>
        <v>2.87688517313048-2.05262147333996i</v>
      </c>
      <c r="AD534" t="str">
        <f t="shared" si="237"/>
        <v>0.175456374751906+0.104319750532184i</v>
      </c>
      <c r="AE534" t="str">
        <f t="shared" si="238"/>
        <v>-0.0328144714903238-0.0234342036454533i</v>
      </c>
      <c r="AF534" t="str">
        <f t="shared" si="239"/>
        <v>-4.39996084706132-1.5828717368706i</v>
      </c>
      <c r="AG534" t="str">
        <f t="shared" si="240"/>
        <v>1.02463442684382-0.0373959579060547i</v>
      </c>
      <c r="AH534" t="str">
        <f t="shared" si="241"/>
        <v>0.0990548328264167+0.154938116662951i</v>
      </c>
      <c r="AI534">
        <f t="shared" si="242"/>
        <v>-14.708561909609955</v>
      </c>
      <c r="AJ534">
        <f t="shared" si="243"/>
        <v>57.408458840602968</v>
      </c>
      <c r="AK534"/>
      <c r="AL534"/>
      <c r="AM534"/>
      <c r="AN534"/>
    </row>
    <row r="535" spans="1:40" x14ac:dyDescent="0.35">
      <c r="A535"/>
      <c r="B535">
        <f t="shared" si="244"/>
        <v>40100</v>
      </c>
      <c r="C535" s="237" t="str">
        <f t="shared" si="212"/>
        <v>-0.0000200554512109852+0.0257707379204073i</v>
      </c>
      <c r="D535" s="208" t="str">
        <f t="shared" si="213"/>
        <v>-2.51381496064507+0.197575657389789i</v>
      </c>
      <c r="E535" t="str">
        <f t="shared" si="214"/>
        <v>20500</v>
      </c>
      <c r="F535" t="str">
        <f t="shared" si="215"/>
        <v>0.327868852459016</v>
      </c>
      <c r="G535" t="str">
        <f t="shared" si="210"/>
        <v>0.327868852459016</v>
      </c>
      <c r="H535" t="str">
        <f t="shared" si="216"/>
        <v>1.89057030406098+1.78137879079737i</v>
      </c>
      <c r="I535" t="str">
        <f t="shared" si="217"/>
        <v>157.472331761188i</v>
      </c>
      <c r="J535" t="str">
        <f t="shared" si="211"/>
        <v>-32.5659437418859+34.4499070747317i</v>
      </c>
      <c r="K535" t="str">
        <f t="shared" si="218"/>
        <v>2.41392710783105-2.28191658747026i</v>
      </c>
      <c r="L535" t="str">
        <f t="shared" si="219"/>
        <v>0.408683021197763-0.337561498483063i</v>
      </c>
      <c r="M535" t="str">
        <f t="shared" si="220"/>
        <v>2.82261012902881-2.61947808595332i</v>
      </c>
      <c r="N535" t="str">
        <f t="shared" si="221"/>
        <v>-0.500179127977406i</v>
      </c>
      <c r="O535" t="str">
        <f t="shared" si="222"/>
        <v>0.877496669284363-0.479582730501057i</v>
      </c>
      <c r="P535" t="str">
        <f t="shared" si="223"/>
        <v>0.122503330715637+0.479582730501057i</v>
      </c>
      <c r="Q535" t="str">
        <f t="shared" si="224"/>
        <v>-0.122503330715637+0.0205963974763491i</v>
      </c>
      <c r="R535" t="str">
        <f t="shared" si="225"/>
        <v>-0.332402126430521-3.97074115436204i</v>
      </c>
      <c r="S535" t="str">
        <f t="shared" si="226"/>
        <v>0.0541652734405939i</v>
      </c>
      <c r="T535" t="str">
        <f t="shared" si="227"/>
        <v>0.215076280387839-0.018004652070344i</v>
      </c>
      <c r="U535" t="str">
        <f t="shared" si="228"/>
        <v>0.00005-0.00354370642794565i</v>
      </c>
      <c r="V535" t="str">
        <f t="shared" si="229"/>
        <v>0.00002-0.0396895119929914i</v>
      </c>
      <c r="W535" t="str">
        <f t="shared" si="230"/>
        <v>0.0000422735089984541-0.00325328400369808i</v>
      </c>
      <c r="X535" t="str">
        <f t="shared" si="231"/>
        <v>0.000122315126472712-0.00324922883590418i</v>
      </c>
      <c r="Y535" t="str">
        <f t="shared" si="232"/>
        <v>0.009+0.201564584654321i</v>
      </c>
      <c r="Z535" t="str">
        <f t="shared" si="233"/>
        <v>-0.195854956012902-0.0164103890597536i</v>
      </c>
      <c r="AA535" t="str">
        <f t="shared" si="234"/>
        <v>2.77751026045939-60.3819236625398i</v>
      </c>
      <c r="AB535" t="str">
        <f t="shared" si="235"/>
        <v>0.718871673904116-0.0601788088790159i</v>
      </c>
      <c r="AC535" t="str">
        <f t="shared" si="236"/>
        <v>2.8714573971363-2.05292991189921i</v>
      </c>
      <c r="AD535" t="str">
        <f t="shared" si="237"/>
        <v>0.175585019647412+0.104575791490426i</v>
      </c>
      <c r="AE535" t="str">
        <f t="shared" si="238"/>
        <v>-0.0326730668749788-0.0233631055278503i</v>
      </c>
      <c r="AF535" t="str">
        <f t="shared" si="239"/>
        <v>-4.40438526470605-1.58380313340758i</v>
      </c>
      <c r="AG535" t="str">
        <f t="shared" si="240"/>
        <v>1.02462387948161-0.0373283573259664i</v>
      </c>
      <c r="AH535" t="str">
        <f t="shared" si="241"/>
        <v>0.098703504669865+0.154527203866272i</v>
      </c>
      <c r="AI535">
        <f t="shared" si="242"/>
        <v>-14.733888751395343</v>
      </c>
      <c r="AJ535">
        <f t="shared" si="243"/>
        <v>57.431790973745017</v>
      </c>
      <c r="AK535"/>
      <c r="AL535"/>
      <c r="AM535"/>
      <c r="AN535"/>
    </row>
    <row r="536" spans="1:40" x14ac:dyDescent="0.35">
      <c r="A536"/>
      <c r="B536">
        <f t="shared" si="244"/>
        <v>40200</v>
      </c>
      <c r="C536" s="237" t="str">
        <f t="shared" si="212"/>
        <v>-0.0000199557970092486+0.025706631684533i</v>
      </c>
      <c r="D536" s="208" t="str">
        <f t="shared" si="213"/>
        <v>-2.51381419662953+0.197084176248086i</v>
      </c>
      <c r="E536" t="str">
        <f t="shared" si="214"/>
        <v>20500</v>
      </c>
      <c r="F536" t="str">
        <f t="shared" si="215"/>
        <v>0.327868852459016</v>
      </c>
      <c r="G536" t="str">
        <f t="shared" si="210"/>
        <v>0.327868852459016</v>
      </c>
      <c r="H536" t="str">
        <f t="shared" si="216"/>
        <v>1.89498661161671+1.78180430683807i</v>
      </c>
      <c r="I536" t="str">
        <f t="shared" si="217"/>
        <v>157.865030842887i</v>
      </c>
      <c r="J536" t="str">
        <f t="shared" si="211"/>
        <v>-32.7335636747516+34.5358170674367i</v>
      </c>
      <c r="K536" t="str">
        <f t="shared" si="218"/>
        <v>2.40790412211739-2.28224752146791i</v>
      </c>
      <c r="L536" t="str">
        <f t="shared" si="219"/>
        <v>0.407857018900673-0.337719340026106i</v>
      </c>
      <c r="M536" t="str">
        <f t="shared" si="220"/>
        <v>2.81576114101806-2.61996686149402i</v>
      </c>
      <c r="N536" t="str">
        <f t="shared" si="221"/>
        <v>-0.501426457473609i</v>
      </c>
      <c r="O536" t="str">
        <f t="shared" si="222"/>
        <v>0.876897789135739-0.480676884620898i</v>
      </c>
      <c r="P536" t="str">
        <f t="shared" si="223"/>
        <v>0.123102210864261+0.480676884620898i</v>
      </c>
      <c r="Q536" t="str">
        <f t="shared" si="224"/>
        <v>-0.123102210864261+0.020749572852711i</v>
      </c>
      <c r="R536" t="str">
        <f t="shared" si="225"/>
        <v>-0.332397452951841-3.96072488352466i</v>
      </c>
      <c r="S536" t="str">
        <f t="shared" si="226"/>
        <v>0.0543003489354583i</v>
      </c>
      <c r="T536" t="str">
        <f t="shared" si="227"/>
        <v>0.215068743212741-0.0180492976805425i</v>
      </c>
      <c r="U536" t="str">
        <f t="shared" si="228"/>
        <v>0.00005-0.00353489123782639i</v>
      </c>
      <c r="V536" t="str">
        <f t="shared" si="229"/>
        <v>0.00002-0.0395907818636556i</v>
      </c>
      <c r="W536" t="str">
        <f t="shared" si="230"/>
        <v>0.0000422735086320544-0.00324519148315222i</v>
      </c>
      <c r="X536" t="str">
        <f t="shared" si="231"/>
        <v>0.000121917588354806-0.00324115617282779i</v>
      </c>
      <c r="Y536" t="str">
        <f t="shared" si="232"/>
        <v>0.009+0.202067239478895i</v>
      </c>
      <c r="Z536" t="str">
        <f t="shared" si="233"/>
        <v>-0.194869800084707-0.016298652889023i</v>
      </c>
      <c r="AA536" t="str">
        <f t="shared" si="234"/>
        <v>2.76316934576361-60.2274832246815i</v>
      </c>
      <c r="AB536" t="str">
        <f t="shared" si="235"/>
        <v>0.718846481625035-0.0603280325148254i</v>
      </c>
      <c r="AC536" t="str">
        <f t="shared" si="236"/>
        <v>2.86604254330935-2.05322329002848i</v>
      </c>
      <c r="AD536" t="str">
        <f t="shared" si="237"/>
        <v>0.175713963683098+0.104831650459593i</v>
      </c>
      <c r="AE536" t="str">
        <f t="shared" si="238"/>
        <v>-0.0325327302923925-0.023292423669436i</v>
      </c>
      <c r="AF536" t="str">
        <f t="shared" si="239"/>
        <v>-4.40880080824624-1.58472013058998i</v>
      </c>
      <c r="AG536" t="str">
        <f t="shared" si="240"/>
        <v>1.0246133715453-0.0372611747533222i</v>
      </c>
      <c r="AH536" t="str">
        <f t="shared" si="241"/>
        <v>0.0983548780899249+0.154118374386841i</v>
      </c>
      <c r="AI536">
        <f t="shared" si="242"/>
        <v>-14.759135725130596</v>
      </c>
      <c r="AJ536">
        <f t="shared" si="243"/>
        <v>57.45489730022495</v>
      </c>
      <c r="AK536"/>
      <c r="AL536"/>
      <c r="AM536"/>
      <c r="AN536"/>
    </row>
    <row r="537" spans="1:40" x14ac:dyDescent="0.35">
      <c r="A537"/>
      <c r="B537">
        <f t="shared" si="244"/>
        <v>40300</v>
      </c>
      <c r="C537" s="237" t="str">
        <f t="shared" si="212"/>
        <v>-0.0000198568837288295+0.0256428435931761i</v>
      </c>
      <c r="D537" s="208" t="str">
        <f t="shared" si="213"/>
        <v>-2.51381343829438+0.19659513421435i</v>
      </c>
      <c r="E537" t="str">
        <f t="shared" si="214"/>
        <v>20500</v>
      </c>
      <c r="F537" t="str">
        <f t="shared" si="215"/>
        <v>0.327868852459016</v>
      </c>
      <c r="G537" t="str">
        <f t="shared" si="210"/>
        <v>0.327868852459016</v>
      </c>
      <c r="H537" t="str">
        <f t="shared" si="216"/>
        <v>1.89939402506161+1.78221795416997i</v>
      </c>
      <c r="I537" t="str">
        <f t="shared" si="217"/>
        <v>158.257729924586i</v>
      </c>
      <c r="J537" t="str">
        <f t="shared" si="211"/>
        <v>-32.9016010918834+34.6217270601418i</v>
      </c>
      <c r="K537" t="str">
        <f t="shared" si="218"/>
        <v>2.40189617573916-2.28256174803217i</v>
      </c>
      <c r="L537" t="str">
        <f t="shared" si="219"/>
        <v>0.407032303939645-0.337874847403725i</v>
      </c>
      <c r="M537" t="str">
        <f t="shared" si="220"/>
        <v>2.8089284796788-2.6204365954359i</v>
      </c>
      <c r="N537" t="str">
        <f t="shared" si="221"/>
        <v>-0.502673786969812i</v>
      </c>
      <c r="O537" t="str">
        <f t="shared" si="222"/>
        <v>0.876297544682641-0.4817702908889i</v>
      </c>
      <c r="P537" t="str">
        <f t="shared" si="223"/>
        <v>0.123702455317359+0.4817702908889i</v>
      </c>
      <c r="Q537" t="str">
        <f t="shared" si="224"/>
        <v>-0.123702455317359+0.020903496080912i</v>
      </c>
      <c r="R537" t="str">
        <f t="shared" si="225"/>
        <v>-0.332392767600146-3.95075797444719i</v>
      </c>
      <c r="S537" t="str">
        <f t="shared" si="226"/>
        <v>0.0544354244303225i</v>
      </c>
      <c r="T537" t="str">
        <f t="shared" si="227"/>
        <v>0.215061187160514-0.0180939413818835i</v>
      </c>
      <c r="U537" t="str">
        <f t="shared" si="228"/>
        <v>0.00005-0.0035261197955489i</v>
      </c>
      <c r="V537" t="str">
        <f t="shared" si="229"/>
        <v>0.00002-0.0394925417101478i</v>
      </c>
      <c r="W537" t="str">
        <f t="shared" si="230"/>
        <v>0.000042273508264742-0.00323713912455948i</v>
      </c>
      <c r="X537" t="str">
        <f t="shared" si="231"/>
        <v>0.000121523003530879-0.00323312350075421i</v>
      </c>
      <c r="Y537" t="str">
        <f t="shared" si="232"/>
        <v>0.009+0.20256989430347i</v>
      </c>
      <c r="Z537" t="str">
        <f t="shared" si="233"/>
        <v>-0.193892087632944-0.0161880177296075i</v>
      </c>
      <c r="AA537" t="str">
        <f t="shared" si="234"/>
        <v>2.74894050127349-60.0738410066545i</v>
      </c>
      <c r="AB537" t="str">
        <f t="shared" si="235"/>
        <v>0.718821226250976-0.0604772497704633i</v>
      </c>
      <c r="AC537" t="str">
        <f t="shared" si="236"/>
        <v>2.86064061572417-2.05350171609707i</v>
      </c>
      <c r="AD537" t="str">
        <f t="shared" si="237"/>
        <v>0.175843206703316+0.105087327400163i</v>
      </c>
      <c r="AE537" t="str">
        <f t="shared" si="238"/>
        <v>-0.0323934509246663-0.0232221542411286i</v>
      </c>
      <c r="AF537" t="str">
        <f t="shared" si="239"/>
        <v>-4.41320746335599-1.58562281995562i</v>
      </c>
      <c r="AG537" t="str">
        <f t="shared" si="240"/>
        <v>1.02460290251721-0.0371944068727065i</v>
      </c>
      <c r="AH537" t="str">
        <f t="shared" si="241"/>
        <v>0.0980089254348771+0.153711611472379i</v>
      </c>
      <c r="AI537">
        <f t="shared" si="242"/>
        <v>-14.784303352691403</v>
      </c>
      <c r="AJ537">
        <f t="shared" si="243"/>
        <v>57.47777911161679</v>
      </c>
      <c r="AK537"/>
      <c r="AL537"/>
      <c r="AM537"/>
      <c r="AN537"/>
    </row>
    <row r="538" spans="1:40" x14ac:dyDescent="0.35">
      <c r="A538"/>
      <c r="B538">
        <f t="shared" si="244"/>
        <v>40400</v>
      </c>
      <c r="C538" s="237" t="str">
        <f t="shared" si="212"/>
        <v>-0.0000197587040429668+0.0255793712838831i</v>
      </c>
      <c r="D538" s="208" t="str">
        <f t="shared" si="213"/>
        <v>-2.51381268558345+0.196108513176437i</v>
      </c>
      <c r="E538" t="str">
        <f t="shared" si="214"/>
        <v>20500</v>
      </c>
      <c r="F538" t="str">
        <f t="shared" si="215"/>
        <v>0.327868852459016</v>
      </c>
      <c r="G538" t="str">
        <f t="shared" si="210"/>
        <v>0.327868852459016</v>
      </c>
      <c r="H538" t="str">
        <f t="shared" si="216"/>
        <v>1.90379253055217+1.78261980577802i</v>
      </c>
      <c r="I538" t="str">
        <f t="shared" si="217"/>
        <v>158.650429006285i</v>
      </c>
      <c r="J538" t="str">
        <f t="shared" si="211"/>
        <v>-33.0700559932814+34.7076370528468i</v>
      </c>
      <c r="K538" t="str">
        <f t="shared" si="218"/>
        <v>2.39590326863257-2.2828593928052i</v>
      </c>
      <c r="L538" t="str">
        <f t="shared" si="219"/>
        <v>0.40620888092563-0.338028032407843i</v>
      </c>
      <c r="M538" t="str">
        <f t="shared" si="220"/>
        <v>2.8021121495582-2.62088742521304i</v>
      </c>
      <c r="N538" t="str">
        <f t="shared" si="221"/>
        <v>-0.503921116466015i</v>
      </c>
      <c r="O538" t="str">
        <f t="shared" si="222"/>
        <v>0.875695936858946-0.482862947603907i</v>
      </c>
      <c r="P538" t="str">
        <f t="shared" si="223"/>
        <v>0.124304063141054+0.482862947603907i</v>
      </c>
      <c r="Q538" t="str">
        <f t="shared" si="224"/>
        <v>-0.124304063141054+0.021058168862108i</v>
      </c>
      <c r="R538" t="str">
        <f t="shared" si="225"/>
        <v>-0.332388070373674-3.94084006056757i</v>
      </c>
      <c r="S538" t="str">
        <f t="shared" si="226"/>
        <v>0.0545704999251868i</v>
      </c>
      <c r="T538" t="str">
        <f t="shared" si="227"/>
        <v>0.215053612230376-0.0181385831694596i</v>
      </c>
      <c r="U538" t="str">
        <f t="shared" si="228"/>
        <v>0.00005-0.00351739177625299i</v>
      </c>
      <c r="V538" t="str">
        <f t="shared" si="229"/>
        <v>0.00002-0.0393947878940335i</v>
      </c>
      <c r="W538" t="str">
        <f t="shared" si="230"/>
        <v>0.0000422735078965171-0.0032291266296875i</v>
      </c>
      <c r="X538" t="str">
        <f t="shared" si="231"/>
        <v>0.000121131342825769-0.00322513052343402i</v>
      </c>
      <c r="Y538" t="str">
        <f t="shared" si="232"/>
        <v>0.009+0.203072549128044i</v>
      </c>
      <c r="Z538" t="str">
        <f t="shared" si="233"/>
        <v>-0.192921743578014-0.0160784697566123i</v>
      </c>
      <c r="AA538" t="str">
        <f t="shared" si="234"/>
        <v>2.73482254993623-59.9209907635328i</v>
      </c>
      <c r="AB538" t="str">
        <f t="shared" si="235"/>
        <v>0.718795907779324-0.0606264606295271i</v>
      </c>
      <c r="AC538" t="str">
        <f t="shared" si="236"/>
        <v>2.85525161794206-2.05376529790813i</v>
      </c>
      <c r="AD538" t="str">
        <f t="shared" si="237"/>
        <v>0.17597274855231+0.105342822269902i</v>
      </c>
      <c r="AE538" t="str">
        <f t="shared" si="238"/>
        <v>-0.0322552180909842-0.0231522934613245i</v>
      </c>
      <c r="AF538" t="str">
        <f t="shared" si="239"/>
        <v>-4.41760521613562-1.58651129260158i</v>
      </c>
      <c r="AG538" t="str">
        <f t="shared" si="240"/>
        <v>1.02459247188658-0.037128050403644i</v>
      </c>
      <c r="AH538" t="str">
        <f t="shared" si="241"/>
        <v>0.0976656194040819+0.153306898554149i</v>
      </c>
      <c r="AI538">
        <f t="shared" si="242"/>
        <v>-14.809392151124525</v>
      </c>
      <c r="AJ538">
        <f t="shared" si="243"/>
        <v>57.500437691093317</v>
      </c>
      <c r="AK538"/>
      <c r="AL538"/>
      <c r="AM538"/>
      <c r="AN538"/>
    </row>
    <row r="539" spans="1:40" x14ac:dyDescent="0.35">
      <c r="A539"/>
      <c r="B539">
        <f t="shared" si="244"/>
        <v>40500</v>
      </c>
      <c r="C539" s="237" t="str">
        <f t="shared" si="212"/>
        <v>-0.0000196612507152417+0.025516212417533i</v>
      </c>
      <c r="D539" s="208" t="str">
        <f t="shared" si="213"/>
        <v>-2.51381193844127+0.195624295201086i</v>
      </c>
      <c r="E539" t="str">
        <f t="shared" si="214"/>
        <v>20500</v>
      </c>
      <c r="F539" t="str">
        <f t="shared" si="215"/>
        <v>0.327868852459016</v>
      </c>
      <c r="G539" t="str">
        <f t="shared" si="210"/>
        <v>0.327868852459016</v>
      </c>
      <c r="H539" t="str">
        <f t="shared" si="216"/>
        <v>1.90818211466641+1.78300993438649i</v>
      </c>
      <c r="I539" t="str">
        <f t="shared" si="217"/>
        <v>159.043128087983i</v>
      </c>
      <c r="J539" t="str">
        <f t="shared" si="211"/>
        <v>-33.2389283789456+34.793547045552i</v>
      </c>
      <c r="K539" t="str">
        <f t="shared" si="218"/>
        <v>2.38992540016738-2.28314058072852i</v>
      </c>
      <c r="L539" t="str">
        <f t="shared" si="219"/>
        <v>0.405386754393603-0.338178906804997i</v>
      </c>
      <c r="M539" t="str">
        <f t="shared" si="220"/>
        <v>2.79531215456098-2.62131948753352i</v>
      </c>
      <c r="N539" t="str">
        <f t="shared" si="221"/>
        <v>-0.505168445962218i</v>
      </c>
      <c r="O539" t="str">
        <f t="shared" si="222"/>
        <v>0.875092966600654-0.48395485306593i</v>
      </c>
      <c r="P539" t="str">
        <f t="shared" si="223"/>
        <v>0.124907033399346+0.48395485306593i</v>
      </c>
      <c r="Q539" t="str">
        <f t="shared" si="224"/>
        <v>-0.124907033399346+0.021213592896288i</v>
      </c>
      <c r="R539" t="str">
        <f t="shared" si="225"/>
        <v>-0.332383361270662-3.93097077894411i</v>
      </c>
      <c r="S539" t="str">
        <f t="shared" si="226"/>
        <v>0.0547055754200512i</v>
      </c>
      <c r="T539" t="str">
        <f t="shared" si="227"/>
        <v>0.215046018421544-0.0181832230383623i</v>
      </c>
      <c r="U539" t="str">
        <f t="shared" si="228"/>
        <v>0.00005-0.00350870685828693i</v>
      </c>
      <c r="V539" t="str">
        <f t="shared" si="229"/>
        <v>0.00002-0.0392975168128137i</v>
      </c>
      <c r="W539" t="str">
        <f t="shared" si="230"/>
        <v>0.0000422735075273793-0.00322115370324949i</v>
      </c>
      <c r="X539" t="str">
        <f t="shared" si="231"/>
        <v>0.000120742577423634-0.00321717694753498i</v>
      </c>
      <c r="Y539" t="str">
        <f t="shared" si="232"/>
        <v>0.009+0.203575203952619i</v>
      </c>
      <c r="Z539" t="str">
        <f t="shared" si="233"/>
        <v>-0.191958693787934-0.0159699953550683i</v>
      </c>
      <c r="AA539" t="str">
        <f t="shared" si="234"/>
        <v>2.72081433025746-59.7689263160337i</v>
      </c>
      <c r="AB539" t="str">
        <f t="shared" si="235"/>
        <v>0.718770526207462-0.0607756650756105i</v>
      </c>
      <c r="AC539" t="str">
        <f t="shared" si="236"/>
        <v>2.8498755530174-2.05401414269972i</v>
      </c>
      <c r="AD539" t="str">
        <f t="shared" si="237"/>
        <v>0.176102589074207+0.105598135023902i</v>
      </c>
      <c r="AE539" t="str">
        <f t="shared" si="238"/>
        <v>-0.0321180212455225-0.0230828375951607i</v>
      </c>
      <c r="AF539" t="str">
        <f t="shared" si="239"/>
        <v>-4.42199405310768-1.5873856391854i</v>
      </c>
      <c r="AG539" t="str">
        <f t="shared" si="240"/>
        <v>1.02458207914948-0.0370621021001315i</v>
      </c>
      <c r="AH539" t="str">
        <f t="shared" si="241"/>
        <v>0.0973249330426312+0.152904219244404i</v>
      </c>
      <c r="AI539">
        <f t="shared" si="242"/>
        <v>-14.834402632704389</v>
      </c>
      <c r="AJ539">
        <f t="shared" si="243"/>
        <v>57.522874313479399</v>
      </c>
      <c r="AK539"/>
      <c r="AL539"/>
      <c r="AM539"/>
      <c r="AN539"/>
    </row>
    <row r="540" spans="1:40" x14ac:dyDescent="0.35">
      <c r="A540"/>
      <c r="B540">
        <f t="shared" si="244"/>
        <v>40600</v>
      </c>
      <c r="C540" s="237" t="str">
        <f t="shared" si="212"/>
        <v>-0.000019564516598244+0.0254533646780506i</v>
      </c>
      <c r="D540" s="208" t="str">
        <f t="shared" si="213"/>
        <v>-2.51381119681304+0.195142462531721i</v>
      </c>
      <c r="E540" t="str">
        <f t="shared" si="214"/>
        <v>20500</v>
      </c>
      <c r="F540" t="str">
        <f t="shared" si="215"/>
        <v>0.327868852459016</v>
      </c>
      <c r="G540" t="str">
        <f t="shared" si="210"/>
        <v>0.327868852459016</v>
      </c>
      <c r="H540" t="str">
        <f t="shared" si="216"/>
        <v>1.91256276439991+1.78338841245783i</v>
      </c>
      <c r="I540" t="str">
        <f t="shared" si="217"/>
        <v>159.435827169682i</v>
      </c>
      <c r="J540" t="str">
        <f t="shared" si="211"/>
        <v>-33.408218248876+34.879457038257i</v>
      </c>
      <c r="K540" t="str">
        <f t="shared" si="218"/>
        <v>2.3839625691541-2.28340543604492i</v>
      </c>
      <c r="L540" t="str">
        <f t="shared" si="219"/>
        <v>0.404565928803103-0.338327482335999i</v>
      </c>
      <c r="M540" t="str">
        <f t="shared" si="220"/>
        <v>2.7885284979572-2.62173291838092i</v>
      </c>
      <c r="N540" t="str">
        <f t="shared" si="221"/>
        <v>-0.506415775458421i</v>
      </c>
      <c r="O540" t="str">
        <f t="shared" si="222"/>
        <v>0.874488634845886-0.48504600557615i</v>
      </c>
      <c r="P540" t="str">
        <f t="shared" si="223"/>
        <v>0.125511365154114+0.48504600557615i</v>
      </c>
      <c r="Q540" t="str">
        <f t="shared" si="224"/>
        <v>-0.125511365154114+0.021369769882271i</v>
      </c>
      <c r="R540" t="str">
        <f t="shared" si="225"/>
        <v>-0.332378640289365-3.92114977021094i</v>
      </c>
      <c r="S540" t="str">
        <f t="shared" si="226"/>
        <v>0.0548406509149155i</v>
      </c>
      <c r="T540" t="str">
        <f t="shared" si="227"/>
        <v>0.215038405733239-0.0182278609836833i</v>
      </c>
      <c r="U540" t="str">
        <f t="shared" si="228"/>
        <v>0.00005-0.003500064723168i</v>
      </c>
      <c r="V540" t="str">
        <f t="shared" si="229"/>
        <v>0.00002-0.0392007248994816i</v>
      </c>
      <c r="W540" t="str">
        <f t="shared" si="230"/>
        <v>0.0000422735071573293-0.00321322005286787i</v>
      </c>
      <c r="X540" t="str">
        <f t="shared" si="231"/>
        <v>0.000120356678862643-0.00320926248260617i</v>
      </c>
      <c r="Y540" t="str">
        <f t="shared" si="232"/>
        <v>0.009+0.204077858777193i</v>
      </c>
      <c r="Z540" t="str">
        <f t="shared" si="233"/>
        <v>-0.191002865063984-0.015862581116199i</v>
      </c>
      <c r="AA540" t="str">
        <f t="shared" si="234"/>
        <v>2.70691469605333-59.6176415496535i</v>
      </c>
      <c r="AB540" t="str">
        <f t="shared" si="235"/>
        <v>0.718745081532787-0.060924863092308i</v>
      </c>
      <c r="AC540" t="str">
        <f t="shared" si="236"/>
        <v>2.84451242350379-2.05424835714593i</v>
      </c>
      <c r="AD540" t="str">
        <f t="shared" si="237"/>
        <v>0.176232728113017+0.10585326561461i</v>
      </c>
      <c r="AE540" t="str">
        <f t="shared" si="238"/>
        <v>-0.0319818499754021-0.0230137829537912i</v>
      </c>
      <c r="AF540" t="str">
        <f t="shared" si="239"/>
        <v>-4.42637396121295-1.58824594992611i</v>
      </c>
      <c r="AG540" t="str">
        <f t="shared" si="240"/>
        <v>1.02457172380869-0.0369965587501839i</v>
      </c>
      <c r="AH540" t="str">
        <f t="shared" si="241"/>
        <v>0.0969868397361124+0.152503557333886i</v>
      </c>
      <c r="AI540">
        <f t="shared" si="242"/>
        <v>-14.859335304988139</v>
      </c>
      <c r="AJ540">
        <f t="shared" si="243"/>
        <v>57.545090245302013</v>
      </c>
      <c r="AK540"/>
      <c r="AL540"/>
      <c r="AM540"/>
      <c r="AN540"/>
    </row>
    <row r="541" spans="1:40" x14ac:dyDescent="0.35">
      <c r="A541"/>
      <c r="B541">
        <f t="shared" si="244"/>
        <v>40700</v>
      </c>
      <c r="C541" s="237" t="str">
        <f t="shared" si="212"/>
        <v>-0.0000194684946322612+0.0253908257721229i</v>
      </c>
      <c r="D541" s="208" t="str">
        <f t="shared" si="213"/>
        <v>-2.51381046064464+0.194662997586276i</v>
      </c>
      <c r="E541" t="str">
        <f t="shared" si="214"/>
        <v>20500</v>
      </c>
      <c r="F541" t="str">
        <f t="shared" si="215"/>
        <v>0.327868852459016</v>
      </c>
      <c r="G541" t="str">
        <f t="shared" si="210"/>
        <v>0.327868852459016</v>
      </c>
      <c r="H541" t="str">
        <f t="shared" si="216"/>
        <v>1.91693446716182+1.78375531219157i</v>
      </c>
      <c r="I541" t="str">
        <f t="shared" si="217"/>
        <v>159.828526251381i</v>
      </c>
      <c r="J541" t="str">
        <f t="shared" si="211"/>
        <v>-33.5779256030725+34.965367030962i</v>
      </c>
      <c r="K541" t="str">
        <f t="shared" si="218"/>
        <v>2.3780147738511-2.28365408230015i</v>
      </c>
      <c r="L541" t="str">
        <f t="shared" si="219"/>
        <v>0.40374640853877-0.338473770715618i</v>
      </c>
      <c r="M541" t="str">
        <f t="shared" si="220"/>
        <v>2.78176118238987-2.62212785301577i</v>
      </c>
      <c r="N541" t="str">
        <f t="shared" si="221"/>
        <v>-0.507663104954624i</v>
      </c>
      <c r="O541" t="str">
        <f t="shared" si="222"/>
        <v>0.873882942534879-0.486136403436918i</v>
      </c>
      <c r="P541" t="str">
        <f t="shared" si="223"/>
        <v>0.126117057465121+0.486136403436918i</v>
      </c>
      <c r="Q541" t="str">
        <f t="shared" si="224"/>
        <v>-0.126117057465121+0.021526701517706i</v>
      </c>
      <c r="R541" t="str">
        <f t="shared" si="225"/>
        <v>-0.332373907428012-3.9113766785339i</v>
      </c>
      <c r="S541" t="str">
        <f t="shared" si="226"/>
        <v>0.0549757264097799i</v>
      </c>
      <c r="T541" t="str">
        <f t="shared" si="227"/>
        <v>0.215030774164673-0.0182724970005119i</v>
      </c>
      <c r="U541" t="str">
        <f t="shared" si="228"/>
        <v>0.00005-0.00349146505554351i</v>
      </c>
      <c r="V541" t="str">
        <f t="shared" si="229"/>
        <v>0.00002-0.0391044086220873i</v>
      </c>
      <c r="W541" t="str">
        <f t="shared" si="230"/>
        <v>0.0000422735067863667-0.00320532538903851i</v>
      </c>
      <c r="X541" t="str">
        <f t="shared" si="231"/>
        <v>0.000119973619029775-0.00320138684104275i</v>
      </c>
      <c r="Y541" t="str">
        <f t="shared" si="232"/>
        <v>0.009+0.204580513601767i</v>
      </c>
      <c r="Z541" t="str">
        <f t="shared" si="233"/>
        <v>-0.190054185126588-0.0157562138337607i</v>
      </c>
      <c r="AA541" t="str">
        <f t="shared" si="234"/>
        <v>2.69312251620676-59.4671304138111i</v>
      </c>
      <c r="AB541" t="str">
        <f t="shared" si="235"/>
        <v>0.718719573752666-0.0610740546632061i</v>
      </c>
      <c r="AC541" t="str">
        <f t="shared" si="236"/>
        <v>2.83916223145996-2.05446804735775i</v>
      </c>
      <c r="AD541" t="str">
        <f t="shared" si="237"/>
        <v>0.176363165512633+0.106108213991861i</v>
      </c>
      <c r="AE541" t="str">
        <f t="shared" si="238"/>
        <v>-0.0318466939986748-0.0229451258936768i</v>
      </c>
      <c r="AF541" t="str">
        <f t="shared" si="239"/>
        <v>-4.43074492780646-1.58909231460529i</v>
      </c>
      <c r="AG541" t="str">
        <f t="shared" si="240"/>
        <v>1.02456140537364-0.0369314171753843i</v>
      </c>
      <c r="AH541" t="str">
        <f t="shared" si="241"/>
        <v>0.0966513132054598+0.152104896789351i</v>
      </c>
      <c r="AI541">
        <f t="shared" si="242"/>
        <v>-14.884190670870712</v>
      </c>
      <c r="AJ541">
        <f t="shared" si="243"/>
        <v>57.567086744838832</v>
      </c>
      <c r="AK541"/>
      <c r="AL541"/>
      <c r="AM541"/>
      <c r="AN541"/>
    </row>
    <row r="542" spans="1:40" x14ac:dyDescent="0.35">
      <c r="A542"/>
      <c r="B542">
        <f t="shared" si="244"/>
        <v>40800</v>
      </c>
      <c r="C542" s="237" t="str">
        <f t="shared" si="212"/>
        <v>-0.0000193731778439903+0.02532859342892i</v>
      </c>
      <c r="D542" s="208" t="str">
        <f t="shared" si="213"/>
        <v>-2.51380972988259+0.194185882955053i</v>
      </c>
      <c r="E542" t="str">
        <f t="shared" si="214"/>
        <v>20500</v>
      </c>
      <c r="F542" t="str">
        <f t="shared" si="215"/>
        <v>0.327868852459016</v>
      </c>
      <c r="G542" t="str">
        <f t="shared" si="210"/>
        <v>0.327868852459016</v>
      </c>
      <c r="H542" t="str">
        <f t="shared" si="216"/>
        <v>1.92129721077094+1.78411070552329i</v>
      </c>
      <c r="I542" t="str">
        <f t="shared" si="217"/>
        <v>160.221225333079i</v>
      </c>
      <c r="J542" t="str">
        <f t="shared" si="211"/>
        <v>-33.7480504415352+35.0512770236671i</v>
      </c>
      <c r="K542" t="str">
        <f t="shared" si="218"/>
        <v>2.37208201197173-2.28388664234479i</v>
      </c>
      <c r="L542" t="str">
        <f t="shared" si="219"/>
        <v>0.402928197910883-0.338617783632255i</v>
      </c>
      <c r="M542" t="str">
        <f t="shared" si="220"/>
        <v>2.77501020988261-2.62250442597704i</v>
      </c>
      <c r="N542" t="str">
        <f t="shared" si="221"/>
        <v>-0.508910434450827i</v>
      </c>
      <c r="O542" t="str">
        <f t="shared" si="222"/>
        <v>0.873275890609987-0.487226044951759i</v>
      </c>
      <c r="P542" t="str">
        <f t="shared" si="223"/>
        <v>0.126724109390013+0.487226044951759i</v>
      </c>
      <c r="Q542" t="str">
        <f t="shared" si="224"/>
        <v>-0.126724109390013+0.021684389499068i</v>
      </c>
      <c r="R542" t="str">
        <f t="shared" si="225"/>
        <v>-0.332369162684823-3.90165115156739i</v>
      </c>
      <c r="S542" t="str">
        <f t="shared" si="226"/>
        <v>0.0551108019046442i</v>
      </c>
      <c r="T542" t="str">
        <f t="shared" si="227"/>
        <v>0.215023123715057-0.0183171310839357i</v>
      </c>
      <c r="U542" t="str">
        <f t="shared" si="228"/>
        <v>0.00005-0.00348290754315248i</v>
      </c>
      <c r="V542" t="str">
        <f t="shared" si="229"/>
        <v>0.00002-0.0390085644833077i</v>
      </c>
      <c r="W542" t="str">
        <f t="shared" si="230"/>
        <v>0.0000422735064144912-0.00319746942509559i</v>
      </c>
      <c r="X542" t="str">
        <f t="shared" si="231"/>
        <v>0.000119593370155706-0.00319354973805123i</v>
      </c>
      <c r="Y542" t="str">
        <f t="shared" si="232"/>
        <v>0.009+0.205083168426342i</v>
      </c>
      <c r="Z542" t="str">
        <f t="shared" si="233"/>
        <v>-0.189112582601455-0.0156508805004593i</v>
      </c>
      <c r="AA542" t="str">
        <f t="shared" si="234"/>
        <v>2.67943667442847-59.317386921008i</v>
      </c>
      <c r="AB542" t="str">
        <f t="shared" si="235"/>
        <v>0.71869400286446-0.0612232397718856i</v>
      </c>
      <c r="AC542" t="str">
        <f t="shared" si="236"/>
        <v>2.83382497845585-2.05467331888428i</v>
      </c>
      <c r="AD542" t="str">
        <f t="shared" si="237"/>
        <v>0.176493901116824+0.106362980102919i</v>
      </c>
      <c r="AE542" t="str">
        <f t="shared" si="238"/>
        <v>-0.0317125431623449-0.0228768628158895i</v>
      </c>
      <c r="AF542" t="str">
        <f t="shared" si="239"/>
        <v>-4.43510694065353-1.58992482256824i</v>
      </c>
      <c r="AG542" t="str">
        <f t="shared" si="240"/>
        <v>1.02455112336021-0.0368666742304409i</v>
      </c>
      <c r="AH542" t="str">
        <f t="shared" si="241"/>
        <v>0.096318327501891+0.151708221751171i</v>
      </c>
      <c r="AI542">
        <f t="shared" si="242"/>
        <v>-14.908969228637845</v>
      </c>
      <c r="AJ542">
        <f t="shared" si="243"/>
        <v>57.588865062174342</v>
      </c>
      <c r="AK542"/>
      <c r="AL542"/>
      <c r="AM542"/>
      <c r="AN542"/>
    </row>
    <row r="543" spans="1:40" x14ac:dyDescent="0.35">
      <c r="A543"/>
      <c r="B543">
        <f t="shared" si="244"/>
        <v>40900</v>
      </c>
      <c r="C543" s="237" t="str">
        <f t="shared" si="212"/>
        <v>-0.0000192785593452729+0.0252666653998211i</v>
      </c>
      <c r="D543" s="208" t="str">
        <f t="shared" si="213"/>
        <v>-2.5138090044741+0.193711101398629i</v>
      </c>
      <c r="E543" t="str">
        <f t="shared" si="214"/>
        <v>20500</v>
      </c>
      <c r="F543" t="str">
        <f t="shared" si="215"/>
        <v>0.327868852459016</v>
      </c>
      <c r="G543" t="str">
        <f t="shared" si="210"/>
        <v>0.327868852459016</v>
      </c>
      <c r="H543" t="str">
        <f t="shared" si="216"/>
        <v>1.92565098345182+1.78445466412362i</v>
      </c>
      <c r="I543" t="str">
        <f t="shared" si="217"/>
        <v>160.613924414778i</v>
      </c>
      <c r="J543" t="str">
        <f t="shared" si="211"/>
        <v>-33.918592764264+35.1371870163722i</v>
      </c>
      <c r="K543" t="str">
        <f t="shared" si="218"/>
        <v>2.36616428069145-2.28410323833621i</v>
      </c>
      <c r="L543" t="str">
        <f t="shared" si="219"/>
        <v>0.402111301155897-0.338759532747627i</v>
      </c>
      <c r="M543" t="str">
        <f t="shared" si="220"/>
        <v>2.76827558184735-2.62286277108384i</v>
      </c>
      <c r="N543" t="str">
        <f t="shared" si="221"/>
        <v>-0.51015776394703i</v>
      </c>
      <c r="O543" t="str">
        <f t="shared" si="222"/>
        <v>0.872667480015681-0.488314928425377i</v>
      </c>
      <c r="P543" t="str">
        <f t="shared" si="223"/>
        <v>0.127332519984319+0.488314928425377i</v>
      </c>
      <c r="Q543" t="str">
        <f t="shared" si="224"/>
        <v>-0.127332519984319+0.0218428355216531i</v>
      </c>
      <c r="R543" t="str">
        <f t="shared" si="225"/>
        <v>-0.33236440605806-3.89197284041174i</v>
      </c>
      <c r="S543" t="str">
        <f t="shared" si="226"/>
        <v>0.0552458773995086i</v>
      </c>
      <c r="T543" t="str">
        <f t="shared" si="227"/>
        <v>0.215015454383604-0.0183617632290441i</v>
      </c>
      <c r="U543" t="str">
        <f t="shared" si="228"/>
        <v>0.00005-0.0034743918767878i</v>
      </c>
      <c r="V543" t="str">
        <f t="shared" si="229"/>
        <v>0.00002-0.0389131890200233i</v>
      </c>
      <c r="W543" t="str">
        <f t="shared" si="230"/>
        <v>0.0000422735060417035-0.00318965187717687i</v>
      </c>
      <c r="X543" t="str">
        <f t="shared" si="231"/>
        <v>0.000119215904809781-0.00318575089161527i</v>
      </c>
      <c r="Y543" t="str">
        <f t="shared" si="232"/>
        <v>0.009+0.205585823250916i</v>
      </c>
      <c r="Z543" t="str">
        <f t="shared" si="233"/>
        <v>-0.188177987005972-0.0155465683044392i</v>
      </c>
      <c r="AA543" t="str">
        <f t="shared" si="234"/>
        <v>2.66585606902261-59.168405146003i</v>
      </c>
      <c r="AB543" t="str">
        <f t="shared" si="235"/>
        <v>0.718668368865539-0.0613724184019333i</v>
      </c>
      <c r="AC543" t="str">
        <f t="shared" si="236"/>
        <v>2.82850066557872-2.05486427671396i</v>
      </c>
      <c r="AD543" t="str">
        <f t="shared" si="237"/>
        <v>0.176624934769236+0.106617563892495i</v>
      </c>
      <c r="AE543" t="str">
        <f t="shared" si="238"/>
        <v>-0.0315793874404283-0.0228089901654273i</v>
      </c>
      <c r="AF543" t="str">
        <f t="shared" si="239"/>
        <v>-4.43945998792592-1.59074356272499i</v>
      </c>
      <c r="AG543" t="str">
        <f t="shared" si="240"/>
        <v>1.02454087729073-0.036802326802754i</v>
      </c>
      <c r="AH543" t="str">
        <f t="shared" si="241"/>
        <v>0.0959878570019505+0.151313516530937i</v>
      </c>
      <c r="AI543">
        <f t="shared" si="242"/>
        <v>-14.933671472019494</v>
      </c>
      <c r="AJ543">
        <f t="shared" si="243"/>
        <v>57.6104264392443</v>
      </c>
      <c r="AK543"/>
      <c r="AL543"/>
      <c r="AM543"/>
      <c r="AN543"/>
    </row>
    <row r="544" spans="1:40" x14ac:dyDescent="0.35">
      <c r="A544"/>
      <c r="B544">
        <f t="shared" si="244"/>
        <v>41000</v>
      </c>
      <c r="C544" s="237" t="str">
        <f t="shared" si="212"/>
        <v>-0.0000191846323318492+0.0252050394581427i</v>
      </c>
      <c r="D544" s="208" t="str">
        <f t="shared" si="213"/>
        <v>-2.513808284367+0.193238635845761i</v>
      </c>
      <c r="E544" t="str">
        <f t="shared" si="214"/>
        <v>20500</v>
      </c>
      <c r="F544" t="str">
        <f t="shared" si="215"/>
        <v>0.327868852459016</v>
      </c>
      <c r="G544" t="str">
        <f t="shared" si="210"/>
        <v>0.327868852459016</v>
      </c>
      <c r="H544" t="str">
        <f t="shared" si="216"/>
        <v>1.92999577383084+1.78478725939724i</v>
      </c>
      <c r="I544" t="str">
        <f t="shared" si="217"/>
        <v>161.006623496477i</v>
      </c>
      <c r="J544" t="str">
        <f t="shared" si="211"/>
        <v>-34.089552571259+35.2230970090773i</v>
      </c>
      <c r="K544" t="str">
        <f t="shared" si="218"/>
        <v>2.36026157665472-2.28430399174037i</v>
      </c>
      <c r="L544" t="str">
        <f t="shared" si="219"/>
        <v>0.401295722436976-0.338899029696467i</v>
      </c>
      <c r="M544" t="str">
        <f t="shared" si="220"/>
        <v>2.7615572990917-2.62320302143684i</v>
      </c>
      <c r="N544" t="str">
        <f t="shared" si="221"/>
        <v>-0.511405093443233i</v>
      </c>
      <c r="O544" t="str">
        <f t="shared" si="222"/>
        <v>0.872057711698545-0.489403052163651i</v>
      </c>
      <c r="P544" t="str">
        <f t="shared" si="223"/>
        <v>0.127942288301455+0.489403052163651i</v>
      </c>
      <c r="Q544" t="str">
        <f t="shared" si="224"/>
        <v>-0.127942288301455+0.0220020412795821i</v>
      </c>
      <c r="R544" t="str">
        <f t="shared" si="225"/>
        <v>-0.33235963754587-3.88234139957112i</v>
      </c>
      <c r="S544" t="str">
        <f t="shared" si="226"/>
        <v>0.0553809528943728i</v>
      </c>
      <c r="T544" t="str">
        <f t="shared" si="227"/>
        <v>0.215007766169522-0.0184063934309186i</v>
      </c>
      <c r="U544" t="str">
        <f t="shared" si="228"/>
        <v>0.0000499999999999998-0.00346591775025904i</v>
      </c>
      <c r="V544" t="str">
        <f t="shared" si="229"/>
        <v>0.00002-0.0388182788029013i</v>
      </c>
      <c r="W544" t="str">
        <f t="shared" si="230"/>
        <v>0.000042273505668003-0.00318187246418949i</v>
      </c>
      <c r="X544" t="str">
        <f t="shared" si="231"/>
        <v>0.000118841195895062-0.00317799002246179i</v>
      </c>
      <c r="Y544" t="str">
        <f t="shared" si="232"/>
        <v>0.009+0.20608847807549i</v>
      </c>
      <c r="Z544" t="str">
        <f t="shared" si="233"/>
        <v>-0.187250328735805-0.0154432646258422i</v>
      </c>
      <c r="AA544" t="str">
        <f t="shared" si="234"/>
        <v>2.65237961265632-59.0201792249952i</v>
      </c>
      <c r="AB544" t="str">
        <f t="shared" si="235"/>
        <v>0.718642671753256-0.0615215905369095i</v>
      </c>
      <c r="AC544" t="str">
        <f t="shared" si="236"/>
        <v>2.82318929343894-2.05504102527552i</v>
      </c>
      <c r="AD544" t="str">
        <f t="shared" si="237"/>
        <v>0.176756266313386+0.106871965302793i</v>
      </c>
      <c r="AE544" t="str">
        <f t="shared" si="238"/>
        <v>-0.0314472169320403-0.0227415044305431i</v>
      </c>
      <c r="AF544" t="str">
        <f t="shared" si="239"/>
        <v>-4.44380405819784-1.59154862355148i</v>
      </c>
      <c r="AG544" t="str">
        <f t="shared" si="240"/>
        <v>1.02453066669379-0.0367383718119846i</v>
      </c>
      <c r="AH544" t="str">
        <f t="shared" si="241"/>
        <v>0.0956598764026091+0.150920765609124i</v>
      </c>
      <c r="AI544">
        <f t="shared" si="242"/>
        <v>-14.958297890242395</v>
      </c>
      <c r="AJ544">
        <f t="shared" si="243"/>
        <v>57.631772109892424</v>
      </c>
      <c r="AK544"/>
      <c r="AL544"/>
      <c r="AM544"/>
      <c r="AN544"/>
    </row>
    <row r="545" spans="1:40" x14ac:dyDescent="0.35">
      <c r="A545"/>
      <c r="B545">
        <f t="shared" si="244"/>
        <v>41100</v>
      </c>
      <c r="C545" s="237" t="str">
        <f t="shared" si="212"/>
        <v>-0.0000190913900821354+0.0251437133988721i</v>
      </c>
      <c r="D545" s="208" t="str">
        <f t="shared" si="213"/>
        <v>-2.51380756950975+0.192768469391353i</v>
      </c>
      <c r="E545" t="str">
        <f t="shared" si="214"/>
        <v>20500</v>
      </c>
      <c r="F545" t="str">
        <f t="shared" si="215"/>
        <v>0.327868852459016</v>
      </c>
      <c r="G545" t="str">
        <f t="shared" si="210"/>
        <v>0.327868852459016</v>
      </c>
      <c r="H545" t="str">
        <f t="shared" si="216"/>
        <v>1.9343315709323+1.78510856248196i</v>
      </c>
      <c r="I545" t="str">
        <f t="shared" si="217"/>
        <v>161.399322578176i</v>
      </c>
      <c r="J545" t="str">
        <f t="shared" si="211"/>
        <v>-34.2609298625202+35.3090070017823i</v>
      </c>
      <c r="K545" t="str">
        <f t="shared" si="218"/>
        <v>2.35437389598197-2.28448902333376i</v>
      </c>
      <c r="L545" t="str">
        <f t="shared" si="219"/>
        <v>0.400481465844529-0.339036286086211i</v>
      </c>
      <c r="M545" t="str">
        <f t="shared" si="220"/>
        <v>2.7548553618265-2.62352530941997i</v>
      </c>
      <c r="N545" t="str">
        <f t="shared" si="221"/>
        <v>-0.512652422939436i</v>
      </c>
      <c r="O545" t="str">
        <f t="shared" si="222"/>
        <v>0.871446586607274-0.490490414473647i</v>
      </c>
      <c r="P545" t="str">
        <f t="shared" si="223"/>
        <v>0.128553413392726+0.490490414473647i</v>
      </c>
      <c r="Q545" t="str">
        <f t="shared" si="224"/>
        <v>-0.128553413392726+0.022162008465789i</v>
      </c>
      <c r="R545" t="str">
        <f t="shared" si="225"/>
        <v>-0.332354857146546-3.87275648691212i</v>
      </c>
      <c r="S545" t="str">
        <f t="shared" si="226"/>
        <v>0.0555160283892371i</v>
      </c>
      <c r="T545" t="str">
        <f t="shared" si="227"/>
        <v>0.215000059072015-0.0184510216846485i</v>
      </c>
      <c r="U545" t="str">
        <f t="shared" si="228"/>
        <v>0.0000499999999999998-0.00345748486035573i</v>
      </c>
      <c r="V545" t="str">
        <f t="shared" si="229"/>
        <v>0.00002-0.0387238304359843i</v>
      </c>
      <c r="W545" t="str">
        <f t="shared" si="230"/>
        <v>0.00004227350529339-0.00317413090777627i</v>
      </c>
      <c r="X545" t="str">
        <f t="shared" si="231"/>
        <v>0.000118469216643476-0.00317026685402777i</v>
      </c>
      <c r="Y545" t="str">
        <f t="shared" si="232"/>
        <v>0.009+0.206591132900065i</v>
      </c>
      <c r="Z545" t="str">
        <f t="shared" si="233"/>
        <v>-0.18632953905177-0.0153409570334363i</v>
      </c>
      <c r="AA545" t="str">
        <f t="shared" si="234"/>
        <v>2.6390062321338-58.8727033548242i</v>
      </c>
      <c r="AB545" t="str">
        <f t="shared" si="235"/>
        <v>0.718616911524951-0.0616707561604008i</v>
      </c>
      <c r="AC545" t="str">
        <f t="shared" si="236"/>
        <v>2.81789086217583-2.0552036684393i</v>
      </c>
      <c r="AD545" t="str">
        <f t="shared" si="237"/>
        <v>0.176887895592665+0.107126184273533i</v>
      </c>
      <c r="AE545" t="str">
        <f t="shared" si="238"/>
        <v>-0.0313160218595227-0.0226744021420845i</v>
      </c>
      <c r="AF545" t="str">
        <f t="shared" si="239"/>
        <v>-4.44813914044205-1.59234009309061i</v>
      </c>
      <c r="AG545" t="str">
        <f t="shared" si="240"/>
        <v>1.0245204911042-0.0366748062096359i</v>
      </c>
      <c r="AH545" t="str">
        <f t="shared" si="241"/>
        <v>0.0953343607164803+0.150529953632777i</v>
      </c>
      <c r="AI545">
        <f t="shared" si="242"/>
        <v>-14.982848968081866</v>
      </c>
      <c r="AJ545">
        <f t="shared" si="243"/>
        <v>57.652903299915231</v>
      </c>
      <c r="AK545"/>
      <c r="AL545"/>
      <c r="AM545"/>
      <c r="AN545"/>
    </row>
    <row r="546" spans="1:40" x14ac:dyDescent="0.35">
      <c r="A546"/>
      <c r="B546">
        <f t="shared" si="244"/>
        <v>41200</v>
      </c>
      <c r="C546" s="237" t="str">
        <f t="shared" si="212"/>
        <v>-0.0000189988259560216+0.0250826850384048i</v>
      </c>
      <c r="D546" s="208" t="str">
        <f t="shared" si="213"/>
        <v>-2.51380685985145+0.192300585294437i</v>
      </c>
      <c r="E546" t="str">
        <f t="shared" si="214"/>
        <v>20500</v>
      </c>
      <c r="F546" t="str">
        <f t="shared" si="215"/>
        <v>0.327868852459016</v>
      </c>
      <c r="G546" t="str">
        <f t="shared" si="210"/>
        <v>0.327868852459016</v>
      </c>
      <c r="H546" t="str">
        <f t="shared" si="216"/>
        <v>1.93865836417463+1.78541864424783i</v>
      </c>
      <c r="I546" t="str">
        <f t="shared" si="217"/>
        <v>161.792021659874i</v>
      </c>
      <c r="J546" t="str">
        <f t="shared" si="211"/>
        <v>-34.4327246380475+35.3949169944874i</v>
      </c>
      <c r="K546" t="str">
        <f t="shared" si="218"/>
        <v>2.34850123427648-2.28465845320533i</v>
      </c>
      <c r="L546" t="str">
        <f t="shared" si="219"/>
        <v>0.399668535396743-0.33917131349671i</v>
      </c>
      <c r="M546" t="str">
        <f t="shared" si="220"/>
        <v>2.74816976967322-2.62382976670204i</v>
      </c>
      <c r="N546" t="str">
        <f t="shared" si="221"/>
        <v>-0.513899752435639i</v>
      </c>
      <c r="O546" t="str">
        <f t="shared" si="222"/>
        <v>0.870834105692677-0.491577013663613i</v>
      </c>
      <c r="P546" t="str">
        <f t="shared" si="223"/>
        <v>0.129165894307323+0.491577013663613i</v>
      </c>
      <c r="Q546" t="str">
        <f t="shared" si="224"/>
        <v>-0.129165894307323+0.022322738772026i</v>
      </c>
      <c r="R546" t="str">
        <f t="shared" si="225"/>
        <v>-0.332350064858266-3.86321776362307i</v>
      </c>
      <c r="S546" t="str">
        <f t="shared" si="226"/>
        <v>0.0556511038841015i</v>
      </c>
      <c r="T546" t="str">
        <f t="shared" si="227"/>
        <v>0.214992333090294-0.0184956479853152i</v>
      </c>
      <c r="U546" t="str">
        <f t="shared" si="228"/>
        <v>0.0000499999999999998-0.00344909290681118i</v>
      </c>
      <c r="V546" t="str">
        <f t="shared" si="229"/>
        <v>0.00002-0.0386298405562853i</v>
      </c>
      <c r="W546" t="str">
        <f t="shared" si="230"/>
        <v>0.0000422735049178645-0.00316642693228255i</v>
      </c>
      <c r="X546" t="str">
        <f t="shared" si="231"/>
        <v>0.000118099940611034-0.00316258111242754i</v>
      </c>
      <c r="Y546" t="str">
        <f t="shared" si="232"/>
        <v>0.009+0.207093787724639i</v>
      </c>
      <c r="Z546" t="str">
        <f t="shared" si="233"/>
        <v>-0.185415550066916-0.0152396332813138i</v>
      </c>
      <c r="AA546" t="str">
        <f t="shared" si="234"/>
        <v>2.62573486817471-58.7259717921824i</v>
      </c>
      <c r="AB546" t="str">
        <f t="shared" si="235"/>
        <v>0.718591088177986-0.0618199152559671i</v>
      </c>
      <c r="AC546" t="str">
        <f t="shared" si="236"/>
        <v>2.81260537146372-2.05535230951842i</v>
      </c>
      <c r="AD546" t="str">
        <f t="shared" si="237"/>
        <v>0.177019822450331+0.107380220741983i</v>
      </c>
      <c r="AE546" t="str">
        <f t="shared" si="238"/>
        <v>-0.0311857925666017-0.022607679872848i</v>
      </c>
      <c r="AF546" t="str">
        <f t="shared" si="239"/>
        <v>-4.45246522402608-1.59311805895339i</v>
      </c>
      <c r="AG546" t="str">
        <f t="shared" si="240"/>
        <v>1.02451035006288-0.0366116269786371i</v>
      </c>
      <c r="AH546" t="str">
        <f t="shared" si="241"/>
        <v>0.0950112852671074+0.150141065413265i</v>
      </c>
      <c r="AI546">
        <f t="shared" si="242"/>
        <v>-15.007325185911959</v>
      </c>
      <c r="AJ546">
        <f t="shared" si="243"/>
        <v>57.673821227115617</v>
      </c>
      <c r="AK546"/>
      <c r="AL546"/>
      <c r="AM546"/>
      <c r="AN546"/>
    </row>
    <row r="547" spans="1:40" x14ac:dyDescent="0.35">
      <c r="A547"/>
      <c r="B547">
        <f t="shared" si="244"/>
        <v>41300</v>
      </c>
      <c r="C547" s="237" t="str">
        <f t="shared" si="212"/>
        <v>-0.0000189069333936885+0.0250219522142847i</v>
      </c>
      <c r="D547" s="208" t="str">
        <f t="shared" si="213"/>
        <v>-2.51380615534181+0.191834966976183i</v>
      </c>
      <c r="E547" t="str">
        <f t="shared" si="214"/>
        <v>20500</v>
      </c>
      <c r="F547" t="str">
        <f t="shared" si="215"/>
        <v>0.327868852459016</v>
      </c>
      <c r="G547" t="str">
        <f t="shared" si="210"/>
        <v>0.327868852459016</v>
      </c>
      <c r="H547" t="str">
        <f t="shared" si="216"/>
        <v>1.94297614336651+1.78571757529624i</v>
      </c>
      <c r="I547" t="str">
        <f t="shared" si="217"/>
        <v>162.184720741573i</v>
      </c>
      <c r="J547" t="str">
        <f t="shared" si="211"/>
        <v>-34.604936897841+35.4808269871925i</v>
      </c>
      <c r="K547" t="str">
        <f t="shared" si="218"/>
        <v>2.34264358663124-2.28481240075854i</v>
      </c>
      <c r="L547" t="str">
        <f t="shared" si="219"/>
        <v>0.398856935040114-0.339304123479932i</v>
      </c>
      <c r="M547" t="str">
        <f t="shared" si="220"/>
        <v>2.74150052167135-2.62411652423847i</v>
      </c>
      <c r="N547" t="str">
        <f t="shared" si="221"/>
        <v>-0.515147081931842i</v>
      </c>
      <c r="O547" t="str">
        <f t="shared" si="222"/>
        <v>0.870220269907669-0.492662848042984i</v>
      </c>
      <c r="P547" t="str">
        <f t="shared" si="223"/>
        <v>0.129779730092331+0.492662848042984i</v>
      </c>
      <c r="Q547" t="str">
        <f t="shared" si="224"/>
        <v>-0.129779730092331+0.022484233888858i</v>
      </c>
      <c r="R547" t="str">
        <f t="shared" si="225"/>
        <v>-0.332345260679237-3.85372489417362i</v>
      </c>
      <c r="S547" t="str">
        <f t="shared" si="226"/>
        <v>0.0557861793789658i</v>
      </c>
      <c r="T547" t="str">
        <f t="shared" si="227"/>
        <v>0.214984588223556-0.0185402723280011i</v>
      </c>
      <c r="U547" t="str">
        <f t="shared" si="228"/>
        <v>0.0000499999999999998-0.00344074159226685i</v>
      </c>
      <c r="V547" t="str">
        <f t="shared" si="229"/>
        <v>0.00002-0.0385363058333887i</v>
      </c>
      <c r="W547" t="str">
        <f t="shared" si="230"/>
        <v>0.0000422735045414263-0.00315876026472349i</v>
      </c>
      <c r="X547" t="str">
        <f t="shared" si="231"/>
        <v>0.000117733341673146-0.00315493252642052i</v>
      </c>
      <c r="Y547" t="str">
        <f t="shared" si="232"/>
        <v>0.009+0.207596442549214i</v>
      </c>
      <c r="Z547" t="str">
        <f t="shared" si="233"/>
        <v>-0.18450829473384-0.0151392813056539i</v>
      </c>
      <c r="AA547" t="str">
        <f t="shared" si="234"/>
        <v>2.6125644751962-58.5799788528368i</v>
      </c>
      <c r="AB547" t="str">
        <f t="shared" si="235"/>
        <v>0.718565201709678-0.0619690678071719i</v>
      </c>
      <c r="AC547" t="str">
        <f t="shared" si="236"/>
        <v>2.80733282051751-2.05548705126996i</v>
      </c>
      <c r="AD547" t="str">
        <f t="shared" si="237"/>
        <v>0.177152046729504+0.107634074642989i</v>
      </c>
      <c r="AE547" t="str">
        <f t="shared" si="238"/>
        <v>-0.0310565195165763-0.022541334236943i</v>
      </c>
      <c r="AF547" t="str">
        <f t="shared" si="239"/>
        <v>-4.45678229870832-1.59388260832006i</v>
      </c>
      <c r="AG547" t="str">
        <f t="shared" si="240"/>
        <v>1.02450024311674-0.0365488311329339i</v>
      </c>
      <c r="AH547" t="str">
        <f t="shared" si="241"/>
        <v>0.094690625684327+0.149754085924043i</v>
      </c>
      <c r="AI547">
        <f t="shared" si="242"/>
        <v>-15.031727019756328</v>
      </c>
      <c r="AJ547">
        <f t="shared" si="243"/>
        <v>57.694527101352669</v>
      </c>
      <c r="AK547"/>
      <c r="AL547"/>
      <c r="AM547"/>
      <c r="AN547"/>
    </row>
    <row r="548" spans="1:40" x14ac:dyDescent="0.35">
      <c r="A548"/>
      <c r="B548">
        <f t="shared" si="244"/>
        <v>41400</v>
      </c>
      <c r="C548" s="237" t="str">
        <f t="shared" si="212"/>
        <v>-0.000018815705914446+0.0249615127849487i</v>
      </c>
      <c r="D548" s="208" t="str">
        <f t="shared" si="213"/>
        <v>-2.51380545593113+0.19137159801794i</v>
      </c>
      <c r="E548" t="str">
        <f t="shared" si="214"/>
        <v>20500</v>
      </c>
      <c r="F548" t="str">
        <f t="shared" si="215"/>
        <v>0.327868852459016</v>
      </c>
      <c r="G548" t="str">
        <f t="shared" si="210"/>
        <v>0.327868852459016</v>
      </c>
      <c r="H548" t="str">
        <f t="shared" si="216"/>
        <v>1.947284898703+1.78600542595907i</v>
      </c>
      <c r="I548" t="str">
        <f t="shared" si="217"/>
        <v>162.577419823272i</v>
      </c>
      <c r="J548" t="str">
        <f t="shared" si="211"/>
        <v>-34.7775666419007+35.5667369798976i</v>
      </c>
      <c r="K548" t="str">
        <f t="shared" si="218"/>
        <v>2.3368009476356-2.28495098471324i</v>
      </c>
      <c r="L548" t="str">
        <f t="shared" si="219"/>
        <v>0.398046668649977-0.339434727559681i</v>
      </c>
      <c r="M548" t="str">
        <f t="shared" si="220"/>
        <v>2.73484761628558-2.62438571227292i</v>
      </c>
      <c r="N548" t="str">
        <f t="shared" si="221"/>
        <v>-0.516394411428045i</v>
      </c>
      <c r="O548" t="str">
        <f t="shared" si="222"/>
        <v>0.869605080207274-0.493747915922386i</v>
      </c>
      <c r="P548" t="str">
        <f t="shared" si="223"/>
        <v>0.130394919792726+0.493747915922386i</v>
      </c>
      <c r="Q548" t="str">
        <f t="shared" si="224"/>
        <v>-0.130394919792726+0.022646495505659i</v>
      </c>
      <c r="R548" t="str">
        <f t="shared" si="225"/>
        <v>-0.332340444607678-3.84427754627528i</v>
      </c>
      <c r="S548" t="str">
        <f t="shared" si="226"/>
        <v>0.0559212548738302i</v>
      </c>
      <c r="T548" t="str">
        <f t="shared" si="227"/>
        <v>0.214976824471002-0.018584894707788i</v>
      </c>
      <c r="U548" t="str">
        <f t="shared" si="228"/>
        <v>0.0000500000000000002-0.00343243062223722i</v>
      </c>
      <c r="V548" t="str">
        <f t="shared" si="229"/>
        <v>0.00002-0.0384432229690568i</v>
      </c>
      <c r="W548" t="str">
        <f t="shared" si="230"/>
        <v>0.000042273504164076-0.00315113063475167i</v>
      </c>
      <c r="X548" t="str">
        <f t="shared" si="231"/>
        <v>0.00011736939401998-0.00314732082737909i</v>
      </c>
      <c r="Y548" t="str">
        <f t="shared" si="232"/>
        <v>0.009+0.208099097373788i</v>
      </c>
      <c r="Z548" t="str">
        <f t="shared" si="233"/>
        <v>-0.183607706832197-0.0150398892215498i</v>
      </c>
      <c r="AA548" t="str">
        <f t="shared" si="234"/>
        <v>2.59949402109941-58.4347189108663i</v>
      </c>
      <c r="AB548" t="str">
        <f t="shared" si="235"/>
        <v>0.718539252117356-0.0621182137975766i</v>
      </c>
      <c r="AC548" t="str">
        <f t="shared" si="236"/>
        <v>2.8020732080985-2.05560799589628i</v>
      </c>
      <c r="AD548" t="str">
        <f t="shared" si="237"/>
        <v>0.177284568273173+0.107887745909011i</v>
      </c>
      <c r="AE548" t="str">
        <f t="shared" si="238"/>
        <v>-0.0309281932905392-0.0224753618891671i</v>
      </c>
      <c r="AF548" t="str">
        <f t="shared" si="239"/>
        <v>-4.46109035463413-1.59463382794113i</v>
      </c>
      <c r="AG548" t="str">
        <f t="shared" si="240"/>
        <v>1.02449016981859-0.0364864157170892i</v>
      </c>
      <c r="AH548" t="str">
        <f t="shared" si="241"/>
        <v>0.0943723578997195+0.14936900029846i</v>
      </c>
      <c r="AI548">
        <f t="shared" si="242"/>
        <v>-15.056054941337809</v>
      </c>
      <c r="AJ548">
        <f t="shared" si="243"/>
        <v>57.715022124591279</v>
      </c>
      <c r="AK548"/>
      <c r="AL548"/>
      <c r="AM548"/>
      <c r="AN548"/>
    </row>
    <row r="549" spans="1:40" x14ac:dyDescent="0.35">
      <c r="A549"/>
      <c r="B549">
        <f t="shared" si="244"/>
        <v>41500</v>
      </c>
      <c r="C549" s="237" t="str">
        <f t="shared" si="212"/>
        <v>-0.0000187251371155906+0.0249013646294758i</v>
      </c>
      <c r="D549" s="208" t="str">
        <f t="shared" si="213"/>
        <v>-2.51380476157035+0.190910462159315i</v>
      </c>
      <c r="E549" t="str">
        <f t="shared" si="214"/>
        <v>20500</v>
      </c>
      <c r="F549" t="str">
        <f t="shared" si="215"/>
        <v>0.327868852459016</v>
      </c>
      <c r="G549" t="str">
        <f t="shared" si="210"/>
        <v>0.327868852459016</v>
      </c>
      <c r="H549" t="str">
        <f t="shared" si="216"/>
        <v>1.95158462076185+1.78628226629796i</v>
      </c>
      <c r="I549" t="str">
        <f t="shared" si="217"/>
        <v>162.970118904971i</v>
      </c>
      <c r="J549" t="str">
        <f t="shared" si="211"/>
        <v>-34.9506138702266+35.6526469726026i</v>
      </c>
      <c r="K549" t="str">
        <f t="shared" si="218"/>
        <v>2.33097331138208-2.28507432310772i</v>
      </c>
      <c r="L549" t="str">
        <f t="shared" si="219"/>
        <v>0.397237740031039-0.339563137231314i</v>
      </c>
      <c r="M549" t="str">
        <f t="shared" si="220"/>
        <v>2.72821105141312-2.62463746033903i</v>
      </c>
      <c r="N549" t="str">
        <f t="shared" si="221"/>
        <v>-0.517641740924248i</v>
      </c>
      <c r="O549" t="str">
        <f t="shared" si="222"/>
        <v>0.868988537548626-0.494832215613637i</v>
      </c>
      <c r="P549" t="str">
        <f t="shared" si="223"/>
        <v>0.131011462451374+0.494832215613637i</v>
      </c>
      <c r="Q549" t="str">
        <f t="shared" si="224"/>
        <v>-0.131011462451374+0.022809525310611i</v>
      </c>
      <c r="R549" t="str">
        <f t="shared" si="225"/>
        <v>-0.332335616641755-3.83487539084238i</v>
      </c>
      <c r="S549" t="str">
        <f t="shared" si="226"/>
        <v>0.0560563303686944i</v>
      </c>
      <c r="T549" t="str">
        <f t="shared" si="227"/>
        <v>0.214969041831837-0.018629515119754i</v>
      </c>
      <c r="U549" t="str">
        <f t="shared" si="228"/>
        <v>0.0000500000000000002-0.0034241597050752i</v>
      </c>
      <c r="V549" t="str">
        <f t="shared" si="229"/>
        <v>0.00002-0.0383505886968422i</v>
      </c>
      <c r="W549" t="str">
        <f t="shared" si="230"/>
        <v>0.0000422735037858128-0.00314353777462551i</v>
      </c>
      <c r="X549" t="str">
        <f t="shared" si="231"/>
        <v>0.000117008072151949-0.0031397457492576i</v>
      </c>
      <c r="Y549" t="str">
        <f t="shared" si="232"/>
        <v>0.009+0.208601752198362i</v>
      </c>
      <c r="Z549" t="str">
        <f t="shared" si="233"/>
        <v>-0.18271372095648-0.0149414453199014i</v>
      </c>
      <c r="AA549" t="str">
        <f t="shared" si="234"/>
        <v>2.58652248705954-58.2901863979091i</v>
      </c>
      <c r="AB549" t="str">
        <f t="shared" si="235"/>
        <v>0.718513239398362-0.0622673532107301i</v>
      </c>
      <c r="AC549" t="str">
        <f t="shared" si="236"/>
        <v>2.79682653252021-2.05571524504624i</v>
      </c>
      <c r="AD549" t="str">
        <f t="shared" si="237"/>
        <v>0.177417386924186+0.108141234470144i</v>
      </c>
      <c r="AE549" t="str">
        <f t="shared" si="238"/>
        <v>-0.0308008045856312-0.0224097595243947i</v>
      </c>
      <c r="AF549" t="str">
        <f t="shared" si="239"/>
        <v>-4.4653893823322-1.59537180413865i</v>
      </c>
      <c r="AG549" t="str">
        <f t="shared" si="240"/>
        <v>1.02448012972709-0.0364243778058854i</v>
      </c>
      <c r="AH549" t="str">
        <f t="shared" si="241"/>
        <v>0.0940564581421431+0.14898579382761i</v>
      </c>
      <c r="AI549">
        <f t="shared" si="242"/>
        <v>-15.08030941812695</v>
      </c>
      <c r="AJ549">
        <f t="shared" si="243"/>
        <v>57.735307490951449</v>
      </c>
      <c r="AK549"/>
      <c r="AL549"/>
      <c r="AM549"/>
      <c r="AN549"/>
    </row>
    <row r="550" spans="1:40" x14ac:dyDescent="0.35">
      <c r="A550"/>
      <c r="B550">
        <f t="shared" si="244"/>
        <v>41600</v>
      </c>
      <c r="C550" s="237" t="str">
        <f t="shared" si="212"/>
        <v>-0.0000186352206712814+0.0248415056473379i</v>
      </c>
      <c r="D550" s="208" t="str">
        <f t="shared" si="213"/>
        <v>-2.51380407221093+0.190451543296257i</v>
      </c>
      <c r="E550" t="str">
        <f t="shared" si="214"/>
        <v>20500</v>
      </c>
      <c r="F550" t="str">
        <f t="shared" si="215"/>
        <v>0.327868852459016</v>
      </c>
      <c r="G550" t="str">
        <f t="shared" si="210"/>
        <v>0.327868852459016</v>
      </c>
      <c r="H550" t="str">
        <f t="shared" si="216"/>
        <v>1.95587530049959+1.78654816610343i</v>
      </c>
      <c r="I550" t="str">
        <f t="shared" si="217"/>
        <v>163.362817986669i</v>
      </c>
      <c r="J550" t="str">
        <f t="shared" si="211"/>
        <v>-35.1240785828186+35.7385569653076i</v>
      </c>
      <c r="K550" t="str">
        <f t="shared" si="218"/>
        <v>2.32516067147295-2.28518253330076i</v>
      </c>
      <c r="L550" t="str">
        <f t="shared" si="219"/>
        <v>0.396430152917903-0.339689363961468i</v>
      </c>
      <c r="M550" t="str">
        <f t="shared" si="220"/>
        <v>2.72159082439085-2.62487189726223i</v>
      </c>
      <c r="N550" t="str">
        <f t="shared" si="221"/>
        <v>-0.518889070420451i</v>
      </c>
      <c r="O550" t="str">
        <f t="shared" si="222"/>
        <v>0.868370642890958-0.49591574542975i</v>
      </c>
      <c r="P550" t="str">
        <f t="shared" si="223"/>
        <v>0.131629357109042+0.49591574542975i</v>
      </c>
      <c r="Q550" t="str">
        <f t="shared" si="224"/>
        <v>-0.131629357109042+0.022973324990701i</v>
      </c>
      <c r="R550" t="str">
        <f t="shared" si="225"/>
        <v>-0.332330776779682-3.82551810195335i</v>
      </c>
      <c r="S550" t="str">
        <f t="shared" si="226"/>
        <v>0.0561914058635587i</v>
      </c>
      <c r="T550" t="str">
        <f t="shared" si="227"/>
        <v>0.214961240305251-0.0186741335589788i</v>
      </c>
      <c r="U550" t="str">
        <f t="shared" si="228"/>
        <v>0.0000500000000000002-0.003415928551938i</v>
      </c>
      <c r="V550" t="str">
        <f t="shared" si="229"/>
        <v>0.00002-0.0382583997817056i</v>
      </c>
      <c r="W550" t="str">
        <f t="shared" si="230"/>
        <v>0.0000422735034066371-0.0031359814191779i</v>
      </c>
      <c r="X550" t="str">
        <f t="shared" si="231"/>
        <v>0.000116649350875235-0.00313220702856126i</v>
      </c>
      <c r="Y550" t="str">
        <f t="shared" si="232"/>
        <v>0.009+0.209104407022937i</v>
      </c>
      <c r="Z550" t="str">
        <f t="shared" si="233"/>
        <v>-0.181826272503953-0.0148439380643676i</v>
      </c>
      <c r="AA550" t="str">
        <f t="shared" si="234"/>
        <v>2.57364886731977-58.1463758024208i</v>
      </c>
      <c r="AB550" t="str">
        <f t="shared" si="235"/>
        <v>0.71848716354999-0.0624164860301869i</v>
      </c>
      <c r="AC550" t="str">
        <f t="shared" si="236"/>
        <v>2.79159279165376-2.0558088998165i</v>
      </c>
      <c r="AD550" t="str">
        <f t="shared" si="237"/>
        <v>0.177550502525249+0.108394540254151i</v>
      </c>
      <c r="AE550" t="str">
        <f t="shared" si="238"/>
        <v>-0.0306743442133215-0.0223445238769741i</v>
      </c>
      <c r="AF550" t="str">
        <f t="shared" si="239"/>
        <v>-4.46967937271052-1.59609662280717i</v>
      </c>
      <c r="AG550" t="str">
        <f t="shared" si="240"/>
        <v>1.0244701224066-0.0363627145039348i</v>
      </c>
      <c r="AH550" t="str">
        <f t="shared" si="241"/>
        <v>0.0937429029333343+0.148604451958208i</v>
      </c>
      <c r="AI550">
        <f t="shared" si="242"/>
        <v>-15.104490913390547</v>
      </c>
      <c r="AJ550">
        <f t="shared" si="243"/>
        <v>57.755384386758799</v>
      </c>
      <c r="AK550"/>
      <c r="AL550"/>
      <c r="AM550"/>
      <c r="AN550"/>
    </row>
    <row r="551" spans="1:40" x14ac:dyDescent="0.35">
      <c r="A551"/>
      <c r="B551">
        <f t="shared" si="244"/>
        <v>41700</v>
      </c>
      <c r="C551" s="237" t="str">
        <f t="shared" si="212"/>
        <v>-0.0000185459503314356+0.0247819337581559i</v>
      </c>
      <c r="D551" s="208" t="str">
        <f t="shared" si="213"/>
        <v>-2.51380338780499+0.189994825479195i</v>
      </c>
      <c r="E551" t="str">
        <f t="shared" si="214"/>
        <v>20500</v>
      </c>
      <c r="F551" t="str">
        <f t="shared" si="215"/>
        <v>0.327868852459016</v>
      </c>
      <c r="G551" t="str">
        <f t="shared" si="210"/>
        <v>0.327868852459016</v>
      </c>
      <c r="H551" t="str">
        <f t="shared" si="216"/>
        <v>1.96015692924787+1.78680319489426i</v>
      </c>
      <c r="I551" t="str">
        <f t="shared" si="217"/>
        <v>163.755517068368i</v>
      </c>
      <c r="J551" t="str">
        <f t="shared" si="211"/>
        <v>-35.2979607796767+35.8244669580127i</v>
      </c>
      <c r="K551" t="str">
        <f t="shared" si="218"/>
        <v>2.31936302102688-2.28527573197368i</v>
      </c>
      <c r="L551" t="str">
        <f t="shared" si="219"/>
        <v>0.395623910975597-0.339813419187789i</v>
      </c>
      <c r="M551" t="str">
        <f t="shared" si="220"/>
        <v>2.71498693200248-2.62508915116147i</v>
      </c>
      <c r="N551" t="str">
        <f t="shared" si="221"/>
        <v>-0.520136399916654i</v>
      </c>
      <c r="O551" t="str">
        <f t="shared" si="222"/>
        <v>0.86775139719561-0.496998503684937i</v>
      </c>
      <c r="P551" t="str">
        <f t="shared" si="223"/>
        <v>0.13224860280439+0.496998503684937i</v>
      </c>
      <c r="Q551" t="str">
        <f t="shared" si="224"/>
        <v>-0.13224860280439+0.023137896231717i</v>
      </c>
      <c r="R551" t="str">
        <f t="shared" si="225"/>
        <v>-0.332325925019668-3.81620535681303i</v>
      </c>
      <c r="S551" t="str">
        <f t="shared" si="226"/>
        <v>0.0563264813584231i</v>
      </c>
      <c r="T551" t="str">
        <f t="shared" si="227"/>
        <v>0.214953419890444-0.018718750020541i</v>
      </c>
      <c r="U551" t="str">
        <f t="shared" si="228"/>
        <v>0.0000500000000000002-0.0034077368767535i</v>
      </c>
      <c r="V551" t="str">
        <f t="shared" si="229"/>
        <v>0.00002-0.0381666530196391i</v>
      </c>
      <c r="W551" t="str">
        <f t="shared" si="230"/>
        <v>0.0000422735030265487-0.00312846130578519i</v>
      </c>
      <c r="X551" t="str">
        <f t="shared" si="231"/>
        <v>0.000116293205297394-0.00312470440431555i</v>
      </c>
      <c r="Y551" t="str">
        <f t="shared" si="232"/>
        <v>0.009+0.209607061847511i</v>
      </c>
      <c r="Z551" t="str">
        <f t="shared" si="233"/>
        <v>-0.180945297662831-0.0147473560883797i</v>
      </c>
      <c r="AA551" t="str">
        <f t="shared" si="234"/>
        <v>2.56087216898935-58.0032816689488i</v>
      </c>
      <c r="AB551" t="str">
        <f t="shared" si="235"/>
        <v>0.718461024569565-0.0625656122394977i</v>
      </c>
      <c r="AC551" t="str">
        <f t="shared" si="236"/>
        <v>2.7863719829338-2.05588906075289i</v>
      </c>
      <c r="AD551" t="str">
        <f t="shared" si="237"/>
        <v>0.177683914918927+0.108647663186493i</v>
      </c>
      <c r="AE551" t="str">
        <f t="shared" si="238"/>
        <v>-0.0305488030977208-0.0222796517201378i</v>
      </c>
      <c r="AF551" t="str">
        <f t="shared" si="239"/>
        <v>-4.47396031705286-1.59680836941506i</v>
      </c>
      <c r="AG551" t="str">
        <f t="shared" si="240"/>
        <v>1.02446014742712-0.0363014229452986i</v>
      </c>
      <c r="AH551" t="str">
        <f t="shared" si="241"/>
        <v>0.0934316690835934+0.148224960290512i</v>
      </c>
      <c r="AI551">
        <f t="shared" si="242"/>
        <v>-15.128599886238847</v>
      </c>
      <c r="AJ551">
        <f t="shared" si="243"/>
        <v>57.775253990594187</v>
      </c>
      <c r="AK551"/>
      <c r="AL551"/>
      <c r="AM551"/>
      <c r="AN551"/>
    </row>
    <row r="552" spans="1:40" x14ac:dyDescent="0.35">
      <c r="A552"/>
      <c r="B552">
        <f t="shared" si="244"/>
        <v>41800</v>
      </c>
      <c r="C552" s="237" t="str">
        <f t="shared" si="212"/>
        <v>-0.0000184573199206431+0.0247226469014588i</v>
      </c>
      <c r="D552" s="208" t="str">
        <f t="shared" si="213"/>
        <v>-2.51380270830518+0.189540292911184i</v>
      </c>
      <c r="E552" t="str">
        <f t="shared" si="214"/>
        <v>20500</v>
      </c>
      <c r="F552" t="str">
        <f t="shared" si="215"/>
        <v>0.327868852459016</v>
      </c>
      <c r="G552" t="str">
        <f t="shared" si="210"/>
        <v>0.327868852459016</v>
      </c>
      <c r="H552" t="str">
        <f t="shared" si="216"/>
        <v>1.96442949870968+1.7870474219167i</v>
      </c>
      <c r="I552" t="str">
        <f t="shared" si="217"/>
        <v>164.148216150067i</v>
      </c>
      <c r="J552" t="str">
        <f t="shared" si="211"/>
        <v>-35.4722604608011+35.9103769507177i</v>
      </c>
      <c r="K552" t="str">
        <f t="shared" si="218"/>
        <v>2.3135803526854-2.28535403513241i</v>
      </c>
      <c r="L552" t="str">
        <f t="shared" si="219"/>
        <v>0.394819017800104-0.33993531431867i</v>
      </c>
      <c r="M552" t="str">
        <f t="shared" si="220"/>
        <v>2.7083993704855-2.62528934945108i</v>
      </c>
      <c r="N552" t="str">
        <f t="shared" si="221"/>
        <v>-0.521383729412857i</v>
      </c>
      <c r="O552" t="str">
        <f t="shared" si="222"/>
        <v>0.867130801426025-0.498080488694608i</v>
      </c>
      <c r="P552" t="str">
        <f t="shared" si="223"/>
        <v>0.132869198573975+0.498080488694608i</v>
      </c>
      <c r="Q552" t="str">
        <f t="shared" si="224"/>
        <v>-0.132869198573975+0.023303240718249i</v>
      </c>
      <c r="R552" t="str">
        <f t="shared" si="225"/>
        <v>-0.332321061359842-3.80693683571518i</v>
      </c>
      <c r="S552" t="str">
        <f t="shared" si="226"/>
        <v>0.0564615568532874i</v>
      </c>
      <c r="T552" t="str">
        <f t="shared" si="227"/>
        <v>0.214945580586607-0.0187633644995135i</v>
      </c>
      <c r="U552" t="str">
        <f t="shared" si="228"/>
        <v>0.0000500000000000002-0.00339958439618711i</v>
      </c>
      <c r="V552" t="str">
        <f t="shared" si="229"/>
        <v>0.00002-0.0380753452372955i</v>
      </c>
      <c r="W552" t="str">
        <f t="shared" si="230"/>
        <v>0.0000422735026455477-0.00312097717433699i</v>
      </c>
      <c r="X552" t="str">
        <f t="shared" si="231"/>
        <v>0.000115939610823058-0.00311723761803643i</v>
      </c>
      <c r="Y552" t="str">
        <f t="shared" si="232"/>
        <v>0.009+0.210109716672085i</v>
      </c>
      <c r="Z552" t="str">
        <f t="shared" si="233"/>
        <v>-0.180070733400646-0.0146516881922154i</v>
      </c>
      <c r="AA552" t="str">
        <f t="shared" si="234"/>
        <v>2.54819141184457-57.8608985974098i</v>
      </c>
      <c r="AB552" t="str">
        <f t="shared" si="235"/>
        <v>0.718434822454383-0.0627147318221941i</v>
      </c>
      <c r="AC552" t="str">
        <f t="shared" si="236"/>
        <v>2.78116410336383-2.05595582785167i</v>
      </c>
      <c r="AD552" t="str">
        <f t="shared" si="237"/>
        <v>0.177817623947635+0.108900603190355i</v>
      </c>
      <c r="AE552" t="str">
        <f t="shared" si="238"/>
        <v>-0.0304241722739215-0.0222151398654212i</v>
      </c>
      <c r="AF552" t="str">
        <f t="shared" si="239"/>
        <v>-4.47823220701486-1.59750712900552i</v>
      </c>
      <c r="AG552" t="str">
        <f t="shared" si="240"/>
        <v>1.02445020436421-0.036240500293105i</v>
      </c>
      <c r="AH552" t="str">
        <f t="shared" si="241"/>
        <v>0.0931227336875341+0.147847304576262i</v>
      </c>
      <c r="AI552">
        <f t="shared" si="242"/>
        <v>-15.15263679167305</v>
      </c>
      <c r="AJ552">
        <f t="shared" si="243"/>
        <v>57.794917473343311</v>
      </c>
      <c r="AK552"/>
      <c r="AL552"/>
      <c r="AM552"/>
      <c r="AN552"/>
    </row>
    <row r="553" spans="1:40" x14ac:dyDescent="0.35">
      <c r="A553"/>
      <c r="B553">
        <f t="shared" si="244"/>
        <v>41900</v>
      </c>
      <c r="C553" s="237" t="str">
        <f t="shared" si="212"/>
        <v>-0.0000183693233370974+0.0246636430364457i</v>
      </c>
      <c r="D553" s="208" t="str">
        <f t="shared" si="213"/>
        <v>-2.51380203366471+0.189087929946084i</v>
      </c>
      <c r="E553" t="str">
        <f t="shared" si="214"/>
        <v>20500</v>
      </c>
      <c r="F553" t="str">
        <f t="shared" si="215"/>
        <v>0.327868852459016</v>
      </c>
      <c r="G553" t="str">
        <f t="shared" si="210"/>
        <v>0.327868852459016</v>
      </c>
      <c r="H553" t="str">
        <f t="shared" si="216"/>
        <v>1.96869300095561+1.78728091614381i</v>
      </c>
      <c r="I553" t="str">
        <f t="shared" si="217"/>
        <v>164.540915231765i</v>
      </c>
      <c r="J553" t="str">
        <f t="shared" si="211"/>
        <v>-35.6469776261916+35.9962869434229i</v>
      </c>
      <c r="K553" t="str">
        <f t="shared" si="218"/>
        <v>2.30781265861942-2.28541755810955i</v>
      </c>
      <c r="L553" t="str">
        <f t="shared" si="219"/>
        <v>0.394015476918878-0.34005506073299i</v>
      </c>
      <c r="M553" t="str">
        <f t="shared" si="220"/>
        <v>2.7018281355383-2.62547261884254i</v>
      </c>
      <c r="N553" t="str">
        <f t="shared" si="221"/>
        <v>-0.52263105890906i</v>
      </c>
      <c r="O553" t="str">
        <f t="shared" si="222"/>
        <v>0.866508856547744-0.499161698775379i</v>
      </c>
      <c r="P553" t="str">
        <f t="shared" si="223"/>
        <v>0.133491143452256+0.499161698775379i</v>
      </c>
      <c r="Q553" t="str">
        <f t="shared" si="224"/>
        <v>-0.133491143452256+0.023469360133681i</v>
      </c>
      <c r="R553" t="str">
        <f t="shared" si="225"/>
        <v>-0.332316185798432-3.79771222200559i</v>
      </c>
      <c r="S553" t="str">
        <f t="shared" si="226"/>
        <v>0.0565966323481518i</v>
      </c>
      <c r="T553" t="str">
        <f t="shared" si="227"/>
        <v>0.214937722392933-0.018807976990974i</v>
      </c>
      <c r="U553" t="str">
        <f t="shared" si="228"/>
        <v>0.00005-0.00339147082960909i</v>
      </c>
      <c r="V553" t="str">
        <f t="shared" si="229"/>
        <v>0.00002-0.0379844732916218i</v>
      </c>
      <c r="W553" t="str">
        <f t="shared" si="230"/>
        <v>0.0000422735022636341-0.00311352876720598i</v>
      </c>
      <c r="X553" t="str">
        <f t="shared" si="231"/>
        <v>0.000115588543149676-0.00310980641370048i</v>
      </c>
      <c r="Y553" t="str">
        <f t="shared" si="232"/>
        <v>0.009+0.21061237149666i</v>
      </c>
      <c r="Z553" t="str">
        <f t="shared" si="233"/>
        <v>-0.179202517452815-0.014556923340128i</v>
      </c>
      <c r="AA553" t="str">
        <f t="shared" si="234"/>
        <v>2.53560562813415-57.7192212423873i</v>
      </c>
      <c r="AB553" t="str">
        <f t="shared" si="235"/>
        <v>0.718408557201748-0.0628638447618237i</v>
      </c>
      <c r="AC553" t="str">
        <f t="shared" si="236"/>
        <v>2.77596914952182-2.05600930056097i</v>
      </c>
      <c r="AD553" t="str">
        <f t="shared" si="237"/>
        <v>0.177951629453647+0.109153360186675i</v>
      </c>
      <c r="AE553" t="str">
        <f t="shared" si="238"/>
        <v>-0.0303004428863692-0.0221509851620936i</v>
      </c>
      <c r="AF553" t="str">
        <f t="shared" si="239"/>
        <v>-4.48249503462032-1.59819298619773i</v>
      </c>
      <c r="AG553" t="str">
        <f t="shared" si="240"/>
        <v>1.0244402927989-0.0361799437391826i</v>
      </c>
      <c r="AH553" t="str">
        <f t="shared" si="241"/>
        <v>0.0928160741199203+0.147471470716664i</v>
      </c>
      <c r="AI553">
        <f t="shared" si="242"/>
        <v>-15.176602080631334</v>
      </c>
      <c r="AJ553">
        <f t="shared" si="243"/>
        <v>57.814375998243868</v>
      </c>
      <c r="AK553"/>
      <c r="AL553"/>
      <c r="AM553"/>
      <c r="AN553"/>
    </row>
    <row r="554" spans="1:40" x14ac:dyDescent="0.35">
      <c r="A554"/>
      <c r="B554">
        <f t="shared" si="244"/>
        <v>42000</v>
      </c>
      <c r="C554" s="237" t="str">
        <f t="shared" si="212"/>
        <v>-0.0000182819545515461+0.0246049201417519i</v>
      </c>
      <c r="D554" s="208" t="str">
        <f t="shared" si="213"/>
        <v>-2.51380136383736+0.188637721086765i</v>
      </c>
      <c r="E554" t="str">
        <f t="shared" si="214"/>
        <v>20500</v>
      </c>
      <c r="F554" t="str">
        <f t="shared" si="215"/>
        <v>0.327868852459016</v>
      </c>
      <c r="G554" t="str">
        <f t="shared" si="210"/>
        <v>0.327868852459016</v>
      </c>
      <c r="H554" t="str">
        <f t="shared" si="216"/>
        <v>1.97294742842016+1.78750374627485i</v>
      </c>
      <c r="I554" t="str">
        <f t="shared" si="217"/>
        <v>164.933614313464i</v>
      </c>
      <c r="J554" t="str">
        <f t="shared" si="211"/>
        <v>-35.8221122758482+36.0821969361279i</v>
      </c>
      <c r="K554" t="str">
        <f t="shared" si="218"/>
        <v>2.30205993053567-2.28546641556659i</v>
      </c>
      <c r="L554" t="str">
        <f t="shared" si="219"/>
        <v>0.393213291791371-0.340172669779866i</v>
      </c>
      <c r="M554" t="str">
        <f t="shared" si="220"/>
        <v>2.69527322232704-2.62563908534646i</v>
      </c>
      <c r="N554" t="str">
        <f t="shared" si="221"/>
        <v>-0.523878388405263i</v>
      </c>
      <c r="O554" t="str">
        <f t="shared" si="222"/>
        <v>0.865885563528407-0.500242132245069i</v>
      </c>
      <c r="P554" t="str">
        <f t="shared" si="223"/>
        <v>0.134114436471593+0.500242132245069i</v>
      </c>
      <c r="Q554" t="str">
        <f t="shared" si="224"/>
        <v>-0.134114436471593+0.023636256160194i</v>
      </c>
      <c r="R554" t="str">
        <f t="shared" si="225"/>
        <v>-0.332311298333589-3.78853120204572i</v>
      </c>
      <c r="S554" t="str">
        <f t="shared" si="226"/>
        <v>0.056731707843016i</v>
      </c>
      <c r="T554" t="str">
        <f t="shared" si="227"/>
        <v>0.214929845308608-0.0188525874899945i</v>
      </c>
      <c r="U554" t="str">
        <f t="shared" si="228"/>
        <v>0.00005-0.0033833958990624i</v>
      </c>
      <c r="V554" t="str">
        <f t="shared" si="229"/>
        <v>0.00002-0.0378940340694988i</v>
      </c>
      <c r="W554" t="str">
        <f t="shared" si="230"/>
        <v>0.0000422735018808081-0.00310611582921847i</v>
      </c>
      <c r="X554" t="str">
        <f t="shared" si="231"/>
        <v>0.00011523997826335-0.00310241053771586i</v>
      </c>
      <c r="Y554" t="str">
        <f t="shared" si="232"/>
        <v>0.009+0.211115026321234i</v>
      </c>
      <c r="Z554" t="str">
        <f t="shared" si="233"/>
        <v>-0.178340588311416-0.0144630506575352i</v>
      </c>
      <c r="AA554" t="str">
        <f t="shared" si="234"/>
        <v>2.52311386238766-57.5782443124339i</v>
      </c>
      <c r="AB554" t="str">
        <f t="shared" si="235"/>
        <v>0.718382228808938-0.0630129510419153i</v>
      </c>
      <c r="AC554" t="str">
        <f t="shared" si="236"/>
        <v>2.77078711756567-2.05604957778213i</v>
      </c>
      <c r="AD554" t="str">
        <f t="shared" si="237"/>
        <v>0.178085931279078+0.109405934094172i</v>
      </c>
      <c r="AE554" t="str">
        <f t="shared" si="238"/>
        <v>-0.0301776061872582-0.0220871844965982i</v>
      </c>
      <c r="AF554" t="str">
        <f t="shared" si="239"/>
        <v>-4.48674879225752-1.59886602518809i</v>
      </c>
      <c r="AG554" t="str">
        <f t="shared" si="240"/>
        <v>1.02443041231757-0.03611975050369i</v>
      </c>
      <c r="AH554" t="str">
        <f t="shared" si="241"/>
        <v>0.0925116680315583+0.147097444760416i</v>
      </c>
      <c r="AI554">
        <f t="shared" si="242"/>
        <v>-15.200496200034262</v>
      </c>
      <c r="AJ554">
        <f t="shared" si="243"/>
        <v>57.833630720938942</v>
      </c>
      <c r="AK554"/>
      <c r="AL554"/>
      <c r="AM554"/>
      <c r="AN554"/>
    </row>
    <row r="555" spans="1:40" x14ac:dyDescent="0.35">
      <c r="A555"/>
      <c r="B555">
        <f t="shared" si="244"/>
        <v>42100</v>
      </c>
      <c r="C555" s="237" t="str">
        <f t="shared" si="212"/>
        <v>-0.0000181952076062576+0.024546476215218i</v>
      </c>
      <c r="D555" s="208" t="str">
        <f t="shared" si="213"/>
        <v>-2.51380069877744+0.188189650983338i</v>
      </c>
      <c r="E555" t="str">
        <f t="shared" si="214"/>
        <v>20500</v>
      </c>
      <c r="F555" t="str">
        <f t="shared" si="215"/>
        <v>0.327868852459016</v>
      </c>
      <c r="G555" t="str">
        <f t="shared" si="210"/>
        <v>0.327868852459016</v>
      </c>
      <c r="H555" t="str">
        <f t="shared" si="216"/>
        <v>1.9771927738981+1.78771598073462i</v>
      </c>
      <c r="I555" t="str">
        <f t="shared" si="217"/>
        <v>165.326313395163i</v>
      </c>
      <c r="J555" t="str">
        <f t="shared" si="211"/>
        <v>-35.9976644097711+36.168106928833i</v>
      </c>
      <c r="K555" t="str">
        <f t="shared" si="218"/>
        <v>2.29632215968299-2.28550072149592i</v>
      </c>
      <c r="L555" t="str">
        <f t="shared" si="219"/>
        <v>0.392412465809559-0.340288152778397i</v>
      </c>
      <c r="M555" t="str">
        <f t="shared" si="220"/>
        <v>2.68873462549255-2.62578887427432i</v>
      </c>
      <c r="N555" t="str">
        <f t="shared" si="221"/>
        <v>-0.525125717901466i</v>
      </c>
      <c r="O555" t="str">
        <f t="shared" si="222"/>
        <v>0.865260923337754-0.501321787422707i</v>
      </c>
      <c r="P555" t="str">
        <f t="shared" si="223"/>
        <v>0.134739076662246+0.501321787422707i</v>
      </c>
      <c r="Q555" t="str">
        <f t="shared" si="224"/>
        <v>-0.134739076662246+0.023803930478759i</v>
      </c>
      <c r="R555" t="str">
        <f t="shared" si="225"/>
        <v>-0.332306398963483-3.77939346517704i</v>
      </c>
      <c r="S555" t="str">
        <f t="shared" si="226"/>
        <v>0.0568667833378805i</v>
      </c>
      <c r="T555" t="str">
        <f t="shared" si="227"/>
        <v>0.214921949332824-0.0188971959916477i</v>
      </c>
      <c r="U555" t="str">
        <f t="shared" si="228"/>
        <v>0.00005-0.0033753593292309i</v>
      </c>
      <c r="V555" t="str">
        <f t="shared" si="229"/>
        <v>0.00002-0.037804024487386i</v>
      </c>
      <c r="W555" t="str">
        <f t="shared" si="230"/>
        <v>0.0000422735014970695-0.00309873810762524i</v>
      </c>
      <c r="X555" t="str">
        <f t="shared" si="231"/>
        <v>0.000114893892434728-0.00309504973889349i</v>
      </c>
      <c r="Y555" t="str">
        <f t="shared" si="232"/>
        <v>0.009+0.211617681145808i</v>
      </c>
      <c r="Z555" t="str">
        <f t="shared" si="233"/>
        <v>-0.177484885214134-0.01437005942826i</v>
      </c>
      <c r="AA555" t="str">
        <f t="shared" si="234"/>
        <v>2.51071517122733-57.4379625693854i</v>
      </c>
      <c r="AB555" t="str">
        <f t="shared" si="235"/>
        <v>0.718355837273252-0.0631620506459998i</v>
      </c>
      <c r="AC555" t="str">
        <f t="shared" si="236"/>
        <v>2.76561800323867-2.05607675787113i</v>
      </c>
      <c r="AD555" t="str">
        <f t="shared" si="237"/>
        <v>0.178220529265899+0.109658324829373i</v>
      </c>
      <c r="AE555" t="str">
        <f t="shared" si="238"/>
        <v>-0.0300556535349586-0.0220237347920023i</v>
      </c>
      <c r="AF555" t="str">
        <f t="shared" si="239"/>
        <v>-4.49099347267554-1.59952632975128i</v>
      </c>
      <c r="AG555" t="str">
        <f t="shared" si="240"/>
        <v>1.02442056251192-0.0360599178347584i</v>
      </c>
      <c r="AH555" t="str">
        <f t="shared" si="241"/>
        <v>0.0922094933452746+0.146725212901742i</v>
      </c>
      <c r="AI555">
        <f t="shared" si="242"/>
        <v>-15.224319592830177</v>
      </c>
      <c r="AJ555">
        <f t="shared" si="243"/>
        <v>57.852682789521488</v>
      </c>
      <c r="AK555"/>
      <c r="AL555"/>
      <c r="AM555"/>
      <c r="AN555"/>
    </row>
    <row r="556" spans="1:40" x14ac:dyDescent="0.35">
      <c r="A556"/>
      <c r="B556">
        <f t="shared" si="244"/>
        <v>42200</v>
      </c>
      <c r="C556" s="237" t="str">
        <f t="shared" si="212"/>
        <v>-0.0000181090766140065+0.0244883092736625i</v>
      </c>
      <c r="D556" s="208" t="str">
        <f t="shared" si="213"/>
        <v>-2.51380003843983+0.187743704431413i</v>
      </c>
      <c r="E556" t="str">
        <f t="shared" si="214"/>
        <v>20500</v>
      </c>
      <c r="F556" t="str">
        <f t="shared" si="215"/>
        <v>0.327868852459016</v>
      </c>
      <c r="G556" t="str">
        <f t="shared" si="210"/>
        <v>0.327868852459016</v>
      </c>
      <c r="H556" t="str">
        <f t="shared" si="216"/>
        <v>1.98142903054074+1.78791768767292i</v>
      </c>
      <c r="I556" t="str">
        <f t="shared" si="217"/>
        <v>165.719012476862i</v>
      </c>
      <c r="J556" t="str">
        <f t="shared" si="211"/>
        <v>-36.1736340279601+36.254016921538i</v>
      </c>
      <c r="K556" t="str">
        <f t="shared" si="218"/>
        <v>2.29059933685873-2.28552058922304i</v>
      </c>
      <c r="L556" t="str">
        <f t="shared" si="219"/>
        <v>0.391613002298456-0.340401521017427i</v>
      </c>
      <c r="M556" t="str">
        <f t="shared" si="220"/>
        <v>2.68221233915719-2.62592211024047i</v>
      </c>
      <c r="N556" t="str">
        <f t="shared" si="221"/>
        <v>-0.526373047397669i</v>
      </c>
      <c r="O556" t="str">
        <f t="shared" si="222"/>
        <v>0.864634936947618-0.502400662628533i</v>
      </c>
      <c r="P556" t="str">
        <f t="shared" si="223"/>
        <v>0.135365063052382+0.502400662628533i</v>
      </c>
      <c r="Q556" t="str">
        <f t="shared" si="224"/>
        <v>-0.135365063052382+0.023972384769136i</v>
      </c>
      <c r="R556" t="str">
        <f t="shared" si="225"/>
        <v>-0.332301487686311-3.77029870368553i</v>
      </c>
      <c r="S556" t="str">
        <f t="shared" si="226"/>
        <v>0.0570018588327447i</v>
      </c>
      <c r="T556" t="str">
        <f t="shared" si="227"/>
        <v>0.214914034464763-0.0189418024910062i</v>
      </c>
      <c r="U556" t="str">
        <f t="shared" si="228"/>
        <v>0.00005-0.00336736084740808i</v>
      </c>
      <c r="V556" t="str">
        <f t="shared" si="229"/>
        <v>0.00002-0.0377144414909705i</v>
      </c>
      <c r="W556" t="str">
        <f t="shared" si="230"/>
        <v>0.0000422735011124183-0.00309139535207275i</v>
      </c>
      <c r="X556" t="str">
        <f t="shared" si="231"/>
        <v>0.000114550262214969-0.0030877237684186i</v>
      </c>
      <c r="Y556" t="str">
        <f t="shared" si="232"/>
        <v>0.009+0.212120335970383i</v>
      </c>
      <c r="Z556" t="str">
        <f t="shared" si="233"/>
        <v>-0.17663534813341-0.0142779390918284i</v>
      </c>
      <c r="AA556" t="str">
        <f t="shared" si="234"/>
        <v>2.49840862318367-57.298370827688i</v>
      </c>
      <c r="AB556" t="str">
        <f t="shared" si="235"/>
        <v>0.718329382591957-0.0633111435576078i</v>
      </c>
      <c r="AC556" t="str">
        <f t="shared" si="236"/>
        <v>2.76046180187478-2.05609093863997i</v>
      </c>
      <c r="AD556" t="str">
        <f t="shared" si="237"/>
        <v>0.178355423255924+0.109910532306636i</v>
      </c>
      <c r="AE556" t="str">
        <f t="shared" si="238"/>
        <v>-0.0299345763924671-0.0219606330074563i</v>
      </c>
      <c r="AF556" t="str">
        <f t="shared" si="239"/>
        <v>-4.49522906898057-1.60017398324151i</v>
      </c>
      <c r="AG556" t="str">
        <f t="shared" si="240"/>
        <v>1.02441074297885-0.0360004430081359i</v>
      </c>
      <c r="AH556" t="str">
        <f t="shared" si="241"/>
        <v>0.0919095282519506+0.14635476147847i</v>
      </c>
      <c r="AI556">
        <f t="shared" si="242"/>
        <v>-15.248072698039794</v>
      </c>
      <c r="AJ556">
        <f t="shared" si="243"/>
        <v>57.871533344584222</v>
      </c>
      <c r="AK556"/>
      <c r="AL556"/>
      <c r="AM556"/>
      <c r="AN556"/>
    </row>
    <row r="557" spans="1:40" x14ac:dyDescent="0.35">
      <c r="A557"/>
      <c r="B557">
        <f t="shared" si="244"/>
        <v>42300</v>
      </c>
      <c r="C557" s="237" t="str">
        <f t="shared" si="212"/>
        <v>-0.0000180235557570732+0.0244304173526571i</v>
      </c>
      <c r="D557" s="208" t="str">
        <f t="shared" si="213"/>
        <v>-2.51379938277993+0.187299866370371i</v>
      </c>
      <c r="E557" t="str">
        <f t="shared" si="214"/>
        <v>20500</v>
      </c>
      <c r="F557" t="str">
        <f t="shared" si="215"/>
        <v>0.327868852459016</v>
      </c>
      <c r="G557" t="str">
        <f t="shared" si="210"/>
        <v>0.327868852459016</v>
      </c>
      <c r="H557" t="str">
        <f t="shared" si="216"/>
        <v>1.98565619185236+1.78810893496399i</v>
      </c>
      <c r="I557" t="str">
        <f t="shared" si="217"/>
        <v>166.11171155856i</v>
      </c>
      <c r="J557" t="str">
        <f t="shared" si="211"/>
        <v>-36.3500211304153+36.3399269142432i</v>
      </c>
      <c r="K557" t="str">
        <f t="shared" si="218"/>
        <v>2.28489145241489-2.28552613140874i</v>
      </c>
      <c r="L557" t="str">
        <f t="shared" si="219"/>
        <v>0.390814904516633-0.340512785755308i</v>
      </c>
      <c r="M557" t="str">
        <f t="shared" si="220"/>
        <v>2.67570635693152-2.62603891716405i</v>
      </c>
      <c r="N557" t="str">
        <f t="shared" si="221"/>
        <v>-0.527620376893872i</v>
      </c>
      <c r="O557" t="str">
        <f t="shared" si="222"/>
        <v>0.864007605331929-0.503478756183999i</v>
      </c>
      <c r="P557" t="str">
        <f t="shared" si="223"/>
        <v>0.135992394668071+0.503478756183999i</v>
      </c>
      <c r="Q557" t="str">
        <f t="shared" si="224"/>
        <v>-0.135992394668071+0.024141620709873i</v>
      </c>
      <c r="R557" t="str">
        <f t="shared" si="225"/>
        <v>-0.3322965645002-3.76124661276701i</v>
      </c>
      <c r="S557" t="str">
        <f t="shared" si="226"/>
        <v>0.057136934327609i</v>
      </c>
      <c r="T557" t="str">
        <f t="shared" si="227"/>
        <v>0.21490610070361-0.018986406983138i</v>
      </c>
      <c r="U557" t="str">
        <f t="shared" si="228"/>
        <v>0.00005-0.00335940018346621i</v>
      </c>
      <c r="V557" t="str">
        <f t="shared" si="229"/>
        <v>0.00002-0.0376252820548217i</v>
      </c>
      <c r="W557" t="str">
        <f t="shared" si="230"/>
        <v>0.0000422735007268546-0.0030840873145749i</v>
      </c>
      <c r="X557" t="str">
        <f t="shared" si="231"/>
        <v>0.000114209064431772-0.00308043237982285i</v>
      </c>
      <c r="Y557" t="str">
        <f t="shared" si="232"/>
        <v>0.009+0.212622990794957i</v>
      </c>
      <c r="Z557" t="str">
        <f t="shared" si="233"/>
        <v>-0.175791917765776-0.0141866792408183i</v>
      </c>
      <c r="AA557" t="str">
        <f t="shared" si="234"/>
        <v>2.48619329851393-57.1594639537326i</v>
      </c>
      <c r="AB557" t="str">
        <f t="shared" si="235"/>
        <v>0.718302864762329-0.0634602297602546i</v>
      </c>
      <c r="AC557" t="str">
        <f t="shared" si="236"/>
        <v>2.75531850840408-2.05609221735815i</v>
      </c>
      <c r="AD557" t="str">
        <f t="shared" si="237"/>
        <v>0.178490613090809+0.110162556438186i</v>
      </c>
      <c r="AE557" t="str">
        <f t="shared" si="238"/>
        <v>-0.0298143663258852-0.0218978761376655i</v>
      </c>
      <c r="AF557" t="str">
        <f t="shared" si="239"/>
        <v>-4.49945557463229-1.60080906859362i</v>
      </c>
      <c r="AG557" t="str">
        <f t="shared" si="240"/>
        <v>1.02440095332041-0.0359413233268374i</v>
      </c>
      <c r="AH557" t="str">
        <f t="shared" si="241"/>
        <v>0.0916117512066239+0.145986076970153i</v>
      </c>
      <c r="AI557">
        <f t="shared" si="242"/>
        <v>-15.271755950799669</v>
      </c>
      <c r="AJ557">
        <f t="shared" si="243"/>
        <v>57.890183519271616</v>
      </c>
      <c r="AK557"/>
      <c r="AL557"/>
      <c r="AM557"/>
      <c r="AN557"/>
    </row>
    <row r="558" spans="1:40" x14ac:dyDescent="0.35">
      <c r="A558"/>
      <c r="B558">
        <f t="shared" si="244"/>
        <v>42400</v>
      </c>
      <c r="C558" s="237" t="str">
        <f t="shared" si="212"/>
        <v>-0.0000179386392862622+0.0243727985063058i</v>
      </c>
      <c r="D558" s="208" t="str">
        <f t="shared" si="213"/>
        <v>-2.51379873175365+0.186858121881678i</v>
      </c>
      <c r="E558" t="str">
        <f t="shared" si="214"/>
        <v>20500</v>
      </c>
      <c r="F558" t="str">
        <f t="shared" si="215"/>
        <v>0.327868852459016</v>
      </c>
      <c r="G558" t="str">
        <f t="shared" si="210"/>
        <v>0.327868852459016</v>
      </c>
      <c r="H558" t="str">
        <f t="shared" si="216"/>
        <v>1.98987425168653+1.78828979020594i</v>
      </c>
      <c r="I558" t="str">
        <f t="shared" si="217"/>
        <v>166.504410640259i</v>
      </c>
      <c r="J558" t="str">
        <f t="shared" si="211"/>
        <v>-36.5268257171366+36.4258369069482i</v>
      </c>
      <c r="K558" t="str">
        <f t="shared" si="218"/>
        <v>2.27919849626447-2.28551746005133i</v>
      </c>
      <c r="L558" t="str">
        <f t="shared" si="219"/>
        <v>0.390018175656739-0.340621958219662i</v>
      </c>
      <c r="M558" t="str">
        <f t="shared" si="220"/>
        <v>2.66921667192121-2.62613941827099i</v>
      </c>
      <c r="N558" t="str">
        <f t="shared" si="221"/>
        <v>-0.528867706390075i</v>
      </c>
      <c r="O558" t="str">
        <f t="shared" si="222"/>
        <v>0.863378929466707-0.504556066411774i</v>
      </c>
      <c r="P558" t="str">
        <f t="shared" si="223"/>
        <v>0.136621070533293+0.504556066411774i</v>
      </c>
      <c r="Q558" t="str">
        <f t="shared" si="224"/>
        <v>-0.136621070533293+0.024311639978301i</v>
      </c>
      <c r="R558" t="str">
        <f t="shared" si="225"/>
        <v>-0.332291629403323-3.75223689049272i</v>
      </c>
      <c r="S558" t="str">
        <f t="shared" si="226"/>
        <v>0.0572720098224734i</v>
      </c>
      <c r="T558" t="str">
        <f t="shared" si="227"/>
        <v>0.214898148048546-0.0190310094631128i</v>
      </c>
      <c r="U558" t="str">
        <f t="shared" si="228"/>
        <v>0.00005-0.00335147706982597i</v>
      </c>
      <c r="V558" t="str">
        <f t="shared" si="229"/>
        <v>0.00002-0.0375365431820509i</v>
      </c>
      <c r="W558" t="str">
        <f t="shared" si="230"/>
        <v>0.0000422735003403781-0.00307681374948509i</v>
      </c>
      <c r="X558" t="str">
        <f t="shared" si="231"/>
        <v>0.00011387027618548-0.00307317532895677i</v>
      </c>
      <c r="Y558" t="str">
        <f t="shared" si="232"/>
        <v>0.009+0.213125645619532i</v>
      </c>
      <c r="Z558" t="str">
        <f t="shared" si="233"/>
        <v>-0.174954535521362-0.0140962696182612i</v>
      </c>
      <c r="AA558" t="str">
        <f t="shared" si="234"/>
        <v>2.47406828902408-57.0212368652007i</v>
      </c>
      <c r="AB558" t="str">
        <f t="shared" si="235"/>
        <v>0.71827628378163-0.0636093092374612i</v>
      </c>
      <c r="AC558" t="str">
        <f t="shared" si="236"/>
        <v>2.75018811735805-2.05608069075416i</v>
      </c>
      <c r="AD558" t="str">
        <f t="shared" si="237"/>
        <v>0.178626098612052+0.110414397134126i</v>
      </c>
      <c r="AE558" t="str">
        <f t="shared" si="238"/>
        <v>-0.0296950150029242-0.0218354612123658i</v>
      </c>
      <c r="AF558" t="str">
        <f t="shared" si="239"/>
        <v>-4.50367298344018-1.60143166832426i</v>
      </c>
      <c r="AG558" t="str">
        <f t="shared" si="240"/>
        <v>1.0243911931437-0.035882556120801i</v>
      </c>
      <c r="AH558" t="str">
        <f t="shared" si="241"/>
        <v>0.0913161409246697+0.145619145996186i</v>
      </c>
      <c r="AI558">
        <f t="shared" si="242"/>
        <v>-15.295369782406175</v>
      </c>
      <c r="AJ558">
        <f t="shared" si="243"/>
        <v>57.908634439321737</v>
      </c>
      <c r="AK558"/>
      <c r="AL558"/>
      <c r="AM558"/>
      <c r="AN558"/>
    </row>
    <row r="559" spans="1:40" x14ac:dyDescent="0.35">
      <c r="A559"/>
      <c r="B559">
        <f t="shared" si="244"/>
        <v>42500</v>
      </c>
      <c r="C559" s="237" t="str">
        <f t="shared" si="212"/>
        <v>-0.0000178543215199364+0.0243154508070273i</v>
      </c>
      <c r="D559" s="208" t="str">
        <f t="shared" si="213"/>
        <v>-2.51379808531744+0.186418456187209i</v>
      </c>
      <c r="E559" t="str">
        <f t="shared" si="214"/>
        <v>20500</v>
      </c>
      <c r="F559" t="str">
        <f t="shared" si="215"/>
        <v>0.327868852459016</v>
      </c>
      <c r="G559" t="str">
        <f t="shared" si="210"/>
        <v>0.327868852459016</v>
      </c>
      <c r="H559" t="str">
        <f t="shared" si="216"/>
        <v>1.99408320424257+1.78846032072033i</v>
      </c>
      <c r="I559" t="str">
        <f t="shared" si="217"/>
        <v>166.897109721958i</v>
      </c>
      <c r="J559" t="str">
        <f t="shared" si="211"/>
        <v>-36.7040477881241+36.5117468996533i</v>
      </c>
      <c r="K559" t="str">
        <f t="shared" si="218"/>
        <v>2.27352045788747-2.28549468648875i</v>
      </c>
      <c r="L559" t="str">
        <f t="shared" si="219"/>
        <v>0.389222818846015-0.340729049607158i</v>
      </c>
      <c r="M559" t="str">
        <f t="shared" si="220"/>
        <v>2.66274327673349-2.62622373609591i</v>
      </c>
      <c r="N559" t="str">
        <f t="shared" si="221"/>
        <v>-0.530115035886278i</v>
      </c>
      <c r="O559" t="str">
        <f t="shared" si="222"/>
        <v>0.862748910330068-0.505632591635746i</v>
      </c>
      <c r="P559" t="str">
        <f t="shared" si="223"/>
        <v>0.137251089669932+0.505632591635746i</v>
      </c>
      <c r="Q559" t="str">
        <f t="shared" si="224"/>
        <v>-0.137251089669932+0.0244824442505319i</v>
      </c>
      <c r="R559" t="str">
        <f t="shared" si="225"/>
        <v>-0.332286682393817-3.74326923777567i</v>
      </c>
      <c r="S559" t="str">
        <f t="shared" si="226"/>
        <v>0.0574070853173376i</v>
      </c>
      <c r="T559" t="str">
        <f t="shared" si="227"/>
        <v>0.214890176498753-0.0190756099259969i</v>
      </c>
      <c r="U559" t="str">
        <f t="shared" si="228"/>
        <v>0.00005-0.00334359124142638i</v>
      </c>
      <c r="V559" t="str">
        <f t="shared" si="229"/>
        <v>0.00002-0.0374482219039754i</v>
      </c>
      <c r="W559" t="str">
        <f t="shared" si="230"/>
        <v>0.0000422734999529893-0.00306957441346868i</v>
      </c>
      <c r="X559" t="str">
        <f t="shared" si="231"/>
        <v>0.00011353387484523-0.00306595237396244i</v>
      </c>
      <c r="Y559" t="str">
        <f t="shared" si="232"/>
        <v>0.009+0.213628300444106i</v>
      </c>
      <c r="Z559" t="str">
        <f t="shared" si="233"/>
        <v>-0.174123143513587-0.0140067001150932i</v>
      </c>
      <c r="AA559" t="str">
        <f t="shared" si="234"/>
        <v>2.46203269789385-56.883684530421i</v>
      </c>
      <c r="AB559" t="str">
        <f t="shared" si="235"/>
        <v>0.718249639647126-0.0637583819727372i</v>
      </c>
      <c r="AC559" t="str">
        <f t="shared" si="236"/>
        <v>2.74507062287476-2.05605645501693i</v>
      </c>
      <c r="AD559" t="str">
        <f t="shared" si="237"/>
        <v>0.17876187966099+0.11066605430248i</v>
      </c>
      <c r="AE559" t="str">
        <f t="shared" si="238"/>
        <v>-0.0295765141914337-0.021773385295815i</v>
      </c>
      <c r="AF559" t="str">
        <f t="shared" si="239"/>
        <v>-4.50788128956001-1.60204186453312i</v>
      </c>
      <c r="AG559" t="str">
        <f t="shared" si="240"/>
        <v>1.02438146206079-0.0358241387465497i</v>
      </c>
      <c r="AH559" t="str">
        <f t="shared" si="241"/>
        <v>0.0910226763780282+0.145253955314001i</v>
      </c>
      <c r="AI559">
        <f t="shared" si="242"/>
        <v>-15.318914620357351</v>
      </c>
      <c r="AJ559">
        <f t="shared" si="243"/>
        <v>57.926887223121767</v>
      </c>
      <c r="AK559"/>
      <c r="AL559"/>
      <c r="AM559"/>
      <c r="AN559"/>
    </row>
    <row r="560" spans="1:40" x14ac:dyDescent="0.35">
      <c r="A560"/>
      <c r="B560">
        <f t="shared" si="244"/>
        <v>42600</v>
      </c>
      <c r="C560" s="237" t="str">
        <f t="shared" si="212"/>
        <v>-0.0000177705968430657+0.0242583723453391i</v>
      </c>
      <c r="D560" s="208" t="str">
        <f t="shared" si="213"/>
        <v>-2.51379744342825+0.1859808546476i</v>
      </c>
      <c r="E560" t="str">
        <f t="shared" si="214"/>
        <v>20500</v>
      </c>
      <c r="F560" t="str">
        <f t="shared" si="215"/>
        <v>0.327868852459016</v>
      </c>
      <c r="G560" t="str">
        <f t="shared" si="210"/>
        <v>0.327868852459016</v>
      </c>
      <c r="H560" t="str">
        <f t="shared" si="216"/>
        <v>1.99828304406191+1.78862059355164i</v>
      </c>
      <c r="I560" t="str">
        <f t="shared" si="217"/>
        <v>167.289808803657i</v>
      </c>
      <c r="J560" t="str">
        <f t="shared" si="211"/>
        <v>-36.8816873433778+36.5976568923583i</v>
      </c>
      <c r="K560" t="str">
        <f t="shared" si="218"/>
        <v>2.26785732633704-2.28545792140087i</v>
      </c>
      <c r="L560" t="str">
        <f t="shared" si="219"/>
        <v>0.388428837146809-0.34083407108329i</v>
      </c>
      <c r="M560" t="str">
        <f t="shared" si="220"/>
        <v>2.65628616348385-2.62629199248416i</v>
      </c>
      <c r="N560" t="str">
        <f t="shared" si="221"/>
        <v>-0.531362365382481i</v>
      </c>
      <c r="O560" t="str">
        <f t="shared" si="222"/>
        <v>0.862117548902212-0.506708330181024i</v>
      </c>
      <c r="P560" t="str">
        <f t="shared" si="223"/>
        <v>0.137882451097788+0.506708330181024i</v>
      </c>
      <c r="Q560" t="str">
        <f t="shared" si="224"/>
        <v>-0.137882451097788+0.024654035201457i</v>
      </c>
      <c r="R560" t="str">
        <f t="shared" si="225"/>
        <v>-0.332281723469851-3.734343358337i</v>
      </c>
      <c r="S560" t="str">
        <f t="shared" si="226"/>
        <v>0.0575421608122021i</v>
      </c>
      <c r="T560" t="str">
        <f t="shared" si="227"/>
        <v>0.214882186053407-0.0191202083668578i</v>
      </c>
      <c r="U560" t="str">
        <f t="shared" si="228"/>
        <v>0.00005-0.00333574243569533i</v>
      </c>
      <c r="V560" t="str">
        <f t="shared" si="229"/>
        <v>0.00002-0.0373603152797877i</v>
      </c>
      <c r="W560" t="str">
        <f t="shared" si="230"/>
        <v>0.0000422734995646879-0.00306236906547581i</v>
      </c>
      <c r="X560" t="str">
        <f t="shared" si="231"/>
        <v>0.000113199838045179-0.00305876327524678i</v>
      </c>
      <c r="Y560" t="str">
        <f t="shared" si="232"/>
        <v>0.009+0.21413095526868i</v>
      </c>
      <c r="Z560" t="str">
        <f t="shared" si="233"/>
        <v>-0.173297684549017-0.0139179607676564i</v>
      </c>
      <c r="AA560" t="str">
        <f t="shared" si="234"/>
        <v>2.45008563950492-56.746801967734i</v>
      </c>
      <c r="AB560" t="str">
        <f t="shared" si="235"/>
        <v>0.718222932356062-0.0639074479495961i</v>
      </c>
      <c r="AC560" t="str">
        <f t="shared" si="236"/>
        <v>2.73996601870408-2.05601960579729i</v>
      </c>
      <c r="AD560" t="str">
        <f t="shared" si="237"/>
        <v>0.178897956078802+0.110917527849204i</v>
      </c>
      <c r="AE560" t="str">
        <f t="shared" si="238"/>
        <v>-0.0294588557579576-0.0217116454862869i</v>
      </c>
      <c r="AF560" t="str">
        <f t="shared" si="239"/>
        <v>-4.51208048749016-1.60263973890404i</v>
      </c>
      <c r="AG560" t="str">
        <f t="shared" si="240"/>
        <v>1.02437175968866-0.035766068586858i</v>
      </c>
      <c r="AH560" t="str">
        <f t="shared" si="241"/>
        <v>0.0907313367915149+0.144890491817245i</v>
      </c>
      <c r="AI560">
        <f t="shared" si="242"/>
        <v>-15.342390888395606</v>
      </c>
      <c r="AJ560">
        <f t="shared" si="243"/>
        <v>57.94494298174952</v>
      </c>
      <c r="AK560"/>
      <c r="AL560"/>
      <c r="AM560"/>
      <c r="AN560"/>
    </row>
    <row r="561" spans="1:40" x14ac:dyDescent="0.35">
      <c r="A561"/>
      <c r="B561">
        <f t="shared" si="244"/>
        <v>42700</v>
      </c>
      <c r="C561" s="237" t="str">
        <f t="shared" si="212"/>
        <v>-0.0000176874597062926+0.0242015612296461i</v>
      </c>
      <c r="D561" s="208" t="str">
        <f t="shared" si="213"/>
        <v>-2.51379680604354+0.18554530276062i</v>
      </c>
      <c r="E561" t="str">
        <f t="shared" si="214"/>
        <v>20500</v>
      </c>
      <c r="F561" t="str">
        <f t="shared" si="215"/>
        <v>0.327868852459016</v>
      </c>
      <c r="G561" t="str">
        <f t="shared" si="210"/>
        <v>0.327868852459016</v>
      </c>
      <c r="H561" t="str">
        <f t="shared" si="216"/>
        <v>2.0024737660246+1.78877067546689i</v>
      </c>
      <c r="I561" t="str">
        <f t="shared" si="217"/>
        <v>167.682507885355i</v>
      </c>
      <c r="J561" t="str">
        <f t="shared" si="211"/>
        <v>-37.0597443828976+36.6835668850633i</v>
      </c>
      <c r="K561" t="str">
        <f t="shared" si="218"/>
        <v>2.26220909024549-2.2854072748117i</v>
      </c>
      <c r="L561" t="str">
        <f t="shared" si="219"/>
        <v>0.387636233557083-0.340937033782153i</v>
      </c>
      <c r="M561" t="str">
        <f t="shared" si="220"/>
        <v>2.64984532380257-2.62634430859385i</v>
      </c>
      <c r="N561" t="str">
        <f t="shared" si="221"/>
        <v>-0.532609694878684i</v>
      </c>
      <c r="O561" t="str">
        <f t="shared" si="222"/>
        <v>0.861484846165433-0.507783280373941i</v>
      </c>
      <c r="P561" t="str">
        <f t="shared" si="223"/>
        <v>0.138515153834567+0.507783280373941i</v>
      </c>
      <c r="Q561" t="str">
        <f t="shared" si="224"/>
        <v>-0.138515153834567+0.024826414504743i</v>
      </c>
      <c r="R561" t="str">
        <f t="shared" si="225"/>
        <v>-0.332276752629553-3.7254589586734i</v>
      </c>
      <c r="S561" t="str">
        <f t="shared" si="226"/>
        <v>0.0576772363070663i</v>
      </c>
      <c r="T561" t="str">
        <f t="shared" si="227"/>
        <v>0.214874176711683-0.0191648047807593i</v>
      </c>
      <c r="U561" t="str">
        <f t="shared" si="228"/>
        <v>0.00005-0.0033279303925204i</v>
      </c>
      <c r="V561" t="str">
        <f t="shared" si="229"/>
        <v>0.00002-0.0372728203962285i</v>
      </c>
      <c r="W561" t="str">
        <f t="shared" si="230"/>
        <v>0.0000422734991754738-0.00305519746671482i</v>
      </c>
      <c r="X561" t="str">
        <f t="shared" si="231"/>
        <v>0.000112868143680801-0.0030516077954552i</v>
      </c>
      <c r="Y561" t="str">
        <f t="shared" si="232"/>
        <v>0.009+0.214633610093255i</v>
      </c>
      <c r="Z561" t="str">
        <f t="shared" si="233"/>
        <v>-0.172478102117406-0.0138300417552494i</v>
      </c>
      <c r="AA561" t="str">
        <f t="shared" si="234"/>
        <v>2.43822623927197-56.6105842448661i</v>
      </c>
      <c r="AB561" t="str">
        <f t="shared" si="235"/>
        <v>0.718196161905683-0.0640565071515391i</v>
      </c>
      <c r="AC561" t="str">
        <f t="shared" si="236"/>
        <v>2.73487429821288-2.05597023820957i</v>
      </c>
      <c r="AD561" t="str">
        <f t="shared" si="237"/>
        <v>0.179034327706496+0.111168817678219i</v>
      </c>
      <c r="AE561" t="str">
        <f t="shared" si="238"/>
        <v>-0.0293420316663107-0.021650238915579i</v>
      </c>
      <c r="AF561" t="str">
        <f t="shared" si="239"/>
        <v>-4.51627057206814-1.60322537270627i</v>
      </c>
      <c r="AG561" t="str">
        <f t="shared" si="240"/>
        <v>1.02436208564911-0.0357083430504208i</v>
      </c>
      <c r="AH561" t="str">
        <f t="shared" si="241"/>
        <v>0.090442101639172+0.144528742534015i</v>
      </c>
      <c r="AI561">
        <f t="shared" si="242"/>
        <v>-15.36579900654923</v>
      </c>
      <c r="AJ561">
        <f t="shared" si="243"/>
        <v>57.96280281902601</v>
      </c>
      <c r="AK561"/>
      <c r="AL561"/>
      <c r="AM561"/>
      <c r="AN561"/>
    </row>
    <row r="562" spans="1:40" x14ac:dyDescent="0.35">
      <c r="A562"/>
      <c r="B562">
        <f t="shared" si="244"/>
        <v>42800</v>
      </c>
      <c r="C562" s="237" t="str">
        <f t="shared" si="212"/>
        <v>-0.0000176049046250132+0.0241450155860321i</v>
      </c>
      <c r="D562" s="208" t="str">
        <f t="shared" si="213"/>
        <v>-2.51379617312125+0.18511178615958i</v>
      </c>
      <c r="E562" t="str">
        <f t="shared" si="214"/>
        <v>20500</v>
      </c>
      <c r="F562" t="str">
        <f t="shared" si="215"/>
        <v>0.327868852459016</v>
      </c>
      <c r="G562" t="str">
        <f t="shared" si="210"/>
        <v>0.327868852459016</v>
      </c>
      <c r="H562" t="str">
        <f t="shared" si="216"/>
        <v>2.00665536534573+1.78891063295514i</v>
      </c>
      <c r="I562" t="str">
        <f t="shared" si="217"/>
        <v>168.075206967054i</v>
      </c>
      <c r="J562" t="str">
        <f t="shared" si="211"/>
        <v>-37.2382189066836+36.7694768777685i</v>
      </c>
      <c r="K562" t="str">
        <f t="shared" si="218"/>
        <v>2.25657573783033-2.2853428560917i</v>
      </c>
      <c r="L562" t="str">
        <f t="shared" si="219"/>
        <v>0.386845011010931-0.34103794880624i</v>
      </c>
      <c r="M562" t="str">
        <f t="shared" si="220"/>
        <v>2.64342074884126-2.62638080489794i</v>
      </c>
      <c r="N562" t="str">
        <f t="shared" si="221"/>
        <v>-0.533857024374887i</v>
      </c>
      <c r="O562" t="str">
        <f t="shared" si="222"/>
        <v>0.860850803104108-0.508857440542057i</v>
      </c>
      <c r="P562" t="str">
        <f t="shared" si="223"/>
        <v>0.139149196895892+0.508857440542057i</v>
      </c>
      <c r="Q562" t="str">
        <f t="shared" si="224"/>
        <v>-0.139149196895892+0.0249995838328301i</v>
      </c>
      <c r="R562" t="str">
        <f t="shared" si="225"/>
        <v>-0.33227176987108-3.71661574802448i</v>
      </c>
      <c r="S562" t="str">
        <f t="shared" si="226"/>
        <v>0.0578123118019306i</v>
      </c>
      <c r="T562" t="str">
        <f t="shared" si="227"/>
        <v>0.214866148472757-0.0192093991627662i</v>
      </c>
      <c r="U562" t="str">
        <f t="shared" si="228"/>
        <v>0.0000499999999999998-0.00332015485422011i</v>
      </c>
      <c r="V562" t="str">
        <f t="shared" si="229"/>
        <v>0.00002-0.0371857343672653i</v>
      </c>
      <c r="W562" t="str">
        <f t="shared" si="230"/>
        <v>0.0000422734987853471-0.0030480593806256i</v>
      </c>
      <c r="X562" t="str">
        <f t="shared" si="231"/>
        <v>0.000112538769905208-0.00304448569944522i</v>
      </c>
      <c r="Y562" t="str">
        <f t="shared" si="232"/>
        <v>0.009+0.215136264917829i</v>
      </c>
      <c r="Z562" t="str">
        <f t="shared" si="233"/>
        <v>-0.171664340381882-0.0137429333977219i</v>
      </c>
      <c r="AA562" t="str">
        <f t="shared" si="234"/>
        <v>2.42645363347717-56.4750264783168i</v>
      </c>
      <c r="AB562" t="str">
        <f t="shared" si="235"/>
        <v>0.718169328293232-0.0642055595620709i</v>
      </c>
      <c r="AC562" t="str">
        <f t="shared" si="236"/>
        <v>2.72979545439017-2.05590844683313i</v>
      </c>
      <c r="AD562" t="str">
        <f t="shared" si="237"/>
        <v>0.179170994384917+0.111419923691432i</v>
      </c>
      <c r="AE562" t="str">
        <f t="shared" si="238"/>
        <v>-0.0292260339761821-0.0215891627485248i</v>
      </c>
      <c r="AF562" t="str">
        <f t="shared" si="239"/>
        <v>-4.52045153846698-1.60379884679556i</v>
      </c>
      <c r="AG562" t="str">
        <f t="shared" si="240"/>
        <v>1.02435243956871-0.0356509595715332i</v>
      </c>
      <c r="AH562" t="str">
        <f t="shared" si="241"/>
        <v>0.090154950640697+0.1441686946251i</v>
      </c>
      <c r="AI562">
        <f t="shared" si="242"/>
        <v>-15.389139391173838</v>
      </c>
      <c r="AJ562">
        <f t="shared" si="243"/>
        <v>57.980467831559324</v>
      </c>
      <c r="AK562"/>
      <c r="AL562"/>
      <c r="AM562"/>
      <c r="AN562"/>
    </row>
    <row r="563" spans="1:40" x14ac:dyDescent="0.35">
      <c r="A563"/>
      <c r="B563">
        <f t="shared" si="244"/>
        <v>42900</v>
      </c>
      <c r="C563" s="237" t="str">
        <f t="shared" si="212"/>
        <v>-0.0000175229261784713+0.0240887335580528i</v>
      </c>
      <c r="D563" s="208" t="str">
        <f t="shared" si="213"/>
        <v>-2.51379554461982+0.184680290611738i</v>
      </c>
      <c r="E563" t="str">
        <f t="shared" si="214"/>
        <v>20500</v>
      </c>
      <c r="F563" t="str">
        <f t="shared" si="215"/>
        <v>0.327868852459016</v>
      </c>
      <c r="G563" t="str">
        <f t="shared" si="210"/>
        <v>0.327868852459016</v>
      </c>
      <c r="H563" t="str">
        <f t="shared" si="216"/>
        <v>2.01082783757193+1.78904053222724i</v>
      </c>
      <c r="I563" t="str">
        <f t="shared" si="217"/>
        <v>168.467906048753i</v>
      </c>
      <c r="J563" t="str">
        <f t="shared" si="211"/>
        <v>-37.4171109147358+36.8553868704735i</v>
      </c>
      <c r="K563" t="str">
        <f t="shared" si="218"/>
        <v>2.25095725690011-2.28526477395999i</v>
      </c>
      <c r="L563" t="str">
        <f t="shared" si="219"/>
        <v>0.386055172379087-0.341136827226226i</v>
      </c>
      <c r="M563" t="str">
        <f t="shared" si="220"/>
        <v>2.6370124292792-2.62640160118622i</v>
      </c>
      <c r="N563" t="str">
        <f t="shared" si="221"/>
        <v>-0.53510435387109i</v>
      </c>
      <c r="O563" t="str">
        <f t="shared" si="222"/>
        <v>0.860215420704701-0.509930809014159i</v>
      </c>
      <c r="P563" t="str">
        <f t="shared" si="223"/>
        <v>0.139784579295299+0.509930809014159i</v>
      </c>
      <c r="Q563" t="str">
        <f t="shared" si="224"/>
        <v>-0.139784579295299+0.025173544856931i</v>
      </c>
      <c r="R563" t="str">
        <f t="shared" si="225"/>
        <v>-0.332266775192529-3.70781343834088i</v>
      </c>
      <c r="S563" t="str">
        <f t="shared" si="226"/>
        <v>0.057947387296795i</v>
      </c>
      <c r="T563" t="str">
        <f t="shared" si="227"/>
        <v>0.2148581013358-0.0192539915079386i</v>
      </c>
      <c r="U563" t="str">
        <f t="shared" si="228"/>
        <v>0.0000499999999999998-0.00331241556551563i</v>
      </c>
      <c r="V563" t="str">
        <f t="shared" si="229"/>
        <v>0.00002-0.0370990543337752i</v>
      </c>
      <c r="W563" t="str">
        <f t="shared" si="230"/>
        <v>0.0000422734983943081-0.00304095457285386i</v>
      </c>
      <c r="X563" t="str">
        <f t="shared" si="231"/>
        <v>0.000112211695125584-0.00303739675426119i</v>
      </c>
      <c r="Y563" t="str">
        <f t="shared" si="232"/>
        <v>0.009+0.215638919742403i</v>
      </c>
      <c r="Z563" t="str">
        <f t="shared" si="233"/>
        <v>-0.170856344169331-0.0136566261531209i</v>
      </c>
      <c r="AA563" t="str">
        <f t="shared" si="234"/>
        <v>2.41476696910699-56.3401238327497i</v>
      </c>
      <c r="AB563" t="str">
        <f t="shared" si="235"/>
        <v>0.71814243151594-0.0643546051646803i</v>
      </c>
      <c r="AC563" t="str">
        <f t="shared" si="236"/>
        <v>2.7247294798521-2.05583432571385i</v>
      </c>
      <c r="AD563" t="str">
        <f t="shared" si="237"/>
        <v>0.17930795595474+0.111670845788763i</v>
      </c>
      <c r="AE563" t="str">
        <f t="shared" si="238"/>
        <v>-0.0291108548417623-0.0215284141825193i</v>
      </c>
      <c r="AF563" t="str">
        <f t="shared" si="239"/>
        <v>-4.52462338219175-1.6043602416155i</v>
      </c>
      <c r="AG563" t="str">
        <f t="shared" si="240"/>
        <v>1.0243428210787-0.0355939156097689i</v>
      </c>
      <c r="AH563" t="str">
        <f t="shared" si="241"/>
        <v>0.0898698637579266+0.143810335382281i</v>
      </c>
      <c r="AI563">
        <f t="shared" si="242"/>
        <v>-15.412412454992042</v>
      </c>
      <c r="AJ563">
        <f t="shared" si="243"/>
        <v>57.997939108795144</v>
      </c>
      <c r="AK563"/>
      <c r="AL563"/>
      <c r="AM563"/>
      <c r="AN563"/>
    </row>
    <row r="564" spans="1:40" x14ac:dyDescent="0.35">
      <c r="A564"/>
      <c r="B564">
        <f t="shared" si="244"/>
        <v>43000</v>
      </c>
      <c r="C564" s="237" t="str">
        <f t="shared" si="212"/>
        <v>-0.0000174415190088696+0.0240327133065331i</v>
      </c>
      <c r="D564" s="208" t="str">
        <f t="shared" si="213"/>
        <v>-2.51379492049819+0.184250802016754i</v>
      </c>
      <c r="E564" t="str">
        <f t="shared" si="214"/>
        <v>20500</v>
      </c>
      <c r="F564" t="str">
        <f t="shared" si="215"/>
        <v>0.327868852459016</v>
      </c>
      <c r="G564" t="str">
        <f t="shared" si="210"/>
        <v>0.327868852459016</v>
      </c>
      <c r="H564" t="str">
        <f t="shared" si="216"/>
        <v>2.01499117857789+1.78916043921536i</v>
      </c>
      <c r="I564" t="str">
        <f t="shared" si="217"/>
        <v>168.860605130451i</v>
      </c>
      <c r="J564" t="str">
        <f t="shared" si="211"/>
        <v>-37.5964204070541+36.9412968631786i</v>
      </c>
      <c r="K564" t="str">
        <f t="shared" si="218"/>
        <v>2.24535363486031-2.28517313648667i</v>
      </c>
      <c r="L564" t="str">
        <f t="shared" si="219"/>
        <v>0.385266720469426-0.341233680080767i</v>
      </c>
      <c r="M564" t="str">
        <f t="shared" si="220"/>
        <v>2.63062035532974-2.62640681656744i</v>
      </c>
      <c r="N564" t="str">
        <f t="shared" si="221"/>
        <v>-0.536351683367293i</v>
      </c>
      <c r="O564" t="str">
        <f t="shared" si="222"/>
        <v>0.859578699955759-0.511003384120269i</v>
      </c>
      <c r="P564" t="str">
        <f t="shared" si="223"/>
        <v>0.140421300044241+0.511003384120269i</v>
      </c>
      <c r="Q564" t="str">
        <f t="shared" si="224"/>
        <v>-0.140421300044241+0.025348299247024i</v>
      </c>
      <c r="R564" t="str">
        <f t="shared" si="225"/>
        <v>-0.332261768592066-3.69905174425273i</v>
      </c>
      <c r="S564" t="str">
        <f t="shared" si="226"/>
        <v>0.0580824627916592i</v>
      </c>
      <c r="T564" t="str">
        <f t="shared" si="227"/>
        <v>0.214850035299981-0.0192985818113396i</v>
      </c>
      <c r="U564" t="str">
        <f t="shared" si="228"/>
        <v>0.0000499999999999998-0.00330471227350281i</v>
      </c>
      <c r="V564" t="str">
        <f t="shared" si="229"/>
        <v>0.00002-0.0370127774632315i</v>
      </c>
      <c r="W564" t="str">
        <f t="shared" si="230"/>
        <v>0.0000422734980023562-0.00303388281122526i</v>
      </c>
      <c r="X564" t="str">
        <f t="shared" si="231"/>
        <v>0.000111886897999624-0.00303034072910859i</v>
      </c>
      <c r="Y564" t="str">
        <f t="shared" si="232"/>
        <v>0.009+0.216141574566978i</v>
      </c>
      <c r="Z564" t="str">
        <f t="shared" si="233"/>
        <v>-0.170054058960902-0.013571110615376i</v>
      </c>
      <c r="AA564" t="str">
        <f t="shared" si="234"/>
        <v>2.40316540369231-56.2058715203962i</v>
      </c>
      <c r="AB564" t="str">
        <f t="shared" si="235"/>
        <v>0.718115471571029-0.0645036439428662i</v>
      </c>
      <c r="AC564" t="str">
        <f t="shared" si="236"/>
        <v>2.71967636684698-2.05574796836574i</v>
      </c>
      <c r="AD564" t="str">
        <f t="shared" si="237"/>
        <v>0.179445212256473+0.111921583868167i</v>
      </c>
      <c r="AE564" t="str">
        <f t="shared" si="238"/>
        <v>-0.0289964865103909-0.021467990447047i</v>
      </c>
      <c r="AF564" t="str">
        <f t="shared" si="239"/>
        <v>-4.52878609907608-1.60490963719861i</v>
      </c>
      <c r="AG564" t="str">
        <f t="shared" si="240"/>
        <v>1.02433322981493-0.035537208649668i</v>
      </c>
      <c r="AH564" t="str">
        <f t="shared" si="241"/>
        <v>0.0895868211913786+0.143453652226627i</v>
      </c>
      <c r="AI564">
        <f t="shared" si="242"/>
        <v>-15.435618607133978</v>
      </c>
      <c r="AJ564">
        <f t="shared" si="243"/>
        <v>58.015217733061633</v>
      </c>
      <c r="AK564"/>
      <c r="AL564"/>
      <c r="AM564"/>
      <c r="AN564"/>
    </row>
    <row r="565" spans="1:40" x14ac:dyDescent="0.35">
      <c r="A565"/>
      <c r="B565">
        <f t="shared" si="244"/>
        <v>43100</v>
      </c>
      <c r="C565" s="237" t="str">
        <f t="shared" si="212"/>
        <v>-0.0000173606778204944+0.0239769530093672i</v>
      </c>
      <c r="D565" s="208" t="str">
        <f t="shared" si="213"/>
        <v>-2.51379430071574+0.183823306405149i</v>
      </c>
      <c r="E565" t="str">
        <f t="shared" si="214"/>
        <v>20500</v>
      </c>
      <c r="F565" t="str">
        <f t="shared" si="215"/>
        <v>0.327868852459016</v>
      </c>
      <c r="G565" t="str">
        <f t="shared" si="210"/>
        <v>0.327868852459016</v>
      </c>
      <c r="H565" t="str">
        <f t="shared" si="216"/>
        <v>2.01914538456286+1.78927041957272i</v>
      </c>
      <c r="I565" t="str">
        <f t="shared" si="217"/>
        <v>169.25330421215i</v>
      </c>
      <c r="J565" t="str">
        <f t="shared" si="211"/>
        <v>-37.7761473836386+37.0272068558836i</v>
      </c>
      <c r="K565" t="str">
        <f t="shared" si="218"/>
        <v>2.23976485871921-2.28506805109517i</v>
      </c>
      <c r="L565" t="str">
        <f t="shared" si="219"/>
        <v>0.384479658027479-0.341328518376307i</v>
      </c>
      <c r="M565" t="str">
        <f t="shared" si="220"/>
        <v>2.62424451674669-2.62639656947148i</v>
      </c>
      <c r="N565" t="str">
        <f t="shared" si="221"/>
        <v>-0.537599012863496i</v>
      </c>
      <c r="O565" t="str">
        <f t="shared" si="222"/>
        <v>0.858940641847912-0.512075164191642i</v>
      </c>
      <c r="P565" t="str">
        <f t="shared" si="223"/>
        <v>0.141059358152088+0.512075164191642i</v>
      </c>
      <c r="Q565" t="str">
        <f t="shared" si="224"/>
        <v>-0.141059358152088+0.025523848671854i</v>
      </c>
      <c r="R565" t="str">
        <f t="shared" si="225"/>
        <v>-0.332256750067821-3.69033038303861i</v>
      </c>
      <c r="S565" t="str">
        <f t="shared" si="226"/>
        <v>0.0582175382865237i</v>
      </c>
      <c r="T565" t="str">
        <f t="shared" si="227"/>
        <v>0.214841950364472-0.0193431700680293i</v>
      </c>
      <c r="U565" t="str">
        <f t="shared" si="228"/>
        <v>0.0000500000000000002-0.00329704472762461i</v>
      </c>
      <c r="V565" t="str">
        <f t="shared" si="229"/>
        <v>0.00002-0.0369269009493957i</v>
      </c>
      <c r="W565" t="str">
        <f t="shared" si="230"/>
        <v>0.0000422734976094922-0.00302684386572026i</v>
      </c>
      <c r="X565" t="str">
        <f t="shared" si="231"/>
        <v>0.000111564357432073-0.00302331739532928i</v>
      </c>
      <c r="Y565" t="str">
        <f t="shared" si="232"/>
        <v>0.009+0.216644229391552i</v>
      </c>
      <c r="Z565" t="str">
        <f t="shared" si="233"/>
        <v>-0.169257430882709-0.0134863775120351i</v>
      </c>
      <c r="AA565" t="str">
        <f t="shared" si="234"/>
        <v>2.39164810515118-56.0722648004675i</v>
      </c>
      <c r="AB565" t="str">
        <f t="shared" si="235"/>
        <v>0.718088448455731-0.0646526758801175i</v>
      </c>
      <c r="AC565" t="str">
        <f t="shared" si="236"/>
        <v>2.7146361072604-2.05564946777263i</v>
      </c>
      <c r="AD565" t="str">
        <f t="shared" si="237"/>
        <v>0.179582763130446+0.112172137825658i</v>
      </c>
      <c r="AE565" t="str">
        <f t="shared" si="238"/>
        <v>-0.0288829213212284-0.0214078888032235i</v>
      </c>
      <c r="AF565" t="str">
        <f t="shared" si="239"/>
        <v>-4.5329396852786-1.60544711316757i</v>
      </c>
      <c r="AG565" t="str">
        <f t="shared" si="240"/>
        <v>1.0243236654178-0.035480836200426i</v>
      </c>
      <c r="AH565" t="str">
        <f t="shared" si="241"/>
        <v>0.0893058033768459+0.143098632706831i</v>
      </c>
      <c r="AI565">
        <f t="shared" si="242"/>
        <v>-15.458758253176867</v>
      </c>
      <c r="AJ565">
        <f t="shared" si="243"/>
        <v>58.032304779618208</v>
      </c>
      <c r="AK565"/>
      <c r="AL565"/>
      <c r="AM565"/>
      <c r="AN565"/>
    </row>
    <row r="566" spans="1:40" x14ac:dyDescent="0.35">
      <c r="A566"/>
      <c r="B566">
        <f t="shared" si="244"/>
        <v>43200</v>
      </c>
      <c r="C566" s="237" t="str">
        <f t="shared" si="212"/>
        <v>-0.0000172803973788533+0.02392145086132i</v>
      </c>
      <c r="D566" s="208" t="str">
        <f t="shared" si="213"/>
        <v>-2.51379368523236+0.183397789936787i</v>
      </c>
      <c r="E566" t="str">
        <f t="shared" si="214"/>
        <v>20500</v>
      </c>
      <c r="F566" t="str">
        <f t="shared" si="215"/>
        <v>0.327868852459016</v>
      </c>
      <c r="G566" t="str">
        <f t="shared" si="210"/>
        <v>0.327868852459016</v>
      </c>
      <c r="H566" t="str">
        <f t="shared" si="216"/>
        <v>2.02329045204725+1.78937053867328i</v>
      </c>
      <c r="I566" t="str">
        <f t="shared" si="217"/>
        <v>169.646003293849i</v>
      </c>
      <c r="J566" t="str">
        <f t="shared" si="211"/>
        <v>-37.9562918444892+37.1131168485888i</v>
      </c>
      <c r="K566" t="str">
        <f t="shared" si="218"/>
        <v>2.23419091509361-2.28494962456445i</v>
      </c>
      <c r="L566" t="str">
        <f t="shared" si="219"/>
        <v>0.383693987736931-0.341421353086874i</v>
      </c>
      <c r="M566" t="str">
        <f t="shared" si="220"/>
        <v>2.61788490283054-2.62637097765132i</v>
      </c>
      <c r="N566" t="str">
        <f t="shared" si="221"/>
        <v>-0.538846342359699i</v>
      </c>
      <c r="O566" t="str">
        <f t="shared" si="222"/>
        <v>0.85830124737387-0.513146147560769i</v>
      </c>
      <c r="P566" t="str">
        <f t="shared" si="223"/>
        <v>0.14169875262613+0.513146147560769i</v>
      </c>
      <c r="Q566" t="str">
        <f t="shared" si="224"/>
        <v>-0.14169875262613+0.0257001947989299i</v>
      </c>
      <c r="R566" t="str">
        <f t="shared" si="225"/>
        <v>-0.332251719617904-3.6816490745948i</v>
      </c>
      <c r="S566" t="str">
        <f t="shared" si="226"/>
        <v>0.0583526137813879i</v>
      </c>
      <c r="T566" t="str">
        <f t="shared" si="227"/>
        <v>0.214833846528435-0.0193877562730655i</v>
      </c>
      <c r="U566" t="str">
        <f t="shared" si="228"/>
        <v>0.0000500000000000002-0.003289412679644i</v>
      </c>
      <c r="V566" t="str">
        <f t="shared" si="229"/>
        <v>0.00002-0.0368414220120128i</v>
      </c>
      <c r="W566" t="str">
        <f t="shared" si="230"/>
        <v>0.0000422734972157155-0.00301983750844909i</v>
      </c>
      <c r="X566" t="str">
        <f t="shared" si="231"/>
        <v>0.000111244052571287-0.00301632652637665i</v>
      </c>
      <c r="Y566" t="str">
        <f t="shared" si="232"/>
        <v>0.009+0.217146884216127i</v>
      </c>
      <c r="Z566" t="str">
        <f t="shared" si="233"/>
        <v>-0.168466406696651-0.0134024177020379i</v>
      </c>
      <c r="AA566" t="str">
        <f t="shared" si="234"/>
        <v>2.38021425163433-55.9392989785751i</v>
      </c>
      <c r="AB566" t="str">
        <f t="shared" si="235"/>
        <v>0.718061362167245-0.0648017009599152i</v>
      </c>
      <c r="AC566" t="str">
        <f t="shared" si="236"/>
        <v>2.70960869262-2.05553891638953i</v>
      </c>
      <c r="AD566" t="str">
        <f t="shared" si="237"/>
        <v>0.179720608416819+0.11242250755533i</v>
      </c>
      <c r="AE566" t="str">
        <f t="shared" si="238"/>
        <v>-0.0287701517039503-0.0213481065433401i</v>
      </c>
      <c r="AF566" t="str">
        <f t="shared" si="239"/>
        <v>-4.53708413727961-1.60597274873649i</v>
      </c>
      <c r="AG566" t="str">
        <f t="shared" si="240"/>
        <v>1.0243141275322-0.0354247957955909i</v>
      </c>
      <c r="AH566" t="str">
        <f t="shared" si="241"/>
        <v>0.0890267909820593+0.142745264497567i</v>
      </c>
      <c r="AI566">
        <f t="shared" si="242"/>
        <v>-15.481831795183936</v>
      </c>
      <c r="AJ566">
        <f t="shared" si="243"/>
        <v>58.049201316699609</v>
      </c>
      <c r="AK566"/>
      <c r="AL566"/>
      <c r="AM566"/>
      <c r="AN566"/>
    </row>
    <row r="567" spans="1:40" x14ac:dyDescent="0.35">
      <c r="A567"/>
      <c r="B567">
        <f t="shared" si="244"/>
        <v>43300</v>
      </c>
      <c r="C567" s="237" t="str">
        <f t="shared" si="212"/>
        <v>-0.0000172006725098286+0.0238662050738334i</v>
      </c>
      <c r="D567" s="208" t="str">
        <f t="shared" si="213"/>
        <v>-2.51379307400837+0.182974238899389i</v>
      </c>
      <c r="E567" t="str">
        <f t="shared" si="214"/>
        <v>20500</v>
      </c>
      <c r="F567" t="str">
        <f t="shared" si="215"/>
        <v>0.327868852459016</v>
      </c>
      <c r="G567" t="str">
        <f t="shared" si="210"/>
        <v>0.327868852459016</v>
      </c>
      <c r="H567" t="str">
        <f t="shared" si="216"/>
        <v>2.02742637786913+1.78946086161144i</v>
      </c>
      <c r="I567" t="str">
        <f t="shared" si="217"/>
        <v>170.038702375548i</v>
      </c>
      <c r="J567" t="str">
        <f t="shared" si="211"/>
        <v>-38.1368537896061+37.1990268412938i</v>
      </c>
      <c r="K567" t="str">
        <f t="shared" si="218"/>
        <v>2.22863179021451-2.2848179630315i</v>
      </c>
      <c r="L567" t="str">
        <f t="shared" si="219"/>
        <v>0.382909712220125-0.341512195153902i</v>
      </c>
      <c r="M567" t="str">
        <f t="shared" si="220"/>
        <v>2.61154150243463-2.6263301581854i</v>
      </c>
      <c r="N567" t="str">
        <f t="shared" si="221"/>
        <v>-0.540093671855902i</v>
      </c>
      <c r="O567" t="str">
        <f t="shared" si="222"/>
        <v>0.857660517528424-0.51421633256138i</v>
      </c>
      <c r="P567" t="str">
        <f t="shared" si="223"/>
        <v>0.142339482471576+0.51421633256138i</v>
      </c>
      <c r="Q567" t="str">
        <f t="shared" si="224"/>
        <v>-0.142339482471576+0.025877339294522i</v>
      </c>
      <c r="R567" t="str">
        <f t="shared" si="225"/>
        <v>-0.33224667724038-3.67300754140516i</v>
      </c>
      <c r="S567" t="str">
        <f t="shared" si="226"/>
        <v>0.0584876892762523i</v>
      </c>
      <c r="T567" t="str">
        <f t="shared" si="227"/>
        <v>0.214825723791036-0.0194323404215026i</v>
      </c>
      <c r="U567" t="str">
        <f t="shared" si="228"/>
        <v>0.0000500000000000002-0.00328181588361711i</v>
      </c>
      <c r="V567" t="str">
        <f t="shared" si="229"/>
        <v>0.00002-0.0367563378965116i</v>
      </c>
      <c r="W567" t="str">
        <f t="shared" si="230"/>
        <v>0.000042273496821026-0.00301286351362724i</v>
      </c>
      <c r="X567" t="str">
        <f t="shared" si="231"/>
        <v>0.000110925962805884-0.00300936789779154i</v>
      </c>
      <c r="Y567" t="str">
        <f t="shared" si="232"/>
        <v>0.009+0.217649539040701i</v>
      </c>
      <c r="Z567" t="str">
        <f t="shared" si="233"/>
        <v>-0.16768093379142-0.013319222173537i</v>
      </c>
      <c r="AA567" t="str">
        <f t="shared" si="234"/>
        <v>2.36886303137337-55.8069694061593i</v>
      </c>
      <c r="AB567" t="str">
        <f t="shared" si="235"/>
        <v>0.718034212702785-0.0649507191657293i</v>
      </c>
      <c r="AC567" t="str">
        <f t="shared" si="236"/>
        <v>2.70459411410051-2.05541640614451i</v>
      </c>
      <c r="AD567" t="str">
        <f t="shared" si="237"/>
        <v>0.179858747955574+0.112672692949387i</v>
      </c>
      <c r="AE567" t="str">
        <f t="shared" si="238"/>
        <v>-0.0286581701774627-0.0212886409904216i</v>
      </c>
      <c r="AF567" t="str">
        <f t="shared" si="239"/>
        <v>-4.5412194518775-1.60648662271205i</v>
      </c>
      <c r="AG567" t="str">
        <f t="shared" si="240"/>
        <v>1.0243046158074-0.0353690849927618i</v>
      </c>
      <c r="AH567" t="str">
        <f t="shared" si="241"/>
        <v>0.0887497649033956+0.142393535397891i</v>
      </c>
      <c r="AI567">
        <f t="shared" si="242"/>
        <v>-15.5048396317423</v>
      </c>
      <c r="AJ567">
        <f t="shared" si="243"/>
        <v>58.06590840556602</v>
      </c>
      <c r="AK567"/>
      <c r="AL567"/>
      <c r="AM567"/>
      <c r="AN567"/>
    </row>
    <row r="568" spans="1:40" x14ac:dyDescent="0.35">
      <c r="A568"/>
      <c r="B568">
        <f t="shared" si="244"/>
        <v>43400</v>
      </c>
      <c r="C568" s="237" t="str">
        <f t="shared" si="212"/>
        <v>-0.0000171214980988437+0.0238112138748334i</v>
      </c>
      <c r="D568" s="208" t="str">
        <f t="shared" si="213"/>
        <v>-2.51379246700455+0.182552639707056i</v>
      </c>
      <c r="E568" t="str">
        <f t="shared" si="214"/>
        <v>20500</v>
      </c>
      <c r="F568" t="str">
        <f t="shared" si="215"/>
        <v>0.327868852459016</v>
      </c>
      <c r="G568" t="str">
        <f t="shared" si="210"/>
        <v>0.327868852459016</v>
      </c>
      <c r="H568" t="str">
        <f t="shared" si="216"/>
        <v>2.03155315918088+1.78954145320182i</v>
      </c>
      <c r="I568" t="str">
        <f t="shared" si="217"/>
        <v>170.431401457246i</v>
      </c>
      <c r="J568" t="str">
        <f t="shared" si="211"/>
        <v>-38.3178332189891+37.2849368339989i</v>
      </c>
      <c r="K568" t="str">
        <f t="shared" si="218"/>
        <v>2.22308746993282-2.28467317199352i</v>
      </c>
      <c r="L568" t="str">
        <f t="shared" si="219"/>
        <v>0.382126834038562-0.34160105548604i</v>
      </c>
      <c r="M568" t="str">
        <f t="shared" si="220"/>
        <v>2.60521430397138-2.62627422747956i</v>
      </c>
      <c r="N568" t="str">
        <f t="shared" si="221"/>
        <v>-0.541341001352105i</v>
      </c>
      <c r="O568" t="str">
        <f t="shared" si="222"/>
        <v>0.857018453308439-0.515285717528451i</v>
      </c>
      <c r="P568" t="str">
        <f t="shared" si="223"/>
        <v>0.142981546691561+0.515285717528451i</v>
      </c>
      <c r="Q568" t="str">
        <f t="shared" si="224"/>
        <v>-0.142981546691561+0.026055283823654i</v>
      </c>
      <c r="R568" t="str">
        <f t="shared" si="225"/>
        <v>-0.332241622933452-3.66440550851124i</v>
      </c>
      <c r="S568" t="str">
        <f t="shared" si="226"/>
        <v>0.0586227647711166i</v>
      </c>
      <c r="T568" t="str">
        <f t="shared" si="227"/>
        <v>0.214817582151438-0.0194769225084018i</v>
      </c>
      <c r="U568" t="str">
        <f t="shared" si="228"/>
        <v>0.0000500000000000002-0.00327425409586684i</v>
      </c>
      <c r="V568" t="str">
        <f t="shared" si="229"/>
        <v>0.00002-0.0366716458737086i</v>
      </c>
      <c r="W568" t="str">
        <f t="shared" si="230"/>
        <v>0.000042273496425424-0.00300592165755116i</v>
      </c>
      <c r="X568" t="str">
        <f t="shared" si="231"/>
        <v>0.000110610067761411-0.00300244128717808i</v>
      </c>
      <c r="Y568" t="str">
        <f t="shared" si="232"/>
        <v>0.009+0.218152193865275i</v>
      </c>
      <c r="Z568" t="str">
        <f t="shared" si="233"/>
        <v>-0.166900960173626-0.0132367820417551i</v>
      </c>
      <c r="AA568" t="str">
        <f t="shared" si="234"/>
        <v>2.35759364253162-55.6752714799269i</v>
      </c>
      <c r="AB568" t="str">
        <f t="shared" si="235"/>
        <v>0.718007000059551-0.0650997304810523i</v>
      </c>
      <c r="AC568" t="str">
        <f t="shared" si="236"/>
        <v>2.69959236252847-2.05528202844023i</v>
      </c>
      <c r="AD568" t="str">
        <f t="shared" si="237"/>
        <v>0.179997181586516+0.112922693898158i</v>
      </c>
      <c r="AE568" t="str">
        <f t="shared" si="238"/>
        <v>-0.0285469693486384-0.021229489497786i</v>
      </c>
      <c r="AF568" t="str">
        <f t="shared" si="239"/>
        <v>-4.54534562618543-1.60698881349476i</v>
      </c>
      <c r="AG568" t="str">
        <f t="shared" si="240"/>
        <v>1.02429512989702-0.0353137013732933i</v>
      </c>
      <c r="AH568" t="str">
        <f t="shared" si="241"/>
        <v>0.0884747062626448+0.142043433329638i</v>
      </c>
      <c r="AI568">
        <f t="shared" si="242"/>
        <v>-15.527782158001486</v>
      </c>
      <c r="AJ568">
        <f t="shared" si="243"/>
        <v>58.082427100546383</v>
      </c>
      <c r="AK568"/>
      <c r="AL568"/>
      <c r="AM568"/>
      <c r="AN568"/>
    </row>
    <row r="569" spans="1:40" x14ac:dyDescent="0.35">
      <c r="A569"/>
      <c r="B569">
        <f t="shared" si="244"/>
        <v>43500</v>
      </c>
      <c r="C569" s="237" t="str">
        <f t="shared" si="212"/>
        <v>-0.0000170428690900422+0.0237564755085411i</v>
      </c>
      <c r="D569" s="208" t="str">
        <f t="shared" si="213"/>
        <v>-2.51379186418215+0.182132978898815i</v>
      </c>
      <c r="E569" t="str">
        <f t="shared" si="214"/>
        <v>20500</v>
      </c>
      <c r="F569" t="str">
        <f t="shared" si="215"/>
        <v>0.327868852459016</v>
      </c>
      <c r="G569" t="str">
        <f t="shared" si="210"/>
        <v>0.327868852459016</v>
      </c>
      <c r="H569" t="str">
        <f t="shared" si="216"/>
        <v>2.0356707934458+1.78961237797903i</v>
      </c>
      <c r="I569" t="str">
        <f t="shared" si="217"/>
        <v>170.824100538945i</v>
      </c>
      <c r="J569" t="str">
        <f t="shared" si="211"/>
        <v>-38.4992301326382+37.3708468267039i</v>
      </c>
      <c r="K569" t="str">
        <f t="shared" si="218"/>
        <v>2.21755793972497-2.28451535631045i</v>
      </c>
      <c r="L569" t="str">
        <f t="shared" si="219"/>
        <v>0.3813453556934-0.341687944958974i</v>
      </c>
      <c r="M569" t="str">
        <f t="shared" si="220"/>
        <v>2.59890329541837-2.62620330126942i</v>
      </c>
      <c r="N569" t="str">
        <f t="shared" si="221"/>
        <v>-0.542588330848308i</v>
      </c>
      <c r="O569" t="str">
        <f t="shared" si="222"/>
        <v>0.85637505571286-0.516354300798198i</v>
      </c>
      <c r="P569" t="str">
        <f t="shared" si="223"/>
        <v>0.14362494428714+0.516354300798198i</v>
      </c>
      <c r="Q569" t="str">
        <f t="shared" si="224"/>
        <v>-0.14362494428714+0.02623403005011i</v>
      </c>
      <c r="R569" t="str">
        <f t="shared" si="225"/>
        <v>-0.332236556695158-3.65584270348294i</v>
      </c>
      <c r="S569" t="str">
        <f t="shared" si="226"/>
        <v>0.0587578402659808i</v>
      </c>
      <c r="T569" t="str">
        <f t="shared" si="227"/>
        <v>0.214809421608802-0.0195215025288136i</v>
      </c>
      <c r="U569" t="str">
        <f t="shared" si="228"/>
        <v>0.0000500000000000002-0.00326672707495681i</v>
      </c>
      <c r="V569" t="str">
        <f t="shared" si="229"/>
        <v>0.00002-0.0365873432395162i</v>
      </c>
      <c r="W569" t="str">
        <f t="shared" si="230"/>
        <v>0.0000422734960289094-0.00299901171857428i</v>
      </c>
      <c r="X569" t="str">
        <f t="shared" si="231"/>
        <v>0.000110296347297093-0.00299554647418003i</v>
      </c>
      <c r="Y569" t="str">
        <f t="shared" si="232"/>
        <v>0.009+0.21865484868985i</v>
      </c>
      <c r="Z569" t="str">
        <f t="shared" si="233"/>
        <v>-0.166126434459084-0.013155088546888i</v>
      </c>
      <c r="AA569" t="str">
        <f t="shared" si="234"/>
        <v>2.34640529305756-55.5442006412975i</v>
      </c>
      <c r="AB569" t="str">
        <f t="shared" si="235"/>
        <v>0.717979724234741-0.065248734889341i</v>
      </c>
      <c r="AC569" t="str">
        <f t="shared" si="236"/>
        <v>2.6946034283872-2.05513587415557i</v>
      </c>
      <c r="AD569" t="str">
        <f t="shared" si="237"/>
        <v>0.18013590914927+0.113172510290123i</v>
      </c>
      <c r="AE569" t="str">
        <f t="shared" si="238"/>
        <v>-0.0284365419110736-0.0211706494486149i</v>
      </c>
      <c r="AF569" t="str">
        <f t="shared" si="239"/>
        <v>-4.54946265762795-1.60747939908021i</v>
      </c>
      <c r="AG569" t="str">
        <f t="shared" si="240"/>
        <v>1.02428566945898-0.0352586425420048i</v>
      </c>
      <c r="AH569" t="str">
        <f t="shared" si="241"/>
        <v>0.0882015964038222+0.141694946335853i</v>
      </c>
      <c r="AI569">
        <f t="shared" si="242"/>
        <v>-15.550659765711284</v>
      </c>
      <c r="AJ569">
        <f t="shared" si="243"/>
        <v>58.098758449085622</v>
      </c>
      <c r="AK569"/>
      <c r="AL569"/>
      <c r="AM569"/>
      <c r="AN569"/>
    </row>
    <row r="570" spans="1:40" x14ac:dyDescent="0.35">
      <c r="A570"/>
      <c r="B570">
        <f t="shared" si="244"/>
        <v>43600</v>
      </c>
      <c r="C570" s="237" t="str">
        <f t="shared" si="212"/>
        <v>-0.0000169647804854811+0.0237019882352852i</v>
      </c>
      <c r="D570" s="208" t="str">
        <f t="shared" si="213"/>
        <v>-2.51379126550284+0.181715243137187i</v>
      </c>
      <c r="E570" t="str">
        <f t="shared" si="214"/>
        <v>20500</v>
      </c>
      <c r="F570" t="str">
        <f t="shared" si="215"/>
        <v>0.327868852459016</v>
      </c>
      <c r="G570" t="str">
        <f t="shared" si="210"/>
        <v>0.327868852459016</v>
      </c>
      <c r="H570" t="str">
        <f t="shared" si="216"/>
        <v>2.03977927843471+1.78967370019745i</v>
      </c>
      <c r="I570" t="str">
        <f t="shared" si="217"/>
        <v>171.216799620644i</v>
      </c>
      <c r="J570" t="str">
        <f t="shared" si="211"/>
        <v>-38.6810445305536+37.4567568194089i</v>
      </c>
      <c r="K570" t="str">
        <f t="shared" si="218"/>
        <v>2.21204318469839-2.2843446202072i</v>
      </c>
      <c r="L570" t="str">
        <f t="shared" si="219"/>
        <v>0.380565279625952-0.341772874415251i</v>
      </c>
      <c r="M570" t="str">
        <f t="shared" si="220"/>
        <v>2.59260846432434-2.62611749462245i</v>
      </c>
      <c r="N570" t="str">
        <f t="shared" si="221"/>
        <v>-0.543835660344511i</v>
      </c>
      <c r="O570" t="str">
        <f t="shared" si="222"/>
        <v>0.855730325742704-0.517422080708087i</v>
      </c>
      <c r="P570" t="str">
        <f t="shared" si="223"/>
        <v>0.144269674257296+0.517422080708087i</v>
      </c>
      <c r="Q570" t="str">
        <f t="shared" si="224"/>
        <v>-0.144269674257296+0.026413579636424i</v>
      </c>
      <c r="R570" t="str">
        <f t="shared" si="225"/>
        <v>-0.332231478523621-3.64731885638944i</v>
      </c>
      <c r="S570" t="str">
        <f t="shared" si="226"/>
        <v>0.0588929157608453i</v>
      </c>
      <c r="T570" t="str">
        <f t="shared" si="227"/>
        <v>0.214801242162286-0.0195660804777927i</v>
      </c>
      <c r="U570" t="str">
        <f t="shared" si="228"/>
        <v>0.00005-0.00325923458166561i</v>
      </c>
      <c r="V570" t="str">
        <f t="shared" si="229"/>
        <v>0.00002-0.0365034273146549i</v>
      </c>
      <c r="W570" t="str">
        <f t="shared" si="230"/>
        <v>0.0000422734956314823-0.00299213347708353i</v>
      </c>
      <c r="X570" t="str">
        <f t="shared" si="231"/>
        <v>0.000109984781502631-0.00298868324045768i</v>
      </c>
      <c r="Y570" t="str">
        <f t="shared" si="232"/>
        <v>0.009+0.219157503514424i</v>
      </c>
      <c r="Z570" t="str">
        <f t="shared" si="233"/>
        <v>-0.165357305864252-0.0130741330520438i</v>
      </c>
      <c r="AA570" t="str">
        <f t="shared" si="234"/>
        <v>2.33529720054088-55.4137523758575i</v>
      </c>
      <c r="AB570" t="str">
        <f t="shared" si="235"/>
        <v>0.71795238522554-0.0653977323740661i</v>
      </c>
      <c r="AC570" t="str">
        <f t="shared" si="236"/>
        <v>2.68962730182141-2.05497803364733i</v>
      </c>
      <c r="AD570" t="str">
        <f t="shared" si="237"/>
        <v>0.180274930483278+0.113422142011937i</v>
      </c>
      <c r="AE570" t="str">
        <f t="shared" si="238"/>
        <v>-0.0283268806438683-0.0211121182555328i</v>
      </c>
      <c r="AF570" t="str">
        <f t="shared" si="239"/>
        <v>-4.55357054393755-1.60795845706026i</v>
      </c>
      <c r="AG570" t="str">
        <f t="shared" si="240"/>
        <v>1.02427623415538-0.0352039061268928i</v>
      </c>
      <c r="AH570" t="str">
        <f t="shared" si="241"/>
        <v>0.087930416890051+0.141348062579277i</v>
      </c>
      <c r="AI570">
        <f t="shared" si="242"/>
        <v>-15.573472843257253</v>
      </c>
      <c r="AJ570">
        <f t="shared" si="243"/>
        <v>58.114903491791949</v>
      </c>
      <c r="AK570"/>
      <c r="AL570"/>
      <c r="AM570"/>
      <c r="AN570"/>
    </row>
    <row r="571" spans="1:40" x14ac:dyDescent="0.35">
      <c r="A571"/>
      <c r="B571">
        <f t="shared" si="244"/>
        <v>43700</v>
      </c>
      <c r="C571" s="237" t="str">
        <f t="shared" si="212"/>
        <v>-0.0000168872273443369+0.0236477503313186i</v>
      </c>
      <c r="D571" s="208" t="str">
        <f t="shared" si="213"/>
        <v>-2.51379067092876+0.181299419206776i</v>
      </c>
      <c r="E571" t="str">
        <f t="shared" si="214"/>
        <v>20500</v>
      </c>
      <c r="F571" t="str">
        <f t="shared" si="215"/>
        <v>0.327868852459016</v>
      </c>
      <c r="G571" t="str">
        <f t="shared" si="210"/>
        <v>0.327868852459016</v>
      </c>
      <c r="H571" t="str">
        <f t="shared" si="216"/>
        <v>2.04387861222266+1.78972548383107i</v>
      </c>
      <c r="I571" t="str">
        <f t="shared" si="217"/>
        <v>171.609498702342i</v>
      </c>
      <c r="J571" t="str">
        <f t="shared" si="211"/>
        <v>-38.8632764127351+37.5426668121141i</v>
      </c>
      <c r="K571" t="str">
        <f t="shared" si="218"/>
        <v>2.20654318959708-2.2841610672761i</v>
      </c>
      <c r="L571" t="str">
        <f t="shared" si="219"/>
        <v>0.379786608218181-0.34185585466411i</v>
      </c>
      <c r="M571" t="str">
        <f t="shared" si="220"/>
        <v>2.58632979781526-2.62601692194021i</v>
      </c>
      <c r="N571" t="str">
        <f t="shared" si="221"/>
        <v>-0.545082989840714i</v>
      </c>
      <c r="O571" t="str">
        <f t="shared" si="222"/>
        <v>0.855084264401061-0.518489055596834i</v>
      </c>
      <c r="P571" t="str">
        <f t="shared" si="223"/>
        <v>0.144915735598939+0.518489055596834i</v>
      </c>
      <c r="Q571" t="str">
        <f t="shared" si="224"/>
        <v>-0.144915735598939+0.02659393424388i</v>
      </c>
      <c r="R571" t="str">
        <f t="shared" si="225"/>
        <v>-0.332226388416963-3.63883369977068i</v>
      </c>
      <c r="S571" t="str">
        <f t="shared" si="226"/>
        <v>0.0590279912557095i</v>
      </c>
      <c r="T571" t="str">
        <f t="shared" si="227"/>
        <v>0.214793043811045-0.0196106563503924i</v>
      </c>
      <c r="U571" t="str">
        <f t="shared" si="228"/>
        <v>0.00005-0.00325177637896157i</v>
      </c>
      <c r="V571" t="str">
        <f t="shared" si="229"/>
        <v>0.00002-0.0364198954443696i</v>
      </c>
      <c r="W571" t="str">
        <f t="shared" si="230"/>
        <v>0.0000422734952331425-0.00298528671547608i</v>
      </c>
      <c r="X571" t="str">
        <f t="shared" si="231"/>
        <v>0.000109675350695031-0.00298185136966467i</v>
      </c>
      <c r="Y571" t="str">
        <f t="shared" si="232"/>
        <v>0.009+0.219660158338998i</v>
      </c>
      <c r="Z571" t="str">
        <f t="shared" si="233"/>
        <v>-0.164593524197791-0.0129939070412226i</v>
      </c>
      <c r="AA571" t="str">
        <f t="shared" si="234"/>
        <v>2.32426859207072-55.2839222128213i</v>
      </c>
      <c r="AB571" t="str">
        <f t="shared" si="235"/>
        <v>0.717924983029122-0.0655467229186937i</v>
      </c>
      <c r="AC571" t="str">
        <f t="shared" si="236"/>
        <v>2.68466397264202-2.05480859675187i</v>
      </c>
      <c r="AD571" t="str">
        <f t="shared" si="237"/>
        <v>0.180414245427803+0.113671588948443i</v>
      </c>
      <c r="AE571" t="str">
        <f t="shared" si="238"/>
        <v>-0.0282179784104232-0.0210538933601882i</v>
      </c>
      <c r="AF571" t="str">
        <f t="shared" si="239"/>
        <v>-4.55766928315142-1.60842606462429i</v>
      </c>
      <c r="AG571" t="str">
        <f t="shared" si="240"/>
        <v>1.02426682365251-0.035149489778849i</v>
      </c>
      <c r="AH571" t="str">
        <f t="shared" si="241"/>
        <v>0.087661149500481+0.1410027703408i</v>
      </c>
      <c r="AI571">
        <f t="shared" si="242"/>
        <v>-15.596221775698675</v>
      </c>
      <c r="AJ571">
        <f t="shared" si="243"/>
        <v>58.130863262478201</v>
      </c>
      <c r="AK571"/>
      <c r="AL571"/>
      <c r="AM571"/>
      <c r="AN571"/>
    </row>
    <row r="572" spans="1:40" x14ac:dyDescent="0.35">
      <c r="A572"/>
      <c r="B572">
        <f t="shared" si="244"/>
        <v>43800</v>
      </c>
      <c r="C572" s="237" t="str">
        <f t="shared" si="212"/>
        <v>-0.0000168102047821233+0.023593760088636i</v>
      </c>
      <c r="D572" s="208" t="str">
        <f t="shared" si="213"/>
        <v>-2.51379008042245+0.180885494012876i</v>
      </c>
      <c r="E572" t="str">
        <f t="shared" si="214"/>
        <v>20500</v>
      </c>
      <c r="F572" t="str">
        <f t="shared" si="215"/>
        <v>0.327868852459016</v>
      </c>
      <c r="G572" t="str">
        <f t="shared" si="210"/>
        <v>0.327868852459016</v>
      </c>
      <c r="H572" t="str">
        <f t="shared" si="216"/>
        <v>2.04796879318555+1.78976779257336i</v>
      </c>
      <c r="I572" t="str">
        <f t="shared" si="217"/>
        <v>172.002197784041i</v>
      </c>
      <c r="J572" t="str">
        <f t="shared" si="211"/>
        <v>-39.0459257791827+37.6285768048191i</v>
      </c>
      <c r="K572" t="str">
        <f t="shared" si="218"/>
        <v>2.20105793880705-2.28396480047936i</v>
      </c>
      <c r="L572" t="str">
        <f t="shared" si="219"/>
        <v>0.379009343793189-0.341936896481315i</v>
      </c>
      <c r="M572" t="str">
        <f t="shared" si="220"/>
        <v>2.58006728260024-2.62590169696067i</v>
      </c>
      <c r="N572" t="str">
        <f t="shared" si="221"/>
        <v>-0.546330319336917i</v>
      </c>
      <c r="O572" t="str">
        <f t="shared" si="222"/>
        <v>0.854436872693094-0.519555223804405i</v>
      </c>
      <c r="P572" t="str">
        <f t="shared" si="223"/>
        <v>0.145563127306906+0.519555223804405i</v>
      </c>
      <c r="Q572" t="str">
        <f t="shared" si="224"/>
        <v>-0.145563127306906+0.026775095532512i</v>
      </c>
      <c r="R572" t="str">
        <f t="shared" si="225"/>
        <v>-0.332221286373227-3.63038696860912i</v>
      </c>
      <c r="S572" t="str">
        <f t="shared" si="226"/>
        <v>0.0591630667505739i</v>
      </c>
      <c r="T572" t="str">
        <f t="shared" si="227"/>
        <v>0.214784826554235-0.0196552301416608i</v>
      </c>
      <c r="U572" t="str">
        <f t="shared" si="228"/>
        <v>0.00005-0.00324435223197764i</v>
      </c>
      <c r="V572" t="str">
        <f t="shared" si="229"/>
        <v>0.00002-0.0363367449981496i</v>
      </c>
      <c r="W572" t="str">
        <f t="shared" si="230"/>
        <v>0.0000422734948338903-0.00297847121813628i</v>
      </c>
      <c r="X572" t="str">
        <f t="shared" si="231"/>
        <v>0.000109368035415511-0.00297505064742534i</v>
      </c>
      <c r="Y572" t="str">
        <f t="shared" si="232"/>
        <v>0.009+0.220162813163573i</v>
      </c>
      <c r="Z572" t="str">
        <f t="shared" si="233"/>
        <v>-0.163835039852276-0.0129144021173336i</v>
      </c>
      <c r="AA572" t="str">
        <f t="shared" si="234"/>
        <v>2.31331870409675-55.154705724502i</v>
      </c>
      <c r="AB572" t="str">
        <f t="shared" si="235"/>
        <v>0.717897517642669-0.0656957065066728i</v>
      </c>
      <c r="AC572" t="str">
        <f t="shared" si="236"/>
        <v>2.67971343033088-2.05462765278691i</v>
      </c>
      <c r="AD572" t="str">
        <f t="shared" si="237"/>
        <v>0.180553853821915+0.113920850982706i</v>
      </c>
      <c r="AE572" t="str">
        <f t="shared" si="238"/>
        <v>-0.0281098281572561-0.0209959722328474i</v>
      </c>
      <c r="AF572" t="str">
        <f t="shared" si="239"/>
        <v>-4.561758873608-1.60888229856048i</v>
      </c>
      <c r="AG572" t="str">
        <f t="shared" si="240"/>
        <v>1.0242574376207-0.0350953911713794i</v>
      </c>
      <c r="AH572" t="str">
        <f t="shared" si="241"/>
        <v>0.0873937762272544+0.140659058017987i</v>
      </c>
      <c r="AI572">
        <f t="shared" si="242"/>
        <v>-15.618906944803907</v>
      </c>
      <c r="AJ572">
        <f t="shared" si="243"/>
        <v>58.146638788212741</v>
      </c>
      <c r="AK572"/>
      <c r="AL572"/>
      <c r="AM572"/>
      <c r="AN572"/>
    </row>
    <row r="573" spans="1:40" x14ac:dyDescent="0.35">
      <c r="A573"/>
      <c r="B573">
        <f t="shared" si="244"/>
        <v>43900</v>
      </c>
      <c r="C573" s="237" t="str">
        <f t="shared" si="212"/>
        <v>-0.0000167337079699224+0.0235400158147945i</v>
      </c>
      <c r="D573" s="208" t="str">
        <f t="shared" si="213"/>
        <v>-2.51378949394689+0.180473454580091i</v>
      </c>
      <c r="E573" t="str">
        <f t="shared" si="214"/>
        <v>20500</v>
      </c>
      <c r="F573" t="str">
        <f t="shared" si="215"/>
        <v>0.327868852459016</v>
      </c>
      <c r="G573" t="str">
        <f t="shared" si="210"/>
        <v>0.327868852459016</v>
      </c>
      <c r="H573" t="str">
        <f t="shared" si="216"/>
        <v>2.05204981999687+1.78980068983708i</v>
      </c>
      <c r="I573" t="str">
        <f t="shared" si="217"/>
        <v>172.39489686574i</v>
      </c>
      <c r="J573" t="str">
        <f t="shared" si="211"/>
        <v>-39.2289926298965+37.7144867975242i</v>
      </c>
      <c r="K573" t="str">
        <f t="shared" si="218"/>
        <v>2.19558741636166-2.28375592215135i</v>
      </c>
      <c r="L573" t="str">
        <f t="shared" si="219"/>
        <v>0.378233488615715-0.342016010608992i</v>
      </c>
      <c r="M573" t="str">
        <f t="shared" si="220"/>
        <v>2.57382090497737-2.62577193276034i</v>
      </c>
      <c r="N573" t="str">
        <f t="shared" si="221"/>
        <v>-0.54757764883312i</v>
      </c>
      <c r="O573" t="str">
        <f t="shared" si="222"/>
        <v>0.853788151626035-0.520620583672024i</v>
      </c>
      <c r="P573" t="str">
        <f t="shared" si="223"/>
        <v>0.146211848373965+0.520620583672024i</v>
      </c>
      <c r="Q573" t="str">
        <f t="shared" si="224"/>
        <v>-0.146211848373965+0.026957065161096i</v>
      </c>
      <c r="R573" t="str">
        <f t="shared" si="225"/>
        <v>-0.332216172390529-3.62197840030195i</v>
      </c>
      <c r="S573" t="str">
        <f t="shared" si="226"/>
        <v>0.0592981422454382i</v>
      </c>
      <c r="T573" t="str">
        <f t="shared" si="227"/>
        <v>0.21477659039101-0.0196998018466486i</v>
      </c>
      <c r="U573" t="str">
        <f t="shared" si="228"/>
        <v>0.00005-0.00323696190798681i</v>
      </c>
      <c r="V573" t="str">
        <f t="shared" si="229"/>
        <v>0.00002-0.0362539733694522i</v>
      </c>
      <c r="W573" t="str">
        <f t="shared" si="230"/>
        <v>0.0000422734944337256-0.00297168677141307i</v>
      </c>
      <c r="X573" t="str">
        <f t="shared" si="231"/>
        <v>0.000109062816426432-0.00296828086131233i</v>
      </c>
      <c r="Y573" t="str">
        <f t="shared" si="232"/>
        <v>0.009+0.220665467988147i</v>
      </c>
      <c r="Z573" t="str">
        <f t="shared" si="233"/>
        <v>-0.163081803796042-0.0128356100002498i</v>
      </c>
      <c r="AA573" t="str">
        <f t="shared" si="234"/>
        <v>2.30244678229243-55.0260985257903i</v>
      </c>
      <c r="AB573" t="str">
        <f t="shared" si="235"/>
        <v>0.71786998906335-0.0658446831214606i</v>
      </c>
      <c r="AC573" t="str">
        <f t="shared" si="236"/>
        <v>2.6747756640453-2.05443529055314i</v>
      </c>
      <c r="AD573" t="str">
        <f t="shared" si="237"/>
        <v>0.180693755504505+0.114169927996026i</v>
      </c>
      <c r="AE573" t="str">
        <f t="shared" si="238"/>
        <v>-0.0280024229128419-0.0209383523719924i</v>
      </c>
      <c r="AF573" t="str">
        <f t="shared" si="239"/>
        <v>-4.56583931394376-1.60932723525699i</v>
      </c>
      <c r="AG573" t="str">
        <f t="shared" si="240"/>
        <v>1.02424807573437-0.0350416080003337i</v>
      </c>
      <c r="AH573" t="str">
        <f t="shared" si="241"/>
        <v>0.0871282792725364+0.140316914123601i</v>
      </c>
      <c r="AI573">
        <f t="shared" si="242"/>
        <v>-15.64152872908603</v>
      </c>
      <c r="AJ573">
        <f t="shared" si="243"/>
        <v>58.162231089361221</v>
      </c>
      <c r="AK573"/>
      <c r="AL573"/>
      <c r="AM573"/>
      <c r="AN573"/>
    </row>
    <row r="574" spans="1:40" x14ac:dyDescent="0.35">
      <c r="A574"/>
      <c r="B574">
        <f t="shared" si="244"/>
        <v>44000</v>
      </c>
      <c r="C574" s="237" t="str">
        <f t="shared" si="212"/>
        <v>-0.0000166577321336284+0.0234865158327374i</v>
      </c>
      <c r="D574" s="208" t="str">
        <f t="shared" si="213"/>
        <v>-2.51378891146548+0.180063288050987i</v>
      </c>
      <c r="E574" t="str">
        <f t="shared" si="214"/>
        <v>20500</v>
      </c>
      <c r="F574" t="str">
        <f t="shared" si="215"/>
        <v>0.327868852459016</v>
      </c>
      <c r="G574" t="str">
        <f t="shared" si="210"/>
        <v>0.327868852459016</v>
      </c>
      <c r="H574" t="str">
        <f t="shared" si="216"/>
        <v>2.05612169162442+1.78982423875424i</v>
      </c>
      <c r="I574" t="str">
        <f t="shared" si="217"/>
        <v>172.787595947439i</v>
      </c>
      <c r="J574" t="str">
        <f t="shared" si="211"/>
        <v>-39.4124769648765+37.8003967902292i</v>
      </c>
      <c r="K574" t="str">
        <f t="shared" si="218"/>
        <v>2.19013160594701-2.28353453400115i</v>
      </c>
      <c r="L574" t="str">
        <f t="shared" si="219"/>
        <v>0.377459044892618-0.34209320775547i</v>
      </c>
      <c r="M574" t="str">
        <f t="shared" si="220"/>
        <v>2.56759065083963-2.62562774175662i</v>
      </c>
      <c r="N574" t="str">
        <f t="shared" si="221"/>
        <v>-0.548824978329323i</v>
      </c>
      <c r="O574" t="str">
        <f t="shared" si="222"/>
        <v>0.853138102209183-0.521685133542172i</v>
      </c>
      <c r="P574" t="str">
        <f t="shared" si="223"/>
        <v>0.146861897790817+0.521685133542172i</v>
      </c>
      <c r="Q574" t="str">
        <f t="shared" si="224"/>
        <v>-0.146861897790817+0.0271398447871509i</v>
      </c>
      <c r="R574" t="str">
        <f t="shared" si="225"/>
        <v>-0.332211046466978-3.61360773463358i</v>
      </c>
      <c r="S574" t="str">
        <f t="shared" si="226"/>
        <v>0.0594332177403025i</v>
      </c>
      <c r="T574" t="str">
        <f t="shared" si="227"/>
        <v>0.214768335320519-0.0197443714604057i</v>
      </c>
      <c r="U574" t="str">
        <f t="shared" si="228"/>
        <v>0.00005-0.00322960517637775i</v>
      </c>
      <c r="V574" t="str">
        <f t="shared" si="229"/>
        <v>0.00002-0.0361715779754307i</v>
      </c>
      <c r="W574" t="str">
        <f t="shared" si="230"/>
        <v>0.0000422734940326482-0.00296493316359772i</v>
      </c>
      <c r="X574" t="str">
        <f t="shared" si="231"/>
        <v>0.0001087596747083-0.00296154180082461i</v>
      </c>
      <c r="Y574" t="str">
        <f t="shared" si="232"/>
        <v>0.009+0.221168122812721i</v>
      </c>
      <c r="Z574" t="str">
        <f t="shared" si="233"/>
        <v>-0.162333767565151-0.0127575225248993i</v>
      </c>
      <c r="AA574" t="str">
        <f t="shared" si="234"/>
        <v>2.29165208142049-54.8980962736373i</v>
      </c>
      <c r="AB574" t="str">
        <f t="shared" si="235"/>
        <v>0.717842397288324-0.065993652746512i</v>
      </c>
      <c r="AC574" t="str">
        <f t="shared" si="236"/>
        <v>2.66985066262271-2.054231598336i</v>
      </c>
      <c r="AD574" t="str">
        <f t="shared" si="237"/>
        <v>0.180833950314272+0.114418819867962i</v>
      </c>
      <c r="AE574" t="str">
        <f t="shared" si="238"/>
        <v>-0.0278957557864671-0.0208810313039254i</v>
      </c>
      <c r="AF574" t="str">
        <f t="shared" si="239"/>
        <v>-4.5699106030899-1.60976095070325i</v>
      </c>
      <c r="AG574" t="str">
        <f t="shared" si="240"/>
        <v>1.02423873767187-0.0349881379836313i</v>
      </c>
      <c r="AH574" t="str">
        <f t="shared" si="241"/>
        <v>0.086864641045586+0.139976327284159i</v>
      </c>
      <c r="AI574">
        <f t="shared" si="242"/>
        <v>-15.664087503837758</v>
      </c>
      <c r="AJ574">
        <f t="shared" si="243"/>
        <v>58.177641179632211</v>
      </c>
      <c r="AK574"/>
      <c r="AL574"/>
      <c r="AM574"/>
      <c r="AN574"/>
    </row>
    <row r="575" spans="1:40" x14ac:dyDescent="0.35">
      <c r="A575"/>
      <c r="B575">
        <f t="shared" si="244"/>
        <v>44100</v>
      </c>
      <c r="C575" s="237" t="str">
        <f t="shared" si="212"/>
        <v>-0.0000165822725532018+0.0234332584806191i</v>
      </c>
      <c r="D575" s="208" t="str">
        <f t="shared" si="213"/>
        <v>-2.51378833294203+0.179654981684747i</v>
      </c>
      <c r="E575" t="str">
        <f t="shared" si="214"/>
        <v>20500</v>
      </c>
      <c r="F575" t="str">
        <f t="shared" si="215"/>
        <v>0.327868852459016</v>
      </c>
      <c r="G575" t="str">
        <f t="shared" si="210"/>
        <v>0.327868852459016</v>
      </c>
      <c r="H575" t="str">
        <f t="shared" si="216"/>
        <v>2.06018440732702+1.789838502176i</v>
      </c>
      <c r="I575" t="str">
        <f t="shared" si="217"/>
        <v>173.180295029137i</v>
      </c>
      <c r="J575" t="str">
        <f t="shared" si="211"/>
        <v>-39.5963787841227+37.8863067829343i</v>
      </c>
      <c r="K575" t="str">
        <f t="shared" si="218"/>
        <v>2.18469049090723-2.28330073711486i</v>
      </c>
      <c r="L575" t="str">
        <f t="shared" si="219"/>
        <v>0.376686014773367-0.342168498595134i</v>
      </c>
      <c r="M575" t="str">
        <f t="shared" si="220"/>
        <v>2.5613765056806-2.62546923570999i</v>
      </c>
      <c r="N575" t="str">
        <f t="shared" si="221"/>
        <v>-0.550072307825526i</v>
      </c>
      <c r="O575" t="str">
        <f t="shared" si="222"/>
        <v>0.852486725453906-0.522748871758589i</v>
      </c>
      <c r="P575" t="str">
        <f t="shared" si="223"/>
        <v>0.147513274546094+0.522748871758589i</v>
      </c>
      <c r="Q575" t="str">
        <f t="shared" si="224"/>
        <v>-0.147513274546094+0.027323436066937i</v>
      </c>
      <c r="R575" t="str">
        <f t="shared" si="225"/>
        <v>-0.33220590860062-3.60527471374866i</v>
      </c>
      <c r="S575" t="str">
        <f t="shared" si="226"/>
        <v>0.0595682932351669i</v>
      </c>
      <c r="T575" t="str">
        <f t="shared" si="227"/>
        <v>0.214760061341913-0.0197889389779768i</v>
      </c>
      <c r="U575" t="str">
        <f t="shared" si="228"/>
        <v>0.00005-0.00322228180863086i</v>
      </c>
      <c r="V575" t="str">
        <f t="shared" si="229"/>
        <v>0.00002-0.0360895562566656i</v>
      </c>
      <c r="W575" t="str">
        <f t="shared" si="230"/>
        <v>0.0000422734936306582-0.00295821018490174i</v>
      </c>
      <c r="X575" t="str">
        <f t="shared" si="231"/>
        <v>0.000108458591456795-0.00295483325736558i</v>
      </c>
      <c r="Y575" t="str">
        <f t="shared" si="232"/>
        <v>0.009+0.221670777637296i</v>
      </c>
      <c r="Z575" t="str">
        <f t="shared" si="233"/>
        <v>-0.161590883255508-0.0126801316393912i</v>
      </c>
      <c r="AA575" t="str">
        <f t="shared" si="234"/>
        <v>2.28093386520091-54.7706946665486i</v>
      </c>
      <c r="AB575" t="str">
        <f t="shared" si="235"/>
        <v>0.71781474231475-0.0661426153652644i</v>
      </c>
      <c r="AC575" t="str">
        <f t="shared" si="236"/>
        <v>2.66493841458527-2.05401666390733i</v>
      </c>
      <c r="AD575" t="str">
        <f t="shared" si="237"/>
        <v>0.180974438089726+0.114667526476349i</v>
      </c>
      <c r="AE575" t="str">
        <f t="shared" si="238"/>
        <v>-0.0277898199671045-0.0208240065823801i</v>
      </c>
      <c r="AF575" t="str">
        <f t="shared" si="239"/>
        <v>-4.57397274026905-1.61018352049125i</v>
      </c>
      <c r="AG575" t="str">
        <f t="shared" si="240"/>
        <v>1.02422942311547-0.0349349788609956i</v>
      </c>
      <c r="AH575" t="str">
        <f t="shared" si="241"/>
        <v>0.0866028441598695+0.139637286238499i</v>
      </c>
      <c r="AI575">
        <f t="shared" si="242"/>
        <v>-15.686583641166562</v>
      </c>
      <c r="AJ575">
        <f t="shared" si="243"/>
        <v>58.192870066122211</v>
      </c>
      <c r="AK575"/>
      <c r="AL575"/>
      <c r="AM575"/>
      <c r="AN575"/>
    </row>
    <row r="576" spans="1:40" x14ac:dyDescent="0.35">
      <c r="A576"/>
      <c r="B576">
        <f t="shared" si="244"/>
        <v>44200</v>
      </c>
      <c r="C576" s="237" t="str">
        <f t="shared" si="212"/>
        <v>-0.0000165073245619366+0.0233802421116334i</v>
      </c>
      <c r="D576" s="208" t="str">
        <f t="shared" si="213"/>
        <v>-2.51378775834077+0.179248522855856i</v>
      </c>
      <c r="E576" t="str">
        <f t="shared" si="214"/>
        <v>20500</v>
      </c>
      <c r="F576" t="str">
        <f t="shared" si="215"/>
        <v>0.327868852459016</v>
      </c>
      <c r="G576" t="str">
        <f t="shared" si="210"/>
        <v>0.327868852459016</v>
      </c>
      <c r="H576" t="str">
        <f t="shared" si="216"/>
        <v>2.06423796665134+1.78984354267258i</v>
      </c>
      <c r="I576" t="str">
        <f t="shared" si="217"/>
        <v>173.572994110836i</v>
      </c>
      <c r="J576" t="str">
        <f t="shared" si="211"/>
        <v>-39.780698087635+37.9722167756394i</v>
      </c>
      <c r="K576" t="str">
        <f t="shared" si="218"/>
        <v>2.17926405424974-2.2830546319582i</v>
      </c>
      <c r="L576" t="str">
        <f t="shared" si="219"/>
        <v>0.37591440035053-0.342241893768269i</v>
      </c>
      <c r="M576" t="str">
        <f t="shared" si="220"/>
        <v>2.55517845460027-2.62529652572647i</v>
      </c>
      <c r="N576" t="str">
        <f t="shared" si="221"/>
        <v>-0.551319637321729i</v>
      </c>
      <c r="O576" t="str">
        <f t="shared" si="222"/>
        <v>0.851834022373635-0.523811796666278i</v>
      </c>
      <c r="P576" t="str">
        <f t="shared" si="223"/>
        <v>0.148165977626365+0.523811796666278i</v>
      </c>
      <c r="Q576" t="str">
        <f t="shared" si="224"/>
        <v>-0.148165977626365+0.027507840655451i</v>
      </c>
      <c r="R576" t="str">
        <f t="shared" si="225"/>
        <v>-0.332200758789535-3.5969790821253i</v>
      </c>
      <c r="S576" t="str">
        <f t="shared" si="226"/>
        <v>0.0597033687300311i</v>
      </c>
      <c r="T576" t="str">
        <f t="shared" si="227"/>
        <v>0.214751768454336-0.0198335043944077i</v>
      </c>
      <c r="U576" t="str">
        <f t="shared" si="228"/>
        <v>0.00005-0.00321499157829459i</v>
      </c>
      <c r="V576" t="str">
        <f t="shared" si="229"/>
        <v>0.00002-0.0360079056768994i</v>
      </c>
      <c r="W576" t="str">
        <f t="shared" si="230"/>
        <v>0.0000422734932277556-0.00295151762743518i</v>
      </c>
      <c r="X576" t="str">
        <f t="shared" si="231"/>
        <v>0.000108159548079866-0.00294815502422166i</v>
      </c>
      <c r="Y576" t="str">
        <f t="shared" si="232"/>
        <v>0.009+0.22217343246187i</v>
      </c>
      <c r="Z576" t="str">
        <f t="shared" si="233"/>
        <v>-0.160853103515093-0.0126034294031786i</v>
      </c>
      <c r="AA576" t="str">
        <f t="shared" si="234"/>
        <v>2.27029140618115-54.6438894440858i</v>
      </c>
      <c r="AB576" t="str">
        <f t="shared" si="235"/>
        <v>0.71778702413977-0.0662915709611587i</v>
      </c>
      <c r="AC576" t="str">
        <f t="shared" si="236"/>
        <v>2.6600389081443-2.05379057452724i</v>
      </c>
      <c r="AD576" t="str">
        <f t="shared" si="237"/>
        <v>0.181115218669181+0.114916047697323i</v>
      </c>
      <c r="AE576" t="str">
        <f t="shared" si="238"/>
        <v>-0.0276846087223068-0.0207672757881411i</v>
      </c>
      <c r="AF576" t="str">
        <f t="shared" si="239"/>
        <v>-4.57802572499211-1.61059501981672i</v>
      </c>
      <c r="AG576" t="str">
        <f t="shared" si="240"/>
        <v>1.02422013175131-0.0348821283936918i</v>
      </c>
      <c r="AH576" t="str">
        <f t="shared" si="241"/>
        <v>0.0863428714302289+0.139299779836382i</v>
      </c>
      <c r="AI576">
        <f t="shared" si="242"/>
        <v>-15.709017510028495</v>
      </c>
      <c r="AJ576">
        <f t="shared" si="243"/>
        <v>58.207918749360452</v>
      </c>
      <c r="AK576"/>
      <c r="AL576"/>
      <c r="AM576"/>
      <c r="AN576"/>
    </row>
    <row r="577" spans="1:40" x14ac:dyDescent="0.35">
      <c r="A577"/>
      <c r="B577">
        <f t="shared" si="244"/>
        <v>44300</v>
      </c>
      <c r="C577" s="237" t="str">
        <f t="shared" si="212"/>
        <v>-0.000016432883545739+0.0233274650938434i</v>
      </c>
      <c r="D577" s="208" t="str">
        <f t="shared" si="213"/>
        <v>-2.51378718762631+0.178843899052799i</v>
      </c>
      <c r="E577" t="str">
        <f t="shared" si="214"/>
        <v>20500</v>
      </c>
      <c r="F577" t="str">
        <f t="shared" si="215"/>
        <v>0.327868852459016</v>
      </c>
      <c r="G577" t="str">
        <f t="shared" si="210"/>
        <v>0.327868852459016</v>
      </c>
      <c r="H577" t="str">
        <f t="shared" si="216"/>
        <v>2.0682823694286+1.78983942253326i</v>
      </c>
      <c r="I577" t="str">
        <f t="shared" si="217"/>
        <v>173.965693192535i</v>
      </c>
      <c r="J577" t="str">
        <f t="shared" si="211"/>
        <v>-39.9654348754135+38.0581267683445i</v>
      </c>
      <c r="K577" t="str">
        <f t="shared" si="218"/>
        <v>2.17385227865041-2.28279631837884i</v>
      </c>
      <c r="L577" t="str">
        <f t="shared" si="219"/>
        <v>0.375144203660249-0.342313403880915i</v>
      </c>
      <c r="M577" t="str">
        <f t="shared" si="220"/>
        <v>2.54899648231066-2.62510972225976i</v>
      </c>
      <c r="N577" t="str">
        <f t="shared" si="221"/>
        <v>-0.552566966817932i</v>
      </c>
      <c r="O577" t="str">
        <f t="shared" si="222"/>
        <v>0.851179993983866-0.524873906611508i</v>
      </c>
      <c r="P577" t="str">
        <f t="shared" si="223"/>
        <v>0.148820006016134+0.524873906611508i</v>
      </c>
      <c r="Q577" t="str">
        <f t="shared" si="224"/>
        <v>-0.148820006016134+0.027693060206424i</v>
      </c>
      <c r="R577" t="str">
        <f t="shared" si="225"/>
        <v>-0.332195597031791-3.58872058654881i</v>
      </c>
      <c r="S577" t="str">
        <f t="shared" si="226"/>
        <v>0.0598384442248956i</v>
      </c>
      <c r="T577" t="str">
        <f t="shared" si="227"/>
        <v>0.214743456656936-0.0198780677047427i</v>
      </c>
      <c r="U577" t="str">
        <f t="shared" si="228"/>
        <v>0.00005-0.0032077342609621i</v>
      </c>
      <c r="V577" t="str">
        <f t="shared" si="229"/>
        <v>0.00002-0.0359266237227754i</v>
      </c>
      <c r="W577" t="str">
        <f t="shared" si="230"/>
        <v>0.0000422734928239406-0.00294485528518517i</v>
      </c>
      <c r="X577" t="str">
        <f t="shared" si="231"/>
        <v>0.000107862526194854-0.00294150689654107i</v>
      </c>
      <c r="Y577" t="str">
        <f t="shared" si="232"/>
        <v>0.009+0.222676087286445i</v>
      </c>
      <c r="Z577" t="str">
        <f t="shared" si="233"/>
        <v>-0.160120381536316-0.0125274079852538i</v>
      </c>
      <c r="AA577" t="str">
        <f t="shared" si="234"/>
        <v>2.25972398560835-54.5176763863716i</v>
      </c>
      <c r="AB577" t="str">
        <f t="shared" si="235"/>
        <v>0.717759242760534-0.0664405195176312i</v>
      </c>
      <c r="AC577" t="str">
        <f t="shared" si="236"/>
        <v>2.65515213120484-2.05355341694582i</v>
      </c>
      <c r="AD577" t="str">
        <f t="shared" si="237"/>
        <v>0.181256291890763+0.115164383405338i</v>
      </c>
      <c r="AE577" t="str">
        <f t="shared" si="238"/>
        <v>-0.0275801153971179-0.0207108365286671i</v>
      </c>
      <c r="AF577" t="str">
        <f t="shared" si="239"/>
        <v>-4.58206955705491-1.61099552348046i</v>
      </c>
      <c r="AG577" t="str">
        <f t="shared" si="240"/>
        <v>1.02421086326932-0.0348295843642683i</v>
      </c>
      <c r="AH577" t="str">
        <f t="shared" si="241"/>
        <v>0.0860847058700937+0.138963797037103i</v>
      </c>
      <c r="AI577">
        <f t="shared" si="242"/>
        <v>-15.731389476262228</v>
      </c>
      <c r="AJ577">
        <f t="shared" si="243"/>
        <v>58.222788223351806</v>
      </c>
      <c r="AK577"/>
      <c r="AL577"/>
      <c r="AM577"/>
      <c r="AN577"/>
    </row>
    <row r="578" spans="1:40" x14ac:dyDescent="0.35">
      <c r="A578"/>
      <c r="B578">
        <f t="shared" si="244"/>
        <v>44400</v>
      </c>
      <c r="C578" s="237" t="str">
        <f t="shared" si="212"/>
        <v>-0.0000163589449424173+0.0232749258100147i</v>
      </c>
      <c r="D578" s="208" t="str">
        <f t="shared" si="213"/>
        <v>-2.51378662076368+0.178441097876779i</v>
      </c>
      <c r="E578" t="str">
        <f t="shared" si="214"/>
        <v>20500</v>
      </c>
      <c r="F578" t="str">
        <f t="shared" si="215"/>
        <v>0.327868852459016</v>
      </c>
      <c r="G578" t="str">
        <f t="shared" si="210"/>
        <v>0.327868852459016</v>
      </c>
      <c r="H578" t="str">
        <f t="shared" si="216"/>
        <v>2.07231761577147+1.78982620376636i</v>
      </c>
      <c r="I578" t="str">
        <f t="shared" si="217"/>
        <v>174.358392274233i</v>
      </c>
      <c r="J578" t="str">
        <f t="shared" si="211"/>
        <v>-40.1505891474582+38.1440367610495i</v>
      </c>
      <c r="K578" t="str">
        <f t="shared" si="218"/>
        <v>2.16845514645866-2.28252589560889i</v>
      </c>
      <c r="L578" t="str">
        <f t="shared" si="219"/>
        <v>0.374375426682731-0.342383039504735i</v>
      </c>
      <c r="M578" t="str">
        <f t="shared" si="220"/>
        <v>2.54283057314139-2.62490893511362i</v>
      </c>
      <c r="N578" t="str">
        <f t="shared" si="221"/>
        <v>-0.553814296314135i</v>
      </c>
      <c r="O578" t="str">
        <f t="shared" si="222"/>
        <v>0.850524641302157-0.525935199941816i</v>
      </c>
      <c r="P578" t="str">
        <f t="shared" si="223"/>
        <v>0.149475358697843+0.525935199941816i</v>
      </c>
      <c r="Q578" t="str">
        <f t="shared" si="224"/>
        <v>-0.149475358697843+0.027879096372319i</v>
      </c>
      <c r="R578" t="str">
        <f t="shared" si="225"/>
        <v>-0.332190423325454-3.58049897608569i</v>
      </c>
      <c r="S578" t="str">
        <f t="shared" si="226"/>
        <v>0.0599735197197598i</v>
      </c>
      <c r="T578" t="str">
        <f t="shared" si="227"/>
        <v>0.214735125948855-0.0199226289040245i</v>
      </c>
      <c r="U578" t="str">
        <f t="shared" si="228"/>
        <v>0.00005-0.00320050963424822i</v>
      </c>
      <c r="V578" t="str">
        <f t="shared" si="229"/>
        <v>0.00002-0.03584570790358i</v>
      </c>
      <c r="W578" t="str">
        <f t="shared" si="230"/>
        <v>0.0000422734924192129-0.00293822295399488i</v>
      </c>
      <c r="X578" t="str">
        <f t="shared" si="231"/>
        <v>0.000107567507625677-0.00293488867131301i</v>
      </c>
      <c r="Y578" t="str">
        <f t="shared" si="232"/>
        <v>0.009+0.223178742111019i</v>
      </c>
      <c r="Z578" t="str">
        <f t="shared" si="233"/>
        <v>-0.159392671048513-0.0124520596623779i</v>
      </c>
      <c r="AA578" t="str">
        <f t="shared" si="234"/>
        <v>2.24923089330404-54.3920513136068i</v>
      </c>
      <c r="AB578" t="str">
        <f t="shared" si="235"/>
        <v>0.717731398174175-0.0665894610181124i</v>
      </c>
      <c r="AC578" t="str">
        <f t="shared" si="236"/>
        <v>2.65027807136997-2.05330527740485i</v>
      </c>
      <c r="AD578" t="str">
        <f t="shared" si="237"/>
        <v>0.1813976575924+0.115412533473187i</v>
      </c>
      <c r="AE578" t="str">
        <f t="shared" si="238"/>
        <v>-0.0274763334130019-0.0206546864377234i</v>
      </c>
      <c r="AF578" t="str">
        <f t="shared" si="239"/>
        <v>-4.58610423653515-1.61138510588958i</v>
      </c>
      <c r="AG578" t="str">
        <f t="shared" si="240"/>
        <v>1.02420161736318-0.0347773445763009i</v>
      </c>
      <c r="AH578" t="str">
        <f t="shared" si="241"/>
        <v>0.0858283306887389+0.138629326908141i</v>
      </c>
      <c r="AI578">
        <f t="shared" si="242"/>
        <v>-15.753699902621774</v>
      </c>
      <c r="AJ578">
        <f t="shared" si="243"/>
        <v>58.237479475622628</v>
      </c>
      <c r="AK578"/>
      <c r="AL578"/>
      <c r="AM578"/>
      <c r="AN578"/>
    </row>
    <row r="579" spans="1:40" x14ac:dyDescent="0.35">
      <c r="A579"/>
      <c r="B579">
        <f t="shared" si="244"/>
        <v>44500</v>
      </c>
      <c r="C579" s="237" t="str">
        <f t="shared" si="212"/>
        <v>-0.0000162855042409824+0.0232226226574496i</v>
      </c>
      <c r="D579" s="208" t="str">
        <f t="shared" si="213"/>
        <v>-2.5137860577183+0.178040107040447i</v>
      </c>
      <c r="E579" t="str">
        <f t="shared" si="214"/>
        <v>20500</v>
      </c>
      <c r="F579" t="str">
        <f t="shared" si="215"/>
        <v>0.327868852459016</v>
      </c>
      <c r="G579" t="str">
        <f t="shared" si="210"/>
        <v>0.327868852459016</v>
      </c>
      <c r="H579" t="str">
        <f t="shared" si="216"/>
        <v>2.07634370607079+1.78980394809923i</v>
      </c>
      <c r="I579" t="str">
        <f t="shared" si="217"/>
        <v>174.751091355932i</v>
      </c>
      <c r="J579" t="str">
        <f t="shared" si="211"/>
        <v>-40.336160903769+38.2299467537546i</v>
      </c>
      <c r="K579" t="str">
        <f t="shared" si="218"/>
        <v>2.16307263970271-2.28224346226744i</v>
      </c>
      <c r="L579" t="str">
        <f t="shared" si="219"/>
        <v>0.373608071342719-0.342450811176865i</v>
      </c>
      <c r="M579" t="str">
        <f t="shared" si="220"/>
        <v>2.53668071104543-2.62469427344431i</v>
      </c>
      <c r="N579" t="str">
        <f t="shared" si="221"/>
        <v>-0.555061625810338i</v>
      </c>
      <c r="O579" t="str">
        <f t="shared" si="222"/>
        <v>0.849867965348124-0.52699567500601i</v>
      </c>
      <c r="P579" t="str">
        <f t="shared" si="223"/>
        <v>0.150132034651876+0.52699567500601i</v>
      </c>
      <c r="Q579" t="str">
        <f t="shared" si="224"/>
        <v>-0.150132034651876+0.0280659508043281i</v>
      </c>
      <c r="R579" t="str">
        <f t="shared" si="225"/>
        <v>-0.332185237668614-3.57231400205792i</v>
      </c>
      <c r="S579" t="str">
        <f t="shared" si="226"/>
        <v>0.0601085952146242i</v>
      </c>
      <c r="T579" t="str">
        <f t="shared" si="227"/>
        <v>0.214726776329234-0.0199671879872965i</v>
      </c>
      <c r="U579" t="str">
        <f t="shared" si="228"/>
        <v>0.0000499999999999998-0.00319331747776676i</v>
      </c>
      <c r="V579" t="str">
        <f t="shared" si="229"/>
        <v>0.00002-0.0357651557509877i</v>
      </c>
      <c r="W579" t="str">
        <f t="shared" si="230"/>
        <v>0.0000422734920135725-0.00293162043154254i</v>
      </c>
      <c r="X579" t="str">
        <f t="shared" si="231"/>
        <v>0.000107274474400044-0.00292830014734687i</v>
      </c>
      <c r="Y579" t="str">
        <f t="shared" si="232"/>
        <v>0.009+0.223681396935593i</v>
      </c>
      <c r="Z579" t="str">
        <f t="shared" si="233"/>
        <v>-0.158669926310537-0.0123773768173426i</v>
      </c>
      <c r="AA579" t="str">
        <f t="shared" si="234"/>
        <v>2.23881142754061-54.26701008559i</v>
      </c>
      <c r="AB579" t="str">
        <f t="shared" si="235"/>
        <v>0.717703490377822-0.0667383954460354i</v>
      </c>
      <c r="AC579" t="str">
        <f t="shared" si="236"/>
        <v>2.64541671594533-2.05304624163974i</v>
      </c>
      <c r="AD579" t="str">
        <f t="shared" si="237"/>
        <v>0.181539315611822+0.115660497772023i</v>
      </c>
      <c r="AE579" t="str">
        <f t="shared" si="238"/>
        <v>-0.0273732562667874-0.0205988231750169i</v>
      </c>
      <c r="AF579" t="str">
        <f t="shared" si="239"/>
        <v>-4.59012976378909-1.61176384105878i</v>
      </c>
      <c r="AG579" t="str">
        <f t="shared" si="240"/>
        <v>1.02419239373025-0.0347254068541411i</v>
      </c>
      <c r="AH579" t="str">
        <f t="shared" si="241"/>
        <v>0.0855737292885784+0.138296358623802i</v>
      </c>
      <c r="AI579">
        <f t="shared" si="242"/>
        <v>-15.775949148810307</v>
      </c>
      <c r="AJ579">
        <f t="shared" si="243"/>
        <v>58.251993487263746</v>
      </c>
      <c r="AK579"/>
      <c r="AL579"/>
      <c r="AM579"/>
      <c r="AN579"/>
    </row>
    <row r="580" spans="1:40" x14ac:dyDescent="0.35">
      <c r="A580"/>
      <c r="B580">
        <f t="shared" si="244"/>
        <v>44600</v>
      </c>
      <c r="C580" s="237" t="str">
        <f t="shared" si="212"/>
        <v>-0.0000162125569809599+0.0231705540478242i</v>
      </c>
      <c r="D580" s="208" t="str">
        <f t="shared" si="213"/>
        <v>-2.51378549845598+0.177640914366652i</v>
      </c>
      <c r="E580" t="str">
        <f t="shared" si="214"/>
        <v>20500</v>
      </c>
      <c r="F580" t="str">
        <f t="shared" si="215"/>
        <v>0.327868852459016</v>
      </c>
      <c r="G580" t="str">
        <f t="shared" si="210"/>
        <v>0.327868852459016</v>
      </c>
      <c r="H580" t="str">
        <f t="shared" si="216"/>
        <v>2.08036064099255+1.7897727169783i</v>
      </c>
      <c r="I580" t="str">
        <f t="shared" si="217"/>
        <v>175.143790437631i</v>
      </c>
      <c r="J580" t="str">
        <f t="shared" si="211"/>
        <v>-40.522150144346+38.3158567464597i</v>
      </c>
      <c r="K580" t="str">
        <f t="shared" si="218"/>
        <v>2.15770474009441-2.28194911636294i</v>
      </c>
      <c r="L580" t="str">
        <f t="shared" si="219"/>
        <v>0.372842139509975-0.342516729399795i</v>
      </c>
      <c r="M580" t="str">
        <f t="shared" si="220"/>
        <v>2.53054687960439-2.62446584576274i</v>
      </c>
      <c r="N580" t="str">
        <f t="shared" si="221"/>
        <v>-0.556308955306541i</v>
      </c>
      <c r="O580" t="str">
        <f t="shared" si="222"/>
        <v>0.849209967143446-0.528055330154169i</v>
      </c>
      <c r="P580" t="str">
        <f t="shared" si="223"/>
        <v>0.150790032856554+0.528055330154169i</v>
      </c>
      <c r="Q580" t="str">
        <f t="shared" si="224"/>
        <v>-0.150790032856554+0.0282536251523721i</v>
      </c>
      <c r="R580" t="str">
        <f t="shared" si="225"/>
        <v>-0.33218004005928-3.56416541801784i</v>
      </c>
      <c r="S580" t="str">
        <f t="shared" si="226"/>
        <v>0.0602436707094885i</v>
      </c>
      <c r="T580" t="str">
        <f t="shared" si="227"/>
        <v>0.214718407797213-0.020011744949596i</v>
      </c>
      <c r="U580" t="str">
        <f t="shared" si="228"/>
        <v>0.0000499999999999998-0.00318615757310809i</v>
      </c>
      <c r="V580" t="str">
        <f t="shared" si="229"/>
        <v>0.00002-0.0356849648188106i</v>
      </c>
      <c r="W580" t="str">
        <f t="shared" si="230"/>
        <v>0.0000422734916070197-0.00292504751732097i</v>
      </c>
      <c r="X580" t="str">
        <f t="shared" si="231"/>
        <v>0.000106983408746729-0.00292174112525214i</v>
      </c>
      <c r="Y580" t="str">
        <f t="shared" si="232"/>
        <v>0.009+0.224184051760168i</v>
      </c>
      <c r="Z580" t="str">
        <f t="shared" si="233"/>
        <v>-0.157952102103493-0.0123033519372655i</v>
      </c>
      <c r="AA580" t="str">
        <f t="shared" si="234"/>
        <v>2.22846489492008-54.1425486012463i</v>
      </c>
      <c r="AB580" t="str">
        <f t="shared" si="235"/>
        <v>0.717675519368601-0.0668873227848129i</v>
      </c>
      <c r="AC580" t="str">
        <f t="shared" si="236"/>
        <v>2.64056805194342-2.05277639488113i</v>
      </c>
      <c r="AD580" t="str">
        <f t="shared" si="237"/>
        <v>0.181681265786563+0.115908276171375i</v>
      </c>
      <c r="AE580" t="str">
        <f t="shared" si="238"/>
        <v>-0.0272708775296329-0.0205432444258408i</v>
      </c>
      <c r="AF580" t="str">
        <f t="shared" si="239"/>
        <v>-4.59414613944853-1.61213180261165i</v>
      </c>
      <c r="AG580" t="str">
        <f t="shared" si="240"/>
        <v>1.02418319207153-0.0346737690426689i</v>
      </c>
      <c r="AH580" t="str">
        <f t="shared" si="241"/>
        <v>0.0853208852625188+0.137964881463914i</v>
      </c>
      <c r="AI580">
        <f t="shared" si="242"/>
        <v>-15.798137571511617</v>
      </c>
      <c r="AJ580">
        <f t="shared" si="243"/>
        <v>58.266331232974231</v>
      </c>
      <c r="AK580"/>
      <c r="AL580"/>
      <c r="AM580"/>
      <c r="AN580"/>
    </row>
    <row r="581" spans="1:40" x14ac:dyDescent="0.35">
      <c r="A581"/>
      <c r="B581">
        <f t="shared" si="244"/>
        <v>44700</v>
      </c>
      <c r="C581" s="237" t="str">
        <f t="shared" si="212"/>
        <v>-0.0000161400987517134+0.0231187184070281i</v>
      </c>
      <c r="D581" s="208" t="str">
        <f t="shared" si="213"/>
        <v>-2.51378494294289+0.177243507787215i</v>
      </c>
      <c r="E581" t="str">
        <f t="shared" si="214"/>
        <v>20500</v>
      </c>
      <c r="F581" t="str">
        <f t="shared" si="215"/>
        <v>0.327868852459016</v>
      </c>
      <c r="G581" t="str">
        <f t="shared" ref="G581:G644" si="245">IF($C$11=$C$7,$C$24,F581)</f>
        <v>0.327868852459016</v>
      </c>
      <c r="H581" t="str">
        <f t="shared" si="216"/>
        <v>2.08436842147469+1.7897325715691i</v>
      </c>
      <c r="I581" t="str">
        <f t="shared" si="217"/>
        <v>175.53648951933i</v>
      </c>
      <c r="J581" t="str">
        <f t="shared" ref="J581:J644" si="246">IMSUM(COMPLEX(0,2*PI()*B581*$C$113*$C$112),COMPLEX(0,2*PI()*B581*$C$113*$C$111),COMPLEX(0,2*PI()*B581*$C$28*10^-12*$C$111),COMPLEX(-1*2*PI()*B581*2*PI()*B581*$C$113*$C$112*$C$28*10^-12*$C$111,0),COMPLEX(1,0))</f>
        <v>-40.7085568691891+38.4017667391647i</v>
      </c>
      <c r="K581" t="str">
        <f t="shared" si="218"/>
        <v>2.1523514290344-2.28164295529579i</v>
      </c>
      <c r="L581" t="str">
        <f t="shared" si="219"/>
        <v>0.372077632999753-0.342580804641228i</v>
      </c>
      <c r="M581" t="str">
        <f t="shared" si="220"/>
        <v>2.52442906203415-2.62422375993702i</v>
      </c>
      <c r="N581" t="str">
        <f t="shared" si="221"/>
        <v>-0.557556284802744i</v>
      </c>
      <c r="O581" t="str">
        <f t="shared" si="222"/>
        <v>0.848550647711855-0.52911416373765i</v>
      </c>
      <c r="P581" t="str">
        <f t="shared" si="223"/>
        <v>0.151449352288145+0.52911416373765i</v>
      </c>
      <c r="Q581" t="str">
        <f t="shared" si="224"/>
        <v>-0.151449352288145+0.028442121065094i</v>
      </c>
      <c r="R581" t="str">
        <f t="shared" si="225"/>
        <v>-0.332174830495542-3.55605297972303i</v>
      </c>
      <c r="S581" t="str">
        <f t="shared" si="226"/>
        <v>0.0603787462043527i</v>
      </c>
      <c r="T581" t="str">
        <f t="shared" si="227"/>
        <v>0.214710020351929-0.0200562997859642i</v>
      </c>
      <c r="U581" t="str">
        <f t="shared" si="228"/>
        <v>0.0000499999999999998-0.00317902970381702i</v>
      </c>
      <c r="V581" t="str">
        <f t="shared" si="229"/>
        <v>0.00002-0.0356051326827507i</v>
      </c>
      <c r="W581" t="str">
        <f t="shared" si="230"/>
        <v>0.0000422734911995546-0.0029185040126172i</v>
      </c>
      <c r="X581" t="str">
        <f t="shared" si="231"/>
        <v>0.000106694293092863-0.00291521140741801i</v>
      </c>
      <c r="Y581" t="str">
        <f t="shared" si="232"/>
        <v>0.009+0.224686706584742i</v>
      </c>
      <c r="Z581" t="str">
        <f t="shared" si="233"/>
        <v>-0.157239153723569-0.0122299776119148i</v>
      </c>
      <c r="AA581" t="str">
        <f t="shared" si="234"/>
        <v>2.21819061025499-54.0186627981644i</v>
      </c>
      <c r="AB581" t="str">
        <f t="shared" si="235"/>
        <v>0.717647485143626-0.0670362430178706i</v>
      </c>
      <c r="AC581" t="str">
        <f t="shared" si="236"/>
        <v>2.63573206608788-2.05249582185685i</v>
      </c>
      <c r="AD581" t="str">
        <f t="shared" si="237"/>
        <v>0.181823507953956+0.11615586853917i</v>
      </c>
      <c r="AE581" t="str">
        <f t="shared" si="238"/>
        <v>-0.0271691908460042-0.0204879479007219i</v>
      </c>
      <c r="AF581" t="str">
        <f t="shared" si="239"/>
        <v>-4.59815336441758-1.61248906378188i</v>
      </c>
      <c r="AG581" t="str">
        <f t="shared" si="240"/>
        <v>1.02417401209162-0.0346224290070487i</v>
      </c>
      <c r="AH581" t="str">
        <f t="shared" si="241"/>
        <v>0.0850697823913366+0.137634884812504i</v>
      </c>
      <c r="AI581">
        <f t="shared" si="242"/>
        <v>-15.820265524423423</v>
      </c>
      <c r="AJ581">
        <f t="shared" si="243"/>
        <v>58.280493681103422</v>
      </c>
      <c r="AK581"/>
      <c r="AL581"/>
      <c r="AM581"/>
      <c r="AN581"/>
    </row>
    <row r="582" spans="1:40" x14ac:dyDescent="0.35">
      <c r="A582"/>
      <c r="B582">
        <f t="shared" si="244"/>
        <v>44800</v>
      </c>
      <c r="C582" s="237" t="str">
        <f t="shared" ref="C582:C645" si="247">IMPRODUCT(COMPLEX(-1,0),IMDIV(IMPRODUCT(G582,COMPLEX($C$100+$C$101,0)),COMPLEX($C$100,2*PI()*B582*$C$103*$C$102*(2*$C$100+$C$101))))</f>
        <v>-0.0000160681251917769+0.023067114175005i</v>
      </c>
      <c r="D582" s="208" t="str">
        <f t="shared" ref="D582:D645" si="248">IMPRODUCT(COMPLEX($C$106,0),IMSUB(C582,G582))</f>
        <v>-2.5137843911456+0.176847875341705i</v>
      </c>
      <c r="E582" t="str">
        <f t="shared" ref="E582:E645" si="249">IMDIV(COMPLEX($C$20*10^3,0),COMPLEX(1,2*PI()*B582*$C$20*1000*$C$29*10^-12))</f>
        <v>20500</v>
      </c>
      <c r="F582" t="str">
        <f t="shared" ref="F582:F645" si="250">IMDIV(COMPLEX($C$22*1000,0),IMSUM(COMPLEX($C$22*1000,0),E582))</f>
        <v>0.327868852459016</v>
      </c>
      <c r="G582" t="str">
        <f t="shared" si="245"/>
        <v>0.327868852459016</v>
      </c>
      <c r="H582" t="str">
        <f t="shared" ref="H582:H645" si="251">IMPRODUCT(COMPLEX($C$108,0),IMPRODUCT(COMPLEX(-1,0),D582),IMDIV(COMPLEX(0,2*PI()*B582*$C$109*$C$110),COMPLEX(1,2*PI()*B582*$C$109*$C$110)))</f>
        <v>2.08836704872395+1.78968357275638i</v>
      </c>
      <c r="I582" t="str">
        <f t="shared" ref="I582:I645" si="252">COMPLEX(0,2*PI()*B582*$C$113*$C$112*$C$114)</f>
        <v>175.929188601028i</v>
      </c>
      <c r="J582" t="str">
        <f t="shared" si="246"/>
        <v>-40.8953810782984+38.4876767318698i</v>
      </c>
      <c r="K582" t="str">
        <f t="shared" ref="K582:K645" si="253">IMDIV(I582,J582)</f>
        <v>2.14701268761696-2.28132507586076i</v>
      </c>
      <c r="L582" t="str">
        <f t="shared" ref="L582:L645" si="254">IMDIV(COMPLEX($C$117,0),COMPLEX(1,2*PI()*B582*$C$115*$C$116))</f>
        <v>0.371314553573273-0.342643047333966i</v>
      </c>
      <c r="M582" t="str">
        <f t="shared" ref="M582:M645" si="255">IMSUM(K582,L582)</f>
        <v>2.51832724119023-2.62396812319473i</v>
      </c>
      <c r="N582" t="str">
        <f t="shared" ref="N582:N645" si="256">COMPLEX(0,-2*PI()*B582*$C$43)</f>
        <v>-0.558803614298947i</v>
      </c>
      <c r="O582" t="str">
        <f t="shared" ref="O582:O645" si="257">IMEXP(N582)</f>
        <v>0.84789000807914-0.530172174109086i</v>
      </c>
      <c r="P582" t="str">
        <f t="shared" ref="P582:P645" si="258">IMSUB(COMPLEX(1,0),O582)</f>
        <v>0.15210999192086+0.530172174109086i</v>
      </c>
      <c r="Q582" t="str">
        <f t="shared" ref="Q582:Q645" si="259">IMSUM(COMPLEX(0,2*PI()*B582*$C$43),O582,COMPLEX(-1,0))</f>
        <v>-0.15210999192086+0.028631440189861i</v>
      </c>
      <c r="R582" t="str">
        <f t="shared" ref="R582:R645" si="260">IMDIV(P582,Q582)</f>
        <v>-0.332169608975419-3.54797644511179i</v>
      </c>
      <c r="S582" t="str">
        <f t="shared" ref="S582:S645" si="261">IMDIV(COMPLEX(0,2*PI()*B582*$C$123),COMPLEX($C$124,0))</f>
        <v>0.0605138216992172i</v>
      </c>
      <c r="T582" t="str">
        <f t="shared" ref="T582:T645" si="262">IMPRODUCT(R582,S582)</f>
        <v>0.214701613992517-0.0201008524914372i</v>
      </c>
      <c r="U582" t="str">
        <f t="shared" ref="U582:U645" si="263">IMDIV(COMPLEX(1,2*PI()*B582*$C$16*10^-3*$C$15*10^-6),COMPLEX(0,2*PI()*B582*$C$15*10^-6))</f>
        <v>0.0000499999999999998-0.003171933655371i</v>
      </c>
      <c r="V582" t="str">
        <f t="shared" ref="V582:V645" si="264">IMSUM(COMPLEX($C$18*10^-3,0),IMDIV(COMPLEX(1,0),COMPLEX(0,2*PI()*B582*($C$17*1*10^-6))))</f>
        <v>0.00002-0.0355256569401553i</v>
      </c>
      <c r="W582" t="str">
        <f t="shared" ref="W582:W645" si="265">IMDIV(IMPRODUCT(U582,V582),IMSUM(U582,V582))</f>
        <v>0.0000422734907911767-0.00291198972049246i</v>
      </c>
      <c r="X582" t="str">
        <f t="shared" ref="X582:X645" si="266">IMDIV(IMPRODUCT(COMPLEX($C$19,0),W582),IMSUM(COMPLEX($C$19,0),W582))</f>
        <v>0.000106407110061299-0.00290871079799384i</v>
      </c>
      <c r="Y582" t="str">
        <f t="shared" ref="Y582:Y645" si="267">COMPLEX($C$13*10^-3,2*PI()*B582*$C$12*0.000001)</f>
        <v>0.009+0.225189361409316i</v>
      </c>
      <c r="Z582" t="str">
        <f t="shared" ref="Z582:Z645" si="268">IMPRODUCT(COMPLEX($C$6,0),IMDIV(X582,IMSUM(X582,Y582)))</f>
        <v>-0.156531036974999-0.0121572465320665i</v>
      </c>
      <c r="AA582" t="str">
        <f t="shared" ref="AA582:AA645" si="269">IMDIV(COMPLEX($C$6,0),IMSUM(X582,Y582))</f>
        <v>2.20798789645096-53.895348652136i</v>
      </c>
      <c r="AB582" t="str">
        <f t="shared" ref="AB582:AB645" si="270">IMPRODUCT(COMPLEX($C$119,0),T582)</f>
        <v>0.717619387700007-0.0671851561286171i</v>
      </c>
      <c r="AC582" t="str">
        <f t="shared" ref="AC582:AC645" si="271">IMSUM(COMPLEX(1,0),IMPRODUCT(AB582,M582))</f>
        <v>2.63090874481783-2.05220460679365i</v>
      </c>
      <c r="AD582" t="str">
        <f t="shared" ref="AD582:AD645" si="272">IMDIV(AB582,AC582)</f>
        <v>0.181966041951132+0.11640327474175i</v>
      </c>
      <c r="AE582" t="str">
        <f t="shared" ref="AE582:AE645" si="273">IMPRODUCT(AD582,AA582,X582)</f>
        <v>-0.0270681899326715-0.0204329313350761i</v>
      </c>
      <c r="AF582" t="str">
        <f t="shared" ref="AF582:AF645" si="274">IMSUB(D582,H582)</f>
        <v>-4.60215143986955-1.61283569741467i</v>
      </c>
      <c r="AG582" t="str">
        <f t="shared" ref="AG582:AG645" si="275">IMSUM(COMPLEX(1,0),IMPRODUCT(AD582,AA582,COMPLEX($C$127,0)))</f>
        <v>1.02416485349863-0.0345713846324877i</v>
      </c>
      <c r="AH582" t="str">
        <f t="shared" ref="AH582:AH645" si="276">IMDIV(IMPRODUCT(AE582,AF582),AG582)</f>
        <v>0.0848204046411104+0.137306358156537i</v>
      </c>
      <c r="AI582">
        <f t="shared" ref="AI582:AI645" si="277">20*LOG10(IMABS(AH582))</f>
        <v>-15.842333358287961</v>
      </c>
      <c r="AJ582">
        <f t="shared" ref="AJ582:AJ645" si="278">IMARGUMENT(AH582)*180/PI()</f>
        <v>58.294481793696832</v>
      </c>
      <c r="AK582"/>
      <c r="AL582"/>
      <c r="AM582"/>
      <c r="AN582"/>
    </row>
    <row r="583" spans="1:40" x14ac:dyDescent="0.35">
      <c r="A583"/>
      <c r="B583">
        <f t="shared" si="244"/>
        <v>44900</v>
      </c>
      <c r="C583" s="237" t="str">
        <f t="shared" si="247"/>
        <v>-0.0000159966319881988+0.0230157398055969i</v>
      </c>
      <c r="D583" s="208" t="str">
        <f t="shared" si="248"/>
        <v>-2.51378384303103+0.176454005176243i</v>
      </c>
      <c r="E583" t="str">
        <f t="shared" si="249"/>
        <v>20500</v>
      </c>
      <c r="F583" t="str">
        <f t="shared" si="250"/>
        <v>0.327868852459016</v>
      </c>
      <c r="G583" t="str">
        <f t="shared" si="245"/>
        <v>0.327868852459016</v>
      </c>
      <c r="H583" t="str">
        <f t="shared" si="251"/>
        <v>2.09235652421289+1.78962578114413i</v>
      </c>
      <c r="I583" t="str">
        <f t="shared" si="252"/>
        <v>176.321887682727i</v>
      </c>
      <c r="J583" t="str">
        <f t="shared" si="246"/>
        <v>-41.0826227716739+38.5735867245748i</v>
      </c>
      <c r="K583" t="str">
        <f t="shared" si="253"/>
        <v>2.14168849663497-2.28099557424959i</v>
      </c>
      <c r="L583" t="str">
        <f t="shared" si="254"/>
        <v>0.370552902938192-0.34270346787578i</v>
      </c>
      <c r="M583" t="str">
        <f t="shared" si="255"/>
        <v>2.51224139957316-2.62369904212537i</v>
      </c>
      <c r="N583" t="str">
        <f t="shared" si="256"/>
        <v>-0.56005094379515i</v>
      </c>
      <c r="O583" t="str">
        <f t="shared" si="257"/>
        <v>0.847228049273146-0.531229359622394i</v>
      </c>
      <c r="P583" t="str">
        <f t="shared" si="258"/>
        <v>0.152771950726854+0.531229359622394i</v>
      </c>
      <c r="Q583" t="str">
        <f t="shared" si="259"/>
        <v>-0.152771950726854+0.0288215841727559i</v>
      </c>
      <c r="R583" t="str">
        <f t="shared" si="260"/>
        <v>-0.332164375496988-3.53993557427888i</v>
      </c>
      <c r="S583" t="str">
        <f t="shared" si="261"/>
        <v>0.0606488971940814i</v>
      </c>
      <c r="T583" t="str">
        <f t="shared" si="262"/>
        <v>0.214693188718111-0.0201454030610531i</v>
      </c>
      <c r="U583" t="str">
        <f t="shared" si="263"/>
        <v>0.0000500000000000002-0.00316486921515859i</v>
      </c>
      <c r="V583" t="str">
        <f t="shared" si="264"/>
        <v>0.00002-0.0354465352097763i</v>
      </c>
      <c r="W583" t="str">
        <f t="shared" si="265"/>
        <v>0.0000422734903818865-0.00290550444576251i</v>
      </c>
      <c r="X583" t="str">
        <f t="shared" si="266"/>
        <v>0.000106121842467993-0.00290223910286944i</v>
      </c>
      <c r="Y583" t="str">
        <f t="shared" si="267"/>
        <v>0.009+0.225692016233891i</v>
      </c>
      <c r="Z583" t="str">
        <f t="shared" si="268"/>
        <v>-0.155827708163122-0.0120851514878909i</v>
      </c>
      <c r="AA583" t="str">
        <f t="shared" si="269"/>
        <v>2.19785608439148-53.7726021767055i</v>
      </c>
      <c r="AB583" t="str">
        <f t="shared" si="270"/>
        <v>0.71759122703485-0.0673340621004677i</v>
      </c>
      <c r="AC583" t="str">
        <f t="shared" si="271"/>
        <v>2.62609807429205-2.05190283341913i</v>
      </c>
      <c r="AD583" t="str">
        <f t="shared" si="272"/>
        <v>0.182108867615019+0.116650494643891i</v>
      </c>
      <c r="AE583" t="str">
        <f t="shared" si="273"/>
        <v>-0.026967868577721-0.0203781924888678i</v>
      </c>
      <c r="AF583" t="str">
        <f t="shared" si="274"/>
        <v>-4.60614036724392-1.61317177596789i</v>
      </c>
      <c r="AG583" t="str">
        <f t="shared" si="275"/>
        <v>1.02415571600418-0.0345206338239989i</v>
      </c>
      <c r="AH583" t="str">
        <f t="shared" si="276"/>
        <v>0.0845727361606895+0.136979291084634i</v>
      </c>
      <c r="AI583">
        <f t="shared" si="277"/>
        <v>-15.86434142092415</v>
      </c>
      <c r="AJ583">
        <f t="shared" si="278"/>
        <v>58.308296526535656</v>
      </c>
      <c r="AK583"/>
      <c r="AL583"/>
      <c r="AM583"/>
      <c r="AN583"/>
    </row>
    <row r="584" spans="1:40" x14ac:dyDescent="0.35">
      <c r="A584"/>
      <c r="B584">
        <f t="shared" si="244"/>
        <v>45000</v>
      </c>
      <c r="C584" s="237" t="str">
        <f t="shared" si="247"/>
        <v>-0.0000159256148758963+0.0229645937663894i</v>
      </c>
      <c r="D584" s="208" t="str">
        <f t="shared" si="248"/>
        <v>-2.51378329856651+0.176061885542319i</v>
      </c>
      <c r="E584" t="str">
        <f t="shared" si="249"/>
        <v>20500</v>
      </c>
      <c r="F584" t="str">
        <f t="shared" si="250"/>
        <v>0.327868852459016</v>
      </c>
      <c r="G584" t="str">
        <f t="shared" si="245"/>
        <v>0.327868852459016</v>
      </c>
      <c r="H584" t="str">
        <f t="shared" si="251"/>
        <v>2.09633684967675+1.78955925705577i</v>
      </c>
      <c r="I584" t="str">
        <f t="shared" si="252"/>
        <v>176.714586764426i</v>
      </c>
      <c r="J584" t="str">
        <f t="shared" si="246"/>
        <v>-41.2702819493156+38.6594967172799i</v>
      </c>
      <c r="K584" t="str">
        <f t="shared" si="253"/>
        <v>2.13637883658471-2.28065454605342i</v>
      </c>
      <c r="L584" t="str">
        <f t="shared" si="254"/>
        <v>0.369792682749071-0.342762076629302i</v>
      </c>
      <c r="M584" t="str">
        <f t="shared" si="255"/>
        <v>2.50617151933378-2.62341662268272i</v>
      </c>
      <c r="N584" t="str">
        <f t="shared" si="256"/>
        <v>-0.561298273291353i</v>
      </c>
      <c r="O584" t="str">
        <f t="shared" si="257"/>
        <v>0.846564772323769-0.532285718632771i</v>
      </c>
      <c r="P584" t="str">
        <f t="shared" si="258"/>
        <v>0.153435227676231+0.532285718632771i</v>
      </c>
      <c r="Q584" t="str">
        <f t="shared" si="259"/>
        <v>-0.153435227676231+0.029012554658582i</v>
      </c>
      <c r="R584" t="str">
        <f t="shared" si="260"/>
        <v>-0.33215913005825-3.53193012945151i</v>
      </c>
      <c r="S584" t="str">
        <f t="shared" si="261"/>
        <v>0.0607839726889458i</v>
      </c>
      <c r="T584" t="str">
        <f t="shared" si="262"/>
        <v>0.214684744527845-0.0201899514898447i</v>
      </c>
      <c r="U584" t="str">
        <f t="shared" si="263"/>
        <v>0.0000500000000000002-0.00315783617245824i</v>
      </c>
      <c r="V584" t="str">
        <f t="shared" si="264"/>
        <v>0.00002-0.0353677651315323i</v>
      </c>
      <c r="W584" t="str">
        <f t="shared" si="265"/>
        <v>0.0000422734899716837-0.00289904799497807i</v>
      </c>
      <c r="X584" t="str">
        <f t="shared" si="266"/>
        <v>0.00010583847331944-0.00289579612965598i</v>
      </c>
      <c r="Y584" t="str">
        <f t="shared" si="267"/>
        <v>0.009+0.226194671058465i</v>
      </c>
      <c r="Z584" t="str">
        <f t="shared" si="268"/>
        <v>-0.155129124087576-0.0120136853673694i</v>
      </c>
      <c r="AA584" t="str">
        <f t="shared" si="269"/>
        <v>2.18779451282472-53.6504194227258i</v>
      </c>
      <c r="AB584" t="str">
        <f t="shared" si="270"/>
        <v>0.717563003145259-0.06748296091682i</v>
      </c>
      <c r="AC584" t="str">
        <f t="shared" si="271"/>
        <v>2.62130004039323-2.05159058496345i</v>
      </c>
      <c r="AD584" t="str">
        <f t="shared" si="272"/>
        <v>0.18225198478234+0.116897528108825i</v>
      </c>
      <c r="AE584" t="str">
        <f t="shared" si="273"/>
        <v>-0.0268682206395839-0.0203237291462784i</v>
      </c>
      <c r="AF584" t="str">
        <f t="shared" si="274"/>
        <v>-4.61012014824326-1.61349737151345i</v>
      </c>
      <c r="AG584" t="str">
        <f t="shared" si="275"/>
        <v>1.02414659932329-0.0344701745061678i</v>
      </c>
      <c r="AH584" t="str">
        <f t="shared" si="276"/>
        <v>0.0843267612792076+0.136653673285854i</v>
      </c>
      <c r="AI584">
        <f t="shared" si="277"/>
        <v>-15.886290057257131</v>
      </c>
      <c r="AJ584">
        <f t="shared" si="278"/>
        <v>58.321938829183104</v>
      </c>
      <c r="AK584"/>
      <c r="AL584"/>
      <c r="AM584"/>
      <c r="AN584"/>
    </row>
    <row r="585" spans="1:40" x14ac:dyDescent="0.35">
      <c r="A585"/>
      <c r="B585">
        <f t="shared" si="244"/>
        <v>45100</v>
      </c>
      <c r="C585" s="237" t="str">
        <f t="shared" si="247"/>
        <v>-0.0000158550696370184+0.0229136745385591i</v>
      </c>
      <c r="D585" s="208" t="str">
        <f t="shared" si="248"/>
        <v>-2.51378275771967+0.17567150479562i</v>
      </c>
      <c r="E585" t="str">
        <f t="shared" si="249"/>
        <v>20500</v>
      </c>
      <c r="F585" t="str">
        <f t="shared" si="250"/>
        <v>0.327868852459016</v>
      </c>
      <c r="G585" t="str">
        <f t="shared" si="245"/>
        <v>0.327868852459016</v>
      </c>
      <c r="H585" t="str">
        <f t="shared" si="251"/>
        <v>2.10030802711044+1.78948406053421i</v>
      </c>
      <c r="I585" t="str">
        <f t="shared" si="252"/>
        <v>177.107285846125i</v>
      </c>
      <c r="J585" t="str">
        <f t="shared" si="246"/>
        <v>-41.4583586112234+38.745406709985i</v>
      </c>
      <c r="K585" t="str">
        <f t="shared" si="253"/>
        <v>2.13108368767067-2.28030208626537i</v>
      </c>
      <c r="L585" t="str">
        <f t="shared" si="254"/>
        <v>0.369033894607846-0.342818883921903i</v>
      </c>
      <c r="M585" t="str">
        <f t="shared" si="255"/>
        <v>2.50011758227852-2.62312097018727i</v>
      </c>
      <c r="N585" t="str">
        <f t="shared" si="256"/>
        <v>-0.562545602787556i</v>
      </c>
      <c r="O585" t="str">
        <f t="shared" si="257"/>
        <v>0.845900178262954-0.533341249496702i</v>
      </c>
      <c r="P585" t="str">
        <f t="shared" si="258"/>
        <v>0.154099821737046+0.533341249496702i</v>
      </c>
      <c r="Q585" t="str">
        <f t="shared" si="259"/>
        <v>-0.154099821737046+0.029204353290854i</v>
      </c>
      <c r="R585" t="str">
        <f t="shared" si="260"/>
        <v>-0.332153872657274-3.52395987496566i</v>
      </c>
      <c r="S585" t="str">
        <f t="shared" si="261"/>
        <v>0.0609190481838101i</v>
      </c>
      <c r="T585" t="str">
        <f t="shared" si="262"/>
        <v>0.214676281420846-0.0202344977728476i</v>
      </c>
      <c r="U585" t="str">
        <f t="shared" si="263"/>
        <v>0.0000500000000000002-0.00315083431841732i</v>
      </c>
      <c r="V585" t="str">
        <f t="shared" si="264"/>
        <v>0.00002-0.0352893443662739i</v>
      </c>
      <c r="W585" t="str">
        <f t="shared" si="265"/>
        <v>0.000042273489560568-0.00289262017640555i</v>
      </c>
      <c r="X585" t="str">
        <f t="shared" si="266"/>
        <v>0.000105556985810142-0.00288938168766672i</v>
      </c>
      <c r="Y585" t="str">
        <f t="shared" si="267"/>
        <v>0.009+0.226697325883039i</v>
      </c>
      <c r="Z585" t="str">
        <f t="shared" si="268"/>
        <v>-0.154435242035561-0.0119428411547384i</v>
      </c>
      <c r="AA585" t="str">
        <f t="shared" si="269"/>
        <v>2.17780252825176-53.5287964779174i</v>
      </c>
      <c r="AB585" t="str">
        <f t="shared" si="270"/>
        <v>0.717534716028317-0.0676318525610811i</v>
      </c>
      <c r="AC585" t="str">
        <f t="shared" si="271"/>
        <v>2.61651462873203-2.05126794416127i</v>
      </c>
      <c r="AD585" t="str">
        <f t="shared" si="272"/>
        <v>0.182395393289612+0.117144374998249i</v>
      </c>
      <c r="AE585" t="str">
        <f t="shared" si="273"/>
        <v>-0.0267692400460774-0.020269539115373i</v>
      </c>
      <c r="AF585" t="str">
        <f t="shared" si="274"/>
        <v>-4.61409078483011-1.61381255573859i</v>
      </c>
      <c r="AG585" t="str">
        <f t="shared" si="275"/>
        <v>1.02413750317439-0.034420004622921i</v>
      </c>
      <c r="AH585" t="str">
        <f t="shared" si="276"/>
        <v>0.0840824645036233+0.136329494548432i</v>
      </c>
      <c r="AI585">
        <f t="shared" si="277"/>
        <v>-15.908179609350668</v>
      </c>
      <c r="AJ585">
        <f t="shared" si="278"/>
        <v>58.335409645022608</v>
      </c>
      <c r="AK585"/>
      <c r="AL585"/>
      <c r="AM585"/>
      <c r="AN585"/>
    </row>
    <row r="586" spans="1:40" x14ac:dyDescent="0.35">
      <c r="A586"/>
      <c r="B586">
        <f t="shared" si="244"/>
        <v>45200</v>
      </c>
      <c r="C586" s="237" t="str">
        <f t="shared" si="247"/>
        <v>-0.00001578499210032+0.0228629806167238i</v>
      </c>
      <c r="D586" s="208" t="str">
        <f t="shared" si="248"/>
        <v>-2.51378222045856+0.175282851394883i</v>
      </c>
      <c r="E586" t="str">
        <f t="shared" si="249"/>
        <v>20500</v>
      </c>
      <c r="F586" t="str">
        <f t="shared" si="250"/>
        <v>0.327868852459016</v>
      </c>
      <c r="G586" t="str">
        <f t="shared" si="245"/>
        <v>0.327868852459016</v>
      </c>
      <c r="H586" t="str">
        <f t="shared" si="251"/>
        <v>2.10427005876552+1.78940025134204i</v>
      </c>
      <c r="I586" t="str">
        <f t="shared" si="252"/>
        <v>177.499984927823i</v>
      </c>
      <c r="J586" t="str">
        <f t="shared" si="246"/>
        <v>-41.6468527573974+38.8313167026901i</v>
      </c>
      <c r="K586" t="str">
        <f t="shared" si="253"/>
        <v>2.12580302981028-2.27993828928301i</v>
      </c>
      <c r="L586" t="str">
        <f t="shared" si="254"/>
        <v>0.368276540064291-0.342873900045592i</v>
      </c>
      <c r="M586" t="str">
        <f t="shared" si="255"/>
        <v>2.49407956987457-2.6228121893286i</v>
      </c>
      <c r="N586" t="str">
        <f t="shared" si="256"/>
        <v>-0.563792932283759i</v>
      </c>
      <c r="O586" t="str">
        <f t="shared" si="257"/>
        <v>0.845234268124697-0.534395950571959i</v>
      </c>
      <c r="P586" t="str">
        <f t="shared" si="258"/>
        <v>0.154765731875303+0.534395950571959i</v>
      </c>
      <c r="Q586" t="str">
        <f t="shared" si="259"/>
        <v>-0.154765731875303+0.0293969817118001i</v>
      </c>
      <c r="R586" t="str">
        <f t="shared" si="260"/>
        <v>-0.332148603292068-3.51602457724281i</v>
      </c>
      <c r="S586" t="str">
        <f t="shared" si="261"/>
        <v>0.0610541236786745i</v>
      </c>
      <c r="T586" t="str">
        <f t="shared" si="262"/>
        <v>0.214667799396242-0.0202790419050929i</v>
      </c>
      <c r="U586" t="str">
        <f t="shared" si="263"/>
        <v>0.0000500000000000002-0.00314386344603144i</v>
      </c>
      <c r="V586" t="str">
        <f t="shared" si="264"/>
        <v>0.00002-0.0352112705955521i</v>
      </c>
      <c r="W586" t="str">
        <f t="shared" si="265"/>
        <v>0.0000422734891485398-0.00288622080000814i</v>
      </c>
      <c r="X586" t="str">
        <f t="shared" si="266"/>
        <v>0.000105277363320116-0.0028829955878984i</v>
      </c>
      <c r="Y586" t="str">
        <f t="shared" si="267"/>
        <v>0.009+0.227199980707614i</v>
      </c>
      <c r="Z586" t="str">
        <f t="shared" si="268"/>
        <v>-0.15374601977525-0.0118726119289639i</v>
      </c>
      <c r="AA586" t="str">
        <f t="shared" si="269"/>
        <v>2.16787948481717-53.4077294664366i</v>
      </c>
      <c r="AB586" t="str">
        <f t="shared" si="270"/>
        <v>0.717506365681109-0.0677807370166428i</v>
      </c>
      <c r="AC586" t="str">
        <f t="shared" si="271"/>
        <v>2.61174182465128-2.05093499325353i</v>
      </c>
      <c r="AD586" t="str">
        <f t="shared" si="272"/>
        <v>0.182539092973146+0.117391035172353i</v>
      </c>
      <c r="AE586" t="str">
        <f t="shared" si="273"/>
        <v>-0.0266709207934649-0.020215620227781i</v>
      </c>
      <c r="AF586" t="str">
        <f t="shared" si="274"/>
        <v>-4.61805227922408-1.61411739994716i</v>
      </c>
      <c r="AG586" t="str">
        <f t="shared" si="275"/>
        <v>1.02412842727924-0.034370122137299i</v>
      </c>
      <c r="AH586" t="str">
        <f t="shared" si="276"/>
        <v>0.0838398305163142+0.136006744758599i</v>
      </c>
      <c r="AI586">
        <f t="shared" si="277"/>
        <v>-15.930010416435785</v>
      </c>
      <c r="AJ586">
        <f t="shared" si="278"/>
        <v>58.348709911303295</v>
      </c>
      <c r="AK586"/>
      <c r="AL586"/>
      <c r="AM586"/>
      <c r="AN586"/>
    </row>
    <row r="587" spans="1:40" x14ac:dyDescent="0.35">
      <c r="A587"/>
      <c r="B587">
        <f t="shared" si="244"/>
        <v>45300</v>
      </c>
      <c r="C587" s="237" t="str">
        <f t="shared" si="247"/>
        <v>-0.0000157153781405458+0.0228125105087936i</v>
      </c>
      <c r="D587" s="208" t="str">
        <f t="shared" si="248"/>
        <v>-2.51378168675154+0.174895913900751i</v>
      </c>
      <c r="E587" t="str">
        <f t="shared" si="249"/>
        <v>20500</v>
      </c>
      <c r="F587" t="str">
        <f t="shared" si="250"/>
        <v>0.327868852459016</v>
      </c>
      <c r="G587" t="str">
        <f t="shared" si="245"/>
        <v>0.327868852459016</v>
      </c>
      <c r="H587" t="str">
        <f t="shared" si="251"/>
        <v>2.1082229471472+1.78930788896169i</v>
      </c>
      <c r="I587" t="str">
        <f t="shared" si="252"/>
        <v>177.892684009522i</v>
      </c>
      <c r="J587" t="str">
        <f t="shared" si="246"/>
        <v>-41.8357643878375+38.9172266953951i</v>
      </c>
      <c r="K587" t="str">
        <f t="shared" si="253"/>
        <v>2.1205368426387-2.27956324891101i</v>
      </c>
      <c r="L587" t="str">
        <f t="shared" si="254"/>
        <v>0.367520620616478-0.342927135256905i</v>
      </c>
      <c r="M587" t="str">
        <f t="shared" si="255"/>
        <v>2.48805746325518-2.62249038416792i</v>
      </c>
      <c r="N587" t="str">
        <f t="shared" si="256"/>
        <v>-0.565040261779962i</v>
      </c>
      <c r="O587" t="str">
        <f t="shared" si="257"/>
        <v>0.844567042945043-0.535449820217605i</v>
      </c>
      <c r="P587" t="str">
        <f t="shared" si="258"/>
        <v>0.155432957054957+0.535449820217605i</v>
      </c>
      <c r="Q587" t="str">
        <f t="shared" si="259"/>
        <v>-0.155432957054957+0.029590441562357i</v>
      </c>
      <c r="R587" t="str">
        <f t="shared" si="260"/>
        <v>-0.332143321960635-3.50812400476697i</v>
      </c>
      <c r="S587" t="str">
        <f t="shared" si="261"/>
        <v>0.0611891991735388i</v>
      </c>
      <c r="T587" t="str">
        <f t="shared" si="262"/>
        <v>0.214659298453159-0.0203235838816101i</v>
      </c>
      <c r="U587" t="str">
        <f t="shared" si="263"/>
        <v>0.0000500000000000002-0.00313692335012409i</v>
      </c>
      <c r="V587" t="str">
        <f t="shared" si="264"/>
        <v>0.00002-0.0351335415213897i</v>
      </c>
      <c r="W587" t="str">
        <f t="shared" si="265"/>
        <v>0.0000422734887355989-0.00287984967742708i</v>
      </c>
      <c r="X587" t="str">
        <f t="shared" si="266"/>
        <v>0.00010499958941245-0.0028766376430127i</v>
      </c>
      <c r="Y587" t="str">
        <f t="shared" si="267"/>
        <v>0.009+0.227702635532188i</v>
      </c>
      <c r="Z587" t="str">
        <f t="shared" si="268"/>
        <v>-0.153061415549286-0.0118029908622427i</v>
      </c>
      <c r="AA587" t="str">
        <f t="shared" si="269"/>
        <v>2.15802474420127-53.2872145484512i</v>
      </c>
      <c r="AB587" t="str">
        <f t="shared" si="270"/>
        <v>0.717477952100714-0.0679296142668918i</v>
      </c>
      <c r="AC587" t="str">
        <f t="shared" si="271"/>
        <v>2.60698161323006-2.0505918139894i</v>
      </c>
      <c r="AD587" t="str">
        <f t="shared" si="272"/>
        <v>0.182683083669041+0.117637508489831i</v>
      </c>
      <c r="AE587" t="str">
        <f t="shared" si="273"/>
        <v>-0.0265732569455295-0.0201619703383767i</v>
      </c>
      <c r="AF587" t="str">
        <f t="shared" si="274"/>
        <v>-4.62200463389874-1.61441197506094i</v>
      </c>
      <c r="AG587" t="str">
        <f t="shared" si="275"/>
        <v>1.02411937136287-0.0343205250312329i</v>
      </c>
      <c r="AH587" t="str">
        <f t="shared" si="276"/>
        <v>0.0835988441727051+0.135685413899387i</v>
      </c>
      <c r="AI587">
        <f t="shared" si="277"/>
        <v>-15.951782814940687</v>
      </c>
      <c r="AJ587">
        <f t="shared" si="278"/>
        <v>58.361840559180351</v>
      </c>
      <c r="AK587"/>
      <c r="AL587"/>
      <c r="AM587"/>
      <c r="AN587"/>
    </row>
    <row r="588" spans="1:40" x14ac:dyDescent="0.35">
      <c r="A588"/>
      <c r="B588">
        <f t="shared" si="244"/>
        <v>45400</v>
      </c>
      <c r="C588" s="237" t="str">
        <f t="shared" si="247"/>
        <v>-0.0000156462236778222+0.0227622627358247i</v>
      </c>
      <c r="D588" s="208" t="str">
        <f t="shared" si="248"/>
        <v>-2.51378115656732+0.174510680974656i</v>
      </c>
      <c r="E588" t="str">
        <f t="shared" si="249"/>
        <v>20500</v>
      </c>
      <c r="F588" t="str">
        <f t="shared" si="250"/>
        <v>0.327868852459016</v>
      </c>
      <c r="G588" t="str">
        <f t="shared" si="245"/>
        <v>0.327868852459016</v>
      </c>
      <c r="H588" t="str">
        <f t="shared" si="251"/>
        <v>2.11216669501131+1.78920703259561i</v>
      </c>
      <c r="I588" t="str">
        <f t="shared" si="252"/>
        <v>178.285383091221i</v>
      </c>
      <c r="J588" t="str">
        <f t="shared" si="246"/>
        <v>-42.0250935025438+39.0031366881002i</v>
      </c>
      <c r="K588" t="str">
        <f t="shared" si="253"/>
        <v>2.11528510551334-2.27917705836357i</v>
      </c>
      <c r="L588" t="str">
        <f t="shared" si="254"/>
        <v>0.366766137711241-0.342978599776804i</v>
      </c>
      <c r="M588" t="str">
        <f t="shared" si="255"/>
        <v>2.48205124322458-2.62215565814037i</v>
      </c>
      <c r="N588" t="str">
        <f t="shared" si="256"/>
        <v>-0.566287591276165i</v>
      </c>
      <c r="O588" t="str">
        <f t="shared" si="257"/>
        <v>0.84389850376208-0.536502856793999i</v>
      </c>
      <c r="P588" t="str">
        <f t="shared" si="258"/>
        <v>0.15610149623792+0.536502856793999i</v>
      </c>
      <c r="Q588" t="str">
        <f t="shared" si="259"/>
        <v>-0.15610149623792+0.029784734482166i</v>
      </c>
      <c r="R588" t="str">
        <f t="shared" si="260"/>
        <v>-0.332138028661037-3.50025792806186i</v>
      </c>
      <c r="S588" t="str">
        <f t="shared" si="261"/>
        <v>0.061324274668403i</v>
      </c>
      <c r="T588" t="str">
        <f t="shared" si="262"/>
        <v>0.214650778590721-0.0203681236974313i</v>
      </c>
      <c r="U588" t="str">
        <f t="shared" si="263"/>
        <v>0.00005-0.00313001382732645i</v>
      </c>
      <c r="V588" t="str">
        <f t="shared" si="264"/>
        <v>0.00002-0.0350561548660563i</v>
      </c>
      <c r="W588" t="str">
        <f t="shared" si="265"/>
        <v>0.0000422734883217455-0.00287350662196313i</v>
      </c>
      <c r="X588" t="str">
        <f t="shared" si="266"/>
        <v>0.000104723647830881-0.00287030766731788i</v>
      </c>
      <c r="Y588" t="str">
        <f t="shared" si="267"/>
        <v>0.009+0.228205290356763i</v>
      </c>
      <c r="Z588" t="str">
        <f t="shared" si="268"/>
        <v>-0.152381388068363-0.01173397121853i</v>
      </c>
      <c r="AA588" t="str">
        <f t="shared" si="269"/>
        <v>2.14823767551383-53.1672479197158i</v>
      </c>
      <c r="AB588" t="str">
        <f t="shared" si="270"/>
        <v>0.717449475284204-0.0680784842952233i</v>
      </c>
      <c r="AC588" t="str">
        <f t="shared" si="271"/>
        <v>2.60223397928764-2.05023848762812i</v>
      </c>
      <c r="AD588" t="str">
        <f t="shared" si="272"/>
        <v>0.182827365213187+0.117883794807902i</v>
      </c>
      <c r="AE588" t="str">
        <f t="shared" si="273"/>
        <v>-0.02647624263266-0.0201085873249654i</v>
      </c>
      <c r="AF588" t="str">
        <f t="shared" si="274"/>
        <v>-4.62594785157863-1.61469635162095i</v>
      </c>
      <c r="AG588" t="str">
        <f t="shared" si="275"/>
        <v>1.02411033515357-0.0342712113053218i</v>
      </c>
      <c r="AH588" t="str">
        <f t="shared" si="276"/>
        <v>0.08335949049892+0.135365492049444i</v>
      </c>
      <c r="AI588">
        <f t="shared" si="277"/>
        <v>-15.973497138521001</v>
      </c>
      <c r="AJ588">
        <f t="shared" si="278"/>
        <v>58.37480251375775</v>
      </c>
      <c r="AK588"/>
      <c r="AL588"/>
      <c r="AM588"/>
      <c r="AN588"/>
    </row>
    <row r="589" spans="1:40" x14ac:dyDescent="0.35">
      <c r="A589"/>
      <c r="B589">
        <f t="shared" si="244"/>
        <v>45500</v>
      </c>
      <c r="C589" s="237" t="str">
        <f t="shared" si="247"/>
        <v>-0.0000155775246770601+0.0227122358318751i</v>
      </c>
      <c r="D589" s="208" t="str">
        <f t="shared" si="248"/>
        <v>-2.51378062987498+0.174127141377709i</v>
      </c>
      <c r="E589" t="str">
        <f t="shared" si="249"/>
        <v>20500</v>
      </c>
      <c r="F589" t="str">
        <f t="shared" si="250"/>
        <v>0.327868852459016</v>
      </c>
      <c r="G589" t="str">
        <f t="shared" si="245"/>
        <v>0.327868852459016</v>
      </c>
      <c r="H589" t="str">
        <f t="shared" si="251"/>
        <v>2.11610130536149+1.78909774116647i</v>
      </c>
      <c r="I589" t="str">
        <f t="shared" si="252"/>
        <v>178.678082172919i</v>
      </c>
      <c r="J589" t="str">
        <f t="shared" si="246"/>
        <v>-42.2148401015163+39.0890466808053i</v>
      </c>
      <c r="K589" t="str">
        <f t="shared" si="253"/>
        <v>2.11004779751858-2.278779810267i</v>
      </c>
      <c r="L589" t="str">
        <f t="shared" si="254"/>
        <v>0.366013092744635-0.343028303790582i</v>
      </c>
      <c r="M589" t="str">
        <f t="shared" si="255"/>
        <v>2.47606089026321-2.62180811405758i</v>
      </c>
      <c r="N589" t="str">
        <f t="shared" si="256"/>
        <v>-0.567534920772368i</v>
      </c>
      <c r="O589" t="str">
        <f t="shared" si="257"/>
        <v>0.843228651615942-0.537555058662794i</v>
      </c>
      <c r="P589" t="str">
        <f t="shared" si="258"/>
        <v>0.156771348384058+0.537555058662794i</v>
      </c>
      <c r="Q589" t="str">
        <f t="shared" si="259"/>
        <v>-0.156771348384058+0.029979862109574i</v>
      </c>
      <c r="R589" t="str">
        <f t="shared" si="260"/>
        <v>-0.33213272339128-3.49242611966855i</v>
      </c>
      <c r="S589" t="str">
        <f t="shared" si="261"/>
        <v>0.0614593501632674i</v>
      </c>
      <c r="T589" t="str">
        <f t="shared" si="262"/>
        <v>0.214642239808051-0.0204126613475843i</v>
      </c>
      <c r="U589" t="str">
        <f t="shared" si="263"/>
        <v>0.00005-0.0031231346760576i</v>
      </c>
      <c r="V589" t="str">
        <f t="shared" si="264"/>
        <v>0.00002-0.0349791083718451i</v>
      </c>
      <c r="W589" t="str">
        <f t="shared" si="265"/>
        <v>0.0000422734879069799-0.00286719144855838i</v>
      </c>
      <c r="X589" t="str">
        <f t="shared" si="266"/>
        <v>0.00010444952249742-0.00286400547675082i</v>
      </c>
      <c r="Y589" t="str">
        <f t="shared" si="267"/>
        <v>0.009+0.228707945181337i</v>
      </c>
      <c r="Z589" t="str">
        <f t="shared" si="268"/>
        <v>-0.151705896504953-0.011665546352095i</v>
      </c>
      <c r="AA589" t="str">
        <f t="shared" si="269"/>
        <v>2.13851765519015-53.0478258111616i</v>
      </c>
      <c r="AB589" t="str">
        <f t="shared" si="270"/>
        <v>0.717420935228648-0.0682273470850182i</v>
      </c>
      <c r="AC589" t="str">
        <f t="shared" si="271"/>
        <v>2.59749890738759-2.04987509494087i</v>
      </c>
      <c r="AD589" t="str">
        <f t="shared" si="272"/>
        <v>0.182971937441263+0.118129893982327i</v>
      </c>
      <c r="AE589" t="str">
        <f t="shared" si="273"/>
        <v>-0.0263798720509561-0.0200554690879777i</v>
      </c>
      <c r="AF589" t="str">
        <f t="shared" si="274"/>
        <v>-4.62988193523647-1.61497059978876i</v>
      </c>
      <c r="AG589" t="str">
        <f t="shared" si="275"/>
        <v>1.02410131838283-0.0342221789786171i</v>
      </c>
      <c r="AH589" t="str">
        <f t="shared" si="276"/>
        <v>0.0831217546894967+0.135046969381896i</v>
      </c>
      <c r="AI589">
        <f t="shared" si="277"/>
        <v>-15.995153718087563</v>
      </c>
      <c r="AJ589">
        <f t="shared" si="278"/>
        <v>58.387596694128646</v>
      </c>
      <c r="AK589"/>
      <c r="AL589"/>
      <c r="AM589"/>
      <c r="AN589"/>
    </row>
    <row r="590" spans="1:40" x14ac:dyDescent="0.35">
      <c r="A590"/>
      <c r="B590">
        <f t="shared" si="244"/>
        <v>45600</v>
      </c>
      <c r="C590" s="237" t="str">
        <f t="shared" si="247"/>
        <v>-0.0000155092771473664+0.0226624283438621i</v>
      </c>
      <c r="D590" s="208" t="str">
        <f t="shared" si="248"/>
        <v>-2.51378010664392+0.17374528396961i</v>
      </c>
      <c r="E590" t="str">
        <f t="shared" si="249"/>
        <v>20500</v>
      </c>
      <c r="F590" t="str">
        <f t="shared" si="250"/>
        <v>0.327868852459016</v>
      </c>
      <c r="G590" t="str">
        <f t="shared" si="245"/>
        <v>0.327868852459016</v>
      </c>
      <c r="H590" t="str">
        <f t="shared" si="251"/>
        <v>2.12002678144607+1.7889800733174i</v>
      </c>
      <c r="I590" t="str">
        <f t="shared" si="252"/>
        <v>179.070781254618i</v>
      </c>
      <c r="J590" t="str">
        <f t="shared" si="246"/>
        <v>-42.405004184755+39.1749566735103i</v>
      </c>
      <c r="K590" t="str">
        <f t="shared" si="253"/>
        <v>2.10482489747029-2.27837159666235i</v>
      </c>
      <c r="L590" t="str">
        <f t="shared" si="254"/>
        <v>0.365261487062386-0.343076257447765i</v>
      </c>
      <c r="M590" t="str">
        <f t="shared" si="255"/>
        <v>2.47008638453268-2.62144785411011i</v>
      </c>
      <c r="N590" t="str">
        <f t="shared" si="256"/>
        <v>-0.568782250268571i</v>
      </c>
      <c r="O590" t="str">
        <f t="shared" si="257"/>
        <v>0.842557487548806-0.538606424186942i</v>
      </c>
      <c r="P590" t="str">
        <f t="shared" si="258"/>
        <v>0.157442512451194+0.538606424186942i</v>
      </c>
      <c r="Q590" t="str">
        <f t="shared" si="259"/>
        <v>-0.157442512451194+0.0301758260816289i</v>
      </c>
      <c r="R590" t="str">
        <f t="shared" si="260"/>
        <v>-0.332127406149372-3.48462835412334i</v>
      </c>
      <c r="S590" t="str">
        <f t="shared" si="261"/>
        <v>0.0615944256581317i</v>
      </c>
      <c r="T590" t="str">
        <f t="shared" si="262"/>
        <v>0.214633682104268-0.0204571968270956i</v>
      </c>
      <c r="U590" t="str">
        <f t="shared" si="263"/>
        <v>0.00005-0.00311628569650484i</v>
      </c>
      <c r="V590" t="str">
        <f t="shared" si="264"/>
        <v>0.00002-0.0349023998008543i</v>
      </c>
      <c r="W590" t="str">
        <f t="shared" si="265"/>
        <v>0.0000422734874913014-0.00286090397377826i</v>
      </c>
      <c r="X590" t="str">
        <f t="shared" si="266"/>
        <v>0.000104177197510016-0.00285773088885919i</v>
      </c>
      <c r="Y590" t="str">
        <f t="shared" si="267"/>
        <v>0.009+0.229210600005911i</v>
      </c>
      <c r="Z590" t="str">
        <f t="shared" si="268"/>
        <v>-0.151034900487088-0.0115977097061023i</v>
      </c>
      <c r="AA590" t="str">
        <f t="shared" si="269"/>
        <v>2.12886406688818-52.9289444884845i</v>
      </c>
      <c r="AB590" t="str">
        <f t="shared" si="270"/>
        <v>0.717392331931101-0.068376202619653i</v>
      </c>
      <c r="AC590" t="str">
        <f t="shared" si="271"/>
        <v>2.59277638184167-2.04950171621268i</v>
      </c>
      <c r="AD590" t="str">
        <f t="shared" si="272"/>
        <v>0.183116800188731+0.118375805867422i</v>
      </c>
      <c r="AE590" t="str">
        <f t="shared" si="273"/>
        <v>-0.0262841394613426-0.0200026135501641i</v>
      </c>
      <c r="AF590" t="str">
        <f t="shared" si="274"/>
        <v>-4.63380688808999-1.61523478934779i</v>
      </c>
      <c r="AG590" t="str">
        <f t="shared" si="275"/>
        <v>1.02409232078528-0.0341734260884054i</v>
      </c>
      <c r="AH590" t="str">
        <f t="shared" si="276"/>
        <v>0.082885622105113+0.134729836163191i</v>
      </c>
      <c r="AI590">
        <f t="shared" si="277"/>
        <v>-16.016752881836162</v>
      </c>
      <c r="AJ590">
        <f t="shared" si="278"/>
        <v>58.400224013416349</v>
      </c>
      <c r="AK590"/>
      <c r="AL590"/>
      <c r="AM590"/>
      <c r="AN590"/>
    </row>
    <row r="591" spans="1:40" x14ac:dyDescent="0.35">
      <c r="A591"/>
      <c r="B591">
        <f t="shared" si="244"/>
        <v>45700</v>
      </c>
      <c r="C591" s="237" t="str">
        <f t="shared" si="247"/>
        <v>-0.000015441477141464+0.0226128388314209i</v>
      </c>
      <c r="D591" s="208" t="str">
        <f t="shared" si="248"/>
        <v>-2.51377958684387+0.17336509770756i</v>
      </c>
      <c r="E591" t="str">
        <f t="shared" si="249"/>
        <v>20500</v>
      </c>
      <c r="F591" t="str">
        <f t="shared" si="250"/>
        <v>0.327868852459016</v>
      </c>
      <c r="G591" t="str">
        <f t="shared" si="245"/>
        <v>0.327868852459016</v>
      </c>
      <c r="H591" t="str">
        <f t="shared" si="251"/>
        <v>2.12394312675531+1.78885408741224i</v>
      </c>
      <c r="I591" t="str">
        <f t="shared" si="252"/>
        <v>179.463480336317i</v>
      </c>
      <c r="J591" t="str">
        <f t="shared" si="246"/>
        <v>-42.5955857522598+39.2608666662154i</v>
      </c>
      <c r="K591" t="str">
        <f t="shared" si="253"/>
        <v>2.09961638392033-2.27795250900785i</v>
      </c>
      <c r="L591" t="str">
        <f t="shared" si="254"/>
        <v>0.364511321960354-0.343122470862021i</v>
      </c>
      <c r="M591" t="str">
        <f t="shared" si="255"/>
        <v>2.46412770588068-2.62107497986987i</v>
      </c>
      <c r="N591" t="str">
        <f t="shared" si="256"/>
        <v>-0.570029579764774i</v>
      </c>
      <c r="O591" t="str">
        <f t="shared" si="257"/>
        <v>0.841885012604889-0.539656951730695i</v>
      </c>
      <c r="P591" t="str">
        <f t="shared" si="258"/>
        <v>0.158114987395111+0.539656951730695i</v>
      </c>
      <c r="Q591" t="str">
        <f t="shared" si="259"/>
        <v>-0.158114987395111+0.030372628034079i</v>
      </c>
      <c r="R591" t="str">
        <f t="shared" si="260"/>
        <v>-0.332122076933292-3.4768644079359i</v>
      </c>
      <c r="S591" t="str">
        <f t="shared" si="261"/>
        <v>0.0617295011529961i</v>
      </c>
      <c r="T591" t="str">
        <f t="shared" si="262"/>
        <v>0.21462510547849-0.0205017301309891i</v>
      </c>
      <c r="U591" t="str">
        <f t="shared" si="263"/>
        <v>0.00005-0.00310946669060439i</v>
      </c>
      <c r="V591" t="str">
        <f t="shared" si="264"/>
        <v>0.00002-0.0348260269347692i</v>
      </c>
      <c r="W591" t="str">
        <f t="shared" si="265"/>
        <v>0.0000422734870747105-0.00285464401579366i</v>
      </c>
      <c r="X591" t="str">
        <f t="shared" si="266"/>
        <v>0.000103906657140241-0.00285148372278376i</v>
      </c>
      <c r="Y591" t="str">
        <f t="shared" si="267"/>
        <v>0.009+0.229713254830486i</v>
      </c>
      <c r="Z591" t="str">
        <f t="shared" si="268"/>
        <v>-0.150368360092254-0.011530454811217i</v>
      </c>
      <c r="AA591" t="str">
        <f t="shared" si="269"/>
        <v>2.11927630138783-52.8106002517439i</v>
      </c>
      <c r="AB591" t="str">
        <f t="shared" si="270"/>
        <v>0.717363665388615-0.0685250508824957i</v>
      </c>
      <c r="AC591" t="str">
        <f t="shared" si="271"/>
        <v>2.58806638671378-2.04911843124428i</v>
      </c>
      <c r="AD591" t="str">
        <f t="shared" si="272"/>
        <v>0.183261953290841+0.118621530316079i</v>
      </c>
      <c r="AE591" t="str">
        <f t="shared" si="273"/>
        <v>-0.0261890391887-0.0199500186562978i</v>
      </c>
      <c r="AF591" t="str">
        <f t="shared" si="274"/>
        <v>-4.63772271359918-1.61548898970468i</v>
      </c>
      <c r="AG591" t="str">
        <f t="shared" si="275"/>
        <v>1.02408334209865-0.0341249506899986i</v>
      </c>
      <c r="AH591" t="str">
        <f t="shared" si="276"/>
        <v>0.0826510782703606+0.134414082751988i</v>
      </c>
      <c r="AI591">
        <f t="shared" si="277"/>
        <v>-16.038294955275237</v>
      </c>
      <c r="AJ591">
        <f t="shared" si="278"/>
        <v>58.412685378816583</v>
      </c>
      <c r="AK591"/>
      <c r="AL591"/>
      <c r="AM591"/>
      <c r="AN591"/>
    </row>
    <row r="592" spans="1:40" x14ac:dyDescent="0.35">
      <c r="A592"/>
      <c r="B592">
        <f t="shared" si="244"/>
        <v>45800</v>
      </c>
      <c r="C592" s="237" t="str">
        <f t="shared" si="247"/>
        <v>-0.000015374120755121+0.0225634658667667i</v>
      </c>
      <c r="D592" s="208" t="str">
        <f t="shared" si="248"/>
        <v>-2.51377907044491+0.172986571645211i</v>
      </c>
      <c r="E592" t="str">
        <f t="shared" si="249"/>
        <v>20500</v>
      </c>
      <c r="F592" t="str">
        <f t="shared" si="250"/>
        <v>0.327868852459016</v>
      </c>
      <c r="G592" t="str">
        <f t="shared" si="245"/>
        <v>0.327868852459016</v>
      </c>
      <c r="H592" t="str">
        <f t="shared" si="251"/>
        <v>2.12785034501839+1.78871984153576i</v>
      </c>
      <c r="I592" t="str">
        <f t="shared" si="252"/>
        <v>179.856179418016i</v>
      </c>
      <c r="J592" t="str">
        <f t="shared" si="246"/>
        <v>-42.7865848040308+39.3467766589204i</v>
      </c>
      <c r="K592" t="str">
        <f t="shared" si="253"/>
        <v>2.09442223516106-2.2775226381816i</v>
      </c>
      <c r="L592" t="str">
        <f t="shared" si="254"/>
        <v>0.363762598684978-0.343166954111077i</v>
      </c>
      <c r="M592" t="str">
        <f t="shared" si="255"/>
        <v>2.45818483384604-2.62068959229268i</v>
      </c>
      <c r="N592" t="str">
        <f t="shared" si="256"/>
        <v>-0.571276909260977i</v>
      </c>
      <c r="O592" t="str">
        <f t="shared" si="257"/>
        <v>0.841211227830449-0.540706639659611i</v>
      </c>
      <c r="P592" t="str">
        <f t="shared" si="258"/>
        <v>0.158788772169551+0.540706639659611i</v>
      </c>
      <c r="Q592" t="str">
        <f t="shared" si="259"/>
        <v>-0.158788772169551+0.030570269601366i</v>
      </c>
      <c r="R592" t="str">
        <f t="shared" si="260"/>
        <v>-0.33211673574106-3.4691340595678i</v>
      </c>
      <c r="S592" t="str">
        <f t="shared" si="261"/>
        <v>0.0618645766478604i</v>
      </c>
      <c r="T592" t="str">
        <f t="shared" si="262"/>
        <v>0.214616509929835-0.02054626125429i</v>
      </c>
      <c r="U592" t="str">
        <f t="shared" si="263"/>
        <v>0.00005-0.00310267746202229i</v>
      </c>
      <c r="V592" t="str">
        <f t="shared" si="264"/>
        <v>0.00002-0.0347499875746496i</v>
      </c>
      <c r="W592" t="str">
        <f t="shared" si="265"/>
        <v>0.000042273486657207-0.00284841139436363i</v>
      </c>
      <c r="X592" t="str">
        <f t="shared" si="266"/>
        <v>0.000103637885831037-0.00284526379924134i</v>
      </c>
      <c r="Y592" t="str">
        <f t="shared" si="267"/>
        <v>0.009+0.23021590965506i</v>
      </c>
      <c r="Z592" t="str">
        <f t="shared" si="268"/>
        <v>-0.149706235841405-0.0114637752842391i</v>
      </c>
      <c r="AA592" t="str">
        <f t="shared" si="269"/>
        <v>2.10975375649172-52.6927894349648i</v>
      </c>
      <c r="AB592" t="str">
        <f t="shared" si="270"/>
        <v>0.717334935598242-0.0686738918569185i</v>
      </c>
      <c r="AC592" t="str">
        <f t="shared" si="271"/>
        <v>2.58336890582386-2.04872531935411i</v>
      </c>
      <c r="AD592" t="str">
        <f t="shared" si="272"/>
        <v>0.183407396582624+0.118867067179782i</v>
      </c>
      <c r="AE592" t="str">
        <f t="shared" si="273"/>
        <v>-0.0260945656210108-0.0198976823728831i</v>
      </c>
      <c r="AF592" t="str">
        <f t="shared" si="274"/>
        <v>-4.6416294154633-1.61573326989055i</v>
      </c>
      <c r="AG592" t="str">
        <f t="shared" si="275"/>
        <v>1.02407438206374-0.0340767508565241i</v>
      </c>
      <c r="AH592" t="str">
        <f t="shared" si="276"/>
        <v>0.0824181088715567+0.134099699598055i</v>
      </c>
      <c r="AI592">
        <f t="shared" si="277"/>
        <v>-16.059780261253508</v>
      </c>
      <c r="AJ592">
        <f t="shared" si="278"/>
        <v>58.42498169163742</v>
      </c>
      <c r="AK592"/>
      <c r="AL592"/>
      <c r="AM592"/>
      <c r="AN592"/>
    </row>
    <row r="593" spans="1:40" x14ac:dyDescent="0.35">
      <c r="A593"/>
      <c r="B593">
        <f t="shared" si="244"/>
        <v>45900</v>
      </c>
      <c r="C593" s="237" t="str">
        <f t="shared" si="247"/>
        <v>-0.0000153072041265895+0.0225143080345572i</v>
      </c>
      <c r="D593" s="208" t="str">
        <f t="shared" si="248"/>
        <v>-2.51377855741743+0.172609694931605i</v>
      </c>
      <c r="E593" t="str">
        <f t="shared" si="249"/>
        <v>20500</v>
      </c>
      <c r="F593" t="str">
        <f t="shared" si="250"/>
        <v>0.327868852459016</v>
      </c>
      <c r="G593" t="str">
        <f t="shared" si="245"/>
        <v>0.327868852459016</v>
      </c>
      <c r="H593" t="str">
        <f t="shared" si="251"/>
        <v>2.13174844020065+1.78857739349396i</v>
      </c>
      <c r="I593" t="str">
        <f t="shared" si="252"/>
        <v>180.248878499714i</v>
      </c>
      <c r="J593" t="str">
        <f t="shared" si="246"/>
        <v>-42.9780013400679+39.4326866516255i</v>
      </c>
      <c r="K593" t="str">
        <f t="shared" si="253"/>
        <v>2.08924242922971-2.277082074484i</v>
      </c>
      <c r="L593" t="str">
        <f t="shared" si="254"/>
        <v>0.363015318433727-0.343209717236629i</v>
      </c>
      <c r="M593" t="str">
        <f t="shared" si="255"/>
        <v>2.45225774766344-2.62029179172063i</v>
      </c>
      <c r="N593" t="str">
        <f t="shared" si="256"/>
        <v>-0.57252423875718i</v>
      </c>
      <c r="O593" t="str">
        <f t="shared" si="257"/>
        <v>0.84053613427378-0.541755486340554i</v>
      </c>
      <c r="P593" t="str">
        <f t="shared" si="258"/>
        <v>0.15946386572622+0.541755486340554i</v>
      </c>
      <c r="Q593" t="str">
        <f t="shared" si="259"/>
        <v>-0.15946386572622+0.0307687524166259i</v>
      </c>
      <c r="R593" t="str">
        <f t="shared" si="260"/>
        <v>-0.332111382570695-3.46143708941114i</v>
      </c>
      <c r="S593" t="str">
        <f t="shared" si="261"/>
        <v>0.0619996521427246i</v>
      </c>
      <c r="T593" t="str">
        <f t="shared" si="262"/>
        <v>0.214607895457416-0.0205907901920224i</v>
      </c>
      <c r="U593" t="str">
        <f t="shared" si="263"/>
        <v>0.00005-0.00309591781613553i</v>
      </c>
      <c r="V593" t="str">
        <f t="shared" si="264"/>
        <v>0.00002-0.0346742795407179i</v>
      </c>
      <c r="W593" t="str">
        <f t="shared" si="265"/>
        <v>0.000042273486238791-0.00284220593081783i</v>
      </c>
      <c r="X593" t="str">
        <f t="shared" si="266"/>
        <v>0.00010337086819446-0.00283907094050729i</v>
      </c>
      <c r="Y593" t="str">
        <f t="shared" si="267"/>
        <v>0.009+0.230718564479634i</v>
      </c>
      <c r="Z593" t="str">
        <f t="shared" si="268"/>
        <v>-0.149048488693022-0.0113976648267565i</v>
      </c>
      <c r="AA593" t="str">
        <f t="shared" si="269"/>
        <v>2.10029583692753-52.575508405746i</v>
      </c>
      <c r="AB593" t="str">
        <f t="shared" si="270"/>
        <v>0.717306142557017-0.0688227255262898i</v>
      </c>
      <c r="AC593" t="str">
        <f t="shared" si="271"/>
        <v>2.57868392275164-2.0483224593801i</v>
      </c>
      <c r="AD593" t="str">
        <f t="shared" si="272"/>
        <v>0.1835531298989+0.119112416308621i</v>
      </c>
      <c r="AE593" t="str">
        <f t="shared" si="273"/>
        <v>-0.0260007132085142-0.0198456026878638i</v>
      </c>
      <c r="AF593" t="str">
        <f t="shared" si="274"/>
        <v>-4.64552699761808-1.61596769856236i</v>
      </c>
      <c r="AG593" t="str">
        <f t="shared" si="275"/>
        <v>1.02406544042439-0.0340288246787204i</v>
      </c>
      <c r="AH593" t="str">
        <f t="shared" si="276"/>
        <v>0.0821866997545784+0.133786677241163i</v>
      </c>
      <c r="AI593">
        <f t="shared" si="277"/>
        <v>-16.0812091199885</v>
      </c>
      <c r="AJ593">
        <f t="shared" si="278"/>
        <v>58.437113847338559</v>
      </c>
      <c r="AK593"/>
      <c r="AL593"/>
      <c r="AM593"/>
      <c r="AN593"/>
    </row>
    <row r="594" spans="1:40" x14ac:dyDescent="0.35">
      <c r="A594"/>
      <c r="B594">
        <f t="shared" ref="B594:B657" si="279">B593+100</f>
        <v>46000</v>
      </c>
      <c r="C594" s="237" t="str">
        <f t="shared" si="247"/>
        <v>-0.0000152407234360508+0.0224653639317571i</v>
      </c>
      <c r="D594" s="208" t="str">
        <f t="shared" si="248"/>
        <v>-2.51377804773213+0.172234456810138i</v>
      </c>
      <c r="E594" t="str">
        <f t="shared" si="249"/>
        <v>20500</v>
      </c>
      <c r="F594" t="str">
        <f t="shared" si="250"/>
        <v>0.327868852459016</v>
      </c>
      <c r="G594" t="str">
        <f t="shared" si="245"/>
        <v>0.327868852459016</v>
      </c>
      <c r="H594" t="str">
        <f t="shared" si="251"/>
        <v>2.13563741650068+1.78842680081435i</v>
      </c>
      <c r="I594" t="str">
        <f t="shared" si="252"/>
        <v>180.641577581413i</v>
      </c>
      <c r="J594" t="str">
        <f t="shared" si="246"/>
        <v>-43.1698353603712+39.5185966443306i</v>
      </c>
      <c r="K594" t="str">
        <f t="shared" si="253"/>
        <v>2.08407694391281-2.27663090764051i</v>
      </c>
      <c r="L594" t="str">
        <f t="shared" si="254"/>
        <v>0.362269482355549-0.343250770244267i</v>
      </c>
      <c r="M594" t="str">
        <f t="shared" si="255"/>
        <v>2.44634642626836-2.61988167788478i</v>
      </c>
      <c r="N594" t="str">
        <f t="shared" si="256"/>
        <v>-0.573771568253383i</v>
      </c>
      <c r="O594" t="str">
        <f t="shared" si="257"/>
        <v>0.839859732985214-0.542803490141695i</v>
      </c>
      <c r="P594" t="str">
        <f t="shared" si="258"/>
        <v>0.160140267014786+0.542803490141695i</v>
      </c>
      <c r="Q594" t="str">
        <f t="shared" si="259"/>
        <v>-0.160140267014786+0.030968078111688i</v>
      </c>
      <c r="R594" t="str">
        <f t="shared" si="260"/>
        <v>-0.332106017420154-3.45377327976765i</v>
      </c>
      <c r="S594" t="str">
        <f t="shared" si="261"/>
        <v>0.062134727637589i</v>
      </c>
      <c r="T594" t="str">
        <f t="shared" si="262"/>
        <v>0.214599262060345-0.0206353169392057i</v>
      </c>
      <c r="U594" t="str">
        <f t="shared" si="263"/>
        <v>0.00005-0.0030891875600135i</v>
      </c>
      <c r="V594" t="str">
        <f t="shared" si="264"/>
        <v>0.00002-0.0345989006721512i</v>
      </c>
      <c r="W594" t="str">
        <f t="shared" si="265"/>
        <v>0.0000422734858194622-0.00283602744803965i</v>
      </c>
      <c r="X594" t="str">
        <f t="shared" si="266"/>
        <v>0.000103105589009497-0.00283290497039897i</v>
      </c>
      <c r="Y594" t="str">
        <f t="shared" si="267"/>
        <v>0.009+0.231221219304209i</v>
      </c>
      <c r="Z594" t="str">
        <f t="shared" si="268"/>
        <v>-0.148395080037311-0.0113321172238276i</v>
      </c>
      <c r="AA594" t="str">
        <f t="shared" si="269"/>
        <v>2.09090195425195-52.4587535648734i</v>
      </c>
      <c r="AB594" t="str">
        <f t="shared" si="270"/>
        <v>0.717277286261973-0.0689715518739626i</v>
      </c>
      <c r="AC594" t="str">
        <f t="shared" si="271"/>
        <v>2.57401142084057-2.04790992968171i</v>
      </c>
      <c r="AD594" t="str">
        <f t="shared" si="272"/>
        <v>0.183699153074261+0.119357577551311i</v>
      </c>
      <c r="AE594" t="str">
        <f t="shared" si="273"/>
        <v>-0.0259074764628775-0.0197937776103416i</v>
      </c>
      <c r="AF594" t="str">
        <f t="shared" si="274"/>
        <v>-4.64941546423281-1.61619234400421i</v>
      </c>
      <c r="AG594" t="str">
        <f t="shared" si="275"/>
        <v>1.02405651692738-0.0339811702647313i</v>
      </c>
      <c r="AH594" t="str">
        <f t="shared" si="276"/>
        <v>0.0819568369227405+0.13347500631003i</v>
      </c>
      <c r="AI594">
        <f t="shared" si="277"/>
        <v>-16.102581849092857</v>
      </c>
      <c r="AJ594">
        <f t="shared" si="278"/>
        <v>58.449082735573825</v>
      </c>
      <c r="AK594"/>
      <c r="AL594"/>
      <c r="AM594"/>
      <c r="AN594"/>
    </row>
    <row r="595" spans="1:40" x14ac:dyDescent="0.35">
      <c r="A595"/>
      <c r="B595">
        <f t="shared" si="279"/>
        <v>46100</v>
      </c>
      <c r="C595" s="237" t="str">
        <f t="shared" si="247"/>
        <v>-0.000015174674905071+0.0224166321675053i</v>
      </c>
      <c r="D595" s="208" t="str">
        <f t="shared" si="248"/>
        <v>-2.51377754136006+0.171860846617541i</v>
      </c>
      <c r="E595" t="str">
        <f t="shared" si="249"/>
        <v>20500</v>
      </c>
      <c r="F595" t="str">
        <f t="shared" si="250"/>
        <v>0.327868852459016</v>
      </c>
      <c r="G595" t="str">
        <f t="shared" si="245"/>
        <v>0.327868852459016</v>
      </c>
      <c r="H595" t="str">
        <f t="shared" si="251"/>
        <v>2.13951727834746+1.78826812074632i</v>
      </c>
      <c r="I595" t="str">
        <f t="shared" si="252"/>
        <v>181.034276663112i</v>
      </c>
      <c r="J595" t="str">
        <f t="shared" si="246"/>
        <v>-43.3620868649407+39.6045066370357i</v>
      </c>
      <c r="K595" t="str">
        <f t="shared" si="253"/>
        <v>2.0789257567505-2.27616922680406i</v>
      </c>
      <c r="L595" t="str">
        <f t="shared" si="254"/>
        <v>0.361525091551314-0.343290123103393i</v>
      </c>
      <c r="M595" t="str">
        <f t="shared" si="255"/>
        <v>2.44045084830181-2.61945934990745i</v>
      </c>
      <c r="N595" t="str">
        <f t="shared" si="256"/>
        <v>-0.575018897749586i</v>
      </c>
      <c r="O595" t="str">
        <f t="shared" si="257"/>
        <v>0.839182025017116-0.543850649432519i</v>
      </c>
      <c r="P595" t="str">
        <f t="shared" si="258"/>
        <v>0.160817974982884+0.543850649432519i</v>
      </c>
      <c r="Q595" t="str">
        <f t="shared" si="259"/>
        <v>-0.160817974982884+0.031168248317067i</v>
      </c>
      <c r="R595" t="str">
        <f t="shared" si="260"/>
        <v>-0.332100640287468-3.44614241482794i</v>
      </c>
      <c r="S595" t="str">
        <f t="shared" si="261"/>
        <v>0.0622698031324533i</v>
      </c>
      <c r="T595" t="str">
        <f t="shared" si="262"/>
        <v>0.214590609737733-0.0206798414908623i</v>
      </c>
      <c r="U595" t="str">
        <f t="shared" si="263"/>
        <v>0.00005-0.00308248650239959i</v>
      </c>
      <c r="V595" t="str">
        <f t="shared" si="264"/>
        <v>0.00002-0.0345238488268753i</v>
      </c>
      <c r="W595" t="str">
        <f t="shared" si="265"/>
        <v>0.000042273485399221-0.00282987577044926i</v>
      </c>
      <c r="X595" t="str">
        <f t="shared" si="266"/>
        <v>0.000102842033219887-0.0028267657142588i</v>
      </c>
      <c r="Y595" t="str">
        <f t="shared" si="267"/>
        <v>0.009+0.231723874128783i</v>
      </c>
      <c r="Z595" t="str">
        <f t="shared" si="268"/>
        <v>-0.147745971690457-0.0112671263426839i</v>
      </c>
      <c r="AA595" t="str">
        <f t="shared" si="269"/>
        <v>2.08157152675633-52.3425213459397i</v>
      </c>
      <c r="AB595" t="str">
        <f t="shared" si="270"/>
        <v>0.717248366710137-0.0691203708832996i</v>
      </c>
      <c r="AC595" t="str">
        <f t="shared" si="271"/>
        <v>2.56935138320151-2.0474878081418i</v>
      </c>
      <c r="AD595" t="str">
        <f t="shared" si="272"/>
        <v>0.183845465943085+0.119602550755206i</v>
      </c>
      <c r="AE595" t="str">
        <f t="shared" si="273"/>
        <v>-0.0258148499563798-0.0197422051702955i</v>
      </c>
      <c r="AF595" t="str">
        <f t="shared" si="274"/>
        <v>-4.65329481970752-1.61640727412878i</v>
      </c>
      <c r="AG595" t="str">
        <f t="shared" si="275"/>
        <v>1.02404761132245-0.0339337857399085i</v>
      </c>
      <c r="AH595" t="str">
        <f t="shared" si="276"/>
        <v>0.0817285065346996+0.133164677521255i</v>
      </c>
      <c r="AI595">
        <f t="shared" si="277"/>
        <v>-16.123898763601709</v>
      </c>
      <c r="AJ595">
        <f t="shared" si="278"/>
        <v>58.460889240230735</v>
      </c>
      <c r="AK595"/>
      <c r="AL595"/>
      <c r="AM595"/>
      <c r="AN595"/>
    </row>
    <row r="596" spans="1:40" x14ac:dyDescent="0.35">
      <c r="A596"/>
      <c r="B596">
        <f t="shared" si="279"/>
        <v>46200</v>
      </c>
      <c r="C596" s="237" t="str">
        <f t="shared" si="247"/>
        <v>-0.0000151090547960642+0.0223681113629825i</v>
      </c>
      <c r="D596" s="208" t="str">
        <f t="shared" si="248"/>
        <v>-2.51377703827256+0.171488853782866i</v>
      </c>
      <c r="E596" t="str">
        <f t="shared" si="249"/>
        <v>20500</v>
      </c>
      <c r="F596" t="str">
        <f t="shared" si="250"/>
        <v>0.327868852459016</v>
      </c>
      <c r="G596" t="str">
        <f t="shared" si="245"/>
        <v>0.327868852459016</v>
      </c>
      <c r="H596" t="str">
        <f t="shared" si="251"/>
        <v>2.14338803039765+1.78810141026134i</v>
      </c>
      <c r="I596" t="str">
        <f t="shared" si="252"/>
        <v>181.426975744811i</v>
      </c>
      <c r="J596" t="str">
        <f t="shared" si="246"/>
        <v>-43.5547558537764+39.6904166297407i</v>
      </c>
      <c r="K596" t="str">
        <f t="shared" si="253"/>
        <v>2.0737888450408-2.27569712055771i</v>
      </c>
      <c r="L596" t="str">
        <f t="shared" si="254"/>
        <v>0.36078214707426-0.34332778574715i</v>
      </c>
      <c r="M596" t="str">
        <f t="shared" si="255"/>
        <v>2.43457099211506-2.61902490630486i</v>
      </c>
      <c r="N596" t="str">
        <f t="shared" si="256"/>
        <v>-0.576266227245789i</v>
      </c>
      <c r="O596" t="str">
        <f t="shared" si="257"/>
        <v>0.838503011423886-0.544896962583822i</v>
      </c>
      <c r="P596" t="str">
        <f t="shared" si="258"/>
        <v>0.161496988576114+0.544896962583822i</v>
      </c>
      <c r="Q596" t="str">
        <f t="shared" si="259"/>
        <v>-0.161496988576114+0.031369264661967i</v>
      </c>
      <c r="R596" t="str">
        <f t="shared" si="260"/>
        <v>-0.332095251170577-3.43854428065111i</v>
      </c>
      <c r="S596" t="str">
        <f t="shared" si="261"/>
        <v>0.0624048786273177i</v>
      </c>
      <c r="T596" t="str">
        <f t="shared" si="262"/>
        <v>0.21458193848869-0.0207243638420084i</v>
      </c>
      <c r="U596" t="str">
        <f t="shared" si="263"/>
        <v>0.0000499999999999999-0.00307581445369309i</v>
      </c>
      <c r="V596" t="str">
        <f t="shared" si="264"/>
        <v>0.00002-0.0344491218813626i</v>
      </c>
      <c r="W596" t="str">
        <f t="shared" si="265"/>
        <v>0.0000422734849780671-0.00282375072398697i</v>
      </c>
      <c r="X596" t="str">
        <f t="shared" si="266"/>
        <v>0.000102580185931991-0.00282065299893795i</v>
      </c>
      <c r="Y596" t="str">
        <f t="shared" si="267"/>
        <v>0.009+0.232226528953357i</v>
      </c>
      <c r="Z596" t="str">
        <f t="shared" si="268"/>
        <v>-0.147101125888994-0.0112026861314571i</v>
      </c>
      <c r="AA596" t="str">
        <f t="shared" si="269"/>
        <v>2.07230397937363-52.2268082149678i</v>
      </c>
      <c r="AB596" t="str">
        <f t="shared" si="270"/>
        <v>0.717219383898536-0.069269182537643i</v>
      </c>
      <c r="AC596" t="str">
        <f t="shared" si="271"/>
        <v>2.56470379271655-2.04705617216856i</v>
      </c>
      <c r="AD596" t="str">
        <f t="shared" si="272"/>
        <v>0.183992068339525+0.119847335766315i</v>
      </c>
      <c r="AE596" t="str">
        <f t="shared" si="273"/>
        <v>-0.0257228283211075-0.0196908834183066i</v>
      </c>
      <c r="AF596" t="str">
        <f t="shared" si="274"/>
        <v>-4.65716506867021-1.61661255647847i</v>
      </c>
      <c r="AG596" t="str">
        <f t="shared" si="275"/>
        <v>1.02403872336224-0.0338866692466123i</v>
      </c>
      <c r="AH596" t="str">
        <f t="shared" si="276"/>
        <v>0.0815016949023974+0.132855681678267i</v>
      </c>
      <c r="AI596">
        <f t="shared" si="277"/>
        <v>-16.145160175999514</v>
      </c>
      <c r="AJ596">
        <f t="shared" si="278"/>
        <v>58.472534239467578</v>
      </c>
      <c r="AK596"/>
      <c r="AL596"/>
      <c r="AM596"/>
      <c r="AN596"/>
    </row>
    <row r="597" spans="1:40" x14ac:dyDescent="0.35">
      <c r="A597"/>
      <c r="B597">
        <f t="shared" si="279"/>
        <v>46300</v>
      </c>
      <c r="C597" s="237" t="str">
        <f t="shared" si="247"/>
        <v>-0.0000150438594117634+0.0223198001512815i</v>
      </c>
      <c r="D597" s="208" t="str">
        <f t="shared" si="248"/>
        <v>-2.51377653844128+0.171118467826492i</v>
      </c>
      <c r="E597" t="str">
        <f t="shared" si="249"/>
        <v>20500</v>
      </c>
      <c r="F597" t="str">
        <f t="shared" si="250"/>
        <v>0.327868852459016</v>
      </c>
      <c r="G597" t="str">
        <f t="shared" si="245"/>
        <v>0.327868852459016</v>
      </c>
      <c r="H597" t="str">
        <f t="shared" si="251"/>
        <v>2.14724967753271+1.78792672605344i</v>
      </c>
      <c r="I597" t="str">
        <f t="shared" si="252"/>
        <v>181.819674826509i</v>
      </c>
      <c r="J597" t="str">
        <f t="shared" si="246"/>
        <v>-43.7478423268782+39.7763266224458i</v>
      </c>
      <c r="K597" t="str">
        <f t="shared" si="253"/>
        <v>2.06866618584387-2.27521467691723i</v>
      </c>
      <c r="L597" t="str">
        <f t="shared" si="254"/>
        <v>0.360040649930428-0.343363768072352i</v>
      </c>
      <c r="M597" t="str">
        <f t="shared" si="255"/>
        <v>2.4287068357743-2.61857844498958i</v>
      </c>
      <c r="N597" t="str">
        <f t="shared" si="256"/>
        <v>-0.577513556741992i</v>
      </c>
      <c r="O597" t="str">
        <f t="shared" si="257"/>
        <v>0.837822693261953-0.545942427967718i</v>
      </c>
      <c r="P597" t="str">
        <f t="shared" si="258"/>
        <v>0.162177306738047+0.545942427967718i</v>
      </c>
      <c r="Q597" t="str">
        <f t="shared" si="259"/>
        <v>-0.162177306738047+0.031571128774274i</v>
      </c>
      <c r="R597" t="str">
        <f t="shared" si="260"/>
        <v>-0.332089850067473-3.43097866514446i</v>
      </c>
      <c r="S597" t="str">
        <f t="shared" si="261"/>
        <v>0.062539954122182i</v>
      </c>
      <c r="T597" t="str">
        <f t="shared" si="262"/>
        <v>0.21457324831232-0.0207688839876621i</v>
      </c>
      <c r="U597" t="str">
        <f t="shared" si="263"/>
        <v>0.0000499999999999998-0.00306917122593133i</v>
      </c>
      <c r="V597" t="str">
        <f t="shared" si="264"/>
        <v>0.00002-0.0343747177304309i</v>
      </c>
      <c r="W597" t="str">
        <f t="shared" si="265"/>
        <v>0.0000422734845560006-0.0028176521360969i</v>
      </c>
      <c r="X597" t="str">
        <f t="shared" si="266"/>
        <v>0.000102320032412689-0.00281456665278007i</v>
      </c>
      <c r="Y597" t="str">
        <f t="shared" si="267"/>
        <v>0.009+0.232729183777932i</v>
      </c>
      <c r="Z597" t="str">
        <f t="shared" si="268"/>
        <v>-0.14646050528424-0.0111387906179286i</v>
      </c>
      <c r="AA597" t="str">
        <f t="shared" si="269"/>
        <v>2.06309874358707-52.1116106700407i</v>
      </c>
      <c r="AB597" t="str">
        <f t="shared" si="270"/>
        <v>0.717190337824174-0.0694179868203414i</v>
      </c>
      <c r="AC597" t="str">
        <f t="shared" si="271"/>
        <v>2.56006863204253-2.04661509869743i</v>
      </c>
      <c r="AD597" t="str">
        <f t="shared" si="272"/>
        <v>0.184138960097514+0.12009193242932i</v>
      </c>
      <c r="AE597" t="str">
        <f t="shared" si="273"/>
        <v>-0.0256314062481638-0.0196398104252884i</v>
      </c>
      <c r="AF597" t="str">
        <f t="shared" si="274"/>
        <v>-4.66102621597399-1.61680825822695i</v>
      </c>
      <c r="AG597" t="str">
        <f t="shared" si="275"/>
        <v>1.02402985280222-0.0338398189440181i</v>
      </c>
      <c r="AH597" t="str">
        <f t="shared" si="276"/>
        <v>0.081276388489032+0.132548009670318i</v>
      </c>
      <c r="AI597">
        <f t="shared" si="277"/>
        <v>-16.166366396245316</v>
      </c>
      <c r="AJ597">
        <f t="shared" si="278"/>
        <v>58.484018605757058</v>
      </c>
      <c r="AK597"/>
      <c r="AL597"/>
      <c r="AM597"/>
      <c r="AN597"/>
    </row>
    <row r="598" spans="1:40" x14ac:dyDescent="0.35">
      <c r="A598"/>
      <c r="B598">
        <f t="shared" si="279"/>
        <v>46400</v>
      </c>
      <c r="C598" s="237" t="str">
        <f t="shared" si="247"/>
        <v>-0.0000149790850946997+0.0222716971772788i</v>
      </c>
      <c r="D598" s="208" t="str">
        <f t="shared" si="248"/>
        <v>-2.51377604183819+0.170749678359138i</v>
      </c>
      <c r="E598" t="str">
        <f t="shared" si="249"/>
        <v>20500</v>
      </c>
      <c r="F598" t="str">
        <f t="shared" si="250"/>
        <v>0.327868852459016</v>
      </c>
      <c r="G598" t="str">
        <f t="shared" si="245"/>
        <v>0.327868852459016</v>
      </c>
      <c r="H598" t="str">
        <f t="shared" si="251"/>
        <v>2.15110222485622+1.78774412453946i</v>
      </c>
      <c r="I598" t="str">
        <f t="shared" si="252"/>
        <v>182.212373908208i</v>
      </c>
      <c r="J598" t="str">
        <f t="shared" si="246"/>
        <v>-43.9413462842462+39.8622366151508i</v>
      </c>
      <c r="K598" t="str">
        <f t="shared" si="253"/>
        <v>2.06355775598625-2.27472198333372i</v>
      </c>
      <c r="L598" t="str">
        <f t="shared" si="254"/>
        <v>0.359300601079108-0.343398079939417i</v>
      </c>
      <c r="M598" t="str">
        <f t="shared" si="255"/>
        <v>2.42285835706536-2.61812006327314i</v>
      </c>
      <c r="N598" t="str">
        <f t="shared" si="256"/>
        <v>-0.578760886238195i</v>
      </c>
      <c r="O598" t="str">
        <f t="shared" si="257"/>
        <v>0.837141071589778-0.54698704395764i</v>
      </c>
      <c r="P598" t="str">
        <f t="shared" si="258"/>
        <v>0.162858928410222+0.54698704395764i</v>
      </c>
      <c r="Q598" t="str">
        <f t="shared" si="259"/>
        <v>-0.162858928410222+0.031773842280555i</v>
      </c>
      <c r="R598" t="str">
        <f t="shared" si="260"/>
        <v>-0.332084436976123-3.4234453580437i</v>
      </c>
      <c r="S598" t="str">
        <f t="shared" si="261"/>
        <v>0.0626750296170464i</v>
      </c>
      <c r="T598" t="str">
        <f t="shared" si="262"/>
        <v>0.214564539207729-0.0208134019228387i</v>
      </c>
      <c r="U598" t="str">
        <f t="shared" si="263"/>
        <v>0.0000499999999999998-0.003062556632772i</v>
      </c>
      <c r="V598" t="str">
        <f t="shared" si="264"/>
        <v>0.00002-0.0343006342870464i</v>
      </c>
      <c r="W598" t="str">
        <f t="shared" si="265"/>
        <v>0.0000422734841330217-0.00281157983571069i</v>
      </c>
      <c r="X598" t="str">
        <f t="shared" si="266"/>
        <v>0.000102061558087306-0.00280850650560522i</v>
      </c>
      <c r="Y598" t="str">
        <f t="shared" si="267"/>
        <v>0.009+0.233231838602506i</v>
      </c>
      <c r="Z598" t="str">
        <f t="shared" si="268"/>
        <v>-0.145824072936834-0.0110754339083011i</v>
      </c>
      <c r="AA598" t="str">
        <f t="shared" si="269"/>
        <v>2.05395525734018-51.9969252409369i</v>
      </c>
      <c r="AB598" t="str">
        <f t="shared" si="270"/>
        <v>0.717161228484063-0.0695667837147336i</v>
      </c>
      <c r="AC598" t="str">
        <f t="shared" si="271"/>
        <v>2.55544588361495-2.04616466419314i</v>
      </c>
      <c r="AD598" t="str">
        <f t="shared" si="272"/>
        <v>0.184286141050754+0.120336340587586i</v>
      </c>
      <c r="AE598" t="str">
        <f t="shared" si="273"/>
        <v>-0.0255405784868882-0.0195889842822193i</v>
      </c>
      <c r="AF598" t="str">
        <f t="shared" si="274"/>
        <v>-4.66487826669441-1.61699444618032i</v>
      </c>
      <c r="AG598" t="str">
        <f t="shared" si="275"/>
        <v>1.02402099940071-0.0337932330079235i</v>
      </c>
      <c r="AH598" t="str">
        <f t="shared" si="276"/>
        <v>0.0810525739070577+0.132241652471442i</v>
      </c>
      <c r="AI598">
        <f t="shared" si="277"/>
        <v>-16.187517731800089</v>
      </c>
      <c r="AJ598">
        <f t="shared" si="278"/>
        <v>58.495343205921216</v>
      </c>
      <c r="AK598"/>
      <c r="AL598"/>
      <c r="AM598"/>
      <c r="AN598"/>
    </row>
    <row r="599" spans="1:40" x14ac:dyDescent="0.35">
      <c r="A599"/>
      <c r="B599">
        <f t="shared" si="279"/>
        <v>46500</v>
      </c>
      <c r="C599" s="237" t="str">
        <f t="shared" si="247"/>
        <v>-0.0000149147282266896+0.0222238010975077i</v>
      </c>
      <c r="D599" s="208" t="str">
        <f t="shared" si="248"/>
        <v>-2.51377554843553+0.170382475080892i</v>
      </c>
      <c r="E599" t="str">
        <f t="shared" si="249"/>
        <v>20500</v>
      </c>
      <c r="F599" t="str">
        <f t="shared" si="250"/>
        <v>0.327868852459016</v>
      </c>
      <c r="G599" t="str">
        <f t="shared" si="245"/>
        <v>0.327868852459016</v>
      </c>
      <c r="H599" t="str">
        <f t="shared" si="251"/>
        <v>2.15494567769101+1.78755366185948i</v>
      </c>
      <c r="I599" t="str">
        <f t="shared" si="252"/>
        <v>182.605072989907i</v>
      </c>
      <c r="J599" t="str">
        <f t="shared" si="246"/>
        <v>-44.1352677258803+39.9481466078559i</v>
      </c>
      <c r="K599" t="str">
        <f t="shared" si="253"/>
        <v>2.05846353206494-2.27421912669614i</v>
      </c>
      <c r="L599" t="str">
        <f t="shared" si="254"/>
        <v>0.358562001433268-0.3434307311723i</v>
      </c>
      <c r="M599" t="str">
        <f t="shared" si="255"/>
        <v>2.41702553349821-2.61764985786844i</v>
      </c>
      <c r="N599" t="str">
        <f t="shared" si="256"/>
        <v>-0.580008215734398i</v>
      </c>
      <c r="O599" t="str">
        <f t="shared" si="257"/>
        <v>0.836458147467849-0.548030808928344i</v>
      </c>
      <c r="P599" t="str">
        <f t="shared" si="258"/>
        <v>0.163541852532151+0.548030808928344i</v>
      </c>
      <c r="Q599" t="str">
        <f t="shared" si="259"/>
        <v>-0.163541852532151+0.031977406806054i</v>
      </c>
      <c r="R599" t="str">
        <f t="shared" si="260"/>
        <v>-0.332079011894525-3.41594415089325i</v>
      </c>
      <c r="S599" t="str">
        <f t="shared" si="261"/>
        <v>0.0628101051119107i</v>
      </c>
      <c r="T599" t="str">
        <f t="shared" si="262"/>
        <v>0.214555811174022-0.0208579176425546i</v>
      </c>
      <c r="U599" t="str">
        <f t="shared" si="263"/>
        <v>0.0000499999999999998-0.00305597048947572i</v>
      </c>
      <c r="V599" t="str">
        <f t="shared" si="264"/>
        <v>0.00002-0.034226869482128i</v>
      </c>
      <c r="W599" t="str">
        <f t="shared" si="265"/>
        <v>0.0000422734837091304-0.00280553365323152i</v>
      </c>
      <c r="X599" t="str">
        <f t="shared" si="266"/>
        <v>0.000101804748537573-0.00280247238869403i</v>
      </c>
      <c r="Y599" t="str">
        <f t="shared" si="267"/>
        <v>0.009+0.233734493427081i</v>
      </c>
      <c r="Z599" t="str">
        <f t="shared" si="268"/>
        <v>-0.145191792311341-0.0110126101859914i</v>
      </c>
      <c r="AA599" t="str">
        <f t="shared" si="269"/>
        <v>2.0448729649482-51.8827484887678i</v>
      </c>
      <c r="AB599" t="str">
        <f t="shared" si="270"/>
        <v>0.717132055875213-0.0697155732041627i</v>
      </c>
      <c r="AC599" t="str">
        <f t="shared" si="271"/>
        <v>2.55083552965136-2.04570494465158i</v>
      </c>
      <c r="AD599" t="str">
        <f t="shared" si="272"/>
        <v>0.184433611032731+0.120580560083182i</v>
      </c>
      <c r="AE599" t="str">
        <f t="shared" si="273"/>
        <v>-0.0254503398440903-0.0195384030998807i</v>
      </c>
      <c r="AF599" t="str">
        <f t="shared" si="274"/>
        <v>-4.66872122612654-1.61717118677859i</v>
      </c>
      <c r="AG599" t="str">
        <f t="shared" si="275"/>
        <v>1.02401216291878-0.0337469096305599i</v>
      </c>
      <c r="AH599" t="str">
        <f t="shared" si="276"/>
        <v>0.0808302379162206+0.13193660113948i</v>
      </c>
      <c r="AI599">
        <f t="shared" si="277"/>
        <v>-16.208614487651136</v>
      </c>
      <c r="AJ599">
        <f t="shared" si="278"/>
        <v>58.506508901174328</v>
      </c>
      <c r="AK599"/>
      <c r="AL599"/>
      <c r="AM599"/>
      <c r="AN599"/>
    </row>
    <row r="600" spans="1:40" x14ac:dyDescent="0.35">
      <c r="A600"/>
      <c r="B600">
        <f t="shared" si="279"/>
        <v>46600</v>
      </c>
      <c r="C600" s="237" t="str">
        <f t="shared" si="247"/>
        <v>-0.0000148507852283297+0.0221761105800337i</v>
      </c>
      <c r="D600" s="208" t="str">
        <f t="shared" si="248"/>
        <v>-2.51377505820587+0.170016847780258i</v>
      </c>
      <c r="E600" t="str">
        <f t="shared" si="249"/>
        <v>20500</v>
      </c>
      <c r="F600" t="str">
        <f t="shared" si="250"/>
        <v>0.327868852459016</v>
      </c>
      <c r="G600" t="str">
        <f t="shared" si="245"/>
        <v>0.327868852459016</v>
      </c>
      <c r="H600" t="str">
        <f t="shared" si="251"/>
        <v>2.15878004157664+1.78735539387719i</v>
      </c>
      <c r="I600" t="str">
        <f t="shared" si="252"/>
        <v>182.997772071605i</v>
      </c>
      <c r="J600" t="str">
        <f t="shared" si="246"/>
        <v>-44.3296066517806+40.034056600561i</v>
      </c>
      <c r="K600" t="str">
        <f t="shared" si="253"/>
        <v>2.05338349045154-2.27370619333393i</v>
      </c>
      <c r="L600" t="str">
        <f t="shared" si="254"/>
        <v>0.357824851859991-0.343461731558436i</v>
      </c>
      <c r="M600" t="str">
        <f t="shared" si="255"/>
        <v>2.41120834231153-2.61716792489237i</v>
      </c>
      <c r="N600" t="str">
        <f t="shared" si="256"/>
        <v>-0.581255545230601i</v>
      </c>
      <c r="O600" t="str">
        <f t="shared" si="257"/>
        <v>0.835773921958679-0.549073721255906i</v>
      </c>
      <c r="P600" t="str">
        <f t="shared" si="258"/>
        <v>0.164226078041321+0.549073721255906i</v>
      </c>
      <c r="Q600" t="str">
        <f t="shared" si="259"/>
        <v>-0.164226078041321+0.0321818239746949i</v>
      </c>
      <c r="R600" t="str">
        <f t="shared" si="260"/>
        <v>-0.33207357482061-3.40847483702673i</v>
      </c>
      <c r="S600" t="str">
        <f t="shared" si="261"/>
        <v>0.0629451806067749i</v>
      </c>
      <c r="T600" t="str">
        <f t="shared" si="262"/>
        <v>0.214547064210295-0.0209024311418207i</v>
      </c>
      <c r="U600" t="str">
        <f t="shared" si="263"/>
        <v>0.0000499999999999999-0.00304941261288886i</v>
      </c>
      <c r="V600" t="str">
        <f t="shared" si="264"/>
        <v>0.00002-0.0341534212643552i</v>
      </c>
      <c r="W600" t="str">
        <f t="shared" si="265"/>
        <v>0.0000422734832843262-0.00279951342051839i</v>
      </c>
      <c r="X600" t="str">
        <f t="shared" si="266"/>
        <v>0.000101549589499619-0.00279646413477212i</v>
      </c>
      <c r="Y600" t="str">
        <f t="shared" si="267"/>
        <v>0.009+0.234237148251655i</v>
      </c>
      <c r="Z600" t="str">
        <f t="shared" si="268"/>
        <v>-0.14456362727096-0.0109503137104456i</v>
      </c>
      <c r="AA600" t="str">
        <f t="shared" si="269"/>
        <v>2.03585131701115-51.7690770056247i</v>
      </c>
      <c r="AB600" t="str">
        <f t="shared" si="270"/>
        <v>0.7171028199946-0.069864355271953i</v>
      </c>
      <c r="AC600" t="str">
        <f t="shared" si="271"/>
        <v>2.54623755215506-2.04523601560168i</v>
      </c>
      <c r="AD600" t="str">
        <f t="shared" si="272"/>
        <v>0.184581369876698+0.120824590756892i</v>
      </c>
      <c r="AE600" t="str">
        <f t="shared" si="273"/>
        <v>-0.0253606851832941-0.0194880650085993i</v>
      </c>
      <c r="AF600" t="str">
        <f t="shared" si="274"/>
        <v>-4.67255509978251-1.61733854609693i</v>
      </c>
      <c r="AG600" t="str">
        <f t="shared" si="275"/>
        <v>1.02400334312025-0.0337008470204052i</v>
      </c>
      <c r="AH600" t="str">
        <f t="shared" si="276"/>
        <v>0.0806093674216259+0.131632846815085i</v>
      </c>
      <c r="AI600">
        <f t="shared" si="277"/>
        <v>-16.229656966337778</v>
      </c>
      <c r="AJ600">
        <f t="shared" si="278"/>
        <v>58.51751654715865</v>
      </c>
      <c r="AK600"/>
      <c r="AL600"/>
      <c r="AM600"/>
      <c r="AN600"/>
    </row>
    <row r="601" spans="1:40" x14ac:dyDescent="0.35">
      <c r="A601"/>
      <c r="B601">
        <f t="shared" si="279"/>
        <v>46700</v>
      </c>
      <c r="C601" s="237" t="str">
        <f t="shared" si="247"/>
        <v>-0.0000147872525584987+0.0221286243043303i</v>
      </c>
      <c r="D601" s="208" t="str">
        <f t="shared" si="248"/>
        <v>-2.51377457112207+0.169652786333199i</v>
      </c>
      <c r="E601" t="str">
        <f t="shared" si="249"/>
        <v>20500</v>
      </c>
      <c r="F601" t="str">
        <f t="shared" si="250"/>
        <v>0.327868852459016</v>
      </c>
      <c r="G601" t="str">
        <f t="shared" si="245"/>
        <v>0.327868852459016</v>
      </c>
      <c r="H601" t="str">
        <f t="shared" si="251"/>
        <v>2.16260532226646+1.7871493761803i</v>
      </c>
      <c r="I601" t="str">
        <f t="shared" si="252"/>
        <v>183.390471153304i</v>
      </c>
      <c r="J601" t="str">
        <f t="shared" si="246"/>
        <v>-44.5243630619471+40.119966593266i</v>
      </c>
      <c r="K601" t="str">
        <f t="shared" si="253"/>
        <v>2.04831760729634-2.27318326901969i</v>
      </c>
      <c r="L601" t="str">
        <f t="shared" si="254"/>
        <v>0.357089153180906-0.34349109084868i</v>
      </c>
      <c r="M601" t="str">
        <f t="shared" si="255"/>
        <v>2.40540676047725-2.61667435986837i</v>
      </c>
      <c r="N601" t="str">
        <f t="shared" si="256"/>
        <v>-0.582502874726804i</v>
      </c>
      <c r="O601" t="str">
        <f t="shared" si="257"/>
        <v>0.835088396126807-0.550115779317733i</v>
      </c>
      <c r="P601" t="str">
        <f t="shared" si="258"/>
        <v>0.164911603873193+0.550115779317733i</v>
      </c>
      <c r="Q601" t="str">
        <f t="shared" si="259"/>
        <v>-0.164911603873193+0.0323870954090709i</v>
      </c>
      <c r="R601" t="str">
        <f t="shared" si="260"/>
        <v>-0.332068125752371-3.40103721154796i</v>
      </c>
      <c r="S601" t="str">
        <f t="shared" si="261"/>
        <v>0.0630802561016393i</v>
      </c>
      <c r="T601" t="str">
        <f t="shared" si="262"/>
        <v>0.21453829831565-0.0209469424156509i</v>
      </c>
      <c r="U601" t="str">
        <f t="shared" si="263"/>
        <v>0.0000500000000000002-0.00304288282142657i</v>
      </c>
      <c r="V601" t="str">
        <f t="shared" si="264"/>
        <v>0.00002-0.0340802875999775i</v>
      </c>
      <c r="W601" t="str">
        <f t="shared" si="265"/>
        <v>0.0000422734828586099-0.00279351897087042i</v>
      </c>
      <c r="X601" t="str">
        <f t="shared" si="266"/>
        <v>0.00010129606686199-0.00279048157799459i</v>
      </c>
      <c r="Y601" t="str">
        <f t="shared" si="267"/>
        <v>0.009+0.234739803076229i</v>
      </c>
      <c r="Z601" t="str">
        <f t="shared" si="268"/>
        <v>-0.143939542072295-0.0108885388159741i</v>
      </c>
      <c r="AA601" t="str">
        <f t="shared" si="269"/>
        <v>2.02688977032797-51.6559074142261i</v>
      </c>
      <c r="AB601" t="str">
        <f t="shared" si="270"/>
        <v>0.717073520839224-0.070013129901439i</v>
      </c>
      <c r="AC601" t="str">
        <f t="shared" si="271"/>
        <v>2.54165193291866-2.04475795210763i</v>
      </c>
      <c r="AD601" t="str">
        <f t="shared" si="272"/>
        <v>0.184729417415679+0.121068432448231i</v>
      </c>
      <c r="AE601" t="str">
        <f t="shared" si="273"/>
        <v>-0.025271609423993-0.0194379681579919i</v>
      </c>
      <c r="AF601" t="str">
        <f t="shared" si="274"/>
        <v>-4.67637989338853-1.6174965898471i</v>
      </c>
      <c r="AG601" t="str">
        <f t="shared" si="275"/>
        <v>1.02399453977165-0.0336550434019988i</v>
      </c>
      <c r="AH601" t="str">
        <f t="shared" si="276"/>
        <v>0.0803899494718203+0.131330380720745i</v>
      </c>
      <c r="AI601">
        <f t="shared" si="277"/>
        <v>-16.25064546797698</v>
      </c>
      <c r="AJ601">
        <f t="shared" si="278"/>
        <v>58.528366993985117</v>
      </c>
      <c r="AK601"/>
      <c r="AL601"/>
      <c r="AM601"/>
      <c r="AN601"/>
    </row>
    <row r="602" spans="1:40" x14ac:dyDescent="0.35">
      <c r="A602"/>
      <c r="B602">
        <f t="shared" si="279"/>
        <v>46800</v>
      </c>
      <c r="C602" s="237" t="str">
        <f t="shared" si="247"/>
        <v>-0.0000147241267138671+0.0220813409611578i</v>
      </c>
      <c r="D602" s="208" t="str">
        <f t="shared" si="248"/>
        <v>-2.51377408715726+0.16929028070221i</v>
      </c>
      <c r="E602" t="str">
        <f t="shared" si="249"/>
        <v>20500</v>
      </c>
      <c r="F602" t="str">
        <f t="shared" si="250"/>
        <v>0.327868852459016</v>
      </c>
      <c r="G602" t="str">
        <f t="shared" si="245"/>
        <v>0.327868852459016</v>
      </c>
      <c r="H602" t="str">
        <f t="shared" si="251"/>
        <v>2.16642152572516+1.78693566408095i</v>
      </c>
      <c r="I602" t="str">
        <f t="shared" si="252"/>
        <v>183.783170235003i</v>
      </c>
      <c r="J602" t="str">
        <f t="shared" si="246"/>
        <v>-44.7195369563797+40.2058765859711i</v>
      </c>
      <c r="K602" t="str">
        <f t="shared" si="253"/>
        <v>2.04326585853234-2.27265043897161i</v>
      </c>
      <c r="L602" t="str">
        <f t="shared" si="254"/>
        <v>0.356354906172618-0.343518818757255i</v>
      </c>
      <c r="M602" t="str">
        <f t="shared" si="255"/>
        <v>2.39962076470496-2.61616925772886i</v>
      </c>
      <c r="N602" t="str">
        <f t="shared" si="256"/>
        <v>-0.583750204223007i</v>
      </c>
      <c r="O602" t="str">
        <f t="shared" si="257"/>
        <v>0.834401571038797-0.551156981492558i</v>
      </c>
      <c r="P602" t="str">
        <f t="shared" si="258"/>
        <v>0.165598428961203+0.551156981492558i</v>
      </c>
      <c r="Q602" t="str">
        <f t="shared" si="259"/>
        <v>-0.165598428961203+0.0325932227304491i</v>
      </c>
      <c r="R602" t="str">
        <f t="shared" si="260"/>
        <v>-0.332062664687727-3.393631071312i</v>
      </c>
      <c r="S602" t="str">
        <f t="shared" si="261"/>
        <v>0.0632153315965036i</v>
      </c>
      <c r="T602" t="str">
        <f t="shared" si="262"/>
        <v>0.214529513489186-0.0209914514590532i</v>
      </c>
      <c r="U602" t="str">
        <f t="shared" si="263"/>
        <v>0.0000500000000000001-0.003036380935056i</v>
      </c>
      <c r="V602" t="str">
        <f t="shared" si="264"/>
        <v>0.00002-0.0340074664726272i</v>
      </c>
      <c r="W602" t="str">
        <f t="shared" si="265"/>
        <v>0.0000422734824319807-0.00278755013901158i</v>
      </c>
      <c r="X602" t="str">
        <f t="shared" si="266"/>
        <v>0.000101044166663701-0.00278452455393096i</v>
      </c>
      <c r="Y602" t="str">
        <f t="shared" si="267"/>
        <v>0.009+0.235242457900804i</v>
      </c>
      <c r="Z602" t="str">
        <f t="shared" si="268"/>
        <v>-0.143319501360216-0.0108272799106076i</v>
      </c>
      <c r="AA602" t="str">
        <f t="shared" si="269"/>
        <v>2.01798778781226-51.5432363675727i</v>
      </c>
      <c r="AB602" t="str">
        <f t="shared" si="270"/>
        <v>0.717044158406074-0.0701618970759354i</v>
      </c>
      <c r="AC602" t="str">
        <f t="shared" si="271"/>
        <v>2.53707865352761-2.04427082877054i</v>
      </c>
      <c r="AD602" t="str">
        <f t="shared" si="272"/>
        <v>0.184877753482472+0.121312084995462i</v>
      </c>
      <c r="AE602" t="str">
        <f t="shared" si="273"/>
        <v>-0.0251831075409196-0.0193881107167168i</v>
      </c>
      <c r="AF602" t="str">
        <f t="shared" si="274"/>
        <v>-4.68019561288242-1.61764538337874i</v>
      </c>
      <c r="AG602" t="str">
        <f t="shared" si="275"/>
        <v>1.02398575264215-0.0336094970157612i</v>
      </c>
      <c r="AH602" t="str">
        <f t="shared" si="276"/>
        <v>0.0801719712569301+0.131029194159845i</v>
      </c>
      <c r="AI602">
        <f t="shared" si="277"/>
        <v>-16.271580290286664</v>
      </c>
      <c r="AJ602">
        <f t="shared" si="278"/>
        <v>58.539061086270436</v>
      </c>
      <c r="AK602"/>
      <c r="AL602"/>
      <c r="AM602"/>
      <c r="AN602"/>
    </row>
    <row r="603" spans="1:40" x14ac:dyDescent="0.35">
      <c r="A603"/>
      <c r="B603">
        <f t="shared" si="279"/>
        <v>46900</v>
      </c>
      <c r="C603" s="237" t="str">
        <f t="shared" si="247"/>
        <v>-0.0000146614042284149+0.0220342592524426i</v>
      </c>
      <c r="D603" s="208" t="str">
        <f t="shared" si="248"/>
        <v>-2.51377360628487+0.168929320935393i</v>
      </c>
      <c r="E603" t="str">
        <f t="shared" si="249"/>
        <v>20500</v>
      </c>
      <c r="F603" t="str">
        <f t="shared" si="250"/>
        <v>0.327868852459016</v>
      </c>
      <c r="G603" t="str">
        <f t="shared" si="245"/>
        <v>0.327868852459016</v>
      </c>
      <c r="H603" t="str">
        <f t="shared" si="251"/>
        <v>2.17022865812591+1.78671431261614i</v>
      </c>
      <c r="I603" t="str">
        <f t="shared" si="252"/>
        <v>184.175869316702i</v>
      </c>
      <c r="J603" t="str">
        <f t="shared" si="246"/>
        <v>-44.9151283350785+40.2917865786762i</v>
      </c>
      <c r="K603" t="str">
        <f t="shared" si="253"/>
        <v>2.03822821987918-2.27210778785625i</v>
      </c>
      <c r="L603" t="str">
        <f t="shared" si="254"/>
        <v>0.355622111567133-0.343544924961696i</v>
      </c>
      <c r="M603" t="str">
        <f t="shared" si="255"/>
        <v>2.39385033144631-2.61565271281795i</v>
      </c>
      <c r="N603" t="str">
        <f t="shared" si="256"/>
        <v>-0.58499753371921i</v>
      </c>
      <c r="O603" t="str">
        <f t="shared" si="257"/>
        <v>0.833713447763231-0.552197326160446i</v>
      </c>
      <c r="P603" t="str">
        <f t="shared" si="258"/>
        <v>0.166286552236769+0.552197326160446i</v>
      </c>
      <c r="Q603" t="str">
        <f t="shared" si="259"/>
        <v>-0.166286552236769+0.032800207558764i</v>
      </c>
      <c r="R603" t="str">
        <f t="shared" si="260"/>
        <v>-0.332057191624637-3.38625621490639i</v>
      </c>
      <c r="S603" t="str">
        <f t="shared" si="261"/>
        <v>0.063350407091368i</v>
      </c>
      <c r="T603" t="str">
        <f t="shared" si="262"/>
        <v>0.214520709729995-0.0210359582670371i</v>
      </c>
      <c r="U603" t="str">
        <f t="shared" si="263"/>
        <v>0.0000500000000000002-0.00302990677527976i</v>
      </c>
      <c r="V603" t="str">
        <f t="shared" si="264"/>
        <v>0.00002-0.0339349558831333i</v>
      </c>
      <c r="W603" t="str">
        <f t="shared" si="265"/>
        <v>0.0000422734820044392-0.0027816067610754i</v>
      </c>
      <c r="X603" t="str">
        <f t="shared" si="266"/>
        <v>0.000100793875092312-0.00277859289954989i</v>
      </c>
      <c r="Y603" t="str">
        <f t="shared" si="267"/>
        <v>0.009+0.235745112725378i</v>
      </c>
      <c r="Z603" t="str">
        <f t="shared" si="268"/>
        <v>-0.142703470162795-0.0107665314749731i</v>
      </c>
      <c r="AA603" t="str">
        <f t="shared" si="269"/>
        <v>2.00914483840941-51.4310605486071i</v>
      </c>
      <c r="AB603" t="str">
        <f t="shared" si="270"/>
        <v>0.717014732692114-0.0703106567787618i</v>
      </c>
      <c r="AC603" t="str">
        <f t="shared" si="271"/>
        <v>2.53251769536352-2.04377471973061i</v>
      </c>
      <c r="AD603" t="str">
        <f t="shared" si="272"/>
        <v>0.185026377909642+0.121555548235606i</v>
      </c>
      <c r="AE603" t="str">
        <f t="shared" si="273"/>
        <v>-0.0250951745633224-0.0193384908722264i</v>
      </c>
      <c r="AF603" t="str">
        <f t="shared" si="274"/>
        <v>-4.68400226441078-1.61778499168075i</v>
      </c>
      <c r="AG603" t="str">
        <f t="shared" si="275"/>
        <v>1.02397698150357-0.0335642061178144i</v>
      </c>
      <c r="AH603" t="str">
        <f t="shared" si="276"/>
        <v>0.0799554201067978+0.130729278515702i</v>
      </c>
      <c r="AI603">
        <f t="shared" si="277"/>
        <v>-16.29246172861157</v>
      </c>
      <c r="AJ603">
        <f t="shared" si="278"/>
        <v>58.549599663175485</v>
      </c>
      <c r="AK603"/>
      <c r="AL603"/>
      <c r="AM603"/>
      <c r="AN603"/>
    </row>
    <row r="604" spans="1:40" x14ac:dyDescent="0.35">
      <c r="A604"/>
      <c r="B604">
        <f t="shared" si="279"/>
        <v>47000</v>
      </c>
      <c r="C604" s="237" t="str">
        <f t="shared" si="247"/>
        <v>-0.0000145990816729551+0.0219873778911585i</v>
      </c>
      <c r="D604" s="208" t="str">
        <f t="shared" si="248"/>
        <v>-2.51377312847862+0.168569897165549i</v>
      </c>
      <c r="E604" t="str">
        <f t="shared" si="249"/>
        <v>20500</v>
      </c>
      <c r="F604" t="str">
        <f t="shared" si="250"/>
        <v>0.327868852459016</v>
      </c>
      <c r="G604" t="str">
        <f t="shared" si="245"/>
        <v>0.327868852459016</v>
      </c>
      <c r="H604" t="str">
        <f t="shared" si="251"/>
        <v>2.1740267258479+1.78648537654818i</v>
      </c>
      <c r="I604" t="str">
        <f t="shared" si="252"/>
        <v>184.5685683984i</v>
      </c>
      <c r="J604" t="str">
        <f t="shared" si="246"/>
        <v>-45.1111371980435+40.3776965713813i</v>
      </c>
      <c r="K604" t="str">
        <f t="shared" si="253"/>
        <v>2.03320466684716-2.27155539979102i</v>
      </c>
      <c r="L604" t="str">
        <f t="shared" si="254"/>
        <v>0.354890770052283-0.34356941910281i</v>
      </c>
      <c r="M604" t="str">
        <f t="shared" si="255"/>
        <v>2.38809543689944-2.61512481889383i</v>
      </c>
      <c r="N604" t="str">
        <f t="shared" si="256"/>
        <v>-0.586244863215413i</v>
      </c>
      <c r="O604" t="str">
        <f t="shared" si="257"/>
        <v>0.833024027370712-0.553236811702799i</v>
      </c>
      <c r="P604" t="str">
        <f t="shared" si="258"/>
        <v>0.166975972629288+0.553236811702799i</v>
      </c>
      <c r="Q604" t="str">
        <f t="shared" si="259"/>
        <v>-0.166975972629288+0.033008051512614i</v>
      </c>
      <c r="R604" t="str">
        <f t="shared" si="260"/>
        <v>-0.332051706561081-3.37891244263282i</v>
      </c>
      <c r="S604" t="str">
        <f t="shared" si="261"/>
        <v>0.0634854825862323i</v>
      </c>
      <c r="T604" t="str">
        <f t="shared" si="262"/>
        <v>0.21451188703717-0.0210804628346122i</v>
      </c>
      <c r="U604" t="str">
        <f t="shared" si="263"/>
        <v>0.0000500000000000001-0.0030234601651196i</v>
      </c>
      <c r="V604" t="str">
        <f t="shared" si="264"/>
        <v>0.00002-0.0338627538493394i</v>
      </c>
      <c r="W604" t="str">
        <f t="shared" si="265"/>
        <v>0.0000422734815759849-0.00277568867459004i</v>
      </c>
      <c r="X604" t="str">
        <f t="shared" si="266"/>
        <v>0.000100545178482036-0.00277268645320449i</v>
      </c>
      <c r="Y604" t="str">
        <f t="shared" si="267"/>
        <v>0.009+0.236247767549952i</v>
      </c>
      <c r="Z604" t="str">
        <f t="shared" si="268"/>
        <v>-0.142091413886316-0.010706288061189i</v>
      </c>
      <c r="AA604" t="str">
        <f t="shared" si="269"/>
        <v>2.00036039701475-51.3193766698756i</v>
      </c>
      <c r="AB604" t="str">
        <f t="shared" si="270"/>
        <v>0.716985243694313-0.0704594089932385i</v>
      </c>
      <c r="AC604" t="str">
        <f t="shared" si="271"/>
        <v>2.52796903960781-2.04326969866902i</v>
      </c>
      <c r="AD604" t="str">
        <f t="shared" si="272"/>
        <v>0.185175290529525+0.121798822004458i</v>
      </c>
      <c r="AE604" t="str">
        <f t="shared" si="273"/>
        <v>-0.0250078055742564-0.0192891068305247i</v>
      </c>
      <c r="AF604" t="str">
        <f t="shared" si="274"/>
        <v>-4.68779985432652-1.61791547938263i</v>
      </c>
      <c r="AG604" t="str">
        <f t="shared" si="275"/>
        <v>1.02396822613031-0.0335191689798052i</v>
      </c>
      <c r="AH604" t="str">
        <f t="shared" si="276"/>
        <v>0.0797402834891722+0.130430625250649i</v>
      </c>
      <c r="AI604">
        <f t="shared" si="277"/>
        <v>-16.313290075946341</v>
      </c>
      <c r="AJ604">
        <f t="shared" si="278"/>
        <v>58.559983558442454</v>
      </c>
      <c r="AK604"/>
      <c r="AL604"/>
      <c r="AM604"/>
      <c r="AN604"/>
    </row>
    <row r="605" spans="1:40" x14ac:dyDescent="0.35">
      <c r="A605"/>
      <c r="B605">
        <f t="shared" si="279"/>
        <v>47100</v>
      </c>
      <c r="C605" s="237" t="str">
        <f t="shared" si="247"/>
        <v>-0.000014537155654665+0.0219406956012094i</v>
      </c>
      <c r="D605" s="208" t="str">
        <f t="shared" si="248"/>
        <v>-2.51377265371248+0.168211999609272i</v>
      </c>
      <c r="E605" t="str">
        <f t="shared" si="249"/>
        <v>20500</v>
      </c>
      <c r="F605" t="str">
        <f t="shared" si="250"/>
        <v>0.327868852459016</v>
      </c>
      <c r="G605" t="str">
        <f t="shared" si="245"/>
        <v>0.327868852459016</v>
      </c>
      <c r="H605" t="str">
        <f t="shared" si="251"/>
        <v>2.17781573547353+1.78624891036513i</v>
      </c>
      <c r="I605" t="str">
        <f t="shared" si="252"/>
        <v>184.961267480099i</v>
      </c>
      <c r="J605" t="str">
        <f t="shared" si="246"/>
        <v>-45.3075635452747+40.4636065640863i</v>
      </c>
      <c r="K605" t="str">
        <f t="shared" si="253"/>
        <v>2.02819517474108-2.27099335834687i</v>
      </c>
      <c r="L605" t="str">
        <f t="shared" si="254"/>
        <v>0.354160882272153-0.343592310784621i</v>
      </c>
      <c r="M605" t="str">
        <f t="shared" si="255"/>
        <v>2.38235605701323-2.61458566913149i</v>
      </c>
      <c r="N605" t="str">
        <f t="shared" si="256"/>
        <v>-0.587492192711616i</v>
      </c>
      <c r="O605" t="str">
        <f t="shared" si="257"/>
        <v>0.832333310933863-0.554275436502352i</v>
      </c>
      <c r="P605" t="str">
        <f t="shared" si="258"/>
        <v>0.167666689066137+0.554275436502352i</v>
      </c>
      <c r="Q605" t="str">
        <f t="shared" si="259"/>
        <v>-0.167666689066137+0.033216756209264i</v>
      </c>
      <c r="R605" t="str">
        <f t="shared" si="260"/>
        <v>-0.332046209494963-3.37159955648894i</v>
      </c>
      <c r="S605" t="str">
        <f t="shared" si="261"/>
        <v>0.0636205580810965i</v>
      </c>
      <c r="T605" t="str">
        <f t="shared" si="262"/>
        <v>0.214503045409804-0.0211249651567822i</v>
      </c>
      <c r="U605" t="str">
        <f t="shared" si="263"/>
        <v>0.00005-0.00301704092910023i</v>
      </c>
      <c r="V605" t="str">
        <f t="shared" si="264"/>
        <v>0.00002-0.0337908584059225i</v>
      </c>
      <c r="W605" t="str">
        <f t="shared" si="265"/>
        <v>0.0000422734811466178-0.00276979571846344i</v>
      </c>
      <c r="X605" t="str">
        <f t="shared" si="266"/>
        <v>0.000100298063311879-0.00276680505461764i</v>
      </c>
      <c r="Y605" t="str">
        <f t="shared" si="267"/>
        <v>0.009+0.236750422374527i</v>
      </c>
      <c r="Z605" t="str">
        <f t="shared" si="268"/>
        <v>-0.14148329831037-0.0106465442917803i</v>
      </c>
      <c r="AA605" t="str">
        <f t="shared" si="269"/>
        <v>1.99163394439328-51.2081814731971i</v>
      </c>
      <c r="AB605" t="str">
        <f t="shared" si="270"/>
        <v>0.716955691409639-0.0706081537026656i</v>
      </c>
      <c r="AC605" t="str">
        <f t="shared" si="271"/>
        <v>2.52343266724504-2.04275583880997i</v>
      </c>
      <c r="AD605" t="str">
        <f t="shared" si="272"/>
        <v>0.18532449117422+0.122041906136604i</v>
      </c>
      <c r="AE605" t="str">
        <f t="shared" si="273"/>
        <v>-0.0249209957098831-0.0192399568159293i</v>
      </c>
      <c r="AF605" t="str">
        <f t="shared" si="274"/>
        <v>-4.69158838918601-1.61803691075586i</v>
      </c>
      <c r="AG605" t="str">
        <f t="shared" si="275"/>
        <v>1.02395948629934-0.0334743838887296i</v>
      </c>
      <c r="AH605" t="str">
        <f t="shared" si="276"/>
        <v>0.0795265490079045+0.130133225905107i</v>
      </c>
      <c r="AI605">
        <f t="shared" si="277"/>
        <v>-16.334065622960196</v>
      </c>
      <c r="AJ605">
        <f t="shared" si="278"/>
        <v>58.570213600433725</v>
      </c>
      <c r="AK605"/>
      <c r="AL605"/>
      <c r="AM605"/>
      <c r="AN605"/>
    </row>
    <row r="606" spans="1:40" x14ac:dyDescent="0.35">
      <c r="A606"/>
      <c r="B606">
        <f t="shared" si="279"/>
        <v>47200</v>
      </c>
      <c r="C606" s="237" t="str">
        <f t="shared" si="247"/>
        <v>-0.0000144756228166252+0.0218942111173137i</v>
      </c>
      <c r="D606" s="208" t="str">
        <f t="shared" si="248"/>
        <v>-2.51377218196072+0.167855618566072i</v>
      </c>
      <c r="E606" t="str">
        <f t="shared" si="249"/>
        <v>20500</v>
      </c>
      <c r="F606" t="str">
        <f t="shared" si="250"/>
        <v>0.327868852459016</v>
      </c>
      <c r="G606" t="str">
        <f t="shared" si="245"/>
        <v>0.327868852459016</v>
      </c>
      <c r="H606" t="str">
        <f t="shared" si="251"/>
        <v>2.18159569378602+1.7860049682813i</v>
      </c>
      <c r="I606" t="str">
        <f t="shared" si="252"/>
        <v>185.353966561798i</v>
      </c>
      <c r="J606" t="str">
        <f t="shared" si="246"/>
        <v>-45.504407376772+40.5495165567914i</v>
      </c>
      <c r="K606" t="str">
        <f t="shared" si="253"/>
        <v>2.02319971866412-2.27042174655084i</v>
      </c>
      <c r="L606" t="str">
        <f t="shared" si="254"/>
        <v>0.353432448827492-0.343613609574334i</v>
      </c>
      <c r="M606" t="str">
        <f t="shared" si="255"/>
        <v>2.37663216749161-2.61403535612517i</v>
      </c>
      <c r="N606" t="str">
        <f t="shared" si="256"/>
        <v>-0.588739522207819i</v>
      </c>
      <c r="O606" t="str">
        <f t="shared" si="257"/>
        <v>0.831641299527321-0.555313198943181i</v>
      </c>
      <c r="P606" t="str">
        <f t="shared" si="258"/>
        <v>0.168358700472679+0.555313198943181i</v>
      </c>
      <c r="Q606" t="str">
        <f t="shared" si="259"/>
        <v>-0.168358700472679+0.033426323264638i</v>
      </c>
      <c r="R606" t="str">
        <f t="shared" si="260"/>
        <v>-0.332040700424231-3.3643173601503i</v>
      </c>
      <c r="S606" t="str">
        <f t="shared" si="261"/>
        <v>0.0637556335759609i</v>
      </c>
      <c r="T606" t="str">
        <f t="shared" si="262"/>
        <v>0.214494184846987-0.0211694652285527i</v>
      </c>
      <c r="U606" t="str">
        <f t="shared" si="263"/>
        <v>0.00005-0.00301064889323349i</v>
      </c>
      <c r="V606" t="str">
        <f t="shared" si="264"/>
        <v>0.00002-0.0337192676042152i</v>
      </c>
      <c r="W606" t="str">
        <f t="shared" si="265"/>
        <v>0.0000422734807163384-0.00276392773296873i</v>
      </c>
      <c r="X606" t="str">
        <f t="shared" si="266"/>
        <v>0.000100052516203798-0.00276094854486753i</v>
      </c>
      <c r="Y606" t="str">
        <f t="shared" si="267"/>
        <v>0.009+0.237253077199101i</v>
      </c>
      <c r="Z606" t="str">
        <f t="shared" si="268"/>
        <v>-0.140879089583018-0.0105872948586123i</v>
      </c>
      <c r="AA606" t="str">
        <f t="shared" si="269"/>
        <v>1.98296496710064-51.0974717293364i</v>
      </c>
      <c r="AB606" t="str">
        <f t="shared" si="270"/>
        <v>0.716926075835051-0.0707568908903501i</v>
      </c>
      <c r="AC606" t="str">
        <f t="shared" si="271"/>
        <v>2.51890855906625-2.0422332129226i</v>
      </c>
      <c r="AD606" t="str">
        <f t="shared" si="272"/>
        <v>0.185473979675595+0.12228480046543i</v>
      </c>
      <c r="AE606" t="str">
        <f t="shared" si="273"/>
        <v>-0.0248347401587831-0.0191910390708367i</v>
      </c>
      <c r="AF606" t="str">
        <f t="shared" si="274"/>
        <v>-4.69536787574674-1.61814934971523i</v>
      </c>
      <c r="AG606" t="str">
        <f t="shared" si="275"/>
        <v>1.02395076179015-0.0334298491467632i</v>
      </c>
      <c r="AH606" t="str">
        <f t="shared" si="276"/>
        <v>0.0793142044011954+0.129837072096698i</v>
      </c>
      <c r="AI606">
        <f t="shared" si="277"/>
        <v>-16.354788658019203</v>
      </c>
      <c r="AJ606">
        <f t="shared" si="278"/>
        <v>58.580290612168277</v>
      </c>
      <c r="AK606"/>
      <c r="AL606"/>
      <c r="AM606"/>
      <c r="AN606"/>
    </row>
    <row r="607" spans="1:40" x14ac:dyDescent="0.35">
      <c r="A607"/>
      <c r="B607">
        <f t="shared" si="279"/>
        <v>47300</v>
      </c>
      <c r="C607" s="237" t="str">
        <f t="shared" si="247"/>
        <v>-0.0000144144798373637+0.0218479231848898i</v>
      </c>
      <c r="D607" s="208" t="str">
        <f t="shared" si="248"/>
        <v>-2.51377171319787+0.167500744417489i</v>
      </c>
      <c r="E607" t="str">
        <f t="shared" si="249"/>
        <v>20500</v>
      </c>
      <c r="F607" t="str">
        <f t="shared" si="250"/>
        <v>0.327868852459016</v>
      </c>
      <c r="G607" t="str">
        <f t="shared" si="245"/>
        <v>0.327868852459016</v>
      </c>
      <c r="H607" t="str">
        <f t="shared" si="251"/>
        <v>2.18536660776665+1.78575360423774i</v>
      </c>
      <c r="I607" t="str">
        <f t="shared" si="252"/>
        <v>185.746665643497i</v>
      </c>
      <c r="J607" t="str">
        <f t="shared" si="246"/>
        <v>-45.7016686925354+40.6354265494964i</v>
      </c>
      <c r="K607" t="str">
        <f t="shared" si="253"/>
        <v>2.01821827352164-2.26984064688869i</v>
      </c>
      <c r="L607" t="str">
        <f t="shared" si="254"/>
        <v>0.352705470276138-0.343633325002295i</v>
      </c>
      <c r="M607" t="str">
        <f t="shared" si="255"/>
        <v>2.37092374379778-2.61347397189098i</v>
      </c>
      <c r="N607" t="str">
        <f t="shared" si="256"/>
        <v>-0.589986851704022i</v>
      </c>
      <c r="O607" t="str">
        <f t="shared" si="257"/>
        <v>0.830947994227738-0.556350097410704i</v>
      </c>
      <c r="P607" t="str">
        <f t="shared" si="258"/>
        <v>0.169052005772262+0.556350097410704i</v>
      </c>
      <c r="Q607" t="str">
        <f t="shared" si="259"/>
        <v>-0.169052005772262+0.033636754293318i</v>
      </c>
      <c r="R607" t="str">
        <f t="shared" si="260"/>
        <v>-0.332035179346834-3.35706565895268i</v>
      </c>
      <c r="S607" t="str">
        <f t="shared" si="261"/>
        <v>0.0638907090708252i</v>
      </c>
      <c r="T607" t="str">
        <f t="shared" si="262"/>
        <v>0.214485305347804-0.0212139630449278i</v>
      </c>
      <c r="U607" t="str">
        <f t="shared" si="263"/>
        <v>0.00005-0.00300428388500255i</v>
      </c>
      <c r="V607" t="str">
        <f t="shared" si="264"/>
        <v>0.00002-0.0336479795120287i</v>
      </c>
      <c r="W607" t="str">
        <f t="shared" si="265"/>
        <v>0.0000422734802851466-0.00275808455972987i</v>
      </c>
      <c r="X607" t="str">
        <f t="shared" si="266"/>
        <v>0.0000998085239208963-0.00275511676637334i</v>
      </c>
      <c r="Y607" t="str">
        <f t="shared" si="267"/>
        <v>0.009+0.237755732023676i</v>
      </c>
      <c r="Z607" t="str">
        <f t="shared" si="268"/>
        <v>-0.140278754216024-0.0105285345218425i</v>
      </c>
      <c r="AA607" t="str">
        <f t="shared" si="269"/>
        <v>1.97435295740508-50.9872442376791i</v>
      </c>
      <c r="AB607" t="str">
        <f t="shared" si="270"/>
        <v>0.71689639696749-0.0709056205395934i</v>
      </c>
      <c r="AC607" t="str">
        <f t="shared" si="271"/>
        <v>2.51439669567229-2.041701893323i</v>
      </c>
      <c r="AD607" t="str">
        <f t="shared" si="272"/>
        <v>0.18562375586528+0.122527504823141i</v>
      </c>
      <c r="AE607" t="str">
        <f t="shared" si="273"/>
        <v>-0.0247490341612753-0.0191423518554898i</v>
      </c>
      <c r="AF607" t="str">
        <f t="shared" si="274"/>
        <v>-4.69913832096452-1.61825285982025i</v>
      </c>
      <c r="AG607" t="str">
        <f t="shared" si="275"/>
        <v>1.0239420523847-0.0333855630710885i</v>
      </c>
      <c r="AH607" t="str">
        <f t="shared" si="276"/>
        <v>0.0791032375398431+0.129542155519334i</v>
      </c>
      <c r="AI607">
        <f t="shared" si="277"/>
        <v>-16.375459467210845</v>
      </c>
      <c r="AJ607">
        <f t="shared" si="278"/>
        <v>58.590215411359182</v>
      </c>
      <c r="AK607"/>
      <c r="AL607"/>
      <c r="AM607"/>
      <c r="AN607"/>
    </row>
    <row r="608" spans="1:40" x14ac:dyDescent="0.35">
      <c r="A608"/>
      <c r="B608">
        <f t="shared" si="279"/>
        <v>47400</v>
      </c>
      <c r="C608" s="237" t="str">
        <f t="shared" si="247"/>
        <v>-0.0000143537234304082+0.0218018305599431i</v>
      </c>
      <c r="D608" s="208" t="str">
        <f t="shared" si="248"/>
        <v>-2.51377124739875+0.167147367626231i</v>
      </c>
      <c r="E608" t="str">
        <f t="shared" si="249"/>
        <v>20500</v>
      </c>
      <c r="F608" t="str">
        <f t="shared" si="250"/>
        <v>0.327868852459016</v>
      </c>
      <c r="G608" t="str">
        <f t="shared" si="245"/>
        <v>0.327868852459016</v>
      </c>
      <c r="H608" t="str">
        <f t="shared" si="251"/>
        <v>2.18912848459236+1.7854948719027i</v>
      </c>
      <c r="I608" t="str">
        <f t="shared" si="252"/>
        <v>186.139364725195i</v>
      </c>
      <c r="J608" t="str">
        <f t="shared" si="246"/>
        <v>-45.8993474925651+40.7213365422015i</v>
      </c>
      <c r="K608" t="str">
        <f t="shared" si="253"/>
        <v>2.01325081402494-2.26925014130748i</v>
      </c>
      <c r="L608" t="str">
        <f t="shared" si="254"/>
        <v>0.35197994713343-0.343651466561953i</v>
      </c>
      <c r="M608" t="str">
        <f t="shared" si="255"/>
        <v>2.36523076115837-2.61290160786943i</v>
      </c>
      <c r="N608" t="str">
        <f t="shared" si="256"/>
        <v>-0.591234181200225i</v>
      </c>
      <c r="O608" t="str">
        <f t="shared" si="257"/>
        <v>0.83025339611378-0.557386130291681i</v>
      </c>
      <c r="P608" t="str">
        <f t="shared" si="258"/>
        <v>0.16974660388622+0.557386130291681i</v>
      </c>
      <c r="Q608" t="str">
        <f t="shared" si="259"/>
        <v>-0.16974660388622+0.0338480509085439i</v>
      </c>
      <c r="R608" t="str">
        <f t="shared" si="260"/>
        <v>-0.33202964626067-3.34984425987458i</v>
      </c>
      <c r="S608" t="str">
        <f t="shared" si="261"/>
        <v>0.0640257845656896i</v>
      </c>
      <c r="T608" t="str">
        <f t="shared" si="262"/>
        <v>0.214476406911342-0.0212584586009078i</v>
      </c>
      <c r="U608" t="str">
        <f t="shared" si="263"/>
        <v>0.00005-0.00299794573334643i</v>
      </c>
      <c r="V608" t="str">
        <f t="shared" si="264"/>
        <v>0.00002-0.0335769922134801i</v>
      </c>
      <c r="W608" t="str">
        <f t="shared" si="265"/>
        <v>0.0000422734798530419-0.0027522660417072i</v>
      </c>
      <c r="X608" t="str">
        <f t="shared" si="266"/>
        <v>0.0000995660733656329-0.00274930956288109i</v>
      </c>
      <c r="Y608" t="str">
        <f t="shared" si="267"/>
        <v>0.009+0.23825838684825i</v>
      </c>
      <c r="Z608" t="str">
        <f t="shared" si="268"/>
        <v>-0.139682259080167-0.0104702581088909i</v>
      </c>
      <c r="AA608" t="str">
        <f t="shared" si="269"/>
        <v>1.96579741321107-50.8774958259158i</v>
      </c>
      <c r="AB608" t="str">
        <f t="shared" si="270"/>
        <v>0.716866654803905-0.0710543426336847i</v>
      </c>
      <c r="AC608" t="str">
        <f t="shared" si="271"/>
        <v>2.50989705747723-2.04116195187618i</v>
      </c>
      <c r="AD608" t="str">
        <f t="shared" si="272"/>
        <v>0.185773819574672+0.122770019040768i</v>
      </c>
      <c r="AE608" t="str">
        <f t="shared" si="273"/>
        <v>-0.0246638730087513-0.019093893447751i</v>
      </c>
      <c r="AF608" t="str">
        <f t="shared" si="274"/>
        <v>-4.70289973199111-1.61834750427647i</v>
      </c>
      <c r="AG608" t="str">
        <f t="shared" si="275"/>
        <v>1.02393335786743-0.033341523993731i</v>
      </c>
      <c r="AH608" t="str">
        <f t="shared" si="276"/>
        <v>0.0788936364255423+0.129248467942353i</v>
      </c>
      <c r="AI608">
        <f t="shared" si="277"/>
        <v>-16.396078334365892</v>
      </c>
      <c r="AJ608">
        <f t="shared" si="278"/>
        <v>58.599988810449403</v>
      </c>
      <c r="AK608"/>
      <c r="AL608"/>
      <c r="AM608"/>
      <c r="AN608"/>
    </row>
    <row r="609" spans="1:40" x14ac:dyDescent="0.35">
      <c r="A609"/>
      <c r="B609">
        <f t="shared" si="279"/>
        <v>47500</v>
      </c>
      <c r="C609" s="237" t="str">
        <f t="shared" si="247"/>
        <v>-0.0000142933503438446+0.0217559320089549i</v>
      </c>
      <c r="D609" s="208" t="str">
        <f t="shared" si="248"/>
        <v>-2.51377078453843+0.166795478735321i</v>
      </c>
      <c r="E609" t="str">
        <f t="shared" si="249"/>
        <v>20500</v>
      </c>
      <c r="F609" t="str">
        <f t="shared" si="250"/>
        <v>0.327868852459016</v>
      </c>
      <c r="G609" t="str">
        <f t="shared" si="245"/>
        <v>0.327868852459016</v>
      </c>
      <c r="H609" t="str">
        <f t="shared" si="251"/>
        <v>2.1928813316331+1.78522882467219i</v>
      </c>
      <c r="I609" t="str">
        <f t="shared" si="252"/>
        <v>186.532063806894i</v>
      </c>
      <c r="J609" t="str">
        <f t="shared" si="246"/>
        <v>-46.0974437768609+40.8072465349066i</v>
      </c>
      <c r="K609" t="str">
        <f t="shared" si="253"/>
        <v>2.00829731469506-2.26865031121826i</v>
      </c>
      <c r="L609" t="str">
        <f t="shared" si="254"/>
        <v>0.351255879872622-0.343668043709824i</v>
      </c>
      <c r="M609" t="str">
        <f t="shared" si="255"/>
        <v>2.35955319456768-2.61231835492808i</v>
      </c>
      <c r="N609" t="str">
        <f t="shared" si="256"/>
        <v>-0.592481510696428i</v>
      </c>
      <c r="O609" t="str">
        <f t="shared" si="257"/>
        <v>0.829557506266124-0.558421295974222i</v>
      </c>
      <c r="P609" t="str">
        <f t="shared" si="258"/>
        <v>0.170442493733876+0.558421295974222i</v>
      </c>
      <c r="Q609" t="str">
        <f t="shared" si="259"/>
        <v>-0.170442493733876+0.034060214722206i</v>
      </c>
      <c r="R609" t="str">
        <f t="shared" si="260"/>
        <v>-0.332024101163689-3.34265297151991i</v>
      </c>
      <c r="S609" t="str">
        <f t="shared" si="261"/>
        <v>0.0641608600605539i</v>
      </c>
      <c r="T609" t="str">
        <f t="shared" si="262"/>
        <v>0.214467489536684-0.0213029518914946i</v>
      </c>
      <c r="U609" t="str">
        <f t="shared" si="263"/>
        <v>0.00005-0.00299163426864465i</v>
      </c>
      <c r="V609" t="str">
        <f t="shared" si="264"/>
        <v>0.00002-0.0335063038088201i</v>
      </c>
      <c r="W609" t="str">
        <f t="shared" si="265"/>
        <v>0.0000422734794200248-0.0027464720231836i</v>
      </c>
      <c r="X609" t="str">
        <f t="shared" si="266"/>
        <v>0.0000993251515780766-0.00274352677944983i</v>
      </c>
      <c r="Y609" t="str">
        <f t="shared" si="267"/>
        <v>0.009+0.238761041672824i</v>
      </c>
      <c r="Z609" t="str">
        <f t="shared" si="268"/>
        <v>-0.139089571400617-0.0104124605134285i</v>
      </c>
      <c r="AA609" t="str">
        <f t="shared" si="269"/>
        <v>1.95729783798367-50.7682233497244i</v>
      </c>
      <c r="AB609" t="str">
        <f t="shared" si="270"/>
        <v>0.71683684934123-0.0712030571559182i</v>
      </c>
      <c r="AC609" t="str">
        <f t="shared" si="271"/>
        <v>2.50540962471153-2.04061345999814i</v>
      </c>
      <c r="AD609" t="str">
        <f t="shared" si="272"/>
        <v>0.185924170634926+0.123012342948187i</v>
      </c>
      <c r="AE609" t="str">
        <f t="shared" si="273"/>
        <v>-0.0245792520430149-0.0190456621428773i</v>
      </c>
      <c r="AF609" t="str">
        <f t="shared" si="274"/>
        <v>-4.70665211617153-1.61843334593687i</v>
      </c>
      <c r="AG609" t="str">
        <f t="shared" si="275"/>
        <v>1.02392467802518-0.0332977302613904i</v>
      </c>
      <c r="AH609" t="str">
        <f t="shared" si="276"/>
        <v>0.0786853891891859+0.128956001209643i</v>
      </c>
      <c r="AI609">
        <f t="shared" si="277"/>
        <v>-16.416645541081845</v>
      </c>
      <c r="AJ609">
        <f t="shared" si="278"/>
        <v>58.60961161665022</v>
      </c>
      <c r="AK609"/>
      <c r="AL609"/>
      <c r="AM609"/>
      <c r="AN609"/>
    </row>
    <row r="610" spans="1:40" x14ac:dyDescent="0.35">
      <c r="A610"/>
      <c r="B610">
        <f t="shared" si="279"/>
        <v>47600</v>
      </c>
      <c r="C610" s="237" t="str">
        <f t="shared" si="247"/>
        <v>-0.0000142333573598813+0.0217102263087721i</v>
      </c>
      <c r="D610" s="208" t="str">
        <f t="shared" si="248"/>
        <v>-2.51377032459222+0.166445068367253i</v>
      </c>
      <c r="E610" t="str">
        <f t="shared" si="249"/>
        <v>20500</v>
      </c>
      <c r="F610" t="str">
        <f t="shared" si="250"/>
        <v>0.327868852459016</v>
      </c>
      <c r="G610" t="str">
        <f t="shared" si="245"/>
        <v>0.327868852459016</v>
      </c>
      <c r="H610" t="str">
        <f t="shared" si="251"/>
        <v>2.19662515644933+1.78495551567045i</v>
      </c>
      <c r="I610" t="str">
        <f t="shared" si="252"/>
        <v>186.924762888593i</v>
      </c>
      <c r="J610" t="str">
        <f t="shared" si="246"/>
        <v>-46.2959575454228+40.8931565276116i</v>
      </c>
      <c r="K610" t="str">
        <f t="shared" si="253"/>
        <v>2.00335774986639-2.26804123749859i</v>
      </c>
      <c r="L610" t="str">
        <f t="shared" si="254"/>
        <v>0.350533268925293-0.343683065865467i</v>
      </c>
      <c r="M610" t="str">
        <f t="shared" si="255"/>
        <v>2.35389101879168-2.61172430336406i</v>
      </c>
      <c r="N610" t="str">
        <f t="shared" si="256"/>
        <v>-0.593728840192632i</v>
      </c>
      <c r="O610" t="str">
        <f t="shared" si="257"/>
        <v>0.828860325767456-0.559455592847785i</v>
      </c>
      <c r="P610" t="str">
        <f t="shared" si="258"/>
        <v>0.171139674232544+0.559455592847785i</v>
      </c>
      <c r="Q610" t="str">
        <f t="shared" si="259"/>
        <v>-0.171139674232544+0.0342732473448469i</v>
      </c>
      <c r="R610" t="str">
        <f t="shared" si="260"/>
        <v>-0.332018544053812-3.33549160410092i</v>
      </c>
      <c r="S610" t="str">
        <f t="shared" si="261"/>
        <v>0.0642959355554183i</v>
      </c>
      <c r="T610" t="str">
        <f t="shared" si="262"/>
        <v>0.214458553222912-0.0213474429116877i</v>
      </c>
      <c r="U610" t="str">
        <f t="shared" si="263"/>
        <v>0.00005-0.00298534932270212i</v>
      </c>
      <c r="V610" t="str">
        <f t="shared" si="264"/>
        <v>0.00002-0.0334359124142638i</v>
      </c>
      <c r="W610" t="str">
        <f t="shared" si="265"/>
        <v>0.0000422734789860951-0.00274070234975046i</v>
      </c>
      <c r="X610" t="str">
        <f t="shared" si="266"/>
        <v>0.0000990857457341664-0.0027377682624378i</v>
      </c>
      <c r="Y610" t="str">
        <f t="shared" si="267"/>
        <v>0.009+0.239263696497399i</v>
      </c>
      <c r="Z610" t="str">
        <f t="shared" si="268"/>
        <v>-0.13850065875239-0.0103551366943822i</v>
      </c>
      <c r="AA610" t="str">
        <f t="shared" si="269"/>
        <v>1.9488537406744-50.6594236924618i</v>
      </c>
      <c r="AB610" t="str">
        <f t="shared" si="270"/>
        <v>0.716806980576398-0.0713517640895802i</v>
      </c>
      <c r="AC610" t="str">
        <f t="shared" si="271"/>
        <v>2.50093437742531-2.04005648865779i</v>
      </c>
      <c r="AD610" t="str">
        <f t="shared" si="272"/>
        <v>0.18607480887696+0.123254476374131i</v>
      </c>
      <c r="AE610" t="str">
        <f t="shared" si="273"/>
        <v>-0.0244951666556354-0.0189976562533i</v>
      </c>
      <c r="AF610" t="str">
        <f t="shared" si="274"/>
        <v>-4.71039548104155-1.6185104473032i</v>
      </c>
      <c r="AG610" t="str">
        <f t="shared" si="275"/>
        <v>1.0239160126472-0.0332541802352797i</v>
      </c>
      <c r="AH610" t="str">
        <f t="shared" si="276"/>
        <v>0.0784784840892077+0.128664747238786i</v>
      </c>
      <c r="AI610">
        <f t="shared" si="277"/>
        <v>-16.437161366745272</v>
      </c>
      <c r="AJ610">
        <f t="shared" si="278"/>
        <v>58.619084631975831</v>
      </c>
      <c r="AK610"/>
      <c r="AL610"/>
      <c r="AM610"/>
      <c r="AN610"/>
    </row>
    <row r="611" spans="1:40" x14ac:dyDescent="0.35">
      <c r="A611"/>
      <c r="B611">
        <f t="shared" si="279"/>
        <v>47700</v>
      </c>
      <c r="C611" s="237" t="str">
        <f t="shared" si="247"/>
        <v>-0.0000141737412944208+0.0216647122464985i</v>
      </c>
      <c r="D611" s="208" t="str">
        <f t="shared" si="248"/>
        <v>-2.51376986753571+0.166096127223155i</v>
      </c>
      <c r="E611" t="str">
        <f t="shared" si="249"/>
        <v>20500</v>
      </c>
      <c r="F611" t="str">
        <f t="shared" si="250"/>
        <v>0.327868852459016</v>
      </c>
      <c r="G611" t="str">
        <f t="shared" si="245"/>
        <v>0.327868852459016</v>
      </c>
      <c r="H611" t="str">
        <f t="shared" si="251"/>
        <v>2.2003599667896+1.78467499775051i</v>
      </c>
      <c r="I611" t="str">
        <f t="shared" si="252"/>
        <v>187.317461970291i</v>
      </c>
      <c r="J611" t="str">
        <f t="shared" si="246"/>
        <v>-46.494888798251+40.9790665203167i</v>
      </c>
      <c r="K611" t="str">
        <f t="shared" si="253"/>
        <v>1.99843209369032-2.26742300049517i</v>
      </c>
      <c r="L611" t="str">
        <f t="shared" si="254"/>
        <v>0.349812114681754-0.343696542411449i</v>
      </c>
      <c r="M611" t="str">
        <f t="shared" si="255"/>
        <v>2.34824420837207-2.61111954290662i</v>
      </c>
      <c r="N611" t="str">
        <f t="shared" si="256"/>
        <v>-0.594976169688834i</v>
      </c>
      <c r="O611" t="str">
        <f t="shared" si="257"/>
        <v>0.828161855702474-0.560489019303175i</v>
      </c>
      <c r="P611" t="str">
        <f t="shared" si="258"/>
        <v>0.171838144297526+0.560489019303175i</v>
      </c>
      <c r="Q611" t="str">
        <f t="shared" si="259"/>
        <v>-0.171838144297526+0.0344871503856591i</v>
      </c>
      <c r="R611" t="str">
        <f t="shared" si="260"/>
        <v>-0.332012974928902-3.32835996942137i</v>
      </c>
      <c r="S611" t="str">
        <f t="shared" si="261"/>
        <v>0.0644310110502825i</v>
      </c>
      <c r="T611" t="str">
        <f t="shared" si="262"/>
        <v>0.214449597969106-0.0213919316564813i</v>
      </c>
      <c r="U611" t="str">
        <f t="shared" si="263"/>
        <v>0.00005-0.00297909072873419i</v>
      </c>
      <c r="V611" t="str">
        <f t="shared" si="264"/>
        <v>0.00002-0.033365816161823i</v>
      </c>
      <c r="W611" t="str">
        <f t="shared" si="265"/>
        <v>0.0000422734785512528-0.00273495686829399i</v>
      </c>
      <c r="X611" t="str">
        <f t="shared" si="266"/>
        <v>0.0000988478431440083-0.00273203385948882i</v>
      </c>
      <c r="Y611" t="str">
        <f t="shared" si="267"/>
        <v>0.009+0.239766351321973i</v>
      </c>
      <c r="Z611" t="str">
        <f t="shared" si="268"/>
        <v>-0.137915489055857-0.0102982816749582i</v>
      </c>
      <c r="AA611" t="str">
        <f t="shared" si="269"/>
        <v>1.94046463564817-50.5510937648584i</v>
      </c>
      <c r="AB611" t="str">
        <f t="shared" si="270"/>
        <v>0.716777048506334-0.0715004634179394i</v>
      </c>
      <c r="AC611" t="str">
        <f t="shared" si="271"/>
        <v>2.49647129549156-2.03949110837891i</v>
      </c>
      <c r="AD611" t="str">
        <f t="shared" si="272"/>
        <v>0.186225734131453+0.123496419146204i</v>
      </c>
      <c r="AE611" t="str">
        <f t="shared" si="273"/>
        <v>-0.0244116122873089-0.0189498741084073i</v>
      </c>
      <c r="AF611" t="str">
        <f t="shared" si="274"/>
        <v>-4.71412983432531-1.61857887052736i</v>
      </c>
      <c r="AG611" t="str">
        <f t="shared" si="275"/>
        <v>1.02390736152507-0.0332108722909651i</v>
      </c>
      <c r="AH611" t="str">
        <f t="shared" si="276"/>
        <v>0.0782729095099491+0.128374698020232i</v>
      </c>
      <c r="AI611">
        <f t="shared" si="277"/>
        <v>-16.457626088553003</v>
      </c>
      <c r="AJ611">
        <f t="shared" si="278"/>
        <v>58.628408653281639</v>
      </c>
      <c r="AK611"/>
      <c r="AL611"/>
      <c r="AM611"/>
      <c r="AN611"/>
    </row>
    <row r="612" spans="1:40" x14ac:dyDescent="0.35">
      <c r="A612"/>
      <c r="B612">
        <f t="shared" si="279"/>
        <v>47800</v>
      </c>
      <c r="C612" s="237" t="str">
        <f t="shared" si="247"/>
        <v>-0.0000141144989966374+0.021619388619388i</v>
      </c>
      <c r="D612" s="208" t="str">
        <f t="shared" si="248"/>
        <v>-2.51376941334477+0.165748646081975i</v>
      </c>
      <c r="E612" t="str">
        <f t="shared" si="249"/>
        <v>20500</v>
      </c>
      <c r="F612" t="str">
        <f t="shared" si="250"/>
        <v>0.327868852459016</v>
      </c>
      <c r="G612" t="str">
        <f t="shared" si="245"/>
        <v>0.327868852459016</v>
      </c>
      <c r="H612" t="str">
        <f t="shared" si="251"/>
        <v>2.20408577058799+1.78438732349479i</v>
      </c>
      <c r="I612" t="str">
        <f t="shared" si="252"/>
        <v>187.71016105199i</v>
      </c>
      <c r="J612" t="str">
        <f t="shared" si="246"/>
        <v>-46.6942375353453+41.0649765130217i</v>
      </c>
      <c r="K612" t="str">
        <f t="shared" si="253"/>
        <v>1.99352032013897-2.26679568002649i</v>
      </c>
      <c r="L612" t="str">
        <f t="shared" si="254"/>
        <v>0.349092417491458-0.343708482693324i</v>
      </c>
      <c r="M612" t="str">
        <f t="shared" si="255"/>
        <v>2.34261273763043-2.61050416271981i</v>
      </c>
      <c r="N612" t="str">
        <f t="shared" si="256"/>
        <v>-0.596223499185037i</v>
      </c>
      <c r="O612" t="str">
        <f t="shared" si="257"/>
        <v>0.827462097157875-0.56152157373256i</v>
      </c>
      <c r="P612" t="str">
        <f t="shared" si="258"/>
        <v>0.172537902842125+0.56152157373256i</v>
      </c>
      <c r="Q612" t="str">
        <f t="shared" si="259"/>
        <v>-0.172537902842125+0.0347019254524771i</v>
      </c>
      <c r="R612" t="str">
        <f t="shared" si="260"/>
        <v>-0.332007393786934-3.32125788085977i</v>
      </c>
      <c r="S612" t="str">
        <f t="shared" si="261"/>
        <v>0.0645660865451468i</v>
      </c>
      <c r="T612" t="str">
        <f t="shared" si="262"/>
        <v>0.214440623774343-0.0214364181208758i</v>
      </c>
      <c r="U612" t="str">
        <f t="shared" si="263"/>
        <v>0.00005-0.0029728583213519i</v>
      </c>
      <c r="V612" t="str">
        <f t="shared" si="264"/>
        <v>0.00002-0.0332960131991413i</v>
      </c>
      <c r="W612" t="str">
        <f t="shared" si="265"/>
        <v>0.0000422734781154981-0.00272923542698171i</v>
      </c>
      <c r="X612" t="str">
        <f t="shared" si="266"/>
        <v>0.0000986114312501956-0.00272632341951894i</v>
      </c>
      <c r="Y612" t="str">
        <f t="shared" si="267"/>
        <v>0.009+0.240269006146547i</v>
      </c>
      <c r="Z612" t="str">
        <f t="shared" si="268"/>
        <v>-0.13733403057233-0.0102418905416808i</v>
      </c>
      <c r="AA612" t="str">
        <f t="shared" si="269"/>
        <v>1.93213004261132-50.4432305047141i</v>
      </c>
      <c r="AB612" t="str">
        <f t="shared" si="270"/>
        <v>0.716747053127952-0.0716491551242851i</v>
      </c>
      <c r="AC612" t="str">
        <f t="shared" si="271"/>
        <v>2.49202035860931-2.03891738924228i</v>
      </c>
      <c r="AD612" t="str">
        <f t="shared" si="272"/>
        <v>0.186376946228841+0.123738171090887i</v>
      </c>
      <c r="AE612" t="str">
        <f t="shared" si="273"/>
        <v>-0.0243285844272287-0.0189023140543287i</v>
      </c>
      <c r="AF612" t="str">
        <f t="shared" si="274"/>
        <v>-4.71785518393276-1.61863867741281i</v>
      </c>
      <c r="AG612" t="str">
        <f t="shared" si="275"/>
        <v>1.02389872445273-0.0331678048182052i</v>
      </c>
      <c r="AH612" t="str">
        <f t="shared" si="276"/>
        <v>0.0780686539600393+0.128085845616439i</v>
      </c>
      <c r="AI612">
        <f t="shared" si="277"/>
        <v>-16.478039981535616</v>
      </c>
      <c r="AJ612">
        <f t="shared" si="278"/>
        <v>58.637584472296751</v>
      </c>
      <c r="AK612"/>
      <c r="AL612"/>
      <c r="AM612"/>
      <c r="AN612"/>
    </row>
    <row r="613" spans="1:40" x14ac:dyDescent="0.35">
      <c r="A613"/>
      <c r="B613">
        <f t="shared" si="279"/>
        <v>47900</v>
      </c>
      <c r="C613" s="237" t="str">
        <f t="shared" si="247"/>
        <v>-0.0000140556273485603+0.0215742542347379i</v>
      </c>
      <c r="D613" s="208" t="str">
        <f t="shared" si="248"/>
        <v>-2.51376896199547+0.165402615799657i</v>
      </c>
      <c r="E613" t="str">
        <f t="shared" si="249"/>
        <v>20500</v>
      </c>
      <c r="F613" t="str">
        <f t="shared" si="250"/>
        <v>0.327868852459016</v>
      </c>
      <c r="G613" t="str">
        <f t="shared" si="245"/>
        <v>0.327868852459016</v>
      </c>
      <c r="H613" t="str">
        <f t="shared" si="251"/>
        <v>2.20780257596172+1.78409254521556i</v>
      </c>
      <c r="I613" t="str">
        <f t="shared" si="252"/>
        <v>188.102860133689i</v>
      </c>
      <c r="J613" t="str">
        <f t="shared" si="246"/>
        <v>-46.8940037567058+41.1508865057269i</v>
      </c>
      <c r="K613" t="str">
        <f t="shared" si="253"/>
        <v>1.98862240300861-2.26615935538538i</v>
      </c>
      <c r="L613" t="str">
        <f t="shared" si="254"/>
        <v>0.348374177663401-0.343718896019607i</v>
      </c>
      <c r="M613" t="str">
        <f t="shared" si="255"/>
        <v>2.33699658067201-2.60987825140499i</v>
      </c>
      <c r="N613" t="str">
        <f t="shared" si="256"/>
        <v>-0.59747082868124i</v>
      </c>
      <c r="O613" t="str">
        <f t="shared" si="257"/>
        <v>0.826761051222368-0.562553254529458i</v>
      </c>
      <c r="P613" t="str">
        <f t="shared" si="258"/>
        <v>0.173238948777632+0.562553254529458i</v>
      </c>
      <c r="Q613" t="str">
        <f t="shared" si="259"/>
        <v>-0.173238948777632+0.034917574151782i</v>
      </c>
      <c r="R613" t="str">
        <f t="shared" si="260"/>
        <v>-0.332001800625766-3.31418515335314i</v>
      </c>
      <c r="S613" t="str">
        <f t="shared" si="261"/>
        <v>0.0647011620400112i</v>
      </c>
      <c r="T613" t="str">
        <f t="shared" si="262"/>
        <v>0.214431630637701-0.0214809022998632i</v>
      </c>
      <c r="U613" t="str">
        <f t="shared" si="263"/>
        <v>0.00005-0.00296665193654741i</v>
      </c>
      <c r="V613" t="str">
        <f t="shared" si="264"/>
        <v>0.00002-0.033226501689331i</v>
      </c>
      <c r="W613" t="str">
        <f t="shared" si="265"/>
        <v>0.0000422734776788309-0.00272353787524904i</v>
      </c>
      <c r="X613" t="str">
        <f t="shared" si="266"/>
        <v>0.0000983764976261548-0.00272063679270322i</v>
      </c>
      <c r="Y613" t="str">
        <f t="shared" si="267"/>
        <v>0.009+0.240771660971122i</v>
      </c>
      <c r="Z613" t="str">
        <f t="shared" si="268"/>
        <v>-0.136756251899723-0.0101859584434485i</v>
      </c>
      <c r="AA613" t="str">
        <f t="shared" si="269"/>
        <v>1.92384948654077-50.3358308766016i</v>
      </c>
      <c r="AB613" t="str">
        <f t="shared" si="270"/>
        <v>0.716716994438171-0.0717978391918785i</v>
      </c>
      <c r="AC613" t="str">
        <f t="shared" si="271"/>
        <v>2.48758154630677-2.03833540088759i</v>
      </c>
      <c r="AD613" t="str">
        <f t="shared" si="272"/>
        <v>0.186528444999319+0.123979732033562i</v>
      </c>
      <c r="AE613" t="str">
        <f t="shared" si="273"/>
        <v>-0.0242460786124668-0.0188549744537261i</v>
      </c>
      <c r="AF613" t="str">
        <f t="shared" si="274"/>
        <v>-4.72157153795719-1.6186899294159i</v>
      </c>
      <c r="AG613" t="str">
        <f t="shared" si="275"/>
        <v>1.0238901012264-0.033124976220796i</v>
      </c>
      <c r="AH613" t="str">
        <f t="shared" si="276"/>
        <v>0.0778657060708117+0.127798182161082i</v>
      </c>
      <c r="AI613">
        <f t="shared" si="277"/>
        <v>-16.498403318577534</v>
      </c>
      <c r="AJ613">
        <f t="shared" si="278"/>
        <v>58.64661287566382</v>
      </c>
      <c r="AK613"/>
      <c r="AL613"/>
      <c r="AM613"/>
      <c r="AN613"/>
    </row>
    <row r="614" spans="1:40" x14ac:dyDescent="0.35">
      <c r="A614"/>
      <c r="B614">
        <f t="shared" si="279"/>
        <v>48000</v>
      </c>
      <c r="C614" s="237" t="str">
        <f t="shared" si="247"/>
        <v>-0.0000139971232646638+0.0215293079097848i</v>
      </c>
      <c r="D614" s="208" t="str">
        <f t="shared" si="248"/>
        <v>-2.51376851346415+0.16505802730835i</v>
      </c>
      <c r="E614" t="str">
        <f t="shared" si="249"/>
        <v>20500</v>
      </c>
      <c r="F614" t="str">
        <f t="shared" si="250"/>
        <v>0.327868852459016</v>
      </c>
      <c r="G614" t="str">
        <f t="shared" si="245"/>
        <v>0.327868852459016</v>
      </c>
      <c r="H614" t="str">
        <f t="shared" si="251"/>
        <v>2.21151039120863+1.78379071495559i</v>
      </c>
      <c r="I614" t="str">
        <f t="shared" si="252"/>
        <v>188.495559215388i</v>
      </c>
      <c r="J614" t="str">
        <f t="shared" si="246"/>
        <v>-47.0941874623324+41.2367964984319i</v>
      </c>
      <c r="K614" t="str">
        <f t="shared" si="253"/>
        <v>1.98373831592325-2.26551410534167i</v>
      </c>
      <c r="L614" t="str">
        <f t="shared" si="254"/>
        <v>0.34765739546652-0.343727791661757i</v>
      </c>
      <c r="M614" t="str">
        <f t="shared" si="255"/>
        <v>2.33139571138977-2.60924189700343i</v>
      </c>
      <c r="N614" t="str">
        <f t="shared" si="256"/>
        <v>-0.598718158177443i</v>
      </c>
      <c r="O614" t="str">
        <f t="shared" si="257"/>
        <v>0.826058718986659-0.56358406008875i</v>
      </c>
      <c r="P614" t="str">
        <f t="shared" si="258"/>
        <v>0.173941281013341+0.56358406008875i</v>
      </c>
      <c r="Q614" t="str">
        <f t="shared" si="259"/>
        <v>-0.173941281013341+0.0351340980886931i</v>
      </c>
      <c r="R614" t="str">
        <f t="shared" si="260"/>
        <v>-0.331996195443343-3.30714160338056i</v>
      </c>
      <c r="S614" t="str">
        <f t="shared" si="261"/>
        <v>0.0648362375348755i</v>
      </c>
      <c r="T614" t="str">
        <f t="shared" si="262"/>
        <v>0.214422618558251-0.0215253841884395i</v>
      </c>
      <c r="U614" t="str">
        <f t="shared" si="263"/>
        <v>0.0000499999999999999-0.0029604714116796i</v>
      </c>
      <c r="V614" t="str">
        <f t="shared" si="264"/>
        <v>0.00002-0.0331572798108115i</v>
      </c>
      <c r="W614" t="str">
        <f t="shared" si="265"/>
        <v>0.0000422734772412507-0.00271786406378611i</v>
      </c>
      <c r="X614" t="str">
        <f t="shared" si="266"/>
        <v>0.0000981430299745074-0.00271497383046255i</v>
      </c>
      <c r="Y614" t="str">
        <f t="shared" si="267"/>
        <v>0.009+0.241274315795696i</v>
      </c>
      <c r="Z614" t="str">
        <f t="shared" si="268"/>
        <v>-0.136182121968251-0.0101304805906065i</v>
      </c>
      <c r="AA614" t="str">
        <f t="shared" si="269"/>
        <v>1.91562249761443-50.2288918715729i</v>
      </c>
      <c r="AB614" t="str">
        <f t="shared" si="270"/>
        <v>0.716686872433885-0.0719465156039942i</v>
      </c>
      <c r="AC614" t="str">
        <f t="shared" si="271"/>
        <v>2.48315483794435-2.03774521251543i</v>
      </c>
      <c r="AD614" t="str">
        <f t="shared" si="272"/>
        <v>0.18668023027284+0.124221101798516i</v>
      </c>
      <c r="AE614" t="str">
        <f t="shared" si="273"/>
        <v>-0.0241640904273633-0.0188078536855849i</v>
      </c>
      <c r="AF614" t="str">
        <f t="shared" si="274"/>
        <v>-4.72527890467278-1.61873268764724i</v>
      </c>
      <c r="AG614" t="str">
        <f t="shared" si="275"/>
        <v>1.02388149164454-0.0330823849164171i</v>
      </c>
      <c r="AH614" t="str">
        <f t="shared" si="276"/>
        <v>0.0776640545947404+0.12751169985823i</v>
      </c>
      <c r="AI614">
        <f t="shared" si="277"/>
        <v>-16.518716370438995</v>
      </c>
      <c r="AJ614">
        <f t="shared" si="278"/>
        <v>58.65549464497105</v>
      </c>
      <c r="AK614"/>
      <c r="AL614"/>
      <c r="AM614"/>
      <c r="AN614"/>
    </row>
    <row r="615" spans="1:40" x14ac:dyDescent="0.35">
      <c r="A615"/>
      <c r="B615">
        <f t="shared" si="279"/>
        <v>48100</v>
      </c>
      <c r="C615" s="237" t="str">
        <f t="shared" si="247"/>
        <v>-0.000013938983691463+0.0214845484716014i</v>
      </c>
      <c r="D615" s="208" t="str">
        <f t="shared" si="248"/>
        <v>-2.51376806772742+0.164714871615611i</v>
      </c>
      <c r="E615" t="str">
        <f t="shared" si="249"/>
        <v>20500</v>
      </c>
      <c r="F615" t="str">
        <f t="shared" si="250"/>
        <v>0.327868852459016</v>
      </c>
      <c r="G615" t="str">
        <f t="shared" si="245"/>
        <v>0.327868852459016</v>
      </c>
      <c r="H615" t="str">
        <f t="shared" si="251"/>
        <v>2.21520922480491+1.78348188448869i</v>
      </c>
      <c r="I615" t="str">
        <f t="shared" si="252"/>
        <v>188.888258297086i</v>
      </c>
      <c r="J615" t="str">
        <f t="shared" si="246"/>
        <v>-47.2947886522252+41.322706491137i</v>
      </c>
      <c r="K615" t="str">
        <f t="shared" si="253"/>
        <v>1.97886803233817-2.26486000814473i</v>
      </c>
      <c r="L615" t="str">
        <f t="shared" si="254"/>
        <v>0.346942071130099-0.343735178854159i</v>
      </c>
      <c r="M615" t="str">
        <f t="shared" si="255"/>
        <v>2.32581010346827-2.60859518699889i</v>
      </c>
      <c r="N615" t="str">
        <f t="shared" si="256"/>
        <v>-0.599965487673647i</v>
      </c>
      <c r="O615" t="str">
        <f t="shared" si="257"/>
        <v>0.82535510154346-0.564613988806675i</v>
      </c>
      <c r="P615" t="str">
        <f t="shared" si="258"/>
        <v>0.17464489845654+0.564613988806675i</v>
      </c>
      <c r="Q615" t="str">
        <f t="shared" si="259"/>
        <v>-0.17464489845654+0.035351498866972i</v>
      </c>
      <c r="R615" t="str">
        <f t="shared" si="260"/>
        <v>-0.331990578237497-3.30012704894731i</v>
      </c>
      <c r="S615" t="str">
        <f t="shared" si="261"/>
        <v>0.0649713130297399i</v>
      </c>
      <c r="T615" t="str">
        <f t="shared" si="262"/>
        <v>0.214413587535067-0.0215698637815928i</v>
      </c>
      <c r="U615" t="str">
        <f t="shared" si="263"/>
        <v>0.0000499999999999999-0.00295431658545989i</v>
      </c>
      <c r="V615" t="str">
        <f t="shared" si="264"/>
        <v>0.00002-0.0330883457571508i</v>
      </c>
      <c r="W615" t="str">
        <f t="shared" si="265"/>
        <v>0.0000422734768027582-0.00271221384452471i</v>
      </c>
      <c r="X615" t="str">
        <f t="shared" si="266"/>
        <v>0.0000979110161254662-0.00270933438545076i</v>
      </c>
      <c r="Y615" t="str">
        <f t="shared" si="267"/>
        <v>0.009+0.24177697062027i</v>
      </c>
      <c r="Z615" t="str">
        <f t="shared" si="268"/>
        <v>-0.13561161003621-0.0100754522540334i</v>
      </c>
      <c r="AA615" t="str">
        <f t="shared" si="269"/>
        <v>1.90744861114235-50.1224105068672i</v>
      </c>
      <c r="AB615" t="str">
        <f t="shared" si="270"/>
        <v>0.716656687112-0.0720951843438805i</v>
      </c>
      <c r="AC615" t="str">
        <f t="shared" si="271"/>
        <v>2.47874021271794-2.03714689288934i</v>
      </c>
      <c r="AD615" t="str">
        <f t="shared" si="272"/>
        <v>0.186832301879108+0.124462280208956i</v>
      </c>
      <c r="AE615" t="str">
        <f t="shared" si="273"/>
        <v>-0.0240826155029235-0.0187609501450085i</v>
      </c>
      <c r="AF615" t="str">
        <f t="shared" si="274"/>
        <v>-4.72897729253233-1.61876701287308i</v>
      </c>
      <c r="AG615" t="str">
        <f t="shared" si="275"/>
        <v>1.02387289550788-0.0330400293364763i</v>
      </c>
      <c r="AH615" t="str">
        <f t="shared" si="276"/>
        <v>0.0774636884038908+0.127226390981544i</v>
      </c>
      <c r="AI615">
        <f t="shared" si="277"/>
        <v>-16.538979405777653</v>
      </c>
      <c r="AJ615">
        <f t="shared" si="278"/>
        <v>58.664230556789157</v>
      </c>
      <c r="AK615"/>
      <c r="AL615"/>
      <c r="AM615"/>
      <c r="AN615"/>
    </row>
    <row r="616" spans="1:40" x14ac:dyDescent="0.35">
      <c r="A616"/>
      <c r="B616">
        <f t="shared" si="279"/>
        <v>48200</v>
      </c>
      <c r="C616" s="237" t="str">
        <f t="shared" si="247"/>
        <v>-0.000013881205607115+0.0214399747569938i</v>
      </c>
      <c r="D616" s="208" t="str">
        <f t="shared" si="248"/>
        <v>-2.51376762476211+0.164373139803619i</v>
      </c>
      <c r="E616" t="str">
        <f t="shared" si="249"/>
        <v>20500</v>
      </c>
      <c r="F616" t="str">
        <f t="shared" si="250"/>
        <v>0.327868852459016</v>
      </c>
      <c r="G616" t="str">
        <f t="shared" si="245"/>
        <v>0.327868852459016</v>
      </c>
      <c r="H616" t="str">
        <f t="shared" si="251"/>
        <v>2.21889908540253+1.78316610532036i</v>
      </c>
      <c r="I616" t="str">
        <f t="shared" si="252"/>
        <v>189.280957378785i</v>
      </c>
      <c r="J616" t="str">
        <f t="shared" si="246"/>
        <v>-47.4958073263842+41.408616483842i</v>
      </c>
      <c r="K616" t="str">
        <f t="shared" si="253"/>
        <v>1.97401152554334-2.26419714152617i</v>
      </c>
      <c r="L616" t="str">
        <f t="shared" si="254"/>
        <v>0.346228204844158-0.343741066794107i</v>
      </c>
      <c r="M616" t="str">
        <f t="shared" si="255"/>
        <v>2.3202397303875-2.60793820832028i</v>
      </c>
      <c r="N616" t="str">
        <f t="shared" si="256"/>
        <v>-0.601212817169849i</v>
      </c>
      <c r="O616" t="str">
        <f t="shared" si="257"/>
        <v>0.824650199987481-0.565643039080839i</v>
      </c>
      <c r="P616" t="str">
        <f t="shared" si="258"/>
        <v>0.175349800012519+0.565643039080839i</v>
      </c>
      <c r="Q616" t="str">
        <f t="shared" si="259"/>
        <v>-0.175349800012519+0.03556977808901i</v>
      </c>
      <c r="R616" t="str">
        <f t="shared" si="260"/>
        <v>-0.331984949006179-3.29314130956895i</v>
      </c>
      <c r="S616" t="str">
        <f t="shared" si="261"/>
        <v>0.0651063885246041i</v>
      </c>
      <c r="T616" t="str">
        <f t="shared" si="262"/>
        <v>0.21440453756722-0.0216143410743172i</v>
      </c>
      <c r="U616" t="str">
        <f t="shared" si="263"/>
        <v>0.0000499999999999999-0.00294818729793819i</v>
      </c>
      <c r="V616" t="str">
        <f t="shared" si="264"/>
        <v>0.00002-0.0330196977369078i</v>
      </c>
      <c r="W616" t="str">
        <f t="shared" si="265"/>
        <v>0.0000422734763633533-0.00270658707062541i</v>
      </c>
      <c r="X616" t="str">
        <f t="shared" si="266"/>
        <v>0.0000976804440352519-0.00270371831154197i</v>
      </c>
      <c r="Y616" t="str">
        <f t="shared" si="267"/>
        <v>0.009+0.242279625444845i</v>
      </c>
      <c r="Z616" t="str">
        <f t="shared" si="268"/>
        <v>-0.135044685685831-0.0100208687642455i</v>
      </c>
      <c r="AA616" t="str">
        <f t="shared" si="269"/>
        <v>1.89932736749933-50.0163838256263i</v>
      </c>
      <c r="AB616" t="str">
        <f t="shared" si="270"/>
        <v>0.716626438469411-0.0722438453948056i</v>
      </c>
      <c r="AC616" t="str">
        <f t="shared" si="271"/>
        <v>2.47433764966172-2.03654051033786i</v>
      </c>
      <c r="AD616" t="str">
        <f t="shared" si="272"/>
        <v>0.186984659647587+0.124703267087023i</v>
      </c>
      <c r="AE616" t="str">
        <f t="shared" si="273"/>
        <v>-0.0240016495162289-0.0187142622430189i</v>
      </c>
      <c r="AF616" t="str">
        <f t="shared" si="274"/>
        <v>-4.73266671016464-1.61879296551674i</v>
      </c>
      <c r="AG616" t="str">
        <f t="shared" si="275"/>
        <v>1.02386431261935-0.0329979079259631i</v>
      </c>
      <c r="AH616" t="str">
        <f t="shared" si="276"/>
        <v>0.0772645964884093+0.126942247873501i</v>
      </c>
      <c r="AI616">
        <f t="shared" si="277"/>
        <v>-16.559192691168654</v>
      </c>
      <c r="AJ616">
        <f t="shared" si="278"/>
        <v>58.672821382705443</v>
      </c>
      <c r="AK616"/>
      <c r="AL616"/>
      <c r="AM616"/>
      <c r="AN616"/>
    </row>
    <row r="617" spans="1:40" x14ac:dyDescent="0.35">
      <c r="A617"/>
      <c r="B617">
        <f t="shared" si="279"/>
        <v>48300</v>
      </c>
      <c r="C617" s="237" t="str">
        <f t="shared" si="247"/>
        <v>-0.0000138237860210266+0.0213955856124013i</v>
      </c>
      <c r="D617" s="208" t="str">
        <f t="shared" si="248"/>
        <v>-2.51376718454528+0.16403282302841i</v>
      </c>
      <c r="E617" t="str">
        <f t="shared" si="249"/>
        <v>20500</v>
      </c>
      <c r="F617" t="str">
        <f t="shared" si="250"/>
        <v>0.327868852459016</v>
      </c>
      <c r="G617" t="str">
        <f t="shared" si="245"/>
        <v>0.327868852459016</v>
      </c>
      <c r="H617" t="str">
        <f t="shared" si="251"/>
        <v>2.22257998182701+1.78284342868829i</v>
      </c>
      <c r="I617" t="str">
        <f t="shared" si="252"/>
        <v>189.673656460484i</v>
      </c>
      <c r="J617" t="str">
        <f t="shared" si="246"/>
        <v>-47.6972434848093+41.4945264765472i</v>
      </c>
      <c r="K617" t="str">
        <f t="shared" si="253"/>
        <v>1.96916876866683-2.26352558270234i</v>
      </c>
      <c r="L617" t="str">
        <f t="shared" si="254"/>
        <v>0.345515796759853-0.343745464641794i</v>
      </c>
      <c r="M617" t="str">
        <f t="shared" si="255"/>
        <v>2.31468456542668-2.60727104734413i</v>
      </c>
      <c r="N617" t="str">
        <f t="shared" si="256"/>
        <v>-0.602460146666053i</v>
      </c>
      <c r="O617" t="str">
        <f t="shared" si="257"/>
        <v>0.823944015415427-0.566671209310216i</v>
      </c>
      <c r="P617" t="str">
        <f t="shared" si="258"/>
        <v>0.176055984584573+0.566671209310216i</v>
      </c>
      <c r="Q617" t="str">
        <f t="shared" si="259"/>
        <v>-0.176055984584573+0.035788937355837i</v>
      </c>
      <c r="R617" t="str">
        <f t="shared" si="260"/>
        <v>-0.331979307747253-3.28618420625568i</v>
      </c>
      <c r="S617" t="str">
        <f t="shared" si="261"/>
        <v>0.0652414640194684i</v>
      </c>
      <c r="T617" t="str">
        <f t="shared" si="262"/>
        <v>0.214395468653775-0.0216588160616004i</v>
      </c>
      <c r="U617" t="str">
        <f t="shared" si="263"/>
        <v>0.0000499999999999998-0.00294208339048904i</v>
      </c>
      <c r="V617" t="str">
        <f t="shared" si="264"/>
        <v>0.00002-0.0329513339734773i</v>
      </c>
      <c r="W617" t="str">
        <f t="shared" si="265"/>
        <v>0.0000422734759230357-0.00270098359646485i</v>
      </c>
      <c r="X617" t="str">
        <f t="shared" si="266"/>
        <v>0.0000974513017845237-0.00269812546381783i</v>
      </c>
      <c r="Y617" t="str">
        <f t="shared" si="267"/>
        <v>0.009+0.242782280269419i</v>
      </c>
      <c r="Z617" t="str">
        <f t="shared" si="268"/>
        <v>-0.134481318819173-0.00996672551051524i</v>
      </c>
      <c r="AA617" t="str">
        <f t="shared" si="269"/>
        <v>1.89125831205837-49.910808896612i</v>
      </c>
      <c r="AB617" t="str">
        <f t="shared" si="270"/>
        <v>0.716596126502991-0.0723924987400163i</v>
      </c>
      <c r="AC617" t="str">
        <f t="shared" si="271"/>
        <v>2.46994712765128-2.03592613275639i</v>
      </c>
      <c r="AD617" t="str">
        <f t="shared" si="272"/>
        <v>0.187137303407491+0.1249440622538i</v>
      </c>
      <c r="AE617" t="str">
        <f t="shared" si="273"/>
        <v>-0.0239211881898508-0.0186677884063564i</v>
      </c>
      <c r="AF617" t="str">
        <f t="shared" si="274"/>
        <v>-4.73634716637229-1.61881060565988i</v>
      </c>
      <c r="AG617" t="str">
        <f t="shared" si="275"/>
        <v>1.02385574278402-0.0329560191432978i</v>
      </c>
      <c r="AH617" t="str">
        <f t="shared" si="276"/>
        <v>0.0770667679550242+0.126659262944618i</v>
      </c>
      <c r="AI617">
        <f t="shared" si="277"/>
        <v>-16.579356491125335</v>
      </c>
      <c r="AJ617">
        <f t="shared" si="278"/>
        <v>58.681267889359553</v>
      </c>
      <c r="AK617"/>
      <c r="AL617"/>
      <c r="AM617"/>
      <c r="AN617"/>
    </row>
    <row r="618" spans="1:40" x14ac:dyDescent="0.35">
      <c r="A618"/>
      <c r="B618">
        <f t="shared" si="279"/>
        <v>48400</v>
      </c>
      <c r="C618" s="237" t="str">
        <f t="shared" si="247"/>
        <v>-0.0000137667219734674+0.0213513798937969i</v>
      </c>
      <c r="D618" s="208" t="str">
        <f t="shared" si="248"/>
        <v>-2.51376674705425+0.16369391251911i</v>
      </c>
      <c r="E618" t="str">
        <f t="shared" si="249"/>
        <v>20500</v>
      </c>
      <c r="F618" t="str">
        <f t="shared" si="250"/>
        <v>0.327868852459016</v>
      </c>
      <c r="G618" t="str">
        <f t="shared" si="245"/>
        <v>0.327868852459016</v>
      </c>
      <c r="H618" t="str">
        <f t="shared" si="251"/>
        <v>2.22625192307496+1.7825139055631i</v>
      </c>
      <c r="I618" t="str">
        <f t="shared" si="252"/>
        <v>190.066355542182i</v>
      </c>
      <c r="J618" t="str">
        <f t="shared" si="246"/>
        <v>-47.8990971275006+41.5804364692522i</v>
      </c>
      <c r="K618" t="str">
        <f t="shared" si="253"/>
        <v>1.96433973467818-2.26284540837699i</v>
      </c>
      <c r="L618" t="str">
        <f t="shared" si="254"/>
        <v>0.344804846989865-0.343748381520303i</v>
      </c>
      <c r="M618" t="str">
        <f t="shared" si="255"/>
        <v>2.30914458166805-2.60659378989729i</v>
      </c>
      <c r="N618" t="str">
        <f t="shared" si="256"/>
        <v>-0.603707476162256i</v>
      </c>
      <c r="O618" t="str">
        <f t="shared" si="257"/>
        <v>0.823236548926004-0.567698497895144i</v>
      </c>
      <c r="P618" t="str">
        <f t="shared" si="258"/>
        <v>0.176763451073996+0.567698497895144i</v>
      </c>
      <c r="Q618" t="str">
        <f t="shared" si="259"/>
        <v>-0.176763451073996+0.0360089782671119i</v>
      </c>
      <c r="R618" t="str">
        <f t="shared" si="260"/>
        <v>-0.331973654458587-3.27925556149696i</v>
      </c>
      <c r="S618" t="str">
        <f t="shared" si="261"/>
        <v>0.0653765395143328i</v>
      </c>
      <c r="T618" t="str">
        <f t="shared" si="262"/>
        <v>0.214386380793802-0.0217032887384293i</v>
      </c>
      <c r="U618" t="str">
        <f t="shared" si="263"/>
        <v>0.0000500000000000002-0.00293600470579795i</v>
      </c>
      <c r="V618" t="str">
        <f t="shared" si="264"/>
        <v>0.00002-0.0328832527049371i</v>
      </c>
      <c r="W618" t="str">
        <f t="shared" si="265"/>
        <v>0.0000422734754818058-0.00269540327762314i</v>
      </c>
      <c r="X618" t="str">
        <f t="shared" si="266"/>
        <v>0.0000972235775768479-0.00269255569855519i</v>
      </c>
      <c r="Y618" t="str">
        <f t="shared" si="267"/>
        <v>0.009+0.243284935093994i</v>
      </c>
      <c r="Z618" t="str">
        <f t="shared" si="268"/>
        <v>-0.133921479654083-0.00991301794000415i</v>
      </c>
      <c r="AA618" t="str">
        <f t="shared" si="269"/>
        <v>1.883240995125-49.8056828139256i</v>
      </c>
      <c r="AB618" t="str">
        <f t="shared" si="270"/>
        <v>0.716565751209634-0.072541144362757i</v>
      </c>
      <c r="AC618" t="str">
        <f t="shared" si="271"/>
        <v>2.46556862540662-2.03530382760938i</v>
      </c>
      <c r="AD618" t="str">
        <f t="shared" si="272"/>
        <v>0.187290232987788+0.125184665529331i</v>
      </c>
      <c r="AE618" t="str">
        <f t="shared" si="273"/>
        <v>-0.0238412272912767-0.0186215270772849i</v>
      </c>
      <c r="AF618" t="str">
        <f t="shared" si="274"/>
        <v>-4.74001867012921-1.61881999304399i</v>
      </c>
      <c r="AG618" t="str">
        <f t="shared" si="275"/>
        <v>1.02384718580916-0.0329143614601855i</v>
      </c>
      <c r="AH618" t="str">
        <f t="shared" si="276"/>
        <v>0.0768701920255661+0.126377428672674i</v>
      </c>
      <c r="AI618">
        <f t="shared" si="277"/>
        <v>-16.599471068120373</v>
      </c>
      <c r="AJ618">
        <f t="shared" si="278"/>
        <v>58.689570838477032</v>
      </c>
      <c r="AK618"/>
      <c r="AL618"/>
      <c r="AM618"/>
      <c r="AN618"/>
    </row>
    <row r="619" spans="1:40" x14ac:dyDescent="0.35">
      <c r="A619"/>
      <c r="B619">
        <f t="shared" si="279"/>
        <v>48500</v>
      </c>
      <c r="C619" s="237" t="str">
        <f t="shared" si="247"/>
        <v>-0.0000137100105351877+0.0213073564665888i</v>
      </c>
      <c r="D619" s="208" t="str">
        <f t="shared" si="248"/>
        <v>-2.51376631226656+0.163356399577181i</v>
      </c>
      <c r="E619" t="str">
        <f t="shared" si="249"/>
        <v>20500</v>
      </c>
      <c r="F619" t="str">
        <f t="shared" si="250"/>
        <v>0.327868852459016</v>
      </c>
      <c r="G619" t="str">
        <f t="shared" si="245"/>
        <v>0.327868852459016</v>
      </c>
      <c r="H619" t="str">
        <f t="shared" si="251"/>
        <v>2.22991491831187+1.78217758664886i</v>
      </c>
      <c r="I619" t="str">
        <f t="shared" si="252"/>
        <v>190.459054623881i</v>
      </c>
      <c r="J619" t="str">
        <f t="shared" si="246"/>
        <v>-48.1013682544581+41.6663464619572i</v>
      </c>
      <c r="K619" t="str">
        <f t="shared" si="253"/>
        <v>1.95952439639177-2.2621566947439i</v>
      </c>
      <c r="L619" t="str">
        <f t="shared" si="254"/>
        <v>0.344095355608789-0.343749826515598i</v>
      </c>
      <c r="M619" t="str">
        <f t="shared" si="255"/>
        <v>2.30361975200056-2.6059065212595i</v>
      </c>
      <c r="N619" t="str">
        <f t="shared" si="256"/>
        <v>-0.604954805658458i</v>
      </c>
      <c r="O619" t="str">
        <f t="shared" si="257"/>
        <v>0.82252780161991-0.568724903237337i</v>
      </c>
      <c r="P619" t="str">
        <f t="shared" si="258"/>
        <v>0.17747219838009+0.568724903237337i</v>
      </c>
      <c r="Q619" t="str">
        <f t="shared" si="259"/>
        <v>-0.17747219838009+0.036229902421121i</v>
      </c>
      <c r="R619" t="str">
        <f t="shared" si="260"/>
        <v>-0.331967989138071-3.27235519924623i</v>
      </c>
      <c r="S619" t="str">
        <f t="shared" si="261"/>
        <v>0.0655116150091971i</v>
      </c>
      <c r="T619" t="str">
        <f t="shared" si="262"/>
        <v>0.214377273986363-0.0217477590997906i</v>
      </c>
      <c r="U619" t="str">
        <f t="shared" si="263"/>
        <v>0.0000500000000000002-0.00292995108784785i</v>
      </c>
      <c r="V619" t="str">
        <f t="shared" si="264"/>
        <v>0.00002-0.0328154521838959i</v>
      </c>
      <c r="W619" t="str">
        <f t="shared" si="265"/>
        <v>0.0000422734750396632-0.00268984597087153i</v>
      </c>
      <c r="X619" t="str">
        <f t="shared" si="266"/>
        <v>0.0000969972597371759-0.00268700887321378i</v>
      </c>
      <c r="Y619" t="str">
        <f t="shared" si="267"/>
        <v>0.009+0.243787589918568i</v>
      </c>
      <c r="Z619" t="str">
        <f t="shared" si="268"/>
        <v>-0.133365138720224-0.00985974155691182i</v>
      </c>
      <c r="AA619" t="str">
        <f t="shared" si="269"/>
        <v>1.87527497187301-49.7010026967354i</v>
      </c>
      <c r="AB619" t="str">
        <f t="shared" si="270"/>
        <v>0.716535312586203-0.072689782246271i</v>
      </c>
      <c r="AC619" t="str">
        <f t="shared" si="271"/>
        <v>2.46120212149498-2.03467366193223i</v>
      </c>
      <c r="AD619" t="str">
        <f t="shared" si="272"/>
        <v>0.187443448217195+0.125425076732628i</v>
      </c>
      <c r="AE619" t="str">
        <f t="shared" si="273"/>
        <v>-0.0237617626323439-0.0185754767133997i</v>
      </c>
      <c r="AF619" t="str">
        <f t="shared" si="274"/>
        <v>-4.74368123057843-1.61882118707168i</v>
      </c>
      <c r="AG619" t="str">
        <f t="shared" si="275"/>
        <v>1.02383864150412-0.0328729333614722i</v>
      </c>
      <c r="AH619" t="str">
        <f t="shared" si="276"/>
        <v>0.0766748580355246+0.126096737601977i</v>
      </c>
      <c r="AI619">
        <f t="shared" si="277"/>
        <v>-16.619536682604565</v>
      </c>
      <c r="AJ619">
        <f t="shared" si="278"/>
        <v>58.697730986905007</v>
      </c>
      <c r="AK619"/>
      <c r="AL619"/>
      <c r="AM619"/>
      <c r="AN619"/>
    </row>
    <row r="620" spans="1:40" x14ac:dyDescent="0.35">
      <c r="A620"/>
      <c r="B620">
        <f t="shared" si="279"/>
        <v>48600</v>
      </c>
      <c r="C620" s="237" t="str">
        <f t="shared" si="247"/>
        <v>-0.0000136536488070433+0.0212635142055232i</v>
      </c>
      <c r="D620" s="208" t="str">
        <f t="shared" si="248"/>
        <v>-2.51376588015998+0.163020275575678i</v>
      </c>
      <c r="E620" t="str">
        <f t="shared" si="249"/>
        <v>20500</v>
      </c>
      <c r="F620" t="str">
        <f t="shared" si="250"/>
        <v>0.327868852459016</v>
      </c>
      <c r="G620" t="str">
        <f t="shared" si="245"/>
        <v>0.327868852459016</v>
      </c>
      <c r="H620" t="str">
        <f t="shared" si="251"/>
        <v>2.23356897686962+1.7818345223838i</v>
      </c>
      <c r="I620" t="str">
        <f t="shared" si="252"/>
        <v>190.85175370558i</v>
      </c>
      <c r="J620" t="str">
        <f t="shared" si="246"/>
        <v>-48.3040568656817+41.7522564546623i</v>
      </c>
      <c r="K620" t="str">
        <f t="shared" si="253"/>
        <v>1.95472272647011-2.26145951748936i</v>
      </c>
      <c r="L620" t="str">
        <f t="shared" si="254"/>
        <v>0.343387322653522-0.343749808676517i</v>
      </c>
      <c r="M620" t="str">
        <f t="shared" si="255"/>
        <v>2.29811004912363-2.60520932616588i</v>
      </c>
      <c r="N620" t="str">
        <f t="shared" si="256"/>
        <v>-0.606202135154661i</v>
      </c>
      <c r="O620" t="str">
        <f t="shared" si="257"/>
        <v>0.821817774599834-0.569750423739883i</v>
      </c>
      <c r="P620" t="str">
        <f t="shared" si="258"/>
        <v>0.178182225400166+0.569750423739883i</v>
      </c>
      <c r="Q620" t="str">
        <f t="shared" si="259"/>
        <v>-0.178182225400166+0.036451711414778i</v>
      </c>
      <c r="R620" t="str">
        <f t="shared" si="260"/>
        <v>-0.331962311783574-3.26548294490578i</v>
      </c>
      <c r="S620" t="str">
        <f t="shared" si="261"/>
        <v>0.0656466905040615i</v>
      </c>
      <c r="T620" t="str">
        <f t="shared" si="262"/>
        <v>0.214368148230521-0.021792227140669i</v>
      </c>
      <c r="U620" t="str">
        <f t="shared" si="263"/>
        <v>0.0000500000000000001-0.00292392238190578i</v>
      </c>
      <c r="V620" t="str">
        <f t="shared" si="264"/>
        <v>0.00002-0.0327479306773447i</v>
      </c>
      <c r="W620" t="str">
        <f t="shared" si="265"/>
        <v>0.0000422734745966076-0.00268431153416006i</v>
      </c>
      <c r="X620" t="str">
        <f t="shared" si="266"/>
        <v>0.0000967723367103486-0.00268148484642402i</v>
      </c>
      <c r="Y620" t="str">
        <f t="shared" si="267"/>
        <v>0.009+0.244290244743142i</v>
      </c>
      <c r="Z620" t="str">
        <f t="shared" si="268"/>
        <v>-0.132812266855157-0.00980689192163745i</v>
      </c>
      <c r="AA620" t="str">
        <f t="shared" si="269"/>
        <v>1.8673598022807-49.5967656890023i</v>
      </c>
      <c r="AB620" t="str">
        <f t="shared" si="270"/>
        <v>0.716504810629567-0.0728384123737953i</v>
      </c>
      <c r="AC620" t="str">
        <f t="shared" si="271"/>
        <v>2.4568475943339-2.0340357023333i</v>
      </c>
      <c r="AD620" t="str">
        <f t="shared" si="272"/>
        <v>0.187596948924184+0.125665295681679i</v>
      </c>
      <c r="AE620" t="str">
        <f t="shared" si="273"/>
        <v>-0.0236827900686811-0.0185296357874357i</v>
      </c>
      <c r="AF620" t="str">
        <f t="shared" si="274"/>
        <v>-4.7473348570296-1.61881424680812i</v>
      </c>
      <c r="AG620" t="str">
        <f t="shared" si="275"/>
        <v>1.02383010968035-0.0328317333450018i</v>
      </c>
      <c r="AH620" t="str">
        <f t="shared" si="276"/>
        <v>0.076480755432611+0.125817182342594i</v>
      </c>
      <c r="AI620">
        <f t="shared" si="277"/>
        <v>-16.639553593028172</v>
      </c>
      <c r="AJ620">
        <f t="shared" si="278"/>
        <v>58.705749086643038</v>
      </c>
      <c r="AK620"/>
      <c r="AL620"/>
      <c r="AM620"/>
      <c r="AN620"/>
    </row>
    <row r="621" spans="1:40" x14ac:dyDescent="0.35">
      <c r="A621"/>
      <c r="B621">
        <f t="shared" si="279"/>
        <v>48700</v>
      </c>
      <c r="C621" s="237" t="str">
        <f t="shared" si="247"/>
        <v>-0.0000135976339196249+0.0212198519945888i</v>
      </c>
      <c r="D621" s="208" t="str">
        <f t="shared" si="248"/>
        <v>-2.51376545071251+0.162685531958514i</v>
      </c>
      <c r="E621" t="str">
        <f t="shared" si="249"/>
        <v>20500</v>
      </c>
      <c r="F621" t="str">
        <f t="shared" si="250"/>
        <v>0.327868852459016</v>
      </c>
      <c r="G621" t="str">
        <f t="shared" si="245"/>
        <v>0.327868852459016</v>
      </c>
      <c r="H621" t="str">
        <f t="shared" si="251"/>
        <v>2.23721410824436+1.78148476294091i</v>
      </c>
      <c r="I621" t="str">
        <f t="shared" si="252"/>
        <v>191.244452787279i</v>
      </c>
      <c r="J621" t="str">
        <f t="shared" si="246"/>
        <v>-48.5071629611715+41.8381664473673i</v>
      </c>
      <c r="K621" t="str">
        <f t="shared" si="253"/>
        <v>1.94993469742709-2.2607539517949i</v>
      </c>
      <c r="L621" t="str">
        <f t="shared" si="254"/>
        <v>0.342680748123652-0.343748337014777i</v>
      </c>
      <c r="M621" t="str">
        <f t="shared" si="255"/>
        <v>2.29261544555074-2.60450228880968i</v>
      </c>
      <c r="N621" t="str">
        <f t="shared" si="256"/>
        <v>-0.607449464650864i</v>
      </c>
      <c r="O621" t="str">
        <f t="shared" si="257"/>
        <v>0.821106468970459-0.570775057807246i</v>
      </c>
      <c r="P621" t="str">
        <f t="shared" si="258"/>
        <v>0.178893531029541+0.570775057807246i</v>
      </c>
      <c r="Q621" t="str">
        <f t="shared" si="259"/>
        <v>-0.178893531029541+0.036674406843618i</v>
      </c>
      <c r="R621" t="str">
        <f t="shared" si="260"/>
        <v>-0.331956622392975-3.25863862531203i</v>
      </c>
      <c r="S621" t="str">
        <f t="shared" si="261"/>
        <v>0.0657817659989258i</v>
      </c>
      <c r="T621" t="str">
        <f t="shared" si="262"/>
        <v>0.214359003525337-0.0218366928560485i</v>
      </c>
      <c r="U621" t="str">
        <f t="shared" si="263"/>
        <v>0.0000500000000000002-0.00291791843450967i</v>
      </c>
      <c r="V621" t="str">
        <f t="shared" si="264"/>
        <v>0.00002-0.0326806864665083i</v>
      </c>
      <c r="W621" t="str">
        <f t="shared" si="265"/>
        <v>0.0000422734741526398-0.00267879982660553i</v>
      </c>
      <c r="X621" t="str">
        <f t="shared" si="266"/>
        <v>0.000096548797059625-0.00267598347797513i</v>
      </c>
      <c r="Y621" t="str">
        <f t="shared" si="267"/>
        <v>0.009+0.244792899567717i</v>
      </c>
      <c r="Z621" t="str">
        <f t="shared" si="268"/>
        <v>-0.132262835200472-0.00975446464995722i</v>
      </c>
      <c r="AA621" t="str">
        <f t="shared" si="269"/>
        <v>1.85949505106849-49.4929689592133i</v>
      </c>
      <c r="AB621" t="str">
        <f t="shared" si="270"/>
        <v>0.716474245336588-0.0729870347285643i</v>
      </c>
      <c r="AC621" t="str">
        <f t="shared" si="271"/>
        <v>2.45250502219399-2.03339001499599i</v>
      </c>
      <c r="AD621" t="str">
        <f t="shared" si="272"/>
        <v>0.187750734936972+0.125905322193468i</v>
      </c>
      <c r="AE621" t="str">
        <f t="shared" si="273"/>
        <v>-0.0236043054991585-0.0184840027870831i</v>
      </c>
      <c r="AF621" t="str">
        <f t="shared" si="274"/>
        <v>-4.75097955895687-1.6187992309824i</v>
      </c>
      <c r="AG621" t="str">
        <f t="shared" si="275"/>
        <v>1.02382159015137-0.0327907599214748i</v>
      </c>
      <c r="AH621" t="str">
        <f t="shared" si="276"/>
        <v>0.0762878737753481+0.125538755569639i</v>
      </c>
      <c r="AI621">
        <f t="shared" si="277"/>
        <v>-16.659522055859426</v>
      </c>
      <c r="AJ621">
        <f t="shared" si="278"/>
        <v>58.713625884881495</v>
      </c>
      <c r="AK621"/>
      <c r="AL621"/>
      <c r="AM621"/>
      <c r="AN621"/>
    </row>
    <row r="622" spans="1:40" x14ac:dyDescent="0.35">
      <c r="A622"/>
      <c r="B622">
        <f t="shared" si="279"/>
        <v>48800</v>
      </c>
      <c r="C622" s="237" t="str">
        <f t="shared" si="247"/>
        <v>-0.0000135419630328924+0.021176368726922i</v>
      </c>
      <c r="D622" s="208" t="str">
        <f t="shared" si="248"/>
        <v>-2.51376502390238+0.162352160239735i</v>
      </c>
      <c r="E622" t="str">
        <f t="shared" si="249"/>
        <v>20500</v>
      </c>
      <c r="F622" t="str">
        <f t="shared" si="250"/>
        <v>0.327868852459016</v>
      </c>
      <c r="G622" t="str">
        <f t="shared" si="245"/>
        <v>0.327868852459016</v>
      </c>
      <c r="H622" t="str">
        <f t="shared" si="251"/>
        <v>2.24085032209409+1.78112835822861i</v>
      </c>
      <c r="I622" t="str">
        <f t="shared" si="252"/>
        <v>191.637151868977i</v>
      </c>
      <c r="J622" t="str">
        <f t="shared" si="246"/>
        <v>-48.7106865409275+41.9240764400725i</v>
      </c>
      <c r="K622" t="str">
        <f t="shared" si="253"/>
        <v>1.9451602816312-2.26004007233977i</v>
      </c>
      <c r="L622" t="str">
        <f t="shared" si="254"/>
        <v>0.341975631981825-0.343745420504966i</v>
      </c>
      <c r="M622" t="str">
        <f t="shared" si="255"/>
        <v>2.28713591361302-2.60378549284474i</v>
      </c>
      <c r="N622" t="str">
        <f t="shared" si="256"/>
        <v>-0.608696794147068i</v>
      </c>
      <c r="O622" t="str">
        <f t="shared" si="257"/>
        <v>0.820393885838455-0.571798803845268i</v>
      </c>
      <c r="P622" t="str">
        <f t="shared" si="258"/>
        <v>0.179606114161545+0.571798803845268i</v>
      </c>
      <c r="Q622" t="str">
        <f t="shared" si="259"/>
        <v>-0.179606114161545+0.0368979903018i</v>
      </c>
      <c r="R622" t="str">
        <f t="shared" si="260"/>
        <v>-0.331950920964114-3.25182206872067i</v>
      </c>
      <c r="S622" t="str">
        <f t="shared" si="261"/>
        <v>0.0659168414937902i</v>
      </c>
      <c r="T622" t="str">
        <f t="shared" si="262"/>
        <v>0.214349839869869-0.0218811562409092i</v>
      </c>
      <c r="U622" t="str">
        <f t="shared" si="263"/>
        <v>0.0000500000000000001-0.00291193909345535i</v>
      </c>
      <c r="V622" t="str">
        <f t="shared" si="264"/>
        <v>0.00002-0.0326137178466998i</v>
      </c>
      <c r="W622" t="str">
        <f t="shared" si="265"/>
        <v>0.0000422734737077594-0.00267331070847953i</v>
      </c>
      <c r="X622" t="str">
        <f t="shared" si="266"/>
        <v>0.0000963266294652268-0.00267050462880321i</v>
      </c>
      <c r="Y622" t="str">
        <f t="shared" si="267"/>
        <v>0.009+0.245295554392291i</v>
      </c>
      <c r="Z622" t="str">
        <f t="shared" si="268"/>
        <v>-0.131716815197993-0.00970245541221454i</v>
      </c>
      <c r="AA622" t="str">
        <f t="shared" si="269"/>
        <v>1.85168028763732-49.3896097001177i</v>
      </c>
      <c r="AB622" t="str">
        <f t="shared" si="270"/>
        <v>0.716443616704116-0.0731356492937996i</v>
      </c>
      <c r="AC622" t="str">
        <f t="shared" si="271"/>
        <v>2.44817438320181-2.03273666568065i</v>
      </c>
      <c r="AD622" t="str">
        <f t="shared" si="272"/>
        <v>0.187904806083528+0.126145156083982i</v>
      </c>
      <c r="AE622" t="str">
        <f t="shared" si="273"/>
        <v>-0.0235263048653471-0.0184385762148021i</v>
      </c>
      <c r="AF622" t="str">
        <f t="shared" si="274"/>
        <v>-4.75461534599647-1.61877619798887i</v>
      </c>
      <c r="AG622" t="str">
        <f t="shared" si="275"/>
        <v>1.02381308273273-0.0327500116143112i</v>
      </c>
      <c r="AH622" t="str">
        <f t="shared" si="276"/>
        <v>0.0760962027316857+0.125261450022536i</v>
      </c>
      <c r="AI622">
        <f t="shared" si="277"/>
        <v>-16.679442325604455</v>
      </c>
      <c r="AJ622">
        <f t="shared" si="278"/>
        <v>58.72136212403089</v>
      </c>
      <c r="AK622"/>
      <c r="AL622"/>
      <c r="AM622"/>
      <c r="AN622"/>
    </row>
    <row r="623" spans="1:40" x14ac:dyDescent="0.35">
      <c r="A623"/>
      <c r="B623">
        <f t="shared" si="279"/>
        <v>48900</v>
      </c>
      <c r="C623" s="237" t="str">
        <f t="shared" si="247"/>
        <v>-0.0000134866333358154+0.0211330633047128i</v>
      </c>
      <c r="D623" s="208" t="str">
        <f t="shared" si="248"/>
        <v>-2.51376459970803+0.162020152002798i</v>
      </c>
      <c r="E623" t="str">
        <f t="shared" si="249"/>
        <v>20500</v>
      </c>
      <c r="F623" t="str">
        <f t="shared" si="250"/>
        <v>0.327868852459016</v>
      </c>
      <c r="G623" t="str">
        <f t="shared" si="245"/>
        <v>0.327868852459016</v>
      </c>
      <c r="H623" t="str">
        <f t="shared" si="251"/>
        <v>2.24447762823652+1.78076535789143i</v>
      </c>
      <c r="I623" t="str">
        <f t="shared" si="252"/>
        <v>192.029850950676i</v>
      </c>
      <c r="J623" t="str">
        <f t="shared" si="246"/>
        <v>-48.9146276049496+42.0099864327775i</v>
      </c>
      <c r="K623" t="str">
        <f t="shared" si="253"/>
        <v>1.94039945130878-2.25931795330366i</v>
      </c>
      <c r="L623" t="str">
        <f t="shared" si="254"/>
        <v>0.341271974154147-0.34374106808455i</v>
      </c>
      <c r="M623" t="str">
        <f t="shared" si="255"/>
        <v>2.28167142546293-2.60305902138821i</v>
      </c>
      <c r="N623" t="str">
        <f t="shared" si="256"/>
        <v>-0.609944123643271i</v>
      </c>
      <c r="O623" t="str">
        <f t="shared" si="257"/>
        <v>0.819680026312483-0.572821660261174i</v>
      </c>
      <c r="P623" t="str">
        <f t="shared" si="258"/>
        <v>0.180319973687517+0.572821660261174i</v>
      </c>
      <c r="Q623" t="str">
        <f t="shared" si="259"/>
        <v>-0.180319973687517+0.037122463382097i</v>
      </c>
      <c r="R623" t="str">
        <f t="shared" si="260"/>
        <v>-0.331945207494875-3.24503310479228i</v>
      </c>
      <c r="S623" t="str">
        <f t="shared" si="261"/>
        <v>0.0660519169886544i</v>
      </c>
      <c r="T623" t="str">
        <f t="shared" si="262"/>
        <v>0.214340657263175-0.0219256172902331i</v>
      </c>
      <c r="U623" t="str">
        <f t="shared" si="263"/>
        <v>0.00005-0.00290598420778365i</v>
      </c>
      <c r="V623" t="str">
        <f t="shared" si="264"/>
        <v>0.00002-0.0325470231271769i</v>
      </c>
      <c r="W623" t="str">
        <f t="shared" si="265"/>
        <v>0.0000422734732619665-0.00266784404119659i</v>
      </c>
      <c r="X623" t="str">
        <f t="shared" si="266"/>
        <v>0.0000961058227229059-0.00266504816097954i</v>
      </c>
      <c r="Y623" t="str">
        <f t="shared" si="267"/>
        <v>0.009+0.245798209216865i</v>
      </c>
      <c r="Z623" t="str">
        <f t="shared" si="268"/>
        <v>-0.131174178586019-0.00965085993252362i</v>
      </c>
      <c r="AA623" t="str">
        <f t="shared" si="269"/>
        <v>1.84391508600789-49.2866851284641i</v>
      </c>
      <c r="AB623" t="str">
        <f t="shared" si="270"/>
        <v>0.716412924729004-0.0732842560527289i</v>
      </c>
      <c r="AC623" t="str">
        <f t="shared" si="271"/>
        <v>2.44385565534271-2.03207571972677i</v>
      </c>
      <c r="AD623" t="str">
        <f t="shared" si="272"/>
        <v>0.188059162191563+0.126384797168224i</v>
      </c>
      <c r="AE623" t="str">
        <f t="shared" si="273"/>
        <v>-0.0234487841509822-0.0183933545876409i</v>
      </c>
      <c r="AF623" t="str">
        <f t="shared" si="274"/>
        <v>-4.75824222794455-1.61874520588863i</v>
      </c>
      <c r="AG623" t="str">
        <f t="shared" si="275"/>
        <v>1.023804587242-0.0327094869595104i</v>
      </c>
      <c r="AH623" t="str">
        <f t="shared" si="276"/>
        <v>0.0759057320776199+0.124985258504305i</v>
      </c>
      <c r="AI623">
        <f t="shared" si="277"/>
        <v>-16.699314654826757</v>
      </c>
      <c r="AJ623">
        <f t="shared" si="278"/>
        <v>58.728958541759198</v>
      </c>
      <c r="AK623"/>
      <c r="AL623"/>
      <c r="AM623"/>
      <c r="AN623"/>
    </row>
    <row r="624" spans="1:40" x14ac:dyDescent="0.35">
      <c r="A624"/>
      <c r="B624">
        <f t="shared" si="279"/>
        <v>49000</v>
      </c>
      <c r="C624" s="237" t="str">
        <f t="shared" si="247"/>
        <v>-0.000013431642046018+0.0210899346391135i</v>
      </c>
      <c r="D624" s="208" t="str">
        <f t="shared" si="248"/>
        <v>-2.51376417810814+0.16168949889987i</v>
      </c>
      <c r="E624" t="str">
        <f t="shared" si="249"/>
        <v>20500</v>
      </c>
      <c r="F624" t="str">
        <f t="shared" si="250"/>
        <v>0.327868852459016</v>
      </c>
      <c r="G624" t="str">
        <f t="shared" si="245"/>
        <v>0.327868852459016</v>
      </c>
      <c r="H624" t="str">
        <f t="shared" si="251"/>
        <v>2.24809603664679+1.78039581131065i</v>
      </c>
      <c r="I624" t="str">
        <f t="shared" si="252"/>
        <v>192.422550032375i</v>
      </c>
      <c r="J624" t="str">
        <f t="shared" si="246"/>
        <v>-49.1189861532379+42.0958964254826i</v>
      </c>
      <c r="K624" t="str">
        <f t="shared" si="253"/>
        <v>1.93565217854709-2.25858766836913i</v>
      </c>
      <c r="L624" t="str">
        <f t="shared" si="254"/>
        <v>0.34056977453055-0.343735288653876i</v>
      </c>
      <c r="M624" t="str">
        <f t="shared" si="255"/>
        <v>2.27622195307764-2.60232295702301i</v>
      </c>
      <c r="N624" t="str">
        <f t="shared" si="256"/>
        <v>-0.611191453139474i</v>
      </c>
      <c r="O624" t="str">
        <f t="shared" si="257"/>
        <v>0.818964891503185-0.573843625463571i</v>
      </c>
      <c r="P624" t="str">
        <f t="shared" si="258"/>
        <v>0.181035108496815+0.573843625463571i</v>
      </c>
      <c r="Q624" t="str">
        <f t="shared" si="259"/>
        <v>-0.181035108496815+0.0373478276759029i</v>
      </c>
      <c r="R624" t="str">
        <f t="shared" si="260"/>
        <v>-0.331939481983086-3.23827156457786i</v>
      </c>
      <c r="S624" t="str">
        <f t="shared" si="261"/>
        <v>0.0661869924835187i</v>
      </c>
      <c r="T624" t="str">
        <f t="shared" si="262"/>
        <v>0.214331455704307-0.0219700759989976i</v>
      </c>
      <c r="U624" t="str">
        <f t="shared" si="263"/>
        <v>0.00005-0.00290005362776777i</v>
      </c>
      <c r="V624" t="str">
        <f t="shared" si="264"/>
        <v>0.00002-0.032480600630999i</v>
      </c>
      <c r="W624" t="str">
        <f t="shared" si="265"/>
        <v>0.0000422734728152611-0.00266239968730259i</v>
      </c>
      <c r="X624" t="str">
        <f t="shared" si="266"/>
        <v>0.0000958863657425346-0.00265961393769908i</v>
      </c>
      <c r="Y624" t="str">
        <f t="shared" si="267"/>
        <v>0.009+0.24630086404144i</v>
      </c>
      <c r="Z624" t="str">
        <f t="shared" si="268"/>
        <v>-0.130634897395633-0.00959967398798706i</v>
      </c>
      <c r="AA624" t="str">
        <f t="shared" si="269"/>
        <v>1.83619902476097-49.1841924847433i</v>
      </c>
      <c r="AB624" t="str">
        <f t="shared" si="270"/>
        <v>0.716382169408082-0.0734328549885646i</v>
      </c>
      <c r="AC624" t="str">
        <f t="shared" si="271"/>
        <v>2.43954881646358-2.03140724205474i</v>
      </c>
      <c r="AD624" t="str">
        <f t="shared" si="272"/>
        <v>0.18821380308854+0.126624245260219i</v>
      </c>
      <c r="AE624" t="str">
        <f t="shared" si="273"/>
        <v>-0.0233717393814403-0.0183483364370574i</v>
      </c>
      <c r="AF624" t="str">
        <f t="shared" si="274"/>
        <v>-4.76186021475493-1.61870631241078i</v>
      </c>
      <c r="AG624" t="str">
        <f t="shared" si="275"/>
        <v>1.02379610349873-0.0326691845055186i</v>
      </c>
      <c r="AH624" t="str">
        <f t="shared" si="276"/>
        <v>0.0757164516958596+0.124710173880861i</v>
      </c>
      <c r="AI624">
        <f t="shared" si="277"/>
        <v>-16.719139294165505</v>
      </c>
      <c r="AJ624">
        <f t="shared" si="278"/>
        <v>58.736415871020512</v>
      </c>
      <c r="AK624"/>
      <c r="AL624"/>
      <c r="AM624"/>
      <c r="AN624"/>
    </row>
    <row r="625" spans="1:40" x14ac:dyDescent="0.35">
      <c r="A625"/>
      <c r="B625">
        <f t="shared" si="279"/>
        <v>49100</v>
      </c>
      <c r="C625" s="237" t="str">
        <f t="shared" si="247"/>
        <v>-0.0000133769864094294+0.0210469816501465i</v>
      </c>
      <c r="D625" s="208" t="str">
        <f t="shared" si="248"/>
        <v>-2.51376375908159+0.161360192651123i</v>
      </c>
      <c r="E625" t="str">
        <f t="shared" si="249"/>
        <v>20500</v>
      </c>
      <c r="F625" t="str">
        <f t="shared" si="250"/>
        <v>0.327868852459016</v>
      </c>
      <c r="G625" t="str">
        <f t="shared" si="245"/>
        <v>0.327868852459016</v>
      </c>
      <c r="H625" t="str">
        <f t="shared" si="251"/>
        <v>2.25170555745516+1.78001976760502i</v>
      </c>
      <c r="I625" t="str">
        <f t="shared" si="252"/>
        <v>192.815249114074i</v>
      </c>
      <c r="J625" t="str">
        <f t="shared" si="246"/>
        <v>-49.3237621857923+42.1818064181876i</v>
      </c>
      <c r="K625" t="str">
        <f t="shared" si="253"/>
        <v>1.93091843529748-2.25784929072431i</v>
      </c>
      <c r="L625" t="str">
        <f t="shared" si="254"/>
        <v>0.339869032965157-0.34372809107618i</v>
      </c>
      <c r="M625" t="str">
        <f t="shared" si="255"/>
        <v>2.27078746826264-2.60157738180049i</v>
      </c>
      <c r="N625" t="str">
        <f t="shared" si="256"/>
        <v>-0.612438782635677i</v>
      </c>
      <c r="O625" t="str">
        <f t="shared" si="257"/>
        <v>0.818248482523192-0.574864697862457i</v>
      </c>
      <c r="P625" t="str">
        <f t="shared" si="258"/>
        <v>0.181751517476808+0.574864697862457i</v>
      </c>
      <c r="Q625" t="str">
        <f t="shared" si="259"/>
        <v>-0.181751517476808+0.03757408477322i</v>
      </c>
      <c r="R625" t="str">
        <f t="shared" si="260"/>
        <v>-0.331933744426623-3.23153728050486i</v>
      </c>
      <c r="S625" t="str">
        <f t="shared" si="261"/>
        <v>0.0663220679783831i</v>
      </c>
      <c r="T625" t="str">
        <f t="shared" si="262"/>
        <v>0.214322235192323-0.0220145323621817i</v>
      </c>
      <c r="U625" t="str">
        <f t="shared" si="263"/>
        <v>0.00005-0.00289414720490063i</v>
      </c>
      <c r="V625" t="str">
        <f t="shared" si="264"/>
        <v>0.00002-0.032414448694887i</v>
      </c>
      <c r="W625" t="str">
        <f t="shared" si="265"/>
        <v>0.0000422734723676428-0.00265697751046317i</v>
      </c>
      <c r="X625" t="str">
        <f t="shared" si="266"/>
        <v>0.00009566824754671-0.00265420182326898i</v>
      </c>
      <c r="Y625" t="str">
        <f t="shared" si="267"/>
        <v>0.009+0.246803518866014i</v>
      </c>
      <c r="Z625" t="str">
        <f t="shared" si="268"/>
        <v>-0.130098943947064-0.00954889340792636i</v>
      </c>
      <c r="AA625" t="str">
        <f t="shared" si="269"/>
        <v>1.82853168697868-49.0821290329356i</v>
      </c>
      <c r="AB625" t="str">
        <f t="shared" si="270"/>
        <v>0.716351350738203-0.0735814460845247i</v>
      </c>
      <c r="AC625" t="str">
        <f t="shared" si="271"/>
        <v>2.43525384427565-2.03073129716812i</v>
      </c>
      <c r="AD625" t="str">
        <f t="shared" si="272"/>
        <v>0.188368728601667+0.126863500173035i</v>
      </c>
      <c r="AE625" t="str">
        <f t="shared" si="273"/>
        <v>-0.0232951666232192-0.018303520308744i</v>
      </c>
      <c r="AF625" t="str">
        <f t="shared" si="274"/>
        <v>-4.76546931653675-1.6186595749539i</v>
      </c>
      <c r="AG625" t="str">
        <f t="shared" si="275"/>
        <v>1.02378763132441-0.0326291028130948i</v>
      </c>
      <c r="AH625" t="str">
        <f t="shared" si="276"/>
        <v>0.0755283515744848+0.124436189080317i</v>
      </c>
      <c r="AI625">
        <f t="shared" si="277"/>
        <v>-16.738916492354722</v>
      </c>
      <c r="AJ625">
        <f t="shared" si="278"/>
        <v>58.743734840091733</v>
      </c>
      <c r="AK625"/>
      <c r="AL625"/>
      <c r="AM625"/>
      <c r="AN625"/>
    </row>
    <row r="626" spans="1:40" x14ac:dyDescent="0.35">
      <c r="A626"/>
      <c r="B626">
        <f t="shared" si="279"/>
        <v>49200</v>
      </c>
      <c r="C626" s="237" t="str">
        <f t="shared" si="247"/>
        <v>-0.0000133226636999388+0.0210042032666145i</v>
      </c>
      <c r="D626" s="208" t="str">
        <f t="shared" si="248"/>
        <v>-2.51376334260749+0.161032225044045i</v>
      </c>
      <c r="E626" t="str">
        <f t="shared" si="249"/>
        <v>20500</v>
      </c>
      <c r="F626" t="str">
        <f t="shared" si="250"/>
        <v>0.327868852459016</v>
      </c>
      <c r="G626" t="str">
        <f t="shared" si="245"/>
        <v>0.327868852459016</v>
      </c>
      <c r="H626" t="str">
        <f t="shared" si="251"/>
        <v>2.25530620094499+1.77963727563142i</v>
      </c>
      <c r="I626" t="str">
        <f t="shared" si="252"/>
        <v>193.207948195772i</v>
      </c>
      <c r="J626" t="str">
        <f t="shared" si="246"/>
        <v>-49.528955702613+42.2677164108927i</v>
      </c>
      <c r="K626" t="str">
        <f t="shared" si="253"/>
        <v>1.92619819337846-2.25710289306543i</v>
      </c>
      <c r="L626" t="str">
        <f t="shared" si="254"/>
        <v>0.339169749276681-0.343719484177594i</v>
      </c>
      <c r="M626" t="str">
        <f t="shared" si="255"/>
        <v>2.26536794265514-2.60082237724302i</v>
      </c>
      <c r="N626" t="str">
        <f t="shared" si="256"/>
        <v>-0.61368611213188i</v>
      </c>
      <c r="O626" t="str">
        <f t="shared" si="257"/>
        <v>0.817530800487113-0.575884875869214i</v>
      </c>
      <c r="P626" t="str">
        <f t="shared" si="258"/>
        <v>0.182469199512887+0.575884875869214i</v>
      </c>
      <c r="Q626" t="str">
        <f t="shared" si="259"/>
        <v>-0.182469199512887+0.037801236262666i</v>
      </c>
      <c r="R626" t="str">
        <f t="shared" si="260"/>
        <v>-0.331927994823311-3.22483008636296i</v>
      </c>
      <c r="S626" t="str">
        <f t="shared" si="261"/>
        <v>0.0664571434732474i</v>
      </c>
      <c r="T626" t="str">
        <f t="shared" si="262"/>
        <v>0.214312995726268-0.0220589863747601i</v>
      </c>
      <c r="U626" t="str">
        <f t="shared" si="263"/>
        <v>0.00005-0.00288826479188254i</v>
      </c>
      <c r="V626" t="str">
        <f t="shared" si="264"/>
        <v>0.00002-0.0323485656690844i</v>
      </c>
      <c r="W626" t="str">
        <f t="shared" si="265"/>
        <v>0.0000422734719191122-0.00265157737545238i</v>
      </c>
      <c r="X626" t="str">
        <f t="shared" si="266"/>
        <v>0.0000954514572693893-0.00264881168309743i</v>
      </c>
      <c r="Y626" t="str">
        <f t="shared" si="267"/>
        <v>0.009+0.247306173690588i</v>
      </c>
      <c r="Z626" t="str">
        <f t="shared" si="268"/>
        <v>-0.129566290846094-0.00949851407312492i</v>
      </c>
      <c r="AA626" t="str">
        <f t="shared" si="269"/>
        <v>1.82091266018636-48.980492060257i</v>
      </c>
      <c r="AB626" t="str">
        <f t="shared" si="270"/>
        <v>0.716320468716173-0.0737300293238125i</v>
      </c>
      <c r="AC626" t="str">
        <f t="shared" si="271"/>
        <v>2.43097071635717-2.03004794915542i</v>
      </c>
      <c r="AD626" t="str">
        <f t="shared" si="272"/>
        <v>0.188523938557893+0.127102561718783i</v>
      </c>
      <c r="AE626" t="str">
        <f t="shared" si="273"/>
        <v>-0.0232190619834271-0.0182589047624526i</v>
      </c>
      <c r="AF626" t="str">
        <f t="shared" si="274"/>
        <v>-4.76906954355248-1.61860505058738i</v>
      </c>
      <c r="AG626" t="str">
        <f t="shared" si="275"/>
        <v>1.0237791705425-0.0325892404551772i</v>
      </c>
      <c r="AH626" t="str">
        <f t="shared" si="276"/>
        <v>0.0753414218056405+0.124163297092297i</v>
      </c>
      <c r="AI626">
        <f t="shared" si="277"/>
        <v>-16.758646496241688</v>
      </c>
      <c r="AJ626">
        <f t="shared" si="278"/>
        <v>58.750916172603596</v>
      </c>
      <c r="AK626"/>
      <c r="AL626"/>
      <c r="AM626"/>
      <c r="AN626"/>
    </row>
    <row r="627" spans="1:40" x14ac:dyDescent="0.35">
      <c r="A627"/>
      <c r="B627">
        <f t="shared" si="279"/>
        <v>49300</v>
      </c>
      <c r="C627" s="237" t="str">
        <f t="shared" si="247"/>
        <v>-0.0000132686712190551+0.0209615984260115i</v>
      </c>
      <c r="D627" s="208" t="str">
        <f t="shared" si="248"/>
        <v>-2.51376292866514+0.160705587932755i</v>
      </c>
      <c r="E627" t="str">
        <f t="shared" si="249"/>
        <v>20500</v>
      </c>
      <c r="F627" t="str">
        <f t="shared" si="250"/>
        <v>0.327868852459016</v>
      </c>
      <c r="G627" t="str">
        <f t="shared" si="245"/>
        <v>0.327868852459016</v>
      </c>
      <c r="H627" t="str">
        <f t="shared" si="251"/>
        <v>2.25889797755038+1.77924838398558i</v>
      </c>
      <c r="I627" t="str">
        <f t="shared" si="252"/>
        <v>193.600647277471i</v>
      </c>
      <c r="J627" t="str">
        <f t="shared" si="246"/>
        <v>-49.7345667036998+42.3536264035978i</v>
      </c>
      <c r="K627" t="str">
        <f t="shared" si="253"/>
        <v>1.92149142447878-2.25634854759943i</v>
      </c>
      <c r="L627" t="str">
        <f t="shared" si="254"/>
        <v>0.338471923248764-0.343709476747162i</v>
      </c>
      <c r="M627" t="str">
        <f t="shared" si="255"/>
        <v>2.25996334772754-2.60005802434659i</v>
      </c>
      <c r="N627" t="str">
        <f t="shared" si="256"/>
        <v>-0.614933441628082i</v>
      </c>
      <c r="O627" t="str">
        <f t="shared" si="257"/>
        <v>0.816811846511542-0.576904157896617i</v>
      </c>
      <c r="P627" t="str">
        <f t="shared" si="258"/>
        <v>0.183188153488458+0.576904157896617i</v>
      </c>
      <c r="Q627" t="str">
        <f t="shared" si="259"/>
        <v>-0.183188153488458+0.038029283731465i</v>
      </c>
      <c r="R627" t="str">
        <f t="shared" si="260"/>
        <v>-0.331922233170978-3.21814981729046i</v>
      </c>
      <c r="S627" t="str">
        <f t="shared" si="261"/>
        <v>0.0665922189681118i</v>
      </c>
      <c r="T627" t="str">
        <f t="shared" si="262"/>
        <v>0.214303737305195-0.0221034380317064i</v>
      </c>
      <c r="U627" t="str">
        <f t="shared" si="263"/>
        <v>0.00005-0.00288240624260894i</v>
      </c>
      <c r="V627" t="str">
        <f t="shared" si="264"/>
        <v>0.00002-0.0322829499172201i</v>
      </c>
      <c r="W627" t="str">
        <f t="shared" si="265"/>
        <v>0.000042273471469669-0.00264619914814144i</v>
      </c>
      <c r="X627" t="str">
        <f t="shared" si="266"/>
        <v>0.0000952359841545265-0.00264344338368231i</v>
      </c>
      <c r="Y627" t="str">
        <f t="shared" si="267"/>
        <v>0.009+0.247808828515163i</v>
      </c>
      <c r="Z627" t="str">
        <f t="shared" si="268"/>
        <v>-0.129036910980522-0.00944853191508337i</v>
      </c>
      <c r="AA627" t="str">
        <f t="shared" si="269"/>
        <v>1.81334153629562-48.8792788769133i</v>
      </c>
      <c r="AB627" t="str">
        <f t="shared" si="270"/>
        <v>0.716289523338829-0.0738786046896277i</v>
      </c>
      <c r="AC627" t="str">
        <f t="shared" si="271"/>
        <v>2.42669941015619-2.02935726169233i</v>
      </c>
      <c r="AD627" t="str">
        <f t="shared" si="272"/>
        <v>0.188679432783912+0.127341429708637i</v>
      </c>
      <c r="AE627" t="str">
        <f t="shared" si="273"/>
        <v>-0.0231434216092786-0.0182144883718243i</v>
      </c>
      <c r="AF627" t="str">
        <f t="shared" si="274"/>
        <v>-4.77266090621552-1.61854279605282i</v>
      </c>
      <c r="AG627" t="str">
        <f t="shared" si="275"/>
        <v>1.02377072097833-0.0325495960167546i</v>
      </c>
      <c r="AH627" t="str">
        <f t="shared" si="276"/>
        <v>0.0751556525842415+0.123891490967255i</v>
      </c>
      <c r="AI627">
        <f t="shared" si="277"/>
        <v>-16.778329550805605</v>
      </c>
      <c r="AJ627">
        <f t="shared" si="278"/>
        <v>58.757960587573692</v>
      </c>
      <c r="AK627"/>
      <c r="AL627"/>
      <c r="AM627"/>
      <c r="AN627"/>
    </row>
    <row r="628" spans="1:40" x14ac:dyDescent="0.35">
      <c r="A628"/>
      <c r="B628">
        <f t="shared" si="279"/>
        <v>49400</v>
      </c>
      <c r="C628" s="237" t="str">
        <f t="shared" si="247"/>
        <v>-0.0000132150062955727+0.0209191660744348i</v>
      </c>
      <c r="D628" s="208" t="str">
        <f t="shared" si="248"/>
        <v>-2.51376251723406+0.160380273237334i</v>
      </c>
      <c r="E628" t="str">
        <f t="shared" si="249"/>
        <v>20500</v>
      </c>
      <c r="F628" t="str">
        <f t="shared" si="250"/>
        <v>0.327868852459016</v>
      </c>
      <c r="G628" t="str">
        <f t="shared" si="245"/>
        <v>0.327868852459016</v>
      </c>
      <c r="H628" t="str">
        <f t="shared" si="251"/>
        <v>2.26248089785415+1.77885314100279i</v>
      </c>
      <c r="I628" t="str">
        <f t="shared" si="252"/>
        <v>193.99334635917i</v>
      </c>
      <c r="J628" t="str">
        <f t="shared" si="246"/>
        <v>-49.9405951890527+42.4395363963029i</v>
      </c>
      <c r="K628" t="str">
        <f t="shared" si="253"/>
        <v>1.91679810016035-2.25558632604649i</v>
      </c>
      <c r="L628" t="str">
        <f t="shared" si="254"/>
        <v>0.337775554630373-0.343698077536848i</v>
      </c>
      <c r="M628" t="str">
        <f t="shared" si="255"/>
        <v>2.25457365479072-2.59928440358334i</v>
      </c>
      <c r="N628" t="str">
        <f t="shared" si="256"/>
        <v>-0.616180771124286i</v>
      </c>
      <c r="O628" t="str">
        <f t="shared" si="257"/>
        <v>0.816091621715047-0.57792254235884i</v>
      </c>
      <c r="P628" t="str">
        <f t="shared" si="258"/>
        <v>0.183908378284953+0.57792254235884i</v>
      </c>
      <c r="Q628" t="str">
        <f t="shared" si="259"/>
        <v>-0.183908378284953+0.038258228765446i</v>
      </c>
      <c r="R628" t="str">
        <f t="shared" si="260"/>
        <v>-0.331916459467494-3.2114963097605i</v>
      </c>
      <c r="S628" t="str">
        <f t="shared" si="261"/>
        <v>0.066727294462976i</v>
      </c>
      <c r="T628" t="str">
        <f t="shared" si="262"/>
        <v>0.21429445992815-0.0221478873279959i</v>
      </c>
      <c r="U628" t="str">
        <f t="shared" si="263"/>
        <v>0.00005-0.00287657141215832i</v>
      </c>
      <c r="V628" t="str">
        <f t="shared" si="264"/>
        <v>0.00002-0.0322175998161731i</v>
      </c>
      <c r="W628" t="str">
        <f t="shared" si="265"/>
        <v>0.0000422734710193132-0.00264084269548766i</v>
      </c>
      <c r="X628" t="str">
        <f t="shared" si="266"/>
        <v>0.0000950218175547511-0.00263809679260047i</v>
      </c>
      <c r="Y628" t="str">
        <f t="shared" si="267"/>
        <v>0.009+0.248311483339737i</v>
      </c>
      <c r="Z628" t="str">
        <f t="shared" si="268"/>
        <v>-0.128510777516683-0.00939894291528859i</v>
      </c>
      <c r="AA628" t="str">
        <f t="shared" si="269"/>
        <v>1.80581791154813-48.7784868158549i</v>
      </c>
      <c r="AB628" t="str">
        <f t="shared" si="270"/>
        <v>0.716258514602981-0.0740271721651758i</v>
      </c>
      <c r="AC628" t="str">
        <f t="shared" si="271"/>
        <v>2.42243990299309-2.02865929804356i</v>
      </c>
      <c r="AD628" t="str">
        <f t="shared" si="272"/>
        <v>0.188835211106163+0.127580103952838i</v>
      </c>
      <c r="AE628" t="str">
        <f t="shared" si="273"/>
        <v>-0.0230682416876006-0.0181702697242217i</v>
      </c>
      <c r="AF628" t="str">
        <f t="shared" si="274"/>
        <v>-4.77624341508821-1.61847286776546i</v>
      </c>
      <c r="AG628" t="str">
        <f t="shared" si="275"/>
        <v>1.02376228245913-0.0325101680947381i</v>
      </c>
      <c r="AH628" t="str">
        <f t="shared" si="276"/>
        <v>0.0749710342067076+0.12362076381582i</v>
      </c>
      <c r="AI628">
        <f t="shared" si="277"/>
        <v>-16.797965899174734</v>
      </c>
      <c r="AJ628">
        <f t="shared" si="278"/>
        <v>58.764868799438645</v>
      </c>
      <c r="AK628"/>
      <c r="AL628"/>
      <c r="AM628"/>
      <c r="AN628"/>
    </row>
    <row r="629" spans="1:40" x14ac:dyDescent="0.35">
      <c r="A629"/>
      <c r="B629">
        <f t="shared" si="279"/>
        <v>49500</v>
      </c>
      <c r="C629" s="237" t="str">
        <f t="shared" si="247"/>
        <v>-0.0000131616662852403+0.0208769051664981i</v>
      </c>
      <c r="D629" s="208" t="str">
        <f t="shared" si="248"/>
        <v>-2.51376210829398+0.160056272943152i</v>
      </c>
      <c r="E629" t="str">
        <f t="shared" si="249"/>
        <v>20500</v>
      </c>
      <c r="F629" t="str">
        <f t="shared" si="250"/>
        <v>0.327868852459016</v>
      </c>
      <c r="G629" t="str">
        <f t="shared" si="245"/>
        <v>0.327868852459016</v>
      </c>
      <c r="H629" t="str">
        <f t="shared" si="251"/>
        <v>2.26605497258559+1.77845159475859i</v>
      </c>
      <c r="I629" t="str">
        <f t="shared" si="252"/>
        <v>194.386045440868i</v>
      </c>
      <c r="J629" t="str">
        <f t="shared" si="246"/>
        <v>-50.1470411586718+42.5254463890079i</v>
      </c>
      <c r="K629" t="str">
        <f t="shared" si="253"/>
        <v>1.91211819186131-2.25481629964264i</v>
      </c>
      <c r="L629" t="str">
        <f t="shared" si="254"/>
        <v>0.337080643136154-0.343685295261556i</v>
      </c>
      <c r="M629" t="str">
        <f t="shared" si="255"/>
        <v>2.24919883499746-2.5985015949042i</v>
      </c>
      <c r="N629" t="str">
        <f t="shared" si="256"/>
        <v>-0.617428100620489i</v>
      </c>
      <c r="O629" t="str">
        <f t="shared" si="257"/>
        <v>0.815370127218177-0.578940027671445i</v>
      </c>
      <c r="P629" t="str">
        <f t="shared" si="258"/>
        <v>0.184629872781823+0.578940027671445i</v>
      </c>
      <c r="Q629" t="str">
        <f t="shared" si="259"/>
        <v>-0.184629872781823+0.038488072949044i</v>
      </c>
      <c r="R629" t="str">
        <f t="shared" si="260"/>
        <v>-0.331910673710665-3.20486940156762i</v>
      </c>
      <c r="S629" t="str">
        <f t="shared" si="261"/>
        <v>0.0668623699578403i</v>
      </c>
      <c r="T629" t="str">
        <f t="shared" si="262"/>
        <v>0.214285163594176-0.0221923342585985i</v>
      </c>
      <c r="U629" t="str">
        <f t="shared" si="263"/>
        <v>0.00005-0.00287076015678022i</v>
      </c>
      <c r="V629" t="str">
        <f t="shared" si="264"/>
        <v>0.00002-0.0321525137559385i</v>
      </c>
      <c r="W629" t="str">
        <f t="shared" si="265"/>
        <v>0.000042273470568045-0.0026355078855234i</v>
      </c>
      <c r="X629" t="str">
        <f t="shared" si="266"/>
        <v>0.0000948089469300414-0.00263277177849656i</v>
      </c>
      <c r="Y629" t="str">
        <f t="shared" si="267"/>
        <v>0.009+0.248814138164312i</v>
      </c>
      <c r="Z629" t="str">
        <f t="shared" si="268"/>
        <v>-0.127987863896006-0.00934974310449266i</v>
      </c>
      <c r="AA629" t="str">
        <f t="shared" si="269"/>
        <v>1.79834138646018-48.6781132325346i</v>
      </c>
      <c r="AB629" t="str">
        <f t="shared" si="270"/>
        <v>0.71622744250543-0.0741757317336441i</v>
      </c>
      <c r="AC629" t="str">
        <f t="shared" si="271"/>
        <v>2.41819217206336-2.02795412106491i</v>
      </c>
      <c r="AD629" t="str">
        <f t="shared" si="272"/>
        <v>0.188991273350823+0.127818584260707i</v>
      </c>
      <c r="AE629" t="str">
        <f t="shared" si="273"/>
        <v>-0.0229935184443405-0.0181262474205607i</v>
      </c>
      <c r="AF629" t="str">
        <f t="shared" si="274"/>
        <v>-4.77981708087957-1.61839532181544i</v>
      </c>
      <c r="AG629" t="str">
        <f t="shared" si="275"/>
        <v>1.02375385481401-0.0324709552978329i</v>
      </c>
      <c r="AH629" t="str">
        <f t="shared" si="276"/>
        <v>0.074787557069699+0.123351108808112i</v>
      </c>
      <c r="AI629">
        <f t="shared" si="277"/>
        <v>-16.817555782645904</v>
      </c>
      <c r="AJ629">
        <f t="shared" si="278"/>
        <v>58.771641518084515</v>
      </c>
      <c r="AK629"/>
      <c r="AL629"/>
      <c r="AM629"/>
      <c r="AN629"/>
    </row>
    <row r="630" spans="1:40" x14ac:dyDescent="0.35">
      <c r="A630"/>
      <c r="B630">
        <f t="shared" si="279"/>
        <v>49600</v>
      </c>
      <c r="C630" s="237" t="str">
        <f t="shared" si="247"/>
        <v>-0.0000131086485704353+0.0208348146652454i</v>
      </c>
      <c r="D630" s="208" t="str">
        <f t="shared" si="248"/>
        <v>-2.51376170182483+0.159733579100215i</v>
      </c>
      <c r="E630" t="str">
        <f t="shared" si="249"/>
        <v>20500</v>
      </c>
      <c r="F630" t="str">
        <f t="shared" si="250"/>
        <v>0.327868852459016</v>
      </c>
      <c r="G630" t="str">
        <f t="shared" si="245"/>
        <v>0.327868852459016</v>
      </c>
      <c r="H630" t="str">
        <f t="shared" si="251"/>
        <v>2.26962021261842+1.77804379306952i</v>
      </c>
      <c r="I630" t="str">
        <f t="shared" si="252"/>
        <v>194.778744522567i</v>
      </c>
      <c r="J630" t="str">
        <f t="shared" si="246"/>
        <v>-50.3539046125571+42.6113563817129i</v>
      </c>
      <c r="K630" t="str">
        <f t="shared" si="253"/>
        <v>1.90745167089894-2.25403853914229i</v>
      </c>
      <c r="L630" t="str">
        <f t="shared" si="254"/>
        <v>0.336387188446786-0.343671138599144i</v>
      </c>
      <c r="M630" t="str">
        <f t="shared" si="255"/>
        <v>2.24383885934573-2.59770967774143i</v>
      </c>
      <c r="N630" t="str">
        <f t="shared" si="256"/>
        <v>-0.618675430116692i</v>
      </c>
      <c r="O630" t="str">
        <f t="shared" si="257"/>
        <v>0.814647364143456-0.579956612251399i</v>
      </c>
      <c r="P630" t="str">
        <f t="shared" si="258"/>
        <v>0.185352635856544+0.579956612251399i</v>
      </c>
      <c r="Q630" t="str">
        <f t="shared" si="259"/>
        <v>-0.185352635856544+0.038718817865293i</v>
      </c>
      <c r="R630" t="str">
        <f t="shared" si="260"/>
        <v>-0.331904875898325-3.19826893181449i</v>
      </c>
      <c r="S630" t="str">
        <f t="shared" si="261"/>
        <v>0.0669974454527047i</v>
      </c>
      <c r="T630" t="str">
        <f t="shared" si="262"/>
        <v>0.214275848302321-0.0222367788184848i</v>
      </c>
      <c r="U630" t="str">
        <f t="shared" si="263"/>
        <v>0.00005-0.00286497233388349i</v>
      </c>
      <c r="V630" t="str">
        <f t="shared" si="264"/>
        <v>0.00002-0.0320876901394951i</v>
      </c>
      <c r="W630" t="str">
        <f t="shared" si="265"/>
        <v>0.0000422734701158639-0.0026301945873453i</v>
      </c>
      <c r="X630" t="str">
        <f t="shared" si="266"/>
        <v>0.0000945973618464376-0.00262746821107252i</v>
      </c>
      <c r="Y630" t="str">
        <f t="shared" si="267"/>
        <v>0.009+0.249316792988886i</v>
      </c>
      <c r="Z630" t="str">
        <f t="shared" si="268"/>
        <v>-0.127468143831636-0.00930092856200591i</v>
      </c>
      <c r="AA630" t="str">
        <f t="shared" si="269"/>
        <v>1.79091156576822-48.5781555046701i</v>
      </c>
      <c r="AB630" t="str">
        <f t="shared" si="270"/>
        <v>0.716196307042995-0.0743242833782224i</v>
      </c>
      <c r="AC630" t="str">
        <f t="shared" si="271"/>
        <v>2.41395619444017-2.02724179320534i</v>
      </c>
      <c r="AD630" t="str">
        <f t="shared" si="272"/>
        <v>0.189147619343813+0.128056870440659i</v>
      </c>
      <c r="AE630" t="str">
        <f t="shared" si="273"/>
        <v>-0.0229192481440861-0.0180824200751494i</v>
      </c>
      <c r="AF630" t="str">
        <f t="shared" si="274"/>
        <v>-4.78338191444325-1.61831021396931i</v>
      </c>
      <c r="AG630" t="str">
        <f t="shared" si="275"/>
        <v>1.02374543787388-0.0324319562464146i</v>
      </c>
      <c r="AH630" t="str">
        <f t="shared" si="276"/>
        <v>0.0746052116688881+0.123082519173121i</v>
      </c>
      <c r="AI630">
        <f t="shared" si="277"/>
        <v>-16.837099440700406</v>
      </c>
      <c r="AJ630">
        <f t="shared" si="278"/>
        <v>58.778279448881868</v>
      </c>
      <c r="AK630"/>
      <c r="AL630"/>
      <c r="AM630"/>
      <c r="AN630"/>
    </row>
    <row r="631" spans="1:40" x14ac:dyDescent="0.35">
      <c r="A631"/>
      <c r="B631">
        <f t="shared" si="279"/>
        <v>49700</v>
      </c>
      <c r="C631" s="237" t="str">
        <f t="shared" si="247"/>
        <v>-0.0000130559505598432+0.0207928935420666i</v>
      </c>
      <c r="D631" s="208" t="str">
        <f t="shared" si="248"/>
        <v>-2.51376129780675+0.159412183822511i</v>
      </c>
      <c r="E631" t="str">
        <f t="shared" si="249"/>
        <v>20500</v>
      </c>
      <c r="F631" t="str">
        <f t="shared" si="250"/>
        <v>0.327868852459016</v>
      </c>
      <c r="G631" t="str">
        <f t="shared" si="245"/>
        <v>0.327868852459016</v>
      </c>
      <c r="H631" t="str">
        <f t="shared" si="251"/>
        <v>2.27317662896863+1.77762978349388i</v>
      </c>
      <c r="I631" t="str">
        <f t="shared" si="252"/>
        <v>195.171443604266i</v>
      </c>
      <c r="J631" t="str">
        <f t="shared" si="246"/>
        <v>-50.5611855507086+42.6972663744181i</v>
      </c>
      <c r="K631" t="str">
        <f t="shared" si="253"/>
        <v>1.90279850847255-2.25325311482083i</v>
      </c>
      <c r="L631" t="str">
        <f t="shared" si="254"/>
        <v>0.335695190209361-0.343655616190448i</v>
      </c>
      <c r="M631" t="str">
        <f t="shared" si="255"/>
        <v>2.23849369868191-2.59690873101128i</v>
      </c>
      <c r="N631" t="str">
        <f t="shared" si="256"/>
        <v>-0.619922759612895i</v>
      </c>
      <c r="O631" t="str">
        <f t="shared" si="257"/>
        <v>0.81392333361538-0.580972294517068i</v>
      </c>
      <c r="P631" t="str">
        <f t="shared" si="258"/>
        <v>0.18607666638462+0.580972294517068i</v>
      </c>
      <c r="Q631" t="str">
        <f t="shared" si="259"/>
        <v>-0.18607666638462+0.038950465095827i</v>
      </c>
      <c r="R631" t="str">
        <f t="shared" si="260"/>
        <v>-0.331899066028291-3.19169474089863i</v>
      </c>
      <c r="S631" t="str">
        <f t="shared" si="261"/>
        <v>0.067132520947569i</v>
      </c>
      <c r="T631" t="str">
        <f t="shared" si="262"/>
        <v>0.214266514051623-0.0222812210026228i</v>
      </c>
      <c r="U631" t="str">
        <f t="shared" si="263"/>
        <v>0.0000499999999999999-0.00285920780202456i</v>
      </c>
      <c r="V631" t="str">
        <f t="shared" si="264"/>
        <v>0.00002-0.0320231273826752i</v>
      </c>
      <c r="W631" t="str">
        <f t="shared" si="265"/>
        <v>0.0000422734696627706-0.00262490267110355i</v>
      </c>
      <c r="X631" t="str">
        <f t="shared" si="266"/>
        <v>0.0000943870519747605-0.00262218596107687i</v>
      </c>
      <c r="Y631" t="str">
        <f t="shared" si="267"/>
        <v>0.009+0.24981944781346i</v>
      </c>
      <c r="Z631" t="str">
        <f t="shared" si="268"/>
        <v>-0.126951591305093-0.00925249541500012i</v>
      </c>
      <c r="AA631" t="str">
        <f t="shared" si="269"/>
        <v>1.78352805837507-48.4786110320079i</v>
      </c>
      <c r="AB631" t="str">
        <f t="shared" si="270"/>
        <v>0.71616510821246-0.0744728270820917i</v>
      </c>
      <c r="AC631" t="str">
        <f t="shared" si="271"/>
        <v>2.40973194707686-2.02652237650887i</v>
      </c>
      <c r="AD631" t="str">
        <f t="shared" si="272"/>
        <v>0.189304248910792+0.128294962300208i</v>
      </c>
      <c r="AE631" t="str">
        <f t="shared" si="273"/>
        <v>-0.0228454270895902-0.0180387863155255i</v>
      </c>
      <c r="AF631" t="str">
        <f t="shared" si="274"/>
        <v>-4.78693792677538-1.61821759967137i</v>
      </c>
      <c r="AG631" t="str">
        <f t="shared" si="275"/>
        <v>1.02373703147148-0.0323931695724044i</v>
      </c>
      <c r="AH631" t="str">
        <f t="shared" si="276"/>
        <v>0.0744239885977369+0.122814988198045i</v>
      </c>
      <c r="AI631">
        <f t="shared" si="277"/>
        <v>-16.856597111022637</v>
      </c>
      <c r="AJ631">
        <f t="shared" si="278"/>
        <v>58.7847832927146</v>
      </c>
      <c r="AK631"/>
      <c r="AL631"/>
      <c r="AM631"/>
      <c r="AN631"/>
    </row>
    <row r="632" spans="1:40" x14ac:dyDescent="0.35">
      <c r="A632"/>
      <c r="B632">
        <f t="shared" si="279"/>
        <v>49800</v>
      </c>
      <c r="C632" s="237" t="str">
        <f t="shared" si="247"/>
        <v>-0.0000130035696881402+0.0207511407766135i</v>
      </c>
      <c r="D632" s="208" t="str">
        <f t="shared" si="248"/>
        <v>-2.51376089622007+0.15909207928737i</v>
      </c>
      <c r="E632" t="str">
        <f t="shared" si="249"/>
        <v>20500</v>
      </c>
      <c r="F632" t="str">
        <f t="shared" si="250"/>
        <v>0.327868852459016</v>
      </c>
      <c r="G632" t="str">
        <f t="shared" si="245"/>
        <v>0.327868852459016</v>
      </c>
      <c r="H632" t="str">
        <f t="shared" si="251"/>
        <v>2.27672423279241+1.77720961333241i</v>
      </c>
      <c r="I632" t="str">
        <f t="shared" si="252"/>
        <v>195.564142685965i</v>
      </c>
      <c r="J632" t="str">
        <f t="shared" si="246"/>
        <v>-50.7688839731262+42.7831763671231i</v>
      </c>
      <c r="K632" t="str">
        <f t="shared" si="253"/>
        <v>1.89815867566638-2.25246009647716i</v>
      </c>
      <c r="L632" t="str">
        <f t="shared" si="254"/>
        <v>0.335004648037734-0.343638736639303i</v>
      </c>
      <c r="M632" t="str">
        <f t="shared" si="255"/>
        <v>2.23316332370411-2.59609883311646i</v>
      </c>
      <c r="N632" t="str">
        <f t="shared" si="256"/>
        <v>-0.621170089109098i</v>
      </c>
      <c r="O632" t="str">
        <f t="shared" si="257"/>
        <v>0.813198036760418-0.581987072888223i</v>
      </c>
      <c r="P632" t="str">
        <f t="shared" si="258"/>
        <v>0.186801963239582+0.581987072888223i</v>
      </c>
      <c r="Q632" t="str">
        <f t="shared" si="259"/>
        <v>-0.186801963239582+0.0391830162208749i</v>
      </c>
      <c r="R632" t="str">
        <f t="shared" si="260"/>
        <v>-0.331893244098392-3.18514667049952i</v>
      </c>
      <c r="S632" t="str">
        <f t="shared" si="261"/>
        <v>0.0672675964424334i</v>
      </c>
      <c r="T632" t="str">
        <f t="shared" si="262"/>
        <v>0.214257160841122-0.0223256608059807i</v>
      </c>
      <c r="U632" t="str">
        <f t="shared" si="263"/>
        <v>0.0000499999999999999-0.002853466420896i</v>
      </c>
      <c r="V632" t="str">
        <f t="shared" si="264"/>
        <v>0.00002-0.0319588239140352i</v>
      </c>
      <c r="W632" t="str">
        <f t="shared" si="265"/>
        <v>0.0000422734692087646-0.00261963200799131i</v>
      </c>
      <c r="X632" t="str">
        <f t="shared" si="266"/>
        <v>0.0000941780070893508-0.00261692490029423i</v>
      </c>
      <c r="Y632" t="str">
        <f t="shared" si="267"/>
        <v>0.009+0.250322102638035i</v>
      </c>
      <c r="Z632" t="str">
        <f t="shared" si="268"/>
        <v>-0.126438180562982-0.00920443983782374i</v>
      </c>
      <c r="AA632" t="str">
        <f t="shared" si="269"/>
        <v>1.77619047729702-48.3794772360912i</v>
      </c>
      <c r="AB632" t="str">
        <f t="shared" si="270"/>
        <v>0.716133846010616-0.0746213628284337i</v>
      </c>
      <c r="AC632" t="str">
        <f t="shared" si="271"/>
        <v>2.40551940680962-2.02579593261664i</v>
      </c>
      <c r="AD632" t="str">
        <f t="shared" si="272"/>
        <v>0.18946116187716+0.128532859645979i</v>
      </c>
      <c r="AE632" t="str">
        <f t="shared" si="273"/>
        <v>-0.0227720516213019-0.0179953447822972i</v>
      </c>
      <c r="AF632" t="str">
        <f t="shared" si="274"/>
        <v>-4.79048512901248-1.61811753404504i</v>
      </c>
      <c r="AG632" t="str">
        <f t="shared" si="275"/>
        <v>1.02372863544133-0.0323545939191482i</v>
      </c>
      <c r="AH632" t="str">
        <f t="shared" si="276"/>
        <v>0.0742438785462969+0.12254850922766i</v>
      </c>
      <c r="AI632">
        <f t="shared" si="277"/>
        <v>-16.876049029517159</v>
      </c>
      <c r="AJ632">
        <f t="shared" si="278"/>
        <v>58.791153746011638</v>
      </c>
      <c r="AK632"/>
      <c r="AL632"/>
      <c r="AM632"/>
      <c r="AN632"/>
    </row>
    <row r="633" spans="1:40" x14ac:dyDescent="0.35">
      <c r="A633"/>
      <c r="B633">
        <f t="shared" si="279"/>
        <v>49900</v>
      </c>
      <c r="C633" s="237" t="str">
        <f t="shared" si="247"/>
        <v>-0.0000129515034156813+0.0207095553567169i</v>
      </c>
      <c r="D633" s="208" t="str">
        <f t="shared" si="248"/>
        <v>-2.51376049704531+0.15877325773483i</v>
      </c>
      <c r="E633" t="str">
        <f t="shared" si="249"/>
        <v>20500</v>
      </c>
      <c r="F633" t="str">
        <f t="shared" si="250"/>
        <v>0.327868852459016</v>
      </c>
      <c r="G633" t="str">
        <f t="shared" si="245"/>
        <v>0.327868852459016</v>
      </c>
      <c r="H633" t="str">
        <f t="shared" si="251"/>
        <v>2.28026303538408+1.77678332962905i</v>
      </c>
      <c r="I633" t="str">
        <f t="shared" si="252"/>
        <v>195.956841767663i</v>
      </c>
      <c r="J633" t="str">
        <f t="shared" si="246"/>
        <v>-50.97699987981+42.8690863598282i</v>
      </c>
      <c r="K633" t="str">
        <f t="shared" si="253"/>
        <v>1.8935321434524-2.25165955343622i</v>
      </c>
      <c r="L633" t="str">
        <f t="shared" si="254"/>
        <v>0.334315561512868-0.343620508512563i</v>
      </c>
      <c r="M633" t="str">
        <f t="shared" si="255"/>
        <v>2.22784770496527-2.59528006194878i</v>
      </c>
      <c r="N633" t="str">
        <f t="shared" si="256"/>
        <v>-0.622417418605301i</v>
      </c>
      <c r="O633" t="str">
        <f t="shared" si="257"/>
        <v>0.81247147470701-0.58300094578604i</v>
      </c>
      <c r="P633" t="str">
        <f t="shared" si="258"/>
        <v>0.18752852529299+0.58300094578604i</v>
      </c>
      <c r="Q633" t="str">
        <f t="shared" si="259"/>
        <v>-0.18752852529299+0.039416472819261i</v>
      </c>
      <c r="R633" t="str">
        <f t="shared" si="260"/>
        <v>-0.331887410106417-3.17862456356573i</v>
      </c>
      <c r="S633" t="str">
        <f t="shared" si="261"/>
        <v>0.0674026719372976i</v>
      </c>
      <c r="T633" t="str">
        <f t="shared" si="262"/>
        <v>0.214247788669857-0.0223700982235222i</v>
      </c>
      <c r="U633" t="str">
        <f t="shared" si="263"/>
        <v>0.0000499999999999999-0.00284774805131504i</v>
      </c>
      <c r="V633" t="str">
        <f t="shared" si="264"/>
        <v>0.00002-0.0318947781747286i</v>
      </c>
      <c r="W633" t="str">
        <f t="shared" si="265"/>
        <v>0.0000422734687538461-0.00261438247023423i</v>
      </c>
      <c r="X633" t="str">
        <f t="shared" si="266"/>
        <v>0.0000939702170668266-0.00261168490153495i</v>
      </c>
      <c r="Y633" t="str">
        <f t="shared" si="267"/>
        <v>0.009+0.250824757462609i</v>
      </c>
      <c r="Z633" t="str">
        <f t="shared" si="268"/>
        <v>-0.125927886113753-0.00915675805132841i</v>
      </c>
      <c r="AA633" t="str">
        <f t="shared" si="269"/>
        <v>1.76889843961176-48.280751560031i</v>
      </c>
      <c r="AB633" t="str">
        <f t="shared" si="270"/>
        <v>0.716102520434252-0.074769890600415i</v>
      </c>
      <c r="AC633" t="str">
        <f t="shared" si="271"/>
        <v>2.40131855035995-2.02506252276892i</v>
      </c>
      <c r="AD633" t="str">
        <f t="shared" si="272"/>
        <v>0.189618358068053+0.128770562283719i</v>
      </c>
      <c r="AE633" t="str">
        <f t="shared" si="273"/>
        <v>-0.0226991181169052-0.0179520941289875i</v>
      </c>
      <c r="AF633" t="str">
        <f t="shared" si="274"/>
        <v>-4.79402353242939-1.61801007189422i</v>
      </c>
      <c r="AG633" t="str">
        <f t="shared" si="275"/>
        <v>1.02372024961974-0.0323162279412953i</v>
      </c>
      <c r="AH633" t="str">
        <f t="shared" si="276"/>
        <v>0.0740648723000215+0.122283075663701i</v>
      </c>
      <c r="AI633">
        <f t="shared" si="277"/>
        <v>-16.895455430325576</v>
      </c>
      <c r="AJ633">
        <f t="shared" si="278"/>
        <v>58.797391500780542</v>
      </c>
      <c r="AK633"/>
      <c r="AL633"/>
      <c r="AM633"/>
      <c r="AN633"/>
    </row>
    <row r="634" spans="1:40" x14ac:dyDescent="0.35">
      <c r="A634"/>
      <c r="B634">
        <f t="shared" si="279"/>
        <v>50000</v>
      </c>
      <c r="C634" s="237" t="str">
        <f t="shared" si="247"/>
        <v>-0.000012899749228193+0.0206681362783052i</v>
      </c>
      <c r="D634" s="208" t="str">
        <f t="shared" si="248"/>
        <v>-2.5137601002632+0.158455711467007i</v>
      </c>
      <c r="E634" t="str">
        <f t="shared" si="249"/>
        <v>20500</v>
      </c>
      <c r="F634" t="str">
        <f t="shared" si="250"/>
        <v>0.327868852459016</v>
      </c>
      <c r="G634" t="str">
        <f t="shared" si="245"/>
        <v>0.327868852459016</v>
      </c>
      <c r="H634" t="str">
        <f t="shared" si="251"/>
        <v>2.28379304817406+1.77635097917174i</v>
      </c>
      <c r="I634" t="str">
        <f t="shared" si="252"/>
        <v>196.349540849362i</v>
      </c>
      <c r="J634" t="str">
        <f t="shared" si="246"/>
        <v>-51.18553327076+42.9549963525332i</v>
      </c>
      <c r="K634" t="str">
        <f t="shared" si="253"/>
        <v>1.88891888269319-2.25085155455164i</v>
      </c>
      <c r="L634" t="str">
        <f t="shared" si="254"/>
        <v>0.333627930183213-0.343600940340134i</v>
      </c>
      <c r="M634" t="str">
        <f t="shared" si="255"/>
        <v>2.2225468128764-2.59445249489177i</v>
      </c>
      <c r="N634" t="str">
        <f t="shared" si="256"/>
        <v>-0.623664748101504i</v>
      </c>
      <c r="O634" t="str">
        <f t="shared" si="257"/>
        <v>0.811743648585562-0.584013911633104i</v>
      </c>
      <c r="P634" t="str">
        <f t="shared" si="258"/>
        <v>0.188256351414438+0.584013911633104i</v>
      </c>
      <c r="Q634" t="str">
        <f t="shared" si="259"/>
        <v>-0.188256351414438+0.0396508364684i</v>
      </c>
      <c r="R634" t="str">
        <f t="shared" si="260"/>
        <v>-0.331881564050182-3.17212826430214i</v>
      </c>
      <c r="S634" t="str">
        <f t="shared" si="261"/>
        <v>0.0675377474321619i</v>
      </c>
      <c r="T634" t="str">
        <f t="shared" si="262"/>
        <v>0.21423839753686-0.0224145332502121i</v>
      </c>
      <c r="U634" t="str">
        <f t="shared" si="263"/>
        <v>0.0000499999999999999-0.00284205255521242i</v>
      </c>
      <c r="V634" t="str">
        <f t="shared" si="264"/>
        <v>0.00002-0.0318309886183791i</v>
      </c>
      <c r="W634" t="str">
        <f t="shared" si="265"/>
        <v>0.0000422734682980149-0.00260915393108022i</v>
      </c>
      <c r="X634" t="str">
        <f t="shared" si="266"/>
        <v>0.0000937636718848617-0.00260646583862499i</v>
      </c>
      <c r="Y634" t="str">
        <f t="shared" si="267"/>
        <v>0.009+0.251327412287183i</v>
      </c>
      <c r="Z634" t="str">
        <f t="shared" si="268"/>
        <v>-0.125420682724508-0.00910944632220624i</v>
      </c>
      <c r="AA634" t="str">
        <f t="shared" si="269"/>
        <v>1.7616515664069-48.182431468278i</v>
      </c>
      <c r="AB634" t="str">
        <f t="shared" si="270"/>
        <v>0.716071131480132-0.074918410381206i</v>
      </c>
      <c r="AC634" t="str">
        <f t="shared" si="271"/>
        <v>2.39712935433712-2.02432220780712i</v>
      </c>
      <c r="AD634" t="str">
        <f t="shared" si="272"/>
        <v>0.189775837308343+0.129008070018308i</v>
      </c>
      <c r="AE634" t="str">
        <f t="shared" si="273"/>
        <v>-0.0226266229908644-0.0179090330218795i</v>
      </c>
      <c r="AF634" t="str">
        <f t="shared" si="274"/>
        <v>-4.79755314843726-1.61789526770473i</v>
      </c>
      <c r="AG634" t="str">
        <f t="shared" si="275"/>
        <v>1.02371187384473-0.0322780703046791i</v>
      </c>
      <c r="AH634" t="str">
        <f t="shared" si="276"/>
        <v>0.0738869607386056+0.122018680964238i</v>
      </c>
      <c r="AI634">
        <f t="shared" si="277"/>
        <v>-16.914816545843582</v>
      </c>
      <c r="AJ634">
        <f t="shared" si="278"/>
        <v>58.803497244634727</v>
      </c>
      <c r="AK634"/>
      <c r="AL634"/>
      <c r="AM634"/>
      <c r="AN634"/>
    </row>
    <row r="635" spans="1:40" x14ac:dyDescent="0.35">
      <c r="A635"/>
      <c r="B635">
        <f t="shared" si="279"/>
        <v>50100</v>
      </c>
      <c r="C635" s="237" t="str">
        <f t="shared" si="247"/>
        <v>-0.0000128483046364687+0.0206268825453231i</v>
      </c>
      <c r="D635" s="208" t="str">
        <f t="shared" si="248"/>
        <v>-2.51375970585467+0.158139432847477i</v>
      </c>
      <c r="E635" t="str">
        <f t="shared" si="249"/>
        <v>20500</v>
      </c>
      <c r="F635" t="str">
        <f t="shared" si="250"/>
        <v>0.327868852459016</v>
      </c>
      <c r="G635" t="str">
        <f t="shared" si="245"/>
        <v>0.327868852459016</v>
      </c>
      <c r="H635" t="str">
        <f t="shared" si="251"/>
        <v>2.28731428272681+1.77591260849318i</v>
      </c>
      <c r="I635" t="str">
        <f t="shared" si="252"/>
        <v>196.742239931061i</v>
      </c>
      <c r="J635" t="str">
        <f t="shared" si="246"/>
        <v>-51.3944841459761+43.0409063452383i</v>
      </c>
      <c r="K635" t="str">
        <f t="shared" si="253"/>
        <v>1.88431886414464-2.25003616820814i</v>
      </c>
      <c r="L635" t="str">
        <f t="shared" si="254"/>
        <v>0.33294175356503-0.343580040614994i</v>
      </c>
      <c r="M635" t="str">
        <f t="shared" si="255"/>
        <v>2.21726061770967-2.59361620882313i</v>
      </c>
      <c r="N635" t="str">
        <f t="shared" si="256"/>
        <v>-0.624912077597707i</v>
      </c>
      <c r="O635" t="str">
        <f t="shared" si="257"/>
        <v>0.81101455952845-0.585025968853413i</v>
      </c>
      <c r="P635" t="str">
        <f t="shared" si="258"/>
        <v>0.18898544047155+0.585025968853413i</v>
      </c>
      <c r="Q635" t="str">
        <f t="shared" si="259"/>
        <v>-0.18898544047155+0.039886108744294i</v>
      </c>
      <c r="R635" t="str">
        <f t="shared" si="260"/>
        <v>-0.331875705927496-3.16565761815757i</v>
      </c>
      <c r="S635" t="str">
        <f t="shared" si="261"/>
        <v>0.0676728229270263i</v>
      </c>
      <c r="T635" t="str">
        <f t="shared" si="262"/>
        <v>0.214228987441169-0.0224589658810133i</v>
      </c>
      <c r="U635" t="str">
        <f t="shared" si="263"/>
        <v>0.0000499999999999999-0.00283637979562117i</v>
      </c>
      <c r="V635" t="str">
        <f t="shared" si="264"/>
        <v>0.00002-0.0317674537109572i</v>
      </c>
      <c r="W635" t="str">
        <f t="shared" si="265"/>
        <v>0.0000422734678412712-0.0026039462647891i</v>
      </c>
      <c r="X635" t="str">
        <f t="shared" si="266"/>
        <v>0.0000935583616209722-0.0026012675863956i</v>
      </c>
      <c r="Y635" t="str">
        <f t="shared" si="267"/>
        <v>0.009+0.251830067111758i</v>
      </c>
      <c r="Z635" t="str">
        <f t="shared" si="268"/>
        <v>-0.124916545417841-0.00906250096233778i</v>
      </c>
      <c r="AA635" t="str">
        <f t="shared" si="269"/>
        <v>1.75444948272943-48.0845144464003i</v>
      </c>
      <c r="AB635" t="str">
        <f t="shared" si="270"/>
        <v>0.716039679145041-0.0750669221539706i</v>
      </c>
      <c r="AC635" t="str">
        <f t="shared" si="271"/>
        <v>2.39295179524077-2.02357504817577i</v>
      </c>
      <c r="AD635" t="str">
        <f t="shared" si="272"/>
        <v>0.189933599422644+0.129245382653763i</v>
      </c>
      <c r="AE635" t="str">
        <f t="shared" si="273"/>
        <v>-0.0225545626939753-0.017866160139863i</v>
      </c>
      <c r="AF635" t="str">
        <f t="shared" si="274"/>
        <v>-4.80107398858148-1.6177731756457i</v>
      </c>
      <c r="AG635" t="str">
        <f t="shared" si="275"/>
        <v>1.02370350795607-0.0322401196862014i</v>
      </c>
      <c r="AH635" t="str">
        <f t="shared" si="276"/>
        <v>0.0737101348348297+0.121755318643071i</v>
      </c>
      <c r="AI635">
        <f t="shared" si="277"/>
        <v>-16.934132606737617</v>
      </c>
      <c r="AJ635">
        <f t="shared" si="278"/>
        <v>58.809471660826802</v>
      </c>
      <c r="AK635"/>
      <c r="AL635"/>
      <c r="AM635"/>
      <c r="AN635"/>
    </row>
    <row r="636" spans="1:40" x14ac:dyDescent="0.35">
      <c r="A636"/>
      <c r="B636">
        <f t="shared" si="279"/>
        <v>50200</v>
      </c>
      <c r="C636" s="237" t="str">
        <f t="shared" si="247"/>
        <v>-0.0000127971671760701+0.0205857931696519i</v>
      </c>
      <c r="D636" s="208" t="str">
        <f t="shared" si="248"/>
        <v>-2.51375931380081+0.157824414300665i</v>
      </c>
      <c r="E636" t="str">
        <f t="shared" si="249"/>
        <v>20500</v>
      </c>
      <c r="F636" t="str">
        <f t="shared" si="250"/>
        <v>0.327868852459016</v>
      </c>
      <c r="G636" t="str">
        <f t="shared" si="245"/>
        <v>0.327868852459016</v>
      </c>
      <c r="H636" t="str">
        <f t="shared" si="251"/>
        <v>2.29082675073882+1.77546826387151i</v>
      </c>
      <c r="I636" t="str">
        <f t="shared" si="252"/>
        <v>197.13493901276i</v>
      </c>
      <c r="J636" t="str">
        <f t="shared" si="246"/>
        <v>-51.6038525054584+43.1268163379434i</v>
      </c>
      <c r="K636" t="str">
        <f t="shared" si="253"/>
        <v>1.87973205845869-2.24921346232417i</v>
      </c>
      <c r="L636" t="str">
        <f t="shared" si="254"/>
        <v>0.332257031142765-0.343557817793231i</v>
      </c>
      <c r="M636" t="str">
        <f t="shared" si="255"/>
        <v>2.21198908960146-2.5927712801174i</v>
      </c>
      <c r="N636" t="str">
        <f t="shared" si="256"/>
        <v>-0.62615940709391i</v>
      </c>
      <c r="O636" t="str">
        <f t="shared" si="257"/>
        <v>0.810284208670011-0.586037115872377i</v>
      </c>
      <c r="P636" t="str">
        <f t="shared" si="258"/>
        <v>0.189715791329989+0.586037115872377i</v>
      </c>
      <c r="Q636" t="str">
        <f t="shared" si="259"/>
        <v>-0.189715791329989+0.0401222912215331i</v>
      </c>
      <c r="R636" t="str">
        <f t="shared" si="260"/>
        <v>-0.331869835736163-3.15921247181222i</v>
      </c>
      <c r="S636" t="str">
        <f t="shared" si="261"/>
        <v>0.0678078984218906i</v>
      </c>
      <c r="T636" t="str">
        <f t="shared" si="262"/>
        <v>0.214219558381813-0.0225033961108873i</v>
      </c>
      <c r="U636" t="str">
        <f t="shared" si="263"/>
        <v>0.0000500000000000001-0.00283072963666575i</v>
      </c>
      <c r="V636" t="str">
        <f t="shared" si="264"/>
        <v>0.00002-0.0317041719306565i</v>
      </c>
      <c r="W636" t="str">
        <f t="shared" si="265"/>
        <v>0.000042273467383615-0.00259875934662267i</v>
      </c>
      <c r="X636" t="str">
        <f t="shared" si="266"/>
        <v>0.0000933542764513301-0.00259609002067351i</v>
      </c>
      <c r="Y636" t="str">
        <f t="shared" si="267"/>
        <v>0.009+0.252332721936332i</v>
      </c>
      <c r="Z636" t="str">
        <f t="shared" si="268"/>
        <v>-0.124415449468744-0.00901591832815136i</v>
      </c>
      <c r="AA636" t="str">
        <f t="shared" si="269"/>
        <v>1.7472918175359-47.9869980008624i</v>
      </c>
      <c r="AB636" t="str">
        <f t="shared" si="270"/>
        <v>0.716008163425732-0.0752154259018682i</v>
      </c>
      <c r="AC636" t="str">
        <f t="shared" si="271"/>
        <v>2.38878584946314-2.0228211039245i</v>
      </c>
      <c r="AD636" t="str">
        <f t="shared" si="272"/>
        <v>0.1900916442353+0.129482499993258i</v>
      </c>
      <c r="AE636" t="str">
        <f t="shared" si="273"/>
        <v>-0.0224829337129232-0.0178234741742872i</v>
      </c>
      <c r="AF636" t="str">
        <f t="shared" si="274"/>
        <v>-4.80458606453963-1.61764384957084i</v>
      </c>
      <c r="AG636" t="str">
        <f t="shared" si="275"/>
        <v>1.02369515179522-0.0322023747737146i</v>
      </c>
      <c r="AH636" t="str">
        <f t="shared" si="276"/>
        <v>0.0735343856534258+0.121492982269127i</v>
      </c>
      <c r="AI636">
        <f t="shared" si="277"/>
        <v>-16.953403841961471</v>
      </c>
      <c r="AJ636">
        <f t="shared" si="278"/>
        <v>58.815315428278559</v>
      </c>
      <c r="AK636"/>
      <c r="AL636"/>
      <c r="AM636"/>
      <c r="AN636"/>
    </row>
    <row r="637" spans="1:40" x14ac:dyDescent="0.35">
      <c r="A637"/>
      <c r="B637">
        <f t="shared" si="279"/>
        <v>50300</v>
      </c>
      <c r="C637" s="237" t="str">
        <f t="shared" si="247"/>
        <v>-0.0000127463344070322+0.0205448671710309i</v>
      </c>
      <c r="D637" s="208" t="str">
        <f t="shared" si="248"/>
        <v>-2.51375892408291+0.157510648311237i</v>
      </c>
      <c r="E637" t="str">
        <f t="shared" si="249"/>
        <v>20500</v>
      </c>
      <c r="F637" t="str">
        <f t="shared" si="250"/>
        <v>0.327868852459016</v>
      </c>
      <c r="G637" t="str">
        <f t="shared" si="245"/>
        <v>0.327868852459016</v>
      </c>
      <c r="H637" t="str">
        <f t="shared" si="251"/>
        <v>2.29433046403666+1.77501799133119i</v>
      </c>
      <c r="I637" t="str">
        <f t="shared" si="252"/>
        <v>197.527638094458i</v>
      </c>
      <c r="J637" t="str">
        <f t="shared" si="246"/>
        <v>-51.8136383492068+43.2127263306485i</v>
      </c>
      <c r="K637" t="str">
        <f t="shared" si="253"/>
        <v>1.87515843618611-2.2483835043544i</v>
      </c>
      <c r="L637" t="str">
        <f t="shared" si="254"/>
        <v>0.331573762369382-0.343534280294067i</v>
      </c>
      <c r="M637" t="str">
        <f t="shared" si="255"/>
        <v>2.20673219855549-2.59191778464847i</v>
      </c>
      <c r="N637" t="str">
        <f t="shared" si="256"/>
        <v>-0.627406736590113i</v>
      </c>
      <c r="O637" t="str">
        <f t="shared" si="257"/>
        <v>0.809552597146549-0.587047351116821i</v>
      </c>
      <c r="P637" t="str">
        <f t="shared" si="258"/>
        <v>0.190447402853451+0.587047351116821i</v>
      </c>
      <c r="Q637" t="str">
        <f t="shared" si="259"/>
        <v>-0.190447402853451+0.040359385473292i</v>
      </c>
      <c r="R637" t="str">
        <f t="shared" si="260"/>
        <v>-0.331863953473949-3.15279267316554i</v>
      </c>
      <c r="S637" t="str">
        <f t="shared" si="261"/>
        <v>0.067942973916755i</v>
      </c>
      <c r="T637" t="str">
        <f t="shared" si="262"/>
        <v>0.214210110357823-0.0225478239347917i</v>
      </c>
      <c r="U637" t="str">
        <f t="shared" si="263"/>
        <v>0.0000500000000000001-0.00282510194355111i</v>
      </c>
      <c r="V637" t="str">
        <f t="shared" si="264"/>
        <v>0.00002-0.0316411417677725i</v>
      </c>
      <c r="W637" t="str">
        <f t="shared" si="265"/>
        <v>0.0000422734669250463-0.00259359305283466i</v>
      </c>
      <c r="X637" t="str">
        <f t="shared" si="266"/>
        <v>0.0000931514066495889-0.00259093301827102i</v>
      </c>
      <c r="Y637" t="str">
        <f t="shared" si="267"/>
        <v>0.009+0.252835376760907i</v>
      </c>
      <c r="Z637" t="str">
        <f t="shared" si="268"/>
        <v>-0.123917370401537-0.00896969481999205i</v>
      </c>
      <c r="AA637" t="str">
        <f t="shared" si="269"/>
        <v>1.7401782036432-47.8898796588061i</v>
      </c>
      <c r="AB637" t="str">
        <f t="shared" si="270"/>
        <v>0.715976584318968-0.075363921608045i</v>
      </c>
      <c r="AC637" t="str">
        <f t="shared" si="271"/>
        <v>2.3846314932917-2.02206043471008i</v>
      </c>
      <c r="AD637" t="str">
        <f t="shared" si="272"/>
        <v>0.190249971570393+0.129719421839123i</v>
      </c>
      <c r="AE637" t="str">
        <f t="shared" si="273"/>
        <v>-0.0224117325698474-0.0177809738288103i</v>
      </c>
      <c r="AF637" t="str">
        <f t="shared" si="274"/>
        <v>-4.80808938811957-1.61750734301995i</v>
      </c>
      <c r="AG637" t="str">
        <f t="shared" si="275"/>
        <v>1.0236868052053-0.032164834265908i</v>
      </c>
      <c r="AH637" t="str">
        <f t="shared" si="276"/>
        <v>0.0733597043499651+0.12123166546587i</v>
      </c>
      <c r="AI637">
        <f t="shared" si="277"/>
        <v>-16.972630478772274</v>
      </c>
      <c r="AJ637">
        <f t="shared" si="278"/>
        <v>58.821029221609997</v>
      </c>
      <c r="AK637"/>
      <c r="AL637"/>
      <c r="AM637"/>
      <c r="AN637"/>
    </row>
    <row r="638" spans="1:40" x14ac:dyDescent="0.35">
      <c r="A638"/>
      <c r="B638">
        <f t="shared" si="279"/>
        <v>50400</v>
      </c>
      <c r="C638" s="237" t="str">
        <f t="shared" si="247"/>
        <v>-0.0000126958039135717+0.0205041035769792i</v>
      </c>
      <c r="D638" s="208" t="str">
        <f t="shared" si="248"/>
        <v>-2.51375853668246+0.157198127423507i</v>
      </c>
      <c r="E638" t="str">
        <f t="shared" si="249"/>
        <v>20500</v>
      </c>
      <c r="F638" t="str">
        <f t="shared" si="250"/>
        <v>0.327868852459016</v>
      </c>
      <c r="G638" t="str">
        <f t="shared" si="245"/>
        <v>0.327868852459016</v>
      </c>
      <c r="H638" t="str">
        <f t="shared" si="251"/>
        <v>2.29782543457489+1.77456183664374i</v>
      </c>
      <c r="I638" t="str">
        <f t="shared" si="252"/>
        <v>197.920337176157i</v>
      </c>
      <c r="J638" t="str">
        <f t="shared" si="246"/>
        <v>-52.0238416772215+43.2986363233535i</v>
      </c>
      <c r="K638" t="str">
        <f t="shared" si="253"/>
        <v>1.87059796777909-2.2475463612923i</v>
      </c>
      <c r="L638" t="str">
        <f t="shared" si="254"/>
        <v>0.330891946666705-0.343509436499899i</v>
      </c>
      <c r="M638" t="str">
        <f t="shared" si="255"/>
        <v>2.2014899144458-2.5910557977922i</v>
      </c>
      <c r="N638" t="str">
        <f t="shared" si="256"/>
        <v>-0.628654066086316i</v>
      </c>
      <c r="O638" t="str">
        <f t="shared" si="257"/>
        <v>0.808819726096328-0.588056673014992i</v>
      </c>
      <c r="P638" t="str">
        <f t="shared" si="258"/>
        <v>0.191180273903672+0.588056673014992i</v>
      </c>
      <c r="Q638" t="str">
        <f t="shared" si="259"/>
        <v>-0.191180273903672+0.040597393071324i</v>
      </c>
      <c r="R638" t="str">
        <f t="shared" si="260"/>
        <v>-0.331858059138665-3.14639807132412i</v>
      </c>
      <c r="S638" t="str">
        <f t="shared" si="261"/>
        <v>0.0680780494116192i</v>
      </c>
      <c r="T638" t="str">
        <f t="shared" si="262"/>
        <v>0.214200643368227-0.0225922493476861i</v>
      </c>
      <c r="U638" t="str">
        <f t="shared" si="263"/>
        <v>0.0000500000000000001-0.002819496582552i</v>
      </c>
      <c r="V638" t="str">
        <f t="shared" si="264"/>
        <v>0.00002-0.0315783617245824i</v>
      </c>
      <c r="W638" t="str">
        <f t="shared" si="265"/>
        <v>0.0000422734664655649-0.00258844726066089i</v>
      </c>
      <c r="X638" t="str">
        <f t="shared" si="266"/>
        <v>0.0000929497425857187-0.00258579645697614i</v>
      </c>
      <c r="Y638" t="str">
        <f t="shared" si="267"/>
        <v>0.009+0.253338031585481i</v>
      </c>
      <c r="Z638" t="str">
        <f t="shared" si="268"/>
        <v>-0.123422283986854-0.00892382688150106i</v>
      </c>
      <c r="AA638" t="str">
        <f t="shared" si="269"/>
        <v>1.73310827768031-47.7931569678369i</v>
      </c>
      <c r="AB638" t="str">
        <f t="shared" si="270"/>
        <v>0.7159449418215-0.075512409255654i</v>
      </c>
      <c r="AC638" t="str">
        <f t="shared" si="271"/>
        <v>2.3804887029114-2.02129309979842i</v>
      </c>
      <c r="AD638" t="str">
        <f t="shared" si="272"/>
        <v>0.190408581251737+0.129956147992861i</v>
      </c>
      <c r="AE638" t="str">
        <f t="shared" si="273"/>
        <v>-0.0223409558219108-0.0177386578192552i</v>
      </c>
      <c r="AF638" t="str">
        <f t="shared" si="274"/>
        <v>-4.81158397125735-1.61736370922023i</v>
      </c>
      <c r="AG638" t="str">
        <f t="shared" si="275"/>
        <v>1.02367846803113-0.0321274968721952i</v>
      </c>
      <c r="AH638" t="str">
        <f t="shared" si="276"/>
        <v>0.073186082169744+0.12097136191071i</v>
      </c>
      <c r="AI638">
        <f t="shared" si="277"/>
        <v>-16.991812742747268</v>
      </c>
      <c r="AJ638">
        <f t="shared" si="278"/>
        <v>58.826613711172229</v>
      </c>
      <c r="AK638"/>
      <c r="AL638"/>
      <c r="AM638"/>
      <c r="AN638"/>
    </row>
    <row r="639" spans="1:40" x14ac:dyDescent="0.35">
      <c r="A639"/>
      <c r="B639">
        <f t="shared" si="279"/>
        <v>50500</v>
      </c>
      <c r="C639" s="237" t="str">
        <f t="shared" si="247"/>
        <v>-0.0000126455733038001+0.0204635014227187i</v>
      </c>
      <c r="D639" s="208" t="str">
        <f t="shared" si="248"/>
        <v>-2.51375815158112+0.156886844240843i</v>
      </c>
      <c r="E639" t="str">
        <f t="shared" si="249"/>
        <v>20500</v>
      </c>
      <c r="F639" t="str">
        <f t="shared" si="250"/>
        <v>0.327868852459016</v>
      </c>
      <c r="G639" t="str">
        <f t="shared" si="245"/>
        <v>0.327868852459016</v>
      </c>
      <c r="H639" t="str">
        <f t="shared" si="251"/>
        <v>2.30131167443428+1.77409984532852i</v>
      </c>
      <c r="I639" t="str">
        <f t="shared" si="252"/>
        <v>198.313036257856i</v>
      </c>
      <c r="J639" t="str">
        <f t="shared" si="246"/>
        <v>-52.2344624895022+43.3845463160585i</v>
      </c>
      <c r="K639" t="str">
        <f t="shared" si="253"/>
        <v>1.86605062359397-2.24670209967259i</v>
      </c>
      <c r="L639" t="str">
        <f t="shared" si="254"/>
        <v>0.330211583425777-0.343483294756328i</v>
      </c>
      <c r="M639" t="str">
        <f t="shared" si="255"/>
        <v>2.19626220701975-2.59018539442892i</v>
      </c>
      <c r="N639" t="str">
        <f t="shared" si="256"/>
        <v>-0.629901395582519i</v>
      </c>
      <c r="O639" t="str">
        <f t="shared" si="257"/>
        <v>0.808085596659569-0.589065079996555i</v>
      </c>
      <c r="P639" t="str">
        <f t="shared" si="258"/>
        <v>0.191914403340431+0.589065079996555i</v>
      </c>
      <c r="Q639" t="str">
        <f t="shared" si="259"/>
        <v>-0.191914403340431+0.040836315585964i</v>
      </c>
      <c r="R639" t="str">
        <f t="shared" si="260"/>
        <v>-0.331852152728094-3.14002851658965i</v>
      </c>
      <c r="S639" t="str">
        <f t="shared" si="261"/>
        <v>0.0682131249064837i</v>
      </c>
      <c r="T639" t="str">
        <f t="shared" si="262"/>
        <v>0.214191157412051-0.022636672344527i</v>
      </c>
      <c r="U639" t="str">
        <f t="shared" si="263"/>
        <v>0.0000500000000000001-0.0028139134210024i</v>
      </c>
      <c r="V639" t="str">
        <f t="shared" si="264"/>
        <v>0.00002-0.0315158303152268i</v>
      </c>
      <c r="W639" t="str">
        <f t="shared" si="265"/>
        <v>0.000042273466005171-0.00258332184830962i</v>
      </c>
      <c r="X639" t="str">
        <f t="shared" si="266"/>
        <v>0.0000927492747248751-0.00258068021554316i</v>
      </c>
      <c r="Y639" t="str">
        <f t="shared" si="267"/>
        <v>0.009+0.253840686410055i</v>
      </c>
      <c r="Z639" t="str">
        <f t="shared" si="268"/>
        <v>-0.122930166238672-0.00887831099900574i</v>
      </c>
      <c r="AA639" t="str">
        <f t="shared" si="269"/>
        <v>1.72608168004046-47.6968274958096i</v>
      </c>
      <c r="AB639" t="str">
        <f t="shared" si="270"/>
        <v>0.715913235930071-0.0756608888278377i</v>
      </c>
      <c r="AC639" t="str">
        <f t="shared" si="271"/>
        <v>2.37635745440705-2.02051915806652i</v>
      </c>
      <c r="AD639" t="str">
        <f t="shared" si="272"/>
        <v>0.190567473102879+0.130192678255155i</v>
      </c>
      <c r="AE639" t="str">
        <f t="shared" si="273"/>
        <v>-0.0222706000608777-0.0176965248734661i</v>
      </c>
      <c r="AF639" t="str">
        <f t="shared" si="274"/>
        <v>-4.8150698260154-1.61721300108768i</v>
      </c>
      <c r="AG639" t="str">
        <f t="shared" si="275"/>
        <v>1.02367014011912-0.0320903613126012i</v>
      </c>
      <c r="AH639" t="str">
        <f t="shared" si="276"/>
        <v>0.0730135104467132+0.120712065334435i</v>
      </c>
      <c r="AI639">
        <f t="shared" si="277"/>
        <v>-17.01095085779875</v>
      </c>
      <c r="AJ639">
        <f t="shared" si="278"/>
        <v>58.832069563073901</v>
      </c>
      <c r="AK639"/>
      <c r="AL639"/>
      <c r="AM639"/>
      <c r="AN639"/>
    </row>
    <row r="640" spans="1:40" x14ac:dyDescent="0.35">
      <c r="A640"/>
      <c r="B640">
        <f t="shared" si="279"/>
        <v>50600</v>
      </c>
      <c r="C640" s="237" t="str">
        <f t="shared" si="247"/>
        <v>-0.000012595640209441+0.0204230597510978i</v>
      </c>
      <c r="D640" s="208" t="str">
        <f t="shared" si="248"/>
        <v>-2.51375776876073+0.156576791425083i</v>
      </c>
      <c r="E640" t="str">
        <f t="shared" si="249"/>
        <v>20500</v>
      </c>
      <c r="F640" t="str">
        <f t="shared" si="250"/>
        <v>0.327868852459016</v>
      </c>
      <c r="G640" t="str">
        <f t="shared" si="245"/>
        <v>0.327868852459016</v>
      </c>
      <c r="H640" t="str">
        <f t="shared" si="251"/>
        <v>2.30478919581965+1.77363206265355i</v>
      </c>
      <c r="I640" t="str">
        <f t="shared" si="252"/>
        <v>198.705735339554i</v>
      </c>
      <c r="J640" t="str">
        <f t="shared" si="246"/>
        <v>-52.4455007860492+43.4704563087637i</v>
      </c>
      <c r="K640" t="str">
        <f t="shared" si="253"/>
        <v>1.86151637389373-2.24585078557377i</v>
      </c>
      <c r="L640" t="str">
        <f t="shared" si="254"/>
        <v>0.329532672007175-0.343455863372202i</v>
      </c>
      <c r="M640" t="str">
        <f t="shared" si="255"/>
        <v>2.1910490459009-2.58930664894597i</v>
      </c>
      <c r="N640" t="str">
        <f t="shared" si="256"/>
        <v>-0.631148725078722i</v>
      </c>
      <c r="O640" t="str">
        <f t="shared" si="257"/>
        <v>0.807350209978455-0.5900725704926i</v>
      </c>
      <c r="P640" t="str">
        <f t="shared" si="258"/>
        <v>0.192649790021545+0.5900725704926i</v>
      </c>
      <c r="Q640" t="str">
        <f t="shared" si="259"/>
        <v>-0.192649790021545+0.041076154586122i</v>
      </c>
      <c r="R640" t="str">
        <f t="shared" si="260"/>
        <v>-0.331846234240011-3.13368386044724i</v>
      </c>
      <c r="S640" t="str">
        <f t="shared" si="261"/>
        <v>0.0683482004013479i</v>
      </c>
      <c r="T640" t="str">
        <f t="shared" si="262"/>
        <v>0.214181652488317-0.0226810929202689i</v>
      </c>
      <c r="U640" t="str">
        <f t="shared" si="263"/>
        <v>0.00005-0.00280835232728499i</v>
      </c>
      <c r="V640" t="str">
        <f t="shared" si="264"/>
        <v>0.00002-0.031453546065592i</v>
      </c>
      <c r="W640" t="str">
        <f t="shared" si="265"/>
        <v>0.0000422734655438645-0.00257821669495184i</v>
      </c>
      <c r="X640" t="str">
        <f t="shared" si="266"/>
        <v>0.00009254999362626-0.00257558417368285i</v>
      </c>
      <c r="Y640" t="str">
        <f t="shared" si="267"/>
        <v>0.009+0.25434334123463i</v>
      </c>
      <c r="Z640" t="str">
        <f t="shared" si="268"/>
        <v>-0.122440993411362-0.00883314370091813i</v>
      </c>
      <c r="AA640" t="str">
        <f t="shared" si="269"/>
        <v>1.71909805483423-47.6008888306192i</v>
      </c>
      <c r="AB640" t="str">
        <f t="shared" si="270"/>
        <v>0.715881466641414-0.0758093603077321i</v>
      </c>
      <c r="AC640" t="str">
        <f t="shared" si="271"/>
        <v>2.37223772376566-2.01973866800442i</v>
      </c>
      <c r="AD640" t="str">
        <f t="shared" si="272"/>
        <v>0.190726646947102+0.130429012425873i</v>
      </c>
      <c r="AE640" t="str">
        <f t="shared" si="273"/>
        <v>-0.0222006619126947-0.0176545737311648i</v>
      </c>
      <c r="AF640" t="str">
        <f t="shared" si="274"/>
        <v>-4.81854696458038-1.61705527122847i</v>
      </c>
      <c r="AG640" t="str">
        <f t="shared" si="275"/>
        <v>1.02366182131733-0.032053426317654i</v>
      </c>
      <c r="AH640" t="str">
        <f t="shared" si="276"/>
        <v>0.0728419806023914+0.120453769520624i</v>
      </c>
      <c r="AI640">
        <f t="shared" si="277"/>
        <v>-17.030045046191187</v>
      </c>
      <c r="AJ640">
        <f t="shared" si="278"/>
        <v>58.837397439212594</v>
      </c>
      <c r="AK640"/>
      <c r="AL640"/>
      <c r="AM640"/>
      <c r="AN640"/>
    </row>
    <row r="641" spans="1:40" x14ac:dyDescent="0.35">
      <c r="A641"/>
      <c r="B641">
        <f t="shared" si="279"/>
        <v>50700</v>
      </c>
      <c r="C641" s="237" t="str">
        <f t="shared" si="247"/>
        <v>-0.0000125460022855507+0.0203827776125166i</v>
      </c>
      <c r="D641" s="208" t="str">
        <f t="shared" si="248"/>
        <v>-2.51375738820332+0.156267961695961i</v>
      </c>
      <c r="E641" t="str">
        <f t="shared" si="249"/>
        <v>20500</v>
      </c>
      <c r="F641" t="str">
        <f t="shared" si="250"/>
        <v>0.327868852459016</v>
      </c>
      <c r="G641" t="str">
        <f t="shared" si="245"/>
        <v>0.327868852459016</v>
      </c>
      <c r="H641" t="str">
        <f t="shared" si="251"/>
        <v>2.30825801105818+1.7731585336363i</v>
      </c>
      <c r="I641" t="str">
        <f t="shared" si="252"/>
        <v>199.098434421253i</v>
      </c>
      <c r="J641" t="str">
        <f t="shared" si="246"/>
        <v>-52.6569565668623+43.5563663014687i</v>
      </c>
      <c r="K641" t="str">
        <f t="shared" si="253"/>
        <v>1.85699518885072-2.24499248462073i</v>
      </c>
      <c r="L641" t="str">
        <f t="shared" si="254"/>
        <v>0.328855211741374-0.343427150619648i</v>
      </c>
      <c r="M641" t="str">
        <f t="shared" si="255"/>
        <v>2.18585040059209-2.58841963524038i</v>
      </c>
      <c r="N641" t="str">
        <f t="shared" si="256"/>
        <v>-0.632396054574925i</v>
      </c>
      <c r="O641" t="str">
        <f t="shared" si="257"/>
        <v>0.806613567197123-0.591079142935642i</v>
      </c>
      <c r="P641" t="str">
        <f t="shared" si="258"/>
        <v>0.193386432802877+0.591079142935642i</v>
      </c>
      <c r="Q641" t="str">
        <f t="shared" si="259"/>
        <v>-0.193386432802877+0.041316911639283i</v>
      </c>
      <c r="R641" t="str">
        <f t="shared" si="260"/>
        <v>-0.331840303672187-3.12736395555367i</v>
      </c>
      <c r="S641" t="str">
        <f t="shared" si="261"/>
        <v>0.0684832758962122i</v>
      </c>
      <c r="T641" t="str">
        <f t="shared" si="262"/>
        <v>0.214172128596051-0.0227255110698652i</v>
      </c>
      <c r="U641" t="str">
        <f t="shared" si="263"/>
        <v>0.00005-0.00280281317082092i</v>
      </c>
      <c r="V641" t="str">
        <f t="shared" si="264"/>
        <v>0.00002-0.0313915075131943i</v>
      </c>
      <c r="W641" t="str">
        <f t="shared" si="265"/>
        <v>0.0000422734650816453-0.00257313168071187i</v>
      </c>
      <c r="X641" t="str">
        <f t="shared" si="266"/>
        <v>0.0000923518899420219-0.00257050821205332i</v>
      </c>
      <c r="Y641" t="str">
        <f t="shared" si="267"/>
        <v>0.009+0.254845996059204i</v>
      </c>
      <c r="Z641" t="str">
        <f t="shared" si="268"/>
        <v>-0.121954741996817-0.00878832155714508i</v>
      </c>
      <c r="AA641" t="str">
        <f t="shared" si="269"/>
        <v>1.71215704984323-47.5053385799937i</v>
      </c>
      <c r="AB641" t="str">
        <f t="shared" si="270"/>
        <v>0.715849633952272-0.0759578236784694i</v>
      </c>
      <c r="AC641" t="str">
        <f t="shared" si="271"/>
        <v>2.3681294868788-2.01895168771738i</v>
      </c>
      <c r="AD641" t="str">
        <f t="shared" si="272"/>
        <v>0.190886102607414+0.130665150304088i</v>
      </c>
      <c r="AE641" t="str">
        <f t="shared" si="273"/>
        <v>-0.02213113803708-0.0176128031438145i</v>
      </c>
      <c r="AF641" t="str">
        <f t="shared" si="274"/>
        <v>-4.8220153992615-1.61689057194034i</v>
      </c>
      <c r="AG641" t="str">
        <f t="shared" si="275"/>
        <v>1.02365351147539-0.0320166906282735i</v>
      </c>
      <c r="AH641" t="str">
        <f t="shared" si="276"/>
        <v>0.0726714841448181+0.120196468305106i</v>
      </c>
      <c r="AI641">
        <f t="shared" si="277"/>
        <v>-17.04909552855537</v>
      </c>
      <c r="AJ641">
        <f t="shared" si="278"/>
        <v>58.842597997305603</v>
      </c>
      <c r="AK641"/>
      <c r="AL641"/>
      <c r="AM641"/>
      <c r="AN641"/>
    </row>
    <row r="642" spans="1:40" x14ac:dyDescent="0.35">
      <c r="A642"/>
      <c r="B642">
        <f t="shared" si="279"/>
        <v>50800</v>
      </c>
      <c r="C642" s="237" t="str">
        <f t="shared" si="247"/>
        <v>-0.0000124966572102427+0.0203426540648523i</v>
      </c>
      <c r="D642" s="208" t="str">
        <f t="shared" si="248"/>
        <v>-2.51375700989107+0.155960347830534i</v>
      </c>
      <c r="E642" t="str">
        <f t="shared" si="249"/>
        <v>20500</v>
      </c>
      <c r="F642" t="str">
        <f t="shared" si="250"/>
        <v>0.327868852459016</v>
      </c>
      <c r="G642" t="str">
        <f t="shared" si="245"/>
        <v>0.327868852459016</v>
      </c>
      <c r="H642" t="str">
        <f t="shared" si="251"/>
        <v>2.31171813259726+1.77267930304448i</v>
      </c>
      <c r="I642" t="str">
        <f t="shared" si="252"/>
        <v>199.491133502952i</v>
      </c>
      <c r="J642" t="str">
        <f t="shared" si="246"/>
        <v>-52.8688298319416+43.6422762941738i</v>
      </c>
      <c r="K642" t="str">
        <f t="shared" si="253"/>
        <v>1.85248703854908-2.2441272619871i</v>
      </c>
      <c r="L642" t="str">
        <f t="shared" si="254"/>
        <v>0.328179201929069-0.343397164734123i</v>
      </c>
      <c r="M642" t="str">
        <f t="shared" si="255"/>
        <v>2.18066624047815-2.58752442672122i</v>
      </c>
      <c r="N642" t="str">
        <f t="shared" si="256"/>
        <v>-0.633643384071128i</v>
      </c>
      <c r="O642" t="str">
        <f t="shared" si="257"/>
        <v>0.805875669461663-0.592084795759625i</v>
      </c>
      <c r="P642" t="str">
        <f t="shared" si="258"/>
        <v>0.194124330538337+0.592084795759625i</v>
      </c>
      <c r="Q642" t="str">
        <f t="shared" si="259"/>
        <v>-0.194124330538337+0.0415585883115029i</v>
      </c>
      <c r="R642" t="str">
        <f t="shared" si="260"/>
        <v>-0.331834361022404-3.12106865572584i</v>
      </c>
      <c r="S642" t="str">
        <f t="shared" si="261"/>
        <v>0.0686183513910766i</v>
      </c>
      <c r="T642" t="str">
        <f t="shared" si="262"/>
        <v>0.214162585734271-0.0227699267882687i</v>
      </c>
      <c r="U642" t="str">
        <f t="shared" si="263"/>
        <v>0.00005-0.00279729582205946i</v>
      </c>
      <c r="V642" t="str">
        <f t="shared" si="264"/>
        <v>0.00002-0.031329713207066i</v>
      </c>
      <c r="W642" t="str">
        <f t="shared" si="265"/>
        <v>0.0000422734646185138-0.00256806668665789i</v>
      </c>
      <c r="X642" t="str">
        <f t="shared" si="266"/>
        <v>0.000092154954416153-0.00256545221225052i</v>
      </c>
      <c r="Y642" t="str">
        <f t="shared" si="267"/>
        <v>0.009+0.255348650883778i</v>
      </c>
      <c r="Z642" t="str">
        <f t="shared" si="268"/>
        <v>-0.121471388721584-0.00874384117850614i</v>
      </c>
      <c r="AA642" t="str">
        <f t="shared" si="269"/>
        <v>1.70525831647451-47.4101743712891i</v>
      </c>
      <c r="AB642" t="str">
        <f t="shared" si="270"/>
        <v>0.715817737859364-0.0761062789231798i</v>
      </c>
      <c r="AC642" t="str">
        <f t="shared" si="271"/>
        <v>2.36403271954477-2.01815827492762i</v>
      </c>
      <c r="AD642" t="str">
        <f t="shared" si="272"/>
        <v>0.191045839906559+0.130901091688075i</v>
      </c>
      <c r="AE642" t="str">
        <f t="shared" si="273"/>
        <v>-0.0220620251271175-0.0175712118744791i</v>
      </c>
      <c r="AF642" t="str">
        <f t="shared" si="274"/>
        <v>-4.82547514248833-1.61671895521395i</v>
      </c>
      <c r="AG642" t="str">
        <f t="shared" si="275"/>
        <v>1.02364521044454-0.0319801529956664i</v>
      </c>
      <c r="AH642" t="str">
        <f t="shared" si="276"/>
        <v>0.072502012667507+0.119940155575382i</v>
      </c>
      <c r="AI642">
        <f t="shared" si="277"/>
        <v>-17.068102523905132</v>
      </c>
      <c r="AJ642">
        <f t="shared" si="278"/>
        <v>58.847671890916317</v>
      </c>
      <c r="AK642"/>
      <c r="AL642"/>
      <c r="AM642"/>
      <c r="AN642"/>
    </row>
    <row r="643" spans="1:40" x14ac:dyDescent="0.35">
      <c r="A643"/>
      <c r="B643">
        <f t="shared" si="279"/>
        <v>50900</v>
      </c>
      <c r="C643" s="237" t="str">
        <f t="shared" si="247"/>
        <v>-0.0000124476026844166+0.0203026881733857i</v>
      </c>
      <c r="D643" s="208" t="str">
        <f t="shared" si="248"/>
        <v>-2.51375663380637+0.155653942662624i</v>
      </c>
      <c r="E643" t="str">
        <f t="shared" si="249"/>
        <v>20500</v>
      </c>
      <c r="F643" t="str">
        <f t="shared" si="250"/>
        <v>0.327868852459016</v>
      </c>
      <c r="G643" t="str">
        <f t="shared" si="245"/>
        <v>0.327868852459016</v>
      </c>
      <c r="H643" t="str">
        <f t="shared" si="251"/>
        <v>2.31516957300285+1.77219441539688i</v>
      </c>
      <c r="I643" t="str">
        <f t="shared" si="252"/>
        <v>199.883832584651i</v>
      </c>
      <c r="J643" t="str">
        <f t="shared" si="246"/>
        <v>-53.0811205812871+43.7281862868788i</v>
      </c>
      <c r="K643" t="str">
        <f t="shared" si="253"/>
        <v>1.84799189298732-2.24325518239789i</v>
      </c>
      <c r="L643" t="str">
        <f t="shared" si="254"/>
        <v>0.3275046418415-0.343365913914445i</v>
      </c>
      <c r="M643" t="str">
        <f t="shared" si="255"/>
        <v>2.17549653482882-2.58662109631234i</v>
      </c>
      <c r="N643" t="str">
        <f t="shared" si="256"/>
        <v>-0.634890713567331i</v>
      </c>
      <c r="O643" t="str">
        <f t="shared" si="257"/>
        <v>0.80513651792012-0.593089527399923i</v>
      </c>
      <c r="P643" t="str">
        <f t="shared" si="258"/>
        <v>0.19486348207988+0.593089527399923i</v>
      </c>
      <c r="Q643" t="str">
        <f t="shared" si="259"/>
        <v>-0.19486348207988+0.0418011861674079i</v>
      </c>
      <c r="R643" t="str">
        <f t="shared" si="260"/>
        <v>-0.331828406288413-3.11479781592946i</v>
      </c>
      <c r="S643" t="str">
        <f t="shared" si="261"/>
        <v>0.0687534268859408i</v>
      </c>
      <c r="T643" t="str">
        <f t="shared" si="262"/>
        <v>0.214153023901994-0.0228143400704287i</v>
      </c>
      <c r="U643" t="str">
        <f t="shared" si="263"/>
        <v>0.00005-0.00279180015246799i</v>
      </c>
      <c r="V643" t="str">
        <f t="shared" si="264"/>
        <v>0.00002-0.0312681617076415i</v>
      </c>
      <c r="W643" t="str">
        <f t="shared" si="265"/>
        <v>0.0000422734641544695-0.00256302159479275i</v>
      </c>
      <c r="X643" t="str">
        <f t="shared" si="266"/>
        <v>0.0000919591778834128-0.00256041605679918i</v>
      </c>
      <c r="Y643" t="str">
        <f t="shared" si="267"/>
        <v>0.009+0.255851305708353i</v>
      </c>
      <c r="Z643" t="str">
        <f t="shared" si="268"/>
        <v>-0.120990910544062-0.00869969921616163i</v>
      </c>
      <c r="AA643" t="str">
        <f t="shared" si="269"/>
        <v>1.69840150971546-47.3153938512865i</v>
      </c>
      <c r="AB643" t="str">
        <f t="shared" si="270"/>
        <v>0.715785778359403-0.0762547260249818i</v>
      </c>
      <c r="AC643" t="str">
        <f t="shared" si="271"/>
        <v>2.3599473974709-2.01735848697645i</v>
      </c>
      <c r="AD643" t="str">
        <f t="shared" si="272"/>
        <v>0.191205858667007+0.131136836375329i</v>
      </c>
      <c r="AE643" t="str">
        <f t="shared" si="273"/>
        <v>-0.021993319908856-0.0175297986976896i</v>
      </c>
      <c r="AF643" t="str">
        <f t="shared" si="274"/>
        <v>-4.82892620680922-1.61654047273426i</v>
      </c>
      <c r="AG643" t="str">
        <f t="shared" si="275"/>
        <v>1.02363691807754-0.0319438121812178i</v>
      </c>
      <c r="AH643" t="str">
        <f t="shared" si="276"/>
        <v>0.0723335578484241+0.119684825270096i</v>
      </c>
      <c r="AI643">
        <f t="shared" si="277"/>
        <v>-17.087066249651439</v>
      </c>
      <c r="AJ643">
        <f t="shared" si="278"/>
        <v>58.852619769485621</v>
      </c>
      <c r="AK643"/>
      <c r="AL643"/>
      <c r="AM643"/>
      <c r="AN643"/>
    </row>
    <row r="644" spans="1:40" x14ac:dyDescent="0.35">
      <c r="A644"/>
      <c r="B644">
        <f t="shared" si="279"/>
        <v>51000</v>
      </c>
      <c r="C644" s="237" t="str">
        <f t="shared" si="247"/>
        <v>-0.0000123988364314899+0.0202628790107289i</v>
      </c>
      <c r="D644" s="208" t="str">
        <f t="shared" si="248"/>
        <v>-2.51375625993176+0.155348739082255i</v>
      </c>
      <c r="E644" t="str">
        <f t="shared" si="249"/>
        <v>20500</v>
      </c>
      <c r="F644" t="str">
        <f t="shared" si="250"/>
        <v>0.327868852459016</v>
      </c>
      <c r="G644" t="str">
        <f t="shared" si="245"/>
        <v>0.327868852459016</v>
      </c>
      <c r="H644" t="str">
        <f t="shared" si="251"/>
        <v>2.31861234495738+1.77170391496418i</v>
      </c>
      <c r="I644" t="str">
        <f t="shared" si="252"/>
        <v>200.276531666349i</v>
      </c>
      <c r="J644" t="str">
        <f t="shared" si="246"/>
        <v>-53.2938288148987+43.8140962795839i</v>
      </c>
      <c r="K644" t="str">
        <f t="shared" si="253"/>
        <v>1.8435097220808-2.24237631013187i</v>
      </c>
      <c r="L644" t="str">
        <f t="shared" si="254"/>
        <v>0.326831530720802-0.343333406322847i</v>
      </c>
      <c r="M644" t="str">
        <f t="shared" si="255"/>
        <v>2.1703412528016-2.58570971645472i</v>
      </c>
      <c r="N644" t="str">
        <f t="shared" si="256"/>
        <v>-0.636138043063534i</v>
      </c>
      <c r="O644" t="str">
        <f t="shared" si="257"/>
        <v>0.804396113722489-0.594093336293344i</v>
      </c>
      <c r="P644" t="str">
        <f t="shared" si="258"/>
        <v>0.195603886277511+0.594093336293344i</v>
      </c>
      <c r="Q644" t="str">
        <f t="shared" si="259"/>
        <v>-0.195603886277511+0.04204470677019i</v>
      </c>
      <c r="R644" t="str">
        <f t="shared" si="260"/>
        <v>-0.331822439467973-3.10855129226772i</v>
      </c>
      <c r="S644" t="str">
        <f t="shared" si="261"/>
        <v>0.0688885023808053i</v>
      </c>
      <c r="T644" t="str">
        <f t="shared" si="262"/>
        <v>0.21414344309824-0.0228587509112941i</v>
      </c>
      <c r="U644" t="str">
        <f t="shared" si="263"/>
        <v>0.00005-0.00278632603452198i</v>
      </c>
      <c r="V644" t="str">
        <f t="shared" si="264"/>
        <v>0.00002-0.0312068515866461i</v>
      </c>
      <c r="W644" t="str">
        <f t="shared" si="265"/>
        <v>0.0000422734636895128-0.00255799628804475i</v>
      </c>
      <c r="X644" t="str">
        <f t="shared" si="266"/>
        <v>0.0000917645512682563-0.00255539962914358i</v>
      </c>
      <c r="Y644" t="str">
        <f t="shared" si="267"/>
        <v>0.009+0.256353960532927i</v>
      </c>
      <c r="Z644" t="str">
        <f t="shared" si="268"/>
        <v>-0.120513284651723-0.00865589236104989i</v>
      </c>
      <c r="AA644" t="str">
        <f t="shared" si="269"/>
        <v>1.69158628808975-47.2209946859943i</v>
      </c>
      <c r="AB644" t="str">
        <f t="shared" si="270"/>
        <v>0.715753755449115-0.0764031649669926i</v>
      </c>
      <c r="AC644" t="str">
        <f t="shared" si="271"/>
        <v>2.35587349627584-2.0165523808262i</v>
      </c>
      <c r="AD644" t="str">
        <f t="shared" si="272"/>
        <v>0.191366158710963+0.131372384162569i</v>
      </c>
      <c r="AE644" t="str">
        <f t="shared" si="273"/>
        <v>-0.0219250191409153-0.0174885623993088i</v>
      </c>
      <c r="AF644" t="str">
        <f t="shared" si="274"/>
        <v>-4.83236860488914-1.61635517588193i</v>
      </c>
      <c r="AG644" t="str">
        <f t="shared" si="275"/>
        <v>1.02362863422872-0.031907666956389i</v>
      </c>
      <c r="AH644" t="str">
        <f t="shared" si="276"/>
        <v>0.0721661114489699+0.119430471378479i</v>
      </c>
      <c r="AI644">
        <f t="shared" si="277"/>
        <v>-17.105986921618356</v>
      </c>
      <c r="AJ644">
        <f t="shared" si="278"/>
        <v>58.857442278359528</v>
      </c>
      <c r="AK644"/>
      <c r="AL644"/>
      <c r="AM644"/>
      <c r="AN644"/>
    </row>
    <row r="645" spans="1:40" x14ac:dyDescent="0.35">
      <c r="A645"/>
      <c r="B645">
        <f t="shared" si="279"/>
        <v>51100</v>
      </c>
      <c r="C645" s="237" t="str">
        <f t="shared" si="247"/>
        <v>-0.0000123503561971341+0.0202232256567532i</v>
      </c>
      <c r="D645" s="208" t="str">
        <f t="shared" si="248"/>
        <v>-2.51375588824997+0.155044730035108i</v>
      </c>
      <c r="E645" t="str">
        <f t="shared" si="249"/>
        <v>20500</v>
      </c>
      <c r="F645" t="str">
        <f t="shared" si="250"/>
        <v>0.327868852459016</v>
      </c>
      <c r="G645" t="str">
        <f t="shared" ref="G645:G708" si="280">IF($C$11=$C$7,$C$24,F645)</f>
        <v>0.327868852459016</v>
      </c>
      <c r="H645" t="str">
        <f t="shared" si="251"/>
        <v>2.3220464612581+1.77120784576976i</v>
      </c>
      <c r="I645" t="str">
        <f t="shared" si="252"/>
        <v>200.669230748048i</v>
      </c>
      <c r="J645" t="str">
        <f t="shared" ref="J645:J708" si="281">IMSUM(COMPLEX(0,2*PI()*B645*$C$113*$C$112),COMPLEX(0,2*PI()*B645*$C$113*$C$111),COMPLEX(0,2*PI()*B645*$C$28*10^-12*$C$111),COMPLEX(-1*2*PI()*B645*2*PI()*B645*$C$113*$C$112*$C$28*10^-12*$C$111,0),COMPLEX(1,0))</f>
        <v>-53.5069545327765+43.900006272289i</v>
      </c>
      <c r="K645" t="str">
        <f t="shared" si="253"/>
        <v>1.83904049566418-2.24149070902416i</v>
      </c>
      <c r="L645" t="str">
        <f t="shared" si="254"/>
        <v>0.326159867780324-0.343299650085016i</v>
      </c>
      <c r="M645" t="str">
        <f t="shared" si="255"/>
        <v>2.1652003634445-2.58479035910918i</v>
      </c>
      <c r="N645" t="str">
        <f t="shared" si="256"/>
        <v>-0.637385372559737i</v>
      </c>
      <c r="O645" t="str">
        <f t="shared" si="257"/>
        <v>0.803654458020714-0.595096220878131i</v>
      </c>
      <c r="P645" t="str">
        <f t="shared" si="258"/>
        <v>0.196345541979286+0.595096220878131i</v>
      </c>
      <c r="Q645" t="str">
        <f t="shared" si="259"/>
        <v>-0.196345541979286+0.0422891516816061i</v>
      </c>
      <c r="R645" t="str">
        <f t="shared" si="260"/>
        <v>-0.331816460558836-3.10232894197017i</v>
      </c>
      <c r="S645" t="str">
        <f t="shared" si="261"/>
        <v>0.0690235778756695i</v>
      </c>
      <c r="T645" t="str">
        <f t="shared" si="262"/>
        <v>0.214133843322021-0.0229031593058118i</v>
      </c>
      <c r="U645" t="str">
        <f t="shared" si="263"/>
        <v>0.00005-0.00278087334169512i</v>
      </c>
      <c r="V645" t="str">
        <f t="shared" si="264"/>
        <v>0.00002-0.0311457814269854i</v>
      </c>
      <c r="W645" t="str">
        <f t="shared" si="265"/>
        <v>0.0000422734632236436-0.00255299065025859i</v>
      </c>
      <c r="X645" t="str">
        <f t="shared" si="266"/>
        <v>0.0000915710655837921-0.00255040281363875i</v>
      </c>
      <c r="Y645" t="str">
        <f t="shared" si="267"/>
        <v>0.009+0.256856615357501i</v>
      </c>
      <c r="Z645" t="str">
        <f t="shared" si="268"/>
        <v>-0.120038488458384-0.00861241734333329i</v>
      </c>
      <c r="AA645" t="str">
        <f t="shared" si="269"/>
        <v>1.68481231361337-47.1269745604486i</v>
      </c>
      <c r="AB645" t="str">
        <f t="shared" si="270"/>
        <v>0.715721669125197-0.0765515957323228i</v>
      </c>
      <c r="AC645" t="str">
        <f t="shared" si="271"/>
        <v>2.35181099149165-2.01574001306222i</v>
      </c>
      <c r="AD645" t="str">
        <f t="shared" si="272"/>
        <v>0.191526739860353+0.131607734845748i</v>
      </c>
      <c r="AE645" t="str">
        <f t="shared" si="273"/>
        <v>-0.0218571196140965-0.0174475017764007i</v>
      </c>
      <c r="AF645" t="str">
        <f t="shared" si="274"/>
        <v>-4.83580234950807-1.61616311573465i</v>
      </c>
      <c r="AG645" t="str">
        <f t="shared" si="275"/>
        <v>1.02362035875389-0.0318717161026109i</v>
      </c>
      <c r="AH645" t="str">
        <f t="shared" si="276"/>
        <v>0.0719996653129865+0.119177087939824i</v>
      </c>
      <c r="AI645">
        <f t="shared" si="277"/>
        <v>-17.12486475405727</v>
      </c>
      <c r="AJ645">
        <f t="shared" si="278"/>
        <v>58.862140058817801</v>
      </c>
      <c r="AK645"/>
      <c r="AL645"/>
      <c r="AM645"/>
      <c r="AN645"/>
    </row>
    <row r="646" spans="1:40" x14ac:dyDescent="0.35">
      <c r="A646"/>
      <c r="B646">
        <f t="shared" si="279"/>
        <v>51200</v>
      </c>
      <c r="C646" s="237" t="str">
        <f t="shared" ref="C646:C709" si="282">IMPRODUCT(COMPLEX(-1,0),IMDIV(IMPRODUCT(G646,COMPLEX($C$100+$C$101,0)),COMPLEX($C$100,2*PI()*B646*$C$103*$C$102*(2*$C$100+$C$101))))</f>
        <v>-0.000012302159749014+0.0201837271985185i</v>
      </c>
      <c r="D646" s="208" t="str">
        <f t="shared" ref="D646:D709" si="283">IMPRODUCT(COMPLEX($C$106,0),IMSUB(C646,G646))</f>
        <v>-2.51375551874387+0.154741908521975i</v>
      </c>
      <c r="E646" t="str">
        <f t="shared" ref="E646:E709" si="284">IMDIV(COMPLEX($C$20*10^3,0),COMPLEX(1,2*PI()*B646*$C$20*1000*$C$29*10^-12))</f>
        <v>20500</v>
      </c>
      <c r="F646" t="str">
        <f t="shared" ref="F646:F709" si="285">IMDIV(COMPLEX($C$22*1000,0),IMSUM(COMPLEX($C$22*1000,0),E646))</f>
        <v>0.327868852459016</v>
      </c>
      <c r="G646" t="str">
        <f t="shared" si="280"/>
        <v>0.327868852459016</v>
      </c>
      <c r="H646" t="str">
        <f t="shared" ref="H646:H709" si="286">IMPRODUCT(COMPLEX($C$108,0),IMPRODUCT(COMPLEX(-1,0),D646),IMDIV(COMPLEX(0,2*PI()*B646*$C$109*$C$110),COMPLEX(1,2*PI()*B646*$C$109*$C$110)))</f>
        <v>2.32547193481503+1.77070625159056i</v>
      </c>
      <c r="I646" t="str">
        <f t="shared" ref="I646:I709" si="287">COMPLEX(0,2*PI()*B646*$C$113*$C$112*$C$114)</f>
        <v>201.061929829747i</v>
      </c>
      <c r="J646" t="str">
        <f t="shared" si="281"/>
        <v>-53.7204977349204+43.9859162649941i</v>
      </c>
      <c r="K646" t="str">
        <f t="shared" ref="K646:K709" si="288">IMDIV(I646,J646)</f>
        <v>1.83458418349386-2.24059844246866i</v>
      </c>
      <c r="L646" t="str">
        <f t="shared" ref="L646:L709" si="289">IMDIV(COMPLEX($C$117,0),COMPLEX(1,2*PI()*B646*$C$115*$C$116))</f>
        <v>0.325489652204945-0.343264653290145i</v>
      </c>
      <c r="M646" t="str">
        <f t="shared" ref="M646:M709" si="290">IMSUM(K646,L646)</f>
        <v>2.1600738356988-2.5838630957588i</v>
      </c>
      <c r="N646" t="str">
        <f t="shared" ref="N646:N709" si="291">COMPLEX(0,-2*PI()*B646*$C$43)</f>
        <v>-0.63863270205594i</v>
      </c>
      <c r="O646" t="str">
        <f t="shared" ref="O646:O709" si="292">IMEXP(N646)</f>
        <v>0.802911551968684-0.596098179593966i</v>
      </c>
      <c r="P646" t="str">
        <f t="shared" ref="P646:P709" si="293">IMSUB(COMPLEX(1,0),O646)</f>
        <v>0.197088448031316+0.596098179593966i</v>
      </c>
      <c r="Q646" t="str">
        <f t="shared" ref="Q646:Q709" si="294">IMSUM(COMPLEX(0,2*PI()*B646*$C$43),O646,COMPLEX(-1,0))</f>
        <v>-0.197088448031316+0.042534522461974i</v>
      </c>
      <c r="R646" t="str">
        <f t="shared" ref="R646:R709" si="295">IMDIV(P646,Q646)</f>
        <v>-0.331810469558775-3.09613062338171i</v>
      </c>
      <c r="S646" t="str">
        <f t="shared" ref="S646:S709" si="296">IMDIV(COMPLEX(0,2*PI()*B646*$C$123),COMPLEX($C$124,0))</f>
        <v>0.069158653370534i</v>
      </c>
      <c r="T646" t="str">
        <f t="shared" ref="T646:T709" si="297">IMPRODUCT(R646,S646)</f>
        <v>0.214124224572351-0.0229475652489294i</v>
      </c>
      <c r="U646" t="str">
        <f t="shared" ref="U646:U709" si="298">IMDIV(COMPLEX(1,2*PI()*B646*$C$16*10^-3*$C$15*10^-6),COMPLEX(0,2*PI()*B646*$C$15*10^-6))</f>
        <v>0.00005-0.00277544194844963i</v>
      </c>
      <c r="V646" t="str">
        <f t="shared" ref="V646:V709" si="299">IMSUM(COMPLEX($C$18*10^-3,0),IMDIV(COMPLEX(1,0),COMPLEX(0,2*PI()*B646*($C$17*1*10^-6))))</f>
        <v>0.00002-0.0310849498226358i</v>
      </c>
      <c r="W646" t="str">
        <f t="shared" ref="W646:W709" si="300">IMDIV(IMPRODUCT(U646,V646),IMSUM(U646,V646))</f>
        <v>0.0000422734627568618-0.00254800456618647i</v>
      </c>
      <c r="X646" t="str">
        <f t="shared" ref="X646:X709" si="301">IMDIV(IMPRODUCT(COMPLEX($C$19,0),W646),IMSUM(COMPLEX($C$19,0),W646))</f>
        <v>0.0000913787119307374-0.00254542549554148i</v>
      </c>
      <c r="Y646" t="str">
        <f t="shared" ref="Y646:Y709" si="302">COMPLEX($C$13*10^-3,2*PI()*B646*$C$12*0.000001)</f>
        <v>0.009+0.257359270182076i</v>
      </c>
      <c r="Z646" t="str">
        <f t="shared" ref="Z646:Z709" si="303">IMPRODUCT(COMPLEX($C$6,0),IMDIV(X646,IMSUM(X646,Y646)))</f>
        <v>-0.119566499601507-0.00856927093185316i</v>
      </c>
      <c r="AA646" t="str">
        <f t="shared" ref="AA646:AA709" si="304">IMDIV(COMPLEX($C$6,0),IMSUM(X646,Y646))</f>
        <v>1.67807925175181-47.0333311785197i</v>
      </c>
      <c r="AB646" t="str">
        <f t="shared" ref="AB646:AB709" si="305">IMPRODUCT(COMPLEX($C$119,0),T646)</f>
        <v>0.715689519384353-0.0767000183040852i</v>
      </c>
      <c r="AC646" t="str">
        <f t="shared" ref="AC646:AC709" si="306">IMSUM(COMPLEX(1,0),IMPRODUCT(AB646,M646))</f>
        <v>2.34775985856604-2.01492143989486i</v>
      </c>
      <c r="AD646" t="str">
        <f t="shared" ref="AD646:AD709" si="307">IMDIV(AB646,AC646)</f>
        <v>0.191687601936835+0.131842888220063i</v>
      </c>
      <c r="AE646" t="str">
        <f t="shared" ref="AE646:AE709" si="308">IMPRODUCT(AD646,AA646,X646)</f>
        <v>-0.0217896181509987-0.0174066156370997i</v>
      </c>
      <c r="AF646" t="str">
        <f t="shared" ref="AF646:AF709" si="309">IMSUB(D646,H646)</f>
        <v>-4.8392274535589-1.61596434306859i</v>
      </c>
      <c r="AG646" t="str">
        <f t="shared" ref="AG646:AG709" si="310">IMSUM(COMPLEX(1,0),IMPRODUCT(AD646,AA646,COMPLEX($C$127,0)))</f>
        <v>1.02361209151039-0.0318359584111838i</v>
      </c>
      <c r="AH646" t="str">
        <f t="shared" ref="AH646:AH709" si="311">IMDIV(IMPRODUCT(AE646,AF646),AG646)</f>
        <v>0.0718342113657647+0.118924669042951i</v>
      </c>
      <c r="AI646">
        <f t="shared" ref="AI646:AI709" si="312">20*LOG10(IMABS(AH646))</f>
        <v>-17.143699959662278</v>
      </c>
      <c r="AJ646">
        <f t="shared" ref="AJ646:AJ709" si="313">IMARGUMENT(AH646)*180/PI()</f>
        <v>58.86671374810382</v>
      </c>
      <c r="AK646"/>
      <c r="AL646"/>
      <c r="AM646"/>
      <c r="AN646"/>
    </row>
    <row r="647" spans="1:40" x14ac:dyDescent="0.35">
      <c r="A647"/>
      <c r="B647">
        <f t="shared" si="279"/>
        <v>51300</v>
      </c>
      <c r="C647" s="237" t="str">
        <f t="shared" si="282"/>
        <v>-0.0000122542448765311+0.0201443827302031i</v>
      </c>
      <c r="D647" s="208" t="str">
        <f t="shared" si="283"/>
        <v>-2.51375515139651+0.154440267598224i</v>
      </c>
      <c r="E647" t="str">
        <f t="shared" si="284"/>
        <v>20500</v>
      </c>
      <c r="F647" t="str">
        <f t="shared" si="285"/>
        <v>0.327868852459016</v>
      </c>
      <c r="G647" t="str">
        <f t="shared" si="280"/>
        <v>0.327868852459016</v>
      </c>
      <c r="H647" t="str">
        <f t="shared" si="286"/>
        <v>2.32888877864937+1.77019917595786i</v>
      </c>
      <c r="I647" t="str">
        <f t="shared" si="287"/>
        <v>201.454628911445i</v>
      </c>
      <c r="J647" t="str">
        <f t="shared" si="281"/>
        <v>-53.9344584213305+44.0718262576991i</v>
      </c>
      <c r="K647" t="str">
        <f t="shared" si="288"/>
        <v>1.83014075525032-2.23969957342049i</v>
      </c>
      <c r="L647" t="str">
        <f t="shared" si="289"/>
        <v>0.324820883151421-0.343228423990981i</v>
      </c>
      <c r="M647" t="str">
        <f t="shared" si="290"/>
        <v>2.15496163840174-2.58292799741147i</v>
      </c>
      <c r="N647" t="str">
        <f t="shared" si="291"/>
        <v>-0.639880031552143i</v>
      </c>
      <c r="O647" t="str">
        <f t="shared" si="292"/>
        <v>0.802167396722235-0.59709921088197i</v>
      </c>
      <c r="P647" t="str">
        <f t="shared" si="293"/>
        <v>0.197832603277765+0.59709921088197i</v>
      </c>
      <c r="Q647" t="str">
        <f t="shared" si="294"/>
        <v>-0.197832603277765+0.042780820670173i</v>
      </c>
      <c r="R647" t="str">
        <f t="shared" si="295"/>
        <v>-0.331804466465518-3.08995619595175i</v>
      </c>
      <c r="S647" t="str">
        <f t="shared" si="296"/>
        <v>0.0692937288653982i</v>
      </c>
      <c r="T647" t="str">
        <f t="shared" si="297"/>
        <v>0.214114586848238-0.0229919687355897i</v>
      </c>
      <c r="U647" t="str">
        <f t="shared" si="298"/>
        <v>0.00005-0.00277003173022653i</v>
      </c>
      <c r="V647" t="str">
        <f t="shared" si="299"/>
        <v>0.00002-0.0310243553785371i</v>
      </c>
      <c r="W647" t="str">
        <f t="shared" si="300"/>
        <v>0.0000422734622891676-0.00254303792147916i</v>
      </c>
      <c r="X647" t="str">
        <f t="shared" si="301"/>
        <v>0.0000911874814963973-0.00254046756100154i</v>
      </c>
      <c r="Y647" t="str">
        <f t="shared" si="302"/>
        <v>0.009+0.25786192500665i</v>
      </c>
      <c r="Z647" t="str">
        <f t="shared" si="303"/>
        <v>-0.119097295939546-0.00852644993359351i</v>
      </c>
      <c r="AA647" t="str">
        <f t="shared" si="304"/>
        <v>1.67138677137761-46.9400622627207i</v>
      </c>
      <c r="AB647" t="str">
        <f t="shared" si="305"/>
        <v>0.715657306223268-0.0768484326653764i</v>
      </c>
      <c r="AC647" t="str">
        <f t="shared" si="306"/>
        <v>2.34372007286448-2.01409671716134i</v>
      </c>
      <c r="AD647" t="str">
        <f t="shared" si="307"/>
        <v>0.191848744761793+0.132077844079963i</v>
      </c>
      <c r="AE647" t="str">
        <f t="shared" si="308"/>
        <v>-0.021722511605641-0.0173659028004828i</v>
      </c>
      <c r="AF647" t="str">
        <f t="shared" si="309"/>
        <v>-4.84264393004588-1.61575890835964i</v>
      </c>
      <c r="AG647" t="str">
        <f t="shared" si="310"/>
        <v>1.02360383235704-0.0318003926831769i</v>
      </c>
      <c r="AH647" t="str">
        <f t="shared" si="311"/>
        <v>0.0716697416130837+0.118673208825689i</v>
      </c>
      <c r="AI647">
        <f t="shared" si="312"/>
        <v>-17.162492749584246</v>
      </c>
      <c r="AJ647">
        <f t="shared" si="313"/>
        <v>58.871163979449783</v>
      </c>
      <c r="AK647"/>
      <c r="AL647"/>
      <c r="AM647"/>
      <c r="AN647"/>
    </row>
    <row r="648" spans="1:40" x14ac:dyDescent="0.35">
      <c r="A648"/>
      <c r="B648">
        <f t="shared" si="279"/>
        <v>51400</v>
      </c>
      <c r="C648" s="237" t="str">
        <f t="shared" si="282"/>
        <v>-0.0000122066093905695+0.0201051913530345i</v>
      </c>
      <c r="D648" s="208" t="str">
        <f t="shared" si="283"/>
        <v>-2.51375478619112+0.154139800373265i</v>
      </c>
      <c r="E648" t="str">
        <f t="shared" si="284"/>
        <v>20500</v>
      </c>
      <c r="F648" t="str">
        <f t="shared" si="285"/>
        <v>0.327868852459016</v>
      </c>
      <c r="G648" t="str">
        <f t="shared" si="280"/>
        <v>0.327868852459016</v>
      </c>
      <c r="H648" t="str">
        <f t="shared" si="286"/>
        <v>2.33229700589148+1.76968666215819i</v>
      </c>
      <c r="I648" t="str">
        <f t="shared" si="287"/>
        <v>201.847327993144i</v>
      </c>
      <c r="J648" t="str">
        <f t="shared" si="281"/>
        <v>-54.1488365920068+44.1577362504041i</v>
      </c>
      <c r="K648" t="str">
        <f t="shared" si="288"/>
        <v>1.82571018054058-2.23879416439855i</v>
      </c>
      <c r="L648" t="str">
        <f t="shared" si="289"/>
        <v>0.324153559748679-0.343190970203874i</v>
      </c>
      <c r="M648" t="str">
        <f t="shared" si="290"/>
        <v>2.14986374028926-2.58198513460242i</v>
      </c>
      <c r="N648" t="str">
        <f t="shared" si="291"/>
        <v>-0.641127361048346i</v>
      </c>
      <c r="O648" t="str">
        <f t="shared" si="292"/>
        <v>0.801421993439149-0.59809931318471i</v>
      </c>
      <c r="P648" t="str">
        <f t="shared" si="293"/>
        <v>0.198578006560851+0.59809931318471i</v>
      </c>
      <c r="Q648" t="str">
        <f t="shared" si="294"/>
        <v>-0.198578006560851+0.043028047863636i</v>
      </c>
      <c r="R648" t="str">
        <f t="shared" si="295"/>
        <v>-0.331798451276825-3.08380552022349i</v>
      </c>
      <c r="S648" t="str">
        <f t="shared" si="296"/>
        <v>0.0694288043602625i</v>
      </c>
      <c r="T648" t="str">
        <f t="shared" si="297"/>
        <v>0.214104930148694-0.0230363697607368i</v>
      </c>
      <c r="U648" t="str">
        <f t="shared" si="298"/>
        <v>0.00005-0.00276464256343621i</v>
      </c>
      <c r="V648" t="str">
        <f t="shared" si="299"/>
        <v>0.00002-0.0309639967104855i</v>
      </c>
      <c r="W648" t="str">
        <f t="shared" si="300"/>
        <v>0.0000422734618205605-0.00253809060267734i</v>
      </c>
      <c r="X648" t="str">
        <f t="shared" si="301"/>
        <v>0.0000909973655536564-0.00253552889705305i</v>
      </c>
      <c r="Y648" t="str">
        <f t="shared" si="302"/>
        <v>0.009+0.258364579831225i</v>
      </c>
      <c r="Z648" t="str">
        <f t="shared" si="303"/>
        <v>-0.118630855549315-0.00848395119315265i</v>
      </c>
      <c r="AA648" t="str">
        <f t="shared" si="304"/>
        <v>1.66473454472841-46.8471655540144i</v>
      </c>
      <c r="AB648" t="str">
        <f t="shared" si="305"/>
        <v>0.715625029638639-0.0769968387992979i</v>
      </c>
      <c r="AC648" t="str">
        <f t="shared" si="306"/>
        <v>2.33969160967237-2.01326590032789i</v>
      </c>
      <c r="AD648" t="str">
        <f t="shared" si="307"/>
        <v>0.192010168156337+0.132312602219157i</v>
      </c>
      <c r="AE648" t="str">
        <f t="shared" si="308"/>
        <v>-0.0216557968630878-0.0173253620964422i</v>
      </c>
      <c r="AF648" t="str">
        <f t="shared" si="309"/>
        <v>-4.8460517920826-1.61554686178492i</v>
      </c>
      <c r="AG648" t="str">
        <f t="shared" si="310"/>
        <v>1.0235955811541-0.0317650177293261i</v>
      </c>
      <c r="AH648" t="str">
        <f t="shared" si="311"/>
        <v>0.0715062481402426+0.118422701474363i</v>
      </c>
      <c r="AI648">
        <f t="shared" si="312"/>
        <v>-17.181243333445504</v>
      </c>
      <c r="AJ648">
        <f t="shared" si="313"/>
        <v>58.875491382108834</v>
      </c>
      <c r="AK648"/>
      <c r="AL648"/>
      <c r="AM648"/>
      <c r="AN648"/>
    </row>
    <row r="649" spans="1:40" x14ac:dyDescent="0.35">
      <c r="A649"/>
      <c r="B649">
        <f t="shared" si="279"/>
        <v>51500</v>
      </c>
      <c r="C649" s="237" t="str">
        <f t="shared" si="282"/>
        <v>-0.0000121592511232461+0.0200661521752209i</v>
      </c>
      <c r="D649" s="208" t="str">
        <f t="shared" si="283"/>
        <v>-2.51375442311107+0.153840500010027i</v>
      </c>
      <c r="E649" t="str">
        <f t="shared" si="284"/>
        <v>20500</v>
      </c>
      <c r="F649" t="str">
        <f t="shared" si="285"/>
        <v>0.327868852459016</v>
      </c>
      <c r="G649" t="str">
        <f t="shared" si="280"/>
        <v>0.327868852459016</v>
      </c>
      <c r="H649" t="str">
        <f t="shared" si="286"/>
        <v>2.33569662977929+1.76916875323411i</v>
      </c>
      <c r="I649" t="str">
        <f t="shared" si="287"/>
        <v>202.240027074843i</v>
      </c>
      <c r="J649" t="str">
        <f t="shared" si="281"/>
        <v>-54.3636322469493+44.2436462431093i</v>
      </c>
      <c r="K649" t="str">
        <f t="shared" si="288"/>
        <v>1.82129242890047-2.2378822774879i</v>
      </c>
      <c r="L649" t="str">
        <f t="shared" si="289"/>
        <v>0.323487681098164-0.343152299908831i</v>
      </c>
      <c r="M649" t="str">
        <f t="shared" si="290"/>
        <v>2.14478010999863-2.58103457739673i</v>
      </c>
      <c r="N649" t="str">
        <f t="shared" si="291"/>
        <v>-0.642374690544549i</v>
      </c>
      <c r="O649" t="str">
        <f t="shared" si="292"/>
        <v>0.800675343279144-0.599098484946193i</v>
      </c>
      <c r="P649" t="str">
        <f t="shared" si="293"/>
        <v>0.199324656720856+0.599098484946193i</v>
      </c>
      <c r="Q649" t="str">
        <f t="shared" si="294"/>
        <v>-0.199324656720856+0.043276205598356i</v>
      </c>
      <c r="R649" t="str">
        <f t="shared" si="295"/>
        <v>-0.331792423990408-3.07767845782318i</v>
      </c>
      <c r="S649" t="str">
        <f t="shared" si="296"/>
        <v>0.0695638798551269i</v>
      </c>
      <c r="T649" t="str">
        <f t="shared" si="297"/>
        <v>0.214095254472724-0.0230807683193101i</v>
      </c>
      <c r="U649" t="str">
        <f t="shared" si="298"/>
        <v>0.0000499999999999999-0.00275927432544894i</v>
      </c>
      <c r="V649" t="str">
        <f t="shared" si="299"/>
        <v>0.00002-0.0309038724450282i</v>
      </c>
      <c r="W649" t="str">
        <f t="shared" si="300"/>
        <v>0.0000422734613510411-0.00253316249720291i</v>
      </c>
      <c r="X649" t="str">
        <f t="shared" si="301"/>
        <v>0.000090808355459987-0.00253060939160598i</v>
      </c>
      <c r="Y649" t="str">
        <f t="shared" si="302"/>
        <v>0.009+0.258867234655799i</v>
      </c>
      <c r="Z649" t="str">
        <f t="shared" si="303"/>
        <v>-0.118167156723419-0.00844177159222486i</v>
      </c>
      <c r="AA649" t="str">
        <f t="shared" si="304"/>
        <v>1.65812224736597-46.7546388116291i</v>
      </c>
      <c r="AB649" t="str">
        <f t="shared" si="305"/>
        <v>0.715592689627141-0.0771452366889348i</v>
      </c>
      <c r="AC649" t="str">
        <f t="shared" si="306"/>
        <v>2.33567444419712-2.01242904449154i</v>
      </c>
      <c r="AD649" t="str">
        <f t="shared" si="307"/>
        <v>0.192171871941301+0.132547162430622i</v>
      </c>
      <c r="AE649" t="str">
        <f t="shared" si="308"/>
        <v>-0.0215894708390837-0.0172849923655625i</v>
      </c>
      <c r="AF649" t="str">
        <f t="shared" si="309"/>
        <v>-4.84945105289036-1.61532825322408i</v>
      </c>
      <c r="AG649" t="str">
        <f t="shared" si="310"/>
        <v>1.0235873377633-0.0317298323699378i</v>
      </c>
      <c r="AH649" t="str">
        <f t="shared" si="311"/>
        <v>0.0713437231111271+0.118173141223287i</v>
      </c>
      <c r="AI649">
        <f t="shared" si="312"/>
        <v>-17.199951919353676</v>
      </c>
      <c r="AJ649">
        <f t="shared" si="313"/>
        <v>58.879696581379328</v>
      </c>
      <c r="AK649"/>
      <c r="AL649"/>
      <c r="AM649"/>
      <c r="AN649"/>
    </row>
    <row r="650" spans="1:40" x14ac:dyDescent="0.35">
      <c r="A650"/>
      <c r="B650">
        <f t="shared" si="279"/>
        <v>51600</v>
      </c>
      <c r="C650" s="237" t="str">
        <f t="shared" si="282"/>
        <v>-0.0000121121679276645+0.0200272643118836i</v>
      </c>
      <c r="D650" s="208" t="str">
        <f t="shared" si="283"/>
        <v>-2.5137540621399+0.153542359724441i</v>
      </c>
      <c r="E650" t="str">
        <f t="shared" si="284"/>
        <v>20500</v>
      </c>
      <c r="F650" t="str">
        <f t="shared" si="285"/>
        <v>0.327868852459016</v>
      </c>
      <c r="G650" t="str">
        <f t="shared" si="280"/>
        <v>0.327868852459016</v>
      </c>
      <c r="H650" t="str">
        <f t="shared" si="286"/>
        <v>2.33908766365636+1.76864549198509i</v>
      </c>
      <c r="I650" t="str">
        <f t="shared" si="287"/>
        <v>202.632726156542i</v>
      </c>
      <c r="J650" t="str">
        <f t="shared" si="281"/>
        <v>-54.5788453861579+44.3295562358143i</v>
      </c>
      <c r="K650" t="str">
        <f t="shared" si="288"/>
        <v>1.81688746979696-2.23696397434226i</v>
      </c>
      <c r="L650" t="str">
        <f t="shared" si="289"/>
        <v>0.322823246274138-0.34311242104957i</v>
      </c>
      <c r="M650" t="str">
        <f t="shared" si="290"/>
        <v>2.1397107160711-2.58007639539183i</v>
      </c>
      <c r="N650" t="str">
        <f t="shared" si="291"/>
        <v>-0.643622020040752i</v>
      </c>
      <c r="O650" t="str">
        <f t="shared" si="292"/>
        <v>0.799927447403884-0.600096724611879i</v>
      </c>
      <c r="P650" t="str">
        <f t="shared" si="293"/>
        <v>0.200072552596116+0.600096724611879i</v>
      </c>
      <c r="Q650" t="str">
        <f t="shared" si="294"/>
        <v>-0.200072552596116+0.043525295428873i</v>
      </c>
      <c r="R650" t="str">
        <f t="shared" si="295"/>
        <v>-0.331786384604012-3.07157487144979i</v>
      </c>
      <c r="S650" t="str">
        <f t="shared" si="296"/>
        <v>0.0696989553499911i</v>
      </c>
      <c r="T650" t="str">
        <f t="shared" si="297"/>
        <v>0.214085559819334-0.02312516440625i</v>
      </c>
      <c r="U650" t="str">
        <f t="shared" si="298"/>
        <v>0.0000499999999999999-0.00275392689458567i</v>
      </c>
      <c r="V650" t="str">
        <f t="shared" si="299"/>
        <v>0.00002-0.0308439812193595i</v>
      </c>
      <c r="W650" t="str">
        <f t="shared" si="300"/>
        <v>0.0000422734608806089-0.0025282534933505i</v>
      </c>
      <c r="X650" t="str">
        <f t="shared" si="301"/>
        <v>0.0000906204426564603-0.00252570893343755i</v>
      </c>
      <c r="Y650" t="str">
        <f t="shared" si="302"/>
        <v>0.009+0.259369889480373i</v>
      </c>
      <c r="Z650" t="str">
        <f t="shared" si="303"/>
        <v>-0.11770617796769-0.00839990804908784i</v>
      </c>
      <c r="AA650" t="str">
        <f t="shared" si="304"/>
        <v>1.65154955813536-46.662479812871i</v>
      </c>
      <c r="AB650" t="str">
        <f t="shared" si="305"/>
        <v>0.715560286185451-0.077293626317376i</v>
      </c>
      <c r="AC650" t="str">
        <f t="shared" si="306"/>
        <v>2.33166855157021-2.01158620438219i</v>
      </c>
      <c r="AD650" t="str">
        <f t="shared" si="307"/>
        <v>0.192333855937246+0.132781524506613i</v>
      </c>
      <c r="AE650" t="str">
        <f t="shared" si="308"/>
        <v>-0.0215235304796883-0.017244792458996i</v>
      </c>
      <c r="AF650" t="str">
        <f t="shared" si="309"/>
        <v>-4.85284172579626-1.61510313226065i</v>
      </c>
      <c r="AG650" t="str">
        <f t="shared" si="310"/>
        <v>1.02357910204779-0.0316948354347909i</v>
      </c>
      <c r="AH650" t="str">
        <f t="shared" si="311"/>
        <v>0.0711821587672697+0.117924522354259i</v>
      </c>
      <c r="AI650">
        <f t="shared" si="312"/>
        <v>-17.218618713916253</v>
      </c>
      <c r="AJ650">
        <f t="shared" si="313"/>
        <v>58.883780198634739</v>
      </c>
      <c r="AK650"/>
      <c r="AL650"/>
      <c r="AM650"/>
      <c r="AN650"/>
    </row>
    <row r="651" spans="1:40" x14ac:dyDescent="0.35">
      <c r="A651"/>
      <c r="B651">
        <f t="shared" si="279"/>
        <v>51700</v>
      </c>
      <c r="C651" s="237" t="str">
        <f t="shared" si="282"/>
        <v>-0.0000120653576776707+0.0199885268849903i</v>
      </c>
      <c r="D651" s="208" t="str">
        <f t="shared" si="283"/>
        <v>-2.51375370326132+0.153245372784926i</v>
      </c>
      <c r="E651" t="str">
        <f t="shared" si="284"/>
        <v>20500</v>
      </c>
      <c r="F651" t="str">
        <f t="shared" si="285"/>
        <v>0.327868852459016</v>
      </c>
      <c r="G651" t="str">
        <f t="shared" si="280"/>
        <v>0.327868852459016</v>
      </c>
      <c r="H651" t="str">
        <f t="shared" si="286"/>
        <v>2.34247012097026+1.76811692096839i</v>
      </c>
      <c r="I651" t="str">
        <f t="shared" si="287"/>
        <v>203.02542523824i</v>
      </c>
      <c r="J651" t="str">
        <f t="shared" si="281"/>
        <v>-54.7944760096327+44.4154662285194i</v>
      </c>
      <c r="K651" t="str">
        <f t="shared" si="288"/>
        <v>1.81249527263041-2.23603931618643i</v>
      </c>
      <c r="L651" t="str">
        <f t="shared" si="289"/>
        <v>0.322160254323996-0.343071341533573i</v>
      </c>
      <c r="M651" t="str">
        <f t="shared" si="290"/>
        <v>2.13465552695441-2.57911065772i</v>
      </c>
      <c r="N651" t="str">
        <f t="shared" si="291"/>
        <v>-0.644869349536955i</v>
      </c>
      <c r="O651" t="str">
        <f t="shared" si="292"/>
        <v>0.799178306976967-0.601094030628676i</v>
      </c>
      <c r="P651" t="str">
        <f t="shared" si="293"/>
        <v>0.200821693023033+0.601094030628676i</v>
      </c>
      <c r="Q651" t="str">
        <f t="shared" si="294"/>
        <v>-0.200821693023033+0.043775318908279i</v>
      </c>
      <c r="R651" t="str">
        <f t="shared" si="295"/>
        <v>-0.33178033311537-3.0654946248645i</v>
      </c>
      <c r="S651" t="str">
        <f t="shared" si="296"/>
        <v>0.0698340308448556i</v>
      </c>
      <c r="T651" t="str">
        <f t="shared" si="297"/>
        <v>0.214075846187527-0.0231695580164952i</v>
      </c>
      <c r="U651" t="str">
        <f t="shared" si="298"/>
        <v>0.0000499999999999999-0.00274860015010872i</v>
      </c>
      <c r="V651" t="str">
        <f t="shared" si="299"/>
        <v>0.00002-0.0307843216812176i</v>
      </c>
      <c r="W651" t="str">
        <f t="shared" si="300"/>
        <v>0.0000422734604092642-0.00252336348027898i</v>
      </c>
      <c r="X651" t="str">
        <f t="shared" si="301"/>
        <v>0.0000904336186667858-0.00252082741218398i</v>
      </c>
      <c r="Y651" t="str">
        <f t="shared" si="302"/>
        <v>0.009+0.259872544304948i</v>
      </c>
      <c r="Z651" t="str">
        <f t="shared" si="303"/>
        <v>-0.117247897998682-0.00835835751810033i</v>
      </c>
      <c r="AA651" t="str">
        <f t="shared" si="304"/>
        <v>1.64501615912502-46.5706863529412i</v>
      </c>
      <c r="AB651" t="str">
        <f t="shared" si="305"/>
        <v>0.715527819310237-0.0774420076677047i</v>
      </c>
      <c r="AC651" t="str">
        <f t="shared" si="306"/>
        <v>2.32767390684922-2.01073743436449i</v>
      </c>
      <c r="AD651" t="str">
        <f t="shared" si="307"/>
        <v>0.192496119964457+0.133015688238672i</v>
      </c>
      <c r="AE651" t="str">
        <f t="shared" si="308"/>
        <v>-0.0214579727609196-0.0172047612383423i</v>
      </c>
      <c r="AF651" t="str">
        <f t="shared" si="309"/>
        <v>-4.85622382423158-1.61487154818346i</v>
      </c>
      <c r="AG651" t="str">
        <f t="shared" si="310"/>
        <v>1.02357087387212-0.0316600257630403i</v>
      </c>
      <c r="AH651" t="str">
        <f t="shared" si="311"/>
        <v>0.0710215474269376+0.117676839196067i</v>
      </c>
      <c r="AI651">
        <f t="shared" si="312"/>
        <v>-17.23724392225424</v>
      </c>
      <c r="AJ651">
        <f t="shared" si="313"/>
        <v>58.887742851349095</v>
      </c>
      <c r="AK651"/>
      <c r="AL651"/>
      <c r="AM651"/>
      <c r="AN651"/>
    </row>
    <row r="652" spans="1:40" x14ac:dyDescent="0.35">
      <c r="A652"/>
      <c r="B652">
        <f t="shared" si="279"/>
        <v>51800</v>
      </c>
      <c r="C652" s="237" t="str">
        <f t="shared" si="282"/>
        <v>-0.000012018818267614+0.0199499390232885i</v>
      </c>
      <c r="D652" s="208" t="str">
        <f t="shared" si="283"/>
        <v>-2.51375334645918+0.152949532511879i</v>
      </c>
      <c r="E652" t="str">
        <f t="shared" si="284"/>
        <v>20500</v>
      </c>
      <c r="F652" t="str">
        <f t="shared" si="285"/>
        <v>0.327868852459016</v>
      </c>
      <c r="G652" t="str">
        <f t="shared" si="280"/>
        <v>0.327868852459016</v>
      </c>
      <c r="H652" t="str">
        <f t="shared" si="286"/>
        <v>2.34584401527078+1.76758308249982i</v>
      </c>
      <c r="I652" t="str">
        <f t="shared" si="287"/>
        <v>203.418124319939i</v>
      </c>
      <c r="J652" t="str">
        <f t="shared" si="281"/>
        <v>-55.0105241173736+44.5013762212244i</v>
      </c>
      <c r="K652" t="str">
        <f t="shared" si="288"/>
        <v>1.80811580673691-2.23510836381879i</v>
      </c>
      <c r="L652" t="str">
        <f t="shared" si="289"/>
        <v>0.321498704268589-0.343029069232147i</v>
      </c>
      <c r="M652" t="str">
        <f t="shared" si="290"/>
        <v>2.1296145110055-2.57813743305094i</v>
      </c>
      <c r="N652" t="str">
        <f t="shared" si="291"/>
        <v>-0.646116679033158i</v>
      </c>
      <c r="O652" t="str">
        <f t="shared" si="292"/>
        <v>0.798427923163929-0.602090401444945i</v>
      </c>
      <c r="P652" t="str">
        <f t="shared" si="293"/>
        <v>0.201572076836071+0.602090401444945i</v>
      </c>
      <c r="Q652" t="str">
        <f t="shared" si="294"/>
        <v>-0.201572076836071+0.044026277588213i</v>
      </c>
      <c r="R652" t="str">
        <f t="shared" si="295"/>
        <v>-0.331774269522207-3.05943758288052i</v>
      </c>
      <c r="S652" t="str">
        <f t="shared" si="296"/>
        <v>0.0699691063397198i</v>
      </c>
      <c r="T652" t="str">
        <f t="shared" si="297"/>
        <v>0.214066113576302-0.0232139491449822i</v>
      </c>
      <c r="U652" t="str">
        <f t="shared" si="298"/>
        <v>0.0000499999999999999-0.00274329397221276i</v>
      </c>
      <c r="V652" t="str">
        <f t="shared" si="299"/>
        <v>0.00002-0.0307248924887828i</v>
      </c>
      <c r="W652" t="str">
        <f t="shared" si="300"/>
        <v>0.0000422734599370069-0.00251849234800311i</v>
      </c>
      <c r="X652" t="str">
        <f t="shared" si="301"/>
        <v>0.0000902478750963467-0.00251596471833208i</v>
      </c>
      <c r="Y652" t="str">
        <f t="shared" si="302"/>
        <v>0.009+0.260375199129522i</v>
      </c>
      <c r="Z652" t="str">
        <f t="shared" si="303"/>
        <v>-0.116792295741184-0.00831711698920646i</v>
      </c>
      <c r="AA652" t="str">
        <f t="shared" si="304"/>
        <v>1.63852173562732-46.4792562447564i</v>
      </c>
      <c r="AB652" t="str">
        <f t="shared" si="305"/>
        <v>0.715495288998154-0.0775903807229965i</v>
      </c>
      <c r="AC652" t="str">
        <f t="shared" si="306"/>
        <v>2.32369048501991-2.00988278843988i</v>
      </c>
      <c r="AD652" t="str">
        <f t="shared" si="307"/>
        <v>0.192658663842937+0.13324965341763i</v>
      </c>
      <c r="AE652" t="str">
        <f t="shared" si="308"/>
        <v>-0.0213927946883999-0.017164897575528i</v>
      </c>
      <c r="AF652" t="str">
        <f t="shared" si="309"/>
        <v>-4.85959736172996-1.61463354998794i</v>
      </c>
      <c r="AG652" t="str">
        <f t="shared" si="310"/>
        <v>1.02356265310223-0.0316254022031219i</v>
      </c>
      <c r="AH652" t="str">
        <f t="shared" si="311"/>
        <v>0.0708618814842219+0.117430086123999i</v>
      </c>
      <c r="AI652">
        <f t="shared" si="312"/>
        <v>-17.255827748016177</v>
      </c>
      <c r="AJ652">
        <f t="shared" si="313"/>
        <v>58.891585153125895</v>
      </c>
      <c r="AK652"/>
      <c r="AL652"/>
      <c r="AM652"/>
      <c r="AN652"/>
    </row>
    <row r="653" spans="1:40" x14ac:dyDescent="0.35">
      <c r="A653"/>
      <c r="B653">
        <f t="shared" si="279"/>
        <v>51900</v>
      </c>
      <c r="C653" s="237" t="str">
        <f t="shared" si="282"/>
        <v>-0.0000119725476121094+0.0199114998622409i</v>
      </c>
      <c r="D653" s="208" t="str">
        <f t="shared" si="283"/>
        <v>-2.51375299171748+0.15265483227718i</v>
      </c>
      <c r="E653" t="str">
        <f t="shared" si="284"/>
        <v>20500</v>
      </c>
      <c r="F653" t="str">
        <f t="shared" si="285"/>
        <v>0.327868852459016</v>
      </c>
      <c r="G653" t="str">
        <f t="shared" si="280"/>
        <v>0.327868852459016</v>
      </c>
      <c r="H653" t="str">
        <f t="shared" si="286"/>
        <v>2.34920936020813+1.76704401865473i</v>
      </c>
      <c r="I653" t="str">
        <f t="shared" si="287"/>
        <v>203.810823401638i</v>
      </c>
      <c r="J653" t="str">
        <f t="shared" si="281"/>
        <v>-55.2269897093807+44.5872862139295i</v>
      </c>
      <c r="K653" t="str">
        <f t="shared" si="288"/>
        <v>1.80374904139038-2.23417117761365i</v>
      </c>
      <c r="L653" t="str">
        <f t="shared" si="289"/>
        <v>0.320838595102521-0.342985611980479i</v>
      </c>
      <c r="M653" t="str">
        <f t="shared" si="290"/>
        <v>2.1245876364929-2.57715678959413i</v>
      </c>
      <c r="N653" t="str">
        <f t="shared" si="291"/>
        <v>-0.647364008529361i</v>
      </c>
      <c r="O653" t="str">
        <f t="shared" si="292"/>
        <v>0.79767629713224-0.6030858355105i</v>
      </c>
      <c r="P653" t="str">
        <f t="shared" si="293"/>
        <v>0.20232370286776+0.6030858355105i</v>
      </c>
      <c r="Q653" t="str">
        <f t="shared" si="294"/>
        <v>-0.20232370286776+0.0442781730188611i</v>
      </c>
      <c r="R653" t="str">
        <f t="shared" si="295"/>
        <v>-0.331768193822217-3.05340361135293i</v>
      </c>
      <c r="S653" t="str">
        <f t="shared" si="296"/>
        <v>0.0701041818345841i</v>
      </c>
      <c r="T653" t="str">
        <f t="shared" si="297"/>
        <v>0.214056361984662-0.0232583377866442i</v>
      </c>
      <c r="U653" t="str">
        <f t="shared" si="298"/>
        <v>0.0000499999999999999-0.00273800824201582i</v>
      </c>
      <c r="V653" t="str">
        <f t="shared" si="299"/>
        <v>0.00002-0.0306656923105772i</v>
      </c>
      <c r="W653" t="str">
        <f t="shared" si="300"/>
        <v>0.0000422734594638372-0.00251363998738535i</v>
      </c>
      <c r="X653" t="str">
        <f t="shared" si="301"/>
        <v>0.000090063203631266-0.0025111207432112i</v>
      </c>
      <c r="Y653" t="str">
        <f t="shared" si="302"/>
        <v>0.009+0.260877853954096i</v>
      </c>
      <c r="Z653" t="str">
        <f t="shared" si="303"/>
        <v>-0.116339350325781-0.0082761834874485i</v>
      </c>
      <c r="AA653" t="str">
        <f t="shared" si="304"/>
        <v>1.63206597609961-46.3881873187683i</v>
      </c>
      <c r="AB653" t="str">
        <f t="shared" si="305"/>
        <v>0.715462695245868-0.0777387454663162i</v>
      </c>
      <c r="AC653" t="str">
        <f t="shared" si="306"/>
        <v>2.31971826099821-2.00902232024841i</v>
      </c>
      <c r="AD653" t="str">
        <f t="shared" si="307"/>
        <v>0.192821487392418+0.133483419833624i</v>
      </c>
      <c r="AE653" t="str">
        <f t="shared" si="308"/>
        <v>-0.0213279932970094-0.0171252003526896i</v>
      </c>
      <c r="AF653" t="str">
        <f t="shared" si="309"/>
        <v>-4.86296235192561-1.61438918637755i</v>
      </c>
      <c r="AG653" t="str">
        <f t="shared" si="310"/>
        <v>1.02355443960546-0.0315909636126601i</v>
      </c>
      <c r="AH653" t="str">
        <f t="shared" si="311"/>
        <v>0.0707031534081453+0.117184257559362i</v>
      </c>
      <c r="AI653">
        <f t="shared" si="312"/>
        <v>-17.274370393391621</v>
      </c>
      <c r="AJ653">
        <f t="shared" si="313"/>
        <v>58.895307713725082</v>
      </c>
      <c r="AK653"/>
      <c r="AL653"/>
      <c r="AM653"/>
      <c r="AN653"/>
    </row>
    <row r="654" spans="1:40" x14ac:dyDescent="0.35">
      <c r="A654"/>
      <c r="B654">
        <f t="shared" si="279"/>
        <v>52000</v>
      </c>
      <c r="C654" s="237" t="str">
        <f t="shared" si="282"/>
        <v>-0.0000119265436458047+0.0198732085439605i</v>
      </c>
      <c r="D654" s="208" t="str">
        <f t="shared" si="283"/>
        <v>-2.51375263902041+0.152361265503697i</v>
      </c>
      <c r="E654" t="str">
        <f t="shared" si="284"/>
        <v>20500</v>
      </c>
      <c r="F654" t="str">
        <f t="shared" si="285"/>
        <v>0.327868852459016</v>
      </c>
      <c r="G654" t="str">
        <f t="shared" si="280"/>
        <v>0.327868852459016</v>
      </c>
      <c r="H654" t="str">
        <f t="shared" si="286"/>
        <v>2.35256616953146+1.76649977126878i</v>
      </c>
      <c r="I654" t="str">
        <f t="shared" si="287"/>
        <v>204.203522483337i</v>
      </c>
      <c r="J654" t="str">
        <f t="shared" si="281"/>
        <v>-55.443872785654+44.6731962066346i</v>
      </c>
      <c r="K654" t="str">
        <f t="shared" si="288"/>
        <v>1.79939494580485-2.23322781752375i</v>
      </c>
      <c r="L654" t="str">
        <f t="shared" si="289"/>
        <v>0.320179925794467-0.342940977577696i</v>
      </c>
      <c r="M654" t="str">
        <f t="shared" si="290"/>
        <v>2.11957487159932-2.57616879510145i</v>
      </c>
      <c r="N654" t="str">
        <f t="shared" si="291"/>
        <v>-0.648611338025564i</v>
      </c>
      <c r="O654" t="str">
        <f t="shared" si="292"/>
        <v>0.796923430051303-0.604080331276616i</v>
      </c>
      <c r="P654" t="str">
        <f t="shared" si="293"/>
        <v>0.203076569948697+0.604080331276616i</v>
      </c>
      <c r="Q654" t="str">
        <f t="shared" si="294"/>
        <v>-0.203076569948697+0.0445310067489481i</v>
      </c>
      <c r="R654" t="str">
        <f t="shared" si="295"/>
        <v>-0.331762106013142-3.04739257716867i</v>
      </c>
      <c r="S654" t="str">
        <f t="shared" si="296"/>
        <v>0.0702392573294485i</v>
      </c>
      <c r="T654" t="str">
        <f t="shared" si="297"/>
        <v>0.214046591411601-0.0233027239364169i</v>
      </c>
      <c r="U654" t="str">
        <f t="shared" si="298"/>
        <v>0.0000500000000000001-0.0027327428415504i</v>
      </c>
      <c r="V654" t="str">
        <f t="shared" si="299"/>
        <v>0.00002-0.0306067198253645i</v>
      </c>
      <c r="W654" t="str">
        <f t="shared" si="300"/>
        <v>0.0000422734589897552-0.00250880629012767i</v>
      </c>
      <c r="X654" t="str">
        <f t="shared" si="301"/>
        <v>0.0000898795960374727-0.00250629537898514i</v>
      </c>
      <c r="Y654" t="str">
        <f t="shared" si="302"/>
        <v>0.009+0.261380508778671i</v>
      </c>
      <c r="Z654" t="str">
        <f t="shared" si="303"/>
        <v>-0.11588904108644-0.008235554072487i</v>
      </c>
      <c r="AA654" t="str">
        <f t="shared" si="304"/>
        <v>1.62564857212586-46.2974774227878i</v>
      </c>
      <c r="AB654" t="str">
        <f t="shared" si="305"/>
        <v>0.715430038050018-0.0778871018807368i</v>
      </c>
      <c r="AC654" t="str">
        <f t="shared" si="306"/>
        <v>2.31575720963212-2.00815608307081i</v>
      </c>
      <c r="AD654" t="str">
        <f t="shared" si="307"/>
        <v>0.19298459043235+0.1337169872761i</v>
      </c>
      <c r="AE654" t="str">
        <f t="shared" si="308"/>
        <v>-0.0212635656505421-0.0170856684620574i</v>
      </c>
      <c r="AF654" t="str">
        <f t="shared" si="309"/>
        <v>-4.86631880855187-1.61413850576508i</v>
      </c>
      <c r="AG654" t="str">
        <f t="shared" si="310"/>
        <v>1.02354623325048-0.031556708858373i</v>
      </c>
      <c r="AH654" t="str">
        <f t="shared" si="311"/>
        <v>0.0705453557417873+0.116939347969012i</v>
      </c>
      <c r="AI654">
        <f t="shared" si="312"/>
        <v>-17.292872059124068</v>
      </c>
      <c r="AJ654">
        <f t="shared" si="313"/>
        <v>58.898911139089186</v>
      </c>
      <c r="AK654"/>
      <c r="AL654"/>
      <c r="AM654"/>
      <c r="AN654"/>
    </row>
    <row r="655" spans="1:40" x14ac:dyDescent="0.35">
      <c r="A655"/>
      <c r="B655">
        <f t="shared" si="279"/>
        <v>52100</v>
      </c>
      <c r="C655" s="237" t="str">
        <f t="shared" si="282"/>
        <v>-0.0000118808043231493+0.0198350642171463i</v>
      </c>
      <c r="D655" s="208" t="str">
        <f t="shared" si="283"/>
        <v>-2.51375228835227+0.152068825664788i</v>
      </c>
      <c r="E655" t="str">
        <f t="shared" si="284"/>
        <v>20500</v>
      </c>
      <c r="F655" t="str">
        <f t="shared" si="285"/>
        <v>0.327868852459016</v>
      </c>
      <c r="G655" t="str">
        <f t="shared" si="280"/>
        <v>0.327868852459016</v>
      </c>
      <c r="H655" t="str">
        <f t="shared" si="286"/>
        <v>2.35591445708688+1.76595038193885i</v>
      </c>
      <c r="I655" t="str">
        <f t="shared" si="287"/>
        <v>204.596221565035i</v>
      </c>
      <c r="J655" t="str">
        <f t="shared" si="281"/>
        <v>-55.6611733461934+44.7591061993396i</v>
      </c>
      <c r="K655" t="str">
        <f t="shared" si="288"/>
        <v>1.79505348913659-2.23227834308262i</v>
      </c>
      <c r="L655" t="str">
        <f t="shared" si="289"/>
        <v>0.31952269528748-0.342895173786927i</v>
      </c>
      <c r="M655" t="str">
        <f t="shared" si="290"/>
        <v>2.11457618442407-2.57517351686955i</v>
      </c>
      <c r="N655" t="str">
        <f t="shared" si="291"/>
        <v>-0.649858667521767i</v>
      </c>
      <c r="O655" t="str">
        <f t="shared" si="292"/>
        <v>0.796169323092452-0.605073887196024i</v>
      </c>
      <c r="P655" t="str">
        <f t="shared" si="293"/>
        <v>0.203830676907548+0.605073887196024i</v>
      </c>
      <c r="Q655" t="str">
        <f t="shared" si="294"/>
        <v>-0.203830676907548+0.0447847803257431i</v>
      </c>
      <c r="R655" t="str">
        <f t="shared" si="295"/>
        <v>-0.331756006092659-3.04140434823662i</v>
      </c>
      <c r="S655" t="str">
        <f t="shared" si="296"/>
        <v>0.0703743328243127i</v>
      </c>
      <c r="T655" t="str">
        <f t="shared" si="297"/>
        <v>0.214036801856116-0.0233471075892295i</v>
      </c>
      <c r="U655" t="str">
        <f t="shared" si="298"/>
        <v>0.0000500000000000001-0.00272749765375472i</v>
      </c>
      <c r="V655" t="str">
        <f t="shared" si="299"/>
        <v>0.00002-0.0305479737220529i</v>
      </c>
      <c r="W655" t="str">
        <f t="shared" si="300"/>
        <v>0.0000422734585147602-0.00250399114876352i</v>
      </c>
      <c r="X655" t="str">
        <f t="shared" si="301"/>
        <v>0.0000896970441597842-0.00250148851864409i</v>
      </c>
      <c r="Y655" t="str">
        <f t="shared" si="302"/>
        <v>0.009+0.261883163603245i</v>
      </c>
      <c r="Z655" t="str">
        <f t="shared" si="303"/>
        <v>-0.115441347558132-0.00819522583812856i</v>
      </c>
      <c r="AA655" t="str">
        <f t="shared" si="304"/>
        <v>1.61926921837894-46.2071244218113i</v>
      </c>
      <c r="AB655" t="str">
        <f t="shared" si="305"/>
        <v>0.715397317407251-0.0780354499493097i</v>
      </c>
      <c r="AC655" t="str">
        <f t="shared" si="306"/>
        <v>2.31180730570378-2.0072841298303i</v>
      </c>
      <c r="AD655" t="str">
        <f t="shared" si="307"/>
        <v>0.193147972781906+0.133950355533821i</v>
      </c>
      <c r="AE655" t="str">
        <f t="shared" si="308"/>
        <v>-0.0211995088413674-0.0170463008058397i</v>
      </c>
      <c r="AF655" t="str">
        <f t="shared" si="309"/>
        <v>-4.86966674543915-1.61388155627406i</v>
      </c>
      <c r="AG655" t="str">
        <f t="shared" si="310"/>
        <v>1.02353803390732-0.0315226368159833i</v>
      </c>
      <c r="AH655" t="str">
        <f t="shared" si="311"/>
        <v>0.0703884811014064+0.116695351864868i</v>
      </c>
      <c r="AI655">
        <f t="shared" si="312"/>
        <v>-17.311332944525372</v>
      </c>
      <c r="AJ655">
        <f t="shared" si="313"/>
        <v>58.902396031369854</v>
      </c>
      <c r="AK655"/>
      <c r="AL655"/>
      <c r="AM655"/>
      <c r="AN655"/>
    </row>
    <row r="656" spans="1:40" x14ac:dyDescent="0.35">
      <c r="A656"/>
      <c r="B656">
        <f t="shared" si="279"/>
        <v>52200</v>
      </c>
      <c r="C656" s="237" t="str">
        <f t="shared" si="282"/>
        <v>-0.0000118353276181677+0.0197970660370212i</v>
      </c>
      <c r="D656" s="208" t="str">
        <f t="shared" si="283"/>
        <v>-2.51375193969753+0.151777506283829i</v>
      </c>
      <c r="E656" t="str">
        <f t="shared" si="284"/>
        <v>20500</v>
      </c>
      <c r="F656" t="str">
        <f t="shared" si="285"/>
        <v>0.327868852459016</v>
      </c>
      <c r="G656" t="str">
        <f t="shared" si="280"/>
        <v>0.327868852459016</v>
      </c>
      <c r="H656" t="str">
        <f t="shared" si="286"/>
        <v>2.35925423681608+1.76539589202388i</v>
      </c>
      <c r="I656" t="str">
        <f t="shared" si="287"/>
        <v>204.988920646734i</v>
      </c>
      <c r="J656" t="str">
        <f t="shared" si="281"/>
        <v>-55.8788913909991+44.8450161920447i</v>
      </c>
      <c r="K656" t="str">
        <f t="shared" si="288"/>
        <v>1.79072464048629-2.23132281340708i</v>
      </c>
      <c r="L656" t="str">
        <f t="shared" si="289"/>
        <v>0.318866902499279-0.342848208335365i</v>
      </c>
      <c r="M656" t="str">
        <f t="shared" si="290"/>
        <v>2.10959154298557-2.57417102174244i</v>
      </c>
      <c r="N656" t="str">
        <f t="shared" si="291"/>
        <v>-0.65110599701797i</v>
      </c>
      <c r="O656" t="str">
        <f t="shared" si="292"/>
        <v>0.795413977428948-0.606066501722922i</v>
      </c>
      <c r="P656" t="str">
        <f t="shared" si="293"/>
        <v>0.204586022571052+0.606066501722922i</v>
      </c>
      <c r="Q656" t="str">
        <f t="shared" si="294"/>
        <v>-0.204586022571052+0.045039495295048i</v>
      </c>
      <c r="R656" t="str">
        <f t="shared" si="295"/>
        <v>-0.331749894058522-3.03543879347784i</v>
      </c>
      <c r="S656" t="str">
        <f t="shared" si="296"/>
        <v>0.0705094083191772i</v>
      </c>
      <c r="T656" t="str">
        <f t="shared" si="297"/>
        <v>0.2140269933172-0.0233914887400161i</v>
      </c>
      <c r="U656" t="str">
        <f t="shared" si="298"/>
        <v>0.0000500000000000001-0.002722272562464i</v>
      </c>
      <c r="V656" t="str">
        <f t="shared" si="299"/>
        <v>0.00002-0.0304894526995968i</v>
      </c>
      <c r="W656" t="str">
        <f t="shared" si="300"/>
        <v>0.0000422734580388527-0.00249919445664982i</v>
      </c>
      <c r="X656" t="str">
        <f t="shared" si="301"/>
        <v>0.0000895155399210014-0.00249670005599673i</v>
      </c>
      <c r="Y656" t="str">
        <f t="shared" si="302"/>
        <v>0.009+0.262385818427819i</v>
      </c>
      <c r="Z656" t="str">
        <f t="shared" si="303"/>
        <v>-0.11499624947448-0.0081551959118606i</v>
      </c>
      <c r="AA656" t="str">
        <f t="shared" si="304"/>
        <v>1.61292761258327-46.1171261978476i</v>
      </c>
      <c r="AB656" t="str">
        <f t="shared" si="305"/>
        <v>0.715364533314201-0.0781837896551025i</v>
      </c>
      <c r="AC656" t="str">
        <f t="shared" si="306"/>
        <v>2.30786852393129-2.00640651309469i</v>
      </c>
      <c r="AD656" t="str">
        <f t="shared" si="307"/>
        <v>0.193311634259979+0.134183524394875i</v>
      </c>
      <c r="AE656" t="str">
        <f t="shared" si="308"/>
        <v>-0.0211358199900959-0.0170070962961102i</v>
      </c>
      <c r="AF656" t="str">
        <f t="shared" si="309"/>
        <v>-4.87300617651361-1.61361838574005i</v>
      </c>
      <c r="AG656" t="str">
        <f t="shared" si="310"/>
        <v>1.02352984144734-0.0314887463701263i</v>
      </c>
      <c r="AH656" t="str">
        <f t="shared" si="311"/>
        <v>0.0702325221755896+0.11645226380346i</v>
      </c>
      <c r="AI656">
        <f t="shared" si="312"/>
        <v>-17.329753247488025</v>
      </c>
      <c r="AJ656">
        <f t="shared" si="313"/>
        <v>58.905762988954692</v>
      </c>
      <c r="AK656"/>
      <c r="AL656"/>
      <c r="AM656"/>
      <c r="AN656"/>
    </row>
    <row r="657" spans="1:40" x14ac:dyDescent="0.35">
      <c r="A657"/>
      <c r="B657">
        <f t="shared" si="279"/>
        <v>52300</v>
      </c>
      <c r="C657" s="237" t="str">
        <f t="shared" si="282"/>
        <v>-0.0000117901115242342+0.0197592131652689i</v>
      </c>
      <c r="D657" s="208" t="str">
        <f t="shared" si="283"/>
        <v>-2.51375159304081+0.151487300933728i</v>
      </c>
      <c r="E657" t="str">
        <f t="shared" si="284"/>
        <v>20500</v>
      </c>
      <c r="F657" t="str">
        <f t="shared" si="285"/>
        <v>0.327868852459016</v>
      </c>
      <c r="G657" t="str">
        <f t="shared" si="280"/>
        <v>0.327868852459016</v>
      </c>
      <c r="H657" t="str">
        <f t="shared" si="286"/>
        <v>2.36258552275443+1.76483634264582i</v>
      </c>
      <c r="I657" t="str">
        <f t="shared" si="287"/>
        <v>205.381619728433i</v>
      </c>
      <c r="J657" t="str">
        <f t="shared" si="281"/>
        <v>-56.0970269200708+44.9309261847498i</v>
      </c>
      <c r="K657" t="str">
        <f t="shared" si="288"/>
        <v>1.78640836890113-2.23036128719955i</v>
      </c>
      <c r="L657" t="str">
        <f t="shared" si="289"/>
        <v>0.31821254632257-0.342800088914331i</v>
      </c>
      <c r="M657" t="str">
        <f t="shared" si="290"/>
        <v>2.1046209152237-2.57316137611388i</v>
      </c>
      <c r="N657" t="str">
        <f t="shared" si="291"/>
        <v>-0.652353326514173i</v>
      </c>
      <c r="O657" t="str">
        <f t="shared" si="292"/>
        <v>0.794657394235984-0.607058173312967i</v>
      </c>
      <c r="P657" t="str">
        <f t="shared" si="293"/>
        <v>0.205342605764016+0.607058173312967i</v>
      </c>
      <c r="Q657" t="str">
        <f t="shared" si="294"/>
        <v>-0.205342605764016+0.045295153201206i</v>
      </c>
      <c r="R657" t="str">
        <f t="shared" si="295"/>
        <v>-0.33174376990837-3.02949578281589i</v>
      </c>
      <c r="S657" t="str">
        <f t="shared" si="296"/>
        <v>0.0706444838140414i</v>
      </c>
      <c r="T657" t="str">
        <f t="shared" si="297"/>
        <v>0.214017165793844-0.0234358673837009i</v>
      </c>
      <c r="U657" t="str">
        <f t="shared" si="298"/>
        <v>0.0000500000000000001-0.00271706745240193i</v>
      </c>
      <c r="V657" t="str">
        <f t="shared" si="299"/>
        <v>0.00002-0.0304311554669016i</v>
      </c>
      <c r="W657" t="str">
        <f t="shared" si="300"/>
        <v>0.0000422734575620328-0.00249441610795913i</v>
      </c>
      <c r="X657" t="str">
        <f t="shared" si="301"/>
        <v>0.0000893350753210169-0.0024919298856625i</v>
      </c>
      <c r="Y657" t="str">
        <f t="shared" si="302"/>
        <v>0.009+0.262888473252394i</v>
      </c>
      <c r="Z657" t="str">
        <f t="shared" si="303"/>
        <v>-0.11455372676545-0.00811546145439398i</v>
      </c>
      <c r="AA657" t="str">
        <f t="shared" si="304"/>
        <v>1.60662345547808-46.0274806497471i</v>
      </c>
      <c r="AB657" t="str">
        <f t="shared" si="305"/>
        <v>0.715331685767495-0.07833212098115i</v>
      </c>
      <c r="AC657" t="str">
        <f t="shared" si="306"/>
        <v>2.30394083897072-2.00552328507811i</v>
      </c>
      <c r="AD657" t="str">
        <f t="shared" si="307"/>
        <v>0.193475574685179+0.134416493646685i</v>
      </c>
      <c r="AE657" t="str">
        <f t="shared" si="308"/>
        <v>-0.0210724962452499-0.0169680538546964i</v>
      </c>
      <c r="AF657" t="str">
        <f t="shared" si="309"/>
        <v>-4.87633711579524-1.61334904171209i</v>
      </c>
      <c r="AG657" t="str">
        <f t="shared" si="310"/>
        <v>1.02352165574319-0.0314550364142601i</v>
      </c>
      <c r="AH657" t="str">
        <f t="shared" si="311"/>
        <v>0.0700774717244012+0.116210078385462i</v>
      </c>
      <c r="AI657">
        <f t="shared" si="312"/>
        <v>-17.348133164498805</v>
      </c>
      <c r="AJ657">
        <f t="shared" si="313"/>
        <v>58.909012606493881</v>
      </c>
      <c r="AK657"/>
      <c r="AL657"/>
      <c r="AM657"/>
      <c r="AN657"/>
    </row>
    <row r="658" spans="1:40" x14ac:dyDescent="0.35">
      <c r="A658"/>
      <c r="B658">
        <f t="shared" ref="B658:B721" si="314">B657+100</f>
        <v>52400</v>
      </c>
      <c r="C658" s="237" t="str">
        <f t="shared" si="282"/>
        <v>-0.0000117451540538522+0.0197215047699721i</v>
      </c>
      <c r="D658" s="208" t="str">
        <f t="shared" si="283"/>
        <v>-2.51375124836687+0.151198203236453i</v>
      </c>
      <c r="E658" t="str">
        <f t="shared" si="284"/>
        <v>20500</v>
      </c>
      <c r="F658" t="str">
        <f t="shared" si="285"/>
        <v>0.327868852459016</v>
      </c>
      <c r="G658" t="str">
        <f t="shared" si="280"/>
        <v>0.327868852459016</v>
      </c>
      <c r="H658" t="str">
        <f t="shared" si="286"/>
        <v>2.36590832902953+1.76427177469041i</v>
      </c>
      <c r="I658" t="str">
        <f t="shared" si="287"/>
        <v>205.774318810131i</v>
      </c>
      <c r="J658" t="str">
        <f t="shared" si="281"/>
        <v>-56.3155799334088+45.0168361774548i</v>
      </c>
      <c r="K658" t="str">
        <f t="shared" si="288"/>
        <v>1.78210464337686-2.22939382275049i</v>
      </c>
      <c r="L658" t="str">
        <f t="shared" si="289"/>
        <v>0.317559625625338-0.34275082317934i</v>
      </c>
      <c r="M658" t="str">
        <f t="shared" si="290"/>
        <v>2.0996642690022-2.57214464592983i</v>
      </c>
      <c r="N658" t="str">
        <f t="shared" si="291"/>
        <v>-0.653600656010376i</v>
      </c>
      <c r="O658" t="str">
        <f t="shared" si="292"/>
        <v>0.793899574690672-0.608048900423288i</v>
      </c>
      <c r="P658" t="str">
        <f t="shared" si="293"/>
        <v>0.206100425309328+0.608048900423288i</v>
      </c>
      <c r="Q658" t="str">
        <f t="shared" si="294"/>
        <v>-0.206100425309328+0.045551755587088i</v>
      </c>
      <c r="R658" t="str">
        <f t="shared" si="295"/>
        <v>-0.331737633639948-3.02357518716721i</v>
      </c>
      <c r="S658" t="str">
        <f t="shared" si="296"/>
        <v>0.0707795593089058i</v>
      </c>
      <c r="T658" t="str">
        <f t="shared" si="297"/>
        <v>0.214007319285037-0.0234802435152148i</v>
      </c>
      <c r="U658" t="str">
        <f t="shared" si="298"/>
        <v>0.00005-0.00271188220917215i</v>
      </c>
      <c r="V658" t="str">
        <f t="shared" si="299"/>
        <v>0.00002-0.0303730807427281i</v>
      </c>
      <c r="W658" t="str">
        <f t="shared" si="300"/>
        <v>0.0000422734570843004-0.00248965599767186i</v>
      </c>
      <c r="X658" t="str">
        <f t="shared" si="301"/>
        <v>0.0000891556424359325-0.00248717790306382i</v>
      </c>
      <c r="Y658" t="str">
        <f t="shared" si="302"/>
        <v>0.009+0.263391128076968i</v>
      </c>
      <c r="Z658" t="str">
        <f t="shared" si="303"/>
        <v>-0.114113759555066-0.0080760196592127i</v>
      </c>
      <c r="AA658" t="str">
        <f t="shared" si="304"/>
        <v>1.6003564507813-45.9381856930362i</v>
      </c>
      <c r="AB658" t="str">
        <f t="shared" si="305"/>
        <v>0.715298774763755-0.0784804439105091i</v>
      </c>
      <c r="AC658" t="str">
        <f t="shared" si="306"/>
        <v>2.3000242254179-2.00463449764309i</v>
      </c>
      <c r="AD658" t="str">
        <f t="shared" si="307"/>
        <v>0.19363979387584+0.134649263076012i</v>
      </c>
      <c r="AE658" t="str">
        <f t="shared" si="308"/>
        <v>-0.0210095347829398-0.0169291724130701i</v>
      </c>
      <c r="AF658" t="str">
        <f t="shared" si="309"/>
        <v>-4.8796595773964-1.61307357145396i</v>
      </c>
      <c r="AG658" t="str">
        <f t="shared" si="310"/>
        <v>1.02351347666882-0.0314215058505801i</v>
      </c>
      <c r="AH658" t="str">
        <f t="shared" si="311"/>
        <v>0.0699233225785569+0.115968790255251i</v>
      </c>
      <c r="AI658">
        <f t="shared" si="312"/>
        <v>-17.366472890650726</v>
      </c>
      <c r="AJ658">
        <f t="shared" si="313"/>
        <v>58.912145474926113</v>
      </c>
      <c r="AK658"/>
      <c r="AL658"/>
      <c r="AM658"/>
      <c r="AN658"/>
    </row>
    <row r="659" spans="1:40" x14ac:dyDescent="0.35">
      <c r="A659"/>
      <c r="B659">
        <f t="shared" si="314"/>
        <v>52500</v>
      </c>
      <c r="C659" s="237" t="str">
        <f t="shared" si="282"/>
        <v>-0.0000117004532384355+0.0196839400255526i</v>
      </c>
      <c r="D659" s="208" t="str">
        <f t="shared" si="283"/>
        <v>-2.51375090566061+0.15091020686257i</v>
      </c>
      <c r="E659" t="str">
        <f t="shared" si="284"/>
        <v>20500</v>
      </c>
      <c r="F659" t="str">
        <f t="shared" si="285"/>
        <v>0.327868852459016</v>
      </c>
      <c r="G659" t="str">
        <f t="shared" si="280"/>
        <v>0.327868852459016</v>
      </c>
      <c r="H659" t="str">
        <f t="shared" si="286"/>
        <v>2.36922266985945+1.76370222880813i</v>
      </c>
      <c r="I659" t="str">
        <f t="shared" si="287"/>
        <v>206.16701789183i</v>
      </c>
      <c r="J659" t="str">
        <f t="shared" si="281"/>
        <v>-56.5345504310129+45.1027461701599i</v>
      </c>
      <c r="K659" t="str">
        <f t="shared" si="288"/>
        <v>1.77781343285993-2.22842047794083i</v>
      </c>
      <c r="L659" t="str">
        <f t="shared" si="289"/>
        <v>0.316908139251131-0.342700418750165i</v>
      </c>
      <c r="M659" t="str">
        <f t="shared" si="290"/>
        <v>2.09472157211106-2.57112089669099i</v>
      </c>
      <c r="N659" t="str">
        <f t="shared" si="291"/>
        <v>-0.654847985506579i</v>
      </c>
      <c r="O659" t="str">
        <f t="shared" si="292"/>
        <v>0.793140519972053-0.609038681512481i</v>
      </c>
      <c r="P659" t="str">
        <f t="shared" si="293"/>
        <v>0.206859480027947+0.609038681512481i</v>
      </c>
      <c r="Q659" t="str">
        <f t="shared" si="294"/>
        <v>-0.206859480027947+0.045809303994098i</v>
      </c>
      <c r="R659" t="str">
        <f t="shared" si="295"/>
        <v>-0.331731485250927-3.01767687843177i</v>
      </c>
      <c r="S659" t="str">
        <f t="shared" si="296"/>
        <v>0.0709146348037701i</v>
      </c>
      <c r="T659" t="str">
        <f t="shared" si="297"/>
        <v>0.21399745378977-0.0235246171294817i</v>
      </c>
      <c r="U659" t="str">
        <f t="shared" si="298"/>
        <v>0.00005-0.00270671671924992i</v>
      </c>
      <c r="V659" t="str">
        <f t="shared" si="299"/>
        <v>0.00002-0.0303152272555991i</v>
      </c>
      <c r="W659" t="str">
        <f t="shared" si="300"/>
        <v>0.0000422734566056551-0.00248491402156855i</v>
      </c>
      <c r="X659" t="str">
        <f t="shared" si="301"/>
        <v>0.000088977233417188-0.00248244400441843i</v>
      </c>
      <c r="Y659" t="str">
        <f t="shared" si="302"/>
        <v>0.009+0.263893782901543i</v>
      </c>
      <c r="Z659" t="str">
        <f t="shared" si="303"/>
        <v>-0.113676328159157-0.00803686775212946i</v>
      </c>
      <c r="AA659" t="str">
        <f t="shared" si="304"/>
        <v>1.59412630515366-45.8492392597477i</v>
      </c>
      <c r="AB659" t="str">
        <f t="shared" si="305"/>
        <v>0.715265800299609-0.0786287584262135i</v>
      </c>
      <c r="AC659" t="str">
        <f t="shared" si="306"/>
        <v>2.29611865781037-2.00374020230243i</v>
      </c>
      <c r="AD659" t="str">
        <f t="shared" si="307"/>
        <v>0.19380429165001+0.134881832468971i</v>
      </c>
      <c r="AE659" t="str">
        <f t="shared" si="308"/>
        <v>-0.0209469328065414-0.0168904509122374i</v>
      </c>
      <c r="AF659" t="str">
        <f t="shared" si="309"/>
        <v>-4.88297357552006-1.61279202194556i</v>
      </c>
      <c r="AG659" t="str">
        <f t="shared" si="310"/>
        <v>1.02350530409948-0.031388153589928i</v>
      </c>
      <c r="AH659" t="str">
        <f t="shared" si="311"/>
        <v>0.0697700676385897+0.115728394100438i</v>
      </c>
      <c r="AI659">
        <f t="shared" si="312"/>
        <v>-17.384772619657333</v>
      </c>
      <c r="AJ659">
        <f t="shared" si="313"/>
        <v>58.915162181503952</v>
      </c>
      <c r="AK659"/>
      <c r="AL659"/>
      <c r="AM659"/>
      <c r="AN659"/>
    </row>
    <row r="660" spans="1:40" x14ac:dyDescent="0.35">
      <c r="A660"/>
      <c r="B660">
        <f t="shared" si="314"/>
        <v>52600</v>
      </c>
      <c r="C660" s="237" t="str">
        <f t="shared" si="282"/>
        <v>-0.000011656007128093+0.0196465181127098i</v>
      </c>
      <c r="D660" s="208" t="str">
        <f t="shared" si="283"/>
        <v>-2.51375056490711+0.150623305530775i</v>
      </c>
      <c r="E660" t="str">
        <f t="shared" si="284"/>
        <v>20500</v>
      </c>
      <c r="F660" t="str">
        <f t="shared" si="285"/>
        <v>0.327868852459016</v>
      </c>
      <c r="G660" t="str">
        <f t="shared" si="280"/>
        <v>0.327868852459016</v>
      </c>
      <c r="H660" t="str">
        <f t="shared" si="286"/>
        <v>2.37252855955126+1.76312774541511i</v>
      </c>
      <c r="I660" t="str">
        <f t="shared" si="287"/>
        <v>206.559716973529i</v>
      </c>
      <c r="J660" t="str">
        <f t="shared" si="281"/>
        <v>-56.7539384128831+45.188656162865i</v>
      </c>
      <c r="K660" t="str">
        <f t="shared" si="288"/>
        <v>1.77353470624943-2.22744131024429i</v>
      </c>
      <c r="L660" t="str">
        <f t="shared" si="289"/>
        <v>0.316258086019381-0.342648883210908i</v>
      </c>
      <c r="M660" t="str">
        <f t="shared" si="290"/>
        <v>2.08979279226881-2.5700901934552i</v>
      </c>
      <c r="N660" t="str">
        <f t="shared" si="291"/>
        <v>-0.656095315002782i</v>
      </c>
      <c r="O660" t="str">
        <f t="shared" si="292"/>
        <v>0.792380231261088-0.610027515040613i</v>
      </c>
      <c r="P660" t="str">
        <f t="shared" si="293"/>
        <v>0.207619768738912+0.610027515040613i</v>
      </c>
      <c r="Q660" t="str">
        <f t="shared" si="294"/>
        <v>-0.207619768738912+0.0460677999621689i</v>
      </c>
      <c r="R660" t="str">
        <f t="shared" si="295"/>
        <v>-0.331725324738976-3.01180072948361i</v>
      </c>
      <c r="S660" t="str">
        <f t="shared" si="296"/>
        <v>0.0710497102986343i</v>
      </c>
      <c r="T660" t="str">
        <f t="shared" si="297"/>
        <v>0.213987569307026-0.0235689882214246i</v>
      </c>
      <c r="U660" t="str">
        <f t="shared" si="298"/>
        <v>0.00005-0.00270157086997378i</v>
      </c>
      <c r="V660" t="str">
        <f t="shared" si="299"/>
        <v>0.00002-0.0302575937437064i</v>
      </c>
      <c r="W660" t="str">
        <f t="shared" si="300"/>
        <v>0.0000422734561260976-0.0024801900762223i</v>
      </c>
      <c r="X660" t="str">
        <f t="shared" si="301"/>
        <v>0.0000887998404907109-0.00247772808673199i</v>
      </c>
      <c r="Y660" t="str">
        <f t="shared" si="302"/>
        <v>0.009+0.264396437726117i</v>
      </c>
      <c r="Z660" t="str">
        <f t="shared" si="303"/>
        <v>-0.113241413083139-0.00799800299085052i</v>
      </c>
      <c r="AA660" t="str">
        <f t="shared" si="304"/>
        <v>1.58793272816367-45.7606392982599i</v>
      </c>
      <c r="AB660" t="str">
        <f t="shared" si="305"/>
        <v>0.715232762371656-0.0787770645112938i</v>
      </c>
      <c r="AC660" t="str">
        <f t="shared" si="306"/>
        <v>2.29222411062913-2.00284045022106i</v>
      </c>
      <c r="AD660" t="str">
        <f t="shared" si="307"/>
        <v>0.193969067825456+0.135114201611027i</v>
      </c>
      <c r="AE660" t="str">
        <f t="shared" si="308"/>
        <v>-0.0208846875463826-0.0168518883026334i</v>
      </c>
      <c r="AF660" t="str">
        <f t="shared" si="309"/>
        <v>-4.88627912445837-1.61250443988433i</v>
      </c>
      <c r="AG660" t="str">
        <f t="shared" si="310"/>
        <v>1.02349713791167-0.0313549785517092i</v>
      </c>
      <c r="AH660" t="str">
        <f t="shared" si="311"/>
        <v>0.0696176998740529+0.115488884651451i</v>
      </c>
      <c r="AI660">
        <f t="shared" si="312"/>
        <v>-17.403032543863432</v>
      </c>
      <c r="AJ660">
        <f t="shared" si="313"/>
        <v>58.918063309819843</v>
      </c>
      <c r="AK660"/>
      <c r="AL660"/>
      <c r="AM660"/>
      <c r="AN660"/>
    </row>
    <row r="661" spans="1:40" x14ac:dyDescent="0.35">
      <c r="A661"/>
      <c r="B661">
        <f t="shared" si="314"/>
        <v>52700</v>
      </c>
      <c r="C661" s="237" t="str">
        <f t="shared" si="282"/>
        <v>-0.0000116118137914158+0.0196092382183619i</v>
      </c>
      <c r="D661" s="208" t="str">
        <f t="shared" si="283"/>
        <v>-2.51375022609152+0.150337493007441i</v>
      </c>
      <c r="E661" t="str">
        <f t="shared" si="284"/>
        <v>20500</v>
      </c>
      <c r="F661" t="str">
        <f t="shared" si="285"/>
        <v>0.327868852459016</v>
      </c>
      <c r="G661" t="str">
        <f t="shared" si="280"/>
        <v>0.327868852459016</v>
      </c>
      <c r="H661" t="str">
        <f t="shared" si="286"/>
        <v>2.37582601249924+1.76254836469389i</v>
      </c>
      <c r="I661" t="str">
        <f t="shared" si="287"/>
        <v>206.952416055228i</v>
      </c>
      <c r="J661" t="str">
        <f t="shared" si="281"/>
        <v>-56.9737438790196+45.27456615557i</v>
      </c>
      <c r="K661" t="str">
        <f t="shared" si="288"/>
        <v>1.76926843239913-2.22645637672977i</v>
      </c>
      <c r="L661" t="str">
        <f t="shared" si="289"/>
        <v>0.315609464725667-0.342596224110065i</v>
      </c>
      <c r="M661" t="str">
        <f t="shared" si="290"/>
        <v>2.0848778971248-2.56905260083983i</v>
      </c>
      <c r="N661" t="str">
        <f t="shared" si="291"/>
        <v>-0.657342644498985i</v>
      </c>
      <c r="O661" t="str">
        <f t="shared" si="292"/>
        <v>0.791618709740656-0.611015399469228i</v>
      </c>
      <c r="P661" t="str">
        <f t="shared" si="293"/>
        <v>0.208381290259344+0.611015399469228i</v>
      </c>
      <c r="Q661" t="str">
        <f t="shared" si="294"/>
        <v>-0.208381290259344+0.046327245029757i</v>
      </c>
      <c r="R661" t="str">
        <f t="shared" si="295"/>
        <v>-0.3317191521018-3.00594661416165i</v>
      </c>
      <c r="S661" t="str">
        <f t="shared" si="296"/>
        <v>0.0711847857934988i</v>
      </c>
      <c r="T661" t="str">
        <f t="shared" si="297"/>
        <v>0.21397766583579-0.0236133567859677i</v>
      </c>
      <c r="U661" t="str">
        <f t="shared" si="298"/>
        <v>0.00005-0.0026964445495374i</v>
      </c>
      <c r="V661" t="str">
        <f t="shared" si="299"/>
        <v>0.00002-0.0302001789548189i</v>
      </c>
      <c r="W661" t="str">
        <f t="shared" si="300"/>
        <v>0.0000422734556456272-0.00247548405899124i</v>
      </c>
      <c r="X661" t="str">
        <f t="shared" si="301"/>
        <v>0.0000886234559560588-0.00247303004779042i</v>
      </c>
      <c r="Y661" t="str">
        <f t="shared" si="302"/>
        <v>0.009+0.264899092550691i</v>
      </c>
      <c r="Z661" t="str">
        <f t="shared" si="303"/>
        <v>-0.112808995019818-0.00795942266454409i</v>
      </c>
      <c r="AA661" t="str">
        <f t="shared" si="304"/>
        <v>1.58177543225275-45.6723837731318i</v>
      </c>
      <c r="AB661" t="str">
        <f t="shared" si="305"/>
        <v>0.715199660976504-0.0789253621487845i</v>
      </c>
      <c r="AC661" t="str">
        <f t="shared" si="306"/>
        <v>2.2883405583005-2.00193529221802i</v>
      </c>
      <c r="AD661" t="str">
        <f t="shared" si="307"/>
        <v>0.194134122219665+0.135346370287013i</v>
      </c>
      <c r="AE661" t="str">
        <f t="shared" si="308"/>
        <v>-0.0208227962594287-0.0168134835440147i</v>
      </c>
      <c r="AF661" t="str">
        <f t="shared" si="309"/>
        <v>-4.88957623859076-1.61221087168645i</v>
      </c>
      <c r="AG661" t="str">
        <f t="shared" si="310"/>
        <v>1.02348897798312-0.0313219796638056i</v>
      </c>
      <c r="AH661" t="str">
        <f t="shared" si="311"/>
        <v>0.0694662123227056+0.115250256681077i</v>
      </c>
      <c r="AI661">
        <f t="shared" si="312"/>
        <v>-17.421252854259222</v>
      </c>
      <c r="AJ661">
        <f t="shared" si="313"/>
        <v>58.920849439831969</v>
      </c>
      <c r="AK661"/>
      <c r="AL661"/>
      <c r="AM661"/>
      <c r="AN661"/>
    </row>
    <row r="662" spans="1:40" x14ac:dyDescent="0.35">
      <c r="A662"/>
      <c r="B662">
        <f t="shared" si="314"/>
        <v>52800</v>
      </c>
      <c r="C662" s="237" t="str">
        <f t="shared" si="282"/>
        <v>-0.0000115678713152674+0.0195720995355867i</v>
      </c>
      <c r="D662" s="208" t="str">
        <f t="shared" si="283"/>
        <v>-2.51374988919921+0.150052763106165i</v>
      </c>
      <c r="E662" t="str">
        <f t="shared" si="284"/>
        <v>20500</v>
      </c>
      <c r="F662" t="str">
        <f t="shared" si="285"/>
        <v>0.327868852459016</v>
      </c>
      <c r="G662" t="str">
        <f t="shared" si="280"/>
        <v>0.327868852459016</v>
      </c>
      <c r="H662" t="str">
        <f t="shared" si="286"/>
        <v>2.37911504318358+1.7619641265945i</v>
      </c>
      <c r="I662" t="str">
        <f t="shared" si="287"/>
        <v>207.345115136926i</v>
      </c>
      <c r="J662" t="str">
        <f t="shared" si="281"/>
        <v>-57.1939668294222+45.3604761482751i</v>
      </c>
      <c r="K662" t="str">
        <f t="shared" si="288"/>
        <v>1.76501458011951-2.22546573406374i</v>
      </c>
      <c r="L662" t="str">
        <f t="shared" si="289"/>
        <v>0.314962274142031-0.342542448960602i</v>
      </c>
      <c r="M662" t="str">
        <f t="shared" si="290"/>
        <v>2.07997685426154-2.56800818302434i</v>
      </c>
      <c r="N662" t="str">
        <f t="shared" si="291"/>
        <v>-0.658589973995188i</v>
      </c>
      <c r="O662" t="str">
        <f t="shared" si="292"/>
        <v>0.790855956595556-0.612002333261344i</v>
      </c>
      <c r="P662" t="str">
        <f t="shared" si="293"/>
        <v>0.209144043404444+0.612002333261344i</v>
      </c>
      <c r="Q662" t="str">
        <f t="shared" si="294"/>
        <v>-0.209144043404444+0.046587640733844i</v>
      </c>
      <c r="R662" t="str">
        <f t="shared" si="295"/>
        <v>-0.331712967337063-3.00011440726056i</v>
      </c>
      <c r="S662" t="str">
        <f t="shared" si="296"/>
        <v>0.071319861288363i</v>
      </c>
      <c r="T662" t="str">
        <f t="shared" si="297"/>
        <v>0.213967743375043-0.0236577228180306i</v>
      </c>
      <c r="U662" t="str">
        <f t="shared" si="298"/>
        <v>0.00005-0.00269133764698146i</v>
      </c>
      <c r="V662" t="str">
        <f t="shared" si="299"/>
        <v>0.00002-0.0301429816461923i</v>
      </c>
      <c r="W662" t="str">
        <f t="shared" si="300"/>
        <v>0.0000422734551642443-0.00247079586801107i</v>
      </c>
      <c r="X662" t="str">
        <f t="shared" si="301"/>
        <v>0.0000884480721855946-0.00246834978615271i</v>
      </c>
      <c r="Y662" t="str">
        <f t="shared" si="302"/>
        <v>0.009+0.265401747375266i</v>
      </c>
      <c r="Z662" t="str">
        <f t="shared" si="303"/>
        <v>-0.112379054847233-0.00792112409341848i</v>
      </c>
      <c r="AA662" t="str">
        <f t="shared" si="304"/>
        <v>1.57565413270107-45.5844706649449i</v>
      </c>
      <c r="AB662" t="str">
        <f t="shared" si="305"/>
        <v>0.715166496110748-0.0790736513217051i</v>
      </c>
      <c r="AC662" t="str">
        <f t="shared" si="306"/>
        <v>2.28446797519793-2.00102477876834i</v>
      </c>
      <c r="AD662" t="str">
        <f t="shared" si="307"/>
        <v>0.194299454649836+0.135578338281129i</v>
      </c>
      <c r="AE662" t="str">
        <f t="shared" si="308"/>
        <v>-0.020761256228977-0.0167752356053565i</v>
      </c>
      <c r="AF662" t="str">
        <f t="shared" si="309"/>
        <v>-4.89286493238279-1.61191136348834i</v>
      </c>
      <c r="AG662" t="str">
        <f t="shared" si="310"/>
        <v>1.02348082419282-0.0312891558624919i</v>
      </c>
      <c r="AH662" t="str">
        <f t="shared" si="311"/>
        <v>0.0693155980897346+0.115012505004045i</v>
      </c>
      <c r="AI662">
        <f t="shared" si="312"/>
        <v>-17.439433740491427</v>
      </c>
      <c r="AJ662">
        <f t="shared" si="313"/>
        <v>58.923521147888636</v>
      </c>
      <c r="AK662"/>
      <c r="AL662"/>
      <c r="AM662"/>
      <c r="AN662"/>
    </row>
    <row r="663" spans="1:40" x14ac:dyDescent="0.35">
      <c r="A663"/>
      <c r="B663">
        <f t="shared" si="314"/>
        <v>52900</v>
      </c>
      <c r="C663" s="237" t="str">
        <f t="shared" si="282"/>
        <v>-0.0000115241778045772+0.0195351012635636i</v>
      </c>
      <c r="D663" s="208" t="str">
        <f t="shared" si="283"/>
        <v>-2.51374955421563+0.149769109687321i</v>
      </c>
      <c r="E663" t="str">
        <f t="shared" si="284"/>
        <v>20500</v>
      </c>
      <c r="F663" t="str">
        <f t="shared" si="285"/>
        <v>0.327868852459016</v>
      </c>
      <c r="G663" t="str">
        <f t="shared" si="280"/>
        <v>0.327868852459016</v>
      </c>
      <c r="H663" t="str">
        <f t="shared" si="286"/>
        <v>2.38239566616854+1.76137507083521i</v>
      </c>
      <c r="I663" t="str">
        <f t="shared" si="287"/>
        <v>207.737814218625i</v>
      </c>
      <c r="J663" t="str">
        <f t="shared" si="281"/>
        <v>-57.414607264091+45.4463861409801i</v>
      </c>
      <c r="K663" t="str">
        <f t="shared" si="288"/>
        <v>1.76077311817965-2.22446943851262i</v>
      </c>
      <c r="L663" t="str">
        <f t="shared" si="289"/>
        <v>0.314316513017254-0.342487565240019i</v>
      </c>
      <c r="M663" t="str">
        <f t="shared" si="290"/>
        <v>2.0750896311969-2.56695700375264i</v>
      </c>
      <c r="N663" t="str">
        <f t="shared" si="291"/>
        <v>-0.659837303491391i</v>
      </c>
      <c r="O663" t="str">
        <f t="shared" si="292"/>
        <v>0.790091973012502-0.612988314881459i</v>
      </c>
      <c r="P663" t="str">
        <f t="shared" si="293"/>
        <v>0.209908026987498+0.612988314881459i</v>
      </c>
      <c r="Q663" t="str">
        <f t="shared" si="294"/>
        <v>-0.209908026987498+0.046848988609932i</v>
      </c>
      <c r="R663" t="str">
        <f t="shared" si="295"/>
        <v>-0.331706770442437-2.9943039845217i</v>
      </c>
      <c r="S663" t="str">
        <f t="shared" si="296"/>
        <v>0.0714549367832274i</v>
      </c>
      <c r="T663" t="str">
        <f t="shared" si="297"/>
        <v>0.213957801923764-0.0237020863125329i</v>
      </c>
      <c r="U663" t="str">
        <f t="shared" si="298"/>
        <v>0.00005-0.00268625005218565i</v>
      </c>
      <c r="V663" t="str">
        <f t="shared" si="299"/>
        <v>0.00002-0.0300860005844793i</v>
      </c>
      <c r="W663" t="str">
        <f t="shared" si="300"/>
        <v>0.0000422734546819492-0.00246612540218774i</v>
      </c>
      <c r="X663" t="str">
        <f t="shared" si="301"/>
        <v>0.0000882736816236536-0.00246368720114346i</v>
      </c>
      <c r="Y663" t="str">
        <f t="shared" si="302"/>
        <v>0.009+0.26590440219984i</v>
      </c>
      <c r="Z663" t="str">
        <f t="shared" si="303"/>
        <v>-0.111951573626516-0.00788310462830445i</v>
      </c>
      <c r="AA663" t="str">
        <f t="shared" si="304"/>
        <v>1.56956854759378-45.4968979701436i</v>
      </c>
      <c r="AB663" t="str">
        <f t="shared" si="305"/>
        <v>0.715133267770974-0.0792219320130747i</v>
      </c>
      <c r="AC663" t="str">
        <f t="shared" si="306"/>
        <v>2.28060633564373-2.00010896000493i</v>
      </c>
      <c r="AD663" t="str">
        <f t="shared" si="307"/>
        <v>0.194465064932886+0.135810105376957i</v>
      </c>
      <c r="AE663" t="str">
        <f t="shared" si="308"/>
        <v>-0.0207000647643516-0.0167371434647492i</v>
      </c>
      <c r="AF663" t="str">
        <f t="shared" si="309"/>
        <v>-4.89614522038417-1.61160596114789i</v>
      </c>
      <c r="AG663" t="str">
        <f t="shared" si="310"/>
        <v>1.02347267642097-0.0312565060923529i</v>
      </c>
      <c r="AH663" t="str">
        <f t="shared" si="311"/>
        <v>0.0691658503469639+0.114775624476591i</v>
      </c>
      <c r="AI663">
        <f t="shared" si="312"/>
        <v>-17.4575753908764</v>
      </c>
      <c r="AJ663">
        <f t="shared" si="313"/>
        <v>58.926079006755515</v>
      </c>
      <c r="AK663"/>
      <c r="AL663"/>
      <c r="AM663"/>
      <c r="AN663"/>
    </row>
    <row r="664" spans="1:40" x14ac:dyDescent="0.35">
      <c r="A664"/>
      <c r="B664">
        <f t="shared" si="314"/>
        <v>53000</v>
      </c>
      <c r="C664" s="237" t="str">
        <f t="shared" si="282"/>
        <v>-0.0000114807313821353+0.0194982426075159i</v>
      </c>
      <c r="D664" s="208" t="str">
        <f t="shared" si="283"/>
        <v>-2.51374922112639+0.149486526657622i</v>
      </c>
      <c r="E664" t="str">
        <f t="shared" si="284"/>
        <v>20500</v>
      </c>
      <c r="F664" t="str">
        <f t="shared" si="285"/>
        <v>0.327868852459016</v>
      </c>
      <c r="G664" t="str">
        <f t="shared" si="280"/>
        <v>0.327868852459016</v>
      </c>
      <c r="H664" t="str">
        <f t="shared" si="286"/>
        <v>2.38566789610111+1.76078123690345i</v>
      </c>
      <c r="I664" t="str">
        <f t="shared" si="287"/>
        <v>208.130513300324i</v>
      </c>
      <c r="J664" t="str">
        <f t="shared" si="281"/>
        <v>-57.6356651830259+45.5322961336853i</v>
      </c>
      <c r="K664" t="str">
        <f t="shared" si="288"/>
        <v>1.75654401530919-2.22346754594505i</v>
      </c>
      <c r="L664" t="str">
        <f t="shared" si="289"/>
        <v>0.313672180077133-0.34243158039043i</v>
      </c>
      <c r="M664" t="str">
        <f t="shared" si="290"/>
        <v>2.07021619538632-2.56589912633548i</v>
      </c>
      <c r="N664" t="str">
        <f t="shared" si="291"/>
        <v>-0.661084632987594i</v>
      </c>
      <c r="O664" t="str">
        <f t="shared" si="292"/>
        <v>0.789326760180125-0.613973342795554i</v>
      </c>
      <c r="P664" t="str">
        <f t="shared" si="293"/>
        <v>0.210673239819875+0.613973342795554i</v>
      </c>
      <c r="Q664" t="str">
        <f t="shared" si="294"/>
        <v>-0.210673239819875+0.04711129019204i</v>
      </c>
      <c r="R664" t="str">
        <f t="shared" si="295"/>
        <v>-0.331700561415595-2.98851522262425i</v>
      </c>
      <c r="S664" t="str">
        <f t="shared" si="296"/>
        <v>0.0715900122780917i</v>
      </c>
      <c r="T664" t="str">
        <f t="shared" si="297"/>
        <v>0.213947841480934-0.0237464472643924i</v>
      </c>
      <c r="U664" t="str">
        <f t="shared" si="298"/>
        <v>0.00005-0.00268118165586077i</v>
      </c>
      <c r="V664" t="str">
        <f t="shared" si="299"/>
        <v>0.00002-0.0300292345456406i</v>
      </c>
      <c r="W664" t="str">
        <f t="shared" si="300"/>
        <v>0.0000422734541987414-0.00246147256119017i</v>
      </c>
      <c r="X664" t="str">
        <f t="shared" si="301"/>
        <v>0.0000881002767857359-0.00245904219284582i</v>
      </c>
      <c r="Y664" t="str">
        <f t="shared" si="302"/>
        <v>0.009+0.266407057024414i</v>
      </c>
      <c r="Z664" t="str">
        <f t="shared" si="303"/>
        <v>-0.111526532599798-0.00784536165024546i</v>
      </c>
      <c r="AA664" t="str">
        <f t="shared" si="304"/>
        <v>1.56351839778775-45.4096637008797i</v>
      </c>
      <c r="AB664" t="str">
        <f t="shared" si="305"/>
        <v>0.715099975953777-0.0793702042059065i</v>
      </c>
      <c r="AC664" t="str">
        <f t="shared" si="306"/>
        <v>2.27675561391087-1.99918788572051i</v>
      </c>
      <c r="AD664" t="str">
        <f t="shared" si="307"/>
        <v>0.194630952885448+0.136041671357463i</v>
      </c>
      <c r="AE664" t="str">
        <f t="shared" si="308"/>
        <v>-0.0206392192006055-0.0166992061092973i</v>
      </c>
      <c r="AF664" t="str">
        <f t="shared" si="309"/>
        <v>-4.8994171172275-1.61129471024583i</v>
      </c>
      <c r="AG664" t="str">
        <f t="shared" si="310"/>
        <v>1.02346453454897-0.0312240293062019i</v>
      </c>
      <c r="AH664" t="str">
        <f t="shared" si="311"/>
        <v>0.0690169623320976+0.114539609996046i</v>
      </c>
      <c r="AI664">
        <f t="shared" si="312"/>
        <v>-17.475677992411281</v>
      </c>
      <c r="AJ664">
        <f t="shared" si="313"/>
        <v>58.928523585638416</v>
      </c>
      <c r="AK664"/>
      <c r="AL664"/>
      <c r="AM664"/>
      <c r="AN664"/>
    </row>
    <row r="665" spans="1:40" x14ac:dyDescent="0.35">
      <c r="A665"/>
      <c r="B665">
        <f t="shared" si="314"/>
        <v>53100</v>
      </c>
      <c r="C665" s="237" t="str">
        <f t="shared" si="282"/>
        <v>-0.0000114375301883913+0.0194615227786537i</v>
      </c>
      <c r="D665" s="208" t="str">
        <f t="shared" si="283"/>
        <v>-2.51374888991723+0.149205007969678i</v>
      </c>
      <c r="E665" t="str">
        <f t="shared" si="284"/>
        <v>20500</v>
      </c>
      <c r="F665" t="str">
        <f t="shared" si="285"/>
        <v>0.327868852459016</v>
      </c>
      <c r="G665" t="str">
        <f t="shared" si="280"/>
        <v>0.327868852459016</v>
      </c>
      <c r="H665" t="str">
        <f t="shared" si="286"/>
        <v>2.38893174770935+1.76018266405679i</v>
      </c>
      <c r="I665" t="str">
        <f t="shared" si="287"/>
        <v>208.523212382023i</v>
      </c>
      <c r="J665" t="str">
        <f t="shared" si="281"/>
        <v>-57.857140586227+45.6182061263903i</v>
      </c>
      <c r="K665" t="str">
        <f t="shared" si="288"/>
        <v>1.75232724020022-2.22246011183433i</v>
      </c>
      <c r="L665" t="str">
        <f t="shared" si="289"/>
        <v>0.313029274024788-0.342374501818631i</v>
      </c>
      <c r="M665" t="str">
        <f t="shared" si="290"/>
        <v>2.06535651422501-2.56483461365296i</v>
      </c>
      <c r="N665" t="str">
        <f t="shared" si="291"/>
        <v>-0.662331962483797i</v>
      </c>
      <c r="O665" t="str">
        <f t="shared" si="292"/>
        <v>0.788560319288966-0.614957415471091i</v>
      </c>
      <c r="P665" t="str">
        <f t="shared" si="293"/>
        <v>0.211439680711034+0.614957415471091i</v>
      </c>
      <c r="Q665" t="str">
        <f t="shared" si="294"/>
        <v>-0.211439680711034+0.047374547012706i</v>
      </c>
      <c r="R665" t="str">
        <f t="shared" si="295"/>
        <v>-0.331694340254184-2.9827479991763i</v>
      </c>
      <c r="S665" t="str">
        <f t="shared" si="296"/>
        <v>0.0717250877729559i</v>
      </c>
      <c r="T665" t="str">
        <f t="shared" si="297"/>
        <v>0.213937862045529-0.023790805668524i</v>
      </c>
      <c r="U665" t="str">
        <f t="shared" si="298"/>
        <v>0.00005-0.00267613234954088i</v>
      </c>
      <c r="V665" t="str">
        <f t="shared" si="299"/>
        <v>0.00002-0.0299726823148579i</v>
      </c>
      <c r="W665" t="str">
        <f t="shared" si="300"/>
        <v>0.0000422734537146208-0.00245683724544308i</v>
      </c>
      <c r="X665" t="str">
        <f t="shared" si="301"/>
        <v>0.0000879278502577021-0.00245441466209429i</v>
      </c>
      <c r="Y665" t="str">
        <f t="shared" si="302"/>
        <v>0.009+0.266909711848989i</v>
      </c>
      <c r="Z665" t="str">
        <f t="shared" si="303"/>
        <v>-0.111103913188122-0.00780789257009332i</v>
      </c>
      <c r="AA665" t="str">
        <f t="shared" si="304"/>
        <v>1.55750340687865-45.3227658848564i</v>
      </c>
      <c r="AB665" t="str">
        <f t="shared" si="305"/>
        <v>0.715066620655735-0.0795184678832041i</v>
      </c>
      <c r="AC665" t="str">
        <f t="shared" si="306"/>
        <v>2.27291578422469-1.99826160536945i</v>
      </c>
      <c r="AD665" t="str">
        <f t="shared" si="307"/>
        <v>0.194797118323869+0.136273036005004i</v>
      </c>
      <c r="AE665" t="str">
        <f t="shared" si="308"/>
        <v>-0.020578716898224-0.0166614225350184i</v>
      </c>
      <c r="AF665" t="str">
        <f t="shared" si="309"/>
        <v>-4.90268063762658-1.61097765608711i</v>
      </c>
      <c r="AG665" t="str">
        <f t="shared" si="310"/>
        <v>1.02345639845942-0.0311917244649979i</v>
      </c>
      <c r="AH665" t="str">
        <f t="shared" si="311"/>
        <v>0.0688689273479523+0.114304456500407i</v>
      </c>
      <c r="AI665">
        <f t="shared" si="312"/>
        <v>-17.493741730787022</v>
      </c>
      <c r="AJ665">
        <f t="shared" si="313"/>
        <v>58.93085545020849</v>
      </c>
      <c r="AK665"/>
      <c r="AL665"/>
      <c r="AM665"/>
      <c r="AN665"/>
    </row>
    <row r="666" spans="1:40" x14ac:dyDescent="0.35">
      <c r="A666"/>
      <c r="B666">
        <f t="shared" si="314"/>
        <v>53200</v>
      </c>
      <c r="C666" s="237" t="str">
        <f t="shared" si="282"/>
        <v>-0.0000113945723812558+0.0194249409941183i</v>
      </c>
      <c r="D666" s="208" t="str">
        <f t="shared" si="283"/>
        <v>-2.51374856057404+0.148924547621574i</v>
      </c>
      <c r="E666" t="str">
        <f t="shared" si="284"/>
        <v>20500</v>
      </c>
      <c r="F666" t="str">
        <f t="shared" si="285"/>
        <v>0.327868852459016</v>
      </c>
      <c r="G666" t="str">
        <f t="shared" si="280"/>
        <v>0.327868852459016</v>
      </c>
      <c r="H666" t="str">
        <f t="shared" si="286"/>
        <v>2.392187235801+1.75957939132376i</v>
      </c>
      <c r="I666" t="str">
        <f t="shared" si="287"/>
        <v>208.915911463721i</v>
      </c>
      <c r="J666" t="str">
        <f t="shared" si="281"/>
        <v>-58.0790334736943+45.7041161190954i</v>
      </c>
      <c r="K666" t="str">
        <f t="shared" si="288"/>
        <v>1.74812276150914-2.22144719126068i</v>
      </c>
      <c r="L666" t="str">
        <f t="shared" si="289"/>
        <v>0.312387793540918-0.342316336896178i</v>
      </c>
      <c r="M666" t="str">
        <f t="shared" si="290"/>
        <v>2.06051055505006-2.56376352815686i</v>
      </c>
      <c r="N666" t="str">
        <f t="shared" si="291"/>
        <v>-0.66357929198i</v>
      </c>
      <c r="O666" t="str">
        <f t="shared" si="292"/>
        <v>0.787792651531476-0.615940531377021i</v>
      </c>
      <c r="P666" t="str">
        <f t="shared" si="293"/>
        <v>0.212207348468524+0.615940531377021i</v>
      </c>
      <c r="Q666" t="str">
        <f t="shared" si="294"/>
        <v>-0.212207348468524+0.047638760602979i</v>
      </c>
      <c r="R666" t="str">
        <f t="shared" si="295"/>
        <v>-0.33168810695589-2.97700219270612i</v>
      </c>
      <c r="S666" t="str">
        <f t="shared" si="296"/>
        <v>0.0718601632678204i</v>
      </c>
      <c r="T666" t="str">
        <f t="shared" si="297"/>
        <v>0.213927863616521-0.0238351615198445i</v>
      </c>
      <c r="U666" t="str">
        <f t="shared" si="298"/>
        <v>0.00005-0.00267110202557558i</v>
      </c>
      <c r="V666" t="str">
        <f t="shared" si="299"/>
        <v>0.00002-0.0299163426864465i</v>
      </c>
      <c r="W666" t="str">
        <f t="shared" si="300"/>
        <v>0.0000422734532295879-0.00245221935611986i</v>
      </c>
      <c r="X666" t="str">
        <f t="shared" si="301"/>
        <v>0.0000877563946949801-0.00244980451046766i</v>
      </c>
      <c r="Y666" t="str">
        <f t="shared" si="302"/>
        <v>0.009+0.267412366673563i</v>
      </c>
      <c r="Z666" t="str">
        <f t="shared" si="303"/>
        <v>-0.110683696989406-0.00777069482811066i</v>
      </c>
      <c r="AA666" t="str">
        <f t="shared" si="304"/>
        <v>1.55152330116874-45.2362025651778i</v>
      </c>
      <c r="AB666" t="str">
        <f t="shared" si="305"/>
        <v>0.71503320187341-0.0796667230279775i</v>
      </c>
      <c r="AC666" t="str">
        <f t="shared" si="306"/>
        <v>2.2690868207645-1.99733016806967i</v>
      </c>
      <c r="AD666" t="str">
        <f t="shared" si="307"/>
        <v>0.194963561064211+0.13650419910134i</v>
      </c>
      <c r="AE666" t="str">
        <f t="shared" si="308"/>
        <v>-0.0205185552428344-0.0166237917467459i</v>
      </c>
      <c r="AF666" t="str">
        <f t="shared" si="309"/>
        <v>-4.90593579637504-1.61065484370219i</v>
      </c>
      <c r="AG666" t="str">
        <f t="shared" si="310"/>
        <v>1.02344826803608-0.0311595905377678i</v>
      </c>
      <c r="AH666" t="str">
        <f t="shared" si="311"/>
        <v>0.0687217387617178+0.114070158967947i</v>
      </c>
      <c r="AI666">
        <f t="shared" si="312"/>
        <v>-17.511766790398745</v>
      </c>
      <c r="AJ666">
        <f t="shared" si="313"/>
        <v>58.933075162628171</v>
      </c>
      <c r="AK666"/>
      <c r="AL666"/>
      <c r="AM666"/>
      <c r="AN666"/>
    </row>
    <row r="667" spans="1:40" x14ac:dyDescent="0.35">
      <c r="A667"/>
      <c r="B667">
        <f t="shared" si="314"/>
        <v>53300</v>
      </c>
      <c r="C667" s="237" t="str">
        <f t="shared" si="282"/>
        <v>-0.000011351856135903+0.0193884964769256i</v>
      </c>
      <c r="D667" s="208" t="str">
        <f t="shared" si="283"/>
        <v>-2.51374823308283+0.14864513965643i</v>
      </c>
      <c r="E667" t="str">
        <f t="shared" si="284"/>
        <v>20500</v>
      </c>
      <c r="F667" t="str">
        <f t="shared" si="285"/>
        <v>0.327868852459016</v>
      </c>
      <c r="G667" t="str">
        <f t="shared" si="280"/>
        <v>0.327868852459016</v>
      </c>
      <c r="H667" t="str">
        <f t="shared" si="286"/>
        <v>2.39543437526189+1.75897145750479i</v>
      </c>
      <c r="I667" t="str">
        <f t="shared" si="287"/>
        <v>209.30861054542i</v>
      </c>
      <c r="J667" t="str">
        <f t="shared" si="281"/>
        <v>-58.3013438454277+45.7900261118004i</v>
      </c>
      <c r="K667" t="str">
        <f t="shared" si="288"/>
        <v>1.74393054785861-2.22042883891364i</v>
      </c>
      <c r="L667" t="str">
        <f t="shared" si="289"/>
        <v>0.311747737284102-0.342257092959463i</v>
      </c>
      <c r="M667" t="str">
        <f t="shared" si="290"/>
        <v>2.05567828514271-2.5626859318731i</v>
      </c>
      <c r="N667" t="str">
        <f t="shared" si="291"/>
        <v>-0.664826621476203i</v>
      </c>
      <c r="O667" t="str">
        <f t="shared" si="292"/>
        <v>0.787023758102017-0.61692268898378i</v>
      </c>
      <c r="P667" t="str">
        <f t="shared" si="293"/>
        <v>0.212976241897983+0.61692268898378i</v>
      </c>
      <c r="Q667" t="str">
        <f t="shared" si="294"/>
        <v>-0.212976241897983+0.047903932492423i</v>
      </c>
      <c r="R667" t="str">
        <f t="shared" si="295"/>
        <v>-0.331681861518329-2.97127768265362i</v>
      </c>
      <c r="S667" t="str">
        <f t="shared" si="296"/>
        <v>0.0719952387626846i</v>
      </c>
      <c r="T667" t="str">
        <f t="shared" si="297"/>
        <v>0.213917846192884-0.0238795148132638i</v>
      </c>
      <c r="U667" t="str">
        <f t="shared" si="298"/>
        <v>0.0000499999999999999-0.00266609057712234i</v>
      </c>
      <c r="V667" t="str">
        <f t="shared" si="299"/>
        <v>0.00002-0.0298602144637702i</v>
      </c>
      <c r="W667" t="str">
        <f t="shared" si="300"/>
        <v>0.0000422734527436422-0.00244761879513559i</v>
      </c>
      <c r="X667" t="str">
        <f t="shared" si="301"/>
        <v>0.0000875859028217848-0.00244521164028211i</v>
      </c>
      <c r="Y667" t="str">
        <f t="shared" si="302"/>
        <v>0.009+0.267915021498138i</v>
      </c>
      <c r="Z667" t="str">
        <f t="shared" si="303"/>
        <v>-0.110265865776409-0.00773376589357885i</v>
      </c>
      <c r="AA667" t="str">
        <f t="shared" si="304"/>
        <v>1.54557780963474-45.1499718001955i</v>
      </c>
      <c r="AB667" t="str">
        <f t="shared" si="305"/>
        <v>0.714999719603375-0.0798149696232133i</v>
      </c>
      <c r="AC667" t="str">
        <f t="shared" si="306"/>
        <v>2.2652686976655-1.99639362260455i</v>
      </c>
      <c r="AD667" t="str">
        <f t="shared" si="307"/>
        <v>0.195130280922245+0.136735160427634i</v>
      </c>
      <c r="AE667" t="str">
        <f t="shared" si="308"/>
        <v>-0.020458731644917-0.0165863127580301i</v>
      </c>
      <c r="AF667" t="str">
        <f t="shared" si="309"/>
        <v>-4.90918260834472-1.61032631784836i</v>
      </c>
      <c r="AG667" t="str">
        <f t="shared" si="310"/>
        <v>1.02344014316389-0.0311276265015242i</v>
      </c>
      <c r="AH667" t="str">
        <f t="shared" si="311"/>
        <v>0.068575390004209+0.113836712416785i</v>
      </c>
      <c r="AI667">
        <f t="shared" si="312"/>
        <v>-17.529753354359091</v>
      </c>
      <c r="AJ667">
        <f t="shared" si="313"/>
        <v>58.935183281573849</v>
      </c>
      <c r="AK667"/>
      <c r="AL667"/>
      <c r="AM667"/>
      <c r="AN667"/>
    </row>
    <row r="668" spans="1:40" x14ac:dyDescent="0.35">
      <c r="A668"/>
      <c r="B668">
        <f t="shared" si="314"/>
        <v>53400</v>
      </c>
      <c r="C668" s="237" t="str">
        <f t="shared" si="282"/>
        <v>-0.0000113093796445776+0.0193521884559118i</v>
      </c>
      <c r="D668" s="208" t="str">
        <f t="shared" si="283"/>
        <v>-2.51374790742974+0.148366778161991i</v>
      </c>
      <c r="E668" t="str">
        <f t="shared" si="284"/>
        <v>20500</v>
      </c>
      <c r="F668" t="str">
        <f t="shared" si="285"/>
        <v>0.327868852459016</v>
      </c>
      <c r="G668" t="str">
        <f t="shared" si="280"/>
        <v>0.327868852459016</v>
      </c>
      <c r="H668" t="str">
        <f t="shared" si="286"/>
        <v>2.39867318105445+1.75835890117314i</v>
      </c>
      <c r="I668" t="str">
        <f t="shared" si="287"/>
        <v>209.701309627119i</v>
      </c>
      <c r="J668" t="str">
        <f t="shared" si="281"/>
        <v>-58.5240717014273+45.8759361045055i</v>
      </c>
      <c r="K668" t="str">
        <f t="shared" si="288"/>
        <v>1.73975056783925-2.21940510909429i</v>
      </c>
      <c r="L668" t="str">
        <f t="shared" si="289"/>
        <v>0.311109103891068-0.34219677730979i</v>
      </c>
      <c r="M668" t="str">
        <f t="shared" si="290"/>
        <v>2.05085967173032-2.56160188640408i</v>
      </c>
      <c r="N668" t="str">
        <f t="shared" si="291"/>
        <v>-0.666073950972406i</v>
      </c>
      <c r="O668" t="str">
        <f t="shared" si="292"/>
        <v>0.786253640196857-0.617903886763299i</v>
      </c>
      <c r="P668" t="str">
        <f t="shared" si="293"/>
        <v>0.213746359803143+0.617903886763299i</v>
      </c>
      <c r="Q668" t="str">
        <f t="shared" si="294"/>
        <v>-0.213746359803143+0.048170064209107i</v>
      </c>
      <c r="R668" t="str">
        <f t="shared" si="295"/>
        <v>-0.331675603939176-2.96557434936173i</v>
      </c>
      <c r="S668" t="str">
        <f t="shared" si="296"/>
        <v>0.072130314257549i</v>
      </c>
      <c r="T668" t="str">
        <f t="shared" si="297"/>
        <v>0.213907809773588-0.0239238655436951i</v>
      </c>
      <c r="U668" t="str">
        <f t="shared" si="298"/>
        <v>0.0000499999999999999-0.00266109789813896i</v>
      </c>
      <c r="V668" t="str">
        <f t="shared" si="299"/>
        <v>0.00002-0.0298042964591564i</v>
      </c>
      <c r="W668" t="str">
        <f t="shared" si="300"/>
        <v>0.0000422734522567842-0.00244303546514002i</v>
      </c>
      <c r="X668" t="str">
        <f t="shared" si="301"/>
        <v>0.0000874163674303449-0.0024406359545842i</v>
      </c>
      <c r="Y668" t="str">
        <f t="shared" si="302"/>
        <v>0.009+0.268417676322712i</v>
      </c>
      <c r="Z668" t="str">
        <f t="shared" si="303"/>
        <v>-0.109850401494748-0.00769710326441254i</v>
      </c>
      <c r="AA668" t="str">
        <f t="shared" si="304"/>
        <v>1.53966666389659-45.0640716633615i</v>
      </c>
      <c r="AB668" t="str">
        <f t="shared" si="305"/>
        <v>0.714966173842186-0.0799632076519096i</v>
      </c>
      <c r="AC668" t="str">
        <f t="shared" si="306"/>
        <v>2.26146138902022-1.99545201742475i</v>
      </c>
      <c r="AD668" t="str">
        <f t="shared" si="307"/>
        <v>0.19529727771346+0.136965919764464i</v>
      </c>
      <c r="AE668" t="str">
        <f t="shared" si="308"/>
        <v>-0.0203992435395225-0.0165489845910429i</v>
      </c>
      <c r="AF668" t="str">
        <f t="shared" si="309"/>
        <v>-4.91242108848419-1.60999212301115i</v>
      </c>
      <c r="AG668" t="str">
        <f t="shared" si="310"/>
        <v>1.02343202372893-0.0310958313411907i</v>
      </c>
      <c r="AH668" t="str">
        <f t="shared" si="311"/>
        <v>0.068429874569143+0.113604111904506i</v>
      </c>
      <c r="AI668">
        <f t="shared" si="312"/>
        <v>-17.547701604508482</v>
      </c>
      <c r="AJ668">
        <f t="shared" si="313"/>
        <v>58.937180362262687</v>
      </c>
      <c r="AK668"/>
      <c r="AL668"/>
      <c r="AM668"/>
      <c r="AN668"/>
    </row>
    <row r="669" spans="1:40" x14ac:dyDescent="0.35">
      <c r="A669"/>
      <c r="B669">
        <f t="shared" si="314"/>
        <v>53500</v>
      </c>
      <c r="C669" s="237" t="str">
        <f t="shared" si="282"/>
        <v>-0.0000112671411164037+0.0193160161656789i</v>
      </c>
      <c r="D669" s="208" t="str">
        <f t="shared" si="283"/>
        <v>-2.51374758360101+0.148089457270205i</v>
      </c>
      <c r="E669" t="str">
        <f t="shared" si="284"/>
        <v>20500</v>
      </c>
      <c r="F669" t="str">
        <f t="shared" si="285"/>
        <v>0.327868852459016</v>
      </c>
      <c r="G669" t="str">
        <f t="shared" si="280"/>
        <v>0.327868852459016</v>
      </c>
      <c r="H669" t="str">
        <f t="shared" si="286"/>
        <v>2.4019036682163+1.75774176067571i</v>
      </c>
      <c r="I669" t="str">
        <f t="shared" si="287"/>
        <v>210.094008708817i</v>
      </c>
      <c r="J669" t="str">
        <f t="shared" si="281"/>
        <v>-58.7472170416931+45.9618460972106i</v>
      </c>
      <c r="K669" t="str">
        <f t="shared" si="288"/>
        <v>1.7355827900115-2.21837605571767i</v>
      </c>
      <c r="L669" t="str">
        <f t="shared" si="289"/>
        <v>0.310471891976956-0.342135397213452i</v>
      </c>
      <c r="M669" t="str">
        <f t="shared" si="290"/>
        <v>2.04605468198846-2.56051145293112i</v>
      </c>
      <c r="N669" t="str">
        <f t="shared" si="291"/>
        <v>-0.667321280468609i</v>
      </c>
      <c r="O669" t="str">
        <f t="shared" si="292"/>
        <v>0.785482299014169-0.618884123188999i</v>
      </c>
      <c r="P669" t="str">
        <f t="shared" si="293"/>
        <v>0.214517700985831+0.618884123188999i</v>
      </c>
      <c r="Q669" t="str">
        <f t="shared" si="294"/>
        <v>-0.214517700985831+0.04843715727961i</v>
      </c>
      <c r="R669" t="str">
        <f t="shared" si="295"/>
        <v>-0.331669334216055-2.95989207406798i</v>
      </c>
      <c r="S669" t="str">
        <f t="shared" si="296"/>
        <v>0.0722653897524133i</v>
      </c>
      <c r="T669" t="str">
        <f t="shared" si="297"/>
        <v>0.213897754357602-0.0239682137060466i</v>
      </c>
      <c r="U669" t="str">
        <f t="shared" si="298"/>
        <v>0.0000499999999999999-0.00265612388337609i</v>
      </c>
      <c r="V669" t="str">
        <f t="shared" si="299"/>
        <v>0.00002-0.0297485874938122i</v>
      </c>
      <c r="W669" t="str">
        <f t="shared" si="300"/>
        <v>0.0000422734517690135-0.00243846926951083i</v>
      </c>
      <c r="X669" t="str">
        <f t="shared" si="301"/>
        <v>0.0000872477813801441-0.00243607735714423i</v>
      </c>
      <c r="Y669" t="str">
        <f t="shared" si="302"/>
        <v>0.009+0.268920331147286i</v>
      </c>
      <c r="Z669" t="str">
        <f t="shared" si="303"/>
        <v>-0.109437286260927-0.00766070446677971i</v>
      </c>
      <c r="AA669" t="str">
        <f t="shared" si="304"/>
        <v>1.5337895981862-44.9785002430796i</v>
      </c>
      <c r="AB669" t="str">
        <f t="shared" si="305"/>
        <v>0.714932564586397-0.0801114370970474i</v>
      </c>
      <c r="AC669" t="str">
        <f t="shared" si="306"/>
        <v>2.25766486888025-1.99450540065013i</v>
      </c>
      <c r="AD669" t="str">
        <f t="shared" si="307"/>
        <v>0.195464551253057+0.137196476891831i</v>
      </c>
      <c r="AE669" t="str">
        <f t="shared" si="308"/>
        <v>-0.0203400883859927-0.0165118062764833i</v>
      </c>
      <c r="AF669" t="str">
        <f t="shared" si="309"/>
        <v>-4.91565125181731-1.60965230340551i</v>
      </c>
      <c r="AG669" t="str">
        <f t="shared" si="310"/>
        <v>1.02342390961841-0.0310642040495222i</v>
      </c>
      <c r="AH669" t="str">
        <f t="shared" si="311"/>
        <v>0.0682851860124248+0.113372352527758i</v>
      </c>
      <c r="AI669">
        <f t="shared" si="312"/>
        <v>-17.565611721426773</v>
      </c>
      <c r="AJ669">
        <f t="shared" si="313"/>
        <v>58.939066956473546</v>
      </c>
      <c r="AK669"/>
      <c r="AL669"/>
      <c r="AM669"/>
      <c r="AN669"/>
    </row>
    <row r="670" spans="1:40" x14ac:dyDescent="0.35">
      <c r="A670"/>
      <c r="B670">
        <f t="shared" si="314"/>
        <v>53600</v>
      </c>
      <c r="C670" s="237" t="str">
        <f t="shared" si="282"/>
        <v>-0.0000112251387771954+0.0192799788465407i</v>
      </c>
      <c r="D670" s="208" t="str">
        <f t="shared" si="283"/>
        <v>-2.51374726158308+0.147813171156812i</v>
      </c>
      <c r="E670" t="str">
        <f t="shared" si="284"/>
        <v>20500</v>
      </c>
      <c r="F670" t="str">
        <f t="shared" si="285"/>
        <v>0.327868852459016</v>
      </c>
      <c r="G670" t="str">
        <f t="shared" si="280"/>
        <v>0.327868852459016</v>
      </c>
      <c r="H670" t="str">
        <f t="shared" si="286"/>
        <v>2.40512585185875+1.75712007413411i</v>
      </c>
      <c r="I670" t="str">
        <f t="shared" si="287"/>
        <v>210.486707790516i</v>
      </c>
      <c r="J670" t="str">
        <f t="shared" si="281"/>
        <v>-58.9707798662251+46.0477560899156i</v>
      </c>
      <c r="K670" t="str">
        <f t="shared" si="288"/>
        <v>1.73142718290745-2.21734173231503i</v>
      </c>
      <c r="L670" t="str">
        <f t="shared" si="289"/>
        <v>0.309836100135614-0.342072959901815i</v>
      </c>
      <c r="M670" t="str">
        <f t="shared" si="290"/>
        <v>2.04126328304306-2.55941469221685i</v>
      </c>
      <c r="N670" t="str">
        <f t="shared" si="291"/>
        <v>-0.668568609964812i</v>
      </c>
      <c r="O670" t="str">
        <f t="shared" si="292"/>
        <v>0.784709735754029-0.619863396735799i</v>
      </c>
      <c r="P670" t="str">
        <f t="shared" si="293"/>
        <v>0.215290264245971+0.619863396735799i</v>
      </c>
      <c r="Q670" t="str">
        <f t="shared" si="294"/>
        <v>-0.215290264245971+0.048705213229013i</v>
      </c>
      <c r="R670" t="str">
        <f t="shared" si="295"/>
        <v>-0.331663052346617-2.95423073889617i</v>
      </c>
      <c r="S670" t="str">
        <f t="shared" si="296"/>
        <v>0.0724004652472777i</v>
      </c>
      <c r="T670" t="str">
        <f t="shared" si="297"/>
        <v>0.213887679943892-0.0240125592952273i</v>
      </c>
      <c r="U670" t="str">
        <f t="shared" si="298"/>
        <v>0.0000499999999999999-0.00265116842836979i</v>
      </c>
      <c r="V670" t="str">
        <f t="shared" si="299"/>
        <v>0.00002-0.0296930863977417i</v>
      </c>
      <c r="W670" t="str">
        <f t="shared" si="300"/>
        <v>0.0000422734512803303-0.00243392011234668i</v>
      </c>
      <c r="X670" t="str">
        <f t="shared" si="301"/>
        <v>0.0000870801375971657-0.00243153575244933i</v>
      </c>
      <c r="Y670" t="str">
        <f t="shared" si="302"/>
        <v>0.009+0.269422985971861i</v>
      </c>
      <c r="Z670" t="str">
        <f t="shared" si="303"/>
        <v>-0.109026502360392-0.00762456705472732i</v>
      </c>
      <c r="AA670" t="str">
        <f t="shared" si="304"/>
        <v>1.5279463493169-44.8932556425597i</v>
      </c>
      <c r="AB670" t="str">
        <f t="shared" si="305"/>
        <v>0.714898891832553-0.0802596579416106i</v>
      </c>
      <c r="AC670" t="str">
        <f t="shared" si="306"/>
        <v>2.25387911125791-1.99355382007159i</v>
      </c>
      <c r="AD670" t="str">
        <f t="shared" si="307"/>
        <v>0.195632101355943+0.137426831589158i</v>
      </c>
      <c r="AE670" t="str">
        <f t="shared" si="308"/>
        <v>-0.0202812636676819-0.0164747768534821i</v>
      </c>
      <c r="AF670" t="str">
        <f t="shared" si="309"/>
        <v>-4.91887311344183-1.6093069029773i</v>
      </c>
      <c r="AG670" t="str">
        <f t="shared" si="310"/>
        <v>1.02341580072067-0.0310327436270279i</v>
      </c>
      <c r="AH670" t="str">
        <f t="shared" si="311"/>
        <v>0.0681413179514275+0.113141429421851i</v>
      </c>
      <c r="AI670">
        <f t="shared" si="312"/>
        <v>-17.58348388444551</v>
      </c>
      <c r="AJ670">
        <f t="shared" si="313"/>
        <v>58.940843612572522</v>
      </c>
      <c r="AK670"/>
      <c r="AL670"/>
      <c r="AM670"/>
      <c r="AN670"/>
    </row>
    <row r="671" spans="1:40" x14ac:dyDescent="0.35">
      <c r="A671"/>
      <c r="B671">
        <f t="shared" si="314"/>
        <v>53700</v>
      </c>
      <c r="C671" s="237" t="str">
        <f t="shared" si="282"/>
        <v>-0.0000111833708692708+0.0192440757444697i</v>
      </c>
      <c r="D671" s="208" t="str">
        <f t="shared" si="283"/>
        <v>-2.51374694136245+0.147537914040934i</v>
      </c>
      <c r="E671" t="str">
        <f t="shared" si="284"/>
        <v>20500</v>
      </c>
      <c r="F671" t="str">
        <f t="shared" si="285"/>
        <v>0.327868852459016</v>
      </c>
      <c r="G671" t="str">
        <f t="shared" si="280"/>
        <v>0.327868852459016</v>
      </c>
      <c r="H671" t="str">
        <f t="shared" si="286"/>
        <v>2.40833974716543+1.75649387944544i</v>
      </c>
      <c r="I671" t="str">
        <f t="shared" si="287"/>
        <v>210.879406872215i</v>
      </c>
      <c r="J671" t="str">
        <f t="shared" si="281"/>
        <v>-59.1947601750231+46.1336660826207i</v>
      </c>
      <c r="K671" t="str">
        <f t="shared" si="288"/>
        <v>1.72728371503254-2.21630219203611i</v>
      </c>
      <c r="L671" t="str">
        <f t="shared" si="289"/>
        <v>0.309201726939855-0.342009472571392i</v>
      </c>
      <c r="M671" t="str">
        <f t="shared" si="290"/>
        <v>2.0364854419724-2.5583116646075i</v>
      </c>
      <c r="N671" t="str">
        <f t="shared" si="291"/>
        <v>-0.669815939461015i</v>
      </c>
      <c r="O671" t="str">
        <f t="shared" si="292"/>
        <v>0.783935951618414-0.620841705880115i</v>
      </c>
      <c r="P671" t="str">
        <f t="shared" si="293"/>
        <v>0.216064048381586+0.620841705880115i</v>
      </c>
      <c r="Q671" t="str">
        <f t="shared" si="294"/>
        <v>-0.216064048381586+0.0489742335809i</v>
      </c>
      <c r="R671" t="str">
        <f t="shared" si="295"/>
        <v>-0.331656758328497-2.9485902268481i</v>
      </c>
      <c r="S671" t="str">
        <f t="shared" si="296"/>
        <v>0.072535540742142i</v>
      </c>
      <c r="T671" t="str">
        <f t="shared" si="297"/>
        <v>0.213877586531422-0.0240569023061434i</v>
      </c>
      <c r="U671" t="str">
        <f t="shared" si="298"/>
        <v>0.0000499999999999999-0.00264623142943428i</v>
      </c>
      <c r="V671" t="str">
        <f t="shared" si="299"/>
        <v>0.00002-0.0296377920096639i</v>
      </c>
      <c r="W671" t="str">
        <f t="shared" si="300"/>
        <v>0.0000422734507907345-0.00242938789846062i</v>
      </c>
      <c r="X671" t="str">
        <f t="shared" si="301"/>
        <v>0.0000869134290731531-0.00242701104569688i</v>
      </c>
      <c r="Y671" t="str">
        <f t="shared" si="302"/>
        <v>0.009+0.269925640796435i</v>
      </c>
      <c r="Z671" t="str">
        <f t="shared" si="303"/>
        <v>-0.108618032245621-0.00758868860981322i</v>
      </c>
      <c r="AA671" t="str">
        <f t="shared" si="304"/>
        <v>1.52213665665331-44.8083359796751i</v>
      </c>
      <c r="AB671" t="str">
        <f t="shared" si="305"/>
        <v>0.71486515557719-0.0804078701685736i</v>
      </c>
      <c r="AC671" t="str">
        <f t="shared" si="306"/>
        <v>2.25010409012777-1.99259732315289i</v>
      </c>
      <c r="AD671" t="str">
        <f t="shared" si="307"/>
        <v>0.195799927836744+0.137656983635305i</v>
      </c>
      <c r="AE671" t="str">
        <f t="shared" si="308"/>
        <v>-0.0202227668916872-0.0164378953695114i</v>
      </c>
      <c r="AF671" t="str">
        <f t="shared" si="309"/>
        <v>-4.92208668852788-1.60895596540451i</v>
      </c>
      <c r="AG671" t="str">
        <f t="shared" si="310"/>
        <v>1.02340769692516-0.031001449081899i</v>
      </c>
      <c r="AH671" t="str">
        <f t="shared" si="311"/>
        <v>0.0679982640643033+0.112911337760388i</v>
      </c>
      <c r="AI671">
        <f t="shared" si="312"/>
        <v>-17.601318271657771</v>
      </c>
      <c r="AJ671">
        <f t="shared" si="313"/>
        <v>58.942510875536705</v>
      </c>
      <c r="AK671"/>
      <c r="AL671"/>
      <c r="AM671"/>
      <c r="AN671"/>
    </row>
    <row r="672" spans="1:40" x14ac:dyDescent="0.35">
      <c r="A672"/>
      <c r="B672">
        <f t="shared" si="314"/>
        <v>53800</v>
      </c>
      <c r="C672" s="237" t="str">
        <f t="shared" si="282"/>
        <v>-0.0000111418356512685+0.0192083061110448i</v>
      </c>
      <c r="D672" s="208" t="str">
        <f t="shared" si="283"/>
        <v>-2.51374662292578+0.147263680184677i</v>
      </c>
      <c r="E672" t="str">
        <f t="shared" si="284"/>
        <v>20500</v>
      </c>
      <c r="F672" t="str">
        <f t="shared" si="285"/>
        <v>0.327868852459016</v>
      </c>
      <c r="G672" t="str">
        <f t="shared" si="280"/>
        <v>0.327868852459016</v>
      </c>
      <c r="H672" t="str">
        <f t="shared" si="286"/>
        <v>2.41154536939074+1.75586321428327i</v>
      </c>
      <c r="I672" t="str">
        <f t="shared" si="287"/>
        <v>211.272105953914i</v>
      </c>
      <c r="J672" t="str">
        <f t="shared" si="281"/>
        <v>-59.4191579680874+46.2195760753257i</v>
      </c>
      <c r="K672" t="str">
        <f t="shared" si="288"/>
        <v>1.72315235486728-2.21525748765144i</v>
      </c>
      <c r="L672" t="str">
        <f t="shared" si="289"/>
        <v>0.308568770941721-0.34194494238393i</v>
      </c>
      <c r="M672" t="str">
        <f t="shared" si="290"/>
        <v>2.031721125809-2.55720243003537i</v>
      </c>
      <c r="N672" t="str">
        <f t="shared" si="291"/>
        <v>-0.671063268957218i</v>
      </c>
      <c r="O672" t="str">
        <f t="shared" si="292"/>
        <v>0.783160947811203-0.621819049099864i</v>
      </c>
      <c r="P672" t="str">
        <f t="shared" si="293"/>
        <v>0.216839052188797+0.621819049099864i</v>
      </c>
      <c r="Q672" t="str">
        <f t="shared" si="294"/>
        <v>-0.216839052188797+0.0492442198573541i</v>
      </c>
      <c r="R672" t="str">
        <f t="shared" si="295"/>
        <v>-0.331650452159316-2.94297042179544i</v>
      </c>
      <c r="S672" t="str">
        <f t="shared" si="296"/>
        <v>0.0726706162370062i</v>
      </c>
      <c r="T672" t="str">
        <f t="shared" si="297"/>
        <v>0.213867474119157-0.0241012427336992i</v>
      </c>
      <c r="U672" t="str">
        <f t="shared" si="298"/>
        <v>0.0000500000000000001-0.00264131278365466i</v>
      </c>
      <c r="V672" t="str">
        <f t="shared" si="299"/>
        <v>0.00002-0.0295827031769322i</v>
      </c>
      <c r="W672" t="str">
        <f t="shared" si="300"/>
        <v>0.0000422734503002264-0.0024248725333734i</v>
      </c>
      <c r="X672" t="str">
        <f t="shared" si="301"/>
        <v>0.0000867476488648809-0.00242250314278798i</v>
      </c>
      <c r="Y672" t="str">
        <f t="shared" si="302"/>
        <v>0.009+0.270428295621009i</v>
      </c>
      <c r="Z672" t="str">
        <f t="shared" si="303"/>
        <v>-0.10821185853423-0.00755306674074325i</v>
      </c>
      <c r="AA672" t="str">
        <f t="shared" si="304"/>
        <v>1.51636026208144-44.7237393868184i</v>
      </c>
      <c r="AB672" t="str">
        <f t="shared" si="305"/>
        <v>0.714831355816849-0.0805560737609046i</v>
      </c>
      <c r="AC672" t="str">
        <f t="shared" si="306"/>
        <v>2.24633977942829-1.99163595703258i</v>
      </c>
      <c r="AD672" t="str">
        <f t="shared" si="307"/>
        <v>0.195968030509791+0.137886932808573i</v>
      </c>
      <c r="AE672" t="str">
        <f t="shared" si="308"/>
        <v>-0.0201645955885777-0.0164011608802927i</v>
      </c>
      <c r="AF672" t="str">
        <f t="shared" si="309"/>
        <v>-4.92529199231652-1.60859953409859i</v>
      </c>
      <c r="AG672" t="str">
        <f t="shared" si="310"/>
        <v>1.02339959812241-0.0309703194299303i</v>
      </c>
      <c r="AH672" t="str">
        <f t="shared" si="311"/>
        <v>0.0678560180892864+0.112682072754877i</v>
      </c>
      <c r="AI672">
        <f t="shared" si="312"/>
        <v>-17.619115059929825</v>
      </c>
      <c r="AJ672">
        <f t="shared" si="313"/>
        <v>58.944069286978625</v>
      </c>
      <c r="AK672"/>
      <c r="AL672"/>
      <c r="AM672"/>
      <c r="AN672"/>
    </row>
    <row r="673" spans="1:40" x14ac:dyDescent="0.35">
      <c r="A673"/>
      <c r="B673">
        <f t="shared" si="314"/>
        <v>53900</v>
      </c>
      <c r="C673" s="237" t="str">
        <f t="shared" si="282"/>
        <v>-0.0000111005313979652+0.0191726692033986i</v>
      </c>
      <c r="D673" s="208" t="str">
        <f t="shared" si="283"/>
        <v>-2.51374630625984+0.146990463892723i</v>
      </c>
      <c r="E673" t="str">
        <f t="shared" si="284"/>
        <v>20500</v>
      </c>
      <c r="F673" t="str">
        <f t="shared" si="285"/>
        <v>0.327868852459016</v>
      </c>
      <c r="G673" t="str">
        <f t="shared" si="280"/>
        <v>0.327868852459016</v>
      </c>
      <c r="H673" t="str">
        <f t="shared" si="286"/>
        <v>2.4147427338586+1.75522811609852i</v>
      </c>
      <c r="I673" t="str">
        <f t="shared" si="287"/>
        <v>211.664805035612i</v>
      </c>
      <c r="J673" t="str">
        <f t="shared" si="281"/>
        <v>-59.6439732454178+46.3054860680309i</v>
      </c>
      <c r="K673" t="str">
        <f t="shared" si="288"/>
        <v>1.71903307086901-2.21420767155462i</v>
      </c>
      <c r="L673" t="str">
        <f t="shared" si="289"/>
        <v>0.307937230672767-0.341879376466488i</v>
      </c>
      <c r="M673" t="str">
        <f t="shared" si="290"/>
        <v>2.02697030154178-2.55608704802111i</v>
      </c>
      <c r="N673" t="str">
        <f t="shared" si="291"/>
        <v>-0.672310598453421i</v>
      </c>
      <c r="O673" t="str">
        <f t="shared" si="292"/>
        <v>0.782384725538169-0.622795424874464i</v>
      </c>
      <c r="P673" t="str">
        <f t="shared" si="293"/>
        <v>0.217615274461831+0.622795424874464i</v>
      </c>
      <c r="Q673" t="str">
        <f t="shared" si="294"/>
        <v>-0.217615274461831+0.049515173578957i</v>
      </c>
      <c r="R673" t="str">
        <f t="shared" si="295"/>
        <v>-0.331644133836693-2.93737120847162i</v>
      </c>
      <c r="S673" t="str">
        <f t="shared" si="296"/>
        <v>0.0728056917318706i</v>
      </c>
      <c r="T673" t="str">
        <f t="shared" si="297"/>
        <v>0.213857342706057-0.0241455805727975i</v>
      </c>
      <c r="U673" t="str">
        <f t="shared" si="298"/>
        <v>0.0000500000000000001-0.00263641238887979i</v>
      </c>
      <c r="V673" t="str">
        <f t="shared" si="299"/>
        <v>0.00002-0.0295278187554537i</v>
      </c>
      <c r="W673" t="str">
        <f t="shared" si="300"/>
        <v>0.0000422734498088053-0.00242037392330694i</v>
      </c>
      <c r="X673" t="str">
        <f t="shared" si="301"/>
        <v>0.0000865827900934243-0.00241801195032081i</v>
      </c>
      <c r="Y673" t="str">
        <f t="shared" si="302"/>
        <v>0.009+0.270930950445584i</v>
      </c>
      <c r="Z673" t="str">
        <f t="shared" si="303"/>
        <v>-0.107807964007111-0.00751769908301357i</v>
      </c>
      <c r="AA673" t="str">
        <f t="shared" si="304"/>
        <v>1.51061690997935-44.6394640107624i</v>
      </c>
      <c r="AB673" t="str">
        <f t="shared" si="305"/>
        <v>0.714797492548053-0.0807042687015666i</v>
      </c>
      <c r="AC673" t="str">
        <f t="shared" si="306"/>
        <v>2.24258615306335-1.99066976852577i</v>
      </c>
      <c r="AD673" t="str">
        <f t="shared" si="307"/>
        <v>0.196136409189127+0.138116678886708i</v>
      </c>
      <c r="AE673" t="str">
        <f t="shared" si="308"/>
        <v>-0.0201067473121299-0.0163645724497066i</v>
      </c>
      <c r="AF673" t="str">
        <f t="shared" si="309"/>
        <v>-4.92848904011844-1.6082376522058i</v>
      </c>
      <c r="AG673" t="str">
        <f t="shared" si="310"/>
        <v>1.02339150420406-0.0309393536944487i</v>
      </c>
      <c r="AH673" t="str">
        <f t="shared" si="311"/>
        <v>0.0677145738240144+0.112453629654347i</v>
      </c>
      <c r="AI673">
        <f t="shared" si="312"/>
        <v>-17.636874424912374</v>
      </c>
      <c r="AJ673">
        <f t="shared" si="313"/>
        <v>58.945519385167216</v>
      </c>
      <c r="AK673"/>
      <c r="AL673"/>
      <c r="AM673"/>
      <c r="AN673"/>
    </row>
    <row r="674" spans="1:40" x14ac:dyDescent="0.35">
      <c r="A674"/>
      <c r="B674">
        <f t="shared" si="314"/>
        <v>54000</v>
      </c>
      <c r="C674" s="237" t="str">
        <f t="shared" si="282"/>
        <v>-0.0000110594564000974+0.0191371642841668i</v>
      </c>
      <c r="D674" s="208" t="str">
        <f t="shared" si="283"/>
        <v>-2.51374599135152+0.146718259511946i</v>
      </c>
      <c r="E674" t="str">
        <f t="shared" si="284"/>
        <v>20500</v>
      </c>
      <c r="F674" t="str">
        <f t="shared" si="285"/>
        <v>0.327868852459016</v>
      </c>
      <c r="G674" t="str">
        <f t="shared" si="280"/>
        <v>0.327868852459016</v>
      </c>
      <c r="H674" t="str">
        <f t="shared" si="286"/>
        <v>2.41793185596087+1.75458862212044i</v>
      </c>
      <c r="I674" t="str">
        <f t="shared" si="287"/>
        <v>212.057504117311i</v>
      </c>
      <c r="J674" t="str">
        <f t="shared" si="281"/>
        <v>-59.8692060070144+46.3913960607359i</v>
      </c>
      <c r="K674" t="str">
        <f t="shared" si="288"/>
        <v>1.71492583147358-2.21315279576464i</v>
      </c>
      <c r="L674" t="str">
        <f t="shared" si="289"/>
        <v>0.307307104644307-0.341812781911522i</v>
      </c>
      <c r="M674" t="str">
        <f t="shared" si="290"/>
        <v>2.02223293611789-2.55496557767616i</v>
      </c>
      <c r="N674" t="str">
        <f t="shared" si="291"/>
        <v>-0.673557927949624i</v>
      </c>
      <c r="O674" t="str">
        <f t="shared" si="292"/>
        <v>0.781607286006983-0.623770831684841i</v>
      </c>
      <c r="P674" t="str">
        <f t="shared" si="293"/>
        <v>0.218392713993017+0.623770831684841i</v>
      </c>
      <c r="Q674" t="str">
        <f t="shared" si="294"/>
        <v>-0.218392713993017+0.0497870962647829i</v>
      </c>
      <c r="R674" t="str">
        <f t="shared" si="295"/>
        <v>-0.33163780335826-2.93179247246386i</v>
      </c>
      <c r="S674" t="str">
        <f t="shared" si="296"/>
        <v>0.0729407672267349i</v>
      </c>
      <c r="T674" t="str">
        <f t="shared" si="297"/>
        <v>0.21384719229108-0.0241899158183405i</v>
      </c>
      <c r="U674" t="str">
        <f t="shared" si="298"/>
        <v>0.0000500000000000001-0.0026315301437152i</v>
      </c>
      <c r="V674" t="str">
        <f t="shared" si="299"/>
        <v>0.00002-0.0294731376096102i</v>
      </c>
      <c r="W674" t="str">
        <f t="shared" si="300"/>
        <v>0.000042273449316472-0.00241589197517778i</v>
      </c>
      <c r="X674" t="str">
        <f t="shared" si="301"/>
        <v>0.0000864188459434556-0.00241353737558431i</v>
      </c>
      <c r="Y674" t="str">
        <f t="shared" si="302"/>
        <v>0.009+0.271433605270158i</v>
      </c>
      <c r="Z674" t="str">
        <f t="shared" si="303"/>
        <v>-0.107406331606588-0.00748258329855926i</v>
      </c>
      <c r="AA674" t="str">
        <f t="shared" si="304"/>
        <v>1.50490634718822-44.5555080125206i</v>
      </c>
      <c r="AB674" t="str">
        <f t="shared" si="305"/>
        <v>0.714763565767322-0.0808524549735208i</v>
      </c>
      <c r="AC674" t="str">
        <f t="shared" si="306"/>
        <v>2.23884318490379-1.98969880412602i</v>
      </c>
      <c r="AD674" t="str">
        <f t="shared" si="307"/>
        <v>0.196305063688503+0.138346221646911i</v>
      </c>
      <c r="AE674" t="str">
        <f t="shared" si="308"/>
        <v>-0.0200492196390657-0.0163281291497048i</v>
      </c>
      <c r="AF674" t="str">
        <f t="shared" si="309"/>
        <v>-4.93167784731239-1.60787036260849i</v>
      </c>
      <c r="AG674" t="str">
        <f t="shared" si="310"/>
        <v>1.02338341506278-0.03090855090624i</v>
      </c>
      <c r="AH674" t="str">
        <f t="shared" si="311"/>
        <v>0.0675739251248552+0.112226003744987i</v>
      </c>
      <c r="AI674">
        <f t="shared" si="312"/>
        <v>-17.654596541050779</v>
      </c>
      <c r="AJ674">
        <f t="shared" si="313"/>
        <v>58.946861705053735</v>
      </c>
      <c r="AK674"/>
      <c r="AL674"/>
      <c r="AM674"/>
      <c r="AN674"/>
    </row>
    <row r="675" spans="1:40" x14ac:dyDescent="0.35">
      <c r="A675"/>
      <c r="B675">
        <f t="shared" si="314"/>
        <v>54100</v>
      </c>
      <c r="C675" s="237" t="str">
        <f t="shared" si="282"/>
        <v>-0.0000110186089641842+0.0191017906214367i</v>
      </c>
      <c r="D675" s="208" t="str">
        <f t="shared" si="283"/>
        <v>-2.51374567818785+0.146447061431015i</v>
      </c>
      <c r="E675" t="str">
        <f t="shared" si="284"/>
        <v>20500</v>
      </c>
      <c r="F675" t="str">
        <f t="shared" si="285"/>
        <v>0.327868852459016</v>
      </c>
      <c r="G675" t="str">
        <f t="shared" si="280"/>
        <v>0.327868852459016</v>
      </c>
      <c r="H675" t="str">
        <f t="shared" si="286"/>
        <v>2.42111275115619+1.75394476935745i</v>
      </c>
      <c r="I675" t="str">
        <f t="shared" si="287"/>
        <v>212.45020319901i</v>
      </c>
      <c r="J675" t="str">
        <f t="shared" si="281"/>
        <v>-60.0948562528772+46.477306053441i</v>
      </c>
      <c r="K675" t="str">
        <f t="shared" si="288"/>
        <v>1.71083060509699-2.21209291192803i</v>
      </c>
      <c r="L675" t="str">
        <f t="shared" si="289"/>
        <v>0.30667839134769-0.341745165776972i</v>
      </c>
      <c r="M675" t="str">
        <f t="shared" si="290"/>
        <v>2.01750899644468-2.553838077705i</v>
      </c>
      <c r="N675" t="str">
        <f t="shared" si="291"/>
        <v>-0.674805257445827i</v>
      </c>
      <c r="O675" t="str">
        <f t="shared" si="292"/>
        <v>0.780828630427209-0.624745268013427i</v>
      </c>
      <c r="P675" t="str">
        <f t="shared" si="293"/>
        <v>0.219171369572791+0.624745268013427i</v>
      </c>
      <c r="Q675" t="str">
        <f t="shared" si="294"/>
        <v>-0.219171369572791+0.0500599894324i</v>
      </c>
      <c r="R675" t="str">
        <f t="shared" si="295"/>
        <v>-0.331631460721627-2.92623410020532i</v>
      </c>
      <c r="S675" t="str">
        <f t="shared" si="296"/>
        <v>0.0730758427215993i</v>
      </c>
      <c r="T675" t="str">
        <f t="shared" si="297"/>
        <v>0.213837022873185-0.0242342484652279i</v>
      </c>
      <c r="U675" t="str">
        <f t="shared" si="298"/>
        <v>0.00005-0.00262666594751609i</v>
      </c>
      <c r="V675" t="str">
        <f t="shared" si="299"/>
        <v>0.00002-0.0294186586121803i</v>
      </c>
      <c r="W675" t="str">
        <f t="shared" si="300"/>
        <v>0.000042273448823226-0.00241142659659069i</v>
      </c>
      <c r="X675" t="str">
        <f t="shared" si="301"/>
        <v>0.000086255809662529-0.00240907932655166i</v>
      </c>
      <c r="Y675" t="str">
        <f t="shared" si="302"/>
        <v>0.009+0.271936260094732i</v>
      </c>
      <c r="Z675" t="str">
        <f t="shared" si="303"/>
        <v>-0.107006944434599-0.00744771707540692i</v>
      </c>
      <c r="AA675" t="str">
        <f t="shared" si="304"/>
        <v>1.49922832298374-44.4718695672098i</v>
      </c>
      <c r="AB675" t="str">
        <f t="shared" si="305"/>
        <v>0.714729575471174-0.0810006325597199i</v>
      </c>
      <c r="AC675" t="str">
        <f t="shared" si="306"/>
        <v>2.23511084878898-1.98872311000716i</v>
      </c>
      <c r="AD675" t="str">
        <f t="shared" si="307"/>
        <v>0.196473993821381+0.138575560865843i</v>
      </c>
      <c r="AE675" t="str">
        <f t="shared" si="308"/>
        <v>-0.0199920101687937-0.0162918300602216i</v>
      </c>
      <c r="AF675" t="str">
        <f t="shared" si="309"/>
        <v>-4.93485842934404-1.60749770792643i</v>
      </c>
      <c r="AG675" t="str">
        <f t="shared" si="310"/>
        <v>1.02337533059235-0.0308779101034763i</v>
      </c>
      <c r="AH675" t="str">
        <f t="shared" si="311"/>
        <v>0.0674340659062432+0.111999190349767i</v>
      </c>
      <c r="AI675">
        <f t="shared" si="312"/>
        <v>-17.672281581596387</v>
      </c>
      <c r="AJ675">
        <f t="shared" si="313"/>
        <v>58.948096778292623</v>
      </c>
      <c r="AK675"/>
      <c r="AL675"/>
      <c r="AM675"/>
      <c r="AN675"/>
    </row>
    <row r="676" spans="1:40" x14ac:dyDescent="0.35">
      <c r="A676"/>
      <c r="B676">
        <f t="shared" si="314"/>
        <v>54200</v>
      </c>
      <c r="C676" s="237" t="str">
        <f t="shared" si="282"/>
        <v>-0.0000109779874123528+0.0190665474886974i</v>
      </c>
      <c r="D676" s="208" t="str">
        <f t="shared" si="283"/>
        <v>-2.51374536675595+0.146176864080013i</v>
      </c>
      <c r="E676" t="str">
        <f t="shared" si="284"/>
        <v>20500</v>
      </c>
      <c r="F676" t="str">
        <f t="shared" si="285"/>
        <v>0.327868852459016</v>
      </c>
      <c r="G676" t="str">
        <f t="shared" si="280"/>
        <v>0.327868852459016</v>
      </c>
      <c r="H676" t="str">
        <f t="shared" si="286"/>
        <v>2.42428543496838+1.75329659459814i</v>
      </c>
      <c r="I676" t="str">
        <f t="shared" si="287"/>
        <v>212.842902280709i</v>
      </c>
      <c r="J676" t="str">
        <f t="shared" si="281"/>
        <v>-60.3209239830061+46.563216046146i</v>
      </c>
      <c r="K676" t="str">
        <f t="shared" si="288"/>
        <v>1.70674736013704-2.2110280713212i</v>
      </c>
      <c r="L676" t="str">
        <f t="shared" si="289"/>
        <v>0.306051089254558-0.34167653508634i</v>
      </c>
      <c r="M676" t="str">
        <f t="shared" si="290"/>
        <v>2.0127984493916-2.55270460640754i</v>
      </c>
      <c r="N676" t="str">
        <f t="shared" si="291"/>
        <v>-0.67605258694203i</v>
      </c>
      <c r="O676" t="str">
        <f t="shared" si="292"/>
        <v>0.780048760010304-0.625718732344164i</v>
      </c>
      <c r="P676" t="str">
        <f t="shared" si="293"/>
        <v>0.219951239989696+0.625718732344164i</v>
      </c>
      <c r="Q676" t="str">
        <f t="shared" si="294"/>
        <v>-0.219951239989696+0.050333854597866i</v>
      </c>
      <c r="R676" t="str">
        <f t="shared" si="295"/>
        <v>-0.331625105924403-2.92069597896725i</v>
      </c>
      <c r="S676" t="str">
        <f t="shared" si="296"/>
        <v>0.0732109182164636i</v>
      </c>
      <c r="T676" t="str">
        <f t="shared" si="297"/>
        <v>0.213826834451325-0.0242785785083575i</v>
      </c>
      <c r="U676" t="str">
        <f t="shared" si="298"/>
        <v>0.00005-0.00262181970038046i</v>
      </c>
      <c r="V676" t="str">
        <f t="shared" si="299"/>
        <v>0.00002-0.0293643806442611i</v>
      </c>
      <c r="W676" t="str">
        <f t="shared" si="300"/>
        <v>0.0000422734483290671-0.00240697769583235i</v>
      </c>
      <c r="X676" t="str">
        <f t="shared" si="301"/>
        <v>0.0000860936745603962-0.00240463771187415i</v>
      </c>
      <c r="Y676" t="str">
        <f t="shared" si="302"/>
        <v>0.009+0.272438914919307i</v>
      </c>
      <c r="Z676" t="str">
        <f t="shared" si="303"/>
        <v>-0.106609785750909-0.00741309812733371i</v>
      </c>
      <c r="AA676" t="str">
        <f t="shared" si="304"/>
        <v>1.49358258904782-44.3885468639138i</v>
      </c>
      <c r="AB676" t="str">
        <f t="shared" si="305"/>
        <v>0.71469552165611-0.0811488014431102i</v>
      </c>
      <c r="AC676" t="str">
        <f t="shared" si="306"/>
        <v>2.23138911852826-1.98774273202507i</v>
      </c>
      <c r="AD676" t="str">
        <f t="shared" si="307"/>
        <v>0.196643199400929+0.138804696319631i</v>
      </c>
      <c r="AE676" t="str">
        <f t="shared" si="308"/>
        <v>-0.0199351165231543-0.0162556742690879i</v>
      </c>
      <c r="AF676" t="str">
        <f t="shared" si="309"/>
        <v>-4.93803080172433-1.60711973051813i</v>
      </c>
      <c r="AG676" t="str">
        <f t="shared" si="310"/>
        <v>1.02336725068755-0.0308474303316448i</v>
      </c>
      <c r="AH676" t="str">
        <f t="shared" si="311"/>
        <v>0.067294990140024+0.111773184828082i</v>
      </c>
      <c r="AI676">
        <f t="shared" si="312"/>
        <v>-17.689929718616749</v>
      </c>
      <c r="AJ676">
        <f t="shared" si="313"/>
        <v>58.949225133266118</v>
      </c>
      <c r="AK676"/>
      <c r="AL676"/>
      <c r="AM676"/>
      <c r="AN676"/>
    </row>
    <row r="677" spans="1:40" x14ac:dyDescent="0.35">
      <c r="A677"/>
      <c r="B677">
        <f t="shared" si="314"/>
        <v>54300</v>
      </c>
      <c r="C677" s="237" t="str">
        <f t="shared" si="282"/>
        <v>-0.000010937590082166+0.0190314341647895i</v>
      </c>
      <c r="D677" s="208" t="str">
        <f t="shared" si="283"/>
        <v>-2.51374505704309+0.145907661930053i</v>
      </c>
      <c r="E677" t="str">
        <f t="shared" si="284"/>
        <v>20500</v>
      </c>
      <c r="F677" t="str">
        <f t="shared" si="285"/>
        <v>0.327868852459016</v>
      </c>
      <c r="G677" t="str">
        <f t="shared" si="280"/>
        <v>0.327868852459016</v>
      </c>
      <c r="H677" t="str">
        <f t="shared" si="286"/>
        <v>2.42744992298528+1.75264413441212i</v>
      </c>
      <c r="I677" t="str">
        <f t="shared" si="287"/>
        <v>213.235601362407i</v>
      </c>
      <c r="J677" t="str">
        <f t="shared" si="281"/>
        <v>-60.5474091974012+46.6491260388511i</v>
      </c>
      <c r="K677" t="str">
        <f t="shared" si="288"/>
        <v>1.70267606497494-2.20995832485264i</v>
      </c>
      <c r="L677" t="str">
        <f t="shared" si="289"/>
        <v>0.305425196817093-0.341606896828784i</v>
      </c>
      <c r="M677" t="str">
        <f t="shared" si="290"/>
        <v>2.00810126179203-2.55156522168142i</v>
      </c>
      <c r="N677" t="str">
        <f t="shared" si="291"/>
        <v>-0.677299916438233i</v>
      </c>
      <c r="O677" t="str">
        <f t="shared" si="292"/>
        <v>0.779267675969614-0.626691223162505i</v>
      </c>
      <c r="P677" t="str">
        <f t="shared" si="293"/>
        <v>0.220732324030386+0.626691223162505i</v>
      </c>
      <c r="Q677" t="str">
        <f t="shared" si="294"/>
        <v>-0.220732324030386+0.0506086932757279i</v>
      </c>
      <c r="R677" t="str">
        <f t="shared" si="295"/>
        <v>-0.331618738964178-2.91517799685127i</v>
      </c>
      <c r="S677" t="str">
        <f t="shared" si="296"/>
        <v>0.0733459937113278i</v>
      </c>
      <c r="T677" t="str">
        <f t="shared" si="297"/>
        <v>0.213816627024454-0.0243229059426251i</v>
      </c>
      <c r="U677" t="str">
        <f t="shared" si="298"/>
        <v>0.00005-0.00261699130314219i</v>
      </c>
      <c r="V677" t="str">
        <f t="shared" si="299"/>
        <v>0.00002-0.0293103025951926i</v>
      </c>
      <c r="W677" t="str">
        <f t="shared" si="300"/>
        <v>0.0000422734478339961-0.00240254518186504i</v>
      </c>
      <c r="X677" t="str">
        <f t="shared" si="301"/>
        <v>0.0000859324340083154-0.00240021244087487i</v>
      </c>
      <c r="Y677" t="str">
        <f t="shared" si="302"/>
        <v>0.009+0.272941569743881i</v>
      </c>
      <c r="Z677" t="str">
        <f t="shared" si="303"/>
        <v>-0.106214838971341-0.00737872419353122i</v>
      </c>
      <c r="AA677" t="str">
        <f t="shared" si="304"/>
        <v>1.48796889944095-44.3055381055508i</v>
      </c>
      <c r="AB677" t="str">
        <f t="shared" si="305"/>
        <v>0.714661404318634-0.0812969616066316i</v>
      </c>
      <c r="AC677" t="str">
        <f t="shared" si="306"/>
        <v>2.22767796790246-1.98675771571957i</v>
      </c>
      <c r="AD677" t="str">
        <f t="shared" si="307"/>
        <v>0.196812680240026+0.139033627783875i</v>
      </c>
      <c r="AE677" t="str">
        <f t="shared" si="308"/>
        <v>-0.0198785363461691-0.0162196608719464i</v>
      </c>
      <c r="AF677" t="str">
        <f t="shared" si="309"/>
        <v>-4.94119498002837-1.60673647248207i</v>
      </c>
      <c r="AG677" t="str">
        <f t="shared" si="310"/>
        <v>1.02335917524422-0.0308171106434785i</v>
      </c>
      <c r="AH677" t="str">
        <f t="shared" si="311"/>
        <v>0.0671566918548141+0.111547982575396i</v>
      </c>
      <c r="AI677">
        <f t="shared" si="312"/>
        <v>-17.70754112300569</v>
      </c>
      <c r="AJ677">
        <f t="shared" si="313"/>
        <v>58.950247295105626</v>
      </c>
      <c r="AK677"/>
      <c r="AL677"/>
      <c r="AM677"/>
      <c r="AN677"/>
    </row>
    <row r="678" spans="1:40" x14ac:dyDescent="0.35">
      <c r="A678"/>
      <c r="B678">
        <f t="shared" si="314"/>
        <v>54400</v>
      </c>
      <c r="C678" s="237" t="str">
        <f t="shared" si="282"/>
        <v>-0.0000108974153264525+0.0189964499338566i</v>
      </c>
      <c r="D678" s="208" t="str">
        <f t="shared" si="283"/>
        <v>-2.51374474903662+0.145639449492901i</v>
      </c>
      <c r="E678" t="str">
        <f t="shared" si="284"/>
        <v>20500</v>
      </c>
      <c r="F678" t="str">
        <f t="shared" si="285"/>
        <v>0.327868852459016</v>
      </c>
      <c r="G678" t="str">
        <f t="shared" si="280"/>
        <v>0.327868852459016</v>
      </c>
      <c r="H678" t="str">
        <f t="shared" si="286"/>
        <v>2.43060623085726+1.75198742515098i</v>
      </c>
      <c r="I678" t="str">
        <f t="shared" si="287"/>
        <v>213.628300444106i</v>
      </c>
      <c r="J678" t="str">
        <f t="shared" si="281"/>
        <v>-60.7743118960625+46.7350360315562i</v>
      </c>
      <c r="K678" t="str">
        <f t="shared" si="288"/>
        <v>1.69861668797698-2.20888372306519i</v>
      </c>
      <c r="L678" t="str">
        <f t="shared" si="289"/>
        <v>0.304800712468292-0.341536257959199i</v>
      </c>
      <c r="M678" t="str">
        <f t="shared" si="290"/>
        <v>2.00341740044527-2.55041998102439i</v>
      </c>
      <c r="N678" t="str">
        <f t="shared" si="291"/>
        <v>-0.678547245934436i</v>
      </c>
      <c r="O678" t="str">
        <f t="shared" si="292"/>
        <v>0.778485379520373-0.627662738955421i</v>
      </c>
      <c r="P678" t="str">
        <f t="shared" si="293"/>
        <v>0.221514620479627+0.627662738955421i</v>
      </c>
      <c r="Q678" t="str">
        <f t="shared" si="294"/>
        <v>-0.221514620479627+0.050884506979015i</v>
      </c>
      <c r="R678" t="str">
        <f t="shared" si="295"/>
        <v>-0.331612359838577-2.9096800427818i</v>
      </c>
      <c r="S678" t="str">
        <f t="shared" si="296"/>
        <v>0.0734810692061923i</v>
      </c>
      <c r="T678" t="str">
        <f t="shared" si="297"/>
        <v>0.213806400591526-0.0243672307629272i</v>
      </c>
      <c r="U678" t="str">
        <f t="shared" si="298"/>
        <v>0.00005-0.00261218065736435i</v>
      </c>
      <c r="V678" t="str">
        <f t="shared" si="299"/>
        <v>0.00002-0.0292564233624808i</v>
      </c>
      <c r="W678" t="str">
        <f t="shared" si="300"/>
        <v>0.0000422734473380127-0.00239812896432041i</v>
      </c>
      <c r="X678" t="str">
        <f t="shared" si="301"/>
        <v>0.0000857720814383726-0.0023958034235425i</v>
      </c>
      <c r="Y678" t="str">
        <f t="shared" si="302"/>
        <v>0.009+0.273444224568456i</v>
      </c>
      <c r="Z678" t="str">
        <f t="shared" si="303"/>
        <v>-0.10582208766602-0.00734459303827334i</v>
      </c>
      <c r="AA678" t="str">
        <f t="shared" si="304"/>
        <v>1.4823870105746-44.2228415087389i</v>
      </c>
      <c r="AB678" t="str">
        <f t="shared" si="305"/>
        <v>0.71462722345525-0.081445113033226i</v>
      </c>
      <c r="AC678" t="str">
        <f t="shared" si="306"/>
        <v>2.22397737066541-1.98576810631625i</v>
      </c>
      <c r="AD678" t="str">
        <f t="shared" si="307"/>
        <v>0.196982436151255+0.139262355033651i</v>
      </c>
      <c r="AE678" t="str">
        <f t="shared" si="308"/>
        <v>-0.0198222673037906-0.016183788972166i</v>
      </c>
      <c r="AF678" t="str">
        <f t="shared" si="309"/>
        <v>-4.94435097989388-1.60634797565808i</v>
      </c>
      <c r="AG678" t="str">
        <f t="shared" si="310"/>
        <v>1.0233511041592-0.0307869500988851i</v>
      </c>
      <c r="AH678" t="str">
        <f t="shared" si="311"/>
        <v>0.0670191651353543+0.111323579022875i</v>
      </c>
      <c r="AI678">
        <f t="shared" si="312"/>
        <v>-17.725115964494705</v>
      </c>
      <c r="AJ678">
        <f t="shared" si="313"/>
        <v>58.951163785714805</v>
      </c>
      <c r="AK678"/>
      <c r="AL678"/>
      <c r="AM678"/>
      <c r="AN678"/>
    </row>
    <row r="679" spans="1:40" x14ac:dyDescent="0.35">
      <c r="A679"/>
      <c r="B679">
        <f t="shared" si="314"/>
        <v>54500</v>
      </c>
      <c r="C679" s="237" t="str">
        <f t="shared" si="282"/>
        <v>-0.0000108574615131387+0.018961594085296i</v>
      </c>
      <c r="D679" s="208" t="str">
        <f t="shared" si="283"/>
        <v>-2.51374444272406+0.145372221320603i</v>
      </c>
      <c r="E679" t="str">
        <f t="shared" si="284"/>
        <v>20500</v>
      </c>
      <c r="F679" t="str">
        <f t="shared" si="285"/>
        <v>0.327868852459016</v>
      </c>
      <c r="G679" t="str">
        <f t="shared" si="280"/>
        <v>0.327868852459016</v>
      </c>
      <c r="H679" t="str">
        <f t="shared" si="286"/>
        <v>2.43375437429604+1.75132650294928i</v>
      </c>
      <c r="I679" t="str">
        <f t="shared" si="287"/>
        <v>214.020999525805i</v>
      </c>
      <c r="J679" t="str">
        <f t="shared" si="281"/>
        <v>-61.0016320789899+46.8209460242612i</v>
      </c>
      <c r="K679" t="str">
        <f t="shared" si="288"/>
        <v>1.69456919749598-2.20780431613823i</v>
      </c>
      <c r="L679" t="str">
        <f t="shared" si="289"/>
        <v>0.304177634622203-0.341464625398307i</v>
      </c>
      <c r="M679" t="str">
        <f t="shared" si="290"/>
        <v>1.99874683211818-2.54926894153654i</v>
      </c>
      <c r="N679" t="str">
        <f t="shared" si="291"/>
        <v>-0.679794575430639i</v>
      </c>
      <c r="O679" t="str">
        <f t="shared" si="292"/>
        <v>0.777701871879702-0.628633278211398i</v>
      </c>
      <c r="P679" t="str">
        <f t="shared" si="293"/>
        <v>0.222298128120298+0.628633278211398i</v>
      </c>
      <c r="Q679" t="str">
        <f t="shared" si="294"/>
        <v>-0.222298128120298+0.051161297219241i</v>
      </c>
      <c r="R679" t="str">
        <f t="shared" si="295"/>
        <v>-0.331605968545199-2.90420200649842i</v>
      </c>
      <c r="S679" t="str">
        <f t="shared" si="296"/>
        <v>0.0736161447010565i</v>
      </c>
      <c r="T679" t="str">
        <f t="shared" si="297"/>
        <v>0.213796155151486-0.0244115529641574i</v>
      </c>
      <c r="U679" t="str">
        <f t="shared" si="298"/>
        <v>0.00005-0.00260738766533249i</v>
      </c>
      <c r="V679" t="str">
        <f t="shared" si="299"/>
        <v>0.00002-0.029202741851724i</v>
      </c>
      <c r="W679" t="str">
        <f t="shared" si="300"/>
        <v>0.0000422734468411163-0.00239372895349339i</v>
      </c>
      <c r="X679" t="str">
        <f t="shared" si="301"/>
        <v>0.0000856126103428153-0.00239141057052528i</v>
      </c>
      <c r="Y679" t="str">
        <f t="shared" si="302"/>
        <v>0.009+0.27394687939303i</v>
      </c>
      <c r="Z679" t="str">
        <f t="shared" si="303"/>
        <v>-0.105431515557661-0.0073107024505908i</v>
      </c>
      <c r="AA679" t="str">
        <f t="shared" si="304"/>
        <v>1.47683668118427-44.1404553036666i</v>
      </c>
      <c r="AB679" t="str">
        <f t="shared" si="305"/>
        <v>0.714592979062432-0.0815932557058257i</v>
      </c>
      <c r="AC679" t="str">
        <f t="shared" si="306"/>
        <v>2.22028730054522-1.98477394872816i</v>
      </c>
      <c r="AD679" t="str">
        <f t="shared" si="307"/>
        <v>0.197152466946907+0.139490877843526i</v>
      </c>
      <c r="AE679" t="str">
        <f t="shared" si="308"/>
        <v>-0.0197663070836583-0.0161480576807602i</v>
      </c>
      <c r="AF679" t="str">
        <f t="shared" si="309"/>
        <v>-4.9474988170201-1.60595428162868i</v>
      </c>
      <c r="AG679" t="str">
        <f t="shared" si="310"/>
        <v>1.02334303733037-0.0307569477648793i</v>
      </c>
      <c r="AH679" t="str">
        <f t="shared" si="311"/>
        <v>0.0668824041218833+0.111099969637048i</v>
      </c>
      <c r="AI679">
        <f t="shared" si="312"/>
        <v>-17.742654411662432</v>
      </c>
      <c r="AJ679">
        <f t="shared" si="313"/>
        <v>58.95197512379351</v>
      </c>
      <c r="AK679"/>
      <c r="AL679"/>
      <c r="AM679"/>
      <c r="AN679"/>
    </row>
    <row r="680" spans="1:40" x14ac:dyDescent="0.35">
      <c r="A680"/>
      <c r="B680">
        <f t="shared" si="314"/>
        <v>54600</v>
      </c>
      <c r="C680" s="237" t="str">
        <f t="shared" si="282"/>
        <v>-0.0000108177270250829+0.018926865913711i</v>
      </c>
      <c r="D680" s="208" t="str">
        <f t="shared" si="283"/>
        <v>-2.51374413809298+0.145105972005118i</v>
      </c>
      <c r="E680" t="str">
        <f t="shared" si="284"/>
        <v>20500</v>
      </c>
      <c r="F680" t="str">
        <f t="shared" si="285"/>
        <v>0.327868852459016</v>
      </c>
      <c r="G680" t="str">
        <f t="shared" si="280"/>
        <v>0.327868852459016</v>
      </c>
      <c r="H680" t="str">
        <f t="shared" si="286"/>
        <v>2.43689436907325+1.75066140372531i</v>
      </c>
      <c r="I680" t="str">
        <f t="shared" si="287"/>
        <v>214.413698607503i</v>
      </c>
      <c r="J680" t="str">
        <f t="shared" si="281"/>
        <v>-61.2293697461835+46.9068560169663i</v>
      </c>
      <c r="K680" t="str">
        <f t="shared" si="288"/>
        <v>1.69053356187295-2.2067201538899i</v>
      </c>
      <c r="L680" t="str">
        <f t="shared" si="289"/>
        <v>0.303555961674192-0.341392006032747i</v>
      </c>
      <c r="M680" t="str">
        <f t="shared" si="290"/>
        <v>1.99408952354714-2.54811215992265i</v>
      </c>
      <c r="N680" t="str">
        <f t="shared" si="291"/>
        <v>-0.681041904926842i</v>
      </c>
      <c r="O680" t="str">
        <f t="shared" si="292"/>
        <v>0.776917154266606-0.629602839420439i</v>
      </c>
      <c r="P680" t="str">
        <f t="shared" si="293"/>
        <v>0.223082845733394+0.629602839420439i</v>
      </c>
      <c r="Q680" t="str">
        <f t="shared" si="294"/>
        <v>-0.223082845733394+0.051439065506403i</v>
      </c>
      <c r="R680" t="str">
        <f t="shared" si="295"/>
        <v>-0.331599565081606-2.89874377854848i</v>
      </c>
      <c r="S680" t="str">
        <f t="shared" si="296"/>
        <v>0.0737512201959209i</v>
      </c>
      <c r="T680" t="str">
        <f t="shared" si="297"/>
        <v>0.213785890703285-0.0244558725412051i</v>
      </c>
      <c r="U680" t="str">
        <f t="shared" si="298"/>
        <v>0.00005-0.002602612230048i</v>
      </c>
      <c r="V680" t="str">
        <f t="shared" si="299"/>
        <v>0.00002-0.0291492569765376i</v>
      </c>
      <c r="W680" t="str">
        <f t="shared" si="300"/>
        <v>0.0000422734463433075-0.00238934506033608i</v>
      </c>
      <c r="X680" t="str">
        <f t="shared" si="301"/>
        <v>0.0000854540142733934-0.002387033793125i</v>
      </c>
      <c r="Y680" t="str">
        <f t="shared" si="302"/>
        <v>0.009+0.274449534217604i</v>
      </c>
      <c r="Z680" t="str">
        <f t="shared" si="303"/>
        <v>-0.105043106519864-0.00727705024394912i</v>
      </c>
      <c r="AA680" t="str">
        <f t="shared" si="304"/>
        <v>1.47131767230271-44.058377733962i</v>
      </c>
      <c r="AB680" t="str">
        <f t="shared" si="305"/>
        <v>0.714558671136674-0.0817413896073492i</v>
      </c>
      <c r="AC680" t="str">
        <f t="shared" si="306"/>
        <v>2.21660773124595-1.98377528755773i</v>
      </c>
      <c r="AD680" t="str">
        <f t="shared" si="307"/>
        <v>0.197322772438981+0.139719195987553i</v>
      </c>
      <c r="AE680" t="str">
        <f t="shared" si="308"/>
        <v>-0.0197106533948571-0.016112466116304i</v>
      </c>
      <c r="AF680" t="str">
        <f t="shared" si="309"/>
        <v>-4.95063850716623-1.60555543172019i</v>
      </c>
      <c r="AG680" t="str">
        <f t="shared" si="310"/>
        <v>1.02333497465659-0.0307271027155145i</v>
      </c>
      <c r="AH680" t="str">
        <f t="shared" si="311"/>
        <v>0.0667464030095226+0.110877149919452i</v>
      </c>
      <c r="AI680">
        <f t="shared" si="312"/>
        <v>-17.760156631945094</v>
      </c>
      <c r="AJ680">
        <f t="shared" si="313"/>
        <v>58.952681824855745</v>
      </c>
      <c r="AK680"/>
      <c r="AL680"/>
      <c r="AM680"/>
      <c r="AN680"/>
    </row>
    <row r="681" spans="1:40" x14ac:dyDescent="0.35">
      <c r="A681"/>
      <c r="B681">
        <f t="shared" si="314"/>
        <v>54700</v>
      </c>
      <c r="C681" s="237" t="str">
        <f t="shared" si="282"/>
        <v>-0.0000107782102599121+0.0188922647188631i</v>
      </c>
      <c r="D681" s="208" t="str">
        <f t="shared" si="283"/>
        <v>-2.51374383513112+0.14484069617795i</v>
      </c>
      <c r="E681" t="str">
        <f t="shared" si="284"/>
        <v>20500</v>
      </c>
      <c r="F681" t="str">
        <f t="shared" si="285"/>
        <v>0.327868852459016</v>
      </c>
      <c r="G681" t="str">
        <f t="shared" si="280"/>
        <v>0.327868852459016</v>
      </c>
      <c r="H681" t="str">
        <f t="shared" si="286"/>
        <v>2.4400262310192+1.7499921631822i</v>
      </c>
      <c r="I681" t="str">
        <f t="shared" si="287"/>
        <v>214.806397689202i</v>
      </c>
      <c r="J681" t="str">
        <f t="shared" si="281"/>
        <v>-61.4575248976433+46.9927660096713i</v>
      </c>
      <c r="K681" t="str">
        <f t="shared" si="288"/>
        <v>1.68650974943858-2.20563128577935i</v>
      </c>
      <c r="L681" t="str">
        <f t="shared" si="289"/>
        <v>0.302935692001189-0.341318406715164i</v>
      </c>
      <c r="M681" t="str">
        <f t="shared" si="290"/>
        <v>1.98944544143977-2.54694969249451i</v>
      </c>
      <c r="N681" t="str">
        <f t="shared" si="291"/>
        <v>-0.682289234423045i</v>
      </c>
      <c r="O681" t="str">
        <f t="shared" si="292"/>
        <v>0.776131227901973-0.630571421074073i</v>
      </c>
      <c r="P681" t="str">
        <f t="shared" si="293"/>
        <v>0.223868772098027+0.630571421074073i</v>
      </c>
      <c r="Q681" t="str">
        <f t="shared" si="294"/>
        <v>-0.223868772098027+0.051717813348972i</v>
      </c>
      <c r="R681" t="str">
        <f t="shared" si="295"/>
        <v>-0.331593149445409-2.89330525027969i</v>
      </c>
      <c r="S681" t="str">
        <f t="shared" si="296"/>
        <v>0.0738862956907852i</v>
      </c>
      <c r="T681" t="str">
        <f t="shared" si="297"/>
        <v>0.213775607245866-0.0245001894889622i</v>
      </c>
      <c r="U681" t="str">
        <f t="shared" si="298"/>
        <v>0.00005-0.00259785425522159i</v>
      </c>
      <c r="V681" t="str">
        <f t="shared" si="299"/>
        <v>0.00002-0.0290959676584818i</v>
      </c>
      <c r="W681" t="str">
        <f t="shared" si="300"/>
        <v>0.0000422734458445861-0.00238497719645176i</v>
      </c>
      <c r="X681" t="str">
        <f t="shared" si="301"/>
        <v>0.0000852962868407042-0.00238267300329094i</v>
      </c>
      <c r="Y681" t="str">
        <f t="shared" si="302"/>
        <v>0.009+0.274952189042179i</v>
      </c>
      <c r="Z681" t="str">
        <f t="shared" si="303"/>
        <v>-0.104656844575432-0.00724363425593197i</v>
      </c>
      <c r="AA681" t="str">
        <f t="shared" si="304"/>
        <v>1.46582974723359-43.9766070565652i</v>
      </c>
      <c r="AB681" t="str">
        <f t="shared" si="305"/>
        <v>0.714524299674442-0.081889514720723i</v>
      </c>
      <c r="AC681" t="str">
        <f t="shared" si="306"/>
        <v>2.21293863644879-1.98277216709853i</v>
      </c>
      <c r="AD681" t="str">
        <f t="shared" si="307"/>
        <v>0.197493352439179+0.139947309239285i</v>
      </c>
      <c r="AE681" t="str">
        <f t="shared" si="308"/>
        <v>-0.019655303967677-0.0160770134048531i</v>
      </c>
      <c r="AF681" t="str">
        <f t="shared" si="309"/>
        <v>-4.95377006615032-1.60515146700425i</v>
      </c>
      <c r="AG681" t="str">
        <f t="shared" si="310"/>
        <v>1.02332691603769-0.0306974140318153i</v>
      </c>
      <c r="AH681" t="str">
        <f t="shared" si="311"/>
        <v>0.0666111560476544+0.110655115406299i</v>
      </c>
      <c r="AI681">
        <f t="shared" si="312"/>
        <v>-17.777622791646298</v>
      </c>
      <c r="AJ681">
        <f t="shared" si="313"/>
        <v>58.953284401257399</v>
      </c>
      <c r="AK681"/>
      <c r="AL681"/>
      <c r="AM681"/>
      <c r="AN681"/>
    </row>
    <row r="682" spans="1:40" x14ac:dyDescent="0.35">
      <c r="A682"/>
      <c r="B682">
        <f t="shared" si="314"/>
        <v>54800</v>
      </c>
      <c r="C682" s="237" t="str">
        <f t="shared" si="282"/>
        <v>-0.0000107389096298598+0.0188577898056252i</v>
      </c>
      <c r="D682" s="208" t="str">
        <f t="shared" si="283"/>
        <v>-2.51374353382629+0.144576388509793i</v>
      </c>
      <c r="E682" t="str">
        <f t="shared" si="284"/>
        <v>20500</v>
      </c>
      <c r="F682" t="str">
        <f t="shared" si="285"/>
        <v>0.327868852459016</v>
      </c>
      <c r="G682" t="str">
        <f t="shared" si="280"/>
        <v>0.327868852459016</v>
      </c>
      <c r="H682" t="str">
        <f t="shared" si="286"/>
        <v>2.4431499760216+1.74931881680872i</v>
      </c>
      <c r="I682" t="str">
        <f t="shared" si="287"/>
        <v>215.199096770901i</v>
      </c>
      <c r="J682" t="str">
        <f t="shared" si="281"/>
        <v>-61.6860975333692+47.0786760023765i</v>
      </c>
      <c r="K682" t="str">
        <f t="shared" si="288"/>
        <v>1.68249772851476-2.20453776090888i</v>
      </c>
      <c r="L682" t="str">
        <f t="shared" si="289"/>
        <v>0.302316823961923-0.341243834264295i</v>
      </c>
      <c r="M682" t="str">
        <f t="shared" si="290"/>
        <v>1.98481455247668-2.54578159517318i</v>
      </c>
      <c r="N682" t="str">
        <f t="shared" si="291"/>
        <v>-0.683536563919248i</v>
      </c>
      <c r="O682" t="str">
        <f t="shared" si="292"/>
        <v>0.775344094008572-0.63153902166535i</v>
      </c>
      <c r="P682" t="str">
        <f t="shared" si="293"/>
        <v>0.224655905991428+0.63153902166535i</v>
      </c>
      <c r="Q682" t="str">
        <f t="shared" si="294"/>
        <v>-0.224655905991428+0.051997542253898i</v>
      </c>
      <c r="R682" t="str">
        <f t="shared" si="295"/>
        <v>-0.331586721634175-2.88788631383281i</v>
      </c>
      <c r="S682" t="str">
        <f t="shared" si="296"/>
        <v>0.0740213711856496i</v>
      </c>
      <c r="T682" t="str">
        <f t="shared" si="297"/>
        <v>0.213765304778176-0.0245445038023159i</v>
      </c>
      <c r="U682" t="str">
        <f t="shared" si="298"/>
        <v>0.00005-0.00259311364526681i</v>
      </c>
      <c r="V682" t="str">
        <f t="shared" si="299"/>
        <v>0.00002-0.0290428728269882i</v>
      </c>
      <c r="W682" t="str">
        <f t="shared" si="300"/>
        <v>0.0000422734453449524-0.00238062527408894i</v>
      </c>
      <c r="X682" t="str">
        <f t="shared" si="301"/>
        <v>0.000085139421713555-0.00237832811361412i</v>
      </c>
      <c r="Y682" t="str">
        <f t="shared" si="302"/>
        <v>0.009+0.275454843866753i</v>
      </c>
      <c r="Z682" t="str">
        <f t="shared" si="303"/>
        <v>-0.104272713894723-0.00721045234792964i</v>
      </c>
      <c r="AA682" t="str">
        <f t="shared" si="304"/>
        <v>1.46037267152556-43.8951415416019i</v>
      </c>
      <c r="AB682" t="str">
        <f t="shared" si="305"/>
        <v>0.714489864672217-0.0820376310288581i</v>
      </c>
      <c r="AC682" t="str">
        <f t="shared" si="306"/>
        <v>2.20927998981364-1.9817646313371i</v>
      </c>
      <c r="AD682" t="str">
        <f t="shared" si="307"/>
        <v>0.197664206758906+0.140175217371778i</v>
      </c>
      <c r="AE682" t="str">
        <f t="shared" si="308"/>
        <v>-0.0196002565533789-0.0160416986798644i</v>
      </c>
      <c r="AF682" t="str">
        <f t="shared" si="309"/>
        <v>-4.95689350984789-1.60474242829893i</v>
      </c>
      <c r="AG682" t="str">
        <f t="shared" si="310"/>
        <v>1.02331886137451-0.030667880801711i</v>
      </c>
      <c r="AH682" t="str">
        <f t="shared" si="311"/>
        <v>0.0664766575393211+0.110433861668128i</v>
      </c>
      <c r="AI682">
        <f t="shared" si="312"/>
        <v>-17.795053055947413</v>
      </c>
      <c r="AJ682">
        <f t="shared" si="313"/>
        <v>58.953783362213976</v>
      </c>
      <c r="AK682"/>
      <c r="AL682"/>
      <c r="AM682"/>
      <c r="AN682"/>
    </row>
    <row r="683" spans="1:40" x14ac:dyDescent="0.35">
      <c r="A683"/>
      <c r="B683">
        <f t="shared" si="314"/>
        <v>54900</v>
      </c>
      <c r="C683" s="237" t="str">
        <f t="shared" si="282"/>
        <v>-0.0000106998235616069+0.0188234404839347i</v>
      </c>
      <c r="D683" s="208" t="str">
        <f t="shared" si="283"/>
        <v>-2.51374323416643+0.144313043710166i</v>
      </c>
      <c r="E683" t="str">
        <f t="shared" si="284"/>
        <v>20500</v>
      </c>
      <c r="F683" t="str">
        <f t="shared" si="285"/>
        <v>0.327868852459016</v>
      </c>
      <c r="G683" t="str">
        <f t="shared" si="280"/>
        <v>0.327868852459016</v>
      </c>
      <c r="H683" t="str">
        <f t="shared" si="286"/>
        <v>2.44626562002422+1.74864139988028i</v>
      </c>
      <c r="I683" t="str">
        <f t="shared" si="287"/>
        <v>215.5917958526i</v>
      </c>
      <c r="J683" t="str">
        <f t="shared" si="281"/>
        <v>-61.9150876533613+47.1645859950815i</v>
      </c>
      <c r="K683" t="str">
        <f t="shared" si="288"/>
        <v>1.67849746741605-2.20343962802615i</v>
      </c>
      <c r="L683" t="str">
        <f t="shared" si="289"/>
        <v>0.301699355897192-0.341168295465067i</v>
      </c>
      <c r="M683" t="str">
        <f t="shared" si="290"/>
        <v>1.98019682331324-2.54460792349122i</v>
      </c>
      <c r="N683" t="str">
        <f t="shared" si="291"/>
        <v>-0.684783893415451i</v>
      </c>
      <c r="O683" t="str">
        <f t="shared" si="292"/>
        <v>0.774555753811049-0.632505639688847i</v>
      </c>
      <c r="P683" t="str">
        <f t="shared" si="293"/>
        <v>0.225444246188951+0.632505639688847i</v>
      </c>
      <c r="Q683" t="str">
        <f t="shared" si="294"/>
        <v>-0.225444246188951+0.052278253726604i</v>
      </c>
      <c r="R683" t="str">
        <f t="shared" si="295"/>
        <v>-0.33158028164548-2.88248686213442i</v>
      </c>
      <c r="S683" t="str">
        <f t="shared" si="296"/>
        <v>0.0741564466805139i</v>
      </c>
      <c r="T683" t="str">
        <f t="shared" si="297"/>
        <v>0.213754983299153-0.0245888154761528i</v>
      </c>
      <c r="U683" t="str">
        <f t="shared" si="298"/>
        <v>0.00005-0.00258839030529364i</v>
      </c>
      <c r="V683" t="str">
        <f t="shared" si="299"/>
        <v>0.00002-0.0289899714192888i</v>
      </c>
      <c r="W683" t="str">
        <f t="shared" si="300"/>
        <v>0.0000422734448444058-0.00237628920613545i</v>
      </c>
      <c r="X683" t="str">
        <f t="shared" si="301"/>
        <v>0.000084983412618319-0.00237399903732128i</v>
      </c>
      <c r="Y683" t="str">
        <f t="shared" si="302"/>
        <v>0.009+0.275957498691327i</v>
      </c>
      <c r="Z683" t="str">
        <f t="shared" si="303"/>
        <v>-0.103890698794003-0.00717750240483085i</v>
      </c>
      <c r="AA683" t="str">
        <f t="shared" si="304"/>
        <v>1.45494621294656-43.813979472258i</v>
      </c>
      <c r="AB683" t="str">
        <f t="shared" si="305"/>
        <v>0.71445536612645-0.0821857385146636i</v>
      </c>
      <c r="AC683" t="str">
        <f t="shared" si="306"/>
        <v>2.2056317649803-1.98075272395457i</v>
      </c>
      <c r="AD683" t="str">
        <f t="shared" si="307"/>
        <v>0.197835335209281+0.140402920157596i</v>
      </c>
      <c r="AE683" t="str">
        <f t="shared" si="308"/>
        <v>-0.0195455089239615-0.0160065210821163i</v>
      </c>
      <c r="AF683" t="str">
        <f t="shared" si="309"/>
        <v>-4.96000885419065-1.60432835617011i</v>
      </c>
      <c r="AG683" t="str">
        <f t="shared" si="310"/>
        <v>1.02331081056883-0.030638502119972i</v>
      </c>
      <c r="AH683" t="str">
        <f t="shared" si="311"/>
        <v>0.0663429018406291+0.110213384309475i</v>
      </c>
      <c r="AI683">
        <f t="shared" si="312"/>
        <v>-17.812447588917053</v>
      </c>
      <c r="AJ683">
        <f t="shared" si="313"/>
        <v>58.954179213823124</v>
      </c>
      <c r="AK683"/>
      <c r="AL683"/>
      <c r="AM683"/>
      <c r="AN683"/>
    </row>
    <row r="684" spans="1:40" x14ac:dyDescent="0.35">
      <c r="A684"/>
      <c r="B684">
        <f t="shared" si="314"/>
        <v>55000</v>
      </c>
      <c r="C684" s="237" t="str">
        <f t="shared" si="282"/>
        <v>-0.0000106609504961243+0.0187892160687477i</v>
      </c>
      <c r="D684" s="208" t="str">
        <f t="shared" si="283"/>
        <v>-2.51374293613959+0.144050656527066i</v>
      </c>
      <c r="E684" t="str">
        <f t="shared" si="284"/>
        <v>20500</v>
      </c>
      <c r="F684" t="str">
        <f t="shared" si="285"/>
        <v>0.327868852459016</v>
      </c>
      <c r="G684" t="str">
        <f t="shared" si="280"/>
        <v>0.327868852459016</v>
      </c>
      <c r="H684" t="str">
        <f t="shared" si="286"/>
        <v>2.44937317902576+1.74795994745981i</v>
      </c>
      <c r="I684" t="str">
        <f t="shared" si="287"/>
        <v>215.984494934298i</v>
      </c>
      <c r="J684" t="str">
        <f t="shared" si="281"/>
        <v>-62.1444952576196+47.2504959877866i</v>
      </c>
      <c r="K684" t="str">
        <f t="shared" si="288"/>
        <v>1.67450893445119-2.20233693552638i</v>
      </c>
      <c r="L684" t="str">
        <f t="shared" si="289"/>
        <v>0.301083286130092-0.341091797068683i</v>
      </c>
      <c r="M684" t="str">
        <f t="shared" si="290"/>
        <v>1.97559222058128-2.54342873259506i</v>
      </c>
      <c r="N684" t="str">
        <f t="shared" si="291"/>
        <v>-0.686031222911654i</v>
      </c>
      <c r="O684" t="str">
        <f t="shared" si="292"/>
        <v>0.773766208535928-0.633471273640671i</v>
      </c>
      <c r="P684" t="str">
        <f t="shared" si="293"/>
        <v>0.226233791464072+0.633471273640671i</v>
      </c>
      <c r="Q684" t="str">
        <f t="shared" si="294"/>
        <v>-0.226233791464072+0.052559949270983i</v>
      </c>
      <c r="R684" t="str">
        <f t="shared" si="295"/>
        <v>-0.331573829476909-2.87710678888981i</v>
      </c>
      <c r="S684" t="str">
        <f t="shared" si="296"/>
        <v>0.0742915221753781i</v>
      </c>
      <c r="T684" t="str">
        <f t="shared" si="297"/>
        <v>0.213744642807738-0.0246331245053588i</v>
      </c>
      <c r="U684" t="str">
        <f t="shared" si="298"/>
        <v>0.00005-0.0025836841411022i</v>
      </c>
      <c r="V684" t="str">
        <f t="shared" si="299"/>
        <v>0.00002-0.0289372623803446i</v>
      </c>
      <c r="W684" t="str">
        <f t="shared" si="300"/>
        <v>0.0000422734443429467-0.00237196890611272i</v>
      </c>
      <c r="X684" t="str">
        <f t="shared" si="301"/>
        <v>0.000084828253338317-0.0023696856882693i</v>
      </c>
      <c r="Y684" t="str">
        <f t="shared" si="302"/>
        <v>0.009+0.276460153515902i</v>
      </c>
      <c r="Z684" t="str">
        <f t="shared" si="303"/>
        <v>-0.10351078373384-0.00714478233472063i</v>
      </c>
      <c r="AA684" t="str">
        <f t="shared" si="304"/>
        <v>1.44955014145852-43.7331191446555i</v>
      </c>
      <c r="AB684" t="str">
        <f t="shared" si="305"/>
        <v>0.7144208040336-0.0823338371610459i</v>
      </c>
      <c r="AC684" t="str">
        <f t="shared" si="306"/>
        <v>2.20199393557-1.97973648832869i</v>
      </c>
      <c r="AD684" t="str">
        <f t="shared" si="307"/>
        <v>0.198006737601118+0.140630417368816i</v>
      </c>
      <c r="AE684" t="str">
        <f t="shared" si="308"/>
        <v>-0.0194910588719314-0.0159714797596313i</v>
      </c>
      <c r="AF684" t="str">
        <f t="shared" si="309"/>
        <v>-4.96311611516535-1.60390929093274i</v>
      </c>
      <c r="AG684" t="str">
        <f t="shared" si="310"/>
        <v>1.0233027635234-0.0306092770881413i</v>
      </c>
      <c r="AH684" t="str">
        <f t="shared" si="311"/>
        <v>0.0662098833601567+0.109993678968543i</v>
      </c>
      <c r="AI684">
        <f t="shared" si="312"/>
        <v>-17.829806553520939</v>
      </c>
      <c r="AJ684">
        <f t="shared" si="313"/>
        <v>58.954472459087178</v>
      </c>
      <c r="AK684"/>
      <c r="AL684"/>
      <c r="AM684"/>
      <c r="AN684"/>
    </row>
    <row r="685" spans="1:40" x14ac:dyDescent="0.35">
      <c r="A685"/>
      <c r="B685">
        <f t="shared" si="314"/>
        <v>55100</v>
      </c>
      <c r="C685" s="237" t="str">
        <f t="shared" si="282"/>
        <v>-0.0000106222888885172+0.0187551158799933i</v>
      </c>
      <c r="D685" s="208" t="str">
        <f t="shared" si="283"/>
        <v>-2.51374263973394+0.143789221746615i</v>
      </c>
      <c r="E685" t="str">
        <f t="shared" si="284"/>
        <v>20500</v>
      </c>
      <c r="F685" t="str">
        <f t="shared" si="285"/>
        <v>0.327868852459016</v>
      </c>
      <c r="G685" t="str">
        <f t="shared" si="280"/>
        <v>0.327868852459016</v>
      </c>
      <c r="H685" t="str">
        <f t="shared" si="286"/>
        <v>2.45247266907846+1.74727449439874i</v>
      </c>
      <c r="I685" t="str">
        <f t="shared" si="287"/>
        <v>216.377194015997i</v>
      </c>
      <c r="J685" t="str">
        <f t="shared" si="281"/>
        <v>-62.374320346144+47.3364059804916i</v>
      </c>
      <c r="K685" t="str">
        <f t="shared" si="288"/>
        <v>1.67053209792451-2.20122973145451i</v>
      </c>
      <c r="L685" t="str">
        <f t="shared" si="289"/>
        <v>0.300468612966253-0.341014345792717i</v>
      </c>
      <c r="M685" t="str">
        <f t="shared" si="290"/>
        <v>1.97100071089076-2.54224407724723i</v>
      </c>
      <c r="N685" t="str">
        <f t="shared" si="291"/>
        <v>-0.687278552407857i</v>
      </c>
      <c r="O685" t="str">
        <f t="shared" si="292"/>
        <v>0.772975459411609-0.634435922018459i</v>
      </c>
      <c r="P685" t="str">
        <f t="shared" si="293"/>
        <v>0.227024540588391+0.634435922018459i</v>
      </c>
      <c r="Q685" t="str">
        <f t="shared" si="294"/>
        <v>-0.227024540588391+0.052842630389398i</v>
      </c>
      <c r="R685" t="str">
        <f t="shared" si="295"/>
        <v>-0.33156736512602-2.87174598857591i</v>
      </c>
      <c r="S685" t="str">
        <f t="shared" si="296"/>
        <v>0.0744265976702425i</v>
      </c>
      <c r="T685" t="str">
        <f t="shared" si="297"/>
        <v>0.213734283302872-0.0246774308848167i</v>
      </c>
      <c r="U685" t="str">
        <f t="shared" si="298"/>
        <v>0.0000499999999999999-0.00257899505917642i</v>
      </c>
      <c r="V685" t="str">
        <f t="shared" si="299"/>
        <v>0.00002-0.0288847446627759i</v>
      </c>
      <c r="W685" t="str">
        <f t="shared" si="300"/>
        <v>0.0000422734438405752-0.00236766428816994i</v>
      </c>
      <c r="X685" t="str">
        <f t="shared" si="301"/>
        <v>0.0000846739377131949-0.00236538798093936i</v>
      </c>
      <c r="Y685" t="str">
        <f t="shared" si="302"/>
        <v>0.009+0.276962808340476i</v>
      </c>
      <c r="Z685" t="str">
        <f t="shared" si="303"/>
        <v>-0.10313295331751-0.00711229006858178i</v>
      </c>
      <c r="AA685" t="str">
        <f t="shared" si="304"/>
        <v>1.44418422919243-43.6525588677311i</v>
      </c>
      <c r="AB685" t="str">
        <f t="shared" si="305"/>
        <v>0.714386178390129-0.0824819269509014i</v>
      </c>
      <c r="AC685" t="str">
        <f t="shared" si="306"/>
        <v>2.19836647518661-1.97871596753546i</v>
      </c>
      <c r="AD685" t="str">
        <f t="shared" si="307"/>
        <v>0.198178413744937+0.140857708777045i</v>
      </c>
      <c r="AE685" t="str">
        <f t="shared" si="308"/>
        <v>-0.0194369042100766-0.0159365738675998i</v>
      </c>
      <c r="AF685" t="str">
        <f t="shared" si="309"/>
        <v>-4.9662153088124-1.60348527265212i</v>
      </c>
      <c r="AG685" t="str">
        <f t="shared" si="310"/>
        <v>1.0232947201419-0.0305802048144732i</v>
      </c>
      <c r="AH685" t="str">
        <f t="shared" si="311"/>
        <v>0.0660775965583711+0.109774741316879i</v>
      </c>
      <c r="AI685">
        <f t="shared" si="312"/>
        <v>-17.847130111631305</v>
      </c>
      <c r="AJ685">
        <f t="shared" si="313"/>
        <v>58.954663597935784</v>
      </c>
      <c r="AK685"/>
      <c r="AL685"/>
      <c r="AM685"/>
      <c r="AN685"/>
    </row>
    <row r="686" spans="1:40" x14ac:dyDescent="0.35">
      <c r="A686"/>
      <c r="B686">
        <f t="shared" si="314"/>
        <v>55200</v>
      </c>
      <c r="C686" s="237" t="str">
        <f t="shared" si="282"/>
        <v>-0.0000105838372078719+0.0187211392425287i</v>
      </c>
      <c r="D686" s="208" t="str">
        <f t="shared" si="283"/>
        <v>-2.51374234493772+0.14352873419272i</v>
      </c>
      <c r="E686" t="str">
        <f t="shared" si="284"/>
        <v>20500</v>
      </c>
      <c r="F686" t="str">
        <f t="shared" si="285"/>
        <v>0.327868852459016</v>
      </c>
      <c r="G686" t="str">
        <f t="shared" si="280"/>
        <v>0.327868852459016</v>
      </c>
      <c r="H686" t="str">
        <f t="shared" si="286"/>
        <v>2.45556410628697+1.74658507533788i</v>
      </c>
      <c r="I686" t="str">
        <f t="shared" si="287"/>
        <v>216.769893097696i</v>
      </c>
      <c r="J686" t="str">
        <f t="shared" si="281"/>
        <v>-62.6045629189346+47.4223159731966i</v>
      </c>
      <c r="K686" t="str">
        <f t="shared" si="288"/>
        <v>1.66656692613738-2.20011806350735i</v>
      </c>
      <c r="L686" t="str">
        <f t="shared" si="289"/>
        <v>0.299855334694102-0.340935948321211i</v>
      </c>
      <c r="M686" t="str">
        <f t="shared" si="290"/>
        <v>1.96642226083148-2.54105401182856i</v>
      </c>
      <c r="N686" t="str">
        <f t="shared" si="291"/>
        <v>-0.68852588190406i</v>
      </c>
      <c r="O686" t="str">
        <f t="shared" si="292"/>
        <v>0.772183507668362-0.635399583321381i</v>
      </c>
      <c r="P686" t="str">
        <f t="shared" si="293"/>
        <v>0.227816492331638+0.635399583321381i</v>
      </c>
      <c r="Q686" t="str">
        <f t="shared" si="294"/>
        <v>-0.227816492331638+0.053126298582679i</v>
      </c>
      <c r="R686" t="str">
        <f t="shared" si="295"/>
        <v>-0.33156088859038-2.86640435643423i</v>
      </c>
      <c r="S686" t="str">
        <f t="shared" si="296"/>
        <v>0.0745616731651068i</v>
      </c>
      <c r="T686" t="str">
        <f t="shared" si="297"/>
        <v>0.213723904783487-0.0247217346094083i</v>
      </c>
      <c r="U686" t="str">
        <f t="shared" si="298"/>
        <v>0.0000499999999999999-0.00257432296667791i</v>
      </c>
      <c r="V686" t="str">
        <f t="shared" si="299"/>
        <v>0.00002-0.0288324172267926i</v>
      </c>
      <c r="W686" t="str">
        <f t="shared" si="300"/>
        <v>0.0000422734433372912-0.00236337526707841i</v>
      </c>
      <c r="X686" t="str">
        <f t="shared" si="301"/>
        <v>0.0000845204596383127-0.00236110583043139i</v>
      </c>
      <c r="Y686" t="str">
        <f t="shared" si="302"/>
        <v>0.009+0.277465463165051i</v>
      </c>
      <c r="Z686" t="str">
        <f t="shared" si="303"/>
        <v>-0.102757192289421-0.00708002356000079i</v>
      </c>
      <c r="AA686" t="str">
        <f t="shared" si="304"/>
        <v>1.43884825042367-43.5722969631141i</v>
      </c>
      <c r="AB686" t="str">
        <f t="shared" si="305"/>
        <v>0.714351489192466-0.0826300078671229i</v>
      </c>
      <c r="AC686" t="str">
        <f t="shared" si="306"/>
        <v>2.19474935741801-1.97769120435081i</v>
      </c>
      <c r="AD686" t="str">
        <f t="shared" si="307"/>
        <v>0.198350363450965+0.141084794153404i</v>
      </c>
      <c r="AE686" t="str">
        <f t="shared" si="308"/>
        <v>-0.0193830427712434-0.0159018025683023i</v>
      </c>
      <c r="AF686" t="str">
        <f t="shared" si="309"/>
        <v>-4.96930645122469-1.60305634114516i</v>
      </c>
      <c r="AG686" t="str">
        <f t="shared" si="310"/>
        <v>1.02328668032894-0.0305512844138689i</v>
      </c>
      <c r="AH686" t="str">
        <f t="shared" si="311"/>
        <v>0.0659460359470606+0.109556567059042i</v>
      </c>
      <c r="AI686">
        <f t="shared" si="312"/>
        <v>-17.864418424036778</v>
      </c>
      <c r="AJ686">
        <f t="shared" si="313"/>
        <v>58.954753127242569</v>
      </c>
      <c r="AK686"/>
      <c r="AL686"/>
      <c r="AM686"/>
      <c r="AN686"/>
    </row>
    <row r="687" spans="1:40" x14ac:dyDescent="0.35">
      <c r="A687"/>
      <c r="B687">
        <f t="shared" si="314"/>
        <v>55300</v>
      </c>
      <c r="C687" s="237" t="str">
        <f t="shared" si="282"/>
        <v>-0.0000105455939371038+0.0186872854860947i</v>
      </c>
      <c r="D687" s="208" t="str">
        <f t="shared" si="283"/>
        <v>-2.51374205173931+0.143269188726726i</v>
      </c>
      <c r="E687" t="str">
        <f t="shared" si="284"/>
        <v>20500</v>
      </c>
      <c r="F687" t="str">
        <f t="shared" si="285"/>
        <v>0.327868852459016</v>
      </c>
      <c r="G687" t="str">
        <f t="shared" si="280"/>
        <v>0.327868852459016</v>
      </c>
      <c r="H687" t="str">
        <f t="shared" si="286"/>
        <v>2.45864750680709+1.7458917247084i</v>
      </c>
      <c r="I687" t="str">
        <f t="shared" si="287"/>
        <v>217.162592179394i</v>
      </c>
      <c r="J687" t="str">
        <f t="shared" si="281"/>
        <v>-62.8352229759913+47.5082259659018i</v>
      </c>
      <c r="K687" t="str">
        <f t="shared" si="288"/>
        <v>1.6626133873896-2.19900197903571i</v>
      </c>
      <c r="L687" t="str">
        <f t="shared" si="289"/>
        <v>0.299243449585072-0.340856611304759i</v>
      </c>
      <c r="M687" t="str">
        <f t="shared" si="290"/>
        <v>1.96185683697467-2.53985859034047i</v>
      </c>
      <c r="N687" t="str">
        <f t="shared" si="291"/>
        <v>-0.689773211400263i</v>
      </c>
      <c r="O687" t="str">
        <f t="shared" si="292"/>
        <v>0.771390354538331-0.636362256050143i</v>
      </c>
      <c r="P687" t="str">
        <f t="shared" si="293"/>
        <v>0.228609645461669+0.636362256050143i</v>
      </c>
      <c r="Q687" t="str">
        <f t="shared" si="294"/>
        <v>-0.228609645461669+0.0534109553501201i</v>
      </c>
      <c r="R687" t="str">
        <f t="shared" si="295"/>
        <v>-0.331554399867537-2.86108178846405i</v>
      </c>
      <c r="S687" t="str">
        <f t="shared" si="296"/>
        <v>0.0746967486599712i</v>
      </c>
      <c r="T687" t="str">
        <f t="shared" si="297"/>
        <v>0.21371350724852-0.024766035674013i</v>
      </c>
      <c r="U687" t="str">
        <f t="shared" si="298"/>
        <v>0.0000499999999999999-0.0025696677714398i</v>
      </c>
      <c r="V687" t="str">
        <f t="shared" si="299"/>
        <v>0.00002-0.0287802790401258i</v>
      </c>
      <c r="W687" t="str">
        <f t="shared" si="300"/>
        <v>0.0000422734428330943-0.00235910175822593i</v>
      </c>
      <c r="X687" t="str">
        <f t="shared" si="301"/>
        <v>0.0000843678130641382-0.00235683915245839i</v>
      </c>
      <c r="Y687" t="str">
        <f t="shared" si="302"/>
        <v>0.009+0.277968117989625i</v>
      </c>
      <c r="Z687" t="str">
        <f t="shared" si="303"/>
        <v>-0.102383485533561-0.00704798078487821i</v>
      </c>
      <c r="AA687" t="str">
        <f t="shared" si="304"/>
        <v>1.43354198154776-43.4923317650078i</v>
      </c>
      <c r="AB687" t="str">
        <f t="shared" si="305"/>
        <v>0.714316736437059-0.0827780798925954i</v>
      </c>
      <c r="AC687" t="str">
        <f t="shared" si="306"/>
        <v>2.19114255583738-1.97666224125256i</v>
      </c>
      <c r="AD687" t="str">
        <f t="shared" si="307"/>
        <v>0.198522586529128+0.141311673268558i</v>
      </c>
      <c r="AE687" t="str">
        <f t="shared" si="308"/>
        <v>-0.0193294724081144-0.0158671650310364i</v>
      </c>
      <c r="AF687" t="str">
        <f t="shared" si="309"/>
        <v>-4.9723895585464-1.60262253598167i</v>
      </c>
      <c r="AG687" t="str">
        <f t="shared" si="310"/>
        <v>1.02327864399006-0.0305225150078138i</v>
      </c>
      <c r="AH687" t="str">
        <f t="shared" si="311"/>
        <v>0.0658151960887583+0.109339151932292i</v>
      </c>
      <c r="AI687">
        <f t="shared" si="312"/>
        <v>-17.881671650451633</v>
      </c>
      <c r="AJ687">
        <f t="shared" si="313"/>
        <v>58.954741540851508</v>
      </c>
      <c r="AK687"/>
      <c r="AL687"/>
      <c r="AM687"/>
      <c r="AN687"/>
    </row>
    <row r="688" spans="1:40" x14ac:dyDescent="0.35">
      <c r="A688"/>
      <c r="B688">
        <f t="shared" si="314"/>
        <v>55400</v>
      </c>
      <c r="C688" s="237" t="str">
        <f t="shared" si="282"/>
        <v>-0.0000105075575728083+0.0186535539452713i</v>
      </c>
      <c r="D688" s="208" t="str">
        <f t="shared" si="283"/>
        <v>-2.51374176012718+0.14301058024708i</v>
      </c>
      <c r="E688" t="str">
        <f t="shared" si="284"/>
        <v>20500</v>
      </c>
      <c r="F688" t="str">
        <f t="shared" si="285"/>
        <v>0.327868852459016</v>
      </c>
      <c r="G688" t="str">
        <f t="shared" si="280"/>
        <v>0.327868852459016</v>
      </c>
      <c r="H688" t="str">
        <f t="shared" si="286"/>
        <v>2.46172288684461+1.7451944767327i</v>
      </c>
      <c r="I688" t="str">
        <f t="shared" si="287"/>
        <v>217.555291261093i</v>
      </c>
      <c r="J688" t="str">
        <f t="shared" si="281"/>
        <v>-63.0663005173143+47.5941359586068i</v>
      </c>
      <c r="K688" t="str">
        <f t="shared" si="288"/>
        <v>1.65867144998083-2.19788152504666i</v>
      </c>
      <c r="L688" t="str">
        <f t="shared" si="289"/>
        <v>0.298632955893868-0.340776341360613i</v>
      </c>
      <c r="M688" t="str">
        <f t="shared" si="290"/>
        <v>1.9573044058747-2.53865786640727i</v>
      </c>
      <c r="N688" t="str">
        <f t="shared" si="291"/>
        <v>-0.691020540896466i</v>
      </c>
      <c r="O688" t="str">
        <f t="shared" si="292"/>
        <v>0.770596001255528-0.63732393870699i</v>
      </c>
      <c r="P688" t="str">
        <f t="shared" si="293"/>
        <v>0.229403998744472+0.63732393870699i</v>
      </c>
      <c r="Q688" t="str">
        <f t="shared" si="294"/>
        <v>-0.229403998744472+0.053696602189476i</v>
      </c>
      <c r="R688" t="str">
        <f t="shared" si="295"/>
        <v>-0.331547898955055-2.85577818141552i</v>
      </c>
      <c r="S688" t="str">
        <f t="shared" si="296"/>
        <v>0.0748318241548355i</v>
      </c>
      <c r="T688" t="str">
        <f t="shared" si="297"/>
        <v>0.213703090696902-0.0248103340735098i</v>
      </c>
      <c r="U688" t="str">
        <f t="shared" si="298"/>
        <v>0.0000499999999999999-0.00256502938196066i</v>
      </c>
      <c r="V688" t="str">
        <f t="shared" si="299"/>
        <v>0.00002-0.0287283290779595i</v>
      </c>
      <c r="W688" t="str">
        <f t="shared" si="300"/>
        <v>0.0000422734423279853-0.00235484367761119i</v>
      </c>
      <c r="X688" t="str">
        <f t="shared" si="301"/>
        <v>0.0000842159919956566-0.00235258786334098i</v>
      </c>
      <c r="Y688" t="str">
        <f t="shared" si="302"/>
        <v>0.009+0.278470772814199i</v>
      </c>
      <c r="Z688" t="str">
        <f t="shared" si="303"/>
        <v>-0.102011818071968-0.00701615974114342i</v>
      </c>
      <c r="AA688" t="str">
        <f t="shared" si="304"/>
        <v>1.42826520105632-43.4126616200709i</v>
      </c>
      <c r="AB688" t="str">
        <f t="shared" si="305"/>
        <v>0.714281920120334-0.0829261430102023i</v>
      </c>
      <c r="AC688" t="str">
        <f t="shared" si="306"/>
        <v>2.18754604400451-1.97562912042204i</v>
      </c>
      <c r="AD688" t="str">
        <f t="shared" si="307"/>
        <v>0.198695082789055+0.141538345892702i</v>
      </c>
      <c r="AE688" t="str">
        <f t="shared" si="308"/>
        <v>-0.0192761909929912-0.0158326604320413i</v>
      </c>
      <c r="AF688" t="str">
        <f t="shared" si="309"/>
        <v>-4.97546464697179-1.60218389648562i</v>
      </c>
      <c r="AG688" t="str">
        <f t="shared" si="310"/>
        <v>1.02327061103172-0.0304938957243154i</v>
      </c>
      <c r="AH688" t="str">
        <f t="shared" si="311"/>
        <v>0.065685071596188+0.109122491706272i</v>
      </c>
      <c r="AI688">
        <f t="shared" si="312"/>
        <v>-17.898889949525113</v>
      </c>
      <c r="AJ688">
        <f t="shared" si="313"/>
        <v>58.954629329595171</v>
      </c>
      <c r="AK688"/>
      <c r="AL688"/>
      <c r="AM688"/>
      <c r="AN688"/>
    </row>
    <row r="689" spans="1:40" x14ac:dyDescent="0.35">
      <c r="A689"/>
      <c r="B689">
        <f t="shared" si="314"/>
        <v>55500</v>
      </c>
      <c r="C689" s="237" t="str">
        <f t="shared" si="282"/>
        <v>-0.0000104697266251125+0.0186199439594346i</v>
      </c>
      <c r="D689" s="208" t="str">
        <f t="shared" si="283"/>
        <v>-2.51374147008991+0.142752903688999i</v>
      </c>
      <c r="E689" t="str">
        <f t="shared" si="284"/>
        <v>20500</v>
      </c>
      <c r="F689" t="str">
        <f t="shared" si="285"/>
        <v>0.327868852459016</v>
      </c>
      <c r="G689" t="str">
        <f t="shared" si="280"/>
        <v>0.327868852459016</v>
      </c>
      <c r="H689" t="str">
        <f t="shared" si="286"/>
        <v>2.46479026265402+1.74449336542541i</v>
      </c>
      <c r="I689" t="str">
        <f t="shared" si="287"/>
        <v>217.947990342792i</v>
      </c>
      <c r="J689" t="str">
        <f t="shared" si="281"/>
        <v>-63.2977955429034+47.6800459513119i</v>
      </c>
      <c r="K689" t="str">
        <f t="shared" si="288"/>
        <v>1.65474108221191-2.19675674820549i</v>
      </c>
      <c r="L689" t="str">
        <f t="shared" si="289"/>
        <v>0.29802385185868-0.340695145072773i</v>
      </c>
      <c r="M689" t="str">
        <f t="shared" si="290"/>
        <v>1.95276493407059-2.53745189327826i</v>
      </c>
      <c r="N689" t="str">
        <f t="shared" si="291"/>
        <v>-0.692267870392669i</v>
      </c>
      <c r="O689" t="str">
        <f t="shared" si="292"/>
        <v>0.769800449055831-0.638284629795706i</v>
      </c>
      <c r="P689" t="str">
        <f t="shared" si="293"/>
        <v>0.230199550944169+0.638284629795706i</v>
      </c>
      <c r="Q689" t="str">
        <f t="shared" si="294"/>
        <v>-0.230199550944169+0.053983240596963i</v>
      </c>
      <c r="R689" t="str">
        <f t="shared" si="295"/>
        <v>-0.331541385850478-2.85049343278289i</v>
      </c>
      <c r="S689" t="str">
        <f t="shared" si="296"/>
        <v>0.0749668996496997i</v>
      </c>
      <c r="T689" t="str">
        <f t="shared" si="297"/>
        <v>0.213692655127563-0.0248546298027752i</v>
      </c>
      <c r="U689" t="str">
        <f t="shared" si="298"/>
        <v>0.0000499999999999999-0.00256040770739857i</v>
      </c>
      <c r="V689" t="str">
        <f t="shared" si="299"/>
        <v>0.00002-0.028676566322864i</v>
      </c>
      <c r="W689" t="str">
        <f t="shared" si="300"/>
        <v>0.0000422734418219634-0.00235060094183833i</v>
      </c>
      <c r="X689" t="str">
        <f t="shared" si="301"/>
        <v>0.0000840649904917784-0.00234835188000195i</v>
      </c>
      <c r="Y689" t="str">
        <f t="shared" si="302"/>
        <v>0.009+0.278973427638774i</v>
      </c>
      <c r="Z689" t="str">
        <f t="shared" si="303"/>
        <v>-0.101642175063213-0.00698455844847334i</v>
      </c>
      <c r="AA689" t="str">
        <f t="shared" si="304"/>
        <v>1.42301768951344-43.3332848873001i</v>
      </c>
      <c r="AB689" t="str">
        <f t="shared" si="305"/>
        <v>0.714247040238716-0.083074197202819i</v>
      </c>
      <c r="AC689" t="str">
        <f t="shared" si="306"/>
        <v>2.18395979546701-1.97459188374585i</v>
      </c>
      <c r="AD689" t="str">
        <f t="shared" si="307"/>
        <v>0.198867852040077+0.141764811795577i</v>
      </c>
      <c r="AE689" t="str">
        <f t="shared" si="308"/>
        <v>-0.0192231964175796-0.0157982879544257i</v>
      </c>
      <c r="AF689" t="str">
        <f t="shared" si="309"/>
        <v>-4.97853173274393-1.60174046173641i</v>
      </c>
      <c r="AG689" t="str">
        <f t="shared" si="310"/>
        <v>1.02326258136126-0.0304654256978417i</v>
      </c>
      <c r="AH689" t="str">
        <f t="shared" si="311"/>
        <v>0.0655556571317128+0.108906582182696i</v>
      </c>
      <c r="AI689">
        <f t="shared" si="312"/>
        <v>-17.916073478850642</v>
      </c>
      <c r="AJ689">
        <f t="shared" si="313"/>
        <v>58.954416981314886</v>
      </c>
      <c r="AK689"/>
      <c r="AL689"/>
      <c r="AM689"/>
      <c r="AN689"/>
    </row>
    <row r="690" spans="1:40" x14ac:dyDescent="0.35">
      <c r="A690"/>
      <c r="B690">
        <f t="shared" si="314"/>
        <v>55600</v>
      </c>
      <c r="C690" s="237" t="str">
        <f t="shared" si="282"/>
        <v>-0.0000104320996175296+0.0185864548727129i</v>
      </c>
      <c r="D690" s="208" t="str">
        <f t="shared" si="283"/>
        <v>-2.51374118161619+0.142496154024132i</v>
      </c>
      <c r="E690" t="str">
        <f t="shared" si="284"/>
        <v>20500</v>
      </c>
      <c r="F690" t="str">
        <f t="shared" si="285"/>
        <v>0.327868852459016</v>
      </c>
      <c r="G690" t="str">
        <f t="shared" si="280"/>
        <v>0.327868852459016</v>
      </c>
      <c r="H690" t="str">
        <f t="shared" si="286"/>
        <v>2.46784965053747+1.74378842459427i</v>
      </c>
      <c r="I690" t="str">
        <f t="shared" si="287"/>
        <v>218.340689424491i</v>
      </c>
      <c r="J690" t="str">
        <f t="shared" si="281"/>
        <v>-63.5297080527586+47.7659559440169i</v>
      </c>
      <c r="K690" t="str">
        <f t="shared" si="288"/>
        <v>1.65082225238622-2.19562769483798i</v>
      </c>
      <c r="L690" t="str">
        <f t="shared" si="289"/>
        <v>0.29741613570142-0.340613028992082i</v>
      </c>
      <c r="M690" t="str">
        <f t="shared" si="290"/>
        <v>1.94823838808764-2.53624072383006i</v>
      </c>
      <c r="N690" t="str">
        <f t="shared" si="291"/>
        <v>-0.693515199888872i</v>
      </c>
      <c r="O690" t="str">
        <f t="shared" si="292"/>
        <v>0.769003699176985-0.639244327821618i</v>
      </c>
      <c r="P690" t="str">
        <f t="shared" si="293"/>
        <v>0.230996300823015+0.639244327821618i</v>
      </c>
      <c r="Q690" t="str">
        <f t="shared" si="294"/>
        <v>-0.230996300823015+0.054270872067254i</v>
      </c>
      <c r="R690" t="str">
        <f t="shared" si="295"/>
        <v>-0.331534860551345-2.84522744079784i</v>
      </c>
      <c r="S690" t="str">
        <f t="shared" si="296"/>
        <v>0.0751019751445641i</v>
      </c>
      <c r="T690" t="str">
        <f t="shared" si="297"/>
        <v>0.213682200539431-0.0248989228566836i</v>
      </c>
      <c r="U690" t="str">
        <f t="shared" si="298"/>
        <v>0.0000500000000000001-0.00255580265756512i</v>
      </c>
      <c r="V690" t="str">
        <f t="shared" si="299"/>
        <v>0.00002-0.0286249897647294i</v>
      </c>
      <c r="W690" t="str">
        <f t="shared" si="300"/>
        <v>0.0000422734413150294-0.00234637346811143i</v>
      </c>
      <c r="X690" t="str">
        <f t="shared" si="301"/>
        <v>0.0000839148026647593-0.00234413111996076i</v>
      </c>
      <c r="Y690" t="str">
        <f t="shared" si="302"/>
        <v>0.009+0.279476082463348i</v>
      </c>
      <c r="Z690" t="str">
        <f t="shared" si="303"/>
        <v>-0.101274541800909-0.00695317494801547i</v>
      </c>
      <c r="AA690" t="str">
        <f t="shared" si="304"/>
        <v>1.41779922953237-43.2541999379159i</v>
      </c>
      <c r="AB690" t="str">
        <f t="shared" si="305"/>
        <v>0.714212096788621-0.0832222424533136i</v>
      </c>
      <c r="AC690" t="str">
        <f t="shared" si="306"/>
        <v>2.1803837837616-1.97355057281764i</v>
      </c>
      <c r="AD690" t="str">
        <f t="shared" si="307"/>
        <v>0.199040894091227+0.141991070746476i</v>
      </c>
      <c r="AE690" t="str">
        <f t="shared" si="308"/>
        <v>-0.019170486592776-0.0157640467880955i</v>
      </c>
      <c r="AF690" t="str">
        <f t="shared" si="309"/>
        <v>-4.98159083215366-1.60129227057014i</v>
      </c>
      <c r="AG690" t="str">
        <f t="shared" si="310"/>
        <v>1.02325455488691-0.0304371040692619i</v>
      </c>
      <c r="AH690" t="str">
        <f t="shared" si="311"/>
        <v>0.0654269474067848+0.108691419195046i</v>
      </c>
      <c r="AI690">
        <f t="shared" si="312"/>
        <v>-17.93322239497483</v>
      </c>
      <c r="AJ690">
        <f t="shared" si="313"/>
        <v>58.954104980884381</v>
      </c>
      <c r="AK690"/>
      <c r="AL690"/>
      <c r="AM690"/>
      <c r="AN690"/>
    </row>
    <row r="691" spans="1:40" x14ac:dyDescent="0.35">
      <c r="A691"/>
      <c r="B691">
        <f t="shared" si="314"/>
        <v>55700</v>
      </c>
      <c r="C691" s="237" t="str">
        <f t="shared" si="282"/>
        <v>-0.0000103946750868151+0.018553086033945i</v>
      </c>
      <c r="D691" s="208" t="str">
        <f t="shared" si="283"/>
        <v>-2.51374089469479+0.142240326260245i</v>
      </c>
      <c r="E691" t="str">
        <f t="shared" si="284"/>
        <v>20500</v>
      </c>
      <c r="F691" t="str">
        <f t="shared" si="285"/>
        <v>0.327868852459016</v>
      </c>
      <c r="G691" t="str">
        <f t="shared" si="280"/>
        <v>0.327868852459016</v>
      </c>
      <c r="H691" t="str">
        <f t="shared" si="286"/>
        <v>2.47090106684346+1.74307968784109i</v>
      </c>
      <c r="I691" t="str">
        <f t="shared" si="287"/>
        <v>218.733388506189i</v>
      </c>
      <c r="J691" t="str">
        <f t="shared" si="281"/>
        <v>-63.76203804688+47.8518659367221i</v>
      </c>
      <c r="K691" t="str">
        <f t="shared" si="288"/>
        <v>1.64691492881103-2.1944944109324i</v>
      </c>
      <c r="L691" t="str">
        <f t="shared" si="289"/>
        <v>0.296809805627962-0.340529999636325i</v>
      </c>
      <c r="M691" t="str">
        <f t="shared" si="290"/>
        <v>1.94372473443899-2.53502441056872i</v>
      </c>
      <c r="N691" t="str">
        <f t="shared" si="291"/>
        <v>-0.694762529385075i</v>
      </c>
      <c r="O691" t="str">
        <f t="shared" si="292"/>
        <v>0.768205752858599-0.6402030312916i</v>
      </c>
      <c r="P691" t="str">
        <f t="shared" si="293"/>
        <v>0.231794247141401+0.6402030312916i</v>
      </c>
      <c r="Q691" t="str">
        <f t="shared" si="294"/>
        <v>-0.231794247141401+0.0545594980934749i</v>
      </c>
      <c r="R691" t="str">
        <f t="shared" si="295"/>
        <v>-0.331528323055208-2.8399801044229i</v>
      </c>
      <c r="S691" t="str">
        <f t="shared" si="296"/>
        <v>0.0752370506394284i</v>
      </c>
      <c r="T691" t="str">
        <f t="shared" si="297"/>
        <v>0.213671726931435-0.0249432132301095i</v>
      </c>
      <c r="U691" t="str">
        <f t="shared" si="298"/>
        <v>0.0000500000000000001-0.00255121414291959i</v>
      </c>
      <c r="V691" t="str">
        <f t="shared" si="299"/>
        <v>0.00002-0.0285735984006993i</v>
      </c>
      <c r="W691" t="str">
        <f t="shared" si="300"/>
        <v>0.0000422734408071823-0.00234216117422917i</v>
      </c>
      <c r="X691" t="str">
        <f t="shared" si="301"/>
        <v>0.0000837654226796256-0.00233992550132829i</v>
      </c>
      <c r="Y691" t="str">
        <f t="shared" si="302"/>
        <v>0.009+0.279978737287922i</v>
      </c>
      <c r="Z691" t="str">
        <f t="shared" si="303"/>
        <v>-0.100908903712236-0.0069220073021146i</v>
      </c>
      <c r="AA691" t="str">
        <f t="shared" si="304"/>
        <v>1.41260960575236-43.1754051552468i</v>
      </c>
      <c r="AB691" t="str">
        <f t="shared" si="305"/>
        <v>0.714177089766469-0.0833702787445546i</v>
      </c>
      <c r="AC691" t="str">
        <f t="shared" si="306"/>
        <v>2.17681798241538-1.97250522893979i</v>
      </c>
      <c r="AD691" t="str">
        <f t="shared" si="307"/>
        <v>0.199214208751242+0.142217122514242i</v>
      </c>
      <c r="AE691" t="str">
        <f t="shared" si="308"/>
        <v>-0.019118059448459-0.015729936129682i</v>
      </c>
      <c r="AF691" t="str">
        <f t="shared" si="309"/>
        <v>-4.98464196153825-1.60083936158084i</v>
      </c>
      <c r="AG691" t="str">
        <f t="shared" si="310"/>
        <v>1.02324653151781-0.0304089299857856i</v>
      </c>
      <c r="AH691" t="str">
        <f t="shared" si="311"/>
        <v>0.0652989371814102+0.108476998608256i</v>
      </c>
      <c r="AI691">
        <f t="shared" si="312"/>
        <v>-17.950336853407084</v>
      </c>
      <c r="AJ691">
        <f t="shared" si="313"/>
        <v>58.953693810226163</v>
      </c>
      <c r="AK691"/>
      <c r="AL691"/>
      <c r="AM691"/>
      <c r="AN691"/>
    </row>
    <row r="692" spans="1:40" x14ac:dyDescent="0.35">
      <c r="A692"/>
      <c r="B692">
        <f t="shared" si="314"/>
        <v>55800</v>
      </c>
      <c r="C692" s="237" t="str">
        <f t="shared" si="282"/>
        <v>-0.0000103574515828239+0.0185198367966374i</v>
      </c>
      <c r="D692" s="208" t="str">
        <f t="shared" si="283"/>
        <v>-2.51374060931459+0.141985415440887i</v>
      </c>
      <c r="E692" t="str">
        <f t="shared" si="284"/>
        <v>20500</v>
      </c>
      <c r="F692" t="str">
        <f t="shared" si="285"/>
        <v>0.327868852459016</v>
      </c>
      <c r="G692" t="str">
        <f t="shared" si="280"/>
        <v>0.327868852459016</v>
      </c>
      <c r="H692" t="str">
        <f t="shared" si="286"/>
        <v>2.47394452796581+1.74236718856263i</v>
      </c>
      <c r="I692" t="str">
        <f t="shared" si="287"/>
        <v>219.126087587888i</v>
      </c>
      <c r="J692" t="str">
        <f t="shared" si="281"/>
        <v>-63.9947855252676+47.9377759294271i</v>
      </c>
      <c r="K692" t="str">
        <f t="shared" si="288"/>
        <v>1.64301907979879-2.19335694214178i</v>
      </c>
      <c r="L692" t="str">
        <f t="shared" si="289"/>
        <v>0.296204859828355-0.340446063490325i</v>
      </c>
      <c r="M692" t="str">
        <f t="shared" si="290"/>
        <v>1.93922393962715-2.5338030056321i</v>
      </c>
      <c r="N692" t="str">
        <f t="shared" si="291"/>
        <v>-0.696009858881278i</v>
      </c>
      <c r="O692" t="str">
        <f t="shared" si="292"/>
        <v>0.767406611342141-0.64116073871407i</v>
      </c>
      <c r="P692" t="str">
        <f t="shared" si="293"/>
        <v>0.232593388657859+0.64116073871407i</v>
      </c>
      <c r="Q692" t="str">
        <f t="shared" si="294"/>
        <v>-0.232593388657859+0.054849120167208i</v>
      </c>
      <c r="R692" t="str">
        <f t="shared" si="295"/>
        <v>-0.331521773359585-2.83475132334479i</v>
      </c>
      <c r="S692" t="str">
        <f t="shared" si="296"/>
        <v>0.0753721261342928i</v>
      </c>
      <c r="T692" t="str">
        <f t="shared" si="297"/>
        <v>0.213661234302497-0.0249875009179231i</v>
      </c>
      <c r="U692" t="str">
        <f t="shared" si="298"/>
        <v>0.0000500000000000001-0.0025466420745631i</v>
      </c>
      <c r="V692" t="str">
        <f t="shared" si="299"/>
        <v>0.00002-0.0285223912351067i</v>
      </c>
      <c r="W692" t="str">
        <f t="shared" si="300"/>
        <v>0.0000422734402984229-0.00233796397857946i</v>
      </c>
      <c r="X692" t="str">
        <f t="shared" si="301"/>
        <v>0.0000836168447536095-0.00233573494280149i</v>
      </c>
      <c r="Y692" t="str">
        <f t="shared" si="302"/>
        <v>0.009+0.280481392112497i</v>
      </c>
      <c r="Z692" t="str">
        <f t="shared" si="303"/>
        <v>-0.100545246356483-0.006891053594044i</v>
      </c>
      <c r="AA692" t="str">
        <f t="shared" si="304"/>
        <v>1.40744860481606-43.0968989346175i</v>
      </c>
      <c r="AB692" t="str">
        <f t="shared" si="305"/>
        <v>0.714142019168657-0.083518306059396i</v>
      </c>
      <c r="AC692" t="str">
        <f t="shared" si="306"/>
        <v>2.17326236494693-1.97145589312521i</v>
      </c>
      <c r="AD692" t="str">
        <f t="shared" si="307"/>
        <v>0.199387795828552+0.142442966867283i</v>
      </c>
      <c r="AE692" t="str">
        <f t="shared" si="308"/>
        <v>-0.0190659129332808-0.0156959551824721i</v>
      </c>
      <c r="AF692" t="str">
        <f t="shared" si="309"/>
        <v>-4.9876851372804-1.60038177312174i</v>
      </c>
      <c r="AG692" t="str">
        <f t="shared" si="310"/>
        <v>1.02323851116394-0.0303809026009025i</v>
      </c>
      <c r="AH692" t="str">
        <f t="shared" si="311"/>
        <v>0.0651716212636153+0.108263316318426i</v>
      </c>
      <c r="AI692">
        <f t="shared" si="312"/>
        <v>-17.967417008627773</v>
      </c>
      <c r="AJ692">
        <f t="shared" si="313"/>
        <v>58.953183948336211</v>
      </c>
      <c r="AK692"/>
      <c r="AL692"/>
      <c r="AM692"/>
      <c r="AN692"/>
    </row>
    <row r="693" spans="1:40" x14ac:dyDescent="0.35">
      <c r="A693"/>
      <c r="B693">
        <f t="shared" si="314"/>
        <v>55900</v>
      </c>
      <c r="C693" s="237" t="str">
        <f t="shared" si="282"/>
        <v>-0.0000103204276683702+0.0184867065189225i</v>
      </c>
      <c r="D693" s="208" t="str">
        <f t="shared" si="283"/>
        <v>-2.51374032546458+0.141731416645073i</v>
      </c>
      <c r="E693" t="str">
        <f t="shared" si="284"/>
        <v>20500</v>
      </c>
      <c r="F693" t="str">
        <f t="shared" si="285"/>
        <v>0.327868852459016</v>
      </c>
      <c r="G693" t="str">
        <f t="shared" si="280"/>
        <v>0.327868852459016</v>
      </c>
      <c r="H693" t="str">
        <f t="shared" si="286"/>
        <v>2.4769800503424+1.74165095995164i</v>
      </c>
      <c r="I693" t="str">
        <f t="shared" si="287"/>
        <v>219.518786669587i</v>
      </c>
      <c r="J693" t="str">
        <f t="shared" si="281"/>
        <v>-64.2279504879214+48.0236859221322i</v>
      </c>
      <c r="K693" t="str">
        <f t="shared" si="288"/>
        <v>1.63913467366844-2.19221533378581i</v>
      </c>
      <c r="L693" t="str">
        <f t="shared" si="289"/>
        <v>0.295601296477063-0.340361227006045i</v>
      </c>
      <c r="M693" t="str">
        <f t="shared" si="290"/>
        <v>1.9347359701455-2.53257656079186i</v>
      </c>
      <c r="N693" t="str">
        <f t="shared" si="291"/>
        <v>-0.697257188377481i</v>
      </c>
      <c r="O693" t="str">
        <f t="shared" si="292"/>
        <v>0.766606275870941-0.642117448598998i</v>
      </c>
      <c r="P693" t="str">
        <f t="shared" si="293"/>
        <v>0.233393724129059+0.642117448598998i</v>
      </c>
      <c r="Q693" t="str">
        <f t="shared" si="294"/>
        <v>-0.233393724129059+0.055139739778483i</v>
      </c>
      <c r="R693" t="str">
        <f t="shared" si="295"/>
        <v>-0.331515211462008-2.82954099796807i</v>
      </c>
      <c r="S693" t="str">
        <f t="shared" si="296"/>
        <v>0.0755072016291571i</v>
      </c>
      <c r="T693" t="str">
        <f t="shared" si="297"/>
        <v>0.213650722651541-0.0250317859149945i</v>
      </c>
      <c r="U693" t="str">
        <f t="shared" si="298"/>
        <v>0.00005-0.00254208636423293i</v>
      </c>
      <c r="V693" t="str">
        <f t="shared" si="299"/>
        <v>0.00002-0.0284713672794088i</v>
      </c>
      <c r="W693" t="str">
        <f t="shared" si="300"/>
        <v>0.0000422734397887509-0.00233378180013424i</v>
      </c>
      <c r="X693" t="str">
        <f t="shared" si="301"/>
        <v>0.0000834690631555878-0.00233155936365818i</v>
      </c>
      <c r="Y693" t="str">
        <f t="shared" si="302"/>
        <v>0.009+0.280984046937071i</v>
      </c>
      <c r="Z693" t="str">
        <f t="shared" si="303"/>
        <v>-0.100183555423614-0.00686031192774028i</v>
      </c>
      <c r="AA693" t="str">
        <f t="shared" si="304"/>
        <v>1.40231601534702-43.018679683237i</v>
      </c>
      <c r="AB693" t="str">
        <f t="shared" si="305"/>
        <v>0.714106884991589-0.0836663243806919i</v>
      </c>
      <c r="AC693" t="str">
        <f t="shared" si="306"/>
        <v>2.16971690486763-1.97040260609897i</v>
      </c>
      <c r="AD693" t="str">
        <f t="shared" si="307"/>
        <v>0.199561655131292+0.142668603573569i</v>
      </c>
      <c r="AE693" t="str">
        <f t="shared" si="308"/>
        <v>-0.0190140450144641-0.0156621031563391i</v>
      </c>
      <c r="AF693" t="str">
        <f t="shared" si="309"/>
        <v>-4.99072037580698-1.59991954330657i</v>
      </c>
      <c r="AG693" t="str">
        <f t="shared" si="310"/>
        <v>1.02323049373615-0.0303530210743259i</v>
      </c>
      <c r="AH693" t="str">
        <f t="shared" si="311"/>
        <v>0.065044994508922+0.108050368252514i</v>
      </c>
      <c r="AI693">
        <f t="shared" si="312"/>
        <v>-17.98446301409767</v>
      </c>
      <c r="AJ693">
        <f t="shared" si="313"/>
        <v>58.952575871301491</v>
      </c>
      <c r="AK693"/>
      <c r="AL693"/>
      <c r="AM693"/>
      <c r="AN693"/>
    </row>
    <row r="694" spans="1:40" x14ac:dyDescent="0.35">
      <c r="A694"/>
      <c r="B694">
        <f t="shared" si="314"/>
        <v>56000</v>
      </c>
      <c r="C694" s="237" t="str">
        <f t="shared" si="282"/>
        <v>-0.0000102836019190891+0.0184536945635175i</v>
      </c>
      <c r="D694" s="208" t="str">
        <f t="shared" si="283"/>
        <v>-2.51374004313384+0.141478324986968i</v>
      </c>
      <c r="E694" t="str">
        <f t="shared" si="284"/>
        <v>20500</v>
      </c>
      <c r="F694" t="str">
        <f t="shared" si="285"/>
        <v>0.327868852459016</v>
      </c>
      <c r="G694" t="str">
        <f t="shared" si="280"/>
        <v>0.327868852459016</v>
      </c>
      <c r="H694" t="str">
        <f t="shared" si="286"/>
        <v>2.48000765045418+1.74093103499767i</v>
      </c>
      <c r="I694" t="str">
        <f t="shared" si="287"/>
        <v>219.911485751285i</v>
      </c>
      <c r="J694" t="str">
        <f t="shared" si="281"/>
        <v>-64.4615329348413+48.1095959148372i</v>
      </c>
      <c r="K694" t="str">
        <f t="shared" si="288"/>
        <v>1.63526167874666-2.19106963085305i</v>
      </c>
      <c r="L694" t="str">
        <f t="shared" si="289"/>
        <v>0.294999113733188-0.34027549660268i</v>
      </c>
      <c r="M694" t="str">
        <f t="shared" si="290"/>
        <v>1.93026079247985-2.53134512745573i</v>
      </c>
      <c r="N694" t="str">
        <f t="shared" si="291"/>
        <v>-0.698504517873684i</v>
      </c>
      <c r="O694" t="str">
        <f t="shared" si="292"/>
        <v>0.765804747690185-0.643073159457905i</v>
      </c>
      <c r="P694" t="str">
        <f t="shared" si="293"/>
        <v>0.234195252309815+0.643073159457905i</v>
      </c>
      <c r="Q694" t="str">
        <f t="shared" si="294"/>
        <v>-0.234195252309815+0.055431358415779i</v>
      </c>
      <c r="R694" t="str">
        <f t="shared" si="295"/>
        <v>-0.331508637359999-2.82434902940862i</v>
      </c>
      <c r="S694" t="str">
        <f t="shared" si="296"/>
        <v>0.0756422771240215i</v>
      </c>
      <c r="T694" t="str">
        <f t="shared" si="297"/>
        <v>0.213640191977488-0.0250760682161918i</v>
      </c>
      <c r="U694" t="str">
        <f t="shared" si="298"/>
        <v>0.00005-0.0025375469242968i</v>
      </c>
      <c r="V694" t="str">
        <f t="shared" si="299"/>
        <v>0.00002-0.0284205255521242i</v>
      </c>
      <c r="W694" t="str">
        <f t="shared" si="300"/>
        <v>0.0000422734392781664-0.00232961455844419i</v>
      </c>
      <c r="X694" t="str">
        <f t="shared" si="301"/>
        <v>0.0000833220722055327-0.00232739868375189i</v>
      </c>
      <c r="Y694" t="str">
        <f t="shared" si="302"/>
        <v>0.009+0.281486701761645i</v>
      </c>
      <c r="Z694" t="str">
        <f t="shared" si="303"/>
        <v>-0.0998238167328469-0.00682978042754201i</v>
      </c>
      <c r="AA694" t="str">
        <f t="shared" si="304"/>
        <v>1.39721162792749-42.9407458200873i</v>
      </c>
      <c r="AB694" t="str">
        <f t="shared" si="305"/>
        <v>0.714071687231659-0.0838143336912891i</v>
      </c>
      <c r="AC694" t="str">
        <f t="shared" si="306"/>
        <v>2.16618157568281-1.96934540830007i</v>
      </c>
      <c r="AD694" t="str">
        <f t="shared" si="307"/>
        <v>0.199735786467298+0.14289403240064i</v>
      </c>
      <c r="AE694" t="str">
        <f t="shared" si="308"/>
        <v>-0.0189624536776002-0.0156283792676731i</v>
      </c>
      <c r="AF694" t="str">
        <f t="shared" si="309"/>
        <v>-4.99374769358802-1.5994527100107i</v>
      </c>
      <c r="AG694" t="str">
        <f t="shared" si="310"/>
        <v>1.02322247914616-0.0303252845719338i</v>
      </c>
      <c r="AH694" t="str">
        <f t="shared" si="311"/>
        <v>0.0649190518198344+0.107838150368045i</v>
      </c>
      <c r="AI694">
        <f t="shared" si="312"/>
        <v>-18.001475022266405</v>
      </c>
      <c r="AJ694">
        <f t="shared" si="313"/>
        <v>58.951870052318867</v>
      </c>
      <c r="AK694"/>
      <c r="AL694"/>
      <c r="AM694"/>
      <c r="AN694"/>
    </row>
    <row r="695" spans="1:40" x14ac:dyDescent="0.35">
      <c r="A695"/>
      <c r="B695">
        <f t="shared" si="314"/>
        <v>56100</v>
      </c>
      <c r="C695" s="237" t="str">
        <f t="shared" si="282"/>
        <v>-0.0000102469729232988+0.0184208002976838i</v>
      </c>
      <c r="D695" s="208" t="str">
        <f t="shared" si="283"/>
        <v>-2.51373976231153+0.141226135615576i</v>
      </c>
      <c r="E695" t="str">
        <f t="shared" si="284"/>
        <v>20500</v>
      </c>
      <c r="F695" t="str">
        <f t="shared" si="285"/>
        <v>0.327868852459016</v>
      </c>
      <c r="G695" t="str">
        <f t="shared" si="280"/>
        <v>0.327868852459016</v>
      </c>
      <c r="H695" t="str">
        <f t="shared" si="286"/>
        <v>2.48302734482392+1.74020744648804i</v>
      </c>
      <c r="I695" t="str">
        <f t="shared" si="287"/>
        <v>220.304184832984i</v>
      </c>
      <c r="J695" t="str">
        <f t="shared" si="281"/>
        <v>-64.6955328660274+48.1955059075423i</v>
      </c>
      <c r="K695" t="str">
        <f t="shared" si="288"/>
        <v>1.63140006336916-2.18991987800301i</v>
      </c>
      <c r="L695" t="str">
        <f t="shared" si="289"/>
        <v>0.294398309740678-0.340188878666761i</v>
      </c>
      <c r="M695" t="str">
        <f t="shared" si="290"/>
        <v>1.92579837310984-2.53010875666977i</v>
      </c>
      <c r="N695" t="str">
        <f t="shared" si="291"/>
        <v>-0.699751847369887i</v>
      </c>
      <c r="O695" t="str">
        <f t="shared" si="292"/>
        <v>0.765002028046914-0.644027869803868i</v>
      </c>
      <c r="P695" t="str">
        <f t="shared" si="293"/>
        <v>0.234997971953086+0.644027869803868i</v>
      </c>
      <c r="Q695" t="str">
        <f t="shared" si="294"/>
        <v>-0.234997971953086+0.0557239775660191i</v>
      </c>
      <c r="R695" t="str">
        <f t="shared" si="295"/>
        <v>-0.331502051051097-2.81917531948738i</v>
      </c>
      <c r="S695" t="str">
        <f t="shared" si="296"/>
        <v>0.0757773526188857i</v>
      </c>
      <c r="T695" t="str">
        <f t="shared" si="297"/>
        <v>0.213629642279255-0.0251203478163828i</v>
      </c>
      <c r="U695" t="str">
        <f t="shared" si="298"/>
        <v>0.00005-0.00253302366774725i</v>
      </c>
      <c r="V695" t="str">
        <f t="shared" si="299"/>
        <v>0.00002-0.0283698650787692i</v>
      </c>
      <c r="W695" t="str">
        <f t="shared" si="300"/>
        <v>0.0000422734387666693-0.00232546217363363i</v>
      </c>
      <c r="X695" t="str">
        <f t="shared" si="301"/>
        <v>0.0000831758662739613-0.0023232528235067i</v>
      </c>
      <c r="Y695" t="str">
        <f t="shared" si="302"/>
        <v>0.009+0.28198935658622i</v>
      </c>
      <c r="Z695" t="str">
        <f t="shared" si="303"/>
        <v>-0.0994660162312522-0.00679945723793214i</v>
      </c>
      <c r="AA695" t="str">
        <f t="shared" si="304"/>
        <v>1.39213523507664-42.8630957758149i</v>
      </c>
      <c r="AB695" t="str">
        <f t="shared" si="305"/>
        <v>0.714036425885246-0.083962333974034i</v>
      </c>
      <c r="AC695" t="str">
        <f t="shared" si="306"/>
        <v>2.16265635089284-1.96828433988315i</v>
      </c>
      <c r="AD695" t="str">
        <f t="shared" si="307"/>
        <v>0.199910189644102+0.143119253115614i</v>
      </c>
      <c r="AE695" t="str">
        <f t="shared" si="308"/>
        <v>-0.0189111369264485-0.0155947827393143i</v>
      </c>
      <c r="AF695" t="str">
        <f t="shared" si="309"/>
        <v>-4.99676710713545-1.59898131087246i</v>
      </c>
      <c r="AG695" t="str">
        <f t="shared" si="310"/>
        <v>1.02321446730649-0.0302976922657108i</v>
      </c>
      <c r="AH695" t="str">
        <f t="shared" si="311"/>
        <v>0.0647937881453194+0.107626658652825i</v>
      </c>
      <c r="AI695">
        <f t="shared" si="312"/>
        <v>-18.018453184581126</v>
      </c>
      <c r="AJ695">
        <f t="shared" si="313"/>
        <v>58.951066961718958</v>
      </c>
      <c r="AK695"/>
      <c r="AL695"/>
      <c r="AM695"/>
      <c r="AN695"/>
    </row>
    <row r="696" spans="1:40" x14ac:dyDescent="0.35">
      <c r="A696"/>
      <c r="B696">
        <f t="shared" si="314"/>
        <v>56200</v>
      </c>
      <c r="C696" s="237" t="str">
        <f t="shared" si="282"/>
        <v>-0.000010210539281866+0.0183880230931857i</v>
      </c>
      <c r="D696" s="208" t="str">
        <f t="shared" si="283"/>
        <v>-2.51373948298695+0.140974843714424i</v>
      </c>
      <c r="E696" t="str">
        <f t="shared" si="284"/>
        <v>20500</v>
      </c>
      <c r="F696" t="str">
        <f t="shared" si="285"/>
        <v>0.327868852459016</v>
      </c>
      <c r="G696" t="str">
        <f t="shared" si="280"/>
        <v>0.327868852459016</v>
      </c>
      <c r="H696" t="str">
        <f t="shared" si="286"/>
        <v>2.48603915001519+1.73948022700884i</v>
      </c>
      <c r="I696" t="str">
        <f t="shared" si="287"/>
        <v>220.696883914683i</v>
      </c>
      <c r="J696" t="str">
        <f t="shared" si="281"/>
        <v>-64.9299502814796+48.2814159002474i</v>
      </c>
      <c r="K696" t="str">
        <f t="shared" si="288"/>
        <v>1.62754979588186-2.18876611956817i</v>
      </c>
      <c r="L696" t="str">
        <f t="shared" si="289"/>
        <v>0.293798882628574-0.340101379552254i</v>
      </c>
      <c r="M696" t="str">
        <f t="shared" si="290"/>
        <v>1.92134867851043-2.52886749912042i</v>
      </c>
      <c r="N696" t="str">
        <f t="shared" si="291"/>
        <v>-0.70099917686609i</v>
      </c>
      <c r="O696" t="str">
        <f t="shared" si="292"/>
        <v>0.764198118190026-0.644981578151519i</v>
      </c>
      <c r="P696" t="str">
        <f t="shared" si="293"/>
        <v>0.235801881809974+0.644981578151519i</v>
      </c>
      <c r="Q696" t="str">
        <f t="shared" si="294"/>
        <v>-0.235801881809974+0.056017598714571i</v>
      </c>
      <c r="R696" t="str">
        <f t="shared" si="295"/>
        <v>-0.331495452532804-2.81401977072407i</v>
      </c>
      <c r="S696" t="str">
        <f t="shared" si="296"/>
        <v>0.07591242811375i</v>
      </c>
      <c r="T696" t="str">
        <f t="shared" si="297"/>
        <v>0.213619073555762-0.0251646247104315i</v>
      </c>
      <c r="U696" t="str">
        <f t="shared" si="298"/>
        <v>0.00005-0.0025285165081961i</v>
      </c>
      <c r="V696" t="str">
        <f t="shared" si="299"/>
        <v>0.00002-0.0283193848917963i</v>
      </c>
      <c r="W696" t="str">
        <f t="shared" si="300"/>
        <v>0.0000422734382542595-0.00232132456639535i</v>
      </c>
      <c r="X696" t="str">
        <f t="shared" si="301"/>
        <v>0.0000830304397814012-0.00231912170391219i</v>
      </c>
      <c r="Y696" t="str">
        <f t="shared" si="302"/>
        <v>0.009+0.282492011410794i</v>
      </c>
      <c r="Z696" t="str">
        <f t="shared" si="303"/>
        <v>-0.0991101399923705-0.00676934052328448i</v>
      </c>
      <c r="AA696" t="str">
        <f t="shared" si="304"/>
        <v>1.38708663122897-42.7857279926234i</v>
      </c>
      <c r="AB696" t="str">
        <f t="shared" si="305"/>
        <v>0.714001100948741-0.0841103252117598i</v>
      </c>
      <c r="AC696" t="str">
        <f t="shared" si="306"/>
        <v>2.15914120399439-1.96721944072017i</v>
      </c>
      <c r="AD696" t="str">
        <f t="shared" si="307"/>
        <v>0.200084864468937+0.143344265485194i</v>
      </c>
      <c r="AE696" t="str">
        <f t="shared" si="308"/>
        <v>-0.0188600927827414-0.0155613128004865i</v>
      </c>
      <c r="AF696" t="str">
        <f t="shared" si="309"/>
        <v>-4.99977863300214-1.59850538329442i</v>
      </c>
      <c r="AG696" t="str">
        <f t="shared" si="310"/>
        <v>1.02320645813054-0.0302702433336934i</v>
      </c>
      <c r="AH696" t="str">
        <f t="shared" si="311"/>
        <v>0.0646691984803054+0.107415889124647i</v>
      </c>
      <c r="AI696">
        <f t="shared" si="312"/>
        <v>-18.035397651495348</v>
      </c>
      <c r="AJ696">
        <f t="shared" si="313"/>
        <v>58.950167066982857</v>
      </c>
      <c r="AK696"/>
      <c r="AL696"/>
      <c r="AM696"/>
      <c r="AN696"/>
    </row>
    <row r="697" spans="1:40" x14ac:dyDescent="0.35">
      <c r="A697"/>
      <c r="B697">
        <f t="shared" si="314"/>
        <v>56300</v>
      </c>
      <c r="C697" s="237" t="str">
        <f t="shared" si="282"/>
        <v>-0.0000101742996080719+0.0183553623262516i</v>
      </c>
      <c r="D697" s="208" t="str">
        <f t="shared" si="283"/>
        <v>-2.51373920514945+0.140724444501262i</v>
      </c>
      <c r="E697" t="str">
        <f t="shared" si="284"/>
        <v>20500</v>
      </c>
      <c r="F697" t="str">
        <f t="shared" si="285"/>
        <v>0.327868852459016</v>
      </c>
      <c r="G697" t="str">
        <f t="shared" si="280"/>
        <v>0.327868852459016</v>
      </c>
      <c r="H697" t="str">
        <f t="shared" si="286"/>
        <v>2.48904308263123+1.73874940894575i</v>
      </c>
      <c r="I697" t="str">
        <f t="shared" si="287"/>
        <v>221.089582996382i</v>
      </c>
      <c r="J697" t="str">
        <f t="shared" si="281"/>
        <v>-65.1647851811981+48.3673258929524i</v>
      </c>
      <c r="K697" t="str">
        <f t="shared" si="288"/>
        <v>1.62371084464215-2.18760839955605i</v>
      </c>
      <c r="L697" t="str">
        <f t="shared" si="289"/>
        <v>0.293200830511199-0.340013005580658i</v>
      </c>
      <c r="M697" t="str">
        <f t="shared" si="290"/>
        <v>1.91691167515335-2.52762140513671i</v>
      </c>
      <c r="N697" t="str">
        <f t="shared" si="291"/>
        <v>-0.702246506362293i</v>
      </c>
      <c r="O697" t="str">
        <f t="shared" si="292"/>
        <v>0.763393019370267-0.645934283017048i</v>
      </c>
      <c r="P697" t="str">
        <f t="shared" si="293"/>
        <v>0.236606980629733+0.645934283017048i</v>
      </c>
      <c r="Q697" t="str">
        <f t="shared" si="294"/>
        <v>-0.236606980629733+0.056312223345245i</v>
      </c>
      <c r="R697" t="str">
        <f t="shared" si="295"/>
        <v>-0.331488841802621-2.80888228633089i</v>
      </c>
      <c r="S697" t="str">
        <f t="shared" si="296"/>
        <v>0.0760475036086144i</v>
      </c>
      <c r="T697" t="str">
        <f t="shared" si="297"/>
        <v>0.213608485805921-0.0252088988932002i</v>
      </c>
      <c r="U697" t="str">
        <f t="shared" si="298"/>
        <v>0.00005-0.00252402535986893i</v>
      </c>
      <c r="V697" t="str">
        <f t="shared" si="299"/>
        <v>0.00002-0.028269084030532i</v>
      </c>
      <c r="W697" t="str">
        <f t="shared" si="300"/>
        <v>0.0000422734377409373-0.00231720165798565i</v>
      </c>
      <c r="X697" t="str">
        <f t="shared" si="301"/>
        <v>0.0000828857871978554-0.0023150052465184i</v>
      </c>
      <c r="Y697" t="str">
        <f t="shared" si="302"/>
        <v>0.009+0.282994666235369i</v>
      </c>
      <c r="Z697" t="str">
        <f t="shared" si="303"/>
        <v>-0.0987561742148446-0.0067394284676133i</v>
      </c>
      <c r="AA697" t="str">
        <f t="shared" si="304"/>
        <v>1.38206561271302-42.7086409241654i</v>
      </c>
      <c r="AB697" t="str">
        <f t="shared" si="305"/>
        <v>0.713965712418507-0.0842583073872944i</v>
      </c>
      <c r="AC697" t="str">
        <f t="shared" si="306"/>
        <v>2.1556361084815-1.96615075040206i</v>
      </c>
      <c r="AD697" t="str">
        <f t="shared" si="307"/>
        <v>0.200259810748732+0.143569069275662i</v>
      </c>
      <c r="AE697" t="str">
        <f t="shared" si="308"/>
        <v>-0.0188093192859884-0.0155279686867292i</v>
      </c>
      <c r="AF697" t="str">
        <f t="shared" si="309"/>
        <v>-5.00278228778068-1.59802496444449i</v>
      </c>
      <c r="AG697" t="str">
        <f t="shared" si="310"/>
        <v>1.02319845153251-0.030242936959912i</v>
      </c>
      <c r="AH697" t="str">
        <f t="shared" si="311"/>
        <v>0.064545277865183+0.107205837831011i</v>
      </c>
      <c r="AI697">
        <f t="shared" si="312"/>
        <v>-18.052308572477255</v>
      </c>
      <c r="AJ697">
        <f t="shared" si="313"/>
        <v>58.94917083276281</v>
      </c>
      <c r="AK697"/>
      <c r="AL697"/>
      <c r="AM697"/>
      <c r="AN697"/>
    </row>
    <row r="698" spans="1:40" x14ac:dyDescent="0.35">
      <c r="A698"/>
      <c r="B698">
        <f t="shared" si="314"/>
        <v>56400</v>
      </c>
      <c r="C698" s="237" t="str">
        <f t="shared" si="282"/>
        <v>-0.0000101382525274806+0.0183228173775333i</v>
      </c>
      <c r="D698" s="208" t="str">
        <f t="shared" si="283"/>
        <v>-2.5137389287885+0.140474933227755i</v>
      </c>
      <c r="E698" t="str">
        <f t="shared" si="284"/>
        <v>20500</v>
      </c>
      <c r="F698" t="str">
        <f t="shared" si="285"/>
        <v>0.327868852459016</v>
      </c>
      <c r="G698" t="str">
        <f t="shared" si="280"/>
        <v>0.327868852459016</v>
      </c>
      <c r="H698" t="str">
        <f t="shared" si="286"/>
        <v>2.49203915931387+1.73801502448504i</v>
      </c>
      <c r="I698" t="str">
        <f t="shared" si="287"/>
        <v>221.48228207808i</v>
      </c>
      <c r="J698" t="str">
        <f t="shared" si="281"/>
        <v>-65.4000375651827+48.4532358856575i</v>
      </c>
      <c r="K698" t="str">
        <f t="shared" si="288"/>
        <v>1.61988317802008-2.18644676165126i</v>
      </c>
      <c r="L698" t="str">
        <f t="shared" si="289"/>
        <v>0.292604151488403-0.33992376304111i</v>
      </c>
      <c r="M698" t="str">
        <f t="shared" si="290"/>
        <v>1.91248732950848-2.52637052469237i</v>
      </c>
      <c r="N698" t="str">
        <f t="shared" si="291"/>
        <v>-0.703493835858496i</v>
      </c>
      <c r="O698" t="str">
        <f t="shared" si="292"/>
        <v>0.762586732840235-0.646885982918209i</v>
      </c>
      <c r="P698" t="str">
        <f t="shared" si="293"/>
        <v>0.237413267159765+0.646885982918209i</v>
      </c>
      <c r="Q698" t="str">
        <f t="shared" si="294"/>
        <v>-0.237413267159765+0.056607852940287i</v>
      </c>
      <c r="R698" t="str">
        <f t="shared" si="295"/>
        <v>-0.331482218858067-2.80376277020653i</v>
      </c>
      <c r="S698" t="str">
        <f t="shared" si="296"/>
        <v>0.0761825791034787i</v>
      </c>
      <c r="T698" t="str">
        <f t="shared" si="297"/>
        <v>0.213597879028648-0.0252531703595513i</v>
      </c>
      <c r="U698" t="str">
        <f t="shared" si="298"/>
        <v>0.00005-0.00251955013759966i</v>
      </c>
      <c r="V698" t="str">
        <f t="shared" si="299"/>
        <v>0.00002-0.0282189615411162i</v>
      </c>
      <c r="W698" t="str">
        <f t="shared" si="300"/>
        <v>0.0000422734372267023-0.00231309337021925i</v>
      </c>
      <c r="X698" t="str">
        <f t="shared" si="301"/>
        <v>0.0000827419030422783-0.00231090337343091i</v>
      </c>
      <c r="Y698" t="str">
        <f t="shared" si="302"/>
        <v>0.009+0.283497321059943i</v>
      </c>
      <c r="Z698" t="str">
        <f t="shared" si="303"/>
        <v>-0.0984041052210738-0.00670971927432706i</v>
      </c>
      <c r="AA698" t="str">
        <f t="shared" si="304"/>
        <v>1.37707197773035-42.6318330354382i</v>
      </c>
      <c r="AB698" t="str">
        <f t="shared" si="305"/>
        <v>0.713930260290921-0.0844062804834657i</v>
      </c>
      <c r="AC698" t="str">
        <f t="shared" si="306"/>
        <v>2.15214103784673-1.9650783082405i</v>
      </c>
      <c r="AD698" t="str">
        <f t="shared" si="307"/>
        <v>0.200435028290118+0.143793664252898i</v>
      </c>
      <c r="AE698" t="str">
        <f t="shared" si="308"/>
        <v>-0.0187588144932859-0.0154947496398344i</v>
      </c>
      <c r="AF698" t="str">
        <f t="shared" si="309"/>
        <v>-5.00577808810237-1.59754009125729i</v>
      </c>
      <c r="AG698" t="str">
        <f t="shared" si="310"/>
        <v>1.02319044742741-0.0302157723343373i</v>
      </c>
      <c r="AH698" t="str">
        <f t="shared" si="311"/>
        <v>0.0644220213853148+0.106996500848843i</v>
      </c>
      <c r="AI698">
        <f t="shared" si="312"/>
        <v>-18.069186096018015</v>
      </c>
      <c r="AJ698">
        <f t="shared" si="313"/>
        <v>58.948078720900675</v>
      </c>
      <c r="AK698"/>
      <c r="AL698"/>
      <c r="AM698"/>
      <c r="AN698"/>
    </row>
    <row r="699" spans="1:40" x14ac:dyDescent="0.35">
      <c r="A699"/>
      <c r="B699">
        <f t="shared" si="314"/>
        <v>56500</v>
      </c>
      <c r="C699" s="237" t="str">
        <f t="shared" si="282"/>
        <v>-0.0000101023966778082+0.0182903876320677i</v>
      </c>
      <c r="D699" s="208" t="str">
        <f t="shared" si="283"/>
        <v>-2.51373865389366+0.140226305179186i</v>
      </c>
      <c r="E699" t="str">
        <f t="shared" si="284"/>
        <v>20500</v>
      </c>
      <c r="F699" t="str">
        <f t="shared" si="285"/>
        <v>0.327868852459016</v>
      </c>
      <c r="G699" t="str">
        <f t="shared" si="280"/>
        <v>0.327868852459016</v>
      </c>
      <c r="H699" t="str">
        <f t="shared" si="286"/>
        <v>2.49502739674251+1.7372771056145i</v>
      </c>
      <c r="I699" t="str">
        <f t="shared" si="287"/>
        <v>221.874981159779i</v>
      </c>
      <c r="J699" t="str">
        <f t="shared" si="281"/>
        <v>-65.6357074334334+48.5391458783625i</v>
      </c>
      <c r="K699" t="str">
        <f t="shared" si="288"/>
        <v>1.61606676439955-2.18528124921762i</v>
      </c>
      <c r="L699" t="str">
        <f t="shared" si="289"/>
        <v>0.292008843645762-0.339833658190483i</v>
      </c>
      <c r="M699" t="str">
        <f t="shared" si="290"/>
        <v>1.90807560804531-2.5251149074081i</v>
      </c>
      <c r="N699" t="str">
        <f t="shared" si="291"/>
        <v>-0.704741165354699i</v>
      </c>
      <c r="O699" t="str">
        <f t="shared" si="292"/>
        <v>0.761779259854375-0.647836676374317i</v>
      </c>
      <c r="P699" t="str">
        <f t="shared" si="293"/>
        <v>0.238220740145625+0.647836676374317i</v>
      </c>
      <c r="Q699" t="str">
        <f t="shared" si="294"/>
        <v>-0.238220740145625+0.056904488980382i</v>
      </c>
      <c r="R699" t="str">
        <f t="shared" si="295"/>
        <v>-0.331475583696632-2.79866112692998i</v>
      </c>
      <c r="S699" t="str">
        <f t="shared" si="296"/>
        <v>0.0763176545983431i</v>
      </c>
      <c r="T699" t="str">
        <f t="shared" si="297"/>
        <v>0.213587253222852-0.0252974391043437i</v>
      </c>
      <c r="U699" t="str">
        <f t="shared" si="298"/>
        <v>0.00005-0.00251509075682515i</v>
      </c>
      <c r="V699" t="str">
        <f t="shared" si="299"/>
        <v>0.00002-0.0281690164764416i</v>
      </c>
      <c r="W699" t="str">
        <f t="shared" si="300"/>
        <v>0.0000422734367115551-0.00230899962546444i</v>
      </c>
      <c r="X699" t="str">
        <f t="shared" si="301"/>
        <v>0.0000825987818820584-0.00230681600730595i</v>
      </c>
      <c r="Y699" t="str">
        <f t="shared" si="302"/>
        <v>0.009+0.283999975884517i</v>
      </c>
      <c r="Z699" t="str">
        <f t="shared" si="303"/>
        <v>-0.0980539194558804-0.00668021116598536i</v>
      </c>
      <c r="AA699" t="str">
        <f t="shared" si="304"/>
        <v>1.37210552633477-42.555302802678i</v>
      </c>
      <c r="AB699" t="str">
        <f t="shared" si="305"/>
        <v>0.713894744562337-0.0845542444830902i</v>
      </c>
      <c r="AC699" t="str">
        <f t="shared" si="306"/>
        <v>2.14865596558225-1.96400215326954i</v>
      </c>
      <c r="AD699" t="str">
        <f t="shared" si="307"/>
        <v>0.200610516899418+0.144018050182374i</v>
      </c>
      <c r="AE699" t="str">
        <f t="shared" si="308"/>
        <v>-0.0187085764791263-0.015461654907781i</v>
      </c>
      <c r="AF699" t="str">
        <f t="shared" si="309"/>
        <v>-5.00876605063617-1.59705080043531i</v>
      </c>
      <c r="AG699" t="str">
        <f t="shared" si="310"/>
        <v>1.02318244573106-0.0301887486528236i</v>
      </c>
      <c r="AH699" t="str">
        <f t="shared" si="311"/>
        <v>0.0642994241705444+0.106787874284216i</v>
      </c>
      <c r="AI699">
        <f t="shared" si="312"/>
        <v>-18.086030369640387</v>
      </c>
      <c r="AJ699">
        <f t="shared" si="313"/>
        <v>58.946891190448667</v>
      </c>
      <c r="AK699"/>
      <c r="AL699"/>
      <c r="AM699"/>
      <c r="AN699"/>
    </row>
    <row r="700" spans="1:40" x14ac:dyDescent="0.35">
      <c r="A700"/>
      <c r="B700">
        <f t="shared" si="314"/>
        <v>56600</v>
      </c>
      <c r="C700" s="237" t="str">
        <f t="shared" si="282"/>
        <v>-0.000010066730708795+0.0182580724792376i</v>
      </c>
      <c r="D700" s="208" t="str">
        <f t="shared" si="283"/>
        <v>-2.51373838045456+0.139978555674155i</v>
      </c>
      <c r="E700" t="str">
        <f t="shared" si="284"/>
        <v>20500</v>
      </c>
      <c r="F700" t="str">
        <f t="shared" si="285"/>
        <v>0.327868852459016</v>
      </c>
      <c r="G700" t="str">
        <f t="shared" si="280"/>
        <v>0.327868852459016</v>
      </c>
      <c r="H700" t="str">
        <f t="shared" si="286"/>
        <v>2.49800781163295+1.73653568412429i</v>
      </c>
      <c r="I700" t="str">
        <f t="shared" si="287"/>
        <v>222.267680241478i</v>
      </c>
      <c r="J700" t="str">
        <f t="shared" si="281"/>
        <v>-65.8717947859503+48.6250558710677i</v>
      </c>
      <c r="K700" t="str">
        <f t="shared" si="288"/>
        <v>1.61226157217946-2.18411190530005i</v>
      </c>
      <c r="L700" t="str">
        <f t="shared" si="289"/>
        <v>0.29141490505479-0.339742697253489i</v>
      </c>
      <c r="M700" t="str">
        <f t="shared" si="290"/>
        <v>1.90367647723425-2.52385460255354i</v>
      </c>
      <c r="N700" t="str">
        <f t="shared" si="291"/>
        <v>-0.705988494850902i</v>
      </c>
      <c r="O700" t="str">
        <f t="shared" si="292"/>
        <v>0.760970601668978-0.648786361906254i</v>
      </c>
      <c r="P700" t="str">
        <f t="shared" si="293"/>
        <v>0.239029398331022+0.648786361906254i</v>
      </c>
      <c r="Q700" t="str">
        <f t="shared" si="294"/>
        <v>-0.239029398331022+0.0572021329446479i</v>
      </c>
      <c r="R700" t="str">
        <f t="shared" si="295"/>
        <v>-0.331468936315815-2.79357726175454i</v>
      </c>
      <c r="S700" t="str">
        <f t="shared" si="296"/>
        <v>0.0764527300932073i</v>
      </c>
      <c r="T700" t="str">
        <f t="shared" si="297"/>
        <v>0.213576608387441-0.0253417051224355i</v>
      </c>
      <c r="U700" t="str">
        <f t="shared" si="298"/>
        <v>0.00005-0.00251064713357988i</v>
      </c>
      <c r="V700" t="str">
        <f t="shared" si="299"/>
        <v>0.00002-0.0281192478960946i</v>
      </c>
      <c r="W700" t="str">
        <f t="shared" si="300"/>
        <v>0.0000422734361954953-0.00230492034663809i</v>
      </c>
      <c r="X700" t="str">
        <f t="shared" si="301"/>
        <v>0.0000824564183325006-0.00230274307134546i</v>
      </c>
      <c r="Y700" t="str">
        <f t="shared" si="302"/>
        <v>0.009+0.284502630709092i</v>
      </c>
      <c r="Z700" t="str">
        <f t="shared" si="303"/>
        <v>-0.097705603485193-0.00665090238405926i</v>
      </c>
      <c r="AA700" t="str">
        <f t="shared" si="304"/>
        <v>1.36716606041192-42.4790487132576i</v>
      </c>
      <c r="AB700" t="str">
        <f t="shared" si="305"/>
        <v>0.713859165229105-0.0847021993689816i</v>
      </c>
      <c r="AC700" t="str">
        <f t="shared" si="306"/>
        <v>2.14518086518091-1.96292232424724i</v>
      </c>
      <c r="AD700" t="str">
        <f t="shared" si="307"/>
        <v>0.200786276382657+0.144242226829166i</v>
      </c>
      <c r="AE700" t="str">
        <f t="shared" si="308"/>
        <v>-0.0186586033352121-0.0154286837446715i</v>
      </c>
      <c r="AF700" t="str">
        <f t="shared" si="309"/>
        <v>-5.01174619208751-1.59655712845013i</v>
      </c>
      <c r="AG700" t="str">
        <f t="shared" si="310"/>
        <v>1.02317444636008-0.0301618651170566i</v>
      </c>
      <c r="AH700" t="str">
        <f t="shared" si="311"/>
        <v>0.0641774813947192+0.106579954272078i</v>
      </c>
      <c r="AI700">
        <f t="shared" si="312"/>
        <v>-18.102841539906709</v>
      </c>
      <c r="AJ700">
        <f t="shared" si="313"/>
        <v>58.94560869768798</v>
      </c>
      <c r="AK700"/>
      <c r="AL700"/>
      <c r="AM700"/>
      <c r="AN700"/>
    </row>
    <row r="701" spans="1:40" x14ac:dyDescent="0.35">
      <c r="A701"/>
      <c r="B701">
        <f t="shared" si="314"/>
        <v>56700</v>
      </c>
      <c r="C701" s="237" t="str">
        <f t="shared" si="282"/>
        <v>-0.0000100312532820774+0.0182258713127335i</v>
      </c>
      <c r="D701" s="208" t="str">
        <f t="shared" si="283"/>
        <v>-2.51373810846095+0.13973168006429i</v>
      </c>
      <c r="E701" t="str">
        <f t="shared" si="284"/>
        <v>20500</v>
      </c>
      <c r="F701" t="str">
        <f t="shared" si="285"/>
        <v>0.327868852459016</v>
      </c>
      <c r="G701" t="str">
        <f t="shared" si="280"/>
        <v>0.327868852459016</v>
      </c>
      <c r="H701" t="str">
        <f t="shared" si="286"/>
        <v>2.50098042073651+1.73579079160798i</v>
      </c>
      <c r="I701" t="str">
        <f t="shared" si="287"/>
        <v>222.660379323177i</v>
      </c>
      <c r="J701" t="str">
        <f t="shared" si="281"/>
        <v>-66.1082996227334+48.7109658637727i</v>
      </c>
      <c r="K701" t="str">
        <f t="shared" si="288"/>
        <v>1.60846756977485-2.18293877262671i</v>
      </c>
      <c r="L701" t="str">
        <f t="shared" si="289"/>
        <v>0.290822333773164-0.339650886422781i</v>
      </c>
      <c r="M701" t="str">
        <f t="shared" si="290"/>
        <v>1.89928990354801-2.52258965904949i</v>
      </c>
      <c r="N701" t="str">
        <f t="shared" si="291"/>
        <v>-0.707235824347105i</v>
      </c>
      <c r="O701" t="str">
        <f t="shared" si="292"/>
        <v>0.76016075954218-0.649735038036472i</v>
      </c>
      <c r="P701" t="str">
        <f t="shared" si="293"/>
        <v>0.23983924045782+0.649735038036472i</v>
      </c>
      <c r="Q701" t="str">
        <f t="shared" si="294"/>
        <v>-0.23983924045782+0.0575007863106329i</v>
      </c>
      <c r="R701" t="str">
        <f t="shared" si="295"/>
        <v>-0.331462276713121-2.78851108060196i</v>
      </c>
      <c r="S701" t="str">
        <f t="shared" si="296"/>
        <v>0.0765878055880718i</v>
      </c>
      <c r="T701" t="str">
        <f t="shared" si="297"/>
        <v>0.213565944521327-0.0253859684086842i</v>
      </c>
      <c r="U701" t="str">
        <f t="shared" si="298"/>
        <v>0.00005-0.00250621918449067i</v>
      </c>
      <c r="V701" t="str">
        <f t="shared" si="299"/>
        <v>0.00002-0.0280696548662954i</v>
      </c>
      <c r="W701" t="str">
        <f t="shared" si="300"/>
        <v>0.0000422734356785227-0.00230085545720091i</v>
      </c>
      <c r="X701" t="str">
        <f t="shared" si="301"/>
        <v>0.0000823148070563249-0.00229868448929236i</v>
      </c>
      <c r="Y701" t="str">
        <f t="shared" si="302"/>
        <v>0.009+0.285005285533666i</v>
      </c>
      <c r="Z701" t="str">
        <f t="shared" si="303"/>
        <v>-0.0973591439947516-0.00662179118869574i</v>
      </c>
      <c r="AA701" t="str">
        <f t="shared" si="304"/>
        <v>1.36225338365908-42.4030692655848i</v>
      </c>
      <c r="AB701" t="str">
        <f t="shared" si="305"/>
        <v>0.713823522287587-0.0848501451239515i</v>
      </c>
      <c r="AC701" t="str">
        <f t="shared" si="306"/>
        <v>2.14171571013736-1.96183885965745i</v>
      </c>
      <c r="AD701" t="str">
        <f t="shared" si="307"/>
        <v>0.200962306545555+0.144466193957958i</v>
      </c>
      <c r="AE701" t="str">
        <f t="shared" si="308"/>
        <v>-0.0186088931702709-0.0153958354106699i</v>
      </c>
      <c r="AF701" t="str">
        <f t="shared" si="309"/>
        <v>-5.01471852919746-1.59605911154369i</v>
      </c>
      <c r="AG701" t="str">
        <f t="shared" si="310"/>
        <v>1.02316644923187-0.030135120934499i</v>
      </c>
      <c r="AH701" t="str">
        <f t="shared" si="311"/>
        <v>0.0640561882752171+0.106372736975983i</v>
      </c>
      <c r="AI701">
        <f t="shared" si="312"/>
        <v>-18.119619752426885</v>
      </c>
      <c r="AJ701">
        <f t="shared" si="313"/>
        <v>58.944231696147874</v>
      </c>
      <c r="AK701"/>
      <c r="AL701"/>
      <c r="AM701"/>
      <c r="AN701"/>
    </row>
    <row r="702" spans="1:40" x14ac:dyDescent="0.35">
      <c r="A702"/>
      <c r="B702">
        <f t="shared" si="314"/>
        <v>56800</v>
      </c>
      <c r="C702" s="237" t="str">
        <f t="shared" si="282"/>
        <v>-9.99596307106282E-06+0.0181937835305156i</v>
      </c>
      <c r="D702" s="208" t="str">
        <f t="shared" si="283"/>
        <v>-2.51373783790267+0.139485673733953i</v>
      </c>
      <c r="E702" t="str">
        <f t="shared" si="284"/>
        <v>20500</v>
      </c>
      <c r="F702" t="str">
        <f t="shared" si="285"/>
        <v>0.327868852459016</v>
      </c>
      <c r="G702" t="str">
        <f t="shared" si="280"/>
        <v>0.327868852459016</v>
      </c>
      <c r="H702" t="str">
        <f t="shared" si="286"/>
        <v>2.50394524083884+1.73504245946342i</v>
      </c>
      <c r="I702" t="str">
        <f t="shared" si="287"/>
        <v>223.053078404875i</v>
      </c>
      <c r="J702" t="str">
        <f t="shared" si="281"/>
        <v>-66.3452219437827+48.7968758564778i</v>
      </c>
      <c r="K702" t="str">
        <f t="shared" si="288"/>
        <v>1.60468472561804-2.18176189361094i</v>
      </c>
      <c r="L702" t="str">
        <f t="shared" si="289"/>
        <v>0.290231127844923-0.339558231859056i</v>
      </c>
      <c r="M702" t="str">
        <f t="shared" si="290"/>
        <v>1.89491585346296-2.52132012547i</v>
      </c>
      <c r="N702" t="str">
        <f t="shared" si="291"/>
        <v>-0.708483153843308i</v>
      </c>
      <c r="O702" t="str">
        <f t="shared" si="292"/>
        <v>0.759349734733959-0.650682703288989i</v>
      </c>
      <c r="P702" t="str">
        <f t="shared" si="293"/>
        <v>0.240650265266041+0.650682703288989i</v>
      </c>
      <c r="Q702" t="str">
        <f t="shared" si="294"/>
        <v>-0.240650265266041+0.0578004505543189i</v>
      </c>
      <c r="R702" t="str">
        <f t="shared" si="295"/>
        <v>-0.331455604886005-2.78346249005643i</v>
      </c>
      <c r="S702" t="str">
        <f t="shared" si="296"/>
        <v>0.076722881082936i</v>
      </c>
      <c r="T702" t="str">
        <f t="shared" si="297"/>
        <v>0.213555261623412-0.0254302289579416i</v>
      </c>
      <c r="U702" t="str">
        <f t="shared" si="298"/>
        <v>0.0000499999999999999-0.00250180682677149i</v>
      </c>
      <c r="V702" t="str">
        <f t="shared" si="299"/>
        <v>0.00002-0.0280202364598408i</v>
      </c>
      <c r="W702" t="str">
        <f t="shared" si="300"/>
        <v>0.0000422734351606379-0.00229680488115261i</v>
      </c>
      <c r="X702" t="str">
        <f t="shared" si="301"/>
        <v>0.0000821739427631652-0.00229464018542581i</v>
      </c>
      <c r="Y702" t="str">
        <f t="shared" si="302"/>
        <v>0.009+0.28550794035824i</v>
      </c>
      <c r="Z702" t="str">
        <f t="shared" si="303"/>
        <v>-0.0970145277888236-0.00659287585848464i</v>
      </c>
      <c r="AA702" t="str">
        <f t="shared" si="304"/>
        <v>1.35736730156513-42.3273629689997i</v>
      </c>
      <c r="AB702" t="str">
        <f t="shared" si="305"/>
        <v>0.713787815734115-0.0849980817307926i</v>
      </c>
      <c r="AC702" t="str">
        <f t="shared" si="306"/>
        <v>2.13826047394908-1.96075179771132i</v>
      </c>
      <c r="AD702" t="str">
        <f t="shared" si="307"/>
        <v>0.201138607193526+0.144689951333044i</v>
      </c>
      <c r="AE702" t="str">
        <f t="shared" si="308"/>
        <v>-0.0185594441098727-0.0153631091719386i</v>
      </c>
      <c r="AF702" t="str">
        <f t="shared" si="309"/>
        <v>-5.01768307874151-1.59555678572947i</v>
      </c>
      <c r="AG702" t="str">
        <f t="shared" si="310"/>
        <v>1.02315845426463-0.0301085153183368i</v>
      </c>
      <c r="AH702" t="str">
        <f t="shared" si="311"/>
        <v>0.0639355400724738+0.106166218587813i</v>
      </c>
      <c r="AI702">
        <f t="shared" si="312"/>
        <v>-18.136365151867214</v>
      </c>
      <c r="AJ702">
        <f t="shared" si="313"/>
        <v>58.942760636624051</v>
      </c>
      <c r="AK702"/>
      <c r="AL702"/>
      <c r="AM702"/>
      <c r="AN702"/>
    </row>
    <row r="703" spans="1:40" x14ac:dyDescent="0.35">
      <c r="A703"/>
      <c r="B703">
        <f t="shared" si="314"/>
        <v>56900</v>
      </c>
      <c r="C703" s="237" t="str">
        <f t="shared" si="282"/>
        <v>-9.96085876080583E-06+0.0181618085347765i</v>
      </c>
      <c r="D703" s="208" t="str">
        <f t="shared" si="283"/>
        <v>-2.51373756876962+0.139240532099953i</v>
      </c>
      <c r="E703" t="str">
        <f t="shared" si="284"/>
        <v>20500</v>
      </c>
      <c r="F703" t="str">
        <f t="shared" si="285"/>
        <v>0.327868852459016</v>
      </c>
      <c r="G703" t="str">
        <f t="shared" si="280"/>
        <v>0.327868852459016</v>
      </c>
      <c r="H703" t="str">
        <f t="shared" si="286"/>
        <v>2.506902288759+1.73429071889362i</v>
      </c>
      <c r="I703" t="str">
        <f t="shared" si="287"/>
        <v>223.445777486574i</v>
      </c>
      <c r="J703" t="str">
        <f t="shared" si="281"/>
        <v>-66.5825617490981+48.8827858491828i</v>
      </c>
      <c r="K703" t="str">
        <f t="shared" si="288"/>
        <v>1.60091300815976-2.18058131035332i</v>
      </c>
      <c r="L703" t="str">
        <f t="shared" si="289"/>
        <v>0.289641285300674-0.33946473969116i</v>
      </c>
      <c r="M703" t="str">
        <f t="shared" si="290"/>
        <v>1.89055429346043-2.52004605004448i</v>
      </c>
      <c r="N703" t="str">
        <f t="shared" si="291"/>
        <v>-0.709730483339511i</v>
      </c>
      <c r="O703" t="str">
        <f t="shared" si="292"/>
        <v>0.75853752850613-0.651629356189401i</v>
      </c>
      <c r="P703" t="str">
        <f t="shared" si="293"/>
        <v>0.24146247149387+0.651629356189401i</v>
      </c>
      <c r="Q703" t="str">
        <f t="shared" si="294"/>
        <v>-0.24146247149387+0.0581011271501101i</v>
      </c>
      <c r="R703" t="str">
        <f t="shared" si="295"/>
        <v>-0.331448920831985-2.77843139735882i</v>
      </c>
      <c r="S703" t="str">
        <f t="shared" si="296"/>
        <v>0.0768579565778003i</v>
      </c>
      <c r="T703" t="str">
        <f t="shared" si="297"/>
        <v>0.213544559692601-0.0254744867650635i</v>
      </c>
      <c r="U703" t="str">
        <f t="shared" si="298"/>
        <v>0.0000499999999999999-0.00249740997821829i</v>
      </c>
      <c r="V703" t="str">
        <f t="shared" si="299"/>
        <v>0.00002-0.0279709917560449i</v>
      </c>
      <c r="W703" t="str">
        <f t="shared" si="300"/>
        <v>0.0000422734346418403-0.00229276854302717i</v>
      </c>
      <c r="X703" t="str">
        <f t="shared" si="301"/>
        <v>0.0000820338202090729-0.00229061008455641i</v>
      </c>
      <c r="Y703" t="str">
        <f t="shared" si="302"/>
        <v>0.009+0.286010595182815i</v>
      </c>
      <c r="Z703" t="str">
        <f t="shared" si="303"/>
        <v>-0.0966717417889343-0.0065641546902292i</v>
      </c>
      <c r="AA703" t="str">
        <f t="shared" si="304"/>
        <v>1.35250762139092-42.2519283436759i</v>
      </c>
      <c r="AB703" t="str">
        <f t="shared" si="305"/>
        <v>0.713752045565028-0.0851460091723109i</v>
      </c>
      <c r="AC703" t="str">
        <f t="shared" si="306"/>
        <v>2.13481513011739-1.95966117634905i</v>
      </c>
      <c r="AD703" t="str">
        <f t="shared" si="307"/>
        <v>0.201315178131686+0.144913498718334i</v>
      </c>
      <c r="AE703" t="str">
        <f t="shared" si="308"/>
        <v>-0.0185102542962502-0.0153305043005773i</v>
      </c>
      <c r="AF703" t="str">
        <f t="shared" si="309"/>
        <v>-5.02063985752862-1.59505018679367i</v>
      </c>
      <c r="AG703" t="str">
        <f t="shared" si="310"/>
        <v>1.0231504613773-0.0300820474874285i</v>
      </c>
      <c r="AH703" t="str">
        <f t="shared" si="311"/>
        <v>0.0638155320895274+0.105960395327524i</v>
      </c>
      <c r="AI703">
        <f t="shared" si="312"/>
        <v>-18.153077881957454</v>
      </c>
      <c r="AJ703">
        <f t="shared" si="313"/>
        <v>58.941195967197245</v>
      </c>
      <c r="AK703"/>
      <c r="AL703"/>
      <c r="AM703"/>
      <c r="AN703"/>
    </row>
    <row r="704" spans="1:40" x14ac:dyDescent="0.35">
      <c r="A704"/>
      <c r="B704">
        <f t="shared" si="314"/>
        <v>57000</v>
      </c>
      <c r="C704" s="237" t="str">
        <f t="shared" si="282"/>
        <v>-9.92593904788544E-06+0.0181299457319038i</v>
      </c>
      <c r="D704" s="208" t="str">
        <f t="shared" si="283"/>
        <v>-2.51373730105183+0.138996250611263i</v>
      </c>
      <c r="E704" t="str">
        <f t="shared" si="284"/>
        <v>20500</v>
      </c>
      <c r="F704" t="str">
        <f t="shared" si="285"/>
        <v>0.327868852459016</v>
      </c>
      <c r="G704" t="str">
        <f t="shared" si="280"/>
        <v>0.327868852459016</v>
      </c>
      <c r="H704" t="str">
        <f t="shared" si="286"/>
        <v>2.50985158134839+1.7335356009078i</v>
      </c>
      <c r="I704" t="str">
        <f t="shared" si="287"/>
        <v>223.838476568273i</v>
      </c>
      <c r="J704" t="str">
        <f t="shared" si="281"/>
        <v>-66.8203190386797+48.9686958418878i</v>
      </c>
      <c r="K704" t="str">
        <f t="shared" si="288"/>
        <v>1.59715238587022-2.17939706464362i</v>
      </c>
      <c r="L704" t="str">
        <f t="shared" si="289"/>
        <v>0.289052804157811-0.339370416016189i</v>
      </c>
      <c r="M704" t="str">
        <f t="shared" si="290"/>
        <v>1.88620519002803-2.51876748065981i</v>
      </c>
      <c r="N704" t="str">
        <f t="shared" si="291"/>
        <v>-0.710977812835714i</v>
      </c>
      <c r="O704" t="str">
        <f t="shared" si="292"/>
        <v>0.757724142122349-0.652574995264874i</v>
      </c>
      <c r="P704" t="str">
        <f t="shared" si="293"/>
        <v>0.242275857877651+0.652574995264874i</v>
      </c>
      <c r="Q704" t="str">
        <f t="shared" si="294"/>
        <v>-0.242275857877651+0.0584028175708401i</v>
      </c>
      <c r="R704" t="str">
        <f t="shared" si="295"/>
        <v>-0.331442224548516-2.77341771040092i</v>
      </c>
      <c r="S704" t="str">
        <f t="shared" si="296"/>
        <v>0.0769930320726647i</v>
      </c>
      <c r="T704" t="str">
        <f t="shared" si="297"/>
        <v>0.213533838727794-0.0255187418248992i</v>
      </c>
      <c r="U704" t="str">
        <f t="shared" si="298"/>
        <v>0.0000499999999999999-0.00249302855720387i</v>
      </c>
      <c r="V704" t="str">
        <f t="shared" si="299"/>
        <v>0.00002-0.0279219198406834i</v>
      </c>
      <c r="W704" t="str">
        <f t="shared" si="300"/>
        <v>0.00004227343412213-0.00228874636788813i</v>
      </c>
      <c r="X704" t="str">
        <f t="shared" si="301"/>
        <v>0.0000818944341960315-0.00228659411202165i</v>
      </c>
      <c r="Y704" t="str">
        <f t="shared" si="302"/>
        <v>0.009+0.286513250007389i</v>
      </c>
      <c r="Z704" t="str">
        <f t="shared" si="303"/>
        <v>-0.096330773032623-0.00653562599872054i</v>
      </c>
      <c r="AA704" t="str">
        <f t="shared" si="304"/>
        <v>1.34767415214991-42.1767639205225i</v>
      </c>
      <c r="AB704" t="str">
        <f t="shared" si="305"/>
        <v>0.713716211776649-0.0852939274312907i</v>
      </c>
      <c r="AC704" t="str">
        <f t="shared" si="306"/>
        <v>2.13137965214857-1.95856703324151i</v>
      </c>
      <c r="AD704" t="str">
        <f t="shared" si="307"/>
        <v>0.20149201916484+0.14513683587736i</v>
      </c>
      <c r="AE704" t="str">
        <f t="shared" si="308"/>
        <v>-0.018461321888121-0.0152980200745634i</v>
      </c>
      <c r="AF704" t="str">
        <f t="shared" si="309"/>
        <v>-5.02358888240022-1.59453935029654i</v>
      </c>
      <c r="AG704" t="str">
        <f t="shared" si="310"/>
        <v>1.02314247048961-0.0300557166662522i</v>
      </c>
      <c r="AH704" t="str">
        <f t="shared" si="311"/>
        <v>0.0636961596715542+0.105755263442881i</v>
      </c>
      <c r="AI704">
        <f t="shared" si="312"/>
        <v>-18.169758085499204</v>
      </c>
      <c r="AJ704">
        <f t="shared" si="313"/>
        <v>58.939538133254025</v>
      </c>
      <c r="AK704"/>
      <c r="AL704"/>
      <c r="AM704"/>
      <c r="AN704"/>
    </row>
    <row r="705" spans="1:40" x14ac:dyDescent="0.35">
      <c r="A705"/>
      <c r="B705">
        <f t="shared" si="314"/>
        <v>57100</v>
      </c>
      <c r="C705" s="237" t="str">
        <f t="shared" si="282"/>
        <v>-9.89120264028399E-06+0.0180981945324436i</v>
      </c>
      <c r="D705" s="208" t="str">
        <f t="shared" si="283"/>
        <v>-2.51373703473936+0.138752824748734i</v>
      </c>
      <c r="E705" t="str">
        <f t="shared" si="284"/>
        <v>20500</v>
      </c>
      <c r="F705" t="str">
        <f t="shared" si="285"/>
        <v>0.327868852459016</v>
      </c>
      <c r="G705" t="str">
        <f t="shared" si="280"/>
        <v>0.327868852459016</v>
      </c>
      <c r="H705" t="str">
        <f t="shared" si="286"/>
        <v>2.51279313548979+1.73277713632213i</v>
      </c>
      <c r="I705" t="str">
        <f t="shared" si="287"/>
        <v>224.231175649972i</v>
      </c>
      <c r="J705" t="str">
        <f t="shared" si="281"/>
        <v>-67.0584938125274+49.054605834593i</v>
      </c>
      <c r="K705" t="str">
        <f t="shared" si="288"/>
        <v>1.59340282724019-2.1782091979628i</v>
      </c>
      <c r="L705" t="str">
        <f t="shared" si="289"/>
        <v>0.288465682420703-0.339275266899595i</v>
      </c>
      <c r="M705" t="str">
        <f t="shared" si="290"/>
        <v>1.88186850966089-2.5174844648624i</v>
      </c>
      <c r="N705" t="str">
        <f t="shared" si="291"/>
        <v>-0.712225142331917i</v>
      </c>
      <c r="O705" t="str">
        <f t="shared" si="292"/>
        <v>0.756909576848109-0.653519619044154i</v>
      </c>
      <c r="P705" t="str">
        <f t="shared" si="293"/>
        <v>0.243090423151891+0.653519619044154i</v>
      </c>
      <c r="Q705" t="str">
        <f t="shared" si="294"/>
        <v>-0.243090423151891+0.058705523287763i</v>
      </c>
      <c r="R705" t="str">
        <f t="shared" si="295"/>
        <v>-0.331435516033063-2.76842133771978i</v>
      </c>
      <c r="S705" t="str">
        <f t="shared" si="296"/>
        <v>0.077128107567529i</v>
      </c>
      <c r="T705" t="str">
        <f t="shared" si="297"/>
        <v>0.213523098727894-0.0255629941322976i</v>
      </c>
      <c r="U705" t="str">
        <f t="shared" si="298"/>
        <v>0.0000499999999999999-0.00248866248267287i</v>
      </c>
      <c r="V705" t="str">
        <f t="shared" si="299"/>
        <v>0.00002-0.0278730198059362i</v>
      </c>
      <c r="W705" t="str">
        <f t="shared" si="300"/>
        <v>0.0000422734336015073-0.00228473828132404i</v>
      </c>
      <c r="X705" t="str">
        <f t="shared" si="301"/>
        <v>0.0000817557795714747-0.00228259219368126i</v>
      </c>
      <c r="Y705" t="str">
        <f t="shared" si="302"/>
        <v>0.009+0.287015904831964i</v>
      </c>
      <c r="Z705" t="str">
        <f t="shared" si="303"/>
        <v>-0.0959916086722014-0.0065072881165142i</v>
      </c>
      <c r="AA705" t="str">
        <f t="shared" si="304"/>
        <v>1.3428667045888-42.1018682410841i</v>
      </c>
      <c r="AB705" t="str">
        <f t="shared" si="305"/>
        <v>0.713680314365312-0.0854418364905149i</v>
      </c>
      <c r="AC705" t="str">
        <f t="shared" si="306"/>
        <v>2.12795401355478-1.95746940579188i</v>
      </c>
      <c r="AD705" t="str">
        <f t="shared" si="307"/>
        <v>0.201669130097492+0.145359962573282i</v>
      </c>
      <c r="AE705" t="str">
        <f t="shared" si="308"/>
        <v>-0.0184126450605116-0.0152656557776915i</v>
      </c>
      <c r="AF705" t="str">
        <f t="shared" si="309"/>
        <v>-5.02653017022915-1.5940243115734i</v>
      </c>
      <c r="AG705" t="str">
        <f t="shared" si="310"/>
        <v>1.02313448152202-0.0300295220848542i</v>
      </c>
      <c r="AH705" t="str">
        <f t="shared" si="311"/>
        <v>0.063577418205423+0.105550819209196i</v>
      </c>
      <c r="AI705">
        <f t="shared" si="312"/>
        <v>-18.186405904373679</v>
      </c>
      <c r="AJ705">
        <f t="shared" si="313"/>
        <v>58.937787577502696</v>
      </c>
      <c r="AK705"/>
      <c r="AL705"/>
      <c r="AM705"/>
      <c r="AN705"/>
    </row>
    <row r="706" spans="1:40" x14ac:dyDescent="0.35">
      <c r="A706"/>
      <c r="B706">
        <f t="shared" si="314"/>
        <v>57200</v>
      </c>
      <c r="C706" s="237" t="str">
        <f t="shared" si="282"/>
        <v>-9.85664825726801E-06+0.018066554351064i</v>
      </c>
      <c r="D706" s="208" t="str">
        <f t="shared" si="283"/>
        <v>-2.51373676982243+0.138510250024824i</v>
      </c>
      <c r="E706" t="str">
        <f t="shared" si="284"/>
        <v>20500</v>
      </c>
      <c r="F706" t="str">
        <f t="shared" si="285"/>
        <v>0.327868852459016</v>
      </c>
      <c r="G706" t="str">
        <f t="shared" si="280"/>
        <v>0.327868852459016</v>
      </c>
      <c r="H706" t="str">
        <f t="shared" si="286"/>
        <v>2.51572696809634+1.73201535576089i</v>
      </c>
      <c r="I706" t="str">
        <f t="shared" si="287"/>
        <v>224.62387473167i</v>
      </c>
      <c r="J706" t="str">
        <f t="shared" si="281"/>
        <v>-67.2970860706413+49.140515827298i</v>
      </c>
      <c r="K706" t="str">
        <f t="shared" si="288"/>
        <v>1.58966430078206-2.17701775148498i</v>
      </c>
      <c r="L706" t="str">
        <f t="shared" si="289"/>
        <v>0.28787991808091-0.33917929837529i</v>
      </c>
      <c r="M706" t="str">
        <f t="shared" si="290"/>
        <v>1.87754421886297-2.51619704986027i</v>
      </c>
      <c r="N706" t="str">
        <f t="shared" si="291"/>
        <v>-0.71347247182812i</v>
      </c>
      <c r="O706" t="str">
        <f t="shared" si="292"/>
        <v>0.756093833950734-0.654463226057568i</v>
      </c>
      <c r="P706" t="str">
        <f t="shared" si="293"/>
        <v>0.243906166049266+0.654463226057568i</v>
      </c>
      <c r="Q706" t="str">
        <f t="shared" si="294"/>
        <v>-0.243906166049266+0.059009245770552i</v>
      </c>
      <c r="R706" t="str">
        <f t="shared" si="295"/>
        <v>-0.331428795283116-2.76344218849196i</v>
      </c>
      <c r="S706" t="str">
        <f t="shared" si="296"/>
        <v>0.0772631830623934i</v>
      </c>
      <c r="T706" t="str">
        <f t="shared" si="297"/>
        <v>0.213512339691795-0.0256072436821079i</v>
      </c>
      <c r="U706" t="str">
        <f t="shared" si="298"/>
        <v>0.0000500000000000001-0.00248431167413673i</v>
      </c>
      <c r="V706" t="str">
        <f t="shared" si="299"/>
        <v>0.00002-0.0278242907503314i</v>
      </c>
      <c r="W706" t="str">
        <f t="shared" si="300"/>
        <v>0.0000422734330799726-0.00228074420944375i</v>
      </c>
      <c r="X706" t="str">
        <f t="shared" si="301"/>
        <v>0.0000816178512278111-0.00227860425591266i</v>
      </c>
      <c r="Y706" t="str">
        <f t="shared" si="302"/>
        <v>0.009+0.287518559656538i</v>
      </c>
      <c r="Z706" t="str">
        <f t="shared" si="303"/>
        <v>-0.0956542359735399-0.00647913939371111i</v>
      </c>
      <c r="AA706" t="str">
        <f t="shared" si="304"/>
        <v>1.33808509116878-42.0272398574471i</v>
      </c>
      <c r="AB706" t="str">
        <f t="shared" si="305"/>
        <v>0.713644353327321-0.0855897363327675i</v>
      </c>
      <c r="AC706" t="str">
        <f t="shared" si="306"/>
        <v>2.12453818785509-1.95636833113724i</v>
      </c>
      <c r="AD706" t="str">
        <f t="shared" si="307"/>
        <v>0.201846510733842+0.145582878568888i</v>
      </c>
      <c r="AE706" t="str">
        <f t="shared" si="308"/>
        <v>-0.018364222004585-0.0152334106995144i</v>
      </c>
      <c r="AF706" t="str">
        <f t="shared" si="309"/>
        <v>-5.02946373791877-1.59350510573607i</v>
      </c>
      <c r="AG706" t="str">
        <f t="shared" si="310"/>
        <v>1.02312649439576-0.0300034629788001i</v>
      </c>
      <c r="AH706" t="str">
        <f t="shared" si="311"/>
        <v>0.0634593031192494+0.105347058929074i</v>
      </c>
      <c r="AI706">
        <f t="shared" si="312"/>
        <v>-18.203021479549363</v>
      </c>
      <c r="AJ706">
        <f t="shared" si="313"/>
        <v>58.935944739992102</v>
      </c>
      <c r="AK706"/>
      <c r="AL706"/>
      <c r="AM706"/>
      <c r="AN706"/>
    </row>
    <row r="707" spans="1:40" x14ac:dyDescent="0.35">
      <c r="A707"/>
      <c r="B707">
        <f t="shared" si="314"/>
        <v>57300</v>
      </c>
      <c r="C707" s="237" t="str">
        <f t="shared" si="282"/>
        <v>-9.82227462926979E-06+0.0180350246065193i</v>
      </c>
      <c r="D707" s="208" t="str">
        <f t="shared" si="283"/>
        <v>-2.51373650629128+0.138268521983315i</v>
      </c>
      <c r="E707" t="str">
        <f t="shared" si="284"/>
        <v>20500</v>
      </c>
      <c r="F707" t="str">
        <f t="shared" si="285"/>
        <v>0.327868852459016</v>
      </c>
      <c r="G707" t="str">
        <f t="shared" si="280"/>
        <v>0.327868852459016</v>
      </c>
      <c r="H707" t="str">
        <f t="shared" si="286"/>
        <v>2.5186530961106+1.73125028965714i</v>
      </c>
      <c r="I707" t="str">
        <f t="shared" si="287"/>
        <v>225.016573813369i</v>
      </c>
      <c r="J707" t="str">
        <f t="shared" si="281"/>
        <v>-67.5360958130214+49.2264258200031i</v>
      </c>
      <c r="K707" t="str">
        <f t="shared" si="288"/>
        <v>1.58593677503093-2.17582276607943i</v>
      </c>
      <c r="L707" t="str">
        <f t="shared" si="289"/>
        <v>0.287295509117383-0.339082516445753i</v>
      </c>
      <c r="M707" t="str">
        <f t="shared" si="290"/>
        <v>1.87323228414831-2.51490528252518i</v>
      </c>
      <c r="N707" t="str">
        <f t="shared" si="291"/>
        <v>-0.714719801324323i</v>
      </c>
      <c r="O707" t="str">
        <f t="shared" si="292"/>
        <v>0.755276914699383-0.655405814837022i</v>
      </c>
      <c r="P707" t="str">
        <f t="shared" si="293"/>
        <v>0.244723085300617+0.655405814837022i</v>
      </c>
      <c r="Q707" t="str">
        <f t="shared" si="294"/>
        <v>-0.244723085300617+0.059313986487301i</v>
      </c>
      <c r="R707" t="str">
        <f t="shared" si="295"/>
        <v>-0.331422062296118-2.75848017252807i</v>
      </c>
      <c r="S707" t="str">
        <f t="shared" si="296"/>
        <v>0.0773982585572576i</v>
      </c>
      <c r="T707" t="str">
        <f t="shared" si="297"/>
        <v>0.213501561618396-0.0256514904691745i</v>
      </c>
      <c r="U707" t="str">
        <f t="shared" si="298"/>
        <v>0.0000500000000000001-0.00247997605166878i</v>
      </c>
      <c r="V707" t="str">
        <f t="shared" si="299"/>
        <v>0.00002-0.0277757317786903i</v>
      </c>
      <c r="W707" t="str">
        <f t="shared" si="300"/>
        <v>0.0000422734325575246-0.00227676407887195i</v>
      </c>
      <c r="X707" t="str">
        <f t="shared" si="301"/>
        <v>0.0000814806441019477-0.00227463022560641i</v>
      </c>
      <c r="Y707" t="str">
        <f t="shared" si="302"/>
        <v>0.009+0.288021214481112i</v>
      </c>
      <c r="Z707" t="str">
        <f t="shared" si="303"/>
        <v>-0.0953186423148562-0.00645117819774007i</v>
      </c>
      <c r="AA707" t="str">
        <f t="shared" si="304"/>
        <v>1.3333291260467-41.9528773321412i</v>
      </c>
      <c r="AB707" t="str">
        <f t="shared" si="305"/>
        <v>0.713608328658995-0.0857376269408163i</v>
      </c>
      <c r="AC707" t="str">
        <f t="shared" si="306"/>
        <v>2.12113214857652-1.95526384615027i</v>
      </c>
      <c r="AD707" t="str">
        <f t="shared" si="307"/>
        <v>0.20202416087778+0.145805583626605i</v>
      </c>
      <c r="AE707" t="str">
        <f t="shared" si="308"/>
        <v>-0.0183160509274674-0.0152012841352847i</v>
      </c>
      <c r="AF707" t="str">
        <f t="shared" si="309"/>
        <v>-5.03238960240188-1.59298176767382i</v>
      </c>
      <c r="AG707" t="str">
        <f t="shared" si="310"/>
        <v>1.02311850903277-0.0299775385891217i</v>
      </c>
      <c r="AH707" t="str">
        <f t="shared" si="311"/>
        <v>0.0633418098819519+0.105143978932161i</v>
      </c>
      <c r="AI707">
        <f t="shared" si="312"/>
        <v>-18.219604951089753</v>
      </c>
      <c r="AJ707">
        <f t="shared" si="313"/>
        <v>58.934010058131946</v>
      </c>
      <c r="AK707"/>
      <c r="AL707"/>
      <c r="AM707"/>
      <c r="AN707"/>
    </row>
    <row r="708" spans="1:40" x14ac:dyDescent="0.35">
      <c r="A708"/>
      <c r="B708">
        <f t="shared" si="314"/>
        <v>57400</v>
      </c>
      <c r="C708" s="237" t="str">
        <f t="shared" si="282"/>
        <v>-9.78808049777095E-06+0.0180036047216141i</v>
      </c>
      <c r="D708" s="208" t="str">
        <f t="shared" si="283"/>
        <v>-2.51373624413627+0.138027636199041i</v>
      </c>
      <c r="E708" t="str">
        <f t="shared" si="284"/>
        <v>20500</v>
      </c>
      <c r="F708" t="str">
        <f t="shared" si="285"/>
        <v>0.327868852459016</v>
      </c>
      <c r="G708" t="str">
        <f t="shared" si="280"/>
        <v>0.327868852459016</v>
      </c>
      <c r="H708" t="str">
        <f t="shared" si="286"/>
        <v>2.52157153650356+1.73048196825384i</v>
      </c>
      <c r="I708" t="str">
        <f t="shared" si="287"/>
        <v>225.409272895068i</v>
      </c>
      <c r="J708" t="str">
        <f t="shared" si="281"/>
        <v>-67.7755230396677+49.3123358127081i</v>
      </c>
      <c r="K708" t="str">
        <f t="shared" si="288"/>
        <v>1.58222021854558-2.17462428231251i</v>
      </c>
      <c r="L708" t="str">
        <f t="shared" si="289"/>
        <v>0.286712453496646-0.338984927082131i</v>
      </c>
      <c r="M708" t="str">
        <f t="shared" si="290"/>
        <v>1.86893267204223-2.51360920939464i</v>
      </c>
      <c r="N708" t="str">
        <f t="shared" si="291"/>
        <v>-0.715967130820526i</v>
      </c>
      <c r="O708" t="str">
        <f t="shared" si="292"/>
        <v>0.754458820365044-0.656347383916007i</v>
      </c>
      <c r="P708" t="str">
        <f t="shared" si="293"/>
        <v>0.245541179634956+0.656347383916007i</v>
      </c>
      <c r="Q708" t="str">
        <f t="shared" si="294"/>
        <v>-0.245541179634956+0.059619746904519i</v>
      </c>
      <c r="R708" t="str">
        <f t="shared" si="295"/>
        <v>-0.331415317069524-2.75353520026716i</v>
      </c>
      <c r="S708" t="str">
        <f t="shared" si="296"/>
        <v>0.0775333340521219i</v>
      </c>
      <c r="T708" t="str">
        <f t="shared" si="297"/>
        <v>0.21349076450659-0.0256957344883413i</v>
      </c>
      <c r="U708" t="str">
        <f t="shared" si="298"/>
        <v>0.0000500000000000001-0.00247565553589932i</v>
      </c>
      <c r="V708" t="str">
        <f t="shared" si="299"/>
        <v>0.00002-0.0277273420020724i</v>
      </c>
      <c r="W708" t="str">
        <f t="shared" si="300"/>
        <v>0.0000422734320341645-0.00227279781674467i</v>
      </c>
      <c r="X708" t="str">
        <f t="shared" si="301"/>
        <v>0.0000813441531748373-0.00227067003016185i</v>
      </c>
      <c r="Y708" t="str">
        <f t="shared" si="302"/>
        <v>0.009+0.288523869305687i</v>
      </c>
      <c r="Z708" t="str">
        <f t="shared" si="303"/>
        <v>-0.0949848151855334-0.00642340291314535i</v>
      </c>
      <c r="AA708" t="str">
        <f t="shared" si="304"/>
        <v>1.32859862505668-41.8787792380471i</v>
      </c>
      <c r="AB708" t="str">
        <f t="shared" si="305"/>
        <v>0.713572240356634-0.0858855082974277i</v>
      </c>
      <c r="AC708" t="str">
        <f t="shared" si="306"/>
        <v>2.11773586925493-1.95415598744082i</v>
      </c>
      <c r="AD708" t="str">
        <f t="shared" si="307"/>
        <v>0.202202080332892+0.146028077508497i</v>
      </c>
      <c r="AE708" t="str">
        <f t="shared" si="308"/>
        <v>-0.018268130052081-0.0151692753858977i</v>
      </c>
      <c r="AF708" t="str">
        <f t="shared" si="309"/>
        <v>-5.03530778063983-1.5924543320548i</v>
      </c>
      <c r="AG708" t="str">
        <f t="shared" si="310"/>
        <v>1.02311052535574-0.0299517481622701i</v>
      </c>
      <c r="AH708" t="str">
        <f t="shared" si="311"/>
        <v>0.0632249340028206+0.10494157557489i</v>
      </c>
      <c r="AI708">
        <f t="shared" si="312"/>
        <v>-18.236156458161027</v>
      </c>
      <c r="AJ708">
        <f t="shared" si="313"/>
        <v>58.931983966708614</v>
      </c>
      <c r="AK708"/>
      <c r="AL708"/>
      <c r="AM708"/>
      <c r="AN708"/>
    </row>
    <row r="709" spans="1:40" x14ac:dyDescent="0.35">
      <c r="A709"/>
      <c r="B709">
        <f t="shared" si="314"/>
        <v>57500</v>
      </c>
      <c r="C709" s="237" t="str">
        <f t="shared" si="282"/>
        <v>-9.75406461518719E-06+0.0179722941231682i</v>
      </c>
      <c r="D709" s="208" t="str">
        <f t="shared" si="283"/>
        <v>-2.51373598334784+0.137787588277623i</v>
      </c>
      <c r="E709" t="str">
        <f t="shared" si="284"/>
        <v>20500</v>
      </c>
      <c r="F709" t="str">
        <f t="shared" si="285"/>
        <v>0.327868852459016</v>
      </c>
      <c r="G709" t="str">
        <f t="shared" ref="G709:G772" si="315">IF($C$11=$C$7,$C$24,F709)</f>
        <v>0.327868852459016</v>
      </c>
      <c r="H709" t="str">
        <f t="shared" si="286"/>
        <v>2.52448230627368+1.72971042160468i</v>
      </c>
      <c r="I709" t="str">
        <f t="shared" si="287"/>
        <v>225.801971976766i</v>
      </c>
      <c r="J709" t="str">
        <f t="shared" ref="J709:J772" si="316">IMSUM(COMPLEX(0,2*PI()*B709*$C$113*$C$112),COMPLEX(0,2*PI()*B709*$C$113*$C$111),COMPLEX(0,2*PI()*B709*$C$28*10^-12*$C$111),COMPLEX(-1*2*PI()*B709*2*PI()*B709*$C$113*$C$112*$C$28*10^-12*$C$111,0),COMPLEX(1,0))</f>
        <v>-68.0153677505801+49.3982458054133i</v>
      </c>
      <c r="K709" t="str">
        <f t="shared" si="288"/>
        <v>1.57851459990949-2.17342234044956i</v>
      </c>
      <c r="L709" t="str">
        <f t="shared" si="289"/>
        <v>0.286130749173021-0.33888653622435i</v>
      </c>
      <c r="M709" t="str">
        <f t="shared" si="290"/>
        <v>1.86464534908251-2.51230887667391i</v>
      </c>
      <c r="N709" t="str">
        <f t="shared" si="291"/>
        <v>-0.717214460316729i</v>
      </c>
      <c r="O709" t="str">
        <f t="shared" si="292"/>
        <v>0.753639552220532-0.657287931829603i</v>
      </c>
      <c r="P709" t="str">
        <f t="shared" si="293"/>
        <v>0.246360447779468+0.657287931829603i</v>
      </c>
      <c r="Q709" t="str">
        <f t="shared" si="294"/>
        <v>-0.246360447779468+0.059926528487126i</v>
      </c>
      <c r="R709" t="str">
        <f t="shared" si="295"/>
        <v>-0.331408559600813-2.7486071827713i</v>
      </c>
      <c r="S709" t="str">
        <f t="shared" si="296"/>
        <v>0.0776684095469863i</v>
      </c>
      <c r="T709" t="str">
        <f t="shared" si="297"/>
        <v>0.21347994835527-0.0257399757344528i</v>
      </c>
      <c r="U709" t="str">
        <f t="shared" si="298"/>
        <v>0.0000500000000000001-0.0024713500480108i</v>
      </c>
      <c r="V709" t="str">
        <f t="shared" si="299"/>
        <v>0.00002-0.0276791205377209i</v>
      </c>
      <c r="W709" t="str">
        <f t="shared" si="300"/>
        <v>0.0000422734315098914-0.00226884535070479i</v>
      </c>
      <c r="X709" t="str">
        <f t="shared" si="301"/>
        <v>0.0000812083734710058-0.00226672359748253i</v>
      </c>
      <c r="Y709" t="str">
        <f t="shared" si="302"/>
        <v>0.009+0.289026524130261i</v>
      </c>
      <c r="Z709" t="str">
        <f t="shared" si="303"/>
        <v>-0.0946527421849377-0.00639581194137522i</v>
      </c>
      <c r="AA709" t="str">
        <f t="shared" si="304"/>
        <v>1.32389340569187-41.8049441583021i</v>
      </c>
      <c r="AB709" t="str">
        <f t="shared" si="305"/>
        <v>0.713536088416538-0.0860333803853699i</v>
      </c>
      <c r="AC709" t="str">
        <f t="shared" si="306"/>
        <v>2.114349323436-1.95304479135747i</v>
      </c>
      <c r="AD709" t="str">
        <f t="shared" si="307"/>
        <v>0.202380268902463+0.146250359976275i</v>
      </c>
      <c r="AE709" t="str">
        <f t="shared" si="308"/>
        <v>-0.0182204576169765-0.0151373837578338i</v>
      </c>
      <c r="AF709" t="str">
        <f t="shared" si="309"/>
        <v>-5.03821828962152-1.59192283332706i</v>
      </c>
      <c r="AG709" t="str">
        <f t="shared" si="310"/>
        <v>1.02310254328808-0.0299260909500662i</v>
      </c>
      <c r="AH709" t="str">
        <f t="shared" si="311"/>
        <v>0.0631086710310908+0.104739845240236i</v>
      </c>
      <c r="AI709">
        <f t="shared" si="312"/>
        <v>-18.252676139039337</v>
      </c>
      <c r="AJ709">
        <f t="shared" si="313"/>
        <v>58.929866897902841</v>
      </c>
      <c r="AK709"/>
      <c r="AL709"/>
      <c r="AM709"/>
      <c r="AN709"/>
    </row>
    <row r="710" spans="1:40" x14ac:dyDescent="0.35">
      <c r="A710"/>
      <c r="B710">
        <f t="shared" si="314"/>
        <v>57600</v>
      </c>
      <c r="C710" s="237" t="str">
        <f t="shared" ref="C710:C773" si="317">IMPRODUCT(COMPLEX(-1,0),IMDIV(IMPRODUCT(G710,COMPLEX($C$100+$C$101,0)),COMPLEX($C$100,2*PI()*B710*$C$103*$C$102*(2*$C$100+$C$101))))</f>
        <v>-9.72022574475468E-06+0.0179410922419823i</v>
      </c>
      <c r="D710" s="208" t="str">
        <f t="shared" ref="D710:D773" si="318">IMPRODUCT(COMPLEX($C$106,0),IMSUB(C710,G710))</f>
        <v>-2.5137357239165+0.137548373855198i</v>
      </c>
      <c r="E710" t="str">
        <f t="shared" ref="E710:E773" si="319">IMDIV(COMPLEX($C$20*10^3,0),COMPLEX(1,2*PI()*B710*$C$20*1000*$C$29*10^-12))</f>
        <v>20500</v>
      </c>
      <c r="F710" t="str">
        <f t="shared" ref="F710:F773" si="320">IMDIV(COMPLEX($C$22*1000,0),IMSUM(COMPLEX($C$22*1000,0),E710))</f>
        <v>0.327868852459016</v>
      </c>
      <c r="G710" t="str">
        <f t="shared" si="315"/>
        <v>0.327868852459016</v>
      </c>
      <c r="H710" t="str">
        <f t="shared" ref="H710:H773" si="321">IMPRODUCT(COMPLEX($C$108,0),IMPRODUCT(COMPLEX(-1,0),D710),IMDIV(COMPLEX(0,2*PI()*B710*$C$109*$C$110),COMPLEX(1,2*PI()*B710*$C$109*$C$110)))</f>
        <v>2.52738542244597+1.72893567957497i</v>
      </c>
      <c r="I710" t="str">
        <f t="shared" ref="I710:I773" si="322">COMPLEX(0,2*PI()*B710*$C$113*$C$112*$C$114)</f>
        <v>226.194671058465i</v>
      </c>
      <c r="J710" t="str">
        <f t="shared" si="316"/>
        <v>-68.2556299457587+49.4841557981183i</v>
      </c>
      <c r="K710" t="str">
        <f t="shared" ref="K710:K773" si="323">IMDIV(I710,J710)</f>
        <v>1.57481988773191-2.17221698045697i</v>
      </c>
      <c r="L710" t="str">
        <f t="shared" ref="L710:L773" si="324">IMDIV(COMPLEX($C$117,0),COMPLEX(1,2*PI()*B710*$C$115*$C$116))</f>
        <v>0.285550394088795-0.338787349781217i</v>
      </c>
      <c r="M710" t="str">
        <f t="shared" ref="M710:M773" si="325">IMSUM(K710,L710)</f>
        <v>1.86037028182071-2.51100433023819i</v>
      </c>
      <c r="N710" t="str">
        <f t="shared" ref="N710:N773" si="326">COMPLEX(0,-2*PI()*B710*$C$43)</f>
        <v>-0.718461789812932i</v>
      </c>
      <c r="O710" t="str">
        <f t="shared" ref="O710:O773" si="327">IMEXP(N710)</f>
        <v>0.75281911154049-0.658227457114474i</v>
      </c>
      <c r="P710" t="str">
        <f t="shared" ref="P710:P773" si="328">IMSUB(COMPLEX(1,0),O710)</f>
        <v>0.24718088845951+0.658227457114474i</v>
      </c>
      <c r="Q710" t="str">
        <f t="shared" ref="Q710:Q773" si="329">IMSUM(COMPLEX(0,2*PI()*B710*$C$43),O710,COMPLEX(-1,0))</f>
        <v>-0.24718088845951+0.060234332698458i</v>
      </c>
      <c r="R710" t="str">
        <f t="shared" ref="R710:R773" si="330">IMDIV(P710,Q710)</f>
        <v>-0.331401789887403-2.74369603172014i</v>
      </c>
      <c r="S710" t="str">
        <f t="shared" ref="S710:S773" si="331">IMDIV(COMPLEX(0,2*PI()*B710*$C$123),COMPLEX($C$124,0))</f>
        <v>0.0778034850418506i</v>
      </c>
      <c r="T710" t="str">
        <f t="shared" ref="T710:T773" si="332">IMPRODUCT(R710,S710)</f>
        <v>0.213469113163323-0.0257842142023471i</v>
      </c>
      <c r="U710" t="str">
        <f t="shared" ref="U710:U773" si="333">IMDIV(COMPLEX(1,2*PI()*B710*$C$16*10^-3*$C$15*10^-6),COMPLEX(0,2*PI()*B710*$C$15*10^-6))</f>
        <v>0.0000500000000000001-0.002467059509733i</v>
      </c>
      <c r="V710" t="str">
        <f t="shared" ref="V710:V773" si="334">IMSUM(COMPLEX($C$18*10^-3,0),IMDIV(COMPLEX(1,0),COMPLEX(0,2*PI()*B710*($C$17*1*10^-6))))</f>
        <v>0.00002-0.0276310665090096i</v>
      </c>
      <c r="W710" t="str">
        <f t="shared" ref="W710:W773" si="335">IMDIV(IMPRODUCT(U710,V710),IMSUM(U710,V710))</f>
        <v>0.000042273430984706-0.0022649066088977i</v>
      </c>
      <c r="X710" t="str">
        <f t="shared" ref="X710:X773" si="336">IMDIV(IMPRODUCT(COMPLEX($C$19,0),W710),IMSUM(COMPLEX($C$19,0),W710))</f>
        <v>0.0000810733000581118-0.00226279085597201i</v>
      </c>
      <c r="Y710" t="str">
        <f t="shared" ref="Y710:Y773" si="337">COMPLEX($C$13*10^-3,2*PI()*B710*$C$12*0.000001)</f>
        <v>0.009+0.289529178954835i</v>
      </c>
      <c r="Z710" t="str">
        <f t="shared" ref="Z710:Z773" si="338">IMPRODUCT(COMPLEX($C$6,0),IMDIV(X710,IMSUM(X710,Y710)))</f>
        <v>-0.0943224110212638-0.00636840370057512i</v>
      </c>
      <c r="AA710" t="str">
        <f t="shared" ref="AA710:AA773" si="339">IMDIV(COMPLEX($C$6,0),IMSUM(X710,Y710))</f>
        <v>1.31921328708642-41.7313706862074i</v>
      </c>
      <c r="AB710" t="str">
        <f t="shared" ref="AB710:AB773" si="340">IMPRODUCT(COMPLEX($C$119,0),T710)</f>
        <v>0.713499872834987-0.0861812431873896i</v>
      </c>
      <c r="AC710" t="str">
        <f t="shared" ref="AC710:AC773" si="341">IMSUM(COMPLEX(1,0),IMPRODUCT(AB710,M710))</f>
        <v>2.11097248467622-1.95193029398923i</v>
      </c>
      <c r="AD710" t="str">
        <f t="shared" ref="AD710:AD773" si="342">IMDIV(AB710,AC710)</f>
        <v>0.20255872638946+0.146472430791299i</v>
      </c>
      <c r="AE710" t="str">
        <f t="shared" ref="AE710:AE773" si="343">IMPRODUCT(AD710,AA710,X710)</f>
        <v>-0.0181730318761668-0.015105608563103i</v>
      </c>
      <c r="AF710" t="str">
        <f t="shared" ref="AF710:AF773" si="344">IMSUB(D710,H710)</f>
        <v>-5.04112114636247-1.59138730571977i</v>
      </c>
      <c r="AG710" t="str">
        <f t="shared" ref="AG710:AG773" si="345">IMSUM(COMPLEX(1,0),IMPRODUCT(AD710,AA710,COMPLEX($C$127,0)))</f>
        <v>1.02309456275391-0.0299005662096503i</v>
      </c>
      <c r="AH710" t="str">
        <f t="shared" ref="AH710:AH773" si="346">IMDIV(IMPRODUCT(AE710,AF710),AG710)</f>
        <v>0.0629930165555115+0.10453878433747i</v>
      </c>
      <c r="AI710">
        <f t="shared" ref="AI710:AI773" si="347">20*LOG10(IMABS(AH710))</f>
        <v>-18.269164131118572</v>
      </c>
      <c r="AJ710">
        <f t="shared" ref="AJ710:AJ773" si="348">IMARGUMENT(AH710)*180/PI()</f>
        <v>58.927659281310326</v>
      </c>
      <c r="AK710"/>
      <c r="AL710"/>
      <c r="AM710"/>
      <c r="AN710"/>
    </row>
    <row r="711" spans="1:40" x14ac:dyDescent="0.35">
      <c r="A711"/>
      <c r="B711">
        <f t="shared" si="314"/>
        <v>57700</v>
      </c>
      <c r="C711" s="237" t="str">
        <f t="shared" si="317"/>
        <v>-9.68656266041731E-06+0.0179099985128024i</v>
      </c>
      <c r="D711" s="208" t="str">
        <f t="shared" si="318"/>
        <v>-2.51373546583285+0.137309988598152i</v>
      </c>
      <c r="E711" t="str">
        <f t="shared" si="319"/>
        <v>20500</v>
      </c>
      <c r="F711" t="str">
        <f t="shared" si="320"/>
        <v>0.327868852459016</v>
      </c>
      <c r="G711" t="str">
        <f t="shared" si="315"/>
        <v>0.327868852459016</v>
      </c>
      <c r="H711" t="str">
        <f t="shared" si="321"/>
        <v>2.53028090207101+1.72815777184265i</v>
      </c>
      <c r="I711" t="str">
        <f t="shared" si="322"/>
        <v>226.587370140164i</v>
      </c>
      <c r="J711" t="str">
        <f t="shared" si="316"/>
        <v>-68.4963096252034+49.5700657908234i</v>
      </c>
      <c r="K711" t="str">
        <f t="shared" si="323"/>
        <v>1.57113605064875-2.17100824200395i</v>
      </c>
      <c r="L711" t="str">
        <f t="shared" si="324"/>
        <v>0.284971386174436-0.338687373630529i</v>
      </c>
      <c r="M711" t="str">
        <f t="shared" si="325"/>
        <v>1.85610743682319-2.50969561563448i</v>
      </c>
      <c r="N711" t="str">
        <f t="shared" si="326"/>
        <v>-0.719709119309135i</v>
      </c>
      <c r="O711" t="str">
        <f t="shared" si="327"/>
        <v>0.751997499601385-0.65916595830888i</v>
      </c>
      <c r="P711" t="str">
        <f t="shared" si="328"/>
        <v>0.248002500398615+0.65916595830888i</v>
      </c>
      <c r="Q711" t="str">
        <f t="shared" si="329"/>
        <v>-0.248002500398615+0.0605431610002549i</v>
      </c>
      <c r="R711" t="str">
        <f t="shared" si="330"/>
        <v>-0.331395007926759-2.73880165940562i</v>
      </c>
      <c r="S711" t="str">
        <f t="shared" si="331"/>
        <v>0.077938560536715i</v>
      </c>
      <c r="T711" t="str">
        <f t="shared" si="332"/>
        <v>0.21345825892964-0.0258284498868649i</v>
      </c>
      <c r="U711" t="str">
        <f t="shared" si="333"/>
        <v>0.00005-0.00246278384333831i</v>
      </c>
      <c r="V711" t="str">
        <f t="shared" si="334"/>
        <v>0.00002-0.0275831790453891i</v>
      </c>
      <c r="W711" t="str">
        <f t="shared" si="335"/>
        <v>0.0000422734304586081-0.00226098151996691i</v>
      </c>
      <c r="X711" t="str">
        <f t="shared" si="336"/>
        <v>0.0000809389280464906-0.00225887173452945i</v>
      </c>
      <c r="Y711" t="str">
        <f t="shared" si="337"/>
        <v>0.009+0.29003183377941i</v>
      </c>
      <c r="Z711" t="str">
        <f t="shared" si="338"/>
        <v>-0.0939938095103869-0.00634117662538271i</v>
      </c>
      <c r="AA711" t="str">
        <f t="shared" si="339"/>
        <v>1.31455808999777-41.6580574251368i</v>
      </c>
      <c r="AB711" t="str">
        <f t="shared" si="340"/>
        <v>0.713463593608275-0.0863290966862425i</v>
      </c>
      <c r="AC711" t="str">
        <f t="shared" si="341"/>
        <v>2.10760532654377-1.95081253116707i</v>
      </c>
      <c r="AD711" t="str">
        <f t="shared" si="342"/>
        <v>0.202737452596556+0.146694289714582i</v>
      </c>
      <c r="AE711" t="str">
        <f t="shared" si="343"/>
        <v>-0.0181258510989666-0.0150739491191889i</v>
      </c>
      <c r="AF711" t="str">
        <f t="shared" si="344"/>
        <v>-5.04401636790386-1.5908477832445i</v>
      </c>
      <c r="AG711" t="str">
        <f t="shared" si="345"/>
        <v>1.02308658367804-0.0298751732034369i</v>
      </c>
      <c r="AH711" t="str">
        <f t="shared" si="346"/>
        <v>0.062877966203939+0.104338389301922i</v>
      </c>
      <c r="AI711">
        <f t="shared" si="347"/>
        <v>-18.285620570916986</v>
      </c>
      <c r="AJ711">
        <f t="shared" si="348"/>
        <v>58.925361543955802</v>
      </c>
      <c r="AK711"/>
      <c r="AL711"/>
      <c r="AM711"/>
      <c r="AN711"/>
    </row>
    <row r="712" spans="1:40" x14ac:dyDescent="0.35">
      <c r="A712"/>
      <c r="B712">
        <f t="shared" si="314"/>
        <v>57800</v>
      </c>
      <c r="C712" s="237" t="str">
        <f t="shared" si="317"/>
        <v>-9.65307414671579E-06+0.0178790123742866i</v>
      </c>
      <c r="D712" s="208" t="str">
        <f t="shared" si="318"/>
        <v>-2.51373520908758+0.137072428202864i</v>
      </c>
      <c r="E712" t="str">
        <f t="shared" si="319"/>
        <v>20500</v>
      </c>
      <c r="F712" t="str">
        <f t="shared" si="320"/>
        <v>0.327868852459016</v>
      </c>
      <c r="G712" t="str">
        <f t="shared" si="315"/>
        <v>0.327868852459016</v>
      </c>
      <c r="H712" t="str">
        <f t="shared" si="321"/>
        <v>2.53316876222412+1.72737672789914i</v>
      </c>
      <c r="I712" t="str">
        <f t="shared" si="322"/>
        <v>226.980069221863i</v>
      </c>
      <c r="J712" t="str">
        <f t="shared" si="316"/>
        <v>-68.7374067889143+49.6559757835284i</v>
      </c>
      <c r="K712" t="str">
        <f t="shared" si="323"/>
        <v>1.56746305732358-2.16979616446458i</v>
      </c>
      <c r="L712" t="str">
        <f t="shared" si="324"/>
        <v>0.284393723348779-0.33858661361918i</v>
      </c>
      <c r="M712" t="str">
        <f t="shared" si="325"/>
        <v>1.85185678067236-2.50838277808376i</v>
      </c>
      <c r="N712" t="str">
        <f t="shared" si="326"/>
        <v>-0.720956448805338i</v>
      </c>
      <c r="O712" t="str">
        <f t="shared" si="327"/>
        <v>0.751174717681507-0.660103433952671i</v>
      </c>
      <c r="P712" t="str">
        <f t="shared" si="328"/>
        <v>0.248825282318493+0.660103433952671i</v>
      </c>
      <c r="Q712" t="str">
        <f t="shared" si="329"/>
        <v>-0.248825282318493+0.060853014852667i</v>
      </c>
      <c r="R712" t="str">
        <f t="shared" si="330"/>
        <v>-0.331388213716301-2.73392397872662i</v>
      </c>
      <c r="S712" t="str">
        <f t="shared" si="331"/>
        <v>0.0780736360315792i</v>
      </c>
      <c r="T712" t="str">
        <f t="shared" si="332"/>
        <v>0.213447385653109-0.0258726827828417i</v>
      </c>
      <c r="U712" t="str">
        <f t="shared" si="333"/>
        <v>0.00005-0.00245852297163704i</v>
      </c>
      <c r="V712" t="str">
        <f t="shared" si="334"/>
        <v>0.00002-0.0275354572823348i</v>
      </c>
      <c r="W712" t="str">
        <f t="shared" si="335"/>
        <v>0.0000422734299315976-0.00225707001304974i</v>
      </c>
      <c r="X712" t="str">
        <f t="shared" si="336"/>
        <v>0.0000808052525887142-0.0022549661625453i</v>
      </c>
      <c r="Y712" t="str">
        <f t="shared" si="337"/>
        <v>0.009+0.290534488603984i</v>
      </c>
      <c r="Z712" t="str">
        <f t="shared" si="338"/>
        <v>-0.0936669255747296-0.00631412916672628i</v>
      </c>
      <c r="AA712" t="str">
        <f t="shared" si="339"/>
        <v>1.30992763678911-41.5850029884471i</v>
      </c>
      <c r="AB712" t="str">
        <f t="shared" si="340"/>
        <v>0.713427250732684-0.0864769408646666i</v>
      </c>
      <c r="AC712" t="str">
        <f t="shared" si="341"/>
        <v>2.10424782261946-1.94969153846554i</v>
      </c>
      <c r="AD712" t="str">
        <f t="shared" si="342"/>
        <v>0.202916447326107+0.1469159365068i</v>
      </c>
      <c r="AE712" t="str">
        <f t="shared" si="343"/>
        <v>-0.0180789135698285-0.0150424047489944i</v>
      </c>
      <c r="AF712" t="str">
        <f t="shared" si="344"/>
        <v>-5.0469039713117-1.59030429969628i</v>
      </c>
      <c r="AG712" t="str">
        <f t="shared" si="345"/>
        <v>1.02307860598601-0.0298499111990653i</v>
      </c>
      <c r="AH712" t="str">
        <f t="shared" si="346"/>
        <v>0.0627635156429087+0.104138656594733i</v>
      </c>
      <c r="AI712">
        <f t="shared" si="347"/>
        <v>-18.302045594085541</v>
      </c>
      <c r="AJ712">
        <f t="shared" si="348"/>
        <v>58.922974110314449</v>
      </c>
      <c r="AK712"/>
      <c r="AL712"/>
      <c r="AM712"/>
      <c r="AN712"/>
    </row>
    <row r="713" spans="1:40" x14ac:dyDescent="0.35">
      <c r="A713"/>
      <c r="B713">
        <f t="shared" si="314"/>
        <v>57900</v>
      </c>
      <c r="C713" s="237" t="str">
        <f t="shared" si="317"/>
        <v>-9.61975899867814E-06+0.0178481332689712i</v>
      </c>
      <c r="D713" s="208" t="str">
        <f t="shared" si="318"/>
        <v>-2.51373495367145+0.136835688395446i</v>
      </c>
      <c r="E713" t="str">
        <f t="shared" si="319"/>
        <v>20500</v>
      </c>
      <c r="F713" t="str">
        <f t="shared" si="320"/>
        <v>0.327868852459016</v>
      </c>
      <c r="G713" t="str">
        <f t="shared" si="315"/>
        <v>0.327868852459016</v>
      </c>
      <c r="H713" t="str">
        <f t="shared" si="321"/>
        <v>2.53604902000432+1.72659257705025i</v>
      </c>
      <c r="I713" t="str">
        <f t="shared" si="322"/>
        <v>227.372768303561i</v>
      </c>
      <c r="J713" t="str">
        <f t="shared" si="316"/>
        <v>-68.9789214368914+49.7418857762335i</v>
      </c>
      <c r="K713" t="str">
        <f t="shared" si="323"/>
        <v>1.56380087644861-2.16858078691962i</v>
      </c>
      <c r="L713" t="str">
        <f t="shared" si="324"/>
        <v>0.283817403519204-0.338485075563266i</v>
      </c>
      <c r="M713" t="str">
        <f t="shared" si="325"/>
        <v>1.84761827996781-2.50706586248289i</v>
      </c>
      <c r="N713" t="str">
        <f t="shared" si="326"/>
        <v>-0.722203778301541i</v>
      </c>
      <c r="O713" t="str">
        <f t="shared" si="327"/>
        <v>0.750350767060963-0.661039882587294i</v>
      </c>
      <c r="P713" t="str">
        <f t="shared" si="328"/>
        <v>0.249649232939037+0.661039882587294i</v>
      </c>
      <c r="Q713" t="str">
        <f t="shared" si="329"/>
        <v>-0.249649232939037+0.0611638957142471i</v>
      </c>
      <c r="R713" t="str">
        <f t="shared" si="330"/>
        <v>-0.331381407253481-2.72906290318368i</v>
      </c>
      <c r="S713" t="str">
        <f t="shared" si="331"/>
        <v>0.0782087115264435i</v>
      </c>
      <c r="T713" t="str">
        <f t="shared" si="332"/>
        <v>0.213436493332611-0.0259169128851144i</v>
      </c>
      <c r="U713" t="str">
        <f t="shared" si="333"/>
        <v>0.00005-0.00245427681797273i</v>
      </c>
      <c r="V713" t="str">
        <f t="shared" si="334"/>
        <v>0.00002-0.0274879003612945i</v>
      </c>
      <c r="W713" t="str">
        <f t="shared" si="335"/>
        <v>0.0000422734294036745-0.00225317201777305i</v>
      </c>
      <c r="X713" t="str">
        <f t="shared" si="336"/>
        <v>0.0000806722688791541-0.0022510740698971i</v>
      </c>
      <c r="Y713" t="str">
        <f t="shared" si="337"/>
        <v>0.009+0.291037143428558i</v>
      </c>
      <c r="Z713" t="str">
        <f t="shared" si="338"/>
        <v>-0.0933417472421431-0.00628725979162558i</v>
      </c>
      <c r="AA713" t="str">
        <f t="shared" si="339"/>
        <v>1.30532175141199-41.512205999387i</v>
      </c>
      <c r="AB713" t="str">
        <f t="shared" si="340"/>
        <v>0.713390844204475-0.086624775705405i</v>
      </c>
      <c r="AC713" t="str">
        <f t="shared" si="341"/>
        <v>2.1008999464976-1.94856735120431i</v>
      </c>
      <c r="AD713" t="str">
        <f t="shared" si="342"/>
        <v>0.203095710380165+0.147137370928285i</v>
      </c>
      <c r="AE713" t="str">
        <f t="shared" si="343"/>
        <v>-0.018032217588186-0.0150109747807863i</v>
      </c>
      <c r="AF713" t="str">
        <f t="shared" si="344"/>
        <v>-5.04978397367577-1.5897568886548i</v>
      </c>
      <c r="AG713" t="str">
        <f t="shared" si="345"/>
        <v>1.02307062960403-0.0298247794693534i</v>
      </c>
      <c r="AH713" t="str">
        <f t="shared" si="346"/>
        <v>0.0626496605772394+0.103939582702623i</v>
      </c>
      <c r="AI713">
        <f t="shared" si="347"/>
        <v>-18.318439335414386</v>
      </c>
      <c r="AJ713">
        <f t="shared" si="348"/>
        <v>58.920497402325509</v>
      </c>
      <c r="AK713"/>
      <c r="AL713"/>
      <c r="AM713"/>
      <c r="AN713"/>
    </row>
    <row r="714" spans="1:40" x14ac:dyDescent="0.35">
      <c r="A714"/>
      <c r="B714">
        <f t="shared" si="314"/>
        <v>58000</v>
      </c>
      <c r="C714" s="237" t="str">
        <f t="shared" si="317"/>
        <v>-9.58661602171092E-06+0.0178173606432365i</v>
      </c>
      <c r="D714" s="208" t="str">
        <f t="shared" si="318"/>
        <v>-2.51373469957529+0.13659976493148i</v>
      </c>
      <c r="E714" t="str">
        <f t="shared" si="319"/>
        <v>20500</v>
      </c>
      <c r="F714" t="str">
        <f t="shared" si="320"/>
        <v>0.327868852459016</v>
      </c>
      <c r="G714" t="str">
        <f t="shared" si="315"/>
        <v>0.327868852459016</v>
      </c>
      <c r="H714" t="str">
        <f t="shared" si="321"/>
        <v>2.53892169253356+1.72580534841712i</v>
      </c>
      <c r="I714" t="str">
        <f t="shared" si="322"/>
        <v>227.76546738526i</v>
      </c>
      <c r="J714" t="str">
        <f t="shared" si="316"/>
        <v>-69.2208535691346+49.8277957689386i</v>
      </c>
      <c r="K714" t="str">
        <f t="shared" si="323"/>
        <v>1.5601494767456-2.16736214815849i</v>
      </c>
      <c r="L714" t="str">
        <f t="shared" si="324"/>
        <v>0.283242424581843-0.338382765248196i</v>
      </c>
      <c r="M714" t="str">
        <f t="shared" si="325"/>
        <v>1.84339190132744-2.50574491340669i</v>
      </c>
      <c r="N714" t="str">
        <f t="shared" si="326"/>
        <v>-0.723451107797744i</v>
      </c>
      <c r="O714" t="str">
        <f t="shared" si="327"/>
        <v>0.749525649021683-0.661975302755793i</v>
      </c>
      <c r="P714" t="str">
        <f t="shared" si="328"/>
        <v>0.250474350978317+0.661975302755793i</v>
      </c>
      <c r="Q714" t="str">
        <f t="shared" si="329"/>
        <v>-0.250474350978317+0.061475805041951i</v>
      </c>
      <c r="R714" t="str">
        <f t="shared" si="330"/>
        <v>-0.331374588535712-2.72421834687393i</v>
      </c>
      <c r="S714" t="str">
        <f t="shared" si="331"/>
        <v>0.0783437870213079i</v>
      </c>
      <c r="T714" t="str">
        <f t="shared" si="332"/>
        <v>0.213425581967031-0.0259611401885154i</v>
      </c>
      <c r="U714" t="str">
        <f t="shared" si="333"/>
        <v>0.00005-0.0024500453062176i</v>
      </c>
      <c r="V714" t="str">
        <f t="shared" si="334"/>
        <v>0.00002-0.0274405074296371i</v>
      </c>
      <c r="W714" t="str">
        <f t="shared" si="335"/>
        <v>0.000042273428874839-0.00224928746424904i</v>
      </c>
      <c r="X714" t="str">
        <f t="shared" si="336"/>
        <v>0.0000805399721535503-0.00224719538694529i</v>
      </c>
      <c r="Y714" t="str">
        <f t="shared" si="337"/>
        <v>0.009+0.291539798253133i</v>
      </c>
      <c r="Z714" t="str">
        <f t="shared" si="338"/>
        <v>-0.093018262644804-0.00626056698299598i</v>
      </c>
      <c r="AA714" t="str">
        <f t="shared" si="339"/>
        <v>1.30074025938929-41.4396650910094i</v>
      </c>
      <c r="AB714" t="str">
        <f t="shared" si="340"/>
        <v>0.71335437401992-0.0867726011911852i</v>
      </c>
      <c r="AC714" t="str">
        <f t="shared" si="341"/>
        <v>2.09756167178695-1.94744000444977i</v>
      </c>
      <c r="AD714" t="str">
        <f t="shared" si="342"/>
        <v>0.203275241560476+0.147358592739042i</v>
      </c>
      <c r="AE714" t="str">
        <f t="shared" si="343"/>
        <v>-0.0179857614682955-0.0149796585481429i</v>
      </c>
      <c r="AF714" t="str">
        <f t="shared" si="344"/>
        <v>-5.05265639210885-1.58920558348564i</v>
      </c>
      <c r="AG714" t="str">
        <f t="shared" si="345"/>
        <v>1.023062654459-0.0297997772922515i</v>
      </c>
      <c r="AH714" t="str">
        <f t="shared" si="346"/>
        <v>0.0625363967496227+0.103741164137655i</v>
      </c>
      <c r="AI714">
        <f t="shared" si="347"/>
        <v>-18.334801928840363</v>
      </c>
      <c r="AJ714">
        <f t="shared" si="348"/>
        <v>58.917931839412041</v>
      </c>
      <c r="AK714"/>
      <c r="AL714"/>
      <c r="AM714"/>
      <c r="AN714"/>
    </row>
    <row r="715" spans="1:40" x14ac:dyDescent="0.35">
      <c r="A715"/>
      <c r="B715">
        <f t="shared" si="314"/>
        <v>58100</v>
      </c>
      <c r="C715" s="237" t="str">
        <f t="shared" si="317"/>
        <v>-9.55364403149231E-06+0.0177866939472749i</v>
      </c>
      <c r="D715" s="208" t="str">
        <f t="shared" si="318"/>
        <v>-2.51373444679003+0.136364653595774i</v>
      </c>
      <c r="E715" t="str">
        <f t="shared" si="319"/>
        <v>20500</v>
      </c>
      <c r="F715" t="str">
        <f t="shared" si="320"/>
        <v>0.327868852459016</v>
      </c>
      <c r="G715" t="str">
        <f t="shared" si="315"/>
        <v>0.327868852459016</v>
      </c>
      <c r="H715" t="str">
        <f t="shared" si="321"/>
        <v>2.54178679695573+1.72501507093714i</v>
      </c>
      <c r="I715" t="str">
        <f t="shared" si="322"/>
        <v>228.158166466959i</v>
      </c>
      <c r="J715" t="str">
        <f t="shared" si="316"/>
        <v>-69.463203185644+49.9137057616437i</v>
      </c>
      <c r="K715" t="str">
        <f t="shared" si="323"/>
        <v>1.55650882696679-2.16614028668109i</v>
      </c>
      <c r="L715" t="str">
        <f t="shared" si="324"/>
        <v>0.282668784421758-0.338279688428798i</v>
      </c>
      <c r="M715" t="str">
        <f t="shared" si="325"/>
        <v>1.83917761138855-2.50441997510989i</v>
      </c>
      <c r="N715" t="str">
        <f t="shared" si="326"/>
        <v>-0.724698437293947i</v>
      </c>
      <c r="O715" t="str">
        <f t="shared" si="327"/>
        <v>0.74869936484741-0.662909693002813i</v>
      </c>
      <c r="P715" t="str">
        <f t="shared" si="328"/>
        <v>0.25130063515259+0.662909693002813i</v>
      </c>
      <c r="Q715" t="str">
        <f t="shared" si="329"/>
        <v>-0.25130063515259+0.061788744291134i</v>
      </c>
      <c r="R715" t="str">
        <f t="shared" si="330"/>
        <v>-0.331367757560423-2.71939022448586i</v>
      </c>
      <c r="S715" t="str">
        <f t="shared" si="331"/>
        <v>0.0784788625161722i</v>
      </c>
      <c r="T715" t="str">
        <f t="shared" si="332"/>
        <v>0.213414651555248-0.0260053646878767i</v>
      </c>
      <c r="U715" t="str">
        <f t="shared" si="333"/>
        <v>0.00005-0.002445828360768i</v>
      </c>
      <c r="V715" t="str">
        <f t="shared" si="334"/>
        <v>0.00002-0.0273932776406016i</v>
      </c>
      <c r="W715" t="str">
        <f t="shared" si="335"/>
        <v>0.0000422734283450907-0.00224541628307109i</v>
      </c>
      <c r="X715" t="str">
        <f t="shared" si="336"/>
        <v>0.0000804083576885845-0.00224333004452912i</v>
      </c>
      <c r="Y715" t="str">
        <f t="shared" si="337"/>
        <v>0.009+0.292042453077707i</v>
      </c>
      <c r="Z715" t="str">
        <f t="shared" si="338"/>
        <v>-0.092696460018127-0.00623404923945517i</v>
      </c>
      <c r="AA715" t="str">
        <f t="shared" si="339"/>
        <v>1.29618298779833-41.3673789060846i</v>
      </c>
      <c r="AB715" t="str">
        <f t="shared" si="340"/>
        <v>0.713317840175273-0.0869204173047339i</v>
      </c>
      <c r="AC715" t="str">
        <f t="shared" si="341"/>
        <v>2.09423297211154-1.94630953301661i</v>
      </c>
      <c r="AD715" t="str">
        <f t="shared" si="342"/>
        <v>0.203455040668474+0.147579601698744i</v>
      </c>
      <c r="AE715" t="str">
        <f t="shared" si="343"/>
        <v>-0.0179395435390825-0.0149484553899014i</v>
      </c>
      <c r="AF715" t="str">
        <f t="shared" si="344"/>
        <v>-5.05552124374576-1.58865041734137i</v>
      </c>
      <c r="AG715" t="str">
        <f t="shared" si="345"/>
        <v>1.02305468047849-0.0297749039507959i</v>
      </c>
      <c r="AH715" t="str">
        <f t="shared" si="346"/>
        <v>0.062423719940231+0.103543397437013i</v>
      </c>
      <c r="AI715">
        <f t="shared" si="347"/>
        <v>-18.35113350745328</v>
      </c>
      <c r="AJ715">
        <f t="shared" si="348"/>
        <v>58.915277838497801</v>
      </c>
      <c r="AK715"/>
      <c r="AL715"/>
      <c r="AM715"/>
      <c r="AN715"/>
    </row>
    <row r="716" spans="1:40" x14ac:dyDescent="0.35">
      <c r="A716"/>
      <c r="B716">
        <f t="shared" si="314"/>
        <v>58200</v>
      </c>
      <c r="C716" s="237" t="str">
        <f t="shared" si="317"/>
        <v>-9.52084185386651E-06+0.0177561326350571i</v>
      </c>
      <c r="D716" s="208" t="str">
        <f t="shared" si="318"/>
        <v>-2.51373419530667+0.136130350202105i</v>
      </c>
      <c r="E716" t="str">
        <f t="shared" si="319"/>
        <v>20500</v>
      </c>
      <c r="F716" t="str">
        <f t="shared" si="320"/>
        <v>0.327868852459016</v>
      </c>
      <c r="G716" t="str">
        <f t="shared" si="315"/>
        <v>0.327868852459016</v>
      </c>
      <c r="H716" t="str">
        <f t="shared" si="321"/>
        <v>2.54464435043583+1.72422177336482i</v>
      </c>
      <c r="I716" t="str">
        <f t="shared" si="322"/>
        <v>228.550865548657i</v>
      </c>
      <c r="J716" t="str">
        <f t="shared" si="316"/>
        <v>-69.7059702864196+49.9996157543487i</v>
      </c>
      <c r="K716" t="str">
        <f t="shared" si="323"/>
        <v>1.55287889589577-2.16491524069971i</v>
      </c>
      <c r="L716" t="str">
        <f t="shared" si="324"/>
        <v>0.28209648091312-0.338175850829422i</v>
      </c>
      <c r="M716" t="str">
        <f t="shared" si="325"/>
        <v>1.83497537680889-2.50309109152913i</v>
      </c>
      <c r="N716" t="str">
        <f t="shared" si="326"/>
        <v>-0.72594576679015i</v>
      </c>
      <c r="O716" t="str">
        <f t="shared" si="327"/>
        <v>0.747871915823702-0.663843051874602i</v>
      </c>
      <c r="P716" t="str">
        <f t="shared" si="328"/>
        <v>0.252128084176298+0.663843051874602i</v>
      </c>
      <c r="Q716" t="str">
        <f t="shared" si="329"/>
        <v>-0.252128084176298+0.062102714915548i</v>
      </c>
      <c r="R716" t="str">
        <f t="shared" si="330"/>
        <v>-0.331360914325046-2.71457845129427i</v>
      </c>
      <c r="S716" t="str">
        <f t="shared" si="331"/>
        <v>0.0786139380110366i</v>
      </c>
      <c r="T716" t="str">
        <f t="shared" si="332"/>
        <v>0.213403702096143-0.0260495863780296i</v>
      </c>
      <c r="U716" t="str">
        <f t="shared" si="333"/>
        <v>0.00005-0.00244162590653988i</v>
      </c>
      <c r="V716" t="str">
        <f t="shared" si="334"/>
        <v>0.00002-0.0273462101532466i</v>
      </c>
      <c r="W716" t="str">
        <f t="shared" si="335"/>
        <v>0.00004227342781443-0.00224155840530957i</v>
      </c>
      <c r="X716" t="str">
        <f t="shared" si="336"/>
        <v>0.000080277420801458-0.00223947797396239i</v>
      </c>
      <c r="Y716" t="str">
        <f t="shared" si="337"/>
        <v>0.009+0.292545107902282i</v>
      </c>
      <c r="Z716" t="str">
        <f t="shared" si="338"/>
        <v>-0.0923763276996781-0.00620770507513206i</v>
      </c>
      <c r="AA716" t="str">
        <f t="shared" si="339"/>
        <v>1.29164976525417-41.2953460970117i</v>
      </c>
      <c r="AB716" t="str">
        <f t="shared" si="340"/>
        <v>0.713281242666794-0.087068224028775i</v>
      </c>
      <c r="AC716" t="str">
        <f t="shared" si="341"/>
        <v>2.09091382111152-1.94517597146936i</v>
      </c>
      <c r="AD716" t="str">
        <f t="shared" si="342"/>
        <v>0.203635107505288+0.147800397566748i</v>
      </c>
      <c r="AE716" t="str">
        <f t="shared" si="343"/>
        <v>-0.017893562143986-0.0149173646501042i</v>
      </c>
      <c r="AF716" t="str">
        <f t="shared" si="344"/>
        <v>-5.0583785457425-1.58809142316272i</v>
      </c>
      <c r="AG716" t="str">
        <f t="shared" si="345"/>
        <v>1.02304670759076-0.0297501587330636i</v>
      </c>
      <c r="AH716" t="str">
        <f t="shared" si="346"/>
        <v>0.0623116259663138+0.103346279162754i</v>
      </c>
      <c r="AI716">
        <f t="shared" si="347"/>
        <v>-18.367434203504448</v>
      </c>
      <c r="AJ716">
        <f t="shared" si="348"/>
        <v>58.912535814023883</v>
      </c>
      <c r="AK716"/>
      <c r="AL716"/>
      <c r="AM716"/>
      <c r="AN716"/>
    </row>
    <row r="717" spans="1:40" x14ac:dyDescent="0.35">
      <c r="A717"/>
      <c r="B717">
        <f t="shared" si="314"/>
        <v>58300</v>
      </c>
      <c r="C717" s="237" t="str">
        <f t="shared" si="317"/>
        <v>-9.48820832473883E-06+0.0177256761643004i</v>
      </c>
      <c r="D717" s="208" t="str">
        <f t="shared" si="318"/>
        <v>-2.51373394511628+0.13589685059297i</v>
      </c>
      <c r="E717" t="str">
        <f t="shared" si="319"/>
        <v>20500</v>
      </c>
      <c r="F717" t="str">
        <f t="shared" si="320"/>
        <v>0.327868852459016</v>
      </c>
      <c r="G717" t="str">
        <f t="shared" si="315"/>
        <v>0.327868852459016</v>
      </c>
      <c r="H717" t="str">
        <f t="shared" si="321"/>
        <v>2.54749437015908+1.72342548427275i</v>
      </c>
      <c r="I717" t="str">
        <f t="shared" si="322"/>
        <v>228.943564630356i</v>
      </c>
      <c r="J717" t="str">
        <f t="shared" si="316"/>
        <v>-69.9491548714613+50.0855257470537i</v>
      </c>
      <c r="K717" t="str">
        <f t="shared" si="323"/>
        <v>1.54925965234847-2.16368704814094i</v>
      </c>
      <c r="L717" t="str">
        <f t="shared" si="324"/>
        <v>0.28152551191941-0.338071258144061i</v>
      </c>
      <c r="M717" t="str">
        <f t="shared" si="325"/>
        <v>1.83078516426788-2.501758306285i</v>
      </c>
      <c r="N717" t="str">
        <f t="shared" si="326"/>
        <v>-0.727193096286353i</v>
      </c>
      <c r="O717" t="str">
        <f t="shared" si="327"/>
        <v>0.74704330323793-0.664775377919009i</v>
      </c>
      <c r="P717" t="str">
        <f t="shared" si="328"/>
        <v>0.25295669676207+0.664775377919009i</v>
      </c>
      <c r="Q717" t="str">
        <f t="shared" si="329"/>
        <v>-0.25295669676207+0.062417718367344i</v>
      </c>
      <c r="R717" t="str">
        <f t="shared" si="330"/>
        <v>-0.331354058826968-2.70978294315523i</v>
      </c>
      <c r="S717" t="str">
        <f t="shared" si="331"/>
        <v>0.0787490135059008i</v>
      </c>
      <c r="T717" t="str">
        <f t="shared" si="332"/>
        <v>0.213392733588591-0.0260938052538i</v>
      </c>
      <c r="U717" t="str">
        <f t="shared" si="333"/>
        <v>0.00005-0.00243743786896434i</v>
      </c>
      <c r="V717" t="str">
        <f t="shared" si="334"/>
        <v>0.00002-0.0272993041324006i</v>
      </c>
      <c r="W717" t="str">
        <f t="shared" si="335"/>
        <v>0.0000422734272828569-0.00223771376250779i</v>
      </c>
      <c r="X717" t="str">
        <f t="shared" si="336"/>
        <v>0.000080147156849475-0.00223563910702953i</v>
      </c>
      <c r="Y717" t="str">
        <f t="shared" si="337"/>
        <v>0.009+0.293047762726856i</v>
      </c>
      <c r="Z717" t="str">
        <f t="shared" si="338"/>
        <v>-0.092057854128119-0.00618153301947912i</v>
      </c>
      <c r="AA717" t="str">
        <f t="shared" si="339"/>
        <v>1.28714042189317-41.2235653257351i</v>
      </c>
      <c r="AB717" t="str">
        <f t="shared" si="340"/>
        <v>0.713244581490723-0.0872160213460148i</v>
      </c>
      <c r="AC717" t="str">
        <f t="shared" si="341"/>
        <v>2.08760419244415-1.94403935412394i</v>
      </c>
      <c r="AD717" t="str">
        <f t="shared" si="342"/>
        <v>0.203815441871732+0.148020980102079i</v>
      </c>
      <c r="AE717" t="str">
        <f t="shared" si="343"/>
        <v>-0.0178478156408094-0.0148863856779483i</v>
      </c>
      <c r="AF717" t="str">
        <f t="shared" si="344"/>
        <v>-5.06122831527536-1.58752863367978i</v>
      </c>
      <c r="AG717" t="str">
        <f t="shared" si="345"/>
        <v>1.0230387357247-0.0297255409321273i</v>
      </c>
      <c r="AH717" t="str">
        <f t="shared" si="346"/>
        <v>0.062200110681821+0.103149805901598i</v>
      </c>
      <c r="AI717">
        <f t="shared" si="347"/>
        <v>-18.383704148412171</v>
      </c>
      <c r="AJ717">
        <f t="shared" si="348"/>
        <v>58.909706177964779</v>
      </c>
      <c r="AK717"/>
      <c r="AL717"/>
      <c r="AM717"/>
      <c r="AN717"/>
    </row>
    <row r="718" spans="1:40" x14ac:dyDescent="0.35">
      <c r="A718"/>
      <c r="B718">
        <f t="shared" si="314"/>
        <v>58400</v>
      </c>
      <c r="C718" s="237" t="str">
        <f t="shared" si="317"/>
        <v>-9.45574228997264E-06+0.0176953239964362i</v>
      </c>
      <c r="D718" s="208" t="str">
        <f t="shared" si="318"/>
        <v>-2.51373369621001+0.135664150639344i</v>
      </c>
      <c r="E718" t="str">
        <f t="shared" si="319"/>
        <v>20500</v>
      </c>
      <c r="F718" t="str">
        <f t="shared" si="320"/>
        <v>0.327868852459016</v>
      </c>
      <c r="G718" t="str">
        <f t="shared" si="315"/>
        <v>0.327868852459016</v>
      </c>
      <c r="H718" t="str">
        <f t="shared" si="321"/>
        <v>2.55033687333007+1.72262623205244i</v>
      </c>
      <c r="I718" t="str">
        <f t="shared" si="322"/>
        <v>229.336263712055i</v>
      </c>
      <c r="J718" t="str">
        <f t="shared" si="316"/>
        <v>-70.1927569407693+50.1714357397588i</v>
      </c>
      <c r="K718" t="str">
        <f t="shared" si="323"/>
        <v>1.54565106517391-2.16245574664742i</v>
      </c>
      <c r="L718" t="str">
        <f t="shared" si="324"/>
        <v>0.280955875293581-0.337965916036447i</v>
      </c>
      <c r="M718" t="str">
        <f t="shared" si="325"/>
        <v>1.82660694046749-2.50042166268387i</v>
      </c>
      <c r="N718" t="str">
        <f t="shared" si="326"/>
        <v>-0.728440425782556i</v>
      </c>
      <c r="O718" t="str">
        <f t="shared" si="327"/>
        <v>0.746213528379275-0.665706669685495i</v>
      </c>
      <c r="P718" t="str">
        <f t="shared" si="328"/>
        <v>0.253786471620725+0.665706669685495i</v>
      </c>
      <c r="Q718" t="str">
        <f t="shared" si="329"/>
        <v>-0.253786471620725+0.062733756097061i</v>
      </c>
      <c r="R718" t="str">
        <f t="shared" si="330"/>
        <v>-0.331347191063619-2.70500361650115i</v>
      </c>
      <c r="S718" t="str">
        <f t="shared" si="331"/>
        <v>0.0788840890007653i</v>
      </c>
      <c r="T718" t="str">
        <f t="shared" si="332"/>
        <v>0.213381746031469-0.0261380213100161i</v>
      </c>
      <c r="U718" t="str">
        <f t="shared" si="333"/>
        <v>0.00005-0.00243326417398324i</v>
      </c>
      <c r="V718" t="str">
        <f t="shared" si="334"/>
        <v>0.00002-0.0272525587486122i</v>
      </c>
      <c r="W718" t="str">
        <f t="shared" si="335"/>
        <v>0.0000422734267503707-0.00223388228667795i</v>
      </c>
      <c r="X718" t="str">
        <f t="shared" si="336"/>
        <v>0.000080017561229634-0.00223181337598156i</v>
      </c>
      <c r="Y718" t="str">
        <f t="shared" si="337"/>
        <v>0.009+0.29355041755143i</v>
      </c>
      <c r="Z718" t="str">
        <f t="shared" si="338"/>
        <v>-0.0917410278421528-0.00615553161708696i</v>
      </c>
      <c r="AA718" t="str">
        <f t="shared" si="339"/>
        <v>1.28265478935673-41.1520352636579i</v>
      </c>
      <c r="AB718" t="str">
        <f t="shared" si="340"/>
        <v>0.713207856643305-0.0873638092391669i</v>
      </c>
      <c r="AC718" t="str">
        <f t="shared" si="341"/>
        <v>2.08430405978441-1.94289971504919i</v>
      </c>
      <c r="AD718" t="str">
        <f t="shared" si="342"/>
        <v>0.203996043568319+0.148241349063458i</v>
      </c>
      <c r="AE718" t="str">
        <f t="shared" si="343"/>
        <v>-0.0178023024015704-0.0148555178277344i</v>
      </c>
      <c r="AF718" t="str">
        <f t="shared" si="344"/>
        <v>-5.06407056954008-1.5869620814131i</v>
      </c>
      <c r="AG718" t="str">
        <f t="shared" si="345"/>
        <v>1.02303076480987-0.0297010498460118i</v>
      </c>
      <c r="AH718" t="str">
        <f t="shared" si="346"/>
        <v>0.062089169977013+0.102953974264702i</v>
      </c>
      <c r="AI718">
        <f t="shared" si="347"/>
        <v>-18.399943472768925</v>
      </c>
      <c r="AJ718">
        <f t="shared" si="348"/>
        <v>58.90678933984708</v>
      </c>
      <c r="AK718"/>
      <c r="AL718"/>
      <c r="AM718"/>
      <c r="AN718"/>
    </row>
    <row r="719" spans="1:40" x14ac:dyDescent="0.35">
      <c r="A719"/>
      <c r="B719">
        <f t="shared" si="314"/>
        <v>58500</v>
      </c>
      <c r="C719" s="237" t="str">
        <f t="shared" si="317"/>
        <v>-9.42344260528738E-06+0.0176650755965786i</v>
      </c>
      <c r="D719" s="208" t="str">
        <f t="shared" si="318"/>
        <v>-2.5137334485791+0.135432246240436i</v>
      </c>
      <c r="E719" t="str">
        <f t="shared" si="319"/>
        <v>20500</v>
      </c>
      <c r="F719" t="str">
        <f t="shared" si="320"/>
        <v>0.327868852459016</v>
      </c>
      <c r="G719" t="str">
        <f t="shared" si="315"/>
        <v>0.327868852459016</v>
      </c>
      <c r="H719" t="str">
        <f t="shared" si="321"/>
        <v>2.55317187717193+1.72182404491531i</v>
      </c>
      <c r="I719" t="str">
        <f t="shared" si="322"/>
        <v>229.728962793754i</v>
      </c>
      <c r="J719" t="str">
        <f t="shared" si="316"/>
        <v>-70.4367764943433+50.2573457324639i</v>
      </c>
      <c r="K719" t="str">
        <f t="shared" si="323"/>
        <v>1.54205310325516-2.16122137357984i</v>
      </c>
      <c r="L719" t="str">
        <f t="shared" si="324"/>
        <v>0.280387568878254-0.337859830140166i</v>
      </c>
      <c r="M719" t="str">
        <f t="shared" si="325"/>
        <v>1.82244067213341-2.49908120372001i</v>
      </c>
      <c r="N719" t="str">
        <f t="shared" si="326"/>
        <v>-0.729687755278759i</v>
      </c>
      <c r="O719" t="str">
        <f t="shared" si="327"/>
        <v>0.745382592538726-0.666636925725127i</v>
      </c>
      <c r="P719" t="str">
        <f t="shared" si="328"/>
        <v>0.254617407461274+0.666636925725127i</v>
      </c>
      <c r="Q719" t="str">
        <f t="shared" si="329"/>
        <v>-0.254617407461274+0.0630508295536319i</v>
      </c>
      <c r="R719" t="str">
        <f t="shared" si="330"/>
        <v>-0.331340311032402-2.70024038833577i</v>
      </c>
      <c r="S719" t="str">
        <f t="shared" si="331"/>
        <v>0.0790191644956295i</v>
      </c>
      <c r="T719" t="str">
        <f t="shared" si="332"/>
        <v>0.213370739423647-0.0261822345415024i</v>
      </c>
      <c r="U719" t="str">
        <f t="shared" si="333"/>
        <v>0.0000499999999999999-0.0024291047480448i</v>
      </c>
      <c r="V719" t="str">
        <f t="shared" si="334"/>
        <v>0.00002-0.0272059731781017i</v>
      </c>
      <c r="W719" t="str">
        <f t="shared" si="335"/>
        <v>0.0000422734262169725-0.0022300639102971i</v>
      </c>
      <c r="X719" t="str">
        <f t="shared" si="336"/>
        <v>0.0000798886293782171-0.00222800071353199i</v>
      </c>
      <c r="Y719" t="str">
        <f t="shared" si="337"/>
        <v>0.009+0.294053072376005i</v>
      </c>
      <c r="Z719" t="str">
        <f t="shared" si="338"/>
        <v>-0.0914258374794791-0.00612969942750103i</v>
      </c>
      <c r="AA719" t="str">
        <f t="shared" si="339"/>
        <v>1.27819270077519-41.0807545915587i</v>
      </c>
      <c r="AB719" t="str">
        <f t="shared" si="340"/>
        <v>0.713171068120764-0.0875115876909327i</v>
      </c>
      <c r="AC719" t="str">
        <f t="shared" si="341"/>
        <v>2.081013396826-1.94175708806845i</v>
      </c>
      <c r="AD719" t="str">
        <f t="shared" si="342"/>
        <v>0.204176912395246+0.148461504209288i</v>
      </c>
      <c r="AE719" t="str">
        <f t="shared" si="343"/>
        <v>-0.017757020812352-0.0148247604588154i</v>
      </c>
      <c r="AF719" t="str">
        <f t="shared" si="344"/>
        <v>-5.06690532575103-1.58639179867487i</v>
      </c>
      <c r="AG719" t="str">
        <f t="shared" si="345"/>
        <v>1.0230227947765-0.0296766847776484i</v>
      </c>
      <c r="AH719" t="str">
        <f t="shared" si="346"/>
        <v>0.061978799778078+0.102758780887425i</v>
      </c>
      <c r="AI719">
        <f t="shared" si="347"/>
        <v>-18.416152306349147</v>
      </c>
      <c r="AJ719">
        <f t="shared" si="348"/>
        <v>58.903785706764225</v>
      </c>
      <c r="AK719"/>
      <c r="AL719"/>
      <c r="AM719"/>
      <c r="AN719"/>
    </row>
    <row r="720" spans="1:40" x14ac:dyDescent="0.35">
      <c r="A720"/>
      <c r="B720">
        <f t="shared" si="314"/>
        <v>58600</v>
      </c>
      <c r="C720" s="237" t="str">
        <f t="shared" si="317"/>
        <v>-9.39130813615753E-06+0.0176349304334925i</v>
      </c>
      <c r="D720" s="208" t="str">
        <f t="shared" si="318"/>
        <v>-2.51373320221483+0.135201133323443i</v>
      </c>
      <c r="E720" t="str">
        <f t="shared" si="319"/>
        <v>20500</v>
      </c>
      <c r="F720" t="str">
        <f t="shared" si="320"/>
        <v>0.327868852459016</v>
      </c>
      <c r="G720" t="str">
        <f t="shared" si="315"/>
        <v>0.327868852459016</v>
      </c>
      <c r="H720" t="str">
        <f t="shared" si="321"/>
        <v>2.55599939892542+1.7210189508935i</v>
      </c>
      <c r="I720" t="str">
        <f t="shared" si="322"/>
        <v>230.121661875452i</v>
      </c>
      <c r="J720" t="str">
        <f t="shared" si="316"/>
        <v>-70.6812135321836+50.343255725169i</v>
      </c>
      <c r="K720" t="str">
        <f t="shared" si="323"/>
        <v>1.53846573551014-2.15998396601862i</v>
      </c>
      <c r="L720" t="str">
        <f t="shared" si="324"/>
        <v>0.279820590505891-0.337753006058769i</v>
      </c>
      <c r="M720" t="str">
        <f t="shared" si="325"/>
        <v>1.81828632601603-2.49773697207739i</v>
      </c>
      <c r="N720" t="str">
        <f t="shared" si="326"/>
        <v>-0.730935084774962i</v>
      </c>
      <c r="O720" t="str">
        <f t="shared" si="327"/>
        <v>0.744550497009078-0.667566144590583i</v>
      </c>
      <c r="P720" t="str">
        <f t="shared" si="328"/>
        <v>0.255449502990922+0.667566144590583i</v>
      </c>
      <c r="Q720" t="str">
        <f t="shared" si="329"/>
        <v>-0.255449502990922+0.063368940184379i</v>
      </c>
      <c r="R720" t="str">
        <f t="shared" si="330"/>
        <v>-0.331333418730703-2.69549317622937i</v>
      </c>
      <c r="S720" t="str">
        <f t="shared" si="331"/>
        <v>0.0791542399904938i</v>
      </c>
      <c r="T720" t="str">
        <f t="shared" si="332"/>
        <v>0.213359713763998-0.0262264449430808i</v>
      </c>
      <c r="U720" t="str">
        <f t="shared" si="333"/>
        <v>0.0000499999999999999-0.00242495951809933i</v>
      </c>
      <c r="V720" t="str">
        <f t="shared" si="334"/>
        <v>0.00002-0.0271595466027125i</v>
      </c>
      <c r="W720" t="str">
        <f t="shared" si="335"/>
        <v>0.0000422734256826616-0.00222625856630324i</v>
      </c>
      <c r="X720" t="str">
        <f t="shared" si="336"/>
        <v>0.0000797603567703922-0.00222420105285307i</v>
      </c>
      <c r="Y720" t="str">
        <f t="shared" si="337"/>
        <v>0.009+0.294555727200579i</v>
      </c>
      <c r="Z720" t="str">
        <f t="shared" si="338"/>
        <v>-0.09111227177578-0.00610403502504208i</v>
      </c>
      <c r="AA720" t="str">
        <f t="shared" si="339"/>
        <v>1.2737539907521-41.0097219995092i</v>
      </c>
      <c r="AB720" t="str">
        <f t="shared" si="340"/>
        <v>0.713134215919334-0.0876593566840049i</v>
      </c>
      <c r="AC720" t="str">
        <f t="shared" si="341"/>
        <v>2.07773217728213-1.94061150676103i</v>
      </c>
      <c r="AD720" t="str">
        <f t="shared" si="342"/>
        <v>0.204358048152404+0.148681445297667i</v>
      </c>
      <c r="AE720" t="str">
        <f t="shared" si="343"/>
        <v>-0.0177119692731589-0.0147941129355483i</v>
      </c>
      <c r="AF720" t="str">
        <f t="shared" si="344"/>
        <v>-5.06973260114025-1.58581781757006i</v>
      </c>
      <c r="AG720" t="str">
        <f t="shared" si="345"/>
        <v>1.02301482555542-0.0296524450348332i</v>
      </c>
      <c r="AH720" t="str">
        <f t="shared" si="346"/>
        <v>0.0618689960467664+0.102564222429132i</v>
      </c>
      <c r="AI720">
        <f t="shared" si="347"/>
        <v>-18.432330778114185</v>
      </c>
      <c r="AJ720">
        <f t="shared" si="348"/>
        <v>58.900695683395085</v>
      </c>
      <c r="AK720"/>
      <c r="AL720"/>
      <c r="AM720"/>
      <c r="AN720"/>
    </row>
    <row r="721" spans="1:40" x14ac:dyDescent="0.35">
      <c r="A721"/>
      <c r="B721">
        <f t="shared" si="314"/>
        <v>58700</v>
      </c>
      <c r="C721" s="237" t="str">
        <f t="shared" si="317"/>
        <v>-9.35933775771306E-06+0.0176048879795631i</v>
      </c>
      <c r="D721" s="208" t="str">
        <f t="shared" si="318"/>
        <v>-2.5137329571086+0.134970807843317i</v>
      </c>
      <c r="E721" t="str">
        <f t="shared" si="319"/>
        <v>20500</v>
      </c>
      <c r="F721" t="str">
        <f t="shared" si="320"/>
        <v>0.327868852459016</v>
      </c>
      <c r="G721" t="str">
        <f t="shared" si="315"/>
        <v>0.327868852459016</v>
      </c>
      <c r="H721" t="str">
        <f t="shared" si="321"/>
        <v>2.55881945584819+1.72021097784086i</v>
      </c>
      <c r="I721" t="str">
        <f t="shared" si="322"/>
        <v>230.514360957151i</v>
      </c>
      <c r="J721" t="str">
        <f t="shared" si="316"/>
        <v>-70.92606805429+50.429165717874i</v>
      </c>
      <c r="K721" t="str">
        <f t="shared" si="323"/>
        <v>1.53488893089249-2.15874356076591i</v>
      </c>
      <c r="L721" t="str">
        <f t="shared" si="324"/>
        <v>0.279254937998966-0.337645449365874i</v>
      </c>
      <c r="M721" t="str">
        <f t="shared" si="325"/>
        <v>1.81414386889146-2.49638901013178i</v>
      </c>
      <c r="N721" t="str">
        <f t="shared" si="326"/>
        <v>-0.732182414271165i</v>
      </c>
      <c r="O721" t="str">
        <f t="shared" si="327"/>
        <v>0.743717243084931-0.668494324836157i</v>
      </c>
      <c r="P721" t="str">
        <f t="shared" si="328"/>
        <v>0.256282756915069+0.668494324836157i</v>
      </c>
      <c r="Q721" t="str">
        <f t="shared" si="329"/>
        <v>-0.256282756915069+0.063688089435008i</v>
      </c>
      <c r="R721" t="str">
        <f t="shared" si="330"/>
        <v>-0.331326514155932-2.69076189831389i</v>
      </c>
      <c r="S721" t="str">
        <f t="shared" si="331"/>
        <v>0.0792893154853582i</v>
      </c>
      <c r="T721" t="str">
        <f t="shared" si="332"/>
        <v>0.213348669051391-0.0262706525095737i</v>
      </c>
      <c r="U721" t="str">
        <f t="shared" si="333"/>
        <v>0.0000499999999999999-0.0024208284115949i</v>
      </c>
      <c r="V721" t="str">
        <f t="shared" si="334"/>
        <v>0.00002-0.0271132782098629i</v>
      </c>
      <c r="W721" t="str">
        <f t="shared" si="335"/>
        <v>0.000042273425147438-0.0022224661880913i</v>
      </c>
      <c r="X721" t="str">
        <f t="shared" si="336"/>
        <v>0.000079632738919814-0.00222041432757171i</v>
      </c>
      <c r="Y721" t="str">
        <f t="shared" si="337"/>
        <v>0.009+0.295058382025153i</v>
      </c>
      <c r="Z721" t="str">
        <f t="shared" si="338"/>
        <v>-0.090800319563694-0.00607853699862762i</v>
      </c>
      <c r="AA721" t="str">
        <f t="shared" si="339"/>
        <v>1.26933849534842-40.9389361867911i</v>
      </c>
      <c r="AB721" t="str">
        <f t="shared" si="340"/>
        <v>0.713097300035233-0.087807116201078i</v>
      </c>
      <c r="AC721" t="str">
        <f t="shared" si="341"/>
        <v>2.07446037488624-1.93946300446383i</v>
      </c>
      <c r="AD721" t="str">
        <f t="shared" si="342"/>
        <v>0.20453945063937+0.148901172086392i</v>
      </c>
      <c r="AE721" t="str">
        <f t="shared" si="343"/>
        <v>-0.0176671461977711-0.0147635746272434i</v>
      </c>
      <c r="AF721" t="str">
        <f t="shared" si="344"/>
        <v>-5.07255241295679-1.58524016999754i</v>
      </c>
      <c r="AG721" t="str">
        <f t="shared" si="345"/>
        <v>1.02300685707812-0.0296283299301825i</v>
      </c>
      <c r="AH721" t="str">
        <f t="shared" si="346"/>
        <v>0.0617597547800122+0.102370295572955i</v>
      </c>
      <c r="AI721">
        <f t="shared" si="347"/>
        <v>-18.448479016220645</v>
      </c>
      <c r="AJ721">
        <f t="shared" si="348"/>
        <v>58.897519672018284</v>
      </c>
      <c r="AK721"/>
      <c r="AL721"/>
      <c r="AM721"/>
      <c r="AN721"/>
    </row>
    <row r="722" spans="1:40" x14ac:dyDescent="0.35">
      <c r="A722"/>
      <c r="B722">
        <f t="shared" ref="B722:B783" si="349">B721+100</f>
        <v>58800</v>
      </c>
      <c r="C722" s="237" t="str">
        <f t="shared" si="317"/>
        <v>-9.32753035464117E-06+0.0175749477107647i</v>
      </c>
      <c r="D722" s="208" t="str">
        <f t="shared" si="318"/>
        <v>-2.51373271325185+0.134741265782529i</v>
      </c>
      <c r="E722" t="str">
        <f t="shared" si="319"/>
        <v>20500</v>
      </c>
      <c r="F722" t="str">
        <f t="shared" si="320"/>
        <v>0.327868852459016</v>
      </c>
      <c r="G722" t="str">
        <f t="shared" si="315"/>
        <v>0.327868852459016</v>
      </c>
      <c r="H722" t="str">
        <f t="shared" si="321"/>
        <v>2.5616320652139+1.71940015343379i</v>
      </c>
      <c r="I722" t="str">
        <f t="shared" si="322"/>
        <v>230.90706003885i</v>
      </c>
      <c r="J722" t="str">
        <f t="shared" si="316"/>
        <v>-71.1713400606625+50.5150757105791i</v>
      </c>
      <c r="K722" t="str">
        <f t="shared" si="323"/>
        <v>1.53132265839237-2.15750019434726i</v>
      </c>
      <c r="L722" t="str">
        <f t="shared" si="324"/>
        <v>0.278690609170154-0.337537165605285i</v>
      </c>
      <c r="M722" t="str">
        <f t="shared" si="325"/>
        <v>1.81001326756252-2.49503735995255i</v>
      </c>
      <c r="N722" t="str">
        <f t="shared" si="326"/>
        <v>-0.733429743767368i</v>
      </c>
      <c r="O722" t="str">
        <f t="shared" si="327"/>
        <v>0.742882832062687-0.669421465017758i</v>
      </c>
      <c r="P722" t="str">
        <f t="shared" si="328"/>
        <v>0.257117167937313+0.669421465017758i</v>
      </c>
      <c r="Q722" t="str">
        <f t="shared" si="329"/>
        <v>-0.257117167937313+0.06400827874961i</v>
      </c>
      <c r="R722" t="str">
        <f t="shared" si="330"/>
        <v>-0.331319597305479-2.68604647327819i</v>
      </c>
      <c r="S722" t="str">
        <f t="shared" si="331"/>
        <v>0.0794243909802224i</v>
      </c>
      <c r="T722" t="str">
        <f t="shared" si="332"/>
        <v>0.213337605284694-0.0263148572358002i</v>
      </c>
      <c r="U722" t="str">
        <f t="shared" si="333"/>
        <v>0.0000499999999999999-0.00241671135647314i</v>
      </c>
      <c r="V722" t="str">
        <f t="shared" si="334"/>
        <v>0.00002-0.0270671671924992i</v>
      </c>
      <c r="W722" t="str">
        <f t="shared" si="335"/>
        <v>0.000042273424611302-0.00221868670950935i</v>
      </c>
      <c r="X722" t="str">
        <f t="shared" si="336"/>
        <v>0.0000795057713782311-0.00221664047176572i</v>
      </c>
      <c r="Y722" t="str">
        <f t="shared" si="337"/>
        <v>0.009+0.295561036849728i</v>
      </c>
      <c r="Z722" t="str">
        <f t="shared" si="338"/>
        <v>-0.0904899697718208-0.00605320395159682i</v>
      </c>
      <c r="AA722" t="str">
        <f t="shared" si="339"/>
        <v>1.26494605206714-40.8683958618152i</v>
      </c>
      <c r="AB722" t="str">
        <f t="shared" si="340"/>
        <v>0.713060320464679-0.0879548662248352i</v>
      </c>
      <c r="AC722" t="str">
        <f t="shared" si="341"/>
        <v>2.07119796339286-1.93831161427275i</v>
      </c>
      <c r="AD722" t="str">
        <f t="shared" si="342"/>
        <v>0.204721119655415+0.14912068433296i</v>
      </c>
      <c r="AE722" t="str">
        <f t="shared" si="343"/>
        <v>-0.0176225500136027-0.0147331449081163i</v>
      </c>
      <c r="AF722" t="str">
        <f t="shared" si="344"/>
        <v>-5.07536477846575-1.58465888765126i</v>
      </c>
      <c r="AG722" t="str">
        <f t="shared" si="345"/>
        <v>1.02299888927673-0.0296043387810913i</v>
      </c>
      <c r="AH722" t="str">
        <f t="shared" si="346"/>
        <v>0.06165107200957+0.102176997025588i</v>
      </c>
      <c r="AI722">
        <f t="shared" si="347"/>
        <v>-18.464597148026328</v>
      </c>
      <c r="AJ722">
        <f t="shared" si="348"/>
        <v>58.89425807252973</v>
      </c>
      <c r="AK722"/>
      <c r="AL722"/>
      <c r="AM722"/>
      <c r="AN722"/>
    </row>
    <row r="723" spans="1:40" x14ac:dyDescent="0.35">
      <c r="A723"/>
      <c r="B723">
        <f t="shared" si="349"/>
        <v>58900</v>
      </c>
      <c r="C723" s="237" t="str">
        <f t="shared" si="317"/>
        <v>-9.29588482108872E-06+0.0175451091066303i</v>
      </c>
      <c r="D723" s="208" t="str">
        <f t="shared" si="318"/>
        <v>-2.51373247063608+0.134512503150832i</v>
      </c>
      <c r="E723" t="str">
        <f t="shared" si="319"/>
        <v>20500</v>
      </c>
      <c r="F723" t="str">
        <f t="shared" si="320"/>
        <v>0.327868852459016</v>
      </c>
      <c r="G723" t="str">
        <f t="shared" si="315"/>
        <v>0.327868852459016</v>
      </c>
      <c r="H723" t="str">
        <f t="shared" si="321"/>
        <v>2.56443724431143+1.71858650517213i</v>
      </c>
      <c r="I723" t="str">
        <f t="shared" si="322"/>
        <v>231.299759120548i</v>
      </c>
      <c r="J723" t="str">
        <f t="shared" si="316"/>
        <v>-71.4170295513013+50.6009857032841i</v>
      </c>
      <c r="K723" t="str">
        <f t="shared" si="323"/>
        <v>1.52776688703724-2.15625390301353i</v>
      </c>
      <c r="L723" t="str">
        <f t="shared" si="324"/>
        <v>0.278127601822487-0.337428160291094i</v>
      </c>
      <c r="M723" t="str">
        <f t="shared" si="325"/>
        <v>1.80589448885973-2.49368206330462i</v>
      </c>
      <c r="N723" t="str">
        <f t="shared" si="326"/>
        <v>-0.734677073263571i</v>
      </c>
      <c r="O723" t="str">
        <f t="shared" si="327"/>
        <v>0.742047265240549-0.670347563692912i</v>
      </c>
      <c r="P723" t="str">
        <f t="shared" si="328"/>
        <v>0.257952734759451+0.670347563692912i</v>
      </c>
      <c r="Q723" t="str">
        <f t="shared" si="329"/>
        <v>-0.257952734759451+0.064329509570659i</v>
      </c>
      <c r="R723" t="str">
        <f t="shared" si="330"/>
        <v>-0.331312668176719-2.68134682036328i</v>
      </c>
      <c r="S723" t="str">
        <f t="shared" si="331"/>
        <v>0.0795594664750869i</v>
      </c>
      <c r="T723" t="str">
        <f t="shared" si="332"/>
        <v>0.213326522462773-0.0263590591165773i</v>
      </c>
      <c r="U723" t="str">
        <f t="shared" si="333"/>
        <v>0.0000499999999999999-0.00241260828116504i</v>
      </c>
      <c r="V723" t="str">
        <f t="shared" si="334"/>
        <v>0.00002-0.0270212127490484i</v>
      </c>
      <c r="W723" t="str">
        <f t="shared" si="335"/>
        <v>0.0000422734240742535-0.00221492006485469i</v>
      </c>
      <c r="X723" t="str">
        <f t="shared" si="336"/>
        <v>0.0000793794497351018-0.00221287941995999i</v>
      </c>
      <c r="Y723" t="str">
        <f t="shared" si="337"/>
        <v>0.009+0.296063691674302i</v>
      </c>
      <c r="Z723" t="str">
        <f t="shared" si="338"/>
        <v>-0.0901812114237324-0.00602803450153778i</v>
      </c>
      <c r="AA723" t="str">
        <f t="shared" si="339"/>
        <v>1.26057649983801-40.7980997420415i</v>
      </c>
      <c r="AB723" t="str">
        <f t="shared" si="340"/>
        <v>0.71302327720388-0.0881026067379529i</v>
      </c>
      <c r="AC723" t="str">
        <f t="shared" si="341"/>
        <v>2.06794491657838-1.93715736904424i</v>
      </c>
      <c r="AD723" t="str">
        <f t="shared" si="342"/>
        <v>0.204903054999496+0.149339981794574i</v>
      </c>
      <c r="AE723" t="str">
        <f t="shared" si="343"/>
        <v>-0.0175781791615615-0.0147028231572403i</v>
      </c>
      <c r="AF723" t="str">
        <f t="shared" si="344"/>
        <v>-5.07816971494751-1.5840740020213i</v>
      </c>
      <c r="AG723" t="str">
        <f t="shared" si="345"/>
        <v>1.02299092208396-0.0295804709096908i</v>
      </c>
      <c r="AH723" t="str">
        <f t="shared" si="346"/>
        <v>0.0615429438016588+0.101984323517084i</v>
      </c>
      <c r="AI723">
        <f t="shared" si="347"/>
        <v>-18.480685300095992</v>
      </c>
      <c r="AJ723">
        <f t="shared" si="348"/>
        <v>58.890911282459008</v>
      </c>
      <c r="AK723"/>
      <c r="AL723"/>
      <c r="AM723"/>
      <c r="AN723"/>
    </row>
    <row r="724" spans="1:40" x14ac:dyDescent="0.35">
      <c r="A724"/>
      <c r="B724">
        <f t="shared" si="349"/>
        <v>59000</v>
      </c>
      <c r="C724" s="237" t="str">
        <f t="shared" si="317"/>
        <v>-9.26440006056623E-06+0.0175153716502214i</v>
      </c>
      <c r="D724" s="208" t="str">
        <f t="shared" si="318"/>
        <v>-2.51373222925292+0.134284515985031i</v>
      </c>
      <c r="E724" t="str">
        <f t="shared" si="319"/>
        <v>20500</v>
      </c>
      <c r="F724" t="str">
        <f t="shared" si="320"/>
        <v>0.327868852459016</v>
      </c>
      <c r="G724" t="str">
        <f t="shared" si="315"/>
        <v>0.327868852459016</v>
      </c>
      <c r="H724" t="str">
        <f t="shared" si="321"/>
        <v>2.56723501044408+1.71777006038016i</v>
      </c>
      <c r="I724" t="str">
        <f t="shared" si="322"/>
        <v>231.692458202247i</v>
      </c>
      <c r="J724" t="str">
        <f t="shared" si="316"/>
        <v>-71.6631365262062+50.6868956959892i</v>
      </c>
      <c r="K724" t="str">
        <f t="shared" si="323"/>
        <v>1.52422158589273-2.15500472274266i</v>
      </c>
      <c r="L724" t="str">
        <f t="shared" si="324"/>
        <v>0.277565913749544-0.337318438907796i</v>
      </c>
      <c r="M724" t="str">
        <f t="shared" si="325"/>
        <v>1.80178749964227-2.49232316165046i</v>
      </c>
      <c r="N724" t="str">
        <f t="shared" si="326"/>
        <v>-0.735924402759774i</v>
      </c>
      <c r="O724" t="str">
        <f t="shared" si="327"/>
        <v>0.741210543918516-0.671272619420767i</v>
      </c>
      <c r="P724" t="str">
        <f t="shared" si="328"/>
        <v>0.258789456081484+0.671272619420767i</v>
      </c>
      <c r="Q724" t="str">
        <f t="shared" si="329"/>
        <v>-0.258789456081484+0.064651783339007i</v>
      </c>
      <c r="R724" t="str">
        <f t="shared" si="330"/>
        <v>-0.331305726767046-2.67666285935767i</v>
      </c>
      <c r="S724" t="str">
        <f t="shared" si="331"/>
        <v>0.0796945419699511i</v>
      </c>
      <c r="T724" t="str">
        <f t="shared" si="332"/>
        <v>0.213315420584489-0.0264032581467215i</v>
      </c>
      <c r="U724" t="str">
        <f t="shared" si="333"/>
        <v>0.0000500000000000001-0.00240851911458679i</v>
      </c>
      <c r="V724" t="str">
        <f t="shared" si="334"/>
        <v>0.00002-0.0269754140833721i</v>
      </c>
      <c r="W724" t="str">
        <f t="shared" si="335"/>
        <v>0.0000422734235362923-0.00221116618887005i</v>
      </c>
      <c r="X724" t="str">
        <f t="shared" si="336"/>
        <v>0.0000792537696172077-0.00220913110712266i</v>
      </c>
      <c r="Y724" t="str">
        <f t="shared" si="337"/>
        <v>0.009+0.296566346498877i</v>
      </c>
      <c r="Z724" t="str">
        <f t="shared" si="338"/>
        <v>-0.089874033636992-0.0060030272801166i</v>
      </c>
      <c r="AA724" t="str">
        <f t="shared" si="339"/>
        <v>1.25622967900243-40.7280465538989i</v>
      </c>
      <c r="AB724" t="str">
        <f t="shared" si="340"/>
        <v>0.712986170249031-0.0882503377231057i</v>
      </c>
      <c r="AC724" t="str">
        <f t="shared" si="341"/>
        <v>2.06470120824175-1.93600030139682i</v>
      </c>
      <c r="AD724" t="str">
        <f t="shared" si="342"/>
        <v>0.205085256470259+0.149559064228147i</v>
      </c>
      <c r="AE724" t="str">
        <f t="shared" si="343"/>
        <v>-0.0175340320959089-0.0146726087584982i</v>
      </c>
      <c r="AF724" t="str">
        <f t="shared" si="344"/>
        <v>-5.080967239697-1.58348554439513i</v>
      </c>
      <c r="AG724" t="str">
        <f t="shared" si="345"/>
        <v>1.02298295543317-0.0295567256428062i</v>
      </c>
      <c r="AH724" t="str">
        <f t="shared" si="346"/>
        <v>0.0614353662565966+0.10179227180063i</v>
      </c>
      <c r="AI724">
        <f t="shared" si="347"/>
        <v>-18.496743598209115</v>
      </c>
      <c r="AJ724">
        <f t="shared" si="348"/>
        <v>58.887479696985054</v>
      </c>
      <c r="AK724"/>
      <c r="AL724"/>
      <c r="AM724"/>
      <c r="AN724"/>
    </row>
    <row r="725" spans="1:40" x14ac:dyDescent="0.35">
      <c r="A725"/>
      <c r="B725">
        <f t="shared" si="349"/>
        <v>59100</v>
      </c>
      <c r="C725" s="237" t="str">
        <f t="shared" si="317"/>
        <v>-0.0000092330749858531+0.0174857348280985i</v>
      </c>
      <c r="D725" s="208" t="str">
        <f t="shared" si="318"/>
        <v>-2.51373198909402+0.134057300348755i</v>
      </c>
      <c r="E725" t="str">
        <f t="shared" si="319"/>
        <v>20500</v>
      </c>
      <c r="F725" t="str">
        <f t="shared" si="320"/>
        <v>0.327868852459016</v>
      </c>
      <c r="G725" t="str">
        <f t="shared" si="315"/>
        <v>0.327868852459016</v>
      </c>
      <c r="H725" t="str">
        <f t="shared" si="321"/>
        <v>2.57002538092879+1.71695084620734i</v>
      </c>
      <c r="I725" t="str">
        <f t="shared" si="322"/>
        <v>232.085157283946i</v>
      </c>
      <c r="J725" t="str">
        <f t="shared" si="316"/>
        <v>-71.9096609853773+50.7728056886943i</v>
      </c>
      <c r="K725" t="str">
        <f t="shared" si="323"/>
        <v>1.52068672406337-2.15375268924148i</v>
      </c>
      <c r="L725" t="str">
        <f t="shared" si="324"/>
        <v>0.277005542735614-0.337208006910397i</v>
      </c>
      <c r="M725" t="str">
        <f t="shared" si="325"/>
        <v>1.79769226679898-2.49096069615188i</v>
      </c>
      <c r="N725" t="str">
        <f t="shared" si="326"/>
        <v>-0.737171732255977i</v>
      </c>
      <c r="O725" t="str">
        <f t="shared" si="327"/>
        <v>0.740372669398386-0.672196630762092i</v>
      </c>
      <c r="P725" t="str">
        <f t="shared" si="328"/>
        <v>0.259627330601614+0.672196630762092i</v>
      </c>
      <c r="Q725" t="str">
        <f t="shared" si="329"/>
        <v>-0.259627330601614+0.064975101493885i</v>
      </c>
      <c r="R725" t="str">
        <f t="shared" si="330"/>
        <v>-0.331298773073822-2.67199451059276i</v>
      </c>
      <c r="S725" t="str">
        <f t="shared" si="331"/>
        <v>0.0798296174648154i</v>
      </c>
      <c r="T725" t="str">
        <f t="shared" si="332"/>
        <v>0.213304299648707-0.0264474543210459i</v>
      </c>
      <c r="U725" t="str">
        <f t="shared" si="333"/>
        <v>0.0000500000000000001-0.00240444378613572i</v>
      </c>
      <c r="V725" t="str">
        <f t="shared" si="334"/>
        <v>0.00002-0.0269297704047201i</v>
      </c>
      <c r="W725" t="str">
        <f t="shared" si="335"/>
        <v>0.0000422734229974187-0.00220742501673986i</v>
      </c>
      <c r="X725" t="str">
        <f t="shared" si="336"/>
        <v>0.0000791287266882778-0.0022053954686614i</v>
      </c>
      <c r="Y725" t="str">
        <f t="shared" si="337"/>
        <v>0.009+0.297069001323451i</v>
      </c>
      <c r="Z725" t="str">
        <f t="shared" si="338"/>
        <v>-0.08956842562219-0.00597818093290934i</v>
      </c>
      <c r="AA725" t="str">
        <f t="shared" si="339"/>
        <v>1.25190543129858-40.6582350327072i</v>
      </c>
      <c r="AB725" t="str">
        <f t="shared" si="340"/>
        <v>0.712948999596337-0.088398059162957i</v>
      </c>
      <c r="AC725" t="str">
        <f t="shared" si="341"/>
        <v>2.06146681220537-1.93484044371256i</v>
      </c>
      <c r="AD725" t="str">
        <f t="shared" si="342"/>
        <v>0.20526772386604+0.149777931390301i</v>
      </c>
      <c r="AE725" t="str">
        <f t="shared" si="343"/>
        <v>-0.0174901072841235-0.0146425011005353i</v>
      </c>
      <c r="AF725" t="str">
        <f t="shared" si="344"/>
        <v>-5.08375737002281-1.58289354585858i</v>
      </c>
      <c r="AG725" t="str">
        <f t="shared" si="345"/>
        <v>1.02297498925832-0.0295331023119168i</v>
      </c>
      <c r="AH725" t="str">
        <f t="shared" si="346"/>
        <v>0.0613283355084544+0.101600838652344i</v>
      </c>
      <c r="AI725">
        <f t="shared" si="347"/>
        <v>-18.512772167365753</v>
      </c>
      <c r="AJ725">
        <f t="shared" si="348"/>
        <v>58.883963708950539</v>
      </c>
      <c r="AK725"/>
      <c r="AL725"/>
      <c r="AM725"/>
      <c r="AN725"/>
    </row>
    <row r="726" spans="1:40" x14ac:dyDescent="0.35">
      <c r="A726"/>
      <c r="B726">
        <f t="shared" si="349"/>
        <v>59200</v>
      </c>
      <c r="C726" s="237" t="str">
        <f t="shared" si="317"/>
        <v>-9.20190851890341E-06+0.017456198130291i</v>
      </c>
      <c r="D726" s="208" t="str">
        <f t="shared" si="318"/>
        <v>-2.5137317501511+0.133830852332231i</v>
      </c>
      <c r="E726" t="str">
        <f t="shared" si="319"/>
        <v>20500</v>
      </c>
      <c r="F726" t="str">
        <f t="shared" si="320"/>
        <v>0.327868852459016</v>
      </c>
      <c r="G726" t="str">
        <f t="shared" si="315"/>
        <v>0.327868852459016</v>
      </c>
      <c r="H726" t="str">
        <f t="shared" si="321"/>
        <v>2.57280837309528+1.7161288896293i</v>
      </c>
      <c r="I726" t="str">
        <f t="shared" si="322"/>
        <v>232.477856365645i</v>
      </c>
      <c r="J726" t="str">
        <f t="shared" si="316"/>
        <v>-72.1566029288145+50.8587156813993i</v>
      </c>
      <c r="K726" t="str">
        <f t="shared" si="323"/>
        <v>1.51716227069333-2.15249783794747i</v>
      </c>
      <c r="L726" t="str">
        <f t="shared" si="324"/>
        <v>0.276446486555857-0.337096869724526i</v>
      </c>
      <c r="M726" t="str">
        <f t="shared" si="325"/>
        <v>1.79360875724919-2.489594707672i</v>
      </c>
      <c r="N726" t="str">
        <f t="shared" si="326"/>
        <v>-0.73841906175218i</v>
      </c>
      <c r="O726" t="str">
        <f t="shared" si="327"/>
        <v>0.73953364298375-0.673119596279282i</v>
      </c>
      <c r="P726" t="str">
        <f t="shared" si="328"/>
        <v>0.26046635701625+0.673119596279282i</v>
      </c>
      <c r="Q726" t="str">
        <f t="shared" si="329"/>
        <v>-0.26046635701625+0.065299465472898i</v>
      </c>
      <c r="R726" t="str">
        <f t="shared" si="330"/>
        <v>-0.331291807094417-2.66734169493818i</v>
      </c>
      <c r="S726" t="str">
        <f t="shared" si="331"/>
        <v>0.0799646929596798i</v>
      </c>
      <c r="T726" t="str">
        <f t="shared" si="332"/>
        <v>0.213293159654283-0.0264916476343625i</v>
      </c>
      <c r="U726" t="str">
        <f t="shared" si="333"/>
        <v>0.0000500000000000001-0.00240038222568616i</v>
      </c>
      <c r="V726" t="str">
        <f t="shared" si="334"/>
        <v>0.00002-0.0268842809276851i</v>
      </c>
      <c r="W726" t="str">
        <f t="shared" si="335"/>
        <v>0.0000422734224576324-0.00220369648408646i</v>
      </c>
      <c r="X726" t="str">
        <f t="shared" si="336"/>
        <v>0.0000790043166486114-0.00220167244041969i</v>
      </c>
      <c r="Y726" t="str">
        <f t="shared" si="337"/>
        <v>0.009+0.297571656148025i</v>
      </c>
      <c r="Z726" t="str">
        <f t="shared" si="338"/>
        <v>-0.0892643766819889-0.00595349411923601i</v>
      </c>
      <c r="AA726" t="str">
        <f t="shared" si="339"/>
        <v>1.24760359984672-40.588663922599i</v>
      </c>
      <c r="AB726" t="str">
        <f t="shared" si="340"/>
        <v>0.712911765241975-0.0885457710401662i</v>
      </c>
      <c r="AC726" t="str">
        <f t="shared" si="341"/>
        <v>2.05824170231565-1.93367782813855i</v>
      </c>
      <c r="AD726" t="str">
        <f t="shared" si="342"/>
        <v>0.20545045698486+0.149996583037382i</v>
      </c>
      <c r="AE726" t="str">
        <f t="shared" si="343"/>
        <v>-0.0174464032067648-0.0146124995767138i</v>
      </c>
      <c r="AF726" t="str">
        <f t="shared" si="344"/>
        <v>-5.08654012324638-1.58229803729707i</v>
      </c>
      <c r="AG726" t="str">
        <f t="shared" si="345"/>
        <v>1.02296702349396-0.0295096002531134i</v>
      </c>
      <c r="AH726" t="str">
        <f t="shared" si="346"/>
        <v>0.0612218477247026+0.101410020871077i</v>
      </c>
      <c r="AI726">
        <f t="shared" si="347"/>
        <v>-18.528771131792642</v>
      </c>
      <c r="AJ726">
        <f t="shared" si="348"/>
        <v>58.880363708881603</v>
      </c>
      <c r="AK726"/>
      <c r="AL726"/>
      <c r="AM726"/>
      <c r="AN726"/>
    </row>
    <row r="727" spans="1:40" x14ac:dyDescent="0.35">
      <c r="A727"/>
      <c r="B727">
        <f t="shared" si="349"/>
        <v>59300</v>
      </c>
      <c r="C727" s="237" t="str">
        <f t="shared" si="317"/>
        <v>-9.17089959075331E-06+0.0174267610502684i</v>
      </c>
      <c r="D727" s="208" t="str">
        <f t="shared" si="318"/>
        <v>-2.51373151241599+0.133605168052058i</v>
      </c>
      <c r="E727" t="str">
        <f t="shared" si="319"/>
        <v>20500</v>
      </c>
      <c r="F727" t="str">
        <f t="shared" si="320"/>
        <v>0.327868852459016</v>
      </c>
      <c r="G727" t="str">
        <f t="shared" si="315"/>
        <v>0.327868852459016</v>
      </c>
      <c r="H727" t="str">
        <f t="shared" si="321"/>
        <v>2.57558400428545+1.71530421744874i</v>
      </c>
      <c r="I727" t="str">
        <f t="shared" si="322"/>
        <v>232.870555447343i</v>
      </c>
      <c r="J727" t="str">
        <f t="shared" si="316"/>
        <v>-72.4039623565179+50.9446256741044i</v>
      </c>
      <c r="K727" t="str">
        <f t="shared" si="323"/>
        <v>1.51364819496723-2.15124020403052i</v>
      </c>
      <c r="L727" t="str">
        <f t="shared" si="324"/>
        <v>0.275888742976488-0.336985032746543i</v>
      </c>
      <c r="M727" t="str">
        <f t="shared" si="325"/>
        <v>1.78953693794372-2.48822523677706i</v>
      </c>
      <c r="N727" t="str">
        <f t="shared" si="326"/>
        <v>-0.739666391248383i</v>
      </c>
      <c r="O727" t="str">
        <f t="shared" si="327"/>
        <v>0.738693465979989-0.67404151453636i</v>
      </c>
      <c r="P727" t="str">
        <f t="shared" si="328"/>
        <v>0.261306534020011+0.67404151453636i</v>
      </c>
      <c r="Q727" t="str">
        <f t="shared" si="329"/>
        <v>-0.261306534020011+0.065624876712023i</v>
      </c>
      <c r="R727" t="str">
        <f t="shared" si="330"/>
        <v>-0.331284828826218-2.66270433379733i</v>
      </c>
      <c r="S727" t="str">
        <f t="shared" si="331"/>
        <v>0.0800997684545441i</v>
      </c>
      <c r="T727" t="str">
        <f t="shared" si="332"/>
        <v>0.213282000600077-0.0265358380814833i</v>
      </c>
      <c r="U727" t="str">
        <f t="shared" si="333"/>
        <v>0.0000500000000000001-0.00239633436358551i</v>
      </c>
      <c r="V727" t="str">
        <f t="shared" si="334"/>
        <v>0.00002-0.0268389448721578i</v>
      </c>
      <c r="W727" t="str">
        <f t="shared" si="335"/>
        <v>0.0000422734219169336-0.00219998052696649i</v>
      </c>
      <c r="X727" t="str">
        <f t="shared" si="336"/>
        <v>0.0000788805352347157-0.00219796195867324i</v>
      </c>
      <c r="Y727" t="str">
        <f t="shared" si="337"/>
        <v>0.009+0.2980743109726i</v>
      </c>
      <c r="Z727" t="str">
        <f t="shared" si="338"/>
        <v>-0.0889618762101832-0.00592896551199707i</v>
      </c>
      <c r="AA727" t="str">
        <f t="shared" si="339"/>
        <v>1.2433240291346-40.5193319764419i</v>
      </c>
      <c r="AB727" t="str">
        <f t="shared" si="340"/>
        <v>0.712874467182134-0.0886934733373931i</v>
      </c>
      <c r="AC727" t="str">
        <f t="shared" si="341"/>
        <v>2.05502585244386-1.93251248658838i</v>
      </c>
      <c r="AD727" t="str">
        <f t="shared" si="342"/>
        <v>0.205633455624437+0.150215018925453i</v>
      </c>
      <c r="AE727" t="str">
        <f t="shared" si="343"/>
        <v>-0.0174029183573404-0.0145826035850665i</v>
      </c>
      <c r="AF727" t="str">
        <f t="shared" si="344"/>
        <v>-5.08931551670144-1.58169904939668i</v>
      </c>
      <c r="AG727" t="str">
        <f t="shared" si="345"/>
        <v>1.02295905807526-0.0294862188070601i</v>
      </c>
      <c r="AH727" t="str">
        <f t="shared" si="346"/>
        <v>0.0611158991058756+0.101219815278205i</v>
      </c>
      <c r="AI727">
        <f t="shared" si="347"/>
        <v>-18.544740614949454</v>
      </c>
      <c r="AJ727">
        <f t="shared" si="348"/>
        <v>58.876680084998725</v>
      </c>
      <c r="AK727"/>
      <c r="AL727"/>
      <c r="AM727"/>
      <c r="AN727"/>
    </row>
    <row r="728" spans="1:40" x14ac:dyDescent="0.35">
      <c r="A728"/>
      <c r="B728">
        <f t="shared" si="349"/>
        <v>59400</v>
      </c>
      <c r="C728" s="237" t="str">
        <f t="shared" si="317"/>
        <v>-9.14004714142955E-06+0.0173974230849112i</v>
      </c>
      <c r="D728" s="208" t="str">
        <f t="shared" si="318"/>
        <v>-2.51373127588054+0.133380243650986i</v>
      </c>
      <c r="E728" t="str">
        <f t="shared" si="319"/>
        <v>20500</v>
      </c>
      <c r="F728" t="str">
        <f t="shared" si="320"/>
        <v>0.327868852459016</v>
      </c>
      <c r="G728" t="str">
        <f t="shared" si="315"/>
        <v>0.327868852459016</v>
      </c>
      <c r="H728" t="str">
        <f t="shared" si="321"/>
        <v>2.57835229185239+1.71447685629626i</v>
      </c>
      <c r="I728" t="str">
        <f t="shared" si="322"/>
        <v>233.263254529042i</v>
      </c>
      <c r="J728" t="str">
        <f t="shared" si="316"/>
        <v>-72.6517392684875+51.0305356668095i</v>
      </c>
      <c r="K728" t="str">
        <f t="shared" si="323"/>
        <v>1.51014446611089-2.14997982239479i</v>
      </c>
      <c r="L728" t="str">
        <f t="shared" si="324"/>
        <v>0.275332309754931-0.336872501343653i</v>
      </c>
      <c r="M728" t="str">
        <f t="shared" si="325"/>
        <v>1.78547677586582-2.48685232373844i</v>
      </c>
      <c r="N728" t="str">
        <f t="shared" si="326"/>
        <v>-0.740913720744586i</v>
      </c>
      <c r="O728" t="str">
        <f t="shared" si="327"/>
        <v>0.737852139694279-0.674962384098976i</v>
      </c>
      <c r="P728" t="str">
        <f t="shared" si="328"/>
        <v>0.262147860305721+0.674962384098976i</v>
      </c>
      <c r="Q728" t="str">
        <f t="shared" si="329"/>
        <v>-0.262147860305721+0.0659513366456099i</v>
      </c>
      <c r="R728" t="str">
        <f t="shared" si="330"/>
        <v>-0.331277838266561-2.65808234910288i</v>
      </c>
      <c r="S728" t="str">
        <f t="shared" si="331"/>
        <v>0.0802348439494085i</v>
      </c>
      <c r="T728" t="str">
        <f t="shared" si="332"/>
        <v>0.213270822484947-0.0265800256572149i</v>
      </c>
      <c r="U728" t="str">
        <f t="shared" si="333"/>
        <v>0.0000500000000000001-0.00239230013065019i</v>
      </c>
      <c r="V728" t="str">
        <f t="shared" si="334"/>
        <v>0.00002-0.0267937614632821i</v>
      </c>
      <c r="W728" t="str">
        <f t="shared" si="335"/>
        <v>0.0000422734213753223-0.00219627708186713i</v>
      </c>
      <c r="X728" t="str">
        <f t="shared" si="336"/>
        <v>0.0000787573782189307-0.00219426396012618i</v>
      </c>
      <c r="Y728" t="str">
        <f t="shared" si="337"/>
        <v>0.009+0.298576965797174i</v>
      </c>
      <c r="Z728" t="str">
        <f t="shared" si="338"/>
        <v>-0.0886609136907629-0.00590459379751177i</v>
      </c>
      <c r="AA728" t="str">
        <f t="shared" si="339"/>
        <v>1.23906656500322-40.4502379557641i</v>
      </c>
      <c r="AB728" t="str">
        <f t="shared" si="340"/>
        <v>0.712837105412998-0.0888411660372792i</v>
      </c>
      <c r="AC728" t="str">
        <f t="shared" si="341"/>
        <v>2.05181923648688-1.9313444507437i</v>
      </c>
      <c r="AD728" t="str">
        <f t="shared" si="342"/>
        <v>0.205816719582166+0.150433238810305i</v>
      </c>
      <c r="AE728" t="str">
        <f t="shared" si="343"/>
        <v>-0.0173596512421714-0.0145528125282514i</v>
      </c>
      <c r="AF728" t="str">
        <f t="shared" si="344"/>
        <v>-5.09208356773293-1.58109661264527i</v>
      </c>
      <c r="AG728" t="str">
        <f t="shared" si="345"/>
        <v>1.02295109293795-0.0294629573189522i</v>
      </c>
      <c r="AH728" t="str">
        <f t="shared" si="346"/>
        <v>0.0610104858852185+0.101030218717427i</v>
      </c>
      <c r="AI728">
        <f t="shared" si="347"/>
        <v>-18.560680739535606</v>
      </c>
      <c r="AJ728">
        <f t="shared" si="348"/>
        <v>58.872913223237397</v>
      </c>
      <c r="AK728"/>
      <c r="AL728"/>
      <c r="AM728"/>
      <c r="AN728"/>
    </row>
    <row r="729" spans="1:40" x14ac:dyDescent="0.35">
      <c r="A729"/>
      <c r="B729">
        <f t="shared" si="349"/>
        <v>59500</v>
      </c>
      <c r="C729" s="237" t="str">
        <f t="shared" si="317"/>
        <v>-9.10935011985856E-06+0.0173681837344821i</v>
      </c>
      <c r="D729" s="208" t="str">
        <f t="shared" si="318"/>
        <v>-2.51373104053671+0.133156075297696i</v>
      </c>
      <c r="E729" t="str">
        <f t="shared" si="319"/>
        <v>20500</v>
      </c>
      <c r="F729" t="str">
        <f t="shared" si="320"/>
        <v>0.327868852459016</v>
      </c>
      <c r="G729" t="str">
        <f t="shared" si="315"/>
        <v>0.327868852459016</v>
      </c>
      <c r="H729" t="str">
        <f t="shared" si="321"/>
        <v>2.58111325315985+1.71364683263127i</v>
      </c>
      <c r="I729" t="str">
        <f t="shared" si="322"/>
        <v>233.655953610741i</v>
      </c>
      <c r="J729" t="str">
        <f t="shared" si="316"/>
        <v>-72.8999336647232+51.1164456595146i</v>
      </c>
      <c r="K729" t="str">
        <f t="shared" si="323"/>
        <v>1.506651053392-2.14871672768034i</v>
      </c>
      <c r="L729" t="str">
        <f t="shared" si="324"/>
        <v>0.274777184639981-0.336759280854014i</v>
      </c>
      <c r="M729" t="str">
        <f t="shared" si="325"/>
        <v>1.78142823803198-2.48547600853435i</v>
      </c>
      <c r="N729" t="str">
        <f t="shared" si="326"/>
        <v>-0.742161050240789i</v>
      </c>
      <c r="O729" t="str">
        <f t="shared" si="327"/>
        <v>0.737009665435579-0.675882203534414i</v>
      </c>
      <c r="P729" t="str">
        <f t="shared" si="328"/>
        <v>0.262990334564421+0.675882203534414i</v>
      </c>
      <c r="Q729" t="str">
        <f t="shared" si="329"/>
        <v>-0.262990334564421+0.0662788467063751i</v>
      </c>
      <c r="R729" t="str">
        <f t="shared" si="330"/>
        <v>-0.331270835412819-2.65347566331223i</v>
      </c>
      <c r="S729" t="str">
        <f t="shared" si="331"/>
        <v>0.0803699194442727i</v>
      </c>
      <c r="T729" t="str">
        <f t="shared" si="332"/>
        <v>0.213259625307742-0.0266242103563652i</v>
      </c>
      <c r="U729" t="str">
        <f t="shared" si="333"/>
        <v>0.00005-0.00238827945816169i</v>
      </c>
      <c r="V729" t="str">
        <f t="shared" si="334"/>
        <v>0.00002-0.026748729931411i</v>
      </c>
      <c r="W729" t="str">
        <f t="shared" si="335"/>
        <v>0.0000422734208327982-0.00219258608570256i</v>
      </c>
      <c r="X729" t="str">
        <f t="shared" si="336"/>
        <v>0.0000786348414090745-0.00219057838190763i</v>
      </c>
      <c r="Y729" t="str">
        <f t="shared" si="337"/>
        <v>0.009+0.299079620621748i</v>
      </c>
      <c r="Z729" t="str">
        <f t="shared" si="338"/>
        <v>-0.0883614786969968-0.00588037767535902i</v>
      </c>
      <c r="AA729" t="str">
        <f t="shared" si="339"/>
        <v>1.23483105463254-40.3813806306771i</v>
      </c>
      <c r="AB729" t="str">
        <f t="shared" si="340"/>
        <v>0.712799679930718-0.0889888491224704i</v>
      </c>
      <c r="AC729" t="str">
        <f t="shared" si="341"/>
        <v>2.04862182836776-1.9301737520555i</v>
      </c>
      <c r="AD729" t="str">
        <f t="shared" si="342"/>
        <v>0.206000248655134+0.150651242447453i</v>
      </c>
      <c r="AE729" t="str">
        <f t="shared" si="343"/>
        <v>-0.0173166003802635-0.0145231258135068i</v>
      </c>
      <c r="AF729" t="str">
        <f t="shared" si="344"/>
        <v>-5.09484429369656-1.58049075733357i</v>
      </c>
      <c r="AG729" t="str">
        <f t="shared" si="345"/>
        <v>1.02294312801836-0.0294398151384777i</v>
      </c>
      <c r="AH729" t="str">
        <f t="shared" si="346"/>
        <v>0.0609056043283643+0.100841228054568i</v>
      </c>
      <c r="AI729">
        <f t="shared" si="347"/>
        <v>-18.57659162749578</v>
      </c>
      <c r="AJ729">
        <f t="shared" si="348"/>
        <v>58.869063507258552</v>
      </c>
      <c r="AK729"/>
      <c r="AL729"/>
      <c r="AM729"/>
      <c r="AN729"/>
    </row>
    <row r="730" spans="1:40" x14ac:dyDescent="0.35">
      <c r="A730"/>
      <c r="B730">
        <f t="shared" si="349"/>
        <v>59600</v>
      </c>
      <c r="C730" s="237" t="str">
        <f t="shared" si="317"/>
        <v>-9.07880748377714E-06+0.0173390425025977i</v>
      </c>
      <c r="D730" s="208" t="str">
        <f t="shared" si="318"/>
        <v>-2.5137308063765+0.132932659186582i</v>
      </c>
      <c r="E730" t="str">
        <f t="shared" si="319"/>
        <v>20500</v>
      </c>
      <c r="F730" t="str">
        <f t="shared" si="320"/>
        <v>0.327868852459016</v>
      </c>
      <c r="G730" t="str">
        <f t="shared" si="315"/>
        <v>0.327868852459016</v>
      </c>
      <c r="H730" t="str">
        <f t="shared" si="321"/>
        <v>2.58386690558132+1.7128141727429i</v>
      </c>
      <c r="I730" t="str">
        <f t="shared" si="322"/>
        <v>234.04865269244i</v>
      </c>
      <c r="J730" t="str">
        <f t="shared" si="316"/>
        <v>-73.1485455452251+51.2023556522196i</v>
      </c>
      <c r="K730" t="str">
        <f t="shared" si="323"/>
        <v>1.50316792612087-2.14745095426499i</v>
      </c>
      <c r="L730" t="str">
        <f t="shared" si="324"/>
        <v>0.274223365371984-0.33664537658685i</v>
      </c>
      <c r="M730" t="str">
        <f t="shared" si="325"/>
        <v>1.77739129149285-2.48409633085184i</v>
      </c>
      <c r="N730" t="str">
        <f t="shared" si="326"/>
        <v>-0.743408379736992i</v>
      </c>
      <c r="O730" t="str">
        <f t="shared" si="327"/>
        <v>0.736166044514638-0.67680097141159i</v>
      </c>
      <c r="P730" t="str">
        <f t="shared" si="328"/>
        <v>0.263833955485362+0.67680097141159i</v>
      </c>
      <c r="Q730" t="str">
        <f t="shared" si="329"/>
        <v>-0.263833955485362+0.066607408325402i</v>
      </c>
      <c r="R730" t="str">
        <f t="shared" si="330"/>
        <v>-0.331263820262336-2.64888419940325i</v>
      </c>
      <c r="S730" t="str">
        <f t="shared" si="331"/>
        <v>0.0805049949391372i</v>
      </c>
      <c r="T730" t="str">
        <f t="shared" si="332"/>
        <v>0.213248409067319-0.0266683921737386i</v>
      </c>
      <c r="U730" t="str">
        <f t="shared" si="333"/>
        <v>0.00005-0.00238427227786276i</v>
      </c>
      <c r="V730" t="str">
        <f t="shared" si="334"/>
        <v>0.00002-0.026703849512063i</v>
      </c>
      <c r="W730" t="str">
        <f t="shared" si="335"/>
        <v>0.0000422734202893621-0.00218890747581037i</v>
      </c>
      <c r="X730" t="str">
        <f t="shared" si="336"/>
        <v>0.0000785129206480894-0.00218690516156809i</v>
      </c>
      <c r="Y730" t="str">
        <f t="shared" si="337"/>
        <v>0.009+0.299582275446323i</v>
      </c>
      <c r="Z730" t="str">
        <f t="shared" si="338"/>
        <v>-0.0880635608905219-0.00585631585822045i</v>
      </c>
      <c r="AA730" t="str">
        <f t="shared" si="339"/>
        <v>1.23061734652754-40.3127587798018i</v>
      </c>
      <c r="AB730" t="str">
        <f t="shared" si="340"/>
        <v>0.712762190731476-0.089136522575601i</v>
      </c>
      <c r="AC730" t="str">
        <f t="shared" si="341"/>
        <v>2.04543360203655-1.92900042174581i</v>
      </c>
      <c r="AD730" t="str">
        <f t="shared" si="342"/>
        <v>0.206184042640116+0.150869029592154i</v>
      </c>
      <c r="AE730" t="str">
        <f t="shared" si="343"/>
        <v>-0.0172737643031769-0.0144935428526079i</v>
      </c>
      <c r="AF730" t="str">
        <f t="shared" si="344"/>
        <v>-5.09759771195782-1.57988151355632i</v>
      </c>
      <c r="AG730" t="str">
        <f t="shared" si="345"/>
        <v>1.0229351632534-0.0294167916197782i</v>
      </c>
      <c r="AH730" t="str">
        <f t="shared" si="346"/>
        <v>0.0608012507329927+0.100652840177383i</v>
      </c>
      <c r="AI730">
        <f t="shared" si="347"/>
        <v>-18.592473400026389</v>
      </c>
      <c r="AJ730">
        <f t="shared" si="348"/>
        <v>58.865131318467938</v>
      </c>
      <c r="AK730"/>
      <c r="AL730"/>
      <c r="AM730"/>
      <c r="AN730"/>
    </row>
    <row r="731" spans="1:40" x14ac:dyDescent="0.35">
      <c r="A731"/>
      <c r="B731">
        <f t="shared" si="349"/>
        <v>59700</v>
      </c>
      <c r="C731" s="237" t="str">
        <f t="shared" si="317"/>
        <v>-0.0000090484181996439+0.0173099988962006i</v>
      </c>
      <c r="D731" s="208" t="str">
        <f t="shared" si="318"/>
        <v>-2.51373057339199+0.132709991537538i</v>
      </c>
      <c r="E731" t="str">
        <f t="shared" si="319"/>
        <v>20500</v>
      </c>
      <c r="F731" t="str">
        <f t="shared" si="320"/>
        <v>0.327868852459016</v>
      </c>
      <c r="G731" t="str">
        <f t="shared" si="315"/>
        <v>0.327868852459016</v>
      </c>
      <c r="H731" t="str">
        <f t="shared" si="321"/>
        <v>2.58661326649942+1.71197890275083i</v>
      </c>
      <c r="I731" t="str">
        <f t="shared" si="322"/>
        <v>234.441351774138i</v>
      </c>
      <c r="J731" t="str">
        <f t="shared" si="316"/>
        <v>-73.3975749099932+51.2882656449247i</v>
      </c>
      <c r="K731" t="str">
        <f t="shared" si="323"/>
        <v>1.49969505365114-2.14618253626594i</v>
      </c>
      <c r="L731" t="str">
        <f t="shared" si="324"/>
        <v>0.273670849682972-0.336530793822561i</v>
      </c>
      <c r="M731" t="str">
        <f t="shared" si="325"/>
        <v>1.77336590333411-2.4827133300885i</v>
      </c>
      <c r="N731" t="str">
        <f t="shared" si="326"/>
        <v>-0.744655709233195i</v>
      </c>
      <c r="O731" t="str">
        <f t="shared" si="327"/>
        <v>0.735321278243986-0.677718686301057i</v>
      </c>
      <c r="P731" t="str">
        <f t="shared" si="328"/>
        <v>0.264678721756014+0.677718686301057i</v>
      </c>
      <c r="Q731" t="str">
        <f t="shared" si="329"/>
        <v>-0.264678721756014+0.066937022932138i</v>
      </c>
      <c r="R731" t="str">
        <f t="shared" si="330"/>
        <v>-0.331256792812462-2.64430788086979i</v>
      </c>
      <c r="S731" t="str">
        <f t="shared" si="331"/>
        <v>0.0806400704340014i</v>
      </c>
      <c r="T731" t="str">
        <f t="shared" si="332"/>
        <v>0.213237173762525-0.0267125711041383i</v>
      </c>
      <c r="U731" t="str">
        <f t="shared" si="333"/>
        <v>0.00005-0.00238027852195345i</v>
      </c>
      <c r="V731" t="str">
        <f t="shared" si="334"/>
        <v>0.00002-0.0266591194458786i</v>
      </c>
      <c r="W731" t="str">
        <f t="shared" si="335"/>
        <v>0.000042273419745013-0.00218524118994799i</v>
      </c>
      <c r="X731" t="str">
        <f t="shared" si="336"/>
        <v>0.0000783916118136801-0.00218324423707586i</v>
      </c>
      <c r="Y731" t="str">
        <f t="shared" si="337"/>
        <v>0.009+0.300084930270897i</v>
      </c>
      <c r="Z731" t="str">
        <f t="shared" si="338"/>
        <v>-0.0877671500204443-0.00583240707172532i</v>
      </c>
      <c r="AA731" t="str">
        <f t="shared" si="339"/>
        <v>1.22642529050442-40.2443711901955i</v>
      </c>
      <c r="AB731" t="str">
        <f t="shared" si="340"/>
        <v>0.712724637811416-0.089284186379301i</v>
      </c>
      <c r="AC731" t="str">
        <f t="shared" si="341"/>
        <v>2.04225453147092-1.92782449080888i</v>
      </c>
      <c r="AD731" t="str">
        <f t="shared" si="342"/>
        <v>0.206368101333575+0.151086599999392i</v>
      </c>
      <c r="AE731" t="str">
        <f t="shared" si="343"/>
        <v>-0.0172311415548988-0.014464063061822i</v>
      </c>
      <c r="AF731" t="str">
        <f t="shared" si="344"/>
        <v>-5.10034383989141-1.57926891121329i</v>
      </c>
      <c r="AG731" t="str">
        <f t="shared" si="345"/>
        <v>1.02292719858055-0.0293938861214111i</v>
      </c>
      <c r="AH731" t="str">
        <f t="shared" si="346"/>
        <v>0.0606974214285089+0.100465051995362i</v>
      </c>
      <c r="AI731">
        <f t="shared" si="347"/>
        <v>-18.60832617758135</v>
      </c>
      <c r="AJ731">
        <f t="shared" si="348"/>
        <v>58.861117036028233</v>
      </c>
      <c r="AK731"/>
      <c r="AL731"/>
      <c r="AM731"/>
      <c r="AN731"/>
    </row>
    <row r="732" spans="1:40" x14ac:dyDescent="0.35">
      <c r="A732"/>
      <c r="B732">
        <f t="shared" si="349"/>
        <v>59800</v>
      </c>
      <c r="C732" s="237" t="str">
        <f t="shared" si="317"/>
        <v>-9.01818124255201E-06+0.0172810524255314i</v>
      </c>
      <c r="D732" s="208" t="str">
        <f t="shared" si="318"/>
        <v>-2.51373034157532+0.132488068595741i</v>
      </c>
      <c r="E732" t="str">
        <f t="shared" si="319"/>
        <v>20500</v>
      </c>
      <c r="F732" t="str">
        <f t="shared" si="320"/>
        <v>0.327868852459016</v>
      </c>
      <c r="G732" t="str">
        <f t="shared" si="315"/>
        <v>0.327868852459016</v>
      </c>
      <c r="H732" t="str">
        <f t="shared" si="321"/>
        <v>2.58935235330505+1.71114104860624i</v>
      </c>
      <c r="I732" t="str">
        <f t="shared" si="322"/>
        <v>234.834050855837i</v>
      </c>
      <c r="J732" t="str">
        <f t="shared" si="316"/>
        <v>-73.6470217590274+51.3741756376298i</v>
      </c>
      <c r="K732" t="str">
        <f t="shared" si="323"/>
        <v>1.49623240538047-2.14491150754164i</v>
      </c>
      <c r="L732" t="str">
        <f t="shared" si="324"/>
        <v>0.273119635296848-0.336415537812836i</v>
      </c>
      <c r="M732" t="str">
        <f t="shared" si="325"/>
        <v>1.76935204067732-2.48132704535448i</v>
      </c>
      <c r="N732" t="str">
        <f t="shared" si="326"/>
        <v>-0.745903038729398i</v>
      </c>
      <c r="O732" t="str">
        <f t="shared" si="327"/>
        <v>0.734475367937937-0.678635346775006i</v>
      </c>
      <c r="P732" t="str">
        <f t="shared" si="328"/>
        <v>0.265524632062063+0.678635346775006i</v>
      </c>
      <c r="Q732" t="str">
        <f t="shared" si="329"/>
        <v>-0.265524632062063+0.067267691954392i</v>
      </c>
      <c r="R732" t="str">
        <f t="shared" si="330"/>
        <v>-0.331249753060538-2.63974663171747i</v>
      </c>
      <c r="S732" t="str">
        <f t="shared" si="331"/>
        <v>0.0807751459288657i</v>
      </c>
      <c r="T732" t="str">
        <f t="shared" si="332"/>
        <v>0.21322591939221-0.0267567471423657i</v>
      </c>
      <c r="U732" t="str">
        <f t="shared" si="333"/>
        <v>0.00005-0.0023762981230873i</v>
      </c>
      <c r="V732" t="str">
        <f t="shared" si="334"/>
        <v>0.00002-0.0266145389785778i</v>
      </c>
      <c r="W732" t="str">
        <f t="shared" si="335"/>
        <v>0.0000422734191997515-0.00218158716628916i</v>
      </c>
      <c r="X732" t="str">
        <f t="shared" si="336"/>
        <v>0.0000782709108179744-0.00217959554681362i</v>
      </c>
      <c r="Y732" t="str">
        <f t="shared" si="337"/>
        <v>0.009+0.300587585095471i</v>
      </c>
      <c r="Z732" t="str">
        <f t="shared" si="338"/>
        <v>-0.0874722359224508-0.00580865005429774i</v>
      </c>
      <c r="AA732" t="str">
        <f t="shared" si="339"/>
        <v>1.22225473767688-40.1762166572771i</v>
      </c>
      <c r="AB732" t="str">
        <f t="shared" si="340"/>
        <v>0.712687021166696-0.0894318405161948i</v>
      </c>
      <c r="AC732" t="str">
        <f t="shared" si="341"/>
        <v>2.03908459067687-1.9266459900129i</v>
      </c>
      <c r="AD732" t="str">
        <f t="shared" si="342"/>
        <v>0.206552424531655+0.151303953423898i</v>
      </c>
      <c r="AE732" t="str">
        <f t="shared" si="343"/>
        <v>-0.017188730691716-0.0144346858618658i</v>
      </c>
      <c r="AF732" t="str">
        <f t="shared" si="344"/>
        <v>-5.10308269488037-1.5786529800105i</v>
      </c>
      <c r="AG732" t="str">
        <f t="shared" si="345"/>
        <v>1.02291923393783-0.0293710980063083i</v>
      </c>
      <c r="AH732" t="str">
        <f t="shared" si="346"/>
        <v>0.0605941127757107+0.100277860439539i</v>
      </c>
      <c r="AI732">
        <f t="shared" si="347"/>
        <v>-18.624150079878337</v>
      </c>
      <c r="AJ732">
        <f t="shared" si="348"/>
        <v>58.85702103687823</v>
      </c>
      <c r="AK732"/>
      <c r="AL732"/>
      <c r="AM732"/>
      <c r="AN732"/>
    </row>
    <row r="733" spans="1:40" x14ac:dyDescent="0.35">
      <c r="A733"/>
      <c r="B733">
        <f t="shared" si="349"/>
        <v>59900</v>
      </c>
      <c r="C733" s="237" t="str">
        <f t="shared" si="317"/>
        <v>-8.98809559614248E-06+0.0172522026041011i</v>
      </c>
      <c r="D733" s="208" t="str">
        <f t="shared" si="318"/>
        <v>-2.51373011091869+0.132266886631442i</v>
      </c>
      <c r="E733" t="str">
        <f t="shared" si="319"/>
        <v>20500</v>
      </c>
      <c r="F733" t="str">
        <f t="shared" si="320"/>
        <v>0.327868852459016</v>
      </c>
      <c r="G733" t="str">
        <f t="shared" si="315"/>
        <v>0.327868852459016</v>
      </c>
      <c r="H733" t="str">
        <f t="shared" si="321"/>
        <v>2.59208418339682+1.71030063609261i</v>
      </c>
      <c r="I733" t="str">
        <f t="shared" si="322"/>
        <v>235.226749937536i</v>
      </c>
      <c r="J733" t="str">
        <f t="shared" si="316"/>
        <v>-73.8968860923278+51.4600856303349i</v>
      </c>
      <c r="K733" t="str">
        <f t="shared" si="323"/>
        <v>1.4927799507512-2.14363790169337i</v>
      </c>
      <c r="L733" t="str">
        <f t="shared" si="324"/>
        <v>0.272569719929534-0.336299613780762i</v>
      </c>
      <c r="M733" t="str">
        <f t="shared" si="325"/>
        <v>1.76534967068073-2.47993751547413i</v>
      </c>
      <c r="N733" t="str">
        <f t="shared" si="326"/>
        <v>-0.747150368225601i</v>
      </c>
      <c r="O733" t="str">
        <f t="shared" si="327"/>
        <v>0.733628314912583-0.679550951407268i</v>
      </c>
      <c r="P733" t="str">
        <f t="shared" si="328"/>
        <v>0.266371685087417+0.679550951407268i</v>
      </c>
      <c r="Q733" t="str">
        <f t="shared" si="329"/>
        <v>-0.266371685087417+0.067599416818333i</v>
      </c>
      <c r="R733" t="str">
        <f t="shared" si="330"/>
        <v>-0.3312427010039-2.63520037645931i</v>
      </c>
      <c r="S733" t="str">
        <f t="shared" si="331"/>
        <v>0.0809102214237301i</v>
      </c>
      <c r="T733" t="str">
        <f t="shared" si="332"/>
        <v>0.21321464595522-0.02680092028322i</v>
      </c>
      <c r="U733" t="str">
        <f t="shared" si="333"/>
        <v>0.00005-0.00237233101436763i</v>
      </c>
      <c r="V733" t="str">
        <f t="shared" si="334"/>
        <v>0.00002-0.0265701073609174i</v>
      </c>
      <c r="W733" t="str">
        <f t="shared" si="335"/>
        <v>0.0000422734186535772-0.00217794534342053i</v>
      </c>
      <c r="X733" t="str">
        <f t="shared" si="336"/>
        <v>0.0000781508136071752-0.00217595902957499i</v>
      </c>
      <c r="Y733" t="str">
        <f t="shared" si="337"/>
        <v>0.009+0.301090239920046i</v>
      </c>
      <c r="Z733" t="str">
        <f t="shared" si="338"/>
        <v>-0.0871788085179332-0.00578504355700594i</v>
      </c>
      <c r="AA733" t="str">
        <f t="shared" si="339"/>
        <v>1.21810554044264-40.1082939847561i</v>
      </c>
      <c r="AB733" t="str">
        <f t="shared" si="340"/>
        <v>0.712649340793458-0.089579484968899i</v>
      </c>
      <c r="AC733" t="str">
        <f t="shared" si="341"/>
        <v>2.03592375368935-1.9254649499012i</v>
      </c>
      <c r="AD733" t="str">
        <f t="shared" si="342"/>
        <v>0.206737012030194+0.151521089620143i</v>
      </c>
      <c r="AE733" t="str">
        <f t="shared" si="343"/>
        <v>-0.0171465302820924-0.014405410677863i</v>
      </c>
      <c r="AF733" t="str">
        <f t="shared" si="344"/>
        <v>-5.10581429431551-1.57803374946117i</v>
      </c>
      <c r="AG733" t="str">
        <f t="shared" si="345"/>
        <v>1.02291126926386-0.0293484266417423i</v>
      </c>
      <c r="AH733" t="str">
        <f t="shared" si="346"/>
        <v>0.0604913211664789+0.100091262462301i</v>
      </c>
      <c r="AI733">
        <f t="shared" si="347"/>
        <v>-18.639945225904341</v>
      </c>
      <c r="AJ733">
        <f t="shared" si="348"/>
        <v>58.852843695743168</v>
      </c>
      <c r="AK733"/>
      <c r="AL733"/>
      <c r="AM733"/>
      <c r="AN733"/>
    </row>
    <row r="734" spans="1:40" x14ac:dyDescent="0.35">
      <c r="A734"/>
      <c r="B734">
        <f t="shared" si="349"/>
        <v>60000</v>
      </c>
      <c r="C734" s="237" t="str">
        <f t="shared" si="317"/>
        <v>-8.95816025251892E-06+0.017223448948664i</v>
      </c>
      <c r="D734" s="208" t="str">
        <f t="shared" si="318"/>
        <v>-2.5137298814144+0.132046441939757i</v>
      </c>
      <c r="E734" t="str">
        <f t="shared" si="319"/>
        <v>20500</v>
      </c>
      <c r="F734" t="str">
        <f t="shared" si="320"/>
        <v>0.327868852459016</v>
      </c>
      <c r="G734" t="str">
        <f t="shared" si="315"/>
        <v>0.327868852459016</v>
      </c>
      <c r="H734" t="str">
        <f t="shared" si="321"/>
        <v>2.59480877418022+1.70945769082665i</v>
      </c>
      <c r="I734" t="str">
        <f t="shared" si="322"/>
        <v>235.619449019234i</v>
      </c>
      <c r="J734" t="str">
        <f t="shared" si="316"/>
        <v>-74.1471679098944+51.5459956230399i</v>
      </c>
      <c r="K734" t="str">
        <f t="shared" si="323"/>
        <v>1.48933765925104-2.14236175206705i</v>
      </c>
      <c r="L734" t="str">
        <f t="shared" si="324"/>
        <v>0.272021101289117-0.336183026920938i</v>
      </c>
      <c r="M734" t="str">
        <f t="shared" si="325"/>
        <v>1.76135876054016-2.47854477898799i</v>
      </c>
      <c r="N734" t="str">
        <f t="shared" si="326"/>
        <v>-0.748397697721804i</v>
      </c>
      <c r="O734" t="str">
        <f t="shared" si="327"/>
        <v>0.732780120485797-0.680465498773318i</v>
      </c>
      <c r="P734" t="str">
        <f t="shared" si="328"/>
        <v>0.267219879514203+0.680465498773318i</v>
      </c>
      <c r="Q734" t="str">
        <f t="shared" si="329"/>
        <v>-0.267219879514203+0.067932198948486i</v>
      </c>
      <c r="R734" t="str">
        <f t="shared" si="330"/>
        <v>-0.331235636639879-2.6306690401116i</v>
      </c>
      <c r="S734" t="str">
        <f t="shared" si="331"/>
        <v>0.0810452969185943i</v>
      </c>
      <c r="T734" t="str">
        <f t="shared" si="332"/>
        <v>0.213203353450398-0.0268450905214986i</v>
      </c>
      <c r="U734" t="str">
        <f t="shared" si="333"/>
        <v>0.00005-0.00236837712934368i</v>
      </c>
      <c r="V734" t="str">
        <f t="shared" si="334"/>
        <v>0.00002-0.0265258238486492i</v>
      </c>
      <c r="W734" t="str">
        <f t="shared" si="335"/>
        <v>0.0000422734181064905-0.00217431566033813i</v>
      </c>
      <c r="X734" t="str">
        <f t="shared" si="336"/>
        <v>0.0000780313161612197-0.00217233462456102i</v>
      </c>
      <c r="Y734" t="str">
        <f t="shared" si="337"/>
        <v>0.009+0.30159289474462i</v>
      </c>
      <c r="Z734" t="str">
        <f t="shared" si="338"/>
        <v>-0.0868868578131188-0.00576158634341358i</v>
      </c>
      <c r="AA734" t="str">
        <f t="shared" si="339"/>
        <v>1.21397755247015-40.0406019845609i</v>
      </c>
      <c r="AB734" t="str">
        <f t="shared" si="340"/>
        <v>0.712611596687835-0.0897271197200246i</v>
      </c>
      <c r="AC734" t="str">
        <f t="shared" si="341"/>
        <v>2.03277199457293-1.92428140079383i</v>
      </c>
      <c r="AD734" t="str">
        <f t="shared" si="342"/>
        <v>0.206921863624711+0.15173800834235i</v>
      </c>
      <c r="AE734" t="str">
        <f t="shared" si="343"/>
        <v>-0.0171045389065438-0.0143762369393014i</v>
      </c>
      <c r="AF734" t="str">
        <f t="shared" si="344"/>
        <v>-5.10853865559462-1.57741124888689i</v>
      </c>
      <c r="AG734" t="str">
        <f t="shared" si="345"/>
        <v>1.02290330449779-0.0293258713992857i</v>
      </c>
      <c r="AH734" t="str">
        <f t="shared" si="346"/>
        <v>0.0603890430234539+0.0999052550371994i</v>
      </c>
      <c r="AI734">
        <f t="shared" si="347"/>
        <v>-18.655711733921819</v>
      </c>
      <c r="AJ734">
        <f t="shared" si="348"/>
        <v>58.848585385152404</v>
      </c>
      <c r="AK734"/>
      <c r="AL734"/>
      <c r="AM734"/>
      <c r="AN734"/>
    </row>
    <row r="735" spans="1:40" x14ac:dyDescent="0.35">
      <c r="A735"/>
      <c r="B735">
        <f t="shared" si="349"/>
        <v>60100</v>
      </c>
      <c r="C735" s="237" t="str">
        <f t="shared" si="317"/>
        <v>-8.92837421216326E-06+0.0171947909791909i</v>
      </c>
      <c r="D735" s="208" t="str">
        <f t="shared" si="318"/>
        <v>-2.51372965305475+0.131826730840464i</v>
      </c>
      <c r="E735" t="str">
        <f t="shared" si="319"/>
        <v>20500</v>
      </c>
      <c r="F735" t="str">
        <f t="shared" si="320"/>
        <v>0.327868852459016</v>
      </c>
      <c r="G735" t="str">
        <f t="shared" si="315"/>
        <v>0.327868852459016</v>
      </c>
      <c r="H735" t="str">
        <f t="shared" si="321"/>
        <v>2.59752614306697+1.70861223825914i</v>
      </c>
      <c r="I735" t="str">
        <f t="shared" si="322"/>
        <v>236.012148100933i</v>
      </c>
      <c r="J735" t="str">
        <f t="shared" si="316"/>
        <v>-74.3978672117271+51.6319056157449i</v>
      </c>
      <c r="K735" t="str">
        <f t="shared" si="323"/>
        <v>1.48590550041374-2.1410830917549i</v>
      </c>
      <c r="L735" t="str">
        <f t="shared" si="324"/>
        <v>0.271473777076028-0.336065782399584i</v>
      </c>
      <c r="M735" t="str">
        <f t="shared" si="325"/>
        <v>1.75737927748977-2.47714887415448i</v>
      </c>
      <c r="N735" t="str">
        <f t="shared" si="326"/>
        <v>-0.749645027218007i</v>
      </c>
      <c r="O735" t="str">
        <f t="shared" si="327"/>
        <v>0.731930785977224-0.681378987450275i</v>
      </c>
      <c r="P735" t="str">
        <f t="shared" si="328"/>
        <v>0.268069214022776+0.681378987450275i</v>
      </c>
      <c r="Q735" t="str">
        <f t="shared" si="329"/>
        <v>-0.268069214022776+0.0682660397677319i</v>
      </c>
      <c r="R735" t="str">
        <f t="shared" si="330"/>
        <v>-0.331228559965811-2.62615254818965i</v>
      </c>
      <c r="S735" t="str">
        <f t="shared" si="331"/>
        <v>0.0811803724134588i</v>
      </c>
      <c r="T735" t="str">
        <f t="shared" si="332"/>
        <v>0.21319204187659-0.0268892578519982i</v>
      </c>
      <c r="U735" t="str">
        <f t="shared" si="333"/>
        <v>0.00005-0.002364436402007i</v>
      </c>
      <c r="V735" t="str">
        <f t="shared" si="334"/>
        <v>0.00002-0.0264816877024784i</v>
      </c>
      <c r="W735" t="str">
        <f t="shared" si="335"/>
        <v>0.0000422734175584915-0.00217069805644404i</v>
      </c>
      <c r="X735" t="str">
        <f t="shared" si="336"/>
        <v>0.0000779124144934449-0.00216872227137691i</v>
      </c>
      <c r="Y735" t="str">
        <f t="shared" si="337"/>
        <v>0.009+0.302095549569194i</v>
      </c>
      <c r="Z735" t="str">
        <f t="shared" si="338"/>
        <v>-0.0865963738982152-0.00573827718943296i</v>
      </c>
      <c r="AA735" t="str">
        <f t="shared" si="339"/>
        <v>1.20987062868539-39.9731394767673i</v>
      </c>
      <c r="AB735" t="str">
        <f t="shared" si="340"/>
        <v>0.71257378884597-0.0898747447521801i</v>
      </c>
      <c r="AC735" t="str">
        <f t="shared" si="341"/>
        <v>2.02962928742249-1.92309537278895i</v>
      </c>
      <c r="AD735" t="str">
        <f t="shared" si="342"/>
        <v>0.207106979110412+0.151954709344491i</v>
      </c>
      <c r="AE735" t="str">
        <f t="shared" si="343"/>
        <v>-0.0170627551575167-0.0143471640799918i</v>
      </c>
      <c r="AF735" t="str">
        <f t="shared" si="344"/>
        <v>-5.11125579612172-1.57678550741868i</v>
      </c>
      <c r="AG735" t="str">
        <f t="shared" si="345"/>
        <v>1.02289533957932-0.0293034316547753i</v>
      </c>
      <c r="AH735" t="str">
        <f t="shared" si="346"/>
        <v>0.0602872747997223+0.0997198351587655i</v>
      </c>
      <c r="AI735">
        <f t="shared" si="347"/>
        <v>-18.67144972147441</v>
      </c>
      <c r="AJ735">
        <f t="shared" si="348"/>
        <v>58.844246475454945</v>
      </c>
      <c r="AK735"/>
      <c r="AL735"/>
      <c r="AM735"/>
      <c r="AN735"/>
    </row>
    <row r="736" spans="1:40" x14ac:dyDescent="0.35">
      <c r="A736"/>
      <c r="B736">
        <f t="shared" si="349"/>
        <v>60200</v>
      </c>
      <c r="C736" s="237" t="str">
        <f t="shared" si="317"/>
        <v>-8.89873648385203E-06+0.0171662282188418i</v>
      </c>
      <c r="D736" s="208" t="str">
        <f t="shared" si="318"/>
        <v>-2.51372942583217+0.131607749677787i</v>
      </c>
      <c r="E736" t="str">
        <f t="shared" si="319"/>
        <v>20500</v>
      </c>
      <c r="F736" t="str">
        <f t="shared" si="320"/>
        <v>0.327868852459016</v>
      </c>
      <c r="G736" t="str">
        <f t="shared" si="315"/>
        <v>0.327868852459016</v>
      </c>
      <c r="H736" t="str">
        <f t="shared" si="321"/>
        <v>2.60023630747431+1.70776430367584i</v>
      </c>
      <c r="I736" t="str">
        <f t="shared" si="322"/>
        <v>236.404847182632i</v>
      </c>
      <c r="J736" t="str">
        <f t="shared" si="316"/>
        <v>-74.648983997826+51.71781560845i</v>
      </c>
      <c r="K736" t="str">
        <f t="shared" si="323"/>
        <v>1.48248344381966-2.1398019535971i</v>
      </c>
      <c r="L736" t="str">
        <f t="shared" si="324"/>
        <v>0.270927744983168-0.335947885354654i</v>
      </c>
      <c r="M736" t="str">
        <f t="shared" si="325"/>
        <v>1.75341118880283-2.47574983895175i</v>
      </c>
      <c r="N736" t="str">
        <f t="shared" si="326"/>
        <v>-0.75089235671421i</v>
      </c>
      <c r="O736" t="str">
        <f t="shared" si="327"/>
        <v>0.731080312708287-0.682291416016905i</v>
      </c>
      <c r="P736" t="str">
        <f t="shared" si="328"/>
        <v>0.268919687291713+0.682291416016905i</v>
      </c>
      <c r="Q736" t="str">
        <f t="shared" si="329"/>
        <v>-0.268919687291713+0.0686009406973049i</v>
      </c>
      <c r="R736" t="str">
        <f t="shared" si="330"/>
        <v>-0.331221470979003-2.62165082670366i</v>
      </c>
      <c r="S736" t="str">
        <f t="shared" si="331"/>
        <v>0.081315447908323i</v>
      </c>
      <c r="T736" t="str">
        <f t="shared" si="332"/>
        <v>0.213180711232633-0.0269334222695112i</v>
      </c>
      <c r="U736" t="str">
        <f t="shared" si="333"/>
        <v>0.00005-0.00236050876678772i</v>
      </c>
      <c r="V736" t="str">
        <f t="shared" si="334"/>
        <v>0.00002-0.0264376981880225i</v>
      </c>
      <c r="W736" t="str">
        <f t="shared" si="335"/>
        <v>0.0000422734170095798-0.00216709247154297i</v>
      </c>
      <c r="X736" t="str">
        <f t="shared" si="336"/>
        <v>0.0000777941046502532-0.00216512191002859i</v>
      </c>
      <c r="Y736" t="str">
        <f t="shared" si="337"/>
        <v>0.009+0.302598204393769i</v>
      </c>
      <c r="Z736" t="str">
        <f t="shared" si="338"/>
        <v>-0.0863073469465618-0.00571511488318025i</v>
      </c>
      <c r="AA736" t="str">
        <f t="shared" si="339"/>
        <v>1.20578462525885-39.9059052895289i</v>
      </c>
      <c r="AB736" t="str">
        <f t="shared" si="340"/>
        <v>0.712535917263976-0.0900223600479594i</v>
      </c>
      <c r="AC736" t="str">
        <f t="shared" si="341"/>
        <v>2.02649560636375-1.92190689576415i</v>
      </c>
      <c r="AD736" t="str">
        <f t="shared" si="342"/>
        <v>0.20729235828219+0.152171192380292i</v>
      </c>
      <c r="AE736" t="str">
        <f t="shared" si="343"/>
        <v>-0.0170211776392681-0.0143181915380259i</v>
      </c>
      <c r="AF736" t="str">
        <f t="shared" si="344"/>
        <v>-5.11396573330648-1.57615655399805i</v>
      </c>
      <c r="AG736" t="str">
        <f t="shared" si="345"/>
        <v>1.02288737444869-0.0292811067882752i</v>
      </c>
      <c r="AH736" t="str">
        <f t="shared" si="346"/>
        <v>0.0601860129785136+0.0995349998423238i</v>
      </c>
      <c r="AI736">
        <f t="shared" si="347"/>
        <v>-18.68715930539264</v>
      </c>
      <c r="AJ736">
        <f t="shared" si="348"/>
        <v>58.839827334831043</v>
      </c>
      <c r="AK736"/>
      <c r="AL736"/>
      <c r="AM736"/>
      <c r="AN736"/>
    </row>
    <row r="737" spans="1:40" x14ac:dyDescent="0.35">
      <c r="A737"/>
      <c r="B737">
        <f t="shared" si="349"/>
        <v>60300</v>
      </c>
      <c r="C737" s="237" t="str">
        <f t="shared" si="317"/>
        <v>-8.86924608457402E-06+0.0171377601939399i</v>
      </c>
      <c r="D737" s="208" t="str">
        <f t="shared" si="318"/>
        <v>-2.51372919973911+0.131389494820206i</v>
      </c>
      <c r="E737" t="str">
        <f t="shared" si="319"/>
        <v>20500</v>
      </c>
      <c r="F737" t="str">
        <f t="shared" si="320"/>
        <v>0.327868852459016</v>
      </c>
      <c r="G737" t="str">
        <f t="shared" si="315"/>
        <v>0.327868852459016</v>
      </c>
      <c r="H737" t="str">
        <f t="shared" si="321"/>
        <v>2.60293928482436+1.7069139121983i</v>
      </c>
      <c r="I737" t="str">
        <f t="shared" si="322"/>
        <v>236.797546264331i</v>
      </c>
      <c r="J737" t="str">
        <f t="shared" si="316"/>
        <v>-74.9005182681911+51.8037256011551i</v>
      </c>
      <c r="K737" t="str">
        <f t="shared" si="323"/>
        <v>1.47907145909651-2.13851837018355i</v>
      </c>
      <c r="L737" t="str">
        <f t="shared" si="324"/>
        <v>0.270383002696087-0.335829340895949i</v>
      </c>
      <c r="M737" t="str">
        <f t="shared" si="325"/>
        <v>1.7494544617926-2.4743477110795i</v>
      </c>
      <c r="N737" t="str">
        <f t="shared" si="326"/>
        <v>-0.752139686210413i</v>
      </c>
      <c r="O737" t="str">
        <f t="shared" si="327"/>
        <v>0.730228702002176-0.683202783053624i</v>
      </c>
      <c r="P737" t="str">
        <f t="shared" si="328"/>
        <v>0.269771297997824+0.683202783053624i</v>
      </c>
      <c r="Q737" t="str">
        <f t="shared" si="329"/>
        <v>-0.269771297997824+0.068936903156789i</v>
      </c>
      <c r="R737" t="str">
        <f t="shared" si="330"/>
        <v>-0.331214369676787-2.61716380215461i</v>
      </c>
      <c r="S737" t="str">
        <f t="shared" si="331"/>
        <v>0.0814505234031874i</v>
      </c>
      <c r="T737" t="str">
        <f t="shared" si="332"/>
        <v>0.213169361517369-0.0269775837688311i</v>
      </c>
      <c r="U737" t="str">
        <f t="shared" si="333"/>
        <v>0.0000499999999999999-0.00235659415855092i</v>
      </c>
      <c r="V737" t="str">
        <f t="shared" si="334"/>
        <v>0.00002-0.0263938545757704i</v>
      </c>
      <c r="W737" t="str">
        <f t="shared" si="335"/>
        <v>0.0000422734164597555-0.00216349884583892i</v>
      </c>
      <c r="X737" t="str">
        <f t="shared" si="336"/>
        <v>0.000077676382710785-0.00216153348091941i</v>
      </c>
      <c r="Y737" t="str">
        <f t="shared" si="337"/>
        <v>0.009+0.303100859218343i</v>
      </c>
      <c r="Z737" t="str">
        <f t="shared" si="338"/>
        <v>-0.0860197672137938-0.00569209822483274i</v>
      </c>
      <c r="AA737" t="str">
        <f t="shared" si="339"/>
        <v>1.20171939959271-39.8388982590079i</v>
      </c>
      <c r="AB737" t="str">
        <f t="shared" si="340"/>
        <v>0.712497981937981-0.0901699655899604i</v>
      </c>
      <c r="AC737" t="str">
        <f t="shared" si="341"/>
        <v>2.02337092555399-1.92071599937805i</v>
      </c>
      <c r="AD737" t="str">
        <f t="shared" si="342"/>
        <v>0.207478000934622+0.152387457203241i</v>
      </c>
      <c r="AE737" t="str">
        <f t="shared" si="343"/>
        <v>-0.0169798049677461-0.0142893187557366i</v>
      </c>
      <c r="AF737" t="str">
        <f t="shared" si="344"/>
        <v>-5.11666848456347-1.57552441737809i</v>
      </c>
      <c r="AG737" t="str">
        <f t="shared" si="345"/>
        <v>1.02287940904669-0.0292588961840405i</v>
      </c>
      <c r="AH737" t="str">
        <f t="shared" si="346"/>
        <v>0.0600852540728876+0.0993507461238107i</v>
      </c>
      <c r="AI737">
        <f t="shared" si="347"/>
        <v>-18.70284060179981</v>
      </c>
      <c r="AJ737">
        <f t="shared" si="348"/>
        <v>58.835328329310073</v>
      </c>
      <c r="AK737"/>
      <c r="AL737"/>
      <c r="AM737"/>
      <c r="AN737"/>
    </row>
    <row r="738" spans="1:40" x14ac:dyDescent="0.35">
      <c r="A738"/>
      <c r="B738">
        <f t="shared" si="349"/>
        <v>60400</v>
      </c>
      <c r="C738" s="237" t="str">
        <f t="shared" si="317"/>
        <v>-8.83990203944893E-06+0.0171093864339455i</v>
      </c>
      <c r="D738" s="208" t="str">
        <f t="shared" si="318"/>
        <v>-2.51372897476809+0.131171962660249i</v>
      </c>
      <c r="E738" t="str">
        <f t="shared" si="319"/>
        <v>20500</v>
      </c>
      <c r="F738" t="str">
        <f t="shared" si="320"/>
        <v>0.327868852459016</v>
      </c>
      <c r="G738" t="str">
        <f t="shared" si="315"/>
        <v>0.327868852459016</v>
      </c>
      <c r="H738" t="str">
        <f t="shared" si="321"/>
        <v>2.60563509254341+1.70606108878478i</v>
      </c>
      <c r="I738" t="str">
        <f t="shared" si="322"/>
        <v>237.190245346029i</v>
      </c>
      <c r="J738" t="str">
        <f t="shared" si="316"/>
        <v>-75.1524700228223+51.8896355938602i</v>
      </c>
      <c r="K738" t="str">
        <f t="shared" si="323"/>
        <v>1.47566951591988-2.13723237385547i</v>
      </c>
      <c r="L738" t="str">
        <f t="shared" si="324"/>
        <v>0.269839547893119-0.335710154105229i</v>
      </c>
      <c r="M738" t="str">
        <f t="shared" si="325"/>
        <v>1.745509063813-2.4729425279607i</v>
      </c>
      <c r="N738" t="str">
        <f t="shared" si="326"/>
        <v>-0.753387015706616i</v>
      </c>
      <c r="O738" t="str">
        <f t="shared" si="327"/>
        <v>0.729375955183854-0.684113087142499i</v>
      </c>
      <c r="P738" t="str">
        <f t="shared" si="328"/>
        <v>0.270624044816146+0.684113087142499i</v>
      </c>
      <c r="Q738" t="str">
        <f t="shared" si="329"/>
        <v>-0.270624044816146+0.0692739285641171i</v>
      </c>
      <c r="R738" t="str">
        <f t="shared" si="330"/>
        <v>-0.33120725605647-2.61269140153021i</v>
      </c>
      <c r="S738" t="str">
        <f t="shared" si="331"/>
        <v>0.0815855988980517i</v>
      </c>
      <c r="T738" t="str">
        <f t="shared" si="332"/>
        <v>0.213157992729632-0.0270217423447475i</v>
      </c>
      <c r="U738" t="str">
        <f t="shared" si="333"/>
        <v>0.0000499999999999999-0.00235269251259306i</v>
      </c>
      <c r="V738" t="str">
        <f t="shared" si="334"/>
        <v>0.00002-0.0263501561410423i</v>
      </c>
      <c r="W738" t="str">
        <f t="shared" si="335"/>
        <v>0.0000422734159090183-0.00215991711993192i</v>
      </c>
      <c r="X738" t="str">
        <f t="shared" si="336"/>
        <v>0.0000775592447865943-0.00215795692484691i</v>
      </c>
      <c r="Y738" t="str">
        <f t="shared" si="337"/>
        <v>0.009+0.303603514042918i</v>
      </c>
      <c r="Z738" t="str">
        <f t="shared" si="338"/>
        <v>-0.085733625037017-0.00566922602648809i</v>
      </c>
      <c r="AA738" t="str">
        <f t="shared" si="339"/>
        <v>1.19767481030816-39.7721172293062i</v>
      </c>
      <c r="AB738" t="str">
        <f t="shared" si="340"/>
        <v>0.71245998286409-0.0903175613607679i</v>
      </c>
      <c r="AC738" t="str">
        <f t="shared" si="341"/>
        <v>2.02025521918258-1.91952271307147i</v>
      </c>
      <c r="AD738" t="str">
        <f t="shared" si="342"/>
        <v>0.207663906861972+0.152603503566587i</v>
      </c>
      <c r="AE738" t="str">
        <f t="shared" si="343"/>
        <v>-0.0169386357704734-0.0142605451796569i</v>
      </c>
      <c r="AF738" t="str">
        <f t="shared" si="344"/>
        <v>-5.1193640673115-1.57488912612453i</v>
      </c>
      <c r="AG738" t="str">
        <f t="shared" si="345"/>
        <v>1.02287144331464-0.0292367992304814i</v>
      </c>
      <c r="AH738" t="str">
        <f t="shared" si="346"/>
        <v>0.0599849946254404+0.0991670710595974i</v>
      </c>
      <c r="AI738">
        <f t="shared" si="347"/>
        <v>-18.718493726117153</v>
      </c>
      <c r="AJ738">
        <f t="shared" si="348"/>
        <v>58.830749822782465</v>
      </c>
      <c r="AK738"/>
      <c r="AL738"/>
      <c r="AM738"/>
      <c r="AN738"/>
    </row>
    <row r="739" spans="1:40" x14ac:dyDescent="0.35">
      <c r="A739"/>
      <c r="B739">
        <f t="shared" si="349"/>
        <v>60500</v>
      </c>
      <c r="C739" s="237" t="str">
        <f t="shared" si="317"/>
        <v>-8.81070338164652E-06+0.0170811064714299i</v>
      </c>
      <c r="D739" s="208" t="str">
        <f t="shared" si="318"/>
        <v>-2.51372875091172+0.130955149614296i</v>
      </c>
      <c r="E739" t="str">
        <f t="shared" si="319"/>
        <v>20500</v>
      </c>
      <c r="F739" t="str">
        <f t="shared" si="320"/>
        <v>0.327868852459016</v>
      </c>
      <c r="G739" t="str">
        <f t="shared" si="315"/>
        <v>0.327868852459016</v>
      </c>
      <c r="H739" t="str">
        <f t="shared" si="321"/>
        <v>2.60832374806123+1.70520585823111i</v>
      </c>
      <c r="I739" t="str">
        <f t="shared" si="322"/>
        <v>237.582944427728i</v>
      </c>
      <c r="J739" t="str">
        <f t="shared" si="316"/>
        <v>-75.4048392617197+51.9755455865652i</v>
      </c>
      <c r="K739" t="str">
        <f t="shared" si="323"/>
        <v>1.4722775840139-2.13594399670712i</v>
      </c>
      <c r="L739" t="str">
        <f t="shared" si="324"/>
        <v>0.269297378245527-0.335590330036319i</v>
      </c>
      <c r="M739" t="str">
        <f t="shared" si="325"/>
        <v>1.74157496225943-2.47153432674344i</v>
      </c>
      <c r="N739" t="str">
        <f t="shared" si="326"/>
        <v>-0.754634345202819i</v>
      </c>
      <c r="O739" t="str">
        <f t="shared" si="327"/>
        <v>0.72852207358005-0.685022326867251i</v>
      </c>
      <c r="P739" t="str">
        <f t="shared" si="328"/>
        <v>0.27147792641995+0.685022326867251i</v>
      </c>
      <c r="Q739" t="str">
        <f t="shared" si="329"/>
        <v>-0.27147792641995+0.0696120183355681i</v>
      </c>
      <c r="R739" t="str">
        <f t="shared" si="330"/>
        <v>-0.331200130115365-2.60823355230088i</v>
      </c>
      <c r="S739" t="str">
        <f t="shared" si="331"/>
        <v>0.0817206743929159i</v>
      </c>
      <c r="T739" t="str">
        <f t="shared" si="332"/>
        <v>0.213146604868259-0.0270658979920491i</v>
      </c>
      <c r="U739" t="str">
        <f t="shared" si="333"/>
        <v>0.0000499999999999999-0.00234880376463836i</v>
      </c>
      <c r="V739" t="str">
        <f t="shared" si="334"/>
        <v>0.00002-0.0263066021639496i</v>
      </c>
      <c r="W739" t="str">
        <f t="shared" si="335"/>
        <v>0.0000422734153573689-0.0021563472348147i</v>
      </c>
      <c r="X739" t="str">
        <f t="shared" si="336"/>
        <v>0.0000774426870213274-0.00215439218299948i</v>
      </c>
      <c r="Y739" t="str">
        <f t="shared" si="337"/>
        <v>0.009+0.304106168867492i</v>
      </c>
      <c r="Z739" t="str">
        <f t="shared" si="338"/>
        <v>-0.0854489108339861-0.00564649711202508i</v>
      </c>
      <c r="AA739" t="str">
        <f t="shared" si="339"/>
        <v>1.1936507172328-39.7055610523974i</v>
      </c>
      <c r="AB739" t="str">
        <f t="shared" si="340"/>
        <v>0.712421920038414-0.0904651473429635i</v>
      </c>
      <c r="AC739" t="str">
        <f t="shared" si="341"/>
        <v>2.01714846147165-1.91832706606903i</v>
      </c>
      <c r="AD739" t="str">
        <f t="shared" si="342"/>
        <v>0.207850075858186+0.152819331223344i</v>
      </c>
      <c r="AE739" t="str">
        <f t="shared" si="343"/>
        <v>-0.0168976686864292-0.0142318702604804i</v>
      </c>
      <c r="AF739" t="str">
        <f t="shared" si="344"/>
        <v>-5.12205249897295-1.57425070861681i</v>
      </c>
      <c r="AG739" t="str">
        <f t="shared" si="345"/>
        <v>1.02286347719436-0.0292148153201273i</v>
      </c>
      <c r="AH739" t="str">
        <f t="shared" si="346"/>
        <v>0.059885231207998+0.0989839717263088i</v>
      </c>
      <c r="AI739">
        <f t="shared" si="347"/>
        <v>-18.734118793069872</v>
      </c>
      <c r="AJ739">
        <f t="shared" si="348"/>
        <v>58.826092177016889</v>
      </c>
      <c r="AK739"/>
      <c r="AL739"/>
      <c r="AM739"/>
      <c r="AN739"/>
    </row>
    <row r="740" spans="1:40" x14ac:dyDescent="0.35">
      <c r="A740"/>
      <c r="B740">
        <f t="shared" si="349"/>
        <v>60600</v>
      </c>
      <c r="C740" s="237" t="str">
        <f t="shared" si="317"/>
        <v>-8.78164915230711E-06+0.0170529198420495i</v>
      </c>
      <c r="D740" s="208" t="str">
        <f t="shared" si="318"/>
        <v>-2.51372852816262+0.13073905212238i</v>
      </c>
      <c r="E740" t="str">
        <f t="shared" si="319"/>
        <v>20500</v>
      </c>
      <c r="F740" t="str">
        <f t="shared" si="320"/>
        <v>0.327868852459016</v>
      </c>
      <c r="G740" t="str">
        <f t="shared" si="315"/>
        <v>0.327868852459016</v>
      </c>
      <c r="H740" t="str">
        <f t="shared" si="321"/>
        <v>2.61100526881048+1.70434824517148i</v>
      </c>
      <c r="I740" t="str">
        <f t="shared" si="322"/>
        <v>237.975643509427i</v>
      </c>
      <c r="J740" t="str">
        <f t="shared" si="316"/>
        <v>-75.6576259848833+52.0614555792703i</v>
      </c>
      <c r="K740" t="str">
        <f t="shared" si="323"/>
        <v>1.46889563315183-2.13465327058739i</v>
      </c>
      <c r="L740" t="str">
        <f t="shared" si="324"/>
        <v>0.268756491417669-0.335469873715229i</v>
      </c>
      <c r="M740" t="str">
        <f t="shared" si="325"/>
        <v>1.7376521245695-2.47012314430262i</v>
      </c>
      <c r="N740" t="str">
        <f t="shared" si="326"/>
        <v>-0.755881674699022i</v>
      </c>
      <c r="O740" t="str">
        <f t="shared" si="327"/>
        <v>0.727667058519261-0.685930500813257i</v>
      </c>
      <c r="P740" t="str">
        <f t="shared" si="328"/>
        <v>0.272332941480739+0.685930500813257i</v>
      </c>
      <c r="Q740" t="str">
        <f t="shared" si="329"/>
        <v>-0.272332941480739+0.069951173885765i</v>
      </c>
      <c r="R740" t="str">
        <f t="shared" si="330"/>
        <v>-0.331192991850767-2.60379018241577i</v>
      </c>
      <c r="S740" t="str">
        <f t="shared" si="331"/>
        <v>0.0818557498877804i</v>
      </c>
      <c r="T740" t="str">
        <f t="shared" si="332"/>
        <v>0.213135197932083-0.0271100507055221i</v>
      </c>
      <c r="U740" t="str">
        <f t="shared" si="333"/>
        <v>0.0000499999999999999-0.00234492785083533i</v>
      </c>
      <c r="V740" t="str">
        <f t="shared" si="334"/>
        <v>0.00002-0.0262631919293557i</v>
      </c>
      <c r="W740" t="str">
        <f t="shared" si="335"/>
        <v>0.0000422734148048072-0.0021527891318695i</v>
      </c>
      <c r="X740" t="str">
        <f t="shared" si="336"/>
        <v>0.0000773267055904047-0.00215083919695321i</v>
      </c>
      <c r="Y740" t="str">
        <f t="shared" si="337"/>
        <v>0.009+0.304608823692066i</v>
      </c>
      <c r="Z740" t="str">
        <f t="shared" si="338"/>
        <v>-0.0851656151023008-0.00562391031696665i</v>
      </c>
      <c r="AA740" t="str">
        <f t="shared" si="339"/>
        <v>1.18964698138829-39.6392285880598i</v>
      </c>
      <c r="AB740" t="str">
        <f t="shared" si="340"/>
        <v>0.712383793457053-0.0906127235191207i</v>
      </c>
      <c r="AC740" t="str">
        <f t="shared" si="341"/>
        <v>2.01405062667665-1.91712908738039i</v>
      </c>
      <c r="AD740" t="str">
        <f t="shared" si="342"/>
        <v>0.208036507716898+0.153034939926296i</v>
      </c>
      <c r="AE740" t="str">
        <f t="shared" si="343"/>
        <v>-0.0168569023659363-0.0142032934530214i</v>
      </c>
      <c r="AF740" t="str">
        <f t="shared" si="344"/>
        <v>-5.1247337969731-1.5736091930491i</v>
      </c>
      <c r="AG740" t="str">
        <f t="shared" si="345"/>
        <v>1.02285551062822-0.0291929438495919i</v>
      </c>
      <c r="AH740" t="str">
        <f t="shared" si="346"/>
        <v>0.0597859604213282+0.0988014452206438i</v>
      </c>
      <c r="AI740">
        <f t="shared" si="347"/>
        <v>-18.749715916692651</v>
      </c>
      <c r="AJ740">
        <f t="shared" si="348"/>
        <v>58.821355751670836</v>
      </c>
      <c r="AK740"/>
      <c r="AL740"/>
      <c r="AM740"/>
      <c r="AN740"/>
    </row>
    <row r="741" spans="1:40" x14ac:dyDescent="0.35">
      <c r="A741"/>
      <c r="B741">
        <f t="shared" si="349"/>
        <v>60700</v>
      </c>
      <c r="C741" s="237" t="str">
        <f t="shared" si="317"/>
        <v>-8.75273840046298E-06+0.0170248260845208i</v>
      </c>
      <c r="D741" s="208" t="str">
        <f t="shared" si="318"/>
        <v>-2.51372830651352+0.130523666647993i</v>
      </c>
      <c r="E741" t="str">
        <f t="shared" si="319"/>
        <v>20500</v>
      </c>
      <c r="F741" t="str">
        <f t="shared" si="320"/>
        <v>0.327868852459016</v>
      </c>
      <c r="G741" t="str">
        <f t="shared" si="315"/>
        <v>0.327868852459016</v>
      </c>
      <c r="H741" t="str">
        <f t="shared" si="321"/>
        <v>2.613679672226+1.7034882740794i</v>
      </c>
      <c r="I741" t="str">
        <f t="shared" si="322"/>
        <v>238.368342591126i</v>
      </c>
      <c r="J741" t="str">
        <f t="shared" si="316"/>
        <v>-75.910830192313+52.1473655719753i</v>
      </c>
      <c r="K741" t="str">
        <f t="shared" si="323"/>
        <v>1.46552363315664-2.13336022710152i</v>
      </c>
      <c r="L741" t="str">
        <f t="shared" si="324"/>
        <v>0.268216885067133-0.335348790140263i</v>
      </c>
      <c r="M741" t="str">
        <f t="shared" si="325"/>
        <v>1.73374051822377-2.46870901724178i</v>
      </c>
      <c r="N741" t="str">
        <f t="shared" si="326"/>
        <v>-0.757129004195225i</v>
      </c>
      <c r="O741" t="str">
        <f t="shared" si="327"/>
        <v>0.726810911331744-0.686837607567552i</v>
      </c>
      <c r="P741" t="str">
        <f t="shared" si="328"/>
        <v>0.273189088668256+0.686837607567552i</v>
      </c>
      <c r="Q741" t="str">
        <f t="shared" si="329"/>
        <v>-0.273189088668256+0.070291396627673i</v>
      </c>
      <c r="R741" t="str">
        <f t="shared" si="330"/>
        <v>-0.331185841259978-2.59936122029877i</v>
      </c>
      <c r="S741" t="str">
        <f t="shared" si="331"/>
        <v>0.0819908253826446i</v>
      </c>
      <c r="T741" t="str">
        <f t="shared" si="332"/>
        <v>0.213123771919934-0.0271542004799511i</v>
      </c>
      <c r="U741" t="str">
        <f t="shared" si="333"/>
        <v>0.0000500000000000001-0.00234106470775323i</v>
      </c>
      <c r="V741" t="str">
        <f t="shared" si="334"/>
        <v>0.00002-0.0262199247268361i</v>
      </c>
      <c r="W741" t="str">
        <f t="shared" si="335"/>
        <v>0.0000422734142513328-0.00214924275286482i</v>
      </c>
      <c r="X741" t="str">
        <f t="shared" si="336"/>
        <v>0.0000772112967007094-0.00214729790866871i</v>
      </c>
      <c r="Y741" t="str">
        <f t="shared" si="337"/>
        <v>0.009+0.305111478516641i</v>
      </c>
      <c r="Z741" t="str">
        <f t="shared" si="338"/>
        <v>-0.0848837284186069-0.00560146448834458i</v>
      </c>
      <c r="AA741" t="str">
        <f t="shared" si="339"/>
        <v>1.18566346497809-39.5731187038094i</v>
      </c>
      <c r="AB741" t="str">
        <f t="shared" si="340"/>
        <v>0.712345603116097-0.0907602898718074i</v>
      </c>
      <c r="AC741" t="str">
        <f t="shared" si="341"/>
        <v>2.01096168908692-1.91592880580173i</v>
      </c>
      <c r="AD741" t="str">
        <f t="shared" si="342"/>
        <v>0.208223202231423+0.153250329427999i</v>
      </c>
      <c r="AE741" t="str">
        <f t="shared" si="343"/>
        <v>-0.0168163354705467-0.014174814216177i</v>
      </c>
      <c r="AF741" t="str">
        <f t="shared" si="344"/>
        <v>-5.12740797873952-1.57296460743141i</v>
      </c>
      <c r="AG741" t="str">
        <f t="shared" si="345"/>
        <v>1.0228475435591-0.0291711842195379i</v>
      </c>
      <c r="AH741" t="str">
        <f t="shared" si="346"/>
        <v>0.0596871788948453+0.0986194886592083i</v>
      </c>
      <c r="AI741">
        <f t="shared" si="347"/>
        <v>-18.765285210334774</v>
      </c>
      <c r="AJ741">
        <f t="shared" si="348"/>
        <v>58.816540904308425</v>
      </c>
      <c r="AK741"/>
      <c r="AL741"/>
      <c r="AM741"/>
      <c r="AN741"/>
    </row>
    <row r="742" spans="1:40" x14ac:dyDescent="0.35">
      <c r="A742"/>
      <c r="B742">
        <f t="shared" si="349"/>
        <v>60800</v>
      </c>
      <c r="C742" s="237" t="str">
        <f t="shared" si="317"/>
        <v>-8.72397018296029E-06+0.0169968247405951i</v>
      </c>
      <c r="D742" s="208" t="str">
        <f t="shared" si="318"/>
        <v>-2.51372808595719+0.130308989677896i</v>
      </c>
      <c r="E742" t="str">
        <f t="shared" si="319"/>
        <v>20500</v>
      </c>
      <c r="F742" t="str">
        <f t="shared" si="320"/>
        <v>0.327868852459016</v>
      </c>
      <c r="G742" t="str">
        <f t="shared" si="315"/>
        <v>0.327868852459016</v>
      </c>
      <c r="H742" t="str">
        <f t="shared" si="321"/>
        <v>2.61634697574423+1.7026259692685i</v>
      </c>
      <c r="I742" t="str">
        <f t="shared" si="322"/>
        <v>238.761041672824i</v>
      </c>
      <c r="J742" t="str">
        <f t="shared" si="316"/>
        <v>-76.1644518840089+52.2332755646805i</v>
      </c>
      <c r="K742" t="str">
        <f t="shared" si="323"/>
        <v>1.46216155390156-2.13206489761264i</v>
      </c>
      <c r="L742" t="str">
        <f t="shared" si="324"/>
        <v>0.267678556844874-0.335227084282127i</v>
      </c>
      <c r="M742" t="str">
        <f t="shared" si="325"/>
        <v>1.72984011074643-2.46729198189477i</v>
      </c>
      <c r="N742" t="str">
        <f t="shared" si="326"/>
        <v>-0.758376333691428i</v>
      </c>
      <c r="O742" t="str">
        <f t="shared" si="327"/>
        <v>0.72595363334952-0.687743645718832i</v>
      </c>
      <c r="P742" t="str">
        <f t="shared" si="328"/>
        <v>0.27404636665048+0.687743645718832i</v>
      </c>
      <c r="Q742" t="str">
        <f t="shared" si="329"/>
        <v>-0.27404636665048+0.070632687972596i</v>
      </c>
      <c r="R742" t="str">
        <f t="shared" si="330"/>
        <v>-0.331178678340294-2.59494659484468i</v>
      </c>
      <c r="S742" t="str">
        <f t="shared" si="331"/>
        <v>0.082125900877509i</v>
      </c>
      <c r="T742" t="str">
        <f t="shared" si="332"/>
        <v>0.213112326830644-0.0271983473101194i</v>
      </c>
      <c r="U742" t="str">
        <f t="shared" si="333"/>
        <v>0.0000500000000000001-0.00233721427237863i</v>
      </c>
      <c r="V742" t="str">
        <f t="shared" si="334"/>
        <v>0.00002-0.0261767998506407i</v>
      </c>
      <c r="W742" t="str">
        <f t="shared" si="335"/>
        <v>0.0000422734136969458-0.00214570803995227i</v>
      </c>
      <c r="X742" t="str">
        <f t="shared" si="336"/>
        <v>0.0000770964565902735-0.00214376826048785i</v>
      </c>
      <c r="Y742" t="str">
        <f t="shared" si="337"/>
        <v>0.009+0.305614133341215i</v>
      </c>
      <c r="Z742" t="str">
        <f t="shared" si="338"/>
        <v>-0.0846032414378038-0.0055791584845658i</v>
      </c>
      <c r="AA742" t="str">
        <f t="shared" si="339"/>
        <v>1.1817000313754-39.5072302748347i</v>
      </c>
      <c r="AB742" t="str">
        <f t="shared" si="340"/>
        <v>0.712307349011642-0.0909078463835874i</v>
      </c>
      <c r="AC742" t="str">
        <f t="shared" si="341"/>
        <v>2.00788162302625-1.91472624991705i</v>
      </c>
      <c r="AD742" t="str">
        <f t="shared" si="342"/>
        <v>0.208410159194765+0.153465499480789i</v>
      </c>
      <c r="AE742" t="str">
        <f t="shared" si="343"/>
        <v>-0.0167759666729294-0.0141464320128875i</v>
      </c>
      <c r="AF742" t="str">
        <f t="shared" si="344"/>
        <v>-5.13007506170142-1.5723169795906i</v>
      </c>
      <c r="AG742" t="str">
        <f t="shared" si="345"/>
        <v>1.02283957593038-0.0291495358346432i</v>
      </c>
      <c r="AH742" t="str">
        <f t="shared" si="346"/>
        <v>0.0595888832863245+0.0984380991783369i</v>
      </c>
      <c r="AI742">
        <f t="shared" si="347"/>
        <v>-18.780826786665813</v>
      </c>
      <c r="AJ742">
        <f t="shared" si="348"/>
        <v>58.811647990412027</v>
      </c>
      <c r="AK742"/>
      <c r="AL742"/>
      <c r="AM742"/>
      <c r="AN742"/>
    </row>
    <row r="743" spans="1:40" x14ac:dyDescent="0.35">
      <c r="A743"/>
      <c r="B743">
        <f t="shared" si="349"/>
        <v>60900</v>
      </c>
      <c r="C743" s="237" t="str">
        <f t="shared" si="317"/>
        <v>-8.69534356438235E-06+0.0169689153550333i</v>
      </c>
      <c r="D743" s="208" t="str">
        <f t="shared" si="318"/>
        <v>-2.51372786648645+0.130095017721922i</v>
      </c>
      <c r="E743" t="str">
        <f t="shared" si="319"/>
        <v>20500</v>
      </c>
      <c r="F743" t="str">
        <f t="shared" si="320"/>
        <v>0.327868852459016</v>
      </c>
      <c r="G743" t="str">
        <f t="shared" si="315"/>
        <v>0.327868852459016</v>
      </c>
      <c r="H743" t="str">
        <f t="shared" si="321"/>
        <v>2.61900719680248+1.70176135489336i</v>
      </c>
      <c r="I743" t="str">
        <f t="shared" si="322"/>
        <v>239.153740754523i</v>
      </c>
      <c r="J743" t="str">
        <f t="shared" si="316"/>
        <v>-76.4184910599709+52.3191855573855i</v>
      </c>
      <c r="K743" t="str">
        <f t="shared" si="323"/>
        <v>1.45880936531073-2.13076731324353i</v>
      </c>
      <c r="L743" t="str">
        <f t="shared" si="324"/>
        <v>0.26714150439538-0.335104761084048i</v>
      </c>
      <c r="M743" t="str">
        <f t="shared" si="325"/>
        <v>1.72595086970611-2.46587207432758i</v>
      </c>
      <c r="N743" t="str">
        <f t="shared" si="326"/>
        <v>-0.759623663187631i</v>
      </c>
      <c r="O743" t="str">
        <f t="shared" si="327"/>
        <v>0.725095225906368-0.688648613857454i</v>
      </c>
      <c r="P743" t="str">
        <f t="shared" si="328"/>
        <v>0.274904774093632+0.688648613857454i</v>
      </c>
      <c r="Q743" t="str">
        <f t="shared" si="329"/>
        <v>-0.274904774093632+0.070975049330177i</v>
      </c>
      <c r="R743" t="str">
        <f t="shared" si="330"/>
        <v>-0.331171503088995-2.59054623541527i</v>
      </c>
      <c r="S743" t="str">
        <f t="shared" si="331"/>
        <v>0.0822609763723733i</v>
      </c>
      <c r="T743" t="str">
        <f t="shared" si="332"/>
        <v>0.213100862663036-0.0272424911908072i</v>
      </c>
      <c r="U743" t="str">
        <f t="shared" si="333"/>
        <v>0.0000500000000000001-0.002333376482112i</v>
      </c>
      <c r="V743" t="str">
        <f t="shared" si="334"/>
        <v>0.00002-0.0261338165996544i</v>
      </c>
      <c r="W743" t="str">
        <f t="shared" si="335"/>
        <v>0.0000422734131416461-0.00214218493566341i</v>
      </c>
      <c r="X743" t="str">
        <f t="shared" si="336"/>
        <v>0.0000769821815279756-0.00214025019513076i</v>
      </c>
      <c r="Y743" t="str">
        <f t="shared" si="337"/>
        <v>0.009+0.306116788165789i</v>
      </c>
      <c r="Z743" t="str">
        <f t="shared" si="338"/>
        <v>-0.0843241448922694-0.00555699117528101i</v>
      </c>
      <c r="AA743" t="str">
        <f t="shared" si="339"/>
        <v>1.17775654511115-39.4415621839313i</v>
      </c>
      <c r="AB743" t="str">
        <f t="shared" si="340"/>
        <v>0.712269031139752-0.091055393037014i</v>
      </c>
      <c r="AC743" t="str">
        <f t="shared" si="341"/>
        <v>2.00481040285349-1.91352144809954i</v>
      </c>
      <c r="AD743" t="str">
        <f t="shared" si="342"/>
        <v>0.208597378399607+0.153680449836775i</v>
      </c>
      <c r="AE743" t="str">
        <f t="shared" si="343"/>
        <v>-0.0167357946567598-0.0141181463100987i</v>
      </c>
      <c r="AF743" t="str">
        <f t="shared" si="344"/>
        <v>-5.13273506328893-1.57166633717144i</v>
      </c>
      <c r="AG743" t="str">
        <f t="shared" si="345"/>
        <v>1.02283160768595-0.0291279981035662i</v>
      </c>
      <c r="AH743" t="str">
        <f t="shared" si="346"/>
        <v>0.0594910702816152+0.0982572739339217i</v>
      </c>
      <c r="AI743">
        <f t="shared" si="347"/>
        <v>-18.796340757681108</v>
      </c>
      <c r="AJ743">
        <f t="shared" si="348"/>
        <v>58.806677363397128</v>
      </c>
      <c r="AK743"/>
      <c r="AL743"/>
      <c r="AM743"/>
      <c r="AN743"/>
    </row>
    <row r="744" spans="1:40" x14ac:dyDescent="0.35">
      <c r="A744"/>
      <c r="B744">
        <f t="shared" si="349"/>
        <v>61000</v>
      </c>
      <c r="C744" s="237" t="str">
        <f t="shared" si="317"/>
        <v>-8.66685761697349E-06+0.0169410974755817i</v>
      </c>
      <c r="D744" s="208" t="str">
        <f t="shared" si="318"/>
        <v>-2.51372764809419+0.129881747312793i</v>
      </c>
      <c r="E744" t="str">
        <f t="shared" si="319"/>
        <v>20500</v>
      </c>
      <c r="F744" t="str">
        <f t="shared" si="320"/>
        <v>0.327868852459016</v>
      </c>
      <c r="G744" t="str">
        <f t="shared" si="315"/>
        <v>0.327868852459016</v>
      </c>
      <c r="H744" t="str">
        <f t="shared" si="321"/>
        <v>2.62166035283843+1.70089445495043i</v>
      </c>
      <c r="I744" t="str">
        <f t="shared" si="322"/>
        <v>239.546439836222i</v>
      </c>
      <c r="J744" t="str">
        <f t="shared" si="316"/>
        <v>-76.6729477201991+52.4050955500906i</v>
      </c>
      <c r="K744" t="str">
        <f t="shared" si="323"/>
        <v>1.45546703735966-2.12946750487811i</v>
      </c>
      <c r="L744" t="str">
        <f t="shared" si="324"/>
        <v>0.26660572535679-0.334981825461879i</v>
      </c>
      <c r="M744" t="str">
        <f t="shared" si="325"/>
        <v>1.72207276271645-2.46444933033999i</v>
      </c>
      <c r="N744" t="str">
        <f t="shared" si="326"/>
        <v>-0.760870992683834i</v>
      </c>
      <c r="O744" t="str">
        <f t="shared" si="327"/>
        <v>0.724235690337824-0.689552510575442i</v>
      </c>
      <c r="P744" t="str">
        <f t="shared" si="328"/>
        <v>0.275764309662176+0.689552510575442i</v>
      </c>
      <c r="Q744" t="str">
        <f t="shared" si="329"/>
        <v>-0.275764309662176+0.071318482108392i</v>
      </c>
      <c r="R744" t="str">
        <f t="shared" si="330"/>
        <v>-0.331164315503378-2.58616007183553i</v>
      </c>
      <c r="S744" t="str">
        <f t="shared" si="331"/>
        <v>0.0823960518672375i</v>
      </c>
      <c r="T744" t="str">
        <f t="shared" si="332"/>
        <v>0.213089379415939-0.0272866321167945i</v>
      </c>
      <c r="U744" t="str">
        <f t="shared" si="333"/>
        <v>0.0000500000000000001-0.00232955127476428i</v>
      </c>
      <c r="V744" t="str">
        <f t="shared" si="334"/>
        <v>0.00002-0.0260909742773599i</v>
      </c>
      <c r="W744" t="str">
        <f t="shared" si="335"/>
        <v>0.0000422734125854339-0.00213867338290667i</v>
      </c>
      <c r="X744" t="str">
        <f t="shared" si="336"/>
        <v>0.0000768684678132373-0.00213674365569271i</v>
      </c>
      <c r="Y744" t="str">
        <f t="shared" si="337"/>
        <v>0.009+0.306619442990364i</v>
      </c>
      <c r="Z744" t="str">
        <f t="shared" si="338"/>
        <v>-0.084046429591088-0.00553496144125446i</v>
      </c>
      <c r="AA744" t="str">
        <f t="shared" si="339"/>
        <v>1.17383287186226-39.3761133214366i</v>
      </c>
      <c r="AB744" t="str">
        <f t="shared" si="340"/>
        <v>0.712230649496516-0.0912029298146398i</v>
      </c>
      <c r="AC744" t="str">
        <f t="shared" si="341"/>
        <v>2.00174800296306-1.91231442851304i</v>
      </c>
      <c r="AD744" t="str">
        <f t="shared" si="342"/>
        <v>0.208784859638318+0.153895180247856i</v>
      </c>
      <c r="AE744" t="str">
        <f t="shared" si="343"/>
        <v>-0.0166958181166103-0.014089956578725i</v>
      </c>
      <c r="AF744" t="str">
        <f t="shared" si="344"/>
        <v>-5.13538800093262-1.57101270763764i</v>
      </c>
      <c r="AG744" t="str">
        <f t="shared" si="345"/>
        <v>1.0228236387702-0.0291065704389116i</v>
      </c>
      <c r="AH744" t="str">
        <f t="shared" si="346"/>
        <v>0.0593937365943625+0.0980770101012493i</v>
      </c>
      <c r="AI744">
        <f t="shared" si="347"/>
        <v>-18.811827234706563</v>
      </c>
      <c r="AJ744">
        <f t="shared" si="348"/>
        <v>58.801629374626543</v>
      </c>
      <c r="AK744"/>
      <c r="AL744"/>
      <c r="AM744"/>
      <c r="AN744"/>
    </row>
    <row r="745" spans="1:40" x14ac:dyDescent="0.35">
      <c r="A745"/>
      <c r="B745">
        <f t="shared" si="349"/>
        <v>61100</v>
      </c>
      <c r="C745" s="237" t="str">
        <f t="shared" si="317"/>
        <v>-8.63851142056403E-06+0.0169133706529473i</v>
      </c>
      <c r="D745" s="208" t="str">
        <f t="shared" si="318"/>
        <v>-2.51372743077335+0.129669175005929i</v>
      </c>
      <c r="E745" t="str">
        <f t="shared" si="319"/>
        <v>20500</v>
      </c>
      <c r="F745" t="str">
        <f t="shared" si="320"/>
        <v>0.327868852459016</v>
      </c>
      <c r="G745" t="str">
        <f t="shared" si="315"/>
        <v>0.327868852459016</v>
      </c>
      <c r="H745" t="str">
        <f t="shared" si="321"/>
        <v>2.62430646128939+1.70002529327881i</v>
      </c>
      <c r="I745" t="str">
        <f t="shared" si="322"/>
        <v>239.93913891792i</v>
      </c>
      <c r="J745" t="str">
        <f t="shared" si="316"/>
        <v>-76.9278218646935+52.4910055427956i</v>
      </c>
      <c r="K745" t="str">
        <f t="shared" si="323"/>
        <v>1.4521345400758-2.12816550316309i</v>
      </c>
      <c r="L745" t="str">
        <f t="shared" si="324"/>
        <v>0.266071217361052-0.334858282304218i</v>
      </c>
      <c r="M745" t="str">
        <f t="shared" si="325"/>
        <v>1.71820575743685-2.46302378546731i</v>
      </c>
      <c r="N745" t="str">
        <f t="shared" si="326"/>
        <v>-0.762118322180037i</v>
      </c>
      <c r="O745" t="str">
        <f t="shared" si="327"/>
        <v>0.723375027981181-0.690455334466485i</v>
      </c>
      <c r="P745" t="str">
        <f t="shared" si="328"/>
        <v>0.276624972018819+0.690455334466485i</v>
      </c>
      <c r="Q745" t="str">
        <f t="shared" si="329"/>
        <v>-0.276624972018819+0.071662987713552i</v>
      </c>
      <c r="R745" t="str">
        <f t="shared" si="330"/>
        <v>-0.331157115580711-2.5817880343898i</v>
      </c>
      <c r="S745" t="str">
        <f t="shared" si="331"/>
        <v>0.082531127362102i</v>
      </c>
      <c r="T745" t="str">
        <f t="shared" si="332"/>
        <v>0.213077877088176-0.027330770082858i</v>
      </c>
      <c r="U745" t="str">
        <f t="shared" si="333"/>
        <v>0.0000500000000000001-0.00232573858855353i</v>
      </c>
      <c r="V745" t="str">
        <f t="shared" si="334"/>
        <v>0.00002-0.0260482721917995i</v>
      </c>
      <c r="W745" t="str">
        <f t="shared" si="335"/>
        <v>0.0000422734120283095-0.00213517332496418i</v>
      </c>
      <c r="X745" t="str">
        <f t="shared" si="336"/>
        <v>0.0000767553117757186-0.00213324858564091i</v>
      </c>
      <c r="Y745" t="str">
        <f t="shared" si="337"/>
        <v>0.009+0.307122097814938i</v>
      </c>
      <c r="Z745" t="str">
        <f t="shared" si="338"/>
        <v>-0.0837700864192842-0.00551306817423558i</v>
      </c>
      <c r="AA745" t="str">
        <f t="shared" si="339"/>
        <v>1.16992887843991-39.3108825851674i</v>
      </c>
      <c r="AB745" t="str">
        <f t="shared" si="340"/>
        <v>0.712192204077998-0.0913504566990065i</v>
      </c>
      <c r="AC745" t="str">
        <f t="shared" si="341"/>
        <v>1.9986943977855-1.91110521911322i</v>
      </c>
      <c r="AD745" t="str">
        <f t="shared" si="342"/>
        <v>0.208972602702953+0.154109690465715i</v>
      </c>
      <c r="AE745" t="str">
        <f t="shared" si="343"/>
        <v>-0.0166560357578413-0.0140618622936109i</v>
      </c>
      <c r="AF745" t="str">
        <f t="shared" si="344"/>
        <v>-5.13803389206274-1.57035611827288i</v>
      </c>
      <c r="AG745" t="str">
        <f t="shared" si="345"/>
        <v>1.02281566912802-0.0290852522571986i</v>
      </c>
      <c r="AH745" t="str">
        <f t="shared" si="346"/>
        <v>0.0592968789657246+0.0978973048748237i</v>
      </c>
      <c r="AI745">
        <f t="shared" si="347"/>
        <v>-18.827286328404739</v>
      </c>
      <c r="AJ745">
        <f t="shared" si="348"/>
        <v>58.796504373423723</v>
      </c>
      <c r="AK745"/>
      <c r="AL745"/>
      <c r="AM745"/>
      <c r="AN745"/>
    </row>
    <row r="746" spans="1:40" x14ac:dyDescent="0.35">
      <c r="A746"/>
      <c r="B746">
        <f t="shared" si="349"/>
        <v>61200</v>
      </c>
      <c r="C746" s="237" t="str">
        <f t="shared" si="317"/>
        <v>-8.61030406249571E-06+0.0168857344407735i</v>
      </c>
      <c r="D746" s="208" t="str">
        <f t="shared" si="318"/>
        <v>-2.51372721451693+0.129457297379264i</v>
      </c>
      <c r="E746" t="str">
        <f t="shared" si="319"/>
        <v>20500</v>
      </c>
      <c r="F746" t="str">
        <f t="shared" si="320"/>
        <v>0.327868852459016</v>
      </c>
      <c r="G746" t="str">
        <f t="shared" si="315"/>
        <v>0.327868852459016</v>
      </c>
      <c r="H746" t="str">
        <f t="shared" si="321"/>
        <v>2.62694553959182+1.69915389356114i</v>
      </c>
      <c r="I746" t="str">
        <f t="shared" si="322"/>
        <v>240.331837999619i</v>
      </c>
      <c r="J746" t="str">
        <f t="shared" si="316"/>
        <v>-77.1831134934541+52.5769155355007i</v>
      </c>
      <c r="K746" t="str">
        <f t="shared" si="323"/>
        <v>1.44881184353915-2.12686133850963i</v>
      </c>
      <c r="L746" t="str">
        <f t="shared" si="324"/>
        <v>0.265537978034061-0.334734136472514i</v>
      </c>
      <c r="M746" t="str">
        <f t="shared" si="325"/>
        <v>1.71434982157321-2.46159547498214i</v>
      </c>
      <c r="N746" t="str">
        <f t="shared" si="326"/>
        <v>-0.76336565167624i</v>
      </c>
      <c r="O746" t="str">
        <f t="shared" si="327"/>
        <v>0.722513240175483-0.691357084125942i</v>
      </c>
      <c r="P746" t="str">
        <f t="shared" si="328"/>
        <v>0.277486759824517+0.691357084125942i</v>
      </c>
      <c r="Q746" t="str">
        <f t="shared" si="329"/>
        <v>-0.277486759824517+0.0720085675502981i</v>
      </c>
      <c r="R746" t="str">
        <f t="shared" si="330"/>
        <v>-0.331149903318271-2.57743005381808i</v>
      </c>
      <c r="S746" t="str">
        <f t="shared" si="331"/>
        <v>0.0826662028569662i</v>
      </c>
      <c r="T746" t="str">
        <f t="shared" si="332"/>
        <v>0.213066355678567-0.0273749050837729i</v>
      </c>
      <c r="U746" t="str">
        <f t="shared" si="333"/>
        <v>0.00005-0.00232193836210165i</v>
      </c>
      <c r="V746" t="str">
        <f t="shared" si="334"/>
        <v>0.00002-0.0260057096555384i</v>
      </c>
      <c r="W746" t="str">
        <f t="shared" si="335"/>
        <v>0.000042273411470272-0.00213168470548885i</v>
      </c>
      <c r="X746" t="str">
        <f t="shared" si="336"/>
        <v>0.000076642709775029-0.00212976492881169i</v>
      </c>
      <c r="Y746" t="str">
        <f t="shared" si="337"/>
        <v>0.009+0.307624752639512i</v>
      </c>
      <c r="Z746" t="str">
        <f t="shared" si="338"/>
        <v>-0.0834951063370771-0.00549131027683278i</v>
      </c>
      <c r="AA746" t="str">
        <f t="shared" si="339"/>
        <v>1.16604443277807-39.2458688803555i</v>
      </c>
      <c r="AB746" t="str">
        <f t="shared" si="340"/>
        <v>0.712153694880255-0.0914979736726507i</v>
      </c>
      <c r="AC746" t="str">
        <f t="shared" si="341"/>
        <v>1.99564956178804-1.90989384764907i</v>
      </c>
      <c r="AD746" t="str">
        <f t="shared" si="342"/>
        <v>0.209160607385246+0.15432398024182i</v>
      </c>
      <c r="AE746" t="str">
        <f t="shared" si="343"/>
        <v>-0.0166164462964951-0.0140338629334949i</v>
      </c>
      <c r="AF746" t="str">
        <f t="shared" si="344"/>
        <v>-5.14067275410875-1.56969659618188i</v>
      </c>
      <c r="AG746" t="str">
        <f t="shared" si="345"/>
        <v>1.02280769870478-0.0290640429788257i</v>
      </c>
      <c r="AH746" t="str">
        <f t="shared" si="346"/>
        <v>0.059200494164105+0.0977181554682088i</v>
      </c>
      <c r="AI746">
        <f t="shared" si="347"/>
        <v>-18.842718148779273</v>
      </c>
      <c r="AJ746">
        <f t="shared" si="348"/>
        <v>58.791302707085457</v>
      </c>
      <c r="AK746"/>
      <c r="AL746"/>
      <c r="AM746"/>
      <c r="AN746"/>
    </row>
    <row r="747" spans="1:40" x14ac:dyDescent="0.35">
      <c r="A747"/>
      <c r="B747">
        <f t="shared" si="349"/>
        <v>61300</v>
      </c>
      <c r="C747" s="237" t="str">
        <f t="shared" si="317"/>
        <v>-8.58223463754857E-06+0.0168581883956166i</v>
      </c>
      <c r="D747" s="208" t="str">
        <f t="shared" si="318"/>
        <v>-2.51372699931801+0.129246111033061i</v>
      </c>
      <c r="E747" t="str">
        <f t="shared" si="319"/>
        <v>20500</v>
      </c>
      <c r="F747" t="str">
        <f t="shared" si="320"/>
        <v>0.327868852459016</v>
      </c>
      <c r="G747" t="str">
        <f t="shared" si="315"/>
        <v>0.327868852459016</v>
      </c>
      <c r="H747" t="str">
        <f t="shared" si="321"/>
        <v>2.62957760518061+1.69828027932445i</v>
      </c>
      <c r="I747" t="str">
        <f t="shared" si="322"/>
        <v>240.724537081318i</v>
      </c>
      <c r="J747" t="str">
        <f t="shared" si="316"/>
        <v>-77.4388226064808+52.6628255282058i</v>
      </c>
      <c r="K747" t="str">
        <f t="shared" si="323"/>
        <v>1.44549891788266-2.12555504109483i</v>
      </c>
      <c r="L747" t="str">
        <f t="shared" si="324"/>
        <v>0.26500600499578-0.334609392801182i</v>
      </c>
      <c r="M747" t="str">
        <f t="shared" si="325"/>
        <v>1.71050492287844-2.46016443389601i</v>
      </c>
      <c r="N747" t="str">
        <f t="shared" si="326"/>
        <v>-0.764612981172443i</v>
      </c>
      <c r="O747" t="str">
        <f t="shared" si="327"/>
        <v>0.721650328261526-0.692257758150843i</v>
      </c>
      <c r="P747" t="str">
        <f t="shared" si="328"/>
        <v>0.278349671738474+0.692257758150843i</v>
      </c>
      <c r="Q747" t="str">
        <f t="shared" si="329"/>
        <v>-0.278349671738474+0.0723552230216i</v>
      </c>
      <c r="R747" t="str">
        <f t="shared" si="330"/>
        <v>-0.331142678713328-2.57308606131228i</v>
      </c>
      <c r="S747" t="str">
        <f t="shared" si="331"/>
        <v>0.0828012783518306i</v>
      </c>
      <c r="T747" t="str">
        <f t="shared" si="332"/>
        <v>0.213054815185934-0.0274190371143131i</v>
      </c>
      <c r="U747" t="str">
        <f t="shared" si="333"/>
        <v>0.00005-0.00231815053443101i</v>
      </c>
      <c r="V747" t="str">
        <f t="shared" si="334"/>
        <v>0.00002-0.0259632859856273i</v>
      </c>
      <c r="W747" t="str">
        <f t="shared" si="335"/>
        <v>0.0000422734109113224-0.00212820746850121i</v>
      </c>
      <c r="X747" t="str">
        <f t="shared" si="336"/>
        <v>0.0000765306582004313-0.00212629262940734i</v>
      </c>
      <c r="Y747" t="str">
        <f t="shared" si="337"/>
        <v>0.009+0.308127407464087i</v>
      </c>
      <c r="Z747" t="str">
        <f t="shared" si="338"/>
        <v>-0.0832214803791298-0.00546968666238821i</v>
      </c>
      <c r="AA747" t="str">
        <f t="shared" si="339"/>
        <v>1.16217940392204-39.1810711195853i</v>
      </c>
      <c r="AB747" t="str">
        <f t="shared" si="340"/>
        <v>0.712115121899349-0.0916454807181045i</v>
      </c>
      <c r="AC747" t="str">
        <f t="shared" si="341"/>
        <v>1.99261346947503-1.90868034166418i</v>
      </c>
      <c r="AD747" t="str">
        <f t="shared" si="342"/>
        <v>0.209348873476617+0.154538049327442i</v>
      </c>
      <c r="AE747" t="str">
        <f t="shared" si="343"/>
        <v>-0.0165770484591894-0.0140059579809738i</v>
      </c>
      <c r="AF747" t="str">
        <f t="shared" si="344"/>
        <v>-5.14330460449862-1.56903416829139i</v>
      </c>
      <c r="AG747" t="str">
        <f t="shared" si="345"/>
        <v>1.02279972744634-0.0290429420280391i</v>
      </c>
      <c r="AH747" t="str">
        <f t="shared" si="346"/>
        <v>0.059104578984874+0.0975395591138641i</v>
      </c>
      <c r="AI747">
        <f t="shared" si="347"/>
        <v>-18.858122805180322</v>
      </c>
      <c r="AJ747">
        <f t="shared" si="348"/>
        <v>58.786024720898354</v>
      </c>
      <c r="AK747"/>
      <c r="AL747"/>
      <c r="AM747"/>
      <c r="AN747"/>
    </row>
    <row r="748" spans="1:40" x14ac:dyDescent="0.35">
      <c r="A748"/>
      <c r="B748">
        <f t="shared" si="349"/>
        <v>61400</v>
      </c>
      <c r="C748" s="237" t="str">
        <f t="shared" si="317"/>
        <v>-8.55430224786799E-06+0.0168307320769215i</v>
      </c>
      <c r="D748" s="208" t="str">
        <f t="shared" si="318"/>
        <v>-2.51372678516969+0.129035612589732i</v>
      </c>
      <c r="E748" t="str">
        <f t="shared" si="319"/>
        <v>20500</v>
      </c>
      <c r="F748" t="str">
        <f t="shared" si="320"/>
        <v>0.327868852459016</v>
      </c>
      <c r="G748" t="str">
        <f t="shared" si="315"/>
        <v>0.327868852459016</v>
      </c>
      <c r="H748" t="str">
        <f t="shared" si="321"/>
        <v>2.63220267548857+1.69740447394094i</v>
      </c>
      <c r="I748" t="str">
        <f t="shared" si="322"/>
        <v>241.117236163017i</v>
      </c>
      <c r="J748" t="str">
        <f t="shared" si="316"/>
        <v>-77.6949492037737+52.7487355209108i</v>
      </c>
      <c r="K748" t="str">
        <f t="shared" si="323"/>
        <v>1.44219573329283-2.12424664086338i</v>
      </c>
      <c r="L748" t="str">
        <f t="shared" si="324"/>
        <v>0.264475295860405-0.334484056097715i</v>
      </c>
      <c r="M748" t="str">
        <f t="shared" si="325"/>
        <v>1.70667102915323-2.4587306969611i</v>
      </c>
      <c r="N748" t="str">
        <f t="shared" si="326"/>
        <v>-0.765860310668646i</v>
      </c>
      <c r="O748" t="str">
        <f t="shared" si="327"/>
        <v>0.720786293581856-0.693157355139893i</v>
      </c>
      <c r="P748" t="str">
        <f t="shared" si="328"/>
        <v>0.279213706418144+0.693157355139893i</v>
      </c>
      <c r="Q748" t="str">
        <f t="shared" si="329"/>
        <v>-0.279213706418144+0.0727029555287531i</v>
      </c>
      <c r="R748" t="str">
        <f t="shared" si="330"/>
        <v>-0.331135441763147-2.56875598851255i</v>
      </c>
      <c r="S748" t="str">
        <f t="shared" si="331"/>
        <v>0.0829363538466949i</v>
      </c>
      <c r="T748" t="str">
        <f t="shared" si="332"/>
        <v>0.213043255609093-0.02746316616925i</v>
      </c>
      <c r="U748" t="str">
        <f t="shared" si="333"/>
        <v>0.00005-0.00231437504496125i</v>
      </c>
      <c r="V748" t="str">
        <f t="shared" si="334"/>
        <v>0.00002-0.025921000503566i</v>
      </c>
      <c r="W748" t="str">
        <f t="shared" si="335"/>
        <v>0.00004227341035146-0.00212474155838649i</v>
      </c>
      <c r="X748" t="str">
        <f t="shared" si="336"/>
        <v>0.0000764191534705504-0.00212283163199315i</v>
      </c>
      <c r="Y748" t="str">
        <f t="shared" si="337"/>
        <v>0.009+0.308630062288661i</v>
      </c>
      <c r="Z748" t="str">
        <f t="shared" si="338"/>
        <v>-0.0829491996538166-0.00544819625485475i</v>
      </c>
      <c r="AA748" t="str">
        <f t="shared" si="339"/>
        <v>1.15833366201729-39.1164882227327i</v>
      </c>
      <c r="AB748" t="str">
        <f t="shared" si="340"/>
        <v>0.712076485131322-0.0917929778178921i</v>
      </c>
      <c r="AC748" t="str">
        <f t="shared" si="341"/>
        <v>1.98958609538857-1.90746472849805i</v>
      </c>
      <c r="AD748" t="str">
        <f t="shared" si="342"/>
        <v>0.209537400768168+0.154751897473639i</v>
      </c>
      <c r="AE748" t="str">
        <f t="shared" si="343"/>
        <v>-0.016537840983013-0.013978146922465i</v>
      </c>
      <c r="AF748" t="str">
        <f t="shared" si="344"/>
        <v>-5.14592946065826-1.56836886135121i</v>
      </c>
      <c r="AG748" t="str">
        <f t="shared" si="345"/>
        <v>1.02279175529904-0.0290219488329004i</v>
      </c>
      <c r="AH748" t="str">
        <f t="shared" si="346"/>
        <v>0.0590091302501048+0.0973615130629746i</v>
      </c>
      <c r="AI748">
        <f t="shared" si="347"/>
        <v>-18.873500406310036</v>
      </c>
      <c r="AJ748">
        <f t="shared" si="348"/>
        <v>58.780670758148261</v>
      </c>
      <c r="AK748"/>
      <c r="AL748"/>
      <c r="AM748"/>
      <c r="AN748"/>
    </row>
    <row r="749" spans="1:40" x14ac:dyDescent="0.35">
      <c r="A749"/>
      <c r="B749">
        <f t="shared" si="349"/>
        <v>61500</v>
      </c>
      <c r="C749" s="237" t="str">
        <f t="shared" si="317"/>
        <v>-8.52650600289307E-06+0.0168033650469986i</v>
      </c>
      <c r="D749" s="208" t="str">
        <f t="shared" si="318"/>
        <v>-2.51372657206515+0.128825798693656i</v>
      </c>
      <c r="E749" t="str">
        <f t="shared" si="319"/>
        <v>20500</v>
      </c>
      <c r="F749" t="str">
        <f t="shared" si="320"/>
        <v>0.327868852459016</v>
      </c>
      <c r="G749" t="str">
        <f t="shared" si="315"/>
        <v>0.327868852459016</v>
      </c>
      <c r="H749" t="str">
        <f t="shared" si="321"/>
        <v>2.63482076794578+1.69652650062887i</v>
      </c>
      <c r="I749" t="str">
        <f t="shared" si="322"/>
        <v>241.509935244715i</v>
      </c>
      <c r="J749" t="str">
        <f t="shared" si="316"/>
        <v>-77.9514932853328+52.8346455136159i</v>
      </c>
      <c r="K749" t="str">
        <f t="shared" si="323"/>
        <v>1.43890226001019-2.12293616752911i</v>
      </c>
      <c r="L749" t="str">
        <f t="shared" si="324"/>
        <v>0.26394584823647-0.334358131142796i</v>
      </c>
      <c r="M749" t="str">
        <f t="shared" si="325"/>
        <v>1.70284810824666-2.45729429867191i</v>
      </c>
      <c r="N749" t="str">
        <f t="shared" si="326"/>
        <v>-0.767107640164849i</v>
      </c>
      <c r="O749" t="str">
        <f t="shared" si="327"/>
        <v>0.719921137480762-0.694055873693469i</v>
      </c>
      <c r="P749" t="str">
        <f t="shared" si="328"/>
        <v>0.280078862519238+0.694055873693469i</v>
      </c>
      <c r="Q749" t="str">
        <f t="shared" si="329"/>
        <v>-0.280078862519238+0.07305176647138i</v>
      </c>
      <c r="R749" t="str">
        <f t="shared" si="330"/>
        <v>-0.331128192464984-2.56443976750361i</v>
      </c>
      <c r="S749" t="str">
        <f t="shared" si="331"/>
        <v>0.0830714293415593i</v>
      </c>
      <c r="T749" t="str">
        <f t="shared" si="332"/>
        <v>0.213031676946861-0.0275072922433532i</v>
      </c>
      <c r="U749" t="str">
        <f t="shared" si="333"/>
        <v>0.00005-0.00231061183350603i</v>
      </c>
      <c r="V749" t="str">
        <f t="shared" si="334"/>
        <v>0.00002-0.0258788525352675i</v>
      </c>
      <c r="W749" t="str">
        <f t="shared" si="335"/>
        <v>0.0000422734097906852-0.00212128691989169i</v>
      </c>
      <c r="X749" t="str">
        <f t="shared" si="336"/>
        <v>0.0000763081920330916-0.00211938188149457i</v>
      </c>
      <c r="Y749" t="str">
        <f t="shared" si="337"/>
        <v>0.009+0.309132717113236i</v>
      </c>
      <c r="Z749" t="str">
        <f t="shared" si="338"/>
        <v>-0.0826782553424966-0.00542683798867428i</v>
      </c>
      <c r="AA749" t="str">
        <f t="shared" si="339"/>
        <v>1.15450707829824-39.0521191169025i</v>
      </c>
      <c r="AB749" t="str">
        <f t="shared" si="340"/>
        <v>0.712037784572222-0.0919404649545311i</v>
      </c>
      <c r="AC749" t="str">
        <f t="shared" si="341"/>
        <v>1.98656741410894-1.90624703528744i</v>
      </c>
      <c r="AD749" t="str">
        <f t="shared" si="342"/>
        <v>0.209726189050685+0.154965524431274i</v>
      </c>
      <c r="AE749" t="str">
        <f t="shared" si="343"/>
        <v>-0.0164988226154228-0.0139504292481729i</v>
      </c>
      <c r="AF749" t="str">
        <f t="shared" si="344"/>
        <v>-5.14854734001093-1.56770070193521i</v>
      </c>
      <c r="AG749" t="str">
        <f t="shared" si="345"/>
        <v>1.0227837822097-0.0290010628252536i</v>
      </c>
      <c r="AH749" t="str">
        <f t="shared" si="346"/>
        <v>0.0589141448083072+0.0971840145853001i</v>
      </c>
      <c r="AI749">
        <f t="shared" si="347"/>
        <v>-18.888851060227022</v>
      </c>
      <c r="AJ749">
        <f t="shared" si="348"/>
        <v>58.775241160136673</v>
      </c>
      <c r="AK749"/>
      <c r="AL749"/>
      <c r="AM749"/>
      <c r="AN749"/>
    </row>
    <row r="750" spans="1:40" x14ac:dyDescent="0.35">
      <c r="A750"/>
      <c r="B750">
        <f t="shared" si="349"/>
        <v>61600</v>
      </c>
      <c r="C750" s="237" t="str">
        <f t="shared" si="317"/>
        <v>-8.49884501928559E-06+0.0167760868710004i</v>
      </c>
      <c r="D750" s="208" t="str">
        <f t="shared" si="318"/>
        <v>-2.5137263599976+0.128616666011003i</v>
      </c>
      <c r="E750" t="str">
        <f t="shared" si="319"/>
        <v>20500</v>
      </c>
      <c r="F750" t="str">
        <f t="shared" si="320"/>
        <v>0.327868852459016</v>
      </c>
      <c r="G750" t="str">
        <f t="shared" si="315"/>
        <v>0.327868852459016</v>
      </c>
      <c r="H750" t="str">
        <f t="shared" si="321"/>
        <v>2.63743189997906+1.69564638245338i</v>
      </c>
      <c r="I750" t="str">
        <f t="shared" si="322"/>
        <v>241.902634326414i</v>
      </c>
      <c r="J750" t="str">
        <f t="shared" si="316"/>
        <v>-78.208454851158+52.9205555063209i</v>
      </c>
      <c r="K750" t="str">
        <f t="shared" si="323"/>
        <v>1.43561846832981-2.12162365057657i</v>
      </c>
      <c r="L750" t="str">
        <f t="shared" si="324"/>
        <v>0.263417659727007-0.334231622690409i</v>
      </c>
      <c r="M750" t="str">
        <f t="shared" si="325"/>
        <v>1.69903612805682-2.45585527326698i</v>
      </c>
      <c r="N750" t="str">
        <f t="shared" si="326"/>
        <v>-0.768354969661052i</v>
      </c>
      <c r="O750" t="str">
        <f t="shared" si="327"/>
        <v>0.719054861304283-0.694953312413631i</v>
      </c>
      <c r="P750" t="str">
        <f t="shared" si="328"/>
        <v>0.280945138695717+0.694953312413631i</v>
      </c>
      <c r="Q750" t="str">
        <f t="shared" si="329"/>
        <v>-0.280945138695717+0.073401657247421i</v>
      </c>
      <c r="R750" t="str">
        <f t="shared" si="330"/>
        <v>-0.331120930816101-2.56013733081122i</v>
      </c>
      <c r="S750" t="str">
        <f t="shared" si="331"/>
        <v>0.0832065048364236i</v>
      </c>
      <c r="T750" t="str">
        <f t="shared" si="332"/>
        <v>0.213020079198052-0.027551415331391i</v>
      </c>
      <c r="U750" t="str">
        <f t="shared" si="333"/>
        <v>0.00005-0.00230686084026982i</v>
      </c>
      <c r="V750" t="str">
        <f t="shared" si="334"/>
        <v>0.00002-0.0258368414110219i</v>
      </c>
      <c r="W750" t="str">
        <f t="shared" si="335"/>
        <v>0.0000422734092289976-0.00211784349812252i</v>
      </c>
      <c r="X750" t="str">
        <f t="shared" si="336"/>
        <v>0.0000761977703645547-0.00211594332319415i</v>
      </c>
      <c r="Y750" t="str">
        <f t="shared" si="337"/>
        <v>0.009+0.30963537193781i</v>
      </c>
      <c r="Z750" t="str">
        <f t="shared" si="338"/>
        <v>-0.0824086386987918-0.0054056108086577i</v>
      </c>
      <c r="AA750" t="str">
        <f t="shared" si="339"/>
        <v>1.15069952507732-38.987962736369i</v>
      </c>
      <c r="AB750" t="str">
        <f t="shared" si="340"/>
        <v>0.711999020218083-0.0920879421105353i</v>
      </c>
      <c r="AC750" t="str">
        <f t="shared" si="341"/>
        <v>1.98355740025512-1.90502728896771i</v>
      </c>
      <c r="AD750" t="str">
        <f t="shared" si="342"/>
        <v>0.209915238114635+0.155178929951011i</v>
      </c>
      <c r="AE750" t="str">
        <f t="shared" si="343"/>
        <v>-0.0164599921141407-0.0139228044520524i</v>
      </c>
      <c r="AF750" t="str">
        <f t="shared" si="344"/>
        <v>-5.15115825997666-1.56702971644238i</v>
      </c>
      <c r="AG750" t="str">
        <f t="shared" si="345"/>
        <v>1.0227758081256-0.0289802834406943i</v>
      </c>
      <c r="AH750" t="str">
        <f t="shared" si="346"/>
        <v>0.0588196195341627+0.0970070609690105i</v>
      </c>
      <c r="AI750">
        <f t="shared" si="347"/>
        <v>-18.904174874351856</v>
      </c>
      <c r="AJ750">
        <f t="shared" si="348"/>
        <v>58.769736266193526</v>
      </c>
      <c r="AK750"/>
      <c r="AL750"/>
      <c r="AM750"/>
      <c r="AN750"/>
    </row>
    <row r="751" spans="1:40" x14ac:dyDescent="0.35">
      <c r="A751"/>
      <c r="B751">
        <f t="shared" si="349"/>
        <v>61700</v>
      </c>
      <c r="C751" s="237" t="str">
        <f t="shared" si="317"/>
        <v>-8.47131842085998E-06+0.0167488971168986i</v>
      </c>
      <c r="D751" s="208" t="str">
        <f t="shared" si="318"/>
        <v>-2.51372614896035+0.128408211229556i</v>
      </c>
      <c r="E751" t="str">
        <f t="shared" si="319"/>
        <v>20500</v>
      </c>
      <c r="F751" t="str">
        <f t="shared" si="320"/>
        <v>0.327868852459016</v>
      </c>
      <c r="G751" t="str">
        <f t="shared" si="315"/>
        <v>0.327868852459016</v>
      </c>
      <c r="H751" t="str">
        <f t="shared" si="321"/>
        <v>2.64003608901141+1.69476414232736i</v>
      </c>
      <c r="I751" t="str">
        <f t="shared" si="322"/>
        <v>242.295333408113i</v>
      </c>
      <c r="J751" t="str">
        <f t="shared" si="316"/>
        <v>-78.4658339012494+53.0064654990261i</v>
      </c>
      <c r="K751" t="str">
        <f t="shared" si="323"/>
        <v>1.43234432860174-2.12030911926255i</v>
      </c>
      <c r="L751" t="str">
        <f t="shared" si="324"/>
        <v>0.262890727929667-0.334104535467952i</v>
      </c>
      <c r="M751" t="str">
        <f t="shared" si="325"/>
        <v>1.69523505653141-2.4544136547305i</v>
      </c>
      <c r="N751" t="str">
        <f t="shared" si="326"/>
        <v>-0.769602299157255i</v>
      </c>
      <c r="O751" t="str">
        <f t="shared" si="327"/>
        <v>0.718187466400197-0.695849669904115i</v>
      </c>
      <c r="P751" t="str">
        <f t="shared" si="328"/>
        <v>0.281812533599803+0.695849669904115i</v>
      </c>
      <c r="Q751" t="str">
        <f t="shared" si="329"/>
        <v>-0.281812533599803+0.07375262925314i</v>
      </c>
      <c r="R751" t="str">
        <f t="shared" si="330"/>
        <v>-0.331113656813743-2.5558486113985i</v>
      </c>
      <c r="S751" t="str">
        <f t="shared" si="331"/>
        <v>0.0833415803312878i</v>
      </c>
      <c r="T751" t="str">
        <f t="shared" si="332"/>
        <v>0.213008462361478-0.027595535428129i</v>
      </c>
      <c r="U751" t="str">
        <f t="shared" si="333"/>
        <v>0.00005-0.00230312200584475i</v>
      </c>
      <c r="V751" t="str">
        <f t="shared" si="334"/>
        <v>0.00002-0.0257949664654612i</v>
      </c>
      <c r="W751" t="str">
        <f t="shared" si="335"/>
        <v>0.0000422734086663979-0.00211441123854062i</v>
      </c>
      <c r="X751" t="str">
        <f t="shared" si="336"/>
        <v>0.0000760878849699554-0.00211251590272875i</v>
      </c>
      <c r="Y751" t="str">
        <f t="shared" si="337"/>
        <v>0.009+0.310138026762384i</v>
      </c>
      <c r="Z751" t="str">
        <f t="shared" si="338"/>
        <v>-0.0821403410478798-0.00538451366986651i</v>
      </c>
      <c r="AA751" t="str">
        <f t="shared" si="339"/>
        <v>1.14691087573413-38.924018022515i</v>
      </c>
      <c r="AB751" t="str">
        <f t="shared" si="340"/>
        <v>0.711960192064935-0.0922354092684091i</v>
      </c>
      <c r="AC751" t="str">
        <f t="shared" si="341"/>
        <v>1.98055602848527-1.90380551627406i</v>
      </c>
      <c r="AD751" t="str">
        <f t="shared" si="342"/>
        <v>0.210104547750166+0.15539211378332i</v>
      </c>
      <c r="AE751" t="str">
        <f t="shared" si="343"/>
        <v>-0.0164213482470534-0.0138952720317747i</v>
      </c>
      <c r="AF751" t="str">
        <f t="shared" si="344"/>
        <v>-5.15376223797176-1.5663559310978i</v>
      </c>
      <c r="AG751" t="str">
        <f t="shared" si="345"/>
        <v>1.0227678329945-0.0289596101185371i</v>
      </c>
      <c r="AH751" t="str">
        <f t="shared" si="346"/>
        <v>0.0587255513282687+0.0968306495205305i</v>
      </c>
      <c r="AI751">
        <f t="shared" si="347"/>
        <v>-18.919471955471789</v>
      </c>
      <c r="AJ751">
        <f t="shared" si="348"/>
        <v>58.764156413689427</v>
      </c>
      <c r="AK751"/>
      <c r="AL751"/>
      <c r="AM751"/>
      <c r="AN751"/>
    </row>
    <row r="752" spans="1:40" x14ac:dyDescent="0.35">
      <c r="A752"/>
      <c r="B752">
        <f t="shared" si="349"/>
        <v>61800</v>
      </c>
      <c r="C752" s="237" t="str">
        <f t="shared" si="317"/>
        <v>-8.44392533851367E-06+0.0167217953554611i</v>
      </c>
      <c r="D752" s="208" t="str">
        <f t="shared" si="318"/>
        <v>-2.51372593894671+0.128200431058535i</v>
      </c>
      <c r="E752" t="str">
        <f t="shared" si="319"/>
        <v>20500</v>
      </c>
      <c r="F752" t="str">
        <f t="shared" si="320"/>
        <v>0.327868852459016</v>
      </c>
      <c r="G752" t="str">
        <f t="shared" si="315"/>
        <v>0.327868852459016</v>
      </c>
      <c r="H752" t="str">
        <f t="shared" si="321"/>
        <v>2.64263335246137+1.69387980301219i</v>
      </c>
      <c r="I752" t="str">
        <f t="shared" si="322"/>
        <v>242.688032489812i</v>
      </c>
      <c r="J752" t="str">
        <f t="shared" si="316"/>
        <v>-78.7236304356069+53.0923754917311i</v>
      </c>
      <c r="K752" t="str">
        <f t="shared" si="323"/>
        <v>1.42907981123151-2.11899260261764i</v>
      </c>
      <c r="L752" t="str">
        <f t="shared" si="324"/>
        <v>0.262365050436844-0.333976874176346i</v>
      </c>
      <c r="M752" t="str">
        <f t="shared" si="325"/>
        <v>1.69144486166835-2.45296947679399i</v>
      </c>
      <c r="N752" t="str">
        <f t="shared" si="326"/>
        <v>-0.770849628653459i</v>
      </c>
      <c r="O752" t="str">
        <f t="shared" si="327"/>
        <v>0.717318954118023-0.696744944770341i</v>
      </c>
      <c r="P752" t="str">
        <f t="shared" si="328"/>
        <v>0.282681045881977+0.696744944770341i</v>
      </c>
      <c r="Q752" t="str">
        <f t="shared" si="329"/>
        <v>-0.282681045881977+0.074104683883118i</v>
      </c>
      <c r="R752" t="str">
        <f t="shared" si="330"/>
        <v>-0.331106370455152-2.55157354266246i</v>
      </c>
      <c r="S752" t="str">
        <f t="shared" si="331"/>
        <v>0.0834766558261522i</v>
      </c>
      <c r="T752" t="str">
        <f t="shared" si="332"/>
        <v>0.21299682643595-0.0276396525283312i</v>
      </c>
      <c r="U752" t="str">
        <f t="shared" si="333"/>
        <v>0.00005-0.00229939527120746i</v>
      </c>
      <c r="V752" t="str">
        <f t="shared" si="334"/>
        <v>0.00002-0.0257532270375235i</v>
      </c>
      <c r="W752" t="str">
        <f t="shared" si="335"/>
        <v>0.0000422734081028849-0.0021109900869606i</v>
      </c>
      <c r="X752" t="str">
        <f t="shared" si="336"/>
        <v>0.0000759785323825457-0.00210909956608659i</v>
      </c>
      <c r="Y752" t="str">
        <f t="shared" si="337"/>
        <v>0.009+0.310640681586959i</v>
      </c>
      <c r="Z752" t="str">
        <f t="shared" si="338"/>
        <v>-0.0818733537857867-0.00536354553749561i</v>
      </c>
      <c r="AA752" t="str">
        <f t="shared" si="339"/>
        <v>1.14314100470464-38.8602839237726i</v>
      </c>
      <c r="AB752" t="str">
        <f t="shared" si="340"/>
        <v>0.711921300108803-0.0923828664106516i</v>
      </c>
      <c r="AC752" t="str">
        <f t="shared" si="341"/>
        <v>1.97756327349722-1.90258174374288i</v>
      </c>
      <c r="AD752" t="str">
        <f t="shared" si="342"/>
        <v>0.210294117747114+0.155605075678483i</v>
      </c>
      <c r="AE752" t="str">
        <f t="shared" si="343"/>
        <v>-0.0163828897921124-0.0138678314886927i</v>
      </c>
      <c r="AF752" t="str">
        <f t="shared" si="344"/>
        <v>-5.15635929140808-1.56567937195366i</v>
      </c>
      <c r="AG752" t="str">
        <f t="shared" si="345"/>
        <v>1.02275985676461-0.028939042301786i</v>
      </c>
      <c r="AH752" t="str">
        <f t="shared" si="346"/>
        <v>0.0586319371168806+0.0966547775643832i</v>
      </c>
      <c r="AI752">
        <f t="shared" si="347"/>
        <v>-18.934742409745795</v>
      </c>
      <c r="AJ752">
        <f t="shared" si="348"/>
        <v>58.758501938049186</v>
      </c>
      <c r="AK752"/>
      <c r="AL752"/>
      <c r="AM752"/>
      <c r="AN752"/>
    </row>
    <row r="753" spans="1:40" x14ac:dyDescent="0.35">
      <c r="A753"/>
      <c r="B753">
        <f t="shared" si="349"/>
        <v>61900</v>
      </c>
      <c r="C753" s="237" t="str">
        <f t="shared" si="317"/>
        <v>-8.41666491015862E-06+0.0166947811602295i</v>
      </c>
      <c r="D753" s="208" t="str">
        <f t="shared" si="318"/>
        <v>-2.5137257299501+0.127993322228426i</v>
      </c>
      <c r="E753" t="str">
        <f t="shared" si="319"/>
        <v>20500</v>
      </c>
      <c r="F753" t="str">
        <f t="shared" si="320"/>
        <v>0.327868852459016</v>
      </c>
      <c r="G753" t="str">
        <f t="shared" si="315"/>
        <v>0.327868852459016</v>
      </c>
      <c r="H753" t="str">
        <f t="shared" si="321"/>
        <v>2.64522370774261+1.69299338711865i</v>
      </c>
      <c r="I753" t="str">
        <f t="shared" si="322"/>
        <v>243.08073157151i</v>
      </c>
      <c r="J753" t="str">
        <f t="shared" si="316"/>
        <v>-78.9818444542307+53.1782854844361i</v>
      </c>
      <c r="K753" t="str">
        <f t="shared" si="323"/>
        <v>1.42582488668062-2.1176741294478i</v>
      </c>
      <c r="L753" t="str">
        <f t="shared" si="324"/>
        <v>0.261840624835822-0.333848643490151i</v>
      </c>
      <c r="M753" t="str">
        <f t="shared" si="325"/>
        <v>1.68766551151644-2.45152277293795i</v>
      </c>
      <c r="N753" t="str">
        <f t="shared" si="326"/>
        <v>-0.772096958149662i</v>
      </c>
      <c r="O753" t="str">
        <f t="shared" si="327"/>
        <v>0.716449325809021-0.697639135619411i</v>
      </c>
      <c r="P753" t="str">
        <f t="shared" si="328"/>
        <v>0.283550674190979+0.697639135619411i</v>
      </c>
      <c r="Q753" t="str">
        <f t="shared" si="329"/>
        <v>-0.283550674190979+0.0744578225302509i</v>
      </c>
      <c r="R753" t="str">
        <f t="shared" si="330"/>
        <v>-0.331099071737562-2.54731205843049i</v>
      </c>
      <c r="S753" t="str">
        <f t="shared" si="331"/>
        <v>0.0836117313210165i</v>
      </c>
      <c r="T753" t="str">
        <f t="shared" si="332"/>
        <v>0.212985171420276-0.027683766626759i</v>
      </c>
      <c r="U753" t="str">
        <f t="shared" si="333"/>
        <v>0.00005-0.00229568057771601i</v>
      </c>
      <c r="V753" t="str">
        <f t="shared" si="334"/>
        <v>0.00002-0.0257116224704193i</v>
      </c>
      <c r="W753" t="str">
        <f t="shared" si="335"/>
        <v>0.0000422734075384602-0.00210757998954725i</v>
      </c>
      <c r="X753" t="str">
        <f t="shared" si="336"/>
        <v>0.0000758697091635501-0.00210569425960458i</v>
      </c>
      <c r="Y753" t="str">
        <f t="shared" si="337"/>
        <v>0.009+0.311143336411533i</v>
      </c>
      <c r="Z753" t="str">
        <f t="shared" si="338"/>
        <v>-0.0816076683787013-0.00534270538675872i</v>
      </c>
      <c r="AA753" t="str">
        <f t="shared" si="339"/>
        <v>1.13938978747064-38.7967593955647i</v>
      </c>
      <c r="AB753" t="str">
        <f t="shared" si="340"/>
        <v>0.711882344345705-0.0925303135197535i</v>
      </c>
      <c r="AC753" t="str">
        <f t="shared" si="341"/>
        <v>1.97457911002895-1.90135599771304i</v>
      </c>
      <c r="AD753" t="str">
        <f t="shared" si="342"/>
        <v>0.210483947894991+0.155817815386589i</v>
      </c>
      <c r="AE753" t="str">
        <f t="shared" si="343"/>
        <v>-0.0163446155372354-0.0138404823278073i</v>
      </c>
      <c r="AF753" t="str">
        <f t="shared" si="344"/>
        <v>-5.15894943769271-1.56500006489022i</v>
      </c>
      <c r="AG753" t="str">
        <f t="shared" si="345"/>
        <v>1.02275187938459-0.0289185794371021i</v>
      </c>
      <c r="AH753" t="str">
        <f t="shared" si="346"/>
        <v>0.0585387738516625+0.0964794424430398i</v>
      </c>
      <c r="AI753">
        <f t="shared" si="347"/>
        <v>-18.94998634270905</v>
      </c>
      <c r="AJ753">
        <f t="shared" si="348"/>
        <v>58.75277317276403</v>
      </c>
      <c r="AK753"/>
      <c r="AL753"/>
      <c r="AM753"/>
      <c r="AN753"/>
    </row>
    <row r="754" spans="1:40" x14ac:dyDescent="0.35">
      <c r="A754"/>
      <c r="B754">
        <f t="shared" si="349"/>
        <v>62000</v>
      </c>
      <c r="C754" s="237" t="str">
        <f t="shared" si="317"/>
        <v>-8.38953628065365E-06+0.0166678541074969i</v>
      </c>
      <c r="D754" s="208" t="str">
        <f t="shared" si="318"/>
        <v>-2.51372552196394+0.12778688149081i</v>
      </c>
      <c r="E754" t="str">
        <f t="shared" si="319"/>
        <v>20500</v>
      </c>
      <c r="F754" t="str">
        <f t="shared" si="320"/>
        <v>0.327868852459016</v>
      </c>
      <c r="G754" t="str">
        <f t="shared" si="315"/>
        <v>0.327868852459016</v>
      </c>
      <c r="H754" t="str">
        <f t="shared" si="321"/>
        <v>2.64780717226317+1.69210491710772i</v>
      </c>
      <c r="I754" t="str">
        <f t="shared" si="322"/>
        <v>243.473430653209i</v>
      </c>
      <c r="J754" t="str">
        <f t="shared" si="316"/>
        <v>-79.2404759571205+53.2641954771412i</v>
      </c>
      <c r="K754" t="str">
        <f t="shared" si="323"/>
        <v>1.42257952546696-2.11635372833584i</v>
      </c>
      <c r="L754" t="str">
        <f t="shared" si="324"/>
        <v>0.261317448708893-0.333719848057677i</v>
      </c>
      <c r="M754" t="str">
        <f t="shared" si="325"/>
        <v>1.68389697417585-2.45007357639352i</v>
      </c>
      <c r="N754" t="str">
        <f t="shared" si="326"/>
        <v>-0.773344287645864i</v>
      </c>
      <c r="O754" t="str">
        <f t="shared" si="327"/>
        <v>0.715578582826184-0.698532241060118i</v>
      </c>
      <c r="P754" t="str">
        <f t="shared" si="328"/>
        <v>0.284421417173816+0.698532241060118i</v>
      </c>
      <c r="Q754" t="str">
        <f t="shared" si="329"/>
        <v>-0.284421417173816+0.074812046585746i</v>
      </c>
      <c r="R754" t="str">
        <f t="shared" si="330"/>
        <v>-0.331091760658233-2.54306409295687i</v>
      </c>
      <c r="S754" t="str">
        <f t="shared" si="331"/>
        <v>0.0837468068158809i</v>
      </c>
      <c r="T754" t="str">
        <f t="shared" si="332"/>
        <v>0.212973497313262-0.0277278777181749i</v>
      </c>
      <c r="U754" t="str">
        <f t="shared" si="333"/>
        <v>0.00005-0.00229197786710679i</v>
      </c>
      <c r="V754" t="str">
        <f t="shared" si="334"/>
        <v>0.00002-0.025670152111596i</v>
      </c>
      <c r="W754" t="str">
        <f t="shared" si="335"/>
        <v>0.0000422734069731225-0.00210418089281267i</v>
      </c>
      <c r="X754" t="str">
        <f t="shared" si="336"/>
        <v>0.0000757614119018814-0.00210229992996528i</v>
      </c>
      <c r="Y754" t="str">
        <f t="shared" si="337"/>
        <v>0.009+0.311645991236107i</v>
      </c>
      <c r="Z754" t="str">
        <f t="shared" si="338"/>
        <v>-0.0813432763622773-0.00532199220277346i</v>
      </c>
      <c r="AA754" t="str">
        <f t="shared" si="339"/>
        <v>1.13565710054923-38.733443400246i</v>
      </c>
      <c r="AB754" t="str">
        <f t="shared" si="340"/>
        <v>0.711843324771648-0.0926777505782087i</v>
      </c>
      <c r="AC754" t="str">
        <f t="shared" si="341"/>
        <v>1.971603512859-1.9001283043272i</v>
      </c>
      <c r="AD754" t="str">
        <f t="shared" si="342"/>
        <v>0.210674037982991+0.156030332657546i</v>
      </c>
      <c r="AE754" t="str">
        <f t="shared" si="343"/>
        <v>-0.0163065242802077-0.0138132240577331i</v>
      </c>
      <c r="AF754" t="str">
        <f t="shared" si="344"/>
        <v>-5.16153269422711-1.56431803561691i</v>
      </c>
      <c r="AG754" t="str">
        <f t="shared" si="345"/>
        <v>1.02274390080357-0.0288982209747733i</v>
      </c>
      <c r="AH754" t="str">
        <f t="shared" si="346"/>
        <v>0.0584460585094254+0.0963046415167572i</v>
      </c>
      <c r="AI754">
        <f t="shared" si="347"/>
        <v>-18.965203859278891</v>
      </c>
      <c r="AJ754">
        <f t="shared" si="348"/>
        <v>58.74697044940681</v>
      </c>
      <c r="AK754"/>
      <c r="AL754"/>
      <c r="AM754"/>
      <c r="AN754"/>
    </row>
    <row r="755" spans="1:40" x14ac:dyDescent="0.35">
      <c r="A755"/>
      <c r="B755">
        <f t="shared" si="349"/>
        <v>62100</v>
      </c>
      <c r="C755" s="237" t="str">
        <f t="shared" si="317"/>
        <v>-8.36253860173706E-06+0.0166410137762854i</v>
      </c>
      <c r="D755" s="208" t="str">
        <f t="shared" si="318"/>
        <v>-2.51372531498174+0.127581105618188i</v>
      </c>
      <c r="E755" t="str">
        <f t="shared" si="319"/>
        <v>20500</v>
      </c>
      <c r="F755" t="str">
        <f t="shared" si="320"/>
        <v>0.327868852459016</v>
      </c>
      <c r="G755" t="str">
        <f t="shared" si="315"/>
        <v>0.327868852459016</v>
      </c>
      <c r="H755" t="str">
        <f t="shared" si="321"/>
        <v>2.65038376342515+1.69121441529139i</v>
      </c>
      <c r="I755" t="str">
        <f t="shared" si="322"/>
        <v>243.866129734908i</v>
      </c>
      <c r="J755" t="str">
        <f t="shared" si="316"/>
        <v>-79.4995249442766+53.3501054698462i</v>
      </c>
      <c r="K755" t="str">
        <f t="shared" si="323"/>
        <v>1.41934369816526-2.11503142764295i</v>
      </c>
      <c r="L755" t="str">
        <f t="shared" si="324"/>
        <v>0.260795519633482-0.333590492501092i</v>
      </c>
      <c r="M755" t="str">
        <f t="shared" si="325"/>
        <v>1.68013921779874-2.44862192014404i</v>
      </c>
      <c r="N755" t="str">
        <f t="shared" si="326"/>
        <v>-0.774591617142067i</v>
      </c>
      <c r="O755" t="str">
        <f t="shared" si="327"/>
        <v>0.71470672652424-0.699424259702939i</v>
      </c>
      <c r="P755" t="str">
        <f t="shared" si="328"/>
        <v>0.28529327347576+0.699424259702939i</v>
      </c>
      <c r="Q755" t="str">
        <f t="shared" si="329"/>
        <v>-0.28529327347576+0.0751673574391281i</v>
      </c>
      <c r="R755" t="str">
        <f t="shared" si="330"/>
        <v>-0.331084437214365-2.53882958091932i</v>
      </c>
      <c r="S755" t="str">
        <f t="shared" si="331"/>
        <v>0.0838818823107452i</v>
      </c>
      <c r="T755" t="str">
        <f t="shared" si="332"/>
        <v>0.212961804113713-0.0277719857973347i</v>
      </c>
      <c r="U755" t="str">
        <f t="shared" si="333"/>
        <v>0.0000499999999999999-0.00228828708149148i</v>
      </c>
      <c r="V755" t="str">
        <f t="shared" si="334"/>
        <v>0.00002-0.0256288153127046i</v>
      </c>
      <c r="W755" t="str">
        <f t="shared" si="335"/>
        <v>0.0000422734064068722-0.00210079274361347i</v>
      </c>
      <c r="X755" t="str">
        <f t="shared" si="336"/>
        <v>0.0000756536372138851-0.00209891652419431i</v>
      </c>
      <c r="Y755" t="str">
        <f t="shared" si="337"/>
        <v>0.009+0.312148646060682i</v>
      </c>
      <c r="Z755" t="str">
        <f t="shared" si="338"/>
        <v>-0.081080169340964-0.00530140498044983i</v>
      </c>
      <c r="AA755" t="str">
        <f t="shared" si="339"/>
        <v>1.13194282148248-38.6703349070462i</v>
      </c>
      <c r="AB755" t="str">
        <f t="shared" si="340"/>
        <v>0.711804241382638-0.0928251775684892i</v>
      </c>
      <c r="AC755" t="str">
        <f t="shared" si="341"/>
        <v>1.96863645680699-1.89889868953298i</v>
      </c>
      <c r="AD755" t="str">
        <f t="shared" si="342"/>
        <v>0.210864387799996+0.156242627241081i</v>
      </c>
      <c r="AE755" t="str">
        <f t="shared" si="343"/>
        <v>-0.016268614828588-0.0137860561906664i</v>
      </c>
      <c r="AF755" t="str">
        <f t="shared" si="344"/>
        <v>-5.16410907840689-1.5636333096732i</v>
      </c>
      <c r="AG755" t="str">
        <f t="shared" si="345"/>
        <v>1.02273592097113-0.0288779663686856i</v>
      </c>
      <c r="AH755" t="str">
        <f t="shared" si="346"/>
        <v>0.0583537880918953+0.0961303721634413i</v>
      </c>
      <c r="AI755">
        <f t="shared" si="347"/>
        <v>-18.980395063758028</v>
      </c>
      <c r="AJ755">
        <f t="shared" si="348"/>
        <v>58.741094097641614</v>
      </c>
      <c r="AK755"/>
      <c r="AL755"/>
      <c r="AM755"/>
      <c r="AN755"/>
    </row>
    <row r="756" spans="1:40" x14ac:dyDescent="0.35">
      <c r="A756"/>
      <c r="B756">
        <f t="shared" si="349"/>
        <v>62200</v>
      </c>
      <c r="C756" s="237" t="str">
        <f t="shared" si="317"/>
        <v>-8.33567103196053E-06+0.0166142597483243i</v>
      </c>
      <c r="D756" s="208" t="str">
        <f t="shared" si="318"/>
        <v>-2.51372510899704+0.12737599140382i</v>
      </c>
      <c r="E756" t="str">
        <f t="shared" si="319"/>
        <v>20500</v>
      </c>
      <c r="F756" t="str">
        <f t="shared" si="320"/>
        <v>0.327868852459016</v>
      </c>
      <c r="G756" t="str">
        <f t="shared" si="315"/>
        <v>0.327868852459016</v>
      </c>
      <c r="H756" t="str">
        <f t="shared" si="321"/>
        <v>2.65295349862397+1.69032190383347i</v>
      </c>
      <c r="I756" t="str">
        <f t="shared" si="322"/>
        <v>244.258828816606i</v>
      </c>
      <c r="J756" t="str">
        <f t="shared" si="316"/>
        <v>-79.7589914156988+53.4360154625514i</v>
      </c>
      <c r="K756" t="str">
        <f t="shared" si="323"/>
        <v>1.41611737540754-2.11370725551023i</v>
      </c>
      <c r="L756" t="str">
        <f t="shared" si="324"/>
        <v>0.260274835182285-0.333460581416538i</v>
      </c>
      <c r="M756" t="str">
        <f t="shared" si="325"/>
        <v>1.67639221058983-2.44716783692677i</v>
      </c>
      <c r="N756" t="str">
        <f t="shared" si="326"/>
        <v>-0.77583894663827i</v>
      </c>
      <c r="O756" t="str">
        <f t="shared" si="327"/>
        <v>0.713833758259651-0.700315190160046i</v>
      </c>
      <c r="P756" t="str">
        <f t="shared" si="328"/>
        <v>0.286166241740349+0.700315190160046i</v>
      </c>
      <c r="Q756" t="str">
        <f t="shared" si="329"/>
        <v>-0.286166241740349+0.0755237564782241i</v>
      </c>
      <c r="R756" t="str">
        <f t="shared" si="330"/>
        <v>-0.331077101403202-2.53460845741564i</v>
      </c>
      <c r="S756" t="str">
        <f t="shared" si="331"/>
        <v>0.0840169578056094i</v>
      </c>
      <c r="T756" t="str">
        <f t="shared" si="332"/>
        <v>0.212950091820431-0.0278160908589963i</v>
      </c>
      <c r="U756" t="str">
        <f t="shared" si="333"/>
        <v>0.0000499999999999999-0.00228460816335403i</v>
      </c>
      <c r="V756" t="str">
        <f t="shared" si="334"/>
        <v>0.00002-0.0255876114295652i</v>
      </c>
      <c r="W756" t="str">
        <f t="shared" si="335"/>
        <v>0.0000422734058397095-0.00209741548914804i</v>
      </c>
      <c r="X756" t="str">
        <f t="shared" si="336"/>
        <v>0.0000755463817430702-0.00209554398965753i</v>
      </c>
      <c r="Y756" t="str">
        <f t="shared" si="337"/>
        <v>0.009+0.312651300885256i</v>
      </c>
      <c r="Z756" t="str">
        <f t="shared" si="338"/>
        <v>-0.080818338987332-0.00528094272437896i</v>
      </c>
      <c r="AA756" t="str">
        <f t="shared" si="339"/>
        <v>1.12824682882721-38.6074328920124i</v>
      </c>
      <c r="AB756" t="str">
        <f t="shared" si="340"/>
        <v>0.711765094174672-0.0929725944730737i</v>
      </c>
      <c r="AC756" t="str">
        <f t="shared" si="341"/>
        <v>1.96567791673402-1.8976671790844i</v>
      </c>
      <c r="AD756" t="str">
        <f t="shared" si="342"/>
        <v>0.211054997134562+0.156454698886741i</v>
      </c>
      <c r="AE756" t="str">
        <f t="shared" si="343"/>
        <v>-0.0162308859996106-0.0137589782423512i</v>
      </c>
      <c r="AF756" t="str">
        <f t="shared" si="344"/>
        <v>-5.16667860762101-1.56294591242965i</v>
      </c>
      <c r="AG756" t="str">
        <f t="shared" si="345"/>
        <v>1.02272793983727-0.028857815076291i</v>
      </c>
      <c r="AH756" t="str">
        <f t="shared" si="346"/>
        <v>0.058261959625456+0.0959566317784871i</v>
      </c>
      <c r="AI756">
        <f t="shared" si="347"/>
        <v>-18.995560059840511</v>
      </c>
      <c r="AJ756">
        <f t="shared" si="348"/>
        <v>58.7351444452392</v>
      </c>
      <c r="AK756"/>
      <c r="AL756"/>
      <c r="AM756"/>
      <c r="AN756"/>
    </row>
    <row r="757" spans="1:40" x14ac:dyDescent="0.35">
      <c r="A757"/>
      <c r="B757">
        <f t="shared" si="349"/>
        <v>62300</v>
      </c>
      <c r="C757" s="237" t="str">
        <f t="shared" si="317"/>
        <v>-0.0000083089327366236+0.0165875916080287i</v>
      </c>
      <c r="D757" s="208" t="str">
        <f t="shared" si="318"/>
        <v>-2.51372490400344+0.127171535661553i</v>
      </c>
      <c r="E757" t="str">
        <f t="shared" si="319"/>
        <v>20500</v>
      </c>
      <c r="F757" t="str">
        <f t="shared" si="320"/>
        <v>0.327868852459016</v>
      </c>
      <c r="G757" t="str">
        <f t="shared" si="315"/>
        <v>0.327868852459016</v>
      </c>
      <c r="H757" t="str">
        <f t="shared" si="321"/>
        <v>2.65551639524801+1.68942740475043i</v>
      </c>
      <c r="I757" t="str">
        <f t="shared" si="322"/>
        <v>244.651527898305i</v>
      </c>
      <c r="J757" t="str">
        <f t="shared" si="316"/>
        <v>-80.0188753713872+53.5219254552564i</v>
      </c>
      <c r="K757" t="str">
        <f t="shared" si="323"/>
        <v>1.41290052788354-2.1123812398602i</v>
      </c>
      <c r="L757" t="str">
        <f t="shared" si="324"/>
        <v>0.25975539292338-0.333330119374239i</v>
      </c>
      <c r="M757" t="str">
        <f t="shared" si="325"/>
        <v>1.67265592080692-2.44571135923444i</v>
      </c>
      <c r="N757" t="str">
        <f t="shared" si="326"/>
        <v>-0.777086276134473i</v>
      </c>
      <c r="O757" t="str">
        <f t="shared" si="327"/>
        <v>0.712959679390607-0.701205031045302i</v>
      </c>
      <c r="P757" t="str">
        <f t="shared" si="328"/>
        <v>0.287040320609393+0.701205031045302i</v>
      </c>
      <c r="Q757" t="str">
        <f t="shared" si="329"/>
        <v>-0.287040320609393+0.075881245089171i</v>
      </c>
      <c r="R757" t="str">
        <f t="shared" si="330"/>
        <v>-0.331069753221968-2.53040065796032i</v>
      </c>
      <c r="S757" t="str">
        <f t="shared" si="331"/>
        <v>0.0841520333004739i</v>
      </c>
      <c r="T757" t="str">
        <f t="shared" si="332"/>
        <v>0.212938360432218-0.0278601928979147i</v>
      </c>
      <c r="U757" t="str">
        <f t="shared" si="333"/>
        <v>0.0000499999999999999-0.00228094105554769i</v>
      </c>
      <c r="V757" t="str">
        <f t="shared" si="334"/>
        <v>0.00002-0.0255465398221341i</v>
      </c>
      <c r="W757" t="str">
        <f t="shared" si="335"/>
        <v>0.0000422734052716343-0.00209404907695378i</v>
      </c>
      <c r="X757" t="str">
        <f t="shared" si="336"/>
        <v>0.0000754396421598481-0.00209218227405829i</v>
      </c>
      <c r="Y757" t="str">
        <f t="shared" si="337"/>
        <v>0.009+0.313153955709831i</v>
      </c>
      <c r="Z757" t="str">
        <f t="shared" si="338"/>
        <v>-0.0805577770414075-0.00526060444872348i</v>
      </c>
      <c r="AA757" t="str">
        <f t="shared" si="339"/>
        <v>1.12456900214476-38.5447363379519i</v>
      </c>
      <c r="AB757" t="str">
        <f t="shared" si="340"/>
        <v>0.711725883143746-0.0931200012744313i</v>
      </c>
      <c r="AC757" t="str">
        <f t="shared" si="341"/>
        <v>1.96272786754312-1.89643379854305i</v>
      </c>
      <c r="AD757" t="str">
        <f t="shared" si="342"/>
        <v>0.211245865774931+0.1566665473439i</v>
      </c>
      <c r="AE757" t="str">
        <f t="shared" si="343"/>
        <v>-0.0161933366200925-0.0137319897320471i</v>
      </c>
      <c r="AF757" t="str">
        <f t="shared" si="344"/>
        <v>-5.16924129925145-1.56225586908888i</v>
      </c>
      <c r="AG757" t="str">
        <f t="shared" si="345"/>
        <v>1.02271995735244-0.0288377665585792i</v>
      </c>
      <c r="AH757" t="str">
        <f t="shared" si="346"/>
        <v>0.0581705701609133+0.0957834177746353i</v>
      </c>
      <c r="AI757">
        <f t="shared" si="347"/>
        <v>-19.010698950615879</v>
      </c>
      <c r="AJ757">
        <f t="shared" si="348"/>
        <v>58.729121818088039</v>
      </c>
      <c r="AK757"/>
      <c r="AL757"/>
      <c r="AM757"/>
      <c r="AN757"/>
    </row>
    <row r="758" spans="1:40" x14ac:dyDescent="0.35">
      <c r="A758"/>
      <c r="B758">
        <f t="shared" si="349"/>
        <v>62400</v>
      </c>
      <c r="C758" s="237" t="str">
        <f t="shared" si="317"/>
        <v>-8.28232288770862E-06+0.0165610089424776i</v>
      </c>
      <c r="D758" s="208" t="str">
        <f t="shared" si="318"/>
        <v>-2.5137246999946+0.126967735225662i</v>
      </c>
      <c r="E758" t="str">
        <f t="shared" si="319"/>
        <v>20500</v>
      </c>
      <c r="F758" t="str">
        <f t="shared" si="320"/>
        <v>0.327868852459016</v>
      </c>
      <c r="G758" t="str">
        <f t="shared" si="315"/>
        <v>0.327868852459016</v>
      </c>
      <c r="H758" t="str">
        <f t="shared" si="321"/>
        <v>2.65807247067799+1.68853093991222i</v>
      </c>
      <c r="I758" t="str">
        <f t="shared" si="322"/>
        <v>245.044226980004i</v>
      </c>
      <c r="J758" t="str">
        <f t="shared" si="316"/>
        <v>-80.2791768113417+53.6078354479615i</v>
      </c>
      <c r="K758" t="str">
        <f t="shared" si="323"/>
        <v>1.40969312634111-2.11105340839824i</v>
      </c>
      <c r="L758" t="str">
        <f t="shared" si="324"/>
        <v>0.259237190420361-0.333199110918615i</v>
      </c>
      <c r="M758" t="str">
        <f t="shared" si="325"/>
        <v>1.66893031676147-2.44425251931685i</v>
      </c>
      <c r="N758" t="str">
        <f t="shared" si="326"/>
        <v>-0.778333605630677i</v>
      </c>
      <c r="O758" t="str">
        <f t="shared" si="327"/>
        <v>0.712084491277027-0.702093780974264i</v>
      </c>
      <c r="P758" t="str">
        <f t="shared" si="328"/>
        <v>0.287915508722973+0.702093780974264i</v>
      </c>
      <c r="Q758" t="str">
        <f t="shared" si="329"/>
        <v>-0.287915508722973+0.076239824656413i</v>
      </c>
      <c r="R758" t="str">
        <f t="shared" si="330"/>
        <v>-0.331062392667857-2.52620611848117i</v>
      </c>
      <c r="S758" t="str">
        <f t="shared" si="331"/>
        <v>0.0842871087953381i</v>
      </c>
      <c r="T758" t="str">
        <f t="shared" si="332"/>
        <v>0.212926609947871-0.0279042919088406i</v>
      </c>
      <c r="U758" t="str">
        <f t="shared" si="333"/>
        <v>0.0000499999999999999-0.002277285701292i</v>
      </c>
      <c r="V758" t="str">
        <f t="shared" si="334"/>
        <v>0.00002-0.0255055998544704i</v>
      </c>
      <c r="W758" t="str">
        <f t="shared" si="335"/>
        <v>0.0000422734047026464-0.00209069345490438i</v>
      </c>
      <c r="X758" t="str">
        <f t="shared" si="336"/>
        <v>0.0000753334151612746-0.00208883132543476i</v>
      </c>
      <c r="Y758" t="str">
        <f t="shared" si="337"/>
        <v>0.009+0.313656610534405i</v>
      </c>
      <c r="Z758" t="str">
        <f t="shared" si="338"/>
        <v>-0.0802984753100213-0.00524038917710983i</v>
      </c>
      <c r="AA758" t="str">
        <f t="shared" si="339"/>
        <v>1.12090922199118-38.4822442343779i</v>
      </c>
      <c r="AB758" t="str">
        <f t="shared" si="340"/>
        <v>0.711686608285837-0.0932673979550167i</v>
      </c>
      <c r="AC758" t="str">
        <f t="shared" si="341"/>
        <v>1.9597862841797-1.89519857327931i</v>
      </c>
      <c r="AD758" t="str">
        <f t="shared" si="342"/>
        <v>0.211436993509021+0.156878172361755i</v>
      </c>
      <c r="AE758" t="str">
        <f t="shared" si="343"/>
        <v>-0.01615596552634-0.013705090182497i</v>
      </c>
      <c r="AF758" t="str">
        <f t="shared" si="344"/>
        <v>-5.17179717067259-1.56156320468656i</v>
      </c>
      <c r="AG758" t="str">
        <f t="shared" si="345"/>
        <v>1.02271197346754-0.0288178202800477i</v>
      </c>
      <c r="AH758" t="str">
        <f t="shared" si="346"/>
        <v>0.0580796167732542+0.0956107275818228i</v>
      </c>
      <c r="AI758">
        <f t="shared" si="347"/>
        <v>-19.025811838574111</v>
      </c>
      <c r="AJ758">
        <f t="shared" si="348"/>
        <v>58.723026540206568</v>
      </c>
      <c r="AK758"/>
      <c r="AL758"/>
      <c r="AM758"/>
      <c r="AN758"/>
    </row>
    <row r="759" spans="1:40" x14ac:dyDescent="0.35">
      <c r="A759"/>
      <c r="B759">
        <f t="shared" si="349"/>
        <v>62500</v>
      </c>
      <c r="C759" s="237" t="str">
        <f t="shared" si="317"/>
        <v>-0.0000082558406638168+0.0165345113413924i</v>
      </c>
      <c r="D759" s="208" t="str">
        <f t="shared" si="318"/>
        <v>-2.51372449696421+0.126764586950675i</v>
      </c>
      <c r="E759" t="str">
        <f t="shared" si="319"/>
        <v>20500</v>
      </c>
      <c r="F759" t="str">
        <f t="shared" si="320"/>
        <v>0.327868852459016</v>
      </c>
      <c r="G759" t="str">
        <f t="shared" si="315"/>
        <v>0.327868852459016</v>
      </c>
      <c r="H759" t="str">
        <f t="shared" si="321"/>
        <v>2.66062174228651+1.68763253104304i</v>
      </c>
      <c r="I759" t="str">
        <f t="shared" si="322"/>
        <v>245.436926061703i</v>
      </c>
      <c r="J759" t="str">
        <f t="shared" si="316"/>
        <v>-80.5398957355625+53.6937454406665i</v>
      </c>
      <c r="K759" t="str">
        <f t="shared" si="323"/>
        <v>1.40649514158665-2.1097237886141i</v>
      </c>
      <c r="L759" t="str">
        <f t="shared" si="324"/>
        <v>0.258720225232459-0.333067560568395i</v>
      </c>
      <c r="M759" t="str">
        <f t="shared" si="325"/>
        <v>1.66521536681911-2.4427913491825i</v>
      </c>
      <c r="N759" t="str">
        <f t="shared" si="326"/>
        <v>-0.77958093512688i</v>
      </c>
      <c r="O759" t="str">
        <f t="shared" si="327"/>
        <v>0.711208195280556-0.702981438564188i</v>
      </c>
      <c r="P759" t="str">
        <f t="shared" si="328"/>
        <v>0.288791804719444+0.702981438564188i</v>
      </c>
      <c r="Q759" t="str">
        <f t="shared" si="329"/>
        <v>-0.288791804719444+0.0765994965626919i</v>
      </c>
      <c r="R759" t="str">
        <f t="shared" si="330"/>
        <v>-0.331055019738099-2.52202477531607i</v>
      </c>
      <c r="S759" t="str">
        <f t="shared" si="331"/>
        <v>0.0844221842902025i</v>
      </c>
      <c r="T759" t="str">
        <f t="shared" si="332"/>
        <v>0.21291484036619-0.0279483878865264i</v>
      </c>
      <c r="U759" t="str">
        <f t="shared" si="333"/>
        <v>0.0000499999999999999-0.00227364204416993i</v>
      </c>
      <c r="V759" t="str">
        <f t="shared" si="334"/>
        <v>0.00002-0.0254647908947033i</v>
      </c>
      <c r="W759" t="str">
        <f t="shared" si="335"/>
        <v>0.000042273404132746-0.00208734857120715i</v>
      </c>
      <c r="X759" t="str">
        <f t="shared" si="336"/>
        <v>0.0000752276974707954-0.00208549109215726i</v>
      </c>
      <c r="Y759" t="str">
        <f t="shared" si="337"/>
        <v>0.009+0.314159265358979i</v>
      </c>
      <c r="Z759" t="str">
        <f t="shared" si="338"/>
        <v>-0.0800404256661568-0.00522029594252131i</v>
      </c>
      <c r="AA759" t="str">
        <f t="shared" si="339"/>
        <v>1.11726736990715-38.4199555774522i</v>
      </c>
      <c r="AB759" t="str">
        <f t="shared" si="340"/>
        <v>0.711647269596936-0.0934147844972903i</v>
      </c>
      <c r="AC759" t="str">
        <f t="shared" si="341"/>
        <v>1.95685314163195-1.89396152847373i</v>
      </c>
      <c r="AD759" t="str">
        <f t="shared" si="342"/>
        <v>0.211628380124438+0.15708957368934i</v>
      </c>
      <c r="AE759" t="str">
        <f t="shared" si="343"/>
        <v>-0.0161187715640564-0.0136782791198958i</v>
      </c>
      <c r="AF759" t="str">
        <f t="shared" si="344"/>
        <v>-5.17434623925072-1.56086794409236i</v>
      </c>
      <c r="AG759" t="str">
        <f t="shared" si="345"/>
        <v>1.02270398813387-0.0287979757086735i</v>
      </c>
      <c r="AH759" t="str">
        <f t="shared" si="346"/>
        <v>0.0579890965614109+0.0954385586470449i</v>
      </c>
      <c r="AI759">
        <f t="shared" si="347"/>
        <v>-19.040898825609762</v>
      </c>
      <c r="AJ759">
        <f t="shared" si="348"/>
        <v>58.716858933757386</v>
      </c>
      <c r="AK759"/>
      <c r="AL759"/>
      <c r="AM759"/>
      <c r="AN759"/>
    </row>
    <row r="760" spans="1:40" x14ac:dyDescent="0.35">
      <c r="A760"/>
      <c r="B760">
        <f t="shared" si="349"/>
        <v>62600</v>
      </c>
      <c r="C760" s="237" t="str">
        <f t="shared" si="317"/>
        <v>-8.22948525010491E-06+0.0165080983971166i</v>
      </c>
      <c r="D760" s="208" t="str">
        <f t="shared" si="318"/>
        <v>-2.51372429490604+0.126562087711227i</v>
      </c>
      <c r="E760" t="str">
        <f t="shared" si="319"/>
        <v>20500</v>
      </c>
      <c r="F760" t="str">
        <f t="shared" si="320"/>
        <v>0.327868852459016</v>
      </c>
      <c r="G760" t="str">
        <f t="shared" si="315"/>
        <v>0.327868852459016</v>
      </c>
      <c r="H760" t="str">
        <f t="shared" si="321"/>
        <v>2.6631642274375+1.68673219972221i</v>
      </c>
      <c r="I760" t="str">
        <f t="shared" si="322"/>
        <v>245.829625143401i</v>
      </c>
      <c r="J760" t="str">
        <f t="shared" si="316"/>
        <v>-80.8010321440493+53.7796554333717i</v>
      </c>
      <c r="K760" t="str">
        <f t="shared" si="323"/>
        <v>1.4033065444855-2.10839240778339i</v>
      </c>
      <c r="L760" t="str">
        <f t="shared" si="324"/>
        <v>0.258204494914655-0.33293547281672i</v>
      </c>
      <c r="M760" t="str">
        <f t="shared" si="325"/>
        <v>1.66151103940016-2.44132788060011i</v>
      </c>
      <c r="N760" t="str">
        <f t="shared" si="326"/>
        <v>-0.780828264623083i</v>
      </c>
      <c r="O760" t="str">
        <f t="shared" si="327"/>
        <v>0.710330792764562-0.703868002434028i</v>
      </c>
      <c r="P760" t="str">
        <f t="shared" si="328"/>
        <v>0.289669207235438+0.703868002434028i</v>
      </c>
      <c r="Q760" t="str">
        <f t="shared" si="329"/>
        <v>-0.289669207235438+0.0769602621890549i</v>
      </c>
      <c r="R760" t="str">
        <f t="shared" si="330"/>
        <v>-0.331047634429883-2.51785656520964i</v>
      </c>
      <c r="S760" t="str">
        <f t="shared" si="331"/>
        <v>0.0845572597850668i</v>
      </c>
      <c r="T760" t="str">
        <f t="shared" si="332"/>
        <v>0.212903051685968-0.0279924808257194i</v>
      </c>
      <c r="U760" t="str">
        <f t="shared" si="333"/>
        <v>0.0000500000000000001-0.00227001002812493i</v>
      </c>
      <c r="V760" t="str">
        <f t="shared" si="334"/>
        <v>0.00002-0.0254241123149993i</v>
      </c>
      <c r="W760" t="str">
        <f t="shared" si="335"/>
        <v>0.0000422734035619334-0.00208401437440033i</v>
      </c>
      <c r="X760" t="str">
        <f t="shared" si="336"/>
        <v>0.0000751224858379924-0.00208216152292558i</v>
      </c>
      <c r="Y760" t="str">
        <f t="shared" si="337"/>
        <v>0.009+0.314661920183554i</v>
      </c>
      <c r="Z760" t="str">
        <f t="shared" si="338"/>
        <v>-0.0797836200483106-0.00520032378719292i</v>
      </c>
      <c r="AA760" t="str">
        <f t="shared" si="339"/>
        <v>1.11364332840836-38.3578693699317i</v>
      </c>
      <c r="AB760" t="str">
        <f t="shared" si="340"/>
        <v>0.711607867073008-0.0935621608836954i</v>
      </c>
      <c r="AC760" t="str">
        <f t="shared" si="341"/>
        <v>1.95392841493125-1.89272268911811i</v>
      </c>
      <c r="AD760" t="str">
        <f t="shared" si="342"/>
        <v>0.211820025408464+0.157300751075517i</v>
      </c>
      <c r="AE760" t="str">
        <f t="shared" si="343"/>
        <v>-0.016081753588251-0.0136515560738584i</v>
      </c>
      <c r="AF760" t="str">
        <f t="shared" si="344"/>
        <v>-5.17688852234354-1.56017011201098i</v>
      </c>
      <c r="AG760" t="str">
        <f t="shared" si="345"/>
        <v>1.02269600130319-0.0287782323158839i</v>
      </c>
      <c r="AH760" t="str">
        <f t="shared" si="346"/>
        <v>0.0578990066480253+0.0952669084342035i</v>
      </c>
      <c r="AI760">
        <f t="shared" si="347"/>
        <v>-19.055960013027146</v>
      </c>
      <c r="AJ760">
        <f t="shared" si="348"/>
        <v>58.710619319057955</v>
      </c>
      <c r="AK760"/>
      <c r="AL760"/>
      <c r="AM760"/>
      <c r="AN760"/>
    </row>
    <row r="761" spans="1:40" x14ac:dyDescent="0.35">
      <c r="A761"/>
      <c r="B761">
        <f t="shared" si="349"/>
        <v>62700</v>
      </c>
      <c r="C761" s="237" t="str">
        <f t="shared" si="317"/>
        <v>-8.20325583822235E-06+0.0164817697045939i</v>
      </c>
      <c r="D761" s="208" t="str">
        <f t="shared" si="318"/>
        <v>-2.51372409381388+0.126360234401887i</v>
      </c>
      <c r="E761" t="str">
        <f t="shared" si="319"/>
        <v>20500</v>
      </c>
      <c r="F761" t="str">
        <f t="shared" si="320"/>
        <v>0.327868852459016</v>
      </c>
      <c r="G761" t="str">
        <f t="shared" si="315"/>
        <v>0.327868852459016</v>
      </c>
      <c r="H761" t="str">
        <f t="shared" si="321"/>
        <v>2.66569994348577+1.68582996738488i</v>
      </c>
      <c r="I761" t="str">
        <f t="shared" si="322"/>
        <v>246.2223242251i</v>
      </c>
      <c r="J761" t="str">
        <f t="shared" si="316"/>
        <v>-81.0625860368024+53.8655654260767i</v>
      </c>
      <c r="K761" t="str">
        <f t="shared" si="323"/>
        <v>1.40012730596234-2.10705929296907i</v>
      </c>
      <c r="L761" t="str">
        <f t="shared" si="324"/>
        <v>0.257689997017812-0.332802852131267i</v>
      </c>
      <c r="M761" t="str">
        <f t="shared" si="325"/>
        <v>1.65781730298015-2.43986214510034i</v>
      </c>
      <c r="N761" t="str">
        <f t="shared" si="326"/>
        <v>-0.782075594119286i</v>
      </c>
      <c r="O761" t="str">
        <f t="shared" si="327"/>
        <v>0.709452285094134-0.704753471204443i</v>
      </c>
      <c r="P761" t="str">
        <f t="shared" si="328"/>
        <v>0.290547714905866+0.704753471204443i</v>
      </c>
      <c r="Q761" t="str">
        <f t="shared" si="329"/>
        <v>-0.290547714905866+0.077322122914843i</v>
      </c>
      <c r="R761" t="str">
        <f t="shared" si="330"/>
        <v>-0.331040236740429-2.51370142531002i</v>
      </c>
      <c r="S761" t="str">
        <f t="shared" si="331"/>
        <v>0.084692335279931i</v>
      </c>
      <c r="T761" t="str">
        <f t="shared" si="332"/>
        <v>0.212891243905997-0.0280365707211681i</v>
      </c>
      <c r="U761" t="str">
        <f t="shared" si="333"/>
        <v>0.0000500000000000001-0.00226638959745807i</v>
      </c>
      <c r="V761" t="str">
        <f t="shared" si="334"/>
        <v>0.00002-0.0253835634915304i</v>
      </c>
      <c r="W761" t="str">
        <f t="shared" si="335"/>
        <v>0.0000422734029902076-0.00208069081335048i</v>
      </c>
      <c r="X761" t="str">
        <f t="shared" si="336"/>
        <v>0.0000750177770383334-0.00207884256676639i</v>
      </c>
      <c r="Y761" t="str">
        <f t="shared" si="337"/>
        <v>0.009+0.315164575008128i</v>
      </c>
      <c r="Z761" t="str">
        <f t="shared" si="338"/>
        <v>-0.0795280504598587-0.00518047176250739i</v>
      </c>
      <c r="AA761" t="str">
        <f t="shared" si="339"/>
        <v>1.11003698097575-38.2959846211136i</v>
      </c>
      <c r="AB761" t="str">
        <f t="shared" si="340"/>
        <v>0.711568400710016-0.0937095270966795i</v>
      </c>
      <c r="AC761" t="str">
        <f t="shared" si="341"/>
        <v>1.95101207915254-1.89148208001692i</v>
      </c>
      <c r="AD761" t="str">
        <f t="shared" si="342"/>
        <v>0.212011929148062+0.157511704268987i</v>
      </c>
      <c r="AE761" t="str">
        <f t="shared" si="343"/>
        <v>-0.0160449104631492-0.0136249205773886i</v>
      </c>
      <c r="AF761" t="str">
        <f t="shared" si="344"/>
        <v>-5.17942403729965-1.55946973298299i</v>
      </c>
      <c r="AG761" t="str">
        <f t="shared" si="345"/>
        <v>1.02268801292766-0.0287585895765276i</v>
      </c>
      <c r="AH761" t="str">
        <f t="shared" si="346"/>
        <v>0.0578093441792223+0.09509577442397i</v>
      </c>
      <c r="AI761">
        <f t="shared" si="347"/>
        <v>-19.070995501544395</v>
      </c>
      <c r="AJ761">
        <f t="shared" si="348"/>
        <v>58.704308014592229</v>
      </c>
      <c r="AK761"/>
      <c r="AL761"/>
      <c r="AM761"/>
      <c r="AN761"/>
    </row>
    <row r="762" spans="1:40" x14ac:dyDescent="0.35">
      <c r="A762"/>
      <c r="B762">
        <f t="shared" si="349"/>
        <v>62800</v>
      </c>
      <c r="C762" s="237" t="str">
        <f t="shared" si="317"/>
        <v>-8.17715162624931E-06+0.0164555248613481i</v>
      </c>
      <c r="D762" s="208" t="str">
        <f t="shared" si="318"/>
        <v>-2.51372389368159+0.126159023937002i</v>
      </c>
      <c r="E762" t="str">
        <f t="shared" si="319"/>
        <v>20500</v>
      </c>
      <c r="F762" t="str">
        <f t="shared" si="320"/>
        <v>0.327868852459016</v>
      </c>
      <c r="G762" t="str">
        <f t="shared" si="315"/>
        <v>0.327868852459016</v>
      </c>
      <c r="H762" t="str">
        <f t="shared" si="321"/>
        <v>2.66822890777645+1.68492585532292i</v>
      </c>
      <c r="I762" t="str">
        <f t="shared" si="322"/>
        <v>246.615023306799i</v>
      </c>
      <c r="J762" t="str">
        <f t="shared" si="316"/>
        <v>-81.3245574138216+53.9514754187818i</v>
      </c>
      <c r="K762" t="str">
        <f t="shared" si="323"/>
        <v>1.39695739700155-2.10572447102282i</v>
      </c>
      <c r="L762" t="str">
        <f t="shared" si="324"/>
        <v>0.257176729088781-0.332669702954346i</v>
      </c>
      <c r="M762" t="str">
        <f t="shared" si="325"/>
        <v>1.65413412609033-2.43839417397717i</v>
      </c>
      <c r="N762" t="str">
        <f t="shared" si="326"/>
        <v>-0.783322923615488i</v>
      </c>
      <c r="O762" t="str">
        <f t="shared" si="327"/>
        <v>0.708572673636082-0.705637843497792i</v>
      </c>
      <c r="P762" t="str">
        <f t="shared" si="328"/>
        <v>0.291427326363918+0.705637843497792i</v>
      </c>
      <c r="Q762" t="str">
        <f t="shared" si="329"/>
        <v>-0.291427326363918+0.077685080117696i</v>
      </c>
      <c r="R762" t="str">
        <f t="shared" si="330"/>
        <v>-0.331032826666928-2.50955929316569i</v>
      </c>
      <c r="S762" t="str">
        <f t="shared" si="331"/>
        <v>0.0848274107747955i</v>
      </c>
      <c r="T762" t="str">
        <f t="shared" si="332"/>
        <v>0.212879417025071-0.0280806575676172i</v>
      </c>
      <c r="U762" t="str">
        <f t="shared" si="333"/>
        <v>0.0000500000000000001-0.00226278069682517i</v>
      </c>
      <c r="V762" t="str">
        <f t="shared" si="334"/>
        <v>0.00002-0.0253431438044419i</v>
      </c>
      <c r="W762" t="str">
        <f t="shared" si="335"/>
        <v>0.0000422734024175697-0.00207737783724984i</v>
      </c>
      <c r="X762" t="str">
        <f t="shared" si="336"/>
        <v>0.0000749135678729274-0.00207553417303062i</v>
      </c>
      <c r="Y762" t="str">
        <f t="shared" si="337"/>
        <v>0.009+0.315667229832702i</v>
      </c>
      <c r="Z762" t="str">
        <f t="shared" si="338"/>
        <v>-0.0792737089684304-0.00516073892889274i</v>
      </c>
      <c r="AA762" t="str">
        <f t="shared" si="339"/>
        <v>1.10644821204606-38.2343003467815i</v>
      </c>
      <c r="AB762" t="str">
        <f t="shared" si="340"/>
        <v>0.711528870503928-0.0938568831186773i</v>
      </c>
      <c r="AC762" t="str">
        <f t="shared" si="341"/>
        <v>1.94810410941482-1.89023972578841i</v>
      </c>
      <c r="AD762" t="str">
        <f t="shared" si="342"/>
        <v>0.212204091129877+0.157722433018293i</v>
      </c>
      <c r="AE762" t="str">
        <f t="shared" si="343"/>
        <v>-0.016008241062103-0.0135983721668492i</v>
      </c>
      <c r="AF762" t="str">
        <f t="shared" si="344"/>
        <v>-5.18195280145804-1.55876683138592i</v>
      </c>
      <c r="AG762" t="str">
        <f t="shared" si="345"/>
        <v>1.02268002295985-0.0287390469688476i</v>
      </c>
      <c r="AH762" t="str">
        <f t="shared" si="346"/>
        <v>0.0577201063243753+0.0949251541136478i</v>
      </c>
      <c r="AI762">
        <f t="shared" si="347"/>
        <v>-19.086005391297984</v>
      </c>
      <c r="AJ762">
        <f t="shared" si="348"/>
        <v>58.697925337026142</v>
      </c>
      <c r="AK762"/>
      <c r="AL762"/>
      <c r="AM762"/>
      <c r="AN762"/>
    </row>
    <row r="763" spans="1:40" x14ac:dyDescent="0.35">
      <c r="A763"/>
      <c r="B763">
        <f t="shared" si="349"/>
        <v>62900</v>
      </c>
      <c r="C763" s="237" t="str">
        <f t="shared" si="317"/>
        <v>-8.15117181863559E-06+0.0164293634674628i</v>
      </c>
      <c r="D763" s="208" t="str">
        <f t="shared" si="318"/>
        <v>-2.51372369450307+0.125958453250548i</v>
      </c>
      <c r="E763" t="str">
        <f t="shared" si="319"/>
        <v>20500</v>
      </c>
      <c r="F763" t="str">
        <f t="shared" si="320"/>
        <v>0.327868852459016</v>
      </c>
      <c r="G763" t="str">
        <f t="shared" si="315"/>
        <v>0.327868852459016</v>
      </c>
      <c r="H763" t="str">
        <f t="shared" si="321"/>
        <v>2.67075113764463+1.68401988468569i</v>
      </c>
      <c r="I763" t="str">
        <f t="shared" si="322"/>
        <v>247.007722388497i</v>
      </c>
      <c r="J763" t="str">
        <f t="shared" si="316"/>
        <v>-81.586946275107+54.0373854114868i</v>
      </c>
      <c r="K763" t="str">
        <f t="shared" si="323"/>
        <v>1.3937967886476-2.10438796858657i</v>
      </c>
      <c r="L763" t="str">
        <f t="shared" si="324"/>
        <v>0.256664688670531-0.332536029703023i</v>
      </c>
      <c r="M763" t="str">
        <f t="shared" si="325"/>
        <v>1.65046147731813-2.43692399828959i</v>
      </c>
      <c r="N763" t="str">
        <f t="shared" si="326"/>
        <v>-0.784570253111692i</v>
      </c>
      <c r="O763" t="str">
        <f t="shared" si="327"/>
        <v>0.707691959758931-0.706521117938143i</v>
      </c>
      <c r="P763" t="str">
        <f t="shared" si="328"/>
        <v>0.292308040241069+0.706521117938143i</v>
      </c>
      <c r="Q763" t="str">
        <f t="shared" si="329"/>
        <v>-0.292308040241069+0.0780491351735491i</v>
      </c>
      <c r="R763" t="str">
        <f t="shared" si="330"/>
        <v>-0.331025404206563-2.5054301067222i</v>
      </c>
      <c r="S763" t="str">
        <f t="shared" si="331"/>
        <v>0.0849624862696597i</v>
      </c>
      <c r="T763" t="str">
        <f t="shared" si="332"/>
        <v>0.212867571041977-0.0281247413598087i</v>
      </c>
      <c r="U763" t="str">
        <f t="shared" si="333"/>
        <v>0.0000500000000000001-0.00225918327123404i</v>
      </c>
      <c r="V763" t="str">
        <f t="shared" si="334"/>
        <v>0.00002-0.0253028526378212i</v>
      </c>
      <c r="W763" t="str">
        <f t="shared" si="335"/>
        <v>0.0000422734018440191-0.00207407539561378i</v>
      </c>
      <c r="X763" t="str">
        <f t="shared" si="336"/>
        <v>0.0000748098551682802-0.00207223629139093i</v>
      </c>
      <c r="Y763" t="str">
        <f t="shared" si="337"/>
        <v>0.009+0.316169884657277i</v>
      </c>
      <c r="Z763" t="str">
        <f t="shared" si="338"/>
        <v>-0.079020587705288-0.00514112435572085i</v>
      </c>
      <c r="AA763" t="str">
        <f t="shared" si="339"/>
        <v>1.10287690700229-38.1728155691519i</v>
      </c>
      <c r="AB763" t="str">
        <f t="shared" si="340"/>
        <v>0.71148927645069-0.0940042289321142i</v>
      </c>
      <c r="AC763" t="str">
        <f t="shared" si="341"/>
        <v>1.94520448088144-1.88899565086583i</v>
      </c>
      <c r="AD763" t="str">
        <f t="shared" si="342"/>
        <v>0.212396511140232+0.157932937071815i</v>
      </c>
      <c r="AE763" t="str">
        <f t="shared" si="343"/>
        <v>-0.0159717442675034-0.0135719103819303i</v>
      </c>
      <c r="AF763" t="str">
        <f t="shared" si="344"/>
        <v>-5.1844748321477-1.55806143143514i</v>
      </c>
      <c r="AG763" t="str">
        <f t="shared" si="345"/>
        <v>1.02267203135277-0.0287196039744517i</v>
      </c>
      <c r="AH763" t="str">
        <f t="shared" si="346"/>
        <v>0.0576312902758851+0.094755045017025i</v>
      </c>
      <c r="AI763">
        <f t="shared" si="347"/>
        <v>-19.100989781847542</v>
      </c>
      <c r="AJ763">
        <f t="shared" si="348"/>
        <v>58.691471601215319</v>
      </c>
      <c r="AK763"/>
      <c r="AL763"/>
      <c r="AM763"/>
      <c r="AN763"/>
    </row>
    <row r="764" spans="1:40" x14ac:dyDescent="0.35">
      <c r="A764"/>
      <c r="B764">
        <f t="shared" si="349"/>
        <v>63000</v>
      </c>
      <c r="C764" s="237" t="str">
        <f t="shared" si="317"/>
        <v>-8.12531562613973E-06+0.0164032851255604i</v>
      </c>
      <c r="D764" s="208" t="str">
        <f t="shared" si="318"/>
        <v>-2.51372349627226+0.125758519295963i</v>
      </c>
      <c r="E764" t="str">
        <f t="shared" si="319"/>
        <v>20500</v>
      </c>
      <c r="F764" t="str">
        <f t="shared" si="320"/>
        <v>0.327868852459016</v>
      </c>
      <c r="G764" t="str">
        <f t="shared" si="315"/>
        <v>0.327868852459016</v>
      </c>
      <c r="H764" t="str">
        <f t="shared" si="321"/>
        <v>2.6732666504147+1.68311207648082i</v>
      </c>
      <c r="I764" t="str">
        <f t="shared" si="322"/>
        <v>247.400421470196i</v>
      </c>
      <c r="J764" t="str">
        <f t="shared" si="316"/>
        <v>-81.8497526206585+54.1232954041918i</v>
      </c>
      <c r="K764" t="str">
        <f t="shared" si="323"/>
        <v>1.39064545200544-2.10304981209392i</v>
      </c>
      <c r="L764" t="str">
        <f t="shared" si="324"/>
        <v>0.25615387330226-0.332401836769223i</v>
      </c>
      <c r="M764" t="str">
        <f t="shared" si="325"/>
        <v>1.6467993253077-2.43545164886314i</v>
      </c>
      <c r="N764" t="str">
        <f t="shared" si="326"/>
        <v>-0.785817582607894i</v>
      </c>
      <c r="O764" t="str">
        <f t="shared" si="327"/>
        <v>0.706810144832926-0.707403293151268i</v>
      </c>
      <c r="P764" t="str">
        <f t="shared" si="328"/>
        <v>0.293189855167074+0.707403293151268i</v>
      </c>
      <c r="Q764" t="str">
        <f t="shared" si="329"/>
        <v>-0.293189855167074+0.078414289456626i</v>
      </c>
      <c r="R764" t="str">
        <f t="shared" si="330"/>
        <v>-0.331017969356522-2.50131380431915i</v>
      </c>
      <c r="S764" t="str">
        <f t="shared" si="331"/>
        <v>0.0850975617645241i</v>
      </c>
      <c r="T764" t="str">
        <f t="shared" si="332"/>
        <v>0.212855705955506-0.028168822092484i</v>
      </c>
      <c r="U764" t="str">
        <f t="shared" si="333"/>
        <v>0.00005-0.0022555972660416i</v>
      </c>
      <c r="V764" t="str">
        <f t="shared" si="334"/>
        <v>0.00002-0.0252626893796659i</v>
      </c>
      <c r="W764" t="str">
        <f t="shared" si="335"/>
        <v>0.0000422734012695561-0.00207078343827814i</v>
      </c>
      <c r="X764" t="str">
        <f t="shared" si="336"/>
        <v>0.0000747066357760473-0.00206894887183904i</v>
      </c>
      <c r="Y764" t="str">
        <f t="shared" si="337"/>
        <v>0.009+0.316672539481851i</v>
      </c>
      <c r="Z764" t="str">
        <f t="shared" si="338"/>
        <v>-0.078768678864713-0.00512162712120748i</v>
      </c>
      <c r="AA764" t="str">
        <f t="shared" si="339"/>
        <v>1.09932295216448-38.1115293168226i</v>
      </c>
      <c r="AB764" t="str">
        <f t="shared" si="340"/>
        <v>0.711449618546262-0.0941515645194141i</v>
      </c>
      <c r="AC764" t="str">
        <f t="shared" si="341"/>
        <v>1.94231316876055-1.88774987949878i</v>
      </c>
      <c r="AD764" t="str">
        <f t="shared" si="342"/>
        <v>0.212589188965132+0.158143216177784i</v>
      </c>
      <c r="AE764" t="str">
        <f t="shared" si="343"/>
        <v>-0.0159354189706932-0.0135455347656201i</v>
      </c>
      <c r="AF764" t="str">
        <f t="shared" si="344"/>
        <v>-5.18699014668696-1.55735355718486i</v>
      </c>
      <c r="AG764" t="str">
        <f t="shared" si="345"/>
        <v>1.02266403805983-0.0287002600782872i</v>
      </c>
      <c r="AH764" t="str">
        <f t="shared" si="346"/>
        <v>0.0575428932489532+0.094585444664243i</v>
      </c>
      <c r="AI764">
        <f t="shared" si="347"/>
        <v>-19.115948772179966</v>
      </c>
      <c r="AJ764">
        <f t="shared" si="348"/>
        <v>58.684947120220151</v>
      </c>
      <c r="AK764"/>
      <c r="AL764"/>
      <c r="AM764"/>
      <c r="AN764"/>
    </row>
    <row r="765" spans="1:40" x14ac:dyDescent="0.35">
      <c r="A765"/>
      <c r="B765">
        <f t="shared" si="349"/>
        <v>63100</v>
      </c>
      <c r="C765" s="237" t="str">
        <f t="shared" si="317"/>
        <v>-8.09958226576921E-06+0.0163772894407822i</v>
      </c>
      <c r="D765" s="208" t="str">
        <f t="shared" si="318"/>
        <v>-2.51372329898316+0.125559219045997i</v>
      </c>
      <c r="E765" t="str">
        <f t="shared" si="319"/>
        <v>20500</v>
      </c>
      <c r="F765" t="str">
        <f t="shared" si="320"/>
        <v>0.327868852459016</v>
      </c>
      <c r="G765" t="str">
        <f t="shared" si="315"/>
        <v>0.327868852459016</v>
      </c>
      <c r="H765" t="str">
        <f t="shared" si="321"/>
        <v>2.67577546340006+1.68220245157499i</v>
      </c>
      <c r="I765" t="str">
        <f t="shared" si="322"/>
        <v>247.793120551895i</v>
      </c>
      <c r="J765" t="str">
        <f t="shared" si="316"/>
        <v>-82.1129764504763+54.209205396897i</v>
      </c>
      <c r="K765" t="str">
        <f t="shared" si="323"/>
        <v>1.38750335824082-2.10171002777154i</v>
      </c>
      <c r="L765" t="str">
        <f t="shared" si="324"/>
        <v>0.2556442805195-0.332267128519845i</v>
      </c>
      <c r="M765" t="str">
        <f t="shared" si="325"/>
        <v>1.64314763876032-2.43397715629138i</v>
      </c>
      <c r="N765" t="str">
        <f t="shared" si="326"/>
        <v>-0.787064912104098i</v>
      </c>
      <c r="O765" t="str">
        <f t="shared" si="327"/>
        <v>0.705927230230017-0.708284367764654i</v>
      </c>
      <c r="P765" t="str">
        <f t="shared" si="328"/>
        <v>0.294072769769983+0.708284367764654i</v>
      </c>
      <c r="Q765" t="str">
        <f t="shared" si="329"/>
        <v>-0.294072769769983+0.078780544339444i</v>
      </c>
      <c r="R765" t="str">
        <f t="shared" si="330"/>
        <v>-0.331010522113988-2.49721032468691i</v>
      </c>
      <c r="S765" t="str">
        <f t="shared" si="331"/>
        <v>0.0852326372593884i</v>
      </c>
      <c r="T765" t="str">
        <f t="shared" si="332"/>
        <v>0.212843821764439-0.0282128997603823i</v>
      </c>
      <c r="U765" t="str">
        <f t="shared" si="333"/>
        <v>0.00005-0.0022520226269512i</v>
      </c>
      <c r="V765" t="str">
        <f t="shared" si="334"/>
        <v>0.00002-0.0252226534218535i</v>
      </c>
      <c r="W765" t="str">
        <f t="shared" si="335"/>
        <v>0.0000422734006941804-0.00206750191539682i</v>
      </c>
      <c r="X765" t="str">
        <f t="shared" si="336"/>
        <v>0.0000746039065728041-0.00206567186468338i</v>
      </c>
      <c r="Y765" t="str">
        <f t="shared" si="337"/>
        <v>0.009+0.317175194306425i</v>
      </c>
      <c r="Z765" t="str">
        <f t="shared" si="338"/>
        <v>-0.0785179747034044-0.00510224631231382i</v>
      </c>
      <c r="AA765" t="str">
        <f t="shared" si="339"/>
        <v>1.09578623478042-38.0504406247191i</v>
      </c>
      <c r="AB765" t="str">
        <f t="shared" si="340"/>
        <v>0.711409896786568-0.0942988898629931i</v>
      </c>
      <c r="AC765" t="str">
        <f t="shared" si="341"/>
        <v>1.93943014830541-1.88650243575421i</v>
      </c>
      <c r="AD765" t="str">
        <f t="shared" si="342"/>
        <v>0.21278212439026+0.158353270084273i</v>
      </c>
      <c r="AE765" t="str">
        <f t="shared" si="343"/>
        <v>-0.0158992640718808-0.0135192448641748i</v>
      </c>
      <c r="AF765" t="str">
        <f t="shared" si="344"/>
        <v>-5.18949876238322-1.55664323252899i</v>
      </c>
      <c r="AG765" t="str">
        <f t="shared" si="345"/>
        <v>1.02265604303483-0.028681014768611i</v>
      </c>
      <c r="AH765" t="str">
        <f t="shared" si="346"/>
        <v>0.0574549124813647+0.0944163506016599i</v>
      </c>
      <c r="AI765">
        <f t="shared" si="347"/>
        <v>-19.130882460713682</v>
      </c>
      <c r="AJ765">
        <f t="shared" si="348"/>
        <v>58.67835220531591</v>
      </c>
      <c r="AK765"/>
      <c r="AL765"/>
      <c r="AM765"/>
      <c r="AN765"/>
    </row>
    <row r="766" spans="1:40" x14ac:dyDescent="0.35">
      <c r="A766"/>
      <c r="B766">
        <f t="shared" si="349"/>
        <v>63200</v>
      </c>
      <c r="C766" s="237" t="str">
        <f t="shared" si="317"/>
        <v>-0.0000080739709607213+0.0163513760207691i</v>
      </c>
      <c r="D766" s="208" t="str">
        <f t="shared" si="318"/>
        <v>-2.51372310262982+0.125360549492563i</v>
      </c>
      <c r="E766" t="str">
        <f t="shared" si="319"/>
        <v>20500</v>
      </c>
      <c r="F766" t="str">
        <f t="shared" si="320"/>
        <v>0.327868852459016</v>
      </c>
      <c r="G766" t="str">
        <f t="shared" si="315"/>
        <v>0.327868852459016</v>
      </c>
      <c r="H766" t="str">
        <f t="shared" si="321"/>
        <v>2.67827759390252+1.6812910306948i</v>
      </c>
      <c r="I766" t="str">
        <f t="shared" si="322"/>
        <v>248.185819633594i</v>
      </c>
      <c r="J766" t="str">
        <f t="shared" si="316"/>
        <v>-82.3766177645601+54.295115389602i</v>
      </c>
      <c r="K766" t="str">
        <f t="shared" si="323"/>
        <v>1.38437047858066-2.10036864164063i</v>
      </c>
      <c r="L766" t="str">
        <f t="shared" si="324"/>
        <v>0.255135907854249-0.33213190929687i</v>
      </c>
      <c r="M766" t="str">
        <f t="shared" si="325"/>
        <v>1.63950638643491-2.4325005509375i</v>
      </c>
      <c r="N766" t="str">
        <f t="shared" si="326"/>
        <v>-0.788312241600301i</v>
      </c>
      <c r="O766" t="str">
        <f t="shared" si="327"/>
        <v>0.705043217323874-0.709164340407497i</v>
      </c>
      <c r="P766" t="str">
        <f t="shared" si="328"/>
        <v>0.294956782676126+0.709164340407497i</v>
      </c>
      <c r="Q766" t="str">
        <f t="shared" si="329"/>
        <v>-0.294956782676126+0.079147901192804i</v>
      </c>
      <c r="R766" t="str">
        <f t="shared" si="330"/>
        <v>-0.331003062476136-2.49311960694367i</v>
      </c>
      <c r="S766" t="str">
        <f t="shared" si="331"/>
        <v>0.0853677127542528i</v>
      </c>
      <c r="T766" t="str">
        <f t="shared" si="332"/>
        <v>0.212831918467563-0.0282569743582408i</v>
      </c>
      <c r="U766" t="str">
        <f t="shared" si="333"/>
        <v>0.00005-0.00224845930000982i</v>
      </c>
      <c r="V766" t="str">
        <f t="shared" si="334"/>
        <v>0.00002-0.02518274416011i</v>
      </c>
      <c r="W766" t="str">
        <f t="shared" si="335"/>
        <v>0.0000422734001178923-0.00206423077743918i</v>
      </c>
      <c r="X766" t="str">
        <f t="shared" si="336"/>
        <v>0.0000745016644598016-0.00206240522054644i</v>
      </c>
      <c r="Y766" t="str">
        <f t="shared" si="337"/>
        <v>0.009+0.317677849131i</v>
      </c>
      <c r="Z766" t="str">
        <f t="shared" si="338"/>
        <v>-0.0782684675398753-0.00508298102464877i</v>
      </c>
      <c r="AA766" t="str">
        <f t="shared" si="339"/>
        <v>1.09226664301657-37.9895485340436i</v>
      </c>
      <c r="AB766" t="str">
        <f t="shared" si="340"/>
        <v>0.711370111167556-0.0944462049452609i</v>
      </c>
      <c r="AC766" t="str">
        <f t="shared" si="341"/>
        <v>1.93655539481482-1.88525334351785i</v>
      </c>
      <c r="AD766" t="str">
        <f t="shared" si="342"/>
        <v>0.212975317200981+0.158563098539211i</v>
      </c>
      <c r="AE766" t="str">
        <f t="shared" si="343"/>
        <v>-0.0158632784800553-0.0134930402270894i</v>
      </c>
      <c r="AF766" t="str">
        <f t="shared" si="344"/>
        <v>-5.19200069653234-1.55593048120224i</v>
      </c>
      <c r="AG766" t="str">
        <f t="shared" si="345"/>
        <v>1.02264804623199-0.0286618675369644i</v>
      </c>
      <c r="AH766" t="str">
        <f t="shared" si="346"/>
        <v>0.0573673452332648+0.0942477603917147i</v>
      </c>
      <c r="AI766">
        <f t="shared" si="347"/>
        <v>-19.145790945303208</v>
      </c>
      <c r="AJ766">
        <f t="shared" si="348"/>
        <v>58.671687166006507</v>
      </c>
      <c r="AK766"/>
      <c r="AL766"/>
      <c r="AM766"/>
      <c r="AN766"/>
    </row>
    <row r="767" spans="1:40" x14ac:dyDescent="0.35">
      <c r="A767"/>
      <c r="B767">
        <f t="shared" si="349"/>
        <v>63300</v>
      </c>
      <c r="C767" s="237" t="str">
        <f t="shared" si="317"/>
        <v>-8.04848094032414E-06+0.0163255444756409i</v>
      </c>
      <c r="D767" s="208" t="str">
        <f t="shared" si="318"/>
        <v>-2.51372290720633+0.12516250764658i</v>
      </c>
      <c r="E767" t="str">
        <f t="shared" si="319"/>
        <v>20500</v>
      </c>
      <c r="F767" t="str">
        <f t="shared" si="320"/>
        <v>0.327868852459016</v>
      </c>
      <c r="G767" t="str">
        <f t="shared" si="315"/>
        <v>0.327868852459016</v>
      </c>
      <c r="H767" t="str">
        <f t="shared" si="321"/>
        <v>2.68077305921195+1.68037783442746i</v>
      </c>
      <c r="I767" t="str">
        <f t="shared" si="322"/>
        <v>248.578518715292i</v>
      </c>
      <c r="J767" t="str">
        <f t="shared" si="316"/>
        <v>-82.6406765629102+54.3810253823071i</v>
      </c>
      <c r="K767" t="str">
        <f t="shared" si="323"/>
        <v>1.38124678431336-2.09902567951833i</v>
      </c>
      <c r="L767" t="str">
        <f t="shared" si="324"/>
        <v>0.254628752835076-0.331996183417473i</v>
      </c>
      <c r="M767" t="str">
        <f t="shared" si="325"/>
        <v>1.63587553714844-2.4310218629358i</v>
      </c>
      <c r="N767" t="str">
        <f t="shared" si="326"/>
        <v>-0.789559571096504i</v>
      </c>
      <c r="O767" t="str">
        <f t="shared" si="327"/>
        <v>0.704158107489869-0.710043209710709i</v>
      </c>
      <c r="P767" t="str">
        <f t="shared" si="328"/>
        <v>0.295841892510131+0.710043209710709i</v>
      </c>
      <c r="Q767" t="str">
        <f t="shared" si="329"/>
        <v>-0.295841892510131+0.079516361385795i</v>
      </c>
      <c r="R767" t="str">
        <f t="shared" si="330"/>
        <v>-0.330995590440142-2.4890415905923i</v>
      </c>
      <c r="S767" t="str">
        <f t="shared" si="331"/>
        <v>0.0855027882491171i</v>
      </c>
      <c r="T767" t="str">
        <f t="shared" si="332"/>
        <v>0.212819996063659-0.0283010458807949i</v>
      </c>
      <c r="U767" t="str">
        <f t="shared" si="333"/>
        <v>0.00005-0.00224490723160538i</v>
      </c>
      <c r="V767" t="str">
        <f t="shared" si="334"/>
        <v>0.00002-0.0251429609939803i</v>
      </c>
      <c r="W767" t="str">
        <f t="shared" si="335"/>
        <v>0.0000422733995406913-0.00206096997518759i</v>
      </c>
      <c r="X767" t="str">
        <f t="shared" si="336"/>
        <v>0.0000743999063627385-0.00205914889036239i</v>
      </c>
      <c r="Y767" t="str">
        <f t="shared" si="337"/>
        <v>0.009+0.318180503955574i</v>
      </c>
      <c r="Z767" t="str">
        <f t="shared" si="338"/>
        <v>-0.0780201497538649-0.00506383036237308i</v>
      </c>
      <c r="AA767" t="str">
        <f t="shared" si="339"/>
        <v>1.08876406594905-37.9288520922242i</v>
      </c>
      <c r="AB767" t="str">
        <f t="shared" si="340"/>
        <v>0.711330261685149-0.0945935097486211i</v>
      </c>
      <c r="AC767" t="str">
        <f t="shared" si="341"/>
        <v>1.9336888836334-1.88400262649522i</v>
      </c>
      <c r="AD767" t="str">
        <f t="shared" si="342"/>
        <v>0.213168767182341+0.158772701290382i</v>
      </c>
      <c r="AE767" t="str">
        <f t="shared" si="343"/>
        <v>-0.0158274611129028-0.0134669204070688i</v>
      </c>
      <c r="AF767" t="str">
        <f t="shared" si="344"/>
        <v>-5.19449596641828-1.55521532678088i</v>
      </c>
      <c r="AG767" t="str">
        <f t="shared" si="345"/>
        <v>1.02264004760592-0.0286428178781462i</v>
      </c>
      <c r="AH767" t="str">
        <f t="shared" si="346"/>
        <v>0.0572801887869504+0.0940796716127971i</v>
      </c>
      <c r="AI767">
        <f t="shared" si="347"/>
        <v>-19.160674323242958</v>
      </c>
      <c r="AJ767">
        <f t="shared" si="348"/>
        <v>58.664952310033776</v>
      </c>
      <c r="AK767"/>
      <c r="AL767"/>
      <c r="AM767"/>
      <c r="AN767"/>
    </row>
    <row r="768" spans="1:40" x14ac:dyDescent="0.35">
      <c r="A768"/>
      <c r="B768">
        <f t="shared" si="349"/>
        <v>63400</v>
      </c>
      <c r="C768" s="237" t="str">
        <f t="shared" si="317"/>
        <v>-8.02311143997899E-06+0.0162997944179775i</v>
      </c>
      <c r="D768" s="208" t="str">
        <f t="shared" si="318"/>
        <v>-2.51372271270683+0.124965090537828i</v>
      </c>
      <c r="E768" t="str">
        <f t="shared" si="319"/>
        <v>20500</v>
      </c>
      <c r="F768" t="str">
        <f t="shared" si="320"/>
        <v>0.327868852459016</v>
      </c>
      <c r="G768" t="str">
        <f t="shared" si="315"/>
        <v>0.327868852459016</v>
      </c>
      <c r="H768" t="str">
        <f t="shared" si="321"/>
        <v>2.68326187660576+1.6794628832216i</v>
      </c>
      <c r="I768" t="str">
        <f t="shared" si="322"/>
        <v>248.971217796991i</v>
      </c>
      <c r="J768" t="str">
        <f t="shared" si="316"/>
        <v>-82.9051528455264+54.4669353750121i</v>
      </c>
      <c r="K768" t="str">
        <f t="shared" si="323"/>
        <v>1.37813224678923-2.09768116701911i</v>
      </c>
      <c r="L768" t="str">
        <f t="shared" si="324"/>
        <v>0.254122812987221-0.331859955174131i</v>
      </c>
      <c r="M768" t="str">
        <f t="shared" si="325"/>
        <v>1.63225505977645-2.42954112219324i</v>
      </c>
      <c r="N768" t="str">
        <f t="shared" si="326"/>
        <v>-0.790806900592707i</v>
      </c>
      <c r="O768" t="str">
        <f t="shared" si="327"/>
        <v>0.703271902105084-0.710920974306918i</v>
      </c>
      <c r="P768" t="str">
        <f t="shared" si="328"/>
        <v>0.296728097894916+0.710920974306918i</v>
      </c>
      <c r="Q768" t="str">
        <f t="shared" si="329"/>
        <v>-0.296728097894916+0.0798859262857889i</v>
      </c>
      <c r="R768" t="str">
        <f t="shared" si="330"/>
        <v>-0.330988106003168-2.48497621551732i</v>
      </c>
      <c r="S768" t="str">
        <f t="shared" si="331"/>
        <v>0.0856378637439813i</v>
      </c>
      <c r="T768" t="str">
        <f t="shared" si="332"/>
        <v>0.212808054551507-0.0283451143227777i</v>
      </c>
      <c r="U768" t="str">
        <f t="shared" si="333"/>
        <v>0.00005-0.00224136636846405i</v>
      </c>
      <c r="V768" t="str">
        <f t="shared" si="334"/>
        <v>0.00002-0.0251033033267974i</v>
      </c>
      <c r="W768" t="str">
        <f t="shared" si="335"/>
        <v>0.0000422733989625782-0.00205771945973491i</v>
      </c>
      <c r="X768" t="str">
        <f t="shared" si="336"/>
        <v>0.0000742986292315273-0.00205590282537455i</v>
      </c>
      <c r="Y768" t="str">
        <f t="shared" si="337"/>
        <v>0.009+0.318683158780149i</v>
      </c>
      <c r="Z768" t="str">
        <f t="shared" si="338"/>
        <v>-0.0777730137857488-0.0050447934381041i</v>
      </c>
      <c r="AA768" t="str">
        <f t="shared" si="339"/>
        <v>1.08527839355475-37.8683503528631i</v>
      </c>
      <c r="AB768" t="str">
        <f t="shared" si="340"/>
        <v>0.71129034833527-0.0947408042554696i</v>
      </c>
      <c r="AC768" t="str">
        <f t="shared" si="341"/>
        <v>1.93083059015207-1.88275030821297i</v>
      </c>
      <c r="AD768" t="str">
        <f t="shared" si="342"/>
        <v>0.21336247411906+0.158982078085419i</v>
      </c>
      <c r="AE768" t="str">
        <f t="shared" si="343"/>
        <v>-0.0157918108967217-0.0134408849599978i</v>
      </c>
      <c r="AF768" t="str">
        <f t="shared" si="344"/>
        <v>-5.19698458931259-1.55449779268377i</v>
      </c>
      <c r="AG768" t="str">
        <f t="shared" si="345"/>
        <v>1.02263204711164-0.0286238652901843i</v>
      </c>
      <c r="AH768" t="str">
        <f t="shared" si="346"/>
        <v>0.0571934404466472+0.0939120818591049i</v>
      </c>
      <c r="AI768">
        <f t="shared" si="347"/>
        <v>-19.175532691272522</v>
      </c>
      <c r="AJ768">
        <f t="shared" si="348"/>
        <v>58.658147943390347</v>
      </c>
      <c r="AK768"/>
      <c r="AL768"/>
      <c r="AM768"/>
      <c r="AN768"/>
    </row>
    <row r="769" spans="1:40" x14ac:dyDescent="0.35">
      <c r="A769"/>
      <c r="B769">
        <f t="shared" si="349"/>
        <v>63500</v>
      </c>
      <c r="C769" s="237" t="str">
        <f t="shared" si="317"/>
        <v>-0.0000079978617011028+0.016274125462799i</v>
      </c>
      <c r="D769" s="208" t="str">
        <f t="shared" si="318"/>
        <v>-2.5137225191255+0.124768295214792i</v>
      </c>
      <c r="E769" t="str">
        <f t="shared" si="319"/>
        <v>20500</v>
      </c>
      <c r="F769" t="str">
        <f t="shared" si="320"/>
        <v>0.327868852459016</v>
      </c>
      <c r="G769" t="str">
        <f t="shared" si="315"/>
        <v>0.327868852459016</v>
      </c>
      <c r="H769" t="str">
        <f t="shared" si="321"/>
        <v>2.6857440633484+1.67854619738811i</v>
      </c>
      <c r="I769" t="str">
        <f t="shared" si="322"/>
        <v>249.36391687869i</v>
      </c>
      <c r="J769" t="str">
        <f t="shared" si="316"/>
        <v>-83.1700466124088+54.5528453677173i</v>
      </c>
      <c r="K769" t="str">
        <f t="shared" si="323"/>
        <v>1.37502683742069-2.09633512955618i</v>
      </c>
      <c r="L769" t="str">
        <f t="shared" si="324"/>
        <v>0.253618085832729-0.331723228834738i</v>
      </c>
      <c r="M769" t="str">
        <f t="shared" si="325"/>
        <v>1.62864492325342-2.42805835839092i</v>
      </c>
      <c r="N769" t="str">
        <f t="shared" si="326"/>
        <v>-0.79205423008891i</v>
      </c>
      <c r="O769" t="str">
        <f t="shared" si="327"/>
        <v>0.702384602548303-0.711797632830471i</v>
      </c>
      <c r="P769" t="str">
        <f t="shared" si="328"/>
        <v>0.297615397451697+0.711797632830471i</v>
      </c>
      <c r="Q769" t="str">
        <f t="shared" si="329"/>
        <v>-0.297615397451697+0.0802565972584389i</v>
      </c>
      <c r="R769" t="str">
        <f t="shared" si="330"/>
        <v>-0.330980609162382-2.48092342198191i</v>
      </c>
      <c r="S769" t="str">
        <f t="shared" si="331"/>
        <v>0.0857729392388457i</v>
      </c>
      <c r="T769" t="str">
        <f t="shared" si="332"/>
        <v>0.212796093929884-0.0283891796789211i</v>
      </c>
      <c r="U769" t="str">
        <f t="shared" si="333"/>
        <v>0.00005-0.00223783665764757i</v>
      </c>
      <c r="V769" t="str">
        <f t="shared" si="334"/>
        <v>0.00002-0.0250637705656528i</v>
      </c>
      <c r="W769" t="str">
        <f t="shared" si="335"/>
        <v>0.0000422733983835522-0.00205447918248207i</v>
      </c>
      <c r="X769" t="str">
        <f t="shared" si="336"/>
        <v>0.0000741978300400646-0.002052666977133i</v>
      </c>
      <c r="Y769" t="str">
        <f t="shared" si="337"/>
        <v>0.009+0.319185813604723i</v>
      </c>
      <c r="Z769" t="str">
        <f t="shared" si="338"/>
        <v>-0.0775270521359627-0.00502586937282218i</v>
      </c>
      <c r="AA769" t="str">
        <f t="shared" si="339"/>
        <v>1.08180951670247-37.8080423756874i</v>
      </c>
      <c r="AB769" t="str">
        <f t="shared" si="340"/>
        <v>0.711250371113833-0.0948880884481981i</v>
      </c>
      <c r="AC769" t="str">
        <f t="shared" si="341"/>
        <v>1.92798048980827-1.88149641201997i</v>
      </c>
      <c r="AD769" t="str">
        <f t="shared" si="342"/>
        <v>0.213556437795539+0.15919122867182i</v>
      </c>
      <c r="AE769" t="str">
        <f t="shared" si="343"/>
        <v>-0.0157563267663416-0.0134149334449137i</v>
      </c>
      <c r="AF769" t="str">
        <f t="shared" si="344"/>
        <v>-5.1994665824739-1.55377790217332i</v>
      </c>
      <c r="AG769" t="str">
        <f t="shared" si="345"/>
        <v>1.02262404470452-0.0286050092743111i</v>
      </c>
      <c r="AH769" t="str">
        <f t="shared" si="346"/>
        <v>0.0571070975383046+0.0937449887405256i</v>
      </c>
      <c r="AI769">
        <f t="shared" si="347"/>
        <v>-19.19036614557983</v>
      </c>
      <c r="AJ769">
        <f t="shared" si="348"/>
        <v>58.651274370331898</v>
      </c>
      <c r="AK769"/>
      <c r="AL769"/>
      <c r="AM769"/>
      <c r="AN769"/>
    </row>
    <row r="770" spans="1:40" x14ac:dyDescent="0.35">
      <c r="A770"/>
      <c r="B770">
        <f t="shared" si="349"/>
        <v>63600</v>
      </c>
      <c r="C770" s="237" t="str">
        <f t="shared" si="317"/>
        <v>-7.97273097107161E-06+0.016248537227547i</v>
      </c>
      <c r="D770" s="208" t="str">
        <f t="shared" si="318"/>
        <v>-2.51372232645657+0.124572118744527i</v>
      </c>
      <c r="E770" t="str">
        <f t="shared" si="319"/>
        <v>20500</v>
      </c>
      <c r="F770" t="str">
        <f t="shared" si="320"/>
        <v>0.327868852459016</v>
      </c>
      <c r="G770" t="str">
        <f t="shared" si="315"/>
        <v>0.327868852459016</v>
      </c>
      <c r="H770" t="str">
        <f t="shared" si="321"/>
        <v>2.6882196366911+1.67762779710084i</v>
      </c>
      <c r="I770" t="str">
        <f t="shared" si="322"/>
        <v>249.756615960389i</v>
      </c>
      <c r="J770" t="str">
        <f t="shared" si="316"/>
        <v>-83.4353578635573+54.6387553604223i</v>
      </c>
      <c r="K770" t="str">
        <f t="shared" si="323"/>
        <v>1.37193052768267-2.09498759234288i</v>
      </c>
      <c r="L770" t="str">
        <f t="shared" si="324"/>
        <v>0.253114568890532-0.331586008642706i</v>
      </c>
      <c r="M770" t="str">
        <f t="shared" si="325"/>
        <v>1.6250450965732-2.42657360098559i</v>
      </c>
      <c r="N770" t="str">
        <f t="shared" si="326"/>
        <v>-0.793301559585113i</v>
      </c>
      <c r="O770" t="str">
        <f t="shared" si="327"/>
        <v>0.701496210200016-0.712673183917436i</v>
      </c>
      <c r="P770" t="str">
        <f t="shared" si="328"/>
        <v>0.298503789799984+0.712673183917436i</v>
      </c>
      <c r="Q770" t="str">
        <f t="shared" si="329"/>
        <v>-0.298503789799984+0.080628375667677i</v>
      </c>
      <c r="R770" t="str">
        <f t="shared" si="330"/>
        <v>-0.330973099914932-2.47688315062495i</v>
      </c>
      <c r="S770" t="str">
        <f t="shared" si="331"/>
        <v>0.08590801473371i</v>
      </c>
      <c r="T770" t="str">
        <f t="shared" si="332"/>
        <v>0.212784114197566-0.0284332419439537i</v>
      </c>
      <c r="U770" t="str">
        <f t="shared" si="333"/>
        <v>0.00005-0.00223431804655064i</v>
      </c>
      <c r="V770" t="str">
        <f t="shared" si="334"/>
        <v>0.00002-0.0250243621213672i</v>
      </c>
      <c r="W770" t="str">
        <f t="shared" si="335"/>
        <v>0.0000422733978036139-0.00205124909513572i</v>
      </c>
      <c r="X770" t="str">
        <f t="shared" si="336"/>
        <v>0.0000740975057860105-0.00204944129749223i</v>
      </c>
      <c r="Y770" t="str">
        <f t="shared" si="337"/>
        <v>0.009+0.319688468429297i</v>
      </c>
      <c r="Z770" t="str">
        <f t="shared" si="338"/>
        <v>-0.0772822573644316-0.0050070572957783i</v>
      </c>
      <c r="AA770" t="str">
        <f t="shared" si="339"/>
        <v>1.0783573271443-37.7479272264993i</v>
      </c>
      <c r="AB770" t="str">
        <f t="shared" si="340"/>
        <v>0.711210330016744-0.0950353623091877i</v>
      </c>
      <c r="AC770" t="str">
        <f t="shared" si="341"/>
        <v>1.92513855808634-1.88024096108848i</v>
      </c>
      <c r="AD770" t="str">
        <f t="shared" si="342"/>
        <v>0.213750657995865+0.159400152796945i</v>
      </c>
      <c r="AE770" t="str">
        <f t="shared" si="343"/>
        <v>-0.0157210076650429-0.0133890654239788i</v>
      </c>
      <c r="AF770" t="str">
        <f t="shared" si="344"/>
        <v>-5.20194196314767-1.55305567835631i</v>
      </c>
      <c r="AG770" t="str">
        <f t="shared" si="345"/>
        <v>1.02261604034037-0.0285862493349384i</v>
      </c>
      <c r="AH770" t="str">
        <f t="shared" si="346"/>
        <v>0.0570211574093897+0.0935783898825048i</v>
      </c>
      <c r="AI770">
        <f t="shared" si="347"/>
        <v>-19.205174781805333</v>
      </c>
      <c r="AJ770">
        <f t="shared" si="348"/>
        <v>58.644331893386827</v>
      </c>
      <c r="AK770"/>
      <c r="AL770"/>
      <c r="AM770"/>
      <c r="AN770"/>
    </row>
    <row r="771" spans="1:40" x14ac:dyDescent="0.35">
      <c r="A771"/>
      <c r="B771">
        <f t="shared" si="349"/>
        <v>63700</v>
      </c>
      <c r="C771" s="237" t="str">
        <f t="shared" si="317"/>
        <v>-7.94771850316429E-06+0.0162230293320652i</v>
      </c>
      <c r="D771" s="208" t="str">
        <f t="shared" si="318"/>
        <v>-2.51372213469431+0.1243765582125i</v>
      </c>
      <c r="E771" t="str">
        <f t="shared" si="319"/>
        <v>20500</v>
      </c>
      <c r="F771" t="str">
        <f t="shared" si="320"/>
        <v>0.327868852459016</v>
      </c>
      <c r="G771" t="str">
        <f t="shared" si="315"/>
        <v>0.327868852459016</v>
      </c>
      <c r="H771" t="str">
        <f t="shared" si="321"/>
        <v>2.69068861387122+1.67670770239741i</v>
      </c>
      <c r="I771" t="str">
        <f t="shared" si="322"/>
        <v>250.149315042087i</v>
      </c>
      <c r="J771" t="str">
        <f t="shared" si="316"/>
        <v>-83.701086598972+54.7246653531274i</v>
      </c>
      <c r="K771" t="str">
        <f t="shared" si="323"/>
        <v>1.36884328911289-2.09363858039403i</v>
      </c>
      <c r="L771" t="str">
        <f t="shared" si="324"/>
        <v>0.252612259676582-0.331448298817087i</v>
      </c>
      <c r="M771" t="str">
        <f t="shared" si="325"/>
        <v>1.62145554878947-2.42508687921112i</v>
      </c>
      <c r="N771" t="str">
        <f t="shared" si="326"/>
        <v>-0.794548889081316i</v>
      </c>
      <c r="O771" t="str">
        <f t="shared" si="327"/>
        <v>0.70060672644241-0.713547626205603i</v>
      </c>
      <c r="P771" t="str">
        <f t="shared" si="328"/>
        <v>0.29939327355759+0.713547626205603i</v>
      </c>
      <c r="Q771" t="str">
        <f t="shared" si="329"/>
        <v>-0.29939327355759+0.0810012628757131i</v>
      </c>
      <c r="R771" t="str">
        <f t="shared" si="330"/>
        <v>-0.33096557825797-2.47285534245804i</v>
      </c>
      <c r="S771" t="str">
        <f t="shared" si="331"/>
        <v>0.0860430902285744i</v>
      </c>
      <c r="T771" t="str">
        <f t="shared" si="332"/>
        <v>0.212772115353329-0.0284773011126028i</v>
      </c>
      <c r="U771" t="str">
        <f t="shared" si="333"/>
        <v>0.00005-0.00223081048289829i</v>
      </c>
      <c r="V771" t="str">
        <f t="shared" si="334"/>
        <v>0.00002-0.0249850774084608i</v>
      </c>
      <c r="W771" t="str">
        <f t="shared" si="335"/>
        <v>0.0000422733972227631-0.00204802914970568i</v>
      </c>
      <c r="X771" t="str">
        <f t="shared" si="336"/>
        <v>0.0000739976534905576-0.0020462257386086i</v>
      </c>
      <c r="Y771" t="str">
        <f t="shared" si="337"/>
        <v>0.009+0.320191123253872i</v>
      </c>
      <c r="Z771" t="str">
        <f t="shared" si="338"/>
        <v>-0.0770386220899975-0.00498835634440228i</v>
      </c>
      <c r="AA771" t="str">
        <f t="shared" si="339"/>
        <v>1.07492171750697-37.6880039771263i</v>
      </c>
      <c r="AB771" t="str">
        <f t="shared" si="340"/>
        <v>0.711170225039915-0.0951826258208148i</v>
      </c>
      <c r="AC771" t="str">
        <f t="shared" si="341"/>
        <v>1.92230477051791-1.87898397841543i</v>
      </c>
      <c r="AD771" t="str">
        <f t="shared" si="342"/>
        <v>0.213945134503795+0.159608850208018i</v>
      </c>
      <c r="AE771" t="str">
        <f t="shared" si="343"/>
        <v>-0.0156858525444736-0.0133632804624505i</v>
      </c>
      <c r="AF771" t="str">
        <f t="shared" si="344"/>
        <v>-5.20441074856553-1.55233114418491i</v>
      </c>
      <c r="AG771" t="str">
        <f t="shared" si="345"/>
        <v>1.02260803397534-0.0285675849796288i</v>
      </c>
      <c r="AH771" t="str">
        <f t="shared" si="346"/>
        <v>0.0569356174286713+0.0934122829259098i</v>
      </c>
      <c r="AI771">
        <f t="shared" si="347"/>
        <v>-19.219958695047076</v>
      </c>
      <c r="AJ771">
        <f t="shared" si="348"/>
        <v>58.637320813369584</v>
      </c>
      <c r="AK771"/>
      <c r="AL771"/>
      <c r="AM771"/>
      <c r="AN771"/>
    </row>
    <row r="772" spans="1:40" x14ac:dyDescent="0.35">
      <c r="A772"/>
      <c r="B772">
        <f t="shared" si="349"/>
        <v>63800</v>
      </c>
      <c r="C772" s="237" t="str">
        <f t="shared" si="317"/>
        <v>-7.92282355650715E-06+0.0161976013985806i</v>
      </c>
      <c r="D772" s="208" t="str">
        <f t="shared" si="318"/>
        <v>-2.51372194383305+0.124181610722451i</v>
      </c>
      <c r="E772" t="str">
        <f t="shared" si="319"/>
        <v>20500</v>
      </c>
      <c r="F772" t="str">
        <f t="shared" si="320"/>
        <v>0.327868852459016</v>
      </c>
      <c r="G772" t="str">
        <f t="shared" si="315"/>
        <v>0.327868852459016</v>
      </c>
      <c r="H772" t="str">
        <f t="shared" si="321"/>
        <v>2.69315101211202+1.67578593317998i</v>
      </c>
      <c r="I772" t="str">
        <f t="shared" si="322"/>
        <v>250.542014123786i</v>
      </c>
      <c r="J772" t="str">
        <f t="shared" si="316"/>
        <v>-83.9672328186529+54.8105753458324i</v>
      </c>
      <c r="K772" t="str">
        <f t="shared" si="323"/>
        <v>1.3657650933122-2.09228811852738i</v>
      </c>
      <c r="L772" t="str">
        <f t="shared" si="324"/>
        <v>0.252111155703944-0.331310103552673i</v>
      </c>
      <c r="M772" t="str">
        <f t="shared" si="325"/>
        <v>1.61787624901614-2.42359822208005i</v>
      </c>
      <c r="N772" t="str">
        <f t="shared" si="326"/>
        <v>-0.795796218577519i</v>
      </c>
      <c r="O772" t="str">
        <f t="shared" si="327"/>
        <v>0.69971615265937-0.714420958334488i</v>
      </c>
      <c r="P772" t="str">
        <f t="shared" si="328"/>
        <v>0.30028384734063+0.714420958334488i</v>
      </c>
      <c r="Q772" t="str">
        <f t="shared" si="329"/>
        <v>-0.30028384734063+0.081375260243031i</v>
      </c>
      <c r="R772" t="str">
        <f t="shared" si="330"/>
        <v>-0.33095804418865-2.46883993886259i</v>
      </c>
      <c r="S772" t="str">
        <f t="shared" si="331"/>
        <v>0.0861781657234387i</v>
      </c>
      <c r="T772" t="str">
        <f t="shared" si="332"/>
        <v>0.212760097395945-0.0285213571795946i</v>
      </c>
      <c r="U772" t="str">
        <f t="shared" si="333"/>
        <v>0.00005-0.00222731391474328i</v>
      </c>
      <c r="V772" t="str">
        <f t="shared" si="334"/>
        <v>0.00002-0.0249459158451246i</v>
      </c>
      <c r="W772" t="str">
        <f t="shared" si="335"/>
        <v>0.0000422733966409996-0.0020448192985027i</v>
      </c>
      <c r="X772" t="str">
        <f t="shared" si="336"/>
        <v>0.0000738982701982159-0.00204302025293811i</v>
      </c>
      <c r="Y772" t="str">
        <f t="shared" si="337"/>
        <v>0.009+0.320693778078446i</v>
      </c>
      <c r="Z772" t="str">
        <f t="shared" si="338"/>
        <v>-0.076796138989865-0.0049697656642129i</v>
      </c>
      <c r="AA772" t="str">
        <f t="shared" si="339"/>
        <v>1.07150258128336-37.6282717053729i</v>
      </c>
      <c r="AB772" t="str">
        <f t="shared" si="340"/>
        <v>0.711130056179239-0.0953298789654522i</v>
      </c>
      <c r="AC772" t="str">
        <f t="shared" si="341"/>
        <v>1.91947910268213-1.87772548682348i</v>
      </c>
      <c r="AD772" t="str">
        <f t="shared" si="342"/>
        <v>0.21413986710277+0.159817320652129i</v>
      </c>
      <c r="AE772" t="str">
        <f t="shared" si="343"/>
        <v>-0.0156508603645721-0.0133375781286552i</v>
      </c>
      <c r="AF772" t="str">
        <f t="shared" si="344"/>
        <v>-5.20687295594507-1.55160432245753i</v>
      </c>
      <c r="AG772" t="str">
        <f t="shared" si="345"/>
        <v>1.02260002556599-0.0285490157190722i</v>
      </c>
      <c r="AH772" t="str">
        <f t="shared" si="346"/>
        <v>0.056850474986025+0.0932466655269098i</v>
      </c>
      <c r="AI772">
        <f t="shared" si="347"/>
        <v>-19.23471797986393</v>
      </c>
      <c r="AJ772">
        <f t="shared" si="348"/>
        <v>58.630241429389784</v>
      </c>
      <c r="AK772"/>
      <c r="AL772"/>
      <c r="AM772"/>
      <c r="AN772"/>
    </row>
    <row r="773" spans="1:40" x14ac:dyDescent="0.35">
      <c r="A773"/>
      <c r="B773">
        <f t="shared" si="349"/>
        <v>63900</v>
      </c>
      <c r="C773" s="237" t="str">
        <f t="shared" si="317"/>
        <v>-7.89804539601923E-06+0.0161722530516853i</v>
      </c>
      <c r="D773" s="208" t="str">
        <f t="shared" si="318"/>
        <v>-2.51372175386716+0.123987273396254i</v>
      </c>
      <c r="E773" t="str">
        <f t="shared" si="319"/>
        <v>20500</v>
      </c>
      <c r="F773" t="str">
        <f t="shared" si="320"/>
        <v>0.327868852459016</v>
      </c>
      <c r="G773" t="str">
        <f t="shared" ref="G773:G836" si="350">IF($C$11=$C$7,$C$24,F773)</f>
        <v>0.327868852459016</v>
      </c>
      <c r="H773" t="str">
        <f t="shared" si="321"/>
        <v>2.69560684862209+1.67486250921604i</v>
      </c>
      <c r="I773" t="str">
        <f t="shared" si="322"/>
        <v>250.934713205485i</v>
      </c>
      <c r="J773" t="str">
        <f t="shared" ref="J773:J836" si="351">IMSUM(COMPLEX(0,2*PI()*B773*$C$113*$C$112),COMPLEX(0,2*PI()*B773*$C$113*$C$111),COMPLEX(0,2*PI()*B773*$C$28*10^-12*$C$111),COMPLEX(-1*2*PI()*B773*2*PI()*B773*$C$113*$C$112*$C$28*10^-12*$C$111,0),COMPLEX(1,0))</f>
        <v>-84.2337965225999+54.8964853385374i</v>
      </c>
      <c r="K773" t="str">
        <f t="shared" si="323"/>
        <v>1.36269591194482-2.09093623136488i</v>
      </c>
      <c r="L773" t="str">
        <f t="shared" si="324"/>
        <v>0.251611254482898-0.331171427020108i</v>
      </c>
      <c r="M773" t="str">
        <f t="shared" si="325"/>
        <v>1.61430716642772-2.42210765838499i</v>
      </c>
      <c r="N773" t="str">
        <f t="shared" si="326"/>
        <v>-0.797043548073722i</v>
      </c>
      <c r="O773" t="str">
        <f t="shared" si="327"/>
        <v>0.69882449023648-0.715293178945335i</v>
      </c>
      <c r="P773" t="str">
        <f t="shared" si="328"/>
        <v>0.30117550976352+0.715293178945335i</v>
      </c>
      <c r="Q773" t="str">
        <f t="shared" si="329"/>
        <v>-0.30117550976352+0.0817503691283871i</v>
      </c>
      <c r="R773" t="str">
        <f t="shared" si="330"/>
        <v>-0.330950497704109-2.46483688158693i</v>
      </c>
      <c r="S773" t="str">
        <f t="shared" si="331"/>
        <v>0.0863132412183031i</v>
      </c>
      <c r="T773" t="str">
        <f t="shared" si="332"/>
        <v>0.212748060324183-0.0285654101396522i</v>
      </c>
      <c r="U773" t="str">
        <f t="shared" si="333"/>
        <v>0.0000499999999999999-0.00222382829046355i</v>
      </c>
      <c r="V773" t="str">
        <f t="shared" si="334"/>
        <v>0.00002-0.0249068768531917i</v>
      </c>
      <c r="W773" t="str">
        <f t="shared" si="335"/>
        <v>0.0000422733960583234-0.00204161949413605i</v>
      </c>
      <c r="X773" t="str">
        <f t="shared" si="336"/>
        <v>0.000073799352976592-0.00203982479323405i</v>
      </c>
      <c r="Y773" t="str">
        <f t="shared" si="337"/>
        <v>0.009+0.32119643290302i</v>
      </c>
      <c r="Z773" t="str">
        <f t="shared" si="338"/>
        <v>-0.0765548007990473-0.0049512844087288i</v>
      </c>
      <c r="AA773" t="str">
        <f t="shared" si="339"/>
        <v>1.06809981282409-37.5687294949725i</v>
      </c>
      <c r="AB773" t="str">
        <f t="shared" si="340"/>
        <v>0.711089823430603-0.0954771217254624i</v>
      </c>
      <c r="AC773" t="str">
        <f t="shared" si="341"/>
        <v>1.91666153020605-1.8764655089622i</v>
      </c>
      <c r="AD773" t="str">
        <f t="shared" si="342"/>
        <v>0.214334855575907+0.160025563876241i</v>
      </c>
      <c r="AE773" t="str">
        <f t="shared" si="343"/>
        <v>-0.0156160300934877-0.013311957993961i</v>
      </c>
      <c r="AF773" t="str">
        <f t="shared" si="344"/>
        <v>-5.20932860248925-1.55087523581979i</v>
      </c>
      <c r="AG773" t="str">
        <f t="shared" si="345"/>
        <v>1.02259201506922-0.0285305410670601i</v>
      </c>
      <c r="AH773" t="str">
        <f t="shared" si="346"/>
        <v>0.0567657274922276+0.0930815353568535i</v>
      </c>
      <c r="AI773">
        <f t="shared" si="347"/>
        <v>-19.249452730279582</v>
      </c>
      <c r="AJ773">
        <f t="shared" si="348"/>
        <v>58.623094038865986</v>
      </c>
      <c r="AK773"/>
      <c r="AL773"/>
      <c r="AM773"/>
      <c r="AN773"/>
    </row>
    <row r="774" spans="1:40" x14ac:dyDescent="0.35">
      <c r="A774"/>
      <c r="B774">
        <f t="shared" si="349"/>
        <v>64000</v>
      </c>
      <c r="C774" s="237" t="str">
        <f t="shared" ref="C774:C837" si="352">IMPRODUCT(COMPLEX(-1,0),IMDIV(IMPRODUCT(G774,COMPLEX($C$100+$C$101,0)),COMPLEX($C$100,2*PI()*B774*$C$103*$C$102*(2*$C$100+$C$101))))</f>
        <v>-7.87338329235775E-06+0.0161469839183175i</v>
      </c>
      <c r="D774" s="208" t="str">
        <f t="shared" ref="D774:D837" si="353">IMPRODUCT(COMPLEX($C$106,0),IMSUB(C774,G774))</f>
        <v>-2.51372156479103+0.123793543373768i</v>
      </c>
      <c r="E774" t="str">
        <f t="shared" ref="E774:E837" si="354">IMDIV(COMPLEX($C$20*10^3,0),COMPLEX(1,2*PI()*B774*$C$20*1000*$C$29*10^-12))</f>
        <v>20500</v>
      </c>
      <c r="F774" t="str">
        <f t="shared" ref="F774:F837" si="355">IMDIV(COMPLEX($C$22*1000,0),IMSUM(COMPLEX($C$22*1000,0),E774))</f>
        <v>0.327868852459016</v>
      </c>
      <c r="G774" t="str">
        <f t="shared" si="350"/>
        <v>0.327868852459016</v>
      </c>
      <c r="H774" t="str">
        <f t="shared" ref="H774:H837" si="356">IMPRODUCT(COMPLEX($C$108,0),IMPRODUCT(COMPLEX(-1,0),D774),IMDIV(COMPLEX(0,2*PI()*B774*$C$109*$C$110),COMPLEX(1,2*PI()*B774*$C$109*$C$110)))</f>
        <v>2.69805614059501+1.67393745013912i</v>
      </c>
      <c r="I774" t="str">
        <f t="shared" ref="I774:I837" si="357">COMPLEX(0,2*PI()*B774*$C$113*$C$112*$C$114)</f>
        <v>251.327412287183i</v>
      </c>
      <c r="J774" t="str">
        <f t="shared" si="351"/>
        <v>-84.5007777108131+54.9823953312426i</v>
      </c>
      <c r="K774" t="str">
        <f t="shared" ref="K774:K837" si="358">IMDIV(I774,J774)</f>
        <v>1.35963571673867-2.08958294333409i</v>
      </c>
      <c r="L774" t="str">
        <f t="shared" ref="L774:L837" si="359">IMDIV(COMPLEX($C$117,0),COMPLEX(1,2*PI()*B774*$C$115*$C$116))</f>
        <v>0.25111255352106-0.331032273365999i</v>
      </c>
      <c r="M774" t="str">
        <f t="shared" ref="M774:M837" si="360">IMSUM(K774,L774)</f>
        <v>1.61074827025973-2.42061521670009i</v>
      </c>
      <c r="N774" t="str">
        <f t="shared" ref="N774:N837" si="361">COMPLEX(0,-2*PI()*B774*$C$43)</f>
        <v>-0.798290877569925i</v>
      </c>
      <c r="O774" t="str">
        <f t="shared" ref="O774:O837" si="362">IMEXP(N774)</f>
        <v>0.697931740561015-0.716164286681116i</v>
      </c>
      <c r="P774" t="str">
        <f t="shared" ref="P774:P837" si="363">IMSUB(COMPLEX(1,0),O774)</f>
        <v>0.302068259438985+0.716164286681116i</v>
      </c>
      <c r="Q774" t="str">
        <f t="shared" ref="Q774:Q837" si="364">IMSUM(COMPLEX(0,2*PI()*B774*$C$43),O774,COMPLEX(-1,0))</f>
        <v>-0.302068259438985+0.082126590888809i</v>
      </c>
      <c r="R774" t="str">
        <f t="shared" ref="R774:R837" si="365">IMDIV(P774,Q774)</f>
        <v>-0.330942938801487-2.46084611274345i</v>
      </c>
      <c r="S774" t="str">
        <f t="shared" ref="S774:S837" si="366">IMDIV(COMPLEX(0,2*PI()*B774*$C$123),COMPLEX($C$124,0))</f>
        <v>0.0864483167131673i</v>
      </c>
      <c r="T774" t="str">
        <f t="shared" ref="T774:T837" si="367">IMPRODUCT(R774,S774)</f>
        <v>0.212736004136812-0.0286094599874973i</v>
      </c>
      <c r="U774" t="str">
        <f t="shared" ref="U774:U837" si="368">IMDIV(COMPLEX(1,2*PI()*B774*$C$16*10^-3*$C$15*10^-6),COMPLEX(0,2*PI()*B774*$C$15*10^-6))</f>
        <v>0.0000499999999999999-0.0022203535587597i</v>
      </c>
      <c r="V774" t="str">
        <f t="shared" ref="V774:V837" si="369">IMSUM(COMPLEX($C$18*10^-3,0),IMDIV(COMPLEX(1,0),COMPLEX(0,2*PI()*B774*($C$17*1*10^-6))))</f>
        <v>0.00002-0.0248679598581087i</v>
      </c>
      <c r="W774" t="str">
        <f t="shared" ref="W774:W837" si="370">IMDIV(IMPRODUCT(U774,V774),IMSUM(U774,V774))</f>
        <v>0.000042273395474735-0.00203842968951117i</v>
      </c>
      <c r="X774" t="str">
        <f t="shared" ref="X774:X837" si="371">IMDIV(IMPRODUCT(COMPLEX($C$19,0),W774),IMSUM(COMPLEX($C$19,0),W774))</f>
        <v>0.000073700898916172-0.00203663931254455i</v>
      </c>
      <c r="Y774" t="str">
        <f t="shared" ref="Y774:Y837" si="372">COMPLEX($C$13*10^-3,2*PI()*B774*$C$12*0.000001)</f>
        <v>0.009+0.321699087727595i</v>
      </c>
      <c r="Z774" t="str">
        <f t="shared" ref="Z774:Z837" si="373">IMPRODUCT(COMPLEX($C$6,0),IMDIV(X774,IMSUM(X774,Y774)))</f>
        <v>-0.0763146003098129-0.00493291173938027i</v>
      </c>
      <c r="AA774" t="str">
        <f t="shared" ref="AA774:AA837" si="374">IMDIV(COMPLEX($C$6,0),IMSUM(X774,Y774))</f>
        <v>1.06471330732919-37.5093764355391i</v>
      </c>
      <c r="AB774" t="str">
        <f t="shared" ref="AB774:AB837" si="375">IMPRODUCT(COMPLEX($C$119,0),T774)</f>
        <v>0.711049526789892-0.0956243540832032i</v>
      </c>
      <c r="AC774" t="str">
        <f t="shared" ref="AC774:AC837" si="376">IMSUM(COMPLEX(1,0),IMPRODUCT(AB774,M774))</f>
        <v>1.9138520287649-1.87520406730923i</v>
      </c>
      <c r="AD774" t="str">
        <f t="shared" ref="AD774:AD837" si="377">IMDIV(AB774,AC774)</f>
        <v>0.214530099706005+0.160233579627186i</v>
      </c>
      <c r="AE774" t="str">
        <f t="shared" ref="AE774:AE837" si="378">IMPRODUCT(AD774,AA774,X774)</f>
        <v>-0.0155813607075022-0.0132864196327495i</v>
      </c>
      <c r="AF774" t="str">
        <f t="shared" ref="AF774:AF837" si="379">IMSUB(D774,H774)</f>
        <v>-5.21177770538604-1.55014390676535i</v>
      </c>
      <c r="AG774" t="str">
        <f t="shared" ref="AG774:AG837" si="380">IMSUM(COMPLEX(1,0),IMPRODUCT(AD774,AA774,COMPLEX($C$127,0)))</f>
        <v>1.02258400244234-0.0285121605404607i</v>
      </c>
      <c r="AH774" t="str">
        <f t="shared" ref="AH774:AH837" si="381">IMDIV(IMPRODUCT(AE774,AF774),AG774)</f>
        <v>0.0566813723787546+0.0929168901021303i</v>
      </c>
      <c r="AI774">
        <f t="shared" ref="AI774:AI837" si="382">20*LOG10(IMABS(AH774))</f>
        <v>-19.264163039787633</v>
      </c>
      <c r="AJ774">
        <f t="shared" ref="AJ774:AJ837" si="383">IMARGUMENT(AH774)*180/PI()</f>
        <v>58.615878937534134</v>
      </c>
      <c r="AK774"/>
      <c r="AL774"/>
      <c r="AM774"/>
      <c r="AN774"/>
    </row>
    <row r="775" spans="1:40" x14ac:dyDescent="0.35">
      <c r="A775"/>
      <c r="B775">
        <f t="shared" si="349"/>
        <v>64100</v>
      </c>
      <c r="C775" s="237" t="str">
        <f t="shared" si="352"/>
        <v>-7.84883652186461E-06+0.0161217936277433i</v>
      </c>
      <c r="D775" s="208" t="str">
        <f t="shared" si="353"/>
        <v>-2.51372137659913+0.123600417812699i</v>
      </c>
      <c r="E775" t="str">
        <f t="shared" si="354"/>
        <v>20500</v>
      </c>
      <c r="F775" t="str">
        <f t="shared" si="355"/>
        <v>0.327868852459016</v>
      </c>
      <c r="G775" t="str">
        <f t="shared" si="350"/>
        <v>0.327868852459016</v>
      </c>
      <c r="H775" t="str">
        <f t="shared" si="356"/>
        <v>2.70049890520893+1.6730107754496i</v>
      </c>
      <c r="I775" t="str">
        <f t="shared" si="357"/>
        <v>251.720111368882i</v>
      </c>
      <c r="J775" t="str">
        <f t="shared" si="351"/>
        <v>-84.7681763832925+55.0683053239476i</v>
      </c>
      <c r="K775" t="str">
        <f t="shared" si="358"/>
        <v>1.35658447948564-2.08822827866953i</v>
      </c>
      <c r="L775" t="str">
        <f t="shared" si="359"/>
        <v>0.250615050323465-0.330892646713023i</v>
      </c>
      <c r="M775" t="str">
        <f t="shared" si="360"/>
        <v>1.60719952980911-2.41912092538255i</v>
      </c>
      <c r="N775" t="str">
        <f t="shared" si="361"/>
        <v>-0.799538207066128i</v>
      </c>
      <c r="O775" t="str">
        <f t="shared" si="362"/>
        <v>0.697037905021942-0.717034280186535i</v>
      </c>
      <c r="P775" t="str">
        <f t="shared" si="363"/>
        <v>0.302962094978058+0.717034280186535i</v>
      </c>
      <c r="Q775" t="str">
        <f t="shared" si="364"/>
        <v>-0.302962094978058+0.082503926879593i</v>
      </c>
      <c r="R775" t="str">
        <f t="shared" si="365"/>
        <v>-0.330935367477917-2.45686757480573i</v>
      </c>
      <c r="S775" t="str">
        <f t="shared" si="366"/>
        <v>0.0865833922080316i</v>
      </c>
      <c r="T775" t="str">
        <f t="shared" si="367"/>
        <v>0.2127239288326-0.0286535067178496i</v>
      </c>
      <c r="U775" t="str">
        <f t="shared" si="368"/>
        <v>0.0000499999999999999-0.00221688966865243i</v>
      </c>
      <c r="V775" t="str">
        <f t="shared" si="369"/>
        <v>0.00002-0.0248291642889073i</v>
      </c>
      <c r="W775" t="str">
        <f t="shared" si="370"/>
        <v>0.0000422733948902338-0.00203524983782741i</v>
      </c>
      <c r="X775" t="str">
        <f t="shared" si="371"/>
        <v>0.0000736029051301109-0.00203346376421053i</v>
      </c>
      <c r="Y775" t="str">
        <f t="shared" si="372"/>
        <v>0.009+0.322201742552169i</v>
      </c>
      <c r="Z775" t="str">
        <f t="shared" si="373"/>
        <v>-0.0760755303711544-0.0049146468254229i</v>
      </c>
      <c r="AA775" t="str">
        <f t="shared" si="374"/>
        <v>1.06134296083994-37.4502116225205i</v>
      </c>
      <c r="AB775" t="str">
        <f t="shared" si="375"/>
        <v>0.711009166252988-0.0957715760210258i</v>
      </c>
      <c r="AC775" t="str">
        <f t="shared" si="376"/>
        <v>1.91105057408244-1.87394118417147i</v>
      </c>
      <c r="AD775" t="str">
        <f t="shared" si="377"/>
        <v>0.21472559927554+0.160441367651676i</v>
      </c>
      <c r="AE775" t="str">
        <f t="shared" si="378"/>
        <v>-0.0155468511909548-0.0132609626223912i</v>
      </c>
      <c r="AF775" t="str">
        <f t="shared" si="379"/>
        <v>-5.21422028180806-1.5494103576369i</v>
      </c>
      <c r="AG775" t="str">
        <f t="shared" si="380"/>
        <v>1.02257598764301-0.0284938736591939i</v>
      </c>
      <c r="AH775" t="str">
        <f t="shared" si="381"/>
        <v>0.0565974070975912+0.0927527274640682i</v>
      </c>
      <c r="AI775">
        <f t="shared" si="382"/>
        <v>-19.278849001353823</v>
      </c>
      <c r="AJ775">
        <f t="shared" si="383"/>
        <v>58.608596419460554</v>
      </c>
      <c r="AK775"/>
      <c r="AL775"/>
      <c r="AM775"/>
      <c r="AN775"/>
    </row>
    <row r="776" spans="1:40" x14ac:dyDescent="0.35">
      <c r="A776"/>
      <c r="B776">
        <f t="shared" si="349"/>
        <v>64200</v>
      </c>
      <c r="C776" s="237" t="str">
        <f t="shared" si="352"/>
        <v>-0.0000078244043665134+0.0160966818115389i</v>
      </c>
      <c r="D776" s="208" t="str">
        <f t="shared" si="353"/>
        <v>-2.51372118928594+0.123407893888465i</v>
      </c>
      <c r="E776" t="str">
        <f t="shared" si="354"/>
        <v>20500</v>
      </c>
      <c r="F776" t="str">
        <f t="shared" si="355"/>
        <v>0.327868852459016</v>
      </c>
      <c r="G776" t="str">
        <f t="shared" si="350"/>
        <v>0.327868852459016</v>
      </c>
      <c r="H776" t="str">
        <f t="shared" si="356"/>
        <v>2.70293515962615+1.67208250451545i</v>
      </c>
      <c r="I776" t="str">
        <f t="shared" si="357"/>
        <v>252.112810450581i</v>
      </c>
      <c r="J776" t="str">
        <f t="shared" si="351"/>
        <v>-85.0359925400381+55.1542153166527i</v>
      </c>
      <c r="K776" t="str">
        <f t="shared" si="358"/>
        <v>1.35354217204186-2.08687226141401i</v>
      </c>
      <c r="L776" t="str">
        <f t="shared" si="359"/>
        <v>0.250118742392688-0.330752551160037i</v>
      </c>
      <c r="M776" t="str">
        <f t="shared" si="360"/>
        <v>1.60366091443455-2.41762481257405i</v>
      </c>
      <c r="N776" t="str">
        <f t="shared" si="361"/>
        <v>-0.800785536562331i</v>
      </c>
      <c r="O776" t="str">
        <f t="shared" si="362"/>
        <v>0.696142985009918-0.717903158108029i</v>
      </c>
      <c r="P776" t="str">
        <f t="shared" si="363"/>
        <v>0.303857014990082+0.717903158108029i</v>
      </c>
      <c r="Q776" t="str">
        <f t="shared" si="364"/>
        <v>-0.303857014990082+0.082882378454302i</v>
      </c>
      <c r="R776" t="str">
        <f t="shared" si="365"/>
        <v>-0.330927783730521-2.45290121060576i</v>
      </c>
      <c r="S776" t="str">
        <f t="shared" si="366"/>
        <v>0.086718467702896i</v>
      </c>
      <c r="T776" t="str">
        <f t="shared" si="367"/>
        <v>0.21271183441031-0.0286975503254261i</v>
      </c>
      <c r="U776" t="str">
        <f t="shared" si="368"/>
        <v>0.0000500000000000001-0.00221343656948008i</v>
      </c>
      <c r="V776" t="str">
        <f t="shared" si="369"/>
        <v>0.00002-0.0247904895781769i</v>
      </c>
      <c r="W776" t="str">
        <f t="shared" si="370"/>
        <v>0.0000422733943048203-0.00203207989257569i</v>
      </c>
      <c r="X776" t="str">
        <f t="shared" si="371"/>
        <v>0.0000735053687540156-0.00203029810186313i</v>
      </c>
      <c r="Y776" t="str">
        <f t="shared" si="372"/>
        <v>0.009+0.322704397376744i</v>
      </c>
      <c r="Z776" t="str">
        <f t="shared" si="373"/>
        <v>-0.0758375838882408-0.00489648884385115i</v>
      </c>
      <c r="AA776" t="str">
        <f t="shared" si="374"/>
        <v>1.05798867023067-37.3912341571511i</v>
      </c>
      <c r="AB776" t="str">
        <f t="shared" si="375"/>
        <v>0.710968741815756-0.0959187875212721i</v>
      </c>
      <c r="AC776" t="str">
        <f t="shared" si="376"/>
        <v>1.90825714193119-1.87267688168614i</v>
      </c>
      <c r="AD776" t="str">
        <f t="shared" si="377"/>
        <v>0.214921354066662+0.160648927696298i</v>
      </c>
      <c r="AE776" t="str">
        <f t="shared" si="378"/>
        <v>-0.0155125005361632-0.0132355865432167i</v>
      </c>
      <c r="AF776" t="str">
        <f t="shared" si="379"/>
        <v>-5.21665634891209-1.54867461062698i</v>
      </c>
      <c r="AG776" t="str">
        <f t="shared" si="380"/>
        <v>1.02256797062925-0.028475679946206i</v>
      </c>
      <c r="AH776" t="str">
        <f t="shared" si="381"/>
        <v>0.0565138291210258+0.0925890451587912i</v>
      </c>
      <c r="AI776">
        <f t="shared" si="382"/>
        <v>-19.293510707421824</v>
      </c>
      <c r="AJ776">
        <f t="shared" si="383"/>
        <v>58.601246777052381</v>
      </c>
      <c r="AK776"/>
      <c r="AL776"/>
      <c r="AM776"/>
      <c r="AN776"/>
    </row>
    <row r="777" spans="1:40" x14ac:dyDescent="0.35">
      <c r="A777"/>
      <c r="B777">
        <f t="shared" si="349"/>
        <v>64300</v>
      </c>
      <c r="C777" s="237" t="str">
        <f t="shared" si="352"/>
        <v>-7.80008611385663E-06+0.0160716481035722i</v>
      </c>
      <c r="D777" s="208" t="str">
        <f t="shared" si="353"/>
        <v>-2.513721002846+0.123215968794054i</v>
      </c>
      <c r="E777" t="str">
        <f t="shared" si="354"/>
        <v>20500</v>
      </c>
      <c r="F777" t="str">
        <f t="shared" si="355"/>
        <v>0.327868852459016</v>
      </c>
      <c r="G777" t="str">
        <f t="shared" si="350"/>
        <v>0.327868852459016</v>
      </c>
      <c r="H777" t="str">
        <f t="shared" si="356"/>
        <v>2.70536492099273+1.67115265657302i</v>
      </c>
      <c r="I777" t="str">
        <f t="shared" si="357"/>
        <v>252.50550953228i</v>
      </c>
      <c r="J777" t="str">
        <f t="shared" si="351"/>
        <v>-85.3042261810498+55.2401253093577i</v>
      </c>
      <c r="K777" t="str">
        <f t="shared" si="358"/>
        <v>1.35050876632798-2.08551491541995i</v>
      </c>
      <c r="L777" t="str">
        <f t="shared" si="359"/>
        <v>0.249623627228937-0.33061199078219i</v>
      </c>
      <c r="M777" t="str">
        <f t="shared" si="360"/>
        <v>1.60013239355692-2.41612690620214i</v>
      </c>
      <c r="N777" t="str">
        <f t="shared" si="361"/>
        <v>-0.802032866058534i</v>
      </c>
      <c r="O777" t="str">
        <f t="shared" si="362"/>
        <v>0.695246981917287-0.718770919093771i</v>
      </c>
      <c r="P777" t="str">
        <f t="shared" si="363"/>
        <v>0.304753018082713+0.718770919093771i</v>
      </c>
      <c r="Q777" t="str">
        <f t="shared" si="364"/>
        <v>-0.304753018082713+0.083261946964763i</v>
      </c>
      <c r="R777" t="str">
        <f t="shared" si="365"/>
        <v>-0.330920187556423-2.44894696333115i</v>
      </c>
      <c r="S777" t="str">
        <f t="shared" si="366"/>
        <v>0.0868535431977603i</v>
      </c>
      <c r="T777" t="str">
        <f t="shared" si="367"/>
        <v>0.212699720868706-0.0287415908049427i</v>
      </c>
      <c r="U777" t="str">
        <f t="shared" si="368"/>
        <v>0.0000500000000000001-0.00220999421089613i</v>
      </c>
      <c r="V777" t="str">
        <f t="shared" si="369"/>
        <v>0.00002-0.0247519351620366i</v>
      </c>
      <c r="W777" t="str">
        <f t="shared" si="370"/>
        <v>0.0000422733937184939-0.00202891980753628i</v>
      </c>
      <c r="X777" t="str">
        <f t="shared" si="371"/>
        <v>0.000073408286945742-0.00202714227942172i</v>
      </c>
      <c r="Y777" t="str">
        <f t="shared" si="372"/>
        <v>0.009+0.323207052201318i</v>
      </c>
      <c r="Z777" t="str">
        <f t="shared" si="373"/>
        <v>-0.0756007538218997-0.00487843697931449i</v>
      </c>
      <c r="AA777" t="str">
        <f t="shared" si="374"/>
        <v>1.05465033320079-37.3324431464058i</v>
      </c>
      <c r="AB777" t="str">
        <f t="shared" si="375"/>
        <v>0.710928253474066-0.0960659885662806i</v>
      </c>
      <c r="AC777" t="str">
        <f t="shared" si="376"/>
        <v>1.9054717081328-1.87141118182196i</v>
      </c>
      <c r="AD777" t="str">
        <f t="shared" si="377"/>
        <v>0.215117363861207+0.160856259507519i</v>
      </c>
      <c r="AE777" t="str">
        <f t="shared" si="378"/>
        <v>-0.0154783077433515-0.0132102909784927i</v>
      </c>
      <c r="AF777" t="str">
        <f t="shared" si="379"/>
        <v>-5.21908592383873-1.54793668777897i</v>
      </c>
      <c r="AG777" t="str">
        <f t="shared" si="380"/>
        <v>1.02255995135946-0.0284575789274475i</v>
      </c>
      <c r="AH777" t="str">
        <f t="shared" si="381"/>
        <v>0.056430635941468+0.0924258409171152i</v>
      </c>
      <c r="AI777">
        <f t="shared" si="382"/>
        <v>-19.308148249915561</v>
      </c>
      <c r="AJ777">
        <f t="shared" si="383"/>
        <v>58.593830301067975</v>
      </c>
      <c r="AK777"/>
      <c r="AL777"/>
      <c r="AM777"/>
      <c r="AN777"/>
    </row>
    <row r="778" spans="1:40" x14ac:dyDescent="0.35">
      <c r="A778"/>
      <c r="B778">
        <f t="shared" si="349"/>
        <v>64400</v>
      </c>
      <c r="C778" s="237" t="str">
        <f t="shared" si="352"/>
        <v>-7.77588105697395E-06+0.0160466921399853i</v>
      </c>
      <c r="D778" s="208" t="str">
        <f t="shared" si="353"/>
        <v>-2.51372081727389+0.123024639739887i</v>
      </c>
      <c r="E778" t="str">
        <f t="shared" si="354"/>
        <v>20500</v>
      </c>
      <c r="F778" t="str">
        <f t="shared" si="355"/>
        <v>0.327868852459016</v>
      </c>
      <c r="G778" t="str">
        <f t="shared" si="350"/>
        <v>0.327868852459016</v>
      </c>
      <c r="H778" t="str">
        <f t="shared" si="356"/>
        <v>2.70778820643813+1.67022125072771i</v>
      </c>
      <c r="I778" t="str">
        <f t="shared" si="357"/>
        <v>252.898208613978i</v>
      </c>
      <c r="J778" t="str">
        <f t="shared" si="351"/>
        <v>-85.5728773063277+55.3260353020628i</v>
      </c>
      <c r="K778" t="str">
        <f t="shared" si="358"/>
        <v>1.34748423432941-2.08415626435069i</v>
      </c>
      <c r="L778" t="str">
        <f t="shared" si="359"/>
        <v>0.249129702330146-0.330470969631023i</v>
      </c>
      <c r="M778" t="str">
        <f t="shared" si="360"/>
        <v>1.59661393665956-2.41462723398171i</v>
      </c>
      <c r="N778" t="str">
        <f t="shared" si="361"/>
        <v>-0.803280195554737i</v>
      </c>
      <c r="O778" t="str">
        <f t="shared" si="362"/>
        <v>0.694349897138078-0.719637561793672i</v>
      </c>
      <c r="P778" t="str">
        <f t="shared" si="363"/>
        <v>0.305650102861922+0.719637561793672i</v>
      </c>
      <c r="Q778" t="str">
        <f t="shared" si="364"/>
        <v>-0.305650102861922+0.083642633761065i</v>
      </c>
      <c r="R778" t="str">
        <f t="shared" si="365"/>
        <v>-0.33091257895274-2.44500477652235i</v>
      </c>
      <c r="S778" t="str">
        <f t="shared" si="366"/>
        <v>0.0869886186926247i</v>
      </c>
      <c r="T778" t="str">
        <f t="shared" si="367"/>
        <v>0.212687588206549-0.028785628151113i</v>
      </c>
      <c r="U778" t="str">
        <f t="shared" si="368"/>
        <v>0.0000500000000000001-0.00220656254286678i</v>
      </c>
      <c r="V778" t="str">
        <f t="shared" si="369"/>
        <v>0.00002-0.024713500480108i</v>
      </c>
      <c r="W778" t="str">
        <f t="shared" si="370"/>
        <v>0.0000422733931312554-0.00202576953677649i</v>
      </c>
      <c r="X778" t="str">
        <f t="shared" si="371"/>
        <v>0.0000733116568851817-0.00202399625109144i</v>
      </c>
      <c r="Y778" t="str">
        <f t="shared" si="372"/>
        <v>0.009+0.323709707025892i</v>
      </c>
      <c r="Z778" t="str">
        <f t="shared" si="373"/>
        <v>-0.0753650331880823-0.00486049042403293i</v>
      </c>
      <c r="AA778" t="str">
        <f t="shared" si="374"/>
        <v>1.05132784826682-37.2738377029533i</v>
      </c>
      <c r="AB778" t="str">
        <f t="shared" si="375"/>
        <v>0.710887701223776-0.0962131791383821i</v>
      </c>
      <c r="AC778" t="str">
        <f t="shared" si="376"/>
        <v>1.90269424855826-1.87014410638025i</v>
      </c>
      <c r="AD778" t="str">
        <f t="shared" si="377"/>
        <v>0.215313628440686+0.161063362831692i</v>
      </c>
      <c r="AE778" t="str">
        <f t="shared" si="378"/>
        <v>-0.0154442718205727-0.0131850755143943i</v>
      </c>
      <c r="AF778" t="str">
        <f t="shared" si="379"/>
        <v>-5.22150902371202-1.54719661098782i</v>
      </c>
      <c r="AG778" t="str">
        <f t="shared" si="380"/>
        <v>1.02255192979237-0.028439570131847i</v>
      </c>
      <c r="AH778" t="str">
        <f t="shared" si="381"/>
        <v>0.0563478250712497+0.0922631124844158i</v>
      </c>
      <c r="AI778">
        <f t="shared" si="382"/>
        <v>-19.322761720244273</v>
      </c>
      <c r="AJ778">
        <f t="shared" si="383"/>
        <v>58.586347280627798</v>
      </c>
      <c r="AK778"/>
      <c r="AL778"/>
      <c r="AM778"/>
      <c r="AN778"/>
    </row>
    <row r="779" spans="1:40" x14ac:dyDescent="0.35">
      <c r="A779"/>
      <c r="B779">
        <f t="shared" si="349"/>
        <v>64500</v>
      </c>
      <c r="C779" s="237" t="str">
        <f t="shared" si="352"/>
        <v>-7.75178849442089E-06+0.0160218135591769i</v>
      </c>
      <c r="D779" s="208" t="str">
        <f t="shared" si="353"/>
        <v>-2.51372063256424+0.12283390395369i</v>
      </c>
      <c r="E779" t="str">
        <f t="shared" si="354"/>
        <v>20500</v>
      </c>
      <c r="F779" t="str">
        <f t="shared" si="355"/>
        <v>0.327868852459016</v>
      </c>
      <c r="G779" t="str">
        <f t="shared" si="350"/>
        <v>0.327868852459016</v>
      </c>
      <c r="H779" t="str">
        <f t="shared" si="356"/>
        <v>2.71020503307478+1.66928830595483i</v>
      </c>
      <c r="I779" t="str">
        <f t="shared" si="357"/>
        <v>253.290907695677i</v>
      </c>
      <c r="J779" t="str">
        <f t="shared" si="351"/>
        <v>-85.8419459158717+55.4119452947679i</v>
      </c>
      <c r="K779" t="str">
        <f t="shared" si="358"/>
        <v>1.34446854809661-2.08279633168188i</v>
      </c>
      <c r="L779" t="str">
        <f t="shared" si="359"/>
        <v>0.248636965192089-0.330329491734585i</v>
      </c>
      <c r="M779" t="str">
        <f t="shared" si="360"/>
        <v>1.5931055132887-2.41312582341646i</v>
      </c>
      <c r="N779" t="str">
        <f t="shared" si="361"/>
        <v>-0.80452752505094i</v>
      </c>
      <c r="O779" t="str">
        <f t="shared" si="362"/>
        <v>0.693451732068003-0.720503084859383i</v>
      </c>
      <c r="P779" t="str">
        <f t="shared" si="363"/>
        <v>0.306548267931997+0.720503084859383i</v>
      </c>
      <c r="Q779" t="str">
        <f t="shared" si="364"/>
        <v>-0.306548267931997+0.0840244401915571i</v>
      </c>
      <c r="R779" t="str">
        <f t="shared" si="365"/>
        <v>-0.330904957916587-2.44107459406991i</v>
      </c>
      <c r="S779" t="str">
        <f t="shared" si="366"/>
        <v>0.087123694187489i</v>
      </c>
      <c r="T779" t="str">
        <f t="shared" si="367"/>
        <v>0.212675436422596-0.0288296623586486i</v>
      </c>
      <c r="U779" t="str">
        <f t="shared" si="368"/>
        <v>0.0000500000000000001-0.00220314151566854i</v>
      </c>
      <c r="V779" t="str">
        <f t="shared" si="369"/>
        <v>0.00002-0.0246751849754877i</v>
      </c>
      <c r="W779" t="str">
        <f t="shared" si="370"/>
        <v>0.0000422733925431042-0.00202262903464854i</v>
      </c>
      <c r="X779" t="str">
        <f t="shared" si="371"/>
        <v>0.0000732154757740628-0.00202085997136119i</v>
      </c>
      <c r="Y779" t="str">
        <f t="shared" si="372"/>
        <v>0.009+0.324212361850467i</v>
      </c>
      <c r="Z779" t="str">
        <f t="shared" si="373"/>
        <v>-0.0751304150573551-0.0048426483777152i</v>
      </c>
      <c r="AA779" t="str">
        <f t="shared" si="374"/>
        <v>1.04802111475451-37.2154169451117i</v>
      </c>
      <c r="AB779" t="str">
        <f t="shared" si="375"/>
        <v>0.710847085060732-0.0963603592199005i</v>
      </c>
      <c r="AC779" t="str">
        <f t="shared" si="376"/>
        <v>1.89992473912823-1.86887567699607i</v>
      </c>
      <c r="AD779" t="str">
        <f t="shared" si="377"/>
        <v>0.215510147586285+0.161270237415052i</v>
      </c>
      <c r="AE779" t="str">
        <f t="shared" si="378"/>
        <v>-0.0154103917836377-0.0131599397399809i</v>
      </c>
      <c r="AF779" t="str">
        <f t="shared" si="379"/>
        <v>-5.22392566563902-1.54645440200114i</v>
      </c>
      <c r="AG779" t="str">
        <f t="shared" si="380"/>
        <v>1.0225439058871-0.028421653091288i</v>
      </c>
      <c r="AH779" t="str">
        <f t="shared" si="381"/>
        <v>0.0562653940424406+0.0921008576205185i</v>
      </c>
      <c r="AI779">
        <f t="shared" si="382"/>
        <v>-19.337351209305606</v>
      </c>
      <c r="AJ779">
        <f t="shared" si="383"/>
        <v>58.578798003225593</v>
      </c>
      <c r="AK779"/>
      <c r="AL779"/>
      <c r="AM779"/>
      <c r="AN779"/>
    </row>
    <row r="780" spans="1:40" x14ac:dyDescent="0.35">
      <c r="A780"/>
      <c r="B780">
        <f t="shared" si="349"/>
        <v>64600</v>
      </c>
      <c r="C780" s="237" t="str">
        <f t="shared" si="352"/>
        <v>-7.72780773017777E-06+0.0159970120017844i</v>
      </c>
      <c r="D780" s="208" t="str">
        <f t="shared" si="353"/>
        <v>-2.51372044871172+0.122643758680347i</v>
      </c>
      <c r="E780" t="str">
        <f t="shared" si="354"/>
        <v>20500</v>
      </c>
      <c r="F780" t="str">
        <f t="shared" si="355"/>
        <v>0.327868852459016</v>
      </c>
      <c r="G780" t="str">
        <f t="shared" si="350"/>
        <v>0.327868852459016</v>
      </c>
      <c r="H780" t="str">
        <f t="shared" si="356"/>
        <v>2.71261541799771+1.66835384110028i</v>
      </c>
      <c r="I780" t="str">
        <f t="shared" si="357"/>
        <v>253.683606777376i</v>
      </c>
      <c r="J780" t="str">
        <f t="shared" si="351"/>
        <v>-86.1114320096819+55.497855287473i</v>
      </c>
      <c r="K780" t="str">
        <f t="shared" si="358"/>
        <v>1.34146167974527-2.08143514070269i</v>
      </c>
      <c r="L780" t="str">
        <f t="shared" si="359"/>
        <v>0.248145413308471-0.33018756109754i</v>
      </c>
      <c r="M780" t="str">
        <f t="shared" si="360"/>
        <v>1.58960709305374-2.41162270180023i</v>
      </c>
      <c r="N780" t="str">
        <f t="shared" si="361"/>
        <v>-0.805774854547143i</v>
      </c>
      <c r="O780" t="str">
        <f t="shared" si="362"/>
        <v>0.692552488104454-0.721367486944296i</v>
      </c>
      <c r="P780" t="str">
        <f t="shared" si="363"/>
        <v>0.307447511895546+0.721367486944296i</v>
      </c>
      <c r="Q780" t="str">
        <f t="shared" si="364"/>
        <v>-0.307447511895546+0.0844073676028471i</v>
      </c>
      <c r="R780" t="str">
        <f t="shared" si="365"/>
        <v>-0.33089732444507-2.43715636021182i</v>
      </c>
      <c r="S780" t="str">
        <f t="shared" si="366"/>
        <v>0.0872587696823532i</v>
      </c>
      <c r="T780" t="str">
        <f t="shared" si="367"/>
        <v>0.212663265515605-0.0288736934222593i</v>
      </c>
      <c r="U780" t="str">
        <f t="shared" si="368"/>
        <v>0.0000500000000000001-0.00219973107988577i</v>
      </c>
      <c r="V780" t="str">
        <f t="shared" si="369"/>
        <v>0.00002-0.0246369880947207i</v>
      </c>
      <c r="W780" t="str">
        <f t="shared" si="370"/>
        <v>0.0000422733919540401-0.00201949825578723i</v>
      </c>
      <c r="X780" t="str">
        <f t="shared" si="371"/>
        <v>0.0000731197408357429-0.00201773339500127i</v>
      </c>
      <c r="Y780" t="str">
        <f t="shared" si="372"/>
        <v>0.009+0.324715016675041i</v>
      </c>
      <c r="Z780" t="str">
        <f t="shared" si="373"/>
        <v>-0.0748968925543807-0.00482491004747676i</v>
      </c>
      <c r="AA780" t="str">
        <f t="shared" si="374"/>
        <v>1.04473003279117-37.1571799968026i</v>
      </c>
      <c r="AB780" t="str">
        <f t="shared" si="375"/>
        <v>0.710806404980782-0.0965075287931539i</v>
      </c>
      <c r="AC780" t="str">
        <f t="shared" si="376"/>
        <v>1.89716315581327-1.86760591513935i</v>
      </c>
      <c r="AD780" t="str">
        <f t="shared" si="377"/>
        <v>0.215706921078871+0.161476883003728i</v>
      </c>
      <c r="AE780" t="str">
        <f t="shared" si="378"/>
        <v>-0.0153766666560406-0.0131348832471703i</v>
      </c>
      <c r="AF780" t="str">
        <f t="shared" si="379"/>
        <v>-5.22633586670943-1.54571008241993i</v>
      </c>
      <c r="AG780" t="str">
        <f t="shared" si="380"/>
        <v>1.02253587960308-0.0284038273405857i</v>
      </c>
      <c r="AH780" t="str">
        <f t="shared" si="381"/>
        <v>0.0561833404066591+0.0919390740995806i</v>
      </c>
      <c r="AI780">
        <f t="shared" si="382"/>
        <v>-19.351916807489541</v>
      </c>
      <c r="AJ780">
        <f t="shared" si="383"/>
        <v>58.571182754739787</v>
      </c>
      <c r="AK780"/>
      <c r="AL780"/>
      <c r="AM780"/>
      <c r="AN780"/>
    </row>
    <row r="781" spans="1:40" x14ac:dyDescent="0.35">
      <c r="A781"/>
      <c r="B781">
        <f t="shared" si="349"/>
        <v>64700</v>
      </c>
      <c r="C781" s="237" t="str">
        <f t="shared" si="352"/>
        <v>-7.70393807359957E-06+0.0159722871106672i</v>
      </c>
      <c r="D781" s="208" t="str">
        <f t="shared" si="353"/>
        <v>-2.51372026571102+0.122454201181782i</v>
      </c>
      <c r="E781" t="str">
        <f t="shared" si="354"/>
        <v>20500</v>
      </c>
      <c r="F781" t="str">
        <f t="shared" si="355"/>
        <v>0.327868852459016</v>
      </c>
      <c r="G781" t="str">
        <f t="shared" si="350"/>
        <v>0.327868852459016</v>
      </c>
      <c r="H781" t="str">
        <f t="shared" si="356"/>
        <v>2.7150193782842+1.66741787488128i</v>
      </c>
      <c r="I781" t="str">
        <f t="shared" si="357"/>
        <v>254.076305859075i</v>
      </c>
      <c r="J781" t="str">
        <f t="shared" si="351"/>
        <v>-86.3813355877583+55.583765280178i</v>
      </c>
      <c r="K781" t="str">
        <f t="shared" si="358"/>
        <v>1.33846360145664-2.08007271451718i</v>
      </c>
      <c r="L781" t="str">
        <f t="shared" si="359"/>
        <v>0.247655044171016-0.330045181701272i</v>
      </c>
      <c r="M781" t="str">
        <f t="shared" si="360"/>
        <v>1.58611864562766-2.41011789621845i</v>
      </c>
      <c r="N781" t="str">
        <f t="shared" si="361"/>
        <v>-0.807022184043346i</v>
      </c>
      <c r="O781" t="str">
        <f t="shared" si="362"/>
        <v>0.691652166646504-0.722230766703549i</v>
      </c>
      <c r="P781" t="str">
        <f t="shared" si="363"/>
        <v>0.308347833353496+0.722230766703549i</v>
      </c>
      <c r="Q781" t="str">
        <f t="shared" si="364"/>
        <v>-0.308347833353496+0.084791417339797i</v>
      </c>
      <c r="R781" t="str">
        <f t="shared" si="365"/>
        <v>-0.330889678535294-2.43325001953078i</v>
      </c>
      <c r="S781" t="str">
        <f t="shared" si="366"/>
        <v>0.0873938451772176i</v>
      </c>
      <c r="T781" t="str">
        <f t="shared" si="367"/>
        <v>0.212651075484335-0.0289177213366528i</v>
      </c>
      <c r="U781" t="str">
        <f t="shared" si="368"/>
        <v>0.00005-0.00219633118640836i</v>
      </c>
      <c r="V781" t="str">
        <f t="shared" si="369"/>
        <v>0.00002-0.0245989092877736i</v>
      </c>
      <c r="W781" t="str">
        <f t="shared" si="370"/>
        <v>0.0000422733913640638-0.00201637715510789i</v>
      </c>
      <c r="X781" t="str">
        <f t="shared" si="371"/>
        <v>0.0000730244493150134-0.00201461647706132i</v>
      </c>
      <c r="Y781" t="str">
        <f t="shared" si="372"/>
        <v>0.009+0.325217671499615i</v>
      </c>
      <c r="Z781" t="str">
        <f t="shared" si="373"/>
        <v>-0.0746644588574144-0.00480727464775955i</v>
      </c>
      <c r="AA781" t="str">
        <f t="shared" si="374"/>
        <v>1.04145450329786-37.0991259875065i</v>
      </c>
      <c r="AB781" t="str">
        <f t="shared" si="375"/>
        <v>0.710765660979778-0.0966546878404532i</v>
      </c>
      <c r="AC781" t="str">
        <f t="shared" si="376"/>
        <v>1.89440947463421-1.86633484211596i</v>
      </c>
      <c r="AD781" t="str">
        <f t="shared" si="377"/>
        <v>0.215903948698989+0.161683299343733i</v>
      </c>
      <c r="AE781" t="str">
        <f t="shared" si="378"/>
        <v>-0.0153430954688877-0.013109905630713i</v>
      </c>
      <c r="AF781" t="str">
        <f t="shared" si="379"/>
        <v>-5.22873964399522-1.5449636736995i</v>
      </c>
      <c r="AG781" t="str">
        <f t="shared" si="380"/>
        <v>1.02252785090013-0.0283860924174631i</v>
      </c>
      <c r="AH781" t="str">
        <f t="shared" si="381"/>
        <v>0.0561016617348885+0.0917777597099658i</v>
      </c>
      <c r="AI781">
        <f t="shared" si="382"/>
        <v>-19.366458604682787</v>
      </c>
      <c r="AJ781">
        <f t="shared" si="383"/>
        <v>58.563501819441115</v>
      </c>
      <c r="AK781"/>
      <c r="AL781"/>
      <c r="AM781"/>
      <c r="AN781"/>
    </row>
    <row r="782" spans="1:40" x14ac:dyDescent="0.35">
      <c r="A782"/>
      <c r="B782">
        <f t="shared" si="349"/>
        <v>64800</v>
      </c>
      <c r="C782" s="237" t="str">
        <f t="shared" si="352"/>
        <v>-7.68017883936634E-06+0.0159476385308892i</v>
      </c>
      <c r="D782" s="208" t="str">
        <f t="shared" si="353"/>
        <v>-2.51372008355689+0.122265228736817i</v>
      </c>
      <c r="E782" t="str">
        <f t="shared" si="354"/>
        <v>20500</v>
      </c>
      <c r="F782" t="str">
        <f t="shared" si="355"/>
        <v>0.327868852459016</v>
      </c>
      <c r="G782" t="str">
        <f t="shared" si="350"/>
        <v>0.327868852459016</v>
      </c>
      <c r="H782" t="str">
        <f t="shared" si="356"/>
        <v>2.71741693099337+1.66648042588717i</v>
      </c>
      <c r="I782" t="str">
        <f t="shared" si="357"/>
        <v>254.469004940773i</v>
      </c>
      <c r="J782" t="str">
        <f t="shared" si="351"/>
        <v>-86.6516566501008+55.669675272883i</v>
      </c>
      <c r="K782" t="str">
        <f t="shared" si="358"/>
        <v>1.33547428547767-2.07870907604553i</v>
      </c>
      <c r="L782" t="str">
        <f t="shared" si="359"/>
        <v>0.247165855269583-0.329902357503995i</v>
      </c>
      <c r="M782" t="str">
        <f t="shared" si="360"/>
        <v>1.58264014074725-2.40861143354952i</v>
      </c>
      <c r="N782" t="str">
        <f t="shared" si="361"/>
        <v>-0.808269513539549i</v>
      </c>
      <c r="O782" t="str">
        <f t="shared" si="362"/>
        <v>0.6907507690949-0.723092922794024i</v>
      </c>
      <c r="P782" t="str">
        <f t="shared" si="363"/>
        <v>0.3092492309051+0.723092922794024i</v>
      </c>
      <c r="Q782" t="str">
        <f t="shared" si="364"/>
        <v>-0.3092492309051+0.085176590745525i</v>
      </c>
      <c r="R782" t="str">
        <f t="shared" si="365"/>
        <v>-0.330882020184353-2.42935551695152i</v>
      </c>
      <c r="S782" t="str">
        <f t="shared" si="366"/>
        <v>0.0875289206720819i</v>
      </c>
      <c r="T782" t="str">
        <f t="shared" si="367"/>
        <v>0.212638866327534-0.0289617460965344i</v>
      </c>
      <c r="U782" t="str">
        <f t="shared" si="368"/>
        <v>0.00005-0.00219294178642933i</v>
      </c>
      <c r="V782" t="str">
        <f t="shared" si="369"/>
        <v>0.00002-0.0245609480080086i</v>
      </c>
      <c r="W782" t="str">
        <f t="shared" si="370"/>
        <v>0.000042273390773175-0.00201326568780411i</v>
      </c>
      <c r="X782" t="str">
        <f t="shared" si="371"/>
        <v>0.0000729295984778967-0.00201150917286814i</v>
      </c>
      <c r="Y782" t="str">
        <f t="shared" si="372"/>
        <v>0.009+0.32572032632419i</v>
      </c>
      <c r="Z782" t="str">
        <f t="shared" si="373"/>
        <v>-0.0744331071978028-0.00478974140025228i</v>
      </c>
      <c r="AA782" t="str">
        <f t="shared" si="374"/>
        <v>1.03819442798191-37.0412540522189i</v>
      </c>
      <c r="AB782" t="str">
        <f t="shared" si="375"/>
        <v>0.710724853053536-0.0968018363441015i</v>
      </c>
      <c r="AC782" t="str">
        <f t="shared" si="376"/>
        <v>1.89166367166223-1.86506247906877i</v>
      </c>
      <c r="AD782" t="str">
        <f t="shared" si="377"/>
        <v>0.216101230226862+0.161889486180978i</v>
      </c>
      <c r="AE782" t="str">
        <f t="shared" si="378"/>
        <v>-0.0153096772608265-0.013085006488169i</v>
      </c>
      <c r="AF782" t="str">
        <f t="shared" si="379"/>
        <v>-5.23113701455026-1.54421519715035i</v>
      </c>
      <c r="AG782" t="str">
        <f t="shared" si="380"/>
        <v>1.02251981973839-0.0283684478625284i</v>
      </c>
      <c r="AH782" t="str">
        <f t="shared" si="381"/>
        <v>0.0560203556172968+0.0916169122541449i</v>
      </c>
      <c r="AI782">
        <f t="shared" si="382"/>
        <v>-19.380976690271329</v>
      </c>
      <c r="AJ782">
        <f t="shared" si="383"/>
        <v>58.555755480006177</v>
      </c>
      <c r="AK782"/>
      <c r="AL782"/>
      <c r="AM782"/>
      <c r="AN782"/>
    </row>
    <row r="783" spans="1:40" x14ac:dyDescent="0.35">
      <c r="A783"/>
      <c r="B783">
        <f t="shared" si="349"/>
        <v>64900</v>
      </c>
      <c r="C783" s="237" t="str">
        <f t="shared" si="352"/>
        <v>-7.65652934743373E-06+0.0159230659097018i</v>
      </c>
      <c r="D783" s="208" t="str">
        <f t="shared" si="353"/>
        <v>-2.51371990224412+0.122076838641047i</v>
      </c>
      <c r="E783" t="str">
        <f t="shared" si="354"/>
        <v>20500</v>
      </c>
      <c r="F783" t="str">
        <f t="shared" si="355"/>
        <v>0.327868852459016</v>
      </c>
      <c r="G783" t="str">
        <f t="shared" si="350"/>
        <v>0.327868852459016</v>
      </c>
      <c r="H783" t="str">
        <f t="shared" si="356"/>
        <v>2.71980809316588+1.66554151258009i</v>
      </c>
      <c r="I783" t="str">
        <f t="shared" si="357"/>
        <v>254.861704022472i</v>
      </c>
      <c r="J783" t="str">
        <f t="shared" si="351"/>
        <v>-86.9223951967095+55.7555852655882i</v>
      </c>
      <c r="K783" t="str">
        <f t="shared" si="358"/>
        <v>1.33249370412132-2.07734424802542i</v>
      </c>
      <c r="L783" t="str">
        <f t="shared" si="359"/>
        <v>0.246677844092237-0.329759092440859i</v>
      </c>
      <c r="M783" t="str">
        <f t="shared" si="360"/>
        <v>1.57917154821356-2.40710334046628i</v>
      </c>
      <c r="N783" t="str">
        <f t="shared" si="361"/>
        <v>-0.809516843035752i</v>
      </c>
      <c r="O783" t="str">
        <f t="shared" si="362"/>
        <v>0.689848296852064-0.723953953874352i</v>
      </c>
      <c r="P783" t="str">
        <f t="shared" si="363"/>
        <v>0.310151703147936+0.723953953874352i</v>
      </c>
      <c r="Q783" t="str">
        <f t="shared" si="364"/>
        <v>-0.310151703147936+0.0855628891614i</v>
      </c>
      <c r="R783" t="str">
        <f t="shared" si="365"/>
        <v>-0.330874349389339-2.42547279773823i</v>
      </c>
      <c r="S783" t="str">
        <f t="shared" si="366"/>
        <v>0.0876639961669463i</v>
      </c>
      <c r="T783" t="str">
        <f t="shared" si="367"/>
        <v>0.212626638043957-0.0290057676966079i</v>
      </c>
      <c r="U783" t="str">
        <f t="shared" si="368"/>
        <v>0.00005-0.00218956283144254i</v>
      </c>
      <c r="V783" t="str">
        <f t="shared" si="369"/>
        <v>0.00002-0.0245231037121565i</v>
      </c>
      <c r="W783" t="str">
        <f t="shared" si="370"/>
        <v>0.0000422733901813736-0.00201016380934565i</v>
      </c>
      <c r="X783" t="str">
        <f t="shared" si="371"/>
        <v>0.0000728351856114524-0.00200841143802348i</v>
      </c>
      <c r="Y783" t="str">
        <f t="shared" si="372"/>
        <v>0.009+0.326222981148764i</v>
      </c>
      <c r="Z783" t="str">
        <f t="shared" si="373"/>
        <v>-0.0742028308594848-0.00477230953381204i</v>
      </c>
      <c r="AA783" t="str">
        <f t="shared" si="374"/>
        <v>1.03494970932935-36.9835633314064i</v>
      </c>
      <c r="AB783" t="str">
        <f t="shared" si="375"/>
        <v>0.710683981197894-0.0969489742863967i</v>
      </c>
      <c r="AC783" t="str">
        <f t="shared" si="376"/>
        <v>1.88892572301929-1.86378884697889i</v>
      </c>
      <c r="AD783" t="str">
        <f t="shared" si="377"/>
        <v>0.216298765442387+0.16209544326127i</v>
      </c>
      <c r="AE783" t="str">
        <f t="shared" si="378"/>
        <v>-0.0152764110779736-0.0130601854198817i</v>
      </c>
      <c r="AF783" t="str">
        <f t="shared" si="379"/>
        <v>-5.23352799541-1.54346467393904i</v>
      </c>
      <c r="AG783" t="str">
        <f t="shared" si="380"/>
        <v>1.02251178607835-0.0283508932192512i</v>
      </c>
      <c r="AH783" t="str">
        <f t="shared" si="381"/>
        <v>0.0559394196630489+0.091456529548568i</v>
      </c>
      <c r="AI783">
        <f t="shared" si="382"/>
        <v>-19.395471153145383</v>
      </c>
      <c r="AJ783">
        <f t="shared" si="383"/>
        <v>58.547944017527357</v>
      </c>
      <c r="AK783"/>
      <c r="AL783"/>
      <c r="AM783"/>
      <c r="AN783"/>
    </row>
    <row r="784" spans="1:40" x14ac:dyDescent="0.35">
      <c r="A784"/>
      <c r="B784">
        <f>B783+100</f>
        <v>65000</v>
      </c>
      <c r="C784" s="237" t="str">
        <f t="shared" si="352"/>
        <v>-0.0000076329889229845+0.0158985688965272i</v>
      </c>
      <c r="D784" s="208" t="str">
        <f t="shared" si="353"/>
        <v>-2.51371972176753+0.121889028206709i</v>
      </c>
      <c r="E784" t="str">
        <f t="shared" si="354"/>
        <v>20500</v>
      </c>
      <c r="F784" t="str">
        <f t="shared" si="355"/>
        <v>0.327868852459016</v>
      </c>
      <c r="G784" t="str">
        <f t="shared" si="350"/>
        <v>0.327868852459016</v>
      </c>
      <c r="H784" t="str">
        <f t="shared" si="356"/>
        <v>2.72219288182348+1.66460115329578i</v>
      </c>
      <c r="I784" t="str">
        <f t="shared" si="357"/>
        <v>255.254403104171i</v>
      </c>
      <c r="J784" t="str">
        <f t="shared" si="351"/>
        <v>-87.1935512275844+55.8414952582932i</v>
      </c>
      <c r="K784" t="str">
        <f t="shared" si="358"/>
        <v>1.32952182976671-2.07597825301318i</v>
      </c>
      <c r="L784" t="str">
        <f t="shared" si="359"/>
        <v>0.246191008125367-0.32961539042406i</v>
      </c>
      <c r="M784" t="str">
        <f t="shared" si="360"/>
        <v>1.57571283789208-2.40559364343724i</v>
      </c>
      <c r="N784" t="str">
        <f t="shared" si="361"/>
        <v>-0.810764172531955i</v>
      </c>
      <c r="O784" t="str">
        <f t="shared" si="362"/>
        <v>0.688944751322089-0.724813858604914i</v>
      </c>
      <c r="P784" t="str">
        <f t="shared" si="363"/>
        <v>0.311055248677911+0.724813858604914i</v>
      </c>
      <c r="Q784" t="str">
        <f t="shared" si="364"/>
        <v>-0.311055248677911+0.085950313927041i</v>
      </c>
      <c r="R784" t="str">
        <f t="shared" si="365"/>
        <v>-0.330866666147341-2.4216018074919i</v>
      </c>
      <c r="S784" t="str">
        <f t="shared" si="366"/>
        <v>0.0877990716618106i</v>
      </c>
      <c r="T784" t="str">
        <f t="shared" si="367"/>
        <v>0.212614390632351-0.0290497861315748i</v>
      </c>
      <c r="U784" t="str">
        <f t="shared" si="368"/>
        <v>0.00005-0.00218619427324032i</v>
      </c>
      <c r="V784" t="str">
        <f t="shared" si="369"/>
        <v>0.00002-0.0244853758602916i</v>
      </c>
      <c r="W784" t="str">
        <f t="shared" si="370"/>
        <v>0.0000422733895886595-0.0020070714754763i</v>
      </c>
      <c r="X784" t="str">
        <f t="shared" si="371"/>
        <v>0.0000727412080235825-0.00200532322840205i</v>
      </c>
      <c r="Y784" t="str">
        <f t="shared" si="372"/>
        <v>0.009+0.326725635973338i</v>
      </c>
      <c r="Z784" t="str">
        <f t="shared" si="373"/>
        <v>-0.0739736231785062-0.00475497828438671i</v>
      </c>
      <c r="AA784" t="str">
        <f t="shared" si="374"/>
        <v>1.03172025059755-36.9260529709632i</v>
      </c>
      <c r="AB784" t="str">
        <f t="shared" si="375"/>
        <v>0.710643045408665-0.0970961016496291i</v>
      </c>
      <c r="AC784" t="str">
        <f t="shared" si="376"/>
        <v>1.88619560487827-1.86251396666656i</v>
      </c>
      <c r="AD784" t="str">
        <f t="shared" si="377"/>
        <v>0.216496554125142+0.16230117033031i</v>
      </c>
      <c r="AE784" t="str">
        <f t="shared" si="378"/>
        <v>-0.0152432959738471-0.0130354420289545i</v>
      </c>
      <c r="AF784" t="str">
        <f t="shared" si="379"/>
        <v>-5.23591260359101-1.54271212508907i</v>
      </c>
      <c r="AG784" t="str">
        <f t="shared" si="380"/>
        <v>1.02250374988083-0.0283334280339405i</v>
      </c>
      <c r="AH784" t="str">
        <f t="shared" si="381"/>
        <v>0.0558588515001357+0.0912966094235602i</v>
      </c>
      <c r="AI784">
        <f t="shared" si="382"/>
        <v>-19.409942081702187</v>
      </c>
      <c r="AJ784">
        <f t="shared" si="383"/>
        <v>58.540067711521829</v>
      </c>
      <c r="AK784"/>
      <c r="AL784"/>
      <c r="AM784"/>
      <c r="AN784"/>
    </row>
    <row r="785" spans="1:40" x14ac:dyDescent="0.35">
      <c r="A785"/>
      <c r="B785">
        <f t="shared" ref="B785:B848" si="384">B784+100</f>
        <v>65100</v>
      </c>
      <c r="C785" s="237" t="str">
        <f t="shared" si="352"/>
        <v>-7.60955689638043E-06+0.0158741471429418i</v>
      </c>
      <c r="D785" s="208" t="str">
        <f t="shared" si="353"/>
        <v>-2.51371954212199+0.121701794762554i</v>
      </c>
      <c r="E785" t="str">
        <f t="shared" si="354"/>
        <v>20500</v>
      </c>
      <c r="F785" t="str">
        <f t="shared" si="355"/>
        <v>0.327868852459016</v>
      </c>
      <c r="G785" t="str">
        <f t="shared" si="350"/>
        <v>0.327868852459016</v>
      </c>
      <c r="H785" t="str">
        <f t="shared" si="356"/>
        <v>2.72457131396877+1.66365936624422i</v>
      </c>
      <c r="I785" t="str">
        <f t="shared" si="357"/>
        <v>255.647102185869i</v>
      </c>
      <c r="J785" t="str">
        <f t="shared" si="351"/>
        <v>-87.4651247427254+55.9274052509983i</v>
      </c>
      <c r="K785" t="str">
        <f t="shared" si="358"/>
        <v>1.32655863485939-2.07461111338515i</v>
      </c>
      <c r="L785" t="str">
        <f t="shared" si="359"/>
        <v>0.245705344853762-0.329471255342944i</v>
      </c>
      <c r="M785" t="str">
        <f t="shared" si="360"/>
        <v>1.57226397971315-2.40408236872809i</v>
      </c>
      <c r="N785" t="str">
        <f t="shared" si="361"/>
        <v>-0.812011502028158i</v>
      </c>
      <c r="O785" t="str">
        <f t="shared" si="362"/>
        <v>0.688040133910741-0.725672635647845i</v>
      </c>
      <c r="P785" t="str">
        <f t="shared" si="363"/>
        <v>0.311959866089259+0.725672635647845i</v>
      </c>
      <c r="Q785" t="str">
        <f t="shared" si="364"/>
        <v>-0.311959866089259+0.086338866380313i</v>
      </c>
      <c r="R785" t="str">
        <f t="shared" si="365"/>
        <v>-0.330858970455439-2.41774249214776i</v>
      </c>
      <c r="S785" t="str">
        <f t="shared" si="366"/>
        <v>0.087934147156675i</v>
      </c>
      <c r="T785" t="str">
        <f t="shared" si="367"/>
        <v>0.212602124091467-0.0290938013961346i</v>
      </c>
      <c r="U785" t="str">
        <f t="shared" si="368"/>
        <v>0.00005-0.00218283606391123i</v>
      </c>
      <c r="V785" t="str">
        <f t="shared" si="369"/>
        <v>0.00002-0.0244477639158057i</v>
      </c>
      <c r="W785" t="str">
        <f t="shared" si="370"/>
        <v>0.0000422733889950328-0.00200398864221178i</v>
      </c>
      <c r="X785" t="str">
        <f t="shared" si="371"/>
        <v>0.000072647663042843-0.00200224450014936i</v>
      </c>
      <c r="Y785" t="str">
        <f t="shared" si="372"/>
        <v>0.009+0.327228290797913i</v>
      </c>
      <c r="Z785" t="str">
        <f t="shared" si="373"/>
        <v>-0.0737454775425308-0.00473774689493844i</v>
      </c>
      <c r="AA785" t="str">
        <f t="shared" si="374"/>
        <v>1.02850595580777-36.868722122168i</v>
      </c>
      <c r="AB785" t="str">
        <f t="shared" si="375"/>
        <v>0.710602045681673-0.0972432184160823i</v>
      </c>
      <c r="AC785" t="str">
        <f t="shared" si="376"/>
        <v>1.88347329346329-1.86123785879241i</v>
      </c>
      <c r="AD785" t="str">
        <f t="shared" si="377"/>
        <v>0.216694596054382+0.162506667133705i</v>
      </c>
      <c r="AE785" t="str">
        <f t="shared" si="378"/>
        <v>-0.0152103310092967-0.0130107759212268i</v>
      </c>
      <c r="AF785" t="str">
        <f t="shared" si="379"/>
        <v>-5.23829085609076-1.54195757148167i</v>
      </c>
      <c r="AG785" t="str">
        <f t="shared" si="380"/>
        <v>1.02249571110699-0.0283160518557223i</v>
      </c>
      <c r="AH785" t="str">
        <f t="shared" si="381"/>
        <v>0.0557786487751954+0.0911371497232085i</v>
      </c>
      <c r="AI785">
        <f t="shared" si="382"/>
        <v>-19.424389563849779</v>
      </c>
      <c r="AJ785">
        <f t="shared" si="383"/>
        <v>58.532126839942293</v>
      </c>
      <c r="AK785"/>
      <c r="AL785"/>
      <c r="AM785"/>
      <c r="AN785"/>
    </row>
    <row r="786" spans="1:40" x14ac:dyDescent="0.35">
      <c r="A786"/>
      <c r="B786">
        <f t="shared" si="384"/>
        <v>65200</v>
      </c>
      <c r="C786" s="237" t="str">
        <f t="shared" si="352"/>
        <v>-7.58623260311455E-06+0.0158498003026593i</v>
      </c>
      <c r="D786" s="208" t="str">
        <f t="shared" si="353"/>
        <v>-2.51371936330241+0.121515135653721i</v>
      </c>
      <c r="E786" t="str">
        <f t="shared" si="354"/>
        <v>20500</v>
      </c>
      <c r="F786" t="str">
        <f t="shared" si="355"/>
        <v>0.327868852459016</v>
      </c>
      <c r="G786" t="str">
        <f t="shared" si="350"/>
        <v>0.327868852459016</v>
      </c>
      <c r="H786" t="str">
        <f t="shared" si="356"/>
        <v>2.72694340658476+1.66271616951048i</v>
      </c>
      <c r="I786" t="str">
        <f t="shared" si="357"/>
        <v>256.039801267568i</v>
      </c>
      <c r="J786" t="str">
        <f t="shared" si="351"/>
        <v>-87.7371157421326+56.0133152437033i</v>
      </c>
      <c r="K786" t="str">
        <f t="shared" si="358"/>
        <v>1.32360409191152-2.07324285133893i</v>
      </c>
      <c r="L786" t="str">
        <f t="shared" si="359"/>
        <v>0.245220851760705-0.329326691064115i</v>
      </c>
      <c r="M786" t="str">
        <f t="shared" si="360"/>
        <v>1.56882494367223-2.40256954240304i</v>
      </c>
      <c r="N786" t="str">
        <f t="shared" si="361"/>
        <v>-0.813258831524361i</v>
      </c>
      <c r="O786" t="str">
        <f t="shared" si="362"/>
        <v>0.687134446025449-0.726530283667033i</v>
      </c>
      <c r="P786" t="str">
        <f t="shared" si="363"/>
        <v>0.312865553974551+0.726530283667033i</v>
      </c>
      <c r="Q786" t="str">
        <f t="shared" si="364"/>
        <v>-0.312865553974551+0.086728547857328i</v>
      </c>
      <c r="R786" t="str">
        <f t="shared" si="365"/>
        <v>-0.330851262310721-2.41389479797267i</v>
      </c>
      <c r="S786" t="str">
        <f t="shared" si="366"/>
        <v>0.0880692226515392i</v>
      </c>
      <c r="T786" t="str">
        <f t="shared" si="367"/>
        <v>0.212589838420047-0.0291378134849857i</v>
      </c>
      <c r="U786" t="str">
        <f t="shared" si="368"/>
        <v>0.00005-0.00217948815583774i</v>
      </c>
      <c r="V786" t="str">
        <f t="shared" si="369"/>
        <v>0.00002-0.0244102673453827i</v>
      </c>
      <c r="W786" t="str">
        <f t="shared" si="370"/>
        <v>0.0000422733884004937-0.00200091526583765i</v>
      </c>
      <c r="X786" t="str">
        <f t="shared" si="371"/>
        <v>0.0000725545480182488-0.00199917520967967i</v>
      </c>
      <c r="Y786" t="str">
        <f t="shared" si="372"/>
        <v>0.009+0.327730945622487i</v>
      </c>
      <c r="Z786" t="str">
        <f t="shared" si="373"/>
        <v>-0.0735183873903643-0.00472061461536804i</v>
      </c>
      <c r="AA786" t="str">
        <f t="shared" si="374"/>
        <v>1.02530672973804-36.8115699416423i</v>
      </c>
      <c r="AB786" t="str">
        <f t="shared" si="375"/>
        <v>0.710560982012714-0.0973903245680362i</v>
      </c>
      <c r="AC786" t="str">
        <f t="shared" si="376"/>
        <v>1.88075876504987-1.85996054385841i</v>
      </c>
      <c r="AD786" t="str">
        <f t="shared" si="377"/>
        <v>0.216892891009038+0.162711933416959i</v>
      </c>
      <c r="AE786" t="str">
        <f t="shared" si="378"/>
        <v>-0.0151775152524356-0.0129861867052499i</v>
      </c>
      <c r="AF786" t="str">
        <f t="shared" si="379"/>
        <v>-5.24066276988717-1.54120103385676i</v>
      </c>
      <c r="AG786" t="str">
        <f t="shared" si="380"/>
        <v>1.02248766971833-0.0282987642365168i</v>
      </c>
      <c r="AH786" t="str">
        <f t="shared" si="381"/>
        <v>0.0556988091533363+0.0909781483052487i</v>
      </c>
      <c r="AI786">
        <f t="shared" si="382"/>
        <v>-19.438813687010917</v>
      </c>
      <c r="AJ786">
        <f t="shared" si="383"/>
        <v>58.524121679187509</v>
      </c>
      <c r="AK786"/>
      <c r="AL786"/>
      <c r="AM786"/>
      <c r="AN786"/>
    </row>
    <row r="787" spans="1:40" x14ac:dyDescent="0.35">
      <c r="A787"/>
      <c r="B787">
        <f t="shared" si="384"/>
        <v>65300</v>
      </c>
      <c r="C787" s="237" t="str">
        <f t="shared" si="352"/>
        <v>-7.56301538376409E-06+0.0158255280315149i</v>
      </c>
      <c r="D787" s="208" t="str">
        <f t="shared" si="353"/>
        <v>-2.51371918530373+0.121329048241614i</v>
      </c>
      <c r="E787" t="str">
        <f t="shared" si="354"/>
        <v>20500</v>
      </c>
      <c r="F787" t="str">
        <f t="shared" si="355"/>
        <v>0.327868852459016</v>
      </c>
      <c r="G787" t="str">
        <f t="shared" si="350"/>
        <v>0.327868852459016</v>
      </c>
      <c r="H787" t="str">
        <f t="shared" si="356"/>
        <v>2.72930917663456+1.66177158105531i</v>
      </c>
      <c r="I787" t="str">
        <f t="shared" si="357"/>
        <v>256.432500349267i</v>
      </c>
      <c r="J787" t="str">
        <f t="shared" si="351"/>
        <v>-88.009524225806+56.0992252364084i</v>
      </c>
      <c r="K787" t="str">
        <f t="shared" si="358"/>
        <v>1.32065817350207-2.07187348889456i</v>
      </c>
      <c r="L787" t="str">
        <f t="shared" si="359"/>
        <v>0.244737526328073-0.329181701431544i</v>
      </c>
      <c r="M787" t="str">
        <f t="shared" si="360"/>
        <v>1.56539569983014-2.4010551903261i</v>
      </c>
      <c r="N787" t="str">
        <f t="shared" si="361"/>
        <v>-0.814506161020564i</v>
      </c>
      <c r="O787" t="str">
        <f t="shared" si="362"/>
        <v>0.686227689075312-0.727386801328122i</v>
      </c>
      <c r="P787" t="str">
        <f t="shared" si="363"/>
        <v>0.313772310924688+0.727386801328122i</v>
      </c>
      <c r="Q787" t="str">
        <f t="shared" si="364"/>
        <v>-0.313772310924688+0.087119359692442i</v>
      </c>
      <c r="R787" t="str">
        <f t="shared" si="365"/>
        <v>-0.330843541710245-2.41005867156266i</v>
      </c>
      <c r="S787" t="str">
        <f t="shared" si="366"/>
        <v>0.0882042981464035i</v>
      </c>
      <c r="T787" t="str">
        <f t="shared" si="367"/>
        <v>0.212577533616838-0.0291818223928225i</v>
      </c>
      <c r="U787" t="str">
        <f t="shared" si="368"/>
        <v>0.00005-0.00217615050169404i</v>
      </c>
      <c r="V787" t="str">
        <f t="shared" si="369"/>
        <v>0.00002-0.0243728856189733i</v>
      </c>
      <c r="W787" t="str">
        <f t="shared" si="370"/>
        <v>0.0000422733878050422-0.00199785130290724i</v>
      </c>
      <c r="X787" t="str">
        <f t="shared" si="371"/>
        <v>0.000072461860319088-0.00199611531367385i</v>
      </c>
      <c r="Y787" t="str">
        <f t="shared" si="372"/>
        <v>0.009+0.328233600447062i</v>
      </c>
      <c r="Z787" t="str">
        <f t="shared" si="373"/>
        <v>-0.0732923462114725-0.00470358070243994i</v>
      </c>
      <c r="AA787" t="str">
        <f t="shared" si="374"/>
        <v>1.02212247791587-36.7545955913065i</v>
      </c>
      <c r="AB787" t="str">
        <f t="shared" si="375"/>
        <v>0.7105198543976-0.0975374200877573i</v>
      </c>
      <c r="AC787" t="str">
        <f t="shared" si="376"/>
        <v>1.87805199596521-1.858682042209i</v>
      </c>
      <c r="AD787" t="str">
        <f t="shared" si="377"/>
        <v>0.217091438767718+0.162916968925488i</v>
      </c>
      <c r="AE787" t="str">
        <f t="shared" si="378"/>
        <v>-0.0151448477785723-0.0129616739922633i</v>
      </c>
      <c r="AF787" t="str">
        <f t="shared" si="379"/>
        <v>-5.24302836193829-1.5404425328137i</v>
      </c>
      <c r="AG787" t="str">
        <f t="shared" si="380"/>
        <v>1.02247962567667-0.0282815647310163i</v>
      </c>
      <c r="AH787" t="str">
        <f t="shared" si="381"/>
        <v>0.0556193303179623+0.090819603040955i</v>
      </c>
      <c r="AI787">
        <f t="shared" si="382"/>
        <v>-19.453214538126748</v>
      </c>
      <c r="AJ787">
        <f t="shared" si="383"/>
        <v>58.516052504112906</v>
      </c>
      <c r="AK787"/>
      <c r="AL787"/>
      <c r="AM787"/>
      <c r="AN787"/>
    </row>
    <row r="788" spans="1:40" x14ac:dyDescent="0.35">
      <c r="A788"/>
      <c r="B788">
        <f t="shared" si="384"/>
        <v>65400</v>
      </c>
      <c r="C788" s="237" t="str">
        <f t="shared" si="352"/>
        <v>-7.53990458394387E-06+0.0158013299874486i</v>
      </c>
      <c r="D788" s="208" t="str">
        <f t="shared" si="353"/>
        <v>-2.51371900812093+0.121143529903773i</v>
      </c>
      <c r="E788" t="str">
        <f t="shared" si="354"/>
        <v>20500</v>
      </c>
      <c r="F788" t="str">
        <f t="shared" si="355"/>
        <v>0.327868852459016</v>
      </c>
      <c r="G788" t="str">
        <f t="shared" si="350"/>
        <v>0.327868852459016</v>
      </c>
      <c r="H788" t="str">
        <f t="shared" si="356"/>
        <v>2.73166864106106+1.66082561871597i</v>
      </c>
      <c r="I788" t="str">
        <f t="shared" si="357"/>
        <v>256.825199430966i</v>
      </c>
      <c r="J788" t="str">
        <f t="shared" si="351"/>
        <v>-88.2823501937455+56.1851352291135i</v>
      </c>
      <c r="K788" t="str">
        <f t="shared" si="358"/>
        <v>1.31772085227702-2.07050304789585i</v>
      </c>
      <c r="L788" t="str">
        <f t="shared" si="359"/>
        <v>0.244255366036413-0.329036290266669i</v>
      </c>
      <c r="M788" t="str">
        <f t="shared" si="360"/>
        <v>1.56197621831343-2.39953933816252i</v>
      </c>
      <c r="N788" t="str">
        <f t="shared" si="361"/>
        <v>-0.815753490516767i</v>
      </c>
      <c r="O788" t="str">
        <f t="shared" si="362"/>
        <v>0.685319864471089-0.728242187298517i</v>
      </c>
      <c r="P788" t="str">
        <f t="shared" si="363"/>
        <v>0.314680135528911+0.728242187298517i</v>
      </c>
      <c r="Q788" t="str">
        <f t="shared" si="364"/>
        <v>-0.314680135528911+0.0875113032182501i</v>
      </c>
      <c r="R788" t="str">
        <f t="shared" si="365"/>
        <v>-0.330835808651093-2.40623405984033i</v>
      </c>
      <c r="S788" t="str">
        <f t="shared" si="366"/>
        <v>0.0883393736412679i</v>
      </c>
      <c r="T788" t="str">
        <f t="shared" si="367"/>
        <v>0.21256520968058-0.0292258281143399i</v>
      </c>
      <c r="U788" t="str">
        <f t="shared" si="368"/>
        <v>0.00005-0.00217282305444375i</v>
      </c>
      <c r="V788" t="str">
        <f t="shared" si="369"/>
        <v>0.00002-0.0243356182097699i</v>
      </c>
      <c r="W788" t="str">
        <f t="shared" si="370"/>
        <v>0.0000422733872086779-0.00199479671023963i</v>
      </c>
      <c r="X788" t="str">
        <f t="shared" si="371"/>
        <v>0.0000723695973347386-0.0019930647690775i</v>
      </c>
      <c r="Y788" t="str">
        <f t="shared" si="372"/>
        <v>0.009+0.328736255271636i</v>
      </c>
      <c r="Z788" t="str">
        <f t="shared" si="373"/>
        <v>-0.0730673475455218-0.00468664441970904i</v>
      </c>
      <c r="AA788" t="str">
        <f t="shared" si="374"/>
        <v>1.01895310661121-36.6977982383402i</v>
      </c>
      <c r="AB788" t="str">
        <f t="shared" si="375"/>
        <v>0.71047866283212-0.0976845049575139i</v>
      </c>
      <c r="AC788" t="str">
        <f t="shared" si="376"/>
        <v>1.87535296258841-1.85740237403213i</v>
      </c>
      <c r="AD788" t="str">
        <f t="shared" si="377"/>
        <v>0.21729023910871+0.163121773404611i</v>
      </c>
      <c r="AE788" t="str">
        <f t="shared" si="378"/>
        <v>-0.0151123276701459-0.0129372373961726i</v>
      </c>
      <c r="AF788" t="str">
        <f t="shared" si="379"/>
        <v>-5.24538764918199-1.5396820888122i</v>
      </c>
      <c r="AG788" t="str">
        <f t="shared" si="380"/>
        <v>1.02247157894415-0.0282644528966642i</v>
      </c>
      <c r="AH788" t="str">
        <f t="shared" si="381"/>
        <v>0.0555402099706104+0.0906615118150413i</v>
      </c>
      <c r="AI788">
        <f t="shared" si="382"/>
        <v>-19.46759220365934</v>
      </c>
      <c r="AJ788">
        <f t="shared" si="383"/>
        <v>58.507919588039279</v>
      </c>
      <c r="AK788"/>
      <c r="AL788"/>
      <c r="AM788"/>
      <c r="AN788"/>
    </row>
    <row r="789" spans="1:40" x14ac:dyDescent="0.35">
      <c r="A789"/>
      <c r="B789">
        <f t="shared" si="384"/>
        <v>65500</v>
      </c>
      <c r="C789" s="237" t="str">
        <f t="shared" si="352"/>
        <v>-0.0000075168995542603+0.0157772058304894i</v>
      </c>
      <c r="D789" s="208" t="str">
        <f t="shared" si="353"/>
        <v>-2.51371883174904+0.120958578033752i</v>
      </c>
      <c r="E789" t="str">
        <f t="shared" si="354"/>
        <v>20500</v>
      </c>
      <c r="F789" t="str">
        <f t="shared" si="355"/>
        <v>0.327868852459016</v>
      </c>
      <c r="G789" t="str">
        <f t="shared" si="350"/>
        <v>0.327868852459016</v>
      </c>
      <c r="H789" t="str">
        <f t="shared" si="356"/>
        <v>2.7340218167866+1.6598783002069i</v>
      </c>
      <c r="I789" t="str">
        <f t="shared" si="357"/>
        <v>257.217898512664i</v>
      </c>
      <c r="J789" t="str">
        <f t="shared" si="351"/>
        <v>-88.5555936459512+56.2710452218186i</v>
      </c>
      <c r="K789" t="str">
        <f t="shared" si="358"/>
        <v>1.31479210094953-2.06913155001158i</v>
      </c>
      <c r="L789" t="str">
        <f t="shared" si="359"/>
        <v>0.243774368365045-0.328890461368511i</v>
      </c>
      <c r="M789" t="str">
        <f t="shared" si="360"/>
        <v>1.55856646931458-2.39802201138009i</v>
      </c>
      <c r="N789" t="str">
        <f t="shared" si="361"/>
        <v>-0.81700082001297i</v>
      </c>
      <c r="O789" t="str">
        <f t="shared" si="362"/>
        <v>0.684410973625202-0.729096440247381i</v>
      </c>
      <c r="P789" t="str">
        <f t="shared" si="363"/>
        <v>0.315589026374798+0.729096440247381i</v>
      </c>
      <c r="Q789" t="str">
        <f t="shared" si="364"/>
        <v>-0.315589026374798+0.0879043797655891i</v>
      </c>
      <c r="R789" t="str">
        <f t="shared" si="365"/>
        <v>-0.330828063130317-2.40242091005243i</v>
      </c>
      <c r="S789" t="str">
        <f t="shared" si="366"/>
        <v>0.0884744491361322i</v>
      </c>
      <c r="T789" t="str">
        <f t="shared" si="367"/>
        <v>0.212552866610014-0.0292698306442284i</v>
      </c>
      <c r="U789" t="str">
        <f t="shared" si="368"/>
        <v>0.00005-0.00216950576733772i</v>
      </c>
      <c r="V789" t="str">
        <f t="shared" si="369"/>
        <v>0.00002-0.0242984645941825i</v>
      </c>
      <c r="W789" t="str">
        <f t="shared" si="370"/>
        <v>0.0000422733866114012-0.00199175144491756i</v>
      </c>
      <c r="X789" t="str">
        <f t="shared" si="371"/>
        <v>0.0000722777564744824-0.00199002353309883i</v>
      </c>
      <c r="Y789" t="str">
        <f t="shared" si="372"/>
        <v>0.009+0.32923891009621i</v>
      </c>
      <c r="Z789" t="str">
        <f t="shared" si="373"/>
        <v>-0.0728433849819086-0.0046698050374474i</v>
      </c>
      <c r="AA789" t="str">
        <f t="shared" si="374"/>
        <v>1.01579852282944-36.6411770551397i</v>
      </c>
      <c r="AB789" t="str">
        <f t="shared" si="375"/>
        <v>0.710437407312065-0.0978315791595594i</v>
      </c>
      <c r="AC789" t="str">
        <f t="shared" si="376"/>
        <v>1.87266164135067-1.85612155936032i</v>
      </c>
      <c r="AD789" t="str">
        <f t="shared" si="377"/>
        <v>0.217489291809975+0.163326346599561i</v>
      </c>
      <c r="AE789" t="str">
        <f t="shared" si="378"/>
        <v>-0.0150799540166582-0.0129128765335256i</v>
      </c>
      <c r="AF789" t="str">
        <f t="shared" si="379"/>
        <v>-5.24774064853564-1.53891972217315i</v>
      </c>
      <c r="AG789" t="str">
        <f t="shared" si="380"/>
        <v>1.02246352948325-0.0282474282936324i</v>
      </c>
      <c r="AH789" t="str">
        <f t="shared" si="381"/>
        <v>0.0554614458307715+0.0905038725255438i</v>
      </c>
      <c r="AI789">
        <f t="shared" si="382"/>
        <v>-19.481946769596298</v>
      </c>
      <c r="AJ789">
        <f t="shared" si="383"/>
        <v>58.499723202764713</v>
      </c>
      <c r="AK789"/>
      <c r="AL789"/>
      <c r="AM789"/>
      <c r="AN789"/>
    </row>
    <row r="790" spans="1:40" x14ac:dyDescent="0.35">
      <c r="A790"/>
      <c r="B790">
        <f t="shared" si="384"/>
        <v>65600</v>
      </c>
      <c r="C790" s="237" t="str">
        <f t="shared" si="352"/>
        <v>-7.49399965026552E-06+0.0157531552227391i</v>
      </c>
      <c r="D790" s="208" t="str">
        <f t="shared" si="353"/>
        <v>-2.51371865618311+0.120774190041i</v>
      </c>
      <c r="E790" t="str">
        <f t="shared" si="354"/>
        <v>20500</v>
      </c>
      <c r="F790" t="str">
        <f t="shared" si="355"/>
        <v>0.327868852459016</v>
      </c>
      <c r="G790" t="str">
        <f t="shared" si="350"/>
        <v>0.327868852459016</v>
      </c>
      <c r="H790" t="str">
        <f t="shared" si="356"/>
        <v>2.73636872071258+1.65892964312045i</v>
      </c>
      <c r="I790" t="str">
        <f t="shared" si="357"/>
        <v>257.610597594363i</v>
      </c>
      <c r="J790" t="str">
        <f t="shared" si="351"/>
        <v>-88.8292545824231+56.3569552145236i</v>
      </c>
      <c r="K790" t="str">
        <f t="shared" si="358"/>
        <v>1.3118718923002-2.06775901673674i</v>
      </c>
      <c r="L790" t="str">
        <f t="shared" si="359"/>
        <v>0.243294530792142-0.32874421851377i</v>
      </c>
      <c r="M790" t="str">
        <f t="shared" si="360"/>
        <v>1.55516642309234-2.39650323525051i</v>
      </c>
      <c r="N790" t="str">
        <f t="shared" si="361"/>
        <v>-0.818248149509173i</v>
      </c>
      <c r="O790" t="str">
        <f t="shared" si="362"/>
        <v>0.683501017951731-0.729949558845642i</v>
      </c>
      <c r="P790" t="str">
        <f t="shared" si="363"/>
        <v>0.316498982048269+0.729949558845642i</v>
      </c>
      <c r="Q790" t="str">
        <f t="shared" si="364"/>
        <v>-0.316498982048269+0.088298590663531i</v>
      </c>
      <c r="R790" t="str">
        <f t="shared" si="365"/>
        <v>-0.330820305144984-2.39861916976733i</v>
      </c>
      <c r="S790" t="str">
        <f t="shared" si="366"/>
        <v>0.0886095246309966i</v>
      </c>
      <c r="T790" t="str">
        <f t="shared" si="367"/>
        <v>0.212540504403879-0.0293138299771783i</v>
      </c>
      <c r="U790" t="str">
        <f t="shared" si="368"/>
        <v>0.00005-0.00216619859391191i</v>
      </c>
      <c r="V790" t="str">
        <f t="shared" si="369"/>
        <v>0.00002-0.0242614242518133i</v>
      </c>
      <c r="W790" t="str">
        <f t="shared" si="370"/>
        <v>0.0000422733860132117-0.00198871546428553i</v>
      </c>
      <c r="X790" t="str">
        <f t="shared" si="371"/>
        <v>0.0000721863351673218-0.00198699156320664i</v>
      </c>
      <c r="Y790" t="str">
        <f t="shared" si="372"/>
        <v>0.009+0.329741564920785i</v>
      </c>
      <c r="Z790" t="str">
        <f t="shared" si="373"/>
        <v>-0.0726204521592992-0.00465306183257219i</v>
      </c>
      <c r="AA790" t="str">
        <f t="shared" si="374"/>
        <v>1.01265863430435-36.5847312192766i</v>
      </c>
      <c r="AB790" t="str">
        <f t="shared" si="375"/>
        <v>0.710396087833221-0.0979786426761467i</v>
      </c>
      <c r="AC790" t="str">
        <f t="shared" si="376"/>
        <v>1.86997800873554-1.85483961807173i</v>
      </c>
      <c r="AD790" t="str">
        <f t="shared" si="377"/>
        <v>0.217688596649152+0.163530688255482i</v>
      </c>
      <c r="AE790" t="str">
        <f t="shared" si="378"/>
        <v>-0.0150477259146089-0.0128885910234889i</v>
      </c>
      <c r="AF790" t="str">
        <f t="shared" si="379"/>
        <v>-5.25008737689569-1.53815545307945i</v>
      </c>
      <c r="AG790" t="str">
        <f t="shared" si="380"/>
        <v>1.02245547725676-0.0282304904847998i</v>
      </c>
      <c r="AH790" t="str">
        <f t="shared" si="381"/>
        <v>0.0553830356357277+0.0903466830837145i</v>
      </c>
      <c r="AI790">
        <f t="shared" si="382"/>
        <v>-19.49627832145406</v>
      </c>
      <c r="AJ790">
        <f t="shared" si="383"/>
        <v>58.491463618572055</v>
      </c>
      <c r="AK790"/>
      <c r="AL790"/>
      <c r="AM790"/>
      <c r="AN790"/>
    </row>
    <row r="791" spans="1:40" x14ac:dyDescent="0.35">
      <c r="A791"/>
      <c r="B791">
        <f t="shared" si="384"/>
        <v>65700</v>
      </c>
      <c r="C791" s="237" t="str">
        <f t="shared" si="352"/>
        <v>-7.47120423241254E-06+0.0157291778283571i</v>
      </c>
      <c r="D791" s="208" t="str">
        <f t="shared" si="353"/>
        <v>-2.51371848141824+0.120590363350738i</v>
      </c>
      <c r="E791" t="str">
        <f t="shared" si="354"/>
        <v>20500</v>
      </c>
      <c r="F791" t="str">
        <f t="shared" si="355"/>
        <v>0.327868852459016</v>
      </c>
      <c r="G791" t="str">
        <f t="shared" si="350"/>
        <v>0.327868852459016</v>
      </c>
      <c r="H791" t="str">
        <f t="shared" si="356"/>
        <v>2.73870936971924+1.65797966492758i</v>
      </c>
      <c r="I791" t="str">
        <f t="shared" si="357"/>
        <v>258.003296676062i</v>
      </c>
      <c r="J791" t="str">
        <f t="shared" si="351"/>
        <v>-89.1033330031611+56.4428652072286i</v>
      </c>
      <c r="K791" t="str">
        <f t="shared" si="358"/>
        <v>1.30896019917713-2.0663854693937i</v>
      </c>
      <c r="L791" t="str">
        <f t="shared" si="359"/>
        <v>0.242815850794813-0.328597565456936i</v>
      </c>
      <c r="M791" t="str">
        <f t="shared" si="360"/>
        <v>1.55177604997194-2.39498303485064i</v>
      </c>
      <c r="N791" t="str">
        <f t="shared" si="361"/>
        <v>-0.819495479005376i</v>
      </c>
      <c r="O791" t="str">
        <f t="shared" si="362"/>
        <v>0.682589998866413-0.730801541765992i</v>
      </c>
      <c r="P791" t="str">
        <f t="shared" si="363"/>
        <v>0.317410001133587+0.730801541765992i</v>
      </c>
      <c r="Q791" t="str">
        <f t="shared" si="364"/>
        <v>-0.317410001133587+0.088693937239384i</v>
      </c>
      <c r="R791" t="str">
        <f t="shared" si="365"/>
        <v>-0.330812534692145-2.3948287868726i</v>
      </c>
      <c r="S791" t="str">
        <f t="shared" si="366"/>
        <v>0.0887446001258608i</v>
      </c>
      <c r="T791" t="str">
        <f t="shared" si="367"/>
        <v>0.212528123060909-0.0293578261078769i</v>
      </c>
      <c r="U791" t="str">
        <f t="shared" si="368"/>
        <v>0.0000499999999999999-0.0021629014879851i</v>
      </c>
      <c r="V791" t="str">
        <f t="shared" si="369"/>
        <v>0.00002-0.0242244966654331i</v>
      </c>
      <c r="W791" t="str">
        <f t="shared" si="370"/>
        <v>0.0000422733854141097-0.00198568872594765i</v>
      </c>
      <c r="X791" t="str">
        <f t="shared" si="371"/>
        <v>0.0000720953308618027-0.0019839688171284i</v>
      </c>
      <c r="Y791" t="str">
        <f t="shared" si="372"/>
        <v>0.009+0.330244219745359i</v>
      </c>
      <c r="Z791" t="str">
        <f t="shared" si="373"/>
        <v>-0.0723985427651789-0.00463641408857498i</v>
      </c>
      <c r="AA791" t="str">
        <f t="shared" si="374"/>
        <v>1.00953334949139-36.5284599134585i</v>
      </c>
      <c r="AB791" t="str">
        <f t="shared" si="375"/>
        <v>0.710354704391355-0.0981256954895187i</v>
      </c>
      <c r="AC791" t="str">
        <f t="shared" si="376"/>
        <v>1.86730204127909-1.85355656989111i</v>
      </c>
      <c r="AD791" t="str">
        <f t="shared" si="377"/>
        <v>0.217888153403561+0.163734798117428i</v>
      </c>
      <c r="AE791" t="str">
        <f t="shared" si="378"/>
        <v>-0.0150156424674319-0.0128643804878264i</v>
      </c>
      <c r="AF791" t="str">
        <f t="shared" si="379"/>
        <v>-5.25242785113748-1.53738930157684i</v>
      </c>
      <c r="AG791" t="str">
        <f t="shared" si="380"/>
        <v>1.02244742222778-0.0282136390357326i</v>
      </c>
      <c r="AH791" t="str">
        <f t="shared" si="381"/>
        <v>0.0553049771403895+0.0901899414139229i</v>
      </c>
      <c r="AI791">
        <f t="shared" si="382"/>
        <v>-19.510586944280742</v>
      </c>
      <c r="AJ791">
        <f t="shared" si="383"/>
        <v>58.483141104239571</v>
      </c>
      <c r="AK791"/>
      <c r="AL791"/>
      <c r="AM791"/>
      <c r="AN791"/>
    </row>
    <row r="792" spans="1:40" x14ac:dyDescent="0.35">
      <c r="A792"/>
      <c r="B792">
        <f t="shared" si="384"/>
        <v>65800</v>
      </c>
      <c r="C792" s="237" t="str">
        <f t="shared" si="352"/>
        <v>-7.44851266601035E-06+0.015705273313544i</v>
      </c>
      <c r="D792" s="208" t="str">
        <f t="shared" si="353"/>
        <v>-2.51371830744956+0.120407095403837i</v>
      </c>
      <c r="E792" t="str">
        <f t="shared" si="354"/>
        <v>20500</v>
      </c>
      <c r="F792" t="str">
        <f t="shared" si="355"/>
        <v>0.327868852459016</v>
      </c>
      <c r="G792" t="str">
        <f t="shared" si="350"/>
        <v>0.327868852459016</v>
      </c>
      <c r="H792" t="str">
        <f t="shared" si="356"/>
        <v>2.74104378066525+1.6570283829786i</v>
      </c>
      <c r="I792" t="str">
        <f t="shared" si="357"/>
        <v>258.39599575776i</v>
      </c>
      <c r="J792" t="str">
        <f t="shared" si="351"/>
        <v>-89.3778289081653+56.5287751999337i</v>
      </c>
      <c r="K792" t="str">
        <f t="shared" si="358"/>
        <v>1.30605699449619-2.06501092913348i</v>
      </c>
      <c r="L792" t="str">
        <f t="shared" si="359"/>
        <v>0.242338325849198-0.328450505930394i</v>
      </c>
      <c r="M792" t="str">
        <f t="shared" si="360"/>
        <v>1.54839532034539-2.39346143506387i</v>
      </c>
      <c r="N792" t="str">
        <f t="shared" si="361"/>
        <v>-0.820742808501579i</v>
      </c>
      <c r="O792" t="str">
        <f t="shared" si="362"/>
        <v>0.68167791778664-0.731652387682888i</v>
      </c>
      <c r="P792" t="str">
        <f t="shared" si="363"/>
        <v>0.31832208221336+0.731652387682888i</v>
      </c>
      <c r="Q792" t="str">
        <f t="shared" si="364"/>
        <v>-0.31832208221336+0.089090420818691i</v>
      </c>
      <c r="R792" t="str">
        <f t="shared" si="365"/>
        <v>-0.330804751768835-2.39104970957259i</v>
      </c>
      <c r="S792" t="str">
        <f t="shared" si="366"/>
        <v>0.0888796756207251i</v>
      </c>
      <c r="T792" t="str">
        <f t="shared" si="367"/>
        <v>0.212515722579841-0.0294018190310085i</v>
      </c>
      <c r="U792" t="str">
        <f t="shared" si="368"/>
        <v>0.0000499999999999999-0.00215961440365685i</v>
      </c>
      <c r="V792" t="str">
        <f t="shared" si="369"/>
        <v>0.00002-0.0241876813209567i</v>
      </c>
      <c r="W792" t="str">
        <f t="shared" si="370"/>
        <v>0.0000422733848140956-0.00198267118776582i</v>
      </c>
      <c r="X792" t="str">
        <f t="shared" si="371"/>
        <v>0.0000720047410258364-0.00198095525284826i</v>
      </c>
      <c r="Y792" t="str">
        <f t="shared" si="372"/>
        <v>0.009+0.330746874569933i</v>
      </c>
      <c r="Z792" t="str">
        <f t="shared" si="373"/>
        <v>-0.0721776505354007-0.00461986109545135i</v>
      </c>
      <c r="AA792" t="str">
        <f t="shared" si="374"/>
        <v>1.00642257756078-36.472362325488i</v>
      </c>
      <c r="AB792" t="str">
        <f t="shared" si="375"/>
        <v>0.710313256982248-0.098272737581908i</v>
      </c>
      <c r="AC792" t="str">
        <f t="shared" si="376"/>
        <v>1.86463371557016-1.85227243439098i</v>
      </c>
      <c r="AD792" t="str">
        <f t="shared" si="377"/>
        <v>0.218087961850193+0.16393867593038i</v>
      </c>
      <c r="AE792" t="str">
        <f t="shared" si="378"/>
        <v>-0.0149837027854304-0.0128402445508772i</v>
      </c>
      <c r="AF792" t="str">
        <f t="shared" si="379"/>
        <v>-5.25476208811481-1.53662128757476i</v>
      </c>
      <c r="AG792" t="str">
        <f t="shared" si="380"/>
        <v>1.02243936435975-0.0281968735146612i</v>
      </c>
      <c r="AH792" t="str">
        <f t="shared" si="381"/>
        <v>0.0552272681171249+0.090033645453548i</v>
      </c>
      <c r="AI792">
        <f t="shared" si="382"/>
        <v>-19.524872722660113</v>
      </c>
      <c r="AJ792">
        <f t="shared" si="383"/>
        <v>58.474755927052833</v>
      </c>
      <c r="AK792"/>
      <c r="AL792"/>
      <c r="AM792"/>
      <c r="AN792"/>
    </row>
    <row r="793" spans="1:40" x14ac:dyDescent="0.35">
      <c r="A793"/>
      <c r="B793">
        <f t="shared" si="384"/>
        <v>65900</v>
      </c>
      <c r="C793" s="237" t="str">
        <f t="shared" si="352"/>
        <v>-7.42592432117987E-06+0.0156814413465266i</v>
      </c>
      <c r="D793" s="208" t="str">
        <f t="shared" si="353"/>
        <v>-2.51371813427225+0.120224383656704i</v>
      </c>
      <c r="E793" t="str">
        <f t="shared" si="354"/>
        <v>20500</v>
      </c>
      <c r="F793" t="str">
        <f t="shared" si="355"/>
        <v>0.327868852459016</v>
      </c>
      <c r="G793" t="str">
        <f t="shared" si="350"/>
        <v>0.327868852459016</v>
      </c>
      <c r="H793" t="str">
        <f t="shared" si="356"/>
        <v>2.74337197038747+1.65607581450383i</v>
      </c>
      <c r="I793" t="str">
        <f t="shared" si="357"/>
        <v>258.788694839459i</v>
      </c>
      <c r="J793" t="str">
        <f t="shared" si="351"/>
        <v>-89.6527422974357+56.6146851926388i</v>
      </c>
      <c r="K793" t="str">
        <f t="shared" si="358"/>
        <v>1.30316225124113-2.06363541693698i</v>
      </c>
      <c r="L793" t="str">
        <f t="shared" si="359"/>
        <v>0.241861953430552-0.32830304364453i</v>
      </c>
      <c r="M793" t="str">
        <f t="shared" si="360"/>
        <v>1.54502420467168-2.39193846058151i</v>
      </c>
      <c r="N793" t="str">
        <f t="shared" si="361"/>
        <v>-0.821990137997782i</v>
      </c>
      <c r="O793" t="str">
        <f t="shared" si="362"/>
        <v>0.680764776131454-0.73250209527256i</v>
      </c>
      <c r="P793" t="str">
        <f t="shared" si="363"/>
        <v>0.319235223868546+0.73250209527256i</v>
      </c>
      <c r="Q793" t="str">
        <f t="shared" si="364"/>
        <v>-0.319235223868546+0.0894880427252219i</v>
      </c>
      <c r="R793" t="str">
        <f t="shared" si="365"/>
        <v>-0.330796956372118-2.38728188638601i</v>
      </c>
      <c r="S793" t="str">
        <f t="shared" si="366"/>
        <v>0.0890147511155895i</v>
      </c>
      <c r="T793" t="str">
        <f t="shared" si="367"/>
        <v>0.212503302959406-0.0294458087412586i</v>
      </c>
      <c r="U793" t="str">
        <f t="shared" si="368"/>
        <v>0.0000499999999999999-0.00215633729530532i</v>
      </c>
      <c r="V793" t="str">
        <f t="shared" si="369"/>
        <v>0.00002-0.0241509777074196i</v>
      </c>
      <c r="W793" t="str">
        <f t="shared" si="370"/>
        <v>0.0000422733842131685-0.00197966280785769i</v>
      </c>
      <c r="X793" t="str">
        <f t="shared" si="371"/>
        <v>0.0000719145631465207-0.00197795082860514i</v>
      </c>
      <c r="Y793" t="str">
        <f t="shared" si="372"/>
        <v>0.009+0.331249529394508i</v>
      </c>
      <c r="Z793" t="str">
        <f t="shared" si="373"/>
        <v>-0.0719577692537413-0.0046034021496314i</v>
      </c>
      <c r="AA793" t="str">
        <f t="shared" si="374"/>
        <v>1.00332622839085-36.4164376482227i</v>
      </c>
      <c r="AB793" t="str">
        <f t="shared" si="375"/>
        <v>0.710271745601656-0.0984197689355516i</v>
      </c>
      <c r="AC793" t="str">
        <f t="shared" si="376"/>
        <v>1.86197300825047-1.85098723099259i</v>
      </c>
      <c r="AD793" t="str">
        <f t="shared" si="377"/>
        <v>0.218288021765717+0.164142321439232i</v>
      </c>
      <c r="AE793" t="str">
        <f t="shared" si="378"/>
        <v>-0.0149519059857143-0.0128161828395328i</v>
      </c>
      <c r="AF793" t="str">
        <f t="shared" si="379"/>
        <v>-5.25709010465972-1.53585143084713i</v>
      </c>
      <c r="AG793" t="str">
        <f t="shared" si="380"/>
        <v>1.02243130361638-0.0281801934924601i</v>
      </c>
      <c r="AH793" t="str">
        <f t="shared" si="381"/>
        <v>0.0551499063556053+0.0898777931528783i</v>
      </c>
      <c r="AI793">
        <f t="shared" si="382"/>
        <v>-19.539135740714407</v>
      </c>
      <c r="AJ793">
        <f t="shared" si="383"/>
        <v>58.466308352811751</v>
      </c>
      <c r="AK793"/>
      <c r="AL793"/>
      <c r="AM793"/>
      <c r="AN793"/>
    </row>
    <row r="794" spans="1:40" x14ac:dyDescent="0.35">
      <c r="A794"/>
      <c r="B794">
        <f t="shared" si="384"/>
        <v>66000</v>
      </c>
      <c r="C794" s="237" t="str">
        <f t="shared" si="352"/>
        <v>-7.40343857281019E-06+0.0156576815975426i</v>
      </c>
      <c r="D794" s="208" t="str">
        <f t="shared" si="353"/>
        <v>-2.51371796188152+0.12004222558116i</v>
      </c>
      <c r="E794" t="str">
        <f t="shared" si="354"/>
        <v>20500</v>
      </c>
      <c r="F794" t="str">
        <f t="shared" si="355"/>
        <v>0.327868852459016</v>
      </c>
      <c r="G794" t="str">
        <f t="shared" si="350"/>
        <v>0.327868852459016</v>
      </c>
      <c r="H794" t="str">
        <f t="shared" si="356"/>
        <v>2.74569395570064+1.65512197661434i</v>
      </c>
      <c r="I794" t="str">
        <f t="shared" si="357"/>
        <v>259.181393921158i</v>
      </c>
      <c r="J794" t="str">
        <f t="shared" si="351"/>
        <v>-89.9280731709722+56.7005951853439i</v>
      </c>
      <c r="K794" t="str">
        <f t="shared" si="358"/>
        <v>1.30027594246376-2.06225895361607i</v>
      </c>
      <c r="L794" t="str">
        <f t="shared" si="359"/>
        <v>0.241386731013314-0.328155182287831i</v>
      </c>
      <c r="M794" t="str">
        <f t="shared" si="360"/>
        <v>1.54166267347707-2.3904141359039i</v>
      </c>
      <c r="N794" t="str">
        <f t="shared" si="361"/>
        <v>-0.823237467493985i</v>
      </c>
      <c r="O794" t="str">
        <f t="shared" si="362"/>
        <v>0.679850575321551-0.733350663213006i</v>
      </c>
      <c r="P794" t="str">
        <f t="shared" si="363"/>
        <v>0.320149424678449+0.733350663213006i</v>
      </c>
      <c r="Q794" t="str">
        <f t="shared" si="364"/>
        <v>-0.320149424678449+0.0898868042809789i</v>
      </c>
      <c r="R794" t="str">
        <f t="shared" si="365"/>
        <v>-0.330789148499017-2.38352526614356i</v>
      </c>
      <c r="S794" t="str">
        <f t="shared" si="366"/>
        <v>0.0891498266104538i</v>
      </c>
      <c r="T794" t="str">
        <f t="shared" si="367"/>
        <v>0.212490864198334-0.029489795233307i</v>
      </c>
      <c r="U794" t="str">
        <f t="shared" si="368"/>
        <v>0.0000500000000000001-0.00215307011758516i</v>
      </c>
      <c r="V794" t="str">
        <f t="shared" si="369"/>
        <v>0.00002-0.0241143853169538i</v>
      </c>
      <c r="W794" t="str">
        <f t="shared" si="370"/>
        <v>0.0000422733836113294-0.00197666354459475i</v>
      </c>
      <c r="X794" t="str">
        <f t="shared" si="371"/>
        <v>0.0000718247947299697-0.00197495550289074i</v>
      </c>
      <c r="Y794" t="str">
        <f t="shared" si="372"/>
        <v>0.009+0.331752184219082i</v>
      </c>
      <c r="Z794" t="str">
        <f t="shared" si="373"/>
        <v>-0.0717388927514608-0.00458703655391153i</v>
      </c>
      <c r="AA794" t="str">
        <f t="shared" si="374"/>
        <v>1.0002442125614-36.3606850795365i</v>
      </c>
      <c r="AB794" t="str">
        <f t="shared" si="375"/>
        <v>0.710230170245336-0.0985667895326671i</v>
      </c>
      <c r="AC794" t="str">
        <f t="shared" si="376"/>
        <v>1.85931989601495-1.84970097896687i</v>
      </c>
      <c r="AD794" t="str">
        <f t="shared" si="377"/>
        <v>0.218488332926481+0.1643457343888i</v>
      </c>
      <c r="AE794" t="str">
        <f t="shared" si="378"/>
        <v>-0.0149202511921374-0.0127921949832151i</v>
      </c>
      <c r="AF794" t="str">
        <f t="shared" si="379"/>
        <v>-5.25941191758216-1.53507975103318i</v>
      </c>
      <c r="AG794" t="str">
        <f t="shared" si="380"/>
        <v>1.02242323996173-0.0281635985426284i</v>
      </c>
      <c r="AH794" t="str">
        <f t="shared" si="381"/>
        <v>0.0550728896626398+0.089722382475001i</v>
      </c>
      <c r="AI794">
        <f t="shared" si="382"/>
        <v>-19.553376082108535</v>
      </c>
      <c r="AJ794">
        <f t="shared" si="383"/>
        <v>58.457798645840185</v>
      </c>
      <c r="AK794"/>
      <c r="AL794"/>
      <c r="AM794"/>
      <c r="AN794"/>
    </row>
    <row r="795" spans="1:40" x14ac:dyDescent="0.35">
      <c r="A795"/>
      <c r="B795">
        <f t="shared" si="384"/>
        <v>66100</v>
      </c>
      <c r="C795" s="237" t="str">
        <f t="shared" si="352"/>
        <v>-7.38105480051544E-06+0.0156339937388251i</v>
      </c>
      <c r="D795" s="208" t="str">
        <f t="shared" si="353"/>
        <v>-2.5137177902726+0.119860618664326i</v>
      </c>
      <c r="E795" t="str">
        <f t="shared" si="354"/>
        <v>20500</v>
      </c>
      <c r="F795" t="str">
        <f t="shared" si="355"/>
        <v>0.327868852459016</v>
      </c>
      <c r="G795" t="str">
        <f t="shared" si="350"/>
        <v>0.327868852459016</v>
      </c>
      <c r="H795" t="str">
        <f t="shared" si="356"/>
        <v>2.74800975339697+1.65416688630266i</v>
      </c>
      <c r="I795" t="str">
        <f t="shared" si="357"/>
        <v>259.574093002857i</v>
      </c>
      <c r="J795" t="str">
        <f t="shared" si="351"/>
        <v>-90.2038215287749+56.7865051780489i</v>
      </c>
      <c r="K795" t="str">
        <f t="shared" si="358"/>
        <v>1.29739804128411-2.0608815598149i</v>
      </c>
      <c r="L795" t="str">
        <f t="shared" si="359"/>
        <v>0.240912656071214-0.328006925526997i</v>
      </c>
      <c r="M795" t="str">
        <f t="shared" si="360"/>
        <v>1.53831069735532-2.3888884853419i</v>
      </c>
      <c r="N795" t="str">
        <f t="shared" si="361"/>
        <v>-0.824484796990188i</v>
      </c>
      <c r="O795" t="str">
        <f t="shared" si="362"/>
        <v>0.678935316779271-0.734198090183998i</v>
      </c>
      <c r="P795" t="str">
        <f t="shared" si="363"/>
        <v>0.321064683220729+0.734198090183998i</v>
      </c>
      <c r="Q795" t="str">
        <f t="shared" si="364"/>
        <v>-0.321064683220729+0.09028670680619i</v>
      </c>
      <c r="R795" t="str">
        <f t="shared" si="365"/>
        <v>-0.330781328146572-2.37977979798558i</v>
      </c>
      <c r="S795" t="str">
        <f t="shared" si="366"/>
        <v>0.0892849021053182i</v>
      </c>
      <c r="T795" t="str">
        <f t="shared" si="367"/>
        <v>0.212478406295356-0.0295337785018338i</v>
      </c>
      <c r="U795" t="str">
        <f t="shared" si="368"/>
        <v>0.0000500000000000001-0.00214981282542543i</v>
      </c>
      <c r="V795" t="str">
        <f t="shared" si="369"/>
        <v>0.00002-0.0240779036447648i</v>
      </c>
      <c r="W795" t="str">
        <f t="shared" si="370"/>
        <v>0.0000422733830085773-0.00197367335660039i</v>
      </c>
      <c r="X795" t="str">
        <f t="shared" si="371"/>
        <v>0.000071735433301136-0.00197196923444766i</v>
      </c>
      <c r="Y795" t="str">
        <f t="shared" si="372"/>
        <v>0.009+0.332254839043657i</v>
      </c>
      <c r="Z795" t="str">
        <f t="shared" si="373"/>
        <v>-0.0715210149068657-0.00457076361738641i</v>
      </c>
      <c r="AA795" t="str">
        <f t="shared" si="374"/>
        <v>0.997176441347087-36.3051038222796i</v>
      </c>
      <c r="AB795" t="str">
        <f t="shared" si="375"/>
        <v>0.710188530909046-0.0987137993554733i</v>
      </c>
      <c r="AC795" t="str">
        <f t="shared" si="376"/>
        <v>1.8566743556118-1.84841369743561i</v>
      </c>
      <c r="AD795" t="str">
        <f t="shared" si="377"/>
        <v>0.218688895108506+0.164548914523827i</v>
      </c>
      <c r="AE795" t="str">
        <f t="shared" si="378"/>
        <v>-0.0148887375352355-0.0127682806138556i</v>
      </c>
      <c r="AF795" t="str">
        <f t="shared" si="379"/>
        <v>-5.26172754366957-1.53430626763833i</v>
      </c>
      <c r="AG795" t="str">
        <f t="shared" si="380"/>
        <v>1.02241517336014-0.0281470882412671i</v>
      </c>
      <c r="AH795" t="str">
        <f t="shared" si="381"/>
        <v>0.0549962158620163+0.0895674113957102i</v>
      </c>
      <c r="AI795">
        <f t="shared" si="382"/>
        <v>-19.567593830052726</v>
      </c>
      <c r="AJ795">
        <f t="shared" si="383"/>
        <v>58.449227068998383</v>
      </c>
      <c r="AK795"/>
      <c r="AL795"/>
      <c r="AM795"/>
      <c r="AN795"/>
    </row>
    <row r="796" spans="1:40" x14ac:dyDescent="0.35">
      <c r="A796"/>
      <c r="B796">
        <f t="shared" si="384"/>
        <v>66200</v>
      </c>
      <c r="C796" s="237" t="str">
        <f t="shared" si="352"/>
        <v>-7.35877238859179E-06+0.0156103774445877i</v>
      </c>
      <c r="D796" s="208" t="str">
        <f t="shared" si="353"/>
        <v>-2.51371761944077+0.119679560408506i</v>
      </c>
      <c r="E796" t="str">
        <f t="shared" si="354"/>
        <v>20500</v>
      </c>
      <c r="F796" t="str">
        <f t="shared" si="355"/>
        <v>0.327868852459016</v>
      </c>
      <c r="G796" t="str">
        <f t="shared" si="350"/>
        <v>0.327868852459016</v>
      </c>
      <c r="H796" t="str">
        <f t="shared" si="356"/>
        <v>2.75031938024602+1.65321056044341i</v>
      </c>
      <c r="I796" t="str">
        <f t="shared" si="357"/>
        <v>259.966792084555i</v>
      </c>
      <c r="J796" t="str">
        <f t="shared" si="351"/>
        <v>-90.4799873708437+56.872415170754i</v>
      </c>
      <c r="K796" t="str">
        <f t="shared" si="358"/>
        <v>1.29452852089057-2.05950325601097i</v>
      </c>
      <c r="L796" t="str">
        <f t="shared" si="359"/>
        <v>0.240439726077334-0.327858277007038i</v>
      </c>
      <c r="M796" t="str">
        <f t="shared" si="360"/>
        <v>1.5349682469679-2.38736153301801i</v>
      </c>
      <c r="N796" t="str">
        <f t="shared" si="361"/>
        <v>-0.825732126486391i</v>
      </c>
      <c r="O796" t="str">
        <f t="shared" si="362"/>
        <v>0.678019001928603-0.735044374867083i</v>
      </c>
      <c r="P796" t="str">
        <f t="shared" si="363"/>
        <v>0.321980998071397+0.735044374867083i</v>
      </c>
      <c r="Q796" t="str">
        <f t="shared" si="364"/>
        <v>-0.321980998071397+0.0906877516193081i</v>
      </c>
      <c r="R796" t="str">
        <f t="shared" si="365"/>
        <v>-0.330773495311804-2.37604543135967i</v>
      </c>
      <c r="S796" t="str">
        <f t="shared" si="366"/>
        <v>0.0894199776001824i</v>
      </c>
      <c r="T796" t="str">
        <f t="shared" si="367"/>
        <v>0.212465929249197-0.0295777585415156i</v>
      </c>
      <c r="U796" t="str">
        <f t="shared" si="368"/>
        <v>0.0000500000000000001-0.00214656537402751i</v>
      </c>
      <c r="V796" t="str">
        <f t="shared" si="369"/>
        <v>0.00002-0.024041532189108i</v>
      </c>
      <c r="W796" t="str">
        <f t="shared" si="370"/>
        <v>0.0000422733824049127-0.00197069220274801i</v>
      </c>
      <c r="X796" t="str">
        <f t="shared" si="371"/>
        <v>0.0000716464764036476-0.00196899198226754i</v>
      </c>
      <c r="Y796" t="str">
        <f t="shared" si="372"/>
        <v>0.009+0.332757493868231i</v>
      </c>
      <c r="Z796" t="str">
        <f t="shared" si="373"/>
        <v>-0.0713041296448829-0.0045545826553826i</v>
      </c>
      <c r="AA796" t="str">
        <f t="shared" si="374"/>
        <v>0.994122826710988-36.2496930842408i</v>
      </c>
      <c r="AB796" t="str">
        <f t="shared" si="375"/>
        <v>0.710146827588524-0.0988607983861773i</v>
      </c>
      <c r="AC796" t="str">
        <f t="shared" si="376"/>
        <v>1.85403636384276-1.84712540537229i</v>
      </c>
      <c r="AD796" t="str">
        <f t="shared" si="377"/>
        <v>0.218889708087494+0.16475186158898i</v>
      </c>
      <c r="AE796" t="str">
        <f t="shared" si="378"/>
        <v>-0.0148573641521661-0.0127444393658735i</v>
      </c>
      <c r="AF796" t="str">
        <f t="shared" si="379"/>
        <v>-5.26403699968679-1.5335310000349i</v>
      </c>
      <c r="AG796" t="str">
        <f t="shared" si="380"/>
        <v>1.02240710377626-0.0281306621670616i</v>
      </c>
      <c r="AH796" t="str">
        <f t="shared" si="381"/>
        <v>0.0549198827943519+0.0894128779034038i</v>
      </c>
      <c r="AI796">
        <f t="shared" si="382"/>
        <v>-19.581789067305728</v>
      </c>
      <c r="AJ796">
        <f t="shared" si="383"/>
        <v>58.440593883688315</v>
      </c>
      <c r="AK796"/>
      <c r="AL796"/>
      <c r="AM796"/>
      <c r="AN796"/>
    </row>
    <row r="797" spans="1:40" x14ac:dyDescent="0.35">
      <c r="A797"/>
      <c r="B797">
        <f t="shared" si="384"/>
        <v>66300</v>
      </c>
      <c r="C797" s="237" t="str">
        <f t="shared" si="352"/>
        <v>-7.33659072597525E-06+0.0155868323910094i</v>
      </c>
      <c r="D797" s="208" t="str">
        <f t="shared" si="353"/>
        <v>-2.51371744938136+0.119499048331072i</v>
      </c>
      <c r="E797" t="str">
        <f t="shared" si="354"/>
        <v>20500</v>
      </c>
      <c r="F797" t="str">
        <f t="shared" si="355"/>
        <v>0.327868852459016</v>
      </c>
      <c r="G797" t="str">
        <f t="shared" si="350"/>
        <v>0.327868852459016</v>
      </c>
      <c r="H797" t="str">
        <f t="shared" si="356"/>
        <v>2.75262285299424+1.65225301579411i</v>
      </c>
      <c r="I797" t="str">
        <f t="shared" si="357"/>
        <v>260.359491166254i</v>
      </c>
      <c r="J797" t="str">
        <f t="shared" si="351"/>
        <v>-90.7565706971788+56.9583251634591i</v>
      </c>
      <c r="K797" t="str">
        <f t="shared" si="358"/>
        <v>1.29166735454003-2.05812406251643i</v>
      </c>
      <c r="L797" t="str">
        <f t="shared" si="359"/>
        <v>0.239967938504203-0.327709240351386i</v>
      </c>
      <c r="M797" t="str">
        <f t="shared" si="360"/>
        <v>1.53163529304423-2.38583330286782i</v>
      </c>
      <c r="N797" t="str">
        <f t="shared" si="361"/>
        <v>-0.826979455982594i</v>
      </c>
      <c r="O797" t="str">
        <f t="shared" si="362"/>
        <v>0.677101632195176-0.735889515945586i</v>
      </c>
      <c r="P797" t="str">
        <f t="shared" si="363"/>
        <v>0.322898367804824+0.735889515945586i</v>
      </c>
      <c r="Q797" t="str">
        <f t="shared" si="364"/>
        <v>-0.322898367804824+0.091089940037008i</v>
      </c>
      <c r="R797" t="str">
        <f t="shared" si="365"/>
        <v>-0.330765649991749-2.37232211601843i</v>
      </c>
      <c r="S797" t="str">
        <f t="shared" si="366"/>
        <v>0.0895550530950469i</v>
      </c>
      <c r="T797" t="str">
        <f t="shared" si="367"/>
        <v>0.212453433058584-0.0296217353470288i</v>
      </c>
      <c r="U797" t="str">
        <f t="shared" si="368"/>
        <v>0.0000500000000000001-0.00214332771886306i</v>
      </c>
      <c r="V797" t="str">
        <f t="shared" si="369"/>
        <v>0.00002-0.0240052704512662i</v>
      </c>
      <c r="W797" t="str">
        <f t="shared" si="370"/>
        <v>0.0000422733818003355-0.00196772004215914i</v>
      </c>
      <c r="X797" t="str">
        <f t="shared" si="371"/>
        <v>0.000071557921599632-0.00196602370558914i</v>
      </c>
      <c r="Y797" t="str">
        <f t="shared" si="372"/>
        <v>0.009+0.333260148692805i</v>
      </c>
      <c r="Z797" t="str">
        <f t="shared" si="373"/>
        <v>-0.071088230936629-0.00453849298939208i</v>
      </c>
      <c r="AA797" t="str">
        <f t="shared" si="374"/>
        <v>0.991083281298123-36.1944520781082i</v>
      </c>
      <c r="AB797" t="str">
        <f t="shared" si="375"/>
        <v>0.710105060279515-0.0990077866069854i</v>
      </c>
      <c r="AC797" t="str">
        <f t="shared" si="376"/>
        <v>1.85140589756323-1.84583612160328i</v>
      </c>
      <c r="AD797" t="str">
        <f t="shared" si="377"/>
        <v>0.219090771638818+0.164954575328855i</v>
      </c>
      <c r="AE797" t="str">
        <f t="shared" si="378"/>
        <v>-0.0148261301866464-0.0127206708761545i</v>
      </c>
      <c r="AF797" t="str">
        <f t="shared" si="379"/>
        <v>-5.2663403023756-1.53275396746304i</v>
      </c>
      <c r="AG797" t="str">
        <f t="shared" si="380"/>
        <v>1.02239903117504-0.0281143199012587i</v>
      </c>
      <c r="AH797" t="str">
        <f t="shared" si="381"/>
        <v>0.0548438883169274+0.0892587799989816i</v>
      </c>
      <c r="AI797">
        <f t="shared" si="382"/>
        <v>-19.595961876178691</v>
      </c>
      <c r="AJ797">
        <f t="shared" si="383"/>
        <v>58.431899349867074</v>
      </c>
      <c r="AK797"/>
      <c r="AL797"/>
      <c r="AM797"/>
      <c r="AN797"/>
    </row>
    <row r="798" spans="1:40" x14ac:dyDescent="0.35">
      <c r="A798"/>
      <c r="B798">
        <f t="shared" si="384"/>
        <v>66400</v>
      </c>
      <c r="C798" s="237" t="str">
        <f t="shared" si="352"/>
        <v>-7.31450920619979E-06+0.0155633582562202i</v>
      </c>
      <c r="D798" s="208" t="str">
        <f t="shared" si="353"/>
        <v>-2.5137172800897+0.119319079964355i</v>
      </c>
      <c r="E798" t="str">
        <f t="shared" si="354"/>
        <v>20500</v>
      </c>
      <c r="F798" t="str">
        <f t="shared" si="355"/>
        <v>0.327868852459016</v>
      </c>
      <c r="G798" t="str">
        <f t="shared" si="350"/>
        <v>0.327868852459016</v>
      </c>
      <c r="H798" t="str">
        <f t="shared" si="356"/>
        <v>2.75492018836482+1.65129426899574i</v>
      </c>
      <c r="I798" t="str">
        <f t="shared" si="357"/>
        <v>260.752190247953i</v>
      </c>
      <c r="J798" t="str">
        <f t="shared" si="351"/>
        <v>-91.03357150778+57.0442351561642i</v>
      </c>
      <c r="K798" t="str">
        <f t="shared" si="358"/>
        <v>1.28881451555804-2.05674399947914i</v>
      </c>
      <c r="L798" t="str">
        <f t="shared" si="359"/>
        <v>0.23949729082387-0.327559819161993i</v>
      </c>
      <c r="M798" t="str">
        <f t="shared" si="360"/>
        <v>1.52831180638191-2.38430381864113i</v>
      </c>
      <c r="N798" t="str">
        <f t="shared" si="361"/>
        <v>-0.828226785478797i</v>
      </c>
      <c r="O798" t="str">
        <f t="shared" si="362"/>
        <v>0.676183209006262-0.73673351210461i</v>
      </c>
      <c r="P798" t="str">
        <f t="shared" si="363"/>
        <v>0.323816790993738+0.73673351210461i</v>
      </c>
      <c r="Q798" t="str">
        <f t="shared" si="364"/>
        <v>-0.323816790993738+0.091493273374187i</v>
      </c>
      <c r="R798" t="str">
        <f t="shared" si="365"/>
        <v>-0.330757792183419-2.3686098020171i</v>
      </c>
      <c r="S798" t="str">
        <f t="shared" si="366"/>
        <v>0.0896901285899111i</v>
      </c>
      <c r="T798" t="str">
        <f t="shared" si="367"/>
        <v>0.212440917722238-0.0296657089130459i</v>
      </c>
      <c r="U798" t="str">
        <f t="shared" si="368"/>
        <v>0.0000500000000000001-0.002140099815672i</v>
      </c>
      <c r="V798" t="str">
        <f t="shared" si="369"/>
        <v>0.00002-0.0239691179355264i</v>
      </c>
      <c r="W798" t="str">
        <f t="shared" si="370"/>
        <v>0.000042273381194846-0.00196475683420157i</v>
      </c>
      <c r="X798" t="str">
        <f t="shared" si="371"/>
        <v>0.0000714697664695523-0.00196306436389645i</v>
      </c>
      <c r="Y798" t="str">
        <f t="shared" si="372"/>
        <v>0.009+0.33376280351738i</v>
      </c>
      <c r="Z798" t="str">
        <f t="shared" si="373"/>
        <v>-0.0708733127989897-0.00452249394700721i</v>
      </c>
      <c r="AA798" t="str">
        <f t="shared" si="374"/>
        <v>0.988057718429135-36.1393800214319i</v>
      </c>
      <c r="AB798" t="str">
        <f t="shared" si="375"/>
        <v>0.710063228977745-0.0991547640000909i</v>
      </c>
      <c r="AC798" t="str">
        <f t="shared" si="376"/>
        <v>1.84878293368247-1.84454586480864i</v>
      </c>
      <c r="AD798" t="str">
        <f t="shared" si="377"/>
        <v>0.219292085537531+0.165157055487979i</v>
      </c>
      <c r="AE798" t="str">
        <f t="shared" si="378"/>
        <v>-0.0147950347888943-0.0126969747840297i</v>
      </c>
      <c r="AF798" t="str">
        <f t="shared" si="379"/>
        <v>-5.26863746845452-1.53197518903138i</v>
      </c>
      <c r="AG798" t="str">
        <f t="shared" si="380"/>
        <v>1.02239095552173-0.028098061027649i</v>
      </c>
      <c r="AH798" t="str">
        <f t="shared" si="381"/>
        <v>0.0547682303035407+0.0891051156957465i</v>
      </c>
      <c r="AI798">
        <f t="shared" si="382"/>
        <v>-19.610112338538144</v>
      </c>
      <c r="AJ798">
        <f t="shared" si="383"/>
        <v>58.423143726053027</v>
      </c>
      <c r="AK798"/>
      <c r="AL798"/>
      <c r="AM798"/>
      <c r="AN798"/>
    </row>
    <row r="799" spans="1:40" x14ac:dyDescent="0.35">
      <c r="A799"/>
      <c r="B799">
        <f t="shared" si="384"/>
        <v>66500</v>
      </c>
      <c r="C799" s="237" t="str">
        <f t="shared" si="352"/>
        <v>-7.29252722735581E-06+0.0155399547202858i</v>
      </c>
      <c r="D799" s="208" t="str">
        <f t="shared" si="353"/>
        <v>-2.5137171115612+0.119139652855525i</v>
      </c>
      <c r="E799" t="str">
        <f t="shared" si="354"/>
        <v>20500</v>
      </c>
      <c r="F799" t="str">
        <f t="shared" si="355"/>
        <v>0.327868852459016</v>
      </c>
      <c r="G799" t="str">
        <f t="shared" si="350"/>
        <v>0.327868852459016</v>
      </c>
      <c r="H799" t="str">
        <f t="shared" si="356"/>
        <v>2.75721140305731+1.65033433657354i</v>
      </c>
      <c r="I799" t="str">
        <f t="shared" si="357"/>
        <v>261.144889329652i</v>
      </c>
      <c r="J799" t="str">
        <f t="shared" si="351"/>
        <v>-91.3109898026473+57.1301451488692i</v>
      </c>
      <c r="K799" t="str">
        <f t="shared" si="358"/>
        <v>1.28596997733891-2.05536308688388i</v>
      </c>
      <c r="L799" t="str">
        <f t="shared" si="359"/>
        <v>0.239027780507981-0.327410017019433i</v>
      </c>
      <c r="M799" t="str">
        <f t="shared" si="360"/>
        <v>1.52499775784689-2.38277310390331i</v>
      </c>
      <c r="N799" t="str">
        <f t="shared" si="361"/>
        <v>-0.829474114975i</v>
      </c>
      <c r="O799" t="str">
        <f t="shared" si="362"/>
        <v>0.675263733790774-0.737576362031039i</v>
      </c>
      <c r="P799" t="str">
        <f t="shared" si="363"/>
        <v>0.324736266209226+0.737576362031039i</v>
      </c>
      <c r="Q799" t="str">
        <f t="shared" si="364"/>
        <v>-0.324736266209226+0.091897752943961i</v>
      </c>
      <c r="R799" t="str">
        <f t="shared" si="365"/>
        <v>-0.330749921883816-2.36490843971136i</v>
      </c>
      <c r="S799" t="str">
        <f t="shared" si="366"/>
        <v>0.0898252040847754i</v>
      </c>
      <c r="T799" t="str">
        <f t="shared" si="367"/>
        <v>0.212428383238881-0.0297096792342373i</v>
      </c>
      <c r="U799" t="str">
        <f t="shared" si="368"/>
        <v>0.00005-0.00213688162046046i</v>
      </c>
      <c r="V799" t="str">
        <f t="shared" si="369"/>
        <v>0.00002-0.0239330741491572i</v>
      </c>
      <c r="W799" t="str">
        <f t="shared" si="370"/>
        <v>0.0000422733805884438-0.00196180253848749i</v>
      </c>
      <c r="X799" t="str">
        <f t="shared" si="371"/>
        <v>0.0000713820086120443-0.00196011391691701i</v>
      </c>
      <c r="Y799" t="str">
        <f t="shared" si="372"/>
        <v>0.009+0.334265458341954i</v>
      </c>
      <c r="Z799" t="str">
        <f t="shared" si="373"/>
        <v>-0.0706593692942089-0.00450658486185653i</v>
      </c>
      <c r="AA799" t="str">
        <f t="shared" si="374"/>
        <v>0.985046052094003-36.0844761365864i</v>
      </c>
      <c r="AB799" t="str">
        <f t="shared" si="375"/>
        <v>0.710021333678942-0.0993017305476803i</v>
      </c>
      <c r="AC799" t="str">
        <f t="shared" si="376"/>
        <v>1.84616744916378-1.84325465352327i</v>
      </c>
      <c r="AD799" t="str">
        <f t="shared" si="377"/>
        <v>0.219493649558359+0.165359301810812i</v>
      </c>
      <c r="AE799" t="str">
        <f t="shared" si="378"/>
        <v>-0.01476407711557-0.0126733507312561i</v>
      </c>
      <c r="AF799" t="str">
        <f t="shared" si="379"/>
        <v>-5.27092851461851-1.53119468371801i</v>
      </c>
      <c r="AG799" t="str">
        <f t="shared" si="380"/>
        <v>1.02238287678187-0.0280818851325463i</v>
      </c>
      <c r="AH799" t="str">
        <f t="shared" si="381"/>
        <v>0.0546929066443563+0.0889518830193178i</v>
      </c>
      <c r="AI799">
        <f t="shared" si="382"/>
        <v>-19.624240535808372</v>
      </c>
      <c r="AJ799">
        <f t="shared" si="383"/>
        <v>58.414327269337363</v>
      </c>
      <c r="AK799"/>
      <c r="AL799"/>
      <c r="AM799"/>
      <c r="AN799"/>
    </row>
    <row r="800" spans="1:40" x14ac:dyDescent="0.35">
      <c r="A800"/>
      <c r="B800">
        <f t="shared" si="384"/>
        <v>66600</v>
      </c>
      <c r="C800" s="237" t="str">
        <f t="shared" si="352"/>
        <v>-0.0000072706441920491+0.0155166214651938i</v>
      </c>
      <c r="D800" s="208" t="str">
        <f t="shared" si="353"/>
        <v>-2.51371694379126+0.118960764566486i</v>
      </c>
      <c r="E800" t="str">
        <f t="shared" si="354"/>
        <v>20500</v>
      </c>
      <c r="F800" t="str">
        <f t="shared" si="355"/>
        <v>0.327868852459016</v>
      </c>
      <c r="G800" t="str">
        <f t="shared" si="350"/>
        <v>0.327868852459016</v>
      </c>
      <c r="H800" t="str">
        <f t="shared" si="356"/>
        <v>2.75949651374739+1.64937323493762i</v>
      </c>
      <c r="I800" t="str">
        <f t="shared" si="357"/>
        <v>261.53758841135i</v>
      </c>
      <c r="J800" t="str">
        <f t="shared" si="351"/>
        <v>-91.5888255817808+57.2160551415743i</v>
      </c>
      <c r="K800" t="str">
        <f t="shared" si="358"/>
        <v>1.28313371334586-2.05398134455348i</v>
      </c>
      <c r="L800" t="str">
        <f t="shared" si="359"/>
        <v>0.238559405027871-0.327259837483015i</v>
      </c>
      <c r="M800" t="str">
        <f t="shared" si="360"/>
        <v>1.52169311837373-2.38124118203649i</v>
      </c>
      <c r="N800" t="str">
        <f t="shared" si="361"/>
        <v>-0.830721444471203i</v>
      </c>
      <c r="O800" t="str">
        <f t="shared" si="362"/>
        <v>0.674343207979257-0.738418064413543i</v>
      </c>
      <c r="P800" t="str">
        <f t="shared" si="363"/>
        <v>0.325656792020743+0.738418064413543i</v>
      </c>
      <c r="Q800" t="str">
        <f t="shared" si="364"/>
        <v>-0.325656792020743+0.09230338005766i</v>
      </c>
      <c r="R800" t="str">
        <f t="shared" si="365"/>
        <v>-0.330742039089968-2.36121797975499i</v>
      </c>
      <c r="S800" t="str">
        <f t="shared" si="366"/>
        <v>0.0899602795796398i</v>
      </c>
      <c r="T800" t="str">
        <f t="shared" si="367"/>
        <v>0.212415829607231-0.0297536463052737i</v>
      </c>
      <c r="U800" t="str">
        <f t="shared" si="368"/>
        <v>0.00005-0.00213367308949881i</v>
      </c>
      <c r="V800" t="str">
        <f t="shared" si="369"/>
        <v>0.00002-0.0238971386023867i</v>
      </c>
      <c r="W800" t="str">
        <f t="shared" si="370"/>
        <v>0.0000422733799811291-0.00195885711487166i</v>
      </c>
      <c r="X800" t="str">
        <f t="shared" si="371"/>
        <v>0.0000712946456437472-0.00195717232461985i</v>
      </c>
      <c r="Y800" t="str">
        <f t="shared" si="372"/>
        <v>0.009+0.334768113166528i</v>
      </c>
      <c r="Z800" t="str">
        <f t="shared" si="373"/>
        <v>-0.0704463945294658-0.00449076507354056i</v>
      </c>
      <c r="AA800" t="str">
        <f t="shared" si="374"/>
        <v>0.982048196945791-36.0297396507325i</v>
      </c>
      <c r="AB800" t="str">
        <f t="shared" si="375"/>
        <v>0.70997937437882-0.0994486862319408i</v>
      </c>
      <c r="AC800" t="str">
        <f t="shared" si="376"/>
        <v>1.84355942102461-1.8419625061378i</v>
      </c>
      <c r="AD800" t="str">
        <f t="shared" si="377"/>
        <v>0.219695463475709+0.16556131404175i</v>
      </c>
      <c r="AE800" t="str">
        <f t="shared" si="378"/>
        <v>-0.0147332563297155-0.0126497983619939i</v>
      </c>
      <c r="AF800" t="str">
        <f t="shared" si="379"/>
        <v>-5.27321345753865-1.53041247037113i</v>
      </c>
      <c r="AG800" t="str">
        <f t="shared" si="380"/>
        <v>1.02237479492129-0.028065791804768i</v>
      </c>
      <c r="AH800" t="str">
        <f t="shared" si="381"/>
        <v>0.0546179152457485+0.0887990800075178i</v>
      </c>
      <c r="AI800">
        <f t="shared" si="382"/>
        <v>-19.638346548976088</v>
      </c>
      <c r="AJ800">
        <f t="shared" si="383"/>
        <v>58.40545023539164</v>
      </c>
      <c r="AK800"/>
      <c r="AL800"/>
      <c r="AM800"/>
      <c r="AN800"/>
    </row>
    <row r="801" spans="1:40" x14ac:dyDescent="0.35">
      <c r="A801"/>
      <c r="B801">
        <f t="shared" si="384"/>
        <v>66700</v>
      </c>
      <c r="C801" s="237" t="str">
        <f t="shared" si="352"/>
        <v>-7.24885950736043E-06+0.0154933581748387i</v>
      </c>
      <c r="D801" s="208" t="str">
        <f t="shared" si="353"/>
        <v>-2.51371677677534+0.118782412673763i</v>
      </c>
      <c r="E801" t="str">
        <f t="shared" si="354"/>
        <v>20500</v>
      </c>
      <c r="F801" t="str">
        <f t="shared" si="355"/>
        <v>0.327868852459016</v>
      </c>
      <c r="G801" t="str">
        <f t="shared" si="350"/>
        <v>0.327868852459016</v>
      </c>
      <c r="H801" t="str">
        <f t="shared" si="356"/>
        <v>2.76177553708659+1.64841098038367i</v>
      </c>
      <c r="I801" t="str">
        <f t="shared" si="357"/>
        <v>261.930287493049i</v>
      </c>
      <c r="J801" t="str">
        <f t="shared" si="351"/>
        <v>-91.8670788451805+57.3019651342794i</v>
      </c>
      <c r="K801" t="str">
        <f t="shared" si="358"/>
        <v>1.28030569711115-2.05259879215i</v>
      </c>
      <c r="L801" t="str">
        <f t="shared" si="359"/>
        <v>0.23809216185462-0.327109284090875i</v>
      </c>
      <c r="M801" t="str">
        <f t="shared" si="360"/>
        <v>1.51839785896577-2.37970807624087i</v>
      </c>
      <c r="N801" t="str">
        <f t="shared" si="361"/>
        <v>-0.831968773967406i</v>
      </c>
      <c r="O801" t="str">
        <f t="shared" si="362"/>
        <v>0.673421633003896-0.739258617942575i</v>
      </c>
      <c r="P801" t="str">
        <f t="shared" si="363"/>
        <v>0.326578366996104+0.739258617942575i</v>
      </c>
      <c r="Q801" t="str">
        <f t="shared" si="364"/>
        <v>-0.326578366996104+0.092710156024831i</v>
      </c>
      <c r="R801" t="str">
        <f t="shared" si="365"/>
        <v>-0.330734143798864-2.35753837309772i</v>
      </c>
      <c r="S801" t="str">
        <f t="shared" si="366"/>
        <v>0.090095355074504i</v>
      </c>
      <c r="T801" t="str">
        <f t="shared" si="367"/>
        <v>0.212403256826008-0.0297976101208207i</v>
      </c>
      <c r="U801" t="str">
        <f t="shared" si="368"/>
        <v>0.00005-0.00213047417931965i</v>
      </c>
      <c r="V801" t="str">
        <f t="shared" si="369"/>
        <v>0.00002-0.0238613108083801i</v>
      </c>
      <c r="W801" t="str">
        <f t="shared" si="370"/>
        <v>0.000042273379372902-0.00195592052344959i</v>
      </c>
      <c r="X801" t="str">
        <f t="shared" si="371"/>
        <v>0.0000712076751991481-0.00195423954721388i</v>
      </c>
      <c r="Y801" t="str">
        <f t="shared" si="372"/>
        <v>0.009+0.335270767991103i</v>
      </c>
      <c r="Z801" t="str">
        <f t="shared" si="373"/>
        <v>-0.0702343826564753-0.00447503392756944i</v>
      </c>
      <c r="AA801" t="str">
        <f t="shared" si="374"/>
        <v>0.979064068294524-35.975169795781i</v>
      </c>
      <c r="AB801" t="str">
        <f t="shared" si="375"/>
        <v>0.709937351073102-0.0995956310350427i</v>
      </c>
      <c r="AC801" t="str">
        <f t="shared" si="376"/>
        <v>1.84095882633683-1.84066944089966i</v>
      </c>
      <c r="AD801" t="str">
        <f t="shared" si="377"/>
        <v>0.219897527063659+0.165763091925124i</v>
      </c>
      <c r="AE801" t="str">
        <f t="shared" si="378"/>
        <v>-0.0147025716006979-0.0126263173227881i</v>
      </c>
      <c r="AF801" t="str">
        <f t="shared" si="379"/>
        <v>-5.27549231386193-1.52962856770991i</v>
      </c>
      <c r="AG801" t="str">
        <f t="shared" si="380"/>
        <v>1.02236670990611-0.0280497806356158i</v>
      </c>
      <c r="AH801" t="str">
        <f t="shared" si="381"/>
        <v>0.0545432540301577+0.0886467047102893i</v>
      </c>
      <c r="AI801">
        <f t="shared" si="382"/>
        <v>-19.652430458592413</v>
      </c>
      <c r="AJ801">
        <f t="shared" si="383"/>
        <v>58.396512878478319</v>
      </c>
      <c r="AK801"/>
      <c r="AL801"/>
      <c r="AM801"/>
      <c r="AN801"/>
    </row>
    <row r="802" spans="1:40" x14ac:dyDescent="0.35">
      <c r="A802"/>
      <c r="B802">
        <f t="shared" si="384"/>
        <v>66800</v>
      </c>
      <c r="C802" s="237" t="str">
        <f t="shared" si="352"/>
        <v>-7.22717258480516E-06+0.0154701645350078i</v>
      </c>
      <c r="D802" s="208" t="str">
        <f t="shared" si="353"/>
        <v>-2.51371661050894+0.118604594768393i</v>
      </c>
      <c r="E802" t="str">
        <f t="shared" si="354"/>
        <v>20500</v>
      </c>
      <c r="F802" t="str">
        <f t="shared" si="355"/>
        <v>0.327868852459016</v>
      </c>
      <c r="G802" t="str">
        <f t="shared" si="350"/>
        <v>0.327868852459016</v>
      </c>
      <c r="H802" t="str">
        <f t="shared" si="356"/>
        <v>2.76404848970202+1.64744758909366i</v>
      </c>
      <c r="I802" t="str">
        <f t="shared" si="357"/>
        <v>262.322986574748i</v>
      </c>
      <c r="J802" t="str">
        <f t="shared" si="351"/>
        <v>-92.1457495928464+57.3878751269844i</v>
      </c>
      <c r="K802" t="str">
        <f t="shared" si="358"/>
        <v>1.27748590223616-2.05121544917585i</v>
      </c>
      <c r="L802" t="str">
        <f t="shared" si="359"/>
        <v>0.23762604845915-0.326958360360085i</v>
      </c>
      <c r="M802" t="str">
        <f t="shared" si="360"/>
        <v>1.51511195069531-2.37817380953594i</v>
      </c>
      <c r="N802" t="str">
        <f t="shared" si="361"/>
        <v>-0.833216103463609i</v>
      </c>
      <c r="O802" t="str">
        <f t="shared" si="362"/>
        <v>0.672499010298503-0.740098021310376i</v>
      </c>
      <c r="P802" t="str">
        <f t="shared" si="363"/>
        <v>0.327500989701497+0.740098021310376i</v>
      </c>
      <c r="Q802" t="str">
        <f t="shared" si="364"/>
        <v>-0.327500989701497+0.0931180821532329i</v>
      </c>
      <c r="R802" t="str">
        <f t="shared" si="365"/>
        <v>-0.330726236007514-2.35386957098295i</v>
      </c>
      <c r="S802" t="str">
        <f t="shared" si="366"/>
        <v>0.0902304305693685i</v>
      </c>
      <c r="T802" t="str">
        <f t="shared" si="367"/>
        <v>0.212390664893926-0.0298415706755446i</v>
      </c>
      <c r="U802" t="str">
        <f t="shared" si="368"/>
        <v>0.00005-0.00212728484671588i</v>
      </c>
      <c r="V802" t="str">
        <f t="shared" si="369"/>
        <v>0.00002-0.0238255902832179i</v>
      </c>
      <c r="W802" t="str">
        <f t="shared" si="370"/>
        <v>0.0000422733787637619-0.00195299272455573i</v>
      </c>
      <c r="X802" t="str">
        <f t="shared" si="371"/>
        <v>0.0000711210949304168-0.00195131554514596i</v>
      </c>
      <c r="Y802" t="str">
        <f t="shared" si="372"/>
        <v>0.009+0.335773422815677i</v>
      </c>
      <c r="Z802" t="str">
        <f t="shared" si="373"/>
        <v>-0.0700233278710798-0.00445939077530051i</v>
      </c>
      <c r="AA802" t="str">
        <f t="shared" si="374"/>
        <v>0.976093582101121-35.9207658083564i</v>
      </c>
      <c r="AB802" t="str">
        <f t="shared" si="375"/>
        <v>0.70989526375749-0.0997425649391587i</v>
      </c>
      <c r="AC802" t="str">
        <f t="shared" si="376"/>
        <v>1.83836564222673-1.83937547591399i</v>
      </c>
      <c r="AD802" t="str">
        <f t="shared" si="377"/>
        <v>0.220099840095964+0.165964635205209i</v>
      </c>
      <c r="AE802" t="str">
        <f t="shared" si="378"/>
        <v>-0.0146720221041517-0.0126029072625476i</v>
      </c>
      <c r="AF802" t="str">
        <f t="shared" si="379"/>
        <v>-5.27776510021096-1.52884299432527i</v>
      </c>
      <c r="AG802" t="str">
        <f t="shared" si="380"/>
        <v>1.02235862170275-0.0280338512188566i</v>
      </c>
      <c r="AH802" t="str">
        <f t="shared" si="381"/>
        <v>0.0544689209359407+0.088494755189595i</v>
      </c>
      <c r="AI802">
        <f t="shared" si="382"/>
        <v>-19.666492344776582</v>
      </c>
      <c r="AJ802">
        <f t="shared" si="383"/>
        <v>58.387515451459393</v>
      </c>
      <c r="AK802"/>
      <c r="AL802"/>
      <c r="AM802"/>
      <c r="AN802"/>
    </row>
    <row r="803" spans="1:40" x14ac:dyDescent="0.35">
      <c r="A803"/>
      <c r="B803">
        <f t="shared" si="384"/>
        <v>66900</v>
      </c>
      <c r="C803" s="237" t="str">
        <f t="shared" si="352"/>
        <v>-0.0000072055828402936+0.0154470402333672i</v>
      </c>
      <c r="D803" s="208" t="str">
        <f t="shared" si="353"/>
        <v>-2.51371644498756+0.118427308455815i</v>
      </c>
      <c r="E803" t="str">
        <f t="shared" si="354"/>
        <v>20500</v>
      </c>
      <c r="F803" t="str">
        <f t="shared" si="355"/>
        <v>0.327868852459016</v>
      </c>
      <c r="G803" t="str">
        <f t="shared" si="350"/>
        <v>0.327868852459016</v>
      </c>
      <c r="H803" t="str">
        <f t="shared" si="356"/>
        <v>2.76631538819606+1.64648307713647i</v>
      </c>
      <c r="I803" t="str">
        <f t="shared" si="357"/>
        <v>262.715685656446i</v>
      </c>
      <c r="J803" t="str">
        <f t="shared" si="351"/>
        <v>-92.4248378247784+57.4737851196895i</v>
      </c>
      <c r="K803" t="str">
        <f t="shared" si="358"/>
        <v>1.27467430239157-2.04983133497489i</v>
      </c>
      <c r="L803" t="str">
        <f t="shared" si="359"/>
        <v>0.237161062312291-0.326807069786756i</v>
      </c>
      <c r="M803" t="str">
        <f t="shared" si="360"/>
        <v>1.51183536470386-2.37663840476165i</v>
      </c>
      <c r="N803" t="str">
        <f t="shared" si="361"/>
        <v>-0.834463432959812i</v>
      </c>
      <c r="O803" t="str">
        <f t="shared" si="362"/>
        <v>0.671575341298525-0.740936273210976i</v>
      </c>
      <c r="P803" t="str">
        <f t="shared" si="363"/>
        <v>0.328424658701475+0.740936273210976i</v>
      </c>
      <c r="Q803" t="str">
        <f t="shared" si="364"/>
        <v>-0.328424658701475+0.093527159748836i</v>
      </c>
      <c r="R803" t="str">
        <f t="shared" si="365"/>
        <v>-0.330718315712898-2.35021152494557i</v>
      </c>
      <c r="S803" t="str">
        <f t="shared" si="366"/>
        <v>0.0903655060642327i</v>
      </c>
      <c r="T803" t="str">
        <f t="shared" si="367"/>
        <v>0.212378053809698-0.0298855279641067i</v>
      </c>
      <c r="U803" t="str">
        <f t="shared" si="368"/>
        <v>0.00005-0.00212410504873873i</v>
      </c>
      <c r="V803" t="str">
        <f t="shared" si="369"/>
        <v>0.00002-0.0237899765458738i</v>
      </c>
      <c r="W803" t="str">
        <f t="shared" si="370"/>
        <v>0.0000422733781537096-0.00195007367876172i</v>
      </c>
      <c r="X803" t="str">
        <f t="shared" si="371"/>
        <v>0.0000710349025072521-0.00194840027909925i</v>
      </c>
      <c r="Y803" t="str">
        <f t="shared" si="372"/>
        <v>0.009+0.336276077640251i</v>
      </c>
      <c r="Z803" t="str">
        <f t="shared" si="373"/>
        <v>-0.0698132244128528-0.0044438349738771i</v>
      </c>
      <c r="AA803" t="str">
        <f t="shared" si="374"/>
        <v>0.973136654971339-35.8665269297599i</v>
      </c>
      <c r="AB803" t="str">
        <f t="shared" si="375"/>
        <v>0.709853112427681-0.0998894879264446i</v>
      </c>
      <c r="AC803" t="str">
        <f t="shared" si="376"/>
        <v>1.83577984587531-1.83808062914457i</v>
      </c>
      <c r="AD803" t="str">
        <f t="shared" si="377"/>
        <v>0.220302402346058+0.166165943626215i</v>
      </c>
      <c r="AE803" t="str">
        <f t="shared" si="378"/>
        <v>-0.0146416070219225-0.012579567832525i</v>
      </c>
      <c r="AF803" t="str">
        <f t="shared" si="379"/>
        <v>-5.28003183318362-1.52805576868066i</v>
      </c>
      <c r="AG803" t="str">
        <f t="shared" si="380"/>
        <v>1.0223505302779-0.0280180031507041i</v>
      </c>
      <c r="AH803" t="str">
        <f t="shared" si="381"/>
        <v>0.0543949139172295+0.0883432295193247i</v>
      </c>
      <c r="AI803">
        <f t="shared" si="382"/>
        <v>-19.680532287218739</v>
      </c>
      <c r="AJ803">
        <f t="shared" si="383"/>
        <v>58.378458205803689</v>
      </c>
      <c r="AK803"/>
      <c r="AL803"/>
      <c r="AM803"/>
      <c r="AN803"/>
    </row>
    <row r="804" spans="1:40" x14ac:dyDescent="0.35">
      <c r="A804"/>
      <c r="B804">
        <f t="shared" si="384"/>
        <v>67000</v>
      </c>
      <c r="C804" s="237" t="str">
        <f t="shared" si="352"/>
        <v>-7.18408969409177E-06+0.0154239849594478i</v>
      </c>
      <c r="D804" s="208" t="str">
        <f t="shared" si="353"/>
        <v>-2.51371628020678+0.118250551355767i</v>
      </c>
      <c r="E804" t="str">
        <f t="shared" si="354"/>
        <v>20500</v>
      </c>
      <c r="F804" t="str">
        <f t="shared" si="355"/>
        <v>0.327868852459016</v>
      </c>
      <c r="G804" t="str">
        <f t="shared" si="350"/>
        <v>0.327868852459016</v>
      </c>
      <c r="H804" t="str">
        <f t="shared" si="356"/>
        <v>2.76857624914624+1.6455174604686i</v>
      </c>
      <c r="I804" t="str">
        <f t="shared" si="357"/>
        <v>263.108384738145i</v>
      </c>
      <c r="J804" t="str">
        <f t="shared" si="351"/>
        <v>-92.7043435409767+57.5596951123945i</v>
      </c>
      <c r="K804" t="str">
        <f t="shared" si="358"/>
        <v>1.27187087131738-2.04844646873361i</v>
      </c>
      <c r="L804" t="str">
        <f t="shared" si="359"/>
        <v>0.236697200884851-0.326655415846135i</v>
      </c>
      <c r="M804" t="str">
        <f t="shared" si="360"/>
        <v>1.50856807220223-2.37510188457974i</v>
      </c>
      <c r="N804" t="str">
        <f t="shared" si="361"/>
        <v>-0.835710762456015i</v>
      </c>
      <c r="O804" t="str">
        <f t="shared" si="362"/>
        <v>0.670650627441033-0.741773372340197i</v>
      </c>
      <c r="P804" t="str">
        <f t="shared" si="363"/>
        <v>0.329349372558967+0.741773372340197i</v>
      </c>
      <c r="Q804" t="str">
        <f t="shared" si="364"/>
        <v>-0.329349372558967+0.093937390115818i</v>
      </c>
      <c r="R804" t="str">
        <f t="shared" si="365"/>
        <v>-0.330710382912011-2.34656418680981i</v>
      </c>
      <c r="S804" t="str">
        <f t="shared" si="366"/>
        <v>0.090500581559097i</v>
      </c>
      <c r="T804" t="str">
        <f t="shared" si="367"/>
        <v>0.212365423572037-0.0299294819811687i</v>
      </c>
      <c r="U804" t="str">
        <f t="shared" si="368"/>
        <v>0.00005-0.00212093474269583i</v>
      </c>
      <c r="V804" t="str">
        <f t="shared" si="369"/>
        <v>0.00002-0.0237544691181933i</v>
      </c>
      <c r="W804" t="str">
        <f t="shared" si="370"/>
        <v>0.0000422733775427448-0.00194716334687454i</v>
      </c>
      <c r="X804" t="str">
        <f t="shared" si="371"/>
        <v>0.0000709490956167195-0.00194549370999129i</v>
      </c>
      <c r="Y804" t="str">
        <f t="shared" si="372"/>
        <v>0.009+0.336778732464826i</v>
      </c>
      <c r="Z804" t="str">
        <f t="shared" si="373"/>
        <v>-0.069604066564699-0.00442836588616764i</v>
      </c>
      <c r="AA804" t="str">
        <f t="shared" si="374"/>
        <v>0.970193204149845-35.8124524059339i</v>
      </c>
      <c r="AB804" t="str">
        <f t="shared" si="375"/>
        <v>0.709810897079374-0.100036399979058i</v>
      </c>
      <c r="AC804" t="str">
        <f t="shared" si="376"/>
        <v>1.83320141451833-1.83678491841492i</v>
      </c>
      <c r="AD804" t="str">
        <f t="shared" si="377"/>
        <v>0.220505213587047+0.166367016932302i</v>
      </c>
      <c r="AE804" t="str">
        <f t="shared" si="378"/>
        <v>-0.0146113255420095-0.0125562986862973i</v>
      </c>
      <c r="AF804" t="str">
        <f t="shared" si="379"/>
        <v>-5.28229252935302-1.52726690911283i</v>
      </c>
      <c r="AG804" t="str">
        <f t="shared" si="380"/>
        <v>1.02234243559854-0.0280022360297989i</v>
      </c>
      <c r="AH804" t="str">
        <f t="shared" si="381"/>
        <v>0.0543212309437812+0.0881921257852024i</v>
      </c>
      <c r="AI804">
        <f t="shared" si="382"/>
        <v>-19.694550365183282</v>
      </c>
      <c r="AJ804">
        <f t="shared" si="383"/>
        <v>58.369341391598645</v>
      </c>
      <c r="AK804"/>
      <c r="AL804"/>
      <c r="AM804"/>
      <c r="AN804"/>
    </row>
    <row r="805" spans="1:40" x14ac:dyDescent="0.35">
      <c r="A805"/>
      <c r="B805">
        <f t="shared" si="384"/>
        <v>67100</v>
      </c>
      <c r="C805" s="237" t="str">
        <f t="shared" si="352"/>
        <v>-7.16269257078231E-06+0.015400998404631i</v>
      </c>
      <c r="D805" s="208" t="str">
        <f t="shared" si="353"/>
        <v>-2.51371611616217+0.118074321102171i</v>
      </c>
      <c r="E805" t="str">
        <f t="shared" si="354"/>
        <v>20500</v>
      </c>
      <c r="F805" t="str">
        <f t="shared" si="355"/>
        <v>0.327868852459016</v>
      </c>
      <c r="G805" t="str">
        <f t="shared" si="350"/>
        <v>0.327868852459016</v>
      </c>
      <c r="H805" t="str">
        <f t="shared" si="356"/>
        <v>2.77083108910479+1.64455075493481i</v>
      </c>
      <c r="I805" t="str">
        <f t="shared" si="357"/>
        <v>263.501083819844i</v>
      </c>
      <c r="J805" t="str">
        <f t="shared" si="351"/>
        <v>-92.984266741441+57.6456051050996i</v>
      </c>
      <c r="K805" t="str">
        <f t="shared" si="358"/>
        <v>1.2690755828231-2.0470608694822i</v>
      </c>
      <c r="L805" t="str">
        <f t="shared" si="359"/>
        <v>0.236234461647702-0.326503401992713i</v>
      </c>
      <c r="M805" t="str">
        <f t="shared" si="360"/>
        <v>1.5053100444708-2.37356427147491i</v>
      </c>
      <c r="N805" t="str">
        <f t="shared" si="361"/>
        <v>-0.836958091952218i</v>
      </c>
      <c r="O805" t="str">
        <f t="shared" si="362"/>
        <v>0.669724870164726-0.742609317395655i</v>
      </c>
      <c r="P805" t="str">
        <f t="shared" si="363"/>
        <v>0.330275129835274+0.742609317395655i</v>
      </c>
      <c r="Q805" t="str">
        <f t="shared" si="364"/>
        <v>-0.330275129835274+0.094348774556563i</v>
      </c>
      <c r="R805" t="str">
        <f t="shared" si="365"/>
        <v>-0.330702437601836-2.34292750868707i</v>
      </c>
      <c r="S805" t="str">
        <f t="shared" si="366"/>
        <v>0.0906356570539614i</v>
      </c>
      <c r="T805" t="str">
        <f t="shared" si="367"/>
        <v>0.212352774179653-0.0299734327213891i</v>
      </c>
      <c r="U805" t="str">
        <f t="shared" si="368"/>
        <v>0.00005-0.00211777388614934i</v>
      </c>
      <c r="V805" t="str">
        <f t="shared" si="369"/>
        <v>0.00002-0.0237190675248726i</v>
      </c>
      <c r="W805" t="str">
        <f t="shared" si="370"/>
        <v>0.0000422733769308676-0.00194426168993489i</v>
      </c>
      <c r="X805" t="str">
        <f t="shared" si="371"/>
        <v>0.0000708636719631024-0.00194259579897246i</v>
      </c>
      <c r="Y805" t="str">
        <f t="shared" si="372"/>
        <v>0.009+0.3372813872894i</v>
      </c>
      <c r="Z805" t="str">
        <f t="shared" si="373"/>
        <v>-0.06939584865247-0.00441298288070621i</v>
      </c>
      <c r="AA805" t="str">
        <f t="shared" si="374"/>
        <v>0.967263147514332-35.7585414874266i</v>
      </c>
      <c r="AB805" t="str">
        <f t="shared" si="375"/>
        <v>0.709768617708257-0.100183301079145i</v>
      </c>
      <c r="AC805" t="str">
        <f t="shared" si="376"/>
        <v>1.83063032544652-1.83548836140913i</v>
      </c>
      <c r="AD805" t="str">
        <f t="shared" si="377"/>
        <v>0.220708273591716+0.166567854867572i</v>
      </c>
      <c r="AE805" t="str">
        <f t="shared" si="378"/>
        <v>-0.0145811768585121-0.0125330994797471i</v>
      </c>
      <c r="AF805" t="str">
        <f t="shared" si="379"/>
        <v>-5.28454720526696-1.52647643383264i</v>
      </c>
      <c r="AG805" t="str">
        <f t="shared" si="380"/>
        <v>1.0223343376319-0.027986549457191i</v>
      </c>
      <c r="AH805" t="str">
        <f t="shared" si="381"/>
        <v>0.0542478700008431+0.0880414420847017i</v>
      </c>
      <c r="AI805">
        <f t="shared" si="382"/>
        <v>-19.708546657511071</v>
      </c>
      <c r="AJ805">
        <f t="shared" si="383"/>
        <v>58.360165257557838</v>
      </c>
      <c r="AK805"/>
      <c r="AL805"/>
      <c r="AM805"/>
      <c r="AN805"/>
    </row>
    <row r="806" spans="1:40" x14ac:dyDescent="0.35">
      <c r="A806"/>
      <c r="B806">
        <f t="shared" si="384"/>
        <v>67200</v>
      </c>
      <c r="C806" s="237" t="str">
        <f t="shared" si="352"/>
        <v>-7.14139089922603E-06+0.0153780802621353i</v>
      </c>
      <c r="D806" s="208" t="str">
        <f t="shared" si="353"/>
        <v>-2.51371595284935+0.117898615343037i</v>
      </c>
      <c r="E806" t="str">
        <f t="shared" si="354"/>
        <v>20500</v>
      </c>
      <c r="F806" t="str">
        <f t="shared" si="355"/>
        <v>0.327868852459016</v>
      </c>
      <c r="G806" t="str">
        <f t="shared" si="350"/>
        <v>0.327868852459016</v>
      </c>
      <c r="H806" t="str">
        <f t="shared" si="356"/>
        <v>2.77307992459854+1.6435829762688i</v>
      </c>
      <c r="I806" t="str">
        <f t="shared" si="357"/>
        <v>263.893782901543i</v>
      </c>
      <c r="J806" t="str">
        <f t="shared" si="351"/>
        <v>-93.2646074261715+57.7315150978046i</v>
      </c>
      <c r="K806" t="str">
        <f t="shared" si="358"/>
        <v>1.26628841078779-2.0456745560957i</v>
      </c>
      <c r="L806" t="str">
        <f t="shared" si="359"/>
        <v>0.235772842071846-0.326351031660325i</v>
      </c>
      <c r="M806" t="str">
        <f t="shared" si="360"/>
        <v>1.50206125285964-2.37202558775603i</v>
      </c>
      <c r="N806" t="str">
        <f t="shared" si="361"/>
        <v>-0.838205421448421i</v>
      </c>
      <c r="O806" t="str">
        <f t="shared" si="362"/>
        <v>0.668798070909925-0.743444107076761i</v>
      </c>
      <c r="P806" t="str">
        <f t="shared" si="363"/>
        <v>0.331201929090075+0.743444107076761i</v>
      </c>
      <c r="Q806" t="str">
        <f t="shared" si="364"/>
        <v>-0.331201929090075+0.09476131437166i</v>
      </c>
      <c r="R806" t="str">
        <f t="shared" si="365"/>
        <v>-0.330694479779354-2.33930144297376i</v>
      </c>
      <c r="S806" t="str">
        <f t="shared" si="366"/>
        <v>0.0907707325488256i</v>
      </c>
      <c r="T806" t="str">
        <f t="shared" si="367"/>
        <v>0.212340105631253-0.0300173801794248i</v>
      </c>
      <c r="U806" t="str">
        <f t="shared" si="368"/>
        <v>0.00005-0.002114622436914i</v>
      </c>
      <c r="V806" t="str">
        <f t="shared" si="369"/>
        <v>0.00002-0.0236837712934368i</v>
      </c>
      <c r="W806" t="str">
        <f t="shared" si="370"/>
        <v>0.0000422733763180774-0.0019413686692153i</v>
      </c>
      <c r="X806" t="str">
        <f t="shared" si="371"/>
        <v>0.0000707786292677424-0.00193970650742405i</v>
      </c>
      <c r="Y806" t="str">
        <f t="shared" si="372"/>
        <v>0.009+0.337784042113975i</v>
      </c>
      <c r="Z806" t="str">
        <f t="shared" si="373"/>
        <v>-0.0691885650445698-0.0043976853316328i</v>
      </c>
      <c r="AA806" t="str">
        <f t="shared" si="374"/>
        <v>0.964346403569673-35.7047934293562i</v>
      </c>
      <c r="AB806" t="str">
        <f t="shared" si="375"/>
        <v>0.709726274310008-0.100330191208846i</v>
      </c>
      <c r="AC806" t="str">
        <f t="shared" si="376"/>
        <v>1.82806655600566-1.8341909756729i</v>
      </c>
      <c r="AD806" t="str">
        <f t="shared" si="377"/>
        <v>0.22091158213252+0.166768457176075i</v>
      </c>
      <c r="AE806" t="str">
        <f t="shared" si="378"/>
        <v>-0.0145511601715724-0.0125099698710414i</v>
      </c>
      <c r="AF806" t="str">
        <f t="shared" si="379"/>
        <v>-5.28679587744789-1.52568436092576i</v>
      </c>
      <c r="AG806" t="str">
        <f t="shared" si="380"/>
        <v>1.02232623634554-0.0279709430363199i</v>
      </c>
      <c r="AH806" t="str">
        <f t="shared" si="381"/>
        <v>0.0541748290890022+0.0878911765269357i</v>
      </c>
      <c r="AI806">
        <f t="shared" si="382"/>
        <v>-19.722521242624186</v>
      </c>
      <c r="AJ806">
        <f t="shared" si="383"/>
        <v>58.35093005102889</v>
      </c>
      <c r="AK806"/>
      <c r="AL806"/>
      <c r="AM806"/>
      <c r="AN806"/>
    </row>
    <row r="807" spans="1:40" x14ac:dyDescent="0.35">
      <c r="A807"/>
      <c r="B807">
        <f t="shared" si="384"/>
        <v>67300</v>
      </c>
      <c r="C807" s="237" t="str">
        <f t="shared" si="352"/>
        <v>-7.12018411252394E-06+0.0153552302270029i</v>
      </c>
      <c r="D807" s="208" t="str">
        <f t="shared" si="353"/>
        <v>-2.51371579026399+0.117723431740356i</v>
      </c>
      <c r="E807" t="str">
        <f t="shared" si="354"/>
        <v>20500</v>
      </c>
      <c r="F807" t="str">
        <f t="shared" si="355"/>
        <v>0.327868852459016</v>
      </c>
      <c r="G807" t="str">
        <f t="shared" si="350"/>
        <v>0.327868852459016</v>
      </c>
      <c r="H807" t="str">
        <f t="shared" si="356"/>
        <v>2.77532277212861+1.64261414009392i</v>
      </c>
      <c r="I807" t="str">
        <f t="shared" si="357"/>
        <v>264.286481983241i</v>
      </c>
      <c r="J807" t="str">
        <f t="shared" si="351"/>
        <v>-93.5453655951682+57.8174250905098i</v>
      </c>
      <c r="K807" t="str">
        <f t="shared" si="358"/>
        <v>1.26350932916016-2.04428754729503i</v>
      </c>
      <c r="L807" t="str">
        <f t="shared" si="359"/>
        <v>0.235312339628484-0.326198308262247i</v>
      </c>
      <c r="M807" t="str">
        <f t="shared" si="360"/>
        <v>1.49882166878864-2.37048585555728i</v>
      </c>
      <c r="N807" t="str">
        <f t="shared" si="361"/>
        <v>-0.839452750944624i</v>
      </c>
      <c r="O807" t="str">
        <f t="shared" si="362"/>
        <v>0.667870231118573-0.744277740084724i</v>
      </c>
      <c r="P807" t="str">
        <f t="shared" si="363"/>
        <v>0.332129768881427+0.744277740084724i</v>
      </c>
      <c r="Q807" t="str">
        <f t="shared" si="364"/>
        <v>-0.332129768881427+0.0951750108599i</v>
      </c>
      <c r="R807" t="str">
        <f t="shared" si="365"/>
        <v>-0.330686509441539-2.33568594234922i</v>
      </c>
      <c r="S807" t="str">
        <f t="shared" si="366"/>
        <v>0.0909058080436901i</v>
      </c>
      <c r="T807" t="str">
        <f t="shared" si="367"/>
        <v>0.212327417925544-0.0300613243499305i</v>
      </c>
      <c r="U807" t="str">
        <f t="shared" si="368"/>
        <v>0.00005-0.00211148035305529i</v>
      </c>
      <c r="V807" t="str">
        <f t="shared" si="369"/>
        <v>0.00002-0.0236485799542192i</v>
      </c>
      <c r="W807" t="str">
        <f t="shared" si="370"/>
        <v>0.0000422733757043751-0.00193848424621851i</v>
      </c>
      <c r="X807" t="str">
        <f t="shared" si="371"/>
        <v>0.0000706939652688923-0.00193682579695666i</v>
      </c>
      <c r="Y807" t="str">
        <f t="shared" si="372"/>
        <v>0.009+0.338286696938549i</v>
      </c>
      <c r="Z807" t="str">
        <f t="shared" si="373"/>
        <v>-0.0689822101515769-0.00438247261863527i</v>
      </c>
      <c r="AA807" t="str">
        <f t="shared" si="374"/>
        <v>0.961442891442183-35.6512074913765i</v>
      </c>
      <c r="AB807" t="str">
        <f t="shared" si="375"/>
        <v>0.709683866880307-0.100477070350297i</v>
      </c>
      <c r="AC807" t="str">
        <f t="shared" si="376"/>
        <v>1.8255100835967-1.83289277861439i</v>
      </c>
      <c r="AD807" t="str">
        <f t="shared" si="377"/>
        <v>0.2211151389816+0.166968823601817i</v>
      </c>
      <c r="AE807" t="str">
        <f t="shared" si="378"/>
        <v>-0.0145212746873232-0.0124869095206147i</v>
      </c>
      <c r="AF807" t="str">
        <f t="shared" si="379"/>
        <v>-5.2890385623926-1.52489070835356i</v>
      </c>
      <c r="AG807" t="str">
        <f t="shared" si="380"/>
        <v>1.02231813170725-0.0279554163729988i</v>
      </c>
      <c r="AH807" t="str">
        <f t="shared" si="381"/>
        <v>0.0541021062240562+0.0877413272325911i</v>
      </c>
      <c r="AI807">
        <f t="shared" si="382"/>
        <v>-19.736474198526732</v>
      </c>
      <c r="AJ807">
        <f t="shared" si="383"/>
        <v>58.341636018004223</v>
      </c>
      <c r="AK807"/>
      <c r="AL807"/>
      <c r="AM807"/>
      <c r="AN807"/>
    </row>
    <row r="808" spans="1:40" x14ac:dyDescent="0.35">
      <c r="A808"/>
      <c r="B808">
        <f t="shared" si="384"/>
        <v>67400</v>
      </c>
      <c r="C808" s="237" t="str">
        <f t="shared" si="352"/>
        <v>-7.09907164797927E-06+0.0153324479960853i</v>
      </c>
      <c r="D808" s="208" t="str">
        <f t="shared" si="353"/>
        <v>-2.51371562840176+0.117548767969987i</v>
      </c>
      <c r="E808" t="str">
        <f t="shared" si="354"/>
        <v>20500</v>
      </c>
      <c r="F808" t="str">
        <f t="shared" si="355"/>
        <v>0.327868852459016</v>
      </c>
      <c r="G808" t="str">
        <f t="shared" si="350"/>
        <v>0.327868852459016</v>
      </c>
      <c r="H808" t="str">
        <f t="shared" si="356"/>
        <v>2.77755964817017+1.64164426192372i</v>
      </c>
      <c r="I808" t="str">
        <f t="shared" si="357"/>
        <v>264.67918106494i</v>
      </c>
      <c r="J808" t="str">
        <f t="shared" si="351"/>
        <v>-93.826541248431+57.9033350832148i</v>
      </c>
      <c r="K808" t="str">
        <f t="shared" si="358"/>
        <v>1.26073831195869-2.04289986164821i</v>
      </c>
      <c r="L808" t="str">
        <f t="shared" si="359"/>
        <v>0.234852951789096-0.326045235191303i</v>
      </c>
      <c r="M808" t="str">
        <f t="shared" si="360"/>
        <v>1.49559126374779-2.36894509683951i</v>
      </c>
      <c r="N808" t="str">
        <f t="shared" si="361"/>
        <v>-0.840700080440827i</v>
      </c>
      <c r="O808" t="str">
        <f t="shared" si="362"/>
        <v>0.666941352234232-0.745110215122551i</v>
      </c>
      <c r="P808" t="str">
        <f t="shared" si="363"/>
        <v>0.333058647765768+0.745110215122551i</v>
      </c>
      <c r="Q808" t="str">
        <f t="shared" si="364"/>
        <v>-0.333058647765768+0.095589865318276i</v>
      </c>
      <c r="R808" t="str">
        <f t="shared" si="365"/>
        <v>-0.330678526585351-2.3320809597736i</v>
      </c>
      <c r="S808" t="str">
        <f t="shared" si="366"/>
        <v>0.0910408835385543i</v>
      </c>
      <c r="T808" t="str">
        <f t="shared" si="367"/>
        <v>0.212314711061228-0.0301052652275577i</v>
      </c>
      <c r="U808" t="str">
        <f t="shared" si="368"/>
        <v>0.0000499999999999999-0.00210834759288755i</v>
      </c>
      <c r="V808" t="str">
        <f t="shared" si="369"/>
        <v>0.00002-0.0236134930403406i</v>
      </c>
      <c r="W808" t="str">
        <f t="shared" si="370"/>
        <v>0.0000422733750897598-0.00193560838267571i</v>
      </c>
      <c r="X808" t="str">
        <f t="shared" si="371"/>
        <v>0.0000706096777215613-0.00193395362940845i</v>
      </c>
      <c r="Y808" t="str">
        <f t="shared" si="372"/>
        <v>0.009+0.338789351763123i</v>
      </c>
      <c r="Z808" t="str">
        <f t="shared" si="373"/>
        <v>-0.0687767784258622-0.00436734412689119i</v>
      </c>
      <c r="AA808" t="str">
        <f t="shared" si="374"/>
        <v>0.958552530873889-35.5977829376417i</v>
      </c>
      <c r="AB808" t="str">
        <f t="shared" si="375"/>
        <v>0.709641395414813-0.10062393848562i</v>
      </c>
      <c r="AC808" t="str">
        <f t="shared" si="376"/>
        <v>1.82296088567599-1.83159378750526i</v>
      </c>
      <c r="AD808" t="str">
        <f t="shared" si="377"/>
        <v>0.221318943910761+0.167168953888745i</v>
      </c>
      <c r="AE808" t="str">
        <f t="shared" si="378"/>
        <v>-0.0144915196178317-0.0124639180911478i</v>
      </c>
      <c r="AF808" t="str">
        <f t="shared" si="379"/>
        <v>-5.29127527657193-1.52409549395373i</v>
      </c>
      <c r="AG808" t="str">
        <f t="shared" si="380"/>
        <v>1.0223100236851-0.027939969075393i</v>
      </c>
      <c r="AH808" t="str">
        <f t="shared" si="381"/>
        <v>0.0540296994368659+0.087591892333816i</v>
      </c>
      <c r="AI808">
        <f t="shared" si="382"/>
        <v>-19.750405602809835</v>
      </c>
      <c r="AJ808">
        <f t="shared" si="383"/>
        <v>58.332283403127832</v>
      </c>
      <c r="AK808"/>
      <c r="AL808"/>
      <c r="AM808"/>
      <c r="AN808"/>
    </row>
    <row r="809" spans="1:40" x14ac:dyDescent="0.35">
      <c r="A809"/>
      <c r="B809">
        <f t="shared" si="384"/>
        <v>67500</v>
      </c>
      <c r="C809" s="237" t="str">
        <f t="shared" si="352"/>
        <v>-7.07805294706037E-06+0.0153097332680307i</v>
      </c>
      <c r="D809" s="208" t="str">
        <f t="shared" si="353"/>
        <v>-2.51371546725838+0.117374621721569i</v>
      </c>
      <c r="E809" t="str">
        <f t="shared" si="354"/>
        <v>20500</v>
      </c>
      <c r="F809" t="str">
        <f t="shared" si="355"/>
        <v>0.327868852459016</v>
      </c>
      <c r="G809" t="str">
        <f t="shared" si="350"/>
        <v>0.327868852459016</v>
      </c>
      <c r="H809" t="str">
        <f t="shared" si="356"/>
        <v>2.77979056917223+1.6406733571627i</v>
      </c>
      <c r="I809" t="str">
        <f t="shared" si="357"/>
        <v>265.071880146639i</v>
      </c>
      <c r="J809" t="str">
        <f t="shared" si="351"/>
        <v>-94.10813438596+57.9892450759199i</v>
      </c>
      <c r="K809" t="str">
        <f t="shared" si="358"/>
        <v>1.25797533327169-2.0415115175713i</v>
      </c>
      <c r="L809" t="str">
        <f t="shared" si="359"/>
        <v>0.234394676025502-0.325891815819963i</v>
      </c>
      <c r="M809" t="str">
        <f t="shared" si="360"/>
        <v>1.49237000929719-2.36740333339126i</v>
      </c>
      <c r="N809" t="str">
        <f t="shared" si="361"/>
        <v>-0.84194740993703i</v>
      </c>
      <c r="O809" t="str">
        <f t="shared" si="362"/>
        <v>0.666011435702079-0.745941530895053i</v>
      </c>
      <c r="P809" t="str">
        <f t="shared" si="363"/>
        <v>0.333988564297921+0.745941530895053i</v>
      </c>
      <c r="Q809" t="str">
        <f t="shared" si="364"/>
        <v>-0.333988564297921+0.096005879041977i</v>
      </c>
      <c r="R809" t="str">
        <f t="shared" si="365"/>
        <v>-0.330670531207765-2.32848644848578i</v>
      </c>
      <c r="S809" t="str">
        <f t="shared" si="366"/>
        <v>0.0911759590334186i</v>
      </c>
      <c r="T809" t="str">
        <f t="shared" si="367"/>
        <v>0.21230198503701-0.030149202806958i</v>
      </c>
      <c r="U809" t="str">
        <f t="shared" si="368"/>
        <v>0.0000499999999999999-0.00210522411497216i</v>
      </c>
      <c r="V809" t="str">
        <f t="shared" si="369"/>
        <v>0.00002-0.0235785100876882i</v>
      </c>
      <c r="W809" t="str">
        <f t="shared" si="370"/>
        <v>0.0000422733744742321-0.00193274104054491i</v>
      </c>
      <c r="X809" t="str">
        <f t="shared" si="371"/>
        <v>0.0000705257643973732-0.00193108996684356i</v>
      </c>
      <c r="Y809" t="str">
        <f t="shared" si="372"/>
        <v>0.009+0.339292006587698i</v>
      </c>
      <c r="Z809" t="str">
        <f t="shared" si="373"/>
        <v>-0.0685722643612189-0.0043522992470113i</v>
      </c>
      <c r="AA809" t="str">
        <f t="shared" si="374"/>
        <v>0.955675242216932-35.5445190367728i</v>
      </c>
      <c r="AB809" t="str">
        <f t="shared" si="375"/>
        <v>0.7095988599092-0.100770795596938i</v>
      </c>
      <c r="AC809" t="str">
        <f t="shared" si="376"/>
        <v>1.82041893975529-1.83029401948157i</v>
      </c>
      <c r="AD809" t="str">
        <f t="shared" si="377"/>
        <v>0.22152299669149+0.167368847780769i</v>
      </c>
      <c r="AE809" t="str">
        <f t="shared" si="378"/>
        <v>-0.0144618941810489-0.0124409952475515i</v>
      </c>
      <c r="AF809" t="str">
        <f t="shared" si="379"/>
        <v>-5.29350603643061-1.52329873544113i</v>
      </c>
      <c r="AG809" t="str">
        <f t="shared" si="380"/>
        <v>1.02230191224745-0.027924600754005i</v>
      </c>
      <c r="AH809" t="str">
        <f t="shared" si="381"/>
        <v>0.0539576067732274+0.0874428699741489i</v>
      </c>
      <c r="AI809">
        <f t="shared" si="382"/>
        <v>-19.764315532652958</v>
      </c>
      <c r="AJ809">
        <f t="shared" si="383"/>
        <v>58.322872449704874</v>
      </c>
      <c r="AK809"/>
      <c r="AL809"/>
      <c r="AM809"/>
      <c r="AN809"/>
    </row>
    <row r="810" spans="1:40" x14ac:dyDescent="0.35">
      <c r="A810"/>
      <c r="B810">
        <f t="shared" si="384"/>
        <v>67600</v>
      </c>
      <c r="C810" s="237" t="str">
        <f t="shared" si="352"/>
        <v>-0.0000070571274553636+0.0152870857432706i</v>
      </c>
      <c r="D810" s="208" t="str">
        <f t="shared" si="353"/>
        <v>-2.51371530682961+0.117200990698408i</v>
      </c>
      <c r="E810" t="str">
        <f t="shared" si="354"/>
        <v>20500</v>
      </c>
      <c r="F810" t="str">
        <f t="shared" si="355"/>
        <v>0.327868852459016</v>
      </c>
      <c r="G810" t="str">
        <f t="shared" si="350"/>
        <v>0.327868852459016</v>
      </c>
      <c r="H810" t="str">
        <f t="shared" si="356"/>
        <v>2.78201555155737+1.63970144110696i</v>
      </c>
      <c r="I810" t="str">
        <f t="shared" si="357"/>
        <v>265.464579228338i</v>
      </c>
      <c r="J810" t="str">
        <f t="shared" si="351"/>
        <v>-94.3901450077553+58.0751550686249i</v>
      </c>
      <c r="K810" t="str">
        <f t="shared" si="358"/>
        <v>1.25522036725738-2.04012253332959i</v>
      </c>
      <c r="L810" t="str">
        <f t="shared" si="359"/>
        <v>0.233937509809939-0.325738053500443i</v>
      </c>
      <c r="M810" t="str">
        <f t="shared" si="360"/>
        <v>1.48915787706732-2.36586058683003i</v>
      </c>
      <c r="N810" t="str">
        <f t="shared" si="361"/>
        <v>-0.843194739433233i</v>
      </c>
      <c r="O810" t="str">
        <f t="shared" si="362"/>
        <v>0.665080482968909-0.746771686108842i</v>
      </c>
      <c r="P810" t="str">
        <f t="shared" si="363"/>
        <v>0.334919517031091+0.746771686108842i</v>
      </c>
      <c r="Q810" t="str">
        <f t="shared" si="364"/>
        <v>-0.334919517031091+0.0964230533243909i</v>
      </c>
      <c r="R810" t="str">
        <f t="shared" si="365"/>
        <v>-0.330662523305723-2.32490236200133i</v>
      </c>
      <c r="S810" t="str">
        <f t="shared" si="366"/>
        <v>0.091311034528283i</v>
      </c>
      <c r="T810" t="str">
        <f t="shared" si="367"/>
        <v>0.21228923985159-0.0301931370827781i</v>
      </c>
      <c r="U810" t="str">
        <f t="shared" si="368"/>
        <v>0.0000499999999999999-0.00210210987811569i</v>
      </c>
      <c r="V810" t="str">
        <f t="shared" si="369"/>
        <v>0.00002-0.0235436306348958i</v>
      </c>
      <c r="W810" t="str">
        <f t="shared" si="370"/>
        <v>0.000042273373857792-0.00192988218200917i</v>
      </c>
      <c r="X810" t="str">
        <f t="shared" si="371"/>
        <v>0.0000704422230844097-0.00192823477155026i</v>
      </c>
      <c r="Y810" t="str">
        <f t="shared" si="372"/>
        <v>0.009+0.339794661412272i</v>
      </c>
      <c r="Z810" t="str">
        <f t="shared" si="373"/>
        <v>-0.0683686624924846-0.00433733737498241i</v>
      </c>
      <c r="AA810" t="str">
        <f t="shared" si="374"/>
        <v>0.952810946427948-35.4914150618232i</v>
      </c>
      <c r="AB810" t="str">
        <f t="shared" si="375"/>
        <v>0.709556260359121-0.100917641666358i</v>
      </c>
      <c r="AC810" t="str">
        <f t="shared" si="376"/>
        <v>1.81788422340194-1.82899349154467i</v>
      </c>
      <c r="AD810" t="str">
        <f t="shared" si="377"/>
        <v>0.221727297094949+0.167568505021754i</v>
      </c>
      <c r="AE810" t="str">
        <f t="shared" si="378"/>
        <v>-0.0144323976007546-0.0124181406569463i</v>
      </c>
      <c r="AF810" t="str">
        <f t="shared" si="379"/>
        <v>-5.29573085838698-1.52250045040855i</v>
      </c>
      <c r="AG810" t="str">
        <f t="shared" si="380"/>
        <v>1.02229379736289-0.0279093110216556i</v>
      </c>
      <c r="AH810" t="str">
        <f t="shared" si="381"/>
        <v>0.0538858262937301+0.0872942583084235i</v>
      </c>
      <c r="AI810">
        <f t="shared" si="382"/>
        <v>-19.77820406482763</v>
      </c>
      <c r="AJ810">
        <f t="shared" si="383"/>
        <v>58.313403399711333</v>
      </c>
      <c r="AK810"/>
      <c r="AL810"/>
      <c r="AM810"/>
      <c r="AN810"/>
    </row>
    <row r="811" spans="1:40" x14ac:dyDescent="0.35">
      <c r="A811"/>
      <c r="B811">
        <f t="shared" si="384"/>
        <v>67700</v>
      </c>
      <c r="C811" s="237" t="str">
        <f t="shared" si="352"/>
        <v>-7.03629462257698E-06+0.0152645051240062i</v>
      </c>
      <c r="D811" s="208" t="str">
        <f t="shared" si="353"/>
        <v>-2.51371514711123+0.117027872617381i</v>
      </c>
      <c r="E811" t="str">
        <f t="shared" si="354"/>
        <v>20500</v>
      </c>
      <c r="F811" t="str">
        <f t="shared" si="355"/>
        <v>0.327868852459016</v>
      </c>
      <c r="G811" t="str">
        <f t="shared" si="350"/>
        <v>0.327868852459016</v>
      </c>
      <c r="H811" t="str">
        <f t="shared" si="356"/>
        <v>2.78423461172156+1.63872852894479i</v>
      </c>
      <c r="I811" t="str">
        <f t="shared" si="357"/>
        <v>265.857278310036i</v>
      </c>
      <c r="J811" t="str">
        <f t="shared" si="351"/>
        <v>-94.6725731138166+58.1610650613299i</v>
      </c>
      <c r="K811" t="str">
        <f t="shared" si="358"/>
        <v>1.25247338814397-2.03873292703863i</v>
      </c>
      <c r="L811" t="str">
        <f t="shared" si="359"/>
        <v>0.233481450615131-0.32558395156481i</v>
      </c>
      <c r="M811" t="str">
        <f t="shared" si="360"/>
        <v>1.4859548387591-2.36431687860344i</v>
      </c>
      <c r="N811" t="str">
        <f t="shared" si="361"/>
        <v>-0.844442068929436i</v>
      </c>
      <c r="O811" t="str">
        <f t="shared" si="362"/>
        <v>0.664148495483124-0.747600679472339i</v>
      </c>
      <c r="P811" t="str">
        <f t="shared" si="363"/>
        <v>0.335851504516876+0.747600679472339i</v>
      </c>
      <c r="Q811" t="str">
        <f t="shared" si="364"/>
        <v>-0.335851504516876+0.096841389457097i</v>
      </c>
      <c r="R811" t="str">
        <f t="shared" si="365"/>
        <v>-0.330654502876199-2.32132865411041i</v>
      </c>
      <c r="S811" t="str">
        <f t="shared" si="366"/>
        <v>0.0914461100231473i</v>
      </c>
      <c r="T811" t="str">
        <f t="shared" si="367"/>
        <v>0.212276475503665-0.030237068049666i</v>
      </c>
      <c r="U811" t="str">
        <f t="shared" si="368"/>
        <v>0.0000499999999999999-0.00209900484136811i</v>
      </c>
      <c r="V811" t="str">
        <f t="shared" si="369"/>
        <v>0.00002-0.0235088542233228i</v>
      </c>
      <c r="W811" t="str">
        <f t="shared" si="370"/>
        <v>0.0000422733732404394-0.00192703176947503i</v>
      </c>
      <c r="X811" t="str">
        <f t="shared" si="371"/>
        <v>0.0000703590515870739-0.0019253880060395i</v>
      </c>
      <c r="Y811" t="str">
        <f t="shared" si="372"/>
        <v>0.009+0.340297316236846i</v>
      </c>
      <c r="Z811" t="str">
        <f t="shared" si="373"/>
        <v>-0.0681659673951811-0.00432245791211233i</v>
      </c>
      <c r="AA811" t="str">
        <f t="shared" si="374"/>
        <v>0.94995956506258-35.4384702902451i</v>
      </c>
      <c r="AB811" t="str">
        <f t="shared" si="375"/>
        <v>0.709513596760223-0.101064476675993i</v>
      </c>
      <c r="AC811" t="str">
        <f t="shared" si="376"/>
        <v>1.81535671423895-1.82769222056218i</v>
      </c>
      <c r="AD811" t="str">
        <f t="shared" si="377"/>
        <v>0.221931844891975+0.16776792535552i</v>
      </c>
      <c r="AE811" t="str">
        <f t="shared" si="378"/>
        <v>-0.0144030291065071-0.0123953539886446i</v>
      </c>
      <c r="AF811" t="str">
        <f t="shared" si="379"/>
        <v>-5.29794975883279-1.52170065632741i</v>
      </c>
      <c r="AG811" t="str">
        <f t="shared" si="380"/>
        <v>1.02228567900032-0.0278940994934661i</v>
      </c>
      <c r="AH811" t="str">
        <f t="shared" si="381"/>
        <v>0.0538143560736292+0.0871460555026792i</v>
      </c>
      <c r="AI811">
        <f t="shared" si="382"/>
        <v>-19.792071275700252</v>
      </c>
      <c r="AJ811">
        <f t="shared" si="383"/>
        <v>58.303876493798903</v>
      </c>
      <c r="AK811"/>
      <c r="AL811"/>
      <c r="AM811"/>
      <c r="AN811"/>
    </row>
    <row r="812" spans="1:40" x14ac:dyDescent="0.35">
      <c r="A812"/>
      <c r="B812">
        <f t="shared" si="384"/>
        <v>67800</v>
      </c>
      <c r="C812" s="237" t="str">
        <f t="shared" si="352"/>
        <v>-7.01555390244376E-06+0.0152419911141958i</v>
      </c>
      <c r="D812" s="208" t="str">
        <f t="shared" si="353"/>
        <v>-2.51371498809904+0.116855265208835i</v>
      </c>
      <c r="E812" t="str">
        <f t="shared" si="354"/>
        <v>20500</v>
      </c>
      <c r="F812" t="str">
        <f t="shared" si="355"/>
        <v>0.327868852459016</v>
      </c>
      <c r="G812" t="str">
        <f t="shared" si="350"/>
        <v>0.327868852459016</v>
      </c>
      <c r="H812" t="str">
        <f t="shared" si="356"/>
        <v>2.78644776603384+1.63775463575737i</v>
      </c>
      <c r="I812" t="str">
        <f t="shared" si="357"/>
        <v>266.249977391735i</v>
      </c>
      <c r="J812" t="str">
        <f t="shared" si="351"/>
        <v>-94.9554187041441+58.2469750540351i</v>
      </c>
      <c r="K812" t="str">
        <f t="shared" si="358"/>
        <v>1.24973437022974-2.03734271666531i</v>
      </c>
      <c r="L812" t="str">
        <f t="shared" si="359"/>
        <v>0.233026495914343-0.325429513325072i</v>
      </c>
      <c r="M812" t="str">
        <f t="shared" si="360"/>
        <v>1.48276086614408-2.36277222999038i</v>
      </c>
      <c r="N812" t="str">
        <f t="shared" si="361"/>
        <v>-0.845689398425639i</v>
      </c>
      <c r="O812" t="str">
        <f t="shared" si="362"/>
        <v>0.66321547469474-0.748428509695769i</v>
      </c>
      <c r="P812" t="str">
        <f t="shared" si="363"/>
        <v>0.33678452530526+0.748428509695769i</v>
      </c>
      <c r="Q812" t="str">
        <f t="shared" si="364"/>
        <v>-0.33678452530526+0.0972608887298699i</v>
      </c>
      <c r="R812" t="str">
        <f t="shared" si="365"/>
        <v>-0.330646469916128-2.31776527887582i</v>
      </c>
      <c r="S812" t="str">
        <f t="shared" si="366"/>
        <v>0.0915811855180117i</v>
      </c>
      <c r="T812" t="str">
        <f t="shared" si="367"/>
        <v>0.212263691991933-0.0302809957022646i</v>
      </c>
      <c r="U812" t="str">
        <f t="shared" si="368"/>
        <v>0.0000500000000000001-0.00209590896402096i</v>
      </c>
      <c r="V812" t="str">
        <f t="shared" si="369"/>
        <v>0.00002-0.0234741803970347i</v>
      </c>
      <c r="W812" t="str">
        <f t="shared" si="370"/>
        <v>0.0000422733726221744-0.00192418976557078i</v>
      </c>
      <c r="X812" t="str">
        <f t="shared" si="371"/>
        <v>0.0000702762477259374-0.00192254963304306i</v>
      </c>
      <c r="Y812" t="str">
        <f t="shared" si="372"/>
        <v>0.009+0.340799971061421i</v>
      </c>
      <c r="Z812" t="str">
        <f t="shared" si="373"/>
        <v>-0.067964173685144-0.00430766026497418i</v>
      </c>
      <c r="AA812" t="str">
        <f t="shared" si="374"/>
        <v>0.947121020269996-35.385684003856i</v>
      </c>
      <c r="AB812" t="str">
        <f t="shared" si="375"/>
        <v>0.709470869108151-0.101211300607936i</v>
      </c>
      <c r="AC812" t="str">
        <f t="shared" si="376"/>
        <v>1.81283638994516-1.82639022326887i</v>
      </c>
      <c r="AD812" t="str">
        <f t="shared" si="377"/>
        <v>0.222136639853078+0.167967108525847i</v>
      </c>
      <c r="AE812" t="str">
        <f t="shared" si="378"/>
        <v>-0.0143737879335895-0.0123726349141321i</v>
      </c>
      <c r="AF812" t="str">
        <f t="shared" si="379"/>
        <v>-5.30016275413288-1.52089937054853i</v>
      </c>
      <c r="AG812" t="str">
        <f t="shared" si="380"/>
        <v>1.02227755712886-0.0278789657868405i</v>
      </c>
      <c r="AH812" t="str">
        <f t="shared" si="381"/>
        <v>0.0537431942027062+0.0869982597340768i</v>
      </c>
      <c r="AI812">
        <f t="shared" si="382"/>
        <v>-19.805917241235143</v>
      </c>
      <c r="AJ812">
        <f t="shared" si="383"/>
        <v>58.294291971307416</v>
      </c>
      <c r="AK812"/>
      <c r="AL812"/>
      <c r="AM812"/>
      <c r="AN812"/>
    </row>
    <row r="813" spans="1:40" x14ac:dyDescent="0.35">
      <c r="A813"/>
      <c r="B813">
        <f t="shared" si="384"/>
        <v>67900</v>
      </c>
      <c r="C813" s="237" t="str">
        <f t="shared" si="352"/>
        <v>-6.99490475272677E-06+0.0152195434195415i</v>
      </c>
      <c r="D813" s="208" t="str">
        <f t="shared" si="353"/>
        <v>-2.5137148297889+0.116683166216485i</v>
      </c>
      <c r="E813" t="str">
        <f t="shared" si="354"/>
        <v>20500</v>
      </c>
      <c r="F813" t="str">
        <f t="shared" si="355"/>
        <v>0.327868852459016</v>
      </c>
      <c r="G813" t="str">
        <f t="shared" si="350"/>
        <v>0.327868852459016</v>
      </c>
      <c r="H813" t="str">
        <f t="shared" si="356"/>
        <v>2.78865503083623+1.63677977651939i</v>
      </c>
      <c r="I813" t="str">
        <f t="shared" si="357"/>
        <v>266.642676473434i</v>
      </c>
      <c r="J813" t="str">
        <f t="shared" si="351"/>
        <v>-95.2386817787378+58.3328850467401i</v>
      </c>
      <c r="K813" t="str">
        <f t="shared" si="358"/>
        <v>1.24700328788308-2.03595192002891i</v>
      </c>
      <c r="L813" t="str">
        <f t="shared" si="359"/>
        <v>0.23257264318147-0.32527474207329i</v>
      </c>
      <c r="M813" t="str">
        <f t="shared" si="360"/>
        <v>1.47957593106455-2.3612266621022i</v>
      </c>
      <c r="N813" t="str">
        <f t="shared" si="361"/>
        <v>-0.846936727921842i</v>
      </c>
      <c r="O813" t="str">
        <f t="shared" si="362"/>
        <v>0.66228142205538-0.74925517549117i</v>
      </c>
      <c r="P813" t="str">
        <f t="shared" si="363"/>
        <v>0.33771857794462+0.74925517549117i</v>
      </c>
      <c r="Q813" t="str">
        <f t="shared" si="364"/>
        <v>-0.33771857794462+0.097681552430672i</v>
      </c>
      <c r="R813" t="str">
        <f t="shared" si="365"/>
        <v>-0.33063842442246-2.31421219063095i</v>
      </c>
      <c r="S813" t="str">
        <f t="shared" si="366"/>
        <v>0.0917162610128759i</v>
      </c>
      <c r="T813" t="str">
        <f t="shared" si="367"/>
        <v>0.212250889315088-0.0303249200352164i</v>
      </c>
      <c r="U813" t="str">
        <f t="shared" si="368"/>
        <v>0.0000500000000000001-0.00209282220560561i</v>
      </c>
      <c r="V813" t="str">
        <f t="shared" si="369"/>
        <v>0.00002-0.0234396087027828i</v>
      </c>
      <c r="W813" t="str">
        <f t="shared" si="370"/>
        <v>0.0000422733720029964-0.0019213561331449i</v>
      </c>
      <c r="X813" t="str">
        <f t="shared" si="371"/>
        <v>0.000070193809337605-0.00191971961551212i</v>
      </c>
      <c r="Y813" t="str">
        <f t="shared" si="372"/>
        <v>0.009+0.341302625885995i</v>
      </c>
      <c r="Z813" t="str">
        <f t="shared" si="373"/>
        <v>-0.0677632760181701-0.00429294384535246i</v>
      </c>
      <c r="AA813" t="str">
        <f t="shared" si="374"/>
        <v>0.944295234787502-35.3330554888061i</v>
      </c>
      <c r="AB813" t="str">
        <f t="shared" si="375"/>
        <v>0.709428077398543-0.101358113444281i</v>
      </c>
      <c r="AC813" t="str">
        <f t="shared" si="376"/>
        <v>1.81032322825527-1.82508751626761i</v>
      </c>
      <c r="AD813" t="str">
        <f t="shared" si="377"/>
        <v>0.222341681748446+0.168166054276483i</v>
      </c>
      <c r="AE813" t="str">
        <f t="shared" si="378"/>
        <v>-0.0143446733229607-0.0123499831070512i</v>
      </c>
      <c r="AF813" t="str">
        <f t="shared" si="379"/>
        <v>-5.30236986062513-1.52009661030291i</v>
      </c>
      <c r="AG813" t="str">
        <f t="shared" si="380"/>
        <v>1.02226943171791-0.0278639095214494i</v>
      </c>
      <c r="AH813" t="str">
        <f t="shared" si="381"/>
        <v>0.0536723387851448+0.0868508691908206i</v>
      </c>
      <c r="AI813">
        <f t="shared" si="382"/>
        <v>-19.819742036996544</v>
      </c>
      <c r="AJ813">
        <f t="shared" si="383"/>
        <v>58.284650070272136</v>
      </c>
      <c r="AK813"/>
      <c r="AL813"/>
      <c r="AM813"/>
      <c r="AN813"/>
    </row>
    <row r="814" spans="1:40" x14ac:dyDescent="0.35">
      <c r="A814"/>
      <c r="B814">
        <f t="shared" si="384"/>
        <v>68000</v>
      </c>
      <c r="C814" s="237" t="str">
        <f t="shared" si="352"/>
        <v>-0.000006974346635173+0.0151971617474768i</v>
      </c>
      <c r="D814" s="208" t="str">
        <f t="shared" si="353"/>
        <v>-2.51371467217666+0.116511573397322i</v>
      </c>
      <c r="E814" t="str">
        <f t="shared" si="354"/>
        <v>20500</v>
      </c>
      <c r="F814" t="str">
        <f t="shared" si="355"/>
        <v>0.327868852459016</v>
      </c>
      <c r="G814" t="str">
        <f t="shared" si="350"/>
        <v>0.327868852459016</v>
      </c>
      <c r="H814" t="str">
        <f t="shared" si="356"/>
        <v>2.79085642244336+1.6358039660997i</v>
      </c>
      <c r="I814" t="str">
        <f t="shared" si="357"/>
        <v>267.035375555132i</v>
      </c>
      <c r="J814" t="str">
        <f t="shared" si="351"/>
        <v>-95.5223623375976+58.4187950394452i</v>
      </c>
      <c r="K814" t="str">
        <f t="shared" si="358"/>
        <v>1.24428011554258-2.03456055480213i</v>
      </c>
      <c r="L814" t="str">
        <f t="shared" si="359"/>
        <v>0.232119889891082-0.325119641081665i</v>
      </c>
      <c r="M814" t="str">
        <f t="shared" si="360"/>
        <v>1.47640000543366-2.35968019588379i</v>
      </c>
      <c r="N814" t="str">
        <f t="shared" si="361"/>
        <v>-0.848184057418045i</v>
      </c>
      <c r="O814" t="str">
        <f t="shared" si="362"/>
        <v>0.661346339018271-0.750080675572388i</v>
      </c>
      <c r="P814" t="str">
        <f t="shared" si="363"/>
        <v>0.338653660981729+0.750080675572388i</v>
      </c>
      <c r="Q814" t="str">
        <f t="shared" si="364"/>
        <v>-0.338653660981729+0.098103381845657i</v>
      </c>
      <c r="R814" t="str">
        <f t="shared" si="365"/>
        <v>-0.330630366392125-2.31066934397778i</v>
      </c>
      <c r="S814" t="str">
        <f t="shared" si="366"/>
        <v>0.0918513365077404i</v>
      </c>
      <c r="T814" t="str">
        <f t="shared" si="367"/>
        <v>0.212238067471823-0.0303688410431606i</v>
      </c>
      <c r="U814" t="str">
        <f t="shared" si="368"/>
        <v>0.0000500000000000001-0.00208974452589148i</v>
      </c>
      <c r="V814" t="str">
        <f t="shared" si="369"/>
        <v>0.00002-0.0234051386899846i</v>
      </c>
      <c r="W814" t="str">
        <f t="shared" si="370"/>
        <v>0.0000422733713829062-0.0019185308352644i</v>
      </c>
      <c r="X814" t="str">
        <f t="shared" si="371"/>
        <v>0.0000701117342745704-0.00191689791661552i</v>
      </c>
      <c r="Y814" t="str">
        <f t="shared" si="372"/>
        <v>0.009+0.34180528071057i</v>
      </c>
      <c r="Z814" t="str">
        <f t="shared" si="373"/>
        <v>-0.0675632690896561-0.00427830807018907i</v>
      </c>
      <c r="AA814" t="str">
        <f t="shared" si="374"/>
        <v>0.941482131935188-35.2805840355448i</v>
      </c>
      <c r="AB814" t="str">
        <f t="shared" si="375"/>
        <v>0.709385221627029-0.101504915167109i</v>
      </c>
      <c r="AC814" t="str">
        <f t="shared" si="376"/>
        <v>1.80781720696001-1.8237841160302i</v>
      </c>
      <c r="AD814" t="str">
        <f t="shared" si="377"/>
        <v>0.222546970347943+0.168364762351134i</v>
      </c>
      <c r="AE814" t="str">
        <f t="shared" si="378"/>
        <v>-0.0143156845212035-0.0123273982431814i</v>
      </c>
      <c r="AF814" t="str">
        <f t="shared" si="379"/>
        <v>-5.30457109462002-1.51929239270238i</v>
      </c>
      <c r="AG814" t="str">
        <f t="shared" si="380"/>
        <v>1.02226130273713-0.0278489303192117i</v>
      </c>
      <c r="AH814" t="str">
        <f t="shared" si="381"/>
        <v>0.0536017879393968+0.0867038820720603i</v>
      </c>
      <c r="AI814">
        <f t="shared" si="382"/>
        <v>-19.833545738152601</v>
      </c>
      <c r="AJ814">
        <f t="shared" si="383"/>
        <v>58.274951027430362</v>
      </c>
      <c r="AK814"/>
      <c r="AL814"/>
      <c r="AM814"/>
      <c r="AN814"/>
    </row>
    <row r="815" spans="1:40" x14ac:dyDescent="0.35">
      <c r="A815"/>
      <c r="B815">
        <f t="shared" si="384"/>
        <v>68100</v>
      </c>
      <c r="C815" s="237" t="str">
        <f t="shared" si="352"/>
        <v>-0.0000069538790154784+0.0151748458071535i</v>
      </c>
      <c r="D815" s="208" t="str">
        <f t="shared" si="353"/>
        <v>-2.51371451525824+0.11634048452151i</v>
      </c>
      <c r="E815" t="str">
        <f t="shared" si="354"/>
        <v>20500</v>
      </c>
      <c r="F815" t="str">
        <f t="shared" si="355"/>
        <v>0.327868852459016</v>
      </c>
      <c r="G815" t="str">
        <f t="shared" si="350"/>
        <v>0.327868852459016</v>
      </c>
      <c r="H815" t="str">
        <f t="shared" si="356"/>
        <v>2.79305195714243+1.63482721926195i</v>
      </c>
      <c r="I815" t="str">
        <f t="shared" si="357"/>
        <v>267.428074636831i</v>
      </c>
      <c r="J815" t="str">
        <f t="shared" si="351"/>
        <v>-95.8064603807237+58.5047050321502i</v>
      </c>
      <c r="K815" t="str">
        <f t="shared" si="358"/>
        <v>1.24156482771707-2.03316863851222i</v>
      </c>
      <c r="L815" t="str">
        <f t="shared" si="359"/>
        <v>0.231668233518505-0.324964213602648i</v>
      </c>
      <c r="M815" t="str">
        <f t="shared" si="360"/>
        <v>1.47323306123558-2.35813285211487i</v>
      </c>
      <c r="N815" t="str">
        <f t="shared" si="361"/>
        <v>-0.849431386914248i</v>
      </c>
      <c r="O815" t="str">
        <f t="shared" si="362"/>
        <v>0.660410227038244-0.750905008655086i</v>
      </c>
      <c r="P815" t="str">
        <f t="shared" si="363"/>
        <v>0.339589772961756+0.750905008655086i</v>
      </c>
      <c r="Q815" t="str">
        <f t="shared" si="364"/>
        <v>-0.339589772961756+0.098526378259162i</v>
      </c>
      <c r="R815" t="str">
        <f t="shared" si="365"/>
        <v>-0.330622295822063-2.30713669378494i</v>
      </c>
      <c r="S815" t="str">
        <f t="shared" si="366"/>
        <v>0.0919864120026046i</v>
      </c>
      <c r="T815" t="str">
        <f t="shared" si="367"/>
        <v>0.212225226460829-0.0304127587207353i</v>
      </c>
      <c r="U815" t="str">
        <f t="shared" si="368"/>
        <v>0.0000500000000000001-0.0020866758848843i</v>
      </c>
      <c r="V815" t="str">
        <f t="shared" si="369"/>
        <v>0.00002-0.0233707699107042i</v>
      </c>
      <c r="W815" t="str">
        <f t="shared" si="370"/>
        <v>0.0000422733707619035-0.00191571383521322i</v>
      </c>
      <c r="X815" t="str">
        <f t="shared" si="371"/>
        <v>0.0000700300204050752-0.00191408449973824i</v>
      </c>
      <c r="Y815" t="str">
        <f t="shared" si="372"/>
        <v>0.009+0.342307935535144i</v>
      </c>
      <c r="Z815" t="str">
        <f t="shared" si="373"/>
        <v>-0.0673641476342507-0.00426375236153015i</v>
      </c>
      <c r="AA815" t="str">
        <f t="shared" si="374"/>
        <v>0.938681635610644-35.2282689387891i</v>
      </c>
      <c r="AB815" t="str">
        <f t="shared" si="375"/>
        <v>0.709342301789233-0.101651705758499i</v>
      </c>
      <c r="AC815" t="str">
        <f t="shared" si="376"/>
        <v>1.80531830390621-1.82248003889838i</v>
      </c>
      <c r="AD815" t="str">
        <f t="shared" si="377"/>
        <v>0.222752505421105+0.168563232493475i</v>
      </c>
      <c r="AE815" t="str">
        <f t="shared" si="378"/>
        <v>-0.0142868207804753-0.012304880000423i</v>
      </c>
      <c r="AF815" t="str">
        <f t="shared" si="379"/>
        <v>-5.30676647240067-1.51848673474044i</v>
      </c>
      <c r="AG815" t="str">
        <f t="shared" si="380"/>
        <v>1.02225317015642-0.0278340278042784i</v>
      </c>
      <c r="AH815" t="str">
        <f t="shared" si="381"/>
        <v>0.0535315397980583+0.0865572965878206i</v>
      </c>
      <c r="AI815">
        <f t="shared" si="382"/>
        <v>-19.847328419477005</v>
      </c>
      <c r="AJ815">
        <f t="shared" si="383"/>
        <v>58.265195078231521</v>
      </c>
      <c r="AK815"/>
      <c r="AL815"/>
      <c r="AM815"/>
      <c r="AN815"/>
    </row>
    <row r="816" spans="1:40" x14ac:dyDescent="0.35">
      <c r="A816"/>
      <c r="B816">
        <f t="shared" si="384"/>
        <v>68200</v>
      </c>
      <c r="C816" s="237" t="str">
        <f t="shared" si="352"/>
        <v>-6.93350136325319E-06+0.0151525953094292i</v>
      </c>
      <c r="D816" s="208" t="str">
        <f t="shared" si="353"/>
        <v>-2.51371435902957+0.116169897372291i</v>
      </c>
      <c r="E816" t="str">
        <f t="shared" si="354"/>
        <v>20500</v>
      </c>
      <c r="F816" t="str">
        <f t="shared" si="355"/>
        <v>0.327868852459016</v>
      </c>
      <c r="G816" t="str">
        <f t="shared" si="350"/>
        <v>0.327868852459016</v>
      </c>
      <c r="H816" t="str">
        <f t="shared" si="356"/>
        <v>2.79524165119282+1.63384955066523i</v>
      </c>
      <c r="I816" t="str">
        <f t="shared" si="357"/>
        <v>267.82077371853i</v>
      </c>
      <c r="J816" t="str">
        <f t="shared" si="351"/>
        <v>-96.0909759081159+58.5906150248554i</v>
      </c>
      <c r="K816" t="str">
        <f t="shared" si="358"/>
        <v>1.23885739898571-2.03177618854191i</v>
      </c>
      <c r="L816" t="str">
        <f t="shared" si="359"/>
        <v>0.231217671539882-0.324808462869033i</v>
      </c>
      <c r="M816" t="str">
        <f t="shared" si="360"/>
        <v>1.47007507052559-2.35658465141094i</v>
      </c>
      <c r="N816" t="str">
        <f t="shared" si="361"/>
        <v>-0.850678716410451i</v>
      </c>
      <c r="O816" t="str">
        <f t="shared" si="362"/>
        <v>0.659473087571731-0.751728173456741i</v>
      </c>
      <c r="P816" t="str">
        <f t="shared" si="363"/>
        <v>0.340526912428269+0.751728173456741i</v>
      </c>
      <c r="Q816" t="str">
        <f t="shared" si="364"/>
        <v>-0.340526912428269+0.09895054295371i</v>
      </c>
      <c r="R816" t="str">
        <f t="shared" si="365"/>
        <v>-0.3306142127092-2.30361419518573i</v>
      </c>
      <c r="S816" t="str">
        <f t="shared" si="366"/>
        <v>0.0921214874974689i</v>
      </c>
      <c r="T816" t="str">
        <f t="shared" si="367"/>
        <v>0.212212366280794-0.0304566730625761i</v>
      </c>
      <c r="U816" t="str">
        <f t="shared" si="368"/>
        <v>0.0000500000000000001-0.00208361624282435i</v>
      </c>
      <c r="V816" t="str">
        <f t="shared" si="369"/>
        <v>0.00002-0.0233365019196327i</v>
      </c>
      <c r="W816" t="str">
        <f t="shared" si="370"/>
        <v>0.000042273370139988-0.00191290509649063i</v>
      </c>
      <c r="X816" t="str">
        <f t="shared" si="371"/>
        <v>0.0000699486656129716-0.00191127932847974i</v>
      </c>
      <c r="Y816" t="str">
        <f t="shared" si="372"/>
        <v>0.009+0.342810590359718i</v>
      </c>
      <c r="Z816" t="str">
        <f t="shared" si="373"/>
        <v>-0.0671659064255023-0.00424927614647362i</v>
      </c>
      <c r="AA816" t="str">
        <f t="shared" si="374"/>
        <v>0.935893670283741-35.176109497491i</v>
      </c>
      <c r="AB816" t="str">
        <f t="shared" si="375"/>
        <v>0.709299317880772-0.101798485200521i</v>
      </c>
      <c r="AC816" t="str">
        <f t="shared" si="376"/>
        <v>1.8028264969969-1.82117530108463i</v>
      </c>
      <c r="AD816" t="str">
        <f t="shared" si="377"/>
        <v>0.222958286737146+0.168761464447145i</v>
      </c>
      <c r="AE816" t="str">
        <f t="shared" si="378"/>
        <v>-0.0142580813584583-0.0122824280587785i</v>
      </c>
      <c r="AF816" t="str">
        <f t="shared" si="379"/>
        <v>-5.30895601022239-1.51767965329294i</v>
      </c>
      <c r="AG816" t="str">
        <f t="shared" si="380"/>
        <v>1.02224503394595-0.0278192016030153i</v>
      </c>
      <c r="AH816" t="str">
        <f t="shared" si="381"/>
        <v>0.0534615925077391+0.0864111109589067i</v>
      </c>
      <c r="AI816">
        <f t="shared" si="382"/>
        <v>-19.861090155352752</v>
      </c>
      <c r="AJ816">
        <f t="shared" si="383"/>
        <v>58.255382456843805</v>
      </c>
      <c r="AK816"/>
      <c r="AL816"/>
      <c r="AM816"/>
      <c r="AN816"/>
    </row>
    <row r="817" spans="1:40" x14ac:dyDescent="0.35">
      <c r="A817"/>
      <c r="B817">
        <f t="shared" si="384"/>
        <v>68300</v>
      </c>
      <c r="C817" s="237" t="str">
        <f t="shared" si="352"/>
        <v>-6.91321315198769E-06+0.0151304099668551i</v>
      </c>
      <c r="D817" s="208" t="str">
        <f t="shared" si="353"/>
        <v>-2.51371420348662+0.115999809745889i</v>
      </c>
      <c r="E817" t="str">
        <f t="shared" si="354"/>
        <v>20500</v>
      </c>
      <c r="F817" t="str">
        <f t="shared" si="355"/>
        <v>0.327868852459016</v>
      </c>
      <c r="G817" t="str">
        <f t="shared" si="350"/>
        <v>0.327868852459016</v>
      </c>
      <c r="H817" t="str">
        <f t="shared" si="356"/>
        <v>2.79742552082606+1.63287097486469i</v>
      </c>
      <c r="I817" t="str">
        <f t="shared" si="357"/>
        <v>268.213472800229i</v>
      </c>
      <c r="J817" t="str">
        <f t="shared" si="351"/>
        <v>-96.3759089197742+58.6765250175604i</v>
      </c>
      <c r="K817" t="str">
        <f t="shared" si="358"/>
        <v>1.23615780399797-2.03038322213053i</v>
      </c>
      <c r="L817" t="str">
        <f t="shared" si="359"/>
        <v>0.230768201432225-0.324652392094053i</v>
      </c>
      <c r="M817" t="str">
        <f t="shared" si="360"/>
        <v>1.46692600543019-2.35503561422458i</v>
      </c>
      <c r="N817" t="str">
        <f t="shared" si="361"/>
        <v>-0.851926045906654i</v>
      </c>
      <c r="O817" t="str">
        <f t="shared" si="362"/>
        <v>0.658534922076762-0.752550168696648i</v>
      </c>
      <c r="P817" t="str">
        <f t="shared" si="363"/>
        <v>0.341465077923238+0.752550168696648i</v>
      </c>
      <c r="Q817" t="str">
        <f t="shared" si="364"/>
        <v>-0.341465077923238+0.099375877210006i</v>
      </c>
      <c r="R817" t="str">
        <f t="shared" si="365"/>
        <v>-0.330606117050462-2.30010180357621i</v>
      </c>
      <c r="S817" t="str">
        <f t="shared" si="366"/>
        <v>0.0922565629923333i</v>
      </c>
      <c r="T817" t="str">
        <f t="shared" si="367"/>
        <v>0.212199486930408-0.0305005840633167i</v>
      </c>
      <c r="U817" t="str">
        <f t="shared" si="368"/>
        <v>0.00005-0.00208056556018478i</v>
      </c>
      <c r="V817" t="str">
        <f t="shared" si="369"/>
        <v>0.00002-0.0233023342740696i</v>
      </c>
      <c r="W817" t="str">
        <f t="shared" si="370"/>
        <v>0.0000422733695171602-0.0019101045828097i</v>
      </c>
      <c r="X817" t="str">
        <f t="shared" si="371"/>
        <v>0.0000698676677975868-0.00190848236665248i</v>
      </c>
      <c r="Y817" t="str">
        <f t="shared" si="372"/>
        <v>0.009+0.343313245184293i</v>
      </c>
      <c r="Z817" t="str">
        <f t="shared" si="373"/>
        <v>-0.066968540275517-0.00423487885711724i</v>
      </c>
      <c r="AA817" t="str">
        <f t="shared" si="374"/>
        <v>0.933118160991412-35.1241050148049i</v>
      </c>
      <c r="AB817" t="str">
        <f t="shared" si="375"/>
        <v>0.709256269897265-0.101945253475238i</v>
      </c>
      <c r="AC817" t="str">
        <f t="shared" si="376"/>
        <v>1.80034176419137-1.81986991867314i</v>
      </c>
      <c r="AD817" t="str">
        <f t="shared" si="377"/>
        <v>0.223164314064953+0.168959457955762i</v>
      </c>
      <c r="AE817" t="str">
        <f t="shared" si="378"/>
        <v>-0.0142294655183101-0.0122600421003367i</v>
      </c>
      <c r="AF817" t="str">
        <f t="shared" si="379"/>
        <v>-5.31113972431268-1.5168711651188i</v>
      </c>
      <c r="AG817" t="str">
        <f t="shared" si="380"/>
        <v>1.02223689407614-0.027804451343986i</v>
      </c>
      <c r="AH817" t="str">
        <f t="shared" si="381"/>
        <v>0.0533919442289365+0.0862653234168312i</v>
      </c>
      <c r="AI817">
        <f t="shared" si="382"/>
        <v>-19.874831019774252</v>
      </c>
      <c r="AJ817">
        <f t="shared" si="383"/>
        <v>58.245513396165315</v>
      </c>
      <c r="AK817"/>
      <c r="AL817"/>
      <c r="AM817"/>
      <c r="AN817"/>
    </row>
    <row r="818" spans="1:40" x14ac:dyDescent="0.35">
      <c r="A818"/>
      <c r="B818">
        <f t="shared" si="384"/>
        <v>68400</v>
      </c>
      <c r="C818" s="237" t="str">
        <f t="shared" si="352"/>
        <v>-6.89301385901802E-06+0.0151082894936632i</v>
      </c>
      <c r="D818" s="208" t="str">
        <f t="shared" si="353"/>
        <v>-2.51371404862538+0.115830219451418i</v>
      </c>
      <c r="E818" t="str">
        <f t="shared" si="354"/>
        <v>20500</v>
      </c>
      <c r="F818" t="str">
        <f t="shared" si="355"/>
        <v>0.327868852459016</v>
      </c>
      <c r="G818" t="str">
        <f t="shared" si="350"/>
        <v>0.327868852459016</v>
      </c>
      <c r="H818" t="str">
        <f t="shared" si="356"/>
        <v>2.79960358224547+1.63189150631218i</v>
      </c>
      <c r="I818" t="str">
        <f t="shared" si="357"/>
        <v>268.606171881927i</v>
      </c>
      <c r="J818" t="str">
        <f t="shared" si="351"/>
        <v>-96.6612594156987+58.7624350102655i</v>
      </c>
      <c r="K818" t="str">
        <f t="shared" si="358"/>
        <v>1.23346601747374-2.02898975637496i</v>
      </c>
      <c r="L818" t="str">
        <f t="shared" si="359"/>
        <v>0.230319820673502-0.324496004471486i</v>
      </c>
      <c r="M818" t="str">
        <f t="shared" si="360"/>
        <v>1.46378583814724-2.35348576084645i</v>
      </c>
      <c r="N818" t="str">
        <f t="shared" si="361"/>
        <v>-0.853173375402857i</v>
      </c>
      <c r="O818" t="str">
        <f t="shared" si="362"/>
        <v>0.657595732012963-0.753370993095922i</v>
      </c>
      <c r="P818" t="str">
        <f t="shared" si="363"/>
        <v>0.342404267987037+0.753370993095922i</v>
      </c>
      <c r="Q818" t="str">
        <f t="shared" si="364"/>
        <v>-0.342404267987037+0.0998023823069349i</v>
      </c>
      <c r="R818" t="str">
        <f t="shared" si="365"/>
        <v>-0.33059800884277-2.29659947461324i</v>
      </c>
      <c r="S818" t="str">
        <f t="shared" si="366"/>
        <v>0.0923916384871975i</v>
      </c>
      <c r="T818" t="str">
        <f t="shared" si="367"/>
        <v>0.212186588408354-0.0305444917175885i</v>
      </c>
      <c r="U818" t="str">
        <f t="shared" si="368"/>
        <v>0.00005-0.00207752379766989i</v>
      </c>
      <c r="V818" t="str">
        <f t="shared" si="369"/>
        <v>0.00002-0.0232682665339028i</v>
      </c>
      <c r="W818" t="str">
        <f t="shared" si="370"/>
        <v>0.0000422733688934197-0.00190731225809568i</v>
      </c>
      <c r="X818" t="str">
        <f t="shared" si="371"/>
        <v>0.0000697870248735851-0.00190569357828031i</v>
      </c>
      <c r="Y818" t="str">
        <f t="shared" si="372"/>
        <v>0.009+0.343815900008867i</v>
      </c>
      <c r="Z818" t="str">
        <f t="shared" si="373"/>
        <v>-0.0667720440346175-0.00422055993050749i</v>
      </c>
      <c r="AA818" t="str">
        <f t="shared" si="374"/>
        <v>0.930355033332606-35.072254798058i</v>
      </c>
      <c r="AB818" t="str">
        <f t="shared" si="375"/>
        <v>0.709213157834312-0.102092010564708i</v>
      </c>
      <c r="AC818" t="str">
        <f t="shared" si="376"/>
        <v>1.79786408350532-1.8185639076206i</v>
      </c>
      <c r="AD818" t="str">
        <f t="shared" si="377"/>
        <v>0.22337058717309+0.169157212762905i</v>
      </c>
      <c r="AE818" t="str">
        <f t="shared" si="378"/>
        <v>-0.0142009725286165-0.0122377218092545i</v>
      </c>
      <c r="AF818" t="str">
        <f t="shared" si="379"/>
        <v>-5.31331763087085-1.51606128686076i</v>
      </c>
      <c r="AG818" t="str">
        <f t="shared" si="380"/>
        <v>1.02222875051763-0.0277897766579368i</v>
      </c>
      <c r="AH818" t="str">
        <f t="shared" si="381"/>
        <v>0.0533225931359185+0.0861199322037306i</v>
      </c>
      <c r="AI818">
        <f t="shared" si="382"/>
        <v>-19.888551086349867</v>
      </c>
      <c r="AJ818">
        <f t="shared" si="383"/>
        <v>58.235588127828059</v>
      </c>
      <c r="AK818"/>
      <c r="AL818"/>
      <c r="AM818"/>
      <c r="AN818"/>
    </row>
    <row r="819" spans="1:40" x14ac:dyDescent="0.35">
      <c r="A819"/>
      <c r="B819">
        <f t="shared" si="384"/>
        <v>68500</v>
      </c>
      <c r="C819" s="237" t="str">
        <f t="shared" si="352"/>
        <v>-6.87290296549259E-06+0.0150862336057541i</v>
      </c>
      <c r="D819" s="208" t="str">
        <f t="shared" si="353"/>
        <v>-2.51371389444186+0.115661124310781i</v>
      </c>
      <c r="E819" t="str">
        <f t="shared" si="354"/>
        <v>20500</v>
      </c>
      <c r="F819" t="str">
        <f t="shared" si="355"/>
        <v>0.327868852459016</v>
      </c>
      <c r="G819" t="str">
        <f t="shared" si="350"/>
        <v>0.327868852459016</v>
      </c>
      <c r="H819" t="str">
        <f t="shared" si="356"/>
        <v>2.80177585162604+1.63091115935683i</v>
      </c>
      <c r="I819" t="str">
        <f t="shared" si="357"/>
        <v>268.998870963626i</v>
      </c>
      <c r="J819" t="str">
        <f t="shared" si="351"/>
        <v>-96.9470273958894+58.8483450029705i</v>
      </c>
      <c r="K819" t="str">
        <f t="shared" si="358"/>
        <v>1.23078201420335-2.02759580823075i</v>
      </c>
      <c r="L819" t="str">
        <f t="shared" si="359"/>
        <v>0.229872526742673-0.324339303175743i</v>
      </c>
      <c r="M819" t="str">
        <f t="shared" si="360"/>
        <v>1.46065454094602-2.35193511140649i</v>
      </c>
      <c r="N819" t="str">
        <f t="shared" si="361"/>
        <v>-0.85442070489906i</v>
      </c>
      <c r="O819" t="str">
        <f t="shared" si="362"/>
        <v>0.656655518841556-0.754190645377498i</v>
      </c>
      <c r="P819" t="str">
        <f t="shared" si="363"/>
        <v>0.343344481158444+0.754190645377498i</v>
      </c>
      <c r="Q819" t="str">
        <f t="shared" si="364"/>
        <v>-0.343344481158444+0.100230059521562i</v>
      </c>
      <c r="R819" t="str">
        <f t="shared" si="365"/>
        <v>-0.330589888083026-2.2931071642126i</v>
      </c>
      <c r="S819" t="str">
        <f t="shared" si="366"/>
        <v>0.092526713982062i</v>
      </c>
      <c r="T819" t="str">
        <f t="shared" si="367"/>
        <v>0.212173670713316-0.03058839602002i</v>
      </c>
      <c r="U819" t="str">
        <f t="shared" si="368"/>
        <v>0.00005-0.00207449091621344i</v>
      </c>
      <c r="V819" t="str">
        <f t="shared" si="369"/>
        <v>0.00002-0.0232342982615905i</v>
      </c>
      <c r="W819" t="str">
        <f t="shared" si="370"/>
        <v>0.0000422733682687665-0.00190452808648448i</v>
      </c>
      <c r="X819" t="str">
        <f t="shared" si="371"/>
        <v>0.000069706734770834-0.0019029129275969i</v>
      </c>
      <c r="Y819" t="str">
        <f t="shared" si="372"/>
        <v>0.009+0.344318554833441i</v>
      </c>
      <c r="Z819" t="str">
        <f t="shared" si="373"/>
        <v>-0.066576412591001-0.00420631880858861i</v>
      </c>
      <c r="AA819" t="str">
        <f t="shared" si="374"/>
        <v>0.927604213463141-35.0205581587168i</v>
      </c>
      <c r="AB819" t="str">
        <f t="shared" si="375"/>
        <v>0.709169981687513-0.102238756450975i</v>
      </c>
      <c r="AC819" t="str">
        <f t="shared" si="376"/>
        <v>1.79539343301089-1.81725728375715i</v>
      </c>
      <c r="AD819" t="str">
        <f t="shared" si="377"/>
        <v>0.223577105829797+0.169354728612134i</v>
      </c>
      <c r="AE819" t="str">
        <f t="shared" si="378"/>
        <v>-0.0141726016633418-0.0122154668717401i</v>
      </c>
      <c r="AF819" t="str">
        <f t="shared" si="379"/>
        <v>-5.3154897460679-1.51525003504605i</v>
      </c>
      <c r="AG819" t="str">
        <f t="shared" si="380"/>
        <v>1.02222060324134-0.0277751771777789i</v>
      </c>
      <c r="AH819" t="str">
        <f t="shared" si="381"/>
        <v>0.0532535374165902+0.085974935572277i</v>
      </c>
      <c r="AI819">
        <f t="shared" si="382"/>
        <v>-19.902250428305624</v>
      </c>
      <c r="AJ819">
        <f t="shared" si="383"/>
        <v>58.225606882208844</v>
      </c>
      <c r="AK819"/>
      <c r="AL819"/>
      <c r="AM819"/>
      <c r="AN819"/>
    </row>
    <row r="820" spans="1:40" x14ac:dyDescent="0.35">
      <c r="A820"/>
      <c r="B820">
        <f t="shared" si="384"/>
        <v>68600</v>
      </c>
      <c r="C820" s="237" t="str">
        <f t="shared" si="352"/>
        <v>-6.85287995633886E-06+0.0150642420206853i</v>
      </c>
      <c r="D820" s="208" t="str">
        <f t="shared" si="353"/>
        <v>-2.51371374093212+0.115492522158587i</v>
      </c>
      <c r="E820" t="str">
        <f t="shared" si="354"/>
        <v>20500</v>
      </c>
      <c r="F820" t="str">
        <f t="shared" si="355"/>
        <v>0.327868852459016</v>
      </c>
      <c r="G820" t="str">
        <f t="shared" si="350"/>
        <v>0.327868852459016</v>
      </c>
      <c r="H820" t="str">
        <f t="shared" si="356"/>
        <v>2.80394234511424+1.62992994824577i</v>
      </c>
      <c r="I820" t="str">
        <f t="shared" si="357"/>
        <v>269.391570045325i</v>
      </c>
      <c r="J820" t="str">
        <f t="shared" si="351"/>
        <v>-97.2332128603462+58.9342549956757i</v>
      </c>
      <c r="K820" t="str">
        <f t="shared" si="358"/>
        <v>1.22810576904759-2.02620139451301i</v>
      </c>
      <c r="L820" t="str">
        <f t="shared" si="359"/>
        <v>0.229426317119772-0.324182291361976i</v>
      </c>
      <c r="M820" t="str">
        <f t="shared" si="360"/>
        <v>1.45753208616736-2.35038368587499i</v>
      </c>
      <c r="N820" t="str">
        <f t="shared" si="361"/>
        <v>-0.855668034395263i</v>
      </c>
      <c r="O820" t="str">
        <f t="shared" si="362"/>
        <v>0.655714284025353-0.755009124266137i</v>
      </c>
      <c r="P820" t="str">
        <f t="shared" si="363"/>
        <v>0.344285715974647+0.755009124266137i</v>
      </c>
      <c r="Q820" t="str">
        <f t="shared" si="364"/>
        <v>-0.344285715974647+0.100658910129126i</v>
      </c>
      <c r="R820" t="str">
        <f t="shared" si="365"/>
        <v>-0.330581754768148-2.28962482854712i</v>
      </c>
      <c r="S820" t="str">
        <f t="shared" si="366"/>
        <v>0.0926617894769262i</v>
      </c>
      <c r="T820" t="str">
        <f t="shared" si="367"/>
        <v>0.212160733843976-0.030632296965239i</v>
      </c>
      <c r="U820" t="str">
        <f t="shared" si="368"/>
        <v>0.00005-0.00207146687697698i</v>
      </c>
      <c r="V820" t="str">
        <f t="shared" si="369"/>
        <v>0.00002-0.0232004290221422i</v>
      </c>
      <c r="W820" t="str">
        <f t="shared" si="370"/>
        <v>0.0000422733676432011-0.00190175203232113i</v>
      </c>
      <c r="X820" t="str">
        <f t="shared" si="371"/>
        <v>0.0000696267954342754-0.00190014037904433i</v>
      </c>
      <c r="Y820" t="str">
        <f t="shared" si="372"/>
        <v>0.009+0.344821209658016i</v>
      </c>
      <c r="Z820" t="str">
        <f t="shared" si="373"/>
        <v>-0.0663816408704117-0.00419215493815282i</v>
      </c>
      <c r="AA820" t="str">
        <f t="shared" si="374"/>
        <v>0.924865628090731-34.9690144123571i</v>
      </c>
      <c r="AB820" t="str">
        <f t="shared" si="375"/>
        <v>0.709126741452464-0.102385491116083i</v>
      </c>
      <c r="AC820" t="str">
        <f t="shared" si="376"/>
        <v>1.79292979083673-1.81595006278726i</v>
      </c>
      <c r="AD820" t="str">
        <f t="shared" si="377"/>
        <v>0.223783869802984+0.169552005246983i</v>
      </c>
      <c r="AE820" t="str">
        <f t="shared" si="378"/>
        <v>-0.0141443522017828-0.0121932769760369i</v>
      </c>
      <c r="AF820" t="str">
        <f t="shared" si="379"/>
        <v>-5.31765608604636-1.51443742608718i</v>
      </c>
      <c r="AG820" t="str">
        <f t="shared" si="380"/>
        <v>1.02221245221843-0.0277606525385718i</v>
      </c>
      <c r="AH820" t="str">
        <f t="shared" si="381"/>
        <v>0.0531847752723798+0.0858303317856088i</v>
      </c>
      <c r="AI820">
        <f t="shared" si="382"/>
        <v>-19.915929118486794</v>
      </c>
      <c r="AJ820">
        <f t="shared" si="383"/>
        <v>58.21556988843674</v>
      </c>
      <c r="AK820"/>
      <c r="AL820"/>
      <c r="AM820"/>
      <c r="AN820"/>
    </row>
    <row r="821" spans="1:40" x14ac:dyDescent="0.35">
      <c r="A821"/>
      <c r="B821">
        <f t="shared" si="384"/>
        <v>68700</v>
      </c>
      <c r="C821" s="237" t="str">
        <f t="shared" si="352"/>
        <v>-6.83294432023017E-06+0.0150423144576586i</v>
      </c>
      <c r="D821" s="208" t="str">
        <f t="shared" si="353"/>
        <v>-2.51371358809224+0.115324410842049i</v>
      </c>
      <c r="E821" t="str">
        <f t="shared" si="354"/>
        <v>20500</v>
      </c>
      <c r="F821" t="str">
        <f t="shared" si="355"/>
        <v>0.327868852459016</v>
      </c>
      <c r="G821" t="str">
        <f t="shared" si="350"/>
        <v>0.327868852459016</v>
      </c>
      <c r="H821" t="str">
        <f t="shared" si="356"/>
        <v>2.80610307882784+1.62894788712466i</v>
      </c>
      <c r="I821" t="str">
        <f t="shared" si="357"/>
        <v>269.784269127023i</v>
      </c>
      <c r="J821" t="str">
        <f t="shared" si="351"/>
        <v>-97.5198158090693+59.0201649883807i</v>
      </c>
      <c r="K821" t="str">
        <f t="shared" si="358"/>
        <v>1.22543725693777-2.02480653189752i</v>
      </c>
      <c r="L821" t="str">
        <f t="shared" si="359"/>
        <v>0.228981189285961-0.324024972166167i</v>
      </c>
      <c r="M821" t="str">
        <f t="shared" si="360"/>
        <v>1.45441844622373-2.34883150406369i</v>
      </c>
      <c r="N821" t="str">
        <f t="shared" si="361"/>
        <v>-0.856915363891466i</v>
      </c>
      <c r="O821" t="str">
        <f t="shared" si="362"/>
        <v>0.654772029028756-0.755826428488424i</v>
      </c>
      <c r="P821" t="str">
        <f t="shared" si="363"/>
        <v>0.345227970971244+0.755826428488424i</v>
      </c>
      <c r="Q821" t="str">
        <f t="shared" si="364"/>
        <v>-0.345227970971244+0.101088935403042i</v>
      </c>
      <c r="R821" t="str">
        <f t="shared" si="365"/>
        <v>-0.330573608895037-2.28615242404476i</v>
      </c>
      <c r="S821" t="str">
        <f t="shared" si="366"/>
        <v>0.0927968649717906i</v>
      </c>
      <c r="T821" t="str">
        <f t="shared" si="367"/>
        <v>0.212147777799013-0.0306761945478703i</v>
      </c>
      <c r="U821" t="str">
        <f t="shared" si="368"/>
        <v>0.00005-0.00206845164134819i</v>
      </c>
      <c r="V821" t="str">
        <f t="shared" si="369"/>
        <v>0.00002-0.0231666583830997i</v>
      </c>
      <c r="W821" t="str">
        <f t="shared" si="370"/>
        <v>0.000042273367016723-0.00189898406015826i</v>
      </c>
      <c r="X821" t="str">
        <f t="shared" si="371"/>
        <v>0.0000695472048237864-0.00189737589727141i</v>
      </c>
      <c r="Y821" t="str">
        <f t="shared" si="372"/>
        <v>0.009+0.34532386448259i</v>
      </c>
      <c r="Z821" t="str">
        <f t="shared" si="373"/>
        <v>-0.0661877238358034-0.00417806777079056i</v>
      </c>
      <c r="AA821" t="str">
        <f t="shared" si="374"/>
        <v>0.92213920447004-34.9176228786339i</v>
      </c>
      <c r="AB821" t="str">
        <f t="shared" si="375"/>
        <v>0.709083437124748-0.102532214542068i</v>
      </c>
      <c r="AC821" t="str">
        <f t="shared" si="376"/>
        <v>1.79047313516813-1.81464226029053i</v>
      </c>
      <c r="AD821" t="str">
        <f t="shared" si="377"/>
        <v>0.223990878860243+0.169749042410964i</v>
      </c>
      <c r="AE821" t="str">
        <f t="shared" si="378"/>
        <v>-0.0141162234285208-0.012171151812406i</v>
      </c>
      <c r="AF821" t="str">
        <f t="shared" si="379"/>
        <v>-5.31981666692008-1.51362347628261i</v>
      </c>
      <c r="AG821" t="str">
        <f t="shared" si="380"/>
        <v>1.02220429742028-0.0277462023775098i</v>
      </c>
      <c r="AH821" t="str">
        <f t="shared" si="381"/>
        <v>0.0531163049181166+0.0856861191172464i</v>
      </c>
      <c r="AI821">
        <f t="shared" si="382"/>
        <v>-19.929587229360934</v>
      </c>
      <c r="AJ821">
        <f t="shared" si="383"/>
        <v>58.205477374400303</v>
      </c>
      <c r="AK821"/>
      <c r="AL821"/>
      <c r="AM821"/>
      <c r="AN821"/>
    </row>
    <row r="822" spans="1:40" x14ac:dyDescent="0.35">
      <c r="A822"/>
      <c r="B822">
        <f t="shared" si="384"/>
        <v>68800</v>
      </c>
      <c r="C822" s="237" t="str">
        <f t="shared" si="352"/>
        <v>-0.0000068130955495532+0.0150204506375081i</v>
      </c>
      <c r="D822" s="208" t="str">
        <f t="shared" si="353"/>
        <v>-2.51371343591834+0.115156788220895i</v>
      </c>
      <c r="E822" t="str">
        <f t="shared" si="354"/>
        <v>20500</v>
      </c>
      <c r="F822" t="str">
        <f t="shared" si="355"/>
        <v>0.327868852459016</v>
      </c>
      <c r="G822" t="str">
        <f t="shared" si="350"/>
        <v>0.327868852459016</v>
      </c>
      <c r="H822" t="str">
        <f t="shared" si="356"/>
        <v>2.80825806885566+1.62796499003836i</v>
      </c>
      <c r="I822" t="str">
        <f t="shared" si="357"/>
        <v>270.176968208722i</v>
      </c>
      <c r="J822" t="str">
        <f t="shared" si="351"/>
        <v>-97.8068362420584+59.1060749810857i</v>
      </c>
      <c r="K822" t="str">
        <f t="shared" si="358"/>
        <v>1.22277645287577-2.02341123692169i</v>
      </c>
      <c r="L822" t="str">
        <f t="shared" si="359"/>
        <v>0.228537140723582-0.323867348705226i</v>
      </c>
      <c r="M822" t="str">
        <f t="shared" si="360"/>
        <v>1.45131359359935-2.34727858562692i</v>
      </c>
      <c r="N822" t="str">
        <f t="shared" si="361"/>
        <v>-0.858162693387669i</v>
      </c>
      <c r="O822" t="str">
        <f t="shared" si="362"/>
        <v>0.653828755317754-0.756642556772772i</v>
      </c>
      <c r="P822" t="str">
        <f t="shared" si="363"/>
        <v>0.346171244682246+0.756642556772772i</v>
      </c>
      <c r="Q822" t="str">
        <f t="shared" si="364"/>
        <v>-0.346171244682246+0.101520136614897i</v>
      </c>
      <c r="R822" t="str">
        <f t="shared" si="365"/>
        <v>-0.330565450460589-2.28268990738682i</v>
      </c>
      <c r="S822" t="str">
        <f t="shared" si="366"/>
        <v>0.0929319404666549i</v>
      </c>
      <c r="T822" t="str">
        <f t="shared" si="367"/>
        <v>0.212134802577106-0.0307200887625364i</v>
      </c>
      <c r="U822" t="str">
        <f t="shared" si="368"/>
        <v>0.00005-0.00206544517093926i</v>
      </c>
      <c r="V822" t="str">
        <f t="shared" si="369"/>
        <v>0.00002-0.0231329859145196i</v>
      </c>
      <c r="W822" t="str">
        <f t="shared" si="370"/>
        <v>0.0000422733663893325-0.0018962241347546i</v>
      </c>
      <c r="X822" t="str">
        <f t="shared" si="371"/>
        <v>0.0000694679609140583-0.00189461944713237i</v>
      </c>
      <c r="Y822" t="str">
        <f t="shared" si="372"/>
        <v>0.009+0.345826519307164i</v>
      </c>
      <c r="Z822" t="str">
        <f t="shared" si="373"/>
        <v>-0.0659946564870184-0.00416405676284194i</v>
      </c>
      <c r="AA822" t="str">
        <f t="shared" si="374"/>
        <v>0.919424870397731-34.8663828812496i</v>
      </c>
      <c r="AB822" t="str">
        <f t="shared" si="375"/>
        <v>0.709040068699952-0.102678926710954i</v>
      </c>
      <c r="AC822" t="str">
        <f t="shared" si="376"/>
        <v>1.78802344424708-1.81333389172264i</v>
      </c>
      <c r="AD822" t="str">
        <f t="shared" si="377"/>
        <v>0.224198132768834+0.169945839847565i</v>
      </c>
      <c r="AE822" t="str">
        <f t="shared" si="378"/>
        <v>-0.014088214633376-0.0121490910731105i</v>
      </c>
      <c r="AF822" t="str">
        <f t="shared" si="379"/>
        <v>-5.321971504774-1.51280820181746i</v>
      </c>
      <c r="AG822" t="str">
        <f t="shared" si="380"/>
        <v>1.02219613881852-0.0277318263339026i</v>
      </c>
      <c r="AH822" t="str">
        <f t="shared" si="381"/>
        <v>0.0530481245819124+0.085542295851015i</v>
      </c>
      <c r="AI822">
        <f t="shared" si="382"/>
        <v>-19.943224833020437</v>
      </c>
      <c r="AJ822">
        <f t="shared" si="383"/>
        <v>58.195329566755554</v>
      </c>
      <c r="AK822"/>
      <c r="AL822"/>
      <c r="AM822"/>
      <c r="AN822"/>
    </row>
    <row r="823" spans="1:40" x14ac:dyDescent="0.35">
      <c r="A823"/>
      <c r="B823">
        <f t="shared" si="384"/>
        <v>68900</v>
      </c>
      <c r="C823" s="237" t="str">
        <f t="shared" si="352"/>
        <v>-6.79333314037574E-06+0.0149986502826891i</v>
      </c>
      <c r="D823" s="208" t="str">
        <f t="shared" si="353"/>
        <v>-2.51371328440653+0.114989652167283i</v>
      </c>
      <c r="E823" t="str">
        <f t="shared" si="354"/>
        <v>20500</v>
      </c>
      <c r="F823" t="str">
        <f t="shared" si="355"/>
        <v>0.327868852459016</v>
      </c>
      <c r="G823" t="str">
        <f t="shared" si="350"/>
        <v>0.327868852459016</v>
      </c>
      <c r="H823" t="str">
        <f t="shared" si="356"/>
        <v>2.8104073312574+1.62698127093147i</v>
      </c>
      <c r="I823" t="str">
        <f t="shared" si="357"/>
        <v>270.569667290421i</v>
      </c>
      <c r="J823" t="str">
        <f t="shared" si="351"/>
        <v>-98.0942741593138+59.1919849737908i</v>
      </c>
      <c r="K823" t="str">
        <f t="shared" si="358"/>
        <v>1.22012333193398-2.02201552598553i</v>
      </c>
      <c r="L823" t="str">
        <f t="shared" si="359"/>
        <v>0.22809416891623-0.323709424077092i</v>
      </c>
      <c r="M823" t="str">
        <f t="shared" si="360"/>
        <v>1.44821750085021-2.34572495006262i</v>
      </c>
      <c r="N823" t="str">
        <f t="shared" si="361"/>
        <v>-0.859410022883872i</v>
      </c>
      <c r="O823" t="str">
        <f t="shared" si="362"/>
        <v>0.652884464359921-0.757457507849423i</v>
      </c>
      <c r="P823" t="str">
        <f t="shared" si="363"/>
        <v>0.347115535640079+0.757457507849423i</v>
      </c>
      <c r="Q823" t="str">
        <f t="shared" si="364"/>
        <v>-0.347115535640079+0.101952515034449i</v>
      </c>
      <c r="R823" t="str">
        <f t="shared" si="365"/>
        <v>-0.330557279461698-2.27923723550603i</v>
      </c>
      <c r="S823" t="str">
        <f t="shared" si="366"/>
        <v>0.0930670159615192i</v>
      </c>
      <c r="T823" t="str">
        <f t="shared" si="367"/>
        <v>0.212121808176929-0.0307639796038582i</v>
      </c>
      <c r="U823" t="str">
        <f t="shared" si="368"/>
        <v>0.00005-0.00206244742758521i</v>
      </c>
      <c r="V823" t="str">
        <f t="shared" si="369"/>
        <v>0.00002-0.0230994111889544i</v>
      </c>
      <c r="W823" t="str">
        <f t="shared" si="370"/>
        <v>0.000042273365761029-0.00189347222107345i</v>
      </c>
      <c r="X823" t="str">
        <f t="shared" si="371"/>
        <v>0.0000693890616944583-0.00189187099368516i</v>
      </c>
      <c r="Y823" t="str">
        <f t="shared" si="372"/>
        <v>0.009+0.346329174131739i</v>
      </c>
      <c r="Z823" t="str">
        <f t="shared" si="373"/>
        <v>-0.065802433860456-0.00415012137534781i</v>
      </c>
      <c r="AA823" t="str">
        <f t="shared" si="374"/>
        <v>0.916722554207633-34.8152937479245i</v>
      </c>
      <c r="AB823" t="str">
        <f t="shared" si="375"/>
        <v>0.708996636173641-0.102825627604763i</v>
      </c>
      <c r="AC823" t="str">
        <f t="shared" si="376"/>
        <v>1.78558069637226-1.8120249724161i</v>
      </c>
      <c r="AD823" t="str">
        <f t="shared" si="377"/>
        <v>0.224405631295698+0.170142397300259i</v>
      </c>
      <c r="AE823" t="str">
        <f t="shared" si="378"/>
        <v>-0.0140603251113603-0.0121270944523984i</v>
      </c>
      <c r="AF823" t="str">
        <f t="shared" si="379"/>
        <v>-5.32412061566393-1.51199161876419i</v>
      </c>
      <c r="AG823" t="str">
        <f t="shared" si="380"/>
        <v>1.02218797638503-0.0277175240491621i</v>
      </c>
      <c r="AH823" t="str">
        <f t="shared" si="381"/>
        <v>0.0529802325050387+0.0853988602809607i</v>
      </c>
      <c r="AI823">
        <f t="shared" si="382"/>
        <v>-19.956842001185798</v>
      </c>
      <c r="AJ823">
        <f t="shared" si="383"/>
        <v>58.185126690934347</v>
      </c>
      <c r="AK823"/>
      <c r="AL823"/>
      <c r="AM823"/>
      <c r="AN823"/>
    </row>
    <row r="824" spans="1:40" x14ac:dyDescent="0.35">
      <c r="A824"/>
      <c r="B824">
        <f t="shared" si="384"/>
        <v>69000</v>
      </c>
      <c r="C824" s="237" t="str">
        <f t="shared" si="352"/>
        <v>-6.77365659241452E-06+0.0149769131172656i</v>
      </c>
      <c r="D824" s="208" t="str">
        <f t="shared" si="353"/>
        <v>-2.513713133553+0.114823000565703i</v>
      </c>
      <c r="E824" t="str">
        <f t="shared" si="354"/>
        <v>20500</v>
      </c>
      <c r="F824" t="str">
        <f t="shared" si="355"/>
        <v>0.327868852459016</v>
      </c>
      <c r="G824" t="str">
        <f t="shared" si="350"/>
        <v>0.327868852459016</v>
      </c>
      <c r="H824" t="str">
        <f t="shared" si="356"/>
        <v>2.81255088206358+1.62599674364905i</v>
      </c>
      <c r="I824" t="str">
        <f t="shared" si="357"/>
        <v>270.96236637212i</v>
      </c>
      <c r="J824" t="str">
        <f t="shared" si="351"/>
        <v>-98.3821295608353+59.2778949664958i</v>
      </c>
      <c r="K824" t="str">
        <f t="shared" si="358"/>
        <v>1.21747786925542-2.02061941535265i</v>
      </c>
      <c r="L824" t="str">
        <f t="shared" si="359"/>
        <v>0.227652271348808-0.323551201360826i</v>
      </c>
      <c r="M824" t="str">
        <f t="shared" si="360"/>
        <v>1.44513014060423-2.34417061671348i</v>
      </c>
      <c r="N824" t="str">
        <f t="shared" si="361"/>
        <v>-0.860657352380075i</v>
      </c>
      <c r="O824" t="str">
        <f t="shared" si="362"/>
        <v>0.651939157624414-0.758271280450453i</v>
      </c>
      <c r="P824" t="str">
        <f t="shared" si="363"/>
        <v>0.348060842375586+0.758271280450453i</v>
      </c>
      <c r="Q824" t="str">
        <f t="shared" si="364"/>
        <v>-0.348060842375586+0.102386071929622i</v>
      </c>
      <c r="R824" t="str">
        <f t="shared" si="365"/>
        <v>-0.33054909589526-2.2757943655848i</v>
      </c>
      <c r="S824" t="str">
        <f t="shared" si="366"/>
        <v>0.0932020914563836i</v>
      </c>
      <c r="T824" t="str">
        <f t="shared" si="367"/>
        <v>0.212108794597157-0.0308078670664549i</v>
      </c>
      <c r="U824" t="str">
        <f t="shared" si="368"/>
        <v>0.00005-0.00205945837334233i</v>
      </c>
      <c r="V824" t="str">
        <f t="shared" si="369"/>
        <v>0.00002-0.0230659337814341i</v>
      </c>
      <c r="W824" t="str">
        <f t="shared" si="370"/>
        <v>0.0000422733651318135-0.00189072828428123i</v>
      </c>
      <c r="X824" t="str">
        <f t="shared" si="371"/>
        <v>0.0000693105051689107-0.00188913050219015i</v>
      </c>
      <c r="Y824" t="str">
        <f t="shared" si="372"/>
        <v>0.009+0.346831828956313i</v>
      </c>
      <c r="Z824" t="str">
        <f t="shared" si="373"/>
        <v>-0.0656110510287588-0.00413626107400265i</v>
      </c>
      <c r="AA824" t="str">
        <f t="shared" si="374"/>
        <v>0.914032184765945-34.7643548103672i</v>
      </c>
      <c r="AB824" t="str">
        <f t="shared" si="375"/>
        <v>0.708953139541389-0.102972317205511i</v>
      </c>
      <c r="AC824" t="str">
        <f t="shared" si="376"/>
        <v>1.7831448698992-1.81071551758124i</v>
      </c>
      <c r="AD824" t="str">
        <f t="shared" si="377"/>
        <v>0.224613374207447+0.170338714512503i</v>
      </c>
      <c r="AE824" t="str">
        <f t="shared" si="378"/>
        <v>-0.0140325541626328-0.0121051616464877i</v>
      </c>
      <c r="AF824" t="str">
        <f t="shared" si="379"/>
        <v>-5.32626401561658-1.51117374308335i</v>
      </c>
      <c r="AG824" t="str">
        <f t="shared" si="380"/>
        <v>1.02217981009192-0.0277032951667859i</v>
      </c>
      <c r="AH824" t="str">
        <f t="shared" si="381"/>
        <v>0.0529126269418174+0.0852558107112853i</v>
      </c>
      <c r="AI824">
        <f t="shared" si="382"/>
        <v>-19.970438805206957</v>
      </c>
      <c r="AJ824">
        <f t="shared" si="383"/>
        <v>58.174868971152058</v>
      </c>
      <c r="AK824"/>
      <c r="AL824"/>
      <c r="AM824"/>
      <c r="AN824"/>
    </row>
    <row r="825" spans="1:40" x14ac:dyDescent="0.35">
      <c r="A825"/>
      <c r="B825">
        <f t="shared" si="384"/>
        <v>69100</v>
      </c>
      <c r="C825" s="237" t="str">
        <f t="shared" si="352"/>
        <v>-6.75406540900363E-06+0.0149552388668988i</v>
      </c>
      <c r="D825" s="208" t="str">
        <f t="shared" si="353"/>
        <v>-2.51371298335393+0.114656831312891i</v>
      </c>
      <c r="E825" t="str">
        <f t="shared" si="354"/>
        <v>20500</v>
      </c>
      <c r="F825" t="str">
        <f t="shared" si="355"/>
        <v>0.327868852459016</v>
      </c>
      <c r="G825" t="str">
        <f t="shared" si="350"/>
        <v>0.327868852459016</v>
      </c>
      <c r="H825" t="str">
        <f t="shared" si="356"/>
        <v>2.81468873727515+1.62501142193716i</v>
      </c>
      <c r="I825" t="str">
        <f t="shared" si="357"/>
        <v>271.355065453818i</v>
      </c>
      <c r="J825" t="str">
        <f t="shared" si="351"/>
        <v>-98.670402446623+59.363804959201i</v>
      </c>
      <c r="K825" t="str">
        <f t="shared" si="358"/>
        <v>1.21484004005372-2.01922292115127i</v>
      </c>
      <c r="L825" t="str">
        <f t="shared" si="359"/>
        <v>0.227211445507572-0.323392683616707i</v>
      </c>
      <c r="M825" t="str">
        <f t="shared" si="360"/>
        <v>1.44205148556129-2.34261560476798i</v>
      </c>
      <c r="N825" t="str">
        <f t="shared" si="361"/>
        <v>-0.861904681876278i</v>
      </c>
      <c r="O825" t="str">
        <f t="shared" si="362"/>
        <v>0.650992836581971-0.759083873309768i</v>
      </c>
      <c r="P825" t="str">
        <f t="shared" si="363"/>
        <v>0.349007163418029+0.759083873309768i</v>
      </c>
      <c r="Q825" t="str">
        <f t="shared" si="364"/>
        <v>-0.349007163418029+0.10282080856651i</v>
      </c>
      <c r="R825" t="str">
        <f t="shared" si="365"/>
        <v>-0.330540899758147-2.27236125505335i</v>
      </c>
      <c r="S825" t="str">
        <f t="shared" si="366"/>
        <v>0.0933371669512478i</v>
      </c>
      <c r="T825" t="str">
        <f t="shared" si="367"/>
        <v>0.212095761836462-0.0308517511449418i</v>
      </c>
      <c r="U825" t="str">
        <f t="shared" si="368"/>
        <v>0.0000499999999999999-0.00205647797048655i</v>
      </c>
      <c r="V825" t="str">
        <f t="shared" si="369"/>
        <v>0.00002-0.0230325532694494i</v>
      </c>
      <c r="W825" t="str">
        <f t="shared" si="370"/>
        <v>0.0000422733645016851-0.001887992289746i</v>
      </c>
      <c r="X825" t="str">
        <f t="shared" si="371"/>
        <v>0.0000692322893557647-0.00188639793810859i</v>
      </c>
      <c r="Y825" t="str">
        <f t="shared" si="372"/>
        <v>0.009+0.347334483780888i</v>
      </c>
      <c r="Z825" t="str">
        <f t="shared" si="373"/>
        <v>-0.0654205031004912-0.00412247532910687i</v>
      </c>
      <c r="AA825" t="str">
        <f t="shared" si="374"/>
        <v>0.911353691466451-34.7135654042444i</v>
      </c>
      <c r="AB825" t="str">
        <f t="shared" si="375"/>
        <v>0.708909578798756-0.103118995495198i</v>
      </c>
      <c r="AC825" t="str">
        <f t="shared" si="376"/>
        <v>1.78071594324033-1.8094055423069i</v>
      </c>
      <c r="AD825" t="str">
        <f t="shared" si="377"/>
        <v>0.224821361270369+0.170534791227736i</v>
      </c>
      <c r="AE825" t="str">
        <f t="shared" si="378"/>
        <v>-0.0140049010924541-0.0120832923535491i</v>
      </c>
      <c r="AF825" t="str">
        <f t="shared" si="379"/>
        <v>-5.32840172062908-1.51035459062427i</v>
      </c>
      <c r="AG825" t="str">
        <f t="shared" si="380"/>
        <v>1.02217163991152-0.0276891393323413i</v>
      </c>
      <c r="AH825" t="str">
        <f t="shared" si="381"/>
        <v>0.0528453061594998+0.0851131454562597i</v>
      </c>
      <c r="AI825">
        <f t="shared" si="382"/>
        <v>-19.984015316066891</v>
      </c>
      <c r="AJ825">
        <f t="shared" si="383"/>
        <v>58.16455663041495</v>
      </c>
      <c r="AK825"/>
      <c r="AL825"/>
      <c r="AM825"/>
      <c r="AN825"/>
    </row>
    <row r="826" spans="1:40" x14ac:dyDescent="0.35">
      <c r="A826"/>
      <c r="B826">
        <f t="shared" si="384"/>
        <v>69200</v>
      </c>
      <c r="C826" s="237" t="str">
        <f t="shared" si="352"/>
        <v>-6.73455909706331E-06+0.0149336272588358i</v>
      </c>
      <c r="D826" s="208" t="str">
        <f t="shared" si="353"/>
        <v>-2.51371283380553+0.114491142317741i</v>
      </c>
      <c r="E826" t="str">
        <f t="shared" si="354"/>
        <v>20500</v>
      </c>
      <c r="F826" t="str">
        <f t="shared" si="355"/>
        <v>0.327868852459016</v>
      </c>
      <c r="G826" t="str">
        <f t="shared" si="350"/>
        <v>0.327868852459016</v>
      </c>
      <c r="H826" t="str">
        <f t="shared" si="356"/>
        <v>2.81682091286349+1.62402531944344i</v>
      </c>
      <c r="I826" t="str">
        <f t="shared" si="357"/>
        <v>271.747764535517i</v>
      </c>
      <c r="J826" t="str">
        <f t="shared" si="351"/>
        <v>-98.9590928166768+59.449714951906i</v>
      </c>
      <c r="K826" t="str">
        <f t="shared" si="358"/>
        <v>1.21220981961311-2.01782605937516i</v>
      </c>
      <c r="L826" t="str">
        <f t="shared" si="359"/>
        <v>0.226771688880211-0.323233873886327i</v>
      </c>
      <c r="M826" t="str">
        <f t="shared" si="360"/>
        <v>1.43898150849332-2.34105993326149i</v>
      </c>
      <c r="N826" t="str">
        <f t="shared" si="361"/>
        <v>-0.863152011372481i</v>
      </c>
      <c r="O826" t="str">
        <f t="shared" si="362"/>
        <v>0.650045502704906-0.759895285163111i</v>
      </c>
      <c r="P826" t="str">
        <f t="shared" si="363"/>
        <v>0.349954497295094+0.759895285163111i</v>
      </c>
      <c r="Q826" t="str">
        <f t="shared" si="364"/>
        <v>-0.349954497295094+0.10325672620937i</v>
      </c>
      <c r="R826" t="str">
        <f t="shared" si="365"/>
        <v>-0.330532691047241-2.26893786158797i</v>
      </c>
      <c r="S826" t="str">
        <f t="shared" si="366"/>
        <v>0.0934722424461123i</v>
      </c>
      <c r="T826" t="str">
        <f t="shared" si="367"/>
        <v>0.212082709893514-0.0308956318339336i</v>
      </c>
      <c r="U826" t="str">
        <f t="shared" si="368"/>
        <v>0.0000499999999999999-0.00205350618151186i</v>
      </c>
      <c r="V826" t="str">
        <f t="shared" si="369"/>
        <v>0.00002-0.0229992692329329i</v>
      </c>
      <c r="W826" t="str">
        <f t="shared" si="370"/>
        <v>0.0000422733638706443-0.00188526420303604i</v>
      </c>
      <c r="X826" t="str">
        <f t="shared" si="371"/>
        <v>0.0000691544122876736-0.00188367326710117i</v>
      </c>
      <c r="Y826" t="str">
        <f t="shared" si="372"/>
        <v>0.009+0.347837138605462i</v>
      </c>
      <c r="Z826" t="str">
        <f t="shared" si="373"/>
        <v>-0.0652307852198264-0.00410876361552042i</v>
      </c>
      <c r="AA826" t="str">
        <f t="shared" si="374"/>
        <v>0.908687004225836-34.6629248691516i</v>
      </c>
      <c r="AB826" t="str">
        <f t="shared" si="375"/>
        <v>0.708865953941297-0.103265662455826i</v>
      </c>
      <c r="AC826" t="str">
        <f t="shared" si="376"/>
        <v>1.77829389486496-1.8080950615614i</v>
      </c>
      <c r="AD826" t="str">
        <f t="shared" si="377"/>
        <v>0.225029592250429+0.170730627189385i</v>
      </c>
      <c r="AE826" t="str">
        <f t="shared" si="378"/>
        <v>-0.0139773652111421-0.012061486273691i</v>
      </c>
      <c r="AF826" t="str">
        <f t="shared" si="379"/>
        <v>-5.33053374666902-1.5095341771257i</v>
      </c>
      <c r="AG826" t="str">
        <f t="shared" si="380"/>
        <v>1.02216346581641-0.0276750561934509i</v>
      </c>
      <c r="AH826" t="str">
        <f t="shared" si="381"/>
        <v>0.0527782684381559+0.0849708628401522i</v>
      </c>
      <c r="AI826">
        <f t="shared" si="382"/>
        <v>-19.997571604383683</v>
      </c>
      <c r="AJ826">
        <f t="shared" si="383"/>
        <v>58.154189890527242</v>
      </c>
      <c r="AK826"/>
      <c r="AL826"/>
      <c r="AM826"/>
      <c r="AN826"/>
    </row>
    <row r="827" spans="1:40" x14ac:dyDescent="0.35">
      <c r="A827"/>
      <c r="B827">
        <f t="shared" si="384"/>
        <v>69300</v>
      </c>
      <c r="C827" s="237" t="str">
        <f t="shared" si="352"/>
        <v>-6.71513716706868E-06+0.014912078021898i</v>
      </c>
      <c r="D827" s="208" t="str">
        <f t="shared" si="353"/>
        <v>-2.51371268490407+0.114325931501218i</v>
      </c>
      <c r="E827" t="str">
        <f t="shared" si="354"/>
        <v>20500</v>
      </c>
      <c r="F827" t="str">
        <f t="shared" si="355"/>
        <v>0.327868852459016</v>
      </c>
      <c r="G827" t="str">
        <f t="shared" si="350"/>
        <v>0.327868852459016</v>
      </c>
      <c r="H827" t="str">
        <f t="shared" si="356"/>
        <v>2.81894742477019+1.62303844971779i</v>
      </c>
      <c r="I827" t="str">
        <f t="shared" si="357"/>
        <v>272.140463617216i</v>
      </c>
      <c r="J827" t="str">
        <f t="shared" si="351"/>
        <v>-99.248200670997+59.5356249446111i</v>
      </c>
      <c r="K827" t="str">
        <f t="shared" si="358"/>
        <v>1.20958718328849-2.01642884588462i</v>
      </c>
      <c r="L827" t="str">
        <f t="shared" si="359"/>
        <v>0.22633299895588-0.323074775192687i</v>
      </c>
      <c r="M827" t="str">
        <f t="shared" si="360"/>
        <v>1.43592018224437-2.33950362107731i</v>
      </c>
      <c r="N827" t="str">
        <f t="shared" si="361"/>
        <v>-0.864399340868684i</v>
      </c>
      <c r="O827" t="str">
        <f t="shared" si="362"/>
        <v>0.649097157467111-0.760705514748064i</v>
      </c>
      <c r="P827" t="str">
        <f t="shared" si="363"/>
        <v>0.350902842532889+0.760705514748064i</v>
      </c>
      <c r="Q827" t="str">
        <f t="shared" si="364"/>
        <v>-0.350902842532889+0.10369382612062i</v>
      </c>
      <c r="R827" t="str">
        <f t="shared" si="365"/>
        <v>-0.33052446975942-2.2655241431092i</v>
      </c>
      <c r="S827" t="str">
        <f t="shared" si="366"/>
        <v>0.0936073179409765i</v>
      </c>
      <c r="T827" t="str">
        <f t="shared" si="367"/>
        <v>0.212069638766981-0.0309395091280427i</v>
      </c>
      <c r="U827" t="str">
        <f t="shared" si="368"/>
        <v>0.0000499999999999999-0.00205054296912873i</v>
      </c>
      <c r="V827" t="str">
        <f t="shared" si="369"/>
        <v>0.00002-0.0229660812542418i</v>
      </c>
      <c r="W827" t="str">
        <f t="shared" si="370"/>
        <v>0.000042273363238691-0.00188254398991833i</v>
      </c>
      <c r="X827" t="str">
        <f t="shared" si="371"/>
        <v>0.0000690768720114673-0.00188095645502661i</v>
      </c>
      <c r="Y827" t="str">
        <f t="shared" si="372"/>
        <v>0.009+0.348339793430036i</v>
      </c>
      <c r="Z827" t="str">
        <f t="shared" si="373"/>
        <v>-0.0650418925662365-0.0040951254126165i</v>
      </c>
      <c r="AA827" t="str">
        <f t="shared" si="374"/>
        <v>0.906032053479029-34.6124325485844i</v>
      </c>
      <c r="AB827" t="str">
        <f t="shared" si="375"/>
        <v>0.70882226496456-0.103412318069386i</v>
      </c>
      <c r="AC827" t="str">
        <f t="shared" si="376"/>
        <v>1.77587870329945-1.80678409019331i</v>
      </c>
      <c r="AD827" t="str">
        <f t="shared" si="377"/>
        <v>0.225238066913262+0.170926222140864i</v>
      </c>
      <c r="AE827" t="str">
        <f t="shared" si="378"/>
        <v>-0.0139499458340276-0.0120397431089439i</v>
      </c>
      <c r="AF827" t="str">
        <f t="shared" si="379"/>
        <v>-5.33266010967426-1.50871251821657i</v>
      </c>
      <c r="AG827" t="str">
        <f t="shared" si="380"/>
        <v>1.02215528777938-0.0276610453997762i</v>
      </c>
      <c r="AH827" t="str">
        <f t="shared" si="381"/>
        <v>0.0527115120705604+0.084828961197157i</v>
      </c>
      <c r="AI827">
        <f t="shared" si="382"/>
        <v>-20.011107740412825</v>
      </c>
      <c r="AJ827">
        <f t="shared" si="383"/>
        <v>58.143768972100069</v>
      </c>
      <c r="AK827"/>
      <c r="AL827"/>
      <c r="AM827"/>
      <c r="AN827"/>
    </row>
    <row r="828" spans="1:40" x14ac:dyDescent="0.35">
      <c r="A828"/>
      <c r="B828">
        <f t="shared" si="384"/>
        <v>69400</v>
      </c>
      <c r="C828" s="237" t="str">
        <f t="shared" si="352"/>
        <v>-6.69579913301918E-06+0.0148905908864699i</v>
      </c>
      <c r="D828" s="208" t="str">
        <f t="shared" si="353"/>
        <v>-2.51371253664581+0.114161196796269i</v>
      </c>
      <c r="E828" t="str">
        <f t="shared" si="354"/>
        <v>20500</v>
      </c>
      <c r="F828" t="str">
        <f t="shared" si="355"/>
        <v>0.327868852459016</v>
      </c>
      <c r="G828" t="str">
        <f t="shared" si="350"/>
        <v>0.327868852459016</v>
      </c>
      <c r="H828" t="str">
        <f t="shared" si="356"/>
        <v>2.82106828890687+1.62205082621291i</v>
      </c>
      <c r="I828" t="str">
        <f t="shared" si="357"/>
        <v>272.533162698915i</v>
      </c>
      <c r="J828" t="str">
        <f t="shared" si="351"/>
        <v>-99.537726009583+59.6215349373161i</v>
      </c>
      <c r="K828" t="str">
        <f t="shared" si="358"/>
        <v>1.20697210650538-2.01503129640744i</v>
      </c>
      <c r="L828" t="str">
        <f t="shared" si="359"/>
        <v>0.225895373225274-0.322915390540293i</v>
      </c>
      <c r="M828" t="str">
        <f t="shared" si="360"/>
        <v>1.43286747973065-2.33794668694773i</v>
      </c>
      <c r="N828" t="str">
        <f t="shared" si="361"/>
        <v>-0.865646670364887i</v>
      </c>
      <c r="O828" t="str">
        <f t="shared" si="362"/>
        <v>0.64814780234405-0.761514560804045i</v>
      </c>
      <c r="P828" t="str">
        <f t="shared" si="363"/>
        <v>0.35185219765595+0.761514560804045i</v>
      </c>
      <c r="Q828" t="str">
        <f t="shared" si="364"/>
        <v>-0.35185219765595+0.104132109560842i</v>
      </c>
      <c r="R828" t="str">
        <f t="shared" si="365"/>
        <v>-0.330516235891544-2.26212005778012i</v>
      </c>
      <c r="S828" t="str">
        <f t="shared" si="366"/>
        <v>0.0937423934358408i</v>
      </c>
      <c r="T828" t="str">
        <f t="shared" si="367"/>
        <v>0.212056548455531-0.0309833830218783i</v>
      </c>
      <c r="U828" t="str">
        <f t="shared" si="368"/>
        <v>0.0000499999999999999-0.00204758829626255i</v>
      </c>
      <c r="V828" t="str">
        <f t="shared" si="369"/>
        <v>0.00002-0.0229329889181406i</v>
      </c>
      <c r="W828" t="str">
        <f t="shared" si="370"/>
        <v>0.0000422733626058253-0.00187983161635714i</v>
      </c>
      <c r="X828" t="str">
        <f t="shared" si="371"/>
        <v>0.0000689996665880316-0.00187824746794013i</v>
      </c>
      <c r="Y828" t="str">
        <f t="shared" si="372"/>
        <v>0.009+0.348842448254611i</v>
      </c>
      <c r="Z828" t="str">
        <f t="shared" si="373"/>
        <v>-0.0648538203541794-0.00408156020423591i</v>
      </c>
      <c r="AA828" t="str">
        <f t="shared" si="374"/>
        <v>0.90338877017456-34.5620877899089i</v>
      </c>
      <c r="AB828" t="str">
        <f t="shared" si="375"/>
        <v>0.708778511864093-0.103558962317861i</v>
      </c>
      <c r="AC828" t="str">
        <f t="shared" si="376"/>
        <v>1.77347034712716-1.80547264293231i</v>
      </c>
      <c r="AD828" t="str">
        <f t="shared" si="377"/>
        <v>0.225446785024182+0.171121575825582i</v>
      </c>
      <c r="AE828" t="str">
        <f t="shared" si="378"/>
        <v>-0.0139226422814098-0.012018062563244i</v>
      </c>
      <c r="AF828" t="str">
        <f t="shared" si="379"/>
        <v>-5.33478082555268-1.50788962941664i</v>
      </c>
      <c r="AG828" t="str">
        <f t="shared" si="380"/>
        <v>1.02214710577346-0.0276471066030036i</v>
      </c>
      <c r="AH828" t="str">
        <f t="shared" si="381"/>
        <v>0.0526450353620761+0.0846874388713099i</v>
      </c>
      <c r="AI828">
        <f t="shared" si="382"/>
        <v>-20.024623794050651</v>
      </c>
      <c r="AJ828">
        <f t="shared" si="383"/>
        <v>58.133294094558465</v>
      </c>
      <c r="AK828"/>
      <c r="AL828"/>
      <c r="AM828"/>
      <c r="AN828"/>
    </row>
    <row r="829" spans="1:40" x14ac:dyDescent="0.35">
      <c r="A829"/>
      <c r="B829">
        <f t="shared" si="384"/>
        <v>69500</v>
      </c>
      <c r="C829" s="237" t="str">
        <f t="shared" si="352"/>
        <v>-6.67654451240821E-06+0.0148691655844876i</v>
      </c>
      <c r="D829" s="208" t="str">
        <f t="shared" si="353"/>
        <v>-2.51371238902705+0.113996936147738i</v>
      </c>
      <c r="E829" t="str">
        <f t="shared" si="354"/>
        <v>20500</v>
      </c>
      <c r="F829" t="str">
        <f t="shared" si="355"/>
        <v>0.327868852459016</v>
      </c>
      <c r="G829" t="str">
        <f t="shared" si="350"/>
        <v>0.327868852459016</v>
      </c>
      <c r="H829" t="str">
        <f t="shared" si="356"/>
        <v>2.82318352115498+1.62106246228489i</v>
      </c>
      <c r="I829" t="str">
        <f t="shared" si="357"/>
        <v>272.925861780613i</v>
      </c>
      <c r="J829" t="str">
        <f t="shared" si="351"/>
        <v>-99.827668832435+59.7074449300212i</v>
      </c>
      <c r="K829" t="str">
        <f t="shared" si="358"/>
        <v>1.20436456475996-2.01363342653983i</v>
      </c>
      <c r="L829" t="str">
        <f t="shared" si="359"/>
        <v>0.225458809180677-0.322755722915251i</v>
      </c>
      <c r="M829" t="str">
        <f t="shared" si="360"/>
        <v>1.42982337394064-2.33638914945508i</v>
      </c>
      <c r="N829" t="str">
        <f t="shared" si="361"/>
        <v>-0.86689399986109i</v>
      </c>
      <c r="O829" t="str">
        <f t="shared" si="362"/>
        <v>0.64719743881276-0.762322422072317i</v>
      </c>
      <c r="P829" t="str">
        <f t="shared" si="363"/>
        <v>0.35280256118724+0.762322422072317i</v>
      </c>
      <c r="Q829" t="str">
        <f t="shared" si="364"/>
        <v>-0.35280256118724+0.104571577788773i</v>
      </c>
      <c r="R829" t="str">
        <f t="shared" si="365"/>
        <v>-0.33050798944048-2.25872556400456i</v>
      </c>
      <c r="S829" t="str">
        <f t="shared" si="366"/>
        <v>0.0938774689307052i</v>
      </c>
      <c r="T829" t="str">
        <f t="shared" si="367"/>
        <v>0.212043438957828-0.0310272535100485i</v>
      </c>
      <c r="U829" t="str">
        <f t="shared" si="368"/>
        <v>0.0000500000000000001-0.0020446421260521i</v>
      </c>
      <c r="V829" t="str">
        <f t="shared" si="369"/>
        <v>0.00002-0.0228999918117835i</v>
      </c>
      <c r="W829" t="str">
        <f t="shared" si="370"/>
        <v>0.000042273361972047-0.00187712704851269i</v>
      </c>
      <c r="X829" t="str">
        <f t="shared" si="371"/>
        <v>0.0000689227940921881-0.0018755462720922i</v>
      </c>
      <c r="Y829" t="str">
        <f t="shared" si="372"/>
        <v>0.009+0.349345103079185i</v>
      </c>
      <c r="Z829" t="str">
        <f t="shared" si="373"/>
        <v>-0.0646665638328024-0.00406806747864227i</v>
      </c>
      <c r="AA829" t="str">
        <f t="shared" si="374"/>
        <v>0.900757085770062-34.511889944334i</v>
      </c>
      <c r="AB829" t="str">
        <f t="shared" si="375"/>
        <v>0.708734694635429-0.103705595183229i</v>
      </c>
      <c r="AC829" t="str">
        <f t="shared" si="376"/>
        <v>1.77106880498854-1.80416073438998i</v>
      </c>
      <c r="AD829" t="str">
        <f t="shared" si="377"/>
        <v>0.225655746348176+0.171316687986935i</v>
      </c>
      <c r="AE829" t="str">
        <f t="shared" si="378"/>
        <v>-0.0138954538785146-0.0119964443424192i</v>
      </c>
      <c r="AF829" t="str">
        <f t="shared" si="379"/>
        <v>-5.33689591018203-1.50706552613715i</v>
      </c>
      <c r="AG829" t="str">
        <f t="shared" si="380"/>
        <v>1.02213891977192-0.0276332394568289i</v>
      </c>
      <c r="AH829" t="str">
        <f t="shared" si="381"/>
        <v>0.05257883663055+0.0845462942164244i</v>
      </c>
      <c r="AI829">
        <f t="shared" si="382"/>
        <v>-20.038119834835783</v>
      </c>
      <c r="AJ829">
        <f t="shared" si="383"/>
        <v>58.122765476148231</v>
      </c>
      <c r="AK829"/>
      <c r="AL829"/>
      <c r="AM829"/>
      <c r="AN829"/>
    </row>
    <row r="830" spans="1:40" x14ac:dyDescent="0.35">
      <c r="A830"/>
      <c r="B830">
        <f t="shared" si="384"/>
        <v>69600</v>
      </c>
      <c r="C830" s="237" t="str">
        <f t="shared" si="352"/>
        <v>-6.65737282619288E-06+0.0148478018494278i</v>
      </c>
      <c r="D830" s="208" t="str">
        <f t="shared" si="353"/>
        <v>-2.51371224204412+0.11383314751228i</v>
      </c>
      <c r="E830" t="str">
        <f t="shared" si="354"/>
        <v>20500</v>
      </c>
      <c r="F830" t="str">
        <f t="shared" si="355"/>
        <v>0.327868852459016</v>
      </c>
      <c r="G830" t="str">
        <f t="shared" si="350"/>
        <v>0.327868852459016</v>
      </c>
      <c r="H830" t="str">
        <f t="shared" si="356"/>
        <v>2.82529313736575+1.62007337119384i</v>
      </c>
      <c r="I830" t="str">
        <f t="shared" si="357"/>
        <v>273.318560862312i</v>
      </c>
      <c r="J830" t="str">
        <f t="shared" si="351"/>
        <v>-100.118029139554+59.7933549227263i</v>
      </c>
      <c r="K830" t="str">
        <f t="shared" si="358"/>
        <v>1.20176453361904-2.0122352517474i</v>
      </c>
      <c r="L830" t="str">
        <f t="shared" si="359"/>
        <v>0.225023304316006-0.322595775285357i</v>
      </c>
      <c r="M830" t="str">
        <f t="shared" si="360"/>
        <v>1.42678783793505-2.33483102703276i</v>
      </c>
      <c r="N830" t="str">
        <f t="shared" si="361"/>
        <v>-0.868141329357293i</v>
      </c>
      <c r="O830" t="str">
        <f t="shared" si="362"/>
        <v>0.646246068351845-0.763129097295984i</v>
      </c>
      <c r="P830" t="str">
        <f t="shared" si="363"/>
        <v>0.353753931648155+0.763129097295984i</v>
      </c>
      <c r="Q830" t="str">
        <f t="shared" si="364"/>
        <v>-0.353753931648155+0.105012232061309i</v>
      </c>
      <c r="R830" t="str">
        <f t="shared" si="365"/>
        <v>-0.330499730403086-2.2553406204254i</v>
      </c>
      <c r="S830" t="str">
        <f t="shared" si="366"/>
        <v>0.0940125444255694i</v>
      </c>
      <c r="T830" t="str">
        <f t="shared" si="367"/>
        <v>0.212030310272534-0.0310711205871588i</v>
      </c>
      <c r="U830" t="str">
        <f t="shared" si="368"/>
        <v>0.0000500000000000001-0.002041704421848i</v>
      </c>
      <c r="V830" t="str">
        <f t="shared" si="369"/>
        <v>0.00002-0.0228670895246976i</v>
      </c>
      <c r="W830" t="str">
        <f t="shared" si="370"/>
        <v>0.0000422733613373559-0.00187443025273963i</v>
      </c>
      <c r="X830" t="str">
        <f t="shared" si="371"/>
        <v>0.0000688462526125723-0.00187285283392702i</v>
      </c>
      <c r="Y830" t="str">
        <f t="shared" si="372"/>
        <v>0.009+0.349847757903759i</v>
      </c>
      <c r="Z830" t="str">
        <f t="shared" si="373"/>
        <v>-0.064480118285634-0.00405464672847719i</v>
      </c>
      <c r="AA830" t="str">
        <f t="shared" si="374"/>
        <v>0.898136932227696-34.4618383668825i</v>
      </c>
      <c r="AB830" t="str">
        <f t="shared" si="375"/>
        <v>0.708690813274098-0.103852216647459i</v>
      </c>
      <c r="AC830" t="str">
        <f t="shared" si="376"/>
        <v>1.76867405558117-1.80284837906063i</v>
      </c>
      <c r="AD830" t="str">
        <f t="shared" si="377"/>
        <v>0.225864950649909+0.171511558368317i</v>
      </c>
      <c r="AE830" t="str">
        <f t="shared" si="378"/>
        <v>-0.0138683799554509-0.0119748881541728i</v>
      </c>
      <c r="AF830" t="str">
        <f t="shared" si="379"/>
        <v>-5.33900537940987-1.50624022368156i</v>
      </c>
      <c r="AG830" t="str">
        <f t="shared" si="380"/>
        <v>1.02213072974822-0.0276194436169429i</v>
      </c>
      <c r="AH830" t="str">
        <f t="shared" si="381"/>
        <v>0.0525129142062029+0.084405525596017i</v>
      </c>
      <c r="AI830">
        <f t="shared" si="382"/>
        <v>-20.051595931951741</v>
      </c>
      <c r="AJ830">
        <f t="shared" si="383"/>
        <v>58.112183333943221</v>
      </c>
      <c r="AK830"/>
      <c r="AL830"/>
      <c r="AM830"/>
      <c r="AN830"/>
    </row>
    <row r="831" spans="1:40" x14ac:dyDescent="0.35">
      <c r="A831"/>
      <c r="B831">
        <f t="shared" si="384"/>
        <v>69700</v>
      </c>
      <c r="C831" s="237" t="str">
        <f t="shared" si="352"/>
        <v>-6.63828359876428E-06+0.0148264994162968i</v>
      </c>
      <c r="D831" s="208" t="str">
        <f t="shared" si="353"/>
        <v>-2.51371209569338+0.113669828858276i</v>
      </c>
      <c r="E831" t="str">
        <f t="shared" si="354"/>
        <v>20500</v>
      </c>
      <c r="F831" t="str">
        <f t="shared" si="355"/>
        <v>0.327868852459016</v>
      </c>
      <c r="G831" t="str">
        <f t="shared" si="350"/>
        <v>0.327868852459016</v>
      </c>
      <c r="H831" t="str">
        <f t="shared" si="356"/>
        <v>2.82739715335991+1.61908356610448i</v>
      </c>
      <c r="I831" t="str">
        <f t="shared" si="357"/>
        <v>273.711259944011i</v>
      </c>
      <c r="J831" t="str">
        <f t="shared" si="351"/>
        <v>-100.408806930939+59.8792649154313i</v>
      </c>
      <c r="K831" t="str">
        <f t="shared" si="358"/>
        <v>1.19917198872013-2.01083678736611i</v>
      </c>
      <c r="L831" t="str">
        <f t="shared" si="359"/>
        <v>0.224588856126887-0.322435550600195i</v>
      </c>
      <c r="M831" t="str">
        <f t="shared" si="360"/>
        <v>1.42376084484702-2.3332723379663i</v>
      </c>
      <c r="N831" t="str">
        <f t="shared" si="361"/>
        <v>-0.869388658853496i</v>
      </c>
      <c r="O831" t="str">
        <f t="shared" si="362"/>
        <v>0.645293692441475-0.763934585219996i</v>
      </c>
      <c r="P831" t="str">
        <f t="shared" si="363"/>
        <v>0.354706307558525+0.763934585219996i</v>
      </c>
      <c r="Q831" t="str">
        <f t="shared" si="364"/>
        <v>-0.354706307558525+0.1054540736335i</v>
      </c>
      <c r="R831" t="str">
        <f t="shared" si="365"/>
        <v>-0.330491458776218-2.25196518592281i</v>
      </c>
      <c r="S831" t="str">
        <f t="shared" si="366"/>
        <v>0.0941476199204338i</v>
      </c>
      <c r="T831" t="str">
        <f t="shared" si="367"/>
        <v>0.21201716239831-0.0311149842478131i</v>
      </c>
      <c r="U831" t="str">
        <f t="shared" si="368"/>
        <v>0.0000500000000000001-0.0020387751472112i</v>
      </c>
      <c r="V831" t="str">
        <f t="shared" si="369"/>
        <v>0.00002-0.0228342816487655i</v>
      </c>
      <c r="W831" t="str">
        <f t="shared" si="370"/>
        <v>0.0000422733607017525-0.00187174119558572i</v>
      </c>
      <c r="X831" t="str">
        <f t="shared" si="371"/>
        <v>0.000068770040251516-0.00187016712008117i</v>
      </c>
      <c r="Y831" t="str">
        <f t="shared" si="372"/>
        <v>0.009+0.350350412728334i</v>
      </c>
      <c r="Z831" t="str">
        <f t="shared" si="373"/>
        <v>-0.0642944790302874-0.00404129745071635i</v>
      </c>
      <c r="AA831" t="str">
        <f t="shared" si="374"/>
        <v>0.895528242009707-34.4119324163627i</v>
      </c>
      <c r="AB831" t="str">
        <f t="shared" si="375"/>
        <v>0.708646867775624-0.103998826692515i</v>
      </c>
      <c r="AC831" t="str">
        <f t="shared" si="376"/>
        <v>1.76628607765982-1.80153559132216i</v>
      </c>
      <c r="AD831" t="str">
        <f t="shared" si="377"/>
        <v>0.226074397693715+0.171706186713115i</v>
      </c>
      <c r="AE831" t="str">
        <f t="shared" si="378"/>
        <v>-0.0138414198471675-0.0119533937080689i</v>
      </c>
      <c r="AF831" t="str">
        <f t="shared" si="379"/>
        <v>-5.34110924905329-1.5054137372462i</v>
      </c>
      <c r="AG831" t="str">
        <f t="shared" si="380"/>
        <v>1.02212253567607-0.0276057187410154i</v>
      </c>
      <c r="AH831" t="str">
        <f t="shared" si="381"/>
        <v>0.0524472664315132+0.0842651313832296i</v>
      </c>
      <c r="AI831">
        <f t="shared" si="382"/>
        <v>-20.065052154230131</v>
      </c>
      <c r="AJ831">
        <f t="shared" si="383"/>
        <v>58.101547883854913</v>
      </c>
      <c r="AK831"/>
      <c r="AL831"/>
      <c r="AM831"/>
      <c r="AN831"/>
    </row>
    <row r="832" spans="1:40" x14ac:dyDescent="0.35">
      <c r="A832"/>
      <c r="B832">
        <f t="shared" si="384"/>
        <v>69800</v>
      </c>
      <c r="C832" s="237" t="str">
        <f t="shared" si="352"/>
        <v>-6.61927635791811E-06+0.0148052580216196i</v>
      </c>
      <c r="D832" s="208" t="str">
        <f t="shared" si="353"/>
        <v>-2.5137119499712+0.11350697816575i</v>
      </c>
      <c r="E832" t="str">
        <f t="shared" si="354"/>
        <v>20500</v>
      </c>
      <c r="F832" t="str">
        <f t="shared" si="355"/>
        <v>0.327868852459016</v>
      </c>
      <c r="G832" t="str">
        <f t="shared" si="350"/>
        <v>0.327868852459016</v>
      </c>
      <c r="H832" t="str">
        <f t="shared" si="356"/>
        <v>2.82949558492765+1.61809306008666i</v>
      </c>
      <c r="I832" t="str">
        <f t="shared" si="357"/>
        <v>274.103959025709i</v>
      </c>
      <c r="J832" t="str">
        <f t="shared" si="351"/>
        <v>-100.700002206589+59.9651749081364i</v>
      </c>
      <c r="K832" t="str">
        <f t="shared" si="358"/>
        <v>1.19658690577138-2.00943804860317i</v>
      </c>
      <c r="L832" t="str">
        <f t="shared" si="359"/>
        <v>0.224155462110681-0.32227505179123i</v>
      </c>
      <c r="M832" t="str">
        <f t="shared" si="360"/>
        <v>1.42074236788206-2.3317131003944i</v>
      </c>
      <c r="N832" t="str">
        <f t="shared" si="361"/>
        <v>-0.870635988349699i</v>
      </c>
      <c r="O832" t="str">
        <f t="shared" si="362"/>
        <v>0.644340312563388-0.76473888459115i</v>
      </c>
      <c r="P832" t="str">
        <f t="shared" si="363"/>
        <v>0.355659687436612+0.76473888459115i</v>
      </c>
      <c r="Q832" t="str">
        <f t="shared" si="364"/>
        <v>-0.355659687436612+0.105897103758549i</v>
      </c>
      <c r="R832" t="str">
        <f t="shared" si="365"/>
        <v>-0.330483174556717-2.24859921961263i</v>
      </c>
      <c r="S832" t="str">
        <f t="shared" si="366"/>
        <v>0.0942826954152981i</v>
      </c>
      <c r="T832" t="str">
        <f t="shared" si="367"/>
        <v>0.212003995333815-0.0311588444866117i</v>
      </c>
      <c r="U832" t="str">
        <f t="shared" si="368"/>
        <v>0.0000500000000000001-0.00203585426591147i</v>
      </c>
      <c r="V832" t="str">
        <f t="shared" si="369"/>
        <v>0.00002-0.0228015677782085i</v>
      </c>
      <c r="W832" t="str">
        <f t="shared" si="370"/>
        <v>0.0000422733600652366-0.00186905984379043i</v>
      </c>
      <c r="X832" t="str">
        <f t="shared" si="371"/>
        <v>0.000068694155124931-0.00186748909738226i</v>
      </c>
      <c r="Y832" t="str">
        <f t="shared" si="372"/>
        <v>0.009+0.350853067552908i</v>
      </c>
      <c r="Z832" t="str">
        <f t="shared" si="373"/>
        <v>-0.0641096414181671-0.00402801914662614i</v>
      </c>
      <c r="AA832" t="str">
        <f t="shared" si="374"/>
        <v>0.892930948074025-34.3621714553414i</v>
      </c>
      <c r="AB832" t="str">
        <f t="shared" si="375"/>
        <v>0.708602858135524-0.104145425300349i</v>
      </c>
      <c r="AC832" t="str">
        <f t="shared" si="376"/>
        <v>1.76390485003649-1.80022238543682i</v>
      </c>
      <c r="AD832" t="str">
        <f t="shared" si="377"/>
        <v>0.226284087243606+0.171900572764713i</v>
      </c>
      <c r="AE832" t="str">
        <f t="shared" si="378"/>
        <v>-0.0138145728934126-0.0119319607155174i</v>
      </c>
      <c r="AF832" t="str">
        <f t="shared" si="379"/>
        <v>-5.34320753489885-1.50458608192091i</v>
      </c>
      <c r="AG832" t="str">
        <f t="shared" si="380"/>
        <v>1.02211433752939-0.0275920644886824i</v>
      </c>
      <c r="AH832" t="str">
        <f t="shared" si="381"/>
        <v>0.0523818916611203+0.0841251099607635i</v>
      </c>
      <c r="AI832">
        <f t="shared" si="382"/>
        <v>-20.078488570152103</v>
      </c>
      <c r="AJ832">
        <f t="shared" si="383"/>
        <v>58.090859340636037</v>
      </c>
      <c r="AK832"/>
      <c r="AL832"/>
      <c r="AM832"/>
      <c r="AN832"/>
    </row>
    <row r="833" spans="1:40" x14ac:dyDescent="0.35">
      <c r="A833"/>
      <c r="B833">
        <f t="shared" si="384"/>
        <v>69900</v>
      </c>
      <c r="C833" s="237" t="str">
        <f t="shared" si="352"/>
        <v>-6.60035063482525E-06+0.0147840774034286i</v>
      </c>
      <c r="D833" s="208" t="str">
        <f t="shared" si="353"/>
        <v>-2.51371180487399+0.113344593426286i</v>
      </c>
      <c r="E833" t="str">
        <f t="shared" si="354"/>
        <v>20500</v>
      </c>
      <c r="F833" t="str">
        <f t="shared" si="355"/>
        <v>0.327868852459016</v>
      </c>
      <c r="G833" t="str">
        <f t="shared" si="350"/>
        <v>0.327868852459016</v>
      </c>
      <c r="H833" t="str">
        <f t="shared" si="356"/>
        <v>2.83158844782833+1.61710186611604i</v>
      </c>
      <c r="I833" t="str">
        <f t="shared" si="357"/>
        <v>274.496658107408i</v>
      </c>
      <c r="J833" t="str">
        <f t="shared" si="351"/>
        <v>-100.991614966506+60.0510849008414i</v>
      </c>
      <c r="K833" t="str">
        <f t="shared" si="358"/>
        <v>1.19400926055151-2.00803905053797i</v>
      </c>
      <c r="L833" t="str">
        <f t="shared" si="359"/>
        <v>0.223723119766561-0.322114281771901i</v>
      </c>
      <c r="M833" t="str">
        <f t="shared" si="360"/>
        <v>1.41773238031807-2.33015333230987i</v>
      </c>
      <c r="N833" t="str">
        <f t="shared" si="361"/>
        <v>-0.871883317845902i</v>
      </c>
      <c r="O833" t="str">
        <f t="shared" si="362"/>
        <v>0.64338593020088-0.765541994158092i</v>
      </c>
      <c r="P833" t="str">
        <f t="shared" si="363"/>
        <v>0.35661406979912+0.765541994158092i</v>
      </c>
      <c r="Q833" t="str">
        <f t="shared" si="364"/>
        <v>-0.35661406979912+0.10634132368781i</v>
      </c>
      <c r="R833" t="str">
        <f t="shared" si="365"/>
        <v>-0.330474877741428-2.24524268084461i</v>
      </c>
      <c r="S833" t="str">
        <f t="shared" si="366"/>
        <v>0.0944177709101625i</v>
      </c>
      <c r="T833" t="str">
        <f t="shared" si="367"/>
        <v>0.211990809077706-0.0312027012981541i</v>
      </c>
      <c r="U833" t="str">
        <f t="shared" si="368"/>
        <v>0.0000500000000000001-0.00203294174192591i</v>
      </c>
      <c r="V833" t="str">
        <f t="shared" si="369"/>
        <v>0.00002-0.0227689475095702i</v>
      </c>
      <c r="W833" t="str">
        <f t="shared" si="370"/>
        <v>0.0000422733594278079-0.00186638616428355i</v>
      </c>
      <c r="X833" t="str">
        <f t="shared" si="371"/>
        <v>0.000068618595362188-0.00186481873284751i</v>
      </c>
      <c r="Y833" t="str">
        <f t="shared" si="372"/>
        <v>0.009+0.351355722377482i</v>
      </c>
      <c r="Z833" t="str">
        <f t="shared" si="373"/>
        <v>-0.0639256008341723-0.00401481132172027i</v>
      </c>
      <c r="AA833" t="str">
        <f t="shared" si="374"/>
        <v>0.890344983869854-34.3125548501156i</v>
      </c>
      <c r="AB833" t="str">
        <f t="shared" si="375"/>
        <v>0.708558784349309-0.104292012452911i</v>
      </c>
      <c r="AC833" t="str">
        <f t="shared" si="376"/>
        <v>1.76153035158037-1.798908775552i</v>
      </c>
      <c r="AD833" t="str">
        <f t="shared" si="377"/>
        <v>0.226494019063271+0.172094716266498i</v>
      </c>
      <c r="AE833" t="str">
        <f t="shared" si="378"/>
        <v>-0.0137878384386911-0.0119105888897594i</v>
      </c>
      <c r="AF833" t="str">
        <f t="shared" si="379"/>
        <v>-5.34530025270232-1.50375727268975i</v>
      </c>
      <c r="AG833" t="str">
        <f t="shared" si="380"/>
        <v>1.02210613528231-0.0275784805215307i</v>
      </c>
      <c r="AH833" t="str">
        <f t="shared" si="381"/>
        <v>0.0523167882617095+0.0839854597208069i</v>
      </c>
      <c r="AI833">
        <f t="shared" si="382"/>
        <v>-20.091905247851301</v>
      </c>
      <c r="AJ833">
        <f t="shared" si="383"/>
        <v>58.080117917891705</v>
      </c>
      <c r="AK833"/>
      <c r="AL833"/>
      <c r="AM833"/>
      <c r="AN833"/>
    </row>
    <row r="834" spans="1:40" x14ac:dyDescent="0.35">
      <c r="A834"/>
      <c r="B834">
        <f t="shared" si="384"/>
        <v>70000</v>
      </c>
      <c r="C834" s="237" t="str">
        <f t="shared" si="352"/>
        <v>-6.58150596400302E-06+0.0147629573012535i</v>
      </c>
      <c r="D834" s="208" t="str">
        <f t="shared" si="353"/>
        <v>-2.51371166039818+0.113182672642944i</v>
      </c>
      <c r="E834" t="str">
        <f t="shared" si="354"/>
        <v>20500</v>
      </c>
      <c r="F834" t="str">
        <f t="shared" si="355"/>
        <v>0.327868852459016</v>
      </c>
      <c r="G834" t="str">
        <f t="shared" si="350"/>
        <v>0.327868852459016</v>
      </c>
      <c r="H834" t="str">
        <f t="shared" si="356"/>
        <v>2.8336757577905+1.61610999707459i</v>
      </c>
      <c r="I834" t="str">
        <f t="shared" si="357"/>
        <v>274.889357189107i</v>
      </c>
      <c r="J834" t="str">
        <f t="shared" si="351"/>
        <v>-101.28364521069+60.1369948935466i</v>
      </c>
      <c r="K834" t="str">
        <f t="shared" si="358"/>
        <v>1.19143902890992-2.00663980812302i</v>
      </c>
      <c r="L834" t="str">
        <f t="shared" si="359"/>
        <v>0.223291826595551-0.321953243437714i</v>
      </c>
      <c r="M834" t="str">
        <f t="shared" si="360"/>
        <v>1.41473085550547-2.32859305156073i</v>
      </c>
      <c r="N834" t="str">
        <f t="shared" si="361"/>
        <v>-0.873130647342105i</v>
      </c>
      <c r="O834" t="str">
        <f t="shared" si="362"/>
        <v>0.642430546838809-0.766343912671321i</v>
      </c>
      <c r="P834" t="str">
        <f t="shared" si="363"/>
        <v>0.357569453161191+0.766343912671321i</v>
      </c>
      <c r="Q834" t="str">
        <f t="shared" si="364"/>
        <v>-0.357569453161191+0.106786734670784i</v>
      </c>
      <c r="R834" t="str">
        <f t="shared" si="365"/>
        <v>-0.330466568327195-2.24189552920078i</v>
      </c>
      <c r="S834" t="str">
        <f t="shared" si="366"/>
        <v>0.0945528464050268i</v>
      </c>
      <c r="T834" t="str">
        <f t="shared" si="367"/>
        <v>0.211977603628638-0.0312465546770376i</v>
      </c>
      <c r="U834" t="str">
        <f t="shared" si="368"/>
        <v>0.00005-0.00203003753943744i</v>
      </c>
      <c r="V834" t="str">
        <f t="shared" si="369"/>
        <v>0.00002-0.0227364204416993i</v>
      </c>
      <c r="W834" t="str">
        <f t="shared" si="370"/>
        <v>0.0000422733587894667-0.00186372012418383i</v>
      </c>
      <c r="X834" t="str">
        <f t="shared" si="371"/>
        <v>0.0000685433591060073-0.00186215599368242i</v>
      </c>
      <c r="Y834" t="str">
        <f t="shared" si="372"/>
        <v>0.009+0.351858377202057i</v>
      </c>
      <c r="Z834" t="str">
        <f t="shared" si="373"/>
        <v>-0.0637423526964096-0.0040016734857176i</v>
      </c>
      <c r="AA834" t="str">
        <f t="shared" si="374"/>
        <v>0.887770283333357-34.2630819706853i</v>
      </c>
      <c r="AB834" t="str">
        <f t="shared" si="375"/>
        <v>0.708514646412485-0.104438588132142i</v>
      </c>
      <c r="AC834" t="str">
        <f t="shared" si="376"/>
        <v>1.75916256121797-1.79759477570109i</v>
      </c>
      <c r="AD834" t="str">
        <f t="shared" si="377"/>
        <v>0.226704192916071+0.172288616961855i</v>
      </c>
      <c r="AE834" t="str">
        <f t="shared" si="378"/>
        <v>-0.0137612158322239-0.0118892779458524i</v>
      </c>
      <c r="AF834" t="str">
        <f t="shared" si="379"/>
        <v>-5.34738741818868-1.50292732443165i</v>
      </c>
      <c r="AG834" t="str">
        <f t="shared" si="380"/>
        <v>1.02209792890919-0.0275649665030835i</v>
      </c>
      <c r="AH834" t="str">
        <f t="shared" si="381"/>
        <v>0.0522519546119113+0.0838461790649632i</v>
      </c>
      <c r="AI834">
        <f t="shared" si="382"/>
        <v>-20.105302255116072</v>
      </c>
      <c r="AJ834">
        <f t="shared" si="383"/>
        <v>58.069323828083981</v>
      </c>
      <c r="AK834"/>
      <c r="AL834"/>
      <c r="AM834"/>
      <c r="AN834"/>
    </row>
    <row r="835" spans="1:40" x14ac:dyDescent="0.35">
      <c r="A835"/>
      <c r="B835">
        <f t="shared" si="384"/>
        <v>70100</v>
      </c>
      <c r="C835" s="237" t="str">
        <f t="shared" si="352"/>
        <v>-6.56274188328645E-06+0.01474189745611i</v>
      </c>
      <c r="D835" s="208" t="str">
        <f t="shared" si="353"/>
        <v>-2.51371151654023+0.113021213830177i</v>
      </c>
      <c r="E835" t="str">
        <f t="shared" si="354"/>
        <v>20500</v>
      </c>
      <c r="F835" t="str">
        <f t="shared" si="355"/>
        <v>0.327868852459016</v>
      </c>
      <c r="G835" t="str">
        <f t="shared" si="350"/>
        <v>0.327868852459016</v>
      </c>
      <c r="H835" t="str">
        <f t="shared" si="356"/>
        <v>2.83575753051162+1.61511746575121i</v>
      </c>
      <c r="I835" t="str">
        <f t="shared" si="357"/>
        <v>275.282056270806i</v>
      </c>
      <c r="J835" t="str">
        <f t="shared" si="351"/>
        <v>-101.576092939139+60.2229048862516i</v>
      </c>
      <c r="K835" t="str">
        <f t="shared" si="358"/>
        <v>1.18887618676665-2.00524033618491i</v>
      </c>
      <c r="L835" t="str">
        <f t="shared" si="359"/>
        <v>0.222861580100572-0.321791939666331i</v>
      </c>
      <c r="M835" t="str">
        <f t="shared" si="360"/>
        <v>1.41173776686722-2.32703227585124i</v>
      </c>
      <c r="N835" t="str">
        <f t="shared" si="361"/>
        <v>-0.874377976838308i</v>
      </c>
      <c r="O835" t="str">
        <f t="shared" si="362"/>
        <v>0.64147416396359-0.767144638883186i</v>
      </c>
      <c r="P835" t="str">
        <f t="shared" si="363"/>
        <v>0.35852583603641+0.767144638883186i</v>
      </c>
      <c r="Q835" t="str">
        <f t="shared" si="364"/>
        <v>-0.35852583603641+0.107233337955122i</v>
      </c>
      <c r="R835" t="str">
        <f t="shared" si="365"/>
        <v>-0.330458246310842-2.23855772449377i</v>
      </c>
      <c r="S835" t="str">
        <f t="shared" si="366"/>
        <v>0.094687921899891i</v>
      </c>
      <c r="T835" t="str">
        <f t="shared" si="367"/>
        <v>0.211964378985264-0.0312904046178559i</v>
      </c>
      <c r="U835" t="str">
        <f t="shared" si="368"/>
        <v>0.00005-0.00202714162283339i</v>
      </c>
      <c r="V835" t="str">
        <f t="shared" si="369"/>
        <v>0.00002-0.022703986175734i</v>
      </c>
      <c r="W835" t="str">
        <f t="shared" si="370"/>
        <v>0.0000422733581502132-0.00186106169079766i</v>
      </c>
      <c r="X835" t="str">
        <f t="shared" si="371"/>
        <v>0.0000684684445123395-0.00185950084727942i</v>
      </c>
      <c r="Y835" t="str">
        <f t="shared" si="372"/>
        <v>0.009+0.352361032026631i</v>
      </c>
      <c r="Z835" t="str">
        <f t="shared" si="373"/>
        <v>-0.063559892455906-0.00398860515249986i</v>
      </c>
      <c r="AA835" t="str">
        <f t="shared" si="374"/>
        <v>0.885206780883386-34.2137521907269i</v>
      </c>
      <c r="AB835" t="str">
        <f t="shared" si="375"/>
        <v>0.708470444320549-0.104585152319972i</v>
      </c>
      <c r="AC835" t="str">
        <f t="shared" si="376"/>
        <v>1.75680145793313-1.79628039980425i</v>
      </c>
      <c r="AD835" t="str">
        <f t="shared" si="377"/>
        <v>0.226914608565039+0.17248227459417i</v>
      </c>
      <c r="AE835" t="str">
        <f t="shared" si="378"/>
        <v>-0.0137347044279067-0.0118680276006555i</v>
      </c>
      <c r="AF835" t="str">
        <f t="shared" si="379"/>
        <v>-5.34946904705185-1.50209625192103i</v>
      </c>
      <c r="AG835" t="str">
        <f t="shared" si="380"/>
        <v>1.0220897183846-0.0275515220987865i</v>
      </c>
      <c r="AH835" t="str">
        <f t="shared" si="381"/>
        <v>0.0521873891021941+0.0837072664041796i</v>
      </c>
      <c r="AI835">
        <f t="shared" si="382"/>
        <v>-20.118679659392129</v>
      </c>
      <c r="AJ835">
        <f t="shared" si="383"/>
        <v>58.058477282540053</v>
      </c>
      <c r="AK835"/>
      <c r="AL835"/>
      <c r="AM835"/>
      <c r="AN835"/>
    </row>
    <row r="836" spans="1:40" x14ac:dyDescent="0.35">
      <c r="A836"/>
      <c r="B836">
        <f t="shared" si="384"/>
        <v>70200</v>
      </c>
      <c r="C836" s="237" t="str">
        <f t="shared" si="352"/>
        <v>-6.54405793380009E-06+0.0147208976104897i</v>
      </c>
      <c r="D836" s="208" t="str">
        <f t="shared" si="353"/>
        <v>-2.51371137329662+0.112860215013754i</v>
      </c>
      <c r="E836" t="str">
        <f t="shared" si="354"/>
        <v>20500</v>
      </c>
      <c r="F836" t="str">
        <f t="shared" si="355"/>
        <v>0.327868852459016</v>
      </c>
      <c r="G836" t="str">
        <f t="shared" si="350"/>
        <v>0.327868852459016</v>
      </c>
      <c r="H836" t="str">
        <f t="shared" si="356"/>
        <v>2.837833781658+1.6141242848423i</v>
      </c>
      <c r="I836" t="str">
        <f t="shared" si="357"/>
        <v>275.674755352504i</v>
      </c>
      <c r="J836" t="str">
        <f t="shared" si="351"/>
        <v>-101.868958151854+60.3088148789567i</v>
      </c>
      <c r="K836" t="str">
        <f t="shared" si="358"/>
        <v>1.18632071011229-2.0038406494251i</v>
      </c>
      <c r="L836" t="str">
        <f t="shared" si="359"/>
        <v>0.222432377786506-0.32163037331767i</v>
      </c>
      <c r="M836" t="str">
        <f t="shared" si="360"/>
        <v>1.4087530878988-2.32547102274277i</v>
      </c>
      <c r="N836" t="str">
        <f t="shared" si="361"/>
        <v>-0.875625306334511i</v>
      </c>
      <c r="O836" t="str">
        <f t="shared" si="362"/>
        <v>0.640516783063192-0.767944171547893i</v>
      </c>
      <c r="P836" t="str">
        <f t="shared" si="363"/>
        <v>0.359483216936808+0.767944171547893i</v>
      </c>
      <c r="Q836" t="str">
        <f t="shared" si="364"/>
        <v>-0.359483216936808+0.107681134786618i</v>
      </c>
      <c r="R836" t="str">
        <f t="shared" si="365"/>
        <v>-0.3304499116892-2.23522922676519i</v>
      </c>
      <c r="S836" t="str">
        <f t="shared" si="366"/>
        <v>0.0948229973947554i</v>
      </c>
      <c r="T836" t="str">
        <f t="shared" si="367"/>
        <v>0.211951135146237-0.0313342511152022i</v>
      </c>
      <c r="U836" t="str">
        <f t="shared" si="368"/>
        <v>0.00005-0.002024253956704i</v>
      </c>
      <c r="V836" t="str">
        <f t="shared" si="369"/>
        <v>0.00002-0.0226716443150848i</v>
      </c>
      <c r="W836" t="str">
        <f t="shared" si="370"/>
        <v>0.000042273357510047-0.00185841083161773i</v>
      </c>
      <c r="X836" t="str">
        <f t="shared" si="371"/>
        <v>0.0000683938497502567-0.00185685326121661i</v>
      </c>
      <c r="Y836" t="str">
        <f t="shared" si="372"/>
        <v>0.009+0.352863686851206i</v>
      </c>
      <c r="Z836" t="str">
        <f t="shared" si="373"/>
        <v>-0.0633782155963265-0.00397560584007032i</v>
      </c>
      <c r="AA836" t="str">
        <f t="shared" si="374"/>
        <v>0.882654411417214-34.1645648875654i</v>
      </c>
      <c r="AB836" t="str">
        <f t="shared" si="375"/>
        <v>0.708426178068998-0.10473170499833i</v>
      </c>
      <c r="AC836" t="str">
        <f t="shared" si="376"/>
        <v>1.75444702076698-1.79496566166917i</v>
      </c>
      <c r="AD836" t="str">
        <f t="shared" si="377"/>
        <v>0.227125265772889+0.172675688906839i</v>
      </c>
      <c r="AE836" t="str">
        <f t="shared" si="378"/>
        <v>-0.0137083035842709-0.0118468375728161i</v>
      </c>
      <c r="AF836" t="str">
        <f t="shared" si="379"/>
        <v>-5.35154515495462-1.50126406982855i</v>
      </c>
      <c r="AG836" t="str">
        <f t="shared" si="380"/>
        <v>1.02208150368331-0.0275381469759939i</v>
      </c>
      <c r="AH836" t="str">
        <f t="shared" si="381"/>
        <v>0.0521230901347663+0.0835687201586868i</v>
      </c>
      <c r="AI836">
        <f t="shared" si="382"/>
        <v>-20.132037527783947</v>
      </c>
      <c r="AJ836">
        <f t="shared" si="383"/>
        <v>58.047578491459426</v>
      </c>
      <c r="AK836"/>
      <c r="AL836"/>
      <c r="AM836"/>
      <c r="AN836"/>
    </row>
    <row r="837" spans="1:40" x14ac:dyDescent="0.35">
      <c r="A837"/>
      <c r="B837">
        <f t="shared" si="384"/>
        <v>70300</v>
      </c>
      <c r="C837" s="237" t="str">
        <f t="shared" si="352"/>
        <v>-6.52545365992977E-06+0.0146999575083493i</v>
      </c>
      <c r="D837" s="208" t="str">
        <f t="shared" si="353"/>
        <v>-2.51371123066385+0.112699674230678i</v>
      </c>
      <c r="E837" t="str">
        <f t="shared" si="354"/>
        <v>20500</v>
      </c>
      <c r="F837" t="str">
        <f t="shared" si="355"/>
        <v>0.327868852459016</v>
      </c>
      <c r="G837" t="str">
        <f t="shared" ref="G837:G900" si="385">IF($C$11=$C$7,$C$24,F837)</f>
        <v>0.327868852459016</v>
      </c>
      <c r="H837" t="str">
        <f t="shared" si="356"/>
        <v>2.8399045268646+1.61313046695231i</v>
      </c>
      <c r="I837" t="str">
        <f t="shared" si="357"/>
        <v>276.067454434203i</v>
      </c>
      <c r="J837" t="str">
        <f t="shared" ref="J837:J900" si="386">IMSUM(COMPLEX(0,2*PI()*B837*$C$113*$C$112),COMPLEX(0,2*PI()*B837*$C$113*$C$111),COMPLEX(0,2*PI()*B837*$C$28*10^-12*$C$111),COMPLEX(-1*2*PI()*B837*2*PI()*B837*$C$113*$C$112*$C$28*10^-12*$C$111,0),COMPLEX(1,0))</f>
        <v>-102.162240848836+60.3947248716617i</v>
      </c>
      <c r="K837" t="str">
        <f t="shared" si="358"/>
        <v>1.183772575008-2.00244076242095i</v>
      </c>
      <c r="L837" t="str">
        <f t="shared" si="359"/>
        <v>0.222004217160239-0.321468547233993i</v>
      </c>
      <c r="M837" t="str">
        <f t="shared" si="360"/>
        <v>1.40577679216824-2.32390930965494i</v>
      </c>
      <c r="N837" t="str">
        <f t="shared" si="361"/>
        <v>-0.876872635830714i</v>
      </c>
      <c r="O837" t="str">
        <f t="shared" si="362"/>
        <v>0.639558405627138-0.768742509421505i</v>
      </c>
      <c r="P837" t="str">
        <f t="shared" si="363"/>
        <v>0.360441594372862+0.768742509421505i</v>
      </c>
      <c r="Q837" t="str">
        <f t="shared" si="364"/>
        <v>-0.360441594372862+0.108130126409209i</v>
      </c>
      <c r="R837" t="str">
        <f t="shared" si="365"/>
        <v>-0.330441564459094-2.23190999628397i</v>
      </c>
      <c r="S837" t="str">
        <f t="shared" si="366"/>
        <v>0.0949580728896197i</v>
      </c>
      <c r="T837" t="str">
        <f t="shared" si="367"/>
        <v>0.211937872110204-0.0313780941636666i</v>
      </c>
      <c r="U837" t="str">
        <f t="shared" si="368"/>
        <v>0.00005-0.00202137450584098i</v>
      </c>
      <c r="V837" t="str">
        <f t="shared" si="369"/>
        <v>0.00002-0.022639394465419i</v>
      </c>
      <c r="W837" t="str">
        <f t="shared" si="370"/>
        <v>0.0000422733568689683-0.00185576751432167i</v>
      </c>
      <c r="X837" t="str">
        <f t="shared" si="371"/>
        <v>0.0000683195730018382-0.00185421320325635i</v>
      </c>
      <c r="Y837" t="str">
        <f t="shared" si="372"/>
        <v>0.009+0.35336634167578i</v>
      </c>
      <c r="Z837" t="str">
        <f t="shared" si="373"/>
        <v>-0.0631973176336908-0.00396267507051253i</v>
      </c>
      <c r="AA837" t="str">
        <f t="shared" si="374"/>
        <v>0.880113110306352-34.1155194421484i</v>
      </c>
      <c r="AB837" t="str">
        <f t="shared" si="375"/>
        <v>0.70838184765331-0.104878246149134i</v>
      </c>
      <c r="AC837" t="str">
        <f t="shared" si="376"/>
        <v>1.75209922881803-1.79365057499185i</v>
      </c>
      <c r="AD837" t="str">
        <f t="shared" si="377"/>
        <v>0.227336164302007+0.172868859643257i</v>
      </c>
      <c r="AE837" t="str">
        <f t="shared" si="378"/>
        <v>-0.0136820126644426-0.0118257075827543i</v>
      </c>
      <c r="AF837" t="str">
        <f t="shared" si="379"/>
        <v>-5.35361575752845-1.50043079272163i</v>
      </c>
      <c r="AG837" t="str">
        <f t="shared" si="380"/>
        <v>1.02207328478032-0.0275248408039544i</v>
      </c>
      <c r="AH837" t="str">
        <f t="shared" si="381"/>
        <v>0.0520590561234697+0.0834305387579177i</v>
      </c>
      <c r="AI837">
        <f t="shared" si="382"/>
        <v>-20.145375927058261</v>
      </c>
      <c r="AJ837">
        <f t="shared" si="383"/>
        <v>58.036627663919262</v>
      </c>
      <c r="AK837"/>
      <c r="AL837"/>
      <c r="AM837"/>
      <c r="AN837"/>
    </row>
    <row r="838" spans="1:40" x14ac:dyDescent="0.35">
      <c r="A838"/>
      <c r="B838">
        <f t="shared" si="384"/>
        <v>70400</v>
      </c>
      <c r="C838" s="237" t="str">
        <f t="shared" ref="C838:C901" si="387">IMPRODUCT(COMPLEX(-1,0),IMDIV(IMPRODUCT(G838,COMPLEX($C$100+$C$101,0)),COMPLEX($C$100,2*PI()*B838*$C$103*$C$102*(2*$C$100+$C$101))))</f>
        <v>-6.50692860929493E-06+0.0146790768951004i</v>
      </c>
      <c r="D838" s="208" t="str">
        <f t="shared" ref="D838:D901" si="388">IMPRODUCT(COMPLEX($C$106,0),IMSUB(C838,G838))</f>
        <v>-2.51371108863846+0.112539589529103i</v>
      </c>
      <c r="E838" t="str">
        <f t="shared" ref="E838:E901" si="389">IMDIV(COMPLEX($C$20*10^3,0),COMPLEX(1,2*PI()*B838*$C$20*1000*$C$29*10^-12))</f>
        <v>20500</v>
      </c>
      <c r="F838" t="str">
        <f t="shared" ref="F838:F901" si="390">IMDIV(COMPLEX($C$22*1000,0),IMSUM(COMPLEX($C$22*1000,0),E838))</f>
        <v>0.327868852459016</v>
      </c>
      <c r="G838" t="str">
        <f t="shared" si="385"/>
        <v>0.327868852459016</v>
      </c>
      <c r="H838" t="str">
        <f t="shared" ref="H838:H901" si="391">IMPRODUCT(COMPLEX($C$108,0),IMPRODUCT(COMPLEX(-1,0),D838),IMDIV(COMPLEX(0,2*PI()*B838*$C$109*$C$110),COMPLEX(1,2*PI()*B838*$C$109*$C$110)))</f>
        <v>2.84196978173495+1.61213602459433i</v>
      </c>
      <c r="I838" t="str">
        <f t="shared" ref="I838:I901" si="392">COMPLEX(0,2*PI()*B838*$C$113*$C$112*$C$114)</f>
        <v>276.460153515902i</v>
      </c>
      <c r="J838" t="str">
        <f t="shared" si="386"/>
        <v>-102.455941030084+60.4806348643668i</v>
      </c>
      <c r="K838" t="str">
        <f t="shared" ref="K838:K901" si="393">IMDIV(I838,J838)</f>
        <v>1.18123175758552-2.00104068962656i</v>
      </c>
      <c r="L838" t="str">
        <f t="shared" ref="L838:L901" si="394">IMDIV(COMPLEX($C$117,0),COMPLEX(1,2*PI()*B838*$C$115*$C$116))</f>
        <v>0.221577095730702-0.321306464239992i</v>
      </c>
      <c r="M838" t="str">
        <f t="shared" ref="M838:M901" si="395">IMSUM(K838,L838)</f>
        <v>1.40280885331622-2.32234715386655i</v>
      </c>
      <c r="N838" t="str">
        <f t="shared" ref="N838:N901" si="396">COMPLEX(0,-2*PI()*B838*$C$43)</f>
        <v>-0.878119965326917i</v>
      </c>
      <c r="O838" t="str">
        <f t="shared" ref="O838:O901" si="397">IMEXP(N838)</f>
        <v>0.638599033146501-0.769539651261943i</v>
      </c>
      <c r="P838" t="str">
        <f t="shared" ref="P838:P901" si="398">IMSUB(COMPLEX(1,0),O838)</f>
        <v>0.361400966853499+0.769539651261943i</v>
      </c>
      <c r="Q838" t="str">
        <f t="shared" ref="Q838:Q901" si="399">IMSUM(COMPLEX(0,2*PI()*B838*$C$43),O838,COMPLEX(-1,0))</f>
        <v>-0.361400966853499+0.108580314064974i</v>
      </c>
      <c r="R838" t="str">
        <f t="shared" ref="R838:R901" si="400">IMDIV(P838,Q838)</f>
        <v>-0.330433204617339-2.22859999354479i</v>
      </c>
      <c r="S838" t="str">
        <f t="shared" ref="S838:S901" si="401">IMDIV(COMPLEX(0,2*PI()*B838*$C$123),COMPLEX($C$124,0))</f>
        <v>0.0950931483844841i</v>
      </c>
      <c r="T838" t="str">
        <f t="shared" ref="T838:T901" si="402">IMPRODUCT(R838,S838)</f>
        <v>0.211924589875815-0.0314219337578372i</v>
      </c>
      <c r="U838" t="str">
        <f t="shared" ref="U838:U901" si="403">IMDIV(COMPLEX(1,2*PI()*B838*$C$16*10^-3*$C$15*10^-6),COMPLEX(0,2*PI()*B838*$C$15*10^-6))</f>
        <v>0.00005-0.00201850323523609i</v>
      </c>
      <c r="V838" t="str">
        <f t="shared" ref="V838:V901" si="404">IMSUM(COMPLEX($C$18*10^-3,0),IMDIV(COMPLEX(1,0),COMPLEX(0,2*PI()*B838*($C$17*1*10^-6))))</f>
        <v>0.00002-0.0226072362346442i</v>
      </c>
      <c r="W838" t="str">
        <f t="shared" ref="W838:W901" si="405">IMDIV(IMPRODUCT(U838,V838),IMSUM(U838,V838))</f>
        <v>0.0000422733562269769-0.00185313170677078i</v>
      </c>
      <c r="X838" t="str">
        <f t="shared" ref="X838:X901" si="406">IMDIV(IMPRODUCT(COMPLEX($C$19,0),W838),IMSUM(COMPLEX($C$19,0),W838))</f>
        <v>0.0000682456124620601-0.00185158064134399i</v>
      </c>
      <c r="Y838" t="str">
        <f t="shared" ref="Y838:Y901" si="407">COMPLEX($C$13*10^-3,2*PI()*B838*$C$12*0.000001)</f>
        <v>0.009+0.353868996500354i</v>
      </c>
      <c r="Z838" t="str">
        <f t="shared" ref="Z838:Z901" si="408">IMPRODUCT(COMPLEX($C$6,0),IMDIV(X838,IMSUM(X838,Y838)))</f>
        <v>-0.0630171941160968-0.00394981236994981i</v>
      </c>
      <c r="AA838" t="str">
        <f t="shared" ref="AA838:AA901" si="409">IMDIV(COMPLEX($C$6,0),IMSUM(X838,Y838))</f>
        <v>0.877582813392403-34.0666152390197i</v>
      </c>
      <c r="AB838" t="str">
        <f t="shared" ref="AB838:AB901" si="410">IMPRODUCT(COMPLEX($C$119,0),T838)</f>
        <v>0.708337453068974-0.105024775754295i</v>
      </c>
      <c r="AC838" t="str">
        <f t="shared" ref="AC838:AC901" si="411">IMSUM(COMPLEX(1,0),IMPRODUCT(AB838,M838))</f>
        <v>1.74975806124216-1.79233515335749i</v>
      </c>
      <c r="AD838" t="str">
        <f t="shared" ref="AD838:AD901" si="412">IMDIV(AB838,AC838)</f>
        <v>0.227547303914451+0.173061786546836i</v>
      </c>
      <c r="AE838" t="str">
        <f t="shared" ref="AE838:AE901" si="413">IMPRODUCT(AD838,AA838,X838)</f>
        <v>-0.0136558310361031-0.0118046373526505i</v>
      </c>
      <c r="AF838" t="str">
        <f t="shared" ref="AF838:AF901" si="414">IMSUB(D838,H838)</f>
        <v>-5.35568087037341-1.49959643506523i</v>
      </c>
      <c r="AG838" t="str">
        <f t="shared" ref="AG838:AG901" si="415">IMSUM(COMPLEX(1,0),IMPRODUCT(AD838,AA838,COMPLEX($C$127,0)))</f>
        <v>1.02206506165082-0.027511603253797i</v>
      </c>
      <c r="AH838" t="str">
        <f t="shared" ref="AH838:AH901" si="416">IMDIV(IMPRODUCT(AE838,AF838),AG838)</f>
        <v>0.0519952854936768+0.0832927206404528i</v>
      </c>
      <c r="AI838">
        <f t="shared" ref="AI838:AI901" si="417">20*LOG10(IMABS(AH838))</f>
        <v>-20.158694923645434</v>
      </c>
      <c r="AJ838">
        <f t="shared" ref="AJ838:AJ901" si="418">IMARGUMENT(AH838)*180/PI()</f>
        <v>58.025625007886291</v>
      </c>
      <c r="AK838"/>
      <c r="AL838"/>
      <c r="AM838"/>
      <c r="AN838"/>
    </row>
    <row r="839" spans="1:40" x14ac:dyDescent="0.35">
      <c r="A839"/>
      <c r="B839">
        <f t="shared" si="384"/>
        <v>70500</v>
      </c>
      <c r="C839" s="237" t="str">
        <f t="shared" si="387"/>
        <v>-6.48848233272118E-06+0.0146582555175988i</v>
      </c>
      <c r="D839" s="208" t="str">
        <f t="shared" si="388"/>
        <v>-2.51371094721701+0.112379958968258i</v>
      </c>
      <c r="E839" t="str">
        <f t="shared" si="389"/>
        <v>20500</v>
      </c>
      <c r="F839" t="str">
        <f t="shared" si="390"/>
        <v>0.327868852459016</v>
      </c>
      <c r="G839" t="str">
        <f t="shared" si="385"/>
        <v>0.327868852459016</v>
      </c>
      <c r="H839" t="str">
        <f t="shared" si="391"/>
        <v>2.84402956184103+1.61114097019066i</v>
      </c>
      <c r="I839" t="str">
        <f t="shared" si="392"/>
        <v>276.852852597601i</v>
      </c>
      <c r="J839" t="str">
        <f t="shared" si="386"/>
        <v>-102.750058695598+60.5665448570719i</v>
      </c>
      <c r="K839" t="str">
        <f t="shared" si="393"/>
        <v>1.17869823404712-1.99964044537366i</v>
      </c>
      <c r="L839" t="str">
        <f t="shared" si="394"/>
        <v>0.221151011008937-0.321144127142891i</v>
      </c>
      <c r="M839" t="str">
        <f t="shared" si="395"/>
        <v>1.39984924505606-2.32078457251655i</v>
      </c>
      <c r="N839" t="str">
        <f t="shared" si="396"/>
        <v>-0.87936729482312i</v>
      </c>
      <c r="O839" t="str">
        <f t="shared" si="397"/>
        <v>0.637638667113903-0.77033559582899i</v>
      </c>
      <c r="P839" t="str">
        <f t="shared" si="398"/>
        <v>0.362361332886097+0.77033559582899i</v>
      </c>
      <c r="Q839" t="str">
        <f t="shared" si="399"/>
        <v>-0.362361332886097+0.10903169899413i</v>
      </c>
      <c r="R839" t="str">
        <f t="shared" si="400"/>
        <v>-0.330424832160748-2.22529917926644i</v>
      </c>
      <c r="S839" t="str">
        <f t="shared" si="401"/>
        <v>0.0952282238793484i</v>
      </c>
      <c r="T839" t="str">
        <f t="shared" si="402"/>
        <v>0.211911288441715-0.0314657698922998i</v>
      </c>
      <c r="U839" t="str">
        <f t="shared" si="403"/>
        <v>0.00005-0.00201564011007973i</v>
      </c>
      <c r="V839" t="str">
        <f t="shared" si="404"/>
        <v>0.00002-0.0225751692328929i</v>
      </c>
      <c r="W839" t="str">
        <f t="shared" si="405"/>
        <v>0.0000422733555840732-0.00185050337700869i</v>
      </c>
      <c r="X839" t="str">
        <f t="shared" si="406"/>
        <v>0.0000681719663386867-0.00184895554360656i</v>
      </c>
      <c r="Y839" t="str">
        <f t="shared" si="407"/>
        <v>0.009+0.354371651324929i</v>
      </c>
      <c r="Z839" t="str">
        <f t="shared" si="408"/>
        <v>-0.0628378406234438-0.00393701726850504i</v>
      </c>
      <c r="AA839" t="str">
        <f t="shared" si="409"/>
        <v>0.875063456982923-34.0178516662926i</v>
      </c>
      <c r="AB839" t="str">
        <f t="shared" si="410"/>
        <v>0.70829299431146-0.105171293795716i</v>
      </c>
      <c r="AC839" t="str">
        <f t="shared" si="411"/>
        <v>1.74742349725269-1.79101941024109i</v>
      </c>
      <c r="AD839" t="str">
        <f t="shared" si="412"/>
        <v>0.227758684371956+0.173254469360985i</v>
      </c>
      <c r="AE839" t="str">
        <f t="shared" si="413"/>
        <v>-0.0136297580714503-0.0117836266064293i</v>
      </c>
      <c r="AF839" t="str">
        <f t="shared" si="414"/>
        <v>-5.35774050905804-1.4987610112224i</v>
      </c>
      <c r="AG839" t="str">
        <f t="shared" si="415"/>
        <v>1.02205683427023-0.0274984339985178i</v>
      </c>
      <c r="AH839" t="str">
        <f t="shared" si="416"/>
        <v>0.0519317766821968+0.0831552642539387i</v>
      </c>
      <c r="AI839">
        <f t="shared" si="417"/>
        <v>-20.171994583642501</v>
      </c>
      <c r="AJ839">
        <f t="shared" si="418"/>
        <v>58.014570730216406</v>
      </c>
      <c r="AK839"/>
      <c r="AL839"/>
      <c r="AM839"/>
      <c r="AN839"/>
    </row>
    <row r="840" spans="1:40" x14ac:dyDescent="0.35">
      <c r="A840"/>
      <c r="B840">
        <f t="shared" si="384"/>
        <v>70600</v>
      </c>
      <c r="C840" s="237" t="str">
        <f t="shared" si="387"/>
        <v>-6.47011438421291E-06+0.0146374931241349i</v>
      </c>
      <c r="D840" s="208" t="str">
        <f t="shared" si="388"/>
        <v>-2.51371080639607+0.112220780618368i</v>
      </c>
      <c r="E840" t="str">
        <f t="shared" si="389"/>
        <v>20500</v>
      </c>
      <c r="F840" t="str">
        <f t="shared" si="390"/>
        <v>0.327868852459016</v>
      </c>
      <c r="G840" t="str">
        <f t="shared" si="385"/>
        <v>0.327868852459016</v>
      </c>
      <c r="H840" t="str">
        <f t="shared" si="391"/>
        <v>2.84608388272304+1.61014531607334i</v>
      </c>
      <c r="I840" t="str">
        <f t="shared" si="392"/>
        <v>277.245551679299i</v>
      </c>
      <c r="J840" t="str">
        <f t="shared" si="386"/>
        <v>-103.044593845378+60.6524548497769i</v>
      </c>
      <c r="K840" t="str">
        <f t="shared" si="393"/>
        <v>1.17617198066552-1.99824004387249i</v>
      </c>
      <c r="L840" t="str">
        <f t="shared" si="394"/>
        <v>0.220725960508124-0.320981538732528i</v>
      </c>
      <c r="M840" t="str">
        <f t="shared" si="395"/>
        <v>1.39689794117364-2.31922158260502i</v>
      </c>
      <c r="N840" t="str">
        <f t="shared" si="396"/>
        <v>-0.880614624319323i</v>
      </c>
      <c r="O840" t="str">
        <f t="shared" si="397"/>
        <v>0.636677309023509-0.771130341884291i</v>
      </c>
      <c r="P840" t="str">
        <f t="shared" si="398"/>
        <v>0.363322690976491+0.771130341884291i</v>
      </c>
      <c r="Q840" t="str">
        <f t="shared" si="399"/>
        <v>-0.363322690976491+0.109484282435032i</v>
      </c>
      <c r="R840" t="str">
        <f t="shared" si="400"/>
        <v>-0.330416447086134-2.22200751439025i</v>
      </c>
      <c r="S840" t="str">
        <f t="shared" si="401"/>
        <v>0.0953632993742126i</v>
      </c>
      <c r="T840" t="str">
        <f t="shared" si="402"/>
        <v>0.211897967806547-0.0315096025616387i</v>
      </c>
      <c r="U840" t="str">
        <f t="shared" si="403"/>
        <v>0.00005-0.0020127850957595i</v>
      </c>
      <c r="V840" t="str">
        <f t="shared" si="404"/>
        <v>0.00002-0.0225431930725064i</v>
      </c>
      <c r="W840" t="str">
        <f t="shared" si="405"/>
        <v>0.0000422733549402569-0.00184788249326009i</v>
      </c>
      <c r="X840" t="str">
        <f t="shared" si="406"/>
        <v>0.0000680986328521602-0.00184633787835151i</v>
      </c>
      <c r="Y840" t="str">
        <f t="shared" si="407"/>
        <v>0.009+0.354874306149503i</v>
      </c>
      <c r="Z840" t="str">
        <f t="shared" si="408"/>
        <v>-0.0626592527671614-0.003924289300261i</v>
      </c>
      <c r="AA840" t="str">
        <f t="shared" si="409"/>
        <v>0.872554977847382-33.9692281156248i</v>
      </c>
      <c r="AB840" t="str">
        <f t="shared" si="410"/>
        <v>0.708248471376232-0.105317800255297i</v>
      </c>
      <c r="AC840" t="str">
        <f t="shared" si="411"/>
        <v>1.74509551612027-1.78970335900833i</v>
      </c>
      <c r="AD840" t="str">
        <f t="shared" si="412"/>
        <v>0.227970305435935+0.173446907829136i</v>
      </c>
      <c r="AE840" t="str">
        <f t="shared" si="413"/>
        <v>-0.01360379314716-0.0117626750697479i</v>
      </c>
      <c r="AF840" t="str">
        <f t="shared" si="414"/>
        <v>-5.35979468911911-1.49792453545497i</v>
      </c>
      <c r="AG840" t="str">
        <f t="shared" si="415"/>
        <v>1.02204860261416-0.0274853327129667i</v>
      </c>
      <c r="AH840" t="str">
        <f t="shared" si="416"/>
        <v>0.0518685281371717+0.0830181680550347i</v>
      </c>
      <c r="AI840">
        <f t="shared" si="417"/>
        <v>-20.185274972814685</v>
      </c>
      <c r="AJ840">
        <f t="shared" si="418"/>
        <v>58.003465036668025</v>
      </c>
      <c r="AK840"/>
      <c r="AL840"/>
      <c r="AM840"/>
      <c r="AN840"/>
    </row>
    <row r="841" spans="1:40" x14ac:dyDescent="0.35">
      <c r="A841"/>
      <c r="B841">
        <f t="shared" si="384"/>
        <v>70700</v>
      </c>
      <c r="C841" s="237" t="str">
        <f t="shared" si="387"/>
        <v>-6.45182432092641E-06+0.0146167894644229i</v>
      </c>
      <c r="D841" s="208" t="str">
        <f t="shared" si="388"/>
        <v>-2.51371066617225+0.112062052560576i</v>
      </c>
      <c r="E841" t="str">
        <f t="shared" si="389"/>
        <v>20500</v>
      </c>
      <c r="F841" t="str">
        <f t="shared" si="390"/>
        <v>0.327868852459016</v>
      </c>
      <c r="G841" t="str">
        <f t="shared" si="385"/>
        <v>0.327868852459016</v>
      </c>
      <c r="H841" t="str">
        <f t="shared" si="391"/>
        <v>2.8481327598894+1.60914907448475i</v>
      </c>
      <c r="I841" t="str">
        <f t="shared" si="392"/>
        <v>277.638250760998i</v>
      </c>
      <c r="J841" t="str">
        <f t="shared" si="386"/>
        <v>-103.339546479424+60.738364842482i</v>
      </c>
      <c r="K841" t="str">
        <f t="shared" si="393"/>
        <v>1.17365297378396-1.99683949921273i</v>
      </c>
      <c r="L841" t="str">
        <f t="shared" si="394"/>
        <v>0.220301941743647-0.320818701781452i</v>
      </c>
      <c r="M841" t="str">
        <f t="shared" si="395"/>
        <v>1.39395491552761-2.31765820099418i</v>
      </c>
      <c r="N841" t="str">
        <f t="shared" si="396"/>
        <v>-0.881861953815526i</v>
      </c>
      <c r="O841" t="str">
        <f t="shared" si="397"/>
        <v>0.635714960371031-0.771923888191354i</v>
      </c>
      <c r="P841" t="str">
        <f t="shared" si="398"/>
        <v>0.364285039628969+0.771923888191354i</v>
      </c>
      <c r="Q841" t="str">
        <f t="shared" si="399"/>
        <v>-0.364285039628969+0.109938065624172i</v>
      </c>
      <c r="R841" t="str">
        <f t="shared" si="400"/>
        <v>-0.330408049390286-2.2187249600785i</v>
      </c>
      <c r="S841" t="str">
        <f t="shared" si="401"/>
        <v>0.0954983748690771i</v>
      </c>
      <c r="T841" t="str">
        <f t="shared" si="402"/>
        <v>0.211884627968955-0.0315534317604341i</v>
      </c>
      <c r="U841" t="str">
        <f t="shared" si="403"/>
        <v>0.00005-0.00200993815785885i</v>
      </c>
      <c r="V841" t="str">
        <f t="shared" si="404"/>
        <v>0.00002-0.0225113073680191i</v>
      </c>
      <c r="W841" t="str">
        <f t="shared" si="405"/>
        <v>0.000042273354295528-0.00184526902392946i</v>
      </c>
      <c r="X841" t="str">
        <f t="shared" si="406"/>
        <v>0.0000680256102354944-0.0018437276140654i</v>
      </c>
      <c r="Y841" t="str">
        <f t="shared" si="407"/>
        <v>0.009+0.355376960974077i</v>
      </c>
      <c r="Z841" t="str">
        <f t="shared" si="408"/>
        <v>-0.0624814261899384-0.00391162800322112i</v>
      </c>
      <c r="AA841" t="str">
        <f t="shared" si="409"/>
        <v>0.870057313213111-33.9207439821917i</v>
      </c>
      <c r="AB841" t="str">
        <f t="shared" si="410"/>
        <v>0.708203884258759-0.105464295114921i</v>
      </c>
      <c r="AC841" t="str">
        <f t="shared" si="411"/>
        <v>1.74277409717308-1.78838701291634i</v>
      </c>
      <c r="AD841" t="str">
        <f t="shared" si="412"/>
        <v>0.22818216686747+0.173639101694726i</v>
      </c>
      <c r="AE841" t="str">
        <f t="shared" si="413"/>
        <v>-0.0135779356443468-0.0117417824699807i</v>
      </c>
      <c r="AF841" t="str">
        <f t="shared" si="414"/>
        <v>-5.36184342606165-1.49708702192417i</v>
      </c>
      <c r="AG841" t="str">
        <f t="shared" si="415"/>
        <v>1.02204036665842-0.0274722990738327i</v>
      </c>
      <c r="AH841" t="str">
        <f t="shared" si="416"/>
        <v>0.0518055383179795+0.0828814305093374i</v>
      </c>
      <c r="AI841">
        <f t="shared" si="417"/>
        <v>-20.198536156598237</v>
      </c>
      <c r="AJ841">
        <f t="shared" si="418"/>
        <v>57.992308131905467</v>
      </c>
      <c r="AK841"/>
      <c r="AL841"/>
      <c r="AM841"/>
      <c r="AN841"/>
    </row>
    <row r="842" spans="1:40" x14ac:dyDescent="0.35">
      <c r="A842"/>
      <c r="B842">
        <f t="shared" si="384"/>
        <v>70800</v>
      </c>
      <c r="C842" s="237" t="str">
        <f t="shared" si="387"/>
        <v>-6.43361170314329E-06+0.0145961442895912i</v>
      </c>
      <c r="D842" s="208" t="str">
        <f t="shared" si="388"/>
        <v>-2.51371052654218+0.111903772886866i</v>
      </c>
      <c r="E842" t="str">
        <f t="shared" si="389"/>
        <v>20500</v>
      </c>
      <c r="F842" t="str">
        <f t="shared" si="390"/>
        <v>0.327868852459016</v>
      </c>
      <c r="G842" t="str">
        <f t="shared" si="385"/>
        <v>0.327868852459016</v>
      </c>
      <c r="H842" t="str">
        <f t="shared" si="391"/>
        <v>2.85017620881652+1.60815225757814i</v>
      </c>
      <c r="I842" t="str">
        <f t="shared" si="392"/>
        <v>278.030949842697i</v>
      </c>
      <c r="J842" t="str">
        <f t="shared" si="386"/>
        <v>-103.634916597737+60.824274835187i</v>
      </c>
      <c r="K842" t="str">
        <f t="shared" si="393"/>
        <v>1.17114118981606-1.99543882536432i</v>
      </c>
      <c r="L842" t="str">
        <f t="shared" si="394"/>
        <v>0.219878952233132-0.320655619045009i</v>
      </c>
      <c r="M842" t="str">
        <f t="shared" si="395"/>
        <v>1.39102014204919-2.31609444440933i</v>
      </c>
      <c r="N842" t="str">
        <f t="shared" si="396"/>
        <v>-0.883109283311729i</v>
      </c>
      <c r="O842" t="str">
        <f t="shared" si="397"/>
        <v>0.63475162265372-0.772716233515557i</v>
      </c>
      <c r="P842" t="str">
        <f t="shared" si="398"/>
        <v>0.36524837734628+0.772716233515557i</v>
      </c>
      <c r="Q842" t="str">
        <f t="shared" si="399"/>
        <v>-0.36524837734628+0.110393049796172i</v>
      </c>
      <c r="R842" t="str">
        <f t="shared" si="400"/>
        <v>-0.330399639070012-2.21545147771289i</v>
      </c>
      <c r="S842" t="str">
        <f t="shared" si="401"/>
        <v>0.0956334503639413i</v>
      </c>
      <c r="T842" t="str">
        <f t="shared" si="402"/>
        <v>0.211871268927576-0.0315972574832661i</v>
      </c>
      <c r="U842" t="str">
        <f t="shared" si="403"/>
        <v>0.00005-0.00200709926215566i</v>
      </c>
      <c r="V842" t="str">
        <f t="shared" si="404"/>
        <v>0.00002-0.0224795117361434i</v>
      </c>
      <c r="W842" t="str">
        <f t="shared" si="405"/>
        <v>0.0000422733536498865-0.00184266293759976i</v>
      </c>
      <c r="X842" t="str">
        <f t="shared" si="406"/>
        <v>0.0000679528967341695-0.0018411247194127i</v>
      </c>
      <c r="Y842" t="str">
        <f t="shared" si="407"/>
        <v>0.009+0.355879615798652i</v>
      </c>
      <c r="Z842" t="str">
        <f t="shared" si="408"/>
        <v>-0.062304356565458-0.00389903291927087i</v>
      </c>
      <c r="AA842" t="str">
        <f t="shared" si="409"/>
        <v>0.867570400761338-33.8723986646618i</v>
      </c>
      <c r="AB842" t="str">
        <f t="shared" si="410"/>
        <v>0.708159232954484-0.105610778356474i</v>
      </c>
      <c r="AC842" t="str">
        <f t="shared" si="411"/>
        <v>1.74045921979662-1.7870703851144i</v>
      </c>
      <c r="AD842" t="str">
        <f t="shared" si="412"/>
        <v>0.228394268427319+0.173831050701211i</v>
      </c>
      <c r="AE842" t="str">
        <f t="shared" si="413"/>
        <v>-0.0135521849485271-0.0117209485362074i</v>
      </c>
      <c r="AF842" t="str">
        <f t="shared" si="414"/>
        <v>-5.3638867353587-1.49624848469127i</v>
      </c>
      <c r="AG842" t="str">
        <f t="shared" si="415"/>
        <v>1.02203212637904-0.0274593327596318i</v>
      </c>
      <c r="AH842" t="str">
        <f t="shared" si="416"/>
        <v>0.0517428056951363+0.0827450500913221i</v>
      </c>
      <c r="AI842">
        <f t="shared" si="417"/>
        <v>-20.211778200102202</v>
      </c>
      <c r="AJ842">
        <f t="shared" si="418"/>
        <v>57.981100219508299</v>
      </c>
      <c r="AK842"/>
      <c r="AL842"/>
      <c r="AM842"/>
      <c r="AN842"/>
    </row>
    <row r="843" spans="1:40" x14ac:dyDescent="0.35">
      <c r="A843"/>
      <c r="B843">
        <f t="shared" si="384"/>
        <v>70900</v>
      </c>
      <c r="C843" s="237" t="str">
        <f t="shared" si="387"/>
        <v>-6.41547609424384E-06+0.0145755573521722i</v>
      </c>
      <c r="D843" s="208" t="str">
        <f t="shared" si="388"/>
        <v>-2.51371038750251+0.111745939699987i</v>
      </c>
      <c r="E843" t="str">
        <f t="shared" si="389"/>
        <v>20500</v>
      </c>
      <c r="F843" t="str">
        <f t="shared" si="390"/>
        <v>0.327868852459016</v>
      </c>
      <c r="G843" t="str">
        <f t="shared" si="385"/>
        <v>0.327868852459016</v>
      </c>
      <c r="H843" t="str">
        <f t="shared" si="391"/>
        <v>2.8522142449488+1.60715487741817i</v>
      </c>
      <c r="I843" t="str">
        <f t="shared" si="392"/>
        <v>278.423648924395i</v>
      </c>
      <c r="J843" t="str">
        <f t="shared" si="386"/>
        <v>-103.930704200316+60.9101848278922i</v>
      </c>
      <c r="K843" t="str">
        <f t="shared" si="393"/>
        <v>1.16863660524586-1.99403803617833i</v>
      </c>
      <c r="L843" t="str">
        <f t="shared" si="394"/>
        <v>0.219456989496483-0.320492293261434i</v>
      </c>
      <c r="M843" t="str">
        <f t="shared" si="395"/>
        <v>1.38809359474234-2.31453032943976i</v>
      </c>
      <c r="N843" t="str">
        <f t="shared" si="396"/>
        <v>-0.884356612807932i</v>
      </c>
      <c r="O843" t="str">
        <f t="shared" si="397"/>
        <v>0.633787297370367-0.773507376624145i</v>
      </c>
      <c r="P843" t="str">
        <f t="shared" si="398"/>
        <v>0.366212702629633+0.773507376624145i</v>
      </c>
      <c r="Q843" t="str">
        <f t="shared" si="399"/>
        <v>-0.366212702629633+0.110849236183787i</v>
      </c>
      <c r="R843" t="str">
        <f t="shared" si="400"/>
        <v>-0.330391216122102-2.21218702889297i</v>
      </c>
      <c r="S843" t="str">
        <f t="shared" si="401"/>
        <v>0.0957685258588057i</v>
      </c>
      <c r="T843" t="str">
        <f t="shared" si="402"/>
        <v>0.211857890681051-0.0316410797247118i</v>
      </c>
      <c r="U843" t="str">
        <f t="shared" si="403"/>
        <v>0.0000499999999999999-0.00200426837462088i</v>
      </c>
      <c r="V843" t="str">
        <f t="shared" si="404"/>
        <v>0.00002-0.0224478057957539i</v>
      </c>
      <c r="W843" t="str">
        <f t="shared" si="405"/>
        <v>0.0000422733530033326-0.00184006420303122i</v>
      </c>
      <c r="X843" t="str">
        <f t="shared" si="406"/>
        <v>0.000067880490606024-0.00183852916323446i</v>
      </c>
      <c r="Y843" t="str">
        <f t="shared" si="407"/>
        <v>0.009+0.356382270623226i</v>
      </c>
      <c r="Z843" t="str">
        <f t="shared" si="408"/>
        <v>-0.06212803959813-0.00388650359413907i</v>
      </c>
      <c r="AA843" t="str">
        <f t="shared" si="409"/>
        <v>0.865094178623212-33.8241915651707i</v>
      </c>
      <c r="AB843" t="str">
        <f t="shared" si="410"/>
        <v>0.708114517458866-0.105757249961829i</v>
      </c>
      <c r="AC843" t="str">
        <f t="shared" si="411"/>
        <v>1.73815086343392-1.78575348864473i</v>
      </c>
      <c r="AD843" t="str">
        <f t="shared" si="412"/>
        <v>0.228606609875919+0.17402275459206i</v>
      </c>
      <c r="AE843" t="str">
        <f t="shared" si="413"/>
        <v>-0.0135265404495813-0.0117001729991979i</v>
      </c>
      <c r="AF843" t="str">
        <f t="shared" si="414"/>
        <v>-5.36592463245131-1.49540893771818i</v>
      </c>
      <c r="AG843" t="str">
        <f t="shared" si="415"/>
        <v>1.02202388175222-0.0274464334506936i</v>
      </c>
      <c r="AH843" t="str">
        <f t="shared" si="416"/>
        <v>0.0516803287502059+0.0826090252842736i</v>
      </c>
      <c r="AI843">
        <f t="shared" si="417"/>
        <v>-20.225001168110651</v>
      </c>
      <c r="AJ843">
        <f t="shared" si="418"/>
        <v>57.969841501973995</v>
      </c>
      <c r="AK843"/>
      <c r="AL843"/>
      <c r="AM843"/>
      <c r="AN843"/>
    </row>
    <row r="844" spans="1:40" x14ac:dyDescent="0.35">
      <c r="A844"/>
      <c r="B844">
        <f t="shared" si="384"/>
        <v>71000</v>
      </c>
      <c r="C844" s="237" t="str">
        <f t="shared" si="387"/>
        <v>-0.000006397417060681+0.0145550284060926i</v>
      </c>
      <c r="D844" s="208" t="str">
        <f t="shared" si="388"/>
        <v>-2.51371024904992+0.111588551113377i</v>
      </c>
      <c r="E844" t="str">
        <f t="shared" si="389"/>
        <v>20500</v>
      </c>
      <c r="F844" t="str">
        <f t="shared" si="390"/>
        <v>0.327868852459016</v>
      </c>
      <c r="G844" t="str">
        <f t="shared" si="385"/>
        <v>0.327868852459016</v>
      </c>
      <c r="H844" t="str">
        <f t="shared" si="391"/>
        <v>2.85424688369836+1.60615694598152i</v>
      </c>
      <c r="I844" t="str">
        <f t="shared" si="392"/>
        <v>278.816348006094i</v>
      </c>
      <c r="J844" t="str">
        <f t="shared" si="386"/>
        <v>-104.22690928716+60.9960948205972i</v>
      </c>
      <c r="K844" t="str">
        <f t="shared" si="393"/>
        <v>1.16613919662778-1.99263714538791i</v>
      </c>
      <c r="L844" t="str">
        <f t="shared" si="394"/>
        <v>0.219036051055951-0.320328727151939i</v>
      </c>
      <c r="M844" t="str">
        <f t="shared" si="395"/>
        <v>1.38517524768373-2.31296587253985i</v>
      </c>
      <c r="N844" t="str">
        <f t="shared" si="396"/>
        <v>-0.885603942304135i</v>
      </c>
      <c r="O844" t="str">
        <f t="shared" si="397"/>
        <v>0.632821986021297-0.774297316286232i</v>
      </c>
      <c r="P844" t="str">
        <f t="shared" si="398"/>
        <v>0.367178013978703+0.774297316286232i</v>
      </c>
      <c r="Q844" t="str">
        <f t="shared" si="399"/>
        <v>-0.367178013978703+0.111306626017903i</v>
      </c>
      <c r="R844" t="str">
        <f t="shared" si="400"/>
        <v>-0.330382780543343-2.2089315754346i</v>
      </c>
      <c r="S844" t="str">
        <f t="shared" si="401"/>
        <v>0.09590360135367i</v>
      </c>
      <c r="T844" t="str">
        <f t="shared" si="402"/>
        <v>0.211844493228014-0.0316848984793458i</v>
      </c>
      <c r="U844" t="str">
        <f t="shared" si="403"/>
        <v>0.0000499999999999999-0.00200144546141719i</v>
      </c>
      <c r="V844" t="str">
        <f t="shared" si="404"/>
        <v>0.00002-0.0224161891678726i</v>
      </c>
      <c r="W844" t="str">
        <f t="shared" si="405"/>
        <v>0.0000422733523558661-0.00183747278916007i</v>
      </c>
      <c r="X844" t="str">
        <f t="shared" si="406"/>
        <v>0.0000678083901211517-0.00183594091454712i</v>
      </c>
      <c r="Y844" t="str">
        <f t="shared" si="407"/>
        <v>0.009+0.3568849254478i</v>
      </c>
      <c r="Z844" t="str">
        <f t="shared" si="408"/>
        <v>-0.0619524710228317-0.00387403957736026i</v>
      </c>
      <c r="AA844" t="str">
        <f t="shared" si="409"/>
        <v>0.862628585375931-33.7761220892967i</v>
      </c>
      <c r="AB844" t="str">
        <f t="shared" si="410"/>
        <v>0.708069737767338-0.105903709912854i</v>
      </c>
      <c r="AC844" t="str">
        <f t="shared" si="411"/>
        <v>1.73584900758543-1.78443633644326i</v>
      </c>
      <c r="AD844" t="str">
        <f t="shared" si="412"/>
        <v>0.228819190973374+0.174214213110757i</v>
      </c>
      <c r="AE844" t="str">
        <f t="shared" si="413"/>
        <v>-0.013501001541716-0.0116794555914i</v>
      </c>
      <c r="AF844" t="str">
        <f t="shared" si="414"/>
        <v>-5.36795713274828-1.49456839486814i</v>
      </c>
      <c r="AG844" t="str">
        <f t="shared" si="415"/>
        <v>1.02201563275438-0.0274336008291472i</v>
      </c>
      <c r="AH844" t="str">
        <f t="shared" si="416"/>
        <v>0.0516181059756954+0.0824733545802211i</v>
      </c>
      <c r="AI844">
        <f t="shared" si="417"/>
        <v>-20.238205125085379</v>
      </c>
      <c r="AJ844">
        <f t="shared" si="418"/>
        <v>57.95853218072893</v>
      </c>
      <c r="AK844"/>
      <c r="AL844"/>
      <c r="AM844"/>
      <c r="AN844"/>
    </row>
    <row r="845" spans="1:40" x14ac:dyDescent="0.35">
      <c r="A845"/>
      <c r="B845">
        <f t="shared" si="384"/>
        <v>71100</v>
      </c>
      <c r="C845" s="237" t="str">
        <f t="shared" si="387"/>
        <v>-6.37943417195446E-06+0.0145345572066634i</v>
      </c>
      <c r="D845" s="208" t="str">
        <f t="shared" si="388"/>
        <v>-2.51371011118111+0.111431605251086i</v>
      </c>
      <c r="E845" t="str">
        <f t="shared" si="389"/>
        <v>20500</v>
      </c>
      <c r="F845" t="str">
        <f t="shared" si="390"/>
        <v>0.327868852459016</v>
      </c>
      <c r="G845" t="str">
        <f t="shared" si="385"/>
        <v>0.327868852459016</v>
      </c>
      <c r="H845" t="str">
        <f t="shared" si="391"/>
        <v>2.85627414044509+1.60515847515739i</v>
      </c>
      <c r="I845" t="str">
        <f t="shared" si="392"/>
        <v>279.209047087793i</v>
      </c>
      <c r="J845" t="str">
        <f t="shared" si="386"/>
        <v>-104.523531858271+61.0820048133023i</v>
      </c>
      <c r="K845" t="str">
        <f t="shared" si="393"/>
        <v>1.16364894058646-1.99123616660899i</v>
      </c>
      <c r="L845" t="str">
        <f t="shared" si="394"/>
        <v>0.218616134436153-0.320164923420803i</v>
      </c>
      <c r="M845" t="str">
        <f t="shared" si="395"/>
        <v>1.38226507502261-2.31140109002979i</v>
      </c>
      <c r="N845" t="str">
        <f t="shared" si="396"/>
        <v>-0.886851271800338i</v>
      </c>
      <c r="O845" t="str">
        <f t="shared" si="397"/>
        <v>0.631855690108373-0.775086051272806i</v>
      </c>
      <c r="P845" t="str">
        <f t="shared" si="398"/>
        <v>0.368144309891627+0.775086051272806i</v>
      </c>
      <c r="Q845" t="str">
        <f t="shared" si="399"/>
        <v>-0.368144309891627+0.111765220527532i</v>
      </c>
      <c r="R845" t="str">
        <f t="shared" si="400"/>
        <v>-0.330374332330513-2.20568507936846i</v>
      </c>
      <c r="S845" t="str">
        <f t="shared" si="401"/>
        <v>0.0960386768485344i</v>
      </c>
      <c r="T845" t="str">
        <f t="shared" si="402"/>
        <v>0.211831076567101-0.0317287137417404i</v>
      </c>
      <c r="U845" t="str">
        <f t="shared" si="403"/>
        <v>0.0000499999999999999-0.00199863048889762i</v>
      </c>
      <c r="V845" t="str">
        <f t="shared" si="404"/>
        <v>0.00002-0.0223846614756533i</v>
      </c>
      <c r="W845" t="str">
        <f t="shared" si="405"/>
        <v>0.0000422733517074873-0.00183488866509729i</v>
      </c>
      <c r="X845" t="str">
        <f t="shared" si="406"/>
        <v>0.0000677365935618002-0.00183335994254126i</v>
      </c>
      <c r="Y845" t="str">
        <f t="shared" si="407"/>
        <v>0.009+0.357387580272375i</v>
      </c>
      <c r="Z845" t="str">
        <f t="shared" si="408"/>
        <v>-0.0617776466046468-0.00386164042223711i</v>
      </c>
      <c r="AA845" t="str">
        <f t="shared" si="409"/>
        <v>0.860173560038834-33.7281896460352i</v>
      </c>
      <c r="AB845" t="str">
        <f t="shared" si="410"/>
        <v>0.708024893875341-0.106050158191406i</v>
      </c>
      <c r="AC845" t="str">
        <f t="shared" si="411"/>
        <v>1.73355363180903-1.78311894134029i</v>
      </c>
      <c r="AD845" t="str">
        <f t="shared" si="412"/>
        <v>0.229032011479474+0.174405426000813i</v>
      </c>
      <c r="AE845" t="str">
        <f t="shared" si="413"/>
        <v>-0.0134755676234281-0.0116587960469265i</v>
      </c>
      <c r="AF845" t="str">
        <f t="shared" si="414"/>
        <v>-5.3699842516262-1.4937268699063i</v>
      </c>
      <c r="AG845" t="str">
        <f t="shared" si="415"/>
        <v>1.02200737936215-0.0274208345789102i</v>
      </c>
      <c r="AH845" t="str">
        <f t="shared" si="416"/>
        <v>0.0515561358749673+0.0823380364798791i</v>
      </c>
      <c r="AI845">
        <f t="shared" si="417"/>
        <v>-20.251390135167394</v>
      </c>
      <c r="AJ845">
        <f t="shared" si="418"/>
        <v>57.947172456133437</v>
      </c>
      <c r="AK845"/>
      <c r="AL845"/>
      <c r="AM845"/>
      <c r="AN845"/>
    </row>
    <row r="846" spans="1:40" x14ac:dyDescent="0.35">
      <c r="A846"/>
      <c r="B846">
        <f t="shared" si="384"/>
        <v>71200</v>
      </c>
      <c r="C846" s="237" t="str">
        <f t="shared" si="387"/>
        <v>-6.36152700058491E-06+0.0145141435105701i</v>
      </c>
      <c r="D846" s="208" t="str">
        <f t="shared" si="388"/>
        <v>-2.5137099738928+0.111275100247704i</v>
      </c>
      <c r="E846" t="str">
        <f t="shared" si="389"/>
        <v>20500</v>
      </c>
      <c r="F846" t="str">
        <f t="shared" si="390"/>
        <v>0.327868852459016</v>
      </c>
      <c r="G846" t="str">
        <f t="shared" si="385"/>
        <v>0.327868852459016</v>
      </c>
      <c r="H846" t="str">
        <f t="shared" si="391"/>
        <v>2.85829603053638+1.60415947674803i</v>
      </c>
      <c r="I846" t="str">
        <f t="shared" si="392"/>
        <v>279.601746169492i</v>
      </c>
      <c r="J846" t="str">
        <f t="shared" si="386"/>
        <v>-104.820571913649+61.1679148060073i</v>
      </c>
      <c r="K846" t="str">
        <f t="shared" si="393"/>
        <v>1.16116581381687-1.98983511334128i</v>
      </c>
      <c r="L846" t="str">
        <f t="shared" si="394"/>
        <v>0.218197237164132-0.320000884755465i</v>
      </c>
      <c r="M846" t="str">
        <f t="shared" si="395"/>
        <v>1.379363050981-2.30983599809674i</v>
      </c>
      <c r="N846" t="str">
        <f t="shared" si="396"/>
        <v>-0.888098601296541i</v>
      </c>
      <c r="O846" t="str">
        <f t="shared" si="397"/>
        <v>0.630888411134987-0.77587358035673i</v>
      </c>
      <c r="P846" t="str">
        <f t="shared" si="398"/>
        <v>0.369111588865013+0.77587358035673i</v>
      </c>
      <c r="Q846" t="str">
        <f t="shared" si="399"/>
        <v>-0.369111588865013+0.112225020939811i</v>
      </c>
      <c r="R846" t="str">
        <f t="shared" si="400"/>
        <v>-0.330365871480395-2.20244750293852i</v>
      </c>
      <c r="S846" t="str">
        <f t="shared" si="401"/>
        <v>0.0961737523433987i</v>
      </c>
      <c r="T846" t="str">
        <f t="shared" si="402"/>
        <v>0.211817640696946-0.0317725255064666i</v>
      </c>
      <c r="U846" t="str">
        <f t="shared" si="403"/>
        <v>0.0000499999999999999-0.00199582342360422i</v>
      </c>
      <c r="V846" t="str">
        <f t="shared" si="404"/>
        <v>0.00002-0.0223532223443673i</v>
      </c>
      <c r="W846" t="str">
        <f t="shared" si="405"/>
        <v>0.0000422733510581957-0.00183231180012737i</v>
      </c>
      <c r="X846" t="str">
        <f t="shared" si="406"/>
        <v>0.0000676650992222632-0.00183078621658035i</v>
      </c>
      <c r="Y846" t="str">
        <f t="shared" si="407"/>
        <v>0.009+0.357890235096949i</v>
      </c>
      <c r="Z846" t="str">
        <f t="shared" si="408"/>
        <v>-0.0616035621386093-0.0038493056858033i</v>
      </c>
      <c r="AA846" t="str">
        <f t="shared" si="409"/>
        <v>0.857729042069621-33.680393647775i</v>
      </c>
      <c r="AB846" t="str">
        <f t="shared" si="410"/>
        <v>0.707979985778311-0.106196594779339i</v>
      </c>
      <c r="AC846" t="str">
        <f t="shared" si="411"/>
        <v>1.73126471572005-1.78180131606138i</v>
      </c>
      <c r="AD846" t="str">
        <f t="shared" si="412"/>
        <v>0.229245071153672+0.174596393005757i</v>
      </c>
      <c r="AE846" t="str">
        <f t="shared" si="413"/>
        <v>-0.0134502380974674-0.0116381941015414i</v>
      </c>
      <c r="AF846" t="str">
        <f t="shared" si="414"/>
        <v>-5.37200600442918-1.49288437650033i</v>
      </c>
      <c r="AG846" t="str">
        <f t="shared" si="415"/>
        <v>1.02199912155233-0.0274081343856733i</v>
      </c>
      <c r="AH846" t="str">
        <f t="shared" si="416"/>
        <v>0.0514944169621435+0.0822030694925797i</v>
      </c>
      <c r="AI846">
        <f t="shared" si="417"/>
        <v>-20.264556262179561</v>
      </c>
      <c r="AJ846">
        <f t="shared" si="418"/>
        <v>57.935762527488379</v>
      </c>
      <c r="AK846"/>
      <c r="AL846"/>
      <c r="AM846"/>
      <c r="AN846"/>
    </row>
    <row r="847" spans="1:40" x14ac:dyDescent="0.35">
      <c r="A847"/>
      <c r="B847">
        <f t="shared" si="384"/>
        <v>71300</v>
      </c>
      <c r="C847" s="237" t="str">
        <f t="shared" si="387"/>
        <v>-6.34369512208867E-06+0.0144937870758635i</v>
      </c>
      <c r="D847" s="208" t="str">
        <f t="shared" si="388"/>
        <v>-2.51370983718173+0.111119034248287i</v>
      </c>
      <c r="E847" t="str">
        <f t="shared" si="389"/>
        <v>20500</v>
      </c>
      <c r="F847" t="str">
        <f t="shared" si="390"/>
        <v>0.327868852459016</v>
      </c>
      <c r="G847" t="str">
        <f t="shared" si="385"/>
        <v>0.327868852459016</v>
      </c>
      <c r="H847" t="str">
        <f t="shared" si="391"/>
        <v>2.86031256928715+1.60315996246932i</v>
      </c>
      <c r="I847" t="str">
        <f t="shared" si="392"/>
        <v>279.99444525119i</v>
      </c>
      <c r="J847" t="str">
        <f t="shared" si="386"/>
        <v>-105.118029453292+61.2538247987124i</v>
      </c>
      <c r="K847" t="str">
        <f t="shared" si="393"/>
        <v>1.15868979308419-1.98843399896904i</v>
      </c>
      <c r="L847" t="str">
        <f t="shared" si="394"/>
        <v>0.217779356769399-0.319836613826605i</v>
      </c>
      <c r="M847" t="str">
        <f t="shared" si="395"/>
        <v>1.37646914985359-2.30827061279565i</v>
      </c>
      <c r="N847" t="str">
        <f t="shared" si="396"/>
        <v>-0.889345930792744i</v>
      </c>
      <c r="O847" t="str">
        <f t="shared" si="397"/>
        <v>0.629920150606061-0.776659902312741i</v>
      </c>
      <c r="P847" t="str">
        <f t="shared" si="398"/>
        <v>0.370079849393939+0.776659902312741i</v>
      </c>
      <c r="Q847" t="str">
        <f t="shared" si="399"/>
        <v>-0.370079849393939+0.112686028480003i</v>
      </c>
      <c r="R847" t="str">
        <f t="shared" si="400"/>
        <v>-0.330357397989759-2.19921880860051i</v>
      </c>
      <c r="S847" t="str">
        <f t="shared" si="401"/>
        <v>0.0963088278382629i</v>
      </c>
      <c r="T847" t="str">
        <f t="shared" si="402"/>
        <v>0.211804185616176-0.0318163337680922i</v>
      </c>
      <c r="U847" t="str">
        <f t="shared" si="403"/>
        <v>0.0000500000000000001-0.00199302423226677i</v>
      </c>
      <c r="V847" t="str">
        <f t="shared" si="404"/>
        <v>0.00002-0.0223218714013879i</v>
      </c>
      <c r="W847" t="str">
        <f t="shared" si="405"/>
        <v>0.0000422733504079915-0.00182974216370717i</v>
      </c>
      <c r="X847" t="str">
        <f t="shared" si="406"/>
        <v>0.0000675939054087866-0.0018282197061996i</v>
      </c>
      <c r="Y847" t="str">
        <f t="shared" si="407"/>
        <v>0.009+0.358392889921524i</v>
      </c>
      <c r="Z847" t="str">
        <f t="shared" si="408"/>
        <v>-0.06143021344945-0.00383703492878705i</v>
      </c>
      <c r="AA847" t="str">
        <f t="shared" si="409"/>
        <v>0.855294971360522-33.632733510273i</v>
      </c>
      <c r="AB847" t="str">
        <f t="shared" si="410"/>
        <v>0.707935013471656-0.106343019658498i</v>
      </c>
      <c r="AC847" t="str">
        <f t="shared" si="411"/>
        <v>1.72898223899126-1.78048347322791i</v>
      </c>
      <c r="AD847" t="str">
        <f t="shared" si="412"/>
        <v>0.2294583697551+0.174787113869135i</v>
      </c>
      <c r="AE847" t="str">
        <f t="shared" si="413"/>
        <v>-0.0134250123708009-0.0116176494926471i</v>
      </c>
      <c r="AF847" t="str">
        <f t="shared" si="414"/>
        <v>-5.37402240646888-1.49204092822103i</v>
      </c>
      <c r="AG847" t="str">
        <f t="shared" si="415"/>
        <v>1.02199085930191-0.0273954999368891i</v>
      </c>
      <c r="AH847" t="str">
        <f t="shared" si="416"/>
        <v>0.0514329477620151+0.0820684521362113i</v>
      </c>
      <c r="AI847">
        <f t="shared" si="417"/>
        <v>-20.277703569628493</v>
      </c>
      <c r="AJ847">
        <f t="shared" si="418"/>
        <v>57.924302593041098</v>
      </c>
      <c r="AK847"/>
      <c r="AL847"/>
      <c r="AM847"/>
      <c r="AN847"/>
    </row>
    <row r="848" spans="1:40" x14ac:dyDescent="0.35">
      <c r="A848"/>
      <c r="B848">
        <f t="shared" si="384"/>
        <v>71400</v>
      </c>
      <c r="C848" s="237" t="str">
        <f t="shared" si="387"/>
        <v>-6.32593811495264E-06+0.0144734876619497i</v>
      </c>
      <c r="D848" s="208" t="str">
        <f t="shared" si="388"/>
        <v>-2.51370970104467+0.110963405408281i</v>
      </c>
      <c r="E848" t="str">
        <f t="shared" si="389"/>
        <v>20500</v>
      </c>
      <c r="F848" t="str">
        <f t="shared" si="390"/>
        <v>0.327868852459016</v>
      </c>
      <c r="G848" t="str">
        <f t="shared" si="385"/>
        <v>0.327868852459016</v>
      </c>
      <c r="H848" t="str">
        <f t="shared" si="391"/>
        <v>2.86232377197964+1.60215994395131i</v>
      </c>
      <c r="I848" t="str">
        <f t="shared" si="392"/>
        <v>280.387144332889i</v>
      </c>
      <c r="J848" t="str">
        <f t="shared" si="386"/>
        <v>-105.415904477201+61.3397347914175i</v>
      </c>
      <c r="K848" t="str">
        <f t="shared" si="393"/>
        <v>1.15622085522376-1.98703283676194i</v>
      </c>
      <c r="L848" t="str">
        <f t="shared" si="394"/>
        <v>0.217362490783966-0.319672113288236i</v>
      </c>
      <c r="M848" t="str">
        <f t="shared" si="395"/>
        <v>1.37358334600773-2.30670495005018i</v>
      </c>
      <c r="N848" t="str">
        <f t="shared" si="396"/>
        <v>-0.890593260288947i</v>
      </c>
      <c r="O848" t="str">
        <f t="shared" si="397"/>
        <v>0.628950910028045-0.777445015917456i</v>
      </c>
      <c r="P848" t="str">
        <f t="shared" si="398"/>
        <v>0.371049089971955+0.777445015917456i</v>
      </c>
      <c r="Q848" t="str">
        <f t="shared" si="399"/>
        <v>-0.371049089971955+0.113148244371491i</v>
      </c>
      <c r="R848" t="str">
        <f t="shared" si="400"/>
        <v>-0.330348911855373-2.19599895902052i</v>
      </c>
      <c r="S848" t="str">
        <f t="shared" si="401"/>
        <v>0.0964439033331273i</v>
      </c>
      <c r="T848" t="str">
        <f t="shared" si="402"/>
        <v>0.211790711323423-0.0318601385211834i</v>
      </c>
      <c r="U848" t="str">
        <f t="shared" si="403"/>
        <v>0.0000500000000000001-0.00199023288180141i</v>
      </c>
      <c r="V848" t="str">
        <f t="shared" si="404"/>
        <v>0.00002-0.0222906082761758i</v>
      </c>
      <c r="W848" t="str">
        <f t="shared" si="405"/>
        <v>0.000042273349756875-0.00182717972546461i</v>
      </c>
      <c r="X848" t="str">
        <f t="shared" si="406"/>
        <v>0.0000675230104394628-0.00182566038110473i</v>
      </c>
      <c r="Y848" t="str">
        <f t="shared" si="407"/>
        <v>0.009+0.358895544746098i</v>
      </c>
      <c r="Z848" t="str">
        <f t="shared" si="408"/>
        <v>-0.0612575963913445-0.00382482771557472i</v>
      </c>
      <c r="AA848" t="str">
        <f t="shared" si="409"/>
        <v>0.852871288234565-33.5852086526307i</v>
      </c>
      <c r="AB848" t="str">
        <f t="shared" si="410"/>
        <v>0.707889976950806-0.106489432810719i</v>
      </c>
      <c r="AC848" t="str">
        <f t="shared" si="411"/>
        <v>1.7267061813529-1.77916542535794i</v>
      </c>
      <c r="AD848" t="str">
        <f t="shared" si="412"/>
        <v>0.229671907042568+0.174977588334521i</v>
      </c>
      <c r="AE848" t="str">
        <f t="shared" si="413"/>
        <v>-0.0133998898545778-0.0115971619592723i</v>
      </c>
      <c r="AF848" t="str">
        <f t="shared" si="414"/>
        <v>-5.37603347302431-1.49119653854303i</v>
      </c>
      <c r="AG848" t="str">
        <f t="shared" si="415"/>
        <v>1.02198259258811-0.0273829309217599i</v>
      </c>
      <c r="AH848" t="str">
        <f t="shared" si="416"/>
        <v>0.0513717268099496+0.0819341829371576i</v>
      </c>
      <c r="AI848">
        <f t="shared" si="417"/>
        <v>-20.290832120706675</v>
      </c>
      <c r="AJ848">
        <f t="shared" si="418"/>
        <v>57.912792849992975</v>
      </c>
      <c r="AK848"/>
      <c r="AL848"/>
      <c r="AM848"/>
      <c r="AN848"/>
    </row>
    <row r="849" spans="1:40" x14ac:dyDescent="0.35">
      <c r="A849"/>
      <c r="B849">
        <f t="shared" ref="B849:B912" si="419">B848+100</f>
        <v>71500</v>
      </c>
      <c r="C849" s="237" t="str">
        <f t="shared" si="387"/>
        <v>-6.30825556060922E-06+0.0144532450295808i</v>
      </c>
      <c r="D849" s="208" t="str">
        <f t="shared" si="388"/>
        <v>-2.51370956547842+0.110808211893453i</v>
      </c>
      <c r="E849" t="str">
        <f t="shared" si="389"/>
        <v>20500</v>
      </c>
      <c r="F849" t="str">
        <f t="shared" si="390"/>
        <v>0.327868852459016</v>
      </c>
      <c r="G849" t="str">
        <f t="shared" si="385"/>
        <v>0.327868852459016</v>
      </c>
      <c r="H849" t="str">
        <f t="shared" si="391"/>
        <v>2.8643296538634+1.60115943273873i</v>
      </c>
      <c r="I849" t="str">
        <f t="shared" si="392"/>
        <v>280.779843414588i</v>
      </c>
      <c r="J849" t="str">
        <f t="shared" si="386"/>
        <v>-105.714196985377+61.4256447841226i</v>
      </c>
      <c r="K849" t="str">
        <f t="shared" si="393"/>
        <v>1.15375897714098-1.98563163987585i</v>
      </c>
      <c r="L849" t="str">
        <f t="shared" si="394"/>
        <v>0.2169466367424-0.319507385777795i</v>
      </c>
      <c r="M849" t="str">
        <f t="shared" si="395"/>
        <v>1.37070561388338-2.30513902565365i</v>
      </c>
      <c r="N849" t="str">
        <f t="shared" si="396"/>
        <v>-0.89184058978515i</v>
      </c>
      <c r="O849" t="str">
        <f t="shared" si="397"/>
        <v>0.627980690908914-0.77822891994937i</v>
      </c>
      <c r="P849" t="str">
        <f t="shared" si="398"/>
        <v>0.372019309091086+0.77822891994937i</v>
      </c>
      <c r="Q849" t="str">
        <f t="shared" si="399"/>
        <v>-0.372019309091086+0.11361166983578i</v>
      </c>
      <c r="R849" t="str">
        <f t="shared" si="400"/>
        <v>-0.330340413073989-2.19278791707345i</v>
      </c>
      <c r="S849" t="str">
        <f t="shared" si="401"/>
        <v>0.0965789788279916i</v>
      </c>
      <c r="T849" t="str">
        <f t="shared" si="402"/>
        <v>0.211777217817313-0.0319039397603028i</v>
      </c>
      <c r="U849" t="str">
        <f t="shared" si="403"/>
        <v>0.0000500000000000001-0.00198744933930938i</v>
      </c>
      <c r="V849" t="str">
        <f t="shared" si="404"/>
        <v>0.00002-0.0222594326002651i</v>
      </c>
      <c r="W849" t="str">
        <f t="shared" si="405"/>
        <v>0.0000422733491048457-0.00182462445519757i</v>
      </c>
      <c r="X849" t="str">
        <f t="shared" si="406"/>
        <v>0.0000674524126441333-0.00182310821117075i</v>
      </c>
      <c r="Y849" t="str">
        <f t="shared" si="407"/>
        <v>0.009+0.359398199570672i</v>
      </c>
      <c r="Z849" t="str">
        <f t="shared" si="408"/>
        <v>-0.0610857068476636-0.00381268361417506i</v>
      </c>
      <c r="AA849" t="str">
        <f t="shared" si="409"/>
        <v>0.850457933441869-33.5378184972697i</v>
      </c>
      <c r="AB849" t="str">
        <f t="shared" si="410"/>
        <v>0.707844876211168-0.106635834217829i</v>
      </c>
      <c r="AC849" t="str">
        <f t="shared" si="411"/>
        <v>1.72443652259258-1.77784718486686i</v>
      </c>
      <c r="AD849" t="str">
        <f t="shared" si="412"/>
        <v>0.229885682774559+0.175167816145519i</v>
      </c>
      <c r="AE849" t="str">
        <f t="shared" si="413"/>
        <v>-0.0133748699640929-0.0115767312420586i</v>
      </c>
      <c r="AF849" t="str">
        <f t="shared" si="414"/>
        <v>-5.37803921934182-1.49035122084528i</v>
      </c>
      <c r="AG849" t="str">
        <f t="shared" si="415"/>
        <v>1.02197432138829-0.0273704270312238i</v>
      </c>
      <c r="AH849" t="str">
        <f t="shared" si="416"/>
        <v>0.0513107526518021+0.0818002604302371i</v>
      </c>
      <c r="AI849">
        <f t="shared" si="417"/>
        <v>-20.303941978294382</v>
      </c>
      <c r="AJ849">
        <f t="shared" si="418"/>
        <v>57.901233494505441</v>
      </c>
      <c r="AK849"/>
      <c r="AL849"/>
      <c r="AM849"/>
      <c r="AN849"/>
    </row>
    <row r="850" spans="1:40" x14ac:dyDescent="0.35">
      <c r="A850"/>
      <c r="B850">
        <f t="shared" si="419"/>
        <v>71600</v>
      </c>
      <c r="C850" s="237" t="str">
        <f t="shared" si="387"/>
        <v>-6.29064704341171E-06+0.0144330589408454i</v>
      </c>
      <c r="D850" s="208" t="str">
        <f t="shared" si="388"/>
        <v>-2.51370943047979+0.110653451879815i</v>
      </c>
      <c r="E850" t="str">
        <f t="shared" si="389"/>
        <v>20500</v>
      </c>
      <c r="F850" t="str">
        <f t="shared" si="390"/>
        <v>0.327868852459016</v>
      </c>
      <c r="G850" t="str">
        <f t="shared" si="385"/>
        <v>0.327868852459016</v>
      </c>
      <c r="H850" t="str">
        <f t="shared" si="391"/>
        <v>2.86633023015507+1.60015844029154i</v>
      </c>
      <c r="I850" t="str">
        <f t="shared" si="392"/>
        <v>281.172542496286i</v>
      </c>
      <c r="J850" t="str">
        <f t="shared" si="386"/>
        <v>-106.012906977819+61.5115547768276i</v>
      </c>
      <c r="K850" t="str">
        <f t="shared" si="393"/>
        <v>1.15130413581138-1.98423042135377i</v>
      </c>
      <c r="L850" t="str">
        <f t="shared" si="394"/>
        <v>0.216531792181858-0.319342433916227i</v>
      </c>
      <c r="M850" t="str">
        <f t="shared" si="395"/>
        <v>1.36783592799324-2.30357285527i</v>
      </c>
      <c r="N850" t="str">
        <f t="shared" si="396"/>
        <v>-0.893087919281353i</v>
      </c>
      <c r="O850" t="str">
        <f t="shared" si="397"/>
        <v>0.627009494758162-0.779011613188862i</v>
      </c>
      <c r="P850" t="str">
        <f t="shared" si="398"/>
        <v>0.372990505241838+0.779011613188862i</v>
      </c>
      <c r="Q850" t="str">
        <f t="shared" si="399"/>
        <v>-0.372990505241838+0.114076306092491i</v>
      </c>
      <c r="R850" t="str">
        <f t="shared" si="400"/>
        <v>-0.330331901642378-2.18958564584159i</v>
      </c>
      <c r="S850" t="str">
        <f t="shared" si="401"/>
        <v>0.096714054322856i</v>
      </c>
      <c r="T850" t="str">
        <f t="shared" si="402"/>
        <v>0.211763705096469-0.0319477374800133i</v>
      </c>
      <c r="U850" t="str">
        <f t="shared" si="403"/>
        <v>0.0000500000000000001-0.00198467357207571i</v>
      </c>
      <c r="V850" t="str">
        <f t="shared" si="404"/>
        <v>0.00002-0.022228344007248i</v>
      </c>
      <c r="W850" t="str">
        <f t="shared" si="405"/>
        <v>0.0000422733484519043-0.00182207632287262i</v>
      </c>
      <c r="X850" t="str">
        <f t="shared" si="406"/>
        <v>0.0000673821103642908-0.00182056316644085i</v>
      </c>
      <c r="Y850" t="str">
        <f t="shared" si="407"/>
        <v>0.009+0.359900854395247i</v>
      </c>
      <c r="Z850" t="str">
        <f t="shared" si="408"/>
        <v>-0.0609145407307276-0.00380060219618383i</v>
      </c>
      <c r="AA850" t="str">
        <f t="shared" si="409"/>
        <v>0.848054848155948-33.4905624699081i</v>
      </c>
      <c r="AB850" t="str">
        <f t="shared" si="410"/>
        <v>0.707799711248139-0.106782223861656i</v>
      </c>
      <c r="AC850" t="str">
        <f t="shared" si="411"/>
        <v>1.72217324255537-1.77652876406815i</v>
      </c>
      <c r="AD850" t="str">
        <f t="shared" si="412"/>
        <v>0.230099696709229+0.17535779704575i</v>
      </c>
      <c r="AE850" t="str">
        <f t="shared" si="413"/>
        <v>-0.0133499521187524-0.0115563570832483i</v>
      </c>
      <c r="AF850" t="str">
        <f t="shared" si="414"/>
        <v>-5.38003966063486-1.48950498841173i</v>
      </c>
      <c r="AG850" t="str">
        <f t="shared" si="415"/>
        <v>1.02196604568004-0.0273579879579427i</v>
      </c>
      <c r="AH850" t="str">
        <f t="shared" si="416"/>
        <v>0.051250023843823+0.0816666831586375i</v>
      </c>
      <c r="AI850">
        <f t="shared" si="417"/>
        <v>-20.317033204962232</v>
      </c>
      <c r="AJ850">
        <f t="shared" si="418"/>
        <v>57.889624721706255</v>
      </c>
      <c r="AK850"/>
      <c r="AL850"/>
      <c r="AM850"/>
      <c r="AN850"/>
    </row>
    <row r="851" spans="1:40" x14ac:dyDescent="0.35">
      <c r="A851"/>
      <c r="B851">
        <f t="shared" si="419"/>
        <v>71700</v>
      </c>
      <c r="C851" s="237" t="str">
        <f t="shared" si="387"/>
        <v>-0.00000627311215061+0.0144129291591596i</v>
      </c>
      <c r="D851" s="208" t="str">
        <f t="shared" si="388"/>
        <v>-2.51370929604561+0.110499123553557i</v>
      </c>
      <c r="E851" t="str">
        <f t="shared" si="389"/>
        <v>20500</v>
      </c>
      <c r="F851" t="str">
        <f t="shared" si="390"/>
        <v>0.327868852459016</v>
      </c>
      <c r="G851" t="str">
        <f t="shared" si="385"/>
        <v>0.327868852459016</v>
      </c>
      <c r="H851" t="str">
        <f t="shared" si="391"/>
        <v>2.8683255160384+1.59915697798545i</v>
      </c>
      <c r="I851" t="str">
        <f t="shared" si="392"/>
        <v>281.565241577985i</v>
      </c>
      <c r="J851" t="str">
        <f t="shared" si="386"/>
        <v>-106.312034454527+61.5974647695326i</v>
      </c>
      <c r="K851" t="str">
        <f t="shared" si="393"/>
        <v>1.14885630828045-1.98282919412656i</v>
      </c>
      <c r="L851" t="str">
        <f t="shared" si="394"/>
        <v>0.216117954642126-0.31917726030807i</v>
      </c>
      <c r="M851" t="str">
        <f t="shared" si="395"/>
        <v>1.36497426292258-2.30200645443463i</v>
      </c>
      <c r="N851" t="str">
        <f t="shared" si="396"/>
        <v>-0.894335248777556i</v>
      </c>
      <c r="O851" t="str">
        <f t="shared" si="397"/>
        <v>0.626037323086809-0.779793094418194i</v>
      </c>
      <c r="P851" t="str">
        <f t="shared" si="398"/>
        <v>0.373962676913191+0.779793094418194i</v>
      </c>
      <c r="Q851" t="str">
        <f t="shared" si="399"/>
        <v>-0.373962676913191+0.114542154359362i</v>
      </c>
      <c r="R851" t="str">
        <f t="shared" si="400"/>
        <v>-0.330323377557282-2.18639210861319i</v>
      </c>
      <c r="S851" t="str">
        <f t="shared" si="401"/>
        <v>0.0968491298177203i</v>
      </c>
      <c r="T851" t="str">
        <f t="shared" si="402"/>
        <v>0.211750173159518-0.031991531674873i</v>
      </c>
      <c r="U851" t="str">
        <f t="shared" si="403"/>
        <v>0.0000500000000000001-0.00198190554756794i</v>
      </c>
      <c r="V851" t="str">
        <f t="shared" si="404"/>
        <v>0.00002-0.0221973421327609i</v>
      </c>
      <c r="W851" t="str">
        <f t="shared" si="405"/>
        <v>0.0000422733477980502-0.0018195352986239i</v>
      </c>
      <c r="X851" t="str">
        <f t="shared" si="406"/>
        <v>0.0000673121019529797-0.00181802521712514i</v>
      </c>
      <c r="Y851" t="str">
        <f t="shared" si="407"/>
        <v>0.009+0.360403509219821i</v>
      </c>
      <c r="Z851" t="str">
        <f t="shared" si="408"/>
        <v>-0.060744093981561-0.00378858303674869i</v>
      </c>
      <c r="AA851" t="str">
        <f t="shared" si="409"/>
        <v>0.845661973970102-33.4434399995374i</v>
      </c>
      <c r="AB851" t="str">
        <f t="shared" si="410"/>
        <v>0.70775448205713-0.106928601724009i</v>
      </c>
      <c r="AC851" t="str">
        <f t="shared" si="411"/>
        <v>1.71991632114374-1.77521017517412i</v>
      </c>
      <c r="AD851" t="str">
        <f t="shared" si="412"/>
        <v>0.230313948604409+0.175547530778873i</v>
      </c>
      <c r="AE851" t="str">
        <f t="shared" si="413"/>
        <v>-0.0133251357420387-0.0115360392266721i</v>
      </c>
      <c r="AF851" t="str">
        <f t="shared" si="414"/>
        <v>-5.38203481208401-1.48865785443189i</v>
      </c>
      <c r="AG851" t="str">
        <f t="shared" si="415"/>
        <v>1.02195776544111-0.0273456133962907i</v>
      </c>
      <c r="AH851" t="str">
        <f t="shared" si="416"/>
        <v>0.0511895389525709+0.0815334496738612i</v>
      </c>
      <c r="AI851">
        <f t="shared" si="417"/>
        <v>-20.330105862972715</v>
      </c>
      <c r="AJ851">
        <f t="shared" si="418"/>
        <v>57.877966725697036</v>
      </c>
      <c r="AK851"/>
      <c r="AL851"/>
      <c r="AM851"/>
      <c r="AN851"/>
    </row>
    <row r="852" spans="1:40" x14ac:dyDescent="0.35">
      <c r="A852"/>
      <c r="B852">
        <f t="shared" si="419"/>
        <v>71800</v>
      </c>
      <c r="C852" s="237" t="str">
        <f t="shared" si="387"/>
        <v>-6.25565047232619E-06+0.0143928554492572i</v>
      </c>
      <c r="D852" s="208" t="str">
        <f t="shared" si="388"/>
        <v>-2.51370916217274+0.110345225110972i</v>
      </c>
      <c r="E852" t="str">
        <f t="shared" si="389"/>
        <v>20500</v>
      </c>
      <c r="F852" t="str">
        <f t="shared" si="390"/>
        <v>0.327868852459016</v>
      </c>
      <c r="G852" t="str">
        <f t="shared" si="385"/>
        <v>0.327868852459016</v>
      </c>
      <c r="H852" t="str">
        <f t="shared" si="391"/>
        <v>2.8703155266641+1.59815505711245i</v>
      </c>
      <c r="I852" t="str">
        <f t="shared" si="392"/>
        <v>281.957940659684i</v>
      </c>
      <c r="J852" t="str">
        <f t="shared" si="386"/>
        <v>-106.611579415501+61.6833747622378i</v>
      </c>
      <c r="K852" t="str">
        <f t="shared" si="393"/>
        <v>1.1464154716636-1.98142797101378i</v>
      </c>
      <c r="L852" t="str">
        <f t="shared" si="394"/>
        <v>0.21570512166567-0.319011867541549i</v>
      </c>
      <c r="M852" t="str">
        <f t="shared" si="395"/>
        <v>1.36212059332927-2.30043983855533i</v>
      </c>
      <c r="N852" t="str">
        <f t="shared" si="396"/>
        <v>-0.895582578273759i</v>
      </c>
      <c r="O852" t="str">
        <f t="shared" si="397"/>
        <v>0.625064177407387-0.780573362421513i</v>
      </c>
      <c r="P852" t="str">
        <f t="shared" si="398"/>
        <v>0.374935822592613+0.780573362421513i</v>
      </c>
      <c r="Q852" t="str">
        <f t="shared" si="399"/>
        <v>-0.374935822592613+0.115009215852246i</v>
      </c>
      <c r="R852" t="str">
        <f t="shared" si="400"/>
        <v>-0.330314840815452-2.18320726888097i</v>
      </c>
      <c r="S852" t="str">
        <f t="shared" si="401"/>
        <v>0.0969842053125845i</v>
      </c>
      <c r="T852" t="str">
        <f t="shared" si="402"/>
        <v>0.211736622005079-0.0320353223394395i</v>
      </c>
      <c r="U852" t="str">
        <f t="shared" si="403"/>
        <v>0.00005-0.00197914523343483i</v>
      </c>
      <c r="V852" t="str">
        <f t="shared" si="404"/>
        <v>0.00002-0.0221664266144701i</v>
      </c>
      <c r="W852" t="str">
        <f t="shared" si="405"/>
        <v>0.0000422733471432831-0.0018170013527519i</v>
      </c>
      <c r="X852" t="str">
        <f t="shared" si="406"/>
        <v>0.0000672423857747009-0.00181549433359951i</v>
      </c>
      <c r="Y852" t="str">
        <f t="shared" si="407"/>
        <v>0.009+0.360906164044395i</v>
      </c>
      <c r="Z852" t="str">
        <f t="shared" si="408"/>
        <v>-0.0605743625696497-0.00377662571453454i</v>
      </c>
      <c r="AA852" t="str">
        <f t="shared" si="409"/>
        <v>0.843279252893785-33.3964505183983i</v>
      </c>
      <c r="AB852" t="str">
        <f t="shared" si="410"/>
        <v>0.707709188633526-0.107074967786699i</v>
      </c>
      <c r="AC852" t="str">
        <f t="shared" si="411"/>
        <v>1.71766573831752-1.77389143029656i</v>
      </c>
      <c r="AD852" t="str">
        <f t="shared" si="412"/>
        <v>0.230528438217605+0.175737017088572i</v>
      </c>
      <c r="AE852" t="str">
        <f t="shared" si="413"/>
        <v>-0.013300420261476-0.011515777417736i</v>
      </c>
      <c r="AF852" t="str">
        <f t="shared" si="414"/>
        <v>-5.38402468883684-1.48780983200148i</v>
      </c>
      <c r="AG852" t="str">
        <f t="shared" si="415"/>
        <v>1.02194948064945-0.0273333030423408i</v>
      </c>
      <c r="AH852" t="str">
        <f t="shared" si="416"/>
        <v>0.0511292965548233+0.0814005585356579i</v>
      </c>
      <c r="AI852">
        <f t="shared" si="417"/>
        <v>-20.343160014282876</v>
      </c>
      <c r="AJ852">
        <f t="shared" si="418"/>
        <v>57.866259699557965</v>
      </c>
      <c r="AK852"/>
      <c r="AL852"/>
      <c r="AM852"/>
      <c r="AN852"/>
    </row>
    <row r="853" spans="1:40" x14ac:dyDescent="0.35">
      <c r="A853"/>
      <c r="B853">
        <f t="shared" si="419"/>
        <v>71900</v>
      </c>
      <c r="C853" s="237" t="str">
        <f t="shared" si="387"/>
        <v>-6.23826160153072E-06+0.014372837577181i</v>
      </c>
      <c r="D853" s="208" t="str">
        <f t="shared" si="388"/>
        <v>-2.51370902885806+0.110191754758388i</v>
      </c>
      <c r="E853" t="str">
        <f t="shared" si="389"/>
        <v>20500</v>
      </c>
      <c r="F853" t="str">
        <f t="shared" si="390"/>
        <v>0.327868852459016</v>
      </c>
      <c r="G853" t="str">
        <f t="shared" si="385"/>
        <v>0.327868852459016</v>
      </c>
      <c r="H853" t="str">
        <f t="shared" si="391"/>
        <v>2.87230027714972+1.59715268888137i</v>
      </c>
      <c r="I853" t="str">
        <f t="shared" si="392"/>
        <v>282.350639741383i</v>
      </c>
      <c r="J853" t="str">
        <f t="shared" si="386"/>
        <v>-106.911541860741+61.7692847549428i</v>
      </c>
      <c r="K853" t="str">
        <f t="shared" si="393"/>
        <v>1.14398160314615-1.98002676472452i</v>
      </c>
      <c r="L853" t="str">
        <f t="shared" si="394"/>
        <v>0.215293290797659-0.318846258188653i</v>
      </c>
      <c r="M853" t="str">
        <f t="shared" si="395"/>
        <v>1.35927489394381-2.29887302291317i</v>
      </c>
      <c r="N853" t="str">
        <f t="shared" si="396"/>
        <v>-0.896829907769962i</v>
      </c>
      <c r="O853" t="str">
        <f t="shared" si="397"/>
        <v>0.624090059233947-0.781352415984854i</v>
      </c>
      <c r="P853" t="str">
        <f t="shared" si="398"/>
        <v>0.375909940766053+0.781352415984854i</v>
      </c>
      <c r="Q853" t="str">
        <f t="shared" si="399"/>
        <v>-0.375909940766053+0.115477491785108i</v>
      </c>
      <c r="R853" t="str">
        <f t="shared" si="400"/>
        <v>-0.330306291413625-2.18003109034074i</v>
      </c>
      <c r="S853" t="str">
        <f t="shared" si="401"/>
        <v>0.0971192808074489i</v>
      </c>
      <c r="T853" t="str">
        <f t="shared" si="402"/>
        <v>0.211723051631771-0.0320791094682669i</v>
      </c>
      <c r="U853" t="str">
        <f t="shared" si="403"/>
        <v>0.00005-0.00197639259750516i</v>
      </c>
      <c r="V853" t="str">
        <f t="shared" si="404"/>
        <v>0.00002-0.0221355970920578i</v>
      </c>
      <c r="W853" t="str">
        <f t="shared" si="405"/>
        <v>0.0000422733464876036-0.0018144744557224i</v>
      </c>
      <c r="X853" t="str">
        <f t="shared" si="406"/>
        <v>0.0000671729602053184-0.00181297048640458i</v>
      </c>
      <c r="Y853" t="str">
        <f t="shared" si="407"/>
        <v>0.009+0.36140881886897i</v>
      </c>
      <c r="Z853" t="str">
        <f t="shared" si="408"/>
        <v>-0.0604053424927057-0.00376472981168951i</v>
      </c>
      <c r="AA853" t="str">
        <f t="shared" si="409"/>
        <v>0.840906627349058-33.349593461958i</v>
      </c>
      <c r="AB853" t="str">
        <f t="shared" si="410"/>
        <v>0.70766383097271-0.107221322031522i</v>
      </c>
      <c r="AC853" t="str">
        <f t="shared" si="411"/>
        <v>1.71542147409395-1.77257254144746i</v>
      </c>
      <c r="AD853" t="str">
        <f t="shared" si="412"/>
        <v>0.230743165306+0.175926255718562i</v>
      </c>
      <c r="AE853" t="str">
        <f t="shared" si="413"/>
        <v>-0.0132758051085974-0.0114955714034102i</v>
      </c>
      <c r="AF853" t="str">
        <f t="shared" si="414"/>
        <v>-5.38600930600778-1.48696093412298i</v>
      </c>
      <c r="AG853" t="str">
        <f t="shared" si="415"/>
        <v>1.0219411912832-0.0273210565938537i</v>
      </c>
      <c r="AH853" t="str">
        <f t="shared" si="416"/>
        <v>0.0510692952374938+0.081268008311973i</v>
      </c>
      <c r="AI853">
        <f t="shared" si="417"/>
        <v>-20.356195720545553</v>
      </c>
      <c r="AJ853">
        <f t="shared" si="418"/>
        <v>57.854503835354542</v>
      </c>
      <c r="AK853"/>
      <c r="AL853"/>
      <c r="AM853"/>
      <c r="AN853"/>
    </row>
    <row r="854" spans="1:40" x14ac:dyDescent="0.35">
      <c r="A854"/>
      <c r="B854">
        <f t="shared" si="419"/>
        <v>72000</v>
      </c>
      <c r="C854" s="237" t="str">
        <f t="shared" si="387"/>
        <v>-6.22094513401876E-06+0.0143528753102737i</v>
      </c>
      <c r="D854" s="208" t="str">
        <f t="shared" si="388"/>
        <v>-2.51370889609848+0.110038710712098i</v>
      </c>
      <c r="E854" t="str">
        <f t="shared" si="389"/>
        <v>20500</v>
      </c>
      <c r="F854" t="str">
        <f t="shared" si="390"/>
        <v>0.327868852459016</v>
      </c>
      <c r="G854" t="str">
        <f t="shared" si="385"/>
        <v>0.327868852459016</v>
      </c>
      <c r="H854" t="str">
        <f t="shared" si="391"/>
        <v>2.87427978257964+1.59614988441833i</v>
      </c>
      <c r="I854" t="str">
        <f t="shared" si="392"/>
        <v>282.743338823081i</v>
      </c>
      <c r="J854" t="str">
        <f t="shared" si="386"/>
        <v>-107.211921790248+61.8551947476479i</v>
      </c>
      <c r="K854" t="str">
        <f t="shared" si="393"/>
        <v>1.14155467998316-1.97862558785817i</v>
      </c>
      <c r="L854" t="str">
        <f t="shared" si="394"/>
        <v>0.214882459586022-0.318680434805232i</v>
      </c>
      <c r="M854" t="str">
        <f t="shared" si="395"/>
        <v>1.35643713956918-2.2973060226634i</v>
      </c>
      <c r="N854" t="str">
        <f t="shared" si="396"/>
        <v>-0.898077237266165i</v>
      </c>
      <c r="O854" t="str">
        <f t="shared" si="397"/>
        <v>0.623114970082052-0.782130253896142i</v>
      </c>
      <c r="P854" t="str">
        <f t="shared" si="398"/>
        <v>0.376885029917948+0.782130253896142i</v>
      </c>
      <c r="Q854" t="str">
        <f t="shared" si="399"/>
        <v>-0.376885029917948+0.115946983370023i</v>
      </c>
      <c r="R854" t="str">
        <f t="shared" si="400"/>
        <v>-0.33029772934854-2.17686353688999i</v>
      </c>
      <c r="S854" t="str">
        <f t="shared" si="401"/>
        <v>0.0972543563023132i</v>
      </c>
      <c r="T854" t="str">
        <f t="shared" si="402"/>
        <v>0.211709462038213-0.0321228930559079i</v>
      </c>
      <c r="U854" t="str">
        <f t="shared" si="403"/>
        <v>0.00005-0.0019736476077864i</v>
      </c>
      <c r="V854" t="str">
        <f t="shared" si="404"/>
        <v>0.00002-0.0221048532072077i</v>
      </c>
      <c r="W854" t="str">
        <f t="shared" si="405"/>
        <v>0.0000422733458310118-0.0018119545781652i</v>
      </c>
      <c r="X854" t="str">
        <f t="shared" si="406"/>
        <v>0.0000671038236319626-0.00181045364624443i</v>
      </c>
      <c r="Y854" t="str">
        <f t="shared" si="407"/>
        <v>0.009+0.361911473693544i</v>
      </c>
      <c r="Z854" t="str">
        <f t="shared" si="408"/>
        <v>-0.0602370297764256-0.00375289491381085i</v>
      </c>
      <c r="AA854" t="str">
        <f t="shared" si="409"/>
        <v>0.838544040167048-33.3028682688871i</v>
      </c>
      <c r="AB854" t="str">
        <f t="shared" si="410"/>
        <v>0.707618409070066-0.107367664440272i</v>
      </c>
      <c r="AC854" t="str">
        <f t="shared" si="411"/>
        <v>1.71318350854756-1.77125352053974i</v>
      </c>
      <c r="AD854" t="str">
        <f t="shared" si="412"/>
        <v>0.230958129626452+0.176115246412599i</v>
      </c>
      <c r="AE854" t="str">
        <f t="shared" si="413"/>
        <v>-0.0132512897189098-0.0114754209322166i</v>
      </c>
      <c r="AF854" t="str">
        <f t="shared" si="414"/>
        <v>-5.38798867867812-1.48611117370623i</v>
      </c>
      <c r="AG854" t="str">
        <f t="shared" si="415"/>
        <v>1.02193289732066-0.0273088737502655i</v>
      </c>
      <c r="AH854" t="str">
        <f t="shared" si="416"/>
        <v>0.0510095335975417+0.0811357975788869i</v>
      </c>
      <c r="AI854">
        <f t="shared" si="417"/>
        <v>-20.369213043111696</v>
      </c>
      <c r="AJ854">
        <f t="shared" si="418"/>
        <v>57.842699324145336</v>
      </c>
      <c r="AK854"/>
      <c r="AL854"/>
      <c r="AM854"/>
      <c r="AN854"/>
    </row>
    <row r="855" spans="1:40" x14ac:dyDescent="0.35">
      <c r="A855"/>
      <c r="B855">
        <f t="shared" si="419"/>
        <v>72100</v>
      </c>
      <c r="C855" s="237" t="str">
        <f t="shared" si="387"/>
        <v>-0.0000062037006683865+0.0143329684171686i</v>
      </c>
      <c r="D855" s="208" t="str">
        <f t="shared" si="388"/>
        <v>-2.51370876389091+0.109886091198293i</v>
      </c>
      <c r="E855" t="str">
        <f t="shared" si="389"/>
        <v>20500</v>
      </c>
      <c r="F855" t="str">
        <f t="shared" si="390"/>
        <v>0.327868852459016</v>
      </c>
      <c r="G855" t="str">
        <f t="shared" si="385"/>
        <v>0.327868852459016</v>
      </c>
      <c r="H855" t="str">
        <f t="shared" si="391"/>
        <v>2.87625405800488+1.59514665476733i</v>
      </c>
      <c r="I855" t="str">
        <f t="shared" si="392"/>
        <v>283.13603790478i</v>
      </c>
      <c r="J855" t="str">
        <f t="shared" si="386"/>
        <v>-107.512719204021+61.9411047403529i</v>
      </c>
      <c r="K855" t="str">
        <f t="shared" si="393"/>
        <v>1.13913467949952-1.9772244529053i</v>
      </c>
      <c r="L855" t="str">
        <f t="shared" si="394"/>
        <v>0.214472625581477-0.318514399931075i</v>
      </c>
      <c r="M855" t="str">
        <f t="shared" si="395"/>
        <v>1.353607305081-2.29573885283637i</v>
      </c>
      <c r="N855" t="str">
        <f t="shared" si="396"/>
        <v>-0.899324566762368i</v>
      </c>
      <c r="O855" t="str">
        <f t="shared" si="397"/>
        <v>0.622138911468775-0.782906874945193i</v>
      </c>
      <c r="P855" t="str">
        <f t="shared" si="398"/>
        <v>0.377861088531225+0.782906874945193i</v>
      </c>
      <c r="Q855" t="str">
        <f t="shared" si="399"/>
        <v>-0.377861088531225+0.116417691817175i</v>
      </c>
      <c r="R855" t="str">
        <f t="shared" si="400"/>
        <v>-0.330289154616931-2.17370457262648i</v>
      </c>
      <c r="S855" t="str">
        <f t="shared" si="401"/>
        <v>0.0973894317971776i</v>
      </c>
      <c r="T855" t="str">
        <f t="shared" si="402"/>
        <v>0.21169585322302-0.032166673096913i</v>
      </c>
      <c r="U855" t="str">
        <f t="shared" si="403"/>
        <v>0.00005-0.00197091023246353i</v>
      </c>
      <c r="V855" t="str">
        <f t="shared" si="404"/>
        <v>0.00002-0.0220741946035916i</v>
      </c>
      <c r="W855" t="str">
        <f t="shared" si="405"/>
        <v>0.0000422733451735076-0.00180944169087308i</v>
      </c>
      <c r="X855" t="str">
        <f t="shared" si="406"/>
        <v>0.0000670349744529354-0.00180794378398553i</v>
      </c>
      <c r="Y855" t="str">
        <f t="shared" si="407"/>
        <v>0.009+0.362414128518118i</v>
      </c>
      <c r="Z855" t="str">
        <f t="shared" si="408"/>
        <v>-0.0600694204742584-0.00374112060991158i</v>
      </c>
      <c r="AA855" t="str">
        <f t="shared" si="409"/>
        <v>0.836191434584473-33.2562743810372i</v>
      </c>
      <c r="AB855" t="str">
        <f t="shared" si="410"/>
        <v>0.707572922920966-0.107513994994735i</v>
      </c>
      <c r="AC855" t="str">
        <f t="shared" si="411"/>
        <v>1.71095182181027-1.76993437938797i</v>
      </c>
      <c r="AD855" t="str">
        <f t="shared" si="412"/>
        <v>0.231173330935488+0.176303988914463i</v>
      </c>
      <c r="AE855" t="str">
        <f t="shared" si="413"/>
        <v>-0.0132268735318612-0.0114553257542165i</v>
      </c>
      <c r="AF855" t="str">
        <f t="shared" si="414"/>
        <v>-5.38996282189579-1.48526056356904i</v>
      </c>
      <c r="AG855" t="str">
        <f t="shared" si="415"/>
        <v>1.02192459874034-0.0272967542126751i</v>
      </c>
      <c r="AH855" t="str">
        <f t="shared" si="416"/>
        <v>0.0509500102418869+0.0810039249205513i</v>
      </c>
      <c r="AI855">
        <f t="shared" si="417"/>
        <v>-20.382212043032808</v>
      </c>
      <c r="AJ855">
        <f t="shared" si="418"/>
        <v>57.830846355986509</v>
      </c>
      <c r="AK855"/>
      <c r="AL855"/>
      <c r="AM855"/>
      <c r="AN855"/>
    </row>
    <row r="856" spans="1:40" x14ac:dyDescent="0.35">
      <c r="A856"/>
      <c r="B856">
        <f t="shared" si="419"/>
        <v>72200</v>
      </c>
      <c r="C856" s="237" t="str">
        <f t="shared" si="387"/>
        <v>-6.18652780600809E-06+0.0143131166677807i</v>
      </c>
      <c r="D856" s="208" t="str">
        <f t="shared" si="388"/>
        <v>-2.5137086322323+0.109733894452985i</v>
      </c>
      <c r="E856" t="str">
        <f t="shared" si="389"/>
        <v>20500</v>
      </c>
      <c r="F856" t="str">
        <f t="shared" si="390"/>
        <v>0.327868852459016</v>
      </c>
      <c r="G856" t="str">
        <f t="shared" si="385"/>
        <v>0.327868852459016</v>
      </c>
      <c r="H856" t="str">
        <f t="shared" si="391"/>
        <v>2.8782231184431+1.59414301089073i</v>
      </c>
      <c r="I856" t="str">
        <f t="shared" si="392"/>
        <v>283.528736986479i</v>
      </c>
      <c r="J856" t="str">
        <f t="shared" si="386"/>
        <v>-107.813934102059+62.027014733058i</v>
      </c>
      <c r="K856" t="str">
        <f t="shared" si="393"/>
        <v>1.13672157908975-1.97582337224838i</v>
      </c>
      <c r="L856" t="str">
        <f t="shared" si="394"/>
        <v>0.214063786337566-0.318348156089998i</v>
      </c>
      <c r="M856" t="str">
        <f t="shared" si="395"/>
        <v>1.35078536542732-2.29417152833838i</v>
      </c>
      <c r="N856" t="str">
        <f t="shared" si="396"/>
        <v>-0.900571896258571i</v>
      </c>
      <c r="O856" t="str">
        <f t="shared" si="397"/>
        <v>0.621161884912698-0.783682277923716i</v>
      </c>
      <c r="P856" t="str">
        <f t="shared" si="398"/>
        <v>0.378838115087302+0.783682277923716i</v>
      </c>
      <c r="Q856" t="str">
        <f t="shared" si="399"/>
        <v>-0.378838115087302+0.116889618334855i</v>
      </c>
      <c r="R856" t="str">
        <f t="shared" si="400"/>
        <v>-0.330280567215521-2.17055416184685i</v>
      </c>
      <c r="S856" t="str">
        <f t="shared" si="401"/>
        <v>0.0975245072920419i</v>
      </c>
      <c r="T856" t="str">
        <f t="shared" si="402"/>
        <v>0.211682225184805-0.0322104495858298i</v>
      </c>
      <c r="U856" t="str">
        <f t="shared" si="403"/>
        <v>0.00005-0.0019681804398978i</v>
      </c>
      <c r="V856" t="str">
        <f t="shared" si="404"/>
        <v>0.00002-0.0220436209268553i</v>
      </c>
      <c r="W856" t="str">
        <f t="shared" si="405"/>
        <v>0.0000422733445150906-0.00180693576480061i</v>
      </c>
      <c r="X856" t="str">
        <f t="shared" si="406"/>
        <v>0.0000669664110776203-0.00180544087065559i</v>
      </c>
      <c r="Y856" t="str">
        <f t="shared" si="407"/>
        <v>0.009+0.362916783342693i</v>
      </c>
      <c r="Z856" t="str">
        <f t="shared" si="408"/>
        <v>-0.0599025106671702-0.00372940649238726i</v>
      </c>
      <c r="AA856" t="str">
        <f t="shared" si="409"/>
        <v>0.833848754240141-33.2098112434173i</v>
      </c>
      <c r="AB856" t="str">
        <f t="shared" si="410"/>
        <v>0.707527372520773-0.107660313676686i</v>
      </c>
      <c r="AC856" t="str">
        <f t="shared" si="411"/>
        <v>1.70872639407127-1.768615129709i</v>
      </c>
      <c r="AD856" t="str">
        <f t="shared" si="412"/>
        <v>0.231388768989314+0.176492482967977i</v>
      </c>
      <c r="AE856" t="str">
        <f t="shared" si="413"/>
        <v>-0.0132025559908074-0.0114352856209988i</v>
      </c>
      <c r="AF856" t="str">
        <f t="shared" si="414"/>
        <v>-5.3919317506754-1.48440911643774i</v>
      </c>
      <c r="AG856" t="str">
        <f t="shared" si="415"/>
        <v>1.0219162955209-0.0272846976838329i</v>
      </c>
      <c r="AH856" t="str">
        <f t="shared" si="416"/>
        <v>0.0508907237873277+0.0808723889291361i</v>
      </c>
      <c r="AI856">
        <f t="shared" si="417"/>
        <v>-20.395192781062413</v>
      </c>
      <c r="AJ856">
        <f t="shared" si="418"/>
        <v>57.818945119938427</v>
      </c>
      <c r="AK856"/>
      <c r="AL856"/>
      <c r="AM856"/>
      <c r="AN856"/>
    </row>
    <row r="857" spans="1:40" x14ac:dyDescent="0.35">
      <c r="A857"/>
      <c r="B857">
        <f t="shared" si="419"/>
        <v>72300</v>
      </c>
      <c r="C857" s="237" t="str">
        <f t="shared" si="387"/>
        <v>-6.16942615101245E-06+0.0142933198332981i</v>
      </c>
      <c r="D857" s="208" t="str">
        <f t="shared" si="388"/>
        <v>-2.51370850111961+0.109582118721952i</v>
      </c>
      <c r="E857" t="str">
        <f t="shared" si="389"/>
        <v>20500</v>
      </c>
      <c r="F857" t="str">
        <f t="shared" si="390"/>
        <v>0.327868852459016</v>
      </c>
      <c r="G857" t="str">
        <f t="shared" si="385"/>
        <v>0.327868852459016</v>
      </c>
      <c r="H857" t="str">
        <f t="shared" si="391"/>
        <v>2.88018697887847+1.59313896366976i</v>
      </c>
      <c r="I857" t="str">
        <f t="shared" si="392"/>
        <v>283.921436068178i</v>
      </c>
      <c r="J857" t="str">
        <f t="shared" si="386"/>
        <v>-108.115566484364+62.1129247257631i</v>
      </c>
      <c r="K857" t="str">
        <f t="shared" si="393"/>
        <v>1.13431535621792-1.97442235816254i</v>
      </c>
      <c r="L857" t="str">
        <f t="shared" si="394"/>
        <v>0.213655939410706-0.318181705789929i</v>
      </c>
      <c r="M857" t="str">
        <f t="shared" si="395"/>
        <v>1.34797129562863-2.29260406395247i</v>
      </c>
      <c r="N857" t="str">
        <f t="shared" si="396"/>
        <v>-0.901819225754774i</v>
      </c>
      <c r="O857" t="str">
        <f t="shared" si="397"/>
        <v>0.62018389193391-0.784456461625314i</v>
      </c>
      <c r="P857" t="str">
        <f t="shared" si="398"/>
        <v>0.37981610806609+0.784456461625314i</v>
      </c>
      <c r="Q857" t="str">
        <f t="shared" si="399"/>
        <v>-0.37981610806609+0.11736276412946i</v>
      </c>
      <c r="R857" t="str">
        <f t="shared" si="400"/>
        <v>-0.330271967141023-2.16741226904525i</v>
      </c>
      <c r="S857" t="str">
        <f t="shared" si="401"/>
        <v>0.0976595827869061i</v>
      </c>
      <c r="T857" t="str">
        <f t="shared" si="402"/>
        <v>0.211668577922181-0.0322542225172031i</v>
      </c>
      <c r="U857" t="str">
        <f t="shared" si="403"/>
        <v>0.00005-0.00196545819862546i</v>
      </c>
      <c r="V857" t="str">
        <f t="shared" si="404"/>
        <v>0.00002-0.0220131318246052i</v>
      </c>
      <c r="W857" t="str">
        <f t="shared" si="405"/>
        <v>0.0000422733438557612-0.00180443677106306i</v>
      </c>
      <c r="X857" t="str">
        <f t="shared" si="406"/>
        <v>0.0000668981319263876-0.00180294487744245i</v>
      </c>
      <c r="Y857" t="str">
        <f t="shared" si="407"/>
        <v>0.009+0.363419438167267i</v>
      </c>
      <c r="Z857" t="str">
        <f t="shared" si="408"/>
        <v>-0.0597362964634171-0.00371775215698337i</v>
      </c>
      <c r="AA857" t="str">
        <f t="shared" si="409"/>
        <v>0.831515943171576-33.1634783041729i</v>
      </c>
      <c r="AB857" t="str">
        <f t="shared" si="410"/>
        <v>0.707481757864852-0.107806620467892i</v>
      </c>
      <c r="AC857" t="str">
        <f t="shared" si="411"/>
        <v>1.70650720557703-1.76729578312265i</v>
      </c>
      <c r="AD857" t="str">
        <f t="shared" si="412"/>
        <v>0.231604443543815+0.176680728317001i</v>
      </c>
      <c r="AE857" t="str">
        <f t="shared" si="413"/>
        <v>-0.0131783365429802-0.0114153002856688i</v>
      </c>
      <c r="AF857" t="str">
        <f t="shared" si="414"/>
        <v>-5.39389547999808-1.48355684494781i</v>
      </c>
      <c r="AG857" t="str">
        <f t="shared" si="415"/>
        <v>1.02190798764119-0.0272727038681303i</v>
      </c>
      <c r="AH857" t="str">
        <f t="shared" si="416"/>
        <v>0.0508316728604581+0.0807411882047737i</v>
      </c>
      <c r="AI857">
        <f t="shared" si="417"/>
        <v>-20.408155317657844</v>
      </c>
      <c r="AJ857">
        <f t="shared" si="418"/>
        <v>57.806995804071782</v>
      </c>
      <c r="AK857"/>
      <c r="AL857"/>
      <c r="AM857"/>
      <c r="AN857"/>
    </row>
    <row r="858" spans="1:40" x14ac:dyDescent="0.35">
      <c r="A858"/>
      <c r="B858">
        <f t="shared" si="419"/>
        <v>72400</v>
      </c>
      <c r="C858" s="237" t="str">
        <f t="shared" si="387"/>
        <v>-6.15239531026062E-06+0.0142735776861731i</v>
      </c>
      <c r="D858" s="208" t="str">
        <f t="shared" si="388"/>
        <v>-2.51370837054983+0.10943076226066i</v>
      </c>
      <c r="E858" t="str">
        <f t="shared" si="389"/>
        <v>20500</v>
      </c>
      <c r="F858" t="str">
        <f t="shared" si="390"/>
        <v>0.327868852459016</v>
      </c>
      <c r="G858" t="str">
        <f t="shared" si="385"/>
        <v>0.327868852459016</v>
      </c>
      <c r="H858" t="str">
        <f t="shared" si="391"/>
        <v>2.88214565426161+1.59213452390505i</v>
      </c>
      <c r="I858" t="str">
        <f t="shared" si="392"/>
        <v>284.314135149876i</v>
      </c>
      <c r="J858" t="str">
        <f t="shared" si="386"/>
        <v>-108.417616350936+62.1988347184682i</v>
      </c>
      <c r="K858" t="str">
        <f t="shared" si="393"/>
        <v>1.13191598841768-1.97302142281646i</v>
      </c>
      <c r="L858" t="str">
        <f t="shared" si="394"/>
        <v>0.213249082360208-0.318015051522993i</v>
      </c>
      <c r="M858" t="str">
        <f t="shared" si="395"/>
        <v>1.34516507077789-2.29103647433945i</v>
      </c>
      <c r="N858" t="str">
        <f t="shared" si="396"/>
        <v>-0.903066555250977i</v>
      </c>
      <c r="O858" t="str">
        <f t="shared" si="397"/>
        <v>0.619204934054001-0.785229424845491i</v>
      </c>
      <c r="P858" t="str">
        <f t="shared" si="398"/>
        <v>0.380795065945999+0.785229424845491i</v>
      </c>
      <c r="Q858" t="str">
        <f t="shared" si="399"/>
        <v>-0.380795065945999+0.117837130405486i</v>
      </c>
      <c r="R858" t="str">
        <f t="shared" si="400"/>
        <v>-0.33026335439017-2.16427885891198i</v>
      </c>
      <c r="S858" t="str">
        <f t="shared" si="401"/>
        <v>0.0977946582817706i</v>
      </c>
      <c r="T858" t="str">
        <f t="shared" si="402"/>
        <v>0.211654911433758-0.032297991885578i</v>
      </c>
      <c r="U858" t="str">
        <f t="shared" si="403"/>
        <v>0.00005-0.00196274347735664i</v>
      </c>
      <c r="V858" t="str">
        <f t="shared" si="404"/>
        <v>0.00002-0.0219827269463944i</v>
      </c>
      <c r="W858" t="str">
        <f t="shared" si="405"/>
        <v>0.0000422733431955192-0.00180194468093529i</v>
      </c>
      <c r="X858" t="str">
        <f t="shared" si="406"/>
        <v>0.0000668301354305067-0.00180045577569301i</v>
      </c>
      <c r="Y858" t="str">
        <f t="shared" si="407"/>
        <v>0.009+0.363922092991842i</v>
      </c>
      <c r="Z858" t="str">
        <f t="shared" si="408"/>
        <v>-0.0595707739983162-0.00370615720276292i</v>
      </c>
      <c r="AA858" t="str">
        <f t="shared" si="409"/>
        <v>0.829192945811591-33.1172750145625i</v>
      </c>
      <c r="AB858" t="str">
        <f t="shared" si="410"/>
        <v>0.707436078948556-0.10795291535012i</v>
      </c>
      <c r="AC858" t="str">
        <f t="shared" si="411"/>
        <v>1.70429423663126-1.76597635115245i</v>
      </c>
      <c r="AD858" t="str">
        <f t="shared" si="412"/>
        <v>0.231820354354546+0.176868724705432i</v>
      </c>
      <c r="AE858" t="str">
        <f t="shared" si="413"/>
        <v>-0.0131542146394537-0.0113953695028359i</v>
      </c>
      <c r="AF858" t="str">
        <f t="shared" si="414"/>
        <v>-5.39585402481144-1.48270376164439i</v>
      </c>
      <c r="AG858" t="str">
        <f t="shared" si="415"/>
        <v>1.02189967508026-0.0272607724715861i</v>
      </c>
      <c r="AH858" t="str">
        <f t="shared" si="416"/>
        <v>0.0507728560975799+0.0806103213554943i</v>
      </c>
      <c r="AI858">
        <f t="shared" si="417"/>
        <v>-20.421099712983072</v>
      </c>
      <c r="AJ858">
        <f t="shared" si="418"/>
        <v>57.794998595473878</v>
      </c>
      <c r="AK858"/>
      <c r="AL858"/>
      <c r="AM858"/>
      <c r="AN858"/>
    </row>
    <row r="859" spans="1:40" x14ac:dyDescent="0.35">
      <c r="A859"/>
      <c r="B859">
        <f t="shared" si="419"/>
        <v>72500</v>
      </c>
      <c r="C859" s="237" t="str">
        <f t="shared" si="387"/>
        <v>-6.13543489332299E-06+0.0142538900001133i</v>
      </c>
      <c r="D859" s="208" t="str">
        <f t="shared" si="388"/>
        <v>-2.51370824051997+0.109279823334202i</v>
      </c>
      <c r="E859" t="str">
        <f t="shared" si="389"/>
        <v>20500</v>
      </c>
      <c r="F859" t="str">
        <f t="shared" si="390"/>
        <v>0.327868852459016</v>
      </c>
      <c r="G859" t="str">
        <f t="shared" si="385"/>
        <v>0.327868852459016</v>
      </c>
      <c r="H859" t="str">
        <f t="shared" si="391"/>
        <v>2.88409915950951+1.59112970231713i</v>
      </c>
      <c r="I859" t="str">
        <f t="shared" si="392"/>
        <v>284.706834231575i</v>
      </c>
      <c r="J859" t="str">
        <f t="shared" si="386"/>
        <v>-108.720083701773+62.2847447111732i</v>
      </c>
      <c r="K859" t="str">
        <f t="shared" si="393"/>
        <v>1.12952345329214-1.97162057827312i</v>
      </c>
      <c r="L859" t="str">
        <f t="shared" si="394"/>
        <v>0.212843212748329-0.317848195765598i</v>
      </c>
      <c r="M859" t="str">
        <f t="shared" si="395"/>
        <v>1.34236666604047-2.28946877403872i</v>
      </c>
      <c r="N859" t="str">
        <f t="shared" si="396"/>
        <v>-0.90431388474718i</v>
      </c>
      <c r="O859" t="str">
        <f t="shared" si="397"/>
        <v>0.618225012796065-0.786001166381644i</v>
      </c>
      <c r="P859" t="str">
        <f t="shared" si="398"/>
        <v>0.381774987203935+0.786001166381644i</v>
      </c>
      <c r="Q859" t="str">
        <f t="shared" si="399"/>
        <v>-0.381774987203935+0.118312718365536i</v>
      </c>
      <c r="R859" t="str">
        <f t="shared" si="400"/>
        <v>-0.330254728959653-2.16115389633213i</v>
      </c>
      <c r="S859" t="str">
        <f t="shared" si="401"/>
        <v>0.0979297337766348i</v>
      </c>
      <c r="T859" t="str">
        <f t="shared" si="402"/>
        <v>0.211641225718143-0.0323417576854935i</v>
      </c>
      <c r="U859" t="str">
        <f t="shared" si="403"/>
        <v>0.00005-0.00196003624497408i</v>
      </c>
      <c r="V859" t="str">
        <f t="shared" si="404"/>
        <v>0.00002-0.0219524059437097i</v>
      </c>
      <c r="W859" t="str">
        <f t="shared" si="405"/>
        <v>0.0000422733425343648-0.00179945946585062i</v>
      </c>
      <c r="X859" t="str">
        <f t="shared" si="406"/>
        <v>0.0000667624200320543-0.00179797353691212i</v>
      </c>
      <c r="Y859" t="str">
        <f t="shared" si="407"/>
        <v>0.009+0.364424747816416i</v>
      </c>
      <c r="Z859" t="str">
        <f t="shared" si="408"/>
        <v>-0.0594059394340199-0.00369462123207445i</v>
      </c>
      <c r="AA859" t="str">
        <f t="shared" si="409"/>
        <v>0.826879706984945-33.0712008289363i</v>
      </c>
      <c r="AB859" t="str">
        <f t="shared" si="410"/>
        <v>0.70739033576723-0.108099198305117i</v>
      </c>
      <c r="AC859" t="str">
        <f t="shared" si="411"/>
        <v>1.70208746759492-1.76465684522633i</v>
      </c>
      <c r="AD859" t="str">
        <f t="shared" si="412"/>
        <v>0.232036501176732+0.177056471877209i</v>
      </c>
      <c r="AE859" t="str">
        <f t="shared" si="413"/>
        <v>-0.0131301897351131-0.0113754930286025i</v>
      </c>
      <c r="AF859" t="str">
        <f t="shared" si="414"/>
        <v>-5.39780740002948-1.48184987898293i</v>
      </c>
      <c r="AG859" t="str">
        <f t="shared" si="415"/>
        <v>1.02189135781729-0.0272489032018352i</v>
      </c>
      <c r="AH859" t="str">
        <f t="shared" si="416"/>
        <v>0.0507142721446269+0.0804797869971805i</v>
      </c>
      <c r="AI859">
        <f t="shared" si="417"/>
        <v>-20.434026026909432</v>
      </c>
      <c r="AJ859">
        <f t="shared" si="418"/>
        <v>57.782953680255027</v>
      </c>
      <c r="AK859"/>
      <c r="AL859"/>
      <c r="AM859"/>
      <c r="AN859"/>
    </row>
    <row r="860" spans="1:40" x14ac:dyDescent="0.35">
      <c r="A860"/>
      <c r="B860">
        <f t="shared" si="419"/>
        <v>72600</v>
      </c>
      <c r="C860" s="237" t="str">
        <f t="shared" si="387"/>
        <v>-0.000006118544512457+0.0142342565500731i</v>
      </c>
      <c r="D860" s="208" t="str">
        <f t="shared" si="388"/>
        <v>-2.51370811102705+0.109129300217227i</v>
      </c>
      <c r="E860" t="str">
        <f t="shared" si="389"/>
        <v>20500</v>
      </c>
      <c r="F860" t="str">
        <f t="shared" si="390"/>
        <v>0.327868852459016</v>
      </c>
      <c r="G860" t="str">
        <f t="shared" si="385"/>
        <v>0.327868852459016</v>
      </c>
      <c r="H860" t="str">
        <f t="shared" si="391"/>
        <v>2.88604750950543+1.59012450954694i</v>
      </c>
      <c r="I860" t="str">
        <f t="shared" si="392"/>
        <v>285.099533313274i</v>
      </c>
      <c r="J860" t="str">
        <f t="shared" si="386"/>
        <v>-109.022968536876+62.3706547038782i</v>
      </c>
      <c r="K860" t="str">
        <f t="shared" si="393"/>
        <v>1.12713772851374-1.97021983649048i</v>
      </c>
      <c r="L860" t="str">
        <f t="shared" si="394"/>
        <v>0.212438328140304-0.317681140978516i</v>
      </c>
      <c r="M860" t="str">
        <f t="shared" si="395"/>
        <v>1.33957605665404-2.287900977469i</v>
      </c>
      <c r="N860" t="str">
        <f t="shared" si="396"/>
        <v>-0.905561214243383i</v>
      </c>
      <c r="O860" t="str">
        <f t="shared" si="397"/>
        <v>0.617244129684692-0.786771685033077i</v>
      </c>
      <c r="P860" t="str">
        <f t="shared" si="398"/>
        <v>0.382755870315308+0.786771685033077i</v>
      </c>
      <c r="Q860" t="str">
        <f t="shared" si="399"/>
        <v>-0.382755870315308+0.118789529210306i</v>
      </c>
      <c r="R860" t="str">
        <f t="shared" si="400"/>
        <v>-0.330246090846199-2.15803734638425i</v>
      </c>
      <c r="S860" t="str">
        <f t="shared" si="401"/>
        <v>0.0980648092714992i</v>
      </c>
      <c r="T860" t="str">
        <f t="shared" si="402"/>
        <v>0.211627520773944-0.0323855199114907i</v>
      </c>
      <c r="U860" t="str">
        <f t="shared" si="403"/>
        <v>0.00005-0.00195733647053197i</v>
      </c>
      <c r="V860" t="str">
        <f t="shared" si="404"/>
        <v>0.00002-0.021922168469958i</v>
      </c>
      <c r="W860" t="str">
        <f t="shared" si="405"/>
        <v>0.0000422733418722976-0.00179698109739981i</v>
      </c>
      <c r="X860" t="str">
        <f t="shared" si="406"/>
        <v>0.0000666949841838233-0.00179549813276143i</v>
      </c>
      <c r="Y860" t="str">
        <f t="shared" si="407"/>
        <v>0.009+0.36492740264099i</v>
      </c>
      <c r="Z860" t="str">
        <f t="shared" si="408"/>
        <v>-0.0592417889592902-0.00368314385052014i</v>
      </c>
      <c r="AA860" t="str">
        <f t="shared" si="409"/>
        <v>0.824576171905011-33.025255204714i</v>
      </c>
      <c r="AB860" t="str">
        <f t="shared" si="410"/>
        <v>0.707344528316221-0.108245469314638i</v>
      </c>
      <c r="AC860" t="str">
        <f t="shared" si="411"/>
        <v>1.6998868788861-1.7633372766772i</v>
      </c>
      <c r="AD860" t="str">
        <f t="shared" si="412"/>
        <v>0.232252883765284+0.177243969576315i</v>
      </c>
      <c r="AE860" t="str">
        <f t="shared" si="413"/>
        <v>-0.0131062612886227-0.0113556706205526i</v>
      </c>
      <c r="AF860" t="str">
        <f t="shared" si="414"/>
        <v>-5.39975562053248-1.48099520932971i</v>
      </c>
      <c r="AG860" t="str">
        <f t="shared" si="415"/>
        <v>1.02188303583168-0.0272370957681191i</v>
      </c>
      <c r="AH860" t="str">
        <f t="shared" si="416"/>
        <v>0.050655919657078+0.0803495837535017i</v>
      </c>
      <c r="AI860">
        <f t="shared" si="417"/>
        <v>-20.446934319018631</v>
      </c>
      <c r="AJ860">
        <f t="shared" si="418"/>
        <v>57.7708612435544</v>
      </c>
      <c r="AK860"/>
      <c r="AL860"/>
      <c r="AM860"/>
      <c r="AN860"/>
    </row>
    <row r="861" spans="1:40" x14ac:dyDescent="0.35">
      <c r="A861"/>
      <c r="B861">
        <f t="shared" si="419"/>
        <v>72700</v>
      </c>
      <c r="C861" s="237" t="str">
        <f t="shared" si="387"/>
        <v>-6.10172378258507E-06+0.0142146771122453i</v>
      </c>
      <c r="D861" s="208" t="str">
        <f t="shared" si="388"/>
        <v>-2.51370798206813+0.108979191193881i</v>
      </c>
      <c r="E861" t="str">
        <f t="shared" si="389"/>
        <v>20500</v>
      </c>
      <c r="F861" t="str">
        <f t="shared" si="390"/>
        <v>0.327868852459016</v>
      </c>
      <c r="G861" t="str">
        <f t="shared" si="385"/>
        <v>0.327868852459016</v>
      </c>
      <c r="H861" t="str">
        <f t="shared" si="391"/>
        <v>2.88799071909886+1.58911895615632i</v>
      </c>
      <c r="I861" t="str">
        <f t="shared" si="392"/>
        <v>285.492232394972i</v>
      </c>
      <c r="J861" t="str">
        <f t="shared" si="386"/>
        <v>-109.326270856246+62.4565646965833i</v>
      </c>
      <c r="K861" t="str">
        <f t="shared" si="393"/>
        <v>1.1247587918242-1.96881920932233i</v>
      </c>
      <c r="L861" t="str">
        <f t="shared" si="394"/>
        <v>0.212034426104373-0.317513889606968i</v>
      </c>
      <c r="M861" t="str">
        <f t="shared" si="395"/>
        <v>1.33679321792857-2.2863330989293i</v>
      </c>
      <c r="N861" t="str">
        <f t="shared" si="396"/>
        <v>-0.906808543739586i</v>
      </c>
      <c r="O861" t="str">
        <f t="shared" si="397"/>
        <v>0.616262286245972-0.787540979600991i</v>
      </c>
      <c r="P861" t="str">
        <f t="shared" si="398"/>
        <v>0.383737713754028+0.787540979600991i</v>
      </c>
      <c r="Q861" t="str">
        <f t="shared" si="399"/>
        <v>-0.383737713754028+0.119267564138595i</v>
      </c>
      <c r="R861" t="str">
        <f t="shared" si="400"/>
        <v>-0.330237440046488-2.15492917433899i</v>
      </c>
      <c r="S861" t="str">
        <f t="shared" si="401"/>
        <v>0.0981998847663635i</v>
      </c>
      <c r="T861" t="str">
        <f t="shared" si="402"/>
        <v>0.211613796599764-0.032429278558104i</v>
      </c>
      <c r="U861" t="str">
        <f t="shared" si="403"/>
        <v>0.0000499999999999999-0.00195464412325476i</v>
      </c>
      <c r="V861" t="str">
        <f t="shared" si="404"/>
        <v>0.00002-0.0218920141804533i</v>
      </c>
      <c r="W861" t="str">
        <f t="shared" si="405"/>
        <v>0.000042273341209318-0.00179450954732988i</v>
      </c>
      <c r="X861" t="str">
        <f t="shared" si="406"/>
        <v>0.0000666278263492384-0.0017930295350584i</v>
      </c>
      <c r="Y861" t="str">
        <f t="shared" si="407"/>
        <v>0.009+0.365430057465565i</v>
      </c>
      <c r="Z861" t="str">
        <f t="shared" si="408"/>
        <v>-0.0590783187892805-0.00367172466692484i</v>
      </c>
      <c r="AA861" t="str">
        <f t="shared" si="409"/>
        <v>0.822282286170485-32.9794376023636i</v>
      </c>
      <c r="AB861" t="str">
        <f t="shared" si="410"/>
        <v>0.707298656590859-0.108391728360415i</v>
      </c>
      <c r="AC861" t="str">
        <f t="shared" si="411"/>
        <v>1.69769245098008-1.76201765674367i</v>
      </c>
      <c r="AD861" t="str">
        <f t="shared" si="412"/>
        <v>0.232469501874783+0.177431217546772i</v>
      </c>
      <c r="AE861" t="str">
        <f t="shared" si="413"/>
        <v>-0.0130824287623947-0.0113359020377397i</v>
      </c>
      <c r="AF861" t="str">
        <f t="shared" si="414"/>
        <v>-5.40169870116699-1.48013976496244i</v>
      </c>
      <c r="AG861" t="str">
        <f t="shared" si="415"/>
        <v>1.02187470910297-0.0272253498812731i</v>
      </c>
      <c r="AH861" t="str">
        <f t="shared" si="416"/>
        <v>0.0505977972998836+0.080219710255863i</v>
      </c>
      <c r="AI861">
        <f t="shared" si="417"/>
        <v>-20.459824648603938</v>
      </c>
      <c r="AJ861">
        <f t="shared" si="418"/>
        <v>57.758721469543893</v>
      </c>
      <c r="AK861"/>
      <c r="AL861"/>
      <c r="AM861"/>
      <c r="AN861"/>
    </row>
    <row r="862" spans="1:40" x14ac:dyDescent="0.35">
      <c r="A862"/>
      <c r="B862">
        <f t="shared" si="419"/>
        <v>72800</v>
      </c>
      <c r="C862" s="237" t="str">
        <f t="shared" si="387"/>
        <v>-6.08497232127249E-06+0.0141951514640521i</v>
      </c>
      <c r="D862" s="208" t="str">
        <f t="shared" si="388"/>
        <v>-2.51370785364025+0.108829494557733i</v>
      </c>
      <c r="E862" t="str">
        <f t="shared" si="389"/>
        <v>20500</v>
      </c>
      <c r="F862" t="str">
        <f t="shared" si="390"/>
        <v>0.327868852459016</v>
      </c>
      <c r="G862" t="str">
        <f t="shared" si="385"/>
        <v>0.327868852459016</v>
      </c>
      <c r="H862" t="str">
        <f t="shared" si="391"/>
        <v>2.88992880310542+1.58811305262851i</v>
      </c>
      <c r="I862" t="str">
        <f t="shared" si="392"/>
        <v>285.884931476671i</v>
      </c>
      <c r="J862" t="str">
        <f t="shared" si="386"/>
        <v>-109.629990659882+62.5424746892884i</v>
      </c>
      <c r="K862" t="str">
        <f t="shared" si="393"/>
        <v>1.12238662103449-1.96741870851909i</v>
      </c>
      <c r="L862" t="str">
        <f t="shared" si="394"/>
        <v>0.211631504211828-0.317346444080709i</v>
      </c>
      <c r="M862" t="str">
        <f t="shared" si="395"/>
        <v>1.33401812524632-2.2847651525998i</v>
      </c>
      <c r="N862" t="str">
        <f t="shared" si="396"/>
        <v>-0.908055873235789i</v>
      </c>
      <c r="O862" t="str">
        <f t="shared" si="397"/>
        <v>0.615279484007485-0.788309048888494i</v>
      </c>
      <c r="P862" t="str">
        <f t="shared" si="398"/>
        <v>0.384720515992515+0.788309048888494i</v>
      </c>
      <c r="Q862" t="str">
        <f t="shared" si="399"/>
        <v>-0.384720515992515+0.119746824347295i</v>
      </c>
      <c r="R862" t="str">
        <f t="shared" si="400"/>
        <v>-0.330228776557226-2.15182934565782i</v>
      </c>
      <c r="S862" t="str">
        <f t="shared" si="401"/>
        <v>0.0983349602612279i</v>
      </c>
      <c r="T862" t="str">
        <f t="shared" si="402"/>
        <v>0.211600053194206-0.0324730336198687i</v>
      </c>
      <c r="U862" t="str">
        <f t="shared" si="403"/>
        <v>0.0000499999999999999-0.001951959172536i</v>
      </c>
      <c r="V862" t="str">
        <f t="shared" si="404"/>
        <v>0.00002-0.0218619427324032i</v>
      </c>
      <c r="W862" t="str">
        <f t="shared" si="405"/>
        <v>0.0000422733405454259-0.00179204478754312i</v>
      </c>
      <c r="X862" t="str">
        <f t="shared" si="406"/>
        <v>0.000066560945002266-0.00179056771577522i</v>
      </c>
      <c r="Y862" t="str">
        <f t="shared" si="407"/>
        <v>0.009+0.365932712290139i</v>
      </c>
      <c r="Z862" t="str">
        <f t="shared" si="408"/>
        <v>-0.0589155251653159-0.00366036329330495i</v>
      </c>
      <c r="AA862" t="str">
        <f t="shared" si="409"/>
        <v>0.819997995762146-32.9337474853795i</v>
      </c>
      <c r="AB862" t="str">
        <f t="shared" si="410"/>
        <v>0.707252720586476-0.108537975424182i</v>
      </c>
      <c r="AC862" t="str">
        <f t="shared" si="411"/>
        <v>1.69550416440923-1.76069799657078i</v>
      </c>
      <c r="AD862" t="str">
        <f t="shared" si="412"/>
        <v>0.232686355259483+0.177618215532652i</v>
      </c>
      <c r="AE862" t="str">
        <f t="shared" si="413"/>
        <v>-0.0130586916225577-0.0113161870406772i</v>
      </c>
      <c r="AF862" t="str">
        <f t="shared" si="414"/>
        <v>-5.40363665674567-1.47928355807078i</v>
      </c>
      <c r="AG862" t="str">
        <f t="shared" si="415"/>
        <v>1.02186637761088-0.0272136652537146i</v>
      </c>
      <c r="AH862" t="str">
        <f t="shared" si="416"/>
        <v>0.0505399037473793+0.0800901651433537i</v>
      </c>
      <c r="AI862">
        <f t="shared" si="417"/>
        <v>-20.472697074672126</v>
      </c>
      <c r="AJ862">
        <f t="shared" si="418"/>
        <v>57.746534541438628</v>
      </c>
      <c r="AK862"/>
      <c r="AL862"/>
      <c r="AM862"/>
      <c r="AN862"/>
    </row>
    <row r="863" spans="1:40" x14ac:dyDescent="0.35">
      <c r="A863"/>
      <c r="B863">
        <f t="shared" si="419"/>
        <v>72900</v>
      </c>
      <c r="C863" s="237" t="str">
        <f t="shared" si="387"/>
        <v>-6.06828974870575E-06+0.0141756793841372i</v>
      </c>
      <c r="D863" s="208" t="str">
        <f t="shared" si="388"/>
        <v>-2.51370772574053+0.108680208611719i</v>
      </c>
      <c r="E863" t="str">
        <f t="shared" si="389"/>
        <v>20500</v>
      </c>
      <c r="F863" t="str">
        <f t="shared" si="390"/>
        <v>0.327868852459016</v>
      </c>
      <c r="G863" t="str">
        <f t="shared" si="385"/>
        <v>0.327868852459016</v>
      </c>
      <c r="H863" t="str">
        <f t="shared" si="391"/>
        <v>2.89186177630682+1.58710680936868i</v>
      </c>
      <c r="I863" t="str">
        <f t="shared" si="392"/>
        <v>286.27763055837i</v>
      </c>
      <c r="J863" t="str">
        <f t="shared" si="386"/>
        <v>-109.934127947784+62.6283846819935i</v>
      </c>
      <c r="K863" t="str">
        <f t="shared" si="393"/>
        <v>1.12002119402469-1.96601834572849i</v>
      </c>
      <c r="L863" t="str">
        <f t="shared" si="394"/>
        <v>0.211229560037042-0.317178806814112i</v>
      </c>
      <c r="M863" t="str">
        <f t="shared" si="395"/>
        <v>1.33125075406173-2.2831971525426i</v>
      </c>
      <c r="N863" t="str">
        <f t="shared" si="396"/>
        <v>-0.909303202731992i</v>
      </c>
      <c r="O863" t="str">
        <f t="shared" si="397"/>
        <v>0.614295724498307-0.789075891700602i</v>
      </c>
      <c r="P863" t="str">
        <f t="shared" si="398"/>
        <v>0.385704275501693+0.789075891700602i</v>
      </c>
      <c r="Q863" t="str">
        <f t="shared" si="399"/>
        <v>-0.385704275501693+0.12022731103139i</v>
      </c>
      <c r="R863" t="str">
        <f t="shared" si="400"/>
        <v>-0.330220100375101-2.14873782599171i</v>
      </c>
      <c r="S863" t="str">
        <f t="shared" si="401"/>
        <v>0.0984700357560922i</v>
      </c>
      <c r="T863" t="str">
        <f t="shared" si="402"/>
        <v>0.211586290555871-0.0325167850913166i</v>
      </c>
      <c r="U863" t="str">
        <f t="shared" si="403"/>
        <v>0.0000499999999999999-0.00194928158793719i</v>
      </c>
      <c r="V863" t="str">
        <f t="shared" si="404"/>
        <v>0.00002-0.0218319537848965i</v>
      </c>
      <c r="W863" t="str">
        <f t="shared" si="405"/>
        <v>0.0000422733398806213-0.00178958679009596i</v>
      </c>
      <c r="X863" t="str">
        <f t="shared" si="406"/>
        <v>0.0000664943386273269-0.00178811264703765i</v>
      </c>
      <c r="Y863" t="str">
        <f t="shared" si="407"/>
        <v>0.009+0.366435367114713i</v>
      </c>
      <c r="Z863" t="str">
        <f t="shared" si="408"/>
        <v>-0.0587534043546726-0.0036490593448376i</v>
      </c>
      <c r="AA863" t="str">
        <f t="shared" si="409"/>
        <v>0.817723247039599-32.8881843202614i</v>
      </c>
      <c r="AB863" t="str">
        <f t="shared" si="410"/>
        <v>0.707206720298395-0.108684210487661i</v>
      </c>
      <c r="AC863" t="str">
        <f t="shared" si="411"/>
        <v>1.69332199976299-1.75937830721059i</v>
      </c>
      <c r="AD863" t="str">
        <f t="shared" si="412"/>
        <v>0.232903443673313+0.177804963278071i</v>
      </c>
      <c r="AE863" t="str">
        <f t="shared" si="413"/>
        <v>-0.0130350493389255-0.0112965253913252i</v>
      </c>
      <c r="AF863" t="str">
        <f t="shared" si="414"/>
        <v>-5.40556950204735-1.47842660075696i</v>
      </c>
      <c r="AG863" t="str">
        <f t="shared" si="415"/>
        <v>1.0218580413353-0.0272020415994329i</v>
      </c>
      <c r="AH863" t="str">
        <f t="shared" si="416"/>
        <v>0.0504822376832093+0.0799609470626832i</v>
      </c>
      <c r="AI863">
        <f t="shared" si="417"/>
        <v>-20.485551655946026</v>
      </c>
      <c r="AJ863">
        <f t="shared" si="418"/>
        <v>57.734300641498599</v>
      </c>
      <c r="AK863"/>
      <c r="AL863"/>
      <c r="AM863"/>
      <c r="AN863"/>
    </row>
    <row r="864" spans="1:40" x14ac:dyDescent="0.35">
      <c r="A864"/>
      <c r="B864">
        <f t="shared" si="419"/>
        <v>73000</v>
      </c>
      <c r="C864" s="237" t="str">
        <f t="shared" si="387"/>
        <v>-0.0000060516756876711+0.0141562606523572i</v>
      </c>
      <c r="D864" s="208" t="str">
        <f t="shared" si="388"/>
        <v>-2.51370759836606+0.108531331668072i</v>
      </c>
      <c r="E864" t="str">
        <f t="shared" si="389"/>
        <v>20500</v>
      </c>
      <c r="F864" t="str">
        <f t="shared" si="390"/>
        <v>0.327868852459016</v>
      </c>
      <c r="G864" t="str">
        <f t="shared" si="385"/>
        <v>0.327868852459016</v>
      </c>
      <c r="H864" t="str">
        <f t="shared" si="391"/>
        <v>2.89378965345077+1.58610023670436i</v>
      </c>
      <c r="I864" t="str">
        <f t="shared" si="392"/>
        <v>286.670329640069i</v>
      </c>
      <c r="J864" t="str">
        <f t="shared" si="386"/>
        <v>-110.238682719952+62.7142946746985i</v>
      </c>
      <c r="K864" t="str">
        <f t="shared" si="393"/>
        <v>1.1176624887439-1.96461813249633i</v>
      </c>
      <c r="L864" t="str">
        <f t="shared" si="394"/>
        <v>0.210828591157497-0.317010980206245i</v>
      </c>
      <c r="M864" t="str">
        <f t="shared" si="395"/>
        <v>1.3284910799014-2.28162911270257i</v>
      </c>
      <c r="N864" t="str">
        <f t="shared" si="396"/>
        <v>-0.910550532228195i</v>
      </c>
      <c r="O864" t="str">
        <f t="shared" si="397"/>
        <v>0.613311009248999-0.789841506844236i</v>
      </c>
      <c r="P864" t="str">
        <f t="shared" si="398"/>
        <v>0.386688990751001+0.789841506844236i</v>
      </c>
      <c r="Q864" t="str">
        <f t="shared" si="399"/>
        <v>-0.386688990751001+0.120709025383959i</v>
      </c>
      <c r="R864" t="str">
        <f t="shared" si="400"/>
        <v>-0.330211411496801-2.14565458117979i</v>
      </c>
      <c r="S864" t="str">
        <f t="shared" si="401"/>
        <v>0.0986051112509566i</v>
      </c>
      <c r="T864" t="str">
        <f t="shared" si="402"/>
        <v>0.211572508683358-0.0325605329669775i</v>
      </c>
      <c r="U864" t="str">
        <f t="shared" si="403"/>
        <v>0.0000500000000000001-0.00194661133918659i</v>
      </c>
      <c r="V864" t="str">
        <f t="shared" si="404"/>
        <v>0.00002-0.0218020469988898i</v>
      </c>
      <c r="W864" t="str">
        <f t="shared" si="405"/>
        <v>0.000042273339214904-0.00178713552719798i</v>
      </c>
      <c r="X864" t="str">
        <f t="shared" si="406"/>
        <v>0.0000664280057192142-0.00178566430112413i</v>
      </c>
      <c r="Y864" t="str">
        <f t="shared" si="407"/>
        <v>0.009+0.366938021939288i</v>
      </c>
      <c r="Z864" t="str">
        <f t="shared" si="408"/>
        <v>-0.0585919526503679-0.00363781243983076i</v>
      </c>
      <c r="AA864" t="str">
        <f t="shared" si="409"/>
        <v>0.815457986738088-32.8427475764931i</v>
      </c>
      <c r="AB864" t="str">
        <f t="shared" si="410"/>
        <v>0.707160655721934-0.108830433532571i</v>
      </c>
      <c r="AC864" t="str">
        <f t="shared" si="411"/>
        <v>1.69114593768786-1.75805859962283i</v>
      </c>
      <c r="AD864" t="str">
        <f t="shared" si="412"/>
        <v>0.23312076686988+0.177991460527192i</v>
      </c>
      <c r="AE864" t="str">
        <f t="shared" si="413"/>
        <v>-0.013011501384968-0.0112769168530812i</v>
      </c>
      <c r="AF864" t="str">
        <f t="shared" si="414"/>
        <v>-5.40749725181683-1.47756890503629i</v>
      </c>
      <c r="AG864" t="str">
        <f t="shared" si="415"/>
        <v>1.02184970025631-0.0271904786339782i</v>
      </c>
      <c r="AH864" t="str">
        <f t="shared" si="416"/>
        <v>0.0504247978002518+0.0798320546681351i</v>
      </c>
      <c r="AI864">
        <f t="shared" si="417"/>
        <v>-20.498388450865516</v>
      </c>
      <c r="AJ864">
        <f t="shared" si="418"/>
        <v>57.722019951035371</v>
      </c>
      <c r="AK864"/>
      <c r="AL864"/>
      <c r="AM864"/>
      <c r="AN864"/>
    </row>
    <row r="865" spans="1:40" x14ac:dyDescent="0.35">
      <c r="A865"/>
      <c r="B865">
        <f t="shared" si="419"/>
        <v>73100</v>
      </c>
      <c r="C865" s="237" t="str">
        <f t="shared" si="387"/>
        <v>-6.03512976353305E-06+0.0141368950497732i</v>
      </c>
      <c r="D865" s="208" t="str">
        <f t="shared" si="388"/>
        <v>-2.51370747151398+0.108382862048261i</v>
      </c>
      <c r="E865" t="str">
        <f t="shared" si="389"/>
        <v>20500</v>
      </c>
      <c r="F865" t="str">
        <f t="shared" si="390"/>
        <v>0.327868852459016</v>
      </c>
      <c r="G865" t="str">
        <f t="shared" si="385"/>
        <v>0.327868852459016</v>
      </c>
      <c r="H865" t="str">
        <f t="shared" si="391"/>
        <v>2.89571244925091+1.58509334488602i</v>
      </c>
      <c r="I865" t="str">
        <f t="shared" si="392"/>
        <v>287.063028721767i</v>
      </c>
      <c r="J865" t="str">
        <f t="shared" si="386"/>
        <v>-110.543654976386+62.8002046674036i</v>
      </c>
      <c r="K865" t="str">
        <f t="shared" si="393"/>
        <v>1.11531048321017-1.96321808026727i</v>
      </c>
      <c r="L865" t="str">
        <f t="shared" si="394"/>
        <v>0.210428595153834-0.31684296664096i</v>
      </c>
      <c r="M865" t="str">
        <f t="shared" si="395"/>
        <v>1.325739078364-2.28006104690823i</v>
      </c>
      <c r="N865" t="str">
        <f t="shared" si="396"/>
        <v>-0.911797861724398i</v>
      </c>
      <c r="O865" t="str">
        <f t="shared" si="397"/>
        <v>0.612325339791613-0.790605893128229i</v>
      </c>
      <c r="P865" t="str">
        <f t="shared" si="398"/>
        <v>0.387674660208387+0.790605893128229i</v>
      </c>
      <c r="Q865" t="str">
        <f t="shared" si="399"/>
        <v>-0.387674660208387+0.121191968596169i</v>
      </c>
      <c r="R865" t="str">
        <f t="shared" si="400"/>
        <v>-0.330202709919001-2.14257957724814i</v>
      </c>
      <c r="S865" t="str">
        <f t="shared" si="401"/>
        <v>0.0987401867458208i</v>
      </c>
      <c r="T865" t="str">
        <f t="shared" si="402"/>
        <v>0.211558707575263-0.0326042772413783i</v>
      </c>
      <c r="U865" t="str">
        <f t="shared" si="403"/>
        <v>0.0000500000000000001-0.00194394839617812i</v>
      </c>
      <c r="V865" t="str">
        <f t="shared" si="404"/>
        <v>0.00002-0.021772222037195i</v>
      </c>
      <c r="W865" t="str">
        <f t="shared" si="405"/>
        <v>0.0000422733385482743-0.0017846909712108i</v>
      </c>
      <c r="X865" t="str">
        <f t="shared" si="406"/>
        <v>0.0000663619447830038-0.00178322265046462i</v>
      </c>
      <c r="Y865" t="str">
        <f t="shared" si="407"/>
        <v>0.009+0.367440676763862i</v>
      </c>
      <c r="Z865" t="str">
        <f t="shared" si="408"/>
        <v>-0.0584311663709449-0.00362662219969298i</v>
      </c>
      <c r="AA865" t="str">
        <f t="shared" si="409"/>
        <v>0.813202161965375-32.7974367265222i</v>
      </c>
      <c r="AB865" t="str">
        <f t="shared" si="410"/>
        <v>0.707114526852399-0.108976644540616i</v>
      </c>
      <c r="AC865" t="str">
        <f t="shared" si="411"/>
        <v>1.68897595888727-1.75673888467558i</v>
      </c>
      <c r="AD865" t="str">
        <f t="shared" si="412"/>
        <v>0.233338324602465+0.178177707024232i</v>
      </c>
      <c r="AE865" t="str">
        <f t="shared" si="413"/>
        <v>-0.0129880472377797-0.0112573611907688i</v>
      </c>
      <c r="AF865" t="str">
        <f t="shared" si="414"/>
        <v>-5.40941992076489-1.47671048283776i</v>
      </c>
      <c r="AG865" t="str">
        <f t="shared" si="415"/>
        <v>1.02184135435411-0.0271789760744504i</v>
      </c>
      <c r="AH865" t="str">
        <f t="shared" si="416"/>
        <v>0.0503675828005386+0.0797034866215167i</v>
      </c>
      <c r="AI865">
        <f t="shared" si="417"/>
        <v>-20.511207517589348</v>
      </c>
      <c r="AJ865">
        <f t="shared" si="418"/>
        <v>57.709692650420472</v>
      </c>
      <c r="AK865"/>
      <c r="AL865"/>
      <c r="AM865"/>
      <c r="AN865"/>
    </row>
    <row r="866" spans="1:40" x14ac:dyDescent="0.35">
      <c r="A866"/>
      <c r="B866">
        <f t="shared" si="419"/>
        <v>73200</v>
      </c>
      <c r="C866" s="237" t="str">
        <f t="shared" si="387"/>
        <v>-6.01865160421338E-06+0.0141175823586428i</v>
      </c>
      <c r="D866" s="208" t="str">
        <f t="shared" si="388"/>
        <v>-2.51370734518142+0.108234798082928i</v>
      </c>
      <c r="E866" t="str">
        <f t="shared" si="389"/>
        <v>20500</v>
      </c>
      <c r="F866" t="str">
        <f t="shared" si="390"/>
        <v>0.327868852459016</v>
      </c>
      <c r="G866" t="str">
        <f t="shared" si="385"/>
        <v>0.327868852459016</v>
      </c>
      <c r="H866" t="str">
        <f t="shared" si="391"/>
        <v>2.89763017838678+1.58408614408746i</v>
      </c>
      <c r="I866" t="str">
        <f t="shared" si="392"/>
        <v>287.455727803466i</v>
      </c>
      <c r="J866" t="str">
        <f t="shared" si="386"/>
        <v>-110.849044717087+62.8861146601086i</v>
      </c>
      <c r="K866" t="str">
        <f t="shared" si="393"/>
        <v>1.11296515551041-1.96181820038555i</v>
      </c>
      <c r="L866" t="str">
        <f t="shared" si="394"/>
        <v>0.210029569609865-0.316674768486972i</v>
      </c>
      <c r="M866" t="str">
        <f t="shared" si="395"/>
        <v>1.32299472512028-2.27849296887252i</v>
      </c>
      <c r="N866" t="str">
        <f t="shared" si="396"/>
        <v>-0.913045191220601i</v>
      </c>
      <c r="O866" t="str">
        <f t="shared" si="397"/>
        <v>0.611338717659683-0.791369049363326i</v>
      </c>
      <c r="P866" t="str">
        <f t="shared" si="398"/>
        <v>0.388661282340317+0.791369049363326i</v>
      </c>
      <c r="Q866" t="str">
        <f t="shared" si="399"/>
        <v>-0.388661282340317+0.121676141857275i</v>
      </c>
      <c r="R866" t="str">
        <f t="shared" si="400"/>
        <v>-0.330193995638382-2.13951278040844i</v>
      </c>
      <c r="S866" t="str">
        <f t="shared" si="401"/>
        <v>0.0988752622406851i</v>
      </c>
      <c r="T866" t="str">
        <f t="shared" si="402"/>
        <v>0.211544887230182-0.0326480179090447i</v>
      </c>
      <c r="U866" t="str">
        <f t="shared" si="403"/>
        <v>0.0000500000000000001-0.00194129272897023i</v>
      </c>
      <c r="V866" t="str">
        <f t="shared" si="404"/>
        <v>0.00002-0.0217424785644666i</v>
      </c>
      <c r="W866" t="str">
        <f t="shared" si="405"/>
        <v>0.0000422733378807324-0.00178225309464709i</v>
      </c>
      <c r="X866" t="str">
        <f t="shared" si="406"/>
        <v>0.000066296154333972-0.00178078766763957i</v>
      </c>
      <c r="Y866" t="str">
        <f t="shared" si="407"/>
        <v>0.009+0.367943331588437i</v>
      </c>
      <c r="Z866" t="str">
        <f t="shared" si="408"/>
        <v>-0.0582710418602592-0.00361548824890381i</v>
      </c>
      <c r="AA866" t="str">
        <f t="shared" si="409"/>
        <v>0.810955720198534-32.7522512457383i</v>
      </c>
      <c r="AB866" t="str">
        <f t="shared" si="410"/>
        <v>0.707068333685099-0.109122843493501i</v>
      </c>
      <c r="AC866" t="str">
        <f t="shared" si="411"/>
        <v>1.68681204412165-1.75541917314593i</v>
      </c>
      <c r="AD866" t="str">
        <f t="shared" si="412"/>
        <v>0.233556116624026+0.178363702513452i</v>
      </c>
      <c r="AE866" t="str">
        <f t="shared" si="413"/>
        <v>-0.0129646863780498-0.011237858170626i</v>
      </c>
      <c r="AF866" t="str">
        <f t="shared" si="414"/>
        <v>-5.4113375235682-1.47585134600453i</v>
      </c>
      <c r="AG866" t="str">
        <f t="shared" si="415"/>
        <v>1.02183300360911-0.0271675336394883i</v>
      </c>
      <c r="AH866" t="str">
        <f t="shared" si="416"/>
        <v>0.0503105913951771+0.0795752415920925i</v>
      </c>
      <c r="AI866">
        <f t="shared" si="417"/>
        <v>-20.52400891399801</v>
      </c>
      <c r="AJ866">
        <f t="shared" si="418"/>
        <v>57.697318919087536</v>
      </c>
      <c r="AK866"/>
      <c r="AL866"/>
      <c r="AM866"/>
      <c r="AN866"/>
    </row>
    <row r="867" spans="1:40" x14ac:dyDescent="0.35">
      <c r="A867"/>
      <c r="B867">
        <f t="shared" si="419"/>
        <v>73300</v>
      </c>
      <c r="C867" s="237" t="str">
        <f t="shared" si="387"/>
        <v>-6.00224084017024E-06+0.0140983223624118i</v>
      </c>
      <c r="D867" s="208" t="str">
        <f t="shared" si="388"/>
        <v>-2.51370721936556+0.108087138111824i</v>
      </c>
      <c r="E867" t="str">
        <f t="shared" si="389"/>
        <v>20500</v>
      </c>
      <c r="F867" t="str">
        <f t="shared" si="390"/>
        <v>0.327868852459016</v>
      </c>
      <c r="G867" t="str">
        <f t="shared" si="385"/>
        <v>0.327868852459016</v>
      </c>
      <c r="H867" t="str">
        <f t="shared" si="391"/>
        <v>2.89954285550372+1.58307864440637i</v>
      </c>
      <c r="I867" t="str">
        <f t="shared" si="392"/>
        <v>287.848426885165i</v>
      </c>
      <c r="J867" t="str">
        <f t="shared" si="386"/>
        <v>-111.154851942053+62.9720246528138i</v>
      </c>
      <c r="K867" t="str">
        <f t="shared" si="393"/>
        <v>1.11062648380033-1.96041850409574i</v>
      </c>
      <c r="L867" t="str">
        <f t="shared" si="394"/>
        <v>0.209631512112622-0.316506388097939i</v>
      </c>
      <c r="M867" t="str">
        <f t="shared" si="395"/>
        <v>1.32025799591295-2.27692489219368i</v>
      </c>
      <c r="N867" t="str">
        <f t="shared" si="396"/>
        <v>-0.914292520716804i</v>
      </c>
      <c r="O867" t="str">
        <f t="shared" si="397"/>
        <v>0.610351144388226-0.792130974362184i</v>
      </c>
      <c r="P867" t="str">
        <f t="shared" si="398"/>
        <v>0.389648855611774+0.792130974362184i</v>
      </c>
      <c r="Q867" t="str">
        <f t="shared" si="399"/>
        <v>-0.389648855611774+0.12216154635462i</v>
      </c>
      <c r="R867" t="str">
        <f t="shared" si="400"/>
        <v>-0.330185268651608-2.13645415705675i</v>
      </c>
      <c r="S867" t="str">
        <f t="shared" si="401"/>
        <v>0.0990103377355495i</v>
      </c>
      <c r="T867" t="str">
        <f t="shared" si="402"/>
        <v>0.211531047646708-0.0326917549644989i</v>
      </c>
      <c r="U867" t="str">
        <f t="shared" si="403"/>
        <v>0.0000500000000000001-0.00193864430778473i</v>
      </c>
      <c r="V867" t="str">
        <f t="shared" si="404"/>
        <v>0.00002-0.021712816247189i</v>
      </c>
      <c r="W867" t="str">
        <f t="shared" si="405"/>
        <v>0.0000422733372122776-0.00177982187016951i</v>
      </c>
      <c r="X867" t="str">
        <f t="shared" si="406"/>
        <v>0.0000662306328975134-0.00177835932537896i</v>
      </c>
      <c r="Y867" t="str">
        <f t="shared" si="407"/>
        <v>0.009+0.368445986413011i</v>
      </c>
      <c r="Z867" t="str">
        <f t="shared" si="408"/>
        <v>-0.0581115754872749-0.00360441021498461i</v>
      </c>
      <c r="AA867" t="str">
        <f t="shared" si="409"/>
        <v>0.808718609280914-32.7071906124534i</v>
      </c>
      <c r="AB867" t="str">
        <f t="shared" si="410"/>
        <v>0.70702207621533-0.109269030372916i</v>
      </c>
      <c r="AC867" t="str">
        <f t="shared" si="411"/>
        <v>1.6846541742083-1.75409947572064i</v>
      </c>
      <c r="AD867" t="str">
        <f t="shared" si="412"/>
        <v>0.23377414268719+0.17854944673917i</v>
      </c>
      <c r="AE867" t="str">
        <f t="shared" si="413"/>
        <v>-0.0129414182900331-0.0112184075602954i</v>
      </c>
      <c r="AF867" t="str">
        <f t="shared" si="414"/>
        <v>-5.41325007486928-1.47499150629455i</v>
      </c>
      <c r="AG867" t="str">
        <f t="shared" si="415"/>
        <v>1.02182464800186-0.0271561510492584i</v>
      </c>
      <c r="AH867" t="str">
        <f t="shared" si="416"/>
        <v>0.050253822304278+0.0794473182565436i</v>
      </c>
      <c r="AI867">
        <f t="shared" si="417"/>
        <v>-20.536792697694501</v>
      </c>
      <c r="AJ867">
        <f t="shared" si="418"/>
        <v>57.684898935540211</v>
      </c>
      <c r="AK867"/>
      <c r="AL867"/>
      <c r="AM867"/>
      <c r="AN867"/>
    </row>
    <row r="868" spans="1:40" x14ac:dyDescent="0.35">
      <c r="A868"/>
      <c r="B868">
        <f t="shared" si="419"/>
        <v>73400</v>
      </c>
      <c r="C868" s="237" t="str">
        <f t="shared" si="387"/>
        <v>-5.98589710437729E-06+0.014079114845706i</v>
      </c>
      <c r="D868" s="208" t="str">
        <f t="shared" si="388"/>
        <v>-2.51370709406359+0.107939880483746i</v>
      </c>
      <c r="E868" t="str">
        <f t="shared" si="389"/>
        <v>20500</v>
      </c>
      <c r="F868" t="str">
        <f t="shared" si="390"/>
        <v>0.327868852459016</v>
      </c>
      <c r="G868" t="str">
        <f t="shared" si="385"/>
        <v>0.327868852459016</v>
      </c>
      <c r="H868" t="str">
        <f t="shared" si="391"/>
        <v>2.90145049521285+1.5820708558648i</v>
      </c>
      <c r="I868" t="str">
        <f t="shared" si="392"/>
        <v>288.241125966864i</v>
      </c>
      <c r="J868" t="str">
        <f t="shared" si="386"/>
        <v>-111.461076651286+63.0579346455188i</v>
      </c>
      <c r="K868" t="str">
        <f t="shared" si="393"/>
        <v>1.10829444630425-1.95901900254343i</v>
      </c>
      <c r="L868" t="str">
        <f t="shared" si="394"/>
        <v>0.209234420252383-0.31633782781255i</v>
      </c>
      <c r="M868" t="str">
        <f t="shared" si="395"/>
        <v>1.31752886655663-2.27535683035598i</v>
      </c>
      <c r="N868" t="str">
        <f t="shared" si="396"/>
        <v>-0.915539850213007i</v>
      </c>
      <c r="O868" t="str">
        <f t="shared" si="397"/>
        <v>0.609362621513739-0.792891666939377i</v>
      </c>
      <c r="P868" t="str">
        <f t="shared" si="398"/>
        <v>0.390637378486261+0.792891666939377i</v>
      </c>
      <c r="Q868" t="str">
        <f t="shared" si="399"/>
        <v>-0.390637378486261+0.12264818327363i</v>
      </c>
      <c r="R868" t="str">
        <f t="shared" si="400"/>
        <v>-0.330176528955344-2.13340367377223i</v>
      </c>
      <c r="S868" t="str">
        <f t="shared" si="401"/>
        <v>0.0991454132304138i</v>
      </c>
      <c r="T868" t="str">
        <f t="shared" si="402"/>
        <v>0.211517188823431-0.0327354884022613i</v>
      </c>
      <c r="U868" t="str">
        <f t="shared" si="403"/>
        <v>0.0000500000000000001-0.00193600310300573i</v>
      </c>
      <c r="V868" t="str">
        <f t="shared" si="404"/>
        <v>0.00002-0.0216832347536642i</v>
      </c>
      <c r="W868" t="str">
        <f t="shared" si="405"/>
        <v>0.0000422733365429102-0.00177739727058968i</v>
      </c>
      <c r="X868" t="str">
        <f t="shared" si="406"/>
        <v>0.0000661653790090554-0.00177593759656122i</v>
      </c>
      <c r="Y868" t="str">
        <f t="shared" si="407"/>
        <v>0.009+0.368948641237585i</v>
      </c>
      <c r="Z868" t="str">
        <f t="shared" si="408"/>
        <v>-0.057952763645854-0.00359338772846944i</v>
      </c>
      <c r="AA868" t="str">
        <f t="shared" si="409"/>
        <v>0.806490777419034-32.6622543078808i</v>
      </c>
      <c r="AB868" t="str">
        <f t="shared" si="410"/>
        <v>0.706975754438379-0.109415205160545i</v>
      </c>
      <c r="AC868" t="str">
        <f t="shared" si="411"/>
        <v>1.68250233002137-1.75277980299667i</v>
      </c>
      <c r="AD868" t="str">
        <f t="shared" si="412"/>
        <v>0.233992402544266+0.178734939445755i</v>
      </c>
      <c r="AE868" t="str">
        <f t="shared" si="413"/>
        <v>-0.0129182424615203-0.0111990091288135i</v>
      </c>
      <c r="AF868" t="str">
        <f t="shared" si="414"/>
        <v>-5.41515758927644-1.47413097538105i</v>
      </c>
      <c r="AG868" t="str">
        <f t="shared" si="415"/>
        <v>1.02181628751308-0.0271448280254452i</v>
      </c>
      <c r="AH868" t="str">
        <f t="shared" si="416"/>
        <v>0.0501972742568784+0.0793197152989127i</v>
      </c>
      <c r="AI868">
        <f t="shared" si="417"/>
        <v>-20.549558926006387</v>
      </c>
      <c r="AJ868">
        <f t="shared" si="418"/>
        <v>57.672432877357792</v>
      </c>
      <c r="AK868"/>
      <c r="AL868"/>
      <c r="AM868"/>
      <c r="AN868"/>
    </row>
    <row r="869" spans="1:40" x14ac:dyDescent="0.35">
      <c r="A869"/>
      <c r="B869">
        <f t="shared" si="419"/>
        <v>73500</v>
      </c>
      <c r="C869" s="237" t="str">
        <f t="shared" si="387"/>
        <v>-5.96962003230331E-06+0.0140599595943235i</v>
      </c>
      <c r="D869" s="208" t="str">
        <f t="shared" si="388"/>
        <v>-2.5137069692727+0.10779302355648i</v>
      </c>
      <c r="E869" t="str">
        <f t="shared" si="389"/>
        <v>20500</v>
      </c>
      <c r="F869" t="str">
        <f t="shared" si="390"/>
        <v>0.327868852459016</v>
      </c>
      <c r="G869" t="str">
        <f t="shared" si="385"/>
        <v>0.327868852459016</v>
      </c>
      <c r="H869" t="str">
        <f t="shared" si="391"/>
        <v>2.90335311209098+1.58106278840961i</v>
      </c>
      <c r="I869" t="str">
        <f t="shared" si="392"/>
        <v>288.633825048562i</v>
      </c>
      <c r="J869" t="str">
        <f t="shared" si="386"/>
        <v>-111.767718844785+63.1438446382239i</v>
      </c>
      <c r="K869" t="str">
        <f t="shared" si="393"/>
        <v>1.10596902131512-1.95761970677601i</v>
      </c>
      <c r="L869" t="str">
        <f t="shared" si="394"/>
        <v>0.208838291622698-0.316169089954597i</v>
      </c>
      <c r="M869" t="str">
        <f t="shared" si="395"/>
        <v>1.31480731293782-2.27378879673061i</v>
      </c>
      <c r="N869" t="str">
        <f t="shared" si="396"/>
        <v>-0.91678717970921i</v>
      </c>
      <c r="O869" t="str">
        <f t="shared" si="397"/>
        <v>0.608373150574196-0.793651125911396i</v>
      </c>
      <c r="P869" t="str">
        <f t="shared" si="398"/>
        <v>0.391626849425804+0.793651125911396i</v>
      </c>
      <c r="Q869" t="str">
        <f t="shared" si="399"/>
        <v>-0.391626849425804+0.123136053797814i</v>
      </c>
      <c r="R869" t="str">
        <f t="shared" si="400"/>
        <v>-0.33016777654625-2.13036129731591i</v>
      </c>
      <c r="S869" t="str">
        <f t="shared" si="401"/>
        <v>0.0992804887252782i</v>
      </c>
      <c r="T869" t="str">
        <f t="shared" si="402"/>
        <v>0.211503310758941-0.0327792182168501i</v>
      </c>
      <c r="U869" t="str">
        <f t="shared" si="403"/>
        <v>0.0000500000000000001-0.00193336908517852i</v>
      </c>
      <c r="V869" t="str">
        <f t="shared" si="404"/>
        <v>0.00002-0.0216537337539993i</v>
      </c>
      <c r="W869" t="str">
        <f t="shared" si="405"/>
        <v>0.0000422733358726302-0.00177497926886723i</v>
      </c>
      <c r="X869" t="str">
        <f t="shared" si="406"/>
        <v>0.0000661003912139801-0.00177352245421227i</v>
      </c>
      <c r="Y869" t="str">
        <f t="shared" si="407"/>
        <v>0.009+0.36945129606216i</v>
      </c>
      <c r="Z869" t="str">
        <f t="shared" si="408"/>
        <v>-0.0577946027545532-0.0035824204228765i</v>
      </c>
      <c r="AA869" t="str">
        <f t="shared" si="409"/>
        <v>0.80427217317955-32.6174418161154i</v>
      </c>
      <c r="AB869" t="str">
        <f t="shared" si="410"/>
        <v>0.706929368349534-0.109561367838067i</v>
      </c>
      <c r="AC869" t="str">
        <f t="shared" si="411"/>
        <v>1.6803564924918-1.75146016548198i</v>
      </c>
      <c r="AD869" t="str">
        <f t="shared" si="412"/>
        <v>0.234210895947235+0.178920180377634i</v>
      </c>
      <c r="AE869" t="str">
        <f t="shared" si="413"/>
        <v>-0.0128951583838089-0.0111796626465999i</v>
      </c>
      <c r="AF869" t="str">
        <f t="shared" si="414"/>
        <v>-5.41706008136368-1.47326976485313i</v>
      </c>
      <c r="AG869" t="str">
        <f t="shared" si="415"/>
        <v>1.02180792212365-0.0271335642912395i</v>
      </c>
      <c r="AH869" t="str">
        <f t="shared" si="416"/>
        <v>0.0501409459908671+0.07919243141055i</v>
      </c>
      <c r="AI869">
        <f t="shared" si="417"/>
        <v>-20.562307655987816</v>
      </c>
      <c r="AJ869">
        <f t="shared" si="418"/>
        <v>57.659920921200325</v>
      </c>
      <c r="AK869"/>
      <c r="AL869"/>
      <c r="AM869"/>
      <c r="AN869"/>
    </row>
    <row r="870" spans="1:40" x14ac:dyDescent="0.35">
      <c r="A870"/>
      <c r="B870">
        <f t="shared" si="419"/>
        <v>73600</v>
      </c>
      <c r="C870" s="237" t="str">
        <f t="shared" si="387"/>
        <v>-5.95340926189186E-06+0.0140408563952264i</v>
      </c>
      <c r="D870" s="208" t="str">
        <f t="shared" si="388"/>
        <v>-2.51370684499013+0.107646565696736i</v>
      </c>
      <c r="E870" t="str">
        <f t="shared" si="389"/>
        <v>20500</v>
      </c>
      <c r="F870" t="str">
        <f t="shared" si="390"/>
        <v>0.327868852459016</v>
      </c>
      <c r="G870" t="str">
        <f t="shared" si="385"/>
        <v>0.327868852459016</v>
      </c>
      <c r="H870" t="str">
        <f t="shared" si="391"/>
        <v>2.90525072068057+1.58005445191297i</v>
      </c>
      <c r="I870" t="str">
        <f t="shared" si="392"/>
        <v>289.026524130261i</v>
      </c>
      <c r="J870" t="str">
        <f t="shared" si="386"/>
        <v>-112.07477852255+63.2297546309289i</v>
      </c>
      <c r="K870" t="str">
        <f t="shared" si="393"/>
        <v>1.10365018719434-1.95622062774339i</v>
      </c>
      <c r="L870" t="str">
        <f t="shared" si="394"/>
        <v>0.208443123820434-0.316000176833064i</v>
      </c>
      <c r="M870" t="str">
        <f t="shared" si="395"/>
        <v>1.31209331101477-2.27222080457645i</v>
      </c>
      <c r="N870" t="str">
        <f t="shared" si="396"/>
        <v>-0.918034509205413i</v>
      </c>
      <c r="O870" t="str">
        <f t="shared" si="397"/>
        <v>0.607382733109047-0.794409350096652i</v>
      </c>
      <c r="P870" t="str">
        <f t="shared" si="398"/>
        <v>0.392617266890953+0.794409350096652i</v>
      </c>
      <c r="Q870" t="str">
        <f t="shared" si="399"/>
        <v>-0.392617266890953+0.123625159108761i</v>
      </c>
      <c r="R870" t="str">
        <f t="shared" si="400"/>
        <v>-0.33015901142098-2.12732699462946i</v>
      </c>
      <c r="S870" t="str">
        <f t="shared" si="401"/>
        <v>0.0994155642201424i</v>
      </c>
      <c r="T870" t="str">
        <f t="shared" si="402"/>
        <v>0.211489413451828-0.0328229444027812i</v>
      </c>
      <c r="U870" t="str">
        <f t="shared" si="403"/>
        <v>0.00005-0.00193074222500843i</v>
      </c>
      <c r="V870" t="str">
        <f t="shared" si="404"/>
        <v>0.00002-0.0216243129200945i</v>
      </c>
      <c r="W870" t="str">
        <f t="shared" si="405"/>
        <v>0.0000422733352014376-0.00177256783810868i</v>
      </c>
      <c r="X870" t="str">
        <f t="shared" si="406"/>
        <v>0.0000660356680675403-0.00177111387150449i</v>
      </c>
      <c r="Y870" t="str">
        <f t="shared" si="407"/>
        <v>0.009+0.369953950886734i</v>
      </c>
      <c r="Z870" t="str">
        <f t="shared" si="408"/>
        <v>-0.0576370892564215-0.00357150793467974i</v>
      </c>
      <c r="AA870" t="str">
        <f t="shared" si="409"/>
        <v>0.802062745486255-32.5727526241135i</v>
      </c>
      <c r="AB870" t="str">
        <f t="shared" si="410"/>
        <v>0.706882917944083-0.109707518387152i</v>
      </c>
      <c r="AC870" t="str">
        <f t="shared" si="411"/>
        <v>1.67821664260729-1.75014057359606i</v>
      </c>
      <c r="AD870" t="str">
        <f t="shared" si="412"/>
        <v>0.234429622647755+0.179105169279289i</v>
      </c>
      <c r="AE870" t="str">
        <f t="shared" si="413"/>
        <v>-0.0128721655516747-0.0111603678854473i</v>
      </c>
      <c r="AF870" t="str">
        <f t="shared" si="414"/>
        <v>-5.4189575656707-1.47240788621623i</v>
      </c>
      <c r="AG870" t="str">
        <f t="shared" si="415"/>
        <v>1.02179955181462-0.0271223595713294i</v>
      </c>
      <c r="AH870" t="str">
        <f t="shared" si="416"/>
        <v>0.0500848362529127+0.0790654652900646i</v>
      </c>
      <c r="AI870">
        <f t="shared" si="417"/>
        <v>-20.575038944420953</v>
      </c>
      <c r="AJ870">
        <f t="shared" si="418"/>
        <v>57.64736324281423</v>
      </c>
      <c r="AK870"/>
      <c r="AL870"/>
      <c r="AM870"/>
      <c r="AN870"/>
    </row>
    <row r="871" spans="1:40" x14ac:dyDescent="0.35">
      <c r="A871"/>
      <c r="B871">
        <f t="shared" si="419"/>
        <v>73700</v>
      </c>
      <c r="C871" s="237" t="str">
        <f t="shared" si="387"/>
        <v>-5.93726443354107E-06+0.0140218050365331i</v>
      </c>
      <c r="D871" s="208" t="str">
        <f t="shared" si="388"/>
        <v>-2.51370672121312+0.107500505280087i</v>
      </c>
      <c r="E871" t="str">
        <f t="shared" si="389"/>
        <v>20500</v>
      </c>
      <c r="F871" t="str">
        <f t="shared" si="390"/>
        <v>0.327868852459016</v>
      </c>
      <c r="G871" t="str">
        <f t="shared" si="385"/>
        <v>0.327868852459016</v>
      </c>
      <c r="H871" t="str">
        <f t="shared" si="391"/>
        <v>2.90714333548968+1.57904585617284i</v>
      </c>
      <c r="I871" t="str">
        <f t="shared" si="392"/>
        <v>289.41922321196i</v>
      </c>
      <c r="J871" t="str">
        <f t="shared" si="386"/>
        <v>-112.382255684582+63.315664623634i</v>
      </c>
      <c r="K871" t="str">
        <f t="shared" si="393"/>
        <v>1.10133792237169-1.95482177629865i</v>
      </c>
      <c r="L871" t="str">
        <f t="shared" si="394"/>
        <v>0.208048914445787-0.315831090742201i</v>
      </c>
      <c r="M871" t="str">
        <f t="shared" si="395"/>
        <v>1.30938683681748-2.27065286704085i</v>
      </c>
      <c r="N871" t="str">
        <f t="shared" si="396"/>
        <v>-0.919281838701616i</v>
      </c>
      <c r="O871" t="str">
        <f t="shared" si="397"/>
        <v>0.606391370659212-0.795166338315476i</v>
      </c>
      <c r="P871" t="str">
        <f t="shared" si="398"/>
        <v>0.393608629340788+0.795166338315476i</v>
      </c>
      <c r="Q871" t="str">
        <f t="shared" si="399"/>
        <v>-0.393608629340788+0.12411550038614i</v>
      </c>
      <c r="R871" t="str">
        <f t="shared" si="400"/>
        <v>-0.330150233576187-2.12430073283391i</v>
      </c>
      <c r="S871" t="str">
        <f t="shared" si="401"/>
        <v>0.0995506397150067i</v>
      </c>
      <c r="T871" t="str">
        <f t="shared" si="402"/>
        <v>0.211475496900673-0.0328666669545683i</v>
      </c>
      <c r="U871" t="str">
        <f t="shared" si="403"/>
        <v>0.00005-0.00192812249335985i</v>
      </c>
      <c r="V871" t="str">
        <f t="shared" si="404"/>
        <v>0.00002-0.0215949719256303i</v>
      </c>
      <c r="W871" t="str">
        <f t="shared" si="405"/>
        <v>0.0000422733345293327-0.0017701629515666i</v>
      </c>
      <c r="X871" t="str">
        <f t="shared" si="406"/>
        <v>0.0000659712081347802-0.00176871182175571i</v>
      </c>
      <c r="Y871" t="str">
        <f t="shared" si="407"/>
        <v>0.009+0.370456605711308i</v>
      </c>
      <c r="Z871" t="str">
        <f t="shared" si="408"/>
        <v>-0.0574802196187969-0.00356064990328081i</v>
      </c>
      <c r="AA871" t="str">
        <f t="shared" si="409"/>
        <v>0.799862443617081-32.5281862216728i</v>
      </c>
      <c r="AB871" t="str">
        <f t="shared" si="410"/>
        <v>0.706836403217281-0.109853656789461i</v>
      </c>
      <c r="AC871" t="str">
        <f t="shared" si="411"/>
        <v>1.67608276141221-1.74882103767055i</v>
      </c>
      <c r="AD871" t="str">
        <f t="shared" si="412"/>
        <v>0.234648582397155+0.179289905895256i</v>
      </c>
      <c r="AE871" t="str">
        <f t="shared" si="413"/>
        <v>-0.0128492634633426-0.0111411246185101i</v>
      </c>
      <c r="AF871" t="str">
        <f t="shared" si="414"/>
        <v>-5.4208500567028-1.47154535089275i</v>
      </c>
      <c r="AG871" t="str">
        <f t="shared" si="415"/>
        <v>1.02179117656719-0.0271112135918878i</v>
      </c>
      <c r="AH871" t="str">
        <f t="shared" si="416"/>
        <v>0.0500289437983887+0.0789388156432686i</v>
      </c>
      <c r="AI871">
        <f t="shared" si="417"/>
        <v>-20.587752847818265</v>
      </c>
      <c r="AJ871">
        <f t="shared" si="418"/>
        <v>57.634760017037223</v>
      </c>
      <c r="AK871"/>
      <c r="AL871"/>
      <c r="AM871"/>
      <c r="AN871"/>
    </row>
    <row r="872" spans="1:40" x14ac:dyDescent="0.35">
      <c r="A872"/>
      <c r="B872">
        <f t="shared" si="419"/>
        <v>73800</v>
      </c>
      <c r="C872" s="237" t="str">
        <f t="shared" si="387"/>
        <v>-5.92118519008374E-06+0.0140028053075105i</v>
      </c>
      <c r="D872" s="208" t="str">
        <f t="shared" si="388"/>
        <v>-2.51370659793891+0.107354840690914i</v>
      </c>
      <c r="E872" t="str">
        <f t="shared" si="389"/>
        <v>20500</v>
      </c>
      <c r="F872" t="str">
        <f t="shared" si="390"/>
        <v>0.327868852459016</v>
      </c>
      <c r="G872" t="str">
        <f t="shared" si="385"/>
        <v>0.327868852459016</v>
      </c>
      <c r="H872" t="str">
        <f t="shared" si="391"/>
        <v>2.90903097099191+1.57803701091342i</v>
      </c>
      <c r="I872" t="str">
        <f t="shared" si="392"/>
        <v>289.811922293658i</v>
      </c>
      <c r="J872" t="str">
        <f t="shared" si="386"/>
        <v>-112.690150330879+63.4015746163391i</v>
      </c>
      <c r="K872" t="str">
        <f t="shared" si="393"/>
        <v>1.09903220534528-1.95342316319885i</v>
      </c>
      <c r="L872" t="str">
        <f t="shared" si="394"/>
        <v>0.20765566110233-0.315661833961609i</v>
      </c>
      <c r="M872" t="str">
        <f t="shared" si="395"/>
        <v>1.30668786644761-2.26908499716046i</v>
      </c>
      <c r="N872" t="str">
        <f t="shared" si="396"/>
        <v>-0.920529168197819i</v>
      </c>
      <c r="O872" t="str">
        <f t="shared" si="397"/>
        <v>0.605399064767085-0.795922089390123i</v>
      </c>
      <c r="P872" t="str">
        <f t="shared" si="398"/>
        <v>0.394600935232915+0.795922089390123i</v>
      </c>
      <c r="Q872" t="str">
        <f t="shared" si="399"/>
        <v>-0.394600935232915+0.124607078807696i</v>
      </c>
      <c r="R872" t="str">
        <f t="shared" si="400"/>
        <v>-0.33014144300851-2.12128247922852i</v>
      </c>
      <c r="S872" t="str">
        <f t="shared" si="401"/>
        <v>0.0996857152098711i</v>
      </c>
      <c r="T872" t="str">
        <f t="shared" si="402"/>
        <v>0.211461561104064-0.0329103858667222i</v>
      </c>
      <c r="U872" t="str">
        <f t="shared" si="403"/>
        <v>0.00005-0.00192550986125502i</v>
      </c>
      <c r="V872" t="str">
        <f t="shared" si="404"/>
        <v>0.00002-0.0215657104460563i</v>
      </c>
      <c r="W872" t="str">
        <f t="shared" si="405"/>
        <v>0.0000422733338563155-0.00176776458263844i</v>
      </c>
      <c r="X872" t="str">
        <f t="shared" si="406"/>
        <v>0.0000659070099904554-0.00176631627842827i</v>
      </c>
      <c r="Y872" t="str">
        <f t="shared" si="407"/>
        <v>0.009+0.370959260535883i</v>
      </c>
      <c r="Z872" t="str">
        <f t="shared" si="408"/>
        <v>-0.0573239903331094-0.00354984597098123i</v>
      </c>
      <c r="AA872" t="str">
        <f t="shared" si="409"/>
        <v>0.797671217201141-32.4837421014124i</v>
      </c>
      <c r="AB872" t="str">
        <f t="shared" si="410"/>
        <v>0.70678982416441-0.109999783026649i</v>
      </c>
      <c r="AC872" t="str">
        <f t="shared" si="411"/>
        <v>1.6739548300076-1.74750156794993i</v>
      </c>
      <c r="AD872" t="str">
        <f t="shared" si="412"/>
        <v>0.234867774946446+0.179474389970136i</v>
      </c>
      <c r="AE872" t="str">
        <f t="shared" si="413"/>
        <v>-0.0128264516204592-0.0111219326202957i</v>
      </c>
      <c r="AF872" t="str">
        <f t="shared" si="414"/>
        <v>-5.42273756893082-1.47068217022251i</v>
      </c>
      <c r="AG872" t="str">
        <f t="shared" si="415"/>
        <v>1.02178279636271-0.0271001260805642i</v>
      </c>
      <c r="AH872" t="str">
        <f t="shared" si="416"/>
        <v>0.0499732673913036+0.0788124811831356i</v>
      </c>
      <c r="AI872">
        <f t="shared" si="417"/>
        <v>-20.600449422423431</v>
      </c>
      <c r="AJ872">
        <f t="shared" si="418"/>
        <v>57.622111417805606</v>
      </c>
      <c r="AK872"/>
      <c r="AL872"/>
      <c r="AM872"/>
      <c r="AN872"/>
    </row>
    <row r="873" spans="1:40" x14ac:dyDescent="0.35">
      <c r="A873"/>
      <c r="B873">
        <f t="shared" si="419"/>
        <v>73900</v>
      </c>
      <c r="C873" s="237" t="str">
        <f t="shared" si="387"/>
        <v>-5.90517117676765E-06+0.0139838569985659i</v>
      </c>
      <c r="D873" s="208" t="str">
        <f t="shared" si="388"/>
        <v>-2.51370647516481+0.107209570322339i</v>
      </c>
      <c r="E873" t="str">
        <f t="shared" si="389"/>
        <v>20500</v>
      </c>
      <c r="F873" t="str">
        <f t="shared" si="390"/>
        <v>0.327868852459016</v>
      </c>
      <c r="G873" t="str">
        <f t="shared" si="385"/>
        <v>0.327868852459016</v>
      </c>
      <c r="H873" t="str">
        <f t="shared" si="391"/>
        <v>2.91091364162638+1.57702792578566i</v>
      </c>
      <c r="I873" t="str">
        <f t="shared" si="392"/>
        <v>290.204621375357i</v>
      </c>
      <c r="J873" t="str">
        <f t="shared" si="386"/>
        <v>-112.998462461443+63.4874846090441i</v>
      </c>
      <c r="K873" t="str">
        <f t="shared" si="393"/>
        <v>1.09673301468132-1.95202479910565i</v>
      </c>
      <c r="L873" t="str">
        <f t="shared" si="394"/>
        <v>0.207263361397032-0.315492408756317i</v>
      </c>
      <c r="M873" t="str">
        <f t="shared" si="395"/>
        <v>1.30399637607835-2.26751720786197i</v>
      </c>
      <c r="N873" t="str">
        <f t="shared" si="396"/>
        <v>-0.921776497694022i</v>
      </c>
      <c r="O873" t="str">
        <f t="shared" si="397"/>
        <v>0.604405816976525-0.796676602144772i</v>
      </c>
      <c r="P873" t="str">
        <f t="shared" si="398"/>
        <v>0.395594183023475+0.796676602144772i</v>
      </c>
      <c r="Q873" t="str">
        <f t="shared" si="399"/>
        <v>-0.395594183023475+0.12509989554925i</v>
      </c>
      <c r="R873" t="str">
        <f t="shared" si="400"/>
        <v>-0.33013263971459-2.11827220128952i</v>
      </c>
      <c r="S873" t="str">
        <f t="shared" si="401"/>
        <v>0.0998207907047354i</v>
      </c>
      <c r="T873" t="str">
        <f t="shared" si="402"/>
        <v>0.21144760606058-0.0329541011337519i</v>
      </c>
      <c r="U873" t="str">
        <f t="shared" si="403"/>
        <v>0.00005-0.00192290429987308i</v>
      </c>
      <c r="V873" t="str">
        <f t="shared" si="404"/>
        <v>0.00002-0.0215365281585785i</v>
      </c>
      <c r="W873" t="str">
        <f t="shared" si="405"/>
        <v>0.0000422733331823854-0.00176537270486571i</v>
      </c>
      <c r="X873" t="str">
        <f t="shared" si="406"/>
        <v>0.0000658430722189549-0.00176392721512803i</v>
      </c>
      <c r="Y873" t="str">
        <f t="shared" si="407"/>
        <v>0.009+0.371461915360457i</v>
      </c>
      <c r="Z873" t="str">
        <f t="shared" si="408"/>
        <v>-0.0571683979146846-0.00353909578295521i</v>
      </c>
      <c r="AA873" t="str">
        <f t="shared" si="409"/>
        <v>0.795489016215847-32.4394197587543i</v>
      </c>
      <c r="AB873" t="str">
        <f t="shared" si="410"/>
        <v>0.70674318078072-0.110145897080361i</v>
      </c>
      <c r="AC873" t="str">
        <f t="shared" si="411"/>
        <v>1.67183282955103-1.74618217459208i</v>
      </c>
      <c r="AD873" t="str">
        <f t="shared" si="412"/>
        <v>0.235087200046307+0.179658621248587i</v>
      </c>
      <c r="AE873" t="str">
        <f t="shared" si="413"/>
        <v>-0.0128037295280639-0.0111027916666535i</v>
      </c>
      <c r="AF873" t="str">
        <f t="shared" si="414"/>
        <v>-5.42462011679119-1.46981835546332i</v>
      </c>
      <c r="AG873" t="str">
        <f t="shared" si="415"/>
        <v>1.0217744111827-0.0270890967664732i</v>
      </c>
      <c r="AH873" t="str">
        <f t="shared" si="416"/>
        <v>0.0499178058042265+0.0786864606297435i</v>
      </c>
      <c r="AI873">
        <f t="shared" si="417"/>
        <v>-20.613128724213759</v>
      </c>
      <c r="AJ873">
        <f t="shared" si="418"/>
        <v>57.609417618158872</v>
      </c>
      <c r="AK873"/>
      <c r="AL873"/>
      <c r="AM873"/>
      <c r="AN873"/>
    </row>
    <row r="874" spans="1:40" x14ac:dyDescent="0.35">
      <c r="A874"/>
      <c r="B874">
        <f t="shared" si="419"/>
        <v>74000</v>
      </c>
      <c r="C874" s="237" t="str">
        <f t="shared" si="387"/>
        <v>-5.88922204123587E-06+0.0139649599012398i</v>
      </c>
      <c r="D874" s="208" t="str">
        <f t="shared" si="388"/>
        <v>-2.5137063528881+0.107064692576172i</v>
      </c>
      <c r="E874" t="str">
        <f t="shared" si="389"/>
        <v>20500</v>
      </c>
      <c r="F874" t="str">
        <f t="shared" si="390"/>
        <v>0.327868852459016</v>
      </c>
      <c r="G874" t="str">
        <f t="shared" si="385"/>
        <v>0.327868852459016</v>
      </c>
      <c r="H874" t="str">
        <f t="shared" si="391"/>
        <v>2.91279136179764+1.57601861036769i</v>
      </c>
      <c r="I874" t="str">
        <f t="shared" si="392"/>
        <v>290.597320457056i</v>
      </c>
      <c r="J874" t="str">
        <f t="shared" si="386"/>
        <v>-113.307192076273+63.5733946017492i</v>
      </c>
      <c r="K874" t="str">
        <f t="shared" si="393"/>
        <v>1.09444032901416-1.95062669458608i</v>
      </c>
      <c r="L874" t="str">
        <f t="shared" si="394"/>
        <v>0.206872012940285-0.31532281737686i</v>
      </c>
      <c r="M874" t="str">
        <f t="shared" si="395"/>
        <v>1.30131234195445-2.26594951196294i</v>
      </c>
      <c r="N874" t="str">
        <f t="shared" si="396"/>
        <v>-0.923023827190225i</v>
      </c>
      <c r="O874" t="str">
        <f t="shared" si="397"/>
        <v>0.603411628832857-0.797429875405529i</v>
      </c>
      <c r="P874" t="str">
        <f t="shared" si="398"/>
        <v>0.396588371167143+0.797429875405529i</v>
      </c>
      <c r="Q874" t="str">
        <f t="shared" si="399"/>
        <v>-0.396588371167143+0.125593951784696i</v>
      </c>
      <c r="R874" t="str">
        <f t="shared" si="400"/>
        <v>-0.330123823691062-2.11526986666891i</v>
      </c>
      <c r="S874" t="str">
        <f t="shared" si="401"/>
        <v>0.0999558661995998i</v>
      </c>
      <c r="T874" t="str">
        <f t="shared" si="402"/>
        <v>0.211433631768803-0.0329978127501641i</v>
      </c>
      <c r="U874" t="str">
        <f t="shared" si="403"/>
        <v>0.00005-0.00192030578054893i</v>
      </c>
      <c r="V874" t="str">
        <f t="shared" si="404"/>
        <v>0.00002-0.021507424742148i</v>
      </c>
      <c r="W874" t="str">
        <f t="shared" si="405"/>
        <v>0.0000422733325075428-0.00176298729193291i</v>
      </c>
      <c r="X874" t="str">
        <f t="shared" si="406"/>
        <v>0.0000657793934142225-0.00176154460560336i</v>
      </c>
      <c r="Y874" t="str">
        <f t="shared" si="407"/>
        <v>0.009+0.371964570185031i</v>
      </c>
      <c r="Z874" t="str">
        <f t="shared" si="408"/>
        <v>-0.0570134389025455-0.0035283989872222i</v>
      </c>
      <c r="AA874" t="str">
        <f t="shared" si="409"/>
        <v>0.793315790983959-32.3952186919027i</v>
      </c>
      <c r="AB874" t="str">
        <f t="shared" si="410"/>
        <v>0.706696473061471-0.110291998932237i</v>
      </c>
      <c r="AC874" t="str">
        <f t="shared" si="411"/>
        <v>1.66971674125665-1.74486286766892i</v>
      </c>
      <c r="AD874" t="str">
        <f t="shared" si="412"/>
        <v>0.2353068574471+0.179842599475329i</v>
      </c>
      <c r="AE874" t="str">
        <f t="shared" si="413"/>
        <v>-0.0127810966945621-0.0110837015347644i</v>
      </c>
      <c r="AF874" t="str">
        <f t="shared" si="414"/>
        <v>-5.42649771468574-1.46895391779152i</v>
      </c>
      <c r="AG874" t="str">
        <f t="shared" si="415"/>
        <v>1.02176602100882-0.027078125380185i</v>
      </c>
      <c r="AH874" t="str">
        <f t="shared" si="416"/>
        <v>0.0498625578182206+0.0785607527102261i</v>
      </c>
      <c r="AI874">
        <f t="shared" si="417"/>
        <v>-20.62579080890163</v>
      </c>
      <c r="AJ874">
        <f t="shared" si="418"/>
        <v>57.596678790243317</v>
      </c>
      <c r="AK874"/>
      <c r="AL874"/>
      <c r="AM874"/>
      <c r="AN874"/>
    </row>
    <row r="875" spans="1:40" x14ac:dyDescent="0.35">
      <c r="A875"/>
      <c r="B875">
        <f t="shared" si="419"/>
        <v>74100</v>
      </c>
      <c r="C875" s="237" t="str">
        <f t="shared" si="387"/>
        <v>-5.87333743350745E-06+0.0139461138081977i</v>
      </c>
      <c r="D875" s="208" t="str">
        <f t="shared" si="388"/>
        <v>-2.51370623110611+0.106920205862849i</v>
      </c>
      <c r="E875" t="str">
        <f t="shared" si="389"/>
        <v>20500</v>
      </c>
      <c r="F875" t="str">
        <f t="shared" si="390"/>
        <v>0.327868852459016</v>
      </c>
      <c r="G875" t="str">
        <f t="shared" si="385"/>
        <v>0.327868852459016</v>
      </c>
      <c r="H875" t="str">
        <f t="shared" si="391"/>
        <v>2.91466414587568+1.5750090741653i</v>
      </c>
      <c r="I875" t="str">
        <f t="shared" si="392"/>
        <v>290.990019538755i</v>
      </c>
      <c r="J875" t="str">
        <f t="shared" si="386"/>
        <v>-113.616339175369+63.6593045944542i</v>
      </c>
      <c r="K875" t="str">
        <f t="shared" si="393"/>
        <v>1.09215412704608-1.94922886011319i</v>
      </c>
      <c r="L875" t="str">
        <f t="shared" si="394"/>
        <v>0.206481613345944-0.315153062059363i</v>
      </c>
      <c r="M875" t="str">
        <f t="shared" si="395"/>
        <v>1.29863574039202-2.26438192217255i</v>
      </c>
      <c r="N875" t="str">
        <f t="shared" si="396"/>
        <v>-0.924271156686428i</v>
      </c>
      <c r="O875" t="str">
        <f t="shared" si="397"/>
        <v>0.602416501882871-0.798181908000429i</v>
      </c>
      <c r="P875" t="str">
        <f t="shared" si="398"/>
        <v>0.397583498117129+0.798181908000429i</v>
      </c>
      <c r="Q875" t="str">
        <f t="shared" si="399"/>
        <v>-0.397583498117129+0.126089248685999i</v>
      </c>
      <c r="R875" t="str">
        <f t="shared" si="400"/>
        <v>-0.330114994934553-2.11227544319332i</v>
      </c>
      <c r="S875" t="str">
        <f t="shared" si="401"/>
        <v>0.100090941694464i</v>
      </c>
      <c r="T875" t="str">
        <f t="shared" si="402"/>
        <v>0.211419638227311-0.0330415207104626i</v>
      </c>
      <c r="U875" t="str">
        <f t="shared" si="403"/>
        <v>0.00005-0.00191771427477221i</v>
      </c>
      <c r="V875" t="str">
        <f t="shared" si="404"/>
        <v>0.00002-0.0214783998774488i</v>
      </c>
      <c r="W875" t="str">
        <f t="shared" si="405"/>
        <v>0.0000422733318317875-0.00176060831766659i</v>
      </c>
      <c r="X875" t="str">
        <f t="shared" si="406"/>
        <v>0.000065715972179681-0.00175916842374425i</v>
      </c>
      <c r="Y875" t="str">
        <f t="shared" si="407"/>
        <v>0.009+0.372467225009606i</v>
      </c>
      <c r="Z875" t="str">
        <f t="shared" si="408"/>
        <v>-0.0568591098592222-0.00351775523462032i</v>
      </c>
      <c r="AA875" t="str">
        <f t="shared" si="409"/>
        <v>0.791151492170756-32.3511384018256i</v>
      </c>
      <c r="AB875" t="str">
        <f t="shared" si="410"/>
        <v>0.706649701001911-0.110438088563907i</v>
      </c>
      <c r="AC875" t="str">
        <f t="shared" si="411"/>
        <v>1.66760654639501-1.74354365716703i</v>
      </c>
      <c r="AD875" t="str">
        <f t="shared" si="412"/>
        <v>0.235526746898858+0.180026324395148i</v>
      </c>
      <c r="AE875" t="str">
        <f t="shared" si="413"/>
        <v>-0.0127585526316969-0.0110646620031322i</v>
      </c>
      <c r="AF875" t="str">
        <f t="shared" si="414"/>
        <v>-5.42837037698179-1.46808886830245i</v>
      </c>
      <c r="AG875" t="str">
        <f t="shared" si="415"/>
        <v>1.02175762582292-0.0270672116537149i</v>
      </c>
      <c r="AH875" t="str">
        <f t="shared" si="416"/>
        <v>0.0498075222227665+0.0784353561587257i</v>
      </c>
      <c r="AI875">
        <f t="shared" si="417"/>
        <v>-20.638435731936326</v>
      </c>
      <c r="AJ875">
        <f t="shared" si="418"/>
        <v>57.583895105321425</v>
      </c>
      <c r="AK875"/>
      <c r="AL875"/>
      <c r="AM875"/>
      <c r="AN875"/>
    </row>
    <row r="876" spans="1:40" x14ac:dyDescent="0.35">
      <c r="A876"/>
      <c r="B876">
        <f t="shared" si="419"/>
        <v>74200</v>
      </c>
      <c r="C876" s="237" t="str">
        <f t="shared" si="387"/>
        <v>-5.85751700595827E-06+0.0139273185132231i</v>
      </c>
      <c r="D876" s="208" t="str">
        <f t="shared" si="388"/>
        <v>-2.51370610981617+0.106776108601377i</v>
      </c>
      <c r="E876" t="str">
        <f t="shared" si="389"/>
        <v>20500</v>
      </c>
      <c r="F876" t="str">
        <f t="shared" si="390"/>
        <v>0.327868852459016</v>
      </c>
      <c r="G876" t="str">
        <f t="shared" si="385"/>
        <v>0.327868852459016</v>
      </c>
      <c r="H876" t="str">
        <f t="shared" si="391"/>
        <v>2.9165320081958+1.57399932661241i</v>
      </c>
      <c r="I876" t="str">
        <f t="shared" si="392"/>
        <v>291.382718620453i</v>
      </c>
      <c r="J876" t="str">
        <f t="shared" si="386"/>
        <v>-113.925903758731+63.7452145871594i</v>
      </c>
      <c r="K876" t="str">
        <f t="shared" si="393"/>
        <v>1.08987438754724-1.94783130606676i</v>
      </c>
      <c r="L876" t="str">
        <f t="shared" si="394"/>
        <v>0.206092160231346-0.314983145025615i</v>
      </c>
      <c r="M876" t="str">
        <f t="shared" si="395"/>
        <v>1.29596654777859-2.26281445109238i</v>
      </c>
      <c r="N876" t="str">
        <f t="shared" si="396"/>
        <v>-0.925518486182631i</v>
      </c>
      <c r="O876" t="str">
        <f t="shared" si="397"/>
        <v>0.601420437674815-0.798932698759435i</v>
      </c>
      <c r="P876" t="str">
        <f t="shared" si="398"/>
        <v>0.398579562325185+0.798932698759435i</v>
      </c>
      <c r="Q876" t="str">
        <f t="shared" si="399"/>
        <v>-0.398579562325185+0.126585787423196i</v>
      </c>
      <c r="R876" t="str">
        <f t="shared" si="400"/>
        <v>-0.330106153441681-2.10928889886277i</v>
      </c>
      <c r="S876" t="str">
        <f t="shared" si="401"/>
        <v>0.100226017189328i</v>
      </c>
      <c r="T876" t="str">
        <f t="shared" si="402"/>
        <v>0.211405625434679-0.0330852250091489i</v>
      </c>
      <c r="U876" t="str">
        <f t="shared" si="403"/>
        <v>0.00005-0.00191512975418627i</v>
      </c>
      <c r="V876" t="str">
        <f t="shared" si="404"/>
        <v>0.00002-0.0214494532468862i</v>
      </c>
      <c r="W876" t="str">
        <f t="shared" si="405"/>
        <v>0.0000422733311551202-0.00175823575603443i</v>
      </c>
      <c r="X876" t="str">
        <f t="shared" si="406"/>
        <v>0.0000656528071281543-0.00175679864358133i</v>
      </c>
      <c r="Y876" t="str">
        <f t="shared" si="407"/>
        <v>0.009+0.37296987983418i</v>
      </c>
      <c r="Z876" t="str">
        <f t="shared" si="408"/>
        <v>-0.0567054073705596-0.0035071641787797i</v>
      </c>
      <c r="AA876" t="str">
        <f t="shared" si="409"/>
        <v>0.788996070781187-32.3071783922356i</v>
      </c>
      <c r="AB876" t="str">
        <f t="shared" si="410"/>
        <v>0.706602864597277-0.110584165956991i</v>
      </c>
      <c r="AC876" t="str">
        <f t="shared" si="411"/>
        <v>1.66550222629312-1.74222455298825i</v>
      </c>
      <c r="AD876" t="str">
        <f t="shared" si="412"/>
        <v>0.235746868151286+0.180209795752888i</v>
      </c>
      <c r="AE876" t="str">
        <f t="shared" si="413"/>
        <v>-0.0127360968545226-0.0110456728515726i</v>
      </c>
      <c r="AF876" t="str">
        <f t="shared" si="414"/>
        <v>-5.43023811801197-1.46722321801103i</v>
      </c>
      <c r="AG876" t="str">
        <f t="shared" si="415"/>
        <v>1.02174922560696-0.0270563553205131i</v>
      </c>
      <c r="AH876" t="str">
        <f t="shared" si="416"/>
        <v>0.0497526978157004+0.0783102697163453i</v>
      </c>
      <c r="AI876">
        <f t="shared" si="417"/>
        <v>-20.65106354850532</v>
      </c>
      <c r="AJ876">
        <f t="shared" si="418"/>
        <v>57.57106673377362</v>
      </c>
      <c r="AK876"/>
      <c r="AL876"/>
      <c r="AM876"/>
      <c r="AN876"/>
    </row>
    <row r="877" spans="1:40" x14ac:dyDescent="0.35">
      <c r="A877"/>
      <c r="B877">
        <f t="shared" si="419"/>
        <v>74300</v>
      </c>
      <c r="C877" s="237" t="str">
        <f t="shared" si="387"/>
        <v>-5.84176041330189E-06+0.0139085738112096i</v>
      </c>
      <c r="D877" s="208" t="str">
        <f t="shared" si="388"/>
        <v>-2.51370598901562+0.106632399219274i</v>
      </c>
      <c r="E877" t="str">
        <f t="shared" si="389"/>
        <v>20500</v>
      </c>
      <c r="F877" t="str">
        <f t="shared" si="390"/>
        <v>0.327868852459016</v>
      </c>
      <c r="G877" t="str">
        <f t="shared" si="385"/>
        <v>0.327868852459016</v>
      </c>
      <c r="H877" t="str">
        <f t="shared" si="391"/>
        <v>2.91839496305869+1.57298937707149i</v>
      </c>
      <c r="I877" t="str">
        <f t="shared" si="392"/>
        <v>291.775417702152i</v>
      </c>
      <c r="J877" t="str">
        <f t="shared" si="386"/>
        <v>-114.235885826359+63.8311245798644i</v>
      </c>
      <c r="K877" t="str">
        <f t="shared" si="393"/>
        <v>1.08760108935555-1.94643404273402i</v>
      </c>
      <c r="L877" t="str">
        <f t="shared" si="394"/>
        <v>0.205703651217337-0.314813068483148i</v>
      </c>
      <c r="M877" t="str">
        <f t="shared" si="395"/>
        <v>1.29330474057289-2.26124711121717i</v>
      </c>
      <c r="N877" t="str">
        <f t="shared" si="396"/>
        <v>-0.926765815678834i</v>
      </c>
      <c r="O877" t="str">
        <f t="shared" si="397"/>
        <v>0.600423437758396-0.799682246514445i</v>
      </c>
      <c r="P877" t="str">
        <f t="shared" si="398"/>
        <v>0.399576562241604+0.799682246514445i</v>
      </c>
      <c r="Q877" t="str">
        <f t="shared" si="399"/>
        <v>-0.399576562241604+0.127083569164389i</v>
      </c>
      <c r="R877" t="str">
        <f t="shared" si="400"/>
        <v>-0.330097299209073-2.10631020184954i</v>
      </c>
      <c r="S877" t="str">
        <f t="shared" si="401"/>
        <v>0.100361092684193i</v>
      </c>
      <c r="T877" t="str">
        <f t="shared" si="402"/>
        <v>0.211391593389483-0.0331289256407236i</v>
      </c>
      <c r="U877" t="str">
        <f t="shared" si="403"/>
        <v>0.00005-0.00191255219058709i</v>
      </c>
      <c r="V877" t="str">
        <f t="shared" si="404"/>
        <v>0.00002-0.0214205845345754i</v>
      </c>
      <c r="W877" t="str">
        <f t="shared" si="405"/>
        <v>0.0000422733304775398-0.0017558695811442i</v>
      </c>
      <c r="X877" t="str">
        <f t="shared" si="406"/>
        <v>0.000065589896881788-0.00175443523928482i</v>
      </c>
      <c r="Y877" t="str">
        <f t="shared" si="407"/>
        <v>0.009+0.373472534658755i</v>
      </c>
      <c r="Z877" t="str">
        <f t="shared" si="408"/>
        <v>-0.056552328045524-0.003496625476096i</v>
      </c>
      <c r="AA877" t="str">
        <f t="shared" si="409"/>
        <v>0.78684947815705-32.2633381695707i</v>
      </c>
      <c r="AB877" t="str">
        <f t="shared" si="410"/>
        <v>0.706555963842809-0.11073023109311i</v>
      </c>
      <c r="AC877" t="str">
        <f t="shared" si="411"/>
        <v>1.66340376233425-1.74090556495027i</v>
      </c>
      <c r="AD877" t="str">
        <f t="shared" si="412"/>
        <v>0.235967220953774+0.180393013293467i</v>
      </c>
      <c r="AE877" t="str">
        <f t="shared" si="413"/>
        <v>-0.0127137288813768-0.0110267338612033i</v>
      </c>
      <c r="AF877" t="str">
        <f t="shared" si="414"/>
        <v>-5.43210095207431-1.46635697785222i</v>
      </c>
      <c r="AG877" t="str">
        <f t="shared" si="415"/>
        <v>1.02174082034306-0.027045556115456i</v>
      </c>
      <c r="AH877" t="str">
        <f t="shared" si="416"/>
        <v>0.0496980834031387+0.0781854921310949i</v>
      </c>
      <c r="AI877">
        <f t="shared" si="417"/>
        <v>-20.66367431353666</v>
      </c>
      <c r="AJ877">
        <f t="shared" si="418"/>
        <v>57.558193845105222</v>
      </c>
      <c r="AK877"/>
      <c r="AL877"/>
      <c r="AM877"/>
      <c r="AN877"/>
    </row>
    <row r="878" spans="1:40" x14ac:dyDescent="0.35">
      <c r="A878"/>
      <c r="B878">
        <f t="shared" si="419"/>
        <v>74400</v>
      </c>
      <c r="C878" s="237" t="str">
        <f t="shared" si="387"/>
        <v>-5.82606731257082E-06+0.0138898794981533i</v>
      </c>
      <c r="D878" s="208" t="str">
        <f t="shared" si="388"/>
        <v>-2.51370586870186+0.106489076152509i</v>
      </c>
      <c r="E878" t="str">
        <f t="shared" si="389"/>
        <v>20500</v>
      </c>
      <c r="F878" t="str">
        <f t="shared" si="390"/>
        <v>0.327868852459016</v>
      </c>
      <c r="G878" t="str">
        <f t="shared" si="385"/>
        <v>0.327868852459016</v>
      </c>
      <c r="H878" t="str">
        <f t="shared" si="391"/>
        <v>2.9202530247303+1.5719792348341i</v>
      </c>
      <c r="I878" t="str">
        <f t="shared" si="392"/>
        <v>292.168116783851i</v>
      </c>
      <c r="J878" t="str">
        <f t="shared" si="386"/>
        <v>-114.546285378254+63.9170345725694i</v>
      </c>
      <c r="K878" t="str">
        <f t="shared" si="393"/>
        <v>1.08533421137654-1.94503708031025i</v>
      </c>
      <c r="L878" t="str">
        <f t="shared" si="394"/>
        <v>0.205316083928308-0.314642834625319i</v>
      </c>
      <c r="M878" t="str">
        <f t="shared" si="395"/>
        <v>1.29065029530485-2.25967991493557i</v>
      </c>
      <c r="N878" t="str">
        <f t="shared" si="396"/>
        <v>-0.928013145175037i</v>
      </c>
      <c r="O878" t="str">
        <f t="shared" si="397"/>
        <v>0.599425503684777-0.80043055009929i</v>
      </c>
      <c r="P878" t="str">
        <f t="shared" si="398"/>
        <v>0.400574496315223+0.80043055009929i</v>
      </c>
      <c r="Q878" t="str">
        <f t="shared" si="399"/>
        <v>-0.400574496315223+0.127582595075747i</v>
      </c>
      <c r="R878" t="str">
        <f t="shared" si="400"/>
        <v>-0.330088432233342-2.10333932049704i</v>
      </c>
      <c r="S878" t="str">
        <f t="shared" si="401"/>
        <v>0.100496168179057i</v>
      </c>
      <c r="T878" t="str">
        <f t="shared" si="402"/>
        <v>0.211377542090294-0.0331726225996832i</v>
      </c>
      <c r="U878" t="str">
        <f t="shared" si="403"/>
        <v>0.0000499999999999999-0.00190998155592232i</v>
      </c>
      <c r="V878" t="str">
        <f t="shared" si="404"/>
        <v>0.00002-0.02139179342633i</v>
      </c>
      <c r="W878" t="str">
        <f t="shared" si="405"/>
        <v>0.000042273329799047-0.00175350976724294i</v>
      </c>
      <c r="X878" t="str">
        <f t="shared" si="406"/>
        <v>0.000065527240071984-0.00175207818516384i</v>
      </c>
      <c r="Y878" t="str">
        <f t="shared" si="407"/>
        <v>0.009+0.373975189483329i</v>
      </c>
      <c r="Z878" t="str">
        <f t="shared" si="408"/>
        <v>-0.0563998685160233-0.00348613878570493i</v>
      </c>
      <c r="AA878" t="str">
        <f t="shared" si="409"/>
        <v>0.784711665974222-32.2196172429759i</v>
      </c>
      <c r="AB878" t="str">
        <f t="shared" si="410"/>
        <v>0.706508998733731-0.110876283953868i</v>
      </c>
      <c r="AC878" t="str">
        <f t="shared" si="411"/>
        <v>1.66131113595798-1.73958670278722i</v>
      </c>
      <c r="AD878" t="str">
        <f t="shared" si="412"/>
        <v>0.236187805055382+0.180575976761864i</v>
      </c>
      <c r="AE878" t="str">
        <f t="shared" si="413"/>
        <v>-0.0126914482338556-0.0110078448144357i</v>
      </c>
      <c r="AF878" t="str">
        <f t="shared" si="414"/>
        <v>-5.43395889343216-1.46549015868159i</v>
      </c>
      <c r="AG878" t="str">
        <f t="shared" si="415"/>
        <v>1.02173241001352-0.0270348137748355i</v>
      </c>
      <c r="AH878" t="str">
        <f t="shared" si="416"/>
        <v>0.0496436777994169+0.0780610221578524i</v>
      </c>
      <c r="AI878">
        <f t="shared" si="417"/>
        <v>-20.676268081699597</v>
      </c>
      <c r="AJ878">
        <f t="shared" si="418"/>
        <v>57.545276607951038</v>
      </c>
      <c r="AK878"/>
      <c r="AL878"/>
      <c r="AM878"/>
      <c r="AN878"/>
    </row>
    <row r="879" spans="1:40" x14ac:dyDescent="0.35">
      <c r="A879"/>
      <c r="B879">
        <f t="shared" si="419"/>
        <v>74500</v>
      </c>
      <c r="C879" s="237" t="str">
        <f t="shared" si="387"/>
        <v>-5.81043736309777E-06+0.0138712353711458i</v>
      </c>
      <c r="D879" s="208" t="str">
        <f t="shared" si="388"/>
        <v>-2.51370574887224+0.106346137845451i</v>
      </c>
      <c r="E879" t="str">
        <f t="shared" si="389"/>
        <v>20500</v>
      </c>
      <c r="F879" t="str">
        <f t="shared" si="390"/>
        <v>0.327868852459016</v>
      </c>
      <c r="G879" t="str">
        <f t="shared" si="385"/>
        <v>0.327868852459016</v>
      </c>
      <c r="H879" t="str">
        <f t="shared" si="391"/>
        <v>2.9221062074418+1.57096890912123i</v>
      </c>
      <c r="I879" t="str">
        <f t="shared" si="392"/>
        <v>292.56081586555i</v>
      </c>
      <c r="J879" t="str">
        <f t="shared" si="386"/>
        <v>-114.857102414414+64.0029445652745i</v>
      </c>
      <c r="K879" t="str">
        <f t="shared" si="393"/>
        <v>1.08307373258334-1.94364042889957i</v>
      </c>
      <c r="L879" t="str">
        <f t="shared" si="394"/>
        <v>0.20492945599221-0.31447244563138i</v>
      </c>
      <c r="M879" t="str">
        <f t="shared" si="395"/>
        <v>1.28800318857555-2.25811287453095i</v>
      </c>
      <c r="N879" t="str">
        <f t="shared" si="396"/>
        <v>-0.92926047467124i</v>
      </c>
      <c r="O879" t="str">
        <f t="shared" si="397"/>
        <v>0.598426637006575-0.801177608349735i</v>
      </c>
      <c r="P879" t="str">
        <f t="shared" si="398"/>
        <v>0.401573362993425+0.801177608349735i</v>
      </c>
      <c r="Q879" t="str">
        <f t="shared" si="399"/>
        <v>-0.401573362993425+0.128082866321505i</v>
      </c>
      <c r="R879" t="str">
        <f t="shared" si="400"/>
        <v>-0.330079552511088-2.10037622331859i</v>
      </c>
      <c r="S879" t="str">
        <f t="shared" si="401"/>
        <v>0.100631243673921i</v>
      </c>
      <c r="T879" t="str">
        <f t="shared" si="402"/>
        <v>0.211363471535683-0.0332163158805221i</v>
      </c>
      <c r="U879" t="str">
        <f t="shared" si="403"/>
        <v>0.0000499999999999999-0.00190741782229021i</v>
      </c>
      <c r="V879" t="str">
        <f t="shared" si="404"/>
        <v>0.00002-0.0213630796096504i</v>
      </c>
      <c r="W879" t="str">
        <f t="shared" si="405"/>
        <v>0.0000422733291196419-0.00175115628871591i</v>
      </c>
      <c r="X879" t="str">
        <f t="shared" si="406"/>
        <v>0.0000654648353393151-0.00174972745566517i</v>
      </c>
      <c r="Y879" t="str">
        <f t="shared" si="407"/>
        <v>0.009+0.374477844307903i</v>
      </c>
      <c r="Z879" t="str">
        <f t="shared" si="408"/>
        <v>-0.0562480254367108-0.00347570376945599i</v>
      </c>
      <c r="AA879" t="str">
        <f t="shared" si="409"/>
        <v>0.782582586239886-32.1760151242845i</v>
      </c>
      <c r="AB879" t="str">
        <f t="shared" si="410"/>
        <v>0.706461969265267-0.111022324520863i</v>
      </c>
      <c r="AC879" t="str">
        <f t="shared" si="411"/>
        <v>1.65922432866011-1.73826797615033i</v>
      </c>
      <c r="AD879" t="str">
        <f t="shared" si="412"/>
        <v>0.236408620204843+0.180758685903128i</v>
      </c>
      <c r="AE879" t="str">
        <f t="shared" si="413"/>
        <v>-0.0126692544367843-0.0109890054949634i</v>
      </c>
      <c r="AF879" t="str">
        <f t="shared" si="414"/>
        <v>-5.43581195631404-1.46462277127578i</v>
      </c>
      <c r="AG879" t="str">
        <f t="shared" si="415"/>
        <v>1.02172399460076-0.0270241280363488i</v>
      </c>
      <c r="AH879" t="str">
        <f t="shared" si="416"/>
        <v>0.0495894798270118+0.077936858558304i</v>
      </c>
      <c r="AI879">
        <f t="shared" si="417"/>
        <v>-20.688844907407681</v>
      </c>
      <c r="AJ879">
        <f t="shared" si="418"/>
        <v>57.532315190081938</v>
      </c>
      <c r="AK879"/>
      <c r="AL879"/>
      <c r="AM879"/>
      <c r="AN879"/>
    </row>
    <row r="880" spans="1:40" x14ac:dyDescent="0.35">
      <c r="A880"/>
      <c r="B880">
        <f t="shared" si="419"/>
        <v>74600</v>
      </c>
      <c r="C880" s="237" t="str">
        <f t="shared" si="387"/>
        <v>-5.79487022649732E-06+0.0138526412283668i</v>
      </c>
      <c r="D880" s="208" t="str">
        <f t="shared" si="388"/>
        <v>-2.51370562952419+0.106203582750812i</v>
      </c>
      <c r="E880" t="str">
        <f t="shared" si="389"/>
        <v>20500</v>
      </c>
      <c r="F880" t="str">
        <f t="shared" si="390"/>
        <v>0.327868852459016</v>
      </c>
      <c r="G880" t="str">
        <f t="shared" si="385"/>
        <v>0.327868852459016</v>
      </c>
      <c r="H880" t="str">
        <f t="shared" si="391"/>
        <v>2.92395452538964+1.56995840908384i</v>
      </c>
      <c r="I880" t="str">
        <f t="shared" si="392"/>
        <v>292.953514947248i</v>
      </c>
      <c r="J880" t="str">
        <f t="shared" si="386"/>
        <v>-115.168336934841+64.0888545579796i</v>
      </c>
      <c r="K880" t="str">
        <f t="shared" si="393"/>
        <v>1.08081963201639-1.94224409851551i</v>
      </c>
      <c r="L880" t="str">
        <f t="shared" si="394"/>
        <v>0.204543765040592-0.314301903666564i</v>
      </c>
      <c r="M880" t="str">
        <f t="shared" si="395"/>
        <v>1.28536339705698-2.25654600218207i</v>
      </c>
      <c r="N880" t="str">
        <f t="shared" si="396"/>
        <v>-0.930507804167443i</v>
      </c>
      <c r="O880" t="str">
        <f t="shared" si="397"/>
        <v>0.597426839277857-0.801923420103485i</v>
      </c>
      <c r="P880" t="str">
        <f t="shared" si="398"/>
        <v>0.402573160722143+0.801923420103485i</v>
      </c>
      <c r="Q880" t="str">
        <f t="shared" si="399"/>
        <v>-0.402573160722143+0.128584384063958i</v>
      </c>
      <c r="R880" t="str">
        <f t="shared" si="400"/>
        <v>-0.330070660038922-2.09742087899634i</v>
      </c>
      <c r="S880" t="str">
        <f t="shared" si="401"/>
        <v>0.100766319168786i</v>
      </c>
      <c r="T880" t="str">
        <f t="shared" si="402"/>
        <v>0.211349381724221-0.0332600054777339i</v>
      </c>
      <c r="U880" t="str">
        <f t="shared" si="403"/>
        <v>0.0000499999999999999-0.00190486096193862i</v>
      </c>
      <c r="V880" t="str">
        <f t="shared" si="404"/>
        <v>0.00002-0.0213344427737125i</v>
      </c>
      <c r="W880" t="str">
        <f t="shared" si="405"/>
        <v>0.0000422733284393245-0.00174880912008574i</v>
      </c>
      <c r="X880" t="str">
        <f t="shared" si="406"/>
        <v>0.0000654026813334595-0.0017473830253726i</v>
      </c>
      <c r="Y880" t="str">
        <f t="shared" si="407"/>
        <v>0.009+0.374980499132478i</v>
      </c>
      <c r="Z880" t="str">
        <f t="shared" si="408"/>
        <v>-0.0560967954848098-0.00346532009188748i</v>
      </c>
      <c r="AA880" t="str">
        <f t="shared" si="409"/>
        <v>0.780462191289816-32.1325313279994i</v>
      </c>
      <c r="AB880" t="str">
        <f t="shared" si="410"/>
        <v>0.70641487543264-0.111168352775691i</v>
      </c>
      <c r="AC880" t="str">
        <f t="shared" si="411"/>
        <v>1.65714332199253-1.73694939460846i</v>
      </c>
      <c r="AD880" t="str">
        <f t="shared" si="412"/>
        <v>0.236629666150572+0.180941140462381i</v>
      </c>
      <c r="AE880" t="str">
        <f t="shared" si="413"/>
        <v>-0.0126471470181941-0.0109702156877546i</v>
      </c>
      <c r="AF880" t="str">
        <f t="shared" si="414"/>
        <v>-5.43766015491383-1.46375482633303i</v>
      </c>
      <c r="AG880" t="str">
        <f t="shared" si="415"/>
        <v>1.02171557408736-0.0270134986390899i</v>
      </c>
      <c r="AH880" t="str">
        <f t="shared" si="416"/>
        <v>0.0495354883164865+0.0778130001009118i</v>
      </c>
      <c r="AI880">
        <f t="shared" si="417"/>
        <v>-20.701404844818651</v>
      </c>
      <c r="AJ880">
        <f t="shared" si="418"/>
        <v>57.519309758408887</v>
      </c>
      <c r="AK880"/>
      <c r="AL880"/>
      <c r="AM880"/>
      <c r="AN880"/>
    </row>
    <row r="881" spans="1:40" x14ac:dyDescent="0.35">
      <c r="A881"/>
      <c r="B881">
        <f t="shared" si="419"/>
        <v>74700</v>
      </c>
      <c r="C881" s="237" t="str">
        <f t="shared" si="387"/>
        <v>-5.77936556664737E-06+0.0138340968690766i</v>
      </c>
      <c r="D881" s="208" t="str">
        <f t="shared" si="388"/>
        <v>-2.51370551065514+0.106061409329587i</v>
      </c>
      <c r="E881" t="str">
        <f t="shared" si="389"/>
        <v>20500</v>
      </c>
      <c r="F881" t="str">
        <f t="shared" si="390"/>
        <v>0.327868852459016</v>
      </c>
      <c r="G881" t="str">
        <f t="shared" si="385"/>
        <v>0.327868852459016</v>
      </c>
      <c r="H881" t="str">
        <f t="shared" si="391"/>
        <v>2.92579799273541+1.56894774380332i</v>
      </c>
      <c r="I881" t="str">
        <f t="shared" si="392"/>
        <v>293.346214028947i</v>
      </c>
      <c r="J881" t="str">
        <f t="shared" si="386"/>
        <v>-115.479988939534+64.1747645506847i</v>
      </c>
      <c r="K881" t="str">
        <f t="shared" si="393"/>
        <v>1.07857188878354-1.94084809908175i</v>
      </c>
      <c r="L881" t="str">
        <f t="shared" si="394"/>
        <v>0.20415900870862-0.314131210882157i</v>
      </c>
      <c r="M881" t="str">
        <f t="shared" si="395"/>
        <v>1.28273089749216-2.25497930996391i</v>
      </c>
      <c r="N881" t="str">
        <f t="shared" si="396"/>
        <v>-0.931755133663646i</v>
      </c>
      <c r="O881" t="str">
        <f t="shared" si="397"/>
        <v>0.596426112054139-0.802667984200182i</v>
      </c>
      <c r="P881" t="str">
        <f t="shared" si="398"/>
        <v>0.403573887945861+0.802667984200182i</v>
      </c>
      <c r="Q881" t="str">
        <f t="shared" si="399"/>
        <v>-0.403573887945861+0.129087149463464i</v>
      </c>
      <c r="R881" t="str">
        <f t="shared" si="400"/>
        <v>-0.330061754813434-2.09447325638013i</v>
      </c>
      <c r="S881" t="str">
        <f t="shared" si="401"/>
        <v>0.10090139466365i</v>
      </c>
      <c r="T881" t="str">
        <f t="shared" si="402"/>
        <v>0.211335272654472-0.0333036913858072i</v>
      </c>
      <c r="U881" t="str">
        <f t="shared" si="403"/>
        <v>0.0000499999999999999-0.001902310947264i</v>
      </c>
      <c r="V881" t="str">
        <f t="shared" si="404"/>
        <v>0.00002-0.0213058826093568i</v>
      </c>
      <c r="W881" t="str">
        <f t="shared" si="405"/>
        <v>0.0000422733277580941-0.00174646823601146i</v>
      </c>
      <c r="X881" t="str">
        <f t="shared" si="406"/>
        <v>0.0000653407767131204-0.00174504486900581i</v>
      </c>
      <c r="Y881" t="str">
        <f t="shared" si="407"/>
        <v>0.009+0.375483153957052i</v>
      </c>
      <c r="Z881" t="str">
        <f t="shared" si="408"/>
        <v>-0.0559461753599243-0.00345498742020101i</v>
      </c>
      <c r="AA881" t="str">
        <f t="shared" si="409"/>
        <v>0.778350433785659-32.0891653712753i</v>
      </c>
      <c r="AB881" t="str">
        <f t="shared" si="410"/>
        <v>0.70636771723105-0.111314368699929i</v>
      </c>
      <c r="AC881" t="str">
        <f t="shared" si="411"/>
        <v>1.65506809756324-1.73563096764869i</v>
      </c>
      <c r="AD881" t="str">
        <f t="shared" si="412"/>
        <v>0.236850942640653+0.18112334018481i</v>
      </c>
      <c r="AE881" t="str">
        <f t="shared" si="413"/>
        <v>-0.012625125509294-0.0109514751790408i</v>
      </c>
      <c r="AF881" t="str">
        <f t="shared" si="414"/>
        <v>-5.43950350339055-1.46288633447373i</v>
      </c>
      <c r="AG881" t="str">
        <f t="shared" si="415"/>
        <v>1.02170714845604-0.0270029253235392i</v>
      </c>
      <c r="AH881" t="str">
        <f t="shared" si="416"/>
        <v>0.0494817021064147+0.0776894455608532i</v>
      </c>
      <c r="AI881">
        <f t="shared" si="417"/>
        <v>-20.713947947837632</v>
      </c>
      <c r="AJ881">
        <f t="shared" si="418"/>
        <v>57.506260478988402</v>
      </c>
      <c r="AK881"/>
      <c r="AL881"/>
      <c r="AM881"/>
      <c r="AN881"/>
    </row>
    <row r="882" spans="1:40" x14ac:dyDescent="0.35">
      <c r="A882"/>
      <c r="B882">
        <f t="shared" si="419"/>
        <v>74800</v>
      </c>
      <c r="C882" s="237" t="str">
        <f t="shared" si="387"/>
        <v>-5.76392304967117E-06+0.0138156020936087i</v>
      </c>
      <c r="D882" s="208" t="str">
        <f t="shared" si="388"/>
        <v>-2.51370539226251+0.105919616051i</v>
      </c>
      <c r="E882" t="str">
        <f t="shared" si="389"/>
        <v>20500</v>
      </c>
      <c r="F882" t="str">
        <f t="shared" si="390"/>
        <v>0.327868852459016</v>
      </c>
      <c r="G882" t="str">
        <f t="shared" si="385"/>
        <v>0.327868852459016</v>
      </c>
      <c r="H882" t="str">
        <f t="shared" si="391"/>
        <v>2.92763662360584+1.56793692229183i</v>
      </c>
      <c r="I882" t="str">
        <f t="shared" si="392"/>
        <v>293.738913110646i</v>
      </c>
      <c r="J882" t="str">
        <f t="shared" si="386"/>
        <v>-115.792058428493+64.2606745433897i</v>
      </c>
      <c r="K882" t="str">
        <f t="shared" si="393"/>
        <v>1.07633048205977-1.93945244043276i</v>
      </c>
      <c r="L882" t="str">
        <f t="shared" si="394"/>
        <v>0.203775184635103-0.313960369415573i</v>
      </c>
      <c r="M882" t="str">
        <f t="shared" si="395"/>
        <v>1.28010566669487-2.25341280984833i</v>
      </c>
      <c r="N882" t="str">
        <f t="shared" si="396"/>
        <v>-0.933002463159849i</v>
      </c>
      <c r="O882" t="str">
        <f t="shared" si="397"/>
        <v>0.595424456892384-0.803411299481411i</v>
      </c>
      <c r="P882" t="str">
        <f t="shared" si="398"/>
        <v>0.404575543107616+0.803411299481411i</v>
      </c>
      <c r="Q882" t="str">
        <f t="shared" si="399"/>
        <v>-0.404575543107616+0.129591163678438i</v>
      </c>
      <c r="R882" t="str">
        <f t="shared" si="400"/>
        <v>-0.330052836831218-2.09153332448634i</v>
      </c>
      <c r="S882" t="str">
        <f t="shared" si="401"/>
        <v>0.101036470158514i</v>
      </c>
      <c r="T882" t="str">
        <f t="shared" si="402"/>
        <v>0.211321144325002-0.0333473735992302i</v>
      </c>
      <c r="U882" t="str">
        <f t="shared" si="403"/>
        <v>0.0000500000000000001-0.00189976775081044i</v>
      </c>
      <c r="V882" t="str">
        <f t="shared" si="404"/>
        <v>0.00002-0.0212773988090769i</v>
      </c>
      <c r="W882" t="str">
        <f t="shared" si="405"/>
        <v>0.0000422733270759516-0.00174413361128767i</v>
      </c>
      <c r="X882" t="str">
        <f t="shared" si="406"/>
        <v>0.000065279120145963-0.00174271296141964i</v>
      </c>
      <c r="Y882" t="str">
        <f t="shared" si="407"/>
        <v>0.009+0.375985808781626i</v>
      </c>
      <c r="Z882" t="str">
        <f t="shared" si="408"/>
        <v>-0.0557961617838638-0.00344470542423698i</v>
      </c>
      <c r="AA882" t="str">
        <f t="shared" si="409"/>
        <v>0.776247266712264-32.0459167739i</v>
      </c>
      <c r="AB882" t="str">
        <f t="shared" si="410"/>
        <v>0.706320494655705-0.111460372275157i</v>
      </c>
      <c r="AC882" t="str">
        <f t="shared" si="411"/>
        <v>1.65299863703619-1.73431270467692i</v>
      </c>
      <c r="AD882" t="str">
        <f t="shared" si="412"/>
        <v>0.237072449422853+0.181305284815678i</v>
      </c>
      <c r="AE882" t="str">
        <f t="shared" si="413"/>
        <v>-0.012603189444447-0.0109327837563091i</v>
      </c>
      <c r="AF882" t="str">
        <f t="shared" si="414"/>
        <v>-5.44134201586835-1.46201730624083i</v>
      </c>
      <c r="AG882" t="str">
        <f t="shared" si="415"/>
        <v>1.02169871768967-0.0269924078315548i</v>
      </c>
      <c r="AH882" t="str">
        <f t="shared" si="416"/>
        <v>0.049428120043323+0.0775661937199852i</v>
      </c>
      <c r="AI882">
        <f t="shared" si="417"/>
        <v>-20.726474270117485</v>
      </c>
      <c r="AJ882">
        <f t="shared" si="418"/>
        <v>57.493167517027175</v>
      </c>
      <c r="AK882"/>
      <c r="AL882"/>
      <c r="AM882"/>
      <c r="AN882"/>
    </row>
    <row r="883" spans="1:40" x14ac:dyDescent="0.35">
      <c r="A883"/>
      <c r="B883">
        <f t="shared" si="419"/>
        <v>74900</v>
      </c>
      <c r="C883" s="237" t="str">
        <f t="shared" si="387"/>
        <v>-5.74854234391935E-06+0.0137971567033633i</v>
      </c>
      <c r="D883" s="208" t="str">
        <f t="shared" si="388"/>
        <v>-2.51370527434376+0.105778201392452i</v>
      </c>
      <c r="E883" t="str">
        <f t="shared" si="389"/>
        <v>20500</v>
      </c>
      <c r="F883" t="str">
        <f t="shared" si="390"/>
        <v>0.327868852459016</v>
      </c>
      <c r="G883" t="str">
        <f t="shared" si="385"/>
        <v>0.327868852459016</v>
      </c>
      <c r="H883" t="str">
        <f t="shared" si="391"/>
        <v>2.92947043209281+1.56692595349286i</v>
      </c>
      <c r="I883" t="str">
        <f t="shared" si="392"/>
        <v>294.131612192344i</v>
      </c>
      <c r="J883" t="str">
        <f t="shared" si="386"/>
        <v>-116.104545401718+64.3465845360948i</v>
      </c>
      <c r="K883" t="str">
        <f t="shared" si="393"/>
        <v>1.07409539108714-1.93805713231444i</v>
      </c>
      <c r="L883" t="str">
        <f t="shared" si="394"/>
        <v>0.203392290462521-0.313789381390436i</v>
      </c>
      <c r="M883" t="str">
        <f t="shared" si="395"/>
        <v>1.27748768154966-2.25184651370488i</v>
      </c>
      <c r="N883" t="str">
        <f t="shared" si="396"/>
        <v>-0.934249792656052i</v>
      </c>
      <c r="O883" t="str">
        <f t="shared" si="397"/>
        <v>0.594421875350996-0.8041533647907i</v>
      </c>
      <c r="P883" t="str">
        <f t="shared" si="398"/>
        <v>0.405578124649004+0.8041533647907i</v>
      </c>
      <c r="Q883" t="str">
        <f t="shared" si="399"/>
        <v>-0.405578124649004+0.130096427865352i</v>
      </c>
      <c r="R883" t="str">
        <f t="shared" si="400"/>
        <v>-0.330043906088869-2.0886010524968i</v>
      </c>
      <c r="S883" t="str">
        <f t="shared" si="401"/>
        <v>0.101171545653379i</v>
      </c>
      <c r="T883" t="str">
        <f t="shared" si="402"/>
        <v>0.211306996734375-0.0333910521124895i</v>
      </c>
      <c r="U883" t="str">
        <f t="shared" si="403"/>
        <v>0.0000500000000000001-0.00189723134526864i</v>
      </c>
      <c r="V883" t="str">
        <f t="shared" si="404"/>
        <v>0.00002-0.0212489910670087i</v>
      </c>
      <c r="W883" t="str">
        <f t="shared" si="405"/>
        <v>0.000042273326392896-0.00174180522084351i</v>
      </c>
      <c r="X883" t="str">
        <f t="shared" si="406"/>
        <v>0.0000652177103085331-0.00174038727760303i</v>
      </c>
      <c r="Y883" t="str">
        <f t="shared" si="407"/>
        <v>0.009+0.376488463606201i</v>
      </c>
      <c r="Z883" t="str">
        <f t="shared" si="408"/>
        <v>-0.0556467515004589-0.00343447377644958i</v>
      </c>
      <c r="AA883" t="str">
        <f t="shared" si="409"/>
        <v>0.774152643375018-32.0027850582767i</v>
      </c>
      <c r="AB883" t="str">
        <f t="shared" si="410"/>
        <v>0.706273207701804-0.111606363482945i</v>
      </c>
      <c r="AC883" t="str">
        <f t="shared" si="411"/>
        <v>1.65093492213127-1.73299461501849i</v>
      </c>
      <c r="AD883" t="str">
        <f t="shared" si="412"/>
        <v>0.237294186244608+0.181486974100322i</v>
      </c>
      <c r="AE883" t="str">
        <f t="shared" si="413"/>
        <v>-0.0125813383611426-0.0109141412082919i</v>
      </c>
      <c r="AF883" t="str">
        <f t="shared" si="414"/>
        <v>-5.44317570643657-1.46114775210041i</v>
      </c>
      <c r="AG883" t="str">
        <f t="shared" si="415"/>
        <v>1.02169028177127-0.0269819459063616i</v>
      </c>
      <c r="AH883" t="str">
        <f t="shared" si="416"/>
        <v>0.049374740981617+0.0774432433667908i</v>
      </c>
      <c r="AI883">
        <f t="shared" si="417"/>
        <v>-20.738983865061478</v>
      </c>
      <c r="AJ883">
        <f t="shared" si="418"/>
        <v>57.480031036889308</v>
      </c>
      <c r="AK883"/>
      <c r="AL883"/>
      <c r="AM883"/>
      <c r="AN883"/>
    </row>
    <row r="884" spans="1:40" x14ac:dyDescent="0.35">
      <c r="A884"/>
      <c r="B884">
        <f t="shared" si="419"/>
        <v>75000</v>
      </c>
      <c r="C884" s="237" t="str">
        <f t="shared" si="387"/>
        <v>-5.73322311995199E-06+0.0137787605007997i</v>
      </c>
      <c r="D884" s="208" t="str">
        <f t="shared" si="388"/>
        <v>-2.51370515689638+0.105637163839464i</v>
      </c>
      <c r="E884" t="str">
        <f t="shared" si="389"/>
        <v>20500</v>
      </c>
      <c r="F884" t="str">
        <f t="shared" si="390"/>
        <v>0.327868852459016</v>
      </c>
      <c r="G884" t="str">
        <f t="shared" si="385"/>
        <v>0.327868852459016</v>
      </c>
      <c r="H884" t="str">
        <f t="shared" si="391"/>
        <v>2.9312994322533+1.56591484628163i</v>
      </c>
      <c r="I884" t="str">
        <f t="shared" si="392"/>
        <v>294.524311274043i</v>
      </c>
      <c r="J884" t="str">
        <f t="shared" si="386"/>
        <v>-116.41744985921+64.4324945287998i</v>
      </c>
      <c r="K884" t="str">
        <f t="shared" si="393"/>
        <v>1.07186659517466-1.93666218438482i</v>
      </c>
      <c r="L884" t="str">
        <f t="shared" si="394"/>
        <v>0.203010323837045-0.313618248916651i</v>
      </c>
      <c r="M884" t="str">
        <f t="shared" si="395"/>
        <v>1.27487691901171-2.25028043330147i</v>
      </c>
      <c r="N884" t="str">
        <f t="shared" si="396"/>
        <v>-0.935497122152255i</v>
      </c>
      <c r="O884" t="str">
        <f t="shared" si="397"/>
        <v>0.593418368989824-0.80489417897352i</v>
      </c>
      <c r="P884" t="str">
        <f t="shared" si="398"/>
        <v>0.406581631010176+0.80489417897352i</v>
      </c>
      <c r="Q884" t="str">
        <f t="shared" si="399"/>
        <v>-0.406581631010176+0.130602943178735i</v>
      </c>
      <c r="R884" t="str">
        <f t="shared" si="400"/>
        <v>-0.330034962582959-2.08567640975771i</v>
      </c>
      <c r="S884" t="str">
        <f t="shared" si="401"/>
        <v>0.101306621148243i</v>
      </c>
      <c r="T884" t="str">
        <f t="shared" si="402"/>
        <v>0.211292829881152-0.0334347269200664i</v>
      </c>
      <c r="U884" t="str">
        <f t="shared" si="403"/>
        <v>0.0000500000000000001-0.00189470170347495i</v>
      </c>
      <c r="V884" t="str">
        <f t="shared" si="404"/>
        <v>0.00002-0.0212206590789194i</v>
      </c>
      <c r="W884" t="str">
        <f t="shared" si="405"/>
        <v>0.000042273325708928-0.00173948303974187i</v>
      </c>
      <c r="X884" t="str">
        <f t="shared" si="406"/>
        <v>0.0000651565458861935-0.00173806779267822i</v>
      </c>
      <c r="Y884" t="str">
        <f t="shared" si="407"/>
        <v>0.009+0.376991118430775i</v>
      </c>
      <c r="Z884" t="str">
        <f t="shared" si="408"/>
        <v>-0.0554979412753871-0.00342429215188277i</v>
      </c>
      <c r="AA884" t="str">
        <f t="shared" si="409"/>
        <v>0.772066517397246-31.9597697494065i</v>
      </c>
      <c r="AB884" t="str">
        <f t="shared" si="410"/>
        <v>0.706225856364539-0.111752342304848i</v>
      </c>
      <c r="AC884" t="str">
        <f t="shared" si="411"/>
        <v>1.64887693462422-1.73167670791864i</v>
      </c>
      <c r="AD884" t="str">
        <f t="shared" si="412"/>
        <v>0.237516152853037+0.181668407784155i</v>
      </c>
      <c r="AE884" t="str">
        <f t="shared" si="413"/>
        <v>-0.0125595717999734-0.0108955473249582i</v>
      </c>
      <c r="AF884" t="str">
        <f t="shared" si="414"/>
        <v>-5.44500458914968-1.46027768244217i</v>
      </c>
      <c r="AG884" t="str">
        <f t="shared" si="415"/>
        <v>1.02168184068398-0.0269715392925446i</v>
      </c>
      <c r="AH884" t="str">
        <f t="shared" si="416"/>
        <v>0.0493215637835268+0.0773205932963411i</v>
      </c>
      <c r="AI884">
        <f t="shared" si="417"/>
        <v>-20.751476785823733</v>
      </c>
      <c r="AJ884">
        <f t="shared" si="418"/>
        <v>57.466851202098823</v>
      </c>
      <c r="AK884"/>
      <c r="AL884"/>
      <c r="AM884"/>
      <c r="AN884"/>
    </row>
    <row r="885" spans="1:40" x14ac:dyDescent="0.35">
      <c r="A885"/>
      <c r="B885">
        <f t="shared" si="419"/>
        <v>75100</v>
      </c>
      <c r="C885" s="237" t="str">
        <f t="shared" si="387"/>
        <v>-5.71796505052104E-06+0.0137604132894292i</v>
      </c>
      <c r="D885" s="208" t="str">
        <f t="shared" si="388"/>
        <v>-2.51370503991784+0.105496501885624i</v>
      </c>
      <c r="E885" t="str">
        <f t="shared" si="389"/>
        <v>20500</v>
      </c>
      <c r="F885" t="str">
        <f t="shared" si="390"/>
        <v>0.327868852459016</v>
      </c>
      <c r="G885" t="str">
        <f t="shared" si="385"/>
        <v>0.327868852459016</v>
      </c>
      <c r="H885" t="str">
        <f t="shared" si="391"/>
        <v>2.93312363810931+1.5649036094655i</v>
      </c>
      <c r="I885" t="str">
        <f t="shared" si="392"/>
        <v>294.917010355742i</v>
      </c>
      <c r="J885" t="str">
        <f t="shared" si="386"/>
        <v>-116.730771800968+64.518404521505i</v>
      </c>
      <c r="K885" t="str">
        <f t="shared" si="393"/>
        <v>1.06964407369821-1.93526760621467i</v>
      </c>
      <c r="L885" t="str">
        <f t="shared" si="394"/>
        <v>0.202629282408569-0.313446974090482i</v>
      </c>
      <c r="M885" t="str">
        <f t="shared" si="395"/>
        <v>1.27227335610678-2.24871458030515i</v>
      </c>
      <c r="N885" t="str">
        <f t="shared" si="396"/>
        <v>-0.936744451648458i</v>
      </c>
      <c r="O885" t="str">
        <f t="shared" si="397"/>
        <v>0.592413939370153-0.80563374087729i</v>
      </c>
      <c r="P885" t="str">
        <f t="shared" si="398"/>
        <v>0.407586060629847+0.80563374087729i</v>
      </c>
      <c r="Q885" t="str">
        <f t="shared" si="399"/>
        <v>-0.407586060629847+0.131110710771168i</v>
      </c>
      <c r="R885" t="str">
        <f t="shared" si="400"/>
        <v>-0.330026006310069-2.08275936577849i</v>
      </c>
      <c r="S885" t="str">
        <f t="shared" si="401"/>
        <v>0.101441696643107i</v>
      </c>
      <c r="T885" t="str">
        <f t="shared" si="402"/>
        <v>0.211278643763891-0.0334783980164421i</v>
      </c>
      <c r="U885" t="str">
        <f t="shared" si="403"/>
        <v>0.0000500000000000001-0.0018921787984104i</v>
      </c>
      <c r="V885" t="str">
        <f t="shared" si="404"/>
        <v>0.00002-0.0211924025421964i</v>
      </c>
      <c r="W885" t="str">
        <f t="shared" si="405"/>
        <v>0.0000422733250240477-0.00173716704317845i</v>
      </c>
      <c r="X885" t="str">
        <f t="shared" si="406"/>
        <v>0.0000650956255730493-0.00173575448189984i</v>
      </c>
      <c r="Y885" t="str">
        <f t="shared" si="407"/>
        <v>0.009+0.37749377325535i</v>
      </c>
      <c r="Z885" t="str">
        <f t="shared" si="408"/>
        <v>-0.0553497278959957-0.00341416022814598i</v>
      </c>
      <c r="AA885" t="str">
        <f t="shared" si="409"/>
        <v>0.769988842717569-31.9168703748699i</v>
      </c>
      <c r="AB885" t="str">
        <f t="shared" si="410"/>
        <v>0.70617844063909-0.111898308722419i</v>
      </c>
      <c r="AC885" t="str">
        <f t="shared" si="411"/>
        <v>1.64682465634656-1.73035899254322i</v>
      </c>
      <c r="AD885" t="str">
        <f t="shared" si="412"/>
        <v>0.237738348994927+0.181849585612658i</v>
      </c>
      <c r="AE885" t="str">
        <f t="shared" si="413"/>
        <v>-0.0125378893046089-0.0108770018975038i</v>
      </c>
      <c r="AF885" t="str">
        <f t="shared" si="414"/>
        <v>-5.44682867802715-1.45940710757988i</v>
      </c>
      <c r="AG885" t="str">
        <f t="shared" si="415"/>
        <v>1.02167339441113-0.0269611877360362i</v>
      </c>
      <c r="AH885" t="str">
        <f t="shared" si="416"/>
        <v>0.0492685873190339+0.0771982423102374i</v>
      </c>
      <c r="AI885">
        <f t="shared" si="417"/>
        <v>-20.763953085312323</v>
      </c>
      <c r="AJ885">
        <f t="shared" si="418"/>
        <v>57.453628175345365</v>
      </c>
      <c r="AK885"/>
      <c r="AL885"/>
      <c r="AM885"/>
      <c r="AN885"/>
    </row>
    <row r="886" spans="1:40" x14ac:dyDescent="0.35">
      <c r="A886"/>
      <c r="B886">
        <f t="shared" si="419"/>
        <v>75200</v>
      </c>
      <c r="C886" s="237" t="str">
        <f t="shared" si="387"/>
        <v>-5.70276781055295E-06+0.0137421148738084i</v>
      </c>
      <c r="D886" s="208" t="str">
        <f t="shared" si="388"/>
        <v>-2.51370492340567+0.105356214032531i</v>
      </c>
      <c r="E886" t="str">
        <f t="shared" si="389"/>
        <v>20500</v>
      </c>
      <c r="F886" t="str">
        <f t="shared" si="390"/>
        <v>0.327868852459016</v>
      </c>
      <c r="G886" t="str">
        <f t="shared" si="385"/>
        <v>0.327868852459016</v>
      </c>
      <c r="H886" t="str">
        <f t="shared" si="391"/>
        <v>2.93494306364796+1.56389225178444i</v>
      </c>
      <c r="I886" t="str">
        <f t="shared" si="392"/>
        <v>295.309709437441i</v>
      </c>
      <c r="J886" t="str">
        <f t="shared" si="386"/>
        <v>-117.044511226991+64.60431451421i</v>
      </c>
      <c r="K886" t="str">
        <f t="shared" si="393"/>
        <v>1.06742780610034-1.93387340728819i</v>
      </c>
      <c r="L886" t="str">
        <f t="shared" si="394"/>
        <v>0.202249163830728-0.313275558994628i</v>
      </c>
      <c r="M886" t="str">
        <f t="shared" si="395"/>
        <v>1.26967696993107-2.24714896628282i</v>
      </c>
      <c r="N886" t="str">
        <f t="shared" si="396"/>
        <v>-0.937991781144661i</v>
      </c>
      <c r="O886" t="str">
        <f t="shared" si="397"/>
        <v>0.591408588054705-0.806372049351377i</v>
      </c>
      <c r="P886" t="str">
        <f t="shared" si="398"/>
        <v>0.408591411945295+0.806372049351377i</v>
      </c>
      <c r="Q886" t="str">
        <f t="shared" si="399"/>
        <v>-0.408591411945295+0.131619731793284i</v>
      </c>
      <c r="R886" t="str">
        <f t="shared" si="400"/>
        <v>-0.330017037266774-2.07984989023074i</v>
      </c>
      <c r="S886" t="str">
        <f t="shared" si="401"/>
        <v>0.101576772137972i</v>
      </c>
      <c r="T886" t="str">
        <f t="shared" si="402"/>
        <v>0.211264438381154-0.0335220653960957i</v>
      </c>
      <c r="U886" t="str">
        <f t="shared" si="403"/>
        <v>0.0000500000000000001-0.00188966260319975i</v>
      </c>
      <c r="V886" t="str">
        <f t="shared" si="404"/>
        <v>0.00002-0.0211642211558371i</v>
      </c>
      <c r="W886" t="str">
        <f t="shared" si="405"/>
        <v>0.0000422733243382546-0.0017348572064809i</v>
      </c>
      <c r="X886" t="str">
        <f t="shared" si="406"/>
        <v>0.0000650349480718799-0.00173344732065405i</v>
      </c>
      <c r="Y886" t="str">
        <f t="shared" si="407"/>
        <v>0.009+0.377996428079924i</v>
      </c>
      <c r="Z886" t="str">
        <f t="shared" si="408"/>
        <v>-0.0552021081711288-0.00340407768539034i</v>
      </c>
      <c r="AA886" t="str">
        <f t="shared" si="409"/>
        <v>0.76791957358736-31.87408646481i</v>
      </c>
      <c r="AB886" t="str">
        <f t="shared" si="410"/>
        <v>0.706130960520649-0.112044262717206i</v>
      </c>
      <c r="AC886" t="str">
        <f t="shared" si="411"/>
        <v>1.64477806918548-1.72904147797921i</v>
      </c>
      <c r="AD886" t="str">
        <f t="shared" si="412"/>
        <v>0.237960774416744+0.182030507331403i</v>
      </c>
      <c r="AE886" t="str">
        <f t="shared" si="413"/>
        <v>-0.0125162904217716-0.0108585047183438i</v>
      </c>
      <c r="AF886" t="str">
        <f t="shared" si="414"/>
        <v>-5.44864798705363-1.45853603775191i</v>
      </c>
      <c r="AG886" t="str">
        <f t="shared" si="415"/>
        <v>1.02166494293613-0.0269508909841099i</v>
      </c>
      <c r="AH886" t="str">
        <f t="shared" si="416"/>
        <v>0.0492158104658167+0.0770761892165863i</v>
      </c>
      <c r="AI886">
        <f t="shared" si="417"/>
        <v>-20.77641281618876</v>
      </c>
      <c r="AJ886">
        <f t="shared" si="418"/>
        <v>57.440362118491358</v>
      </c>
      <c r="AK886"/>
      <c r="AL886"/>
      <c r="AM886"/>
      <c r="AN886"/>
    </row>
    <row r="887" spans="1:40" x14ac:dyDescent="0.35">
      <c r="A887"/>
      <c r="B887">
        <f t="shared" si="419"/>
        <v>75300</v>
      </c>
      <c r="C887" s="237" t="str">
        <f t="shared" si="387"/>
        <v>-5.68763107713115E-06+0.013723865059532i</v>
      </c>
      <c r="D887" s="208" t="str">
        <f t="shared" si="388"/>
        <v>-2.51370480735738+0.105216298789745i</v>
      </c>
      <c r="E887" t="str">
        <f t="shared" si="389"/>
        <v>20500</v>
      </c>
      <c r="F887" t="str">
        <f t="shared" si="390"/>
        <v>0.327868852459016</v>
      </c>
      <c r="G887" t="str">
        <f t="shared" si="385"/>
        <v>0.327868852459016</v>
      </c>
      <c r="H887" t="str">
        <f t="shared" si="391"/>
        <v>2.93675772282131+1.56288078191146i</v>
      </c>
      <c r="I887" t="str">
        <f t="shared" si="392"/>
        <v>295.702408519139i</v>
      </c>
      <c r="J887" t="str">
        <f t="shared" si="386"/>
        <v>-117.358668137281+64.6902245069151i</v>
      </c>
      <c r="K887" t="str">
        <f t="shared" si="393"/>
        <v>1.06521777189018-1.93247959700356i</v>
      </c>
      <c r="L887" t="str">
        <f t="shared" si="394"/>
        <v>0.201869965760917-0.313104005698293i</v>
      </c>
      <c r="M887" t="str">
        <f t="shared" si="395"/>
        <v>1.2670877376511-2.24558360270185i</v>
      </c>
      <c r="N887" t="str">
        <f t="shared" si="396"/>
        <v>-0.939239110640864i</v>
      </c>
      <c r="O887" t="str">
        <f t="shared" si="397"/>
        <v>0.590402316607638-0.807109103247098i</v>
      </c>
      <c r="P887" t="str">
        <f t="shared" si="398"/>
        <v>0.409597683392362+0.807109103247098i</v>
      </c>
      <c r="Q887" t="str">
        <f t="shared" si="399"/>
        <v>-0.409597683392362+0.132130007393766i</v>
      </c>
      <c r="R887" t="str">
        <f t="shared" si="400"/>
        <v>-0.330008055449634-2.07694795294715i</v>
      </c>
      <c r="S887" t="str">
        <f t="shared" si="401"/>
        <v>0.101711847632836i</v>
      </c>
      <c r="T887" t="str">
        <f t="shared" si="402"/>
        <v>0.211250213731491-0.0335657290535017i</v>
      </c>
      <c r="U887" t="str">
        <f t="shared" si="403"/>
        <v>0.00005-0.0018871530911105i</v>
      </c>
      <c r="V887" t="str">
        <f t="shared" si="404"/>
        <v>0.00002-0.0211361146204376i</v>
      </c>
      <c r="W887" t="str">
        <f t="shared" si="405"/>
        <v>0.0000422733236515493-0.0017325535051079i</v>
      </c>
      <c r="X887" t="str">
        <f t="shared" si="406"/>
        <v>0.0000649745120940691-0.00173114628445757i</v>
      </c>
      <c r="Y887" t="str">
        <f t="shared" si="407"/>
        <v>0.009+0.378499082904498i</v>
      </c>
      <c r="Z887" t="str">
        <f t="shared" si="408"/>
        <v>-0.0550550789309513-0.00339404420628508i</v>
      </c>
      <c r="AA887" t="str">
        <f t="shared" si="409"/>
        <v>0.765858664568175-31.8314175519147i</v>
      </c>
      <c r="AB887" t="str">
        <f t="shared" si="410"/>
        <v>0.706083416004371-0.112190204270741i</v>
      </c>
      <c r="AC887" t="str">
        <f t="shared" si="411"/>
        <v>1.64273715508379-1.72772417323515i</v>
      </c>
      <c r="AD887" t="str">
        <f t="shared" si="412"/>
        <v>0.238183428864637+0.182211172686028i</v>
      </c>
      <c r="AE887" t="str">
        <f t="shared" si="413"/>
        <v>-0.0124947747012118-0.0108400555811016i</v>
      </c>
      <c r="AF887" t="str">
        <f t="shared" si="414"/>
        <v>-5.45046253017869-1.45766448312172i</v>
      </c>
      <c r="AG887" t="str">
        <f t="shared" si="415"/>
        <v>1.02165648624259-0.0269406487853706i</v>
      </c>
      <c r="AH887" t="str">
        <f t="shared" si="416"/>
        <v>0.0491632321091801+0.0769544328299322i</v>
      </c>
      <c r="AI887">
        <f t="shared" si="417"/>
        <v>-20.788856030871806</v>
      </c>
      <c r="AJ887">
        <f t="shared" si="418"/>
        <v>57.427053192573403</v>
      </c>
      <c r="AK887"/>
      <c r="AL887"/>
      <c r="AM887"/>
      <c r="AN887"/>
    </row>
    <row r="888" spans="1:40" x14ac:dyDescent="0.35">
      <c r="A888"/>
      <c r="B888">
        <f t="shared" si="419"/>
        <v>75400</v>
      </c>
      <c r="C888" s="237" t="str">
        <f t="shared" si="387"/>
        <v>-5.67255452947903E-06+0.0137056636532262i</v>
      </c>
      <c r="D888" s="208" t="str">
        <f t="shared" si="388"/>
        <v>-2.51370469177051+0.105076754674734i</v>
      </c>
      <c r="E888" t="str">
        <f t="shared" si="389"/>
        <v>20500</v>
      </c>
      <c r="F888" t="str">
        <f t="shared" si="390"/>
        <v>0.327868852459016</v>
      </c>
      <c r="G888" t="str">
        <f t="shared" si="385"/>
        <v>0.327868852459016</v>
      </c>
      <c r="H888" t="str">
        <f t="shared" si="391"/>
        <v>2.93856762954647+1.56186920845303i</v>
      </c>
      <c r="I888" t="str">
        <f t="shared" si="392"/>
        <v>296.095107600838i</v>
      </c>
      <c r="J888" t="str">
        <f t="shared" si="386"/>
        <v>-117.673242531838+64.7761344996201i</v>
      </c>
      <c r="K888" t="str">
        <f t="shared" si="393"/>
        <v>1.06301395064335-1.93108618467371i</v>
      </c>
      <c r="L888" t="str">
        <f t="shared" si="394"/>
        <v>0.201491685860328-0.312932316257268i</v>
      </c>
      <c r="M888" t="str">
        <f t="shared" si="395"/>
        <v>1.26450563650368-2.24401850093098i</v>
      </c>
      <c r="N888" t="str">
        <f t="shared" si="396"/>
        <v>-0.940486440137068i</v>
      </c>
      <c r="O888" t="str">
        <f t="shared" si="397"/>
        <v>0.589395126594537-0.807844901417722i</v>
      </c>
      <c r="P888" t="str">
        <f t="shared" si="398"/>
        <v>0.410604873405463+0.807844901417722i</v>
      </c>
      <c r="Q888" t="str">
        <f t="shared" si="399"/>
        <v>-0.410604873405463+0.132641538719346i</v>
      </c>
      <c r="R888" t="str">
        <f t="shared" si="400"/>
        <v>-0.329999060855215-2.07405352392042i</v>
      </c>
      <c r="S888" t="str">
        <f t="shared" si="401"/>
        <v>0.1018469231277i</v>
      </c>
      <c r="T888" t="str">
        <f t="shared" si="402"/>
        <v>0.211235969813458-0.0336093889831343i</v>
      </c>
      <c r="U888" t="str">
        <f t="shared" si="403"/>
        <v>0.00005-0.001884650235552i</v>
      </c>
      <c r="V888" t="str">
        <f t="shared" si="404"/>
        <v>0.00002-0.0211080826381824i</v>
      </c>
      <c r="W888" t="str">
        <f t="shared" si="405"/>
        <v>0.0000422733229639313-0.00173025591464837i</v>
      </c>
      <c r="X888" t="str">
        <f t="shared" si="406"/>
        <v>0.0000649143163595393-0.00172885134895703i</v>
      </c>
      <c r="Y888" t="str">
        <f t="shared" si="407"/>
        <v>0.009+0.379001737729073i</v>
      </c>
      <c r="Z888" t="str">
        <f t="shared" si="408"/>
        <v>-0.0549086370267842-0.00338405947599431i</v>
      </c>
      <c r="AA888" t="str">
        <f t="shared" si="409"/>
        <v>0.763806070529214-31.7888631713992i</v>
      </c>
      <c r="AB888" t="str">
        <f t="shared" si="410"/>
        <v>0.706035807085429-0.112336133364553i</v>
      </c>
      <c r="AC888" t="str">
        <f t="shared" si="411"/>
        <v>1.64070189603984-1.72640708724195i</v>
      </c>
      <c r="AD888" t="str">
        <f t="shared" si="412"/>
        <v>0.23840631208442+0.182391581422259i</v>
      </c>
      <c r="AE888" t="str">
        <f t="shared" si="413"/>
        <v>-0.0124733416956841-0.0108216542806021i</v>
      </c>
      <c r="AF888" t="str">
        <f t="shared" si="414"/>
        <v>-5.45227232131698-1.4567924537783i</v>
      </c>
      <c r="AG888" t="str">
        <f t="shared" si="415"/>
        <v>1.02164802431421-0.0269304608897437i</v>
      </c>
      <c r="AH888" t="str">
        <f t="shared" si="416"/>
        <v>0.0491108511420009+0.0768329719712345i</v>
      </c>
      <c r="AI888">
        <f t="shared" si="417"/>
        <v>-20.801282781536933</v>
      </c>
      <c r="AJ888">
        <f t="shared" si="418"/>
        <v>57.413701557810498</v>
      </c>
      <c r="AK888"/>
      <c r="AL888"/>
      <c r="AM888"/>
      <c r="AN888"/>
    </row>
    <row r="889" spans="1:40" x14ac:dyDescent="0.35">
      <c r="A889"/>
      <c r="B889">
        <f t="shared" si="419"/>
        <v>75500</v>
      </c>
      <c r="C889" s="237" t="str">
        <f t="shared" si="387"/>
        <v>-0.000005657537848943+0.0136875104625414i</v>
      </c>
      <c r="D889" s="208" t="str">
        <f t="shared" si="388"/>
        <v>-2.51370457664263+0.104937580212817i</v>
      </c>
      <c r="E889" t="str">
        <f t="shared" si="389"/>
        <v>20500</v>
      </c>
      <c r="F889" t="str">
        <f t="shared" si="390"/>
        <v>0.327868852459016</v>
      </c>
      <c r="G889" t="str">
        <f t="shared" si="385"/>
        <v>0.327868852459016</v>
      </c>
      <c r="H889" t="str">
        <f t="shared" si="391"/>
        <v>2.94037279770551+1.56085753994954i</v>
      </c>
      <c r="I889" t="str">
        <f t="shared" si="392"/>
        <v>296.487806682537i</v>
      </c>
      <c r="J889" t="str">
        <f t="shared" si="386"/>
        <v>-117.98823441066+64.8620444923252i</v>
      </c>
      <c r="K889" t="str">
        <f t="shared" si="393"/>
        <v>1.06081632200185-1.92969317952687i</v>
      </c>
      <c r="L889" t="str">
        <f t="shared" si="394"/>
        <v>0.201114321793962-0.312760492713999i</v>
      </c>
      <c r="M889" t="str">
        <f t="shared" si="395"/>
        <v>1.26193064379581-2.24245367224087i</v>
      </c>
      <c r="N889" t="str">
        <f t="shared" si="396"/>
        <v>-0.94173376963327i</v>
      </c>
      <c r="O889" t="str">
        <f t="shared" si="397"/>
        <v>0.588387019582424-0.808579442718471i</v>
      </c>
      <c r="P889" t="str">
        <f t="shared" si="398"/>
        <v>0.411612980417576+0.808579442718471i</v>
      </c>
      <c r="Q889" t="str">
        <f t="shared" si="399"/>
        <v>-0.411612980417576+0.133154326914799i</v>
      </c>
      <c r="R889" t="str">
        <f t="shared" si="400"/>
        <v>-0.32999005348007-2.07116657330223i</v>
      </c>
      <c r="S889" t="str">
        <f t="shared" si="401"/>
        <v>0.101981998622565i</v>
      </c>
      <c r="T889" t="str">
        <f t="shared" si="402"/>
        <v>0.211221706625611-0.0336530451794647i</v>
      </c>
      <c r="U889" t="str">
        <f t="shared" si="403"/>
        <v>0.00005-0.00188215401007445i</v>
      </c>
      <c r="V889" t="str">
        <f t="shared" si="404"/>
        <v>0.00002-0.0210801249128338i</v>
      </c>
      <c r="W889" t="str">
        <f t="shared" si="405"/>
        <v>0.0000422733222754009-0.00172796441082053i</v>
      </c>
      <c r="X889" t="str">
        <f t="shared" si="406"/>
        <v>0.0000648543595966799-0.00172656248992785i</v>
      </c>
      <c r="Y889" t="str">
        <f t="shared" si="407"/>
        <v>0.009+0.379504392553647i</v>
      </c>
      <c r="Z889" t="str">
        <f t="shared" si="408"/>
        <v>-0.054762779330929-0.00337412318215382i</v>
      </c>
      <c r="AA889" t="str">
        <f t="shared" si="409"/>
        <v>0.761761746644857-31.7464228609898i</v>
      </c>
      <c r="AB889" t="str">
        <f t="shared" si="410"/>
        <v>0.705988133758996-0.112482049980164i</v>
      </c>
      <c r="AC889" t="str">
        <f t="shared" si="411"/>
        <v>1.63867227410749-1.72509022885328i</v>
      </c>
      <c r="AD889" t="str">
        <f t="shared" si="412"/>
        <v>0.23862942382159+0.182571733285899i</v>
      </c>
      <c r="AE889" t="str">
        <f t="shared" si="413"/>
        <v>-0.0124519909609225-0.0108033006128614i</v>
      </c>
      <c r="AF889" t="str">
        <f t="shared" si="414"/>
        <v>-5.45407737434814-1.45591995973672i</v>
      </c>
      <c r="AG889" t="str">
        <f t="shared" si="415"/>
        <v>1.02163955713486-0.0269203270484689i</v>
      </c>
      <c r="AH889" t="str">
        <f t="shared" si="416"/>
        <v>0.0490586664646601+0.0767118054678085i</v>
      </c>
      <c r="AI889">
        <f t="shared" si="417"/>
        <v>-20.813693120119382</v>
      </c>
      <c r="AJ889">
        <f t="shared" si="418"/>
        <v>57.400307373607092</v>
      </c>
      <c r="AK889"/>
      <c r="AL889"/>
      <c r="AM889"/>
      <c r="AN889"/>
    </row>
    <row r="890" spans="1:40" x14ac:dyDescent="0.35">
      <c r="A890"/>
      <c r="B890">
        <f t="shared" si="419"/>
        <v>75600</v>
      </c>
      <c r="C890" s="237" t="str">
        <f t="shared" si="387"/>
        <v>-5.64258071897547E-06+0.0136694052961461i</v>
      </c>
      <c r="D890" s="208" t="str">
        <f t="shared" si="388"/>
        <v>-2.5137044619713+0.10479877393712i</v>
      </c>
      <c r="E890" t="str">
        <f t="shared" si="389"/>
        <v>20500</v>
      </c>
      <c r="F890" t="str">
        <f t="shared" si="390"/>
        <v>0.327868852459016</v>
      </c>
      <c r="G890" t="str">
        <f t="shared" si="385"/>
        <v>0.327868852459016</v>
      </c>
      <c r="H890" t="str">
        <f t="shared" si="391"/>
        <v>2.94217324114546+1.55984578487564i</v>
      </c>
      <c r="I890" t="str">
        <f t="shared" si="392"/>
        <v>296.880505764235i</v>
      </c>
      <c r="J890" t="str">
        <f t="shared" si="386"/>
        <v>-118.303643773748+64.9479544850303i</v>
      </c>
      <c r="K890" t="str">
        <f t="shared" si="393"/>
        <v>1.05862486567382-1.92830059070718i</v>
      </c>
      <c r="L890" t="str">
        <f t="shared" si="394"/>
        <v>0.200737871230649-0.312588537097665i</v>
      </c>
      <c r="M890" t="str">
        <f t="shared" si="395"/>
        <v>1.25936273690447-2.24088912780485i</v>
      </c>
      <c r="N890" t="str">
        <f t="shared" si="396"/>
        <v>-0.942981099129473i</v>
      </c>
      <c r="O890" t="str">
        <f t="shared" si="397"/>
        <v>0.587377997139738-0.809312726006523i</v>
      </c>
      <c r="P890" t="str">
        <f t="shared" si="398"/>
        <v>0.412622002860262+0.809312726006523i</v>
      </c>
      <c r="Q890" t="str">
        <f t="shared" si="399"/>
        <v>-0.412622002860262+0.13366837312295i</v>
      </c>
      <c r="R890" t="str">
        <f t="shared" si="400"/>
        <v>-0.329981033320751-2.06828707140214i</v>
      </c>
      <c r="S890" t="str">
        <f t="shared" si="401"/>
        <v>0.102117074117429i</v>
      </c>
      <c r="T890" t="str">
        <f t="shared" si="402"/>
        <v>0.211207424166492-0.0336966976369609i</v>
      </c>
      <c r="U890" t="str">
        <f t="shared" si="403"/>
        <v>0.00005-0.001879664388368i</v>
      </c>
      <c r="V890" t="str">
        <f t="shared" si="404"/>
        <v>0.00002-0.0210522411497216i</v>
      </c>
      <c r="W890" t="str">
        <f t="shared" si="405"/>
        <v>0.0000422733215859577-0.00172567896947106i</v>
      </c>
      <c r="X890" t="str">
        <f t="shared" si="406"/>
        <v>0.0000647946405422809-0.00172427968327353i</v>
      </c>
      <c r="Y890" t="str">
        <f t="shared" si="407"/>
        <v>0.009+0.380007047378221i</v>
      </c>
      <c r="Z890" t="str">
        <f t="shared" si="408"/>
        <v>-0.0546175027365018-0.00336423501484817i</v>
      </c>
      <c r="AA890" t="str">
        <f t="shared" si="409"/>
        <v>0.759725648392137-31.7040961609058i</v>
      </c>
      <c r="AB890" t="str">
        <f t="shared" si="410"/>
        <v>0.705940396020201-0.112627954099083i</v>
      </c>
      <c r="AC890" t="str">
        <f t="shared" si="411"/>
        <v>1.63664827139589-1.72377360684609i</v>
      </c>
      <c r="AD890" t="str">
        <f t="shared" si="412"/>
        <v>0.238852763821319+0.18275162802283i</v>
      </c>
      <c r="AE890" t="str">
        <f t="shared" si="413"/>
        <v>-0.012430722055617-0.010784994375078i</v>
      </c>
      <c r="AF890" t="str">
        <f t="shared" si="414"/>
        <v>-5.45587770311676-1.45504701093852i</v>
      </c>
      <c r="AG890" t="str">
        <f t="shared" si="415"/>
        <v>1.02163108468853-0.0269102470140894i</v>
      </c>
      <c r="AH890" t="str">
        <f t="shared" si="416"/>
        <v>0.0490066769849866+0.0765909321532853i</v>
      </c>
      <c r="AI890">
        <f t="shared" si="417"/>
        <v>-20.826087098315199</v>
      </c>
      <c r="AJ890">
        <f t="shared" si="418"/>
        <v>57.386870798556764</v>
      </c>
      <c r="AK890"/>
      <c r="AL890"/>
      <c r="AM890"/>
      <c r="AN890"/>
    </row>
    <row r="891" spans="1:40" x14ac:dyDescent="0.35">
      <c r="A891"/>
      <c r="B891">
        <f t="shared" si="419"/>
        <v>75700</v>
      </c>
      <c r="C891" s="237" t="str">
        <f t="shared" si="387"/>
        <v>-5.62768282511829E-06+0.0136513479637194i</v>
      </c>
      <c r="D891" s="208" t="str">
        <f t="shared" si="388"/>
        <v>-2.51370434775412+0.104660334388515i</v>
      </c>
      <c r="E891" t="str">
        <f t="shared" si="389"/>
        <v>20500</v>
      </c>
      <c r="F891" t="str">
        <f t="shared" si="390"/>
        <v>0.327868852459016</v>
      </c>
      <c r="G891" t="str">
        <f t="shared" si="385"/>
        <v>0.327868852459016</v>
      </c>
      <c r="H891" t="str">
        <f t="shared" si="391"/>
        <v>2.94396897367832+1.55883395164082i</v>
      </c>
      <c r="I891" t="str">
        <f t="shared" si="392"/>
        <v>297.273204845934i</v>
      </c>
      <c r="J891" t="str">
        <f t="shared" si="386"/>
        <v>-118.619470621103+65.0338644777353i</v>
      </c>
      <c r="K891" t="str">
        <f t="shared" si="393"/>
        <v>1.05643956143351-1.92690842727539i</v>
      </c>
      <c r="L891" t="str">
        <f t="shared" si="394"/>
        <v>0.200362331843081-0.312416451424251i</v>
      </c>
      <c r="M891" t="str">
        <f t="shared" si="395"/>
        <v>1.25680189327659-2.23932487869964i</v>
      </c>
      <c r="N891" t="str">
        <f t="shared" si="396"/>
        <v>-0.944228428625676i</v>
      </c>
      <c r="O891" t="str">
        <f t="shared" si="397"/>
        <v>0.586368060836349-0.810044750141015i</v>
      </c>
      <c r="P891" t="str">
        <f t="shared" si="398"/>
        <v>0.413631939163651+0.810044750141015i</v>
      </c>
      <c r="Q891" t="str">
        <f t="shared" si="399"/>
        <v>-0.413631939163651+0.134183678484661i</v>
      </c>
      <c r="R891" t="str">
        <f t="shared" si="400"/>
        <v>-0.329972000373807-2.06541498868661i</v>
      </c>
      <c r="S891" t="str">
        <f t="shared" si="401"/>
        <v>0.102252149612293i</v>
      </c>
      <c r="T891" t="str">
        <f t="shared" si="402"/>
        <v>0.211193122434656-0.0337403463500901i</v>
      </c>
      <c r="U891" t="str">
        <f t="shared" si="403"/>
        <v>0.00005-0.00187718134426183i</v>
      </c>
      <c r="V891" t="str">
        <f t="shared" si="404"/>
        <v>0.00002-0.0210244310557325i</v>
      </c>
      <c r="W891" t="str">
        <f t="shared" si="405"/>
        <v>0.0000422733208956021-0.0017233995665743i</v>
      </c>
      <c r="X891" t="str">
        <f t="shared" si="406"/>
        <v>0.0000647351579414704-0.00172200290502486i</v>
      </c>
      <c r="Y891" t="str">
        <f t="shared" si="407"/>
        <v>0.009+0.380509702202796i</v>
      </c>
      <c r="Z891" t="str">
        <f t="shared" si="408"/>
        <v>-0.0544728041572703-0.00335439466658834i</v>
      </c>
      <c r="AA891" t="str">
        <f t="shared" si="409"/>
        <v>0.757697731548297-31.6618826138431i</v>
      </c>
      <c r="AB891" t="str">
        <f t="shared" si="410"/>
        <v>0.705892593864211-0.112773845702817i</v>
      </c>
      <c r="AC891" t="str">
        <f t="shared" si="411"/>
        <v>1.63462987006951-1.72245722992133i</v>
      </c>
      <c r="AD891" t="str">
        <f t="shared" si="412"/>
        <v>0.239076331828455+0.182931265379031i</v>
      </c>
      <c r="AE891" t="str">
        <f t="shared" si="413"/>
        <v>-0.0124095345413903-0.0107667353656265i</v>
      </c>
      <c r="AF891" t="str">
        <f t="shared" si="414"/>
        <v>-5.45767332143244-1.4541736172523i</v>
      </c>
      <c r="AG891" t="str">
        <f t="shared" si="415"/>
        <v>1.02162260695936-0.0269002205404435i</v>
      </c>
      <c r="AH891" t="str">
        <f t="shared" si="416"/>
        <v>0.0489548816181936+0.0764703508675805i</v>
      </c>
      <c r="AI891">
        <f t="shared" si="417"/>
        <v>-20.838464767581961</v>
      </c>
      <c r="AJ891">
        <f t="shared" si="418"/>
        <v>57.37339199045271</v>
      </c>
      <c r="AK891"/>
      <c r="AL891"/>
      <c r="AM891"/>
      <c r="AN891"/>
    </row>
    <row r="892" spans="1:40" x14ac:dyDescent="0.35">
      <c r="A892"/>
      <c r="B892">
        <f t="shared" si="419"/>
        <v>75800</v>
      </c>
      <c r="C892" s="237" t="str">
        <f t="shared" si="387"/>
        <v>-5.61284385498628E-06+0.0136333382759451i</v>
      </c>
      <c r="D892" s="208" t="str">
        <f t="shared" si="388"/>
        <v>-2.51370423398868+0.104522260115579i</v>
      </c>
      <c r="E892" t="str">
        <f t="shared" si="389"/>
        <v>20500</v>
      </c>
      <c r="F892" t="str">
        <f t="shared" si="390"/>
        <v>0.327868852459016</v>
      </c>
      <c r="G892" t="str">
        <f t="shared" si="385"/>
        <v>0.327868852459016</v>
      </c>
      <c r="H892" t="str">
        <f t="shared" si="391"/>
        <v>2.94576000908099+1.55782204858965i</v>
      </c>
      <c r="I892" t="str">
        <f t="shared" si="392"/>
        <v>297.665903927633i</v>
      </c>
      <c r="J892" t="str">
        <f t="shared" si="386"/>
        <v>-118.935714952724+65.1197744704404i</v>
      </c>
      <c r="K892" t="str">
        <f t="shared" si="393"/>
        <v>1.05426038912117-1.9255166982094i</v>
      </c>
      <c r="L892" t="str">
        <f t="shared" si="394"/>
        <v>0.199987701307821-0.312244237696616i</v>
      </c>
      <c r="M892" t="str">
        <f t="shared" si="395"/>
        <v>1.25424809042899-2.23776093590602i</v>
      </c>
      <c r="N892" t="str">
        <f t="shared" si="396"/>
        <v>-0.945475758121879i</v>
      </c>
      <c r="O892" t="str">
        <f t="shared" si="397"/>
        <v>0.585357212243548-0.81077551398304i</v>
      </c>
      <c r="P892" t="str">
        <f t="shared" si="398"/>
        <v>0.414642787756452+0.81077551398304i</v>
      </c>
      <c r="Q892" t="str">
        <f t="shared" si="399"/>
        <v>-0.414642787756452+0.134700244138839i</v>
      </c>
      <c r="R892" t="str">
        <f t="shared" si="400"/>
        <v>-0.329962954635771-2.06255029577792i</v>
      </c>
      <c r="S892" t="str">
        <f t="shared" si="401"/>
        <v>0.102387225107158i</v>
      </c>
      <c r="T892" t="str">
        <f t="shared" si="402"/>
        <v>0.211178801428649-0.0337839913133157i</v>
      </c>
      <c r="U892" t="str">
        <f t="shared" si="403"/>
        <v>0.00005-0.00187470485172323i</v>
      </c>
      <c r="V892" t="str">
        <f t="shared" si="404"/>
        <v>0.00002-0.0209966943393002i</v>
      </c>
      <c r="W892" t="str">
        <f t="shared" si="405"/>
        <v>0.0000422733202043338-0.00172112617823137i</v>
      </c>
      <c r="X892" t="str">
        <f t="shared" si="406"/>
        <v>0.0000646759105476448-0.00171973213133896i</v>
      </c>
      <c r="Y892" t="str">
        <f t="shared" si="407"/>
        <v>0.009+0.38101235702737i</v>
      </c>
      <c r="Z892" t="str">
        <f t="shared" si="408"/>
        <v>-0.0543286805274858-0.00334460183228928i</v>
      </c>
      <c r="AA892" t="str">
        <f t="shared" si="409"/>
        <v>0.755677952188386-31.6197817649582i</v>
      </c>
      <c r="AB892" t="str">
        <f t="shared" si="410"/>
        <v>0.705844727286169-0.112919724772861i</v>
      </c>
      <c r="AC892" t="str">
        <f t="shared" si="411"/>
        <v>1.63261705234808-1.72114110670435i</v>
      </c>
      <c r="AD892" t="str">
        <f t="shared" si="412"/>
        <v>0.239300127587521+0.183110645100551i</v>
      </c>
      <c r="AE892" t="str">
        <f t="shared" si="413"/>
        <v>-0.012388427982774-0.0107485233840459i</v>
      </c>
      <c r="AF892" t="str">
        <f t="shared" si="414"/>
        <v>-5.45946424306967-1.45329978847407i</v>
      </c>
      <c r="AG892" t="str">
        <f t="shared" si="415"/>
        <v>1.0216141239316-0.0268902473826567i</v>
      </c>
      <c r="AH892" t="str">
        <f t="shared" si="416"/>
        <v>0.0489032792868238+0.0763500604568352i</v>
      </c>
      <c r="AI892">
        <f t="shared" si="417"/>
        <v>-20.850826179141325</v>
      </c>
      <c r="AJ892">
        <f t="shared" si="418"/>
        <v>57.359871106284594</v>
      </c>
      <c r="AK892"/>
      <c r="AL892"/>
      <c r="AM892"/>
      <c r="AN892"/>
    </row>
    <row r="893" spans="1:40" x14ac:dyDescent="0.35">
      <c r="A893"/>
      <c r="B893">
        <f t="shared" si="419"/>
        <v>75900</v>
      </c>
      <c r="C893" s="237" t="str">
        <f t="shared" si="387"/>
        <v>-5.59806349825068E-06+0.0136153760445044i</v>
      </c>
      <c r="D893" s="208" t="str">
        <f t="shared" si="388"/>
        <v>-2.51370412067261+0.104384549674534i</v>
      </c>
      <c r="E893" t="str">
        <f t="shared" si="389"/>
        <v>20500</v>
      </c>
      <c r="F893" t="str">
        <f t="shared" si="390"/>
        <v>0.327868852459016</v>
      </c>
      <c r="G893" t="str">
        <f t="shared" si="385"/>
        <v>0.327868852459016</v>
      </c>
      <c r="H893" t="str">
        <f t="shared" si="391"/>
        <v>2.94754636109529+1.55681008400235i</v>
      </c>
      <c r="I893" t="str">
        <f t="shared" si="392"/>
        <v>298.058603009332i</v>
      </c>
      <c r="J893" t="str">
        <f t="shared" si="386"/>
        <v>-119.252376768611+65.2056844631454i</v>
      </c>
      <c r="K893" t="str">
        <f t="shared" si="393"/>
        <v>1.05208732864283-1.92412541240495i</v>
      </c>
      <c r="L893" t="str">
        <f t="shared" si="394"/>
        <v>0.199613977305335-0.312071897904574i</v>
      </c>
      <c r="M893" t="str">
        <f t="shared" si="395"/>
        <v>1.25170130594816-2.23619731030952i</v>
      </c>
      <c r="N893" t="str">
        <f t="shared" si="396"/>
        <v>-0.946723087618083i</v>
      </c>
      <c r="O893" t="str">
        <f t="shared" si="397"/>
        <v>0.584345452934041-0.811505016395654i</v>
      </c>
      <c r="P893" t="str">
        <f t="shared" si="398"/>
        <v>0.415654547065959+0.811505016395654i</v>
      </c>
      <c r="Q893" t="str">
        <f t="shared" si="399"/>
        <v>-0.415654547065959+0.135218071222429i</v>
      </c>
      <c r="R893" t="str">
        <f t="shared" si="400"/>
        <v>-0.329953896103186-2.05969296345313i</v>
      </c>
      <c r="S893" t="str">
        <f t="shared" si="401"/>
        <v>0.102522300602022i</v>
      </c>
      <c r="T893" t="str">
        <f t="shared" si="402"/>
        <v>0.211164461147011-0.0338276325210992i</v>
      </c>
      <c r="U893" t="str">
        <f t="shared" si="403"/>
        <v>0.00005-0.00187223488485667i</v>
      </c>
      <c r="V893" t="str">
        <f t="shared" si="404"/>
        <v>0.00002-0.0209690307103946i</v>
      </c>
      <c r="W893" t="str">
        <f t="shared" si="405"/>
        <v>0.0000422733195121531-0.00171885878066931i</v>
      </c>
      <c r="X893" t="str">
        <f t="shared" si="406"/>
        <v>0.0000646168971224025-0.00171746733849848i</v>
      </c>
      <c r="Y893" t="str">
        <f t="shared" si="407"/>
        <v>0.009+0.381515011851944i</v>
      </c>
      <c r="Z893" t="str">
        <f t="shared" si="408"/>
        <v>-0.0541851288017198-0.0033348562092476i</v>
      </c>
      <c r="AA893" t="str">
        <f t="shared" si="409"/>
        <v>0.753666266682807-31.5777931618504i</v>
      </c>
      <c r="AB893" t="str">
        <f t="shared" si="410"/>
        <v>0.705796796281194-0.113065591290702i</v>
      </c>
      <c r="AC893" t="str">
        <f t="shared" si="411"/>
        <v>1.63060980050638-1.71982524574545i</v>
      </c>
      <c r="AD893" t="str">
        <f t="shared" si="412"/>
        <v>0.239524150842719+0.183289766933532i</v>
      </c>
      <c r="AE893" t="str">
        <f t="shared" si="413"/>
        <v>-0.0123674019471855-0.0107303582310332i</v>
      </c>
      <c r="AF893" t="str">
        <f t="shared" si="414"/>
        <v>-5.4612504817679-1.45242553432782i</v>
      </c>
      <c r="AG893" t="str">
        <f t="shared" si="415"/>
        <v>1.02160563558967-0.0268803272971321i</v>
      </c>
      <c r="AH893" t="str">
        <f t="shared" si="416"/>
        <v>0.0488518689206837+0.0762300597733821i</v>
      </c>
      <c r="AI893">
        <f t="shared" si="417"/>
        <v>-20.863171383980188</v>
      </c>
      <c r="AJ893">
        <f t="shared" si="418"/>
        <v>57.346308302249518</v>
      </c>
      <c r="AK893"/>
      <c r="AL893"/>
      <c r="AM893"/>
      <c r="AN893"/>
    </row>
    <row r="894" spans="1:40" x14ac:dyDescent="0.35">
      <c r="A894"/>
      <c r="B894">
        <f t="shared" si="419"/>
        <v>76000</v>
      </c>
      <c r="C894" s="237" t="str">
        <f t="shared" si="387"/>
        <v>-5.58334144662305E-06+0.0135974610820699i</v>
      </c>
      <c r="D894" s="208" t="str">
        <f t="shared" si="388"/>
        <v>-2.51370400780355+0.104247201629203i</v>
      </c>
      <c r="E894" t="str">
        <f t="shared" si="389"/>
        <v>20500</v>
      </c>
      <c r="F894" t="str">
        <f t="shared" si="390"/>
        <v>0.327868852459016</v>
      </c>
      <c r="G894" t="str">
        <f t="shared" si="385"/>
        <v>0.327868852459016</v>
      </c>
      <c r="H894" t="str">
        <f t="shared" si="391"/>
        <v>2.94932804342797+1.55579806609513i</v>
      </c>
      <c r="I894" t="str">
        <f t="shared" si="392"/>
        <v>298.45130209103i</v>
      </c>
      <c r="J894" t="str">
        <f t="shared" si="386"/>
        <v>-119.569456068764+65.2915944558506i</v>
      </c>
      <c r="K894" t="str">
        <f t="shared" si="393"/>
        <v>1.04992035997025-1.92273457867615i</v>
      </c>
      <c r="L894" t="str">
        <f t="shared" si="394"/>
        <v>0.199241157520009-0.311899434024964i</v>
      </c>
      <c r="M894" t="str">
        <f t="shared" si="395"/>
        <v>1.24916151749026-2.23463401270111i</v>
      </c>
      <c r="N894" t="str">
        <f t="shared" si="396"/>
        <v>-0.947970417114285i</v>
      </c>
      <c r="O894" t="str">
        <f t="shared" si="397"/>
        <v>0.583332784481958-0.812233256243873i</v>
      </c>
      <c r="P894" t="str">
        <f t="shared" si="398"/>
        <v>0.416667215518042+0.812233256243873i</v>
      </c>
      <c r="Q894" t="str">
        <f t="shared" si="399"/>
        <v>-0.416667215518042+0.135737160870412i</v>
      </c>
      <c r="R894" t="str">
        <f t="shared" si="400"/>
        <v>-0.329944824772578-2.05684296264312i</v>
      </c>
      <c r="S894" t="str">
        <f t="shared" si="401"/>
        <v>0.102657376096886i</v>
      </c>
      <c r="T894" t="str">
        <f t="shared" si="402"/>
        <v>0.211150101588288-0.0338712699678997i</v>
      </c>
      <c r="U894" t="str">
        <f t="shared" si="403"/>
        <v>0.00005-0.00186977141790291i</v>
      </c>
      <c r="V894" t="str">
        <f t="shared" si="404"/>
        <v>0.00002-0.0209414398805126i</v>
      </c>
      <c r="W894" t="str">
        <f t="shared" si="405"/>
        <v>0.0000422733188190603-0.00171659735024031i</v>
      </c>
      <c r="X894" t="str">
        <f t="shared" si="406"/>
        <v>0.0000645581164354839-0.00171520850291081i</v>
      </c>
      <c r="Y894" t="str">
        <f t="shared" si="407"/>
        <v>0.009+0.382017666676519i</v>
      </c>
      <c r="Z894" t="str">
        <f t="shared" si="408"/>
        <v>-0.0540421459547039-0.00332515749711992i</v>
      </c>
      <c r="AA894" t="str">
        <f t="shared" si="409"/>
        <v>0.751662631694938-31.5359163545458i</v>
      </c>
      <c r="AB894" t="str">
        <f t="shared" si="410"/>
        <v>0.705748800844425-0.113211445237822i</v>
      </c>
      <c r="AC894" t="str">
        <f t="shared" si="411"/>
        <v>1.62860809687427-1.71850965552052i</v>
      </c>
      <c r="AD894" t="str">
        <f t="shared" si="412"/>
        <v>0.239748401337925+0.183468630624202i</v>
      </c>
      <c r="AE894" t="str">
        <f t="shared" si="413"/>
        <v>-0.0123464560049047-0.0107122397084341i</v>
      </c>
      <c r="AF894" t="str">
        <f t="shared" si="414"/>
        <v>-5.46303205123152-1.45155086446593i</v>
      </c>
      <c r="AG894" t="str">
        <f t="shared" si="415"/>
        <v>1.0215971419181-0.0268704600415415i</v>
      </c>
      <c r="AH894" t="str">
        <f t="shared" si="416"/>
        <v>0.048800649456789+0.0761103476757023i</v>
      </c>
      <c r="AI894">
        <f t="shared" si="417"/>
        <v>-20.875500432852011</v>
      </c>
      <c r="AJ894">
        <f t="shared" si="418"/>
        <v>57.332703733754414</v>
      </c>
      <c r="AK894"/>
      <c r="AL894"/>
      <c r="AM894"/>
      <c r="AN894"/>
    </row>
    <row r="895" spans="1:40" x14ac:dyDescent="0.35">
      <c r="A895"/>
      <c r="B895">
        <f t="shared" si="419"/>
        <v>76100</v>
      </c>
      <c r="C895" s="237" t="str">
        <f t="shared" si="387"/>
        <v>-5.56867739383922E-06+0.0135795932022987i</v>
      </c>
      <c r="D895" s="208" t="str">
        <f t="shared" si="388"/>
        <v>-2.51370389537914+0.104110214550957i</v>
      </c>
      <c r="E895" t="str">
        <f t="shared" si="389"/>
        <v>20500</v>
      </c>
      <c r="F895" t="str">
        <f t="shared" si="390"/>
        <v>0.327868852459016</v>
      </c>
      <c r="G895" t="str">
        <f t="shared" si="385"/>
        <v>0.327868852459016</v>
      </c>
      <c r="H895" t="str">
        <f t="shared" si="391"/>
        <v>2.95110506975065+1.55478600302058i</v>
      </c>
      <c r="I895" t="str">
        <f t="shared" si="392"/>
        <v>298.844001172729i</v>
      </c>
      <c r="J895" t="str">
        <f t="shared" si="386"/>
        <v>-119.886952853183+65.3775044485556i</v>
      </c>
      <c r="K895" t="str">
        <f t="shared" si="393"/>
        <v>1.04775946314075-1.92134420575619i</v>
      </c>
      <c r="L895" t="str">
        <f t="shared" si="394"/>
        <v>0.198869239640161-0.311726848021718i</v>
      </c>
      <c r="M895" t="str">
        <f t="shared" si="395"/>
        <v>1.24662870278091-2.23307105377791i</v>
      </c>
      <c r="N895" t="str">
        <f t="shared" si="396"/>
        <v>-0.949217746610489i</v>
      </c>
      <c r="O895" t="str">
        <f t="shared" si="397"/>
        <v>0.582319208462837-0.812960232394682i</v>
      </c>
      <c r="P895" t="str">
        <f t="shared" si="398"/>
        <v>0.417680791537163+0.812960232394682i</v>
      </c>
      <c r="Q895" t="str">
        <f t="shared" si="399"/>
        <v>-0.417680791537163+0.136257514215807i</v>
      </c>
      <c r="R895" t="str">
        <f t="shared" si="400"/>
        <v>-0.329935740640472-2.05400026443153i</v>
      </c>
      <c r="S895" t="str">
        <f t="shared" si="401"/>
        <v>0.10279245159175i</v>
      </c>
      <c r="T895" t="str">
        <f t="shared" si="402"/>
        <v>0.21113572275102-0.0339149036481739i</v>
      </c>
      <c r="U895" t="str">
        <f t="shared" si="403"/>
        <v>0.00005-0.00186731442523812i</v>
      </c>
      <c r="V895" t="str">
        <f t="shared" si="404"/>
        <v>0.00002-0.020913921562667i</v>
      </c>
      <c r="W895" t="str">
        <f t="shared" si="405"/>
        <v>0.0000422733181250544-0.00171434186342085i</v>
      </c>
      <c r="X895" t="str">
        <f t="shared" si="406"/>
        <v>0.0000644995672647021-0.00171295560110726i</v>
      </c>
      <c r="Y895" t="str">
        <f t="shared" si="407"/>
        <v>0.009+0.382520321501093i</v>
      </c>
      <c r="Z895" t="str">
        <f t="shared" si="408"/>
        <v>-0.0538997289811703-0.00331550539790117i</v>
      </c>
      <c r="AA895" t="str">
        <f t="shared" si="409"/>
        <v>0.749667004178799-31.4941508954816i</v>
      </c>
      <c r="AB895" t="str">
        <f t="shared" si="410"/>
        <v>0.705700740970984-0.113357286595692i</v>
      </c>
      <c r="AC895" t="str">
        <f t="shared" si="411"/>
        <v>1.62661192383654-1.71719434443148i</v>
      </c>
      <c r="AD895" t="str">
        <f t="shared" si="412"/>
        <v>0.239972878816691+0.183647235918879i</v>
      </c>
      <c r="AE895" t="str">
        <f t="shared" si="413"/>
        <v>-0.0123255897290522-0.0106941676192352i</v>
      </c>
      <c r="AF895" t="str">
        <f t="shared" si="414"/>
        <v>-5.46480896512979-1.45067578846962i</v>
      </c>
      <c r="AG895" t="str">
        <f t="shared" si="415"/>
        <v>1.02158864290154-0.0268606453748182i</v>
      </c>
      <c r="AH895" t="str">
        <f t="shared" si="416"/>
        <v>0.0487496198393086+0.0759909230283857i</v>
      </c>
      <c r="AI895">
        <f t="shared" si="417"/>
        <v>-20.887813376278046</v>
      </c>
      <c r="AJ895">
        <f t="shared" si="418"/>
        <v>57.31905755542023</v>
      </c>
      <c r="AK895"/>
      <c r="AL895"/>
      <c r="AM895"/>
      <c r="AN895"/>
    </row>
    <row r="896" spans="1:40" x14ac:dyDescent="0.35">
      <c r="A896"/>
      <c r="B896">
        <f t="shared" si="419"/>
        <v>76200</v>
      </c>
      <c r="C896" s="237" t="str">
        <f t="shared" si="387"/>
        <v>-5.55407103564324E-06+0.0135617722198261i</v>
      </c>
      <c r="D896" s="208" t="str">
        <f t="shared" si="388"/>
        <v>-2.51370378339707+0.103973587018667i</v>
      </c>
      <c r="E896" t="str">
        <f t="shared" si="389"/>
        <v>20500</v>
      </c>
      <c r="F896" t="str">
        <f t="shared" si="390"/>
        <v>0.327868852459016</v>
      </c>
      <c r="G896" t="str">
        <f t="shared" si="385"/>
        <v>0.327868852459016</v>
      </c>
      <c r="H896" t="str">
        <f t="shared" si="391"/>
        <v>2.95287745369986+1.5537739028682i</v>
      </c>
      <c r="I896" t="str">
        <f t="shared" si="392"/>
        <v>299.236700254428i</v>
      </c>
      <c r="J896" t="str">
        <f t="shared" si="386"/>
        <v>-120.204867121869+65.4634144412607i</v>
      </c>
      <c r="K896" t="str">
        <f t="shared" si="393"/>
        <v>1.04560461825707-1.91995430229781i</v>
      </c>
      <c r="L896" t="str">
        <f t="shared" si="394"/>
        <v>0.198498221358078-0.311554141845937i</v>
      </c>
      <c r="M896" t="str">
        <f t="shared" si="395"/>
        <v>1.24410283961515-2.23150844414375i</v>
      </c>
      <c r="N896" t="str">
        <f t="shared" si="396"/>
        <v>-0.950465076106691i</v>
      </c>
      <c r="O896" t="str">
        <f t="shared" si="397"/>
        <v>0.581304726453632-0.813685943717026i</v>
      </c>
      <c r="P896" t="str">
        <f t="shared" si="398"/>
        <v>0.418695273546368+0.813685943717026i</v>
      </c>
      <c r="Q896" t="str">
        <f t="shared" si="399"/>
        <v>-0.418695273546368+0.136779132389665i</v>
      </c>
      <c r="R896" t="str">
        <f t="shared" si="400"/>
        <v>-0.32992664370339-2.05116484005378i</v>
      </c>
      <c r="S896" t="str">
        <f t="shared" si="401"/>
        <v>0.102927527086615i</v>
      </c>
      <c r="T896" t="str">
        <f t="shared" si="402"/>
        <v>0.211121324633748-0.0339585335563766i</v>
      </c>
      <c r="U896" t="str">
        <f t="shared" si="403"/>
        <v>0.0000499999999999999-0.00186486388137298i</v>
      </c>
      <c r="V896" t="str">
        <f t="shared" si="404"/>
        <v>0.00002-0.0208864754713774i</v>
      </c>
      <c r="W896" t="str">
        <f t="shared" si="405"/>
        <v>0.0000422733174301362-0.00171209229681089i</v>
      </c>
      <c r="X896" t="str">
        <f t="shared" si="406"/>
        <v>0.0000644412483958838-0.00171070860974221i</v>
      </c>
      <c r="Y896" t="str">
        <f t="shared" si="407"/>
        <v>0.009+0.383022976325668i</v>
      </c>
      <c r="Z896" t="str">
        <f t="shared" si="408"/>
        <v>-0.0537578748956912-0.00330589961590308i</v>
      </c>
      <c r="AA896" t="str">
        <f t="shared" si="409"/>
        <v>0.747679341376663-31.4524963394891i</v>
      </c>
      <c r="AB896" t="str">
        <f t="shared" si="410"/>
        <v>0.705652616655993-0.113503115345777i</v>
      </c>
      <c r="AC896" t="str">
        <f t="shared" si="411"/>
        <v>1.62462126383286-1.71587932080683i</v>
      </c>
      <c r="AD896" t="str">
        <f t="shared" si="412"/>
        <v>0.240197583022252+0.183825582563969i</v>
      </c>
      <c r="AE896" t="str">
        <f t="shared" si="413"/>
        <v>-0.0123048026955662-0.0106761417675555i</v>
      </c>
      <c r="AF896" t="str">
        <f t="shared" si="414"/>
        <v>-5.46658123709693-1.44980031584953i</v>
      </c>
      <c r="AG896" t="str">
        <f t="shared" si="415"/>
        <v>1.02158013852481-0.0268508830571481i</v>
      </c>
      <c r="AH896" t="str">
        <f t="shared" si="416"/>
        <v>0.0486987790195028+0.0758717847020868i</v>
      </c>
      <c r="AI896">
        <f t="shared" si="417"/>
        <v>-20.900110264549227</v>
      </c>
      <c r="AJ896">
        <f t="shared" si="418"/>
        <v>57.305369921088058</v>
      </c>
      <c r="AK896"/>
      <c r="AL896"/>
      <c r="AM896"/>
      <c r="AN896"/>
    </row>
    <row r="897" spans="1:40" x14ac:dyDescent="0.35">
      <c r="A897"/>
      <c r="B897">
        <f t="shared" si="419"/>
        <v>76300</v>
      </c>
      <c r="C897" s="237" t="str">
        <f t="shared" si="387"/>
        <v>-5.53952206977169E-06+0.0135439979502592i</v>
      </c>
      <c r="D897" s="208" t="str">
        <f t="shared" si="388"/>
        <v>-2.51370367185499+0.103837317618654i</v>
      </c>
      <c r="E897" t="str">
        <f t="shared" si="389"/>
        <v>20500</v>
      </c>
      <c r="F897" t="str">
        <f t="shared" si="390"/>
        <v>0.327868852459016</v>
      </c>
      <c r="G897" t="str">
        <f t="shared" si="385"/>
        <v>0.327868852459016</v>
      </c>
      <c r="H897" t="str">
        <f t="shared" si="391"/>
        <v>2.95464520887698+1.55276177366464i</v>
      </c>
      <c r="I897" t="str">
        <f t="shared" si="392"/>
        <v>299.629399336127i</v>
      </c>
      <c r="J897" t="str">
        <f t="shared" si="386"/>
        <v>-120.52319887482+65.5493244339657i</v>
      </c>
      <c r="K897" t="str">
        <f t="shared" si="393"/>
        <v>1.04345580548728-1.91856487687406i</v>
      </c>
      <c r="L897" t="str">
        <f t="shared" si="394"/>
        <v>0.198128100370016-0.311381317435961i</v>
      </c>
      <c r="M897" t="str">
        <f t="shared" si="395"/>
        <v>1.2415839058573-2.22994619431002i</v>
      </c>
      <c r="N897" t="str">
        <f t="shared" si="396"/>
        <v>-0.951712405602894i</v>
      </c>
      <c r="O897" t="str">
        <f t="shared" si="397"/>
        <v>0.580289340032705-0.814410389081824i</v>
      </c>
      <c r="P897" t="str">
        <f t="shared" si="398"/>
        <v>0.419710659967295+0.814410389081824i</v>
      </c>
      <c r="Q897" t="str">
        <f t="shared" si="399"/>
        <v>-0.419710659967295+0.13730201652107i</v>
      </c>
      <c r="R897" t="str">
        <f t="shared" si="400"/>
        <v>-0.329917533957845-2.04833666089607i</v>
      </c>
      <c r="S897" t="str">
        <f t="shared" si="401"/>
        <v>0.103062602581479i</v>
      </c>
      <c r="T897" t="str">
        <f t="shared" si="402"/>
        <v>0.211106907235005-0.034002159686959i</v>
      </c>
      <c r="U897" t="str">
        <f t="shared" si="403"/>
        <v>0.0000499999999999999-0.00186241976095178i</v>
      </c>
      <c r="V897" t="str">
        <f t="shared" si="404"/>
        <v>0.00002-0.02085910132266i</v>
      </c>
      <c r="W897" t="str">
        <f t="shared" si="405"/>
        <v>0.0000422733167343052-0.00170984862713307i</v>
      </c>
      <c r="X897" t="str">
        <f t="shared" si="406"/>
        <v>0.0000643831586228032-0.00170846750559235i</v>
      </c>
      <c r="Y897" t="str">
        <f t="shared" si="407"/>
        <v>0.009+0.383525631150242i</v>
      </c>
      <c r="Z897" t="str">
        <f t="shared" si="408"/>
        <v>-0.0536165807325239-0.00329633985773311i</v>
      </c>
      <c r="AA897" t="str">
        <f t="shared" si="409"/>
        <v>0.745699600816775-31.4109522437782i</v>
      </c>
      <c r="AB897" t="str">
        <f t="shared" si="410"/>
        <v>0.70560442789455-0.113648931469532i</v>
      </c>
      <c r="AC897" t="str">
        <f t="shared" si="411"/>
        <v>1.62263609935764-1.7145645929022i</v>
      </c>
      <c r="AD897" t="str">
        <f t="shared" si="412"/>
        <v>0.240422513697511+0.184003670305968i</v>
      </c>
      <c r="AE897" t="str">
        <f t="shared" si="413"/>
        <v>-0.0122840944831802-0.0106581619586381i</v>
      </c>
      <c r="AF897" t="str">
        <f t="shared" si="414"/>
        <v>-5.46834888073197-1.44892445604599i</v>
      </c>
      <c r="AG897" t="str">
        <f t="shared" si="415"/>
        <v>1.02157162877281-0.02684117284996i</v>
      </c>
      <c r="AH897" t="str">
        <f t="shared" si="416"/>
        <v>0.0486481259556707+0.0757529315734856i</v>
      </c>
      <c r="AI897">
        <f t="shared" si="417"/>
        <v>-20.912391147727224</v>
      </c>
      <c r="AJ897">
        <f t="shared" si="418"/>
        <v>57.291640983822013</v>
      </c>
      <c r="AK897"/>
      <c r="AL897"/>
      <c r="AM897"/>
      <c r="AN897"/>
    </row>
    <row r="898" spans="1:40" x14ac:dyDescent="0.35">
      <c r="A898"/>
      <c r="B898">
        <f t="shared" si="419"/>
        <v>76400</v>
      </c>
      <c r="C898" s="237" t="str">
        <f t="shared" si="387"/>
        <v>-5.52503019593799E-06+0.0135262702101705i</v>
      </c>
      <c r="D898" s="208" t="str">
        <f t="shared" si="388"/>
        <v>-2.51370356075063+0.103701404944641i</v>
      </c>
      <c r="E898" t="str">
        <f t="shared" si="389"/>
        <v>20500</v>
      </c>
      <c r="F898" t="str">
        <f t="shared" si="390"/>
        <v>0.327868852459016</v>
      </c>
      <c r="G898" t="str">
        <f t="shared" si="385"/>
        <v>0.327868852459016</v>
      </c>
      <c r="H898" t="str">
        <f t="shared" si="391"/>
        <v>2.9564083488483+1.55174962337428i</v>
      </c>
      <c r="I898" t="str">
        <f t="shared" si="392"/>
        <v>300.022098417825i</v>
      </c>
      <c r="J898" t="str">
        <f t="shared" si="386"/>
        <v>-120.841948112038+65.6352344266708i</v>
      </c>
      <c r="K898" t="str">
        <f t="shared" si="393"/>
        <v>1.04131300506458-1.9171759379787i</v>
      </c>
      <c r="L898" t="str">
        <f t="shared" si="394"/>
        <v>0.197758874376237-0.311208376717444i</v>
      </c>
      <c r="M898" t="str">
        <f t="shared" si="395"/>
        <v>1.23907187944082-2.22838431469614i</v>
      </c>
      <c r="N898" t="str">
        <f t="shared" si="396"/>
        <v>-0.952959735099098i</v>
      </c>
      <c r="O898" t="str">
        <f t="shared" si="397"/>
        <v>0.579273050779824-0.815133567361961i</v>
      </c>
      <c r="P898" t="str">
        <f t="shared" si="398"/>
        <v>0.420726949220176+0.815133567361961i</v>
      </c>
      <c r="Q898" t="str">
        <f t="shared" si="399"/>
        <v>-0.420726949220176+0.137826167737137i</v>
      </c>
      <c r="R898" t="str">
        <f t="shared" si="400"/>
        <v>-0.329908411400347-2.04551569849438i</v>
      </c>
      <c r="S898" t="str">
        <f t="shared" si="401"/>
        <v>0.103197678076344i</v>
      </c>
      <c r="T898" t="str">
        <f t="shared" si="402"/>
        <v>0.211092470553331-0.0340457820343711i</v>
      </c>
      <c r="U898" t="str">
        <f t="shared" si="403"/>
        <v>0.0000499999999999999-0.00185998203875158i</v>
      </c>
      <c r="V898" t="str">
        <f t="shared" si="404"/>
        <v>0.00002-0.0208317988340177i</v>
      </c>
      <c r="W898" t="str">
        <f t="shared" si="405"/>
        <v>0.0000422733160375618-0.0017076108312319i</v>
      </c>
      <c r="X898" t="str">
        <f t="shared" si="406"/>
        <v>0.0000643252967471211-0.00170623226555581i</v>
      </c>
      <c r="Y898" t="str">
        <f t="shared" si="407"/>
        <v>0.009+0.384028285974816i</v>
      </c>
      <c r="Z898" t="str">
        <f t="shared" si="408"/>
        <v>-0.0534758435454518-0.00328682583227333i</v>
      </c>
      <c r="AA898" t="str">
        <f t="shared" si="409"/>
        <v>0.743727740311022-31.3695181679213i</v>
      </c>
      <c r="AB898" t="str">
        <f t="shared" si="410"/>
        <v>0.705556174681774-0.113794734948405i</v>
      </c>
      <c r="AC898" t="str">
        <f t="shared" si="411"/>
        <v>1.62065641295999-1.71325016890087i</v>
      </c>
      <c r="AD898" t="str">
        <f t="shared" si="412"/>
        <v>0.240647670585054+0.184181498891468i</v>
      </c>
      <c r="AE898" t="str">
        <f t="shared" si="413"/>
        <v>-0.0122634646734005-0.0106402279988423i</v>
      </c>
      <c r="AF898" t="str">
        <f t="shared" si="414"/>
        <v>-5.47011190959893-1.44804821842964i</v>
      </c>
      <c r="AG898" t="str">
        <f t="shared" si="415"/>
        <v>1.02156311363061-0.0268315145159195i</v>
      </c>
      <c r="AH898" t="str">
        <f t="shared" si="416"/>
        <v>0.0485976596130879+0.0756343625252454i</v>
      </c>
      <c r="AI898">
        <f t="shared" si="417"/>
        <v>-20.924656075646286</v>
      </c>
      <c r="AJ898">
        <f t="shared" si="418"/>
        <v>57.277870895916564</v>
      </c>
      <c r="AK898"/>
      <c r="AL898"/>
      <c r="AM898"/>
      <c r="AN898"/>
    </row>
    <row r="899" spans="1:40" x14ac:dyDescent="0.35">
      <c r="A899"/>
      <c r="B899">
        <f t="shared" si="419"/>
        <v>76500</v>
      </c>
      <c r="C899" s="237" t="str">
        <f t="shared" si="387"/>
        <v>-5.51059511581701E-06+0.0135085888170915i</v>
      </c>
      <c r="D899" s="208" t="str">
        <f t="shared" si="388"/>
        <v>-2.51370345008168+0.103565847597702i</v>
      </c>
      <c r="E899" t="str">
        <f t="shared" si="389"/>
        <v>20500</v>
      </c>
      <c r="F899" t="str">
        <f t="shared" si="390"/>
        <v>0.327868852459016</v>
      </c>
      <c r="G899" t="str">
        <f t="shared" si="385"/>
        <v>0.327868852459016</v>
      </c>
      <c r="H899" t="str">
        <f t="shared" si="391"/>
        <v>2.95816688714493+1.5507374598995i</v>
      </c>
      <c r="I899" t="str">
        <f t="shared" si="392"/>
        <v>300.414797499524i</v>
      </c>
      <c r="J899" t="str">
        <f t="shared" si="386"/>
        <v>-121.161114833522+65.7211444193759i</v>
      </c>
      <c r="K899" t="str">
        <f t="shared" si="393"/>
        <v>1.03917619728725-1.915787494027i</v>
      </c>
      <c r="L899" t="str">
        <f t="shared" si="394"/>
        <v>0.197390541081018-0.31103532160342i</v>
      </c>
      <c r="M899" t="str">
        <f t="shared" si="395"/>
        <v>1.23656673836827-2.22682281563042i</v>
      </c>
      <c r="N899" t="str">
        <f t="shared" si="396"/>
        <v>-0.9542070645953i</v>
      </c>
      <c r="O899" t="str">
        <f t="shared" si="397"/>
        <v>0.578255860276165-0.815855477432291i</v>
      </c>
      <c r="P899" t="str">
        <f t="shared" si="398"/>
        <v>0.421744139723835+0.815855477432291i</v>
      </c>
      <c r="Q899" t="str">
        <f t="shared" si="399"/>
        <v>-0.421744139723835+0.138351587163009i</v>
      </c>
      <c r="R899" t="str">
        <f t="shared" si="400"/>
        <v>-0.329899276027397-2.04270192453351i</v>
      </c>
      <c r="S899" t="str">
        <f t="shared" si="401"/>
        <v>0.103332753571208i</v>
      </c>
      <c r="T899" t="str">
        <f t="shared" si="402"/>
        <v>0.211078014587253-0.0340894005930589i</v>
      </c>
      <c r="U899" t="str">
        <f t="shared" si="403"/>
        <v>0.0000499999999999999-0.00185755068968132i</v>
      </c>
      <c r="V899" t="str">
        <f t="shared" si="404"/>
        <v>0.00002-0.0208045677244308i</v>
      </c>
      <c r="W899" t="str">
        <f t="shared" si="405"/>
        <v>0.0000422733153399061-0.00170537888607296i</v>
      </c>
      <c r="X899" t="str">
        <f t="shared" si="406"/>
        <v>0.0000642676615783241-0.00170400286665148i</v>
      </c>
      <c r="Y899" t="str">
        <f t="shared" si="407"/>
        <v>0.009+0.384530940799391i</v>
      </c>
      <c r="Z899" t="str">
        <f t="shared" si="408"/>
        <v>-0.0533356604076344-0.00327735725065974i</v>
      </c>
      <c r="AA899" t="str">
        <f t="shared" si="409"/>
        <v>0.741763717952663-31.3281936738369i</v>
      </c>
      <c r="AB899" t="str">
        <f t="shared" si="410"/>
        <v>0.705507857012742-0.113940525763834i</v>
      </c>
      <c r="AC899" t="str">
        <f t="shared" si="411"/>
        <v>1.6186821872436-1.71193605691425i</v>
      </c>
      <c r="AD899" t="str">
        <f t="shared" si="412"/>
        <v>0.24087305342714+0.184359068067146i</v>
      </c>
      <c r="AE899" t="str">
        <f t="shared" si="413"/>
        <v>-0.0122429128504852-0.0106223396956352i</v>
      </c>
      <c r="AF899" t="str">
        <f t="shared" si="414"/>
        <v>-5.47187033722661-1.4471716123018i</v>
      </c>
      <c r="AG899" t="str">
        <f t="shared" si="415"/>
        <v>1.02155459308339-0.0268219078189182i</v>
      </c>
      <c r="AH899" t="str">
        <f t="shared" si="416"/>
        <v>0.0485473789639571+0.0755160764459723i</v>
      </c>
      <c r="AI899">
        <f t="shared" si="417"/>
        <v>-20.936905097914384</v>
      </c>
      <c r="AJ899">
        <f t="shared" si="418"/>
        <v>57.264059808897443</v>
      </c>
      <c r="AK899"/>
      <c r="AL899"/>
      <c r="AM899"/>
      <c r="AN899"/>
    </row>
    <row r="900" spans="1:40" x14ac:dyDescent="0.35">
      <c r="A900"/>
      <c r="B900">
        <f t="shared" si="419"/>
        <v>76600</v>
      </c>
      <c r="C900" s="237" t="str">
        <f t="shared" si="387"/>
        <v>-5.49621653302957E-06+0.0134909535895066i</v>
      </c>
      <c r="D900" s="208" t="str">
        <f t="shared" si="388"/>
        <v>-2.51370333984588+0.103430644186217i</v>
      </c>
      <c r="E900" t="str">
        <f t="shared" si="389"/>
        <v>20500</v>
      </c>
      <c r="F900" t="str">
        <f t="shared" si="390"/>
        <v>0.327868852459016</v>
      </c>
      <c r="G900" t="str">
        <f t="shared" si="385"/>
        <v>0.327868852459016</v>
      </c>
      <c r="H900" t="str">
        <f t="shared" si="391"/>
        <v>2.95992083726289+1.54972529108118i</v>
      </c>
      <c r="I900" t="str">
        <f t="shared" si="392"/>
        <v>300.807496581223i</v>
      </c>
      <c r="J900" t="str">
        <f t="shared" si="386"/>
        <v>-121.480699039272+65.8070544120809i</v>
      </c>
      <c r="K900" t="str">
        <f t="shared" si="393"/>
        <v>1.03704536251842-1.91439955335617i</v>
      </c>
      <c r="L900" t="str">
        <f t="shared" si="394"/>
        <v>0.197023098192667-0.310862153994373i</v>
      </c>
      <c r="M900" t="str">
        <f t="shared" si="395"/>
        <v>1.23406846071109-2.22526170735054i</v>
      </c>
      <c r="N900" t="str">
        <f t="shared" si="396"/>
        <v>-0.955454394091504i</v>
      </c>
      <c r="O900" t="str">
        <f t="shared" si="397"/>
        <v>0.577237770104302-0.816576118169649i</v>
      </c>
      <c r="P900" t="str">
        <f t="shared" si="398"/>
        <v>0.422762229895698+0.816576118169649i</v>
      </c>
      <c r="Q900" t="str">
        <f t="shared" si="399"/>
        <v>-0.422762229895698+0.138878275921855i</v>
      </c>
      <c r="R900" t="str">
        <f t="shared" si="400"/>
        <v>-0.329890127835499-2.03989531084612i</v>
      </c>
      <c r="S900" t="str">
        <f t="shared" si="401"/>
        <v>0.103467829066072i</v>
      </c>
      <c r="T900" t="str">
        <f t="shared" si="402"/>
        <v>0.211063539335308-0.0341330153574681i</v>
      </c>
      <c r="U900" t="str">
        <f t="shared" si="403"/>
        <v>0.0000500000000000001-0.00185512568878095i</v>
      </c>
      <c r="V900" t="str">
        <f t="shared" si="404"/>
        <v>0.00002-0.0207774077143467i</v>
      </c>
      <c r="W900" t="str">
        <f t="shared" si="405"/>
        <v>0.0000422733146413382-0.00170315276874209i</v>
      </c>
      <c r="X900" t="str">
        <f t="shared" si="406"/>
        <v>0.0000642102519336598-0.00170177928601808i</v>
      </c>
      <c r="Y900" t="str">
        <f t="shared" si="407"/>
        <v>0.009+0.385033595623965i</v>
      </c>
      <c r="Z900" t="str">
        <f t="shared" si="408"/>
        <v>-0.0531960284114504-0.00326793382626176i</v>
      </c>
      <c r="AA900" t="str">
        <f t="shared" si="409"/>
        <v>0.739807492114104-31.2869783257756i</v>
      </c>
      <c r="AB900" t="str">
        <f t="shared" si="410"/>
        <v>0.705459474882565-0.114086303897254i</v>
      </c>
      <c r="AC900" t="str">
        <f t="shared" si="411"/>
        <v>1.61671340486666-1.71062226498249i</v>
      </c>
      <c r="AD900" t="str">
        <f t="shared" si="412"/>
        <v>0.241098661965706+0.184536377579783i</v>
      </c>
      <c r="AE900" t="str">
        <f t="shared" si="413"/>
        <v>-0.0122224386014216-0.0106044968575845i</v>
      </c>
      <c r="AF900" t="str">
        <f t="shared" si="414"/>
        <v>-5.47362417710877-1.44629464689496i</v>
      </c>
      <c r="AG900" t="str">
        <f t="shared" si="415"/>
        <v>1.02154606711646-0.0268123525240682i</v>
      </c>
      <c r="AH900" t="str">
        <f t="shared" si="416"/>
        <v>0.0484972829873478+0.07539807223018i</v>
      </c>
      <c r="AI900">
        <f t="shared" si="417"/>
        <v>-20.949138263914428</v>
      </c>
      <c r="AJ900">
        <f t="shared" si="418"/>
        <v>57.250207873530627</v>
      </c>
      <c r="AK900"/>
      <c r="AL900"/>
      <c r="AM900"/>
      <c r="AN900"/>
    </row>
    <row r="901" spans="1:40" x14ac:dyDescent="0.35">
      <c r="A901"/>
      <c r="B901">
        <f t="shared" si="419"/>
        <v>76700</v>
      </c>
      <c r="C901" s="237" t="str">
        <f t="shared" si="387"/>
        <v>-5.48189415312729E-06+0.013473364346847i</v>
      </c>
      <c r="D901" s="208" t="str">
        <f t="shared" si="388"/>
        <v>-2.51370323004096+0.103295793325827i</v>
      </c>
      <c r="E901" t="str">
        <f t="shared" si="389"/>
        <v>20500</v>
      </c>
      <c r="F901" t="str">
        <f t="shared" si="390"/>
        <v>0.327868852459016</v>
      </c>
      <c r="G901" t="str">
        <f t="shared" ref="G901:G964" si="420">IF($C$11=$C$7,$C$24,F901)</f>
        <v>0.327868852459016</v>
      </c>
      <c r="H901" t="str">
        <f t="shared" si="391"/>
        <v>2.96167021266305+1.548713124699i</v>
      </c>
      <c r="I901" t="str">
        <f t="shared" si="392"/>
        <v>301.200195662921i</v>
      </c>
      <c r="J901" t="str">
        <f t="shared" ref="J901:J964" si="421">IMSUM(COMPLEX(0,2*PI()*B901*$C$113*$C$112),COMPLEX(0,2*PI()*B901*$C$113*$C$111),COMPLEX(0,2*PI()*B901*$C$28*10^-12*$C$111),COMPLEX(-1*2*PI()*B901*2*PI()*B901*$C$113*$C$112*$C$28*10^-12*$C$111,0),COMPLEX(1,0))</f>
        <v>-121.800700729288+65.892964404786i</v>
      </c>
      <c r="K901" t="str">
        <f t="shared" si="393"/>
        <v>1.034920481186-1.91301212422598i</v>
      </c>
      <c r="L901" t="str">
        <f t="shared" si="394"/>
        <v>0.196656543423551-0.310688875778314i</v>
      </c>
      <c r="M901" t="str">
        <f t="shared" si="395"/>
        <v>1.23157702460955-2.22370100000429i</v>
      </c>
      <c r="N901" t="str">
        <f t="shared" si="396"/>
        <v>-0.956701723587707i</v>
      </c>
      <c r="O901" t="str">
        <f t="shared" si="397"/>
        <v>0.576218781848214-0.817295488452837i</v>
      </c>
      <c r="P901" t="str">
        <f t="shared" si="398"/>
        <v>0.423781218151786+0.817295488452837i</v>
      </c>
      <c r="Q901" t="str">
        <f t="shared" si="399"/>
        <v>-0.423781218151786+0.13940623513487i</v>
      </c>
      <c r="R901" t="str">
        <f t="shared" si="400"/>
        <v>-0.329880966821141-2.03709582941172i</v>
      </c>
      <c r="S901" t="str">
        <f t="shared" si="401"/>
        <v>0.103602904560936i</v>
      </c>
      <c r="T901" t="str">
        <f t="shared" si="402"/>
        <v>0.211049044796023-0.03417662632204i</v>
      </c>
      <c r="U901" t="str">
        <f t="shared" si="403"/>
        <v>0.0000500000000000001-0.00185270701122061i</v>
      </c>
      <c r="V901" t="str">
        <f t="shared" si="404"/>
        <v>0.00002-0.0207503185256709i</v>
      </c>
      <c r="W901" t="str">
        <f t="shared" si="405"/>
        <v>0.0000422733139418572-0.00170093245644471i</v>
      </c>
      <c r="X901" t="str">
        <f t="shared" si="406"/>
        <v>0.0000641530666380797-0.00169956150091352i</v>
      </c>
      <c r="Y901" t="str">
        <f t="shared" si="407"/>
        <v>0.009+0.385536250448539i</v>
      </c>
      <c r="Z901" t="str">
        <f t="shared" si="408"/>
        <v>-0.0530569446683494-0.00325855527466183i</v>
      </c>
      <c r="AA901" t="str">
        <f t="shared" si="409"/>
        <v>0.737859021444609-31.2458716903024i</v>
      </c>
      <c r="AB901" t="str">
        <f t="shared" si="410"/>
        <v>0.705411028286317-0.114232069330085i</v>
      </c>
      <c r="AC901" t="str">
        <f t="shared" si="411"/>
        <v>1.61475004854176-1.70930880107488i</v>
      </c>
      <c r="AD901" t="str">
        <f t="shared" si="412"/>
        <v>0.241324495942367+0.184713427176248i</v>
      </c>
      <c r="AE901" t="str">
        <f t="shared" si="413"/>
        <v>-0.0122020415159054-0.0105866992943495i</v>
      </c>
      <c r="AF901" t="str">
        <f t="shared" si="414"/>
        <v>-5.47537344270401-1.44541733137317i</v>
      </c>
      <c r="AG901" t="str">
        <f t="shared" si="415"/>
        <v>1.02153753571526-0.0268028483976917i</v>
      </c>
      <c r="AH901" t="str">
        <f t="shared" si="416"/>
        <v>0.0484473706691455+0.0752803487782424i</v>
      </c>
      <c r="AI901">
        <f t="shared" si="417"/>
        <v>-20.961355622806114</v>
      </c>
      <c r="AJ901">
        <f t="shared" si="418"/>
        <v>57.236315239821963</v>
      </c>
      <c r="AK901"/>
      <c r="AL901"/>
      <c r="AM901"/>
      <c r="AN901"/>
    </row>
    <row r="902" spans="1:40" x14ac:dyDescent="0.35">
      <c r="A902"/>
      <c r="B902">
        <f t="shared" si="419"/>
        <v>76800</v>
      </c>
      <c r="C902" s="237" t="str">
        <f t="shared" ref="C902:C965" si="422">IMPRODUCT(COMPLEX(-1,0),IMDIV(IMPRODUCT(G902,COMPLEX($C$100+$C$101,0)),COMPLEX($C$100,2*PI()*B902*$C$103*$C$102*(2*$C$100+$C$101))))</f>
        <v>-5.46762768357759E-06+0.0134558209094841i</v>
      </c>
      <c r="D902" s="208" t="str">
        <f t="shared" ref="D902:D965" si="423">IMPRODUCT(COMPLEX($C$106,0),IMSUB(C902,G902))</f>
        <v>-2.5137031206647+0.103161293639378i</v>
      </c>
      <c r="E902" t="str">
        <f t="shared" ref="E902:E965" si="424">IMDIV(COMPLEX($C$20*10^3,0),COMPLEX(1,2*PI()*B902*$C$20*1000*$C$29*10^-12))</f>
        <v>20500</v>
      </c>
      <c r="F902" t="str">
        <f t="shared" ref="F902:F965" si="425">IMDIV(COMPLEX($C$22*1000,0),IMSUM(COMPLEX($C$22*1000,0),E902))</f>
        <v>0.327868852459016</v>
      </c>
      <c r="G902" t="str">
        <f t="shared" si="420"/>
        <v>0.327868852459016</v>
      </c>
      <c r="H902" t="str">
        <f t="shared" ref="H902:H965" si="426">IMPRODUCT(COMPLEX($C$108,0),IMPRODUCT(COMPLEX(-1,0),D902),IMDIV(COMPLEX(0,2*PI()*B902*$C$109*$C$110),COMPLEX(1,2*PI()*B902*$C$109*$C$110)))</f>
        <v>2.96341502677113+1.54770096847195i</v>
      </c>
      <c r="I902" t="str">
        <f t="shared" ref="I902:I965" si="427">COMPLEX(0,2*PI()*B902*$C$113*$C$112*$C$114)</f>
        <v>301.59289474462i</v>
      </c>
      <c r="J902" t="str">
        <f t="shared" si="421"/>
        <v>-122.121119903571+65.978874397491i</v>
      </c>
      <c r="K902" t="str">
        <f t="shared" ref="K902:K965" si="428">IMDIV(I902,J902)</f>
        <v>1.0328015337825-1.91162521481939i</v>
      </c>
      <c r="L902" t="str">
        <f t="shared" ref="L902:L965" si="429">IMDIV(COMPLEX($C$117,0),COMPLEX(1,2*PI()*B902*$C$115*$C$116))</f>
        <v>0.19629087449011-0.310515488830845i</v>
      </c>
      <c r="M902" t="str">
        <f t="shared" ref="M902:M965" si="430">IMSUM(K902,L902)</f>
        <v>1.22909240827261-2.22214070365023i</v>
      </c>
      <c r="N902" t="str">
        <f t="shared" ref="N902:N965" si="431">COMPLEX(0,-2*PI()*B902*$C$43)</f>
        <v>-0.95794905308391i</v>
      </c>
      <c r="O902" t="str">
        <f t="shared" ref="O902:O965" si="432">IMEXP(N902)</f>
        <v>0.575198897093271-0.818013587162637i</v>
      </c>
      <c r="P902" t="str">
        <f t="shared" ref="P902:P965" si="433">IMSUB(COMPLEX(1,0),O902)</f>
        <v>0.424801102906729+0.818013587162637i</v>
      </c>
      <c r="Q902" t="str">
        <f t="shared" ref="Q902:Q965" si="434">IMSUM(COMPLEX(0,2*PI()*B902*$C$43),O902,COMPLEX(-1,0))</f>
        <v>-0.424801102906729+0.139935465921273i</v>
      </c>
      <c r="R902" t="str">
        <f t="shared" ref="R902:R965" si="435">IMDIV(P902,Q902)</f>
        <v>-0.329871792980818-2.03430345235576i</v>
      </c>
      <c r="S902" t="str">
        <f t="shared" ref="S902:S965" si="436">IMDIV(COMPLEX(0,2*PI()*B902*$C$123),COMPLEX($C$124,0))</f>
        <v>0.103737980055801i</v>
      </c>
      <c r="T902" t="str">
        <f t="shared" ref="T902:T965" si="437">IMPRODUCT(R902,S902)</f>
        <v>0.211034530967929-0.0342202334812154i</v>
      </c>
      <c r="U902" t="str">
        <f t="shared" ref="U902:U965" si="438">IMDIV(COMPLEX(1,2*PI()*B902*$C$16*10^-3*$C$15*10^-6),COMPLEX(0,2*PI()*B902*$C$15*10^-6))</f>
        <v>0.0000500000000000001-0.00185029463229975i</v>
      </c>
      <c r="V902" t="str">
        <f t="shared" ref="V902:V965" si="439">IMSUM(COMPLEX($C$18*10^-3,0),IMDIV(COMPLEX(1,0),COMPLEX(0,2*PI()*B902*($C$17*1*10^-6))))</f>
        <v>0.00002-0.0207232998817572i</v>
      </c>
      <c r="W902" t="str">
        <f t="shared" ref="W902:W965" si="440">IMDIV(IMPRODUCT(U902,V902),IMSUM(U902,V902))</f>
        <v>0.0000422733132414639-0.00169871792650486i</v>
      </c>
      <c r="X902" t="str">
        <f t="shared" ref="X902:X965" si="441">IMDIV(IMPRODUCT(COMPLEX($C$19,0),W902),IMSUM(COMPLEX($C$19,0),W902))</f>
        <v>0.0000640961045241783-0.00169734948871403i</v>
      </c>
      <c r="Y902" t="str">
        <f t="shared" ref="Y902:Y965" si="442">COMPLEX($C$13*10^-3,2*PI()*B902*$C$12*0.000001)</f>
        <v>0.009+0.386038905273114i</v>
      </c>
      <c r="Z902" t="str">
        <f t="shared" ref="Z902:Z965" si="443">IMPRODUCT(COMPLEX($C$6,0),IMDIV(X902,IMSUM(X902,Y902)))</f>
        <v>-0.0529184063086998-0.00324922131363538i</v>
      </c>
      <c r="AA902" t="str">
        <f t="shared" ref="AA902:AA965" si="444">IMDIV(COMPLEX($C$6,0),IMSUM(X902,Y902))</f>
        <v>0.735918264868131-31.204873336283i</v>
      </c>
      <c r="AB902" t="str">
        <f t="shared" ref="AB902:AB965" si="445">IMPRODUCT(COMPLEX($C$119,0),T902)</f>
        <v>0.705362517219091-0.114377822043746i</v>
      </c>
      <c r="AC902" t="str">
        <f t="shared" ref="AC902:AC965" si="446">IMSUM(COMPLEX(1,0),IMPRODUCT(AB902,M902))</f>
        <v>1.61279210103577-1.70799567309045i</v>
      </c>
      <c r="AD902" t="str">
        <f t="shared" ref="AD902:AD965" si="447">IMDIV(AB902,AC902)</f>
        <v>0.241550555098415+0.184890216603516i</v>
      </c>
      <c r="AE902" t="str">
        <f t="shared" ref="AE902:AE965" si="448">IMPRODUCT(AD902,AA902,X902)</f>
        <v>-0.0121817211863191-0.0105689468166746i</v>
      </c>
      <c r="AF902" t="str">
        <f t="shared" ref="AF902:AF965" si="449">IMSUB(D902,H902)</f>
        <v>-5.47711814743583-1.44453967483257i</v>
      </c>
      <c r="AG902" t="str">
        <f t="shared" ref="AG902:AG965" si="450">IMSUM(COMPLEX(1,0),IMPRODUCT(AD902,AA902,COMPLEX($C$127,0)))</f>
        <v>1.02152899886533-0.0267933952073146i</v>
      </c>
      <c r="AH902" t="str">
        <f t="shared" ref="AH902:AH965" si="451">IMDIV(IMPRODUCT(AE902,AF902),AG902)</f>
        <v>0.0483976410019959+0.0751629049963656i</v>
      </c>
      <c r="AI902">
        <f t="shared" ref="AI902:AI965" si="452">20*LOG10(IMABS(AH902))</f>
        <v>-20.973557223526434</v>
      </c>
      <c r="AJ902">
        <f t="shared" ref="AJ902:AJ965" si="453">IMARGUMENT(AH902)*180/PI()</f>
        <v>57.222382057026287</v>
      </c>
      <c r="AK902"/>
      <c r="AL902"/>
      <c r="AM902"/>
      <c r="AN902"/>
    </row>
    <row r="903" spans="1:40" x14ac:dyDescent="0.35">
      <c r="A903"/>
      <c r="B903">
        <f t="shared" si="419"/>
        <v>76900</v>
      </c>
      <c r="C903" s="237" t="str">
        <f t="shared" si="422"/>
        <v>-5.45341683374863E-06+0.0134383230987237i</v>
      </c>
      <c r="D903" s="208" t="str">
        <f t="shared" si="423"/>
        <v>-2.51370301171485+0.103027143756882i</v>
      </c>
      <c r="E903" t="str">
        <f t="shared" si="424"/>
        <v>20500</v>
      </c>
      <c r="F903" t="str">
        <f t="shared" si="425"/>
        <v>0.327868852459016</v>
      </c>
      <c r="G903" t="str">
        <f t="shared" si="420"/>
        <v>0.327868852459016</v>
      </c>
      <c r="H903" t="str">
        <f t="shared" si="426"/>
        <v>2.96515529297774+1.54668883005864i</v>
      </c>
      <c r="I903" t="str">
        <f t="shared" si="427"/>
        <v>301.985593826319i</v>
      </c>
      <c r="J903" t="str">
        <f t="shared" si="421"/>
        <v>-122.44195656212+66.0647843901962i</v>
      </c>
      <c r="K903" t="str">
        <f t="shared" si="428"/>
        <v>1.03068850086495-1.91023883324306i</v>
      </c>
      <c r="L903" t="str">
        <f t="shared" si="429"/>
        <v>0.195926089112866-0.310341995015229i</v>
      </c>
      <c r="M903" t="str">
        <f t="shared" si="430"/>
        <v>1.22661458997782-2.22058082825829i</v>
      </c>
      <c r="N903" t="str">
        <f t="shared" si="431"/>
        <v>-0.959196382580113i</v>
      </c>
      <c r="O903" t="str">
        <f t="shared" si="432"/>
        <v>0.574178117426243-0.818730413181809i</v>
      </c>
      <c r="P903" t="str">
        <f t="shared" si="433"/>
        <v>0.425821882573757+0.818730413181809i</v>
      </c>
      <c r="Q903" t="str">
        <f t="shared" si="434"/>
        <v>-0.425821882573757+0.140465969398304i</v>
      </c>
      <c r="R903" t="str">
        <f t="shared" si="435"/>
        <v>-0.329862606311005-2.03151815194865i</v>
      </c>
      <c r="S903" t="str">
        <f t="shared" si="436"/>
        <v>0.103873055550665i</v>
      </c>
      <c r="T903" t="str">
        <f t="shared" si="437"/>
        <v>0.211019997849546-0.0342638368294302i</v>
      </c>
      <c r="U903" t="str">
        <f t="shared" si="438"/>
        <v>0.0000500000000000001-0.00184788852744631i</v>
      </c>
      <c r="V903" t="str">
        <f t="shared" si="439"/>
        <v>0.00002-0.0206963515073986i</v>
      </c>
      <c r="W903" t="str">
        <f t="shared" si="440"/>
        <v>0.0000422733125401579-0.0016965091563646i</v>
      </c>
      <c r="X903" t="str">
        <f t="shared" si="441"/>
        <v>0.0000640393644321315-0.0016951432269134i</v>
      </c>
      <c r="Y903" t="str">
        <f t="shared" si="442"/>
        <v>0.009+0.386541560097688i</v>
      </c>
      <c r="Z903" t="str">
        <f t="shared" si="443"/>
        <v>-0.0527804104816406-0.00323993166313079i</v>
      </c>
      <c r="AA903" t="str">
        <f t="shared" si="444"/>
        <v>0.733985181581095-31.1639828348679i</v>
      </c>
      <c r="AB903" t="str">
        <f t="shared" si="445"/>
        <v>0.705313941675939-0.114523562019639i</v>
      </c>
      <c r="AC903" t="str">
        <f t="shared" si="446"/>
        <v>1.61083954516981-1.70668288885839i</v>
      </c>
      <c r="AD903" t="str">
        <f t="shared" si="447"/>
        <v>0.241776839174816+0.185066745608645i</v>
      </c>
      <c r="AE903" t="str">
        <f t="shared" si="448"/>
        <v>-0.0121614772077104-0.0105512392363798i</v>
      </c>
      <c r="AF903" t="str">
        <f t="shared" si="449"/>
        <v>-5.47885830469259-1.44366168630176i</v>
      </c>
      <c r="AG903" t="str">
        <f t="shared" si="450"/>
        <v>1.02152045655238-0.0267839927216573i</v>
      </c>
      <c r="AH903" t="str">
        <f t="shared" si="451"/>
        <v>0.0483480929852473+0.0750457397965318i</v>
      </c>
      <c r="AI903">
        <f t="shared" si="452"/>
        <v>-20.985743114792662</v>
      </c>
      <c r="AJ903">
        <f t="shared" si="453"/>
        <v>57.208408473648142</v>
      </c>
      <c r="AK903"/>
      <c r="AL903"/>
      <c r="AM903"/>
      <c r="AN903"/>
    </row>
    <row r="904" spans="1:40" x14ac:dyDescent="0.35">
      <c r="A904"/>
      <c r="B904">
        <f t="shared" si="419"/>
        <v>77000</v>
      </c>
      <c r="C904" s="237" t="str">
        <f t="shared" si="422"/>
        <v>-5.43926131489454E-06+0.0134208707368i</v>
      </c>
      <c r="D904" s="208" t="str">
        <f t="shared" si="423"/>
        <v>-2.51370290318921+0.102893342315467i</v>
      </c>
      <c r="E904" t="str">
        <f t="shared" si="424"/>
        <v>20500</v>
      </c>
      <c r="F904" t="str">
        <f t="shared" si="425"/>
        <v>0.327868852459016</v>
      </c>
      <c r="G904" t="str">
        <f t="shared" si="420"/>
        <v>0.327868852459016</v>
      </c>
      <c r="H904" t="str">
        <f t="shared" si="426"/>
        <v>2.96689102463834+1.54567671705774i</v>
      </c>
      <c r="I904" t="str">
        <f t="shared" si="427"/>
        <v>302.378292908018i</v>
      </c>
      <c r="J904" t="str">
        <f t="shared" si="421"/>
        <v>-122.763210704934+66.1506943829012i</v>
      </c>
      <c r="K904" t="str">
        <f t="shared" si="428"/>
        <v>1.02858136305469-1.90885298752797i</v>
      </c>
      <c r="L904" t="str">
        <f t="shared" si="429"/>
        <v>0.195562185016454-0.310168396182465i</v>
      </c>
      <c r="M904" t="str">
        <f t="shared" si="430"/>
        <v>1.22414354807114-2.21902138371044i</v>
      </c>
      <c r="N904" t="str">
        <f t="shared" si="431"/>
        <v>-0.960443712076316i</v>
      </c>
      <c r="O904" t="str">
        <f t="shared" si="432"/>
        <v>0.573156444435289-0.819445965395094i</v>
      </c>
      <c r="P904" t="str">
        <f t="shared" si="433"/>
        <v>0.426843555564711+0.819445965395094i</v>
      </c>
      <c r="Q904" t="str">
        <f t="shared" si="434"/>
        <v>-0.426843555564711+0.140997746681222i</v>
      </c>
      <c r="R904" t="str">
        <f t="shared" si="435"/>
        <v>-0.32985340680819-2.02873990060485i</v>
      </c>
      <c r="S904" t="str">
        <f t="shared" si="436"/>
        <v>0.104008131045529i</v>
      </c>
      <c r="T904" t="str">
        <f t="shared" si="437"/>
        <v>0.211005445439403-0.0343074363611204i</v>
      </c>
      <c r="U904" t="str">
        <f t="shared" si="438"/>
        <v>0.0000500000000000001-0.00184548867221586i</v>
      </c>
      <c r="V904" t="str">
        <f t="shared" si="439"/>
        <v>0.00002-0.0206694731288176i</v>
      </c>
      <c r="W904" t="str">
        <f t="shared" si="440"/>
        <v>0.0000422733118379393-0.00169430612358315i</v>
      </c>
      <c r="X904" t="str">
        <f t="shared" si="441"/>
        <v>0.000063982845209641-0.00169294269312229i</v>
      </c>
      <c r="Y904" t="str">
        <f t="shared" si="442"/>
        <v>0.009+0.387044214922262i</v>
      </c>
      <c r="Z904" t="str">
        <f t="shared" si="443"/>
        <v>-0.0526429543549358-0.00323068604524992i</v>
      </c>
      <c r="AA904" t="str">
        <f t="shared" si="444"/>
        <v>0.732059731050239-31.1231997594769i</v>
      </c>
      <c r="AB904" t="str">
        <f t="shared" si="445"/>
        <v>0.705265301651944-0.114669289239168i</v>
      </c>
      <c r="AC904" t="str">
        <f t="shared" si="446"/>
        <v>1.60889236381908-1.70537045613869i</v>
      </c>
      <c r="AD904" t="str">
        <f t="shared" si="447"/>
        <v>0.242003347912216+0.185243013938807i</v>
      </c>
      <c r="AE904" t="str">
        <f t="shared" si="448"/>
        <v>-0.0121413091777723-0.0105335763663551i</v>
      </c>
      <c r="AF904" t="str">
        <f t="shared" si="449"/>
        <v>-5.48059392782755-1.44278337474227i</v>
      </c>
      <c r="AG904" t="str">
        <f t="shared" si="450"/>
        <v>1.0215119087622-0.0267746407106274i</v>
      </c>
      <c r="AH904" t="str">
        <f t="shared" si="451"/>
        <v>0.048298725624904+0.0749288520964813i</v>
      </c>
      <c r="AI904">
        <f t="shared" si="452"/>
        <v>-20.997913345101658</v>
      </c>
      <c r="AJ904">
        <f t="shared" si="453"/>
        <v>57.194394637449633</v>
      </c>
      <c r="AK904"/>
      <c r="AL904"/>
      <c r="AM904"/>
      <c r="AN904"/>
    </row>
    <row r="905" spans="1:40" x14ac:dyDescent="0.35">
      <c r="A905"/>
      <c r="B905">
        <f t="shared" si="419"/>
        <v>77100</v>
      </c>
      <c r="C905" s="237" t="str">
        <f t="shared" si="422"/>
        <v>-5.42516084014087E-06+0.0134034636468694i</v>
      </c>
      <c r="D905" s="208" t="str">
        <f t="shared" si="423"/>
        <v>-2.51370279508556+0.102759887959332i</v>
      </c>
      <c r="E905" t="str">
        <f t="shared" si="424"/>
        <v>20500</v>
      </c>
      <c r="F905" t="str">
        <f t="shared" si="425"/>
        <v>0.327868852459016</v>
      </c>
      <c r="G905" t="str">
        <f t="shared" si="420"/>
        <v>0.327868852459016</v>
      </c>
      <c r="H905" t="str">
        <f t="shared" si="426"/>
        <v>2.96862223507324+1.54466463700832i</v>
      </c>
      <c r="I905" t="str">
        <f t="shared" si="427"/>
        <v>302.770991989716i</v>
      </c>
      <c r="J905" t="str">
        <f t="shared" si="421"/>
        <v>-123.084882332015+66.2366043756063i</v>
      </c>
      <c r="K905" t="str">
        <f t="shared" si="428"/>
        <v>1.02648010103723-1.90746768562993i</v>
      </c>
      <c r="L905" t="str">
        <f t="shared" si="429"/>
        <v>0.195199159929628-0.309994694171346i</v>
      </c>
      <c r="M905" t="str">
        <f t="shared" si="430"/>
        <v>1.22167926096686-2.21746237980128i</v>
      </c>
      <c r="N905" t="str">
        <f t="shared" si="431"/>
        <v>-0.961691041572519i</v>
      </c>
      <c r="O905" t="str">
        <f t="shared" si="432"/>
        <v>0.572133879709961-0.820160242689213i</v>
      </c>
      <c r="P905" t="str">
        <f t="shared" si="433"/>
        <v>0.427866120290039+0.820160242689213i</v>
      </c>
      <c r="Q905" t="str">
        <f t="shared" si="434"/>
        <v>-0.427866120290039+0.141530798883306i</v>
      </c>
      <c r="R905" t="str">
        <f t="shared" si="435"/>
        <v>-0.329844194468834-2.0259686708819i</v>
      </c>
      <c r="S905" t="str">
        <f t="shared" si="436"/>
        <v>0.104143206540394i</v>
      </c>
      <c r="T905" t="str">
        <f t="shared" si="437"/>
        <v>0.210990873736021-0.0343510320707177i</v>
      </c>
      <c r="U905" t="str">
        <f t="shared" si="438"/>
        <v>0.00005-0.0018430950422908i</v>
      </c>
      <c r="V905" t="str">
        <f t="shared" si="439"/>
        <v>0.00002-0.020642664473657i</v>
      </c>
      <c r="W905" t="str">
        <f t="shared" si="440"/>
        <v>0.0000422733111348084-0.00169210880583614i</v>
      </c>
      <c r="X905" t="str">
        <f t="shared" si="441"/>
        <v>0.0000639265457118728-0.00169074786506737i</v>
      </c>
      <c r="Y905" t="str">
        <f t="shared" si="442"/>
        <v>0.009+0.387546869746837i</v>
      </c>
      <c r="Z905" t="str">
        <f t="shared" si="443"/>
        <v>-0.052506035114825-0.00322148418422837i</v>
      </c>
      <c r="AA905" t="str">
        <f t="shared" si="444"/>
        <v>0.730141873010441-31.0825236857845i</v>
      </c>
      <c r="AB905" t="str">
        <f t="shared" si="445"/>
        <v>0.705216597142162-0.114815003683721i</v>
      </c>
      <c r="AC905" t="str">
        <f t="shared" si="446"/>
        <v>1.6069505399128-1.70405838262245i</v>
      </c>
      <c r="AD905" t="str">
        <f t="shared" si="447"/>
        <v>0.24223008105094+0.185419021341265i</v>
      </c>
      <c r="AE905" t="str">
        <f t="shared" si="448"/>
        <v>-0.0121212166968216-0.0105159580205509i</v>
      </c>
      <c r="AF905" t="str">
        <f t="shared" si="449"/>
        <v>-5.4823250301588-1.44190474904899i</v>
      </c>
      <c r="AG905" t="str">
        <f t="shared" si="450"/>
        <v>1.02150335548072-0.0267653389453121i</v>
      </c>
      <c r="AH905" t="str">
        <f t="shared" si="451"/>
        <v>0.0482495379335693+0.0748122408196568i</v>
      </c>
      <c r="AI905">
        <f t="shared" si="452"/>
        <v>-21.010067962732855</v>
      </c>
      <c r="AJ905">
        <f t="shared" si="453"/>
        <v>57.180340695451072</v>
      </c>
      <c r="AK905"/>
      <c r="AL905"/>
      <c r="AM905"/>
      <c r="AN905"/>
    </row>
    <row r="906" spans="1:40" x14ac:dyDescent="0.35">
      <c r="A906"/>
      <c r="B906">
        <f t="shared" si="419"/>
        <v>77200</v>
      </c>
      <c r="C906" s="237" t="str">
        <f t="shared" si="422"/>
        <v>-5.41111512446986E-06+0.0133861016530046i</v>
      </c>
      <c r="D906" s="208" t="str">
        <f t="shared" si="423"/>
        <v>-2.51370268740174+0.102626779339702i</v>
      </c>
      <c r="E906" t="str">
        <f t="shared" si="424"/>
        <v>20500</v>
      </c>
      <c r="F906" t="str">
        <f t="shared" si="425"/>
        <v>0.327868852459016</v>
      </c>
      <c r="G906" t="str">
        <f t="shared" si="420"/>
        <v>0.327868852459016</v>
      </c>
      <c r="H906" t="str">
        <f t="shared" si="426"/>
        <v>2.97034893756768+1.54365259739032i</v>
      </c>
      <c r="I906" t="str">
        <f t="shared" si="427"/>
        <v>303.163691071415i</v>
      </c>
      <c r="J906" t="str">
        <f t="shared" si="421"/>
        <v>-123.406971443362+66.3225143683113i</v>
      </c>
      <c r="K906" t="str">
        <f t="shared" si="428"/>
        <v>1.0243846955622-1.90608293543019i</v>
      </c>
      <c r="L906" t="str">
        <f t="shared" si="429"/>
        <v>0.194837011585282-0.309820890808541i</v>
      </c>
      <c r="M906" t="str">
        <f t="shared" si="430"/>
        <v>1.21922170714748-2.21590382623873i</v>
      </c>
      <c r="N906" t="str">
        <f t="shared" si="431"/>
        <v>-0.962938371068722i</v>
      </c>
      <c r="O906" t="str">
        <f t="shared" si="432"/>
        <v>0.571110424841194-0.820873243952872i</v>
      </c>
      <c r="P906" t="str">
        <f t="shared" si="433"/>
        <v>0.428889575158806+0.820873243952872i</v>
      </c>
      <c r="Q906" t="str">
        <f t="shared" si="434"/>
        <v>-0.428889575158806+0.14206512711585i</v>
      </c>
      <c r="R906" t="str">
        <f t="shared" si="435"/>
        <v>-0.329834969289417-2.02320443547953i</v>
      </c>
      <c r="S906" t="str">
        <f t="shared" si="436"/>
        <v>0.104278282035258i</v>
      </c>
      <c r="T906" t="str">
        <f t="shared" si="437"/>
        <v>0.210976282737919-0.0343946239526525i</v>
      </c>
      <c r="U906" t="str">
        <f t="shared" si="438"/>
        <v>0.00005-0.00184070761347954i</v>
      </c>
      <c r="V906" t="str">
        <f t="shared" si="439"/>
        <v>0.00002-0.0206159252709709i</v>
      </c>
      <c r="W906" t="str">
        <f t="shared" si="440"/>
        <v>0.0000422733104307649-0.00168991718091491i</v>
      </c>
      <c r="X906" t="str">
        <f t="shared" si="441"/>
        <v>0.0000638704648014011-0.00168855872059069i</v>
      </c>
      <c r="Y906" t="str">
        <f t="shared" si="442"/>
        <v>0.009+0.388049524571411i</v>
      </c>
      <c r="Z906" t="str">
        <f t="shared" si="443"/>
        <v>-0.0523696499658836-0.00321232580641645i</v>
      </c>
      <c r="AA906" t="str">
        <f t="shared" si="444"/>
        <v>0.728231567462621-31.0419541917052i</v>
      </c>
      <c r="AB906" t="str">
        <f t="shared" si="445"/>
        <v>0.705167828141645-0.114960705334682i</v>
      </c>
      <c r="AC906" t="str">
        <f t="shared" si="446"/>
        <v>1.60501405643411-1.70274667593256i</v>
      </c>
      <c r="AD906" t="str">
        <f t="shared" si="447"/>
        <v>0.242457038330985+0.185594767563386i</v>
      </c>
      <c r="AE906" t="str">
        <f t="shared" si="448"/>
        <v>-0.0121011993677788-0.010498384013972i</v>
      </c>
      <c r="AF906" t="str">
        <f t="shared" si="449"/>
        <v>-5.48405162496942-1.44102581805062i</v>
      </c>
      <c r="AG906" t="str">
        <f t="shared" si="450"/>
        <v>1.021494796694-0.0267560871979697i</v>
      </c>
      <c r="AH906" t="str">
        <f t="shared" si="451"/>
        <v>0.048200528930394+0.0746959048951769i</v>
      </c>
      <c r="AI906">
        <f t="shared" si="452"/>
        <v>-21.022207015748606</v>
      </c>
      <c r="AJ906">
        <f t="shared" si="453"/>
        <v>57.166246793938974</v>
      </c>
      <c r="AK906"/>
      <c r="AL906"/>
      <c r="AM906"/>
      <c r="AN906"/>
    </row>
    <row r="907" spans="1:40" x14ac:dyDescent="0.35">
      <c r="A907"/>
      <c r="B907">
        <f t="shared" si="419"/>
        <v>77300</v>
      </c>
      <c r="C907" s="237" t="str">
        <f t="shared" si="422"/>
        <v>-5.39712388470618E-06+0.0133687845801886i</v>
      </c>
      <c r="D907" s="208" t="str">
        <f t="shared" si="423"/>
        <v>-2.51370258013558+0.102494015114779i</v>
      </c>
      <c r="E907" t="str">
        <f t="shared" si="424"/>
        <v>20500</v>
      </c>
      <c r="F907" t="str">
        <f t="shared" si="425"/>
        <v>0.327868852459016</v>
      </c>
      <c r="G907" t="str">
        <f t="shared" si="420"/>
        <v>0.327868852459016</v>
      </c>
      <c r="H907" t="str">
        <f t="shared" si="426"/>
        <v>2.97207114537177+1.54264060562488i</v>
      </c>
      <c r="I907" t="str">
        <f t="shared" si="427"/>
        <v>303.556390153114i</v>
      </c>
      <c r="J907" t="str">
        <f t="shared" si="421"/>
        <v>-123.729478038976+66.4084243610164i</v>
      </c>
      <c r="K907" t="str">
        <f t="shared" si="428"/>
        <v>1.02229512744309-1.90469874473597i</v>
      </c>
      <c r="L907" t="str">
        <f t="shared" si="429"/>
        <v>0.19447573772047-0.309646987908654i</v>
      </c>
      <c r="M907" t="str">
        <f t="shared" si="430"/>
        <v>1.21677086516356-2.21434573264462i</v>
      </c>
      <c r="N907" t="str">
        <f t="shared" si="431"/>
        <v>-0.964185700564925i</v>
      </c>
      <c r="O907" t="str">
        <f t="shared" si="432"/>
        <v>0.570086081421313-0.821584968076761i</v>
      </c>
      <c r="P907" t="str">
        <f t="shared" si="433"/>
        <v>0.429913918578687+0.821584968076761i</v>
      </c>
      <c r="Q907" t="str">
        <f t="shared" si="434"/>
        <v>-0.429913918578687+0.142600732488164i</v>
      </c>
      <c r="R907" t="str">
        <f t="shared" si="435"/>
        <v>-0.329825731266388-2.02044716723869i</v>
      </c>
      <c r="S907" t="str">
        <f t="shared" si="436"/>
        <v>0.104413357530122i</v>
      </c>
      <c r="T907" t="str">
        <f t="shared" si="437"/>
        <v>0.210961672443616-0.0344382120013513i</v>
      </c>
      <c r="U907" t="str">
        <f t="shared" si="438"/>
        <v>0.00005-0.00183832636171566i</v>
      </c>
      <c r="V907" t="str">
        <f t="shared" si="439"/>
        <v>0.00002-0.0205892552512154i</v>
      </c>
      <c r="W907" t="str">
        <f t="shared" si="440"/>
        <v>0.0000422733097258084-0.00168773122672569i</v>
      </c>
      <c r="X907" t="str">
        <f t="shared" si="441"/>
        <v>0.0000638146013481491-0.00168637523764878i</v>
      </c>
      <c r="Y907" t="str">
        <f t="shared" si="442"/>
        <v>0.009+0.388552179395986i</v>
      </c>
      <c r="Z907" t="str">
        <f t="shared" si="443"/>
        <v>-0.0522337961308734-0.00320321064025979i</v>
      </c>
      <c r="AA907" t="str">
        <f t="shared" si="444"/>
        <v>0.726328774671582-31.0014908573777i</v>
      </c>
      <c r="AB907" t="str">
        <f t="shared" si="445"/>
        <v>0.705118994645441-0.115106394173423i</v>
      </c>
      <c r="AC907" t="str">
        <f t="shared" si="446"/>
        <v>1.60308289641996-1.70143534362405i</v>
      </c>
      <c r="AD907" t="str">
        <f t="shared" si="447"/>
        <v>0.242684219492031+0.185770252352639i</v>
      </c>
      <c r="AE907" t="str">
        <f t="shared" si="448"/>
        <v>-0.0120812567961472-0.0104808541626687i</v>
      </c>
      <c r="AF907" t="str">
        <f t="shared" si="449"/>
        <v>-5.48577372550735-1.4401465905101i</v>
      </c>
      <c r="AG907" t="str">
        <f t="shared" si="450"/>
        <v>1.02148623238821-0.0267468852420222i</v>
      </c>
      <c r="AH907" t="str">
        <f t="shared" si="451"/>
        <v>0.0481516976410245+0.0745798432577906i</v>
      </c>
      <c r="AI907">
        <f t="shared" si="452"/>
        <v>-21.034330551996145</v>
      </c>
      <c r="AJ907">
        <f t="shared" si="453"/>
        <v>57.152113078467636</v>
      </c>
      <c r="AK907"/>
      <c r="AL907"/>
      <c r="AM907"/>
      <c r="AN907"/>
    </row>
    <row r="908" spans="1:40" x14ac:dyDescent="0.35">
      <c r="A908"/>
      <c r="B908">
        <f t="shared" si="419"/>
        <v>77400</v>
      </c>
      <c r="C908" s="237" t="str">
        <f t="shared" si="422"/>
        <v>-5.38318683950265E-06+0.0133515122543089i</v>
      </c>
      <c r="D908" s="208" t="str">
        <f t="shared" si="423"/>
        <v>-2.51370247328489+0.102361593949702i</v>
      </c>
      <c r="E908" t="str">
        <f t="shared" si="424"/>
        <v>20500</v>
      </c>
      <c r="F908" t="str">
        <f t="shared" si="425"/>
        <v>0.327868852459016</v>
      </c>
      <c r="G908" t="str">
        <f t="shared" si="420"/>
        <v>0.327868852459016</v>
      </c>
      <c r="H908" t="str">
        <f t="shared" si="426"/>
        <v>2.97378887170042+1.54162866907468i</v>
      </c>
      <c r="I908" t="str">
        <f t="shared" si="427"/>
        <v>303.949089234813i</v>
      </c>
      <c r="J908" t="str">
        <f t="shared" si="421"/>
        <v>-124.052402118855+66.4943343537215i</v>
      </c>
      <c r="K908" t="str">
        <f t="shared" si="428"/>
        <v>1.02021137755719-1.90331512128105i</v>
      </c>
      <c r="L908" t="str">
        <f t="shared" si="429"/>
        <v>0.19411533607641-0.309472987274292i</v>
      </c>
      <c r="M908" t="str">
        <f t="shared" si="430"/>
        <v>1.2143267136336-2.21278810855534i</v>
      </c>
      <c r="N908" t="str">
        <f t="shared" si="431"/>
        <v>-0.965433030061128i</v>
      </c>
      <c r="O908" t="str">
        <f t="shared" si="432"/>
        <v>0.569060851044021-0.822295413953559i</v>
      </c>
      <c r="P908" t="str">
        <f t="shared" si="433"/>
        <v>0.430939148955979+0.822295413953559i</v>
      </c>
      <c r="Q908" t="str">
        <f t="shared" si="434"/>
        <v>-0.430939148955979+0.143137616107569i</v>
      </c>
      <c r="R908" t="str">
        <f t="shared" si="435"/>
        <v>-0.329816480396217-2.0176968391407i</v>
      </c>
      <c r="S908" t="str">
        <f t="shared" si="436"/>
        <v>0.104548433024987i</v>
      </c>
      <c r="T908" t="str">
        <f t="shared" si="437"/>
        <v>0.210947042851629-0.0344817962112408i</v>
      </c>
      <c r="U908" t="str">
        <f t="shared" si="438"/>
        <v>0.00005-0.00183595126305712i</v>
      </c>
      <c r="V908" t="str">
        <f t="shared" si="439"/>
        <v>0.00002-0.0205626541462397i</v>
      </c>
      <c r="W908" t="str">
        <f t="shared" si="440"/>
        <v>0.0000422733090199402-0.00168555092128891i</v>
      </c>
      <c r="X908" t="str">
        <f t="shared" si="441"/>
        <v>0.0000637589542293355-0.00168419739431208i</v>
      </c>
      <c r="Y908" t="str">
        <f t="shared" si="442"/>
        <v>0.009+0.38905483422056i</v>
      </c>
      <c r="Z908" t="str">
        <f t="shared" si="443"/>
        <v>-0.052098470850607-0.00319413841628078i</v>
      </c>
      <c r="AA908" t="str">
        <f t="shared" si="444"/>
        <v>0.724433455163962-30.9611332651514i</v>
      </c>
      <c r="AB908" t="str">
        <f t="shared" si="445"/>
        <v>0.705070096648594-0.115252070181314i</v>
      </c>
      <c r="AC908" t="str">
        <f t="shared" si="446"/>
        <v>1.60115704296101-1.70012439318472i</v>
      </c>
      <c r="AD908" t="str">
        <f t="shared" si="447"/>
        <v>0.24291162427343+0.185945475456598i</v>
      </c>
      <c r="AE908" t="str">
        <f t="shared" si="448"/>
        <v>-0.0120613885899934-0.0104633682837308i</v>
      </c>
      <c r="AF908" t="str">
        <f t="shared" si="449"/>
        <v>-5.48749134498531-1.43926707512498i</v>
      </c>
      <c r="AG908" t="str">
        <f t="shared" si="450"/>
        <v>1.02147766254963-0.0267377328520475i</v>
      </c>
      <c r="AH908" t="str">
        <f t="shared" si="451"/>
        <v>0.0481030430975512+0.0744640548478459i</v>
      </c>
      <c r="AI908">
        <f t="shared" si="452"/>
        <v>-21.046438619108436</v>
      </c>
      <c r="AJ908">
        <f t="shared" si="453"/>
        <v>57.137939693865697</v>
      </c>
      <c r="AK908"/>
      <c r="AL908"/>
      <c r="AM908"/>
      <c r="AN908"/>
    </row>
    <row r="909" spans="1:40" x14ac:dyDescent="0.35">
      <c r="A909"/>
      <c r="B909">
        <f t="shared" si="419"/>
        <v>77500</v>
      </c>
      <c r="C909" s="237" t="str">
        <f t="shared" si="422"/>
        <v>-0.000005369303709326+0.0133342845021517i</v>
      </c>
      <c r="D909" s="208" t="str">
        <f t="shared" si="423"/>
        <v>-2.51370236684756+0.102229514516496i</v>
      </c>
      <c r="E909" t="str">
        <f t="shared" si="424"/>
        <v>20500</v>
      </c>
      <c r="F909" t="str">
        <f t="shared" si="425"/>
        <v>0.327868852459016</v>
      </c>
      <c r="G909" t="str">
        <f t="shared" si="420"/>
        <v>0.327868852459016</v>
      </c>
      <c r="H909" t="str">
        <f t="shared" si="426"/>
        <v>2.97550212973356+1.54061679504446i</v>
      </c>
      <c r="I909" t="str">
        <f t="shared" si="427"/>
        <v>304.341788316511i</v>
      </c>
      <c r="J909" t="str">
        <f t="shared" si="421"/>
        <v>-124.375743683001+66.5802443464265i</v>
      </c>
      <c r="K909" t="str">
        <f t="shared" si="428"/>
        <v>1.0181334268454-1.90193207272625i</v>
      </c>
      <c r="L909" t="str">
        <f t="shared" si="429"/>
        <v>0.193755804398514-0.309298890696141i</v>
      </c>
      <c r="M909" t="str">
        <f t="shared" si="430"/>
        <v>1.21188923124391-2.21123096342239i</v>
      </c>
      <c r="N909" t="str">
        <f t="shared" si="431"/>
        <v>-0.966680359557331i</v>
      </c>
      <c r="O909" t="str">
        <f t="shared" si="432"/>
        <v>0.568034735304404-0.823004580477931i</v>
      </c>
      <c r="P909" t="str">
        <f t="shared" si="433"/>
        <v>0.431965264695596+0.823004580477931i</v>
      </c>
      <c r="Q909" t="str">
        <f t="shared" si="434"/>
        <v>-0.431965264695596+0.1436757790794i</v>
      </c>
      <c r="R909" t="str">
        <f t="shared" si="435"/>
        <v>-0.329807216675345-2.0149534243063i</v>
      </c>
      <c r="S909" t="str">
        <f t="shared" si="436"/>
        <v>0.104683508519851i</v>
      </c>
      <c r="T909" t="str">
        <f t="shared" si="437"/>
        <v>0.210932393960472-0.0345253765767418i</v>
      </c>
      <c r="U909" t="str">
        <f t="shared" si="438"/>
        <v>0.00005-0.00183358229368543i</v>
      </c>
      <c r="V909" t="str">
        <f t="shared" si="439"/>
        <v>0.00002-0.0205361216892768i</v>
      </c>
      <c r="W909" t="str">
        <f t="shared" si="440"/>
        <v>0.000042273308313159-0.0016833762427384i</v>
      </c>
      <c r="X909" t="str">
        <f t="shared" si="441"/>
        <v>0.0000637035223294117-0.00168202516876403i</v>
      </c>
      <c r="Y909" t="str">
        <f t="shared" si="442"/>
        <v>0.009+0.389557489045134i</v>
      </c>
      <c r="Z909" t="str">
        <f t="shared" si="443"/>
        <v>-0.0519636713838008-0.00318510886705955i</v>
      </c>
      <c r="AA909" t="str">
        <f t="shared" si="444"/>
        <v>0.722545569726133-30.920880999571i</v>
      </c>
      <c r="AB909" t="str">
        <f t="shared" si="445"/>
        <v>0.705021134146138-0.115397733339709i</v>
      </c>
      <c r="AC909" t="str">
        <f t="shared" si="446"/>
        <v>1.59923647920155-1.69881383203546i</v>
      </c>
      <c r="AD909" t="str">
        <f t="shared" si="447"/>
        <v>0.243139252414217+0.186120436622939i</v>
      </c>
      <c r="AE909" t="str">
        <f t="shared" si="448"/>
        <v>-0.0120415943599267-0.0104459261952787i</v>
      </c>
      <c r="AF909" t="str">
        <f t="shared" si="449"/>
        <v>-5.48920449658112-1.43838728052796i</v>
      </c>
      <c r="AG909" t="str">
        <f t="shared" si="450"/>
        <v>1.02146908716467-0.0267286298037723i</v>
      </c>
      <c r="AH909" t="str">
        <f t="shared" si="451"/>
        <v>0.0480545643384587+0.0743485386112476i</v>
      </c>
      <c r="AI909">
        <f t="shared" si="452"/>
        <v>-21.058531264505827</v>
      </c>
      <c r="AJ909">
        <f t="shared" si="453"/>
        <v>57.123726784238094</v>
      </c>
      <c r="AK909"/>
      <c r="AL909"/>
      <c r="AM909"/>
      <c r="AN909"/>
    </row>
    <row r="910" spans="1:40" x14ac:dyDescent="0.35">
      <c r="A910"/>
      <c r="B910">
        <f t="shared" si="419"/>
        <v>77600</v>
      </c>
      <c r="C910" s="237" t="str">
        <f t="shared" si="422"/>
        <v>-5.35547421644291E-06+0.013317101151396i</v>
      </c>
      <c r="D910" s="208" t="str">
        <f t="shared" si="423"/>
        <v>-2.51370226082145+0.102097775494036i</v>
      </c>
      <c r="E910" t="str">
        <f t="shared" si="424"/>
        <v>20500</v>
      </c>
      <c r="F910" t="str">
        <f t="shared" si="425"/>
        <v>0.327868852459016</v>
      </c>
      <c r="G910" t="str">
        <f t="shared" si="420"/>
        <v>0.327868852459016</v>
      </c>
      <c r="H910" t="str">
        <f t="shared" si="426"/>
        <v>2.97721093261599+1.53960499078123i</v>
      </c>
      <c r="I910" t="str">
        <f t="shared" si="427"/>
        <v>304.73448739821i</v>
      </c>
      <c r="J910" t="str">
        <f t="shared" si="421"/>
        <v>-124.699502731413+66.6661543391316i</v>
      </c>
      <c r="K910" t="str">
        <f t="shared" si="428"/>
        <v>1.01606125631212-1.90054960666008i</v>
      </c>
      <c r="L910" t="str">
        <f t="shared" si="429"/>
        <v>0.193397140436391-0.309124699953021i</v>
      </c>
      <c r="M910" t="str">
        <f t="shared" si="430"/>
        <v>1.20945839674851-2.2096743066131i</v>
      </c>
      <c r="N910" t="str">
        <f t="shared" si="431"/>
        <v>-0.967927689053534i</v>
      </c>
      <c r="O910" t="str">
        <f t="shared" si="432"/>
        <v>0.567007735798924-0.823712466546536i</v>
      </c>
      <c r="P910" t="str">
        <f t="shared" si="433"/>
        <v>0.432992264201076+0.823712466546536i</v>
      </c>
      <c r="Q910" t="str">
        <f t="shared" si="434"/>
        <v>-0.432992264201076+0.144215222506998i</v>
      </c>
      <c r="R910" t="str">
        <f t="shared" si="435"/>
        <v>-0.329797940100227-2.01221689599478i</v>
      </c>
      <c r="S910" t="str">
        <f t="shared" si="436"/>
        <v>0.104818584014715i</v>
      </c>
      <c r="T910" t="str">
        <f t="shared" si="437"/>
        <v>0.210917725768658-0.0345689530922756i</v>
      </c>
      <c r="U910" t="str">
        <f t="shared" si="438"/>
        <v>0.00005-0.00183121942990491i</v>
      </c>
      <c r="V910" t="str">
        <f t="shared" si="439"/>
        <v>0.00002-0.020509657614935i</v>
      </c>
      <c r="W910" t="str">
        <f t="shared" si="440"/>
        <v>0.0000422733076054653-0.00168120716932077i</v>
      </c>
      <c r="X910" t="str">
        <f t="shared" si="441"/>
        <v>0.0000636483045400138-0.00167985853930053i</v>
      </c>
      <c r="Y910" t="str">
        <f t="shared" si="442"/>
        <v>0.009+0.390060143869709i</v>
      </c>
      <c r="Z910" t="str">
        <f t="shared" si="443"/>
        <v>-0.0518293950069418-0.00317612172721577i</v>
      </c>
      <c r="AA910" t="str">
        <f t="shared" si="444"/>
        <v>0.720665079402149-30.8807336473624i</v>
      </c>
      <c r="AB910" t="str">
        <f t="shared" si="445"/>
        <v>0.704972107133101-0.115543383629961i</v>
      </c>
      <c r="AC910" t="str">
        <f t="shared" si="446"/>
        <v>1.59732118833935-1.6975036675309i</v>
      </c>
      <c r="AD910" t="str">
        <f t="shared" si="447"/>
        <v>0.243367103653099+0.186295135599446i</v>
      </c>
      <c r="AE910" t="str">
        <f t="shared" si="448"/>
        <v>-0.0120218737190798-0.0104285277164577i</v>
      </c>
      <c r="AF910" t="str">
        <f t="shared" si="449"/>
        <v>-5.49091319343744-1.43750721528719i</v>
      </c>
      <c r="AG910" t="str">
        <f t="shared" si="450"/>
        <v>1.02146050621987-0.0267195758740636i</v>
      </c>
      <c r="AH910" t="str">
        <f t="shared" si="451"/>
        <v>0.0480062604085733+0.0742332934994254i</v>
      </c>
      <c r="AI910">
        <f t="shared" si="452"/>
        <v>-21.070608535397039</v>
      </c>
      <c r="AJ910">
        <f t="shared" si="453"/>
        <v>57.109474492973078</v>
      </c>
      <c r="AK910"/>
      <c r="AL910"/>
      <c r="AM910"/>
      <c r="AN910"/>
    </row>
    <row r="911" spans="1:40" x14ac:dyDescent="0.35">
      <c r="A911"/>
      <c r="B911">
        <f t="shared" si="419"/>
        <v>77700</v>
      </c>
      <c r="C911" s="237" t="str">
        <f t="shared" si="422"/>
        <v>-5.34169808490621E-06+0.013299962030608i</v>
      </c>
      <c r="D911" s="208" t="str">
        <f t="shared" si="423"/>
        <v>-2.51370215520444+0.101966375567995i</v>
      </c>
      <c r="E911" t="str">
        <f t="shared" si="424"/>
        <v>20500</v>
      </c>
      <c r="F911" t="str">
        <f t="shared" si="425"/>
        <v>0.327868852459016</v>
      </c>
      <c r="G911" t="str">
        <f t="shared" si="420"/>
        <v>0.327868852459016</v>
      </c>
      <c r="H911" t="str">
        <f t="shared" si="426"/>
        <v>2.97891529345738+1.5385932634748i</v>
      </c>
      <c r="I911" t="str">
        <f t="shared" si="427"/>
        <v>305.127186479909i</v>
      </c>
      <c r="J911" t="str">
        <f t="shared" si="421"/>
        <v>-125.023679264091+66.7520643318366i</v>
      </c>
      <c r="K911" t="str">
        <f t="shared" si="428"/>
        <v>1.01399484702507-1.89916773059916i</v>
      </c>
      <c r="L911" t="str">
        <f t="shared" si="429"/>
        <v>0.193039341943869-0.308950416811967i</v>
      </c>
      <c r="M911" t="str">
        <f t="shared" si="430"/>
        <v>1.20703418896894-2.20811814741113i</v>
      </c>
      <c r="N911" t="str">
        <f t="shared" si="431"/>
        <v>-0.969175018549737i</v>
      </c>
      <c r="O911" t="str">
        <f t="shared" si="432"/>
        <v>0.565979854125418-0.824419071058021i</v>
      </c>
      <c r="P911" t="str">
        <f t="shared" si="433"/>
        <v>0.434020145874582+0.824419071058021i</v>
      </c>
      <c r="Q911" t="str">
        <f t="shared" si="434"/>
        <v>-0.434020145874582+0.144755947491716i</v>
      </c>
      <c r="R911" t="str">
        <f t="shared" si="435"/>
        <v>-0.329788650667299-2.00948722760304i</v>
      </c>
      <c r="S911" t="str">
        <f t="shared" si="436"/>
        <v>0.10495365950958i</v>
      </c>
      <c r="T911" t="str">
        <f t="shared" si="437"/>
        <v>0.210903038274699-0.0346125257522595i</v>
      </c>
      <c r="U911" t="str">
        <f t="shared" si="438"/>
        <v>0.00005-0.00182886264814184i</v>
      </c>
      <c r="V911" t="str">
        <f t="shared" si="439"/>
        <v>0.00002-0.0204832616591886i</v>
      </c>
      <c r="W911" t="str">
        <f t="shared" si="440"/>
        <v>0.0000422733068968593-0.00167904367939455i</v>
      </c>
      <c r="X911" t="str">
        <f t="shared" si="441"/>
        <v>0.0000635932997599006-0.00167769748432903i</v>
      </c>
      <c r="Y911" t="str">
        <f t="shared" si="442"/>
        <v>0.009+0.390562798694283i</v>
      </c>
      <c r="Z911" t="str">
        <f t="shared" si="443"/>
        <v>-0.0516956390141435-0.00316717673339006i</v>
      </c>
      <c r="AA911" t="str">
        <f t="shared" si="444"/>
        <v>0.718791945491721-30.8406907974183i</v>
      </c>
      <c r="AB911" t="str">
        <f t="shared" si="445"/>
        <v>0.704923015604511-0.115689021033409i</v>
      </c>
      <c r="AC911" t="str">
        <f t="shared" si="446"/>
        <v>1.59541115362563-1.69619390695977i</v>
      </c>
      <c r="AD911" t="str">
        <f t="shared" si="447"/>
        <v>0.243595177728465+0.186469572134008i</v>
      </c>
      <c r="AE911" t="str">
        <f t="shared" si="448"/>
        <v>-0.0120022262830888-0.0104111726674291i</v>
      </c>
      <c r="AF911" t="str">
        <f t="shared" si="449"/>
        <v>-5.49261744866182-1.43662688790681i</v>
      </c>
      <c r="AG911" t="str">
        <f t="shared" si="450"/>
        <v>1.02145191970187-0.0267105708409223i</v>
      </c>
      <c r="AH911" t="str">
        <f t="shared" si="451"/>
        <v>0.0479581303590145+0.0741183184692911i</v>
      </c>
      <c r="AI911">
        <f t="shared" si="452"/>
        <v>-21.082670478780912</v>
      </c>
      <c r="AJ911">
        <f t="shared" si="453"/>
        <v>57.0951829627435</v>
      </c>
      <c r="AK911"/>
      <c r="AL911"/>
      <c r="AM911"/>
      <c r="AN911"/>
    </row>
    <row r="912" spans="1:40" x14ac:dyDescent="0.35">
      <c r="A912"/>
      <c r="B912">
        <f t="shared" si="419"/>
        <v>77800</v>
      </c>
      <c r="C912" s="237" t="str">
        <f t="shared" si="422"/>
        <v>-5.32797504054095E-06+0.0132828669692352i</v>
      </c>
      <c r="D912" s="208" t="str">
        <f t="shared" si="423"/>
        <v>-2.51370204999444+0.101835313430803i</v>
      </c>
      <c r="E912" t="str">
        <f t="shared" si="424"/>
        <v>20500</v>
      </c>
      <c r="F912" t="str">
        <f t="shared" si="425"/>
        <v>0.327868852459016</v>
      </c>
      <c r="G912" t="str">
        <f t="shared" si="420"/>
        <v>0.327868852459016</v>
      </c>
      <c r="H912" t="str">
        <f t="shared" si="426"/>
        <v>2.98061522533239+1.53758162025805i</v>
      </c>
      <c r="I912" t="str">
        <f t="shared" si="427"/>
        <v>305.519885561607i</v>
      </c>
      <c r="J912" t="str">
        <f t="shared" si="421"/>
        <v>-125.348273281035+66.8379743245417i</v>
      </c>
      <c r="K912" t="str">
        <f t="shared" si="428"/>
        <v>1.01193418011515-1.89778645198885i</v>
      </c>
      <c r="L912" t="str">
        <f t="shared" si="429"/>
        <v>0.19268240667901-0.308776043028283i</v>
      </c>
      <c r="M912" t="str">
        <f t="shared" si="430"/>
        <v>1.20461658679416-2.20656249501713i</v>
      </c>
      <c r="N912" t="str">
        <f t="shared" si="431"/>
        <v>-0.97042234804594i</v>
      </c>
      <c r="O912" t="str">
        <f t="shared" si="432"/>
        <v>0.564951091883097-0.82512439291303i</v>
      </c>
      <c r="P912" t="str">
        <f t="shared" si="433"/>
        <v>0.435048908116903+0.82512439291303i</v>
      </c>
      <c r="Q912" t="str">
        <f t="shared" si="434"/>
        <v>-0.435048908116903+0.14529795513291i</v>
      </c>
      <c r="R912" t="str">
        <f t="shared" si="435"/>
        <v>-0.329779348372995-2.00676439266477i</v>
      </c>
      <c r="S912" t="str">
        <f t="shared" si="436"/>
        <v>0.105088735004444i</v>
      </c>
      <c r="T912" t="str">
        <f t="shared" si="437"/>
        <v>0.210888331477102-0.0346560945511079i</v>
      </c>
      <c r="U912" t="str">
        <f t="shared" si="438"/>
        <v>0.00005-0.00182651192494371i</v>
      </c>
      <c r="V912" t="str">
        <f t="shared" si="439"/>
        <v>0.00002-0.0204569335593696i</v>
      </c>
      <c r="W912" t="str">
        <f t="shared" si="440"/>
        <v>0.0000422733061873402-0.00167688575142958i</v>
      </c>
      <c r="X912" t="str">
        <f t="shared" si="441"/>
        <v>0.0000635385068949034-0.001675541982368i</v>
      </c>
      <c r="Y912" t="str">
        <f t="shared" si="442"/>
        <v>0.009+0.391065453518857i</v>
      </c>
      <c r="Z912" t="str">
        <f t="shared" si="443"/>
        <v>-0.0515624007170152-0.00315827362422617i</v>
      </c>
      <c r="AA912" t="str">
        <f t="shared" si="444"/>
        <v>0.716926129548192-30.8007520407841i</v>
      </c>
      <c r="AB912" t="str">
        <f t="shared" si="445"/>
        <v>0.704873859555377-0.115834645531386i</v>
      </c>
      <c r="AC912" t="str">
        <f t="shared" si="446"/>
        <v>1.59350635836486-1.6948845575454i</v>
      </c>
      <c r="AD912" t="str">
        <f t="shared" si="447"/>
        <v>0.243823474378381+0.186643745974623i</v>
      </c>
      <c r="AE912" t="str">
        <f t="shared" si="448"/>
        <v>-0.0119826516700745-0.0103938608693647i</v>
      </c>
      <c r="AF912" t="str">
        <f t="shared" si="449"/>
        <v>-5.49431727532683-1.43574630682725i</v>
      </c>
      <c r="AG912" t="str">
        <f t="shared" si="450"/>
        <v>1.02144332759741-0.026701614483475i</v>
      </c>
      <c r="AH912" t="str">
        <f t="shared" si="451"/>
        <v>0.0479101732471491+0.0740036124832134i</v>
      </c>
      <c r="AI912">
        <f t="shared" si="452"/>
        <v>-21.094717141446573</v>
      </c>
      <c r="AJ912">
        <f t="shared" si="453"/>
        <v>57.08085233551288</v>
      </c>
      <c r="AK912"/>
      <c r="AL912"/>
      <c r="AM912"/>
      <c r="AN912"/>
    </row>
    <row r="913" spans="1:40" x14ac:dyDescent="0.35">
      <c r="A913"/>
      <c r="B913">
        <f t="shared" ref="B913:B976" si="454">B912+100</f>
        <v>77900</v>
      </c>
      <c r="C913" s="237" t="str">
        <f t="shared" si="422"/>
        <v>-5.31430481093084E-06+0.0132658157976008i</v>
      </c>
      <c r="D913" s="208" t="str">
        <f t="shared" si="423"/>
        <v>-2.51370194518934+0.101704587781606i</v>
      </c>
      <c r="E913" t="str">
        <f t="shared" si="424"/>
        <v>20500</v>
      </c>
      <c r="F913" t="str">
        <f t="shared" si="425"/>
        <v>0.327868852459016</v>
      </c>
      <c r="G913" t="str">
        <f t="shared" si="420"/>
        <v>0.327868852459016</v>
      </c>
      <c r="H913" t="str">
        <f t="shared" si="426"/>
        <v>2.98231074128058+1.53657006820734i</v>
      </c>
      <c r="I913" t="str">
        <f t="shared" si="427"/>
        <v>305.912584643306i</v>
      </c>
      <c r="J913" t="str">
        <f t="shared" si="421"/>
        <v>-125.673284782245+66.9238843172468i</v>
      </c>
      <c r="K913" t="str">
        <f t="shared" si="428"/>
        <v>1.00987923677633-1.89640577820377i</v>
      </c>
      <c r="L913" t="str">
        <f t="shared" si="429"/>
        <v>0.192326332404115-0.308601580345615i</v>
      </c>
      <c r="M913" t="str">
        <f t="shared" si="430"/>
        <v>1.20220556918045-2.20500735854939i</v>
      </c>
      <c r="N913" t="str">
        <f t="shared" si="431"/>
        <v>-0.971669677542143i</v>
      </c>
      <c r="O913" t="str">
        <f t="shared" si="432"/>
        <v>0.563921450672539-0.825828431014202i</v>
      </c>
      <c r="P913" t="str">
        <f t="shared" si="433"/>
        <v>0.436078549327461+0.825828431014202i</v>
      </c>
      <c r="Q913" t="str">
        <f t="shared" si="434"/>
        <v>-0.436078549327461+0.145841246527941i</v>
      </c>
      <c r="R913" t="str">
        <f t="shared" si="435"/>
        <v>-0.329770033213754-2.00404836484954i</v>
      </c>
      <c r="S913" t="str">
        <f t="shared" si="436"/>
        <v>0.105223810499308i</v>
      </c>
      <c r="T913" t="str">
        <f t="shared" si="437"/>
        <v>0.210873605374376-0.0346996594832346i</v>
      </c>
      <c r="U913" t="str">
        <f t="shared" si="438"/>
        <v>0.00005-0.00182416723697845i</v>
      </c>
      <c r="V913" t="str">
        <f t="shared" si="439"/>
        <v>0.00002-0.0204306730541586i</v>
      </c>
      <c r="W913" t="str">
        <f t="shared" si="440"/>
        <v>0.0000422733054769092-0.00167473336400626i</v>
      </c>
      <c r="X913" t="str">
        <f t="shared" si="441"/>
        <v>0.0000634839248578692-0.00167339201204606i</v>
      </c>
      <c r="Y913" t="str">
        <f t="shared" si="442"/>
        <v>0.009+0.391568108343432i</v>
      </c>
      <c r="Z913" t="str">
        <f t="shared" si="443"/>
        <v>-0.0514296774445202-0.00314941214035277i</v>
      </c>
      <c r="AA913" t="str">
        <f t="shared" si="444"/>
        <v>0.715067593376538-30.7609169706432i</v>
      </c>
      <c r="AB913" t="str">
        <f t="shared" si="445"/>
        <v>0.704824638980715-0.115980257105219i</v>
      </c>
      <c r="AC913" t="str">
        <f t="shared" si="446"/>
        <v>1.59160678591476-1.69357562644627i</v>
      </c>
      <c r="AD913" t="str">
        <f t="shared" si="447"/>
        <v>0.244051993340587+0.186817656869397i</v>
      </c>
      <c r="AE913" t="str">
        <f t="shared" si="448"/>
        <v>-0.0119631495006218-0.0103765921444383i</v>
      </c>
      <c r="AF913" t="str">
        <f t="shared" si="449"/>
        <v>-5.49601268646992-1.43486548042573i</v>
      </c>
      <c r="AG913" t="str">
        <f t="shared" si="450"/>
        <v>1.02143472989339-0.0266927065819664i</v>
      </c>
      <c r="AH913" t="str">
        <f t="shared" si="451"/>
        <v>0.0478623881365317+0.0738891745089669i</v>
      </c>
      <c r="AI913">
        <f t="shared" si="452"/>
        <v>-21.106748569976489</v>
      </c>
      <c r="AJ913">
        <f t="shared" si="453"/>
        <v>57.066482752539947</v>
      </c>
      <c r="AK913"/>
      <c r="AL913"/>
      <c r="AM913"/>
      <c r="AN913"/>
    </row>
    <row r="914" spans="1:40" x14ac:dyDescent="0.35">
      <c r="A914"/>
      <c r="B914">
        <f t="shared" si="454"/>
        <v>78000</v>
      </c>
      <c r="C914" s="237" t="str">
        <f t="shared" si="422"/>
        <v>-5.30068712540478E-06+0.0132488083468983i</v>
      </c>
      <c r="D914" s="208" t="str">
        <f t="shared" si="423"/>
        <v>-2.51370184078708+0.10157419732622i</v>
      </c>
      <c r="E914" t="str">
        <f t="shared" si="424"/>
        <v>20500</v>
      </c>
      <c r="F914" t="str">
        <f t="shared" si="425"/>
        <v>0.327868852459016</v>
      </c>
      <c r="G914" t="str">
        <f t="shared" si="420"/>
        <v>0.327868852459016</v>
      </c>
      <c r="H914" t="str">
        <f t="shared" si="426"/>
        <v>2.98400185430651+1.5355586143429i</v>
      </c>
      <c r="I914" t="str">
        <f t="shared" si="427"/>
        <v>306.305283725005i</v>
      </c>
      <c r="J914" t="str">
        <f t="shared" si="421"/>
        <v>-125.998713767721+67.0097943099519i</v>
      </c>
      <c r="K914" t="str">
        <f t="shared" si="428"/>
        <v>1.00782999826544-1.89502571654829i</v>
      </c>
      <c r="L914" t="str">
        <f t="shared" si="429"/>
        <v>0.191971116885752-0.308427030496018i</v>
      </c>
      <c r="M914" t="str">
        <f t="shared" si="430"/>
        <v>1.19980111515119-2.20345274704431i</v>
      </c>
      <c r="N914" t="str">
        <f t="shared" si="431"/>
        <v>-0.972917007038346i</v>
      </c>
      <c r="O914" t="str">
        <f t="shared" si="432"/>
        <v>0.562890932095693-0.826531184266173i</v>
      </c>
      <c r="P914" t="str">
        <f t="shared" si="433"/>
        <v>0.437109067904307+0.826531184266173i</v>
      </c>
      <c r="Q914" t="str">
        <f t="shared" si="434"/>
        <v>-0.437109067904307+0.146385822772173i</v>
      </c>
      <c r="R914" t="str">
        <f t="shared" si="435"/>
        <v>-0.329760705185997-2.00133911796191i</v>
      </c>
      <c r="S914" t="str">
        <f t="shared" si="436"/>
        <v>0.105358885994173i</v>
      </c>
      <c r="T914" t="str">
        <f t="shared" si="437"/>
        <v>0.210858859965028-0.0347432205430495i</v>
      </c>
      <c r="U914" t="str">
        <f t="shared" si="438"/>
        <v>0.0000499999999999999-0.0018218285610336i</v>
      </c>
      <c r="V914" t="str">
        <f t="shared" si="439"/>
        <v>0.00002-0.0204044798835763i</v>
      </c>
      <c r="W914" t="str">
        <f t="shared" si="440"/>
        <v>0.000042273304765565-0.00167258649581477i</v>
      </c>
      <c r="X914" t="str">
        <f t="shared" si="441"/>
        <v>0.0000634295525686052-0.00167124755210135i</v>
      </c>
      <c r="Y914" t="str">
        <f t="shared" si="442"/>
        <v>0.009+0.392070763168006i</v>
      </c>
      <c r="Z914" t="str">
        <f t="shared" si="443"/>
        <v>-0.0512974665428455-0.00314059202436582i</v>
      </c>
      <c r="AA914" t="str">
        <f t="shared" si="444"/>
        <v>0.713216299031399-30.721185182304i</v>
      </c>
      <c r="AB914" t="str">
        <f t="shared" si="445"/>
        <v>0.704775353875536-0.116125855736224i</v>
      </c>
      <c r="AC914" t="str">
        <f t="shared" si="446"/>
        <v>1.58971241968609-1.69226712075638i</v>
      </c>
      <c r="AD914" t="str">
        <f t="shared" si="447"/>
        <v>0.244280734352508+0.18699130456655i</v>
      </c>
      <c r="AE914" t="str">
        <f t="shared" si="448"/>
        <v>-0.0119437193977621-0.0103593663158194i</v>
      </c>
      <c r="AF914" t="str">
        <f t="shared" si="449"/>
        <v>-5.49770369509359-1.43398441701668i</v>
      </c>
      <c r="AG914" t="str">
        <f t="shared" si="450"/>
        <v>1.02142612657678-0.0266838469177533i</v>
      </c>
      <c r="AH914" t="str">
        <f t="shared" si="451"/>
        <v>0.0478147740968689+0.0737750035197112i</v>
      </c>
      <c r="AI914">
        <f t="shared" si="452"/>
        <v>-21.11876481074583</v>
      </c>
      <c r="AJ914">
        <f t="shared" si="453"/>
        <v>57.05207435438107</v>
      </c>
      <c r="AK914"/>
      <c r="AL914"/>
      <c r="AM914"/>
      <c r="AN914"/>
    </row>
    <row r="915" spans="1:40" x14ac:dyDescent="0.35">
      <c r="A915"/>
      <c r="B915">
        <f t="shared" si="454"/>
        <v>78100</v>
      </c>
      <c r="C915" s="237" t="str">
        <f t="shared" si="422"/>
        <v>-5.28712171502336E-06+0.0132318444491856i</v>
      </c>
      <c r="D915" s="208" t="str">
        <f t="shared" si="423"/>
        <v>-2.51370173678561+0.10144414077709i</v>
      </c>
      <c r="E915" t="str">
        <f t="shared" si="424"/>
        <v>20500</v>
      </c>
      <c r="F915" t="str">
        <f t="shared" si="425"/>
        <v>0.327868852459016</v>
      </c>
      <c r="G915" t="str">
        <f t="shared" si="420"/>
        <v>0.327868852459016</v>
      </c>
      <c r="H915" t="str">
        <f t="shared" si="426"/>
        <v>2.98568857737972+1.53454726562917i</v>
      </c>
      <c r="I915" t="str">
        <f t="shared" si="427"/>
        <v>306.697982806704i</v>
      </c>
      <c r="J915" t="str">
        <f t="shared" si="421"/>
        <v>-126.324560237464+67.0957043026569i</v>
      </c>
      <c r="K915" t="str">
        <f t="shared" si="428"/>
        <v>1.00578644590207-1.89364627425708i</v>
      </c>
      <c r="L915" t="str">
        <f t="shared" si="429"/>
        <v>0.191616757894759-0.308252395200018i</v>
      </c>
      <c r="M915" t="str">
        <f t="shared" si="430"/>
        <v>1.19740320379683-2.2018986694571i</v>
      </c>
      <c r="N915" t="str">
        <f t="shared" si="431"/>
        <v>-0.974164336534549i</v>
      </c>
      <c r="O915" t="str">
        <f t="shared" si="432"/>
        <v>0.56185953775587-0.827232651575577i</v>
      </c>
      <c r="P915" t="str">
        <f t="shared" si="433"/>
        <v>0.43814046224413+0.827232651575577i</v>
      </c>
      <c r="Q915" t="str">
        <f t="shared" si="434"/>
        <v>-0.43814046224413+0.146931684958972i</v>
      </c>
      <c r="R915" t="str">
        <f t="shared" si="435"/>
        <v>-0.329751364286145-1.99863662594059i</v>
      </c>
      <c r="S915" t="str">
        <f t="shared" si="436"/>
        <v>0.105493961489037i</v>
      </c>
      <c r="T915" t="str">
        <f t="shared" si="437"/>
        <v>0.210844095247555-0.03478677772496i</v>
      </c>
      <c r="U915" t="str">
        <f t="shared" si="438"/>
        <v>0.0000499999999999999-0.00181949587401563i</v>
      </c>
      <c r="V915" t="str">
        <f t="shared" si="439"/>
        <v>0.00002-0.0203783537889751i</v>
      </c>
      <c r="W915" t="str">
        <f t="shared" si="440"/>
        <v>0.0000422733040533092-0.00167044512565452i</v>
      </c>
      <c r="X915" t="str">
        <f t="shared" si="441"/>
        <v>0.0000633753889538326-0.00166910858138087i</v>
      </c>
      <c r="Y915" t="str">
        <f t="shared" si="442"/>
        <v>0.009+0.392573417992581i</v>
      </c>
      <c r="Z915" t="str">
        <f t="shared" si="443"/>
        <v>-0.0511657653752684-0.00313181302081115i</v>
      </c>
      <c r="AA915" t="str">
        <f t="shared" si="444"/>
        <v>0.7113722088151-30.681556273185i</v>
      </c>
      <c r="AB915" t="str">
        <f t="shared" si="445"/>
        <v>0.704726004234816-0.116271441405709i</v>
      </c>
      <c r="AC915" t="str">
        <f t="shared" si="446"/>
        <v>1.58782324314262-1.69095904750573i</v>
      </c>
      <c r="AD915" t="str">
        <f t="shared" si="447"/>
        <v>0.244509697151241+0.187164688814405i</v>
      </c>
      <c r="AE915" t="str">
        <f t="shared" si="448"/>
        <v>-0.0119243609869533-0.0103421832076658i</v>
      </c>
      <c r="AF915" t="str">
        <f t="shared" si="449"/>
        <v>-5.49939031416533-1.43310312485208i</v>
      </c>
      <c r="AG915" t="str">
        <f t="shared" si="450"/>
        <v>1.0214175176347-0.0266750352732959i</v>
      </c>
      <c r="AH915" t="str">
        <f t="shared" si="451"/>
        <v>0.0477673302039617+0.073661098493944i</v>
      </c>
      <c r="AI915">
        <f t="shared" si="452"/>
        <v>-21.130765909925181</v>
      </c>
      <c r="AJ915">
        <f t="shared" si="453"/>
        <v>57.037627280895329</v>
      </c>
      <c r="AK915"/>
      <c r="AL915"/>
      <c r="AM915"/>
      <c r="AN915"/>
    </row>
    <row r="916" spans="1:40" x14ac:dyDescent="0.35">
      <c r="A916"/>
      <c r="B916">
        <f t="shared" si="454"/>
        <v>78200</v>
      </c>
      <c r="C916" s="237" t="str">
        <f t="shared" si="422"/>
        <v>-5.27360831256562E-06+0.0132149239373799i</v>
      </c>
      <c r="D916" s="208" t="str">
        <f t="shared" si="423"/>
        <v>-2.51370163318286+0.101314416853246i</v>
      </c>
      <c r="E916" t="str">
        <f t="shared" si="424"/>
        <v>20500</v>
      </c>
      <c r="F916" t="str">
        <f t="shared" si="425"/>
        <v>0.327868852459016</v>
      </c>
      <c r="G916" t="str">
        <f t="shared" si="420"/>
        <v>0.327868852459016</v>
      </c>
      <c r="H916" t="str">
        <f t="shared" si="426"/>
        <v>2.98737092343468+1.53353602897517i</v>
      </c>
      <c r="I916" t="str">
        <f t="shared" si="427"/>
        <v>307.090681888402i</v>
      </c>
      <c r="J916" t="str">
        <f t="shared" si="421"/>
        <v>-126.650824191473+67.181614295362i</v>
      </c>
      <c r="K916" t="str">
        <f t="shared" si="428"/>
        <v>1.00374856106842-1.89226745849566i</v>
      </c>
      <c r="L916" t="str">
        <f t="shared" si="429"/>
        <v>0.191263253206258-0.308077676166679i</v>
      </c>
      <c r="M916" t="str">
        <f t="shared" si="430"/>
        <v>1.19501181427468-2.20034513466234i</v>
      </c>
      <c r="N916" t="str">
        <f t="shared" si="431"/>
        <v>-0.975411666030752i</v>
      </c>
      <c r="O916" t="str">
        <f t="shared" si="432"/>
        <v>0.560827269257746-0.82793283185105i</v>
      </c>
      <c r="P916" t="str">
        <f t="shared" si="433"/>
        <v>0.439172730742254+0.82793283185105i</v>
      </c>
      <c r="Q916" t="str">
        <f t="shared" si="434"/>
        <v>-0.439172730742254+0.147478834179702i</v>
      </c>
      <c r="R916" t="str">
        <f t="shared" si="435"/>
        <v>-0.32974201051061-1.99594086285761i</v>
      </c>
      <c r="S916" t="str">
        <f t="shared" si="436"/>
        <v>0.105629036983901i</v>
      </c>
      <c r="T916" t="str">
        <f t="shared" si="437"/>
        <v>0.210829311220466-0.0348303310233711i</v>
      </c>
      <c r="U916" t="str">
        <f t="shared" si="438"/>
        <v>0.0000499999999999999-0.00181716915294912i</v>
      </c>
      <c r="V916" t="str">
        <f t="shared" si="439"/>
        <v>0.00002-0.0203522945130301i</v>
      </c>
      <c r="W916" t="str">
        <f t="shared" si="440"/>
        <v>0.0000422733033401404-0.0016683092324333i</v>
      </c>
      <c r="X916" t="str">
        <f t="shared" si="441"/>
        <v>0.0000633214329471213-0.00166697507883963i</v>
      </c>
      <c r="Y916" t="str">
        <f t="shared" si="442"/>
        <v>0.009+0.393076072817155i</v>
      </c>
      <c r="Z916" t="str">
        <f t="shared" si="443"/>
        <v>-0.0510345713220204-0.00312307487616666i</v>
      </c>
      <c r="AA916" t="str">
        <f t="shared" si="444"/>
        <v>0.709535285275726-30.6420298428017i</v>
      </c>
      <c r="AB916" t="str">
        <f t="shared" si="445"/>
        <v>0.704676590053572-0.116417014094972i</v>
      </c>
      <c r="AC916" t="str">
        <f t="shared" si="446"/>
        <v>1.58593923980103-1.6896514136609i</v>
      </c>
      <c r="AD916" t="str">
        <f t="shared" si="447"/>
        <v>0.244738881473562+0.187337809361407i</v>
      </c>
      <c r="AE916" t="str">
        <f t="shared" si="448"/>
        <v>-0.0119050738960613-0.010325042645117i</v>
      </c>
      <c r="AF916" t="str">
        <f t="shared" si="449"/>
        <v>-5.50107255661754-1.43222161212192i</v>
      </c>
      <c r="AG916" t="str">
        <f t="shared" si="450"/>
        <v>1.02140890305434-0.026666271432151i</v>
      </c>
      <c r="AH916" t="str">
        <f t="shared" si="451"/>
        <v>0.0477200555396614+0.0735474584154743i</v>
      </c>
      <c r="AI916">
        <f t="shared" si="452"/>
        <v>-21.142751913480886</v>
      </c>
      <c r="AJ916">
        <f t="shared" si="453"/>
        <v>57.023141671249654</v>
      </c>
      <c r="AK916"/>
      <c r="AL916"/>
      <c r="AM916"/>
      <c r="AN916"/>
    </row>
    <row r="917" spans="1:40" x14ac:dyDescent="0.35">
      <c r="A917"/>
      <c r="B917">
        <f t="shared" si="454"/>
        <v>78300</v>
      </c>
      <c r="C917" s="237" t="str">
        <f t="shared" si="422"/>
        <v>-5.26014665251598E-06+0.0131980466452517i</v>
      </c>
      <c r="D917" s="208" t="str">
        <f t="shared" si="423"/>
        <v>-2.5137015299768+0.101185024280263i</v>
      </c>
      <c r="E917" t="str">
        <f t="shared" si="424"/>
        <v>20500</v>
      </c>
      <c r="F917" t="str">
        <f t="shared" si="425"/>
        <v>0.327868852459016</v>
      </c>
      <c r="G917" t="str">
        <f t="shared" si="420"/>
        <v>0.327868852459016</v>
      </c>
      <c r="H917" t="str">
        <f t="shared" si="426"/>
        <v>2.98904890537092+1.53252491123486i</v>
      </c>
      <c r="I917" t="str">
        <f t="shared" si="427"/>
        <v>307.483380970101i</v>
      </c>
      <c r="J917" t="str">
        <f t="shared" si="421"/>
        <v>-126.977505629748+67.2675242880671i</v>
      </c>
      <c r="K917" t="str">
        <f t="shared" si="428"/>
        <v>1.00171632520912-1.89088927636088i</v>
      </c>
      <c r="L917" t="str">
        <f t="shared" si="429"/>
        <v>0.190910600599677-0.307902875093671i</v>
      </c>
      <c r="M917" t="str">
        <f t="shared" si="430"/>
        <v>1.1926269258088-2.19879215145455i</v>
      </c>
      <c r="N917" t="str">
        <f t="shared" si="431"/>
        <v>-0.976658995526955i</v>
      </c>
      <c r="O917" t="str">
        <f t="shared" si="432"/>
        <v>0.559794128207356-0.828631724003231i</v>
      </c>
      <c r="P917" t="str">
        <f t="shared" si="433"/>
        <v>0.440205871792644+0.828631724003231i</v>
      </c>
      <c r="Q917" t="str">
        <f t="shared" si="434"/>
        <v>-0.440205871792644+0.148027271523724i</v>
      </c>
      <c r="R917" t="str">
        <f t="shared" si="435"/>
        <v>-0.329732643855807-1.99325180291739i</v>
      </c>
      <c r="S917" t="str">
        <f t="shared" si="436"/>
        <v>0.105764112478766i</v>
      </c>
      <c r="T917" t="str">
        <f t="shared" si="437"/>
        <v>0.210814507882258-0.0348738804326865i</v>
      </c>
      <c r="U917" t="str">
        <f t="shared" si="438"/>
        <v>0.0000500000000000001-0.001814848374976i</v>
      </c>
      <c r="V917" t="str">
        <f t="shared" si="439"/>
        <v>0.00002-0.0203263017997312i</v>
      </c>
      <c r="W917" t="str">
        <f t="shared" si="440"/>
        <v>0.0000422733026260589-0.00166617879516666i</v>
      </c>
      <c r="X917" t="str">
        <f t="shared" si="441"/>
        <v>0.0000632676834888494-0.00166484702354014i</v>
      </c>
      <c r="Y917" t="str">
        <f t="shared" si="442"/>
        <v>0.009+0.393578727641729i</v>
      </c>
      <c r="Z917" t="str">
        <f t="shared" si="443"/>
        <v>-0.0509038817801612-0.00311437733882554i</v>
      </c>
      <c r="AA917" t="str">
        <f t="shared" si="444"/>
        <v>0.707705491205176-30.6026054927525i</v>
      </c>
      <c r="AB917" t="str">
        <f t="shared" si="445"/>
        <v>0.704627111326779-0.116562573785309i</v>
      </c>
      <c r="AC917" t="str">
        <f t="shared" si="446"/>
        <v>1.58406039323071-1.68834422612535i</v>
      </c>
      <c r="AD917" t="str">
        <f t="shared" si="447"/>
        <v>0.244968287055928+0.187510665956107i</v>
      </c>
      <c r="AE917" t="str">
        <f t="shared" si="448"/>
        <v>-0.0118858577553418-0.0103079444542869i</v>
      </c>
      <c r="AF917" t="str">
        <f t="shared" si="449"/>
        <v>-5.50275043534772-1.4313398869546i</v>
      </c>
      <c r="AG917" t="str">
        <f t="shared" si="450"/>
        <v>1.02140028282305-0.0266575551789655i</v>
      </c>
      <c r="AH917" t="str">
        <f t="shared" si="451"/>
        <v>0.0476729491918217+0.0734340822733802i</v>
      </c>
      <c r="AI917">
        <f t="shared" si="452"/>
        <v>-21.154722867176933</v>
      </c>
      <c r="AJ917">
        <f t="shared" si="453"/>
        <v>57.008617663920504</v>
      </c>
      <c r="AK917"/>
      <c r="AL917"/>
      <c r="AM917"/>
      <c r="AN917"/>
    </row>
    <row r="918" spans="1:40" x14ac:dyDescent="0.35">
      <c r="A918"/>
      <c r="B918">
        <f t="shared" si="454"/>
        <v>78400</v>
      </c>
      <c r="C918" s="237" t="str">
        <f t="shared" si="422"/>
        <v>-5.24673647105104E-06+0.0131812124074196i</v>
      </c>
      <c r="D918" s="208" t="str">
        <f t="shared" si="423"/>
        <v>-2.5137014271654+0.101055961790217i</v>
      </c>
      <c r="E918" t="str">
        <f t="shared" si="424"/>
        <v>20500</v>
      </c>
      <c r="F918" t="str">
        <f t="shared" si="425"/>
        <v>0.327868852459016</v>
      </c>
      <c r="G918" t="str">
        <f t="shared" si="420"/>
        <v>0.327868852459016</v>
      </c>
      <c r="H918" t="str">
        <f t="shared" si="426"/>
        <v>2.99072253605299+1.53151391920752i</v>
      </c>
      <c r="I918" t="str">
        <f t="shared" si="427"/>
        <v>307.8760800518i</v>
      </c>
      <c r="J918" t="str">
        <f t="shared" si="421"/>
        <v>-127.304604552289+67.3534342807721i</v>
      </c>
      <c r="K918" t="str">
        <f t="shared" si="428"/>
        <v>0.999689719831092-1.88951173488145i</v>
      </c>
      <c r="L918" t="str">
        <f t="shared" si="429"/>
        <v>0.190558797858747-0.307727993667326i</v>
      </c>
      <c r="M918" t="str">
        <f t="shared" si="430"/>
        <v>1.19024851768984-2.19723972854878i</v>
      </c>
      <c r="N918" t="str">
        <f t="shared" si="431"/>
        <v>-0.977906325023158i</v>
      </c>
      <c r="O918" t="str">
        <f t="shared" si="432"/>
        <v>0.558760116212092-0.82932932694476i</v>
      </c>
      <c r="P918" t="str">
        <f t="shared" si="433"/>
        <v>0.441239883787908+0.82932932694476i</v>
      </c>
      <c r="Q918" t="str">
        <f t="shared" si="434"/>
        <v>-0.441239883787908+0.148576998078398i</v>
      </c>
      <c r="R918" t="str">
        <f t="shared" si="435"/>
        <v>-0.329723264318133-1.99056942045598i</v>
      </c>
      <c r="S918" t="str">
        <f t="shared" si="436"/>
        <v>0.10589918797363i</v>
      </c>
      <c r="T918" t="str">
        <f t="shared" si="437"/>
        <v>0.210799685231428-0.0349174259473049i</v>
      </c>
      <c r="U918" t="str">
        <f t="shared" si="438"/>
        <v>0.0000500000000000001-0.00181253351735486i</v>
      </c>
      <c r="V918" t="str">
        <f t="shared" si="439"/>
        <v>0.00002-0.0203003753943744i</v>
      </c>
      <c r="W918" t="str">
        <f t="shared" si="440"/>
        <v>0.000042273301911065-0.00166405379297724i</v>
      </c>
      <c r="X918" t="str">
        <f t="shared" si="441"/>
        <v>0.0000632141395261455-0.00166272439465165i</v>
      </c>
      <c r="Y918" t="str">
        <f t="shared" si="442"/>
        <v>0.009+0.394081382466304i</v>
      </c>
      <c r="Z918" t="str">
        <f t="shared" si="443"/>
        <v>-0.0507736941634477-0.00310572015907906i</v>
      </c>
      <c r="AA918" t="str">
        <f t="shared" si="444"/>
        <v>0.705882789637274-30.5632828267054i</v>
      </c>
      <c r="AB918" t="str">
        <f t="shared" si="445"/>
        <v>0.704577568049414-0.116708120457998i</v>
      </c>
      <c r="AC918" t="str">
        <f t="shared" si="446"/>
        <v>1.58218668705376-1.68703749173995i</v>
      </c>
      <c r="AD918" t="str">
        <f t="shared" si="447"/>
        <v>0.245197913634471+0.187683258347173i</v>
      </c>
      <c r="AE918" t="str">
        <f t="shared" si="448"/>
        <v>-0.0118667121974216-0.0102908884622574i</v>
      </c>
      <c r="AF918" t="str">
        <f t="shared" si="449"/>
        <v>-5.50442396321839-1.4304579574173i</v>
      </c>
      <c r="AG918" t="str">
        <f t="shared" si="450"/>
        <v>1.02139165692825-0.0266488862994683i</v>
      </c>
      <c r="AH918" t="str">
        <f t="shared" si="451"/>
        <v>0.0476260102542535+0.0733209690619821i</v>
      </c>
      <c r="AI918">
        <f t="shared" si="452"/>
        <v>-21.166678816575434</v>
      </c>
      <c r="AJ918">
        <f t="shared" si="453"/>
        <v>56.9940553966998</v>
      </c>
      <c r="AK918"/>
      <c r="AL918"/>
      <c r="AM918"/>
      <c r="AN918"/>
    </row>
    <row r="919" spans="1:40" x14ac:dyDescent="0.35">
      <c r="A919"/>
      <c r="B919">
        <f t="shared" si="454"/>
        <v>78500</v>
      </c>
      <c r="C919" s="237" t="str">
        <f t="shared" si="422"/>
        <v>-5.23337750602676E-06+0.0131644210593451i</v>
      </c>
      <c r="D919" s="208" t="str">
        <f t="shared" si="423"/>
        <v>-2.51370132474667+0.100927228121646i</v>
      </c>
      <c r="E919" t="str">
        <f t="shared" si="424"/>
        <v>20500</v>
      </c>
      <c r="F919" t="str">
        <f t="shared" si="425"/>
        <v>0.327868852459016</v>
      </c>
      <c r="G919" t="str">
        <f t="shared" si="420"/>
        <v>0.327868852459016</v>
      </c>
      <c r="H919" t="str">
        <f t="shared" si="426"/>
        <v>2.99239182831049+1.53050305963814i</v>
      </c>
      <c r="I919" t="str">
        <f t="shared" si="427"/>
        <v>308.268779133498i</v>
      </c>
      <c r="J919" t="str">
        <f t="shared" si="421"/>
        <v>-127.632120959096+67.4393442734772i</v>
      </c>
      <c r="K919" t="str">
        <f t="shared" si="428"/>
        <v>0.997668726503418-1.88813484101847i</v>
      </c>
      <c r="L919" t="str">
        <f t="shared" si="429"/>
        <v>0.190207842771533-0.307553033562716i</v>
      </c>
      <c r="M919" t="str">
        <f t="shared" si="430"/>
        <v>1.18787656927495-2.19568787458119i</v>
      </c>
      <c r="N919" t="str">
        <f t="shared" si="431"/>
        <v>-0.979153654519361i</v>
      </c>
      <c r="O919" t="str">
        <f t="shared" si="432"/>
        <v>0.557725234880702-0.830025639590287i</v>
      </c>
      <c r="P919" t="str">
        <f t="shared" si="433"/>
        <v>0.442274765119298+0.830025639590287i</v>
      </c>
      <c r="Q919" t="str">
        <f t="shared" si="434"/>
        <v>-0.442274765119298+0.149128014929074i</v>
      </c>
      <c r="R919" t="str">
        <f t="shared" si="435"/>
        <v>-0.329713871893994-1.98789368994016i</v>
      </c>
      <c r="S919" t="str">
        <f t="shared" si="436"/>
        <v>0.106034263468494i</v>
      </c>
      <c r="T919" t="str">
        <f t="shared" si="437"/>
        <v>0.210784843266472-0.034960967561625i</v>
      </c>
      <c r="U919" t="str">
        <f t="shared" si="438"/>
        <v>0.0000500000000000001-0.00181022455746014i</v>
      </c>
      <c r="V919" t="str">
        <f t="shared" si="439"/>
        <v>0.00002-0.0202745150435536i</v>
      </c>
      <c r="W919" t="str">
        <f t="shared" si="440"/>
        <v>0.0000422733011951585-0.00166193420509403i</v>
      </c>
      <c r="X919" t="str">
        <f t="shared" si="441"/>
        <v>0.0000631608000128372-0.00166060717144943i</v>
      </c>
      <c r="Y919" t="str">
        <f t="shared" si="442"/>
        <v>0.009+0.394584037290878i</v>
      </c>
      <c r="Z919" t="str">
        <f t="shared" si="443"/>
        <v>-0.0506440059022036-0.00309710308909966i</v>
      </c>
      <c r="AA919" t="str">
        <f t="shared" si="444"/>
        <v>0.704067143845869-30.5240614503845i</v>
      </c>
      <c r="AB919" t="str">
        <f t="shared" si="445"/>
        <v>0.70452796021645-0.116853654094317i</v>
      </c>
      <c r="AC919" t="str">
        <f t="shared" si="446"/>
        <v>1.5803181049448-1.68573121728348i</v>
      </c>
      <c r="AD919" t="str">
        <f t="shared" si="447"/>
        <v>0.245427760945002+0.187855586283389i</v>
      </c>
      <c r="AE919" t="str">
        <f t="shared" si="448"/>
        <v>-0.0118476368572804-0.0102738744970714i</v>
      </c>
      <c r="AF919" t="str">
        <f t="shared" si="449"/>
        <v>-5.50609315305716-1.42957583151649i</v>
      </c>
      <c r="AG919" t="str">
        <f t="shared" si="450"/>
        <v>1.0213830253575-0.0266402645804642i</v>
      </c>
      <c r="AH919" t="str">
        <f t="shared" si="451"/>
        <v>0.0475792378266756+0.0732081177808031i</v>
      </c>
      <c r="AI919">
        <f t="shared" si="452"/>
        <v>-21.178619807038444</v>
      </c>
      <c r="AJ919">
        <f t="shared" si="453"/>
        <v>56.979455006698508</v>
      </c>
      <c r="AK919"/>
      <c r="AL919"/>
      <c r="AM919"/>
      <c r="AN919"/>
    </row>
    <row r="920" spans="1:40" x14ac:dyDescent="0.35">
      <c r="A920"/>
      <c r="B920">
        <f t="shared" si="454"/>
        <v>78600</v>
      </c>
      <c r="C920" s="237" t="str">
        <f t="shared" si="422"/>
        <v>-5.22006949696559E-06+0.0131476724373268i</v>
      </c>
      <c r="D920" s="208" t="str">
        <f t="shared" si="423"/>
        <v>-2.5137012227186+0.100798822019506i</v>
      </c>
      <c r="E920" t="str">
        <f t="shared" si="424"/>
        <v>20500</v>
      </c>
      <c r="F920" t="str">
        <f t="shared" si="425"/>
        <v>0.327868852459016</v>
      </c>
      <c r="G920" t="str">
        <f t="shared" si="420"/>
        <v>0.327868852459016</v>
      </c>
      <c r="H920" t="str">
        <f t="shared" si="426"/>
        <v>2.99405679493811+1.52949233921766i</v>
      </c>
      <c r="I920" t="str">
        <f t="shared" si="427"/>
        <v>308.661478215197i</v>
      </c>
      <c r="J920" t="str">
        <f t="shared" si="421"/>
        <v>-127.96005485017+67.5252542661822i</v>
      </c>
      <c r="K920" t="str">
        <f t="shared" si="428"/>
        <v>0.995653326857154-1.88675860166589i</v>
      </c>
      <c r="L920" t="str">
        <f t="shared" si="429"/>
        <v>0.189857733130433-0.307377996443705i</v>
      </c>
      <c r="M920" t="str">
        <f t="shared" si="430"/>
        <v>1.18551105998759-2.1941365981096i</v>
      </c>
      <c r="N920" t="str">
        <f t="shared" si="431"/>
        <v>-0.980400984015564i</v>
      </c>
      <c r="O920" t="str">
        <f t="shared" si="432"/>
        <v>0.556689485823286-0.830720660856467i</v>
      </c>
      <c r="P920" t="str">
        <f t="shared" si="433"/>
        <v>0.443310514176714+0.830720660856467i</v>
      </c>
      <c r="Q920" t="str">
        <f t="shared" si="434"/>
        <v>-0.443310514176714+0.149680323159097i</v>
      </c>
      <c r="R920" t="str">
        <f t="shared" si="435"/>
        <v>-0.329704466579782-1.98522458596664i</v>
      </c>
      <c r="S920" t="str">
        <f t="shared" si="436"/>
        <v>0.106169338963359i</v>
      </c>
      <c r="T920" t="str">
        <f t="shared" si="437"/>
        <v>0.210769981985886-0.0350045052700423i</v>
      </c>
      <c r="U920" t="str">
        <f t="shared" si="438"/>
        <v>0.0000500000000000001-0.00180792147278144i</v>
      </c>
      <c r="V920" t="str">
        <f t="shared" si="439"/>
        <v>0.00002-0.0202487204951521i</v>
      </c>
      <c r="W920" t="str">
        <f t="shared" si="440"/>
        <v>0.00004227330047834-0.00165982001085175i</v>
      </c>
      <c r="X920" t="str">
        <f t="shared" si="441"/>
        <v>0.000063107663909402-0.00165849533331416i</v>
      </c>
      <c r="Y920" t="str">
        <f t="shared" si="442"/>
        <v>0.009+0.395086692115452i</v>
      </c>
      <c r="Z920" t="str">
        <f t="shared" si="443"/>
        <v>-0.0505148144431943-0.00308852588292438i</v>
      </c>
      <c r="AA920" t="str">
        <f t="shared" si="444"/>
        <v>0.702258517342964-30.4849409715566i</v>
      </c>
      <c r="AB920" t="str">
        <f t="shared" si="445"/>
        <v>0.70447828782286-0.116999174675533i</v>
      </c>
      <c r="AC920" t="str">
        <f t="shared" si="446"/>
        <v>1.57845463063092-1.68442540947299i</v>
      </c>
      <c r="AD920" t="str">
        <f t="shared" si="447"/>
        <v>0.245657828723014+0.188027649513654i</v>
      </c>
      <c r="AE920" t="str">
        <f t="shared" si="448"/>
        <v>-0.0118286313722327-0.0102569023877262i</v>
      </c>
      <c r="AF920" t="str">
        <f t="shared" si="449"/>
        <v>-5.50775801765671-1.42869351719815i</v>
      </c>
      <c r="AG920" t="str">
        <f t="shared" si="450"/>
        <v>1.02137438809844-0.0266316898098267i</v>
      </c>
      <c r="AH920" t="str">
        <f t="shared" si="451"/>
        <v>0.0475326310146719+0.0730955274345385i</v>
      </c>
      <c r="AI920">
        <f t="shared" si="452"/>
        <v>-21.190545883728682</v>
      </c>
      <c r="AJ920">
        <f t="shared" si="453"/>
        <v>56.964816630350164</v>
      </c>
      <c r="AK920"/>
      <c r="AL920"/>
      <c r="AM920"/>
      <c r="AN920"/>
    </row>
    <row r="921" spans="1:40" x14ac:dyDescent="0.35">
      <c r="A921"/>
      <c r="B921">
        <f t="shared" si="454"/>
        <v>78700</v>
      </c>
      <c r="C921" s="237" t="str">
        <f t="shared" si="422"/>
        <v>-5.20681218504389E-06+0.0131309663784956i</v>
      </c>
      <c r="D921" s="208" t="str">
        <f t="shared" si="423"/>
        <v>-2.51370112107921+0.100670742235133i</v>
      </c>
      <c r="E921" t="str">
        <f t="shared" si="424"/>
        <v>20500</v>
      </c>
      <c r="F921" t="str">
        <f t="shared" si="425"/>
        <v>0.327868852459016</v>
      </c>
      <c r="G921" t="str">
        <f t="shared" si="420"/>
        <v>0.327868852459016</v>
      </c>
      <c r="H921" t="str">
        <f t="shared" si="426"/>
        <v>2.99571744869558+1.52848176458347i</v>
      </c>
      <c r="I921" t="str">
        <f t="shared" si="427"/>
        <v>309.054177296896i</v>
      </c>
      <c r="J921" t="str">
        <f t="shared" si="421"/>
        <v>-128.288406225509+67.6111642588873i</v>
      </c>
      <c r="K921" t="str">
        <f t="shared" si="428"/>
        <v>0.993643502585231-1.88538302365109i</v>
      </c>
      <c r="L921" t="str">
        <f t="shared" si="429"/>
        <v>0.189508466732191-0.307202883963018i</v>
      </c>
      <c r="M921" t="str">
        <f t="shared" si="430"/>
        <v>1.18315196931742-2.19258590761411i</v>
      </c>
      <c r="N921" t="str">
        <f t="shared" si="431"/>
        <v>-0.981648313511767i</v>
      </c>
      <c r="O921" t="str">
        <f t="shared" si="432"/>
        <v>0.555652870651294-0.831414389661964i</v>
      </c>
      <c r="P921" t="str">
        <f t="shared" si="433"/>
        <v>0.444347129348706+0.831414389661964i</v>
      </c>
      <c r="Q921" t="str">
        <f t="shared" si="434"/>
        <v>-0.444347129348706+0.150233923849803i</v>
      </c>
      <c r="R921" t="str">
        <f t="shared" si="435"/>
        <v>-0.329695048371885-1.98256208326124i</v>
      </c>
      <c r="S921" t="str">
        <f t="shared" si="436"/>
        <v>0.106304414458223i</v>
      </c>
      <c r="T921" t="str">
        <f t="shared" si="437"/>
        <v>0.210755101388161-0.0350480390669487i</v>
      </c>
      <c r="U921" t="str">
        <f t="shared" si="438"/>
        <v>0.00005-0.00180562424092275i</v>
      </c>
      <c r="V921" t="str">
        <f t="shared" si="439"/>
        <v>0.00002-0.0202229914983349i</v>
      </c>
      <c r="W921" t="str">
        <f t="shared" si="440"/>
        <v>0.0000422732997606083-0.00165771118969013i</v>
      </c>
      <c r="X921" t="str">
        <f t="shared" si="441"/>
        <v>0.0000630547301829125-0.00165638885973122i</v>
      </c>
      <c r="Y921" t="str">
        <f t="shared" si="442"/>
        <v>0.009+0.395589346940027i</v>
      </c>
      <c r="Z921" t="str">
        <f t="shared" si="443"/>
        <v>-0.0503861172494988-0.00307998829643815i</v>
      </c>
      <c r="AA921" t="str">
        <f t="shared" si="444"/>
        <v>0.70045687387685-30.4459210000176i</v>
      </c>
      <c r="AB921" t="str">
        <f t="shared" si="445"/>
        <v>0.704428550863601-0.117144682182903i</v>
      </c>
      <c r="AC921" t="str">
        <f t="shared" si="446"/>
        <v>1.57659624789152-1.68312007496433i</v>
      </c>
      <c r="AD921" t="str">
        <f t="shared" si="447"/>
        <v>0.245888116703672+0.188199447786987i</v>
      </c>
      <c r="AE921" t="str">
        <f t="shared" si="448"/>
        <v>-0.0118096953819096-0.0102399719641666i</v>
      </c>
      <c r="AF921" t="str">
        <f t="shared" si="449"/>
        <v>-5.50941856977479-1.42781102234834i</v>
      </c>
      <c r="AG921" t="str">
        <f t="shared" si="450"/>
        <v>1.02136574513885-0.02662316177649i</v>
      </c>
      <c r="AH921" t="str">
        <f t="shared" si="451"/>
        <v>0.0474861889296399+0.0729831970330164i</v>
      </c>
      <c r="AI921">
        <f t="shared" si="452"/>
        <v>-21.202457091611532</v>
      </c>
      <c r="AJ921">
        <f t="shared" si="453"/>
        <v>56.950140403416007</v>
      </c>
      <c r="AK921"/>
      <c r="AL921"/>
      <c r="AM921"/>
      <c r="AN921"/>
    </row>
    <row r="922" spans="1:40" x14ac:dyDescent="0.35">
      <c r="A922"/>
      <c r="B922">
        <f t="shared" si="454"/>
        <v>78800</v>
      </c>
      <c r="C922" s="237" t="str">
        <f t="shared" si="422"/>
        <v>-5.19360531307916E-06+0.013114302720809i</v>
      </c>
      <c r="D922" s="208" t="str">
        <f t="shared" si="423"/>
        <v>-2.51370101982652+0.100542987526202i</v>
      </c>
      <c r="E922" t="str">
        <f t="shared" si="424"/>
        <v>20500</v>
      </c>
      <c r="F922" t="str">
        <f t="shared" si="425"/>
        <v>0.327868852459016</v>
      </c>
      <c r="G922" t="str">
        <f t="shared" si="420"/>
        <v>0.327868852459016</v>
      </c>
      <c r="H922" t="str">
        <f t="shared" si="426"/>
        <v>2.99737380230779+1.52747134231965i</v>
      </c>
      <c r="I922" t="str">
        <f t="shared" si="427"/>
        <v>309.446876378595i</v>
      </c>
      <c r="J922" t="str">
        <f t="shared" si="421"/>
        <v>-128.617175085115+67.6970742515924i</v>
      </c>
      <c r="K922" t="str">
        <f t="shared" si="428"/>
        <v>0.991639235442218-1.8840081137353i</v>
      </c>
      <c r="L922" t="str">
        <f t="shared" si="429"/>
        <v>0.189160041377916-0.307027697762307i</v>
      </c>
      <c r="M922" t="str">
        <f t="shared" si="430"/>
        <v>1.18079927682013-2.19103581149761i</v>
      </c>
      <c r="N922" t="str">
        <f t="shared" si="431"/>
        <v>-0.98289564300797i</v>
      </c>
      <c r="O922" t="str">
        <f t="shared" si="432"/>
        <v>0.554615390977523-0.832106824927454i</v>
      </c>
      <c r="P922" t="str">
        <f t="shared" si="433"/>
        <v>0.445384609022477+0.832106824927454i</v>
      </c>
      <c r="Q922" t="str">
        <f t="shared" si="434"/>
        <v>-0.445384609022477+0.150788818080516i</v>
      </c>
      <c r="R922" t="str">
        <f t="shared" si="435"/>
        <v>-0.32968561726669-1.97990615667804i</v>
      </c>
      <c r="S922" t="str">
        <f t="shared" si="436"/>
        <v>0.106439489953087i</v>
      </c>
      <c r="T922" t="str">
        <f t="shared" si="437"/>
        <v>0.210740201471787-0.0350915689467351i</v>
      </c>
      <c r="U922" t="str">
        <f t="shared" si="438"/>
        <v>0.00005-0.00180333283960179i</v>
      </c>
      <c r="V922" t="str">
        <f t="shared" si="439"/>
        <v>0.00002-0.02019732780354i</v>
      </c>
      <c r="W922" t="str">
        <f t="shared" si="440"/>
        <v>0.0000422732990419644-0.00165560772115329i</v>
      </c>
      <c r="X922" t="str">
        <f t="shared" si="441"/>
        <v>0.0000630019978069939-0.0016542877302901i</v>
      </c>
      <c r="Y922" t="str">
        <f t="shared" si="442"/>
        <v>0.009+0.396092001764601i</v>
      </c>
      <c r="Z922" t="str">
        <f t="shared" si="443"/>
        <v>-0.0502579118003885-0.00307149008735779i</v>
      </c>
      <c r="AA922" t="str">
        <f t="shared" si="444"/>
        <v>0.69866217743029-30.4070011475801i</v>
      </c>
      <c r="AB922" t="str">
        <f t="shared" si="445"/>
        <v>0.704378749333625-0.117290176597677i</v>
      </c>
      <c r="AC922" t="str">
        <f t="shared" si="446"/>
        <v>1.57474294055822-1.68181522035251i</v>
      </c>
      <c r="AD922" t="str">
        <f t="shared" si="447"/>
        <v>0.246118624621827+0.188370980852523i</v>
      </c>
      <c r="AE922" t="str">
        <f t="shared" si="448"/>
        <v>-0.0117908285282423-0.0102230830572788i</v>
      </c>
      <c r="AF922" t="str">
        <f t="shared" si="449"/>
        <v>-5.51107482213431-1.42692835479345i</v>
      </c>
      <c r="AG922" t="str">
        <f t="shared" si="450"/>
        <v>1.0213570964666-0.026614680270444i</v>
      </c>
      <c r="AH922" t="str">
        <f t="shared" si="451"/>
        <v>0.0474399106887564+0.0728711255911728i</v>
      </c>
      <c r="AI922">
        <f t="shared" si="452"/>
        <v>-21.214353475454907</v>
      </c>
      <c r="AJ922">
        <f t="shared" si="453"/>
        <v>56.93542646098593</v>
      </c>
      <c r="AK922"/>
      <c r="AL922"/>
      <c r="AM922"/>
      <c r="AN922"/>
    </row>
    <row r="923" spans="1:40" x14ac:dyDescent="0.35">
      <c r="A923"/>
      <c r="B923">
        <f t="shared" si="454"/>
        <v>78900</v>
      </c>
      <c r="C923" s="237" t="str">
        <f t="shared" si="422"/>
        <v>-0.0000051804486255177+0.013097681303046i</v>
      </c>
      <c r="D923" s="208" t="str">
        <f t="shared" si="423"/>
        <v>-2.51370091895858+0.100415556656686i</v>
      </c>
      <c r="E923" t="str">
        <f t="shared" si="424"/>
        <v>20500</v>
      </c>
      <c r="F923" t="str">
        <f t="shared" si="425"/>
        <v>0.327868852459016</v>
      </c>
      <c r="G923" t="str">
        <f t="shared" si="420"/>
        <v>0.327868852459016</v>
      </c>
      <c r="H923" t="str">
        <f t="shared" si="426"/>
        <v>2.99902586846477+1.5264610789574i</v>
      </c>
      <c r="I923" t="str">
        <f t="shared" si="427"/>
        <v>309.839575460293i</v>
      </c>
      <c r="J923" t="str">
        <f t="shared" si="421"/>
        <v>-128.946361428987+67.7829842442975i</v>
      </c>
      <c r="K923" t="str">
        <f t="shared" si="428"/>
        <v>0.989640507244258-1.88263387861416i</v>
      </c>
      <c r="L923" t="str">
        <f t="shared" si="429"/>
        <v>0.188812454873084-0.306852439472208i</v>
      </c>
      <c r="M923" t="str">
        <f t="shared" si="430"/>
        <v>1.17845296211734-2.18948631808637i</v>
      </c>
      <c r="N923" t="str">
        <f t="shared" si="431"/>
        <v>-0.984142972504173i</v>
      </c>
      <c r="O923" t="str">
        <f t="shared" si="432"/>
        <v>0.553577048416118-0.832797965575625i</v>
      </c>
      <c r="P923" t="str">
        <f t="shared" si="433"/>
        <v>0.446422951583882+0.832797965575625i</v>
      </c>
      <c r="Q923" t="str">
        <f t="shared" si="434"/>
        <v>-0.446422951583882+0.151345006928548i</v>
      </c>
      <c r="R923" t="str">
        <f t="shared" si="435"/>
        <v>-0.329676173260568-1.9772567811986i</v>
      </c>
      <c r="S923" t="str">
        <f t="shared" si="436"/>
        <v>0.106574565447952i</v>
      </c>
      <c r="T923" t="str">
        <f t="shared" si="437"/>
        <v>0.210725282235257-0.0351350949037888i</v>
      </c>
      <c r="U923" t="str">
        <f t="shared" si="438"/>
        <v>0.00005-0.00180104724664919i</v>
      </c>
      <c r="V923" t="str">
        <f t="shared" si="439"/>
        <v>0.00002-0.0201717291624709i</v>
      </c>
      <c r="W923" t="str">
        <f t="shared" si="440"/>
        <v>0.0000422732983224077-0.00165350958488904i</v>
      </c>
      <c r="X923" t="str">
        <f t="shared" si="441"/>
        <v>0.0000629494657617656-0.0016521919246836i</v>
      </c>
      <c r="Y923" t="str">
        <f t="shared" si="442"/>
        <v>0.009+0.396594656589175i</v>
      </c>
      <c r="Z923" t="str">
        <f t="shared" si="443"/>
        <v>-0.0501301955911967-0.00306303101521542i</v>
      </c>
      <c r="AA923" t="str">
        <f t="shared" si="444"/>
        <v>0.696874392218668-30.3681810280597i</v>
      </c>
      <c r="AB923" t="str">
        <f t="shared" si="445"/>
        <v>0.704328883227896-0.117435657901097i</v>
      </c>
      <c r="AC923" t="str">
        <f t="shared" si="446"/>
        <v>1.57289469251479-1.68051085217228i</v>
      </c>
      <c r="AD923" t="str">
        <f t="shared" si="447"/>
        <v>0.246349352212001+0.188542248459519i</v>
      </c>
      <c r="AE923" t="str">
        <f t="shared" si="448"/>
        <v>-0.0117720304554423-0.0102062354988833i</v>
      </c>
      <c r="AF923" t="str">
        <f t="shared" si="449"/>
        <v>-5.51272678742335-1.42604552230071i</v>
      </c>
      <c r="AG923" t="str">
        <f t="shared" si="450"/>
        <v>1.02134844206966-0.0266062450827258i</v>
      </c>
      <c r="AH923" t="str">
        <f t="shared" si="451"/>
        <v>0.0473937954149195+0.0727593121290116i</v>
      </c>
      <c r="AI923">
        <f t="shared" si="452"/>
        <v>-21.226235079831731</v>
      </c>
      <c r="AJ923">
        <f t="shared" si="453"/>
        <v>56.920674937487242</v>
      </c>
      <c r="AK923"/>
      <c r="AL923"/>
      <c r="AM923"/>
      <c r="AN923"/>
    </row>
    <row r="924" spans="1:40" x14ac:dyDescent="0.35">
      <c r="A924"/>
      <c r="B924">
        <f t="shared" si="454"/>
        <v>79000</v>
      </c>
      <c r="C924" s="237" t="str">
        <f t="shared" si="422"/>
        <v>-5.16734186842226E-06+0.0130811019648019i</v>
      </c>
      <c r="D924" s="208" t="str">
        <f t="shared" si="423"/>
        <v>-2.51370081847345+0.100288448396815i</v>
      </c>
      <c r="E924" t="str">
        <f t="shared" si="424"/>
        <v>20500</v>
      </c>
      <c r="F924" t="str">
        <f t="shared" si="425"/>
        <v>0.327868852459016</v>
      </c>
      <c r="G924" t="str">
        <f t="shared" si="420"/>
        <v>0.327868852459016</v>
      </c>
      <c r="H924" t="str">
        <f t="shared" si="426"/>
        <v>3.0006736598217+1.52545098097535i</v>
      </c>
      <c r="I924" t="str">
        <f t="shared" si="427"/>
        <v>310.232274541992i</v>
      </c>
      <c r="J924" t="str">
        <f t="shared" si="421"/>
        <v>-129.275965257125+67.8688942370025i</v>
      </c>
      <c r="K924" t="str">
        <f t="shared" si="428"/>
        <v>0.987647299868868-1.88126032491818i</v>
      </c>
      <c r="L924" t="str">
        <f t="shared" si="429"/>
        <v>0.188465705027556-0.306677110712409i</v>
      </c>
      <c r="M924" t="str">
        <f t="shared" si="430"/>
        <v>1.17611300489642-2.18793743563059i</v>
      </c>
      <c r="N924" t="str">
        <f t="shared" si="431"/>
        <v>-0.985390302000376i</v>
      </c>
      <c r="O924" t="str">
        <f t="shared" si="432"/>
        <v>0.552537844582561-0.833487810531178i</v>
      </c>
      <c r="P924" t="str">
        <f t="shared" si="433"/>
        <v>0.447462155417439+0.833487810531178i</v>
      </c>
      <c r="Q924" t="str">
        <f t="shared" si="434"/>
        <v>-0.447462155417439+0.151902491469198i</v>
      </c>
      <c r="R924" t="str">
        <f t="shared" si="435"/>
        <v>-0.329666716349898-1.97461393193111i</v>
      </c>
      <c r="S924" t="str">
        <f t="shared" si="436"/>
        <v>0.106709640942816i</v>
      </c>
      <c r="T924" t="str">
        <f t="shared" si="437"/>
        <v>0.210710343677051-0.0351786169324948i</v>
      </c>
      <c r="U924" t="str">
        <f t="shared" si="438"/>
        <v>0.00005-0.00179876744000786i</v>
      </c>
      <c r="V924" t="str">
        <f t="shared" si="439"/>
        <v>0.00002-0.020146195328088i</v>
      </c>
      <c r="W924" t="str">
        <f t="shared" si="440"/>
        <v>0.0000422732976019387-0.00165141676064825i</v>
      </c>
      <c r="X924" t="str">
        <f t="shared" si="441"/>
        <v>0.0000628971330337972-0.00165010142270731i</v>
      </c>
      <c r="Y924" t="str">
        <f t="shared" si="442"/>
        <v>0.009+0.39709731141375i</v>
      </c>
      <c r="Z924" t="str">
        <f t="shared" si="443"/>
        <v>-0.0500029661332016-0.00305461084134265i</v>
      </c>
      <c r="AA924" t="str">
        <f t="shared" si="444"/>
        <v>0.695093482688195-30.3294602572622i</v>
      </c>
      <c r="AB924" t="str">
        <f t="shared" si="445"/>
        <v>0.704278952541333-0.117581126074394i</v>
      </c>
      <c r="AC924" t="str">
        <f t="shared" si="446"/>
        <v>1.57105148769692-1.67920697689834i</v>
      </c>
      <c r="AD924" t="str">
        <f t="shared" si="447"/>
        <v>0.246580299208401+0.188713250357348i</v>
      </c>
      <c r="AE924" t="str">
        <f t="shared" si="448"/>
        <v>-0.0117533008099858-0.0101894291217284i</v>
      </c>
      <c r="AF924" t="str">
        <f t="shared" si="449"/>
        <v>-5.51437447829515-1.42516253257854i</v>
      </c>
      <c r="AG924" t="str">
        <f t="shared" si="450"/>
        <v>1.02133978193613-0.0265978560054139i</v>
      </c>
      <c r="AH924" t="str">
        <f t="shared" si="451"/>
        <v>0.0473478422367127+0.0726477556715717i</v>
      </c>
      <c r="AI924">
        <f t="shared" si="452"/>
        <v>-21.238101949120633</v>
      </c>
      <c r="AJ924">
        <f t="shared" si="453"/>
        <v>56.90588596668389</v>
      </c>
      <c r="AK924"/>
      <c r="AL924"/>
      <c r="AM924"/>
      <c r="AN924"/>
    </row>
    <row r="925" spans="1:40" x14ac:dyDescent="0.35">
      <c r="A925"/>
      <c r="B925">
        <f t="shared" si="454"/>
        <v>79100</v>
      </c>
      <c r="C925" s="237" t="str">
        <f t="shared" si="422"/>
        <v>-5.15428478945968E-06+0.0130645645464832i</v>
      </c>
      <c r="D925" s="208" t="str">
        <f t="shared" si="423"/>
        <v>-2.51370071836917+0.100161661523038i</v>
      </c>
      <c r="E925" t="str">
        <f t="shared" si="424"/>
        <v>20500</v>
      </c>
      <c r="F925" t="str">
        <f t="shared" si="425"/>
        <v>0.327868852459016</v>
      </c>
      <c r="G925" t="str">
        <f t="shared" si="420"/>
        <v>0.327868852459016</v>
      </c>
      <c r="H925" t="str">
        <f t="shared" si="426"/>
        <v>3.00231718899894+1.5244410547999i</v>
      </c>
      <c r="I925" t="str">
        <f t="shared" si="427"/>
        <v>310.624973623691i</v>
      </c>
      <c r="J925" t="str">
        <f t="shared" si="421"/>
        <v>-129.60598656953+67.9548042297076i</v>
      </c>
      <c r="K925" t="str">
        <f t="shared" si="428"/>
        <v>0.985659595254774-1.87988745921325i</v>
      </c>
      <c r="L925" t="str">
        <f t="shared" si="429"/>
        <v>0.188119789655588-0.306501713091712i</v>
      </c>
      <c r="M925" t="str">
        <f t="shared" si="430"/>
        <v>1.17377938491036-2.18638917230496i</v>
      </c>
      <c r="N925" t="str">
        <f t="shared" si="431"/>
        <v>-0.986637631496579i</v>
      </c>
      <c r="O925" t="str">
        <f t="shared" si="432"/>
        <v>0.55149778109368-0.834176358720833i</v>
      </c>
      <c r="P925" t="str">
        <f t="shared" si="433"/>
        <v>0.44850221890632+0.834176358720833i</v>
      </c>
      <c r="Q925" t="str">
        <f t="shared" si="434"/>
        <v>-0.44850221890632+0.152461272775746i</v>
      </c>
      <c r="R925" t="str">
        <f t="shared" si="435"/>
        <v>-0.329657246531045-1.97197758410965i</v>
      </c>
      <c r="S925" t="str">
        <f t="shared" si="436"/>
        <v>0.10684471643768i</v>
      </c>
      <c r="T925" t="str">
        <f t="shared" si="437"/>
        <v>0.210695385795657-0.0352221350272359i</v>
      </c>
      <c r="U925" t="str">
        <f t="shared" si="438"/>
        <v>0.00005-0.00179649339773225i</v>
      </c>
      <c r="V925" t="str">
        <f t="shared" si="439"/>
        <v>0.00002-0.0201207260546012i</v>
      </c>
      <c r="W925" t="str">
        <f t="shared" si="440"/>
        <v>0.0000422732968805572-0.00164932922828417i</v>
      </c>
      <c r="X925" t="str">
        <f t="shared" si="441"/>
        <v>0.0000628449986160583-0.00164801620425889i</v>
      </c>
      <c r="Y925" t="str">
        <f t="shared" si="442"/>
        <v>0.009+0.397599966238324i</v>
      </c>
      <c r="Z925" t="str">
        <f t="shared" si="443"/>
        <v>-0.049876220953502-0.00304622932885478i</v>
      </c>
      <c r="AA925" t="str">
        <f t="shared" si="444"/>
        <v>0.693319413514138-30.2908384529712i</v>
      </c>
      <c r="AB925" t="str">
        <f t="shared" si="445"/>
        <v>0.704228957268882-0.117726581098794i</v>
      </c>
      <c r="AC925" t="str">
        <f t="shared" si="446"/>
        <v>1.56921331009225-1.67790360094604i</v>
      </c>
      <c r="AD925" t="str">
        <f t="shared" si="447"/>
        <v>0.246811465344909+0.18888398629551i</v>
      </c>
      <c r="AE925" t="str">
        <f t="shared" si="448"/>
        <v>-0.0117346392405959-0.0101726637594844i</v>
      </c>
      <c r="AF925" t="str">
        <f t="shared" si="449"/>
        <v>-5.51601790736811-1.42427939327686i</v>
      </c>
      <c r="AG925" t="str">
        <f t="shared" si="450"/>
        <v>1.02133111605419-0.0265895128316213i</v>
      </c>
      <c r="AH925" t="str">
        <f t="shared" si="451"/>
        <v>0.0473020502883605+0.0725364552488998i</v>
      </c>
      <c r="AI925">
        <f t="shared" si="452"/>
        <v>-21.249954127506648</v>
      </c>
      <c r="AJ925">
        <f t="shared" si="453"/>
        <v>56.891059681682457</v>
      </c>
      <c r="AK925"/>
      <c r="AL925"/>
      <c r="AM925"/>
      <c r="AN925"/>
    </row>
    <row r="926" spans="1:40" x14ac:dyDescent="0.35">
      <c r="A926"/>
      <c r="B926">
        <f t="shared" si="454"/>
        <v>79200</v>
      </c>
      <c r="C926" s="237" t="str">
        <f t="shared" si="422"/>
        <v>-5.14127713788881E-06+0.0130480688893024i</v>
      </c>
      <c r="D926" s="208" t="str">
        <f t="shared" si="423"/>
        <v>-2.51370061864385+0.100035194817985i</v>
      </c>
      <c r="E926" t="str">
        <f t="shared" si="424"/>
        <v>20500</v>
      </c>
      <c r="F926" t="str">
        <f t="shared" si="425"/>
        <v>0.327868852459016</v>
      </c>
      <c r="G926" t="str">
        <f t="shared" si="420"/>
        <v>0.327868852459016</v>
      </c>
      <c r="H926" t="str">
        <f t="shared" si="426"/>
        <v>3.00395646858212+1.5234313068056i</v>
      </c>
      <c r="I926" t="str">
        <f t="shared" si="427"/>
        <v>311.01767270539i</v>
      </c>
      <c r="J926" t="str">
        <f t="shared" si="421"/>
        <v>-129.9364253662+68.0407142224127i</v>
      </c>
      <c r="K926" t="str">
        <f t="shared" si="428"/>
        <v>0.983677375401812-1.87851528800111i</v>
      </c>
      <c r="L926" t="str">
        <f t="shared" si="429"/>
        <v>0.187774706575835-0.306326248208092i</v>
      </c>
      <c r="M926" t="str">
        <f t="shared" si="430"/>
        <v>1.17145208197765-2.1848415362092i</v>
      </c>
      <c r="N926" t="str">
        <f t="shared" si="431"/>
        <v>-0.987884960992782i</v>
      </c>
      <c r="O926" t="str">
        <f t="shared" si="432"/>
        <v>0.550456859567636-0.834863609073324i</v>
      </c>
      <c r="P926" t="str">
        <f t="shared" si="433"/>
        <v>0.449543140432364+0.834863609073324i</v>
      </c>
      <c r="Q926" t="str">
        <f t="shared" si="434"/>
        <v>-0.449543140432364+0.153021351919458i</v>
      </c>
      <c r="R926" t="str">
        <f t="shared" si="435"/>
        <v>-0.329647763800371-1.96934771309336i</v>
      </c>
      <c r="S926" t="str">
        <f t="shared" si="436"/>
        <v>0.106979791932545i</v>
      </c>
      <c r="T926" t="str">
        <f t="shared" si="437"/>
        <v>0.210680408589561-0.0352656491823924i</v>
      </c>
      <c r="U926" t="str">
        <f t="shared" si="438"/>
        <v>0.00005-0.00179422509798764i</v>
      </c>
      <c r="V926" t="str">
        <f t="shared" si="439"/>
        <v>0.00002-0.0200953210974615i</v>
      </c>
      <c r="W926" t="str">
        <f t="shared" si="440"/>
        <v>0.0000422732961582632-0.00164724696775182i</v>
      </c>
      <c r="X926" t="str">
        <f t="shared" si="441"/>
        <v>0.0000627930615078708-0.0016459362493375i</v>
      </c>
      <c r="Y926" t="str">
        <f t="shared" si="442"/>
        <v>0.009+0.398102621062899i</v>
      </c>
      <c r="Z926" t="str">
        <f t="shared" si="443"/>
        <v>-0.0497499575948982-0.00303788624263501i</v>
      </c>
      <c r="AA926" t="str">
        <f t="shared" si="444"/>
        <v>0.691552149599006-30.2523152349346i</v>
      </c>
      <c r="AB926" t="str">
        <f t="shared" si="445"/>
        <v>0.704178897405482-0.117872022955513i</v>
      </c>
      <c r="AC926" t="str">
        <f t="shared" si="446"/>
        <v>1.56738014374017-1.67660073067165i</v>
      </c>
      <c r="AD926" t="str">
        <f t="shared" si="447"/>
        <v>0.247042850355087+0.189054456023627i</v>
      </c>
      <c r="AE926" t="str">
        <f t="shared" si="448"/>
        <v>-0.0117160453982254-0.0101559392467371i</v>
      </c>
      <c r="AF926" t="str">
        <f t="shared" si="449"/>
        <v>-5.51765708722597-1.42339611198762i</v>
      </c>
      <c r="AG926" t="str">
        <f t="shared" si="450"/>
        <v>1.02132244441214-0.0265812153554885i</v>
      </c>
      <c r="AH926" t="str">
        <f t="shared" si="451"/>
        <v>0.0472564187096819+0.0724254098960167i</v>
      </c>
      <c r="AI926">
        <f t="shared" si="452"/>
        <v>-21.261791658982677</v>
      </c>
      <c r="AJ926">
        <f t="shared" si="453"/>
        <v>56.876196214937131</v>
      </c>
      <c r="AK926"/>
      <c r="AL926"/>
      <c r="AM926"/>
      <c r="AN926"/>
    </row>
    <row r="927" spans="1:40" x14ac:dyDescent="0.35">
      <c r="A927"/>
      <c r="B927">
        <f t="shared" si="454"/>
        <v>79300</v>
      </c>
      <c r="C927" s="237" t="str">
        <f t="shared" si="422"/>
        <v>-5.12831866454852E-06+0.0130316148352729i</v>
      </c>
      <c r="D927" s="208" t="str">
        <f t="shared" si="423"/>
        <v>-2.51370051929556+0.0999090470704256i</v>
      </c>
      <c r="E927" t="str">
        <f t="shared" si="424"/>
        <v>20500</v>
      </c>
      <c r="F927" t="str">
        <f t="shared" si="425"/>
        <v>0.327868852459016</v>
      </c>
      <c r="G927" t="str">
        <f t="shared" si="420"/>
        <v>0.327868852459016</v>
      </c>
      <c r="H927" t="str">
        <f t="shared" si="426"/>
        <v>3.00559151112206+1.52242174331545i</v>
      </c>
      <c r="I927" t="str">
        <f t="shared" si="427"/>
        <v>311.410371787088i</v>
      </c>
      <c r="J927" t="str">
        <f t="shared" si="421"/>
        <v>-130.267281647137+68.1266242151177i</v>
      </c>
      <c r="K927" t="str">
        <f t="shared" si="428"/>
        <v>0.981700622370683-1.87714381771985i</v>
      </c>
      <c r="L927" t="str">
        <f t="shared" si="429"/>
        <v>0.187430453611369-0.306150717648763i</v>
      </c>
      <c r="M927" t="str">
        <f t="shared" si="430"/>
        <v>1.16913107598205-2.18329453536861i</v>
      </c>
      <c r="N927" t="str">
        <f t="shared" si="431"/>
        <v>-0.989132290488985i</v>
      </c>
      <c r="O927" t="str">
        <f t="shared" si="432"/>
        <v>0.549415081623928-0.835549560519406i</v>
      </c>
      <c r="P927" t="str">
        <f t="shared" si="433"/>
        <v>0.450584918376072+0.835549560519406i</v>
      </c>
      <c r="Q927" t="str">
        <f t="shared" si="434"/>
        <v>-0.450584918376072+0.153582729969579i</v>
      </c>
      <c r="R927" t="str">
        <f t="shared" si="435"/>
        <v>-0.329638268154231-1.96672429436563i</v>
      </c>
      <c r="S927" t="str">
        <f t="shared" si="436"/>
        <v>0.107114867427409i</v>
      </c>
      <c r="T927" t="str">
        <f t="shared" si="437"/>
        <v>0.210665412057239-0.0353091593923411i</v>
      </c>
      <c r="U927" t="str">
        <f t="shared" si="438"/>
        <v>0.00005-0.00179196251904944i</v>
      </c>
      <c r="V927" t="str">
        <f t="shared" si="439"/>
        <v>0.00002-0.0200699802133538i</v>
      </c>
      <c r="W927" t="str">
        <f t="shared" si="440"/>
        <v>0.0000422732954350565-0.00164516995910732i</v>
      </c>
      <c r="X927" t="str">
        <f t="shared" si="441"/>
        <v>0.0000627413207148579-0.00164386153804302i</v>
      </c>
      <c r="Y927" t="str">
        <f t="shared" si="442"/>
        <v>0.009+0.398605275887473i</v>
      </c>
      <c r="Z927" t="str">
        <f t="shared" si="443"/>
        <v>-0.049624173615769-0.00302958134931882i</v>
      </c>
      <c r="AA927" t="str">
        <f t="shared" si="444"/>
        <v>0.689791656070832-30.2138902248524i</v>
      </c>
      <c r="AB927" t="str">
        <f t="shared" si="445"/>
        <v>0.704128772946041-0.118017451625757i</v>
      </c>
      <c r="AC927" t="str">
        <f t="shared" si="446"/>
        <v>1.56555197273168-1.67529837237278i</v>
      </c>
      <c r="AD927" t="str">
        <f t="shared" si="447"/>
        <v>0.247274453972177+0.189224659291444i</v>
      </c>
      <c r="AE927" t="str">
        <f t="shared" si="448"/>
        <v>-0.0116975189360392-0.0101392554189804i</v>
      </c>
      <c r="AF927" t="str">
        <f t="shared" si="449"/>
        <v>-5.51929203041762-1.42251269624502i</v>
      </c>
      <c r="AG927" t="str">
        <f t="shared" si="450"/>
        <v>1.02131376699837-0.0265729633721774i</v>
      </c>
      <c r="AH927" t="str">
        <f t="shared" si="451"/>
        <v>0.0472109466460474+0.0723146186528773i</v>
      </c>
      <c r="AI927">
        <f t="shared" si="452"/>
        <v>-21.273614587351229</v>
      </c>
      <c r="AJ927">
        <f t="shared" si="453"/>
        <v>56.861295698250572</v>
      </c>
      <c r="AK927"/>
      <c r="AL927"/>
      <c r="AM927"/>
      <c r="AN927"/>
    </row>
    <row r="928" spans="1:40" x14ac:dyDescent="0.35">
      <c r="A928"/>
      <c r="B928">
        <f t="shared" si="454"/>
        <v>79400</v>
      </c>
      <c r="C928" s="237" t="str">
        <f t="shared" si="422"/>
        <v>-5.11540912184567E-06+0.0130152022272041i</v>
      </c>
      <c r="D928" s="208" t="str">
        <f t="shared" si="423"/>
        <v>-2.51370042032239+0.0997832170752315i</v>
      </c>
      <c r="E928" t="str">
        <f t="shared" si="424"/>
        <v>20500</v>
      </c>
      <c r="F928" t="str">
        <f t="shared" si="425"/>
        <v>0.327868852459016</v>
      </c>
      <c r="G928" t="str">
        <f t="shared" si="420"/>
        <v>0.327868852459016</v>
      </c>
      <c r="H928" t="str">
        <f t="shared" si="426"/>
        <v>3.00722232913485+1.52141237060127i</v>
      </c>
      <c r="I928" t="str">
        <f t="shared" si="427"/>
        <v>311.803070868787i</v>
      </c>
      <c r="J928" t="str">
        <f t="shared" si="421"/>
        <v>-130.598555412339+68.2125342078228i</v>
      </c>
      <c r="K928" t="str">
        <f t="shared" si="428"/>
        <v>0.97972931828291-1.87577305474439i</v>
      </c>
      <c r="L928" t="str">
        <f t="shared" si="429"/>
        <v>0.187087028589688-0.305975122990239i</v>
      </c>
      <c r="M928" t="str">
        <f t="shared" si="430"/>
        <v>1.1668163468726-2.18174817773463i</v>
      </c>
      <c r="N928" t="str">
        <f t="shared" si="431"/>
        <v>-0.990379619985188i</v>
      </c>
      <c r="O928" t="str">
        <f t="shared" si="432"/>
        <v>0.548372448883384-0.836234211991856i</v>
      </c>
      <c r="P928" t="str">
        <f t="shared" si="433"/>
        <v>0.451627551116616+0.836234211991856i</v>
      </c>
      <c r="Q928" t="str">
        <f t="shared" si="434"/>
        <v>-0.451627551116616+0.154145407993332i</v>
      </c>
      <c r="R928" t="str">
        <f t="shared" si="435"/>
        <v>-0.329628759588986-1.96410730353337i</v>
      </c>
      <c r="S928" t="str">
        <f t="shared" si="436"/>
        <v>0.107249942922273i</v>
      </c>
      <c r="T928" t="str">
        <f t="shared" si="437"/>
        <v>0.210650396197173-0.0353526656514584i</v>
      </c>
      <c r="U928" t="str">
        <f t="shared" si="438"/>
        <v>0.00005-0.00178970563930253i</v>
      </c>
      <c r="V928" t="str">
        <f t="shared" si="439"/>
        <v>0.00002-0.0200447031601883i</v>
      </c>
      <c r="W928" t="str">
        <f t="shared" si="440"/>
        <v>0.0000422732947109375-0.00164309818250727i</v>
      </c>
      <c r="X928" t="str">
        <f t="shared" si="441"/>
        <v>0.000062689775248901-0.0016417920505756i</v>
      </c>
      <c r="Y928" t="str">
        <f t="shared" si="442"/>
        <v>0.009+0.399107930712047i</v>
      </c>
      <c r="Z928" t="str">
        <f t="shared" si="443"/>
        <v>-0.049498866589958-0.00302131441727879i</v>
      </c>
      <c r="AA928" t="str">
        <f t="shared" si="444"/>
        <v>0.68803789828141-30.1755630463645i</v>
      </c>
      <c r="AB928" t="str">
        <f t="shared" si="445"/>
        <v>0.704078583885484-0.118162867090728i</v>
      </c>
      <c r="AC928" t="str">
        <f t="shared" si="446"/>
        <v>1.5637287812094-1.67399653228893i</v>
      </c>
      <c r="AD928" t="str">
        <f t="shared" si="447"/>
        <v>0.247506275929099+0.189394595848825i</v>
      </c>
      <c r="AE928" t="str">
        <f t="shared" si="448"/>
        <v>-0.0116790595093991-0.0101226121126116i</v>
      </c>
      <c r="AF928" t="str">
        <f t="shared" si="449"/>
        <v>-5.52092274945724-1.42162915352604i</v>
      </c>
      <c r="AG928" t="str">
        <f t="shared" si="450"/>
        <v>1.02130508380139-0.0265647566778645i</v>
      </c>
      <c r="AH928" t="str">
        <f t="shared" si="451"/>
        <v>0.0471656332483395+0.0722040805643498i</v>
      </c>
      <c r="AI928">
        <f t="shared" si="452"/>
        <v>-21.285422956224473</v>
      </c>
      <c r="AJ928">
        <f t="shared" si="453"/>
        <v>56.846358262779852</v>
      </c>
      <c r="AK928"/>
      <c r="AL928"/>
      <c r="AM928"/>
      <c r="AN928"/>
    </row>
    <row r="929" spans="1:40" x14ac:dyDescent="0.35">
      <c r="A929"/>
      <c r="B929">
        <f t="shared" si="454"/>
        <v>79500</v>
      </c>
      <c r="C929" s="237" t="str">
        <f t="shared" si="422"/>
        <v>-5.10254826374331E-06+0.0129988309086963i</v>
      </c>
      <c r="D929" s="208" t="str">
        <f t="shared" si="423"/>
        <v>-2.51370032172248+0.0996577036333383i</v>
      </c>
      <c r="E929" t="str">
        <f t="shared" si="424"/>
        <v>20500</v>
      </c>
      <c r="F929" t="str">
        <f t="shared" si="425"/>
        <v>0.327868852459016</v>
      </c>
      <c r="G929" t="str">
        <f t="shared" si="420"/>
        <v>0.327868852459016</v>
      </c>
      <c r="H929" t="str">
        <f t="shared" si="426"/>
        <v>3.00884893510198+1.52040319488403i</v>
      </c>
      <c r="I929" t="str">
        <f t="shared" si="427"/>
        <v>312.195769950486i</v>
      </c>
      <c r="J929" t="str">
        <f t="shared" si="421"/>
        <v>-130.930246661808+68.2984442005278i</v>
      </c>
      <c r="K929" t="str">
        <f t="shared" si="428"/>
        <v>0.977763445320561-1.87440300538692i</v>
      </c>
      <c r="L929" t="str">
        <f t="shared" si="429"/>
        <v>0.186744429342718-0.305799465798391i</v>
      </c>
      <c r="M929" t="str">
        <f t="shared" si="430"/>
        <v>1.16450787466328-2.18020247118531i</v>
      </c>
      <c r="N929" t="str">
        <f t="shared" si="431"/>
        <v>-0.991626949481391i</v>
      </c>
      <c r="O929" t="str">
        <f t="shared" si="432"/>
        <v>0.547328962968166-0.836917562425471i</v>
      </c>
      <c r="P929" t="str">
        <f t="shared" si="433"/>
        <v>0.452671037031834+0.836917562425471i</v>
      </c>
      <c r="Q929" t="str">
        <f t="shared" si="434"/>
        <v>-0.452671037031834+0.15470938705592i</v>
      </c>
      <c r="R929" t="str">
        <f t="shared" si="435"/>
        <v>-0.329619238100972-1.96149671632619i</v>
      </c>
      <c r="S929" t="str">
        <f t="shared" si="436"/>
        <v>0.107385018417138i</v>
      </c>
      <c r="T929" t="str">
        <f t="shared" si="437"/>
        <v>0.210635361007844-0.0353961679541159i</v>
      </c>
      <c r="U929" t="str">
        <f t="shared" si="438"/>
        <v>0.00005-0.00178745443724052i</v>
      </c>
      <c r="V929" t="str">
        <f t="shared" si="439"/>
        <v>0.00002-0.0200194896970938i</v>
      </c>
      <c r="W929" t="str">
        <f t="shared" si="440"/>
        <v>0.0000422732939859056-0.0016410316182081i</v>
      </c>
      <c r="X929" t="str">
        <f t="shared" si="441"/>
        <v>0.0000626384241280886-0.00163972776723484i</v>
      </c>
      <c r="Y929" t="str">
        <f t="shared" si="442"/>
        <v>0.009+0.399610585536622i</v>
      </c>
      <c r="Z929" t="str">
        <f t="shared" si="443"/>
        <v>-0.049374034106651-0.00301308521660917i</v>
      </c>
      <c r="AA929" t="str">
        <f t="shared" si="444"/>
        <v>0.686290841804564-30.1373333250371i</v>
      </c>
      <c r="AB929" t="str">
        <f t="shared" si="445"/>
        <v>0.704028330218734-0.118308269331616i</v>
      </c>
      <c r="AC929" t="str">
        <f t="shared" si="446"/>
        <v>1.56191055336731-1.6726952166018i</v>
      </c>
      <c r="AD929" t="str">
        <f t="shared" si="447"/>
        <v>0.247738315958454+0.189564265445774i</v>
      </c>
      <c r="AE929" t="str">
        <f t="shared" si="448"/>
        <v>-0.011660666775845-0.010106009164924i</v>
      </c>
      <c r="AF929" t="str">
        <f t="shared" si="449"/>
        <v>-5.52254925682446-1.42074549125069i</v>
      </c>
      <c r="AG929" t="str">
        <f t="shared" si="450"/>
        <v>1.02129639480981-0.0265565950697343i</v>
      </c>
      <c r="AH929" t="str">
        <f t="shared" si="451"/>
        <v>0.0471204776729055+0.0720937946801761i</v>
      </c>
      <c r="AI929">
        <f t="shared" si="452"/>
        <v>-21.297216809026271</v>
      </c>
      <c r="AJ929">
        <f t="shared" si="453"/>
        <v>56.83138403903996</v>
      </c>
      <c r="AK929"/>
      <c r="AL929"/>
      <c r="AM929"/>
      <c r="AN929"/>
    </row>
    <row r="930" spans="1:40" x14ac:dyDescent="0.35">
      <c r="A930"/>
      <c r="B930">
        <f t="shared" si="454"/>
        <v>79600</v>
      </c>
      <c r="C930" s="237" t="str">
        <f t="shared" si="422"/>
        <v>-5.08973584574905E-06+0.0129825007241356i</v>
      </c>
      <c r="D930" s="208" t="str">
        <f t="shared" si="423"/>
        <v>-2.51370022349394+0.0995325055517063i</v>
      </c>
      <c r="E930" t="str">
        <f t="shared" si="424"/>
        <v>20500</v>
      </c>
      <c r="F930" t="str">
        <f t="shared" si="425"/>
        <v>0.327868852459016</v>
      </c>
      <c r="G930" t="str">
        <f t="shared" si="420"/>
        <v>0.327868852459016</v>
      </c>
      <c r="H930" t="str">
        <f t="shared" si="426"/>
        <v>3.01047134147016+1.51939422233421i</v>
      </c>
      <c r="I930" t="str">
        <f t="shared" si="427"/>
        <v>312.588469032184i</v>
      </c>
      <c r="J930" t="str">
        <f t="shared" si="421"/>
        <v>-131.262355395543+68.3843541932329i</v>
      </c>
      <c r="K930" t="str">
        <f t="shared" si="428"/>
        <v>0.975802985726192-1.87303367589744i</v>
      </c>
      <c r="L930" t="str">
        <f t="shared" si="429"/>
        <v>0.186402653706833-0.305623747628515i</v>
      </c>
      <c r="M930" t="str">
        <f t="shared" si="430"/>
        <v>1.16220563943302-2.17865742352596i</v>
      </c>
      <c r="N930" t="str">
        <f t="shared" si="431"/>
        <v>-0.992874278977594i</v>
      </c>
      <c r="O930" t="str">
        <f t="shared" si="432"/>
        <v>0.54628462550176-0.837599610757074i</v>
      </c>
      <c r="P930" t="str">
        <f t="shared" si="433"/>
        <v>0.45371537449824+0.837599610757074i</v>
      </c>
      <c r="Q930" t="str">
        <f t="shared" si="434"/>
        <v>-0.45371537449824+0.15527466822052i</v>
      </c>
      <c r="R930" t="str">
        <f t="shared" si="435"/>
        <v>-0.329609703686537-1.95889250859563i</v>
      </c>
      <c r="S930" t="str">
        <f t="shared" si="436"/>
        <v>0.107520093912002i</v>
      </c>
      <c r="T930" t="str">
        <f t="shared" si="437"/>
        <v>0.210620306487719-0.0354396662946836i</v>
      </c>
      <c r="U930" t="str">
        <f t="shared" si="438"/>
        <v>0.00005-0.00178520889146509i</v>
      </c>
      <c r="V930" t="str">
        <f t="shared" si="439"/>
        <v>0.00002-0.019994339584409i</v>
      </c>
      <c r="W930" t="str">
        <f t="shared" si="440"/>
        <v>0.0000422732932599613-0.00163897024656545i</v>
      </c>
      <c r="X930" t="str">
        <f t="shared" si="441"/>
        <v>0.0000625872663766723-0.00163766866841933i</v>
      </c>
      <c r="Y930" t="str">
        <f t="shared" si="442"/>
        <v>0.009+0.400113240361196i</v>
      </c>
      <c r="Z930" t="str">
        <f t="shared" si="443"/>
        <v>-0.0492496737702643-0.00300489351911099i</v>
      </c>
      <c r="AA930" t="str">
        <f t="shared" si="444"/>
        <v>0.684550452434464-30.0992006883517i</v>
      </c>
      <c r="AB930" t="str">
        <f t="shared" si="445"/>
        <v>0.703978011940668-0.118453658329601i</v>
      </c>
      <c r="AC930" t="str">
        <f t="shared" si="446"/>
        <v>1.5600972734507-1.67139443143572i</v>
      </c>
      <c r="AD930" t="str">
        <f t="shared" si="447"/>
        <v>0.247970573792518+0.189733667832404i</v>
      </c>
      <c r="AE930" t="str">
        <f t="shared" si="448"/>
        <v>-0.01164234039508-0.010089446414101i</v>
      </c>
      <c r="AF930" t="str">
        <f t="shared" si="449"/>
        <v>-5.5241715649641-1.4198617167825i</v>
      </c>
      <c r="AG930" t="str">
        <f t="shared" si="450"/>
        <v>1.02128770001234-0.0265484783459726i</v>
      </c>
      <c r="AH930" t="str">
        <f t="shared" si="451"/>
        <v>0.0470754790815185+0.0719837600549424i</v>
      </c>
      <c r="AI930">
        <f t="shared" si="452"/>
        <v>-21.308996188992985</v>
      </c>
      <c r="AJ930">
        <f t="shared" si="453"/>
        <v>56.816373156906565</v>
      </c>
      <c r="AK930"/>
      <c r="AL930"/>
      <c r="AM930"/>
      <c r="AN930"/>
    </row>
    <row r="931" spans="1:40" x14ac:dyDescent="0.35">
      <c r="A931"/>
      <c r="B931">
        <f t="shared" si="454"/>
        <v>79700</v>
      </c>
      <c r="C931" s="237" t="str">
        <f t="shared" si="422"/>
        <v>-0.0000050769716249033+0.0129662115186891i</v>
      </c>
      <c r="D931" s="208" t="str">
        <f t="shared" si="423"/>
        <v>-2.51370012563491+0.0994076216432831i</v>
      </c>
      <c r="E931" t="str">
        <f t="shared" si="424"/>
        <v>20500</v>
      </c>
      <c r="F931" t="str">
        <f t="shared" si="425"/>
        <v>0.327868852459016</v>
      </c>
      <c r="G931" t="str">
        <f t="shared" si="420"/>
        <v>0.327868852459016</v>
      </c>
      <c r="H931" t="str">
        <f t="shared" si="426"/>
        <v>3.01208956065156+1.51838545907207i</v>
      </c>
      <c r="I931" t="str">
        <f t="shared" si="427"/>
        <v>312.981168113883i</v>
      </c>
      <c r="J931" t="str">
        <f t="shared" si="421"/>
        <v>-131.594881613545+68.470264185938i</v>
      </c>
      <c r="K931" t="str">
        <f t="shared" si="428"/>
        <v>0.973847921802635-1.87166507246417i</v>
      </c>
      <c r="L931" t="str">
        <f t="shared" si="429"/>
        <v>0.186061699522853-0.305447970025386i</v>
      </c>
      <c r="M931" t="str">
        <f t="shared" si="430"/>
        <v>1.15990962132549-2.17711304248956i</v>
      </c>
      <c r="N931" t="str">
        <f t="shared" si="431"/>
        <v>-0.994121608473797i</v>
      </c>
      <c r="O931" t="str">
        <f t="shared" si="432"/>
        <v>0.54523943810898-0.838280355925513i</v>
      </c>
      <c r="P931" t="str">
        <f t="shared" si="433"/>
        <v>0.45476056189102+0.838280355925513i</v>
      </c>
      <c r="Q931" t="str">
        <f t="shared" si="434"/>
        <v>-0.45476056189102+0.155841252548284i</v>
      </c>
      <c r="R931" t="str">
        <f t="shared" si="435"/>
        <v>-0.32960015634201-1.95629465631446i</v>
      </c>
      <c r="S931" t="str">
        <f t="shared" si="436"/>
        <v>0.107655169406866i</v>
      </c>
      <c r="T931" t="str">
        <f t="shared" si="437"/>
        <v>0.21060523263528-0.0354831606675286i</v>
      </c>
      <c r="U931" t="str">
        <f t="shared" si="438"/>
        <v>0.0000499999999999999-0.00178296898068533i</v>
      </c>
      <c r="V931" t="str">
        <f t="shared" si="439"/>
        <v>0.00002-0.0199692525836757i</v>
      </c>
      <c r="W931" t="str">
        <f t="shared" si="440"/>
        <v>0.0000422732925331046-0.00163691404803358i</v>
      </c>
      <c r="X931" t="str">
        <f t="shared" si="441"/>
        <v>0.0000625363010250195-0.00163561473462595i</v>
      </c>
      <c r="Y931" t="str">
        <f t="shared" si="442"/>
        <v>0.009+0.40061589518577i</v>
      </c>
      <c r="Z931" t="str">
        <f t="shared" si="443"/>
        <v>-0.049125783200327-0.00299673909827704i</v>
      </c>
      <c r="AA931" t="str">
        <f t="shared" si="444"/>
        <v>0.682816696183908-30.0611647656921i</v>
      </c>
      <c r="AB931" t="str">
        <f t="shared" si="445"/>
        <v>0.703927629046211-0.118599034065856i</v>
      </c>
      <c r="AC931" t="str">
        <f t="shared" si="446"/>
        <v>1.5582889257561-1.67009418285815i</v>
      </c>
      <c r="AD931" t="str">
        <f t="shared" si="447"/>
        <v>0.248203049163254+0.189902802758971i</v>
      </c>
      <c r="AE931" t="str">
        <f t="shared" si="448"/>
        <v>-0.0116240800289539-0.0100729236992108i</v>
      </c>
      <c r="AF931" t="str">
        <f t="shared" si="449"/>
        <v>-5.52578968628647-1.41897783742879i</v>
      </c>
      <c r="AG931" t="str">
        <f t="shared" si="450"/>
        <v>1.02127899939776-0.0265404063057615i</v>
      </c>
      <c r="AH931" t="str">
        <f t="shared" si="451"/>
        <v>0.0470306366413394+0.0718739757480561i</v>
      </c>
      <c r="AI931">
        <f t="shared" si="452"/>
        <v>-21.320761139173655</v>
      </c>
      <c r="AJ931">
        <f t="shared" si="453"/>
        <v>56.801325745620588</v>
      </c>
      <c r="AK931"/>
      <c r="AL931"/>
      <c r="AM931"/>
      <c r="AN931"/>
    </row>
    <row r="932" spans="1:40" x14ac:dyDescent="0.35">
      <c r="A932"/>
      <c r="B932">
        <f t="shared" si="454"/>
        <v>79800</v>
      </c>
      <c r="C932" s="237" t="str">
        <f t="shared" si="422"/>
        <v>-5.06425535976782E-06+0.0129499631383002i</v>
      </c>
      <c r="D932" s="208" t="str">
        <f t="shared" si="423"/>
        <v>-2.51370002814355+0.0992830507269682i</v>
      </c>
      <c r="E932" t="str">
        <f t="shared" si="424"/>
        <v>20500</v>
      </c>
      <c r="F932" t="str">
        <f t="shared" si="425"/>
        <v>0.327868852459016</v>
      </c>
      <c r="G932" t="str">
        <f t="shared" si="420"/>
        <v>0.327868852459016</v>
      </c>
      <c r="H932" t="str">
        <f t="shared" si="426"/>
        <v>3.0137036050237+1.51737691116807i</v>
      </c>
      <c r="I932" t="str">
        <f t="shared" si="427"/>
        <v>313.373867195582i</v>
      </c>
      <c r="J932" t="str">
        <f t="shared" si="421"/>
        <v>-131.927825315812+68.5561741786431i</v>
      </c>
      <c r="K932" t="str">
        <f t="shared" si="428"/>
        <v>0.971898235912884-1.87029720121407i</v>
      </c>
      <c r="L932" t="str">
        <f t="shared" si="429"/>
        <v>0.185721564636066-0.305272134523325i</v>
      </c>
      <c r="M932" t="str">
        <f t="shared" si="430"/>
        <v>1.15761980054895-2.1755693357374i</v>
      </c>
      <c r="N932" t="str">
        <f t="shared" si="431"/>
        <v>-0.99536893797i</v>
      </c>
      <c r="O932" t="str">
        <f t="shared" si="432"/>
        <v>0.544193402415958-0.838959796871663i</v>
      </c>
      <c r="P932" t="str">
        <f t="shared" si="433"/>
        <v>0.455806597584042+0.838959796871663i</v>
      </c>
      <c r="Q932" t="str">
        <f t="shared" si="434"/>
        <v>-0.455806597584042+0.156409141098337i</v>
      </c>
      <c r="R932" t="str">
        <f t="shared" si="435"/>
        <v>-0.329590596063726-1.9537031355758i</v>
      </c>
      <c r="S932" t="str">
        <f t="shared" si="436"/>
        <v>0.107790244901731i</v>
      </c>
      <c r="T932" t="str">
        <f t="shared" si="437"/>
        <v>0.210590139448995-0.0355266510670165i</v>
      </c>
      <c r="U932" t="str">
        <f t="shared" si="438"/>
        <v>0.0000499999999999999-0.00178073468371705i</v>
      </c>
      <c r="V932" t="str">
        <f t="shared" si="439"/>
        <v>0.00002-0.019944228457631i</v>
      </c>
      <c r="W932" t="str">
        <f t="shared" si="440"/>
        <v>0.0000422732918053353-0.00163486300316469i</v>
      </c>
      <c r="X932" t="str">
        <f t="shared" si="441"/>
        <v>0.000062485527109566-0.00163356594644922i</v>
      </c>
      <c r="Y932" t="str">
        <f t="shared" si="442"/>
        <v>0.009+0.401118550010345i</v>
      </c>
      <c r="Z932" t="str">
        <f t="shared" si="443"/>
        <v>-0.0490023600313648-0.00298862172927703i</v>
      </c>
      <c r="AA932" t="str">
        <f t="shared" si="444"/>
        <v>0.681089539282636-30.023225188332i</v>
      </c>
      <c r="AB932" t="str">
        <f t="shared" si="445"/>
        <v>0.703877181530242-0.11874439652155i</v>
      </c>
      <c r="AC932" t="str">
        <f t="shared" si="446"/>
        <v>1.55648549463107-1.66879447688004i</v>
      </c>
      <c r="AD932" t="str">
        <f t="shared" si="447"/>
        <v>0.248435741802293+0.190071669975849i</v>
      </c>
      <c r="AE932" t="str">
        <f t="shared" si="448"/>
        <v>-0.0116058853414453-0.0100564408601987i</v>
      </c>
      <c r="AF932" t="str">
        <f t="shared" si="449"/>
        <v>-5.52740363316725-1.4180938604411i</v>
      </c>
      <c r="AG932" t="str">
        <f t="shared" si="450"/>
        <v>1.02127029295501-0.0265323787492702i</v>
      </c>
      <c r="AH932" t="str">
        <f t="shared" si="451"/>
        <v>0.0469859495248635+0.0717644408236961i</v>
      </c>
      <c r="AI932">
        <f t="shared" si="452"/>
        <v>-21.332511702433393</v>
      </c>
      <c r="AJ932">
        <f t="shared" si="453"/>
        <v>56.786241933791764</v>
      </c>
      <c r="AK932"/>
      <c r="AL932"/>
      <c r="AM932"/>
      <c r="AN932"/>
    </row>
    <row r="933" spans="1:40" x14ac:dyDescent="0.35">
      <c r="A933"/>
      <c r="B933">
        <f t="shared" si="454"/>
        <v>79900</v>
      </c>
      <c r="C933" s="237" t="str">
        <f t="shared" si="422"/>
        <v>-5.05158681041436E-06+0.0129337554296834i</v>
      </c>
      <c r="D933" s="208" t="str">
        <f t="shared" si="423"/>
        <v>-2.513699931018+0.0991587916275728i</v>
      </c>
      <c r="E933" t="str">
        <f t="shared" si="424"/>
        <v>20500</v>
      </c>
      <c r="F933" t="str">
        <f t="shared" si="425"/>
        <v>0.327868852459016</v>
      </c>
      <c r="G933" t="str">
        <f t="shared" si="420"/>
        <v>0.327868852459016</v>
      </c>
      <c r="H933" t="str">
        <f t="shared" si="426"/>
        <v>3.01531348692955+1.51636858464309i</v>
      </c>
      <c r="I933" t="str">
        <f t="shared" si="427"/>
        <v>313.766566277281i</v>
      </c>
      <c r="J933" t="str">
        <f t="shared" si="421"/>
        <v>-132.261186502346+68.6420841713481i</v>
      </c>
      <c r="K933" t="str">
        <f t="shared" si="428"/>
        <v>0.969953910479862-1.86893006821324i</v>
      </c>
      <c r="L933" t="str">
        <f t="shared" si="429"/>
        <v>0.185382246896228-0.305096242646255i</v>
      </c>
      <c r="M933" t="str">
        <f t="shared" si="430"/>
        <v>1.15533615737609-2.1740263108595i</v>
      </c>
      <c r="N933" t="str">
        <f t="shared" si="431"/>
        <v>-0.996616267466203i</v>
      </c>
      <c r="O933" t="str">
        <f t="shared" si="432"/>
        <v>0.543146520050151-0.839637932538431i</v>
      </c>
      <c r="P933" t="str">
        <f t="shared" si="433"/>
        <v>0.456853479949849+0.839637932538431i</v>
      </c>
      <c r="Q933" t="str">
        <f t="shared" si="434"/>
        <v>-0.456853479949849+0.156978334927772i</v>
      </c>
      <c r="R933" t="str">
        <f t="shared" si="435"/>
        <v>-0.329581022848011-1.9511179225925i</v>
      </c>
      <c r="S933" t="str">
        <f t="shared" si="436"/>
        <v>0.107925320396595i</v>
      </c>
      <c r="T933" t="str">
        <f t="shared" si="437"/>
        <v>0.210575026927334-0.0355701374875091i</v>
      </c>
      <c r="U933" t="str">
        <f t="shared" si="438"/>
        <v>0.0000499999999999999-0.00177850597948211i</v>
      </c>
      <c r="V933" t="str">
        <f t="shared" si="439"/>
        <v>0.00002-0.0199192669701997i</v>
      </c>
      <c r="W933" t="str">
        <f t="shared" si="440"/>
        <v>0.0000422732910766538-0.00163281709260837i</v>
      </c>
      <c r="X933" t="str">
        <f t="shared" si="441"/>
        <v>0.0000624349436727729-0.0016315222845808i</v>
      </c>
      <c r="Y933" t="str">
        <f t="shared" si="442"/>
        <v>0.009+0.401621204834919i</v>
      </c>
      <c r="Z933" t="str">
        <f t="shared" si="443"/>
        <v>-0.0488794019127916-0.00298054118894316i</v>
      </c>
      <c r="AA933" t="str">
        <f t="shared" si="444"/>
        <v>0.679368948175705-29.9853815894239i</v>
      </c>
      <c r="AB933" t="str">
        <f t="shared" si="445"/>
        <v>0.703826669387649-0.118889745677836i</v>
      </c>
      <c r="AC933" t="str">
        <f t="shared" si="446"/>
        <v>1.55468696447413-1.66749531945621i</v>
      </c>
      <c r="AD933" t="str">
        <f t="shared" si="447"/>
        <v>0.248668651440957+0.190240269233549i</v>
      </c>
      <c r="AE933" t="str">
        <f t="shared" si="448"/>
        <v>-0.0115877559986482-0.010039997737883i</v>
      </c>
      <c r="AF933" t="str">
        <f t="shared" si="449"/>
        <v>-5.52901341794755-1.41720979301552i</v>
      </c>
      <c r="AG933" t="str">
        <f t="shared" si="450"/>
        <v>1.02126158067308-0.0265243954776523i</v>
      </c>
      <c r="AH933" t="str">
        <f t="shared" si="451"/>
        <v>0.0469414169098953+0.0716551543508045i</v>
      </c>
      <c r="AI933">
        <f t="shared" si="452"/>
        <v>-21.344247921451718</v>
      </c>
      <c r="AJ933">
        <f t="shared" si="453"/>
        <v>56.771121849401673</v>
      </c>
      <c r="AK933"/>
      <c r="AL933"/>
      <c r="AM933"/>
      <c r="AN933"/>
    </row>
    <row r="934" spans="1:40" x14ac:dyDescent="0.35">
      <c r="A934"/>
      <c r="B934">
        <f t="shared" si="454"/>
        <v>80000</v>
      </c>
      <c r="C934" s="237" t="str">
        <f t="shared" si="422"/>
        <v>-5.03896573841323E-06+0.0129175882403196i</v>
      </c>
      <c r="D934" s="208" t="str">
        <f t="shared" si="423"/>
        <v>-2.51369983425645+0.0990348431757836i</v>
      </c>
      <c r="E934" t="str">
        <f t="shared" si="424"/>
        <v>20500</v>
      </c>
      <c r="F934" t="str">
        <f t="shared" si="425"/>
        <v>0.327868852459016</v>
      </c>
      <c r="G934" t="str">
        <f t="shared" si="420"/>
        <v>0.327868852459016</v>
      </c>
      <c r="H934" t="str">
        <f t="shared" si="426"/>
        <v>3.01691921867755+1.51536048546891i</v>
      </c>
      <c r="I934" t="str">
        <f t="shared" si="427"/>
        <v>314.159265358979i</v>
      </c>
      <c r="J934" t="str">
        <f t="shared" si="421"/>
        <v>-132.594965173146+68.7279941640532i</v>
      </c>
      <c r="K934" t="str">
        <f t="shared" si="428"/>
        <v>0.96801492798635-1.86756367946743i</v>
      </c>
      <c r="L934" t="str">
        <f t="shared" si="429"/>
        <v>0.185043744157567-0.30492029590776i</v>
      </c>
      <c r="M934" t="str">
        <f t="shared" si="430"/>
        <v>1.15305867214392-2.17248397537519i</v>
      </c>
      <c r="N934" t="str">
        <f t="shared" si="431"/>
        <v>-0.997863596962406i</v>
      </c>
      <c r="O934" t="str">
        <f t="shared" si="432"/>
        <v>0.542098792640329-0.840314761870751i</v>
      </c>
      <c r="P934" t="str">
        <f t="shared" si="433"/>
        <v>0.457901207359671+0.840314761870751i</v>
      </c>
      <c r="Q934" t="str">
        <f t="shared" si="434"/>
        <v>-0.457901207359671+0.157548835091655i</v>
      </c>
      <c r="R934" t="str">
        <f t="shared" si="435"/>
        <v>-0.329571436691184-1.94853899369629i</v>
      </c>
      <c r="S934" t="str">
        <f t="shared" si="436"/>
        <v>0.108060395891459i</v>
      </c>
      <c r="T934" t="str">
        <f t="shared" si="437"/>
        <v>0.210559895068766-0.0356136199233663i</v>
      </c>
      <c r="U934" t="str">
        <f t="shared" si="438"/>
        <v>0.0000499999999999999-0.00177628284700776i</v>
      </c>
      <c r="V934" t="str">
        <f t="shared" si="439"/>
        <v>0.00002-0.0198943678864869i</v>
      </c>
      <c r="W934" t="str">
        <f t="shared" si="440"/>
        <v>0.0000422732903470593-0.00163077629711094i</v>
      </c>
      <c r="X934" t="str">
        <f t="shared" si="441"/>
        <v>0.0000623845497630804-0.00162948372980878i</v>
      </c>
      <c r="Y934" t="str">
        <f t="shared" si="442"/>
        <v>0.009+0.402123859659494i</v>
      </c>
      <c r="Z934" t="str">
        <f t="shared" si="443"/>
        <v>-0.0487569065087918-0.00297249725575546i</v>
      </c>
      <c r="AA934" t="str">
        <f t="shared" si="444"/>
        <v>0.677654889521782-29.9476336039857i</v>
      </c>
      <c r="AB934" t="str">
        <f t="shared" si="445"/>
        <v>0.703776092613314-0.119035081515864i</v>
      </c>
      <c r="AC934" t="str">
        <f t="shared" si="446"/>
        <v>1.55289331973465-1.66619671648582i</v>
      </c>
      <c r="AD934" t="str">
        <f t="shared" si="447"/>
        <v>0.248901777810242+0.190408600282709i</v>
      </c>
      <c r="AE934" t="str">
        <f t="shared" si="448"/>
        <v>-0.0115696916687535-0.0100235941739476i</v>
      </c>
      <c r="AF934" t="str">
        <f t="shared" si="449"/>
        <v>-5.530619052934-1.41632564229313i</v>
      </c>
      <c r="AG934" t="str">
        <f t="shared" si="450"/>
        <v>1.02125286254107-0.0265164562930366i</v>
      </c>
      <c r="AH934" t="str">
        <f t="shared" si="451"/>
        <v>0.0468970379794951+0.0715461154030414i</v>
      </c>
      <c r="AI934">
        <f t="shared" si="452"/>
        <v>-21.355969838725549</v>
      </c>
      <c r="AJ934">
        <f t="shared" si="453"/>
        <v>56.755965619809189</v>
      </c>
      <c r="AK934"/>
      <c r="AL934"/>
      <c r="AM934"/>
      <c r="AN934"/>
    </row>
    <row r="935" spans="1:40" x14ac:dyDescent="0.35">
      <c r="A935"/>
      <c r="B935">
        <f t="shared" si="454"/>
        <v>80100</v>
      </c>
      <c r="C935" s="237" t="str">
        <f t="shared" si="422"/>
        <v>-5.02639190682213E-06+0.0129014614184514i</v>
      </c>
      <c r="D935" s="208" t="str">
        <f t="shared" si="423"/>
        <v>-2.51369973785708+0.0989112042081274i</v>
      </c>
      <c r="E935" t="str">
        <f t="shared" si="424"/>
        <v>20500</v>
      </c>
      <c r="F935" t="str">
        <f t="shared" si="425"/>
        <v>0.327868852459016</v>
      </c>
      <c r="G935" t="str">
        <f t="shared" si="420"/>
        <v>0.327868852459016</v>
      </c>
      <c r="H935" t="str">
        <f t="shared" si="426"/>
        <v>3.01852081254166+1.51435261956838i</v>
      </c>
      <c r="I935" t="str">
        <f t="shared" si="427"/>
        <v>314.551964440678i</v>
      </c>
      <c r="J935" t="str">
        <f t="shared" si="421"/>
        <v>-132.929161328212+68.8139041567583i</v>
      </c>
      <c r="K935" t="str">
        <f t="shared" si="428"/>
        <v>0.966081270974783-1.8661980409225i</v>
      </c>
      <c r="L935" t="str">
        <f t="shared" si="429"/>
        <v>0.184706054278805-0.30474429581115i</v>
      </c>
      <c r="M935" t="str">
        <f t="shared" si="430"/>
        <v>1.15078732525359-2.17094233673365i</v>
      </c>
      <c r="N935" t="str">
        <f t="shared" si="431"/>
        <v>-0.999110926458609i</v>
      </c>
      <c r="O935" t="str">
        <f t="shared" si="432"/>
        <v>0.54105022181658-0.840990283815592i</v>
      </c>
      <c r="P935" t="str">
        <f t="shared" si="433"/>
        <v>0.45894977818342+0.840990283815592i</v>
      </c>
      <c r="Q935" t="str">
        <f t="shared" si="434"/>
        <v>-0.45894977818342+0.158120642643017i</v>
      </c>
      <c r="R935" t="str">
        <f t="shared" si="435"/>
        <v>-0.329561837589557-1.9459663253371i</v>
      </c>
      <c r="S935" t="str">
        <f t="shared" si="436"/>
        <v>0.108195471386323i</v>
      </c>
      <c r="T935" t="str">
        <f t="shared" si="437"/>
        <v>0.210544743871758-0.0356570983689449i</v>
      </c>
      <c r="U935" t="str">
        <f t="shared" si="438"/>
        <v>0.0000500000000000001-0.00177406526542598i</v>
      </c>
      <c r="V935" t="str">
        <f t="shared" si="439"/>
        <v>0.00002-0.0198695309727709i</v>
      </c>
      <c r="W935" t="str">
        <f t="shared" si="440"/>
        <v>0.0000422732896165527-0.00162874059751488i</v>
      </c>
      <c r="X935" t="str">
        <f t="shared" si="441"/>
        <v>0.0000623343444348622-0.0016274502630171i</v>
      </c>
      <c r="Y935" t="str">
        <f t="shared" si="442"/>
        <v>0.009+0.402626514484068i</v>
      </c>
      <c r="Z935" t="str">
        <f t="shared" si="443"/>
        <v>-0.0486348714982121-0.00296448970982752i</v>
      </c>
      <c r="AA935" t="str">
        <f t="shared" si="444"/>
        <v>0.675947330191564-29.9099808688904i</v>
      </c>
      <c r="AB935" t="str">
        <f t="shared" si="445"/>
        <v>0.703725451202112-0.119180404016772i</v>
      </c>
      <c r="AC935" t="str">
        <f t="shared" si="446"/>
        <v>1.55110454491272-1.66489867381276i</v>
      </c>
      <c r="AD935" t="str">
        <f t="shared" si="447"/>
        <v>0.249135120640823+0.190576662874101i</v>
      </c>
      <c r="AE935" t="str">
        <f t="shared" si="448"/>
        <v>-0.0115516920220345-0.0100072300109364i</v>
      </c>
      <c r="AF935" t="str">
        <f t="shared" si="449"/>
        <v>-5.53222055039874-1.41544141536025i</v>
      </c>
      <c r="AG935" t="str">
        <f t="shared" si="450"/>
        <v>1.0212441385482-0.0265085609985223i</v>
      </c>
      <c r="AH935" t="str">
        <f t="shared" si="451"/>
        <v>0.0468528119219443+0.071437323058756i</v>
      </c>
      <c r="AI935">
        <f t="shared" si="452"/>
        <v>-21.367677496569925</v>
      </c>
      <c r="AJ935">
        <f t="shared" si="453"/>
        <v>56.740773371751331</v>
      </c>
      <c r="AK935"/>
      <c r="AL935"/>
      <c r="AM935"/>
      <c r="AN935"/>
    </row>
    <row r="936" spans="1:40" x14ac:dyDescent="0.35">
      <c r="A936"/>
      <c r="B936">
        <f t="shared" si="454"/>
        <v>80200</v>
      </c>
      <c r="C936" s="237" t="str">
        <f t="shared" si="422"/>
        <v>-5.01386508017509E-06+0.0128853748130783i</v>
      </c>
      <c r="D936" s="208" t="str">
        <f t="shared" si="423"/>
        <v>-2.51369964181807+0.0987878735669337i</v>
      </c>
      <c r="E936" t="str">
        <f t="shared" si="424"/>
        <v>20500</v>
      </c>
      <c r="F936" t="str">
        <f t="shared" si="425"/>
        <v>0.327868852459016</v>
      </c>
      <c r="G936" t="str">
        <f t="shared" si="420"/>
        <v>0.327868852459016</v>
      </c>
      <c r="H936" t="str">
        <f t="shared" si="426"/>
        <v>3.02011828076134+1.51334499281584i</v>
      </c>
      <c r="I936" t="str">
        <f t="shared" si="427"/>
        <v>314.944663522377i</v>
      </c>
      <c r="J936" t="str">
        <f t="shared" si="421"/>
        <v>-133.263774967544+68.8998141494634i</v>
      </c>
      <c r="K936" t="str">
        <f t="shared" si="428"/>
        <v>0.964152922047088-1.86483315846482i</v>
      </c>
      <c r="L936" t="str">
        <f t="shared" si="429"/>
        <v>0.184369175123153-0.304568243849512i</v>
      </c>
      <c r="M936" t="str">
        <f t="shared" si="430"/>
        <v>1.14852209717024-2.16940140231433i</v>
      </c>
      <c r="N936" t="str">
        <f t="shared" si="431"/>
        <v>-1.00035825595481i</v>
      </c>
      <c r="O936" t="str">
        <f t="shared" si="432"/>
        <v>0.540000809210302-0.841664497321955i</v>
      </c>
      <c r="P936" t="str">
        <f t="shared" si="433"/>
        <v>0.459999190789698+0.841664497321955i</v>
      </c>
      <c r="Q936" t="str">
        <f t="shared" si="434"/>
        <v>-0.459999190789698+0.158693758632855i</v>
      </c>
      <c r="R936" t="str">
        <f t="shared" si="435"/>
        <v>-0.329552225539446-1.94339989408228i</v>
      </c>
      <c r="S936" t="str">
        <f t="shared" si="436"/>
        <v>0.108330546881188i</v>
      </c>
      <c r="T936" t="str">
        <f t="shared" si="437"/>
        <v>0.210529573334776-0.0357005728186008i</v>
      </c>
      <c r="U936" t="str">
        <f t="shared" si="438"/>
        <v>0.0000500000000000001-0.00177185321397283i</v>
      </c>
      <c r="V936" t="str">
        <f t="shared" si="439"/>
        <v>0.00002-0.0198447559964957i</v>
      </c>
      <c r="W936" t="str">
        <f t="shared" si="440"/>
        <v>0.0000422732888851331-0.00162670997475822i</v>
      </c>
      <c r="X936" t="str">
        <f t="shared" si="441"/>
        <v>0.0000622843267483829-0.00162542186518504i</v>
      </c>
      <c r="Y936" t="str">
        <f t="shared" si="442"/>
        <v>0.009+0.403129169308642i</v>
      </c>
      <c r="Z936" t="str">
        <f t="shared" si="443"/>
        <v>-0.0485132945744514-0.00295651833289238i</v>
      </c>
      <c r="AA936" t="str">
        <f t="shared" si="444"/>
        <v>0.674246237266121-29.8724230228529i</v>
      </c>
      <c r="AB936" t="str">
        <f t="shared" si="445"/>
        <v>0.703674745148918-0.119325713161694i</v>
      </c>
      <c r="AC936" t="str">
        <f t="shared" si="446"/>
        <v>1.54932062455903-1.66360119722604i</v>
      </c>
      <c r="AD936" t="str">
        <f t="shared" si="447"/>
        <v>0.249368679663061+0.190744456758628i</v>
      </c>
      <c r="AE936" t="str">
        <f t="shared" si="448"/>
        <v>-0.0115337567308316-0.00999090509224802i</v>
      </c>
      <c r="AF936" t="str">
        <f t="shared" si="449"/>
        <v>-5.53381792257941-1.41455711924891i</v>
      </c>
      <c r="AG936" t="str">
        <f t="shared" si="450"/>
        <v>1.02123540868376-0.0265007093981729i</v>
      </c>
      <c r="AH936" t="str">
        <f t="shared" si="451"/>
        <v>0.0468087379307084+0.0713287764009648i</v>
      </c>
      <c r="AI936">
        <f t="shared" si="452"/>
        <v>-21.379370937118168</v>
      </c>
      <c r="AJ936">
        <f t="shared" si="453"/>
        <v>56.725545231348434</v>
      </c>
      <c r="AK936"/>
      <c r="AL936"/>
      <c r="AM936"/>
      <c r="AN936"/>
    </row>
    <row r="937" spans="1:40" x14ac:dyDescent="0.35">
      <c r="A937"/>
      <c r="B937">
        <f t="shared" si="454"/>
        <v>80300</v>
      </c>
      <c r="C937" s="237" t="str">
        <f t="shared" si="422"/>
        <v>-5.00138502447133E-06+0.012869328273952i</v>
      </c>
      <c r="D937" s="208" t="str">
        <f t="shared" si="423"/>
        <v>-2.51369954613764+0.0986648501002987i</v>
      </c>
      <c r="E937" t="str">
        <f t="shared" si="424"/>
        <v>20500</v>
      </c>
      <c r="F937" t="str">
        <f t="shared" si="425"/>
        <v>0.327868852459016</v>
      </c>
      <c r="G937" t="str">
        <f t="shared" si="420"/>
        <v>0.327868852459016</v>
      </c>
      <c r="H937" t="str">
        <f t="shared" si="426"/>
        <v>3.02171163554168+1.51233761103742i</v>
      </c>
      <c r="I937" t="str">
        <f t="shared" si="427"/>
        <v>315.337362604076i</v>
      </c>
      <c r="J937" t="str">
        <f t="shared" si="421"/>
        <v>-133.598806091142+68.9857241421684i</v>
      </c>
      <c r="K937" t="str">
        <f t="shared" si="428"/>
        <v>0.962229863864541-1.86346903792179i</v>
      </c>
      <c r="L937" t="str">
        <f t="shared" si="429"/>
        <v>0.184033104558326-0.304392141505778i</v>
      </c>
      <c r="M937" t="str">
        <f t="shared" si="430"/>
        <v>1.14626296842287-2.16786117942757i</v>
      </c>
      <c r="N937" t="str">
        <f t="shared" si="431"/>
        <v>-1.00160558545101i</v>
      </c>
      <c r="O937" t="str">
        <f t="shared" si="432"/>
        <v>0.538950556454205-0.842337401340878i</v>
      </c>
      <c r="P937" t="str">
        <f t="shared" si="433"/>
        <v>0.461049443545795+0.842337401340878i</v>
      </c>
      <c r="Q937" t="str">
        <f t="shared" si="434"/>
        <v>-0.461049443545795+0.159268184110132i</v>
      </c>
      <c r="R937" t="str">
        <f t="shared" si="435"/>
        <v>-0.329542600537146-1.9408396766159i</v>
      </c>
      <c r="S937" t="str">
        <f t="shared" si="436"/>
        <v>0.108465622376052i</v>
      </c>
      <c r="T937" t="str">
        <f t="shared" si="437"/>
        <v>0.210514383456279-0.0357440432666842i</v>
      </c>
      <c r="U937" t="str">
        <f t="shared" si="438"/>
        <v>0.0000500000000000001-0.00176964667198781i</v>
      </c>
      <c r="V937" t="str">
        <f t="shared" si="439"/>
        <v>0.00002-0.0198200427262634i</v>
      </c>
      <c r="W937" t="str">
        <f t="shared" si="440"/>
        <v>0.0000422732881528015-0.00162468440987392i</v>
      </c>
      <c r="X937" t="str">
        <f t="shared" si="441"/>
        <v>0.000062234495769752-0.00162339851738645i</v>
      </c>
      <c r="Y937" t="str">
        <f t="shared" si="442"/>
        <v>0.009+0.403631824133217i</v>
      </c>
      <c r="Z937" t="str">
        <f t="shared" si="443"/>
        <v>-0.0483921734453472-0.00294858290828828i</v>
      </c>
      <c r="AA937" t="str">
        <f t="shared" si="444"/>
        <v>0.672551578035298-29.8349597064192i</v>
      </c>
      <c r="AB937" t="str">
        <f t="shared" si="445"/>
        <v>0.703623974448579-0.119471008931747i</v>
      </c>
      <c r="AC937" t="str">
        <f t="shared" si="446"/>
        <v>1.54754154327475-1.66230429246019i</v>
      </c>
      <c r="AD937" t="str">
        <f t="shared" si="447"/>
        <v>0.249602454606984+0.190911981687324i</v>
      </c>
      <c r="AE937" t="str">
        <f t="shared" si="448"/>
        <v>-0.0115158854695349-0.00997461926212889i</v>
      </c>
      <c r="AF937" t="str">
        <f t="shared" si="449"/>
        <v>-5.53541118167932-1.41367276093712i</v>
      </c>
      <c r="AG937" t="str">
        <f t="shared" si="450"/>
        <v>1.02122667293715-0.0264929012970084i</v>
      </c>
      <c r="AH937" t="str">
        <f t="shared" si="451"/>
        <v>0.0467648152043886+0.0712204745173104i</v>
      </c>
      <c r="AI937">
        <f t="shared" si="452"/>
        <v>-21.391050202324458</v>
      </c>
      <c r="AJ937">
        <f t="shared" si="453"/>
        <v>56.710281324108266</v>
      </c>
      <c r="AK937"/>
      <c r="AL937"/>
      <c r="AM937"/>
      <c r="AN937"/>
    </row>
    <row r="938" spans="1:40" x14ac:dyDescent="0.35">
      <c r="A938"/>
      <c r="B938">
        <f t="shared" si="454"/>
        <v>80400</v>
      </c>
      <c r="C938" s="237" t="str">
        <f t="shared" si="422"/>
        <v>-4.98895150716442E-06+0.0128533216515716i</v>
      </c>
      <c r="D938" s="208" t="str">
        <f t="shared" si="423"/>
        <v>-2.51369945081401+0.098542132662049i</v>
      </c>
      <c r="E938" t="str">
        <f t="shared" si="424"/>
        <v>20500</v>
      </c>
      <c r="F938" t="str">
        <f t="shared" si="425"/>
        <v>0.327868852459016</v>
      </c>
      <c r="G938" t="str">
        <f t="shared" si="420"/>
        <v>0.327868852459016</v>
      </c>
      <c r="H938" t="str">
        <f t="shared" si="426"/>
        <v>3.02330088905337+1.51133048001136i</v>
      </c>
      <c r="I938" t="str">
        <f t="shared" si="427"/>
        <v>315.730061685774i</v>
      </c>
      <c r="J938" t="str">
        <f t="shared" si="421"/>
        <v>-133.934254699006+69.0716341348734i</v>
      </c>
      <c r="K938" t="str">
        <f t="shared" si="428"/>
        <v>0.960312079147596-1.86210568506223i</v>
      </c>
      <c r="L938" t="str">
        <f t="shared" si="429"/>
        <v>0.18369784045655-0.304215990252778i</v>
      </c>
      <c r="M938" t="str">
        <f t="shared" si="430"/>
        <v>1.14400991960415-2.16632167531501i</v>
      </c>
      <c r="N938" t="str">
        <f t="shared" si="431"/>
        <v>-1.00285291494722i</v>
      </c>
      <c r="O938" t="str">
        <f t="shared" si="432"/>
        <v>0.537899465182294-0.843008994825442i</v>
      </c>
      <c r="P938" t="str">
        <f t="shared" si="433"/>
        <v>0.462100534817706+0.843008994825442i</v>
      </c>
      <c r="Q938" t="str">
        <f t="shared" si="434"/>
        <v>-0.462100534817706+0.159843920121778i</v>
      </c>
      <c r="R938" t="str">
        <f t="shared" si="435"/>
        <v>-0.329532962578958-1.93828564973798i</v>
      </c>
      <c r="S938" t="str">
        <f t="shared" si="436"/>
        <v>0.108600697870916i</v>
      </c>
      <c r="T938" t="str">
        <f t="shared" si="437"/>
        <v>0.210499174234726-0.0357875097075453i</v>
      </c>
      <c r="U938" t="str">
        <f t="shared" si="438"/>
        <v>0.0000500000000000001-0.0017674456189132i</v>
      </c>
      <c r="V938" t="str">
        <f t="shared" si="439"/>
        <v>0.00002-0.0197953909318278i</v>
      </c>
      <c r="W938" t="str">
        <f t="shared" si="440"/>
        <v>0.0000422732874195572-0.00162266388398933i</v>
      </c>
      <c r="X938" t="str">
        <f t="shared" si="441"/>
        <v>0.0000621848505708821-0.00162138020078935i</v>
      </c>
      <c r="Y938" t="str">
        <f t="shared" si="442"/>
        <v>0.009+0.404134478957791i</v>
      </c>
      <c r="Z938" t="str">
        <f t="shared" si="443"/>
        <v>-0.0482715058330733-0.00294068322094504i</v>
      </c>
      <c r="AA938" t="str">
        <f t="shared" si="444"/>
        <v>0.670863319996145-29.7975905619546i</v>
      </c>
      <c r="AB938" t="str">
        <f t="shared" si="445"/>
        <v>0.703573139095946-0.119616291308047i</v>
      </c>
      <c r="AC938" t="str">
        <f t="shared" si="446"/>
        <v>1.54576728571138-1.66100796519564i</v>
      </c>
      <c r="AD938" t="str">
        <f t="shared" si="447"/>
        <v>0.249836445202316+0.191079237411363i</v>
      </c>
      <c r="AE938" t="str">
        <f t="shared" si="448"/>
        <v>-0.0114980779145713-0.00995837236566882i</v>
      </c>
      <c r="AF938" t="str">
        <f t="shared" si="449"/>
        <v>-5.53700033986738-1.41278834734931i</v>
      </c>
      <c r="AG938" t="str">
        <f t="shared" si="450"/>
        <v>1.02121793129786-0.0264851365010025i</v>
      </c>
      <c r="AH938" t="str">
        <f t="shared" si="451"/>
        <v>0.0467210429466935+0.0711124165000446i</v>
      </c>
      <c r="AI938">
        <f t="shared" si="452"/>
        <v>-21.402715333963176</v>
      </c>
      <c r="AJ938">
        <f t="shared" si="453"/>
        <v>56.694981774928259</v>
      </c>
      <c r="AK938"/>
      <c r="AL938"/>
      <c r="AM938"/>
      <c r="AN938"/>
    </row>
    <row r="939" spans="1:40" x14ac:dyDescent="0.35">
      <c r="A939"/>
      <c r="B939">
        <f t="shared" si="454"/>
        <v>80500</v>
      </c>
      <c r="C939" s="237" t="str">
        <f t="shared" si="422"/>
        <v>-0.0000049765642971514+0.0128373547971791i</v>
      </c>
      <c r="D939" s="208" t="str">
        <f t="shared" si="423"/>
        <v>-2.5136993558454+0.0984197201117065i</v>
      </c>
      <c r="E939" t="str">
        <f t="shared" si="424"/>
        <v>20500</v>
      </c>
      <c r="F939" t="str">
        <f t="shared" si="425"/>
        <v>0.327868852459016</v>
      </c>
      <c r="G939" t="str">
        <f t="shared" si="420"/>
        <v>0.327868852459016</v>
      </c>
      <c r="H939" t="str">
        <f t="shared" si="426"/>
        <v>3.02488605343272+1.51032360546831i</v>
      </c>
      <c r="I939" t="str">
        <f t="shared" si="427"/>
        <v>316.122760767473i</v>
      </c>
      <c r="J939" t="str">
        <f t="shared" si="421"/>
        <v>-134.270120791137+69.1575441275785i</v>
      </c>
      <c r="K939" t="str">
        <f t="shared" si="428"/>
        <v>0.95839955067573-1.86074310559685i</v>
      </c>
      <c r="L939" t="str">
        <f t="shared" si="429"/>
        <v>0.183363380694562-0.304039791553297i</v>
      </c>
      <c r="M939" t="str">
        <f t="shared" si="430"/>
        <v>1.14176293137029-2.16478289715015i</v>
      </c>
      <c r="N939" t="str">
        <f t="shared" si="431"/>
        <v>-1.00410024444342i</v>
      </c>
      <c r="O939" t="str">
        <f t="shared" si="432"/>
        <v>0.536847537029905-0.843679276730752i</v>
      </c>
      <c r="P939" t="str">
        <f t="shared" si="433"/>
        <v>0.463152462970095+0.843679276730752i</v>
      </c>
      <c r="Q939" t="str">
        <f t="shared" si="434"/>
        <v>-0.463152462970095+0.160420967712668i</v>
      </c>
      <c r="R939" t="str">
        <f t="shared" si="435"/>
        <v>-0.329523311661183-1.93573779036388i</v>
      </c>
      <c r="S939" t="str">
        <f t="shared" si="436"/>
        <v>0.108735773365781i</v>
      </c>
      <c r="T939" t="str">
        <f t="shared" si="437"/>
        <v>0.210483945668585-0.035830972135532i</v>
      </c>
      <c r="U939" t="str">
        <f t="shared" si="438"/>
        <v>0.0000500000000000001-0.00176525003429343i</v>
      </c>
      <c r="V939" t="str">
        <f t="shared" si="439"/>
        <v>0.00002-0.0197708003840864i</v>
      </c>
      <c r="W939" t="str">
        <f t="shared" si="440"/>
        <v>0.0000422732866854001-0.00162064837832558i</v>
      </c>
      <c r="X939" t="str">
        <f t="shared" si="441"/>
        <v>0.0000621353902294457-0.00161936689665526i</v>
      </c>
      <c r="Y939" t="str">
        <f t="shared" si="442"/>
        <v>0.009+0.404637133782365i</v>
      </c>
      <c r="Z939" t="str">
        <f t="shared" si="443"/>
        <v>-0.0481512894740281-0.00293281905737003i</v>
      </c>
      <c r="AA939" t="str">
        <f t="shared" si="444"/>
        <v>0.669181430851306-29.7603152336316i</v>
      </c>
      <c r="AB939" t="str">
        <f t="shared" si="445"/>
        <v>0.703522239085897-0.119761560271702i</v>
      </c>
      <c r="AC939" t="str">
        <f t="shared" si="446"/>
        <v>1.54399783657071-1.65971222105923i</v>
      </c>
      <c r="AD939" t="str">
        <f t="shared" si="447"/>
        <v>0.250070651178452+0.191246223682058i</v>
      </c>
      <c r="AE939" t="str">
        <f t="shared" si="448"/>
        <v>-0.0114803337443875-0.00994216424879458i</v>
      </c>
      <c r="AF939" t="str">
        <f t="shared" si="449"/>
        <v>-5.53858540927812-1.4119038853566i</v>
      </c>
      <c r="AG939" t="str">
        <f t="shared" si="450"/>
        <v>1.02120918375548-0.0264774148170733i</v>
      </c>
      <c r="AH939" t="str">
        <f t="shared" si="451"/>
        <v>0.0466774203663922+0.0710046014459906i</v>
      </c>
      <c r="AI939">
        <f t="shared" si="452"/>
        <v>-21.414366373631136</v>
      </c>
      <c r="AJ939">
        <f t="shared" si="453"/>
        <v>56.679646708100371</v>
      </c>
      <c r="AK939"/>
      <c r="AL939"/>
      <c r="AM939"/>
      <c r="AN939"/>
    </row>
    <row r="940" spans="1:40" x14ac:dyDescent="0.35">
      <c r="A940"/>
      <c r="B940">
        <f t="shared" si="454"/>
        <v>80600</v>
      </c>
      <c r="C940" s="237" t="str">
        <f t="shared" si="422"/>
        <v>-4.96422316476212E-06+0.0128214275627549i</v>
      </c>
      <c r="D940" s="208" t="str">
        <f t="shared" si="423"/>
        <v>-2.51369926123006+0.0982976113144543i</v>
      </c>
      <c r="E940" t="str">
        <f t="shared" si="424"/>
        <v>20500</v>
      </c>
      <c r="F940" t="str">
        <f t="shared" si="425"/>
        <v>0.327868852459016</v>
      </c>
      <c r="G940" t="str">
        <f t="shared" si="420"/>
        <v>0.327868852459016</v>
      </c>
      <c r="H940" t="str">
        <f t="shared" si="426"/>
        <v>3.0264671407818+1.50931699309168i</v>
      </c>
      <c r="I940" t="str">
        <f t="shared" si="427"/>
        <v>316.515459849172i</v>
      </c>
      <c r="J940" t="str">
        <f t="shared" si="421"/>
        <v>-134.606404367534+69.2434541202835i</v>
      </c>
      <c r="K940" t="str">
        <f t="shared" si="428"/>
        <v>0.956492261287298-1.85938130517871i</v>
      </c>
      <c r="L940" t="str">
        <f t="shared" si="429"/>
        <v>0.183029723153626-0.303863546860141i</v>
      </c>
      <c r="M940" t="str">
        <f t="shared" si="430"/>
        <v>1.13952198444092-2.16324485203885i</v>
      </c>
      <c r="N940" t="str">
        <f t="shared" si="431"/>
        <v>-1.00534757393962i</v>
      </c>
      <c r="O940" t="str">
        <f t="shared" si="432"/>
        <v>0.535794773633653-0.844348246013967i</v>
      </c>
      <c r="P940" t="str">
        <f t="shared" si="433"/>
        <v>0.464205226366347+0.844348246013967i</v>
      </c>
      <c r="Q940" t="str">
        <f t="shared" si="434"/>
        <v>-0.464205226366347+0.160999327925653i</v>
      </c>
      <c r="R940" t="str">
        <f t="shared" si="435"/>
        <v>-0.329513647780101-1.93319607552344i</v>
      </c>
      <c r="S940" t="str">
        <f t="shared" si="436"/>
        <v>0.108870848860645i</v>
      </c>
      <c r="T940" t="str">
        <f t="shared" si="437"/>
        <v>0.210468697756305-0.0358744305449872i</v>
      </c>
      <c r="U940" t="str">
        <f t="shared" si="438"/>
        <v>0.0000500000000000001-0.00176305989777445i</v>
      </c>
      <c r="V940" t="str">
        <f t="shared" si="439"/>
        <v>0.00002-0.0197462708550739i</v>
      </c>
      <c r="W940" t="str">
        <f t="shared" si="440"/>
        <v>0.0000422732859503309-0.00161863787419696i</v>
      </c>
      <c r="X940" t="str">
        <f t="shared" si="441"/>
        <v>0.0000620861138288297-0.00161735858633856i</v>
      </c>
      <c r="Y940" t="str">
        <f t="shared" si="442"/>
        <v>0.009+0.40513978860694i</v>
      </c>
      <c r="Z940" t="str">
        <f t="shared" si="443"/>
        <v>-0.0480315221187275-0.00292499020563462i</v>
      </c>
      <c r="AA940" t="str">
        <f t="shared" si="444"/>
        <v>0.667505878507478-29.7231333674194i</v>
      </c>
      <c r="AB940" t="str">
        <f t="shared" si="445"/>
        <v>0.703471274413249-0.119906815803804i</v>
      </c>
      <c r="AC940" t="str">
        <f t="shared" si="446"/>
        <v>1.54223318060462-1.65841706562441i</v>
      </c>
      <c r="AD940" t="str">
        <f t="shared" si="447"/>
        <v>0.250305072264469+0.191412940250845i</v>
      </c>
      <c r="AE940" t="str">
        <f t="shared" si="448"/>
        <v>-0.0114626526394351-0.00992599475826336i</v>
      </c>
      <c r="AF940" t="str">
        <f t="shared" si="449"/>
        <v>-5.54016640201186-1.41101938177723i</v>
      </c>
      <c r="AG940" t="str">
        <f t="shared" si="450"/>
        <v>1.02120043029971-0.0264697360530791i</v>
      </c>
      <c r="AH940" t="str">
        <f t="shared" si="451"/>
        <v>0.0466339466772786+0.0708970284565115i</v>
      </c>
      <c r="AI940">
        <f t="shared" si="452"/>
        <v>-21.426003362748681</v>
      </c>
      <c r="AJ940">
        <f t="shared" si="453"/>
        <v>56.664276247312074</v>
      </c>
      <c r="AK940"/>
      <c r="AL940"/>
      <c r="AM940"/>
      <c r="AN940"/>
    </row>
    <row r="941" spans="1:40" x14ac:dyDescent="0.35">
      <c r="A941"/>
      <c r="B941">
        <f t="shared" si="454"/>
        <v>80700</v>
      </c>
      <c r="C941" s="237" t="str">
        <f t="shared" si="422"/>
        <v>-4.95192788174847E-06+0.0128055398010129i</v>
      </c>
      <c r="D941" s="208" t="str">
        <f t="shared" si="423"/>
        <v>-2.51369916696622+0.0981758051410989i</v>
      </c>
      <c r="E941" t="str">
        <f t="shared" si="424"/>
        <v>20500</v>
      </c>
      <c r="F941" t="str">
        <f t="shared" si="425"/>
        <v>0.327868852459016</v>
      </c>
      <c r="G941" t="str">
        <f t="shared" si="420"/>
        <v>0.327868852459016</v>
      </c>
      <c r="H941" t="str">
        <f t="shared" si="426"/>
        <v>3.02804416316834+1.50831064851793i</v>
      </c>
      <c r="I941" t="str">
        <f t="shared" si="427"/>
        <v>316.90815893087i</v>
      </c>
      <c r="J941" t="str">
        <f t="shared" si="421"/>
        <v>-134.943105428197+69.3293641129887i</v>
      </c>
      <c r="K941" t="str">
        <f t="shared" si="428"/>
        <v>0.954590193879345-1.85802028940361i</v>
      </c>
      <c r="L941" t="str">
        <f t="shared" si="429"/>
        <v>0.182696865719539-0.303687257616186i</v>
      </c>
      <c r="M941" t="str">
        <f t="shared" si="430"/>
        <v>1.13728705959888-2.1617075470198i</v>
      </c>
      <c r="N941" t="str">
        <f t="shared" si="431"/>
        <v>-1.00659490343583i</v>
      </c>
      <c r="O941" t="str">
        <f t="shared" si="432"/>
        <v>0.534741176631451-0.84501590163429i</v>
      </c>
      <c r="P941" t="str">
        <f t="shared" si="433"/>
        <v>0.465258823368549+0.84501590163429i</v>
      </c>
      <c r="Q941" t="str">
        <f t="shared" si="434"/>
        <v>-0.465258823368549+0.16157900180154i</v>
      </c>
      <c r="R941" t="str">
        <f t="shared" si="435"/>
        <v>-0.329503970931998-1.93066048236034i</v>
      </c>
      <c r="S941" t="str">
        <f t="shared" si="436"/>
        <v>0.10900592435551i</v>
      </c>
      <c r="T941" t="str">
        <f t="shared" si="437"/>
        <v>0.210453430496344-0.0359178849302535i</v>
      </c>
      <c r="U941" t="str">
        <f t="shared" si="438"/>
        <v>0.00005-0.00176087518910311i</v>
      </c>
      <c r="V941" t="str">
        <f t="shared" si="439"/>
        <v>0.00002-0.0197218021179548i</v>
      </c>
      <c r="W941" t="str">
        <f t="shared" si="440"/>
        <v>0.0000422732852143485-0.00161663235301043i</v>
      </c>
      <c r="X941" t="str">
        <f t="shared" si="441"/>
        <v>0.0000620370204580961-0.00161535525128606i</v>
      </c>
      <c r="Y941" t="str">
        <f t="shared" si="442"/>
        <v>0.009+0.405642443431514i</v>
      </c>
      <c r="Z941" t="str">
        <f t="shared" si="443"/>
        <v>-0.0479122015317031-0.00291719645536078i</v>
      </c>
      <c r="AA941" t="str">
        <f t="shared" si="444"/>
        <v>0.665836631073854-29.6860446110717i</v>
      </c>
      <c r="AB941" t="str">
        <f t="shared" si="445"/>
        <v>0.703420245072848-0.120052057885444i</v>
      </c>
      <c r="AC941" t="str">
        <f t="shared" si="446"/>
        <v>1.540473302615-1.65712250441182i</v>
      </c>
      <c r="AD941" t="str">
        <f t="shared" si="447"/>
        <v>0.250539708189123+0.19157938686931i</v>
      </c>
      <c r="AE941" t="str">
        <f t="shared" si="448"/>
        <v>-0.011445034282156-0.00990986374165896i</v>
      </c>
      <c r="AF941" t="str">
        <f t="shared" si="449"/>
        <v>-5.54174333013456-1.41013484337683i</v>
      </c>
      <c r="AG941" t="str">
        <f t="shared" si="450"/>
        <v>1.0211916709203-0.0264621000178116i</v>
      </c>
      <c r="AH941" t="str">
        <f t="shared" si="451"/>
        <v>0.0465906210981335+0.0707896966374925i</v>
      </c>
      <c r="AI941">
        <f t="shared" si="452"/>
        <v>-21.437626342559764</v>
      </c>
      <c r="AJ941">
        <f t="shared" si="453"/>
        <v>56.64887051565379</v>
      </c>
      <c r="AK941"/>
      <c r="AL941"/>
      <c r="AM941"/>
      <c r="AN941"/>
    </row>
    <row r="942" spans="1:40" x14ac:dyDescent="0.35">
      <c r="A942"/>
      <c r="B942">
        <f t="shared" si="454"/>
        <v>80800</v>
      </c>
      <c r="C942" s="237" t="str">
        <f t="shared" si="422"/>
        <v>-4.93967822127388E-06+0.0127896913653962i</v>
      </c>
      <c r="D942" s="208" t="str">
        <f t="shared" si="423"/>
        <v>-2.51369907305215+0.0980543004680376i</v>
      </c>
      <c r="E942" t="str">
        <f t="shared" si="424"/>
        <v>20500</v>
      </c>
      <c r="F942" t="str">
        <f t="shared" si="425"/>
        <v>0.327868852459016</v>
      </c>
      <c r="G942" t="str">
        <f t="shared" si="420"/>
        <v>0.327868852459016</v>
      </c>
      <c r="H942" t="str">
        <f t="shared" si="426"/>
        <v>3.0296171326259+1.50730457733688i</v>
      </c>
      <c r="I942" t="str">
        <f t="shared" si="427"/>
        <v>317.300858012569i</v>
      </c>
      <c r="J942" t="str">
        <f t="shared" si="421"/>
        <v>-135.280223973126+69.4152741056937i</v>
      </c>
      <c r="K942" t="str">
        <f t="shared" si="428"/>
        <v>0.952693331407468-1.85666006381058i</v>
      </c>
      <c r="L942" t="str">
        <f t="shared" si="429"/>
        <v>0.182364806282628-0.30351092525444i</v>
      </c>
      <c r="M942" t="str">
        <f t="shared" si="430"/>
        <v>1.1350581376901-2.16017098906502i</v>
      </c>
      <c r="N942" t="str">
        <f t="shared" si="431"/>
        <v>-1.00784223293203i</v>
      </c>
      <c r="O942" t="str">
        <f t="shared" si="432"/>
        <v>0.533686747662534-0.84568224255295i</v>
      </c>
      <c r="P942" t="str">
        <f t="shared" si="433"/>
        <v>0.466313252337466+0.84568224255295i</v>
      </c>
      <c r="Q942" t="str">
        <f t="shared" si="434"/>
        <v>-0.466313252337466+0.16215999037908i</v>
      </c>
      <c r="R942" t="str">
        <f t="shared" si="435"/>
        <v>-0.329494281113147-1.92813098813143i</v>
      </c>
      <c r="S942" t="str">
        <f t="shared" si="436"/>
        <v>0.109140999850374i</v>
      </c>
      <c r="T942" t="str">
        <f t="shared" si="437"/>
        <v>0.210438143887154-0.0359613352856691i</v>
      </c>
      <c r="U942" t="str">
        <f t="shared" si="438"/>
        <v>0.00005-0.00175869588812649i</v>
      </c>
      <c r="V942" t="str">
        <f t="shared" si="439"/>
        <v>0.00002-0.0196973939470167i</v>
      </c>
      <c r="W942" t="str">
        <f t="shared" si="440"/>
        <v>0.0000422732844774538-0.00161463179626495i</v>
      </c>
      <c r="X942" t="str">
        <f t="shared" si="441"/>
        <v>0.0000619881092119394-0.0016133568730363i</v>
      </c>
      <c r="Y942" t="str">
        <f t="shared" si="442"/>
        <v>0.009+0.406145098256088i</v>
      </c>
      <c r="Z942" t="str">
        <f t="shared" si="443"/>
        <v>-0.0477933254913942-0.00290943759770761i</v>
      </c>
      <c r="AA942" t="str">
        <f t="shared" si="444"/>
        <v>0.664173656860593-29.6490486141159i</v>
      </c>
      <c r="AB942" t="str">
        <f t="shared" si="445"/>
        <v>0.70336915105952-0.120197286497697i</v>
      </c>
      <c r="AC942" t="str">
        <f t="shared" si="446"/>
        <v>1.53871818745362-1.65582854288955i</v>
      </c>
      <c r="AD942" t="str">
        <f t="shared" si="447"/>
        <v>0.25077455868085+0.19174556328917i</v>
      </c>
      <c r="AE942" t="str">
        <f t="shared" si="448"/>
        <v>-0.0114274783569674-0.00989377104738461i</v>
      </c>
      <c r="AF942" t="str">
        <f t="shared" si="449"/>
        <v>-5.54331620567805-1.40925027686884i</v>
      </c>
      <c r="AG942" t="str">
        <f t="shared" si="450"/>
        <v>1.02118290560714-0.0264545065209906i</v>
      </c>
      <c r="AH942" t="str">
        <f t="shared" si="451"/>
        <v>0.0465474428526866+0.070682605099301i</v>
      </c>
      <c r="AI942">
        <f t="shared" si="452"/>
        <v>-21.449235354133922</v>
      </c>
      <c r="AJ942">
        <f t="shared" si="453"/>
        <v>56.63342963561827</v>
      </c>
      <c r="AK942"/>
      <c r="AL942"/>
      <c r="AM942"/>
      <c r="AN942"/>
    </row>
    <row r="943" spans="1:40" x14ac:dyDescent="0.35">
      <c r="A943"/>
      <c r="B943">
        <f t="shared" si="454"/>
        <v>80900</v>
      </c>
      <c r="C943" s="237" t="str">
        <f t="shared" si="422"/>
        <v>-4.92747395790297E-06+0.0127738821100726i</v>
      </c>
      <c r="D943" s="208" t="str">
        <f t="shared" si="423"/>
        <v>-2.51369897948614+0.0979330961772233i</v>
      </c>
      <c r="E943" t="str">
        <f t="shared" si="424"/>
        <v>20500</v>
      </c>
      <c r="F943" t="str">
        <f t="shared" si="425"/>
        <v>0.327868852459016</v>
      </c>
      <c r="G943" t="str">
        <f t="shared" si="420"/>
        <v>0.327868852459016</v>
      </c>
      <c r="H943" t="str">
        <f t="shared" si="426"/>
        <v>3.03118606115384+1.50629878509207i</v>
      </c>
      <c r="I943" t="str">
        <f t="shared" si="427"/>
        <v>317.693557094268i</v>
      </c>
      <c r="J943" t="str">
        <f t="shared" si="421"/>
        <v>-135.617760002321+69.5011840983988i</v>
      </c>
      <c r="K943" t="str">
        <f t="shared" si="428"/>
        <v>0.950801656885641-1.85530063388225i</v>
      </c>
      <c r="L943" t="str">
        <f t="shared" si="429"/>
        <v>0.182033542737769-0.3033345511981i</v>
      </c>
      <c r="M943" t="str">
        <f t="shared" si="430"/>
        <v>1.13283519962341-2.15863518508035i</v>
      </c>
      <c r="N943" t="str">
        <f t="shared" si="431"/>
        <v>-1.00908956242823i</v>
      </c>
      <c r="O943" t="str">
        <f t="shared" si="432"/>
        <v>0.532631488367406-0.84634726773324i</v>
      </c>
      <c r="P943" t="str">
        <f t="shared" si="433"/>
        <v>0.467368511632594+0.84634726773324i</v>
      </c>
      <c r="Q943" t="str">
        <f t="shared" si="434"/>
        <v>-0.467368511632594+0.16274229469499i</v>
      </c>
      <c r="R943" t="str">
        <f t="shared" si="435"/>
        <v>-0.329484578319827-1.92560757020597i</v>
      </c>
      <c r="S943" t="str">
        <f t="shared" si="436"/>
        <v>0.109276075345238i</v>
      </c>
      <c r="T943" t="str">
        <f t="shared" si="437"/>
        <v>0.210422837927188-0.0360047816055714i</v>
      </c>
      <c r="U943" t="str">
        <f t="shared" si="438"/>
        <v>0.00005-0.00175652197479136i</v>
      </c>
      <c r="V943" t="str">
        <f t="shared" si="439"/>
        <v>0.00002-0.0196730461176632i</v>
      </c>
      <c r="W943" t="str">
        <f t="shared" si="440"/>
        <v>0.0000422732837396471-0.00161263618555098i</v>
      </c>
      <c r="X943" t="str">
        <f t="shared" si="441"/>
        <v>0.0000619393791906433-0.00161136343321905i</v>
      </c>
      <c r="Y943" t="str">
        <f t="shared" si="442"/>
        <v>0.009+0.406647753080663i</v>
      </c>
      <c r="Z943" t="str">
        <f t="shared" si="443"/>
        <v>-0.0476748917900446-0.00290171342535814i</v>
      </c>
      <c r="AA943" t="str">
        <f t="shared" si="444"/>
        <v>0.662516924377287-29.6121450278419i</v>
      </c>
      <c r="AB943" t="str">
        <f t="shared" si="445"/>
        <v>0.703317992368094-0.120342501621637i</v>
      </c>
      <c r="AC943" t="str">
        <f t="shared" si="446"/>
        <v>1.53696782002199-1.65453518647357i</v>
      </c>
      <c r="AD943" t="str">
        <f t="shared" si="447"/>
        <v>0.251009623467771+0.191911469262286i</v>
      </c>
      <c r="AE943" t="str">
        <f t="shared" si="448"/>
        <v>-0.0114099845502472-0.00987771652465846i</v>
      </c>
      <c r="AF943" t="str">
        <f t="shared" si="449"/>
        <v>-5.54488504063998-1.40836568891485i</v>
      </c>
      <c r="AG943" t="str">
        <f t="shared" si="450"/>
        <v>1.02117413435019-0.0264469553732586i</v>
      </c>
      <c r="AH943" t="str">
        <f t="shared" si="451"/>
        <v>0.0465044111695799+0.0705757529567668i</v>
      </c>
      <c r="AI943">
        <f t="shared" si="452"/>
        <v>-21.460830438366539</v>
      </c>
      <c r="AJ943">
        <f t="shared" si="453"/>
        <v>56.617953729106745</v>
      </c>
      <c r="AK943"/>
      <c r="AL943"/>
      <c r="AM943"/>
      <c r="AN943"/>
    </row>
    <row r="944" spans="1:40" x14ac:dyDescent="0.35">
      <c r="A944"/>
      <c r="B944">
        <f t="shared" si="454"/>
        <v>81000</v>
      </c>
      <c r="C944" s="237" t="str">
        <f t="shared" si="422"/>
        <v>-4.91531486759096E-06+0.0127581118899299i</v>
      </c>
      <c r="D944" s="208" t="str">
        <f t="shared" si="423"/>
        <v>-2.51369888626644+0.0978121911561293i</v>
      </c>
      <c r="E944" t="str">
        <f t="shared" si="424"/>
        <v>20500</v>
      </c>
      <c r="F944" t="str">
        <f t="shared" si="425"/>
        <v>0.327868852459016</v>
      </c>
      <c r="G944" t="str">
        <f t="shared" si="420"/>
        <v>0.327868852459016</v>
      </c>
      <c r="H944" t="str">
        <f t="shared" si="426"/>
        <v>3.03275096071736+1.50529327728098i</v>
      </c>
      <c r="I944" t="str">
        <f t="shared" si="427"/>
        <v>318.086256175967i</v>
      </c>
      <c r="J944" t="str">
        <f t="shared" si="421"/>
        <v>-135.955713515782+69.5870940911038i</v>
      </c>
      <c r="K944" t="str">
        <f t="shared" si="428"/>
        <v>0.948915153386056-1.85394200504533i</v>
      </c>
      <c r="L944" t="str">
        <f t="shared" si="429"/>
        <v>0.181703072984382-0.303158136860608i</v>
      </c>
      <c r="M944" t="str">
        <f t="shared" si="430"/>
        <v>1.13061822637044-2.15710014190594i</v>
      </c>
      <c r="N944" t="str">
        <f t="shared" si="431"/>
        <v>-1.01033689192444i</v>
      </c>
      <c r="O944" t="str">
        <f t="shared" si="432"/>
        <v>0.531575400387865-0.847010976140499i</v>
      </c>
      <c r="P944" t="str">
        <f t="shared" si="433"/>
        <v>0.468424599612135+0.847010976140499i</v>
      </c>
      <c r="Q944" t="str">
        <f t="shared" si="434"/>
        <v>-0.468424599612135+0.163325915783941i</v>
      </c>
      <c r="R944" t="str">
        <f t="shared" si="435"/>
        <v>-0.3294748625483-1.92309020606494i</v>
      </c>
      <c r="S944" t="str">
        <f t="shared" si="436"/>
        <v>0.109411150840102i</v>
      </c>
      <c r="T944" t="str">
        <f t="shared" si="437"/>
        <v>0.210407512614894-0.0360482238842939i</v>
      </c>
      <c r="U944" t="str">
        <f t="shared" si="438"/>
        <v>0.00005-0.00175435342914347i</v>
      </c>
      <c r="V944" t="str">
        <f t="shared" si="439"/>
        <v>0.00002-0.0196487584064069i</v>
      </c>
      <c r="W944" t="str">
        <f t="shared" si="440"/>
        <v>0.0000422732830009273-0.00161064550254989i</v>
      </c>
      <c r="X944" t="str">
        <f t="shared" si="441"/>
        <v>0.0000618908295000405-0.00160937491355474i</v>
      </c>
      <c r="Y944" t="str">
        <f t="shared" si="442"/>
        <v>0.009+0.407150407905237i</v>
      </c>
      <c r="Z944" t="str">
        <f t="shared" si="443"/>
        <v>-0.0475568982336012-0.00289402373250624i</v>
      </c>
      <c r="AA944" t="str">
        <f t="shared" si="444"/>
        <v>0.660866402331471-29.5753335052909i</v>
      </c>
      <c r="AB944" t="str">
        <f t="shared" si="445"/>
        <v>0.703266768993382-0.120487703238325i</v>
      </c>
      <c r="AC944" t="str">
        <f t="shared" si="446"/>
        <v>1.53522218527126-1.65324244052812i</v>
      </c>
      <c r="AD944" t="str">
        <f t="shared" si="447"/>
        <v>0.251244902277685+0.192077104540657i</v>
      </c>
      <c r="AE944" t="str">
        <f t="shared" si="448"/>
        <v>-0.0113925525503192-0.00986170002350762i</v>
      </c>
      <c r="AF944" t="str">
        <f t="shared" si="449"/>
        <v>-5.5464498469838-1.40748108612485i</v>
      </c>
      <c r="AG944" t="str">
        <f t="shared" si="450"/>
        <v>1.0211653571395-0.0264394463861738i</v>
      </c>
      <c r="AH944" t="str">
        <f t="shared" si="451"/>
        <v>0.0464615252823296+0.0704691393291491i</v>
      </c>
      <c r="AI944">
        <f t="shared" si="452"/>
        <v>-21.472411635980286</v>
      </c>
      <c r="AJ944">
        <f t="shared" si="453"/>
        <v>56.602442917430963</v>
      </c>
      <c r="AK944"/>
      <c r="AL944"/>
      <c r="AM944"/>
      <c r="AN944"/>
    </row>
    <row r="945" spans="1:40" x14ac:dyDescent="0.35">
      <c r="A945"/>
      <c r="B945">
        <f t="shared" si="454"/>
        <v>81100</v>
      </c>
      <c r="C945" s="237" t="str">
        <f t="shared" si="422"/>
        <v>-4.90320072767355E-06+0.0127423805605717i</v>
      </c>
      <c r="D945" s="208" t="str">
        <f t="shared" si="423"/>
        <v>-2.51369879339137+0.0976915842977164i</v>
      </c>
      <c r="E945" t="str">
        <f t="shared" si="424"/>
        <v>20500</v>
      </c>
      <c r="F945" t="str">
        <f t="shared" si="425"/>
        <v>0.327868852459016</v>
      </c>
      <c r="G945" t="str">
        <f t="shared" si="420"/>
        <v>0.327868852459016</v>
      </c>
      <c r="H945" t="str">
        <f t="shared" si="426"/>
        <v>3.0343118432476+1.50428805935542i</v>
      </c>
      <c r="I945" t="str">
        <f t="shared" si="427"/>
        <v>318.478955257665i</v>
      </c>
      <c r="J945" t="str">
        <f t="shared" si="421"/>
        <v>-136.29408451351+69.6730040838089i</v>
      </c>
      <c r="K945" t="str">
        <f t="shared" si="428"/>
        <v>0.947033804038958-1.852584182671i</v>
      </c>
      <c r="L945" t="str">
        <f t="shared" si="429"/>
        <v>0.181373394926445-0.302981683645706i</v>
      </c>
      <c r="M945" t="str">
        <f t="shared" si="430"/>
        <v>1.1284071989654-2.15556586631671i</v>
      </c>
      <c r="N945" t="str">
        <f t="shared" si="431"/>
        <v>-1.01158422142064i</v>
      </c>
      <c r="O945" t="str">
        <f t="shared" si="432"/>
        <v>0.53051848536702-0.847673366742098i</v>
      </c>
      <c r="P945" t="str">
        <f t="shared" si="433"/>
        <v>0.46948151463298+0.847673366742098i</v>
      </c>
      <c r="Q945" t="str">
        <f t="shared" si="434"/>
        <v>-0.46948151463298+0.163910854678542i</v>
      </c>
      <c r="R945" t="str">
        <f t="shared" si="435"/>
        <v>-0.329465133794832-1.92057887330043i</v>
      </c>
      <c r="S945" t="str">
        <f t="shared" si="436"/>
        <v>0.109546226334967i</v>
      </c>
      <c r="T945" t="str">
        <f t="shared" si="437"/>
        <v>0.210392167948725-0.0360916621161688i</v>
      </c>
      <c r="U945" t="str">
        <f t="shared" si="438"/>
        <v>0.00005-0.00175219023132701i</v>
      </c>
      <c r="V945" t="str">
        <f t="shared" si="439"/>
        <v>0.00002-0.0196245305908626i</v>
      </c>
      <c r="W945" t="str">
        <f t="shared" si="440"/>
        <v>0.0000422732822612955-0.00160865972903338i</v>
      </c>
      <c r="X945" t="str">
        <f t="shared" si="441"/>
        <v>0.0000618424592514716-0.00160739129585387i</v>
      </c>
      <c r="Y945" t="str">
        <f t="shared" si="442"/>
        <v>0.009+0.407653062729812i</v>
      </c>
      <c r="Z945" t="str">
        <f t="shared" si="443"/>
        <v>-0.0474393426416095-0.00288636831484361i</v>
      </c>
      <c r="AA945" t="str">
        <f t="shared" si="444"/>
        <v>0.659222059627098-29.5386137012442i</v>
      </c>
      <c r="AB945" t="str">
        <f t="shared" si="445"/>
        <v>0.703215480930215-0.120632891328816i</v>
      </c>
      <c r="AC945" t="str">
        <f t="shared" si="446"/>
        <v>1.53348126820208-1.65195031036611i</v>
      </c>
      <c r="AD945" t="str">
        <f t="shared" si="447"/>
        <v>0.251480394838072+0.192242468876432i</v>
      </c>
      <c r="AE945" t="str">
        <f t="shared" si="448"/>
        <v>-0.0113751820474383-0.00984572139476301i</v>
      </c>
      <c r="AF945" t="str">
        <f t="shared" si="449"/>
        <v>-5.54801063663897-1.4065964750577i</v>
      </c>
      <c r="AG945" t="str">
        <f t="shared" si="450"/>
        <v>1.02115657396522-0.0264319793722051i</v>
      </c>
      <c r="AH945" t="str">
        <f t="shared" si="451"/>
        <v>0.0464187844292875+0.0703627633401108i</v>
      </c>
      <c r="AI945">
        <f t="shared" si="452"/>
        <v>-21.483978987526079</v>
      </c>
      <c r="AJ945">
        <f t="shared" si="453"/>
        <v>56.586897321318531</v>
      </c>
      <c r="AK945"/>
      <c r="AL945"/>
      <c r="AM945"/>
      <c r="AN945"/>
    </row>
    <row r="946" spans="1:40" x14ac:dyDescent="0.35">
      <c r="A946"/>
      <c r="B946">
        <f t="shared" si="454"/>
        <v>81200</v>
      </c>
      <c r="C946" s="237" t="str">
        <f t="shared" si="422"/>
        <v>-4.89113131685673E-06+0.012726687978313i</v>
      </c>
      <c r="D946" s="208" t="str">
        <f t="shared" si="423"/>
        <v>-2.51369870085922+0.0975712745003997i</v>
      </c>
      <c r="E946" t="str">
        <f t="shared" si="424"/>
        <v>20500</v>
      </c>
      <c r="F946" t="str">
        <f t="shared" si="425"/>
        <v>0.327868852459016</v>
      </c>
      <c r="G946" t="str">
        <f t="shared" si="420"/>
        <v>0.327868852459016</v>
      </c>
      <c r="H946" t="str">
        <f t="shared" si="426"/>
        <v>3.03586872064162+1.50328313672179i</v>
      </c>
      <c r="I946" t="str">
        <f t="shared" si="427"/>
        <v>318.871654339364i</v>
      </c>
      <c r="J946" t="str">
        <f t="shared" si="421"/>
        <v>-136.632872995504+69.758914076514i</v>
      </c>
      <c r="K946" t="str">
        <f t="shared" si="428"/>
        <v>0.945157592032516-1.85122717207539i</v>
      </c>
      <c r="L946" t="str">
        <f t="shared" si="429"/>
        <v>0.181044506472499-0.302805192947499i</v>
      </c>
      <c r="M946" t="str">
        <f t="shared" si="430"/>
        <v>1.12620209850501-2.15403236502289i</v>
      </c>
      <c r="N946" t="str">
        <f t="shared" si="431"/>
        <v>-1.01283155091684i</v>
      </c>
      <c r="O946" t="str">
        <f t="shared" si="432"/>
        <v>0.529460744949245-0.848334438507474i</v>
      </c>
      <c r="P946" t="str">
        <f t="shared" si="433"/>
        <v>0.470539255050755+0.848334438507474i</v>
      </c>
      <c r="Q946" t="str">
        <f t="shared" si="434"/>
        <v>-0.470539255050755+0.164497112409366i</v>
      </c>
      <c r="R946" t="str">
        <f t="shared" si="435"/>
        <v>-0.329455392055671-1.91807354961485i</v>
      </c>
      <c r="S946" t="str">
        <f t="shared" si="436"/>
        <v>0.109681301829831i</v>
      </c>
      <c r="T946" t="str">
        <f t="shared" si="437"/>
        <v>0.210376803927122-0.0361350962955234i</v>
      </c>
      <c r="U946" t="str">
        <f t="shared" si="438"/>
        <v>0.00005-0.001750032361584i</v>
      </c>
      <c r="V946" t="str">
        <f t="shared" si="439"/>
        <v>0.00002-0.0196003624497408i</v>
      </c>
      <c r="W946" t="str">
        <f t="shared" si="440"/>
        <v>0.0000422732815207509-0.00160667884686298i</v>
      </c>
      <c r="X946" t="str">
        <f t="shared" si="441"/>
        <v>0.0000617942675617428-0.00160541256201646i</v>
      </c>
      <c r="Y946" t="str">
        <f t="shared" si="442"/>
        <v>0.009+0.408155717554386i</v>
      </c>
      <c r="Z946" t="str">
        <f t="shared" si="443"/>
        <v>-0.0473222228471141-0.00287874696954695i</v>
      </c>
      <c r="AA946" t="str">
        <f t="shared" si="444"/>
        <v>0.657583865363091-29.5019852722125i</v>
      </c>
      <c r="AB946" t="str">
        <f t="shared" si="445"/>
        <v>0.70316412817338-0.120778065874149i</v>
      </c>
      <c r="AC946" t="str">
        <f t="shared" si="446"/>
        <v>1.53174505386452-1.65065880124941i</v>
      </c>
      <c r="AD946" t="str">
        <f t="shared" si="447"/>
        <v>0.25171610087609+0.192407562021885i</v>
      </c>
      <c r="AE946" t="str">
        <f t="shared" si="448"/>
        <v>-0.0113578727337765-0.00982978049005277i</v>
      </c>
      <c r="AF946" t="str">
        <f t="shared" si="449"/>
        <v>-5.54956742150084-1.40571186222139i</v>
      </c>
      <c r="AG946" t="str">
        <f t="shared" si="450"/>
        <v>1.02114778481759-0.0264245541447259i</v>
      </c>
      <c r="AH946" t="str">
        <f t="shared" si="451"/>
        <v>0.0463761878536076+0.0702566241176844i</v>
      </c>
      <c r="AI946">
        <f t="shared" si="452"/>
        <v>-21.495532533384392</v>
      </c>
      <c r="AJ946">
        <f t="shared" si="453"/>
        <v>56.571317060912044</v>
      </c>
      <c r="AK946"/>
      <c r="AL946"/>
      <c r="AM946"/>
      <c r="AN946"/>
    </row>
    <row r="947" spans="1:40" x14ac:dyDescent="0.35">
      <c r="A947"/>
      <c r="B947">
        <f t="shared" si="454"/>
        <v>81300</v>
      </c>
      <c r="C947" s="237" t="str">
        <f t="shared" si="422"/>
        <v>-4.87910641520654E-06+0.0127110340001756i</v>
      </c>
      <c r="D947" s="208" t="str">
        <f t="shared" si="423"/>
        <v>-2.51369860866831+0.097451260668013i</v>
      </c>
      <c r="E947" t="str">
        <f t="shared" si="424"/>
        <v>20500</v>
      </c>
      <c r="F947" t="str">
        <f t="shared" si="425"/>
        <v>0.327868852459016</v>
      </c>
      <c r="G947" t="str">
        <f t="shared" si="420"/>
        <v>0.327868852459016</v>
      </c>
      <c r="H947" t="str">
        <f t="shared" si="426"/>
        <v>3.03742160476247+1.50227851474141i</v>
      </c>
      <c r="I947" t="str">
        <f t="shared" si="427"/>
        <v>319.264353421063i</v>
      </c>
      <c r="J947" t="str">
        <f t="shared" si="421"/>
        <v>-136.972078961764+69.844824069219i</v>
      </c>
      <c r="K947" t="str">
        <f t="shared" si="428"/>
        <v>0.943286500612617-1.84987097851992i</v>
      </c>
      <c r="L947" t="str">
        <f t="shared" si="429"/>
        <v>0.180716405535643-0.302628666150501i</v>
      </c>
      <c r="M947" t="str">
        <f t="shared" si="430"/>
        <v>1.12400290614826-2.15249964467042i</v>
      </c>
      <c r="N947" t="str">
        <f t="shared" si="431"/>
        <v>-1.01407888041304i</v>
      </c>
      <c r="O947" t="str">
        <f t="shared" si="432"/>
        <v>0.528402180780204-0.848994190408112i</v>
      </c>
      <c r="P947" t="str">
        <f t="shared" si="433"/>
        <v>0.471597819219796+0.848994190408112i</v>
      </c>
      <c r="Q947" t="str">
        <f t="shared" si="434"/>
        <v>-0.471597819219796+0.165084690004928i</v>
      </c>
      <c r="R947" t="str">
        <f t="shared" si="435"/>
        <v>-0.329445637327074-1.91557421282029i</v>
      </c>
      <c r="S947" t="str">
        <f t="shared" si="436"/>
        <v>0.109816377324695i</v>
      </c>
      <c r="T947" t="str">
        <f t="shared" si="437"/>
        <v>0.210361420548529-0.0361785264166846i</v>
      </c>
      <c r="U947" t="str">
        <f t="shared" si="438"/>
        <v>0.00005-0.00174787980025364i</v>
      </c>
      <c r="V947" t="str">
        <f t="shared" si="439"/>
        <v>0.00002-0.0195762537628408i</v>
      </c>
      <c r="W947" t="str">
        <f t="shared" si="440"/>
        <v>0.0000422732807792937-0.00160470283798943i</v>
      </c>
      <c r="X947" t="str">
        <f t="shared" si="441"/>
        <v>0.0000617462535530895-0.00160343869403158i</v>
      </c>
      <c r="Y947" t="str">
        <f t="shared" si="442"/>
        <v>0.009+0.40865837237896i</v>
      </c>
      <c r="Z947" t="str">
        <f t="shared" si="443"/>
        <v>-0.0472055366965594-0.00287115949526533i</v>
      </c>
      <c r="AA947" t="str">
        <f t="shared" si="444"/>
        <v>0.655951788831857-29.4654478764254i</v>
      </c>
      <c r="AB947" t="str">
        <f t="shared" si="445"/>
        <v>0.703112710717678-0.120923226855363i</v>
      </c>
      <c r="AC947" t="str">
        <f t="shared" si="446"/>
        <v>1.53001352735788-1.64936791838931i</v>
      </c>
      <c r="AD947" t="str">
        <f t="shared" si="447"/>
        <v>0.251952020118582+0.192572383729445i</v>
      </c>
      <c r="AE947" t="str">
        <f t="shared" si="448"/>
        <v>-0.0113406243034093-0.00981387716179897i</v>
      </c>
      <c r="AF947" t="str">
        <f t="shared" si="449"/>
        <v>-5.55112021343078-1.4048272540734i</v>
      </c>
      <c r="AG947" t="str">
        <f t="shared" si="450"/>
        <v>1.02113898968693-0.0264171705180095i</v>
      </c>
      <c r="AH947" t="str">
        <f t="shared" si="451"/>
        <v>0.0463337348032108+0.0701507207942576i</v>
      </c>
      <c r="AI947">
        <f t="shared" si="452"/>
        <v>-21.5070723137651</v>
      </c>
      <c r="AJ947">
        <f t="shared" si="453"/>
        <v>56.555702255776936</v>
      </c>
      <c r="AK947"/>
      <c r="AL947"/>
      <c r="AM947"/>
      <c r="AN947"/>
    </row>
    <row r="948" spans="1:40" x14ac:dyDescent="0.35">
      <c r="A948"/>
      <c r="B948">
        <f t="shared" si="454"/>
        <v>81400</v>
      </c>
      <c r="C948" s="237" t="str">
        <f t="shared" si="422"/>
        <v>-4.86712580413917E-06+0.0126954184838839i</v>
      </c>
      <c r="D948" s="208" t="str">
        <f t="shared" si="423"/>
        <v>-2.51369851681695+0.0973315417097766i</v>
      </c>
      <c r="E948" t="str">
        <f t="shared" si="424"/>
        <v>20500</v>
      </c>
      <c r="F948" t="str">
        <f t="shared" si="425"/>
        <v>0.327868852459016</v>
      </c>
      <c r="G948" t="str">
        <f t="shared" si="420"/>
        <v>0.327868852459016</v>
      </c>
      <c r="H948" t="str">
        <f t="shared" si="426"/>
        <v>3.03897050743924+1.50127419873079i</v>
      </c>
      <c r="I948" t="str">
        <f t="shared" si="427"/>
        <v>319.657052502761i</v>
      </c>
      <c r="J948" t="str">
        <f t="shared" si="421"/>
        <v>-137.31170241229+69.9307340619241i</v>
      </c>
      <c r="K948" t="str">
        <f t="shared" si="428"/>
        <v>0.941420513082726-1.84851560721175i</v>
      </c>
      <c r="L948" t="str">
        <f t="shared" si="429"/>
        <v>0.180389090033557-0.302452104629701i</v>
      </c>
      <c r="M948" t="str">
        <f t="shared" si="430"/>
        <v>1.12180960311628-2.15096771184145i</v>
      </c>
      <c r="N948" t="str">
        <f t="shared" si="431"/>
        <v>-1.01532620990925i</v>
      </c>
      <c r="O948" t="str">
        <f t="shared" si="432"/>
        <v>0.527342794506835-0.849652621417554i</v>
      </c>
      <c r="P948" t="str">
        <f t="shared" si="433"/>
        <v>0.472657205493165+0.849652621417554i</v>
      </c>
      <c r="Q948" t="str">
        <f t="shared" si="434"/>
        <v>-0.472657205493165+0.165673588491696i</v>
      </c>
      <c r="R948" t="str">
        <f t="shared" si="435"/>
        <v>-0.329435869605282-1.91308084083787i</v>
      </c>
      <c r="S948" t="str">
        <f t="shared" si="436"/>
        <v>0.10995145281956i</v>
      </c>
      <c r="T948" t="str">
        <f t="shared" si="437"/>
        <v>0.210346017811389-0.0362219524739759i</v>
      </c>
      <c r="U948" t="str">
        <f t="shared" si="438"/>
        <v>0.00005-0.00174573252777176i</v>
      </c>
      <c r="V948" t="str">
        <f t="shared" si="439"/>
        <v>0.00002-0.0195522043110437i</v>
      </c>
      <c r="W948" t="str">
        <f t="shared" si="440"/>
        <v>0.000042273280036924-0.00160273168445217i</v>
      </c>
      <c r="X948" t="str">
        <f t="shared" si="441"/>
        <v>0.000061698416353131-0.00160146967397665i</v>
      </c>
      <c r="Y948" t="str">
        <f t="shared" si="442"/>
        <v>0.009+0.409161027203535i</v>
      </c>
      <c r="Z948" t="str">
        <f t="shared" si="443"/>
        <v>-0.047089282049686-0.0028636056921074i</v>
      </c>
      <c r="AA948" t="str">
        <f t="shared" si="444"/>
        <v>0.654325799517815-29.4290011738195i</v>
      </c>
      <c r="AB948" t="str">
        <f t="shared" si="445"/>
        <v>0.703061228557904-0.121068374253485i</v>
      </c>
      <c r="AC948" t="str">
        <f t="shared" si="446"/>
        <v>1.5282866738306-1.64807766694687i</v>
      </c>
      <c r="AD948" t="str">
        <f t="shared" si="447"/>
        <v>0.25218815229207+0.192736933751685i</v>
      </c>
      <c r="AE948" t="str">
        <f t="shared" si="448"/>
        <v>-0.0113234364522998-0.00979801126321034i</v>
      </c>
      <c r="AF948" t="str">
        <f t="shared" si="449"/>
        <v>-5.55266902425619-1.40394265702101i</v>
      </c>
      <c r="AG948" t="str">
        <f t="shared" si="450"/>
        <v>1.02113018856366-0.0264098283072219i</v>
      </c>
      <c r="AH948" t="str">
        <f t="shared" si="451"/>
        <v>0.0462914245307424+0.0700450525065308i</v>
      </c>
      <c r="AI948">
        <f t="shared" si="452"/>
        <v>-21.51859836871013</v>
      </c>
      <c r="AJ948">
        <f t="shared" si="453"/>
        <v>56.54005302490279</v>
      </c>
      <c r="AK948"/>
      <c r="AL948"/>
      <c r="AM948"/>
      <c r="AN948"/>
    </row>
    <row r="949" spans="1:40" x14ac:dyDescent="0.35">
      <c r="A949"/>
      <c r="B949">
        <f t="shared" si="454"/>
        <v>81500</v>
      </c>
      <c r="C949" s="237" t="str">
        <f t="shared" si="422"/>
        <v>-4.85518926641102E-06+0.0126798412878607i</v>
      </c>
      <c r="D949" s="208" t="str">
        <f t="shared" si="423"/>
        <v>-2.5136984253035+0.0972121165402654i</v>
      </c>
      <c r="E949" t="str">
        <f t="shared" si="424"/>
        <v>20500</v>
      </c>
      <c r="F949" t="str">
        <f t="shared" si="425"/>
        <v>0.327868852459016</v>
      </c>
      <c r="G949" t="str">
        <f t="shared" si="420"/>
        <v>0.327868852459016</v>
      </c>
      <c r="H949" t="str">
        <f t="shared" si="426"/>
        <v>3.04051544046712+1.50027019396196i</v>
      </c>
      <c r="I949" t="str">
        <f t="shared" si="427"/>
        <v>320.04975158446i</v>
      </c>
      <c r="J949" t="str">
        <f t="shared" si="421"/>
        <v>-137.651743347082+70.0166440546292i</v>
      </c>
      <c r="K949" t="str">
        <f t="shared" si="428"/>
        <v>0.939559612803726-1.84716106330423i</v>
      </c>
      <c r="L949" t="str">
        <f t="shared" si="429"/>
        <v>0.180062557888488-0.302275509750609i</v>
      </c>
      <c r="M949" t="str">
        <f t="shared" si="430"/>
        <v>1.11962217069221-2.14943657305484i</v>
      </c>
      <c r="N949" t="str">
        <f t="shared" si="431"/>
        <v>-1.01657353940545i</v>
      </c>
      <c r="O949" t="str">
        <f t="shared" si="432"/>
        <v>0.526282587777381-0.850309730511384i</v>
      </c>
      <c r="P949" t="str">
        <f t="shared" si="433"/>
        <v>0.473717412222619+0.850309730511384i</v>
      </c>
      <c r="Q949" t="str">
        <f t="shared" si="434"/>
        <v>-0.473717412222619+0.166263808894066i</v>
      </c>
      <c r="R949" t="str">
        <f t="shared" si="435"/>
        <v>-0.329426088886541-1.9105934116971i</v>
      </c>
      <c r="S949" t="str">
        <f t="shared" si="436"/>
        <v>0.110086528314424i</v>
      </c>
      <c r="T949" t="str">
        <f t="shared" si="437"/>
        <v>0.210330595714145-0.0362653744617182i</v>
      </c>
      <c r="U949" t="str">
        <f t="shared" si="438"/>
        <v>0.0000499999999999999-0.00174359052467019i</v>
      </c>
      <c r="V949" t="str">
        <f t="shared" si="439"/>
        <v>0.00002-0.0195282138763062i</v>
      </c>
      <c r="W949" t="str">
        <f t="shared" si="440"/>
        <v>0.0000422732792936418-0.00160076536837881i</v>
      </c>
      <c r="X949" t="str">
        <f t="shared" si="441"/>
        <v>0.0000616507550948367-0.00159950548401708i</v>
      </c>
      <c r="Y949" t="str">
        <f t="shared" si="442"/>
        <v>0.009+0.409663682028109i</v>
      </c>
      <c r="Z949" t="str">
        <f t="shared" si="443"/>
        <v>-0.0469734567794387-0.0028560853616292i</v>
      </c>
      <c r="AA949" t="str">
        <f t="shared" si="444"/>
        <v>0.652705867095988-29.3926448260292i</v>
      </c>
      <c r="AB949" t="str">
        <f t="shared" si="445"/>
        <v>0.703009681688854-0.121213508049533i</v>
      </c>
      <c r="AC949" t="str">
        <f t="shared" si="446"/>
        <v>1.52656447848017-1.6467880520333i</v>
      </c>
      <c r="AD949" t="str">
        <f t="shared" si="447"/>
        <v>0.252424497122758+0.192901211841321i</v>
      </c>
      <c r="AE949" t="str">
        <f t="shared" si="448"/>
        <v>-0.0113063088782869-0.00978218264827856i</v>
      </c>
      <c r="AF949" t="str">
        <f t="shared" si="449"/>
        <v>-5.55421386577062-1.40305807742169i</v>
      </c>
      <c r="AG949" t="str">
        <f t="shared" si="450"/>
        <v>1.02112138143829-0.0264025273284178i</v>
      </c>
      <c r="AH949" t="str">
        <f t="shared" si="451"/>
        <v>0.0462492562935454+0.0699396183955039i</v>
      </c>
      <c r="AI949">
        <f t="shared" si="452"/>
        <v>-21.530110738092731</v>
      </c>
      <c r="AJ949">
        <f t="shared" si="453"/>
        <v>56.524369486706824</v>
      </c>
      <c r="AK949"/>
      <c r="AL949"/>
      <c r="AM949"/>
      <c r="AN949"/>
    </row>
    <row r="950" spans="1:40" x14ac:dyDescent="0.35">
      <c r="A950"/>
      <c r="B950">
        <f t="shared" si="454"/>
        <v>81600</v>
      </c>
      <c r="C950" s="237" t="str">
        <f t="shared" si="422"/>
        <v>-4.84329658610879E-06+0.0126643022712228i</v>
      </c>
      <c r="D950" s="208" t="str">
        <f t="shared" si="423"/>
        <v>-2.51369833412628+0.0970929840793748i</v>
      </c>
      <c r="E950" t="str">
        <f t="shared" si="424"/>
        <v>20500</v>
      </c>
      <c r="F950" t="str">
        <f t="shared" si="425"/>
        <v>0.327868852459016</v>
      </c>
      <c r="G950" t="str">
        <f t="shared" si="420"/>
        <v>0.327868852459016</v>
      </c>
      <c r="H950" t="str">
        <f t="shared" si="426"/>
        <v>3.04205641560739+1.49926650566274i</v>
      </c>
      <c r="I950" t="str">
        <f t="shared" si="427"/>
        <v>320.442450666159i</v>
      </c>
      <c r="J950" t="str">
        <f t="shared" si="421"/>
        <v>-137.992201766141+70.1025540473343i</v>
      </c>
      <c r="K950" t="str">
        <f t="shared" si="428"/>
        <v>0.937703783193733-1.84580735189724i</v>
      </c>
      <c r="L950" t="str">
        <f t="shared" si="429"/>
        <v>0.179736807027271-0.302098882869319i</v>
      </c>
      <c r="M950" t="str">
        <f t="shared" si="430"/>
        <v>1.117440590221-2.14790623476656i</v>
      </c>
      <c r="N950" t="str">
        <f t="shared" si="431"/>
        <v>-1.01782086890165i</v>
      </c>
      <c r="O950" t="str">
        <f t="shared" si="432"/>
        <v>0.525221562241336-0.850965516667256i</v>
      </c>
      <c r="P950" t="str">
        <f t="shared" si="433"/>
        <v>0.474778437758664+0.850965516667256i</v>
      </c>
      <c r="Q950" t="str">
        <f t="shared" si="434"/>
        <v>-0.474778437758664+0.166855352234394i</v>
      </c>
      <c r="R950" t="str">
        <f t="shared" si="435"/>
        <v>-0.329416295167081-1.90811190353511i</v>
      </c>
      <c r="S950" t="str">
        <f t="shared" si="436"/>
        <v>0.110221603809288i</v>
      </c>
      <c r="T950" t="str">
        <f t="shared" si="437"/>
        <v>0.210315154255233-0.0363087923742295i</v>
      </c>
      <c r="U950" t="str">
        <f t="shared" si="438"/>
        <v>0.0000499999999999999-0.00174145377157624i</v>
      </c>
      <c r="V950" t="str">
        <f t="shared" si="439"/>
        <v>0.00002-0.0195042822416539i</v>
      </c>
      <c r="W950" t="str">
        <f t="shared" si="440"/>
        <v>0.0000422732785494473-0.00159880387198456i</v>
      </c>
      <c r="X950" t="str">
        <f t="shared" si="441"/>
        <v>0.000061603268916483-0.00159754610640561i</v>
      </c>
      <c r="Y950" t="str">
        <f t="shared" si="442"/>
        <v>0.009+0.410166336852683i</v>
      </c>
      <c r="Z950" t="str">
        <f t="shared" si="443"/>
        <v>-0.0468580587718639-0.00284859830682161i</v>
      </c>
      <c r="AA950" t="str">
        <f t="shared" si="444"/>
        <v>0.651091961430549-29.356378496375i</v>
      </c>
      <c r="AB950" t="str">
        <f t="shared" si="445"/>
        <v>0.7029580701053-0.121358628224515i</v>
      </c>
      <c r="AC950" t="str">
        <f t="shared" si="446"/>
        <v>1.52484692655293-1.64549907871026i</v>
      </c>
      <c r="AD950" t="str">
        <f t="shared" si="447"/>
        <v>0.252661054336531+0.193065217751213i</v>
      </c>
      <c r="AE950" t="str">
        <f t="shared" si="448"/>
        <v>-0.01128924128107-0.00976639117177184i</v>
      </c>
      <c r="AF950" t="str">
        <f t="shared" si="449"/>
        <v>-5.55575474973367-1.40217352158337i</v>
      </c>
      <c r="AG950" t="str">
        <f t="shared" si="450"/>
        <v>1.02111256830141-0.0263952673985339i</v>
      </c>
      <c r="AH950" t="str">
        <f t="shared" si="451"/>
        <v>0.0462072293536199+0.0698344176064397i</v>
      </c>
      <c r="AI950">
        <f t="shared" si="452"/>
        <v>-21.541609461619586</v>
      </c>
      <c r="AJ950">
        <f t="shared" si="453"/>
        <v>56.508651759036653</v>
      </c>
      <c r="AK950"/>
      <c r="AL950"/>
      <c r="AM950"/>
      <c r="AN950"/>
    </row>
    <row r="951" spans="1:40" x14ac:dyDescent="0.35">
      <c r="A951"/>
      <c r="B951">
        <f t="shared" si="454"/>
        <v>81700</v>
      </c>
      <c r="C951" s="237" t="str">
        <f t="shared" si="422"/>
        <v>-4.83144754863973E-06+0.0126488012937767i</v>
      </c>
      <c r="D951" s="208" t="str">
        <f t="shared" si="423"/>
        <v>-2.51369824328367+0.0969741432522881i</v>
      </c>
      <c r="E951" t="str">
        <f t="shared" si="424"/>
        <v>20500</v>
      </c>
      <c r="F951" t="str">
        <f t="shared" si="425"/>
        <v>0.327868852459016</v>
      </c>
      <c r="G951" t="str">
        <f t="shared" si="420"/>
        <v>0.327868852459016</v>
      </c>
      <c r="H951" t="str">
        <f t="shared" si="426"/>
        <v>3.04359344458755+1.49826313901709i</v>
      </c>
      <c r="I951" t="str">
        <f t="shared" si="427"/>
        <v>320.835149747858i</v>
      </c>
      <c r="J951" t="str">
        <f t="shared" si="421"/>
        <v>-138.333077669465+70.1884640400393i</v>
      </c>
      <c r="K951" t="str">
        <f t="shared" si="428"/>
        <v>0.935853007727984-1.84445447803769i</v>
      </c>
      <c r="L951" t="str">
        <f t="shared" si="429"/>
        <v>0.179411835381324-0.30192222533256i</v>
      </c>
      <c r="M951" t="str">
        <f t="shared" si="430"/>
        <v>1.11526484310931-2.14637670337025i</v>
      </c>
      <c r="N951" t="str">
        <f t="shared" si="431"/>
        <v>-1.01906819839786i</v>
      </c>
      <c r="O951" t="str">
        <f t="shared" si="432"/>
        <v>0.524159719549467-0.851619978864883i</v>
      </c>
      <c r="P951" t="str">
        <f t="shared" si="433"/>
        <v>0.475840280450533+0.851619978864883i</v>
      </c>
      <c r="Q951" t="str">
        <f t="shared" si="434"/>
        <v>-0.475840280450533+0.167448219532977i</v>
      </c>
      <c r="R951" t="str">
        <f t="shared" si="435"/>
        <v>-0.329406488443133-1.90563629459604i</v>
      </c>
      <c r="S951" t="str">
        <f t="shared" si="436"/>
        <v>0.110356679304153i</v>
      </c>
      <c r="T951" t="str">
        <f t="shared" si="437"/>
        <v>0.21029969343309-0.036352206205826i</v>
      </c>
      <c r="U951" t="str">
        <f t="shared" si="438"/>
        <v>0.0000499999999999999-0.00173932224921201i</v>
      </c>
      <c r="V951" t="str">
        <f t="shared" si="439"/>
        <v>0.00002-0.0194804091911745i</v>
      </c>
      <c r="W951" t="str">
        <f t="shared" si="440"/>
        <v>0.0000422732778043398-0.00159684717757168i</v>
      </c>
      <c r="X951" t="str">
        <f t="shared" si="441"/>
        <v>0.0000615559569616125-0.00159559152348175i</v>
      </c>
      <c r="Y951" t="str">
        <f t="shared" si="442"/>
        <v>0.009+0.410668991677258i</v>
      </c>
      <c r="Z951" t="str">
        <f t="shared" si="443"/>
        <v>-0.0467430859260121-0.00284114433209803i</v>
      </c>
      <c r="AA951" t="str">
        <f t="shared" si="444"/>
        <v>0.649484052573397-29.3202018498531i</v>
      </c>
      <c r="AB951" t="str">
        <f t="shared" si="445"/>
        <v>0.702906393802019-0.121503734759434i</v>
      </c>
      <c r="AC951" t="str">
        <f t="shared" si="446"/>
        <v>1.52313400334401-1.64421075199032i</v>
      </c>
      <c r="AD951" t="str">
        <f t="shared" si="447"/>
        <v>0.252897823658956+0.193228951234371i</v>
      </c>
      <c r="AE951" t="str">
        <f t="shared" si="448"/>
        <v>-0.0112722333621952-0.00975063668922997i</v>
      </c>
      <c r="AF951" t="str">
        <f t="shared" si="449"/>
        <v>-5.55729168787122-1.4012889957648i</v>
      </c>
      <c r="AG951" t="str">
        <f t="shared" si="450"/>
        <v>1.0211037491437-0.0263880483353839i</v>
      </c>
      <c r="AH951" t="str">
        <f t="shared" si="451"/>
        <v>0.0461653429775881+0.0697294492888391i</v>
      </c>
      <c r="AI951">
        <f t="shared" si="452"/>
        <v>-21.553094578831615</v>
      </c>
      <c r="AJ951">
        <f t="shared" si="453"/>
        <v>56.492899959174153</v>
      </c>
      <c r="AK951"/>
      <c r="AL951"/>
      <c r="AM951"/>
      <c r="AN951"/>
    </row>
    <row r="952" spans="1:40" x14ac:dyDescent="0.35">
      <c r="A952"/>
      <c r="B952">
        <f t="shared" si="454"/>
        <v>81800</v>
      </c>
      <c r="C952" s="237" t="str">
        <f t="shared" si="422"/>
        <v>-4.81964194072205E-06+0.0126333382160143i</v>
      </c>
      <c r="D952" s="208" t="str">
        <f t="shared" si="423"/>
        <v>-2.513698152774+0.096855592989443i</v>
      </c>
      <c r="E952" t="str">
        <f t="shared" si="424"/>
        <v>20500</v>
      </c>
      <c r="F952" t="str">
        <f t="shared" si="425"/>
        <v>0.327868852459016</v>
      </c>
      <c r="G952" t="str">
        <f t="shared" si="420"/>
        <v>0.327868852459016</v>
      </c>
      <c r="H952" t="str">
        <f t="shared" si="426"/>
        <v>3.04512653910125+1.49726009916531i</v>
      </c>
      <c r="I952" t="str">
        <f t="shared" si="427"/>
        <v>321.227848829556i</v>
      </c>
      <c r="J952" t="str">
        <f t="shared" si="421"/>
        <v>-138.674371057056+70.2743740327444i</v>
      </c>
      <c r="K952" t="str">
        <f t="shared" si="428"/>
        <v>0.934007269938599-1.84310244671979i</v>
      </c>
      <c r="L952" t="str">
        <f t="shared" si="429"/>
        <v>0.179087640886653-0.301745538477749i</v>
      </c>
      <c r="M952" t="str">
        <f t="shared" si="430"/>
        <v>1.11309491082525-2.14484798519754i</v>
      </c>
      <c r="N952" t="str">
        <f t="shared" si="431"/>
        <v>-1.02031552789406i</v>
      </c>
      <c r="O952" t="str">
        <f t="shared" si="432"/>
        <v>0.523097061353839-0.852273116086022i</v>
      </c>
      <c r="P952" t="str">
        <f t="shared" si="433"/>
        <v>0.476902938646161+0.852273116086022i</v>
      </c>
      <c r="Q952" t="str">
        <f t="shared" si="434"/>
        <v>-0.476902938646161+0.168042411808038i</v>
      </c>
      <c r="R952" t="str">
        <f t="shared" si="435"/>
        <v>-0.32939666871092-1.9031665632305i</v>
      </c>
      <c r="S952" t="str">
        <f t="shared" si="436"/>
        <v>0.110491754799017i</v>
      </c>
      <c r="T952" t="str">
        <f t="shared" si="437"/>
        <v>0.210284213246152-0.03639561595082i</v>
      </c>
      <c r="U952" t="str">
        <f t="shared" si="438"/>
        <v>0.0000499999999999999-0.0017371959383939i</v>
      </c>
      <c r="V952" t="str">
        <f t="shared" si="439"/>
        <v>0.00002-0.0194565945100117i</v>
      </c>
      <c r="W952" t="str">
        <f t="shared" si="440"/>
        <v>0.0000422732770583202-0.001594895267529i</v>
      </c>
      <c r="X952" t="str">
        <f t="shared" si="441"/>
        <v>0.0000615088183790022-0.00159364171767138i</v>
      </c>
      <c r="Y952" t="str">
        <f t="shared" si="442"/>
        <v>0.009+0.411171646501832i</v>
      </c>
      <c r="Z952" t="str">
        <f t="shared" si="443"/>
        <v>-0.0466285361538468-0.00283372324328266i</v>
      </c>
      <c r="AA952" t="str">
        <f t="shared" si="444"/>
        <v>0.647882110762779-29.2841145531257i</v>
      </c>
      <c r="AB952" t="str">
        <f t="shared" si="445"/>
        <v>0.702854652773783-0.12164882763528i</v>
      </c>
      <c r="AC952" t="str">
        <f t="shared" si="446"/>
        <v>1.52142569419717-1.64292307683725i</v>
      </c>
      <c r="AD952" t="str">
        <f t="shared" si="447"/>
        <v>0.253134804815281+0.193392412043954i</v>
      </c>
      <c r="AE952" t="str">
        <f t="shared" si="448"/>
        <v>-0.0112552848250428-0.00973491905696002i</v>
      </c>
      <c r="AF952" t="str">
        <f t="shared" si="449"/>
        <v>-5.55882469187525-1.40040450617587i</v>
      </c>
      <c r="AG952" t="str">
        <f t="shared" si="450"/>
        <v>1.02109492395594-0.0263808699576532i</v>
      </c>
      <c r="AH952" t="str">
        <f t="shared" si="451"/>
        <v>0.0461235964366617+0.0696247125964183i</v>
      </c>
      <c r="AI952">
        <f t="shared" si="452"/>
        <v>-21.56456612910447</v>
      </c>
      <c r="AJ952">
        <f t="shared" si="453"/>
        <v>56.477114203839065</v>
      </c>
      <c r="AK952"/>
      <c r="AL952"/>
      <c r="AM952"/>
      <c r="AN952"/>
    </row>
    <row r="953" spans="1:40" x14ac:dyDescent="0.35">
      <c r="A953"/>
      <c r="B953">
        <f t="shared" si="454"/>
        <v>81900</v>
      </c>
      <c r="C953" s="237" t="str">
        <f t="shared" si="422"/>
        <v>-4.80787955037518E-06+0.0126179128991091i</v>
      </c>
      <c r="D953" s="208" t="str">
        <f t="shared" si="423"/>
        <v>-2.51369806259567+0.0967373322265031i</v>
      </c>
      <c r="E953" t="str">
        <f t="shared" si="424"/>
        <v>20500</v>
      </c>
      <c r="F953" t="str">
        <f t="shared" si="425"/>
        <v>0.327868852459016</v>
      </c>
      <c r="G953" t="str">
        <f t="shared" si="420"/>
        <v>0.327868852459016</v>
      </c>
      <c r="H953" t="str">
        <f t="shared" si="426"/>
        <v>3.04665571080851+1.49625739120442i</v>
      </c>
      <c r="I953" t="str">
        <f t="shared" si="427"/>
        <v>321.620547911255i</v>
      </c>
      <c r="J953" t="str">
        <f t="shared" si="421"/>
        <v>-139.016081928913+70.3602840254494i</v>
      </c>
      <c r="K953" t="str">
        <f t="shared" si="428"/>
        <v>0.932166553414499-1.84175126288562i</v>
      </c>
      <c r="L953" t="str">
        <f t="shared" si="429"/>
        <v>0.178764221483862-0.301568823633054i</v>
      </c>
      <c r="M953" t="str">
        <f t="shared" si="430"/>
        <v>1.11093077489836-2.14332008651867i</v>
      </c>
      <c r="N953" t="str">
        <f t="shared" si="431"/>
        <v>-1.02156285739026i</v>
      </c>
      <c r="O953" t="str">
        <f t="shared" si="432"/>
        <v>0.522033589307759-0.852924927314508i</v>
      </c>
      <c r="P953" t="str">
        <f t="shared" si="433"/>
        <v>0.477966410692241+0.852924927314508i</v>
      </c>
      <c r="Q953" t="str">
        <f t="shared" si="434"/>
        <v>-0.477966410692241+0.168637930075752i</v>
      </c>
      <c r="R953" t="str">
        <f t="shared" si="435"/>
        <v>-0.329386835966663-1.90070268789471i</v>
      </c>
      <c r="S953" t="str">
        <f t="shared" si="436"/>
        <v>0.110626830293881i</v>
      </c>
      <c r="T953" t="str">
        <f t="shared" si="437"/>
        <v>0.210268713692852-0.0364390216035224i</v>
      </c>
      <c r="U953" t="str">
        <f t="shared" si="438"/>
        <v>0.0000500000000000001-0.001735074820032i</v>
      </c>
      <c r="V953" t="str">
        <f t="shared" si="439"/>
        <v>0.00002-0.0194328379843584i</v>
      </c>
      <c r="W953" t="str">
        <f t="shared" si="440"/>
        <v>0.000042273276311388-0.00159294812433136i</v>
      </c>
      <c r="X953" t="str">
        <f t="shared" si="441"/>
        <v>0.0000614618523226188-0.00159169667148612i</v>
      </c>
      <c r="Y953" t="str">
        <f t="shared" si="442"/>
        <v>0.009+0.411674301326406i</v>
      </c>
      <c r="Z953" t="str">
        <f t="shared" si="443"/>
        <v>-0.0465144073801453-0.00282633484759813i</v>
      </c>
      <c r="AA953" t="str">
        <f t="shared" si="444"/>
        <v>0.646286106421871-29.2481162745099i</v>
      </c>
      <c r="AB953" t="str">
        <f t="shared" si="445"/>
        <v>0.702802847015354-0.121793906833036i</v>
      </c>
      <c r="AC953" t="str">
        <f t="shared" si="446"/>
        <v>1.51972198450471-1.64163605816644i</v>
      </c>
      <c r="AD953" t="str">
        <f t="shared" si="447"/>
        <v>0.253371997530432+0.193555599933264i</v>
      </c>
      <c r="AE953" t="str">
        <f t="shared" si="448"/>
        <v>-0.0112383953748126-0.00971923813203008i</v>
      </c>
      <c r="AF953" t="str">
        <f t="shared" si="449"/>
        <v>-5.56035377340418-1.39952005897792i</v>
      </c>
      <c r="AG953" t="str">
        <f t="shared" si="450"/>
        <v>1.02108609272897-0.0263737320848928i</v>
      </c>
      <c r="AH953" t="str">
        <f t="shared" si="451"/>
        <v>0.046081989006608+0.0695202066870805i</v>
      </c>
      <c r="AI953">
        <f t="shared" si="452"/>
        <v>-21.576024151649662</v>
      </c>
      <c r="AJ953">
        <f t="shared" si="453"/>
        <v>56.461294609191107</v>
      </c>
      <c r="AK953"/>
      <c r="AL953"/>
      <c r="AM953"/>
      <c r="AN953"/>
    </row>
    <row r="954" spans="1:40" x14ac:dyDescent="0.35">
      <c r="A954"/>
      <c r="B954">
        <f t="shared" si="454"/>
        <v>82000</v>
      </c>
      <c r="C954" s="237" t="str">
        <f t="shared" si="422"/>
        <v>-4.79616016691033E-06+0.0126025252049117i</v>
      </c>
      <c r="D954" s="208" t="str">
        <f t="shared" si="423"/>
        <v>-2.51369797274707+0.0966193599043231i</v>
      </c>
      <c r="E954" t="str">
        <f t="shared" si="424"/>
        <v>20500</v>
      </c>
      <c r="F954" t="str">
        <f t="shared" si="425"/>
        <v>0.327868852459016</v>
      </c>
      <c r="G954" t="str">
        <f t="shared" si="420"/>
        <v>0.327868852459016</v>
      </c>
      <c r="H954" t="str">
        <f t="shared" si="426"/>
        <v>3.0481809713356+1.49525502018843i</v>
      </c>
      <c r="I954" t="str">
        <f t="shared" si="427"/>
        <v>322.013246992954i</v>
      </c>
      <c r="J954" t="str">
        <f t="shared" si="421"/>
        <v>-139.358210285036+70.4461940181545i</v>
      </c>
      <c r="K954" t="str">
        <f t="shared" si="428"/>
        <v>0.930330841801189-1.84040093142538i</v>
      </c>
      <c r="L954" t="str">
        <f t="shared" si="429"/>
        <v>0.178441575118149-0.301392082117433i</v>
      </c>
      <c r="M954" t="str">
        <f t="shared" si="430"/>
        <v>1.10877241691934-2.14179301354281i</v>
      </c>
      <c r="N954" t="str">
        <f t="shared" si="431"/>
        <v>-1.02281018688647i</v>
      </c>
      <c r="O954" t="str">
        <f t="shared" si="432"/>
        <v>0.520969305065801-0.853575411536237i</v>
      </c>
      <c r="P954" t="str">
        <f t="shared" si="433"/>
        <v>0.479030694934199+0.853575411536237i</v>
      </c>
      <c r="Q954" t="str">
        <f t="shared" si="434"/>
        <v>-0.479030694934199+0.169234775350233i</v>
      </c>
      <c r="R954" t="str">
        <f t="shared" si="435"/>
        <v>-0.329376990206571-1.89824464714999i</v>
      </c>
      <c r="S954" t="str">
        <f t="shared" si="436"/>
        <v>0.110761905788746i</v>
      </c>
      <c r="T954" t="str">
        <f t="shared" si="437"/>
        <v>0.210253194771619-0.0364824231582409i</v>
      </c>
      <c r="U954" t="str">
        <f t="shared" si="438"/>
        <v>0.0000500000000000001-0.00173295887512952i</v>
      </c>
      <c r="V954" t="str">
        <f t="shared" si="439"/>
        <v>0.00002-0.0194091394014507i</v>
      </c>
      <c r="W954" t="str">
        <f t="shared" si="440"/>
        <v>0.0000422732755635436-0.00159100573053908i</v>
      </c>
      <c r="X954" t="str">
        <f t="shared" si="441"/>
        <v>0.0000614150579515833-0.00158975636752282i</v>
      </c>
      <c r="Y954" t="str">
        <f t="shared" si="442"/>
        <v>0.009+0.412176956150981i</v>
      </c>
      <c r="Z954" t="str">
        <f t="shared" si="443"/>
        <v>-0.0464006975424048-0.00281897895365377i</v>
      </c>
      <c r="AA954" t="str">
        <f t="shared" si="444"/>
        <v>0.644696010157402-29.2122066839673i</v>
      </c>
      <c r="AB954" t="str">
        <f t="shared" si="445"/>
        <v>0.702750976521482-0.121938972333677i</v>
      </c>
      <c r="AC954" t="str">
        <f t="shared" si="446"/>
        <v>1.51802285970729-1.64034970084517i</v>
      </c>
      <c r="AD954" t="str">
        <f t="shared" si="447"/>
        <v>0.253609401529023+0.193718514655756i</v>
      </c>
      <c r="AE954" t="str">
        <f t="shared" si="448"/>
        <v>-0.0112215647185108-0.00970359377226468i</v>
      </c>
      <c r="AF954" t="str">
        <f t="shared" si="449"/>
        <v>-5.56187894408267-1.39863566028411i</v>
      </c>
      <c r="AG954" t="str">
        <f t="shared" si="450"/>
        <v>1.02107725545374-0.0263666345375146i</v>
      </c>
      <c r="AH954" t="str">
        <f t="shared" si="451"/>
        <v>0.0460405199677117+0.0694159307228863i</v>
      </c>
      <c r="AI954">
        <f t="shared" si="452"/>
        <v>-21.587468685516022</v>
      </c>
      <c r="AJ954">
        <f t="shared" si="453"/>
        <v>56.445441290834253</v>
      </c>
      <c r="AK954"/>
      <c r="AL954"/>
      <c r="AM954"/>
      <c r="AN954"/>
    </row>
    <row r="955" spans="1:40" x14ac:dyDescent="0.35">
      <c r="A955"/>
      <c r="B955">
        <f t="shared" si="454"/>
        <v>82100</v>
      </c>
      <c r="C955" s="237" t="str">
        <f t="shared" si="422"/>
        <v>-4.78448358092113E-06+0.0125871749959458i</v>
      </c>
      <c r="D955" s="208" t="str">
        <f t="shared" si="423"/>
        <v>-2.51369788322658+0.0965016749689178i</v>
      </c>
      <c r="E955" t="str">
        <f t="shared" si="424"/>
        <v>20500</v>
      </c>
      <c r="F955" t="str">
        <f t="shared" si="425"/>
        <v>0.327868852459016</v>
      </c>
      <c r="G955" t="str">
        <f t="shared" si="420"/>
        <v>0.327868852459016</v>
      </c>
      <c r="H955" t="str">
        <f t="shared" si="426"/>
        <v>3.04970233227519+1.49425299112858i</v>
      </c>
      <c r="I955" t="str">
        <f t="shared" si="427"/>
        <v>322.405946074653i</v>
      </c>
      <c r="J955" t="str">
        <f t="shared" si="421"/>
        <v>-139.700756125425+70.5321040108596i</v>
      </c>
      <c r="K955" t="str">
        <f t="shared" si="428"/>
        <v>0.928500118800611-1.83905145717787i</v>
      </c>
      <c r="L955" t="str">
        <f t="shared" si="429"/>
        <v>0.178119699739318-0.301215315240703i</v>
      </c>
      <c r="M955" t="str">
        <f t="shared" si="430"/>
        <v>1.10661981853993-2.14026677241857i</v>
      </c>
      <c r="N955" t="str">
        <f t="shared" si="431"/>
        <v>-1.02405751638267i</v>
      </c>
      <c r="O955" t="str">
        <f t="shared" si="432"/>
        <v>0.519904210283829-0.854224567739156i</v>
      </c>
      <c r="P955" t="str">
        <f t="shared" si="433"/>
        <v>0.480095789716171+0.854224567739156i</v>
      </c>
      <c r="Q955" t="str">
        <f t="shared" si="434"/>
        <v>-0.480095789716171+0.169832948643514i</v>
      </c>
      <c r="R955" t="str">
        <f t="shared" si="435"/>
        <v>-0.329367131426853-1.89579241966216i</v>
      </c>
      <c r="S955" t="str">
        <f t="shared" si="436"/>
        <v>0.11089698128361i</v>
      </c>
      <c r="T955" t="str">
        <f t="shared" si="437"/>
        <v>0.210237656480884-0.03652582060928i</v>
      </c>
      <c r="U955" t="str">
        <f t="shared" si="438"/>
        <v>0.0000500000000000001-0.00173084808478223i</v>
      </c>
      <c r="V955" t="str">
        <f t="shared" si="439"/>
        <v>0.00002-0.0193854985495609i</v>
      </c>
      <c r="W955" t="str">
        <f t="shared" si="440"/>
        <v>0.000042273274814786-0.00158906806879746i</v>
      </c>
      <c r="X955" t="str">
        <f t="shared" si="441"/>
        <v>0.0000613684344301339-0.00158782078846312i</v>
      </c>
      <c r="Y955" t="str">
        <f t="shared" si="442"/>
        <v>0.009+0.412679610975555i</v>
      </c>
      <c r="Z955" t="str">
        <f t="shared" si="443"/>
        <v>-0.0462874045907514-0.00281165537143396i</v>
      </c>
      <c r="AA955" t="str">
        <f t="shared" si="444"/>
        <v>0.643111792758296-29.1763854530946i</v>
      </c>
      <c r="AB955" t="str">
        <f t="shared" si="445"/>
        <v>0.702699041286922-0.122084024118167i</v>
      </c>
      <c r="AC955" t="str">
        <f t="shared" si="446"/>
        <v>1.51632830529386-1.63906400969305i</v>
      </c>
      <c r="AD955" t="str">
        <f t="shared" si="447"/>
        <v>0.253847016535348+0.193881155965036i</v>
      </c>
      <c r="AE955" t="str">
        <f t="shared" si="448"/>
        <v>-0.0112047925649379-0.0096879858362403i</v>
      </c>
      <c r="AF955" t="str">
        <f t="shared" si="449"/>
        <v>-5.56340021550177-1.39775131615966i</v>
      </c>
      <c r="AG955" t="str">
        <f t="shared" si="450"/>
        <v>1.02106841212127-0.0263595771367864i</v>
      </c>
      <c r="AH955" t="str">
        <f t="shared" si="451"/>
        <v>0.04599918860475+0.0693118838700363i</v>
      </c>
      <c r="AI955">
        <f t="shared" si="452"/>
        <v>-21.598899769589369</v>
      </c>
      <c r="AJ955">
        <f t="shared" si="453"/>
        <v>56.429554363818085</v>
      </c>
      <c r="AK955"/>
      <c r="AL955"/>
      <c r="AM955"/>
      <c r="AN955"/>
    </row>
    <row r="956" spans="1:40" x14ac:dyDescent="0.35">
      <c r="A956"/>
      <c r="B956">
        <f t="shared" si="454"/>
        <v>82200</v>
      </c>
      <c r="C956" s="237" t="str">
        <f t="shared" si="422"/>
        <v>-0.0000047728495842741+0.0125718621354041i</v>
      </c>
      <c r="D956" s="208" t="str">
        <f t="shared" si="423"/>
        <v>-2.5136977940326+0.0963842763714315i</v>
      </c>
      <c r="E956" t="str">
        <f t="shared" si="424"/>
        <v>20500</v>
      </c>
      <c r="F956" t="str">
        <f t="shared" si="425"/>
        <v>0.327868852459016</v>
      </c>
      <c r="G956" t="str">
        <f t="shared" si="420"/>
        <v>0.327868852459016</v>
      </c>
      <c r="H956" t="str">
        <f t="shared" si="426"/>
        <v>3.05121980518632+1.4932513089937i</v>
      </c>
      <c r="I956" t="str">
        <f t="shared" si="427"/>
        <v>322.798645156351i</v>
      </c>
      <c r="J956" t="str">
        <f t="shared" si="421"/>
        <v>-140.043719450081+70.6180140035647i</v>
      </c>
      <c r="K956" t="str">
        <f t="shared" si="428"/>
        <v>0.926674368170968-1.83770284493083i</v>
      </c>
      <c r="L956" t="str">
        <f t="shared" si="429"/>
        <v>0.177798593301778-0.301038524303587i</v>
      </c>
      <c r="M956" t="str">
        <f t="shared" si="430"/>
        <v>1.10447296147275-2.13874136923442i</v>
      </c>
      <c r="N956" t="str">
        <f t="shared" si="431"/>
        <v>-1.02530484587887i</v>
      </c>
      <c r="O956" t="str">
        <f t="shared" si="432"/>
        <v>0.518838306618941-0.854872394913294i</v>
      </c>
      <c r="P956" t="str">
        <f t="shared" si="433"/>
        <v>0.481161693381059+0.854872394913294i</v>
      </c>
      <c r="Q956" t="str">
        <f t="shared" si="434"/>
        <v>-0.481161693381059+0.170432450965576i</v>
      </c>
      <c r="R956" t="str">
        <f t="shared" si="435"/>
        <v>-0.329357259623714-1.89334598420077i</v>
      </c>
      <c r="S956" t="str">
        <f t="shared" si="436"/>
        <v>0.111032056778474i</v>
      </c>
      <c r="T956" t="str">
        <f t="shared" si="437"/>
        <v>0.210222098819076-0.0365692139509428i</v>
      </c>
      <c r="U956" t="str">
        <f t="shared" si="438"/>
        <v>0.0000500000000000001-0.00172874243017787i</v>
      </c>
      <c r="V956" t="str">
        <f t="shared" si="439"/>
        <v>0.00002-0.0193619152179921i</v>
      </c>
      <c r="W956" t="str">
        <f t="shared" si="440"/>
        <v>0.000042273274065116-0.00158713512183621i</v>
      </c>
      <c r="X956" t="str">
        <f t="shared" si="441"/>
        <v>0.000061321980927587-0.00158588991707279i</v>
      </c>
      <c r="Y956" t="str">
        <f t="shared" si="442"/>
        <v>0.009+0.41318226580013i</v>
      </c>
      <c r="Z956" t="str">
        <f t="shared" si="443"/>
        <v>-0.0461745264878434-0.00280436391228628i</v>
      </c>
      <c r="AA956" t="str">
        <f t="shared" si="444"/>
        <v>0.641533425194303-29.1406522551126i</v>
      </c>
      <c r="AB956" t="str">
        <f t="shared" si="445"/>
        <v>0.702647041306423-0.122229062167464i</v>
      </c>
      <c r="AC956" t="str">
        <f t="shared" si="446"/>
        <v>1.51463830680149-1.63777898948235i</v>
      </c>
      <c r="AD956" t="str">
        <f t="shared" si="447"/>
        <v>0.25408484227338+0.194043523614865i</v>
      </c>
      <c r="AE956" t="str">
        <f t="shared" si="448"/>
        <v>-0.0111880786246733-0.00967241418327946i</v>
      </c>
      <c r="AF956" t="str">
        <f t="shared" si="449"/>
        <v>-5.56491759921892-1.39686703262227i</v>
      </c>
      <c r="AG956" t="str">
        <f t="shared" si="450"/>
        <v>1.02105956272268-0.0263525597048251i</v>
      </c>
      <c r="AH956" t="str">
        <f t="shared" si="451"/>
        <v>0.0459579942069456+0.069208065298835i</v>
      </c>
      <c r="AI956">
        <f t="shared" si="452"/>
        <v>-21.610317442595175</v>
      </c>
      <c r="AJ956">
        <f t="shared" si="453"/>
        <v>56.413633942644687</v>
      </c>
      <c r="AK956"/>
      <c r="AL956"/>
      <c r="AM956"/>
      <c r="AN956"/>
    </row>
    <row r="957" spans="1:40" x14ac:dyDescent="0.35">
      <c r="A957"/>
      <c r="B957">
        <f t="shared" si="454"/>
        <v>82300</v>
      </c>
      <c r="C957" s="237" t="str">
        <f t="shared" si="422"/>
        <v>-0.0000047612579700995+0.012556586487144i</v>
      </c>
      <c r="D957" s="208" t="str">
        <f t="shared" si="423"/>
        <v>-2.51369770516356+0.096267163068104i</v>
      </c>
      <c r="E957" t="str">
        <f t="shared" si="424"/>
        <v>20500</v>
      </c>
      <c r="F957" t="str">
        <f t="shared" si="425"/>
        <v>0.327868852459016</v>
      </c>
      <c r="G957" t="str">
        <f t="shared" si="420"/>
        <v>0.327868852459016</v>
      </c>
      <c r="H957" t="str">
        <f t="shared" si="426"/>
        <v>3.05273340159458+1.49224997871043i</v>
      </c>
      <c r="I957" t="str">
        <f t="shared" si="427"/>
        <v>323.19134423805i</v>
      </c>
      <c r="J957" t="str">
        <f t="shared" si="421"/>
        <v>-140.387100259002+70.7039239962697i</v>
      </c>
      <c r="K957" t="str">
        <f t="shared" si="428"/>
        <v>0.924853573726615-1.83635509942142i</v>
      </c>
      <c r="L957" t="str">
        <f t="shared" si="429"/>
        <v>0.177478253764542-0.300861710597762i</v>
      </c>
      <c r="M957" t="str">
        <f t="shared" si="430"/>
        <v>1.10233182749116-2.13721681001918i</v>
      </c>
      <c r="N957" t="str">
        <f t="shared" si="431"/>
        <v>-1.02655217537508i</v>
      </c>
      <c r="O957" t="str">
        <f t="shared" si="432"/>
        <v>0.517771595729494-0.855518892050745i</v>
      </c>
      <c r="P957" t="str">
        <f t="shared" si="433"/>
        <v>0.482228404270506+0.855518892050745i</v>
      </c>
      <c r="Q957" t="str">
        <f t="shared" si="434"/>
        <v>-0.482228404270506+0.171033283324335i</v>
      </c>
      <c r="R957" t="str">
        <f t="shared" si="435"/>
        <v>-0.329347374793348-1.89090531963853i</v>
      </c>
      <c r="S957" t="str">
        <f t="shared" si="436"/>
        <v>0.111167132273339i</v>
      </c>
      <c r="T957" t="str">
        <f t="shared" si="437"/>
        <v>0.210206521784617-0.0366126031775291i</v>
      </c>
      <c r="U957" t="str">
        <f t="shared" si="438"/>
        <v>0.00005-0.00172664189259563i</v>
      </c>
      <c r="V957" t="str">
        <f t="shared" si="439"/>
        <v>0.00002-0.0193383891970711i</v>
      </c>
      <c r="W957" t="str">
        <f t="shared" si="440"/>
        <v>0.000042273273314534-0.00158520687246904i</v>
      </c>
      <c r="X957" t="str">
        <f t="shared" si="441"/>
        <v>0.0000612756966183021-0.00158396373620134i</v>
      </c>
      <c r="Y957" t="str">
        <f t="shared" si="442"/>
        <v>0.009+0.413684920624704i</v>
      </c>
      <c r="Z957" t="str">
        <f t="shared" si="443"/>
        <v>-0.0460620612087822-0.00279710438891016i</v>
      </c>
      <c r="AA957" t="str">
        <f t="shared" si="444"/>
        <v>0.639960878614658-29.1050067648568i</v>
      </c>
      <c r="AB957" t="str">
        <f t="shared" si="445"/>
        <v>0.702594976574711-0.122374086462515i</v>
      </c>
      <c r="AC957" t="str">
        <f t="shared" si="446"/>
        <v>1.51295284981528-1.63649464493829i</v>
      </c>
      <c r="AD957" t="str">
        <f t="shared" si="447"/>
        <v>0.254322878466776+0.194205617359146i</v>
      </c>
      <c r="AE957" t="str">
        <f t="shared" si="448"/>
        <v>-0.0111714226100641-0.00965687867344602i</v>
      </c>
      <c r="AF957" t="str">
        <f t="shared" si="449"/>
        <v>-5.56643110675814-1.39598281564233i</v>
      </c>
      <c r="AG957" t="str">
        <f t="shared" si="450"/>
        <v>1.02105070724915-0.026345582064593i</v>
      </c>
      <c r="AH957" t="str">
        <f t="shared" si="451"/>
        <v>0.0459169360679477+0.0691044741836727i</v>
      </c>
      <c r="AI957">
        <f t="shared" si="452"/>
        <v>-21.621721743097972</v>
      </c>
      <c r="AJ957">
        <f t="shared" si="453"/>
        <v>56.397680141266548</v>
      </c>
      <c r="AK957"/>
      <c r="AL957"/>
      <c r="AM957"/>
      <c r="AN957"/>
    </row>
    <row r="958" spans="1:40" x14ac:dyDescent="0.35">
      <c r="A958"/>
      <c r="B958">
        <f t="shared" si="454"/>
        <v>82400</v>
      </c>
      <c r="C958" s="237" t="str">
        <f t="shared" si="422"/>
        <v>-4.74970853278214E-06+0.0125413479156841i</v>
      </c>
      <c r="D958" s="208" t="str">
        <f t="shared" si="423"/>
        <v>-2.51369761661788+0.0961503340202448i</v>
      </c>
      <c r="E958" t="str">
        <f t="shared" si="424"/>
        <v>20500</v>
      </c>
      <c r="F958" t="str">
        <f t="shared" si="425"/>
        <v>0.327868852459016</v>
      </c>
      <c r="G958" t="str">
        <f t="shared" si="420"/>
        <v>0.327868852459016</v>
      </c>
      <c r="H958" t="str">
        <f t="shared" si="426"/>
        <v>3.05424313299203+1.49124900516356i</v>
      </c>
      <c r="I958" t="str">
        <f t="shared" si="427"/>
        <v>323.584043319749i</v>
      </c>
      <c r="J958" t="str">
        <f t="shared" si="421"/>
        <v>-140.73089855219+70.7898339889747i</v>
      </c>
      <c r="K958" t="str">
        <f t="shared" si="428"/>
        <v>0.923037719337804-1.83500822533649i</v>
      </c>
      <c r="L958" t="str">
        <f t="shared" si="429"/>
        <v>0.177158679091242-0.300684875405922i</v>
      </c>
      <c r="M958" t="str">
        <f t="shared" si="430"/>
        <v>1.10019639842905-2.13569310074241i</v>
      </c>
      <c r="N958" t="str">
        <f t="shared" si="431"/>
        <v>-1.02779950487128i</v>
      </c>
      <c r="O958" t="str">
        <f t="shared" si="432"/>
        <v>0.516704079275126-0.85616405814566i</v>
      </c>
      <c r="P958" t="str">
        <f t="shared" si="433"/>
        <v>0.483295920724874+0.85616405814566i</v>
      </c>
      <c r="Q958" t="str">
        <f t="shared" si="434"/>
        <v>-0.483295920724874+0.17163544672562i</v>
      </c>
      <c r="R958" t="str">
        <f t="shared" si="435"/>
        <v>-0.329337476931951-1.88847040495078i</v>
      </c>
      <c r="S958" t="str">
        <f t="shared" si="436"/>
        <v>0.111302207768203i</v>
      </c>
      <c r="T958" t="str">
        <f t="shared" si="437"/>
        <v>0.210190925375934-0.0366559882833358i</v>
      </c>
      <c r="U958" t="str">
        <f t="shared" si="438"/>
        <v>0.00005-0.00172454645340559i</v>
      </c>
      <c r="V958" t="str">
        <f t="shared" si="439"/>
        <v>0.00002-0.0193149202781426i</v>
      </c>
      <c r="W958" t="str">
        <f t="shared" si="440"/>
        <v>0.0000422732725630389-0.00158328330359306i</v>
      </c>
      <c r="X958" t="str">
        <f t="shared" si="441"/>
        <v>0.0000612295806816439-0.00158204222878153i</v>
      </c>
      <c r="Y958" t="str">
        <f t="shared" si="442"/>
        <v>0.009+0.414187575449278i</v>
      </c>
      <c r="Z958" t="str">
        <f t="shared" si="443"/>
        <v>-0.0459500067410225-0.00278987661534545i</v>
      </c>
      <c r="AA958" t="str">
        <f t="shared" si="444"/>
        <v>0.638394124346755-29.0694486587669i</v>
      </c>
      <c r="AB958" t="str">
        <f t="shared" si="445"/>
        <v>0.702542847086528-0.122519096984259i</v>
      </c>
      <c r="AC958" t="str">
        <f t="shared" si="446"/>
        <v>1.51127191996822-1.63521098073949i</v>
      </c>
      <c r="AD958" t="str">
        <f t="shared" si="447"/>
        <v>0.254561124838876+0.194367436951945i</v>
      </c>
      <c r="AE958" t="str">
        <f t="shared" si="448"/>
        <v>-0.0111548242352118-0.00964137916754114i</v>
      </c>
      <c r="AF958" t="str">
        <f t="shared" si="449"/>
        <v>-5.56794074960991-1.39509867114332i</v>
      </c>
      <c r="AG958" t="str">
        <f t="shared" si="450"/>
        <v>1.02104184569198-0.0263386440398921i</v>
      </c>
      <c r="AH958" t="str">
        <f t="shared" si="451"/>
        <v>0.0458760134857905+0.0690011097029993i</v>
      </c>
      <c r="AI958">
        <f t="shared" si="452"/>
        <v>-21.633112709502861</v>
      </c>
      <c r="AJ958">
        <f t="shared" si="453"/>
        <v>56.381693073094262</v>
      </c>
      <c r="AK958"/>
      <c r="AL958"/>
      <c r="AM958"/>
      <c r="AN958"/>
    </row>
    <row r="959" spans="1:40" x14ac:dyDescent="0.35">
      <c r="A959"/>
      <c r="B959">
        <f t="shared" si="454"/>
        <v>82500</v>
      </c>
      <c r="C959" s="237" t="str">
        <f t="shared" si="422"/>
        <v>-0.0000047382010679522+0.0125261462861998i</v>
      </c>
      <c r="D959" s="208" t="str">
        <f t="shared" si="423"/>
        <v>-2.51369752839398+0.0960337881941985i</v>
      </c>
      <c r="E959" t="str">
        <f t="shared" si="424"/>
        <v>20500</v>
      </c>
      <c r="F959" t="str">
        <f t="shared" si="425"/>
        <v>0.327868852459016</v>
      </c>
      <c r="G959" t="str">
        <f t="shared" si="420"/>
        <v>0.327868852459016</v>
      </c>
      <c r="H959" t="str">
        <f t="shared" si="426"/>
        <v>3.0557490108373+1.49024839319625i</v>
      </c>
      <c r="I959" t="str">
        <f t="shared" si="427"/>
        <v>323.976742401447i</v>
      </c>
      <c r="J959" t="str">
        <f t="shared" si="421"/>
        <v>-141.075114329644+70.8757439816799i</v>
      </c>
      <c r="K959" t="str">
        <f t="shared" si="428"/>
        <v>0.921226788930604-1.83366222731304i</v>
      </c>
      <c r="L959" t="str">
        <f t="shared" si="429"/>
        <v>0.176839867250123-0.300508020001827i</v>
      </c>
      <c r="M959" t="str">
        <f t="shared" si="430"/>
        <v>1.09806665618073-2.13417024731487i</v>
      </c>
      <c r="N959" t="str">
        <f t="shared" si="431"/>
        <v>-1.02904683436748i</v>
      </c>
      <c r="O959" t="str">
        <f t="shared" si="432"/>
        <v>0.515635758916704-0.856807892194274i</v>
      </c>
      <c r="P959" t="str">
        <f t="shared" si="433"/>
        <v>0.484364241083296+0.856807892194274i</v>
      </c>
      <c r="Q959" t="str">
        <f t="shared" si="434"/>
        <v>-0.484364241083296+0.172238942173206i</v>
      </c>
      <c r="R959" t="str">
        <f t="shared" si="435"/>
        <v>-0.329327566035705-1.8860412192147i</v>
      </c>
      <c r="S959" t="str">
        <f t="shared" si="436"/>
        <v>0.111437283263067i</v>
      </c>
      <c r="T959" t="str">
        <f t="shared" si="437"/>
        <v>0.210175309591449-0.0366993692626573i</v>
      </c>
      <c r="U959" t="str">
        <f t="shared" si="438"/>
        <v>0.00005-0.00172245609406813i</v>
      </c>
      <c r="V959" t="str">
        <f t="shared" si="439"/>
        <v>0.00002-0.0192915082535631i</v>
      </c>
      <c r="W959" t="str">
        <f t="shared" si="440"/>
        <v>0.0000422732718106317-0.0015813643981883i</v>
      </c>
      <c r="X959" t="str">
        <f t="shared" si="441"/>
        <v>0.0000611836323019459-0.00158012537782871i</v>
      </c>
      <c r="Y959" t="str">
        <f t="shared" si="442"/>
        <v>0.009+0.414690230273853i</v>
      </c>
      <c r="Z959" t="str">
        <f t="shared" si="443"/>
        <v>-0.0458383610842759-0.00278268040696092i</v>
      </c>
      <c r="AA959" t="str">
        <f t="shared" si="444"/>
        <v>0.6368331338948-29.033977614877i</v>
      </c>
      <c r="AB959" t="str">
        <f t="shared" si="445"/>
        <v>0.702490652836601-0.122664093713625i</v>
      </c>
      <c r="AC959" t="str">
        <f t="shared" si="446"/>
        <v>1.50959550294104-1.63392800151823i</v>
      </c>
      <c r="AD959" t="str">
        <f t="shared" si="447"/>
        <v>0.254799581112701+0.194528982147479i</v>
      </c>
      <c r="AE959" t="str">
        <f t="shared" si="448"/>
        <v>-0.0111382832159584-0.00962591552709697i</v>
      </c>
      <c r="AF959" t="str">
        <f t="shared" si="449"/>
        <v>-5.56944653923128-1.39421460500205i</v>
      </c>
      <c r="AG959" t="str">
        <f t="shared" si="450"/>
        <v>1.02103297804251-0.0263317454553581i</v>
      </c>
      <c r="AH959" t="str">
        <f t="shared" si="451"/>
        <v>0.0458352257628617+0.0688979710392948i</v>
      </c>
      <c r="AI959">
        <f t="shared" si="452"/>
        <v>-21.644490380056716</v>
      </c>
      <c r="AJ959">
        <f t="shared" si="453"/>
        <v>56.365672850997292</v>
      </c>
      <c r="AK959"/>
      <c r="AL959"/>
      <c r="AM959"/>
      <c r="AN959"/>
    </row>
    <row r="960" spans="1:40" x14ac:dyDescent="0.35">
      <c r="A960"/>
      <c r="B960">
        <f t="shared" si="454"/>
        <v>82600</v>
      </c>
      <c r="C960" s="237" t="str">
        <f t="shared" si="422"/>
        <v>-4.72673537247619E-06+0.0125109814645193i</v>
      </c>
      <c r="D960" s="208" t="str">
        <f t="shared" si="423"/>
        <v>-2.51369744049031+0.0959175245613147i</v>
      </c>
      <c r="E960" t="str">
        <f t="shared" si="424"/>
        <v>20500</v>
      </c>
      <c r="F960" t="str">
        <f t="shared" si="425"/>
        <v>0.327868852459016</v>
      </c>
      <c r="G960" t="str">
        <f t="shared" si="420"/>
        <v>0.327868852459016</v>
      </c>
      <c r="H960" t="str">
        <f t="shared" si="426"/>
        <v>3.05725104655567+1.48924814761039i</v>
      </c>
      <c r="I960" t="str">
        <f t="shared" si="427"/>
        <v>324.369441483146i</v>
      </c>
      <c r="J960" t="str">
        <f t="shared" si="421"/>
        <v>-141.419747591364+70.9616539743849i</v>
      </c>
      <c r="K960" t="str">
        <f t="shared" si="428"/>
        <v>0.919420766486698-1.83231710993859i</v>
      </c>
      <c r="L960" t="str">
        <f t="shared" si="429"/>
        <v>0.176521816214044-0.300331145650348i</v>
      </c>
      <c r="M960" t="str">
        <f t="shared" si="430"/>
        <v>1.09594258270074-2.13264825558894i</v>
      </c>
      <c r="N960" t="str">
        <f t="shared" si="431"/>
        <v>-1.03029416386368i</v>
      </c>
      <c r="O960" t="str">
        <f t="shared" si="432"/>
        <v>0.514566636316354-0.857450393194891i</v>
      </c>
      <c r="P960" t="str">
        <f t="shared" si="433"/>
        <v>0.485433363683646+0.857450393194891i</v>
      </c>
      <c r="Q960" t="str">
        <f t="shared" si="434"/>
        <v>-0.485433363683646+0.172843770668789i</v>
      </c>
      <c r="R960" t="str">
        <f t="shared" si="435"/>
        <v>-0.329317642100792-1.88361774160879i</v>
      </c>
      <c r="S960" t="str">
        <f t="shared" si="436"/>
        <v>0.111572358757932i</v>
      </c>
      <c r="T960" t="str">
        <f t="shared" si="437"/>
        <v>0.210159674429582-0.0367427461097858i</v>
      </c>
      <c r="U960" t="str">
        <f t="shared" si="438"/>
        <v>0.00005-0.00172037079613342i</v>
      </c>
      <c r="V960" t="str">
        <f t="shared" si="439"/>
        <v>0.00002-0.0192681529166943i</v>
      </c>
      <c r="W960" t="str">
        <f t="shared" si="440"/>
        <v>0.0000422732710573118-0.00157945013931719i</v>
      </c>
      <c r="X960" t="str">
        <f t="shared" si="441"/>
        <v>0.0000611378506684745-0.00157821316644047i</v>
      </c>
      <c r="Y960" t="str">
        <f t="shared" si="442"/>
        <v>0.009+0.415192885098427i</v>
      </c>
      <c r="Z960" t="str">
        <f t="shared" si="443"/>
        <v>-0.0457271222504279-0.00277551558044334i</v>
      </c>
      <c r="AA960" t="str">
        <f t="shared" si="444"/>
        <v>0.635277878938533-28.9985933128062i</v>
      </c>
      <c r="AB960" t="str">
        <f t="shared" si="445"/>
        <v>0.702438393819647-0.122809076631535i</v>
      </c>
      <c r="AC960" t="str">
        <f t="shared" si="446"/>
        <v>1.50792358446213-1.63264571186082i</v>
      </c>
      <c r="AD960" t="str">
        <f t="shared" si="447"/>
        <v>0.255038247010955+0.194690252700119i</v>
      </c>
      <c r="AE960" t="str">
        <f t="shared" si="448"/>
        <v>-0.0111217992698751-0.00961048761437288i</v>
      </c>
      <c r="AF960" t="str">
        <f t="shared" si="449"/>
        <v>-5.57094848704598-1.39333062304908i</v>
      </c>
      <c r="AG960" t="str">
        <f t="shared" si="450"/>
        <v>1.02102410429219-0.0263248861364568i</v>
      </c>
      <c r="AH960" t="str">
        <f t="shared" si="451"/>
        <v>0.0457945722058731+0.0687950573790496i</v>
      </c>
      <c r="AI960">
        <f t="shared" si="452"/>
        <v>-21.655854792848508</v>
      </c>
      <c r="AJ960">
        <f t="shared" si="453"/>
        <v>56.349619587307394</v>
      </c>
      <c r="AK960"/>
      <c r="AL960"/>
      <c r="AM960"/>
      <c r="AN960"/>
    </row>
    <row r="961" spans="1:40" x14ac:dyDescent="0.35">
      <c r="A961"/>
      <c r="B961">
        <f t="shared" si="454"/>
        <v>82700</v>
      </c>
      <c r="C961" s="237" t="str">
        <f t="shared" si="422"/>
        <v>-4.71531124444807E-06+0.0124958533171197i</v>
      </c>
      <c r="D961" s="208" t="str">
        <f t="shared" si="423"/>
        <v>-2.51369735290533+0.0958015420979177i</v>
      </c>
      <c r="E961" t="str">
        <f t="shared" si="424"/>
        <v>20500</v>
      </c>
      <c r="F961" t="str">
        <f t="shared" si="425"/>
        <v>0.327868852459016</v>
      </c>
      <c r="G961" t="str">
        <f t="shared" si="420"/>
        <v>0.327868852459016</v>
      </c>
      <c r="H961" t="str">
        <f t="shared" si="426"/>
        <v>3.0587492515391+1.48824827316678i</v>
      </c>
      <c r="I961" t="str">
        <f t="shared" si="427"/>
        <v>324.762140564845i</v>
      </c>
      <c r="J961" t="str">
        <f t="shared" si="421"/>
        <v>-141.76479833735+71.04756396709i</v>
      </c>
      <c r="K961" t="str">
        <f t="shared" si="428"/>
        <v>0.917619636043225-1.83097287775155i</v>
      </c>
      <c r="L961" t="str">
        <f t="shared" si="429"/>
        <v>0.176204523960493-0.300154253607533i</v>
      </c>
      <c r="M961" t="str">
        <f t="shared" si="430"/>
        <v>1.09382416000372-2.13112713135908i</v>
      </c>
      <c r="N961" t="str">
        <f t="shared" si="431"/>
        <v>-1.03154149335989i</v>
      </c>
      <c r="O961" t="str">
        <f t="shared" si="432"/>
        <v>0.513496713137441-0.858091560147893i</v>
      </c>
      <c r="P961" t="str">
        <f t="shared" si="433"/>
        <v>0.486503286862559+0.858091560147893i</v>
      </c>
      <c r="Q961" t="str">
        <f t="shared" si="434"/>
        <v>-0.486503286862559+0.173449933211997i</v>
      </c>
      <c r="R961" t="str">
        <f t="shared" si="435"/>
        <v>-0.329307705123387-1.88119995141224i</v>
      </c>
      <c r="S961" t="str">
        <f t="shared" si="436"/>
        <v>0.111707434252796i</v>
      </c>
      <c r="T961" t="str">
        <f t="shared" si="437"/>
        <v>0.210144019888746-0.0367861188190099i</v>
      </c>
      <c r="U961" t="str">
        <f t="shared" si="438"/>
        <v>0.00005-0.00171829054124088i</v>
      </c>
      <c r="V961" t="str">
        <f t="shared" si="439"/>
        <v>0.00002-0.0192448540618979i</v>
      </c>
      <c r="W961" t="str">
        <f t="shared" si="440"/>
        <v>0.0000422732703030792-0.00157754051012413i</v>
      </c>
      <c r="X961" t="str">
        <f t="shared" si="441"/>
        <v>0.0000610922349753934-0.00157630557779611i</v>
      </c>
      <c r="Y961" t="str">
        <f t="shared" si="442"/>
        <v>0.009+0.415695539923001i</v>
      </c>
      <c r="Z961" t="str">
        <f t="shared" si="443"/>
        <v>-0.045616288263446-0.00276838195378621i</v>
      </c>
      <c r="AA961" t="str">
        <f t="shared" si="444"/>
        <v>0.633728331331913-28.9632954337485i</v>
      </c>
      <c r="AB961" t="str">
        <f t="shared" si="445"/>
        <v>0.702386070030363-0.1229540457189i</v>
      </c>
      <c r="AC961" t="str">
        <f t="shared" si="446"/>
        <v>1.50625615030736-1.63136411630792i</v>
      </c>
      <c r="AD961" t="str">
        <f t="shared" si="447"/>
        <v>0.255277122256023+0.194851248364388i</v>
      </c>
      <c r="AE961" t="str">
        <f t="shared" si="448"/>
        <v>-0.011105372116249-0.0095950952923503i</v>
      </c>
      <c r="AF961" t="str">
        <f t="shared" si="449"/>
        <v>-5.57244660444443-1.39244673106886i</v>
      </c>
      <c r="AG961" t="str">
        <f t="shared" si="450"/>
        <v>1.02101522443255-0.0263180659094778i</v>
      </c>
      <c r="AH961" t="str">
        <f t="shared" si="451"/>
        <v>0.0457540521258279+0.0686923679127362i</v>
      </c>
      <c r="AI961">
        <f t="shared" si="452"/>
        <v>-21.667205985810483</v>
      </c>
      <c r="AJ961">
        <f t="shared" si="453"/>
        <v>56.33353339382068</v>
      </c>
      <c r="AK961"/>
      <c r="AL961"/>
      <c r="AM961"/>
      <c r="AN961"/>
    </row>
    <row r="962" spans="1:40" x14ac:dyDescent="0.35">
      <c r="A962"/>
      <c r="B962">
        <f t="shared" si="454"/>
        <v>82800</v>
      </c>
      <c r="C962" s="237" t="str">
        <f t="shared" si="422"/>
        <v>-4.70392848318027E-06+0.0124807617111235i</v>
      </c>
      <c r="D962" s="208" t="str">
        <f t="shared" si="423"/>
        <v>-2.51369726563749+0.0956858397852802i</v>
      </c>
      <c r="E962" t="str">
        <f t="shared" si="424"/>
        <v>20500</v>
      </c>
      <c r="F962" t="str">
        <f t="shared" si="425"/>
        <v>0.327868852459016</v>
      </c>
      <c r="G962" t="str">
        <f t="shared" si="420"/>
        <v>0.327868852459016</v>
      </c>
      <c r="H962" t="str">
        <f t="shared" si="426"/>
        <v>3.06024363714627+1.48724877458551i</v>
      </c>
      <c r="I962" t="str">
        <f t="shared" si="427"/>
        <v>325.154839646544i</v>
      </c>
      <c r="J962" t="str">
        <f t="shared" si="421"/>
        <v>-142.110266567603+71.133473959795i</v>
      </c>
      <c r="K962" t="str">
        <f t="shared" si="428"/>
        <v>0.915823381692603-1.82962953524159i</v>
      </c>
      <c r="L962" t="str">
        <f t="shared" si="429"/>
        <v>0.175887988471572-0.299977345120644i</v>
      </c>
      <c r="M962" t="str">
        <f t="shared" si="430"/>
        <v>1.09171137016417-2.12960688036223i</v>
      </c>
      <c r="N962" t="str">
        <f t="shared" si="431"/>
        <v>-1.03278882285609i</v>
      </c>
      <c r="O962" t="str">
        <f t="shared" si="432"/>
        <v>0.512425991044601-0.858731392055722i</v>
      </c>
      <c r="P962" t="str">
        <f t="shared" si="433"/>
        <v>0.487574008955399+0.858731392055722i</v>
      </c>
      <c r="Q962" t="str">
        <f t="shared" si="434"/>
        <v>-0.487574008955399+0.174057430800368i</v>
      </c>
      <c r="R962" t="str">
        <f t="shared" si="435"/>
        <v>-0.32929775509966-1.87878782800437i</v>
      </c>
      <c r="S962" t="str">
        <f t="shared" si="436"/>
        <v>0.11184250974766i</v>
      </c>
      <c r="T962" t="str">
        <f t="shared" si="437"/>
        <v>0.210128345967364-0.0368294873846163i</v>
      </c>
      <c r="U962" t="str">
        <f t="shared" si="438"/>
        <v>0.00005-0.00171621531111861i</v>
      </c>
      <c r="V962" t="str">
        <f t="shared" si="439"/>
        <v>0.00002-0.0192216114845284i</v>
      </c>
      <c r="W962" t="str">
        <f t="shared" si="440"/>
        <v>0.0000422732695479343-0.00157563549383492i</v>
      </c>
      <c r="X962" t="str">
        <f t="shared" si="441"/>
        <v>0.0000610467844217289-0.00157440259515612i</v>
      </c>
      <c r="Y962" t="str">
        <f t="shared" si="442"/>
        <v>0.009+0.416198194747576i</v>
      </c>
      <c r="Z962" t="str">
        <f t="shared" si="443"/>
        <v>-0.0455058571592918-0.00276127934627887i</v>
      </c>
      <c r="AA962" t="str">
        <f t="shared" si="444"/>
        <v>0.632184463101817-28.9280836604626i</v>
      </c>
      <c r="AB962" t="str">
        <f t="shared" si="445"/>
        <v>0.702333681463478-0.123099000956624i</v>
      </c>
      <c r="AC962" t="str">
        <f t="shared" si="446"/>
        <v>1.5045931863-1.63008321935495i</v>
      </c>
      <c r="AD962" t="str">
        <f t="shared" si="447"/>
        <v>0.255516206569976+0.195011968894975i</v>
      </c>
      <c r="AE962" t="str">
        <f t="shared" si="448"/>
        <v>-0.0110890014760706-0.00957973842472822i</v>
      </c>
      <c r="AF962" t="str">
        <f t="shared" si="449"/>
        <v>-5.57394090278376-1.39156293480023i</v>
      </c>
      <c r="AG962" t="str">
        <f t="shared" si="450"/>
        <v>1.0210063384552-0.0263112846015298i</v>
      </c>
      <c r="AH962" t="str">
        <f t="shared" si="451"/>
        <v>0.0457136648379857+0.0685899018347875i</v>
      </c>
      <c r="AI962">
        <f t="shared" si="452"/>
        <v>-21.678543996719032</v>
      </c>
      <c r="AJ962">
        <f t="shared" si="453"/>
        <v>56.317414381803665</v>
      </c>
      <c r="AK962"/>
      <c r="AL962"/>
      <c r="AM962"/>
      <c r="AN962"/>
    </row>
    <row r="963" spans="1:40" x14ac:dyDescent="0.35">
      <c r="A963"/>
      <c r="B963">
        <f t="shared" si="454"/>
        <v>82900</v>
      </c>
      <c r="C963" s="237" t="str">
        <f t="shared" si="422"/>
        <v>-4.69258688919487E-06+0.0124657065142938i</v>
      </c>
      <c r="D963" s="208" t="str">
        <f t="shared" si="423"/>
        <v>-2.51369717868527+0.0955704166095858i</v>
      </c>
      <c r="E963" t="str">
        <f t="shared" si="424"/>
        <v>20500</v>
      </c>
      <c r="F963" t="str">
        <f t="shared" si="425"/>
        <v>0.327868852459016</v>
      </c>
      <c r="G963" t="str">
        <f t="shared" si="420"/>
        <v>0.327868852459016</v>
      </c>
      <c r="H963" t="str">
        <f t="shared" si="426"/>
        <v>3.06173421470265+1.48624965654613i</v>
      </c>
      <c r="I963" t="str">
        <f t="shared" si="427"/>
        <v>325.547538728242i</v>
      </c>
      <c r="J963" t="str">
        <f t="shared" si="421"/>
        <v>-142.456152282121+71.2193839525002i</v>
      </c>
      <c r="K963" t="str">
        <f t="shared" si="428"/>
        <v>0.914031987582415-1.82828708685003i</v>
      </c>
      <c r="L963" t="str">
        <f t="shared" si="429"/>
        <v>0.175572207734016-0.299800421428222i</v>
      </c>
      <c r="M963" t="str">
        <f t="shared" si="430"/>
        <v>1.08960419531643-2.12808750827825i</v>
      </c>
      <c r="N963" t="str">
        <f t="shared" si="431"/>
        <v>-1.03403615235229i</v>
      </c>
      <c r="O963" t="str">
        <f t="shared" si="432"/>
        <v>0.511354471703687-0.859369887922915i</v>
      </c>
      <c r="P963" t="str">
        <f t="shared" si="433"/>
        <v>0.488645528296313+0.859369887922915i</v>
      </c>
      <c r="Q963" t="str">
        <f t="shared" si="434"/>
        <v>-0.488645528296313+0.174666264429375i</v>
      </c>
      <c r="R963" t="str">
        <f t="shared" si="435"/>
        <v>-0.329287792025784-1.87638135086393i</v>
      </c>
      <c r="S963" t="str">
        <f t="shared" si="436"/>
        <v>0.111977585242525i</v>
      </c>
      <c r="T963" t="str">
        <f t="shared" si="437"/>
        <v>0.21011265266385-0.0368728518008901i</v>
      </c>
      <c r="U963" t="str">
        <f t="shared" si="438"/>
        <v>0.00005-0.00171414508758288i</v>
      </c>
      <c r="V963" t="str">
        <f t="shared" si="439"/>
        <v>0.00002-0.0191984249809283i</v>
      </c>
      <c r="W963" t="str">
        <f t="shared" si="440"/>
        <v>0.0000422732687918769-0.00157373507375629i</v>
      </c>
      <c r="X963" t="str">
        <f t="shared" si="441"/>
        <v>0.0000610014982113334-0.00157250420186168i</v>
      </c>
      <c r="Y963" t="str">
        <f t="shared" si="442"/>
        <v>0.009+0.41670084957215i</v>
      </c>
      <c r="Z963" t="str">
        <f t="shared" si="443"/>
        <v>-0.0453958269858337-0.00275420757849559i</v>
      </c>
      <c r="AA963" t="str">
        <f t="shared" si="444"/>
        <v>0.630646246446793-28.8929576772634i</v>
      </c>
      <c r="AB963" t="str">
        <f t="shared" si="445"/>
        <v>0.70228122811369-0.123243942325604i</v>
      </c>
      <c r="AC963" t="str">
        <f t="shared" si="446"/>
        <v>1.50293467831057-1.62880302545237i</v>
      </c>
      <c r="AD963" t="str">
        <f t="shared" si="447"/>
        <v>0.255755499674563+0.195172414046721i</v>
      </c>
      <c r="AE963" t="str">
        <f t="shared" si="448"/>
        <v>-0.0110726870720212-0.00956441687591807i</v>
      </c>
      <c r="AF963" t="str">
        <f t="shared" si="449"/>
        <v>-5.57543139338792-1.39067923993654i</v>
      </c>
      <c r="AG963" t="str">
        <f t="shared" si="450"/>
        <v>1.02099744635181-0.0263045420405354i</v>
      </c>
      <c r="AH963" t="str">
        <f t="shared" si="451"/>
        <v>0.0456734096618347+0.0684876583435705i</v>
      </c>
      <c r="AI963">
        <f t="shared" si="452"/>
        <v>-21.68986886319551</v>
      </c>
      <c r="AJ963">
        <f t="shared" si="453"/>
        <v>56.301262661993306</v>
      </c>
      <c r="AK963"/>
      <c r="AL963"/>
      <c r="AM963"/>
      <c r="AN963"/>
    </row>
    <row r="964" spans="1:40" x14ac:dyDescent="0.35">
      <c r="A964"/>
      <c r="B964">
        <f t="shared" si="454"/>
        <v>83000</v>
      </c>
      <c r="C964" s="237" t="str">
        <f t="shared" si="422"/>
        <v>-4.68128626421499E-06+0.0124506875950315i</v>
      </c>
      <c r="D964" s="208" t="str">
        <f t="shared" si="423"/>
        <v>-2.51369709204715+0.0954552715619082i</v>
      </c>
      <c r="E964" t="str">
        <f t="shared" si="424"/>
        <v>20500</v>
      </c>
      <c r="F964" t="str">
        <f t="shared" si="425"/>
        <v>0.327868852459016</v>
      </c>
      <c r="G964" t="str">
        <f t="shared" si="420"/>
        <v>0.327868852459016</v>
      </c>
      <c r="H964" t="str">
        <f t="shared" si="426"/>
        <v>3.06322099550055+1.48525092368804i</v>
      </c>
      <c r="I964" t="str">
        <f t="shared" si="427"/>
        <v>325.940237809941i</v>
      </c>
      <c r="J964" t="str">
        <f t="shared" si="421"/>
        <v>-142.802455480906+71.3052939452052i</v>
      </c>
      <c r="K964" t="str">
        <f t="shared" si="428"/>
        <v>0.912245437915173-1.8269455369702i</v>
      </c>
      <c r="L964" t="str">
        <f t="shared" si="429"/>
        <v>0.175257179739187-0.299623483760131i</v>
      </c>
      <c r="M964" t="str">
        <f t="shared" si="430"/>
        <v>1.08750261765436-2.12656902073033i</v>
      </c>
      <c r="N964" t="str">
        <f t="shared" si="431"/>
        <v>-1.0352834818485i</v>
      </c>
      <c r="O964" t="str">
        <f t="shared" si="432"/>
        <v>0.510282156781795-0.860007046756083i</v>
      </c>
      <c r="P964" t="str">
        <f t="shared" si="433"/>
        <v>0.489717843218205+0.860007046756083i</v>
      </c>
      <c r="Q964" t="str">
        <f t="shared" si="434"/>
        <v>-0.489717843218205+0.175276435092417i</v>
      </c>
      <c r="R964" t="str">
        <f t="shared" si="435"/>
        <v>-0.329277815897904-1.87398049956855i</v>
      </c>
      <c r="S964" t="str">
        <f t="shared" si="436"/>
        <v>0.112112660737389i</v>
      </c>
      <c r="T964" t="str">
        <f t="shared" si="437"/>
        <v>0.210096939976612-0.0369162120621101i</v>
      </c>
      <c r="U964" t="str">
        <f t="shared" si="438"/>
        <v>0.00005-0.0017120798525376i</v>
      </c>
      <c r="V964" t="str">
        <f t="shared" si="439"/>
        <v>0.00002-0.0191752943484211i</v>
      </c>
      <c r="W964" t="str">
        <f t="shared" si="440"/>
        <v>0.0000422732680349069-0.00157183923327545i</v>
      </c>
      <c r="X964" t="str">
        <f t="shared" si="441"/>
        <v>0.0000609563755528513-0.00157061038133423i</v>
      </c>
      <c r="Y964" t="str">
        <f t="shared" si="442"/>
        <v>0.009+0.417203504396724i</v>
      </c>
      <c r="Z964" t="str">
        <f t="shared" si="443"/>
        <v>-0.0452861958027606-0.00274716647228478i</v>
      </c>
      <c r="AA964" t="str">
        <f t="shared" si="444"/>
        <v>0.629113653735761-28.8579171700114i</v>
      </c>
      <c r="AB964" t="str">
        <f t="shared" si="445"/>
        <v>0.702228709975679-0.123388869806719i</v>
      </c>
      <c r="AC964" t="str">
        <f t="shared" si="446"/>
        <v>1.5012806122567-1.62752353900592i</v>
      </c>
      <c r="AD964" t="str">
        <f t="shared" si="447"/>
        <v>0.255995001291221+0.195332583574623i</v>
      </c>
      <c r="AE964" t="str">
        <f t="shared" si="448"/>
        <v>-0.0110564286284612-0.00954913051103924i</v>
      </c>
      <c r="AF964" t="str">
        <f t="shared" si="449"/>
        <v>-5.5769180875477-1.38979565212613i</v>
      </c>
      <c r="AG964" t="str">
        <f t="shared" si="450"/>
        <v>1.02098854811416-0.0262978380552269i</v>
      </c>
      <c r="AH964" t="str">
        <f t="shared" si="451"/>
        <v>0.0456332859210587+0.0683856366413618i</v>
      </c>
      <c r="AI964">
        <f t="shared" si="452"/>
        <v>-21.701180622707234</v>
      </c>
      <c r="AJ964">
        <f t="shared" si="453"/>
        <v>56.285078344601025</v>
      </c>
      <c r="AK964"/>
      <c r="AL964"/>
      <c r="AM964"/>
      <c r="AN964"/>
    </row>
    <row r="965" spans="1:40" x14ac:dyDescent="0.35">
      <c r="A965"/>
      <c r="B965">
        <f t="shared" si="454"/>
        <v>83100</v>
      </c>
      <c r="C965" s="237" t="str">
        <f t="shared" si="422"/>
        <v>-4.67002641115596E-06+0.0124357048223706i</v>
      </c>
      <c r="D965" s="208" t="str">
        <f t="shared" si="423"/>
        <v>-2.51369700572161+0.0953404036381746i</v>
      </c>
      <c r="E965" t="str">
        <f t="shared" si="424"/>
        <v>20500</v>
      </c>
      <c r="F965" t="str">
        <f t="shared" si="425"/>
        <v>0.327868852459016</v>
      </c>
      <c r="G965" t="str">
        <f t="shared" ref="G965:G1028" si="455">IF($C$11=$C$7,$C$24,F965)</f>
        <v>0.327868852459016</v>
      </c>
      <c r="H965" t="str">
        <f t="shared" si="426"/>
        <v>3.06470399079919+1.48425258061062i</v>
      </c>
      <c r="I965" t="str">
        <f t="shared" si="427"/>
        <v>326.33293689164i</v>
      </c>
      <c r="J965" t="str">
        <f t="shared" ref="J965:J1028" si="456">IMSUM(COMPLEX(0,2*PI()*B965*$C$113*$C$112),COMPLEX(0,2*PI()*B965*$C$113*$C$111),COMPLEX(0,2*PI()*B965*$C$28*10^-12*$C$111),COMPLEX(-1*2*PI()*B965*2*PI()*B965*$C$113*$C$112*$C$28*10^-12*$C$111,0),COMPLEX(1,0))</f>
        <v>-143.149176163957+71.3912039379103i</v>
      </c>
      <c r="K965" t="str">
        <f t="shared" si="428"/>
        <v>0.910463716948216-1.82560488994782i</v>
      </c>
      <c r="L965" t="str">
        <f t="shared" si="429"/>
        <v>0.17494290248307-0.299446533337606i</v>
      </c>
      <c r="M965" t="str">
        <f t="shared" si="430"/>
        <v>1.08540661943129-2.12505142328543i</v>
      </c>
      <c r="N965" t="str">
        <f t="shared" si="431"/>
        <v>-1.0365308113447i</v>
      </c>
      <c r="O965" t="str">
        <f t="shared" si="432"/>
        <v>0.509209047947281-0.860642867563907i</v>
      </c>
      <c r="P965" t="str">
        <f t="shared" si="433"/>
        <v>0.490790952052719+0.860642867563907i</v>
      </c>
      <c r="Q965" t="str">
        <f t="shared" si="434"/>
        <v>-0.490790952052719+0.175887943780793i</v>
      </c>
      <c r="R965" t="str">
        <f t="shared" si="435"/>
        <v>-0.329267826712187-1.8715852537942i</v>
      </c>
      <c r="S965" t="str">
        <f t="shared" si="436"/>
        <v>0.112247736232253i</v>
      </c>
      <c r="T965" t="str">
        <f t="shared" si="437"/>
        <v>0.210081207904066-0.0369595681625568i</v>
      </c>
      <c r="U965" t="str">
        <f t="shared" si="438"/>
        <v>0.00005-0.00171001958797378i</v>
      </c>
      <c r="V965" t="str">
        <f t="shared" si="439"/>
        <v>0.00002-0.0191522193853063i</v>
      </c>
      <c r="W965" t="str">
        <f t="shared" si="440"/>
        <v>0.0000422732672770243-0.00156994795585954i</v>
      </c>
      <c r="X965" t="str">
        <f t="shared" si="441"/>
        <v>0.000060911415659684-0.00156872111707493i</v>
      </c>
      <c r="Y965" t="str">
        <f t="shared" si="442"/>
        <v>0.009+0.417706159221299i</v>
      </c>
      <c r="Z965" t="str">
        <f t="shared" si="443"/>
        <v>-0.0451769616814957-0.00274015585075838i</v>
      </c>
      <c r="AA965" t="str">
        <f t="shared" si="444"/>
        <v>0.627586657506786-28.8229618261038i</v>
      </c>
      <c r="AB965" t="str">
        <f t="shared" si="445"/>
        <v>0.70217612704415-0.123533783380851i</v>
      </c>
      <c r="AC965" t="str">
        <f t="shared" si="446"/>
        <v>1.49963097410303-1.62624476437719i</v>
      </c>
      <c r="AD965" t="str">
        <f t="shared" si="447"/>
        <v>0.256234711141064+0.195492477233845i</v>
      </c>
      <c r="AE965" t="str">
        <f t="shared" si="448"/>
        <v>-0.0110402258714174-0.00953387919591467i</v>
      </c>
      <c r="AF965" t="str">
        <f t="shared" si="449"/>
        <v>-5.5784009965208-1.38891217697245i</v>
      </c>
      <c r="AG965" t="str">
        <f t="shared" si="450"/>
        <v>1.0209796437341-0.0262911724751399i</v>
      </c>
      <c r="AH965" t="str">
        <f t="shared" si="451"/>
        <v>0.0455932929435067+0.0682838359343246i</v>
      </c>
      <c r="AI965">
        <f t="shared" si="452"/>
        <v>-21.712479312568242</v>
      </c>
      <c r="AJ965">
        <f t="shared" si="453"/>
        <v>56.268861539315687</v>
      </c>
      <c r="AK965"/>
      <c r="AL965"/>
      <c r="AM965"/>
      <c r="AN965"/>
    </row>
    <row r="966" spans="1:40" x14ac:dyDescent="0.35">
      <c r="A966"/>
      <c r="B966">
        <f t="shared" si="454"/>
        <v>83200</v>
      </c>
      <c r="C966" s="237" t="str">
        <f t="shared" ref="C966:C1029" si="457">IMPRODUCT(COMPLEX(-1,0),IMDIV(IMPRODUCT(G966,COMPLEX($C$100+$C$101,0)),COMPLEX($C$100,2*PI()*B966*$C$103*$C$102*(2*$C$100+$C$101))))</f>
        <v>-4.65880713411683E-06+0.012420758065975i</v>
      </c>
      <c r="D966" s="208" t="str">
        <f t="shared" ref="D966:D1029" si="458">IMPRODUCT(COMPLEX($C$106,0),IMSUB(C966,G966))</f>
        <v>-2.51369691970715+0.0952258118391417i</v>
      </c>
      <c r="E966" t="str">
        <f t="shared" ref="E966:E1029" si="459">IMDIV(COMPLEX($C$20*10^3,0),COMPLEX(1,2*PI()*B966*$C$20*1000*$C$29*10^-12))</f>
        <v>20500</v>
      </c>
      <c r="F966" t="str">
        <f t="shared" ref="F966:F1029" si="460">IMDIV(COMPLEX($C$22*1000,0),IMSUM(COMPLEX($C$22*1000,0),E966))</f>
        <v>0.327868852459016</v>
      </c>
      <c r="G966" t="str">
        <f t="shared" si="455"/>
        <v>0.327868852459016</v>
      </c>
      <c r="H966" t="str">
        <f t="shared" ref="H966:H1029" si="461">IMPRODUCT(COMPLEX($C$108,0),IMPRODUCT(COMPLEX(-1,0),D966),IMDIV(COMPLEX(0,2*PI()*B966*$C$109*$C$110),COMPLEX(1,2*PI()*B966*$C$109*$C$110)))</f>
        <v>3.06618321182472+1.48325463187366i</v>
      </c>
      <c r="I966" t="str">
        <f t="shared" ref="I966:I1029" si="462">COMPLEX(0,2*PI()*B966*$C$113*$C$112*$C$114)</f>
        <v>326.725635973339i</v>
      </c>
      <c r="J966" t="str">
        <f t="shared" si="456"/>
        <v>-143.496314331274+71.4771139306153i</v>
      </c>
      <c r="K966" t="str">
        <f t="shared" ref="K966:K1029" si="463">IMDIV(I966,J966)</f>
        <v>0.908686808993515-1.82426515008135i</v>
      </c>
      <c r="L966" t="str">
        <f t="shared" ref="L966:L1029" si="464">IMDIV(COMPLEX($C$117,0),COMPLEX(1,2*PI()*B966*$C$115*$C$116))</f>
        <v>0.174629373966292-0.299269571373313i</v>
      </c>
      <c r="M966" t="str">
        <f t="shared" ref="M966:M1029" si="465">IMSUM(K966,L966)</f>
        <v>1.08331618295981-2.12353472145466i</v>
      </c>
      <c r="N966" t="str">
        <f t="shared" ref="N966:N1029" si="466">COMPLEX(0,-2*PI()*B966*$C$43)</f>
        <v>-1.0377781408409i</v>
      </c>
      <c r="O966" t="str">
        <f t="shared" ref="O966:O1029" si="467">IMEXP(N966)</f>
        <v>0.508135146869712-0.86127734935716i</v>
      </c>
      <c r="P966" t="str">
        <f t="shared" ref="P966:P1029" si="468">IMSUB(COMPLEX(1,0),O966)</f>
        <v>0.491864853130288+0.86127734935716i</v>
      </c>
      <c r="Q966" t="str">
        <f t="shared" ref="Q966:Q1029" si="469">IMSUM(COMPLEX(0,2*PI()*B966*$C$43),O966,COMPLEX(-1,0))</f>
        <v>-0.491864853130288+0.17650079148374i</v>
      </c>
      <c r="R966" t="str">
        <f t="shared" ref="R966:R1029" si="470">IMDIV(P966,Q966)</f>
        <v>-0.329257824464773-1.86919559331448i</v>
      </c>
      <c r="S966" t="str">
        <f t="shared" ref="S966:S1029" si="471">IMDIV(COMPLEX(0,2*PI()*B966*$C$123),COMPLEX($C$124,0))</f>
        <v>0.112382811727118i</v>
      </c>
      <c r="T966" t="str">
        <f t="shared" ref="T966:T1029" si="472">IMPRODUCT(R966,S966)</f>
        <v>0.21006545644462-0.037002920096505i</v>
      </c>
      <c r="U966" t="str">
        <f t="shared" ref="U966:U1029" si="473">IMDIV(COMPLEX(1,2*PI()*B966*$C$16*10^-3*$C$15*10^-6),COMPLEX(0,2*PI()*B966*$C$15*10^-6))</f>
        <v>0.00005-0.001707964275969i</v>
      </c>
      <c r="V966" t="str">
        <f t="shared" ref="V966:V1029" si="474">IMSUM(COMPLEX($C$18*10^-3,0),IMDIV(COMPLEX(1,0),COMPLEX(0,2*PI()*B966*($C$17*1*10^-6))))</f>
        <v>0.00002-0.0191291998908528i</v>
      </c>
      <c r="W966" t="str">
        <f t="shared" ref="W966:W1029" si="475">IMDIV(IMPRODUCT(U966,V966),IMSUM(U966,V966))</f>
        <v>0.0000422732665182293-0.0015680612250552i</v>
      </c>
      <c r="X966" t="str">
        <f t="shared" ref="X966:X1029" si="476">IMDIV(IMPRODUCT(COMPLEX($C$19,0),W966),IMSUM(COMPLEX($C$19,0),W966))</f>
        <v>0.0000608666177499559-0.0015668363926642i</v>
      </c>
      <c r="Y966" t="str">
        <f t="shared" ref="Y966:Y1029" si="477">COMPLEX($C$13*10^-3,2*PI()*B966*$C$12*0.000001)</f>
        <v>0.009+0.418208814045873i</v>
      </c>
      <c r="Z966" t="str">
        <f t="shared" ref="Z966:Z1029" si="478">IMPRODUCT(COMPLEX($C$6,0),IMDIV(X966,IMSUM(X966,Y966)))</f>
        <v>-0.0450681227051114-0.00273317553828125i</v>
      </c>
      <c r="AA966" t="str">
        <f t="shared" ref="AA966:AA1029" si="479">IMDIV(COMPLEX($C$6,0),IMSUM(X966,Y966))</f>
        <v>0.62606523046582-28.7880913344651i</v>
      </c>
      <c r="AB966" t="str">
        <f t="shared" ref="AB966:AB1029" si="480">IMPRODUCT(COMPLEX($C$119,0),T966)</f>
        <v>0.702123479313782-0.123678683028865i</v>
      </c>
      <c r="AC966" t="str">
        <f t="shared" ref="AC966:AC1029" si="481">IMSUM(COMPLEX(1,0),IMPRODUCT(AB966,M966))</f>
        <v>1.49798574986109-1.62496670588369i</v>
      </c>
      <c r="AD966" t="str">
        <f t="shared" ref="AD966:AD1029" si="482">IMDIV(AB966,AC966)</f>
        <v>0.256474628944897+0.195652094779702i</v>
      </c>
      <c r="AE966" t="str">
        <f t="shared" ref="AE966:AE1029" si="483">IMPRODUCT(AD966,AA966,X966)</f>
        <v>-0.0110240785285712-0.00951866279706567i</v>
      </c>
      <c r="AF966" t="str">
        <f t="shared" ref="AF966:AF1029" si="484">IMSUB(D966,H966)</f>
        <v>-5.57988013153187-1.38802882003452i</v>
      </c>
      <c r="AG966" t="str">
        <f t="shared" ref="AG966:AG1029" si="485">IMSUM(COMPLEX(1,0),IMPRODUCT(AD966,AA966,COMPLEX($C$127,0)))</f>
        <v>1.02097073320355-0.0262845451306103i</v>
      </c>
      <c r="AH966" t="str">
        <f t="shared" ref="AH966:AH1029" si="486">IMDIV(IMPRODUCT(AE966,AF966),AG966)</f>
        <v>0.0455534300611628+0.0681822554324847i</v>
      </c>
      <c r="AI966">
        <f t="shared" ref="AI966:AI1029" si="487">20*LOG10(IMABS(AH966))</f>
        <v>-21.723764969940149</v>
      </c>
      <c r="AJ966">
        <f t="shared" ref="AJ966:AJ1029" si="488">IMARGUMENT(AH966)*180/PI()</f>
        <v>56.252612355306148</v>
      </c>
      <c r="AK966"/>
      <c r="AL966"/>
      <c r="AM966"/>
      <c r="AN966"/>
    </row>
    <row r="967" spans="1:40" x14ac:dyDescent="0.35">
      <c r="A967"/>
      <c r="B967">
        <f t="shared" si="454"/>
        <v>83300</v>
      </c>
      <c r="C967" s="237" t="str">
        <f t="shared" si="457"/>
        <v>-4.64762823837177E-06+0.0124058471961342i</v>
      </c>
      <c r="D967" s="208" t="str">
        <f t="shared" si="458"/>
        <v>-2.51369683400228+0.0951114951703622i</v>
      </c>
      <c r="E967" t="str">
        <f t="shared" si="459"/>
        <v>20500</v>
      </c>
      <c r="F967" t="str">
        <f t="shared" si="460"/>
        <v>0.327868852459016</v>
      </c>
      <c r="G967" t="str">
        <f t="shared" si="455"/>
        <v>0.327868852459016</v>
      </c>
      <c r="H967" t="str">
        <f t="shared" si="461"/>
        <v>3.06765866977032+1.48225708199747i</v>
      </c>
      <c r="I967" t="str">
        <f t="shared" si="462"/>
        <v>327.118335055037i</v>
      </c>
      <c r="J967" t="str">
        <f t="shared" si="456"/>
        <v>-143.843869982857+71.5630239233203i</v>
      </c>
      <c r="K967" t="str">
        <f t="shared" si="463"/>
        <v>0.906914698417514-1.82292632162235i</v>
      </c>
      <c r="L967" t="str">
        <f t="shared" si="464"/>
        <v>0.174316592194103-0.299092599071392i</v>
      </c>
      <c r="M967" t="str">
        <f t="shared" si="465"/>
        <v>1.08123129061162-2.12201892069374i</v>
      </c>
      <c r="N967" t="str">
        <f t="shared" si="466"/>
        <v>-1.0390254703371i</v>
      </c>
      <c r="O967" t="str">
        <f t="shared" si="467"/>
        <v>0.507060455219898-0.861910491148698i</v>
      </c>
      <c r="P967" t="str">
        <f t="shared" si="468"/>
        <v>0.492939544780102+0.861910491148698i</v>
      </c>
      <c r="Q967" t="str">
        <f t="shared" si="469"/>
        <v>-0.492939544780102+0.177114979188402i</v>
      </c>
      <c r="R967" t="str">
        <f t="shared" si="470"/>
        <v>-0.329247809151808-1.86681149800014i</v>
      </c>
      <c r="S967" t="str">
        <f t="shared" si="471"/>
        <v>0.112517887221982i</v>
      </c>
      <c r="T967" t="str">
        <f t="shared" si="472"/>
        <v>0.210049685596679-0.0370462678582278i</v>
      </c>
      <c r="U967" t="str">
        <f t="shared" si="473"/>
        <v>0.0000499999999999999-0.00170591389868692i</v>
      </c>
      <c r="V967" t="str">
        <f t="shared" si="474"/>
        <v>0.00002-0.0191062356652936i</v>
      </c>
      <c r="W967" t="str">
        <f t="shared" si="475"/>
        <v>0.0000422732657585218-0.00156617902448809i</v>
      </c>
      <c r="X967" t="str">
        <f t="shared" si="476"/>
        <v>0.0000608219810464803-0.00156495619176129i</v>
      </c>
      <c r="Y967" t="str">
        <f t="shared" si="477"/>
        <v>0.009+0.418711468870448i</v>
      </c>
      <c r="Z967" t="str">
        <f t="shared" si="478"/>
        <v>-0.0449596769682461-0.00272622536046074i</v>
      </c>
      <c r="AA967" t="str">
        <f t="shared" si="479"/>
        <v>0.624549345485465-28.7533053855373i</v>
      </c>
      <c r="AB967" t="str">
        <f t="shared" si="480"/>
        <v>0.702070766779245-0.123823568731619i</v>
      </c>
      <c r="AC967" t="str">
        <f t="shared" si="481"/>
        <v>1.4963449255891-1.62368936779934i</v>
      </c>
      <c r="AD967" t="str">
        <f t="shared" si="482"/>
        <v>0.256714754423199+0.195811435967677i</v>
      </c>
      <c r="AE967" t="str">
        <f t="shared" si="483"/>
        <v>-0.0110079863292463-0.00950348118170815i</v>
      </c>
      <c r="AF967" t="str">
        <f t="shared" si="484"/>
        <v>-5.5813555037726-1.38714558682711i</v>
      </c>
      <c r="AG967" t="str">
        <f t="shared" si="485"/>
        <v>1.02096181651452-0.0262779558527672i</v>
      </c>
      <c r="AH967" t="str">
        <f t="shared" si="486"/>
        <v>0.0455136966101141+0.0680808943497071i</v>
      </c>
      <c r="AI967">
        <f t="shared" si="487"/>
        <v>-21.735037631833023</v>
      </c>
      <c r="AJ967">
        <f t="shared" si="488"/>
        <v>56.236330901225351</v>
      </c>
      <c r="AK967"/>
      <c r="AL967"/>
      <c r="AM967"/>
      <c r="AN967"/>
    </row>
    <row r="968" spans="1:40" x14ac:dyDescent="0.35">
      <c r="A968"/>
      <c r="B968">
        <f t="shared" si="454"/>
        <v>83400</v>
      </c>
      <c r="C968" s="237" t="str">
        <f t="shared" si="457"/>
        <v>-4.63648953036178E-06+0.01239097208376i</v>
      </c>
      <c r="D968" s="208" t="str">
        <f t="shared" si="458"/>
        <v>-2.51369674860552+0.09499745264216i</v>
      </c>
      <c r="E968" t="str">
        <f t="shared" si="459"/>
        <v>20500</v>
      </c>
      <c r="F968" t="str">
        <f t="shared" si="460"/>
        <v>0.327868852459016</v>
      </c>
      <c r="G968" t="str">
        <f t="shared" si="455"/>
        <v>0.327868852459016</v>
      </c>
      <c r="H968" t="str">
        <f t="shared" si="461"/>
        <v>3.06913037579624+1.48125993546327i</v>
      </c>
      <c r="I968" t="str">
        <f t="shared" si="462"/>
        <v>327.511034136736i</v>
      </c>
      <c r="J968" t="str">
        <f t="shared" si="456"/>
        <v>-144.191843118707+71.6489339160255i</v>
      </c>
      <c r="K968" t="str">
        <f t="shared" si="463"/>
        <v>0.905147369640967-1.82158840877587i</v>
      </c>
      <c r="L968" t="str">
        <f t="shared" si="464"/>
        <v>0.174004555176395-0.298915617627511i</v>
      </c>
      <c r="M968" t="str">
        <f t="shared" si="465"/>
        <v>1.07915192481736-2.12050402640338i</v>
      </c>
      <c r="N968" t="str">
        <f t="shared" si="466"/>
        <v>-1.04027279983331i</v>
      </c>
      <c r="O968" t="str">
        <f t="shared" si="467"/>
        <v>0.505984974669867-0.862542291953464i</v>
      </c>
      <c r="P968" t="str">
        <f t="shared" si="468"/>
        <v>0.494015025330133+0.862542291953464i</v>
      </c>
      <c r="Q968" t="str">
        <f t="shared" si="469"/>
        <v>-0.494015025330133+0.177730507879846i</v>
      </c>
      <c r="R968" t="str">
        <f t="shared" si="470"/>
        <v>-0.329237780769432-1.86443294781841i</v>
      </c>
      <c r="S968" t="str">
        <f t="shared" si="471"/>
        <v>0.112652962716846i</v>
      </c>
      <c r="T968" t="str">
        <f t="shared" si="472"/>
        <v>0.210033895358647-0.0370896114419959i</v>
      </c>
      <c r="U968" t="str">
        <f t="shared" si="473"/>
        <v>0.0000499999999999999-0.00170386843837675i</v>
      </c>
      <c r="V968" t="str">
        <f t="shared" si="474"/>
        <v>0.00002-0.0190833265098196i</v>
      </c>
      <c r="W968" t="str">
        <f t="shared" si="475"/>
        <v>0.0000422732649979017-0.00156430133786239i</v>
      </c>
      <c r="X968" t="str">
        <f t="shared" si="476"/>
        <v>0.0000607775047767268-0.00156308049810372i</v>
      </c>
      <c r="Y968" t="str">
        <f t="shared" si="477"/>
        <v>0.009+0.419214123695022i</v>
      </c>
      <c r="Z968" t="str">
        <f t="shared" si="478"/>
        <v>-0.044851622577018-0.00271930514413638i</v>
      </c>
      <c r="AA968" t="str">
        <f t="shared" si="479"/>
        <v>0.623038975603767-28.7186036712712i</v>
      </c>
      <c r="AB968" t="str">
        <f t="shared" si="480"/>
        <v>0.702017989435202-0.123968440469963i</v>
      </c>
      <c r="AC968" t="str">
        <f t="shared" si="481"/>
        <v>1.49470848739191-1.62241275435472i</v>
      </c>
      <c r="AD968" t="str">
        <f t="shared" si="482"/>
        <v>0.25695508729614+0.195970500553411i</v>
      </c>
      <c r="AE968" t="str">
        <f t="shared" si="483"/>
        <v>-0.0109919490043973-0.00948833421774731i</v>
      </c>
      <c r="AF968" t="str">
        <f t="shared" si="484"/>
        <v>-5.58282712440176-1.38626248282111i</v>
      </c>
      <c r="AG968" t="str">
        <f t="shared" si="485"/>
        <v>1.02095289365909-0.0262714044735302i</v>
      </c>
      <c r="AH968" t="str">
        <f t="shared" si="486"/>
        <v>0.0454740919305237+0.0679797519036722i</v>
      </c>
      <c r="AI968">
        <f t="shared" si="487"/>
        <v>-21.746297335106163</v>
      </c>
      <c r="AJ968">
        <f t="shared" si="488"/>
        <v>56.220017285211142</v>
      </c>
      <c r="AK968"/>
      <c r="AL968"/>
      <c r="AM968"/>
      <c r="AN968"/>
    </row>
    <row r="969" spans="1:40" x14ac:dyDescent="0.35">
      <c r="A969"/>
      <c r="B969">
        <f t="shared" si="454"/>
        <v>83500</v>
      </c>
      <c r="C969" s="237" t="str">
        <f t="shared" si="457"/>
        <v>-0.0000046253908176861+0.0123761326003825i</v>
      </c>
      <c r="D969" s="208" t="str">
        <f t="shared" si="458"/>
        <v>-2.5136966635154+0.0948836832695992i</v>
      </c>
      <c r="E969" t="str">
        <f t="shared" si="459"/>
        <v>20500</v>
      </c>
      <c r="F969" t="str">
        <f t="shared" si="460"/>
        <v>0.327868852459016</v>
      </c>
      <c r="G969" t="str">
        <f t="shared" si="455"/>
        <v>0.327868852459016</v>
      </c>
      <c r="H969" t="str">
        <f t="shared" si="461"/>
        <v>3.07059834102983+1.4802631967134i</v>
      </c>
      <c r="I969" t="str">
        <f t="shared" si="462"/>
        <v>327.903733218435i</v>
      </c>
      <c r="J969" t="str">
        <f t="shared" si="456"/>
        <v>-144.540233738822+71.7348439087305i</v>
      </c>
      <c r="K969" t="str">
        <f t="shared" si="463"/>
        <v>0.903384807138797-1.8202514157008i</v>
      </c>
      <c r="L969" t="str">
        <f t="shared" si="464"/>
        <v>0.173693260927695-0.298738628228915i</v>
      </c>
      <c r="M969" t="str">
        <f t="shared" si="465"/>
        <v>1.07707806806649-2.11899004392972i</v>
      </c>
      <c r="N969" t="str">
        <f t="shared" si="466"/>
        <v>-1.04152012932951i</v>
      </c>
      <c r="O969" t="str">
        <f t="shared" si="467"/>
        <v>0.504908706892902-0.863172750788472i</v>
      </c>
      <c r="P969" t="str">
        <f t="shared" si="468"/>
        <v>0.495091293107098+0.863172750788472i</v>
      </c>
      <c r="Q969" t="str">
        <f t="shared" si="469"/>
        <v>-0.495091293107098+0.178347378541038i</v>
      </c>
      <c r="R969" t="str">
        <f t="shared" si="470"/>
        <v>-0.329227739313774-1.86205992283256i</v>
      </c>
      <c r="S969" t="str">
        <f t="shared" si="471"/>
        <v>0.11278803821171i</v>
      </c>
      <c r="T969" t="str">
        <f t="shared" si="472"/>
        <v>0.210018085728933-0.0371329508420768i</v>
      </c>
      <c r="U969" t="str">
        <f t="shared" si="473"/>
        <v>0.0000499999999999999-0.0017018278773727i</v>
      </c>
      <c r="V969" t="str">
        <f t="shared" si="474"/>
        <v>0.00002-0.0190604722265743i</v>
      </c>
      <c r="W969" t="str">
        <f t="shared" si="475"/>
        <v>0.0000422732642363691-0.00156242814896033i</v>
      </c>
      <c r="X969" t="str">
        <f t="shared" si="476"/>
        <v>0.0000607331881727856-0.00156120929550689i</v>
      </c>
      <c r="Y969" t="str">
        <f t="shared" si="477"/>
        <v>0.009+0.419716778519596i</v>
      </c>
      <c r="Z969" t="str">
        <f t="shared" si="478"/>
        <v>-0.0447439576489445-0.00271241471736944i</v>
      </c>
      <c r="AA969" t="str">
        <f t="shared" si="479"/>
        <v>0.621534094022977-28.6839858851167i</v>
      </c>
      <c r="AB969" t="str">
        <f t="shared" si="480"/>
        <v>0.701965147276337-0.124113298224737i</v>
      </c>
      <c r="AC969" t="str">
        <f t="shared" si="481"/>
        <v>1.49307642142091-1.62113686973748i</v>
      </c>
      <c r="AD969" t="str">
        <f t="shared" si="482"/>
        <v>0.257195627283566+0.196129288292711i</v>
      </c>
      <c r="AE969" t="str">
        <f t="shared" si="483"/>
        <v>-0.0109759662865973-0.0094732217737737i</v>
      </c>
      <c r="AF969" t="str">
        <f t="shared" si="484"/>
        <v>-5.58429500454523-1.3853795134438i</v>
      </c>
      <c r="AG969" t="str">
        <f t="shared" si="485"/>
        <v>1.02094396462942-0.0262648908256027i</v>
      </c>
      <c r="AH969" t="str">
        <f t="shared" si="486"/>
        <v>0.0454346153665962+0.0678788273158525i</v>
      </c>
      <c r="AI969">
        <f t="shared" si="487"/>
        <v>-21.757544116469131</v>
      </c>
      <c r="AJ969">
        <f t="shared" si="488"/>
        <v>56.203671614891981</v>
      </c>
      <c r="AK969"/>
      <c r="AL969"/>
      <c r="AM969"/>
      <c r="AN969"/>
    </row>
    <row r="970" spans="1:40" x14ac:dyDescent="0.35">
      <c r="A970"/>
      <c r="B970">
        <f t="shared" si="454"/>
        <v>83600</v>
      </c>
      <c r="C970" s="237" t="str">
        <f t="shared" si="457"/>
        <v>-4.61433190909402E-06+0.0123613286181465i</v>
      </c>
      <c r="D970" s="208" t="str">
        <f t="shared" si="458"/>
        <v>-2.51369657873043+0.0947701860724565i</v>
      </c>
      <c r="E970" t="str">
        <f t="shared" si="459"/>
        <v>20500</v>
      </c>
      <c r="F970" t="str">
        <f t="shared" si="460"/>
        <v>0.327868852459016</v>
      </c>
      <c r="G970" t="str">
        <f t="shared" si="455"/>
        <v>0.327868852459016</v>
      </c>
      <c r="H970" t="str">
        <f t="shared" si="461"/>
        <v>3.07206257656562+1.47926687015156i</v>
      </c>
      <c r="I970" t="str">
        <f t="shared" si="462"/>
        <v>328.296432300133i</v>
      </c>
      <c r="J970" t="str">
        <f t="shared" si="456"/>
        <v>-144.889041843204+71.8207539014356i</v>
      </c>
      <c r="K970" t="str">
        <f t="shared" si="463"/>
        <v>0.901626995439872-1.81891534651015i</v>
      </c>
      <c r="L970" t="str">
        <f t="shared" si="464"/>
        <v>0.173382707467161-0.298561632054473i</v>
      </c>
      <c r="M970" t="str">
        <f t="shared" si="465"/>
        <v>1.07500970290703-2.11747697856462i</v>
      </c>
      <c r="N970" t="str">
        <f t="shared" si="466"/>
        <v>-1.04276745882571i</v>
      </c>
      <c r="O970" t="str">
        <f t="shared" si="467"/>
        <v>0.503831653563485-0.863801866672841i</v>
      </c>
      <c r="P970" t="str">
        <f t="shared" si="468"/>
        <v>0.496168346436515+0.863801866672841i</v>
      </c>
      <c r="Q970" t="str">
        <f t="shared" si="469"/>
        <v>-0.496168346436515+0.178965592152869i</v>
      </c>
      <c r="R970" t="str">
        <f t="shared" si="470"/>
        <v>-0.329217684780965-1.85969240320115i</v>
      </c>
      <c r="S970" t="str">
        <f t="shared" si="471"/>
        <v>0.112923113706575i</v>
      </c>
      <c r="T970" t="str">
        <f t="shared" si="472"/>
        <v>0.210002256705937-0.0371762860527363i</v>
      </c>
      <c r="U970" t="str">
        <f t="shared" si="473"/>
        <v>0.0000500000000000001-0.00169979219809355i</v>
      </c>
      <c r="V970" t="str">
        <f t="shared" si="474"/>
        <v>0.00002-0.0190376726186478i</v>
      </c>
      <c r="W970" t="str">
        <f t="shared" si="475"/>
        <v>0.000042273263473924-0.00156055944164177i</v>
      </c>
      <c r="X970" t="str">
        <f t="shared" si="476"/>
        <v>0.0000606890304713355-0.00155934256786356i</v>
      </c>
      <c r="Y970" t="str">
        <f t="shared" si="477"/>
        <v>0.009+0.420219433344171i</v>
      </c>
      <c r="Z970" t="str">
        <f t="shared" si="478"/>
        <v>-0.0446366803128581-0.00270555390943296i</v>
      </c>
      <c r="AA970" t="str">
        <f t="shared" si="479"/>
        <v>0.620034674108374-28.649451722014i</v>
      </c>
      <c r="AB970" t="str">
        <f t="shared" si="480"/>
        <v>0.701912240297302-0.124258141976775i</v>
      </c>
      <c r="AC970" t="str">
        <f t="shared" si="481"/>
        <v>1.49144871387377-1.61986171809249i</v>
      </c>
      <c r="AD970" t="str">
        <f t="shared" si="482"/>
        <v>0.257436374105019+0.196287798941546i</v>
      </c>
      <c r="AE970" t="str">
        <f t="shared" si="483"/>
        <v>-0.0109600379100268-0.00945814371905845i</v>
      </c>
      <c r="AF970" t="str">
        <f t="shared" si="484"/>
        <v>-5.58575915529605-1.3844966840791i</v>
      </c>
      <c r="AG970" t="str">
        <f t="shared" si="485"/>
        <v>1.02093502941774-0.0262584147424693i</v>
      </c>
      <c r="AH970" t="str">
        <f t="shared" si="486"/>
        <v>0.0453952662665527+0.0677781198114892i</v>
      </c>
      <c r="AI970">
        <f t="shared" si="487"/>
        <v>-21.768778012482386</v>
      </c>
      <c r="AJ970">
        <f t="shared" si="488"/>
        <v>56.187293997386917</v>
      </c>
      <c r="AK970"/>
      <c r="AL970"/>
      <c r="AM970"/>
      <c r="AN970"/>
    </row>
    <row r="971" spans="1:40" x14ac:dyDescent="0.35">
      <c r="A971"/>
      <c r="B971">
        <f t="shared" si="454"/>
        <v>83700</v>
      </c>
      <c r="C971" s="237" t="str">
        <f t="shared" si="457"/>
        <v>-4.60331261447668E-06+0.012346560009808i</v>
      </c>
      <c r="D971" s="208" t="str">
        <f t="shared" si="458"/>
        <v>-2.51369649424916+0.0946569600751947i</v>
      </c>
      <c r="E971" t="str">
        <f t="shared" si="459"/>
        <v>20500</v>
      </c>
      <c r="F971" t="str">
        <f t="shared" si="460"/>
        <v>0.327868852459016</v>
      </c>
      <c r="G971" t="str">
        <f t="shared" si="455"/>
        <v>0.327868852459016</v>
      </c>
      <c r="H971" t="str">
        <f t="shared" si="461"/>
        <v>3.07352309346538+1.47827096014313i</v>
      </c>
      <c r="I971" t="str">
        <f t="shared" si="462"/>
        <v>328.689131381832i</v>
      </c>
      <c r="J971" t="str">
        <f t="shared" si="456"/>
        <v>-145.238267431852+71.9066638941406i</v>
      </c>
      <c r="K971" t="str">
        <f t="shared" si="463"/>
        <v>0.899873919126919-1.81758020527155i</v>
      </c>
      <c r="L971" t="str">
        <f t="shared" si="464"/>
        <v>0.173072892818598-0.298384630274731i</v>
      </c>
      <c r="M971" t="str">
        <f t="shared" si="465"/>
        <v>1.07294681194552-2.11596483554628i</v>
      </c>
      <c r="N971" t="str">
        <f t="shared" si="466"/>
        <v>-1.04401478832192i</v>
      </c>
      <c r="O971" t="str">
        <f t="shared" si="467"/>
        <v>0.50275381635732-0.864429638627778i</v>
      </c>
      <c r="P971" t="str">
        <f t="shared" si="468"/>
        <v>0.49724618364268+0.864429638627778i</v>
      </c>
      <c r="Q971" t="str">
        <f t="shared" si="469"/>
        <v>-0.49724618364268+0.179585149694142i</v>
      </c>
      <c r="R971" t="str">
        <f t="shared" si="470"/>
        <v>-0.329207617167125-1.85733036917755i</v>
      </c>
      <c r="S971" t="str">
        <f t="shared" si="471"/>
        <v>0.113058189201439i</v>
      </c>
      <c r="T971" t="str">
        <f t="shared" si="472"/>
        <v>0.209986408288054-0.0372196170682357i</v>
      </c>
      <c r="U971" t="str">
        <f t="shared" si="473"/>
        <v>0.0000500000000000001-0.00169776138304207i</v>
      </c>
      <c r="V971" t="str">
        <f t="shared" si="474"/>
        <v>0.00002-0.0190149274900711i</v>
      </c>
      <c r="W971" t="str">
        <f t="shared" si="475"/>
        <v>0.0000422732627105664-0.0015586951998437i</v>
      </c>
      <c r="X971" t="str">
        <f t="shared" si="476"/>
        <v>0.0000606450309136127-0.00155748029914345i</v>
      </c>
      <c r="Y971" t="str">
        <f t="shared" si="477"/>
        <v>0.009+0.420722088168745i</v>
      </c>
      <c r="Z971" t="str">
        <f t="shared" si="478"/>
        <v>-0.044529788708827-0.00269872255080163i</v>
      </c>
      <c r="AA971" t="str">
        <f t="shared" si="479"/>
        <v>0.618540689387063-28.6150008783843i</v>
      </c>
      <c r="AB971" t="str">
        <f t="shared" si="480"/>
        <v>0.701859268492733-0.124402971706896i</v>
      </c>
      <c r="AC971" t="str">
        <f t="shared" si="481"/>
        <v>1.48982535099444-1.61858730352232i</v>
      </c>
      <c r="AD971" t="str">
        <f t="shared" si="482"/>
        <v>0.257677327479709+0.196446032256043i</v>
      </c>
      <c r="AE971" t="str">
        <f t="shared" si="483"/>
        <v>-0.0109441636104617-0.00944309992354877i</v>
      </c>
      <c r="AF971" t="str">
        <f t="shared" si="484"/>
        <v>-5.58721958771454-1.38361400006794i</v>
      </c>
      <c r="AG971" t="str">
        <f t="shared" si="485"/>
        <v>1.02092608801637-0.0262519760583884i</v>
      </c>
      <c r="AH971" t="str">
        <f t="shared" si="486"/>
        <v>0.0453560439825981+0.0676776286195684i</v>
      </c>
      <c r="AI971">
        <f t="shared" si="487"/>
        <v>-21.779999059558378</v>
      </c>
      <c r="AJ971">
        <f t="shared" si="488"/>
        <v>56.170884539310109</v>
      </c>
      <c r="AK971"/>
      <c r="AL971"/>
      <c r="AM971"/>
      <c r="AN971"/>
    </row>
    <row r="972" spans="1:40" x14ac:dyDescent="0.35">
      <c r="A972"/>
      <c r="B972">
        <f t="shared" si="454"/>
        <v>83800</v>
      </c>
      <c r="C972" s="237" t="str">
        <f t="shared" si="457"/>
        <v>-4.59233274485878E-06+0.01233182664873i</v>
      </c>
      <c r="D972" s="208" t="str">
        <f t="shared" si="458"/>
        <v>-2.51369641007017+0.09454400430693i</v>
      </c>
      <c r="E972" t="str">
        <f t="shared" si="459"/>
        <v>20500</v>
      </c>
      <c r="F972" t="str">
        <f t="shared" si="460"/>
        <v>0.327868852459016</v>
      </c>
      <c r="G972" t="str">
        <f t="shared" si="455"/>
        <v>0.327868852459016</v>
      </c>
      <c r="H972" t="str">
        <f t="shared" si="461"/>
        <v>3.07497990275825+1.47727547101541i</v>
      </c>
      <c r="I972" t="str">
        <f t="shared" si="462"/>
        <v>329.081830463531i</v>
      </c>
      <c r="J972" t="str">
        <f t="shared" si="456"/>
        <v>-145.587910504766+71.9925738868457i</v>
      </c>
      <c r="K972" t="str">
        <f t="shared" si="463"/>
        <v>0.898125562836305-1.81624599600746i</v>
      </c>
      <c r="L972" t="str">
        <f t="shared" si="464"/>
        <v>0.172763815010445-0.298207624051965i</v>
      </c>
      <c r="M972" t="str">
        <f t="shared" si="465"/>
        <v>1.07088937784675-2.11445362005942i</v>
      </c>
      <c r="N972" t="str">
        <f t="shared" si="466"/>
        <v>-1.04526211781812i</v>
      </c>
      <c r="O972" t="str">
        <f t="shared" si="467"/>
        <v>0.501675196951357-0.865056065676565i</v>
      </c>
      <c r="P972" t="str">
        <f t="shared" si="468"/>
        <v>0.498324803048643+0.865056065676565i</v>
      </c>
      <c r="Q972" t="str">
        <f t="shared" si="469"/>
        <v>-0.498324803048643+0.180206052141555i</v>
      </c>
      <c r="R972" t="str">
        <f t="shared" si="470"/>
        <v>-0.329197536468365-1.85497380110944i</v>
      </c>
      <c r="S972" t="str">
        <f t="shared" si="471"/>
        <v>0.113193264696304i</v>
      </c>
      <c r="T972" t="str">
        <f t="shared" si="472"/>
        <v>0.20997054047369-0.0372629438828348i</v>
      </c>
      <c r="U972" t="str">
        <f t="shared" si="473"/>
        <v>0.0000500000000000001-0.00169573541480455i</v>
      </c>
      <c r="V972" t="str">
        <f t="shared" si="474"/>
        <v>0.00002-0.0189922366458109i</v>
      </c>
      <c r="W972" t="str">
        <f t="shared" si="475"/>
        <v>0.0000422732619462964-0.00155683540757974i</v>
      </c>
      <c r="X972" t="str">
        <f t="shared" si="476"/>
        <v>0.0000606011887453758-0.00155562247339272i</v>
      </c>
      <c r="Y972" t="str">
        <f t="shared" si="477"/>
        <v>0.009+0.42122474299332i</v>
      </c>
      <c r="Z972" t="str">
        <f t="shared" si="478"/>
        <v>-0.0444232809880718-0.0026919204731418i</v>
      </c>
      <c r="AA972" t="str">
        <f t="shared" si="479"/>
        <v>0.617052113546793-28.5806330521212i</v>
      </c>
      <c r="AB972" t="str">
        <f t="shared" si="480"/>
        <v>0.7018062318573-0.124547787395914i</v>
      </c>
      <c r="AC972" t="str">
        <f t="shared" si="481"/>
        <v>1.48820631907296-1.61731363008753i</v>
      </c>
      <c r="AD972" t="str">
        <f t="shared" si="482"/>
        <v>0.257918487126539+0.196603987992507i</v>
      </c>
      <c r="AE972" t="str">
        <f t="shared" si="483"/>
        <v>-0.0109283431252622-0.00942809025786431i</v>
      </c>
      <c r="AF972" t="str">
        <f t="shared" si="484"/>
        <v>-5.58867631282842-1.38273146670848i</v>
      </c>
      <c r="AG972" t="str">
        <f t="shared" si="485"/>
        <v>1.02091714041771-0.0262455746083897i</v>
      </c>
      <c r="AH972" t="str">
        <f t="shared" si="486"/>
        <v>0.0453169478708948+0.0675773529728028i</v>
      </c>
      <c r="AI972">
        <f t="shared" si="487"/>
        <v>-21.791207293961786</v>
      </c>
      <c r="AJ972">
        <f t="shared" si="488"/>
        <v>56.154443346773711</v>
      </c>
      <c r="AK972"/>
      <c r="AL972"/>
      <c r="AM972"/>
      <c r="AN972"/>
    </row>
    <row r="973" spans="1:40" x14ac:dyDescent="0.35">
      <c r="A973"/>
      <c r="B973">
        <f t="shared" si="454"/>
        <v>83900</v>
      </c>
      <c r="C973" s="237" t="str">
        <f t="shared" si="457"/>
        <v>-4.58139211239056E-06+0.0123171284088796i</v>
      </c>
      <c r="D973" s="208" t="str">
        <f t="shared" si="458"/>
        <v>-2.51369632619198+0.0944313178014103i</v>
      </c>
      <c r="E973" t="str">
        <f t="shared" si="459"/>
        <v>20500</v>
      </c>
      <c r="F973" t="str">
        <f t="shared" si="460"/>
        <v>0.327868852459016</v>
      </c>
      <c r="G973" t="str">
        <f t="shared" si="455"/>
        <v>0.327868852459016</v>
      </c>
      <c r="H973" t="str">
        <f t="shared" si="461"/>
        <v>3.07643301544057+1.47628040705781i</v>
      </c>
      <c r="I973" t="str">
        <f t="shared" si="462"/>
        <v>329.47452954523i</v>
      </c>
      <c r="J973" t="str">
        <f t="shared" si="456"/>
        <v>-145.937971061947+72.0784838795508i</v>
      </c>
      <c r="K973" t="str">
        <f t="shared" si="463"/>
        <v>0.896381911257881-1.81491272269559i</v>
      </c>
      <c r="L973" t="str">
        <f t="shared" si="464"/>
        <v>0.17245547207578-0.298030614540216i</v>
      </c>
      <c r="M973" t="str">
        <f t="shared" si="465"/>
        <v>1.06883738333366-2.11294333723581i</v>
      </c>
      <c r="N973" t="str">
        <f t="shared" si="466"/>
        <v>-1.04650944731432i</v>
      </c>
      <c r="O973" t="str">
        <f t="shared" si="467"/>
        <v>0.500595797023735-0.865681146844594i</v>
      </c>
      <c r="P973" t="str">
        <f t="shared" si="468"/>
        <v>0.499404202976265+0.865681146844594i</v>
      </c>
      <c r="Q973" t="str">
        <f t="shared" si="469"/>
        <v>-0.499404202976265+0.180828300469726i</v>
      </c>
      <c r="R973" t="str">
        <f t="shared" si="470"/>
        <v>-0.329187442680805-1.85262267943811i</v>
      </c>
      <c r="S973" t="str">
        <f t="shared" si="471"/>
        <v>0.113328340191168i</v>
      </c>
      <c r="T973" t="str">
        <f t="shared" si="472"/>
        <v>0.209954653261235-0.0373062664907909i</v>
      </c>
      <c r="U973" t="str">
        <f t="shared" si="473"/>
        <v>0.0000500000000000001-0.00169371427605031i</v>
      </c>
      <c r="V973" t="str">
        <f t="shared" si="474"/>
        <v>0.00002-0.0189695998917635i</v>
      </c>
      <c r="W973" t="str">
        <f t="shared" si="475"/>
        <v>0.0000422732611811137-0.00155498004893977i</v>
      </c>
      <c r="X973" t="str">
        <f t="shared" si="476"/>
        <v>0.0000605575032168732-0.00155376907473351i</v>
      </c>
      <c r="Y973" t="str">
        <f t="shared" si="477"/>
        <v>0.009+0.421727397817894i</v>
      </c>
      <c r="Z973" t="str">
        <f t="shared" si="478"/>
        <v>-0.0443171553128858-0.00268514750930152i</v>
      </c>
      <c r="AA973" t="str">
        <f t="shared" si="479"/>
        <v>0.615568920434787-28.5463479425813i</v>
      </c>
      <c r="AB973" t="str">
        <f t="shared" si="480"/>
        <v>0.701753130385624-0.124692589024635i</v>
      </c>
      <c r="AC973" t="str">
        <f t="shared" si="481"/>
        <v>1.48659160444529-1.61604070180687i</v>
      </c>
      <c r="AD973" t="str">
        <f t="shared" si="482"/>
        <v>0.258159852764096+0.196761665907402i</v>
      </c>
      <c r="AE973" t="str">
        <f t="shared" si="483"/>
        <v>-0.0109125761933609-0.00941311459329167i</v>
      </c>
      <c r="AF973" t="str">
        <f t="shared" si="484"/>
        <v>-5.59012934163255-1.3818490892564i</v>
      </c>
      <c r="AG973" t="str">
        <f t="shared" si="485"/>
        <v>1.02090818661421-0.0262392102282688i</v>
      </c>
      <c r="AH973" t="str">
        <f t="shared" si="486"/>
        <v>0.0452779772915304+0.067477292107602i</v>
      </c>
      <c r="AI973">
        <f t="shared" si="487"/>
        <v>-21.802402751811218</v>
      </c>
      <c r="AJ973">
        <f t="shared" si="488"/>
        <v>56.137970525389946</v>
      </c>
      <c r="AK973"/>
      <c r="AL973"/>
      <c r="AM973"/>
      <c r="AN973"/>
    </row>
    <row r="974" spans="1:40" x14ac:dyDescent="0.35">
      <c r="A974"/>
      <c r="B974">
        <f t="shared" si="454"/>
        <v>84000</v>
      </c>
      <c r="C974" s="237" t="str">
        <f t="shared" si="457"/>
        <v>-4.57049053033978E-06+0.0123024651648238i</v>
      </c>
      <c r="D974" s="208" t="str">
        <f t="shared" si="458"/>
        <v>-2.51369624261319+0.0943188995969825i</v>
      </c>
      <c r="E974" t="str">
        <f t="shared" si="459"/>
        <v>20500</v>
      </c>
      <c r="F974" t="str">
        <f t="shared" si="460"/>
        <v>0.327868852459016</v>
      </c>
      <c r="G974" t="str">
        <f t="shared" si="455"/>
        <v>0.327868852459016</v>
      </c>
      <c r="H974" t="str">
        <f t="shared" si="461"/>
        <v>3.07788244247626+1.47528577252224i</v>
      </c>
      <c r="I974" t="str">
        <f t="shared" si="462"/>
        <v>329.867228626928i</v>
      </c>
      <c r="J974" t="str">
        <f t="shared" si="456"/>
        <v>-146.288449103393+72.1643938722559i</v>
      </c>
      <c r="K974" t="str">
        <f t="shared" si="463"/>
        <v>0.894642949134857-1.81358038926923i</v>
      </c>
      <c r="L974" t="str">
        <f t="shared" si="464"/>
        <v>0.172147862052325-0.297853602885356i</v>
      </c>
      <c r="M974" t="str">
        <f t="shared" si="465"/>
        <v>1.06679081118718-2.11143399215459i</v>
      </c>
      <c r="N974" t="str">
        <f t="shared" si="466"/>
        <v>-1.04775677681053i</v>
      </c>
      <c r="O974" t="str">
        <f t="shared" si="467"/>
        <v>0.499515618253811-0.866304881159349i</v>
      </c>
      <c r="P974" t="str">
        <f t="shared" si="468"/>
        <v>0.500484381746189+0.866304881159349i</v>
      </c>
      <c r="Q974" t="str">
        <f t="shared" si="469"/>
        <v>-0.500484381746189+0.181451895651181i</v>
      </c>
      <c r="R974" t="str">
        <f t="shared" si="470"/>
        <v>-0.329177335800543-1.85027698469796i</v>
      </c>
      <c r="S974" t="str">
        <f t="shared" si="471"/>
        <v>0.113463415686032i</v>
      </c>
      <c r="T974" t="str">
        <f t="shared" si="472"/>
        <v>0.209938746649082-0.0373495848863575i</v>
      </c>
      <c r="U974" t="str">
        <f t="shared" si="473"/>
        <v>0.0000500000000000001-0.0016916979495312i</v>
      </c>
      <c r="V974" t="str">
        <f t="shared" si="474"/>
        <v>0.00002-0.0189470170347495i</v>
      </c>
      <c r="W974" t="str">
        <f t="shared" si="475"/>
        <v>0.0000422732604150185-0.00155312910808941i</v>
      </c>
      <c r="X974" t="str">
        <f t="shared" si="476"/>
        <v>0.0000605139735828137-0.00155192008736355i</v>
      </c>
      <c r="Y974" t="str">
        <f t="shared" si="477"/>
        <v>0.009+0.422230052642468i</v>
      </c>
      <c r="Z974" t="str">
        <f t="shared" si="478"/>
        <v>-0.0442114098565568-0.00267840349330091i</v>
      </c>
      <c r="AA974" t="str">
        <f t="shared" si="479"/>
        <v>0.614091084056575-28.5121452505752i</v>
      </c>
      <c r="AB974" t="str">
        <f t="shared" si="480"/>
        <v>0.701699964072333-0.12483737657385i</v>
      </c>
      <c r="AC974" t="str">
        <f t="shared" si="481"/>
        <v>1.48498119349331-1.61476852265768i</v>
      </c>
      <c r="AD974" t="str">
        <f t="shared" si="482"/>
        <v>0.258401424110648+0.196919065757353i</v>
      </c>
      <c r="AE974" t="str">
        <f t="shared" si="483"/>
        <v>-0.0108968625552518-0.00939817280178049i</v>
      </c>
      <c r="AF974" t="str">
        <f t="shared" si="484"/>
        <v>-5.59157868508945-1.38096687292526i</v>
      </c>
      <c r="AG974" t="str">
        <f t="shared" si="485"/>
        <v>1.02089922659841-0.0262328827545821i</v>
      </c>
      <c r="AH974" t="str">
        <f t="shared" si="486"/>
        <v>0.0452391316084929+0.0673774452640549i</v>
      </c>
      <c r="AI974">
        <f t="shared" si="487"/>
        <v>-21.813585469079303</v>
      </c>
      <c r="AJ974">
        <f t="shared" si="488"/>
        <v>56.121466180273558</v>
      </c>
      <c r="AK974"/>
      <c r="AL974"/>
      <c r="AM974"/>
      <c r="AN974"/>
    </row>
    <row r="975" spans="1:40" x14ac:dyDescent="0.35">
      <c r="A975"/>
      <c r="B975">
        <f t="shared" si="454"/>
        <v>84100</v>
      </c>
      <c r="C975" s="237" t="str">
        <f t="shared" si="457"/>
        <v>-4.55962781308368E-06+0.0122878367917264i</v>
      </c>
      <c r="D975" s="208" t="str">
        <f t="shared" si="458"/>
        <v>-2.51369615933236+0.0942067487365691i</v>
      </c>
      <c r="E975" t="str">
        <f t="shared" si="459"/>
        <v>20500</v>
      </c>
      <c r="F975" t="str">
        <f t="shared" si="460"/>
        <v>0.327868852459016</v>
      </c>
      <c r="G975" t="str">
        <f t="shared" si="455"/>
        <v>0.327868852459016</v>
      </c>
      <c r="H975" t="str">
        <f t="shared" si="461"/>
        <v>3.07932819479661+1.47429157162323i</v>
      </c>
      <c r="I975" t="str">
        <f t="shared" si="462"/>
        <v>330.259927708627i</v>
      </c>
      <c r="J975" t="str">
        <f t="shared" si="456"/>
        <v>-146.639344629106+72.2503038649609i</v>
      </c>
      <c r="K975" t="str">
        <f t="shared" si="463"/>
        <v>0.892908661263576-1.8122489996176i</v>
      </c>
      <c r="L975" t="str">
        <f t="shared" si="464"/>
        <v>0.171840982982437-0.297676590225122i</v>
      </c>
      <c r="M975" t="str">
        <f t="shared" si="465"/>
        <v>1.06474964424601-2.10992558984272i</v>
      </c>
      <c r="N975" t="str">
        <f t="shared" si="466"/>
        <v>-1.04900410630673i</v>
      </c>
      <c r="O975" t="str">
        <f t="shared" si="467"/>
        <v>0.498434662322176-0.866927267650394i</v>
      </c>
      <c r="P975" t="str">
        <f t="shared" si="468"/>
        <v>0.501565337677824+0.866927267650394i</v>
      </c>
      <c r="Q975" t="str">
        <f t="shared" si="469"/>
        <v>-0.501565337677824+0.182076838656336i</v>
      </c>
      <c r="R975" t="str">
        <f t="shared" si="470"/>
        <v>-0.329167215823679-1.84793669751604i</v>
      </c>
      <c r="S975" t="str">
        <f t="shared" si="471"/>
        <v>0.113598491180896i</v>
      </c>
      <c r="T975" t="str">
        <f t="shared" si="472"/>
        <v>0.20992282063563-0.0373928990637863i</v>
      </c>
      <c r="U975" t="str">
        <f t="shared" si="473"/>
        <v>0.00005-0.0016896864180811i</v>
      </c>
      <c r="V975" t="str">
        <f t="shared" si="474"/>
        <v>0.00002-0.0189244878825084i</v>
      </c>
      <c r="W975" t="str">
        <f t="shared" si="475"/>
        <v>0.0000422732596480107-0.00155128256926962i</v>
      </c>
      <c r="X975" t="str">
        <f t="shared" si="476"/>
        <v>0.0000604705991023334-0.00155007549555569i</v>
      </c>
      <c r="Y975" t="str">
        <f t="shared" si="477"/>
        <v>0.009+0.422732707467043i</v>
      </c>
      <c r="Z975" t="str">
        <f t="shared" si="478"/>
        <v>-0.0441060428032874-0.00267168826032246i</v>
      </c>
      <c r="AA975" t="str">
        <f t="shared" si="479"/>
        <v>0.612618578574848-28.4780246783594i</v>
      </c>
      <c r="AB975" t="str">
        <f t="shared" si="480"/>
        <v>0.701646732912076-0.124982150024348i</v>
      </c>
      <c r="AC975" t="str">
        <f t="shared" si="481"/>
        <v>1.48337507264457-1.61349709657626i</v>
      </c>
      <c r="AD975" t="str">
        <f t="shared" si="482"/>
        <v>0.25864320088415+0.197076187299168i</v>
      </c>
      <c r="AE975" t="str">
        <f t="shared" si="483"/>
        <v>-0.0108812019529793-0.00938326475594021i</v>
      </c>
      <c r="AF975" t="str">
        <f t="shared" si="484"/>
        <v>-5.59302435412897-1.38008482288666i</v>
      </c>
      <c r="AG975" t="str">
        <f t="shared" si="485"/>
        <v>1.02089026036293-0.026226592024643i</v>
      </c>
      <c r="AH975" t="str">
        <f t="shared" si="486"/>
        <v>0.0452004101896386+0.0672778116859084i</v>
      </c>
      <c r="AI975">
        <f t="shared" si="487"/>
        <v>-21.824755481593673</v>
      </c>
      <c r="AJ975">
        <f t="shared" si="488"/>
        <v>56.104930416047154</v>
      </c>
      <c r="AK975"/>
      <c r="AL975"/>
      <c r="AM975"/>
      <c r="AN975"/>
    </row>
    <row r="976" spans="1:40" x14ac:dyDescent="0.35">
      <c r="A976"/>
      <c r="B976">
        <f t="shared" si="454"/>
        <v>84200</v>
      </c>
      <c r="C976" s="237" t="str">
        <f t="shared" si="457"/>
        <v>-4.54880377610111E-06+0.0122732431653441i</v>
      </c>
      <c r="D976" s="208" t="str">
        <f t="shared" si="458"/>
        <v>-2.51369607634807+0.0940948642676381i</v>
      </c>
      <c r="E976" t="str">
        <f t="shared" si="459"/>
        <v>20500</v>
      </c>
      <c r="F976" t="str">
        <f t="shared" si="460"/>
        <v>0.327868852459016</v>
      </c>
      <c r="G976" t="str">
        <f t="shared" si="455"/>
        <v>0.327868852459016</v>
      </c>
      <c r="H976" t="str">
        <f t="shared" si="461"/>
        <v>3.08077028330047+1.47329780853826i</v>
      </c>
      <c r="I976" t="str">
        <f t="shared" si="462"/>
        <v>330.652626790326i</v>
      </c>
      <c r="J976" t="str">
        <f t="shared" si="456"/>
        <v>-146.990657639084+72.3362138576659i</v>
      </c>
      <c r="K976" t="str">
        <f t="shared" si="463"/>
        <v>0.891179032493417-1.81091855758618i</v>
      </c>
      <c r="L976" t="str">
        <f t="shared" si="464"/>
        <v>0.171534832913117-0.297499577689174i</v>
      </c>
      <c r="M976" t="str">
        <f t="shared" si="465"/>
        <v>1.06271386540653-2.10841813527535i</v>
      </c>
      <c r="N976" t="str">
        <f t="shared" si="466"/>
        <v>-1.05025143580293i</v>
      </c>
      <c r="O976" t="str">
        <f t="shared" si="467"/>
        <v>0.497352930910606-0.867548305349408i</v>
      </c>
      <c r="P976" t="str">
        <f t="shared" si="468"/>
        <v>0.502647069089394+0.867548305349408i</v>
      </c>
      <c r="Q976" t="str">
        <f t="shared" si="469"/>
        <v>-0.502647069089394+0.182703130453522i</v>
      </c>
      <c r="R976" t="str">
        <f t="shared" si="470"/>
        <v>-0.329157082746314-1.84560179861135i</v>
      </c>
      <c r="S976" t="str">
        <f t="shared" si="471"/>
        <v>0.113733566675761i</v>
      </c>
      <c r="T976" t="str">
        <f t="shared" si="472"/>
        <v>0.209906875219268-0.0374362090173269i</v>
      </c>
      <c r="U976" t="str">
        <f t="shared" si="473"/>
        <v>0.00005-0.00168767966461545i</v>
      </c>
      <c r="V976" t="str">
        <f t="shared" si="474"/>
        <v>0.00002-0.018902012243693i</v>
      </c>
      <c r="W976" t="str">
        <f t="shared" si="475"/>
        <v>0.0000422732588800905-0.00154944041679619i</v>
      </c>
      <c r="X976" t="str">
        <f t="shared" si="476"/>
        <v>0.000060427379038963-0.00154823528365742i</v>
      </c>
      <c r="Y976" t="str">
        <f t="shared" si="477"/>
        <v>0.009+0.423235362291617i</v>
      </c>
      <c r="Z976" t="str">
        <f t="shared" si="478"/>
        <v>-0.0440010523481165-0.0026650016467013i</v>
      </c>
      <c r="AA976" t="str">
        <f t="shared" si="479"/>
        <v>0.611151378308322-28.443985929627i</v>
      </c>
      <c r="AB976" t="str">
        <f t="shared" si="480"/>
        <v>0.701593436899468-0.125126909356908i</v>
      </c>
      <c r="AC976" t="str">
        <f t="shared" si="481"/>
        <v>1.48177322837223-1.61222642745805i</v>
      </c>
      <c r="AD976" t="str">
        <f t="shared" si="482"/>
        <v>0.258885182802237+0.197233030289808i</v>
      </c>
      <c r="AE976" t="str">
        <f t="shared" si="483"/>
        <v>-0.0108655941301267-0.00936839032903402i</v>
      </c>
      <c r="AF976" t="str">
        <f t="shared" si="484"/>
        <v>-5.59446635964854-1.37920294427062i</v>
      </c>
      <c r="AG976" t="str">
        <f t="shared" si="485"/>
        <v>1.02088128790047-0.0262203378765164i</v>
      </c>
      <c r="AH976" t="str">
        <f t="shared" si="486"/>
        <v>0.0451618124066666+0.0671783906205388i</v>
      </c>
      <c r="AI976">
        <f t="shared" si="487"/>
        <v>-21.835912825038179</v>
      </c>
      <c r="AJ976">
        <f t="shared" si="488"/>
        <v>56.088363336839834</v>
      </c>
      <c r="AK976"/>
      <c r="AL976"/>
      <c r="AM976"/>
      <c r="AN976"/>
    </row>
    <row r="977" spans="1:40" x14ac:dyDescent="0.35">
      <c r="A977"/>
      <c r="B977">
        <f t="shared" ref="B977:B1008" si="489">B976+100</f>
        <v>84300</v>
      </c>
      <c r="C977" s="237" t="str">
        <f t="shared" si="457"/>
        <v>-4.53801823596476E-06+0.0122586841620232i</v>
      </c>
      <c r="D977" s="208" t="str">
        <f t="shared" si="458"/>
        <v>-2.51369599365893+0.0939832452421779i</v>
      </c>
      <c r="E977" t="str">
        <f t="shared" si="459"/>
        <v>20500</v>
      </c>
      <c r="F977" t="str">
        <f t="shared" si="460"/>
        <v>0.327868852459016</v>
      </c>
      <c r="G977" t="str">
        <f t="shared" si="455"/>
        <v>0.327868852459016</v>
      </c>
      <c r="H977" t="str">
        <f t="shared" si="461"/>
        <v>3.0822087188543+1.47230448740802i</v>
      </c>
      <c r="I977" t="str">
        <f t="shared" si="462"/>
        <v>331.045325872024i</v>
      </c>
      <c r="J977" t="str">
        <f t="shared" si="456"/>
        <v>-147.342388133329+72.4221238503711i</v>
      </c>
      <c r="K977" t="str">
        <f t="shared" si="463"/>
        <v>0.88945404772656-1.80958906697702i</v>
      </c>
      <c r="L977" t="str">
        <f t="shared" si="464"/>
        <v>0.17122940989601-0.29732256639914i</v>
      </c>
      <c r="M977" t="str">
        <f t="shared" si="465"/>
        <v>1.06068345762257-2.10691163337616i</v>
      </c>
      <c r="N977" t="str">
        <f t="shared" si="466"/>
        <v>-1.05149876529914i</v>
      </c>
      <c r="O977" t="str">
        <f t="shared" si="467"/>
        <v>0.496270425702084-0.868167993290165i</v>
      </c>
      <c r="P977" t="str">
        <f t="shared" si="468"/>
        <v>0.503729574297916+0.868167993290165i</v>
      </c>
      <c r="Q977" t="str">
        <f t="shared" si="469"/>
        <v>-0.503729574297916+0.183330772008975i</v>
      </c>
      <c r="R977" t="str">
        <f t="shared" si="470"/>
        <v>-0.32914693656453-1.84327226879435i</v>
      </c>
      <c r="S977" t="str">
        <f t="shared" si="471"/>
        <v>0.113868642170625i</v>
      </c>
      <c r="T977" t="str">
        <f t="shared" si="472"/>
        <v>0.20989091039838-0.0374795147412239i</v>
      </c>
      <c r="U977" t="str">
        <f t="shared" si="473"/>
        <v>0.00005-0.00168567767213073i</v>
      </c>
      <c r="V977" t="str">
        <f t="shared" si="474"/>
        <v>0.00002-0.0188795899278642i</v>
      </c>
      <c r="W977" t="str">
        <f t="shared" si="475"/>
        <v>0.0000422732581112578-0.00154760263505935i</v>
      </c>
      <c r="X977" t="str">
        <f t="shared" si="476"/>
        <v>0.0000603843126605981-0.00154639943609045i</v>
      </c>
      <c r="Y977" t="str">
        <f t="shared" si="477"/>
        <v>0.009+0.423738017116191i</v>
      </c>
      <c r="Z977" t="str">
        <f t="shared" si="478"/>
        <v>-0.0438964366968416-0.00265834348991586i</v>
      </c>
      <c r="AA977" t="str">
        <f t="shared" si="479"/>
        <v>0.609689457730596-28.4100287094992i</v>
      </c>
      <c r="AB977" t="str">
        <f t="shared" si="480"/>
        <v>0.701540076029108-0.125271654552294i</v>
      </c>
      <c r="AC977" t="str">
        <f t="shared" si="481"/>
        <v>1.48017564719485-1.61095651915795i</v>
      </c>
      <c r="AD977" t="str">
        <f t="shared" si="482"/>
        <v>0.259127369582232+0.197389594486412i</v>
      </c>
      <c r="AE977" t="str">
        <f t="shared" si="483"/>
        <v>-0.0108500388318054-0.00935354939497596i</v>
      </c>
      <c r="AF977" t="str">
        <f t="shared" si="484"/>
        <v>-5.59590471251323-1.37832124216584i</v>
      </c>
      <c r="AG977" t="str">
        <f t="shared" si="485"/>
        <v>1.02087230920377-0.0262141201490154i</v>
      </c>
      <c r="AH977" t="str">
        <f t="shared" si="486"/>
        <v>0.0451233376350906+0.0670791813189391i</v>
      </c>
      <c r="AI977">
        <f t="shared" si="487"/>
        <v>-21.847057534952864</v>
      </c>
      <c r="AJ977">
        <f t="shared" si="488"/>
        <v>56.071765046293777</v>
      </c>
      <c r="AK977"/>
      <c r="AL977"/>
      <c r="AM977"/>
      <c r="AN977"/>
    </row>
    <row r="978" spans="1:40" x14ac:dyDescent="0.35">
      <c r="A978"/>
      <c r="B978">
        <f t="shared" si="489"/>
        <v>84400</v>
      </c>
      <c r="C978" s="237" t="str">
        <f t="shared" si="457"/>
        <v>-4.52727101033327E-06+0.0122441596586961i</v>
      </c>
      <c r="D978" s="208" t="str">
        <f t="shared" si="458"/>
        <v>-2.51369591126353+0.0938718907166701i</v>
      </c>
      <c r="E978" t="str">
        <f t="shared" si="459"/>
        <v>20500</v>
      </c>
      <c r="F978" t="str">
        <f t="shared" si="460"/>
        <v>0.327868852459016</v>
      </c>
      <c r="G978" t="str">
        <f t="shared" si="455"/>
        <v>0.327868852459016</v>
      </c>
      <c r="H978" t="str">
        <f t="shared" si="461"/>
        <v>3.08364351229221+1.47131161233659i</v>
      </c>
      <c r="I978" t="str">
        <f t="shared" si="462"/>
        <v>331.438024953723i</v>
      </c>
      <c r="J978" t="str">
        <f t="shared" si="456"/>
        <v>-147.69453611184+72.5080338430761i</v>
      </c>
      <c r="K978" t="str">
        <f t="shared" si="463"/>
        <v>0.887733691917896-1.80826053154915i</v>
      </c>
      <c r="L978" t="str">
        <f t="shared" si="464"/>
        <v>0.170924711987395-0.297145557468659i</v>
      </c>
      <c r="M978" t="str">
        <f t="shared" si="465"/>
        <v>1.05865840390529-2.10540608901781i</v>
      </c>
      <c r="N978" t="str">
        <f t="shared" si="466"/>
        <v>-1.05274609479534i</v>
      </c>
      <c r="O978" t="str">
        <f t="shared" si="467"/>
        <v>0.495187148380821-0.868786330508527i</v>
      </c>
      <c r="P978" t="str">
        <f t="shared" si="468"/>
        <v>0.504812851619179+0.868786330508527i</v>
      </c>
      <c r="Q978" t="str">
        <f t="shared" si="469"/>
        <v>-0.504812851619179+0.183959764286813i</v>
      </c>
      <c r="R978" t="str">
        <f t="shared" si="470"/>
        <v>-0.329136777274418-1.84094808896649i</v>
      </c>
      <c r="S978" t="str">
        <f t="shared" si="471"/>
        <v>0.114003717665489i</v>
      </c>
      <c r="T978" t="str">
        <f t="shared" si="472"/>
        <v>0.209874926171357-0.0375228162297217i</v>
      </c>
      <c r="U978" t="str">
        <f t="shared" si="473"/>
        <v>0.00005-0.00168368042370404i</v>
      </c>
      <c r="V978" t="str">
        <f t="shared" si="474"/>
        <v>0.00002-0.0188572207454852i</v>
      </c>
      <c r="W978" t="str">
        <f t="shared" si="475"/>
        <v>0.0000422732573415125-0.0015457692085233i</v>
      </c>
      <c r="X978" t="str">
        <f t="shared" si="476"/>
        <v>0.0000603413992394667-0.00154456793735026i</v>
      </c>
      <c r="Y978" t="str">
        <f t="shared" si="477"/>
        <v>0.009+0.424240671940766i</v>
      </c>
      <c r="Z978" t="str">
        <f t="shared" si="478"/>
        <v>-0.0437921940659419-0.00265171362857824i</v>
      </c>
      <c r="AA978" t="str">
        <f t="shared" si="479"/>
        <v>0.608232791469026-28.3761527245166i</v>
      </c>
      <c r="AB978" t="str">
        <f t="shared" si="480"/>
        <v>0.701486650295618-0.125416385591267i</v>
      </c>
      <c r="AC978" t="str">
        <f t="shared" si="481"/>
        <v>1.47858231567637-1.60968737549072i</v>
      </c>
      <c r="AD978" t="str">
        <f t="shared" si="482"/>
        <v>0.259369760941141+0.197545879646288i</v>
      </c>
      <c r="AE978" t="str">
        <f t="shared" si="483"/>
        <v>-0.0108345358046439-0.00933874182832617i</v>
      </c>
      <c r="AF978" t="str">
        <f t="shared" si="484"/>
        <v>-5.59733942355574-1.37743972161992i</v>
      </c>
      <c r="AG978" t="str">
        <f t="shared" si="485"/>
        <v>1.02086332426568-0.0262079386816955i</v>
      </c>
      <c r="AH978" t="str">
        <f t="shared" si="486"/>
        <v>0.0450849852542096+0.0669801830356881i</v>
      </c>
      <c r="AI978">
        <f t="shared" si="487"/>
        <v>-21.858189646735674</v>
      </c>
      <c r="AJ978">
        <f t="shared" si="488"/>
        <v>56.055135647564342</v>
      </c>
      <c r="AK978"/>
      <c r="AL978"/>
      <c r="AM978"/>
      <c r="AN978"/>
    </row>
    <row r="979" spans="1:40" x14ac:dyDescent="0.35">
      <c r="A979"/>
      <c r="B979">
        <f t="shared" si="489"/>
        <v>84500</v>
      </c>
      <c r="C979" s="237" t="str">
        <f t="shared" si="457"/>
        <v>-0.0000045165619179436+0.0122296695328774i</v>
      </c>
      <c r="D979" s="208" t="str">
        <f t="shared" si="458"/>
        <v>-2.5136958291605+0.0937607997520601i</v>
      </c>
      <c r="E979" t="str">
        <f t="shared" si="459"/>
        <v>20500</v>
      </c>
      <c r="F979" t="str">
        <f t="shared" si="460"/>
        <v>0.327868852459016</v>
      </c>
      <c r="G979" t="str">
        <f t="shared" si="455"/>
        <v>0.327868852459016</v>
      </c>
      <c r="H979" t="str">
        <f t="shared" si="461"/>
        <v>3.08507467441604+1.47031918739179i</v>
      </c>
      <c r="I979" t="str">
        <f t="shared" si="462"/>
        <v>331.830724035422i</v>
      </c>
      <c r="J979" t="str">
        <f t="shared" si="456"/>
        <v>-148.047101574618+72.5939438357812i</v>
      </c>
      <c r="K979" t="str">
        <f t="shared" si="463"/>
        <v>0.886017950074803-1.80693295501883i</v>
      </c>
      <c r="L979" t="str">
        <f t="shared" si="464"/>
        <v>0.170620737248196-0.296968552003435i</v>
      </c>
      <c r="M979" t="str">
        <f t="shared" si="465"/>
        <v>1.056638687323-2.10390150702227i</v>
      </c>
      <c r="N979" t="str">
        <f t="shared" si="466"/>
        <v>-1.05399342429154i</v>
      </c>
      <c r="O979" t="str">
        <f t="shared" si="467"/>
        <v>0.494103100632205-0.869403316042469i</v>
      </c>
      <c r="P979" t="str">
        <f t="shared" si="468"/>
        <v>0.505896899367795+0.869403316042469i</v>
      </c>
      <c r="Q979" t="str">
        <f t="shared" si="469"/>
        <v>-0.505896899367795+0.184590108249071i</v>
      </c>
      <c r="R979" t="str">
        <f t="shared" si="470"/>
        <v>-0.329126604872048-1.83862924011956i</v>
      </c>
      <c r="S979" t="str">
        <f t="shared" si="471"/>
        <v>0.114138793160354i</v>
      </c>
      <c r="T979" t="str">
        <f t="shared" si="472"/>
        <v>0.209858922536585-0.0375661134770602i</v>
      </c>
      <c r="U979" t="str">
        <f t="shared" si="473"/>
        <v>0.00005-0.00168168790249255i</v>
      </c>
      <c r="V979" t="str">
        <f t="shared" si="474"/>
        <v>0.00002-0.0188349045079166i</v>
      </c>
      <c r="W979" t="str">
        <f t="shared" si="475"/>
        <v>0.0000422732565708546-0.00154394012172579i</v>
      </c>
      <c r="X979" t="str">
        <f t="shared" si="476"/>
        <v>0.0000602986380521013-0.0015427407720057i</v>
      </c>
      <c r="Y979" t="str">
        <f t="shared" si="477"/>
        <v>0.009+0.42474332676534i</v>
      </c>
      <c r="Z979" t="str">
        <f t="shared" si="478"/>
        <v>-0.0436883226825035-0.00264511190242519i</v>
      </c>
      <c r="AA979" t="str">
        <f t="shared" si="479"/>
        <v>0.60678135430363-28.3423576826308i</v>
      </c>
      <c r="AB979" t="str">
        <f t="shared" si="480"/>
        <v>0.701433159693602-0.125561102454574i</v>
      </c>
      <c r="AC979" t="str">
        <f t="shared" si="481"/>
        <v>1.47699322042592-1.60841900023119i</v>
      </c>
      <c r="AD979" t="str">
        <f t="shared" si="482"/>
        <v>0.259612356595656+0.197701885526915i</v>
      </c>
      <c r="AE979" t="str">
        <f t="shared" si="483"/>
        <v>-0.0108190847967771-0.00932396750428708i</v>
      </c>
      <c r="AF979" t="str">
        <f t="shared" si="484"/>
        <v>-5.59877050357654-1.37655838763973i</v>
      </c>
      <c r="AG979" t="str">
        <f t="shared" si="485"/>
        <v>1.0208543330791-0.0262017933148513i</v>
      </c>
      <c r="AH979" t="str">
        <f t="shared" si="486"/>
        <v>0.0450467546470825+0.0668813950289371i</v>
      </c>
      <c r="AI979">
        <f t="shared" si="487"/>
        <v>-21.869309195642373</v>
      </c>
      <c r="AJ979">
        <f t="shared" si="488"/>
        <v>56.038475243324811</v>
      </c>
      <c r="AK979"/>
      <c r="AL979"/>
      <c r="AM979"/>
      <c r="AN979"/>
    </row>
    <row r="980" spans="1:40" x14ac:dyDescent="0.35">
      <c r="A980"/>
      <c r="B980">
        <f t="shared" si="489"/>
        <v>84600</v>
      </c>
      <c r="C980" s="237" t="str">
        <f t="shared" si="457"/>
        <v>-4.50589077860339E-06+0.0122152136626614i</v>
      </c>
      <c r="D980" s="208" t="str">
        <f t="shared" si="458"/>
        <v>-2.51369574734843+0.0936499714137374i</v>
      </c>
      <c r="E980" t="str">
        <f t="shared" si="459"/>
        <v>20500</v>
      </c>
      <c r="F980" t="str">
        <f t="shared" si="460"/>
        <v>0.327868852459016</v>
      </c>
      <c r="G980" t="str">
        <f t="shared" si="455"/>
        <v>0.327868852459016</v>
      </c>
      <c r="H980" t="str">
        <f t="shared" si="461"/>
        <v>3.08650221599536+1.46932721660529i</v>
      </c>
      <c r="I980" t="str">
        <f t="shared" si="462"/>
        <v>332.223423117121i</v>
      </c>
      <c r="J980" t="str">
        <f t="shared" si="456"/>
        <v>-148.400084521661+72.6798538284862i</v>
      </c>
      <c r="K980" t="str">
        <f t="shared" si="463"/>
        <v>0.884306807257041-1.80560634105995i</v>
      </c>
      <c r="L980" t="str">
        <f t="shared" si="464"/>
        <v>0.170317483743974-0.296791551101279i</v>
      </c>
      <c r="M980" t="str">
        <f t="shared" si="465"/>
        <v>1.05462429100102-2.10239789216123i</v>
      </c>
      <c r="N980" t="str">
        <f t="shared" si="466"/>
        <v>-1.05524075378774i</v>
      </c>
      <c r="O980" t="str">
        <f t="shared" si="467"/>
        <v>0.493018284142831-0.870018948932067i</v>
      </c>
      <c r="P980" t="str">
        <f t="shared" si="468"/>
        <v>0.506981715857169+0.870018948932067i</v>
      </c>
      <c r="Q980" t="str">
        <f t="shared" si="469"/>
        <v>-0.506981715857169+0.185221804855673i</v>
      </c>
      <c r="R980" t="str">
        <f t="shared" si="470"/>
        <v>-0.329116419353497-1.83631570333523i</v>
      </c>
      <c r="S980" t="str">
        <f t="shared" si="471"/>
        <v>0.114273868655218i</v>
      </c>
      <c r="T980" t="str">
        <f t="shared" si="472"/>
        <v>0.209842899492444-0.0376094064774772i</v>
      </c>
      <c r="U980" t="str">
        <f t="shared" si="473"/>
        <v>0.00005-0.00167970009173311i</v>
      </c>
      <c r="V980" t="str">
        <f t="shared" si="474"/>
        <v>0.00002-0.0188126410274108i</v>
      </c>
      <c r="W980" t="str">
        <f t="shared" si="475"/>
        <v>0.0000422732557992843-0.00154211535927771i</v>
      </c>
      <c r="X980" t="str">
        <f t="shared" si="476"/>
        <v>0.000060256028379306-0.00154091792469855i</v>
      </c>
      <c r="Y980" t="str">
        <f t="shared" si="477"/>
        <v>0.009+0.425245981589914i</v>
      </c>
      <c r="Z980" t="str">
        <f t="shared" si="478"/>
        <v>-0.0435848207841424-0.00263853815230864i</v>
      </c>
      <c r="AA980" t="str">
        <f t="shared" si="479"/>
        <v>0.605335121165961-28.3086432931955i</v>
      </c>
      <c r="AB980" t="str">
        <f t="shared" si="480"/>
        <v>0.701379604217648-0.125705805122958i</v>
      </c>
      <c r="AC980" t="str">
        <f t="shared" si="481"/>
        <v>1.47540834809768-1.60715139711457i</v>
      </c>
      <c r="AD980" t="str">
        <f t="shared" si="482"/>
        <v>0.259855156262153+0.19785761188594i</v>
      </c>
      <c r="AE980" t="str">
        <f t="shared" si="483"/>
        <v>-0.0108036855578355-0.00930922629869891i</v>
      </c>
      <c r="AF980" t="str">
        <f t="shared" si="484"/>
        <v>-5.60019796334379-1.37567724519155i</v>
      </c>
      <c r="AG980" t="str">
        <f t="shared" si="485"/>
        <v>1.02084533563701-0.026195683889511i</v>
      </c>
      <c r="AH980" t="str">
        <f t="shared" si="486"/>
        <v>0.0450086452004998+0.0667828165603804i</v>
      </c>
      <c r="AI980">
        <f t="shared" si="487"/>
        <v>-21.880416216788117</v>
      </c>
      <c r="AJ980">
        <f t="shared" si="488"/>
        <v>56.021783935766635</v>
      </c>
      <c r="AK980"/>
      <c r="AL980"/>
      <c r="AM980"/>
      <c r="AN980"/>
    </row>
    <row r="981" spans="1:40" x14ac:dyDescent="0.35">
      <c r="A981"/>
      <c r="B981">
        <f t="shared" si="489"/>
        <v>84700</v>
      </c>
      <c r="C981" s="237" t="str">
        <f t="shared" si="457"/>
        <v>-4.49525741318336E-06+0.0122007919267177i</v>
      </c>
      <c r="D981" s="208" t="str">
        <f t="shared" si="458"/>
        <v>-2.51369566582596+0.0935394047715024i</v>
      </c>
      <c r="E981" t="str">
        <f t="shared" si="459"/>
        <v>20500</v>
      </c>
      <c r="F981" t="str">
        <f t="shared" si="460"/>
        <v>0.327868852459016</v>
      </c>
      <c r="G981" t="str">
        <f t="shared" si="455"/>
        <v>0.327868852459016</v>
      </c>
      <c r="H981" t="str">
        <f t="shared" si="461"/>
        <v>3.08792614776764+1.468335703973i</v>
      </c>
      <c r="I981" t="str">
        <f t="shared" si="462"/>
        <v>332.616122198819i</v>
      </c>
      <c r="J981" t="str">
        <f t="shared" si="456"/>
        <v>-148.753484952971+72.7657638211913i</v>
      </c>
      <c r="K981" t="str">
        <f t="shared" si="463"/>
        <v>0.882600248576515-1.80428069330429i</v>
      </c>
      <c r="L981" t="str">
        <f t="shared" si="464"/>
        <v>0.170014949544932-0.296614555852161i</v>
      </c>
      <c r="M981" t="str">
        <f t="shared" si="465"/>
        <v>1.05261519812145-2.10089524915645i</v>
      </c>
      <c r="N981" t="str">
        <f t="shared" si="466"/>
        <v>-1.05648808328395i</v>
      </c>
      <c r="O981" t="str">
        <f t="shared" si="467"/>
        <v>0.491932700600481-0.870633228219506i</v>
      </c>
      <c r="P981" t="str">
        <f t="shared" si="468"/>
        <v>0.508067299399519+0.870633228219506i</v>
      </c>
      <c r="Q981" t="str">
        <f t="shared" si="469"/>
        <v>-0.508067299399519+0.185854855064444i</v>
      </c>
      <c r="R981" t="str">
        <f t="shared" si="470"/>
        <v>-0.329106220714833-1.83400745978447i</v>
      </c>
      <c r="S981" t="str">
        <f t="shared" si="471"/>
        <v>0.114408944150082i</v>
      </c>
      <c r="T981" t="str">
        <f t="shared" si="472"/>
        <v>0.209826857037315-0.0376526952252079i</v>
      </c>
      <c r="U981" t="str">
        <f t="shared" si="473"/>
        <v>0.00005-0.00167771697474169i</v>
      </c>
      <c r="V981" t="str">
        <f t="shared" si="474"/>
        <v>0.00002-0.0187904301171069i</v>
      </c>
      <c r="W981" t="str">
        <f t="shared" si="475"/>
        <v>0.0000422732550268015-0.00154029490586254i</v>
      </c>
      <c r="X981" t="str">
        <f t="shared" si="476"/>
        <v>0.0000602135695061242-0.00153909938014297i</v>
      </c>
      <c r="Y981" t="str">
        <f t="shared" si="477"/>
        <v>0.009+0.425748636414489i</v>
      </c>
      <c r="Z981" t="str">
        <f t="shared" si="478"/>
        <v>-0.0434816866189268-0.00263199222018647i</v>
      </c>
      <c r="AA981" t="str">
        <f t="shared" si="479"/>
        <v>0.603894067138026-28.2750092669587i</v>
      </c>
      <c r="AB981" t="str">
        <f t="shared" si="480"/>
        <v>0.701325983862343-0.125850493577149i</v>
      </c>
      <c r="AC981" t="str">
        <f t="shared" si="481"/>
        <v>1.47382768539075-1.60588456983676i</v>
      </c>
      <c r="AD981" t="str">
        <f t="shared" si="482"/>
        <v>0.260098159656694+0.198013058481189i</v>
      </c>
      <c r="AE981" t="str">
        <f t="shared" si="483"/>
        <v>-0.0107883378389342-0.00929451808803555i</v>
      </c>
      <c r="AF981" t="str">
        <f t="shared" si="484"/>
        <v>-5.6016218135936-1.3747962992015i</v>
      </c>
      <c r="AG981" t="str">
        <f t="shared" si="485"/>
        <v>1.02083633193247-0.026189610247433i</v>
      </c>
      <c r="AH981" t="str">
        <f t="shared" si="486"/>
        <v>0.0449706563049554+0.0666844468952382i</v>
      </c>
      <c r="AI981">
        <f t="shared" si="487"/>
        <v>-21.891510745147894</v>
      </c>
      <c r="AJ981">
        <f t="shared" si="488"/>
        <v>56.005061826604383</v>
      </c>
      <c r="AK981"/>
      <c r="AL981"/>
      <c r="AM981"/>
      <c r="AN981"/>
    </row>
    <row r="982" spans="1:40" x14ac:dyDescent="0.35">
      <c r="A982"/>
      <c r="B982">
        <f t="shared" si="489"/>
        <v>84800</v>
      </c>
      <c r="C982" s="237" t="str">
        <f t="shared" si="457"/>
        <v>-4.48466164360976E-06+0.0121864042042883i</v>
      </c>
      <c r="D982" s="208" t="str">
        <f t="shared" si="458"/>
        <v>-2.51369558459173+0.0934290988995437i</v>
      </c>
      <c r="E982" t="str">
        <f t="shared" si="459"/>
        <v>20500</v>
      </c>
      <c r="F982" t="str">
        <f t="shared" si="460"/>
        <v>0.327868852459016</v>
      </c>
      <c r="G982" t="str">
        <f t="shared" si="455"/>
        <v>0.327868852459016</v>
      </c>
      <c r="H982" t="str">
        <f t="shared" si="461"/>
        <v>3.08934648043823+1.46734465345524i</v>
      </c>
      <c r="I982" t="str">
        <f t="shared" si="462"/>
        <v>333.008821280518i</v>
      </c>
      <c r="J982" t="str">
        <f t="shared" si="456"/>
        <v>-149.107302868546+72.8516738138964i</v>
      </c>
      <c r="K982" t="str">
        <f t="shared" si="463"/>
        <v>0.8808982591972-1.80295601534192i</v>
      </c>
      <c r="L982" t="str">
        <f t="shared" si="464"/>
        <v>0.169713132725913-0.296437567338254i</v>
      </c>
      <c r="M982" t="str">
        <f t="shared" si="465"/>
        <v>1.05061139192311-2.09939358268017i</v>
      </c>
      <c r="N982" t="str">
        <f t="shared" si="466"/>
        <v>-1.05773541278015i</v>
      </c>
      <c r="O982" t="str">
        <f t="shared" si="467"/>
        <v>0.490846351694156-0.87124615294906i</v>
      </c>
      <c r="P982" t="str">
        <f t="shared" si="468"/>
        <v>0.509153648305844+0.87124615294906i</v>
      </c>
      <c r="Q982" t="str">
        <f t="shared" si="469"/>
        <v>-0.509153648305844+0.18648925983109i</v>
      </c>
      <c r="R982" t="str">
        <f t="shared" si="470"/>
        <v>-0.329096008952114-1.83170449072711i</v>
      </c>
      <c r="S982" t="str">
        <f t="shared" si="471"/>
        <v>0.114544019644947i</v>
      </c>
      <c r="T982" t="str">
        <f t="shared" si="472"/>
        <v>0.209810795169584-0.0376959797144846i</v>
      </c>
      <c r="U982" t="str">
        <f t="shared" si="473"/>
        <v>0.00005-0.00167573853491298i</v>
      </c>
      <c r="V982" t="str">
        <f t="shared" si="474"/>
        <v>0.00002-0.0187682715910254i</v>
      </c>
      <c r="W982" t="str">
        <f t="shared" si="475"/>
        <v>0.0000422732542534061-0.00153847874623608i</v>
      </c>
      <c r="X982" t="str">
        <f t="shared" si="476"/>
        <v>0.000060171260721815-0.0015372851231253i</v>
      </c>
      <c r="Y982" t="str">
        <f t="shared" si="477"/>
        <v>0.009+0.426251291239063i</v>
      </c>
      <c r="Z982" t="str">
        <f t="shared" si="478"/>
        <v>-0.0433789184453098-0.00262547394911384i</v>
      </c>
      <c r="AA982" t="str">
        <f t="shared" si="479"/>
        <v>0.60245816745121-28.2414553160538i</v>
      </c>
      <c r="AB982" t="str">
        <f t="shared" si="480"/>
        <v>0.701272298622292-0.125995167797868i</v>
      </c>
      <c r="AC982" t="str">
        <f t="shared" si="481"/>
        <v>1.47225121904913-1.60461852205472i</v>
      </c>
      <c r="AD982" t="str">
        <f t="shared" si="482"/>
        <v>0.260341366495019+0.198168225070656i</v>
      </c>
      <c r="AE982" t="str">
        <f t="shared" si="483"/>
        <v>-0.0107730413926628-0.00927984274940114i</v>
      </c>
      <c r="AF982" t="str">
        <f t="shared" si="484"/>
        <v>-5.60304206502996-1.3739155545557i</v>
      </c>
      <c r="AG982" t="str">
        <f t="shared" si="485"/>
        <v>1.02082732195859-0.0261835722311001i</v>
      </c>
      <c r="AH982" t="str">
        <f t="shared" si="486"/>
        <v>0.0449327873546221+0.0665862853022379i</v>
      </c>
      <c r="AI982">
        <f t="shared" si="487"/>
        <v>-21.902592815556972</v>
      </c>
      <c r="AJ982">
        <f t="shared" si="488"/>
        <v>55.98830901707818</v>
      </c>
      <c r="AK982"/>
      <c r="AL982"/>
      <c r="AM982"/>
      <c r="AN982"/>
    </row>
    <row r="983" spans="1:40" x14ac:dyDescent="0.35">
      <c r="A983"/>
      <c r="B983">
        <f t="shared" si="489"/>
        <v>84900</v>
      </c>
      <c r="C983" s="237" t="str">
        <f t="shared" si="457"/>
        <v>-4.47410329285695E-06+0.0121720503751843i</v>
      </c>
      <c r="D983" s="208" t="str">
        <f t="shared" si="458"/>
        <v>-2.51369550364437+0.093319052876413i</v>
      </c>
      <c r="E983" t="str">
        <f t="shared" si="459"/>
        <v>20500</v>
      </c>
      <c r="F983" t="str">
        <f t="shared" si="460"/>
        <v>0.327868852459016</v>
      </c>
      <c r="G983" t="str">
        <f t="shared" si="455"/>
        <v>0.327868852459016</v>
      </c>
      <c r="H983" t="str">
        <f t="shared" si="461"/>
        <v>3.09076322468044+1.46635406897694i</v>
      </c>
      <c r="I983" t="str">
        <f t="shared" si="462"/>
        <v>333.401520362217i</v>
      </c>
      <c r="J983" t="str">
        <f t="shared" si="456"/>
        <v>-149.461538268388+72.9375838066014i</v>
      </c>
      <c r="K983" t="str">
        <f t="shared" si="463"/>
        <v>0.879200824334885-1.80163231072145i</v>
      </c>
      <c r="L983" t="str">
        <f t="shared" si="464"/>
        <v>0.169412031366393-0.296260586633976i</v>
      </c>
      <c r="M983" t="str">
        <f t="shared" si="465"/>
        <v>1.04861285570128-2.09789289735543i</v>
      </c>
      <c r="N983" t="str">
        <f t="shared" si="466"/>
        <v>-1.05898274227635i</v>
      </c>
      <c r="O983" t="str">
        <f t="shared" si="467"/>
        <v>0.489759239114022-0.871857722167129i</v>
      </c>
      <c r="P983" t="str">
        <f t="shared" si="468"/>
        <v>0.510240760885978+0.871857722167129i</v>
      </c>
      <c r="Q983" t="str">
        <f t="shared" si="469"/>
        <v>-0.510240760885978+0.187125020109221i</v>
      </c>
      <c r="R983" t="str">
        <f t="shared" si="470"/>
        <v>-0.329085784061405-1.8294067775112i</v>
      </c>
      <c r="S983" t="str">
        <f t="shared" si="471"/>
        <v>0.114679095139811i</v>
      </c>
      <c r="T983" t="str">
        <f t="shared" si="472"/>
        <v>0.209794713887622-0.0377392599395372i</v>
      </c>
      <c r="U983" t="str">
        <f t="shared" si="473"/>
        <v>0.00005-0.00167376475571992i</v>
      </c>
      <c r="V983" t="str">
        <f t="shared" si="474"/>
        <v>0.00002-0.0187461652640631i</v>
      </c>
      <c r="W983" t="str">
        <f t="shared" si="475"/>
        <v>0.0000422732534790983-0.00153666686522596i</v>
      </c>
      <c r="X983" t="str">
        <f t="shared" si="476"/>
        <v>0.0000601291013198173-0.00153547513850343i</v>
      </c>
      <c r="Y983" t="str">
        <f t="shared" si="477"/>
        <v>0.009+0.426753946063637i</v>
      </c>
      <c r="Z983" t="str">
        <f t="shared" si="478"/>
        <v>-0.0432765145320482-0.00261898318323378i</v>
      </c>
      <c r="AA983" t="str">
        <f t="shared" si="479"/>
        <v>0.601027397485181-28.2079811539917i</v>
      </c>
      <c r="AB983" t="str">
        <f t="shared" si="480"/>
        <v>0.701218548492051-0.126139827765831i</v>
      </c>
      <c r="AC983" t="str">
        <f t="shared" si="481"/>
        <v>1.47067893586138-1.60335325738655i</v>
      </c>
      <c r="AD983" t="str">
        <f t="shared" si="482"/>
        <v>0.260584776492567+0.198323111412512i</v>
      </c>
      <c r="AE983" t="str">
        <f t="shared" si="483"/>
        <v>-0.0107577959730751-0.00926520016052535i</v>
      </c>
      <c r="AF983" t="str">
        <f t="shared" si="484"/>
        <v>-5.60445872832481-1.37303501610053i</v>
      </c>
      <c r="AG983" t="str">
        <f t="shared" si="485"/>
        <v>1.02081830570858-0.0261775696837179i</v>
      </c>
      <c r="AH983" t="str">
        <f t="shared" si="486"/>
        <v>0.0448950377473253+0.066488331053587i</v>
      </c>
      <c r="AI983">
        <f t="shared" si="487"/>
        <v>-21.913662462712168</v>
      </c>
      <c r="AJ983">
        <f t="shared" si="488"/>
        <v>55.971525607953637</v>
      </c>
      <c r="AK983"/>
      <c r="AL983"/>
      <c r="AM983"/>
      <c r="AN983"/>
    </row>
    <row r="984" spans="1:40" x14ac:dyDescent="0.35">
      <c r="A984"/>
      <c r="B984">
        <f t="shared" si="489"/>
        <v>85000</v>
      </c>
      <c r="C984" s="237" t="str">
        <f t="shared" si="457"/>
        <v>-4.46358218494008E-06+0.0121577303197821i</v>
      </c>
      <c r="D984" s="208" t="str">
        <f t="shared" si="458"/>
        <v>-2.51369542298254+0.0932092657849961i</v>
      </c>
      <c r="E984" t="str">
        <f t="shared" si="459"/>
        <v>20500</v>
      </c>
      <c r="F984" t="str">
        <f t="shared" si="460"/>
        <v>0.327868852459016</v>
      </c>
      <c r="G984" t="str">
        <f t="shared" si="455"/>
        <v>0.327868852459016</v>
      </c>
      <c r="H984" t="str">
        <f t="shared" si="461"/>
        <v>3.09217639113562+1.46536395442802i</v>
      </c>
      <c r="I984" t="str">
        <f t="shared" si="462"/>
        <v>333.794219443915i</v>
      </c>
      <c r="J984" t="str">
        <f t="shared" si="456"/>
        <v>-149.816191152496+73.0234937993065i</v>
      </c>
      <c r="K984" t="str">
        <f t="shared" si="463"/>
        <v>0.877507929257087-1.8003095829504i</v>
      </c>
      <c r="L984" t="str">
        <f t="shared" si="464"/>
        <v>0.16911164355049-0.296083614806044i</v>
      </c>
      <c r="M984" t="str">
        <f t="shared" si="465"/>
        <v>1.04661957280758-2.09639319775644i</v>
      </c>
      <c r="N984" t="str">
        <f t="shared" si="466"/>
        <v>-1.06023007177256i</v>
      </c>
      <c r="O984" t="str">
        <f t="shared" si="467"/>
        <v>0.488671364551435-0.872467934922217i</v>
      </c>
      <c r="P984" t="str">
        <f t="shared" si="468"/>
        <v>0.511328635448565+0.872467934922217i</v>
      </c>
      <c r="Q984" t="str">
        <f t="shared" si="469"/>
        <v>-0.511328635448565+0.187762136850343i</v>
      </c>
      <c r="R984" t="str">
        <f t="shared" si="470"/>
        <v>-0.329075546038745-1.82711430157254i</v>
      </c>
      <c r="S984" t="str">
        <f t="shared" si="471"/>
        <v>0.114814170634675i</v>
      </c>
      <c r="T984" t="str">
        <f t="shared" si="472"/>
        <v>0.209778613189805-0.0377825358945913i</v>
      </c>
      <c r="U984" t="str">
        <f t="shared" si="473"/>
        <v>0.00005-0.00167179562071319i</v>
      </c>
      <c r="V984" t="str">
        <f t="shared" si="474"/>
        <v>0.00002-0.0187241109519877i</v>
      </c>
      <c r="W984" t="str">
        <f t="shared" si="475"/>
        <v>0.0000422732527038779-0.00153485924773113i</v>
      </c>
      <c r="X984" t="str">
        <f t="shared" si="476"/>
        <v>0.0000600870905977225-0.00153366941120645i</v>
      </c>
      <c r="Y984" t="str">
        <f t="shared" si="477"/>
        <v>0.009+0.427256600888212i</v>
      </c>
      <c r="Z984" t="str">
        <f t="shared" si="478"/>
        <v>-0.0431744731581325-0.00261251976776848i</v>
      </c>
      <c r="AA984" t="str">
        <f t="shared" si="479"/>
        <v>0.599601732766827-28.1745864956521i</v>
      </c>
      <c r="AB984" t="str">
        <f t="shared" si="480"/>
        <v>0.701164733466192-0.126284473461737i</v>
      </c>
      <c r="AC984" t="str">
        <f t="shared" si="481"/>
        <v>1.46911082266069-1.60208877941199i</v>
      </c>
      <c r="AD984" t="str">
        <f t="shared" si="482"/>
        <v>0.260828389364449+0.198477717265101i</v>
      </c>
      <c r="AE984" t="str">
        <f t="shared" si="483"/>
        <v>-0.0107426013356777-0.00925059019975938i</v>
      </c>
      <c r="AF984" t="str">
        <f t="shared" si="484"/>
        <v>-5.60587181411816-1.37215468864302i</v>
      </c>
      <c r="AG984" t="str">
        <f t="shared" si="485"/>
        <v>1.02080928317568-0.0261716024492068i</v>
      </c>
      <c r="AH984" t="str">
        <f t="shared" si="486"/>
        <v>0.0448574068845133+0.0663905834249569i</v>
      </c>
      <c r="AI984">
        <f t="shared" si="487"/>
        <v>-21.924719721172409</v>
      </c>
      <c r="AJ984">
        <f t="shared" si="488"/>
        <v>55.954711699528517</v>
      </c>
      <c r="AK984"/>
      <c r="AL984"/>
      <c r="AM984"/>
      <c r="AN984"/>
    </row>
    <row r="985" spans="1:40" x14ac:dyDescent="0.35">
      <c r="A985"/>
      <c r="B985">
        <f t="shared" si="489"/>
        <v>85100</v>
      </c>
      <c r="C985" s="237" t="str">
        <f t="shared" si="457"/>
        <v>-4.45309814490758E-06+0.0121434439190206i</v>
      </c>
      <c r="D985" s="208" t="str">
        <f t="shared" si="458"/>
        <v>-2.5136953426049+0.0930997367124913i</v>
      </c>
      <c r="E985" t="str">
        <f t="shared" si="459"/>
        <v>20500</v>
      </c>
      <c r="F985" t="str">
        <f t="shared" si="460"/>
        <v>0.327868852459016</v>
      </c>
      <c r="G985" t="str">
        <f t="shared" si="455"/>
        <v>0.327868852459016</v>
      </c>
      <c r="H985" t="str">
        <f t="shared" si="461"/>
        <v>3.09358599041322+1.46437431366345i</v>
      </c>
      <c r="I985" t="str">
        <f t="shared" si="462"/>
        <v>334.186918525614i</v>
      </c>
      <c r="J985" t="str">
        <f t="shared" si="456"/>
        <v>-150.171261520871+73.1094037920115i</v>
      </c>
      <c r="K985" t="str">
        <f t="shared" si="463"/>
        <v>0.875819559282847-1.79898783549552i</v>
      </c>
      <c r="L985" t="str">
        <f t="shared" si="464"/>
        <v>0.168811967366958-0.295906652913517i</v>
      </c>
      <c r="M985" t="str">
        <f t="shared" si="465"/>
        <v>1.0446315266498-2.09489448840904i</v>
      </c>
      <c r="N985" t="str">
        <f t="shared" si="466"/>
        <v>-1.06147740126876i</v>
      </c>
      <c r="O985" t="str">
        <f t="shared" si="467"/>
        <v>0.487582729698959-0.873076790264929i</v>
      </c>
      <c r="P985" t="str">
        <f t="shared" si="468"/>
        <v>0.512417270301041+0.873076790264929i</v>
      </c>
      <c r="Q985" t="str">
        <f t="shared" si="469"/>
        <v>-0.512417270301041+0.188400611003831i</v>
      </c>
      <c r="R985" t="str">
        <f t="shared" si="470"/>
        <v>-0.32906529488019-1.82482704443425i</v>
      </c>
      <c r="S985" t="str">
        <f t="shared" si="471"/>
        <v>0.11494924612954i</v>
      </c>
      <c r="T985" t="str">
        <f t="shared" si="472"/>
        <v>0.209762493074514-0.0378258075738726i</v>
      </c>
      <c r="U985" t="str">
        <f t="shared" si="473"/>
        <v>0.0000499999999999999-0.00166983111352081i</v>
      </c>
      <c r="V985" t="str">
        <f t="shared" si="474"/>
        <v>0.00002-0.0187021084714331i</v>
      </c>
      <c r="W985" t="str">
        <f t="shared" si="475"/>
        <v>0.000042273251927745-0.00153305587872161i</v>
      </c>
      <c r="X985" t="str">
        <f t="shared" si="476"/>
        <v>0.0000600452278572475-0.00153186792623433i</v>
      </c>
      <c r="Y985" t="str">
        <f t="shared" si="477"/>
        <v>0.009+0.427759255712786i</v>
      </c>
      <c r="Z985" t="str">
        <f t="shared" si="478"/>
        <v>-0.0430727926127172-0.00260608354901062i</v>
      </c>
      <c r="AA985" t="str">
        <f t="shared" si="479"/>
        <v>0.598181148969216-28.1412710572756i</v>
      </c>
      <c r="AB985" t="str">
        <f t="shared" si="480"/>
        <v>0.701110853539304-0.126429104866286i</v>
      </c>
      <c r="AC985" t="str">
        <f t="shared" si="481"/>
        <v>1.46754686632464-1.60082509167268i</v>
      </c>
      <c r="AD985" t="str">
        <f t="shared" si="482"/>
        <v>0.261072204825469+0.198632042386951i</v>
      </c>
      <c r="AE985" t="str">
        <f t="shared" si="483"/>
        <v>-0.0107274572374212-0.00923601274607317i</v>
      </c>
      <c r="AF985" t="str">
        <f t="shared" si="484"/>
        <v>-5.60728133301812-1.37127457695096i</v>
      </c>
      <c r="AG985" t="str">
        <f t="shared" si="485"/>
        <v>1.02080025435324-0.0261656703722006i</v>
      </c>
      <c r="AH985" t="str">
        <f t="shared" si="486"/>
        <v>0.0448198941712358+0.0662930416954637i</v>
      </c>
      <c r="AI985">
        <f t="shared" si="487"/>
        <v>-21.935764625359067</v>
      </c>
      <c r="AJ985">
        <f t="shared" si="488"/>
        <v>55.93786739163302</v>
      </c>
      <c r="AK985"/>
      <c r="AL985"/>
      <c r="AM985"/>
      <c r="AN985"/>
    </row>
    <row r="986" spans="1:40" x14ac:dyDescent="0.35">
      <c r="A986"/>
      <c r="B986">
        <f t="shared" si="489"/>
        <v>85200</v>
      </c>
      <c r="C986" s="237" t="str">
        <f t="shared" si="457"/>
        <v>-4.44265099883404E-06+0.0121291910543975i</v>
      </c>
      <c r="D986" s="208" t="str">
        <f t="shared" si="458"/>
        <v>-2.51369526251012+0.0929904647503809i</v>
      </c>
      <c r="E986" t="str">
        <f t="shared" si="459"/>
        <v>20500</v>
      </c>
      <c r="F986" t="str">
        <f t="shared" si="460"/>
        <v>0.327868852459016</v>
      </c>
      <c r="G986" t="str">
        <f t="shared" si="455"/>
        <v>0.327868852459016</v>
      </c>
      <c r="H986" t="str">
        <f t="shared" si="461"/>
        <v>3.09499203309084+1.46338515050365i</v>
      </c>
      <c r="I986" t="str">
        <f t="shared" si="462"/>
        <v>334.579617607313i</v>
      </c>
      <c r="J986" t="str">
        <f t="shared" si="456"/>
        <v>-150.526749373511+73.1953137847166i</v>
      </c>
      <c r="K986" t="str">
        <f t="shared" si="463"/>
        <v>0.8741356997826-1.79766707178306i</v>
      </c>
      <c r="L986" t="str">
        <f t="shared" si="464"/>
        <v>0.168513000909181-0.295729702007837i</v>
      </c>
      <c r="M986" t="str">
        <f t="shared" si="465"/>
        <v>1.04264870069178-2.0933967737909i</v>
      </c>
      <c r="N986" t="str">
        <f t="shared" si="466"/>
        <v>-1.06272473076496i</v>
      </c>
      <c r="O986" t="str">
        <f t="shared" si="467"/>
        <v>0.486493336250319-0.873684287247994i</v>
      </c>
      <c r="P986" t="str">
        <f t="shared" si="468"/>
        <v>0.513506663749681+0.873684287247994i</v>
      </c>
      <c r="Q986" t="str">
        <f t="shared" si="469"/>
        <v>-0.513506663749681+0.189040443516966i</v>
      </c>
      <c r="R986" t="str">
        <f t="shared" si="470"/>
        <v>-0.329055030581776-1.8225449877061i</v>
      </c>
      <c r="S986" t="str">
        <f t="shared" si="471"/>
        <v>0.115084321624404i</v>
      </c>
      <c r="T986" t="str">
        <f t="shared" si="472"/>
        <v>0.209746353540114-0.0378690749716012i</v>
      </c>
      <c r="U986" t="str">
        <f t="shared" si="473"/>
        <v>0.0000499999999999999-0.00166787121784766i</v>
      </c>
      <c r="V986" t="str">
        <f t="shared" si="474"/>
        <v>0.00002-0.0186801576398938i</v>
      </c>
      <c r="W986" t="str">
        <f t="shared" si="475"/>
        <v>0.0000422732511506995-0.00153125674323792i</v>
      </c>
      <c r="X986" t="str">
        <f t="shared" si="476"/>
        <v>0.0000600035124042012-0.0015300706686573i</v>
      </c>
      <c r="Y986" t="str">
        <f t="shared" si="477"/>
        <v>0.009+0.428261910537361i</v>
      </c>
      <c r="Z986" t="str">
        <f t="shared" si="478"/>
        <v>-0.0429714711950418-0.00259967437431431i</v>
      </c>
      <c r="AA986" t="str">
        <f t="shared" si="479"/>
        <v>0.596765621910517-28.1080345564556i</v>
      </c>
      <c r="AB986" t="str">
        <f t="shared" si="480"/>
        <v>0.701056908705921-0.126573721960158i</v>
      </c>
      <c r="AC986" t="str">
        <f t="shared" si="481"/>
        <v>1.46598705377512-1.59956219767228i</v>
      </c>
      <c r="AD986" t="str">
        <f t="shared" si="482"/>
        <v>0.261316222590112+0.198786086536752i</v>
      </c>
      <c r="AE986" t="str">
        <f t="shared" si="483"/>
        <v>-0.0107123634366883-0.00922146767904925i</v>
      </c>
      <c r="AF986" t="str">
        <f t="shared" si="484"/>
        <v>-5.60868729560096-1.37039468575327i</v>
      </c>
      <c r="AG986" t="str">
        <f t="shared" si="485"/>
        <v>1.02079121923466-0.0261597732980411i</v>
      </c>
      <c r="AH986" t="str">
        <f t="shared" si="486"/>
        <v>0.0447824990161132+0.0661957051476375i</v>
      </c>
      <c r="AI986">
        <f t="shared" si="487"/>
        <v>-21.9467972095579</v>
      </c>
      <c r="AJ986">
        <f t="shared" si="488"/>
        <v>55.920992783631341</v>
      </c>
      <c r="AK986"/>
      <c r="AL986"/>
      <c r="AM986"/>
      <c r="AN986"/>
    </row>
    <row r="987" spans="1:40" x14ac:dyDescent="0.35">
      <c r="A987"/>
      <c r="B987">
        <f t="shared" si="489"/>
        <v>85300</v>
      </c>
      <c r="C987" s="237" t="str">
        <f t="shared" si="457"/>
        <v>-4.43224057381295E-06+0.0121149716079666i</v>
      </c>
      <c r="D987" s="208" t="str">
        <f t="shared" si="458"/>
        <v>-2.51369518269686+0.0928814489944106i</v>
      </c>
      <c r="E987" t="str">
        <f t="shared" si="459"/>
        <v>20500</v>
      </c>
      <c r="F987" t="str">
        <f t="shared" si="460"/>
        <v>0.327868852459016</v>
      </c>
      <c r="G987" t="str">
        <f t="shared" si="455"/>
        <v>0.327868852459016</v>
      </c>
      <c r="H987" t="str">
        <f t="shared" si="461"/>
        <v>3.09639452971429+1.4623964687346i</v>
      </c>
      <c r="I987" t="str">
        <f t="shared" si="462"/>
        <v>334.972316689012i</v>
      </c>
      <c r="J987" t="str">
        <f t="shared" si="456"/>
        <v>-150.882654710418+73.2812237774217i</v>
      </c>
      <c r="K987" t="str">
        <f t="shared" si="463"/>
        <v>0.872456336177955-1.79634729519914i</v>
      </c>
      <c r="L987" t="str">
        <f t="shared" si="464"/>
        <v>0.168214742275182-0.295552763132883i</v>
      </c>
      <c r="M987" t="str">
        <f t="shared" si="465"/>
        <v>1.04067107845314-2.09190005833202i</v>
      </c>
      <c r="N987" t="str">
        <f t="shared" si="466"/>
        <v>-1.06397206026117i</v>
      </c>
      <c r="O987" t="str">
        <f t="shared" si="467"/>
        <v>0.485403185900416-0.874290424926252i</v>
      </c>
      <c r="P987" t="str">
        <f t="shared" si="468"/>
        <v>0.514596814099584+0.874290424926252i</v>
      </c>
      <c r="Q987" t="str">
        <f t="shared" si="469"/>
        <v>-0.514596814099584+0.189681635334918i</v>
      </c>
      <c r="R987" t="str">
        <f t="shared" si="470"/>
        <v>-0.329044753139535-1.82026811308409i</v>
      </c>
      <c r="S987" t="str">
        <f t="shared" si="471"/>
        <v>0.115219397119268i</v>
      </c>
      <c r="T987" t="str">
        <f t="shared" si="472"/>
        <v>0.209730194584976-0.0379123380819956i</v>
      </c>
      <c r="U987" t="str">
        <f t="shared" si="473"/>
        <v>0.0000499999999999999-0.00166591591747504i</v>
      </c>
      <c r="V987" t="str">
        <f t="shared" si="474"/>
        <v>0.00002-0.0186582582757204i</v>
      </c>
      <c r="W987" t="str">
        <f t="shared" si="475"/>
        <v>0.0000422732503727417-0.00152946182639078i</v>
      </c>
      <c r="X987" t="str">
        <f t="shared" si="476"/>
        <v>0.0000599619435484605-0.00152827762361566i</v>
      </c>
      <c r="Y987" t="str">
        <f t="shared" si="477"/>
        <v>0.009+0.428764565361935i</v>
      </c>
      <c r="Z987" t="str">
        <f t="shared" si="478"/>
        <v>-0.0428705072143673-0.00259329209208683i</v>
      </c>
      <c r="AA987" t="str">
        <f t="shared" si="479"/>
        <v>0.595355127552993-28.0748767121302i</v>
      </c>
      <c r="AB987" t="str">
        <f t="shared" si="480"/>
        <v>0.701002898960599-0.126718324724031i</v>
      </c>
      <c r="AC987" t="str">
        <f t="shared" si="481"/>
        <v>1.46443137197817-1.59830010087692i</v>
      </c>
      <c r="AD987" t="str">
        <f t="shared" si="482"/>
        <v>0.261560442372554+0.19893984947338i</v>
      </c>
      <c r="AE987" t="str">
        <f t="shared" si="483"/>
        <v>-0.0106973196932854-0.00920695487888117i</v>
      </c>
      <c r="AF987" t="str">
        <f t="shared" si="484"/>
        <v>-5.61008971241115-1.36951501974019i</v>
      </c>
      <c r="AG987" t="str">
        <f t="shared" si="485"/>
        <v>1.02078217781341-0.0261539110727744i</v>
      </c>
      <c r="AH987" t="str">
        <f t="shared" si="486"/>
        <v>0.0447452208313164+0.066098573067416i</v>
      </c>
      <c r="AI987">
        <f t="shared" si="487"/>
        <v>-21.957817507918236</v>
      </c>
      <c r="AJ987">
        <f t="shared" si="488"/>
        <v>55.90408797442656</v>
      </c>
      <c r="AK987"/>
      <c r="AL987"/>
      <c r="AM987"/>
      <c r="AN987"/>
    </row>
    <row r="988" spans="1:40" x14ac:dyDescent="0.35">
      <c r="A988"/>
      <c r="B988">
        <f t="shared" si="489"/>
        <v>85400</v>
      </c>
      <c r="C988" s="237" t="str">
        <f t="shared" si="457"/>
        <v>-4.42186669794951E-06+0.0121007854623335i</v>
      </c>
      <c r="D988" s="208" t="str">
        <f t="shared" si="458"/>
        <v>-2.51369510316381+0.0927726885445569i</v>
      </c>
      <c r="E988" t="str">
        <f t="shared" si="459"/>
        <v>20500</v>
      </c>
      <c r="F988" t="str">
        <f t="shared" si="460"/>
        <v>0.327868852459016</v>
      </c>
      <c r="G988" t="str">
        <f t="shared" si="455"/>
        <v>0.327868852459016</v>
      </c>
      <c r="H988" t="str">
        <f t="shared" si="461"/>
        <v>3.09779349079768+1.46140827210818i</v>
      </c>
      <c r="I988" t="str">
        <f t="shared" si="462"/>
        <v>335.36501577071i</v>
      </c>
      <c r="J988" t="str">
        <f t="shared" si="456"/>
        <v>-151.23897753159+73.3671337701268i</v>
      </c>
      <c r="K988" t="str">
        <f t="shared" si="463"/>
        <v>0.870781453941605-1.79502850909003i</v>
      </c>
      <c r="L988" t="str">
        <f t="shared" si="464"/>
        <v>0.167917189567612-0.295375837325005i</v>
      </c>
      <c r="M988" t="str">
        <f t="shared" si="465"/>
        <v>1.03869864350922-2.09040434641503i</v>
      </c>
      <c r="N988" t="str">
        <f t="shared" si="466"/>
        <v>-1.06521938975737i</v>
      </c>
      <c r="O988" t="str">
        <f t="shared" si="467"/>
        <v>0.484312280345358-0.874895202356648i</v>
      </c>
      <c r="P988" t="str">
        <f t="shared" si="468"/>
        <v>0.515687719654642+0.874895202356648i</v>
      </c>
      <c r="Q988" t="str">
        <f t="shared" si="469"/>
        <v>-0.515687719654642+0.190324187400722i</v>
      </c>
      <c r="R988" t="str">
        <f t="shared" si="470"/>
        <v>-0.3290344625495-1.81799640235i</v>
      </c>
      <c r="S988" t="str">
        <f t="shared" si="471"/>
        <v>0.115354472614133i</v>
      </c>
      <c r="T988" t="str">
        <f t="shared" si="472"/>
        <v>0.209714016207475-0.0379555968992723i</v>
      </c>
      <c r="U988" t="str">
        <f t="shared" si="473"/>
        <v>0.0000499999999999999-0.0016639651962602i</v>
      </c>
      <c r="V988" t="str">
        <f t="shared" si="474"/>
        <v>0.00002-0.0186364101981142i</v>
      </c>
      <c r="W988" t="str">
        <f t="shared" si="475"/>
        <v>0.0000422732495938711-0.00152767111336061i</v>
      </c>
      <c r="X988" t="str">
        <f t="shared" si="476"/>
        <v>0.0000599205206039372-0.00152648877631919i</v>
      </c>
      <c r="Y988" t="str">
        <f t="shared" si="477"/>
        <v>0.009+0.429267220186509i</v>
      </c>
      <c r="Z988" t="str">
        <f t="shared" si="478"/>
        <v>-0.0427698989898989-0.00258693655177967i</v>
      </c>
      <c r="AA988" t="str">
        <f t="shared" si="479"/>
        <v>0.593949642001936-28.0417972445737i</v>
      </c>
      <c r="AB988" t="str">
        <f t="shared" si="480"/>
        <v>0.700948824297906-0.126862913138573i</v>
      </c>
      <c r="AC988" t="str">
        <f t="shared" si="481"/>
        <v>1.46287980794387-1.59703880471551i</v>
      </c>
      <c r="AD988" t="str">
        <f t="shared" si="482"/>
        <v>0.261804863886649+0.199093330955896i</v>
      </c>
      <c r="AE988" t="str">
        <f t="shared" si="483"/>
        <v>-0.0106823257684308-0.00919247422636825i</v>
      </c>
      <c r="AF988" t="str">
        <f t="shared" si="484"/>
        <v>-5.61148859396149-1.36863558356362i</v>
      </c>
      <c r="AG988" t="str">
        <f t="shared" si="485"/>
        <v>1.02077313008302-0.0261480835431452i</v>
      </c>
      <c r="AH988" t="str">
        <f t="shared" si="486"/>
        <v>0.044708059032535+0.0660016447441152i</v>
      </c>
      <c r="AI988">
        <f t="shared" si="487"/>
        <v>-21.968825554454874</v>
      </c>
      <c r="AJ988">
        <f t="shared" si="488"/>
        <v>55.887153062463327</v>
      </c>
      <c r="AK988"/>
      <c r="AL988"/>
      <c r="AM988"/>
      <c r="AN988"/>
    </row>
    <row r="989" spans="1:40" x14ac:dyDescent="0.35">
      <c r="A989"/>
      <c r="B989">
        <f t="shared" si="489"/>
        <v>85500</v>
      </c>
      <c r="C989" s="237" t="str">
        <f t="shared" si="457"/>
        <v>-4.41152920035358E-06+0.0120866325006536i</v>
      </c>
      <c r="D989" s="208" t="str">
        <f t="shared" si="458"/>
        <v>-2.51369502390966+0.092664182505011i</v>
      </c>
      <c r="E989" t="str">
        <f t="shared" si="459"/>
        <v>20500</v>
      </c>
      <c r="F989" t="str">
        <f t="shared" si="460"/>
        <v>0.327868852459016</v>
      </c>
      <c r="G989" t="str">
        <f t="shared" si="455"/>
        <v>0.327868852459016</v>
      </c>
      <c r="H989" t="str">
        <f t="shared" si="461"/>
        <v>3.09918892682349+1.46042056434229i</v>
      </c>
      <c r="I989" t="str">
        <f t="shared" si="462"/>
        <v>335.757714852409i</v>
      </c>
      <c r="J989" t="str">
        <f t="shared" si="456"/>
        <v>-151.595717837029+73.4530437628318i</v>
      </c>
      <c r="K989" t="str">
        <f t="shared" si="463"/>
        <v>0.869111038597098-1.79371071676245i</v>
      </c>
      <c r="L989" t="str">
        <f t="shared" si="464"/>
        <v>0.167620340893756-0.295198925613083i</v>
      </c>
      <c r="M989" t="str">
        <f t="shared" si="465"/>
        <v>1.03673137949085-2.08890964237553i</v>
      </c>
      <c r="N989" t="str">
        <f t="shared" si="466"/>
        <v>-1.06646671925357i</v>
      </c>
      <c r="O989" t="str">
        <f t="shared" si="467"/>
        <v>0.4832206212824-0.875498618598254i</v>
      </c>
      <c r="P989" t="str">
        <f t="shared" si="468"/>
        <v>0.5167793787176+0.875498618598254i</v>
      </c>
      <c r="Q989" t="str">
        <f t="shared" si="469"/>
        <v>-0.5167793787176+0.190968100655316i</v>
      </c>
      <c r="R989" t="str">
        <f t="shared" si="470"/>
        <v>-0.329024158807691-1.81572983737076i</v>
      </c>
      <c r="S989" t="str">
        <f t="shared" si="471"/>
        <v>0.115489548108997i</v>
      </c>
      <c r="T989" t="str">
        <f t="shared" si="472"/>
        <v>0.209697818405972-0.0379988514176431i</v>
      </c>
      <c r="U989" t="str">
        <f t="shared" si="473"/>
        <v>0.0000500000000000001-0.00166201903813592i</v>
      </c>
      <c r="V989" t="str">
        <f t="shared" si="474"/>
        <v>0.00002-0.0186146132271222i</v>
      </c>
      <c r="W989" t="str">
        <f t="shared" si="475"/>
        <v>0.0000422732488140884-0.00152588458939717i</v>
      </c>
      <c r="X989" t="str">
        <f t="shared" si="476"/>
        <v>0.000059879242888553-0.00152470411204683i</v>
      </c>
      <c r="Y989" t="str">
        <f t="shared" si="477"/>
        <v>0.009+0.429769875011084i</v>
      </c>
      <c r="Z989" t="str">
        <f t="shared" si="478"/>
        <v>-0.0426696448507194-0.00258060760388035i</v>
      </c>
      <c r="AA989" t="str">
        <f t="shared" si="479"/>
        <v>0.592549141504671-28.0087958753897i</v>
      </c>
      <c r="AB989" t="str">
        <f t="shared" si="480"/>
        <v>0.700894684712364-0.127007487184437i</v>
      </c>
      <c r="AC989" t="str">
        <f t="shared" si="481"/>
        <v>1.4613323487262-1.5957783125798i</v>
      </c>
      <c r="AD989" t="str">
        <f t="shared" si="482"/>
        <v>0.262049486845944+0.199246530743527i</v>
      </c>
      <c r="AE989" t="str">
        <f t="shared" si="483"/>
        <v>-0.0106673814247462-0.00917802560291183i</v>
      </c>
      <c r="AF989" t="str">
        <f t="shared" si="484"/>
        <v>-5.61288395073315-1.36775638183728i</v>
      </c>
      <c r="AG989" t="str">
        <f t="shared" si="485"/>
        <v>1.02076407603711-0.0261422905565953i</v>
      </c>
      <c r="AH989" t="str">
        <f t="shared" si="486"/>
        <v>0.0446710130389582+0.0659049194704095i</v>
      </c>
      <c r="AI989">
        <f t="shared" si="487"/>
        <v>-21.979821383048442</v>
      </c>
      <c r="AJ989">
        <f t="shared" si="488"/>
        <v>55.870188145726864</v>
      </c>
      <c r="AK989"/>
      <c r="AL989"/>
      <c r="AM989"/>
      <c r="AN989"/>
    </row>
    <row r="990" spans="1:40" x14ac:dyDescent="0.35">
      <c r="A990"/>
      <c r="B990">
        <f t="shared" si="489"/>
        <v>85600</v>
      </c>
      <c r="C990" s="237" t="str">
        <f t="shared" si="457"/>
        <v>-4.40122791113264E-06+0.012072512606628i</v>
      </c>
      <c r="D990" s="208" t="str">
        <f t="shared" si="458"/>
        <v>-2.51369494493311+0.092555929984148i</v>
      </c>
      <c r="E990" t="str">
        <f t="shared" si="459"/>
        <v>20500</v>
      </c>
      <c r="F990" t="str">
        <f t="shared" si="460"/>
        <v>0.327868852459016</v>
      </c>
      <c r="G990" t="str">
        <f t="shared" si="455"/>
        <v>0.327868852459016</v>
      </c>
      <c r="H990" t="str">
        <f t="shared" si="461"/>
        <v>3.10058084824256+1.45943334912122i</v>
      </c>
      <c r="I990" t="str">
        <f t="shared" si="462"/>
        <v>336.150413934108i</v>
      </c>
      <c r="J990" t="str">
        <f t="shared" si="456"/>
        <v>-151.952875626734+73.5389537555369i</v>
      </c>
      <c r="K990" t="str">
        <f t="shared" si="463"/>
        <v>0.867445075718732-1.79239392148392i</v>
      </c>
      <c r="L990" t="str">
        <f t="shared" si="464"/>
        <v>0.167324194365527-0.295022029018558i</v>
      </c>
      <c r="M990" t="str">
        <f t="shared" si="465"/>
        <v>1.03476927008426-2.08741595050248i</v>
      </c>
      <c r="N990" t="str">
        <f t="shared" si="466"/>
        <v>-1.06771404874977i</v>
      </c>
      <c r="O990" t="str">
        <f t="shared" si="467"/>
        <v>0.482128210409978-0.876100672712258i</v>
      </c>
      <c r="P990" t="str">
        <f t="shared" si="468"/>
        <v>0.517871789590022+0.876100672712258i</v>
      </c>
      <c r="Q990" t="str">
        <f t="shared" si="469"/>
        <v>-0.517871789590022+0.191613376037512i</v>
      </c>
      <c r="R990" t="str">
        <f t="shared" si="470"/>
        <v>-0.329013841910133-1.81346840009805i</v>
      </c>
      <c r="S990" t="str">
        <f t="shared" si="471"/>
        <v>0.115624623603861i</v>
      </c>
      <c r="T990" t="str">
        <f t="shared" si="472"/>
        <v>0.209681601178833-0.0380421016313194i</v>
      </c>
      <c r="U990" t="str">
        <f t="shared" si="473"/>
        <v>0.0000500000000000001-0.00166007742711006i</v>
      </c>
      <c r="V990" t="str">
        <f t="shared" si="474"/>
        <v>0.00002-0.0185928671836326i</v>
      </c>
      <c r="W990" t="str">
        <f t="shared" si="475"/>
        <v>0.0000422732480333928-0.00152410223981915i</v>
      </c>
      <c r="X990" t="str">
        <f t="shared" si="476"/>
        <v>0.0000598381097242098-0.00152292361614629i</v>
      </c>
      <c r="Y990" t="str">
        <f t="shared" si="477"/>
        <v>0.009+0.430272529835658i</v>
      </c>
      <c r="Z990" t="str">
        <f t="shared" si="478"/>
        <v>-0.042569743135719-0.00257430509990389i</v>
      </c>
      <c r="AA990" t="str">
        <f t="shared" si="479"/>
        <v>0.591153602449529-27.975872327502i</v>
      </c>
      <c r="AB990" t="str">
        <f t="shared" si="480"/>
        <v>0.700840480198512-0.127152046842276i</v>
      </c>
      <c r="AC990" t="str">
        <f t="shared" si="481"/>
        <v>1.45978898142291-1.59451862782489i</v>
      </c>
      <c r="AD990" t="str">
        <f t="shared" si="482"/>
        <v>0.262294310963668+0.199399448595687i</v>
      </c>
      <c r="AE990" t="str">
        <f t="shared" si="483"/>
        <v>-0.0106524864262459-0.00916360889051196i</v>
      </c>
      <c r="AF990" t="str">
        <f t="shared" si="484"/>
        <v>-5.61427579317567-1.36687741913707i</v>
      </c>
      <c r="AG990" t="str">
        <f t="shared" si="485"/>
        <v>1.02075501566935-0.0261365319612569i</v>
      </c>
      <c r="AH990" t="str">
        <f t="shared" si="486"/>
        <v>0.0446340822732447+0.0658083965423158i</v>
      </c>
      <c r="AI990">
        <f t="shared" si="487"/>
        <v>-21.990805027446072</v>
      </c>
      <c r="AJ990">
        <f t="shared" si="488"/>
        <v>55.853193321750176</v>
      </c>
      <c r="AK990"/>
      <c r="AL990"/>
      <c r="AM990"/>
      <c r="AN990"/>
    </row>
    <row r="991" spans="1:40" x14ac:dyDescent="0.35">
      <c r="A991"/>
      <c r="B991">
        <f t="shared" si="489"/>
        <v>85700</v>
      </c>
      <c r="C991" s="237" t="str">
        <f t="shared" si="457"/>
        <v>-4.39096266138478E-06+0.0120584256645006i</v>
      </c>
      <c r="D991" s="208" t="str">
        <f t="shared" si="458"/>
        <v>-2.51369486623286+0.0924479300945046i</v>
      </c>
      <c r="E991" t="str">
        <f t="shared" si="459"/>
        <v>20500</v>
      </c>
      <c r="F991" t="str">
        <f t="shared" si="460"/>
        <v>0.327868852459016</v>
      </c>
      <c r="G991" t="str">
        <f t="shared" si="455"/>
        <v>0.327868852459016</v>
      </c>
      <c r="H991" t="str">
        <f t="shared" si="461"/>
        <v>3.10196926547428+1.45844663009575i</v>
      </c>
      <c r="I991" t="str">
        <f t="shared" si="462"/>
        <v>336.543113015807i</v>
      </c>
      <c r="J991" t="str">
        <f t="shared" si="456"/>
        <v>-152.310450900706+73.624863748242i</v>
      </c>
      <c r="K991" t="str">
        <f t="shared" si="463"/>
        <v>0.865783550931345-1.791078126483i</v>
      </c>
      <c r="L991" t="str">
        <f t="shared" si="464"/>
        <v>0.16702874809946-0.294845148555485i</v>
      </c>
      <c r="M991" t="str">
        <f t="shared" si="465"/>
        <v>1.0328122990308-2.08592327503849i</v>
      </c>
      <c r="N991" t="str">
        <f t="shared" si="466"/>
        <v>-1.06896137824598i</v>
      </c>
      <c r="O991" t="str">
        <f t="shared" si="467"/>
        <v>0.481035049427692-0.87670136376197i</v>
      </c>
      <c r="P991" t="str">
        <f t="shared" si="468"/>
        <v>0.518964950572308+0.87670136376197i</v>
      </c>
      <c r="Q991" t="str">
        <f t="shared" si="469"/>
        <v>-0.518964950572308+0.19226001448401i</v>
      </c>
      <c r="R991" t="str">
        <f t="shared" si="470"/>
        <v>-0.329003511852831-1.81121207256774i</v>
      </c>
      <c r="S991" t="str">
        <f t="shared" si="471"/>
        <v>0.115759699098726i</v>
      </c>
      <c r="T991" t="str">
        <f t="shared" si="472"/>
        <v>0.209665364524421-0.0380853475345078i</v>
      </c>
      <c r="U991" t="str">
        <f t="shared" si="473"/>
        <v>0.0000500000000000001-0.00165814034726512i</v>
      </c>
      <c r="V991" t="str">
        <f t="shared" si="474"/>
        <v>0.00002-0.0185711718893693i</v>
      </c>
      <c r="W991" t="str">
        <f t="shared" si="475"/>
        <v>0.0000422732472517849-0.00152232405001378i</v>
      </c>
      <c r="X991" t="str">
        <f t="shared" si="476"/>
        <v>0.0000597971204367627-0.0015211472740336i</v>
      </c>
      <c r="Y991" t="str">
        <f t="shared" si="477"/>
        <v>0.009+0.430775184660232i</v>
      </c>
      <c r="Z991" t="str">
        <f t="shared" si="478"/>
        <v>-0.0424701921935258-0.00256802889238451i</v>
      </c>
      <c r="AA991" t="str">
        <f t="shared" si="479"/>
        <v>0.589763001364847-27.9430263251478i</v>
      </c>
      <c r="AB991" t="str">
        <f t="shared" si="480"/>
        <v>0.700786210750879-0.127296592092727i</v>
      </c>
      <c r="AC991" t="str">
        <f t="shared" si="481"/>
        <v>1.4582496931754-1.59325975376936i</v>
      </c>
      <c r="AD991" t="str">
        <f t="shared" si="482"/>
        <v>0.262539335952742+0.199552084271969i</v>
      </c>
      <c r="AE991" t="str">
        <f t="shared" si="483"/>
        <v>-0.0106376405383277-0.00914922397176329i</v>
      </c>
      <c r="AF991" t="str">
        <f t="shared" si="484"/>
        <v>-5.61566413170714-1.36599870000125i</v>
      </c>
      <c r="AG991" t="str">
        <f t="shared" si="485"/>
        <v>1.02074594897349-0.0261308076059509i</v>
      </c>
      <c r="AH991" t="str">
        <f t="shared" si="486"/>
        <v>0.0445972661615029+0.0657120752591712i</v>
      </c>
      <c r="AI991">
        <f t="shared" si="487"/>
        <v>-22.001776521262038</v>
      </c>
      <c r="AJ991">
        <f t="shared" si="488"/>
        <v>55.836168687612528</v>
      </c>
      <c r="AK991"/>
      <c r="AL991"/>
      <c r="AM991"/>
      <c r="AN991"/>
    </row>
    <row r="992" spans="1:40" x14ac:dyDescent="0.35">
      <c r="A992"/>
      <c r="B992">
        <f t="shared" si="489"/>
        <v>85800</v>
      </c>
      <c r="C992" s="237" t="str">
        <f t="shared" si="457"/>
        <v>-4.38073328319177E-06+0.0120443715590551i</v>
      </c>
      <c r="D992" s="208" t="str">
        <f t="shared" si="458"/>
        <v>-2.51369478780763+0.0923401819527558i</v>
      </c>
      <c r="E992" t="str">
        <f t="shared" si="459"/>
        <v>20500</v>
      </c>
      <c r="F992" t="str">
        <f t="shared" si="460"/>
        <v>0.327868852459016</v>
      </c>
      <c r="G992" t="str">
        <f t="shared" si="455"/>
        <v>0.327868852459016</v>
      </c>
      <c r="H992" t="str">
        <f t="shared" si="461"/>
        <v>3.10335418890653+1.45746041088344i</v>
      </c>
      <c r="I992" t="str">
        <f t="shared" si="462"/>
        <v>336.935812097505i</v>
      </c>
      <c r="J992" t="str">
        <f t="shared" si="456"/>
        <v>-152.668443658943+73.7107737409471i</v>
      </c>
      <c r="K992" t="str">
        <f t="shared" si="463"/>
        <v>0.864126449910203-1.78976333494967i</v>
      </c>
      <c r="L992" t="str">
        <f t="shared" si="464"/>
        <v>0.166734000216723-0.294668285230574i</v>
      </c>
      <c r="M992" t="str">
        <f t="shared" si="465"/>
        <v>1.03086045012693-2.08443162018024i</v>
      </c>
      <c r="N992" t="str">
        <f t="shared" si="466"/>
        <v>-1.07020870774218i</v>
      </c>
      <c r="O992" t="str">
        <f t="shared" si="467"/>
        <v>0.47994114003633-0.877300690812807i</v>
      </c>
      <c r="P992" t="str">
        <f t="shared" si="468"/>
        <v>0.52005885996367+0.877300690812807i</v>
      </c>
      <c r="Q992" t="str">
        <f t="shared" si="469"/>
        <v>-0.52005885996367+0.192908016929373i</v>
      </c>
      <c r="R992" t="str">
        <f t="shared" si="470"/>
        <v>-0.3289931686318-1.8089608368995i</v>
      </c>
      <c r="S992" t="str">
        <f t="shared" si="471"/>
        <v>0.11589477459359i</v>
      </c>
      <c r="T992" t="str">
        <f t="shared" si="472"/>
        <v>0.209649108441099-0.0381285891214134i</v>
      </c>
      <c r="U992" t="str">
        <f t="shared" si="473"/>
        <v>0.0000500000000000001-0.00165620778275782i</v>
      </c>
      <c r="V992" t="str">
        <f t="shared" si="474"/>
        <v>0.00002-0.0185495271668876i</v>
      </c>
      <c r="W992" t="str">
        <f t="shared" si="475"/>
        <v>0.0000422732464692644-0.0015205500054364i</v>
      </c>
      <c r="X992" t="str">
        <f t="shared" si="476"/>
        <v>0.0000597562743559929-0.00151937507119276i</v>
      </c>
      <c r="Y992" t="str">
        <f t="shared" si="477"/>
        <v>0.009+0.431277839484807i</v>
      </c>
      <c r="Z992" t="str">
        <f t="shared" si="478"/>
        <v>-0.0423709903824377-0.00256177883486734i</v>
      </c>
      <c r="AA992" t="str">
        <f t="shared" si="479"/>
        <v>0.588377314917954-27.9102575938688i</v>
      </c>
      <c r="AB992" t="str">
        <f t="shared" si="480"/>
        <v>0.700731876363992-0.127441122916419i</v>
      </c>
      <c r="AC992" t="str">
        <f t="shared" si="481"/>
        <v>1.45671447116861-1.59200169369564i</v>
      </c>
      <c r="AD992" t="str">
        <f t="shared" si="482"/>
        <v>0.262784561525765+0.199704437532146i</v>
      </c>
      <c r="AE992" t="str">
        <f t="shared" si="483"/>
        <v>-0.0106228435277623-0.00913487072985126i</v>
      </c>
      <c r="AF992" t="str">
        <f t="shared" si="484"/>
        <v>-5.61704897671416-1.36512022893068i</v>
      </c>
      <c r="AG992" t="str">
        <f t="shared" si="485"/>
        <v>1.02073687594332-0.0261251173401798i</v>
      </c>
      <c r="AH992" t="str">
        <f t="shared" si="486"/>
        <v>0.0445605641332619+0.0656159549236134i</v>
      </c>
      <c r="AI992">
        <f t="shared" si="487"/>
        <v>-22.012735897978729</v>
      </c>
      <c r="AJ992">
        <f t="shared" si="488"/>
        <v>55.819114339944619</v>
      </c>
      <c r="AK992"/>
      <c r="AL992"/>
      <c r="AM992"/>
      <c r="AN992"/>
    </row>
    <row r="993" spans="1:40" x14ac:dyDescent="0.35">
      <c r="A993"/>
      <c r="B993">
        <f t="shared" si="489"/>
        <v>85900</v>
      </c>
      <c r="C993" s="237" t="str">
        <f t="shared" si="457"/>
        <v>-4.37053960961228E-06+0.0120303501756116i</v>
      </c>
      <c r="D993" s="208" t="str">
        <f t="shared" si="458"/>
        <v>-2.51369470965613+0.092232684679689i</v>
      </c>
      <c r="E993" t="str">
        <f t="shared" si="459"/>
        <v>20500</v>
      </c>
      <c r="F993" t="str">
        <f t="shared" si="460"/>
        <v>0.327868852459016</v>
      </c>
      <c r="G993" t="str">
        <f t="shared" si="455"/>
        <v>0.327868852459016</v>
      </c>
      <c r="H993" t="str">
        <f t="shared" si="461"/>
        <v>3.10473562889585+1.45647469506888i</v>
      </c>
      <c r="I993" t="str">
        <f t="shared" si="462"/>
        <v>337.328511179204i</v>
      </c>
      <c r="J993" t="str">
        <f t="shared" si="456"/>
        <v>-153.026853901447+73.7966837336521i</v>
      </c>
      <c r="K993" t="str">
        <f t="shared" si="463"/>
        <v>0.862473758380783-1.78844955003558i</v>
      </c>
      <c r="L993" t="str">
        <f t="shared" si="464"/>
        <v>0.1664399488431-0.294491440043233i</v>
      </c>
      <c r="M993" t="str">
        <f t="shared" si="465"/>
        <v>1.02891370722388-2.08294099007881i</v>
      </c>
      <c r="N993" t="str">
        <f t="shared" si="466"/>
        <v>-1.07145603723838i</v>
      </c>
      <c r="O993" t="str">
        <f t="shared" si="467"/>
        <v>0.478846483937823-0.877898652932321i</v>
      </c>
      <c r="P993" t="str">
        <f t="shared" si="468"/>
        <v>0.521153516062177+0.877898652932321i</v>
      </c>
      <c r="Q993" t="str">
        <f t="shared" si="469"/>
        <v>-0.521153516062177+0.193557384306059i</v>
      </c>
      <c r="R993" t="str">
        <f t="shared" si="470"/>
        <v>-0.328982812243033-1.80671467529617i</v>
      </c>
      <c r="S993" t="str">
        <f t="shared" si="471"/>
        <v>0.116029850088454i</v>
      </c>
      <c r="T993" t="str">
        <f t="shared" si="472"/>
        <v>0.209632832927224-0.0381718263862371i</v>
      </c>
      <c r="U993" t="str">
        <f t="shared" si="473"/>
        <v>0.00005-0.00165427971781864i</v>
      </c>
      <c r="V993" t="str">
        <f t="shared" si="474"/>
        <v>0.00002-0.0185279328395687i</v>
      </c>
      <c r="W993" t="str">
        <f t="shared" si="475"/>
        <v>0.0000422732456858313-0.00151878009161006i</v>
      </c>
      <c r="X993" t="str">
        <f t="shared" si="476"/>
        <v>0.0000597155708155771-0.00151760699317528i</v>
      </c>
      <c r="Y993" t="str">
        <f t="shared" si="477"/>
        <v>0.009+0.431780494309381i</v>
      </c>
      <c r="Z993" t="str">
        <f t="shared" si="478"/>
        <v>-0.0422721360703532-0.00255555478190026i</v>
      </c>
      <c r="AA993" t="str">
        <f t="shared" si="479"/>
        <v>0.58699651991421-27.8775658605049i</v>
      </c>
      <c r="AB993" t="str">
        <f t="shared" si="480"/>
        <v>0.70067747703236-0.12758563929397i</v>
      </c>
      <c r="AC993" t="str">
        <f t="shared" si="481"/>
        <v>1.45518330263082-1.59074445085019i</v>
      </c>
      <c r="AD993" t="str">
        <f t="shared" si="482"/>
        <v>0.263029987395028+0.199856508136178i</v>
      </c>
      <c r="AE993" t="str">
        <f t="shared" si="483"/>
        <v>-0.0106080951626846-0.0091205490485487i</v>
      </c>
      <c r="AF993" t="str">
        <f t="shared" si="484"/>
        <v>-5.61843033855198-1.36424201038919i</v>
      </c>
      <c r="AG993" t="str">
        <f t="shared" si="485"/>
        <v>1.02072779657273-0.026119461014127i</v>
      </c>
      <c r="AH993" t="str">
        <f t="shared" si="486"/>
        <v>0.0445239756214494+0.0655200348415624i</v>
      </c>
      <c r="AI993">
        <f t="shared" si="487"/>
        <v>-22.023683190947104</v>
      </c>
      <c r="AJ993">
        <f t="shared" si="488"/>
        <v>55.802030374930169</v>
      </c>
      <c r="AK993"/>
      <c r="AL993"/>
      <c r="AM993"/>
      <c r="AN993"/>
    </row>
    <row r="994" spans="1:40" x14ac:dyDescent="0.35">
      <c r="A994"/>
      <c r="B994">
        <f t="shared" si="489"/>
        <v>86000</v>
      </c>
      <c r="C994" s="237" t="str">
        <f t="shared" si="457"/>
        <v>-4.36038147467495E-06+0.0120163614000238i</v>
      </c>
      <c r="D994" s="208" t="str">
        <f t="shared" si="458"/>
        <v>-2.5136946317771+0.0921254374001825i</v>
      </c>
      <c r="E994" t="str">
        <f t="shared" si="459"/>
        <v>20500</v>
      </c>
      <c r="F994" t="str">
        <f t="shared" si="460"/>
        <v>0.327868852459016</v>
      </c>
      <c r="G994" t="str">
        <f t="shared" si="455"/>
        <v>0.327868852459016</v>
      </c>
      <c r="H994" t="str">
        <f t="shared" si="461"/>
        <v>3.10611359576743+1.45548948620385i</v>
      </c>
      <c r="I994" t="str">
        <f t="shared" si="462"/>
        <v>337.721210260903i</v>
      </c>
      <c r="J994" t="str">
        <f t="shared" si="456"/>
        <v>-153.385681628216+73.8825937263572i</v>
      </c>
      <c r="K994" t="str">
        <f t="shared" si="463"/>
        <v>0.860825462118669-1.78713677485435i</v>
      </c>
      <c r="L994" t="str">
        <f t="shared" si="464"/>
        <v>0.166146592108999-0.294314613985617i</v>
      </c>
      <c r="M994" t="str">
        <f t="shared" si="465"/>
        <v>1.02697205422767-2.08145138883997i</v>
      </c>
      <c r="N994" t="str">
        <f t="shared" si="466"/>
        <v>-1.07270336673459i</v>
      </c>
      <c r="O994" t="str">
        <f t="shared" si="467"/>
        <v>0.477751082835261-0.878495249190191i</v>
      </c>
      <c r="P994" t="str">
        <f t="shared" si="468"/>
        <v>0.522248917164739+0.878495249190191i</v>
      </c>
      <c r="Q994" t="str">
        <f t="shared" si="469"/>
        <v>-0.522248917164739+0.194208117544399i</v>
      </c>
      <c r="R994" t="str">
        <f t="shared" si="470"/>
        <v>-0.328972442682533-1.80447357004338i</v>
      </c>
      <c r="S994" t="str">
        <f t="shared" si="471"/>
        <v>0.116164925583319i</v>
      </c>
      <c r="T994" t="str">
        <f t="shared" si="472"/>
        <v>0.209616537981155-0.0382150593231791i</v>
      </c>
      <c r="U994" t="str">
        <f t="shared" si="473"/>
        <v>0.00005-0.0016523561367514i</v>
      </c>
      <c r="V994" t="str">
        <f t="shared" si="474"/>
        <v>0.00002-0.0185063887316158i</v>
      </c>
      <c r="W994" t="str">
        <f t="shared" si="475"/>
        <v>0.0000422732449014858-0.00151701429412517i</v>
      </c>
      <c r="X994" t="str">
        <f t="shared" si="476"/>
        <v>0.0000596750091530651-0.00151584302559985i</v>
      </c>
      <c r="Y994" t="str">
        <f t="shared" si="477"/>
        <v>0.009+0.432283149133955i</v>
      </c>
      <c r="Z994" t="str">
        <f t="shared" si="478"/>
        <v>-0.042173627634706-0.00254935658902586i</v>
      </c>
      <c r="AA994" t="str">
        <f t="shared" si="479"/>
        <v>0.585620593296004-27.8449508531851i</v>
      </c>
      <c r="AB994" t="str">
        <f t="shared" si="480"/>
        <v>0.700623012750498-0.127730141205995i</v>
      </c>
      <c r="AC994" t="str">
        <f t="shared" si="481"/>
        <v>1.45365617483361-1.58948802844388i</v>
      </c>
      <c r="AD994" t="str">
        <f t="shared" si="482"/>
        <v>0.263275613272503+0.2000082958442i</v>
      </c>
      <c r="AE994" t="str">
        <f t="shared" si="483"/>
        <v>-0.0105933952125832-0.0091062588122115i</v>
      </c>
      <c r="AF994" t="str">
        <f t="shared" si="484"/>
        <v>-5.61980822754453-1.36336404880367i</v>
      </c>
      <c r="AG994" t="str">
        <f t="shared" si="485"/>
        <v>1.02071871085566-0.0261138384786498i</v>
      </c>
      <c r="AH994" t="str">
        <f t="shared" si="486"/>
        <v>0.0444875000623655+0.065424314322197i</v>
      </c>
      <c r="AI994">
        <f t="shared" si="487"/>
        <v>-22.03461843338793</v>
      </c>
      <c r="AJ994">
        <f t="shared" si="488"/>
        <v>55.78491688830794</v>
      </c>
      <c r="AK994"/>
      <c r="AL994"/>
      <c r="AM994"/>
      <c r="AN994"/>
    </row>
    <row r="995" spans="1:40" x14ac:dyDescent="0.35">
      <c r="A995"/>
      <c r="B995">
        <f t="shared" si="489"/>
        <v>86100</v>
      </c>
      <c r="C995" s="237" t="str">
        <f t="shared" si="457"/>
        <v>-4.35025871337168E-06+0.0120024051186753i</v>
      </c>
      <c r="D995" s="208" t="str">
        <f t="shared" si="458"/>
        <v>-2.51369455416926+0.0920184392431773i</v>
      </c>
      <c r="E995" t="str">
        <f t="shared" si="459"/>
        <v>20500</v>
      </c>
      <c r="F995" t="str">
        <f t="shared" si="460"/>
        <v>0.327868852459016</v>
      </c>
      <c r="G995" t="str">
        <f t="shared" si="455"/>
        <v>0.327868852459016</v>
      </c>
      <c r="H995" t="str">
        <f t="shared" si="461"/>
        <v>3.1074880998152+1.45450478780761i</v>
      </c>
      <c r="I995" t="str">
        <f t="shared" si="462"/>
        <v>338.113909342601i</v>
      </c>
      <c r="J995" t="str">
        <f t="shared" si="456"/>
        <v>-153.744926839252+73.9685037190623i</v>
      </c>
      <c r="K995" t="str">
        <f t="shared" si="463"/>
        <v>0.859181546949323-1.78582501248186i</v>
      </c>
      <c r="L995" t="str">
        <f t="shared" si="464"/>
        <v>0.165853928149447-0.294137808042664i</v>
      </c>
      <c r="M995" t="str">
        <f t="shared" si="465"/>
        <v>1.02503547509877-2.07996282052452i</v>
      </c>
      <c r="N995" t="str">
        <f t="shared" si="466"/>
        <v>-1.07395069623079i</v>
      </c>
      <c r="O995" t="str">
        <f t="shared" si="467"/>
        <v>0.47665493843292-0.879090478658203i</v>
      </c>
      <c r="P995" t="str">
        <f t="shared" si="468"/>
        <v>0.52334506156708+0.879090478658203i</v>
      </c>
      <c r="Q995" t="str">
        <f t="shared" si="469"/>
        <v>-0.52334506156708+0.194860217572587i</v>
      </c>
      <c r="R995" t="str">
        <f t="shared" si="470"/>
        <v>-0.328962059946288-1.80223750350909i</v>
      </c>
      <c r="S995" t="str">
        <f t="shared" si="471"/>
        <v>0.116300001078183i</v>
      </c>
      <c r="T995" t="str">
        <f t="shared" si="472"/>
        <v>0.209600223601249-0.0382582879264346i</v>
      </c>
      <c r="U995" t="str">
        <f t="shared" si="473"/>
        <v>0.00005-0.00165043702393288i</v>
      </c>
      <c r="V995" t="str">
        <f t="shared" si="474"/>
        <v>0.00002-0.0184848946680483i</v>
      </c>
      <c r="W995" t="str">
        <f t="shared" si="475"/>
        <v>0.0000422732441162277-0.00151525259863909i</v>
      </c>
      <c r="X995" t="str">
        <f t="shared" si="476"/>
        <v>0.0000596345887098502-0.00151408315415198i</v>
      </c>
      <c r="Y995" t="str">
        <f t="shared" si="477"/>
        <v>0.009+0.43278580395853i</v>
      </c>
      <c r="Z995" t="str">
        <f t="shared" si="478"/>
        <v>-0.0420754634623982-0.00254318411277341i</v>
      </c>
      <c r="AA995" t="str">
        <f t="shared" si="479"/>
        <v>0.584249512141778-27.8124123013205i</v>
      </c>
      <c r="AB995" t="str">
        <f t="shared" si="480"/>
        <v>0.700568483512915-0.127874628633092i</v>
      </c>
      <c r="AC995" t="str">
        <f t="shared" si="481"/>
        <v>1.45213307509167-1.58823242965211i</v>
      </c>
      <c r="AD995" t="str">
        <f t="shared" si="482"/>
        <v>0.26352143886986+0.200159800416541i</v>
      </c>
      <c r="AE995" t="str">
        <f t="shared" si="483"/>
        <v>-0.0105787434482921-0.0090919999057761i</v>
      </c>
      <c r="AF995" t="str">
        <f t="shared" si="484"/>
        <v>-5.62118265398446-1.36248634856443i</v>
      </c>
      <c r="AG995" t="str">
        <f t="shared" si="485"/>
        <v>1.02070961878611-0.0261082495852781i</v>
      </c>
      <c r="AH995" t="str">
        <f t="shared" si="486"/>
        <v>0.0444511368956633+0.0653287926779446i</v>
      </c>
      <c r="AI995">
        <f t="shared" si="487"/>
        <v>-22.045541658391322</v>
      </c>
      <c r="AJ995">
        <f t="shared" si="488"/>
        <v>55.767773975375107</v>
      </c>
      <c r="AK995"/>
      <c r="AL995"/>
      <c r="AM995"/>
      <c r="AN995"/>
    </row>
    <row r="996" spans="1:40" x14ac:dyDescent="0.35">
      <c r="A996"/>
      <c r="B996">
        <f t="shared" si="489"/>
        <v>86200</v>
      </c>
      <c r="C996" s="237" t="str">
        <f t="shared" si="457"/>
        <v>-0.000004340171161651+0.0119884812184773i</v>
      </c>
      <c r="D996" s="208" t="str">
        <f t="shared" si="458"/>
        <v>-2.51369447683137+0.0919116893416593i</v>
      </c>
      <c r="E996" t="str">
        <f t="shared" si="459"/>
        <v>20500</v>
      </c>
      <c r="F996" t="str">
        <f t="shared" si="460"/>
        <v>0.327868852459016</v>
      </c>
      <c r="G996" t="str">
        <f t="shared" si="455"/>
        <v>0.327868852459016</v>
      </c>
      <c r="H996" t="str">
        <f t="shared" si="461"/>
        <v>3.10885915130195+1.45352060336709i</v>
      </c>
      <c r="I996" t="str">
        <f t="shared" si="462"/>
        <v>338.5066084243i</v>
      </c>
      <c r="J996" t="str">
        <f t="shared" si="456"/>
        <v>-154.104589534554+74.0544137117673i</v>
      </c>
      <c r="K996" t="str">
        <f t="shared" si="463"/>
        <v>0.857541998748001-1.78451426595661i</v>
      </c>
      <c r="L996" t="str">
        <f t="shared" si="464"/>
        <v>0.165561955104083-0.293961023192141i</v>
      </c>
      <c r="M996" t="str">
        <f t="shared" si="465"/>
        <v>1.02310395385208-2.07847528914875i</v>
      </c>
      <c r="N996" t="str">
        <f t="shared" si="466"/>
        <v>-1.07519802572699i</v>
      </c>
      <c r="O996" t="str">
        <f t="shared" si="467"/>
        <v>0.475558052436207-0.879684340410287i</v>
      </c>
      <c r="P996" t="str">
        <f t="shared" si="468"/>
        <v>0.524441947563793+0.879684340410287i</v>
      </c>
      <c r="Q996" t="str">
        <f t="shared" si="469"/>
        <v>-0.524441947563793+0.195513685316703i</v>
      </c>
      <c r="R996" t="str">
        <f t="shared" si="470"/>
        <v>-0.328951664030285-1.80000645814298i</v>
      </c>
      <c r="S996" t="str">
        <f t="shared" si="471"/>
        <v>0.116435076573047i</v>
      </c>
      <c r="T996" t="str">
        <f t="shared" si="472"/>
        <v>0.209583889785857-0.0383015121901975i</v>
      </c>
      <c r="U996" t="str">
        <f t="shared" si="473"/>
        <v>0.00005-0.00164852236381231i</v>
      </c>
      <c r="V996" t="str">
        <f t="shared" si="474"/>
        <v>0.00002-0.0184634504746978i</v>
      </c>
      <c r="W996" t="str">
        <f t="shared" si="475"/>
        <v>0.0000422732433300571-0.00151349499087571i</v>
      </c>
      <c r="X996" t="str">
        <f t="shared" si="476"/>
        <v>0.0000595943088311406-0.00151232736458345i</v>
      </c>
      <c r="Y996" t="str">
        <f t="shared" si="477"/>
        <v>0.009+0.433288458783104i</v>
      </c>
      <c r="Z996" t="str">
        <f t="shared" si="478"/>
        <v>-0.0419776419497306-0.00253703721065076i</v>
      </c>
      <c r="AA996" t="str">
        <f t="shared" si="479"/>
        <v>0.582883253665086-27.7799499355973i</v>
      </c>
      <c r="AB996" t="str">
        <f t="shared" si="480"/>
        <v>0.700513889314099-0.128019101555854i</v>
      </c>
      <c r="AC996" t="str">
        <f t="shared" si="481"/>
        <v>1.45061399076269-1.58697765761522i</v>
      </c>
      <c r="AD996" t="str">
        <f t="shared" si="482"/>
        <v>0.263767463898443+0.200311021613702i</v>
      </c>
      <c r="AE996" t="str">
        <f t="shared" si="483"/>
        <v>-0.0105641396419799-0.00907777221475407i</v>
      </c>
      <c r="AF996" t="str">
        <f t="shared" si="484"/>
        <v>-5.62255362813332-1.36160891402543i</v>
      </c>
      <c r="AG996" t="str">
        <f t="shared" si="485"/>
        <v>1.02070052035815-0.0261026941862085i</v>
      </c>
      <c r="AH996" t="str">
        <f t="shared" si="486"/>
        <v>0.0444148855643192+0.06523346922445i</v>
      </c>
      <c r="AI996">
        <f t="shared" si="487"/>
        <v>-22.056452898918963</v>
      </c>
      <c r="AJ996">
        <f t="shared" si="488"/>
        <v>55.750601730988265</v>
      </c>
      <c r="AK996"/>
      <c r="AL996"/>
      <c r="AM996"/>
      <c r="AN996"/>
    </row>
    <row r="997" spans="1:40" x14ac:dyDescent="0.35">
      <c r="A997"/>
      <c r="B997">
        <f t="shared" si="489"/>
        <v>86300</v>
      </c>
      <c r="C997" s="237" t="str">
        <f t="shared" si="457"/>
        <v>-0.0000043301186564113+0.011974589586865i</v>
      </c>
      <c r="D997" s="208" t="str">
        <f t="shared" si="458"/>
        <v>-2.51369439976215+0.0918051868326317i</v>
      </c>
      <c r="E997" t="str">
        <f t="shared" si="459"/>
        <v>20500</v>
      </c>
      <c r="F997" t="str">
        <f t="shared" si="460"/>
        <v>0.327868852459016</v>
      </c>
      <c r="G997" t="str">
        <f t="shared" si="455"/>
        <v>0.327868852459016</v>
      </c>
      <c r="H997" t="str">
        <f t="shared" si="461"/>
        <v>3.11022676045927+1.45253693633708i</v>
      </c>
      <c r="I997" t="str">
        <f t="shared" si="462"/>
        <v>338.899307505999i</v>
      </c>
      <c r="J997" t="str">
        <f t="shared" si="456"/>
        <v>-154.464669714123+74.1403237044724i</v>
      </c>
      <c r="K997" t="str">
        <f t="shared" si="463"/>
        <v>0.855906803439526-1.78320453827992i</v>
      </c>
      <c r="L997" t="str">
        <f t="shared" si="464"/>
        <v>0.165270671117164-0.293784260404693i</v>
      </c>
      <c r="M997" t="str">
        <f t="shared" si="465"/>
        <v>1.02117747455669-2.07698879868461i</v>
      </c>
      <c r="N997" t="str">
        <f t="shared" si="466"/>
        <v>-1.0764453552232i</v>
      </c>
      <c r="O997" t="str">
        <f t="shared" si="467"/>
        <v>0.474460426551682-0.880276833522498i</v>
      </c>
      <c r="P997" t="str">
        <f t="shared" si="468"/>
        <v>0.525539573448318+0.880276833522498i</v>
      </c>
      <c r="Q997" t="str">
        <f t="shared" si="469"/>
        <v>-0.525539573448318+0.196168521700702i</v>
      </c>
      <c r="R997" t="str">
        <f t="shared" si="470"/>
        <v>-0.3289412549305-1.7977804164761i</v>
      </c>
      <c r="S997" t="str">
        <f t="shared" si="471"/>
        <v>0.116570152067912i</v>
      </c>
      <c r="T997" t="str">
        <f t="shared" si="472"/>
        <v>0.209567536533333-0.0383447321086582i</v>
      </c>
      <c r="U997" t="str">
        <f t="shared" si="473"/>
        <v>0.00005-0.00164661214091102i</v>
      </c>
      <c r="V997" t="str">
        <f t="shared" si="474"/>
        <v>0.00002-0.0184420559782034i</v>
      </c>
      <c r="W997" t="str">
        <f t="shared" si="475"/>
        <v>0.000042273242542974-0.00151174145662511i</v>
      </c>
      <c r="X997" t="str">
        <f t="shared" si="476"/>
        <v>0.0000595541688659372-0.00151057564271213i</v>
      </c>
      <c r="Y997" t="str">
        <f t="shared" si="477"/>
        <v>0.009+0.433791113607679i</v>
      </c>
      <c r="Z997" t="str">
        <f t="shared" si="478"/>
        <v>-0.0418801615023415-0.00253091574113668i</v>
      </c>
      <c r="AA997" t="str">
        <f t="shared" si="479"/>
        <v>0.58152179521361-27.747563487968i</v>
      </c>
      <c r="AB997" t="str">
        <f t="shared" si="480"/>
        <v>0.700459230148549-0.128163559954864i</v>
      </c>
      <c r="AC997" t="str">
        <f t="shared" si="481"/>
        <v>1.44909890924722-1.58572371543868i</v>
      </c>
      <c r="AD997" t="str">
        <f t="shared" si="482"/>
        <v>0.26401368806929+0.200461959196383i</v>
      </c>
      <c r="AE997" t="str">
        <f t="shared" si="483"/>
        <v>-0.0105495835671415-0.00906357562523043i</v>
      </c>
      <c r="AF997" t="str">
        <f t="shared" si="484"/>
        <v>-5.62392116022142-1.36073174950445i</v>
      </c>
      <c r="AG997" t="str">
        <f t="shared" si="485"/>
        <v>1.02069141556593-0.0260971721343009i</v>
      </c>
      <c r="AH997" t="str">
        <f t="shared" si="486"/>
        <v>0.044378745514612+0.0651383432805652i</v>
      </c>
      <c r="AI997">
        <f t="shared" si="487"/>
        <v>-22.067352187803785</v>
      </c>
      <c r="AJ997">
        <f t="shared" si="488"/>
        <v>55.733400249567822</v>
      </c>
      <c r="AK997"/>
      <c r="AL997"/>
      <c r="AM997"/>
      <c r="AN997"/>
    </row>
    <row r="998" spans="1:40" x14ac:dyDescent="0.35">
      <c r="A998"/>
      <c r="B998">
        <f t="shared" si="489"/>
        <v>86400</v>
      </c>
      <c r="C998" s="237" t="str">
        <f t="shared" si="457"/>
        <v>-4.32010103549432E-06+0.0119607301117948i</v>
      </c>
      <c r="D998" s="208" t="str">
        <f t="shared" si="458"/>
        <v>-2.51369432296039+0.0916989308570935i</v>
      </c>
      <c r="E998" t="str">
        <f t="shared" si="459"/>
        <v>20500</v>
      </c>
      <c r="F998" t="str">
        <f t="shared" si="460"/>
        <v>0.327868852459016</v>
      </c>
      <c r="G998" t="str">
        <f t="shared" si="455"/>
        <v>0.327868852459016</v>
      </c>
      <c r="H998" t="str">
        <f t="shared" si="461"/>
        <v>3.1115909374878+1.45155379014055i</v>
      </c>
      <c r="I998" t="str">
        <f t="shared" si="462"/>
        <v>339.292006587698i</v>
      </c>
      <c r="J998" t="str">
        <f t="shared" si="456"/>
        <v>-154.825167377957+74.2262336971774i</v>
      </c>
      <c r="K998" t="str">
        <f t="shared" si="463"/>
        <v>0.854275946998184-1.78189583241627i</v>
      </c>
      <c r="L998" t="str">
        <f t="shared" si="464"/>
        <v>0.164980074337555-0.293607520643876i</v>
      </c>
      <c r="M998" t="str">
        <f t="shared" si="465"/>
        <v>1.01925602133574-2.07550335306015i</v>
      </c>
      <c r="N998" t="str">
        <f t="shared" si="466"/>
        <v>-1.0776926847194i</v>
      </c>
      <c r="O998" t="str">
        <f t="shared" si="467"/>
        <v>0.473362062487082-0.880867957073009i</v>
      </c>
      <c r="P998" t="str">
        <f t="shared" si="468"/>
        <v>0.526637937512918+0.880867957073009i</v>
      </c>
      <c r="Q998" t="str">
        <f t="shared" si="469"/>
        <v>-0.526637937512918+0.196824727646391i</v>
      </c>
      <c r="R998" t="str">
        <f t="shared" si="470"/>
        <v>-0.328930832642914-1.79555936112038i</v>
      </c>
      <c r="S998" t="str">
        <f t="shared" si="471"/>
        <v>0.116705227562776i</v>
      </c>
      <c r="T998" t="str">
        <f t="shared" si="472"/>
        <v>0.209551163842027-0.0383879476760047i</v>
      </c>
      <c r="U998" t="str">
        <f t="shared" si="473"/>
        <v>0.00005-0.001644706339822i</v>
      </c>
      <c r="V998" t="str">
        <f t="shared" si="474"/>
        <v>0.00002-0.0184207110060064i</v>
      </c>
      <c r="W998" t="str">
        <f t="shared" si="475"/>
        <v>0.0000422732417549784-0.00150999198174313i</v>
      </c>
      <c r="X998" t="str">
        <f t="shared" si="476"/>
        <v>0.0000595141681670038-0.00150882797442145i</v>
      </c>
      <c r="Y998" t="str">
        <f t="shared" si="477"/>
        <v>0.009+0.434293768432253i</v>
      </c>
      <c r="Z998" t="str">
        <f t="shared" si="478"/>
        <v>-0.0417830205351384-0.0025248195636729i</v>
      </c>
      <c r="AA998" t="str">
        <f t="shared" si="479"/>
        <v>0.580165114268231-27.7152526916451i</v>
      </c>
      <c r="AB998" t="str">
        <f t="shared" si="480"/>
        <v>0.700404506010749-0.128308003810696i</v>
      </c>
      <c r="AC998" t="str">
        <f t="shared" si="481"/>
        <v>1.44758781798859-1.58447060619337i</v>
      </c>
      <c r="AD998" t="str">
        <f t="shared" si="482"/>
        <v>0.264260111093122+0.200612612925456i</v>
      </c>
      <c r="AE998" t="str">
        <f t="shared" si="483"/>
        <v>-0.0105350749985881-0.00904941002385837i</v>
      </c>
      <c r="AF998" t="str">
        <f t="shared" si="484"/>
        <v>-5.62528526044819-1.35985485928346i</v>
      </c>
      <c r="AG998" t="str">
        <f t="shared" si="485"/>
        <v>1.02068230440363-0.0260916832830749i</v>
      </c>
      <c r="AH998" t="str">
        <f t="shared" si="486"/>
        <v>0.0443427161961002+0.0650434141683275i</v>
      </c>
      <c r="AI998">
        <f t="shared" si="487"/>
        <v>-22.078239557750926</v>
      </c>
      <c r="AJ998">
        <f t="shared" si="488"/>
        <v>55.716169625098814</v>
      </c>
      <c r="AK998"/>
      <c r="AL998"/>
      <c r="AM998"/>
      <c r="AN998"/>
    </row>
    <row r="999" spans="1:40" x14ac:dyDescent="0.35">
      <c r="A999"/>
      <c r="B999">
        <f t="shared" si="489"/>
        <v>86500</v>
      </c>
      <c r="C999" s="237" t="str">
        <f t="shared" si="457"/>
        <v>-0.0000043101181376786+0.0119469026817411i</v>
      </c>
      <c r="D999" s="208" t="str">
        <f t="shared" si="458"/>
        <v>-2.51369424642485+0.0915929205600151i</v>
      </c>
      <c r="E999" t="str">
        <f t="shared" si="459"/>
        <v>20500</v>
      </c>
      <c r="F999" t="str">
        <f t="shared" si="460"/>
        <v>0.327868852459016</v>
      </c>
      <c r="G999" t="str">
        <f t="shared" si="455"/>
        <v>0.327868852459016</v>
      </c>
      <c r="H999" t="str">
        <f t="shared" si="461"/>
        <v>3.11295169255713+1.45057116816877i</v>
      </c>
      <c r="I999" t="str">
        <f t="shared" si="462"/>
        <v>339.684705669396i</v>
      </c>
      <c r="J999" t="str">
        <f t="shared" si="456"/>
        <v>-155.186082526058+74.3121436898825i</v>
      </c>
      <c r="K999" t="str">
        <f t="shared" si="463"/>
        <v>0.852649415447501-1.78058815129358i</v>
      </c>
      <c r="L999" t="str">
        <f t="shared" si="464"/>
        <v>0.164690162918728-0.293430804866204i</v>
      </c>
      <c r="M999" t="str">
        <f t="shared" si="465"/>
        <v>1.01733957836623-2.07401895615978i</v>
      </c>
      <c r="N999" t="str">
        <f t="shared" si="466"/>
        <v>-1.0789400142156i</v>
      </c>
      <c r="O999" t="str">
        <f t="shared" si="467"/>
        <v>0.472262961951267-0.881457710142135i</v>
      </c>
      <c r="P999" t="str">
        <f t="shared" si="468"/>
        <v>0.527737038048733+0.881457710142135i</v>
      </c>
      <c r="Q999" t="str">
        <f t="shared" si="469"/>
        <v>-0.527737038048733+0.197482304073465i</v>
      </c>
      <c r="R999" t="str">
        <f t="shared" si="470"/>
        <v>-0.328920397163489-1.79334327476812i</v>
      </c>
      <c r="S999" t="str">
        <f t="shared" si="471"/>
        <v>0.11684030305764i</v>
      </c>
      <c r="T999" t="str">
        <f t="shared" si="472"/>
        <v>0.209534771710288-0.0384311588864214i</v>
      </c>
      <c r="U999" t="str">
        <f t="shared" si="473"/>
        <v>0.00005-0.00164280494520949i</v>
      </c>
      <c r="V999" t="str">
        <f t="shared" si="474"/>
        <v>0.00002-0.0183994153863463i</v>
      </c>
      <c r="W999" t="str">
        <f t="shared" si="475"/>
        <v>0.0000422732409660703-0.00150824655215106i</v>
      </c>
      <c r="X999" t="str">
        <f t="shared" si="476"/>
        <v>0.0000594743060908435-0.00150708434566013i</v>
      </c>
      <c r="Y999" t="str">
        <f t="shared" si="477"/>
        <v>0.009+0.434796423256827i</v>
      </c>
      <c r="Z999" t="str">
        <f t="shared" si="478"/>
        <v>-0.0416862174722356-0.00251874853865653i</v>
      </c>
      <c r="AA999" t="str">
        <f t="shared" si="479"/>
        <v>0.578813188442078-27.6830172810932i</v>
      </c>
      <c r="AB999" t="str">
        <f t="shared" si="480"/>
        <v>0.700349716895181-0.128452433103911i</v>
      </c>
      <c r="AC999" t="str">
        <f t="shared" si="481"/>
        <v>1.4460807044727-1.58321833291579i</v>
      </c>
      <c r="AD999" t="str">
        <f t="shared" si="482"/>
        <v>0.264506732680357+0.200762982561992i</v>
      </c>
      <c r="AE999" t="str">
        <f t="shared" si="483"/>
        <v>-0.0105206137124395-0.0090352752978573i</v>
      </c>
      <c r="AF999" t="str">
        <f t="shared" si="484"/>
        <v>-5.62664593898198-1.35897824760876i</v>
      </c>
      <c r="AG999" t="str">
        <f t="shared" si="485"/>
        <v>1.02067318686553-0.0260862274867067i</v>
      </c>
      <c r="AH999" t="str">
        <f t="shared" si="486"/>
        <v>0.0443067970616009+0.064948681212944i</v>
      </c>
      <c r="AI999">
        <f t="shared" si="487"/>
        <v>-22.089115041337969</v>
      </c>
      <c r="AJ999">
        <f t="shared" si="488"/>
        <v>55.698909951133167</v>
      </c>
      <c r="AK999"/>
      <c r="AL999"/>
      <c r="AM999"/>
      <c r="AN999"/>
    </row>
    <row r="1000" spans="1:40" x14ac:dyDescent="0.35">
      <c r="A1000"/>
      <c r="B1000">
        <f t="shared" si="489"/>
        <v>86600</v>
      </c>
      <c r="C1000" s="237" t="str">
        <f t="shared" si="457"/>
        <v>-4.30016980267297E-06+0.0119331071856935i</v>
      </c>
      <c r="D1000" s="208" t="str">
        <f t="shared" si="458"/>
        <v>-2.51369417015428+0.0914871550903169i</v>
      </c>
      <c r="E1000" t="str">
        <f t="shared" si="459"/>
        <v>20500</v>
      </c>
      <c r="F1000" t="str">
        <f t="shared" si="460"/>
        <v>0.327868852459016</v>
      </c>
      <c r="G1000" t="str">
        <f t="shared" si="455"/>
        <v>0.327868852459016</v>
      </c>
      <c r="H1000" t="str">
        <f t="shared" si="461"/>
        <v>3.11430903580592+1.44958907378154i</v>
      </c>
      <c r="I1000" t="str">
        <f t="shared" si="462"/>
        <v>340.077404751095i</v>
      </c>
      <c r="J1000" t="str">
        <f t="shared" si="456"/>
        <v>-155.547415158424+74.3980536825875i</v>
      </c>
      <c r="K1000" t="str">
        <f t="shared" si="463"/>
        <v>0.851027194860154-1.77928149780352i</v>
      </c>
      <c r="L1000" t="str">
        <f t="shared" si="464"/>
        <v>0.164400935018763-0.293254114021195i</v>
      </c>
      <c r="M1000" t="str">
        <f t="shared" si="465"/>
        <v>1.01542812987892-2.07253561182472i</v>
      </c>
      <c r="N1000" t="str">
        <f t="shared" si="466"/>
        <v>-1.0801873437118i</v>
      </c>
      <c r="O1000" t="str">
        <f t="shared" si="467"/>
        <v>0.471163126654251-0.882046091812322i</v>
      </c>
      <c r="P1000" t="str">
        <f t="shared" si="468"/>
        <v>0.528836873345749+0.882046091812322i</v>
      </c>
      <c r="Q1000" t="str">
        <f t="shared" si="469"/>
        <v>-0.528836873345749+0.198141251899478i</v>
      </c>
      <c r="R1000" t="str">
        <f t="shared" si="470"/>
        <v>-0.328909948488196-1.79113214019152i</v>
      </c>
      <c r="S1000" t="str">
        <f t="shared" si="471"/>
        <v>0.116975378552505i</v>
      </c>
      <c r="T1000" t="str">
        <f t="shared" si="472"/>
        <v>0.209518360136461-0.0384743657340916i</v>
      </c>
      <c r="U1000" t="str">
        <f t="shared" si="473"/>
        <v>0.00005-0.00164090794180856i</v>
      </c>
      <c r="V1000" t="str">
        <f t="shared" si="474"/>
        <v>0.00002-0.0183781689482558i</v>
      </c>
      <c r="W1000" t="str">
        <f t="shared" si="475"/>
        <v>0.0000422732401762495-0.00150650515383518i</v>
      </c>
      <c r="X1000" t="str">
        <f t="shared" si="476"/>
        <v>0.0000594345819976703-0.00150534474244169i</v>
      </c>
      <c r="Y1000" t="str">
        <f t="shared" si="477"/>
        <v>0.009+0.435299078081402i</v>
      </c>
      <c r="Z1000" t="str">
        <f t="shared" si="478"/>
        <v>-0.0415897507468872-0.0025127025274322i</v>
      </c>
      <c r="AA1000" t="str">
        <f t="shared" si="479"/>
        <v>0.57746599547959-27.6508569920213i</v>
      </c>
      <c r="AB1000" t="str">
        <f t="shared" si="480"/>
        <v>0.700294862796313-0.128596847815067i</v>
      </c>
      <c r="AC1000" t="str">
        <f t="shared" si="481"/>
        <v>1.44457755622795-1.58196689860844i</v>
      </c>
      <c r="AD1000" t="str">
        <f t="shared" si="482"/>
        <v>0.264753552541084+0.200913067867241i</v>
      </c>
      <c r="AE1000" t="str">
        <f t="shared" si="483"/>
        <v>-0.0105061994861124-0.0090211713350076i</v>
      </c>
      <c r="AF1000" t="str">
        <f t="shared" si="484"/>
        <v>-5.6280032059602-1.35810191869122i</v>
      </c>
      <c r="AG1000" t="str">
        <f t="shared" si="485"/>
        <v>1.02066406294594-0.0260808046000223i</v>
      </c>
      <c r="AH1000" t="str">
        <f t="shared" si="486"/>
        <v>0.0442709875671584+0.0648541437427646i</v>
      </c>
      <c r="AI1000">
        <f t="shared" si="487"/>
        <v>-22.099978671016917</v>
      </c>
      <c r="AJ1000">
        <f t="shared" si="488"/>
        <v>55.681621320793795</v>
      </c>
      <c r="AK1000"/>
      <c r="AL1000"/>
      <c r="AM1000"/>
      <c r="AN1000"/>
    </row>
    <row r="1001" spans="1:40" x14ac:dyDescent="0.35">
      <c r="A1001"/>
      <c r="B1001">
        <f t="shared" si="489"/>
        <v>86700</v>
      </c>
      <c r="C1001" s="237" t="str">
        <f t="shared" si="457"/>
        <v>-4.29025587111011E-06+0.0119193435131539i</v>
      </c>
      <c r="D1001" s="208" t="str">
        <f t="shared" si="458"/>
        <v>-2.51369409414747+0.0913816336008466i</v>
      </c>
      <c r="E1001" t="str">
        <f t="shared" si="459"/>
        <v>20500</v>
      </c>
      <c r="F1001" t="str">
        <f t="shared" si="460"/>
        <v>0.327868852459016</v>
      </c>
      <c r="G1001" t="str">
        <f t="shared" si="455"/>
        <v>0.327868852459016</v>
      </c>
      <c r="H1001" t="str">
        <f t="shared" si="461"/>
        <v>3.11566297734202+1.44860751030747i</v>
      </c>
      <c r="I1001" t="str">
        <f t="shared" si="462"/>
        <v>340.470103832794i</v>
      </c>
      <c r="J1001" t="str">
        <f t="shared" si="456"/>
        <v>-155.909165275057+74.4839636752927i</v>
      </c>
      <c r="K1001" t="str">
        <f t="shared" si="463"/>
        <v>0.849409271357736-1.77797587480173i</v>
      </c>
      <c r="L1001" t="str">
        <f t="shared" si="464"/>
        <v>0.164112388800338-0.293077449051406i</v>
      </c>
      <c r="M1001" t="str">
        <f t="shared" si="465"/>
        <v>1.01352166015807-2.07105332385314i</v>
      </c>
      <c r="N1001" t="str">
        <f t="shared" si="466"/>
        <v>-1.08143467320801i</v>
      </c>
      <c r="O1001" t="str">
        <f t="shared" si="467"/>
        <v>0.470062558307183-0.88263310116815i</v>
      </c>
      <c r="P1001" t="str">
        <f t="shared" si="468"/>
        <v>0.529937441692817+0.88263310116815i</v>
      </c>
      <c r="Q1001" t="str">
        <f t="shared" si="469"/>
        <v>-0.529937441692817+0.19880157203986i</v>
      </c>
      <c r="R1001" t="str">
        <f t="shared" si="470"/>
        <v>-0.328899486612985-1.78892594024229i</v>
      </c>
      <c r="S1001" t="str">
        <f t="shared" si="471"/>
        <v>0.117110454047369i</v>
      </c>
      <c r="T1001" t="str">
        <f t="shared" si="472"/>
        <v>0.209501929118891-0.0385175682131932i</v>
      </c>
      <c r="U1001" t="str">
        <f t="shared" si="473"/>
        <v>0.0000499999999999999-0.00163901531442469i</v>
      </c>
      <c r="V1001" t="str">
        <f t="shared" si="474"/>
        <v>0.00002-0.0183569715215566i</v>
      </c>
      <c r="W1001" t="str">
        <f t="shared" si="475"/>
        <v>0.0000422732393855164-0.00150476777284643i</v>
      </c>
      <c r="X1001" t="str">
        <f t="shared" si="476"/>
        <v>0.0000593949952513853-0.00150360915084416i</v>
      </c>
      <c r="Y1001" t="str">
        <f t="shared" si="477"/>
        <v>0.009+0.435801732905976i</v>
      </c>
      <c r="Z1001" t="str">
        <f t="shared" si="478"/>
        <v>-0.041493618801426-0.00250668139228466i</v>
      </c>
      <c r="AA1001" t="str">
        <f t="shared" si="479"/>
        <v>0.576123513255606-27.6187715613764i</v>
      </c>
      <c r="AB1001" t="str">
        <f t="shared" si="480"/>
        <v>0.700239943708615-0.128741247924705i</v>
      </c>
      <c r="AC1001" t="str">
        <f t="shared" si="481"/>
        <v>1.44307836082509-1.58071630623993i</v>
      </c>
      <c r="AD1001" t="str">
        <f t="shared" si="482"/>
        <v>0.265000570385095+0.201062868602646i</v>
      </c>
      <c r="AE1001" t="str">
        <f t="shared" si="483"/>
        <v>-0.010491832098314-0.00900709802364853i</v>
      </c>
      <c r="AF1001" t="str">
        <f t="shared" si="484"/>
        <v>-5.62935707148949-1.35722587670662i</v>
      </c>
      <c r="AG1001" t="str">
        <f t="shared" si="485"/>
        <v>1.02065493263927-0.0260754144784979i</v>
      </c>
      <c r="AH1001" t="str">
        <f t="shared" si="486"/>
        <v>0.0442352871720306+0.0647598010892723i</v>
      </c>
      <c r="AI1001">
        <f t="shared" si="487"/>
        <v>-22.110830479113503</v>
      </c>
      <c r="AJ1001">
        <f t="shared" si="488"/>
        <v>55.664303826774912</v>
      </c>
      <c r="AK1001"/>
      <c r="AL1001"/>
      <c r="AM1001"/>
      <c r="AN1001"/>
    </row>
    <row r="1002" spans="1:40" x14ac:dyDescent="0.35">
      <c r="A1002"/>
      <c r="B1002">
        <f t="shared" si="489"/>
        <v>86800</v>
      </c>
      <c r="C1002" s="237" t="str">
        <f t="shared" si="457"/>
        <v>-4.28037618454023E-06+0.0119056115541331i</v>
      </c>
      <c r="D1002" s="208" t="str">
        <f t="shared" si="458"/>
        <v>-2.51369401840321+0.0912763552483538i</v>
      </c>
      <c r="E1002" t="str">
        <f t="shared" si="459"/>
        <v>20500</v>
      </c>
      <c r="F1002" t="str">
        <f t="shared" si="460"/>
        <v>0.327868852459016</v>
      </c>
      <c r="G1002" t="str">
        <f t="shared" si="455"/>
        <v>0.327868852459016</v>
      </c>
      <c r="H1002" t="str">
        <f t="shared" si="461"/>
        <v>3.1170135272425+1.44762648104414i</v>
      </c>
      <c r="I1002" t="str">
        <f t="shared" si="462"/>
        <v>340.862802914493i</v>
      </c>
      <c r="J1002" t="str">
        <f t="shared" si="456"/>
        <v>-156.271332875956+74.5698736679977i</v>
      </c>
      <c r="K1002" t="str">
        <f t="shared" si="463"/>
        <v>0.847795631110659-1.77667128510817i</v>
      </c>
      <c r="L1002" t="str">
        <f t="shared" si="464"/>
        <v>0.163824522430733-0.292900810892478i</v>
      </c>
      <c r="M1002" t="str">
        <f t="shared" si="465"/>
        <v>1.01162015354139-2.06957209600065i</v>
      </c>
      <c r="N1002" t="str">
        <f t="shared" si="466"/>
        <v>-1.08268200270421i</v>
      </c>
      <c r="O1002" t="str">
        <f t="shared" si="467"/>
        <v>0.468961258622379-0.883218737296325i</v>
      </c>
      <c r="P1002" t="str">
        <f t="shared" si="468"/>
        <v>0.531038741377621+0.883218737296325i</v>
      </c>
      <c r="Q1002" t="str">
        <f t="shared" si="469"/>
        <v>-0.531038741377621+0.199463265407885i</v>
      </c>
      <c r="R1002" t="str">
        <f t="shared" si="470"/>
        <v>-0.328889011533813-1.78672465785114i</v>
      </c>
      <c r="S1002" t="str">
        <f t="shared" si="471"/>
        <v>0.117245529542233i</v>
      </c>
      <c r="T1002" t="str">
        <f t="shared" si="472"/>
        <v>0.209485478655922-0.0385607663179035i</v>
      </c>
      <c r="U1002" t="str">
        <f t="shared" si="473"/>
        <v>0.0000499999999999999-0.00163712704793342i</v>
      </c>
      <c r="V1002" t="str">
        <f t="shared" si="474"/>
        <v>0.00002-0.0183358229368543i</v>
      </c>
      <c r="W1002" t="str">
        <f t="shared" si="475"/>
        <v>0.0000422732385938708-0.00150303439530006i</v>
      </c>
      <c r="X1002" t="str">
        <f t="shared" si="476"/>
        <v>0.000059355545219552-0.00150187755700973i</v>
      </c>
      <c r="Y1002" t="str">
        <f t="shared" si="477"/>
        <v>0.009+0.43630438773055i</v>
      </c>
      <c r="Z1002" t="str">
        <f t="shared" si="478"/>
        <v>-0.0413978200872007-0.00250068499643123i</v>
      </c>
      <c r="AA1002" t="str">
        <f t="shared" si="479"/>
        <v>0.574785719774438-27.5867607273354i</v>
      </c>
      <c r="AB1002" t="str">
        <f t="shared" si="480"/>
        <v>0.70018495962655-0.128885633413363i</v>
      </c>
      <c r="AC1002" t="str">
        <f t="shared" si="481"/>
        <v>1.44158310587712-1.57946655874536i</v>
      </c>
      <c r="AD1002" t="str">
        <f t="shared" si="482"/>
        <v>0.265247785921859+0.201212384529835i</v>
      </c>
      <c r="AE1002" t="str">
        <f t="shared" si="483"/>
        <v>-0.0104775113290316-0.00899305525267417i</v>
      </c>
      <c r="AF1002" t="str">
        <f t="shared" si="484"/>
        <v>-5.63070754564571-1.35635012579579i</v>
      </c>
      <c r="AG1002" t="str">
        <f t="shared" si="485"/>
        <v>1.02064579593996-0.0260700569782525i</v>
      </c>
      <c r="AH1002" t="str">
        <f t="shared" si="486"/>
        <v>0.0441996953386624+0.0646656525870636i</v>
      </c>
      <c r="AI1002">
        <f t="shared" si="487"/>
        <v>-22.121670497828212</v>
      </c>
      <c r="AJ1002">
        <f t="shared" si="488"/>
        <v>55.646957561346255</v>
      </c>
      <c r="AK1002"/>
      <c r="AL1002"/>
      <c r="AM1002"/>
      <c r="AN1002"/>
    </row>
    <row r="1003" spans="1:40" x14ac:dyDescent="0.35">
      <c r="A1003"/>
      <c r="B1003">
        <f t="shared" si="489"/>
        <v>86900</v>
      </c>
      <c r="C1003" s="237" t="str">
        <f t="shared" si="457"/>
        <v>-4.27053058542467E-06+0.0118919111991485i</v>
      </c>
      <c r="D1003" s="208" t="str">
        <f t="shared" si="458"/>
        <v>-2.51369394292028+0.0911713191934719i</v>
      </c>
      <c r="E1003" t="str">
        <f t="shared" si="459"/>
        <v>20500</v>
      </c>
      <c r="F1003" t="str">
        <f t="shared" si="460"/>
        <v>0.327868852459016</v>
      </c>
      <c r="G1003" t="str">
        <f t="shared" si="455"/>
        <v>0.327868852459016</v>
      </c>
      <c r="H1003" t="str">
        <f t="shared" si="461"/>
        <v>3.11836069555368+1.44664598925832i</v>
      </c>
      <c r="I1003" t="str">
        <f t="shared" si="462"/>
        <v>341.255501996191i</v>
      </c>
      <c r="J1003" t="str">
        <f t="shared" si="456"/>
        <v>-156.633917961122+74.6557836607028i</v>
      </c>
      <c r="K1003" t="str">
        <f t="shared" si="463"/>
        <v>0.846186260337953-1.77536773150733i</v>
      </c>
      <c r="L1003" t="str">
        <f t="shared" si="464"/>
        <v>0.163537334081824-0.292724200473182i</v>
      </c>
      <c r="M1003" t="str">
        <f t="shared" si="465"/>
        <v>1.00972359441978-2.06809193198051i</v>
      </c>
      <c r="N1003" t="str">
        <f t="shared" si="466"/>
        <v>-1.08392933220041i</v>
      </c>
      <c r="O1003" t="str">
        <f t="shared" si="467"/>
        <v>0.467859229313265-0.883802999285699i</v>
      </c>
      <c r="P1003" t="str">
        <f t="shared" si="468"/>
        <v>0.532140770686735+0.883802999285699i</v>
      </c>
      <c r="Q1003" t="str">
        <f t="shared" si="469"/>
        <v>-0.532140770686735+0.200126332914711i</v>
      </c>
      <c r="R1003" t="str">
        <f t="shared" si="470"/>
        <v>-0.328878523246626-1.78452827602733i</v>
      </c>
      <c r="S1003" t="str">
        <f t="shared" si="471"/>
        <v>0.117380605037097i</v>
      </c>
      <c r="T1003" t="str">
        <f t="shared" si="472"/>
        <v>0.209469008745896-0.0386039600423959i</v>
      </c>
      <c r="U1003" t="str">
        <f t="shared" si="473"/>
        <v>0.0000499999999999999-0.00163524312727987i</v>
      </c>
      <c r="V1003" t="str">
        <f t="shared" si="474"/>
        <v>0.00002-0.0183147230255346i</v>
      </c>
      <c r="W1003" t="str">
        <f t="shared" si="475"/>
        <v>0.0000422732378013125-0.00150130500737519i</v>
      </c>
      <c r="X1003" t="str">
        <f t="shared" si="476"/>
        <v>0.0000593162312733673-0.00150014994714426i</v>
      </c>
      <c r="Y1003" t="str">
        <f t="shared" si="477"/>
        <v>0.009+0.436807042555125i</v>
      </c>
      <c r="Z1003" t="str">
        <f t="shared" si="478"/>
        <v>-0.0413023530645101-0.00249471320401417i</v>
      </c>
      <c r="AA1003" t="str">
        <f t="shared" si="479"/>
        <v>0.57345259316895-27.554824229298i</v>
      </c>
      <c r="AB1003" t="str">
        <f t="shared" si="480"/>
        <v>0.700129910544578-0.129030004261567i</v>
      </c>
      <c r="AC1003" t="str">
        <f t="shared" si="481"/>
        <v>1.44009177903911-1.57821765902647i</v>
      </c>
      <c r="AD1003" t="str">
        <f t="shared" si="482"/>
        <v>0.265495198860543+0.201361615410632i</v>
      </c>
      <c r="AE1003" t="str">
        <f t="shared" si="483"/>
        <v>-0.0104632369595239-0.00897904291152977i</v>
      </c>
      <c r="AF1003" t="str">
        <f t="shared" si="484"/>
        <v>-5.63205463847396-1.35547467006485i</v>
      </c>
      <c r="AG1003" t="str">
        <f t="shared" si="485"/>
        <v>1.02063665284253-0.0260647319560464i</v>
      </c>
      <c r="AH1003" t="str">
        <f t="shared" si="486"/>
        <v>0.0441642115326626+0.0645716975738242i</v>
      </c>
      <c r="AI1003">
        <f t="shared" si="487"/>
        <v>-22.132498759237556</v>
      </c>
      <c r="AJ1003">
        <f t="shared" si="488"/>
        <v>55.629582616353261</v>
      </c>
      <c r="AK1003"/>
      <c r="AL1003"/>
      <c r="AM1003"/>
      <c r="AN1003"/>
    </row>
    <row r="1004" spans="1:40" x14ac:dyDescent="0.35">
      <c r="A1004"/>
      <c r="B1004">
        <f t="shared" si="489"/>
        <v>87000</v>
      </c>
      <c r="C1004" s="237" t="str">
        <f t="shared" si="457"/>
        <v>-4.26071891712962E-06+0.0118782423392207i</v>
      </c>
      <c r="D1004" s="208" t="str">
        <f t="shared" si="458"/>
        <v>-2.51369386769749+0.0910665246006921i</v>
      </c>
      <c r="E1004" t="str">
        <f t="shared" si="459"/>
        <v>20500</v>
      </c>
      <c r="F1004" t="str">
        <f t="shared" si="460"/>
        <v>0.327868852459016</v>
      </c>
      <c r="G1004" t="str">
        <f t="shared" si="455"/>
        <v>0.327868852459016</v>
      </c>
      <c r="H1004" t="str">
        <f t="shared" si="461"/>
        <v>3.11970449229129+1.44566603818618i</v>
      </c>
      <c r="I1004" t="str">
        <f t="shared" si="462"/>
        <v>341.64820107789i</v>
      </c>
      <c r="J1004" t="str">
        <f t="shared" si="456"/>
        <v>-156.996920530553+74.7416936534078i</v>
      </c>
      <c r="K1004" t="str">
        <f t="shared" si="463"/>
        <v>0.844581145307153-1.7740652167486i</v>
      </c>
      <c r="L1004" t="str">
        <f t="shared" si="464"/>
        <v>0.163250821930074-0.292547618715452i</v>
      </c>
      <c r="M1004" t="str">
        <f t="shared" si="465"/>
        <v>1.00783196723723-2.06661283546405i</v>
      </c>
      <c r="N1004" t="str">
        <f t="shared" si="466"/>
        <v>-1.08517666169662i</v>
      </c>
      <c r="O1004" t="str">
        <f t="shared" si="467"/>
        <v>0.466756472094404-0.884385886227265i</v>
      </c>
      <c r="P1004" t="str">
        <f t="shared" si="468"/>
        <v>0.533243527905596+0.884385886227265i</v>
      </c>
      <c r="Q1004" t="str">
        <f t="shared" si="469"/>
        <v>-0.533243527905596+0.200790775469355i</v>
      </c>
      <c r="R1004" t="str">
        <f t="shared" si="470"/>
        <v>-0.328868021747366-1.78233677785818i</v>
      </c>
      <c r="S1004" t="str">
        <f t="shared" si="471"/>
        <v>0.117515680531962i</v>
      </c>
      <c r="T1004" t="str">
        <f t="shared" si="472"/>
        <v>0.209452519387148-0.0386471493808418i</v>
      </c>
      <c r="U1004" t="str">
        <f t="shared" si="473"/>
        <v>0.0000499999999999999-0.0016333635374784i</v>
      </c>
      <c r="V1004" t="str">
        <f t="shared" si="474"/>
        <v>0.00002-0.0182936716197581i</v>
      </c>
      <c r="W1004" t="str">
        <f t="shared" si="475"/>
        <v>0.0000422732370078418-0.00149957959531452i</v>
      </c>
      <c r="X1004" t="str">
        <f t="shared" si="476"/>
        <v>0.0000592770527876404-0.00149842630751704i</v>
      </c>
      <c r="Y1004" t="str">
        <f t="shared" si="477"/>
        <v>0.009+0.437309697379699i</v>
      </c>
      <c r="Z1004" t="str">
        <f t="shared" si="478"/>
        <v>-0.0412072162025447-0.00248876588009357i</v>
      </c>
      <c r="AA1004" t="str">
        <f t="shared" si="479"/>
        <v>0.572124111699685-27.5229618078805i</v>
      </c>
      <c r="AB1004" t="str">
        <f t="shared" si="480"/>
        <v>0.700074796457132-0.129174360449833i</v>
      </c>
      <c r="AC1004" t="str">
        <f t="shared" si="481"/>
        <v>1.43860436800811-1.57696960995196i</v>
      </c>
      <c r="AD1004" t="str">
        <f t="shared" si="482"/>
        <v>0.265742808909991+0.201510561007041i</v>
      </c>
      <c r="AE1004" t="str">
        <f t="shared" si="483"/>
        <v>-0.0104490087723127-0.0089650608902086i</v>
      </c>
      <c r="AF1004" t="str">
        <f t="shared" si="484"/>
        <v>-5.63339835998878-1.35459951358549i</v>
      </c>
      <c r="AG1004" t="str">
        <f t="shared" si="485"/>
        <v>1.02062750334155-0.0260594392692762i</v>
      </c>
      <c r="AH1004" t="str">
        <f t="shared" si="486"/>
        <v>0.0441288352227849+0.064477935390318i</v>
      </c>
      <c r="AI1004">
        <f t="shared" si="487"/>
        <v>-22.143315295293871</v>
      </c>
      <c r="AJ1004">
        <f t="shared" si="488"/>
        <v>55.612179083220326</v>
      </c>
      <c r="AK1004"/>
      <c r="AL1004"/>
      <c r="AM1004"/>
      <c r="AN1004"/>
    </row>
    <row r="1005" spans="1:40" x14ac:dyDescent="0.35">
      <c r="A1005"/>
      <c r="B1005">
        <f t="shared" si="489"/>
        <v>87100</v>
      </c>
      <c r="C1005" s="237" t="str">
        <f t="shared" si="457"/>
        <v>-4.25094102391993E-06+0.0118646048658707i</v>
      </c>
      <c r="D1005" s="208" t="str">
        <f t="shared" si="458"/>
        <v>-2.51369379273364+0.0909619706383421i</v>
      </c>
      <c r="E1005" t="str">
        <f t="shared" si="459"/>
        <v>20500</v>
      </c>
      <c r="F1005" t="str">
        <f t="shared" si="460"/>
        <v>0.327868852459016</v>
      </c>
      <c r="G1005" t="str">
        <f t="shared" si="455"/>
        <v>0.327868852459016</v>
      </c>
      <c r="H1005" t="str">
        <f t="shared" si="461"/>
        <v>3.12104492744043+1.44468663103355i</v>
      </c>
      <c r="I1005" t="str">
        <f t="shared" si="462"/>
        <v>342.040900159589i</v>
      </c>
      <c r="J1005" t="str">
        <f t="shared" si="456"/>
        <v>-157.36034058425+74.8276036461129i</v>
      </c>
      <c r="K1005" t="str">
        <f t="shared" si="463"/>
        <v>0.842980272334079-1.77276374354647i</v>
      </c>
      <c r="L1005" t="str">
        <f t="shared" si="464"/>
        <v>0.162964984156543-0.292371066534431i</v>
      </c>
      <c r="M1005" t="str">
        <f t="shared" si="465"/>
        <v>1.00594525649062-2.0651348100809i</v>
      </c>
      <c r="N1005" t="str">
        <f t="shared" si="466"/>
        <v>-1.08642399119282i</v>
      </c>
      <c r="O1005" t="str">
        <f t="shared" si="467"/>
        <v>0.465652988681518-0.884967397214141i</v>
      </c>
      <c r="P1005" t="str">
        <f t="shared" si="468"/>
        <v>0.534347011318482+0.884967397214141i</v>
      </c>
      <c r="Q1005" t="str">
        <f t="shared" si="469"/>
        <v>-0.534347011318482+0.201456593978679i</v>
      </c>
      <c r="R1005" t="str">
        <f t="shared" si="470"/>
        <v>-0.328857507031967-1.78015014650877i</v>
      </c>
      <c r="S1005" t="str">
        <f t="shared" si="471"/>
        <v>0.117650756026826i</v>
      </c>
      <c r="T1005" t="str">
        <f t="shared" si="472"/>
        <v>0.209436010578022-0.0386903343274082i</v>
      </c>
      <c r="U1005" t="str">
        <f t="shared" si="473"/>
        <v>0.0000499999999999999-0.00163148826361218i</v>
      </c>
      <c r="V1005" t="str">
        <f t="shared" si="474"/>
        <v>0.00002-0.0182726685524564i</v>
      </c>
      <c r="W1005" t="str">
        <f t="shared" si="475"/>
        <v>0.0000422732362134586-0.0014978581454239i</v>
      </c>
      <c r="X1005" t="str">
        <f t="shared" si="476"/>
        <v>0.0000592380091407667-0.00149670662446036i</v>
      </c>
      <c r="Y1005" t="str">
        <f t="shared" si="477"/>
        <v>0.009+0.437812352204274i</v>
      </c>
      <c r="Z1005" t="str">
        <f t="shared" si="478"/>
        <v>-0.0411124079793223-0.00248284289063986i</v>
      </c>
      <c r="AA1005" t="str">
        <f t="shared" si="479"/>
        <v>0.57080025375393-27.4911732049072i</v>
      </c>
      <c r="AB1005" t="str">
        <f t="shared" si="480"/>
        <v>0.700019617358678-0.129318701958668i</v>
      </c>
      <c r="AC1005" t="str">
        <f t="shared" si="481"/>
        <v>1.43712086052302-1.57572241435776i</v>
      </c>
      <c r="AD1005" t="str">
        <f t="shared" si="482"/>
        <v>0.265990615778741+0.201659221081271i</v>
      </c>
      <c r="AE1005" t="str">
        <f t="shared" si="483"/>
        <v>-0.0104348265511732-0.00895110907924873i</v>
      </c>
      <c r="AF1005" t="str">
        <f t="shared" si="484"/>
        <v>-5.63473872017407-1.35372466039521i</v>
      </c>
      <c r="AG1005" t="str">
        <f t="shared" si="485"/>
        <v>1.02061834743166-0.0260541787759716i</v>
      </c>
      <c r="AH1005" t="str">
        <f t="shared" si="486"/>
        <v>0.0440935658808989+0.064384365380366i</v>
      </c>
      <c r="AI1005">
        <f t="shared" si="487"/>
        <v>-22.154120137826723</v>
      </c>
      <c r="AJ1005">
        <f t="shared" si="488"/>
        <v>55.594747052955938</v>
      </c>
      <c r="AK1005"/>
      <c r="AL1005"/>
      <c r="AM1005"/>
      <c r="AN1005"/>
    </row>
    <row r="1006" spans="1:40" x14ac:dyDescent="0.35">
      <c r="A1006"/>
      <c r="B1006">
        <f t="shared" si="489"/>
        <v>87200</v>
      </c>
      <c r="C1006" s="237" t="str">
        <f t="shared" si="457"/>
        <v>-4.24119675095294E-06+0.0118509986711172i</v>
      </c>
      <c r="D1006" s="208" t="str">
        <f t="shared" si="458"/>
        <v>-2.51369371802755+0.0908576564785652i</v>
      </c>
      <c r="E1006" t="str">
        <f t="shared" si="459"/>
        <v>20500</v>
      </c>
      <c r="F1006" t="str">
        <f t="shared" si="460"/>
        <v>0.327868852459016</v>
      </c>
      <c r="G1006" t="str">
        <f t="shared" si="455"/>
        <v>0.327868852459016</v>
      </c>
      <c r="H1006" t="str">
        <f t="shared" si="461"/>
        <v>3.12238201095575+1.44370777097605i</v>
      </c>
      <c r="I1006" t="str">
        <f t="shared" si="462"/>
        <v>342.433599241287i</v>
      </c>
      <c r="J1006" t="str">
        <f t="shared" si="456"/>
        <v>-157.724178122214+74.913513638818i</v>
      </c>
      <c r="K1006" t="str">
        <f t="shared" si="463"/>
        <v>0.841383627782707-1.7714633145808i</v>
      </c>
      <c r="L1006" t="str">
        <f t="shared" si="464"/>
        <v>0.162679818946867-0.292194544838513i</v>
      </c>
      <c r="M1006" t="str">
        <f t="shared" si="465"/>
        <v>1.00406344672957-2.06365785941931i</v>
      </c>
      <c r="N1006" t="str">
        <f t="shared" si="466"/>
        <v>-1.08767132068902i</v>
      </c>
      <c r="O1006" t="str">
        <f t="shared" si="467"/>
        <v>0.464548780791429-0.885547531341597i</v>
      </c>
      <c r="P1006" t="str">
        <f t="shared" si="468"/>
        <v>0.535451219208571+0.885547531341597i</v>
      </c>
      <c r="Q1006" t="str">
        <f t="shared" si="469"/>
        <v>-0.535451219208571+0.202123789347423i</v>
      </c>
      <c r="R1006" t="str">
        <f t="shared" si="470"/>
        <v>-0.328846979096361-1.77796836522128i</v>
      </c>
      <c r="S1006" t="str">
        <f t="shared" si="471"/>
        <v>0.117785831521691i</v>
      </c>
      <c r="T1006" t="str">
        <f t="shared" si="472"/>
        <v>0.20941948231685-0.038733514876261i</v>
      </c>
      <c r="U1006" t="str">
        <f t="shared" si="473"/>
        <v>0.0000500000000000001-0.00162961729083281i</v>
      </c>
      <c r="V1006" t="str">
        <f t="shared" si="474"/>
        <v>0.00002-0.0182517136573274i</v>
      </c>
      <c r="W1006" t="str">
        <f t="shared" si="475"/>
        <v>0.000042273235418163-0.00149614064407202i</v>
      </c>
      <c r="X1006" t="str">
        <f t="shared" si="476"/>
        <v>0.0000591990997147016-0.00149499088436916i</v>
      </c>
      <c r="Y1006" t="str">
        <f t="shared" si="477"/>
        <v>0.009+0.438315007028848i</v>
      </c>
      <c r="Z1006" t="str">
        <f t="shared" si="478"/>
        <v>-0.0410179268816291-0.00247694410252658i</v>
      </c>
      <c r="AA1006" t="str">
        <f t="shared" si="479"/>
        <v>0.569480997844865-27.4594581634045i</v>
      </c>
      <c r="AB1006" t="str">
        <f t="shared" si="480"/>
        <v>0.699964373243641-0.12946302876857i</v>
      </c>
      <c r="AC1006" t="str">
        <f t="shared" si="481"/>
        <v>1.43564124436443-1.57447607504717i</v>
      </c>
      <c r="AD1006" t="str">
        <f t="shared" si="482"/>
        <v>0.26623861917502+0.201807595395712i</v>
      </c>
      <c r="AE1006" t="str">
        <f t="shared" si="483"/>
        <v>-0.0104206900811264-0.00893718736972907i</v>
      </c>
      <c r="AF1006" t="str">
        <f t="shared" si="484"/>
        <v>-5.6360757289833-1.35285011449748i</v>
      </c>
      <c r="AG1006" t="str">
        <f t="shared" si="485"/>
        <v>1.02060918510757-0.0260489503347919i</v>
      </c>
      <c r="AH1006" t="str">
        <f t="shared" si="486"/>
        <v>0.0440584029819767+0.0642909868908271i</v>
      </c>
      <c r="AI1006">
        <f t="shared" si="487"/>
        <v>-22.164913318543135</v>
      </c>
      <c r="AJ1006">
        <f t="shared" si="488"/>
        <v>55.577286616149237</v>
      </c>
      <c r="AK1006"/>
      <c r="AL1006"/>
      <c r="AM1006"/>
      <c r="AN1006"/>
    </row>
    <row r="1007" spans="1:40" x14ac:dyDescent="0.35">
      <c r="A1007"/>
      <c r="B1007">
        <f t="shared" si="489"/>
        <v>87300</v>
      </c>
      <c r="C1007" s="237" t="str">
        <f t="shared" si="457"/>
        <v>-4.23148594427231E-06+0.0118374236474739i</v>
      </c>
      <c r="D1007" s="208" t="str">
        <f t="shared" si="458"/>
        <v>-2.51369364357803+0.0907535812972999i</v>
      </c>
      <c r="E1007" t="str">
        <f t="shared" si="459"/>
        <v>20500</v>
      </c>
      <c r="F1007" t="str">
        <f t="shared" si="460"/>
        <v>0.327868852459016</v>
      </c>
      <c r="G1007" t="str">
        <f t="shared" si="455"/>
        <v>0.327868852459016</v>
      </c>
      <c r="H1007" t="str">
        <f t="shared" si="461"/>
        <v>3.12371575276142+1.44272946115934i</v>
      </c>
      <c r="I1007" t="str">
        <f t="shared" si="462"/>
        <v>342.826298322986i</v>
      </c>
      <c r="J1007" t="str">
        <f t="shared" si="456"/>
        <v>-158.088433144444+74.999423631523i</v>
      </c>
      <c r="K1007" t="str">
        <f t="shared" si="463"/>
        <v>0.839791198065034-1.77016393249715i</v>
      </c>
      <c r="L1007" t="str">
        <f t="shared" si="464"/>
        <v>0.162395324491271-0.292018054529379i</v>
      </c>
      <c r="M1007" t="str">
        <f t="shared" si="465"/>
        <v>1.0021865225563-2.06218198702653i</v>
      </c>
      <c r="N1007" t="str">
        <f t="shared" si="466"/>
        <v>-1.08891865018523i</v>
      </c>
      <c r="O1007" t="str">
        <f t="shared" si="467"/>
        <v>0.463443850142091-0.886126287707049i</v>
      </c>
      <c r="P1007" t="str">
        <f t="shared" si="468"/>
        <v>0.536556149857909+0.886126287707049i</v>
      </c>
      <c r="Q1007" t="str">
        <f t="shared" si="469"/>
        <v>-0.536556149857909+0.202792362478181i</v>
      </c>
      <c r="R1007" t="str">
        <f t="shared" si="470"/>
        <v>-0.328836437936473-1.7757914173147i</v>
      </c>
      <c r="S1007" t="str">
        <f t="shared" si="471"/>
        <v>0.117920907016555i</v>
      </c>
      <c r="T1007" t="str">
        <f t="shared" si="472"/>
        <v>0.209402934601963-0.038776691021562i</v>
      </c>
      <c r="U1007" t="str">
        <f t="shared" si="473"/>
        <v>0.0000500000000000001-0.00162775060435992i</v>
      </c>
      <c r="V1007" t="str">
        <f t="shared" si="474"/>
        <v>0.00002-0.0182308067688311i</v>
      </c>
      <c r="W1007" t="str">
        <f t="shared" si="475"/>
        <v>0.0000422732346219548-0.00149442707769001i</v>
      </c>
      <c r="X1007" t="str">
        <f t="shared" si="476"/>
        <v>0.0000591603238949382-0.00149327907370067i</v>
      </c>
      <c r="Y1007" t="str">
        <f t="shared" si="477"/>
        <v>0.009+0.438817661853422i</v>
      </c>
      <c r="Z1007" t="str">
        <f t="shared" si="478"/>
        <v>-0.040923771404957-0.00247106938352329i</v>
      </c>
      <c r="AA1007" t="str">
        <f t="shared" si="479"/>
        <v>0.568166322610656-27.4278164275935i</v>
      </c>
      <c r="AB1007" t="str">
        <f t="shared" si="480"/>
        <v>0.699909064106443-0.129607340860025i</v>
      </c>
      <c r="AC1007" t="str">
        <f t="shared" si="481"/>
        <v>1.43416550735452-1.57323059479118i</v>
      </c>
      <c r="AD1007" t="str">
        <f t="shared" si="482"/>
        <v>0.26648681880674+0.20195568371295i</v>
      </c>
      <c r="AE1007" t="str">
        <f t="shared" si="483"/>
        <v>-0.0104065991484296-0.00892329565326642i</v>
      </c>
      <c r="AF1007" t="str">
        <f t="shared" si="484"/>
        <v>-5.63740939633945-1.35197587986204i</v>
      </c>
      <c r="AG1007" t="str">
        <f t="shared" si="485"/>
        <v>1.02060001636402-0.026043753805022i</v>
      </c>
      <c r="AH1007" t="str">
        <f t="shared" si="486"/>
        <v>0.0440233460040652+0.0641977992715833i</v>
      </c>
      <c r="AI1007">
        <f t="shared" si="487"/>
        <v>-22.175694869028337</v>
      </c>
      <c r="AJ1007">
        <f t="shared" si="488"/>
        <v>55.559797862977113</v>
      </c>
      <c r="AK1007"/>
      <c r="AL1007"/>
      <c r="AM1007"/>
      <c r="AN1007"/>
    </row>
    <row r="1008" spans="1:40" x14ac:dyDescent="0.35">
      <c r="A1008"/>
      <c r="B1008">
        <f t="shared" si="489"/>
        <v>87400</v>
      </c>
      <c r="C1008" s="237" t="str">
        <f t="shared" si="457"/>
        <v>-4.22180845080191E-06+0.0118238796879459i</v>
      </c>
      <c r="D1008" s="208" t="str">
        <f t="shared" si="458"/>
        <v>-2.51369356938391+0.0906497442742519i</v>
      </c>
      <c r="E1008" t="str">
        <f t="shared" si="459"/>
        <v>20500</v>
      </c>
      <c r="F1008" t="str">
        <f t="shared" si="460"/>
        <v>0.327868852459016</v>
      </c>
      <c r="G1008" t="str">
        <f t="shared" si="455"/>
        <v>0.327868852459016</v>
      </c>
      <c r="H1008" t="str">
        <f t="shared" si="461"/>
        <v>3.12504616275127+1.44175170469934i</v>
      </c>
      <c r="I1008" t="str">
        <f t="shared" si="462"/>
        <v>343.218997404685i</v>
      </c>
      <c r="J1008" t="str">
        <f t="shared" si="456"/>
        <v>-158.45310565094+75.0853336242281i</v>
      </c>
      <c r="K1008" t="str">
        <f t="shared" si="463"/>
        <v>0.838202969640886-1.76886559990702i</v>
      </c>
      <c r="L1008" t="str">
        <f t="shared" si="464"/>
        <v>0.162111498984556-0.291841596502045i</v>
      </c>
      <c r="M1008" t="str">
        <f t="shared" si="465"/>
        <v>1.00031446862544-2.06070719640906i</v>
      </c>
      <c r="N1008" t="str">
        <f t="shared" si="466"/>
        <v>-1.09016597968143i</v>
      </c>
      <c r="O1008" t="str">
        <f t="shared" si="467"/>
        <v>0.462338198452605-0.88670366541004i</v>
      </c>
      <c r="P1008" t="str">
        <f t="shared" si="468"/>
        <v>0.537661801547395+0.88670366541004i</v>
      </c>
      <c r="Q1008" t="str">
        <f t="shared" si="469"/>
        <v>-0.537661801547395+0.20346231427139i</v>
      </c>
      <c r="R1008" t="str">
        <f t="shared" si="470"/>
        <v>-0.328825883548222-1.77361928618438i</v>
      </c>
      <c r="S1008" t="str">
        <f t="shared" si="471"/>
        <v>0.118055982511419i</v>
      </c>
      <c r="T1008" t="str">
        <f t="shared" si="472"/>
        <v>0.209386367431699-0.0388198627574708i</v>
      </c>
      <c r="U1008" t="str">
        <f t="shared" si="473"/>
        <v>0.0000500000000000001-0.00162588818948079i</v>
      </c>
      <c r="V1008" t="str">
        <f t="shared" si="474"/>
        <v>0.00002-0.0182099477221848i</v>
      </c>
      <c r="W1008" t="str">
        <f t="shared" si="475"/>
        <v>0.000042273233824834-0.00149271743277112i</v>
      </c>
      <c r="X1008" t="str">
        <f t="shared" si="476"/>
        <v>0.0000591216810704827-0.00149157117897412i</v>
      </c>
      <c r="Y1008" t="str">
        <f t="shared" si="477"/>
        <v>0.009+0.439320316677997i</v>
      </c>
      <c r="Z1008" t="str">
        <f t="shared" si="478"/>
        <v>-0.0408299400534467-0.00246521860228838i</v>
      </c>
      <c r="AA1008" t="str">
        <f t="shared" si="479"/>
        <v>0.566856206813587-27.3962477428828i</v>
      </c>
      <c r="AB1008" t="str">
        <f t="shared" si="480"/>
        <v>0.699853689941528-0.129751638213514i</v>
      </c>
      <c r="AC1008" t="str">
        <f t="shared" si="481"/>
        <v>1.43269363735696-1.57198597632877i</v>
      </c>
      <c r="AD1008" t="str">
        <f t="shared" si="482"/>
        <v>0.266735214381503+0.202103485795766i</v>
      </c>
      <c r="AE1008" t="str">
        <f t="shared" si="483"/>
        <v>-0.010392553540569-0.00890943382201241i</v>
      </c>
      <c r="AF1008" t="str">
        <f t="shared" si="484"/>
        <v>-5.63873973213518-1.35110196042509i</v>
      </c>
      <c r="AG1008" t="str">
        <f t="shared" si="485"/>
        <v>1.02059084119584-0.0260385890465687i</v>
      </c>
      <c r="AH1008" t="str">
        <f t="shared" si="486"/>
        <v>0.0439883944282691+0.0641048018755223i</v>
      </c>
      <c r="AI1008">
        <f t="shared" si="487"/>
        <v>-22.186464820746146</v>
      </c>
      <c r="AJ1008">
        <f t="shared" si="488"/>
        <v>55.542280883203723</v>
      </c>
      <c r="AK1008"/>
      <c r="AL1008"/>
      <c r="AM1008"/>
      <c r="AN1008"/>
    </row>
    <row r="1009" spans="1:40" x14ac:dyDescent="0.35">
      <c r="A1009"/>
      <c r="B1009">
        <f>B1008+100</f>
        <v>87500</v>
      </c>
      <c r="C1009" s="237" t="str">
        <f t="shared" si="457"/>
        <v>-4.21216411833991E-06+0.0118103666860279i</v>
      </c>
      <c r="D1009" s="208" t="str">
        <f t="shared" si="458"/>
        <v>-2.51369349544403+0.0905461445928806i</v>
      </c>
      <c r="E1009" t="str">
        <f t="shared" si="459"/>
        <v>20500</v>
      </c>
      <c r="F1009" t="str">
        <f t="shared" si="460"/>
        <v>0.327868852459016</v>
      </c>
      <c r="G1009" t="str">
        <f t="shared" si="455"/>
        <v>0.327868852459016</v>
      </c>
      <c r="H1009" t="str">
        <f t="shared" si="461"/>
        <v>3.12637325078883+1.44077450468241i</v>
      </c>
      <c r="I1009" t="str">
        <f t="shared" si="462"/>
        <v>343.611696486384i</v>
      </c>
      <c r="J1009" t="str">
        <f t="shared" si="456"/>
        <v>-158.818195641702+75.1712436169331i</v>
      </c>
      <c r="K1009" t="str">
        <f t="shared" si="463"/>
        <v>0.836618929017767-1.76756831938809i</v>
      </c>
      <c r="L1009" t="str">
        <f t="shared" si="464"/>
        <v>0.161828340626095-0.291665171644893i</v>
      </c>
      <c r="M1009" t="str">
        <f t="shared" si="465"/>
        <v>0.998447269643862-2.05923349103298i</v>
      </c>
      <c r="N1009" t="str">
        <f t="shared" si="466"/>
        <v>-1.09141330917763i</v>
      </c>
      <c r="O1009" t="str">
        <f t="shared" si="467"/>
        <v>0.461231827443171-0.887279663552272i</v>
      </c>
      <c r="P1009" t="str">
        <f t="shared" si="468"/>
        <v>0.538768172556829+0.887279663552272i</v>
      </c>
      <c r="Q1009" t="str">
        <f t="shared" si="469"/>
        <v>-0.538768172556829+0.204133645625358i</v>
      </c>
      <c r="R1009" t="str">
        <f t="shared" si="470"/>
        <v>-0.328815315927518-1.7714519553015i</v>
      </c>
      <c r="S1009" t="str">
        <f t="shared" si="471"/>
        <v>0.118191058006283i</v>
      </c>
      <c r="T1009" t="str">
        <f t="shared" si="472"/>
        <v>0.209369780804383-0.0388630300781436i</v>
      </c>
      <c r="U1009" t="str">
        <f t="shared" si="473"/>
        <v>0.0000500000000000001-0.00162403003154995i</v>
      </c>
      <c r="V1009" t="str">
        <f t="shared" si="474"/>
        <v>0.00002-0.0181891363533595i</v>
      </c>
      <c r="W1009" t="str">
        <f t="shared" si="475"/>
        <v>0.0000422732330268009-0.00149101169587032i</v>
      </c>
      <c r="X1009" t="str">
        <f t="shared" si="476"/>
        <v>0.0000590831706338287-0.00148986718677024i</v>
      </c>
      <c r="Y1009" t="str">
        <f t="shared" si="477"/>
        <v>0.009+0.439822971502571i</v>
      </c>
      <c r="Z1009" t="str">
        <f t="shared" si="478"/>
        <v>-0.0407364313398236-0.00245939162836204i</v>
      </c>
      <c r="AA1009" t="str">
        <f t="shared" si="479"/>
        <v>0.565550629339211-27.3647518558621i</v>
      </c>
      <c r="AB1009" t="str">
        <f t="shared" si="480"/>
        <v>0.699798250743297-0.129895920809503i</v>
      </c>
      <c r="AC1009" t="str">
        <f t="shared" si="481"/>
        <v>1.4312256222767-1.57074222236702i</v>
      </c>
      <c r="AD1009" t="str">
        <f t="shared" si="482"/>
        <v>0.266983805606597+0.202251001407132i</v>
      </c>
      <c r="AE1009" t="str">
        <f t="shared" si="483"/>
        <v>-0.0103785530462494-0.00889560176864931i</v>
      </c>
      <c r="AF1009" t="str">
        <f t="shared" si="484"/>
        <v>-5.64006674623286-1.35022836008953i</v>
      </c>
      <c r="AG1009" t="str">
        <f t="shared" si="485"/>
        <v>1.02058165959791-0.0260334559199572i</v>
      </c>
      <c r="AH1009" t="str">
        <f t="shared" si="486"/>
        <v>0.0439535477387223+0.0640119940585147i</v>
      </c>
      <c r="AI1009">
        <f t="shared" si="487"/>
        <v>-22.197223205040522</v>
      </c>
      <c r="AJ1009">
        <f t="shared" si="488"/>
        <v>55.524735766184875</v>
      </c>
      <c r="AK1009"/>
      <c r="AL1009"/>
      <c r="AM1009"/>
      <c r="AN1009"/>
    </row>
    <row r="1010" spans="1:40" x14ac:dyDescent="0.35">
      <c r="A1010"/>
      <c r="B1010">
        <f t="shared" ref="B1010:B1073" si="490">B1009+100</f>
        <v>87600</v>
      </c>
      <c r="C1010" s="237" t="str">
        <f t="shared" si="457"/>
        <v>-4.20255279555266E-06+0.0117968845357007i</v>
      </c>
      <c r="D1010" s="208" t="str">
        <f t="shared" si="458"/>
        <v>-2.51369342175723+0.0904427814403721i</v>
      </c>
      <c r="E1010" t="str">
        <f t="shared" si="459"/>
        <v>20500</v>
      </c>
      <c r="F1010" t="str">
        <f t="shared" si="460"/>
        <v>0.327868852459016</v>
      </c>
      <c r="G1010" t="str">
        <f t="shared" si="455"/>
        <v>0.327868852459016</v>
      </c>
      <c r="H1010" t="str">
        <f t="shared" si="461"/>
        <v>3.1276970267074+1.43979786416557i</v>
      </c>
      <c r="I1010" t="str">
        <f t="shared" si="462"/>
        <v>344.004395568082i</v>
      </c>
      <c r="J1010" t="str">
        <f t="shared" si="456"/>
        <v>-159.183703116731+75.2571536096383i</v>
      </c>
      <c r="K1010" t="str">
        <f t="shared" si="463"/>
        <v>0.8350390627507-1.7662720934845i</v>
      </c>
      <c r="L1010" t="str">
        <f t="shared" si="464"/>
        <v>0.161545847619832-0.291488780839717i</v>
      </c>
      <c r="M1010" t="str">
        <f t="shared" si="465"/>
        <v>0.996584910370532-2.05776087432422i</v>
      </c>
      <c r="N1010" t="str">
        <f t="shared" si="466"/>
        <v>-1.09266063867383i</v>
      </c>
      <c r="O1010" t="str">
        <f t="shared" si="467"/>
        <v>0.460124738835113-0.887854281237591i</v>
      </c>
      <c r="P1010" t="str">
        <f t="shared" si="468"/>
        <v>0.539875261164887+0.887854281237591i</v>
      </c>
      <c r="Q1010" t="str">
        <f t="shared" si="469"/>
        <v>-0.539875261164887+0.204806357436239i</v>
      </c>
      <c r="R1010" t="str">
        <f t="shared" si="470"/>
        <v>-0.328804735070276-1.76928940821274i</v>
      </c>
      <c r="S1010" t="str">
        <f t="shared" si="471"/>
        <v>0.118326133501148i</v>
      </c>
      <c r="T1010" t="str">
        <f t="shared" si="472"/>
        <v>0.209353174718348-0.0389061929777351i</v>
      </c>
      <c r="U1010" t="str">
        <f t="shared" si="473"/>
        <v>0.0000500000000000001-0.00162217611598882i</v>
      </c>
      <c r="V1010" t="str">
        <f t="shared" si="474"/>
        <v>0.00002-0.0181683724990748i</v>
      </c>
      <c r="W1010" t="str">
        <f t="shared" si="475"/>
        <v>0.000042273232227855-0.001489309853604i</v>
      </c>
      <c r="X1010" t="str">
        <f t="shared" si="476"/>
        <v>0.000059044791980935-0.00148816708373108i</v>
      </c>
      <c r="Y1010" t="str">
        <f t="shared" si="477"/>
        <v>0.009+0.440325626327145i</v>
      </c>
      <c r="Z1010" t="str">
        <f t="shared" si="478"/>
        <v>-0.0406432437853435-0.00245358833215925i</v>
      </c>
      <c r="AA1010" t="str">
        <f t="shared" si="479"/>
        <v>0.564249569195464-27.3333285142951i</v>
      </c>
      <c r="AB1010" t="str">
        <f t="shared" si="480"/>
        <v>0.69974274650618-0.130040188628455i</v>
      </c>
      <c r="AC1010" t="str">
        <f t="shared" si="481"/>
        <v>1.42976145005991-1.56949933558144i</v>
      </c>
      <c r="AD1010" t="str">
        <f t="shared" si="482"/>
        <v>0.26723259218901+0.202398230310222i</v>
      </c>
      <c r="AE1010" t="str">
        <f t="shared" si="483"/>
        <v>-0.0103645974553884-0.0088817993863881i</v>
      </c>
      <c r="AF1010" t="str">
        <f t="shared" si="484"/>
        <v>-5.64139044846463-1.3493550827252i</v>
      </c>
      <c r="AG1010" t="str">
        <f t="shared" si="485"/>
        <v>1.02057247156517-0.0260283542863288i</v>
      </c>
      <c r="AH1010" t="str">
        <f t="shared" si="486"/>
        <v>0.043918805422578+0.0639193751794073i</v>
      </c>
      <c r="AI1010">
        <f t="shared" si="487"/>
        <v>-22.207970053134524</v>
      </c>
      <c r="AJ1010">
        <f t="shared" si="488"/>
        <v>55.507162600867844</v>
      </c>
      <c r="AK1010"/>
      <c r="AL1010"/>
      <c r="AM1010"/>
      <c r="AN1010"/>
    </row>
    <row r="1011" spans="1:40" x14ac:dyDescent="0.35">
      <c r="A1011"/>
      <c r="B1011">
        <f t="shared" si="490"/>
        <v>87700</v>
      </c>
      <c r="C1011" s="237" t="str">
        <f t="shared" si="457"/>
        <v>-4.19297433196879E-06+0.0117834331314287i</v>
      </c>
      <c r="D1011" s="208" t="str">
        <f t="shared" si="458"/>
        <v>-2.51369334832234+0.0903396540076201i</v>
      </c>
      <c r="E1011" t="str">
        <f t="shared" si="459"/>
        <v>20500</v>
      </c>
      <c r="F1011" t="str">
        <f t="shared" si="460"/>
        <v>0.327868852459016</v>
      </c>
      <c r="G1011" t="str">
        <f t="shared" si="455"/>
        <v>0.327868852459016</v>
      </c>
      <c r="H1011" t="str">
        <f t="shared" si="461"/>
        <v>3.12901750031012+1.43882178617666i</v>
      </c>
      <c r="I1011" t="str">
        <f t="shared" si="462"/>
        <v>344.397094649781i</v>
      </c>
      <c r="J1011" t="str">
        <f t="shared" si="456"/>
        <v>-159.549628076025+75.3430636023433i</v>
      </c>
      <c r="K1011" t="str">
        <f t="shared" si="463"/>
        <v>0.833463357442099-1.76497692470719i</v>
      </c>
      <c r="L1011" t="str">
        <f t="shared" si="464"/>
        <v>0.161264018174281-0.291312424961764i</v>
      </c>
      <c r="M1011" t="str">
        <f t="shared" si="465"/>
        <v>0.99472737561638-2.05628934966895i</v>
      </c>
      <c r="N1011" t="str">
        <f t="shared" si="466"/>
        <v>-1.09390796817004i</v>
      </c>
      <c r="O1011" t="str">
        <f t="shared" si="467"/>
        <v>0.459016934350865-0.888427517571993i</v>
      </c>
      <c r="P1011" t="str">
        <f t="shared" si="468"/>
        <v>0.540983065649135+0.888427517571993i</v>
      </c>
      <c r="Q1011" t="str">
        <f t="shared" si="469"/>
        <v>-0.540983065649135+0.205480450598047i</v>
      </c>
      <c r="R1011" t="str">
        <f t="shared" si="470"/>
        <v>-0.328794140972396-1.76713162853978i</v>
      </c>
      <c r="S1011" t="str">
        <f t="shared" si="471"/>
        <v>0.118461208996012i</v>
      </c>
      <c r="T1011" t="str">
        <f t="shared" si="472"/>
        <v>0.209336549171914-0.0389493514503952i</v>
      </c>
      <c r="U1011" t="str">
        <f t="shared" si="473"/>
        <v>0.00005-0.0016203264282853i</v>
      </c>
      <c r="V1011" t="str">
        <f t="shared" si="474"/>
        <v>0.00002-0.0181476559967954i</v>
      </c>
      <c r="W1011" t="str">
        <f t="shared" si="475"/>
        <v>0.0000422732314279966-0.00148761189264957i</v>
      </c>
      <c r="X1011" t="str">
        <f t="shared" si="476"/>
        <v>0.0000590065445112012-0.0014864708565595i</v>
      </c>
      <c r="Y1011" t="str">
        <f t="shared" si="477"/>
        <v>0.009+0.44082828115172i</v>
      </c>
      <c r="Z1011" t="str">
        <f t="shared" si="478"/>
        <v>-0.0405503759197291-0.00244780858496288i</v>
      </c>
      <c r="AA1011" t="str">
        <f t="shared" si="479"/>
        <v>0.562953005511827-27.3019774671123i</v>
      </c>
      <c r="AB1011" t="str">
        <f t="shared" si="480"/>
        <v>0.69968717722456-0.130184441650817i</v>
      </c>
      <c r="AC1011" t="str">
        <f t="shared" si="481"/>
        <v>1.42830110869385-1.56825731861619i</v>
      </c>
      <c r="AD1011" t="str">
        <f t="shared" si="482"/>
        <v>0.267481573835402+0.20254517226839i</v>
      </c>
      <c r="AE1011" t="str">
        <f t="shared" si="483"/>
        <v>-0.010350686559105-0.00886802656896319i</v>
      </c>
      <c r="AF1011" t="str">
        <f t="shared" si="484"/>
        <v>-5.64271084863246-1.34848213216904i</v>
      </c>
      <c r="AG1011" t="str">
        <f t="shared" si="485"/>
        <v>1.02056327709262-0.0260232840074342i</v>
      </c>
      <c r="AH1011" t="str">
        <f t="shared" si="486"/>
        <v>0.0438841669699741+0.0638269445999892i</v>
      </c>
      <c r="AI1011">
        <f t="shared" si="487"/>
        <v>-22.218705396133341</v>
      </c>
      <c r="AJ1011">
        <f t="shared" si="488"/>
        <v>55.489561475794787</v>
      </c>
      <c r="AK1011"/>
      <c r="AL1011"/>
      <c r="AM1011"/>
      <c r="AN1011"/>
    </row>
    <row r="1012" spans="1:40" x14ac:dyDescent="0.35">
      <c r="A1012"/>
      <c r="B1012">
        <f t="shared" si="490"/>
        <v>87800</v>
      </c>
      <c r="C1012" s="237" t="str">
        <f t="shared" si="457"/>
        <v>-4.18342857797341E-06+0.011770012368157i</v>
      </c>
      <c r="D1012" s="208" t="str">
        <f t="shared" si="458"/>
        <v>-2.51369327513822+0.0902367614892037i</v>
      </c>
      <c r="E1012" t="str">
        <f t="shared" si="459"/>
        <v>20500</v>
      </c>
      <c r="F1012" t="str">
        <f t="shared" si="460"/>
        <v>0.327868852459016</v>
      </c>
      <c r="G1012" t="str">
        <f t="shared" si="455"/>
        <v>0.327868852459016</v>
      </c>
      <c r="H1012" t="str">
        <f t="shared" si="461"/>
        <v>3.13033468137003+1.43784627371464i</v>
      </c>
      <c r="I1012" t="str">
        <f t="shared" si="462"/>
        <v>344.78979373148i</v>
      </c>
      <c r="J1012" t="str">
        <f t="shared" si="456"/>
        <v>-159.915970519586+75.4289735950484i</v>
      </c>
      <c r="K1012" t="str">
        <f t="shared" si="463"/>
        <v>0.831891799741552-1.76368281553401i</v>
      </c>
      <c r="L1012" t="str">
        <f t="shared" si="464"/>
        <v>0.16098285050251-0.291136104879766i</v>
      </c>
      <c r="M1012" t="str">
        <f t="shared" si="465"/>
        <v>0.992874650244062-2.05481892041378i</v>
      </c>
      <c r="N1012" t="str">
        <f t="shared" si="466"/>
        <v>-1.09515529766624i</v>
      </c>
      <c r="O1012" t="str">
        <f t="shared" si="467"/>
        <v>0.457908415714001-0.88899937166361i</v>
      </c>
      <c r="P1012" t="str">
        <f t="shared" si="468"/>
        <v>0.542091584285999+0.88899937166361i</v>
      </c>
      <c r="Q1012" t="str">
        <f t="shared" si="469"/>
        <v>-0.542091584285999+0.20615592600263i</v>
      </c>
      <c r="R1012" t="str">
        <f t="shared" si="470"/>
        <v>-0.328783533629774-1.76497859997895i</v>
      </c>
      <c r="S1012" t="str">
        <f t="shared" si="471"/>
        <v>0.118596284490876i</v>
      </c>
      <c r="T1012" t="str">
        <f t="shared" si="472"/>
        <v>0.209319904163412-0.0389925054902722i</v>
      </c>
      <c r="U1012" t="str">
        <f t="shared" si="473"/>
        <v>0.00005-0.0016184809539934i</v>
      </c>
      <c r="V1012" t="str">
        <f t="shared" si="474"/>
        <v>0.00002-0.0181269866847261i</v>
      </c>
      <c r="W1012" t="str">
        <f t="shared" si="475"/>
        <v>0.0000422732306272258-0.00148591779974515i</v>
      </c>
      <c r="X1012" t="str">
        <f t="shared" si="476"/>
        <v>0.000058968427627445-0.00148477849201896i</v>
      </c>
      <c r="Y1012" t="str">
        <f t="shared" si="477"/>
        <v>0.009+0.441330935976294i</v>
      </c>
      <c r="Z1012" t="str">
        <f t="shared" si="478"/>
        <v>-0.0404578262811164-0.00244205225891694i</v>
      </c>
      <c r="AA1012" t="str">
        <f t="shared" si="479"/>
        <v>0.561660917538487-27.2706984644053i</v>
      </c>
      <c r="AB1012" t="str">
        <f t="shared" si="480"/>
        <v>0.69963154289286-0.13032867985703i</v>
      </c>
      <c r="AC1012" t="str">
        <f t="shared" si="481"/>
        <v>1.42684458620669-1.56701617408435i</v>
      </c>
      <c r="AD1012" t="str">
        <f t="shared" si="482"/>
        <v>0.267730750252132+0.202691827045209i</v>
      </c>
      <c r="AE1012" t="str">
        <f t="shared" si="483"/>
        <v>-0.010336820149714-0.00885428321063191i</v>
      </c>
      <c r="AF1012" t="str">
        <f t="shared" si="484"/>
        <v>-5.64402795650825-1.34760951222544i</v>
      </c>
      <c r="AG1012" t="str">
        <f t="shared" si="485"/>
        <v>1.02055407617531-0.0260182449456333i</v>
      </c>
      <c r="AH1012" t="str">
        <f t="shared" si="486"/>
        <v>0.0438496318740229+0.0637347016849964i</v>
      </c>
      <c r="AI1012">
        <f t="shared" si="487"/>
        <v>-22.229429265022254</v>
      </c>
      <c r="AJ1012">
        <f t="shared" si="488"/>
        <v>55.471932479107629</v>
      </c>
      <c r="AK1012"/>
      <c r="AL1012"/>
      <c r="AM1012"/>
      <c r="AN1012"/>
    </row>
    <row r="1013" spans="1:40" x14ac:dyDescent="0.35">
      <c r="A1013"/>
      <c r="B1013">
        <f t="shared" si="490"/>
        <v>87900</v>
      </c>
      <c r="C1013" s="237" t="str">
        <f t="shared" si="457"/>
        <v>-4.17391538480215E-06+0.011756622141309i</v>
      </c>
      <c r="D1013" s="208" t="str">
        <f t="shared" si="458"/>
        <v>-2.51369320220374+0.090134103083369i</v>
      </c>
      <c r="E1013" t="str">
        <f t="shared" si="459"/>
        <v>20500</v>
      </c>
      <c r="F1013" t="str">
        <f t="shared" si="460"/>
        <v>0.327868852459016</v>
      </c>
      <c r="G1013" t="str">
        <f t="shared" si="455"/>
        <v>0.327868852459016</v>
      </c>
      <c r="H1013" t="str">
        <f t="shared" si="461"/>
        <v>3.13164857963022+1.43687132974967i</v>
      </c>
      <c r="I1013" t="str">
        <f t="shared" si="462"/>
        <v>345.182492813179i</v>
      </c>
      <c r="J1013" t="str">
        <f t="shared" si="456"/>
        <v>-160.282730447413+75.5148835877534i</v>
      </c>
      <c r="K1013" t="str">
        <f t="shared" si="463"/>
        <v>0.830324376345723-1.76238976841012i</v>
      </c>
      <c r="L1013" t="str">
        <f t="shared" si="464"/>
        <v>0.160702342822154-0.29095982145599i</v>
      </c>
      <c r="M1013" t="str">
        <f t="shared" si="465"/>
        <v>0.991026719167877-2.05334958986611i</v>
      </c>
      <c r="N1013" t="str">
        <f t="shared" si="466"/>
        <v>-1.09640262716244i</v>
      </c>
      <c r="O1013" t="str">
        <f t="shared" si="467"/>
        <v>0.45679918464918-0.889569842622739i</v>
      </c>
      <c r="P1013" t="str">
        <f t="shared" si="468"/>
        <v>0.54320081535082+0.889569842622739i</v>
      </c>
      <c r="Q1013" t="str">
        <f t="shared" si="469"/>
        <v>-0.54320081535082+0.206832784539701i</v>
      </c>
      <c r="R1013" t="str">
        <f t="shared" si="470"/>
        <v>-0.328772913038303-1.76283030630071i</v>
      </c>
      <c r="S1013" t="str">
        <f t="shared" si="471"/>
        <v>0.118731359985741i</v>
      </c>
      <c r="T1013" t="str">
        <f t="shared" si="472"/>
        <v>0.209303239691164-0.0390356550915115i</v>
      </c>
      <c r="U1013" t="str">
        <f t="shared" si="473"/>
        <v>0.00005-0.00161663967873289i</v>
      </c>
      <c r="V1013" t="str">
        <f t="shared" si="474"/>
        <v>0.00002-0.0181063644018083i</v>
      </c>
      <c r="W1013" t="str">
        <f t="shared" si="475"/>
        <v>0.0000422732298255424-0.0014842275616892i</v>
      </c>
      <c r="X1013" t="str">
        <f t="shared" si="476"/>
        <v>0.0000589304407358763-0.00148308997693306i</v>
      </c>
      <c r="Y1013" t="str">
        <f t="shared" si="477"/>
        <v>0.009+0.441833590800869i</v>
      </c>
      <c r="Z1013" t="str">
        <f t="shared" si="478"/>
        <v>-0.0403655934159926-0.00243631922701949i</v>
      </c>
      <c r="AA1013" t="str">
        <f t="shared" si="479"/>
        <v>0.560373284645475-27.2394912574187i</v>
      </c>
      <c r="AB1013" t="str">
        <f t="shared" si="480"/>
        <v>0.69957584350547-0.130472903227525i</v>
      </c>
      <c r="AC1013" t="str">
        <f t="shared" si="481"/>
        <v>1.42539187066745-1.56577590456808i</v>
      </c>
      <c r="AD1013" t="str">
        <f t="shared" si="482"/>
        <v>0.267980121145248+0.202838194404431i</v>
      </c>
      <c r="AE1013" t="str">
        <f t="shared" si="483"/>
        <v>-0.0103229980207161-0.00884056920616851i</v>
      </c>
      <c r="AF1013" t="str">
        <f t="shared" si="484"/>
        <v>-5.64534178183396-1.3467372266663i</v>
      </c>
      <c r="AG1013" t="str">
        <f t="shared" si="485"/>
        <v>1.02054486880836-0.0260132369638898i</v>
      </c>
      <c r="AH1013" t="str">
        <f t="shared" si="486"/>
        <v>0.0438151996307861+0.0636426458020739i</v>
      </c>
      <c r="AI1013">
        <f t="shared" si="487"/>
        <v>-22.240141690669471</v>
      </c>
      <c r="AJ1013">
        <f t="shared" si="488"/>
        <v>55.454275698544059</v>
      </c>
      <c r="AK1013"/>
      <c r="AL1013"/>
      <c r="AM1013"/>
      <c r="AN1013"/>
    </row>
    <row r="1014" spans="1:40" x14ac:dyDescent="0.35">
      <c r="A1014"/>
      <c r="B1014">
        <f t="shared" si="490"/>
        <v>88000</v>
      </c>
      <c r="C1014" s="237" t="str">
        <f t="shared" si="457"/>
        <v>-0.0000041644346045354+0.0117432623467833i</v>
      </c>
      <c r="D1014" s="208" t="str">
        <f t="shared" si="458"/>
        <v>-2.51369312951776+0.0900316779920053i</v>
      </c>
      <c r="E1014" t="str">
        <f t="shared" si="459"/>
        <v>20500</v>
      </c>
      <c r="F1014" t="str">
        <f t="shared" si="460"/>
        <v>0.327868852459016</v>
      </c>
      <c r="G1014" t="str">
        <f t="shared" si="455"/>
        <v>0.327868852459016</v>
      </c>
      <c r="H1014" t="str">
        <f t="shared" si="461"/>
        <v>3.13295920480375+1.43589695722341i</v>
      </c>
      <c r="I1014" t="str">
        <f t="shared" si="462"/>
        <v>345.575191894877i</v>
      </c>
      <c r="J1014" t="str">
        <f t="shared" si="456"/>
        <v>-160.649907859506+75.6007935804585i</v>
      </c>
      <c r="K1014" t="str">
        <f t="shared" si="463"/>
        <v>0.82876107399816-1.76109778574817i</v>
      </c>
      <c r="L1014" t="str">
        <f t="shared" si="464"/>
        <v>0.160422493355393-0.290783575546267i</v>
      </c>
      <c r="M1014" t="str">
        <f t="shared" si="465"/>
        <v>0.989183567353553-2.05188136129444i</v>
      </c>
      <c r="N1014" t="str">
        <f t="shared" si="466"/>
        <v>-1.09764995665865i</v>
      </c>
      <c r="O1014" t="str">
        <f t="shared" si="467"/>
        <v>0.455689242882169-0.890138929561827i</v>
      </c>
      <c r="P1014" t="str">
        <f t="shared" si="468"/>
        <v>0.544310757117831+0.890138929561827i</v>
      </c>
      <c r="Q1014" t="str">
        <f t="shared" si="469"/>
        <v>-0.544310757117831+0.207511027096823i</v>
      </c>
      <c r="R1014" t="str">
        <f t="shared" si="470"/>
        <v>-0.328762279193865-1.76068673134927i</v>
      </c>
      <c r="S1014" t="str">
        <f t="shared" si="471"/>
        <v>0.118866435480605i</v>
      </c>
      <c r="T1014" t="str">
        <f t="shared" si="472"/>
        <v>0.209286555753485-0.0390788002482542i</v>
      </c>
      <c r="U1014" t="str">
        <f t="shared" si="473"/>
        <v>0.00005-0.00161480258818887i</v>
      </c>
      <c r="V1014" t="str">
        <f t="shared" si="474"/>
        <v>0.00002-0.0180857889877154i</v>
      </c>
      <c r="W1014" t="str">
        <f t="shared" si="475"/>
        <v>0.0000422732290229466-0.00148254116534019i</v>
      </c>
      <c r="X1014" t="str">
        <f t="shared" si="476"/>
        <v>0.0000588925832460791-0.00148140529818533i</v>
      </c>
      <c r="Y1014" t="str">
        <f t="shared" si="477"/>
        <v>0.009+0.442336245625443i</v>
      </c>
      <c r="Z1014" t="str">
        <f t="shared" si="478"/>
        <v>-0.0402736758791437-0.00243060936311632i</v>
      </c>
      <c r="AA1014" t="str">
        <f t="shared" si="479"/>
        <v>0.559090086321863-27.2083555985446i</v>
      </c>
      <c r="AB1014" t="str">
        <f t="shared" si="480"/>
        <v>0.699520079056759-0.130617111742721i</v>
      </c>
      <c r="AC1014" t="str">
        <f t="shared" si="481"/>
        <v>1.4239429501858-1.56453651261886i</v>
      </c>
      <c r="AD1014" t="str">
        <f t="shared" si="482"/>
        <v>0.268229686220487+0.202984274110011i</v>
      </c>
      <c r="AE1014" t="str">
        <f t="shared" si="483"/>
        <v>-0.0103092199667911-0.00882688445086311i</v>
      </c>
      <c r="AF1014" t="str">
        <f t="shared" si="484"/>
        <v>-5.64665233432151-1.3458652792314i</v>
      </c>
      <c r="AG1014" t="str">
        <f t="shared" si="485"/>
        <v>1.02053565498694-0.0260082599257688i</v>
      </c>
      <c r="AH1014" t="str">
        <f t="shared" si="486"/>
        <v>0.0437808697392561+0.0635507763217743i</v>
      </c>
      <c r="AI1014">
        <f t="shared" si="487"/>
        <v>-22.250842703825178</v>
      </c>
      <c r="AJ1014">
        <f t="shared" si="488"/>
        <v>55.43659122144502</v>
      </c>
      <c r="AK1014"/>
      <c r="AL1014"/>
      <c r="AM1014"/>
      <c r="AN1014"/>
    </row>
    <row r="1015" spans="1:40" x14ac:dyDescent="0.35">
      <c r="A1015"/>
      <c r="B1015">
        <f t="shared" si="490"/>
        <v>88100</v>
      </c>
      <c r="C1015" s="237" t="str">
        <f t="shared" si="457"/>
        <v>-4.15498609009262E-06+0.011729932880951i</v>
      </c>
      <c r="D1015" s="208" t="str">
        <f t="shared" si="458"/>
        <v>-2.51369305707915+0.0899294854206244i</v>
      </c>
      <c r="E1015" t="str">
        <f t="shared" si="459"/>
        <v>20500</v>
      </c>
      <c r="F1015" t="str">
        <f t="shared" si="460"/>
        <v>0.327868852459016</v>
      </c>
      <c r="G1015" t="str">
        <f t="shared" si="455"/>
        <v>0.327868852459016</v>
      </c>
      <c r="H1015" t="str">
        <f t="shared" si="461"/>
        <v>3.13426656657387+1.43492315904912i</v>
      </c>
      <c r="I1015" t="str">
        <f t="shared" si="462"/>
        <v>345.967890976576i</v>
      </c>
      <c r="J1015" t="str">
        <f t="shared" si="456"/>
        <v>-161.017502755865+75.6867035731636i</v>
      </c>
      <c r="K1015" t="str">
        <f t="shared" si="463"/>
        <v>0.827201879489156-1.75980686992859i</v>
      </c>
      <c r="L1015" t="str">
        <f t="shared" si="464"/>
        <v>0.160143300328963-0.290607368000038i</v>
      </c>
      <c r="M1015" t="str">
        <f t="shared" si="465"/>
        <v>0.987345179818119-2.05041423792863i</v>
      </c>
      <c r="N1015" t="str">
        <f t="shared" si="466"/>
        <v>-1.09889728615485i</v>
      </c>
      <c r="O1015" t="str">
        <f t="shared" si="467"/>
        <v>0.454578592139866-0.890706631595464i</v>
      </c>
      <c r="P1015" t="str">
        <f t="shared" si="468"/>
        <v>0.545421407860134+0.890706631595464i</v>
      </c>
      <c r="Q1015" t="str">
        <f t="shared" si="469"/>
        <v>-0.545421407860134+0.208190654559386i</v>
      </c>
      <c r="R1015" t="str">
        <f t="shared" si="470"/>
        <v>-0.328751632092349-1.75854785904223i</v>
      </c>
      <c r="S1015" t="str">
        <f t="shared" si="471"/>
        <v>0.119001510975469i</v>
      </c>
      <c r="T1015" t="str">
        <f t="shared" si="472"/>
        <v>0.209269852348701-0.039121940954641i</v>
      </c>
      <c r="U1015" t="str">
        <f t="shared" si="473"/>
        <v>0.00005-0.00161296966811147i</v>
      </c>
      <c r="V1015" t="str">
        <f t="shared" si="474"/>
        <v>0.00002-0.0180652602828485i</v>
      </c>
      <c r="W1015" t="str">
        <f t="shared" si="475"/>
        <v>0.0000422732282194382-0.00148085859761626i</v>
      </c>
      <c r="X1015" t="str">
        <f t="shared" si="476"/>
        <v>0.000058854854570983-0.00147972444271875i</v>
      </c>
      <c r="Y1015" t="str">
        <f t="shared" si="477"/>
        <v>0.009+0.442838900450017i</v>
      </c>
      <c r="Z1015" t="str">
        <f t="shared" si="478"/>
        <v>-0.0401820722335932-0.00242492254189387i</v>
      </c>
      <c r="AA1015" t="str">
        <f t="shared" si="479"/>
        <v>0.557811302174919-27.1772912413155i</v>
      </c>
      <c r="AB1015" t="str">
        <f t="shared" si="480"/>
        <v>0.699464249541132-0.130761305383032i</v>
      </c>
      <c r="AC1015" t="str">
        <f t="shared" si="481"/>
        <v>1.42249781291203-1.56329800075786i</v>
      </c>
      <c r="AD1015" t="str">
        <f t="shared" si="482"/>
        <v>0.268479445183273+0.203130065926104i</v>
      </c>
      <c r="AE1015" t="str">
        <f t="shared" si="483"/>
        <v>-0.0102954857837887-0.00881322884051734i</v>
      </c>
      <c r="AF1015" t="str">
        <f t="shared" si="484"/>
        <v>-5.64795962365302-1.3449936736285i</v>
      </c>
      <c r="AG1015" t="str">
        <f t="shared" si="485"/>
        <v>1.02052643470629-0.0260033136954323i</v>
      </c>
      <c r="AH1015" t="str">
        <f t="shared" si="486"/>
        <v>0.0437466417013332+0.0634590926175315i</v>
      </c>
      <c r="AI1015">
        <f t="shared" si="487"/>
        <v>-22.261532335123245</v>
      </c>
      <c r="AJ1015">
        <f t="shared" si="488"/>
        <v>55.418879134754405</v>
      </c>
      <c r="AK1015"/>
      <c r="AL1015"/>
      <c r="AM1015"/>
      <c r="AN1015"/>
    </row>
    <row r="1016" spans="1:40" x14ac:dyDescent="0.35">
      <c r="A1016"/>
      <c r="B1016">
        <f t="shared" si="490"/>
        <v>88200</v>
      </c>
      <c r="C1016" s="237" t="str">
        <f t="shared" si="457"/>
        <v>-4.14556969522654E-06+0.0117166336406536i</v>
      </c>
      <c r="D1016" s="208" t="str">
        <f t="shared" si="458"/>
        <v>-2.51369298488679+0.0898275245783443i</v>
      </c>
      <c r="E1016" t="str">
        <f t="shared" si="459"/>
        <v>20500</v>
      </c>
      <c r="F1016" t="str">
        <f t="shared" si="460"/>
        <v>0.327868852459016</v>
      </c>
      <c r="G1016" t="str">
        <f t="shared" si="455"/>
        <v>0.327868852459016</v>
      </c>
      <c r="H1016" t="str">
        <f t="shared" si="461"/>
        <v>3.13557067459399+1.43394993811197i</v>
      </c>
      <c r="I1016" t="str">
        <f t="shared" si="462"/>
        <v>346.360590058275i</v>
      </c>
      <c r="J1016" t="str">
        <f t="shared" si="456"/>
        <v>-161.385515136491+75.7726135658686i</v>
      </c>
      <c r="K1016" t="str">
        <f t="shared" si="463"/>
        <v>0.825646779655567-1.75851702329982i</v>
      </c>
      <c r="L1016" t="str">
        <f t="shared" si="464"/>
        <v>0.15986476197414-0.290431199660389i</v>
      </c>
      <c r="M1016" t="str">
        <f t="shared" si="465"/>
        <v>0.985511541629707-2.04894822296021i</v>
      </c>
      <c r="N1016" t="str">
        <f t="shared" si="466"/>
        <v>-1.10014461565105i</v>
      </c>
      <c r="O1016" t="str">
        <f t="shared" si="467"/>
        <v>0.453467234150247-0.891272947840405i</v>
      </c>
      <c r="P1016" t="str">
        <f t="shared" si="468"/>
        <v>0.546532765849753+0.891272947840405i</v>
      </c>
      <c r="Q1016" t="str">
        <f t="shared" si="469"/>
        <v>-0.546532765849753+0.208871667810645i</v>
      </c>
      <c r="R1016" t="str">
        <f t="shared" si="470"/>
        <v>-0.328740971729624-1.75641367337006i</v>
      </c>
      <c r="S1016" t="str">
        <f t="shared" si="471"/>
        <v>0.119136586470334i</v>
      </c>
      <c r="T1016" t="str">
        <f t="shared" si="472"/>
        <v>0.209253129475129-0.039165077204808i</v>
      </c>
      <c r="U1016" t="str">
        <f t="shared" si="473"/>
        <v>0.00005-0.00161114090431543i</v>
      </c>
      <c r="V1016" t="str">
        <f t="shared" si="474"/>
        <v>0.00002-0.0180447781283328i</v>
      </c>
      <c r="W1016" t="str">
        <f t="shared" si="475"/>
        <v>0.0000422732274150175-0.00147917984549488i</v>
      </c>
      <c r="X1016" t="str">
        <f t="shared" si="476"/>
        <v>0.0000588172541268436-0.0014780473975355i</v>
      </c>
      <c r="Y1016" t="str">
        <f t="shared" si="477"/>
        <v>0.009+0.443341555274592i</v>
      </c>
      <c r="Z1016" t="str">
        <f t="shared" si="478"/>
        <v>-0.0400907810505475-0.00241925863887288i</v>
      </c>
      <c r="AA1016" t="str">
        <f t="shared" si="479"/>
        <v>0.556536911929285-27.1462979403972i</v>
      </c>
      <c r="AB1016" t="str">
        <f t="shared" si="480"/>
        <v>0.699408354952963-0.130905484128859i</v>
      </c>
      <c r="AC1016" t="str">
        <f t="shared" si="481"/>
        <v>1.42105644703682-1.56206037147601i</v>
      </c>
      <c r="AD1016" t="str">
        <f t="shared" si="482"/>
        <v>0.268729397738722+0.203275569617065i</v>
      </c>
      <c r="AE1016" t="str">
        <f t="shared" si="483"/>
        <v>-0.0102817952687207-0.00879960227144158i</v>
      </c>
      <c r="AF1016" t="str">
        <f t="shared" si="484"/>
        <v>-5.64926365948078-1.34412241353363i</v>
      </c>
      <c r="AG1016" t="str">
        <f t="shared" si="485"/>
        <v>1.02051720796169-0.0259983981376361i</v>
      </c>
      <c r="AH1016" t="str">
        <f t="shared" si="486"/>
        <v>0.0437125150218055+0.0633675940656484i</v>
      </c>
      <c r="AI1016">
        <f t="shared" si="487"/>
        <v>-22.272210615081391</v>
      </c>
      <c r="AJ1016">
        <f t="shared" si="488"/>
        <v>55.401139525022863</v>
      </c>
      <c r="AK1016"/>
      <c r="AL1016"/>
      <c r="AM1016"/>
      <c r="AN1016"/>
    </row>
    <row r="1017" spans="1:40" x14ac:dyDescent="0.35">
      <c r="A1017"/>
      <c r="B1017">
        <f t="shared" si="490"/>
        <v>88300</v>
      </c>
      <c r="C1017" s="237" t="str">
        <f t="shared" si="457"/>
        <v>-4.13618527451756E-06+0.0117033645231993i</v>
      </c>
      <c r="D1017" s="208" t="str">
        <f t="shared" si="458"/>
        <v>-2.51369291293956+0.0897257946778613i</v>
      </c>
      <c r="E1017" t="str">
        <f t="shared" si="459"/>
        <v>20500</v>
      </c>
      <c r="F1017" t="str">
        <f t="shared" si="460"/>
        <v>0.327868852459016</v>
      </c>
      <c r="G1017" t="str">
        <f t="shared" si="455"/>
        <v>0.327868852459016</v>
      </c>
      <c r="H1017" t="str">
        <f t="shared" si="461"/>
        <v>3.1368715384878+1.43297729726912i</v>
      </c>
      <c r="I1017" t="str">
        <f t="shared" si="462"/>
        <v>346.753289139973i</v>
      </c>
      <c r="J1017" t="str">
        <f t="shared" si="456"/>
        <v>-161.753945001382+75.8585235585737i</v>
      </c>
      <c r="K1017" t="str">
        <f t="shared" si="463"/>
        <v>0.824095761380705-1.75722824817859i</v>
      </c>
      <c r="L1017" t="str">
        <f t="shared" si="464"/>
        <v>0.159586876526742-0.290255071364091i</v>
      </c>
      <c r="M1017" t="str">
        <f t="shared" si="465"/>
        <v>0.983682637907447-2.04748331954268i</v>
      </c>
      <c r="N1017" t="str">
        <f t="shared" si="466"/>
        <v>-1.10139194514726i</v>
      </c>
      <c r="O1017" t="str">
        <f t="shared" si="467"/>
        <v>0.452355170642389-0.891837877415562i</v>
      </c>
      <c r="P1017" t="str">
        <f t="shared" si="468"/>
        <v>0.547644829357611+0.891837877415562i</v>
      </c>
      <c r="Q1017" t="str">
        <f t="shared" si="469"/>
        <v>-0.547644829357611+0.209554067731698i</v>
      </c>
      <c r="R1017" t="str">
        <f t="shared" si="470"/>
        <v>-0.328730298101559-1.75428415839574i</v>
      </c>
      <c r="S1017" t="str">
        <f t="shared" si="471"/>
        <v>0.119271661965198i</v>
      </c>
      <c r="T1017" t="str">
        <f t="shared" si="472"/>
        <v>0.209236387131079-0.0392082089928879i</v>
      </c>
      <c r="U1017" t="str">
        <f t="shared" si="473"/>
        <v>0.00005-0.00160931628267974i</v>
      </c>
      <c r="V1017" t="str">
        <f t="shared" si="474"/>
        <v>0.00002-0.0180243423660131i</v>
      </c>
      <c r="W1017" t="str">
        <f t="shared" si="475"/>
        <v>0.0000422732266096841-0.00147750489601251i</v>
      </c>
      <c r="X1017" t="str">
        <f t="shared" si="476"/>
        <v>0.0000587797813332195-0.00147637414969662i</v>
      </c>
      <c r="Y1017" t="str">
        <f t="shared" si="477"/>
        <v>0.009+0.443844210099166i</v>
      </c>
      <c r="Z1017" t="str">
        <f t="shared" si="478"/>
        <v>-0.0399998009093419-0.00241361753040178i</v>
      </c>
      <c r="AA1017" t="str">
        <f t="shared" si="479"/>
        <v>0.555266895426196-27.1153754515838i</v>
      </c>
      <c r="AB1017" t="str">
        <f t="shared" si="480"/>
        <v>0.699352395286604-0.131049647960591i</v>
      </c>
      <c r="AC1017" t="str">
        <f t="shared" si="481"/>
        <v>1.41961884079117-1.56082362723426i</v>
      </c>
      <c r="AD1017" t="str">
        <f t="shared" si="482"/>
        <v>0.268979543591635+0.203420784947444i</v>
      </c>
      <c r="AE1017" t="str">
        <f t="shared" si="483"/>
        <v>-0.0102681482197538-0.00878600464045205i</v>
      </c>
      <c r="AF1017" t="str">
        <f t="shared" si="484"/>
        <v>-5.65056445142736-1.34325150259126i</v>
      </c>
      <c r="AG1017" t="str">
        <f t="shared" si="485"/>
        <v>1.02050797474849-0.0259935131177269i</v>
      </c>
      <c r="AH1017" t="str">
        <f t="shared" si="486"/>
        <v>0.0436784892083323+0.0632762800452805i</v>
      </c>
      <c r="AI1017">
        <f t="shared" si="487"/>
        <v>-22.282877574101576</v>
      </c>
      <c r="AJ1017">
        <f t="shared" si="488"/>
        <v>55.383372478407949</v>
      </c>
      <c r="AK1017"/>
      <c r="AL1017"/>
      <c r="AM1017"/>
      <c r="AN1017"/>
    </row>
    <row r="1018" spans="1:40" x14ac:dyDescent="0.35">
      <c r="A1018"/>
      <c r="B1018">
        <f t="shared" si="490"/>
        <v>88400</v>
      </c>
      <c r="C1018" s="237" t="str">
        <f t="shared" si="457"/>
        <v>-4.12683268336816E-06+0.0116901254263616i</v>
      </c>
      <c r="D1018" s="208" t="str">
        <f t="shared" si="458"/>
        <v>-2.51369284123636+0.089624294935439i</v>
      </c>
      <c r="E1018" t="str">
        <f t="shared" si="459"/>
        <v>20500</v>
      </c>
      <c r="F1018" t="str">
        <f t="shared" si="460"/>
        <v>0.327868852459016</v>
      </c>
      <c r="G1018" t="str">
        <f t="shared" si="455"/>
        <v>0.327868852459016</v>
      </c>
      <c r="H1018" t="str">
        <f t="shared" si="461"/>
        <v>3.13816916784934+1.43200523935001i</v>
      </c>
      <c r="I1018" t="str">
        <f t="shared" si="462"/>
        <v>347.145988221672i</v>
      </c>
      <c r="J1018" t="str">
        <f t="shared" si="456"/>
        <v>-162.12279235054+75.9444335512787i</v>
      </c>
      <c r="K1018" t="str">
        <f t="shared" si="463"/>
        <v>0.822548811594118-1.75594054685014i</v>
      </c>
      <c r="L1018" t="str">
        <f t="shared" si="464"/>
        <v>0.159309642227124-0.290078983941638i</v>
      </c>
      <c r="M1018" t="str">
        <f t="shared" si="465"/>
        <v>0.981858453821242-2.04601953079178i</v>
      </c>
      <c r="N1018" t="str">
        <f t="shared" si="466"/>
        <v>-1.10263927464346i</v>
      </c>
      <c r="O1018" t="str">
        <f t="shared" si="467"/>
        <v>0.451242403346491-0.892401419441992i</v>
      </c>
      <c r="P1018" t="str">
        <f t="shared" si="468"/>
        <v>0.548757596653509+0.892401419441992i</v>
      </c>
      <c r="Q1018" t="str">
        <f t="shared" si="469"/>
        <v>-0.548757596653509+0.210237855201468i</v>
      </c>
      <c r="R1018" t="str">
        <f t="shared" si="470"/>
        <v>-0.32871961120402-1.7521592982544i</v>
      </c>
      <c r="S1018" t="str">
        <f t="shared" si="471"/>
        <v>0.119406737460062i</v>
      </c>
      <c r="T1018" t="str">
        <f t="shared" si="472"/>
        <v>0.20921962531487-0.0392513363130121i</v>
      </c>
      <c r="U1018" t="str">
        <f t="shared" si="473"/>
        <v>0.00005-0.0016074957891473i</v>
      </c>
      <c r="V1018" t="str">
        <f t="shared" si="474"/>
        <v>0.00002-0.0180039528384497i</v>
      </c>
      <c r="W1018" t="str">
        <f t="shared" si="475"/>
        <v>0.0000422732258034381-0.00147583373626424i</v>
      </c>
      <c r="X1018" t="str">
        <f t="shared" si="476"/>
        <v>0.0000587424356129498-0.00147470468632162i</v>
      </c>
      <c r="Y1018" t="str">
        <f t="shared" si="477"/>
        <v>0.009+0.44434686492374i</v>
      </c>
      <c r="Z1018" t="str">
        <f t="shared" si="478"/>
        <v>-0.0399091303973809-0.0024079990936501i</v>
      </c>
      <c r="AA1018" t="str">
        <f t="shared" si="479"/>
        <v>0.554001232622629-27.0845235317892i</v>
      </c>
      <c r="AB1018" t="str">
        <f t="shared" si="480"/>
        <v>0.699296370536436-0.131193796858614i</v>
      </c>
      <c r="AC1018" t="str">
        <f t="shared" si="481"/>
        <v>1.41818498244626-1.55958777046389i</v>
      </c>
      <c r="AD1018" t="str">
        <f t="shared" si="482"/>
        <v>0.269229882446511+0.203565711681998i</v>
      </c>
      <c r="AE1018" t="str">
        <f t="shared" si="483"/>
        <v>-0.0102545444362009-0.00877243584486722i</v>
      </c>
      <c r="AF1018" t="str">
        <f t="shared" si="484"/>
        <v>-5.6518620090857-1.34238094441457i</v>
      </c>
      <c r="AG1018" t="str">
        <f t="shared" si="485"/>
        <v>1.02049873506208-0.0259886585016385i</v>
      </c>
      <c r="AH1018" t="str">
        <f t="shared" si="486"/>
        <v>0.0436445637714211+0.0631851499384182i</v>
      </c>
      <c r="AI1018">
        <f t="shared" si="487"/>
        <v>-22.293533242470946</v>
      </c>
      <c r="AJ1018">
        <f t="shared" si="488"/>
        <v>55.365578080677444</v>
      </c>
      <c r="AK1018"/>
      <c r="AL1018"/>
      <c r="AM1018"/>
      <c r="AN1018"/>
    </row>
    <row r="1019" spans="1:40" x14ac:dyDescent="0.35">
      <c r="A1019"/>
      <c r="B1019">
        <f t="shared" si="490"/>
        <v>88500</v>
      </c>
      <c r="C1019" s="237" t="str">
        <f t="shared" si="457"/>
        <v>-4.11751177799723E-06+0.0116769162483756i</v>
      </c>
      <c r="D1019" s="208" t="str">
        <f t="shared" si="458"/>
        <v>-2.51369276977609+0.0895230245708796i</v>
      </c>
      <c r="E1019" t="str">
        <f t="shared" si="459"/>
        <v>20500</v>
      </c>
      <c r="F1019" t="str">
        <f t="shared" si="460"/>
        <v>0.327868852459016</v>
      </c>
      <c r="G1019" t="str">
        <f t="shared" si="455"/>
        <v>0.327868852459016</v>
      </c>
      <c r="H1019" t="str">
        <f t="shared" si="461"/>
        <v>3.13946357224307+1.43103376715649i</v>
      </c>
      <c r="I1019" t="str">
        <f t="shared" si="462"/>
        <v>347.538687303371i</v>
      </c>
      <c r="J1019" t="str">
        <f t="shared" si="456"/>
        <v>-162.492057183964+76.0303435439839i</v>
      </c>
      <c r="K1019" t="str">
        <f t="shared" si="463"/>
        <v>0.821005917271491-1.7546539215685i</v>
      </c>
      <c r="L1019" t="str">
        <f t="shared" si="464"/>
        <v>0.159033057320166-0.289902938217285i</v>
      </c>
      <c r="M1019" t="str">
        <f t="shared" si="465"/>
        <v>0.980038974591657-2.04455685978578i</v>
      </c>
      <c r="N1019" t="str">
        <f t="shared" si="466"/>
        <v>-1.10388660413966i</v>
      </c>
      <c r="O1019" t="str">
        <f t="shared" si="467"/>
        <v>0.450128933993822-0.892963573042924i</v>
      </c>
      <c r="P1019" t="str">
        <f t="shared" si="468"/>
        <v>0.549871066006178+0.892963573042924i</v>
      </c>
      <c r="Q1019" t="str">
        <f t="shared" si="469"/>
        <v>-0.549871066006178+0.210923031096736i</v>
      </c>
      <c r="R1019" t="str">
        <f t="shared" si="470"/>
        <v>-0.328708911032867-1.75003907715281i</v>
      </c>
      <c r="S1019" t="str">
        <f t="shared" si="471"/>
        <v>0.119541812954927i</v>
      </c>
      <c r="T1019" t="str">
        <f t="shared" si="472"/>
        <v>0.209202844024814-0.0392944591593087i</v>
      </c>
      <c r="U1019" t="str">
        <f t="shared" si="473"/>
        <v>0.0000499999999999999-0.00160567940972453i</v>
      </c>
      <c r="V1019" t="str">
        <f t="shared" si="474"/>
        <v>0.00002-0.0179836093889147i</v>
      </c>
      <c r="W1019" t="str">
        <f t="shared" si="475"/>
        <v>0.0000422732249962797-0.00147416635340354i</v>
      </c>
      <c r="X1019" t="str">
        <f t="shared" si="476"/>
        <v>0.0000587052163921309-0.00147303899458823i</v>
      </c>
      <c r="Y1019" t="str">
        <f t="shared" si="477"/>
        <v>0.009+0.444849519748315i</v>
      </c>
      <c r="Z1019" t="str">
        <f t="shared" si="478"/>
        <v>-0.0398187681100873-0.00240240320660214i</v>
      </c>
      <c r="AA1019" t="str">
        <f t="shared" si="479"/>
        <v>0.55273990359054-27.0537419390422i</v>
      </c>
      <c r="AB1019" t="str">
        <f t="shared" si="480"/>
        <v>0.699240280696817-0.1313379308033i</v>
      </c>
      <c r="AC1019" t="str">
        <f t="shared" si="481"/>
        <v>1.41675486031333-1.55835280356667i</v>
      </c>
      <c r="AD1019" t="str">
        <f t="shared" si="482"/>
        <v>0.269480414007533+0.203710349585684i</v>
      </c>
      <c r="AE1019" t="str">
        <f t="shared" si="483"/>
        <v>-0.0102409837185136-0.00875889578250534i</v>
      </c>
      <c r="AF1019" t="str">
        <f t="shared" si="484"/>
        <v>-5.65315634201916-1.34151074258561i</v>
      </c>
      <c r="AG1019" t="str">
        <f t="shared" si="485"/>
        <v>1.02048948889794-0.0259838341558883i</v>
      </c>
      <c r="AH1019" t="str">
        <f t="shared" si="486"/>
        <v>0.043610738224407+0.0630942031298702i</v>
      </c>
      <c r="AI1019">
        <f t="shared" si="487"/>
        <v>-22.30417765036249</v>
      </c>
      <c r="AJ1019">
        <f t="shared" si="488"/>
        <v>55.347756417212011</v>
      </c>
      <c r="AK1019"/>
      <c r="AL1019"/>
      <c r="AM1019"/>
      <c r="AN1019"/>
    </row>
    <row r="1020" spans="1:40" x14ac:dyDescent="0.35">
      <c r="A1020"/>
      <c r="B1020">
        <f t="shared" si="490"/>
        <v>88600</v>
      </c>
      <c r="C1020" s="237" t="str">
        <f t="shared" si="457"/>
        <v>-4.10822241543465E-06+0.011663736887936i</v>
      </c>
      <c r="D1020" s="208" t="str">
        <f t="shared" si="458"/>
        <v>-2.51369269855764+0.0894219828075094i</v>
      </c>
      <c r="E1020" t="str">
        <f t="shared" si="459"/>
        <v>20500</v>
      </c>
      <c r="F1020" t="str">
        <f t="shared" si="460"/>
        <v>0.327868852459016</v>
      </c>
      <c r="G1020" t="str">
        <f t="shared" si="455"/>
        <v>0.327868852459016</v>
      </c>
      <c r="H1020" t="str">
        <f t="shared" si="461"/>
        <v>3.14075476120388+1.43006288346303i</v>
      </c>
      <c r="I1020" t="str">
        <f t="shared" si="462"/>
        <v>347.93138638507i</v>
      </c>
      <c r="J1020" t="str">
        <f t="shared" si="456"/>
        <v>-162.861739501654+76.1162535366889i</v>
      </c>
      <c r="K1020" t="str">
        <f t="shared" si="463"/>
        <v>0.819467065434456-1.75336837455672i</v>
      </c>
      <c r="L1020" t="str">
        <f t="shared" si="464"/>
        <v>0.158757120055279-0.289726935009084i</v>
      </c>
      <c r="M1020" t="str">
        <f t="shared" si="465"/>
        <v>0.978224185489735-2.0430953095658i</v>
      </c>
      <c r="N1020" t="str">
        <f t="shared" si="466"/>
        <v>-1.10513393363586i</v>
      </c>
      <c r="O1020" t="str">
        <f t="shared" si="467"/>
        <v>0.449014764316752-0.893524337343741i</v>
      </c>
      <c r="P1020" t="str">
        <f t="shared" si="468"/>
        <v>0.550985235683248+0.893524337343741i</v>
      </c>
      <c r="Q1020" t="str">
        <f t="shared" si="469"/>
        <v>-0.550985235683248+0.211609596292119i</v>
      </c>
      <c r="R1020" t="str">
        <f t="shared" si="470"/>
        <v>-0.32869819758395-1.74792347936903i</v>
      </c>
      <c r="S1020" t="str">
        <f t="shared" si="471"/>
        <v>0.119676888449791i</v>
      </c>
      <c r="T1020" t="str">
        <f t="shared" si="472"/>
        <v>0.209186043259218-0.0393375775259018i</v>
      </c>
      <c r="U1020" t="str">
        <f t="shared" si="473"/>
        <v>0.0000499999999999999-0.00160386713048105i</v>
      </c>
      <c r="V1020" t="str">
        <f t="shared" si="474"/>
        <v>0.00002-0.0179633118613877i</v>
      </c>
      <c r="W1020" t="str">
        <f t="shared" si="475"/>
        <v>0.0000422732241882086-0.00147250273464185i</v>
      </c>
      <c r="X1020" t="str">
        <f t="shared" si="476"/>
        <v>0.0000586681231000965-0.00147137706173202i</v>
      </c>
      <c r="Y1020" t="str">
        <f t="shared" si="477"/>
        <v>0.009+0.445352174572889i</v>
      </c>
      <c r="Z1020" t="str">
        <f t="shared" si="478"/>
        <v>-0.0397287126508459-0.00239682974805062i</v>
      </c>
      <c r="AA1020" t="str">
        <f t="shared" si="479"/>
        <v>0.551482888516066-27.0230304324797i</v>
      </c>
      <c r="AB1020" t="str">
        <f t="shared" si="480"/>
        <v>0.699184125762088-0.131482049775011i</v>
      </c>
      <c r="AC1020" t="str">
        <f t="shared" si="481"/>
        <v>1.41532846274355-1.55711872891507i</v>
      </c>
      <c r="AD1020" t="str">
        <f t="shared" si="482"/>
        <v>0.269731137978573+0.203854698423654i</v>
      </c>
      <c r="AE1020" t="str">
        <f t="shared" si="483"/>
        <v>-0.0102274658682747-0.00874538435168079i</v>
      </c>
      <c r="AF1020" t="str">
        <f t="shared" si="484"/>
        <v>-5.65444745976152-1.34064090065552i</v>
      </c>
      <c r="AG1020" t="str">
        <f t="shared" si="485"/>
        <v>1.02048023625157-0.0259790399475744i</v>
      </c>
      <c r="AH1020" t="str">
        <f t="shared" si="486"/>
        <v>0.0435770120834373+0.0630034390072487i</v>
      </c>
      <c r="AI1020">
        <f t="shared" si="487"/>
        <v>-22.314810827835288</v>
      </c>
      <c r="AJ1020">
        <f t="shared" si="488"/>
        <v>55.329907573005215</v>
      </c>
      <c r="AK1020"/>
      <c r="AL1020"/>
      <c r="AM1020"/>
      <c r="AN1020"/>
    </row>
    <row r="1021" spans="1:40" x14ac:dyDescent="0.35">
      <c r="A1021"/>
      <c r="B1021">
        <f t="shared" si="490"/>
        <v>88700</v>
      </c>
      <c r="C1021" s="237" t="str">
        <f t="shared" si="457"/>
        <v>-4.09896445351576E-06+0.0116505872441944i</v>
      </c>
      <c r="D1021" s="208" t="str">
        <f t="shared" si="458"/>
        <v>-2.51369262757994+0.0893211688721571i</v>
      </c>
      <c r="E1021" t="str">
        <f t="shared" si="459"/>
        <v>20500</v>
      </c>
      <c r="F1021" t="str">
        <f t="shared" si="460"/>
        <v>0.327868852459016</v>
      </c>
      <c r="G1021" t="str">
        <f t="shared" si="455"/>
        <v>0.327868852459016</v>
      </c>
      <c r="H1021" t="str">
        <f t="shared" si="461"/>
        <v>3.14204274423728+1.42909259101693i</v>
      </c>
      <c r="I1021" t="str">
        <f t="shared" si="462"/>
        <v>348.324085466768i</v>
      </c>
      <c r="J1021" t="str">
        <f t="shared" si="456"/>
        <v>-163.23183930361+76.202163529394i</v>
      </c>
      <c r="K1021" t="str">
        <f t="shared" si="463"/>
        <v>0.81793224315045-1.75208390800708i</v>
      </c>
      <c r="L1021" t="str">
        <f t="shared" si="464"/>
        <v>0.158481828686396-0.289550975128928i</v>
      </c>
      <c r="M1021" t="str">
        <f t="shared" si="465"/>
        <v>0.976414071836846-2.04163488313601i</v>
      </c>
      <c r="N1021" t="str">
        <f t="shared" si="466"/>
        <v>-1.10638126313207i</v>
      </c>
      <c r="O1021" t="str">
        <f t="shared" si="467"/>
        <v>0.447899896048731-0.894083711471994i</v>
      </c>
      <c r="P1021" t="str">
        <f t="shared" si="468"/>
        <v>0.552100103951269+0.894083711471994i</v>
      </c>
      <c r="Q1021" t="str">
        <f t="shared" si="469"/>
        <v>-0.552100103951269+0.212297551660076i</v>
      </c>
      <c r="R1021" t="str">
        <f t="shared" si="470"/>
        <v>-0.328687470853118-1.745812489252i</v>
      </c>
      <c r="S1021" t="str">
        <f t="shared" si="471"/>
        <v>0.119811963944655i</v>
      </c>
      <c r="T1021" t="str">
        <f t="shared" si="472"/>
        <v>0.209169223016389-0.0393806914069136i</v>
      </c>
      <c r="U1021" t="str">
        <f t="shared" si="473"/>
        <v>0.0000499999999999999-0.00160205893754928i</v>
      </c>
      <c r="V1021" t="str">
        <f t="shared" si="474"/>
        <v>0.00002-0.0179430601005519i</v>
      </c>
      <c r="W1021" t="str">
        <f t="shared" si="475"/>
        <v>0.0000422732233792252-0.00147084286724828i</v>
      </c>
      <c r="X1021" t="str">
        <f t="shared" si="476"/>
        <v>0.0000586311551693939-0.00146971887504609i</v>
      </c>
      <c r="Y1021" t="str">
        <f t="shared" si="477"/>
        <v>0.009+0.445854829397463i</v>
      </c>
      <c r="Z1021" t="str">
        <f t="shared" si="478"/>
        <v>-0.039638962630949-0.00239127859759026i</v>
      </c>
      <c r="AA1021" t="str">
        <f t="shared" si="479"/>
        <v>0.55023016769872-26.99238877234i</v>
      </c>
      <c r="AB1021" t="str">
        <f t="shared" si="480"/>
        <v>0.699127905726591-0.131626153754099i</v>
      </c>
      <c r="AC1021" t="str">
        <f t="shared" si="481"/>
        <v>1.41390577812787-1.55588554885249i</v>
      </c>
      <c r="AD1021" t="str">
        <f t="shared" si="482"/>
        <v>0.269982054063203+0.203998757961271i</v>
      </c>
      <c r="AE1021" t="str">
        <f t="shared" si="483"/>
        <v>-0.0102139906881904-0.00873190145120163i</v>
      </c>
      <c r="AF1021" t="str">
        <f t="shared" si="484"/>
        <v>-5.65573537181722-1.33977142214477i</v>
      </c>
      <c r="AG1021" t="str">
        <f t="shared" si="485"/>
        <v>1.02047097711855-0.0259742757443724i</v>
      </c>
      <c r="AH1021" t="str">
        <f t="shared" si="486"/>
        <v>0.0435433848674499+0.0629128569609537i</v>
      </c>
      <c r="AI1021">
        <f t="shared" si="487"/>
        <v>-22.32543280483516</v>
      </c>
      <c r="AJ1021">
        <f t="shared" si="488"/>
        <v>55.312031632667065</v>
      </c>
      <c r="AK1021"/>
      <c r="AL1021"/>
      <c r="AM1021"/>
      <c r="AN1021"/>
    </row>
    <row r="1022" spans="1:40" x14ac:dyDescent="0.35">
      <c r="A1022"/>
      <c r="B1022">
        <f t="shared" si="490"/>
        <v>88800</v>
      </c>
      <c r="C1022" s="237" t="str">
        <f t="shared" si="457"/>
        <v>-4.08973775087593E-06+0.0116374672167566i</v>
      </c>
      <c r="D1022" s="208" t="str">
        <f t="shared" si="458"/>
        <v>-2.51369255684188+0.089220581995134i</v>
      </c>
      <c r="E1022" t="str">
        <f t="shared" si="459"/>
        <v>20500</v>
      </c>
      <c r="F1022" t="str">
        <f t="shared" si="460"/>
        <v>0.327868852459016</v>
      </c>
      <c r="G1022" t="str">
        <f t="shared" si="455"/>
        <v>0.327868852459016</v>
      </c>
      <c r="H1022" t="str">
        <f t="shared" si="461"/>
        <v>3.14332753081935+1.42812289253846i</v>
      </c>
      <c r="I1022" t="str">
        <f t="shared" si="462"/>
        <v>348.716784548467i</v>
      </c>
      <c r="J1022" t="str">
        <f t="shared" si="456"/>
        <v>-163.602356589833+76.288073522099i</v>
      </c>
      <c r="K1022" t="str">
        <f t="shared" si="463"/>
        <v>0.816401437532555-1.75080052408143i</v>
      </c>
      <c r="L1022" t="str">
        <f t="shared" si="464"/>
        <v>0.158207181471959-0.289375059382578i</v>
      </c>
      <c r="M1022" t="str">
        <f t="shared" si="465"/>
        <v>0.974608619004514-2.04017558346401i</v>
      </c>
      <c r="N1022" t="str">
        <f t="shared" si="466"/>
        <v>-1.10762859262827i</v>
      </c>
      <c r="O1022" t="str">
        <f t="shared" si="467"/>
        <v>0.446784330924324-0.894641694557382i</v>
      </c>
      <c r="P1022" t="str">
        <f t="shared" si="468"/>
        <v>0.553215669075676+0.894641694557382i</v>
      </c>
      <c r="Q1022" t="str">
        <f t="shared" si="469"/>
        <v>-0.553215669075676+0.212986898070888i</v>
      </c>
      <c r="R1022" t="str">
        <f t="shared" si="470"/>
        <v>-0.328676730836211-1.7437060912212i</v>
      </c>
      <c r="S1022" t="str">
        <f t="shared" si="471"/>
        <v>0.11994703943952i</v>
      </c>
      <c r="T1022" t="str">
        <f t="shared" si="472"/>
        <v>0.209152383294641-0.0394238007964635i</v>
      </c>
      <c r="U1022" t="str">
        <f t="shared" si="473"/>
        <v>0.0000499999999999999-0.00160025481712411i</v>
      </c>
      <c r="V1022" t="str">
        <f t="shared" si="474"/>
        <v>0.00002-0.01792285395179i</v>
      </c>
      <c r="W1022" t="str">
        <f t="shared" si="475"/>
        <v>0.0000422732225693294-0.00146918673854927i</v>
      </c>
      <c r="X1022" t="str">
        <f t="shared" si="476"/>
        <v>0.0000585943120357626-0.00146806442188072i</v>
      </c>
      <c r="Y1022" t="str">
        <f t="shared" si="477"/>
        <v>0.009+0.446357484222038i</v>
      </c>
      <c r="Z1022" t="str">
        <f t="shared" si="478"/>
        <v>-0.0395495166695429-0.0023857496356115i</v>
      </c>
      <c r="AA1022" t="str">
        <f t="shared" si="479"/>
        <v>0.54898172155063-26.9618167199568i</v>
      </c>
      <c r="AB1022" t="str">
        <f t="shared" si="480"/>
        <v>0.69907162058469-0.13177024272091i</v>
      </c>
      <c r="AC1022" t="str">
        <f t="shared" si="481"/>
        <v>1.41248679489697-1.55465326569362i</v>
      </c>
      <c r="AD1022" t="str">
        <f t="shared" si="482"/>
        <v>0.27023316196467+0.2041425279641i</v>
      </c>
      <c r="AE1022" t="str">
        <f t="shared" si="483"/>
        <v>-0.0102005579820818-0.00871844698036614i</v>
      </c>
      <c r="AF1022" t="str">
        <f t="shared" si="484"/>
        <v>-5.65702008766123-1.33890231054333i</v>
      </c>
      <c r="AG1022" t="str">
        <f t="shared" si="485"/>
        <v>1.0204617114945-0.0259695414145307i</v>
      </c>
      <c r="AH1022" t="str">
        <f t="shared" si="486"/>
        <v>0.0435098560981497+0.062822456384154i</v>
      </c>
      <c r="AI1022">
        <f t="shared" si="487"/>
        <v>-22.336043611195883</v>
      </c>
      <c r="AJ1022">
        <f t="shared" si="488"/>
        <v>55.294128680427498</v>
      </c>
      <c r="AK1022"/>
      <c r="AL1022"/>
      <c r="AM1022"/>
      <c r="AN1022"/>
    </row>
    <row r="1023" spans="1:40" x14ac:dyDescent="0.35">
      <c r="A1023"/>
      <c r="B1023">
        <f t="shared" si="490"/>
        <v>88900</v>
      </c>
      <c r="C1023" s="237" t="str">
        <f t="shared" si="457"/>
        <v>-4.08054216694511E-06+0.0116243767056799i</v>
      </c>
      <c r="D1023" s="208" t="str">
        <f t="shared" si="458"/>
        <v>-2.5136924863424+0.0891202214102126i</v>
      </c>
      <c r="E1023" t="str">
        <f t="shared" si="459"/>
        <v>20500</v>
      </c>
      <c r="F1023" t="str">
        <f t="shared" si="460"/>
        <v>0.327868852459016</v>
      </c>
      <c r="G1023" t="str">
        <f t="shared" si="455"/>
        <v>0.327868852459016</v>
      </c>
      <c r="H1023" t="str">
        <f t="shared" si="461"/>
        <v>3.14460913039692+1.42715379072111i</v>
      </c>
      <c r="I1023" t="str">
        <f t="shared" si="462"/>
        <v>349.109483630166i</v>
      </c>
      <c r="J1023" t="str">
        <f t="shared" si="456"/>
        <v>-163.973291360321+76.3739835148042i</v>
      </c>
      <c r="K1023" t="str">
        <f t="shared" si="463"/>
        <v>0.814874635739367-1.74951822491132i</v>
      </c>
      <c r="L1023" t="str">
        <f t="shared" si="464"/>
        <v>0.157933176674928-0.289199188569711i</v>
      </c>
      <c r="M1023" t="str">
        <f t="shared" si="465"/>
        <v>0.972807812414295-2.03871741348103i</v>
      </c>
      <c r="N1023" t="str">
        <f t="shared" si="466"/>
        <v>-1.10887592212447i</v>
      </c>
      <c r="O1023" t="str">
        <f t="shared" si="467"/>
        <v>0.445668070679152-0.895198285731783i</v>
      </c>
      <c r="P1023" t="str">
        <f t="shared" si="468"/>
        <v>0.554331929320848+0.895198285731783i</v>
      </c>
      <c r="Q1023" t="str">
        <f t="shared" si="469"/>
        <v>-0.554331929320848+0.213677636392687i</v>
      </c>
      <c r="R1023" t="str">
        <f t="shared" si="470"/>
        <v>-0.328665977529066-1.74160426976613i</v>
      </c>
      <c r="S1023" t="str">
        <f t="shared" si="471"/>
        <v>0.120082114934384i</v>
      </c>
      <c r="T1023" t="str">
        <f t="shared" si="472"/>
        <v>0.20913552409227-0.039466905688667i</v>
      </c>
      <c r="U1023" t="str">
        <f t="shared" si="473"/>
        <v>0.0000500000000000001-0.00159845475546255i</v>
      </c>
      <c r="V1023" t="str">
        <f t="shared" si="474"/>
        <v>0.00002-0.0179026932611806i</v>
      </c>
      <c r="W1023" t="str">
        <f t="shared" si="475"/>
        <v>0.0000422732217585212-0.00146753433592834i</v>
      </c>
      <c r="X1023" t="str">
        <f t="shared" si="476"/>
        <v>0.0000585575931381137-0.0014664136896431i</v>
      </c>
      <c r="Y1023" t="str">
        <f t="shared" si="477"/>
        <v>0.009+0.446860139046612i</v>
      </c>
      <c r="Z1023" t="str">
        <f t="shared" si="478"/>
        <v>-0.0394603733935751-0.00238024274329444i</v>
      </c>
      <c r="AA1023" t="str">
        <f t="shared" si="479"/>
        <v>0.547737530595762-26.9313140377528i</v>
      </c>
      <c r="AB1023" t="str">
        <f t="shared" si="480"/>
        <v>0.699015270330691-0.131914316655776i</v>
      </c>
      <c r="AC1023" t="str">
        <f t="shared" si="481"/>
        <v>1.411071501521-1.55342188172436i</v>
      </c>
      <c r="AD1023" t="str">
        <f t="shared" si="482"/>
        <v>0.270484461385928+0.204286008197907i</v>
      </c>
      <c r="AE1023" t="str">
        <f t="shared" si="483"/>
        <v>-0.0101871675548791-0.00870502083896009i</v>
      </c>
      <c r="AF1023" t="str">
        <f t="shared" si="484"/>
        <v>-5.65830161673932-1.3380335693109i</v>
      </c>
      <c r="AG1023" t="str">
        <f t="shared" si="485"/>
        <v>1.02045243937509-0.0259648368268696i</v>
      </c>
      <c r="AH1023" t="str">
        <f t="shared" si="486"/>
        <v>0.0434764253000001+0.0627322366727767i</v>
      </c>
      <c r="AI1023">
        <f t="shared" si="487"/>
        <v>-22.346643276638538</v>
      </c>
      <c r="AJ1023">
        <f t="shared" si="488"/>
        <v>55.276198800134161</v>
      </c>
      <c r="AK1023"/>
      <c r="AL1023"/>
      <c r="AM1023"/>
      <c r="AN1023"/>
    </row>
    <row r="1024" spans="1:40" x14ac:dyDescent="0.35">
      <c r="A1024"/>
      <c r="B1024">
        <f t="shared" si="490"/>
        <v>89000</v>
      </c>
      <c r="C1024" s="237" t="str">
        <f t="shared" si="457"/>
        <v>-4.07137756194261E-06+0.0116113156114713i</v>
      </c>
      <c r="D1024" s="208" t="str">
        <f t="shared" si="458"/>
        <v>-2.51369241608043+0.0890200863546133i</v>
      </c>
      <c r="E1024" t="str">
        <f t="shared" si="459"/>
        <v>20500</v>
      </c>
      <c r="F1024" t="str">
        <f t="shared" si="460"/>
        <v>0.327868852459016</v>
      </c>
      <c r="G1024" t="str">
        <f t="shared" si="455"/>
        <v>0.327868852459016</v>
      </c>
      <c r="H1024" t="str">
        <f t="shared" si="461"/>
        <v>3.14588755238755+1.42618528823173i</v>
      </c>
      <c r="I1024" t="str">
        <f t="shared" si="462"/>
        <v>349.502182711865i</v>
      </c>
      <c r="J1024" t="str">
        <f t="shared" si="456"/>
        <v>-164.344643615076+76.4598935075092i</v>
      </c>
      <c r="K1024" t="str">
        <f t="shared" si="463"/>
        <v>0.813351824974786-1.74823701259831i</v>
      </c>
      <c r="L1024" t="str">
        <f t="shared" si="464"/>
        <v>0.157659812562767-0.28902336348395i</v>
      </c>
      <c r="M1024" t="str">
        <f t="shared" si="465"/>
        <v>0.971011637537553-2.03726037608226i</v>
      </c>
      <c r="N1024" t="str">
        <f t="shared" si="466"/>
        <v>-1.11012325162068i</v>
      </c>
      <c r="O1024" t="str">
        <f t="shared" si="467"/>
        <v>0.444551117049917-0.895753484129239i</v>
      </c>
      <c r="P1024" t="str">
        <f t="shared" si="468"/>
        <v>0.555448882950083+0.895753484129239i</v>
      </c>
      <c r="Q1024" t="str">
        <f t="shared" si="469"/>
        <v>-0.555448882950083+0.214369767491441i</v>
      </c>
      <c r="R1024" t="str">
        <f t="shared" si="470"/>
        <v>-0.328655210927515-1.739507009446i</v>
      </c>
      <c r="S1024" t="str">
        <f t="shared" si="471"/>
        <v>0.120217190429248i</v>
      </c>
      <c r="T1024" t="str">
        <f t="shared" si="472"/>
        <v>0.209118645407581-0.0395100060776377i</v>
      </c>
      <c r="U1024" t="str">
        <f t="shared" si="473"/>
        <v>0.0000500000000000001-0.00159665873888338i</v>
      </c>
      <c r="V1024" t="str">
        <f t="shared" si="474"/>
        <v>0.00002-0.0178825778754939i</v>
      </c>
      <c r="W1024" t="str">
        <f t="shared" si="475"/>
        <v>0.0000422732209468001-0.00146588564682564i</v>
      </c>
      <c r="X1024" t="str">
        <f t="shared" si="476"/>
        <v>0.0000585209979185074-0.00146476666579696i</v>
      </c>
      <c r="Y1024" t="str">
        <f t="shared" si="477"/>
        <v>0.009+0.447362793871187i</v>
      </c>
      <c r="Z1024" t="str">
        <f t="shared" si="478"/>
        <v>-0.039371531437741-0.00237475780260253i</v>
      </c>
      <c r="AA1024" t="str">
        <f t="shared" si="479"/>
        <v>0.546497575469145-26.9008804892338i</v>
      </c>
      <c r="AB1024" t="str">
        <f t="shared" si="480"/>
        <v>0.698958854958927-0.132058375539022i</v>
      </c>
      <c r="AC1024" t="str">
        <f t="shared" si="481"/>
        <v>1.4096598865096-1.55219139920234i</v>
      </c>
      <c r="AD1024" t="str">
        <f t="shared" si="482"/>
        <v>0.27073595202961+0.204429198428662i</v>
      </c>
      <c r="AE1024" t="str">
        <f t="shared" si="483"/>
        <v>-0.0101738192126123-0.0086916229272536i</v>
      </c>
      <c r="AF1024" t="str">
        <f t="shared" si="484"/>
        <v>-5.65957996846798-1.33716520187712i</v>
      </c>
      <c r="AG1024" t="str">
        <f t="shared" si="485"/>
        <v>1.02044316075607-0.0259601618507758i</v>
      </c>
      <c r="AH1024" t="str">
        <f t="shared" si="486"/>
        <v>0.0434430920001919+0.0626421972254847i</v>
      </c>
      <c r="AI1024">
        <f t="shared" si="487"/>
        <v>-22.35723183077355</v>
      </c>
      <c r="AJ1024">
        <f t="shared" si="488"/>
        <v>55.258242075259005</v>
      </c>
      <c r="AK1024"/>
      <c r="AL1024"/>
      <c r="AM1024"/>
      <c r="AN1024"/>
    </row>
    <row r="1025" spans="1:40" x14ac:dyDescent="0.35">
      <c r="A1025"/>
      <c r="B1025">
        <f t="shared" si="490"/>
        <v>89100</v>
      </c>
      <c r="C1025" s="237" t="str">
        <f t="shared" si="457"/>
        <v>-4.06224379687164E-06+0.011598283835084i</v>
      </c>
      <c r="D1025" s="208" t="str">
        <f t="shared" si="458"/>
        <v>-2.5136923460549+0.0889201760689774i</v>
      </c>
      <c r="E1025" t="str">
        <f t="shared" si="459"/>
        <v>20500</v>
      </c>
      <c r="F1025" t="str">
        <f t="shared" si="460"/>
        <v>0.327868852459016</v>
      </c>
      <c r="G1025" t="str">
        <f t="shared" si="455"/>
        <v>0.327868852459016</v>
      </c>
      <c r="H1025" t="str">
        <f t="shared" si="461"/>
        <v>3.14716280617966+1.42521738771074i</v>
      </c>
      <c r="I1025" t="str">
        <f t="shared" si="462"/>
        <v>349.894881793563i</v>
      </c>
      <c r="J1025" t="str">
        <f t="shared" si="456"/>
        <v>-164.716413354097+76.5458035002142i</v>
      </c>
      <c r="K1025" t="str">
        <f t="shared" si="463"/>
        <v>0.811832992487925-1.74695688921419i</v>
      </c>
      <c r="L1025" t="str">
        <f t="shared" si="464"/>
        <v>0.157387087407436-0.288847584912902i</v>
      </c>
      <c r="M1025" t="str">
        <f t="shared" si="465"/>
        <v>0.969220079895361-2.03580447412709i</v>
      </c>
      <c r="N1025" t="str">
        <f t="shared" si="466"/>
        <v>-1.11137058111688i</v>
      </c>
      <c r="O1025" t="str">
        <f t="shared" si="467"/>
        <v>0.443433471774429-0.896307288885947i</v>
      </c>
      <c r="P1025" t="str">
        <f t="shared" si="468"/>
        <v>0.556566528225571+0.896307288885947i</v>
      </c>
      <c r="Q1025" t="str">
        <f t="shared" si="469"/>
        <v>-0.556566528225571+0.215063292230933i</v>
      </c>
      <c r="R1025" t="str">
        <f t="shared" si="470"/>
        <v>-0.32864443102738-1.73741429488937i</v>
      </c>
      <c r="S1025" t="str">
        <f t="shared" si="471"/>
        <v>0.120352265924113i</v>
      </c>
      <c r="T1025" t="str">
        <f t="shared" si="472"/>
        <v>0.209101747238881-0.039553101957486i</v>
      </c>
      <c r="U1025" t="str">
        <f t="shared" si="473"/>
        <v>0.0000500000000000001-0.00159486675376679i</v>
      </c>
      <c r="V1025" t="str">
        <f t="shared" si="474"/>
        <v>0.00002-0.017862507642188i</v>
      </c>
      <c r="W1025" t="str">
        <f t="shared" si="475"/>
        <v>0.0000422732201341666-0.00146424065873777i</v>
      </c>
      <c r="X1025" t="str">
        <f t="shared" si="476"/>
        <v>0.0000584845258221333-0.00146312333786231i</v>
      </c>
      <c r="Y1025" t="str">
        <f t="shared" si="477"/>
        <v>0.009+0.447865448695761i</v>
      </c>
      <c r="Z1025" t="str">
        <f t="shared" si="478"/>
        <v>-0.0392829894444323-0.00236929469627663i</v>
      </c>
      <c r="AA1025" t="str">
        <f t="shared" si="479"/>
        <v>0.545261836916121-26.8705158389819i</v>
      </c>
      <c r="AB1025" t="str">
        <f t="shared" si="480"/>
        <v>0.69890237446374-0.132202419350962i</v>
      </c>
      <c r="AC1025" t="str">
        <f t="shared" si="481"/>
        <v>1.40825193841169-1.55096182035703i</v>
      </c>
      <c r="AD1025" t="str">
        <f t="shared" si="482"/>
        <v>0.270987633598044+0.204572098422551i</v>
      </c>
      <c r="AE1025" t="str">
        <f t="shared" si="483"/>
        <v>-0.0101605127624049-0.00867825314599884i</v>
      </c>
      <c r="AF1025" t="str">
        <f t="shared" si="484"/>
        <v>-5.66085515223456-1.33629721164176i</v>
      </c>
      <c r="AG1025" t="str">
        <f t="shared" si="485"/>
        <v>1.02043387563323-0.0259555163562004i</v>
      </c>
      <c r="AH1025" t="str">
        <f t="shared" si="486"/>
        <v>0.0434098557286322+0.0625523374436686i</v>
      </c>
      <c r="AI1025">
        <f t="shared" si="487"/>
        <v>-22.367809303100064</v>
      </c>
      <c r="AJ1025">
        <f t="shared" si="488"/>
        <v>55.240258588898797</v>
      </c>
      <c r="AK1025"/>
      <c r="AL1025"/>
      <c r="AM1025"/>
      <c r="AN1025"/>
    </row>
    <row r="1026" spans="1:40" x14ac:dyDescent="0.35">
      <c r="A1026"/>
      <c r="B1026">
        <f t="shared" si="490"/>
        <v>89200</v>
      </c>
      <c r="C1026" s="237" t="str">
        <f t="shared" si="457"/>
        <v>-4.05314073351411E-06+0.0115852812779155i</v>
      </c>
      <c r="D1026" s="208" t="str">
        <f t="shared" si="458"/>
        <v>-2.51369227626475+0.0888204897973522i</v>
      </c>
      <c r="E1026" t="str">
        <f t="shared" si="459"/>
        <v>20500</v>
      </c>
      <c r="F1026" t="str">
        <f t="shared" si="460"/>
        <v>0.327868852459016</v>
      </c>
      <c r="G1026" t="str">
        <f t="shared" si="455"/>
        <v>0.327868852459016</v>
      </c>
      <c r="H1026" t="str">
        <f t="shared" si="461"/>
        <v>3.14843490113259+1.42425009177228i</v>
      </c>
      <c r="I1026" t="str">
        <f t="shared" si="462"/>
        <v>350.287580875262i</v>
      </c>
      <c r="J1026" t="str">
        <f t="shared" si="456"/>
        <v>-165.088600577384+76.6317134929193i</v>
      </c>
      <c r="K1026" t="str">
        <f t="shared" si="463"/>
        <v>0.810318125572927-1.74567785680121i</v>
      </c>
      <c r="L1026" t="str">
        <f t="shared" si="464"/>
        <v>0.157114999485396-0.288671853638199i</v>
      </c>
      <c r="M1026" t="str">
        <f t="shared" si="465"/>
        <v>0.967433125058323-2.03434971043941i</v>
      </c>
      <c r="N1026" t="str">
        <f t="shared" si="466"/>
        <v>-1.11261791061308i</v>
      </c>
      <c r="O1026" t="str">
        <f t="shared" si="467"/>
        <v>0.442315136591546-0.896859699140285i</v>
      </c>
      <c r="P1026" t="str">
        <f t="shared" si="468"/>
        <v>0.557684863408454+0.896859699140285i</v>
      </c>
      <c r="Q1026" t="str">
        <f t="shared" si="469"/>
        <v>-0.557684863408454+0.215758211472795i</v>
      </c>
      <c r="R1026" t="str">
        <f t="shared" si="470"/>
        <v>-0.328633637824482-1.73532611079367i</v>
      </c>
      <c r="S1026" t="str">
        <f t="shared" si="471"/>
        <v>0.120487341418977i</v>
      </c>
      <c r="T1026" t="str">
        <f t="shared" si="472"/>
        <v>0.209084829584462-0.0395961933223188i</v>
      </c>
      <c r="U1026" t="str">
        <f t="shared" si="473"/>
        <v>0.0000500000000000001-0.00159307878655405i</v>
      </c>
      <c r="V1026" t="str">
        <f t="shared" si="474"/>
        <v>0.00002-0.0178424824094053i</v>
      </c>
      <c r="W1026" t="str">
        <f t="shared" si="475"/>
        <v>0.0000422732193206207-0.00146259935921736i</v>
      </c>
      <c r="X1026" t="str">
        <f t="shared" si="476"/>
        <v>0.0000584481762972869-0.00146148369341505i</v>
      </c>
      <c r="Y1026" t="str">
        <f t="shared" si="477"/>
        <v>0.009+0.448368103520335i</v>
      </c>
      <c r="Z1026" t="str">
        <f t="shared" si="478"/>
        <v>-0.0391947460636835-0.0023638533078288i</v>
      </c>
      <c r="AA1026" t="str">
        <f t="shared" si="479"/>
        <v>0.544030295791584-26.8402198526501i</v>
      </c>
      <c r="AB1026" t="str">
        <f t="shared" si="480"/>
        <v>0.698845828839421-0.132346448071899i</v>
      </c>
      <c r="AC1026" t="str">
        <f t="shared" si="481"/>
        <v>1.40684764581534-1.54973314738983i</v>
      </c>
      <c r="AD1026" t="str">
        <f t="shared" si="482"/>
        <v>0.271239505793251+0.204714707945952i</v>
      </c>
      <c r="AE1026" t="str">
        <f t="shared" si="483"/>
        <v>-0.0101472480124662-0.00866491139642595i</v>
      </c>
      <c r="AF1026" t="str">
        <f t="shared" si="484"/>
        <v>-5.66212717739734-1.33542960197493i</v>
      </c>
      <c r="AG1026" t="str">
        <f t="shared" si="485"/>
        <v>1.02042458400241-0.0259509002136558i</v>
      </c>
      <c r="AH1026" t="str">
        <f t="shared" si="486"/>
        <v>0.0433767160179251+0.0624626567314245i</v>
      </c>
      <c r="AI1026">
        <f t="shared" si="487"/>
        <v>-22.378375723007174</v>
      </c>
      <c r="AJ1026">
        <f t="shared" si="488"/>
        <v>55.222248423774658</v>
      </c>
      <c r="AK1026"/>
      <c r="AL1026"/>
      <c r="AM1026"/>
      <c r="AN1026"/>
    </row>
    <row r="1027" spans="1:40" x14ac:dyDescent="0.35">
      <c r="A1027"/>
      <c r="B1027">
        <f t="shared" si="490"/>
        <v>89300</v>
      </c>
      <c r="C1027" s="237" t="str">
        <f t="shared" si="457"/>
        <v>-4.04406823442541E-06+0.011572307841805i</v>
      </c>
      <c r="D1027" s="208" t="str">
        <f t="shared" si="458"/>
        <v>-2.51369220670892+0.0887210267871717i</v>
      </c>
      <c r="E1027" t="str">
        <f t="shared" si="459"/>
        <v>20500</v>
      </c>
      <c r="F1027" t="str">
        <f t="shared" si="460"/>
        <v>0.327868852459016</v>
      </c>
      <c r="G1027" t="str">
        <f t="shared" si="455"/>
        <v>0.327868852459016</v>
      </c>
      <c r="H1027" t="str">
        <f t="shared" si="461"/>
        <v>3.14970384657663+1.42328340300444i</v>
      </c>
      <c r="I1027" t="str">
        <f t="shared" si="462"/>
        <v>350.680279956961i</v>
      </c>
      <c r="J1027" t="str">
        <f t="shared" si="456"/>
        <v>-165.461205284937+76.7176234856243i</v>
      </c>
      <c r="K1027" t="str">
        <f t="shared" si="463"/>
        <v>0.808807211568804-1.74439991737232i</v>
      </c>
      <c r="L1027" t="str">
        <f t="shared" si="464"/>
        <v>0.156843547077594-0.288496170435526i</v>
      </c>
      <c r="M1027" t="str">
        <f t="shared" si="465"/>
        <v>0.965650758646398-2.03289608780785i</v>
      </c>
      <c r="N1027" t="str">
        <f t="shared" si="466"/>
        <v>-1.11386524010929i</v>
      </c>
      <c r="O1027" t="str">
        <f t="shared" si="467"/>
        <v>0.441196113241198-0.8974107140328i</v>
      </c>
      <c r="P1027" t="str">
        <f t="shared" si="468"/>
        <v>0.558803886758802+0.8974107140328i</v>
      </c>
      <c r="Q1027" t="str">
        <f t="shared" si="469"/>
        <v>-0.558803886758802+0.21645452607649i</v>
      </c>
      <c r="R1027" t="str">
        <f t="shared" si="470"/>
        <v>-0.328622831314635-1.73324244192485i</v>
      </c>
      <c r="S1027" t="str">
        <f t="shared" si="471"/>
        <v>0.120622416913841i</v>
      </c>
      <c r="T1027" t="str">
        <f t="shared" si="472"/>
        <v>0.209067892442623-0.0396392801662407i</v>
      </c>
      <c r="U1027" t="str">
        <f t="shared" si="473"/>
        <v>0.0000500000000000001-0.00159129482374716i</v>
      </c>
      <c r="V1027" t="str">
        <f t="shared" si="474"/>
        <v>0.00002-0.0178225020259681i</v>
      </c>
      <c r="W1027" t="str">
        <f t="shared" si="475"/>
        <v>0.000042273218506162-0.00146096173587279i</v>
      </c>
      <c r="X1027" t="str">
        <f t="shared" si="476"/>
        <v>0.0000584119487953514-0.00145984772008669i</v>
      </c>
      <c r="Y1027" t="str">
        <f t="shared" si="477"/>
        <v>0.009+0.44887075834491i</v>
      </c>
      <c r="Z1027" t="str">
        <f t="shared" si="478"/>
        <v>-0.0391067999531203-0.00235843352153641i</v>
      </c>
      <c r="AA1027" t="str">
        <f t="shared" si="479"/>
        <v>0.542802933059225-26.8099922969555i</v>
      </c>
      <c r="AB1027" t="str">
        <f t="shared" si="480"/>
        <v>0.698789218080285-0.132490461682128i</v>
      </c>
      <c r="AC1027" t="str">
        <f t="shared" si="481"/>
        <v>1.4054469973477-1.54850538247448i</v>
      </c>
      <c r="AD1027" t="str">
        <f t="shared" si="482"/>
        <v>0.271491568316937+0.204857026765456i</v>
      </c>
      <c r="AE1027" t="str">
        <f t="shared" si="483"/>
        <v>-0.0101340247720834-0.00865159758024087i</v>
      </c>
      <c r="AF1027" t="str">
        <f t="shared" si="484"/>
        <v>-5.66339605328555-1.33456237621727i</v>
      </c>
      <c r="AG1027" t="str">
        <f t="shared" si="485"/>
        <v>1.0204152858595-0.0259463132942113i</v>
      </c>
      <c r="AH1027" t="str">
        <f t="shared" si="486"/>
        <v>0.0433436724033489+0.062373154495541i</v>
      </c>
      <c r="AI1027">
        <f t="shared" si="487"/>
        <v>-22.388931119774561</v>
      </c>
      <c r="AJ1027">
        <f t="shared" si="488"/>
        <v>55.204211662237746</v>
      </c>
      <c r="AK1027"/>
      <c r="AL1027"/>
      <c r="AM1027"/>
      <c r="AN1027"/>
    </row>
    <row r="1028" spans="1:40" x14ac:dyDescent="0.35">
      <c r="A1028"/>
      <c r="B1028">
        <f t="shared" si="490"/>
        <v>89400</v>
      </c>
      <c r="C1028" s="237" t="str">
        <f t="shared" si="457"/>
        <v>-4.03502616292921E-06+0.0115593634290309i</v>
      </c>
      <c r="D1028" s="208" t="str">
        <f t="shared" si="458"/>
        <v>-2.51369213738637+0.0886217862892369i</v>
      </c>
      <c r="E1028" t="str">
        <f t="shared" si="459"/>
        <v>20500</v>
      </c>
      <c r="F1028" t="str">
        <f t="shared" si="460"/>
        <v>0.327868852459016</v>
      </c>
      <c r="G1028" t="str">
        <f t="shared" si="455"/>
        <v>0.327868852459016</v>
      </c>
      <c r="H1028" t="str">
        <f t="shared" si="461"/>
        <v>3.15096965181319+1.42231732396941i</v>
      </c>
      <c r="I1028" t="str">
        <f t="shared" si="462"/>
        <v>351.072979038659i</v>
      </c>
      <c r="J1028" t="str">
        <f t="shared" si="456"/>
        <v>-165.834227476756+76.8035334783295i</v>
      </c>
      <c r="K1028" t="str">
        <f t="shared" si="463"/>
        <v>0.807300237859299-1.74312307291139i</v>
      </c>
      <c r="L1028" t="str">
        <f t="shared" si="464"/>
        <v>0.156572728469462-0.288320536074667i</v>
      </c>
      <c r="M1028" t="str">
        <f t="shared" si="465"/>
        <v>0.963872966328761-2.03144360898606i</v>
      </c>
      <c r="N1028" t="str">
        <f t="shared" si="466"/>
        <v>-1.11511256960549i</v>
      </c>
      <c r="O1028" t="str">
        <f t="shared" si="467"/>
        <v>0.440076403464414-0.897960332706198i</v>
      </c>
      <c r="P1028" t="str">
        <f t="shared" si="468"/>
        <v>0.559923596535586+0.897960332706198i</v>
      </c>
      <c r="Q1028" t="str">
        <f t="shared" si="469"/>
        <v>-0.559923596535586+0.217152236899292i</v>
      </c>
      <c r="R1028" t="str">
        <f t="shared" si="470"/>
        <v>-0.328612011493648-1.73116327311706i</v>
      </c>
      <c r="S1028" t="str">
        <f t="shared" si="471"/>
        <v>0.120757492408706i</v>
      </c>
      <c r="T1028" t="str">
        <f t="shared" si="472"/>
        <v>0.209050935811664-0.0396823624833538i</v>
      </c>
      <c r="U1028" t="str">
        <f t="shared" si="473"/>
        <v>0.00005-0.00158951485190851i</v>
      </c>
      <c r="V1028" t="str">
        <f t="shared" si="474"/>
        <v>0.00002-0.0178025663413753i</v>
      </c>
      <c r="W1028" t="str">
        <f t="shared" si="475"/>
        <v>0.000042273217690791-0.00145932777636792i</v>
      </c>
      <c r="X1028" t="str">
        <f t="shared" si="476"/>
        <v>0.0000583758427707755-0.0014582154055641i</v>
      </c>
      <c r="Y1028" t="str">
        <f t="shared" si="477"/>
        <v>0.009+0.449373413169484i</v>
      </c>
      <c r="Z1028" t="str">
        <f t="shared" si="478"/>
        <v>-0.0390191497779112-0.00235303522243622i</v>
      </c>
      <c r="AA1028" t="str">
        <f t="shared" si="479"/>
        <v>0.541579729790804-26.7798329396738i</v>
      </c>
      <c r="AB1028" t="str">
        <f t="shared" si="480"/>
        <v>0.698732542180649-0.132634460161937i</v>
      </c>
      <c r="AC1028" t="str">
        <f t="shared" si="481"/>
        <v>1.40404998167481-1.54727852775716i</v>
      </c>
      <c r="AD1028" t="str">
        <f t="shared" si="482"/>
        <v>0.271743820870512+0.204999054647869i</v>
      </c>
      <c r="AE1028" t="str">
        <f t="shared" si="483"/>
        <v>-0.0101208428516158-0.00863831159962311i</v>
      </c>
      <c r="AF1028" t="str">
        <f t="shared" si="484"/>
        <v>-5.66466178919956-1.33369553768017i</v>
      </c>
      <c r="AG1028" t="str">
        <f t="shared" si="485"/>
        <v>1.02040598120045-0.0259417554694922i</v>
      </c>
      <c r="AH1028" t="str">
        <f t="shared" si="486"/>
        <v>0.0433107244228452+0.0622838301454897i</v>
      </c>
      <c r="AI1028">
        <f t="shared" si="487"/>
        <v>-22.399475522572033</v>
      </c>
      <c r="AJ1028">
        <f t="shared" si="488"/>
        <v>55.186148386269117</v>
      </c>
      <c r="AK1028"/>
      <c r="AL1028"/>
      <c r="AM1028"/>
      <c r="AN1028"/>
    </row>
    <row r="1029" spans="1:40" x14ac:dyDescent="0.35">
      <c r="A1029"/>
      <c r="B1029">
        <f t="shared" si="490"/>
        <v>89500</v>
      </c>
      <c r="C1029" s="237" t="str">
        <f t="shared" si="457"/>
        <v>-4.02601438311227E-06+0.0115464479423082i</v>
      </c>
      <c r="D1029" s="208" t="str">
        <f t="shared" si="458"/>
        <v>-2.51369206829606+0.0885227675576962i</v>
      </c>
      <c r="E1029" t="str">
        <f t="shared" si="459"/>
        <v>20500</v>
      </c>
      <c r="F1029" t="str">
        <f t="shared" si="460"/>
        <v>0.327868852459016</v>
      </c>
      <c r="G1029" t="str">
        <f t="shared" ref="G1029:G1092" si="491">IF($C$11=$C$7,$C$24,F1029)</f>
        <v>0.327868852459016</v>
      </c>
      <c r="H1029" t="str">
        <f t="shared" si="461"/>
        <v>3.15223232611475+1.42135185720367i</v>
      </c>
      <c r="I1029" t="str">
        <f t="shared" si="462"/>
        <v>351.465678120358i</v>
      </c>
      <c r="J1029" t="str">
        <f t="shared" ref="J1029:J1092" si="492">IMSUM(COMPLEX(0,2*PI()*B1029*$C$113*$C$112),COMPLEX(0,2*PI()*B1029*$C$113*$C$111),COMPLEX(0,2*PI()*B1029*$C$28*10^-12*$C$111),COMPLEX(-1*2*PI()*B1029*2*PI()*B1029*$C$113*$C$112*$C$28*10^-12*$C$111,0),COMPLEX(1,0))</f>
        <v>-166.207667152842+76.8894434710345i</v>
      </c>
      <c r="K1029" t="str">
        <f t="shared" si="463"/>
        <v>0.805797191872722-1.74184732537347i</v>
      </c>
      <c r="L1029" t="str">
        <f t="shared" si="464"/>
        <v>0.156302541950914-0.288144951319533i</v>
      </c>
      <c r="M1029" t="str">
        <f t="shared" si="465"/>
        <v>0.962099733823636-2.029992276693i</v>
      </c>
      <c r="N1029" t="str">
        <f t="shared" si="466"/>
        <v>-1.11635989910169i</v>
      </c>
      <c r="O1029" t="str">
        <f t="shared" si="467"/>
        <v>0.438956009003264-0.89850855430537i</v>
      </c>
      <c r="P1029" t="str">
        <f t="shared" si="468"/>
        <v>0.561043990996736+0.89850855430537i</v>
      </c>
      <c r="Q1029" t="str">
        <f t="shared" si="469"/>
        <v>-0.561043990996736+0.21785134479632i</v>
      </c>
      <c r="R1029" t="str">
        <f t="shared" si="470"/>
        <v>-0.328601178357325-1.72908858927216i</v>
      </c>
      <c r="S1029" t="str">
        <f t="shared" si="471"/>
        <v>0.12089256790357i</v>
      </c>
      <c r="T1029" t="str">
        <f t="shared" si="472"/>
        <v>0.209033959689873-0.039725440267756i</v>
      </c>
      <c r="U1029" t="str">
        <f t="shared" si="473"/>
        <v>0.00005-0.00158773885766057i</v>
      </c>
      <c r="V1029" t="str">
        <f t="shared" si="474"/>
        <v>0.00002-0.0177826752057984i</v>
      </c>
      <c r="W1029" t="str">
        <f t="shared" si="475"/>
        <v>0.0000422732168745075-0.00145769746842171i</v>
      </c>
      <c r="X1029" t="str">
        <f t="shared" si="476"/>
        <v>0.0000583398576810534-0.0014565867375891i</v>
      </c>
      <c r="Y1029" t="str">
        <f t="shared" si="477"/>
        <v>0.009+0.449876067994058i</v>
      </c>
      <c r="Z1029" t="str">
        <f t="shared" si="478"/>
        <v>-0.0389317942107128-0.00234765829631848i</v>
      </c>
      <c r="AA1029" t="str">
        <f t="shared" si="479"/>
        <v>0.5403606671654-26.7497415496331i</v>
      </c>
      <c r="AB1029" t="str">
        <f t="shared" si="480"/>
        <v>0.698675801134792-0.132778443491598i</v>
      </c>
      <c r="AC1029" t="str">
        <f t="shared" si="481"/>
        <v>1.40265658750154-1.54605258535671i</v>
      </c>
      <c r="AD1029" t="str">
        <f t="shared" si="482"/>
        <v>0.271996263155062+0.20514079136019i</v>
      </c>
      <c r="AE1029" t="str">
        <f t="shared" si="483"/>
        <v>-0.0101077020624857-0.00862505335722129i</v>
      </c>
      <c r="AF1029" t="str">
        <f t="shared" si="484"/>
        <v>-5.66592439441081-1.33282908964597i</v>
      </c>
      <c r="AG1029" t="str">
        <f t="shared" si="485"/>
        <v>1.02039667002128-0.0259372266116736i</v>
      </c>
      <c r="AH1029" t="str">
        <f t="shared" si="486"/>
        <v>0.0432778716169912+0.0621946830933972i</v>
      </c>
      <c r="AI1029">
        <f t="shared" si="487"/>
        <v>-22.410008960461916</v>
      </c>
      <c r="AJ1029">
        <f t="shared" si="488"/>
        <v>55.168058677482051</v>
      </c>
      <c r="AK1029"/>
      <c r="AL1029"/>
      <c r="AM1029"/>
      <c r="AN1029"/>
    </row>
    <row r="1030" spans="1:40" x14ac:dyDescent="0.35">
      <c r="A1030"/>
      <c r="B1030">
        <f t="shared" si="490"/>
        <v>89600</v>
      </c>
      <c r="C1030" s="237" t="str">
        <f t="shared" ref="C1030:C1093" si="493">IMPRODUCT(COMPLEX(-1,0),IMDIV(IMPRODUCT(G1030,COMPLEX($C$100+$C$101,0)),COMPLEX($C$100,2*PI()*B1030*$C$103*$C$102*(2*$C$100+$C$101))))</f>
        <v>-4.01703275981944E-06+0.0115335612847866i</v>
      </c>
      <c r="D1030" s="208" t="str">
        <f t="shared" ref="D1030:D1093" si="494">IMPRODUCT(COMPLEX($C$106,0),IMSUB(C1030,G1030))</f>
        <v>-2.51369199943695+0.0884239698500306i</v>
      </c>
      <c r="E1030" t="str">
        <f t="shared" ref="E1030:E1093" si="495">IMDIV(COMPLEX($C$20*10^3,0),COMPLEX(1,2*PI()*B1030*$C$20*1000*$C$29*10^-12))</f>
        <v>20500</v>
      </c>
      <c r="F1030" t="str">
        <f t="shared" ref="F1030:F1093" si="496">IMDIV(COMPLEX($C$22*1000,0),IMSUM(COMPLEX($C$22*1000,0),E1030))</f>
        <v>0.327868852459016</v>
      </c>
      <c r="G1030" t="str">
        <f t="shared" si="491"/>
        <v>0.327868852459016</v>
      </c>
      <c r="H1030" t="str">
        <f t="shared" ref="H1030:H1093" si="497">IMPRODUCT(COMPLEX($C$108,0),IMPRODUCT(COMPLEX(-1,0),D1030),IMDIV(COMPLEX(0,2*PI()*B1030*$C$109*$C$110),COMPLEX(1,2*PI()*B1030*$C$109*$C$110)))</f>
        <v>3.15349187872505+1.42038700521817i</v>
      </c>
      <c r="I1030" t="str">
        <f t="shared" ref="I1030:I1093" si="498">COMPLEX(0,2*PI()*B1030*$C$113*$C$112*$C$114)</f>
        <v>351.858377202057i</v>
      </c>
      <c r="J1030" t="str">
        <f t="shared" si="492"/>
        <v>-166.581524313194+76.9753534637396i</v>
      </c>
      <c r="K1030" t="str">
        <f t="shared" ref="K1030:K1093" si="499">IMDIV(I1030,J1030)</f>
        <v>0.804298061081816-1.740572676685i</v>
      </c>
      <c r="L1030" t="str">
        <f t="shared" ref="L1030:L1093" si="500">IMDIV(COMPLEX($C$117,0),COMPLEX(1,2*PI()*B1030*$C$115*$C$116))</f>
        <v>0.156032985816332-0.287969416928202i</v>
      </c>
      <c r="M1030" t="str">
        <f t="shared" ref="M1030:M1093" si="501">IMSUM(K1030,L1030)</f>
        <v>0.960331046898148-2.0285420936132i</v>
      </c>
      <c r="N1030" t="str">
        <f t="shared" ref="N1030:N1093" si="502">COMPLEX(0,-2*PI()*B1030*$C$43)</f>
        <v>-1.11760722859789i</v>
      </c>
      <c r="O1030" t="str">
        <f t="shared" ref="O1030:O1093" si="503">IMEXP(N1030)</f>
        <v>0.437834931600893-0.899055377977375i</v>
      </c>
      <c r="P1030" t="str">
        <f t="shared" ref="P1030:P1093" si="504">IMSUB(COMPLEX(1,0),O1030)</f>
        <v>0.562165068399107+0.899055377977375i</v>
      </c>
      <c r="Q1030" t="str">
        <f t="shared" ref="Q1030:Q1093" si="505">IMSUM(COMPLEX(0,2*PI()*B1030*$C$43),O1030,COMPLEX(-1,0))</f>
        <v>-0.562165068399107+0.218551850620515i</v>
      </c>
      <c r="R1030" t="str">
        <f t="shared" ref="R1030:R1093" si="506">IMDIV(P1030,Q1030)</f>
        <v>-0.328590331901458-1.72701837535943i</v>
      </c>
      <c r="S1030" t="str">
        <f t="shared" ref="S1030:S1093" si="507">IMDIV(COMPLEX(0,2*PI()*B1030*$C$123),COMPLEX($C$124,0))</f>
        <v>0.121027643398434i</v>
      </c>
      <c r="T1030" t="str">
        <f t="shared" ref="T1030:T1093" si="508">IMPRODUCT(R1030,S1030)</f>
        <v>0.209016964075544-0.0397685135135427i</v>
      </c>
      <c r="U1030" t="str">
        <f t="shared" ref="U1030:U1093" si="509">IMDIV(COMPLEX(1,2*PI()*B1030*$C$16*10^-3*$C$15*10^-6),COMPLEX(0,2*PI()*B1030*$C$15*10^-6))</f>
        <v>0.00005-0.0015859668276855i</v>
      </c>
      <c r="V1030" t="str">
        <f t="shared" ref="V1030:V1093" si="510">IMSUM(COMPLEX($C$18*10^-3,0),IMDIV(COMPLEX(1,0),COMPLEX(0,2*PI()*B1030*($C$17*1*10^-6))))</f>
        <v>0.00002-0.0177628284700776i</v>
      </c>
      <c r="W1030" t="str">
        <f t="shared" ref="W1030:W1093" si="511">IMDIV(IMPRODUCT(U1030,V1030),IMSUM(U1030,V1030))</f>
        <v>0.0000422732160573115-0.00145607079980798i</v>
      </c>
      <c r="X1030" t="str">
        <f t="shared" ref="X1030:X1093" si="512">IMDIV(IMPRODUCT(COMPLEX($C$19,0),W1030),IMSUM(COMPLEX($C$19,0),W1030))</f>
        <v>0.000058303992986705-0.00145496170395823i</v>
      </c>
      <c r="Y1030" t="str">
        <f t="shared" ref="Y1030:Y1093" si="513">COMPLEX($C$13*10^-3,2*PI()*B1030*$C$12*0.000001)</f>
        <v>0.009+0.450378722818633i</v>
      </c>
      <c r="Z1030" t="str">
        <f t="shared" ref="Z1030:Z1093" si="514">IMPRODUCT(COMPLEX($C$6,0),IMDIV(X1030,IMSUM(X1030,Y1030)))</f>
        <v>-0.0388447319316222-0.00234230262972106i</v>
      </c>
      <c r="AA1030" t="str">
        <f t="shared" ref="AA1030:AA1093" si="515">IMDIV(COMPLEX($C$6,0),IMSUM(X1030,Y1030))</f>
        <v>0.539145726468685-26.7197178967077i</v>
      </c>
      <c r="AB1030" t="str">
        <f t="shared" ref="AB1030:AB1093" si="516">IMPRODUCT(COMPLEX($C$119,0),T1030)</f>
        <v>0.698618994937011-0.132922411651375i</v>
      </c>
      <c r="AC1030" t="str">
        <f t="shared" ref="AC1030:AC1093" si="517">IMSUM(COMPLEX(1,0),IMPRODUCT(AB1030,M1030))</f>
        <v>1.4012668035714-1.54482755736487i</v>
      </c>
      <c r="AD1030" t="str">
        <f t="shared" ref="AD1030:AD1093" si="518">IMDIV(AB1030,AC1030)</f>
        <v>0.272248894871373+0.205282236669639i</v>
      </c>
      <c r="AE1030" t="str">
        <f t="shared" ref="AE1030:AE1093" si="519">IMPRODUCT(AD1030,AA1030,X1030)</f>
        <v>-0.0100946022171726-0.00861182275615182i</v>
      </c>
      <c r="AF1030" t="str">
        <f t="shared" ref="AF1030:AF1093" si="520">IMSUB(D1030,H1030)</f>
        <v>-5.667183878162-1.33196303536814i</v>
      </c>
      <c r="AG1030" t="str">
        <f t="shared" ref="AG1030:AG1093" si="521">IMSUM(COMPLEX(1,0),IMPRODUCT(AD1030,AA1030,COMPLEX($C$127,0)))</f>
        <v>1.02038735231803-0.02593272659348i</v>
      </c>
      <c r="AH1030" t="str">
        <f t="shared" ref="AH1030:AH1093" si="522">IMDIV(IMPRODUCT(AE1030,AF1030),AG1030)</f>
        <v>0.04324511352899+0.0621057127540436i</v>
      </c>
      <c r="AI1030">
        <f t="shared" ref="AI1030:AI1093" si="523">20*LOG10(IMABS(AH1030))</f>
        <v>-22.420531462397769</v>
      </c>
      <c r="AJ1030">
        <f t="shared" ref="AJ1030:AJ1093" si="524">IMARGUMENT(AH1030)*180/PI()</f>
        <v>55.149942617124701</v>
      </c>
      <c r="AK1030"/>
      <c r="AL1030"/>
      <c r="AM1030"/>
      <c r="AN1030"/>
    </row>
    <row r="1031" spans="1:40" x14ac:dyDescent="0.35">
      <c r="A1031"/>
      <c r="B1031">
        <f t="shared" si="490"/>
        <v>89700</v>
      </c>
      <c r="C1031" s="237" t="str">
        <f t="shared" si="493"/>
        <v>-4.00808115864845E-06+0.0115207033600471i</v>
      </c>
      <c r="D1031" s="208" t="str">
        <f t="shared" si="494"/>
        <v>-2.51369193080801+0.0883253924270278i</v>
      </c>
      <c r="E1031" t="str">
        <f t="shared" si="495"/>
        <v>20500</v>
      </c>
      <c r="F1031" t="str">
        <f t="shared" si="496"/>
        <v>0.327868852459016</v>
      </c>
      <c r="G1031" t="str">
        <f t="shared" si="491"/>
        <v>0.327868852459016</v>
      </c>
      <c r="H1031" t="str">
        <f t="shared" si="497"/>
        <v>3.15474831885906+1.41942277049851i</v>
      </c>
      <c r="I1031" t="str">
        <f t="shared" si="498"/>
        <v>352.251076283756i</v>
      </c>
      <c r="J1031" t="str">
        <f t="shared" si="492"/>
        <v>-166.955798957812+77.0612634564446i</v>
      </c>
      <c r="K1031" t="str">
        <f t="shared" si="499"/>
        <v>0.802802833003586-1.73929912874403i</v>
      </c>
      <c r="L1031" t="str">
        <f t="shared" si="500"/>
        <v>0.155764058364571-0.287793933652954i</v>
      </c>
      <c r="M1031" t="str">
        <f t="shared" si="501"/>
        <v>0.958566891368157-2.02709306239698i</v>
      </c>
      <c r="N1031" t="str">
        <f t="shared" si="502"/>
        <v>-1.1188545580941i</v>
      </c>
      <c r="O1031" t="str">
        <f t="shared" si="503"/>
        <v>0.436713173001497-0.899600802871454i</v>
      </c>
      <c r="P1031" t="str">
        <f t="shared" si="504"/>
        <v>0.563286826998503+0.899600802871454i</v>
      </c>
      <c r="Q1031" t="str">
        <f t="shared" si="505"/>
        <v>-0.563286826998503+0.219253755222646i</v>
      </c>
      <c r="R1031" t="str">
        <f t="shared" si="506"/>
        <v>-0.328579472121846-1.72495261641513i</v>
      </c>
      <c r="S1031" t="str">
        <f t="shared" si="507"/>
        <v>0.121162718893299i</v>
      </c>
      <c r="T1031" t="str">
        <f t="shared" si="508"/>
        <v>0.208999948966967-0.0398115822148078i</v>
      </c>
      <c r="U1031" t="str">
        <f t="shared" si="509"/>
        <v>0.00005-0.00158419874872487i</v>
      </c>
      <c r="V1031" t="str">
        <f t="shared" si="510"/>
        <v>0.00002-0.0177430259857185i</v>
      </c>
      <c r="W1031" t="str">
        <f t="shared" si="511"/>
        <v>0.0000422732152392028-0.00145444775835502i</v>
      </c>
      <c r="X1031" t="str">
        <f t="shared" si="512"/>
        <v>0.0000582682481512522-0.00145334029252239i</v>
      </c>
      <c r="Y1031" t="str">
        <f t="shared" si="513"/>
        <v>0.009+0.450881377643207i</v>
      </c>
      <c r="Z1031" t="str">
        <f t="shared" si="514"/>
        <v>-0.0387579616281256-0.00233696810992368i</v>
      </c>
      <c r="AA1031" t="str">
        <f t="shared" si="515"/>
        <v>0.537934889092202-26.6897617518127i</v>
      </c>
      <c r="AB1031" t="str">
        <f t="shared" si="516"/>
        <v>0.698562123581591-0.133066364621528i</v>
      </c>
      <c r="AC1031" t="str">
        <f t="shared" si="517"/>
        <v>1.39988061866646-1.54360344584646i</v>
      </c>
      <c r="AD1031" t="str">
        <f t="shared" si="518"/>
        <v>0.272501715719925+0.205423390343643i</v>
      </c>
      <c r="AE1031" t="str">
        <f t="shared" si="519"/>
        <v>-0.0100815431292057-0.00859861969999532i</v>
      </c>
      <c r="AF1031" t="str">
        <f t="shared" si="520"/>
        <v>-5.66844024966707-1.33109737807148i</v>
      </c>
      <c r="AG1031" t="str">
        <f t="shared" si="521"/>
        <v>1.02037802808682-0.0259282552881812i</v>
      </c>
      <c r="AH1031" t="str">
        <f t="shared" si="522"/>
        <v>0.043212449704648+0.0620169185448389i</v>
      </c>
      <c r="AI1031">
        <f t="shared" si="523"/>
        <v>-22.431043057226098</v>
      </c>
      <c r="AJ1031">
        <f t="shared" si="524"/>
        <v>55.131800286081223</v>
      </c>
      <c r="AK1031"/>
      <c r="AL1031"/>
      <c r="AM1031"/>
      <c r="AN1031"/>
    </row>
    <row r="1032" spans="1:40" x14ac:dyDescent="0.35">
      <c r="A1032"/>
      <c r="B1032">
        <f t="shared" si="490"/>
        <v>89800</v>
      </c>
      <c r="C1032" s="237" t="str">
        <f t="shared" si="493"/>
        <v>-0.000003999159445945+0.0115078740721007i</v>
      </c>
      <c r="D1032" s="208" t="str">
        <f t="shared" si="494"/>
        <v>-2.51369186240821+0.0882270345527721i</v>
      </c>
      <c r="E1032" t="str">
        <f t="shared" si="495"/>
        <v>20500</v>
      </c>
      <c r="F1032" t="str">
        <f t="shared" si="496"/>
        <v>0.327868852459016</v>
      </c>
      <c r="G1032" t="str">
        <f t="shared" si="491"/>
        <v>0.327868852459016</v>
      </c>
      <c r="H1032" t="str">
        <f t="shared" si="497"/>
        <v>3.15600165570313+1.41845915550509i</v>
      </c>
      <c r="I1032" t="str">
        <f t="shared" si="498"/>
        <v>352.643775365454i</v>
      </c>
      <c r="J1032" t="str">
        <f t="shared" si="492"/>
        <v>-167.330491086696+77.1471734491497i</v>
      </c>
      <c r="K1032" t="str">
        <f t="shared" si="499"/>
        <v>0.801311495199153-1.73802668342046i</v>
      </c>
      <c r="L1032" t="str">
        <f t="shared" si="500"/>
        <v>0.155495757898941-0.287618502240304i</v>
      </c>
      <c r="M1032" t="str">
        <f t="shared" si="501"/>
        <v>0.956807253098094-2.02564518566076i</v>
      </c>
      <c r="N1032" t="str">
        <f t="shared" si="502"/>
        <v>-1.1201018875903i</v>
      </c>
      <c r="O1032" t="str">
        <f t="shared" si="503"/>
        <v>0.435590734950362-0.900144828139008i</v>
      </c>
      <c r="P1032" t="str">
        <f t="shared" si="504"/>
        <v>0.564409265049638+0.900144828139008i</v>
      </c>
      <c r="Q1032" t="str">
        <f t="shared" si="505"/>
        <v>-0.564409265049638+0.219957059451292i</v>
      </c>
      <c r="R1032" t="str">
        <f t="shared" si="506"/>
        <v>-0.328568599014268-1.72289129754221i</v>
      </c>
      <c r="S1032" t="str">
        <f t="shared" si="507"/>
        <v>0.121297794388163i</v>
      </c>
      <c r="T1032" t="str">
        <f t="shared" si="508"/>
        <v>0.20898291436243-0.0398546463656395i</v>
      </c>
      <c r="U1032" t="str">
        <f t="shared" si="509"/>
        <v>0.00005-0.0015824346075793i</v>
      </c>
      <c r="V1032" t="str">
        <f t="shared" si="510"/>
        <v>0.00002-0.0177232676048881i</v>
      </c>
      <c r="W1032" t="str">
        <f t="shared" si="511"/>
        <v>0.0000422732144201819-0.00145282833194539i</v>
      </c>
      <c r="X1032" t="str">
        <f t="shared" si="512"/>
        <v>0.0000582326226412048-0.00145172249118656i</v>
      </c>
      <c r="Y1032" t="str">
        <f t="shared" si="513"/>
        <v>0.009+0.451384032467781i</v>
      </c>
      <c r="Z1032" t="str">
        <f t="shared" si="514"/>
        <v>-0.0386714819950483-0.00233165462494228i</v>
      </c>
      <c r="AA1032" t="str">
        <f t="shared" si="515"/>
        <v>0.536728136532638-26.6598728868975i</v>
      </c>
      <c r="AB1032" t="str">
        <f t="shared" si="516"/>
        <v>0.698505187062809-0.133210302382298i</v>
      </c>
      <c r="AC1032" t="str">
        <f t="shared" si="517"/>
        <v>1.39849802160722-1.54238025283962i</v>
      </c>
      <c r="AD1032" t="str">
        <f t="shared" si="518"/>
        <v>0.272754725400882+0.205564252149838i</v>
      </c>
      <c r="AE1032" t="str">
        <f t="shared" si="519"/>
        <v>-0.0100685246131566-0.00858544409279384i</v>
      </c>
      <c r="AF1032" t="str">
        <f t="shared" si="520"/>
        <v>-5.66969351811134-1.33023212095232i</v>
      </c>
      <c r="AG1032" t="str">
        <f t="shared" si="521"/>
        <v>1.0203686973238-0.0259238125695884i</v>
      </c>
      <c r="AH1032" t="str">
        <f t="shared" si="522"/>
        <v>0.0431798796923589+0.061928299885811i</v>
      </c>
      <c r="AI1032">
        <f t="shared" si="523"/>
        <v>-22.441543773686497</v>
      </c>
      <c r="AJ1032">
        <f t="shared" si="524"/>
        <v>55.113631764873837</v>
      </c>
      <c r="AK1032"/>
      <c r="AL1032"/>
      <c r="AM1032"/>
      <c r="AN1032"/>
    </row>
    <row r="1033" spans="1:40" x14ac:dyDescent="0.35">
      <c r="A1033"/>
      <c r="B1033">
        <f t="shared" si="490"/>
        <v>89900</v>
      </c>
      <c r="C1033" s="237" t="str">
        <f t="shared" si="493"/>
        <v>-0.0000039902674887977+0.0114950733253853i</v>
      </c>
      <c r="D1033" s="208" t="str">
        <f t="shared" si="494"/>
        <v>-2.51369179423654+0.0881288954946207i</v>
      </c>
      <c r="E1033" t="str">
        <f t="shared" si="495"/>
        <v>20500</v>
      </c>
      <c r="F1033" t="str">
        <f t="shared" si="496"/>
        <v>0.327868852459016</v>
      </c>
      <c r="G1033" t="str">
        <f t="shared" si="491"/>
        <v>0.327868852459016</v>
      </c>
      <c r="H1033" t="str">
        <f t="shared" si="497"/>
        <v>3.15725189841501+1.41749616267336i</v>
      </c>
      <c r="I1033" t="str">
        <f t="shared" si="498"/>
        <v>353.036474447153i</v>
      </c>
      <c r="J1033" t="str">
        <f t="shared" si="492"/>
        <v>-167.705600699846+77.2330834418548i</v>
      </c>
      <c r="K1033" t="str">
        <f t="shared" si="499"/>
        <v>0.799824035273608-1.73675534255627i</v>
      </c>
      <c r="L1033" t="str">
        <f t="shared" si="500"/>
        <v>0.155228082727214-0.287443123431041i</v>
      </c>
      <c r="M1033" t="str">
        <f t="shared" si="501"/>
        <v>0.955052118000822-2.02419846598731i</v>
      </c>
      <c r="N1033" t="str">
        <f t="shared" si="502"/>
        <v>-1.1213492170865i</v>
      </c>
      <c r="O1033" t="str">
        <f t="shared" si="503"/>
        <v>0.434467619193802-0.90068745293363i</v>
      </c>
      <c r="P1033" t="str">
        <f t="shared" si="504"/>
        <v>0.565532380806198+0.90068745293363i</v>
      </c>
      <c r="Q1033" t="str">
        <f t="shared" si="505"/>
        <v>-0.565532380806198+0.22066176415287i</v>
      </c>
      <c r="R1033" t="str">
        <f t="shared" si="506"/>
        <v>-0.328557712574505-1.72083440390985i</v>
      </c>
      <c r="S1033" t="str">
        <f t="shared" si="507"/>
        <v>0.121432869883027i</v>
      </c>
      <c r="T1033" t="str">
        <f t="shared" si="508"/>
        <v>0.208965860260221-0.0398977059601248i</v>
      </c>
      <c r="U1033" t="str">
        <f t="shared" si="509"/>
        <v>0.00005-0.00158067439110813i</v>
      </c>
      <c r="V1033" t="str">
        <f t="shared" si="510"/>
        <v>0.00002-0.017703553180411i</v>
      </c>
      <c r="W1033" t="str">
        <f t="shared" si="511"/>
        <v>0.0000422732136002484-0.00145121250851553i</v>
      </c>
      <c r="X1033" t="str">
        <f t="shared" si="512"/>
        <v>0.0000581971159260358-0.00145010828790955i</v>
      </c>
      <c r="Y1033" t="str">
        <f t="shared" si="513"/>
        <v>0.009+0.451886687292356i</v>
      </c>
      <c r="Z1033" t="str">
        <f t="shared" si="514"/>
        <v>-0.0385852917345078-0.0023263620635232i</v>
      </c>
      <c r="AA1033" t="str">
        <f t="shared" si="515"/>
        <v>0.53552545039111-26.6300510749403i</v>
      </c>
      <c r="AB1033" t="str">
        <f t="shared" si="516"/>
        <v>0.698448185374943-0.13335422491392i</v>
      </c>
      <c r="AC1033" t="str">
        <f t="shared" si="517"/>
        <v>1.39711900125249-1.54115798035598i</v>
      </c>
      <c r="AD1033" t="str">
        <f t="shared" si="518"/>
        <v>0.273007923614105+0.20570482185607i</v>
      </c>
      <c r="AE1033" t="str">
        <f t="shared" si="519"/>
        <v>-0.0100555464846327-0.00857229583904851i</v>
      </c>
      <c r="AF1033" t="str">
        <f t="shared" si="520"/>
        <v>-5.67094369265155-1.32936726717874i</v>
      </c>
      <c r="AG1033" t="str">
        <f t="shared" si="521"/>
        <v>1.02035936002519-0.0259193983120524i</v>
      </c>
      <c r="AH1033" t="str">
        <f t="shared" si="522"/>
        <v>0.0431474030430853+0.0618398561995911i</v>
      </c>
      <c r="AI1033">
        <f t="shared" si="523"/>
        <v>-22.452033640412232</v>
      </c>
      <c r="AJ1033">
        <f t="shared" si="524"/>
        <v>55.0954371336653</v>
      </c>
      <c r="AK1033"/>
      <c r="AL1033"/>
      <c r="AM1033"/>
      <c r="AN1033"/>
    </row>
    <row r="1034" spans="1:40" x14ac:dyDescent="0.35">
      <c r="A1034"/>
      <c r="B1034">
        <f t="shared" si="490"/>
        <v>90000</v>
      </c>
      <c r="C1034" s="237" t="str">
        <f t="shared" si="493"/>
        <v>-3.98140515503316E-06+0.0114823010247634i</v>
      </c>
      <c r="D1034" s="208" t="str">
        <f t="shared" si="494"/>
        <v>-2.51369172629198+0.0880309745231861i</v>
      </c>
      <c r="E1034" t="str">
        <f t="shared" si="495"/>
        <v>20500</v>
      </c>
      <c r="F1034" t="str">
        <f t="shared" si="496"/>
        <v>0.327868852459016</v>
      </c>
      <c r="G1034" t="str">
        <f t="shared" si="491"/>
        <v>0.327868852459016</v>
      </c>
      <c r="H1034" t="str">
        <f t="shared" si="497"/>
        <v>3.15849905612397+1.41653379441387i</v>
      </c>
      <c r="I1034" t="str">
        <f t="shared" si="498"/>
        <v>353.429173528852i</v>
      </c>
      <c r="J1034" t="str">
        <f t="shared" si="492"/>
        <v>-168.081127797262+77.3189934345598i</v>
      </c>
      <c r="K1034" t="str">
        <f t="shared" si="499"/>
        <v>0.798340440875852-1.7354851079657i</v>
      </c>
      <c r="L1034" t="str">
        <f t="shared" si="500"/>
        <v>0.154961031161611-0.287267797960262i</v>
      </c>
      <c r="M1034" t="str">
        <f t="shared" si="501"/>
        <v>0.953301472037463-2.02275290592596i</v>
      </c>
      <c r="N1034" t="str">
        <f t="shared" si="502"/>
        <v>-1.12259654658271i</v>
      </c>
      <c r="O1034" t="str">
        <f t="shared" si="503"/>
        <v>0.433343827479185-0.901228676411093i</v>
      </c>
      <c r="P1034" t="str">
        <f t="shared" si="504"/>
        <v>0.566656172520815+0.901228676411093i</v>
      </c>
      <c r="Q1034" t="str">
        <f t="shared" si="505"/>
        <v>-0.566656172520815+0.221367870171617i</v>
      </c>
      <c r="R1034" t="str">
        <f t="shared" si="506"/>
        <v>-0.328546812798335-1.71878192075311i</v>
      </c>
      <c r="S1034" t="str">
        <f t="shared" si="507"/>
        <v>0.121567945377892i</v>
      </c>
      <c r="T1034" t="str">
        <f t="shared" si="508"/>
        <v>0.208948786658622-0.0399407609923485i</v>
      </c>
      <c r="U1034" t="str">
        <f t="shared" si="509"/>
        <v>0.00005-0.00157891808622912i</v>
      </c>
      <c r="V1034" t="str">
        <f t="shared" si="510"/>
        <v>0.00002-0.0176838825657661i</v>
      </c>
      <c r="W1034" t="str">
        <f t="shared" si="511"/>
        <v>0.0000422732127794023-0.00144960027605551i</v>
      </c>
      <c r="X1034" t="str">
        <f t="shared" si="512"/>
        <v>0.000058161727478163-0.0014484976707036i</v>
      </c>
      <c r="Y1034" t="str">
        <f t="shared" si="513"/>
        <v>0.009+0.45238934211693i</v>
      </c>
      <c r="Z1034" t="str">
        <f t="shared" si="514"/>
        <v>-0.038499389555862-0.00232109031513767i</v>
      </c>
      <c r="AA1034" t="str">
        <f t="shared" si="515"/>
        <v>0.53432681237247-26.6002960899423i</v>
      </c>
      <c r="AB1034" t="str">
        <f t="shared" si="516"/>
        <v>0.698391118512252-0.133498132196623i</v>
      </c>
      <c r="AC1034" t="str">
        <f t="shared" si="517"/>
        <v>1.39574354649921-1.53993663038083i</v>
      </c>
      <c r="AD1034" t="str">
        <f t="shared" si="518"/>
        <v>0.273261310059153+0.2058450992304i</v>
      </c>
      <c r="AE1034" t="str">
        <f t="shared" si="519"/>
        <v>-0.0100426085602703-0.00855917484371638i</v>
      </c>
      <c r="AF1034" t="str">
        <f t="shared" si="520"/>
        <v>-5.67219078241595-1.32850281989068i</v>
      </c>
      <c r="AG1034" t="str">
        <f t="shared" si="521"/>
        <v>1.02035001618725-0.0259150123904607i</v>
      </c>
      <c r="AH1034" t="str">
        <f t="shared" si="522"/>
        <v>0.0431150193103435+0.0617515869113991i</v>
      </c>
      <c r="AI1034">
        <f t="shared" si="523"/>
        <v>-22.462512685930637</v>
      </c>
      <c r="AJ1034">
        <f t="shared" si="524"/>
        <v>55.077216472259465</v>
      </c>
      <c r="AK1034"/>
      <c r="AL1034"/>
      <c r="AM1034"/>
      <c r="AN1034"/>
    </row>
    <row r="1035" spans="1:40" x14ac:dyDescent="0.35">
      <c r="A1035"/>
      <c r="B1035">
        <f t="shared" si="490"/>
        <v>90100</v>
      </c>
      <c r="C1035" s="237" t="str">
        <f t="shared" si="493"/>
        <v>-3.97257231321108E-06+0.0114695570755199i</v>
      </c>
      <c r="D1035" s="208" t="str">
        <f t="shared" si="494"/>
        <v>-2.51369165857352+0.0879332709123193i</v>
      </c>
      <c r="E1035" t="str">
        <f t="shared" si="495"/>
        <v>20500</v>
      </c>
      <c r="F1035" t="str">
        <f t="shared" si="496"/>
        <v>0.327868852459016</v>
      </c>
      <c r="G1035" t="str">
        <f t="shared" si="491"/>
        <v>0.327868852459016</v>
      </c>
      <c r="H1035" t="str">
        <f t="shared" si="497"/>
        <v>3.15974313793082+1.4155720531126i</v>
      </c>
      <c r="I1035" t="str">
        <f t="shared" si="498"/>
        <v>353.82187261055i</v>
      </c>
      <c r="J1035" t="str">
        <f t="shared" si="492"/>
        <v>-168.457072378945+77.4049034272649i</v>
      </c>
      <c r="K1035" t="str">
        <f t="shared" si="499"/>
        <v>0.796860699698442-1.73421598143554i</v>
      </c>
      <c r="L1035" t="str">
        <f t="shared" si="500"/>
        <v>0.154694601518794-0.287092526557402i</v>
      </c>
      <c r="M1035" t="str">
        <f t="shared" si="501"/>
        <v>0.951555301217236-2.02130850799294i</v>
      </c>
      <c r="N1035" t="str">
        <f t="shared" si="502"/>
        <v>-1.12384387607891i</v>
      </c>
      <c r="O1035" t="str">
        <f t="shared" si="503"/>
        <v>0.43221936155496-0.901768497729336i</v>
      </c>
      <c r="P1035" t="str">
        <f t="shared" si="504"/>
        <v>0.56778063844504+0.901768497729336i</v>
      </c>
      <c r="Q1035" t="str">
        <f t="shared" si="505"/>
        <v>-0.56778063844504+0.222075378349574i</v>
      </c>
      <c r="R1035" t="str">
        <f t="shared" si="506"/>
        <v>-0.328535899681526-1.71673383337266i</v>
      </c>
      <c r="S1035" t="str">
        <f t="shared" si="507"/>
        <v>0.121703020872756i</v>
      </c>
      <c r="T1035" t="str">
        <f t="shared" si="508"/>
        <v>0.208931693555919-0.0399838114563904i</v>
      </c>
      <c r="U1035" t="str">
        <f t="shared" si="509"/>
        <v>0.00005-0.0015771656799181i</v>
      </c>
      <c r="V1035" t="str">
        <f t="shared" si="510"/>
        <v>0.00002-0.0176642556150827i</v>
      </c>
      <c r="W1035" t="str">
        <f t="shared" si="511"/>
        <v>0.0000422732119576437-0.00144799162260871i</v>
      </c>
      <c r="X1035" t="str">
        <f t="shared" si="512"/>
        <v>0.00005812645677293-0.00144689062763416i</v>
      </c>
      <c r="Y1035" t="str">
        <f t="shared" si="513"/>
        <v>0.009+0.452891996941505i</v>
      </c>
      <c r="Z1035" t="str">
        <f t="shared" si="514"/>
        <v>-0.0384137741756623-0.00231583926997616i</v>
      </c>
      <c r="AA1035" t="str">
        <f t="shared" si="515"/>
        <v>0.533132204284583-26.5706077069217i</v>
      </c>
      <c r="AB1035" t="str">
        <f t="shared" si="516"/>
        <v>0.698333986469006-0.133642024210621i</v>
      </c>
      <c r="AC1035" t="str">
        <f t="shared" si="517"/>
        <v>1.39437164628242-1.53871620487345i</v>
      </c>
      <c r="AD1035" t="str">
        <f t="shared" si="518"/>
        <v>0.273514884435265+0.2059850840411i</v>
      </c>
      <c r="AE1035" t="str">
        <f t="shared" si="519"/>
        <v>-0.0100297106577269-0.00854608101220783i</v>
      </c>
      <c r="AF1035" t="str">
        <f t="shared" si="520"/>
        <v>-5.67343479650434-1.32763878220028i</v>
      </c>
      <c r="AG1035" t="str">
        <f t="shared" si="521"/>
        <v>1.02034066580629-0.0259106546802325i</v>
      </c>
      <c r="AH1035" t="str">
        <f t="shared" si="522"/>
        <v>0.0430827280501805+0.0616634914490275i</v>
      </c>
      <c r="AI1035">
        <f t="shared" si="523"/>
        <v>-22.47298093866419</v>
      </c>
      <c r="AJ1035">
        <f t="shared" si="524"/>
        <v>55.058969860105954</v>
      </c>
      <c r="AK1035"/>
      <c r="AL1035"/>
      <c r="AM1035"/>
      <c r="AN1035"/>
    </row>
    <row r="1036" spans="1:40" x14ac:dyDescent="0.35">
      <c r="A1036"/>
      <c r="B1036">
        <f t="shared" si="490"/>
        <v>90200</v>
      </c>
      <c r="C1036" s="237" t="str">
        <f t="shared" si="493"/>
        <v>-3.96376883261931E-06+0.01145684138336i</v>
      </c>
      <c r="D1036" s="208" t="str">
        <f t="shared" si="494"/>
        <v>-2.51369159108018+0.0878357839390934i</v>
      </c>
      <c r="E1036" t="str">
        <f t="shared" si="495"/>
        <v>20500</v>
      </c>
      <c r="F1036" t="str">
        <f t="shared" si="496"/>
        <v>0.327868852459016</v>
      </c>
      <c r="G1036" t="str">
        <f t="shared" si="491"/>
        <v>0.327868852459016</v>
      </c>
      <c r="H1036" t="str">
        <f t="shared" si="497"/>
        <v>3.16098415290807+1.41461094113099i</v>
      </c>
      <c r="I1036" t="str">
        <f t="shared" si="498"/>
        <v>354.214571692249i</v>
      </c>
      <c r="J1036" t="str">
        <f t="shared" si="492"/>
        <v>-168.833434444894+77.4908134199699i</v>
      </c>
      <c r="K1036" t="str">
        <f t="shared" si="499"/>
        <v>0.795384799477468-1.73294796472529i</v>
      </c>
      <c r="L1036" t="str">
        <f t="shared" si="500"/>
        <v>0.154428792119866-0.286917309946276i</v>
      </c>
      <c r="M1036" t="str">
        <f t="shared" si="501"/>
        <v>0.949813591597334-2.01986527467157i</v>
      </c>
      <c r="N1036" t="str">
        <f t="shared" si="502"/>
        <v>-1.12509120557511i</v>
      </c>
      <c r="O1036" t="str">
        <f t="shared" si="503"/>
        <v>0.431094223170596-0.902306916048492i</v>
      </c>
      <c r="P1036" t="str">
        <f t="shared" si="504"/>
        <v>0.568905776829404+0.902306916048492i</v>
      </c>
      <c r="Q1036" t="str">
        <f t="shared" si="505"/>
        <v>-0.568905776829404+0.222784289526618i</v>
      </c>
      <c r="R1036" t="str">
        <f t="shared" si="506"/>
        <v>-0.328524973219839-1.71469012713426i</v>
      </c>
      <c r="S1036" t="str">
        <f t="shared" si="507"/>
        <v>0.12183809636762i</v>
      </c>
      <c r="T1036" t="str">
        <f t="shared" si="508"/>
        <v>0.208914580950391-0.0400268573463285i</v>
      </c>
      <c r="U1036" t="str">
        <f t="shared" si="509"/>
        <v>0.00005-0.00157541715920866i</v>
      </c>
      <c r="V1036" t="str">
        <f t="shared" si="510"/>
        <v>0.00002-0.0176446721831369i</v>
      </c>
      <c r="W1036" t="str">
        <f t="shared" si="511"/>
        <v>0.0000422732111349724-0.00144638653627155i</v>
      </c>
      <c r="X1036" t="str">
        <f t="shared" si="512"/>
        <v>0.0000580913032885872-0.00144528714681959i</v>
      </c>
      <c r="Y1036" t="str">
        <f t="shared" si="513"/>
        <v>0.009+0.453394651766079i</v>
      </c>
      <c r="Z1036" t="str">
        <f t="shared" si="514"/>
        <v>-0.0383284443176065-0.00231060881894298i</v>
      </c>
      <c r="AA1036" t="str">
        <f t="shared" si="515"/>
        <v>0.531941608037653-26.5409857019085i</v>
      </c>
      <c r="AB1036" t="str">
        <f t="shared" si="516"/>
        <v>0.698276789239453-0.133785900936119i</v>
      </c>
      <c r="AC1036" t="str">
        <f t="shared" si="517"/>
        <v>1.39300328957506-1.53749670576715i</v>
      </c>
      <c r="AD1036" t="str">
        <f t="shared" si="518"/>
        <v>0.273768646441383+0.206124776056652i</v>
      </c>
      <c r="AE1036" t="str">
        <f t="shared" si="519"/>
        <v>-0.0100168525956759-0.00853301425038405i</v>
      </c>
      <c r="AF1036" t="str">
        <f t="shared" si="520"/>
        <v>-5.67467574398825-1.3267751571919i</v>
      </c>
      <c r="AG1036" t="str">
        <f t="shared" si="521"/>
        <v>1.02033130887869-0.0259063250573186i</v>
      </c>
      <c r="AH1036" t="str">
        <f t="shared" si="522"/>
        <v>0.0430505288211655+0.0615755692428298i</v>
      </c>
      <c r="AI1036">
        <f t="shared" si="523"/>
        <v>-22.483438426930164</v>
      </c>
      <c r="AJ1036">
        <f t="shared" si="524"/>
        <v>55.040697376297949</v>
      </c>
      <c r="AK1036"/>
      <c r="AL1036"/>
      <c r="AM1036"/>
      <c r="AN1036"/>
    </row>
    <row r="1037" spans="1:40" x14ac:dyDescent="0.35">
      <c r="A1037"/>
      <c r="B1037">
        <f t="shared" si="490"/>
        <v>90300</v>
      </c>
      <c r="C1037" s="237" t="str">
        <f t="shared" si="493"/>
        <v>-3.95499458326914E-06+0.0114441538544063i</v>
      </c>
      <c r="D1037" s="208" t="str">
        <f t="shared" si="494"/>
        <v>-2.51369152381093+0.0877385128837817i</v>
      </c>
      <c r="E1037" t="str">
        <f t="shared" si="495"/>
        <v>20500</v>
      </c>
      <c r="F1037" t="str">
        <f t="shared" si="496"/>
        <v>0.327868852459016</v>
      </c>
      <c r="G1037" t="str">
        <f t="shared" si="491"/>
        <v>0.327868852459016</v>
      </c>
      <c r="H1037" t="str">
        <f t="shared" si="497"/>
        <v>3.16222211009985+1.41365046080619i</v>
      </c>
      <c r="I1037" t="str">
        <f t="shared" si="498"/>
        <v>354.607270773948i</v>
      </c>
      <c r="J1037" t="str">
        <f t="shared" si="492"/>
        <v>-169.210213995109+77.5767234126751i</v>
      </c>
      <c r="K1037" t="str">
        <f t="shared" si="499"/>
        <v>0.793912727992374-1.73168105956743i</v>
      </c>
      <c r="L1037" t="str">
        <f t="shared" si="500"/>
        <v>0.154163601290364-0.286742148845109i</v>
      </c>
      <c r="M1037" t="str">
        <f t="shared" si="501"/>
        <v>0.948076329282738-2.01842320841254i</v>
      </c>
      <c r="N1037" t="str">
        <f t="shared" si="502"/>
        <v>-1.12633853507132i</v>
      </c>
      <c r="O1037" t="str">
        <f t="shared" si="503"/>
        <v>0.429968414076608-0.902843930530879i</v>
      </c>
      <c r="P1037" t="str">
        <f t="shared" si="504"/>
        <v>0.570031585923392+0.902843930530879i</v>
      </c>
      <c r="Q1037" t="str">
        <f t="shared" si="505"/>
        <v>-0.570031585923392+0.223494604540441i</v>
      </c>
      <c r="R1037" t="str">
        <f t="shared" si="506"/>
        <v>-0.328514033409038-1.7126507874685i</v>
      </c>
      <c r="S1037" t="str">
        <f t="shared" si="507"/>
        <v>0.121973171862485i</v>
      </c>
      <c r="T1037" t="str">
        <f t="shared" si="508"/>
        <v>0.208897448840316-0.0400698986562387i</v>
      </c>
      <c r="U1037" t="str">
        <f t="shared" si="509"/>
        <v>0.0000499999999999999-0.00157367251119181i</v>
      </c>
      <c r="V1037" t="str">
        <f t="shared" si="510"/>
        <v>0.00002-0.0176251321253483i</v>
      </c>
      <c r="W1037" t="str">
        <f t="shared" si="511"/>
        <v>0.0000422732103113889-0.00144478500519316i</v>
      </c>
      <c r="X1037" t="str">
        <f t="shared" si="512"/>
        <v>0.0000580562665062708-0.00144368721643082i</v>
      </c>
      <c r="Y1037" t="str">
        <f t="shared" si="513"/>
        <v>0.009+0.453897306590653i</v>
      </c>
      <c r="Z1037" t="str">
        <f t="shared" si="514"/>
        <v>-0.0382433987124882-0.00230539885365061i</v>
      </c>
      <c r="AA1037" t="str">
        <f t="shared" si="515"/>
        <v>0.530755005643503-26.511429851938i</v>
      </c>
      <c r="AB1037" t="str">
        <f t="shared" si="516"/>
        <v>0.698219526817837-0.133929762353317i</v>
      </c>
      <c r="AC1037" t="str">
        <f t="shared" si="517"/>
        <v>1.39163846538787-1.53627813496959i</v>
      </c>
      <c r="AD1037" t="str">
        <f t="shared" si="518"/>
        <v>0.274022595776136+0.206264175045756i</v>
      </c>
      <c r="AE1037" t="str">
        <f t="shared" si="519"/>
        <v>-0.0100040341937981-0.00851997446455396i</v>
      </c>
      <c r="AF1037" t="str">
        <f t="shared" si="520"/>
        <v>-5.67591363391078-1.32591194792241i</v>
      </c>
      <c r="AG1037" t="str">
        <f t="shared" si="521"/>
        <v>1.02032194540086-0.0259020233981958i</v>
      </c>
      <c r="AH1037" t="str">
        <f t="shared" si="522"/>
        <v>0.0430184211843633+0.061487819725702i</v>
      </c>
      <c r="AI1037">
        <f t="shared" si="523"/>
        <v>-22.493885178942222</v>
      </c>
      <c r="AJ1037">
        <f t="shared" si="524"/>
        <v>55.022399099578138</v>
      </c>
      <c r="AK1037"/>
      <c r="AL1037"/>
      <c r="AM1037"/>
      <c r="AN1037"/>
    </row>
    <row r="1038" spans="1:40" x14ac:dyDescent="0.35">
      <c r="A1038"/>
      <c r="B1038">
        <f t="shared" si="490"/>
        <v>90400</v>
      </c>
      <c r="C1038" s="237" t="str">
        <f t="shared" si="493"/>
        <v>-3.94624943589035E-06+0.0114314943951969i</v>
      </c>
      <c r="D1038" s="208" t="str">
        <f t="shared" si="494"/>
        <v>-2.5136914567648+0.0876414570298429i</v>
      </c>
      <c r="E1038" t="str">
        <f t="shared" si="495"/>
        <v>20500</v>
      </c>
      <c r="F1038" t="str">
        <f t="shared" si="496"/>
        <v>0.327868852459016</v>
      </c>
      <c r="G1038" t="str">
        <f t="shared" si="491"/>
        <v>0.327868852459016</v>
      </c>
      <c r="H1038" t="str">
        <f t="shared" si="497"/>
        <v>3.16345701852215+1.41269061445122i</v>
      </c>
      <c r="I1038" t="str">
        <f t="shared" si="498"/>
        <v>354.999969855647i</v>
      </c>
      <c r="J1038" t="str">
        <f t="shared" si="492"/>
        <v>-169.58741102959+77.6626334053801i</v>
      </c>
      <c r="K1038" t="str">
        <f t="shared" si="499"/>
        <v>0.792444473065812-1.73041526766756i</v>
      </c>
      <c r="L1038" t="str">
        <f t="shared" si="500"/>
        <v>0.153899027360244-0.286567043966571i</v>
      </c>
      <c r="M1038" t="str">
        <f t="shared" si="501"/>
        <v>0.946343500426056-2.01698231163413i</v>
      </c>
      <c r="N1038" t="str">
        <f t="shared" si="502"/>
        <v>-1.12758586456752i</v>
      </c>
      <c r="O1038" t="str">
        <f t="shared" si="503"/>
        <v>0.428841936024584-0.903379540340984i</v>
      </c>
      <c r="P1038" t="str">
        <f t="shared" si="504"/>
        <v>0.571158063975416+0.903379540340984i</v>
      </c>
      <c r="Q1038" t="str">
        <f t="shared" si="505"/>
        <v>-0.571158063975416+0.224206324226536i</v>
      </c>
      <c r="R1038" t="str">
        <f t="shared" si="506"/>
        <v>-0.328503080244869-1.71061579987048i</v>
      </c>
      <c r="S1038" t="str">
        <f t="shared" si="507"/>
        <v>0.122108247357349i</v>
      </c>
      <c r="T1038" t="str">
        <f t="shared" si="508"/>
        <v>0.208880297223974-0.0401129353801915i</v>
      </c>
      <c r="U1038" t="str">
        <f t="shared" si="509"/>
        <v>0.0000499999999999999-0.00157193172301572i</v>
      </c>
      <c r="V1038" t="str">
        <f t="shared" si="510"/>
        <v>0.00002-0.017605635297776i</v>
      </c>
      <c r="W1038" t="str">
        <f t="shared" si="511"/>
        <v>0.0000422732094868928-0.00144318701757513i</v>
      </c>
      <c r="X1038" t="str">
        <f t="shared" si="512"/>
        <v>0.0000580213459099841-0.00144209082469111i</v>
      </c>
      <c r="Y1038" t="str">
        <f t="shared" si="513"/>
        <v>0.009+0.454399961415228i</v>
      </c>
      <c r="Z1038" t="str">
        <f t="shared" si="514"/>
        <v>-0.0381586360981519-0.00230020926641438i</v>
      </c>
      <c r="AA1038" t="str">
        <f t="shared" si="515"/>
        <v>0.529572379214913-26.4819399350458i</v>
      </c>
      <c r="AB1038" t="str">
        <f t="shared" si="516"/>
        <v>0.69816219919841-0.134073608442395i</v>
      </c>
      <c r="AC1038" t="str">
        <f t="shared" si="517"/>
        <v>1.39027716276931-1.53506049436291i</v>
      </c>
      <c r="AD1038" t="str">
        <f t="shared" si="518"/>
        <v>0.274276732137848+0.206403280777323i</v>
      </c>
      <c r="AE1038" t="str">
        <f t="shared" si="519"/>
        <v>-0.00999125527277608-0.00850696156147186i</v>
      </c>
      <c r="AF1038" t="str">
        <f t="shared" si="520"/>
        <v>-5.67714847528695-1.32504915742138i</v>
      </c>
      <c r="AG1038" t="str">
        <f t="shared" si="521"/>
        <v>1.02031257536927-0.0258977495798656i</v>
      </c>
      <c r="AH1038" t="str">
        <f t="shared" si="522"/>
        <v>0.0429864047033239+0.061400242333072i</v>
      </c>
      <c r="AI1038">
        <f t="shared" si="523"/>
        <v>-22.504321222810159</v>
      </c>
      <c r="AJ1038">
        <f t="shared" si="524"/>
        <v>55.004075108338142</v>
      </c>
      <c r="AK1038"/>
      <c r="AL1038"/>
      <c r="AM1038"/>
      <c r="AN1038"/>
    </row>
    <row r="1039" spans="1:40" x14ac:dyDescent="0.35">
      <c r="A1039"/>
      <c r="B1039">
        <f t="shared" si="490"/>
        <v>90500</v>
      </c>
      <c r="C1039" s="237" t="str">
        <f t="shared" si="493"/>
        <v>-3.93753326192656E-06+0.0114188629126829i</v>
      </c>
      <c r="D1039" s="208" t="str">
        <f t="shared" si="494"/>
        <v>-2.5136913899408+0.0875446156639023i</v>
      </c>
      <c r="E1039" t="str">
        <f t="shared" si="495"/>
        <v>20500</v>
      </c>
      <c r="F1039" t="str">
        <f t="shared" si="496"/>
        <v>0.327868852459016</v>
      </c>
      <c r="G1039" t="str">
        <f t="shared" si="491"/>
        <v>0.327868852459016</v>
      </c>
      <c r="H1039" t="str">
        <f t="shared" si="497"/>
        <v>3.16468888716282+1.4117314043551i</v>
      </c>
      <c r="I1039" t="str">
        <f t="shared" si="498"/>
        <v>355.392668937345i</v>
      </c>
      <c r="J1039" t="str">
        <f t="shared" si="492"/>
        <v>-169.965025548337+77.7485433980852i</v>
      </c>
      <c r="K1039" t="str">
        <f t="shared" si="499"/>
        <v>0.790980022563502-1.72915059070471i</v>
      </c>
      <c r="L1039" t="str">
        <f t="shared" si="500"/>
        <v>0.153635068663889-0.286391996017811i</v>
      </c>
      <c r="M1039" t="str">
        <f t="shared" si="501"/>
        <v>0.944615091227391-2.01554258672252i</v>
      </c>
      <c r="N1039" t="str">
        <f t="shared" si="502"/>
        <v>-1.12883319406372i</v>
      </c>
      <c r="O1039" t="str">
        <f t="shared" si="503"/>
        <v>0.427714790767123-0.903913744645492i</v>
      </c>
      <c r="P1039" t="str">
        <f t="shared" si="504"/>
        <v>0.572285209232877+0.903913744645492i</v>
      </c>
      <c r="Q1039" t="str">
        <f t="shared" si="505"/>
        <v>-0.572285209232877+0.224919449418228i</v>
      </c>
      <c r="R1039" t="str">
        <f t="shared" si="506"/>
        <v>-0.328492113723079-1.70858514989932i</v>
      </c>
      <c r="S1039" t="str">
        <f t="shared" si="507"/>
        <v>0.122243322852213i</v>
      </c>
      <c r="T1039" t="str">
        <f t="shared" si="508"/>
        <v>0.208863126099639-0.0401559675122562i</v>
      </c>
      <c r="U1039" t="str">
        <f t="shared" si="509"/>
        <v>0.0000499999999999999-0.00157019478188531i</v>
      </c>
      <c r="V1039" t="str">
        <f t="shared" si="510"/>
        <v>0.00002-0.0175861815571155i</v>
      </c>
      <c r="W1039" t="str">
        <f t="shared" si="511"/>
        <v>0.0000422732086614842-0.00144159256167115i</v>
      </c>
      <c r="X1039" t="str">
        <f t="shared" si="512"/>
        <v>0.0000579865409865801-0.00144049795987572i</v>
      </c>
      <c r="Y1039" t="str">
        <f t="shared" si="513"/>
        <v>0.009+0.454902616239802i</v>
      </c>
      <c r="Z1039" t="str">
        <f t="shared" si="514"/>
        <v>-0.0380741552194451-0.00229503995024716i</v>
      </c>
      <c r="AA1039" t="str">
        <f t="shared" si="515"/>
        <v>0.528393710964935-26.4525157302621i</v>
      </c>
      <c r="AB1039" t="str">
        <f t="shared" si="516"/>
        <v>0.698104806375402-0.134217439183531i</v>
      </c>
      <c r="AC1039" t="str">
        <f t="shared" si="517"/>
        <v>1.38891937080533-1.53384378580396i</v>
      </c>
      <c r="AD1039" t="str">
        <f t="shared" si="518"/>
        <v>0.274531055224537+0.206542093020485i</v>
      </c>
      <c r="AE1039" t="str">
        <f t="shared" si="519"/>
        <v>-0.00997851565428738-0.00849397544833482i</v>
      </c>
      <c r="AF1039" t="str">
        <f t="shared" si="520"/>
        <v>-5.67838027710362-1.3241867886912i</v>
      </c>
      <c r="AG1039" t="str">
        <f t="shared" si="521"/>
        <v>1.02030319878042-0.0258935034798509i</v>
      </c>
      <c r="AH1039" t="str">
        <f t="shared" si="522"/>
        <v>0.0429544789440651+0.0613128365028863i</v>
      </c>
      <c r="AI1039">
        <f t="shared" si="523"/>
        <v>-22.514746586540365</v>
      </c>
      <c r="AJ1039">
        <f t="shared" si="524"/>
        <v>54.98572548062107</v>
      </c>
      <c r="AK1039"/>
      <c r="AL1039"/>
      <c r="AM1039"/>
      <c r="AN1039"/>
    </row>
    <row r="1040" spans="1:40" x14ac:dyDescent="0.35">
      <c r="A1040"/>
      <c r="B1040">
        <f t="shared" si="490"/>
        <v>90600</v>
      </c>
      <c r="C1040" s="237" t="str">
        <f t="shared" si="493"/>
        <v>-3.92884593353049E-06+0.0114062593142264i</v>
      </c>
      <c r="D1040" s="208" t="str">
        <f t="shared" si="494"/>
        <v>-2.51369132333795+0.0874479880757358i</v>
      </c>
      <c r="E1040" t="str">
        <f t="shared" si="495"/>
        <v>20500</v>
      </c>
      <c r="F1040" t="str">
        <f t="shared" si="496"/>
        <v>0.327868852459016</v>
      </c>
      <c r="G1040" t="str">
        <f t="shared" si="491"/>
        <v>0.327868852459016</v>
      </c>
      <c r="H1040" t="str">
        <f t="shared" si="497"/>
        <v>3.1659177249816+1.41077283278311i</v>
      </c>
      <c r="I1040" t="str">
        <f t="shared" si="498"/>
        <v>355.785368019044i</v>
      </c>
      <c r="J1040" t="str">
        <f t="shared" si="492"/>
        <v>-170.34305755135+77.8344533907902i</v>
      </c>
      <c r="K1040" t="str">
        <f t="shared" si="499"/>
        <v>0.789519364394082-1.72788703033148i</v>
      </c>
      <c r="L1040" t="str">
        <f t="shared" si="500"/>
        <v>0.15337172354009-0.286217005700489i</v>
      </c>
      <c r="M1040" t="str">
        <f t="shared" si="501"/>
        <v>0.942891087934172-2.01410403603197i</v>
      </c>
      <c r="N1040" t="str">
        <f t="shared" si="502"/>
        <v>-1.13008052355992i</v>
      </c>
      <c r="O1040" t="str">
        <f t="shared" si="503"/>
        <v>0.426586980057872-0.904446542613274i</v>
      </c>
      <c r="P1040" t="str">
        <f t="shared" si="504"/>
        <v>0.573413019942128+0.904446542613274i</v>
      </c>
      <c r="Q1040" t="str">
        <f t="shared" si="505"/>
        <v>-0.573413019942128+0.225633980946646i</v>
      </c>
      <c r="R1040" t="str">
        <f t="shared" si="506"/>
        <v>-0.328481133839414-1.70655882317791i</v>
      </c>
      <c r="S1040" t="str">
        <f t="shared" si="507"/>
        <v>0.122378398347078i</v>
      </c>
      <c r="T1040" t="str">
        <f t="shared" si="508"/>
        <v>0.208845935465587-0.0401989950464997i</v>
      </c>
      <c r="U1040" t="str">
        <f t="shared" si="509"/>
        <v>0.0000499999999999999-0.00156846167506204i</v>
      </c>
      <c r="V1040" t="str">
        <f t="shared" si="510"/>
        <v>0.00002-0.0175667707606949i</v>
      </c>
      <c r="W1040" t="str">
        <f t="shared" si="511"/>
        <v>0.0000422732078351631-0.00144000162578683i</v>
      </c>
      <c r="X1040" t="str">
        <f t="shared" si="512"/>
        <v>0.0000579518512257403-0.00143890861031167i</v>
      </c>
      <c r="Y1040" t="str">
        <f t="shared" si="513"/>
        <v>0.009+0.455405271064376i</v>
      </c>
      <c r="Z1040" t="str">
        <f t="shared" si="514"/>
        <v>-0.037989954828172-0.00228989079885384i</v>
      </c>
      <c r="AA1040" t="str">
        <f t="shared" si="515"/>
        <v>0.527218983206204-26.4231570176058i</v>
      </c>
      <c r="AB1040" t="str">
        <f t="shared" si="516"/>
        <v>0.698047348343051-0.134361254556895i</v>
      </c>
      <c r="AC1040" t="str">
        <f t="shared" si="517"/>
        <v>1.38756507861938-1.5326280111245i</v>
      </c>
      <c r="AD1040" t="str">
        <f t="shared" si="518"/>
        <v>0.274785564733911+0.206680611544584i</v>
      </c>
      <c r="AE1040" t="str">
        <f t="shared" si="519"/>
        <v>-0.0099658151609976-0.00848101603277976i</v>
      </c>
      <c r="AF1040" t="str">
        <f t="shared" si="520"/>
        <v>-5.67960904831955-1.32332484470737i</v>
      </c>
      <c r="AG1040" t="str">
        <f t="shared" si="521"/>
        <v>1.0202938156309-0.0258892849761925i</v>
      </c>
      <c r="AH1040" t="str">
        <f t="shared" si="522"/>
        <v>0.0429226434750513+0.0612256016755904i</v>
      </c>
      <c r="AI1040">
        <f t="shared" si="523"/>
        <v>-22.525161298037215</v>
      </c>
      <c r="AJ1040">
        <f t="shared" si="524"/>
        <v>54.967350294123861</v>
      </c>
      <c r="AK1040"/>
      <c r="AL1040"/>
      <c r="AM1040"/>
      <c r="AN1040"/>
    </row>
    <row r="1041" spans="1:40" x14ac:dyDescent="0.35">
      <c r="A1041"/>
      <c r="B1041">
        <f t="shared" si="490"/>
        <v>90700</v>
      </c>
      <c r="C1041" s="237" t="str">
        <f t="shared" si="493"/>
        <v>-3.92018732355922E-06+0.0113936835075978i</v>
      </c>
      <c r="D1041" s="208" t="str">
        <f t="shared" si="494"/>
        <v>-2.51369125695527+0.0873515735582498i</v>
      </c>
      <c r="E1041" t="str">
        <f t="shared" si="495"/>
        <v>20500</v>
      </c>
      <c r="F1041" t="str">
        <f t="shared" si="496"/>
        <v>0.327868852459016</v>
      </c>
      <c r="G1041" t="str">
        <f t="shared" si="491"/>
        <v>0.327868852459016</v>
      </c>
      <c r="H1041" t="str">
        <f t="shared" si="497"/>
        <v>3.16714354091028+1.40981490197682i</v>
      </c>
      <c r="I1041" t="str">
        <f t="shared" si="498"/>
        <v>356.178067100743i</v>
      </c>
      <c r="J1041" t="str">
        <f t="shared" si="492"/>
        <v>-170.72150703863+77.9203633834953i</v>
      </c>
      <c r="K1041" t="str">
        <f t="shared" si="499"/>
        <v>0.788062486508944-1.72662458817427i</v>
      </c>
      <c r="L1041" t="str">
        <f t="shared" si="500"/>
        <v>0.153108990332048-0.286042073710816i</v>
      </c>
      <c r="M1041" t="str">
        <f t="shared" si="501"/>
        <v>0.941171476840992-2.01266666188509i</v>
      </c>
      <c r="N1041" t="str">
        <f t="shared" si="502"/>
        <v>-1.13132785305613i</v>
      </c>
      <c r="O1041" t="str">
        <f t="shared" si="503"/>
        <v>0.425458505651505-0.904977933415389i</v>
      </c>
      <c r="P1041" t="str">
        <f t="shared" si="504"/>
        <v>0.574541494348495+0.904977933415389i</v>
      </c>
      <c r="Q1041" t="str">
        <f t="shared" si="505"/>
        <v>-0.574541494348495+0.226349919640741i</v>
      </c>
      <c r="R1041" t="str">
        <f t="shared" si="506"/>
        <v>-0.328470140589606-1.70453680539252i</v>
      </c>
      <c r="S1041" t="str">
        <f t="shared" si="507"/>
        <v>0.122513473841942i</v>
      </c>
      <c r="T1041" t="str">
        <f t="shared" si="508"/>
        <v>0.208828725320084-0.0402420179769837i</v>
      </c>
      <c r="U1041" t="str">
        <f t="shared" si="509"/>
        <v>0.0000500000000000001-0.00156673238986352i</v>
      </c>
      <c r="V1041" t="str">
        <f t="shared" si="510"/>
        <v>0.00002-0.0175474027664714i</v>
      </c>
      <c r="W1041" t="str">
        <f t="shared" si="511"/>
        <v>0.0000422732070079296-0.00143841419827932i</v>
      </c>
      <c r="X1041" t="str">
        <f t="shared" si="512"/>
        <v>0.0000579172761199583-0.00143732276437741i</v>
      </c>
      <c r="Y1041" t="str">
        <f t="shared" si="513"/>
        <v>0.009+0.455907925888951i</v>
      </c>
      <c r="Z1041" t="str">
        <f t="shared" si="514"/>
        <v>-0.0379060336830467-0.00228476170662623i</v>
      </c>
      <c r="AA1041" t="str">
        <f t="shared" si="515"/>
        <v>0.526048178350278-26.3938635780789i</v>
      </c>
      <c r="AB1041" t="str">
        <f t="shared" si="516"/>
        <v>0.697989825095561-0.134505054542637i</v>
      </c>
      <c r="AC1041" t="str">
        <f t="shared" si="517"/>
        <v>1.38621427537217-1.53141317213131i</v>
      </c>
      <c r="AD1041" t="str">
        <f t="shared" si="518"/>
        <v>0.275040260363374+0.206818836119176i</v>
      </c>
      <c r="AE1041" t="str">
        <f t="shared" si="519"/>
        <v>-0.00995315361655389-0.00846808322288074i</v>
      </c>
      <c r="AF1041" t="str">
        <f t="shared" si="520"/>
        <v>-5.68083479786555-1.32246332841857i</v>
      </c>
      <c r="AG1041" t="str">
        <f t="shared" si="521"/>
        <v>1.02028442591731-0.0258850939474467i</v>
      </c>
      <c r="AH1041" t="str">
        <f t="shared" si="522"/>
        <v>0.0428908978671829+0.0611385372941186i</v>
      </c>
      <c r="AI1041">
        <f t="shared" si="523"/>
        <v>-22.535565385102785</v>
      </c>
      <c r="AJ1041">
        <f t="shared" si="524"/>
        <v>54.948949626196921</v>
      </c>
      <c r="AK1041"/>
      <c r="AL1041"/>
      <c r="AM1041"/>
      <c r="AN1041"/>
    </row>
    <row r="1042" spans="1:40" x14ac:dyDescent="0.35">
      <c r="A1042"/>
      <c r="B1042">
        <f t="shared" si="490"/>
        <v>90800</v>
      </c>
      <c r="C1042" s="237" t="str">
        <f t="shared" si="493"/>
        <v>-3.91155730556958E-06+0.0113811354009739i</v>
      </c>
      <c r="D1042" s="208" t="str">
        <f t="shared" si="494"/>
        <v>-2.5136911907918+0.0872553714074666i</v>
      </c>
      <c r="E1042" t="str">
        <f t="shared" si="495"/>
        <v>20500</v>
      </c>
      <c r="F1042" t="str">
        <f t="shared" si="496"/>
        <v>0.327868852459016</v>
      </c>
      <c r="G1042" t="str">
        <f t="shared" si="491"/>
        <v>0.327868852459016</v>
      </c>
      <c r="H1042" t="str">
        <f t="shared" si="497"/>
        <v>3.16836634385271+1.4088576141544i</v>
      </c>
      <c r="I1042" t="str">
        <f t="shared" si="498"/>
        <v>356.570766182442i</v>
      </c>
      <c r="J1042" t="str">
        <f t="shared" si="492"/>
        <v>-171.100374010175+78.0062733762004i</v>
      </c>
      <c r="K1042" t="str">
        <f t="shared" si="499"/>
        <v>0.786609376902121-1.72536326583352i</v>
      </c>
      <c r="L1042" t="str">
        <f t="shared" si="500"/>
        <v>0.152846867387367-0.28586720073958i</v>
      </c>
      <c r="M1042" t="str">
        <f t="shared" si="501"/>
        <v>0.939456244289488-2.0112304665731i</v>
      </c>
      <c r="N1042" t="str">
        <f t="shared" si="502"/>
        <v>-1.13257518255233i</v>
      </c>
      <c r="O1042" t="str">
        <f t="shared" si="503"/>
        <v>0.424329369303755-0.905507916225075i</v>
      </c>
      <c r="P1042" t="str">
        <f t="shared" si="504"/>
        <v>0.575670630696245+0.905507916225075i</v>
      </c>
      <c r="Q1042" t="str">
        <f t="shared" si="505"/>
        <v>-0.575670630696245+0.227067266327255i</v>
      </c>
      <c r="R1042" t="str">
        <f t="shared" si="506"/>
        <v>-0.328459133969385-1.70251908229251i</v>
      </c>
      <c r="S1042" t="str">
        <f t="shared" si="507"/>
        <v>0.122648549336806i</v>
      </c>
      <c r="T1042" t="str">
        <f t="shared" si="508"/>
        <v>0.208811495661407-0.0402850362977687i</v>
      </c>
      <c r="U1042" t="str">
        <f t="shared" si="509"/>
        <v>0.0000500000000000001-0.00156500691366323i</v>
      </c>
      <c r="V1042" t="str">
        <f t="shared" si="510"/>
        <v>0.00002-0.0175280774330281i</v>
      </c>
      <c r="W1042" t="str">
        <f t="shared" si="511"/>
        <v>0.0000422732061797834-0.00143683026755706i</v>
      </c>
      <c r="X1042" t="str">
        <f t="shared" si="512"/>
        <v>0.0000578828151645194-0.00143574041050256i</v>
      </c>
      <c r="Y1042" t="str">
        <f t="shared" si="513"/>
        <v>0.009+0.456410580713525i</v>
      </c>
      <c r="Z1042" t="str">
        <f t="shared" si="514"/>
        <v>-0.0378223905496482-0.00227965256863775i</v>
      </c>
      <c r="AA1042" t="str">
        <f t="shared" si="515"/>
        <v>0.524881278906987-26.364635193662i</v>
      </c>
      <c r="AB1042" t="str">
        <f t="shared" si="516"/>
        <v>0.697932236627174-0.134648839120906i</v>
      </c>
      <c r="AC1042" t="str">
        <f t="shared" si="517"/>
        <v>1.38486695026166-1.53019927060654i</v>
      </c>
      <c r="AD1042" t="str">
        <f t="shared" si="518"/>
        <v>0.275295141810024+0.206956766514042i</v>
      </c>
      <c r="AE1042" t="str">
        <f t="shared" si="519"/>
        <v>-0.00994053084557882-0.00845517692714717i</v>
      </c>
      <c r="AF1042" t="str">
        <f t="shared" si="520"/>
        <v>-5.68205753464451-1.32160224274693i</v>
      </c>
      <c r="AG1042" t="str">
        <f t="shared" si="521"/>
        <v>1.02027502963633-0.025880930272683i</v>
      </c>
      <c r="AH1042" t="str">
        <f t="shared" si="522"/>
        <v>0.0428592416937755+0.0610516428038823i</v>
      </c>
      <c r="AI1042">
        <f t="shared" si="523"/>
        <v>-22.545958875437513</v>
      </c>
      <c r="AJ1042">
        <f t="shared" si="524"/>
        <v>54.930523553849767</v>
      </c>
      <c r="AK1042"/>
      <c r="AL1042"/>
      <c r="AM1042"/>
      <c r="AN1042"/>
    </row>
    <row r="1043" spans="1:40" x14ac:dyDescent="0.35">
      <c r="A1043"/>
      <c r="B1043">
        <f t="shared" si="490"/>
        <v>90900</v>
      </c>
      <c r="C1043" s="237" t="str">
        <f t="shared" si="493"/>
        <v>-3.90295575381353E-06+0.0113686149029358i</v>
      </c>
      <c r="D1043" s="208" t="str">
        <f t="shared" si="494"/>
        <v>-2.51369112484657+0.0871593809225078i</v>
      </c>
      <c r="E1043" t="str">
        <f t="shared" si="495"/>
        <v>20500</v>
      </c>
      <c r="F1043" t="str">
        <f t="shared" si="496"/>
        <v>0.327868852459016</v>
      </c>
      <c r="G1043" t="str">
        <f t="shared" si="491"/>
        <v>0.327868852459016</v>
      </c>
      <c r="H1043" t="str">
        <f t="shared" si="497"/>
        <v>3.1695861426849+1.40790097151067i</v>
      </c>
      <c r="I1043" t="str">
        <f t="shared" si="498"/>
        <v>356.96346526414i</v>
      </c>
      <c r="J1043" t="str">
        <f t="shared" si="492"/>
        <v>-171.479658465987+78.0921833689055i</v>
      </c>
      <c r="K1043" t="str">
        <f t="shared" si="499"/>
        <v>0.785160023610082-1.72410306488387i</v>
      </c>
      <c r="L1043" t="str">
        <f t="shared" si="500"/>
        <v>0.152585353058039-0.285692387472182i</v>
      </c>
      <c r="M1043" t="str">
        <f t="shared" si="501"/>
        <v>0.937745376668121-2.00979545235605i</v>
      </c>
      <c r="N1043" t="str">
        <f t="shared" si="502"/>
        <v>-1.13382251204853i</v>
      </c>
      <c r="O1043" t="str">
        <f t="shared" si="503"/>
        <v>0.423199572771358-0.906036490217773i</v>
      </c>
      <c r="P1043" t="str">
        <f t="shared" si="504"/>
        <v>0.576800427228642+0.906036490217773i</v>
      </c>
      <c r="Q1043" t="str">
        <f t="shared" si="505"/>
        <v>-0.576800427228642+0.227786021830757i</v>
      </c>
      <c r="R1043" t="str">
        <f t="shared" si="506"/>
        <v>-0.328448113974476-1.70050563968987i</v>
      </c>
      <c r="S1043" t="str">
        <f t="shared" si="507"/>
        <v>0.12278362483167i</v>
      </c>
      <c r="T1043" t="str">
        <f t="shared" si="508"/>
        <v>0.20879424648782-0.0403280500029116i</v>
      </c>
      <c r="U1043" t="str">
        <f t="shared" si="509"/>
        <v>0.0000500000000000001-0.00156328523389022i</v>
      </c>
      <c r="V1043" t="str">
        <f t="shared" si="510"/>
        <v>0.00002-0.0175087946195705i</v>
      </c>
      <c r="W1043" t="str">
        <f t="shared" si="511"/>
        <v>0.0000422732053507248-0.00143524982207951i</v>
      </c>
      <c r="X1043" t="str">
        <f t="shared" si="512"/>
        <v>0.0000578484678574834-0.00143416153716763i</v>
      </c>
      <c r="Y1043" t="str">
        <f t="shared" si="513"/>
        <v>0.009+0.4569132355381i</v>
      </c>
      <c r="Z1043" t="str">
        <f t="shared" si="514"/>
        <v>-0.0377390242003738-0.00227456328063816i</v>
      </c>
      <c r="AA1043" t="str">
        <f t="shared" si="515"/>
        <v>0.523718267483739-26.3354716473072i</v>
      </c>
      <c r="AB1043" t="str">
        <f t="shared" si="516"/>
        <v>0.697874582932087-0.134792608271838i</v>
      </c>
      <c r="AC1043" t="str">
        <f t="shared" si="517"/>
        <v>1.38352309252281-1.52898630830774i</v>
      </c>
      <c r="AD1043" t="str">
        <f t="shared" si="518"/>
        <v>0.275550208770649+0.207094402499176i</v>
      </c>
      <c r="AE1043" t="str">
        <f t="shared" si="519"/>
        <v>-0.00992794667366323-0.00844229705452024i</v>
      </c>
      <c r="AF1043" t="str">
        <f t="shared" si="520"/>
        <v>-5.68327726753147-1.32074159058816i</v>
      </c>
      <c r="AG1043" t="str">
        <f t="shared" si="521"/>
        <v>1.02026562678466-0.0258767938314797i</v>
      </c>
      <c r="AH1043" t="str">
        <f t="shared" si="522"/>
        <v>0.0428276745305458+0.0609649176527517i</v>
      </c>
      <c r="AI1043">
        <f t="shared" si="523"/>
        <v>-22.556341796640954</v>
      </c>
      <c r="AJ1043">
        <f t="shared" si="524"/>
        <v>54.912072153749442</v>
      </c>
      <c r="AK1043"/>
      <c r="AL1043"/>
      <c r="AM1043"/>
      <c r="AN1043"/>
    </row>
    <row r="1044" spans="1:40" x14ac:dyDescent="0.35">
      <c r="A1044"/>
      <c r="B1044">
        <f t="shared" si="490"/>
        <v>91000</v>
      </c>
      <c r="C1044" s="237" t="str">
        <f t="shared" si="493"/>
        <v>-3.89438254323357E-06+0.011356121922466i</v>
      </c>
      <c r="D1044" s="208" t="str">
        <f t="shared" si="494"/>
        <v>-2.51369105911862+0.0870636014055727i</v>
      </c>
      <c r="E1044" t="str">
        <f t="shared" si="495"/>
        <v>20500</v>
      </c>
      <c r="F1044" t="str">
        <f t="shared" si="496"/>
        <v>0.327868852459016</v>
      </c>
      <c r="G1044" t="str">
        <f t="shared" si="491"/>
        <v>0.327868852459016</v>
      </c>
      <c r="H1044" t="str">
        <f t="shared" si="497"/>
        <v>3.17080294625508+1.40694497621732i</v>
      </c>
      <c r="I1044" t="str">
        <f t="shared" si="498"/>
        <v>357.356164345839i</v>
      </c>
      <c r="J1044" t="str">
        <f t="shared" si="492"/>
        <v>-171.859360406065+78.1780933616105i</v>
      </c>
      <c r="K1044" t="str">
        <f t="shared" si="499"/>
        <v>0.783714414711647-1.72284398687441i</v>
      </c>
      <c r="L1044" t="str">
        <f t="shared" si="500"/>
        <v>0.152324445700451-0.285517634588672i</v>
      </c>
      <c r="M1044" t="str">
        <f t="shared" si="501"/>
        <v>0.936038860412098-2.00836162146308i</v>
      </c>
      <c r="N1044" t="str">
        <f t="shared" si="502"/>
        <v>-1.13506984154474i</v>
      </c>
      <c r="O1044" t="str">
        <f t="shared" si="503"/>
        <v>0.422069117812076-0.906563654571115i</v>
      </c>
      <c r="P1044" t="str">
        <f t="shared" si="504"/>
        <v>0.577930882187924+0.906563654571115i</v>
      </c>
      <c r="Q1044" t="str">
        <f t="shared" si="505"/>
        <v>-0.577930882187924+0.228506186973625i</v>
      </c>
      <c r="R1044" t="str">
        <f t="shared" si="506"/>
        <v>-0.328437080600598-1.69849646345896i</v>
      </c>
      <c r="S1044" t="str">
        <f t="shared" si="507"/>
        <v>0.122918700326535i</v>
      </c>
      <c r="T1044" t="str">
        <f t="shared" si="508"/>
        <v>0.208776977797591-0.0403710590864669i</v>
      </c>
      <c r="U1044" t="str">
        <f t="shared" si="509"/>
        <v>0.00005-0.0015615673380288i</v>
      </c>
      <c r="V1044" t="str">
        <f t="shared" si="510"/>
        <v>0.00002-0.0174895541859226i</v>
      </c>
      <c r="W1044" t="str">
        <f t="shared" si="511"/>
        <v>0.0000422732045207535-0.00143367285035685i</v>
      </c>
      <c r="X1044" t="str">
        <f t="shared" si="512"/>
        <v>0.0000578142336996656-0.00143258613290375i</v>
      </c>
      <c r="Y1044" t="str">
        <f t="shared" si="513"/>
        <v>0.009+0.457415890362674i</v>
      </c>
      <c r="Z1044" t="str">
        <f t="shared" si="514"/>
        <v>-0.0376559334143952-0.00226949373904858i</v>
      </c>
      <c r="AA1044" t="str">
        <f t="shared" si="515"/>
        <v>0.522559126784901-26.3063727229343i</v>
      </c>
      <c r="AB1044" t="str">
        <f t="shared" si="516"/>
        <v>0.697816864004511-0.13493636197556i</v>
      </c>
      <c r="AC1044" t="str">
        <f t="shared" si="517"/>
        <v>1.38218269142756-1.52777428696814i</v>
      </c>
      <c r="AD1044" t="str">
        <f t="shared" si="518"/>
        <v>0.275805460941737+0.207231743844792i</v>
      </c>
      <c r="AE1044" t="str">
        <f t="shared" si="519"/>
        <v>-0.00991540092736078-0.00842944351437119i</v>
      </c>
      <c r="AF1044" t="str">
        <f t="shared" si="520"/>
        <v>-5.6844940053737-1.31988137481175i</v>
      </c>
      <c r="AG1044" t="str">
        <f t="shared" si="521"/>
        <v>1.02025621735906-0.0258726845039232i</v>
      </c>
      <c r="AH1044" t="str">
        <f t="shared" si="522"/>
        <v>0.0427961959555963+0.0608783612910463i</v>
      </c>
      <c r="AI1044">
        <f t="shared" si="523"/>
        <v>-22.566714176211839</v>
      </c>
      <c r="AJ1044">
        <f t="shared" si="524"/>
        <v>54.893595502223583</v>
      </c>
      <c r="AK1044"/>
      <c r="AL1044"/>
      <c r="AM1044"/>
      <c r="AN1044"/>
    </row>
    <row r="1045" spans="1:40" x14ac:dyDescent="0.35">
      <c r="A1045"/>
      <c r="B1045">
        <f t="shared" si="490"/>
        <v>91100</v>
      </c>
      <c r="C1045" s="237" t="str">
        <f t="shared" si="493"/>
        <v>-3.88583754945817E-06+0.0113436563689469i</v>
      </c>
      <c r="D1045" s="208" t="str">
        <f t="shared" si="494"/>
        <v>-2.513690993607+0.0869680321619263i</v>
      </c>
      <c r="E1045" t="str">
        <f t="shared" si="495"/>
        <v>20500</v>
      </c>
      <c r="F1045" t="str">
        <f t="shared" si="496"/>
        <v>0.327868852459016</v>
      </c>
      <c r="G1045" t="str">
        <f t="shared" si="491"/>
        <v>0.327868852459016</v>
      </c>
      <c r="H1045" t="str">
        <f t="shared" si="497"/>
        <v>3.17201676338381+1.40598963042309i</v>
      </c>
      <c r="I1045" t="str">
        <f t="shared" si="498"/>
        <v>357.748863427538i</v>
      </c>
      <c r="J1045" t="str">
        <f t="shared" si="492"/>
        <v>-172.23947983041+78.2640033543155i</v>
      </c>
      <c r="K1045" t="str">
        <f t="shared" si="499"/>
        <v>0.782272538327791-1.72158603332887i</v>
      </c>
      <c r="L1045" t="str">
        <f t="shared" si="500"/>
        <v>0.152064143675363-0.285342942763775i</v>
      </c>
      <c r="M1045" t="str">
        <f t="shared" si="501"/>
        <v>0.934336682003154-2.00692897609264i</v>
      </c>
      <c r="N1045" t="str">
        <f t="shared" si="502"/>
        <v>-1.13631717104094i</v>
      </c>
      <c r="O1045" t="str">
        <f t="shared" si="503"/>
        <v>0.420938006184725-0.907089408464914i</v>
      </c>
      <c r="P1045" t="str">
        <f t="shared" si="504"/>
        <v>0.579061993815275+0.907089408464914i</v>
      </c>
      <c r="Q1045" t="str">
        <f t="shared" si="505"/>
        <v>-0.579061993815275+0.229227762576026i</v>
      </c>
      <c r="R1045" t="str">
        <f t="shared" si="506"/>
        <v>-0.328426033843461-1.69649153953619i</v>
      </c>
      <c r="S1045" t="str">
        <f t="shared" si="507"/>
        <v>0.123053775821399i</v>
      </c>
      <c r="T1045" t="str">
        <f t="shared" si="508"/>
        <v>0.208759689588986-0.0404140635424844i</v>
      </c>
      <c r="U1045" t="str">
        <f t="shared" si="509"/>
        <v>0.00005-0.00155985321361823i</v>
      </c>
      <c r="V1045" t="str">
        <f t="shared" si="510"/>
        <v>0.00002-0.0174703559925242i</v>
      </c>
      <c r="W1045" t="str">
        <f t="shared" si="511"/>
        <v>0.0000422732036898699-0.00143209934094971i</v>
      </c>
      <c r="X1045" t="str">
        <f t="shared" si="512"/>
        <v>0.0000577801121946192-0.00143101418629233i</v>
      </c>
      <c r="Y1045" t="str">
        <f t="shared" si="513"/>
        <v>0.009+0.457918545187248i</v>
      </c>
      <c r="Z1045" t="str">
        <f t="shared" si="514"/>
        <v>-0.0375731169776119-0.00226444384095618i</v>
      </c>
      <c r="AA1045" t="str">
        <f t="shared" si="515"/>
        <v>0.521403839611128-26.2773382054241i</v>
      </c>
      <c r="AB1045" t="str">
        <f t="shared" si="516"/>
        <v>0.69775907983865-0.135080100212184i</v>
      </c>
      <c r="AC1045" t="str">
        <f t="shared" si="517"/>
        <v>1.38084573628469-1.52656320829683i</v>
      </c>
      <c r="AD1045" t="str">
        <f t="shared" si="518"/>
        <v>0.276060898019464+0.207368790321323i</v>
      </c>
      <c r="AE1045" t="str">
        <f t="shared" si="519"/>
        <v>-0.00990289343418026-0.00841661621649795i</v>
      </c>
      <c r="AF1045" t="str">
        <f t="shared" si="520"/>
        <v>-5.68570775699081-1.31902159826116i</v>
      </c>
      <c r="AG1045" t="str">
        <f t="shared" si="521"/>
        <v>1.02024680135636-0.0258686021706026i</v>
      </c>
      <c r="AH1045" t="str">
        <f t="shared" si="522"/>
        <v>0.0427648055493944+0.060791973171515i</v>
      </c>
      <c r="AI1045">
        <f t="shared" si="523"/>
        <v>-22.577076041549532</v>
      </c>
      <c r="AJ1045">
        <f t="shared" si="524"/>
        <v>54.875093675262534</v>
      </c>
      <c r="AK1045"/>
      <c r="AL1045"/>
      <c r="AM1045"/>
      <c r="AN1045"/>
    </row>
    <row r="1046" spans="1:40" x14ac:dyDescent="0.35">
      <c r="A1046"/>
      <c r="B1046">
        <f t="shared" si="490"/>
        <v>91200</v>
      </c>
      <c r="C1046" s="237" t="str">
        <f t="shared" si="493"/>
        <v>-3.87732064879736E-06+0.0113312181521585i</v>
      </c>
      <c r="D1046" s="208" t="str">
        <f t="shared" si="494"/>
        <v>-2.51369092831077+0.0868726724998819i</v>
      </c>
      <c r="E1046" t="str">
        <f t="shared" si="495"/>
        <v>20500</v>
      </c>
      <c r="F1046" t="str">
        <f t="shared" si="496"/>
        <v>0.327868852459016</v>
      </c>
      <c r="G1046" t="str">
        <f t="shared" si="491"/>
        <v>0.327868852459016</v>
      </c>
      <c r="H1046" t="str">
        <f t="shared" si="497"/>
        <v>3.173227602864+1.40503493625387i</v>
      </c>
      <c r="I1046" t="str">
        <f t="shared" si="498"/>
        <v>358.141562509236i</v>
      </c>
      <c r="J1046" t="str">
        <f t="shared" si="492"/>
        <v>-172.62001673902+78.3499133470207i</v>
      </c>
      <c r="K1046" t="str">
        <f t="shared" si="499"/>
        <v>0.780834382621537-1.7203292057458i</v>
      </c>
      <c r="L1046" t="str">
        <f t="shared" si="500"/>
        <v>0.151804445347917-0.285168312666931i</v>
      </c>
      <c r="M1046" t="str">
        <f t="shared" si="501"/>
        <v>0.932638827969454-2.00549751841273i</v>
      </c>
      <c r="N1046" t="str">
        <f t="shared" si="502"/>
        <v>-1.13756450053714i</v>
      </c>
      <c r="O1046" t="str">
        <f t="shared" si="503"/>
        <v>0.419806239649115-0.907613751081191i</v>
      </c>
      <c r="P1046" t="str">
        <f t="shared" si="504"/>
        <v>0.580193760350885+0.907613751081191i</v>
      </c>
      <c r="Q1046" t="str">
        <f t="shared" si="505"/>
        <v>-0.580193760350885+0.229950749455949i</v>
      </c>
      <c r="R1046" t="str">
        <f t="shared" si="506"/>
        <v>-0.328414973698773-1.69449085391957i</v>
      </c>
      <c r="S1046" t="str">
        <f t="shared" si="507"/>
        <v>0.123188851316263i</v>
      </c>
      <c r="T1046" t="str">
        <f t="shared" si="508"/>
        <v>0.208742381860265-0.0404570633650126i</v>
      </c>
      <c r="U1046" t="str">
        <f t="shared" si="509"/>
        <v>0.00005-0.00155814284825242i</v>
      </c>
      <c r="V1046" t="str">
        <f t="shared" si="510"/>
        <v>0.00002-0.0174511999004271i</v>
      </c>
      <c r="W1046" t="str">
        <f t="shared" si="511"/>
        <v>0.0000422732028580737-0.0014305292824689i</v>
      </c>
      <c r="X1046" t="str">
        <f t="shared" si="512"/>
        <v>0.0000577461028486163-0.00142944568596488i</v>
      </c>
      <c r="Y1046" t="str">
        <f t="shared" si="513"/>
        <v>0.009+0.458421200011823i</v>
      </c>
      <c r="Z1046" t="str">
        <f t="shared" si="514"/>
        <v>-0.0374905736826086-0.00225941348410928i</v>
      </c>
      <c r="AA1046" t="str">
        <f t="shared" si="515"/>
        <v>0.520252388858729-26.248367880614i</v>
      </c>
      <c r="AB1046" t="str">
        <f t="shared" si="516"/>
        <v>0.697701230428689-0.135223822961818i</v>
      </c>
      <c r="AC1046" t="str">
        <f t="shared" si="517"/>
        <v>1.37951221643965-1.5253530739789i</v>
      </c>
      <c r="AD1046" t="str">
        <f t="shared" si="518"/>
        <v>0.276316519699702+0.207505541699417i</v>
      </c>
      <c r="AE1046" t="str">
        <f t="shared" si="519"/>
        <v>-0.00989042402258057-0.00840381507112325i</v>
      </c>
      <c r="AF1046" t="str">
        <f t="shared" si="520"/>
        <v>-5.68691853117477-1.31816226375399i</v>
      </c>
      <c r="AG1046" t="str">
        <f t="shared" si="521"/>
        <v>1.0202373787734-0.0258645467126093i</v>
      </c>
      <c r="AH1046" t="str">
        <f t="shared" si="522"/>
        <v>0.0427335028947631+0.0607057527493308i</v>
      </c>
      <c r="AI1046">
        <f t="shared" si="523"/>
        <v>-22.587427419953293</v>
      </c>
      <c r="AJ1046">
        <f t="shared" si="524"/>
        <v>54.856566748520599</v>
      </c>
      <c r="AK1046"/>
      <c r="AL1046"/>
      <c r="AM1046"/>
      <c r="AN1046"/>
    </row>
    <row r="1047" spans="1:40" x14ac:dyDescent="0.35">
      <c r="A1047"/>
      <c r="B1047">
        <f t="shared" si="490"/>
        <v>91300</v>
      </c>
      <c r="C1047" s="237" t="str">
        <f t="shared" si="493"/>
        <v>-3.86883171823812E-06+0.0113188071822756i</v>
      </c>
      <c r="D1047" s="208" t="str">
        <f t="shared" si="494"/>
        <v>-2.51369086322896+0.0867775217307796i</v>
      </c>
      <c r="E1047" t="str">
        <f t="shared" si="495"/>
        <v>20500</v>
      </c>
      <c r="F1047" t="str">
        <f t="shared" si="496"/>
        <v>0.327868852459016</v>
      </c>
      <c r="G1047" t="str">
        <f t="shared" si="491"/>
        <v>0.327868852459016</v>
      </c>
      <c r="H1047" t="str">
        <f t="shared" si="497"/>
        <v>3.17443547346098+1.4040808958129i</v>
      </c>
      <c r="I1047" t="str">
        <f t="shared" si="498"/>
        <v>358.534261590935i</v>
      </c>
      <c r="J1047" t="str">
        <f t="shared" si="492"/>
        <v>-173.000971131897+78.4358233397257i</v>
      </c>
      <c r="K1047" t="str">
        <f t="shared" si="499"/>
        <v>0.779399935797762-1.71907350559881i</v>
      </c>
      <c r="L1047" t="str">
        <f t="shared" si="500"/>
        <v>0.151545349087622-0.284993744962325i</v>
      </c>
      <c r="M1047" t="str">
        <f t="shared" si="501"/>
        <v>0.930945284885384-2.00406725056113i</v>
      </c>
      <c r="N1047" t="str">
        <f t="shared" si="502"/>
        <v>-1.13881183003335i</v>
      </c>
      <c r="O1047" t="str">
        <f t="shared" si="503"/>
        <v>0.418673819966071-0.908136681604161i</v>
      </c>
      <c r="P1047" t="str">
        <f t="shared" si="504"/>
        <v>0.581326180033929+0.908136681604161i</v>
      </c>
      <c r="Q1047" t="str">
        <f t="shared" si="505"/>
        <v>-0.581326180033929+0.230675148429189i</v>
      </c>
      <c r="R1047" t="str">
        <f t="shared" si="506"/>
        <v>-0.328403900162239-1.69249439266848i</v>
      </c>
      <c r="S1047" t="str">
        <f t="shared" si="507"/>
        <v>0.123323926811128i</v>
      </c>
      <c r="T1047" t="str">
        <f t="shared" si="508"/>
        <v>0.208725054609692-0.040500058548097i</v>
      </c>
      <c r="U1047" t="str">
        <f t="shared" si="509"/>
        <v>0.00005-0.00155643622957964i</v>
      </c>
      <c r="V1047" t="str">
        <f t="shared" si="510"/>
        <v>0.00002-0.0174320857712919i</v>
      </c>
      <c r="W1047" t="str">
        <f t="shared" si="511"/>
        <v>0.000042273202025365-0.00142896266357513i</v>
      </c>
      <c r="X1047" t="str">
        <f t="shared" si="512"/>
        <v>0.0000577122051706319-0.00142788062060268i</v>
      </c>
      <c r="Y1047" t="str">
        <f t="shared" si="513"/>
        <v>0.009+0.458923854836397i</v>
      </c>
      <c r="Z1047" t="str">
        <f t="shared" si="514"/>
        <v>-0.0374083023286102-0.00225440256691234i</v>
      </c>
      <c r="AA1047" t="str">
        <f t="shared" si="515"/>
        <v>0.519104757519022-26.2194615352922i</v>
      </c>
      <c r="AB1047" t="str">
        <f t="shared" si="516"/>
        <v>0.697643315768824-0.13536753020456i</v>
      </c>
      <c r="AC1047" t="str">
        <f t="shared" si="517"/>
        <v>1.37818212127449-1.52414388567569i</v>
      </c>
      <c r="AD1047" t="str">
        <f t="shared" si="518"/>
        <v>0.27657232567802+0.20764199774995i</v>
      </c>
      <c r="AE1047" t="str">
        <f t="shared" si="519"/>
        <v>-0.0098779925219639-0.00839103998889216i</v>
      </c>
      <c r="AF1047" t="str">
        <f t="shared" si="520"/>
        <v>-5.68812633668994-1.31730337408212i</v>
      </c>
      <c r="AG1047" t="str">
        <f t="shared" si="521"/>
        <v>1.02022794960709-0.0258605180115332i</v>
      </c>
      <c r="AH1047" t="str">
        <f t="shared" si="522"/>
        <v>0.0427022875768614+0.0606196994820718i</v>
      </c>
      <c r="AI1047">
        <f t="shared" si="523"/>
        <v>-22.59776833862357</v>
      </c>
      <c r="AJ1047">
        <f t="shared" si="524"/>
        <v>54.83801479731769</v>
      </c>
      <c r="AK1047"/>
      <c r="AL1047"/>
      <c r="AM1047"/>
      <c r="AN1047"/>
    </row>
    <row r="1048" spans="1:40" x14ac:dyDescent="0.35">
      <c r="A1048"/>
      <c r="B1048">
        <f t="shared" si="490"/>
        <v>91400</v>
      </c>
      <c r="C1048" s="237" t="str">
        <f t="shared" si="493"/>
        <v>-3.86037063543999E-06+0.0113064233698666i</v>
      </c>
      <c r="D1048" s="208" t="str">
        <f t="shared" si="494"/>
        <v>-2.51369079836066+0.0866825791689773i</v>
      </c>
      <c r="E1048" t="str">
        <f t="shared" si="495"/>
        <v>20500</v>
      </c>
      <c r="F1048" t="str">
        <f t="shared" si="496"/>
        <v>0.327868852459016</v>
      </c>
      <c r="G1048" t="str">
        <f t="shared" si="491"/>
        <v>0.327868852459016</v>
      </c>
      <c r="H1048" t="str">
        <f t="shared" si="497"/>
        <v>3.17564038391268+1.40312751118095i</v>
      </c>
      <c r="I1048" t="str">
        <f t="shared" si="498"/>
        <v>358.926960672634i</v>
      </c>
      <c r="J1048" t="str">
        <f t="shared" si="492"/>
        <v>-173.382343009039+78.5217333324308i</v>
      </c>
      <c r="K1048" t="str">
        <f t="shared" si="499"/>
        <v>0.777969186103105-1.71781893433676i</v>
      </c>
      <c r="L1048" t="str">
        <f t="shared" si="500"/>
        <v>0.151286853268342-0.284819240308916i</v>
      </c>
      <c r="M1048" t="str">
        <f t="shared" si="501"/>
        <v>0.929256039371447-2.00263817464568i</v>
      </c>
      <c r="N1048" t="str">
        <f t="shared" si="502"/>
        <v>-1.14005915952955i</v>
      </c>
      <c r="O1048" t="str">
        <f t="shared" si="503"/>
        <v>0.417540748897467-0.908658199220225i</v>
      </c>
      <c r="P1048" t="str">
        <f t="shared" si="504"/>
        <v>0.582459251102533+0.908658199220225i</v>
      </c>
      <c r="Q1048" t="str">
        <f t="shared" si="505"/>
        <v>-0.582459251102533+0.231400960309325i</v>
      </c>
      <c r="R1048" t="str">
        <f t="shared" si="506"/>
        <v>-0.328392813229552-1.6905021419033i</v>
      </c>
      <c r="S1048" t="str">
        <f t="shared" si="507"/>
        <v>0.123459002305992i</v>
      </c>
      <c r="T1048" t="str">
        <f t="shared" si="508"/>
        <v>0.208707707835524-0.0405430490857785i</v>
      </c>
      <c r="U1048" t="str">
        <f t="shared" si="509"/>
        <v>0.00005-0.0015547333453022i</v>
      </c>
      <c r="V1048" t="str">
        <f t="shared" si="510"/>
        <v>0.00002-0.0174130134673846i</v>
      </c>
      <c r="W1048" t="str">
        <f t="shared" si="511"/>
        <v>0.0000422732011917437-0.0014273994729787i</v>
      </c>
      <c r="X1048" t="str">
        <f t="shared" si="512"/>
        <v>0.0000576784186723228-0.00142631897893646i</v>
      </c>
      <c r="Y1048" t="str">
        <f t="shared" si="513"/>
        <v>0.009+0.459426509660971i</v>
      </c>
      <c r="Z1048" t="str">
        <f t="shared" si="514"/>
        <v>-0.0373263017214362-0.00224941098842077i</v>
      </c>
      <c r="AA1048" t="str">
        <f t="shared" si="515"/>
        <v>0.517960928677701-26.1906189571923i</v>
      </c>
      <c r="AB1048" t="str">
        <f t="shared" si="516"/>
        <v>0.697585335853231-0.135511221920492i</v>
      </c>
      <c r="AC1048" t="str">
        <f t="shared" si="517"/>
        <v>1.37685544020771-1.52293564502493i</v>
      </c>
      <c r="AD1048" t="str">
        <f t="shared" si="518"/>
        <v>0.276828315649674+0.207778158244014i</v>
      </c>
      <c r="AE1048" t="str">
        <f t="shared" si="519"/>
        <v>-0.0098655987626688-0.00837829088086878i</v>
      </c>
      <c r="AF1048" t="str">
        <f t="shared" si="520"/>
        <v>-5.68933118227334-1.31644493201197i</v>
      </c>
      <c r="AG1048" t="str">
        <f t="shared" si="521"/>
        <v>1.02021851385439-0.025856515949459i</v>
      </c>
      <c r="AH1048" t="str">
        <f t="shared" si="522"/>
        <v>0.0426711591831665+0.060533812829707i</v>
      </c>
      <c r="AI1048">
        <f t="shared" si="523"/>
        <v>-22.608098824662722</v>
      </c>
      <c r="AJ1048">
        <f t="shared" si="524"/>
        <v>54.819437896642121</v>
      </c>
      <c r="AK1048"/>
      <c r="AL1048"/>
      <c r="AM1048"/>
      <c r="AN1048"/>
    </row>
    <row r="1049" spans="1:40" x14ac:dyDescent="0.35">
      <c r="A1049"/>
      <c r="B1049">
        <f t="shared" si="490"/>
        <v>91500</v>
      </c>
      <c r="C1049" s="237" t="str">
        <f t="shared" si="493"/>
        <v>-3.85193727873071E-06+0.0112940666258906i</v>
      </c>
      <c r="D1049" s="208" t="str">
        <f t="shared" si="494"/>
        <v>-2.51369073370493+0.086587844131828i</v>
      </c>
      <c r="E1049" t="str">
        <f t="shared" si="495"/>
        <v>20500</v>
      </c>
      <c r="F1049" t="str">
        <f t="shared" si="496"/>
        <v>0.327868852459016</v>
      </c>
      <c r="G1049" t="str">
        <f t="shared" si="491"/>
        <v>0.327868852459016</v>
      </c>
      <c r="H1049" t="str">
        <f t="shared" si="497"/>
        <v>3.17684234292956+1.40217478441643i</v>
      </c>
      <c r="I1049" t="str">
        <f t="shared" si="498"/>
        <v>359.319659754333i</v>
      </c>
      <c r="J1049" t="str">
        <f t="shared" si="492"/>
        <v>-173.764132370448+78.6076433251358i</v>
      </c>
      <c r="K1049" t="str">
        <f t="shared" si="499"/>
        <v>0.776542121825761-1.71656549338393i</v>
      </c>
      <c r="L1049" t="str">
        <f t="shared" si="500"/>
        <v>0.151028956268301-0.284644799360474i</v>
      </c>
      <c r="M1049" t="str">
        <f t="shared" si="501"/>
        <v>0.927571078094062-2.0012102927444i</v>
      </c>
      <c r="N1049" t="str">
        <f t="shared" si="502"/>
        <v>-1.14130648902575i</v>
      </c>
      <c r="O1049" t="str">
        <f t="shared" si="503"/>
        <v>0.416407028206159-0.909178303117994i</v>
      </c>
      <c r="P1049" t="str">
        <f t="shared" si="504"/>
        <v>0.583592971793841+0.909178303117994i</v>
      </c>
      <c r="Q1049" t="str">
        <f t="shared" si="505"/>
        <v>-0.583592971793841+0.232128185907756i</v>
      </c>
      <c r="R1049" t="str">
        <f t="shared" si="506"/>
        <v>-0.328381712896404-1.68851408780505i</v>
      </c>
      <c r="S1049" t="str">
        <f t="shared" si="507"/>
        <v>0.123594077800856i</v>
      </c>
      <c r="T1049" t="str">
        <f t="shared" si="508"/>
        <v>0.208690341536019-0.0405860349720965i</v>
      </c>
      <c r="U1049" t="str">
        <f t="shared" si="509"/>
        <v>0.00005-0.00155303418317618i</v>
      </c>
      <c r="V1049" t="str">
        <f t="shared" si="510"/>
        <v>0.00002-0.0173939828515733i</v>
      </c>
      <c r="W1049" t="str">
        <f t="shared" si="511"/>
        <v>0.0000422732003572101-0.0014258396994393i</v>
      </c>
      <c r="X1049" t="str">
        <f t="shared" si="512"/>
        <v>0.0000576447428680158-0.00142476074974627i</v>
      </c>
      <c r="Y1049" t="str">
        <f t="shared" si="513"/>
        <v>0.009+0.459929164485546i</v>
      </c>
      <c r="Z1049" t="str">
        <f t="shared" si="514"/>
        <v>-0.0372445706734618-0.00224443864833636i</v>
      </c>
      <c r="AA1049" t="str">
        <f t="shared" si="515"/>
        <v>0.516820885514214-26.1618399349884i</v>
      </c>
      <c r="AB1049" t="str">
        <f t="shared" si="516"/>
        <v>0.697527290676087-0.135654898089691i</v>
      </c>
      <c r="AC1049" t="str">
        <f t="shared" si="517"/>
        <v>1.37553216269417-1.5217283536409i</v>
      </c>
      <c r="AD1049" t="str">
        <f t="shared" si="518"/>
        <v>0.277084489309627+0.207914022952922i</v>
      </c>
      <c r="AE1049" t="str">
        <f t="shared" si="519"/>
        <v>-0.00985324257596581-0.00836556765853491i</v>
      </c>
      <c r="AF1049" t="str">
        <f t="shared" si="520"/>
        <v>-5.69053307663449-1.3155869402846i</v>
      </c>
      <c r="AG1049" t="str">
        <f t="shared" si="521"/>
        <v>1.0202090715123-0.0258525404089659i</v>
      </c>
      <c r="AH1049" t="str">
        <f t="shared" si="522"/>
        <v>0.0426401173034656+0.0604480922545893i</v>
      </c>
      <c r="AI1049">
        <f t="shared" si="523"/>
        <v>-22.618418905074435</v>
      </c>
      <c r="AJ1049">
        <f t="shared" si="524"/>
        <v>54.800836121150446</v>
      </c>
      <c r="AK1049"/>
      <c r="AL1049"/>
      <c r="AM1049"/>
      <c r="AN1049"/>
    </row>
    <row r="1050" spans="1:40" x14ac:dyDescent="0.35">
      <c r="A1050"/>
      <c r="B1050">
        <f t="shared" si="490"/>
        <v>91600</v>
      </c>
      <c r="C1050" s="237" t="str">
        <f t="shared" si="493"/>
        <v>-0.0000038435315271018+0.0112817368616955i</v>
      </c>
      <c r="D1050" s="208" t="str">
        <f t="shared" si="494"/>
        <v>-2.51369066926083+0.0864933159396655i</v>
      </c>
      <c r="E1050" t="str">
        <f t="shared" si="495"/>
        <v>20500</v>
      </c>
      <c r="F1050" t="str">
        <f t="shared" si="496"/>
        <v>0.327868852459016</v>
      </c>
      <c r="G1050" t="str">
        <f t="shared" si="491"/>
        <v>0.327868852459016</v>
      </c>
      <c r="H1050" t="str">
        <f t="shared" si="497"/>
        <v>3.17804135919475+1.40122271755557i</v>
      </c>
      <c r="I1050" t="str">
        <f t="shared" si="498"/>
        <v>359.712358836031i</v>
      </c>
      <c r="J1050" t="str">
        <f t="shared" si="492"/>
        <v>-174.146339216123+78.6935533178409i</v>
      </c>
      <c r="K1050" t="str">
        <f t="shared" si="499"/>
        <v>0.775118731295391-1.71531318414027i</v>
      </c>
      <c r="L1050" t="str">
        <f t="shared" si="500"/>
        <v>0.150771656470073-0.284470422765611i</v>
      </c>
      <c r="M1050" t="str">
        <f t="shared" si="501"/>
        <v>0.925890387765464-1.99978360690588i</v>
      </c>
      <c r="N1050" t="str">
        <f t="shared" si="502"/>
        <v>-1.14255381852195i</v>
      </c>
      <c r="O1050" t="str">
        <f t="shared" si="503"/>
        <v>0.415272659656026-0.909696992488274i</v>
      </c>
      <c r="P1050" t="str">
        <f t="shared" si="504"/>
        <v>0.584727340343974+0.909696992488274i</v>
      </c>
      <c r="Q1050" t="str">
        <f t="shared" si="505"/>
        <v>-0.584727340343974+0.232856826033676i</v>
      </c>
      <c r="R1050" t="str">
        <f t="shared" si="506"/>
        <v>-0.328370599158478-1.6865302166151i</v>
      </c>
      <c r="S1050" t="str">
        <f t="shared" si="507"/>
        <v>0.123729153295721i</v>
      </c>
      <c r="T1050" t="str">
        <f t="shared" si="508"/>
        <v>0.208672955709435-0.0406290162010871i</v>
      </c>
      <c r="U1050" t="str">
        <f t="shared" si="509"/>
        <v>0.00005-0.00155133873101114i</v>
      </c>
      <c r="V1050" t="str">
        <f t="shared" si="510"/>
        <v>0.00002-0.0173749937873248i</v>
      </c>
      <c r="W1050" t="str">
        <f t="shared" si="511"/>
        <v>0.0000422731995217639-0.00142428333176572i</v>
      </c>
      <c r="X1050" t="str">
        <f t="shared" si="512"/>
        <v>0.0000576111772746834-0.00142320592186109i</v>
      </c>
      <c r="Y1050" t="str">
        <f t="shared" si="513"/>
        <v>0.009+0.46043181931012i</v>
      </c>
      <c r="Z1050" t="str">
        <f t="shared" si="514"/>
        <v>-0.0371631080035704-0.00223948544700208i</v>
      </c>
      <c r="AA1050" t="str">
        <f t="shared" si="515"/>
        <v>0.51568461130113-26.1331242582899i</v>
      </c>
      <c r="AB1050" t="str">
        <f t="shared" si="516"/>
        <v>0.697469180231568-0.135798558692223i</v>
      </c>
      <c r="AC1050" t="str">
        <f t="shared" si="517"/>
        <v>1.37421227822491-1.52052201311471i</v>
      </c>
      <c r="AD1050" t="str">
        <f t="shared" si="518"/>
        <v>0.277340846352526+0.208049591648216i</v>
      </c>
      <c r="AE1050" t="str">
        <f t="shared" si="519"/>
        <v>-0.00984092379404964-0.00835287023378709i</v>
      </c>
      <c r="AF1050" t="str">
        <f t="shared" si="520"/>
        <v>-5.69173202845558-1.3147294016159i</v>
      </c>
      <c r="AG1050" t="str">
        <f t="shared" si="521"/>
        <v>1.02019962257786-0.0258485912731224i</v>
      </c>
      <c r="AH1050" t="str">
        <f t="shared" si="522"/>
        <v>0.0426091615298335+0.0603625372214378i</v>
      </c>
      <c r="AI1050">
        <f t="shared" si="523"/>
        <v>-22.628728606765101</v>
      </c>
      <c r="AJ1050">
        <f t="shared" si="524"/>
        <v>54.782209545171554</v>
      </c>
      <c r="AK1050"/>
      <c r="AL1050"/>
      <c r="AM1050"/>
      <c r="AN1050"/>
    </row>
    <row r="1051" spans="1:40" x14ac:dyDescent="0.35">
      <c r="A1051"/>
      <c r="B1051">
        <f t="shared" si="490"/>
        <v>91700</v>
      </c>
      <c r="C1051" s="237" t="str">
        <f t="shared" si="493"/>
        <v>-3.83515326020422E-06+0.011269433989016i</v>
      </c>
      <c r="D1051" s="208" t="str">
        <f t="shared" si="494"/>
        <v>-2.51369060502745+0.0863989939157894i</v>
      </c>
      <c r="E1051" t="str">
        <f t="shared" si="495"/>
        <v>20500</v>
      </c>
      <c r="F1051" t="str">
        <f t="shared" si="496"/>
        <v>0.327868852459016</v>
      </c>
      <c r="G1051" t="str">
        <f t="shared" si="491"/>
        <v>0.327868852459016</v>
      </c>
      <c r="H1051" t="str">
        <f t="shared" si="497"/>
        <v>3.17923744136417+1.40027131261259i</v>
      </c>
      <c r="I1051" t="str">
        <f t="shared" si="498"/>
        <v>360.10505791773i</v>
      </c>
      <c r="J1051" t="str">
        <f t="shared" si="492"/>
        <v>-174.528963546064+78.7794633105459i</v>
      </c>
      <c r="K1051" t="str">
        <f t="shared" si="499"/>
        <v>0.773699002882947-1.71406200798156i</v>
      </c>
      <c r="L1051" t="str">
        <f t="shared" si="500"/>
        <v>0.150514952260564-0.284296111167807i</v>
      </c>
      <c r="M1051" t="str">
        <f t="shared" si="501"/>
        <v>0.924213955143511-1.99835811914937i</v>
      </c>
      <c r="N1051" t="str">
        <f t="shared" si="502"/>
        <v>-1.14380114801816i</v>
      </c>
      <c r="O1051" t="str">
        <f t="shared" si="503"/>
        <v>0.414137645011943-0.910214266524076i</v>
      </c>
      <c r="P1051" t="str">
        <f t="shared" si="504"/>
        <v>0.585862354988057+0.910214266524076i</v>
      </c>
      <c r="Q1051" t="str">
        <f t="shared" si="505"/>
        <v>-0.585862354988057+0.233586881494084i</v>
      </c>
      <c r="R1051" t="str">
        <f t="shared" si="506"/>
        <v>-0.328359472011453-1.68455051463478i</v>
      </c>
      <c r="S1051" t="str">
        <f t="shared" si="507"/>
        <v>0.123864228790585i</v>
      </c>
      <c r="T1051" t="str">
        <f t="shared" si="508"/>
        <v>0.20865555035402-0.0406719927667823i</v>
      </c>
      <c r="U1051" t="str">
        <f t="shared" si="509"/>
        <v>0.00005-0.0015496469766698i</v>
      </c>
      <c r="V1051" t="str">
        <f t="shared" si="510"/>
        <v>0.00002-0.0173560461387018i</v>
      </c>
      <c r="W1051" t="str">
        <f t="shared" si="511"/>
        <v>0.0000422731986854051-0.00142273035881552i</v>
      </c>
      <c r="X1051" t="str">
        <f t="shared" si="512"/>
        <v>0.0000575777214119322-0.0014216544841586i</v>
      </c>
      <c r="Y1051" t="str">
        <f t="shared" si="513"/>
        <v>0.009+0.460934474134694i</v>
      </c>
      <c r="Z1051" t="str">
        <f t="shared" si="514"/>
        <v>-0.0370819125371128-0.0022345512853974i</v>
      </c>
      <c r="AA1051" t="str">
        <f t="shared" si="515"/>
        <v>0.514552089403522-26.1044717176359i</v>
      </c>
      <c r="AB1051" t="str">
        <f t="shared" si="516"/>
        <v>0.697411004513821-0.135942203708141i</v>
      </c>
      <c r="AC1051" t="str">
        <f t="shared" si="517"/>
        <v>1.37289577632711-1.51931662501434i</v>
      </c>
      <c r="AD1051" t="str">
        <f t="shared" si="518"/>
        <v>0.277597386472715+0.208184864101648i</v>
      </c>
      <c r="AE1051" t="str">
        <f t="shared" si="519"/>
        <v>-0.0098286422500337-0.00834019851893359i</v>
      </c>
      <c r="AF1051" t="str">
        <f t="shared" si="520"/>
        <v>-5.69292804639162-1.3138723186968i</v>
      </c>
      <c r="AG1051" t="str">
        <f t="shared" si="521"/>
        <v>1.02019016704818-0.0258446684254846i</v>
      </c>
      <c r="AH1051" t="str">
        <f t="shared" si="522"/>
        <v>0.0425782914566194+0.0602771471973223i</v>
      </c>
      <c r="AI1051">
        <f t="shared" si="523"/>
        <v>-22.639027956544435</v>
      </c>
      <c r="AJ1051">
        <f t="shared" si="524"/>
        <v>54.763558242706075</v>
      </c>
      <c r="AK1051"/>
      <c r="AL1051"/>
      <c r="AM1051"/>
      <c r="AN1051"/>
    </row>
    <row r="1052" spans="1:40" x14ac:dyDescent="0.35">
      <c r="A1052"/>
      <c r="B1052">
        <f t="shared" si="490"/>
        <v>91800</v>
      </c>
      <c r="C1052" s="237" t="str">
        <f t="shared" si="493"/>
        <v>-3.82680235834404E-06+0.0112571579199713i</v>
      </c>
      <c r="D1052" s="208" t="str">
        <f t="shared" si="494"/>
        <v>-2.51369054100387+0.0863048773864467i</v>
      </c>
      <c r="E1052" t="str">
        <f t="shared" si="495"/>
        <v>20500</v>
      </c>
      <c r="F1052" t="str">
        <f t="shared" si="496"/>
        <v>0.327868852459016</v>
      </c>
      <c r="G1052" t="str">
        <f t="shared" si="491"/>
        <v>0.327868852459016</v>
      </c>
      <c r="H1052" t="str">
        <f t="shared" si="497"/>
        <v>3.18043059806653+1.39932057157983i</v>
      </c>
      <c r="I1052" t="str">
        <f t="shared" si="498"/>
        <v>360.497756999429i</v>
      </c>
      <c r="J1052" t="str">
        <f t="shared" si="492"/>
        <v>-174.912005360272+78.8653733032511i</v>
      </c>
      <c r="K1052" t="str">
        <f t="shared" si="499"/>
        <v>0.772282925000525-1.71281196625959i</v>
      </c>
      <c r="L1052" t="str">
        <f t="shared" si="500"/>
        <v>0.150258842031023-0.284121865205451i</v>
      </c>
      <c r="M1052" t="str">
        <f t="shared" si="501"/>
        <v>0.922541767031548-1.99693383146504i</v>
      </c>
      <c r="N1052" t="str">
        <f t="shared" si="502"/>
        <v>-1.14504847751436i</v>
      </c>
      <c r="O1052" t="str">
        <f t="shared" si="503"/>
        <v>0.413001986039819-0.910730124420602i</v>
      </c>
      <c r="P1052" t="str">
        <f t="shared" si="504"/>
        <v>0.586998013960181+0.910730124420602i</v>
      </c>
      <c r="Q1052" t="str">
        <f t="shared" si="505"/>
        <v>-0.586998013960181+0.234318353093758i</v>
      </c>
      <c r="R1052" t="str">
        <f t="shared" si="506"/>
        <v>-0.328348331451005-1.68257496822516i</v>
      </c>
      <c r="S1052" t="str">
        <f t="shared" si="507"/>
        <v>0.123999304285449i</v>
      </c>
      <c r="T1052" t="str">
        <f t="shared" si="508"/>
        <v>0.208638125468031-0.0407149646632126i</v>
      </c>
      <c r="U1052" t="str">
        <f t="shared" si="509"/>
        <v>0.00005-0.00154795890806777i</v>
      </c>
      <c r="V1052" t="str">
        <f t="shared" si="510"/>
        <v>0.00002-0.017337139770359i</v>
      </c>
      <c r="W1052" t="str">
        <f t="shared" si="511"/>
        <v>0.0000422731978481338-0.00142118076949484i</v>
      </c>
      <c r="X1052" t="str">
        <f t="shared" si="512"/>
        <v>0.0000575443748019809-0.00142010642556488i</v>
      </c>
      <c r="Y1052" t="str">
        <f t="shared" si="513"/>
        <v>0.009+0.461437128959269i</v>
      </c>
      <c r="Z1052" t="str">
        <f t="shared" si="514"/>
        <v>-0.0370009831058629-0.00222963606513338i</v>
      </c>
      <c r="AA1052" t="str">
        <f t="shared" si="515"/>
        <v>0.51342330327835-26.0758821044902i</v>
      </c>
      <c r="AB1052" t="str">
        <f t="shared" si="516"/>
        <v>0.697352763517018-0.136085833117493i</v>
      </c>
      <c r="AC1052" t="str">
        <f t="shared" si="517"/>
        <v>1.3715826465639-1.51811219088495i</v>
      </c>
      <c r="AD1052" t="str">
        <f t="shared" si="518"/>
        <v>0.27785410936424+0.208319840085209i</v>
      </c>
      <c r="AE1052" t="str">
        <f t="shared" si="519"/>
        <v>-0.00981639777794402-0.0083275524266929i</v>
      </c>
      <c r="AF1052" t="str">
        <f t="shared" si="520"/>
        <v>-5.6941211390704-1.31301569419338i</v>
      </c>
      <c r="AG1052" t="str">
        <f t="shared" si="521"/>
        <v>1.02018070492039-0.0258407717500942i</v>
      </c>
      <c r="AH1052" t="str">
        <f t="shared" si="522"/>
        <v>0.0425475066804327+0.060191921651656i</v>
      </c>
      <c r="AI1052">
        <f t="shared" si="523"/>
        <v>-22.64931698112531</v>
      </c>
      <c r="AJ1052">
        <f t="shared" si="524"/>
        <v>54.744882287429874</v>
      </c>
      <c r="AK1052"/>
      <c r="AL1052"/>
      <c r="AM1052"/>
      <c r="AN1052"/>
    </row>
    <row r="1053" spans="1:40" x14ac:dyDescent="0.35">
      <c r="A1053"/>
      <c r="B1053">
        <f t="shared" si="490"/>
        <v>91900</v>
      </c>
      <c r="C1053" s="237" t="str">
        <f t="shared" si="493"/>
        <v>-3.81847870247826E-06+0.0112449085670634i</v>
      </c>
      <c r="D1053" s="208" t="str">
        <f t="shared" si="494"/>
        <v>-2.51369047718917+0.0862109656808194i</v>
      </c>
      <c r="E1053" t="str">
        <f t="shared" si="495"/>
        <v>20500</v>
      </c>
      <c r="F1053" t="str">
        <f t="shared" si="496"/>
        <v>0.327868852459016</v>
      </c>
      <c r="G1053" t="str">
        <f t="shared" si="491"/>
        <v>0.327868852459016</v>
      </c>
      <c r="H1053" t="str">
        <f t="shared" si="497"/>
        <v>3.18162083790341+1.39837049642793i</v>
      </c>
      <c r="I1053" t="str">
        <f t="shared" si="498"/>
        <v>360.890456081127i</v>
      </c>
      <c r="J1053" t="str">
        <f t="shared" si="492"/>
        <v>-175.295464658745+78.9512832959561i</v>
      </c>
      <c r="K1053" t="str">
        <f t="shared" si="499"/>
        <v>0.770870486101243-1.71156306030242i</v>
      </c>
      <c r="L1053" t="str">
        <f t="shared" si="500"/>
        <v>0.150003324177018-0.283947685511864i</v>
      </c>
      <c r="M1053" t="str">
        <f t="shared" si="501"/>
        <v>0.920873810278261-1.99551074581428i</v>
      </c>
      <c r="N1053" t="str">
        <f t="shared" si="502"/>
        <v>-1.14629580701056i</v>
      </c>
      <c r="O1053" t="str">
        <f t="shared" si="503"/>
        <v>0.411865684506539-0.911244565375268i</v>
      </c>
      <c r="P1053" t="str">
        <f t="shared" si="504"/>
        <v>0.588134315493461+0.911244565375268i</v>
      </c>
      <c r="Q1053" t="str">
        <f t="shared" si="505"/>
        <v>-0.588134315493461+0.235051241635292i</v>
      </c>
      <c r="R1053" t="str">
        <f t="shared" si="506"/>
        <v>-0.328337177472797-1.68060356380662i</v>
      </c>
      <c r="S1053" t="str">
        <f t="shared" si="507"/>
        <v>0.124134379780314i</v>
      </c>
      <c r="T1053" t="str">
        <f t="shared" si="508"/>
        <v>0.20862068104972-0.0407579318844045i</v>
      </c>
      <c r="U1053" t="str">
        <f t="shared" si="509"/>
        <v>0.00005-0.00154627451317324i</v>
      </c>
      <c r="V1053" t="str">
        <f t="shared" si="510"/>
        <v>0.00002-0.0173182745475403i</v>
      </c>
      <c r="W1053" t="str">
        <f t="shared" si="511"/>
        <v>0.0000422731970099502-0.00141963455275809i</v>
      </c>
      <c r="X1053" t="str">
        <f t="shared" si="512"/>
        <v>0.0000575111369696479-0.00141856173505425i</v>
      </c>
      <c r="Y1053" t="str">
        <f t="shared" si="513"/>
        <v>0.009+0.461939783783843i</v>
      </c>
      <c r="Z1053" t="str">
        <f t="shared" si="514"/>
        <v>-0.0369203185479793-0.0022247396884481i</v>
      </c>
      <c r="AA1053" t="str">
        <f t="shared" si="515"/>
        <v>0.512298236473862-26.0473552112369i</v>
      </c>
      <c r="AB1053" t="str">
        <f t="shared" si="516"/>
        <v>0.697294457235316-0.136229446900312i</v>
      </c>
      <c r="AC1053" t="str">
        <f t="shared" si="517"/>
        <v>1.37027287853429-1.516908712249i</v>
      </c>
      <c r="AD1053" t="str">
        <f t="shared" si="518"/>
        <v>0.278111014720832+0.208454519371106i</v>
      </c>
      <c r="AE1053" t="str">
        <f t="shared" si="519"/>
        <v>-0.00980419021271364-0.00831493187019119i</v>
      </c>
      <c r="AF1053" t="str">
        <f t="shared" si="520"/>
        <v>-5.69531131509258-1.31215953074711i</v>
      </c>
      <c r="AG1053" t="str">
        <f t="shared" si="521"/>
        <v>1.02017123619167-0.0258369011314746i</v>
      </c>
      <c r="AH1053" t="str">
        <f t="shared" si="522"/>
        <v>0.0425168068001278+0.0601068600561815i</v>
      </c>
      <c r="AI1053">
        <f t="shared" si="523"/>
        <v>-22.659595707124367</v>
      </c>
      <c r="AJ1053">
        <f t="shared" si="524"/>
        <v>54.726181752695481</v>
      </c>
      <c r="AK1053"/>
      <c r="AL1053"/>
      <c r="AM1053"/>
      <c r="AN1053"/>
    </row>
    <row r="1054" spans="1:40" x14ac:dyDescent="0.35">
      <c r="A1054"/>
      <c r="B1054">
        <f t="shared" si="490"/>
        <v>92000</v>
      </c>
      <c r="C1054" s="237" t="str">
        <f t="shared" si="493"/>
        <v>-3.81018217421044E-06+0.0112326858431743i</v>
      </c>
      <c r="D1054" s="208" t="str">
        <f t="shared" si="494"/>
        <v>-2.51369041358246+0.086117258131003i</v>
      </c>
      <c r="E1054" t="str">
        <f t="shared" si="495"/>
        <v>20500</v>
      </c>
      <c r="F1054" t="str">
        <f t="shared" si="496"/>
        <v>0.327868852459016</v>
      </c>
      <c r="G1054" t="str">
        <f t="shared" si="491"/>
        <v>0.327868852459016</v>
      </c>
      <c r="H1054" t="str">
        <f t="shared" si="497"/>
        <v>3.1828081694494+1.39742108910595i</v>
      </c>
      <c r="I1054" t="str">
        <f t="shared" si="498"/>
        <v>361.283155162826i</v>
      </c>
      <c r="J1054" t="str">
        <f t="shared" si="492"/>
        <v>-175.679341441485+79.0371932886612i</v>
      </c>
      <c r="K1054" t="str">
        <f t="shared" si="499"/>
        <v>0.769461674679065-1.71031529141449i</v>
      </c>
      <c r="L1054" t="str">
        <f t="shared" si="500"/>
        <v>0.149748397098442-0.283773572715336i</v>
      </c>
      <c r="M1054" t="str">
        <f t="shared" si="501"/>
        <v>0.919210071777507-1.99408886412983i</v>
      </c>
      <c r="N1054" t="str">
        <f t="shared" si="502"/>
        <v>-1.14754313650677i</v>
      </c>
      <c r="O1054" t="str">
        <f t="shared" si="503"/>
        <v>0.410728742179985-0.911757588587695i</v>
      </c>
      <c r="P1054" t="str">
        <f t="shared" si="504"/>
        <v>0.589271257820015+0.911757588587695i</v>
      </c>
      <c r="Q1054" t="str">
        <f t="shared" si="505"/>
        <v>-0.589271257820015+0.235785547919075i</v>
      </c>
      <c r="R1054" t="str">
        <f t="shared" si="506"/>
        <v>-0.328326010072497-1.67863628785854i</v>
      </c>
      <c r="S1054" t="str">
        <f t="shared" si="507"/>
        <v>0.124269455275178i</v>
      </c>
      <c r="T1054" t="str">
        <f t="shared" si="508"/>
        <v>0.208603217097328-0.0408008944243818i</v>
      </c>
      <c r="U1054" t="str">
        <f t="shared" si="509"/>
        <v>0.0000499999999999999-0.00154459378000675i</v>
      </c>
      <c r="V1054" t="str">
        <f t="shared" si="510"/>
        <v>0.00002-0.0172994503360756i</v>
      </c>
      <c r="W1054" t="str">
        <f t="shared" si="511"/>
        <v>0.0000422731961708539-0.00141809169760773i</v>
      </c>
      <c r="X1054" t="str">
        <f t="shared" si="512"/>
        <v>0.0000574780074423307-0.00141702040164889i</v>
      </c>
      <c r="Y1054" t="str">
        <f t="shared" si="513"/>
        <v>0.009+0.462442438608418i</v>
      </c>
      <c r="Z1054" t="str">
        <f t="shared" si="514"/>
        <v>-0.0368399177079594-0.00221986205820174i</v>
      </c>
      <c r="AA1054" t="str">
        <f t="shared" si="515"/>
        <v>0.511176872628974-26.018890831174i</v>
      </c>
      <c r="AB1054" t="str">
        <f t="shared" si="516"/>
        <v>0.697236085662838-0.136373045036625i</v>
      </c>
      <c r="AC1054" t="str">
        <f t="shared" si="517"/>
        <v>1.368966461873-1.51570619060637i</v>
      </c>
      <c r="AD1054" t="str">
        <f t="shared" si="518"/>
        <v>0.278368102235924+0.208588901731767i</v>
      </c>
      <c r="AE1054" t="str">
        <f t="shared" si="519"/>
        <v>-0.00979201939017598-0.0083023367629591i</v>
      </c>
      <c r="AF1054" t="str">
        <f t="shared" si="520"/>
        <v>-5.69649858303186-1.31130383097495i</v>
      </c>
      <c r="AG1054" t="str">
        <f t="shared" si="521"/>
        <v>1.02016176085927-0.0258330564546289i</v>
      </c>
      <c r="AH1054" t="str">
        <f t="shared" si="522"/>
        <v>0.0424861914167875+0.060021961884952i</v>
      </c>
      <c r="AI1054">
        <f t="shared" si="523"/>
        <v>-22.669864161063209</v>
      </c>
      <c r="AJ1054">
        <f t="shared" si="524"/>
        <v>54.707456711532082</v>
      </c>
      <c r="AK1054"/>
      <c r="AL1054"/>
      <c r="AM1054"/>
      <c r="AN1054"/>
    </row>
    <row r="1055" spans="1:40" x14ac:dyDescent="0.35">
      <c r="A1055"/>
      <c r="B1055">
        <f t="shared" si="490"/>
        <v>92100</v>
      </c>
      <c r="C1055" s="237" t="str">
        <f t="shared" si="493"/>
        <v>-3.80191265578657E-06+0.0112204896615646i</v>
      </c>
      <c r="D1055" s="208" t="str">
        <f t="shared" si="494"/>
        <v>-2.51369035018282+0.0860237540719953i</v>
      </c>
      <c r="E1055" t="str">
        <f t="shared" si="495"/>
        <v>20500</v>
      </c>
      <c r="F1055" t="str">
        <f t="shared" si="496"/>
        <v>0.327868852459016</v>
      </c>
      <c r="G1055" t="str">
        <f t="shared" si="491"/>
        <v>0.327868852459016</v>
      </c>
      <c r="H1055" t="str">
        <f t="shared" si="497"/>
        <v>3.18399260125208+1.39647235154156i</v>
      </c>
      <c r="I1055" t="str">
        <f t="shared" si="498"/>
        <v>361.675854244525i</v>
      </c>
      <c r="J1055" t="str">
        <f t="shared" si="492"/>
        <v>-176.063635708491+79.1231032813662i</v>
      </c>
      <c r="K1055" t="str">
        <f t="shared" si="499"/>
        <v>0.768056479268685-1.70906866087688i</v>
      </c>
      <c r="L1055" t="str">
        <f t="shared" si="500"/>
        <v>0.149494059199501-0.283599527439157i</v>
      </c>
      <c r="M1055" t="str">
        <f t="shared" si="501"/>
        <v>0.917550538468186-1.99266818831604i</v>
      </c>
      <c r="N1055" t="str">
        <f t="shared" si="502"/>
        <v>-1.14879046600297i</v>
      </c>
      <c r="O1055" t="str">
        <f t="shared" si="503"/>
        <v>0.409591160829066-0.912269193259697i</v>
      </c>
      <c r="P1055" t="str">
        <f t="shared" si="504"/>
        <v>0.590408839170934+0.912269193259697i</v>
      </c>
      <c r="Q1055" t="str">
        <f t="shared" si="505"/>
        <v>-0.590408839170934+0.236521272743273i</v>
      </c>
      <c r="R1055" t="str">
        <f t="shared" si="506"/>
        <v>-0.328314829245756-1.67667312691908i</v>
      </c>
      <c r="S1055" t="str">
        <f t="shared" si="507"/>
        <v>0.124404530770042i</v>
      </c>
      <c r="T1055" t="str">
        <f t="shared" si="508"/>
        <v>0.208585733609107-0.0408438522771647i</v>
      </c>
      <c r="U1055" t="str">
        <f t="shared" si="509"/>
        <v>0.0000499999999999999-0.00154291669664083i</v>
      </c>
      <c r="V1055" t="str">
        <f t="shared" si="510"/>
        <v>0.00002-0.0172806670023773i</v>
      </c>
      <c r="W1055" t="str">
        <f t="shared" si="511"/>
        <v>0.0000422731953308451-0.00141655219309394i</v>
      </c>
      <c r="X1055" t="str">
        <f t="shared" si="512"/>
        <v>0.0000574449857499909-0.00141548241441865i</v>
      </c>
      <c r="Y1055" t="str">
        <f t="shared" si="513"/>
        <v>0.009+0.462945093432992i</v>
      </c>
      <c r="Z1055" t="str">
        <f t="shared" si="514"/>
        <v>-0.0367597794366004-0.00221500307787199i</v>
      </c>
      <c r="AA1055" t="str">
        <f t="shared" si="515"/>
        <v>0.510059195472684-25.9904887585096i</v>
      </c>
      <c r="AB1055" t="str">
        <f t="shared" si="516"/>
        <v>0.69717764879374-0.136516627506443i</v>
      </c>
      <c r="AC1055" t="str">
        <f t="shared" si="517"/>
        <v>1.3676633862504-1.51450462743466i</v>
      </c>
      <c r="AD1055" t="str">
        <f t="shared" si="518"/>
        <v>0.278625371602642+0.208722986939855i</v>
      </c>
      <c r="AE1055" t="str">
        <f t="shared" si="519"/>
        <v>-0.00977988514705952-0.00828976701893057i</v>
      </c>
      <c r="AF1055" t="str">
        <f t="shared" si="520"/>
        <v>-5.6976829514349-1.31044859746956i</v>
      </c>
      <c r="AG1055" t="str">
        <f t="shared" si="521"/>
        <v>1.02015227892046-0.0258292376050374i</v>
      </c>
      <c r="AH1055" t="str">
        <f t="shared" si="522"/>
        <v>0.0424556601337102+0.0599372266143272i</v>
      </c>
      <c r="AI1055">
        <f t="shared" si="523"/>
        <v>-22.680122369367879</v>
      </c>
      <c r="AJ1055">
        <f t="shared" si="524"/>
        <v>54.688707236649741</v>
      </c>
      <c r="AK1055"/>
      <c r="AL1055"/>
      <c r="AM1055"/>
      <c r="AN1055"/>
    </row>
    <row r="1056" spans="1:40" x14ac:dyDescent="0.35">
      <c r="A1056"/>
      <c r="B1056">
        <f t="shared" si="490"/>
        <v>92200</v>
      </c>
      <c r="C1056" s="237" t="str">
        <f t="shared" si="493"/>
        <v>-3.79367003009088E-06+0.0112083199358712i</v>
      </c>
      <c r="D1056" s="208" t="str">
        <f t="shared" si="494"/>
        <v>-2.51369028698935+0.0859304528416792i</v>
      </c>
      <c r="E1056" t="str">
        <f t="shared" si="495"/>
        <v>20500</v>
      </c>
      <c r="F1056" t="str">
        <f t="shared" si="496"/>
        <v>0.327868852459016</v>
      </c>
      <c r="G1056" t="str">
        <f t="shared" si="491"/>
        <v>0.327868852459016</v>
      </c>
      <c r="H1056" t="str">
        <f t="shared" si="497"/>
        <v>3.18517414183215+1.39552428564117i</v>
      </c>
      <c r="I1056" t="str">
        <f t="shared" si="498"/>
        <v>362.068553326224i</v>
      </c>
      <c r="J1056" t="str">
        <f t="shared" si="492"/>
        <v>-176.448347459763+79.2090132740713i</v>
      </c>
      <c r="K1056" t="str">
        <f t="shared" si="499"/>
        <v>0.766654888445371-1.70782316994746i</v>
      </c>
      <c r="L1056" t="str">
        <f t="shared" si="500"/>
        <v>0.149240308888702-0.28342555030164i</v>
      </c>
      <c r="M1056" t="str">
        <f t="shared" si="501"/>
        <v>0.915895197334073-1.9912487202491i</v>
      </c>
      <c r="N1056" t="str">
        <f t="shared" si="502"/>
        <v>-1.15003779549917i</v>
      </c>
      <c r="O1056" t="str">
        <f t="shared" si="503"/>
        <v>0.408452942223657-0.912779378595309i</v>
      </c>
      <c r="P1056" t="str">
        <f t="shared" si="504"/>
        <v>0.591547057776343+0.912779378595309i</v>
      </c>
      <c r="Q1056" t="str">
        <f t="shared" si="505"/>
        <v>-0.591547057776343+0.237258416903861i</v>
      </c>
      <c r="R1056" t="str">
        <f t="shared" si="506"/>
        <v>-0.328303634988227-1.67471406758473i</v>
      </c>
      <c r="S1056" t="str">
        <f t="shared" si="507"/>
        <v>0.124539606264907i</v>
      </c>
      <c r="T1056" t="str">
        <f t="shared" si="508"/>
        <v>0.208568230583303-0.0408868054367715i</v>
      </c>
      <c r="U1056" t="str">
        <f t="shared" si="509"/>
        <v>0.0000499999999999999-0.00154124325119979i</v>
      </c>
      <c r="V1056" t="str">
        <f t="shared" si="510"/>
        <v>0.00002-0.0172619244134377i</v>
      </c>
      <c r="W1056" t="str">
        <f t="shared" si="511"/>
        <v>0.0000422731944899238-0.00141501602831445i</v>
      </c>
      <c r="X1056" t="str">
        <f t="shared" si="512"/>
        <v>0.0000574120714251374-0.00141394776248076i</v>
      </c>
      <c r="Y1056" t="str">
        <f t="shared" si="513"/>
        <v>0.009+0.463447748257566i</v>
      </c>
      <c r="Z1056" t="str">
        <f t="shared" si="514"/>
        <v>-0.0366799025909566-0.00221016265154942i</v>
      </c>
      <c r="AA1056" t="str">
        <f t="shared" si="515"/>
        <v>0.508945188823461-25.9621487883561i</v>
      </c>
      <c r="AB1056" t="str">
        <f t="shared" si="516"/>
        <v>0.69711914662216-0.136660194289773i</v>
      </c>
      <c r="AC1056" t="str">
        <f t="shared" si="517"/>
        <v>1.36636364137236-1.51330402418927i</v>
      </c>
      <c r="AD1056" t="str">
        <f t="shared" si="518"/>
        <v>0.27888282251381+0.208856774768253i</v>
      </c>
      <c r="AE1056" t="str">
        <f t="shared" si="519"/>
        <v>-0.00976778732098169-0.00827722255243957i</v>
      </c>
      <c r="AF1056" t="str">
        <f t="shared" si="520"/>
        <v>-5.6988644288215-1.30959383279949i</v>
      </c>
      <c r="AG1056" t="str">
        <f t="shared" si="521"/>
        <v>1.02014279037257-0.0258254444686545i</v>
      </c>
      <c r="AH1056" t="str">
        <f t="shared" si="522"/>
        <v>0.0424252125563936+0.0598526537229541i</v>
      </c>
      <c r="AI1056">
        <f t="shared" si="523"/>
        <v>-22.690370358370103</v>
      </c>
      <c r="AJ1056">
        <f t="shared" si="524"/>
        <v>54.669933400439213</v>
      </c>
      <c r="AK1056"/>
      <c r="AL1056"/>
      <c r="AM1056"/>
      <c r="AN1056"/>
    </row>
    <row r="1057" spans="1:40" x14ac:dyDescent="0.35">
      <c r="A1057"/>
      <c r="B1057">
        <f t="shared" si="490"/>
        <v>92300</v>
      </c>
      <c r="C1057" s="237" t="str">
        <f t="shared" si="493"/>
        <v>-3.78545418064169E-06+0.0111961765801053i</v>
      </c>
      <c r="D1057" s="208" t="str">
        <f t="shared" si="494"/>
        <v>-2.51369022400118+0.0858373537808073i</v>
      </c>
      <c r="E1057" t="str">
        <f t="shared" si="495"/>
        <v>20500</v>
      </c>
      <c r="F1057" t="str">
        <f t="shared" si="496"/>
        <v>0.327868852459016</v>
      </c>
      <c r="G1057" t="str">
        <f t="shared" si="491"/>
        <v>0.327868852459016</v>
      </c>
      <c r="H1057" t="str">
        <f t="shared" si="497"/>
        <v>3.18635279968354+1.39457689329009i</v>
      </c>
      <c r="I1057" t="str">
        <f t="shared" si="498"/>
        <v>362.461252407922i</v>
      </c>
      <c r="J1057" t="str">
        <f t="shared" si="492"/>
        <v>-176.833476695301+79.2949232667764i</v>
      </c>
      <c r="K1057" t="str">
        <f t="shared" si="499"/>
        <v>0.765256890824819-1.70657881986107i</v>
      </c>
      <c r="L1057" t="str">
        <f t="shared" si="500"/>
        <v>0.148987144578856-0.283251641916163i</v>
      </c>
      <c r="M1057" t="str">
        <f t="shared" si="501"/>
        <v>0.914244035403675-1.98983046177723i</v>
      </c>
      <c r="N1057" t="str">
        <f t="shared" si="502"/>
        <v>-1.15128512499538i</v>
      </c>
      <c r="O1057" t="str">
        <f t="shared" si="503"/>
        <v>0.407314088134624-0.913288143800772i</v>
      </c>
      <c r="P1057" t="str">
        <f t="shared" si="504"/>
        <v>0.592685911865376+0.913288143800772i</v>
      </c>
      <c r="Q1057" t="str">
        <f t="shared" si="505"/>
        <v>-0.592685911865376+0.237996981194608i</v>
      </c>
      <c r="R1057" t="str">
        <f t="shared" si="506"/>
        <v>-0.328292427295554-1.67275909651005i</v>
      </c>
      <c r="S1057" t="str">
        <f t="shared" si="507"/>
        <v>0.124674681759771i</v>
      </c>
      <c r="T1057" t="str">
        <f t="shared" si="508"/>
        <v>0.208550708018153-0.040929753897216i</v>
      </c>
      <c r="U1057" t="str">
        <f t="shared" si="509"/>
        <v>0.0000499999999999999-0.00153957343185938i</v>
      </c>
      <c r="V1057" t="str">
        <f t="shared" si="510"/>
        <v>0.00002-0.0172432224368251i</v>
      </c>
      <c r="W1057" t="str">
        <f t="shared" si="511"/>
        <v>0.00004227319364809-0.00141348319241422i</v>
      </c>
      <c r="X1057" t="str">
        <f t="shared" si="512"/>
        <v>0.0000573792640028095-0.0014124164349996i</v>
      </c>
      <c r="Y1057" t="str">
        <f t="shared" si="513"/>
        <v>0.009+0.463950403082141i</v>
      </c>
      <c r="Z1057" t="str">
        <f t="shared" si="514"/>
        <v>-0.0366002860342998-0.0022053406839329i</v>
      </c>
      <c r="AA1057" t="str">
        <f t="shared" si="515"/>
        <v>0.507834836588665-25.9338707167257i</v>
      </c>
      <c r="AB1057" t="str">
        <f t="shared" si="516"/>
        <v>0.697060579142205-0.136803745366608i</v>
      </c>
      <c r="AC1057" t="str">
        <f t="shared" si="517"/>
        <v>1.3650672169801-1.51210438230354i</v>
      </c>
      <c r="AD1057" t="str">
        <f t="shared" si="518"/>
        <v>0.279140454661948+0.208990264990068i</v>
      </c>
      <c r="AE1057" t="str">
        <f t="shared" si="519"/>
        <v>-0.00975572575044327-0.00826470327821812i</v>
      </c>
      <c r="AF1057" t="str">
        <f t="shared" si="520"/>
        <v>-5.70004302368472-1.30873953950928i</v>
      </c>
      <c r="AG1057" t="str">
        <f t="shared" si="521"/>
        <v>1.02013329521296-0.0258216769319069i</v>
      </c>
      <c r="AH1057" t="str">
        <f t="shared" si="522"/>
        <v>0.0423948482925231+0.0597682426917591i</v>
      </c>
      <c r="AI1057">
        <f t="shared" si="523"/>
        <v>-22.700608154307073</v>
      </c>
      <c r="AJ1057">
        <f t="shared" si="524"/>
        <v>54.651135274973747</v>
      </c>
      <c r="AK1057"/>
      <c r="AL1057"/>
      <c r="AM1057"/>
      <c r="AN1057"/>
    </row>
    <row r="1058" spans="1:40" x14ac:dyDescent="0.35">
      <c r="A1058"/>
      <c r="B1058">
        <f t="shared" si="490"/>
        <v>92400</v>
      </c>
      <c r="C1058" s="237" t="str">
        <f t="shared" si="493"/>
        <v>-3.77726499158726E-06+0.0111840595086501i</v>
      </c>
      <c r="D1058" s="208" t="str">
        <f t="shared" si="494"/>
        <v>-2.5136901612174+0.0857444562329841i</v>
      </c>
      <c r="E1058" t="str">
        <f t="shared" si="495"/>
        <v>20500</v>
      </c>
      <c r="F1058" t="str">
        <f t="shared" si="496"/>
        <v>0.327868852459016</v>
      </c>
      <c r="G1058" t="str">
        <f t="shared" si="491"/>
        <v>0.327868852459016</v>
      </c>
      <c r="H1058" t="str">
        <f t="shared" si="497"/>
        <v>3.18752858327338+1.39363017635264i</v>
      </c>
      <c r="I1058" t="str">
        <f t="shared" si="498"/>
        <v>362.853951489621i</v>
      </c>
      <c r="J1058" t="str">
        <f t="shared" si="492"/>
        <v>-177.219023415105+79.3808332594814i</v>
      </c>
      <c r="K1058" t="str">
        <f t="shared" si="499"/>
        <v>0.763862475063018-1.70533561182975i</v>
      </c>
      <c r="L1058" t="str">
        <f t="shared" si="500"/>
        <v>0.148734564687058-0.283077802891191i</v>
      </c>
      <c r="M1058" t="str">
        <f t="shared" si="501"/>
        <v>0.912597039750076-1.98841341472094i</v>
      </c>
      <c r="N1058" t="str">
        <f t="shared" si="502"/>
        <v>-1.15253245449158i</v>
      </c>
      <c r="O1058" t="str">
        <f t="shared" si="503"/>
        <v>0.406174600333849-0.913795488084527i</v>
      </c>
      <c r="P1058" t="str">
        <f t="shared" si="504"/>
        <v>0.593825399666151+0.913795488084527i</v>
      </c>
      <c r="Q1058" t="str">
        <f t="shared" si="505"/>
        <v>-0.593825399666151+0.238736966407053i</v>
      </c>
      <c r="R1058" t="str">
        <f t="shared" si="506"/>
        <v>-0.32828120616338-1.67080820040742i</v>
      </c>
      <c r="S1058" t="str">
        <f t="shared" si="507"/>
        <v>0.124809757254635i</v>
      </c>
      <c r="T1058" t="str">
        <f t="shared" si="508"/>
        <v>0.208533165911904-0.0409726976525102i</v>
      </c>
      <c r="U1058" t="str">
        <f t="shared" si="509"/>
        <v>0.0000500000000000001-0.00153790722684655i</v>
      </c>
      <c r="V1058" t="str">
        <f t="shared" si="510"/>
        <v>0.00002-0.0172245609406813i</v>
      </c>
      <c r="W1058" t="str">
        <f t="shared" si="511"/>
        <v>0.0000422731928053439-0.00141195367458521i</v>
      </c>
      <c r="X1058" t="str">
        <f t="shared" si="512"/>
        <v>0.000057346563020561-0.00141088842118645i</v>
      </c>
      <c r="Y1058" t="str">
        <f t="shared" si="513"/>
        <v>0.009+0.464453057906715i</v>
      </c>
      <c r="Z1058" t="str">
        <f t="shared" si="514"/>
        <v>-0.0365209286360788-0.002200537080325i</v>
      </c>
      <c r="AA1058" t="str">
        <f t="shared" si="515"/>
        <v>0.506728122763958-25.905654340525i</v>
      </c>
      <c r="AB1058" t="str">
        <f t="shared" si="516"/>
        <v>0.697001946348015-0.136947280716933i</v>
      </c>
      <c r="AC1058" t="str">
        <f t="shared" si="517"/>
        <v>1.36377410285014-1.51090570318909i</v>
      </c>
      <c r="AD1058" t="str">
        <f t="shared" si="518"/>
        <v>0.279398267739267+0.209123457378643i</v>
      </c>
      <c r="AE1058" t="str">
        <f t="shared" si="519"/>
        <v>-0.00974370027482235-0.00825220911139433i</v>
      </c>
      <c r="AF1058" t="str">
        <f t="shared" si="520"/>
        <v>-5.70121874449078-1.30788572011966i</v>
      </c>
      <c r="AG1058" t="str">
        <f t="shared" si="521"/>
        <v>1.02012379343904-0.0258179348816897i</v>
      </c>
      <c r="AH1058" t="str">
        <f t="shared" si="522"/>
        <v>0.0423645669519529+0.0596839930039334i</v>
      </c>
      <c r="AI1058">
        <f t="shared" si="523"/>
        <v>-22.710835783322459</v>
      </c>
      <c r="AJ1058">
        <f t="shared" si="524"/>
        <v>54.632312932012553</v>
      </c>
      <c r="AK1058"/>
      <c r="AL1058"/>
      <c r="AM1058"/>
      <c r="AN1058"/>
    </row>
    <row r="1059" spans="1:40" x14ac:dyDescent="0.35">
      <c r="A1059"/>
      <c r="B1059">
        <f t="shared" si="490"/>
        <v>92500</v>
      </c>
      <c r="C1059" s="237" t="str">
        <f t="shared" si="493"/>
        <v>-3.76910234770179E-06+0.0111719686362595i</v>
      </c>
      <c r="D1059" s="208" t="str">
        <f t="shared" si="494"/>
        <v>-2.51369009863712+0.0856517595446562i</v>
      </c>
      <c r="E1059" t="str">
        <f t="shared" si="495"/>
        <v>20500</v>
      </c>
      <c r="F1059" t="str">
        <f t="shared" si="496"/>
        <v>0.327868852459016</v>
      </c>
      <c r="G1059" t="str">
        <f t="shared" si="491"/>
        <v>0.327868852459016</v>
      </c>
      <c r="H1059" t="str">
        <f t="shared" si="497"/>
        <v>3.18870150104214+1.39268413667238i</v>
      </c>
      <c r="I1059" t="str">
        <f t="shared" si="498"/>
        <v>363.24665057132i</v>
      </c>
      <c r="J1059" t="str">
        <f t="shared" si="492"/>
        <v>-177.604987619176+79.4667432521865i</v>
      </c>
      <c r="K1059" t="str">
        <f t="shared" si="499"/>
        <v>0.762471629856096-1.70409354704289i</v>
      </c>
      <c r="L1059" t="str">
        <f t="shared" si="500"/>
        <v>0.148482567634695-0.282904033830309i</v>
      </c>
      <c r="M1059" t="str">
        <f t="shared" si="501"/>
        <v>0.910954197490791-1.9869975808732i</v>
      </c>
      <c r="N1059" t="str">
        <f t="shared" si="502"/>
        <v>-1.15377978398778i</v>
      </c>
      <c r="O1059" t="str">
        <f t="shared" si="503"/>
        <v>0.405034480594173-0.914301410657234i</v>
      </c>
      <c r="P1059" t="str">
        <f t="shared" si="504"/>
        <v>0.594965519405827+0.914301410657234i</v>
      </c>
      <c r="Q1059" t="str">
        <f t="shared" si="505"/>
        <v>-0.594965519405827+0.239478373330546i</v>
      </c>
      <c r="R1059" t="str">
        <f t="shared" si="506"/>
        <v>-0.328269971587334-1.6688613660466i</v>
      </c>
      <c r="S1059" t="str">
        <f t="shared" si="507"/>
        <v>0.1249448327495i</v>
      </c>
      <c r="T1059" t="str">
        <f t="shared" si="508"/>
        <v>0.208515604262795-0.0410156366966626i</v>
      </c>
      <c r="U1059" t="str">
        <f t="shared" si="509"/>
        <v>0.0000500000000000001-0.00153624462443914i</v>
      </c>
      <c r="V1059" t="str">
        <f t="shared" si="510"/>
        <v>0.00002-0.0172059397937184i</v>
      </c>
      <c r="W1059" t="str">
        <f t="shared" si="511"/>
        <v>0.0000422731919616852-0.00141042746406608i</v>
      </c>
      <c r="X1059" t="str">
        <f t="shared" si="512"/>
        <v>0.0000573139680184414-0.00140936371029913i</v>
      </c>
      <c r="Y1059" t="str">
        <f t="shared" si="513"/>
        <v>0.009+0.464955712731289i</v>
      </c>
      <c r="Z1059" t="str">
        <f t="shared" si="514"/>
        <v>-0.0364418292718764-0.00219575174662742i</v>
      </c>
      <c r="AA1059" t="str">
        <f t="shared" si="515"/>
        <v>0.505625031432724-25.8774994575506i</v>
      </c>
      <c r="AB1059" t="str">
        <f t="shared" si="516"/>
        <v>0.696943248233705-0.137090800320722i</v>
      </c>
      <c r="AC1059" t="str">
        <f t="shared" si="517"/>
        <v>1.36248428879411-1.50970798823582i</v>
      </c>
      <c r="AD1059" t="str">
        <f t="shared" si="518"/>
        <v>0.27965626143768+0.209256351707547i</v>
      </c>
      <c r="AE1059" t="str">
        <f t="shared" si="519"/>
        <v>-0.00973171073436843-0.00823973996748923i</v>
      </c>
      <c r="AF1059" t="str">
        <f t="shared" si="520"/>
        <v>-5.70239159967926-1.30703237712772i</v>
      </c>
      <c r="AG1059" t="str">
        <f t="shared" si="521"/>
        <v>1.02011428504829-0.0258142182053653i</v>
      </c>
      <c r="AH1059" t="str">
        <f t="shared" si="522"/>
        <v>0.0423343681466918+0.0595999041449164i</v>
      </c>
      <c r="AI1059">
        <f t="shared" si="523"/>
        <v>-22.721053271467255</v>
      </c>
      <c r="AJ1059">
        <f t="shared" si="524"/>
        <v>54.613466443000519</v>
      </c>
      <c r="AK1059"/>
      <c r="AL1059"/>
      <c r="AM1059"/>
      <c r="AN1059"/>
    </row>
    <row r="1060" spans="1:40" x14ac:dyDescent="0.35">
      <c r="A1060"/>
      <c r="B1060">
        <f t="shared" si="490"/>
        <v>92600</v>
      </c>
      <c r="C1060" s="237" t="str">
        <f t="shared" si="493"/>
        <v>-3.76096613438126E-06+0.0111599038780552i</v>
      </c>
      <c r="D1060" s="208" t="str">
        <f t="shared" si="494"/>
        <v>-2.51369003625948+0.0855592630650899i</v>
      </c>
      <c r="E1060" t="str">
        <f t="shared" si="495"/>
        <v>20500</v>
      </c>
      <c r="F1060" t="str">
        <f t="shared" si="496"/>
        <v>0.327868852459016</v>
      </c>
      <c r="G1060" t="str">
        <f t="shared" si="491"/>
        <v>0.327868852459016</v>
      </c>
      <c r="H1060" t="str">
        <f t="shared" si="497"/>
        <v>3.18987156140374+1.39173877607218i</v>
      </c>
      <c r="I1060" t="str">
        <f t="shared" si="498"/>
        <v>363.639349653019i</v>
      </c>
      <c r="J1060" t="str">
        <f t="shared" si="492"/>
        <v>-177.991369307513+79.5526532448915i</v>
      </c>
      <c r="K1060" t="str">
        <f t="shared" si="499"/>
        <v>0.761084343940196-1.70285262666742i</v>
      </c>
      <c r="L1060" t="str">
        <f t="shared" si="500"/>
        <v>0.148231151847425-0.282730335332257i</v>
      </c>
      <c r="M1060" t="str">
        <f t="shared" si="501"/>
        <v>0.909315495787621-1.98558296199968i</v>
      </c>
      <c r="N1060" t="str">
        <f t="shared" si="502"/>
        <v>-1.15502711348398i</v>
      </c>
      <c r="O1060" t="str">
        <f t="shared" si="503"/>
        <v>0.40389373068943-0.914805910731765i</v>
      </c>
      <c r="P1060" t="str">
        <f t="shared" si="504"/>
        <v>0.59610626931057+0.914805910731765i</v>
      </c>
      <c r="Q1060" t="str">
        <f t="shared" si="505"/>
        <v>-0.59610626931057+0.240221202752215i</v>
      </c>
      <c r="R1060" t="str">
        <f t="shared" si="506"/>
        <v>-0.328258723563047-1.66691858025451i</v>
      </c>
      <c r="S1060" t="str">
        <f t="shared" si="507"/>
        <v>0.125079908244364i</v>
      </c>
      <c r="T1060" t="str">
        <f t="shared" si="508"/>
        <v>0.20849802306906-0.041058571023678i</v>
      </c>
      <c r="U1060" t="str">
        <f t="shared" si="509"/>
        <v>0.0000500000000000001-0.00153458561296567i</v>
      </c>
      <c r="V1060" t="str">
        <f t="shared" si="510"/>
        <v>0.00002-0.0171873588652155i</v>
      </c>
      <c r="W1060" t="str">
        <f t="shared" si="511"/>
        <v>0.0000422731911171138-0.00140890455014203i</v>
      </c>
      <c r="X1060" t="str">
        <f t="shared" si="512"/>
        <v>0.000057281478538985-0.00140784229164196i</v>
      </c>
      <c r="Y1060" t="str">
        <f t="shared" si="513"/>
        <v>0.009+0.465458367555864i</v>
      </c>
      <c r="Z1060" t="str">
        <f t="shared" si="514"/>
        <v>-0.0363629868233742-0.00219098458933673i</v>
      </c>
      <c r="AA1060" t="str">
        <f t="shared" si="515"/>
        <v>0.50452554676548-25.8494058664837i</v>
      </c>
      <c r="AB1060" t="str">
        <f t="shared" si="516"/>
        <v>0.696884484793373-0.137234304157937i</v>
      </c>
      <c r="AC1060" t="str">
        <f t="shared" si="517"/>
        <v>1.36119776465871-1.50851123881209i</v>
      </c>
      <c r="AD1060" t="str">
        <f t="shared" si="518"/>
        <v>0.279914435448795+0.209388947750567i</v>
      </c>
      <c r="AE1060" t="str">
        <f t="shared" si="519"/>
        <v>-0.00971975697019781-0.00822729576241524i</v>
      </c>
      <c r="AF1060" t="str">
        <f t="shared" si="520"/>
        <v>-5.70356159766322-1.30617951300709i</v>
      </c>
      <c r="AG1060" t="str">
        <f t="shared" si="521"/>
        <v>1.02010477003819-0.02581052679076i</v>
      </c>
      <c r="AH1060" t="str">
        <f t="shared" si="522"/>
        <v>0.0423042514908968+0.0595159756023934i</v>
      </c>
      <c r="AI1060">
        <f t="shared" si="523"/>
        <v>-22.731260644698725</v>
      </c>
      <c r="AJ1060">
        <f t="shared" si="524"/>
        <v>54.594595879069246</v>
      </c>
      <c r="AK1060"/>
      <c r="AL1060"/>
      <c r="AM1060"/>
      <c r="AN1060"/>
    </row>
    <row r="1061" spans="1:40" x14ac:dyDescent="0.35">
      <c r="A1061"/>
      <c r="B1061">
        <f t="shared" si="490"/>
        <v>92700</v>
      </c>
      <c r="C1061" s="237" t="str">
        <f t="shared" si="493"/>
        <v>-3.75285623763948E-06+0.0111478651495253i</v>
      </c>
      <c r="D1061" s="208" t="str">
        <f t="shared" si="494"/>
        <v>-2.51368997408361+0.0854669661463607i</v>
      </c>
      <c r="E1061" t="str">
        <f t="shared" si="495"/>
        <v>20500</v>
      </c>
      <c r="F1061" t="str">
        <f t="shared" si="496"/>
        <v>0.327868852459016</v>
      </c>
      <c r="G1061" t="str">
        <f t="shared" si="491"/>
        <v>0.327868852459016</v>
      </c>
      <c r="H1061" t="str">
        <f t="shared" si="497"/>
        <v>3.19103877274555+1.39079409635441i</v>
      </c>
      <c r="I1061" t="str">
        <f t="shared" si="498"/>
        <v>364.032048734717i</v>
      </c>
      <c r="J1061" t="str">
        <f t="shared" si="492"/>
        <v>-178.378168480116+79.6385632375966i</v>
      </c>
      <c r="K1061" t="str">
        <f t="shared" si="499"/>
        <v>0.759700606091321-1.701612851848i</v>
      </c>
      <c r="L1061" t="str">
        <f t="shared" si="500"/>
        <v>0.147980315755177-0.282556707990949i</v>
      </c>
      <c r="M1061" t="str">
        <f t="shared" si="501"/>
        <v>0.907680921846498-1.98416955983895i</v>
      </c>
      <c r="N1061" t="str">
        <f t="shared" si="502"/>
        <v>-1.15627444298019i</v>
      </c>
      <c r="O1061" t="str">
        <f t="shared" si="503"/>
        <v>0.402752352394424-0.915308987523207i</v>
      </c>
      <c r="P1061" t="str">
        <f t="shared" si="504"/>
        <v>0.597247647605576+0.915308987523207i</v>
      </c>
      <c r="Q1061" t="str">
        <f t="shared" si="505"/>
        <v>-0.597247647605576+0.240965455456983i</v>
      </c>
      <c r="R1061" t="str">
        <f t="shared" si="506"/>
        <v>-0.32824746208614-1.66497982991488i</v>
      </c>
      <c r="S1061" t="str">
        <f t="shared" si="507"/>
        <v>0.125214983739228i</v>
      </c>
      <c r="T1061" t="str">
        <f t="shared" si="508"/>
        <v>0.208480422328934-0.0411015006275589i</v>
      </c>
      <c r="U1061" t="str">
        <f t="shared" si="509"/>
        <v>0.0000500000000000001-0.00153293018080497i</v>
      </c>
      <c r="V1061" t="str">
        <f t="shared" si="510"/>
        <v>0.00002-0.0171688180250157i</v>
      </c>
      <c r="W1061" t="str">
        <f t="shared" si="511"/>
        <v>0.0000422731902716301-0.00140738492214444i</v>
      </c>
      <c r="X1061" t="str">
        <f t="shared" si="512"/>
        <v>0.0000572490941271887-0.00140632415456526i</v>
      </c>
      <c r="Y1061" t="str">
        <f t="shared" si="513"/>
        <v>0.009+0.465961022380438i</v>
      </c>
      <c r="Z1061" t="str">
        <f t="shared" si="514"/>
        <v>-0.0362844001783075-0.00218623551553961i</v>
      </c>
      <c r="AA1061" t="str">
        <f t="shared" si="515"/>
        <v>0.503429653019321-25.8213733668858i</v>
      </c>
      <c r="AB1061" t="str">
        <f t="shared" si="516"/>
        <v>0.696825656021118-0.137377792208531i</v>
      </c>
      <c r="AC1061" t="str">
        <f t="shared" si="517"/>
        <v>1.35991452032549-1.50731545626499i</v>
      </c>
      <c r="AD1061" t="str">
        <f t="shared" si="518"/>
        <v>0.280172789463916+0.209521245281732i</v>
      </c>
      <c r="AE1061" t="str">
        <f t="shared" si="519"/>
        <v>-0.00970783882428641-0.00821487641247349i</v>
      </c>
      <c r="AF1061" t="str">
        <f t="shared" si="520"/>
        <v>-5.70472874682916-1.30532713020805i</v>
      </c>
      <c r="AG1061" t="str">
        <f t="shared" si="521"/>
        <v>1.0200952484063-0.0258068605261618i</v>
      </c>
      <c r="AH1061" t="str">
        <f t="shared" si="522"/>
        <v>0.0422742166008474+0.0594322068662729i</v>
      </c>
      <c r="AI1061">
        <f t="shared" si="523"/>
        <v>-22.741457928882681</v>
      </c>
      <c r="AJ1061">
        <f t="shared" si="524"/>
        <v>54.575701311041357</v>
      </c>
      <c r="AK1061"/>
      <c r="AL1061"/>
      <c r="AM1061"/>
      <c r="AN1061"/>
    </row>
    <row r="1062" spans="1:40" x14ac:dyDescent="0.35">
      <c r="A1062"/>
      <c r="B1062">
        <f t="shared" si="490"/>
        <v>92800</v>
      </c>
      <c r="C1062" s="237" t="str">
        <f t="shared" si="493"/>
        <v>-0.0000037447725441041+0.0111358523665222i</v>
      </c>
      <c r="D1062" s="208" t="str">
        <f t="shared" si="494"/>
        <v>-2.51368991210863+0.0853748681433369i</v>
      </c>
      <c r="E1062" t="str">
        <f t="shared" si="495"/>
        <v>20500</v>
      </c>
      <c r="F1062" t="str">
        <f t="shared" si="496"/>
        <v>0.327868852459016</v>
      </c>
      <c r="G1062" t="str">
        <f t="shared" si="491"/>
        <v>0.327868852459016</v>
      </c>
      <c r="H1062" t="str">
        <f t="shared" si="497"/>
        <v>3.19220314342849+1.38985009930106i</v>
      </c>
      <c r="I1062" t="str">
        <f t="shared" si="498"/>
        <v>364.424747816416i</v>
      </c>
      <c r="J1062" t="str">
        <f t="shared" si="492"/>
        <v>-178.765385136985+79.7244732303017i</v>
      </c>
      <c r="K1062" t="str">
        <f t="shared" si="499"/>
        <v>0.758320405125196-1.70037422370721i</v>
      </c>
      <c r="L1062" t="str">
        <f t="shared" si="500"/>
        <v>0.147730057792142-0.282383152395514i</v>
      </c>
      <c r="M1062" t="str">
        <f t="shared" si="501"/>
        <v>0.906050462917338-1.98275737610272i</v>
      </c>
      <c r="N1062" t="str">
        <f t="shared" si="502"/>
        <v>-1.15752177247639i</v>
      </c>
      <c r="O1062" t="str">
        <f t="shared" si="503"/>
        <v>0.401610347484965-0.915810640248849i</v>
      </c>
      <c r="P1062" t="str">
        <f t="shared" si="504"/>
        <v>0.598389652515035+0.915810640248849i</v>
      </c>
      <c r="Q1062" t="str">
        <f t="shared" si="505"/>
        <v>-0.598389652515035+0.241711132227541i</v>
      </c>
      <c r="R1062" t="str">
        <f t="shared" si="506"/>
        <v>-0.328236187152229-1.663045101968i</v>
      </c>
      <c r="S1062" t="str">
        <f t="shared" si="507"/>
        <v>0.125350059234093i</v>
      </c>
      <c r="T1062" t="str">
        <f t="shared" si="508"/>
        <v>0.208462802040657-0.0411444255023047i</v>
      </c>
      <c r="U1062" t="str">
        <f t="shared" si="509"/>
        <v>0.0000500000000000001-0.001531278316386i</v>
      </c>
      <c r="V1062" t="str">
        <f t="shared" si="510"/>
        <v>0.00002-0.0171503171435232i</v>
      </c>
      <c r="W1062" t="str">
        <f t="shared" si="511"/>
        <v>0.0000422731894252338-0.00140586856945074i</v>
      </c>
      <c r="X1062" t="str">
        <f t="shared" si="512"/>
        <v>0.0000572168143305023-0.00140480928846537i</v>
      </c>
      <c r="Y1062" t="str">
        <f t="shared" si="513"/>
        <v>0.009+0.466463677205012i</v>
      </c>
      <c r="Z1062" t="str">
        <f t="shared" si="514"/>
        <v>-0.0362060682304325-0.00218150443290881i</v>
      </c>
      <c r="AA1062" t="str">
        <f t="shared" si="515"/>
        <v>0.502337334537335-25.7934017591934i</v>
      </c>
      <c r="AB1062" t="str">
        <f t="shared" si="516"/>
        <v>0.696766761911059-0.137521264452449i</v>
      </c>
      <c r="AC1062" t="str">
        <f t="shared" si="517"/>
        <v>1.35863454571086-1.50612064192048i</v>
      </c>
      <c r="AD1062" t="str">
        <f t="shared" si="518"/>
        <v>0.280431323174043+0.209653244075298i</v>
      </c>
      <c r="AE1062" t="str">
        <f t="shared" si="519"/>
        <v>-0.00969595613946587-0.00820248183435239i</v>
      </c>
      <c r="AF1062" t="str">
        <f t="shared" si="520"/>
        <v>-5.70589305553712-1.30447523115772i</v>
      </c>
      <c r="AG1062" t="str">
        <f t="shared" si="521"/>
        <v>1.0200857201502-0.0258032193003175i</v>
      </c>
      <c r="AH1062" t="str">
        <f t="shared" si="522"/>
        <v>0.042244263094942+0.0593485974286851i</v>
      </c>
      <c r="AI1062">
        <f t="shared" si="523"/>
        <v>-22.7516451497922</v>
      </c>
      <c r="AJ1062">
        <f t="shared" si="524"/>
        <v>54.556782809430267</v>
      </c>
      <c r="AK1062"/>
      <c r="AL1062"/>
      <c r="AM1062"/>
      <c r="AN1062"/>
    </row>
    <row r="1063" spans="1:40" x14ac:dyDescent="0.35">
      <c r="A1063"/>
      <c r="B1063">
        <f t="shared" si="490"/>
        <v>92900</v>
      </c>
      <c r="C1063" s="237" t="str">
        <f t="shared" si="493"/>
        <v>-0.0000037367149410126+0.0111238654452606i</v>
      </c>
      <c r="D1063" s="208" t="str">
        <f t="shared" si="494"/>
        <v>-2.51368985033367+0.0852829684136646i</v>
      </c>
      <c r="E1063" t="str">
        <f t="shared" si="495"/>
        <v>20500</v>
      </c>
      <c r="F1063" t="str">
        <f t="shared" si="496"/>
        <v>0.327868852459016</v>
      </c>
      <c r="G1063" t="str">
        <f t="shared" si="491"/>
        <v>0.327868852459016</v>
      </c>
      <c r="H1063" t="str">
        <f t="shared" si="497"/>
        <v>3.19336468178709+1.3889067866739i</v>
      </c>
      <c r="I1063" t="str">
        <f t="shared" si="498"/>
        <v>364.817446898115i</v>
      </c>
      <c r="J1063" t="str">
        <f t="shared" si="492"/>
        <v>-179.15301927812+79.8103832230067i</v>
      </c>
      <c r="K1063" t="str">
        <f t="shared" si="499"/>
        <v>0.756943729897124-1.6991367433457i</v>
      </c>
      <c r="L1063" t="str">
        <f t="shared" si="500"/>
        <v>0.147480376396767-0.282209669130321i</v>
      </c>
      <c r="M1063" t="str">
        <f t="shared" si="501"/>
        <v>0.904424106293891-1.98134641247602i</v>
      </c>
      <c r="N1063" t="str">
        <f t="shared" si="502"/>
        <v>-1.15876910197259i</v>
      </c>
      <c r="O1063" t="str">
        <f t="shared" si="503"/>
        <v>0.400467717737809-0.916310868128208i</v>
      </c>
      <c r="P1063" t="str">
        <f t="shared" si="504"/>
        <v>0.599532282262191+0.916310868128208i</v>
      </c>
      <c r="Q1063" t="str">
        <f t="shared" si="505"/>
        <v>-0.599532282262191+0.242458233844382i</v>
      </c>
      <c r="R1063" t="str">
        <f t="shared" si="506"/>
        <v>-0.328224898756926-1.66111438341036i</v>
      </c>
      <c r="S1063" t="str">
        <f t="shared" si="507"/>
        <v>0.125485134728957i</v>
      </c>
      <c r="T1063" t="str">
        <f t="shared" si="508"/>
        <v>0.208445162202457-0.0411873456419111i</v>
      </c>
      <c r="U1063" t="str">
        <f t="shared" si="509"/>
        <v>0.00005-0.00152963000818752i</v>
      </c>
      <c r="V1063" t="str">
        <f t="shared" si="510"/>
        <v>0.00002-0.0171318560917003i</v>
      </c>
      <c r="W1063" t="str">
        <f t="shared" si="511"/>
        <v>0.0000422731885779251-0.00140435548148402i</v>
      </c>
      <c r="X1063" t="str">
        <f t="shared" si="512"/>
        <v>0.0000571846386988054-0.00140329768278411i</v>
      </c>
      <c r="Y1063" t="str">
        <f t="shared" si="513"/>
        <v>0.009+0.466966332029587i</v>
      </c>
      <c r="Z1063" t="str">
        <f t="shared" si="514"/>
        <v>-0.0361279898794792-0.00217679124969839i</v>
      </c>
      <c r="AA1063" t="str">
        <f t="shared" si="515"/>
        <v>0.501248575748046-25.7654908447134i</v>
      </c>
      <c r="AB1063" t="str">
        <f t="shared" si="516"/>
        <v>0.696707802457271-0.13766472086962i</v>
      </c>
      <c r="AC1063" t="str">
        <f t="shared" si="517"/>
        <v>1.35735783076586-1.50492679708347i</v>
      </c>
      <c r="AD1063" t="str">
        <f t="shared" si="518"/>
        <v>0.280690036269871+0.209784943905745i</v>
      </c>
      <c r="AE1063" t="str">
        <f t="shared" si="519"/>
        <v>-0.00968410875941602-0.00819011194512362i</v>
      </c>
      <c r="AF1063" t="str">
        <f t="shared" si="520"/>
        <v>-5.70705453212076-1.30362381826024i</v>
      </c>
      <c r="AG1063" t="str">
        <f t="shared" si="521"/>
        <v>1.02007618526754-0.0257996030024303i</v>
      </c>
      <c r="AH1063" t="str">
        <f t="shared" si="522"/>
        <v>0.042214390593673+0.0592651467839552i</v>
      </c>
      <c r="AI1063">
        <f t="shared" si="523"/>
        <v>-22.761822333110224</v>
      </c>
      <c r="AJ1063">
        <f t="shared" si="524"/>
        <v>54.537840444442089</v>
      </c>
      <c r="AK1063"/>
      <c r="AL1063"/>
      <c r="AM1063"/>
      <c r="AN1063"/>
    </row>
    <row r="1064" spans="1:40" x14ac:dyDescent="0.35">
      <c r="A1064"/>
      <c r="B1064">
        <f t="shared" si="490"/>
        <v>93000</v>
      </c>
      <c r="C1064" s="237" t="str">
        <f t="shared" si="493"/>
        <v>-3.72868331620837E-06+0.0111119043023156i</v>
      </c>
      <c r="D1064" s="208" t="str">
        <f t="shared" si="494"/>
        <v>-2.51368978875788+0.085191266317753i</v>
      </c>
      <c r="E1064" t="str">
        <f t="shared" si="495"/>
        <v>20500</v>
      </c>
      <c r="F1064" t="str">
        <f t="shared" si="496"/>
        <v>0.327868852459016</v>
      </c>
      <c r="G1064" t="str">
        <f t="shared" si="491"/>
        <v>0.327868852459016</v>
      </c>
      <c r="H1064" t="str">
        <f t="shared" si="497"/>
        <v>3.19452339612961+1.38796416021462i</v>
      </c>
      <c r="I1064" t="str">
        <f t="shared" si="498"/>
        <v>365.210145979813i</v>
      </c>
      <c r="J1064" t="str">
        <f t="shared" si="492"/>
        <v>-179.541070903521+79.8962932157118i</v>
      </c>
      <c r="K1064" t="str">
        <f t="shared" si="499"/>
        <v>0.755570569301847-1.69790041184238i</v>
      </c>
      <c r="L1064" t="str">
        <f t="shared" si="500"/>
        <v>0.147231270011741-0.282036258775005i</v>
      </c>
      <c r="M1064" t="str">
        <f t="shared" si="501"/>
        <v>0.902801839313588-1.97993667061738i</v>
      </c>
      <c r="N1064" t="str">
        <f t="shared" si="502"/>
        <v>-1.1600164314688i</v>
      </c>
      <c r="O1064" t="str">
        <f t="shared" si="503"/>
        <v>0.399324464930687-0.916809670383019i</v>
      </c>
      <c r="P1064" t="str">
        <f t="shared" si="504"/>
        <v>0.600675535069313+0.916809670383019i</v>
      </c>
      <c r="Q1064" t="str">
        <f t="shared" si="505"/>
        <v>-0.600675535069313+0.243206761085781i</v>
      </c>
      <c r="R1064" t="str">
        <f t="shared" si="506"/>
        <v>-0.328213596895835-1.65918766129432i</v>
      </c>
      <c r="S1064" t="str">
        <f t="shared" si="507"/>
        <v>0.125620210223821i</v>
      </c>
      <c r="T1064" t="str">
        <f t="shared" si="508"/>
        <v>0.208427502812562-0.0412302610403712i</v>
      </c>
      <c r="U1064" t="str">
        <f t="shared" si="509"/>
        <v>0.00005-0.00152798524473786i</v>
      </c>
      <c r="V1064" t="str">
        <f t="shared" si="510"/>
        <v>0.00002-0.017113434741064i</v>
      </c>
      <c r="W1064" t="str">
        <f t="shared" si="511"/>
        <v>0.0000422731877297035-0.00140284564771294i</v>
      </c>
      <c r="X1064" t="str">
        <f t="shared" si="512"/>
        <v>0.000057152566784399-0.00140178932700879i</v>
      </c>
      <c r="Y1064" t="str">
        <f t="shared" si="513"/>
        <v>0.009+0.467468986854161i</v>
      </c>
      <c r="Z1064" t="str">
        <f t="shared" si="514"/>
        <v>-0.03605016403112-0.00217209587473975i</v>
      </c>
      <c r="AA1064" t="str">
        <f t="shared" si="515"/>
        <v>0.500163361164857-25.7376404256186i</v>
      </c>
      <c r="AB1064" t="str">
        <f t="shared" si="516"/>
        <v>0.696648777653834-0.137808161439969i</v>
      </c>
      <c r="AC1064" t="str">
        <f t="shared" si="517"/>
        <v>1.35608436547609-1.50373392303803i</v>
      </c>
      <c r="AD1064" t="str">
        <f t="shared" si="518"/>
        <v>0.280948928441799+0.209916344547789i</v>
      </c>
      <c r="AE1064" t="str">
        <f t="shared" si="519"/>
        <v>-0.00967229652866156-0.00817776666224189i</v>
      </c>
      <c r="AF1064" t="str">
        <f t="shared" si="520"/>
        <v>-5.70821318488749-1.30277289389687i</v>
      </c>
      <c r="AG1064" t="str">
        <f t="shared" si="521"/>
        <v>1.02006664375598-0.0257960115221584i</v>
      </c>
      <c r="AH1064" t="str">
        <f t="shared" si="522"/>
        <v>0.0421845987196264+0.0591818544286076i</v>
      </c>
      <c r="AI1064">
        <f t="shared" si="523"/>
        <v>-22.771989504427545</v>
      </c>
      <c r="AJ1064">
        <f t="shared" si="524"/>
        <v>54.518874285976047</v>
      </c>
      <c r="AK1064"/>
      <c r="AL1064"/>
      <c r="AM1064"/>
      <c r="AN1064"/>
    </row>
    <row r="1065" spans="1:40" x14ac:dyDescent="0.35">
      <c r="A1065"/>
      <c r="B1065">
        <f t="shared" si="490"/>
        <v>93100</v>
      </c>
      <c r="C1065" s="237" t="str">
        <f t="shared" si="493"/>
        <v>-3.72067755813688E-06+0.0110999688546207i</v>
      </c>
      <c r="D1065" s="208" t="str">
        <f t="shared" si="494"/>
        <v>-2.5136897273804+0.0850997612187587i</v>
      </c>
      <c r="E1065" t="str">
        <f t="shared" si="495"/>
        <v>20500</v>
      </c>
      <c r="F1065" t="str">
        <f t="shared" si="496"/>
        <v>0.327868852459016</v>
      </c>
      <c r="G1065" t="str">
        <f t="shared" si="491"/>
        <v>0.327868852459016</v>
      </c>
      <c r="H1065" t="str">
        <f t="shared" si="497"/>
        <v>3.19567929473807+1.38702222164498i</v>
      </c>
      <c r="I1065" t="str">
        <f t="shared" si="498"/>
        <v>365.602845061512i</v>
      </c>
      <c r="J1065" t="str">
        <f t="shared" si="492"/>
        <v>-179.929540013189+79.9822032084168i</v>
      </c>
      <c r="K1065" t="str">
        <f t="shared" si="499"/>
        <v>0.754200912273405-1.69666523025463i</v>
      </c>
      <c r="L1065" t="str">
        <f t="shared" si="500"/>
        <v>0.146982737083998-0.281862921904505i</v>
      </c>
      <c r="M1065" t="str">
        <f t="shared" si="501"/>
        <v>0.901183649357403-1.97852815215913i</v>
      </c>
      <c r="N1065" t="str">
        <f t="shared" si="502"/>
        <v>-1.161263760965i</v>
      </c>
      <c r="O1065" t="str">
        <f t="shared" si="503"/>
        <v>0.398180590842324-0.917307046237223i</v>
      </c>
      <c r="P1065" t="str">
        <f t="shared" si="504"/>
        <v>0.601819409157676+0.917307046237223i</v>
      </c>
      <c r="Q1065" t="str">
        <f t="shared" si="505"/>
        <v>-0.601819409157676+0.243956714727777i</v>
      </c>
      <c r="R1065" t="str">
        <f t="shared" si="506"/>
        <v>-0.328202281564558-1.65726492272795i</v>
      </c>
      <c r="S1065" t="str">
        <f t="shared" si="507"/>
        <v>0.125755285718686i</v>
      </c>
      <c r="T1065" t="str">
        <f t="shared" si="508"/>
        <v>0.208409823869209-0.0412731716916756i</v>
      </c>
      <c r="U1065" t="str">
        <f t="shared" si="509"/>
        <v>0.00005-0.00152634401461462i</v>
      </c>
      <c r="V1065" t="str">
        <f t="shared" si="510"/>
        <v>0.00002-0.0170950529636837i</v>
      </c>
      <c r="W1065" t="str">
        <f t="shared" si="511"/>
        <v>0.0000422731868805699-0.00140133905765134i</v>
      </c>
      <c r="X1065" t="str">
        <f t="shared" si="512"/>
        <v>0.0000571205981419857-0.00140028421067182i</v>
      </c>
      <c r="Y1065" t="str">
        <f t="shared" si="513"/>
        <v>0.009+0.467971641678736i</v>
      </c>
      <c r="Z1065" t="str">
        <f t="shared" si="514"/>
        <v>-0.0359725895969273-0.00216741821743716i</v>
      </c>
      <c r="AA1065" t="str">
        <f t="shared" si="515"/>
        <v>0.499081675385485-25.7098503049424i</v>
      </c>
      <c r="AB1065" t="str">
        <f t="shared" si="516"/>
        <v>0.696589687494854-0.137951586143408i</v>
      </c>
      <c r="AC1065" t="str">
        <f t="shared" si="517"/>
        <v>1.35481413986161-1.50254202104766i</v>
      </c>
      <c r="AD1065" t="str">
        <f t="shared" si="518"/>
        <v>0.281207999379917+0.210047445776385i</v>
      </c>
      <c r="AE1065" t="str">
        <f t="shared" si="519"/>
        <v>-0.00966051929256483-0.00816544590354181i</v>
      </c>
      <c r="AF1065" t="str">
        <f t="shared" si="520"/>
        <v>-5.70936902211847-1.30192246042622i</v>
      </c>
      <c r="AG1065" t="str">
        <f t="shared" si="521"/>
        <v>1.02005709561326-0.0257924447496106i</v>
      </c>
      <c r="AH1065" t="str">
        <f t="shared" si="522"/>
        <v>0.0421548870974548+0.0590987198613436i</v>
      </c>
      <c r="AI1065">
        <f t="shared" si="523"/>
        <v>-22.782146689245163</v>
      </c>
      <c r="AJ1065">
        <f t="shared" si="524"/>
        <v>54.499884403629764</v>
      </c>
      <c r="AK1065"/>
      <c r="AL1065"/>
      <c r="AM1065"/>
      <c r="AN1065"/>
    </row>
    <row r="1066" spans="1:40" x14ac:dyDescent="0.35">
      <c r="A1066"/>
      <c r="B1066">
        <f t="shared" si="490"/>
        <v>93200</v>
      </c>
      <c r="C1066" s="237" t="str">
        <f t="shared" si="493"/>
        <v>-3.71269755584168E-06+0.0110880590194659i</v>
      </c>
      <c r="D1066" s="208" t="str">
        <f t="shared" si="494"/>
        <v>-2.51368966620039+0.0850084524825719i</v>
      </c>
      <c r="E1066" t="str">
        <f t="shared" si="495"/>
        <v>20500</v>
      </c>
      <c r="F1066" t="str">
        <f t="shared" si="496"/>
        <v>0.327868852459016</v>
      </c>
      <c r="G1066" t="str">
        <f t="shared" si="491"/>
        <v>0.327868852459016</v>
      </c>
      <c r="H1066" t="str">
        <f t="shared" si="497"/>
        <v>3.19683238586835+1.38608097266694i</v>
      </c>
      <c r="I1066" t="str">
        <f t="shared" si="498"/>
        <v>365.995544143211i</v>
      </c>
      <c r="J1066" t="str">
        <f t="shared" si="492"/>
        <v>-180.318426607122+80.068113201122i</v>
      </c>
      <c r="K1066" t="str">
        <f t="shared" si="499"/>
        <v>0.752834747785014-1.69543119961844i</v>
      </c>
      <c r="L1066" t="str">
        <f t="shared" si="500"/>
        <v>0.1467347760647-0.281689659089083i</v>
      </c>
      <c r="M1066" t="str">
        <f t="shared" si="501"/>
        <v>0.899569523849714-1.97712085870752i</v>
      </c>
      <c r="N1066" t="str">
        <f t="shared" si="502"/>
        <v>-1.1625110904612i</v>
      </c>
      <c r="O1066" t="str">
        <f t="shared" si="503"/>
        <v>0.397036097252385-0.917802994916989i</v>
      </c>
      <c r="P1066" t="str">
        <f t="shared" si="504"/>
        <v>0.602963902747615+0.917802994916989i</v>
      </c>
      <c r="Q1066" t="str">
        <f t="shared" si="505"/>
        <v>-0.602963902747615+0.244708095544211i</v>
      </c>
      <c r="R1066" t="str">
        <f t="shared" si="506"/>
        <v>-0.328190952758686-1.65534615487453i</v>
      </c>
      <c r="S1066" t="str">
        <f t="shared" si="507"/>
        <v>0.12589036121355i</v>
      </c>
      <c r="T1066" t="str">
        <f t="shared" si="508"/>
        <v>0.208392125370616-0.0413160775898101i</v>
      </c>
      <c r="U1066" t="str">
        <f t="shared" si="509"/>
        <v>0.00005-0.00152470630644443i</v>
      </c>
      <c r="V1066" t="str">
        <f t="shared" si="510"/>
        <v>0.00002-0.0170767106321776i</v>
      </c>
      <c r="W1066" t="str">
        <f t="shared" si="511"/>
        <v>0.0000422731860305236-0.00139983570085811i</v>
      </c>
      <c r="X1066" t="str">
        <f t="shared" si="512"/>
        <v>0.0000570887323286548-0.00139878232335052i</v>
      </c>
      <c r="Y1066" t="str">
        <f t="shared" si="513"/>
        <v>0.009+0.46847429650331i</v>
      </c>
      <c r="Z1066" t="str">
        <f t="shared" si="514"/>
        <v>-0.0358952654943359-0.00216275818776349i</v>
      </c>
      <c r="AA1066" t="str">
        <f t="shared" si="515"/>
        <v>0.498003503091418-25.6821202865748i</v>
      </c>
      <c r="AB1066" t="str">
        <f t="shared" si="516"/>
        <v>0.696530531974374-0.138094994959837i</v>
      </c>
      <c r="AC1066" t="str">
        <f t="shared" si="517"/>
        <v>1.35354714397677-1.50135109235523i</v>
      </c>
      <c r="AD1066" t="str">
        <f t="shared" si="518"/>
        <v>0.281467248774012+0.210178247366705i</v>
      </c>
      <c r="AE1066" t="str">
        <f t="shared" si="519"/>
        <v>-0.00964877689732133-0.00815314958723534i</v>
      </c>
      <c r="AF1066" t="str">
        <f t="shared" si="520"/>
        <v>-5.71052205206874-1.30107252018437i</v>
      </c>
      <c r="AG1066" t="str">
        <f t="shared" si="521"/>
        <v>1.02004754083713-0.0257889025753452i</v>
      </c>
      <c r="AH1066" t="str">
        <f t="shared" si="522"/>
        <v>0.0421252553538736+0.0590157425830328i</v>
      </c>
      <c r="AI1066">
        <f t="shared" si="523"/>
        <v>-22.79229391297374</v>
      </c>
      <c r="AJ1066">
        <f t="shared" si="524"/>
        <v>54.480870866696122</v>
      </c>
      <c r="AK1066"/>
      <c r="AL1066"/>
      <c r="AM1066"/>
      <c r="AN1066"/>
    </row>
    <row r="1067" spans="1:40" x14ac:dyDescent="0.35">
      <c r="A1067"/>
      <c r="B1067">
        <f t="shared" si="490"/>
        <v>93300</v>
      </c>
      <c r="C1067" s="237" t="str">
        <f t="shared" si="493"/>
        <v>-3.70474319896066E-06+0.0110761747144957i</v>
      </c>
      <c r="D1067" s="208" t="str">
        <f t="shared" si="494"/>
        <v>-2.51368960521698+0.0849173394778004i</v>
      </c>
      <c r="E1067" t="str">
        <f t="shared" si="495"/>
        <v>20500</v>
      </c>
      <c r="F1067" t="str">
        <f t="shared" si="496"/>
        <v>0.327868852459016</v>
      </c>
      <c r="G1067" t="str">
        <f t="shared" si="491"/>
        <v>0.327868852459016</v>
      </c>
      <c r="H1067" t="str">
        <f t="shared" si="497"/>
        <v>3.1979826777502+1.38514041496279i</v>
      </c>
      <c r="I1067" t="str">
        <f t="shared" si="498"/>
        <v>366.38824322491i</v>
      </c>
      <c r="J1067" t="str">
        <f t="shared" si="492"/>
        <v>-180.707730685322+80.154023193827i</v>
      </c>
      <c r="K1067" t="str">
        <f t="shared" si="499"/>
        <v>0.751472064848883-1.69419832094857i</v>
      </c>
      <c r="L1067" t="str">
        <f t="shared" si="500"/>
        <v>0.146487385409235-0.281516470894361i</v>
      </c>
      <c r="M1067" t="str">
        <f t="shared" si="501"/>
        <v>0.897959450258118-1.97571479184293i</v>
      </c>
      <c r="N1067" t="str">
        <f t="shared" si="502"/>
        <v>-1.16375841995741i</v>
      </c>
      <c r="O1067" t="str">
        <f t="shared" si="503"/>
        <v>0.3958909859415-0.918297515650711i</v>
      </c>
      <c r="P1067" t="str">
        <f t="shared" si="504"/>
        <v>0.6041090140585+0.918297515650711i</v>
      </c>
      <c r="Q1067" t="str">
        <f t="shared" si="505"/>
        <v>-0.6041090140585+0.245460904306699i</v>
      </c>
      <c r="R1067" t="str">
        <f t="shared" si="506"/>
        <v>-0.328179610473808-1.65343134495243i</v>
      </c>
      <c r="S1067" t="str">
        <f t="shared" si="507"/>
        <v>0.126025436708414i</v>
      </c>
      <c r="T1067" t="str">
        <f t="shared" si="508"/>
        <v>0.20837440731501-0.0413589787287589i</v>
      </c>
      <c r="U1067" t="str">
        <f t="shared" si="509"/>
        <v>0.00005-0.00152307210890269i</v>
      </c>
      <c r="V1067" t="str">
        <f t="shared" si="510"/>
        <v>0.00002-0.0170584076197101i</v>
      </c>
      <c r="W1067" t="str">
        <f t="shared" si="511"/>
        <v>0.0000422731851795647-0.00139833556693689i</v>
      </c>
      <c r="X1067" t="str">
        <f t="shared" si="512"/>
        <v>0.0000570569689038674-0.00139728365466687i</v>
      </c>
      <c r="Y1067" t="str">
        <f t="shared" si="513"/>
        <v>0.009+0.468976951327884i</v>
      </c>
      <c r="Z1067" t="str">
        <f t="shared" si="514"/>
        <v>-0.035818190646606-0.0021581156962561i</v>
      </c>
      <c r="AA1067" t="str">
        <f t="shared" si="515"/>
        <v>0.496928829047369-25.6544501752571i</v>
      </c>
      <c r="AB1067" t="str">
        <f t="shared" si="516"/>
        <v>0.696471311086469-0.138238387869148i</v>
      </c>
      <c r="AC1067" t="str">
        <f t="shared" si="517"/>
        <v>1.35228336791016-1.50016113818332i</v>
      </c>
      <c r="AD1067" t="str">
        <f t="shared" si="518"/>
        <v>0.281726676313576+0.210308749094164i</v>
      </c>
      <c r="AE1067" t="str">
        <f t="shared" si="519"/>
        <v>-0.00963706918995422-0.00814087763191038i</v>
      </c>
      <c r="AF1067" t="str">
        <f t="shared" si="520"/>
        <v>-5.71167228296718-1.30022307548499i</v>
      </c>
      <c r="AG1067" t="str">
        <f t="shared" si="521"/>
        <v>1.02003797942539-0.0257853848903679i</v>
      </c>
      <c r="AH1067" t="str">
        <f t="shared" si="522"/>
        <v>0.0420957031176428+0.0589329220967012i</v>
      </c>
      <c r="AI1067">
        <f t="shared" si="523"/>
        <v>-22.802431200934386</v>
      </c>
      <c r="AJ1067">
        <f t="shared" si="524"/>
        <v>54.46183374416762</v>
      </c>
      <c r="AK1067"/>
      <c r="AL1067"/>
      <c r="AM1067"/>
      <c r="AN1067"/>
    </row>
    <row r="1068" spans="1:40" x14ac:dyDescent="0.35">
      <c r="A1068"/>
      <c r="B1068">
        <f t="shared" si="490"/>
        <v>93400</v>
      </c>
      <c r="C1068" s="237" t="str">
        <f t="shared" si="493"/>
        <v>-3.69681437772221E-06+0.0110643158577075i</v>
      </c>
      <c r="D1068" s="208" t="str">
        <f t="shared" si="494"/>
        <v>-2.51368954442935+0.0848264215757575i</v>
      </c>
      <c r="E1068" t="str">
        <f t="shared" si="495"/>
        <v>20500</v>
      </c>
      <c r="F1068" t="str">
        <f t="shared" si="496"/>
        <v>0.327868852459016</v>
      </c>
      <c r="G1068" t="str">
        <f t="shared" si="491"/>
        <v>0.327868852459016</v>
      </c>
      <c r="H1068" t="str">
        <f t="shared" si="497"/>
        <v>3.19913017858744+1.38420055019533i</v>
      </c>
      <c r="I1068" t="str">
        <f t="shared" si="498"/>
        <v>366.780942306608i</v>
      </c>
      <c r="J1068" t="str">
        <f t="shared" si="492"/>
        <v>-181.097452247788+80.2399331865321i</v>
      </c>
      <c r="K1068" t="str">
        <f t="shared" si="499"/>
        <v>0.750112852516122-1.69296659523878i</v>
      </c>
      <c r="L1068" t="str">
        <f t="shared" si="500"/>
        <v>0.146240563577209-0.281343357881347i</v>
      </c>
      <c r="M1068" t="str">
        <f t="shared" si="501"/>
        <v>0.896353416093331-1.97430995312013i</v>
      </c>
      <c r="N1068" t="str">
        <f t="shared" si="502"/>
        <v>-1.16500574945361i</v>
      </c>
      <c r="O1068" t="str">
        <f t="shared" si="503"/>
        <v>0.394745258691286-0.918790607668989i</v>
      </c>
      <c r="P1068" t="str">
        <f t="shared" si="504"/>
        <v>0.605254741308714+0.918790607668989i</v>
      </c>
      <c r="Q1068" t="str">
        <f t="shared" si="505"/>
        <v>-0.605254741308714+0.246215141784621i</v>
      </c>
      <c r="R1068" t="str">
        <f t="shared" si="506"/>
        <v>-0.328168254705507-1.65152048023473i</v>
      </c>
      <c r="S1068" t="str">
        <f t="shared" si="507"/>
        <v>0.126160512203279i</v>
      </c>
      <c r="T1068" t="str">
        <f t="shared" si="508"/>
        <v>0.208356669700619-0.0414018751025029i</v>
      </c>
      <c r="U1068" t="str">
        <f t="shared" si="509"/>
        <v>0.00005-0.00152144141071329i</v>
      </c>
      <c r="V1068" t="str">
        <f t="shared" si="510"/>
        <v>0.00002-0.0170401437999888i</v>
      </c>
      <c r="W1068" t="str">
        <f t="shared" si="511"/>
        <v>0.0000422731843276934-0.00139683864553584i</v>
      </c>
      <c r="X1068" t="str">
        <f t="shared" si="512"/>
        <v>0.0000570253074294421-0.00139578819428727i</v>
      </c>
      <c r="Y1068" t="str">
        <f t="shared" si="513"/>
        <v>0.009+0.469479606152459i</v>
      </c>
      <c r="Z1068" t="str">
        <f t="shared" si="514"/>
        <v>-0.0357413639827847-0.00215349065401254i</v>
      </c>
      <c r="AA1068" t="str">
        <f t="shared" si="515"/>
        <v>0.495857638100714-25.6268397765777i</v>
      </c>
      <c r="AB1068" t="str">
        <f t="shared" si="516"/>
        <v>0.696412024825217-0.138381764851222i</v>
      </c>
      <c r="AC1068" t="str">
        <f t="shared" si="517"/>
        <v>1.35102280178446-1.49897215973439i</v>
      </c>
      <c r="AD1068" t="str">
        <f t="shared" si="518"/>
        <v>0.281986281687786+0.210438950734413i</v>
      </c>
      <c r="AE1068" t="str">
        <f t="shared" si="519"/>
        <v>-0.00962539601830843-0.00812862995652834i</v>
      </c>
      <c r="AF1068" t="str">
        <f t="shared" si="520"/>
        <v>-5.71281972301679-1.29937412861957i</v>
      </c>
      <c r="AG1068" t="str">
        <f t="shared" si="521"/>
        <v>1.02002841137591-0.0257818915861275i</v>
      </c>
      <c r="AH1068" t="str">
        <f t="shared" si="522"/>
        <v>0.0420662300195522+0.058850257907519i</v>
      </c>
      <c r="AI1068">
        <f t="shared" si="523"/>
        <v>-22.812558578359258</v>
      </c>
      <c r="AJ1068">
        <f t="shared" si="524"/>
        <v>54.442773104738656</v>
      </c>
      <c r="AK1068"/>
      <c r="AL1068"/>
      <c r="AM1068"/>
      <c r="AN1068"/>
    </row>
    <row r="1069" spans="1:40" x14ac:dyDescent="0.35">
      <c r="A1069"/>
      <c r="B1069">
        <f t="shared" si="490"/>
        <v>93500</v>
      </c>
      <c r="C1069" s="237" t="str">
        <f t="shared" si="493"/>
        <v>-3.68891098294138E-06+0.0110524823674495i</v>
      </c>
      <c r="D1069" s="208" t="str">
        <f t="shared" si="494"/>
        <v>-2.51368948383666+0.0847356981504462i</v>
      </c>
      <c r="E1069" t="str">
        <f t="shared" si="495"/>
        <v>20500</v>
      </c>
      <c r="F1069" t="str">
        <f t="shared" si="496"/>
        <v>0.327868852459016</v>
      </c>
      <c r="G1069" t="str">
        <f t="shared" si="491"/>
        <v>0.327868852459016</v>
      </c>
      <c r="H1069" t="str">
        <f t="shared" si="497"/>
        <v>3.2002748965579+1.38326138000798i</v>
      </c>
      <c r="I1069" t="str">
        <f t="shared" si="498"/>
        <v>367.173641388307i</v>
      </c>
      <c r="J1069" t="str">
        <f t="shared" si="492"/>
        <v>-181.487591294521+80.3258431792372i</v>
      </c>
      <c r="K1069" t="str">
        <f t="shared" si="499"/>
        <v>0.748757099876577-1.69173602346195i</v>
      </c>
      <c r="L1069" t="str">
        <f t="shared" si="500"/>
        <v>0.145994309032434-0.281170320606462i</v>
      </c>
      <c r="M1069" t="str">
        <f t="shared" si="501"/>
        <v>0.894751408909011-1.97290634406841i</v>
      </c>
      <c r="N1069" t="str">
        <f t="shared" si="502"/>
        <v>-1.16625307894981i</v>
      </c>
      <c r="O1069" t="str">
        <f t="shared" si="503"/>
        <v>0.393598917284291-0.91928227020466i</v>
      </c>
      <c r="P1069" t="str">
        <f t="shared" si="504"/>
        <v>0.606401082715709+0.91928227020466i</v>
      </c>
      <c r="Q1069" t="str">
        <f t="shared" si="505"/>
        <v>-0.606401082715709+0.24697080874515i</v>
      </c>
      <c r="R1069" t="str">
        <f t="shared" si="506"/>
        <v>-0.32815688544936-1.64961354804894i</v>
      </c>
      <c r="S1069" t="str">
        <f t="shared" si="507"/>
        <v>0.126295587698143i</v>
      </c>
      <c r="T1069" t="str">
        <f t="shared" si="508"/>
        <v>0.20833891252566-0.0414447667050191i</v>
      </c>
      <c r="U1069" t="str">
        <f t="shared" si="509"/>
        <v>0.00005-0.00151981420064835i</v>
      </c>
      <c r="V1069" t="str">
        <f t="shared" si="510"/>
        <v>0.00002-0.0170219190472615i</v>
      </c>
      <c r="W1069" t="str">
        <f t="shared" si="511"/>
        <v>0.0000422731834749095-0.0013953449263474i</v>
      </c>
      <c r="X1069" t="str">
        <f t="shared" si="512"/>
        <v>0.0000569937474695374-0.0013942959319223i</v>
      </c>
      <c r="Y1069" t="str">
        <f t="shared" si="513"/>
        <v>0.009+0.469982260977033i</v>
      </c>
      <c r="Z1069" t="str">
        <f t="shared" si="514"/>
        <v>-0.0356647844376691-0.00214888297268652i</v>
      </c>
      <c r="AA1069" t="str">
        <f t="shared" si="515"/>
        <v>0.494789915180985-25.5992888969675i</v>
      </c>
      <c r="AB1069" t="str">
        <f t="shared" si="516"/>
        <v>0.696352673184657-0.138525125885929i</v>
      </c>
      <c r="AC1069" t="str">
        <f t="shared" si="517"/>
        <v>1.3497654357563-1.49778415819074i</v>
      </c>
      <c r="AD1069" t="str">
        <f t="shared" si="518"/>
        <v>0.282246064585533+0.210568852063329i</v>
      </c>
      <c r="AE1069" t="str">
        <f t="shared" si="519"/>
        <v>-0.00961375723104645-0.00811640648042172i</v>
      </c>
      <c r="AF1069" t="str">
        <f t="shared" si="520"/>
        <v>-5.71396438039456-1.29852568185753i</v>
      </c>
      <c r="AG1069" t="str">
        <f t="shared" si="521"/>
        <v>1.02001883668656-0.0257784225545162i</v>
      </c>
      <c r="AH1069" t="str">
        <f t="shared" si="522"/>
        <v>0.0420368356924149+0.058767749522791i</v>
      </c>
      <c r="AI1069">
        <f t="shared" si="523"/>
        <v>-22.822676070391296</v>
      </c>
      <c r="AJ1069">
        <f t="shared" si="524"/>
        <v>54.423689016803614</v>
      </c>
      <c r="AK1069"/>
      <c r="AL1069"/>
      <c r="AM1069"/>
      <c r="AN1069"/>
    </row>
    <row r="1070" spans="1:40" x14ac:dyDescent="0.35">
      <c r="A1070"/>
      <c r="B1070">
        <f t="shared" si="490"/>
        <v>93600</v>
      </c>
      <c r="C1070" s="237" t="str">
        <f t="shared" si="493"/>
        <v>-3.68103290601616E-06+0.0110406741624185i</v>
      </c>
      <c r="D1070" s="208" t="str">
        <f t="shared" si="494"/>
        <v>-2.51368942343807+0.0846451685785419i</v>
      </c>
      <c r="E1070" t="str">
        <f t="shared" si="495"/>
        <v>20500</v>
      </c>
      <c r="F1070" t="str">
        <f t="shared" si="496"/>
        <v>0.327868852459016</v>
      </c>
      <c r="G1070" t="str">
        <f t="shared" si="491"/>
        <v>0.327868852459016</v>
      </c>
      <c r="H1070" t="str">
        <f t="shared" si="497"/>
        <v>3.20141683981355+1.3823229060249i</v>
      </c>
      <c r="I1070" t="str">
        <f t="shared" si="498"/>
        <v>367.566340470006i</v>
      </c>
      <c r="J1070" t="str">
        <f t="shared" si="492"/>
        <v>-181.878147825519+80.4117531719423i</v>
      </c>
      <c r="K1070" t="str">
        <f t="shared" si="499"/>
        <v>0.747404796058709-1.69050660657029i</v>
      </c>
      <c r="L1070" t="str">
        <f t="shared" si="500"/>
        <v>0.145748620242925-0.280997359621571i</v>
      </c>
      <c r="M1070" t="str">
        <f t="shared" si="501"/>
        <v>0.893153416301634-1.97150396619186i</v>
      </c>
      <c r="N1070" t="str">
        <f t="shared" si="502"/>
        <v>-1.16750040844601i</v>
      </c>
      <c r="O1070" t="str">
        <f t="shared" si="503"/>
        <v>0.392451963504029-0.919772502492781i</v>
      </c>
      <c r="P1070" t="str">
        <f t="shared" si="504"/>
        <v>0.607548036495971+0.919772502492781i</v>
      </c>
      <c r="Q1070" t="str">
        <f t="shared" si="505"/>
        <v>-0.607548036495971+0.247727905953229i</v>
      </c>
      <c r="R1070" t="str">
        <f t="shared" si="506"/>
        <v>-0.328145502700938-1.64771053577669i</v>
      </c>
      <c r="S1070" t="str">
        <f t="shared" si="507"/>
        <v>0.126430663193007i</v>
      </c>
      <c r="T1070" t="str">
        <f t="shared" si="508"/>
        <v>0.208321135788352-0.0414876535302823i</v>
      </c>
      <c r="U1070" t="str">
        <f t="shared" si="509"/>
        <v>0.00005-0.001518190467528i</v>
      </c>
      <c r="V1070" t="str">
        <f t="shared" si="510"/>
        <v>0.00002-0.0170037332363136i</v>
      </c>
      <c r="W1070" t="str">
        <f t="shared" si="511"/>
        <v>0.0000422731826212133-0.00139385439910808i</v>
      </c>
      <c r="X1070" t="str">
        <f t="shared" si="512"/>
        <v>0.00005696228859064-0.00139280685732649i</v>
      </c>
      <c r="Y1070" t="str">
        <f t="shared" si="513"/>
        <v>0.009+0.470484915801607i</v>
      </c>
      <c r="Z1070" t="str">
        <f t="shared" si="514"/>
        <v>-0.0355884509517696-0.00214429256448373i</v>
      </c>
      <c r="AA1070" t="str">
        <f t="shared" si="515"/>
        <v>0.493725645299307-25.571797343695i</v>
      </c>
      <c r="AB1070" t="str">
        <f t="shared" si="516"/>
        <v>0.696293256158836-0.138668470953129i</v>
      </c>
      <c r="AC1070" t="str">
        <f t="shared" si="517"/>
        <v>1.3485112600162-1.4965971347149i</v>
      </c>
      <c r="AD1070" t="str">
        <f t="shared" si="518"/>
        <v>0.282506024695391+0.210698452857025i</v>
      </c>
      <c r="AE1070" t="str">
        <f t="shared" si="519"/>
        <v>-0.00960215267764178-0.00810420712329215i</v>
      </c>
      <c r="AF1070" t="str">
        <f t="shared" si="520"/>
        <v>-5.71510626325162-1.29767773744636i</v>
      </c>
      <c r="AG1070" t="str">
        <f t="shared" si="521"/>
        <v>1.02000925535529-0.0257749776878646i</v>
      </c>
      <c r="AH1070" t="str">
        <f t="shared" si="522"/>
        <v>0.0420075197710449+0.05868539645194i</v>
      </c>
      <c r="AI1070">
        <f t="shared" si="523"/>
        <v>-22.832783702085834</v>
      </c>
      <c r="AJ1070">
        <f t="shared" si="524"/>
        <v>54.404581548461927</v>
      </c>
      <c r="AK1070"/>
      <c r="AL1070"/>
      <c r="AM1070"/>
      <c r="AN1070"/>
    </row>
    <row r="1071" spans="1:40" x14ac:dyDescent="0.35">
      <c r="A1071"/>
      <c r="B1071">
        <f t="shared" si="490"/>
        <v>93700</v>
      </c>
      <c r="C1071" s="237" t="str">
        <f t="shared" si="493"/>
        <v>-3.67318003892382E-06+0.0110288911616589i</v>
      </c>
      <c r="D1071" s="208" t="str">
        <f t="shared" si="494"/>
        <v>-2.51368936323276+0.0845548322393849i</v>
      </c>
      <c r="E1071" t="str">
        <f t="shared" si="495"/>
        <v>20500</v>
      </c>
      <c r="F1071" t="str">
        <f t="shared" si="496"/>
        <v>0.327868852459016</v>
      </c>
      <c r="G1071" t="str">
        <f t="shared" si="491"/>
        <v>0.327868852459016</v>
      </c>
      <c r="H1071" t="str">
        <f t="shared" si="497"/>
        <v>3.20255601648063+1.38138512985117i</v>
      </c>
      <c r="I1071" t="str">
        <f t="shared" si="498"/>
        <v>367.959039551705i</v>
      </c>
      <c r="J1071" t="str">
        <f t="shared" si="492"/>
        <v>-182.269121840783+80.4976631646473i</v>
      </c>
      <c r="K1071" t="str">
        <f t="shared" si="499"/>
        <v>0.746055930229429-1.68927834549546i</v>
      </c>
      <c r="L1071" t="str">
        <f t="shared" si="500"/>
        <v>0.145503495680889-0.28082447547401i</v>
      </c>
      <c r="M1071" t="str">
        <f t="shared" si="501"/>
        <v>0.891559425910318-1.97010282096947i</v>
      </c>
      <c r="N1071" t="str">
        <f t="shared" si="502"/>
        <v>-1.16874773794222i</v>
      </c>
      <c r="O1071" t="str">
        <f t="shared" si="503"/>
        <v>0.391304399134956-0.920261303770636i</v>
      </c>
      <c r="P1071" t="str">
        <f t="shared" si="504"/>
        <v>0.608695600865044+0.920261303770636i</v>
      </c>
      <c r="Q1071" t="str">
        <f t="shared" si="505"/>
        <v>-0.608695600865044+0.248486434171584i</v>
      </c>
      <c r="R1071" t="str">
        <f t="shared" si="506"/>
        <v>-0.328134106455804-1.64581143085348i</v>
      </c>
      <c r="S1071" t="str">
        <f t="shared" si="507"/>
        <v>0.126565738687872i</v>
      </c>
      <c r="T1071" t="str">
        <f t="shared" si="508"/>
        <v>0.208303339486914-0.0415305355722637i</v>
      </c>
      <c r="U1071" t="str">
        <f t="shared" si="509"/>
        <v>0.00005-0.00151657020022007i</v>
      </c>
      <c r="V1071" t="str">
        <f t="shared" si="510"/>
        <v>0.00002-0.0169855862424648i</v>
      </c>
      <c r="W1071" t="str">
        <f t="shared" si="511"/>
        <v>0.0000422731817666043-0.00139236705359818i</v>
      </c>
      <c r="X1071" t="str">
        <f t="shared" si="512"/>
        <v>0.0000569309303615456-0.00139132096029805i</v>
      </c>
      <c r="Y1071" t="str">
        <f t="shared" si="513"/>
        <v>0.009+0.470987570626182i</v>
      </c>
      <c r="Z1071" t="str">
        <f t="shared" si="514"/>
        <v>-0.035512362471271-0.00213971934215771i</v>
      </c>
      <c r="AA1071" t="str">
        <f t="shared" si="515"/>
        <v>0.492664813547874-25.5443649248619i</v>
      </c>
      <c r="AB1071" t="str">
        <f t="shared" si="516"/>
        <v>0.696233773741803-0.138811800032672i</v>
      </c>
      <c r="AC1071" t="str">
        <f t="shared" si="517"/>
        <v>1.3472602647884-1.49541109044965i</v>
      </c>
      <c r="AD1071" t="str">
        <f t="shared" si="518"/>
        <v>0.282766161705643+0.210827752891856i</v>
      </c>
      <c r="AE1071" t="str">
        <f t="shared" si="519"/>
        <v>-0.00959058220837447-0.0080920318052084i</v>
      </c>
      <c r="AF1071" t="str">
        <f t="shared" si="520"/>
        <v>-5.71624537971339-1.29683029761178i</v>
      </c>
      <c r="AG1071" t="str">
        <f t="shared" si="521"/>
        <v>1.01999966738006-0.025771556878941i</v>
      </c>
      <c r="AH1071" t="str">
        <f t="shared" si="522"/>
        <v>0.0419782818922515+0.0586031982065014i</v>
      </c>
      <c r="AI1071">
        <f t="shared" si="523"/>
        <v>-22.842881498409895</v>
      </c>
      <c r="AJ1071">
        <f t="shared" si="524"/>
        <v>54.385450767517597</v>
      </c>
      <c r="AK1071"/>
      <c r="AL1071"/>
      <c r="AM1071"/>
      <c r="AN1071"/>
    </row>
    <row r="1072" spans="1:40" x14ac:dyDescent="0.35">
      <c r="A1072"/>
      <c r="B1072">
        <f t="shared" si="490"/>
        <v>93800</v>
      </c>
      <c r="C1072" s="237" t="str">
        <f t="shared" si="493"/>
        <v>-3.66535227421705E-06+0.0110171332845599i</v>
      </c>
      <c r="D1072" s="208" t="str">
        <f t="shared" si="494"/>
        <v>-2.51368930321989+0.0844646885149593i</v>
      </c>
      <c r="E1072" t="str">
        <f t="shared" si="495"/>
        <v>20500</v>
      </c>
      <c r="F1072" t="str">
        <f t="shared" si="496"/>
        <v>0.327868852459016</v>
      </c>
      <c r="G1072" t="str">
        <f t="shared" si="491"/>
        <v>0.327868852459016</v>
      </c>
      <c r="H1072" t="str">
        <f t="shared" si="497"/>
        <v>3.20369243465957+1.3804480530729i</v>
      </c>
      <c r="I1072" t="str">
        <f t="shared" si="498"/>
        <v>368.351738633403i</v>
      </c>
      <c r="J1072" t="str">
        <f t="shared" si="492"/>
        <v>-182.660513340314+80.5835731573523i</v>
      </c>
      <c r="K1072" t="str">
        <f t="shared" si="499"/>
        <v>0.744710491593974-1.68805124114879i</v>
      </c>
      <c r="L1072" t="str">
        <f t="shared" si="500"/>
        <v>0.145258933822721-0.280651668706614i</v>
      </c>
      <c r="M1072" t="str">
        <f t="shared" si="501"/>
        <v>0.889969425416695-1.9687029098554i</v>
      </c>
      <c r="N1072" t="str">
        <f t="shared" si="502"/>
        <v>-1.16999506743842i</v>
      </c>
      <c r="O1072" t="str">
        <f t="shared" si="503"/>
        <v>0.390156225962507-0.920748673277726i</v>
      </c>
      <c r="P1072" t="str">
        <f t="shared" si="504"/>
        <v>0.609843774037493+0.920748673277726i</v>
      </c>
      <c r="Q1072" t="str">
        <f t="shared" si="505"/>
        <v>-0.609843774037493+0.249246394160694i</v>
      </c>
      <c r="R1072" t="str">
        <f t="shared" si="506"/>
        <v>-0.328122696709519-1.64391622076841i</v>
      </c>
      <c r="S1072" t="str">
        <f t="shared" si="507"/>
        <v>0.126700814182736i</v>
      </c>
      <c r="T1072" t="str">
        <f t="shared" si="508"/>
        <v>0.208285523619564-0.041573412824931i</v>
      </c>
      <c r="U1072" t="str">
        <f t="shared" si="509"/>
        <v>0.0000499999999999999-0.00151495338763988i</v>
      </c>
      <c r="V1072" t="str">
        <f t="shared" si="510"/>
        <v>0.00002-0.0169674779415667i</v>
      </c>
      <c r="W1072" t="str">
        <f t="shared" si="511"/>
        <v>0.000042273180911083-0.00139088287964161i</v>
      </c>
      <c r="X1072" t="str">
        <f t="shared" si="512"/>
        <v>0.0000568996723533505-0.00138983823067877i</v>
      </c>
      <c r="Y1072" t="str">
        <f t="shared" si="513"/>
        <v>0.009+0.471490225450756i</v>
      </c>
      <c r="Z1072" t="str">
        <f t="shared" si="514"/>
        <v>-0.0354365179480013-0.00213516321900604i</v>
      </c>
      <c r="AA1072" t="str">
        <f t="shared" si="515"/>
        <v>0.491607405099441-25.5169914493989i</v>
      </c>
      <c r="AB1072" t="str">
        <f t="shared" si="516"/>
        <v>0.6961742259276-0.138955113104396i</v>
      </c>
      <c r="AC1072" t="str">
        <f t="shared" si="517"/>
        <v>1.34601244033079-1.49422602651823i</v>
      </c>
      <c r="AD1072" t="str">
        <f t="shared" si="518"/>
        <v>0.283026475304263+0.21095675194441i</v>
      </c>
      <c r="AE1072" t="str">
        <f t="shared" si="519"/>
        <v>-0.00957904567432636-0.00807988044660471i</v>
      </c>
      <c r="AF1072" t="str">
        <f t="shared" si="520"/>
        <v>-5.71738173787946-1.29598336455794i</v>
      </c>
      <c r="AG1072" t="str">
        <f t="shared" si="521"/>
        <v>1.0199900727589-0.0257681600209485i</v>
      </c>
      <c r="AH1072" t="str">
        <f t="shared" si="522"/>
        <v>0.0419491216948228+0.0585211543001112i</v>
      </c>
      <c r="AI1072">
        <f t="shared" si="523"/>
        <v>-22.852969484242934</v>
      </c>
      <c r="AJ1072">
        <f t="shared" si="524"/>
        <v>54.366296741482635</v>
      </c>
      <c r="AK1072"/>
      <c r="AL1072"/>
      <c r="AM1072"/>
      <c r="AN1072"/>
    </row>
    <row r="1073" spans="1:40" x14ac:dyDescent="0.35">
      <c r="A1073"/>
      <c r="B1073">
        <f t="shared" si="490"/>
        <v>93900</v>
      </c>
      <c r="C1073" s="237" t="str">
        <f t="shared" si="493"/>
        <v>-3.65754950502043E-06+0.0110054004508543i</v>
      </c>
      <c r="D1073" s="208" t="str">
        <f t="shared" si="494"/>
        <v>-2.51368924339866+0.084374736789883i</v>
      </c>
      <c r="E1073" t="str">
        <f t="shared" si="495"/>
        <v>20500</v>
      </c>
      <c r="F1073" t="str">
        <f t="shared" si="496"/>
        <v>0.327868852459016</v>
      </c>
      <c r="G1073" t="str">
        <f t="shared" si="491"/>
        <v>0.327868852459016</v>
      </c>
      <c r="H1073" t="str">
        <f t="shared" si="497"/>
        <v>3.20482610242526+1.37951167725738i</v>
      </c>
      <c r="I1073" t="str">
        <f t="shared" si="498"/>
        <v>368.744437715102i</v>
      </c>
      <c r="J1073" t="str">
        <f t="shared" si="492"/>
        <v>-183.052322324111+80.6694831500574i</v>
      </c>
      <c r="K1073" t="str">
        <f t="shared" si="499"/>
        <v>0.743368469395793-1.68682529442142i</v>
      </c>
      <c r="L1073" t="str">
        <f t="shared" si="500"/>
        <v>0.145014933148993-0.280478939857747i</v>
      </c>
      <c r="M1073" t="str">
        <f t="shared" si="501"/>
        <v>0.888383402544786-1.96730423427917i</v>
      </c>
      <c r="N1073" t="str">
        <f t="shared" si="502"/>
        <v>-1.17124239693462i</v>
      </c>
      <c r="O1073" t="str">
        <f t="shared" si="503"/>
        <v>0.389007445773036-0.921234610255791i</v>
      </c>
      <c r="P1073" t="str">
        <f t="shared" si="504"/>
        <v>0.610992554226964+0.921234610255791i</v>
      </c>
      <c r="Q1073" t="str">
        <f t="shared" si="505"/>
        <v>-0.610992554226964+0.250007786678829i</v>
      </c>
      <c r="R1073" t="str">
        <f t="shared" si="506"/>
        <v>-0.328111273457637-1.6420248930638i</v>
      </c>
      <c r="S1073" t="str">
        <f t="shared" si="507"/>
        <v>0.1268358896776i</v>
      </c>
      <c r="T1073" t="str">
        <f t="shared" si="508"/>
        <v>0.208267688184513-0.0416162852822497i</v>
      </c>
      <c r="U1073" t="str">
        <f t="shared" si="509"/>
        <v>0.0000499999999999999-0.00151334001874996i</v>
      </c>
      <c r="V1073" t="str">
        <f t="shared" si="510"/>
        <v>0.00002-0.0169494082099995i</v>
      </c>
      <c r="W1073" t="str">
        <f t="shared" si="511"/>
        <v>0.0000422731800546491-0.0013894018671056i</v>
      </c>
      <c r="X1073" t="str">
        <f t="shared" si="512"/>
        <v>0.0000568685141394292-0.00138835865835355i</v>
      </c>
      <c r="Y1073" t="str">
        <f t="shared" si="513"/>
        <v>0.009+0.47199288027533i</v>
      </c>
      <c r="Z1073" t="str">
        <f t="shared" si="514"/>
        <v>-0.0353609163393878-0.00213062410886598i</v>
      </c>
      <c r="AA1073" t="str">
        <f t="shared" si="515"/>
        <v>0.49055340520677-25.4896767270609i</v>
      </c>
      <c r="AB1073" t="str">
        <f t="shared" si="516"/>
        <v>0.696114612710248-0.139098410148131i</v>
      </c>
      <c r="AC1073" t="str">
        <f t="shared" si="517"/>
        <v>1.34476777693476-1.49304194402444i</v>
      </c>
      <c r="AD1073" t="str">
        <f t="shared" si="518"/>
        <v>0.283286965178928+0.211085449791508i</v>
      </c>
      <c r="AE1073" t="str">
        <f t="shared" si="519"/>
        <v>-0.00956754292737454-0.00806775296827726i</v>
      </c>
      <c r="AF1073" t="str">
        <f t="shared" si="520"/>
        <v>-5.71851534582392-1.2951369404675i</v>
      </c>
      <c r="AG1073" t="str">
        <f t="shared" si="521"/>
        <v>1.01998047148986-0.0257647870075227i</v>
      </c>
      <c r="AH1073" t="str">
        <f t="shared" si="522"/>
        <v>0.0419200388195125+0.0584392642484878i</v>
      </c>
      <c r="AI1073">
        <f t="shared" si="523"/>
        <v>-22.86304768437795</v>
      </c>
      <c r="AJ1073">
        <f t="shared" si="524"/>
        <v>54.34711953757563</v>
      </c>
      <c r="AK1073"/>
      <c r="AL1073"/>
      <c r="AM1073"/>
      <c r="AN1073"/>
    </row>
    <row r="1074" spans="1:40" x14ac:dyDescent="0.35">
      <c r="A1074"/>
      <c r="B1074">
        <f t="shared" ref="B1074:B1137" si="525">B1073+100</f>
        <v>94000</v>
      </c>
      <c r="C1074" s="237" t="str">
        <f t="shared" si="493"/>
        <v>-3.64977162502668E-06+0.0109936925806164i</v>
      </c>
      <c r="D1074" s="208" t="str">
        <f t="shared" si="494"/>
        <v>-2.51368918376825+0.0842849764513924i</v>
      </c>
      <c r="E1074" t="str">
        <f t="shared" si="495"/>
        <v>20500</v>
      </c>
      <c r="F1074" t="str">
        <f t="shared" si="496"/>
        <v>0.327868852459016</v>
      </c>
      <c r="G1074" t="str">
        <f t="shared" si="491"/>
        <v>0.327868852459016</v>
      </c>
      <c r="H1074" t="str">
        <f t="shared" si="497"/>
        <v>3.20595702782696+1.3785760039532i</v>
      </c>
      <c r="I1074" t="str">
        <f t="shared" si="498"/>
        <v>369.137136796801i</v>
      </c>
      <c r="J1074" t="str">
        <f t="shared" si="492"/>
        <v>-183.444548792174+80.7553931427625i</v>
      </c>
      <c r="K1074" t="str">
        <f t="shared" si="499"/>
        <v>0.742029852916374-1.68560050618448i</v>
      </c>
      <c r="L1074" t="str">
        <f t="shared" si="500"/>
        <v>0.144771492144446-0.280306289461327i</v>
      </c>
      <c r="M1074" t="str">
        <f t="shared" si="501"/>
        <v>0.88680134506082-1.96590679564581i</v>
      </c>
      <c r="N1074" t="str">
        <f t="shared" si="502"/>
        <v>-1.17248972643083i</v>
      </c>
      <c r="O1074" t="str">
        <f t="shared" si="503"/>
        <v>0.387858060353839-0.921719113948798i</v>
      </c>
      <c r="P1074" t="str">
        <f t="shared" si="504"/>
        <v>0.612141939646161+0.921719113948798i</v>
      </c>
      <c r="Q1074" t="str">
        <f t="shared" si="505"/>
        <v>-0.612141939646161+0.250770612482032i</v>
      </c>
      <c r="R1074" t="str">
        <f t="shared" si="506"/>
        <v>-0.328099836695707-1.64013743533498i</v>
      </c>
      <c r="S1074" t="str">
        <f t="shared" si="507"/>
        <v>0.126970965172465i</v>
      </c>
      <c r="T1074" t="str">
        <f t="shared" si="508"/>
        <v>0.208249833179974-0.0416591529381821i</v>
      </c>
      <c r="U1074" t="str">
        <f t="shared" si="509"/>
        <v>0.0000499999999999999-0.0015117300825598i</v>
      </c>
      <c r="V1074" t="str">
        <f t="shared" si="510"/>
        <v>0.00002-0.0169313769246697i</v>
      </c>
      <c r="W1074" t="str">
        <f t="shared" si="511"/>
        <v>0.0000422731791973028-0.00138792400590051i</v>
      </c>
      <c r="X1074" t="str">
        <f t="shared" si="512"/>
        <v>0.0000568374552954269-0.00138688223325043i</v>
      </c>
      <c r="Y1074" t="str">
        <f t="shared" si="513"/>
        <v>0.009+0.472495535099905i</v>
      </c>
      <c r="Z1074" t="str">
        <f t="shared" si="514"/>
        <v>-0.0352855566084288-0.00212610192611086i</v>
      </c>
      <c r="AA1074" t="str">
        <f t="shared" si="515"/>
        <v>0.489502799202132-25.4624205684225i</v>
      </c>
      <c r="AB1074" t="str">
        <f t="shared" si="516"/>
        <v>0.696054934083775-0.139241691143696i</v>
      </c>
      <c r="AC1074" t="str">
        <f t="shared" si="517"/>
        <v>1.3435262649251-1.49185884405286i</v>
      </c>
      <c r="AD1074" t="str">
        <f t="shared" si="518"/>
        <v>0.283547631017013+0.211213846210213i</v>
      </c>
      <c r="AE1074" t="str">
        <f t="shared" si="519"/>
        <v>-0.00955607382018789-0.0080556492913839i</v>
      </c>
      <c r="AF1074" t="str">
        <f t="shared" si="520"/>
        <v>-5.71964621159521-1.29429102750181i</v>
      </c>
      <c r="AG1074" t="str">
        <f t="shared" si="521"/>
        <v>1.01997086357103-0.0257614377327294i</v>
      </c>
      <c r="AH1074" t="str">
        <f t="shared" si="522"/>
        <v>0.0418910329090306+0.0583575275694317i</v>
      </c>
      <c r="AI1074">
        <f t="shared" si="523"/>
        <v>-22.873116123520614</v>
      </c>
      <c r="AJ1074">
        <f t="shared" si="524"/>
        <v>54.327919222725903</v>
      </c>
      <c r="AK1074"/>
      <c r="AL1074"/>
      <c r="AM1074"/>
      <c r="AN1074"/>
    </row>
    <row r="1075" spans="1:40" x14ac:dyDescent="0.35">
      <c r="A1075"/>
      <c r="B1075">
        <f t="shared" si="525"/>
        <v>94100</v>
      </c>
      <c r="C1075" s="237" t="str">
        <f t="shared" si="493"/>
        <v>-3.64201852849313E-06+0.0109820095942603i</v>
      </c>
      <c r="D1075" s="208" t="str">
        <f t="shared" si="494"/>
        <v>-2.51368912432784+0.084195406889329i</v>
      </c>
      <c r="E1075" t="str">
        <f t="shared" si="495"/>
        <v>20500</v>
      </c>
      <c r="F1075" t="str">
        <f t="shared" si="496"/>
        <v>0.327868852459016</v>
      </c>
      <c r="G1075" t="str">
        <f t="shared" si="491"/>
        <v>0.327868852459016</v>
      </c>
      <c r="H1075" t="str">
        <f t="shared" si="497"/>
        <v>3.20708521888845+1.37764103469037i</v>
      </c>
      <c r="I1075" t="str">
        <f t="shared" si="498"/>
        <v>369.529835878499i</v>
      </c>
      <c r="J1075" t="str">
        <f t="shared" si="492"/>
        <v>-183.837192744503+80.8413031354676i</v>
      </c>
      <c r="K1075" t="str">
        <f t="shared" si="499"/>
        <v>0.740694631475125-1.68437687728923i</v>
      </c>
      <c r="L1075" t="str">
        <f t="shared" si="500"/>
        <v>0.144528609297986-0.280133718046856i</v>
      </c>
      <c r="M1075" t="str">
        <f t="shared" si="501"/>
        <v>0.885223240773111-1.96451059533609i</v>
      </c>
      <c r="N1075" t="str">
        <f t="shared" si="502"/>
        <v>-1.17373705592703i</v>
      </c>
      <c r="O1075" t="str">
        <f t="shared" si="503"/>
        <v>0.386708071493187-0.922202183602934i</v>
      </c>
      <c r="P1075" t="str">
        <f t="shared" si="504"/>
        <v>0.613291928506813+0.922202183602934i</v>
      </c>
      <c r="Q1075" t="str">
        <f t="shared" si="505"/>
        <v>-0.613291928506813+0.251534872324096i</v>
      </c>
      <c r="R1075" t="str">
        <f t="shared" si="506"/>
        <v>-0.328088386419267-1.63825383523005i</v>
      </c>
      <c r="S1075" t="str">
        <f t="shared" si="507"/>
        <v>0.127106040667329i</v>
      </c>
      <c r="T1075" t="str">
        <f t="shared" si="508"/>
        <v>0.208231958604158-0.0417020157866857i</v>
      </c>
      <c r="U1075" t="str">
        <f t="shared" si="509"/>
        <v>0.0000500000000000001-0.00151012356812562i</v>
      </c>
      <c r="V1075" t="str">
        <f t="shared" si="510"/>
        <v>0.00002-0.0169133839630069i</v>
      </c>
      <c r="W1075" t="str">
        <f t="shared" si="511"/>
        <v>0.0000422731783390442-0.00138644928597959i</v>
      </c>
      <c r="X1075" t="str">
        <f t="shared" si="512"/>
        <v>0.0000568064953992396-0.00138540894534017i</v>
      </c>
      <c r="Y1075" t="str">
        <f t="shared" si="513"/>
        <v>0.009+0.472998189924479i</v>
      </c>
      <c r="Z1075" t="str">
        <f t="shared" si="514"/>
        <v>-0.0352104377236525-0.00212159658564588i</v>
      </c>
      <c r="AA1075" t="str">
        <f t="shared" si="515"/>
        <v>0.488455572496797-25.4352227848738i</v>
      </c>
      <c r="AB1075" t="str">
        <f t="shared" si="516"/>
        <v>0.695995190042201-0.139384956070896i</v>
      </c>
      <c r="AC1075" t="str">
        <f t="shared" si="517"/>
        <v>1.34228789465992-1.49067672766896i</v>
      </c>
      <c r="AD1075" t="str">
        <f t="shared" si="518"/>
        <v>0.283808472505589+0.211341940977822i</v>
      </c>
      <c r="AE1075" t="str">
        <f t="shared" si="519"/>
        <v>-0.00954463820622066-0.00804356933744067i</v>
      </c>
      <c r="AF1075" t="str">
        <f t="shared" si="520"/>
        <v>-5.72077434321629-1.29344562780104i</v>
      </c>
      <c r="AG1075" t="str">
        <f t="shared" si="521"/>
        <v>1.01996124900056-0.0257581120910622i</v>
      </c>
      <c r="AH1075" t="str">
        <f t="shared" si="522"/>
        <v>0.0418621036080251+0.0582759437828027i</v>
      </c>
      <c r="AI1075">
        <f t="shared" si="523"/>
        <v>-22.883174826291214</v>
      </c>
      <c r="AJ1075">
        <f t="shared" si="524"/>
        <v>54.308695863573355</v>
      </c>
      <c r="AK1075"/>
      <c r="AL1075"/>
      <c r="AM1075"/>
      <c r="AN1075"/>
    </row>
    <row r="1076" spans="1:40" x14ac:dyDescent="0.35">
      <c r="A1076"/>
      <c r="B1076">
        <f t="shared" si="525"/>
        <v>94200</v>
      </c>
      <c r="C1076" s="237" t="str">
        <f t="shared" si="493"/>
        <v>-3.63429011023805E-06+0.0109703514125379i</v>
      </c>
      <c r="D1076" s="208" t="str">
        <f t="shared" si="494"/>
        <v>-2.51368906507663+0.0841060274961239i</v>
      </c>
      <c r="E1076" t="str">
        <f t="shared" si="495"/>
        <v>20500</v>
      </c>
      <c r="F1076" t="str">
        <f t="shared" si="496"/>
        <v>0.327868852459016</v>
      </c>
      <c r="G1076" t="str">
        <f t="shared" si="491"/>
        <v>0.327868852459016</v>
      </c>
      <c r="H1076" t="str">
        <f t="shared" si="497"/>
        <v>3.20821068360808+1.37670677098051i</v>
      </c>
      <c r="I1076" t="str">
        <f t="shared" si="498"/>
        <v>369.922534960198i</v>
      </c>
      <c r="J1076" t="str">
        <f t="shared" si="492"/>
        <v>-184.230254181099+80.9272131281726i</v>
      </c>
      <c r="K1076" t="str">
        <f t="shared" si="499"/>
        <v>0.739362794429233-1.68315440856725i</v>
      </c>
      <c r="L1076" t="str">
        <f t="shared" si="500"/>
        <v>0.144286283102668-0.279961226139444i</v>
      </c>
      <c r="M1076" t="str">
        <f t="shared" si="501"/>
        <v>0.883649077531901-1.96311563470669i</v>
      </c>
      <c r="N1076" t="str">
        <f t="shared" si="502"/>
        <v>-1.17498438542323i</v>
      </c>
      <c r="O1076" t="str">
        <f t="shared" si="503"/>
        <v>0.385557480980256-0.922683818466629i</v>
      </c>
      <c r="P1076" t="str">
        <f t="shared" si="504"/>
        <v>0.614442519019744+0.922683818466629i</v>
      </c>
      <c r="Q1076" t="str">
        <f t="shared" si="505"/>
        <v>-0.614442519019744+0.252300566956601i</v>
      </c>
      <c r="R1076" t="str">
        <f t="shared" si="506"/>
        <v>-0.328076922623859-1.6363740804495i</v>
      </c>
      <c r="S1076" t="str">
        <f t="shared" si="507"/>
        <v>0.127241116162193i</v>
      </c>
      <c r="T1076" t="str">
        <f t="shared" si="508"/>
        <v>0.208214064455277-0.0417448738217173i</v>
      </c>
      <c r="U1076" t="str">
        <f t="shared" si="509"/>
        <v>0.0000500000000000001-0.00150852046455012i</v>
      </c>
      <c r="V1076" t="str">
        <f t="shared" si="510"/>
        <v>0.00002-0.0168954292029613i</v>
      </c>
      <c r="W1076" t="str">
        <f t="shared" si="511"/>
        <v>0.0000422731774798728-0.00138497769733876i</v>
      </c>
      <c r="X1076" t="str">
        <f t="shared" si="512"/>
        <v>0.000056775634031003-0.00138393878463611i</v>
      </c>
      <c r="Y1076" t="str">
        <f t="shared" si="513"/>
        <v>0.009+0.473500844749054i</v>
      </c>
      <c r="Z1076" t="str">
        <f t="shared" si="514"/>
        <v>-0.0351355586590838-0.00211710800290432i</v>
      </c>
      <c r="AA1076" t="str">
        <f t="shared" si="515"/>
        <v>0.487411710580498-25.4080831886159i</v>
      </c>
      <c r="AB1076" t="str">
        <f t="shared" si="516"/>
        <v>0.695935380579549-0.13952820490953i</v>
      </c>
      <c r="AC1076" t="str">
        <f t="shared" si="517"/>
        <v>1.34105265653047-1.48949559591925i</v>
      </c>
      <c r="AD1076" t="str">
        <f t="shared" si="518"/>
        <v>0.284069489331434+0.211469733871876i</v>
      </c>
      <c r="AE1076" t="str">
        <f t="shared" si="519"/>
        <v>-0.00953323593970842-0.00803151302832069i</v>
      </c>
      <c r="AF1076" t="str">
        <f t="shared" si="520"/>
        <v>-5.72189974868471-1.29260074348439i</v>
      </c>
      <c r="AG1076" t="str">
        <f t="shared" si="521"/>
        <v>1.01995162777663-0.0257548099774407i</v>
      </c>
      <c r="AH1076" t="str">
        <f t="shared" si="522"/>
        <v>0.0418332505630741+0.0581945124105188i</v>
      </c>
      <c r="AI1076">
        <f t="shared" si="523"/>
        <v>-22.893223817223745</v>
      </c>
      <c r="AJ1076">
        <f t="shared" si="524"/>
        <v>54.289449526471415</v>
      </c>
      <c r="AK1076"/>
      <c r="AL1076"/>
      <c r="AM1076"/>
      <c r="AN1076"/>
    </row>
    <row r="1077" spans="1:40" x14ac:dyDescent="0.35">
      <c r="A1077"/>
      <c r="B1077">
        <f t="shared" si="525"/>
        <v>94300</v>
      </c>
      <c r="C1077" s="237" t="str">
        <f t="shared" si="493"/>
        <v>-0.0000036265862656371+0.0109587179565374i</v>
      </c>
      <c r="D1077" s="208" t="str">
        <f t="shared" si="494"/>
        <v>-2.51368900601383+0.0840168376667868i</v>
      </c>
      <c r="E1077" t="str">
        <f t="shared" si="495"/>
        <v>20500</v>
      </c>
      <c r="F1077" t="str">
        <f t="shared" si="496"/>
        <v>0.327868852459016</v>
      </c>
      <c r="G1077" t="str">
        <f t="shared" si="491"/>
        <v>0.327868852459016</v>
      </c>
      <c r="H1077" t="str">
        <f t="shared" si="497"/>
        <v>3.20933342995891+1.37577321431692i</v>
      </c>
      <c r="I1077" t="str">
        <f t="shared" si="498"/>
        <v>370.315234041897i</v>
      </c>
      <c r="J1077" t="str">
        <f t="shared" si="492"/>
        <v>-184.62373310196+81.0131231208777i</v>
      </c>
      <c r="K1077" t="str">
        <f t="shared" si="499"/>
        <v>0.738034331173547-1.6819331008306i</v>
      </c>
      <c r="L1077" t="str">
        <f t="shared" si="500"/>
        <v>0.1440445120557-0.279788814259843i</v>
      </c>
      <c r="M1077" t="str">
        <f t="shared" si="501"/>
        <v>0.882078843229247-1.96172191509044i</v>
      </c>
      <c r="N1077" t="str">
        <f t="shared" si="502"/>
        <v>-1.17623171491944i</v>
      </c>
      <c r="O1077" t="str">
        <f t="shared" si="503"/>
        <v>0.384406290605161-0.923164017790544i</v>
      </c>
      <c r="P1077" t="str">
        <f t="shared" si="504"/>
        <v>0.615593709394839+0.923164017790544i</v>
      </c>
      <c r="Q1077" t="str">
        <f t="shared" si="505"/>
        <v>-0.615593709394839+0.253067697128896i</v>
      </c>
      <c r="R1077" t="str">
        <f t="shared" si="506"/>
        <v>-0.328065445305013-1.63449815874594i</v>
      </c>
      <c r="S1077" t="str">
        <f t="shared" si="507"/>
        <v>0.127376191657057i</v>
      </c>
      <c r="T1077" t="str">
        <f t="shared" si="508"/>
        <v>0.20819615073153-0.0417877270372291i</v>
      </c>
      <c r="U1077" t="str">
        <f t="shared" si="509"/>
        <v>0.0000500000000000001-0.00150692076098219i</v>
      </c>
      <c r="V1077" t="str">
        <f t="shared" si="510"/>
        <v>0.00002-0.0168775125230006i</v>
      </c>
      <c r="W1077" t="str">
        <f t="shared" si="511"/>
        <v>0.0000422731766197889-0.00138350923001634i</v>
      </c>
      <c r="X1077" t="str">
        <f t="shared" si="512"/>
        <v>0.0000567448707730775-0.00138247174119393i</v>
      </c>
      <c r="Y1077" t="str">
        <f t="shared" si="513"/>
        <v>0.009+0.474003499573628i</v>
      </c>
      <c r="Z1077" t="str">
        <f t="shared" si="514"/>
        <v>-0.0350609183942096-0.00211263609384365i</v>
      </c>
      <c r="AA1077" t="str">
        <f t="shared" si="515"/>
        <v>0.486371199020952-25.3810015926565i</v>
      </c>
      <c r="AB1077" t="str">
        <f t="shared" si="516"/>
        <v>0.6958755056898-0.139671437639386i</v>
      </c>
      <c r="AC1077" t="str">
        <f t="shared" si="517"/>
        <v>1.33982054096106-1.48831544983144i</v>
      </c>
      <c r="AD1077" t="str">
        <f t="shared" si="518"/>
        <v>0.284330681181012+0.211597224670144i</v>
      </c>
      <c r="AE1077" t="str">
        <f t="shared" si="519"/>
        <v>-0.00952186687566219-0.0080194802862513i</v>
      </c>
      <c r="AF1077" t="str">
        <f t="shared" si="520"/>
        <v>-5.72302243597274-1.29175637665013i</v>
      </c>
      <c r="AG1077" t="str">
        <f t="shared" si="521"/>
        <v>1.01994199989746-0.0257515312872071i</v>
      </c>
      <c r="AH1077" t="str">
        <f t="shared" si="522"/>
        <v>0.0418044734226709+0.0581132329765375i</v>
      </c>
      <c r="AI1077">
        <f t="shared" si="523"/>
        <v>-22.903263120767296</v>
      </c>
      <c r="AJ1077">
        <f t="shared" si="524"/>
        <v>54.270180277486503</v>
      </c>
      <c r="AK1077"/>
      <c r="AL1077"/>
      <c r="AM1077"/>
      <c r="AN1077"/>
    </row>
    <row r="1078" spans="1:40" x14ac:dyDescent="0.35">
      <c r="A1078"/>
      <c r="B1078">
        <f t="shared" si="525"/>
        <v>94400</v>
      </c>
      <c r="C1078" s="237" t="str">
        <f t="shared" si="493"/>
        <v>-3.61890689061983E-06+0.0109471091476815i</v>
      </c>
      <c r="D1078" s="208" t="str">
        <f t="shared" si="494"/>
        <v>-2.51368894713862+0.0839278367988915i</v>
      </c>
      <c r="E1078" t="str">
        <f t="shared" si="495"/>
        <v>20500</v>
      </c>
      <c r="F1078" t="str">
        <f t="shared" si="496"/>
        <v>0.327868852459016</v>
      </c>
      <c r="G1078" t="str">
        <f t="shared" si="491"/>
        <v>0.327868852459016</v>
      </c>
      <c r="H1078" t="str">
        <f t="shared" si="497"/>
        <v>3.21045346588861+1.37484036617473i</v>
      </c>
      <c r="I1078" t="str">
        <f t="shared" si="498"/>
        <v>370.707933123596i</v>
      </c>
      <c r="J1078" t="str">
        <f t="shared" si="492"/>
        <v>-185.017629507088+81.0990331135827i</v>
      </c>
      <c r="K1078" t="str">
        <f t="shared" si="499"/>
        <v>0.736709231140401-1.68071295487193i</v>
      </c>
      <c r="L1078" t="str">
        <f t="shared" si="500"/>
        <v>0.143803294658424-0.279616482924468i</v>
      </c>
      <c r="M1078" t="str">
        <f t="shared" si="501"/>
        <v>0.880512525798825-1.9603294377964i</v>
      </c>
      <c r="N1078" t="str">
        <f t="shared" si="502"/>
        <v>-1.17747904441564i</v>
      </c>
      <c r="O1078" t="str">
        <f t="shared" si="503"/>
        <v>0.383254502158979-0.923642780827563i</v>
      </c>
      <c r="P1078" t="str">
        <f t="shared" si="504"/>
        <v>0.616745497841021+0.923642780827563i</v>
      </c>
      <c r="Q1078" t="str">
        <f t="shared" si="505"/>
        <v>-0.616745497841021+0.253836263588077i</v>
      </c>
      <c r="R1078" t="str">
        <f t="shared" si="506"/>
        <v>-0.328053954458252-1.63262605792396i</v>
      </c>
      <c r="S1078" t="str">
        <f t="shared" si="507"/>
        <v>0.127511267151922i</v>
      </c>
      <c r="T1078" t="str">
        <f t="shared" si="508"/>
        <v>0.208178217431131-0.0418305754271706i</v>
      </c>
      <c r="U1078" t="str">
        <f t="shared" si="509"/>
        <v>0.0000500000000000001-0.00150532444661675i</v>
      </c>
      <c r="V1078" t="str">
        <f t="shared" si="510"/>
        <v>0.00002-0.0168596338021076i</v>
      </c>
      <c r="W1078" t="str">
        <f t="shared" si="511"/>
        <v>0.0000422731757587925-0.00138204387409292i</v>
      </c>
      <c r="X1078" t="str">
        <f t="shared" si="512"/>
        <v>0.0000567142052100342-0.00138100780511144i</v>
      </c>
      <c r="Y1078" t="str">
        <f t="shared" si="513"/>
        <v>0.009+0.474506154398202i</v>
      </c>
      <c r="Z1078" t="str">
        <f t="shared" si="514"/>
        <v>-0.0349865159139428-0.00210818077494169i</v>
      </c>
      <c r="AA1078" t="str">
        <f t="shared" si="515"/>
        <v>0.485334023463333-25.3539778108057i</v>
      </c>
      <c r="AB1078" t="str">
        <f t="shared" si="516"/>
        <v>0.695815565366984-0.13981465424024i</v>
      </c>
      <c r="AC1078" t="str">
        <f t="shared" si="517"/>
        <v>1.33859153840895-1.48713629041461i</v>
      </c>
      <c r="AD1078" t="str">
        <f t="shared" si="518"/>
        <v>0.284592047740501+0.211724413150654i</v>
      </c>
      <c r="AE1078" t="str">
        <f t="shared" si="519"/>
        <v>-0.00951053086986459-0.00800747103381337i</v>
      </c>
      <c r="AF1078" t="str">
        <f t="shared" si="520"/>
        <v>-5.72414241302723-1.29091252937584i</v>
      </c>
      <c r="AG1078" t="str">
        <f t="shared" si="521"/>
        <v>1.0199323653613-0.0257482759161254i</v>
      </c>
      <c r="AH1078" t="str">
        <f t="shared" si="522"/>
        <v>0.0417757718372132+0.0580321050068537i</v>
      </c>
      <c r="AI1078">
        <f t="shared" si="523"/>
        <v>-22.913292761285437</v>
      </c>
      <c r="AJ1078">
        <f t="shared" si="524"/>
        <v>54.250888182402626</v>
      </c>
      <c r="AK1078"/>
      <c r="AL1078"/>
      <c r="AM1078"/>
      <c r="AN1078"/>
    </row>
    <row r="1079" spans="1:40" x14ac:dyDescent="0.35">
      <c r="A1079"/>
      <c r="B1079">
        <f t="shared" si="525"/>
        <v>94500</v>
      </c>
      <c r="C1079" s="237" t="str">
        <f t="shared" si="493"/>
        <v>-3.61125188166613E-06+0.0109355249077251i</v>
      </c>
      <c r="D1079" s="208" t="str">
        <f t="shared" si="494"/>
        <v>-2.51368888845022+0.0838390242925591i</v>
      </c>
      <c r="E1079" t="str">
        <f t="shared" si="495"/>
        <v>20500</v>
      </c>
      <c r="F1079" t="str">
        <f t="shared" si="496"/>
        <v>0.327868852459016</v>
      </c>
      <c r="G1079" t="str">
        <f t="shared" si="491"/>
        <v>0.327868852459016</v>
      </c>
      <c r="H1079" t="str">
        <f t="shared" si="497"/>
        <v>3.21157079931977+1.37390822801105i</v>
      </c>
      <c r="I1079" t="str">
        <f t="shared" si="498"/>
        <v>371.100632205294i</v>
      </c>
      <c r="J1079" t="str">
        <f t="shared" si="492"/>
        <v>-185.411943396482+81.1849431062879i</v>
      </c>
      <c r="K1079" t="str">
        <f t="shared" si="499"/>
        <v>0.735387483799524-1.67949397146474i</v>
      </c>
      <c r="L1079" t="str">
        <f t="shared" si="500"/>
        <v>0.143562629416313-0.279444232645424i</v>
      </c>
      <c r="M1079" t="str">
        <f t="shared" si="501"/>
        <v>0.878950113215837-1.95893820411016i</v>
      </c>
      <c r="N1079" t="str">
        <f t="shared" si="502"/>
        <v>-1.17872637391184i</v>
      </c>
      <c r="O1079" t="str">
        <f t="shared" si="503"/>
        <v>0.382102117433689-0.924120106832814i</v>
      </c>
      <c r="P1079" t="str">
        <f t="shared" si="504"/>
        <v>0.617897882566311+0.924120106832814i</v>
      </c>
      <c r="Q1079" t="str">
        <f t="shared" si="505"/>
        <v>-0.617897882566311+0.254606267079026i</v>
      </c>
      <c r="R1079" t="str">
        <f t="shared" si="506"/>
        <v>-0.328042450079093-1.63075776583969i</v>
      </c>
      <c r="S1079" t="str">
        <f t="shared" si="507"/>
        <v>0.127646342646786i</v>
      </c>
      <c r="T1079" t="str">
        <f t="shared" si="508"/>
        <v>0.20816026455228-0.0418734189854871i</v>
      </c>
      <c r="U1079" t="str">
        <f t="shared" si="509"/>
        <v>0.0000500000000000001-0.0015037315106944i</v>
      </c>
      <c r="V1079" t="str">
        <f t="shared" si="510"/>
        <v>0.00002-0.0168417929197773i</v>
      </c>
      <c r="W1079" t="str">
        <f t="shared" si="511"/>
        <v>0.0000422731748968837-0.00138058161969102i</v>
      </c>
      <c r="X1079" t="str">
        <f t="shared" si="512"/>
        <v>0.00005668363692864-0.00137954696652833i</v>
      </c>
      <c r="Y1079" t="str">
        <f t="shared" si="513"/>
        <v>0.009+0.475008809222777i</v>
      </c>
      <c r="Z1079" t="str">
        <f t="shared" si="514"/>
        <v>-0.0349123502085886-0.00210374196319282i</v>
      </c>
      <c r="AA1079" t="str">
        <f t="shared" si="515"/>
        <v>0.484300169629791-25.3270116576715i</v>
      </c>
      <c r="AB1079" t="str">
        <f t="shared" si="516"/>
        <v>0.695755559605085-0.139957854691853i</v>
      </c>
      <c r="AC1079" t="str">
        <f t="shared" si="517"/>
        <v>1.33736563936427-1.48595811865929i</v>
      </c>
      <c r="AD1079" t="str">
        <f t="shared" si="518"/>
        <v>0.28485358869577+0.211851299091653i</v>
      </c>
      <c r="AE1079" t="str">
        <f t="shared" si="519"/>
        <v>-0.00949922777886395-0.0079954851939376i</v>
      </c>
      <c r="AF1079" t="str">
        <f t="shared" si="520"/>
        <v>-5.72525968776999-1.29006920371849i</v>
      </c>
      <c r="AG1079" t="str">
        <f t="shared" si="521"/>
        <v>1.01992272416647-0.0257450437603782i</v>
      </c>
      <c r="AH1079" t="str">
        <f t="shared" si="522"/>
        <v>0.0417471454589895+0.0579511280294778i</v>
      </c>
      <c r="AI1079">
        <f t="shared" si="523"/>
        <v>-22.923312763057822</v>
      </c>
      <c r="AJ1079">
        <f t="shared" si="524"/>
        <v>54.23157330671836</v>
      </c>
      <c r="AK1079"/>
      <c r="AL1079"/>
      <c r="AM1079"/>
      <c r="AN1079"/>
    </row>
    <row r="1080" spans="1:40" x14ac:dyDescent="0.35">
      <c r="A1080"/>
      <c r="B1080">
        <f t="shared" si="525"/>
        <v>94600</v>
      </c>
      <c r="C1080" s="237" t="str">
        <f t="shared" si="493"/>
        <v>-3.60362113580271E-06+0.0109239651587542i</v>
      </c>
      <c r="D1080" s="208" t="str">
        <f t="shared" si="494"/>
        <v>-2.51368882994783+0.0837503995504489i</v>
      </c>
      <c r="E1080" t="str">
        <f t="shared" si="495"/>
        <v>20500</v>
      </c>
      <c r="F1080" t="str">
        <f t="shared" si="496"/>
        <v>0.327868852459016</v>
      </c>
      <c r="G1080" t="str">
        <f t="shared" si="491"/>
        <v>0.327868852459016</v>
      </c>
      <c r="H1080" t="str">
        <f t="shared" si="497"/>
        <v>3.21268543814975+1.37297680126508i</v>
      </c>
      <c r="I1080" t="str">
        <f t="shared" si="498"/>
        <v>371.493331286993i</v>
      </c>
      <c r="J1080" t="str">
        <f t="shared" si="492"/>
        <v>-185.806674770142+81.2708530989929i</v>
      </c>
      <c r="K1080" t="str">
        <f t="shared" si="499"/>
        <v>0.734069078657881-1.67827615136346i</v>
      </c>
      <c r="L1080" t="str">
        <f t="shared" si="500"/>
        <v>0.143322514838964-0.279272063930538i</v>
      </c>
      <c r="M1080" t="str">
        <f t="shared" si="501"/>
        <v>0.877391593496845-1.957548215294i</v>
      </c>
      <c r="N1080" t="str">
        <f t="shared" si="502"/>
        <v>-1.17997370340804i</v>
      </c>
      <c r="O1080" t="str">
        <f t="shared" si="503"/>
        <v>0.380949138222204-0.92459599506366i</v>
      </c>
      <c r="P1080" t="str">
        <f t="shared" si="504"/>
        <v>0.619050861777796+0.92459599506366i</v>
      </c>
      <c r="Q1080" t="str">
        <f t="shared" si="505"/>
        <v>-0.619050861777796+0.25537770834438i</v>
      </c>
      <c r="R1080" t="str">
        <f t="shared" si="506"/>
        <v>-0.328030932163055-1.62889327040058i</v>
      </c>
      <c r="S1080" t="str">
        <f t="shared" si="507"/>
        <v>0.127781418141651i</v>
      </c>
      <c r="T1080" t="str">
        <f t="shared" si="508"/>
        <v>0.208142292093178-0.0419162577061229i</v>
      </c>
      <c r="U1080" t="str">
        <f t="shared" si="509"/>
        <v>0.00005-0.00150214194250128i</v>
      </c>
      <c r="V1080" t="str">
        <f t="shared" si="510"/>
        <v>0.00002-0.0168239897560143i</v>
      </c>
      <c r="W1080" t="str">
        <f t="shared" si="511"/>
        <v>0.0000422731740340622-0.00137912245697495i</v>
      </c>
      <c r="X1080" t="str">
        <f t="shared" si="512"/>
        <v>0.000056653165517844-0.00137808921562592i</v>
      </c>
      <c r="Y1080" t="str">
        <f t="shared" si="513"/>
        <v>0.009+0.475511464047351i</v>
      </c>
      <c r="Z1080" t="str">
        <f t="shared" si="514"/>
        <v>-0.0348384202738082-0.00209931957610412i</v>
      </c>
      <c r="AA1080" t="str">
        <f t="shared" si="515"/>
        <v>0.483269623318948-25.3001029486556i</v>
      </c>
      <c r="AB1080" t="str">
        <f t="shared" si="516"/>
        <v>0.695695488398091-0.140101038973987i</v>
      </c>
      <c r="AC1080" t="str">
        <f t="shared" si="517"/>
        <v>1.3361428343498-1.48478093553772i</v>
      </c>
      <c r="AD1080" t="str">
        <f t="shared" si="518"/>
        <v>0.285115303732385+0.211977882271645i</v>
      </c>
      <c r="AE1080" t="str">
        <f t="shared" si="519"/>
        <v>-0.00948795745996934-0.00798352268990367i</v>
      </c>
      <c r="AF1080" t="str">
        <f t="shared" si="520"/>
        <v>-5.72637426809758-1.28922640171463i</v>
      </c>
      <c r="AG1080" t="str">
        <f t="shared" si="521"/>
        <v>1.01991307631129-0.025741834716564i</v>
      </c>
      <c r="AH1080" t="str">
        <f t="shared" si="522"/>
        <v>0.0417185939421645+0.0578703015744329i</v>
      </c>
      <c r="AI1080">
        <f t="shared" si="523"/>
        <v>-22.933323150279982</v>
      </c>
      <c r="AJ1080">
        <f t="shared" si="524"/>
        <v>54.212235715653676</v>
      </c>
      <c r="AK1080"/>
      <c r="AL1080"/>
      <c r="AM1080"/>
      <c r="AN1080"/>
    </row>
    <row r="1081" spans="1:40" x14ac:dyDescent="0.35">
      <c r="A1081"/>
      <c r="B1081">
        <f t="shared" si="525"/>
        <v>94700</v>
      </c>
      <c r="C1081" s="237" t="str">
        <f t="shared" si="493"/>
        <v>-3.59601455059974E-06+0.010912429823184i</v>
      </c>
      <c r="D1081" s="208" t="str">
        <f t="shared" si="494"/>
        <v>-2.51368877163068+0.083661961977744i</v>
      </c>
      <c r="E1081" t="str">
        <f t="shared" si="495"/>
        <v>20500</v>
      </c>
      <c r="F1081" t="str">
        <f t="shared" si="496"/>
        <v>0.327868852459016</v>
      </c>
      <c r="G1081" t="str">
        <f t="shared" si="491"/>
        <v>0.327868852459016</v>
      </c>
      <c r="H1081" t="str">
        <f t="shared" si="497"/>
        <v>3.21379739025092+1.37204608735825i</v>
      </c>
      <c r="I1081" t="str">
        <f t="shared" si="498"/>
        <v>371.886030368692i</v>
      </c>
      <c r="J1081" t="str">
        <f t="shared" si="492"/>
        <v>-186.201823628068+81.356763091698i</v>
      </c>
      <c r="K1081" t="str">
        <f t="shared" si="499"/>
        <v>0.732754005259544-1.6770594953036i</v>
      </c>
      <c r="L1081" t="str">
        <f t="shared" si="500"/>
        <v>0.143082949440088-0.279099977283384i</v>
      </c>
      <c r="M1081" t="str">
        <f t="shared" si="501"/>
        <v>0.875836954699632-1.95615947258698i</v>
      </c>
      <c r="N1081" t="str">
        <f t="shared" si="502"/>
        <v>-1.18122103290425i</v>
      </c>
      <c r="O1081" t="str">
        <f t="shared" si="503"/>
        <v>0.379795566318357-0.925070444779703i</v>
      </c>
      <c r="P1081" t="str">
        <f t="shared" si="504"/>
        <v>0.620204433681643+0.925070444779703i</v>
      </c>
      <c r="Q1081" t="str">
        <f t="shared" si="505"/>
        <v>-0.620204433681643+0.256150588124547i</v>
      </c>
      <c r="R1081" t="str">
        <f t="shared" si="506"/>
        <v>-0.328019400705644-1.62703255956518i</v>
      </c>
      <c r="S1081" t="str">
        <f t="shared" si="507"/>
        <v>0.127916493636515i</v>
      </c>
      <c r="T1081" t="str">
        <f t="shared" si="508"/>
        <v>0.208124300052022-0.041959091583017i</v>
      </c>
      <c r="U1081" t="str">
        <f t="shared" si="509"/>
        <v>0.00005-0.00150055573136875i</v>
      </c>
      <c r="V1081" t="str">
        <f t="shared" si="510"/>
        <v>0.00002-0.01680622419133i</v>
      </c>
      <c r="W1081" t="str">
        <f t="shared" si="511"/>
        <v>0.0000422731731703285-0.00137766637615057i</v>
      </c>
      <c r="X1081" t="str">
        <f t="shared" si="512"/>
        <v>0.0000566227905687652-0.00137663454262706i</v>
      </c>
      <c r="Y1081" t="str">
        <f t="shared" si="513"/>
        <v>0.009+0.476014118871926i</v>
      </c>
      <c r="Z1081" t="str">
        <f t="shared" si="514"/>
        <v>-0.0347647251105884-0.00209491353169178i</v>
      </c>
      <c r="AA1081" t="str">
        <f t="shared" si="515"/>
        <v>0.4822423704054-25.2732514999493i</v>
      </c>
      <c r="AB1081" t="str">
        <f t="shared" si="516"/>
        <v>0.695635351739974-0.140244207066383i</v>
      </c>
      <c r="AC1081" t="str">
        <f t="shared" si="517"/>
        <v>1.33492311392099-1.48360474200381i</v>
      </c>
      <c r="AD1081" t="str">
        <f t="shared" si="518"/>
        <v>0.285377192535623+0.21210416246936i</v>
      </c>
      <c r="AE1081" t="str">
        <f t="shared" si="519"/>
        <v>-0.00947671977124721-0.00797158344533799i</v>
      </c>
      <c r="AF1081" t="str">
        <f t="shared" si="520"/>
        <v>-5.7274861618816-1.28838412538051i</v>
      </c>
      <c r="AG1081" t="str">
        <f t="shared" si="521"/>
        <v>1.01990342179415-0.025738648681697i</v>
      </c>
      <c r="AH1081" t="str">
        <f t="shared" si="522"/>
        <v>0.0416901169427752+0.0577896251737424i</v>
      </c>
      <c r="AI1081">
        <f t="shared" si="523"/>
        <v>-22.943323947063309</v>
      </c>
      <c r="AJ1081">
        <f t="shared" si="524"/>
        <v>54.192875474145161</v>
      </c>
      <c r="AK1081"/>
      <c r="AL1081"/>
      <c r="AM1081"/>
      <c r="AN1081"/>
    </row>
    <row r="1082" spans="1:40" x14ac:dyDescent="0.35">
      <c r="A1082"/>
      <c r="B1082">
        <f t="shared" si="525"/>
        <v>94800</v>
      </c>
      <c r="C1082" s="237" t="str">
        <f t="shared" si="493"/>
        <v>-0.0000035884320241673+0.0109009188237569i</v>
      </c>
      <c r="D1082" s="208" t="str">
        <f t="shared" si="494"/>
        <v>-2.51368871349797+0.0835737109821363i</v>
      </c>
      <c r="E1082" t="str">
        <f t="shared" si="495"/>
        <v>20500</v>
      </c>
      <c r="F1082" t="str">
        <f t="shared" si="496"/>
        <v>0.327868852459016</v>
      </c>
      <c r="G1082" t="str">
        <f t="shared" si="491"/>
        <v>0.327868852459016</v>
      </c>
      <c r="H1082" t="str">
        <f t="shared" si="497"/>
        <v>3.21490666347064+1.37111608769432i</v>
      </c>
      <c r="I1082" t="str">
        <f t="shared" si="498"/>
        <v>372.27872945039i</v>
      </c>
      <c r="J1082" t="str">
        <f t="shared" si="492"/>
        <v>-186.59738997026+81.442673084403i</v>
      </c>
      <c r="K1082" t="str">
        <f t="shared" si="499"/>
        <v>0.731442253185554-1.67584400400198i</v>
      </c>
      <c r="L1082" t="str">
        <f t="shared" si="500"/>
        <v>0.142843931737499-0.278927973203304i</v>
      </c>
      <c r="M1082" t="str">
        <f t="shared" si="501"/>
        <v>0.874286184923053-1.95477197720528i</v>
      </c>
      <c r="N1082" t="str">
        <f t="shared" si="502"/>
        <v>-1.18246836240045i</v>
      </c>
      <c r="O1082" t="str">
        <f t="shared" si="503"/>
        <v>0.378641403516929-0.925543455242772i</v>
      </c>
      <c r="P1082" t="str">
        <f t="shared" si="504"/>
        <v>0.621358596483071+0.925543455242772i</v>
      </c>
      <c r="Q1082" t="str">
        <f t="shared" si="505"/>
        <v>-0.621358596483071+0.256924907157678i</v>
      </c>
      <c r="R1082" t="str">
        <f t="shared" si="506"/>
        <v>-0.32800785570236-1.62517562134284i</v>
      </c>
      <c r="S1082" t="str">
        <f t="shared" si="507"/>
        <v>0.128051569131379i</v>
      </c>
      <c r="T1082" t="str">
        <f t="shared" si="508"/>
        <v>0.208106288427015-0.0420019206101061i</v>
      </c>
      <c r="U1082" t="str">
        <f t="shared" si="509"/>
        <v>0.00005-0.00149897286667322i</v>
      </c>
      <c r="V1082" t="str">
        <f t="shared" si="510"/>
        <v>0.00002-0.01678849610674i</v>
      </c>
      <c r="W1082" t="str">
        <f t="shared" si="511"/>
        <v>0.000042273172305682-0.00137621336746506i</v>
      </c>
      <c r="X1082" t="str">
        <f t="shared" si="512"/>
        <v>0.0000565925116746756-0.00137518293779577i</v>
      </c>
      <c r="Y1082" t="str">
        <f t="shared" si="513"/>
        <v>0.009+0.4765167736965i</v>
      </c>
      <c r="Z1082" t="str">
        <f t="shared" si="514"/>
        <v>-0.0346912637252044-0.00209052374847724i</v>
      </c>
      <c r="AA1082" t="str">
        <f t="shared" si="515"/>
        <v>0.481218396839244-25.246457128529i</v>
      </c>
      <c r="AB1082" t="str">
        <f t="shared" si="516"/>
        <v>0.695575149624728-0.140387358948774i</v>
      </c>
      <c r="AC1082" t="str">
        <f t="shared" si="517"/>
        <v>1.33370646866576-1.48242953899353i</v>
      </c>
      <c r="AD1082" t="str">
        <f t="shared" si="518"/>
        <v>0.285639254790451+0.212230139463788i</v>
      </c>
      <c r="AE1082" t="str">
        <f t="shared" si="519"/>
        <v>-0.00946551457151467-0.00795966738421193i</v>
      </c>
      <c r="AF1082" t="str">
        <f t="shared" si="520"/>
        <v>-5.72859537696861-1.28754237671218i</v>
      </c>
      <c r="AG1082" t="str">
        <f t="shared" si="521"/>
        <v>1.01989376061346-0.0257354855532025i</v>
      </c>
      <c r="AH1082" t="str">
        <f t="shared" si="522"/>
        <v>0.0416617141187087+0.0577090983614191i</v>
      </c>
      <c r="AI1082">
        <f t="shared" si="523"/>
        <v>-22.953315177436199</v>
      </c>
      <c r="AJ1082">
        <f t="shared" si="524"/>
        <v>54.173492646853994</v>
      </c>
      <c r="AK1082"/>
      <c r="AL1082"/>
      <c r="AM1082"/>
      <c r="AN1082"/>
    </row>
    <row r="1083" spans="1:40" x14ac:dyDescent="0.35">
      <c r="A1083"/>
      <c r="B1083">
        <f t="shared" si="525"/>
        <v>94900</v>
      </c>
      <c r="C1083" s="237" t="str">
        <f t="shared" si="493"/>
        <v>-0.000003580873455152+0.0108894320835409i</v>
      </c>
      <c r="D1083" s="208" t="str">
        <f t="shared" si="494"/>
        <v>-2.51368865554895+0.0834856459738136i</v>
      </c>
      <c r="E1083" t="str">
        <f t="shared" si="495"/>
        <v>20500</v>
      </c>
      <c r="F1083" t="str">
        <f t="shared" si="496"/>
        <v>0.327868852459016</v>
      </c>
      <c r="G1083" t="str">
        <f t="shared" si="491"/>
        <v>0.327868852459016</v>
      </c>
      <c r="H1083" t="str">
        <f t="shared" si="497"/>
        <v>3.21601326563137+1.37018680365956i</v>
      </c>
      <c r="I1083" t="str">
        <f t="shared" si="498"/>
        <v>372.671428532089i</v>
      </c>
      <c r="J1083" t="str">
        <f t="shared" si="492"/>
        <v>-186.993373796719+81.5285830771081i</v>
      </c>
      <c r="K1083" t="str">
        <f t="shared" si="499"/>
        <v>0.730133812053793-1.67462967815681i</v>
      </c>
      <c r="L1083" t="str">
        <f t="shared" si="500"/>
        <v>0.142605460253114-0.278756052185443i</v>
      </c>
      <c r="M1083" t="str">
        <f t="shared" si="501"/>
        <v>0.872739272306907-1.95338573034225i</v>
      </c>
      <c r="N1083" t="str">
        <f t="shared" si="502"/>
        <v>-1.18371569189665i</v>
      </c>
      <c r="O1083" t="str">
        <f t="shared" si="503"/>
        <v>0.377486651613593-0.926015025716947i</v>
      </c>
      <c r="P1083" t="str">
        <f t="shared" si="504"/>
        <v>0.622513348386407+0.926015025716947i</v>
      </c>
      <c r="Q1083" t="str">
        <f t="shared" si="505"/>
        <v>-0.622513348386407+0.257700666179703i</v>
      </c>
      <c r="R1083" t="str">
        <f t="shared" si="506"/>
        <v>-0.327996297148701-1.62332244379341i</v>
      </c>
      <c r="S1083" t="str">
        <f t="shared" si="507"/>
        <v>0.128186644626243i</v>
      </c>
      <c r="T1083" t="str">
        <f t="shared" si="508"/>
        <v>0.20808825721635-0.0420447447813241i</v>
      </c>
      <c r="U1083" t="str">
        <f t="shared" si="509"/>
        <v>0.00005-0.00149739333783584i</v>
      </c>
      <c r="V1083" t="str">
        <f t="shared" si="510"/>
        <v>0.00002-0.0167708053837614i</v>
      </c>
      <c r="W1083" t="str">
        <f t="shared" si="511"/>
        <v>0.0000422731714401232-0.00137476342120669i</v>
      </c>
      <c r="X1083" t="str">
        <f t="shared" si="512"/>
        <v>0.0000565623284309909-0.00137373439143709i</v>
      </c>
      <c r="Y1083" t="str">
        <f t="shared" si="513"/>
        <v>0.009+0.477019428521074i</v>
      </c>
      <c r="Z1083" t="str">
        <f t="shared" si="514"/>
        <v>-0.0346180351291865-0.00208615014548358i</v>
      </c>
      <c r="AA1083" t="str">
        <f t="shared" si="515"/>
        <v>0.480197688645577-25.2197196521523i</v>
      </c>
      <c r="AB1083" t="str">
        <f t="shared" si="516"/>
        <v>0.695514882046314-0.140530494600886i</v>
      </c>
      <c r="AC1083" t="str">
        <f t="shared" si="517"/>
        <v>1.33249288920441-1.48125532742485i</v>
      </c>
      <c r="AD1083" t="str">
        <f t="shared" si="518"/>
        <v>0.28590149018154+0.212355813034148i</v>
      </c>
      <c r="AE1083" t="str">
        <f t="shared" si="519"/>
        <v>-0.00945434172033584-0.00794777443083928i</v>
      </c>
      <c r="AF1083" t="str">
        <f t="shared" si="520"/>
        <v>-5.72970192118032-1.28670115768575i</v>
      </c>
      <c r="AG1083" t="str">
        <f t="shared" si="521"/>
        <v>1.01988409276769-0.0257323452289161i</v>
      </c>
      <c r="AH1083" t="str">
        <f t="shared" si="522"/>
        <v>0.0416333851296955+0.057628720673452i</v>
      </c>
      <c r="AI1083">
        <f t="shared" si="523"/>
        <v>-22.963296865344351</v>
      </c>
      <c r="AJ1083">
        <f t="shared" si="524"/>
        <v>54.154087298162615</v>
      </c>
      <c r="AK1083"/>
      <c r="AL1083"/>
      <c r="AM1083"/>
      <c r="AN1083"/>
    </row>
    <row r="1084" spans="1:40" x14ac:dyDescent="0.35">
      <c r="A1084"/>
      <c r="B1084">
        <f t="shared" si="525"/>
        <v>95000</v>
      </c>
      <c r="C1084" s="237" t="str">
        <f t="shared" si="493"/>
        <v>-3.57333874273366E-06+0.0108779695259281i</v>
      </c>
      <c r="D1084" s="208" t="str">
        <f t="shared" si="494"/>
        <v>-2.51368859778282+0.0833977663654488i</v>
      </c>
      <c r="E1084" t="str">
        <f t="shared" si="495"/>
        <v>20500</v>
      </c>
      <c r="F1084" t="str">
        <f t="shared" si="496"/>
        <v>0.327868852459016</v>
      </c>
      <c r="G1084" t="str">
        <f t="shared" si="491"/>
        <v>0.327868852459016</v>
      </c>
      <c r="H1084" t="str">
        <f t="shared" si="497"/>
        <v>3.21711720453069+1.3692582366228i</v>
      </c>
      <c r="I1084" t="str">
        <f t="shared" si="498"/>
        <v>373.064127613788i</v>
      </c>
      <c r="J1084" t="str">
        <f t="shared" si="492"/>
        <v>-187.389775107444+81.6144930698132i</v>
      </c>
      <c r="K1084" t="str">
        <f t="shared" si="499"/>
        <v>0.728828671518857-1.67341651844789i</v>
      </c>
      <c r="L1084" t="str">
        <f t="shared" si="500"/>
        <v>0.142367533512935-0.278584214720766i</v>
      </c>
      <c r="M1084" t="str">
        <f t="shared" si="501"/>
        <v>0.871196205031792-1.95200073316866i</v>
      </c>
      <c r="N1084" t="str">
        <f t="shared" si="502"/>
        <v>-1.18496302139286i</v>
      </c>
      <c r="O1084" t="str">
        <f t="shared" si="503"/>
        <v>0.376331312404937-0.926485155468547i</v>
      </c>
      <c r="P1084" t="str">
        <f t="shared" si="504"/>
        <v>0.623668687595063+0.926485155468547i</v>
      </c>
      <c r="Q1084" t="str">
        <f t="shared" si="505"/>
        <v>-0.623668687595063+0.258477865924313i</v>
      </c>
      <c r="R1084" t="str">
        <f t="shared" si="506"/>
        <v>-0.327984725040157-1.621473015027i</v>
      </c>
      <c r="S1084" t="str">
        <f t="shared" si="507"/>
        <v>0.128321720121108i</v>
      </c>
      <c r="T1084" t="str">
        <f t="shared" si="508"/>
        <v>0.208070206418224-0.0420875640906016i</v>
      </c>
      <c r="U1084" t="str">
        <f t="shared" si="509"/>
        <v>0.00005-0.00149581713432232i</v>
      </c>
      <c r="V1084" t="str">
        <f t="shared" si="510"/>
        <v>0.00002-0.01675315190441i</v>
      </c>
      <c r="W1084" t="str">
        <f t="shared" si="511"/>
        <v>0.0000422731705736518-0.00137331652770464i</v>
      </c>
      <c r="X1084" t="str">
        <f t="shared" si="512"/>
        <v>0.0000565322404352521-0.00137228889389687i</v>
      </c>
      <c r="Y1084" t="str">
        <f t="shared" si="513"/>
        <v>0.009+0.477522083345649i</v>
      </c>
      <c r="Z1084" t="str">
        <f t="shared" si="514"/>
        <v>-0.0345450383392886-0.00208179264223184i</v>
      </c>
      <c r="AA1084" t="str">
        <f t="shared" si="515"/>
        <v>0.479180231924026-25.1930388893534i</v>
      </c>
      <c r="AB1084" t="str">
        <f t="shared" si="516"/>
        <v>0.695454548998705-0.140673614002431i</v>
      </c>
      <c r="AC1084" t="str">
        <f t="shared" si="517"/>
        <v>1.33128236618954-1.48008210819798i</v>
      </c>
      <c r="AD1084" t="str">
        <f t="shared" si="518"/>
        <v>0.286163898393261+0.212481182959908i</v>
      </c>
      <c r="AE1084" t="str">
        <f t="shared" si="519"/>
        <v>-0.00944320107801685-0.00793590450987491i</v>
      </c>
      <c r="AF1084" t="str">
        <f t="shared" si="520"/>
        <v>-5.73080580231351-1.28586047025735i</v>
      </c>
      <c r="AG1084" t="str">
        <f t="shared" si="521"/>
        <v>1.01987441825533-0.025729227607081i</v>
      </c>
      <c r="AH1084" t="str">
        <f t="shared" si="522"/>
        <v>0.0416051296372977+0.0575484916477989i</v>
      </c>
      <c r="AI1084">
        <f t="shared" si="523"/>
        <v>-22.973269034650837</v>
      </c>
      <c r="AJ1084">
        <f t="shared" si="524"/>
        <v>54.134659492177668</v>
      </c>
      <c r="AK1084"/>
      <c r="AL1084"/>
      <c r="AM1084"/>
      <c r="AN1084"/>
    </row>
    <row r="1085" spans="1:40" x14ac:dyDescent="0.35">
      <c r="A1085"/>
      <c r="B1085">
        <f t="shared" si="525"/>
        <v>95100</v>
      </c>
      <c r="C1085" s="237" t="str">
        <f t="shared" si="493"/>
        <v>-3.56582778662186E-06+0.0108665310746326i</v>
      </c>
      <c r="D1085" s="208" t="str">
        <f t="shared" si="494"/>
        <v>-2.51368854019882+0.0833100715721833i</v>
      </c>
      <c r="E1085" t="str">
        <f t="shared" si="495"/>
        <v>20500</v>
      </c>
      <c r="F1085" t="str">
        <f t="shared" si="496"/>
        <v>0.327868852459016</v>
      </c>
      <c r="G1085" t="str">
        <f t="shared" si="491"/>
        <v>0.327868852459016</v>
      </c>
      <c r="H1085" t="str">
        <f t="shared" si="497"/>
        <v>3.21821848794146+1.36833038793565i</v>
      </c>
      <c r="I1085" t="str">
        <f t="shared" si="498"/>
        <v>373.456826695487i</v>
      </c>
      <c r="J1085" t="str">
        <f t="shared" si="492"/>
        <v>-187.786593902434+81.7004030625182i</v>
      </c>
      <c r="K1085" t="str">
        <f t="shared" si="499"/>
        <v>0.727526821271917-1.67220452553673i</v>
      </c>
      <c r="L1085" t="str">
        <f t="shared" si="500"/>
        <v>0.14213015004705-0.278412461296095i</v>
      </c>
      <c r="M1085" t="str">
        <f t="shared" si="501"/>
        <v>0.869656971318967-1.95061698683282i</v>
      </c>
      <c r="N1085" t="str">
        <f t="shared" si="502"/>
        <v>-1.18621035088906i</v>
      </c>
      <c r="O1085" t="str">
        <f t="shared" si="503"/>
        <v>0.375175387688491-0.926953843766123i</v>
      </c>
      <c r="P1085" t="str">
        <f t="shared" si="504"/>
        <v>0.624824612311509+0.926953843766123i</v>
      </c>
      <c r="Q1085" t="str">
        <f t="shared" si="505"/>
        <v>-0.624824612311509+0.259256507122937i</v>
      </c>
      <c r="R1085" t="str">
        <f t="shared" si="506"/>
        <v>-0.327973139372216-1.61962732320375i</v>
      </c>
      <c r="S1085" t="str">
        <f t="shared" si="507"/>
        <v>0.128456795615972i</v>
      </c>
      <c r="T1085" t="str">
        <f t="shared" si="508"/>
        <v>0.208052136030828-0.0421303785318655i</v>
      </c>
      <c r="U1085" t="str">
        <f t="shared" si="509"/>
        <v>0.00005-0.0014942442456427i</v>
      </c>
      <c r="V1085" t="str">
        <f t="shared" si="510"/>
        <v>0.00002-0.0167355355511982i</v>
      </c>
      <c r="W1085" t="str">
        <f t="shared" si="511"/>
        <v>0.0000422731697062679-0.00137187267732878i</v>
      </c>
      <c r="X1085" t="str">
        <f t="shared" si="512"/>
        <v>0.0000565022472871173-0.00137084643556157i</v>
      </c>
      <c r="Y1085" t="str">
        <f t="shared" si="513"/>
        <v>0.009+0.478024738170223i</v>
      </c>
      <c r="Z1085" t="str">
        <f t="shared" si="514"/>
        <v>-0.0344722723774548-0.00207745115873753i</v>
      </c>
      <c r="AA1085" t="str">
        <f t="shared" si="515"/>
        <v>0.478166012848269-25.1664146594395i</v>
      </c>
      <c r="AB1085" t="str">
        <f t="shared" si="516"/>
        <v>0.695394150475855-0.140816717133112i</v>
      </c>
      <c r="AC1085" t="str">
        <f t="shared" si="517"/>
        <v>1.33007489030588-1.47890988219544i</v>
      </c>
      <c r="AD1085" t="str">
        <f t="shared" si="518"/>
        <v>0.286426479109691+0.212606249020778i</v>
      </c>
      <c r="AE1085" t="str">
        <f t="shared" si="519"/>
        <v>-0.00943209250560159-0.00792405754631278i</v>
      </c>
      <c r="AF1085" t="str">
        <f t="shared" si="520"/>
        <v>-5.73190702814028-1.28502031636347i</v>
      </c>
      <c r="AG1085" t="str">
        <f t="shared" si="521"/>
        <v>1.01986473707492-0.0257261325863471i</v>
      </c>
      <c r="AH1085" t="str">
        <f t="shared" si="522"/>
        <v>0.0415769473048976+0.0574684108243775i</v>
      </c>
      <c r="AI1085">
        <f t="shared" si="523"/>
        <v>-22.98323170913633</v>
      </c>
      <c r="AJ1085">
        <f t="shared" si="524"/>
        <v>54.115209292731748</v>
      </c>
      <c r="AK1085"/>
      <c r="AL1085"/>
      <c r="AM1085"/>
      <c r="AN1085"/>
    </row>
    <row r="1086" spans="1:40" x14ac:dyDescent="0.35">
      <c r="A1086"/>
      <c r="B1086">
        <f t="shared" si="525"/>
        <v>95200</v>
      </c>
      <c r="C1086" s="237" t="str">
        <f t="shared" si="493"/>
        <v>-3.55834048705264E-06+0.0108551166536893i</v>
      </c>
      <c r="D1086" s="208" t="str">
        <f t="shared" si="494"/>
        <v>-2.51368848279619+0.083222561011618i</v>
      </c>
      <c r="E1086" t="str">
        <f t="shared" si="495"/>
        <v>20500</v>
      </c>
      <c r="F1086" t="str">
        <f t="shared" si="496"/>
        <v>0.327868852459016</v>
      </c>
      <c r="G1086" t="str">
        <f t="shared" si="491"/>
        <v>0.327868852459016</v>
      </c>
      <c r="H1086" t="str">
        <f t="shared" si="497"/>
        <v>3.21931712361183+1.36740325893253i</v>
      </c>
      <c r="I1086" t="str">
        <f t="shared" si="498"/>
        <v>373.849525777185i</v>
      </c>
      <c r="J1086" t="str">
        <f t="shared" si="492"/>
        <v>-188.183830181691+81.7863130552233i</v>
      </c>
      <c r="K1086" t="str">
        <f t="shared" si="499"/>
        <v>0.726228251040564-1.67099370006674i</v>
      </c>
      <c r="L1086" t="str">
        <f t="shared" si="500"/>
        <v>0.141893308389619-0.278240792394127i</v>
      </c>
      <c r="M1086" t="str">
        <f t="shared" si="501"/>
        <v>0.868121559430183-1.94923449246087i</v>
      </c>
      <c r="N1086" t="str">
        <f t="shared" si="502"/>
        <v>-1.18745768038526i</v>
      </c>
      <c r="O1086" t="str">
        <f t="shared" si="503"/>
        <v>0.374018879262672-0.927421089880479i</v>
      </c>
      <c r="P1086" t="str">
        <f t="shared" si="504"/>
        <v>0.625981120737328+0.927421089880479i</v>
      </c>
      <c r="Q1086" t="str">
        <f t="shared" si="505"/>
        <v>-0.625981120737328+0.260036590504781i</v>
      </c>
      <c r="R1086" t="str">
        <f t="shared" si="506"/>
        <v>-0.327961540140351-1.61778535653349i</v>
      </c>
      <c r="S1086" t="str">
        <f t="shared" si="507"/>
        <v>0.128591871110836i</v>
      </c>
      <c r="T1086" t="str">
        <f t="shared" si="508"/>
        <v>0.208034046052352-0.0421731880990393i</v>
      </c>
      <c r="U1086" t="str">
        <f t="shared" si="509"/>
        <v>0.00005-0.00149267466135106i</v>
      </c>
      <c r="V1086" t="str">
        <f t="shared" si="510"/>
        <v>0.00002-0.0167179562071319i</v>
      </c>
      <c r="W1086" t="str">
        <f t="shared" si="511"/>
        <v>0.0000422731688379715-0.00137043186048942i</v>
      </c>
      <c r="X1086" t="str">
        <f t="shared" si="512"/>
        <v>0.0000564723485883432-0.00136940700685797i</v>
      </c>
      <c r="Y1086" t="str">
        <f t="shared" si="513"/>
        <v>0.009+0.478527392994797i</v>
      </c>
      <c r="Z1086" t="str">
        <f t="shared" si="514"/>
        <v>-0.0343997362707842-0.00207312561550675i</v>
      </c>
      <c r="AA1086" t="str">
        <f t="shared" si="515"/>
        <v>0.477155017665553-25.1398467824863i</v>
      </c>
      <c r="AB1086" t="str">
        <f t="shared" si="516"/>
        <v>0.695333686471715-0.140959803972618i</v>
      </c>
      <c r="AC1086" t="str">
        <f t="shared" si="517"/>
        <v>1.32887045227021-1.47773865028232i</v>
      </c>
      <c r="AD1086" t="str">
        <f t="shared" si="518"/>
        <v>0.286689232014595+0.212731010996716i</v>
      </c>
      <c r="AE1086" t="str">
        <f t="shared" si="519"/>
        <v>-0.0094210158648658-0.00791223346548375i</v>
      </c>
      <c r="AF1086" t="str">
        <f t="shared" si="520"/>
        <v>-5.73300560640802-1.28418069792091i</v>
      </c>
      <c r="AG1086" t="str">
        <f t="shared" si="521"/>
        <v>1.01985504922502-0.0257230600657661i</v>
      </c>
      <c r="AH1086" t="str">
        <f t="shared" si="522"/>
        <v>0.0415488377976822+0.0573884777450504i</v>
      </c>
      <c r="AI1086">
        <f t="shared" si="523"/>
        <v>-22.993184912500226</v>
      </c>
      <c r="AJ1086">
        <f t="shared" si="524"/>
        <v>54.095736763385212</v>
      </c>
      <c r="AK1086"/>
      <c r="AL1086"/>
      <c r="AM1086"/>
      <c r="AN1086"/>
    </row>
    <row r="1087" spans="1:40" x14ac:dyDescent="0.35">
      <c r="A1087"/>
      <c r="B1087">
        <f t="shared" si="525"/>
        <v>95300</v>
      </c>
      <c r="C1087" s="237" t="str">
        <f t="shared" si="493"/>
        <v>-3.55087674478521E-06+0.0108437261874516i</v>
      </c>
      <c r="D1087" s="208" t="str">
        <f t="shared" si="494"/>
        <v>-2.51368842557417+0.0831352341037956i</v>
      </c>
      <c r="E1087" t="str">
        <f t="shared" si="495"/>
        <v>20500</v>
      </c>
      <c r="F1087" t="str">
        <f t="shared" si="496"/>
        <v>0.327868852459016</v>
      </c>
      <c r="G1087" t="str">
        <f t="shared" si="491"/>
        <v>0.327868852459016</v>
      </c>
      <c r="H1087" t="str">
        <f t="shared" si="497"/>
        <v>3.22041311926533+1.36647685093086i</v>
      </c>
      <c r="I1087" t="str">
        <f t="shared" si="498"/>
        <v>374.242224858884i</v>
      </c>
      <c r="J1087" t="str">
        <f t="shared" si="492"/>
        <v>-188.581483945215+81.8722230479283i</v>
      </c>
      <c r="K1087" t="str">
        <f t="shared" si="499"/>
        <v>0.724932950588719-1.66978404266333i</v>
      </c>
      <c r="L1087" t="str">
        <f t="shared" si="500"/>
        <v>0.141657007078866-0.278069208493459i</v>
      </c>
      <c r="M1087" t="str">
        <f t="shared" si="501"/>
        <v>0.866589957667585-1.94785325115679i</v>
      </c>
      <c r="N1087" t="str">
        <f t="shared" si="502"/>
        <v>-1.18870500988147i</v>
      </c>
      <c r="O1087" t="str">
        <f t="shared" si="503"/>
        <v>0.372861788926799-0.927886893084662i</v>
      </c>
      <c r="P1087" t="str">
        <f t="shared" si="504"/>
        <v>0.627138211073201+0.927886893084662i</v>
      </c>
      <c r="Q1087" t="str">
        <f t="shared" si="505"/>
        <v>-0.627138211073201+0.260818116796808i</v>
      </c>
      <c r="R1087" t="str">
        <f t="shared" si="506"/>
        <v>-0.327949927340039-1.61594710327554i</v>
      </c>
      <c r="S1087" t="str">
        <f t="shared" si="507"/>
        <v>0.128726946605701i</v>
      </c>
      <c r="T1087" t="str">
        <f t="shared" si="508"/>
        <v>0.208015936480988-0.0422159927860447i</v>
      </c>
      <c r="U1087" t="str">
        <f t="shared" si="509"/>
        <v>0.00005-0.00149110837104534i</v>
      </c>
      <c r="V1087" t="str">
        <f t="shared" si="510"/>
        <v>0.00002-0.0167004137557078i</v>
      </c>
      <c r="W1087" t="str">
        <f t="shared" si="511"/>
        <v>0.0000422731679687628-0.00136899406763712i</v>
      </c>
      <c r="X1087" t="str">
        <f t="shared" si="512"/>
        <v>0.000056442543942776-0.00136797059825306i</v>
      </c>
      <c r="Y1087" t="str">
        <f t="shared" si="513"/>
        <v>0.009+0.479030047819372i</v>
      </c>
      <c r="Z1087" t="str">
        <f t="shared" si="514"/>
        <v>-0.0343274290515013-0.00206881593353297i</v>
      </c>
      <c r="AA1087" t="str">
        <f t="shared" si="515"/>
        <v>0.476147232696233-25.1133350793339i</v>
      </c>
      <c r="AB1087" t="str">
        <f t="shared" si="516"/>
        <v>0.69527315698024-0.141102874500632i</v>
      </c>
      <c r="AC1087" t="str">
        <f t="shared" si="517"/>
        <v>1.32766904283129-1.47656841330628i</v>
      </c>
      <c r="AD1087" t="str">
        <f t="shared" si="518"/>
        <v>0.286952156791455+0.212855468667919i</v>
      </c>
      <c r="AE1087" t="str">
        <f t="shared" si="519"/>
        <v>-0.00940997101831412-0.00790043219305385i</v>
      </c>
      <c r="AF1087" t="str">
        <f t="shared" si="520"/>
        <v>-5.7341015448395-1.28334161682706i</v>
      </c>
      <c r="AG1087" t="str">
        <f t="shared" si="521"/>
        <v>1.01984535470426-0.0257200099447926i</v>
      </c>
      <c r="AH1087" t="str">
        <f t="shared" si="522"/>
        <v>0.0415208007826372+0.0573086919536173i</v>
      </c>
      <c r="AI1087">
        <f t="shared" si="523"/>
        <v>-23.003128668360368</v>
      </c>
      <c r="AJ1087">
        <f t="shared" si="524"/>
        <v>54.076241967425005</v>
      </c>
      <c r="AK1087"/>
      <c r="AL1087"/>
      <c r="AM1087"/>
      <c r="AN1087"/>
    </row>
    <row r="1088" spans="1:40" x14ac:dyDescent="0.35">
      <c r="A1088"/>
      <c r="B1088">
        <f t="shared" si="525"/>
        <v>95400</v>
      </c>
      <c r="C1088" s="237" t="str">
        <f t="shared" si="493"/>
        <v>-0.0000035434364610986+0.0108323596005904i</v>
      </c>
      <c r="D1088" s="208" t="str">
        <f t="shared" si="494"/>
        <v>-2.51368836853199+0.0830480902711931i</v>
      </c>
      <c r="E1088" t="str">
        <f t="shared" si="495"/>
        <v>20500</v>
      </c>
      <c r="F1088" t="str">
        <f t="shared" si="496"/>
        <v>0.327868852459016</v>
      </c>
      <c r="G1088" t="str">
        <f t="shared" si="491"/>
        <v>0.327868852459016</v>
      </c>
      <c r="H1088" t="str">
        <f t="shared" si="497"/>
        <v>3.22150648260091+1.36555116523115i</v>
      </c>
      <c r="I1088" t="str">
        <f t="shared" si="498"/>
        <v>374.634923940583i</v>
      </c>
      <c r="J1088" t="str">
        <f t="shared" si="492"/>
        <v>-188.979555193004+81.9581330406334i</v>
      </c>
      <c r="K1088" t="str">
        <f t="shared" si="499"/>
        <v>0.723640909716489-1.66857555393414i</v>
      </c>
      <c r="L1088" t="str">
        <f t="shared" si="500"/>
        <v>0.141421244657076-0.277897710068621i</v>
      </c>
      <c r="M1088" t="str">
        <f t="shared" si="501"/>
        <v>0.865062154373565-1.94647326400276i</v>
      </c>
      <c r="N1088" t="str">
        <f t="shared" si="502"/>
        <v>-1.18995233937767i</v>
      </c>
      <c r="O1088" t="str">
        <f t="shared" si="503"/>
        <v>0.371704118481128-0.928351252653955i</v>
      </c>
      <c r="P1088" t="str">
        <f t="shared" si="504"/>
        <v>0.628295881518872+0.928351252653955i</v>
      </c>
      <c r="Q1088" t="str">
        <f t="shared" si="505"/>
        <v>-0.628295881518872+0.261601086723715i</v>
      </c>
      <c r="R1088" t="str">
        <f t="shared" si="506"/>
        <v>-0.327938300966749-1.61411255173845i</v>
      </c>
      <c r="S1088" t="str">
        <f t="shared" si="507"/>
        <v>0.128862022100565i</v>
      </c>
      <c r="T1088" t="str">
        <f t="shared" si="508"/>
        <v>0.20799780731492-0.0422587925867989i</v>
      </c>
      <c r="U1088" t="str">
        <f t="shared" si="509"/>
        <v>0.00005-0.0014895453643671i</v>
      </c>
      <c r="V1088" t="str">
        <f t="shared" si="510"/>
        <v>0.00002-0.0166829080809115i</v>
      </c>
      <c r="W1088" t="str">
        <f t="shared" si="511"/>
        <v>0.0000422731670986413-0.0013675592892625i</v>
      </c>
      <c r="X1088" t="str">
        <f t="shared" si="512"/>
        <v>0.0000564128329563358-0.00136653720025374i</v>
      </c>
      <c r="Y1088" t="str">
        <f t="shared" si="513"/>
        <v>0.009+0.479532702643946i</v>
      </c>
      <c r="Z1088" t="str">
        <f t="shared" si="514"/>
        <v>-0.0342553497569214-0.00206452203429326i</v>
      </c>
      <c r="AA1088" t="str">
        <f t="shared" si="515"/>
        <v>0.475142644333307-25.0868793715832i</v>
      </c>
      <c r="AB1088" t="str">
        <f t="shared" si="516"/>
        <v>0.695212561995362-0.141245928696825i</v>
      </c>
      <c r="AC1088" t="str">
        <f t="shared" si="517"/>
        <v>1.32647065276966-1.4753991720978i</v>
      </c>
      <c r="AD1088" t="str">
        <f t="shared" si="518"/>
        <v>0.28721525312344+0.212979621814834i</v>
      </c>
      <c r="AE1088" t="str">
        <f t="shared" si="519"/>
        <v>-0.00939895782917398-0.00788865365502245i</v>
      </c>
      <c r="AF1088" t="str">
        <f t="shared" si="520"/>
        <v>-5.7351948511329-1.28250307495996i</v>
      </c>
      <c r="AG1088" t="str">
        <f t="shared" si="521"/>
        <v>1.01983565351129-0.0257169821232795i</v>
      </c>
      <c r="AH1088" t="str">
        <f t="shared" si="522"/>
        <v>0.0414928359285291+0.0572290529958042i</v>
      </c>
      <c r="AI1088">
        <f t="shared" si="523"/>
        <v>-23.013063000253979</v>
      </c>
      <c r="AJ1088">
        <f t="shared" si="524"/>
        <v>54.056724967869975</v>
      </c>
      <c r="AK1088"/>
      <c r="AL1088"/>
      <c r="AM1088"/>
      <c r="AN1088"/>
    </row>
    <row r="1089" spans="1:40" x14ac:dyDescent="0.35">
      <c r="A1089"/>
      <c r="B1089">
        <f t="shared" si="525"/>
        <v>95500</v>
      </c>
      <c r="C1089" s="237" t="str">
        <f t="shared" si="493"/>
        <v>-3.53601953778846E-06+0.010821016818092i</v>
      </c>
      <c r="D1089" s="208" t="str">
        <f t="shared" si="494"/>
        <v>-2.51368831166891+0.0829611289387054i</v>
      </c>
      <c r="E1089" t="str">
        <f t="shared" si="495"/>
        <v>20500</v>
      </c>
      <c r="F1089" t="str">
        <f t="shared" si="496"/>
        <v>0.327868852459016</v>
      </c>
      <c r="G1089" t="str">
        <f t="shared" si="491"/>
        <v>0.327868852459016</v>
      </c>
      <c r="H1089" t="str">
        <f t="shared" si="497"/>
        <v>3.22259722129308+1.36462620311714i</v>
      </c>
      <c r="I1089" t="str">
        <f t="shared" si="498"/>
        <v>375.027623022282i</v>
      </c>
      <c r="J1089" t="str">
        <f t="shared" si="492"/>
        <v>-189.37804392506+82.0440430333385i</v>
      </c>
      <c r="K1089" t="str">
        <f t="shared" si="499"/>
        <v>0.722352118260002-1.66736823446908i</v>
      </c>
      <c r="L1089" t="str">
        <f t="shared" si="500"/>
        <v>0.141186019670577-0.277726297590094i</v>
      </c>
      <c r="M1089" t="str">
        <f t="shared" si="501"/>
        <v>0.863538137930579-1.94509453205917i</v>
      </c>
      <c r="N1089" t="str">
        <f t="shared" si="502"/>
        <v>-1.19119966887387i</v>
      </c>
      <c r="O1089" t="str">
        <f t="shared" si="503"/>
        <v>0.370545869726789-0.928814167865896i</v>
      </c>
      <c r="P1089" t="str">
        <f t="shared" si="504"/>
        <v>0.629454130273211+0.928814167865896i</v>
      </c>
      <c r="Q1089" t="str">
        <f t="shared" si="505"/>
        <v>-0.629454130273211+0.262385501007974i</v>
      </c>
      <c r="R1089" t="str">
        <f t="shared" si="506"/>
        <v>-0.32792666101594-1.61228169027971i</v>
      </c>
      <c r="S1089" t="str">
        <f t="shared" si="507"/>
        <v>0.128997097595429i</v>
      </c>
      <c r="T1089" t="str">
        <f t="shared" si="508"/>
        <v>0.207979658552335-0.0423015874952164i</v>
      </c>
      <c r="U1089" t="str">
        <f t="shared" si="509"/>
        <v>0.0000499999999999999-0.00148798563100126i</v>
      </c>
      <c r="V1089" t="str">
        <f t="shared" si="510"/>
        <v>0.00002-0.0166654390672142i</v>
      </c>
      <c r="W1089" t="str">
        <f t="shared" si="511"/>
        <v>0.0000422731662276073-0.00136612751589597i</v>
      </c>
      <c r="X1089" t="str">
        <f t="shared" si="512"/>
        <v>0.0000563832152370046-0.00136510680340666i</v>
      </c>
      <c r="Y1089" t="str">
        <f t="shared" si="513"/>
        <v>0.009+0.48003535746852i</v>
      </c>
      <c r="Z1089" t="str">
        <f t="shared" si="514"/>
        <v>-0.0341834974294193-0.0020602438397449i</v>
      </c>
      <c r="AA1089" t="str">
        <f t="shared" si="515"/>
        <v>0.474141239041939-25.060479481591i</v>
      </c>
      <c r="AB1089" t="str">
        <f t="shared" si="516"/>
        <v>0.69515190151102-0.141388966540855i</v>
      </c>
      <c r="AC1089" t="str">
        <f t="shared" si="517"/>
        <v>1.32527527289761-1.47423092747024i</v>
      </c>
      <c r="AD1089" t="str">
        <f t="shared" si="518"/>
        <v>0.287478520693429+0.213103470218153i</v>
      </c>
      <c r="AE1089" t="str">
        <f t="shared" si="519"/>
        <v>-0.00938797616139187-0.00787689777772017i</v>
      </c>
      <c r="AF1089" t="str">
        <f t="shared" si="520"/>
        <v>-5.73628553296199-1.28166507417843i</v>
      </c>
      <c r="AG1089" t="str">
        <f t="shared" si="521"/>
        <v>1.01982594564478-0.0257139765014772i</v>
      </c>
      <c r="AH1089" t="str">
        <f t="shared" si="522"/>
        <v>0.0414649429058999+0.0571495604192545i</v>
      </c>
      <c r="AI1089">
        <f t="shared" si="523"/>
        <v>-23.022987931637452</v>
      </c>
      <c r="AJ1089">
        <f t="shared" si="524"/>
        <v>54.037185827468853</v>
      </c>
      <c r="AK1089"/>
      <c r="AL1089"/>
      <c r="AM1089"/>
      <c r="AN1089"/>
    </row>
    <row r="1090" spans="1:40" x14ac:dyDescent="0.35">
      <c r="A1090"/>
      <c r="B1090">
        <f t="shared" si="525"/>
        <v>95600</v>
      </c>
      <c r="C1090" s="237" t="str">
        <f t="shared" si="493"/>
        <v>-3.52862587716379E-06+0.0108096977652565i</v>
      </c>
      <c r="D1090" s="208" t="str">
        <f t="shared" si="494"/>
        <v>-2.51368825498418+0.0828743495336332i</v>
      </c>
      <c r="E1090" t="str">
        <f t="shared" si="495"/>
        <v>20500</v>
      </c>
      <c r="F1090" t="str">
        <f t="shared" si="496"/>
        <v>0.327868852459016</v>
      </c>
      <c r="G1090" t="str">
        <f t="shared" si="491"/>
        <v>0.327868852459016</v>
      </c>
      <c r="H1090" t="str">
        <f t="shared" si="497"/>
        <v>3.22368534299195+1.3637019658559i</v>
      </c>
      <c r="I1090" t="str">
        <f t="shared" si="498"/>
        <v>375.42032210398i</v>
      </c>
      <c r="J1090" t="str">
        <f t="shared" si="492"/>
        <v>-189.776950141381+82.1299530260436i</v>
      </c>
      <c r="K1090" t="str">
        <f t="shared" si="499"/>
        <v>0.721066566091329-1.66616208484057i</v>
      </c>
      <c r="L1090" t="str">
        <f t="shared" si="500"/>
        <v>0.140951330669743-0.27755497152434i</v>
      </c>
      <c r="M1090" t="str">
        <f t="shared" si="501"/>
        <v>0.862017896761072-1.94371705636491i</v>
      </c>
      <c r="N1090" t="str">
        <f t="shared" si="502"/>
        <v>-1.19244699837007i</v>
      </c>
      <c r="O1090" t="str">
        <f t="shared" si="503"/>
        <v>0.369387044465822-0.929275638000268i</v>
      </c>
      <c r="P1090" t="str">
        <f t="shared" si="504"/>
        <v>0.630612955534178+0.929275638000268i</v>
      </c>
      <c r="Q1090" t="str">
        <f t="shared" si="505"/>
        <v>-0.630612955534178+0.263171360369802i</v>
      </c>
      <c r="R1090" t="str">
        <f t="shared" si="506"/>
        <v>-0.327915007483068-1.6104545073055i</v>
      </c>
      <c r="S1090" t="str">
        <f t="shared" si="507"/>
        <v>0.129132173090294i</v>
      </c>
      <c r="T1090" t="str">
        <f t="shared" si="508"/>
        <v>0.207961490191418-0.0423443775052086i</v>
      </c>
      <c r="U1090" t="str">
        <f t="shared" si="509"/>
        <v>0.0000499999999999999-0.00148642916067595i</v>
      </c>
      <c r="V1090" t="str">
        <f t="shared" si="510"/>
        <v>0.00002-0.0166480065995707i</v>
      </c>
      <c r="W1090" t="str">
        <f t="shared" si="511"/>
        <v>0.0000422731653556611-0.00136469873810763i</v>
      </c>
      <c r="X1090" t="str">
        <f t="shared" si="512"/>
        <v>0.0000563536903948143-0.00136367939829804i</v>
      </c>
      <c r="Y1090" t="str">
        <f t="shared" si="513"/>
        <v>0.009+0.480538012293095i</v>
      </c>
      <c r="Z1090" t="str">
        <f t="shared" si="514"/>
        <v>-0.0341118711163984-0.00205598127232189i</v>
      </c>
      <c r="AA1090" t="str">
        <f t="shared" si="515"/>
        <v>0.473143003359009-25.0341352324669i</v>
      </c>
      <c r="AB1090" t="str">
        <f t="shared" si="516"/>
        <v>0.695091175521148-0.141531988012372i</v>
      </c>
      <c r="AC1090" t="str">
        <f t="shared" si="517"/>
        <v>1.32408289405904-1.47306368022003i</v>
      </c>
      <c r="AD1090" t="str">
        <f t="shared" si="518"/>
        <v>0.287741959183999+0.213227013658815i</v>
      </c>
      <c r="AE1090" t="str">
        <f t="shared" si="519"/>
        <v>-0.00937702587962891-0.00786516448780754i</v>
      </c>
      <c r="AF1090" t="str">
        <f t="shared" si="520"/>
        <v>-5.73737359797613-1.28082761632227i</v>
      </c>
      <c r="AG1090" t="str">
        <f t="shared" si="521"/>
        <v>1.01981623110348-0.0257109929800312i</v>
      </c>
      <c r="AH1090" t="str">
        <f t="shared" si="522"/>
        <v>0.0414371213870521+0.057070213773518i</v>
      </c>
      <c r="AI1090">
        <f t="shared" si="523"/>
        <v>-23.032903485887111</v>
      </c>
      <c r="AJ1090">
        <f t="shared" si="524"/>
        <v>54.017624608703542</v>
      </c>
      <c r="AK1090"/>
      <c r="AL1090"/>
      <c r="AM1090"/>
      <c r="AN1090"/>
    </row>
    <row r="1091" spans="1:40" x14ac:dyDescent="0.35">
      <c r="A1091"/>
      <c r="B1091">
        <f t="shared" si="525"/>
        <v>95700</v>
      </c>
      <c r="C1091" s="237" t="str">
        <f t="shared" si="493"/>
        <v>-3.52125538204372E-06+0.0107984023676962i</v>
      </c>
      <c r="D1091" s="208" t="str">
        <f t="shared" si="494"/>
        <v>-2.51368819847705+0.0827877514856709i</v>
      </c>
      <c r="E1091" t="str">
        <f t="shared" si="495"/>
        <v>20500</v>
      </c>
      <c r="F1091" t="str">
        <f t="shared" si="496"/>
        <v>0.327868852459016</v>
      </c>
      <c r="G1091" t="str">
        <f t="shared" si="491"/>
        <v>0.327868852459016</v>
      </c>
      <c r="H1091" t="str">
        <f t="shared" si="497"/>
        <v>3.22477085532323+1.36277845469797i</v>
      </c>
      <c r="I1091" t="str">
        <f t="shared" si="498"/>
        <v>375.813021185679i</v>
      </c>
      <c r="J1091" t="str">
        <f t="shared" si="492"/>
        <v>-190.176273841969+82.2158630187486i</v>
      </c>
      <c r="K1091" t="str">
        <f t="shared" si="499"/>
        <v>0.719784243118306-1.66495710560364i</v>
      </c>
      <c r="L1091" t="str">
        <f t="shared" si="500"/>
        <v>0.140717176208978-0.277383732333826i</v>
      </c>
      <c r="M1091" t="str">
        <f t="shared" si="501"/>
        <v>0.860501419327284-1.94234083793747i</v>
      </c>
      <c r="N1091" t="str">
        <f t="shared" si="502"/>
        <v>-1.19369432786628i</v>
      </c>
      <c r="O1091" t="str">
        <f t="shared" si="503"/>
        <v>0.368227644501152-0.929735662339104i</v>
      </c>
      <c r="P1091" t="str">
        <f t="shared" si="504"/>
        <v>0.631772355498848+0.929735662339104i</v>
      </c>
      <c r="Q1091" t="str">
        <f t="shared" si="505"/>
        <v>-0.631772355498848+0.263958665527176i</v>
      </c>
      <c r="R1091" t="str">
        <f t="shared" si="506"/>
        <v>-0.327903340363584-1.60863099127045i</v>
      </c>
      <c r="S1091" t="str">
        <f t="shared" si="507"/>
        <v>0.129267248585158i</v>
      </c>
      <c r="T1091" t="str">
        <f t="shared" si="508"/>
        <v>0.207943302230346-0.0423871626106831i</v>
      </c>
      <c r="U1091" t="str">
        <f t="shared" si="509"/>
        <v>0.0000499999999999999-0.00148487594316218i</v>
      </c>
      <c r="V1091" t="str">
        <f t="shared" si="510"/>
        <v>0.00002-0.0166306105634165i</v>
      </c>
      <c r="W1091" t="str">
        <f t="shared" si="511"/>
        <v>0.0000422731644828021-0.00136327294650691i</v>
      </c>
      <c r="X1091" t="str">
        <f t="shared" si="512"/>
        <v>0.0000563242580418304-0.00136225497555335i</v>
      </c>
      <c r="Y1091" t="str">
        <f t="shared" si="513"/>
        <v>0.009+0.481040667117669i</v>
      </c>
      <c r="Z1091" t="str">
        <f t="shared" si="514"/>
        <v>-0.0340404698702566-0.00205173425493146i</v>
      </c>
      <c r="AA1091" t="str">
        <f t="shared" si="515"/>
        <v>0.472147923892665-25.0078464480687i</v>
      </c>
      <c r="AB1091" t="str">
        <f t="shared" si="516"/>
        <v>0.695030384019653-0.141674993091012i</v>
      </c>
      <c r="AC1091" t="str">
        <f t="shared" si="517"/>
        <v>1.32289350712932-1.47189743112673i</v>
      </c>
      <c r="AD1091" t="str">
        <f t="shared" si="518"/>
        <v>0.28800556827743+0.213350251918004i</v>
      </c>
      <c r="AE1091" t="str">
        <f t="shared" si="519"/>
        <v>-0.00936610684925553-0.00785345371227226i</v>
      </c>
      <c r="AF1091" t="str">
        <f t="shared" si="520"/>
        <v>-5.73845905380028-1.2799907032123i</v>
      </c>
      <c r="AG1091" t="str">
        <f t="shared" si="521"/>
        <v>1.01980650988613-0.0257080314599797i</v>
      </c>
      <c r="AH1091" t="str">
        <f t="shared" si="522"/>
        <v>0.0414093710460379+0.0569910126100385i</v>
      </c>
      <c r="AI1091">
        <f t="shared" si="523"/>
        <v>-23.042809686299766</v>
      </c>
      <c r="AJ1091">
        <f t="shared" si="524"/>
        <v>53.998041373789079</v>
      </c>
      <c r="AK1091"/>
      <c r="AL1091"/>
      <c r="AM1091"/>
      <c r="AN1091"/>
    </row>
    <row r="1092" spans="1:40" x14ac:dyDescent="0.35">
      <c r="A1092"/>
      <c r="B1092">
        <f t="shared" si="525"/>
        <v>95800</v>
      </c>
      <c r="C1092" s="237" t="str">
        <f t="shared" si="493"/>
        <v>-3.51390795575432E-06+0.0107871305513342i</v>
      </c>
      <c r="D1092" s="208" t="str">
        <f t="shared" si="494"/>
        <v>-2.51368814214679+0.0827013342268956i</v>
      </c>
      <c r="E1092" t="str">
        <f t="shared" si="495"/>
        <v>20500</v>
      </c>
      <c r="F1092" t="str">
        <f t="shared" si="496"/>
        <v>0.327868852459016</v>
      </c>
      <c r="G1092" t="str">
        <f t="shared" si="491"/>
        <v>0.327868852459016</v>
      </c>
      <c r="H1092" t="str">
        <f t="shared" si="497"/>
        <v>3.22585376588847+1.36185567087748i</v>
      </c>
      <c r="I1092" t="str">
        <f t="shared" si="498"/>
        <v>376.205720267378i</v>
      </c>
      <c r="J1092" t="str">
        <f t="shared" si="492"/>
        <v>-190.576015026823+82.3017730114536i</v>
      </c>
      <c r="K1092" t="str">
        <f t="shared" si="499"/>
        <v>0.718505139284439-1.6637532972961i</v>
      </c>
      <c r="L1092" t="str">
        <f t="shared" si="500"/>
        <v>0.140483554846708-0.277212580477048i</v>
      </c>
      <c r="M1092" t="str">
        <f t="shared" si="501"/>
        <v>0.858988694131147-1.94096587777315i</v>
      </c>
      <c r="N1092" t="str">
        <f t="shared" si="502"/>
        <v>-1.19494165736248i</v>
      </c>
      <c r="O1092" t="str">
        <f t="shared" si="503"/>
        <v>0.367067671636629-0.930194240166678i</v>
      </c>
      <c r="P1092" t="str">
        <f t="shared" si="504"/>
        <v>0.632932328363371+0.930194240166678i</v>
      </c>
      <c r="Q1092" t="str">
        <f t="shared" si="505"/>
        <v>-0.632932328363371+0.264747417195802i</v>
      </c>
      <c r="R1092" t="str">
        <f t="shared" si="506"/>
        <v>-0.327891659652931-1.60681113067741i</v>
      </c>
      <c r="S1092" t="str">
        <f t="shared" si="507"/>
        <v>0.129402324080022i</v>
      </c>
      <c r="T1092" t="str">
        <f t="shared" si="508"/>
        <v>0.207925094667305-0.0424299428055449i</v>
      </c>
      <c r="U1092" t="str">
        <f t="shared" si="509"/>
        <v>0.0000499999999999999-0.0014833259682737i</v>
      </c>
      <c r="V1092" t="str">
        <f t="shared" si="510"/>
        <v>0.00002-0.0166132508446655i</v>
      </c>
      <c r="W1092" t="str">
        <f t="shared" si="511"/>
        <v>0.0000422731636090307-0.00136185013174252i</v>
      </c>
      <c r="X1092" t="str">
        <f t="shared" si="512"/>
        <v>0.0000562949177921438-0.00136083352583727i</v>
      </c>
      <c r="Y1092" t="str">
        <f t="shared" si="513"/>
        <v>0.009+0.481543321942243i</v>
      </c>
      <c r="Z1092" t="str">
        <f t="shared" si="514"/>
        <v>-0.033969292748358-0.00204750271095076i</v>
      </c>
      <c r="AA1092" t="str">
        <f t="shared" si="515"/>
        <v>0.471155987321849-24.9816129529989i</v>
      </c>
      <c r="AB1092" t="str">
        <f t="shared" si="516"/>
        <v>0.694969527000472-0.141817981756405i</v>
      </c>
      <c r="AC1092" t="str">
        <f t="shared" si="517"/>
        <v>1.32170710301524-1.47073218095331i</v>
      </c>
      <c r="AD1092" t="str">
        <f t="shared" si="518"/>
        <v>0.288269347655703+0.213473184777159i</v>
      </c>
      <c r="AE1092" t="str">
        <f t="shared" si="519"/>
        <v>-0.00935521893634822-0.00784176537842868i</v>
      </c>
      <c r="AF1092" t="str">
        <f t="shared" si="520"/>
        <v>-5.73954190803526-1.27915433665058i</v>
      </c>
      <c r="AG1092" t="str">
        <f t="shared" si="521"/>
        <v>1.01979678199154-0.0257050918427524i</v>
      </c>
      <c r="AH1092" t="str">
        <f t="shared" si="522"/>
        <v>0.04138169155865+0.0569119564821512i</v>
      </c>
      <c r="AI1092">
        <f t="shared" si="523"/>
        <v>-23.052706556092236</v>
      </c>
      <c r="AJ1092">
        <f t="shared" si="524"/>
        <v>53.978436184677165</v>
      </c>
      <c r="AK1092"/>
      <c r="AL1092"/>
      <c r="AM1092"/>
      <c r="AN1092"/>
    </row>
    <row r="1093" spans="1:40" x14ac:dyDescent="0.35">
      <c r="A1093"/>
      <c r="B1093">
        <f t="shared" si="525"/>
        <v>95900</v>
      </c>
      <c r="C1093" s="237" t="str">
        <f t="shared" si="493"/>
        <v>-3.50658350212541E-06+0.0107758822424024i</v>
      </c>
      <c r="D1093" s="208" t="str">
        <f t="shared" si="494"/>
        <v>-2.51368808599264+0.0826150971917518i</v>
      </c>
      <c r="E1093" t="str">
        <f t="shared" si="495"/>
        <v>20500</v>
      </c>
      <c r="F1093" t="str">
        <f t="shared" si="496"/>
        <v>0.327868852459016</v>
      </c>
      <c r="G1093" t="str">
        <f t="shared" ref="G1093:G1156" si="526">IF($C$11=$C$7,$C$24,F1093)</f>
        <v>0.327868852459016</v>
      </c>
      <c r="H1093" t="str">
        <f t="shared" si="497"/>
        <v>3.22693408226491+1.36093361561223i</v>
      </c>
      <c r="I1093" t="str">
        <f t="shared" si="498"/>
        <v>376.598419349076i</v>
      </c>
      <c r="J1093" t="str">
        <f t="shared" ref="J1093:J1156" si="527">IMSUM(COMPLEX(0,2*PI()*B1093*$C$113*$C$112),COMPLEX(0,2*PI()*B1093*$C$113*$C$111),COMPLEX(0,2*PI()*B1093*$C$28*10^-12*$C$111),COMPLEX(-1*2*PI()*B1093*2*PI()*B1093*$C$113*$C$112*$C$28*10^-12*$C$111,0),COMPLEX(1,0))</f>
        <v>-190.976173695943+82.3876830041588i</v>
      </c>
      <c r="K1093" t="str">
        <f t="shared" si="499"/>
        <v>0.717229244568757-1.66255066043863i</v>
      </c>
      <c r="L1093" t="str">
        <f t="shared" si="500"/>
        <v>0.140250465145379-0.277041516408557i</v>
      </c>
      <c r="M1093" t="str">
        <f t="shared" si="501"/>
        <v>0.857479709714136-1.93959217684719i</v>
      </c>
      <c r="N1093" t="str">
        <f t="shared" si="502"/>
        <v>-1.19618898685868i</v>
      </c>
      <c r="O1093" t="str">
        <f t="shared" si="503"/>
        <v>0.365907127676964-0.930651370769524i</v>
      </c>
      <c r="P1093" t="str">
        <f t="shared" si="504"/>
        <v>0.634092872323036+0.930651370769524i</v>
      </c>
      <c r="Q1093" t="str">
        <f t="shared" si="505"/>
        <v>-0.634092872323036+0.265537616089156i</v>
      </c>
      <c r="R1093" t="str">
        <f t="shared" si="506"/>
        <v>-0.327879965346549-1.60499491407715i</v>
      </c>
      <c r="S1093" t="str">
        <f t="shared" si="507"/>
        <v>0.129537399574887i</v>
      </c>
      <c r="T1093" t="str">
        <f t="shared" si="508"/>
        <v>0.207906867500473-0.042472718083696i</v>
      </c>
      <c r="U1093" t="str">
        <f t="shared" si="509"/>
        <v>0.0000499999999999999-0.00148177922586674i</v>
      </c>
      <c r="V1093" t="str">
        <f t="shared" si="510"/>
        <v>0.00002-0.0165959273297076i</v>
      </c>
      <c r="W1093" t="str">
        <f t="shared" si="511"/>
        <v>0.0000422731627343469-0.00136043028450214i</v>
      </c>
      <c r="X1093" t="str">
        <f t="shared" si="512"/>
        <v>0.0000562656692618552-0.00135941503985332i</v>
      </c>
      <c r="Y1093" t="str">
        <f t="shared" si="513"/>
        <v>0.009+0.482045976766818i</v>
      </c>
      <c r="Z1093" t="str">
        <f t="shared" si="514"/>
        <v>-0.0338983388129981-0.00204328656422335i</v>
      </c>
      <c r="AA1093" t="str">
        <f t="shared" si="515"/>
        <v>0.470167180395862-24.9554345726001i</v>
      </c>
      <c r="AB1093" t="str">
        <f t="shared" si="516"/>
        <v>0.694908604457514-0.141960953988167i</v>
      </c>
      <c r="AC1093" t="str">
        <f t="shared" si="517"/>
        <v>1.32052367265487-1.46956793044611i</v>
      </c>
      <c r="AD1093" t="str">
        <f t="shared" si="518"/>
        <v>0.288533297000504+0.21359581201796i</v>
      </c>
      <c r="AE1093" t="str">
        <f t="shared" si="519"/>
        <v>-0.00934436200768383-0.00783009941391447i</v>
      </c>
      <c r="AF1093" t="str">
        <f t="shared" si="520"/>
        <v>-5.74062216825755-1.27831851842048i</v>
      </c>
      <c r="AG1093" t="str">
        <f t="shared" si="521"/>
        <v>1.01978704741856-0.0257021740301672i</v>
      </c>
      <c r="AH1093" t="str">
        <f t="shared" si="522"/>
        <v>0.0413540826024061+0.0568330449450608i</v>
      </c>
      <c r="AI1093">
        <f t="shared" si="523"/>
        <v>-23.062594118403226</v>
      </c>
      <c r="AJ1093">
        <f t="shared" si="524"/>
        <v>53.958809103054705</v>
      </c>
      <c r="AK1093"/>
      <c r="AL1093"/>
      <c r="AM1093"/>
      <c r="AN1093"/>
    </row>
    <row r="1094" spans="1:40" x14ac:dyDescent="0.35">
      <c r="A1094"/>
      <c r="B1094">
        <f t="shared" si="525"/>
        <v>96000</v>
      </c>
      <c r="C1094" s="237" t="str">
        <f t="shared" ref="C1094:C1157" si="528">IMPRODUCT(COMPLEX(-1,0),IMDIV(IMPRODUCT(G1094,COMPLEX($C$100+$C$101,0)),COMPLEX($C$100,2*PI()*B1094*$C$103*$C$102*(2*$C$100+$C$101))))</f>
        <v>-0.0000034992819254875+0.0107646573674401i</v>
      </c>
      <c r="D1094" s="208" t="str">
        <f t="shared" ref="D1094:D1157" si="529">IMPRODUCT(COMPLEX($C$106,0),IMSUB(C1094,G1094))</f>
        <v>-2.51368803001388+0.0825290398170408i</v>
      </c>
      <c r="E1094" t="str">
        <f t="shared" ref="E1094:E1157" si="530">IMDIV(COMPLEX($C$20*10^3,0),COMPLEX(1,2*PI()*B1094*$C$20*1000*$C$29*10^-12))</f>
        <v>20500</v>
      </c>
      <c r="F1094" t="str">
        <f t="shared" ref="F1094:F1157" si="531">IMDIV(COMPLEX($C$22*1000,0),IMSUM(COMPLEX($C$22*1000,0),E1094))</f>
        <v>0.327868852459016</v>
      </c>
      <c r="G1094" t="str">
        <f t="shared" si="526"/>
        <v>0.327868852459016</v>
      </c>
      <c r="H1094" t="str">
        <f t="shared" ref="H1094:H1157" si="532">IMPRODUCT(COMPLEX($C$108,0),IMPRODUCT(COMPLEX(-1,0),D1094),IMDIV(COMPLEX(0,2*PI()*B1094*$C$109*$C$110),COMPLEX(1,2*PI()*B1094*$C$109*$C$110)))</f>
        <v>3.22801181200577+1.36001229010387i</v>
      </c>
      <c r="I1094" t="str">
        <f t="shared" ref="I1094:I1157" si="533">COMPLEX(0,2*PI()*B1094*$C$113*$C$112*$C$114)</f>
        <v>376.991118430775i</v>
      </c>
      <c r="J1094" t="str">
        <f t="shared" si="527"/>
        <v>-191.37674984933+82.4735929968638i</v>
      </c>
      <c r="K1094" t="str">
        <f t="shared" ref="K1094:K1157" si="534">IMDIV(I1094,J1094)</f>
        <v>0.715956548985681-1.66134919553502i</v>
      </c>
      <c r="L1094" t="str">
        <f t="shared" ref="L1094:L1157" si="535">IMDIV(COMPLEX($C$117,0),COMPLEX(1,2*PI()*B1094*$C$115*$C$116))</f>
        <v>0.140017905671441-0.276870540578985i</v>
      </c>
      <c r="M1094" t="str">
        <f t="shared" ref="M1094:M1157" si="536">IMSUM(K1094,L1094)</f>
        <v>0.855974454657122-1.938219736114i</v>
      </c>
      <c r="N1094" t="str">
        <f t="shared" ref="N1094:N1157" si="537">COMPLEX(0,-2*PI()*B1094*$C$43)</f>
        <v>-1.19743631635489i</v>
      </c>
      <c r="O1094" t="str">
        <f t="shared" ref="O1094:O1157" si="538">IMEXP(N1094)</f>
        <v>0.364746014427758-0.931107053436427i</v>
      </c>
      <c r="P1094" t="str">
        <f t="shared" ref="P1094:P1157" si="539">IMSUB(COMPLEX(1,0),O1094)</f>
        <v>0.635253985572242+0.931107053436427i</v>
      </c>
      <c r="Q1094" t="str">
        <f t="shared" ref="Q1094:Q1157" si="540">IMSUM(COMPLEX(0,2*PI()*B1094*$C$43),O1094,COMPLEX(-1,0))</f>
        <v>-0.635253985572242+0.266329262918463i</v>
      </c>
      <c r="R1094" t="str">
        <f t="shared" ref="R1094:R1157" si="541">IMDIV(P1094,Q1094)</f>
        <v>-0.32786825743987-1.60318233006809i</v>
      </c>
      <c r="S1094" t="str">
        <f t="shared" ref="S1094:S1157" si="542">IMDIV(COMPLEX(0,2*PI()*B1094*$C$123),COMPLEX($C$124,0))</f>
        <v>0.129672475069751i</v>
      </c>
      <c r="T1094" t="str">
        <f t="shared" ref="T1094:T1157" si="543">IMPRODUCT(R1094,S1094)</f>
        <v>0.20788862072802-0.0425154884390342i</v>
      </c>
      <c r="U1094" t="str">
        <f t="shared" ref="U1094:U1157" si="544">IMDIV(COMPLEX(1,2*PI()*B1094*$C$16*10^-3*$C$15*10^-6),COMPLEX(0,2*PI()*B1094*$C$15*10^-6))</f>
        <v>0.0000500000000000001-0.0014802357058398i</v>
      </c>
      <c r="V1094" t="str">
        <f t="shared" ref="V1094:V1157" si="545">IMSUM(COMPLEX($C$18*10^-3,0),IMDIV(COMPLEX(1,0),COMPLEX(0,2*PI()*B1094*($C$17*1*10^-6))))</f>
        <v>0.00002-0.0165786399054058i</v>
      </c>
      <c r="W1094" t="str">
        <f t="shared" ref="W1094:W1157" si="546">IMDIV(IMPRODUCT(U1094,V1094),IMSUM(U1094,V1094))</f>
        <v>0.0000422731618587507-0.00135901339551225i</v>
      </c>
      <c r="X1094" t="str">
        <f t="shared" ref="X1094:X1157" si="547">IMDIV(IMPRODUCT(COMPLEX($C$19,0),W1094),IMSUM(COMPLEX($C$19,0),W1094))</f>
        <v>0.0000562365120690624-0.00135799950834377i</v>
      </c>
      <c r="Y1094" t="str">
        <f t="shared" ref="Y1094:Y1157" si="548">COMPLEX($C$13*10^-3,2*PI()*B1094*$C$12*0.000001)</f>
        <v>0.009+0.482548631591392i</v>
      </c>
      <c r="Z1094" t="str">
        <f t="shared" ref="Z1094:Z1157" si="549">IMPRODUCT(COMPLEX($C$6,0),IMDIV(X1094,IMSUM(X1094,Y1094)))</f>
        <v>-0.0338276071313762-0.00203908573905592i</v>
      </c>
      <c r="AA1094" t="str">
        <f t="shared" ref="AA1094:AA1157" si="550">IMDIV(COMPLEX($C$6,0),IMSUM(X1094,Y1094))</f>
        <v>0.469181489933918-24.9293111329519i</v>
      </c>
      <c r="AB1094" t="str">
        <f t="shared" ref="AB1094:AB1157" si="551">IMPRODUCT(COMPLEX($C$119,0),T1094)</f>
        <v>0.694847616384664-0.142103909765903i</v>
      </c>
      <c r="AC1094" t="str">
        <f t="shared" ref="AC1094:AC1157" si="552">IMSUM(COMPLEX(1,0),IMPRODUCT(AB1094,M1094))</f>
        <v>1.31934320701743-1.46840468033504i</v>
      </c>
      <c r="AD1094" t="str">
        <f t="shared" ref="AD1094:AD1157" si="553">IMDIV(AB1094,AC1094)</f>
        <v>0.288797415993217+0.213718133422335i</v>
      </c>
      <c r="AE1094" t="str">
        <f t="shared" ref="AE1094:AE1157" si="554">IMPRODUCT(AD1094,AA1094,X1094)</f>
        <v>-0.00933353593073606-0.00781845574668978i</v>
      </c>
      <c r="AF1094" t="str">
        <f t="shared" ref="AF1094:AF1157" si="555">IMSUB(D1094,H1094)</f>
        <v>-5.74169984201965-1.27748325028683i</v>
      </c>
      <c r="AG1094" t="str">
        <f t="shared" ref="AG1094:AG1157" si="556">IMSUM(COMPLEX(1,0),IMPRODUCT(AD1094,AA1094,COMPLEX($C$127,0)))</f>
        <v>1.01977730616605-0.0256992779244293i</v>
      </c>
      <c r="AH1094" t="str">
        <f t="shared" ref="AH1094:AH1157" si="557">IMDIV(IMPRODUCT(AE1094,AF1094),AG1094)</f>
        <v>0.0413265438565436+0.0567542775558425i</v>
      </c>
      <c r="AI1094">
        <f t="shared" ref="AI1094:AI1157" si="558">20*LOG10(IMABS(AH1094))</f>
        <v>-23.072472396292206</v>
      </c>
      <c r="AJ1094">
        <f t="shared" ref="AJ1094:AJ1157" si="559">IMARGUMENT(AH1094)*180/PI()</f>
        <v>53.939160190346556</v>
      </c>
      <c r="AK1094"/>
      <c r="AL1094"/>
      <c r="AM1094"/>
      <c r="AN1094"/>
    </row>
    <row r="1095" spans="1:40" x14ac:dyDescent="0.35">
      <c r="A1095"/>
      <c r="B1095">
        <f t="shared" si="525"/>
        <v>96100</v>
      </c>
      <c r="C1095" s="237" t="str">
        <f t="shared" si="528"/>
        <v>-3.49200313066854E-06+0.0107534558532924i</v>
      </c>
      <c r="D1095" s="208" t="str">
        <f t="shared" si="529"/>
        <v>-2.51368797420979+0.0824431615419084i</v>
      </c>
      <c r="E1095" t="str">
        <f t="shared" si="530"/>
        <v>20500</v>
      </c>
      <c r="F1095" t="str">
        <f t="shared" si="531"/>
        <v>0.327868852459016</v>
      </c>
      <c r="G1095" t="str">
        <f t="shared" si="526"/>
        <v>0.327868852459016</v>
      </c>
      <c r="H1095" t="str">
        <f t="shared" si="532"/>
        <v>3.22908696264019+1.35909169553798i</v>
      </c>
      <c r="I1095" t="str">
        <f t="shared" si="533"/>
        <v>377.383817512474i</v>
      </c>
      <c r="J1095" t="str">
        <f t="shared" si="527"/>
        <v>-191.777743486982+82.5595029895689i</v>
      </c>
      <c r="K1095" t="str">
        <f t="shared" si="534"/>
        <v>0.714687042584919-1.66014890307222i</v>
      </c>
      <c r="L1095" t="str">
        <f t="shared" si="535"/>
        <v>0.139785874995343-0.276699653435064i</v>
      </c>
      <c r="M1095" t="str">
        <f t="shared" si="536"/>
        <v>0.854472917580262-1.93684855650728i</v>
      </c>
      <c r="N1095" t="str">
        <f t="shared" si="537"/>
        <v>-1.19868364585109i</v>
      </c>
      <c r="O1095" t="str">
        <f t="shared" si="538"/>
        <v>0.363584333695525-0.931561287458416i</v>
      </c>
      <c r="P1095" t="str">
        <f t="shared" si="539"/>
        <v>0.636415666304475+0.931561287458416i</v>
      </c>
      <c r="Q1095" t="str">
        <f t="shared" si="540"/>
        <v>-0.636415666304475+0.267122358392674i</v>
      </c>
      <c r="R1095" t="str">
        <f t="shared" si="541"/>
        <v>-0.327856535928323-1.60137336729618i</v>
      </c>
      <c r="S1095" t="str">
        <f t="shared" si="542"/>
        <v>0.129807550564615i</v>
      </c>
      <c r="T1095" t="str">
        <f t="shared" si="543"/>
        <v>0.207870354348127-0.0425582538654553i</v>
      </c>
      <c r="U1095" t="str">
        <f t="shared" si="544"/>
        <v>0.0000500000000000001-0.00147869539813341i</v>
      </c>
      <c r="V1095" t="str">
        <f t="shared" si="545"/>
        <v>0.00002-0.0165613884590942i</v>
      </c>
      <c r="W1095" t="str">
        <f t="shared" si="546"/>
        <v>0.0000422731609822418-0.00135759945553795i</v>
      </c>
      <c r="X1095" t="str">
        <f t="shared" si="547"/>
        <v>0.0000562074458338508-0.00135658692208943i</v>
      </c>
      <c r="Y1095" t="str">
        <f t="shared" si="548"/>
        <v>0.009+0.483051286415967i</v>
      </c>
      <c r="Z1095" t="str">
        <f t="shared" si="549"/>
        <v>-0.0337570967755632-0.00203490016021498i</v>
      </c>
      <c r="AA1095" t="str">
        <f t="shared" si="550"/>
        <v>0.468198902824689-24.9032424608662i</v>
      </c>
      <c r="AB1095" t="str">
        <f t="shared" si="551"/>
        <v>0.694786562775842-0.142246849069211i</v>
      </c>
      <c r="AC1095" t="str">
        <f t="shared" si="552"/>
        <v>1.31816569710322-1.46724243133381i</v>
      </c>
      <c r="AD1095" t="str">
        <f t="shared" si="553"/>
        <v>0.289061704314931+0.213840148772473i</v>
      </c>
      <c r="AE1095" t="str">
        <f t="shared" si="554"/>
        <v>-0.00932274057367088-0.00780683430503569i</v>
      </c>
      <c r="AF1095" t="str">
        <f t="shared" si="555"/>
        <v>-5.74277493684998-1.27664853399607i</v>
      </c>
      <c r="AG1095" t="str">
        <f t="shared" si="556"/>
        <v>1.01976755823292-0.0256964034281283i</v>
      </c>
      <c r="AH1095" t="str">
        <f t="shared" si="557"/>
        <v>0.041299075002005+0.0566756538734304i</v>
      </c>
      <c r="AI1095">
        <f t="shared" si="558"/>
        <v>-23.082341412740256</v>
      </c>
      <c r="AJ1095">
        <f t="shared" si="559"/>
        <v>53.919489507718396</v>
      </c>
      <c r="AK1095"/>
      <c r="AL1095"/>
      <c r="AM1095"/>
      <c r="AN1095"/>
    </row>
    <row r="1096" spans="1:40" x14ac:dyDescent="0.35">
      <c r="A1096"/>
      <c r="B1096">
        <f t="shared" si="525"/>
        <v>96200</v>
      </c>
      <c r="C1096" s="237" t="str">
        <f t="shared" si="528"/>
        <v>-0.0000034847470229909+0.0107422776271085i</v>
      </c>
      <c r="D1096" s="208" t="str">
        <f t="shared" si="529"/>
        <v>-2.51368791857963+0.0823574618078319i</v>
      </c>
      <c r="E1096" t="str">
        <f t="shared" si="530"/>
        <v>20500</v>
      </c>
      <c r="F1096" t="str">
        <f t="shared" si="531"/>
        <v>0.327868852459016</v>
      </c>
      <c r="G1096" t="str">
        <f t="shared" si="526"/>
        <v>0.327868852459016</v>
      </c>
      <c r="H1096" t="str">
        <f t="shared" si="532"/>
        <v>3.2301595416733+1.35817183308419i</v>
      </c>
      <c r="I1096" t="str">
        <f t="shared" si="533"/>
        <v>377.776516594173i</v>
      </c>
      <c r="J1096" t="str">
        <f t="shared" si="527"/>
        <v>-192.179154608901+82.6454129822739i</v>
      </c>
      <c r="K1096" t="str">
        <f t="shared" si="534"/>
        <v>0.713420715451293-1.65894978352051i</v>
      </c>
      <c r="L1096" t="str">
        <f t="shared" si="535"/>
        <v>0.139554371691526-0.276528855419661i</v>
      </c>
      <c r="M1096" t="str">
        <f t="shared" si="536"/>
        <v>0.852975087142819-1.93547863894017i</v>
      </c>
      <c r="N1096" t="str">
        <f t="shared" si="537"/>
        <v>-1.19993097534729i</v>
      </c>
      <c r="O1096" t="str">
        <f t="shared" si="538"/>
        <v>0.362422087287634-0.932014072128782i</v>
      </c>
      <c r="P1096" t="str">
        <f t="shared" si="539"/>
        <v>0.637577912712366+0.932014072128782i</v>
      </c>
      <c r="Q1096" t="str">
        <f t="shared" si="540"/>
        <v>-0.637577912712366+0.267916903218508i</v>
      </c>
      <c r="R1096" t="str">
        <f t="shared" si="541"/>
        <v>-0.327844800807326-1.59956801445451i</v>
      </c>
      <c r="S1096" t="str">
        <f t="shared" si="542"/>
        <v>0.12994262605948i</v>
      </c>
      <c r="T1096" t="str">
        <f t="shared" si="543"/>
        <v>0.207852068358967-0.0426010143568511i</v>
      </c>
      <c r="U1096" t="str">
        <f t="shared" si="544"/>
        <v>0.0000500000000000001-0.00147715829272995i</v>
      </c>
      <c r="V1096" t="str">
        <f t="shared" si="545"/>
        <v>0.00002-0.0165441728785754i</v>
      </c>
      <c r="W1096" t="str">
        <f t="shared" si="546"/>
        <v>0.0000422731601048205-0.00135618845538272i</v>
      </c>
      <c r="X1096" t="str">
        <f t="shared" si="547"/>
        <v>0.0000561784701782768-0.00135517727190936i</v>
      </c>
      <c r="Y1096" t="str">
        <f t="shared" si="548"/>
        <v>0.009+0.483553941240541i</v>
      </c>
      <c r="Z1096" t="str">
        <f t="shared" si="549"/>
        <v>-0.0336868068224701-0.00203072975292348i</v>
      </c>
      <c r="AA1096" t="str">
        <f t="shared" si="550"/>
        <v>0.467219406025884-24.8772283838841i</v>
      </c>
      <c r="AB1096" t="str">
        <f t="shared" si="551"/>
        <v>0.69472544362494-0.142389771877673i</v>
      </c>
      <c r="AC1096" t="str">
        <f t="shared" si="552"/>
        <v>1.31699113394352-1.46608118413991i</v>
      </c>
      <c r="AD1096" t="str">
        <f t="shared" si="553"/>
        <v>0.289326161646435+0.2139618578508i</v>
      </c>
      <c r="AE1096" t="str">
        <f t="shared" si="554"/>
        <v>-0.00931197580534178-0.00779523501755125i</v>
      </c>
      <c r="AF1096" t="str">
        <f t="shared" si="555"/>
        <v>-5.74384746025293-1.27581437127636i</v>
      </c>
      <c r="AG1096" t="str">
        <f t="shared" si="556"/>
        <v>1.01975780361812-0.0256935504442367i</v>
      </c>
      <c r="AH1096" t="str">
        <f t="shared" si="557"/>
        <v>0.0412716757214261+0.0565971734586001i</v>
      </c>
      <c r="AI1096">
        <f t="shared" si="558"/>
        <v>-23.09220119065122</v>
      </c>
      <c r="AJ1096">
        <f t="shared" si="559"/>
        <v>53.899797116074971</v>
      </c>
      <c r="AK1096"/>
      <c r="AL1096"/>
      <c r="AM1096"/>
      <c r="AN1096"/>
    </row>
    <row r="1097" spans="1:40" x14ac:dyDescent="0.35">
      <c r="A1097"/>
      <c r="B1097">
        <f t="shared" si="525"/>
        <v>96300</v>
      </c>
      <c r="C1097" s="237" t="str">
        <f t="shared" si="528"/>
        <v>-3.47751350826827E-06+0.0107311226163403i</v>
      </c>
      <c r="D1097" s="208" t="str">
        <f t="shared" si="529"/>
        <v>-2.51368786312269+0.082271940058609i</v>
      </c>
      <c r="E1097" t="str">
        <f t="shared" si="530"/>
        <v>20500</v>
      </c>
      <c r="F1097" t="str">
        <f t="shared" si="531"/>
        <v>0.327868852459016</v>
      </c>
      <c r="G1097" t="str">
        <f t="shared" si="526"/>
        <v>0.327868852459016</v>
      </c>
      <c r="H1097" t="str">
        <f t="shared" si="532"/>
        <v>3.23122955658639+1.35725270389628i</v>
      </c>
      <c r="I1097" t="str">
        <f t="shared" si="533"/>
        <v>378.169215675871i</v>
      </c>
      <c r="J1097" t="str">
        <f t="shared" si="527"/>
        <v>-192.580983215086+82.7313229749791i</v>
      </c>
      <c r="K1097" t="str">
        <f t="shared" si="534"/>
        <v>0.712157557704658-1.65775183733368i</v>
      </c>
      <c r="L1097" t="str">
        <f t="shared" si="535"/>
        <v>0.13932339433841-0.276358146971789i</v>
      </c>
      <c r="M1097" t="str">
        <f t="shared" si="536"/>
        <v>0.851480952043068-1.93410998430547i</v>
      </c>
      <c r="N1097" t="str">
        <f t="shared" si="537"/>
        <v>-1.2011783048435i</v>
      </c>
      <c r="O1097" t="str">
        <f t="shared" si="538"/>
        <v>0.361259277012335-0.932465406743073i</v>
      </c>
      <c r="P1097" t="str">
        <f t="shared" si="539"/>
        <v>0.638740722987665+0.932465406743073i</v>
      </c>
      <c r="Q1097" t="str">
        <f t="shared" si="540"/>
        <v>-0.638740722987665+0.268712898100427i</v>
      </c>
      <c r="R1097" t="str">
        <f t="shared" si="541"/>
        <v>-0.327833052072296-1.5977662602831i</v>
      </c>
      <c r="S1097" t="str">
        <f t="shared" si="542"/>
        <v>0.130077701554344i</v>
      </c>
      <c r="T1097" t="str">
        <f t="shared" si="543"/>
        <v>0.207833762758705-0.0426437699071098i</v>
      </c>
      <c r="U1097" t="str">
        <f t="shared" si="544"/>
        <v>0.0000500000000000001-0.00147562437965338i</v>
      </c>
      <c r="V1097" t="str">
        <f t="shared" si="545"/>
        <v>0.00002-0.0165269930521179i</v>
      </c>
      <c r="W1097" t="str">
        <f t="shared" si="546"/>
        <v>0.0000422731592264864-0.00135478038588822i</v>
      </c>
      <c r="X1097" t="str">
        <f t="shared" si="547"/>
        <v>0.0000561495847263588-0.00135377054866078i</v>
      </c>
      <c r="Y1097" t="str">
        <f t="shared" si="548"/>
        <v>0.009+0.484056596065115i</v>
      </c>
      <c r="Z1097" t="str">
        <f t="shared" si="549"/>
        <v>-0.0336167363538193-0.0020265744428576i</v>
      </c>
      <c r="AA1097" t="str">
        <f t="shared" si="550"/>
        <v>0.466242986563793-24.8512687302717i</v>
      </c>
      <c r="AB1097" t="str">
        <f t="shared" si="551"/>
        <v>0.694664258925825-0.142532678170862i</v>
      </c>
      <c r="AC1097" t="str">
        <f t="shared" si="552"/>
        <v>1.31581950860039-1.46492093943477i</v>
      </c>
      <c r="AD1097" t="str">
        <f t="shared" si="553"/>
        <v>0.289590787668225+0.214083260439999i</v>
      </c>
      <c r="AE1097" t="str">
        <f t="shared" si="554"/>
        <v>-0.00930124149528624-0.0077836578131529i</v>
      </c>
      <c r="AF1097" t="str">
        <f t="shared" si="555"/>
        <v>-5.74491741970908-1.27498076383767i</v>
      </c>
      <c r="AG1097" t="str">
        <f t="shared" si="556"/>
        <v>1.01974804232065-0.0256907188761084i</v>
      </c>
      <c r="AH1097" t="str">
        <f t="shared" si="557"/>
        <v>0.0412443456991292+0.0565188358739679i</v>
      </c>
      <c r="AI1097">
        <f t="shared" si="558"/>
        <v>-23.102051752850954</v>
      </c>
      <c r="AJ1097">
        <f t="shared" si="559"/>
        <v>53.880083076063087</v>
      </c>
      <c r="AK1097"/>
      <c r="AL1097"/>
      <c r="AM1097"/>
      <c r="AN1097"/>
    </row>
    <row r="1098" spans="1:40" x14ac:dyDescent="0.35">
      <c r="A1098"/>
      <c r="B1098">
        <f t="shared" si="525"/>
        <v>96400</v>
      </c>
      <c r="C1098" s="237" t="str">
        <f t="shared" si="528"/>
        <v>-3.47030249280262E-06+0.0107199907487407i</v>
      </c>
      <c r="D1098" s="208" t="str">
        <f t="shared" si="529"/>
        <v>-2.51368780783824+0.0821865957403454i</v>
      </c>
      <c r="E1098" t="str">
        <f t="shared" si="530"/>
        <v>20500</v>
      </c>
      <c r="F1098" t="str">
        <f t="shared" si="531"/>
        <v>0.327868852459016</v>
      </c>
      <c r="G1098" t="str">
        <f t="shared" si="526"/>
        <v>0.327868852459016</v>
      </c>
      <c r="H1098" t="str">
        <f t="shared" si="532"/>
        <v>3.23229701483686+1.35633430911234i</v>
      </c>
      <c r="I1098" t="str">
        <f t="shared" si="533"/>
        <v>378.56191475757i</v>
      </c>
      <c r="J1098" t="str">
        <f t="shared" si="527"/>
        <v>-192.983229305537+82.8172329676841i</v>
      </c>
      <c r="K1098" t="str">
        <f t="shared" si="534"/>
        <v>0.71089755949975-1.6565550649491i</v>
      </c>
      <c r="L1098" t="str">
        <f t="shared" si="535"/>
        <v>0.139092941518391-0.276187528526643i</v>
      </c>
      <c r="M1098" t="str">
        <f t="shared" si="536"/>
        <v>0.849990501018141-1.93274259347574i</v>
      </c>
      <c r="N1098" t="str">
        <f t="shared" si="537"/>
        <v>-1.2024256343397i</v>
      </c>
      <c r="O1098" t="str">
        <f t="shared" si="538"/>
        <v>0.360095904678783-0.932915290599082i</v>
      </c>
      <c r="P1098" t="str">
        <f t="shared" si="539"/>
        <v>0.639904095321217+0.932915290599082i</v>
      </c>
      <c r="Q1098" t="str">
        <f t="shared" si="540"/>
        <v>-0.639904095321217+0.269510343740618i</v>
      </c>
      <c r="R1098" t="str">
        <f t="shared" si="541"/>
        <v>-0.327821289718641-1.59596809356876i</v>
      </c>
      <c r="S1098" t="str">
        <f t="shared" si="542"/>
        <v>0.130212777049208i</v>
      </c>
      <c r="T1098" t="str">
        <f t="shared" si="543"/>
        <v>0.207815437545518-0.0426865205101172i</v>
      </c>
      <c r="U1098" t="str">
        <f t="shared" si="544"/>
        <v>0.00005-0.00147409364896909i</v>
      </c>
      <c r="V1098" t="str">
        <f t="shared" si="545"/>
        <v>0.00002-0.0165098488684539i</v>
      </c>
      <c r="W1098" t="str">
        <f t="shared" si="546"/>
        <v>0.0000422731583472401-0.00135337523793417i</v>
      </c>
      <c r="X1098" t="str">
        <f t="shared" si="547"/>
        <v>0.0000561207891040638-0.00135236674323881i</v>
      </c>
      <c r="Y1098" t="str">
        <f t="shared" si="548"/>
        <v>0.009+0.48455925088969i</v>
      </c>
      <c r="Z1098" t="str">
        <f t="shared" si="549"/>
        <v>-0.0335468844561137-0.00202243415614348i</v>
      </c>
      <c r="AA1098" t="str">
        <f t="shared" si="550"/>
        <v>0.465269631532864-24.8253633290159i</v>
      </c>
      <c r="AB1098" t="str">
        <f t="shared" si="551"/>
        <v>0.694603008672405-0.142675567928342i</v>
      </c>
      <c r="AC1098" t="str">
        <f t="shared" si="552"/>
        <v>1.31465081216672-1.46376169788402i</v>
      </c>
      <c r="AD1098" t="str">
        <f t="shared" si="553"/>
        <v>0.289855582060495+0.214204356323006i</v>
      </c>
      <c r="AE1098" t="str">
        <f t="shared" si="554"/>
        <v>-0.00929053751372061-0.00777210262107207i</v>
      </c>
      <c r="AF1098" t="str">
        <f t="shared" si="555"/>
        <v>-5.7459848226751-1.27414771337199i</v>
      </c>
      <c r="AG1098" t="str">
        <f t="shared" si="556"/>
        <v>1.01973827433951-0.0256879086274748i</v>
      </c>
      <c r="AH1098" t="str">
        <f t="shared" si="557"/>
        <v>0.0412170846211084+0.0564406406839772i</v>
      </c>
      <c r="AI1098">
        <f t="shared" si="558"/>
        <v>-23.111893122088347</v>
      </c>
      <c r="AJ1098">
        <f t="shared" si="559"/>
        <v>53.860347448073568</v>
      </c>
      <c r="AK1098"/>
      <c r="AL1098"/>
      <c r="AM1098"/>
      <c r="AN1098"/>
    </row>
    <row r="1099" spans="1:40" x14ac:dyDescent="0.35">
      <c r="A1099"/>
      <c r="B1099">
        <f t="shared" si="525"/>
        <v>96500</v>
      </c>
      <c r="C1099" s="237" t="str">
        <f t="shared" si="528"/>
        <v>-0.0000034631138833811+0.0107088819523621i</v>
      </c>
      <c r="D1099" s="208" t="str">
        <f t="shared" si="529"/>
        <v>-2.51368775272556+0.0821014283014428i</v>
      </c>
      <c r="E1099" t="str">
        <f t="shared" si="530"/>
        <v>20500</v>
      </c>
      <c r="F1099" t="str">
        <f t="shared" si="531"/>
        <v>0.327868852459016</v>
      </c>
      <c r="G1099" t="str">
        <f t="shared" si="526"/>
        <v>0.327868852459016</v>
      </c>
      <c r="H1099" t="str">
        <f t="shared" si="532"/>
        <v>3.23336192385837+1.35541664985483i</v>
      </c>
      <c r="I1099" t="str">
        <f t="shared" si="533"/>
        <v>378.954613839269i</v>
      </c>
      <c r="J1099" t="str">
        <f t="shared" si="527"/>
        <v>-193.385892880254+82.9031429603892i</v>
      </c>
      <c r="K1099" t="str">
        <f t="shared" si="534"/>
        <v>0.709640711026059-1.65535946678792i</v>
      </c>
      <c r="L1099" t="str">
        <f t="shared" si="535"/>
        <v>0.138863011817831-0.27601700051562i</v>
      </c>
      <c r="M1099" t="str">
        <f t="shared" si="536"/>
        <v>0.84850372284389-1.93137646730354i</v>
      </c>
      <c r="N1099" t="str">
        <f t="shared" si="537"/>
        <v>-1.2036729638359i</v>
      </c>
      <c r="O1099" t="str">
        <f t="shared" si="538"/>
        <v>0.358931972096977-0.933363722996868i</v>
      </c>
      <c r="P1099" t="str">
        <f t="shared" si="539"/>
        <v>0.641068027903023+0.933363722996868i</v>
      </c>
      <c r="Q1099" t="str">
        <f t="shared" si="540"/>
        <v>-0.641068027903023+0.270309240839032i</v>
      </c>
      <c r="R1099" t="str">
        <f t="shared" si="541"/>
        <v>-0.327809513741766-1.59417350314469i</v>
      </c>
      <c r="S1099" t="str">
        <f t="shared" si="542"/>
        <v>0.130347852544073i</v>
      </c>
      <c r="T1099" t="str">
        <f t="shared" si="543"/>
        <v>0.207797092717572-0.042729266159756i</v>
      </c>
      <c r="U1099" t="str">
        <f t="shared" si="544"/>
        <v>0.00005-0.00147256609078363i</v>
      </c>
      <c r="V1099" t="str">
        <f t="shared" si="545"/>
        <v>0.00002-0.0164927402167767i</v>
      </c>
      <c r="W1099" t="str">
        <f t="shared" si="546"/>
        <v>0.0000422731574670813-0.00135197300243805i</v>
      </c>
      <c r="X1099" t="str">
        <f t="shared" si="547"/>
        <v>0.0000560920829392957-0.00135096584657632i</v>
      </c>
      <c r="Y1099" t="str">
        <f t="shared" si="548"/>
        <v>0.009+0.485061905714264i</v>
      </c>
      <c r="Z1099" t="str">
        <f t="shared" si="549"/>
        <v>-0.0334772502206078-0.00201830881935401i</v>
      </c>
      <c r="AA1099" t="str">
        <f t="shared" si="550"/>
        <v>0.464299328095275-24.7995120098214i</v>
      </c>
      <c r="AB1099" t="str">
        <f t="shared" si="551"/>
        <v>0.69454169285855-0.142818441129667i</v>
      </c>
      <c r="AC1099" t="str">
        <f t="shared" si="552"/>
        <v>1.31348503576596-1.46260346013745i</v>
      </c>
      <c r="AD1099" t="str">
        <f t="shared" si="553"/>
        <v>0.290120544503149+0.21432514528301i</v>
      </c>
      <c r="AE1099" t="str">
        <f t="shared" si="554"/>
        <v>-0.00927986373153687-0.00776056937085394i</v>
      </c>
      <c r="AF1099" t="str">
        <f t="shared" si="555"/>
        <v>-5.74704967658393-1.27331522155339i</v>
      </c>
      <c r="AG1099" t="str">
        <f t="shared" si="556"/>
        <v>1.01972849967376-0.0256851196024457i</v>
      </c>
      <c r="AH1099" t="str">
        <f t="shared" si="557"/>
        <v>0.0411898921750233+0.0563625874548916i</v>
      </c>
      <c r="AI1099">
        <f t="shared" si="558"/>
        <v>-23.121725321035115</v>
      </c>
      <c r="AJ1099">
        <f t="shared" si="559"/>
        <v>53.840590292241018</v>
      </c>
      <c r="AK1099"/>
      <c r="AL1099"/>
      <c r="AM1099"/>
      <c r="AN1099"/>
    </row>
    <row r="1100" spans="1:40" x14ac:dyDescent="0.35">
      <c r="A1100"/>
      <c r="B1100">
        <f t="shared" si="525"/>
        <v>96600</v>
      </c>
      <c r="C1100" s="237" t="str">
        <f t="shared" si="528"/>
        <v>-3.45594758727316E-06+0.0106977961555546i</v>
      </c>
      <c r="D1100" s="208" t="str">
        <f t="shared" si="529"/>
        <v>-2.51368769778396+0.0820164371925853i</v>
      </c>
      <c r="E1100" t="str">
        <f t="shared" si="530"/>
        <v>20500</v>
      </c>
      <c r="F1100" t="str">
        <f t="shared" si="531"/>
        <v>0.327868852459016</v>
      </c>
      <c r="G1100" t="str">
        <f t="shared" si="526"/>
        <v>0.327868852459016</v>
      </c>
      <c r="H1100" t="str">
        <f t="shared" si="532"/>
        <v>3.23442429106089+1.35449972723075i</v>
      </c>
      <c r="I1100" t="str">
        <f t="shared" si="533"/>
        <v>379.347312920968i</v>
      </c>
      <c r="J1100" t="str">
        <f t="shared" si="527"/>
        <v>-193.788973939237+82.9890529530942i</v>
      </c>
      <c r="K1100" t="str">
        <f t="shared" si="534"/>
        <v>0.708387002507707-1.65416504325517i</v>
      </c>
      <c r="L1100" t="str">
        <f t="shared" si="535"/>
        <v>0.138633603827044-0.275846563366338i</v>
      </c>
      <c r="M1100" t="str">
        <f t="shared" si="536"/>
        <v>0.847020606334751-1.93001160662151i</v>
      </c>
      <c r="N1100" t="str">
        <f t="shared" si="537"/>
        <v>-1.20492029333211i</v>
      </c>
      <c r="O1100" t="str">
        <f t="shared" si="538"/>
        <v>0.357767481077792-0.933810703238752i</v>
      </c>
      <c r="P1100" t="str">
        <f t="shared" si="539"/>
        <v>0.642232518922208+0.933810703238752i</v>
      </c>
      <c r="Q1100" t="str">
        <f t="shared" si="540"/>
        <v>-0.642232518922208+0.271109590093358i</v>
      </c>
      <c r="R1100" t="str">
        <f t="shared" si="541"/>
        <v>-0.327797724137069-1.59238247789032i</v>
      </c>
      <c r="S1100" t="str">
        <f t="shared" si="542"/>
        <v>0.130482928038937i</v>
      </c>
      <c r="T1100" t="str">
        <f t="shared" si="543"/>
        <v>0.207778728273027-0.0427720068499045i</v>
      </c>
      <c r="U1100" t="str">
        <f t="shared" si="544"/>
        <v>0.00005-0.00147104169524452i</v>
      </c>
      <c r="V1100" t="str">
        <f t="shared" si="545"/>
        <v>0.00002-0.0164756669867386i</v>
      </c>
      <c r="W1100" t="str">
        <f t="shared" si="546"/>
        <v>0.0000422731565860098-0.00135057367035496i</v>
      </c>
      <c r="X1100" t="str">
        <f t="shared" si="547"/>
        <v>0.000056063465861882-0.00134956784964365i</v>
      </c>
      <c r="Y1100" t="str">
        <f t="shared" si="548"/>
        <v>0.009+0.485564560538838i</v>
      </c>
      <c r="Z1100" t="str">
        <f t="shared" si="549"/>
        <v>-0.0334078327432762-0.0020141983595056i</v>
      </c>
      <c r="AA1100" t="str">
        <f t="shared" si="550"/>
        <v>0.463332063480503-24.7737146031064i</v>
      </c>
      <c r="AB1100" t="str">
        <f t="shared" si="551"/>
        <v>0.694480311478109-0.142961297754374i</v>
      </c>
      <c r="AC1100" t="str">
        <f t="shared" si="552"/>
        <v>1.31232217055212-1.46144622682918i</v>
      </c>
      <c r="AD1100" t="str">
        <f t="shared" si="553"/>
        <v>0.290385674675785+0.214445627103441i</v>
      </c>
      <c r="AE1100" t="str">
        <f t="shared" si="554"/>
        <v>-0.00926922002029712-0.00774905799235461i</v>
      </c>
      <c r="AF1100" t="str">
        <f t="shared" si="555"/>
        <v>-5.74811198884485-1.27248329003816i</v>
      </c>
      <c r="AG1100" t="str">
        <f t="shared" si="556"/>
        <v>1.0197187183225-0.0256823517055043i</v>
      </c>
      <c r="AH1100" t="str">
        <f t="shared" si="557"/>
        <v>0.0411627680501823+0.056284675754778i</v>
      </c>
      <c r="AI1100">
        <f t="shared" si="558"/>
        <v>-23.131548372287362</v>
      </c>
      <c r="AJ1100">
        <f t="shared" si="559"/>
        <v>53.820811668445579</v>
      </c>
      <c r="AK1100"/>
      <c r="AL1100"/>
      <c r="AM1100"/>
      <c r="AN1100"/>
    </row>
    <row r="1101" spans="1:40" x14ac:dyDescent="0.35">
      <c r="A1101"/>
      <c r="B1101">
        <f t="shared" si="525"/>
        <v>96700</v>
      </c>
      <c r="C1101" s="237" t="str">
        <f t="shared" si="528"/>
        <v>-3.44880351222741E-06+0.0106867332869651i</v>
      </c>
      <c r="D1101" s="208" t="str">
        <f t="shared" si="529"/>
        <v>-2.51368764301272+0.0819316218667325i</v>
      </c>
      <c r="E1101" t="str">
        <f t="shared" si="530"/>
        <v>20500</v>
      </c>
      <c r="F1101" t="str">
        <f t="shared" si="531"/>
        <v>0.327868852459016</v>
      </c>
      <c r="G1101" t="str">
        <f t="shared" si="526"/>
        <v>0.327868852459016</v>
      </c>
      <c r="H1101" t="str">
        <f t="shared" si="532"/>
        <v>3.23548412383079+1.35358354233169i</v>
      </c>
      <c r="I1101" t="str">
        <f t="shared" si="533"/>
        <v>379.740012002666i</v>
      </c>
      <c r="J1101" t="str">
        <f t="shared" si="527"/>
        <v>-194.192472482487+83.0749629457994i</v>
      </c>
      <c r="K1101" t="str">
        <f t="shared" si="534"/>
        <v>0.707136424203316-1.65297179473988i</v>
      </c>
      <c r="L1101" t="str">
        <f t="shared" si="535"/>
        <v>0.138404716140296-0.275676217502667i</v>
      </c>
      <c r="M1101" t="str">
        <f t="shared" si="536"/>
        <v>0.845541140343612-1.92864801224255i</v>
      </c>
      <c r="N1101" t="str">
        <f t="shared" si="537"/>
        <v>-1.20616762282831i</v>
      </c>
      <c r="O1101" t="str">
        <f t="shared" si="538"/>
        <v>0.356602433432995-0.934256230629299i</v>
      </c>
      <c r="P1101" t="str">
        <f t="shared" si="539"/>
        <v>0.643397566567005+0.934256230629299i</v>
      </c>
      <c r="Q1101" t="str">
        <f t="shared" si="540"/>
        <v>-0.643397566567005+0.271911392199011i</v>
      </c>
      <c r="R1101" t="str">
        <f t="shared" si="541"/>
        <v>-0.327785920899943-1.59059500673113i</v>
      </c>
      <c r="S1101" t="str">
        <f t="shared" si="542"/>
        <v>0.130618003533801i</v>
      </c>
      <c r="T1101" t="str">
        <f t="shared" si="543"/>
        <v>0.207760344210053-0.042814742574439i</v>
      </c>
      <c r="U1101" t="str">
        <f t="shared" si="544"/>
        <v>0.00005-0.00146952045254003i</v>
      </c>
      <c r="V1101" t="str">
        <f t="shared" si="545"/>
        <v>0.00002-0.0164586290684483i</v>
      </c>
      <c r="W1101" t="str">
        <f t="shared" si="546"/>
        <v>0.000042273155704026-0.00134917723267741i</v>
      </c>
      <c r="X1101" t="str">
        <f t="shared" si="547"/>
        <v>0.0000560349375035641-0.00134817274344852i</v>
      </c>
      <c r="Y1101" t="str">
        <f t="shared" si="548"/>
        <v>0.009+0.486067215363413i</v>
      </c>
      <c r="Z1101" t="str">
        <f t="shared" si="549"/>
        <v>-0.0333386311247858-0.00201010270405506i</v>
      </c>
      <c r="AA1101" t="str">
        <f t="shared" si="550"/>
        <v>0.462367824984892-24.7479709399989i</v>
      </c>
      <c r="AB1101" t="str">
        <f t="shared" si="551"/>
        <v>0.694418864524965-0.143104137781997i</v>
      </c>
      <c r="AC1101" t="str">
        <f t="shared" si="552"/>
        <v>1.31116220770962-1.46028999857788i</v>
      </c>
      <c r="AD1101" t="str">
        <f t="shared" si="553"/>
        <v>0.290650972257714+0.214565801567998i</v>
      </c>
      <c r="AE1101" t="str">
        <f t="shared" si="554"/>
        <v>-0.00925860625223073-0.00773756841574095i</v>
      </c>
      <c r="AF1101" t="str">
        <f t="shared" si="555"/>
        <v>-5.74917176684351-1.27165192046496i</v>
      </c>
      <c r="AG1101" t="str">
        <f t="shared" si="556"/>
        <v>1.01970893028486-0.0256796048415077i</v>
      </c>
      <c r="AH1101" t="str">
        <f t="shared" si="557"/>
        <v>0.0411357119375385+0.0562069051535079i</v>
      </c>
      <c r="AI1101">
        <f t="shared" si="558"/>
        <v>-23.141362298364392</v>
      </c>
      <c r="AJ1101">
        <f t="shared" si="559"/>
        <v>53.801011636315209</v>
      </c>
      <c r="AK1101"/>
      <c r="AL1101"/>
      <c r="AM1101"/>
      <c r="AN1101"/>
    </row>
    <row r="1102" spans="1:40" x14ac:dyDescent="0.35">
      <c r="A1102"/>
      <c r="B1102">
        <f t="shared" si="525"/>
        <v>96800</v>
      </c>
      <c r="C1102" s="237" t="str">
        <f t="shared" si="528"/>
        <v>-3.44168156646873E-06+0.0106756932755349i</v>
      </c>
      <c r="D1102" s="208" t="str">
        <f t="shared" si="529"/>
        <v>-2.51368758841113+0.0818469817791009i</v>
      </c>
      <c r="E1102" t="str">
        <f t="shared" si="530"/>
        <v>20500</v>
      </c>
      <c r="F1102" t="str">
        <f t="shared" si="531"/>
        <v>0.327868852459016</v>
      </c>
      <c r="G1102" t="str">
        <f t="shared" si="526"/>
        <v>0.327868852459016</v>
      </c>
      <c r="H1102" t="str">
        <f t="shared" si="532"/>
        <v>3.23654142953083+1.352668096234i</v>
      </c>
      <c r="I1102" t="str">
        <f t="shared" si="533"/>
        <v>380.132711084365i</v>
      </c>
      <c r="J1102" t="str">
        <f t="shared" si="527"/>
        <v>-194.596388510002+83.1608729385044i</v>
      </c>
      <c r="K1102" t="str">
        <f t="shared" si="534"/>
        <v>0.705888966405904-1.65177972161529i</v>
      </c>
      <c r="L1102" t="str">
        <f t="shared" si="535"/>
        <v>0.138176347355793-0.27550596334475i</v>
      </c>
      <c r="M1102" t="str">
        <f t="shared" si="536"/>
        <v>0.844065313761697-1.92728568496004i</v>
      </c>
      <c r="N1102" t="str">
        <f t="shared" si="537"/>
        <v>-1.20741495232451i</v>
      </c>
      <c r="O1102" t="str">
        <f t="shared" si="538"/>
        <v>0.355436830975196-0.934700304475349i</v>
      </c>
      <c r="P1102" t="str">
        <f t="shared" si="539"/>
        <v>0.644563169024804+0.934700304475349i</v>
      </c>
      <c r="Q1102" t="str">
        <f t="shared" si="540"/>
        <v>-0.644563169024804+0.272714647849161i</v>
      </c>
      <c r="R1102" t="str">
        <f t="shared" si="541"/>
        <v>-0.327774104025773-1.58881107863829i</v>
      </c>
      <c r="S1102" t="str">
        <f t="shared" si="542"/>
        <v>0.130753079028666i</v>
      </c>
      <c r="T1102" t="str">
        <f t="shared" si="543"/>
        <v>0.207741940526812-0.0428574733272321i</v>
      </c>
      <c r="U1102" t="str">
        <f t="shared" si="544"/>
        <v>0.00005-0.00146800235289898i</v>
      </c>
      <c r="V1102" t="str">
        <f t="shared" si="545"/>
        <v>0.00002-0.0164416263524685i</v>
      </c>
      <c r="W1102" t="str">
        <f t="shared" si="546"/>
        <v>0.0000422731548211295-0.00134778368043514i</v>
      </c>
      <c r="X1102" t="str">
        <f t="shared" si="547"/>
        <v>0.0000560064974979829-0.00134678051903576i</v>
      </c>
      <c r="Y1102" t="str">
        <f t="shared" si="548"/>
        <v>0.009+0.486569870187987i</v>
      </c>
      <c r="Z1102" t="str">
        <f t="shared" si="549"/>
        <v>-0.0332696444704663-0.00200602178089645i</v>
      </c>
      <c r="AA1102" t="str">
        <f t="shared" si="550"/>
        <v>0.461406599971258-24.7222808523332i</v>
      </c>
      <c r="AB1102" t="str">
        <f t="shared" si="551"/>
        <v>0.694357351992976-0.143246961192055i</v>
      </c>
      <c r="AC1102" t="str">
        <f t="shared" si="552"/>
        <v>1.31000513845322-1.4591347759868i</v>
      </c>
      <c r="AD1102" t="str">
        <f t="shared" si="553"/>
        <v>0.290916436927945+0.214685668460622i</v>
      </c>
      <c r="AE1102" t="str">
        <f t="shared" si="554"/>
        <v>-0.00924802230022924-0.00772610057148754i</v>
      </c>
      <c r="AF1102" t="str">
        <f t="shared" si="555"/>
        <v>-5.75022901794196-1.2708211144549i</v>
      </c>
      <c r="AG1102" t="str">
        <f t="shared" si="556"/>
        <v>1.01969913555999-0.0256768789156837i</v>
      </c>
      <c r="AH1102" t="str">
        <f t="shared" si="557"/>
        <v>0.0411087235296755+0.0561292752227397i</v>
      </c>
      <c r="AI1102">
        <f t="shared" si="558"/>
        <v>-23.151167121710191</v>
      </c>
      <c r="AJ1102">
        <f t="shared" si="559"/>
        <v>53.781190255225418</v>
      </c>
      <c r="AK1102"/>
      <c r="AL1102"/>
      <c r="AM1102"/>
      <c r="AN1102"/>
    </row>
    <row r="1103" spans="1:40" x14ac:dyDescent="0.35">
      <c r="A1103"/>
      <c r="B1103">
        <f t="shared" si="525"/>
        <v>96900</v>
      </c>
      <c r="C1103" s="237" t="str">
        <f t="shared" si="528"/>
        <v>-3.43458165869533E-06+0.0106646760504989i</v>
      </c>
      <c r="D1103" s="208" t="str">
        <f t="shared" si="529"/>
        <v>-2.51368753397851+0.0817625163871583i</v>
      </c>
      <c r="E1103" t="str">
        <f t="shared" si="530"/>
        <v>20500</v>
      </c>
      <c r="F1103" t="str">
        <f t="shared" si="531"/>
        <v>0.327868852459016</v>
      </c>
      <c r="G1103" t="str">
        <f t="shared" si="526"/>
        <v>0.327868852459016</v>
      </c>
      <c r="H1103" t="str">
        <f t="shared" si="532"/>
        <v>3.23759621550037+1.35175338999886i</v>
      </c>
      <c r="I1103" t="str">
        <f t="shared" si="533"/>
        <v>380.525410166064i</v>
      </c>
      <c r="J1103" t="str">
        <f t="shared" si="527"/>
        <v>-195.000722021784+83.2467829312094i</v>
      </c>
      <c r="K1103" t="str">
        <f t="shared" si="534"/>
        <v>0.704644619442718-1.65058882423889i</v>
      </c>
      <c r="L1103" t="str">
        <f t="shared" si="535"/>
        <v>0.137948496075666-0.275335801309024i</v>
      </c>
      <c r="M1103" t="str">
        <f t="shared" si="536"/>
        <v>0.842593115518384-1.92592462554791i</v>
      </c>
      <c r="N1103" t="str">
        <f t="shared" si="537"/>
        <v>-1.20866228182071i</v>
      </c>
      <c r="O1103" t="str">
        <f t="shared" si="538"/>
        <v>0.354270675517874-0.935142924085997i</v>
      </c>
      <c r="P1103" t="str">
        <f t="shared" si="539"/>
        <v>0.645729324482126+0.935142924085997i</v>
      </c>
      <c r="Q1103" t="str">
        <f t="shared" si="540"/>
        <v>-0.645729324482126+0.273519357734713i</v>
      </c>
      <c r="R1103" t="str">
        <f t="shared" si="541"/>
        <v>-0.327762273509937-1.58703068262849i</v>
      </c>
      <c r="S1103" t="str">
        <f t="shared" si="542"/>
        <v>0.13088815452353i</v>
      </c>
      <c r="T1103" t="str">
        <f t="shared" si="543"/>
        <v>0.207723517221461-0.0429001991021521i</v>
      </c>
      <c r="U1103" t="str">
        <f t="shared" si="544"/>
        <v>0.00005-0.00146648738659051i</v>
      </c>
      <c r="V1103" t="str">
        <f t="shared" si="545"/>
        <v>0.00002-0.0164246587298138i</v>
      </c>
      <c r="W1103" t="str">
        <f t="shared" si="546"/>
        <v>0.0000422731539373207-0.00134639300469491i</v>
      </c>
      <c r="X1103" t="str">
        <f t="shared" si="547"/>
        <v>0.0000559781454806696-0.00134539116748718i</v>
      </c>
      <c r="Y1103" t="str">
        <f t="shared" si="548"/>
        <v>0.009+0.487072525012561i</v>
      </c>
      <c r="Z1103" t="str">
        <f t="shared" si="549"/>
        <v>-0.0332008718902811-0.00200195551835792i</v>
      </c>
      <c r="AA1103" t="str">
        <f t="shared" si="550"/>
        <v>0.460448375868437-24.696644172646i</v>
      </c>
      <c r="AB1103" t="str">
        <f t="shared" si="551"/>
        <v>0.694295773875981-0.143389767964053i</v>
      </c>
      <c r="AC1103" t="str">
        <f t="shared" si="552"/>
        <v>1.30885095402784-1.45798055964388i</v>
      </c>
      <c r="AD1103" t="str">
        <f t="shared" si="553"/>
        <v>0.291182068365192+0.214805227565515i</v>
      </c>
      <c r="AE1103" t="str">
        <f t="shared" si="554"/>
        <v>-0.00923746803784286-0.00771465439037588i</v>
      </c>
      <c r="AF1103" t="str">
        <f t="shared" si="555"/>
        <v>-5.75128374947888-1.2699908736117i</v>
      </c>
      <c r="AG1103" t="str">
        <f t="shared" si="556"/>
        <v>1.0196893341471-0.0256741738336289i</v>
      </c>
      <c r="AH1103" t="str">
        <f t="shared" si="557"/>
        <v>0.0410818025207989+0.0560517855359145i</v>
      </c>
      <c r="AI1103">
        <f t="shared" si="558"/>
        <v>-23.160962864693126</v>
      </c>
      <c r="AJ1103">
        <f t="shared" si="559"/>
        <v>53.761347584301809</v>
      </c>
      <c r="AK1103"/>
      <c r="AL1103"/>
      <c r="AM1103"/>
      <c r="AN1103"/>
    </row>
    <row r="1104" spans="1:40" x14ac:dyDescent="0.35">
      <c r="A1104"/>
      <c r="B1104">
        <f t="shared" si="525"/>
        <v>97000</v>
      </c>
      <c r="C1104" s="237" t="str">
        <f t="shared" si="528"/>
        <v>-3.42750369807581E-06+0.0106536815413837i</v>
      </c>
      <c r="D1104" s="208" t="str">
        <f t="shared" si="529"/>
        <v>-2.51368747971414+0.0816782251506084i</v>
      </c>
      <c r="E1104" t="str">
        <f t="shared" si="530"/>
        <v>20500</v>
      </c>
      <c r="F1104" t="str">
        <f t="shared" si="531"/>
        <v>0.327868852459016</v>
      </c>
      <c r="G1104" t="str">
        <f t="shared" si="526"/>
        <v>0.327868852459016</v>
      </c>
      <c r="H1104" t="str">
        <f t="shared" si="532"/>
        <v>3.2386484890553+1.35083942467241i</v>
      </c>
      <c r="I1104" t="str">
        <f t="shared" si="533"/>
        <v>380.918109247762i</v>
      </c>
      <c r="J1104" t="str">
        <f t="shared" si="527"/>
        <v>-195.405473017832+83.3326929239145i</v>
      </c>
      <c r="K1104" t="str">
        <f t="shared" si="534"/>
        <v>0.703403373675148-1.64939910295262i</v>
      </c>
      <c r="L1104" t="str">
        <f t="shared" si="535"/>
        <v>0.137721160905976-0.275165731808248i</v>
      </c>
      <c r="M1104" t="str">
        <f t="shared" si="536"/>
        <v>0.841124534581124-1.92456483476087i</v>
      </c>
      <c r="N1104" t="str">
        <f t="shared" si="537"/>
        <v>-1.20990961131692i</v>
      </c>
      <c r="O1104" t="str">
        <f t="shared" si="538"/>
        <v>0.35310396887536-0.935584088772607i</v>
      </c>
      <c r="P1104" t="str">
        <f t="shared" si="539"/>
        <v>0.64689603112464+0.935584088772607i</v>
      </c>
      <c r="Q1104" t="str">
        <f t="shared" si="540"/>
        <v>-0.64689603112464+0.274325522544313i</v>
      </c>
      <c r="R1104" t="str">
        <f t="shared" si="541"/>
        <v>-0.327750429347814-1.58525380776371i</v>
      </c>
      <c r="S1104" t="str">
        <f t="shared" si="542"/>
        <v>0.131023230018394i</v>
      </c>
      <c r="T1104" t="str">
        <f t="shared" si="543"/>
        <v>0.20770507429216-0.042942919893066i</v>
      </c>
      <c r="U1104" t="str">
        <f t="shared" si="544"/>
        <v>0.00005-0.00146497554392393i</v>
      </c>
      <c r="V1104" t="str">
        <f t="shared" si="545"/>
        <v>0.00002-0.016407726091948i</v>
      </c>
      <c r="W1104" t="str">
        <f t="shared" si="546"/>
        <v>0.0000422731530525993-0.00134500519656033i</v>
      </c>
      <c r="X1104" t="str">
        <f t="shared" si="547"/>
        <v>0.0000559498810890312-0.00134400467992132i</v>
      </c>
      <c r="Y1104" t="str">
        <f t="shared" si="548"/>
        <v>0.009+0.487575179837136i</v>
      </c>
      <c r="Z1104" t="str">
        <f t="shared" si="549"/>
        <v>-0.0331323124987976-0.00199790384519867i</v>
      </c>
      <c r="AA1104" t="str">
        <f t="shared" si="550"/>
        <v>0.459493140170895-24.6710607341729i</v>
      </c>
      <c r="AB1104" t="str">
        <f t="shared" si="551"/>
        <v>0.694234130167831-0.143532558077493i</v>
      </c>
      <c r="AC1104" t="str">
        <f t="shared" si="552"/>
        <v>1.30769964570853-1.45682735012198i</v>
      </c>
      <c r="AD1104" t="str">
        <f t="shared" si="553"/>
        <v>0.29144786624787+0.214924478667131i</v>
      </c>
      <c r="AE1104" t="str">
        <f t="shared" si="554"/>
        <v>-0.00922694333927584-0.00770322980349213i</v>
      </c>
      <c r="AF1104" t="str">
        <f t="shared" si="555"/>
        <v>-5.75233596876944-1.2691611995218i</v>
      </c>
      <c r="AG1104" t="str">
        <f t="shared" si="556"/>
        <v>1.01967952604541-0.0256714895013071i</v>
      </c>
      <c r="AH1104" t="str">
        <f t="shared" si="557"/>
        <v>0.041054948606724+0.0559744356682434i</v>
      </c>
      <c r="AI1104">
        <f t="shared" si="558"/>
        <v>-23.170749549606811</v>
      </c>
      <c r="AJ1104">
        <f t="shared" si="559"/>
        <v>53.74148368242107</v>
      </c>
      <c r="AK1104"/>
      <c r="AL1104"/>
      <c r="AM1104"/>
      <c r="AN1104"/>
    </row>
    <row r="1105" spans="1:40" x14ac:dyDescent="0.35">
      <c r="A1105"/>
      <c r="B1105">
        <f t="shared" si="525"/>
        <v>97100</v>
      </c>
      <c r="C1105" s="237" t="str">
        <f t="shared" si="528"/>
        <v>-3.42044759424622E-06+0.0106427096780064i</v>
      </c>
      <c r="D1105" s="208" t="str">
        <f t="shared" si="529"/>
        <v>-2.51368742561734+0.0815941075313824i</v>
      </c>
      <c r="E1105" t="str">
        <f t="shared" si="530"/>
        <v>20500</v>
      </c>
      <c r="F1105" t="str">
        <f t="shared" si="531"/>
        <v>0.327868852459016</v>
      </c>
      <c r="G1105" t="str">
        <f t="shared" si="526"/>
        <v>0.327868852459016</v>
      </c>
      <c r="H1105" t="str">
        <f t="shared" si="532"/>
        <v>3.23969825748821+1.34992620128586i</v>
      </c>
      <c r="I1105" t="str">
        <f t="shared" si="533"/>
        <v>381.310808329461i</v>
      </c>
      <c r="J1105" t="str">
        <f t="shared" si="527"/>
        <v>-195.810641498146+83.4186029166195i</v>
      </c>
      <c r="K1105" t="str">
        <f t="shared" si="534"/>
        <v>0.702165219498587-1.64821055808299i</v>
      </c>
      <c r="L1105" t="str">
        <f t="shared" si="535"/>
        <v>0.137494340456692-0.274995755251522i</v>
      </c>
      <c r="M1105" t="str">
        <f t="shared" si="536"/>
        <v>0.839659559955279-1.92320631333451i</v>
      </c>
      <c r="N1105" t="str">
        <f t="shared" si="537"/>
        <v>-1.21115694081312i</v>
      </c>
      <c r="O1105" t="str">
        <f t="shared" si="538"/>
        <v>0.35193671286287-0.936023797848793i</v>
      </c>
      <c r="P1105" t="str">
        <f t="shared" si="539"/>
        <v>0.64806328713713+0.936023797848793i</v>
      </c>
      <c r="Q1105" t="str">
        <f t="shared" si="540"/>
        <v>-0.64806328713713+0.275133142964327i</v>
      </c>
      <c r="R1105" t="str">
        <f t="shared" si="541"/>
        <v>-0.327738571534771-1.583480443151i</v>
      </c>
      <c r="S1105" t="str">
        <f t="shared" si="542"/>
        <v>0.131158305513259i</v>
      </c>
      <c r="T1105" t="str">
        <f t="shared" si="543"/>
        <v>0.20768661173707-0.0429856356938366i</v>
      </c>
      <c r="U1105" t="str">
        <f t="shared" si="544"/>
        <v>0.00005-0.00146346681524841i</v>
      </c>
      <c r="V1105" t="str">
        <f t="shared" si="545"/>
        <v>0.00002-0.0163908283307822i</v>
      </c>
      <c r="W1105" t="str">
        <f t="shared" si="546"/>
        <v>0.0000422731521669654-0.00134362024717163i</v>
      </c>
      <c r="X1105" t="str">
        <f t="shared" si="547"/>
        <v>0.0000559217039623419-0.00134262104749327i</v>
      </c>
      <c r="Y1105" t="str">
        <f t="shared" si="548"/>
        <v>0.009+0.48807783466171i</v>
      </c>
      <c r="Z1105" t="str">
        <f t="shared" si="549"/>
        <v>-0.03306396541516-0.00199386669060584i</v>
      </c>
      <c r="AA1105" t="str">
        <f t="shared" si="550"/>
        <v>0.458540880438314-24.6455303708445i</v>
      </c>
      <c r="AB1105" t="str">
        <f t="shared" si="551"/>
        <v>0.694172420862378-0.143675331511861i</v>
      </c>
      <c r="AC1105" t="str">
        <f t="shared" si="552"/>
        <v>1.30655120480036-1.4556751479789i</v>
      </c>
      <c r="AD1105" t="str">
        <f t="shared" si="553"/>
        <v>0.291713830254107+0.215043421550179i</v>
      </c>
      <c r="AE1105" t="str">
        <f t="shared" si="554"/>
        <v>-0.00921644807938282-0.00769182674222549i</v>
      </c>
      <c r="AF1105" t="str">
        <f t="shared" si="555"/>
        <v>-5.75338568310555-1.26833209375448i</v>
      </c>
      <c r="AG1105" t="str">
        <f t="shared" si="556"/>
        <v>1.0196697112542-0.0256688258250478i</v>
      </c>
      <c r="AH1105" t="str">
        <f t="shared" si="557"/>
        <v>0.0410281614848676+0.0558972251966986i</v>
      </c>
      <c r="AI1105">
        <f t="shared" si="558"/>
        <v>-23.180527198670262</v>
      </c>
      <c r="AJ1105">
        <f t="shared" si="559"/>
        <v>53.721598608211018</v>
      </c>
      <c r="AK1105"/>
      <c r="AL1105"/>
      <c r="AM1105"/>
      <c r="AN1105"/>
    </row>
    <row r="1106" spans="1:40" x14ac:dyDescent="0.35">
      <c r="A1106"/>
      <c r="B1106">
        <f t="shared" si="525"/>
        <v>97200</v>
      </c>
      <c r="C1106" s="237" t="str">
        <f t="shared" si="528"/>
        <v>-3.41341325730723E-06+0.0106317603904726i</v>
      </c>
      <c r="D1106" s="208" t="str">
        <f t="shared" si="529"/>
        <v>-2.51368737168743+0.0815101629936233i</v>
      </c>
      <c r="E1106" t="str">
        <f t="shared" si="530"/>
        <v>20500</v>
      </c>
      <c r="F1106" t="str">
        <f t="shared" si="531"/>
        <v>0.327868852459016</v>
      </c>
      <c r="G1106" t="str">
        <f t="shared" si="526"/>
        <v>0.327868852459016</v>
      </c>
      <c r="H1106" t="str">
        <f t="shared" si="532"/>
        <v>3.24074552806841+1.3490137208556i</v>
      </c>
      <c r="I1106" t="str">
        <f t="shared" si="533"/>
        <v>381.70350741116i</v>
      </c>
      <c r="J1106" t="str">
        <f t="shared" si="527"/>
        <v>-196.216227462727+83.5045129093247i</v>
      </c>
      <c r="K1106" t="str">
        <f t="shared" si="534"/>
        <v>0.700930147342295-1.64702318994116i</v>
      </c>
      <c r="L1106" t="str">
        <f t="shared" si="535"/>
        <v>0.13726803334169-0.274825872044312i</v>
      </c>
      <c r="M1106" t="str">
        <f t="shared" si="536"/>
        <v>0.838198180683985-1.92184906198547i</v>
      </c>
      <c r="N1106" t="str">
        <f t="shared" si="537"/>
        <v>-1.21240427030932i</v>
      </c>
      <c r="O1106" t="str">
        <f t="shared" si="538"/>
        <v>0.350768909296449-0.936462050630446i</v>
      </c>
      <c r="P1106" t="str">
        <f t="shared" si="539"/>
        <v>0.649231090703551+0.936462050630446i</v>
      </c>
      <c r="Q1106" t="str">
        <f t="shared" si="540"/>
        <v>-0.649231090703551+0.275942219678874i</v>
      </c>
      <c r="R1106" t="str">
        <f t="shared" si="541"/>
        <v>-0.327726700066169-1.58171057794217i</v>
      </c>
      <c r="S1106" t="str">
        <f t="shared" si="542"/>
        <v>0.131293381008123i</v>
      </c>
      <c r="T1106" t="str">
        <f t="shared" si="543"/>
        <v>0.20766812955434-0.0430283464983224i</v>
      </c>
      <c r="U1106" t="str">
        <f t="shared" si="544"/>
        <v>0.0000499999999999999-0.00146196119095289i</v>
      </c>
      <c r="V1106" t="str">
        <f t="shared" si="545"/>
        <v>0.00002-0.0163739653386724i</v>
      </c>
      <c r="W1106" t="str">
        <f t="shared" si="546"/>
        <v>0.000042273151280419-0.00134223814770554i</v>
      </c>
      <c r="X1106" t="str">
        <f t="shared" si="547"/>
        <v>0.0000558936137417298-0.00134124026139455i</v>
      </c>
      <c r="Y1106" t="str">
        <f t="shared" si="548"/>
        <v>0.009+0.488580489486285i</v>
      </c>
      <c r="Z1106" t="str">
        <f t="shared" si="549"/>
        <v>-0.0329958297630604-0.00198984398419157i</v>
      </c>
      <c r="AA1106" t="str">
        <f t="shared" si="550"/>
        <v>0.457591584295172-24.6200529172831i</v>
      </c>
      <c r="AB1106" t="str">
        <f t="shared" si="551"/>
        <v>0.694110645953436-0.143818088246631i</v>
      </c>
      <c r="AC1106" t="str">
        <f t="shared" si="552"/>
        <v>1.30540562263822-1.45452395375751i</v>
      </c>
      <c r="AD1106" t="str">
        <f t="shared" si="553"/>
        <v>0.291979960061728+0.215162055999628i</v>
      </c>
      <c r="AE1106" t="str">
        <f t="shared" si="554"/>
        <v>-0.00920598213366479-0.00768044513826711i</v>
      </c>
      <c r="AF1106" t="str">
        <f t="shared" si="555"/>
        <v>-5.75443289975584-1.26750355786198i</v>
      </c>
      <c r="AG1106" t="str">
        <f t="shared" si="556"/>
        <v>1.01965988977277-0.0256661827115436i</v>
      </c>
      <c r="AH1106" t="str">
        <f t="shared" si="557"/>
        <v>0.0410014408542379+0.0558201537000082i</v>
      </c>
      <c r="AI1106">
        <f t="shared" si="558"/>
        <v>-23.190295834027886</v>
      </c>
      <c r="AJ1106">
        <f t="shared" si="559"/>
        <v>53.701692420053782</v>
      </c>
      <c r="AK1106"/>
      <c r="AL1106"/>
      <c r="AM1106"/>
      <c r="AN1106"/>
    </row>
    <row r="1107" spans="1:40" x14ac:dyDescent="0.35">
      <c r="A1107"/>
      <c r="B1107">
        <f t="shared" si="525"/>
        <v>97300</v>
      </c>
      <c r="C1107" s="237" t="str">
        <f t="shared" si="528"/>
        <v>-3.40640059782123E-06+0.0106208336091756i</v>
      </c>
      <c r="D1107" s="208" t="str">
        <f t="shared" si="529"/>
        <v>-2.51368731792371+0.0814263910036796i</v>
      </c>
      <c r="E1107" t="str">
        <f t="shared" si="530"/>
        <v>20500</v>
      </c>
      <c r="F1107" t="str">
        <f t="shared" si="531"/>
        <v>0.327868852459016</v>
      </c>
      <c r="G1107" t="str">
        <f t="shared" si="526"/>
        <v>0.327868852459016</v>
      </c>
      <c r="H1107" t="str">
        <f t="shared" si="532"/>
        <v>3.24179030804202+1.34810198438327i</v>
      </c>
      <c r="I1107" t="str">
        <f t="shared" si="533"/>
        <v>382.096206492859i</v>
      </c>
      <c r="J1107" t="str">
        <f t="shared" si="527"/>
        <v>-196.622230911573+83.5904229020297i</v>
      </c>
      <c r="K1107" t="str">
        <f t="shared" si="534"/>
        <v>0.699698147669306-1.64583699882315i</v>
      </c>
      <c r="L1107" t="str">
        <f t="shared" si="535"/>
        <v>0.137042238178746-0.274656082588476i</v>
      </c>
      <c r="M1107" t="str">
        <f t="shared" si="536"/>
        <v>0.836740385848052-1.92049308141163i</v>
      </c>
      <c r="N1107" t="str">
        <f t="shared" si="537"/>
        <v>-1.21365159980553i</v>
      </c>
      <c r="O1107" t="str">
        <f t="shared" si="538"/>
        <v>0.349600559992991-0.936898846435722i</v>
      </c>
      <c r="P1107" t="str">
        <f t="shared" si="539"/>
        <v>0.650399440007009+0.936898846435722i</v>
      </c>
      <c r="Q1107" t="str">
        <f t="shared" si="540"/>
        <v>-0.650399440007009+0.276752753369808i</v>
      </c>
      <c r="R1107" t="str">
        <f t="shared" si="541"/>
        <v>-0.327714814937367-1.57994420133363i</v>
      </c>
      <c r="S1107" t="str">
        <f t="shared" si="542"/>
        <v>0.131428456502987i</v>
      </c>
      <c r="T1107" t="str">
        <f t="shared" si="543"/>
        <v>0.207649627742124-0.0430710523003802i</v>
      </c>
      <c r="U1107" t="str">
        <f t="shared" si="544"/>
        <v>0.0000499999999999999-0.00146045866146578i</v>
      </c>
      <c r="V1107" t="str">
        <f t="shared" si="545"/>
        <v>0.00002-0.0163571370084168i</v>
      </c>
      <c r="W1107" t="str">
        <f t="shared" si="546"/>
        <v>0.0000422731503929601-0.00134085888937504i</v>
      </c>
      <c r="X1107" t="str">
        <f t="shared" si="547"/>
        <v>0.0000558656100701649-0.00133986231285284i</v>
      </c>
      <c r="Y1107" t="str">
        <f t="shared" si="548"/>
        <v>0.009+0.489083144310859i</v>
      </c>
      <c r="Z1107" t="str">
        <f t="shared" si="549"/>
        <v>-0.0329279046707104-0.00198583565598982i</v>
      </c>
      <c r="AA1107" t="str">
        <f t="shared" si="550"/>
        <v>0.456645239430346-24.5946282087987i</v>
      </c>
      <c r="AB1107" t="str">
        <f t="shared" si="551"/>
        <v>0.694048805434835-0.143960828261268i</v>
      </c>
      <c r="AC1107" t="str">
        <f t="shared" si="552"/>
        <v>1.30426289058687-1.45337376798595i</v>
      </c>
      <c r="AD1107" t="str">
        <f t="shared" si="553"/>
        <v>0.292246255348259+0.215280381800692i</v>
      </c>
      <c r="AE1107" t="str">
        <f t="shared" si="554"/>
        <v>-0.00919554537826462-0.00766908492360738i</v>
      </c>
      <c r="AF1107" t="str">
        <f t="shared" si="555"/>
        <v>-5.75547762596573-1.26667559337959i</v>
      </c>
      <c r="AG1107" t="str">
        <f t="shared" si="556"/>
        <v>1.01965006160046-0.0256635600678476i</v>
      </c>
      <c r="AH1107" t="str">
        <f t="shared" si="557"/>
        <v>0.0409747864154224+0.0557432207586398i</v>
      </c>
      <c r="AI1107">
        <f t="shared" si="558"/>
        <v>-23.200055477750698</v>
      </c>
      <c r="AJ1107">
        <f t="shared" si="559"/>
        <v>53.681765176084866</v>
      </c>
      <c r="AK1107"/>
      <c r="AL1107"/>
      <c r="AM1107"/>
      <c r="AN1107"/>
    </row>
    <row r="1108" spans="1:40" x14ac:dyDescent="0.35">
      <c r="A1108"/>
      <c r="B1108">
        <f t="shared" si="525"/>
        <v>97400</v>
      </c>
      <c r="C1108" s="237" t="str">
        <f t="shared" si="528"/>
        <v>-0.0000033994095268095+0.0106099292647942i</v>
      </c>
      <c r="D1108" s="208" t="str">
        <f t="shared" si="529"/>
        <v>-2.5136872643255+0.0813427910300889i</v>
      </c>
      <c r="E1108" t="str">
        <f t="shared" si="530"/>
        <v>20500</v>
      </c>
      <c r="F1108" t="str">
        <f t="shared" si="531"/>
        <v>0.327868852459016</v>
      </c>
      <c r="G1108" t="str">
        <f t="shared" si="526"/>
        <v>0.327868852459016</v>
      </c>
      <c r="H1108" t="str">
        <f t="shared" si="532"/>
        <v>3.24283260463202+1.34719099285594i</v>
      </c>
      <c r="I1108" t="str">
        <f t="shared" si="533"/>
        <v>382.488905574557i</v>
      </c>
      <c r="J1108" t="str">
        <f t="shared" si="527"/>
        <v>-197.028651844686+83.6763328947348i</v>
      </c>
      <c r="K1108" t="str">
        <f t="shared" si="534"/>
        <v>0.698469210976258-1.64465198500989i</v>
      </c>
      <c r="L1108" t="str">
        <f t="shared" si="535"/>
        <v>0.136816953589517-0.274486387282279i</v>
      </c>
      <c r="M1108" t="str">
        <f t="shared" si="536"/>
        <v>0.835286164565775-1.91913837229217i</v>
      </c>
      <c r="N1108" t="str">
        <f t="shared" si="537"/>
        <v>-1.21489892930173i</v>
      </c>
      <c r="O1108" t="str">
        <f t="shared" si="538"/>
        <v>0.348431666770269-0.937334184585035i</v>
      </c>
      <c r="P1108" t="str">
        <f t="shared" si="539"/>
        <v>0.651568333229731+0.937334184585035i</v>
      </c>
      <c r="Q1108" t="str">
        <f t="shared" si="540"/>
        <v>-0.651568333229731+0.277564744716695i</v>
      </c>
      <c r="R1108" t="str">
        <f t="shared" si="541"/>
        <v>-0.327702916143716-1.5781813025662i</v>
      </c>
      <c r="S1108" t="str">
        <f t="shared" si="542"/>
        <v>0.131563531997852i</v>
      </c>
      <c r="T1108" t="str">
        <f t="shared" si="543"/>
        <v>0.20763110629858-0.0431137530938632i</v>
      </c>
      <c r="U1108" t="str">
        <f t="shared" si="544"/>
        <v>0.0000499999999999999-0.00145895921725483i</v>
      </c>
      <c r="V1108" t="str">
        <f t="shared" si="545"/>
        <v>0.00002-0.0163403432332541i</v>
      </c>
      <c r="W1108" t="str">
        <f t="shared" si="546"/>
        <v>0.0000422731495045888-0.0013394824634292i</v>
      </c>
      <c r="X1108" t="str">
        <f t="shared" si="547"/>
        <v>0.0000558376925924501-0.00133848719313184i</v>
      </c>
      <c r="Y1108" t="str">
        <f t="shared" si="548"/>
        <v>0.009+0.489585799135433i</v>
      </c>
      <c r="Z1108" t="str">
        <f t="shared" si="549"/>
        <v>-0.0328601892708136-0.00198184163645351i</v>
      </c>
      <c r="AA1108" t="str">
        <f t="shared" si="550"/>
        <v>0.45570183359671-24.569256081386i</v>
      </c>
      <c r="AB1108" t="str">
        <f t="shared" si="551"/>
        <v>0.693986899300418-0.144103551535228i</v>
      </c>
      <c r="AC1108" t="str">
        <f t="shared" si="552"/>
        <v>1.3031230000407-1.45222459117766i</v>
      </c>
      <c r="AD1108" t="str">
        <f t="shared" si="553"/>
        <v>0.292512715790948+0.215398398738861i</v>
      </c>
      <c r="AE1108" t="str">
        <f t="shared" si="554"/>
        <v>-0.00918513768996415-0.00765774603053573i</v>
      </c>
      <c r="AF1108" t="str">
        <f t="shared" si="555"/>
        <v>-5.75651986895752-1.26584820182585i</v>
      </c>
      <c r="AG1108" t="str">
        <f t="shared" si="556"/>
        <v>1.01964022673664-0.0256609578013748i</v>
      </c>
      <c r="AH1108" t="str">
        <f t="shared" si="557"/>
        <v>0.0409481978705819+0.0556664259548022i</v>
      </c>
      <c r="AI1108">
        <f t="shared" si="558"/>
        <v>-23.209806151835288</v>
      </c>
      <c r="AJ1108">
        <f t="shared" si="559"/>
        <v>53.661816934197006</v>
      </c>
      <c r="AK1108"/>
      <c r="AL1108"/>
      <c r="AM1108"/>
      <c r="AN1108"/>
    </row>
    <row r="1109" spans="1:40" x14ac:dyDescent="0.35">
      <c r="A1109"/>
      <c r="B1109">
        <f t="shared" si="525"/>
        <v>97500</v>
      </c>
      <c r="C1109" s="237" t="str">
        <f t="shared" si="528"/>
        <v>-0.0000033924399557494+0.0105990472882918i</v>
      </c>
      <c r="D1109" s="208" t="str">
        <f t="shared" si="529"/>
        <v>-2.51368721089212+0.0812593625435705i</v>
      </c>
      <c r="E1109" t="str">
        <f t="shared" si="530"/>
        <v>20500</v>
      </c>
      <c r="F1109" t="str">
        <f t="shared" si="531"/>
        <v>0.327868852459016</v>
      </c>
      <c r="G1109" t="str">
        <f t="shared" si="526"/>
        <v>0.327868852459016</v>
      </c>
      <c r="H1109" t="str">
        <f t="shared" si="532"/>
        <v>3.24387242503835+1.34628074724615i</v>
      </c>
      <c r="I1109" t="str">
        <f t="shared" si="533"/>
        <v>382.881604656256i</v>
      </c>
      <c r="J1109" t="str">
        <f t="shared" si="527"/>
        <v>-197.435490262065+83.7622428874398i</v>
      </c>
      <c r="K1109" t="str">
        <f t="shared" si="534"/>
        <v>0.697243327793321-1.64346814876743i</v>
      </c>
      <c r="L1109" t="str">
        <f t="shared" si="535"/>
        <v>0.136592178199547-0.274316786520423i</v>
      </c>
      <c r="M1109" t="str">
        <f t="shared" si="536"/>
        <v>0.833835505992868-1.91778493528785i</v>
      </c>
      <c r="N1109" t="str">
        <f t="shared" si="537"/>
        <v>-1.21614625879793i</v>
      </c>
      <c r="O1109" t="str">
        <f t="shared" si="538"/>
        <v>0.347262231446873-0.937768064401075i</v>
      </c>
      <c r="P1109" t="str">
        <f t="shared" si="539"/>
        <v>0.652737768553127+0.937768064401075i</v>
      </c>
      <c r="Q1109" t="str">
        <f t="shared" si="540"/>
        <v>-0.652737768553127+0.278378194396855i</v>
      </c>
      <c r="R1109" t="str">
        <f t="shared" si="541"/>
        <v>-0.327691003680562-1.57642187092474i</v>
      </c>
      <c r="S1109" t="str">
        <f t="shared" si="542"/>
        <v>0.131698607492716i</v>
      </c>
      <c r="T1109" t="str">
        <f t="shared" si="543"/>
        <v>0.20761256522185-0.0431564488726205i</v>
      </c>
      <c r="U1109" t="str">
        <f t="shared" si="544"/>
        <v>0.0000499999999999999-0.00145746284882688i</v>
      </c>
      <c r="V1109" t="str">
        <f t="shared" si="545"/>
        <v>0.00002-0.0163235839068611i</v>
      </c>
      <c r="W1109" t="str">
        <f t="shared" si="546"/>
        <v>0.0000422731486153048-0.00133810886115298i</v>
      </c>
      <c r="X1109" t="str">
        <f t="shared" si="547"/>
        <v>0.0000558098609552077-0.00133711489353106i</v>
      </c>
      <c r="Y1109" t="str">
        <f t="shared" si="548"/>
        <v>0.009+0.490088453960008i</v>
      </c>
      <c r="Z1109" t="str">
        <f t="shared" si="549"/>
        <v>-0.0327926827005368-0.00197786185645152i</v>
      </c>
      <c r="AA1109" t="str">
        <f t="shared" si="550"/>
        <v>0.454761354610729-24.54393637172i</v>
      </c>
      <c r="AB1109" t="str">
        <f t="shared" si="551"/>
        <v>0.693924927543975-0.144246258047953i</v>
      </c>
      <c r="AC1109" t="str">
        <f t="shared" si="552"/>
        <v>1.30198594242369-1.45107642383154i</v>
      </c>
      <c r="AD1109" t="str">
        <f t="shared" si="553"/>
        <v>0.292779341066726+0.215516106599863i</v>
      </c>
      <c r="AE1109" t="str">
        <f t="shared" si="554"/>
        <v>-0.0091747589461786-0.00764642839163728i</v>
      </c>
      <c r="AF1109" t="str">
        <f t="shared" si="555"/>
        <v>-5.75755963593047-1.26502138470258i</v>
      </c>
      <c r="AG1109" t="str">
        <f t="shared" si="556"/>
        <v>1.01963038518071-0.0256583758198953i</v>
      </c>
      <c r="AH1109" t="str">
        <f t="shared" si="557"/>
        <v>0.0409216749234352+0.0555897688724236i</v>
      </c>
      <c r="AI1109">
        <f t="shared" si="558"/>
        <v>-23.219547878205876</v>
      </c>
      <c r="AJ1109">
        <f t="shared" si="559"/>
        <v>53.64184775203865</v>
      </c>
      <c r="AK1109"/>
      <c r="AL1109"/>
      <c r="AM1109"/>
      <c r="AN1109"/>
    </row>
    <row r="1110" spans="1:40" x14ac:dyDescent="0.35">
      <c r="A1110"/>
      <c r="B1110">
        <f t="shared" si="525"/>
        <v>97600</v>
      </c>
      <c r="C1110" s="237" t="str">
        <f t="shared" si="528"/>
        <v>-3.38549179657155E-06+0.0105881876109148i</v>
      </c>
      <c r="D1110" s="208" t="str">
        <f t="shared" si="529"/>
        <v>-2.5136871576229+0.0811761050170135i</v>
      </c>
      <c r="E1110" t="str">
        <f t="shared" si="530"/>
        <v>20500</v>
      </c>
      <c r="F1110" t="str">
        <f t="shared" si="531"/>
        <v>0.327868852459016</v>
      </c>
      <c r="G1110" t="str">
        <f t="shared" si="526"/>
        <v>0.327868852459016</v>
      </c>
      <c r="H1110" t="str">
        <f t="shared" si="532"/>
        <v>3.24490977643797+1.34537124851205i</v>
      </c>
      <c r="I1110" t="str">
        <f t="shared" si="533"/>
        <v>383.274303737955i</v>
      </c>
      <c r="J1110" t="str">
        <f t="shared" si="527"/>
        <v>-197.84274616371+83.8481528801449i</v>
      </c>
      <c r="K1110" t="str">
        <f t="shared" si="534"/>
        <v>0.696020488684039-1.64228549034699i</v>
      </c>
      <c r="L1110" t="str">
        <f t="shared" si="535"/>
        <v>0.136367910638242-0.274147280694068i</v>
      </c>
      <c r="M1110" t="str">
        <f t="shared" si="536"/>
        <v>0.832388399322281-1.91643277104106i</v>
      </c>
      <c r="N1110" t="str">
        <f t="shared" si="537"/>
        <v>-1.21739358829414i</v>
      </c>
      <c r="O1110" t="str">
        <f t="shared" si="538"/>
        <v>0.346092255842237-0.938200485208802i</v>
      </c>
      <c r="P1110" t="str">
        <f t="shared" si="539"/>
        <v>0.653907744157763+0.938200485208802i</v>
      </c>
      <c r="Q1110" t="str">
        <f t="shared" si="540"/>
        <v>-0.653907744157763+0.279193103085338i</v>
      </c>
      <c r="R1110" t="str">
        <f t="shared" si="541"/>
        <v>-0.327679077543244-1.57466589573807i</v>
      </c>
      <c r="S1110" t="str">
        <f t="shared" si="542"/>
        <v>0.13183368298758i</v>
      </c>
      <c r="T1110" t="str">
        <f t="shared" si="543"/>
        <v>0.207594004510086-0.0431991396304987i</v>
      </c>
      <c r="U1110" t="str">
        <f t="shared" si="544"/>
        <v>0.0000499999999999999-0.00145596954672767i</v>
      </c>
      <c r="V1110" t="str">
        <f t="shared" si="545"/>
        <v>0.00002-0.0163068589233499i</v>
      </c>
      <c r="W1110" t="str">
        <f t="shared" si="546"/>
        <v>0.0000422731477251085-0.00133673807386706i</v>
      </c>
      <c r="X1110" t="str">
        <f t="shared" si="547"/>
        <v>0.0000557821148068685-0.00133574540538564i</v>
      </c>
      <c r="Y1110" t="str">
        <f t="shared" si="548"/>
        <v>0.009+0.490591108784582i</v>
      </c>
      <c r="Z1110" t="str">
        <f t="shared" si="549"/>
        <v>-0.0327253841014837-0.00197389624726572i</v>
      </c>
      <c r="AA1110" t="str">
        <f t="shared" si="550"/>
        <v>0.453823790352075-24.5186689171533i</v>
      </c>
      <c r="AB1110" t="str">
        <f t="shared" si="551"/>
        <v>0.693862890159329-0.144388947778874i</v>
      </c>
      <c r="AC1110" t="str">
        <f t="shared" si="552"/>
        <v>1.30085170918929-1.44992926643209i</v>
      </c>
      <c r="AD1110" t="str">
        <f t="shared" si="553"/>
        <v>0.293046130852242+0.215633505169699i</v>
      </c>
      <c r="AE1110" t="str">
        <f t="shared" si="554"/>
        <v>-0.00916440902495405-0.00763513193979266i</v>
      </c>
      <c r="AF1110" t="str">
        <f t="shared" si="555"/>
        <v>-5.75859693406087-1.26419514349504i</v>
      </c>
      <c r="AG1110" t="str">
        <f t="shared" si="556"/>
        <v>1.01962053693212-0.0256558140315367i</v>
      </c>
      <c r="AH1110" t="str">
        <f t="shared" si="557"/>
        <v>0.0408952172792528+0.0555132490971524i</v>
      </c>
      <c r="AI1110">
        <f t="shared" si="558"/>
        <v>-23.22928067871343</v>
      </c>
      <c r="AJ1110">
        <f t="shared" si="559"/>
        <v>53.62185768701773</v>
      </c>
      <c r="AK1110"/>
      <c r="AL1110"/>
      <c r="AM1110"/>
      <c r="AN1110"/>
    </row>
    <row r="1111" spans="1:40" x14ac:dyDescent="0.35">
      <c r="A1111"/>
      <c r="B1111">
        <f t="shared" si="525"/>
        <v>97700</v>
      </c>
      <c r="C1111" s="237" t="str">
        <f t="shared" si="528"/>
        <v>-3.37856496165702E-06+0.0105773501641908i</v>
      </c>
      <c r="D1111" s="208" t="str">
        <f t="shared" si="529"/>
        <v>-2.51368710451717+0.0810930179254628i</v>
      </c>
      <c r="E1111" t="str">
        <f t="shared" si="530"/>
        <v>20500</v>
      </c>
      <c r="F1111" t="str">
        <f t="shared" si="531"/>
        <v>0.327868852459016</v>
      </c>
      <c r="G1111" t="str">
        <f t="shared" si="526"/>
        <v>0.327868852459016</v>
      </c>
      <c r="H1111" t="str">
        <f t="shared" si="532"/>
        <v>3.24594466598489+1.34446249759751i</v>
      </c>
      <c r="I1111" t="str">
        <f t="shared" si="533"/>
        <v>383.667002819654i</v>
      </c>
      <c r="J1111" t="str">
        <f t="shared" si="527"/>
        <v>-198.250419549621+83.9340628728499i</v>
      </c>
      <c r="K1111" t="str">
        <f t="shared" si="534"/>
        <v>0.694800684245216-1.64110400998513i</v>
      </c>
      <c r="L1111" t="str">
        <f t="shared" si="535"/>
        <v>0.136144149538878-0.27397787019085i</v>
      </c>
      <c r="M1111" t="str">
        <f t="shared" si="536"/>
        <v>0.830944833784094-1.91508188017598i</v>
      </c>
      <c r="N1111" t="str">
        <f t="shared" si="537"/>
        <v>-1.21864091779034i</v>
      </c>
      <c r="O1111" t="str">
        <f t="shared" si="538"/>
        <v>0.344921741776664-0.938631446335436i</v>
      </c>
      <c r="P1111" t="str">
        <f t="shared" si="539"/>
        <v>0.655078258223336+0.938631446335436i</v>
      </c>
      <c r="Q1111" t="str">
        <f t="shared" si="540"/>
        <v>-0.655078258223336+0.280009471454904i</v>
      </c>
      <c r="R1111" t="str">
        <f t="shared" si="541"/>
        <v>-0.327667137727095-1.57291336637867i</v>
      </c>
      <c r="S1111" t="str">
        <f t="shared" si="542"/>
        <v>0.131968758482444i</v>
      </c>
      <c r="T1111" t="str">
        <f t="shared" si="543"/>
        <v>0.207575424161435-0.0432418253613407i</v>
      </c>
      <c r="U1111" t="str">
        <f t="shared" si="544"/>
        <v>0.0000500000000000001-0.00145447930154167i</v>
      </c>
      <c r="V1111" t="str">
        <f t="shared" si="545"/>
        <v>0.00002-0.0162901681772667i</v>
      </c>
      <c r="W1111" t="str">
        <f t="shared" si="546"/>
        <v>0.0000422731468339998-0.0013353700929277i</v>
      </c>
      <c r="X1111" t="str">
        <f t="shared" si="547"/>
        <v>0.000055754453797663-0.00133437872006622i</v>
      </c>
      <c r="Y1111" t="str">
        <f t="shared" si="548"/>
        <v>0.009+0.491093763609156i</v>
      </c>
      <c r="Z1111" t="str">
        <f t="shared" si="549"/>
        <v>-0.0326582926196676-0.00196994474058812i</v>
      </c>
      <c r="AA1111" t="str">
        <f t="shared" si="550"/>
        <v>0.452889128763214-24.4934535557123i</v>
      </c>
      <c r="AB1111" t="str">
        <f t="shared" si="551"/>
        <v>0.693800787140287-0.144531620707413i</v>
      </c>
      <c r="AC1111" t="str">
        <f t="shared" si="552"/>
        <v>1.29972029182033-1.44878311944946i</v>
      </c>
      <c r="AD1111" t="str">
        <f t="shared" si="553"/>
        <v>0.293313084823852+0.215750594234621i</v>
      </c>
      <c r="AE1111" t="str">
        <f t="shared" si="554"/>
        <v>-0.00915408780496351-0.00762385660817587i</v>
      </c>
      <c r="AF1111" t="str">
        <f t="shared" si="555"/>
        <v>-5.75963177050206-1.26336947967205i</v>
      </c>
      <c r="AG1111" t="str">
        <f t="shared" si="556"/>
        <v>1.01961068199034-0.0256532723447808i</v>
      </c>
      <c r="AH1111" t="str">
        <f t="shared" si="557"/>
        <v>0.0408688246448496+0.0554368662163464i</v>
      </c>
      <c r="AI1111">
        <f t="shared" si="558"/>
        <v>-23.239004575135983</v>
      </c>
      <c r="AJ1111">
        <f t="shared" si="559"/>
        <v>53.60184679630018</v>
      </c>
      <c r="AK1111"/>
      <c r="AL1111"/>
      <c r="AM1111"/>
      <c r="AN1111"/>
    </row>
    <row r="1112" spans="1:40" x14ac:dyDescent="0.35">
      <c r="A1112"/>
      <c r="B1112">
        <f t="shared" si="525"/>
        <v>97800</v>
      </c>
      <c r="C1112" s="237" t="str">
        <f t="shared" si="528"/>
        <v>-3.37165936383466E-06+0.0105665348799279i</v>
      </c>
      <c r="D1112" s="208" t="str">
        <f t="shared" si="529"/>
        <v>-2.51368705157425+0.0810101007461139i</v>
      </c>
      <c r="E1112" t="str">
        <f t="shared" si="530"/>
        <v>20500</v>
      </c>
      <c r="F1112" t="str">
        <f t="shared" si="531"/>
        <v>0.327868852459016</v>
      </c>
      <c r="G1112" t="str">
        <f t="shared" si="526"/>
        <v>0.327868852459016</v>
      </c>
      <c r="H1112" t="str">
        <f t="shared" si="532"/>
        <v>3.24697710081032+1.34355449543218i</v>
      </c>
      <c r="I1112" t="str">
        <f t="shared" si="533"/>
        <v>384.059701901352i</v>
      </c>
      <c r="J1112" t="str">
        <f t="shared" si="527"/>
        <v>-198.658510419798+84.019972865555i</v>
      </c>
      <c r="K1112" t="str">
        <f t="shared" si="534"/>
        <v>0.693583905106797-1.63992370790386i</v>
      </c>
      <c r="L1112" t="str">
        <f t="shared" si="535"/>
        <v>0.135920893538582-0.273808555394912i</v>
      </c>
      <c r="M1112" t="str">
        <f t="shared" si="536"/>
        <v>0.829504798645379-1.91373226329877i</v>
      </c>
      <c r="N1112" t="str">
        <f t="shared" si="537"/>
        <v>-1.21988824728654i</v>
      </c>
      <c r="O1112" t="str">
        <f t="shared" si="538"/>
        <v>0.343750691071267-0.939060947110477i</v>
      </c>
      <c r="P1112" t="str">
        <f t="shared" si="539"/>
        <v>0.656249308928733+0.939060947110477i</v>
      </c>
      <c r="Q1112" t="str">
        <f t="shared" si="540"/>
        <v>-0.656249308928733+0.280827300176063i</v>
      </c>
      <c r="R1112" t="str">
        <f t="shared" si="541"/>
        <v>-0.327655184227442-1.57116427226247i</v>
      </c>
      <c r="S1112" t="str">
        <f t="shared" si="542"/>
        <v>0.132103833977309i</v>
      </c>
      <c r="T1112" t="str">
        <f t="shared" si="543"/>
        <v>0.207556824174041-0.0432845060589866i</v>
      </c>
      <c r="U1112" t="str">
        <f t="shared" si="544"/>
        <v>0.0000500000000000001-0.00145299210389183i</v>
      </c>
      <c r="V1112" t="str">
        <f t="shared" si="545"/>
        <v>0.00002-0.0162735115635885i</v>
      </c>
      <c r="W1112" t="str">
        <f t="shared" si="546"/>
        <v>0.0000422731459419785-0.00133400490972644i</v>
      </c>
      <c r="X1112" t="str">
        <f t="shared" si="547"/>
        <v>0.0000557268775796066-0.00133301482897869i</v>
      </c>
      <c r="Y1112" t="str">
        <f t="shared" si="548"/>
        <v>0.009+0.491596418433731i</v>
      </c>
      <c r="Z1112" t="str">
        <f t="shared" si="549"/>
        <v>-0.0325914074054831-0.00196600726851788i</v>
      </c>
      <c r="AA1112" t="str">
        <f t="shared" si="550"/>
        <v>0.451957357849034-24.4682901260932i</v>
      </c>
      <c r="AB1112" t="str">
        <f t="shared" si="551"/>
        <v>0.693738618480645-0.144674276812981i</v>
      </c>
      <c r="AC1112" t="str">
        <f t="shared" si="552"/>
        <v>1.29859168182889-1.44763798333964i</v>
      </c>
      <c r="AD1112" t="str">
        <f t="shared" si="553"/>
        <v>0.29358020265761+0.215867373581145i</v>
      </c>
      <c r="AE1112" t="str">
        <f t="shared" si="554"/>
        <v>-0.00914379516550205-0.00761260233025252i</v>
      </c>
      <c r="AF1112" t="str">
        <f t="shared" si="555"/>
        <v>-5.76066415238457-1.26254439468607i</v>
      </c>
      <c r="AG1112" t="str">
        <f t="shared" si="556"/>
        <v>1.01960082035487-0.0256507506684606i</v>
      </c>
      <c r="AH1112" t="str">
        <f t="shared" si="557"/>
        <v>0.0408424967285694+0.0553606198190614i</v>
      </c>
      <c r="AI1112">
        <f t="shared" si="558"/>
        <v>-23.248719589179693</v>
      </c>
      <c r="AJ1112">
        <f t="shared" si="559"/>
        <v>53.581815136813837</v>
      </c>
      <c r="AK1112"/>
      <c r="AL1112"/>
      <c r="AM1112"/>
      <c r="AN1112"/>
    </row>
    <row r="1113" spans="1:40" x14ac:dyDescent="0.35">
      <c r="A1113"/>
      <c r="B1113">
        <f t="shared" si="525"/>
        <v>97900</v>
      </c>
      <c r="C1113" s="237" t="str">
        <f t="shared" si="528"/>
        <v>-3.36477491637825E-06+0.0105557416902124i</v>
      </c>
      <c r="D1113" s="208" t="str">
        <f t="shared" si="529"/>
        <v>-2.51368699879348+0.0809273529582951i</v>
      </c>
      <c r="E1113" t="str">
        <f t="shared" si="530"/>
        <v>20500</v>
      </c>
      <c r="F1113" t="str">
        <f t="shared" si="531"/>
        <v>0.327868852459016</v>
      </c>
      <c r="G1113" t="str">
        <f t="shared" si="526"/>
        <v>0.327868852459016</v>
      </c>
      <c r="H1113" t="str">
        <f t="shared" si="532"/>
        <v>3.24800708802266+1.34264724293166i</v>
      </c>
      <c r="I1113" t="str">
        <f t="shared" si="533"/>
        <v>384.452400983051i</v>
      </c>
      <c r="J1113" t="str">
        <f t="shared" si="527"/>
        <v>-199.067018774242+84.1058828582601i</v>
      </c>
      <c r="K1113" t="str">
        <f t="shared" si="534"/>
        <v>0.692370141931745-1.63874458431079i</v>
      </c>
      <c r="L1113" t="str">
        <f t="shared" si="535"/>
        <v>0.135698141278322-0.273639336686915i</v>
      </c>
      <c r="M1113" t="str">
        <f t="shared" si="536"/>
        <v>0.828068283210067-1.9123839209977i</v>
      </c>
      <c r="N1113" t="str">
        <f t="shared" si="537"/>
        <v>-1.22113557678274i</v>
      </c>
      <c r="O1113" t="str">
        <f t="shared" si="538"/>
        <v>0.342579105548001-0.939488986865696i</v>
      </c>
      <c r="P1113" t="str">
        <f t="shared" si="539"/>
        <v>0.657420894451999+0.939488986865696i</v>
      </c>
      <c r="Q1113" t="str">
        <f t="shared" si="540"/>
        <v>-0.657420894451999+0.281646589917044i</v>
      </c>
      <c r="R1113" t="str">
        <f t="shared" si="541"/>
        <v>-0.32764321703961-1.56941860284863i</v>
      </c>
      <c r="S1113" t="str">
        <f t="shared" si="542"/>
        <v>0.132238909472173i</v>
      </c>
      <c r="T1113" t="str">
        <f t="shared" si="543"/>
        <v>0.207538204546044-0.0433271817172725i</v>
      </c>
      <c r="U1113" t="str">
        <f t="shared" si="544"/>
        <v>0.0000500000000000001-0.00145150794443944i</v>
      </c>
      <c r="V1113" t="str">
        <f t="shared" si="545"/>
        <v>0.00002-0.0162568889777217i</v>
      </c>
      <c r="W1113" t="str">
        <f t="shared" si="546"/>
        <v>0.0000422731450490447-0.00133264251569003i</v>
      </c>
      <c r="X1113" t="str">
        <f t="shared" si="547"/>
        <v>0.0000556993858064917-0.00133165372356401i</v>
      </c>
      <c r="Y1113" t="str">
        <f t="shared" si="548"/>
        <v>0.009+0.492099073258305i</v>
      </c>
      <c r="Z1113" t="str">
        <f t="shared" si="549"/>
        <v>-0.032524727613679-0.00196208376355849i</v>
      </c>
      <c r="AA1113" t="str">
        <f t="shared" si="550"/>
        <v>0.451028465676445-24.4431784676595i</v>
      </c>
      <c r="AB1113" t="str">
        <f t="shared" si="551"/>
        <v>0.693676384174186-0.144816916074975i</v>
      </c>
      <c r="AC1113" t="str">
        <f t="shared" si="552"/>
        <v>1.29746587075623-1.44649385854452i</v>
      </c>
      <c r="AD1113" t="str">
        <f t="shared" si="553"/>
        <v>0.293847484029276+0.215983842996039i</v>
      </c>
      <c r="AE1113" t="str">
        <f t="shared" si="554"/>
        <v>-0.00913353098648359-0.00760136903977813i</v>
      </c>
      <c r="AF1113" t="str">
        <f t="shared" si="555"/>
        <v>-5.76169408681614-1.26171988997337i</v>
      </c>
      <c r="AG1113" t="str">
        <f t="shared" si="556"/>
        <v>1.01959095202526-0.0256482489117601i</v>
      </c>
      <c r="AH1113" t="str">
        <f t="shared" si="557"/>
        <v>0.0408162332402776+0.0552845094960415i</v>
      </c>
      <c r="AI1113">
        <f t="shared" si="558"/>
        <v>-23.258425742479126</v>
      </c>
      <c r="AJ1113">
        <f t="shared" si="559"/>
        <v>53.561762765247572</v>
      </c>
      <c r="AK1113"/>
      <c r="AL1113"/>
      <c r="AM1113"/>
      <c r="AN1113"/>
    </row>
    <row r="1114" spans="1:40" x14ac:dyDescent="0.35">
      <c r="A1114"/>
      <c r="B1114">
        <f t="shared" si="525"/>
        <v>98000</v>
      </c>
      <c r="C1114" s="237" t="str">
        <f t="shared" si="528"/>
        <v>-3.35791153300384E-06+0.0105449705274079i</v>
      </c>
      <c r="D1114" s="208" t="str">
        <f t="shared" si="529"/>
        <v>-2.51368694617421+0.0808447740434606i</v>
      </c>
      <c r="E1114" t="str">
        <f t="shared" si="530"/>
        <v>20500</v>
      </c>
      <c r="F1114" t="str">
        <f t="shared" si="531"/>
        <v>0.327868852459016</v>
      </c>
      <c r="G1114" t="str">
        <f t="shared" si="526"/>
        <v>0.327868852459016</v>
      </c>
      <c r="H1114" t="str">
        <f t="shared" si="532"/>
        <v>3.24903463470764+1.34174074099756i</v>
      </c>
      <c r="I1114" t="str">
        <f t="shared" si="533"/>
        <v>384.84510006475i</v>
      </c>
      <c r="J1114" t="str">
        <f t="shared" si="527"/>
        <v>-199.475944612952+84.1917928509651i</v>
      </c>
      <c r="K1114" t="str">
        <f t="shared" si="534"/>
        <v>0.691159385415922-1.6375666393992i</v>
      </c>
      <c r="L1114" t="str">
        <f t="shared" si="535"/>
        <v>0.135475891402906-0.273470214444071i</v>
      </c>
      <c r="M1114" t="str">
        <f t="shared" si="536"/>
        <v>0.826635276818828-1.91103685384327i</v>
      </c>
      <c r="N1114" t="str">
        <f t="shared" si="537"/>
        <v>-1.22238290627895i</v>
      </c>
      <c r="O1114" t="str">
        <f t="shared" si="538"/>
        <v>0.341406987029647-0.939915564935138i</v>
      </c>
      <c r="P1114" t="str">
        <f t="shared" si="539"/>
        <v>0.658593012970353+0.939915564935138i</v>
      </c>
      <c r="Q1114" t="str">
        <f t="shared" si="540"/>
        <v>-0.658593012970353+0.282467341343812i</v>
      </c>
      <c r="R1114" t="str">
        <f t="shared" si="541"/>
        <v>-0.327631236158912-1.56767634763931i</v>
      </c>
      <c r="S1114" t="str">
        <f t="shared" si="542"/>
        <v>0.132373984967038i</v>
      </c>
      <c r="T1114" t="str">
        <f t="shared" si="543"/>
        <v>0.207519565275587-0.0433698523300319i</v>
      </c>
      <c r="U1114" t="str">
        <f t="shared" si="544"/>
        <v>0.0000500000000000001-0.00145002681388389i</v>
      </c>
      <c r="V1114" t="str">
        <f t="shared" si="545"/>
        <v>0.00002-0.0162403003154995i</v>
      </c>
      <c r="W1114" t="str">
        <f t="shared" si="546"/>
        <v>0.0000422731441551982-0.00133128290228023i</v>
      </c>
      <c r="X1114" t="str">
        <f t="shared" si="547"/>
        <v>0.0000556719781338758-0.00133029539529811i</v>
      </c>
      <c r="Y1114" t="str">
        <f t="shared" si="548"/>
        <v>0.009+0.49260172808288i</v>
      </c>
      <c r="Z1114" t="str">
        <f t="shared" si="549"/>
        <v>-0.0324582524033336-0.00195817415861496i</v>
      </c>
      <c r="AA1114" t="str">
        <f t="shared" si="550"/>
        <v>0.450102440373999-24.4181184204376i</v>
      </c>
      <c r="AB1114" t="str">
        <f t="shared" si="551"/>
        <v>0.693614084214703-0.144959538472785i</v>
      </c>
      <c r="AC1114" t="str">
        <f t="shared" si="552"/>
        <v>1.29634285017266-1.44535074549203i</v>
      </c>
      <c r="AD1114" t="str">
        <f t="shared" si="553"/>
        <v>0.294114928614324+0.216100002266338i</v>
      </c>
      <c r="AE1114" t="str">
        <f t="shared" si="554"/>
        <v>-0.00912329514843759-0.00759015667079721i</v>
      </c>
      <c r="AF1114" t="str">
        <f t="shared" si="555"/>
        <v>-5.76272158088185-1.2608959669541i</v>
      </c>
      <c r="AG1114" t="str">
        <f t="shared" si="556"/>
        <v>1.01958107700108-0.0256457669842123i</v>
      </c>
      <c r="AH1114" t="str">
        <f t="shared" si="557"/>
        <v>0.0407900338913556+0.0552085348397168i</v>
      </c>
      <c r="AI1114">
        <f t="shared" si="558"/>
        <v>-23.268123056596593</v>
      </c>
      <c r="AJ1114">
        <f t="shared" si="559"/>
        <v>53.541689738053101</v>
      </c>
      <c r="AK1114"/>
      <c r="AL1114"/>
      <c r="AM1114"/>
      <c r="AN1114"/>
    </row>
    <row r="1115" spans="1:40" x14ac:dyDescent="0.35">
      <c r="A1115"/>
      <c r="B1115">
        <f t="shared" si="525"/>
        <v>98100</v>
      </c>
      <c r="C1115" s="237" t="str">
        <f t="shared" si="528"/>
        <v>-3.35106912786703E-06+0.010534221324154i</v>
      </c>
      <c r="D1115" s="208" t="str">
        <f t="shared" si="529"/>
        <v>-2.51368689371577+0.0807623634851807i</v>
      </c>
      <c r="E1115" t="str">
        <f t="shared" si="530"/>
        <v>20500</v>
      </c>
      <c r="F1115" t="str">
        <f t="shared" si="531"/>
        <v>0.327868852459016</v>
      </c>
      <c r="G1115" t="str">
        <f t="shared" si="526"/>
        <v>0.327868852459016</v>
      </c>
      <c r="H1115" t="str">
        <f t="shared" si="532"/>
        <v>3.2500597479283+1.34083499051762i</v>
      </c>
      <c r="I1115" t="str">
        <f t="shared" si="533"/>
        <v>385.237799146448i</v>
      </c>
      <c r="J1115" t="str">
        <f t="shared" si="527"/>
        <v>-199.885287935927+84.2777028436702i</v>
      </c>
      <c r="K1115" t="str">
        <f t="shared" si="534"/>
        <v>0.689951626287971-1.63638987334822i</v>
      </c>
      <c r="L1115" t="str">
        <f t="shared" si="535"/>
        <v>0.135254142560968-0.273301189040155i</v>
      </c>
      <c r="M1115" t="str">
        <f t="shared" si="536"/>
        <v>0.825205768848939-1.90969106238837i</v>
      </c>
      <c r="N1115" t="str">
        <f t="shared" si="537"/>
        <v>-1.22363023577515i</v>
      </c>
      <c r="O1115" t="str">
        <f t="shared" si="538"/>
        <v>0.34023433733984-0.940340680655112i</v>
      </c>
      <c r="P1115" t="str">
        <f t="shared" si="539"/>
        <v>0.65976566266016+0.940340680655112i</v>
      </c>
      <c r="Q1115" t="str">
        <f t="shared" si="540"/>
        <v>-0.65976566266016+0.283289555120038i</v>
      </c>
      <c r="R1115" t="str">
        <f t="shared" si="541"/>
        <v>-0.327619241580659-1.5659374961795i</v>
      </c>
      <c r="S1115" t="str">
        <f t="shared" si="542"/>
        <v>0.132509060461902i</v>
      </c>
      <c r="T1115" t="str">
        <f t="shared" si="543"/>
        <v>0.207500906360809-0.043412517891094i</v>
      </c>
      <c r="U1115" t="str">
        <f t="shared" si="544"/>
        <v>0.0000500000000000001-0.0014485487029625i</v>
      </c>
      <c r="V1115" t="str">
        <f t="shared" si="545"/>
        <v>0.00002-0.01622374547318i</v>
      </c>
      <c r="W1115" t="str">
        <f t="shared" si="546"/>
        <v>0.0000422731432604395-0.00132992606099357i</v>
      </c>
      <c r="X1115" t="str">
        <f t="shared" si="547"/>
        <v>0.0000556446542190707-0.00132893983569161i</v>
      </c>
      <c r="Y1115" t="str">
        <f t="shared" si="548"/>
        <v>0.009+0.493104382907454i</v>
      </c>
      <c r="Z1115" t="str">
        <f t="shared" si="549"/>
        <v>-0.0323919809378257-0.00195427838699094i</v>
      </c>
      <c r="AA1115" t="str">
        <f t="shared" si="550"/>
        <v>0.449179270131509-24.3931098251141i</v>
      </c>
      <c r="AB1115" t="str">
        <f t="shared" si="551"/>
        <v>0.693551718595977-0.145102143985784i</v>
      </c>
      <c r="AC1115" t="str">
        <f t="shared" si="552"/>
        <v>1.29522261167745-1.44420864459625i</v>
      </c>
      <c r="AD1115" t="str">
        <f t="shared" si="553"/>
        <v>0.294382536087928+0.216215851179341i</v>
      </c>
      <c r="AE1115" t="str">
        <f t="shared" si="554"/>
        <v>-0.00911308753250431-0.00757896515764119i</v>
      </c>
      <c r="AF1115" t="str">
        <f t="shared" si="555"/>
        <v>-5.76374664164407-1.26007262703244i</v>
      </c>
      <c r="AG1115" t="str">
        <f t="shared" si="556"/>
        <v>1.01957119528194-0.0256433047956967i</v>
      </c>
      <c r="AH1115" t="str">
        <f t="shared" si="557"/>
        <v>0.0407638983946847+0.0551326954441889i</v>
      </c>
      <c r="AI1115">
        <f t="shared" si="558"/>
        <v>-23.277811553023643</v>
      </c>
      <c r="AJ1115">
        <f t="shared" si="559"/>
        <v>53.521596111447614</v>
      </c>
      <c r="AK1115"/>
      <c r="AL1115"/>
      <c r="AM1115"/>
      <c r="AN1115"/>
    </row>
    <row r="1116" spans="1:40" x14ac:dyDescent="0.35">
      <c r="A1116"/>
      <c r="B1116">
        <f t="shared" si="525"/>
        <v>98200</v>
      </c>
      <c r="C1116" s="237" t="str">
        <f t="shared" si="528"/>
        <v>-0.0000033442476155603+0.0105234940133644i</v>
      </c>
      <c r="D1116" s="208" t="str">
        <f t="shared" si="529"/>
        <v>-2.51368684141751+0.0806801207691271i</v>
      </c>
      <c r="E1116" t="str">
        <f t="shared" si="530"/>
        <v>20500</v>
      </c>
      <c r="F1116" t="str">
        <f t="shared" si="531"/>
        <v>0.327868852459016</v>
      </c>
      <c r="G1116" t="str">
        <f t="shared" si="526"/>
        <v>0.327868852459016</v>
      </c>
      <c r="H1116" t="str">
        <f t="shared" si="532"/>
        <v>3.25108243472516+1.33992999236577i</v>
      </c>
      <c r="I1116" t="str">
        <f t="shared" si="533"/>
        <v>385.630498228147i</v>
      </c>
      <c r="J1116" t="str">
        <f t="shared" si="527"/>
        <v>-200.295048743169+84.3636128363753i</v>
      </c>
      <c r="K1116" t="str">
        <f t="shared" si="534"/>
        <v>0.688746855309174-1.63521428632291i</v>
      </c>
      <c r="L1116" t="str">
        <f t="shared" si="535"/>
        <v>0.135032893404959-0.273132260845537i</v>
      </c>
      <c r="M1116" t="str">
        <f t="shared" si="536"/>
        <v>0.823779748714133-1.90834654716845i</v>
      </c>
      <c r="N1116" t="str">
        <f t="shared" si="537"/>
        <v>-1.22487756527135i</v>
      </c>
      <c r="O1116" t="str">
        <f t="shared" si="538"/>
        <v>0.339061158303017-0.940764333364215i</v>
      </c>
      <c r="P1116" t="str">
        <f t="shared" si="539"/>
        <v>0.660938841696983+0.940764333364215i</v>
      </c>
      <c r="Q1116" t="str">
        <f t="shared" si="540"/>
        <v>-0.660938841696983+0.284113231907135i</v>
      </c>
      <c r="R1116" t="str">
        <f t="shared" si="541"/>
        <v>-0.327607233300155-1.56420203805673i</v>
      </c>
      <c r="S1116" t="str">
        <f t="shared" si="542"/>
        <v>0.132644135956766i</v>
      </c>
      <c r="T1116" t="str">
        <f t="shared" si="543"/>
        <v>0.207482227799847-0.0434551783942857i</v>
      </c>
      <c r="U1116" t="str">
        <f t="shared" si="544"/>
        <v>0.00005-0.00144707360245031i</v>
      </c>
      <c r="V1116" t="str">
        <f t="shared" si="545"/>
        <v>0.00002-0.0162072243474435i</v>
      </c>
      <c r="W1116" t="str">
        <f t="shared" si="546"/>
        <v>0.000042273142364768-0.00132857198336125i</v>
      </c>
      <c r="X1116" t="str">
        <f t="shared" si="547"/>
        <v>0.0000556174137211308-0.00132758703628971i</v>
      </c>
      <c r="Y1116" t="str">
        <f t="shared" si="548"/>
        <v>0.009+0.493607037732028i</v>
      </c>
      <c r="Z1116" t="str">
        <f t="shared" si="549"/>
        <v>-0.0323259123848094-0.00195039638238588i</v>
      </c>
      <c r="AA1116" t="str">
        <f t="shared" si="550"/>
        <v>0.448258943199659-24.3681525230319i</v>
      </c>
      <c r="AB1116" t="str">
        <f t="shared" si="551"/>
        <v>0.693489287311781-0.145244732593341i</v>
      </c>
      <c r="AC1116" t="str">
        <f t="shared" si="552"/>
        <v>1.29410514689874-1.44306755625754i</v>
      </c>
      <c r="AD1116" t="str">
        <f t="shared" si="553"/>
        <v>0.294650306124966+0.216331389522598i</v>
      </c>
      <c r="AE1116" t="str">
        <f t="shared" si="554"/>
        <v>-0.00910290802043154-0.0075677944349266i</v>
      </c>
      <c r="AF1116" t="str">
        <f t="shared" si="555"/>
        <v>-5.76476927614267-1.25924987159664i</v>
      </c>
      <c r="AG1116" t="str">
        <f t="shared" si="556"/>
        <v>1.01956130686748-0.0256408622564377i</v>
      </c>
      <c r="AH1116" t="str">
        <f t="shared" si="557"/>
        <v>0.0407378264646416+0.0550569909052222i</v>
      </c>
      <c r="AI1116">
        <f t="shared" si="558"/>
        <v>-23.287491253180988</v>
      </c>
      <c r="AJ1116">
        <f t="shared" si="559"/>
        <v>53.501481941411726</v>
      </c>
      <c r="AK1116"/>
      <c r="AL1116"/>
      <c r="AM1116"/>
      <c r="AN1116"/>
    </row>
    <row r="1117" spans="1:40" x14ac:dyDescent="0.35">
      <c r="A1117"/>
      <c r="B1117">
        <f t="shared" si="525"/>
        <v>98300</v>
      </c>
      <c r="C1117" s="237" t="str">
        <f t="shared" si="528"/>
        <v>-0.0000033374469111103+0.0105127885282259i</v>
      </c>
      <c r="D1117" s="208" t="str">
        <f t="shared" si="529"/>
        <v>-2.51368678927877+0.0805980453830653i</v>
      </c>
      <c r="E1117" t="str">
        <f t="shared" si="530"/>
        <v>20500</v>
      </c>
      <c r="F1117" t="str">
        <f t="shared" si="531"/>
        <v>0.327868852459016</v>
      </c>
      <c r="G1117" t="str">
        <f t="shared" si="526"/>
        <v>0.327868852459016</v>
      </c>
      <c r="H1117" t="str">
        <f t="shared" si="532"/>
        <v>3.25210270211622+1.33902574740231i</v>
      </c>
      <c r="I1117" t="str">
        <f t="shared" si="533"/>
        <v>386.023197309846i</v>
      </c>
      <c r="J1117" t="str">
        <f t="shared" si="527"/>
        <v>-200.705227034678+84.4495228290804i</v>
      </c>
      <c r="K1117" t="str">
        <f t="shared" si="534"/>
        <v>0.687545063273357-1.6340398784744i</v>
      </c>
      <c r="L1117" t="str">
        <f t="shared" si="535"/>
        <v>0.134812142591144-0.272963430227195i</v>
      </c>
      <c r="M1117" t="str">
        <f t="shared" si="536"/>
        <v>0.822357205864501-1.90700330870159i</v>
      </c>
      <c r="N1117" t="str">
        <f t="shared" si="537"/>
        <v>-1.22612489476756i</v>
      </c>
      <c r="O1117" t="str">
        <f t="shared" si="538"/>
        <v>0.337887451744434-0.941186522403319i</v>
      </c>
      <c r="P1117" t="str">
        <f t="shared" si="539"/>
        <v>0.662112548255566+0.941186522403319i</v>
      </c>
      <c r="Q1117" t="str">
        <f t="shared" si="540"/>
        <v>-0.662112548255566+0.284938372364241i</v>
      </c>
      <c r="R1117" t="str">
        <f t="shared" si="541"/>
        <v>-0.327595211312702-1.56246996290088i</v>
      </c>
      <c r="S1117" t="str">
        <f t="shared" si="542"/>
        <v>0.13277921145163i</v>
      </c>
      <c r="T1117" t="str">
        <f t="shared" si="543"/>
        <v>0.207463529590836-0.0434978338334307i</v>
      </c>
      <c r="U1117" t="str">
        <f t="shared" si="544"/>
        <v>0.00005-0.00144560150315993i</v>
      </c>
      <c r="V1117" t="str">
        <f t="shared" si="545"/>
        <v>0.00002-0.0161907368353912i</v>
      </c>
      <c r="W1117" t="str">
        <f t="shared" si="546"/>
        <v>0.0000422731414681842-0.00132722066094895i</v>
      </c>
      <c r="X1117" t="str">
        <f t="shared" si="547"/>
        <v>0.0000555902563008463-0.00132623698867204i</v>
      </c>
      <c r="Y1117" t="str">
        <f t="shared" si="548"/>
        <v>0.009+0.494109692556603i</v>
      </c>
      <c r="Z1117" t="str">
        <f t="shared" si="549"/>
        <v>-0.0322600459161888-0.00194652807889242i</v>
      </c>
      <c r="AA1117" t="str">
        <f t="shared" si="550"/>
        <v>0.447341447889639-24.343246356187i</v>
      </c>
      <c r="AB1117" t="str">
        <f t="shared" si="551"/>
        <v>0.69342679035588-0.145387304274812i</v>
      </c>
      <c r="AC1117" t="str">
        <f t="shared" si="552"/>
        <v>1.29299044749338-1.44192748086259i</v>
      </c>
      <c r="AD1117" t="str">
        <f t="shared" si="553"/>
        <v>0.294918238400033+0.216446617083931i</v>
      </c>
      <c r="AE1117" t="str">
        <f t="shared" si="554"/>
        <v>-0.00909275649457146-0.00755664443755452i</v>
      </c>
      <c r="AF1117" t="str">
        <f t="shared" si="555"/>
        <v>-5.76578949139499-1.25842770201924i</v>
      </c>
      <c r="AG1117" t="str">
        <f t="shared" si="556"/>
        <v>1.01955141175737-0.0256384392770037i</v>
      </c>
      <c r="AH1117" t="str">
        <f t="shared" si="557"/>
        <v>0.0407118178170894+0.0549814208202424i</v>
      </c>
      <c r="AI1117">
        <f t="shared" si="558"/>
        <v>-23.29716217841812</v>
      </c>
      <c r="AJ1117">
        <f t="shared" si="559"/>
        <v>53.481347283693829</v>
      </c>
      <c r="AK1117"/>
      <c r="AL1117"/>
      <c r="AM1117"/>
      <c r="AN1117"/>
    </row>
    <row r="1118" spans="1:40" x14ac:dyDescent="0.35">
      <c r="A1118"/>
      <c r="B1118">
        <f t="shared" si="525"/>
        <v>98400</v>
      </c>
      <c r="C1118" s="237" t="str">
        <f t="shared" si="528"/>
        <v>-3.33066692997528E-06+0.0105021048021971i</v>
      </c>
      <c r="D1118" s="208" t="str">
        <f t="shared" si="529"/>
        <v>-2.51368673729892+0.0805161368168445i</v>
      </c>
      <c r="E1118" t="str">
        <f t="shared" si="530"/>
        <v>20500</v>
      </c>
      <c r="F1118" t="str">
        <f t="shared" si="531"/>
        <v>0.327868852459016</v>
      </c>
      <c r="G1118" t="str">
        <f t="shared" si="526"/>
        <v>0.327868852459016</v>
      </c>
      <c r="H1118" t="str">
        <f t="shared" si="532"/>
        <v>3.25312055709708+1.33812225647394i</v>
      </c>
      <c r="I1118" t="str">
        <f t="shared" si="533"/>
        <v>386.415896391544i</v>
      </c>
      <c r="J1118" t="str">
        <f t="shared" si="527"/>
        <v>-201.115822810452+84.5354328217854i</v>
      </c>
      <c r="K1118" t="str">
        <f t="shared" si="534"/>
        <v>0.68634624100677-1.63286664994001i</v>
      </c>
      <c r="L1118" t="str">
        <f t="shared" si="535"/>
        <v>0.134591888779584-0.272794697548739i</v>
      </c>
      <c r="M1118" t="str">
        <f t="shared" si="536"/>
        <v>0.820938129786354-1.90566134748875i</v>
      </c>
      <c r="N1118" t="str">
        <f t="shared" si="537"/>
        <v>-1.22737222426376i</v>
      </c>
      <c r="O1118" t="str">
        <f t="shared" si="538"/>
        <v>0.336713219490201-0.94160724711556i</v>
      </c>
      <c r="P1118" t="str">
        <f t="shared" si="539"/>
        <v>0.663286780509799+0.94160724711556i</v>
      </c>
      <c r="Q1118" t="str">
        <f t="shared" si="540"/>
        <v>-0.663286780509799+0.2857649771482i</v>
      </c>
      <c r="R1118" t="str">
        <f t="shared" si="541"/>
        <v>-0.327583175613586-1.560741260384i</v>
      </c>
      <c r="S1118" t="str">
        <f t="shared" si="542"/>
        <v>0.132914286946495i</v>
      </c>
      <c r="T1118" t="str">
        <f t="shared" si="543"/>
        <v>0.207444811731913-0.0435404842023482i</v>
      </c>
      <c r="U1118" t="str">
        <f t="shared" si="544"/>
        <v>0.00005-0.00144413239594127i</v>
      </c>
      <c r="V1118" t="str">
        <f t="shared" si="545"/>
        <v>0.00002-0.0161742828345422i</v>
      </c>
      <c r="W1118" t="str">
        <f t="shared" si="546"/>
        <v>0.0000422731405706878-0.00132587208535657i</v>
      </c>
      <c r="X1118" t="str">
        <f t="shared" si="547"/>
        <v>0.0000555631816207259-0.00132488968445235i</v>
      </c>
      <c r="Y1118" t="str">
        <f t="shared" si="548"/>
        <v>0.009+0.494612347381177i</v>
      </c>
      <c r="Z1118" t="str">
        <f t="shared" si="549"/>
        <v>-0.0321943807080889-0.0019426734109934i</v>
      </c>
      <c r="AA1118" t="str">
        <f t="shared" si="550"/>
        <v>0.446426772572768-24.3183911672252i</v>
      </c>
      <c r="AB1118" t="str">
        <f t="shared" si="551"/>
        <v>0.693364227722047-0.145529859009537i</v>
      </c>
      <c r="AC1118" t="str">
        <f t="shared" si="552"/>
        <v>1.29187850514694-1.44078841878465i</v>
      </c>
      <c r="AD1118" t="str">
        <f t="shared" si="553"/>
        <v>0.295186332587416+0.21656153365142i</v>
      </c>
      <c r="AE1118" t="str">
        <f t="shared" si="554"/>
        <v>-0.00908263283787528-0.00754551510070767i</v>
      </c>
      <c r="AF1118" t="str">
        <f t="shared" si="555"/>
        <v>-5.766807294396-1.2576061196571i</v>
      </c>
      <c r="AG1118" t="str">
        <f t="shared" si="556"/>
        <v>1.01954150995132-0.0256360357683038i</v>
      </c>
      <c r="AH1118" t="str">
        <f t="shared" si="557"/>
        <v>0.0406858721693618+0.0549059847883171i</v>
      </c>
      <c r="AI1118">
        <f t="shared" si="558"/>
        <v>-23.306824350015233</v>
      </c>
      <c r="AJ1118">
        <f t="shared" si="559"/>
        <v>53.461192193810319</v>
      </c>
      <c r="AK1118"/>
      <c r="AL1118"/>
      <c r="AM1118"/>
      <c r="AN1118"/>
    </row>
    <row r="1119" spans="1:40" x14ac:dyDescent="0.35">
      <c r="A1119"/>
      <c r="B1119">
        <f t="shared" si="525"/>
        <v>98500</v>
      </c>
      <c r="C1119" s="237" t="str">
        <f t="shared" si="528"/>
        <v>-3.32390758804238E-06+0.0104914427690064i</v>
      </c>
      <c r="D1119" s="208" t="str">
        <f t="shared" si="529"/>
        <v>-2.5136866854773+0.0804343945623824i</v>
      </c>
      <c r="E1119" t="str">
        <f t="shared" si="530"/>
        <v>20500</v>
      </c>
      <c r="F1119" t="str">
        <f t="shared" si="531"/>
        <v>0.327868852459016</v>
      </c>
      <c r="G1119" t="str">
        <f t="shared" si="526"/>
        <v>0.327868852459016</v>
      </c>
      <c r="H1119" t="str">
        <f t="shared" si="532"/>
        <v>3.25413600664092+1.33721952041389i</v>
      </c>
      <c r="I1119" t="str">
        <f t="shared" si="533"/>
        <v>386.808595473243i</v>
      </c>
      <c r="J1119" t="str">
        <f t="shared" si="527"/>
        <v>-201.526836070492+84.6213428144904i</v>
      </c>
      <c r="K1119" t="str">
        <f t="shared" si="534"/>
        <v>0.68515037936795-1.63169460084337i</v>
      </c>
      <c r="L1119" t="str">
        <f t="shared" si="535"/>
        <v>0.134372130634134-0.272626063170436i</v>
      </c>
      <c r="M1119" t="str">
        <f t="shared" si="536"/>
        <v>0.819522510002084-1.90432066401381i</v>
      </c>
      <c r="N1119" t="str">
        <f t="shared" si="537"/>
        <v>-1.22861955375996i</v>
      </c>
      <c r="O1119" t="str">
        <f t="shared" si="538"/>
        <v>0.335538463367213-0.942026506846368i</v>
      </c>
      <c r="P1119" t="str">
        <f t="shared" si="539"/>
        <v>0.664461536632787+0.942026506846368i</v>
      </c>
      <c r="Q1119" t="str">
        <f t="shared" si="540"/>
        <v>-0.664461536632787+0.286593046913592i</v>
      </c>
      <c r="R1119" t="str">
        <f t="shared" si="541"/>
        <v>-0.327571126198101-1.55901592022006i</v>
      </c>
      <c r="S1119" t="str">
        <f t="shared" si="542"/>
        <v>0.133049362441359i</v>
      </c>
      <c r="T1119" t="str">
        <f t="shared" si="543"/>
        <v>0.207426074221208-0.0435831294948553i</v>
      </c>
      <c r="U1119" t="str">
        <f t="shared" si="544"/>
        <v>0.00005-0.00144266627168143i</v>
      </c>
      <c r="V1119" t="str">
        <f t="shared" si="545"/>
        <v>0.00002-0.016157862242832i</v>
      </c>
      <c r="W1119" t="str">
        <f t="shared" si="546"/>
        <v>0.0000422731396722791-0.00132452624821819i</v>
      </c>
      <c r="X1119" t="str">
        <f t="shared" si="547"/>
        <v>0.000055536189344994-0.00132354511527854i</v>
      </c>
      <c r="Y1119" t="str">
        <f t="shared" si="548"/>
        <v>0.009+0.495115002205751i</v>
      </c>
      <c r="Z1119" t="str">
        <f t="shared" si="549"/>
        <v>-0.0321289159408345-0.00193883231355938i</v>
      </c>
      <c r="AA1119" t="str">
        <f t="shared" si="550"/>
        <v>0.445514905680121-24.2935867994388i</v>
      </c>
      <c r="AB1119" t="str">
        <f t="shared" si="551"/>
        <v>0.693301599404034-0.145672396776851i</v>
      </c>
      <c r="AC1119" t="str">
        <f t="shared" si="552"/>
        <v>1.29076931157348-1.43965037038351i</v>
      </c>
      <c r="AD1119" t="str">
        <f t="shared" si="553"/>
        <v>0.295454588361119+0.216676139013412i</v>
      </c>
      <c r="AE1119" t="str">
        <f t="shared" si="554"/>
        <v>-0.00907253693389178-0.00753440635985043i</v>
      </c>
      <c r="AF1119" t="str">
        <f t="shared" si="555"/>
        <v>-5.76782269211822-1.25678512585151i</v>
      </c>
      <c r="AG1119" t="str">
        <f t="shared" si="556"/>
        <v>1.01953160144907-0.0256336516415876i</v>
      </c>
      <c r="AH1119" t="str">
        <f t="shared" si="557"/>
        <v>0.0406599892402638+0.0548306824101587i</v>
      </c>
      <c r="AI1119">
        <f t="shared" si="558"/>
        <v>-23.316477789181654</v>
      </c>
      <c r="AJ1119">
        <f t="shared" si="559"/>
        <v>53.441016727045657</v>
      </c>
      <c r="AK1119"/>
      <c r="AL1119"/>
      <c r="AM1119"/>
      <c r="AN1119"/>
    </row>
    <row r="1120" spans="1:40" x14ac:dyDescent="0.35">
      <c r="A1120"/>
      <c r="B1120">
        <f t="shared" si="525"/>
        <v>98600</v>
      </c>
      <c r="C1120" s="237" t="str">
        <f t="shared" si="528"/>
        <v>-3.31716880162508E-06+0.0104808023626514i</v>
      </c>
      <c r="D1120" s="208" t="str">
        <f t="shared" si="529"/>
        <v>-2.51368663381327+0.0803528181136608i</v>
      </c>
      <c r="E1120" t="str">
        <f t="shared" si="530"/>
        <v>20500</v>
      </c>
      <c r="F1120" t="str">
        <f t="shared" si="531"/>
        <v>0.327868852459016</v>
      </c>
      <c r="G1120" t="str">
        <f t="shared" si="526"/>
        <v>0.327868852459016</v>
      </c>
      <c r="H1120" t="str">
        <f t="shared" si="532"/>
        <v>3.25514905769869+1.33631754004201i</v>
      </c>
      <c r="I1120" t="str">
        <f t="shared" si="533"/>
        <v>387.201294554942i</v>
      </c>
      <c r="J1120" t="str">
        <f t="shared" si="527"/>
        <v>-201.938266814799+84.7072528071956i</v>
      </c>
      <c r="K1120" t="str">
        <f t="shared" si="534"/>
        <v>0.683957469247604-1.63052373129453i</v>
      </c>
      <c r="L1120" t="str">
        <f t="shared" si="535"/>
        <v>0.134152866822437-0.272457527449228i</v>
      </c>
      <c r="M1120" t="str">
        <f t="shared" si="536"/>
        <v>0.818110336070041-1.90298125874376i</v>
      </c>
      <c r="N1120" t="str">
        <f t="shared" si="537"/>
        <v>-1.22986688325616i</v>
      </c>
      <c r="O1120" t="str">
        <f t="shared" si="538"/>
        <v>0.334363185203193-0.942444300943443i</v>
      </c>
      <c r="P1120" t="str">
        <f t="shared" si="539"/>
        <v>0.665636814796807+0.942444300943443i</v>
      </c>
      <c r="Q1120" t="str">
        <f t="shared" si="540"/>
        <v>-0.665636814796807+0.287422582312717i</v>
      </c>
      <c r="R1120" t="str">
        <f t="shared" si="541"/>
        <v>-0.327559063061522-1.55729393216472i</v>
      </c>
      <c r="S1120" t="str">
        <f t="shared" si="542"/>
        <v>0.133184437936223i</v>
      </c>
      <c r="T1120" t="str">
        <f t="shared" si="543"/>
        <v>0.207407317056849-0.0436257697047646i</v>
      </c>
      <c r="U1120" t="str">
        <f t="shared" si="544"/>
        <v>0.00005-0.00144120312130447i</v>
      </c>
      <c r="V1120" t="str">
        <f t="shared" si="545"/>
        <v>0.00002-0.0161414749586101i</v>
      </c>
      <c r="W1120" t="str">
        <f t="shared" si="546"/>
        <v>0.0000422731387729577-0.00132318314120177i</v>
      </c>
      <c r="X1120" t="str">
        <f t="shared" si="547"/>
        <v>0.0000555092791395728-0.00132220327283226i</v>
      </c>
      <c r="Y1120" t="str">
        <f t="shared" si="548"/>
        <v>0.009+0.495617657030326i</v>
      </c>
      <c r="Z1120" t="str">
        <f t="shared" si="549"/>
        <v>-0.0320636507989186-0.00193500472184561i</v>
      </c>
      <c r="AA1120" t="str">
        <f t="shared" si="550"/>
        <v>0.444605835702151-24.2688330967628i</v>
      </c>
      <c r="AB1120" t="str">
        <f t="shared" si="551"/>
        <v>0.693238905395582-0.145814917556073i</v>
      </c>
      <c r="AC1120" t="str">
        <f t="shared" si="552"/>
        <v>1.28966285851553-1.43851333600566i</v>
      </c>
      <c r="AD1120" t="str">
        <f t="shared" si="553"/>
        <v>0.295723005394849+0.21679043295851i</v>
      </c>
      <c r="AE1120" t="str">
        <f t="shared" si="554"/>
        <v>-0.00906246866676148-0.00752331815072544i</v>
      </c>
      <c r="AF1120" t="str">
        <f t="shared" si="555"/>
        <v>-5.76883569151196-1.25596472192835i</v>
      </c>
      <c r="AG1120" t="str">
        <f t="shared" si="556"/>
        <v>1.01952168625039-0.0256312868084422i</v>
      </c>
      <c r="AH1120" t="str">
        <f t="shared" si="557"/>
        <v>0.0406341687500532+0.0547555132881039i</v>
      </c>
      <c r="AI1120">
        <f t="shared" si="558"/>
        <v>-23.32612251705811</v>
      </c>
      <c r="AJ1120">
        <f t="shared" si="559"/>
        <v>53.420820938453872</v>
      </c>
      <c r="AK1120"/>
      <c r="AL1120"/>
      <c r="AM1120"/>
      <c r="AN1120"/>
    </row>
    <row r="1121" spans="1:40" x14ac:dyDescent="0.35">
      <c r="A1121"/>
      <c r="B1121">
        <f t="shared" si="525"/>
        <v>98700</v>
      </c>
      <c r="C1121" s="237" t="str">
        <f t="shared" si="528"/>
        <v>-3.31045048746055E-06+0.010470183517397i</v>
      </c>
      <c r="D1121" s="208" t="str">
        <f t="shared" si="529"/>
        <v>-2.51368658230619+0.0802714069667104i</v>
      </c>
      <c r="E1121" t="str">
        <f t="shared" si="530"/>
        <v>20500</v>
      </c>
      <c r="F1121" t="str">
        <f t="shared" si="531"/>
        <v>0.327868852459016</v>
      </c>
      <c r="G1121" t="str">
        <f t="shared" si="526"/>
        <v>0.327868852459016</v>
      </c>
      <c r="H1121" t="str">
        <f t="shared" si="532"/>
        <v>3.25615971719907+1.33541631616489i</v>
      </c>
      <c r="I1121" t="str">
        <f t="shared" si="533"/>
        <v>387.593993636641i</v>
      </c>
      <c r="J1121" t="str">
        <f t="shared" si="527"/>
        <v>-202.350115043372+84.7931627999006i</v>
      </c>
      <c r="K1121" t="str">
        <f t="shared" si="534"/>
        <v>0.682767501568507-1.62935404139006i</v>
      </c>
      <c r="L1121" t="str">
        <f t="shared" si="535"/>
        <v>0.133934096015902-0.272289090738751i</v>
      </c>
      <c r="M1121" t="str">
        <f t="shared" si="536"/>
        <v>0.816701597584409-1.90164313212881i</v>
      </c>
      <c r="N1121" t="str">
        <f t="shared" si="537"/>
        <v>-1.23111421275237i</v>
      </c>
      <c r="O1121" t="str">
        <f t="shared" si="538"/>
        <v>0.333187386826665-0.942860628756773i</v>
      </c>
      <c r="P1121" t="str">
        <f t="shared" si="539"/>
        <v>0.666812613173335+0.942860628756773i</v>
      </c>
      <c r="Q1121" t="str">
        <f t="shared" si="540"/>
        <v>-0.666812613173335+0.288253583995597i</v>
      </c>
      <c r="R1121" t="str">
        <f t="shared" si="541"/>
        <v>-0.327546986199125-1.55557528601516i</v>
      </c>
      <c r="S1121" t="str">
        <f t="shared" si="542"/>
        <v>0.133319513431088i</v>
      </c>
      <c r="T1121" t="str">
        <f t="shared" si="543"/>
        <v>0.207388540236967-0.0436684048258866i</v>
      </c>
      <c r="U1121" t="str">
        <f t="shared" si="544"/>
        <v>0.00005-0.00143974293577123i</v>
      </c>
      <c r="V1121" t="str">
        <f t="shared" si="545"/>
        <v>0.00002-0.0161251208806378i</v>
      </c>
      <c r="W1121" t="str">
        <f t="shared" si="546"/>
        <v>0.000042273137872724-0.00132184275600909i</v>
      </c>
      <c r="X1121" t="str">
        <f t="shared" si="547"/>
        <v>0.0000554824506720789-0.00132086414882893i</v>
      </c>
      <c r="Y1121" t="str">
        <f t="shared" si="548"/>
        <v>0.009+0.4961203118549i</v>
      </c>
      <c r="Z1121" t="str">
        <f t="shared" si="549"/>
        <v>-0.0319985844709824-0.0019311905714897i</v>
      </c>
      <c r="AA1121" t="str">
        <f t="shared" si="550"/>
        <v>0.443699551188347-24.2441299037724i</v>
      </c>
      <c r="AB1121" t="str">
        <f t="shared" si="551"/>
        <v>0.693176145690445-0.145957421326516i</v>
      </c>
      <c r="AC1121" t="str">
        <f t="shared" si="552"/>
        <v>1.28855913774399-1.43737731598442i</v>
      </c>
      <c r="AD1121" t="str">
        <f t="shared" si="553"/>
        <v>0.295991583362028+0.216904415275586i</v>
      </c>
      <c r="AE1121" t="str">
        <f t="shared" si="554"/>
        <v>-0.00905242792121496-0.00751225040935392i</v>
      </c>
      <c r="AF1121" t="str">
        <f t="shared" si="555"/>
        <v>-5.76984629950526-1.25514490919818i</v>
      </c>
      <c r="AG1121" t="str">
        <f t="shared" si="556"/>
        <v>1.01951176435508-0.0256289411807923i</v>
      </c>
      <c r="AH1121" t="str">
        <f t="shared" si="557"/>
        <v>0.0406084104204397+0.0546804770261179i</v>
      </c>
      <c r="AI1121">
        <f t="shared" si="558"/>
        <v>-23.335758554715156</v>
      </c>
      <c r="AJ1121">
        <f t="shared" si="559"/>
        <v>53.400604882860385</v>
      </c>
      <c r="AK1121"/>
      <c r="AL1121"/>
      <c r="AM1121"/>
      <c r="AN1121"/>
    </row>
    <row r="1122" spans="1:40" x14ac:dyDescent="0.35">
      <c r="A1122"/>
      <c r="B1122">
        <f t="shared" si="525"/>
        <v>98800</v>
      </c>
      <c r="C1122" s="237" t="str">
        <f t="shared" si="528"/>
        <v>-0.0000033037525627072+0.0104595861677743i</v>
      </c>
      <c r="D1122" s="208" t="str">
        <f t="shared" si="529"/>
        <v>-2.51368653095544+0.080190160619603i</v>
      </c>
      <c r="E1122" t="str">
        <f t="shared" si="530"/>
        <v>20500</v>
      </c>
      <c r="F1122" t="str">
        <f t="shared" si="531"/>
        <v>0.327868852459016</v>
      </c>
      <c r="G1122" t="str">
        <f t="shared" si="526"/>
        <v>0.327868852459016</v>
      </c>
      <c r="H1122" t="str">
        <f t="shared" si="532"/>
        <v>3.25716799204865+1.33451584957593i</v>
      </c>
      <c r="I1122" t="str">
        <f t="shared" si="533"/>
        <v>387.986692718339i</v>
      </c>
      <c r="J1122" t="str">
        <f t="shared" si="527"/>
        <v>-202.762380756211+84.8790727926057i</v>
      </c>
      <c r="K1122" t="str">
        <f t="shared" si="534"/>
        <v>0.681580467285373-1.62818553121321i</v>
      </c>
      <c r="L1122" t="str">
        <f t="shared" si="535"/>
        <v>0.133715816889713-0.272120753389363i</v>
      </c>
      <c r="M1122" t="str">
        <f t="shared" si="536"/>
        <v>0.815296284175086-1.90030628460257i</v>
      </c>
      <c r="N1122" t="str">
        <f t="shared" si="537"/>
        <v>-1.23236154224857i</v>
      </c>
      <c r="O1122" t="str">
        <f t="shared" si="538"/>
        <v>0.332011070066991-0.943275489638616i</v>
      </c>
      <c r="P1122" t="str">
        <f t="shared" si="539"/>
        <v>0.667988929933009+0.943275489638616i</v>
      </c>
      <c r="Q1122" t="str">
        <f t="shared" si="540"/>
        <v>-0.667988929933009+0.289086052609954i</v>
      </c>
      <c r="R1122" t="str">
        <f t="shared" si="541"/>
        <v>-0.327534895606182-1.55385997160988i</v>
      </c>
      <c r="S1122" t="str">
        <f t="shared" si="542"/>
        <v>0.133454588925952i</v>
      </c>
      <c r="T1122" t="str">
        <f t="shared" si="543"/>
        <v>0.207369743759688-0.0437110348520276i</v>
      </c>
      <c r="U1122" t="str">
        <f t="shared" si="544"/>
        <v>0.00005-0.00143828570607916i</v>
      </c>
      <c r="V1122" t="str">
        <f t="shared" si="545"/>
        <v>0.00002-0.0161087999080866i</v>
      </c>
      <c r="W1122" t="str">
        <f t="shared" si="546"/>
        <v>0.0000422731369715775-0.0013205050843755i</v>
      </c>
      <c r="X1122" t="str">
        <f t="shared" si="547"/>
        <v>0.0000554557036118079-0.00131952773501749i</v>
      </c>
      <c r="Y1122" t="str">
        <f t="shared" si="548"/>
        <v>0.009+0.496622966679475i</v>
      </c>
      <c r="Z1122" t="str">
        <f t="shared" si="549"/>
        <v>-0.0319337161497875-0.00192738979850867i</v>
      </c>
      <c r="AA1122" t="str">
        <f t="shared" si="550"/>
        <v>0.44279604074684-24.2194770656791i</v>
      </c>
      <c r="AB1122" t="str">
        <f t="shared" si="551"/>
        <v>0.693113320282358-0.146099908067477i</v>
      </c>
      <c r="AC1122" t="str">
        <f t="shared" si="552"/>
        <v>1.28745814105798-1.43624231064005i</v>
      </c>
      <c r="AD1122" t="str">
        <f t="shared" si="553"/>
        <v>0.296260321935773+0.21701808575378i</v>
      </c>
      <c r="AE1122" t="str">
        <f t="shared" si="554"/>
        <v>-0.00904241458256791-0.00750120307203335i</v>
      </c>
      <c r="AF1122" t="str">
        <f t="shared" si="555"/>
        <v>-5.77085452300409-1.25432568895633i</v>
      </c>
      <c r="AG1122" t="str">
        <f t="shared" si="556"/>
        <v>1.01950183576297-0.025626614670896i</v>
      </c>
      <c r="AH1122" t="str">
        <f t="shared" si="557"/>
        <v>0.04058271397457+0.0546055732297796i</v>
      </c>
      <c r="AI1122">
        <f t="shared" si="558"/>
        <v>-23.345385923154616</v>
      </c>
      <c r="AJ1122">
        <f t="shared" si="559"/>
        <v>53.380368614863968</v>
      </c>
      <c r="AK1122"/>
      <c r="AL1122"/>
      <c r="AM1122"/>
      <c r="AN1122"/>
    </row>
    <row r="1123" spans="1:40" x14ac:dyDescent="0.35">
      <c r="A1123"/>
      <c r="B1123">
        <f t="shared" si="525"/>
        <v>98900</v>
      </c>
      <c r="C1123" s="237" t="str">
        <f t="shared" si="528"/>
        <v>-3.29707494494195E-06+0.0104490102485793i</v>
      </c>
      <c r="D1123" s="208" t="str">
        <f t="shared" si="529"/>
        <v>-2.51368647976037+0.0801090785724413i</v>
      </c>
      <c r="E1123" t="str">
        <f t="shared" si="530"/>
        <v>20500</v>
      </c>
      <c r="F1123" t="str">
        <f t="shared" si="531"/>
        <v>0.327868852459016</v>
      </c>
      <c r="G1123" t="str">
        <f t="shared" si="526"/>
        <v>0.327868852459016</v>
      </c>
      <c r="H1123" t="str">
        <f t="shared" si="532"/>
        <v>3.25817388913185+1.33361614105545i</v>
      </c>
      <c r="I1123" t="str">
        <f t="shared" si="533"/>
        <v>388.379391800038i</v>
      </c>
      <c r="J1123" t="str">
        <f t="shared" si="527"/>
        <v>-203.175063953316+84.9649827853107i</v>
      </c>
      <c r="K1123" t="str">
        <f t="shared" si="534"/>
        <v>0.680396357384738-1.62701820083399i</v>
      </c>
      <c r="L1123" t="str">
        <f t="shared" si="535"/>
        <v>0.133498028122805-0.271952515748156i</v>
      </c>
      <c r="M1123" t="str">
        <f t="shared" si="536"/>
        <v>0.813894385507543-1.89897071658215i</v>
      </c>
      <c r="N1123" t="str">
        <f t="shared" si="537"/>
        <v>-1.23360887174477i</v>
      </c>
      <c r="O1123" t="str">
        <f t="shared" si="538"/>
        <v>0.330834236754312-0.943688882943522i</v>
      </c>
      <c r="P1123" t="str">
        <f t="shared" si="539"/>
        <v>0.669165763245688+0.943688882943522i</v>
      </c>
      <c r="Q1123" t="str">
        <f t="shared" si="540"/>
        <v>-0.669165763245688+0.289919988801248i</v>
      </c>
      <c r="R1123" t="str">
        <f t="shared" si="541"/>
        <v>-0.327522791277953-1.55214797882843i</v>
      </c>
      <c r="S1123" t="str">
        <f t="shared" si="542"/>
        <v>0.133589664420816i</v>
      </c>
      <c r="T1123" t="str">
        <f t="shared" si="543"/>
        <v>0.207350927623138-0.0437536597769907i</v>
      </c>
      <c r="U1123" t="str">
        <f t="shared" si="544"/>
        <v>0.00005-0.00143683142326209i</v>
      </c>
      <c r="V1123" t="str">
        <f t="shared" si="545"/>
        <v>0.00002-0.0160925119405354i</v>
      </c>
      <c r="W1123" t="str">
        <f t="shared" si="546"/>
        <v>0.0000422731360695187-0.00131917011806979i</v>
      </c>
      <c r="X1123" t="str">
        <f t="shared" si="547"/>
        <v>0.0000554290376297277-0.00131819402318022i</v>
      </c>
      <c r="Y1123" t="str">
        <f t="shared" si="548"/>
        <v>0.009+0.497125621504049i</v>
      </c>
      <c r="Z1123" t="str">
        <f t="shared" si="549"/>
        <v>-0.0318690450321908-0.00192360233929646i</v>
      </c>
      <c r="AA1123" t="str">
        <f t="shared" si="550"/>
        <v>0.441895293044066-24.1948744283276i</v>
      </c>
      <c r="AB1123" t="str">
        <f t="shared" si="551"/>
        <v>0.693050429165059-0.146242377758245i</v>
      </c>
      <c r="AC1123" t="str">
        <f t="shared" si="552"/>
        <v>1.28635986028478-1.43510832027985i</v>
      </c>
      <c r="AD1123" t="str">
        <f t="shared" si="553"/>
        <v>0.296529220788914+0.217131444182494i</v>
      </c>
      <c r="AE1123" t="str">
        <f t="shared" si="554"/>
        <v>-0.0090324285367181-0.00749017607533585i</v>
      </c>
      <c r="AF1123" t="str">
        <f t="shared" si="555"/>
        <v>-5.77186036889222-1.25350706248301i</v>
      </c>
      <c r="AG1123" t="str">
        <f t="shared" si="556"/>
        <v>1.01949190047394-0.0256243071913446i</v>
      </c>
      <c r="AH1123" t="str">
        <f t="shared" si="557"/>
        <v>0.0405570791370202+0.0545308015062712i</v>
      </c>
      <c r="AI1123">
        <f t="shared" si="558"/>
        <v>-23.355004643310011</v>
      </c>
      <c r="AJ1123">
        <f t="shared" si="559"/>
        <v>53.360112188835785</v>
      </c>
      <c r="AK1123"/>
      <c r="AL1123"/>
      <c r="AM1123"/>
      <c r="AN1123"/>
    </row>
    <row r="1124" spans="1:40" x14ac:dyDescent="0.35">
      <c r="A1124"/>
      <c r="B1124">
        <f t="shared" si="525"/>
        <v>99000</v>
      </c>
      <c r="C1124" s="237" t="str">
        <f t="shared" si="528"/>
        <v>-3.29041755215784E-06+0.0104384556948712i</v>
      </c>
      <c r="D1124" s="208" t="str">
        <f t="shared" si="529"/>
        <v>-2.51368642872036+0.0800281603273459i</v>
      </c>
      <c r="E1124" t="str">
        <f t="shared" si="530"/>
        <v>20500</v>
      </c>
      <c r="F1124" t="str">
        <f t="shared" si="531"/>
        <v>0.327868852459016</v>
      </c>
      <c r="G1124" t="str">
        <f t="shared" si="526"/>
        <v>0.327868852459016</v>
      </c>
      <c r="H1124" t="str">
        <f t="shared" si="532"/>
        <v>3.25917741531114+1.33271719137079i</v>
      </c>
      <c r="I1124" t="str">
        <f t="shared" si="533"/>
        <v>388.772090881737i</v>
      </c>
      <c r="J1124" t="str">
        <f t="shared" si="527"/>
        <v>-203.588164634687+85.0508927780159i</v>
      </c>
      <c r="K1124" t="str">
        <f t="shared" si="534"/>
        <v>0.679215162884841-1.62585205030931i</v>
      </c>
      <c r="L1124" t="str">
        <f t="shared" si="535"/>
        <v>0.133280728397864-0.271784378158985i</v>
      </c>
      <c r="M1124" t="str">
        <f t="shared" si="536"/>
        <v>0.812495891282705-1.89763642846829i</v>
      </c>
      <c r="N1124" t="str">
        <f t="shared" si="537"/>
        <v>-1.23485620124098i</v>
      </c>
      <c r="O1124" t="str">
        <f t="shared" si="538"/>
        <v>0.329656888719571-0.944100808028323i</v>
      </c>
      <c r="P1124" t="str">
        <f t="shared" si="539"/>
        <v>0.670343111280429+0.944100808028323i</v>
      </c>
      <c r="Q1124" t="str">
        <f t="shared" si="540"/>
        <v>-0.670343111280429+0.290755393212657i</v>
      </c>
      <c r="R1124" t="str">
        <f t="shared" si="541"/>
        <v>-0.327510673209695-1.55043929759123i</v>
      </c>
      <c r="S1124" t="str">
        <f t="shared" si="542"/>
        <v>0.133724739915681i</v>
      </c>
      <c r="T1124" t="str">
        <f t="shared" si="543"/>
        <v>0.207332091825438-0.0437962795945761i</v>
      </c>
      <c r="U1124" t="str">
        <f t="shared" si="544"/>
        <v>0.0000499999999999999-0.00143538007839011i</v>
      </c>
      <c r="V1124" t="str">
        <f t="shared" si="545"/>
        <v>0.00002-0.0160762568779692i</v>
      </c>
      <c r="W1124" t="str">
        <f t="shared" si="546"/>
        <v>0.0000422731351665474-0.00131783784889397i</v>
      </c>
      <c r="X1124" t="str">
        <f t="shared" si="547"/>
        <v>0.0000554024523984651-0.00131686300513257i</v>
      </c>
      <c r="Y1124" t="str">
        <f t="shared" si="548"/>
        <v>0.009+0.497628276328623i</v>
      </c>
      <c r="Z1124" t="str">
        <f t="shared" si="549"/>
        <v>-0.0318045703191197-0.00191982813062123i</v>
      </c>
      <c r="AA1124" t="str">
        <f t="shared" si="550"/>
        <v>0.440997296804399-24.1703218381927i</v>
      </c>
      <c r="AB1124" t="str">
        <f t="shared" si="551"/>
        <v>0.692987472332267-0.146384830378096i</v>
      </c>
      <c r="AC1124" t="str">
        <f t="shared" si="552"/>
        <v>1.28526428727973-1.43397534519819i</v>
      </c>
      <c r="AD1124" t="str">
        <f t="shared" si="553"/>
        <v>0.296798279593994+0.217244490351392i</v>
      </c>
      <c r="AE1124" t="str">
        <f t="shared" si="554"/>
        <v>-0.00902246967014188-0.00747916935610672i</v>
      </c>
      <c r="AF1124" t="str">
        <f t="shared" si="555"/>
        <v>-5.7728638440315-1.25268903104344i</v>
      </c>
      <c r="AG1124" t="str">
        <f t="shared" si="556"/>
        <v>1.01948195848788-0.0256220186550616i</v>
      </c>
      <c r="AH1124" t="str">
        <f t="shared" si="557"/>
        <v>0.0405315056337897+0.0544561614643742i</v>
      </c>
      <c r="AI1124">
        <f t="shared" si="558"/>
        <v>-23.364614736046242</v>
      </c>
      <c r="AJ1124">
        <f t="shared" si="559"/>
        <v>53.339835658920826</v>
      </c>
      <c r="AK1124"/>
      <c r="AL1124"/>
      <c r="AM1124"/>
      <c r="AN1124"/>
    </row>
    <row r="1125" spans="1:40" x14ac:dyDescent="0.35">
      <c r="A1125"/>
      <c r="B1125">
        <f t="shared" si="525"/>
        <v>99100</v>
      </c>
      <c r="C1125" s="237" t="str">
        <f t="shared" si="528"/>
        <v>-3.28378030276147E-06+0.0104279224419715i</v>
      </c>
      <c r="D1125" s="208" t="str">
        <f t="shared" si="529"/>
        <v>-2.51368637783478+0.0799474053884482i</v>
      </c>
      <c r="E1125" t="str">
        <f t="shared" si="530"/>
        <v>20500</v>
      </c>
      <c r="F1125" t="str">
        <f t="shared" si="531"/>
        <v>0.327868852459016</v>
      </c>
      <c r="G1125" t="str">
        <f t="shared" si="526"/>
        <v>0.327868852459016</v>
      </c>
      <c r="H1125" t="str">
        <f t="shared" si="532"/>
        <v>3.26017857742703+1.33181900127638i</v>
      </c>
      <c r="I1125" t="str">
        <f t="shared" si="533"/>
        <v>389.164789963436i</v>
      </c>
      <c r="J1125" t="str">
        <f t="shared" si="527"/>
        <v>-204.001682800325+85.1368027707208i</v>
      </c>
      <c r="K1125" t="str">
        <f t="shared" si="534"/>
        <v>0.678036874835499-1.62468707968306i</v>
      </c>
      <c r="L1125" t="str">
        <f t="shared" si="535"/>
        <v>0.133063916401316-0.271616340962484i</v>
      </c>
      <c r="M1125" t="str">
        <f t="shared" si="536"/>
        <v>0.811100791236815-1.89630342064554i</v>
      </c>
      <c r="N1125" t="str">
        <f t="shared" si="537"/>
        <v>-1.23610353073718i</v>
      </c>
      <c r="O1125" t="str">
        <f t="shared" si="538"/>
        <v>0.328479027794541-0.944511264252128i</v>
      </c>
      <c r="P1125" t="str">
        <f t="shared" si="539"/>
        <v>0.671520972205459+0.944511264252128i</v>
      </c>
      <c r="Q1125" t="str">
        <f t="shared" si="540"/>
        <v>-0.671520972205459+0.291592266485052i</v>
      </c>
      <c r="R1125" t="str">
        <f t="shared" si="541"/>
        <v>-0.327498541396661-1.54873391785942i</v>
      </c>
      <c r="S1125" t="str">
        <f t="shared" si="542"/>
        <v>0.133859815410545i</v>
      </c>
      <c r="T1125" t="str">
        <f t="shared" si="543"/>
        <v>0.207313236364712-0.0438388942985798i</v>
      </c>
      <c r="U1125" t="str">
        <f t="shared" si="544"/>
        <v>0.0000499999999999999-0.00143393166256933i</v>
      </c>
      <c r="V1125" t="str">
        <f t="shared" si="545"/>
        <v>0.00002-0.0160600346207765i</v>
      </c>
      <c r="W1125" t="str">
        <f t="shared" si="546"/>
        <v>0.0000422731342626637-0.00131650826868317i</v>
      </c>
      <c r="X1125" t="str">
        <f t="shared" si="547"/>
        <v>0.0000553759475922982-0.00131553467272302i</v>
      </c>
      <c r="Y1125" t="str">
        <f t="shared" si="548"/>
        <v>0.009+0.498130931153198i</v>
      </c>
      <c r="Z1125" t="str">
        <f t="shared" si="549"/>
        <v>-0.0317402912155471-0.00191606710962274i</v>
      </c>
      <c r="AA1125" t="str">
        <f t="shared" si="550"/>
        <v>0.440102040809789-24.1458191423756i</v>
      </c>
      <c r="AB1125" t="str">
        <f t="shared" si="551"/>
        <v>0.692924449777712-0.146527265906295i</v>
      </c>
      <c r="AC1125" t="str">
        <f t="shared" si="552"/>
        <v>1.28417141392609-1.43284338567677i</v>
      </c>
      <c r="AD1125" t="str">
        <f t="shared" si="553"/>
        <v>0.297067498023255+0.217357224050416i</v>
      </c>
      <c r="AE1125" t="str">
        <f t="shared" si="554"/>
        <v>-0.00901253786989019-0.00746818285146341i</v>
      </c>
      <c r="AF1125" t="str">
        <f t="shared" si="555"/>
        <v>-5.77386495526181-1.25187159588793i</v>
      </c>
      <c r="AG1125" t="str">
        <f t="shared" si="556"/>
        <v>1.01947200980472-0.0256197489752987i</v>
      </c>
      <c r="AH1125" t="str">
        <f t="shared" si="557"/>
        <v>0.040505993192288+0.0543816527144603i</v>
      </c>
      <c r="AI1125">
        <f t="shared" si="558"/>
        <v>-23.37421622216036</v>
      </c>
      <c r="AJ1125">
        <f t="shared" si="559"/>
        <v>53.319539079041483</v>
      </c>
      <c r="AK1125"/>
      <c r="AL1125"/>
      <c r="AM1125"/>
      <c r="AN1125"/>
    </row>
    <row r="1126" spans="1:40" x14ac:dyDescent="0.35">
      <c r="A1126"/>
      <c r="B1126">
        <f t="shared" si="525"/>
        <v>99200</v>
      </c>
      <c r="C1126" s="237" t="str">
        <f t="shared" si="528"/>
        <v>-3.27716311557045E-06+0.0104174104254625i</v>
      </c>
      <c r="D1126" s="208" t="str">
        <f t="shared" si="529"/>
        <v>-2.51368632710301+0.0798668132618792i</v>
      </c>
      <c r="E1126" t="str">
        <f t="shared" si="530"/>
        <v>20500</v>
      </c>
      <c r="F1126" t="str">
        <f t="shared" si="531"/>
        <v>0.327868852459016</v>
      </c>
      <c r="G1126" t="str">
        <f t="shared" si="526"/>
        <v>0.327868852459016</v>
      </c>
      <c r="H1126" t="str">
        <f t="shared" si="532"/>
        <v>3.26117738229811+1.33092157151389i</v>
      </c>
      <c r="I1126" t="str">
        <f t="shared" si="533"/>
        <v>389.557489045134i</v>
      </c>
      <c r="J1126" t="str">
        <f t="shared" si="527"/>
        <v>-204.415618450229+85.222712763426i</v>
      </c>
      <c r="K1126" t="str">
        <f t="shared" si="534"/>
        <v>0.676861484318018-1.62352328898625i</v>
      </c>
      <c r="L1126" t="str">
        <f t="shared" si="535"/>
        <v>0.132847590823316-0.271448404496085i</v>
      </c>
      <c r="M1126" t="str">
        <f t="shared" si="536"/>
        <v>0.809709075141334-1.89497169348234i</v>
      </c>
      <c r="N1126" t="str">
        <f t="shared" si="537"/>
        <v>-1.23735086023338i</v>
      </c>
      <c r="O1126" t="str">
        <f t="shared" si="538"/>
        <v>0.327300655811764-0.94492025097634i</v>
      </c>
      <c r="P1126" t="str">
        <f t="shared" si="539"/>
        <v>0.672699344188236+0.94492025097634i</v>
      </c>
      <c r="Q1126" t="str">
        <f t="shared" si="540"/>
        <v>-0.672699344188236+0.29243060925704i</v>
      </c>
      <c r="R1126" t="str">
        <f t="shared" si="541"/>
        <v>-0.327486395834099-1.54703182963456i</v>
      </c>
      <c r="S1126" t="str">
        <f t="shared" si="542"/>
        <v>0.133994890905409i</v>
      </c>
      <c r="T1126" t="str">
        <f t="shared" si="543"/>
        <v>0.207294361239078-0.0438815038827957i</v>
      </c>
      <c r="U1126" t="str">
        <f t="shared" si="544"/>
        <v>0.0000499999999999999-0.00143248616694174i</v>
      </c>
      <c r="V1126" t="str">
        <f t="shared" si="545"/>
        <v>0.00002-0.0160438450697475i</v>
      </c>
      <c r="W1126" t="str">
        <f t="shared" si="546"/>
        <v>0.0000422731333578674-0.00131518136930546i</v>
      </c>
      <c r="X1126" t="str">
        <f t="shared" si="547"/>
        <v>0.0000553495228871462-0.00131420901783294i</v>
      </c>
      <c r="Y1126" t="str">
        <f t="shared" si="548"/>
        <v>0.009+0.498633585977772i</v>
      </c>
      <c r="Z1126" t="str">
        <f t="shared" si="549"/>
        <v>-0.0316762069304689-0.00191231921380988i</v>
      </c>
      <c r="AA1126" t="str">
        <f t="shared" si="550"/>
        <v>0.439209513899424-24.1213661886016i</v>
      </c>
      <c r="AB1126" t="str">
        <f t="shared" si="551"/>
        <v>0.692861361495102-0.146669684322098i</v>
      </c>
      <c r="AC1126" t="str">
        <f t="shared" si="552"/>
        <v>1.283081232135-1.43171244198457i</v>
      </c>
      <c r="AD1126" t="str">
        <f t="shared" si="553"/>
        <v>0.297336875748655+0.217469645069762i</v>
      </c>
      <c r="AE1126" t="str">
        <f t="shared" si="554"/>
        <v>-0.00900263302358621-0.00745721649879378i</v>
      </c>
      <c r="AF1126" t="str">
        <f t="shared" si="555"/>
        <v>-5.77486370940112-1.25105475825201i</v>
      </c>
      <c r="AG1126" t="str">
        <f t="shared" si="556"/>
        <v>1.01946205442443-0.0256174980656368i</v>
      </c>
      <c r="AH1126" t="str">
        <f t="shared" si="557"/>
        <v>0.0404805415413315+0.0543072748684838i</v>
      </c>
      <c r="AI1126">
        <f t="shared" si="558"/>
        <v>-23.383809122381383</v>
      </c>
      <c r="AJ1126">
        <f t="shared" si="559"/>
        <v>53.299222502895148</v>
      </c>
      <c r="AK1126"/>
      <c r="AL1126"/>
      <c r="AM1126"/>
      <c r="AN1126"/>
    </row>
    <row r="1127" spans="1:40" x14ac:dyDescent="0.35">
      <c r="A1127"/>
      <c r="B1127">
        <f t="shared" si="525"/>
        <v>99300</v>
      </c>
      <c r="C1127" s="237" t="str">
        <f t="shared" si="528"/>
        <v>-3.27056590981096E-06+0.0104069195811859i</v>
      </c>
      <c r="D1127" s="208" t="str">
        <f t="shared" si="529"/>
        <v>-2.51368627652443+0.0797863834557586i</v>
      </c>
      <c r="E1127" t="str">
        <f t="shared" si="530"/>
        <v>20500</v>
      </c>
      <c r="F1127" t="str">
        <f t="shared" si="531"/>
        <v>0.327868852459016</v>
      </c>
      <c r="G1127" t="str">
        <f t="shared" si="526"/>
        <v>0.327868852459016</v>
      </c>
      <c r="H1127" t="str">
        <f t="shared" si="532"/>
        <v>3.26217383672122+1.33002490281227i</v>
      </c>
      <c r="I1127" t="str">
        <f t="shared" si="533"/>
        <v>389.950188126833i</v>
      </c>
      <c r="J1127" t="str">
        <f t="shared" si="527"/>
        <v>-204.829971584398+85.308622756131i</v>
      </c>
      <c r="K1127" t="str">
        <f t="shared" si="534"/>
        <v>0.675688982445054-1.62236067823712i</v>
      </c>
      <c r="L1127" t="str">
        <f t="shared" si="535"/>
        <v>0.132631750357743-0.271280569094046i</v>
      </c>
      <c r="M1127" t="str">
        <f t="shared" si="536"/>
        <v>0.808320732802797-1.89364124733117i</v>
      </c>
      <c r="N1127" t="str">
        <f t="shared" si="537"/>
        <v>-1.23859818972959i</v>
      </c>
      <c r="O1127" t="str">
        <f t="shared" si="538"/>
        <v>0.32612177460458-0.945327767564647i</v>
      </c>
      <c r="P1127" t="str">
        <f t="shared" si="539"/>
        <v>0.67387822539542+0.945327767564647i</v>
      </c>
      <c r="Q1127" t="str">
        <f t="shared" si="540"/>
        <v>-0.67387822539542+0.293270422164943i</v>
      </c>
      <c r="R1127" t="str">
        <f t="shared" si="541"/>
        <v>-0.327474236517242-1.54533302295848i</v>
      </c>
      <c r="S1127" t="str">
        <f t="shared" si="542"/>
        <v>0.134129966400274i</v>
      </c>
      <c r="T1127" t="str">
        <f t="shared" si="543"/>
        <v>0.207275466446655-0.043924108341013i</v>
      </c>
      <c r="U1127" t="str">
        <f t="shared" si="544"/>
        <v>0.0000499999999999999-0.001431043582685i</v>
      </c>
      <c r="V1127" t="str">
        <f t="shared" si="545"/>
        <v>0.00002-0.016027688126072i</v>
      </c>
      <c r="W1127" t="str">
        <f t="shared" si="546"/>
        <v>0.0000422731324521585-0.00131385714266163i</v>
      </c>
      <c r="X1127" t="str">
        <f t="shared" si="547"/>
        <v>0.000055323177960558-0.00131288603237633i</v>
      </c>
      <c r="Y1127" t="str">
        <f t="shared" si="548"/>
        <v>0.009+0.499136240802346i</v>
      </c>
      <c r="Z1127" t="str">
        <f t="shared" si="549"/>
        <v>-0.031612316676876-0.00190858438105796i</v>
      </c>
      <c r="AA1127" t="str">
        <f t="shared" si="550"/>
        <v>0.438319704969363-24.0969628252159i</v>
      </c>
      <c r="AB1127" t="str">
        <f t="shared" si="551"/>
        <v>0.692798207478152-0.146812085604746i</v>
      </c>
      <c r="AC1127" t="str">
        <f t="shared" si="552"/>
        <v>1.28199373384534-1.43058251437806i</v>
      </c>
      <c r="AD1127" t="str">
        <f t="shared" si="553"/>
        <v>0.297606412441855+0.217581753199902i</v>
      </c>
      <c r="AE1127" t="str">
        <f t="shared" si="554"/>
        <v>-0.00899275501942034-0.00744627023575439i</v>
      </c>
      <c r="AF1127" t="str">
        <f t="shared" si="555"/>
        <v>-5.77586011324565-1.25023851935651i</v>
      </c>
      <c r="AG1127" t="str">
        <f t="shared" si="556"/>
        <v>1.01945209234699-0.0256152658399824i</v>
      </c>
      <c r="AH1127" t="str">
        <f t="shared" si="557"/>
        <v>0.0404551504111294+0.0542330275399712i</v>
      </c>
      <c r="AI1127">
        <f t="shared" si="558"/>
        <v>-23.393393457371282</v>
      </c>
      <c r="AJ1127">
        <f t="shared" si="559"/>
        <v>53.278885983957842</v>
      </c>
      <c r="AK1127"/>
      <c r="AL1127"/>
      <c r="AM1127"/>
      <c r="AN1127"/>
    </row>
    <row r="1128" spans="1:40" x14ac:dyDescent="0.35">
      <c r="A1128"/>
      <c r="B1128">
        <f t="shared" si="525"/>
        <v>99400</v>
      </c>
      <c r="C1128" s="237" t="str">
        <f t="shared" si="528"/>
        <v>-3.26398860511533E-06+0.0103964498452416i</v>
      </c>
      <c r="D1128" s="208" t="str">
        <f t="shared" si="529"/>
        <v>-2.51368622609843+0.0797061154801856i</v>
      </c>
      <c r="E1128" t="str">
        <f t="shared" si="530"/>
        <v>20500</v>
      </c>
      <c r="F1128" t="str">
        <f t="shared" si="531"/>
        <v>0.327868852459016</v>
      </c>
      <c r="G1128" t="str">
        <f t="shared" si="526"/>
        <v>0.327868852459016</v>
      </c>
      <c r="H1128" t="str">
        <f t="shared" si="532"/>
        <v>3.26316794747141+1.32912899588788i</v>
      </c>
      <c r="I1128" t="str">
        <f t="shared" si="533"/>
        <v>390.342887208532i</v>
      </c>
      <c r="J1128" t="str">
        <f t="shared" si="527"/>
        <v>-205.244742202834+85.3945327488361i</v>
      </c>
      <c r="K1128" t="str">
        <f t="shared" si="534"/>
        <v>0.674519360360488-1.62119924744123i</v>
      </c>
      <c r="L1128" t="str">
        <f t="shared" si="535"/>
        <v>0.132416393702189-0.271112835087463i</v>
      </c>
      <c r="M1128" t="str">
        <f t="shared" si="536"/>
        <v>0.806935754062677-1.89231208252869i</v>
      </c>
      <c r="N1128" t="str">
        <f t="shared" si="537"/>
        <v>-1.23984551922579i</v>
      </c>
      <c r="O1128" t="str">
        <f t="shared" si="538"/>
        <v>0.324942386007146-0.945733813383017i</v>
      </c>
      <c r="P1128" t="str">
        <f t="shared" si="539"/>
        <v>0.675057613992854+0.945733813383017i</v>
      </c>
      <c r="Q1128" t="str">
        <f t="shared" si="540"/>
        <v>-0.675057613992854+0.294111705842773i</v>
      </c>
      <c r="R1128" t="str">
        <f t="shared" si="541"/>
        <v>-0.327462063441328-1.5436374879131i</v>
      </c>
      <c r="S1128" t="str">
        <f t="shared" si="542"/>
        <v>0.134265041895138i</v>
      </c>
      <c r="T1128" t="str">
        <f t="shared" si="543"/>
        <v>0.207256551985558-0.0439667076670182i</v>
      </c>
      <c r="U1128" t="str">
        <f t="shared" si="544"/>
        <v>0.0000499999999999999-0.00142960390101228i</v>
      </c>
      <c r="V1128" t="str">
        <f t="shared" si="545"/>
        <v>0.00002-0.0160115636913376i</v>
      </c>
      <c r="W1128" t="str">
        <f t="shared" si="546"/>
        <v>0.0000422731315455372-0.00131253558068509i</v>
      </c>
      <c r="X1128" t="str">
        <f t="shared" si="547"/>
        <v>0.0000552969124917039-0.00131156570829975i</v>
      </c>
      <c r="Y1128" t="str">
        <f t="shared" si="548"/>
        <v>0.009+0.499638895626921i</v>
      </c>
      <c r="Z1128" t="str">
        <f t="shared" si="549"/>
        <v>-0.0315486196717331-0.00190486254960626i</v>
      </c>
      <c r="AA1128" t="str">
        <f t="shared" si="550"/>
        <v>0.437432602972196-24.0726089011813i</v>
      </c>
      <c r="AB1128" t="str">
        <f t="shared" si="551"/>
        <v>0.692734987720561-0.146954469733471i</v>
      </c>
      <c r="AC1128" t="str">
        <f t="shared" si="552"/>
        <v>1.28090891102365-1.42945360310124i</v>
      </c>
      <c r="AD1128" t="str">
        <f t="shared" si="553"/>
        <v>0.297876107774229+0.217693548231569i</v>
      </c>
      <c r="AE1128" t="str">
        <f t="shared" si="554"/>
        <v>-0.00898290374614812-0.00743534400026948i</v>
      </c>
      <c r="AF1128" t="str">
        <f t="shared" si="555"/>
        <v>-5.77685417356984-1.24942288040769i</v>
      </c>
      <c r="AG1128" t="str">
        <f t="shared" si="556"/>
        <v>1.01944212357243-0.0256130522125671i</v>
      </c>
      <c r="AH1128" t="str">
        <f t="shared" si="557"/>
        <v>0.0404298195332791+0.0541589103440156i</v>
      </c>
      <c r="AI1128">
        <f t="shared" si="558"/>
        <v>-23.402969247724727</v>
      </c>
      <c r="AJ1128">
        <f t="shared" si="559"/>
        <v>53.258529575483699</v>
      </c>
      <c r="AK1128"/>
      <c r="AL1128"/>
      <c r="AM1128"/>
      <c r="AN1128"/>
    </row>
    <row r="1129" spans="1:40" x14ac:dyDescent="0.35">
      <c r="A1129"/>
      <c r="B1129">
        <f t="shared" si="525"/>
        <v>99500</v>
      </c>
      <c r="C1129" s="237" t="str">
        <f t="shared" si="528"/>
        <v>-3.25743112151951E-06+0.0103860011539865i</v>
      </c>
      <c r="D1129" s="208" t="str">
        <f t="shared" si="529"/>
        <v>-2.51368617582438+0.0796260088472299i</v>
      </c>
      <c r="E1129" t="str">
        <f t="shared" si="530"/>
        <v>20500</v>
      </c>
      <c r="F1129" t="str">
        <f t="shared" si="531"/>
        <v>0.327868852459016</v>
      </c>
      <c r="G1129" t="str">
        <f t="shared" si="526"/>
        <v>0.327868852459016</v>
      </c>
      <c r="H1129" t="str">
        <f t="shared" si="532"/>
        <v>3.26415972130205+1.32823385144453i</v>
      </c>
      <c r="I1129" t="str">
        <f t="shared" si="533"/>
        <v>390.735586290231i</v>
      </c>
      <c r="J1129" t="str">
        <f t="shared" si="527"/>
        <v>-205.659930305537+85.4804427415412i</v>
      </c>
      <c r="K1129" t="str">
        <f t="shared" si="534"/>
        <v>0.673352609239331-1.6200389965916i</v>
      </c>
      <c r="L1129" t="str">
        <f t="shared" si="535"/>
        <v>0.132201519557949-0.270945202804292i</v>
      </c>
      <c r="M1129" t="str">
        <f t="shared" si="536"/>
        <v>0.80555412879728-1.89098419939589i</v>
      </c>
      <c r="N1129" t="str">
        <f t="shared" si="537"/>
        <v>-1.24109284872199i</v>
      </c>
      <c r="O1129" t="str">
        <f t="shared" si="538"/>
        <v>0.323762491854382-0.946138387799714i</v>
      </c>
      <c r="P1129" t="str">
        <f t="shared" si="539"/>
        <v>0.676237508145618+0.946138387799714i</v>
      </c>
      <c r="Q1129" t="str">
        <f t="shared" si="540"/>
        <v>-0.676237508145618+0.294954460922276i</v>
      </c>
      <c r="R1129" t="str">
        <f t="shared" si="541"/>
        <v>-0.327449876601583-1.54194521462016i</v>
      </c>
      <c r="S1129" t="str">
        <f t="shared" si="542"/>
        <v>0.134400117390002i</v>
      </c>
      <c r="T1129" t="str">
        <f t="shared" si="543"/>
        <v>0.207237617853901-0.0440093018545944i</v>
      </c>
      <c r="U1129" t="str">
        <f t="shared" si="544"/>
        <v>0.0000500000000000001-0.00142816711317207i</v>
      </c>
      <c r="V1129" t="str">
        <f t="shared" si="545"/>
        <v>0.00002-0.0159954716675272i</v>
      </c>
      <c r="W1129" t="str">
        <f t="shared" si="546"/>
        <v>0.0000422731306380035-0.00131121667534167i</v>
      </c>
      <c r="X1129" t="str">
        <f t="shared" si="547"/>
        <v>0.0000552707261613662-0.00131024803758211i</v>
      </c>
      <c r="Y1129" t="str">
        <f t="shared" si="548"/>
        <v>0.009+0.500141550451495i</v>
      </c>
      <c r="Z1129" t="str">
        <f t="shared" si="549"/>
        <v>-0.0314851151359534-0.00190115365805552i</v>
      </c>
      <c r="AA1129" t="str">
        <f t="shared" si="550"/>
        <v>0.436548196916703-24.0483042660743i</v>
      </c>
      <c r="AB1129" t="str">
        <f t="shared" si="551"/>
        <v>0.692671702216024-0.147096836687495i</v>
      </c>
      <c r="AC1129" t="str">
        <f t="shared" si="552"/>
        <v>1.27982675566399-1.42832570838579i</v>
      </c>
      <c r="AD1129" t="str">
        <f t="shared" si="553"/>
        <v>0.298145961416855+0.217805029955774i</v>
      </c>
      <c r="AE1129" t="str">
        <f t="shared" si="554"/>
        <v>-0.00897307909308586-0.00742443773052944i</v>
      </c>
      <c r="AF1129" t="str">
        <f t="shared" si="555"/>
        <v>-5.77784589712643-1.2486078425973i</v>
      </c>
      <c r="AG1129" t="str">
        <f t="shared" si="556"/>
        <v>1.01943214810082-0.0256108570979449i</v>
      </c>
      <c r="AH1129" t="str">
        <f t="shared" si="557"/>
        <v>0.0404045486407535+0.0540849228972673i</v>
      </c>
      <c r="AI1129">
        <f t="shared" si="558"/>
        <v>-23.412536513969883</v>
      </c>
      <c r="AJ1129">
        <f t="shared" si="559"/>
        <v>53.238153330508247</v>
      </c>
      <c r="AK1129"/>
      <c r="AL1129"/>
      <c r="AM1129"/>
      <c r="AN1129"/>
    </row>
    <row r="1130" spans="1:40" x14ac:dyDescent="0.35">
      <c r="A1130"/>
      <c r="B1130">
        <f t="shared" si="525"/>
        <v>99600</v>
      </c>
      <c r="C1130" s="237" t="str">
        <f t="shared" si="528"/>
        <v>-3.25089337946065E-06+0.0103755734440329i</v>
      </c>
      <c r="D1130" s="208" t="str">
        <f t="shared" si="529"/>
        <v>-2.5136861257017+0.0795460630709189i</v>
      </c>
      <c r="E1130" t="str">
        <f t="shared" si="530"/>
        <v>20500</v>
      </c>
      <c r="F1130" t="str">
        <f t="shared" si="531"/>
        <v>0.327868852459016</v>
      </c>
      <c r="G1130" t="str">
        <f t="shared" si="526"/>
        <v>0.327868852459016</v>
      </c>
      <c r="H1130" t="str">
        <f t="shared" si="532"/>
        <v>3.26514916494496+1.32733947017369i</v>
      </c>
      <c r="I1130" t="str">
        <f t="shared" si="533"/>
        <v>391.128285371929i</v>
      </c>
      <c r="J1130" t="str">
        <f t="shared" si="527"/>
        <v>-206.075535892505+85.5663527342463i</v>
      </c>
      <c r="K1130" t="str">
        <f t="shared" si="534"/>
        <v>0.672188720287614-1.6188799256688i</v>
      </c>
      <c r="L1130" t="str">
        <f t="shared" si="535"/>
        <v>0.131987126630015-0.270777672569375i</v>
      </c>
      <c r="M1130" t="str">
        <f t="shared" si="536"/>
        <v>0.804175846917629-1.88965759823818i</v>
      </c>
      <c r="N1130" t="str">
        <f t="shared" si="537"/>
        <v>-1.2423401782182i</v>
      </c>
      <c r="O1130" t="str">
        <f t="shared" si="538"/>
        <v>0.322582093981993-0.946541490185292i</v>
      </c>
      <c r="P1130" t="str">
        <f t="shared" si="539"/>
        <v>0.677417906018007+0.946541490185292i</v>
      </c>
      <c r="Q1130" t="str">
        <f t="shared" si="540"/>
        <v>-0.677417906018007+0.295798688032908i</v>
      </c>
      <c r="R1130" t="str">
        <f t="shared" si="541"/>
        <v>-0.32743767599323-1.54025619324107i</v>
      </c>
      <c r="S1130" t="str">
        <f t="shared" si="542"/>
        <v>0.134535192884867i</v>
      </c>
      <c r="T1130" t="str">
        <f t="shared" si="543"/>
        <v>0.207218664049798-0.0440518908975218i</v>
      </c>
      <c r="U1130" t="str">
        <f t="shared" si="544"/>
        <v>0.0000500000000000001-0.001426733210448i</v>
      </c>
      <c r="V1130" t="str">
        <f t="shared" si="545"/>
        <v>0.00002-0.0159794119570176i</v>
      </c>
      <c r="W1130" t="str">
        <f t="shared" si="546"/>
        <v>0.0000422731297295574-0.00130990041862944i</v>
      </c>
      <c r="X1130" t="str">
        <f t="shared" si="547"/>
        <v>0.0000552446186519263-0.00130893301223449i</v>
      </c>
      <c r="Y1130" t="str">
        <f t="shared" si="548"/>
        <v>0.009+0.500644205276069i</v>
      </c>
      <c r="Z1130" t="str">
        <f t="shared" si="549"/>
        <v>-0.0314218022943739-0.00189745764536532i</v>
      </c>
      <c r="AA1130" t="str">
        <f t="shared" si="550"/>
        <v>0.435666475867498-24.0240487700827i</v>
      </c>
      <c r="AB1130" t="str">
        <f t="shared" si="551"/>
        <v>0.692608350958239-0.147239186446027i</v>
      </c>
      <c r="AC1130" t="str">
        <f t="shared" si="552"/>
        <v>1.27874725978792-1.42719883045115i</v>
      </c>
      <c r="AD1130" t="str">
        <f t="shared" si="553"/>
        <v>0.298415973040523+0.217916198163791i</v>
      </c>
      <c r="AE1130" t="str">
        <f t="shared" si="554"/>
        <v>-0.0089632809501077-0.00741355136498912i</v>
      </c>
      <c r="AF1130" t="str">
        <f t="shared" si="555"/>
        <v>-5.77883529064666-1.24779340710277i</v>
      </c>
      <c r="AG1130" t="str">
        <f t="shared" si="556"/>
        <v>1.01942216593222-0.0256086804109917i</v>
      </c>
      <c r="AH1130" t="str">
        <f t="shared" si="557"/>
        <v>0.0403793374678978+0.0540110648179284i</v>
      </c>
      <c r="AI1130">
        <f t="shared" si="558"/>
        <v>-23.422095276568054</v>
      </c>
      <c r="AJ1130">
        <f t="shared" si="559"/>
        <v>53.21775730184708</v>
      </c>
      <c r="AK1130"/>
      <c r="AL1130"/>
      <c r="AM1130"/>
      <c r="AN1130"/>
    </row>
    <row r="1131" spans="1:40" x14ac:dyDescent="0.35">
      <c r="A1131"/>
      <c r="B1131">
        <f t="shared" si="525"/>
        <v>99700</v>
      </c>
      <c r="C1131" s="237" t="str">
        <f t="shared" si="528"/>
        <v>-3.24437529977476E-06+0.0103651666522476i</v>
      </c>
      <c r="D1131" s="208" t="str">
        <f t="shared" si="529"/>
        <v>-2.51368607572976+0.0794662776672316i</v>
      </c>
      <c r="E1131" t="str">
        <f t="shared" si="530"/>
        <v>20500</v>
      </c>
      <c r="F1131" t="str">
        <f t="shared" si="531"/>
        <v>0.327868852459016</v>
      </c>
      <c r="G1131" t="str">
        <f t="shared" si="526"/>
        <v>0.327868852459016</v>
      </c>
      <c r="H1131" t="str">
        <f t="shared" si="532"/>
        <v>3.26613628511035+1.32644585275442i</v>
      </c>
      <c r="I1131" t="str">
        <f t="shared" si="533"/>
        <v>391.520984453628i</v>
      </c>
      <c r="J1131" t="str">
        <f t="shared" si="527"/>
        <v>-206.491558963739+85.6522627269513i</v>
      </c>
      <c r="K1131" t="str">
        <f t="shared" si="534"/>
        <v>0.671027684742249-1.61772203464107i</v>
      </c>
      <c r="L1131" t="str">
        <f t="shared" si="535"/>
        <v>0.131773213627066-0.270610244704452i</v>
      </c>
      <c r="M1131" t="str">
        <f t="shared" si="536"/>
        <v>0.802800898369315-1.88833227934552i</v>
      </c>
      <c r="N1131" t="str">
        <f t="shared" si="537"/>
        <v>-1.2435875077144i</v>
      </c>
      <c r="O1131" t="str">
        <f t="shared" si="538"/>
        <v>0.321401194226498-0.946943119912585i</v>
      </c>
      <c r="P1131" t="str">
        <f t="shared" si="539"/>
        <v>0.678598805773502+0.946943119912585i</v>
      </c>
      <c r="Q1131" t="str">
        <f t="shared" si="540"/>
        <v>-0.678598805773502+0.296644387801815i</v>
      </c>
      <c r="R1131" t="str">
        <f t="shared" si="541"/>
        <v>-0.327425461611484-1.53857041397673i</v>
      </c>
      <c r="S1131" t="str">
        <f t="shared" si="542"/>
        <v>0.134670268379731i</v>
      </c>
      <c r="T1131" t="str">
        <f t="shared" si="543"/>
        <v>0.20719969057136-0.0440944747895759i</v>
      </c>
      <c r="U1131" t="str">
        <f t="shared" si="544"/>
        <v>0.0000500000000000001-0.00142530218415869i</v>
      </c>
      <c r="V1131" t="str">
        <f t="shared" si="545"/>
        <v>0.00002-0.0159633844625773i</v>
      </c>
      <c r="W1131" t="str">
        <f t="shared" si="546"/>
        <v>0.0000422731288201985-0.00130858680257861i</v>
      </c>
      <c r="X1131" t="str">
        <f t="shared" si="547"/>
        <v>0.0000552185896473594-0.00130762062430007i</v>
      </c>
      <c r="Y1131" t="str">
        <f t="shared" si="548"/>
        <v>0.009+0.501146860100644i</v>
      </c>
      <c r="Z1131" t="str">
        <f t="shared" si="549"/>
        <v>-0.0313586803757345-0.00189377445085176i</v>
      </c>
      <c r="AA1131" t="str">
        <f t="shared" si="550"/>
        <v>0.434787428944699-23.9998422640018i</v>
      </c>
      <c r="AB1131" t="str">
        <f t="shared" si="551"/>
        <v>0.692544933940891-0.147381518988263i</v>
      </c>
      <c r="AC1131" t="str">
        <f t="shared" si="552"/>
        <v>1.27767041544435-1.42607296950461i</v>
      </c>
      <c r="AD1131" t="str">
        <f t="shared" si="553"/>
        <v>0.298686142315732+0.218027052647164i</v>
      </c>
      <c r="AE1131" t="str">
        <f t="shared" si="554"/>
        <v>-0.00895350920764248-0.00740268484236686i</v>
      </c>
      <c r="AF1131" t="str">
        <f t="shared" si="555"/>
        <v>-5.77982236084011-1.24697957508719i</v>
      </c>
      <c r="AG1131" t="str">
        <f t="shared" si="556"/>
        <v>1.01941217706676-0.0256065220669029i</v>
      </c>
      <c r="AH1131" t="str">
        <f t="shared" si="557"/>
        <v>0.0403541857504176+0.053937335725742i</v>
      </c>
      <c r="AI1131">
        <f t="shared" si="558"/>
        <v>-23.431645555914528</v>
      </c>
      <c r="AJ1131">
        <f t="shared" si="559"/>
        <v>53.197341542097831</v>
      </c>
      <c r="AK1131"/>
      <c r="AL1131"/>
      <c r="AM1131"/>
      <c r="AN1131"/>
    </row>
    <row r="1132" spans="1:40" x14ac:dyDescent="0.35">
      <c r="A1132"/>
      <c r="B1132">
        <f t="shared" si="525"/>
        <v>99800</v>
      </c>
      <c r="C1132" s="237" t="str">
        <f t="shared" si="528"/>
        <v>-3.23787680369424E-06+0.0103547807157503i</v>
      </c>
      <c r="D1132" s="208" t="str">
        <f t="shared" si="529"/>
        <v>-2.51368602590795+0.0793866521540857i</v>
      </c>
      <c r="E1132" t="str">
        <f t="shared" si="530"/>
        <v>20500</v>
      </c>
      <c r="F1132" t="str">
        <f t="shared" si="531"/>
        <v>0.327868852459016</v>
      </c>
      <c r="G1132" t="str">
        <f t="shared" si="526"/>
        <v>0.327868852459016</v>
      </c>
      <c r="H1132" t="str">
        <f t="shared" si="532"/>
        <v>3.26712108848696+1.32555299985359i</v>
      </c>
      <c r="I1132" t="str">
        <f t="shared" si="533"/>
        <v>391.913683535327i</v>
      </c>
      <c r="J1132" t="str">
        <f t="shared" si="527"/>
        <v>-206.90799951924+85.7381727196563i</v>
      </c>
      <c r="K1132" t="str">
        <f t="shared" si="534"/>
        <v>0.669869493870922-1.6165653234644i</v>
      </c>
      <c r="L1132" t="str">
        <f t="shared" si="535"/>
        <v>0.131559779261456-0.270442919528185i</v>
      </c>
      <c r="M1132" t="str">
        <f t="shared" si="536"/>
        <v>0.801429273132378-1.88700824299258i</v>
      </c>
      <c r="N1132" t="str">
        <f t="shared" si="537"/>
        <v>-1.2448348372106i</v>
      </c>
      <c r="O1132" t="str">
        <f t="shared" si="538"/>
        <v>0.320219794425168-0.94734327635673i</v>
      </c>
      <c r="P1132" t="str">
        <f t="shared" si="539"/>
        <v>0.679780205574832+0.94734327635673i</v>
      </c>
      <c r="Q1132" t="str">
        <f t="shared" si="540"/>
        <v>-0.679780205574832+0.29749156085387i</v>
      </c>
      <c r="R1132" t="str">
        <f t="shared" si="541"/>
        <v>-0.327413233451555-1.53688786706726i</v>
      </c>
      <c r="S1132" t="str">
        <f t="shared" si="542"/>
        <v>0.134805343874595i</v>
      </c>
      <c r="T1132" t="str">
        <f t="shared" si="543"/>
        <v>0.207180697416695-0.0441370535245299i</v>
      </c>
      <c r="U1132" t="str">
        <f t="shared" si="544"/>
        <v>0.00005-0.00142387402565752i</v>
      </c>
      <c r="V1132" t="str">
        <f t="shared" si="545"/>
        <v>0.00002-0.0159473890873643i</v>
      </c>
      <c r="W1132" t="str">
        <f t="shared" si="546"/>
        <v>0.0000422731279099273-0.00130727581925133i</v>
      </c>
      <c r="X1132" t="str">
        <f t="shared" si="547"/>
        <v>0.000055192638833222-0.00130631086585383i</v>
      </c>
      <c r="Y1132" t="str">
        <f t="shared" si="548"/>
        <v>0.009+0.501649514925218i</v>
      </c>
      <c r="Z1132" t="str">
        <f t="shared" si="549"/>
        <v>-0.0312957486126508-0.00189010401418486i</v>
      </c>
      <c r="AA1132" t="str">
        <f t="shared" si="550"/>
        <v>0.433911045323589-23.975684599232i</v>
      </c>
      <c r="AB1132" t="str">
        <f t="shared" si="551"/>
        <v>0.692481451157656-0.147523834293391i</v>
      </c>
      <c r="AC1132" t="str">
        <f t="shared" si="552"/>
        <v>1.27659621470943-1.42494812574141i</v>
      </c>
      <c r="AD1132" t="str">
        <f t="shared" si="553"/>
        <v>0.298956468912692+0.218137593197708i</v>
      </c>
      <c r="AE1132" t="str">
        <f t="shared" si="554"/>
        <v>-0.00894376375666975-0.00739183810164256i</v>
      </c>
      <c r="AF1132" t="str">
        <f t="shared" si="555"/>
        <v>-5.78080711439491-1.2461663476995i</v>
      </c>
      <c r="AG1132" t="str">
        <f t="shared" si="556"/>
        <v>1.01940218150459-0.0256043819811925i</v>
      </c>
      <c r="AH1132" t="str">
        <f t="shared" si="557"/>
        <v>0.0403290932253701+0.0538637352419843i</v>
      </c>
      <c r="AI1132">
        <f t="shared" si="558"/>
        <v>-23.441187372338973</v>
      </c>
      <c r="AJ1132">
        <f t="shared" si="559"/>
        <v>53.176906103641485</v>
      </c>
      <c r="AK1132"/>
      <c r="AL1132"/>
      <c r="AM1132"/>
      <c r="AN1132"/>
    </row>
    <row r="1133" spans="1:40" x14ac:dyDescent="0.35">
      <c r="A1133"/>
      <c r="B1133">
        <f t="shared" si="525"/>
        <v>99900</v>
      </c>
      <c r="C1133" s="237" t="str">
        <f t="shared" si="528"/>
        <v>-3.23139781284552E-06+0.0103444155719126i</v>
      </c>
      <c r="D1133" s="208" t="str">
        <f t="shared" si="529"/>
        <v>-2.51368597623569+0.07930718605133i</v>
      </c>
      <c r="E1133" t="str">
        <f t="shared" si="530"/>
        <v>20500</v>
      </c>
      <c r="F1133" t="str">
        <f t="shared" si="531"/>
        <v>0.327868852459016</v>
      </c>
      <c r="G1133" t="str">
        <f t="shared" si="526"/>
        <v>0.327868852459016</v>
      </c>
      <c r="H1133" t="str">
        <f t="shared" si="532"/>
        <v>3.26810358174218+1.32466091212591i</v>
      </c>
      <c r="I1133" t="str">
        <f t="shared" si="533"/>
        <v>392.306382617026i</v>
      </c>
      <c r="J1133" t="str">
        <f t="shared" si="527"/>
        <v>-207.324857559007+85.8240827123614i</v>
      </c>
      <c r="K1133" t="str">
        <f t="shared" si="534"/>
        <v>0.668714138971995-1.61540979208269i</v>
      </c>
      <c r="L1133" t="str">
        <f t="shared" si="535"/>
        <v>0.131346822249214-0.270275697356178i</v>
      </c>
      <c r="M1133" t="str">
        <f t="shared" si="536"/>
        <v>0.800060961221209-1.88568548943887i</v>
      </c>
      <c r="N1133" t="str">
        <f t="shared" si="537"/>
        <v>-1.2460821667068i</v>
      </c>
      <c r="O1133" t="str">
        <f t="shared" si="538"/>
        <v>0.319037896416061-0.947741958895149i</v>
      </c>
      <c r="P1133" t="str">
        <f t="shared" si="539"/>
        <v>0.680962103583939+0.947741958895149i</v>
      </c>
      <c r="Q1133" t="str">
        <f t="shared" si="540"/>
        <v>-0.680962103583939+0.298340207811651i</v>
      </c>
      <c r="R1133" t="str">
        <f t="shared" si="541"/>
        <v>-0.327400991508644-1.53520854279186i</v>
      </c>
      <c r="S1133" t="str">
        <f t="shared" si="542"/>
        <v>0.13494041936946i</v>
      </c>
      <c r="T1133" t="str">
        <f t="shared" si="543"/>
        <v>0.207161684583911-0.0441796270961534i</v>
      </c>
      <c r="U1133" t="str">
        <f t="shared" si="544"/>
        <v>0.00005-0.00142244872633254i</v>
      </c>
      <c r="V1133" t="str">
        <f t="shared" si="545"/>
        <v>0.00002-0.0159314257349245i</v>
      </c>
      <c r="W1133" t="str">
        <f t="shared" si="546"/>
        <v>0.0000422731269987436-0.00130596746074151i</v>
      </c>
      <c r="X1133" t="str">
        <f t="shared" si="547"/>
        <v>0.0000551667658966433-0.00130500372900253i</v>
      </c>
      <c r="Y1133" t="str">
        <f t="shared" si="548"/>
        <v>0.009+0.502152169749793i</v>
      </c>
      <c r="Z1133" t="str">
        <f t="shared" si="549"/>
        <v>-0.0312330062415936-0.00188644627538617i</v>
      </c>
      <c r="AA1133" t="str">
        <f t="shared" si="550"/>
        <v>0.43303731423427-23.951575627775i</v>
      </c>
      <c r="AB1133" t="str">
        <f t="shared" si="551"/>
        <v>0.692417902602211-0.147666132340585i</v>
      </c>
      <c r="AC1133" t="str">
        <f t="shared" si="552"/>
        <v>1.2755246496865-1.42382429934491i</v>
      </c>
      <c r="AD1133" t="str">
        <f t="shared" si="553"/>
        <v>0.299226952501313+0.218247819607508i</v>
      </c>
      <c r="AE1133" t="str">
        <f t="shared" si="554"/>
        <v>-0.00893404448871681-0.00738101108205675i</v>
      </c>
      <c r="AF1133" t="str">
        <f t="shared" si="555"/>
        <v>-5.78178955797787-1.24535372607458i</v>
      </c>
      <c r="AG1133" t="str">
        <f t="shared" si="556"/>
        <v>1.01939217924588-0.0256022600696899i</v>
      </c>
      <c r="AH1133" t="str">
        <f t="shared" si="557"/>
        <v>0.0403040596311583+0.0537902629894608i</v>
      </c>
      <c r="AI1133">
        <f t="shared" si="558"/>
        <v>-23.450720746105119</v>
      </c>
      <c r="AJ1133">
        <f t="shared" si="559"/>
        <v>53.156451038643716</v>
      </c>
      <c r="AK1133"/>
      <c r="AL1133"/>
      <c r="AM1133"/>
      <c r="AN1133"/>
    </row>
    <row r="1134" spans="1:40" x14ac:dyDescent="0.35">
      <c r="A1134"/>
      <c r="B1134">
        <f t="shared" si="525"/>
        <v>100000</v>
      </c>
      <c r="C1134" s="237" t="str">
        <f t="shared" si="528"/>
        <v>-3.22493824924672E-06+0.0103340711583565i</v>
      </c>
      <c r="D1134" s="208" t="str">
        <f t="shared" si="529"/>
        <v>-2.51368592671237+0.0792278788807332i</v>
      </c>
      <c r="E1134" t="str">
        <f t="shared" si="530"/>
        <v>20500</v>
      </c>
      <c r="F1134" t="str">
        <f t="shared" si="531"/>
        <v>0.327868852459016</v>
      </c>
      <c r="G1134" t="str">
        <f t="shared" si="526"/>
        <v>0.327868852459016</v>
      </c>
      <c r="H1134" t="str">
        <f t="shared" si="532"/>
        <v>3.26908377152201+1.32376959021406i</v>
      </c>
      <c r="I1134" t="str">
        <f t="shared" si="533"/>
        <v>392.699081698724i</v>
      </c>
      <c r="J1134" t="str">
        <f t="shared" si="527"/>
        <v>-207.74213308304+85.9099927050665i</v>
      </c>
      <c r="K1134" t="str">
        <f t="shared" si="534"/>
        <v>0.667561611374377-1.61425544042778i</v>
      </c>
      <c r="L1134" t="str">
        <f t="shared" si="535"/>
        <v>0.131134341310023-0.270108578500993i</v>
      </c>
      <c r="M1134" t="str">
        <f t="shared" si="536"/>
        <v>0.7986959526844-1.88436401892877i</v>
      </c>
      <c r="N1134" t="str">
        <f t="shared" si="537"/>
        <v>-1.24732949620301i</v>
      </c>
      <c r="O1134" t="str">
        <f t="shared" si="538"/>
        <v>0.317855502038-0.948139166907565i</v>
      </c>
      <c r="P1134" t="str">
        <f t="shared" si="539"/>
        <v>0.682144497962+0.948139166907565i</v>
      </c>
      <c r="Q1134" t="str">
        <f t="shared" si="540"/>
        <v>-0.682144497962+0.299190329295445i</v>
      </c>
      <c r="R1134" t="str">
        <f t="shared" si="541"/>
        <v>-0.327388735777954-1.5335324314686i</v>
      </c>
      <c r="S1134" t="str">
        <f t="shared" si="542"/>
        <v>0.135075494864324i</v>
      </c>
      <c r="T1134" t="str">
        <f t="shared" si="543"/>
        <v>0.207142652071111-0.0442221954982126i</v>
      </c>
      <c r="U1134" t="str">
        <f t="shared" si="544"/>
        <v>0.00005-0.00142102627760621i</v>
      </c>
      <c r="V1134" t="str">
        <f t="shared" si="545"/>
        <v>0.00002-0.0159154943091895i</v>
      </c>
      <c r="W1134" t="str">
        <f t="shared" si="546"/>
        <v>0.0000422731260866472-0.0013046617191747i</v>
      </c>
      <c r="X1134" t="str">
        <f t="shared" si="547"/>
        <v>0.0000551409705263159-0.00130369920588444i</v>
      </c>
      <c r="Y1134" t="str">
        <f t="shared" si="548"/>
        <v>0.009+0.502654824574367i</v>
      </c>
      <c r="Z1134" t="str">
        <f t="shared" si="549"/>
        <v>-0.0311704525028641-0.0018828011748264i</v>
      </c>
      <c r="AA1134" t="str">
        <f t="shared" si="550"/>
        <v>0.432166224961343-23.9275152022316i</v>
      </c>
      <c r="AB1134" t="str">
        <f t="shared" si="551"/>
        <v>0.692354288268216-0.147808413109011i</v>
      </c>
      <c r="AC1134" t="str">
        <f t="shared" si="552"/>
        <v>1.27445571250593-1.42270149048653i</v>
      </c>
      <c r="AD1134" t="str">
        <f t="shared" si="553"/>
        <v>0.299497592751232+0.218357731668922i</v>
      </c>
      <c r="AE1134" t="str">
        <f t="shared" si="554"/>
        <v>-0.00892435129585575-0.00737020372310899i</v>
      </c>
      <c r="AF1134" t="str">
        <f t="shared" si="555"/>
        <v>-5.78276969823438-1.24454171133333i</v>
      </c>
      <c r="AG1134" t="str">
        <f t="shared" si="556"/>
        <v>1.01938217029084-0.0256001562485414i</v>
      </c>
      <c r="AH1134" t="str">
        <f t="shared" si="557"/>
        <v>0.0402790847075216+0.0537169185924948i</v>
      </c>
      <c r="AI1134">
        <f t="shared" si="558"/>
        <v>-23.460245697411519</v>
      </c>
      <c r="AJ1134">
        <f t="shared" si="559"/>
        <v>53.135976399054805</v>
      </c>
      <c r="AK1134"/>
      <c r="AL1134"/>
      <c r="AM1134"/>
      <c r="AN1134"/>
    </row>
    <row r="1135" spans="1:40" x14ac:dyDescent="0.35">
      <c r="A1135"/>
      <c r="B1135">
        <f t="shared" si="525"/>
        <v>100100</v>
      </c>
      <c r="C1135" s="237" t="str">
        <f t="shared" si="528"/>
        <v>-3.21849803530527E-06+0.0103237474129534i</v>
      </c>
      <c r="D1135" s="208" t="str">
        <f t="shared" si="529"/>
        <v>-2.51368587733739+0.0791487301659761i</v>
      </c>
      <c r="E1135" t="str">
        <f t="shared" si="530"/>
        <v>20500</v>
      </c>
      <c r="F1135" t="str">
        <f t="shared" si="531"/>
        <v>0.327868852459016</v>
      </c>
      <c r="G1135" t="str">
        <f t="shared" si="526"/>
        <v>0.327868852459016</v>
      </c>
      <c r="H1135" t="str">
        <f t="shared" si="532"/>
        <v>3.2700616644512+1.32287903474872i</v>
      </c>
      <c r="I1135" t="str">
        <f t="shared" si="533"/>
        <v>393.091780780423i</v>
      </c>
      <c r="J1135" t="str">
        <f t="shared" si="527"/>
        <v>-208.159826091339+85.9959026977716i</v>
      </c>
      <c r="K1135" t="str">
        <f t="shared" si="534"/>
        <v>0.666411902437415-1.61310226841965i</v>
      </c>
      <c r="L1135" t="str">
        <f t="shared" si="535"/>
        <v>0.130922335167222-0.269941563272177i</v>
      </c>
      <c r="M1135" t="str">
        <f t="shared" si="536"/>
        <v>0.797334237604637-1.88304383169183i</v>
      </c>
      <c r="N1135" t="str">
        <f t="shared" si="537"/>
        <v>-1.24857682569921i</v>
      </c>
      <c r="O1135" t="str">
        <f t="shared" si="538"/>
        <v>0.316672613130609-0.948534899775982i</v>
      </c>
      <c r="P1135" t="str">
        <f t="shared" si="539"/>
        <v>0.683327386869391+0.948534899775982i</v>
      </c>
      <c r="Q1135" t="str">
        <f t="shared" si="540"/>
        <v>-0.683327386869391+0.300041925923228i</v>
      </c>
      <c r="R1135" t="str">
        <f t="shared" si="541"/>
        <v>-0.327376466254676-1.53185952345424i</v>
      </c>
      <c r="S1135" t="str">
        <f t="shared" si="542"/>
        <v>0.135210570359188i</v>
      </c>
      <c r="T1135" t="str">
        <f t="shared" si="543"/>
        <v>0.207123599876402-0.0442647587244702i</v>
      </c>
      <c r="U1135" t="str">
        <f t="shared" si="544"/>
        <v>0.00005-0.00141960667093527i</v>
      </c>
      <c r="V1135" t="str">
        <f t="shared" si="545"/>
        <v>0.00002-0.0158995947144751i</v>
      </c>
      <c r="W1135" t="str">
        <f t="shared" si="546"/>
        <v>0.0000422731251736385-0.00130335858670791i</v>
      </c>
      <c r="X1135" t="str">
        <f t="shared" si="547"/>
        <v>0.0000551152524124867-0.00130239728866927i</v>
      </c>
      <c r="Y1135" t="str">
        <f t="shared" si="548"/>
        <v>0.009+0.503157479398941i</v>
      </c>
      <c r="Z1135" t="str">
        <f t="shared" si="549"/>
        <v>-0.0311080866405718-0.00187916865322295i</v>
      </c>
      <c r="AA1135" t="str">
        <f t="shared" si="550"/>
        <v>0.43129776684357-23.9035031757977i</v>
      </c>
      <c r="AB1135" t="str">
        <f t="shared" si="551"/>
        <v>0.692290608149342-0.14795067657782i</v>
      </c>
      <c r="AC1135" t="str">
        <f t="shared" si="552"/>
        <v>1.27338939532511-1.42157969932607i</v>
      </c>
      <c r="AD1135" t="str">
        <f t="shared" si="553"/>
        <v>0.299768389331778+0.218467329174579i</v>
      </c>
      <c r="AE1135" t="str">
        <f t="shared" si="554"/>
        <v>-0.00891468407069937-0.00735941596455651i</v>
      </c>
      <c r="AF1135" t="str">
        <f t="shared" si="555"/>
        <v>-5.78374754178859-1.24373030458274i</v>
      </c>
      <c r="AG1135" t="str">
        <f t="shared" si="556"/>
        <v>1.01937215463971-0.0255980704342046i</v>
      </c>
      <c r="AH1135" t="str">
        <f t="shared" si="557"/>
        <v>0.0402541681955265+0.0536437016769209i</v>
      </c>
      <c r="AI1135">
        <f t="shared" si="558"/>
        <v>-23.469762246391852</v>
      </c>
      <c r="AJ1135">
        <f t="shared" si="559"/>
        <v>53.115482236612046</v>
      </c>
      <c r="AK1135"/>
      <c r="AL1135"/>
      <c r="AM1135"/>
      <c r="AN1135"/>
    </row>
    <row r="1136" spans="1:40" x14ac:dyDescent="0.35">
      <c r="A1136"/>
      <c r="B1136">
        <f t="shared" si="525"/>
        <v>100200</v>
      </c>
      <c r="C1136" s="237" t="str">
        <f t="shared" si="528"/>
        <v>-0.0000032120770938156+0.0103134442738224i</v>
      </c>
      <c r="D1136" s="208" t="str">
        <f t="shared" si="529"/>
        <v>-2.51368582811018+0.0790697394326384i</v>
      </c>
      <c r="E1136" t="str">
        <f t="shared" si="530"/>
        <v>20500</v>
      </c>
      <c r="F1136" t="str">
        <f t="shared" si="531"/>
        <v>0.327868852459016</v>
      </c>
      <c r="G1136" t="str">
        <f t="shared" si="526"/>
        <v>0.327868852459016</v>
      </c>
      <c r="H1136" t="str">
        <f t="shared" si="532"/>
        <v>3.27103726713329+1.32198924634874i</v>
      </c>
      <c r="I1136" t="str">
        <f t="shared" si="533"/>
        <v>393.484479862122i</v>
      </c>
      <c r="J1136" t="str">
        <f t="shared" si="527"/>
        <v>-208.577936583904+86.0818126904766i</v>
      </c>
      <c r="K1136" t="str">
        <f t="shared" si="534"/>
        <v>0.665265003550779-1.61195027596644i</v>
      </c>
      <c r="L1136" t="str">
        <f t="shared" si="535"/>
        <v>0.130710802547788-0.26977465197627i</v>
      </c>
      <c r="M1136" t="str">
        <f t="shared" si="536"/>
        <v>0.795975806098567-1.88172492794271i</v>
      </c>
      <c r="N1136" t="str">
        <f t="shared" si="537"/>
        <v>-1.24982415519541i</v>
      </c>
      <c r="O1136" t="str">
        <f t="shared" si="538"/>
        <v>0.315489231534255-0.948929156884709i</v>
      </c>
      <c r="P1136" t="str">
        <f t="shared" si="539"/>
        <v>0.684510768465745+0.948929156884709i</v>
      </c>
      <c r="Q1136" t="str">
        <f t="shared" si="540"/>
        <v>-0.684510768465745+0.300894998310701i</v>
      </c>
      <c r="R1136" t="str">
        <f t="shared" si="541"/>
        <v>-0.327364182933991-1.53018980914401i</v>
      </c>
      <c r="S1136" t="str">
        <f t="shared" si="542"/>
        <v>0.135345645854053i</v>
      </c>
      <c r="T1136" t="str">
        <f t="shared" si="543"/>
        <v>0.207104527997886-0.0443073167686854i</v>
      </c>
      <c r="U1136" t="str">
        <f t="shared" si="544"/>
        <v>0.00005-0.00141818989781059i</v>
      </c>
      <c r="V1136" t="str">
        <f t="shared" si="545"/>
        <v>0.00002-0.0158837268554786i</v>
      </c>
      <c r="W1136" t="str">
        <f t="shared" si="546"/>
        <v>0.0000422731242597173-0.00130205805552948i</v>
      </c>
      <c r="X1136" t="str">
        <f t="shared" si="547"/>
        <v>0.0000550896112469468-0.00130109796955795i</v>
      </c>
      <c r="Y1136" t="str">
        <f t="shared" si="548"/>
        <v>0.009+0.503660134223516i</v>
      </c>
      <c r="Z1136" t="str">
        <f t="shared" si="549"/>
        <v>-0.0310459079026105-0.00187554865163749i</v>
      </c>
      <c r="AA1136" t="str">
        <f t="shared" si="550"/>
        <v>0.43043192927354-23.8795394022623i</v>
      </c>
      <c r="AB1136" t="str">
        <f t="shared" si="551"/>
        <v>0.692226862239247-0.148092922726154i</v>
      </c>
      <c r="AC1136" t="str">
        <f t="shared" si="552"/>
        <v>1.27232569032827-1.4204589260116i</v>
      </c>
      <c r="AD1136" t="str">
        <f t="shared" si="553"/>
        <v>0.300039341912003+0.218576611917382i</v>
      </c>
      <c r="AE1136" t="str">
        <f t="shared" si="554"/>
        <v>-0.0089050427063988-0.00734864774641296i</v>
      </c>
      <c r="AF1136" t="str">
        <f t="shared" si="555"/>
        <v>-5.78472309524347-1.2429195069161i</v>
      </c>
      <c r="AG1136" t="str">
        <f t="shared" si="556"/>
        <v>1.01936213229276-0.0255960025434506i</v>
      </c>
      <c r="AH1136" t="str">
        <f t="shared" si="557"/>
        <v>0.0402293098375608+0.0535706118700788i</v>
      </c>
      <c r="AI1136">
        <f t="shared" si="558"/>
        <v>-23.479270413114868</v>
      </c>
      <c r="AJ1136">
        <f t="shared" si="559"/>
        <v>53.094968602839913</v>
      </c>
      <c r="AK1136"/>
      <c r="AL1136"/>
      <c r="AM1136"/>
      <c r="AN1136"/>
    </row>
    <row r="1137" spans="1:40" x14ac:dyDescent="0.35">
      <c r="A1137"/>
      <c r="B1137">
        <f t="shared" si="525"/>
        <v>100300</v>
      </c>
      <c r="C1137" s="237" t="str">
        <f t="shared" si="528"/>
        <v>-0.0000032056753479568+0.0103031616793299i</v>
      </c>
      <c r="D1137" s="208" t="str">
        <f t="shared" si="529"/>
        <v>-2.51368577903013+0.0789909062081959i</v>
      </c>
      <c r="E1137" t="str">
        <f t="shared" si="530"/>
        <v>20500</v>
      </c>
      <c r="F1137" t="str">
        <f t="shared" si="531"/>
        <v>0.327868852459016</v>
      </c>
      <c r="G1137" t="str">
        <f t="shared" si="526"/>
        <v>0.327868852459016</v>
      </c>
      <c r="H1137" t="str">
        <f t="shared" si="532"/>
        <v>3.27201058615066+1.32110022562114i</v>
      </c>
      <c r="I1137" t="str">
        <f t="shared" si="533"/>
        <v>393.87717894382i</v>
      </c>
      <c r="J1137" t="str">
        <f t="shared" si="527"/>
        <v>-208.996464560736+86.1677226831817i</v>
      </c>
      <c r="K1137" t="str">
        <f t="shared" si="534"/>
        <v>0.664120906134348-1.61079946296459i</v>
      </c>
      <c r="L1137" t="str">
        <f t="shared" si="535"/>
        <v>0.130499742182337-0.269607844916835i</v>
      </c>
      <c r="M1137" t="str">
        <f t="shared" si="536"/>
        <v>0.794620648316685-1.88040730788143i</v>
      </c>
      <c r="N1137" t="str">
        <f t="shared" si="537"/>
        <v>-1.25107148469162i</v>
      </c>
      <c r="O1137" t="str">
        <f t="shared" si="538"/>
        <v>0.314305359090068-0.949321937620354i</v>
      </c>
      <c r="P1137" t="str">
        <f t="shared" si="539"/>
        <v>0.685694640909932+0.949321937620354i</v>
      </c>
      <c r="Q1137" t="str">
        <f t="shared" si="540"/>
        <v>-0.685694640909932+0.301749547071266i</v>
      </c>
      <c r="R1137" t="str">
        <f t="shared" si="541"/>
        <v>-0.327351885811087-1.52852327897141i</v>
      </c>
      <c r="S1137" t="str">
        <f t="shared" si="542"/>
        <v>0.135480721348917i</v>
      </c>
      <c r="T1137" t="str">
        <f t="shared" si="543"/>
        <v>0.207085436433659-0.0443498696246144i</v>
      </c>
      <c r="U1137" t="str">
        <f t="shared" si="544"/>
        <v>0.00005-0.00141677594975694i</v>
      </c>
      <c r="V1137" t="str">
        <f t="shared" si="545"/>
        <v>0.00002-0.0158678906372777i</v>
      </c>
      <c r="W1137" t="str">
        <f t="shared" si="546"/>
        <v>0.0000422731233448836-0.00130076011785888i</v>
      </c>
      <c r="X1137" t="str">
        <f t="shared" si="547"/>
        <v>0.0000550640467230229-0.00129980124078251i</v>
      </c>
      <c r="Y1137" t="str">
        <f t="shared" si="548"/>
        <v>0.009+0.50416278904809i</v>
      </c>
      <c r="Z1137" t="str">
        <f t="shared" si="549"/>
        <v>-0.0309839155406371-0.00187194111147371i</v>
      </c>
      <c r="AA1137" t="str">
        <f t="shared" si="550"/>
        <v>0.429568701697356-23.8556237360036i</v>
      </c>
      <c r="AB1137" t="str">
        <f t="shared" si="551"/>
        <v>0.692163050531565-0.148235151533142i</v>
      </c>
      <c r="AC1137" t="str">
        <f t="shared" si="552"/>
        <v>1.27126458972641-1.41933917067965i</v>
      </c>
      <c r="AD1137" t="str">
        <f t="shared" si="553"/>
        <v>0.300310450160664+0.218685579690501i</v>
      </c>
      <c r="AE1137" t="str">
        <f t="shared" si="554"/>
        <v>-0.00889542709663963-0.00733789900894668i</v>
      </c>
      <c r="AF1137" t="str">
        <f t="shared" si="555"/>
        <v>-5.78569636518079-1.24210931941294i</v>
      </c>
      <c r="AG1137" t="str">
        <f t="shared" si="556"/>
        <v>1.01935210325028-0.0255939524933598i</v>
      </c>
      <c r="AH1137" t="str">
        <f t="shared" si="557"/>
        <v>0.040204509377324+0.0534976488008027i</v>
      </c>
      <c r="AI1137">
        <f t="shared" si="558"/>
        <v>-23.488770217585142</v>
      </c>
      <c r="AJ1137">
        <f t="shared" si="559"/>
        <v>53.074435549050605</v>
      </c>
      <c r="AK1137"/>
      <c r="AL1137"/>
      <c r="AM1137"/>
      <c r="AN1137"/>
    </row>
    <row r="1138" spans="1:40" x14ac:dyDescent="0.35">
      <c r="A1138"/>
      <c r="B1138">
        <f t="shared" ref="B1138:B1201" si="560">B1137+100</f>
        <v>100400</v>
      </c>
      <c r="C1138" s="237" t="str">
        <f t="shared" si="528"/>
        <v>-0.0000031992927212904+0.0102928995680873i</v>
      </c>
      <c r="D1138" s="208" t="str">
        <f t="shared" si="529"/>
        <v>-2.51368573009665+0.0789122300220027i</v>
      </c>
      <c r="E1138" t="str">
        <f t="shared" si="530"/>
        <v>20500</v>
      </c>
      <c r="F1138" t="str">
        <f t="shared" si="531"/>
        <v>0.327868852459016</v>
      </c>
      <c r="G1138" t="str">
        <f t="shared" si="526"/>
        <v>0.327868852459016</v>
      </c>
      <c r="H1138" t="str">
        <f t="shared" si="532"/>
        <v>3.27298162806463+1.32021197316127i</v>
      </c>
      <c r="I1138" t="str">
        <f t="shared" si="533"/>
        <v>394.269878025519i</v>
      </c>
      <c r="J1138" t="str">
        <f t="shared" si="527"/>
        <v>-209.415410021834+86.2536326758867i</v>
      </c>
      <c r="K1138" t="str">
        <f t="shared" si="534"/>
        <v>0.662979601638112-1.60964982929897i</v>
      </c>
      <c r="L1138" t="str">
        <f t="shared" si="535"/>
        <v>0.130289152805107-0.269441142394473i</v>
      </c>
      <c r="M1138" t="str">
        <f t="shared" si="536"/>
        <v>0.793268754443219-1.87909097169344i</v>
      </c>
      <c r="N1138" t="str">
        <f t="shared" si="537"/>
        <v>-1.25231881418782i</v>
      </c>
      <c r="O1138" t="str">
        <f t="shared" si="538"/>
        <v>0.313120997639973-0.949713241371809i</v>
      </c>
      <c r="P1138" t="str">
        <f t="shared" si="539"/>
        <v>0.686879002360027+0.949713241371809i</v>
      </c>
      <c r="Q1138" t="str">
        <f t="shared" si="540"/>
        <v>-0.686879002360027+0.302605572816011i</v>
      </c>
      <c r="R1138" t="str">
        <f t="shared" si="541"/>
        <v>-0.327339574881133-1.5268599234081i</v>
      </c>
      <c r="S1138" t="str">
        <f t="shared" si="542"/>
        <v>0.135615796843781i</v>
      </c>
      <c r="T1138" t="str">
        <f t="shared" si="543"/>
        <v>0.207066325181824-0.0443924172860094i</v>
      </c>
      <c r="U1138" t="str">
        <f t="shared" si="544"/>
        <v>0.00005-0.00141536481833288i</v>
      </c>
      <c r="V1138" t="str">
        <f t="shared" si="545"/>
        <v>0.00002-0.0158520859653282i</v>
      </c>
      <c r="W1138" t="str">
        <f t="shared" si="546"/>
        <v>0.0000422731224291373-0.00129946476594656i</v>
      </c>
      <c r="X1138" t="str">
        <f t="shared" si="547"/>
        <v>0.0000550385585355667-0.00129850709460587i</v>
      </c>
      <c r="Y1138" t="str">
        <f t="shared" si="548"/>
        <v>0.009+0.504665443872664i</v>
      </c>
      <c r="Z1138" t="str">
        <f t="shared" si="549"/>
        <v>-0.0309221088100464-0.00186834597447481i</v>
      </c>
      <c r="AA1138" t="str">
        <f t="shared" si="550"/>
        <v>0.428708073614297-23.8317560319865i</v>
      </c>
      <c r="AB1138" t="str">
        <f t="shared" si="551"/>
        <v>0.692099173019957-0.148377362977903i</v>
      </c>
      <c r="AC1138" t="str">
        <f t="shared" si="552"/>
        <v>1.27020608575727-1.41822043345535i</v>
      </c>
      <c r="AD1138" t="str">
        <f t="shared" si="553"/>
        <v>0.30058171374623+0.218794232287386i</v>
      </c>
      <c r="AE1138" t="str">
        <f t="shared" si="554"/>
        <v>-0.0088858371356387-0.00732716969267963i</v>
      </c>
      <c r="AF1138" t="str">
        <f t="shared" si="555"/>
        <v>-5.78666735816128-1.24129974313927i</v>
      </c>
      <c r="AG1138" t="str">
        <f t="shared" si="556"/>
        <v>1.0193420675126-0.0255919202013217i</v>
      </c>
      <c r="AH1138" t="str">
        <f t="shared" si="557"/>
        <v>0.0401797665598174+0.0534248120994152i</v>
      </c>
      <c r="AI1138">
        <f t="shared" si="558"/>
        <v>-23.498261679743319</v>
      </c>
      <c r="AJ1138">
        <f t="shared" si="559"/>
        <v>53.053883126347031</v>
      </c>
      <c r="AK1138"/>
      <c r="AL1138"/>
      <c r="AM1138"/>
      <c r="AN1138"/>
    </row>
    <row r="1139" spans="1:40" x14ac:dyDescent="0.35">
      <c r="A1139"/>
      <c r="B1139">
        <f t="shared" si="560"/>
        <v>100500</v>
      </c>
      <c r="C1139" s="237" t="str">
        <f t="shared" si="528"/>
        <v>-3.19292913775797E-06+0.0102826578789508i</v>
      </c>
      <c r="D1139" s="208" t="str">
        <f t="shared" si="529"/>
        <v>-2.51368568130918+0.0788337104052895i</v>
      </c>
      <c r="E1139" t="str">
        <f t="shared" si="530"/>
        <v>20500</v>
      </c>
      <c r="F1139" t="str">
        <f t="shared" si="531"/>
        <v>0.327868852459016</v>
      </c>
      <c r="G1139" t="str">
        <f t="shared" si="526"/>
        <v>0.327868852459016</v>
      </c>
      <c r="H1139" t="str">
        <f t="shared" si="532"/>
        <v>3.27395039941555+1.31932448955288i</v>
      </c>
      <c r="I1139" t="str">
        <f t="shared" si="533"/>
        <v>394.662577107218i</v>
      </c>
      <c r="J1139" t="str">
        <f t="shared" si="527"/>
        <v>-209.834772967197+86.3395426685919i</v>
      </c>
      <c r="K1139" t="str">
        <f t="shared" si="534"/>
        <v>0.66184108154205-1.60850137484293i</v>
      </c>
      <c r="L1139" t="str">
        <f t="shared" si="535"/>
        <v>0.130079033153952-0.269274544706839i</v>
      </c>
      <c r="M1139" t="str">
        <f t="shared" si="536"/>
        <v>0.791920114696002-1.87777591954977i</v>
      </c>
      <c r="N1139" t="str">
        <f t="shared" si="537"/>
        <v>-1.25356614368402i</v>
      </c>
      <c r="O1139" t="str">
        <f t="shared" si="538"/>
        <v>0.311936149026627-0.950103067530275i</v>
      </c>
      <c r="P1139" t="str">
        <f t="shared" si="539"/>
        <v>0.688063850973373+0.950103067530275i</v>
      </c>
      <c r="Q1139" t="str">
        <f t="shared" si="540"/>
        <v>-0.688063850973373+0.303463076153745i</v>
      </c>
      <c r="R1139" t="str">
        <f t="shared" si="541"/>
        <v>-0.327327250139297-1.5251997329636i</v>
      </c>
      <c r="S1139" t="str">
        <f t="shared" si="542"/>
        <v>0.135750872338646i</v>
      </c>
      <c r="T1139" t="str">
        <f t="shared" si="543"/>
        <v>0.207047194240479-0.0444349597466197i</v>
      </c>
      <c r="U1139" t="str">
        <f t="shared" si="544"/>
        <v>0.00005-0.00141395649513056i</v>
      </c>
      <c r="V1139" t="str">
        <f t="shared" si="545"/>
        <v>0.00002-0.0158363127454622i</v>
      </c>
      <c r="W1139" t="str">
        <f t="shared" si="546"/>
        <v>0.0000422731215124785-0.00129817199207388i</v>
      </c>
      <c r="X1139" t="str">
        <f t="shared" si="547"/>
        <v>0.0000550131463809491-0.00129721552332182i</v>
      </c>
      <c r="Y1139" t="str">
        <f t="shared" si="548"/>
        <v>0.009+0.505168098697239i</v>
      </c>
      <c r="Z1139" t="str">
        <f t="shared" si="549"/>
        <v>-0.0308604869699531-0.00186476318272139i</v>
      </c>
      <c r="AA1139" t="str">
        <f t="shared" si="550"/>
        <v>0.427850034576503-23.8079361457598i</v>
      </c>
      <c r="AB1139" t="str">
        <f t="shared" si="551"/>
        <v>0.692035229698066-0.148519557039544i</v>
      </c>
      <c r="AC1139" t="str">
        <f t="shared" si="552"/>
        <v>1.26915017068511-1.41710271445248i</v>
      </c>
      <c r="AD1139" t="str">
        <f t="shared" si="553"/>
        <v>0.300853132336875+0.218902569501763i</v>
      </c>
      <c r="AE1139" t="str">
        <f t="shared" si="554"/>
        <v>-0.00887627271814168-0.0073164597383866i</v>
      </c>
      <c r="AF1139" t="str">
        <f t="shared" si="555"/>
        <v>-5.78763608072473-1.24049077914759i</v>
      </c>
      <c r="AG1139" t="str">
        <f t="shared" si="556"/>
        <v>1.01933202508009-0.0255899055850325i</v>
      </c>
      <c r="AH1139" t="str">
        <f t="shared" si="557"/>
        <v>0.0401550811313412+0.0533521013977242i</v>
      </c>
      <c r="AI1139">
        <f t="shared" si="558"/>
        <v>-23.507744819465636</v>
      </c>
      <c r="AJ1139">
        <f t="shared" si="559"/>
        <v>53.033311385622696</v>
      </c>
      <c r="AK1139"/>
      <c r="AL1139"/>
      <c r="AM1139"/>
      <c r="AN1139"/>
    </row>
    <row r="1140" spans="1:40" x14ac:dyDescent="0.35">
      <c r="A1140"/>
      <c r="B1140">
        <f t="shared" si="560"/>
        <v>100600</v>
      </c>
      <c r="C1140" s="237" t="str">
        <f t="shared" si="528"/>
        <v>-3.18658452167894E-06+0.0102724365510194i</v>
      </c>
      <c r="D1140" s="208" t="str">
        <f t="shared" si="529"/>
        <v>-2.51368563266713+0.0787553468911488i</v>
      </c>
      <c r="E1140" t="str">
        <f t="shared" si="530"/>
        <v>20500</v>
      </c>
      <c r="F1140" t="str">
        <f t="shared" si="531"/>
        <v>0.327868852459016</v>
      </c>
      <c r="G1140" t="str">
        <f t="shared" si="526"/>
        <v>0.327868852459016</v>
      </c>
      <c r="H1140" t="str">
        <f t="shared" si="532"/>
        <v>3.27491690672278+1.31843777536816i</v>
      </c>
      <c r="I1140" t="str">
        <f t="shared" si="533"/>
        <v>395.055276188917i</v>
      </c>
      <c r="J1140" t="str">
        <f t="shared" si="527"/>
        <v>-210.254553396827+86.4254526612969i</v>
      </c>
      <c r="K1140" t="str">
        <f t="shared" si="534"/>
        <v>0.660705337355999-1.60735409945842i</v>
      </c>
      <c r="L1140" t="str">
        <f t="shared" si="535"/>
        <v>0.129869381970335-0.269108052148665i</v>
      </c>
      <c r="M1140" t="str">
        <f t="shared" si="536"/>
        <v>0.790574719326334-1.87646215160708i</v>
      </c>
      <c r="N1140" t="str">
        <f t="shared" si="537"/>
        <v>-1.25481347318023i</v>
      </c>
      <c r="O1140" t="str">
        <f t="shared" si="538"/>
        <v>0.310750815093443-0.950491415489251i</v>
      </c>
      <c r="P1140" t="str">
        <f t="shared" si="539"/>
        <v>0.689249184906557+0.950491415489251i</v>
      </c>
      <c r="Q1140" t="str">
        <f t="shared" si="540"/>
        <v>-0.689249184906557+0.304322057690979i</v>
      </c>
      <c r="R1140" t="str">
        <f t="shared" si="541"/>
        <v>-0.327314911580744-1.52354269818514i</v>
      </c>
      <c r="S1140" t="str">
        <f t="shared" si="542"/>
        <v>0.13588594783351i</v>
      </c>
      <c r="T1140" t="str">
        <f t="shared" si="543"/>
        <v>0.207028043607711-0.0444774970001909i</v>
      </c>
      <c r="U1140" t="str">
        <f t="shared" si="544"/>
        <v>0.00005-0.00141255097177556i</v>
      </c>
      <c r="V1140" t="str">
        <f t="shared" si="545"/>
        <v>0.00002-0.0158205708838862i</v>
      </c>
      <c r="W1140" t="str">
        <f t="shared" si="546"/>
        <v>0.0000422731205949073-0.00129688178855281i</v>
      </c>
      <c r="X1140" t="str">
        <f t="shared" si="547"/>
        <v>0.0000549878099570469-0.00129592651925466i</v>
      </c>
      <c r="Y1140" t="str">
        <f t="shared" si="548"/>
        <v>0.009+0.505670753521813i</v>
      </c>
      <c r="Z1140" t="str">
        <f t="shared" si="549"/>
        <v>-0.0307990492831637-0.00186119267862889i</v>
      </c>
      <c r="AA1140" t="str">
        <f t="shared" si="550"/>
        <v>0.42699457418866-23.7841639334529i</v>
      </c>
      <c r="AB1140" t="str">
        <f t="shared" si="551"/>
        <v>0.691971220559497-0.14866173369716i</v>
      </c>
      <c r="AC1140" t="str">
        <f t="shared" si="552"/>
        <v>1.26809683680071-1.41598601377345i</v>
      </c>
      <c r="AD1140" t="str">
        <f t="shared" si="553"/>
        <v>0.301124705600495+0.21901059112762i</v>
      </c>
      <c r="AE1140" t="str">
        <f t="shared" si="554"/>
        <v>-0.00886673373941888-0.0073057690870923i</v>
      </c>
      <c r="AF1140" t="str">
        <f t="shared" si="555"/>
        <v>-5.78860253938991-1.23968242847701i</v>
      </c>
      <c r="AG1140" t="str">
        <f t="shared" si="556"/>
        <v>1.01932197595311-0.0255879085624951i</v>
      </c>
      <c r="AH1140" t="str">
        <f t="shared" si="557"/>
        <v>0.040130452839483+0.0532795163290064i</v>
      </c>
      <c r="AI1140">
        <f t="shared" si="558"/>
        <v>-23.517219656565359</v>
      </c>
      <c r="AJ1140">
        <f t="shared" si="559"/>
        <v>53.012720377560463</v>
      </c>
      <c r="AK1140"/>
      <c r="AL1140"/>
      <c r="AM1140"/>
      <c r="AN1140"/>
    </row>
    <row r="1141" spans="1:40" x14ac:dyDescent="0.35">
      <c r="A1141"/>
      <c r="B1141">
        <f t="shared" si="560"/>
        <v>100700</v>
      </c>
      <c r="C1141" s="237" t="str">
        <f t="shared" si="528"/>
        <v>-3.18025879774834E-06+0.0102622355236341i</v>
      </c>
      <c r="D1141" s="208" t="str">
        <f t="shared" si="529"/>
        <v>-2.51368558416991+0.0786771390145281i</v>
      </c>
      <c r="E1141" t="str">
        <f t="shared" si="530"/>
        <v>20500</v>
      </c>
      <c r="F1141" t="str">
        <f t="shared" si="531"/>
        <v>0.327868852459016</v>
      </c>
      <c r="G1141" t="str">
        <f t="shared" si="526"/>
        <v>0.327868852459016</v>
      </c>
      <c r="H1141" t="str">
        <f t="shared" si="532"/>
        <v>3.27588115648481+1.31755183116788i</v>
      </c>
      <c r="I1141" t="str">
        <f t="shared" si="533"/>
        <v>395.447975270615i</v>
      </c>
      <c r="J1141" t="str">
        <f t="shared" si="527"/>
        <v>-210.674751310724+86.5113626540019i</v>
      </c>
      <c r="K1141" t="str">
        <f t="shared" si="534"/>
        <v>0.659572360619575-1.6062080029961i</v>
      </c>
      <c r="L1141" t="str">
        <f t="shared" si="535"/>
        <v>0.129660197999314-0.268941665011777i</v>
      </c>
      <c r="M1141" t="str">
        <f t="shared" si="536"/>
        <v>0.789232558618889-1.87514966800788i</v>
      </c>
      <c r="N1141" t="str">
        <f t="shared" si="537"/>
        <v>-1.25606080267643i</v>
      </c>
      <c r="O1141" t="str">
        <f t="shared" si="538"/>
        <v>0.30956499768462-0.950878284644529i</v>
      </c>
      <c r="P1141" t="str">
        <f t="shared" si="539"/>
        <v>0.69043500231538+0.950878284644529i</v>
      </c>
      <c r="Q1141" t="str">
        <f t="shared" si="540"/>
        <v>-0.69043500231538+0.305182518031901i</v>
      </c>
      <c r="R1141" t="str">
        <f t="shared" si="541"/>
        <v>-0.327302559200629-1.52188880965755i</v>
      </c>
      <c r="S1141" t="str">
        <f t="shared" si="542"/>
        <v>0.136021023328374i</v>
      </c>
      <c r="T1141" t="str">
        <f t="shared" si="543"/>
        <v>0.207008873281621-0.0445200290404653i</v>
      </c>
      <c r="U1141" t="str">
        <f t="shared" si="544"/>
        <v>0.00005-0.00141114823992672i</v>
      </c>
      <c r="V1141" t="str">
        <f t="shared" si="545"/>
        <v>0.00002-0.0158048602871793i</v>
      </c>
      <c r="W1141" t="str">
        <f t="shared" si="546"/>
        <v>0.0000422731196764238-0.00129559414772592i</v>
      </c>
      <c r="X1141" t="str">
        <f t="shared" si="547"/>
        <v>0.0000549625489632384-0.00129464007475926i</v>
      </c>
      <c r="Y1141" t="str">
        <f t="shared" si="548"/>
        <v>0.009+0.506173408346387i</v>
      </c>
      <c r="Z1141" t="str">
        <f t="shared" si="549"/>
        <v>-0.0307377950161601-0.00185763440494553i</v>
      </c>
      <c r="AA1141" t="str">
        <f t="shared" si="550"/>
        <v>0.42614168210767-23.7604392517729i</v>
      </c>
      <c r="AB1141" t="str">
        <f t="shared" si="551"/>
        <v>0.691907145597903-0.148803892929835i</v>
      </c>
      <c r="AC1141" t="str">
        <f t="shared" si="552"/>
        <v>1.26704607642126-1.41487033150965i</v>
      </c>
      <c r="AD1141" t="str">
        <f t="shared" si="553"/>
        <v>0.301396433204687+0.219118296959234i</v>
      </c>
      <c r="AE1141" t="str">
        <f t="shared" si="554"/>
        <v>-0.00885722009526289-0.00729509768007191i</v>
      </c>
      <c r="AF1141" t="str">
        <f t="shared" si="555"/>
        <v>-5.78956674065472-1.23887469215335i</v>
      </c>
      <c r="AG1141" t="str">
        <f t="shared" si="556"/>
        <v>1.0193119201321-0.0255859290520155i</v>
      </c>
      <c r="AH1141" t="str">
        <f t="shared" si="557"/>
        <v>0.0401058814331091+0.0532070565280081i</v>
      </c>
      <c r="AI1141">
        <f t="shared" si="558"/>
        <v>-23.526686210792342</v>
      </c>
      <c r="AJ1141">
        <f t="shared" si="559"/>
        <v>52.992110152638411</v>
      </c>
      <c r="AK1141"/>
      <c r="AL1141"/>
      <c r="AM1141"/>
      <c r="AN1141"/>
    </row>
    <row r="1142" spans="1:40" x14ac:dyDescent="0.35">
      <c r="A1142"/>
      <c r="B1142">
        <f t="shared" si="560"/>
        <v>100800</v>
      </c>
      <c r="C1142" s="237" t="str">
        <f t="shared" si="528"/>
        <v>-3.17395189103455E-06+0.0102520547363767i</v>
      </c>
      <c r="D1142" s="208" t="str">
        <f t="shared" si="529"/>
        <v>-2.51368553581695+0.0785990863122214i</v>
      </c>
      <c r="E1142" t="str">
        <f t="shared" si="530"/>
        <v>20500</v>
      </c>
      <c r="F1142" t="str">
        <f t="shared" si="531"/>
        <v>0.327868852459016</v>
      </c>
      <c r="G1142" t="str">
        <f t="shared" si="526"/>
        <v>0.327868852459016</v>
      </c>
      <c r="H1142" t="str">
        <f t="shared" si="532"/>
        <v>3.27684315517934+1.31666665750147i</v>
      </c>
      <c r="I1142" t="str">
        <f t="shared" si="533"/>
        <v>395.840674352314i</v>
      </c>
      <c r="J1142" t="str">
        <f t="shared" si="527"/>
        <v>-211.095366708886+86.597272646707i</v>
      </c>
      <c r="K1142" t="str">
        <f t="shared" si="534"/>
        <v>0.658442142902064-1.60506308529546i</v>
      </c>
      <c r="L1142" t="str">
        <f t="shared" si="535"/>
        <v>0.12945147998954-0.268775383585116i</v>
      </c>
      <c r="M1142" t="str">
        <f t="shared" si="536"/>
        <v>0.787893622891604-1.87383846888058i</v>
      </c>
      <c r="N1142" t="str">
        <f t="shared" si="537"/>
        <v>-1.25730813217263i</v>
      </c>
      <c r="O1142" t="str">
        <f t="shared" si="538"/>
        <v>0.308378698645079-0.951263674394207i</v>
      </c>
      <c r="P1142" t="str">
        <f t="shared" si="539"/>
        <v>0.691621301354921+0.951263674394207i</v>
      </c>
      <c r="Q1142" t="str">
        <f t="shared" si="540"/>
        <v>-0.691621301354921+0.306044457778423i</v>
      </c>
      <c r="R1142" t="str">
        <f t="shared" si="541"/>
        <v>-0.327290192994101-1.52023805800296i</v>
      </c>
      <c r="S1142" t="str">
        <f t="shared" si="542"/>
        <v>0.136156098823238i</v>
      </c>
      <c r="T1142" t="str">
        <f t="shared" si="543"/>
        <v>0.206989683260298-0.0445625558611815i</v>
      </c>
      <c r="U1142" t="str">
        <f t="shared" si="544"/>
        <v>0.0000499999999999999-0.001409748291276i</v>
      </c>
      <c r="V1142" t="str">
        <f t="shared" si="545"/>
        <v>0.00002-0.0157891808622912i</v>
      </c>
      <c r="W1142" t="str">
        <f t="shared" si="546"/>
        <v>0.0000422731187570275-0.00129430906196614i</v>
      </c>
      <c r="X1142" t="str">
        <f t="shared" si="547"/>
        <v>0.0000549373631003892-0.00129335618222078i</v>
      </c>
      <c r="Y1142" t="str">
        <f t="shared" si="548"/>
        <v>0.009+0.506676063170962i</v>
      </c>
      <c r="Z1142" t="str">
        <f t="shared" si="549"/>
        <v>-0.0306767234390741-0.00185408830474984i</v>
      </c>
      <c r="AA1142" t="str">
        <f t="shared" si="550"/>
        <v>0.425291348042347-23.736761958002i</v>
      </c>
      <c r="AB1142" t="str">
        <f t="shared" si="551"/>
        <v>0.691843004806897-0.148946034716642i</v>
      </c>
      <c r="AC1142" t="str">
        <f t="shared" si="552"/>
        <v>1.26599788189025-1.41375566774133i</v>
      </c>
      <c r="AD1142" t="str">
        <f t="shared" si="553"/>
        <v>0.301668314816762+0.21922568679115i</v>
      </c>
      <c r="AE1142" t="str">
        <f t="shared" si="554"/>
        <v>-0.00884773168198511-0.00728444545884853i</v>
      </c>
      <c r="AF1142" t="str">
        <f t="shared" si="555"/>
        <v>-5.79052869099629-1.23806757118925i</v>
      </c>
      <c r="AG1142" t="str">
        <f t="shared" si="556"/>
        <v>1.01930185761749-0.0255839669722025i</v>
      </c>
      <c r="AH1142" t="str">
        <f t="shared" si="557"/>
        <v>0.0400813666623602+0.0531347216309348i</v>
      </c>
      <c r="AI1142">
        <f t="shared" si="558"/>
        <v>-23.536144501833341</v>
      </c>
      <c r="AJ1142">
        <f t="shared" si="559"/>
        <v>52.971480761126813</v>
      </c>
      <c r="AK1142"/>
      <c r="AL1142"/>
      <c r="AM1142"/>
      <c r="AN1142"/>
    </row>
    <row r="1143" spans="1:40" x14ac:dyDescent="0.35">
      <c r="A1143"/>
      <c r="B1143">
        <f t="shared" si="560"/>
        <v>100900</v>
      </c>
      <c r="C1143" s="237" t="str">
        <f t="shared" si="528"/>
        <v>-3.16766372697703E-06+0.0102418941290685i</v>
      </c>
      <c r="D1143" s="208" t="str">
        <f t="shared" si="529"/>
        <v>-2.5136854876077+0.0785211883228585i</v>
      </c>
      <c r="E1143" t="str">
        <f t="shared" si="530"/>
        <v>20500</v>
      </c>
      <c r="F1143" t="str">
        <f t="shared" si="531"/>
        <v>0.327868852459016</v>
      </c>
      <c r="G1143" t="str">
        <f t="shared" si="526"/>
        <v>0.327868852459016</v>
      </c>
      <c r="H1143" t="str">
        <f t="shared" si="532"/>
        <v>3.27780290926335+1.31578225490709i</v>
      </c>
      <c r="I1143" t="str">
        <f t="shared" si="533"/>
        <v>396.233373434013i</v>
      </c>
      <c r="J1143" t="str">
        <f t="shared" si="527"/>
        <v>-211.516399591314+86.6831826394121i</v>
      </c>
      <c r="K1143" t="str">
        <f t="shared" si="534"/>
        <v>0.657314675802278-1.60391934618487i</v>
      </c>
      <c r="L1143" t="str">
        <f t="shared" si="535"/>
        <v>0.129243226693243-0.268609208154754i</v>
      </c>
      <c r="M1143" t="str">
        <f t="shared" si="536"/>
        <v>0.786557902495521-1.87252855433962i</v>
      </c>
      <c r="N1143" t="str">
        <f t="shared" si="537"/>
        <v>-1.25855546166883i</v>
      </c>
      <c r="O1143" t="str">
        <f t="shared" si="538"/>
        <v>0.3071919198205-0.951647584138685i</v>
      </c>
      <c r="P1143" t="str">
        <f t="shared" si="539"/>
        <v>0.6928080801795+0.951647584138685i</v>
      </c>
      <c r="Q1143" t="str">
        <f t="shared" si="540"/>
        <v>-0.6928080801795+0.306907877530145i</v>
      </c>
      <c r="R1143" t="str">
        <f t="shared" si="541"/>
        <v>-0.327277812956308-1.51859043388066i</v>
      </c>
      <c r="S1143" t="str">
        <f t="shared" si="542"/>
        <v>0.136291174318103i</v>
      </c>
      <c r="T1143" t="str">
        <f t="shared" si="543"/>
        <v>0.206970473541833-0.0446050774560757i</v>
      </c>
      <c r="U1143" t="str">
        <f t="shared" si="544"/>
        <v>0.0000499999999999999-0.00140835111754827i</v>
      </c>
      <c r="V1143" t="str">
        <f t="shared" si="545"/>
        <v>0.00002-0.0157735325165407i</v>
      </c>
      <c r="W1143" t="str">
        <f t="shared" si="546"/>
        <v>0.0000422731178367188-0.00129302652367664i</v>
      </c>
      <c r="X1143" t="str">
        <f t="shared" si="547"/>
        <v>0.0000549122520708486-0.00129207483405455i</v>
      </c>
      <c r="Y1143" t="str">
        <f t="shared" si="548"/>
        <v>0.009+0.507178717995536i</v>
      </c>
      <c r="Z1143" t="str">
        <f t="shared" si="549"/>
        <v>-0.0306158338256666-0.00185055432144854i</v>
      </c>
      <c r="AA1143" t="str">
        <f t="shared" si="550"/>
        <v>0.4244435617531-23.7131319099942i</v>
      </c>
      <c r="AB1143" t="str">
        <f t="shared" si="551"/>
        <v>0.691778798180098-0.149088159036644i</v>
      </c>
      <c r="AC1143" t="str">
        <f t="shared" si="552"/>
        <v>1.26495224557737-1.41264202253776i</v>
      </c>
      <c r="AD1143" t="str">
        <f t="shared" si="553"/>
        <v>0.301940350103748+0.219332760418191i</v>
      </c>
      <c r="AE1143" t="str">
        <f t="shared" si="554"/>
        <v>-0.00883826839641281-0.00727381236519225i</v>
      </c>
      <c r="AF1143" t="str">
        <f t="shared" si="555"/>
        <v>-5.79148839687105-1.23726106658423i</v>
      </c>
      <c r="AG1143" t="str">
        <f t="shared" si="556"/>
        <v>1.01929178840977-0.0255820222419667i</v>
      </c>
      <c r="AH1143" t="str">
        <f t="shared" si="557"/>
        <v>0.0400569082786415+0.0530625112754432i</v>
      </c>
      <c r="AI1143">
        <f t="shared" si="558"/>
        <v>-23.545594549312533</v>
      </c>
      <c r="AJ1143">
        <f t="shared" si="559"/>
        <v>52.950832253090326</v>
      </c>
      <c r="AK1143"/>
      <c r="AL1143"/>
      <c r="AM1143"/>
      <c r="AN1143"/>
    </row>
    <row r="1144" spans="1:40" x14ac:dyDescent="0.35">
      <c r="A1144"/>
      <c r="B1144">
        <f t="shared" si="560"/>
        <v>101000</v>
      </c>
      <c r="C1144" s="237" t="str">
        <f t="shared" si="528"/>
        <v>-3.16139423138425E-06+0.0102317536417689i</v>
      </c>
      <c r="D1144" s="208" t="str">
        <f t="shared" si="529"/>
        <v>-2.51368543954156+0.0784434445868949i</v>
      </c>
      <c r="E1144" t="str">
        <f t="shared" si="530"/>
        <v>20500</v>
      </c>
      <c r="F1144" t="str">
        <f t="shared" si="531"/>
        <v>0.327868852459016</v>
      </c>
      <c r="G1144" t="str">
        <f t="shared" si="526"/>
        <v>0.327868852459016</v>
      </c>
      <c r="H1144" t="str">
        <f t="shared" si="532"/>
        <v>3.27876042517308+1.3148986239117i</v>
      </c>
      <c r="I1144" t="str">
        <f t="shared" si="533"/>
        <v>396.626072515711i</v>
      </c>
      <c r="J1144" t="str">
        <f t="shared" si="527"/>
        <v>-211.937849958009+86.7690926321172i</v>
      </c>
      <c r="K1144" t="str">
        <f t="shared" si="534"/>
        <v>0.656189950948461-1.6027767854817i</v>
      </c>
      <c r="L1144" t="str">
        <f t="shared" si="535"/>
        <v>0.129035436866225-0.268443139003909i</v>
      </c>
      <c r="M1144" t="str">
        <f t="shared" si="536"/>
        <v>0.785225387814686-1.87121992448561i</v>
      </c>
      <c r="N1144" t="str">
        <f t="shared" si="537"/>
        <v>-1.25980279116504i</v>
      </c>
      <c r="O1144" t="str">
        <f t="shared" si="538"/>
        <v>0.306004663057302-0.952030013280667i</v>
      </c>
      <c r="P1144" t="str">
        <f t="shared" si="539"/>
        <v>0.693995336942698+0.952030013280667i</v>
      </c>
      <c r="Q1144" t="str">
        <f t="shared" si="540"/>
        <v>-0.693995336942698+0.307772777884373i</v>
      </c>
      <c r="R1144" t="str">
        <f t="shared" si="541"/>
        <v>-0.327265419082383-1.51694592798693i</v>
      </c>
      <c r="S1144" t="str">
        <f t="shared" si="542"/>
        <v>0.136426249812967i</v>
      </c>
      <c r="T1144" t="str">
        <f t="shared" si="543"/>
        <v>0.206951244124308-0.0446475938188785i</v>
      </c>
      <c r="U1144" t="str">
        <f t="shared" si="544"/>
        <v>0.0000499999999999999-0.0014069567105012i</v>
      </c>
      <c r="V1144" t="str">
        <f t="shared" si="545"/>
        <v>0.00002-0.0157579151576134i</v>
      </c>
      <c r="W1144" t="str">
        <f t="shared" si="546"/>
        <v>0.0000422731169154976-0.00129174652529068i</v>
      </c>
      <c r="X1144" t="str">
        <f t="shared" si="547"/>
        <v>0.0000548872155784379-0.00129079602270593i</v>
      </c>
      <c r="Y1144" t="str">
        <f t="shared" si="548"/>
        <v>0.009+0.50768137282011i</v>
      </c>
      <c r="Z1144" t="str">
        <f t="shared" si="549"/>
        <v>-0.0305551254533062-0.00184703239877426i</v>
      </c>
      <c r="AA1144" t="str">
        <f t="shared" si="550"/>
        <v>0.423598313051621-23.6895489661728i</v>
      </c>
      <c r="AB1144" t="str">
        <f t="shared" si="551"/>
        <v>0.691714525711095-0.149230265868886i</v>
      </c>
      <c r="AC1144" t="str">
        <f t="shared" si="552"/>
        <v>1.2639091598784-1.4115293959573i</v>
      </c>
      <c r="AD1144" t="str">
        <f t="shared" si="553"/>
        <v>0.302212538732378+0.219439517635456i</v>
      </c>
      <c r="AE1144" t="str">
        <f t="shared" si="554"/>
        <v>-0.00882883013588586-0.00726319834111886i</v>
      </c>
      <c r="AF1144" t="str">
        <f t="shared" si="555"/>
        <v>-5.79244586471464-1.23645517932481i</v>
      </c>
      <c r="AG1144" t="str">
        <f t="shared" si="556"/>
        <v>1.01928171250942-0.0255800947805175i</v>
      </c>
      <c r="AH1144" t="str">
        <f t="shared" si="557"/>
        <v>0.040032506034615+0.0529904251006359i</v>
      </c>
      <c r="AI1144">
        <f t="shared" si="558"/>
        <v>-23.555036372791616</v>
      </c>
      <c r="AJ1144">
        <f t="shared" si="559"/>
        <v>52.930164678389936</v>
      </c>
      <c r="AK1144"/>
      <c r="AL1144"/>
      <c r="AM1144"/>
      <c r="AN1144"/>
    </row>
    <row r="1145" spans="1:40" x14ac:dyDescent="0.35">
      <c r="A1145"/>
      <c r="B1145">
        <f t="shared" si="560"/>
        <v>101100</v>
      </c>
      <c r="C1145" s="237" t="str">
        <f t="shared" si="528"/>
        <v>-3.15514333043136E-06+0.0102216332147748i</v>
      </c>
      <c r="D1145" s="208" t="str">
        <f t="shared" si="529"/>
        <v>-2.51368539161799+0.0783658546466068i</v>
      </c>
      <c r="E1145" t="str">
        <f t="shared" si="530"/>
        <v>20500</v>
      </c>
      <c r="F1145" t="str">
        <f t="shared" si="531"/>
        <v>0.327868852459016</v>
      </c>
      <c r="G1145" t="str">
        <f t="shared" si="526"/>
        <v>0.327868852459016</v>
      </c>
      <c r="H1145" t="str">
        <f t="shared" si="532"/>
        <v>3.27971570932421+1.31401576503119i</v>
      </c>
      <c r="I1145" t="str">
        <f t="shared" si="533"/>
        <v>397.01877159741i</v>
      </c>
      <c r="J1145" t="str">
        <f t="shared" si="527"/>
        <v>-212.35971780897+86.8550026248222i</v>
      </c>
      <c r="K1145" t="str">
        <f t="shared" si="534"/>
        <v>0.655067959998203-1.60163540299243i</v>
      </c>
      <c r="L1145" t="str">
        <f t="shared" si="535"/>
        <v>0.12882810926785-0.268277176412974i</v>
      </c>
      <c r="M1145" t="str">
        <f t="shared" si="536"/>
        <v>0.783896069266053-1.8699125794054i</v>
      </c>
      <c r="N1145" t="str">
        <f t="shared" si="537"/>
        <v>-1.26105012066124i</v>
      </c>
      <c r="O1145" t="str">
        <f t="shared" si="538"/>
        <v>0.304816930202673-0.952410961225153i</v>
      </c>
      <c r="P1145" t="str">
        <f t="shared" si="539"/>
        <v>0.695183069797327+0.952410961225153i</v>
      </c>
      <c r="Q1145" t="str">
        <f t="shared" si="540"/>
        <v>-0.695183069797327+0.308639159436087i</v>
      </c>
      <c r="R1145" t="str">
        <f t="shared" si="541"/>
        <v>-0.327253011367463-1.51530453105489i</v>
      </c>
      <c r="S1145" t="str">
        <f t="shared" si="542"/>
        <v>0.136561325307832i</v>
      </c>
      <c r="T1145" t="str">
        <f t="shared" si="543"/>
        <v>0.206931995005819-0.0446901049433198i</v>
      </c>
      <c r="U1145" t="str">
        <f t="shared" si="544"/>
        <v>0.0000499999999999999-0.00140556506192503i</v>
      </c>
      <c r="V1145" t="str">
        <f t="shared" si="545"/>
        <v>0.00002-0.0157423286935604i</v>
      </c>
      <c r="W1145" t="str">
        <f t="shared" si="546"/>
        <v>0.0000422731159933641-0.00129046905927145i</v>
      </c>
      <c r="X1145" t="str">
        <f t="shared" si="547"/>
        <v>0.0000548622533284409-0.00128951974065013i</v>
      </c>
      <c r="Y1145" t="str">
        <f t="shared" si="548"/>
        <v>0.009+0.508184027644685i</v>
      </c>
      <c r="Z1145" t="str">
        <f t="shared" si="549"/>
        <v>-0.0304945976029465-0.00184352248078325i</v>
      </c>
      <c r="AA1145" t="str">
        <f t="shared" si="550"/>
        <v>0.422755591800578-23.6660129855274i</v>
      </c>
      <c r="AB1145" t="str">
        <f t="shared" si="551"/>
        <v>0.691650187393526-0.149372355192411i</v>
      </c>
      <c r="AC1145" t="str">
        <f t="shared" si="552"/>
        <v>1.26286861721521-1.4104177880476i</v>
      </c>
      <c r="AD1145" t="str">
        <f t="shared" si="553"/>
        <v>0.302484880369103+0.219545958238325i</v>
      </c>
      <c r="AE1145" t="str">
        <f t="shared" si="554"/>
        <v>-0.00881941679825376-0.0072526033288885i</v>
      </c>
      <c r="AF1145" t="str">
        <f t="shared" si="555"/>
        <v>-5.7934011009422-1.23564991038458i</v>
      </c>
      <c r="AG1145" t="str">
        <f t="shared" si="556"/>
        <v>1.01927162991698-0.0255781845073631i</v>
      </c>
      <c r="AH1145" t="str">
        <f t="shared" si="557"/>
        <v>0.0400081596841922+0.0529184627470518i</v>
      </c>
      <c r="AI1145">
        <f t="shared" si="558"/>
        <v>-23.564469991770313</v>
      </c>
      <c r="AJ1145">
        <f t="shared" si="559"/>
        <v>52.909478086682554</v>
      </c>
      <c r="AK1145"/>
      <c r="AL1145"/>
      <c r="AM1145"/>
      <c r="AN1145"/>
    </row>
    <row r="1146" spans="1:40" x14ac:dyDescent="0.35">
      <c r="A1146"/>
      <c r="B1146">
        <f t="shared" si="560"/>
        <v>101200</v>
      </c>
      <c r="C1146" s="237" t="str">
        <f t="shared" si="528"/>
        <v>-3.14891095065808E-06+0.0102115327886188i</v>
      </c>
      <c r="D1146" s="208" t="str">
        <f t="shared" si="529"/>
        <v>-2.51368534383641+0.0782884180460775i</v>
      </c>
      <c r="E1146" t="str">
        <f t="shared" si="530"/>
        <v>20500</v>
      </c>
      <c r="F1146" t="str">
        <f t="shared" si="531"/>
        <v>0.327868852459016</v>
      </c>
      <c r="G1146" t="str">
        <f t="shared" si="526"/>
        <v>0.327868852459016</v>
      </c>
      <c r="H1146" t="str">
        <f t="shared" si="532"/>
        <v>3.28066876811186+1.31313367877039i</v>
      </c>
      <c r="I1146" t="str">
        <f t="shared" si="533"/>
        <v>397.411470679109i</v>
      </c>
      <c r="J1146" t="str">
        <f t="shared" si="527"/>
        <v>-212.782003144197+86.9409126175273i</v>
      </c>
      <c r="K1146" t="str">
        <f t="shared" si="534"/>
        <v>0.653948694638299-1.60049519851276i</v>
      </c>
      <c r="L1146" t="str">
        <f t="shared" si="535"/>
        <v>0.12862124266104-0.268111320659525i</v>
      </c>
      <c r="M1146" t="str">
        <f t="shared" si="536"/>
        <v>0.782569937299339-1.86860651917228i</v>
      </c>
      <c r="N1146" t="str">
        <f t="shared" si="537"/>
        <v>-1.26229745015744i</v>
      </c>
      <c r="O1146" t="str">
        <f t="shared" si="538"/>
        <v>0.303628723104515-0.952790427379454i</v>
      </c>
      <c r="P1146" t="str">
        <f t="shared" si="539"/>
        <v>0.696371276895485+0.952790427379454i</v>
      </c>
      <c r="Q1146" t="str">
        <f t="shared" si="540"/>
        <v>-0.696371276895485+0.309507022777986i</v>
      </c>
      <c r="R1146" t="str">
        <f t="shared" si="541"/>
        <v>-0.327240589806673-1.5136662338542i</v>
      </c>
      <c r="S1146" t="str">
        <f t="shared" si="542"/>
        <v>0.136696400802696i</v>
      </c>
      <c r="T1146" t="str">
        <f t="shared" si="543"/>
        <v>0.206912726184441-0.0447326108231236i</v>
      </c>
      <c r="U1146" t="str">
        <f t="shared" si="544"/>
        <v>0.0000500000000000001-0.0014041761636425i</v>
      </c>
      <c r="V1146" t="str">
        <f t="shared" si="545"/>
        <v>0.00002-0.015726773032796i</v>
      </c>
      <c r="W1146" t="str">
        <f t="shared" si="546"/>
        <v>0.000042273115070318-0.00128919411811192i</v>
      </c>
      <c r="X1146" t="str">
        <f t="shared" si="547"/>
        <v>0.0000548373650275975-0.00128824598039211i</v>
      </c>
      <c r="Y1146" t="str">
        <f t="shared" si="548"/>
        <v>0.009+0.508686682469259i</v>
      </c>
      <c r="Z1146" t="str">
        <f t="shared" si="549"/>
        <v>-0.0304342495591069-0.00184002451185328i</v>
      </c>
      <c r="AA1146" t="str">
        <f t="shared" si="550"/>
        <v>0.421915387913312-23.6425238276111i</v>
      </c>
      <c r="AB1146" t="str">
        <f t="shared" si="551"/>
        <v>0.691585783220954-0.149514426986243i</v>
      </c>
      <c r="AC1146" t="str">
        <f t="shared" si="552"/>
        <v>1.26183061003553-1.40930719884551i</v>
      </c>
      <c r="AD1146" t="str">
        <f t="shared" si="553"/>
        <v>0.302757374680077+0.219652082022446i</v>
      </c>
      <c r="AE1146" t="str">
        <f t="shared" si="554"/>
        <v>-0.00881002828187259-0.00724202727100423i</v>
      </c>
      <c r="AF1146" t="str">
        <f t="shared" si="555"/>
        <v>-5.79435411194827-1.23484526072431i</v>
      </c>
      <c r="AG1146" t="str">
        <f t="shared" si="556"/>
        <v>1.01926154063302-0.0255762913423078i</v>
      </c>
      <c r="AH1146" t="str">
        <f t="shared" si="557"/>
        <v>0.0399838689825257+0.0528466238566592i</v>
      </c>
      <c r="AI1146">
        <f t="shared" si="558"/>
        <v>-23.573895425686693</v>
      </c>
      <c r="AJ1146">
        <f t="shared" si="559"/>
        <v>52.888772527422653</v>
      </c>
      <c r="AK1146"/>
      <c r="AL1146"/>
      <c r="AM1146"/>
      <c r="AN1146"/>
    </row>
    <row r="1147" spans="1:40" x14ac:dyDescent="0.35">
      <c r="A1147"/>
      <c r="B1147">
        <f t="shared" si="560"/>
        <v>101300</v>
      </c>
      <c r="C1147" s="237" t="str">
        <f t="shared" si="528"/>
        <v>-3.14269701896659E-06+0.0102014523040685i</v>
      </c>
      <c r="D1147" s="208" t="str">
        <f t="shared" si="529"/>
        <v>-2.51368529619627+0.0782111343311919i</v>
      </c>
      <c r="E1147" t="str">
        <f t="shared" si="530"/>
        <v>20500</v>
      </c>
      <c r="F1147" t="str">
        <f t="shared" si="531"/>
        <v>0.327868852459016</v>
      </c>
      <c r="G1147" t="str">
        <f t="shared" si="526"/>
        <v>0.327868852459016</v>
      </c>
      <c r="H1147" t="str">
        <f t="shared" si="532"/>
        <v>3.28161960791068+1.31225236562327i</v>
      </c>
      <c r="I1147" t="str">
        <f t="shared" si="533"/>
        <v>397.804169760807i</v>
      </c>
      <c r="J1147" t="str">
        <f t="shared" si="527"/>
        <v>-213.20470596369+87.0268226102323i</v>
      </c>
      <c r="K1147" t="str">
        <f t="shared" si="534"/>
        <v>0.652832146584652-1.59935617182765i</v>
      </c>
      <c r="L1147" t="str">
        <f t="shared" si="535"/>
        <v>0.128414835812256-0.267945572018343i</v>
      </c>
      <c r="M1147" t="str">
        <f t="shared" si="536"/>
        <v>0.781246982396908-1.86730174384599i</v>
      </c>
      <c r="N1147" t="str">
        <f t="shared" si="537"/>
        <v>-1.26354477965365i</v>
      </c>
      <c r="O1147" t="str">
        <f t="shared" si="538"/>
        <v>0.302440043611467-0.953168411153189i</v>
      </c>
      <c r="P1147" t="str">
        <f t="shared" si="539"/>
        <v>0.697559956388533+0.953168411153189i</v>
      </c>
      <c r="Q1147" t="str">
        <f t="shared" si="540"/>
        <v>-0.697559956388533+0.310376368500461i</v>
      </c>
      <c r="R1147" t="str">
        <f t="shared" si="541"/>
        <v>-0.327228154395135-1.51203102719099i</v>
      </c>
      <c r="S1147" t="str">
        <f t="shared" si="542"/>
        <v>0.13683147629756i</v>
      </c>
      <c r="T1147" t="str">
        <f t="shared" si="543"/>
        <v>0.206893437658259-0.0447751114520122i</v>
      </c>
      <c r="U1147" t="str">
        <f t="shared" si="544"/>
        <v>0.0000500000000000001-0.0014027900075086i</v>
      </c>
      <c r="V1147" t="str">
        <f t="shared" si="545"/>
        <v>0.00002-0.0157112480840963i</v>
      </c>
      <c r="W1147" t="str">
        <f t="shared" si="546"/>
        <v>0.0000422731141463594-0.00128792169433474i</v>
      </c>
      <c r="X1147" t="str">
        <f t="shared" si="547"/>
        <v>0.0000548125503840943-0.00128697473446645i</v>
      </c>
      <c r="Y1147" t="str">
        <f t="shared" si="548"/>
        <v>0.009+0.509189337293834i</v>
      </c>
      <c r="Z1147" t="str">
        <f t="shared" si="549"/>
        <v>-0.0303740806098504-0.00183653843668142i</v>
      </c>
      <c r="AA1147" t="str">
        <f t="shared" si="550"/>
        <v>0.421077691353524-23.6190813525374i</v>
      </c>
      <c r="AB1147" t="str">
        <f t="shared" si="551"/>
        <v>0.69152131318698-0.149656481229398i</v>
      </c>
      <c r="AC1147" t="str">
        <f t="shared" si="552"/>
        <v>1.26079513081297-1.40819762837732i</v>
      </c>
      <c r="AD1147" t="str">
        <f t="shared" si="553"/>
        <v>0.303030021331175+0.219757888783751i</v>
      </c>
      <c r="AE1147" t="str">
        <f t="shared" si="554"/>
        <v>-0.00880066448560247-0.00723147011021128i</v>
      </c>
      <c r="AF1147" t="str">
        <f t="shared" si="555"/>
        <v>-5.79530490410695-1.23404123129208i</v>
      </c>
      <c r="AG1147" t="str">
        <f t="shared" si="556"/>
        <v>1.01925144465811-0.0255744152054513i</v>
      </c>
      <c r="AH1147" t="str">
        <f t="shared" si="557"/>
        <v>0.0399596336860057+0.0527749080728539i</v>
      </c>
      <c r="AI1147">
        <f t="shared" si="558"/>
        <v>-23.583312693916572</v>
      </c>
      <c r="AJ1147">
        <f t="shared" si="559"/>
        <v>52.868048049863226</v>
      </c>
      <c r="AK1147"/>
      <c r="AL1147"/>
      <c r="AM1147"/>
      <c r="AN1147"/>
    </row>
    <row r="1148" spans="1:40" x14ac:dyDescent="0.35">
      <c r="A1148"/>
      <c r="B1148">
        <f t="shared" si="560"/>
        <v>101400</v>
      </c>
      <c r="C1148" s="237" t="str">
        <f t="shared" si="528"/>
        <v>-3.13650146261928E-06+0.0101913917021251i</v>
      </c>
      <c r="D1148" s="208" t="str">
        <f t="shared" si="529"/>
        <v>-2.51368524869701+0.0781340030496258i</v>
      </c>
      <c r="E1148" t="str">
        <f t="shared" si="530"/>
        <v>20500</v>
      </c>
      <c r="F1148" t="str">
        <f t="shared" si="531"/>
        <v>0.327868852459016</v>
      </c>
      <c r="G1148" t="str">
        <f t="shared" si="526"/>
        <v>0.327868852459016</v>
      </c>
      <c r="H1148" t="str">
        <f t="shared" si="532"/>
        <v>3.28256823507488+1.31137182607288i</v>
      </c>
      <c r="I1148" t="str">
        <f t="shared" si="533"/>
        <v>398.196868842506i</v>
      </c>
      <c r="J1148" t="str">
        <f t="shared" si="527"/>
        <v>-213.627826267449+87.1127326029375i</v>
      </c>
      <c r="K1148" t="str">
        <f t="shared" si="534"/>
        <v>0.651718307582172-1.59821832271148i</v>
      </c>
      <c r="L1148" t="str">
        <f t="shared" si="535"/>
        <v>0.128208887491501-0.267779930761434i</v>
      </c>
      <c r="M1148" t="str">
        <f t="shared" si="536"/>
        <v>0.779927195073673-1.86599825347291i</v>
      </c>
      <c r="N1148" t="str">
        <f t="shared" si="537"/>
        <v>-1.26479210914985i</v>
      </c>
      <c r="O1148" t="str">
        <f t="shared" si="538"/>
        <v>0.301250893572934-0.953544911958272i</v>
      </c>
      <c r="P1148" t="str">
        <f t="shared" si="539"/>
        <v>0.698749106427066+0.953544911958272i</v>
      </c>
      <c r="Q1148" t="str">
        <f t="shared" si="540"/>
        <v>-0.698749106427066+0.311247197191578i</v>
      </c>
      <c r="R1148" t="str">
        <f t="shared" si="541"/>
        <v>-0.327215705127958-1.51039890190768i</v>
      </c>
      <c r="S1148" t="str">
        <f t="shared" si="542"/>
        <v>0.136966551792425i</v>
      </c>
      <c r="T1148" t="str">
        <f t="shared" si="543"/>
        <v>0.20687412942536-0.0448176068237033i</v>
      </c>
      <c r="U1148" t="str">
        <f t="shared" si="544"/>
        <v>0.0000500000000000001-0.00140140658541046i</v>
      </c>
      <c r="V1148" t="str">
        <f t="shared" si="545"/>
        <v>0.00002-0.0156957537565972i</v>
      </c>
      <c r="W1148" t="str">
        <f t="shared" si="546"/>
        <v>0.0000422731132214882-0.00128665178049202i</v>
      </c>
      <c r="X1148" t="str">
        <f t="shared" si="547"/>
        <v>0.0000547878091075548-0.00128570599543708i</v>
      </c>
      <c r="Y1148" t="str">
        <f t="shared" si="548"/>
        <v>0.009+0.509691992118408i</v>
      </c>
      <c r="Z1148" t="str">
        <f t="shared" si="549"/>
        <v>-0.0303140900467607-0.00183306420028182i</v>
      </c>
      <c r="AA1148" t="str">
        <f t="shared" si="550"/>
        <v>0.420242492134982-23.595685420978i</v>
      </c>
      <c r="AB1148" t="str">
        <f t="shared" si="551"/>
        <v>0.69145677728521-0.149798517900879i</v>
      </c>
      <c r="AC1148" t="str">
        <f t="shared" si="552"/>
        <v>1.25976217204687-1.40708907665883i</v>
      </c>
      <c r="AD1148" t="str">
        <f t="shared" si="553"/>
        <v>0.303302819987979+0.21986337831846i</v>
      </c>
      <c r="AE1148" t="str">
        <f t="shared" si="554"/>
        <v>-0.00879132530880347-0.00722093178949531i</v>
      </c>
      <c r="AF1148" t="str">
        <f t="shared" si="555"/>
        <v>-5.79625348377189-1.23323782302325i</v>
      </c>
      <c r="AG1148" t="str">
        <f t="shared" si="556"/>
        <v>1.01924134199289-0.0255725560171871i</v>
      </c>
      <c r="AH1148" t="str">
        <f t="shared" si="557"/>
        <v>0.0399354535522444+0.0527033150404437i</v>
      </c>
      <c r="AI1148">
        <f t="shared" si="558"/>
        <v>-23.592721815775338</v>
      </c>
      <c r="AJ1148">
        <f t="shared" si="559"/>
        <v>52.847304703057944</v>
      </c>
      <c r="AK1148"/>
      <c r="AL1148"/>
      <c r="AM1148"/>
      <c r="AN1148"/>
    </row>
    <row r="1149" spans="1:40" x14ac:dyDescent="0.35">
      <c r="A1149"/>
      <c r="B1149">
        <f t="shared" si="560"/>
        <v>101500</v>
      </c>
      <c r="C1149" s="237" t="str">
        <f t="shared" si="528"/>
        <v>-3.13032420923669E-06+0.0101813509240222i</v>
      </c>
      <c r="D1149" s="208" t="str">
        <f t="shared" si="529"/>
        <v>-2.51368520133806+0.0780570237508369i</v>
      </c>
      <c r="E1149" t="str">
        <f t="shared" si="530"/>
        <v>20500</v>
      </c>
      <c r="F1149" t="str">
        <f t="shared" si="531"/>
        <v>0.327868852459016</v>
      </c>
      <c r="G1149" t="str">
        <f t="shared" si="526"/>
        <v>0.327868852459016</v>
      </c>
      <c r="H1149" t="str">
        <f t="shared" si="532"/>
        <v>3.28351465593831+1.31049206059154i</v>
      </c>
      <c r="I1149" t="str">
        <f t="shared" si="533"/>
        <v>398.589567924205i</v>
      </c>
      <c r="J1149" t="str">
        <f t="shared" si="527"/>
        <v>-214.051364055475+87.1986425956425i</v>
      </c>
      <c r="K1149" t="str">
        <f t="shared" si="534"/>
        <v>0.650607169404649-1.59708165092808i</v>
      </c>
      <c r="L1149" t="str">
        <f t="shared" si="535"/>
        <v>0.1280033964723-0.267614397158041i</v>
      </c>
      <c r="M1149" t="str">
        <f t="shared" si="536"/>
        <v>0.778610565876949-1.86469604808612i</v>
      </c>
      <c r="N1149" t="str">
        <f t="shared" si="537"/>
        <v>-1.26603943864605i</v>
      </c>
      <c r="O1149" t="str">
        <f t="shared" si="538"/>
        <v>0.30006127483902-0.953919929208936i</v>
      </c>
      <c r="P1149" t="str">
        <f t="shared" si="539"/>
        <v>0.69993872516098+0.953919929208936i</v>
      </c>
      <c r="Q1149" t="str">
        <f t="shared" si="540"/>
        <v>-0.69993872516098+0.312119509437114i</v>
      </c>
      <c r="R1149" t="str">
        <f t="shared" si="541"/>
        <v>-0.327203242000257-1.50876984888271i</v>
      </c>
      <c r="S1149" t="str">
        <f t="shared" si="542"/>
        <v>0.137101627287289i</v>
      </c>
      <c r="T1149" t="str">
        <f t="shared" si="543"/>
        <v>0.206854801483817-0.0448600969319119i</v>
      </c>
      <c r="U1149" t="str">
        <f t="shared" si="544"/>
        <v>0.0000500000000000001-0.0014000258892672i</v>
      </c>
      <c r="V1149" t="str">
        <f t="shared" si="545"/>
        <v>0.00002-0.0156802899597926i</v>
      </c>
      <c r="W1149" t="str">
        <f t="shared" si="546"/>
        <v>0.0000422731122957046-0.00128538436916525i</v>
      </c>
      <c r="X1149" t="str">
        <f t="shared" si="547"/>
        <v>0.0000547631409090341-0.0012844397558973i</v>
      </c>
      <c r="Y1149" t="str">
        <f t="shared" si="548"/>
        <v>0.009+0.510194646942982i</v>
      </c>
      <c r="Z1149" t="str">
        <f t="shared" si="549"/>
        <v>-0.0302542771649249-0.00182960174798366i</v>
      </c>
      <c r="AA1149" t="str">
        <f t="shared" si="550"/>
        <v>0.419409780321219-23.5723358941594i</v>
      </c>
      <c r="AB1149" t="str">
        <f t="shared" si="551"/>
        <v>0.691392175509202-0.149940536979678i</v>
      </c>
      <c r="AC1149" t="str">
        <f t="shared" si="552"/>
        <v>1.2587317262622-1.40598154369531i</v>
      </c>
      <c r="AD1149" t="str">
        <f t="shared" si="553"/>
        <v>0.30357577031579+0.219968550423058i</v>
      </c>
      <c r="AE1149" t="str">
        <f t="shared" si="554"/>
        <v>-0.00878201065133403-0.00721041225208121i</v>
      </c>
      <c r="AF1149" t="str">
        <f t="shared" si="555"/>
        <v>-5.79719985727637-1.2324350368407i</v>
      </c>
      <c r="AG1149" t="str">
        <f t="shared" si="556"/>
        <v>1.01923123263798-0.0255707136982013i</v>
      </c>
      <c r="AH1149" t="str">
        <f t="shared" si="557"/>
        <v>0.0399113283400789+0.0526318444056494i</v>
      </c>
      <c r="AI1149">
        <f t="shared" si="558"/>
        <v>-23.602122810516555</v>
      </c>
      <c r="AJ1149">
        <f t="shared" si="559"/>
        <v>52.826542535859254</v>
      </c>
      <c r="AK1149"/>
      <c r="AL1149"/>
      <c r="AM1149"/>
      <c r="AN1149"/>
    </row>
    <row r="1150" spans="1:40" x14ac:dyDescent="0.35">
      <c r="A1150"/>
      <c r="B1150">
        <f t="shared" si="560"/>
        <v>101600</v>
      </c>
      <c r="C1150" s="237" t="str">
        <f t="shared" si="528"/>
        <v>-3.12416518679541E-06+0.010171329911225i</v>
      </c>
      <c r="D1150" s="208" t="str">
        <f t="shared" si="529"/>
        <v>-2.51368515411889+0.0779801959860584i</v>
      </c>
      <c r="E1150" t="str">
        <f t="shared" si="530"/>
        <v>20500</v>
      </c>
      <c r="F1150" t="str">
        <f t="shared" si="531"/>
        <v>0.327868852459016</v>
      </c>
      <c r="G1150" t="str">
        <f t="shared" si="526"/>
        <v>0.327868852459016</v>
      </c>
      <c r="H1150" t="str">
        <f t="shared" si="532"/>
        <v>3.2844588768146+1.30961306964087i</v>
      </c>
      <c r="I1150" t="str">
        <f t="shared" si="533"/>
        <v>398.982267005904i</v>
      </c>
      <c r="J1150" t="str">
        <f t="shared" si="527"/>
        <v>-214.475319327766+87.2845525883475i</v>
      </c>
      <c r="K1150" t="str">
        <f t="shared" si="534"/>
        <v>0.649498723854677-1.59594615623091i</v>
      </c>
      <c r="L1150" t="str">
        <f t="shared" si="535"/>
        <v>0.127798361531703-0.267448971474669i</v>
      </c>
      <c r="M1150" t="str">
        <f t="shared" si="536"/>
        <v>0.77729708538638-1.86339512770558i</v>
      </c>
      <c r="N1150" t="str">
        <f t="shared" si="537"/>
        <v>-1.26728676814226i</v>
      </c>
      <c r="O1150" t="str">
        <f t="shared" si="538"/>
        <v>0.298871189260563-0.95429346232172i</v>
      </c>
      <c r="P1150" t="str">
        <f t="shared" si="539"/>
        <v>0.701128810739437+0.95429346232172i</v>
      </c>
      <c r="Q1150" t="str">
        <f t="shared" si="540"/>
        <v>-0.701128810739437+0.31299330582054i</v>
      </c>
      <c r="R1150" t="str">
        <f t="shared" si="541"/>
        <v>-0.32719076500713-1.50714385903043i</v>
      </c>
      <c r="S1150" t="str">
        <f t="shared" si="542"/>
        <v>0.137236702782153i</v>
      </c>
      <c r="T1150" t="str">
        <f t="shared" si="543"/>
        <v>0.206835453831706-0.0449025817703488i</v>
      </c>
      <c r="U1150" t="str">
        <f t="shared" si="544"/>
        <v>0.0000500000000000001-0.00139864791102973i</v>
      </c>
      <c r="V1150" t="str">
        <f t="shared" si="545"/>
        <v>0.00002-0.015664856603533i</v>
      </c>
      <c r="W1150" t="str">
        <f t="shared" si="546"/>
        <v>0.0000422731113690086-0.00128411945296509i</v>
      </c>
      <c r="X1150" t="str">
        <f t="shared" si="547"/>
        <v>0.000054738545501006-0.00128317600846951i</v>
      </c>
      <c r="Y1150" t="str">
        <f t="shared" si="548"/>
        <v>0.009+0.510697301767557i</v>
      </c>
      <c r="Z1150" t="str">
        <f t="shared" si="549"/>
        <v>-0.0301946412629094-0.00182615102542888i</v>
      </c>
      <c r="AA1150" t="str">
        <f t="shared" si="550"/>
        <v>0.418579546025228-23.5490326338604i</v>
      </c>
      <c r="AB1150" t="str">
        <f t="shared" si="551"/>
        <v>0.691327507852527-0.150082538444775i</v>
      </c>
      <c r="AC1150" t="str">
        <f t="shared" si="552"/>
        <v>1.25770378600952-1.40487502948175i</v>
      </c>
      <c r="AD1150" t="str">
        <f t="shared" si="553"/>
        <v>0.303848871979614+0.220073404894311i</v>
      </c>
      <c r="AE1150" t="str">
        <f t="shared" si="554"/>
        <v>-0.00877272041354674-0.00719991144143169i</v>
      </c>
      <c r="AF1150" t="str">
        <f t="shared" si="555"/>
        <v>-5.79814403093349-1.23163287365481i</v>
      </c>
      <c r="AG1150" t="str">
        <f t="shared" si="556"/>
        <v>1.01922111659407-0.0255688881694701i</v>
      </c>
      <c r="AH1150" t="str">
        <f t="shared" si="557"/>
        <v>0.0398872578095551+0.0525604958160898i</v>
      </c>
      <c r="AI1150">
        <f t="shared" si="558"/>
        <v>-23.611515697333783</v>
      </c>
      <c r="AJ1150">
        <f t="shared" si="559"/>
        <v>52.805761596921123</v>
      </c>
      <c r="AK1150"/>
      <c r="AL1150"/>
      <c r="AM1150"/>
      <c r="AN1150"/>
    </row>
    <row r="1151" spans="1:40" x14ac:dyDescent="0.35">
      <c r="A1151"/>
      <c r="B1151">
        <f t="shared" si="560"/>
        <v>101700</v>
      </c>
      <c r="C1151" s="237" t="str">
        <f t="shared" si="528"/>
        <v>-3.11802432362592E-06+0.0101613286054287i</v>
      </c>
      <c r="D1151" s="208" t="str">
        <f t="shared" si="529"/>
        <v>-2.51368510703894+0.0779035193082867i</v>
      </c>
      <c r="E1151" t="str">
        <f t="shared" si="530"/>
        <v>20500</v>
      </c>
      <c r="F1151" t="str">
        <f t="shared" si="531"/>
        <v>0.327868852459016</v>
      </c>
      <c r="G1151" t="str">
        <f t="shared" si="526"/>
        <v>0.327868852459016</v>
      </c>
      <c r="H1151" t="str">
        <f t="shared" si="532"/>
        <v>3.28540090399709+1.3087348536719i</v>
      </c>
      <c r="I1151" t="str">
        <f t="shared" si="533"/>
        <v>399.374966087603i</v>
      </c>
      <c r="J1151" t="str">
        <f t="shared" si="527"/>
        <v>-214.899692084324+87.3704625810526i</v>
      </c>
      <c r="K1151" t="str">
        <f t="shared" si="534"/>
        <v>0.648392962763504-1.59481183836306i</v>
      </c>
      <c r="L1151" t="str">
        <f t="shared" si="535"/>
        <v>0.127593781450267-0.267283653975098i</v>
      </c>
      <c r="M1151" t="str">
        <f t="shared" si="536"/>
        <v>0.775986744213771-1.86209549233816i</v>
      </c>
      <c r="N1151" t="str">
        <f t="shared" si="537"/>
        <v>-1.26853409763846i</v>
      </c>
      <c r="O1151" t="str">
        <f t="shared" si="538"/>
        <v>0.297680638689153-0.954665510715464i</v>
      </c>
      <c r="P1151" t="str">
        <f t="shared" si="539"/>
        <v>0.702319361310847+0.954665510715464i</v>
      </c>
      <c r="Q1151" t="str">
        <f t="shared" si="540"/>
        <v>-0.702319361310847+0.313868586922996i</v>
      </c>
      <c r="R1151" t="str">
        <f t="shared" si="541"/>
        <v>-0.327178274143676-1.50552092330096i</v>
      </c>
      <c r="S1151" t="str">
        <f t="shared" si="542"/>
        <v>0.137371778277017i</v>
      </c>
      <c r="T1151" t="str">
        <f t="shared" si="543"/>
        <v>0.206816086467109-0.0449450613327221i</v>
      </c>
      <c r="U1151" t="str">
        <f t="shared" si="544"/>
        <v>0.0000500000000000001-0.00139727264268064i</v>
      </c>
      <c r="V1151" t="str">
        <f t="shared" si="545"/>
        <v>0.00002-0.0156494535980231i</v>
      </c>
      <c r="W1151" t="str">
        <f t="shared" si="546"/>
        <v>0.0000422731104413999-0.0012828570245313i</v>
      </c>
      <c r="X1151" t="str">
        <f t="shared" si="547"/>
        <v>0.0000547140225973578-0.00128191474580513i</v>
      </c>
      <c r="Y1151" t="str">
        <f t="shared" si="548"/>
        <v>0.009+0.511199956592131i</v>
      </c>
      <c r="Z1151" t="str">
        <f t="shared" si="549"/>
        <v>-0.0301351816427414-0.00182271197857016i</v>
      </c>
      <c r="AA1151" t="str">
        <f t="shared" si="550"/>
        <v>0.417751779409178-23.5257755024097i</v>
      </c>
      <c r="AB1151" t="str">
        <f t="shared" si="551"/>
        <v>0.691262774308773-0.15022452227514i</v>
      </c>
      <c r="AC1151" t="str">
        <f t="shared" si="552"/>
        <v>1.25667834386485-1.40376953400289i</v>
      </c>
      <c r="AD1151" t="str">
        <f t="shared" si="553"/>
        <v>0.304122124644177+0.220177941529278i</v>
      </c>
      <c r="AE1151" t="str">
        <f t="shared" si="554"/>
        <v>-0.00876345449628638-0.00718942930124684i</v>
      </c>
      <c r="AF1151" t="str">
        <f t="shared" si="555"/>
        <v>-5.79908601103603-1.23083133436361i</v>
      </c>
      <c r="AG1151" t="str">
        <f t="shared" si="556"/>
        <v>1.01921099386186-0.02556707935226i</v>
      </c>
      <c r="AH1151" t="str">
        <f t="shared" si="557"/>
        <v>0.0398632417219252+0.0524892689207841i</v>
      </c>
      <c r="AI1151">
        <f t="shared" si="558"/>
        <v>-23.620900495359471</v>
      </c>
      <c r="AJ1151">
        <f t="shared" si="559"/>
        <v>52.784961934701641</v>
      </c>
      <c r="AK1151"/>
      <c r="AL1151"/>
      <c r="AM1151"/>
      <c r="AN1151"/>
    </row>
    <row r="1152" spans="1:40" x14ac:dyDescent="0.35">
      <c r="A1152"/>
      <c r="B1152">
        <f t="shared" si="560"/>
        <v>101800</v>
      </c>
      <c r="C1152" s="237" t="str">
        <f t="shared" si="528"/>
        <v>-3.11190154841054E-06+0.0101513469485577i</v>
      </c>
      <c r="D1152" s="208" t="str">
        <f t="shared" si="529"/>
        <v>-2.51368506009766+0.0778269932722757i</v>
      </c>
      <c r="E1152" t="str">
        <f t="shared" si="530"/>
        <v>20500</v>
      </c>
      <c r="F1152" t="str">
        <f t="shared" si="531"/>
        <v>0.327868852459016</v>
      </c>
      <c r="G1152" t="str">
        <f t="shared" si="526"/>
        <v>0.327868852459016</v>
      </c>
      <c r="H1152" t="str">
        <f t="shared" si="532"/>
        <v>3.28634074375899+1.30785741312511i</v>
      </c>
      <c r="I1152" t="str">
        <f t="shared" si="533"/>
        <v>399.767665169301i</v>
      </c>
      <c r="J1152" t="str">
        <f t="shared" si="527"/>
        <v>-215.324482325148+87.4563725737576i</v>
      </c>
      <c r="K1152" t="str">
        <f t="shared" si="534"/>
        <v>0.647289877990964-1.5936786970574i</v>
      </c>
      <c r="L1152" t="str">
        <f t="shared" si="535"/>
        <v>0.127389655012047-0.267118444920402i</v>
      </c>
      <c r="M1152" t="str">
        <f t="shared" si="536"/>
        <v>0.774679533003011-1.8607971419778i</v>
      </c>
      <c r="N1152" t="str">
        <f t="shared" si="537"/>
        <v>-1.26978142713466i</v>
      </c>
      <c r="O1152" t="str">
        <f t="shared" si="538"/>
        <v>0.296489624977075-0.955036073811326i</v>
      </c>
      <c r="P1152" t="str">
        <f t="shared" si="539"/>
        <v>0.703510375022925+0.955036073811326i</v>
      </c>
      <c r="Q1152" t="str">
        <f t="shared" si="540"/>
        <v>-0.703510375022925+0.314745353323334i</v>
      </c>
      <c r="R1152" t="str">
        <f t="shared" si="541"/>
        <v>-0.327165769404984-1.5039010326799i</v>
      </c>
      <c r="S1152" t="str">
        <f t="shared" si="542"/>
        <v>0.137506853771882i</v>
      </c>
      <c r="T1152" t="str">
        <f t="shared" si="543"/>
        <v>0.206796699388097-0.0449875356127364i</v>
      </c>
      <c r="U1152" t="str">
        <f t="shared" si="544"/>
        <v>0.00005-0.001395900076234i</v>
      </c>
      <c r="V1152" t="str">
        <f t="shared" si="545"/>
        <v>0.00002-0.0156340808538208i</v>
      </c>
      <c r="W1152" t="str">
        <f t="shared" si="546"/>
        <v>0.0000422731095128787-0.00128159707653253i</v>
      </c>
      <c r="X1152" t="str">
        <f t="shared" si="547"/>
        <v>0.0000546895719133805-0.00128065596058441i</v>
      </c>
      <c r="Y1152" t="str">
        <f t="shared" si="548"/>
        <v>0.009+0.511702611416705i</v>
      </c>
      <c r="Z1152" t="str">
        <f t="shared" si="549"/>
        <v>-0.0300758976098868-0.00181928455366879i</v>
      </c>
      <c r="AA1152" t="str">
        <f t="shared" si="550"/>
        <v>0.41692647068411-23.5025643626823i</v>
      </c>
      <c r="AB1152" t="str">
        <f t="shared" si="551"/>
        <v>0.691197974871492-0.15036648844973i</v>
      </c>
      <c r="AC1152" t="str">
        <f t="shared" si="552"/>
        <v>1.25565539242958-1.40266505723326i</v>
      </c>
      <c r="AD1152" t="str">
        <f t="shared" si="553"/>
        <v>0.304395527973914+0.220282160125284i</v>
      </c>
      <c r="AE1152" t="str">
        <f t="shared" si="554"/>
        <v>-0.00875421280088613-0.00717896577546152i</v>
      </c>
      <c r="AF1152" t="str">
        <f t="shared" si="555"/>
        <v>-5.80002580385665-1.23003041985283i</v>
      </c>
      <c r="AG1152" t="str">
        <f t="shared" si="556"/>
        <v>1.01920086444206-0.0255652871681248i</v>
      </c>
      <c r="AH1152" t="str">
        <f t="shared" si="557"/>
        <v>0.0398392798396383+0.0524181633701355i</v>
      </c>
      <c r="AI1152">
        <f t="shared" si="558"/>
        <v>-23.630277223666415</v>
      </c>
      <c r="AJ1152">
        <f t="shared" si="559"/>
        <v>52.764143597460404</v>
      </c>
      <c r="AK1152"/>
      <c r="AL1152"/>
      <c r="AM1152"/>
      <c r="AN1152"/>
    </row>
    <row r="1153" spans="1:40" x14ac:dyDescent="0.35">
      <c r="A1153"/>
      <c r="B1153">
        <f t="shared" si="560"/>
        <v>101900</v>
      </c>
      <c r="C1153" s="237" t="str">
        <f t="shared" si="528"/>
        <v>-3.10579679018137E-06+0.0101413848827643i</v>
      </c>
      <c r="D1153" s="208" t="str">
        <f t="shared" si="529"/>
        <v>-2.51368501329451+0.0777506174345263i</v>
      </c>
      <c r="E1153" t="str">
        <f t="shared" si="530"/>
        <v>20500</v>
      </c>
      <c r="F1153" t="str">
        <f t="shared" si="531"/>
        <v>0.327868852459016</v>
      </c>
      <c r="G1153" t="str">
        <f t="shared" si="526"/>
        <v>0.327868852459016</v>
      </c>
      <c r="H1153" t="str">
        <f t="shared" si="532"/>
        <v>3.28727840235343+1.30698074843056i</v>
      </c>
      <c r="I1153" t="str">
        <f t="shared" si="533"/>
        <v>400.160364251i</v>
      </c>
      <c r="J1153" t="str">
        <f t="shared" si="527"/>
        <v>-215.749690050238+87.5422825664628i</v>
      </c>
      <c r="K1153" t="str">
        <f t="shared" si="534"/>
        <v>0.646189461425357-1.59254673203667i</v>
      </c>
      <c r="L1153" t="str">
        <f t="shared" si="535"/>
        <v>0.127185981004595-0.266953344568968i</v>
      </c>
      <c r="M1153" t="str">
        <f t="shared" si="536"/>
        <v>0.773375442429952-1.85950007660564i</v>
      </c>
      <c r="N1153" t="str">
        <f t="shared" si="537"/>
        <v>-1.27102875663086i</v>
      </c>
      <c r="O1153" t="str">
        <f t="shared" si="538"/>
        <v>0.295298149977345-0.955405151032774i</v>
      </c>
      <c r="P1153" t="str">
        <f t="shared" si="539"/>
        <v>0.704701850022655+0.955405151032774i</v>
      </c>
      <c r="Q1153" t="str">
        <f t="shared" si="540"/>
        <v>-0.704701850022655+0.315623605598086i</v>
      </c>
      <c r="R1153" t="str">
        <f t="shared" si="541"/>
        <v>-0.327153250786141-1.50228417818826i</v>
      </c>
      <c r="S1153" t="str">
        <f t="shared" si="542"/>
        <v>0.137641929266746i</v>
      </c>
      <c r="T1153" t="str">
        <f t="shared" si="543"/>
        <v>0.20677729259274-0.045030004604092i</v>
      </c>
      <c r="U1153" t="str">
        <f t="shared" si="544"/>
        <v>0.00005-0.00139453020373524i</v>
      </c>
      <c r="V1153" t="str">
        <f t="shared" si="545"/>
        <v>0.00002-0.0156187382818347i</v>
      </c>
      <c r="W1153" t="str">
        <f t="shared" si="546"/>
        <v>0.0000422731085834453-0.00128033960166623i</v>
      </c>
      <c r="X1153" t="str">
        <f t="shared" si="547"/>
        <v>0.0000546651931657632-0.00127939964551639i</v>
      </c>
      <c r="Y1153" t="str">
        <f t="shared" si="548"/>
        <v>0.009+0.51220526624128i</v>
      </c>
      <c r="Z1153" t="str">
        <f t="shared" si="549"/>
        <v>-0.0300167884732322-0.00181586869729262i</v>
      </c>
      <c r="AA1153" t="str">
        <f t="shared" si="550"/>
        <v>0.416103610109649-23.4793990780976i</v>
      </c>
      <c r="AB1153" t="str">
        <f t="shared" si="551"/>
        <v>0.691133109534235-0.15050843694749i</v>
      </c>
      <c r="AC1153" t="str">
        <f t="shared" si="552"/>
        <v>1.25463492433037-1.40156159913731i</v>
      </c>
      <c r="AD1153" t="str">
        <f t="shared" si="553"/>
        <v>0.304669081632978+0.220386060479943i</v>
      </c>
      <c r="AE1153" t="str">
        <f t="shared" si="554"/>
        <v>-0.00874499522916588-0.00716852080824565i</v>
      </c>
      <c r="AF1153" t="str">
        <f t="shared" si="555"/>
        <v>-5.80096341564794-1.22923013099603i</v>
      </c>
      <c r="AG1153" t="str">
        <f t="shared" si="556"/>
        <v>1.01919072833545-0.0255635115389054i</v>
      </c>
      <c r="AH1153" t="str">
        <f t="shared" si="557"/>
        <v>0.0398153719263361+0.0523471788159321i</v>
      </c>
      <c r="AI1153">
        <f t="shared" si="558"/>
        <v>-23.639645901266967</v>
      </c>
      <c r="AJ1153">
        <f t="shared" si="559"/>
        <v>52.743306633261582</v>
      </c>
      <c r="AK1153"/>
      <c r="AL1153"/>
      <c r="AM1153"/>
      <c r="AN1153"/>
    </row>
    <row r="1154" spans="1:40" x14ac:dyDescent="0.35">
      <c r="A1154"/>
      <c r="B1154">
        <f t="shared" si="560"/>
        <v>102000</v>
      </c>
      <c r="C1154" s="237" t="str">
        <f t="shared" si="528"/>
        <v>-3.09970997831824E-06+0.0101314423504278i</v>
      </c>
      <c r="D1154" s="208" t="str">
        <f t="shared" si="529"/>
        <v>-2.51368496662896+0.0776743913532798i</v>
      </c>
      <c r="E1154" t="str">
        <f t="shared" si="530"/>
        <v>20500</v>
      </c>
      <c r="F1154" t="str">
        <f t="shared" si="531"/>
        <v>0.327868852459016</v>
      </c>
      <c r="G1154" t="str">
        <f t="shared" si="526"/>
        <v>0.327868852459016</v>
      </c>
      <c r="H1154" t="str">
        <f t="shared" si="532"/>
        <v>3.2882138860135+1.30610486000792i</v>
      </c>
      <c r="I1154" t="str">
        <f t="shared" si="533"/>
        <v>400.553063332699i</v>
      </c>
      <c r="J1154" t="str">
        <f t="shared" si="527"/>
        <v>-216.175315259595+87.6281925591678i</v>
      </c>
      <c r="K1154" t="str">
        <f t="shared" si="534"/>
        <v>0.645091704983327-1.59141594301354i</v>
      </c>
      <c r="L1154" t="str">
        <f t="shared" si="535"/>
        <v>0.126982758218943-0.266788353176507i</v>
      </c>
      <c r="M1154" t="str">
        <f t="shared" si="536"/>
        <v>0.77207446320227-1.85820429619005i</v>
      </c>
      <c r="N1154" t="str">
        <f t="shared" si="537"/>
        <v>-1.27227608612707i</v>
      </c>
      <c r="O1154" t="str">
        <f t="shared" si="538"/>
        <v>0.294106215543686-0.955772741805588i</v>
      </c>
      <c r="P1154" t="str">
        <f t="shared" si="539"/>
        <v>0.705893784456314+0.955772741805588i</v>
      </c>
      <c r="Q1154" t="str">
        <f t="shared" si="540"/>
        <v>-0.705893784456314+0.316503344321482i</v>
      </c>
      <c r="R1154" t="str">
        <f t="shared" si="541"/>
        <v>-0.327140718282223-1.50067035088223i</v>
      </c>
      <c r="S1154" t="str">
        <f t="shared" si="542"/>
        <v>0.137777004761611i</v>
      </c>
      <c r="T1154" t="str">
        <f t="shared" si="543"/>
        <v>0.206757866079109-0.0450724683004867i</v>
      </c>
      <c r="U1154" t="str">
        <f t="shared" si="544"/>
        <v>0.00005-0.00139316301726099i</v>
      </c>
      <c r="V1154" t="str">
        <f t="shared" si="545"/>
        <v>0.00002-0.0156034257933231i</v>
      </c>
      <c r="W1154" t="str">
        <f t="shared" si="546"/>
        <v>0.0000422731076530991-0.00127908459265848i</v>
      </c>
      <c r="X1154" t="str">
        <f t="shared" si="547"/>
        <v>0.0000546408860725799-0.00127814579333861i</v>
      </c>
      <c r="Y1154" t="str">
        <f t="shared" si="548"/>
        <v>0.009+0.512707921065854i</v>
      </c>
      <c r="Z1154" t="str">
        <f t="shared" si="549"/>
        <v>-0.0299578535450622-0.00181246435631388i</v>
      </c>
      <c r="AA1154" t="str">
        <f t="shared" si="550"/>
        <v>0.415283187993722-23.4562795126164i</v>
      </c>
      <c r="AB1154" t="str">
        <f t="shared" si="551"/>
        <v>0.691068178290553-0.150650367747355i</v>
      </c>
      <c r="AC1154" t="str">
        <f t="shared" si="552"/>
        <v>1.2536169322191-1.4004591596695i</v>
      </c>
      <c r="AD1154" t="str">
        <f t="shared" si="553"/>
        <v>0.304942785285231+0.220489642391147i</v>
      </c>
      <c r="AE1154" t="str">
        <f t="shared" si="554"/>
        <v>-0.00873580168342796-0.00715809434400169i</v>
      </c>
      <c r="AF1154" t="str">
        <f t="shared" si="555"/>
        <v>-5.80189885264246-1.22843046865464i</v>
      </c>
      <c r="AG1154" t="str">
        <f t="shared" si="556"/>
        <v>1.0191805855428-0.0255617523867276i</v>
      </c>
      <c r="AH1154" t="str">
        <f t="shared" si="557"/>
        <v>0.0397915177468413+0.0522763149113349i</v>
      </c>
      <c r="AI1154">
        <f t="shared" si="558"/>
        <v>-23.649006547114215</v>
      </c>
      <c r="AJ1154">
        <f t="shared" si="559"/>
        <v>52.722451089975166</v>
      </c>
      <c r="AK1154"/>
      <c r="AL1154"/>
      <c r="AM1154"/>
      <c r="AN1154"/>
    </row>
    <row r="1155" spans="1:40" x14ac:dyDescent="0.35">
      <c r="A1155"/>
      <c r="B1155">
        <f t="shared" si="560"/>
        <v>102100</v>
      </c>
      <c r="C1155" s="237" t="str">
        <f t="shared" si="528"/>
        <v>-3.09364104254662E-06+0.010121519294153i</v>
      </c>
      <c r="D1155" s="208" t="str">
        <f t="shared" si="529"/>
        <v>-2.51368492010045+0.0775983145885064i</v>
      </c>
      <c r="E1155" t="str">
        <f t="shared" si="530"/>
        <v>20500</v>
      </c>
      <c r="F1155" t="str">
        <f t="shared" si="531"/>
        <v>0.327868852459016</v>
      </c>
      <c r="G1155" t="str">
        <f t="shared" si="526"/>
        <v>0.327868852459016</v>
      </c>
      <c r="H1155" t="str">
        <f t="shared" si="532"/>
        <v>3.28914720095231+1.30522974826659i</v>
      </c>
      <c r="I1155" t="str">
        <f t="shared" si="533"/>
        <v>400.945762414397i</v>
      </c>
      <c r="J1155" t="str">
        <f t="shared" si="527"/>
        <v>-216.601357953217+87.7141025518729i</v>
      </c>
      <c r="K1155" t="str">
        <f t="shared" si="534"/>
        <v>0.643996600609788-1.59028632969074i</v>
      </c>
      <c r="L1155" t="str">
        <f t="shared" si="535"/>
        <v>0.126779985449599-0.266623470996082i</v>
      </c>
      <c r="M1155" t="str">
        <f t="shared" si="536"/>
        <v>0.770776586059387-1.85690980068682i</v>
      </c>
      <c r="N1155" t="str">
        <f t="shared" si="537"/>
        <v>-1.27352341562327i</v>
      </c>
      <c r="O1155" t="str">
        <f t="shared" si="538"/>
        <v>0.292913823530567-0.956138845557853i</v>
      </c>
      <c r="P1155" t="str">
        <f t="shared" si="539"/>
        <v>0.707086176469433+0.956138845557853i</v>
      </c>
      <c r="Q1155" t="str">
        <f t="shared" si="540"/>
        <v>-0.707086176469433+0.317384570065417i</v>
      </c>
      <c r="R1155" t="str">
        <f t="shared" si="541"/>
        <v>-0.327128171888302-1.49905954185307i</v>
      </c>
      <c r="S1155" t="str">
        <f t="shared" si="542"/>
        <v>0.137912080256475i</v>
      </c>
      <c r="T1155" t="str">
        <f t="shared" si="543"/>
        <v>0.206738419845275-0.0451149266956135i</v>
      </c>
      <c r="U1155" t="str">
        <f t="shared" si="544"/>
        <v>0.00005-0.00139179850891891i</v>
      </c>
      <c r="V1155" t="str">
        <f t="shared" si="545"/>
        <v>0.00002-0.0155881432998918i</v>
      </c>
      <c r="W1155" t="str">
        <f t="shared" si="546"/>
        <v>0.0000422731067218406-0.00127783204226387i</v>
      </c>
      <c r="X1155" t="str">
        <f t="shared" si="547"/>
        <v>0.000054616650353287-0.00127689439681711i</v>
      </c>
      <c r="Y1155" t="str">
        <f t="shared" si="548"/>
        <v>0.009+0.513210575890429i</v>
      </c>
      <c r="Z1155" t="str">
        <f t="shared" si="549"/>
        <v>-0.0298990921410409-0.00180907147790728i</v>
      </c>
      <c r="AA1155" t="str">
        <f t="shared" si="550"/>
        <v>0.414465194692251-23.4332055307379i</v>
      </c>
      <c r="AB1155" t="str">
        <f t="shared" si="551"/>
        <v>0.691003181134-0.150792280828244i</v>
      </c>
      <c r="AC1155" t="str">
        <f t="shared" si="552"/>
        <v>1.25260140877276-1.3993577387744i</v>
      </c>
      <c r="AD1155" t="str">
        <f t="shared" si="553"/>
        <v>0.305216638594249+0.220592905657074i</v>
      </c>
      <c r="AE1155" t="str">
        <f t="shared" si="554"/>
        <v>-0.00872663206645531-0.00714768632736437i</v>
      </c>
      <c r="AF1155" t="str">
        <f t="shared" si="555"/>
        <v>-5.80283212105276-1.22763143367808i</v>
      </c>
      <c r="AG1155" t="str">
        <f t="shared" si="556"/>
        <v>1.01917043606493-0.0255600096340005i</v>
      </c>
      <c r="AH1155" t="str">
        <f t="shared" si="557"/>
        <v>0.0397677170671539+0.0522055713108736i</v>
      </c>
      <c r="AI1155">
        <f t="shared" si="558"/>
        <v>-23.658359180101691</v>
      </c>
      <c r="AJ1155">
        <f t="shared" si="559"/>
        <v>52.701577015276968</v>
      </c>
      <c r="AK1155"/>
      <c r="AL1155"/>
      <c r="AM1155"/>
      <c r="AN1155"/>
    </row>
    <row r="1156" spans="1:40" x14ac:dyDescent="0.35">
      <c r="A1156"/>
      <c r="B1156">
        <f t="shared" si="560"/>
        <v>102200</v>
      </c>
      <c r="C1156" s="237" t="str">
        <f t="shared" si="528"/>
        <v>-0.0000030875899129356+0.0101116156567697i</v>
      </c>
      <c r="D1156" s="208" t="str">
        <f t="shared" si="529"/>
        <v>-2.51368487370846+0.0775223867019011i</v>
      </c>
      <c r="E1156" t="str">
        <f t="shared" si="530"/>
        <v>20500</v>
      </c>
      <c r="F1156" t="str">
        <f t="shared" si="531"/>
        <v>0.327868852459016</v>
      </c>
      <c r="G1156" t="str">
        <f t="shared" si="526"/>
        <v>0.327868852459016</v>
      </c>
      <c r="H1156" t="str">
        <f t="shared" si="532"/>
        <v>3.29007835336311+1.30435541360574i</v>
      </c>
      <c r="I1156" t="str">
        <f t="shared" si="533"/>
        <v>401.338461496096i</v>
      </c>
      <c r="J1156" t="str">
        <f t="shared" si="527"/>
        <v>-217.027818131106+87.8000125445779i</v>
      </c>
      <c r="K1156" t="str">
        <f t="shared" si="534"/>
        <v>0.642904140277784-1.58915789176113i</v>
      </c>
      <c r="L1156" t="str">
        <f t="shared" si="535"/>
        <v>0.126577661494536-0.266458698278116i</v>
      </c>
      <c r="M1156" t="str">
        <f t="shared" si="536"/>
        <v>0.76948180177232-1.85561659003925i</v>
      </c>
      <c r="N1156" t="str">
        <f t="shared" si="537"/>
        <v>-1.27477074511947i</v>
      </c>
      <c r="O1156" t="str">
        <f t="shared" si="538"/>
        <v>0.291720975793138-0.956503461719977i</v>
      </c>
      <c r="P1156" t="str">
        <f t="shared" si="539"/>
        <v>0.708279024206862+0.956503461719977i</v>
      </c>
      <c r="Q1156" t="str">
        <f t="shared" si="540"/>
        <v>-0.708279024206862+0.318267283399493i</v>
      </c>
      <c r="R1156" t="str">
        <f t="shared" si="541"/>
        <v>-0.327115611599445-1.49745174222685i</v>
      </c>
      <c r="S1156" t="str">
        <f t="shared" si="542"/>
        <v>0.138047155751339i</v>
      </c>
      <c r="T1156" t="str">
        <f t="shared" si="543"/>
        <v>0.206718953889304-0.0451573797831631i</v>
      </c>
      <c r="U1156" t="str">
        <f t="shared" si="544"/>
        <v>0.00005-0.00139043667084756i</v>
      </c>
      <c r="V1156" t="str">
        <f t="shared" si="545"/>
        <v>0.00002-0.0155728907134927i</v>
      </c>
      <c r="W1156" t="str">
        <f t="shared" si="546"/>
        <v>0.0000422731057896694-0.00127658194326532i</v>
      </c>
      <c r="X1156" t="str">
        <f t="shared" si="547"/>
        <v>0.0000545924857287105-0.00127564544874619i</v>
      </c>
      <c r="Y1156" t="str">
        <f t="shared" si="548"/>
        <v>0.009+0.513713230715003i</v>
      </c>
      <c r="Z1156" t="str">
        <f t="shared" si="549"/>
        <v>-0.0298405035801912-0.00180569000954782i</v>
      </c>
      <c r="AA1156" t="str">
        <f t="shared" si="550"/>
        <v>0.413649620608892-23.4101769974979i</v>
      </c>
      <c r="AB1156" t="str">
        <f t="shared" si="551"/>
        <v>0.690938118058109-0.15093417616907i</v>
      </c>
      <c r="AC1156" t="str">
        <f t="shared" si="552"/>
        <v>1.2515883466933-1.39825733638672i</v>
      </c>
      <c r="AD1156" t="str">
        <f t="shared" si="553"/>
        <v>0.305490641223325+0.220695850076187i</v>
      </c>
      <c r="AE1156" t="str">
        <f t="shared" si="554"/>
        <v>-0.00871748628150829-0.0071372967031991i</v>
      </c>
      <c r="AF1156" t="str">
        <f t="shared" si="555"/>
        <v>-5.80376322707157-1.22683302690384i</v>
      </c>
      <c r="AG1156" t="str">
        <f t="shared" si="556"/>
        <v>1.01916027990267-0.0255582832034168i</v>
      </c>
      <c r="AH1156" t="str">
        <f t="shared" si="557"/>
        <v>0.0397439696544434+0.0521349476704412i</v>
      </c>
      <c r="AI1156">
        <f t="shared" si="558"/>
        <v>-23.667703819063568</v>
      </c>
      <c r="AJ1156">
        <f t="shared" si="559"/>
        <v>52.680684456650702</v>
      </c>
      <c r="AK1156"/>
      <c r="AL1156"/>
      <c r="AM1156"/>
      <c r="AN1156"/>
    </row>
    <row r="1157" spans="1:40" x14ac:dyDescent="0.35">
      <c r="A1157"/>
      <c r="B1157">
        <f t="shared" si="560"/>
        <v>102300</v>
      </c>
      <c r="C1157" s="237" t="str">
        <f t="shared" si="528"/>
        <v>-3.08155651989597E-06+0.0101017313813308i</v>
      </c>
      <c r="D1157" s="208" t="str">
        <f t="shared" si="529"/>
        <v>-2.51368482745244+0.0774466072568695i</v>
      </c>
      <c r="E1157" t="str">
        <f t="shared" si="530"/>
        <v>20500</v>
      </c>
      <c r="F1157" t="str">
        <f t="shared" si="531"/>
        <v>0.327868852459016</v>
      </c>
      <c r="G1157" t="str">
        <f t="shared" ref="G1157:G1220" si="561">IF($C$11=$C$7,$C$24,F1157)</f>
        <v>0.327868852459016</v>
      </c>
      <c r="H1157" t="str">
        <f t="shared" si="532"/>
        <v>3.29100734941926+1.30348185641443i</v>
      </c>
      <c r="I1157" t="str">
        <f t="shared" si="533"/>
        <v>401.731160577795i</v>
      </c>
      <c r="J1157" t="str">
        <f t="shared" ref="J1157:J1220" si="562">IMSUM(COMPLEX(0,2*PI()*B1157*$C$113*$C$112),COMPLEX(0,2*PI()*B1157*$C$113*$C$111),COMPLEX(0,2*PI()*B1157*$C$28*10^-12*$C$111),COMPLEX(-1*2*PI()*B1157*2*PI()*B1157*$C$113*$C$112*$C$28*10^-12*$C$111,0),COMPLEX(1,0))</f>
        <v>-217.454695793261+87.8859225372831i</v>
      </c>
      <c r="K1157" t="str">
        <f t="shared" si="534"/>
        <v>0.641814315988413-1.58803062890776i</v>
      </c>
      <c r="L1157" t="str">
        <f t="shared" si="535"/>
        <v>0.126375785155184-0.266294035270413i</v>
      </c>
      <c r="M1157" t="str">
        <f t="shared" si="536"/>
        <v>0.768190101143597-1.85432466417817i</v>
      </c>
      <c r="N1157" t="str">
        <f t="shared" si="537"/>
        <v>-1.27601807461568i</v>
      </c>
      <c r="O1157" t="str">
        <f t="shared" si="538"/>
        <v>0.290527674187257-0.956866589724682i</v>
      </c>
      <c r="P1157" t="str">
        <f t="shared" si="539"/>
        <v>0.709472325812743+0.956866589724682i</v>
      </c>
      <c r="Q1157" t="str">
        <f t="shared" si="540"/>
        <v>-0.709472325812743+0.319151484890998i</v>
      </c>
      <c r="R1157" t="str">
        <f t="shared" si="541"/>
        <v>-0.327103037410714-1.49584694316431i</v>
      </c>
      <c r="S1157" t="str">
        <f t="shared" si="542"/>
        <v>0.138182231246203i</v>
      </c>
      <c r="T1157" t="str">
        <f t="shared" si="543"/>
        <v>0.206699468209257-0.0451998275568227i</v>
      </c>
      <c r="U1157" t="str">
        <f t="shared" si="544"/>
        <v>0.00005-0.00138907749521624i</v>
      </c>
      <c r="V1157" t="str">
        <f t="shared" si="545"/>
        <v>0.00002-0.0155576679464218i</v>
      </c>
      <c r="W1157" t="str">
        <f t="shared" si="546"/>
        <v>0.000042273104856586-0.00127533428847401i</v>
      </c>
      <c r="X1157" t="str">
        <f t="shared" si="547"/>
        <v>0.0000545683919210419-0.00127439894194835i</v>
      </c>
      <c r="Y1157" t="str">
        <f t="shared" si="548"/>
        <v>0.009+0.514215885539577i</v>
      </c>
      <c r="Z1157" t="str">
        <f t="shared" si="549"/>
        <v>-0.029782087184876-0.00180231989900891i</v>
      </c>
      <c r="AA1157" t="str">
        <f t="shared" si="550"/>
        <v>0.412836456194731-23.3871937784651i</v>
      </c>
      <c r="AB1157" t="str">
        <f t="shared" si="551"/>
        <v>0.690872989056402-0.151076053748732i</v>
      </c>
      <c r="AC1157" t="str">
        <f t="shared" si="552"/>
        <v>1.25057773870764-1.3971579524314i</v>
      </c>
      <c r="AD1157" t="str">
        <f t="shared" si="553"/>
        <v>0.305764792835467+0.220798475447221i</v>
      </c>
      <c r="AE1157" t="str">
        <f t="shared" si="554"/>
        <v>-0.00870836423232208-0.00712692541660054i</v>
      </c>
      <c r="AF1157" t="str">
        <f t="shared" si="555"/>
        <v>-5.8046921768717-1.22603524915756i</v>
      </c>
      <c r="AG1157" t="str">
        <f t="shared" si="556"/>
        <v>1.01915011705689-0.0255565730179493i</v>
      </c>
      <c r="AH1157" t="str">
        <f t="shared" si="557"/>
        <v>0.0397202752770422+0.0520644436472825i</v>
      </c>
      <c r="AI1157">
        <f t="shared" si="558"/>
        <v>-23.6770404827754</v>
      </c>
      <c r="AJ1157">
        <f t="shared" si="559"/>
        <v>52.659773461386159</v>
      </c>
      <c r="AK1157"/>
      <c r="AL1157"/>
      <c r="AM1157"/>
      <c r="AN1157"/>
    </row>
    <row r="1158" spans="1:40" x14ac:dyDescent="0.35">
      <c r="A1158"/>
      <c r="B1158">
        <f t="shared" si="560"/>
        <v>102400</v>
      </c>
      <c r="C1158" s="237" t="str">
        <f t="shared" ref="C1158:C1221" si="563">IMPRODUCT(COMPLEX(-1,0),IMDIV(IMPRODUCT(G1158,COMPLEX($C$100+$C$101,0)),COMPLEX($C$100,2*PI()*B1158*$C$103*$C$102*(2*$C$100+$C$101))))</f>
        <v>-3.07554079417806E-06+0.0100918664111121i</v>
      </c>
      <c r="D1158" s="208" t="str">
        <f t="shared" ref="D1158:D1221" si="564">IMPRODUCT(COMPLEX($C$106,0),IMSUB(C1158,G1158))</f>
        <v>-2.51368478133188+0.0773709758185261i</v>
      </c>
      <c r="E1158" t="str">
        <f t="shared" ref="E1158:E1221" si="565">IMDIV(COMPLEX($C$20*10^3,0),COMPLEX(1,2*PI()*B1158*$C$20*1000*$C$29*10^-12))</f>
        <v>20500</v>
      </c>
      <c r="F1158" t="str">
        <f t="shared" ref="F1158:F1221" si="566">IMDIV(COMPLEX($C$22*1000,0),IMSUM(COMPLEX($C$22*1000,0),E1158))</f>
        <v>0.327868852459016</v>
      </c>
      <c r="G1158" t="str">
        <f t="shared" si="561"/>
        <v>0.327868852459016</v>
      </c>
      <c r="H1158" t="str">
        <f t="shared" ref="H1158:H1221" si="567">IMPRODUCT(COMPLEX($C$108,0),IMPRODUCT(COMPLEX(-1,0),D1158),IMDIV(COMPLEX(0,2*PI()*B1158*$C$109*$C$110),COMPLEX(1,2*PI()*B1158*$C$109*$C$110)))</f>
        <v>3.2919341952744+1.30260907707165i</v>
      </c>
      <c r="I1158" t="str">
        <f t="shared" ref="I1158:I1221" si="568">COMPLEX(0,2*PI()*B1158*$C$113*$C$112*$C$114)</f>
        <v>402.123859659494i</v>
      </c>
      <c r="J1158" t="str">
        <f t="shared" si="562"/>
        <v>-217.881990939682+87.9718325299881i</v>
      </c>
      <c r="K1158" t="str">
        <f t="shared" ref="K1158:K1221" si="569">IMDIV(I1158,J1158)</f>
        <v>0.640727119770707-1.58690454080403i</v>
      </c>
      <c r="L1158" t="str">
        <f t="shared" ref="L1158:L1221" si="570">IMDIV(COMPLEX($C$117,0),COMPLEX(1,2*PI()*B1158*$C$115*$C$116))</f>
        <v>0.126174355236421-0.266129482218173i</v>
      </c>
      <c r="M1158" t="str">
        <f t="shared" ref="M1158:M1221" si="571">IMSUM(K1158,L1158)</f>
        <v>0.766901475007128-1.8530340230222i</v>
      </c>
      <c r="N1158" t="str">
        <f t="shared" ref="N1158:N1221" si="572">COMPLEX(0,-2*PI()*B1158*$C$43)</f>
        <v>-1.27726540411188i</v>
      </c>
      <c r="O1158" t="str">
        <f t="shared" ref="O1158:O1221" si="573">IMEXP(N1158)</f>
        <v>0.28933392056952-0.957228229006996i</v>
      </c>
      <c r="P1158" t="str">
        <f t="shared" ref="P1158:P1221" si="574">IMSUB(COMPLEX(1,0),O1158)</f>
        <v>0.71066607943048+0.957228229006996i</v>
      </c>
      <c r="Q1158" t="str">
        <f t="shared" ref="Q1158:Q1221" si="575">IMSUM(COMPLEX(0,2*PI()*B1158*$C$43),O1158,COMPLEX(-1,0))</f>
        <v>-0.71066607943048+0.320037175104884i</v>
      </c>
      <c r="R1158" t="str">
        <f t="shared" ref="R1158:R1221" si="576">IMDIV(P1158,Q1158)</f>
        <v>-0.327090449317162-1.49424513586078i</v>
      </c>
      <c r="S1158" t="str">
        <f t="shared" ref="S1158:S1221" si="577">IMDIV(COMPLEX(0,2*PI()*B1158*$C$123),COMPLEX($C$124,0))</f>
        <v>0.138317306741068i</v>
      </c>
      <c r="T1158" t="str">
        <f t="shared" ref="T1158:T1221" si="578">IMPRODUCT(R1158,S1158)</f>
        <v>0.206679962803204-0.0452422700102757i</v>
      </c>
      <c r="U1158" t="str">
        <f t="shared" ref="U1158:U1221" si="579">IMDIV(COMPLEX(1,2*PI()*B1158*$C$16*10^-3*$C$15*10^-6),COMPLEX(0,2*PI()*B1158*$C$15*10^-6))</f>
        <v>0.00005-0.00138772097422481i</v>
      </c>
      <c r="V1158" t="str">
        <f t="shared" ref="V1158:V1221" si="580">IMSUM(COMPLEX($C$18*10^-3,0),IMDIV(COMPLEX(1,0),COMPLEX(0,2*PI()*B1158*($C$17*1*10^-6))))</f>
        <v>0.00002-0.0155424749113179i</v>
      </c>
      <c r="W1158" t="str">
        <f t="shared" ref="W1158:W1221" si="581">IMDIV(IMPRODUCT(U1158,V1158),IMSUM(U1158,V1158))</f>
        <v>0.00004227310392259-0.00127408907072913i</v>
      </c>
      <c r="X1158" t="str">
        <f t="shared" ref="X1158:X1221" si="582">IMDIV(IMPRODUCT(COMPLEX($C$19,0),W1158),IMSUM(COMPLEX($C$19,0),W1158))</f>
        <v>0.0000545443686538258-0.00127315486927405i</v>
      </c>
      <c r="Y1158" t="str">
        <f t="shared" ref="Y1158:Y1221" si="583">COMPLEX($C$13*10^-3,2*PI()*B1158*$C$12*0.000001)</f>
        <v>0.009+0.514718540364152i</v>
      </c>
      <c r="Z1158" t="str">
        <f t="shared" ref="Z1158:Z1221" si="584">IMPRODUCT(COMPLEX($C$6,0),IMDIV(X1158,IMSUM(X1158,Y1158)))</f>
        <v>-0.0297238422807764-0.00179896109436022i</v>
      </c>
      <c r="AA1158" t="str">
        <f t="shared" ref="AA1158:AA1221" si="585">IMDIV(COMPLEX($C$6,0),IMSUM(X1158,Y1158))</f>
        <v>0.412025691948015-23.3642557397391i</v>
      </c>
      <c r="AB1158" t="str">
        <f t="shared" ref="AB1158:AB1221" si="586">IMPRODUCT(COMPLEX($C$119,0),T1158)</f>
        <v>0.690807794122427-0.151217913546118i</v>
      </c>
      <c r="AC1158" t="str">
        <f t="shared" ref="AC1158:AC1221" si="587">IMSUM(COMPLEX(1,0),IMPRODUCT(AB1158,M1158))</f>
        <v>1.24956957756752-1.39605958682379i</v>
      </c>
      <c r="AD1158" t="str">
        <f t="shared" ref="AD1158:AD1221" si="588">IMDIV(AB1158,AC1158)</f>
        <v>0.306039093093395+0.220900781569212i</v>
      </c>
      <c r="AE1158" t="str">
        <f t="shared" ref="AE1158:AE1221" si="589">IMPRODUCT(AD1158,AA1158,X1158)</f>
        <v>-0.00869926582310319-0.00711657241289183i</v>
      </c>
      <c r="AF1158" t="str">
        <f t="shared" ref="AF1158:AF1221" si="590">IMSUB(D1158,H1158)</f>
        <v>-5.80561897660628-1.22523810125312i</v>
      </c>
      <c r="AG1158" t="str">
        <f t="shared" ref="AG1158:AG1221" si="591">IMSUM(COMPLEX(1,0),IMPRODUCT(AD1158,AA1158,COMPLEX($C$127,0)))</f>
        <v>1.01913994752849-0.0255548790008506i</v>
      </c>
      <c r="AH1158" t="str">
        <f t="shared" ref="AH1158:AH1221" si="592">IMDIV(IMPRODUCT(AE1158,AF1158),AG1158)</f>
        <v>0.0396966337044354+0.0519940588999916i</v>
      </c>
      <c r="AI1158">
        <f t="shared" ref="AI1158:AI1221" si="593">20*LOG10(IMABS(AH1158))</f>
        <v>-23.686369189954188</v>
      </c>
      <c r="AJ1158">
        <f t="shared" ref="AJ1158:AJ1221" si="594">IMARGUMENT(AH1158)*180/PI()</f>
        <v>52.63884407658454</v>
      </c>
      <c r="AK1158"/>
      <c r="AL1158"/>
      <c r="AM1158"/>
      <c r="AN1158"/>
    </row>
    <row r="1159" spans="1:40" x14ac:dyDescent="0.35">
      <c r="A1159"/>
      <c r="B1159">
        <f t="shared" si="560"/>
        <v>102500</v>
      </c>
      <c r="C1159" s="237" t="str">
        <f t="shared" si="563"/>
        <v>-0.0000030695426668699+0.0100820206896103i</v>
      </c>
      <c r="D1159" s="208" t="str">
        <f t="shared" si="564"/>
        <v>-2.51368473534624+0.077295491953679i</v>
      </c>
      <c r="E1159" t="str">
        <f t="shared" si="565"/>
        <v>20500</v>
      </c>
      <c r="F1159" t="str">
        <f t="shared" si="566"/>
        <v>0.327868852459016</v>
      </c>
      <c r="G1159" t="str">
        <f t="shared" si="561"/>
        <v>0.327868852459016</v>
      </c>
      <c r="H1159" t="str">
        <f t="shared" si="567"/>
        <v>3.29285889706244+1.3017370759464i</v>
      </c>
      <c r="I1159" t="str">
        <f t="shared" si="568"/>
        <v>402.516558741192i</v>
      </c>
      <c r="J1159" t="str">
        <f t="shared" si="562"/>
        <v>-218.309703570369+88.0577425226932i</v>
      </c>
      <c r="K1159" t="str">
        <f t="shared" si="569"/>
        <v>0.639642543681528-1.58577962711371i</v>
      </c>
      <c r="L1159" t="str">
        <f t="shared" si="570"/>
        <v>0.125973370546565-0.265965039364013i</v>
      </c>
      <c r="M1159" t="str">
        <f t="shared" si="571"/>
        <v>0.765615914228093-1.85174466647772i</v>
      </c>
      <c r="N1159" t="str">
        <f t="shared" si="572"/>
        <v>-1.27851273360808i</v>
      </c>
      <c r="O1159" t="str">
        <f t="shared" si="573"/>
        <v>0.288139716797196-0.957588379004273i</v>
      </c>
      <c r="P1159" t="str">
        <f t="shared" si="574"/>
        <v>0.711860283202804+0.957588379004273i</v>
      </c>
      <c r="Q1159" t="str">
        <f t="shared" si="575"/>
        <v>-0.711860283202804+0.320924354603807i</v>
      </c>
      <c r="R1159" t="str">
        <f t="shared" si="576"/>
        <v>-0.327077847313836-1.49264631154588i</v>
      </c>
      <c r="S1159" t="str">
        <f t="shared" si="577"/>
        <v>0.138452382235932i</v>
      </c>
      <c r="T1159" t="str">
        <f t="shared" si="578"/>
        <v>0.206660437669204-0.045284707137201i</v>
      </c>
      <c r="U1159" t="str">
        <f t="shared" si="579"/>
        <v>0.00005-0.00138636710010362i</v>
      </c>
      <c r="V1159" t="str">
        <f t="shared" si="580"/>
        <v>0.00002-0.0155273115211605i</v>
      </c>
      <c r="W1159" t="str">
        <f t="shared" si="581"/>
        <v>0.0000422731029876815-0.00127284628289791i</v>
      </c>
      <c r="X1159" t="str">
        <f t="shared" si="582"/>
        <v>0.0000545204156519568-0.00127191322360171i</v>
      </c>
      <c r="Y1159" t="str">
        <f t="shared" si="583"/>
        <v>0.009+0.515221195188726i</v>
      </c>
      <c r="Z1159" t="str">
        <f t="shared" si="584"/>
        <v>-0.0296657681968757-0.00179561354396584i</v>
      </c>
      <c r="AA1159" t="str">
        <f t="shared" si="585"/>
        <v>0.411217318413865-23.3413627479476i</v>
      </c>
      <c r="AB1159" t="str">
        <f t="shared" si="586"/>
        <v>0.690742533249696-0.1513597555401i</v>
      </c>
      <c r="AC1159" t="str">
        <f t="shared" si="587"/>
        <v>1.24856385604944-1.39496223946961i</v>
      </c>
      <c r="AD1159" t="str">
        <f t="shared" si="588"/>
        <v>0.306313541659543+0.221002768241464i</v>
      </c>
      <c r="AE1159" t="str">
        <f t="shared" si="589"/>
        <v>-0.00869019095852771-0.00710623763762313i</v>
      </c>
      <c r="AF1159" t="str">
        <f t="shared" si="590"/>
        <v>-5.80654363240868-1.22444158399272i</v>
      </c>
      <c r="AG1159" t="str">
        <f t="shared" si="591"/>
        <v>1.01912977131837-0.0255532010756517i</v>
      </c>
      <c r="AH1159" t="str">
        <f t="shared" si="592"/>
        <v>0.0396730447072602+0.0519237930885049i</v>
      </c>
      <c r="AI1159">
        <f t="shared" si="593"/>
        <v>-23.695689959258189</v>
      </c>
      <c r="AJ1159">
        <f t="shared" si="594"/>
        <v>52.617896349154798</v>
      </c>
      <c r="AK1159"/>
      <c r="AL1159"/>
      <c r="AM1159"/>
      <c r="AN1159"/>
    </row>
    <row r="1160" spans="1:40" x14ac:dyDescent="0.35">
      <c r="A1160"/>
      <c r="B1160">
        <f t="shared" si="560"/>
        <v>102600</v>
      </c>
      <c r="C1160" s="237" t="str">
        <f t="shared" si="563"/>
        <v>-3.06356206939517E-06+0.0100721941605428i</v>
      </c>
      <c r="D1160" s="208" t="str">
        <f t="shared" si="564"/>
        <v>-2.51368468949499+0.0772201552308282i</v>
      </c>
      <c r="E1160" t="str">
        <f t="shared" si="565"/>
        <v>20500</v>
      </c>
      <c r="F1160" t="str">
        <f t="shared" si="566"/>
        <v>0.327868852459016</v>
      </c>
      <c r="G1160" t="str">
        <f t="shared" si="561"/>
        <v>0.327868852459016</v>
      </c>
      <c r="H1160" t="str">
        <f t="shared" si="567"/>
        <v>3.29378146089762+1.3008658533978i</v>
      </c>
      <c r="I1160" t="str">
        <f t="shared" si="568"/>
        <v>402.909257822891i</v>
      </c>
      <c r="J1160" t="str">
        <f t="shared" si="562"/>
        <v>-218.737833685322+88.1436525153982i</v>
      </c>
      <c r="K1160" t="str">
        <f t="shared" si="569"/>
        <v>0.638560579805472-1.58465588749106i</v>
      </c>
      <c r="L1160" t="str">
        <f t="shared" si="570"/>
        <v>0.125772829897361-0.265800706947979i</v>
      </c>
      <c r="M1160" t="str">
        <f t="shared" si="571"/>
        <v>0.764333409702833-1.85045659443904i</v>
      </c>
      <c r="N1160" t="str">
        <f t="shared" si="572"/>
        <v>-1.27976006310429i</v>
      </c>
      <c r="O1160" t="str">
        <f t="shared" si="573"/>
        <v>0.286945064728252-0.957947039156184i</v>
      </c>
      <c r="P1160" t="str">
        <f t="shared" si="574"/>
        <v>0.713054935271748+0.957947039156184i</v>
      </c>
      <c r="Q1160" t="str">
        <f t="shared" si="575"/>
        <v>-0.713054935271748+0.321813023948106i</v>
      </c>
      <c r="R1160" t="str">
        <f t="shared" si="576"/>
        <v>-0.327065231395783-1.49105046148339i</v>
      </c>
      <c r="S1160" t="str">
        <f t="shared" si="577"/>
        <v>0.138587457730796i</v>
      </c>
      <c r="T1160" t="str">
        <f t="shared" si="578"/>
        <v>0.206640892805313-0.0453271389312761i</v>
      </c>
      <c r="U1160" t="str">
        <f t="shared" si="579"/>
        <v>0.0000499999999999999-0.00138501586511326i</v>
      </c>
      <c r="V1160" t="str">
        <f t="shared" si="580"/>
        <v>0.00002-0.0155121776892686i</v>
      </c>
      <c r="W1160" t="str">
        <f t="shared" si="581"/>
        <v>0.0000422731020518603-0.00127160591787531i</v>
      </c>
      <c r="X1160" t="str">
        <f t="shared" si="582"/>
        <v>0.0000544965326416675-0.00127067399783746i</v>
      </c>
      <c r="Y1160" t="str">
        <f t="shared" si="583"/>
        <v>0.009+0.5157238500133i</v>
      </c>
      <c r="Z1160" t="str">
        <f t="shared" si="584"/>
        <v>-0.0296078642654363-0.00179227719648215i</v>
      </c>
      <c r="AA1160" t="str">
        <f t="shared" si="585"/>
        <v>0.410411326184-23.3185146702438i</v>
      </c>
      <c r="AB1160" t="str">
        <f t="shared" si="586"/>
        <v>0.690677206431713-0.151501579709546i</v>
      </c>
      <c r="AC1160" t="str">
        <f t="shared" si="587"/>
        <v>1.24756056695452-1.39386591026506i</v>
      </c>
      <c r="AD1160" t="str">
        <f t="shared" si="588"/>
        <v>0.306588138196064+0.221104435263572i</v>
      </c>
      <c r="AE1160" t="str">
        <f t="shared" si="589"/>
        <v>-0.00868113954373791-0.0070959210365705i</v>
      </c>
      <c r="AF1160" t="str">
        <f t="shared" si="590"/>
        <v>-5.80746615039261-1.22364569816697i</v>
      </c>
      <c r="AG1160" t="str">
        <f t="shared" si="591"/>
        <v>1.01911958842749-0.0255515391661604i</v>
      </c>
      <c r="AH1160" t="str">
        <f t="shared" si="592"/>
        <v>0.0396495080572928+0.0518536458740916i</v>
      </c>
      <c r="AI1160">
        <f t="shared" si="593"/>
        <v>-23.705002809287983</v>
      </c>
      <c r="AJ1160">
        <f t="shared" si="594"/>
        <v>52.596930325817326</v>
      </c>
      <c r="AK1160"/>
      <c r="AL1160"/>
      <c r="AM1160"/>
      <c r="AN1160"/>
    </row>
    <row r="1161" spans="1:40" x14ac:dyDescent="0.35">
      <c r="A1161"/>
      <c r="B1161">
        <f t="shared" si="560"/>
        <v>102700</v>
      </c>
      <c r="C1161" s="237" t="str">
        <f t="shared" si="563"/>
        <v>-3.05759893351123E-06+0.010062386767846i</v>
      </c>
      <c r="D1161" s="208" t="str">
        <f t="shared" si="564"/>
        <v>-2.51368464377761+0.0771449652201527i</v>
      </c>
      <c r="E1161" t="str">
        <f t="shared" si="565"/>
        <v>20500</v>
      </c>
      <c r="F1161" t="str">
        <f t="shared" si="566"/>
        <v>0.327868852459016</v>
      </c>
      <c r="G1161" t="str">
        <f t="shared" si="561"/>
        <v>0.327868852459016</v>
      </c>
      <c r="H1161" t="str">
        <f t="shared" si="567"/>
        <v>3.29470189287465+1.29999540977512i</v>
      </c>
      <c r="I1161" t="str">
        <f t="shared" si="568"/>
        <v>403.30195690459i</v>
      </c>
      <c r="J1161" t="str">
        <f t="shared" si="562"/>
        <v>-219.166381284542+88.2295625081032i</v>
      </c>
      <c r="K1161" t="str">
        <f t="shared" si="569"/>
        <v>0.637481220254752-1.58353332158092i</v>
      </c>
      <c r="L1161" t="str">
        <f t="shared" si="570"/>
        <v>0.125572732103981-0.265636485207564i</v>
      </c>
      <c r="M1161" t="str">
        <f t="shared" si="571"/>
        <v>0.763053952358733-1.84916980678848i</v>
      </c>
      <c r="N1161" t="str">
        <f t="shared" si="572"/>
        <v>-1.28100739260049i</v>
      </c>
      <c r="O1161" t="str">
        <f t="shared" si="573"/>
        <v>0.285749966221387-0.958304208904707i</v>
      </c>
      <c r="P1161" t="str">
        <f t="shared" si="574"/>
        <v>0.714250033778613+0.958304208904707i</v>
      </c>
      <c r="Q1161" t="str">
        <f t="shared" si="575"/>
        <v>-0.714250033778613+0.322703183695783i</v>
      </c>
      <c r="R1161" t="str">
        <f t="shared" si="576"/>
        <v>-0.327052601558033-1.48945757697117i</v>
      </c>
      <c r="S1161" t="str">
        <f t="shared" si="577"/>
        <v>0.138722533225661i</v>
      </c>
      <c r="T1161" t="str">
        <f t="shared" si="578"/>
        <v>0.206621328209596-0.0453695653861731i</v>
      </c>
      <c r="U1161" t="str">
        <f t="shared" si="579"/>
        <v>0.0000499999999999999-0.00138366726154451i</v>
      </c>
      <c r="V1161" t="str">
        <f t="shared" si="580"/>
        <v>0.00002-0.0154970733292985i</v>
      </c>
      <c r="W1161" t="str">
        <f t="shared" si="581"/>
        <v>0.0000422731011151269-0.00127036796858402i</v>
      </c>
      <c r="X1161" t="str">
        <f t="shared" si="582"/>
        <v>0.0000544727193505243-0.00126943718491507i</v>
      </c>
      <c r="Y1161" t="str">
        <f t="shared" si="583"/>
        <v>0.009+0.516226504837875i</v>
      </c>
      <c r="Z1161" t="str">
        <f t="shared" si="584"/>
        <v>-0.0295501298219834-0.00178895200085602i</v>
      </c>
      <c r="AA1161" t="str">
        <f t="shared" si="585"/>
        <v>0.409607705896465-23.2957113743041i</v>
      </c>
      <c r="AB1161" t="str">
        <f t="shared" si="586"/>
        <v>0.690611813662008-0.151643386033305i</v>
      </c>
      <c r="AC1161" t="str">
        <f t="shared" si="587"/>
        <v>1.24655970310847-1.39277059909699i</v>
      </c>
      <c r="AD1161" t="str">
        <f t="shared" si="588"/>
        <v>0.306862882364823+0.221205782435424i</v>
      </c>
      <c r="AE1161" t="str">
        <f t="shared" si="589"/>
        <v>-0.00867211148433979-0.0070856225557352i</v>
      </c>
      <c r="AF1161" t="str">
        <f t="shared" si="590"/>
        <v>-5.80838653665226-1.22285044455497i</v>
      </c>
      <c r="AG1161" t="str">
        <f t="shared" si="591"/>
        <v>1.01910939885683-0.0255498931964604i</v>
      </c>
      <c r="AH1161" t="str">
        <f t="shared" si="592"/>
        <v>0.0396260235274452+0.0517836169193526i</v>
      </c>
      <c r="AI1161">
        <f t="shared" si="593"/>
        <v>-23.714307758585864</v>
      </c>
      <c r="AJ1161">
        <f t="shared" si="594"/>
        <v>52.575946053105284</v>
      </c>
      <c r="AK1161"/>
      <c r="AL1161"/>
      <c r="AM1161"/>
      <c r="AN1161"/>
    </row>
    <row r="1162" spans="1:40" x14ac:dyDescent="0.35">
      <c r="A1162"/>
      <c r="B1162">
        <f t="shared" si="560"/>
        <v>102800</v>
      </c>
      <c r="C1162" s="237" t="str">
        <f t="shared" si="563"/>
        <v>-0.0000030516531913072+0.0100525984556744i</v>
      </c>
      <c r="D1162" s="208" t="str">
        <f t="shared" si="564"/>
        <v>-2.51368459819359+0.0770699214935038i</v>
      </c>
      <c r="E1162" t="str">
        <f t="shared" si="565"/>
        <v>20500</v>
      </c>
      <c r="F1162" t="str">
        <f t="shared" si="566"/>
        <v>0.327868852459016</v>
      </c>
      <c r="G1162" t="str">
        <f t="shared" si="561"/>
        <v>0.327868852459016</v>
      </c>
      <c r="H1162" t="str">
        <f t="shared" si="567"/>
        <v>3.29562019906868+1.29912574541791i</v>
      </c>
      <c r="I1162" t="str">
        <f t="shared" si="568"/>
        <v>403.694655986288i</v>
      </c>
      <c r="J1162" t="str">
        <f t="shared" si="562"/>
        <v>-219.595346368027+88.3154725008084i</v>
      </c>
      <c r="K1162" t="str">
        <f t="shared" si="569"/>
        <v>0.63640445716912-1.58241192901878i</v>
      </c>
      <c r="L1162" t="str">
        <f t="shared" si="570"/>
        <v>0.125373075985003-0.265472374377727i</v>
      </c>
      <c r="M1162" t="str">
        <f t="shared" si="571"/>
        <v>0.761777533154123-1.84788430339651i</v>
      </c>
      <c r="N1162" t="str">
        <f t="shared" si="572"/>
        <v>-1.28225472209669i</v>
      </c>
      <c r="O1162" t="str">
        <f t="shared" si="573"/>
        <v>0.284554423135959-0.958659887694151i</v>
      </c>
      <c r="P1162" t="str">
        <f t="shared" si="574"/>
        <v>0.715445576864041+0.958659887694151i</v>
      </c>
      <c r="Q1162" t="str">
        <f t="shared" si="575"/>
        <v>-0.715445576864041+0.323594834402539i</v>
      </c>
      <c r="R1162" t="str">
        <f t="shared" si="576"/>
        <v>-0.327039957795622-1.48786764934089i</v>
      </c>
      <c r="S1162" t="str">
        <f t="shared" si="577"/>
        <v>0.138857608720525i</v>
      </c>
      <c r="T1162" t="str">
        <f t="shared" si="578"/>
        <v>0.206601743880105-0.0454119864955615i</v>
      </c>
      <c r="U1162" t="str">
        <f t="shared" si="579"/>
        <v>0.0000499999999999999-0.0013823212817181i</v>
      </c>
      <c r="V1162" t="str">
        <f t="shared" si="580"/>
        <v>0.00002-0.0154819983552428i</v>
      </c>
      <c r="W1162" t="str">
        <f t="shared" si="581"/>
        <v>0.0000422731001774809-0.0012691324279742i</v>
      </c>
      <c r="X1162" t="str">
        <f t="shared" si="582"/>
        <v>0.0000544489755074155-0.00126820277779574i</v>
      </c>
      <c r="Y1162" t="str">
        <f t="shared" si="583"/>
        <v>0.009+0.516729159662449i</v>
      </c>
      <c r="Z1162" t="str">
        <f t="shared" si="584"/>
        <v>-0.0294925642052832-0.00178563790632269i</v>
      </c>
      <c r="AA1162" t="str">
        <f t="shared" si="585"/>
        <v>0.408806448235356-23.2729527283248i</v>
      </c>
      <c r="AB1162" t="str">
        <f t="shared" si="586"/>
        <v>0.690546354934071-0.151785174490219i</v>
      </c>
      <c r="AC1162" t="str">
        <f t="shared" si="587"/>
        <v>1.24556125736147-1.39167630584287i</v>
      </c>
      <c r="AD1162" t="str">
        <f t="shared" si="588"/>
        <v>0.3071377738274+0.221306809557183i</v>
      </c>
      <c r="AE1162" t="str">
        <f t="shared" si="589"/>
        <v>-0.00866310668639971-0.00707534214134137i</v>
      </c>
      <c r="AF1162" t="str">
        <f t="shared" si="590"/>
        <v>-5.80930479726227-1.22205582392441i</v>
      </c>
      <c r="AG1162" t="str">
        <f t="shared" si="591"/>
        <v>1.01909920260738-0.0255482630909091i</v>
      </c>
      <c r="AH1162" t="str">
        <f t="shared" si="592"/>
        <v>0.0396025908917561+0.0517137058882065i</v>
      </c>
      <c r="AI1162">
        <f t="shared" si="593"/>
        <v>-23.723604825637082</v>
      </c>
      <c r="AJ1162">
        <f t="shared" si="594"/>
        <v>52.554943577363083</v>
      </c>
      <c r="AK1162"/>
      <c r="AL1162"/>
      <c r="AM1162"/>
      <c r="AN1162"/>
    </row>
    <row r="1163" spans="1:40" x14ac:dyDescent="0.35">
      <c r="A1163"/>
      <c r="B1163">
        <f t="shared" si="560"/>
        <v>102900</v>
      </c>
      <c r="C1163" s="237" t="str">
        <f t="shared" si="563"/>
        <v>-3.04572477520208E-06+0.0100428291683998i</v>
      </c>
      <c r="D1163" s="208" t="str">
        <f t="shared" si="564"/>
        <v>-2.5136845527424+0.0769950236243985i</v>
      </c>
      <c r="E1163" t="str">
        <f t="shared" si="565"/>
        <v>20500</v>
      </c>
      <c r="F1163" t="str">
        <f t="shared" si="566"/>
        <v>0.327868852459016</v>
      </c>
      <c r="G1163" t="str">
        <f t="shared" si="561"/>
        <v>0.327868852459016</v>
      </c>
      <c r="H1163" t="str">
        <f t="shared" si="567"/>
        <v>3.29653638553541+1.29825686065598i</v>
      </c>
      <c r="I1163" t="str">
        <f t="shared" si="568"/>
        <v>404.087355067987i</v>
      </c>
      <c r="J1163" t="str">
        <f t="shared" si="562"/>
        <v>-220.024728935779+88.4013824935134i</v>
      </c>
      <c r="K1163" t="str">
        <f t="shared" si="569"/>
        <v>0.635330282715729-1.58129170943087i</v>
      </c>
      <c r="L1163" t="str">
        <f t="shared" si="570"/>
        <v>0.125173860362415-0.265308374690907i</v>
      </c>
      <c r="M1163" t="str">
        <f t="shared" si="571"/>
        <v>0.760504143078144-1.84660008412178i</v>
      </c>
      <c r="N1163" t="str">
        <f t="shared" si="572"/>
        <v>-1.28350205159289i</v>
      </c>
      <c r="O1163" t="str">
        <f t="shared" si="573"/>
        <v>0.283358437332033-0.959014074971138i</v>
      </c>
      <c r="P1163" t="str">
        <f t="shared" si="574"/>
        <v>0.716641562667967+0.959014074971138i</v>
      </c>
      <c r="Q1163" t="str">
        <f t="shared" si="575"/>
        <v>-0.716641562667967+0.324487976621752i</v>
      </c>
      <c r="R1163" t="str">
        <f t="shared" si="576"/>
        <v>-0.327027300103568-1.4862806699579i</v>
      </c>
      <c r="S1163" t="str">
        <f t="shared" si="577"/>
        <v>0.138992684215389i</v>
      </c>
      <c r="T1163" t="str">
        <f t="shared" si="578"/>
        <v>0.206582139814895-0.0454544022531065i</v>
      </c>
      <c r="U1163" t="str">
        <f t="shared" si="579"/>
        <v>0.0000500000000000001-0.00138097791798465i</v>
      </c>
      <c r="V1163" t="str">
        <f t="shared" si="580"/>
        <v>0.00002-0.0154669526814281i</v>
      </c>
      <c r="W1163" t="str">
        <f t="shared" si="581"/>
        <v>0.0000422730992389227-0.00126789928902349i</v>
      </c>
      <c r="X1163" t="str">
        <f t="shared" si="582"/>
        <v>0.0000544253008425477-0.00126697076946809i</v>
      </c>
      <c r="Y1163" t="str">
        <f t="shared" si="583"/>
        <v>0.009+0.517231814487024i</v>
      </c>
      <c r="Z1163" t="str">
        <f t="shared" si="584"/>
        <v>-0.0294351667573268-0.001782334862404i</v>
      </c>
      <c r="AA1163" t="str">
        <f t="shared" si="585"/>
        <v>0.408007543930538-23.2502386010202i</v>
      </c>
      <c r="AB1163" t="str">
        <f t="shared" si="586"/>
        <v>0.690480830241402-0.151926945059113i</v>
      </c>
      <c r="AC1163" t="str">
        <f t="shared" si="587"/>
        <v>1.2445652225881-1.39058303037091i</v>
      </c>
      <c r="AD1163" t="str">
        <f t="shared" si="588"/>
        <v>0.307412812245093+0.221407516429301i</v>
      </c>
      <c r="AE1163" t="str">
        <f t="shared" si="589"/>
        <v>-0.00865412505644288-0.00706507973983613i</v>
      </c>
      <c r="AF1163" t="str">
        <f t="shared" si="590"/>
        <v>-5.81022093827781-1.22126183703158i</v>
      </c>
      <c r="AG1163" t="str">
        <f t="shared" si="591"/>
        <v>1.01908899968017-0.0255466487741371i</v>
      </c>
      <c r="AH1163" t="str">
        <f t="shared" si="592"/>
        <v>0.0395792099253877+0.0516439124458901i</v>
      </c>
      <c r="AI1163">
        <f t="shared" si="593"/>
        <v>-23.732894028869069</v>
      </c>
      <c r="AJ1163">
        <f t="shared" si="594"/>
        <v>52.533922944748554</v>
      </c>
      <c r="AK1163"/>
      <c r="AL1163"/>
      <c r="AM1163"/>
      <c r="AN1163"/>
    </row>
    <row r="1164" spans="1:40" x14ac:dyDescent="0.35">
      <c r="A1164"/>
      <c r="B1164">
        <f t="shared" si="560"/>
        <v>103000</v>
      </c>
      <c r="C1164" s="237" t="str">
        <f t="shared" si="563"/>
        <v>-0.0000030398136179427+0.0100330788506098i</v>
      </c>
      <c r="D1164" s="208" t="str">
        <f t="shared" si="564"/>
        <v>-2.51368450742353+0.0769202711880085i</v>
      </c>
      <c r="E1164" t="str">
        <f t="shared" si="565"/>
        <v>20500</v>
      </c>
      <c r="F1164" t="str">
        <f t="shared" si="566"/>
        <v>0.327868852459016</v>
      </c>
      <c r="G1164" t="str">
        <f t="shared" si="561"/>
        <v>0.327868852459016</v>
      </c>
      <c r="H1164" t="str">
        <f t="shared" si="567"/>
        <v>3.29745045831115+1.29738875580961i</v>
      </c>
      <c r="I1164" t="str">
        <f t="shared" si="568"/>
        <v>404.480054149686i</v>
      </c>
      <c r="J1164" t="str">
        <f t="shared" si="562"/>
        <v>-220.454528987797+88.4872924862185i</v>
      </c>
      <c r="K1164" t="str">
        <f t="shared" si="569"/>
        <v>0.634258689089061-1.58017266243425i</v>
      </c>
      <c r="L1164" t="str">
        <f t="shared" si="570"/>
        <v>0.124975084061597-0.26514448637704i</v>
      </c>
      <c r="M1164" t="str">
        <f t="shared" si="571"/>
        <v>0.759233773150658-1.84531714881129i</v>
      </c>
      <c r="N1164" t="str">
        <f t="shared" si="572"/>
        <v>-1.2847493810891i</v>
      </c>
      <c r="O1164" t="str">
        <f t="shared" si="573"/>
        <v>0.28216201067035-0.959366770184618i</v>
      </c>
      <c r="P1164" t="str">
        <f t="shared" si="574"/>
        <v>0.71783798932965+0.959366770184618i</v>
      </c>
      <c r="Q1164" t="str">
        <f t="shared" si="575"/>
        <v>-0.71783798932965+0.325382610904482i</v>
      </c>
      <c r="R1164" t="str">
        <f t="shared" si="576"/>
        <v>-0.327014628476895-1.48469663022106i</v>
      </c>
      <c r="S1164" t="str">
        <f t="shared" si="577"/>
        <v>0.139127759710254i</v>
      </c>
      <c r="T1164" t="str">
        <f t="shared" si="578"/>
        <v>0.206562516012019-0.0454968126524714i</v>
      </c>
      <c r="U1164" t="str">
        <f t="shared" si="579"/>
        <v>0.0000500000000000001-0.00137963716272447i</v>
      </c>
      <c r="V1164" t="str">
        <f t="shared" si="580"/>
        <v>0.00002-0.0154519362225141i</v>
      </c>
      <c r="W1164" t="str">
        <f t="shared" si="581"/>
        <v>0.0000422730982994516-0.00126666854473674i</v>
      </c>
      <c r="X1164" t="str">
        <f t="shared" si="582"/>
        <v>0.0000544016950874354-0.0012657411529479i</v>
      </c>
      <c r="Y1164" t="str">
        <f t="shared" si="583"/>
        <v>0.009+0.517734469311598i</v>
      </c>
      <c r="Z1164" t="str">
        <f t="shared" si="584"/>
        <v>-0.0293779368233092-0.0017790428189064i</v>
      </c>
      <c r="AA1164" t="str">
        <f t="shared" si="585"/>
        <v>0.407210983757393-23.2275688616201i</v>
      </c>
      <c r="AB1164" t="str">
        <f t="shared" si="586"/>
        <v>0.690415239577493-0.152068697718809i</v>
      </c>
      <c r="AC1164" t="str">
        <f t="shared" si="587"/>
        <v>1.24357159168722-1.38949077254016i</v>
      </c>
      <c r="AD1164" t="str">
        <f t="shared" si="588"/>
        <v>0.307687997278916+0.22150790285252i</v>
      </c>
      <c r="AE1164" t="str">
        <f t="shared" si="589"/>
        <v>-0.00864516650144972-0.00705483529788778i</v>
      </c>
      <c r="AF1164" t="str">
        <f t="shared" si="590"/>
        <v>-5.81113496573468-1.2204684846216i</v>
      </c>
      <c r="AG1164" t="str">
        <f t="shared" si="591"/>
        <v>1.01907879007624-0.025545050171047i</v>
      </c>
      <c r="AH1164" t="str">
        <f t="shared" si="592"/>
        <v>0.0395558804046157+0.0515742362589496i</v>
      </c>
      <c r="AI1164">
        <f t="shared" si="593"/>
        <v>-23.74217538665221</v>
      </c>
      <c r="AJ1164">
        <f t="shared" si="594"/>
        <v>52.512884201234911</v>
      </c>
      <c r="AK1164"/>
      <c r="AL1164"/>
      <c r="AM1164"/>
      <c r="AN1164"/>
    </row>
    <row r="1165" spans="1:40" x14ac:dyDescent="0.35">
      <c r="A1165"/>
      <c r="B1165">
        <f t="shared" si="560"/>
        <v>103100</v>
      </c>
      <c r="C1165" s="237" t="str">
        <f t="shared" si="563"/>
        <v>-3.03391965260193E-06+0.0100233474471071i</v>
      </c>
      <c r="D1165" s="208" t="str">
        <f t="shared" si="564"/>
        <v>-2.51368446223646+0.0768456637611545i</v>
      </c>
      <c r="E1165" t="str">
        <f t="shared" si="565"/>
        <v>20500</v>
      </c>
      <c r="F1165" t="str">
        <f t="shared" si="566"/>
        <v>0.327868852459016</v>
      </c>
      <c r="G1165" t="str">
        <f t="shared" si="561"/>
        <v>0.327868852459016</v>
      </c>
      <c r="H1165" t="str">
        <f t="shared" si="567"/>
        <v>3.29836242341289+1.29652143118948i</v>
      </c>
      <c r="I1165" t="str">
        <f t="shared" si="568"/>
        <v>404.872753231385i</v>
      </c>
      <c r="J1165" t="str">
        <f t="shared" si="562"/>
        <v>-220.884746524081+88.5732024789235i</v>
      </c>
      <c r="K1165" t="str">
        <f t="shared" si="569"/>
        <v>0.63318966851081-1.57905478763691i</v>
      </c>
      <c r="L1165" t="str">
        <f t="shared" si="570"/>
        <v>0.124776745911314-0.264980709663575i</v>
      </c>
      <c r="M1165" t="str">
        <f t="shared" si="571"/>
        <v>0.757966414422124-1.84403549730049i</v>
      </c>
      <c r="N1165" t="str">
        <f t="shared" si="572"/>
        <v>-1.2859967105853i</v>
      </c>
      <c r="O1165" t="str">
        <f t="shared" si="573"/>
        <v>0.280965145012366-0.959717972785849i</v>
      </c>
      <c r="P1165" t="str">
        <f t="shared" si="574"/>
        <v>0.719034854987634+0.959717972785849i</v>
      </c>
      <c r="Q1165" t="str">
        <f t="shared" si="575"/>
        <v>-0.719034854987634+0.326278737799451i</v>
      </c>
      <c r="R1165" t="str">
        <f t="shared" si="576"/>
        <v>-0.327001942910611-1.48311552156263i</v>
      </c>
      <c r="S1165" t="str">
        <f t="shared" si="577"/>
        <v>0.139262835205118i</v>
      </c>
      <c r="T1165" t="str">
        <f t="shared" si="578"/>
        <v>0.206542872469529-0.0455392176873138i</v>
      </c>
      <c r="U1165" t="str">
        <f t="shared" si="579"/>
        <v>0.0000500000000000001-0.00137829900834744i</v>
      </c>
      <c r="V1165" t="str">
        <f t="shared" si="580"/>
        <v>0.00002-0.0154369488934913i</v>
      </c>
      <c r="W1165" t="str">
        <f t="shared" si="581"/>
        <v>0.0000422730973590682-0.001265440188146i</v>
      </c>
      <c r="X1165" t="str">
        <f t="shared" si="582"/>
        <v>0.0000543781579748947-0.00126451392127809i</v>
      </c>
      <c r="Y1165" t="str">
        <f t="shared" si="583"/>
        <v>0.009+0.518237124136172i</v>
      </c>
      <c r="Z1165" t="str">
        <f t="shared" si="584"/>
        <v>-0.0293208737516118-0.00177576172591903i</v>
      </c>
      <c r="AA1165" t="str">
        <f t="shared" si="585"/>
        <v>0.406416758536534-23.2049433798666i</v>
      </c>
      <c r="AB1165" t="str">
        <f t="shared" si="586"/>
        <v>0.690349582935832-0.152210432448107i</v>
      </c>
      <c r="AC1165" t="str">
        <f t="shared" si="587"/>
        <v>1.24258035758191-1.3883995322006i</v>
      </c>
      <c r="AD1165" t="str">
        <f t="shared" si="588"/>
        <v>0.307963328589591+0.221607968627872i</v>
      </c>
      <c r="AE1165" t="str">
        <f t="shared" si="589"/>
        <v>-0.00863623092885351-0.00704460876238501i</v>
      </c>
      <c r="AF1165" t="str">
        <f t="shared" si="590"/>
        <v>-5.81204688564935-1.21967576742833i</v>
      </c>
      <c r="AG1165" t="str">
        <f t="shared" si="591"/>
        <v>1.01906857379669-0.0255434672068104i</v>
      </c>
      <c r="AH1165" t="str">
        <f t="shared" si="592"/>
        <v>0.0395326021068232+0.0515046769952328i</v>
      </c>
      <c r="AI1165">
        <f t="shared" si="593"/>
        <v>-23.751448917300234</v>
      </c>
      <c r="AJ1165">
        <f t="shared" si="594"/>
        <v>52.49182739261051</v>
      </c>
      <c r="AK1165"/>
      <c r="AL1165"/>
      <c r="AM1165"/>
      <c r="AN1165"/>
    </row>
    <row r="1166" spans="1:40" x14ac:dyDescent="0.35">
      <c r="A1166"/>
      <c r="B1166">
        <f t="shared" si="560"/>
        <v>103200</v>
      </c>
      <c r="C1166" s="237" t="str">
        <f t="shared" si="563"/>
        <v>-3.02804281257674E-06+0.0100136349029083i</v>
      </c>
      <c r="D1166" s="208" t="str">
        <f t="shared" si="564"/>
        <v>-2.51368441718069+0.076771200922297i</v>
      </c>
      <c r="E1166" t="str">
        <f t="shared" si="565"/>
        <v>20500</v>
      </c>
      <c r="F1166" t="str">
        <f t="shared" si="566"/>
        <v>0.327868852459016</v>
      </c>
      <c r="G1166" t="str">
        <f t="shared" si="561"/>
        <v>0.327868852459016</v>
      </c>
      <c r="H1166" t="str">
        <f t="shared" si="567"/>
        <v>3.29927228683834+1.29565488709686i</v>
      </c>
      <c r="I1166" t="str">
        <f t="shared" si="568"/>
        <v>405.265452313083i</v>
      </c>
      <c r="J1166" t="str">
        <f t="shared" si="562"/>
        <v>-221.315381544632+88.6591124716286i</v>
      </c>
      <c r="K1166" t="str">
        <f t="shared" si="569"/>
        <v>0.632123213229779-1.57793808463778i</v>
      </c>
      <c r="L1166" t="str">
        <f t="shared" si="570"/>
        <v>0.124578844743714-0.264817044775492i</v>
      </c>
      <c r="M1166" t="str">
        <f t="shared" si="571"/>
        <v>0.756702057973493-1.84275512941327i</v>
      </c>
      <c r="N1166" t="str">
        <f t="shared" si="572"/>
        <v>-1.2872440400815i</v>
      </c>
      <c r="O1166" t="str">
        <f t="shared" si="573"/>
        <v>0.279767842220192-0.960067682228424i</v>
      </c>
      <c r="P1166" t="str">
        <f t="shared" si="574"/>
        <v>0.720232157779808+0.960067682228424i</v>
      </c>
      <c r="Q1166" t="str">
        <f t="shared" si="575"/>
        <v>-0.720232157779808+0.327176357853076i</v>
      </c>
      <c r="R1166" t="str">
        <f t="shared" si="576"/>
        <v>-0.326989243399726-1.48153733544803i</v>
      </c>
      <c r="S1166" t="str">
        <f t="shared" si="577"/>
        <v>0.139397910699982i</v>
      </c>
      <c r="T1166" t="str">
        <f t="shared" si="578"/>
        <v>0.206523209185474-0.0455816173512897i</v>
      </c>
      <c r="U1166" t="str">
        <f t="shared" si="579"/>
        <v>0.0000500000000000001-0.00137696344729284i</v>
      </c>
      <c r="V1166" t="str">
        <f t="shared" si="580"/>
        <v>0.00002-0.0154219906096798i</v>
      </c>
      <c r="W1166" t="str">
        <f t="shared" si="581"/>
        <v>0.0000422730964177723-0.00126421421231025i</v>
      </c>
      <c r="X1166" t="str">
        <f t="shared" si="582"/>
        <v>0.0000543546892390349-0.00126328906752845i</v>
      </c>
      <c r="Y1166" t="str">
        <f t="shared" si="583"/>
        <v>0.009+0.518739778960747i</v>
      </c>
      <c r="Z1166" t="str">
        <f t="shared" si="584"/>
        <v>-0.0292639768937821-0.00177249153381188i</v>
      </c>
      <c r="AA1166" t="str">
        <f t="shared" si="585"/>
        <v>0.40562485913355-23.1823620260122i</v>
      </c>
      <c r="AB1166" t="str">
        <f t="shared" si="586"/>
        <v>0.690283860309899-0.152352149225802i</v>
      </c>
      <c r="AC1166" t="str">
        <f t="shared" si="587"/>
        <v>1.24159151321941-1.38730930919311i</v>
      </c>
      <c r="AD1166" t="str">
        <f t="shared" si="588"/>
        <v>0.308238805837576+0.221707713556664i</v>
      </c>
      <c r="AE1166" t="str">
        <f t="shared" si="589"/>
        <v>-0.00862731824653783-0.00703440008043486i</v>
      </c>
      <c r="AF1166" t="str">
        <f t="shared" si="590"/>
        <v>-5.81295670401903-1.21888368617456i</v>
      </c>
      <c r="AG1166" t="str">
        <f t="shared" si="591"/>
        <v>1.01905835084261-0.0255418998068699i</v>
      </c>
      <c r="AH1166" t="str">
        <f t="shared" si="592"/>
        <v>0.0395093748104966+0.0514352343238823i</v>
      </c>
      <c r="AI1166">
        <f t="shared" si="593"/>
        <v>-23.760714639070262</v>
      </c>
      <c r="AJ1166">
        <f t="shared" si="594"/>
        <v>52.470752564477749</v>
      </c>
      <c r="AK1166"/>
      <c r="AL1166"/>
      <c r="AM1166"/>
      <c r="AN1166"/>
    </row>
    <row r="1167" spans="1:40" x14ac:dyDescent="0.35">
      <c r="A1167"/>
      <c r="B1167">
        <f t="shared" si="560"/>
        <v>103300</v>
      </c>
      <c r="C1167" s="237" t="str">
        <f t="shared" si="563"/>
        <v>-3.02218303158631E-06+0.010003941163243i</v>
      </c>
      <c r="D1167" s="208" t="str">
        <f t="shared" si="564"/>
        <v>-2.5136843722557+0.0766968822515297i</v>
      </c>
      <c r="E1167" t="str">
        <f t="shared" si="565"/>
        <v>20500</v>
      </c>
      <c r="F1167" t="str">
        <f t="shared" si="566"/>
        <v>0.327868852459016</v>
      </c>
      <c r="G1167" t="str">
        <f t="shared" si="561"/>
        <v>0.327868852459016</v>
      </c>
      <c r="H1167" t="str">
        <f t="shared" si="567"/>
        <v>3.30018005456599+1.2947891238236i</v>
      </c>
      <c r="I1167" t="str">
        <f t="shared" si="568"/>
        <v>405.658151394782i</v>
      </c>
      <c r="J1167" t="str">
        <f t="shared" si="562"/>
        <v>-221.746434049447+88.7450224643337i</v>
      </c>
      <c r="K1167" t="str">
        <f t="shared" si="569"/>
        <v>0.631059315521805-1.57682255302696i</v>
      </c>
      <c r="L1167" t="str">
        <f t="shared" si="570"/>
        <v>0.124381379394306-0.264653491935313i</v>
      </c>
      <c r="M1167" t="str">
        <f t="shared" si="571"/>
        <v>0.755440694916111-1.84147604496227i</v>
      </c>
      <c r="N1167" t="str">
        <f t="shared" si="572"/>
        <v>-1.28849136957771i</v>
      </c>
      <c r="O1167" t="str">
        <f t="shared" si="573"/>
        <v>0.278570104156619-0.960415897968255i</v>
      </c>
      <c r="P1167" t="str">
        <f t="shared" si="574"/>
        <v>0.721429895843381+0.960415897968255i</v>
      </c>
      <c r="Q1167" t="str">
        <f t="shared" si="575"/>
        <v>-0.721429895843381+0.328075471609455i</v>
      </c>
      <c r="R1167" t="str">
        <f t="shared" si="576"/>
        <v>-0.326976529939236-1.47996206337571i</v>
      </c>
      <c r="S1167" t="str">
        <f t="shared" si="577"/>
        <v>0.139532986194847i</v>
      </c>
      <c r="T1167" t="str">
        <f t="shared" si="578"/>
        <v>0.2065035261579-0.0456240116380504i</v>
      </c>
      <c r="U1167" t="str">
        <f t="shared" si="579"/>
        <v>0.0000500000000000001-0.00137563047202924i</v>
      </c>
      <c r="V1167" t="str">
        <f t="shared" si="580"/>
        <v>0.00002-0.0154070612867275i</v>
      </c>
      <c r="W1167" t="str">
        <f t="shared" si="581"/>
        <v>0.0000422730954755639-0.00126299061031542i</v>
      </c>
      <c r="X1167" t="str">
        <f t="shared" si="582"/>
        <v>0.0000543312886152521-0.00126206658479569i</v>
      </c>
      <c r="Y1167" t="str">
        <f t="shared" si="583"/>
        <v>0.009+0.519242433785321i</v>
      </c>
      <c r="Z1167" t="str">
        <f t="shared" si="584"/>
        <v>-0.0292072456045182-0.0017692321932339i</v>
      </c>
      <c r="AA1167" t="str">
        <f t="shared" si="585"/>
        <v>0.404835276458737-23.1598246708171i</v>
      </c>
      <c r="AB1167" t="str">
        <f t="shared" si="586"/>
        <v>0.690218071693162-0.152493848030676i</v>
      </c>
      <c r="AC1167" t="str">
        <f t="shared" si="587"/>
        <v>1.24060505157093-1.38622010334973i</v>
      </c>
      <c r="AD1167" t="str">
        <f t="shared" si="588"/>
        <v>0.308514428683019+0.221807137440508i</v>
      </c>
      <c r="AE1167" t="str">
        <f t="shared" si="589"/>
        <v>-0.00861842836283374-0.0070242091993632i</v>
      </c>
      <c r="AF1167" t="str">
        <f t="shared" si="590"/>
        <v>-5.81386442682169-1.21809224157207i</v>
      </c>
      <c r="AG1167" t="str">
        <f t="shared" si="591"/>
        <v>1.01904812121515-0.0255403478969334i</v>
      </c>
      <c r="AH1167" t="str">
        <f t="shared" si="592"/>
        <v>0.0394861982952145+0.0513659079153334i</v>
      </c>
      <c r="AI1167">
        <f t="shared" si="593"/>
        <v>-23.76997257016302</v>
      </c>
      <c r="AJ1167">
        <f t="shared" si="594"/>
        <v>52.449659762259394</v>
      </c>
      <c r="AK1167"/>
      <c r="AL1167"/>
      <c r="AM1167"/>
      <c r="AN1167"/>
    </row>
    <row r="1168" spans="1:40" x14ac:dyDescent="0.35">
      <c r="A1168"/>
      <c r="B1168">
        <f t="shared" si="560"/>
        <v>103400</v>
      </c>
      <c r="C1168" s="237" t="str">
        <f t="shared" si="563"/>
        <v>-3.01634024367015E-06+0.0099942661735526i</v>
      </c>
      <c r="D1168" s="208" t="str">
        <f t="shared" si="564"/>
        <v>-2.51368432746099+0.07662270733057i</v>
      </c>
      <c r="E1168" t="str">
        <f t="shared" si="565"/>
        <v>20500</v>
      </c>
      <c r="F1168" t="str">
        <f t="shared" si="566"/>
        <v>0.327868852459016</v>
      </c>
      <c r="G1168" t="str">
        <f t="shared" si="561"/>
        <v>0.327868852459016</v>
      </c>
      <c r="H1168" t="str">
        <f t="shared" si="567"/>
        <v>3.30108573255522+1.29392414165226i</v>
      </c>
      <c r="I1168" t="str">
        <f t="shared" si="568"/>
        <v>406.050850476481i</v>
      </c>
      <c r="J1168" t="str">
        <f t="shared" si="562"/>
        <v>-222.177904038531+88.8309324570388i</v>
      </c>
      <c r="K1168" t="str">
        <f t="shared" si="569"/>
        <v>0.629997967689593-1.5757081923856i</v>
      </c>
      <c r="L1168" t="str">
        <f t="shared" si="570"/>
        <v>0.124184348701964-0.264490051363126i</v>
      </c>
      <c r="M1168" t="str">
        <f t="shared" si="571"/>
        <v>0.754182316391557-1.84019824374873i</v>
      </c>
      <c r="N1168" t="str">
        <f t="shared" si="572"/>
        <v>-1.28973869907391i</v>
      </c>
      <c r="O1168" t="str">
        <f t="shared" si="573"/>
        <v>0.277371932685144-0.960762619463574i</v>
      </c>
      <c r="P1168" t="str">
        <f t="shared" si="574"/>
        <v>0.722628067314856+0.960762619463574i</v>
      </c>
      <c r="Q1168" t="str">
        <f t="shared" si="575"/>
        <v>-0.722628067314856+0.328976079610336i</v>
      </c>
      <c r="R1168" t="str">
        <f t="shared" si="576"/>
        <v>-0.326963802524137-1.47838969687704i</v>
      </c>
      <c r="S1168" t="str">
        <f t="shared" si="577"/>
        <v>0.139668061689711i</v>
      </c>
      <c r="T1168" t="str">
        <f t="shared" si="578"/>
        <v>0.206483823384856-0.0456664005412436i</v>
      </c>
      <c r="U1168" t="str">
        <f t="shared" si="579"/>
        <v>0.00005-0.00137430007505436i</v>
      </c>
      <c r="V1168" t="str">
        <f t="shared" si="580"/>
        <v>0.00002-0.0153921608406088i</v>
      </c>
      <c r="W1168" t="str">
        <f t="shared" si="581"/>
        <v>0.0000422730945324427-0.00126176937527415i</v>
      </c>
      <c r="X1168" t="str">
        <f t="shared" si="582"/>
        <v>0.0000543079558402209-0.00126084646620317i</v>
      </c>
      <c r="Y1168" t="str">
        <f t="shared" si="583"/>
        <v>0.009+0.519745088609895i</v>
      </c>
      <c r="Z1168" t="str">
        <f t="shared" si="584"/>
        <v>-0.029150679241648-0.00176598365511115i</v>
      </c>
      <c r="AA1168" t="str">
        <f t="shared" si="585"/>
        <v>0.404048001466835-23.1373311855467i</v>
      </c>
      <c r="AB1168" t="str">
        <f t="shared" si="586"/>
        <v>0.6901522170791-0.152635528841496i</v>
      </c>
      <c r="AC1168" t="str">
        <f t="shared" si="587"/>
        <v>1.2396209656317-1.38513191449358i</v>
      </c>
      <c r="AD1168" t="str">
        <f t="shared" si="588"/>
        <v>0.308790196785805+0.221906240081296i</v>
      </c>
      <c r="AE1168" t="str">
        <f t="shared" si="589"/>
        <v>-0.00860956118651762-0.00701403606671227i</v>
      </c>
      <c r="AF1168" t="str">
        <f t="shared" si="590"/>
        <v>-5.81477006001621-1.21730143432169i</v>
      </c>
      <c r="AG1168" t="str">
        <f t="shared" si="591"/>
        <v>1.01903788491544-0.0255388114029769i</v>
      </c>
      <c r="AH1168" t="str">
        <f t="shared" si="592"/>
        <v>0.0394630723416483+0.0512966974413063i</v>
      </c>
      <c r="AI1168">
        <f t="shared" si="593"/>
        <v>-23.779222728722651</v>
      </c>
      <c r="AJ1168">
        <f t="shared" si="594"/>
        <v>52.428549031193626</v>
      </c>
      <c r="AK1168"/>
      <c r="AL1168"/>
      <c r="AM1168"/>
      <c r="AN1168"/>
    </row>
    <row r="1169" spans="1:40" x14ac:dyDescent="0.35">
      <c r="A1169"/>
      <c r="B1169">
        <f t="shared" si="560"/>
        <v>103500</v>
      </c>
      <c r="C1169" s="237" t="str">
        <f t="shared" si="563"/>
        <v>-3.01051438318632E-06+0.00998460987948933i</v>
      </c>
      <c r="D1169" s="208" t="str">
        <f t="shared" si="564"/>
        <v>-2.51368428279606+0.0765486757427516i</v>
      </c>
      <c r="E1169" t="str">
        <f t="shared" si="565"/>
        <v>20500</v>
      </c>
      <c r="F1169" t="str">
        <f t="shared" si="566"/>
        <v>0.327868852459016</v>
      </c>
      <c r="G1169" t="str">
        <f t="shared" si="561"/>
        <v>0.327868852459016</v>
      </c>
      <c r="H1169" t="str">
        <f t="shared" si="567"/>
        <v>3.3019893267463+1.29305994085616i</v>
      </c>
      <c r="I1169" t="str">
        <f t="shared" si="568"/>
        <v>406.443549558179i</v>
      </c>
      <c r="J1169" t="str">
        <f t="shared" si="562"/>
        <v>-222.609791511879+88.9168424497438i</v>
      </c>
      <c r="K1169" t="str">
        <f t="shared" si="569"/>
        <v>0.628939162062707-1.57459500228619i</v>
      </c>
      <c r="L1169" t="str">
        <f t="shared" si="570"/>
        <v>0.123987751508913-0.264326723276595i</v>
      </c>
      <c r="M1169" t="str">
        <f t="shared" si="571"/>
        <v>0.75292691357162-1.83892172556278i</v>
      </c>
      <c r="N1169" t="str">
        <f t="shared" si="572"/>
        <v>-1.29098602857011i</v>
      </c>
      <c r="O1169" t="str">
        <f t="shared" si="573"/>
        <v>0.276173329669908-0.961107846174942i</v>
      </c>
      <c r="P1169" t="str">
        <f t="shared" si="574"/>
        <v>0.723826670330092+0.961107846174942i</v>
      </c>
      <c r="Q1169" t="str">
        <f t="shared" si="575"/>
        <v>-0.723826670330092+0.329878182395168i</v>
      </c>
      <c r="R1169" t="str">
        <f t="shared" si="576"/>
        <v>-0.326951061149418-1.47682022751607i</v>
      </c>
      <c r="S1169" t="str">
        <f t="shared" si="577"/>
        <v>0.139803137184575i</v>
      </c>
      <c r="T1169" t="str">
        <f t="shared" si="578"/>
        <v>0.206464100864384-0.0457087840545145i</v>
      </c>
      <c r="U1169" t="str">
        <f t="shared" si="579"/>
        <v>0.00005-0.00137297224889489i</v>
      </c>
      <c r="V1169" t="str">
        <f t="shared" si="580"/>
        <v>0.00002-0.0153772891876227i</v>
      </c>
      <c r="W1169" t="str">
        <f t="shared" si="581"/>
        <v>0.0000422730935884094-0.0012605505003257i</v>
      </c>
      <c r="X1169" t="str">
        <f t="shared" si="582"/>
        <v>0.0000542846906518864-0.00125962870490078i</v>
      </c>
      <c r="Y1169" t="str">
        <f t="shared" si="583"/>
        <v>0.009+0.52024774343447i</v>
      </c>
      <c r="Z1169" t="str">
        <f t="shared" si="584"/>
        <v>-0.0290942771661106-0.00176274587064491i</v>
      </c>
      <c r="AA1169" t="str">
        <f t="shared" si="585"/>
        <v>0.403263025156768-23.114881441969i</v>
      </c>
      <c r="AB1169" t="str">
        <f t="shared" si="586"/>
        <v>0.69008629646117-0.152777191637021i</v>
      </c>
      <c r="AC1169" t="str">
        <f t="shared" si="587"/>
        <v>1.23863924842079-1.38404474243901i</v>
      </c>
      <c r="AD1169" t="str">
        <f t="shared" si="588"/>
        <v>0.309066109805527+0.222005021281207i</v>
      </c>
      <c r="AE1169" t="str">
        <f t="shared" si="589"/>
        <v>-0.00860071662680766-0.00700388063023968i</v>
      </c>
      <c r="AF1169" t="str">
        <f t="shared" si="590"/>
        <v>-5.81567360954236-1.21651126511341i</v>
      </c>
      <c r="AG1169" t="str">
        <f t="shared" si="591"/>
        <v>1.01902764194468-0.0255372902512406i</v>
      </c>
      <c r="AH1169" t="str">
        <f t="shared" si="592"/>
        <v>0.0394399967315464+0.0512276025747934i</v>
      </c>
      <c r="AI1169">
        <f t="shared" si="593"/>
        <v>-23.788465132838429</v>
      </c>
      <c r="AJ1169">
        <f t="shared" si="594"/>
        <v>52.407420416338134</v>
      </c>
      <c r="AK1169"/>
      <c r="AL1169"/>
      <c r="AM1169"/>
      <c r="AN1169"/>
    </row>
    <row r="1170" spans="1:40" x14ac:dyDescent="0.35">
      <c r="A1170"/>
      <c r="B1170">
        <f t="shared" si="560"/>
        <v>103600</v>
      </c>
      <c r="C1170" s="237" t="str">
        <f t="shared" si="563"/>
        <v>-3.00470538480949E-06+0.00997497222691532i</v>
      </c>
      <c r="D1170" s="208" t="str">
        <f t="shared" si="564"/>
        <v>-2.51368423826041+0.0764747870730175i</v>
      </c>
      <c r="E1170" t="str">
        <f t="shared" si="565"/>
        <v>20500</v>
      </c>
      <c r="F1170" t="str">
        <f t="shared" si="566"/>
        <v>0.327868852459016</v>
      </c>
      <c r="G1170" t="str">
        <f t="shared" si="561"/>
        <v>0.327868852459016</v>
      </c>
      <c r="H1170" t="str">
        <f t="shared" si="567"/>
        <v>3.30289084306049+1.29219652169941i</v>
      </c>
      <c r="I1170" t="str">
        <f t="shared" si="568"/>
        <v>406.836248639878i</v>
      </c>
      <c r="J1170" t="str">
        <f t="shared" si="562"/>
        <v>-223.042096469494+89.0027524424488i</v>
      </c>
      <c r="K1170" t="str">
        <f t="shared" si="569"/>
        <v>0.627882890997389-1.57348298229249i</v>
      </c>
      <c r="L1170" t="str">
        <f t="shared" si="570"/>
        <v>0.123791586660718-0.264163507890976i</v>
      </c>
      <c r="M1170" t="str">
        <f t="shared" si="571"/>
        <v>0.751674477658107-1.83764649018347i</v>
      </c>
      <c r="N1170" t="str">
        <f t="shared" si="572"/>
        <v>-1.29223335806632i</v>
      </c>
      <c r="O1170" t="str">
        <f t="shared" si="573"/>
        <v>0.274974296975727-0.961451577565248i</v>
      </c>
      <c r="P1170" t="str">
        <f t="shared" si="574"/>
        <v>0.725025703024273+0.961451577565248i</v>
      </c>
      <c r="Q1170" t="str">
        <f t="shared" si="575"/>
        <v>-0.725025703024273+0.330781780501072i</v>
      </c>
      <c r="R1170" t="str">
        <f t="shared" si="576"/>
        <v>-0.326938305810056-1.47525364688939i</v>
      </c>
      <c r="S1170" t="str">
        <f t="shared" si="577"/>
        <v>0.13993821267944i</v>
      </c>
      <c r="T1170" t="str">
        <f t="shared" si="578"/>
        <v>0.206444358594527-0.0457511621715034i</v>
      </c>
      <c r="U1170" t="str">
        <f t="shared" si="579"/>
        <v>0.00005-0.00137164698610638i</v>
      </c>
      <c r="V1170" t="str">
        <f t="shared" si="580"/>
        <v>0.00002-0.0153624462443914i</v>
      </c>
      <c r="W1170" t="str">
        <f t="shared" si="581"/>
        <v>0.0000422730926434635-0.00125933397863583i</v>
      </c>
      <c r="X1170" t="str">
        <f t="shared" si="582"/>
        <v>0.0000542614927894584-0.00125841329406489i</v>
      </c>
      <c r="Y1170" t="str">
        <f t="shared" si="583"/>
        <v>0.009+0.520750398259044i</v>
      </c>
      <c r="Z1170" t="str">
        <f t="shared" si="584"/>
        <v>-0.0290380387419406-0.00175951879130994i</v>
      </c>
      <c r="AA1170" t="str">
        <f t="shared" si="585"/>
        <v>0.402480338571386-23.0924753123527i</v>
      </c>
      <c r="AB1170" t="str">
        <f t="shared" si="586"/>
        <v>0.69002030983283-0.152918836395996i</v>
      </c>
      <c r="AC1170" t="str">
        <f t="shared" si="587"/>
        <v>1.23765989298103-1.38295858699166i</v>
      </c>
      <c r="AD1170" t="str">
        <f t="shared" si="588"/>
        <v>0.309342167401495+0.222103480842719i</v>
      </c>
      <c r="AE1170" t="str">
        <f t="shared" si="589"/>
        <v>-0.00859189459336238-0.00699374283791822i</v>
      </c>
      <c r="AF1170" t="str">
        <f t="shared" si="590"/>
        <v>-5.8165750813209-1.21572173462639i</v>
      </c>
      <c r="AG1170" t="str">
        <f t="shared" si="591"/>
        <v>1.01901739230407-0.0255357843682289i</v>
      </c>
      <c r="AH1170" t="str">
        <f t="shared" si="592"/>
        <v>0.0394169712477363+0.051158622990064i</v>
      </c>
      <c r="AI1170">
        <f t="shared" si="593"/>
        <v>-23.797699800543128</v>
      </c>
      <c r="AJ1170">
        <f t="shared" si="594"/>
        <v>52.386273962570684</v>
      </c>
      <c r="AK1170"/>
      <c r="AL1170"/>
      <c r="AM1170"/>
      <c r="AN1170"/>
    </row>
    <row r="1171" spans="1:40" x14ac:dyDescent="0.35">
      <c r="A1171"/>
      <c r="B1171">
        <f t="shared" si="560"/>
        <v>103700</v>
      </c>
      <c r="C1171" s="237" t="str">
        <f t="shared" si="563"/>
        <v>-2.99891318352916E-06+0.00996535316190147i</v>
      </c>
      <c r="D1171" s="208" t="str">
        <f t="shared" si="564"/>
        <v>-2.51368419385353+0.0764010409079113i</v>
      </c>
      <c r="E1171" t="str">
        <f t="shared" si="565"/>
        <v>20500</v>
      </c>
      <c r="F1171" t="str">
        <f t="shared" si="566"/>
        <v>0.327868852459016</v>
      </c>
      <c r="G1171" t="str">
        <f t="shared" si="561"/>
        <v>0.327868852459016</v>
      </c>
      <c r="H1171" t="str">
        <f t="shared" si="567"/>
        <v>3.30379028740007+1.29133388443706i</v>
      </c>
      <c r="I1171" t="str">
        <f t="shared" si="568"/>
        <v>407.228947721577i</v>
      </c>
      <c r="J1171" t="str">
        <f t="shared" si="562"/>
        <v>-223.474818911376+89.0886624351539i</v>
      </c>
      <c r="K1171" t="str">
        <f t="shared" si="569"/>
        <v>0.6268291468765-1.57237213195967i</v>
      </c>
      <c r="L1171" t="str">
        <f t="shared" si="570"/>
        <v>0.123595853006279-0.264000405419134i</v>
      </c>
      <c r="M1171" t="str">
        <f t="shared" si="571"/>
        <v>0.750424999882779-1.8363725373788i</v>
      </c>
      <c r="N1171" t="str">
        <f t="shared" si="572"/>
        <v>-1.29348068756252i</v>
      </c>
      <c r="O1171" t="str">
        <f t="shared" si="573"/>
        <v>0.27377483646811-0.961793813099699i</v>
      </c>
      <c r="P1171" t="str">
        <f t="shared" si="574"/>
        <v>0.72622516353189+0.961793813099699i</v>
      </c>
      <c r="Q1171" t="str">
        <f t="shared" si="575"/>
        <v>-0.72622516353189+0.331686874462821i</v>
      </c>
      <c r="R1171" t="str">
        <f t="shared" si="576"/>
        <v>-0.326925536501032-1.47368994662605i</v>
      </c>
      <c r="S1171" t="str">
        <f t="shared" si="577"/>
        <v>0.140073288174304i</v>
      </c>
      <c r="T1171" t="str">
        <f t="shared" si="578"/>
        <v>0.206424596573325-0.045793534885848i</v>
      </c>
      <c r="U1171" t="str">
        <f t="shared" si="579"/>
        <v>0.00005-0.0013703242792731i</v>
      </c>
      <c r="V1171" t="str">
        <f t="shared" si="580"/>
        <v>0.00002-0.0153476319278588i</v>
      </c>
      <c r="W1171" t="str">
        <f t="shared" si="581"/>
        <v>0.0000422730916976053-0.00125811980339666i</v>
      </c>
      <c r="X1171" t="str">
        <f t="shared" si="582"/>
        <v>0.0000542383619934027-0.00125720022689816i</v>
      </c>
      <c r="Y1171" t="str">
        <f t="shared" si="583"/>
        <v>0.009+0.521253053083618i</v>
      </c>
      <c r="Z1171" t="str">
        <f t="shared" si="584"/>
        <v>-0.0289819633362482-0.00175630236885258i</v>
      </c>
      <c r="AA1171" t="str">
        <f t="shared" si="585"/>
        <v>0.401699932797204-23.0701126694638i</v>
      </c>
      <c r="AB1171" t="str">
        <f t="shared" si="586"/>
        <v>0.689954257187528-0.153060463097155i</v>
      </c>
      <c r="AC1171" t="str">
        <f t="shared" si="587"/>
        <v>1.23668289237898-1.38187344794851i</v>
      </c>
      <c r="AD1171" t="str">
        <f t="shared" si="588"/>
        <v>0.309618369232744+0.222201618568588i</v>
      </c>
      <c r="AE1171" t="str">
        <f t="shared" si="589"/>
        <v>-0.00858309499627746-0.00698362263793357i</v>
      </c>
      <c r="AF1171" t="str">
        <f t="shared" si="590"/>
        <v>-5.8174744812536-1.21493284352915i</v>
      </c>
      <c r="AG1171" t="str">
        <f t="shared" si="591"/>
        <v>1.01900713599486-0.0255342936807088i</v>
      </c>
      <c r="AH1171" t="str">
        <f t="shared" si="592"/>
        <v>0.0393939956741133+0.0510897583626477i</v>
      </c>
      <c r="AI1171">
        <f t="shared" si="593"/>
        <v>-23.806926749814806</v>
      </c>
      <c r="AJ1171">
        <f t="shared" si="594"/>
        <v>52.365109714587994</v>
      </c>
      <c r="AK1171"/>
      <c r="AL1171"/>
      <c r="AM1171"/>
      <c r="AN1171"/>
    </row>
    <row r="1172" spans="1:40" x14ac:dyDescent="0.35">
      <c r="A1172"/>
      <c r="B1172">
        <f t="shared" si="560"/>
        <v>103800</v>
      </c>
      <c r="C1172" s="237" t="str">
        <f t="shared" si="563"/>
        <v>-2.99313771464784E-06+0.00995575263072656i</v>
      </c>
      <c r="D1172" s="208" t="str">
        <f t="shared" si="564"/>
        <v>-2.51368414957494+0.0763274368355703i</v>
      </c>
      <c r="E1172" t="str">
        <f t="shared" si="565"/>
        <v>20500</v>
      </c>
      <c r="F1172" t="str">
        <f t="shared" si="566"/>
        <v>0.327868852459016</v>
      </c>
      <c r="G1172" t="str">
        <f t="shared" si="561"/>
        <v>0.327868852459016</v>
      </c>
      <c r="H1172" t="str">
        <f t="shared" si="567"/>
        <v>3.30468766564846+1.29047202931511i</v>
      </c>
      <c r="I1172" t="str">
        <f t="shared" si="568"/>
        <v>407.621646803276i</v>
      </c>
      <c r="J1172" t="str">
        <f t="shared" si="562"/>
        <v>-223.907958837523+89.174572427859i</v>
      </c>
      <c r="K1172" t="str">
        <f t="shared" si="569"/>
        <v>0.625777922109423-1.5712624508344i</v>
      </c>
      <c r="L1172" t="str">
        <f t="shared" si="570"/>
        <v>0.123400549397823-0.263837416071562i</v>
      </c>
      <c r="M1172" t="str">
        <f t="shared" si="571"/>
        <v>0.749178471507246-1.83509986690596i</v>
      </c>
      <c r="N1172" t="str">
        <f t="shared" si="572"/>
        <v>-1.29472801705872i</v>
      </c>
      <c r="O1172" t="str">
        <f t="shared" si="573"/>
        <v>0.272574950013206-0.962134552245837i</v>
      </c>
      <c r="P1172" t="str">
        <f t="shared" si="574"/>
        <v>0.727425049986794+0.962134552245837i</v>
      </c>
      <c r="Q1172" t="str">
        <f t="shared" si="575"/>
        <v>-0.727425049986794+0.332593464812883i</v>
      </c>
      <c r="R1172" t="str">
        <f t="shared" si="576"/>
        <v>-0.326912753217313-1.47212911838731i</v>
      </c>
      <c r="S1172" t="str">
        <f t="shared" si="577"/>
        <v>0.140208363669168i</v>
      </c>
      <c r="T1172" t="str">
        <f t="shared" si="578"/>
        <v>0.20640481479882-0.045835902191182i</v>
      </c>
      <c r="U1172" t="str">
        <f t="shared" si="579"/>
        <v>0.00005-0.00136900412100791i</v>
      </c>
      <c r="V1172" t="str">
        <f t="shared" si="580"/>
        <v>0.00002-0.0153328461552886i</v>
      </c>
      <c r="W1172" t="str">
        <f t="shared" si="581"/>
        <v>0.0000422730907508344-0.00125690796782654i</v>
      </c>
      <c r="X1172" t="str">
        <f t="shared" si="582"/>
        <v>0.0000542152980054354-0.00125598949662946i</v>
      </c>
      <c r="Y1172" t="str">
        <f t="shared" si="583"/>
        <v>0.009+0.521755707908193i</v>
      </c>
      <c r="Z1172" t="str">
        <f t="shared" si="584"/>
        <v>-0.0289260503192027-0.00175309655528904i</v>
      </c>
      <c r="AA1172" t="str">
        <f t="shared" si="585"/>
        <v>0.400921798964149-23.0477933865641i</v>
      </c>
      <c r="AB1172" t="str">
        <f t="shared" si="586"/>
        <v>0.689888138518721-0.153202071719218i</v>
      </c>
      <c r="AC1172" t="str">
        <f t="shared" si="587"/>
        <v>1.23570823970478-1.38078932509805i</v>
      </c>
      <c r="AD1172" t="str">
        <f t="shared" si="588"/>
        <v>0.309894714958016+0.222299434261878i</v>
      </c>
      <c r="AE1172" t="str">
        <f t="shared" si="589"/>
        <v>-0.00857431774608336-0.00697351997868456i</v>
      </c>
      <c r="AF1172" t="str">
        <f t="shared" si="590"/>
        <v>-5.8183718152234-1.21414459247954i</v>
      </c>
      <c r="AG1172" t="str">
        <f t="shared" si="591"/>
        <v>1.01899687301829-0.0255328181157081i</v>
      </c>
      <c r="AH1172" t="str">
        <f t="shared" si="592"/>
        <v>0.0393710697956371+0.0510210083693394i</v>
      </c>
      <c r="AI1172">
        <f t="shared" si="593"/>
        <v>-23.816145998575614</v>
      </c>
      <c r="AJ1172">
        <f t="shared" si="594"/>
        <v>52.343927716910422</v>
      </c>
      <c r="AK1172"/>
      <c r="AL1172"/>
      <c r="AM1172"/>
      <c r="AN1172"/>
    </row>
    <row r="1173" spans="1:40" x14ac:dyDescent="0.35">
      <c r="A1173"/>
      <c r="B1173">
        <f t="shared" si="560"/>
        <v>103900</v>
      </c>
      <c r="C1173" s="237" t="str">
        <f t="shared" si="563"/>
        <v>-2.98737891377922E-06+0.00994617057987614i</v>
      </c>
      <c r="D1173" s="208" t="str">
        <f t="shared" si="564"/>
        <v>-2.51368410542413+0.0762539744457171i</v>
      </c>
      <c r="E1173" t="str">
        <f t="shared" si="565"/>
        <v>20500</v>
      </c>
      <c r="F1173" t="str">
        <f t="shared" si="566"/>
        <v>0.327868852459016</v>
      </c>
      <c r="G1173" t="str">
        <f t="shared" si="561"/>
        <v>0.327868852459016</v>
      </c>
      <c r="H1173" t="str">
        <f t="shared" si="567"/>
        <v>3.30558298367022+1.2896109565706i</v>
      </c>
      <c r="I1173" t="str">
        <f t="shared" si="568"/>
        <v>408.014345884974i</v>
      </c>
      <c r="J1173" t="str">
        <f t="shared" si="562"/>
        <v>-224.341516247936+89.2604824205641i</v>
      </c>
      <c r="K1173" t="str">
        <f t="shared" si="569"/>
        <v>0.624729209131937-1.5701539384549i</v>
      </c>
      <c r="L1173" t="str">
        <f t="shared" si="570"/>
        <v>0.123205674690887-0.263674540056389i</v>
      </c>
      <c r="M1173" t="str">
        <f t="shared" si="571"/>
        <v>0.747934883822824-1.83382847851129i</v>
      </c>
      <c r="N1173" t="str">
        <f t="shared" si="572"/>
        <v>-1.29597534655492i</v>
      </c>
      <c r="O1173" t="str">
        <f t="shared" si="573"/>
        <v>0.271374639477835-0.96247379447353i</v>
      </c>
      <c r="P1173" t="str">
        <f t="shared" si="574"/>
        <v>0.728625360522165+0.96247379447353i</v>
      </c>
      <c r="Q1173" t="str">
        <f t="shared" si="575"/>
        <v>-0.728625360522165+0.33350155208139i</v>
      </c>
      <c r="R1173" t="str">
        <f t="shared" si="576"/>
        <v>-0.326899955953863-1.47057115386651i</v>
      </c>
      <c r="S1173" t="str">
        <f t="shared" si="577"/>
        <v>0.140343439164033i</v>
      </c>
      <c r="T1173" t="str">
        <f t="shared" si="578"/>
        <v>0.206385013269046-0.045878264081136i</v>
      </c>
      <c r="U1173" t="str">
        <f t="shared" si="579"/>
        <v>0.00005-0.00136768650395208i</v>
      </c>
      <c r="V1173" t="str">
        <f t="shared" si="580"/>
        <v>0.00002-0.0153180888442633i</v>
      </c>
      <c r="W1173" t="str">
        <f t="shared" si="581"/>
        <v>0.000042273089803151-0.00125569846516991i</v>
      </c>
      <c r="X1173" t="str">
        <f t="shared" si="582"/>
        <v>0.0000541923005685136-0.00125478109651367i</v>
      </c>
      <c r="Y1173" t="str">
        <f t="shared" si="583"/>
        <v>0.009+0.522258362732767i</v>
      </c>
      <c r="Z1173" t="str">
        <f t="shared" si="584"/>
        <v>-0.028870299064013-0.00174990130290348i</v>
      </c>
      <c r="AA1173" t="str">
        <f t="shared" si="585"/>
        <v>0.400145928245309-23.0255173374083i</v>
      </c>
      <c r="AB1173" t="str">
        <f t="shared" si="586"/>
        <v>0.689821953819838-0.153343662240897i</v>
      </c>
      <c r="AC1173" t="str">
        <f t="shared" si="587"/>
        <v>1.2347359280721-1.37970621822023i</v>
      </c>
      <c r="AD1173" t="str">
        <f t="shared" si="588"/>
        <v>0.310171204235774+0.222396927725928i</v>
      </c>
      <c r="AE1173" t="str">
        <f t="shared" si="589"/>
        <v>-0.00856556275374251-0.00696343480878054i</v>
      </c>
      <c r="AF1173" t="str">
        <f t="shared" si="590"/>
        <v>-5.81926708909435-1.21335698212488i</v>
      </c>
      <c r="AG1173" t="str">
        <f t="shared" si="591"/>
        <v>1.01898660337566-0.0255313576005148i</v>
      </c>
      <c r="AH1173" t="str">
        <f t="shared" si="592"/>
        <v>0.0393481933983216+0.0509523726881804i</v>
      </c>
      <c r="AI1173">
        <f t="shared" si="593"/>
        <v>-23.8253575646937</v>
      </c>
      <c r="AJ1173">
        <f t="shared" si="594"/>
        <v>52.322728013878738</v>
      </c>
      <c r="AK1173"/>
      <c r="AL1173"/>
      <c r="AM1173"/>
      <c r="AN1173"/>
    </row>
    <row r="1174" spans="1:40" x14ac:dyDescent="0.35">
      <c r="A1174"/>
      <c r="B1174">
        <f t="shared" si="560"/>
        <v>104000</v>
      </c>
      <c r="C1174" s="237" t="str">
        <f t="shared" si="563"/>
        <v>-0.0000029816367168464+0.0099366069560416i</v>
      </c>
      <c r="D1174" s="208" t="str">
        <f t="shared" si="564"/>
        <v>-2.51368406140062+0.0761806533296523i</v>
      </c>
      <c r="E1174" t="str">
        <f t="shared" si="565"/>
        <v>20500</v>
      </c>
      <c r="F1174" t="str">
        <f t="shared" si="566"/>
        <v>0.327868852459016</v>
      </c>
      <c r="G1174" t="str">
        <f t="shared" si="561"/>
        <v>0.327868852459016</v>
      </c>
      <c r="H1174" t="str">
        <f t="shared" si="567"/>
        <v>3.30647624731114+1.28875066643168i</v>
      </c>
      <c r="I1174" t="str">
        <f t="shared" si="568"/>
        <v>408.407044966673i</v>
      </c>
      <c r="J1174" t="str">
        <f t="shared" si="562"/>
        <v>-224.775491142616+89.3463924132691i</v>
      </c>
      <c r="K1174" t="str">
        <f t="shared" si="569"/>
        <v>0.623683000406139-1.56904659435103i</v>
      </c>
      <c r="L1174" t="str">
        <f t="shared" si="570"/>
        <v>0.123011227744323-0.263511777579402i</v>
      </c>
      <c r="M1174" t="str">
        <f t="shared" si="571"/>
        <v>0.746694228150462-1.83255837193043i</v>
      </c>
      <c r="N1174" t="str">
        <f t="shared" si="572"/>
        <v>-1.29722267605113i</v>
      </c>
      <c r="O1174" t="str">
        <f t="shared" si="573"/>
        <v>0.270173906729467-0.962811539254977i</v>
      </c>
      <c r="P1174" t="str">
        <f t="shared" si="574"/>
        <v>0.729826093270533+0.962811539254977i</v>
      </c>
      <c r="Q1174" t="str">
        <f t="shared" si="575"/>
        <v>-0.729826093270533+0.334411136796153i</v>
      </c>
      <c r="R1174" t="str">
        <f t="shared" si="576"/>
        <v>-0.32688714470564-1.46901604478893i</v>
      </c>
      <c r="S1174" t="str">
        <f t="shared" si="577"/>
        <v>0.140478514658897i</v>
      </c>
      <c r="T1174" t="str">
        <f t="shared" si="578"/>
        <v>0.206365191982037-0.0459206205493362i</v>
      </c>
      <c r="U1174" t="str">
        <f t="shared" si="579"/>
        <v>0.00005-0.0013663714207752i</v>
      </c>
      <c r="V1174" t="str">
        <f t="shared" si="580"/>
        <v>0.00002-0.0153033599126822i</v>
      </c>
      <c r="W1174" t="str">
        <f t="shared" si="581"/>
        <v>0.0000422730888545552-0.00125449128869723i</v>
      </c>
      <c r="X1174" t="str">
        <f t="shared" si="582"/>
        <v>0.0000541693694268297-0.00125357501983162i</v>
      </c>
      <c r="Y1174" t="str">
        <f t="shared" si="583"/>
        <v>0.009+0.522761017557342i</v>
      </c>
      <c r="Z1174" t="str">
        <f t="shared" si="584"/>
        <v>-0.0288147089469112-0.00174671656424636i</v>
      </c>
      <c r="AA1174" t="str">
        <f t="shared" si="585"/>
        <v>0.399372311856671-23.0032843962416i</v>
      </c>
      <c r="AB1174" t="str">
        <f t="shared" si="586"/>
        <v>0.689755703084306-0.153485234640889i</v>
      </c>
      <c r="AC1174" t="str">
        <f t="shared" si="587"/>
        <v>1.23376595061805-1.37862412708658i</v>
      </c>
      <c r="AD1174" t="str">
        <f t="shared" si="588"/>
        <v>0.310447836724205+0.222494098764374i</v>
      </c>
      <c r="AE1174" t="str">
        <f t="shared" si="589"/>
        <v>-0.00855682993064736-0.00695336707704136i</v>
      </c>
      <c r="AF1174" t="str">
        <f t="shared" si="590"/>
        <v>-5.82016030871176-1.21257001310203i</v>
      </c>
      <c r="AG1174" t="str">
        <f t="shared" si="591"/>
        <v>1.01897632706827-0.0255299120626761i</v>
      </c>
      <c r="AH1174" t="str">
        <f t="shared" si="592"/>
        <v>0.0393253662692338+0.0508838509984622i</v>
      </c>
      <c r="AI1174">
        <f t="shared" si="593"/>
        <v>-23.834561465982024</v>
      </c>
      <c r="AJ1174">
        <f t="shared" si="594"/>
        <v>52.301510649656663</v>
      </c>
      <c r="AK1174"/>
      <c r="AL1174"/>
      <c r="AM1174"/>
      <c r="AN1174"/>
    </row>
    <row r="1175" spans="1:40" x14ac:dyDescent="0.35">
      <c r="A1175"/>
      <c r="B1175">
        <f t="shared" si="560"/>
        <v>104100</v>
      </c>
      <c r="C1175" s="237" t="str">
        <f t="shared" si="563"/>
        <v>-2.97591106008011E-06+0.00992706170611918i</v>
      </c>
      <c r="D1175" s="208" t="str">
        <f t="shared" si="564"/>
        <v>-2.51368401750392+0.0761074730802471i</v>
      </c>
      <c r="E1175" t="str">
        <f t="shared" si="565"/>
        <v>20500</v>
      </c>
      <c r="F1175" t="str">
        <f t="shared" si="566"/>
        <v>0.327868852459016</v>
      </c>
      <c r="G1175" t="str">
        <f t="shared" si="561"/>
        <v>0.327868852459016</v>
      </c>
      <c r="H1175" t="str">
        <f t="shared" si="567"/>
        <v>3.30736746239829+1.28789115911767i</v>
      </c>
      <c r="I1175" t="str">
        <f t="shared" si="568"/>
        <v>408.799744048372i</v>
      </c>
      <c r="J1175" t="str">
        <f t="shared" si="562"/>
        <v>-225.209883521562+89.4323024059742i</v>
      </c>
      <c r="K1175" t="str">
        <f t="shared" si="569"/>
        <v>0.622639288420345-1.56794041804438i</v>
      </c>
      <c r="L1175" t="str">
        <f t="shared" si="570"/>
        <v>0.122817207420275-0.263349128844058i</v>
      </c>
      <c r="M1175" t="str">
        <f t="shared" si="571"/>
        <v>0.74545649584062-1.83128954688844i</v>
      </c>
      <c r="N1175" t="str">
        <f t="shared" si="572"/>
        <v>-1.29847000554733i</v>
      </c>
      <c r="O1175" t="str">
        <f t="shared" si="573"/>
        <v>0.268972753636258-0.963147786064698i</v>
      </c>
      <c r="P1175" t="str">
        <f t="shared" si="574"/>
        <v>0.731027246363742+0.963147786064698i</v>
      </c>
      <c r="Q1175" t="str">
        <f t="shared" si="575"/>
        <v>-0.731027246363742+0.335322219482632i</v>
      </c>
      <c r="R1175" t="str">
        <f t="shared" si="576"/>
        <v>-0.326874319467594-1.46746378291168i</v>
      </c>
      <c r="S1175" t="str">
        <f t="shared" si="577"/>
        <v>0.140613590153761i</v>
      </c>
      <c r="T1175" t="str">
        <f t="shared" si="578"/>
        <v>0.206345350935831-0.0459629715894058i</v>
      </c>
      <c r="U1175" t="str">
        <f t="shared" si="579"/>
        <v>0.00005-0.00136505886417503i</v>
      </c>
      <c r="V1175" t="str">
        <f t="shared" si="580"/>
        <v>0.00002-0.0152886592787604i</v>
      </c>
      <c r="W1175" t="str">
        <f t="shared" si="581"/>
        <v>0.000042273087905047-0.0012532864317048i</v>
      </c>
      <c r="X1175" t="str">
        <f t="shared" si="582"/>
        <v>0.000054146504325805-0.00125237125988999i</v>
      </c>
      <c r="Y1175" t="str">
        <f t="shared" si="583"/>
        <v>0.009+0.523263672381916i</v>
      </c>
      <c r="Z1175" t="str">
        <f t="shared" si="584"/>
        <v>-0.0287592793471363-0.00174354229213268i</v>
      </c>
      <c r="AA1175" t="str">
        <f t="shared" si="585"/>
        <v>0.398600941056882-22.9810944377977i</v>
      </c>
      <c r="AB1175" t="str">
        <f t="shared" si="586"/>
        <v>0.689689386305569-0.153626788897879i</v>
      </c>
      <c r="AC1175" t="str">
        <f t="shared" si="587"/>
        <v>1.23279830050309-1.37754305146035i</v>
      </c>
      <c r="AD1175" t="str">
        <f t="shared" si="588"/>
        <v>0.310724612081206+0.222590947181154i</v>
      </c>
      <c r="AE1175" t="str">
        <f t="shared" si="589"/>
        <v>-0.00854811918861776-0.00694331673249658i</v>
      </c>
      <c r="AF1175" t="str">
        <f t="shared" si="590"/>
        <v>-5.82105147990221-1.21178368603742i</v>
      </c>
      <c r="AG1175" t="str">
        <f t="shared" si="591"/>
        <v>1.01896604409745-0.0255284814299961i</v>
      </c>
      <c r="AH1175" t="str">
        <f t="shared" si="592"/>
        <v>0.0393025881964851+0.0508154429807204i</v>
      </c>
      <c r="AI1175">
        <f t="shared" si="593"/>
        <v>-23.843757720198781</v>
      </c>
      <c r="AJ1175">
        <f t="shared" si="594"/>
        <v>52.280275668233429</v>
      </c>
      <c r="AK1175"/>
      <c r="AL1175"/>
      <c r="AM1175"/>
      <c r="AN1175"/>
    </row>
    <row r="1176" spans="1:40" x14ac:dyDescent="0.35">
      <c r="A1176"/>
      <c r="B1176">
        <f t="shared" si="560"/>
        <v>104200</v>
      </c>
      <c r="C1176" s="237" t="str">
        <f t="shared" si="563"/>
        <v>-0.0000029702018800169+0.00991753477720895i</v>
      </c>
      <c r="D1176" s="208" t="str">
        <f t="shared" si="564"/>
        <v>-2.51368397373354+0.0760344332919353i</v>
      </c>
      <c r="E1176" t="str">
        <f t="shared" si="565"/>
        <v>20500</v>
      </c>
      <c r="F1176" t="str">
        <f t="shared" si="566"/>
        <v>0.327868852459016</v>
      </c>
      <c r="G1176" t="str">
        <f t="shared" si="561"/>
        <v>0.327868852459016</v>
      </c>
      <c r="H1176" t="str">
        <f t="shared" si="567"/>
        <v>3.3082566347401+1.28703243483913i</v>
      </c>
      <c r="I1176" t="str">
        <f t="shared" si="568"/>
        <v>409.192443130071i</v>
      </c>
      <c r="J1176" t="str">
        <f t="shared" si="562"/>
        <v>-225.644693384774+89.5182123986793i</v>
      </c>
      <c r="K1176" t="str">
        <f t="shared" si="569"/>
        <v>0.621598065688985-1.56683540904833i</v>
      </c>
      <c r="L1176" t="str">
        <f t="shared" si="570"/>
        <v>0.12262361258418-0.2631865940515i</v>
      </c>
      <c r="M1176" t="str">
        <f t="shared" si="571"/>
        <v>0.744221678273165-1.83002200309983i</v>
      </c>
      <c r="N1176" t="str">
        <f t="shared" si="572"/>
        <v>-1.29971733504353i</v>
      </c>
      <c r="O1176" t="str">
        <f t="shared" si="573"/>
        <v>0.267771182066989-0.963482534379553i</v>
      </c>
      <c r="P1176" t="str">
        <f t="shared" si="574"/>
        <v>0.732228817933011+0.963482534379553i</v>
      </c>
      <c r="Q1176" t="str">
        <f t="shared" si="575"/>
        <v>-0.732228817933011+0.336234800663977i</v>
      </c>
      <c r="R1176" t="str">
        <f t="shared" si="576"/>
        <v>-0.326861480234672-1.46591436002344i</v>
      </c>
      <c r="S1176" t="str">
        <f t="shared" si="577"/>
        <v>0.140748665648626i</v>
      </c>
      <c r="T1176" t="str">
        <f t="shared" si="578"/>
        <v>0.206325490128459-0.0460053171949648i</v>
      </c>
      <c r="U1176" t="str">
        <f t="shared" si="579"/>
        <v>0.00005-0.00136374882687736i</v>
      </c>
      <c r="V1176" t="str">
        <f t="shared" si="580"/>
        <v>0.00002-0.0152739868610264i</v>
      </c>
      <c r="W1176" t="str">
        <f t="shared" si="581"/>
        <v>0.000042273086954626-0.00125208388751465i</v>
      </c>
      <c r="X1176" t="str">
        <f t="shared" si="582"/>
        <v>0.0000541237050120794-0.00125116981002107i</v>
      </c>
      <c r="Y1176" t="str">
        <f t="shared" si="583"/>
        <v>0.009+0.52376632720649i</v>
      </c>
      <c r="Z1176" t="str">
        <f t="shared" si="584"/>
        <v>-0.0287040096469135-0.0017403784396401i</v>
      </c>
      <c r="AA1176" t="str">
        <f t="shared" si="585"/>
        <v>0.397831807146993-22.9589473372957i</v>
      </c>
      <c r="AB1176" t="str">
        <f t="shared" si="586"/>
        <v>0.689623003477045-0.153768324990542i</v>
      </c>
      <c r="AC1176" t="str">
        <f t="shared" si="587"/>
        <v>1.23183297091097-1.3764629910965i</v>
      </c>
      <c r="AD1176" t="str">
        <f t="shared" si="588"/>
        <v>0.311001529964397+0.222687472780484i</v>
      </c>
      <c r="AE1176" t="str">
        <f t="shared" si="589"/>
        <v>-0.00853943043989784-0.00693328372438294i</v>
      </c>
      <c r="AF1176" t="str">
        <f t="shared" si="590"/>
        <v>-5.82194060847364-1.21099800154719i</v>
      </c>
      <c r="AG1176" t="str">
        <f t="shared" si="591"/>
        <v>1.01895575446458-0.0255270656305355i</v>
      </c>
      <c r="AH1176" t="str">
        <f t="shared" si="592"/>
        <v>0.0392798589692224+0.0507471483167181i</v>
      </c>
      <c r="AI1176">
        <f t="shared" si="593"/>
        <v>-23.852946345048998</v>
      </c>
      <c r="AJ1176">
        <f t="shared" si="594"/>
        <v>52.259023113420795</v>
      </c>
      <c r="AK1176"/>
      <c r="AL1176"/>
      <c r="AM1176"/>
      <c r="AN1176"/>
    </row>
    <row r="1177" spans="1:40" x14ac:dyDescent="0.35">
      <c r="A1177"/>
      <c r="B1177">
        <f t="shared" si="560"/>
        <v>104300</v>
      </c>
      <c r="C1177" s="237" t="str">
        <f t="shared" si="563"/>
        <v>-2.96450911349744E-06+0.00990802611661386i</v>
      </c>
      <c r="D1177" s="208" t="str">
        <f t="shared" si="564"/>
        <v>-2.513683930089+0.0759615335607063i</v>
      </c>
      <c r="E1177" t="str">
        <f t="shared" si="565"/>
        <v>20500</v>
      </c>
      <c r="F1177" t="str">
        <f t="shared" si="566"/>
        <v>0.327868852459016</v>
      </c>
      <c r="G1177" t="str">
        <f t="shared" si="561"/>
        <v>0.327868852459016</v>
      </c>
      <c r="H1177" t="str">
        <f t="shared" si="567"/>
        <v>3.30914377012639+1.28617449379796i</v>
      </c>
      <c r="I1177" t="str">
        <f t="shared" si="568"/>
        <v>409.585142211769i</v>
      </c>
      <c r="J1177" t="str">
        <f t="shared" si="562"/>
        <v>-226.079920732252+89.6041223913844i</v>
      </c>
      <c r="K1177" t="str">
        <f t="shared" si="569"/>
        <v>0.620559324752503-1.56573156686813i</v>
      </c>
      <c r="L1177" t="str">
        <f t="shared" si="570"/>
        <v>0.122430442104758-0.263024173400573i</v>
      </c>
      <c r="M1177" t="str">
        <f t="shared" si="571"/>
        <v>0.742989766857261-1.8287557402687i</v>
      </c>
      <c r="N1177" t="str">
        <f t="shared" si="572"/>
        <v>-1.30096466453974i</v>
      </c>
      <c r="O1177" t="str">
        <f t="shared" si="573"/>
        <v>0.266569193891094-0.963815783678734i</v>
      </c>
      <c r="P1177" t="str">
        <f t="shared" si="574"/>
        <v>0.733430806108906+0.963815783678734i</v>
      </c>
      <c r="Q1177" t="str">
        <f t="shared" si="575"/>
        <v>-0.733430806108906+0.337148880861006i</v>
      </c>
      <c r="R1177" t="str">
        <f t="shared" si="576"/>
        <v>-0.32684862700181-1.46436776794439i</v>
      </c>
      <c r="S1177" t="str">
        <f t="shared" si="577"/>
        <v>0.14088374114349i</v>
      </c>
      <c r="T1177" t="str">
        <f t="shared" si="578"/>
        <v>0.206305609557948-0.0460476573596281i</v>
      </c>
      <c r="U1177" t="str">
        <f t="shared" si="579"/>
        <v>0.00005-0.00136244130163587i</v>
      </c>
      <c r="V1177" t="str">
        <f t="shared" si="580"/>
        <v>0.00002-0.0152593425783217i</v>
      </c>
      <c r="W1177" t="str">
        <f t="shared" si="581"/>
        <v>0.0000422730860032927-0.00125088364947442i</v>
      </c>
      <c r="X1177" t="str">
        <f t="shared" si="582"/>
        <v>0.0000541009712335091-0.00124997066358275i</v>
      </c>
      <c r="Y1177" t="str">
        <f t="shared" si="583"/>
        <v>0.009+0.524268982031065i</v>
      </c>
      <c r="Z1177" t="str">
        <f t="shared" si="584"/>
        <v>-0.0286488992314402-0.00173722496010736i</v>
      </c>
      <c r="AA1177" t="str">
        <f t="shared" si="585"/>
        <v>0.397064901470215-22.9368429704386i</v>
      </c>
      <c r="AB1177" t="str">
        <f t="shared" si="586"/>
        <v>0.689556554592139-0.153909842897538i</v>
      </c>
      <c r="AC1177" t="str">
        <f t="shared" si="587"/>
        <v>1.23086995504858-1.37538394574176i</v>
      </c>
      <c r="AD1177" t="str">
        <f t="shared" si="588"/>
        <v>0.311278590031117+0.222783675366882i</v>
      </c>
      <c r="AE1177" t="str">
        <f t="shared" si="589"/>
        <v>-0.00853076359715445-0.00692326800214477i</v>
      </c>
      <c r="AF1177" t="str">
        <f t="shared" si="590"/>
        <v>-5.82282770021539-1.21021296023725i</v>
      </c>
      <c r="AG1177" t="str">
        <f t="shared" si="591"/>
        <v>1.01894545817103-0.0255256645926102i</v>
      </c>
      <c r="AH1177" t="str">
        <f t="shared" si="592"/>
        <v>0.0392571783776275+0.0506789666894534i</v>
      </c>
      <c r="AI1177">
        <f t="shared" si="593"/>
        <v>-23.862127358182899</v>
      </c>
      <c r="AJ1177">
        <f t="shared" si="594"/>
        <v>52.237753028857341</v>
      </c>
      <c r="AK1177"/>
      <c r="AL1177"/>
      <c r="AM1177"/>
      <c r="AN1177"/>
    </row>
    <row r="1178" spans="1:40" x14ac:dyDescent="0.35">
      <c r="A1178"/>
      <c r="B1178">
        <f t="shared" si="560"/>
        <v>104400</v>
      </c>
      <c r="C1178" s="237" t="str">
        <f t="shared" si="563"/>
        <v>-2.95883269766471E-06+0.00989853567183878i</v>
      </c>
      <c r="D1178" s="208" t="str">
        <f t="shared" si="564"/>
        <v>-2.51368388656981+0.0758887734840974i</v>
      </c>
      <c r="E1178" t="str">
        <f t="shared" si="565"/>
        <v>20500</v>
      </c>
      <c r="F1178" t="str">
        <f t="shared" si="566"/>
        <v>0.327868852459016</v>
      </c>
      <c r="G1178" t="str">
        <f t="shared" si="561"/>
        <v>0.327868852459016</v>
      </c>
      <c r="H1178" t="str">
        <f t="shared" si="567"/>
        <v>3.31002887432846+1.2853173361874i</v>
      </c>
      <c r="I1178" t="str">
        <f t="shared" si="568"/>
        <v>409.977841293468i</v>
      </c>
      <c r="J1178" t="str">
        <f t="shared" si="562"/>
        <v>-226.515565563996+89.6900323840894i</v>
      </c>
      <c r="K1178" t="str">
        <f t="shared" si="569"/>
        <v>0.619523058177272-1.564628891001i</v>
      </c>
      <c r="L1178" t="str">
        <f t="shared" si="570"/>
        <v>0.122237694853997-0.262861867087838i</v>
      </c>
      <c r="M1178" t="str">
        <f t="shared" si="571"/>
        <v>0.741760753031269-1.82749075808884i</v>
      </c>
      <c r="N1178" t="str">
        <f t="shared" si="572"/>
        <v>-1.30221199403594i</v>
      </c>
      <c r="O1178" t="str">
        <f t="shared" si="573"/>
        <v>0.26536679097868-0.964147533443756i</v>
      </c>
      <c r="P1178" t="str">
        <f t="shared" si="574"/>
        <v>0.73463320902132+0.964147533443756i</v>
      </c>
      <c r="Q1178" t="str">
        <f t="shared" si="575"/>
        <v>-0.73463320902132+0.338064460592184i</v>
      </c>
      <c r="R1178" t="str">
        <f t="shared" si="576"/>
        <v>-0.326835759763946-1.46282399852605i</v>
      </c>
      <c r="S1178" t="str">
        <f t="shared" si="577"/>
        <v>0.141018816638354i</v>
      </c>
      <c r="T1178" t="str">
        <f t="shared" si="578"/>
        <v>0.206285709222329-0.046089992077009i</v>
      </c>
      <c r="U1178" t="str">
        <f t="shared" si="579"/>
        <v>0.0000499999999999999-0.001361136281232i</v>
      </c>
      <c r="V1178" t="str">
        <f t="shared" si="580"/>
        <v>0.00002-0.0152447263497984i</v>
      </c>
      <c r="W1178" t="str">
        <f t="shared" si="581"/>
        <v>0.000042273085051047-0.00124968571095725i</v>
      </c>
      <c r="X1178" t="str">
        <f t="shared" si="582"/>
        <v>0.0000540783027391549-0.00124877381395836i</v>
      </c>
      <c r="Y1178" t="str">
        <f t="shared" si="583"/>
        <v>0.009+0.524771636855639i</v>
      </c>
      <c r="Z1178" t="str">
        <f t="shared" si="584"/>
        <v>-0.0285939474888671-0.00173408180713246i</v>
      </c>
      <c r="AA1178" t="str">
        <f t="shared" si="585"/>
        <v>0.396300215411671-22.9147812134103i</v>
      </c>
      <c r="AB1178" t="str">
        <f t="shared" si="586"/>
        <v>0.689490039644271-0.154051342597518i</v>
      </c>
      <c r="AC1178" t="str">
        <f t="shared" si="587"/>
        <v>1.22990924614595-1.37430591513483i</v>
      </c>
      <c r="AD1178" t="str">
        <f t="shared" si="588"/>
        <v>0.311555791938416+0.222879554745159i</v>
      </c>
      <c r="AE1178" t="str">
        <f t="shared" si="589"/>
        <v>-0.00852211857347412-0.00691326951543231i</v>
      </c>
      <c r="AF1178" t="str">
        <f t="shared" si="590"/>
        <v>-5.82371276089827-1.2094285627033i</v>
      </c>
      <c r="AG1178" t="str">
        <f t="shared" si="591"/>
        <v>1.01893515521822-0.0255242782447893i</v>
      </c>
      <c r="AH1178" t="str">
        <f t="shared" si="592"/>
        <v>0.0392345462129062+0.0506108977831449i</v>
      </c>
      <c r="AI1178">
        <f t="shared" si="593"/>
        <v>-23.87130077719744</v>
      </c>
      <c r="AJ1178">
        <f t="shared" si="594"/>
        <v>52.216465458008017</v>
      </c>
      <c r="AK1178"/>
      <c r="AL1178"/>
      <c r="AM1178"/>
      <c r="AN1178"/>
    </row>
    <row r="1179" spans="1:40" x14ac:dyDescent="0.35">
      <c r="A1179"/>
      <c r="B1179">
        <f t="shared" si="560"/>
        <v>104500</v>
      </c>
      <c r="C1179" s="237" t="str">
        <f t="shared" si="563"/>
        <v>-2.95317256996232E-06+0.00988906339058951i</v>
      </c>
      <c r="D1179" s="208" t="str">
        <f t="shared" si="564"/>
        <v>-2.51368384317549+0.0758161526611863i</v>
      </c>
      <c r="E1179" t="str">
        <f t="shared" si="565"/>
        <v>20500</v>
      </c>
      <c r="F1179" t="str">
        <f t="shared" si="566"/>
        <v>0.327868852459016</v>
      </c>
      <c r="G1179" t="str">
        <f t="shared" si="561"/>
        <v>0.327868852459016</v>
      </c>
      <c r="H1179" t="str">
        <f t="shared" si="567"/>
        <v>3.31091195309913+1.28446096219216i</v>
      </c>
      <c r="I1179" t="str">
        <f t="shared" si="568"/>
        <v>410.370540375167i</v>
      </c>
      <c r="J1179" t="str">
        <f t="shared" si="562"/>
        <v>-226.951627880007+89.7759423767945i</v>
      </c>
      <c r="K1179" t="str">
        <f t="shared" si="569"/>
        <v>0.618489258555479-1.56352738093615i</v>
      </c>
      <c r="L1179" t="str">
        <f t="shared" si="570"/>
        <v>0.122045369707153-0.262699675307588i</v>
      </c>
      <c r="M1179" t="str">
        <f t="shared" si="571"/>
        <v>0.740534628262632-1.82622705624374i</v>
      </c>
      <c r="N1179" t="str">
        <f t="shared" si="572"/>
        <v>-1.30345932353214i</v>
      </c>
      <c r="O1179" t="str">
        <f t="shared" si="573"/>
        <v>0.264163975200474-0.964477783158474i</v>
      </c>
      <c r="P1179" t="str">
        <f t="shared" si="574"/>
        <v>0.735836024799526+0.964477783158474i</v>
      </c>
      <c r="Q1179" t="str">
        <f t="shared" si="575"/>
        <v>-0.735836024799526+0.338981540373666i</v>
      </c>
      <c r="R1179" t="str">
        <f t="shared" si="576"/>
        <v>-0.326822878516003-1.46128304365111i</v>
      </c>
      <c r="S1179" t="str">
        <f t="shared" si="577"/>
        <v>0.141153892133219i</v>
      </c>
      <c r="T1179" t="str">
        <f t="shared" si="578"/>
        <v>0.206265789119631-0.046132321340716i</v>
      </c>
      <c r="U1179" t="str">
        <f t="shared" si="579"/>
        <v>0.0000499999999999999-0.00135983375847484i</v>
      </c>
      <c r="V1179" t="str">
        <f t="shared" si="580"/>
        <v>0.00002-0.0152301380949182i</v>
      </c>
      <c r="W1179" t="str">
        <f t="shared" si="581"/>
        <v>0.0000422730840978888-0.00124849006536164i</v>
      </c>
      <c r="X1179" t="str">
        <f t="shared" si="582"/>
        <v>0.000054055699279279-0.00124757925455654i</v>
      </c>
      <c r="Y1179" t="str">
        <f t="shared" si="583"/>
        <v>0.009+0.525274291680213i</v>
      </c>
      <c r="Z1179" t="str">
        <f t="shared" si="584"/>
        <v>-0.0285391538102821-0.00173094893457102i</v>
      </c>
      <c r="AA1179" t="str">
        <f t="shared" si="585"/>
        <v>0.395537740398158-22.8927619428737i</v>
      </c>
      <c r="AB1179" t="str">
        <f t="shared" si="586"/>
        <v>0.689423458626852-0.154192824069121i</v>
      </c>
      <c r="AC1179" t="str">
        <f t="shared" si="587"/>
        <v>1.22895083745611-1.37322889900629i</v>
      </c>
      <c r="AD1179" t="str">
        <f t="shared" si="588"/>
        <v>0.311833135343078+0.222975110720423i</v>
      </c>
      <c r="AE1179" t="str">
        <f t="shared" si="589"/>
        <v>-0.00851349528236126-0.00690328821410088i</v>
      </c>
      <c r="AF1179" t="str">
        <f t="shared" si="590"/>
        <v>-5.82459579627462-1.20864480953097i</v>
      </c>
      <c r="AG1179" t="str">
        <f t="shared" si="591"/>
        <v>1.01892484560757-0.0255229065158956i</v>
      </c>
      <c r="AH1179" t="str">
        <f t="shared" si="592"/>
        <v>0.0392119622672873+0.0505429412832316i</v>
      </c>
      <c r="AI1179">
        <f t="shared" si="593"/>
        <v>-23.880466619635513</v>
      </c>
      <c r="AJ1179">
        <f t="shared" si="594"/>
        <v>52.195160444164557</v>
      </c>
      <c r="AK1179"/>
      <c r="AL1179"/>
      <c r="AM1179"/>
      <c r="AN1179"/>
    </row>
    <row r="1180" spans="1:40" x14ac:dyDescent="0.35">
      <c r="A1180"/>
      <c r="B1180">
        <f t="shared" si="560"/>
        <v>104600</v>
      </c>
      <c r="C1180" s="237" t="str">
        <f t="shared" si="563"/>
        <v>-2.94752866813276E-06+0.0098796092207718i</v>
      </c>
      <c r="D1180" s="208" t="str">
        <f t="shared" si="564"/>
        <v>-2.51368379990558+0.0757436706925838i</v>
      </c>
      <c r="E1180" t="str">
        <f t="shared" si="565"/>
        <v>20500</v>
      </c>
      <c r="F1180" t="str">
        <f t="shared" si="566"/>
        <v>0.327868852459016</v>
      </c>
      <c r="G1180" t="str">
        <f t="shared" si="561"/>
        <v>0.327868852459016</v>
      </c>
      <c r="H1180" t="str">
        <f t="shared" si="567"/>
        <v>3.31179301217284+1.28360537198846i</v>
      </c>
      <c r="I1180" t="str">
        <f t="shared" si="568"/>
        <v>410.763239456866i</v>
      </c>
      <c r="J1180" t="str">
        <f t="shared" si="562"/>
        <v>-227.388107680283+89.8618523694996i</v>
      </c>
      <c r="K1180" t="str">
        <f t="shared" si="569"/>
        <v>0.617457918505054-1.56242703615495i</v>
      </c>
      <c r="L1180" t="str">
        <f t="shared" si="570"/>
        <v>0.121853465542733-0.26253759825186i</v>
      </c>
      <c r="M1180" t="str">
        <f t="shared" si="571"/>
        <v>0.739311384047787-1.82496463440681i</v>
      </c>
      <c r="N1180" t="str">
        <f t="shared" si="572"/>
        <v>-1.30470665302835i</v>
      </c>
      <c r="O1180" t="str">
        <f t="shared" si="573"/>
        <v>0.262960748427843-0.964806532309078i</v>
      </c>
      <c r="P1180" t="str">
        <f t="shared" si="574"/>
        <v>0.737039251572157+0.964806532309078i</v>
      </c>
      <c r="Q1180" t="str">
        <f t="shared" si="575"/>
        <v>-0.737039251572157+0.339900120719272i</v>
      </c>
      <c r="R1180" t="str">
        <f t="shared" si="576"/>
        <v>-0.326809983252903-1.45974489523327i</v>
      </c>
      <c r="S1180" t="str">
        <f t="shared" si="577"/>
        <v>0.141288967628083i</v>
      </c>
      <c r="T1180" t="str">
        <f t="shared" si="578"/>
        <v>0.206245849247873-0.0461746451443538i</v>
      </c>
      <c r="U1180" t="str">
        <f t="shared" si="579"/>
        <v>0.0000500000000000001-0.00135853372620096i</v>
      </c>
      <c r="V1180" t="str">
        <f t="shared" si="580"/>
        <v>0.00002-0.0152155777334508i</v>
      </c>
      <c r="W1180" t="str">
        <f t="shared" si="581"/>
        <v>0.0000422730831438181-0.00124729670611131i</v>
      </c>
      <c r="X1180" t="str">
        <f t="shared" si="582"/>
        <v>0.0000540331606053355-0.00124638697881109i</v>
      </c>
      <c r="Y1180" t="str">
        <f t="shared" si="583"/>
        <v>0.009+0.525776946504788i</v>
      </c>
      <c r="Z1180" t="str">
        <f t="shared" si="584"/>
        <v>-0.0284845175896916-0.00172782629653451i</v>
      </c>
      <c r="AA1180" t="str">
        <f t="shared" si="585"/>
        <v>0.394777467897892-22.8707850359679i</v>
      </c>
      <c r="AB1180" t="str">
        <f t="shared" si="586"/>
        <v>0.689356811533262-0.154334287290971i</v>
      </c>
      <c r="AC1180" t="str">
        <f t="shared" si="587"/>
        <v>1.22799472225502-1.37215289707876i</v>
      </c>
      <c r="AD1180" t="str">
        <f t="shared" si="588"/>
        <v>0.31211061990159+0.223070343098068i</v>
      </c>
      <c r="AE1180" t="str">
        <f t="shared" si="589"/>
        <v>-0.00850489363773458-0.00689332404820912i</v>
      </c>
      <c r="AF1180" t="str">
        <f t="shared" si="590"/>
        <v>-5.82547681207842-1.20786170129588i</v>
      </c>
      <c r="AG1180" t="str">
        <f t="shared" si="591"/>
        <v>1.01891452934055-0.0255215493350021i</v>
      </c>
      <c r="AH1180" t="str">
        <f t="shared" si="592"/>
        <v>0.0391894263340095+0.0504750968763583i</v>
      </c>
      <c r="AI1180">
        <f t="shared" si="593"/>
        <v>-23.889624902987716</v>
      </c>
      <c r="AJ1180">
        <f t="shared" si="594"/>
        <v>52.173838030446582</v>
      </c>
      <c r="AK1180"/>
      <c r="AL1180"/>
      <c r="AM1180"/>
      <c r="AN1180"/>
    </row>
    <row r="1181" spans="1:40" x14ac:dyDescent="0.35">
      <c r="A1181"/>
      <c r="B1181">
        <f t="shared" si="560"/>
        <v>104700</v>
      </c>
      <c r="C1181" s="237" t="str">
        <f t="shared" si="563"/>
        <v>-2.94190093021569E-06+0.0098701731104905i</v>
      </c>
      <c r="D1181" s="208" t="str">
        <f t="shared" si="564"/>
        <v>-2.51368375675959+0.0756713271804272i</v>
      </c>
      <c r="E1181" t="str">
        <f t="shared" si="565"/>
        <v>20500</v>
      </c>
      <c r="F1181" t="str">
        <f t="shared" si="566"/>
        <v>0.327868852459016</v>
      </c>
      <c r="G1181" t="str">
        <f t="shared" si="561"/>
        <v>0.327868852459016</v>
      </c>
      <c r="H1181" t="str">
        <f t="shared" si="567"/>
        <v>3.31267205726564+1.28275056574408i</v>
      </c>
      <c r="I1181" t="str">
        <f t="shared" si="568"/>
        <v>411.155938538564i</v>
      </c>
      <c r="J1181" t="str">
        <f t="shared" si="562"/>
        <v>-227.825004964826+89.9477623622046i</v>
      </c>
      <c r="K1181" t="str">
        <f t="shared" si="569"/>
        <v>0.616429030669536-1.56132785613087i</v>
      </c>
      <c r="L1181" t="str">
        <f t="shared" si="570"/>
        <v>0.121661981242494-0.262375636110455i</v>
      </c>
      <c r="M1181" t="str">
        <f t="shared" si="571"/>
        <v>0.73809101191203-1.82370349224133i</v>
      </c>
      <c r="N1181" t="str">
        <f t="shared" si="572"/>
        <v>-1.30595398252455i</v>
      </c>
      <c r="O1181" t="str">
        <f t="shared" si="573"/>
        <v>0.261757112532825-0.965133780384086i</v>
      </c>
      <c r="P1181" t="str">
        <f t="shared" si="574"/>
        <v>0.738242887467175+0.965133780384086i</v>
      </c>
      <c r="Q1181" t="str">
        <f t="shared" si="575"/>
        <v>-0.738242887467175+0.340820202140464i</v>
      </c>
      <c r="R1181" t="str">
        <f t="shared" si="576"/>
        <v>-0.326797073969561-1.45820954521715i</v>
      </c>
      <c r="S1181" t="str">
        <f t="shared" si="577"/>
        <v>0.141424043122947i</v>
      </c>
      <c r="T1181" t="str">
        <f t="shared" si="578"/>
        <v>0.206225889605083-0.0462169634815241i</v>
      </c>
      <c r="U1181" t="str">
        <f t="shared" si="579"/>
        <v>0.0000499999999999999-0.00135723617727432i</v>
      </c>
      <c r="V1181" t="str">
        <f t="shared" si="580"/>
        <v>0.00002-0.0152010451854723i</v>
      </c>
      <c r="W1181" t="str">
        <f t="shared" si="581"/>
        <v>0.0000422730821888348-0.00124610562665516i</v>
      </c>
      <c r="X1181" t="str">
        <f t="shared" si="582"/>
        <v>0.0000540106864699657-0.00124519698018096i</v>
      </c>
      <c r="Y1181" t="str">
        <f t="shared" si="583"/>
        <v>0.009+0.526279601329362i</v>
      </c>
      <c r="Z1181" t="str">
        <f t="shared" si="584"/>
        <v>-0.0284300382240073-0.00172471384738868i</v>
      </c>
      <c r="AA1181" t="str">
        <f t="shared" si="585"/>
        <v>0.394019389420289-22.8488503703066i</v>
      </c>
      <c r="AB1181" t="str">
        <f t="shared" si="586"/>
        <v>0.689290098356908-0.154475732241682i</v>
      </c>
      <c r="AC1181" t="str">
        <f t="shared" si="587"/>
        <v>1.2270408938415-1.37107790906698i</v>
      </c>
      <c r="AD1181" t="str">
        <f t="shared" si="588"/>
        <v>0.31238824527017+0.223165251683793i</v>
      </c>
      <c r="AE1181" t="str">
        <f t="shared" si="589"/>
        <v>-0.00849631355392649-0.00688337696801936i</v>
      </c>
      <c r="AF1181" t="str">
        <f t="shared" si="590"/>
        <v>-5.82635581402523-1.20707923856365i</v>
      </c>
      <c r="AG1181" t="str">
        <f t="shared" si="591"/>
        <v>1.01890420641864-0.0255202066314332i</v>
      </c>
      <c r="AH1181" t="str">
        <f t="shared" si="592"/>
        <v>0.0391669382073246+0.0504073642503813i</v>
      </c>
      <c r="AI1181">
        <f t="shared" si="593"/>
        <v>-23.898775644690573</v>
      </c>
      <c r="AJ1181">
        <f t="shared" si="594"/>
        <v>52.152498259802215</v>
      </c>
      <c r="AK1181"/>
      <c r="AL1181"/>
      <c r="AM1181"/>
      <c r="AN1181"/>
    </row>
    <row r="1182" spans="1:40" x14ac:dyDescent="0.35">
      <c r="A1182"/>
      <c r="B1182">
        <f t="shared" si="560"/>
        <v>104800</v>
      </c>
      <c r="C1182" s="237" t="str">
        <f t="shared" si="563"/>
        <v>-2.93628929454624E-06+0.00986075500804845i</v>
      </c>
      <c r="D1182" s="208" t="str">
        <f t="shared" si="564"/>
        <v>-2.51368371373705+0.0755991217283715i</v>
      </c>
      <c r="E1182" t="str">
        <f t="shared" si="565"/>
        <v>20500</v>
      </c>
      <c r="F1182" t="str">
        <f t="shared" si="566"/>
        <v>0.327868852459016</v>
      </c>
      <c r="G1182" t="str">
        <f t="shared" si="561"/>
        <v>0.327868852459016</v>
      </c>
      <c r="H1182" t="str">
        <f t="shared" si="567"/>
        <v>3.3135490940753+1.28189654361848i</v>
      </c>
      <c r="I1182" t="str">
        <f t="shared" si="568"/>
        <v>411.548637620263i</v>
      </c>
      <c r="J1182" t="str">
        <f t="shared" si="562"/>
        <v>-228.262319733635+90.0336723549097i</v>
      </c>
      <c r="K1182" t="str">
        <f t="shared" si="569"/>
        <v>0.615402587718019-1.5602298403297i</v>
      </c>
      <c r="L1182" t="str">
        <f t="shared" si="570"/>
        <v>0.12147091569143-0.262213789070948i</v>
      </c>
      <c r="M1182" t="str">
        <f t="shared" si="571"/>
        <v>0.736873503409449-1.82244362940065i</v>
      </c>
      <c r="N1182" t="str">
        <f t="shared" si="572"/>
        <v>-1.30720131202075i</v>
      </c>
      <c r="O1182" t="str">
        <f t="shared" si="573"/>
        <v>0.260553069388063-0.965459526874358i</v>
      </c>
      <c r="P1182" t="str">
        <f t="shared" si="574"/>
        <v>0.739446930611937+0.965459526874358i</v>
      </c>
      <c r="Q1182" t="str">
        <f t="shared" si="575"/>
        <v>-0.739446930611937+0.341741785146392i</v>
      </c>
      <c r="R1182" t="str">
        <f t="shared" si="576"/>
        <v>-0.326784150660885-1.45667698557808i</v>
      </c>
      <c r="S1182" t="str">
        <f t="shared" si="577"/>
        <v>0.141559118617811i</v>
      </c>
      <c r="T1182" t="str">
        <f t="shared" si="578"/>
        <v>0.206205910189283-0.0462592763458248i</v>
      </c>
      <c r="U1182" t="str">
        <f t="shared" si="579"/>
        <v>0.0000499999999999999-0.00135594110458608i</v>
      </c>
      <c r="V1182" t="str">
        <f t="shared" si="580"/>
        <v>0.00002-0.0151865403713641i</v>
      </c>
      <c r="W1182" t="str">
        <f t="shared" si="581"/>
        <v>0.0000422730812329391-0.00124491682046704i</v>
      </c>
      <c r="X1182" t="str">
        <f t="shared" si="582"/>
        <v>0.0000539882766269895-0.00124400925214998i</v>
      </c>
      <c r="Y1182" t="str">
        <f t="shared" si="583"/>
        <v>0.009+0.526782256153936i</v>
      </c>
      <c r="Z1182" t="str">
        <f t="shared" si="584"/>
        <v>-0.0283757151130253-0.00172161154175178i</v>
      </c>
      <c r="AA1182" t="str">
        <f t="shared" si="585"/>
        <v>0.393263496515705-22.8269578239752i</v>
      </c>
      <c r="AB1182" t="str">
        <f t="shared" si="586"/>
        <v>0.68922331909118-0.154617158899854i</v>
      </c>
      <c r="AC1182" t="str">
        <f t="shared" si="587"/>
        <v>1.22608934553714-1.37000393467784i</v>
      </c>
      <c r="AD1182" t="str">
        <f t="shared" si="588"/>
        <v>0.312666011104749+0.223259836283591i</v>
      </c>
      <c r="AE1182" t="str">
        <f t="shared" si="589"/>
        <v>-0.00848775494567893-0.00687344692399528i</v>
      </c>
      <c r="AF1182" t="str">
        <f t="shared" si="590"/>
        <v>-5.82723280781235-1.20629742189011i</v>
      </c>
      <c r="AG1182" t="str">
        <f t="shared" si="591"/>
        <v>1.01889387684335-0.0255188783347615i</v>
      </c>
      <c r="AH1182" t="str">
        <f t="shared" si="592"/>
        <v>0.0391444976824822+0.0503397430943537i</v>
      </c>
      <c r="AI1182">
        <f t="shared" si="593"/>
        <v>-23.907918862128529</v>
      </c>
      <c r="AJ1182">
        <f t="shared" si="594"/>
        <v>52.131141175010711</v>
      </c>
      <c r="AK1182"/>
      <c r="AL1182"/>
      <c r="AM1182"/>
      <c r="AN1182"/>
    </row>
    <row r="1183" spans="1:40" x14ac:dyDescent="0.35">
      <c r="A1183"/>
      <c r="B1183">
        <f t="shared" si="560"/>
        <v>104900</v>
      </c>
      <c r="C1183" s="237" t="str">
        <f t="shared" si="563"/>
        <v>-2.93069369975332E-06+0.00985135486194565i</v>
      </c>
      <c r="D1183" s="208" t="str">
        <f t="shared" si="564"/>
        <v>-2.51368367083749+0.0755270539415833i</v>
      </c>
      <c r="E1183" t="str">
        <f t="shared" si="565"/>
        <v>20500</v>
      </c>
      <c r="F1183" t="str">
        <f t="shared" si="566"/>
        <v>0.327868852459016</v>
      </c>
      <c r="G1183" t="str">
        <f t="shared" si="561"/>
        <v>0.327868852459016</v>
      </c>
      <c r="H1183" t="str">
        <f t="shared" si="567"/>
        <v>3.31442412828136+1.28104330576279i</v>
      </c>
      <c r="I1183" t="str">
        <f t="shared" si="568"/>
        <v>411.941336701962i</v>
      </c>
      <c r="J1183" t="str">
        <f t="shared" si="562"/>
        <v>-228.70005198671+90.1195823476147i</v>
      </c>
      <c r="K1183" t="str">
        <f t="shared" si="569"/>
        <v>0.614378582345028-1.55913298820951i</v>
      </c>
      <c r="L1183" t="str">
        <f t="shared" si="570"/>
        <v>0.121280267777761-0.262052057318704i</v>
      </c>
      <c r="M1183" t="str">
        <f t="shared" si="571"/>
        <v>0.735658850122789-1.82118504552821i</v>
      </c>
      <c r="N1183" t="str">
        <f t="shared" si="572"/>
        <v>-1.30844864151695i</v>
      </c>
      <c r="O1183" t="str">
        <f t="shared" si="573"/>
        <v>0.259348620866844-0.965783771273087i</v>
      </c>
      <c r="P1183" t="str">
        <f t="shared" si="574"/>
        <v>0.740651379133156+0.965783771273087i</v>
      </c>
      <c r="Q1183" t="str">
        <f t="shared" si="575"/>
        <v>-0.740651379133156+0.342664870243863i</v>
      </c>
      <c r="R1183" t="str">
        <f t="shared" si="576"/>
        <v>-0.32677121332178-1.45514720832196i</v>
      </c>
      <c r="S1183" t="str">
        <f t="shared" si="577"/>
        <v>0.141694194112676i</v>
      </c>
      <c r="T1183" t="str">
        <f t="shared" si="578"/>
        <v>0.20618591099849-0.046301583730851i</v>
      </c>
      <c r="U1183" t="str">
        <f t="shared" si="579"/>
        <v>0.0000500000000000001-0.00135464850105454i</v>
      </c>
      <c r="V1183" t="str">
        <f t="shared" si="580"/>
        <v>0.00002-0.0151720632118108i</v>
      </c>
      <c r="W1183" t="str">
        <f t="shared" si="581"/>
        <v>0.0000422730802761311-0.00124373028104572i</v>
      </c>
      <c r="X1183" t="str">
        <f t="shared" si="582"/>
        <v>0.0000539659308314001-0.00124282378822687i</v>
      </c>
      <c r="Y1183" t="str">
        <f t="shared" si="583"/>
        <v>0.009+0.527284910978511i</v>
      </c>
      <c r="Z1183" t="str">
        <f t="shared" si="584"/>
        <v>-0.0283215476594125-0.00171851933449297i</v>
      </c>
      <c r="AA1183" t="str">
        <f t="shared" si="585"/>
        <v>0.392509780775206-22.8051072755285i</v>
      </c>
      <c r="AB1183" t="str">
        <f t="shared" si="586"/>
        <v>0.68915647372945-0.154758567244082i</v>
      </c>
      <c r="AC1183" t="str">
        <f t="shared" si="587"/>
        <v>1.22514007068619-1.36893097361046i</v>
      </c>
      <c r="AD1183" t="str">
        <f t="shared" si="588"/>
        <v>0.312943917060982+0.223354096703747i</v>
      </c>
      <c r="AE1183" t="str">
        <f t="shared" si="589"/>
        <v>-0.00847921772814224-0.00686353386680147i</v>
      </c>
      <c r="AF1183" t="str">
        <f t="shared" si="590"/>
        <v>-5.82810779911885-1.20551625182121i</v>
      </c>
      <c r="AG1183" t="str">
        <f t="shared" si="591"/>
        <v>1.01888354061622-0.0255175643748078i</v>
      </c>
      <c r="AH1183" t="str">
        <f t="shared" si="592"/>
        <v>0.0391221045557311+0.0502722330985228i</v>
      </c>
      <c r="AI1183">
        <f t="shared" si="593"/>
        <v>-23.917054572633205</v>
      </c>
      <c r="AJ1183">
        <f t="shared" si="594"/>
        <v>52.10976681867978</v>
      </c>
      <c r="AK1183"/>
      <c r="AL1183"/>
      <c r="AM1183"/>
      <c r="AN1183"/>
    </row>
    <row r="1184" spans="1:40" x14ac:dyDescent="0.35">
      <c r="A1184"/>
      <c r="B1184">
        <f t="shared" si="560"/>
        <v>105000</v>
      </c>
      <c r="C1184" s="237" t="str">
        <f t="shared" si="563"/>
        <v>-2.92511408475794E-06+0.00984197262087828i</v>
      </c>
      <c r="D1184" s="208" t="str">
        <f t="shared" si="564"/>
        <v>-2.51368362806044+0.0754551234267335i</v>
      </c>
      <c r="E1184" t="str">
        <f t="shared" si="565"/>
        <v>20500</v>
      </c>
      <c r="F1184" t="str">
        <f t="shared" si="566"/>
        <v>0.327868852459016</v>
      </c>
      <c r="G1184" t="str">
        <f t="shared" si="561"/>
        <v>0.327868852459016</v>
      </c>
      <c r="H1184" t="str">
        <f t="shared" si="567"/>
        <v>3.3152971655452+1.28019085231993i</v>
      </c>
      <c r="I1184" t="str">
        <f t="shared" si="568"/>
        <v>412.33403578366i</v>
      </c>
      <c r="J1184" t="str">
        <f t="shared" si="562"/>
        <v>-229.138201724052+90.2054923403198i</v>
      </c>
      <c r="K1184" t="str">
        <f t="shared" si="569"/>
        <v>0.613357007270426-1.55803729922077i</v>
      </c>
      <c r="L1184" t="str">
        <f t="shared" si="570"/>
        <v>0.12109003639293-0.261890441036893i</v>
      </c>
      <c r="M1184" t="str">
        <f t="shared" si="571"/>
        <v>0.734447043663356-1.81992774025766i</v>
      </c>
      <c r="N1184" t="str">
        <f t="shared" si="572"/>
        <v>-1.30969597101316i</v>
      </c>
      <c r="O1184" t="str">
        <f t="shared" si="573"/>
        <v>0.258143768843077-0.966106513075806i</v>
      </c>
      <c r="P1184" t="str">
        <f t="shared" si="574"/>
        <v>0.741856231156923+0.966106513075806i</v>
      </c>
      <c r="Q1184" t="str">
        <f t="shared" si="575"/>
        <v>-0.741856231156923+0.343589457937354i</v>
      </c>
      <c r="R1184" t="str">
        <f t="shared" si="576"/>
        <v>-0.326758261947138-1.45362020548516i</v>
      </c>
      <c r="S1184" t="str">
        <f t="shared" si="577"/>
        <v>0.14182926960754i</v>
      </c>
      <c r="T1184" t="str">
        <f t="shared" si="578"/>
        <v>0.206165892030722-0.0463438856301918i</v>
      </c>
      <c r="U1184" t="str">
        <f t="shared" si="579"/>
        <v>0.0000500000000000001-0.00135335835962496i</v>
      </c>
      <c r="V1184" t="str">
        <f t="shared" si="580"/>
        <v>0.00002-0.0151576136277995i</v>
      </c>
      <c r="W1184" t="str">
        <f t="shared" si="581"/>
        <v>0.0000422730793184103-0.0012425460019147i</v>
      </c>
      <c r="X1184" t="str">
        <f t="shared" si="582"/>
        <v>0.0000539436488393552-0.00124164058194501i</v>
      </c>
      <c r="Y1184" t="str">
        <f t="shared" si="583"/>
        <v>0.009+0.527787565803085i</v>
      </c>
      <c r="Z1184" t="str">
        <f t="shared" si="584"/>
        <v>-0.0282675352686882-0.00171543718073062i</v>
      </c>
      <c r="AA1184" t="str">
        <f t="shared" si="585"/>
        <v>0.391758233830342-22.7832986039891i</v>
      </c>
      <c r="AB1184" t="str">
        <f t="shared" si="586"/>
        <v>0.689089562265093-0.154899957252937i</v>
      </c>
      <c r="AC1184" t="str">
        <f t="shared" si="587"/>
        <v>1.22419306265553-1.36785902555625i</v>
      </c>
      <c r="AD1184" t="str">
        <f t="shared" si="588"/>
        <v>0.313221962794242+0.223448032750846i</v>
      </c>
      <c r="AE1184" t="str">
        <f t="shared" si="589"/>
        <v>-0.00847070181687209-0.00685363774730222i</v>
      </c>
      <c r="AF1184" t="str">
        <f t="shared" si="590"/>
        <v>-5.82898079360564-1.2047357288932i</v>
      </c>
      <c r="AG1184" t="str">
        <f t="shared" si="591"/>
        <v>1.01887319773879-0.0255162646816397i</v>
      </c>
      <c r="AH1184" t="str">
        <f t="shared" si="592"/>
        <v>0.0390997586243098+0.0502048339543246i</v>
      </c>
      <c r="AI1184">
        <f t="shared" si="593"/>
        <v>-23.926182793483935</v>
      </c>
      <c r="AJ1184">
        <f t="shared" si="594"/>
        <v>52.088375233249167</v>
      </c>
      <c r="AK1184"/>
      <c r="AL1184"/>
      <c r="AM1184"/>
      <c r="AN1184"/>
    </row>
    <row r="1185" spans="1:40" x14ac:dyDescent="0.35">
      <c r="A1185"/>
      <c r="B1185">
        <f t="shared" si="560"/>
        <v>105100</v>
      </c>
      <c r="C1185" s="237" t="str">
        <f t="shared" si="563"/>
        <v>-2.91955038877156E-06+0.00983260823373783i</v>
      </c>
      <c r="D1185" s="208" t="str">
        <f t="shared" si="564"/>
        <v>-2.51368358540544+0.0753833297919901i</v>
      </c>
      <c r="E1185" t="str">
        <f t="shared" si="565"/>
        <v>20500</v>
      </c>
      <c r="F1185" t="str">
        <f t="shared" si="566"/>
        <v>0.327868852459016</v>
      </c>
      <c r="G1185" t="str">
        <f t="shared" si="561"/>
        <v>0.327868852459016</v>
      </c>
      <c r="H1185" t="str">
        <f t="shared" si="567"/>
        <v>3.31616821151007+1.27933918342466i</v>
      </c>
      <c r="I1185" t="str">
        <f t="shared" si="568"/>
        <v>412.726734865359i</v>
      </c>
      <c r="J1185" t="str">
        <f t="shared" si="562"/>
        <v>-229.576768945659+90.2914023330249i</v>
      </c>
      <c r="K1185" t="str">
        <f t="shared" si="569"/>
        <v>0.612337855239344-1.55694277280646i</v>
      </c>
      <c r="L1185" t="str">
        <f t="shared" si="570"/>
        <v>0.120900220431594-0.261728940406507i</v>
      </c>
      <c r="M1185" t="str">
        <f t="shared" si="571"/>
        <v>0.733238075670938-1.81867171321297i</v>
      </c>
      <c r="N1185" t="str">
        <f t="shared" si="572"/>
        <v>-1.31094330050936i</v>
      </c>
      <c r="O1185" t="str">
        <f t="shared" si="573"/>
        <v>0.256938515191326-0.966427751780378i</v>
      </c>
      <c r="P1185" t="str">
        <f t="shared" si="574"/>
        <v>0.743061484808674+0.966427751780378i</v>
      </c>
      <c r="Q1185" t="str">
        <f t="shared" si="575"/>
        <v>-0.743061484808674+0.344515548728982i</v>
      </c>
      <c r="R1185" t="str">
        <f t="shared" si="576"/>
        <v>-0.326745296531853-1.45209596913435i</v>
      </c>
      <c r="S1185" t="str">
        <f t="shared" si="577"/>
        <v>0.141964345102404i</v>
      </c>
      <c r="T1185" t="str">
        <f t="shared" si="578"/>
        <v>0.206145853283999-0.0463861820374353i</v>
      </c>
      <c r="U1185" t="str">
        <f t="shared" si="579"/>
        <v>0.0000500000000000001-0.00135207067326947i</v>
      </c>
      <c r="V1185" t="str">
        <f t="shared" si="580"/>
        <v>0.00002-0.015143191540618i</v>
      </c>
      <c r="W1185" t="str">
        <f t="shared" si="581"/>
        <v>0.0000422730783597772-0.00124136397662219i</v>
      </c>
      <c r="X1185" t="str">
        <f t="shared" si="582"/>
        <v>0.0000539214304081736-0.00124045962686245i</v>
      </c>
      <c r="Y1185" t="str">
        <f t="shared" si="583"/>
        <v>0.009+0.52829022062766i</v>
      </c>
      <c r="Z1185" t="str">
        <f t="shared" si="584"/>
        <v>-0.0282136773492102-0.00171236503583075i</v>
      </c>
      <c r="AA1185" t="str">
        <f t="shared" si="585"/>
        <v>0.391008847352899-22.7615316888443i</v>
      </c>
      <c r="AB1185" t="str">
        <f t="shared" si="586"/>
        <v>0.689022584691491-0.155041328904987i</v>
      </c>
      <c r="AC1185" t="str">
        <f t="shared" si="587"/>
        <v>1.22324831483456-1.36678809019906i</v>
      </c>
      <c r="AD1185" t="str">
        <f t="shared" si="588"/>
        <v>0.313500147959619+0.223541644231773i</v>
      </c>
      <c r="AE1185" t="str">
        <f t="shared" si="589"/>
        <v>-0.00846220712782772-0.00684375851656098i</v>
      </c>
      <c r="AF1185" t="str">
        <f t="shared" si="590"/>
        <v>-5.82985179691551-1.20395585363267i</v>
      </c>
      <c r="AG1185" t="str">
        <f t="shared" si="591"/>
        <v>1.01886284821265-0.0255149791855696i</v>
      </c>
      <c r="AH1185" t="str">
        <f t="shared" si="592"/>
        <v>0.0390774596864418+0.0501375453543791i</v>
      </c>
      <c r="AI1185">
        <f t="shared" si="593"/>
        <v>-23.935303541907793</v>
      </c>
      <c r="AJ1185">
        <f t="shared" si="594"/>
        <v>52.066966460991175</v>
      </c>
      <c r="AK1185"/>
      <c r="AL1185"/>
      <c r="AM1185"/>
      <c r="AN1185"/>
    </row>
    <row r="1186" spans="1:40" x14ac:dyDescent="0.35">
      <c r="A1186"/>
      <c r="B1186">
        <f t="shared" si="560"/>
        <v>105200</v>
      </c>
      <c r="C1186" s="237" t="str">
        <f t="shared" si="563"/>
        <v>-2.91400255129443E-06+0.00982326164961004i</v>
      </c>
      <c r="D1186" s="208" t="str">
        <f t="shared" si="564"/>
        <v>-2.51368354287201+0.0753116726470103i</v>
      </c>
      <c r="E1186" t="str">
        <f t="shared" si="565"/>
        <v>20500</v>
      </c>
      <c r="F1186" t="str">
        <f t="shared" si="566"/>
        <v>0.327868852459016</v>
      </c>
      <c r="G1186" t="str">
        <f t="shared" si="561"/>
        <v>0.327868852459016</v>
      </c>
      <c r="H1186" t="str">
        <f t="shared" si="567"/>
        <v>3.31703727180116+1.27848829920364i</v>
      </c>
      <c r="I1186" t="str">
        <f t="shared" si="568"/>
        <v>413.119433947058i</v>
      </c>
      <c r="J1186" t="str">
        <f t="shared" si="562"/>
        <v>-230.015753651533+90.37731232573i</v>
      </c>
      <c r="K1186" t="str">
        <f t="shared" si="569"/>
        <v>0.611321119022043-1.55584940840204i</v>
      </c>
      <c r="L1186" t="str">
        <f t="shared" si="570"/>
        <v>0.120710818791608-0.261567555606367i</v>
      </c>
      <c r="M1186" t="str">
        <f t="shared" si="571"/>
        <v>0.732031937813651-1.81741696400841i</v>
      </c>
      <c r="N1186" t="str">
        <f t="shared" si="572"/>
        <v>-1.31219063000556i</v>
      </c>
      <c r="O1186" t="str">
        <f t="shared" si="573"/>
        <v>0.255732861786754-0.966747486887014i</v>
      </c>
      <c r="P1186" t="str">
        <f t="shared" si="574"/>
        <v>0.744267138213246+0.966747486887014i</v>
      </c>
      <c r="Q1186" t="str">
        <f t="shared" si="575"/>
        <v>-0.744267138213246+0.345443143118546i</v>
      </c>
      <c r="R1186" t="str">
        <f t="shared" si="576"/>
        <v>-0.326732317070807-1.45057449136634i</v>
      </c>
      <c r="S1186" t="str">
        <f t="shared" si="577"/>
        <v>0.142099420597269i</v>
      </c>
      <c r="T1186" t="str">
        <f t="shared" si="578"/>
        <v>0.206125794756335-0.0464284729461649i</v>
      </c>
      <c r="U1186" t="str">
        <f t="shared" si="579"/>
        <v>0.00005-0.00135078543498689i</v>
      </c>
      <c r="V1186" t="str">
        <f t="shared" si="580"/>
        <v>0.00002-0.0151287968718532i</v>
      </c>
      <c r="W1186" t="str">
        <f t="shared" si="581"/>
        <v>0.0000422730774002315-0.00124018419874086i</v>
      </c>
      <c r="X1186" t="str">
        <f t="shared" si="582"/>
        <v>0.0000538992752963261-0.00123928091656168i</v>
      </c>
      <c r="Y1186" t="str">
        <f t="shared" si="583"/>
        <v>0.009+0.528792875452234i</v>
      </c>
      <c r="Z1186" t="str">
        <f t="shared" si="584"/>
        <v>-0.0281599733121557-0.00170930285540539i</v>
      </c>
      <c r="AA1186" t="str">
        <f t="shared" si="585"/>
        <v>0.390261613054673-22.7398064100447i</v>
      </c>
      <c r="AB1186" t="str">
        <f t="shared" si="586"/>
        <v>0.688955541002006-0.155182682178786i</v>
      </c>
      <c r="AC1186" t="str">
        <f t="shared" si="587"/>
        <v>1.2223058206351-1.36571816721509i</v>
      </c>
      <c r="AD1186" t="str">
        <f t="shared" si="588"/>
        <v>0.313778472211933+0.223634930953708i</v>
      </c>
      <c r="AE1186" t="str">
        <f t="shared" si="589"/>
        <v>-0.00845373357736947-0.00683389612583881i</v>
      </c>
      <c r="AF1186" t="str">
        <f t="shared" si="590"/>
        <v>-5.83072081467317-1.20317662655663i</v>
      </c>
      <c r="AG1186" t="str">
        <f t="shared" si="591"/>
        <v>1.01885249203941-0.0255137078171555i</v>
      </c>
      <c r="AH1186" t="str">
        <f t="shared" si="592"/>
        <v>0.0390552075413301+0.0500703669924824i</v>
      </c>
      <c r="AI1186">
        <f t="shared" si="593"/>
        <v>-23.944416835080027</v>
      </c>
      <c r="AJ1186">
        <f t="shared" si="594"/>
        <v>52.045540544010137</v>
      </c>
      <c r="AK1186"/>
      <c r="AL1186"/>
      <c r="AM1186"/>
      <c r="AN1186"/>
    </row>
    <row r="1187" spans="1:40" x14ac:dyDescent="0.35">
      <c r="A1187"/>
      <c r="B1187">
        <f t="shared" si="560"/>
        <v>105300</v>
      </c>
      <c r="C1187" s="237" t="str">
        <f t="shared" si="563"/>
        <v>-2.90847051211389E-06+0.0098139328177741i</v>
      </c>
      <c r="D1187" s="208" t="str">
        <f t="shared" si="564"/>
        <v>-2.51368350045972+0.0752401516029348i</v>
      </c>
      <c r="E1187" t="str">
        <f t="shared" si="565"/>
        <v>20500</v>
      </c>
      <c r="F1187" t="str">
        <f t="shared" si="566"/>
        <v>0.327868852459016</v>
      </c>
      <c r="G1187" t="str">
        <f t="shared" si="561"/>
        <v>0.327868852459016</v>
      </c>
      <c r="H1187" t="str">
        <f t="shared" si="567"/>
        <v>3.31790435202573+1.27763819977549i</v>
      </c>
      <c r="I1187" t="str">
        <f t="shared" si="568"/>
        <v>413.512133028756i</v>
      </c>
      <c r="J1187" t="str">
        <f t="shared" si="562"/>
        <v>-230.455155841672+90.463222318435i</v>
      </c>
      <c r="K1187" t="str">
        <f t="shared" si="569"/>
        <v>0.610306791413865-1.55475720543564i</v>
      </c>
      <c r="L1187" t="str">
        <f t="shared" si="570"/>
        <v>0.120521830374025-0.261406286813146i</v>
      </c>
      <c r="M1187" t="str">
        <f t="shared" si="571"/>
        <v>0.73082862178789-1.81616349224879i</v>
      </c>
      <c r="N1187" t="str">
        <f t="shared" si="572"/>
        <v>-1.31343795950177i</v>
      </c>
      <c r="O1187" t="str">
        <f t="shared" si="573"/>
        <v>0.254526810505141-0.967065717898261i</v>
      </c>
      <c r="P1187" t="str">
        <f t="shared" si="574"/>
        <v>0.745473189494859+0.967065717898261i</v>
      </c>
      <c r="Q1187" t="str">
        <f t="shared" si="575"/>
        <v>-0.745473189494859+0.346372241603509i</v>
      </c>
      <c r="R1187" t="str">
        <f t="shared" si="576"/>
        <v>-0.326719323558879-1.44905576430792i</v>
      </c>
      <c r="S1187" t="str">
        <f t="shared" si="577"/>
        <v>0.142234496092133i</v>
      </c>
      <c r="T1187" t="str">
        <f t="shared" si="578"/>
        <v>0.206105716445738-0.0464707583499597i</v>
      </c>
      <c r="U1187" t="str">
        <f t="shared" si="579"/>
        <v>0.00005-0.00134950263780267i</v>
      </c>
      <c r="V1187" t="str">
        <f t="shared" si="580"/>
        <v>0.00002-0.0151144295433899i</v>
      </c>
      <c r="W1187" t="str">
        <f t="shared" si="581"/>
        <v>0.0000422730764397733-0.00123900666186785i</v>
      </c>
      <c r="X1187" t="str">
        <f t="shared" si="582"/>
        <v>0.0000538771832634288-0.00123810444464955i</v>
      </c>
      <c r="Y1187" t="str">
        <f t="shared" si="583"/>
        <v>0.009+0.529295530276808i</v>
      </c>
      <c r="Z1187" t="str">
        <f t="shared" si="584"/>
        <v>-0.0281064225715069-0.00170625059531092i</v>
      </c>
      <c r="AA1187" t="str">
        <f t="shared" si="585"/>
        <v>0.389516522687241-22.7181226480012i</v>
      </c>
      <c r="AB1187" t="str">
        <f t="shared" si="586"/>
        <v>0.688888431189981-0.155324017052873i</v>
      </c>
      <c r="AC1187" t="str">
        <f t="shared" si="587"/>
        <v>1.22136557349134-1.3646492562731i</v>
      </c>
      <c r="AD1187" t="str">
        <f t="shared" si="588"/>
        <v>0.314056935205711+0.223727892724125i</v>
      </c>
      <c r="AE1187" t="str">
        <f t="shared" si="589"/>
        <v>-0.00844528108225589-0.0068240505265933i</v>
      </c>
      <c r="AF1187" t="str">
        <f t="shared" si="590"/>
        <v>-5.83158785248545-1.20239804817256i</v>
      </c>
      <c r="AG1187" t="str">
        <f t="shared" si="591"/>
        <v>1.01884212922069-0.0255124505071971i</v>
      </c>
      <c r="AH1187" t="str">
        <f t="shared" si="592"/>
        <v>0.0390330019891504+0.0500032985636009i</v>
      </c>
      <c r="AI1187">
        <f t="shared" si="593"/>
        <v>-23.953522690124412</v>
      </c>
      <c r="AJ1187">
        <f t="shared" si="594"/>
        <v>52.024097524243771</v>
      </c>
      <c r="AK1187"/>
      <c r="AL1187"/>
      <c r="AM1187"/>
      <c r="AN1187"/>
    </row>
    <row r="1188" spans="1:40" x14ac:dyDescent="0.35">
      <c r="A1188"/>
      <c r="B1188">
        <f t="shared" si="560"/>
        <v>105400</v>
      </c>
      <c r="C1188" s="237" t="str">
        <f t="shared" si="563"/>
        <v>-2.90295421130284E-06+0.00980462168770171i</v>
      </c>
      <c r="D1188" s="208" t="str">
        <f t="shared" si="564"/>
        <v>-2.51368345816807+0.0751687662723798i</v>
      </c>
      <c r="E1188" t="str">
        <f t="shared" si="565"/>
        <v>20500</v>
      </c>
      <c r="F1188" t="str">
        <f t="shared" si="566"/>
        <v>0.327868852459016</v>
      </c>
      <c r="G1188" t="str">
        <f t="shared" si="561"/>
        <v>0.327868852459016</v>
      </c>
      <c r="H1188" t="str">
        <f t="shared" si="567"/>
        <v>3.31876945777299+1.27678888525084i</v>
      </c>
      <c r="I1188" t="str">
        <f t="shared" si="568"/>
        <v>413.904832110455i</v>
      </c>
      <c r="J1188" t="str">
        <f t="shared" si="562"/>
        <v>-230.894975516078+90.5491323111401i</v>
      </c>
      <c r="K1188" t="str">
        <f t="shared" si="569"/>
        <v>0.609294865235102-1.55366616332803i</v>
      </c>
      <c r="L1188" t="str">
        <f t="shared" si="570"/>
        <v>0.120333254083081-0.261245134201376i</v>
      </c>
      <c r="M1188" t="str">
        <f t="shared" si="571"/>
        <v>0.729628119318183-1.81491129752941i</v>
      </c>
      <c r="N1188" t="str">
        <f t="shared" si="572"/>
        <v>-1.31468528899797i</v>
      </c>
      <c r="O1188" t="str">
        <f t="shared" si="573"/>
        <v>0.253320363222921-0.967382444319002i</v>
      </c>
      <c r="P1188" t="str">
        <f t="shared" si="574"/>
        <v>0.746679636777079+0.967382444319002i</v>
      </c>
      <c r="Q1188" t="str">
        <f t="shared" si="575"/>
        <v>-0.746679636777079+0.347302844678968i</v>
      </c>
      <c r="R1188" t="str">
        <f t="shared" si="576"/>
        <v>-0.32670631599094-1.4475397801158i</v>
      </c>
      <c r="S1188" t="str">
        <f t="shared" si="577"/>
        <v>0.142369571586998i</v>
      </c>
      <c r="T1188" t="str">
        <f t="shared" si="578"/>
        <v>0.206085618350224-0.0465130382423965i</v>
      </c>
      <c r="U1188" t="str">
        <f t="shared" si="579"/>
        <v>0.00005-0.0013482222747687i</v>
      </c>
      <c r="V1188" t="str">
        <f t="shared" si="580"/>
        <v>0.00002-0.0151000894774094i</v>
      </c>
      <c r="W1188" t="str">
        <f t="shared" si="581"/>
        <v>0.0000422730754784028-0.00123783135962456i</v>
      </c>
      <c r="X1188" t="str">
        <f t="shared" si="582"/>
        <v>0.0000538551540702391-0.00123693020475719i</v>
      </c>
      <c r="Y1188" t="str">
        <f t="shared" si="583"/>
        <v>0.009+0.529798185101383i</v>
      </c>
      <c r="Z1188" t="str">
        <f t="shared" si="584"/>
        <v>-0.0280530245440346-0.00170320821164654i</v>
      </c>
      <c r="AA1188" t="str">
        <f t="shared" si="585"/>
        <v>0.388773568041724-22.6964802835831i</v>
      </c>
      <c r="AB1188" t="str">
        <f t="shared" si="586"/>
        <v>0.688821255248782-0.155465333505779i</v>
      </c>
      <c r="AC1188" t="str">
        <f t="shared" si="587"/>
        <v>1.22042756685974-1.3635813570344i</v>
      </c>
      <c r="AD1188" t="str">
        <f t="shared" si="588"/>
        <v>0.314335536595217+0.223820529350806i</v>
      </c>
      <c r="AE1188" t="str">
        <f t="shared" si="589"/>
        <v>-0.00843684955964255-0.00681422167047828i</v>
      </c>
      <c r="AF1188" t="str">
        <f t="shared" si="590"/>
        <v>-5.83245291594106-1.20162011897846i</v>
      </c>
      <c r="AG1188" t="str">
        <f t="shared" si="591"/>
        <v>1.01883175975814-0.0255112071867375i</v>
      </c>
      <c r="AH1188" t="str">
        <f t="shared" si="592"/>
        <v>0.0390108428310473+0.049936339763869i</v>
      </c>
      <c r="AI1188">
        <f t="shared" si="593"/>
        <v>-23.962621124112946</v>
      </c>
      <c r="AJ1188">
        <f t="shared" si="594"/>
        <v>52.002637443464508</v>
      </c>
      <c r="AK1188"/>
      <c r="AL1188"/>
      <c r="AM1188"/>
      <c r="AN1188"/>
    </row>
    <row r="1189" spans="1:40" x14ac:dyDescent="0.35">
      <c r="A1189"/>
      <c r="B1189">
        <f t="shared" si="560"/>
        <v>105500</v>
      </c>
      <c r="C1189" s="237" t="str">
        <f t="shared" si="563"/>
        <v>-2.89745358921803E-06+0.00979532820905609i</v>
      </c>
      <c r="D1189" s="208" t="str">
        <f t="shared" si="564"/>
        <v>-2.51368341599664+0.0750975162694301i</v>
      </c>
      <c r="E1189" t="str">
        <f t="shared" si="565"/>
        <v>20500</v>
      </c>
      <c r="F1189" t="str">
        <f t="shared" si="566"/>
        <v>0.327868852459016</v>
      </c>
      <c r="G1189" t="str">
        <f t="shared" si="561"/>
        <v>0.327868852459016</v>
      </c>
      <c r="H1189" t="str">
        <f t="shared" si="567"/>
        <v>3.3196325946144+1.27594035573246i</v>
      </c>
      <c r="I1189" t="str">
        <f t="shared" si="568"/>
        <v>414.297531192154i</v>
      </c>
      <c r="J1189" t="str">
        <f t="shared" si="562"/>
        <v>-231.33521267475+90.6350423038452i</v>
      </c>
      <c r="K1189" t="str">
        <f t="shared" si="569"/>
        <v>0.608285333330929-1.55257628149274i</v>
      </c>
      <c r="L1189" t="str">
        <f t="shared" si="570"/>
        <v>0.120145088826193-0.261084097943467i</v>
      </c>
      <c r="M1189" t="str">
        <f t="shared" si="571"/>
        <v>0.728430422157122-1.81366037943621i</v>
      </c>
      <c r="N1189" t="str">
        <f t="shared" si="572"/>
        <v>-1.31593261849417i</v>
      </c>
      <c r="O1189" t="str">
        <f t="shared" si="573"/>
        <v>0.252113521817109-0.967697665656466i</v>
      </c>
      <c r="P1189" t="str">
        <f t="shared" si="574"/>
        <v>0.747886478182891+0.967697665656466i</v>
      </c>
      <c r="Q1189" t="str">
        <f t="shared" si="575"/>
        <v>-0.747886478182891+0.348234952837704i</v>
      </c>
      <c r="R1189" t="str">
        <f t="shared" si="576"/>
        <v>-0.326693294361858-1.4460265309764i</v>
      </c>
      <c r="S1189" t="str">
        <f t="shared" si="577"/>
        <v>0.142504647081862i</v>
      </c>
      <c r="T1189" t="str">
        <f t="shared" si="578"/>
        <v>0.206065500467801-0.0465553126170474i</v>
      </c>
      <c r="U1189" t="str">
        <f t="shared" si="579"/>
        <v>0.00005-0.00134694433896323i</v>
      </c>
      <c r="V1189" t="str">
        <f t="shared" si="580"/>
        <v>0.00002-0.0150857765963882i</v>
      </c>
      <c r="W1189" t="str">
        <f t="shared" si="581"/>
        <v>0.0000422730745161198-0.00123665828565662i</v>
      </c>
      <c r="X1189" t="str">
        <f t="shared" si="582"/>
        <v>0.0000538331874786459-0.00123575819053987i</v>
      </c>
      <c r="Y1189" t="str">
        <f t="shared" si="583"/>
        <v>0.009+0.530300839925957i</v>
      </c>
      <c r="Z1189" t="str">
        <f t="shared" si="584"/>
        <v>-0.0279997786492831-0.00170017566075269i</v>
      </c>
      <c r="AA1189" t="str">
        <f t="shared" si="585"/>
        <v>0.388032740948575-22.6748791981164i</v>
      </c>
      <c r="AB1189" t="str">
        <f t="shared" si="586"/>
        <v>0.688754013171754-0.155606631516018i</v>
      </c>
      <c r="AC1189" t="str">
        <f t="shared" si="587"/>
        <v>1.21949179421898-1.36251446915296i</v>
      </c>
      <c r="AD1189" t="str">
        <f t="shared" si="588"/>
        <v>0.314614276034424+0.223912840641826i</v>
      </c>
      <c r="AE1189" t="str">
        <f t="shared" si="589"/>
        <v>-0.0084284389270791-0.00680440950934239i</v>
      </c>
      <c r="AF1189" t="str">
        <f t="shared" si="590"/>
        <v>-5.83331601061104-1.20084283946303i</v>
      </c>
      <c r="AG1189" t="str">
        <f t="shared" si="591"/>
        <v>1.01882138365344-0.02550997778706i</v>
      </c>
      <c r="AH1189" t="str">
        <f t="shared" si="592"/>
        <v>0.0389887298691279+0.049869490290582i</v>
      </c>
      <c r="AI1189">
        <f t="shared" si="593"/>
        <v>-23.971712154066331</v>
      </c>
      <c r="AJ1189">
        <f t="shared" si="594"/>
        <v>51.981160343279996</v>
      </c>
      <c r="AK1189"/>
      <c r="AL1189"/>
      <c r="AM1189"/>
      <c r="AN1189"/>
    </row>
    <row r="1190" spans="1:40" x14ac:dyDescent="0.35">
      <c r="A1190"/>
      <c r="B1190">
        <f t="shared" si="560"/>
        <v>105600</v>
      </c>
      <c r="C1190" s="237" t="str">
        <f t="shared" si="563"/>
        <v>-2.89196858649847E-06+0.00978605233169116i</v>
      </c>
      <c r="D1190" s="208" t="str">
        <f t="shared" si="564"/>
        <v>-2.51368337394495+0.0750264012096323i</v>
      </c>
      <c r="E1190" t="str">
        <f t="shared" si="565"/>
        <v>20500</v>
      </c>
      <c r="F1190" t="str">
        <f t="shared" si="566"/>
        <v>0.327868852459016</v>
      </c>
      <c r="G1190" t="str">
        <f t="shared" si="561"/>
        <v>0.327868852459016</v>
      </c>
      <c r="H1190" t="str">
        <f t="shared" si="567"/>
        <v>3.32049376810349+1.27509261131522i</v>
      </c>
      <c r="I1190" t="str">
        <f t="shared" si="568"/>
        <v>414.690230273853i</v>
      </c>
      <c r="J1190" t="str">
        <f t="shared" si="562"/>
        <v>-231.775867317689+90.7209522965503i</v>
      </c>
      <c r="K1190" t="str">
        <f t="shared" si="569"/>
        <v>0.607278188571292-1.55148755933615i</v>
      </c>
      <c r="L1190" t="str">
        <f t="shared" si="570"/>
        <v>0.119957333513944-0.260923178209719i</v>
      </c>
      <c r="M1190" t="str">
        <f t="shared" si="571"/>
        <v>0.727235522085236-1.81241073754587i</v>
      </c>
      <c r="N1190" t="str">
        <f t="shared" si="572"/>
        <v>-1.31717994799038i</v>
      </c>
      <c r="O1190" t="str">
        <f t="shared" si="573"/>
        <v>0.250906288165339-0.968011381420225i</v>
      </c>
      <c r="P1190" t="str">
        <f t="shared" si="574"/>
        <v>0.749093711834661+0.968011381420225i</v>
      </c>
      <c r="Q1190" t="str">
        <f t="shared" si="575"/>
        <v>-0.749093711834661+0.349168566570155i</v>
      </c>
      <c r="R1190" t="str">
        <f t="shared" si="576"/>
        <v>-0.326680258666489-1.44451600910569i</v>
      </c>
      <c r="S1190" t="str">
        <f t="shared" si="577"/>
        <v>0.142639722576726i</v>
      </c>
      <c r="T1190" t="str">
        <f t="shared" si="578"/>
        <v>0.206045362796475-0.0465975814674811i</v>
      </c>
      <c r="U1190" t="str">
        <f t="shared" si="579"/>
        <v>0.00005-0.00134566882349073i</v>
      </c>
      <c r="V1190" t="str">
        <f t="shared" si="580"/>
        <v>0.00002-0.0150714908230962i</v>
      </c>
      <c r="W1190" t="str">
        <f t="shared" si="581"/>
        <v>0.0000422730735529243-0.00123548743363367i</v>
      </c>
      <c r="X1190" t="str">
        <f t="shared" si="582"/>
        <v>0.0000538112832516651-0.00123458839567682i</v>
      </c>
      <c r="Y1190" t="str">
        <f t="shared" si="583"/>
        <v>0.009+0.530803494750531i</v>
      </c>
      <c r="Z1190" t="str">
        <f t="shared" si="584"/>
        <v>-0.0279466843095516-0.00169715289920936i</v>
      </c>
      <c r="AA1190" t="str">
        <f t="shared" si="585"/>
        <v>0.387294033277331-22.6533192733807i</v>
      </c>
      <c r="AB1190" t="str">
        <f t="shared" si="586"/>
        <v>0.68868670495223-0.155747911062096i</v>
      </c>
      <c r="AC1190" t="str">
        <f t="shared" si="587"/>
        <v>1.21855824906981-1.36144859227543i</v>
      </c>
      <c r="AD1190" t="str">
        <f t="shared" si="588"/>
        <v>0.314893153177033+0.224004826405561i</v>
      </c>
      <c r="AE1190" t="str">
        <f t="shared" si="589"/>
        <v>-0.0084200491025067-0.00679461399522768i</v>
      </c>
      <c r="AF1190" t="str">
        <f t="shared" si="590"/>
        <v>-5.83417714204844-1.20006621010559i</v>
      </c>
      <c r="AG1190" t="str">
        <f t="shared" si="591"/>
        <v>1.01881100090829-0.0255087622396879i</v>
      </c>
      <c r="AH1190" t="str">
        <f t="shared" si="592"/>
        <v>0.0389666629064535+0.0498027498421861i</v>
      </c>
      <c r="AI1190">
        <f t="shared" si="593"/>
        <v>-23.980795796954865</v>
      </c>
      <c r="AJ1190">
        <f t="shared" si="594"/>
        <v>51.959666265133222</v>
      </c>
      <c r="AK1190"/>
      <c r="AL1190"/>
      <c r="AM1190"/>
      <c r="AN1190"/>
    </row>
    <row r="1191" spans="1:40" x14ac:dyDescent="0.35">
      <c r="A1191"/>
      <c r="B1191">
        <f t="shared" si="560"/>
        <v>105700</v>
      </c>
      <c r="C1191" s="237" t="str">
        <f t="shared" si="563"/>
        <v>-2.88649914406387E-06+0.00977679400565062i</v>
      </c>
      <c r="D1191" s="208" t="str">
        <f t="shared" si="564"/>
        <v>-2.51368333201256+0.0749554207099881i</v>
      </c>
      <c r="E1191" t="str">
        <f t="shared" si="565"/>
        <v>20500</v>
      </c>
      <c r="F1191" t="str">
        <f t="shared" si="566"/>
        <v>0.327868852459016</v>
      </c>
      <c r="G1191" t="str">
        <f t="shared" si="561"/>
        <v>0.327868852459016</v>
      </c>
      <c r="H1191" t="str">
        <f t="shared" si="567"/>
        <v>3.32135298377613+1.27424565208623i</v>
      </c>
      <c r="I1191" t="str">
        <f t="shared" si="568"/>
        <v>415.082929355551i</v>
      </c>
      <c r="J1191" t="str">
        <f t="shared" si="562"/>
        <v>-232.216939444893+90.8068622892553i</v>
      </c>
      <c r="K1191" t="str">
        <f t="shared" si="569"/>
        <v>0.606273423850837-1.55039999625751i</v>
      </c>
      <c r="L1191" t="str">
        <f t="shared" si="570"/>
        <v>0.119769987060077-0.260762375168335i</v>
      </c>
      <c r="M1191" t="str">
        <f t="shared" si="571"/>
        <v>0.726043410910914-1.81116237142584i</v>
      </c>
      <c r="N1191" t="str">
        <f t="shared" si="572"/>
        <v>-1.31842727748658i</v>
      </c>
      <c r="O1191" t="str">
        <f t="shared" si="573"/>
        <v>0.249698664145879-0.968323591122184i</v>
      </c>
      <c r="P1191" t="str">
        <f t="shared" si="574"/>
        <v>0.750301335854121+0.968323591122184i</v>
      </c>
      <c r="Q1191" t="str">
        <f t="shared" si="575"/>
        <v>-0.750301335854121+0.350103686364396i</v>
      </c>
      <c r="R1191" t="str">
        <f t="shared" si="576"/>
        <v>-0.326667208899688-1.44300820674913i</v>
      </c>
      <c r="S1191" t="str">
        <f t="shared" si="577"/>
        <v>0.14277479807159i</v>
      </c>
      <c r="T1191" t="str">
        <f t="shared" si="578"/>
        <v>0.206025205334254-0.0466398447872629i</v>
      </c>
      <c r="U1191" t="str">
        <f t="shared" si="579"/>
        <v>0.00005-0.00134439572148175i</v>
      </c>
      <c r="V1191" t="str">
        <f t="shared" si="580"/>
        <v>0.00002-0.0150572320805956i</v>
      </c>
      <c r="W1191" t="str">
        <f t="shared" si="581"/>
        <v>0.000042273072588816-0.00123431879724935i</v>
      </c>
      <c r="X1191" t="str">
        <f t="shared" si="582"/>
        <v>0.0000537894411534334-0.00123342081387127i</v>
      </c>
      <c r="Y1191" t="str">
        <f t="shared" si="583"/>
        <v>0.009+0.531306149575106i</v>
      </c>
      <c r="Z1191" t="str">
        <f t="shared" si="584"/>
        <v>-0.0278937409498824-0.00169413988383473i</v>
      </c>
      <c r="AA1191" t="str">
        <f t="shared" si="585"/>
        <v>0.386557436936406-22.6318003916077i</v>
      </c>
      <c r="AB1191" t="str">
        <f t="shared" si="586"/>
        <v>0.688619330583554-0.155889172122504i</v>
      </c>
      <c r="AC1191" t="str">
        <f t="shared" si="587"/>
        <v>1.21762692493507-1.36038372604129i</v>
      </c>
      <c r="AD1191" t="str">
        <f t="shared" si="588"/>
        <v>0.315172167676457+0.224096486450688i</v>
      </c>
      <c r="AE1191" t="str">
        <f t="shared" si="589"/>
        <v>-0.00841168000425664-0.00678483508036965i</v>
      </c>
      <c r="AF1191" t="str">
        <f t="shared" si="590"/>
        <v>-5.83503631578869-1.19929023137624i</v>
      </c>
      <c r="AG1191" t="str">
        <f t="shared" si="591"/>
        <v>1.01880061152442-0.0255075604763825i</v>
      </c>
      <c r="AH1191" t="str">
        <f t="shared" si="592"/>
        <v>0.0389446417470386+0.049736118118281i</v>
      </c>
      <c r="AI1191">
        <f t="shared" si="593"/>
        <v>-23.989872069697441</v>
      </c>
      <c r="AJ1191">
        <f t="shared" si="594"/>
        <v>51.938155250304703</v>
      </c>
      <c r="AK1191"/>
      <c r="AL1191"/>
      <c r="AM1191"/>
      <c r="AN1191"/>
    </row>
    <row r="1192" spans="1:40" x14ac:dyDescent="0.35">
      <c r="A1192"/>
      <c r="B1192">
        <f t="shared" si="560"/>
        <v>105800</v>
      </c>
      <c r="C1192" s="237" t="str">
        <f t="shared" si="563"/>
        <v>-2.88104520311298E-06+0.00976755318116703i</v>
      </c>
      <c r="D1192" s="208" t="str">
        <f t="shared" si="564"/>
        <v>-2.51368329019901+0.0748845743889473i</v>
      </c>
      <c r="E1192" t="str">
        <f t="shared" si="565"/>
        <v>20500</v>
      </c>
      <c r="F1192" t="str">
        <f t="shared" si="566"/>
        <v>0.327868852459016</v>
      </c>
      <c r="G1192" t="str">
        <f t="shared" si="561"/>
        <v>0.327868852459016</v>
      </c>
      <c r="H1192" t="str">
        <f t="shared" si="567"/>
        <v>3.32221024715041+1.27339947812487i</v>
      </c>
      <c r="I1192" t="str">
        <f t="shared" si="568"/>
        <v>415.47562843725i</v>
      </c>
      <c r="J1192" t="str">
        <f t="shared" si="562"/>
        <v>-232.658429056364+90.8927722819603i</v>
      </c>
      <c r="K1192" t="str">
        <f t="shared" si="569"/>
        <v>0.605271032088788-1.54931359164903i</v>
      </c>
      <c r="L1192" t="str">
        <f t="shared" si="570"/>
        <v>0.119583048381487-0.260601688985439i</v>
      </c>
      <c r="M1192" t="str">
        <f t="shared" si="571"/>
        <v>0.724854080470275-1.80991528063447i</v>
      </c>
      <c r="N1192" t="str">
        <f t="shared" si="572"/>
        <v>-1.31967460698278i</v>
      </c>
      <c r="O1192" t="str">
        <f t="shared" si="573"/>
        <v>0.24849065163758-0.968634294276602i</v>
      </c>
      <c r="P1192" t="str">
        <f t="shared" si="574"/>
        <v>0.75150934836242+0.968634294276602i</v>
      </c>
      <c r="Q1192" t="str">
        <f t="shared" si="575"/>
        <v>-0.75150934836242+0.351040312706178i</v>
      </c>
      <c r="R1192" t="str">
        <f t="shared" si="576"/>
        <v>-0.326654145056303-1.44150311618147i</v>
      </c>
      <c r="S1192" t="str">
        <f t="shared" si="577"/>
        <v>0.142909873566455i</v>
      </c>
      <c r="T1192" t="str">
        <f t="shared" si="578"/>
        <v>0.206005028079145-0.0466821025699547i</v>
      </c>
      <c r="U1192" t="str">
        <f t="shared" si="579"/>
        <v>0.00005-0.00134312502609283i</v>
      </c>
      <c r="V1192" t="str">
        <f t="shared" si="580"/>
        <v>0.00002-0.0150430002922396i</v>
      </c>
      <c r="W1192" t="str">
        <f t="shared" si="581"/>
        <v>0.0000422730716237956-0.00123315237022115i</v>
      </c>
      <c r="X1192" t="str">
        <f t="shared" si="582"/>
        <v>0.0000537676609492021-0.00123225543885019i</v>
      </c>
      <c r="Y1192" t="str">
        <f t="shared" si="583"/>
        <v>0.009+0.53180880439968i</v>
      </c>
      <c r="Z1192" t="str">
        <f t="shared" si="584"/>
        <v>-0.0278409479980426-0.00169113657168348i</v>
      </c>
      <c r="AA1192" t="str">
        <f t="shared" si="585"/>
        <v>0.385822943872862-22.6103224354787i</v>
      </c>
      <c r="AB1192" t="str">
        <f t="shared" si="586"/>
        <v>0.688551890059062-0.156030414675725i</v>
      </c>
      <c r="AC1192" t="str">
        <f t="shared" si="587"/>
        <v>1.2166978153595-1.35931987008281i</v>
      </c>
      <c r="AD1192" t="str">
        <f t="shared" si="588"/>
        <v>0.315451319185845+0.224187820586193i</v>
      </c>
      <c r="AE1192" t="str">
        <f t="shared" si="589"/>
        <v>-0.0084033315510477-0.00677507271719567i</v>
      </c>
      <c r="AF1192" t="str">
        <f t="shared" si="590"/>
        <v>-5.83589353734942-1.19851490373592i</v>
      </c>
      <c r="AG1192" t="str">
        <f t="shared" si="591"/>
        <v>1.01879021550356-0.0255063724291436i</v>
      </c>
      <c r="AH1192" t="str">
        <f t="shared" si="592"/>
        <v>0.0389226661958434+0.0496695948196109i</v>
      </c>
      <c r="AI1192">
        <f t="shared" si="593"/>
        <v>-23.9989409891623</v>
      </c>
      <c r="AJ1192">
        <f t="shared" si="594"/>
        <v>51.916627339912488</v>
      </c>
      <c r="AK1192"/>
      <c r="AL1192"/>
      <c r="AM1192"/>
      <c r="AN1192"/>
    </row>
    <row r="1193" spans="1:40" x14ac:dyDescent="0.35">
      <c r="A1193"/>
      <c r="B1193">
        <f t="shared" si="560"/>
        <v>105900</v>
      </c>
      <c r="C1193" s="237" t="str">
        <f t="shared" si="563"/>
        <v>-2.87560670512205E-06+0.0097583298086609i</v>
      </c>
      <c r="D1193" s="208" t="str">
        <f t="shared" si="564"/>
        <v>-2.51368324850386+0.0748138618664003i</v>
      </c>
      <c r="E1193" t="str">
        <f t="shared" si="565"/>
        <v>20500</v>
      </c>
      <c r="F1193" t="str">
        <f t="shared" si="566"/>
        <v>0.327868852459016</v>
      </c>
      <c r="G1193" t="str">
        <f t="shared" si="561"/>
        <v>0.327868852459016</v>
      </c>
      <c r="H1193" t="str">
        <f t="shared" si="567"/>
        <v>3.32306556372683+1.27255408950284i</v>
      </c>
      <c r="I1193" t="str">
        <f t="shared" si="568"/>
        <v>415.868327518949i</v>
      </c>
      <c r="J1193" t="str">
        <f t="shared" si="562"/>
        <v>-233.100336152101+90.9786822746654i</v>
      </c>
      <c r="K1193" t="str">
        <f t="shared" si="569"/>
        <v>0.604271006228882-1.54822834489596i</v>
      </c>
      <c r="L1193" t="str">
        <f t="shared" si="570"/>
        <v>0.119396516398212-0.260441119825081i</v>
      </c>
      <c r="M1193" t="str">
        <f t="shared" si="571"/>
        <v>0.723667522627094-1.80866946472104i</v>
      </c>
      <c r="N1193" t="str">
        <f t="shared" si="572"/>
        <v>-1.32092193647898i</v>
      </c>
      <c r="O1193" t="str">
        <f t="shared" si="573"/>
        <v>0.247282252519903-0.968943490400076i</v>
      </c>
      <c r="P1193" t="str">
        <f t="shared" si="574"/>
        <v>0.752717747480097+0.968943490400076i</v>
      </c>
      <c r="Q1193" t="str">
        <f t="shared" si="575"/>
        <v>-0.752717747480097+0.351978446078904i</v>
      </c>
      <c r="R1193" t="str">
        <f t="shared" si="576"/>
        <v>-0.326641067131175-1.44000072970662i</v>
      </c>
      <c r="S1193" t="str">
        <f t="shared" si="577"/>
        <v>0.143044949061319i</v>
      </c>
      <c r="T1193" t="str">
        <f t="shared" si="578"/>
        <v>0.205984831029146-0.0467243548091138i</v>
      </c>
      <c r="U1193" t="str">
        <f t="shared" si="579"/>
        <v>0.00005-0.00134185673050634i</v>
      </c>
      <c r="V1193" t="str">
        <f t="shared" si="580"/>
        <v>0.00002-0.015028795381671i</v>
      </c>
      <c r="W1193" t="str">
        <f t="shared" si="581"/>
        <v>0.0000422730706578627-0.00123198814629025i</v>
      </c>
      <c r="X1193" t="str">
        <f t="shared" si="582"/>
        <v>0.0000537459424053286-0.00123109226436425i</v>
      </c>
      <c r="Y1193" t="str">
        <f t="shared" si="583"/>
        <v>0.009+0.532311459224255i</v>
      </c>
      <c r="Z1193" t="str">
        <f t="shared" si="584"/>
        <v>-0.0277883048845091-0.00168814292004528i</v>
      </c>
      <c r="AA1193" t="str">
        <f t="shared" si="585"/>
        <v>0.385090546072183-22.5888852881226i</v>
      </c>
      <c r="AB1193" t="str">
        <f t="shared" si="586"/>
        <v>0.688484383372065-0.156171638700223i</v>
      </c>
      <c r="AC1193" t="str">
        <f t="shared" si="587"/>
        <v>1.21577091390976-1.35825702402515i</v>
      </c>
      <c r="AD1193" t="str">
        <f t="shared" si="588"/>
        <v>0.315730607358057+0.224278828621346i</v>
      </c>
      <c r="AE1193" t="str">
        <f t="shared" si="589"/>
        <v>-0.00839500366198375-0.00676532685832363i</v>
      </c>
      <c r="AF1193" t="str">
        <f t="shared" si="590"/>
        <v>-5.83674881223069-1.19774022763644i</v>
      </c>
      <c r="AG1193" t="str">
        <f t="shared" si="591"/>
        <v>1.0187798128475-0.0255051980302066i</v>
      </c>
      <c r="AH1193" t="str">
        <f t="shared" si="592"/>
        <v>0.0389007360587673+0.0496031796480543i</v>
      </c>
      <c r="AI1193">
        <f t="shared" si="593"/>
        <v>-24.008002572167864</v>
      </c>
      <c r="AJ1193">
        <f t="shared" si="594"/>
        <v>51.895082574911171</v>
      </c>
      <c r="AK1193"/>
      <c r="AL1193"/>
      <c r="AM1193"/>
      <c r="AN1193"/>
    </row>
    <row r="1194" spans="1:40" x14ac:dyDescent="0.35">
      <c r="A1194"/>
      <c r="B1194">
        <f t="shared" si="560"/>
        <v>106000</v>
      </c>
      <c r="C1194" s="237" t="str">
        <f t="shared" si="563"/>
        <v>-0.0000028701835918433+0.00974912383873989i</v>
      </c>
      <c r="D1194" s="208" t="str">
        <f t="shared" si="564"/>
        <v>-2.51368320692666+0.0747432827636725i</v>
      </c>
      <c r="E1194" t="str">
        <f t="shared" si="565"/>
        <v>20500</v>
      </c>
      <c r="F1194" t="str">
        <f t="shared" si="566"/>
        <v>0.327868852459016</v>
      </c>
      <c r="G1194" t="str">
        <f t="shared" si="561"/>
        <v>0.327868852459016</v>
      </c>
      <c r="H1194" t="str">
        <f t="shared" si="567"/>
        <v>3.32391893898828+1.27170948628426i</v>
      </c>
      <c r="I1194" t="str">
        <f t="shared" si="568"/>
        <v>416.261026600648i</v>
      </c>
      <c r="J1194" t="str">
        <f t="shared" si="562"/>
        <v>-233.542660732104+91.0645922673705i</v>
      </c>
      <c r="K1194" t="str">
        <f t="shared" si="569"/>
        <v>0.60327333923926-1.54714425537664i</v>
      </c>
      <c r="L1194" t="str">
        <f t="shared" si="570"/>
        <v>0.119210390033425-0.260280667849263i</v>
      </c>
      <c r="M1194" t="str">
        <f t="shared" si="571"/>
        <v>0.722483729272685-1.8074249232259i</v>
      </c>
      <c r="N1194" t="str">
        <f t="shared" si="572"/>
        <v>-1.32216926597519i</v>
      </c>
      <c r="O1194" t="str">
        <f t="shared" si="573"/>
        <v>0.246073468672904-0.969251179011553i</v>
      </c>
      <c r="P1194" t="str">
        <f t="shared" si="574"/>
        <v>0.753926531327096+0.969251179011553i</v>
      </c>
      <c r="Q1194" t="str">
        <f t="shared" si="575"/>
        <v>-0.753926531327096+0.352918086963637i</v>
      </c>
      <c r="R1194" t="str">
        <f t="shared" si="576"/>
        <v>-0.326627975119139-1.43850103965751i</v>
      </c>
      <c r="S1194" t="str">
        <f t="shared" si="577"/>
        <v>0.143180024556183i</v>
      </c>
      <c r="T1194" t="str">
        <f t="shared" si="578"/>
        <v>0.205964614182257-0.0467666014982947i</v>
      </c>
      <c r="U1194" t="str">
        <f t="shared" si="579"/>
        <v>0.00005-0.00134059082793039i</v>
      </c>
      <c r="V1194" t="str">
        <f t="shared" si="580"/>
        <v>0.00002-0.0150146172728203i</v>
      </c>
      <c r="W1194" t="str">
        <f t="shared" si="581"/>
        <v>0.000042273069691017-0.00123082611922147i</v>
      </c>
      <c r="X1194" t="str">
        <f t="shared" si="582"/>
        <v>0.0000537242852892719-0.00122993128418767i</v>
      </c>
      <c r="Y1194" t="str">
        <f t="shared" si="583"/>
        <v>0.009+0.532814114048829i</v>
      </c>
      <c r="Z1194" t="str">
        <f t="shared" si="584"/>
        <v>-0.0277358110424538-0.00168515888644327i</v>
      </c>
      <c r="AA1194" t="str">
        <f t="shared" si="585"/>
        <v>0.384360235558063-22.5674888331139i</v>
      </c>
      <c r="AB1194" t="str">
        <f t="shared" si="586"/>
        <v>0.688416810515877-0.156312844174456i</v>
      </c>
      <c r="AC1194" t="str">
        <f t="shared" si="587"/>
        <v>1.21484621417428-1.35719518748646i</v>
      </c>
      <c r="AD1194" t="str">
        <f t="shared" si="588"/>
        <v>0.316010031845679+0.224369510365729i</v>
      </c>
      <c r="AE1194" t="str">
        <f t="shared" si="589"/>
        <v>-0.0083866962565518-0.00675559745656168i</v>
      </c>
      <c r="AF1194" t="str">
        <f t="shared" si="590"/>
        <v>-5.83760214591494-1.19696620352059i</v>
      </c>
      <c r="AG1194" t="str">
        <f t="shared" si="591"/>
        <v>1.01876940355801-0.0255040372120427i</v>
      </c>
      <c r="AH1194" t="str">
        <f t="shared" si="592"/>
        <v>0.0388788511426451+0.0495368723066259i</v>
      </c>
      <c r="AI1194">
        <f t="shared" si="593"/>
        <v>-24.017056835481995</v>
      </c>
      <c r="AJ1194">
        <f t="shared" si="594"/>
        <v>51.873520996095472</v>
      </c>
      <c r="AK1194"/>
      <c r="AL1194"/>
      <c r="AM1194"/>
      <c r="AN1194"/>
    </row>
    <row r="1195" spans="1:40" x14ac:dyDescent="0.35">
      <c r="A1195"/>
      <c r="B1195">
        <f t="shared" si="560"/>
        <v>106100</v>
      </c>
      <c r="C1195" s="237" t="str">
        <f t="shared" si="563"/>
        <v>-2.86477580530325E-06+0.00973993522219782i</v>
      </c>
      <c r="D1195" s="208" t="str">
        <f t="shared" si="564"/>
        <v>-2.51368316546696+0.0746728367035167i</v>
      </c>
      <c r="E1195" t="str">
        <f t="shared" si="565"/>
        <v>20500</v>
      </c>
      <c r="F1195" t="str">
        <f t="shared" si="566"/>
        <v>0.327868852459016</v>
      </c>
      <c r="G1195" t="str">
        <f t="shared" si="561"/>
        <v>0.327868852459016</v>
      </c>
      <c r="H1195" t="str">
        <f t="shared" si="567"/>
        <v>3.32477037840013+1.27086566852568i</v>
      </c>
      <c r="I1195" t="str">
        <f t="shared" si="568"/>
        <v>416.653725682346i</v>
      </c>
      <c r="J1195" t="str">
        <f t="shared" si="562"/>
        <v>-233.985402796373+91.1505022600756i</v>
      </c>
      <c r="K1195" t="str">
        <f t="shared" si="569"/>
        <v>0.602278024112383-1.54606132246257i</v>
      </c>
      <c r="L1195" t="str">
        <f t="shared" si="570"/>
        <v>0.119024668213423-0.260120333217941i</v>
      </c>
      <c r="M1195" t="str">
        <f t="shared" si="571"/>
        <v>0.721302692325806-1.80618165568051i</v>
      </c>
      <c r="N1195" t="str">
        <f t="shared" si="572"/>
        <v>-1.32341659547139i</v>
      </c>
      <c r="O1195" t="str">
        <f t="shared" si="573"/>
        <v>0.244864301977265-0.969557359632315i</v>
      </c>
      <c r="P1195" t="str">
        <f t="shared" si="574"/>
        <v>0.755135698022735+0.969557359632315i</v>
      </c>
      <c r="Q1195" t="str">
        <f t="shared" si="575"/>
        <v>-0.755135698022735+0.353859235839075i</v>
      </c>
      <c r="R1195" t="str">
        <f t="shared" si="576"/>
        <v>-0.326614869015022-1.437004038396i</v>
      </c>
      <c r="S1195" t="str">
        <f t="shared" si="577"/>
        <v>0.143315100051048i</v>
      </c>
      <c r="T1195" t="str">
        <f t="shared" si="578"/>
        <v>0.205944377536483-0.0468088426310478i</v>
      </c>
      <c r="U1195" t="str">
        <f t="shared" si="579"/>
        <v>0.0000499999999999999-0.00133932731159869i</v>
      </c>
      <c r="V1195" t="str">
        <f t="shared" si="580"/>
        <v>0.00002-0.0150004658899053i</v>
      </c>
      <c r="W1195" t="str">
        <f t="shared" si="581"/>
        <v>0.0000422730687232589-0.00122966628280313i</v>
      </c>
      <c r="X1195" t="str">
        <f t="shared" si="582"/>
        <v>0.0000537026893695871-0.00122877249211814i</v>
      </c>
      <c r="Y1195" t="str">
        <f t="shared" si="583"/>
        <v>0.009+0.533316768873403i</v>
      </c>
      <c r="Z1195" t="str">
        <f t="shared" si="584"/>
        <v>-0.0276834659077272-0.00168218442863258i</v>
      </c>
      <c r="AA1195" t="str">
        <f t="shared" si="585"/>
        <v>0.38363200439218-22.5461329544702i</v>
      </c>
      <c r="AB1195" t="str">
        <f t="shared" si="586"/>
        <v>0.688349171483829-0.156454031076866i</v>
      </c>
      <c r="AC1195" t="str">
        <f t="shared" si="587"/>
        <v>1.21392370976322-1.35613436007794i</v>
      </c>
      <c r="AD1195" t="str">
        <f t="shared" si="588"/>
        <v>0.31628959230102+0.224459865629231i</v>
      </c>
      <c r="AE1195" t="str">
        <f t="shared" si="589"/>
        <v>-0.00837840925461976-0.00674588446490716i</v>
      </c>
      <c r="AF1195" t="str">
        <f t="shared" si="590"/>
        <v>-5.83845354386709-1.19619283182216i</v>
      </c>
      <c r="AG1195" t="str">
        <f t="shared" si="591"/>
        <v>1.01875898763693-0.0255028899073568i</v>
      </c>
      <c r="AH1195" t="str">
        <f t="shared" si="592"/>
        <v>0.0388570112552393+0.049470672499467i</v>
      </c>
      <c r="AI1195">
        <f t="shared" si="593"/>
        <v>-24.026103795822902</v>
      </c>
      <c r="AJ1195">
        <f t="shared" si="594"/>
        <v>51.85194264410022</v>
      </c>
      <c r="AK1195"/>
      <c r="AL1195"/>
      <c r="AM1195"/>
      <c r="AN1195"/>
    </row>
    <row r="1196" spans="1:40" x14ac:dyDescent="0.35">
      <c r="A1196"/>
      <c r="B1196">
        <f t="shared" si="560"/>
        <v>106200</v>
      </c>
      <c r="C1196" s="237" t="str">
        <f t="shared" si="563"/>
        <v>-2.85938328780128E-06+0.00973076391001386i</v>
      </c>
      <c r="D1196" s="208" t="str">
        <f t="shared" si="564"/>
        <v>-2.51368312412433+0.0746025233101063i</v>
      </c>
      <c r="E1196" t="str">
        <f t="shared" si="565"/>
        <v>20500</v>
      </c>
      <c r="F1196" t="str">
        <f t="shared" si="566"/>
        <v>0.327868852459016</v>
      </c>
      <c r="G1196" t="str">
        <f t="shared" si="561"/>
        <v>0.327868852459016</v>
      </c>
      <c r="H1196" t="str">
        <f t="shared" si="567"/>
        <v>3.32561988741029+1.2700226362762i</v>
      </c>
      <c r="I1196" t="str">
        <f t="shared" si="568"/>
        <v>417.046424764045i</v>
      </c>
      <c r="J1196" t="str">
        <f t="shared" si="562"/>
        <v>-234.428562344908+91.2364122527806i</v>
      </c>
      <c r="K1196" t="str">
        <f t="shared" si="569"/>
        <v>0.601285053864939-1.54497954551849i</v>
      </c>
      <c r="L1196" t="str">
        <f t="shared" si="570"/>
        <v>0.118839349867621-0.259960116089047i</v>
      </c>
      <c r="M1196" t="str">
        <f t="shared" si="571"/>
        <v>0.72012440373256-1.80493966160754i</v>
      </c>
      <c r="N1196" t="str">
        <f t="shared" si="572"/>
        <v>-1.32466392496759i</v>
      </c>
      <c r="O1196" t="str">
        <f t="shared" si="573"/>
        <v>0.243654754314235-0.969862031786001i</v>
      </c>
      <c r="P1196" t="str">
        <f t="shared" si="574"/>
        <v>0.756345245685765+0.969862031786001i</v>
      </c>
      <c r="Q1196" t="str">
        <f t="shared" si="575"/>
        <v>-0.756345245685765+0.354801893181589i</v>
      </c>
      <c r="R1196" t="str">
        <f t="shared" si="576"/>
        <v>-0.326601748813648-1.43550971831267i</v>
      </c>
      <c r="S1196" t="str">
        <f t="shared" si="577"/>
        <v>0.143450175545912i</v>
      </c>
      <c r="T1196" t="str">
        <f t="shared" si="578"/>
        <v>0.205924121089815-0.0468510782009197i</v>
      </c>
      <c r="U1196" t="str">
        <f t="shared" si="579"/>
        <v>0.0000499999999999999-0.00133806617477044i</v>
      </c>
      <c r="V1196" t="str">
        <f t="shared" si="580"/>
        <v>0.00002-0.0149863411574289i</v>
      </c>
      <c r="W1196" t="str">
        <f t="shared" si="581"/>
        <v>0.0000422730677545886-0.00122850863084698i</v>
      </c>
      <c r="X1196" t="str">
        <f t="shared" si="582"/>
        <v>0.000053681154415918-0.00122761588197675i</v>
      </c>
      <c r="Y1196" t="str">
        <f t="shared" si="583"/>
        <v>0.009+0.533819423697978i</v>
      </c>
      <c r="Z1196" t="str">
        <f t="shared" si="584"/>
        <v>-0.0276312689188457-0.0016792195045988i</v>
      </c>
      <c r="AA1196" t="str">
        <f t="shared" si="585"/>
        <v>0.382905844673981-22.5248175366503i</v>
      </c>
      <c r="AB1196" t="str">
        <f t="shared" si="586"/>
        <v>0.688281466269208-0.156595199385883i</v>
      </c>
      <c r="AC1196" t="str">
        <f t="shared" si="587"/>
        <v>1.21300339430837-1.35507454140383i</v>
      </c>
      <c r="AD1196" t="str">
        <f t="shared" si="588"/>
        <v>0.316569288376111+0.224549894222033i</v>
      </c>
      <c r="AE1196" t="str">
        <f t="shared" si="589"/>
        <v>-0.00837014257643467-0.00673618783654546i</v>
      </c>
      <c r="AF1196" t="str">
        <f t="shared" si="590"/>
        <v>-5.83930301153462-1.19542011296609i</v>
      </c>
      <c r="AG1196" t="str">
        <f t="shared" si="591"/>
        <v>1.01874856508608-0.0255017560490873i</v>
      </c>
      <c r="AH1196" t="str">
        <f t="shared" si="592"/>
        <v>0.0388352162052397+0.0494045799318436i</v>
      </c>
      <c r="AI1196">
        <f t="shared" si="593"/>
        <v>-24.035143469858529</v>
      </c>
      <c r="AJ1196">
        <f t="shared" si="594"/>
        <v>51.830347559399584</v>
      </c>
      <c r="AK1196"/>
      <c r="AL1196"/>
      <c r="AM1196"/>
      <c r="AN1196"/>
    </row>
    <row r="1197" spans="1:40" x14ac:dyDescent="0.35">
      <c r="A1197"/>
      <c r="B1197">
        <f t="shared" si="560"/>
        <v>106300</v>
      </c>
      <c r="C1197" s="237" t="str">
        <f t="shared" si="563"/>
        <v>-2.85400598190801E-06+0.00972160985335165i</v>
      </c>
      <c r="D1197" s="208" t="str">
        <f t="shared" si="564"/>
        <v>-2.51368308289832+0.0745323422090294i</v>
      </c>
      <c r="E1197" t="str">
        <f t="shared" si="565"/>
        <v>20500</v>
      </c>
      <c r="F1197" t="str">
        <f t="shared" si="566"/>
        <v>0.327868852459016</v>
      </c>
      <c r="G1197" t="str">
        <f t="shared" si="561"/>
        <v>0.327868852459016</v>
      </c>
      <c r="H1197" t="str">
        <f t="shared" si="567"/>
        <v>3.32646747144923+1.26918038957745i</v>
      </c>
      <c r="I1197" t="str">
        <f t="shared" si="568"/>
        <v>417.439123845744i</v>
      </c>
      <c r="J1197" t="str">
        <f t="shared" si="562"/>
        <v>-234.87213937771+91.3223222454857i</v>
      </c>
      <c r="K1197" t="str">
        <f t="shared" si="569"/>
        <v>0.600294421537748-1.54389892390242i</v>
      </c>
      <c r="L1197" t="str">
        <f t="shared" si="570"/>
        <v>0.118654433928544-0.259800016618496i</v>
      </c>
      <c r="M1197" t="str">
        <f t="shared" si="571"/>
        <v>0.718948855466292-1.80369894052092i</v>
      </c>
      <c r="N1197" t="str">
        <f t="shared" si="572"/>
        <v>-1.3259112544638i</v>
      </c>
      <c r="O1197" t="str">
        <f t="shared" si="573"/>
        <v>0.242444827565655-0.970165194998594i</v>
      </c>
      <c r="P1197" t="str">
        <f t="shared" si="574"/>
        <v>0.757555172434345+0.970165194998594i</v>
      </c>
      <c r="Q1197" t="str">
        <f t="shared" si="575"/>
        <v>-0.757555172434345+0.355746059465206i</v>
      </c>
      <c r="R1197" t="str">
        <f t="shared" si="576"/>
        <v>-0.326588614509834-1.43401807182673i</v>
      </c>
      <c r="S1197" t="str">
        <f t="shared" si="577"/>
        <v>0.143585251040776i</v>
      </c>
      <c r="T1197" t="str">
        <f t="shared" si="578"/>
        <v>0.205903844840251-0.0468933082014537i</v>
      </c>
      <c r="U1197" t="str">
        <f t="shared" si="579"/>
        <v>0.0000499999999999999-0.00133680741073021i</v>
      </c>
      <c r="V1197" t="str">
        <f t="shared" si="580"/>
        <v>0.00002-0.0149722430001783i</v>
      </c>
      <c r="W1197" t="str">
        <f t="shared" si="581"/>
        <v>0.0000422730667850056-0.001227353157188i</v>
      </c>
      <c r="X1197" t="str">
        <f t="shared" si="582"/>
        <v>0.0000536596801989908-0.00122646144760777i</v>
      </c>
      <c r="Y1197" t="str">
        <f t="shared" si="583"/>
        <v>0.009+0.534322078522552i</v>
      </c>
      <c r="Z1197" t="str">
        <f t="shared" si="584"/>
        <v>-0.0275792195169732-0.0016762640725565i</v>
      </c>
      <c r="AA1197" t="str">
        <f t="shared" si="585"/>
        <v>0.382181748540471-22.5035424645523i</v>
      </c>
      <c r="AB1197" t="str">
        <f t="shared" si="586"/>
        <v>0.688213694865322-0.156736349079927i</v>
      </c>
      <c r="AC1197" t="str">
        <f t="shared" si="587"/>
        <v>1.21208526146307-1.35401573106155i</v>
      </c>
      <c r="AD1197" t="str">
        <f t="shared" si="588"/>
        <v>0.316849119722709+0.224639595954629i</v>
      </c>
      <c r="AE1197" t="str">
        <f t="shared" si="589"/>
        <v>-0.00836189614261995-0.0067265075248492i</v>
      </c>
      <c r="AF1197" t="str">
        <f t="shared" si="590"/>
        <v>-5.84015055434755-1.19464804736842i</v>
      </c>
      <c r="AG1197" t="str">
        <f t="shared" si="591"/>
        <v>1.01873813590733-0.0255006355704047i</v>
      </c>
      <c r="AH1197" t="str">
        <f t="shared" si="592"/>
        <v>0.0388134658022525+0.0493385943101371i</v>
      </c>
      <c r="AI1197">
        <f t="shared" si="593"/>
        <v>-24.044175874207696</v>
      </c>
      <c r="AJ1197">
        <f t="shared" si="594"/>
        <v>51.808735782309491</v>
      </c>
      <c r="AK1197"/>
      <c r="AL1197"/>
      <c r="AM1197"/>
      <c r="AN1197"/>
    </row>
    <row r="1198" spans="1:40" x14ac:dyDescent="0.35">
      <c r="A1198"/>
      <c r="B1198">
        <f t="shared" si="560"/>
        <v>106400</v>
      </c>
      <c r="C1198" s="237" t="str">
        <f t="shared" si="563"/>
        <v>-2.84864383046386E-06+0.00971247300355843i</v>
      </c>
      <c r="D1198" s="208" t="str">
        <f t="shared" si="564"/>
        <v>-2.51368304178849+0.0744622930272813i</v>
      </c>
      <c r="E1198" t="str">
        <f t="shared" si="565"/>
        <v>20500</v>
      </c>
      <c r="F1198" t="str">
        <f t="shared" si="566"/>
        <v>0.327868852459016</v>
      </c>
      <c r="G1198" t="str">
        <f t="shared" si="561"/>
        <v>0.327868852459016</v>
      </c>
      <c r="H1198" t="str">
        <f t="shared" si="567"/>
        <v>3.32731313593011+1.26833892846372i</v>
      </c>
      <c r="I1198" t="str">
        <f t="shared" si="568"/>
        <v>417.831822927442i</v>
      </c>
      <c r="J1198" t="str">
        <f t="shared" si="562"/>
        <v>-235.316133894777+91.4082322381907i</v>
      </c>
      <c r="K1198" t="str">
        <f t="shared" si="569"/>
        <v>0.599306120195684-1.54281945696578i</v>
      </c>
      <c r="L1198" t="str">
        <f t="shared" si="570"/>
        <v>0.118469919331814-0.259640034960204i</v>
      </c>
      <c r="M1198" t="str">
        <f t="shared" si="571"/>
        <v>0.717776039527498-1.80245949192598i</v>
      </c>
      <c r="N1198" t="str">
        <f t="shared" si="572"/>
        <v>-1.32715858396i</v>
      </c>
      <c r="O1198" t="str">
        <f t="shared" si="573"/>
        <v>0.241234523613987-0.970466848798419i</v>
      </c>
      <c r="P1198" t="str">
        <f t="shared" si="574"/>
        <v>0.758765476386013+0.970466848798419i</v>
      </c>
      <c r="Q1198" t="str">
        <f t="shared" si="575"/>
        <v>-0.758765476386013+0.356691735161581i</v>
      </c>
      <c r="R1198" t="str">
        <f t="shared" si="576"/>
        <v>-0.326575466098389-1.43252909138591i</v>
      </c>
      <c r="S1198" t="str">
        <f t="shared" si="577"/>
        <v>0.143720326535641i</v>
      </c>
      <c r="T1198" t="str">
        <f t="shared" si="578"/>
        <v>0.205883548785788-0.0469355326261896i</v>
      </c>
      <c r="U1198" t="str">
        <f t="shared" si="579"/>
        <v>0.0000499999999999999-0.00133555101278779i</v>
      </c>
      <c r="V1198" t="str">
        <f t="shared" si="580"/>
        <v>0.00002-0.0149581713432232i</v>
      </c>
      <c r="W1198" t="str">
        <f t="shared" si="581"/>
        <v>0.0000422730658145101-0.00122619985568438i</v>
      </c>
      <c r="X1198" t="str">
        <f t="shared" si="582"/>
        <v>0.0000536382664906081-0.00122530918287861i</v>
      </c>
      <c r="Y1198" t="str">
        <f t="shared" si="583"/>
        <v>0.009+0.534824733347126i</v>
      </c>
      <c r="Z1198" t="str">
        <f t="shared" si="584"/>
        <v>-0.027527317145908-0.0016733180909477i</v>
      </c>
      <c r="AA1198" t="str">
        <f t="shared" si="585"/>
        <v>0.381459708165991-22.4823076235112i</v>
      </c>
      <c r="AB1198" t="str">
        <f t="shared" si="586"/>
        <v>0.688145857265475-0.156877480137405i</v>
      </c>
      <c r="AC1198" t="str">
        <f t="shared" si="587"/>
        <v>1.21116930490217-1.35295792864178i</v>
      </c>
      <c r="AD1198" t="str">
        <f t="shared" si="588"/>
        <v>0.317129085992287+0.224728970637814i</v>
      </c>
      <c r="AE1198" t="str">
        <f t="shared" si="589"/>
        <v>-0.00835366987417331-0.00671684348337716i</v>
      </c>
      <c r="AF1198" t="str">
        <f t="shared" si="590"/>
        <v>-5.8409961777186-1.19387663543644i</v>
      </c>
      <c r="AG1198" t="str">
        <f t="shared" si="591"/>
        <v>1.01872770010256-0.0254995284047098i</v>
      </c>
      <c r="AH1198" t="str">
        <f t="shared" si="592"/>
        <v>0.0387917598567967+0.0492727153418412i</v>
      </c>
      <c r="AI1198">
        <f t="shared" si="593"/>
        <v>-24.053201025439908</v>
      </c>
      <c r="AJ1198">
        <f t="shared" si="594"/>
        <v>51.787107352988386</v>
      </c>
      <c r="AK1198"/>
      <c r="AL1198"/>
      <c r="AM1198"/>
      <c r="AN1198"/>
    </row>
    <row r="1199" spans="1:40" x14ac:dyDescent="0.35">
      <c r="A1199"/>
      <c r="B1199">
        <f t="shared" si="560"/>
        <v>106500</v>
      </c>
      <c r="C1199" s="237" t="str">
        <f t="shared" si="563"/>
        <v>-2.84329677657744E-06+0.00970335331216413i</v>
      </c>
      <c r="D1199" s="208" t="str">
        <f t="shared" si="564"/>
        <v>-2.51368300079441+0.0743923753932584i</v>
      </c>
      <c r="E1199" t="str">
        <f t="shared" si="565"/>
        <v>20500</v>
      </c>
      <c r="F1199" t="str">
        <f t="shared" si="566"/>
        <v>0.327868852459016</v>
      </c>
      <c r="G1199" t="str">
        <f t="shared" si="561"/>
        <v>0.327868852459016</v>
      </c>
      <c r="H1199" t="str">
        <f t="shared" si="567"/>
        <v>3.32815688624875+1.267498252962i</v>
      </c>
      <c r="I1199" t="str">
        <f t="shared" si="568"/>
        <v>418.224522009141i</v>
      </c>
      <c r="J1199" t="str">
        <f t="shared" si="562"/>
        <v>-235.760545896111+91.4941422308957i</v>
      </c>
      <c r="K1199" t="str">
        <f t="shared" si="569"/>
        <v>0.598320142927568-1.54174114405337i</v>
      </c>
      <c r="L1199" t="str">
        <f t="shared" si="570"/>
        <v>0.118285805016149-0.259480171266098i</v>
      </c>
      <c r="M1199" t="str">
        <f t="shared" si="571"/>
        <v>0.716605947943717-1.80122131531947i</v>
      </c>
      <c r="N1199" t="str">
        <f t="shared" si="572"/>
        <v>-1.3284059134562i</v>
      </c>
      <c r="O1199" t="str">
        <f t="shared" si="573"/>
        <v>0.240023844342248-0.970766992716156i</v>
      </c>
      <c r="P1199" t="str">
        <f t="shared" si="574"/>
        <v>0.759976155657752+0.970766992716156i</v>
      </c>
      <c r="Q1199" t="str">
        <f t="shared" si="575"/>
        <v>-0.759976155657752+0.357638920740044i</v>
      </c>
      <c r="R1199" t="str">
        <f t="shared" si="576"/>
        <v>-0.326562303574117-1.43104276946625i</v>
      </c>
      <c r="S1199" t="str">
        <f t="shared" si="577"/>
        <v>0.143855402030505i</v>
      </c>
      <c r="T1199" t="str">
        <f t="shared" si="578"/>
        <v>0.205863232924415-0.0469777514686624i</v>
      </c>
      <c r="U1199" t="str">
        <f t="shared" si="579"/>
        <v>0.0000500000000000001-0.00133429697427813i</v>
      </c>
      <c r="V1199" t="str">
        <f t="shared" si="580"/>
        <v>0.00002-0.0149441261119151i</v>
      </c>
      <c r="W1199" t="str">
        <f t="shared" si="581"/>
        <v>0.0000422730648431025-0.00122504872021739i</v>
      </c>
      <c r="X1199" t="str">
        <f t="shared" si="582"/>
        <v>0.0000536169130636453-0.00122415908167975i</v>
      </c>
      <c r="Y1199" t="str">
        <f t="shared" si="583"/>
        <v>0.009+0.535327388171701i</v>
      </c>
      <c r="Z1199" t="str">
        <f t="shared" si="584"/>
        <v>-0.0274755612520684-0.00167038151844054i</v>
      </c>
      <c r="AA1199" t="str">
        <f t="shared" si="585"/>
        <v>0.380739715762007-22.4611128992967i</v>
      </c>
      <c r="AB1199" t="str">
        <f t="shared" si="586"/>
        <v>0.688077953462947-0.157018592536708i</v>
      </c>
      <c r="AC1199" t="str">
        <f t="shared" si="587"/>
        <v>1.21025551832191-1.35190113372841i</v>
      </c>
      <c r="AD1199" t="str">
        <f t="shared" si="588"/>
        <v>0.317409186836048+0.22481801808268i</v>
      </c>
      <c r="AE1199" t="str">
        <f t="shared" si="589"/>
        <v>-0.0083454636924653-0.00670719566587346i</v>
      </c>
      <c r="AF1199" t="str">
        <f t="shared" si="590"/>
        <v>-5.84183988704316-1.19310587756874i</v>
      </c>
      <c r="AG1199" t="str">
        <f t="shared" si="591"/>
        <v>1.01871725767369-0.0254984344856336i</v>
      </c>
      <c r="AH1199" t="str">
        <f t="shared" si="592"/>
        <v>0.0387700981803012+0.0492069427355555i</v>
      </c>
      <c r="AI1199">
        <f t="shared" si="593"/>
        <v>-24.062218940075532</v>
      </c>
      <c r="AJ1199">
        <f t="shared" si="594"/>
        <v>51.765462311435627</v>
      </c>
      <c r="AK1199"/>
      <c r="AL1199"/>
      <c r="AM1199"/>
      <c r="AN1199"/>
    </row>
    <row r="1200" spans="1:40" x14ac:dyDescent="0.35">
      <c r="A1200"/>
      <c r="B1200">
        <f t="shared" si="560"/>
        <v>106600</v>
      </c>
      <c r="C1200" s="237" t="str">
        <f t="shared" si="563"/>
        <v>-2.83796476362409E-06+0.00969425073088064i</v>
      </c>
      <c r="D1200" s="208" t="str">
        <f t="shared" si="564"/>
        <v>-2.51368295991565+0.0743225889367516i</v>
      </c>
      <c r="E1200" t="str">
        <f t="shared" si="565"/>
        <v>20500</v>
      </c>
      <c r="F1200" t="str">
        <f t="shared" si="566"/>
        <v>0.327868852459016</v>
      </c>
      <c r="G1200" t="str">
        <f t="shared" si="561"/>
        <v>0.327868852459016</v>
      </c>
      <c r="H1200" t="str">
        <f t="shared" si="567"/>
        <v>3.32899872778378+1.266658363092i</v>
      </c>
      <c r="I1200" t="str">
        <f t="shared" si="568"/>
        <v>418.61722109084i</v>
      </c>
      <c r="J1200" t="str">
        <f t="shared" si="562"/>
        <v>-236.205375381711+91.5800522236009i</v>
      </c>
      <c r="K1200" t="str">
        <f t="shared" si="569"/>
        <v>0.597336482846091-1.5406639845035i</v>
      </c>
      <c r="L1200" t="str">
        <f t="shared" si="570"/>
        <v>0.118102089923346-0.259320425686135i</v>
      </c>
      <c r="M1200" t="str">
        <f t="shared" si="571"/>
        <v>0.715438572769437-1.79998441018963i</v>
      </c>
      <c r="N1200" t="str">
        <f t="shared" si="572"/>
        <v>-1.32965324295241i</v>
      </c>
      <c r="O1200" t="str">
        <f t="shared" si="573"/>
        <v>0.238812791634041-0.971065626284834i</v>
      </c>
      <c r="P1200" t="str">
        <f t="shared" si="574"/>
        <v>0.761187208365959+0.971065626284834i</v>
      </c>
      <c r="Q1200" t="str">
        <f t="shared" si="575"/>
        <v>-0.761187208365959+0.358587616667576i</v>
      </c>
      <c r="R1200" t="str">
        <f t="shared" si="576"/>
        <v>-0.326549126931816-1.42955909857202i</v>
      </c>
      <c r="S1200" t="str">
        <f t="shared" si="577"/>
        <v>0.143990477525369i</v>
      </c>
      <c r="T1200" t="str">
        <f t="shared" si="578"/>
        <v>0.205842897254121-0.0470199647224045i</v>
      </c>
      <c r="U1200" t="str">
        <f t="shared" si="579"/>
        <v>0.0000500000000000001-0.00133304528856117i</v>
      </c>
      <c r="V1200" t="str">
        <f t="shared" si="580"/>
        <v>0.00002-0.0149301072318851i</v>
      </c>
      <c r="W1200" t="str">
        <f t="shared" si="581"/>
        <v>0.000042273063870782-0.00122389974469121i</v>
      </c>
      <c r="X1200" t="str">
        <f t="shared" si="582"/>
        <v>0.0000535956196920384-0.0012230111379245i</v>
      </c>
      <c r="Y1200" t="str">
        <f t="shared" si="583"/>
        <v>0.009+0.535830042996275i</v>
      </c>
      <c r="Z1200" t="str">
        <f t="shared" si="584"/>
        <v>-0.0274239512844754-0.0016674543139276i</v>
      </c>
      <c r="AA1200" t="str">
        <f t="shared" si="585"/>
        <v>0.380021763576906-22.4399581781118i</v>
      </c>
      <c r="AB1200" t="str">
        <f t="shared" si="586"/>
        <v>0.688009983451015-0.157159686256219i</v>
      </c>
      <c r="AC1200" t="str">
        <f t="shared" si="587"/>
        <v>1.20934389543983-1.35084534589869i</v>
      </c>
      <c r="AD1200" t="str">
        <f t="shared" si="588"/>
        <v>0.317689421904917+0.224906738100632i</v>
      </c>
      <c r="AE1200" t="str">
        <f t="shared" si="589"/>
        <v>-0.00833727751923629-0.0066975640262665i</v>
      </c>
      <c r="AF1200" t="str">
        <f t="shared" si="590"/>
        <v>-5.84268168769943-1.19233577415525i</v>
      </c>
      <c r="AG1200" t="str">
        <f t="shared" si="591"/>
        <v>1.01870680862264-0.0254973537470359i</v>
      </c>
      <c r="AH1200" t="str">
        <f t="shared" si="592"/>
        <v>0.0387484805850965+0.0491412762009818i</v>
      </c>
      <c r="AI1200">
        <f t="shared" si="593"/>
        <v>-24.071229634586054</v>
      </c>
      <c r="AJ1200">
        <f t="shared" si="594"/>
        <v>51.743800697495324</v>
      </c>
      <c r="AK1200"/>
      <c r="AL1200"/>
      <c r="AM1200"/>
      <c r="AN1200"/>
    </row>
    <row r="1201" spans="1:40" x14ac:dyDescent="0.35">
      <c r="A1201"/>
      <c r="B1201">
        <f t="shared" si="560"/>
        <v>106700</v>
      </c>
      <c r="C1201" s="237" t="str">
        <f t="shared" si="563"/>
        <v>-2.83264773524437E-06+0.00968516521160079i</v>
      </c>
      <c r="D1201" s="208" t="str">
        <f t="shared" si="564"/>
        <v>-2.51368291915176+0.0742529332889394i</v>
      </c>
      <c r="E1201" t="str">
        <f t="shared" si="565"/>
        <v>20500</v>
      </c>
      <c r="F1201" t="str">
        <f t="shared" si="566"/>
        <v>0.327868852459016</v>
      </c>
      <c r="G1201" t="str">
        <f t="shared" si="561"/>
        <v>0.327868852459016</v>
      </c>
      <c r="H1201" t="str">
        <f t="shared" si="567"/>
        <v>3.32983866589657+1.26581925886627i</v>
      </c>
      <c r="I1201" t="str">
        <f t="shared" si="568"/>
        <v>419.009920172539i</v>
      </c>
      <c r="J1201" t="str">
        <f t="shared" si="562"/>
        <v>-236.650622351577+91.6659622163059i</v>
      </c>
      <c r="K1201" t="str">
        <f t="shared" si="569"/>
        <v>0.596355133087719-1.53958797764806i</v>
      </c>
      <c r="L1201" t="str">
        <f t="shared" si="570"/>
        <v>0.11791877299828-0.259160798368305i</v>
      </c>
      <c r="M1201" t="str">
        <f t="shared" si="571"/>
        <v>0.714273906085999-1.79874877601637i</v>
      </c>
      <c r="N1201" t="str">
        <f t="shared" si="572"/>
        <v>-1.33090057244861i</v>
      </c>
      <c r="O1201" t="str">
        <f t="shared" si="573"/>
        <v>0.237601367373577-0.971362749039825i</v>
      </c>
      <c r="P1201" t="str">
        <f t="shared" si="574"/>
        <v>0.762398632626423+0.971362749039825i</v>
      </c>
      <c r="Q1201" t="str">
        <f t="shared" si="575"/>
        <v>-0.762398632626423+0.359537823408785i</v>
      </c>
      <c r="R1201" t="str">
        <f t="shared" si="576"/>
        <v>-0.32653593616628-1.4280780712356i</v>
      </c>
      <c r="S1201" t="str">
        <f t="shared" si="577"/>
        <v>0.144125553020234i</v>
      </c>
      <c r="T1201" t="str">
        <f t="shared" si="578"/>
        <v>0.2058225417729-0.0470621723809449i</v>
      </c>
      <c r="U1201" t="str">
        <f t="shared" si="579"/>
        <v>0.0000500000000000001-0.00133179594902175i</v>
      </c>
      <c r="V1201" t="str">
        <f t="shared" si="580"/>
        <v>0.00002-0.0149161146290436i</v>
      </c>
      <c r="W1201" t="str">
        <f t="shared" si="581"/>
        <v>0.0000422730628975492-0.00122275292303294i</v>
      </c>
      <c r="X1201" t="str">
        <f t="shared" si="582"/>
        <v>0.0000535743861507863-0.00122186534554907i</v>
      </c>
      <c r="Y1201" t="str">
        <f t="shared" si="583"/>
        <v>0.009+0.536332697820849i</v>
      </c>
      <c r="Z1201" t="str">
        <f t="shared" si="584"/>
        <v>-0.0273724866947417-0.0016645364365247i</v>
      </c>
      <c r="AA1201" t="str">
        <f t="shared" si="585"/>
        <v>0.379305843895777-22.4188433465901i</v>
      </c>
      <c r="AB1201" t="str">
        <f t="shared" si="586"/>
        <v>0.687941947222975-0.15730076127431i</v>
      </c>
      <c r="AC1201" t="str">
        <f t="shared" si="587"/>
        <v>1.20843442999475-1.34979056472335i</v>
      </c>
      <c r="AD1201" t="str">
        <f t="shared" si="588"/>
        <v>0.317969790849536+0.224995130503384i</v>
      </c>
      <c r="AE1201" t="str">
        <f t="shared" si="589"/>
        <v>-0.0083291112765952-0.00668794851866873i</v>
      </c>
      <c r="AF1201" t="str">
        <f t="shared" si="590"/>
        <v>-5.84352158504833-1.19156632557733i</v>
      </c>
      <c r="AG1201" t="str">
        <f t="shared" si="591"/>
        <v>1.01869635295136-0.0254962861230038i</v>
      </c>
      <c r="AH1201" t="str">
        <f t="shared" si="592"/>
        <v>0.0387269068844109+0.0490757154489203i</v>
      </c>
      <c r="AI1201">
        <f t="shared" si="593"/>
        <v>-24.080233125394056</v>
      </c>
      <c r="AJ1201">
        <f t="shared" si="594"/>
        <v>51.722122550856774</v>
      </c>
      <c r="AK1201"/>
      <c r="AL1201"/>
      <c r="AM1201"/>
      <c r="AN1201"/>
    </row>
    <row r="1202" spans="1:40" x14ac:dyDescent="0.35">
      <c r="A1202"/>
      <c r="B1202">
        <f t="shared" ref="B1202:B1265" si="595">B1201+100</f>
        <v>106800</v>
      </c>
      <c r="C1202" s="237" t="str">
        <f t="shared" si="563"/>
        <v>-2.82734563534257E-06+0.00967609670639762i</v>
      </c>
      <c r="D1202" s="208" t="str">
        <f t="shared" si="564"/>
        <v>-2.51368287850233+0.0741834080823818i</v>
      </c>
      <c r="E1202" t="str">
        <f t="shared" si="565"/>
        <v>20500</v>
      </c>
      <c r="F1202" t="str">
        <f t="shared" si="566"/>
        <v>0.327868852459016</v>
      </c>
      <c r="G1202" t="str">
        <f t="shared" si="561"/>
        <v>0.327868852459016</v>
      </c>
      <c r="H1202" t="str">
        <f t="shared" si="567"/>
        <v>3.33067670593147+1.26498094029018i</v>
      </c>
      <c r="I1202" t="str">
        <f t="shared" si="568"/>
        <v>419.402619254237i</v>
      </c>
      <c r="J1202" t="str">
        <f t="shared" si="562"/>
        <v>-237.096286805709+91.751872209011i</v>
      </c>
      <c r="K1202" t="str">
        <f t="shared" si="569"/>
        <v>0.595376086812602-1.53851312281253i</v>
      </c>
      <c r="L1202" t="str">
        <f t="shared" si="570"/>
        <v>0.117735853188889-0.259001289458654i</v>
      </c>
      <c r="M1202" t="str">
        <f t="shared" si="571"/>
        <v>0.713111940001491-1.79751441227118i</v>
      </c>
      <c r="N1202" t="str">
        <f t="shared" si="572"/>
        <v>-1.33214790194481i</v>
      </c>
      <c r="O1202" t="str">
        <f t="shared" si="573"/>
        <v>0.236389573445619-0.97165836051886i</v>
      </c>
      <c r="P1202" t="str">
        <f t="shared" si="574"/>
        <v>0.763610426554381+0.97165836051886i</v>
      </c>
      <c r="Q1202" t="str">
        <f t="shared" si="575"/>
        <v>-0.763610426554381+0.36048954142595i</v>
      </c>
      <c r="R1202" t="str">
        <f t="shared" si="576"/>
        <v>-0.326522731272291-1.4265996800173i</v>
      </c>
      <c r="S1202" t="str">
        <f t="shared" si="577"/>
        <v>0.144260628515098i</v>
      </c>
      <c r="T1202" t="str">
        <f t="shared" si="578"/>
        <v>0.205802166478733-0.0471043744378071i</v>
      </c>
      <c r="U1202" t="str">
        <f t="shared" si="579"/>
        <v>0.0000500000000000001-0.00133054894906948i</v>
      </c>
      <c r="V1202" t="str">
        <f t="shared" si="580"/>
        <v>0.00002-0.0149021482295782i</v>
      </c>
      <c r="W1202" t="str">
        <f t="shared" si="581"/>
        <v>0.0000422730619234038-0.00122160824919236i</v>
      </c>
      <c r="X1202" t="str">
        <f t="shared" si="582"/>
        <v>0.0000535532122159385-0.00122072169851232i</v>
      </c>
      <c r="Y1202" t="str">
        <f t="shared" si="583"/>
        <v>0.009+0.536835352645424i</v>
      </c>
      <c r="Z1202" t="str">
        <f t="shared" si="584"/>
        <v>-0.0273211669370539-0.0016616278455693i</v>
      </c>
      <c r="AA1202" t="str">
        <f t="shared" si="585"/>
        <v>0.378591949040201-22.3977682917939i</v>
      </c>
      <c r="AB1202" t="str">
        <f t="shared" si="586"/>
        <v>0.687873844772078-0.157441817569332i</v>
      </c>
      <c r="AC1202" t="str">
        <f t="shared" si="587"/>
        <v>1.20752711574666-1.34873678976643i</v>
      </c>
      <c r="AD1202" t="str">
        <f t="shared" si="588"/>
        <v>0.318250293320284+0.225083195102937i</v>
      </c>
      <c r="AE1202" t="str">
        <f t="shared" si="589"/>
        <v>-0.00832096488701708-0.00667834909737438i</v>
      </c>
      <c r="AF1202" t="str">
        <f t="shared" si="590"/>
        <v>-5.8443595844338-1.1907975322078i</v>
      </c>
      <c r="AG1202" t="str">
        <f t="shared" si="591"/>
        <v>1.01868589066183-0.0254952315478517i</v>
      </c>
      <c r="AH1202" t="str">
        <f t="shared" si="592"/>
        <v>0.0387053768923675+0.0490102601912586i</v>
      </c>
      <c r="AI1202">
        <f t="shared" si="593"/>
        <v>-24.089229428873846</v>
      </c>
      <c r="AJ1202">
        <f t="shared" si="594"/>
        <v>51.700427911050362</v>
      </c>
      <c r="AK1202"/>
      <c r="AL1202"/>
      <c r="AM1202"/>
      <c r="AN1202"/>
    </row>
    <row r="1203" spans="1:40" x14ac:dyDescent="0.35">
      <c r="A1203"/>
      <c r="B1203">
        <f t="shared" si="595"/>
        <v>106900</v>
      </c>
      <c r="C1203" s="237" t="str">
        <f t="shared" si="563"/>
        <v>-2.82205840808523E-06+0.00966704516752351i</v>
      </c>
      <c r="D1203" s="208" t="str">
        <f t="shared" si="564"/>
        <v>-2.51368283796692+0.0741140129510136i</v>
      </c>
      <c r="E1203" t="str">
        <f t="shared" si="565"/>
        <v>20500</v>
      </c>
      <c r="F1203" t="str">
        <f t="shared" si="566"/>
        <v>0.327868852459016</v>
      </c>
      <c r="G1203" t="str">
        <f t="shared" si="561"/>
        <v>0.327868852459016</v>
      </c>
      <c r="H1203" t="str">
        <f t="shared" si="567"/>
        <v>3.33151285321566+1.26414340736207i</v>
      </c>
      <c r="I1203" t="str">
        <f t="shared" si="568"/>
        <v>419.795318335936i</v>
      </c>
      <c r="J1203" t="str">
        <f t="shared" si="562"/>
        <v>-237.542368744108+91.837782201716i</v>
      </c>
      <c r="K1203" t="str">
        <f t="shared" si="569"/>
        <v>0.594399337204489-1.53743941931607i</v>
      </c>
      <c r="L1203" t="str">
        <f t="shared" si="570"/>
        <v>0.117553329446173-0.258841899101292i</v>
      </c>
      <c r="M1203" t="str">
        <f t="shared" si="571"/>
        <v>0.711952666650662-1.79628131841736i</v>
      </c>
      <c r="N1203" t="str">
        <f t="shared" si="572"/>
        <v>-1.33339523144101i</v>
      </c>
      <c r="O1203" t="str">
        <f t="shared" si="573"/>
        <v>0.235177411735512-0.971952460262016i</v>
      </c>
      <c r="P1203" t="str">
        <f t="shared" si="574"/>
        <v>0.764822588264488+0.971952460262016i</v>
      </c>
      <c r="Q1203" t="str">
        <f t="shared" si="575"/>
        <v>-0.764822588264488+0.361442771178994i</v>
      </c>
      <c r="R1203" t="str">
        <f t="shared" si="576"/>
        <v>-0.326509512244631-1.42512391750528i</v>
      </c>
      <c r="S1203" t="str">
        <f t="shared" si="577"/>
        <v>0.144395704009962i</v>
      </c>
      <c r="T1203" t="str">
        <f t="shared" si="578"/>
        <v>0.20578177136961-0.0471465708865128i</v>
      </c>
      <c r="U1203" t="str">
        <f t="shared" si="579"/>
        <v>0.0000500000000000001-0.00132930428213864i</v>
      </c>
      <c r="V1203" t="str">
        <f t="shared" si="580"/>
        <v>0.00002-0.0148882079599528i</v>
      </c>
      <c r="W1203" t="str">
        <f t="shared" si="581"/>
        <v>0.0000422730609483461-0.00122046571714193i</v>
      </c>
      <c r="X1203" t="str">
        <f t="shared" si="582"/>
        <v>0.0000535320976645909-0.0012195801907957i</v>
      </c>
      <c r="Y1203" t="str">
        <f t="shared" si="583"/>
        <v>0.009+0.537338007469998i</v>
      </c>
      <c r="Z1203" t="str">
        <f t="shared" si="584"/>
        <v>-0.0272699914681591-0.00165872850061912i</v>
      </c>
      <c r="AA1203" t="str">
        <f t="shared" si="585"/>
        <v>0.377880071368055-22.3767329012125i</v>
      </c>
      <c r="AB1203" t="str">
        <f t="shared" si="586"/>
        <v>0.687805676091607-0.157582855119634i</v>
      </c>
      <c r="AC1203" t="str">
        <f t="shared" si="587"/>
        <v>1.20662194647661-1.34768402058562i</v>
      </c>
      <c r="AD1203" t="str">
        <f t="shared" si="588"/>
        <v>0.318530928967257+0.225170931711624i</v>
      </c>
      <c r="AE1203" t="str">
        <f t="shared" si="589"/>
        <v>-0.00831283827334089-0.00666876571686011i</v>
      </c>
      <c r="AF1203" t="str">
        <f t="shared" si="590"/>
        <v>-5.84519569118258-1.19002939441106i</v>
      </c>
      <c r="AG1203" t="str">
        <f t="shared" si="591"/>
        <v>1.01867542175604-0.0254941899561193i</v>
      </c>
      <c r="AH1203" t="str">
        <f t="shared" si="592"/>
        <v>0.0386838904239742+0.0489449101409741i</v>
      </c>
      <c r="AI1203">
        <f t="shared" si="593"/>
        <v>-24.098218561351295</v>
      </c>
      <c r="AJ1203">
        <f t="shared" si="594"/>
        <v>51.678716817456134</v>
      </c>
      <c r="AK1203"/>
      <c r="AL1203"/>
      <c r="AM1203"/>
      <c r="AN1203"/>
    </row>
    <row r="1204" spans="1:40" x14ac:dyDescent="0.35">
      <c r="A1204"/>
      <c r="B1204">
        <f t="shared" si="595"/>
        <v>107000</v>
      </c>
      <c r="C1204" s="237" t="str">
        <f t="shared" si="563"/>
        <v>-2.81678599789968E-06+0.00965801054740933i</v>
      </c>
      <c r="D1204" s="208" t="str">
        <f t="shared" si="564"/>
        <v>-2.51368279754511+0.0740447475301382i</v>
      </c>
      <c r="E1204" t="str">
        <f t="shared" si="565"/>
        <v>20500</v>
      </c>
      <c r="F1204" t="str">
        <f t="shared" si="566"/>
        <v>0.327868852459016</v>
      </c>
      <c r="G1204" t="str">
        <f t="shared" si="561"/>
        <v>0.327868852459016</v>
      </c>
      <c r="H1204" t="str">
        <f t="shared" si="567"/>
        <v>3.33234711305938+1.26330666007323i</v>
      </c>
      <c r="I1204" t="str">
        <f t="shared" si="568"/>
        <v>420.188017417635i</v>
      </c>
      <c r="J1204" t="str">
        <f t="shared" si="562"/>
        <v>-237.988868166772+91.9236921944212i</v>
      </c>
      <c r="K1204" t="str">
        <f t="shared" si="569"/>
        <v>0.593424877470647-1.53636686647162i</v>
      </c>
      <c r="L1204" t="str">
        <f t="shared" si="570"/>
        <v>0.117371200724176-0.258682627438404i</v>
      </c>
      <c r="M1204" t="str">
        <f t="shared" si="571"/>
        <v>0.710796078194823-1.79504949391002i</v>
      </c>
      <c r="N1204" t="str">
        <f t="shared" si="572"/>
        <v>-1.33464256093722i</v>
      </c>
      <c r="O1204" t="str">
        <f t="shared" si="573"/>
        <v>0.233964884129166-0.972245047811726i</v>
      </c>
      <c r="P1204" t="str">
        <f t="shared" si="574"/>
        <v>0.766035115870834+0.972245047811726i</v>
      </c>
      <c r="Q1204" t="str">
        <f t="shared" si="575"/>
        <v>-0.766035115870834+0.362397513125494i</v>
      </c>
      <c r="R1204" t="str">
        <f t="shared" si="576"/>
        <v>-0.32649627907807-1.42365077631537i</v>
      </c>
      <c r="S1204" t="str">
        <f t="shared" si="577"/>
        <v>0.144530779504827i</v>
      </c>
      <c r="T1204" t="str">
        <f t="shared" si="578"/>
        <v>0.205761356443513-0.047188761720579i</v>
      </c>
      <c r="U1204" t="str">
        <f t="shared" si="579"/>
        <v>0.00005-0.00132806194168804i</v>
      </c>
      <c r="V1204" t="str">
        <f t="shared" si="580"/>
        <v>0.00002-0.0148742937469061i</v>
      </c>
      <c r="W1204" t="str">
        <f t="shared" si="581"/>
        <v>0.0000422730599723757-0.00121932532087664i</v>
      </c>
      <c r="X1204" t="str">
        <f t="shared" si="582"/>
        <v>0.0000535110422748814-0.00121844081640318i</v>
      </c>
      <c r="Y1204" t="str">
        <f t="shared" si="583"/>
        <v>0.009+0.537840662294573i</v>
      </c>
      <c r="Z1204" t="str">
        <f t="shared" si="584"/>
        <v>-0.0272189597473513-0.00165583836145072i</v>
      </c>
      <c r="AA1204" t="str">
        <f t="shared" si="585"/>
        <v>0.377170203273292-22.3557370627595i</v>
      </c>
      <c r="AB1204" t="str">
        <f t="shared" si="586"/>
        <v>0.687737441174816-0.157723873903545i</v>
      </c>
      <c r="AC1204" t="str">
        <f t="shared" si="587"/>
        <v>1.20571891598672-1.34663225673216i</v>
      </c>
      <c r="AD1204" t="str">
        <f t="shared" si="588"/>
        <v>0.31881169744027+0.225258340142063i</v>
      </c>
      <c r="AE1204" t="str">
        <f t="shared" si="589"/>
        <v>-0.00830473135876752-0.00665919833178281i</v>
      </c>
      <c r="AF1204" t="str">
        <f t="shared" si="590"/>
        <v>-5.84602991060449-1.18926191254309i</v>
      </c>
      <c r="AG1204" t="str">
        <f t="shared" si="591"/>
        <v>1.01866494623602-0.0254931612825701i</v>
      </c>
      <c r="AH1204" t="str">
        <f t="shared" si="592"/>
        <v>0.0386624472951218+0.0488796650121218i</v>
      </c>
      <c r="AI1204">
        <f t="shared" si="593"/>
        <v>-24.107200539104518</v>
      </c>
      <c r="AJ1204">
        <f t="shared" si="594"/>
        <v>51.656989309298055</v>
      </c>
      <c r="AK1204"/>
      <c r="AL1204"/>
      <c r="AM1204"/>
      <c r="AN1204"/>
    </row>
    <row r="1205" spans="1:40" x14ac:dyDescent="0.35">
      <c r="A1205"/>
      <c r="B1205">
        <f t="shared" si="595"/>
        <v>107100</v>
      </c>
      <c r="C1205" s="237" t="str">
        <f t="shared" si="563"/>
        <v>-2.81152834947258E-06+0.00964899279866362i</v>
      </c>
      <c r="D1205" s="208" t="str">
        <f t="shared" si="564"/>
        <v>-2.51368275723647+0.0739756114564211i</v>
      </c>
      <c r="E1205" t="str">
        <f t="shared" si="565"/>
        <v>20500</v>
      </c>
      <c r="F1205" t="str">
        <f t="shared" si="566"/>
        <v>0.327868852459016</v>
      </c>
      <c r="G1205" t="str">
        <f t="shared" si="561"/>
        <v>0.327868852459016</v>
      </c>
      <c r="H1205" t="str">
        <f t="shared" si="567"/>
        <v>3.33317949075587+1.26247069840797i</v>
      </c>
      <c r="I1205" t="str">
        <f t="shared" si="568"/>
        <v>420.580716499334i</v>
      </c>
      <c r="J1205" t="str">
        <f t="shared" si="562"/>
        <v>-238.435785073703+92.0096021871262i</v>
      </c>
      <c r="K1205" t="str">
        <f t="shared" si="569"/>
        <v>0.592452700841746-1.53529546358589i</v>
      </c>
      <c r="L1205" t="str">
        <f t="shared" si="570"/>
        <v>0.117189465979988-0.25852347461027i</v>
      </c>
      <c r="M1205" t="str">
        <f t="shared" si="571"/>
        <v>0.709642166821734-1.79381893819616i</v>
      </c>
      <c r="N1205" t="str">
        <f t="shared" si="572"/>
        <v>-1.33588989043342i</v>
      </c>
      <c r="O1205" t="str">
        <f t="shared" si="573"/>
        <v>0.232751992513087-0.97253612271277i</v>
      </c>
      <c r="P1205" t="str">
        <f t="shared" si="574"/>
        <v>0.767248007486913+0.97253612271277i</v>
      </c>
      <c r="Q1205" t="str">
        <f t="shared" si="575"/>
        <v>-0.767248007486913+0.36335376772065i</v>
      </c>
      <c r="R1205" t="str">
        <f t="shared" si="576"/>
        <v>-0.326483031767378-1.42218024909099i</v>
      </c>
      <c r="S1205" t="str">
        <f t="shared" si="577"/>
        <v>0.144665854999691i</v>
      </c>
      <c r="T1205" t="str">
        <f t="shared" si="578"/>
        <v>0.205740921698422-0.047230946933519i</v>
      </c>
      <c r="U1205" t="str">
        <f t="shared" si="579"/>
        <v>0.00005-0.00132682192120094i</v>
      </c>
      <c r="V1205" t="str">
        <f t="shared" si="580"/>
        <v>0.00002-0.0148604055174505i</v>
      </c>
      <c r="W1205" t="str">
        <f t="shared" si="581"/>
        <v>0.0000422730589954929-0.00121818705441389i</v>
      </c>
      <c r="X1205" t="str">
        <f t="shared" si="582"/>
        <v>0.0000534900458259828-0.0012173035693611i</v>
      </c>
      <c r="Y1205" t="str">
        <f t="shared" si="583"/>
        <v>0.009+0.538343317119147i</v>
      </c>
      <c r="Z1205" t="str">
        <f t="shared" si="584"/>
        <v>-0.0271680712364561-0.00165295738805815i</v>
      </c>
      <c r="AA1205" t="str">
        <f t="shared" si="585"/>
        <v>0.37646233718575-22.3347806647717i</v>
      </c>
      <c r="AB1205" t="str">
        <f t="shared" si="586"/>
        <v>0.687669140014954-0.157864873899386i</v>
      </c>
      <c r="AC1205" t="str">
        <f t="shared" si="587"/>
        <v>1.20481801809998-1.34558149775089i</v>
      </c>
      <c r="AD1205" t="str">
        <f t="shared" si="588"/>
        <v>0.319092598388873+0.225345420207193i</v>
      </c>
      <c r="AE1205" t="str">
        <f t="shared" si="589"/>
        <v>-0.00829664406685822-0.0066496468969797i</v>
      </c>
      <c r="AF1205" t="str">
        <f t="shared" si="590"/>
        <v>-5.84686224799234-1.18849508695155i</v>
      </c>
      <c r="AG1205" t="str">
        <f t="shared" si="591"/>
        <v>1.01865446410381-0.0254921454621922i</v>
      </c>
      <c r="AH1205" t="str">
        <f t="shared" si="592"/>
        <v>0.0386410473225799+0.0488145245198355i</v>
      </c>
      <c r="AI1205">
        <f t="shared" si="593"/>
        <v>-24.116175378363316</v>
      </c>
      <c r="AJ1205">
        <f t="shared" si="594"/>
        <v>51.635245425647696</v>
      </c>
      <c r="AK1205"/>
      <c r="AL1205"/>
      <c r="AM1205"/>
      <c r="AN1205"/>
    </row>
    <row r="1206" spans="1:40" x14ac:dyDescent="0.35">
      <c r="A1206"/>
      <c r="B1206">
        <f t="shared" si="595"/>
        <v>107200</v>
      </c>
      <c r="C1206" s="237" t="str">
        <f t="shared" si="563"/>
        <v>-2.80628540774842E-06+0.00963999187407172i</v>
      </c>
      <c r="D1206" s="208" t="str">
        <f t="shared" si="564"/>
        <v>-2.51368271704058+0.0739066043678832i</v>
      </c>
      <c r="E1206" t="str">
        <f t="shared" si="565"/>
        <v>20500</v>
      </c>
      <c r="F1206" t="str">
        <f t="shared" si="566"/>
        <v>0.327868852459016</v>
      </c>
      <c r="G1206" t="str">
        <f t="shared" si="561"/>
        <v>0.327868852459016</v>
      </c>
      <c r="H1206" t="str">
        <f t="shared" si="567"/>
        <v>3.33400999158149+1.26163552234373i</v>
      </c>
      <c r="I1206" t="str">
        <f t="shared" si="568"/>
        <v>420.973415581032i</v>
      </c>
      <c r="J1206" t="str">
        <f t="shared" si="562"/>
        <v>-238.8831194649+92.0955121798313i</v>
      </c>
      <c r="K1206" t="str">
        <f t="shared" si="569"/>
        <v>0.591482800571801-1.53422520995948i</v>
      </c>
      <c r="L1206" t="str">
        <f t="shared" si="570"/>
        <v>0.117008124173727-0.258364440755269i</v>
      </c>
      <c r="M1206" t="str">
        <f t="shared" si="571"/>
        <v>0.708490924745528-1.79258965071475i</v>
      </c>
      <c r="N1206" t="str">
        <f t="shared" si="572"/>
        <v>-1.33713721992962i</v>
      </c>
      <c r="O1206" t="str">
        <f t="shared" si="573"/>
        <v>0.231538738774319-0.972825684512286i</v>
      </c>
      <c r="P1206" t="str">
        <f t="shared" si="574"/>
        <v>0.768461261225681+0.972825684512286i</v>
      </c>
      <c r="Q1206" t="str">
        <f t="shared" si="575"/>
        <v>-0.768461261225681+0.364311535417334i</v>
      </c>
      <c r="R1206" t="str">
        <f t="shared" si="576"/>
        <v>-0.326469770307315-1.420712328503i</v>
      </c>
      <c r="S1206" t="str">
        <f t="shared" si="577"/>
        <v>0.144800930494555i</v>
      </c>
      <c r="T1206" t="str">
        <f t="shared" si="578"/>
        <v>0.20572046713232-0.0472731265188429i</v>
      </c>
      <c r="U1206" t="str">
        <f t="shared" si="579"/>
        <v>0.00005-0.0013255842141849i</v>
      </c>
      <c r="V1206" t="str">
        <f t="shared" si="580"/>
        <v>0.00002-0.0148465431988708i</v>
      </c>
      <c r="W1206" t="str">
        <f t="shared" si="581"/>
        <v>0.0000422730580176975-0.0012170509117934i</v>
      </c>
      <c r="X1206" t="str">
        <f t="shared" si="582"/>
        <v>0.0000534691080980962-0.00121616844371806i</v>
      </c>
      <c r="Y1206" t="str">
        <f t="shared" si="583"/>
        <v>0.009+0.538845971943721i</v>
      </c>
      <c r="Z1206" t="str">
        <f t="shared" si="584"/>
        <v>-0.027117325399816-0.00165008554065144i</v>
      </c>
      <c r="AA1206" t="str">
        <f t="shared" si="585"/>
        <v>0.375756465570937-22.3138635960064i</v>
      </c>
      <c r="AB1206" t="str">
        <f t="shared" si="586"/>
        <v>0.687600772605278-0.158005855085465i</v>
      </c>
      <c r="AC1206" t="str">
        <f t="shared" si="587"/>
        <v>1.20391924666031-1.3445317431804i</v>
      </c>
      <c r="AD1206" t="str">
        <f t="shared" si="588"/>
        <v>0.319373631462336+0.225432171720253i</v>
      </c>
      <c r="AE1206" t="str">
        <f t="shared" si="589"/>
        <v>-0.00828857632153184-0.00664011136746664i</v>
      </c>
      <c r="AF1206" t="str">
        <f t="shared" si="590"/>
        <v>-5.84769270862207-1.18772891797585i</v>
      </c>
      <c r="AG1206" t="str">
        <f t="shared" si="591"/>
        <v>1.01864397536148-0.0254911424301955i</v>
      </c>
      <c r="AH1206" t="str">
        <f t="shared" si="592"/>
        <v>0.0386196903239887+0.0487494883803179i</v>
      </c>
      <c r="AI1206">
        <f t="shared" si="593"/>
        <v>-24.1251430953102</v>
      </c>
      <c r="AJ1206">
        <f t="shared" si="594"/>
        <v>51.613485205424453</v>
      </c>
      <c r="AK1206"/>
      <c r="AL1206"/>
      <c r="AM1206"/>
      <c r="AN1206"/>
    </row>
    <row r="1207" spans="1:40" x14ac:dyDescent="0.35">
      <c r="A1207"/>
      <c r="B1207">
        <f t="shared" si="595"/>
        <v>107300</v>
      </c>
      <c r="C1207" s="237" t="str">
        <f t="shared" si="563"/>
        <v>-2.80105711792818E-06+0.00963100772659504i</v>
      </c>
      <c r="D1207" s="208" t="str">
        <f t="shared" si="564"/>
        <v>-2.51368267695703+0.0738377259038953i</v>
      </c>
      <c r="E1207" t="str">
        <f t="shared" si="565"/>
        <v>20500</v>
      </c>
      <c r="F1207" t="str">
        <f t="shared" si="566"/>
        <v>0.327868852459016</v>
      </c>
      <c r="G1207" t="str">
        <f t="shared" si="561"/>
        <v>0.327868852459016</v>
      </c>
      <c r="H1207" t="str">
        <f t="shared" si="567"/>
        <v>3.33483862079575+1.26080113185107i</v>
      </c>
      <c r="I1207" t="str">
        <f t="shared" si="568"/>
        <v>421.366114662731i</v>
      </c>
      <c r="J1207" t="str">
        <f t="shared" si="562"/>
        <v>-239.330871340363+92.1814221725363i</v>
      </c>
      <c r="K1207" t="str">
        <f t="shared" si="569"/>
        <v>0.590515169938075-1.53315610488691i</v>
      </c>
      <c r="L1207" t="str">
        <f t="shared" si="570"/>
        <v>0.116827174268539-0.2582055260099i</v>
      </c>
      <c r="M1207" t="str">
        <f t="shared" si="571"/>
        <v>0.707342344206614-1.79136163089681i</v>
      </c>
      <c r="N1207" t="str">
        <f t="shared" si="572"/>
        <v>-1.33838454942583i</v>
      </c>
      <c r="O1207" t="str">
        <f t="shared" si="573"/>
        <v>0.23032512480047-0.973113732759767i</v>
      </c>
      <c r="P1207" t="str">
        <f t="shared" si="574"/>
        <v>0.76967487519953+0.973113732759767i</v>
      </c>
      <c r="Q1207" t="str">
        <f t="shared" si="575"/>
        <v>-0.76967487519953+0.365270816666063i</v>
      </c>
      <c r="R1207" t="str">
        <f t="shared" si="576"/>
        <v>-0.326456494692635-1.41924700724953i</v>
      </c>
      <c r="S1207" t="str">
        <f t="shared" si="577"/>
        <v>0.14493600598942i</v>
      </c>
      <c r="T1207" t="str">
        <f t="shared" si="578"/>
        <v>0.205699992743184-0.0473153004700568i</v>
      </c>
      <c r="U1207" t="str">
        <f t="shared" si="579"/>
        <v>0.00005-0.00132434881417168i</v>
      </c>
      <c r="V1207" t="str">
        <f t="shared" si="580"/>
        <v>0.00002-0.0148327067187228i</v>
      </c>
      <c r="W1207" t="str">
        <f t="shared" si="581"/>
        <v>0.0000422730570389897-0.00121591688707714i</v>
      </c>
      <c r="X1207" t="str">
        <f t="shared" si="582"/>
        <v>0.0000534482288724486-0.00121503543354489i</v>
      </c>
      <c r="Y1207" t="str">
        <f t="shared" si="583"/>
        <v>0.009+0.539348626768296i</v>
      </c>
      <c r="Z1207" t="str">
        <f t="shared" si="584"/>
        <v>-0.0270667217042785-0.0016472227796554i</v>
      </c>
      <c r="AA1207" t="str">
        <f t="shared" si="585"/>
        <v>0.375052580929835-22.2929857456396i</v>
      </c>
      <c r="AB1207" t="str">
        <f t="shared" si="586"/>
        <v>0.687532338939028-0.158146817440075i</v>
      </c>
      <c r="AC1207" t="str">
        <f t="shared" si="587"/>
        <v>1.20302259553239-1.34348299255299i</v>
      </c>
      <c r="AD1207" t="str">
        <f t="shared" si="588"/>
        <v>0.319654796309658+0.225518594494791i</v>
      </c>
      <c r="AE1207" t="str">
        <f t="shared" si="589"/>
        <v>-0.00828052804706366-0.00663059169843792i</v>
      </c>
      <c r="AF1207" t="str">
        <f t="shared" si="590"/>
        <v>-5.84852129775278-1.18696340594717i</v>
      </c>
      <c r="AG1207" t="str">
        <f t="shared" si="591"/>
        <v>1.0186334800111-0.0254901521220118i</v>
      </c>
      <c r="AH1207" t="str">
        <f t="shared" si="592"/>
        <v>0.0385983761178591+0.0486845563108402i</v>
      </c>
      <c r="AI1207">
        <f t="shared" si="593"/>
        <v>-24.134103706079635</v>
      </c>
      <c r="AJ1207">
        <f t="shared" si="594"/>
        <v>51.591708687395212</v>
      </c>
      <c r="AK1207"/>
      <c r="AL1207"/>
      <c r="AM1207"/>
      <c r="AN1207"/>
    </row>
    <row r="1208" spans="1:40" x14ac:dyDescent="0.35">
      <c r="A1208"/>
      <c r="B1208">
        <f t="shared" si="595"/>
        <v>107400</v>
      </c>
      <c r="C1208" s="237" t="str">
        <f t="shared" si="563"/>
        <v>-2.79584342546779E-06+0.00962204030937012i</v>
      </c>
      <c r="D1208" s="208" t="str">
        <f t="shared" si="564"/>
        <v>-2.51368263698538+0.0737689757051709i</v>
      </c>
      <c r="E1208" t="str">
        <f t="shared" si="565"/>
        <v>20500</v>
      </c>
      <c r="F1208" t="str">
        <f t="shared" si="566"/>
        <v>0.327868852459016</v>
      </c>
      <c r="G1208" t="str">
        <f t="shared" si="561"/>
        <v>0.327868852459016</v>
      </c>
      <c r="H1208" t="str">
        <f t="shared" si="567"/>
        <v>3.33566538364137+1.25996752689372i</v>
      </c>
      <c r="I1208" t="str">
        <f t="shared" si="568"/>
        <v>421.75881374443i</v>
      </c>
      <c r="J1208" t="str">
        <f t="shared" si="562"/>
        <v>-239.779040700093+92.2673321652414i</v>
      </c>
      <c r="K1208" t="str">
        <f t="shared" si="569"/>
        <v>0.589549802240979-1.53208814765671i</v>
      </c>
      <c r="L1208" t="str">
        <f t="shared" si="570"/>
        <v>0.116646615230584-0.258046730508787i</v>
      </c>
      <c r="M1208" t="str">
        <f t="shared" si="571"/>
        <v>0.706196417471563-1.7901348781655i</v>
      </c>
      <c r="N1208" t="str">
        <f t="shared" si="572"/>
        <v>-1.33963187892203i</v>
      </c>
      <c r="O1208" t="str">
        <f t="shared" si="573"/>
        <v>0.229111152479738-0.973400267007055i</v>
      </c>
      <c r="P1208" t="str">
        <f t="shared" si="574"/>
        <v>0.770888847520262+0.973400267007055i</v>
      </c>
      <c r="Q1208" t="str">
        <f t="shared" si="575"/>
        <v>-0.770888847520262+0.366231611914975i</v>
      </c>
      <c r="R1208" t="str">
        <f t="shared" si="576"/>
        <v>-0.326443204918085-1.41778427805595i</v>
      </c>
      <c r="S1208" t="str">
        <f t="shared" si="577"/>
        <v>0.145071081484284i</v>
      </c>
      <c r="T1208" t="str">
        <f t="shared" si="578"/>
        <v>0.205679498528991-0.0473574687806623i</v>
      </c>
      <c r="U1208" t="str">
        <f t="shared" si="579"/>
        <v>0.00005-0.00132311571471714i</v>
      </c>
      <c r="V1208" t="str">
        <f t="shared" si="580"/>
        <v>0.00002-0.014818896004832i</v>
      </c>
      <c r="W1208" t="str">
        <f t="shared" si="581"/>
        <v>0.0000422730560593697-0.00121478497434917i</v>
      </c>
      <c r="X1208" t="str">
        <f t="shared" si="582"/>
        <v>0.0000534274079312828-0.00121390453293444i</v>
      </c>
      <c r="Y1208" t="str">
        <f t="shared" si="583"/>
        <v>0.009+0.53985128159287i</v>
      </c>
      <c r="Z1208" t="str">
        <f t="shared" si="584"/>
        <v>-0.0270162596191794-0.001644369065708i</v>
      </c>
      <c r="AA1208" t="str">
        <f t="shared" si="585"/>
        <v>0.374350675798701-22.2721470032642i</v>
      </c>
      <c r="AB1208" t="str">
        <f t="shared" si="586"/>
        <v>0.687463839009442-0.158287760941497i</v>
      </c>
      <c r="AC1208" t="str">
        <f t="shared" si="587"/>
        <v>1.20212805860162-1.34243524539483i</v>
      </c>
      <c r="AD1208" t="str">
        <f t="shared" si="588"/>
        <v>0.319936092579552+0.225604688344666i</v>
      </c>
      <c r="AE1208" t="str">
        <f t="shared" si="589"/>
        <v>-0.00827249916808232-0.00662108784526486i</v>
      </c>
      <c r="AF1208" t="str">
        <f t="shared" si="590"/>
        <v>-5.84934802062675-1.18619855118855i</v>
      </c>
      <c r="AG1208" t="str">
        <f t="shared" si="591"/>
        <v>1.01862297805479-0.0254891744732923i</v>
      </c>
      <c r="AH1208" t="str">
        <f t="shared" si="592"/>
        <v>0.0385771045235601+0.0486197280297315i</v>
      </c>
      <c r="AI1208">
        <f t="shared" si="593"/>
        <v>-24.143057226759517</v>
      </c>
      <c r="AJ1208">
        <f t="shared" si="594"/>
        <v>51.569915910177322</v>
      </c>
      <c r="AK1208"/>
      <c r="AL1208"/>
      <c r="AM1208"/>
      <c r="AN1208"/>
    </row>
    <row r="1209" spans="1:40" x14ac:dyDescent="0.35">
      <c r="A1209"/>
      <c r="B1209">
        <f t="shared" si="595"/>
        <v>107500</v>
      </c>
      <c r="C1209" s="237" t="str">
        <f t="shared" si="563"/>
        <v>-2.79064427607676E-06+0.0096130895757079i</v>
      </c>
      <c r="D1209" s="208" t="str">
        <f t="shared" si="564"/>
        <v>-2.51368259712524+0.0737003534137606i</v>
      </c>
      <c r="E1209" t="str">
        <f t="shared" si="565"/>
        <v>20500</v>
      </c>
      <c r="F1209" t="str">
        <f t="shared" si="566"/>
        <v>0.327868852459016</v>
      </c>
      <c r="G1209" t="str">
        <f t="shared" si="561"/>
        <v>0.327868852459016</v>
      </c>
      <c r="H1209" t="str">
        <f t="shared" si="567"/>
        <v>3.33649028534435+1.25913470742873i</v>
      </c>
      <c r="I1209" t="str">
        <f t="shared" si="568"/>
        <v>422.151512826129i</v>
      </c>
      <c r="J1209" t="str">
        <f t="shared" si="562"/>
        <v>-240.227627544088+92.3532421579465i</v>
      </c>
      <c r="K1209" t="str">
        <f t="shared" si="569"/>
        <v>0.588586690804008-1.53102133755145i</v>
      </c>
      <c r="L1209" t="str">
        <f t="shared" si="570"/>
        <v>0.116466446029028-0.257888054384696i</v>
      </c>
      <c r="M1209" t="str">
        <f t="shared" si="571"/>
        <v>0.705053136833036-1.78890939193615i</v>
      </c>
      <c r="N1209" t="str">
        <f t="shared" si="572"/>
        <v>-1.34087920841823i</v>
      </c>
      <c r="O1209" t="str">
        <f t="shared" si="573"/>
        <v>0.227896823700847-0.973685286808353i</v>
      </c>
      <c r="P1209" t="str">
        <f t="shared" si="574"/>
        <v>0.772103176299153+0.973685286808353i</v>
      </c>
      <c r="Q1209" t="str">
        <f t="shared" si="575"/>
        <v>-0.772103176299153+0.367193921609877i</v>
      </c>
      <c r="R1209" t="str">
        <f t="shared" si="576"/>
        <v>-0.32642990097841-1.41632413367464i</v>
      </c>
      <c r="S1209" t="str">
        <f t="shared" si="577"/>
        <v>0.145206156979148i</v>
      </c>
      <c r="T1209" t="str">
        <f t="shared" si="578"/>
        <v>0.205658984487716-0.0473996314441587i</v>
      </c>
      <c r="U1209" t="str">
        <f t="shared" si="579"/>
        <v>0.00005-0.00132188490940112i</v>
      </c>
      <c r="V1209" t="str">
        <f t="shared" si="580"/>
        <v>0.00002-0.0148051109852926i</v>
      </c>
      <c r="W1209" t="str">
        <f t="shared" si="581"/>
        <v>0.0000422730550788369-0.00121365516771555i</v>
      </c>
      <c r="X1209" t="str">
        <f t="shared" si="582"/>
        <v>0.0000534066450578533-0.00121277573600153i</v>
      </c>
      <c r="Y1209" t="str">
        <f t="shared" si="583"/>
        <v>0.009+0.540353936417444i</v>
      </c>
      <c r="Z1209" t="str">
        <f t="shared" si="584"/>
        <v>-0.0269659386163298-0.00164152435965924i</v>
      </c>
      <c r="AA1209" t="str">
        <f t="shared" si="585"/>
        <v>0.373650742748865-22.2513472588879i</v>
      </c>
      <c r="AB1209" t="str">
        <f t="shared" si="586"/>
        <v>0.687395272809751-0.158428685568003i</v>
      </c>
      <c r="AC1209" t="str">
        <f t="shared" si="587"/>
        <v>1.20123562977402-1.34138850122593i</v>
      </c>
      <c r="AD1209" t="str">
        <f t="shared" si="588"/>
        <v>0.320217519920469+0.225690453084047i</v>
      </c>
      <c r="AE1209" t="str">
        <f t="shared" si="589"/>
        <v>-0.00826448960956874-0.00661159976349519i</v>
      </c>
      <c r="AF1209" t="str">
        <f t="shared" si="590"/>
        <v>-5.85017288246959-1.18543435401497i</v>
      </c>
      <c r="AG1209" t="str">
        <f t="shared" si="591"/>
        <v>1.01861246949467-0.0254882094199086i</v>
      </c>
      <c r="AH1209" t="str">
        <f t="shared" si="592"/>
        <v>0.0385558753613205+0.0485550032563788i</v>
      </c>
      <c r="AI1209">
        <f t="shared" si="593"/>
        <v>-24.152003673390258</v>
      </c>
      <c r="AJ1209">
        <f t="shared" si="594"/>
        <v>51.548106912237394</v>
      </c>
      <c r="AK1209"/>
      <c r="AL1209"/>
      <c r="AM1209"/>
      <c r="AN1209"/>
    </row>
    <row r="1210" spans="1:40" x14ac:dyDescent="0.35">
      <c r="A1210"/>
      <c r="B1210">
        <f t="shared" si="595"/>
        <v>107600</v>
      </c>
      <c r="C1210" s="237" t="str">
        <f t="shared" si="563"/>
        <v>-2.78545961571679E-06+0.0096041554790929i</v>
      </c>
      <c r="D1210" s="208" t="str">
        <f t="shared" si="564"/>
        <v>-2.51368255737618+0.0736318586730456i</v>
      </c>
      <c r="E1210" t="str">
        <f t="shared" si="565"/>
        <v>20500</v>
      </c>
      <c r="F1210" t="str">
        <f t="shared" si="566"/>
        <v>0.327868852459016</v>
      </c>
      <c r="G1210" t="str">
        <f t="shared" si="561"/>
        <v>0.327868852459016</v>
      </c>
      <c r="H1210" t="str">
        <f t="shared" si="567"/>
        <v>3.337313331114+1.25830267340639i</v>
      </c>
      <c r="I1210" t="str">
        <f t="shared" si="568"/>
        <v>422.544211907827i</v>
      </c>
      <c r="J1210" t="str">
        <f t="shared" si="562"/>
        <v>-240.67663187235+92.4391521506515i</v>
      </c>
      <c r="K1210" t="str">
        <f t="shared" si="569"/>
        <v>0.587625828973626-1.52995567384781i</v>
      </c>
      <c r="L1210" t="str">
        <f t="shared" si="570"/>
        <v>0.116286665636037-0.257729497768548i</v>
      </c>
      <c r="M1210" t="str">
        <f t="shared" si="571"/>
        <v>0.703912494609663-1.78768517161636i</v>
      </c>
      <c r="N1210" t="str">
        <f t="shared" si="572"/>
        <v>-1.34212653791444i</v>
      </c>
      <c r="O1210" t="str">
        <f t="shared" si="573"/>
        <v>0.226682140353079-0.973968791720221i</v>
      </c>
      <c r="P1210" t="str">
        <f t="shared" si="574"/>
        <v>0.773317859646921+0.973968791720221i</v>
      </c>
      <c r="Q1210" t="str">
        <f t="shared" si="575"/>
        <v>-0.773317859646921+0.368157746194219i</v>
      </c>
      <c r="R1210" t="str">
        <f t="shared" si="576"/>
        <v>-0.326416582868344-1.41486656688494i</v>
      </c>
      <c r="S1210" t="str">
        <f t="shared" si="577"/>
        <v>0.145341232474013i</v>
      </c>
      <c r="T1210" t="str">
        <f t="shared" si="578"/>
        <v>0.205638450617333-0.0474417884540409i</v>
      </c>
      <c r="U1210" t="str">
        <f t="shared" si="579"/>
        <v>0.00005-0.00132065639182733i</v>
      </c>
      <c r="V1210" t="str">
        <f t="shared" si="580"/>
        <v>0.00002-0.0147913515884661i</v>
      </c>
      <c r="W1210" t="str">
        <f t="shared" si="581"/>
        <v>0.0000422730540973917-0.00121252746130431i</v>
      </c>
      <c r="X1210" t="str">
        <f t="shared" si="582"/>
        <v>0.0000533859400364241-0.00121164903688291i</v>
      </c>
      <c r="Y1210" t="str">
        <f t="shared" si="583"/>
        <v>0.009+0.540856591242019i</v>
      </c>
      <c r="Z1210" t="str">
        <f t="shared" si="584"/>
        <v>-0.0269157581700041-0.00163868862256967i</v>
      </c>
      <c r="AA1210" t="str">
        <f t="shared" si="585"/>
        <v>0.372952774386526-22.2305864029312i</v>
      </c>
      <c r="AB1210" t="str">
        <f t="shared" si="586"/>
        <v>0.687326640333183-0.15856959129785i</v>
      </c>
      <c r="AC1210" t="str">
        <f t="shared" si="587"/>
        <v>1.20034530297618-1.34034275956023i</v>
      </c>
      <c r="AD1210" t="str">
        <f t="shared" si="588"/>
        <v>0.320499077980582+0.225775888527412i</v>
      </c>
      <c r="AE1210" t="str">
        <f t="shared" si="589"/>
        <v>-0.0082564992968542-0.00660212740885247i</v>
      </c>
      <c r="AF1210" t="str">
        <f t="shared" si="590"/>
        <v>-5.85099588849018-1.18467081473334i</v>
      </c>
      <c r="AG1210" t="str">
        <f t="shared" si="591"/>
        <v>1.0186019543329-0.0254872568979503i</v>
      </c>
      <c r="AH1210" t="str">
        <f t="shared" si="592"/>
        <v>0.0385346884522231+0.0484903817112209i</v>
      </c>
      <c r="AI1210">
        <f t="shared" si="593"/>
        <v>-24.160943061965213</v>
      </c>
      <c r="AJ1210">
        <f t="shared" si="594"/>
        <v>51.526281731892013</v>
      </c>
      <c r="AK1210"/>
      <c r="AL1210"/>
      <c r="AM1210"/>
      <c r="AN1210"/>
    </row>
    <row r="1211" spans="1:40" x14ac:dyDescent="0.35">
      <c r="A1211"/>
      <c r="B1211">
        <f t="shared" si="595"/>
        <v>107700</v>
      </c>
      <c r="C1211" s="237" t="str">
        <f t="shared" si="563"/>
        <v>-2.78028939060032E-06+0.00959523797318239i</v>
      </c>
      <c r="D1211" s="208" t="str">
        <f t="shared" si="564"/>
        <v>-2.51368251773779+0.0735634911277317i</v>
      </c>
      <c r="E1211" t="str">
        <f t="shared" si="565"/>
        <v>20500</v>
      </c>
      <c r="F1211" t="str">
        <f t="shared" si="566"/>
        <v>0.327868852459016</v>
      </c>
      <c r="G1211" t="str">
        <f t="shared" si="561"/>
        <v>0.327868852459016</v>
      </c>
      <c r="H1211" t="str">
        <f t="shared" si="567"/>
        <v>3.338134526143+1.2574714247704i</v>
      </c>
      <c r="I1211" t="str">
        <f t="shared" si="568"/>
        <v>422.936910989526i</v>
      </c>
      <c r="J1211" t="str">
        <f t="shared" si="562"/>
        <v>-241.126053684877+92.5250621433566i</v>
      </c>
      <c r="K1211" t="str">
        <f t="shared" si="569"/>
        <v>0.586667210119214-1.52889115581664i</v>
      </c>
      <c r="L1211" t="str">
        <f t="shared" si="570"/>
        <v>0.116107273026769-0.257571060789427i</v>
      </c>
      <c r="M1211" t="str">
        <f t="shared" si="571"/>
        <v>0.702774483145983-1.78646221660607i</v>
      </c>
      <c r="N1211" t="str">
        <f t="shared" si="572"/>
        <v>-1.34337386741064i</v>
      </c>
      <c r="O1211" t="str">
        <f t="shared" si="573"/>
        <v>0.225467104326295-0.974250781301568i</v>
      </c>
      <c r="P1211" t="str">
        <f t="shared" si="574"/>
        <v>0.774532895673705+0.974250781301568i</v>
      </c>
      <c r="Q1211" t="str">
        <f t="shared" si="575"/>
        <v>-0.774532895673705+0.369123086109072i</v>
      </c>
      <c r="R1211" t="str">
        <f t="shared" si="576"/>
        <v>-0.326403250582614-1.41341157049299i</v>
      </c>
      <c r="S1211" t="str">
        <f t="shared" si="577"/>
        <v>0.145476307968877i</v>
      </c>
      <c r="T1211" t="str">
        <f t="shared" si="578"/>
        <v>0.205617896915812-0.0474839398037989i</v>
      </c>
      <c r="U1211" t="str">
        <f t="shared" si="579"/>
        <v>0.00005-0.00131943015562322i</v>
      </c>
      <c r="V1211" t="str">
        <f t="shared" si="580"/>
        <v>0.00002-0.0147776177429801i</v>
      </c>
      <c r="W1211" t="str">
        <f t="shared" si="581"/>
        <v>0.000042273053115034-0.00121140184926521i</v>
      </c>
      <c r="X1211" t="str">
        <f t="shared" si="582"/>
        <v>0.0000533652926522564-0.00121052442973702i</v>
      </c>
      <c r="Y1211" t="str">
        <f t="shared" si="583"/>
        <v>0.009+0.541359246066593i</v>
      </c>
      <c r="Z1211" t="str">
        <f t="shared" si="584"/>
        <v>-0.0268657177569226-0.00163586181570905i</v>
      </c>
      <c r="AA1211" t="str">
        <f t="shared" si="585"/>
        <v>0.372256763352572-22.2098643262255i</v>
      </c>
      <c r="AB1211" t="str">
        <f t="shared" si="586"/>
        <v>0.687257941572954-0.158710478109279i</v>
      </c>
      <c r="AC1211" t="str">
        <f t="shared" si="587"/>
        <v>1.19945707215519-1.33929801990564i</v>
      </c>
      <c r="AD1211" t="str">
        <f t="shared" si="588"/>
        <v>0.320780766407791+0.225860994489545i</v>
      </c>
      <c r="AE1211" t="str">
        <f t="shared" si="589"/>
        <v>-0.00824852815561752-0.00659267073723436i</v>
      </c>
      <c r="AF1211" t="str">
        <f t="shared" si="590"/>
        <v>-5.85181704388079-1.18390793364267i</v>
      </c>
      <c r="AG1211" t="str">
        <f t="shared" si="591"/>
        <v>1.01859143257165-0.0254863168437243i</v>
      </c>
      <c r="AH1211" t="str">
        <f t="shared" si="592"/>
        <v>0.038513543618196+0.0484258631157404i</v>
      </c>
      <c r="AI1211">
        <f t="shared" si="593"/>
        <v>-24.169875408431515</v>
      </c>
      <c r="AJ1211">
        <f t="shared" si="594"/>
        <v>51.504440407309332</v>
      </c>
      <c r="AK1211"/>
      <c r="AL1211"/>
      <c r="AM1211"/>
      <c r="AN1211"/>
    </row>
    <row r="1212" spans="1:40" x14ac:dyDescent="0.35">
      <c r="A1212"/>
      <c r="B1212">
        <f t="shared" si="595"/>
        <v>107800</v>
      </c>
      <c r="C1212" s="237" t="str">
        <f t="shared" si="563"/>
        <v>-2.77513354718914E-06+0.00958633701180557i</v>
      </c>
      <c r="D1212" s="208" t="str">
        <f t="shared" si="564"/>
        <v>-2.51368247820965+0.0734952504238427i</v>
      </c>
      <c r="E1212" t="str">
        <f t="shared" si="565"/>
        <v>20500</v>
      </c>
      <c r="F1212" t="str">
        <f t="shared" si="566"/>
        <v>0.327868852459016</v>
      </c>
      <c r="G1212" t="str">
        <f t="shared" si="561"/>
        <v>0.327868852459016</v>
      </c>
      <c r="H1212" t="str">
        <f t="shared" si="567"/>
        <v>3.33895387560748+1.25664096145785i</v>
      </c>
      <c r="I1212" t="str">
        <f t="shared" si="568"/>
        <v>423.329610071225i</v>
      </c>
      <c r="J1212" t="str">
        <f t="shared" si="562"/>
        <v>-241.575892981671+92.6109721360616i</v>
      </c>
      <c r="K1212" t="str">
        <f t="shared" si="569"/>
        <v>0.585710827632946-1.52782778272302i</v>
      </c>
      <c r="L1212" t="str">
        <f t="shared" si="570"/>
        <v>0.11592826717936-0.257412743574597i</v>
      </c>
      <c r="M1212" t="str">
        <f t="shared" si="571"/>
        <v>0.701639094812306-1.78524052629762i</v>
      </c>
      <c r="N1212" t="str">
        <f t="shared" si="572"/>
        <v>-1.34462119690684i</v>
      </c>
      <c r="O1212" t="str">
        <f t="shared" si="573"/>
        <v>0.224251717510874-0.974531255113669i</v>
      </c>
      <c r="P1212" t="str">
        <f t="shared" si="574"/>
        <v>0.775748282489126+0.974531255113669i</v>
      </c>
      <c r="Q1212" t="str">
        <f t="shared" si="575"/>
        <v>-0.775748282489126+0.370089941793171i</v>
      </c>
      <c r="R1212" t="str">
        <f t="shared" si="576"/>
        <v>-0.326389904115948-1.4119591373316i</v>
      </c>
      <c r="S1212" t="str">
        <f t="shared" si="577"/>
        <v>0.145611383463741i</v>
      </c>
      <c r="T1212" t="str">
        <f t="shared" si="578"/>
        <v>0.205597323381125-0.047526085486921i</v>
      </c>
      <c r="U1212" t="str">
        <f t="shared" si="579"/>
        <v>0.0000499999999999999-0.0013182061944399i</v>
      </c>
      <c r="V1212" t="str">
        <f t="shared" si="580"/>
        <v>0.00002-0.0147639093777268i</v>
      </c>
      <c r="W1212" t="str">
        <f t="shared" si="581"/>
        <v>0.0000422730521317637-0.00121027832576978i</v>
      </c>
      <c r="X1212" t="str">
        <f t="shared" si="582"/>
        <v>0.0000533447026916095-0.00120940190874403i</v>
      </c>
      <c r="Y1212" t="str">
        <f t="shared" si="583"/>
        <v>0.009+0.541861900891167i</v>
      </c>
      <c r="Z1212" t="str">
        <f t="shared" si="584"/>
        <v>-0.0268158168562416-0.0016330439005551i</v>
      </c>
      <c r="AA1212" t="str">
        <f t="shared" si="585"/>
        <v>0.371562702322367-22.1891809200113i</v>
      </c>
      <c r="AB1212" t="str">
        <f t="shared" si="586"/>
        <v>0.687189176522285-0.158851345980525i</v>
      </c>
      <c r="AC1212" t="str">
        <f t="shared" si="587"/>
        <v>1.19857093127855-1.33825428176416i</v>
      </c>
      <c r="AD1212" t="str">
        <f t="shared" si="588"/>
        <v>0.321062584849719+0.225945770785545i</v>
      </c>
      <c r="AE1212" t="str">
        <f t="shared" si="589"/>
        <v>-0.00824057611188404-0.00658322970471281i</v>
      </c>
      <c r="AF1212" t="str">
        <f t="shared" si="590"/>
        <v>-5.85263635381713-1.18314571103401i</v>
      </c>
      <c r="AG1212" t="str">
        <f t="shared" si="591"/>
        <v>1.01858090421312-0.0254853891937539i</v>
      </c>
      <c r="AH1212" t="str">
        <f t="shared" si="592"/>
        <v>0.0384924406820121+0.0483614471924634i</v>
      </c>
      <c r="AI1212">
        <f t="shared" si="593"/>
        <v>-24.178800728689424</v>
      </c>
      <c r="AJ1212">
        <f t="shared" si="594"/>
        <v>51.482582976509356</v>
      </c>
      <c r="AK1212"/>
      <c r="AL1212"/>
      <c r="AM1212"/>
      <c r="AN1212"/>
    </row>
    <row r="1213" spans="1:40" x14ac:dyDescent="0.35">
      <c r="A1213"/>
      <c r="B1213">
        <f t="shared" si="595"/>
        <v>107900</v>
      </c>
      <c r="C1213" s="237" t="str">
        <f t="shared" si="563"/>
        <v>-2.76999203219304E-06+0.00957745254896285i</v>
      </c>
      <c r="D1213" s="208" t="str">
        <f t="shared" si="564"/>
        <v>-2.51368243879137+0.0734271362087152i</v>
      </c>
      <c r="E1213" t="str">
        <f t="shared" si="565"/>
        <v>20500</v>
      </c>
      <c r="F1213" t="str">
        <f t="shared" si="566"/>
        <v>0.327868852459016</v>
      </c>
      <c r="G1213" t="str">
        <f t="shared" si="561"/>
        <v>0.327868852459016</v>
      </c>
      <c r="H1213" t="str">
        <f t="shared" si="567"/>
        <v>3.33977138466706+1.2558112833993i</v>
      </c>
      <c r="I1213" t="str">
        <f t="shared" si="568"/>
        <v>423.722309152923i</v>
      </c>
      <c r="J1213" t="str">
        <f t="shared" si="562"/>
        <v>-242.026149762731+92.6968821287668i</v>
      </c>
      <c r="K1213" t="str">
        <f t="shared" si="569"/>
        <v>0.584756674929737-1.52676555382634i</v>
      </c>
      <c r="L1213" t="str">
        <f t="shared" si="570"/>
        <v>0.115749647074926-0.257254546249511i</v>
      </c>
      <c r="M1213" t="str">
        <f t="shared" si="571"/>
        <v>0.700506322004663-1.78402010007585i</v>
      </c>
      <c r="N1213" t="str">
        <f t="shared" si="572"/>
        <v>-1.34586852640304i</v>
      </c>
      <c r="O1213" t="str">
        <f t="shared" si="573"/>
        <v>0.223035981797753-0.974810212720154i</v>
      </c>
      <c r="P1213" t="str">
        <f t="shared" si="574"/>
        <v>0.776964018202247+0.974810212720154i</v>
      </c>
      <c r="Q1213" t="str">
        <f t="shared" si="575"/>
        <v>-0.776964018202247+0.371058313682886i</v>
      </c>
      <c r="R1213" t="str">
        <f t="shared" si="576"/>
        <v>-0.326376543463061-1.41050926026015i</v>
      </c>
      <c r="S1213" t="str">
        <f t="shared" si="577"/>
        <v>0.145746458958606i</v>
      </c>
      <c r="T1213" t="str">
        <f t="shared" si="578"/>
        <v>0.20557673001124-0.0475682254968907i</v>
      </c>
      <c r="U1213" t="str">
        <f t="shared" si="579"/>
        <v>0.0000499999999999999-0.001316984501952i</v>
      </c>
      <c r="V1213" t="str">
        <f t="shared" si="580"/>
        <v>0.00002-0.0147502264218624i</v>
      </c>
      <c r="W1213" t="str">
        <f t="shared" si="581"/>
        <v>0.0000422730511475811-0.00120915688501112i</v>
      </c>
      <c r="X1213" t="str">
        <f t="shared" si="582"/>
        <v>0.0000533241699417319-0.00120828146810563i</v>
      </c>
      <c r="Y1213" t="str">
        <f t="shared" si="583"/>
        <v>0.009+0.542364555715742i</v>
      </c>
      <c r="Z1213" t="str">
        <f t="shared" si="584"/>
        <v>-0.0267660549495368-0.00163023483879208i</v>
      </c>
      <c r="AA1213" t="str">
        <f t="shared" si="585"/>
        <v>0.370870584005567-22.1685360759361i</v>
      </c>
      <c r="AB1213" t="str">
        <f t="shared" si="586"/>
        <v>0.687120345174384-0.158992194889808i</v>
      </c>
      <c r="AC1213" t="str">
        <f t="shared" si="587"/>
        <v>1.19768687433409-1.33721154463187i</v>
      </c>
      <c r="AD1213" t="str">
        <f t="shared" si="588"/>
        <v>0.321344532953715+0.22603021723082i</v>
      </c>
      <c r="AE1213" t="str">
        <f t="shared" si="589"/>
        <v>-0.00823264309202295-0.00657380426753238i</v>
      </c>
      <c r="AF1213" t="str">
        <f t="shared" si="590"/>
        <v>-5.85345382345843-1.18238414719058i</v>
      </c>
      <c r="AG1213" t="str">
        <f t="shared" si="591"/>
        <v>1.01857036925952-0.0254844738847775i</v>
      </c>
      <c r="AH1213" t="str">
        <f t="shared" si="592"/>
        <v>0.0384713794672817+0.0482971336649515i</v>
      </c>
      <c r="AI1213">
        <f t="shared" si="593"/>
        <v>-24.187719038593087</v>
      </c>
      <c r="AJ1213">
        <f t="shared" si="594"/>
        <v>51.460709477364631</v>
      </c>
      <c r="AK1213"/>
      <c r="AL1213"/>
      <c r="AM1213"/>
      <c r="AN1213"/>
    </row>
    <row r="1214" spans="1:40" x14ac:dyDescent="0.35">
      <c r="A1214"/>
      <c r="B1214">
        <f t="shared" si="595"/>
        <v>108000</v>
      </c>
      <c r="C1214" s="237" t="str">
        <f t="shared" si="563"/>
        <v>-2.76486479256841E-06+0.00956858453882497i</v>
      </c>
      <c r="D1214" s="208" t="str">
        <f t="shared" si="564"/>
        <v>-2.51368239948254+0.0733591481309915i</v>
      </c>
      <c r="E1214" t="str">
        <f t="shared" si="565"/>
        <v>20500</v>
      </c>
      <c r="F1214" t="str">
        <f t="shared" si="566"/>
        <v>0.327868852459016</v>
      </c>
      <c r="G1214" t="str">
        <f t="shared" si="561"/>
        <v>0.327868852459016</v>
      </c>
      <c r="H1214" t="str">
        <f t="shared" si="567"/>
        <v>3.34058705846489+1.25498239051885i</v>
      </c>
      <c r="I1214" t="str">
        <f t="shared" si="568"/>
        <v>424.115008234622i</v>
      </c>
      <c r="J1214" t="str">
        <f t="shared" si="562"/>
        <v>-242.476824028058+92.7827921214718i</v>
      </c>
      <c r="K1214" t="str">
        <f t="shared" si="569"/>
        <v>0.583804745447135-1.5257044683803i</v>
      </c>
      <c r="L1214" t="str">
        <f t="shared" si="570"/>
        <v>0.115571411697543-0.257096468937824i</v>
      </c>
      <c r="M1214" t="str">
        <f t="shared" si="571"/>
        <v>0.699376157144678-1.78280093731812i</v>
      </c>
      <c r="N1214" t="str">
        <f t="shared" si="572"/>
        <v>-1.34711585589925i</v>
      </c>
      <c r="O1214" t="str">
        <f t="shared" si="573"/>
        <v>0.221819899078402-0.975087653687015i</v>
      </c>
      <c r="P1214" t="str">
        <f t="shared" si="574"/>
        <v>0.778180100921598+0.975087653687015i</v>
      </c>
      <c r="Q1214" t="str">
        <f t="shared" si="575"/>
        <v>-0.778180100921598+0.372028202212235i</v>
      </c>
      <c r="R1214" t="str">
        <f t="shared" si="576"/>
        <v>-0.326363168618663-1.40906193216444i</v>
      </c>
      <c r="S1214" t="str">
        <f t="shared" si="577"/>
        <v>0.14588153445347i</v>
      </c>
      <c r="T1214" t="str">
        <f t="shared" si="578"/>
        <v>0.20555611680412-0.0476103598271871i</v>
      </c>
      <c r="U1214" t="str">
        <f t="shared" si="579"/>
        <v>0.0000499999999999999-0.0013157650718576i</v>
      </c>
      <c r="V1214" t="str">
        <f t="shared" si="580"/>
        <v>0.00002-0.0147365688048051i</v>
      </c>
      <c r="W1214" t="str">
        <f t="shared" si="581"/>
        <v>0.000042273050162486-0.00120803752120385i</v>
      </c>
      <c r="X1214" t="str">
        <f t="shared" si="582"/>
        <v>0.0000533036941908555-0.00120716310204499i</v>
      </c>
      <c r="Y1214" t="str">
        <f t="shared" si="583"/>
        <v>0.009+0.542867210540316i</v>
      </c>
      <c r="Z1214" t="str">
        <f t="shared" si="584"/>
        <v>-0.0267164315207916-0.0016274345923095i</v>
      </c>
      <c r="AA1214" t="str">
        <f t="shared" si="585"/>
        <v>0.370180401145925-22.1479296860527i</v>
      </c>
      <c r="AB1214" t="str">
        <f t="shared" si="586"/>
        <v>0.687051447522444-0.159133024815332i</v>
      </c>
      <c r="AC1214" t="str">
        <f t="shared" si="587"/>
        <v>1.19680489532989-1.33616980799894i</v>
      </c>
      <c r="AD1214" t="str">
        <f t="shared" si="588"/>
        <v>0.321626610366864+0.226114333641089i</v>
      </c>
      <c r="AE1214" t="str">
        <f t="shared" si="589"/>
        <v>-0.00822472902274611-0.00656439438210985i</v>
      </c>
      <c r="AF1214" t="str">
        <f t="shared" si="590"/>
        <v>-5.85426945794743-1.18162324238786i</v>
      </c>
      <c r="AG1214" t="str">
        <f t="shared" si="591"/>
        <v>1.01855982771309-0.0254835708537487i</v>
      </c>
      <c r="AH1214" t="str">
        <f t="shared" si="592"/>
        <v>0.0384503597984496+0.0482329222577985i</v>
      </c>
      <c r="AI1214">
        <f t="shared" si="593"/>
        <v>-24.196630353950404</v>
      </c>
      <c r="AJ1214">
        <f t="shared" si="594"/>
        <v>51.4388199476005</v>
      </c>
      <c r="AK1214"/>
      <c r="AL1214"/>
      <c r="AM1214"/>
      <c r="AN1214"/>
    </row>
    <row r="1215" spans="1:40" x14ac:dyDescent="0.35">
      <c r="A1215"/>
      <c r="B1215">
        <f t="shared" si="595"/>
        <v>108100</v>
      </c>
      <c r="C1215" s="237" t="str">
        <f t="shared" si="563"/>
        <v>-2.75975177551683E-06+0.00955973293573225i</v>
      </c>
      <c r="D1215" s="208" t="str">
        <f t="shared" si="564"/>
        <v>-2.51368236028273+0.073291285840614i</v>
      </c>
      <c r="E1215" t="str">
        <f t="shared" si="565"/>
        <v>20500</v>
      </c>
      <c r="F1215" t="str">
        <f t="shared" si="566"/>
        <v>0.327868852459016</v>
      </c>
      <c r="G1215" t="str">
        <f t="shared" si="561"/>
        <v>0.327868852459016</v>
      </c>
      <c r="H1215" t="str">
        <f t="shared" si="567"/>
        <v>3.3414009021277+1.25415428273414i</v>
      </c>
      <c r="I1215" t="str">
        <f t="shared" si="568"/>
        <v>424.507707316321i</v>
      </c>
      <c r="J1215" t="str">
        <f t="shared" si="562"/>
        <v>-242.92791577765+92.8687021141769i</v>
      </c>
      <c r="K1215" t="str">
        <f t="shared" si="569"/>
        <v>0.582855032645255-1.52464452563305i</v>
      </c>
      <c r="L1215" t="str">
        <f t="shared" si="570"/>
        <v>0.115393560034246-0.256938511761408i</v>
      </c>
      <c r="M1215" t="str">
        <f t="shared" si="571"/>
        <v>0.698248592679501-1.78158303739446i</v>
      </c>
      <c r="N1215" t="str">
        <f t="shared" si="572"/>
        <v>-1.34836318539545i</v>
      </c>
      <c r="O1215" t="str">
        <f t="shared" si="573"/>
        <v>0.220603471244857-0.975363577582595i</v>
      </c>
      <c r="P1215" t="str">
        <f t="shared" si="574"/>
        <v>0.779396528755143+0.975363577582595i</v>
      </c>
      <c r="Q1215" t="str">
        <f t="shared" si="575"/>
        <v>-0.779396528755143+0.372999607812855i</v>
      </c>
      <c r="R1215" t="str">
        <f t="shared" si="576"/>
        <v>-0.326349779577461-1.40761714595661i</v>
      </c>
      <c r="S1215" t="str">
        <f t="shared" si="577"/>
        <v>0.146016609948334i</v>
      </c>
      <c r="T1215" t="str">
        <f t="shared" si="578"/>
        <v>0.205535483757733-0.0476524884712869i</v>
      </c>
      <c r="U1215" t="str">
        <f t="shared" si="579"/>
        <v>0.0000499999999999999-0.00131454789787808i</v>
      </c>
      <c r="V1215" t="str">
        <f t="shared" si="580"/>
        <v>0.00002-0.0147229364562345i</v>
      </c>
      <c r="W1215" t="str">
        <f t="shared" si="581"/>
        <v>0.0000422730491764784-0.001206920228584i</v>
      </c>
      <c r="X1215" t="str">
        <f t="shared" si="582"/>
        <v>0.0000532832752281928-0.00120604680480668i</v>
      </c>
      <c r="Y1215" t="str">
        <f t="shared" si="583"/>
        <v>0.009+0.543369865364891i</v>
      </c>
      <c r="Z1215" t="str">
        <f t="shared" si="584"/>
        <v>-0.0266669460563836-0.00162464312320091i</v>
      </c>
      <c r="AA1215" t="str">
        <f t="shared" si="585"/>
        <v>0.369492146521098-22.127361642817i</v>
      </c>
      <c r="AB1215" t="str">
        <f t="shared" si="586"/>
        <v>0.686982483559671-0.159273835735294i</v>
      </c>
      <c r="AC1215" t="str">
        <f t="shared" si="587"/>
        <v>1.19592498829426-1.33512907134986i</v>
      </c>
      <c r="AD1215" t="str">
        <f t="shared" si="588"/>
        <v>0.321908816735964+0.226198119832383i</v>
      </c>
      <c r="AE1215" t="str">
        <f t="shared" si="589"/>
        <v>-0.00821683383110557-0.00655500000503337i</v>
      </c>
      <c r="AF1215" t="str">
        <f t="shared" si="590"/>
        <v>-5.85508326241043-1.18086299689353i</v>
      </c>
      <c r="AG1215" t="str">
        <f t="shared" si="591"/>
        <v>1.01854927957609-0.0254826800378333i</v>
      </c>
      <c r="AH1215" t="str">
        <f t="shared" si="592"/>
        <v>0.0384293815007884+0.048168812696625i</v>
      </c>
      <c r="AI1215">
        <f t="shared" si="593"/>
        <v>-24.205534690523464</v>
      </c>
      <c r="AJ1215">
        <f t="shared" si="594"/>
        <v>51.416914424796843</v>
      </c>
      <c r="AK1215"/>
      <c r="AL1215"/>
      <c r="AM1215"/>
      <c r="AN1215"/>
    </row>
    <row r="1216" spans="1:40" x14ac:dyDescent="0.35">
      <c r="A1216"/>
      <c r="B1216">
        <f t="shared" si="595"/>
        <v>108200</v>
      </c>
      <c r="C1216" s="237" t="str">
        <f t="shared" si="563"/>
        <v>-2.75465292848382E-06+0.00955089769419386i</v>
      </c>
      <c r="D1216" s="208" t="str">
        <f t="shared" si="564"/>
        <v>-2.51368232119157+0.0732235489888196i</v>
      </c>
      <c r="E1216" t="str">
        <f t="shared" si="565"/>
        <v>20500</v>
      </c>
      <c r="F1216" t="str">
        <f t="shared" si="566"/>
        <v>0.327868852459016</v>
      </c>
      <c r="G1216" t="str">
        <f t="shared" si="561"/>
        <v>0.327868852459016</v>
      </c>
      <c r="H1216" t="str">
        <f t="shared" si="567"/>
        <v>3.34221292076594+1.25332695995646i</v>
      </c>
      <c r="I1216" t="str">
        <f t="shared" si="568"/>
        <v>424.90040639802i</v>
      </c>
      <c r="J1216" t="str">
        <f t="shared" si="562"/>
        <v>-243.379425011509+92.9546121068819i</v>
      </c>
      <c r="K1216" t="str">
        <f t="shared" si="569"/>
        <v>0.58190753000667-1.52358572482716i</v>
      </c>
      <c r="L1216" t="str">
        <f t="shared" si="570"/>
        <v>0.115216091075021-0.256780674840358i</v>
      </c>
      <c r="M1216" t="str">
        <f t="shared" si="571"/>
        <v>0.697123621081691-1.78036639966752i</v>
      </c>
      <c r="N1216" t="str">
        <f t="shared" si="572"/>
        <v>-1.34961051489165i</v>
      </c>
      <c r="O1216" t="str">
        <f t="shared" si="573"/>
        <v>0.219386700189667-0.975637983977607i</v>
      </c>
      <c r="P1216" t="str">
        <f t="shared" si="574"/>
        <v>0.780613299810333+0.975637983977607i</v>
      </c>
      <c r="Q1216" t="str">
        <f t="shared" si="575"/>
        <v>-0.780613299810333+0.373972530914043i</v>
      </c>
      <c r="R1216" t="str">
        <f t="shared" si="576"/>
        <v>-0.32633637633415-1.40617489457496i</v>
      </c>
      <c r="S1216" t="str">
        <f t="shared" si="577"/>
        <v>0.146151685443198i</v>
      </c>
      <c r="T1216" t="str">
        <f t="shared" si="578"/>
        <v>0.205514830870042-0.0476946114226618i</v>
      </c>
      <c r="U1216" t="str">
        <f t="shared" si="579"/>
        <v>0.0000500000000000001-0.00131333297375805i</v>
      </c>
      <c r="V1216" t="str">
        <f t="shared" si="580"/>
        <v>0.00002-0.0147093293060901i</v>
      </c>
      <c r="W1216" t="str">
        <f t="shared" si="581"/>
        <v>0.0000422730481895586-0.00120580500140892i</v>
      </c>
      <c r="X1216" t="str">
        <f t="shared" si="582"/>
        <v>0.0000532629128439276-0.00120493257065648i</v>
      </c>
      <c r="Y1216" t="str">
        <f t="shared" si="583"/>
        <v>0.009+0.543872520189465i</v>
      </c>
      <c r="Z1216" t="str">
        <f t="shared" si="584"/>
        <v>-0.0266175980450698-0.00162186039376243i</v>
      </c>
      <c r="AA1216" t="str">
        <f t="shared" si="585"/>
        <v>0.368805812942458-22.1068318390863i</v>
      </c>
      <c r="AB1216" t="str">
        <f t="shared" si="586"/>
        <v>0.686913453279258-0.159414627627873i</v>
      </c>
      <c r="AC1216" t="str">
        <f t="shared" si="587"/>
        <v>1.19504714727559-1.33408933416331i</v>
      </c>
      <c r="AD1216" t="str">
        <f t="shared" si="588"/>
        <v>0.32219115170755+0.226281575621051i</v>
      </c>
      <c r="AE1216" t="str">
        <f t="shared" si="589"/>
        <v>-0.00820895744449169-0.00654562109306135i</v>
      </c>
      <c r="AF1216" t="str">
        <f t="shared" si="590"/>
        <v>-5.85589524195751-1.18010341096764i</v>
      </c>
      <c r="AG1216" t="str">
        <f t="shared" si="591"/>
        <v>1.0185387248508-0.0254818013744101i</v>
      </c>
      <c r="AH1216" t="str">
        <f t="shared" si="592"/>
        <v>0.038408444400395+0.048104804708074i</v>
      </c>
      <c r="AI1216">
        <f t="shared" si="593"/>
        <v>-24.214432064028578</v>
      </c>
      <c r="AJ1216">
        <f t="shared" si="594"/>
        <v>51.394992946388072</v>
      </c>
      <c r="AK1216"/>
      <c r="AL1216"/>
      <c r="AM1216"/>
      <c r="AN1216"/>
    </row>
    <row r="1217" spans="1:40" x14ac:dyDescent="0.35">
      <c r="A1217"/>
      <c r="B1217">
        <f t="shared" si="595"/>
        <v>108300</v>
      </c>
      <c r="C1217" s="237" t="str">
        <f t="shared" si="563"/>
        <v>-2.74956819915736E-06+0.00954207876888693i</v>
      </c>
      <c r="D1217" s="208" t="str">
        <f t="shared" si="564"/>
        <v>-2.51368228220865+0.0731559372281332i</v>
      </c>
      <c r="E1217" t="str">
        <f t="shared" si="565"/>
        <v>20500</v>
      </c>
      <c r="F1217" t="str">
        <f t="shared" si="566"/>
        <v>0.327868852459016</v>
      </c>
      <c r="G1217" t="str">
        <f t="shared" si="561"/>
        <v>0.327868852459016</v>
      </c>
      <c r="H1217" t="str">
        <f t="shared" si="567"/>
        <v>3.34302311947371+1.25250042209078i</v>
      </c>
      <c r="I1217" t="str">
        <f t="shared" si="568"/>
        <v>425.293105479718i</v>
      </c>
      <c r="J1217" t="str">
        <f t="shared" si="562"/>
        <v>-243.831351729634+93.040522099587i</v>
      </c>
      <c r="K1217" t="str">
        <f t="shared" si="569"/>
        <v>0.58096223103635-1.52252806519973i</v>
      </c>
      <c r="L1217" t="str">
        <f t="shared" si="570"/>
        <v>0.115039003812791-0.256622958293008i</v>
      </c>
      <c r="M1217" t="str">
        <f t="shared" si="571"/>
        <v>0.696001234849141-1.77915102349274i</v>
      </c>
      <c r="N1217" t="str">
        <f t="shared" si="572"/>
        <v>-1.35085784438786i</v>
      </c>
      <c r="O1217" t="str">
        <f t="shared" si="573"/>
        <v>0.21816958780591-0.975910872445122i</v>
      </c>
      <c r="P1217" t="str">
        <f t="shared" si="574"/>
        <v>0.78183041219409+0.975910872445122i</v>
      </c>
      <c r="Q1217" t="str">
        <f t="shared" si="575"/>
        <v>-0.78183041219409+0.374946971942738i</v>
      </c>
      <c r="R1217" t="str">
        <f t="shared" si="576"/>
        <v>-0.326322958883424-1.40473517098387i</v>
      </c>
      <c r="S1217" t="str">
        <f t="shared" si="577"/>
        <v>0.146286760938063i</v>
      </c>
      <c r="T1217" t="str">
        <f t="shared" si="578"/>
        <v>0.205494158139006-0.0477367286747808i</v>
      </c>
      <c r="U1217" t="str">
        <f t="shared" si="579"/>
        <v>0.0000500000000000001-0.0013121202932652i</v>
      </c>
      <c r="V1217" t="str">
        <f t="shared" si="580"/>
        <v>0.00002-0.0146957472845702i</v>
      </c>
      <c r="W1217" t="str">
        <f t="shared" si="581"/>
        <v>0.000042273047201726-0.00120469183395714i</v>
      </c>
      <c r="X1217" t="str">
        <f t="shared" si="582"/>
        <v>0.0000532426068292134-0.00120382039388139i</v>
      </c>
      <c r="Y1217" t="str">
        <f t="shared" si="583"/>
        <v>0.009+0.544375175014039i</v>
      </c>
      <c r="Z1217" t="str">
        <f t="shared" si="584"/>
        <v>-0.0265683869779753-0.00161908636649164i</v>
      </c>
      <c r="AA1217" t="str">
        <f t="shared" si="585"/>
        <v>0.368121393254905-22.0863401681177i</v>
      </c>
      <c r="AB1217" t="str">
        <f t="shared" si="586"/>
        <v>0.686844356674382-0.15955540047124i</v>
      </c>
      <c r="AC1217" t="str">
        <f t="shared" si="587"/>
        <v>1.19417136634233-1.33305059591227i</v>
      </c>
      <c r="AD1217" t="str">
        <f t="shared" si="588"/>
        <v>0.322473614927888+0.226364700823745i</v>
      </c>
      <c r="AE1217" t="str">
        <f t="shared" si="589"/>
        <v>-0.00820109979063204-0.00653625760312188i</v>
      </c>
      <c r="AF1217" t="str">
        <f t="shared" si="590"/>
        <v>-5.85670540168236-1.17934448486265i</v>
      </c>
      <c r="AG1217" t="str">
        <f t="shared" si="591"/>
        <v>1.01852816353952-0.0254809348010701i</v>
      </c>
      <c r="AH1217" t="str">
        <f t="shared" si="592"/>
        <v>0.0383875483241881+0.0480408980198066i</v>
      </c>
      <c r="AI1217">
        <f t="shared" si="593"/>
        <v>-24.223322490136269</v>
      </c>
      <c r="AJ1217">
        <f t="shared" si="594"/>
        <v>51.373055549662489</v>
      </c>
      <c r="AK1217"/>
      <c r="AL1217"/>
      <c r="AM1217"/>
      <c r="AN1217"/>
    </row>
    <row r="1218" spans="1:40" x14ac:dyDescent="0.35">
      <c r="A1218"/>
      <c r="B1218">
        <f t="shared" si="595"/>
        <v>108400</v>
      </c>
      <c r="C1218" s="237" t="str">
        <f t="shared" si="563"/>
        <v>-2.74449753546663E-06+0.00953327611465584i</v>
      </c>
      <c r="D1218" s="208" t="str">
        <f t="shared" si="564"/>
        <v>-2.51368224333356+0.0730884502123615i</v>
      </c>
      <c r="E1218" t="str">
        <f t="shared" si="565"/>
        <v>20500</v>
      </c>
      <c r="F1218" t="str">
        <f t="shared" si="566"/>
        <v>0.327868852459016</v>
      </c>
      <c r="G1218" t="str">
        <f t="shared" si="561"/>
        <v>0.327868852459016</v>
      </c>
      <c r="H1218" t="str">
        <f t="shared" si="567"/>
        <v>3.34383150332887+1.25167466903578i</v>
      </c>
      <c r="I1218" t="str">
        <f t="shared" si="568"/>
        <v>425.685804561417i</v>
      </c>
      <c r="J1218" t="str">
        <f t="shared" si="562"/>
        <v>-244.283695932025+93.1264320922921i</v>
      </c>
      <c r="K1218" t="str">
        <f t="shared" si="569"/>
        <v>0.580019129261569-1.52147154598247i</v>
      </c>
      <c r="L1218" t="str">
        <f t="shared" si="570"/>
        <v>0.114862297243416-0.256465362235943i</v>
      </c>
      <c r="M1218" t="str">
        <f t="shared" si="571"/>
        <v>0.694881426504985-1.77793690821841i</v>
      </c>
      <c r="N1218" t="str">
        <f t="shared" si="572"/>
        <v>-1.35210517388406i</v>
      </c>
      <c r="O1218" t="str">
        <f t="shared" si="573"/>
        <v>0.216952135987226-0.976182242560568i</v>
      </c>
      <c r="P1218" t="str">
        <f t="shared" si="574"/>
        <v>0.783047864012774+0.976182242560568i</v>
      </c>
      <c r="Q1218" t="str">
        <f t="shared" si="575"/>
        <v>-0.783047864012774+0.375922931323492i</v>
      </c>
      <c r="R1218" t="str">
        <f t="shared" si="576"/>
        <v>-0.326309527219971-1.4032979681737i</v>
      </c>
      <c r="S1218" t="str">
        <f t="shared" si="577"/>
        <v>0.146421836432927i</v>
      </c>
      <c r="T1218" t="str">
        <f t="shared" si="578"/>
        <v>0.205473465562588-0.0477788402211083i</v>
      </c>
      <c r="U1218" t="str">
        <f t="shared" si="579"/>
        <v>0.0000500000000000001-0.00131090985019023i</v>
      </c>
      <c r="V1218" t="str">
        <f t="shared" si="580"/>
        <v>0.00002-0.0146821903221306i</v>
      </c>
      <c r="W1218" t="str">
        <f t="shared" si="581"/>
        <v>0.0000422730462129811-0.00120358072052833i</v>
      </c>
      <c r="X1218" t="str">
        <f t="shared" si="582"/>
        <v>0.0000532223569761662-0.00120271026878946i</v>
      </c>
      <c r="Y1218" t="str">
        <f t="shared" si="583"/>
        <v>0.009+0.544877829838614i</v>
      </c>
      <c r="Z1218" t="str">
        <f t="shared" si="584"/>
        <v>-0.026519312348579-0.0016163210040862i</v>
      </c>
      <c r="AA1218" t="str">
        <f t="shared" si="585"/>
        <v>0.367438880336673-22.0658865235656i</v>
      </c>
      <c r="AB1218" t="str">
        <f t="shared" si="586"/>
        <v>0.686775193738236-0.15969615424355i</v>
      </c>
      <c r="AC1218" t="str">
        <f t="shared" si="587"/>
        <v>1.19329763958291-1.33201285606418i</v>
      </c>
      <c r="AD1218" t="str">
        <f t="shared" si="588"/>
        <v>0.322756206042955+0.22644749525744i</v>
      </c>
      <c r="AE1218" t="str">
        <f t="shared" si="589"/>
        <v>-0.00819326079758817-0.00652690949231184i</v>
      </c>
      <c r="AF1218" t="str">
        <f t="shared" si="590"/>
        <v>-5.85751374666243-1.17858621882342i</v>
      </c>
      <c r="AG1218" t="str">
        <f t="shared" si="591"/>
        <v>1.01851759564458-0.0254800802556128i</v>
      </c>
      <c r="AH1218" t="str">
        <f t="shared" si="592"/>
        <v>0.0383666930998967+0.0479770923604952i</v>
      </c>
      <c r="AI1218">
        <f t="shared" si="593"/>
        <v>-24.232205984472248</v>
      </c>
      <c r="AJ1218">
        <f t="shared" si="594"/>
        <v>51.351102271766763</v>
      </c>
      <c r="AK1218"/>
      <c r="AL1218"/>
      <c r="AM1218"/>
      <c r="AN1218"/>
    </row>
    <row r="1219" spans="1:40" x14ac:dyDescent="0.35">
      <c r="A1219"/>
      <c r="B1219">
        <f t="shared" si="595"/>
        <v>108500</v>
      </c>
      <c r="C1219" s="237" t="str">
        <f t="shared" si="563"/>
        <v>-0.0000027394408855807+0.00952448968651148i</v>
      </c>
      <c r="D1219" s="208" t="str">
        <f t="shared" si="564"/>
        <v>-2.51368220456592+0.073021087596588i</v>
      </c>
      <c r="E1219" t="str">
        <f t="shared" si="565"/>
        <v>20500</v>
      </c>
      <c r="F1219" t="str">
        <f t="shared" si="566"/>
        <v>0.327868852459016</v>
      </c>
      <c r="G1219" t="str">
        <f t="shared" si="561"/>
        <v>0.327868852459016</v>
      </c>
      <c r="H1219" t="str">
        <f t="shared" si="567"/>
        <v>3.34463807739312+1.25084970068392i</v>
      </c>
      <c r="I1219" t="str">
        <f t="shared" si="568"/>
        <v>426.078503643116i</v>
      </c>
      <c r="J1219" t="str">
        <f t="shared" si="562"/>
        <v>-244.736457618682+93.2123420849971i</v>
      </c>
      <c r="K1219" t="str">
        <f t="shared" si="569"/>
        <v>0.579078218231815-1.52041616640167i</v>
      </c>
      <c r="L1219" t="str">
        <f t="shared" si="570"/>
        <v>0.114685970365675-0.25630788678401i</v>
      </c>
      <c r="M1219" t="str">
        <f t="shared" si="571"/>
        <v>0.69376418859749-1.77672405318568i</v>
      </c>
      <c r="N1219" t="str">
        <f t="shared" si="572"/>
        <v>-1.35335250338026i</v>
      </c>
      <c r="O1219" t="str">
        <f t="shared" si="573"/>
        <v>0.215734346627755-0.976452093901742i</v>
      </c>
      <c r="P1219" t="str">
        <f t="shared" si="574"/>
        <v>0.784265653372245+0.976452093901742i</v>
      </c>
      <c r="Q1219" t="str">
        <f t="shared" si="575"/>
        <v>-0.784265653372245+0.376900409478518i</v>
      </c>
      <c r="R1219" t="str">
        <f t="shared" si="576"/>
        <v>-0.326296081338468-1.4018632791606i</v>
      </c>
      <c r="S1219" t="str">
        <f t="shared" si="577"/>
        <v>0.146556911927791i</v>
      </c>
      <c r="T1219" t="str">
        <f t="shared" si="578"/>
        <v>0.205452753138744-0.0478209460551052i</v>
      </c>
      <c r="U1219" t="str">
        <f t="shared" si="579"/>
        <v>0.0000500000000000001-0.00130970163834674i</v>
      </c>
      <c r="V1219" t="str">
        <f t="shared" si="580"/>
        <v>0.00002-0.0146686583494834i</v>
      </c>
      <c r="W1219" t="str">
        <f t="shared" si="581"/>
        <v>0.0000422730452233236-0.00120247165544315i</v>
      </c>
      <c r="X1219" t="str">
        <f t="shared" si="582"/>
        <v>0.0000532021630778584-0.0012016021897097i</v>
      </c>
      <c r="Y1219" t="str">
        <f t="shared" si="583"/>
        <v>0.009+0.545380484663188i</v>
      </c>
      <c r="Z1219" t="str">
        <f t="shared" si="584"/>
        <v>-0.0264703736527006-0.0016135642694426i</v>
      </c>
      <c r="AA1219" t="str">
        <f t="shared" si="585"/>
        <v>0.366758267099153-22.0454707994805i</v>
      </c>
      <c r="AB1219" t="str">
        <f t="shared" si="586"/>
        <v>0.686705964463988-0.159836888922948i</v>
      </c>
      <c r="AC1219" t="str">
        <f t="shared" si="587"/>
        <v>1.19242596110565-1.33097611408081i</v>
      </c>
      <c r="AD1219" t="str">
        <f t="shared" si="588"/>
        <v>0.323038924698475+0.226529958739416i</v>
      </c>
      <c r="AE1219" t="str">
        <f t="shared" si="589"/>
        <v>-0.00818544039375504-0.00651757671789582i</v>
      </c>
      <c r="AF1219" t="str">
        <f t="shared" si="590"/>
        <v>-5.85832028195904-1.17782861308733i</v>
      </c>
      <c r="AG1219" t="str">
        <f t="shared" si="591"/>
        <v>1.01850702116831-0.0254792376760495i</v>
      </c>
      <c r="AH1219" t="str">
        <f t="shared" si="592"/>
        <v>0.0383458785560644+0.0479133874598211i</v>
      </c>
      <c r="AI1219">
        <f t="shared" si="593"/>
        <v>-24.241082562616612</v>
      </c>
      <c r="AJ1219">
        <f t="shared" si="594"/>
        <v>51.329133149701384</v>
      </c>
      <c r="AK1219"/>
      <c r="AL1219"/>
      <c r="AM1219"/>
      <c r="AN1219"/>
    </row>
    <row r="1220" spans="1:40" x14ac:dyDescent="0.35">
      <c r="A1220"/>
      <c r="B1220">
        <f t="shared" si="595"/>
        <v>108600</v>
      </c>
      <c r="C1220" s="237" t="str">
        <f t="shared" si="563"/>
        <v>-2.73439819790709E-06+0.00951571943963041i</v>
      </c>
      <c r="D1220" s="208" t="str">
        <f t="shared" si="564"/>
        <v>-2.51368216590531+0.0729538490371665i</v>
      </c>
      <c r="E1220" t="str">
        <f t="shared" si="565"/>
        <v>20500</v>
      </c>
      <c r="F1220" t="str">
        <f t="shared" si="566"/>
        <v>0.327868852459016</v>
      </c>
      <c r="G1220" t="str">
        <f t="shared" si="561"/>
        <v>0.327868852459016</v>
      </c>
      <c r="H1220" t="str">
        <f t="shared" si="567"/>
        <v>3.34544284671201+1.2500255169215i</v>
      </c>
      <c r="I1220" t="str">
        <f t="shared" si="568"/>
        <v>426.471202724814i</v>
      </c>
      <c r="J1220" t="str">
        <f t="shared" si="562"/>
        <v>-245.189636789605+93.2982520777022i</v>
      </c>
      <c r="K1220" t="str">
        <f t="shared" si="569"/>
        <v>0.578139491518715-1.51936192567834i</v>
      </c>
      <c r="L1220" t="str">
        <f t="shared" si="570"/>
        <v>0.114510022181265-0.256150532050328i</v>
      </c>
      <c r="M1220" t="str">
        <f t="shared" si="571"/>
        <v>0.69264951369998-1.77551245772867i</v>
      </c>
      <c r="N1220" t="str">
        <f t="shared" si="572"/>
        <v>-1.35459983287647i</v>
      </c>
      <c r="O1220" t="str">
        <f t="shared" si="573"/>
        <v>0.214516221622162-0.976720426048801i</v>
      </c>
      <c r="P1220" t="str">
        <f t="shared" si="574"/>
        <v>0.785483778377838+0.976720426048801i</v>
      </c>
      <c r="Q1220" t="str">
        <f t="shared" si="575"/>
        <v>-0.785483778377838+0.377879406827669i</v>
      </c>
      <c r="R1220" t="str">
        <f t="shared" si="576"/>
        <v>-0.326282621233586-1.40043109698644i</v>
      </c>
      <c r="S1220" t="str">
        <f t="shared" si="577"/>
        <v>0.146691987422656i</v>
      </c>
      <c r="T1220" t="str">
        <f t="shared" si="578"/>
        <v>0.205432020865431-0.0478630461702284i</v>
      </c>
      <c r="U1220" t="str">
        <f t="shared" si="579"/>
        <v>0.0000500000000000001-0.0013084956515711i</v>
      </c>
      <c r="V1220" t="str">
        <f t="shared" si="580"/>
        <v>0.00002-0.0146551512975963i</v>
      </c>
      <c r="W1220" t="str">
        <f t="shared" si="581"/>
        <v>0.0000422730442327535-0.00120136463304319i</v>
      </c>
      <c r="X1220" t="str">
        <f t="shared" si="582"/>
        <v>0.0000531820249283148-0.00120049615099202i</v>
      </c>
      <c r="Y1220" t="str">
        <f t="shared" si="583"/>
        <v>0.009+0.545883139487762i</v>
      </c>
      <c r="Z1220" t="str">
        <f t="shared" si="584"/>
        <v>-0.0264215703884876-0.00161081612565491i</v>
      </c>
      <c r="AA1220" t="str">
        <f t="shared" si="585"/>
        <v>0.366079546486695-22.0250928903065i</v>
      </c>
      <c r="AB1220" t="str">
        <f t="shared" si="586"/>
        <v>0.686636668844808-0.159977604487564i</v>
      </c>
      <c r="AC1220" t="str">
        <f t="shared" si="587"/>
        <v>1.19155632503867-1.32994036941847i</v>
      </c>
      <c r="AD1220" t="str">
        <f t="shared" si="588"/>
        <v>0.323321770539885+0.226612091087278i</v>
      </c>
      <c r="AE1220" t="str">
        <f t="shared" si="589"/>
        <v>-0.00817763850785826-0.00650825923730584i</v>
      </c>
      <c r="AF1220" t="str">
        <f t="shared" si="590"/>
        <v>-5.85912501261732-1.17707166788433i</v>
      </c>
      <c r="AG1220" t="str">
        <f t="shared" si="591"/>
        <v>1.01849644011308-0.0254784070005978i</v>
      </c>
      <c r="AH1220" t="str">
        <f t="shared" si="592"/>
        <v>0.0383251045220371+0.0478497830484692i</v>
      </c>
      <c r="AI1220">
        <f t="shared" si="593"/>
        <v>-24.249952240104754</v>
      </c>
      <c r="AJ1220">
        <f t="shared" si="594"/>
        <v>51.307148220326638</v>
      </c>
      <c r="AK1220"/>
      <c r="AL1220"/>
      <c r="AM1220"/>
      <c r="AN1220"/>
    </row>
    <row r="1221" spans="1:40" x14ac:dyDescent="0.35">
      <c r="A1221"/>
      <c r="B1221">
        <f t="shared" si="595"/>
        <v>108700</v>
      </c>
      <c r="C1221" s="237" t="str">
        <f t="shared" si="563"/>
        <v>-2.72936942109057E-06+0.00950696532935413i</v>
      </c>
      <c r="D1221" s="208" t="str">
        <f t="shared" si="564"/>
        <v>-2.51368212735135+0.072886734191715i</v>
      </c>
      <c r="E1221" t="str">
        <f t="shared" si="565"/>
        <v>20500</v>
      </c>
      <c r="F1221" t="str">
        <f t="shared" si="566"/>
        <v>0.327868852459016</v>
      </c>
      <c r="G1221" t="str">
        <f t="shared" ref="G1221:G1284" si="596">IF($C$11=$C$7,$C$24,F1221)</f>
        <v>0.327868852459016</v>
      </c>
      <c r="H1221" t="str">
        <f t="shared" si="567"/>
        <v>3.34624581631502+1.24920211762869i</v>
      </c>
      <c r="I1221" t="str">
        <f t="shared" si="568"/>
        <v>426.863901806513i</v>
      </c>
      <c r="J1221" t="str">
        <f t="shared" ref="J1221:J1284" si="597">IMSUM(COMPLEX(0,2*PI()*B1221*$C$113*$C$112),COMPLEX(0,2*PI()*B1221*$C$113*$C$111),COMPLEX(0,2*PI()*B1221*$C$28*10^-12*$C$111),COMPLEX(-1*2*PI()*B1221*2*PI()*B1221*$C$113*$C$112*$C$28*10^-12*$C$111,0),COMPLEX(1,0))</f>
        <v>-245.643233444794+93.3841620704072i</v>
      </c>
      <c r="K1221" t="str">
        <f t="shared" si="569"/>
        <v>0.57720294271595-1.51830882302822i</v>
      </c>
      <c r="L1221" t="str">
        <f t="shared" si="570"/>
        <v>0.114334451694794-0.255993298146302i</v>
      </c>
      <c r="M1221" t="str">
        <f t="shared" si="571"/>
        <v>0.691537394410744-1.77430212117452i</v>
      </c>
      <c r="N1221" t="str">
        <f t="shared" si="572"/>
        <v>-1.35584716237267i</v>
      </c>
      <c r="O1221" t="str">
        <f t="shared" si="573"/>
        <v>0.213297762865661-0.976987238584263i</v>
      </c>
      <c r="P1221" t="str">
        <f t="shared" si="574"/>
        <v>0.786702237134339+0.976987238584263i</v>
      </c>
      <c r="Q1221" t="str">
        <f t="shared" si="575"/>
        <v>-0.786702237134339+0.378859923788407i</v>
      </c>
      <c r="R1221" t="str">
        <f t="shared" si="576"/>
        <v>-0.326269146899997-1.3990014147187i</v>
      </c>
      <c r="S1221" t="str">
        <f t="shared" si="577"/>
        <v>0.14682706291752i</v>
      </c>
      <c r="T1221" t="str">
        <f t="shared" si="578"/>
        <v>0.205411268740602-0.0479051405599314i</v>
      </c>
      <c r="U1221" t="str">
        <f t="shared" si="579"/>
        <v>0.00005-0.00130729188372236i</v>
      </c>
      <c r="V1221" t="str">
        <f t="shared" si="580"/>
        <v>0.00002-0.0146416690976905i</v>
      </c>
      <c r="W1221" t="str">
        <f t="shared" si="581"/>
        <v>0.0000422730432412709-0.00120025964769088i</v>
      </c>
      <c r="X1221" t="str">
        <f t="shared" si="582"/>
        <v>0.0000531619423225088-0.00119939214700712i</v>
      </c>
      <c r="Y1221" t="str">
        <f t="shared" si="583"/>
        <v>0.009+0.546385794312337i</v>
      </c>
      <c r="Z1221" t="str">
        <f t="shared" si="584"/>
        <v>-0.0263729020564036-0.0016080765360136i</v>
      </c>
      <c r="AA1221" t="str">
        <f t="shared" si="585"/>
        <v>0.365402711476438-22.0047526908802i</v>
      </c>
      <c r="AB1221" t="str">
        <f t="shared" si="586"/>
        <v>0.686567306873855-0.160118300915516i</v>
      </c>
      <c r="AC1221" t="str">
        <f t="shared" si="587"/>
        <v>1.19068872552989-1.32890562152795i</v>
      </c>
      <c r="AD1221" t="str">
        <f t="shared" si="588"/>
        <v>0.323604743212363+0.226693892118932i</v>
      </c>
      <c r="AE1221" t="str">
        <f t="shared" si="589"/>
        <v>-0.00816985506895321-0.00649895700814i</v>
      </c>
      <c r="AF1221" t="str">
        <f t="shared" si="590"/>
        <v>-5.85992794366637-1.17631538343698i</v>
      </c>
      <c r="AG1221" t="str">
        <f t="shared" si="591"/>
        <v>1.01848585248128-0.0254775881676849i</v>
      </c>
      <c r="AH1221" t="str">
        <f t="shared" si="592"/>
        <v>0.0383043708279652+0.0477862788581228i</v>
      </c>
      <c r="AI1221">
        <f t="shared" si="593"/>
        <v>-24.258815032427048</v>
      </c>
      <c r="AJ1221">
        <f t="shared" si="594"/>
        <v>51.285147520357938</v>
      </c>
      <c r="AK1221"/>
      <c r="AL1221"/>
      <c r="AM1221"/>
      <c r="AN1221"/>
    </row>
    <row r="1222" spans="1:40" x14ac:dyDescent="0.35">
      <c r="A1222"/>
      <c r="B1222">
        <f t="shared" si="595"/>
        <v>108800</v>
      </c>
      <c r="C1222" s="237" t="str">
        <f t="shared" ref="C1222:C1285" si="598">IMPRODUCT(COMPLEX(-1,0),IMDIV(IMPRODUCT(G1222,COMPLEX($C$100+$C$101,0)),COMPLEX($C$100,2*PI()*B1222*$C$103*$C$102*(2*$C$100+$C$101))))</f>
        <v>-0.0000027243545040118+0.00949822731118837i</v>
      </c>
      <c r="D1222" s="208" t="str">
        <f t="shared" ref="D1222:D1285" si="599">IMPRODUCT(COMPLEX($C$106,0),IMSUB(C1222,G1222))</f>
        <v>-2.51368208890365+0.0728197427191109i</v>
      </c>
      <c r="E1222" t="str">
        <f t="shared" ref="E1222:E1285" si="600">IMDIV(COMPLEX($C$20*10^3,0),COMPLEX(1,2*PI()*B1222*$C$20*1000*$C$29*10^-12))</f>
        <v>20500</v>
      </c>
      <c r="F1222" t="str">
        <f t="shared" ref="F1222:F1285" si="601">IMDIV(COMPLEX($C$22*1000,0),IMSUM(COMPLEX($C$22*1000,0),E1222))</f>
        <v>0.327868852459016</v>
      </c>
      <c r="G1222" t="str">
        <f t="shared" si="596"/>
        <v>0.327868852459016</v>
      </c>
      <c r="H1222" t="str">
        <f t="shared" ref="H1222:H1285" si="602">IMPRODUCT(COMPLEX($C$108,0),IMPRODUCT(COMPLEX(-1,0),D1222),IMDIV(COMPLEX(0,2*PI()*B1222*$C$109*$C$110),COMPLEX(1,2*PI()*B1222*$C$109*$C$110)))</f>
        <v>3.34704699121562+1.24837950267961i</v>
      </c>
      <c r="I1222" t="str">
        <f t="shared" ref="I1222:I1285" si="603">COMPLEX(0,2*PI()*B1222*$C$113*$C$112*$C$114)</f>
        <v>427.256600888212i</v>
      </c>
      <c r="J1222" t="str">
        <f t="shared" si="597"/>
        <v>-246.09724758425+93.4700720631124i</v>
      </c>
      <c r="K1222" t="str">
        <f t="shared" ref="K1222:K1285" si="604">IMDIV(I1222,J1222)</f>
        <v>0.576268565439168-1.51725685766184i</v>
      </c>
      <c r="L1222" t="str">
        <f t="shared" ref="L1222:L1285" si="605">IMDIV(COMPLEX($C$117,0),COMPLEX(1,2*PI()*B1222*$C$115*$C$116))</f>
        <v>0.114159257913763-0.255836185181634i</v>
      </c>
      <c r="M1222" t="str">
        <f t="shared" ref="M1222:M1285" si="606">IMSUM(K1222,L1222)</f>
        <v>0.690427823352931-1.77309304284347i</v>
      </c>
      <c r="N1222" t="str">
        <f t="shared" ref="N1222:N1285" si="607">COMPLEX(0,-2*PI()*B1222*$C$43)</f>
        <v>-1.35709449186887i</v>
      </c>
      <c r="O1222" t="str">
        <f t="shared" ref="O1222:O1285" si="608">IMEXP(N1222)</f>
        <v>0.212078972253959-0.977252531093015i</v>
      </c>
      <c r="P1222" t="str">
        <f t="shared" ref="P1222:P1285" si="609">IMSUB(COMPLEX(1,0),O1222)</f>
        <v>0.787921027746041+0.977252531093015i</v>
      </c>
      <c r="Q1222" t="str">
        <f t="shared" ref="Q1222:Q1285" si="610">IMSUM(COMPLEX(0,2*PI()*B1222*$C$43),O1222,COMPLEX(-1,0))</f>
        <v>-0.787921027746041+0.379841960775855i</v>
      </c>
      <c r="R1222" t="str">
        <f t="shared" ref="R1222:R1285" si="611">IMDIV(P1222,Q1222)</f>
        <v>-0.326255658332359-1.39757422545032i</v>
      </c>
      <c r="S1222" t="str">
        <f t="shared" ref="S1222:S1285" si="612">IMDIV(COMPLEX(0,2*PI()*B1222*$C$123),COMPLEX($C$124,0))</f>
        <v>0.146962138412385i</v>
      </c>
      <c r="T1222" t="str">
        <f t="shared" ref="T1222:T1285" si="613">IMPRODUCT(R1222,S1222)</f>
        <v>0.205390496762212-0.0479472292176639i</v>
      </c>
      <c r="U1222" t="str">
        <f t="shared" ref="U1222:U1285" si="614">IMDIV(COMPLEX(1,2*PI()*B1222*$C$16*10^-3*$C$15*10^-6),COMPLEX(0,2*PI()*B1222*$C$15*10^-6))</f>
        <v>0.00005-0.00130609032868218i</v>
      </c>
      <c r="V1222" t="str">
        <f t="shared" ref="V1222:V1285" si="615">IMSUM(COMPLEX($C$18*10^-3,0),IMDIV(COMPLEX(1,0),COMPLEX(0,2*PI()*B1222*($C$17*1*10^-6))))</f>
        <v>0.00002-0.0146282116812404i</v>
      </c>
      <c r="W1222" t="str">
        <f t="shared" ref="W1222:W1285" si="616">IMDIV(IMPRODUCT(U1222,V1222),IMSUM(U1222,V1222))</f>
        <v>0.0000422730422488761-0.00119915669376936i</v>
      </c>
      <c r="X1222" t="str">
        <f t="shared" ref="X1222:X1285" si="617">IMDIV(IMPRODUCT(COMPLEX($C$19,0),W1222),IMSUM(COMPLEX($C$19,0),W1222))</f>
        <v>0.0000531419150563535-0.00119829017214638i</v>
      </c>
      <c r="Y1222" t="str">
        <f t="shared" ref="Y1222:Y1285" si="618">COMPLEX($C$13*10^-3,2*PI()*B1222*$C$12*0.000001)</f>
        <v>0.009+0.546888449136911i</v>
      </c>
      <c r="Z1222" t="str">
        <f t="shared" ref="Z1222:Z1285" si="619">IMPRODUCT(COMPLEX($C$6,0),IMDIV(X1222,IMSUM(X1222,Y1222)))</f>
        <v>-0.0263243681592136-0.00160534546400416i</v>
      </c>
      <c r="AA1222" t="str">
        <f t="shared" ref="AA1222:AA1285" si="620">IMDIV(COMPLEX($C$6,0),IMSUM(X1222,Y1222))</f>
        <v>0.364727755078118-21.9844500964283i</v>
      </c>
      <c r="AB1222" t="str">
        <f t="shared" ref="AB1222:AB1285" si="621">IMPRODUCT(COMPLEX($C$119,0),T1222)</f>
        <v>0.686497878544294-0.160258978184911i</v>
      </c>
      <c r="AC1222" t="str">
        <f t="shared" ref="AC1222:AC1285" si="622">IMSUM(COMPLEX(1,0),IMPRODUCT(AB1222,M1222))</f>
        <v>1.18982315674687-1.32787186985466i</v>
      </c>
      <c r="AD1222" t="str">
        <f t="shared" ref="AD1222:AD1285" si="623">IMDIV(AB1222,AC1222)</f>
        <v>0.323887842360808+0.226775361652615i</v>
      </c>
      <c r="AE1222" t="str">
        <f t="shared" ref="AE1222:AE1285" si="624">IMPRODUCT(AD1222,AA1222,X1222)</f>
        <v>-0.00816209000642229-0.00648966998816224i</v>
      </c>
      <c r="AF1222" t="str">
        <f t="shared" ref="AF1222:AF1285" si="625">IMSUB(D1222,H1222)</f>
        <v>-5.86072908011927-1.1755597599605i</v>
      </c>
      <c r="AG1222" t="str">
        <f t="shared" ref="AG1222:AG1285" si="626">IMSUM(COMPLEX(1,0),IMPRODUCT(AD1222,AA1222,COMPLEX($C$127,0)))</f>
        <v>1.01847525827531-0.0254767811159435i</v>
      </c>
      <c r="AH1222" t="str">
        <f t="shared" ref="AH1222:AH1285" si="627">IMDIV(IMPRODUCT(AE1222,AF1222),AG1222)</f>
        <v>0.0382836773047938+0.0477228746214614i</v>
      </c>
      <c r="AI1222">
        <f t="shared" ref="AI1222:AI1285" si="628">20*LOG10(IMABS(AH1222))</f>
        <v>-24.267670955029192</v>
      </c>
      <c r="AJ1222">
        <f t="shared" ref="AJ1222:AJ1285" si="629">IMARGUMENT(AH1222)*180/PI()</f>
        <v>51.263131086371807</v>
      </c>
      <c r="AK1222"/>
      <c r="AL1222"/>
      <c r="AM1222"/>
      <c r="AN1222"/>
    </row>
    <row r="1223" spans="1:40" x14ac:dyDescent="0.35">
      <c r="A1223"/>
      <c r="B1223">
        <f t="shared" si="595"/>
        <v>108900</v>
      </c>
      <c r="C1223" s="237" t="str">
        <f t="shared" si="598"/>
        <v>-2.71935339578606E-06+0.00948950534080224i</v>
      </c>
      <c r="D1223" s="208" t="str">
        <f t="shared" si="599"/>
        <v>-2.51368205056183+0.0727528742794839i</v>
      </c>
      <c r="E1223" t="str">
        <f t="shared" si="600"/>
        <v>20500</v>
      </c>
      <c r="F1223" t="str">
        <f t="shared" si="601"/>
        <v>0.327868852459016</v>
      </c>
      <c r="G1223" t="str">
        <f t="shared" si="596"/>
        <v>0.327868852459016</v>
      </c>
      <c r="H1223" t="str">
        <f t="shared" si="602"/>
        <v>3.34784637641131+1.24755767194233i</v>
      </c>
      <c r="I1223" t="str">
        <f t="shared" si="603"/>
        <v>427.649299969911i</v>
      </c>
      <c r="J1223" t="str">
        <f t="shared" si="597"/>
        <v>-246.551679207972+93.5559820558174i</v>
      </c>
      <c r="K1223" t="str">
        <f t="shared" si="604"/>
        <v>0.575336353325908-1.5162060287846i</v>
      </c>
      <c r="L1223" t="str">
        <f t="shared" si="605"/>
        <v>0.113984439848571-0.255679193264333i</v>
      </c>
      <c r="M1223" t="str">
        <f t="shared" si="606"/>
        <v>0.689320793174479-1.77188522204893i</v>
      </c>
      <c r="N1223" t="str">
        <f t="shared" si="607"/>
        <v>-1.35834182136507i</v>
      </c>
      <c r="O1223" t="str">
        <f t="shared" si="608"/>
        <v>0.210859851683287-0.977516303162306i</v>
      </c>
      <c r="P1223" t="str">
        <f t="shared" si="609"/>
        <v>0.789140148316713+0.977516303162306i</v>
      </c>
      <c r="Q1223" t="str">
        <f t="shared" si="610"/>
        <v>-0.789140148316713+0.380825518202764i</v>
      </c>
      <c r="R1223" t="str">
        <f t="shared" si="611"/>
        <v>-0.326242155525327-1.39614952229961i</v>
      </c>
      <c r="S1223" t="str">
        <f t="shared" si="612"/>
        <v>0.147097213907249i</v>
      </c>
      <c r="T1223" t="str">
        <f t="shared" si="613"/>
        <v>0.205369704928209-0.047989312136871i</v>
      </c>
      <c r="U1223" t="str">
        <f t="shared" si="614"/>
        <v>0.00005-0.00130489098035464i</v>
      </c>
      <c r="V1223" t="str">
        <f t="shared" si="615"/>
        <v>0.00002-0.014614778979972i</v>
      </c>
      <c r="W1223" t="str">
        <f t="shared" si="616"/>
        <v>0.0000422730412555688-0.00119805576568238i</v>
      </c>
      <c r="X1223" t="str">
        <f t="shared" si="617"/>
        <v>0.0000531219429266984-0.00119719022082175i</v>
      </c>
      <c r="Y1223" t="str">
        <f t="shared" si="618"/>
        <v>0.009+0.547391103961485i</v>
      </c>
      <c r="Z1223" t="str">
        <f t="shared" si="619"/>
        <v>-0.0262759682019722-0.00160262287330598i</v>
      </c>
      <c r="AA1223" t="str">
        <f t="shared" si="620"/>
        <v>0.364054670333888-21.9641850025661i</v>
      </c>
      <c r="AB1223" t="str">
        <f t="shared" si="621"/>
        <v>0.686428383849266-0.160399636273839i</v>
      </c>
      <c r="AC1223" t="str">
        <f t="shared" si="622"/>
        <v>1.18895961287681-1.32683911383863i</v>
      </c>
      <c r="AD1223" t="str">
        <f t="shared" si="623"/>
        <v>0.324171067629847+0.226856499506864i</v>
      </c>
      <c r="AE1223" t="str">
        <f t="shared" si="624"/>
        <v>-0.00815434324997341-0.00648039813530069i</v>
      </c>
      <c r="AF1223" t="str">
        <f t="shared" si="625"/>
        <v>-5.86152842697314-1.17480479766285i</v>
      </c>
      <c r="AG1223" t="str">
        <f t="shared" si="626"/>
        <v>1.01846465749761-0.0254759857842121i</v>
      </c>
      <c r="AH1223" t="str">
        <f t="shared" si="627"/>
        <v>0.03826302378426+0.0476595700721504i</v>
      </c>
      <c r="AI1223">
        <f t="shared" si="628"/>
        <v>-24.276520023312926</v>
      </c>
      <c r="AJ1223">
        <f t="shared" si="629"/>
        <v>51.241098954801856</v>
      </c>
      <c r="AK1223"/>
      <c r="AL1223"/>
      <c r="AM1223"/>
      <c r="AN1223"/>
    </row>
    <row r="1224" spans="1:40" x14ac:dyDescent="0.35">
      <c r="A1224"/>
      <c r="B1224">
        <f t="shared" si="595"/>
        <v>109000</v>
      </c>
      <c r="C1224" s="237" t="str">
        <f t="shared" si="598"/>
        <v>-2.71436604576189E-06+0.00948079937402756i</v>
      </c>
      <c r="D1224" s="208" t="str">
        <f t="shared" si="599"/>
        <v>-2.51368201232548+0.0726861285342113i</v>
      </c>
      <c r="E1224" t="str">
        <f t="shared" si="600"/>
        <v>20500</v>
      </c>
      <c r="F1224" t="str">
        <f t="shared" si="601"/>
        <v>0.327868852459016</v>
      </c>
      <c r="G1224" t="str">
        <f t="shared" si="596"/>
        <v>0.327868852459016</v>
      </c>
      <c r="H1224" t="str">
        <f t="shared" si="602"/>
        <v>3.34864397688363+1.24673662527897i</v>
      </c>
      <c r="I1224" t="str">
        <f t="shared" si="603"/>
        <v>428.041999051609i</v>
      </c>
      <c r="J1224" t="str">
        <f t="shared" si="597"/>
        <v>-247.00652831596+93.6418920485225i</v>
      </c>
      <c r="K1224" t="str">
        <f t="shared" si="604"/>
        <v>0.574406300035516-1.51515633559678i</v>
      </c>
      <c r="L1224" t="str">
        <f t="shared" si="605"/>
        <v>0.113809996512495-0.255522322500728i</v>
      </c>
      <c r="M1224" t="str">
        <f t="shared" si="606"/>
        <v>0.688216296548011-1.77067865809751i</v>
      </c>
      <c r="N1224" t="str">
        <f t="shared" si="607"/>
        <v>-1.35958915086128i</v>
      </c>
      <c r="O1224" t="str">
        <f t="shared" si="608"/>
        <v>0.209640403050381-0.977778554381755i</v>
      </c>
      <c r="P1224" t="str">
        <f t="shared" si="609"/>
        <v>0.790359596949619+0.977778554381755i</v>
      </c>
      <c r="Q1224" t="str">
        <f t="shared" si="610"/>
        <v>-0.790359596949619+0.381810596479525i</v>
      </c>
      <c r="R1224" t="str">
        <f t="shared" si="611"/>
        <v>-0.326228638473551-1.39472729841011i</v>
      </c>
      <c r="S1224" t="str">
        <f t="shared" si="612"/>
        <v>0.147232289402113i</v>
      </c>
      <c r="T1224" t="str">
        <f t="shared" si="613"/>
        <v>0.205348893236545-0.0480313893109952i</v>
      </c>
      <c r="U1224" t="str">
        <f t="shared" si="614"/>
        <v>0.00005-0.00130369383266625i</v>
      </c>
      <c r="V1224" t="str">
        <f t="shared" si="615"/>
        <v>0.00002-0.014601370925862i</v>
      </c>
      <c r="W1224" t="str">
        <f t="shared" si="616"/>
        <v>0.0000422730402613487-0.00119695685785428i</v>
      </c>
      <c r="X1224" t="str">
        <f t="shared" si="617"/>
        <v>0.0000531020257313262-0.00119609228746573i</v>
      </c>
      <c r="Y1224" t="str">
        <f t="shared" si="618"/>
        <v>0.009+0.54789375878606i</v>
      </c>
      <c r="Z1224" t="str">
        <f t="shared" si="619"/>
        <v>-0.026227701692012-0.00159990872779114i</v>
      </c>
      <c r="AA1224" t="str">
        <f t="shared" si="620"/>
        <v>0.363383450318135-21.9439573052955i</v>
      </c>
      <c r="AB1224" t="str">
        <f t="shared" si="621"/>
        <v>0.686358822781927-0.160540275160383i</v>
      </c>
      <c r="AC1224" t="str">
        <f t="shared" si="622"/>
        <v>1.18809808812644-1.32580735291457i</v>
      </c>
      <c r="AD1224" t="str">
        <f t="shared" si="623"/>
        <v>0.324454418663842+0.226937305500543i</v>
      </c>
      <c r="AE1224" t="str">
        <f t="shared" si="624"/>
        <v>-0.00814661472963872-0.00647114140764793i</v>
      </c>
      <c r="AF1224" t="str">
        <f t="shared" si="625"/>
        <v>-5.86232598920911-1.17405049674476i</v>
      </c>
      <c r="AG1224" t="str">
        <f t="shared" si="626"/>
        <v>1.01845405015061-0.0254752021115344i</v>
      </c>
      <c r="AH1224" t="str">
        <f t="shared" si="627"/>
        <v>0.0382424100988908+0.0475963649448447i</v>
      </c>
      <c r="AI1224">
        <f t="shared" si="628"/>
        <v>-24.285362252635064</v>
      </c>
      <c r="AJ1224">
        <f t="shared" si="629"/>
        <v>51.219051161942467</v>
      </c>
      <c r="AK1224"/>
      <c r="AL1224"/>
      <c r="AM1224"/>
      <c r="AN1224"/>
    </row>
    <row r="1225" spans="1:40" x14ac:dyDescent="0.35">
      <c r="A1225"/>
      <c r="B1225">
        <f t="shared" si="595"/>
        <v>109100</v>
      </c>
      <c r="C1225" s="237" t="str">
        <f t="shared" si="598"/>
        <v>-2.70939240351989E-06+0.00947210936685806i</v>
      </c>
      <c r="D1225" s="208" t="str">
        <f t="shared" si="599"/>
        <v>-2.51368197419422+0.0726195051459118i</v>
      </c>
      <c r="E1225" t="str">
        <f t="shared" si="600"/>
        <v>20500</v>
      </c>
      <c r="F1225" t="str">
        <f t="shared" si="601"/>
        <v>0.327868852459016</v>
      </c>
      <c r="G1225" t="str">
        <f t="shared" si="596"/>
        <v>0.327868852459016</v>
      </c>
      <c r="H1225" t="str">
        <f t="shared" si="602"/>
        <v>3.34943979759829+1.24591636254571i</v>
      </c>
      <c r="I1225" t="str">
        <f t="shared" si="603"/>
        <v>428.434698133308i</v>
      </c>
      <c r="J1225" t="str">
        <f t="shared" si="597"/>
        <v>-247.461794908214+93.7278020412275i</v>
      </c>
      <c r="K1225" t="str">
        <f t="shared" si="604"/>
        <v>0.573478399249061-1.51410777729365i</v>
      </c>
      <c r="L1225" t="str">
        <f t="shared" si="605"/>
        <v>0.113635926921688-0.255365572995479i</v>
      </c>
      <c r="M1225" t="str">
        <f t="shared" si="606"/>
        <v>0.687114326170749-1.76947335028913i</v>
      </c>
      <c r="N1225" t="str">
        <f t="shared" si="607"/>
        <v>-1.36083648035748i</v>
      </c>
      <c r="O1225" t="str">
        <f t="shared" si="608"/>
        <v>0.208420628252516-0.978039284343337i</v>
      </c>
      <c r="P1225" t="str">
        <f t="shared" si="609"/>
        <v>0.791579371747484+0.978039284343337i</v>
      </c>
      <c r="Q1225" t="str">
        <f t="shared" si="610"/>
        <v>-0.791579371747484+0.382797196014143i</v>
      </c>
      <c r="R1225" t="str">
        <f t="shared" si="611"/>
        <v>-0.32621510717167-1.3933075469505i</v>
      </c>
      <c r="S1225" t="str">
        <f t="shared" si="612"/>
        <v>0.147367364896977i</v>
      </c>
      <c r="T1225" t="str">
        <f t="shared" si="613"/>
        <v>0.205328061685166-0.048073460733474i</v>
      </c>
      <c r="U1225" t="str">
        <f t="shared" si="614"/>
        <v>0.00005-0.00130249887956573i</v>
      </c>
      <c r="V1225" t="str">
        <f t="shared" si="615"/>
        <v>0.00002-0.0145879874511361i</v>
      </c>
      <c r="W1225" t="str">
        <f t="shared" si="616"/>
        <v>0.0000422730392662165-0.00119585996472979i</v>
      </c>
      <c r="X1225" t="str">
        <f t="shared" si="617"/>
        <v>0.0000530821632689436-0.00119499636653115i</v>
      </c>
      <c r="Y1225" t="str">
        <f t="shared" si="618"/>
        <v>0.009+0.548396413610634i</v>
      </c>
      <c r="Z1225" t="str">
        <f t="shared" si="619"/>
        <v>-0.0261795681389282-0.00159720299152306i</v>
      </c>
      <c r="AA1225" t="str">
        <f t="shared" si="620"/>
        <v>0.36271408813731-21.9237669010032i</v>
      </c>
      <c r="AB1225" t="str">
        <f t="shared" si="621"/>
        <v>0.686289195335409-0.160680894822609i</v>
      </c>
      <c r="AC1225" t="str">
        <f t="shared" si="622"/>
        <v>1.18723857672194-1.32477658651193i</v>
      </c>
      <c r="AD1225" t="str">
        <f t="shared" si="623"/>
        <v>0.32473789510688+0.22701777945283i</v>
      </c>
      <c r="AE1225" t="str">
        <f t="shared" si="624"/>
        <v>-0.00813890437577172-0.00646189976345916i</v>
      </c>
      <c r="AF1225" t="str">
        <f t="shared" si="625"/>
        <v>-5.86312177179251-1.1732968573998i</v>
      </c>
      <c r="AG1225" t="str">
        <f t="shared" si="626"/>
        <v>1.01844343623678-0.0254744300371573i</v>
      </c>
      <c r="AH1225" t="str">
        <f t="shared" si="627"/>
        <v>0.0382218360819933+0.0475332589751761i</v>
      </c>
      <c r="AI1225">
        <f t="shared" si="628"/>
        <v>-24.294197658309052</v>
      </c>
      <c r="AJ1225">
        <f t="shared" si="629"/>
        <v>51.196987743948632</v>
      </c>
      <c r="AK1225"/>
      <c r="AL1225"/>
      <c r="AM1225"/>
      <c r="AN1225"/>
    </row>
    <row r="1226" spans="1:40" x14ac:dyDescent="0.35">
      <c r="A1226"/>
      <c r="B1226">
        <f t="shared" si="595"/>
        <v>109200</v>
      </c>
      <c r="C1226" s="237" t="str">
        <f t="shared" si="598"/>
        <v>-2.70443241887143E-06+0.00946343527544872i</v>
      </c>
      <c r="D1226" s="208" t="str">
        <f t="shared" si="599"/>
        <v>-2.51368193616767+0.0725530037784402i</v>
      </c>
      <c r="E1226" t="str">
        <f t="shared" si="600"/>
        <v>20500</v>
      </c>
      <c r="F1226" t="str">
        <f t="shared" si="601"/>
        <v>0.327868852459016</v>
      </c>
      <c r="G1226" t="str">
        <f t="shared" si="596"/>
        <v>0.327868852459016</v>
      </c>
      <c r="H1226" t="str">
        <f t="shared" si="602"/>
        <v>3.35023384350522+1.24509688359288i</v>
      </c>
      <c r="I1226" t="str">
        <f t="shared" si="603"/>
        <v>428.827397215007i</v>
      </c>
      <c r="J1226" t="str">
        <f t="shared" si="597"/>
        <v>-247.917478984734+93.8137120339326i</v>
      </c>
      <c r="K1226" t="str">
        <f t="shared" si="604"/>
        <v>0.572552644669251-1.51306035306546i</v>
      </c>
      <c r="L1226" t="str">
        <f t="shared" si="605"/>
        <v>0.113462230095172-0.255208944851589i</v>
      </c>
      <c r="M1226" t="str">
        <f t="shared" si="606"/>
        <v>0.686014874764423-1.76826929791705i</v>
      </c>
      <c r="N1226" t="str">
        <f t="shared" si="607"/>
        <v>-1.36208380985368i</v>
      </c>
      <c r="O1226" t="str">
        <f t="shared" si="608"/>
        <v>0.207200529187446-0.978298492641404i</v>
      </c>
      <c r="P1226" t="str">
        <f t="shared" si="609"/>
        <v>0.792799470812554+0.978298492641404i</v>
      </c>
      <c r="Q1226" t="str">
        <f t="shared" si="610"/>
        <v>-0.792799470812554+0.383785317212276i</v>
      </c>
      <c r="R1226" t="str">
        <f t="shared" si="611"/>
        <v>-0.32620156161432-1.39189026111447i</v>
      </c>
      <c r="S1226" t="str">
        <f t="shared" si="612"/>
        <v>0.147502440391842i</v>
      </c>
      <c r="T1226" t="str">
        <f t="shared" si="613"/>
        <v>0.205307210272022-0.048115526397742i</v>
      </c>
      <c r="U1226" t="str">
        <f t="shared" si="614"/>
        <v>0.00005-0.001301306115024i</v>
      </c>
      <c r="V1226" t="str">
        <f t="shared" si="615"/>
        <v>0.00002-0.0145746284882688i</v>
      </c>
      <c r="W1226" t="str">
        <f t="shared" si="616"/>
        <v>0.0000422730382701717-0.00119476508077402i</v>
      </c>
      <c r="X1226" t="str">
        <f t="shared" si="617"/>
        <v>0.0000530623553391796-0.00119390245249124i</v>
      </c>
      <c r="Y1226" t="str">
        <f t="shared" si="618"/>
        <v>0.009+0.548899068435209i</v>
      </c>
      <c r="Z1226" t="str">
        <f t="shared" si="619"/>
        <v>-0.0261315670545701-0.0015945056287555i</v>
      </c>
      <c r="AA1226" t="str">
        <f t="shared" si="620"/>
        <v>0.362046576929737-21.9036136864593i</v>
      </c>
      <c r="AB1226" t="str">
        <f t="shared" si="621"/>
        <v>0.686219501502863-0.160821495238571i</v>
      </c>
      <c r="AC1226" t="str">
        <f t="shared" si="622"/>
        <v>1.18638107290891-1.32374681405497i</v>
      </c>
      <c r="AD1226" t="str">
        <f t="shared" si="623"/>
        <v>0.325021496602779+0.227097921183223i</v>
      </c>
      <c r="AE1226" t="str">
        <f t="shared" si="624"/>
        <v>-0.00813121211904692-0.00645267316115253i</v>
      </c>
      <c r="AF1226" t="str">
        <f t="shared" si="625"/>
        <v>-5.86391577967289-1.17254387981444i</v>
      </c>
      <c r="AG1226" t="str">
        <f t="shared" si="626"/>
        <v>1.01843281575863-0.0254736695005313i</v>
      </c>
      <c r="AH1226" t="str">
        <f t="shared" si="627"/>
        <v>0.0382013015676566+0.0474702518997561i</v>
      </c>
      <c r="AI1226">
        <f t="shared" si="628"/>
        <v>-24.303026255603815</v>
      </c>
      <c r="AJ1226">
        <f t="shared" si="629"/>
        <v>51.174908736836308</v>
      </c>
      <c r="AK1226"/>
      <c r="AL1226"/>
      <c r="AM1226"/>
      <c r="AN1226"/>
    </row>
    <row r="1227" spans="1:40" x14ac:dyDescent="0.35">
      <c r="A1227"/>
      <c r="B1227">
        <f t="shared" si="595"/>
        <v>109300</v>
      </c>
      <c r="C1227" s="237" t="str">
        <f t="shared" si="598"/>
        <v>-2.69948604185733E-06+0.00945477705611493i</v>
      </c>
      <c r="D1227" s="208" t="str">
        <f t="shared" si="599"/>
        <v>-2.51368189824545+0.0724866240968812i</v>
      </c>
      <c r="E1227" t="str">
        <f t="shared" si="600"/>
        <v>20500</v>
      </c>
      <c r="F1227" t="str">
        <f t="shared" si="601"/>
        <v>0.327868852459016</v>
      </c>
      <c r="G1227" t="str">
        <f t="shared" si="596"/>
        <v>0.327868852459016</v>
      </c>
      <c r="H1227" t="str">
        <f t="shared" si="602"/>
        <v>3.35102611953852+1.24427818826495i</v>
      </c>
      <c r="I1227" t="str">
        <f t="shared" si="603"/>
        <v>429.220096296705i</v>
      </c>
      <c r="J1227" t="str">
        <f t="shared" si="597"/>
        <v>-248.373580545521+93.8996220266377i</v>
      </c>
      <c r="K1227" t="str">
        <f t="shared" si="604"/>
        <v>0.571629030020355-1.51201406209753i</v>
      </c>
      <c r="L1227" t="str">
        <f t="shared" si="605"/>
        <v>0.113288905054826-0.255052438170411i</v>
      </c>
      <c r="M1227" t="str">
        <f t="shared" si="606"/>
        <v>0.684917935075181-1.76706650026794i</v>
      </c>
      <c r="N1227" t="str">
        <f t="shared" si="607"/>
        <v>-1.36333113934989i</v>
      </c>
      <c r="O1227" t="str">
        <f t="shared" si="608"/>
        <v>0.205980107753427-0.978556178872673i</v>
      </c>
      <c r="P1227" t="str">
        <f t="shared" si="609"/>
        <v>0.794019892246573+0.978556178872673i</v>
      </c>
      <c r="Q1227" t="str">
        <f t="shared" si="610"/>
        <v>-0.794019892246573+0.384774960477217i</v>
      </c>
      <c r="R1227" t="str">
        <f t="shared" si="611"/>
        <v>-0.326188001796132-1.39047543412057i</v>
      </c>
      <c r="S1227" t="str">
        <f t="shared" si="612"/>
        <v>0.147637515886706i</v>
      </c>
      <c r="T1227" t="str">
        <f t="shared" si="613"/>
        <v>0.20528633899505-0.0481575862972293i</v>
      </c>
      <c r="U1227" t="str">
        <f t="shared" si="614"/>
        <v>0.00005-0.00130011553303404i</v>
      </c>
      <c r="V1227" t="str">
        <f t="shared" si="615"/>
        <v>0.00002-0.0145612939699813i</v>
      </c>
      <c r="W1227" t="str">
        <f t="shared" si="616"/>
        <v>0.0000422730372732145-0.00119367220047231i</v>
      </c>
      <c r="X1227" t="str">
        <f t="shared" si="617"/>
        <v>0.0000530426017425787-0.00119281053983935i</v>
      </c>
      <c r="Y1227" t="str">
        <f t="shared" si="618"/>
        <v>0.009+0.549401723259783i</v>
      </c>
      <c r="Z1227" t="str">
        <f t="shared" si="619"/>
        <v>-0.0260836979530238-0.00159181660393116i</v>
      </c>
      <c r="AA1227" t="str">
        <f t="shared" si="620"/>
        <v>0.36138090986545-21.883497558815i</v>
      </c>
      <c r="AB1227" t="str">
        <f t="shared" si="621"/>
        <v>0.686149741277391-0.160962076386312i</v>
      </c>
      <c r="AC1227" t="str">
        <f t="shared" si="622"/>
        <v>1.18552557095226-1.32271803496272i</v>
      </c>
      <c r="AD1227" t="str">
        <f t="shared" si="623"/>
        <v>0.325305222795086+0.227177730511525i</v>
      </c>
      <c r="AE1227" t="str">
        <f t="shared" si="624"/>
        <v>-0.00812353789045651-0.00644346155930681i</v>
      </c>
      <c r="AF1227" t="str">
        <f t="shared" si="625"/>
        <v>-5.86470801778397-1.17179156416807i</v>
      </c>
      <c r="AG1227" t="str">
        <f t="shared" si="626"/>
        <v>1.01842218871864-0.0254729204413085i</v>
      </c>
      <c r="AH1227" t="str">
        <f t="shared" si="627"/>
        <v>0.0381808063907424+0.0474073434561637i</v>
      </c>
      <c r="AI1227">
        <f t="shared" si="628"/>
        <v>-24.311848059745195</v>
      </c>
      <c r="AJ1227">
        <f t="shared" si="629"/>
        <v>51.152814176482146</v>
      </c>
      <c r="AK1227"/>
      <c r="AL1227"/>
      <c r="AM1227"/>
      <c r="AN1227"/>
    </row>
    <row r="1228" spans="1:40" x14ac:dyDescent="0.35">
      <c r="A1228"/>
      <c r="B1228">
        <f t="shared" si="595"/>
        <v>109400</v>
      </c>
      <c r="C1228" s="237" t="str">
        <f t="shared" si="598"/>
        <v>-2.69455322274664E-06+0.00944613466533179i</v>
      </c>
      <c r="D1228" s="208" t="str">
        <f t="shared" si="599"/>
        <v>-2.51368186042717+0.0724203657675438i</v>
      </c>
      <c r="E1228" t="str">
        <f t="shared" si="600"/>
        <v>20500</v>
      </c>
      <c r="F1228" t="str">
        <f t="shared" si="601"/>
        <v>0.327868852459016</v>
      </c>
      <c r="G1228" t="str">
        <f t="shared" si="596"/>
        <v>0.327868852459016</v>
      </c>
      <c r="H1228" t="str">
        <f t="shared" si="602"/>
        <v>3.35181663061665+1.24346027640065i</v>
      </c>
      <c r="I1228" t="str">
        <f t="shared" si="603"/>
        <v>429.612795378404i</v>
      </c>
      <c r="J1228" t="str">
        <f t="shared" si="597"/>
        <v>-248.830099590573+93.9855320193427i</v>
      </c>
      <c r="K1228" t="str">
        <f t="shared" si="604"/>
        <v>0.570707549048133-1.51096890357031i</v>
      </c>
      <c r="L1228" t="str">
        <f t="shared" si="605"/>
        <v>0.113115950825379-0.254896053051667i</v>
      </c>
      <c r="M1228" t="str">
        <f t="shared" si="606"/>
        <v>0.683823499873512-1.76586495662198i</v>
      </c>
      <c r="N1228" t="str">
        <f t="shared" si="607"/>
        <v>-1.36457846884609i</v>
      </c>
      <c r="O1228" t="str">
        <f t="shared" si="608"/>
        <v>0.204759365849249-0.978812342636224i</v>
      </c>
      <c r="P1228" t="str">
        <f t="shared" si="609"/>
        <v>0.795240634150751+0.978812342636224i</v>
      </c>
      <c r="Q1228" t="str">
        <f t="shared" si="610"/>
        <v>-0.795240634150751+0.385766126209866i</v>
      </c>
      <c r="R1228" t="str">
        <f t="shared" si="611"/>
        <v>-0.326174427711727-1.38906305921221i</v>
      </c>
      <c r="S1228" t="str">
        <f t="shared" si="612"/>
        <v>0.14777259138157i</v>
      </c>
      <c r="T1228" t="str">
        <f t="shared" si="613"/>
        <v>0.205265447852199-0.0481996404253625i</v>
      </c>
      <c r="U1228" t="str">
        <f t="shared" si="614"/>
        <v>0.00005-0.00129892712761079i</v>
      </c>
      <c r="V1228" t="str">
        <f t="shared" si="615"/>
        <v>0.00002-0.0145479838292409i</v>
      </c>
      <c r="W1228" t="str">
        <f t="shared" si="616"/>
        <v>0.0000422730362753446-0.00119258131833019i</v>
      </c>
      <c r="X1228" t="str">
        <f t="shared" si="617"/>
        <v>0.0000530229022805967-0.00119172062308903i</v>
      </c>
      <c r="Y1228" t="str">
        <f t="shared" si="618"/>
        <v>0.009+0.549904378084357i</v>
      </c>
      <c r="Z1228" t="str">
        <f t="shared" si="619"/>
        <v>-0.026035960350605-0.00158913588168067i</v>
      </c>
      <c r="AA1228" t="str">
        <f t="shared" si="620"/>
        <v>0.360717080146002-21.8634184156013i</v>
      </c>
      <c r="AB1228" t="str">
        <f t="shared" si="621"/>
        <v>0.68607991465214-0.161102638243859i</v>
      </c>
      <c r="AC1228" t="str">
        <f t="shared" si="622"/>
        <v>1.18467206513617-1.32169024864919i</v>
      </c>
      <c r="AD1228" t="str">
        <f t="shared" si="623"/>
        <v>0.325589073327077+0.227257207257874i</v>
      </c>
      <c r="AE1228" t="str">
        <f t="shared" si="624"/>
        <v>-0.00811588162130998-0.00643426491666246i</v>
      </c>
      <c r="AF1228" t="str">
        <f t="shared" si="625"/>
        <v>-5.86549849104382-1.17103991063311i</v>
      </c>
      <c r="AG1228" t="str">
        <f t="shared" si="626"/>
        <v>1.01841155511935-0.025472182799342i</v>
      </c>
      <c r="AH1228" t="str">
        <f t="shared" si="627"/>
        <v>0.0381603503868839+0.0473445333829492i</v>
      </c>
      <c r="AI1228">
        <f t="shared" si="628"/>
        <v>-24.320663085914973</v>
      </c>
      <c r="AJ1228">
        <f t="shared" si="629"/>
        <v>51.130704098626637</v>
      </c>
      <c r="AK1228"/>
      <c r="AL1228"/>
      <c r="AM1228"/>
      <c r="AN1228"/>
    </row>
    <row r="1229" spans="1:40" x14ac:dyDescent="0.35">
      <c r="A1229"/>
      <c r="B1229">
        <f t="shared" si="595"/>
        <v>109500</v>
      </c>
      <c r="C1229" s="237" t="str">
        <f t="shared" si="598"/>
        <v>-2.68963391203543E-06+0.00943750805973347i</v>
      </c>
      <c r="D1229" s="208" t="str">
        <f t="shared" si="599"/>
        <v>-2.51368182271245+0.0723542284579566i</v>
      </c>
      <c r="E1229" t="str">
        <f t="shared" si="600"/>
        <v>20500</v>
      </c>
      <c r="F1229" t="str">
        <f t="shared" si="601"/>
        <v>0.327868852459016</v>
      </c>
      <c r="G1229" t="str">
        <f t="shared" si="596"/>
        <v>0.327868852459016</v>
      </c>
      <c r="H1229" t="str">
        <f t="shared" si="602"/>
        <v>3.35260538164237+1.24264314783295i</v>
      </c>
      <c r="I1229" t="str">
        <f t="shared" si="603"/>
        <v>430.005494460103i</v>
      </c>
      <c r="J1229" t="str">
        <f t="shared" si="597"/>
        <v>-249.287036119892+94.0714420120478i</v>
      </c>
      <c r="K1229" t="str">
        <f t="shared" si="604"/>
        <v>0.569788195519729-1.50992487665942i</v>
      </c>
      <c r="L1229" t="str">
        <f t="shared" si="605"/>
        <v>0.112943366434403-0.254739789593453i</v>
      </c>
      <c r="M1229" t="str">
        <f t="shared" si="606"/>
        <v>0.682731561954132-1.76466466625287i</v>
      </c>
      <c r="N1229" t="str">
        <f t="shared" si="607"/>
        <v>-1.36582579834229i</v>
      </c>
      <c r="O1229" t="str">
        <f t="shared" si="608"/>
        <v>0.20353830537417-0.979066983533513i</v>
      </c>
      <c r="P1229" t="str">
        <f t="shared" si="609"/>
        <v>0.79646169462583+0.979066983533513i</v>
      </c>
      <c r="Q1229" t="str">
        <f t="shared" si="610"/>
        <v>-0.79646169462583+0.386758814808777i</v>
      </c>
      <c r="R1229" t="str">
        <f t="shared" si="611"/>
        <v>-0.326160839355725-1.3876531296574i</v>
      </c>
      <c r="S1229" t="str">
        <f t="shared" si="612"/>
        <v>0.147907666876435i</v>
      </c>
      <c r="T1229" t="str">
        <f t="shared" si="613"/>
        <v>0.205244536841409-0.048241688775565i</v>
      </c>
      <c r="U1229" t="str">
        <f t="shared" si="614"/>
        <v>0.00005-0.00129774089279106i</v>
      </c>
      <c r="V1229" t="str">
        <f t="shared" si="615"/>
        <v>0.00002-0.0145346979992598i</v>
      </c>
      <c r="W1229" t="str">
        <f t="shared" si="616"/>
        <v>0.0000422730352765622-0.00119149242887326i</v>
      </c>
      <c r="X1229" t="str">
        <f t="shared" si="617"/>
        <v>0.0000530032567555952-0.00119063269677384i</v>
      </c>
      <c r="Y1229" t="str">
        <f t="shared" si="618"/>
        <v>0.009+0.550407032908932i</v>
      </c>
      <c r="Z1229" t="str">
        <f t="shared" si="619"/>
        <v>-0.025988353765843-0.00158646342682129i</v>
      </c>
      <c r="AA1229" t="str">
        <f t="shared" si="620"/>
        <v>0.360055081004298-21.8433761547266i</v>
      </c>
      <c r="AB1229" t="str">
        <f t="shared" si="621"/>
        <v>0.686010021620224-0.161243180789232i</v>
      </c>
      <c r="AC1229" t="str">
        <f t="shared" si="622"/>
        <v>1.18382054976398-1.32066345452326i</v>
      </c>
      <c r="AD1229" t="str">
        <f t="shared" si="623"/>
        <v>0.325873047841763+0.22733635124272i</v>
      </c>
      <c r="AE1229" t="str">
        <f t="shared" si="624"/>
        <v>-0.00810824324323161-0.00642508319211947i</v>
      </c>
      <c r="AF1229" t="str">
        <f t="shared" si="625"/>
        <v>-5.86628720435482-1.17028891937499i</v>
      </c>
      <c r="AG1229" t="str">
        <f t="shared" si="626"/>
        <v>1.01840091496332-0.0254714565146852i</v>
      </c>
      <c r="AH1229" t="str">
        <f t="shared" si="627"/>
        <v>0.0381399333924794+0.047281821419623i</v>
      </c>
      <c r="AI1229">
        <f t="shared" si="628"/>
        <v>-24.329471349251953</v>
      </c>
      <c r="AJ1229">
        <f t="shared" si="629"/>
        <v>51.10857853887228</v>
      </c>
      <c r="AK1229"/>
      <c r="AL1229"/>
      <c r="AM1229"/>
      <c r="AN1229"/>
    </row>
    <row r="1230" spans="1:40" x14ac:dyDescent="0.35">
      <c r="A1230"/>
      <c r="B1230">
        <f t="shared" si="595"/>
        <v>109600</v>
      </c>
      <c r="C1230" s="237" t="str">
        <f t="shared" si="598"/>
        <v>-2.68472806044545E-06+0.00942889719611233i</v>
      </c>
      <c r="D1230" s="208" t="str">
        <f t="shared" si="599"/>
        <v>-2.51368178510092+0.0722882118368612i</v>
      </c>
      <c r="E1230" t="str">
        <f t="shared" si="600"/>
        <v>20500</v>
      </c>
      <c r="F1230" t="str">
        <f t="shared" si="601"/>
        <v>0.327868852459016</v>
      </c>
      <c r="G1230" t="str">
        <f t="shared" si="596"/>
        <v>0.327868852459016</v>
      </c>
      <c r="H1230" t="str">
        <f t="shared" si="602"/>
        <v>3.35339237750288+1.24182680238914i</v>
      </c>
      <c r="I1230" t="str">
        <f t="shared" si="603"/>
        <v>430.398193541802i</v>
      </c>
      <c r="J1230" t="str">
        <f t="shared" si="597"/>
        <v>-249.744390133477+94.1573520047528i</v>
      </c>
      <c r="K1230" t="str">
        <f t="shared" si="604"/>
        <v>0.568870963223615-1.50888198053567i</v>
      </c>
      <c r="L1230" t="str">
        <f t="shared" si="605"/>
        <v>0.112771150912305-0.254583647892247i</v>
      </c>
      <c r="M1230" t="str">
        <f t="shared" si="606"/>
        <v>0.68164211413592-1.76346562842792i</v>
      </c>
      <c r="N1230" t="str">
        <f t="shared" si="607"/>
        <v>-1.3670731278385i</v>
      </c>
      <c r="O1230" t="str">
        <f t="shared" si="608"/>
        <v>0.202316928227942-0.979320101168361i</v>
      </c>
      <c r="P1230" t="str">
        <f t="shared" si="609"/>
        <v>0.797683071772058+0.979320101168361i</v>
      </c>
      <c r="Q1230" t="str">
        <f t="shared" si="610"/>
        <v>-0.797683071772058+0.387753026670139i</v>
      </c>
      <c r="R1230" t="str">
        <f t="shared" si="611"/>
        <v>-0.326147236722734-1.38624563874873i</v>
      </c>
      <c r="S1230" t="str">
        <f t="shared" si="612"/>
        <v>0.148042742371299i</v>
      </c>
      <c r="T1230" t="str">
        <f t="shared" si="613"/>
        <v>0.205223605960615-0.0482837313412548i</v>
      </c>
      <c r="U1230" t="str">
        <f t="shared" si="614"/>
        <v>0.0000499999999999999-0.0012965568226334i</v>
      </c>
      <c r="V1230" t="str">
        <f t="shared" si="615"/>
        <v>0.00002-0.0145214364134941i</v>
      </c>
      <c r="W1230" t="str">
        <f t="shared" si="616"/>
        <v>0.0000422730342768675-0.00119040552664708i</v>
      </c>
      <c r="X1230" t="str">
        <f t="shared" si="617"/>
        <v>0.0000529836649708383-0.00118954675544731i</v>
      </c>
      <c r="Y1230" t="str">
        <f t="shared" si="618"/>
        <v>0.009+0.550909687733506i</v>
      </c>
      <c r="Z1230" t="str">
        <f t="shared" si="619"/>
        <v>-0.0259408777194708-0.00158379920435585i</v>
      </c>
      <c r="AA1230" t="str">
        <f t="shared" si="620"/>
        <v>0.359394905704429-21.823370674476i</v>
      </c>
      <c r="AB1230" t="str">
        <f t="shared" si="621"/>
        <v>0.68594006217474-0.16138370400043i</v>
      </c>
      <c r="AC1230" t="str">
        <f t="shared" si="622"/>
        <v>1.18297101915817-1.3196376519888i</v>
      </c>
      <c r="AD1230" t="str">
        <f t="shared" si="623"/>
        <v>0.326157145981879+0.227415162286824i</v>
      </c>
      <c r="AE1230" t="str">
        <f t="shared" si="624"/>
        <v>-0.00810062268815919-0.00641591634473719i</v>
      </c>
      <c r="AF1230" t="str">
        <f t="shared" si="625"/>
        <v>-5.8670741626038-1.16953859055228i</v>
      </c>
      <c r="AG1230" t="str">
        <f t="shared" si="626"/>
        <v>1.01839026825311-0.0254707415275909i</v>
      </c>
      <c r="AH1230" t="str">
        <f t="shared" si="627"/>
        <v>0.038119555244691+0.0472192073066561i</v>
      </c>
      <c r="AI1230">
        <f t="shared" si="628"/>
        <v>-24.338272864851355</v>
      </c>
      <c r="AJ1230">
        <f t="shared" si="629"/>
        <v>51.086437532684918</v>
      </c>
      <c r="AK1230"/>
      <c r="AL1230"/>
      <c r="AM1230"/>
      <c r="AN1230"/>
    </row>
    <row r="1231" spans="1:40" x14ac:dyDescent="0.35">
      <c r="A1231"/>
      <c r="B1231">
        <f t="shared" si="595"/>
        <v>109700</v>
      </c>
      <c r="C1231" s="237" t="str">
        <f t="shared" si="598"/>
        <v>-2.67983561892299E-06+0.00942030203141831i</v>
      </c>
      <c r="D1231" s="208" t="str">
        <f t="shared" si="599"/>
        <v>-2.5136817475922+0.0722223155742071i</v>
      </c>
      <c r="E1231" t="str">
        <f t="shared" si="600"/>
        <v>20500</v>
      </c>
      <c r="F1231" t="str">
        <f t="shared" si="601"/>
        <v>0.327868852459016</v>
      </c>
      <c r="G1231" t="str">
        <f t="shared" si="596"/>
        <v>0.327868852459016</v>
      </c>
      <c r="H1231" t="str">
        <f t="shared" si="602"/>
        <v>3.35417762306981+1.24101123989091i</v>
      </c>
      <c r="I1231" t="str">
        <f t="shared" si="603"/>
        <v>430.7908926235i</v>
      </c>
      <c r="J1231" t="str">
        <f t="shared" si="597"/>
        <v>-250.202161631328+94.243261997458i</v>
      </c>
      <c r="K1231" t="str">
        <f t="shared" si="604"/>
        <v>0.567955845969503-1.50784021436516i</v>
      </c>
      <c r="L1231" t="str">
        <f t="shared" si="605"/>
        <v>0.112599303292317-0.254427628042933i</v>
      </c>
      <c r="M1231" t="str">
        <f t="shared" si="606"/>
        <v>0.68055514926182-1.76226784240809i</v>
      </c>
      <c r="N1231" t="str">
        <f t="shared" si="607"/>
        <v>-1.3683204573347i</v>
      </c>
      <c r="O1231" t="str">
        <f t="shared" si="608"/>
        <v>0.201095236310842-0.979571695146959i</v>
      </c>
      <c r="P1231" t="str">
        <f t="shared" si="609"/>
        <v>0.798904763689158+0.979571695146959i</v>
      </c>
      <c r="Q1231" t="str">
        <f t="shared" si="610"/>
        <v>-0.798904763689158+0.388748762187741i</v>
      </c>
      <c r="R1231" t="str">
        <f t="shared" si="611"/>
        <v>-0.32613361980736-1.38484057980326i</v>
      </c>
      <c r="S1231" t="str">
        <f t="shared" si="612"/>
        <v>0.148177817866163i</v>
      </c>
      <c r="T1231" t="str">
        <f t="shared" si="613"/>
        <v>0.205202655207759-0.0483257681158474i</v>
      </c>
      <c r="U1231" t="str">
        <f t="shared" si="614"/>
        <v>0.0000499999999999999-0.00129537491121806i</v>
      </c>
      <c r="V1231" t="str">
        <f t="shared" si="615"/>
        <v>0.00002-0.0145081990056422i</v>
      </c>
      <c r="W1231" t="str">
        <f t="shared" si="616"/>
        <v>0.0000422730332762602-0.0011893206062171i</v>
      </c>
      <c r="X1231" t="str">
        <f t="shared" si="617"/>
        <v>0.0000529641267304838-0.00118846279368274i</v>
      </c>
      <c r="Y1231" t="str">
        <f t="shared" si="618"/>
        <v>0.009+0.551412342558081i</v>
      </c>
      <c r="Z1231" t="str">
        <f t="shared" si="619"/>
        <v>-0.0258935317344104-0.00158114317947142i</v>
      </c>
      <c r="AA1231" t="str">
        <f t="shared" si="620"/>
        <v>0.358736547541483-21.8034018735084i</v>
      </c>
      <c r="AB1231" t="str">
        <f t="shared" si="621"/>
        <v>0.68587003630881-0.161524207855445i</v>
      </c>
      <c r="AC1231" t="str">
        <f t="shared" si="622"/>
        <v>1.18212346766026-1.31861284044474i</v>
      </c>
      <c r="AD1231" t="str">
        <f t="shared" si="623"/>
        <v>0.326441367389897+0.227493640211279i</v>
      </c>
      <c r="AE1231" t="str">
        <f t="shared" si="624"/>
        <v>-0.00809301988834144-0.00640676433373316i</v>
      </c>
      <c r="AF1231" t="str">
        <f t="shared" si="625"/>
        <v>-5.86785937066201-1.1687889243167i</v>
      </c>
      <c r="AG1231" t="str">
        <f t="shared" si="626"/>
        <v>1.01837961499131-0.0254700377785102i</v>
      </c>
      <c r="AH1231" t="str">
        <f t="shared" si="627"/>
        <v>0.0380992157814347+0.047156690785471i</v>
      </c>
      <c r="AI1231">
        <f t="shared" si="628"/>
        <v>-24.347067647766</v>
      </c>
      <c r="AJ1231">
        <f t="shared" si="629"/>
        <v>51.064281115395673</v>
      </c>
      <c r="AK1231"/>
      <c r="AL1231"/>
      <c r="AM1231"/>
      <c r="AN1231"/>
    </row>
    <row r="1232" spans="1:40" x14ac:dyDescent="0.35">
      <c r="A1232"/>
      <c r="B1232">
        <f t="shared" si="595"/>
        <v>109800</v>
      </c>
      <c r="C1232" s="237" t="str">
        <f t="shared" si="598"/>
        <v>-2.67495653863761E-06+0.00941172252275819i</v>
      </c>
      <c r="D1232" s="208" t="str">
        <f t="shared" si="599"/>
        <v>-2.51368171018592+0.0721565393411461i</v>
      </c>
      <c r="E1232" t="str">
        <f t="shared" si="600"/>
        <v>20500</v>
      </c>
      <c r="F1232" t="str">
        <f t="shared" si="601"/>
        <v>0.327868852459016</v>
      </c>
      <c r="G1232" t="str">
        <f t="shared" si="596"/>
        <v>0.327868852459016</v>
      </c>
      <c r="H1232" t="str">
        <f t="shared" si="602"/>
        <v>3.35496112319929+1.2401964601543i</v>
      </c>
      <c r="I1232" t="str">
        <f t="shared" si="603"/>
        <v>431.183591705199i</v>
      </c>
      <c r="J1232" t="str">
        <f t="shared" si="597"/>
        <v>-250.660350613445+94.329171990163i</v>
      </c>
      <c r="K1232" t="str">
        <f t="shared" si="604"/>
        <v>0.567042837588261-1.50679957730932i</v>
      </c>
      <c r="L1232" t="str">
        <f t="shared" si="605"/>
        <v>0.11242782261049-0.254271730138795i</v>
      </c>
      <c r="M1232" t="str">
        <f t="shared" si="606"/>
        <v>0.679470660198751-1.76107130744811i</v>
      </c>
      <c r="N1232" t="str">
        <f t="shared" si="607"/>
        <v>-1.3695677868309i</v>
      </c>
      <c r="O1232" t="str">
        <f t="shared" si="608"/>
        <v>0.199873231523607-0.979821765077869i</v>
      </c>
      <c r="P1232" t="str">
        <f t="shared" si="609"/>
        <v>0.800126768476393+0.979821765077869i</v>
      </c>
      <c r="Q1232" t="str">
        <f t="shared" si="610"/>
        <v>-0.800126768476393+0.389746021753031i</v>
      </c>
      <c r="R1232" t="str">
        <f t="shared" si="611"/>
        <v>-0.326119988604196-1.38343794616235i</v>
      </c>
      <c r="S1232" t="str">
        <f t="shared" si="612"/>
        <v>0.148312893361028i</v>
      </c>
      <c r="T1232" t="str">
        <f t="shared" si="613"/>
        <v>0.205181684580776-0.0483677990927538i</v>
      </c>
      <c r="U1232" t="str">
        <f t="shared" si="614"/>
        <v>0.0000499999999999999-0.00129419515264682i</v>
      </c>
      <c r="V1232" t="str">
        <f t="shared" si="615"/>
        <v>0.00002-0.0144949857096444i</v>
      </c>
      <c r="W1232" t="str">
        <f t="shared" si="616"/>
        <v>0.0000422730322747407-0.00118823766216859i</v>
      </c>
      <c r="X1232" t="str">
        <f t="shared" si="617"/>
        <v>0.0000529446418395823-0.00118738080607328i</v>
      </c>
      <c r="Y1232" t="str">
        <f t="shared" si="618"/>
        <v>0.009+0.551914997382655i</v>
      </c>
      <c r="Z1232" t="str">
        <f t="shared" si="619"/>
        <v>-0.0258463153357644-0.00157849531753835i</v>
      </c>
      <c r="AA1232" t="str">
        <f t="shared" si="620"/>
        <v>0.358079999841386-21.7834696508557i</v>
      </c>
      <c r="AB1232" t="str">
        <f t="shared" si="621"/>
        <v>0.685799944015532-0.161664692332255i</v>
      </c>
      <c r="AC1232" t="str">
        <f t="shared" si="622"/>
        <v>1.18127788963074-1.3175890192851i</v>
      </c>
      <c r="AD1232" t="str">
        <f t="shared" si="623"/>
        <v>0.326725711708013+0.227571784837491i</v>
      </c>
      <c r="AE1232" t="str">
        <f t="shared" si="624"/>
        <v>-0.00808543477633751-0.00639762711848299i</v>
      </c>
      <c r="AF1232" t="str">
        <f t="shared" si="625"/>
        <v>-5.86864283338521-1.16803992081315i</v>
      </c>
      <c r="AG1232" t="str">
        <f t="shared" si="626"/>
        <v>1.01836895518053-0.0254693452080913i</v>
      </c>
      <c r="AH1232" t="str">
        <f t="shared" si="627"/>
        <v>0.0380789148413828+0.0470942715984424i</v>
      </c>
      <c r="AI1232">
        <f t="shared" si="628"/>
        <v>-24.355855713005354</v>
      </c>
      <c r="AJ1232">
        <f t="shared" si="629"/>
        <v>51.042109322199757</v>
      </c>
      <c r="AK1232"/>
      <c r="AL1232"/>
      <c r="AM1232"/>
      <c r="AN1232"/>
    </row>
    <row r="1233" spans="1:40" x14ac:dyDescent="0.35">
      <c r="A1233"/>
      <c r="B1233">
        <f t="shared" si="595"/>
        <v>109900</v>
      </c>
      <c r="C1233" s="237" t="str">
        <f t="shared" si="598"/>
        <v>-2.67009077098092E-06+0.00940315862739486i</v>
      </c>
      <c r="D1233" s="208" t="str">
        <f t="shared" si="599"/>
        <v>-2.5136816728817+0.0720908828100273i</v>
      </c>
      <c r="E1233" t="str">
        <f t="shared" si="600"/>
        <v>20500</v>
      </c>
      <c r="F1233" t="str">
        <f t="shared" si="601"/>
        <v>0.327868852459016</v>
      </c>
      <c r="G1233" t="str">
        <f t="shared" si="596"/>
        <v>0.327868852459016</v>
      </c>
      <c r="H1233" t="str">
        <f t="shared" si="602"/>
        <v>3.35574288273201+1.23938246298986i</v>
      </c>
      <c r="I1233" t="str">
        <f t="shared" si="603"/>
        <v>431.576290786898i</v>
      </c>
      <c r="J1233" t="str">
        <f t="shared" si="597"/>
        <v>-251.118957079829+94.4150819828681i</v>
      </c>
      <c r="K1233" t="str">
        <f t="shared" si="604"/>
        <v>0.566131931931835-1.50576006852494i</v>
      </c>
      <c r="L1233" t="str">
        <f t="shared" si="605"/>
        <v>0.112256707905683-0.25411595427154i</v>
      </c>
      <c r="M1233" t="str">
        <f t="shared" si="606"/>
        <v>0.678388639837518-1.75987602279648i</v>
      </c>
      <c r="N1233" t="str">
        <f t="shared" si="607"/>
        <v>-1.3708151163271i</v>
      </c>
      <c r="O1233" t="str">
        <f t="shared" si="608"/>
        <v>0.198650915767467-0.980070310572026i</v>
      </c>
      <c r="P1233" t="str">
        <f t="shared" si="609"/>
        <v>0.801349084232533+0.980070310572026i</v>
      </c>
      <c r="Q1233" t="str">
        <f t="shared" si="610"/>
        <v>-0.801349084232533+0.390744805755074i</v>
      </c>
      <c r="R1233" t="str">
        <f t="shared" si="611"/>
        <v>-0.32610634310784-1.3820377311916i</v>
      </c>
      <c r="S1233" t="str">
        <f t="shared" si="612"/>
        <v>0.148447968855892i</v>
      </c>
      <c r="T1233" t="str">
        <f t="shared" si="613"/>
        <v>0.205160694077598-0.0484098242653815i</v>
      </c>
      <c r="U1233" t="str">
        <f t="shared" si="614"/>
        <v>0.0000499999999999999-0.00129301754104296i</v>
      </c>
      <c r="V1233" t="str">
        <f t="shared" si="615"/>
        <v>0.00002-0.0144817964596811i</v>
      </c>
      <c r="W1233" t="str">
        <f t="shared" si="616"/>
        <v>0.0000422730312723084-0.0011871566891065i</v>
      </c>
      <c r="X1233" t="str">
        <f t="shared" si="617"/>
        <v>0.0000529252101040706-0.0011863007872317i</v>
      </c>
      <c r="Y1233" t="str">
        <f t="shared" si="618"/>
        <v>0.009+0.552417652207229i</v>
      </c>
      <c r="Z1233" t="str">
        <f t="shared" si="619"/>
        <v>-0.0257992280508006-0.00157585558410902i</v>
      </c>
      <c r="AA1233" t="str">
        <f t="shared" si="620"/>
        <v>0.35742525596073-21.7635739059206i</v>
      </c>
      <c r="AB1233" t="str">
        <f t="shared" si="621"/>
        <v>0.685729785287994-0.161805157408825i</v>
      </c>
      <c r="AC1233" t="str">
        <f t="shared" si="622"/>
        <v>1.18043427944899-1.31656618789899i</v>
      </c>
      <c r="AD1233" t="str">
        <f t="shared" si="623"/>
        <v>0.32701017857816+0.227649595987189i</v>
      </c>
      <c r="AE1233" t="str">
        <f t="shared" si="624"/>
        <v>-0.00807786728501443-0.00638850465851901i</v>
      </c>
      <c r="AF1233" t="str">
        <f t="shared" si="625"/>
        <v>-5.86942455561371-1.16729158017983i</v>
      </c>
      <c r="AG1233" t="str">
        <f t="shared" si="626"/>
        <v>1.01835828882339-0.0254686637571796i</v>
      </c>
      <c r="AH1233" t="str">
        <f t="shared" si="627"/>
        <v>0.0380586522639557+0.0470319494888895i</v>
      </c>
      <c r="AI1233">
        <f t="shared" si="628"/>
        <v>-24.364637075536422</v>
      </c>
      <c r="AJ1233">
        <f t="shared" si="629"/>
        <v>51.019922188157956</v>
      </c>
      <c r="AK1233"/>
      <c r="AL1233"/>
      <c r="AM1233"/>
      <c r="AN1233"/>
    </row>
    <row r="1234" spans="1:40" x14ac:dyDescent="0.35">
      <c r="A1234"/>
      <c r="B1234">
        <f t="shared" si="595"/>
        <v>110000</v>
      </c>
      <c r="C1234" s="237" t="str">
        <f t="shared" si="598"/>
        <v>-2.66523826756537E-06+0.00939461030274661i</v>
      </c>
      <c r="D1234" s="208" t="str">
        <f t="shared" si="599"/>
        <v>-2.51368163567918+0.0720253456543907i</v>
      </c>
      <c r="E1234" t="str">
        <f t="shared" si="600"/>
        <v>20500</v>
      </c>
      <c r="F1234" t="str">
        <f t="shared" si="601"/>
        <v>0.327868852459016</v>
      </c>
      <c r="G1234" t="str">
        <f t="shared" si="596"/>
        <v>0.327868852459016</v>
      </c>
      <c r="H1234" t="str">
        <f t="shared" si="602"/>
        <v>3.35652290649328+1.23856924820261i</v>
      </c>
      <c r="I1234" t="str">
        <f t="shared" si="603"/>
        <v>431.968989868597i</v>
      </c>
      <c r="J1234" t="str">
        <f t="shared" si="597"/>
        <v>-251.577981030478+94.5009919755731i</v>
      </c>
      <c r="K1234" t="str">
        <f t="shared" si="604"/>
        <v>0.565223122873183-1.50472168716422i</v>
      </c>
      <c r="L1234" t="str">
        <f t="shared" si="605"/>
        <v>0.112085958219562-0.253960300531307i</v>
      </c>
      <c r="M1234" t="str">
        <f t="shared" si="606"/>
        <v>0.677309081092745-1.75868198769553i</v>
      </c>
      <c r="N1234" t="str">
        <f t="shared" si="607"/>
        <v>-1.37206244582331i</v>
      </c>
      <c r="O1234" t="str">
        <f t="shared" si="608"/>
        <v>0.19742829094413-0.980317331242736i</v>
      </c>
      <c r="P1234" t="str">
        <f t="shared" si="609"/>
        <v>0.80257170905587+0.980317331242736i</v>
      </c>
      <c r="Q1234" t="str">
        <f t="shared" si="610"/>
        <v>-0.80257170905587+0.391745114580574i</v>
      </c>
      <c r="R1234" t="str">
        <f t="shared" si="611"/>
        <v>-0.326092683312873-1.38063992828071i</v>
      </c>
      <c r="S1234" t="str">
        <f t="shared" si="612"/>
        <v>0.148583044350756i</v>
      </c>
      <c r="T1234" t="str">
        <f t="shared" si="613"/>
        <v>0.205139683696157-0.0484518436271336i</v>
      </c>
      <c r="U1234" t="str">
        <f t="shared" si="614"/>
        <v>0.0000500000000000001-0.0012918420705511i</v>
      </c>
      <c r="V1234" t="str">
        <f t="shared" si="615"/>
        <v>0.00002-0.0144686311901723i</v>
      </c>
      <c r="W1234" t="str">
        <f t="shared" si="616"/>
        <v>0.000042273030268964-0.00118607768165543i</v>
      </c>
      <c r="X1234" t="str">
        <f t="shared" si="617"/>
        <v>0.000052905831330767-0.00118522273179038i</v>
      </c>
      <c r="Y1234" t="str">
        <f t="shared" si="618"/>
        <v>0.009+0.552920307031804i</v>
      </c>
      <c r="Z1234" t="str">
        <f t="shared" si="619"/>
        <v>-0.0257522694089426-0.00157322394491671i</v>
      </c>
      <c r="AA1234" t="str">
        <f t="shared" si="620"/>
        <v>0.356772309286594-21.7437145384747i</v>
      </c>
      <c r="AB1234" t="str">
        <f t="shared" si="621"/>
        <v>0.685659560119283-0.161945603063105i</v>
      </c>
      <c r="AC1234" t="str">
        <f t="shared" si="622"/>
        <v>1.17959263151327-1.31554434567071i</v>
      </c>
      <c r="AD1234" t="str">
        <f t="shared" si="623"/>
        <v>0.327294767642001+0.227727073482416i</v>
      </c>
      <c r="AE1234" t="str">
        <f t="shared" si="624"/>
        <v>-0.00807031734754573-0.00637939691352959i</v>
      </c>
      <c r="AF1234" t="str">
        <f t="shared" si="625"/>
        <v>-5.87020454217246-1.16654390254822i</v>
      </c>
      <c r="AG1234" t="str">
        <f t="shared" si="626"/>
        <v>1.01834761592256-0.0254679933668154i</v>
      </c>
      <c r="AH1234" t="str">
        <f t="shared" si="627"/>
        <v>0.0380384278893181+0.0469697242010704i</v>
      </c>
      <c r="AI1234">
        <f t="shared" si="628"/>
        <v>-24.373411750284042</v>
      </c>
      <c r="AJ1234">
        <f t="shared" si="629"/>
        <v>50.997719748196275</v>
      </c>
      <c r="AK1234"/>
      <c r="AL1234"/>
      <c r="AM1234"/>
      <c r="AN1234"/>
    </row>
    <row r="1235" spans="1:40" x14ac:dyDescent="0.35">
      <c r="A1235"/>
      <c r="B1235">
        <f t="shared" si="595"/>
        <v>110100</v>
      </c>
      <c r="C1235" s="237" t="str">
        <f t="shared" si="598"/>
        <v>-2.66039898022306E-06+0.00938607750638642i</v>
      </c>
      <c r="D1235" s="208" t="str">
        <f t="shared" si="599"/>
        <v>-2.51368159857797+0.0719599275489626i</v>
      </c>
      <c r="E1235" t="str">
        <f t="shared" si="600"/>
        <v>20500</v>
      </c>
      <c r="F1235" t="str">
        <f t="shared" si="601"/>
        <v>0.327868852459016</v>
      </c>
      <c r="G1235" t="str">
        <f t="shared" si="596"/>
        <v>0.327868852459016</v>
      </c>
      <c r="H1235" t="str">
        <f t="shared" si="602"/>
        <v>3.35730119929303+1.23775681559213i</v>
      </c>
      <c r="I1235" t="str">
        <f t="shared" si="603"/>
        <v>432.361688950295i</v>
      </c>
      <c r="J1235" t="str">
        <f t="shared" si="597"/>
        <v>-252.037422465394+94.5869019682782i</v>
      </c>
      <c r="K1235" t="str">
        <f t="shared" si="604"/>
        <v>0.564316404306169-1.50368443237485i</v>
      </c>
      <c r="L1235" t="str">
        <f t="shared" si="605"/>
        <v>0.111915572596581-0.25380476900667i</v>
      </c>
      <c r="M1235" t="str">
        <f t="shared" si="606"/>
        <v>0.67623197690275-1.75748920138152i</v>
      </c>
      <c r="N1235" t="str">
        <f t="shared" si="607"/>
        <v>-1.37330977531951i</v>
      </c>
      <c r="O1235" t="str">
        <f t="shared" si="608"/>
        <v>0.196205358955812-0.980562826705674i</v>
      </c>
      <c r="P1235" t="str">
        <f t="shared" si="609"/>
        <v>0.803794641044188+0.980562826705674i</v>
      </c>
      <c r="Q1235" t="str">
        <f t="shared" si="610"/>
        <v>-0.803794641044188+0.392746948613836i</v>
      </c>
      <c r="R1235" t="str">
        <f t="shared" si="611"/>
        <v>-0.326079009213877-1.37924453084342i</v>
      </c>
      <c r="S1235" t="str">
        <f t="shared" si="612"/>
        <v>0.148718119845621i</v>
      </c>
      <c r="T1235" t="str">
        <f t="shared" si="613"/>
        <v>0.205118653434389-0.0484938571714107i</v>
      </c>
      <c r="U1235" t="str">
        <f t="shared" si="614"/>
        <v>0.0000500000000000001-0.00129066873533716i</v>
      </c>
      <c r="V1235" t="str">
        <f t="shared" si="615"/>
        <v>0.00002-0.0144554898357762i</v>
      </c>
      <c r="W1235" t="str">
        <f t="shared" si="616"/>
        <v>0.0000422730292647069-0.00118500063445948i</v>
      </c>
      <c r="X1235" t="str">
        <f t="shared" si="617"/>
        <v>0.0000528865053273661-0.00118414663440116i</v>
      </c>
      <c r="Y1235" t="str">
        <f t="shared" si="618"/>
        <v>0.009+0.553422961856378i</v>
      </c>
      <c r="Z1235" t="str">
        <f t="shared" si="619"/>
        <v>-0.0257054389417564-0.0015706003658745i</v>
      </c>
      <c r="AA1235" t="str">
        <f t="shared" si="620"/>
        <v>0.356121153236394-21.7238914486578i</v>
      </c>
      <c r="AB1235" t="str">
        <f t="shared" si="621"/>
        <v>0.685589268502502-0.162086029273037i</v>
      </c>
      <c r="AC1235" t="str">
        <f t="shared" si="622"/>
        <v>1.17875294024059-1.31452349197983i</v>
      </c>
      <c r="AD1235" t="str">
        <f t="shared" si="623"/>
        <v>0.327579478540933+0.227804217145549i</v>
      </c>
      <c r="AE1235" t="str">
        <f t="shared" si="624"/>
        <v>-0.00806278489740982-0.0063703038433589i</v>
      </c>
      <c r="AF1235" t="str">
        <f t="shared" si="625"/>
        <v>-5.870982797871-1.16579688804317i</v>
      </c>
      <c r="AG1235" t="str">
        <f t="shared" si="626"/>
        <v>1.0183369364807-0.0254673339782352i</v>
      </c>
      <c r="AH1235" t="str">
        <f t="shared" si="627"/>
        <v>0.0380182415583763+0.0469075954801834i</v>
      </c>
      <c r="AI1235">
        <f t="shared" si="628"/>
        <v>-24.382179752130302</v>
      </c>
      <c r="AJ1235">
        <f t="shared" si="629"/>
        <v>50.975502037108697</v>
      </c>
      <c r="AK1235"/>
      <c r="AL1235"/>
      <c r="AM1235"/>
      <c r="AN1235"/>
    </row>
    <row r="1236" spans="1:40" x14ac:dyDescent="0.35">
      <c r="A1236"/>
      <c r="B1236">
        <f t="shared" si="595"/>
        <v>110200</v>
      </c>
      <c r="C1236" s="237" t="str">
        <f t="shared" si="598"/>
        <v>-2.65557286100455E-06+0.00937756019604132i</v>
      </c>
      <c r="D1236" s="208" t="str">
        <f t="shared" si="599"/>
        <v>-2.51368156157772+0.0718946281696502i</v>
      </c>
      <c r="E1236" t="str">
        <f t="shared" si="600"/>
        <v>20500</v>
      </c>
      <c r="F1236" t="str">
        <f t="shared" si="601"/>
        <v>0.327868852459016</v>
      </c>
      <c r="G1236" t="str">
        <f t="shared" si="596"/>
        <v>0.327868852459016</v>
      </c>
      <c r="H1236" t="str">
        <f t="shared" si="602"/>
        <v>3.35807776592596+1.23694516495259i</v>
      </c>
      <c r="I1236" t="str">
        <f t="shared" si="603"/>
        <v>432.754388031994i</v>
      </c>
      <c r="J1236" t="str">
        <f t="shared" si="597"/>
        <v>-252.497281384576+94.6728119609833i</v>
      </c>
      <c r="K1236" t="str">
        <f t="shared" si="604"/>
        <v>0.563411770145515-1.50264830330003i</v>
      </c>
      <c r="L1236" t="str">
        <f t="shared" si="605"/>
        <v>0.111745550083985-0.253649359784659i</v>
      </c>
      <c r="M1236" t="str">
        <f t="shared" si="606"/>
        <v>0.6751573202295-1.75629766308469i</v>
      </c>
      <c r="N1236" t="str">
        <f t="shared" si="607"/>
        <v>-1.37455710481571i</v>
      </c>
      <c r="O1236" t="str">
        <f t="shared" si="608"/>
        <v>0.19498212170518-0.980806796578891i</v>
      </c>
      <c r="P1236" t="str">
        <f t="shared" si="609"/>
        <v>0.80501787829482+0.980806796578891i</v>
      </c>
      <c r="Q1236" t="str">
        <f t="shared" si="610"/>
        <v>-0.80501787829482+0.393750308236819i</v>
      </c>
      <c r="R1236" t="str">
        <f t="shared" si="611"/>
        <v>-0.326065320805419-1.37785153231733i</v>
      </c>
      <c r="S1236" t="str">
        <f t="shared" si="612"/>
        <v>0.148853195340485i</v>
      </c>
      <c r="T1236" t="str">
        <f t="shared" si="613"/>
        <v>0.205097603290218-0.0485358648916069i</v>
      </c>
      <c r="U1236" t="str">
        <f t="shared" si="614"/>
        <v>0.0000500000000000001-0.00128949752958821i</v>
      </c>
      <c r="V1236" t="str">
        <f t="shared" si="615"/>
        <v>0.00002-0.014442372331388i</v>
      </c>
      <c r="W1236" t="str">
        <f t="shared" si="616"/>
        <v>0.0000422730282595374-0.0011839255421822i</v>
      </c>
      <c r="X1236" t="str">
        <f t="shared" si="617"/>
        <v>0.0000528672319024352-0.00118307248973533i</v>
      </c>
      <c r="Y1236" t="str">
        <f t="shared" si="618"/>
        <v>0.009+0.553925616680952i</v>
      </c>
      <c r="Z1236" t="str">
        <f t="shared" si="619"/>
        <v>-0.0256587361829401-0.00156798481307414i</v>
      </c>
      <c r="AA1236" t="str">
        <f t="shared" si="620"/>
        <v>0.355471781257698-21.7041045369748i</v>
      </c>
      <c r="AB1236" t="str">
        <f t="shared" si="621"/>
        <v>0.68551891043071-0.162226436016541i</v>
      </c>
      <c r="AC1236" t="str">
        <f t="shared" si="622"/>
        <v>1.17791520006664-1.31350362620113i</v>
      </c>
      <c r="AD1236" t="str">
        <f t="shared" si="623"/>
        <v>0.327864310916078+0.227881026799277i</v>
      </c>
      <c r="AE1236" t="str">
        <f t="shared" si="624"/>
        <v>-0.00805526986838809-0.00636122540800559i</v>
      </c>
      <c r="AF1236" t="str">
        <f t="shared" si="625"/>
        <v>-5.87175932750368-1.16505053678294i</v>
      </c>
      <c r="AG1236" t="str">
        <f t="shared" si="626"/>
        <v>1.01832625050049-0.0254666855328676i</v>
      </c>
      <c r="AH1236" t="str">
        <f t="shared" si="627"/>
        <v>0.0379980931127734+0.0468455630723583i</v>
      </c>
      <c r="AI1236">
        <f t="shared" si="628"/>
        <v>-24.390941095915277</v>
      </c>
      <c r="AJ1236">
        <f t="shared" si="629"/>
        <v>50.953269089555775</v>
      </c>
      <c r="AK1236"/>
      <c r="AL1236"/>
      <c r="AM1236"/>
      <c r="AN1236"/>
    </row>
    <row r="1237" spans="1:40" x14ac:dyDescent="0.35">
      <c r="A1237"/>
      <c r="B1237">
        <f t="shared" si="595"/>
        <v>110300</v>
      </c>
      <c r="C1237" s="237" t="str">
        <f t="shared" si="598"/>
        <v>-2.65075986217765E-06+0.00936905832959158i</v>
      </c>
      <c r="D1237" s="208" t="str">
        <f t="shared" si="599"/>
        <v>-2.51368152467807+0.0718294471935355i</v>
      </c>
      <c r="E1237" t="str">
        <f t="shared" si="600"/>
        <v>20500</v>
      </c>
      <c r="F1237" t="str">
        <f t="shared" si="601"/>
        <v>0.327868852459016</v>
      </c>
      <c r="G1237" t="str">
        <f t="shared" si="596"/>
        <v>0.327868852459016</v>
      </c>
      <c r="H1237" t="str">
        <f t="shared" si="602"/>
        <v>3.3588526111715+1.23613429607282i</v>
      </c>
      <c r="I1237" t="str">
        <f t="shared" si="603"/>
        <v>433.147087113693i</v>
      </c>
      <c r="J1237" t="str">
        <f t="shared" si="597"/>
        <v>-252.957557788024+94.7587219536884i</v>
      </c>
      <c r="K1237" t="str">
        <f t="shared" si="604"/>
        <v>0.562509214326702-1.50161329907852i</v>
      </c>
      <c r="L1237" t="str">
        <f t="shared" si="605"/>
        <v>0.111575889731792-0.253494072950762i</v>
      </c>
      <c r="M1237" t="str">
        <f t="shared" si="606"/>
        <v>0.674085104058494-1.75510737202928i</v>
      </c>
      <c r="N1237" t="str">
        <f t="shared" si="607"/>
        <v>-1.37580443431192i</v>
      </c>
      <c r="O1237" t="str">
        <f t="shared" si="608"/>
        <v>0.193758581095372-0.981049240482815i</v>
      </c>
      <c r="P1237" t="str">
        <f t="shared" si="609"/>
        <v>0.806241418904628+0.981049240482815i</v>
      </c>
      <c r="Q1237" t="str">
        <f t="shared" si="610"/>
        <v>-0.806241418904628+0.394755193829105i</v>
      </c>
      <c r="R1237" t="str">
        <f t="shared" si="611"/>
        <v>-0.326051618082072-1.37646092616382i</v>
      </c>
      <c r="S1237" t="str">
        <f t="shared" si="612"/>
        <v>0.148988270835349i</v>
      </c>
      <c r="T1237" t="str">
        <f t="shared" si="613"/>
        <v>0.205076533261571-0.0485778667811155i</v>
      </c>
      <c r="U1237" t="str">
        <f t="shared" si="614"/>
        <v>0.0000500000000000001-0.00128832844751243i</v>
      </c>
      <c r="V1237" t="str">
        <f t="shared" si="615"/>
        <v>0.00002-0.0144292786121392i</v>
      </c>
      <c r="W1237" t="str">
        <f t="shared" si="616"/>
        <v>0.0000422730272534553-0.00118285239950651i</v>
      </c>
      <c r="X1237" t="str">
        <f t="shared" si="617"/>
        <v>0.0000528480108654092-0.00118200029248349i</v>
      </c>
      <c r="Y1237" t="str">
        <f t="shared" si="618"/>
        <v>0.009+0.554428271505527i</v>
      </c>
      <c r="Z1237" t="str">
        <f t="shared" si="619"/>
        <v>-0.0256121606683116-0.00156537725278496i</v>
      </c>
      <c r="AA1237" t="str">
        <f t="shared" si="620"/>
        <v>0.354824186828072-21.6843537042952i</v>
      </c>
      <c r="AB1237" t="str">
        <f t="shared" si="621"/>
        <v>0.68544848589698-0.162366823271536i</v>
      </c>
      <c r="AC1237" t="str">
        <f t="shared" si="622"/>
        <v>1.17707940544575-1.31248474770474i</v>
      </c>
      <c r="AD1237" t="str">
        <f t="shared" si="623"/>
        <v>0.328149264408298+0.227957502266615i</v>
      </c>
      <c r="AE1237" t="str">
        <f t="shared" si="624"/>
        <v>-0.00804777219456375-0.00635216156762241i</v>
      </c>
      <c r="AF1237" t="str">
        <f t="shared" si="625"/>
        <v>-5.87253413584957-1.16430484887928i</v>
      </c>
      <c r="AG1237" t="str">
        <f t="shared" si="626"/>
        <v>1.01831555798465-0.0254660479723358i</v>
      </c>
      <c r="AH1237" t="str">
        <f t="shared" si="627"/>
        <v>0.0379779823948858+0.0467836267246538i</v>
      </c>
      <c r="AI1237">
        <f t="shared" si="628"/>
        <v>-24.399695796436962</v>
      </c>
      <c r="AJ1237">
        <f t="shared" si="629"/>
        <v>50.931020940065693</v>
      </c>
      <c r="AK1237"/>
      <c r="AL1237"/>
      <c r="AM1237"/>
      <c r="AN1237"/>
    </row>
    <row r="1238" spans="1:40" x14ac:dyDescent="0.35">
      <c r="A1238"/>
      <c r="B1238">
        <f t="shared" si="595"/>
        <v>110400</v>
      </c>
      <c r="C1238" s="237" t="str">
        <f t="shared" si="598"/>
        <v>-2.64595993622626E-06+0.00936057186507013i</v>
      </c>
      <c r="D1238" s="208" t="str">
        <f t="shared" si="599"/>
        <v>-2.51368148787863+0.071764384298871i</v>
      </c>
      <c r="E1238" t="str">
        <f t="shared" si="600"/>
        <v>20500</v>
      </c>
      <c r="F1238" t="str">
        <f t="shared" si="601"/>
        <v>0.327868852459016</v>
      </c>
      <c r="G1238" t="str">
        <f t="shared" si="596"/>
        <v>0.327868852459016</v>
      </c>
      <c r="H1238" t="str">
        <f t="shared" si="602"/>
        <v>3.35962573979386+1.23532420873629i</v>
      </c>
      <c r="I1238" t="str">
        <f t="shared" si="603"/>
        <v>433.539786195391i</v>
      </c>
      <c r="J1238" t="str">
        <f t="shared" si="597"/>
        <v>-253.418251675738+94.8446319463934i</v>
      </c>
      <c r="K1238" t="str">
        <f t="shared" si="604"/>
        <v>0.561608730805897-1.50057941884472i</v>
      </c>
      <c r="L1238" t="str">
        <f t="shared" si="605"/>
        <v>0.111406590592796-0.253338908588942i</v>
      </c>
      <c r="M1238" t="str">
        <f t="shared" si="606"/>
        <v>0.673015321398693-1.75391832743366i</v>
      </c>
      <c r="N1238" t="str">
        <f t="shared" si="607"/>
        <v>-1.37705176380812i</v>
      </c>
      <c r="O1238" t="str">
        <f t="shared" si="608"/>
        <v>0.192534739030031-0.981290158040239i</v>
      </c>
      <c r="P1238" t="str">
        <f t="shared" si="609"/>
        <v>0.807465260969969+0.981290158040239i</v>
      </c>
      <c r="Q1238" t="str">
        <f t="shared" si="610"/>
        <v>-0.807465260969969+0.395761605767881i</v>
      </c>
      <c r="R1238" t="str">
        <f t="shared" si="611"/>
        <v>-0.326037901038392-1.375072705868i</v>
      </c>
      <c r="S1238" t="str">
        <f t="shared" si="612"/>
        <v>0.149123346330214i</v>
      </c>
      <c r="T1238" t="str">
        <f t="shared" si="613"/>
        <v>0.205055443346378-0.0486198628333242i</v>
      </c>
      <c r="U1238" t="str">
        <f t="shared" si="614"/>
        <v>0.0000500000000000001-0.00128716148333896i</v>
      </c>
      <c r="V1238" t="str">
        <f t="shared" si="615"/>
        <v>0.00002-0.0144162086133963i</v>
      </c>
      <c r="W1238" t="str">
        <f t="shared" si="616"/>
        <v>0.0000422730262464607-0.00118178120113456i</v>
      </c>
      <c r="X1238" t="str">
        <f t="shared" si="617"/>
        <v>0.0000528288420265835-0.00118093003735541i</v>
      </c>
      <c r="Y1238" t="str">
        <f t="shared" si="618"/>
        <v>0.009+0.554930926330101i</v>
      </c>
      <c r="Z1238" t="str">
        <f t="shared" si="619"/>
        <v>-0.0255657119357956-0.00156277765145269i</v>
      </c>
      <c r="AA1238" t="str">
        <f t="shared" si="620"/>
        <v>0.354178363454906-21.6646388518509i</v>
      </c>
      <c r="AB1238" t="str">
        <f t="shared" si="621"/>
        <v>0.685377994894393-0.162507191015921i</v>
      </c>
      <c r="AC1238" t="str">
        <f t="shared" si="622"/>
        <v>1.17624555085085-1.31146685585619i</v>
      </c>
      <c r="AD1238" t="str">
        <f t="shared" si="623"/>
        <v>0.328434338658181+0.2280336433709i</v>
      </c>
      <c r="AE1238" t="str">
        <f t="shared" si="624"/>
        <v>-0.0080402918103192-0.00634311228251502i</v>
      </c>
      <c r="AF1238" t="str">
        <f t="shared" si="625"/>
        <v>-5.87330722767249-1.16355982443742i</v>
      </c>
      <c r="AG1238" t="str">
        <f t="shared" si="626"/>
        <v>1.0183048589359-0.0254654212384543i</v>
      </c>
      <c r="AH1238" t="str">
        <f t="shared" si="627"/>
        <v>0.0379579092478154+0.0467217861850502i</v>
      </c>
      <c r="AI1238">
        <f t="shared" si="628"/>
        <v>-24.408443868452125</v>
      </c>
      <c r="AJ1238">
        <f t="shared" si="629"/>
        <v>50.908757623035783</v>
      </c>
      <c r="AK1238"/>
      <c r="AL1238"/>
      <c r="AM1238"/>
      <c r="AN1238"/>
    </row>
    <row r="1239" spans="1:40" x14ac:dyDescent="0.35">
      <c r="A1239"/>
      <c r="B1239">
        <f t="shared" si="595"/>
        <v>110500</v>
      </c>
      <c r="C1239" s="237" t="str">
        <f t="shared" si="598"/>
        <v>-2.64117303584917E-06+0.00935210076066178i</v>
      </c>
      <c r="D1239" s="208" t="str">
        <f t="shared" si="599"/>
        <v>-2.51368145117907+0.0716994391650737i</v>
      </c>
      <c r="E1239" t="str">
        <f t="shared" si="600"/>
        <v>20500</v>
      </c>
      <c r="F1239" t="str">
        <f t="shared" si="601"/>
        <v>0.327868852459016</v>
      </c>
      <c r="G1239" t="str">
        <f t="shared" si="596"/>
        <v>0.327868852459016</v>
      </c>
      <c r="H1239" t="str">
        <f t="shared" si="602"/>
        <v>3.3603971565422+1.23451490272125i</v>
      </c>
      <c r="I1239" t="str">
        <f t="shared" si="603"/>
        <v>433.93248527709i</v>
      </c>
      <c r="J1239" t="str">
        <f t="shared" si="597"/>
        <v>-253.879363047719+94.9305419390984i</v>
      </c>
      <c r="K1239" t="str">
        <f t="shared" si="604"/>
        <v>0.560710313559879-1.49954666172867i</v>
      </c>
      <c r="L1239" t="str">
        <f t="shared" si="605"/>
        <v>0.111237651722548-0.253183866781643i</v>
      </c>
      <c r="M1239" t="str">
        <f t="shared" si="606"/>
        <v>0.671947965282427-1.75273052851031i</v>
      </c>
      <c r="N1239" t="str">
        <f t="shared" si="607"/>
        <v>-1.37829909330432i</v>
      </c>
      <c r="O1239" t="str">
        <f t="shared" si="608"/>
        <v>0.191310597413238-0.981529548876339i</v>
      </c>
      <c r="P1239" t="str">
        <f t="shared" si="609"/>
        <v>0.808689402586762+0.981529548876339i</v>
      </c>
      <c r="Q1239" t="str">
        <f t="shared" si="610"/>
        <v>-0.808689402586762+0.396769544427981i</v>
      </c>
      <c r="R1239" t="str">
        <f t="shared" si="611"/>
        <v>-0.326024169668933-1.37368686493849i</v>
      </c>
      <c r="S1239" t="str">
        <f t="shared" si="612"/>
        <v>0.149258421825078i</v>
      </c>
      <c r="T1239" t="str">
        <f t="shared" si="613"/>
        <v>0.205034333542558-0.0486618530416164i</v>
      </c>
      <c r="U1239" t="str">
        <f t="shared" si="614"/>
        <v>0.0000500000000000001-0.00128599663131784i</v>
      </c>
      <c r="V1239" t="str">
        <f t="shared" si="615"/>
        <v>0.00002-0.0144031622707598i</v>
      </c>
      <c r="W1239" t="str">
        <f t="shared" si="616"/>
        <v>0.0000422730252385539-0.00118071194178771i</v>
      </c>
      <c r="X1239" t="str">
        <f t="shared" si="617"/>
        <v>0.0000528097251971135-0.00117986171908005i</v>
      </c>
      <c r="Y1239" t="str">
        <f t="shared" si="618"/>
        <v>0.009+0.555433581154675i</v>
      </c>
      <c r="Z1239" t="str">
        <f t="shared" si="619"/>
        <v>-0.0255193895254144-0.00156018597569846i</v>
      </c>
      <c r="AA1239" t="str">
        <f t="shared" si="620"/>
        <v>0.353534304675262-21.6449598812345i</v>
      </c>
      <c r="AB1239" t="str">
        <f t="shared" si="621"/>
        <v>0.685307437415993-0.162647539227579i</v>
      </c>
      <c r="AC1239" t="str">
        <f t="shared" si="622"/>
        <v>1.17541363077333-1.31044995001634i</v>
      </c>
      <c r="AD1239" t="str">
        <f t="shared" si="623"/>
        <v>0.328719533306054+0.228109449935789i</v>
      </c>
      <c r="AE1239" t="str">
        <f t="shared" si="624"/>
        <v>-0.00803282865033552-0.00633407751314166i</v>
      </c>
      <c r="AF1239" t="str">
        <f t="shared" si="625"/>
        <v>-5.87407860772127-1.16281546355618i</v>
      </c>
      <c r="AG1239" t="str">
        <f t="shared" si="626"/>
        <v>1.01829415335699-0.0254648052732294i</v>
      </c>
      <c r="AH1239" t="str">
        <f t="shared" si="627"/>
        <v>0.0379378735153919+0.0466600412024498i</v>
      </c>
      <c r="AI1239">
        <f t="shared" si="628"/>
        <v>-24.417185326675394</v>
      </c>
      <c r="AJ1239">
        <f t="shared" si="629"/>
        <v>50.8864791727312</v>
      </c>
      <c r="AK1239"/>
      <c r="AL1239"/>
      <c r="AM1239"/>
      <c r="AN1239"/>
    </row>
    <row r="1240" spans="1:40" x14ac:dyDescent="0.35">
      <c r="A1240"/>
      <c r="B1240">
        <f t="shared" si="595"/>
        <v>110600</v>
      </c>
      <c r="C1240" s="237" t="str">
        <f t="shared" si="598"/>
        <v>-2.63639911395891E-06+0.00934364497470258i</v>
      </c>
      <c r="D1240" s="208" t="str">
        <f t="shared" si="599"/>
        <v>-2.513681414579+0.0716346114727198i</v>
      </c>
      <c r="E1240" t="str">
        <f t="shared" si="600"/>
        <v>20500</v>
      </c>
      <c r="F1240" t="str">
        <f t="shared" si="601"/>
        <v>0.327868852459016</v>
      </c>
      <c r="G1240" t="str">
        <f t="shared" si="596"/>
        <v>0.327868852459016</v>
      </c>
      <c r="H1240" t="str">
        <f t="shared" si="602"/>
        <v>3.36116686615049+1.23370637780066i</v>
      </c>
      <c r="I1240" t="str">
        <f t="shared" si="603"/>
        <v>434.325184358789i</v>
      </c>
      <c r="J1240" t="str">
        <f t="shared" si="597"/>
        <v>-254.340891903965+95.0164519318035i</v>
      </c>
      <c r="K1240" t="str">
        <f t="shared" si="604"/>
        <v>0.559813956585966-1.49851502685614i</v>
      </c>
      <c r="L1240" t="str">
        <f t="shared" si="605"/>
        <v>0.111069072179356-0.253028947609803i</v>
      </c>
      <c r="M1240" t="str">
        <f t="shared" si="606"/>
        <v>0.670883028765322-1.75154397446594i</v>
      </c>
      <c r="N1240" t="str">
        <f t="shared" si="607"/>
        <v>-1.37954642280053i</v>
      </c>
      <c r="O1240" t="str">
        <f t="shared" si="608"/>
        <v>0.19008615814954-0.981767412618665i</v>
      </c>
      <c r="P1240" t="str">
        <f t="shared" si="609"/>
        <v>0.80991384185046+0.981767412618665i</v>
      </c>
      <c r="Q1240" t="str">
        <f t="shared" si="610"/>
        <v>-0.80991384185046+0.397779010181865i</v>
      </c>
      <c r="R1240" t="str">
        <f t="shared" si="611"/>
        <v>-0.326010423968243-1.37230339690742i</v>
      </c>
      <c r="S1240" t="str">
        <f t="shared" si="612"/>
        <v>0.149393497319942i</v>
      </c>
      <c r="T1240" t="str">
        <f t="shared" si="613"/>
        <v>0.205013203848036-0.0487038373993729i</v>
      </c>
      <c r="U1240" t="str">
        <f t="shared" si="614"/>
        <v>0.00005-0.0012848338857199i</v>
      </c>
      <c r="V1240" t="str">
        <f t="shared" si="615"/>
        <v>0.00002-0.0143901395200629i</v>
      </c>
      <c r="W1240" t="str">
        <f t="shared" si="616"/>
        <v>0.0000422730242297342-0.00117964461620639i</v>
      </c>
      <c r="X1240" t="str">
        <f t="shared" si="617"/>
        <v>0.0000527906601890069-0.00117879533240543i</v>
      </c>
      <c r="Y1240" t="str">
        <f t="shared" si="618"/>
        <v>0.009+0.55593623597925i</v>
      </c>
      <c r="Z1240" t="str">
        <f t="shared" si="619"/>
        <v>-0.0254731929792758-0.00155760219231767i</v>
      </c>
      <c r="AA1240" t="str">
        <f t="shared" si="620"/>
        <v>0.352892004055696-21.6253166943978i</v>
      </c>
      <c r="AB1240" t="str">
        <f t="shared" si="621"/>
        <v>0.685236813454844-0.162787867884388i</v>
      </c>
      <c r="AC1240" t="str">
        <f t="shared" si="622"/>
        <v>1.17458363972303-1.3094340295416i</v>
      </c>
      <c r="AD1240" t="str">
        <f t="shared" si="623"/>
        <v>0.329004847991967+0.228184921785267i</v>
      </c>
      <c r="AE1240" t="str">
        <f t="shared" si="624"/>
        <v>-0.00802538264959012-0.0063250572201125i</v>
      </c>
      <c r="AF1240" t="str">
        <f t="shared" si="625"/>
        <v>-5.87484828072949-1.16207176632794i</v>
      </c>
      <c r="AG1240" t="str">
        <f t="shared" si="626"/>
        <v>1.01828344125069-0.0254642000188573i</v>
      </c>
      <c r="AH1240" t="str">
        <f t="shared" si="627"/>
        <v>0.0379178750421629+0.0465983915266696i</v>
      </c>
      <c r="AI1240">
        <f t="shared" si="628"/>
        <v>-24.425920185780306</v>
      </c>
      <c r="AJ1240">
        <f t="shared" si="629"/>
        <v>50.864185623287995</v>
      </c>
      <c r="AK1240"/>
      <c r="AL1240"/>
      <c r="AM1240"/>
      <c r="AN1240"/>
    </row>
    <row r="1241" spans="1:40" x14ac:dyDescent="0.35">
      <c r="A1241"/>
      <c r="B1241">
        <f t="shared" si="595"/>
        <v>110700</v>
      </c>
      <c r="C1241" s="237" t="str">
        <f t="shared" si="598"/>
        <v>-2.63163812368063E-06+0.00933520446567914i</v>
      </c>
      <c r="D1241" s="208" t="str">
        <f t="shared" si="599"/>
        <v>-2.51368137807807+0.0715699009035401i</v>
      </c>
      <c r="E1241" t="str">
        <f t="shared" si="600"/>
        <v>20500</v>
      </c>
      <c r="F1241" t="str">
        <f t="shared" si="601"/>
        <v>0.327868852459016</v>
      </c>
      <c r="G1241" t="str">
        <f t="shared" si="596"/>
        <v>0.327868852459016</v>
      </c>
      <c r="H1241" t="str">
        <f t="shared" si="602"/>
        <v>3.36193487333773+1.23289863374236i</v>
      </c>
      <c r="I1241" t="str">
        <f t="shared" si="603"/>
        <v>434.717883440488i</v>
      </c>
      <c r="J1241" t="str">
        <f t="shared" si="597"/>
        <v>-254.802838244478+95.1023619245086i</v>
      </c>
      <c r="K1241" t="str">
        <f t="shared" si="604"/>
        <v>0.558919653901917-1.49748451334865i</v>
      </c>
      <c r="L1241" t="str">
        <f t="shared" si="605"/>
        <v>0.110900851024273-0.25287415115286i</v>
      </c>
      <c r="M1241" t="str">
        <f t="shared" si="606"/>
        <v>0.66982050492619-1.75035866450151i</v>
      </c>
      <c r="N1241" t="str">
        <f t="shared" si="607"/>
        <v>-1.38079375229673i</v>
      </c>
      <c r="O1241" t="str">
        <f t="shared" si="608"/>
        <v>0.188861423143978-0.982003748897137i</v>
      </c>
      <c r="P1241" t="str">
        <f t="shared" si="609"/>
        <v>0.811138576856022+0.982003748897137i</v>
      </c>
      <c r="Q1241" t="str">
        <f t="shared" si="610"/>
        <v>-0.811138576856022+0.398790003399593i</v>
      </c>
      <c r="R1241" t="str">
        <f t="shared" si="611"/>
        <v>-0.32599666393086-1.37092229533026i</v>
      </c>
      <c r="S1241" t="str">
        <f t="shared" si="612"/>
        <v>0.149528572814807i</v>
      </c>
      <c r="T1241" t="str">
        <f t="shared" si="613"/>
        <v>0.204992054260733-0.0487458158999698i</v>
      </c>
      <c r="U1241" t="str">
        <f t="shared" si="614"/>
        <v>0.00005-0.00128367324083668i</v>
      </c>
      <c r="V1241" t="str">
        <f t="shared" si="615"/>
        <v>0.00002-0.0143771402973709i</v>
      </c>
      <c r="W1241" t="str">
        <f t="shared" si="616"/>
        <v>0.0000422730232200023-0.00117857921915004i</v>
      </c>
      <c r="X1241" t="str">
        <f t="shared" si="617"/>
        <v>0.0000527716468151205-0.00117773087209852i</v>
      </c>
      <c r="Y1241" t="str">
        <f t="shared" si="618"/>
        <v>0.009+0.556438890803824i</v>
      </c>
      <c r="Z1241" t="str">
        <f t="shared" si="619"/>
        <v>-0.0254271218415614-0.0015550262682789i</v>
      </c>
      <c r="AA1241" t="str">
        <f t="shared" si="620"/>
        <v>0.352251455192113-21.6057091936504i</v>
      </c>
      <c r="AB1241" t="str">
        <f t="shared" si="621"/>
        <v>0.685166123003998-0.162928176964207i</v>
      </c>
      <c r="AC1241" t="str">
        <f t="shared" si="622"/>
        <v>1.17375557222812-1.30841909378382i</v>
      </c>
      <c r="AD1241" t="str">
        <f t="shared" si="623"/>
        <v>0.329290282355715+0.228260058743649i</v>
      </c>
      <c r="AE1241" t="str">
        <f t="shared" si="624"/>
        <v>-0.00801795374335566-0.00631605136418884i</v>
      </c>
      <c r="AF1241" t="str">
        <f t="shared" si="625"/>
        <v>-5.8756162514158-1.16132873283882i</v>
      </c>
      <c r="AG1241" t="str">
        <f t="shared" si="626"/>
        <v>1.01827272261979-0.0254636054177249i</v>
      </c>
      <c r="AH1241" t="str">
        <f t="shared" si="627"/>
        <v>0.0378979136733941+0.0465368369084404i</v>
      </c>
      <c r="AI1241">
        <f t="shared" si="628"/>
        <v>-24.434648460398748</v>
      </c>
      <c r="AJ1241">
        <f t="shared" si="629"/>
        <v>50.84187700871253</v>
      </c>
      <c r="AK1241"/>
      <c r="AL1241"/>
      <c r="AM1241"/>
      <c r="AN1241"/>
    </row>
    <row r="1242" spans="1:40" x14ac:dyDescent="0.35">
      <c r="A1242"/>
      <c r="B1242">
        <f t="shared" si="595"/>
        <v>110800</v>
      </c>
      <c r="C1242" s="237" t="str">
        <f t="shared" si="598"/>
        <v>-2.62689001835087E-06+0.00932677919222793i</v>
      </c>
      <c r="D1242" s="208" t="str">
        <f t="shared" si="599"/>
        <v>-2.51368134167593+0.0715053071404142i</v>
      </c>
      <c r="E1242" t="str">
        <f t="shared" si="600"/>
        <v>20500</v>
      </c>
      <c r="F1242" t="str">
        <f t="shared" si="601"/>
        <v>0.327868852459016</v>
      </c>
      <c r="G1242" t="str">
        <f t="shared" si="596"/>
        <v>0.327868852459016</v>
      </c>
      <c r="H1242" t="str">
        <f t="shared" si="602"/>
        <v>3.36270118280795+1.23209167030901i</v>
      </c>
      <c r="I1242" t="str">
        <f t="shared" si="603"/>
        <v>435.110582522186i</v>
      </c>
      <c r="J1242" t="str">
        <f t="shared" si="597"/>
        <v>-255.265202069257+95.1882719172137i</v>
      </c>
      <c r="K1242" t="str">
        <f t="shared" si="604"/>
        <v>0.558027399545883-1.49645512032352i</v>
      </c>
      <c r="L1242" t="str">
        <f t="shared" si="605"/>
        <v>0.110732987321092-0.252719477488771i</v>
      </c>
      <c r="M1242" t="str">
        <f t="shared" si="606"/>
        <v>0.668760386866975-1.74917459781229i</v>
      </c>
      <c r="N1242" t="str">
        <f t="shared" si="607"/>
        <v>-1.38204108179293i</v>
      </c>
      <c r="O1242" t="str">
        <f t="shared" si="608"/>
        <v>0.18763639430202-0.982238557344058i</v>
      </c>
      <c r="P1242" t="str">
        <f t="shared" si="609"/>
        <v>0.81236360569798+0.982238557344058i</v>
      </c>
      <c r="Q1242" t="str">
        <f t="shared" si="610"/>
        <v>-0.81236360569798+0.399802524448872i</v>
      </c>
      <c r="R1242" t="str">
        <f t="shared" si="611"/>
        <v>-0.325982889551323-1.36954355378575i</v>
      </c>
      <c r="S1242" t="str">
        <f t="shared" si="612"/>
        <v>0.149663648309671i</v>
      </c>
      <c r="T1242" t="str">
        <f t="shared" si="613"/>
        <v>0.204970884778567-0.0487877885367795i</v>
      </c>
      <c r="U1242" t="str">
        <f t="shared" si="614"/>
        <v>0.00005-0.00128251469098033i</v>
      </c>
      <c r="V1242" t="str">
        <f t="shared" si="615"/>
        <v>0.00002-0.0143641645389797i</v>
      </c>
      <c r="W1242" t="str">
        <f t="shared" si="616"/>
        <v>0.0000422730222093579-0.00117751574539705i</v>
      </c>
      <c r="X1242" t="str">
        <f t="shared" si="617"/>
        <v>0.0000527526848891549-0.00117666833294523i</v>
      </c>
      <c r="Y1242" t="str">
        <f t="shared" si="618"/>
        <v>0.009+0.556941545628398i</v>
      </c>
      <c r="Z1242" t="str">
        <f t="shared" si="619"/>
        <v>-0.0253811756585161-0.0015524581707229i</v>
      </c>
      <c r="AA1242" t="str">
        <f t="shared" si="620"/>
        <v>0.351612651709593-21.5861372816575i</v>
      </c>
      <c r="AB1242" t="str">
        <f t="shared" si="621"/>
        <v>0.685095366056496-0.163068466444884i</v>
      </c>
      <c r="AC1242" t="str">
        <f t="shared" si="622"/>
        <v>1.17292942283512-1.30740514209042i</v>
      </c>
      <c r="AD1242" t="str">
        <f t="shared" si="623"/>
        <v>0.329575836036819+0.228334860635558i</v>
      </c>
      <c r="AE1242" t="str">
        <f t="shared" si="624"/>
        <v>-0.00801054186719827-0.00630705990628209i</v>
      </c>
      <c r="AF1242" t="str">
        <f t="shared" si="625"/>
        <v>-5.87638252448388-1.1605863631686i</v>
      </c>
      <c r="AG1242" t="str">
        <f t="shared" si="626"/>
        <v>1.01826199746709-0.0254630214124069i</v>
      </c>
      <c r="AH1242" t="str">
        <f t="shared" si="627"/>
        <v>0.0378779892550658+0.0464753770993999i</v>
      </c>
      <c r="AI1242">
        <f t="shared" si="628"/>
        <v>-24.443370165121369</v>
      </c>
      <c r="AJ1242">
        <f t="shared" si="629"/>
        <v>50.819553362880072</v>
      </c>
      <c r="AK1242"/>
      <c r="AL1242"/>
      <c r="AM1242"/>
      <c r="AN1242"/>
    </row>
    <row r="1243" spans="1:40" x14ac:dyDescent="0.35">
      <c r="A1243"/>
      <c r="B1243">
        <f t="shared" si="595"/>
        <v>110900</v>
      </c>
      <c r="C1243" s="237" t="str">
        <f t="shared" si="598"/>
        <v>-0.0000026221547515165+0.00931836911313461i</v>
      </c>
      <c r="D1243" s="208" t="str">
        <f t="shared" si="599"/>
        <v>-2.51368130537221+0.0714408298673654i</v>
      </c>
      <c r="E1243" t="str">
        <f t="shared" si="600"/>
        <v>20500</v>
      </c>
      <c r="F1243" t="str">
        <f t="shared" si="601"/>
        <v>0.327868852459016</v>
      </c>
      <c r="G1243" t="str">
        <f t="shared" si="596"/>
        <v>0.327868852459016</v>
      </c>
      <c r="H1243" t="str">
        <f t="shared" si="602"/>
        <v>3.36346579925018+1.23128548725817i</v>
      </c>
      <c r="I1243" t="str">
        <f t="shared" si="603"/>
        <v>435.503281603885i</v>
      </c>
      <c r="J1243" t="str">
        <f t="shared" si="597"/>
        <v>-255.727983378302+95.2741819099187i</v>
      </c>
      <c r="K1243" t="str">
        <f t="shared" si="604"/>
        <v>0.557137187576312-1.49542684689394i</v>
      </c>
      <c r="L1243" t="str">
        <f t="shared" si="605"/>
        <v>0.110565480136333-0.252564926694011i</v>
      </c>
      <c r="M1243" t="str">
        <f t="shared" si="606"/>
        <v>0.667702667712645-1.74799177358795i</v>
      </c>
      <c r="N1243" t="str">
        <f t="shared" si="607"/>
        <v>-1.38328841128913i</v>
      </c>
      <c r="O1243" t="str">
        <f t="shared" si="608"/>
        <v>0.186411073529606-0.982471837594106i</v>
      </c>
      <c r="P1243" t="str">
        <f t="shared" si="609"/>
        <v>0.813588926470394+0.982471837594106i</v>
      </c>
      <c r="Q1243" t="str">
        <f t="shared" si="610"/>
        <v>-0.813588926470394+0.400816573695024i</v>
      </c>
      <c r="R1243" t="str">
        <f t="shared" si="611"/>
        <v>-0.325969100824156-1.36816716587575i</v>
      </c>
      <c r="S1243" t="str">
        <f t="shared" si="612"/>
        <v>0.149798723804535i</v>
      </c>
      <c r="T1243" t="str">
        <f t="shared" si="613"/>
        <v>0.204949695399455-0.0488297553031704i</v>
      </c>
      <c r="U1243" t="str">
        <f t="shared" si="614"/>
        <v>0.00005-0.00128135823048351i</v>
      </c>
      <c r="V1243" t="str">
        <f t="shared" si="615"/>
        <v>0.00002-0.0143512121814153i</v>
      </c>
      <c r="W1243" t="str">
        <f t="shared" si="616"/>
        <v>0.000042273021197801-0.00117645418974458i</v>
      </c>
      <c r="X1243" t="str">
        <f t="shared" si="617"/>
        <v>0.0000527337742256488-0.00117560770975016i</v>
      </c>
      <c r="Y1243" t="str">
        <f t="shared" si="618"/>
        <v>0.009+0.557444200452973i</v>
      </c>
      <c r="Z1243" t="str">
        <f t="shared" si="619"/>
        <v>-0.0253353539784343-0.00154989786696137i</v>
      </c>
      <c r="AA1243" t="str">
        <f t="shared" si="620"/>
        <v>0.350975587262235-21.5666008614387i</v>
      </c>
      <c r="AB1243" t="str">
        <f t="shared" si="621"/>
        <v>0.685024542605376-0.163208736304253i</v>
      </c>
      <c r="AC1243" t="str">
        <f t="shared" si="622"/>
        <v>1.17210518610873-1.3063921738044i</v>
      </c>
      <c r="AD1243" t="str">
        <f t="shared" si="623"/>
        <v>0.329861508674538+0.228409327285956i</v>
      </c>
      <c r="AE1243" t="str">
        <f t="shared" si="624"/>
        <v>-0.00800314695697524-0.00629808280745309i</v>
      </c>
      <c r="AF1243" t="str">
        <f t="shared" si="625"/>
        <v>-5.87714710462239-1.1598446573908i</v>
      </c>
      <c r="AG1243" t="str">
        <f t="shared" si="626"/>
        <v>1.01825126579541-0.0254624479456665i</v>
      </c>
      <c r="AH1243" t="str">
        <f t="shared" si="627"/>
        <v>0.0378581016338626+0.0464140118520863i</v>
      </c>
      <c r="AI1243">
        <f t="shared" si="628"/>
        <v>-24.452085314498614</v>
      </c>
      <c r="AJ1243">
        <f t="shared" si="629"/>
        <v>50.797214719538715</v>
      </c>
      <c r="AK1243"/>
      <c r="AL1243"/>
      <c r="AM1243"/>
      <c r="AN1243"/>
    </row>
    <row r="1244" spans="1:40" x14ac:dyDescent="0.35">
      <c r="A1244"/>
      <c r="B1244">
        <f t="shared" si="595"/>
        <v>111000</v>
      </c>
      <c r="C1244" s="237" t="str">
        <f t="shared" si="598"/>
        <v>-2.61743227693349E-06+0.00930997418733334i</v>
      </c>
      <c r="D1244" s="208" t="str">
        <f t="shared" si="599"/>
        <v>-2.51368126916658+0.0713764687695556i</v>
      </c>
      <c r="E1244" t="str">
        <f t="shared" si="600"/>
        <v>20500</v>
      </c>
      <c r="F1244" t="str">
        <f t="shared" si="601"/>
        <v>0.327868852459016</v>
      </c>
      <c r="G1244" t="str">
        <f t="shared" si="596"/>
        <v>0.327868852459016</v>
      </c>
      <c r="H1244" t="str">
        <f t="shared" si="602"/>
        <v>3.36422872733864+1.23048008434239i</v>
      </c>
      <c r="I1244" t="str">
        <f t="shared" si="603"/>
        <v>435.895980685584i</v>
      </c>
      <c r="J1244" t="str">
        <f t="shared" si="597"/>
        <v>-256.191182171613+95.3600919026239i</v>
      </c>
      <c r="K1244" t="str">
        <f t="shared" si="604"/>
        <v>0.55624901207188-1.49439969216898i</v>
      </c>
      <c r="L1244" t="str">
        <f t="shared" si="605"/>
        <v>0.110398328539243-0.252410498843592i</v>
      </c>
      <c r="M1244" t="str">
        <f t="shared" si="606"/>
        <v>0.666647340611123-1.74681019101257i</v>
      </c>
      <c r="N1244" t="str">
        <f t="shared" si="607"/>
        <v>-1.38453574078534i</v>
      </c>
      <c r="O1244" t="str">
        <f t="shared" si="608"/>
        <v>0.185185462733116-0.982703589284338i</v>
      </c>
      <c r="P1244" t="str">
        <f t="shared" si="609"/>
        <v>0.814814537266884+0.982703589284338i</v>
      </c>
      <c r="Q1244" t="str">
        <f t="shared" si="610"/>
        <v>-0.814814537266884+0.401832151501002i</v>
      </c>
      <c r="R1244" t="str">
        <f t="shared" si="611"/>
        <v>-0.325955297743884-1.36679312522518i</v>
      </c>
      <c r="S1244" t="str">
        <f t="shared" si="612"/>
        <v>0.1499337992994i</v>
      </c>
      <c r="T1244" t="str">
        <f t="shared" si="613"/>
        <v>0.204928486121312-0.0488717161925077i</v>
      </c>
      <c r="U1244" t="str">
        <f t="shared" si="614"/>
        <v>0.00005-0.00128020385369929i</v>
      </c>
      <c r="V1244" t="str">
        <f t="shared" si="615"/>
        <v>0.00002-0.014338283161432i</v>
      </c>
      <c r="W1244" t="str">
        <f t="shared" si="616"/>
        <v>0.0000422730201853316-0.00117539454700859i</v>
      </c>
      <c r="X1244" t="str">
        <f t="shared" si="617"/>
        <v>0.0000527149146399783-0.00117454899733672i</v>
      </c>
      <c r="Y1244" t="str">
        <f t="shared" si="618"/>
        <v>0.009+0.557946855277547i</v>
      </c>
      <c r="Z1244" t="str">
        <f t="shared" si="619"/>
        <v>-0.0252896563516528-0.00154734532447612i</v>
      </c>
      <c r="AA1244" t="str">
        <f t="shared" si="620"/>
        <v>0.350340255533004-21.5470998363662i</v>
      </c>
      <c r="AB1244" t="str">
        <f t="shared" si="621"/>
        <v>0.684953652643668-0.16334898652014i</v>
      </c>
      <c r="AC1244" t="str">
        <f t="shared" si="622"/>
        <v>1.17128285663182-1.30538018826442i</v>
      </c>
      <c r="AD1244" t="str">
        <f t="shared" si="623"/>
        <v>0.330147299907859+0.228483458520126i</v>
      </c>
      <c r="AE1244" t="str">
        <f t="shared" si="624"/>
        <v>-0.00799576894883454-0.00628912002891193i</v>
      </c>
      <c r="AF1244" t="str">
        <f t="shared" si="625"/>
        <v>-5.87790999650522-1.15910361557283i</v>
      </c>
      <c r="AG1244" t="str">
        <f t="shared" si="626"/>
        <v>1.0182405276076-0.0254618849604537i</v>
      </c>
      <c r="AH1244" t="str">
        <f t="shared" si="627"/>
        <v>0.0378382506571765+0.0463527409199414i</v>
      </c>
      <c r="AI1244">
        <f t="shared" si="628"/>
        <v>-24.460793923039429</v>
      </c>
      <c r="AJ1244">
        <f t="shared" si="629"/>
        <v>50.77486111230904</v>
      </c>
      <c r="AK1244"/>
      <c r="AL1244"/>
      <c r="AM1244"/>
      <c r="AN1244"/>
    </row>
    <row r="1245" spans="1:40" x14ac:dyDescent="0.35">
      <c r="A1245"/>
      <c r="B1245">
        <f t="shared" si="595"/>
        <v>111100</v>
      </c>
      <c r="C1245" s="237" t="str">
        <f t="shared" si="598"/>
        <v>-2.61272254856591E-06+0.00930159437390618i</v>
      </c>
      <c r="D1245" s="208" t="str">
        <f t="shared" si="599"/>
        <v>-2.51368123305867+0.0713122235332807i</v>
      </c>
      <c r="E1245" t="str">
        <f t="shared" si="600"/>
        <v>20500</v>
      </c>
      <c r="F1245" t="str">
        <f t="shared" si="601"/>
        <v>0.327868852459016</v>
      </c>
      <c r="G1245" t="str">
        <f t="shared" si="596"/>
        <v>0.327868852459016</v>
      </c>
      <c r="H1245" t="str">
        <f t="shared" si="602"/>
        <v>3.36498997173266+1.22967546130915i</v>
      </c>
      <c r="I1245" t="str">
        <f t="shared" si="603"/>
        <v>436.288679767283i</v>
      </c>
      <c r="J1245" t="str">
        <f t="shared" si="597"/>
        <v>-256.654798449191+95.4460018953289i</v>
      </c>
      <c r="K1245" t="str">
        <f t="shared" si="604"/>
        <v>0.555362867131408-1.49337365525367i</v>
      </c>
      <c r="L1245" t="str">
        <f t="shared" si="605"/>
        <v>0.110231531601779-0.252256194011067i</v>
      </c>
      <c r="M1245" t="str">
        <f t="shared" si="606"/>
        <v>0.665594398733187-1.74562984926474i</v>
      </c>
      <c r="N1245" t="str">
        <f t="shared" si="607"/>
        <v>-1.38578307028154i</v>
      </c>
      <c r="O1245" t="str">
        <f t="shared" si="608"/>
        <v>0.183959563819413-0.982933812054185i</v>
      </c>
      <c r="P1245" t="str">
        <f t="shared" si="609"/>
        <v>0.816040436180587+0.982933812054185i</v>
      </c>
      <c r="Q1245" t="str">
        <f t="shared" si="610"/>
        <v>-0.816040436180587+0.402849258227355i</v>
      </c>
      <c r="R1245" t="str">
        <f t="shared" si="611"/>
        <v>-0.325941480305021-1.36542142548192i</v>
      </c>
      <c r="S1245" t="str">
        <f t="shared" si="612"/>
        <v>0.150068874794264i</v>
      </c>
      <c r="T1245" t="str">
        <f t="shared" si="613"/>
        <v>0.204907256942052-0.0489136711981513i</v>
      </c>
      <c r="U1245" t="str">
        <f t="shared" si="614"/>
        <v>0.00005-0.00127905155500109i</v>
      </c>
      <c r="V1245" t="str">
        <f t="shared" si="615"/>
        <v>0.00002-0.0143253774160122i</v>
      </c>
      <c r="W1245" t="str">
        <f t="shared" si="616"/>
        <v>0.0000422730191719498-0.00117433681202369i</v>
      </c>
      <c r="X1245" t="str">
        <f t="shared" si="617"/>
        <v>0.0000526961059483476-0.00117349219054691i</v>
      </c>
      <c r="Y1245" t="str">
        <f t="shared" si="618"/>
        <v>0.009+0.558449510102122i</v>
      </c>
      <c r="Z1245" t="str">
        <f t="shared" si="619"/>
        <v>-0.0252440823305364-0.00154480051091784i</v>
      </c>
      <c r="AA1245" t="str">
        <f t="shared" si="620"/>
        <v>0.349706650233564-21.5276341101633i</v>
      </c>
      <c r="AB1245" t="str">
        <f t="shared" si="621"/>
        <v>0.6848826961644-0.163489217070349i</v>
      </c>
      <c r="AC1245" t="str">
        <f t="shared" si="622"/>
        <v>1.17046242900538-1.30436918480479i</v>
      </c>
      <c r="AD1245" t="str">
        <f t="shared" si="623"/>
        <v>0.330433209375511+0.228557254163677i</v>
      </c>
      <c r="AE1245" t="str">
        <f t="shared" si="624"/>
        <v>-0.00798840777921274-0.0062801715320167i</v>
      </c>
      <c r="AF1245" t="str">
        <f t="shared" si="625"/>
        <v>-5.87867120479133-1.15836323777587i</v>
      </c>
      <c r="AG1245" t="str">
        <f t="shared" si="626"/>
        <v>1.01822978290652-0.025461332399905i</v>
      </c>
      <c r="AH1245" t="str">
        <f t="shared" si="627"/>
        <v>0.0378184361731002+0.0462915640572997i</v>
      </c>
      <c r="AI1245">
        <f t="shared" si="628"/>
        <v>-24.469496005212442</v>
      </c>
      <c r="AJ1245">
        <f t="shared" si="629"/>
        <v>50.752492574682719</v>
      </c>
      <c r="AK1245"/>
      <c r="AL1245"/>
      <c r="AM1245"/>
      <c r="AN1245"/>
    </row>
    <row r="1246" spans="1:40" x14ac:dyDescent="0.35">
      <c r="A1246"/>
      <c r="B1246">
        <f t="shared" si="595"/>
        <v>111200</v>
      </c>
      <c r="C1246" s="237" t="str">
        <f t="shared" si="598"/>
        <v>-2.60802552058468E-06+0.00929322963208234i</v>
      </c>
      <c r="D1246" s="208" t="str">
        <f t="shared" si="599"/>
        <v>-2.51368119704812+0.0712480938459646i</v>
      </c>
      <c r="E1246" t="str">
        <f t="shared" si="600"/>
        <v>20500</v>
      </c>
      <c r="F1246" t="str">
        <f t="shared" si="601"/>
        <v>0.327868852459016</v>
      </c>
      <c r="G1246" t="str">
        <f t="shared" si="596"/>
        <v>0.327868852459016</v>
      </c>
      <c r="H1246" t="str">
        <f t="shared" si="602"/>
        <v>3.3657495370768+1.228871617901i</v>
      </c>
      <c r="I1246" t="str">
        <f t="shared" si="603"/>
        <v>436.681378848981i</v>
      </c>
      <c r="J1246" t="str">
        <f t="shared" si="597"/>
        <v>-257.118832211035+95.531911888034i</v>
      </c>
      <c r="K1246" t="str">
        <f t="shared" si="604"/>
        <v>0.554478746873799-1.49234873524903i</v>
      </c>
      <c r="L1246" t="str">
        <f t="shared" si="605"/>
        <v>0.110065088398609-0.252102012268546i</v>
      </c>
      <c r="M1246" t="str">
        <f t="shared" si="606"/>
        <v>0.664543835272408-1.74445074751758i</v>
      </c>
      <c r="N1246" t="str">
        <f t="shared" si="607"/>
        <v>-1.38703039977774i</v>
      </c>
      <c r="O1246" t="str">
        <f t="shared" si="608"/>
        <v>0.182733378695779-0.983162505545459i</v>
      </c>
      <c r="P1246" t="str">
        <f t="shared" si="609"/>
        <v>0.817266621304221+0.983162505545459i</v>
      </c>
      <c r="Q1246" t="str">
        <f t="shared" si="610"/>
        <v>-0.817266621304221+0.403867894232281i</v>
      </c>
      <c r="R1246" t="str">
        <f t="shared" si="611"/>
        <v>-0.325927648502075-1.36405206031668i</v>
      </c>
      <c r="S1246" t="str">
        <f t="shared" si="612"/>
        <v>0.150203950289128i</v>
      </c>
      <c r="T1246" t="str">
        <f t="shared" si="613"/>
        <v>0.204886007859589-0.0489556203134581i</v>
      </c>
      <c r="U1246" t="str">
        <f t="shared" si="614"/>
        <v>0.00005-0.00127790132878256i</v>
      </c>
      <c r="V1246" t="str">
        <f t="shared" si="615"/>
        <v>0.00002-0.0143124948823647i</v>
      </c>
      <c r="W1246" t="str">
        <f t="shared" si="616"/>
        <v>0.0000422730181576554-0.00117328097964307i</v>
      </c>
      <c r="X1246" t="str">
        <f t="shared" si="617"/>
        <v>0.0000526773479677882-0.00117243728424129i</v>
      </c>
      <c r="Y1246" t="str">
        <f t="shared" si="618"/>
        <v>0.009+0.558952164926696i</v>
      </c>
      <c r="Z1246" t="str">
        <f t="shared" si="619"/>
        <v>-0.0251986314694691-0.00154226339410517i</v>
      </c>
      <c r="AA1246" t="str">
        <f t="shared" si="620"/>
        <v>0.34907476510413-21.5082035869029i</v>
      </c>
      <c r="AB1246" t="str">
        <f t="shared" si="621"/>
        <v>0.684811673160601-0.163629427932676i</v>
      </c>
      <c r="AC1246" t="str">
        <f t="shared" si="622"/>
        <v>1.16964389784843-1.30335916275559i</v>
      </c>
      <c r="AD1246" t="str">
        <f t="shared" si="623"/>
        <v>0.330719236715948+0.228630714042543i</v>
      </c>
      <c r="AE1246" t="str">
        <f t="shared" si="624"/>
        <v>-0.00798106338483333-0.00627123727827301i</v>
      </c>
      <c r="AF1246" t="str">
        <f t="shared" si="625"/>
        <v>-5.87943073412492-1.15762352405504i</v>
      </c>
      <c r="AG1246" t="str">
        <f t="shared" si="626"/>
        <v>1.01821903169506-0.0254607902073421i</v>
      </c>
      <c r="AH1246" t="str">
        <f t="shared" si="627"/>
        <v>0.0377986580304223+0.0462304810193873i</v>
      </c>
      <c r="AI1246">
        <f t="shared" si="628"/>
        <v>-24.47819157544593</v>
      </c>
      <c r="AJ1246">
        <f t="shared" si="629"/>
        <v>50.730109140025505</v>
      </c>
      <c r="AK1246"/>
      <c r="AL1246"/>
      <c r="AM1246"/>
      <c r="AN1246"/>
    </row>
    <row r="1247" spans="1:40" x14ac:dyDescent="0.35">
      <c r="A1247"/>
      <c r="B1247">
        <f t="shared" si="595"/>
        <v>111300</v>
      </c>
      <c r="C1247" s="237" t="str">
        <f t="shared" si="598"/>
        <v>-0.0000026033411473665+0.00928487992123756i</v>
      </c>
      <c r="D1247" s="208" t="str">
        <f t="shared" si="599"/>
        <v>-2.51368116113458+0.0711840793961546i</v>
      </c>
      <c r="E1247" t="str">
        <f t="shared" si="600"/>
        <v>20500</v>
      </c>
      <c r="F1247" t="str">
        <f t="shared" si="601"/>
        <v>0.327868852459016</v>
      </c>
      <c r="G1247" t="str">
        <f t="shared" si="596"/>
        <v>0.327868852459016</v>
      </c>
      <c r="H1247" t="str">
        <f t="shared" si="602"/>
        <v>3.36650742800088+1.22806855385552i</v>
      </c>
      <c r="I1247" t="str">
        <f t="shared" si="603"/>
        <v>437.07407793068i</v>
      </c>
      <c r="J1247" t="str">
        <f t="shared" si="597"/>
        <v>-257.583283457144+95.617821880739i</v>
      </c>
      <c r="K1247" t="str">
        <f t="shared" si="604"/>
        <v>0.553596645437959-1.49132493125211i</v>
      </c>
      <c r="L1247" t="str">
        <f t="shared" si="605"/>
        <v>0.109898998007098-0.2519479536867i</v>
      </c>
      <c r="M1247" t="str">
        <f t="shared" si="606"/>
        <v>0.663495643445057-1.74327288493881i</v>
      </c>
      <c r="N1247" t="str">
        <f t="shared" si="607"/>
        <v>-1.38827772927395i</v>
      </c>
      <c r="O1247" t="str">
        <f t="shared" si="608"/>
        <v>0.18150690926994-0.983389669402355i</v>
      </c>
      <c r="P1247" t="str">
        <f t="shared" si="609"/>
        <v>0.81849309073006+0.983389669402355i</v>
      </c>
      <c r="Q1247" t="str">
        <f t="shared" si="610"/>
        <v>-0.81849309073006+0.404888059871595i</v>
      </c>
      <c r="R1247" t="str">
        <f t="shared" si="611"/>
        <v>-0.32591380232955-1.36268502342286i</v>
      </c>
      <c r="S1247" t="str">
        <f t="shared" si="612"/>
        <v>0.150339025783993i</v>
      </c>
      <c r="T1247" t="str">
        <f t="shared" si="613"/>
        <v>0.20486473887183-0.0489975635317814i</v>
      </c>
      <c r="U1247" t="str">
        <f t="shared" si="614"/>
        <v>0.0000499999999999999-0.00127675316945751i</v>
      </c>
      <c r="V1247" t="str">
        <f t="shared" si="615"/>
        <v>0.00002-0.0142996354979241i</v>
      </c>
      <c r="W1247" t="str">
        <f t="shared" si="616"/>
        <v>0.0000422730171424486-0.00117222704473842i</v>
      </c>
      <c r="X1247" t="str">
        <f t="shared" si="617"/>
        <v>0.0000526586405161532-0.00117138427329889i</v>
      </c>
      <c r="Y1247" t="str">
        <f t="shared" si="618"/>
        <v>0.009+0.55945481975127i</v>
      </c>
      <c r="Z1247" t="str">
        <f t="shared" si="619"/>
        <v>-0.0251533033248421-0.00153973394202364i</v>
      </c>
      <c r="AA1247" t="str">
        <f t="shared" si="620"/>
        <v>0.34844459391331-21.4888081710057i</v>
      </c>
      <c r="AB1247" t="str">
        <f t="shared" si="621"/>
        <v>0.684740583625275-0.163769619084907i</v>
      </c>
      <c r="AC1247" t="str">
        <f t="shared" si="622"/>
        <v>1.16882725779792-1.30235012144261i</v>
      </c>
      <c r="AD1247" t="str">
        <f t="shared" si="623"/>
        <v>0.331005381567369+0.228703837982986i</v>
      </c>
      <c r="AE1247" t="str">
        <f t="shared" si="624"/>
        <v>-0.00797373570270565-0.00626231722933335i</v>
      </c>
      <c r="AF1247" t="str">
        <f t="shared" si="625"/>
        <v>-5.88018858913546-1.15688447445937i</v>
      </c>
      <c r="AG1247" t="str">
        <f t="shared" si="626"/>
        <v>1.01820827397611-0.025460258326272i</v>
      </c>
      <c r="AH1247" t="str">
        <f t="shared" si="627"/>
        <v>0.0377789160786272+0.0461694915623189i</v>
      </c>
      <c r="AI1247">
        <f t="shared" si="628"/>
        <v>-24.486880648127457</v>
      </c>
      <c r="AJ1247">
        <f t="shared" si="629"/>
        <v>50.707710841575654</v>
      </c>
      <c r="AK1247"/>
      <c r="AL1247"/>
      <c r="AM1247"/>
      <c r="AN1247"/>
    </row>
    <row r="1248" spans="1:40" x14ac:dyDescent="0.35">
      <c r="A1248"/>
      <c r="B1248">
        <f t="shared" si="595"/>
        <v>111400</v>
      </c>
      <c r="C1248" s="237" t="str">
        <f t="shared" si="598"/>
        <v>-2.59866938349279E-06+0.00927654520089346i</v>
      </c>
      <c r="D1248" s="208" t="str">
        <f t="shared" si="599"/>
        <v>-2.51368112531773+0.0711201798735166i</v>
      </c>
      <c r="E1248" t="str">
        <f t="shared" si="600"/>
        <v>20500</v>
      </c>
      <c r="F1248" t="str">
        <f t="shared" si="601"/>
        <v>0.327868852459016</v>
      </c>
      <c r="G1248" t="str">
        <f t="shared" si="596"/>
        <v>0.327868852459016</v>
      </c>
      <c r="H1248" t="str">
        <f t="shared" si="602"/>
        <v>3.36726364912009+1.22726626890548i</v>
      </c>
      <c r="I1248" t="str">
        <f t="shared" si="603"/>
        <v>437.466777012379i</v>
      </c>
      <c r="J1248" t="str">
        <f t="shared" si="597"/>
        <v>-258.04815218752+95.703731873444i</v>
      </c>
      <c r="K1248" t="str">
        <f t="shared" si="604"/>
        <v>0.552716556982703-1.49030224235604i</v>
      </c>
      <c r="L1248" t="str">
        <f t="shared" si="605"/>
        <v>0.1097332595073-0.251794018334774i</v>
      </c>
      <c r="M1248" t="str">
        <f t="shared" si="606"/>
        <v>0.662449816490003-1.74209626069081i</v>
      </c>
      <c r="N1248" t="str">
        <f t="shared" si="607"/>
        <v>-1.38952505877015i</v>
      </c>
      <c r="O1248" t="str">
        <f t="shared" si="608"/>
        <v>0.180280157450094-0.983615303271441i</v>
      </c>
      <c r="P1248" t="str">
        <f t="shared" si="609"/>
        <v>0.819719842549906+0.983615303271441i</v>
      </c>
      <c r="Q1248" t="str">
        <f t="shared" si="610"/>
        <v>-0.819719842549906+0.405909755498709i</v>
      </c>
      <c r="R1248" t="str">
        <f t="shared" si="611"/>
        <v>-0.325899941781943-1.36132030851657i</v>
      </c>
      <c r="S1248" t="str">
        <f t="shared" si="612"/>
        <v>0.150474101278857i</v>
      </c>
      <c r="T1248" t="str">
        <f t="shared" si="613"/>
        <v>0.204843449976687-0.0490395008464697i</v>
      </c>
      <c r="U1248" t="str">
        <f t="shared" si="614"/>
        <v>0.0000499999999999999-0.00127560707145979i</v>
      </c>
      <c r="V1248" t="str">
        <f t="shared" si="615"/>
        <v>0.00002-0.0142867992003497i</v>
      </c>
      <c r="W1248" t="str">
        <f t="shared" si="616"/>
        <v>0.0000422730161263293-0.00117117500219982i</v>
      </c>
      <c r="X1248" t="str">
        <f t="shared" si="617"/>
        <v>0.0000526399834121109-0.00117033315261708i</v>
      </c>
      <c r="Y1248" t="str">
        <f t="shared" si="618"/>
        <v>0.009+0.559957474575845i</v>
      </c>
      <c r="Z1248" t="str">
        <f t="shared" si="619"/>
        <v>-0.0251080974550422-0.00153721212282454i</v>
      </c>
      <c r="AA1248" t="str">
        <f t="shared" si="620"/>
        <v>0.347816130457941-21.4694477672386i</v>
      </c>
      <c r="AB1248" t="str">
        <f t="shared" si="621"/>
        <v>0.684669427551441-0.163909790504808i</v>
      </c>
      <c r="AC1248" t="str">
        <f t="shared" si="622"/>
        <v>1.16801250350873-1.30134206018751i</v>
      </c>
      <c r="AD1248" t="str">
        <f t="shared" si="623"/>
        <v>0.331291643567697+0.228776625811599i</v>
      </c>
      <c r="AE1248" t="str">
        <f t="shared" si="624"/>
        <v>-0.00796642467012239-0.0062534113469961i</v>
      </c>
      <c r="AF1248" t="str">
        <f t="shared" si="625"/>
        <v>-5.88094477443782-1.15614608903196i</v>
      </c>
      <c r="AG1248" t="str">
        <f t="shared" si="626"/>
        <v>1.0181975097526-0.0254597367003844i</v>
      </c>
      <c r="AH1248" t="str">
        <f t="shared" si="627"/>
        <v>0.037759210167885+0.0461085954430911i</v>
      </c>
      <c r="AI1248">
        <f t="shared" si="628"/>
        <v>-24.495563237604987</v>
      </c>
      <c r="AJ1248">
        <f t="shared" si="629"/>
        <v>50.685297712447543</v>
      </c>
      <c r="AK1248"/>
      <c r="AL1248"/>
      <c r="AM1248"/>
      <c r="AN1248"/>
    </row>
    <row r="1249" spans="1:40" x14ac:dyDescent="0.35">
      <c r="A1249"/>
      <c r="B1249">
        <f t="shared" si="595"/>
        <v>111500</v>
      </c>
      <c r="C1249" s="237" t="str">
        <f t="shared" si="598"/>
        <v>-2.59401018374853E-06+0.00926822543071687i</v>
      </c>
      <c r="D1249" s="208" t="str">
        <f t="shared" si="599"/>
        <v>-2.5136810895972+0.0710563949688294i</v>
      </c>
      <c r="E1249" t="str">
        <f t="shared" si="600"/>
        <v>20500</v>
      </c>
      <c r="F1249" t="str">
        <f t="shared" si="601"/>
        <v>0.327868852459016</v>
      </c>
      <c r="G1249" t="str">
        <f t="shared" si="596"/>
        <v>0.327868852459016</v>
      </c>
      <c r="H1249" t="str">
        <f t="shared" si="602"/>
        <v>3.36801820503492+1.22646476277874i</v>
      </c>
      <c r="I1249" t="str">
        <f t="shared" si="603"/>
        <v>437.859476094077i</v>
      </c>
      <c r="J1249" t="str">
        <f t="shared" si="597"/>
        <v>-258.513438402162+95.7896418661491i</v>
      </c>
      <c r="K1249" t="str">
        <f t="shared" si="604"/>
        <v>0.551838475686709-1.48928066765006i</v>
      </c>
      <c r="L1249" t="str">
        <f t="shared" si="605"/>
        <v>0.109567871981958-0.251640206280597i</v>
      </c>
      <c r="M1249" t="str">
        <f t="shared" si="606"/>
        <v>0.661406347668667-1.74092087393066i</v>
      </c>
      <c r="N1249" t="str">
        <f t="shared" si="607"/>
        <v>-1.39077238826635i</v>
      </c>
      <c r="O1249" t="str">
        <f t="shared" si="608"/>
        <v>0.17905312514485-0.98383940680167i</v>
      </c>
      <c r="P1249" t="str">
        <f t="shared" si="609"/>
        <v>0.82094687485515+0.98383940680167i</v>
      </c>
      <c r="Q1249" t="str">
        <f t="shared" si="610"/>
        <v>-0.82094687485515+0.40693298146468i</v>
      </c>
      <c r="R1249" t="str">
        <f t="shared" si="611"/>
        <v>-0.325886066853742-1.3599579093364i</v>
      </c>
      <c r="S1249" t="str">
        <f t="shared" si="612"/>
        <v>0.150609176773721i</v>
      </c>
      <c r="T1249" t="str">
        <f t="shared" si="613"/>
        <v>0.204822141172066-0.0490814322508679i</v>
      </c>
      <c r="U1249" t="str">
        <f t="shared" si="614"/>
        <v>0.0000499999999999999-0.00127446302924324i</v>
      </c>
      <c r="V1249" t="str">
        <f t="shared" si="615"/>
        <v>0.00002-0.0142739859275242i</v>
      </c>
      <c r="W1249" t="str">
        <f t="shared" si="616"/>
        <v>0.0000422730151092976-0.00117012484693574i</v>
      </c>
      <c r="X1249" t="str">
        <f t="shared" si="617"/>
        <v>0.0000526213764751448-0.00116928391711159i</v>
      </c>
      <c r="Y1249" t="str">
        <f t="shared" si="618"/>
        <v>0.009+0.560460129400419i</v>
      </c>
      <c r="Z1249" t="str">
        <f t="shared" si="619"/>
        <v>-0.0250630134204437-0.0015346979048241i</v>
      </c>
      <c r="AA1249" t="str">
        <f t="shared" si="620"/>
        <v>0.347189368562956-21.4501222807133i</v>
      </c>
      <c r="AB1249" t="str">
        <f t="shared" si="621"/>
        <v>0.684598204932103-0.164049942170136i</v>
      </c>
      <c r="AC1249" t="str">
        <f t="shared" si="622"/>
        <v>1.16719962965356-1.30033497830776i</v>
      </c>
      <c r="AD1249" t="str">
        <f t="shared" si="623"/>
        <v>0.331578022354601+0.228849077355299i</v>
      </c>
      <c r="AE1249" t="str">
        <f t="shared" si="624"/>
        <v>-0.00795913022465945-0.00624451959320534i</v>
      </c>
      <c r="AF1249" t="str">
        <f t="shared" si="625"/>
        <v>-5.88169929463212-1.15540836780991i</v>
      </c>
      <c r="AG1249" t="str">
        <f t="shared" si="626"/>
        <v>1.01818673902746-0.0254592252735531i</v>
      </c>
      <c r="AH1249" t="str">
        <f t="shared" si="627"/>
        <v>0.0377395401490551+0.0460477924195821i</v>
      </c>
      <c r="AI1249">
        <f t="shared" si="628"/>
        <v>-24.504239358185917</v>
      </c>
      <c r="AJ1249">
        <f t="shared" si="629"/>
        <v>50.662869785628928</v>
      </c>
      <c r="AK1249"/>
      <c r="AL1249"/>
      <c r="AM1249"/>
      <c r="AN1249"/>
    </row>
    <row r="1250" spans="1:40" x14ac:dyDescent="0.35">
      <c r="A1250"/>
      <c r="B1250">
        <f t="shared" si="595"/>
        <v>111600</v>
      </c>
      <c r="C1250" s="237" t="str">
        <f t="shared" si="598"/>
        <v>-2.58936350312117E-06+0.00925992057051916i</v>
      </c>
      <c r="D1250" s="208" t="str">
        <f t="shared" si="599"/>
        <v>-2.51368105397265+0.0709927243739802i</v>
      </c>
      <c r="E1250" t="str">
        <f t="shared" si="600"/>
        <v>20500</v>
      </c>
      <c r="F1250" t="str">
        <f t="shared" si="601"/>
        <v>0.327868852459016</v>
      </c>
      <c r="G1250" t="str">
        <f t="shared" si="596"/>
        <v>0.327868852459016</v>
      </c>
      <c r="H1250" t="str">
        <f t="shared" si="602"/>
        <v>3.36877110033128+1.22566403519837i</v>
      </c>
      <c r="I1250" t="str">
        <f t="shared" si="603"/>
        <v>438.252175175776i</v>
      </c>
      <c r="J1250" t="str">
        <f t="shared" si="597"/>
        <v>-258.979142101071+95.8755518588542i</v>
      </c>
      <c r="K1250" t="str">
        <f t="shared" si="604"/>
        <v>0.550962395748425-1.48826020621962i</v>
      </c>
      <c r="L1250" t="str">
        <f t="shared" si="605"/>
        <v>0.109402834516485-0.25148651759059i</v>
      </c>
      <c r="M1250" t="str">
        <f t="shared" si="606"/>
        <v>0.66036523026491-1.73974672381021i</v>
      </c>
      <c r="N1250" t="str">
        <f t="shared" si="607"/>
        <v>-1.39201971776256i</v>
      </c>
      <c r="O1250" t="str">
        <f t="shared" si="608"/>
        <v>0.177825814263253-0.984061979644377i</v>
      </c>
      <c r="P1250" t="str">
        <f t="shared" si="609"/>
        <v>0.822174185736747+0.984061979644377i</v>
      </c>
      <c r="Q1250" t="str">
        <f t="shared" si="610"/>
        <v>-0.822174185736747+0.407957738118183i</v>
      </c>
      <c r="R1250" t="str">
        <f t="shared" si="611"/>
        <v>-0.32587217753943-1.35859781964337i</v>
      </c>
      <c r="S1250" t="str">
        <f t="shared" si="612"/>
        <v>0.150744252268586i</v>
      </c>
      <c r="T1250" t="str">
        <f t="shared" si="613"/>
        <v>0.204800812455871-0.0491233577383173i</v>
      </c>
      <c r="U1250" t="str">
        <f t="shared" si="614"/>
        <v>0.0000499999999999999-0.00127332103728155i</v>
      </c>
      <c r="V1250" t="str">
        <f t="shared" si="615"/>
        <v>0.00002-0.0142611956175533i</v>
      </c>
      <c r="W1250" t="str">
        <f t="shared" si="616"/>
        <v>0.0000422730140913535-0.00116907657387282i</v>
      </c>
      <c r="X1250" t="str">
        <f t="shared" si="617"/>
        <v>0.0000526028195255445-0.00116823656171629i</v>
      </c>
      <c r="Y1250" t="str">
        <f t="shared" si="618"/>
        <v>0.009+0.560962784224993i</v>
      </c>
      <c r="Z1250" t="str">
        <f t="shared" si="619"/>
        <v>-0.0250180507833938-0.00153219125650228i</v>
      </c>
      <c r="AA1250" t="str">
        <f t="shared" si="620"/>
        <v>0.346564302081205-21.4308316168847i</v>
      </c>
      <c r="AB1250" t="str">
        <f t="shared" si="621"/>
        <v>0.684526915760254-0.164190074058634i</v>
      </c>
      <c r="AC1250" t="str">
        <f t="shared" si="622"/>
        <v>1.16638863092289-1.29932887511675i</v>
      </c>
      <c r="AD1250" t="str">
        <f t="shared" si="623"/>
        <v>0.331864517565474+0.228921192441328i</v>
      </c>
      <c r="AE1250" t="str">
        <f t="shared" si="624"/>
        <v>-0.00795185230417283-0.00623564193004936i</v>
      </c>
      <c r="AF1250" t="str">
        <f t="shared" si="625"/>
        <v>-5.88245215430393-1.15467131082439i</v>
      </c>
      <c r="AG1250" t="str">
        <f t="shared" si="626"/>
        <v>1.01817596180366-0.025458723989833i</v>
      </c>
      <c r="AH1250" t="str">
        <f t="shared" si="627"/>
        <v>0.0377199058736747+0.0459870822505408i</v>
      </c>
      <c r="AI1250">
        <f t="shared" si="628"/>
        <v>-24.512909024138754</v>
      </c>
      <c r="AJ1250">
        <f t="shared" si="629"/>
        <v>50.640427093983078</v>
      </c>
      <c r="AK1250"/>
      <c r="AL1250"/>
      <c r="AM1250"/>
      <c r="AN1250"/>
    </row>
    <row r="1251" spans="1:40" x14ac:dyDescent="0.35">
      <c r="A1251"/>
      <c r="B1251">
        <f t="shared" si="595"/>
        <v>111700</v>
      </c>
      <c r="C1251" s="237" t="str">
        <f t="shared" si="598"/>
        <v>-0.0000025847292967996+0.00925163058025566i</v>
      </c>
      <c r="D1251" s="208" t="str">
        <f t="shared" si="599"/>
        <v>-2.51368101844373+0.0709291677819601i</v>
      </c>
      <c r="E1251" t="str">
        <f t="shared" si="600"/>
        <v>20500</v>
      </c>
      <c r="F1251" t="str">
        <f t="shared" si="601"/>
        <v>0.327868852459016</v>
      </c>
      <c r="G1251" t="str">
        <f t="shared" si="596"/>
        <v>0.327868852459016</v>
      </c>
      <c r="H1251" t="str">
        <f t="shared" si="602"/>
        <v>3.36952233958058+1.22486408588268i</v>
      </c>
      <c r="I1251" t="str">
        <f t="shared" si="603"/>
        <v>438.644874257475i</v>
      </c>
      <c r="J1251" t="str">
        <f t="shared" si="597"/>
        <v>-259.445263284245+95.9614618515593i</v>
      </c>
      <c r="K1251" t="str">
        <f t="shared" si="604"/>
        <v>0.550088311386008-1.48724085714634i</v>
      </c>
      <c r="L1251" t="str">
        <f t="shared" si="605"/>
        <v>0.109238146198965-0.251332952329777i</v>
      </c>
      <c r="M1251" t="str">
        <f t="shared" si="606"/>
        <v>0.659326457584973-1.73857380947612i</v>
      </c>
      <c r="N1251" t="str">
        <f t="shared" si="607"/>
        <v>-1.39326704725876i</v>
      </c>
      <c r="O1251" t="str">
        <f t="shared" si="608"/>
        <v>0.17659822671481-0.984283021453273i</v>
      </c>
      <c r="P1251" t="str">
        <f t="shared" si="609"/>
        <v>0.82340177328519+0.984283021453273i</v>
      </c>
      <c r="Q1251" t="str">
        <f t="shared" si="610"/>
        <v>-0.82340177328519+0.408984025805487i</v>
      </c>
      <c r="R1251" t="str">
        <f t="shared" si="611"/>
        <v>-0.325858273833486-1.35724003322088i</v>
      </c>
      <c r="S1251" t="str">
        <f t="shared" si="612"/>
        <v>0.15087932776345i</v>
      </c>
      <c r="T1251" t="str">
        <f t="shared" si="613"/>
        <v>0.204779463826009-0.0491652773021546i</v>
      </c>
      <c r="U1251" t="str">
        <f t="shared" si="614"/>
        <v>0.0000500000000000001-0.00127218109006823i</v>
      </c>
      <c r="V1251" t="str">
        <f t="shared" si="615"/>
        <v>0.00002-0.0142484282087641i</v>
      </c>
      <c r="W1251" t="str">
        <f t="shared" si="616"/>
        <v>0.000042273013072497-0.00116803017795592i</v>
      </c>
      <c r="X1251" t="str">
        <f t="shared" si="617"/>
        <v>0.0000525843123844043-0.00116719108138323i</v>
      </c>
      <c r="Y1251" t="str">
        <f t="shared" si="618"/>
        <v>0.009+0.561465439049568i</v>
      </c>
      <c r="Z1251" t="str">
        <f t="shared" si="619"/>
        <v>-0.0249732091082053-0.00152969214650186i</v>
      </c>
      <c r="AA1251" t="str">
        <f t="shared" si="620"/>
        <v>0.345940924893328-21.4115756815494i</v>
      </c>
      <c r="AB1251" t="str">
        <f t="shared" si="621"/>
        <v>0.684455560028897-0.164330186148032i</v>
      </c>
      <c r="AC1251" t="str">
        <f t="shared" si="622"/>
        <v>1.16557950202489-1.29832374992381i</v>
      </c>
      <c r="AD1251" t="str">
        <f t="shared" si="623"/>
        <v>0.332151128837453+0.228992970897267i</v>
      </c>
      <c r="AE1251" t="str">
        <f t="shared" si="624"/>
        <v>-0.0079445908467985-0.00622677831976102i</v>
      </c>
      <c r="AF1251" t="str">
        <f t="shared" si="625"/>
        <v>-5.88320335802431-1.15393491810072i</v>
      </c>
      <c r="AG1251" t="str">
        <f t="shared" si="626"/>
        <v>1.01816517808416-0.0254582327934615i</v>
      </c>
      <c r="AH1251" t="str">
        <f t="shared" si="627"/>
        <v>0.0377003071939624+0.0459264646955928i</v>
      </c>
      <c r="AI1251">
        <f t="shared" si="628"/>
        <v>-24.521572249691449</v>
      </c>
      <c r="AJ1251">
        <f t="shared" si="629"/>
        <v>50.617969670249884</v>
      </c>
      <c r="AK1251"/>
      <c r="AL1251"/>
      <c r="AM1251"/>
      <c r="AN1251"/>
    </row>
    <row r="1252" spans="1:40" x14ac:dyDescent="0.35">
      <c r="A1252"/>
      <c r="B1252">
        <f t="shared" si="595"/>
        <v>111800</v>
      </c>
      <c r="C1252" s="237" t="str">
        <f t="shared" si="598"/>
        <v>-2.58010752017299E-06+0.00924335542002495i</v>
      </c>
      <c r="D1252" s="208" t="str">
        <f t="shared" si="599"/>
        <v>-2.51368098301011+0.070865724886858i</v>
      </c>
      <c r="E1252" t="str">
        <f t="shared" si="600"/>
        <v>20500</v>
      </c>
      <c r="F1252" t="str">
        <f t="shared" si="601"/>
        <v>0.327868852459016</v>
      </c>
      <c r="G1252" t="str">
        <f t="shared" si="596"/>
        <v>0.327868852459016</v>
      </c>
      <c r="H1252" t="str">
        <f t="shared" si="602"/>
        <v>3.3702719273397+1.22406491454529i</v>
      </c>
      <c r="I1252" t="str">
        <f t="shared" si="603"/>
        <v>439.037573339174i</v>
      </c>
      <c r="J1252" t="str">
        <f t="shared" si="597"/>
        <v>-259.911801951686+96.0473718442643i</v>
      </c>
      <c r="K1252" t="str">
        <f t="shared" si="604"/>
        <v>0.549216216837229-1.48622261950811i</v>
      </c>
      <c r="L1252" t="str">
        <f t="shared" si="605"/>
        <v>0.10907380612014-0.251179510561794i</v>
      </c>
      <c r="M1252" t="str">
        <f t="shared" si="606"/>
        <v>0.658290022957369-1.7374021300699i</v>
      </c>
      <c r="N1252" t="str">
        <f t="shared" si="607"/>
        <v>-1.39451437675496i</v>
      </c>
      <c r="O1252" t="str">
        <f t="shared" si="608"/>
        <v>0.175370364409429-0.984502531884456i</v>
      </c>
      <c r="P1252" t="str">
        <f t="shared" si="609"/>
        <v>0.824629635590571+0.984502531884456i</v>
      </c>
      <c r="Q1252" t="str">
        <f t="shared" si="610"/>
        <v>-0.824629635590571+0.410011844870504i</v>
      </c>
      <c r="R1252" t="str">
        <f t="shared" si="611"/>
        <v>-0.325844355730381-1.35588454387449i</v>
      </c>
      <c r="S1252" t="str">
        <f t="shared" si="612"/>
        <v>0.151014403258314i</v>
      </c>
      <c r="T1252" t="str">
        <f t="shared" si="613"/>
        <v>0.204758095280377-0.0492071909357133i</v>
      </c>
      <c r="U1252" t="str">
        <f t="shared" si="614"/>
        <v>0.0000500000000000001-0.00127104318211647i</v>
      </c>
      <c r="V1252" t="str">
        <f t="shared" si="615"/>
        <v>0.00002-0.0142356836397044i</v>
      </c>
      <c r="W1252" t="str">
        <f t="shared" si="616"/>
        <v>0.0000422730120527277-0.001166985654148i</v>
      </c>
      <c r="X1252" t="str">
        <f t="shared" si="617"/>
        <v>0.0000525658548736193-0.00116614747108257i</v>
      </c>
      <c r="Y1252" t="str">
        <f t="shared" si="618"/>
        <v>0.009+0.561968093874142i</v>
      </c>
      <c r="Z1252" t="str">
        <f t="shared" si="619"/>
        <v>-0.0249284879611463-0.00152720054362753i</v>
      </c>
      <c r="AA1252" t="str">
        <f t="shared" si="620"/>
        <v>0.345319230907589-21.3923543808439i</v>
      </c>
      <c r="AB1252" t="str">
        <f t="shared" si="621"/>
        <v>0.684384137731005-0.164470278416047i</v>
      </c>
      <c r="AC1252" t="str">
        <f t="shared" si="622"/>
        <v>1.16477223768537-1.2973196020342i</v>
      </c>
      <c r="AD1252" t="str">
        <f t="shared" si="623"/>
        <v>0.332437855807413+0.229064412551013i</v>
      </c>
      <c r="AE1252" t="str">
        <f t="shared" si="624"/>
        <v>-0.00793734579095075-0.00621792872471643i</v>
      </c>
      <c r="AF1252" t="str">
        <f t="shared" si="625"/>
        <v>-5.88395291034981-1.15319918965843i</v>
      </c>
      <c r="AG1252" t="str">
        <f t="shared" si="626"/>
        <v>1.01815438787196-0.0254577516288561i</v>
      </c>
      <c r="AH1252" t="str">
        <f t="shared" si="627"/>
        <v>0.0376807439628128+0.0458659395152305i</v>
      </c>
      <c r="AI1252">
        <f t="shared" si="628"/>
        <v>-24.530229049032432</v>
      </c>
      <c r="AJ1252">
        <f t="shared" si="629"/>
        <v>50.595497547044033</v>
      </c>
      <c r="AK1252"/>
      <c r="AL1252"/>
      <c r="AM1252"/>
      <c r="AN1252"/>
    </row>
    <row r="1253" spans="1:40" x14ac:dyDescent="0.35">
      <c r="A1253"/>
      <c r="B1253">
        <f t="shared" si="595"/>
        <v>111900</v>
      </c>
      <c r="C1253" s="237" t="str">
        <f t="shared" si="598"/>
        <v>-2.57549812882975E-06+0.00923509505006821i</v>
      </c>
      <c r="D1253" s="208" t="str">
        <f t="shared" si="599"/>
        <v>-2.51368094767145+0.0708023953838563i</v>
      </c>
      <c r="E1253" t="str">
        <f t="shared" si="600"/>
        <v>20500</v>
      </c>
      <c r="F1253" t="str">
        <f t="shared" si="601"/>
        <v>0.327868852459016</v>
      </c>
      <c r="G1253" t="str">
        <f t="shared" si="596"/>
        <v>0.327868852459016</v>
      </c>
      <c r="H1253" t="str">
        <f t="shared" si="602"/>
        <v>3.37101986815113+1.22326652089509i</v>
      </c>
      <c r="I1253" t="str">
        <f t="shared" si="603"/>
        <v>439.430272420872i</v>
      </c>
      <c r="J1253" t="str">
        <f t="shared" si="597"/>
        <v>-260.378758103392+96.1332818369694i</v>
      </c>
      <c r="K1253" t="str">
        <f t="shared" si="604"/>
        <v>0.548346106359428-1.48520549237914i</v>
      </c>
      <c r="L1253" t="str">
        <f t="shared" si="605"/>
        <v>0.108909813373406-0.2510261923489i</v>
      </c>
      <c r="M1253" t="str">
        <f t="shared" si="606"/>
        <v>0.657255919732834-1.73623168472804i</v>
      </c>
      <c r="N1253" t="str">
        <f t="shared" si="607"/>
        <v>-1.39576170625116i</v>
      </c>
      <c r="O1253" t="str">
        <f t="shared" si="608"/>
        <v>0.174142229257456-0.984720510596404i</v>
      </c>
      <c r="P1253" t="str">
        <f t="shared" si="609"/>
        <v>0.825857770742544+0.984720510596404i</v>
      </c>
      <c r="Q1253" t="str">
        <f t="shared" si="610"/>
        <v>-0.825857770742544+0.411041195654756i</v>
      </c>
      <c r="R1253" t="str">
        <f t="shared" si="611"/>
        <v>-0.325830423224578-1.35453134543195i</v>
      </c>
      <c r="S1253" t="str">
        <f t="shared" si="612"/>
        <v>0.151149478753179i</v>
      </c>
      <c r="T1253" t="str">
        <f t="shared" si="613"/>
        <v>0.204736706816881-0.0492490986323227i</v>
      </c>
      <c r="U1253" t="str">
        <f t="shared" si="614"/>
        <v>0.0000500000000000001-0.00126990730795908i</v>
      </c>
      <c r="V1253" t="str">
        <f t="shared" si="615"/>
        <v>0.00002-0.0142229618491417i</v>
      </c>
      <c r="W1253" t="str">
        <f t="shared" si="616"/>
        <v>0.0000422730110320462-0.00116594299742997i</v>
      </c>
      <c r="X1253" t="str">
        <f t="shared" si="617"/>
        <v>0.0000525474468158784-0.00116510572580233i</v>
      </c>
      <c r="Y1253" t="str">
        <f t="shared" si="618"/>
        <v>0.009+0.562470748698716i</v>
      </c>
      <c r="Z1253" t="str">
        <f t="shared" si="619"/>
        <v>-0.0248838869104253-0.00152471641684469i</v>
      </c>
      <c r="AA1253" t="str">
        <f t="shared" si="620"/>
        <v>0.344699214059729-21.3731676212433i</v>
      </c>
      <c r="AB1253" t="str">
        <f t="shared" si="621"/>
        <v>0.684312648859578-0.164610350840383i</v>
      </c>
      <c r="AC1253" t="str">
        <f t="shared" si="622"/>
        <v>1.16396683264774-1.29631643074931i</v>
      </c>
      <c r="AD1253" t="str">
        <f t="shared" si="623"/>
        <v>0.332724698111951+0.229135517230806i</v>
      </c>
      <c r="AE1253" t="str">
        <f t="shared" si="624"/>
        <v>-0.00793011707531916-0.00620909310743416i</v>
      </c>
      <c r="AF1253" t="str">
        <f t="shared" si="625"/>
        <v>-5.88470081582258-1.15246412551123i</v>
      </c>
      <c r="AG1253" t="str">
        <f t="shared" si="626"/>
        <v>1.01814359117008-0.0254572804406135i</v>
      </c>
      <c r="AH1253" t="str">
        <f t="shared" si="627"/>
        <v>0.0376612160337856+0.0458055064708073i</v>
      </c>
      <c r="AI1253">
        <f t="shared" si="628"/>
        <v>-24.538879436311628</v>
      </c>
      <c r="AJ1253">
        <f t="shared" si="629"/>
        <v>50.573010756859752</v>
      </c>
      <c r="AK1253"/>
      <c r="AL1253"/>
      <c r="AM1253"/>
      <c r="AN1253"/>
    </row>
    <row r="1254" spans="1:40" x14ac:dyDescent="0.35">
      <c r="A1254"/>
      <c r="B1254">
        <f t="shared" si="595"/>
        <v>112000</v>
      </c>
      <c r="C1254" s="237" t="str">
        <f t="shared" si="598"/>
        <v>-2.57090107855651E-06+0.00922684943076869i</v>
      </c>
      <c r="D1254" s="208" t="str">
        <f t="shared" si="599"/>
        <v>-2.5136809124274+0.0707391789692267i</v>
      </c>
      <c r="E1254" t="str">
        <f t="shared" si="600"/>
        <v>20500</v>
      </c>
      <c r="F1254" t="str">
        <f t="shared" si="601"/>
        <v>0.327868852459016</v>
      </c>
      <c r="G1254" t="str">
        <f t="shared" si="596"/>
        <v>0.327868852459016</v>
      </c>
      <c r="H1254" t="str">
        <f t="shared" si="602"/>
        <v>3.37176616654291+1.22246890463636i</v>
      </c>
      <c r="I1254" t="str">
        <f t="shared" si="603"/>
        <v>439.822971502571i</v>
      </c>
      <c r="J1254" t="str">
        <f t="shared" si="597"/>
        <v>-260.846131739365+96.2191918296744i</v>
      </c>
      <c r="K1254" t="str">
        <f t="shared" si="604"/>
        <v>0.547477974229412-1.48418947482994i</v>
      </c>
      <c r="L1254" t="str">
        <f t="shared" si="605"/>
        <v>0.108746167054804-0.250872997751982i</v>
      </c>
      <c r="M1254" t="str">
        <f t="shared" si="606"/>
        <v>0.656224141284216-1.73506247258192i</v>
      </c>
      <c r="N1254" t="str">
        <f t="shared" si="607"/>
        <v>-1.39700903574737i</v>
      </c>
      <c r="O1254" t="str">
        <f t="shared" si="608"/>
        <v>0.172913823169653-0.984936957249983i</v>
      </c>
      <c r="P1254" t="str">
        <f t="shared" si="609"/>
        <v>0.827086176830347+0.984936957249983i</v>
      </c>
      <c r="Q1254" t="str">
        <f t="shared" si="610"/>
        <v>-0.827086176830347+0.412072078497387i</v>
      </c>
      <c r="R1254" t="str">
        <f t="shared" si="611"/>
        <v>-0.325816476310535-1.353180431743i</v>
      </c>
      <c r="S1254" t="str">
        <f t="shared" si="612"/>
        <v>0.151284554248043i</v>
      </c>
      <c r="T1254" t="str">
        <f t="shared" si="613"/>
        <v>0.204715298433414-0.0492910003853074i</v>
      </c>
      <c r="U1254" t="str">
        <f t="shared" si="614"/>
        <v>0.0000500000000000001-0.0012687734621484i</v>
      </c>
      <c r="V1254" t="str">
        <f t="shared" si="615"/>
        <v>0.00002-0.0142102627760621i</v>
      </c>
      <c r="W1254" t="str">
        <f t="shared" si="616"/>
        <v>0.0000422730100104521-0.00116490220280072i</v>
      </c>
      <c r="X1254" t="str">
        <f t="shared" si="617"/>
        <v>0.0000525290880346621-0.0011640658405485i</v>
      </c>
      <c r="Y1254" t="str">
        <f t="shared" si="618"/>
        <v>0.009+0.562973403523291i</v>
      </c>
      <c r="Z1254" t="str">
        <f t="shared" si="619"/>
        <v>-0.0248394055261856-0.00152223973527862i</v>
      </c>
      <c r="AA1254" t="str">
        <f t="shared" si="620"/>
        <v>0.34408086831282-21.3540153095599i</v>
      </c>
      <c r="AB1254" t="str">
        <f t="shared" si="621"/>
        <v>0.684241093407574-0.164750403398728i</v>
      </c>
      <c r="AC1254" t="str">
        <f t="shared" si="622"/>
        <v>1.16316328167289-1.29531423536646i</v>
      </c>
      <c r="AD1254" t="str">
        <f t="shared" si="623"/>
        <v>0.333011655387417+0.229206284765202i</v>
      </c>
      <c r="AE1254" t="str">
        <f t="shared" si="624"/>
        <v>-0.00792290463886929-0.0062002714305749i</v>
      </c>
      <c r="AF1254" t="str">
        <f t="shared" si="625"/>
        <v>-5.88544707897031-1.15172972566713i</v>
      </c>
      <c r="AG1254" t="str">
        <f t="shared" si="626"/>
        <v>1.01813278798155-0.0254568191735105i</v>
      </c>
      <c r="AH1254" t="str">
        <f t="shared" si="627"/>
        <v>0.0376417232611127+0.0457451653245386i</v>
      </c>
      <c r="AI1254">
        <f t="shared" si="628"/>
        <v>-24.547523425639071</v>
      </c>
      <c r="AJ1254">
        <f t="shared" si="629"/>
        <v>50.550509332066298</v>
      </c>
      <c r="AK1254"/>
      <c r="AL1254"/>
      <c r="AM1254"/>
      <c r="AN1254"/>
    </row>
    <row r="1255" spans="1:40" x14ac:dyDescent="0.35">
      <c r="A1255"/>
      <c r="B1255">
        <f t="shared" si="595"/>
        <v>112100</v>
      </c>
      <c r="C1255" s="237" t="str">
        <f t="shared" si="598"/>
        <v>-2.56631632533697E-06+0.00921861852265093i</v>
      </c>
      <c r="D1255" s="208" t="str">
        <f t="shared" si="599"/>
        <v>-2.51368087727762+0.0706760753403238i</v>
      </c>
      <c r="E1255" t="str">
        <f t="shared" si="600"/>
        <v>20500</v>
      </c>
      <c r="F1255" t="str">
        <f t="shared" si="601"/>
        <v>0.327868852459016</v>
      </c>
      <c r="G1255" t="str">
        <f t="shared" si="596"/>
        <v>0.327868852459016</v>
      </c>
      <c r="H1255" t="str">
        <f t="shared" si="602"/>
        <v>3.37251082702877+1.22167206546877i</v>
      </c>
      <c r="I1255" t="str">
        <f t="shared" si="603"/>
        <v>440.21567058427i</v>
      </c>
      <c r="J1255" t="str">
        <f t="shared" si="597"/>
        <v>-261.313922859604+96.3051018223795i</v>
      </c>
      <c r="K1255" t="str">
        <f t="shared" si="604"/>
        <v>0.546611814743404-1.48317456592744i</v>
      </c>
      <c r="L1255" t="str">
        <f t="shared" si="605"/>
        <v>0.108582866263009-0.250719926830574i</v>
      </c>
      <c r="M1255" t="str">
        <f t="shared" si="606"/>
        <v>0.655194681006413-1.73389449275801i</v>
      </c>
      <c r="N1255" t="str">
        <f t="shared" si="607"/>
        <v>-1.39825636524357i</v>
      </c>
      <c r="O1255" t="str">
        <f t="shared" si="608"/>
        <v>0.17168514805723-0.985151871508433i</v>
      </c>
      <c r="P1255" t="str">
        <f t="shared" si="609"/>
        <v>0.82831485194277+0.985151871508433i</v>
      </c>
      <c r="Q1255" t="str">
        <f t="shared" si="610"/>
        <v>-0.82831485194277+0.413104493735137i</v>
      </c>
      <c r="R1255" t="str">
        <f t="shared" si="611"/>
        <v>-0.325802514982703-1.35183179667936i</v>
      </c>
      <c r="S1255" t="str">
        <f t="shared" si="612"/>
        <v>0.151419629742907i</v>
      </c>
      <c r="T1255" t="str">
        <f t="shared" si="613"/>
        <v>0.204693870127877-0.0493328961879888i</v>
      </c>
      <c r="U1255" t="str">
        <f t="shared" si="614"/>
        <v>0.0000500000000000001-0.00126764163925621i</v>
      </c>
      <c r="V1255" t="str">
        <f t="shared" si="615"/>
        <v>0.00002-0.0141975863596695i</v>
      </c>
      <c r="W1255" t="str">
        <f t="shared" si="616"/>
        <v>0.0000422730089879456-0.00116386326527696i</v>
      </c>
      <c r="X1255" t="str">
        <f t="shared" si="617"/>
        <v>0.0000525107783542376-0.00116302781034486i</v>
      </c>
      <c r="Y1255" t="str">
        <f t="shared" si="618"/>
        <v>0.009+0.563476058347865i</v>
      </c>
      <c r="Z1255" t="str">
        <f t="shared" si="619"/>
        <v>-0.0247950433804928-0.00151977046821343i</v>
      </c>
      <c r="AA1255" t="str">
        <f t="shared" si="620"/>
        <v>0.343464187657117-21.3348973529412i</v>
      </c>
      <c r="AB1255" t="str">
        <f t="shared" si="621"/>
        <v>0.684169471367977-0.164890436068759i</v>
      </c>
      <c r="AC1255" t="str">
        <f t="shared" si="622"/>
        <v>1.16236157953918-1.29431301517917i</v>
      </c>
      <c r="AD1255" t="str">
        <f t="shared" si="623"/>
        <v>0.333298727269888+0.2292767149831i</v>
      </c>
      <c r="AE1255" t="str">
        <f t="shared" si="624"/>
        <v>-0.00791570842083963-0.00619146365694077i</v>
      </c>
      <c r="AF1255" t="str">
        <f t="shared" si="625"/>
        <v>-5.88619170430639-1.15099599012845i</v>
      </c>
      <c r="AG1255" t="str">
        <f t="shared" si="626"/>
        <v>1.01812197830942-0.0254563677725013i</v>
      </c>
      <c r="AH1255" t="str">
        <f t="shared" si="627"/>
        <v>0.0376222654996871+0.0456849158394954i</v>
      </c>
      <c r="AI1255">
        <f t="shared" si="628"/>
        <v>-24.556161031086052</v>
      </c>
      <c r="AJ1255">
        <f t="shared" si="629"/>
        <v>50.527993304912499</v>
      </c>
      <c r="AK1255"/>
      <c r="AL1255"/>
      <c r="AM1255"/>
      <c r="AN1255"/>
    </row>
    <row r="1256" spans="1:40" x14ac:dyDescent="0.35">
      <c r="A1256"/>
      <c r="B1256">
        <f t="shared" si="595"/>
        <v>112200</v>
      </c>
      <c r="C1256" s="237" t="str">
        <f t="shared" si="598"/>
        <v>-2.56174382535093E-06+0.00921040228638023i</v>
      </c>
      <c r="D1256" s="208" t="str">
        <f t="shared" si="599"/>
        <v>-2.51368084222178+0.0706130841955818i</v>
      </c>
      <c r="E1256" t="str">
        <f t="shared" si="600"/>
        <v>20500</v>
      </c>
      <c r="F1256" t="str">
        <f t="shared" si="601"/>
        <v>0.327868852459016</v>
      </c>
      <c r="G1256" t="str">
        <f t="shared" si="596"/>
        <v>0.327868852459016</v>
      </c>
      <c r="H1256" t="str">
        <f t="shared" si="602"/>
        <v>3.37325385410815+1.22087600308742i</v>
      </c>
      <c r="I1256" t="str">
        <f t="shared" si="603"/>
        <v>440.608369665968i</v>
      </c>
      <c r="J1256" t="str">
        <f t="shared" si="597"/>
        <v>-261.78213146411+96.3910118150846i</v>
      </c>
      <c r="K1256" t="str">
        <f t="shared" si="604"/>
        <v>0.545747622216956-1.48216076473498i</v>
      </c>
      <c r="L1256" t="str">
        <f t="shared" si="605"/>
        <v>0.108419910099328-0.250566979642852i</v>
      </c>
      <c r="M1256" t="str">
        <f t="shared" si="606"/>
        <v>0.654167532316284-1.73272774437783i</v>
      </c>
      <c r="N1256" t="str">
        <f t="shared" si="607"/>
        <v>-1.39950369473977i</v>
      </c>
      <c r="O1256" t="str">
        <f t="shared" si="608"/>
        <v>0.170456205831788-0.985365253037386i</v>
      </c>
      <c r="P1256" t="str">
        <f t="shared" si="609"/>
        <v>0.829543794168212+0.985365253037386i</v>
      </c>
      <c r="Q1256" t="str">
        <f t="shared" si="610"/>
        <v>-0.829543794168212+0.414138441702384i</v>
      </c>
      <c r="R1256" t="str">
        <f t="shared" si="611"/>
        <v>-0.325788539235529-1.35048543413455i</v>
      </c>
      <c r="S1256" t="str">
        <f t="shared" si="612"/>
        <v>0.151554705237771i</v>
      </c>
      <c r="T1256" t="str">
        <f t="shared" si="613"/>
        <v>0.204672421898165-0.0493747860336846i</v>
      </c>
      <c r="U1256" t="str">
        <f t="shared" si="614"/>
        <v>0.00005-0.00126651183387363i</v>
      </c>
      <c r="V1256" t="str">
        <f t="shared" si="615"/>
        <v>0.00002-0.0141849325393846i</v>
      </c>
      <c r="W1256" t="str">
        <f t="shared" si="616"/>
        <v>0.0000422730079645266-0.00116282617989314i</v>
      </c>
      <c r="X1256" t="str">
        <f t="shared" si="617"/>
        <v>0.0000524925175996547-0.00116199163023288i</v>
      </c>
      <c r="Y1256" t="str">
        <f t="shared" si="618"/>
        <v>0.009+0.56397871317244i</v>
      </c>
      <c r="Z1256" t="str">
        <f t="shared" si="619"/>
        <v>-0.0247508000473231-0.00151730858509116i</v>
      </c>
      <c r="AA1256" t="str">
        <f t="shared" si="620"/>
        <v>0.342849166109908-21.3158136588688i</v>
      </c>
      <c r="AB1256" t="str">
        <f t="shared" si="621"/>
        <v>0.684097782733752-0.165030448828142i</v>
      </c>
      <c r="AC1256" t="str">
        <f t="shared" si="622"/>
        <v>1.16156172104233-1.29331276947708i</v>
      </c>
      <c r="AD1256" t="str">
        <f t="shared" si="623"/>
        <v>0.333585913395181+0.229346807713727i</v>
      </c>
      <c r="AE1256" t="str">
        <f t="shared" si="624"/>
        <v>-0.00790852836074051-0.00618266974947433i</v>
      </c>
      <c r="AF1256" t="str">
        <f t="shared" si="625"/>
        <v>-5.88693469632993-1.15026291889184i</v>
      </c>
      <c r="AG1256" t="str">
        <f t="shared" si="626"/>
        <v>1.01811116215675-0.0254559261827178i</v>
      </c>
      <c r="AH1256" t="str">
        <f t="shared" si="627"/>
        <v>0.0376028426050611+0.0456247577796002i</v>
      </c>
      <c r="AI1256">
        <f t="shared" si="628"/>
        <v>-24.564792266685131</v>
      </c>
      <c r="AJ1256">
        <f t="shared" si="629"/>
        <v>50.505462707525801</v>
      </c>
      <c r="AK1256"/>
      <c r="AL1256"/>
      <c r="AM1256"/>
      <c r="AN1256"/>
    </row>
    <row r="1257" spans="1:40" x14ac:dyDescent="0.35">
      <c r="A1257"/>
      <c r="B1257">
        <f t="shared" si="595"/>
        <v>112300</v>
      </c>
      <c r="C1257" s="237" t="str">
        <f t="shared" si="598"/>
        <v>-2.55718353497318E-06+0.00920220068276202i</v>
      </c>
      <c r="D1257" s="208" t="str">
        <f t="shared" si="599"/>
        <v>-2.51368080725956+0.0705502052345088i</v>
      </c>
      <c r="E1257" t="str">
        <f t="shared" si="600"/>
        <v>20500</v>
      </c>
      <c r="F1257" t="str">
        <f t="shared" si="601"/>
        <v>0.327868852459016</v>
      </c>
      <c r="G1257" t="str">
        <f t="shared" si="596"/>
        <v>0.327868852459016</v>
      </c>
      <c r="H1257" t="str">
        <f t="shared" si="602"/>
        <v>3.37399525226626+1.22008071718292i</v>
      </c>
      <c r="I1257" t="str">
        <f t="shared" si="603"/>
        <v>441.001068747667i</v>
      </c>
      <c r="J1257" t="str">
        <f t="shared" si="597"/>
        <v>-262.250757552881+96.4769218077896i</v>
      </c>
      <c r="K1257" t="str">
        <f t="shared" si="604"/>
        <v>0.544885390984894-1.48114807031238i</v>
      </c>
      <c r="L1257" t="str">
        <f t="shared" si="605"/>
        <v>0.108257297667689-0.250414156245659i</v>
      </c>
      <c r="M1257" t="str">
        <f t="shared" si="606"/>
        <v>0.653142688652583-1.73156222655804i</v>
      </c>
      <c r="N1257" t="str">
        <f t="shared" si="607"/>
        <v>-1.40075102423598i</v>
      </c>
      <c r="O1257" t="str">
        <f t="shared" si="608"/>
        <v>0.169226998405343-0.985577101504858i</v>
      </c>
      <c r="P1257" t="str">
        <f t="shared" si="609"/>
        <v>0.830773001594657+0.985577101504858i</v>
      </c>
      <c r="Q1257" t="str">
        <f t="shared" si="610"/>
        <v>-0.830773001594657+0.415173922731122i</v>
      </c>
      <c r="R1257" t="str">
        <f t="shared" si="611"/>
        <v>-0.325774549063449-1.34914133802383i</v>
      </c>
      <c r="S1257" t="str">
        <f t="shared" si="612"/>
        <v>0.151689780732636i</v>
      </c>
      <c r="T1257" t="str">
        <f t="shared" si="613"/>
        <v>0.20465095374217-0.049416669915708i</v>
      </c>
      <c r="U1257" t="str">
        <f t="shared" si="614"/>
        <v>0.00005-0.00126538404061105i</v>
      </c>
      <c r="V1257" t="str">
        <f t="shared" si="615"/>
        <v>0.00002-0.0141723012548438i</v>
      </c>
      <c r="W1257" t="str">
        <f t="shared" si="616"/>
        <v>0.0000422730069401949-0.00116179094170145i</v>
      </c>
      <c r="X1257" t="str">
        <f t="shared" si="617"/>
        <v>0.0000524743055967428-0.00116095729527179i</v>
      </c>
      <c r="Y1257" t="str">
        <f t="shared" si="618"/>
        <v>0.009+0.564481367997014i</v>
      </c>
      <c r="Z1257" t="str">
        <f t="shared" si="619"/>
        <v>-0.0247066751025576-0.0015148540555108i</v>
      </c>
      <c r="AA1257" t="str">
        <f t="shared" si="620"/>
        <v>0.342235797715373-21.2967641351569i</v>
      </c>
      <c r="AB1257" t="str">
        <f t="shared" si="621"/>
        <v>0.684026027497851-0.165170441654527i</v>
      </c>
      <c r="AC1257" t="str">
        <f t="shared" si="622"/>
        <v>1.1607637009954-1.292313497546i</v>
      </c>
      <c r="AD1257" t="str">
        <f t="shared" si="623"/>
        <v>0.333873213398847+0.229416562786636i</v>
      </c>
      <c r="AE1257" t="str">
        <f t="shared" si="624"/>
        <v>-0.0079013643983535-0.00617388967125858i</v>
      </c>
      <c r="AF1257" t="str">
        <f t="shared" si="625"/>
        <v>-5.88767605952582-1.14953051194841i</v>
      </c>
      <c r="AG1257" t="str">
        <f t="shared" si="626"/>
        <v>1.01810033952664-0.0254554943494684i</v>
      </c>
      <c r="AH1257" t="str">
        <f t="shared" si="627"/>
        <v>0.0375834544334461+0.0455646909096265i</v>
      </c>
      <c r="AI1257">
        <f t="shared" si="628"/>
        <v>-24.573417146429616</v>
      </c>
      <c r="AJ1257">
        <f t="shared" si="629"/>
        <v>50.482917571912246</v>
      </c>
      <c r="AK1257"/>
      <c r="AL1257"/>
      <c r="AM1257"/>
      <c r="AN1257"/>
    </row>
    <row r="1258" spans="1:40" x14ac:dyDescent="0.35">
      <c r="A1258"/>
      <c r="B1258">
        <f t="shared" si="595"/>
        <v>112400</v>
      </c>
      <c r="C1258" s="237" t="str">
        <f t="shared" si="598"/>
        <v>-0.0000025526354107725+0.00919401367274117i</v>
      </c>
      <c r="D1258" s="208" t="str">
        <f t="shared" si="599"/>
        <v>-2.51368077239061+0.0704874381576823i</v>
      </c>
      <c r="E1258" t="str">
        <f t="shared" si="600"/>
        <v>20500</v>
      </c>
      <c r="F1258" t="str">
        <f t="shared" si="601"/>
        <v>0.327868852459016</v>
      </c>
      <c r="G1258" t="str">
        <f t="shared" si="596"/>
        <v>0.327868852459016</v>
      </c>
      <c r="H1258" t="str">
        <f t="shared" si="602"/>
        <v>3.37473502597406+1.21928620744136i</v>
      </c>
      <c r="I1258" t="str">
        <f t="shared" si="603"/>
        <v>441.393767829366i</v>
      </c>
      <c r="J1258" t="str">
        <f t="shared" si="597"/>
        <v>-262.719801125919+96.5628318004947i</v>
      </c>
      <c r="K1258" t="str">
        <f t="shared" si="604"/>
        <v>0.544025115401221-1.48013648171596i</v>
      </c>
      <c r="L1258" t="str">
        <f t="shared" si="605"/>
        <v>0.108095028074631-0.250261456694501i</v>
      </c>
      <c r="M1258" t="str">
        <f t="shared" si="606"/>
        <v>0.652120143475852-1.73039793841046i</v>
      </c>
      <c r="N1258" t="str">
        <f t="shared" si="607"/>
        <v>-1.40199835373218i</v>
      </c>
      <c r="O1258" t="str">
        <f t="shared" si="608"/>
        <v>0.167997527690353-0.985787416581247i</v>
      </c>
      <c r="P1258" t="str">
        <f t="shared" si="609"/>
        <v>0.832002472309647+0.985787416581247i</v>
      </c>
      <c r="Q1258" t="str">
        <f t="shared" si="610"/>
        <v>-0.832002472309647+0.416210937150933i</v>
      </c>
      <c r="R1258" t="str">
        <f t="shared" si="611"/>
        <v>-0.325760544460898-1.34779950228414i</v>
      </c>
      <c r="S1258" t="str">
        <f t="shared" si="612"/>
        <v>0.1518248562275i</v>
      </c>
      <c r="T1258" t="str">
        <f t="shared" si="613"/>
        <v>0.204629465657786-0.049458547827368i</v>
      </c>
      <c r="U1258" t="str">
        <f t="shared" si="614"/>
        <v>0.00005-0.00126425825409805i</v>
      </c>
      <c r="V1258" t="str">
        <f t="shared" si="615"/>
        <v>0.00002-0.0141596924458982i</v>
      </c>
      <c r="W1258" t="str">
        <f t="shared" si="616"/>
        <v>0.0000422730059149509-0.00116075754577165i</v>
      </c>
      <c r="X1258" t="str">
        <f t="shared" si="617"/>
        <v>0.0000524561421721038-0.0011599248005383i</v>
      </c>
      <c r="Y1258" t="str">
        <f t="shared" si="618"/>
        <v>0.009+0.564984022821588i</v>
      </c>
      <c r="Z1258" t="str">
        <f t="shared" si="619"/>
        <v>-0.0246626681239664-0.00151240684922723i</v>
      </c>
      <c r="AA1258" t="str">
        <f t="shared" si="620"/>
        <v>0.34162407654443-21.2777486899506i</v>
      </c>
      <c r="AB1258" t="str">
        <f t="shared" si="621"/>
        <v>0.683954205653238-0.165310414525549i</v>
      </c>
      <c r="AC1258" t="str">
        <f t="shared" si="622"/>
        <v>1.15996751422871-1.29131519866798i</v>
      </c>
      <c r="AD1258" t="str">
        <f t="shared" si="623"/>
        <v>0.334160626916177+0.229485980031717i</v>
      </c>
      <c r="AE1258" t="str">
        <f t="shared" si="624"/>
        <v>-0.00789421647372864-0.0061651233855155i</v>
      </c>
      <c r="AF1258" t="str">
        <f t="shared" si="625"/>
        <v>-5.88841579836467-1.14879876928368i</v>
      </c>
      <c r="AG1258" t="str">
        <f t="shared" si="626"/>
        <v>1.01808951042218-0.0254550722182377i</v>
      </c>
      <c r="AH1258" t="str">
        <f t="shared" si="627"/>
        <v>0.0375641008417034+0.0455047149951903i</v>
      </c>
      <c r="AI1258">
        <f t="shared" si="628"/>
        <v>-24.582035684274747</v>
      </c>
      <c r="AJ1258">
        <f t="shared" si="629"/>
        <v>50.460357929958363</v>
      </c>
      <c r="AK1258"/>
      <c r="AL1258"/>
      <c r="AM1258"/>
      <c r="AN1258"/>
    </row>
    <row r="1259" spans="1:40" x14ac:dyDescent="0.35">
      <c r="A1259"/>
      <c r="B1259">
        <f t="shared" si="595"/>
        <v>112500</v>
      </c>
      <c r="C1259" s="237" t="str">
        <f t="shared" si="598"/>
        <v>-2.54809940951061E-06+0.00918584121740143i</v>
      </c>
      <c r="D1259" s="208" t="str">
        <f t="shared" si="599"/>
        <v>-2.5136807376146+0.0704247826667443i</v>
      </c>
      <c r="E1259" t="str">
        <f t="shared" si="600"/>
        <v>20500</v>
      </c>
      <c r="F1259" t="str">
        <f t="shared" si="601"/>
        <v>0.327868852459016</v>
      </c>
      <c r="G1259" t="str">
        <f t="shared" si="596"/>
        <v>0.327868852459016</v>
      </c>
      <c r="H1259" t="str">
        <f t="shared" si="602"/>
        <v>3.3754731796884+1.21849247354439i</v>
      </c>
      <c r="I1259" t="str">
        <f t="shared" si="603"/>
        <v>441.786466911065i</v>
      </c>
      <c r="J1259" t="str">
        <f t="shared" si="597"/>
        <v>-263.189262183222+96.6487417931998i</v>
      </c>
      <c r="K1259" t="str">
        <f t="shared" si="604"/>
        <v>0.543166789839068-1.47912599799858i</v>
      </c>
      <c r="L1259" t="str">
        <f t="shared" si="605"/>
        <v>0.107933100429304-0.250108881043565i</v>
      </c>
      <c r="M1259" t="str">
        <f t="shared" si="606"/>
        <v>0.651099890268372-1.72923487904215i</v>
      </c>
      <c r="N1259" t="str">
        <f t="shared" si="607"/>
        <v>-1.40324568322838i</v>
      </c>
      <c r="O1259" t="str">
        <f t="shared" si="608"/>
        <v>0.166767795599658-0.985996197939338i</v>
      </c>
      <c r="P1259" t="str">
        <f t="shared" si="609"/>
        <v>0.833232204400342+0.985996197939338i</v>
      </c>
      <c r="Q1259" t="str">
        <f t="shared" si="610"/>
        <v>-0.833232204400342+0.417249485289042i</v>
      </c>
      <c r="R1259" t="str">
        <f t="shared" si="611"/>
        <v>-0.3257465254223-1.34645992087392i</v>
      </c>
      <c r="S1259" t="str">
        <f t="shared" si="612"/>
        <v>0.151959931722364i</v>
      </c>
      <c r="T1259" t="str">
        <f t="shared" si="613"/>
        <v>0.204607957642901-0.04950041976197i</v>
      </c>
      <c r="U1259" t="str">
        <f t="shared" si="614"/>
        <v>0.00005-0.0012631344689833i</v>
      </c>
      <c r="V1259" t="str">
        <f t="shared" si="615"/>
        <v>0.00002-0.0141471060526129i</v>
      </c>
      <c r="W1259" t="str">
        <f t="shared" si="616"/>
        <v>0.0000422730048887946-0.00115972598719106i</v>
      </c>
      <c r="X1259" t="str">
        <f t="shared" si="617"/>
        <v>0.0000524380271531116-0.00115889414112667i</v>
      </c>
      <c r="Y1259" t="str">
        <f t="shared" si="618"/>
        <v>0.009+0.565486677646163i</v>
      </c>
      <c r="Z1259" t="str">
        <f t="shared" si="619"/>
        <v>-0.0246187786912028-0.00150996693615041i</v>
      </c>
      <c r="AA1259" t="str">
        <f t="shared" si="620"/>
        <v>0.341013996694602-21.2587672317244i</v>
      </c>
      <c r="AB1259" t="str">
        <f t="shared" si="621"/>
        <v>0.683882317192851-0.165450367418832i</v>
      </c>
      <c r="AC1259" t="str">
        <f t="shared" si="622"/>
        <v>1.15917315558976-1.29031787212131i</v>
      </c>
      <c r="AD1259" t="str">
        <f t="shared" si="623"/>
        <v>0.334448153582199+0.229555059279189i</v>
      </c>
      <c r="AE1259" t="str">
        <f t="shared" si="624"/>
        <v>-0.00788708452718393-0.00615637085560596i</v>
      </c>
      <c r="AF1259" t="str">
        <f t="shared" si="625"/>
        <v>-5.889153917303-1.14806769087765i</v>
      </c>
      <c r="AG1259" t="str">
        <f t="shared" si="626"/>
        <v>1.01807867484651-0.0254546597346849i</v>
      </c>
      <c r="AH1259" t="str">
        <f t="shared" si="627"/>
        <v>0.0375447816873448+0.0454448298027483i</v>
      </c>
      <c r="AI1259">
        <f t="shared" si="628"/>
        <v>-24.590647894137277</v>
      </c>
      <c r="AJ1259">
        <f t="shared" si="629"/>
        <v>50.437783813429746</v>
      </c>
      <c r="AK1259"/>
      <c r="AL1259"/>
      <c r="AM1259"/>
      <c r="AN1259"/>
    </row>
    <row r="1260" spans="1:40" x14ac:dyDescent="0.35">
      <c r="A1260"/>
      <c r="B1260">
        <f t="shared" si="595"/>
        <v>112600</v>
      </c>
      <c r="C1260" s="237" t="str">
        <f t="shared" si="598"/>
        <v>-2.54357548814114E-06+0.00917768327796482i</v>
      </c>
      <c r="D1260" s="208" t="str">
        <f t="shared" si="599"/>
        <v>-2.5136807029312+0.070362238464397i</v>
      </c>
      <c r="E1260" t="str">
        <f t="shared" si="600"/>
        <v>20500</v>
      </c>
      <c r="F1260" t="str">
        <f t="shared" si="601"/>
        <v>0.327868852459016</v>
      </c>
      <c r="G1260" t="str">
        <f t="shared" si="596"/>
        <v>0.327868852459016</v>
      </c>
      <c r="H1260" t="str">
        <f t="shared" si="602"/>
        <v>3.37620971785202+1.21769951516928i</v>
      </c>
      <c r="I1260" t="str">
        <f t="shared" si="603"/>
        <v>442.179165992763i</v>
      </c>
      <c r="J1260" t="str">
        <f t="shared" si="597"/>
        <v>-263.659140724792+96.7346517859049i</v>
      </c>
      <c r="K1260" t="str">
        <f t="shared" si="604"/>
        <v>0.542310408690602-1.4781166182097i</v>
      </c>
      <c r="L1260" t="str">
        <f t="shared" si="605"/>
        <v>0.107771513843454-0.249956429345726i</v>
      </c>
      <c r="M1260" t="str">
        <f t="shared" si="606"/>
        <v>0.650081922534056-1.72807304755543i</v>
      </c>
      <c r="N1260" t="str">
        <f t="shared" si="607"/>
        <v>-1.40449301272459i</v>
      </c>
      <c r="O1260" t="str">
        <f t="shared" si="608"/>
        <v>0.165537804046501-0.986203445254306i</v>
      </c>
      <c r="P1260" t="str">
        <f t="shared" si="609"/>
        <v>0.834462195953499+0.986203445254306i</v>
      </c>
      <c r="Q1260" t="str">
        <f t="shared" si="610"/>
        <v>-0.834462195953499+0.418289567470284i</v>
      </c>
      <c r="R1260" t="str">
        <f t="shared" si="611"/>
        <v>-0.325732491942075-1.34512258777308i</v>
      </c>
      <c r="S1260" t="str">
        <f t="shared" si="612"/>
        <v>0.152095007217229i</v>
      </c>
      <c r="T1260" t="str">
        <f t="shared" si="613"/>
        <v>0.204586429695404-0.0495422857128159i</v>
      </c>
      <c r="U1260" t="str">
        <f t="shared" si="614"/>
        <v>0.00005-0.00126201267993447i</v>
      </c>
      <c r="V1260" t="str">
        <f t="shared" si="615"/>
        <v>0.00002-0.014134542015266i</v>
      </c>
      <c r="W1260" t="str">
        <f t="shared" si="616"/>
        <v>0.0000422730038617256-0.00115869626106441i</v>
      </c>
      <c r="X1260" t="str">
        <f t="shared" si="617"/>
        <v>0.0000524199603679044-0.00115786531214853i</v>
      </c>
      <c r="Y1260" t="str">
        <f t="shared" si="618"/>
        <v>0.009+0.565989332470737i</v>
      </c>
      <c r="Z1260" t="str">
        <f t="shared" si="619"/>
        <v>-0.0245750063857906-0.00150753428634434i</v>
      </c>
      <c r="AA1260" t="str">
        <f t="shared" si="620"/>
        <v>0.340405552289866-21.239819669281i</v>
      </c>
      <c r="AB1260" t="str">
        <f t="shared" si="621"/>
        <v>0.683810362109636-0.16559030031199i</v>
      </c>
      <c r="AC1260" t="str">
        <f t="shared" si="622"/>
        <v>1.15838061994318-1.28932151718059i</v>
      </c>
      <c r="AD1260" t="str">
        <f t="shared" si="623"/>
        <v>0.334735793031685+0.229623800359606i</v>
      </c>
      <c r="AE1260" t="str">
        <f t="shared" si="624"/>
        <v>-0.00787996849930351-0.00614763204502873i</v>
      </c>
      <c r="AF1260" t="str">
        <f t="shared" si="625"/>
        <v>-5.88989042078322-1.14733727670488i</v>
      </c>
      <c r="AG1260" t="str">
        <f t="shared" si="626"/>
        <v>1.01806783280276-0.0254542568446445i</v>
      </c>
      <c r="AH1260" t="str">
        <f t="shared" si="627"/>
        <v>0.0375254968285278+0.0453850350995952i</v>
      </c>
      <c r="AI1260">
        <f t="shared" si="628"/>
        <v>-24.59925378989562</v>
      </c>
      <c r="AJ1260">
        <f t="shared" si="629"/>
        <v>50.415195253973231</v>
      </c>
      <c r="AK1260"/>
      <c r="AL1260"/>
      <c r="AM1260"/>
      <c r="AN1260"/>
    </row>
    <row r="1261" spans="1:40" x14ac:dyDescent="0.35">
      <c r="A1261"/>
      <c r="B1261">
        <f t="shared" si="595"/>
        <v>112700</v>
      </c>
      <c r="C1261" s="237" t="str">
        <f t="shared" si="598"/>
        <v>-2.53906360380862E-06+0.00916953981579095i</v>
      </c>
      <c r="D1261" s="208" t="str">
        <f t="shared" si="599"/>
        <v>-2.51368066834009+0.0702998052543973i</v>
      </c>
      <c r="E1261" t="str">
        <f t="shared" si="600"/>
        <v>20500</v>
      </c>
      <c r="F1261" t="str">
        <f t="shared" si="601"/>
        <v>0.327868852459016</v>
      </c>
      <c r="G1261" t="str">
        <f t="shared" si="596"/>
        <v>0.327868852459016</v>
      </c>
      <c r="H1261" t="str">
        <f t="shared" si="602"/>
        <v>3.37694464489361+1.21690733198891i</v>
      </c>
      <c r="I1261" t="str">
        <f t="shared" si="603"/>
        <v>442.571865074462i</v>
      </c>
      <c r="J1261" t="str">
        <f t="shared" si="597"/>
        <v>-264.129436750628+96.8205617786099i</v>
      </c>
      <c r="K1261" t="str">
        <f t="shared" si="604"/>
        <v>0.541455966366978-1.47710834139544i</v>
      </c>
      <c r="L1261" t="str">
        <f t="shared" si="605"/>
        <v>0.107610267431417-0.249804101652551i</v>
      </c>
      <c r="M1261" t="str">
        <f t="shared" si="606"/>
        <v>0.649066233798395-1.72691244304799i</v>
      </c>
      <c r="N1261" t="str">
        <f t="shared" si="607"/>
        <v>-1.40574034222079i</v>
      </c>
      <c r="O1261" t="str">
        <f t="shared" si="608"/>
        <v>0.164307554944561-0.986409158203704i</v>
      </c>
      <c r="P1261" t="str">
        <f t="shared" si="609"/>
        <v>0.835692445055439+0.986409158203704i</v>
      </c>
      <c r="Q1261" t="str">
        <f t="shared" si="610"/>
        <v>-0.835692445055439+0.419331184017086i</v>
      </c>
      <c r="R1261" t="str">
        <f t="shared" si="611"/>
        <v>-0.325718444014637-1.3437874969829i</v>
      </c>
      <c r="S1261" t="str">
        <f t="shared" si="612"/>
        <v>0.152230082712093i</v>
      </c>
      <c r="T1261" t="str">
        <f t="shared" si="613"/>
        <v>0.204564881813183-0.0495841456732024i</v>
      </c>
      <c r="U1261" t="str">
        <f t="shared" si="614"/>
        <v>0.00005-0.00126089288163816i</v>
      </c>
      <c r="V1261" t="str">
        <f t="shared" si="615"/>
        <v>0.00002-0.0141220002743474i</v>
      </c>
      <c r="W1261" t="str">
        <f t="shared" si="616"/>
        <v>0.0000422730028337443-0.00115766836251384i</v>
      </c>
      <c r="X1261" t="str">
        <f t="shared" si="617"/>
        <v>0.000052401941645384-0.00115683830873293i</v>
      </c>
      <c r="Y1261" t="str">
        <f t="shared" si="618"/>
        <v>0.009+0.566491987295311i</v>
      </c>
      <c r="Z1261" t="str">
        <f t="shared" si="619"/>
        <v>-0.0245313507911164-0.00150510887002622i</v>
      </c>
      <c r="AA1261" t="str">
        <f t="shared" si="620"/>
        <v>0.33979873748051-21.2209059117495i</v>
      </c>
      <c r="AB1261" t="str">
        <f t="shared" si="621"/>
        <v>0.683738340396533-0.165730213182616i</v>
      </c>
      <c r="AC1261" t="str">
        <f t="shared" si="622"/>
        <v>1.15758990217069-1.2883261331168i</v>
      </c>
      <c r="AD1261" t="str">
        <f t="shared" si="623"/>
        <v>0.335023544899131+0.229692203103857i</v>
      </c>
      <c r="AE1261" t="str">
        <f t="shared" si="624"/>
        <v>-0.0078728683309364-0.00613890691742036i</v>
      </c>
      <c r="AF1261" t="str">
        <f t="shared" si="625"/>
        <v>-5.8906253132337-1.14660752673451i</v>
      </c>
      <c r="AG1261" t="str">
        <f t="shared" si="626"/>
        <v>1.01805698429409-0.0254538634941232i</v>
      </c>
      <c r="AH1261" t="str">
        <f t="shared" si="627"/>
        <v>0.0375062461240516+0.0453253306538607i</v>
      </c>
      <c r="AI1261">
        <f t="shared" si="628"/>
        <v>-24.607853385389941</v>
      </c>
      <c r="AJ1261">
        <f t="shared" si="629"/>
        <v>50.392592283118212</v>
      </c>
      <c r="AK1261"/>
      <c r="AL1261"/>
      <c r="AM1261"/>
      <c r="AN1261"/>
    </row>
    <row r="1262" spans="1:40" x14ac:dyDescent="0.35">
      <c r="A1262"/>
      <c r="B1262">
        <f t="shared" si="595"/>
        <v>112800</v>
      </c>
      <c r="C1262" s="237" t="str">
        <f t="shared" si="598"/>
        <v>-2.53456371384744E-06+0.00916141079237648i</v>
      </c>
      <c r="D1262" s="208" t="str">
        <f t="shared" si="599"/>
        <v>-2.51368063384093+0.070237482741553i</v>
      </c>
      <c r="E1262" t="str">
        <f t="shared" si="600"/>
        <v>20500</v>
      </c>
      <c r="F1262" t="str">
        <f t="shared" si="601"/>
        <v>0.327868852459016</v>
      </c>
      <c r="G1262" t="str">
        <f t="shared" si="596"/>
        <v>0.327868852459016</v>
      </c>
      <c r="H1262" t="str">
        <f t="shared" si="602"/>
        <v>3.37767796522783+1.21611592367184i</v>
      </c>
      <c r="I1262" t="str">
        <f t="shared" si="603"/>
        <v>442.964564156161i</v>
      </c>
      <c r="J1262" t="str">
        <f t="shared" si="597"/>
        <v>-264.600150260731+96.906471771315i</v>
      </c>
      <c r="K1262" t="str">
        <f t="shared" si="604"/>
        <v>0.540603457298245-1.47610116659854i</v>
      </c>
      <c r="L1262" t="str">
        <f t="shared" si="605"/>
        <v>0.107449360310115-0.249651898014318i</v>
      </c>
      <c r="M1262" t="str">
        <f t="shared" si="606"/>
        <v>0.64805281760836-1.72575306461286i</v>
      </c>
      <c r="N1262" t="str">
        <f t="shared" si="607"/>
        <v>-1.40698767171699i</v>
      </c>
      <c r="O1262" t="str">
        <f t="shared" si="608"/>
        <v>0.163077050207888-0.986613336467481i</v>
      </c>
      <c r="P1262" t="str">
        <f t="shared" si="609"/>
        <v>0.836922949792112+0.986613336467481i</v>
      </c>
      <c r="Q1262" t="str">
        <f t="shared" si="610"/>
        <v>-0.836922949792112+0.420374335249509i</v>
      </c>
      <c r="R1262" t="str">
        <f t="shared" si="611"/>
        <v>-0.325704381634391-1.3424546425259i</v>
      </c>
      <c r="S1262" t="str">
        <f t="shared" si="612"/>
        <v>0.152365158206958i</v>
      </c>
      <c r="T1262" t="str">
        <f t="shared" si="613"/>
        <v>0.204543313994124-0.0496259996364234i</v>
      </c>
      <c r="U1262" t="str">
        <f t="shared" si="614"/>
        <v>0.00005-0.00125977506879983i</v>
      </c>
      <c r="V1262" t="str">
        <f t="shared" si="615"/>
        <v>0.00002-0.0141094807705581i</v>
      </c>
      <c r="W1262" t="str">
        <f t="shared" si="616"/>
        <v>0.0000422730018048506-0.00115664228667878i</v>
      </c>
      <c r="X1262" t="str">
        <f t="shared" si="617"/>
        <v>0.0000523839708152095-0.00115581312602612i</v>
      </c>
      <c r="Y1262" t="str">
        <f t="shared" si="618"/>
        <v>0.009+0.566994642119886i</v>
      </c>
      <c r="Z1262" t="str">
        <f t="shared" si="619"/>
        <v>-0.0244878114924173-0.0015026906575654i</v>
      </c>
      <c r="AA1262" t="str">
        <f t="shared" si="620"/>
        <v>0.339193546442998-21.2020258685841i</v>
      </c>
      <c r="AB1262" t="str">
        <f t="shared" si="621"/>
        <v>0.683666252046477-0.165870106008296i</v>
      </c>
      <c r="AC1262" t="str">
        <f t="shared" si="622"/>
        <v>1.15680099717099-1.28733171919727i</v>
      </c>
      <c r="AD1262" t="str">
        <f t="shared" si="623"/>
        <v>0.335311408818782+0.229760267343164i</v>
      </c>
      <c r="AE1262" t="str">
        <f t="shared" si="624"/>
        <v>-0.0078657839631949-0.00613019543655387i</v>
      </c>
      <c r="AF1262" t="str">
        <f t="shared" si="625"/>
        <v>-5.89135859906876-1.14587844093029i</v>
      </c>
      <c r="AG1262" t="str">
        <f t="shared" si="626"/>
        <v>1.01804612932368-0.0254534796293013i</v>
      </c>
      <c r="AH1262" t="str">
        <f t="shared" si="627"/>
        <v>0.0374870294333536+0.045265716234502i</v>
      </c>
      <c r="AI1262">
        <f t="shared" si="628"/>
        <v>-24.616446694422784</v>
      </c>
      <c r="AJ1262">
        <f t="shared" si="629"/>
        <v>50.36997493227485</v>
      </c>
      <c r="AK1262"/>
      <c r="AL1262"/>
      <c r="AM1262"/>
      <c r="AN1262"/>
    </row>
    <row r="1263" spans="1:40" x14ac:dyDescent="0.35">
      <c r="A1263"/>
      <c r="B1263">
        <f t="shared" si="595"/>
        <v>112900</v>
      </c>
      <c r="C1263" s="237" t="str">
        <f t="shared" si="598"/>
        <v>-2.53007577578089E-06+0.00915329616935449i</v>
      </c>
      <c r="D1263" s="208" t="str">
        <f t="shared" si="599"/>
        <v>-2.51368059943341+0.0701752706317178i</v>
      </c>
      <c r="E1263" t="str">
        <f t="shared" si="600"/>
        <v>20500</v>
      </c>
      <c r="F1263" t="str">
        <f t="shared" si="601"/>
        <v>0.327868852459016</v>
      </c>
      <c r="G1263" t="str">
        <f t="shared" si="596"/>
        <v>0.327868852459016</v>
      </c>
      <c r="H1263" t="str">
        <f t="shared" si="602"/>
        <v>3.37840968325542+1.21532528988232i</v>
      </c>
      <c r="I1263" t="str">
        <f t="shared" si="603"/>
        <v>443.35726323786i</v>
      </c>
      <c r="J1263" t="str">
        <f t="shared" si="597"/>
        <v>-265.071281255099+96.99238176402i</v>
      </c>
      <c r="K1263" t="str">
        <f t="shared" si="604"/>
        <v>0.539752875933297-1.47509509285849i</v>
      </c>
      <c r="L1263" t="str">
        <f t="shared" si="605"/>
        <v>0.107288791599043-0.249499818480012i</v>
      </c>
      <c r="M1263" t="str">
        <f t="shared" si="606"/>
        <v>0.64704166753234-1.7245949113385i</v>
      </c>
      <c r="N1263" t="str">
        <f t="shared" si="607"/>
        <v>-1.4082350012132i</v>
      </c>
      <c r="O1263" t="str">
        <f t="shared" si="608"/>
        <v>0.161846291750929-0.98681597972797i</v>
      </c>
      <c r="P1263" t="str">
        <f t="shared" si="609"/>
        <v>0.838153708249071+0.98681597972797i</v>
      </c>
      <c r="Q1263" t="str">
        <f t="shared" si="610"/>
        <v>-0.838153708249071+0.42141902148523i</v>
      </c>
      <c r="R1263" t="str">
        <f t="shared" si="611"/>
        <v>-0.325690304795736-1.34112401844577i</v>
      </c>
      <c r="S1263" t="str">
        <f t="shared" si="612"/>
        <v>0.152500233701822i</v>
      </c>
      <c r="T1263" t="str">
        <f t="shared" si="613"/>
        <v>0.204521726236107-0.0496678475957674i</v>
      </c>
      <c r="U1263" t="str">
        <f t="shared" si="614"/>
        <v>0.00005-0.00125865923614368i</v>
      </c>
      <c r="V1263" t="str">
        <f t="shared" si="615"/>
        <v>0.00002-0.0140969834448092i</v>
      </c>
      <c r="W1263" t="str">
        <f t="shared" si="616"/>
        <v>0.0000422730007750442-0.00115561802871586i</v>
      </c>
      <c r="X1263" t="str">
        <f t="shared" si="617"/>
        <v>0.0000523660477077932-0.00115478975919155i</v>
      </c>
      <c r="Y1263" t="str">
        <f t="shared" si="618"/>
        <v>0.009+0.56749729694446i</v>
      </c>
      <c r="Z1263" t="str">
        <f t="shared" si="619"/>
        <v>-0.0244443880767727-0.00150027961948252i</v>
      </c>
      <c r="AA1263" t="str">
        <f t="shared" si="620"/>
        <v>0.338589973379827-21.1831794495629i</v>
      </c>
      <c r="AB1263" t="str">
        <f t="shared" si="621"/>
        <v>0.683594097052381-0.166009978766597i</v>
      </c>
      <c r="AC1263" t="str">
        <f t="shared" si="622"/>
        <v>1.15601389985975-1.28633827468572i</v>
      </c>
      <c r="AD1263" t="str">
        <f t="shared" si="623"/>
        <v>0.335599384424621+0.229827992909076i</v>
      </c>
      <c r="AE1263" t="str">
        <f t="shared" si="624"/>
        <v>-0.00785871533745342-0.00612149756633837i</v>
      </c>
      <c r="AF1263" t="str">
        <f t="shared" si="625"/>
        <v>-5.89209028268883-1.1451500192506i</v>
      </c>
      <c r="AG1263" t="str">
        <f t="shared" si="626"/>
        <v>1.01803526789473-0.0254531051965314i</v>
      </c>
      <c r="AH1263" t="str">
        <f t="shared" si="627"/>
        <v>0.0374678466165077+0.0452061916113025i</v>
      </c>
      <c r="AI1263">
        <f t="shared" si="628"/>
        <v>-24.625033730758741</v>
      </c>
      <c r="AJ1263">
        <f t="shared" si="629"/>
        <v>50.347343232734708</v>
      </c>
      <c r="AK1263"/>
      <c r="AL1263"/>
      <c r="AM1263"/>
      <c r="AN1263"/>
    </row>
    <row r="1264" spans="1:40" x14ac:dyDescent="0.35">
      <c r="A1264"/>
      <c r="B1264">
        <f t="shared" si="595"/>
        <v>113000</v>
      </c>
      <c r="C1264" s="237" t="str">
        <f t="shared" si="598"/>
        <v>-0.0000025255997473201+0.00914519590849385i</v>
      </c>
      <c r="D1264" s="208" t="str">
        <f t="shared" si="599"/>
        <v>-2.51368056511718+0.0701131686317862i</v>
      </c>
      <c r="E1264" t="str">
        <f t="shared" si="600"/>
        <v>20500</v>
      </c>
      <c r="F1264" t="str">
        <f t="shared" si="601"/>
        <v>0.327868852459016</v>
      </c>
      <c r="G1264" t="str">
        <f t="shared" si="596"/>
        <v>0.327868852459016</v>
      </c>
      <c r="H1264" t="str">
        <f t="shared" si="602"/>
        <v>3.37913980336314+1.21453543028037i</v>
      </c>
      <c r="I1264" t="str">
        <f t="shared" si="603"/>
        <v>443.749962319558i</v>
      </c>
      <c r="J1264" t="str">
        <f t="shared" si="597"/>
        <v>-265.542829733734+97.0782917567252i</v>
      </c>
      <c r="K1264" t="str">
        <f t="shared" si="604"/>
        <v>0.538904216739777-1.47409011921152i</v>
      </c>
      <c r="L1264" t="str">
        <f t="shared" si="605"/>
        <v>0.107128560420266-0.249347863097349i</v>
      </c>
      <c r="M1264" t="str">
        <f t="shared" si="606"/>
        <v>0.646032777160043-1.72343798230887i</v>
      </c>
      <c r="N1264" t="str">
        <f t="shared" si="607"/>
        <v>-1.4094823307094i</v>
      </c>
      <c r="O1264" t="str">
        <f t="shared" si="608"/>
        <v>0.160615281488556-0.98701708766989i</v>
      </c>
      <c r="P1264" t="str">
        <f t="shared" si="609"/>
        <v>0.839384718511444+0.98701708766989i</v>
      </c>
      <c r="Q1264" t="str">
        <f t="shared" si="610"/>
        <v>-0.839384718511444+0.42246524303951i</v>
      </c>
      <c r="R1264" t="str">
        <f t="shared" si="611"/>
        <v>-0.325676213493066-1.33979561880729i</v>
      </c>
      <c r="S1264" t="str">
        <f t="shared" si="612"/>
        <v>0.152635309196686i</v>
      </c>
      <c r="T1264" t="str">
        <f t="shared" si="613"/>
        <v>0.204500118537016-0.0497096895445201i</v>
      </c>
      <c r="U1264" t="str">
        <f t="shared" si="614"/>
        <v>0.00005-0.00125754537841257i</v>
      </c>
      <c r="V1264" t="str">
        <f t="shared" si="615"/>
        <v>0.00002-0.0140845082382208i</v>
      </c>
      <c r="W1264" t="str">
        <f t="shared" si="616"/>
        <v>0.0000422729997443254-0.00115459558379887i</v>
      </c>
      <c r="X1264" t="str">
        <f t="shared" si="617"/>
        <v>0.0000523481721542984-0.00115376820340981i</v>
      </c>
      <c r="Y1264" t="str">
        <f t="shared" si="618"/>
        <v>0.009+0.567999951769035i</v>
      </c>
      <c r="Z1264" t="str">
        <f t="shared" si="619"/>
        <v>-0.0244010801330939-0.00149787572644861i</v>
      </c>
      <c r="AA1264" t="str">
        <f t="shared" si="620"/>
        <v>0.337988012519379-21.1643665647856i</v>
      </c>
      <c r="AB1264" t="str">
        <f t="shared" si="621"/>
        <v>0.683521875407174-0.166149831435078i</v>
      </c>
      <c r="AC1264" t="str">
        <f t="shared" si="622"/>
        <v>1.15522860516951-1.28534579884239i</v>
      </c>
      <c r="AD1264" t="str">
        <f t="shared" si="623"/>
        <v>0.335887471350365+0.229895379633486i</v>
      </c>
      <c r="AE1264" t="str">
        <f t="shared" si="624"/>
        <v>-0.00785166239534684-0.00611281327081865i</v>
      </c>
      <c r="AF1264" t="str">
        <f t="shared" si="625"/>
        <v>-5.89282036848032-1.14442226164858i</v>
      </c>
      <c r="AG1264" t="str">
        <f t="shared" si="626"/>
        <v>1.01802440001045-0.0254527401423366i</v>
      </c>
      <c r="AH1264" t="str">
        <f t="shared" si="627"/>
        <v>0.0374486975342176+0.0451467565548689i</v>
      </c>
      <c r="AI1264">
        <f t="shared" si="628"/>
        <v>-24.633614508124868</v>
      </c>
      <c r="AJ1264">
        <f t="shared" si="629"/>
        <v>50.32469721567422</v>
      </c>
      <c r="AK1264"/>
      <c r="AL1264"/>
      <c r="AM1264"/>
      <c r="AN1264"/>
    </row>
    <row r="1265" spans="1:40" x14ac:dyDescent="0.35">
      <c r="A1265"/>
      <c r="B1265">
        <f t="shared" si="595"/>
        <v>113100</v>
      </c>
      <c r="C1265" s="237" t="str">
        <f t="shared" si="598"/>
        <v>-2.52113558636308E-06+0.00913710997169866i</v>
      </c>
      <c r="D1265" s="208" t="str">
        <f t="shared" si="599"/>
        <v>-2.51368053089195+0.0700511764496898i</v>
      </c>
      <c r="E1265" t="str">
        <f t="shared" si="600"/>
        <v>20500</v>
      </c>
      <c r="F1265" t="str">
        <f t="shared" si="601"/>
        <v>0.327868852459016</v>
      </c>
      <c r="G1265" t="str">
        <f t="shared" si="596"/>
        <v>0.327868852459016</v>
      </c>
      <c r="H1265" t="str">
        <f t="shared" si="602"/>
        <v>3.37986832992399+1.21374634452179i</v>
      </c>
      <c r="I1265" t="str">
        <f t="shared" si="603"/>
        <v>444.142661401257i</v>
      </c>
      <c r="J1265" t="str">
        <f t="shared" si="597"/>
        <v>-266.014795696634+97.1642017494302i</v>
      </c>
      <c r="K1265" t="str">
        <f t="shared" si="604"/>
        <v>0.538057474204036-1.47308624469066i</v>
      </c>
      <c r="L1265" t="str">
        <f t="shared" si="605"/>
        <v>0.10696866589841-0.249196031912772i</v>
      </c>
      <c r="M1265" t="str">
        <f t="shared" si="606"/>
        <v>0.645026140102446-1.72228227660343i</v>
      </c>
      <c r="N1265" t="str">
        <f t="shared" si="607"/>
        <v>-1.4107296602056i</v>
      </c>
      <c r="O1265" t="str">
        <f t="shared" si="608"/>
        <v>0.159384021336001-0.987216659980354i</v>
      </c>
      <c r="P1265" t="str">
        <f t="shared" si="609"/>
        <v>0.840615978663999+0.987216659980354i</v>
      </c>
      <c r="Q1265" t="str">
        <f t="shared" si="610"/>
        <v>-0.840615978663999+0.423513000225246i</v>
      </c>
      <c r="R1265" t="str">
        <f t="shared" si="611"/>
        <v>-0.325662107720772-1.33846943769621i</v>
      </c>
      <c r="S1265" t="str">
        <f t="shared" si="612"/>
        <v>0.15277038469155i</v>
      </c>
      <c r="T1265" t="str">
        <f t="shared" si="613"/>
        <v>0.204478490894733-0.0497515254759633i</v>
      </c>
      <c r="U1265" t="str">
        <f t="shared" si="614"/>
        <v>0.00005-0.001256433490368i</v>
      </c>
      <c r="V1265" t="str">
        <f t="shared" si="615"/>
        <v>0.00002-0.0140720550921216i</v>
      </c>
      <c r="W1265" t="str">
        <f t="shared" si="616"/>
        <v>0.0000422729987126942-0.0011535749471187i</v>
      </c>
      <c r="X1265" t="str">
        <f t="shared" si="617"/>
        <v>0.0000523303439866341-0.00115274845387851i</v>
      </c>
      <c r="Y1265" t="str">
        <f t="shared" si="618"/>
        <v>0.009+0.568502606593609i</v>
      </c>
      <c r="Z1265" t="str">
        <f t="shared" si="619"/>
        <v>-0.0243578872521145-0.00149547894928417i</v>
      </c>
      <c r="AA1265" t="str">
        <f t="shared" si="620"/>
        <v>0.337387658115798-21.1455871246734i</v>
      </c>
      <c r="AB1265" t="str">
        <f t="shared" si="621"/>
        <v>0.683449587103775-0.166289663991284i</v>
      </c>
      <c r="AC1265" t="str">
        <f t="shared" si="622"/>
        <v>1.15444510804963-1.28435429092399i</v>
      </c>
      <c r="AD1265" t="str">
        <f t="shared" si="623"/>
        <v>0.336175669229474+0.229962427348622i</v>
      </c>
      <c r="AE1265" t="str">
        <f t="shared" si="624"/>
        <v>-0.00784462507876952-0.00610414251417452i</v>
      </c>
      <c r="AF1265" t="str">
        <f t="shared" si="625"/>
        <v>-5.89354886081594-1.1436951680721i</v>
      </c>
      <c r="AG1265" t="str">
        <f t="shared" si="626"/>
        <v>1.01801352567406-0.0254523844134114i</v>
      </c>
      <c r="AH1265" t="str">
        <f t="shared" si="627"/>
        <v>0.0374295820478184+0.0450874108366292i</v>
      </c>
      <c r="AI1265">
        <f t="shared" si="628"/>
        <v>-24.642189040210152</v>
      </c>
      <c r="AJ1265">
        <f t="shared" si="629"/>
        <v>50.302036912152481</v>
      </c>
      <c r="AK1265"/>
      <c r="AL1265"/>
      <c r="AM1265"/>
      <c r="AN1265"/>
    </row>
    <row r="1266" spans="1:40" x14ac:dyDescent="0.35">
      <c r="A1266"/>
      <c r="B1266">
        <f t="shared" ref="B1266:B1329" si="630">B1265+100</f>
        <v>113200</v>
      </c>
      <c r="C1266" s="237" t="str">
        <f t="shared" si="598"/>
        <v>-2.51668325099372E-06+0.0091290383210076i</v>
      </c>
      <c r="D1266" s="208" t="str">
        <f t="shared" si="599"/>
        <v>-2.51368049675738+0.0699892937943916i</v>
      </c>
      <c r="E1266" t="str">
        <f t="shared" si="600"/>
        <v>20500</v>
      </c>
      <c r="F1266" t="str">
        <f t="shared" si="601"/>
        <v>0.327868852459016</v>
      </c>
      <c r="G1266" t="str">
        <f t="shared" si="596"/>
        <v>0.327868852459016</v>
      </c>
      <c r="H1266" t="str">
        <f t="shared" si="602"/>
        <v>3.38059526729705+1.21295803225818i</v>
      </c>
      <c r="I1266" t="str">
        <f t="shared" si="603"/>
        <v>444.535360482956i</v>
      </c>
      <c r="J1266" t="str">
        <f t="shared" si="597"/>
        <v>-266.487179143801+97.2501117421353i</v>
      </c>
      <c r="K1266" t="str">
        <f t="shared" si="604"/>
        <v>0.537212642831034-1.47208346832574i</v>
      </c>
      <c r="L1266" t="str">
        <f t="shared" si="605"/>
        <v>0.106809107160652-0.249044324971465i</v>
      </c>
      <c r="M1266" t="str">
        <f t="shared" si="606"/>
        <v>0.644021749991686-1.7211277932972i</v>
      </c>
      <c r="N1266" t="str">
        <f t="shared" si="607"/>
        <v>-1.4119769897018i</v>
      </c>
      <c r="O1266" t="str">
        <f t="shared" si="608"/>
        <v>0.158152513208897-0.987414696348859i</v>
      </c>
      <c r="P1266" t="str">
        <f t="shared" si="609"/>
        <v>0.841847486791103+0.987414696348859i</v>
      </c>
      <c r="Q1266" t="str">
        <f t="shared" si="610"/>
        <v>-0.841847486791103+0.424562293352941i</v>
      </c>
      <c r="R1266" t="str">
        <f t="shared" si="611"/>
        <v>-0.325647987473231-1.33714546921916i</v>
      </c>
      <c r="S1266" t="str">
        <f t="shared" si="612"/>
        <v>0.152905460186415i</v>
      </c>
      <c r="T1266" t="str">
        <f t="shared" si="613"/>
        <v>0.204456843307135-0.0497933553833743i</v>
      </c>
      <c r="U1266" t="str">
        <f t="shared" si="614"/>
        <v>0.0000499999999999999-0.00125532356678994i</v>
      </c>
      <c r="V1266" t="str">
        <f t="shared" si="615"/>
        <v>0.00002-0.0140596239480473i</v>
      </c>
      <c r="W1266" t="str">
        <f t="shared" si="616"/>
        <v>0.0000422729976801505-0.00115255611388318i</v>
      </c>
      <c r="X1266" t="str">
        <f t="shared" si="617"/>
        <v>0.0000523125630374518-0.00115173050581226i</v>
      </c>
      <c r="Y1266" t="str">
        <f t="shared" si="618"/>
        <v>0.009+0.569005261418183i</v>
      </c>
      <c r="Z1266" t="str">
        <f t="shared" si="619"/>
        <v>-0.0243148090263811-0.00149308925895827i</v>
      </c>
      <c r="AA1266" t="str">
        <f t="shared" si="620"/>
        <v>0.336788904448836-21.1268410399661i</v>
      </c>
      <c r="AB1266" t="str">
        <f t="shared" si="621"/>
        <v>0.683377232135089-0.166429476412745i</v>
      </c>
      <c r="AC1266" t="str">
        <f t="shared" si="622"/>
        <v>1.15366340346624-1.28336375018375i</v>
      </c>
      <c r="AD1266" t="str">
        <f t="shared" si="623"/>
        <v>0.336463977695146+0.230029135887039i</v>
      </c>
      <c r="AE1266" t="str">
        <f t="shared" si="624"/>
        <v>-0.00783760332987363-0.00609548526071981i</v>
      </c>
      <c r="AF1266" t="str">
        <f t="shared" si="625"/>
        <v>-5.89427576405443-1.14296873846379i</v>
      </c>
      <c r="AG1266" t="str">
        <f t="shared" si="626"/>
        <v>1.01800264488883-0.0254520379566195i</v>
      </c>
      <c r="AH1266" t="str">
        <f t="shared" si="627"/>
        <v>0.0374105000192679+0.0450281542288226i</v>
      </c>
      <c r="AI1266">
        <f t="shared" si="628"/>
        <v>-24.650757340666893</v>
      </c>
      <c r="AJ1266">
        <f t="shared" si="629"/>
        <v>50.279362353111665</v>
      </c>
      <c r="AK1266"/>
      <c r="AL1266"/>
      <c r="AM1266"/>
      <c r="AN1266"/>
    </row>
    <row r="1267" spans="1:40" x14ac:dyDescent="0.35">
      <c r="A1267"/>
      <c r="B1267">
        <f t="shared" si="630"/>
        <v>113300</v>
      </c>
      <c r="C1267" s="237" t="str">
        <f t="shared" si="598"/>
        <v>-2.51224269948082E-06+0.00912098091859344i</v>
      </c>
      <c r="D1267" s="208" t="str">
        <f t="shared" si="599"/>
        <v>-2.51368046271315+0.0699275203758831i</v>
      </c>
      <c r="E1267" t="str">
        <f t="shared" si="600"/>
        <v>20500</v>
      </c>
      <c r="F1267" t="str">
        <f t="shared" si="601"/>
        <v>0.327868852459016</v>
      </c>
      <c r="G1267" t="str">
        <f t="shared" si="596"/>
        <v>0.327868852459016</v>
      </c>
      <c r="H1267" t="str">
        <f t="shared" si="602"/>
        <v>3.38132061982767+1.212170493137i</v>
      </c>
      <c r="I1267" t="str">
        <f t="shared" si="603"/>
        <v>444.928059564655i</v>
      </c>
      <c r="J1267" t="str">
        <f t="shared" si="597"/>
        <v>-266.959980075234+97.3360217348403i</v>
      </c>
      <c r="K1267" t="str">
        <f t="shared" si="604"/>
        <v>0.536369717144293-1.4710817891435i</v>
      </c>
      <c r="L1267" t="str">
        <f t="shared" si="605"/>
        <v>0.106649883336718-0.248892742317364i</v>
      </c>
      <c r="M1267" t="str">
        <f t="shared" si="606"/>
        <v>0.643019600481011-1.71997453146086i</v>
      </c>
      <c r="N1267" t="str">
        <f t="shared" si="607"/>
        <v>-1.41322431919801i</v>
      </c>
      <c r="O1267" t="str">
        <f t="shared" si="608"/>
        <v>0.156920759023253-0.987611196467297i</v>
      </c>
      <c r="P1267" t="str">
        <f t="shared" si="609"/>
        <v>0.843079240976747+0.987611196467297i</v>
      </c>
      <c r="Q1267" t="str">
        <f t="shared" si="610"/>
        <v>-0.843079240976747+0.425613122730713i</v>
      </c>
      <c r="R1267" t="str">
        <f t="shared" si="611"/>
        <v>-0.325633852744818-1.33582370750357i</v>
      </c>
      <c r="S1267" t="str">
        <f t="shared" si="612"/>
        <v>0.153040535681279i</v>
      </c>
      <c r="T1267" t="str">
        <f t="shared" si="613"/>
        <v>0.204435175772099-0.0498351792600257i</v>
      </c>
      <c r="U1267" t="str">
        <f t="shared" si="614"/>
        <v>0.0000499999999999999-0.00125421560247679i</v>
      </c>
      <c r="V1267" t="str">
        <f t="shared" si="615"/>
        <v>0.00002-0.0140472147477401i</v>
      </c>
      <c r="W1267" t="str">
        <f t="shared" si="616"/>
        <v>0.0000422729966466942-0.00115153907931707i</v>
      </c>
      <c r="X1267" t="str">
        <f t="shared" si="617"/>
        <v>0.000052294829140139-0.00115071435444246i</v>
      </c>
      <c r="Y1267" t="str">
        <f t="shared" si="618"/>
        <v>0.009+0.569507916242758i</v>
      </c>
      <c r="Z1267" t="str">
        <f t="shared" si="619"/>
        <v>-0.0242718450502412-0.00149070662658752i</v>
      </c>
      <c r="AA1267" t="str">
        <f t="shared" si="620"/>
        <v>0.336191745823726-21.1081282217219i</v>
      </c>
      <c r="AB1267" t="str">
        <f t="shared" si="621"/>
        <v>0.68330481049402-0.166569268676975i</v>
      </c>
      <c r="AC1267" t="str">
        <f t="shared" si="622"/>
        <v>1.15288348640216-1.28237417587149i</v>
      </c>
      <c r="AD1267" t="str">
        <f t="shared" si="623"/>
        <v>0.336752396380317+0.230095505081637i</v>
      </c>
      <c r="AE1267" t="str">
        <f t="shared" si="624"/>
        <v>-0.00783059709106726-0.00608684147490185i</v>
      </c>
      <c r="AF1267" t="str">
        <f t="shared" si="625"/>
        <v>-5.89500108254082-1.14224297276112i</v>
      </c>
      <c r="AG1267" t="str">
        <f t="shared" si="626"/>
        <v>1.01799175765801-0.0254517007189939i</v>
      </c>
      <c r="AH1267" t="str">
        <f t="shared" si="627"/>
        <v>0.0373914513111445+0.0449689865045008i</v>
      </c>
      <c r="AI1267">
        <f t="shared" si="628"/>
        <v>-24.659319423110194</v>
      </c>
      <c r="AJ1267">
        <f t="shared" si="629"/>
        <v>50.25667356937965</v>
      </c>
      <c r="AK1267"/>
      <c r="AL1267"/>
      <c r="AM1267"/>
      <c r="AN1267"/>
    </row>
    <row r="1268" spans="1:40" x14ac:dyDescent="0.35">
      <c r="A1268"/>
      <c r="B1268">
        <f t="shared" si="630"/>
        <v>113400</v>
      </c>
      <c r="C1268" s="237" t="str">
        <f t="shared" si="598"/>
        <v>-2.50781389027707E-06+0.00911293772676231i</v>
      </c>
      <c r="D1268" s="208" t="str">
        <f t="shared" si="599"/>
        <v>-2.51368042875895+0.0698658559051777i</v>
      </c>
      <c r="E1268" t="str">
        <f t="shared" si="600"/>
        <v>20500</v>
      </c>
      <c r="F1268" t="str">
        <f t="shared" si="601"/>
        <v>0.327868852459016</v>
      </c>
      <c r="G1268" t="str">
        <f t="shared" si="596"/>
        <v>0.327868852459016</v>
      </c>
      <c r="H1268" t="str">
        <f t="shared" si="602"/>
        <v>3.38204439184748+1.21138372680163i</v>
      </c>
      <c r="I1268" t="str">
        <f t="shared" si="603"/>
        <v>445.320758646353i</v>
      </c>
      <c r="J1268" t="str">
        <f t="shared" si="597"/>
        <v>-267.433198490934+97.4219317275454i</v>
      </c>
      <c r="K1268" t="str">
        <f t="shared" si="604"/>
        <v>0.535528691685812-1.47008120616754i</v>
      </c>
      <c r="L1268" t="str">
        <f t="shared" si="605"/>
        <v>0.10649099355887-0.248741283993164i</v>
      </c>
      <c r="M1268" t="str">
        <f t="shared" si="606"/>
        <v>0.642019685244682-1.7188224901607i</v>
      </c>
      <c r="N1268" t="str">
        <f t="shared" si="607"/>
        <v>-1.41447164869421i</v>
      </c>
      <c r="O1268" t="str">
        <f t="shared" si="608"/>
        <v>0.155688760695489-0.987806160029944i</v>
      </c>
      <c r="P1268" t="str">
        <f t="shared" si="609"/>
        <v>0.844311239304511+0.987806160029944i</v>
      </c>
      <c r="Q1268" t="str">
        <f t="shared" si="610"/>
        <v>-0.844311239304511+0.426665488664266i</v>
      </c>
      <c r="R1268" t="str">
        <f t="shared" si="611"/>
        <v>-0.325619703529902-1.33450414669758i</v>
      </c>
      <c r="S1268" t="str">
        <f t="shared" si="612"/>
        <v>0.153175611176143i</v>
      </c>
      <c r="T1268" t="str">
        <f t="shared" si="613"/>
        <v>0.204413488287499-0.0498769970991872i</v>
      </c>
      <c r="U1268" t="str">
        <f t="shared" si="614"/>
        <v>0.0000500000000000001-0.00125310959224533i</v>
      </c>
      <c r="V1268" t="str">
        <f t="shared" si="615"/>
        <v>0.00002-0.0140348274331477i</v>
      </c>
      <c r="W1268" t="str">
        <f t="shared" si="616"/>
        <v>0.0000422729956123259-0.00115052383866201i</v>
      </c>
      <c r="X1268" t="str">
        <f t="shared" si="617"/>
        <v>0.000052277142128821-0.00114969999501746i</v>
      </c>
      <c r="Y1268" t="str">
        <f t="shared" si="618"/>
        <v>0.009+0.570010571067332i</v>
      </c>
      <c r="Z1268" t="str">
        <f t="shared" si="619"/>
        <v>-0.0242289949198387-0.00148833102343549i</v>
      </c>
      <c r="AA1268" t="str">
        <f t="shared" si="620"/>
        <v>0.335596176571043-21.0894485813153i</v>
      </c>
      <c r="AB1268" t="str">
        <f t="shared" si="621"/>
        <v>0.683232322173462-0.166709040761479i</v>
      </c>
      <c r="AC1268" t="str">
        <f t="shared" si="622"/>
        <v>1.15210535185685-1.2813855672336i</v>
      </c>
      <c r="AD1268" t="str">
        <f t="shared" si="623"/>
        <v>0.337040924917669+0.230161534765645i</v>
      </c>
      <c r="AE1268" t="str">
        <f t="shared" si="624"/>
        <v>-0.0078236063050147-0.00607821112130145i</v>
      </c>
      <c r="AF1268" t="str">
        <f t="shared" si="625"/>
        <v>-5.89572482060643-1.14151787089645i</v>
      </c>
      <c r="AG1268" t="str">
        <f t="shared" si="626"/>
        <v>1.01798086398489-0.0254513726477364i</v>
      </c>
      <c r="AH1268" t="str">
        <f t="shared" si="627"/>
        <v>0.0373724357866494+0.0449099074375268i</v>
      </c>
      <c r="AI1268">
        <f t="shared" si="628"/>
        <v>-24.667875301117292</v>
      </c>
      <c r="AJ1268">
        <f t="shared" si="629"/>
        <v>50.233970591667862</v>
      </c>
      <c r="AK1268"/>
      <c r="AL1268"/>
      <c r="AM1268"/>
      <c r="AN1268"/>
    </row>
    <row r="1269" spans="1:40" x14ac:dyDescent="0.35">
      <c r="A1269"/>
      <c r="B1269">
        <f t="shared" si="630"/>
        <v>113500</v>
      </c>
      <c r="C1269" s="237" t="str">
        <f t="shared" si="598"/>
        <v>-2.50339678201813E-06+0.00910490870795321i</v>
      </c>
      <c r="D1269" s="208" t="str">
        <f t="shared" si="599"/>
        <v>-2.51368039489445+0.069804300094308i</v>
      </c>
      <c r="E1269" t="str">
        <f t="shared" si="600"/>
        <v>20500</v>
      </c>
      <c r="F1269" t="str">
        <f t="shared" si="601"/>
        <v>0.327868852459016</v>
      </c>
      <c r="G1269" t="str">
        <f t="shared" si="596"/>
        <v>0.327868852459016</v>
      </c>
      <c r="H1269" t="str">
        <f t="shared" si="602"/>
        <v>3.38276658767442+1.21059773289134i</v>
      </c>
      <c r="I1269" t="str">
        <f t="shared" si="603"/>
        <v>445.713457728052i</v>
      </c>
      <c r="J1269" t="str">
        <f t="shared" si="597"/>
        <v>-267.906834390899+97.5078417202505i</v>
      </c>
      <c r="K1269" t="str">
        <f t="shared" si="604"/>
        <v>0.534689561016018-1.46908171841846i</v>
      </c>
      <c r="L1269" t="str">
        <f t="shared" si="605"/>
        <v>0.1063324369619-0.248589950040322i</v>
      </c>
      <c r="M1269" t="str">
        <f t="shared" si="606"/>
        <v>0.641021997977918-1.71767166845878i</v>
      </c>
      <c r="N1269" t="str">
        <f t="shared" si="607"/>
        <v>-1.41571897819041i</v>
      </c>
      <c r="O1269" t="str">
        <f t="shared" si="608"/>
        <v>0.154456520142376-0.98799958673347i</v>
      </c>
      <c r="P1269" t="str">
        <f t="shared" si="609"/>
        <v>0.845543479857624+0.98799958673347i</v>
      </c>
      <c r="Q1269" t="str">
        <f t="shared" si="610"/>
        <v>-0.845543479857624+0.42771939145694i</v>
      </c>
      <c r="R1269" t="str">
        <f t="shared" si="611"/>
        <v>-0.325605539822842-1.33318678096994i</v>
      </c>
      <c r="S1269" t="str">
        <f t="shared" si="612"/>
        <v>0.153310686671008i</v>
      </c>
      <c r="T1269" t="str">
        <f t="shared" si="613"/>
        <v>0.204391780851212-0.0499188088941242i</v>
      </c>
      <c r="U1269" t="str">
        <f t="shared" si="614"/>
        <v>0.0000500000000000001-0.00125200553093058i</v>
      </c>
      <c r="V1269" t="str">
        <f t="shared" si="615"/>
        <v>0.00002-0.0140224619464225i</v>
      </c>
      <c r="W1269" t="str">
        <f t="shared" si="616"/>
        <v>0.0000422729945770446-0.00114951038717637i</v>
      </c>
      <c r="X1269" t="str">
        <f t="shared" si="617"/>
        <v>0.0000522595018383492-0.00114868742280223i</v>
      </c>
      <c r="Y1269" t="str">
        <f t="shared" si="618"/>
        <v>0.009+0.570513225891906i</v>
      </c>
      <c r="Z1269" t="str">
        <f t="shared" si="619"/>
        <v>-0.0241862582330984-0.00148596242091144i</v>
      </c>
      <c r="AA1269" t="str">
        <f t="shared" si="620"/>
        <v>0.335002191046568-21.0708020304358i</v>
      </c>
      <c r="AB1269" t="str">
        <f t="shared" si="621"/>
        <v>0.683159767166319-0.166848792643746i</v>
      </c>
      <c r="AC1269" t="str">
        <f t="shared" si="622"/>
        <v>1.15132899484637-1.28039792351318i</v>
      </c>
      <c r="AD1269" t="str">
        <f t="shared" si="623"/>
        <v>0.337329562939617+0.230227224772636i</v>
      </c>
      <c r="AE1269" t="str">
        <f t="shared" si="624"/>
        <v>-0.00781663091463295-0.00606959416463132i</v>
      </c>
      <c r="AF1269" t="str">
        <f t="shared" si="625"/>
        <v>-5.89644698256887-1.14079343279703i</v>
      </c>
      <c r="AG1269" t="str">
        <f t="shared" si="626"/>
        <v>1.01796996387276-0.0254510536902156i</v>
      </c>
      <c r="AH1269" t="str">
        <f t="shared" si="627"/>
        <v>0.0373534533095937+0.0448509168025647i</v>
      </c>
      <c r="AI1269">
        <f t="shared" si="628"/>
        <v>-24.676424988229392</v>
      </c>
      <c r="AJ1269">
        <f t="shared" si="629"/>
        <v>50.211253450574837</v>
      </c>
      <c r="AK1269"/>
      <c r="AL1269"/>
      <c r="AM1269"/>
      <c r="AN1269"/>
    </row>
    <row r="1270" spans="1:40" x14ac:dyDescent="0.35">
      <c r="A1270"/>
      <c r="B1270">
        <f t="shared" si="630"/>
        <v>113600</v>
      </c>
      <c r="C1270" s="237" t="str">
        <f t="shared" si="598"/>
        <v>-2.49899133352164E-06+0.00909689382473741i</v>
      </c>
      <c r="D1270" s="208" t="str">
        <f t="shared" si="599"/>
        <v>-2.51368036111935+0.0697428526563202i</v>
      </c>
      <c r="E1270" t="str">
        <f t="shared" si="600"/>
        <v>20500</v>
      </c>
      <c r="F1270" t="str">
        <f t="shared" si="601"/>
        <v>0.327868852459016</v>
      </c>
      <c r="G1270" t="str">
        <f t="shared" si="596"/>
        <v>0.327868852459016</v>
      </c>
      <c r="H1270" t="str">
        <f t="shared" si="602"/>
        <v>3.3834872116128+1.2098125110414i</v>
      </c>
      <c r="I1270" t="str">
        <f t="shared" si="603"/>
        <v>446.106156809751i</v>
      </c>
      <c r="J1270" t="str">
        <f t="shared" si="597"/>
        <v>-268.380887775131+97.5937517129555i</v>
      </c>
      <c r="K1270" t="str">
        <f t="shared" si="604"/>
        <v>0.533852319713667-1.46808332491379i</v>
      </c>
      <c r="L1270" t="str">
        <f t="shared" si="605"/>
        <v>0.106174212683126-0.248438740499076i</v>
      </c>
      <c r="M1270" t="str">
        <f t="shared" si="606"/>
        <v>0.640026532396793-1.71652206541287i</v>
      </c>
      <c r="N1270" t="str">
        <f t="shared" si="607"/>
        <v>-1.41696630768662i</v>
      </c>
      <c r="O1270" t="str">
        <f t="shared" si="608"/>
        <v>0.153224039281062-0.988191476276939i</v>
      </c>
      <c r="P1270" t="str">
        <f t="shared" si="609"/>
        <v>0.846775960718938+0.988191476276939i</v>
      </c>
      <c r="Q1270" t="str">
        <f t="shared" si="610"/>
        <v>-0.846775960718938+0.428774831409681i</v>
      </c>
      <c r="R1270" t="str">
        <f t="shared" si="611"/>
        <v>-0.325591361617995-1.3318716045099i</v>
      </c>
      <c r="S1270" t="str">
        <f t="shared" si="612"/>
        <v>0.153445762165872i</v>
      </c>
      <c r="T1270" t="str">
        <f t="shared" si="613"/>
        <v>0.204370053461104-0.0499606146380973i</v>
      </c>
      <c r="U1270" t="str">
        <f t="shared" si="614"/>
        <v>0.0000499999999999999-0.00125090341338575i</v>
      </c>
      <c r="V1270" t="str">
        <f t="shared" si="615"/>
        <v>0.00002-0.0140101182299204i</v>
      </c>
      <c r="W1270" t="str">
        <f t="shared" si="616"/>
        <v>0.0000422729935408508-0.00114849872013523i</v>
      </c>
      <c r="X1270" t="str">
        <f t="shared" si="617"/>
        <v>0.0000522419081043044-0.00114767663307847i</v>
      </c>
      <c r="Y1270" t="str">
        <f t="shared" si="618"/>
        <v>0.009+0.571015880716481i</v>
      </c>
      <c r="Z1270" t="str">
        <f t="shared" si="619"/>
        <v>-0.0241436345897212-0.00148360079056972i</v>
      </c>
      <c r="AA1270" t="str">
        <f t="shared" si="620"/>
        <v>0.33440978363115-21.0521884810866i</v>
      </c>
      <c r="AB1270" t="str">
        <f t="shared" si="621"/>
        <v>0.683087145465459-0.166988524301252i</v>
      </c>
      <c r="AC1270" t="str">
        <f t="shared" si="622"/>
        <v>1.15055441040325-1.27941124394994i</v>
      </c>
      <c r="AD1270" t="str">
        <f t="shared" si="623"/>
        <v>0.337618310078318+0.230292574936513i</v>
      </c>
      <c r="AE1270" t="str">
        <f t="shared" si="624"/>
        <v>-0.00780967086309194-0.00606099056973616i</v>
      </c>
      <c r="AF1270" t="str">
        <f t="shared" si="625"/>
        <v>-5.89716757273215-1.14006965838508i</v>
      </c>
      <c r="AG1270" t="str">
        <f t="shared" si="626"/>
        <v>1.01795905732496-0.0254507437939675i</v>
      </c>
      <c r="AH1270" t="str">
        <f t="shared" si="627"/>
        <v>0.0373345037444021+0.0447920143750798i</v>
      </c>
      <c r="AI1270">
        <f t="shared" si="628"/>
        <v>-24.684968497950695</v>
      </c>
      <c r="AJ1270">
        <f t="shared" si="629"/>
        <v>50.188522176583653</v>
      </c>
      <c r="AK1270"/>
      <c r="AL1270"/>
      <c r="AM1270"/>
      <c r="AN1270"/>
    </row>
    <row r="1271" spans="1:40" x14ac:dyDescent="0.35">
      <c r="A1271"/>
      <c r="B1271">
        <f t="shared" si="630"/>
        <v>113700</v>
      </c>
      <c r="C1271" s="237" t="str">
        <f t="shared" si="598"/>
        <v>-2.49459750378625E-06+0.00908889303981784i</v>
      </c>
      <c r="D1271" s="208" t="str">
        <f t="shared" si="599"/>
        <v>-2.51368032743332+0.0696815133052701i</v>
      </c>
      <c r="E1271" t="str">
        <f t="shared" si="600"/>
        <v>20500</v>
      </c>
      <c r="F1271" t="str">
        <f t="shared" si="601"/>
        <v>0.327868852459016</v>
      </c>
      <c r="G1271" t="str">
        <f t="shared" si="596"/>
        <v>0.327868852459016</v>
      </c>
      <c r="H1271" t="str">
        <f t="shared" si="602"/>
        <v>3.38420626795335+1.20902806088303i</v>
      </c>
      <c r="I1271" t="str">
        <f t="shared" si="603"/>
        <v>446.498855891449i</v>
      </c>
      <c r="J1271" t="str">
        <f t="shared" si="597"/>
        <v>-268.855358643628+97.6796617056606i</v>
      </c>
      <c r="K1271" t="str">
        <f t="shared" si="604"/>
        <v>0.533016962375805-1.46708602466812i</v>
      </c>
      <c r="L1271" t="str">
        <f t="shared" si="605"/>
        <v>0.106016319862378-0.248287655408445i</v>
      </c>
      <c r="M1271" t="str">
        <f t="shared" si="606"/>
        <v>0.639033282238183-1.71537368007657i</v>
      </c>
      <c r="N1271" t="str">
        <f t="shared" si="607"/>
        <v>-1.41821363718282i</v>
      </c>
      <c r="O1271" t="str">
        <f t="shared" si="608"/>
        <v>0.151991320029098-0.988381828361799i</v>
      </c>
      <c r="P1271" t="str">
        <f t="shared" si="609"/>
        <v>0.848008679970902+0.988381828361799i</v>
      </c>
      <c r="Q1271" t="str">
        <f t="shared" si="610"/>
        <v>-0.848008679970902+0.429831808821021i</v>
      </c>
      <c r="R1271" t="str">
        <f t="shared" si="611"/>
        <v>-0.325577168909708-1.33055861152719i</v>
      </c>
      <c r="S1271" t="str">
        <f t="shared" si="612"/>
        <v>0.153580837660736i</v>
      </c>
      <c r="T1271" t="str">
        <f t="shared" si="613"/>
        <v>0.204348306115052-0.0500024143243639i</v>
      </c>
      <c r="U1271" t="str">
        <f t="shared" si="614"/>
        <v>0.0000500000000000001-0.00124980323448215i</v>
      </c>
      <c r="V1271" t="str">
        <f t="shared" si="615"/>
        <v>0.00002-0.0139977962262001i</v>
      </c>
      <c r="W1271" t="str">
        <f t="shared" si="616"/>
        <v>0.0000422729925037452-0.0011474888328303i</v>
      </c>
      <c r="X1271" t="str">
        <f t="shared" si="617"/>
        <v>0.0000522243607629899-0.00114666762114447i</v>
      </c>
      <c r="Y1271" t="str">
        <f t="shared" si="618"/>
        <v>0.009+0.571518535541055i</v>
      </c>
      <c r="Z1271" t="str">
        <f t="shared" si="619"/>
        <v>-0.0241011235911726-0.00148124610410884i</v>
      </c>
      <c r="AA1271" t="str">
        <f t="shared" si="620"/>
        <v>0.333818948730584-21.0336078455833i</v>
      </c>
      <c r="AB1271" t="str">
        <f t="shared" si="621"/>
        <v>0.683014457063785-0.167128235711459i</v>
      </c>
      <c r="AC1271" t="str">
        <f t="shared" si="622"/>
        <v>1.14978159357653-1.27842552778038i</v>
      </c>
      <c r="AD1271" t="str">
        <f t="shared" si="623"/>
        <v>0.33790716596567+0.230357585091526i</v>
      </c>
      <c r="AE1271" t="str">
        <f t="shared" si="624"/>
        <v>-0.00780272609381275-0.00605240030159205i</v>
      </c>
      <c r="AF1271" t="str">
        <f t="shared" si="625"/>
        <v>-5.89788659538667-1.13934654757776i</v>
      </c>
      <c r="AG1271" t="str">
        <f t="shared" si="626"/>
        <v>1.01794814434481-0.025450442906694i</v>
      </c>
      <c r="AH1271" t="str">
        <f t="shared" si="627"/>
        <v>0.0373155869561087+0.0447331999313377i</v>
      </c>
      <c r="AI1271">
        <f t="shared" si="628"/>
        <v>-24.693505843748383</v>
      </c>
      <c r="AJ1271">
        <f t="shared" si="629"/>
        <v>50.165776800064847</v>
      </c>
      <c r="AK1271"/>
      <c r="AL1271"/>
      <c r="AM1271"/>
      <c r="AN1271"/>
    </row>
    <row r="1272" spans="1:40" x14ac:dyDescent="0.35">
      <c r="A1272"/>
      <c r="B1272">
        <f t="shared" si="630"/>
        <v>113800</v>
      </c>
      <c r="C1272" s="237" t="str">
        <f t="shared" si="598"/>
        <v>-2.49021525199068E-06+0.0090809063160285i</v>
      </c>
      <c r="D1272" s="208" t="str">
        <f t="shared" si="599"/>
        <v>-2.51368029383606+0.0696202817562185i</v>
      </c>
      <c r="E1272" t="str">
        <f t="shared" si="600"/>
        <v>20500</v>
      </c>
      <c r="F1272" t="str">
        <f t="shared" si="601"/>
        <v>0.327868852459016</v>
      </c>
      <c r="G1272" t="str">
        <f t="shared" si="596"/>
        <v>0.327868852459016</v>
      </c>
      <c r="H1272" t="str">
        <f t="shared" si="602"/>
        <v>3.38492376097323+1.20824438204356i</v>
      </c>
      <c r="I1272" t="str">
        <f t="shared" si="603"/>
        <v>446.891554973148i</v>
      </c>
      <c r="J1272" t="str">
        <f t="shared" si="597"/>
        <v>-269.330246996392+97.7655716983656i</v>
      </c>
      <c r="K1272" t="str">
        <f t="shared" si="604"/>
        <v>0.532183483617677-1.46608981669306i</v>
      </c>
      <c r="L1272" t="str">
        <f t="shared" si="605"/>
        <v>0.105858757641999-0.248136694806243i</v>
      </c>
      <c r="M1272" t="str">
        <f t="shared" si="606"/>
        <v>0.638042241259676-1.7142265114993i</v>
      </c>
      <c r="N1272" t="str">
        <f t="shared" si="607"/>
        <v>-1.41946096667902i</v>
      </c>
      <c r="O1272" t="str">
        <f t="shared" si="608"/>
        <v>0.150758364304377-0.988570642691896i</v>
      </c>
      <c r="P1272" t="str">
        <f t="shared" si="609"/>
        <v>0.849241635695623+0.988570642691896i</v>
      </c>
      <c r="Q1272" t="str">
        <f t="shared" si="610"/>
        <v>-0.849241635695623+0.430890323987124i</v>
      </c>
      <c r="R1272" t="str">
        <f t="shared" si="611"/>
        <v>-0.325562961692323-1.32924779625183i</v>
      </c>
      <c r="S1272" t="str">
        <f t="shared" si="612"/>
        <v>0.153715913155601i</v>
      </c>
      <c r="T1272" t="str">
        <f t="shared" si="613"/>
        <v>0.20432653881092-0.0500442079461774i</v>
      </c>
      <c r="U1272" t="str">
        <f t="shared" si="614"/>
        <v>0.0000500000000000001-0.00124870498910915i</v>
      </c>
      <c r="V1272" t="str">
        <f t="shared" si="615"/>
        <v>0.00002-0.0139854958780224i</v>
      </c>
      <c r="W1272" t="str">
        <f t="shared" si="616"/>
        <v>0.0000422729914657264-0.00114648072056983i</v>
      </c>
      <c r="X1272" t="str">
        <f t="shared" si="617"/>
        <v>0.0000522068596514257-0.00114566038231501i</v>
      </c>
      <c r="Y1272" t="str">
        <f t="shared" si="618"/>
        <v>0.009+0.57202119036563i</v>
      </c>
      <c r="Z1272" t="str">
        <f t="shared" si="619"/>
        <v>-0.0240587248406732-0.00147889833337049i</v>
      </c>
      <c r="AA1272" t="str">
        <f t="shared" si="620"/>
        <v>0.333229680775463-21.0150600365521i</v>
      </c>
      <c r="AB1272" t="str">
        <f t="shared" si="621"/>
        <v>0.682941701954158-0.167267926851818i</v>
      </c>
      <c r="AC1272" t="str">
        <f t="shared" si="622"/>
        <v>1.14901053943162-1.27744077423766i</v>
      </c>
      <c r="AD1272" t="str">
        <f t="shared" si="623"/>
        <v>0.338196130233321+0.23042225507225i</v>
      </c>
      <c r="AE1272" t="str">
        <f t="shared" si="624"/>
        <v>-0.00779579655046614-0.00604382332530509i</v>
      </c>
      <c r="AF1272" t="str">
        <f t="shared" si="625"/>
        <v>-5.89860405480929-1.13862410028734i</v>
      </c>
      <c r="AG1272" t="str">
        <f t="shared" si="626"/>
        <v>1.01793722493568-0.0254501509762632i</v>
      </c>
      <c r="AH1272" t="str">
        <f t="shared" si="627"/>
        <v>0.0372967028103516+0.044674473248394i</v>
      </c>
      <c r="AI1272">
        <f t="shared" si="628"/>
        <v>-24.702037039053693</v>
      </c>
      <c r="AJ1272">
        <f t="shared" si="629"/>
        <v>50.14301735127421</v>
      </c>
      <c r="AK1272"/>
      <c r="AL1272"/>
      <c r="AM1272"/>
      <c r="AN1272"/>
    </row>
    <row r="1273" spans="1:40" x14ac:dyDescent="0.35">
      <c r="A1273"/>
      <c r="B1273">
        <f t="shared" si="630"/>
        <v>113900</v>
      </c>
      <c r="C1273" s="237" t="str">
        <f t="shared" si="598"/>
        <v>-2.48584453749278E-06+0.00907293361633398i</v>
      </c>
      <c r="D1273" s="208" t="str">
        <f t="shared" si="599"/>
        <v>-2.51368026032724+0.0695591577252272i</v>
      </c>
      <c r="E1273" t="str">
        <f t="shared" si="600"/>
        <v>20500</v>
      </c>
      <c r="F1273" t="str">
        <f t="shared" si="601"/>
        <v>0.327868852459016</v>
      </c>
      <c r="G1273" t="str">
        <f t="shared" si="596"/>
        <v>0.327868852459016</v>
      </c>
      <c r="H1273" t="str">
        <f t="shared" si="602"/>
        <v>3.38563969493613+1.20746147414631i</v>
      </c>
      <c r="I1273" t="str">
        <f t="shared" si="603"/>
        <v>447.284254054847i</v>
      </c>
      <c r="J1273" t="str">
        <f t="shared" si="597"/>
        <v>-269.805552833422+97.8514816910708i</v>
      </c>
      <c r="K1273" t="str">
        <f t="shared" si="604"/>
        <v>0.531351878072678-1.46509469999735i</v>
      </c>
      <c r="L1273" t="str">
        <f t="shared" si="605"/>
        <v>0.105701525166829-0.247985858729084i</v>
      </c>
      <c r="M1273" t="str">
        <f t="shared" si="606"/>
        <v>0.637053403239507-1.71308055872643i</v>
      </c>
      <c r="N1273" t="str">
        <f t="shared" si="607"/>
        <v>-1.42070829617523i</v>
      </c>
      <c r="O1273" t="str">
        <f t="shared" si="608"/>
        <v>0.149525174025159-0.988757918973469i</v>
      </c>
      <c r="P1273" t="str">
        <f t="shared" si="609"/>
        <v>0.850474825974841+0.988757918973469i</v>
      </c>
      <c r="Q1273" t="str">
        <f t="shared" si="610"/>
        <v>-0.850474825974841+0.431950377201761i</v>
      </c>
      <c r="R1273" t="str">
        <f t="shared" si="611"/>
        <v>-0.325548739960177-1.32793915293412i</v>
      </c>
      <c r="S1273" t="str">
        <f t="shared" si="612"/>
        <v>0.153850988650465i</v>
      </c>
      <c r="T1273" t="str">
        <f t="shared" si="613"/>
        <v>0.204304751546575-0.0500859954967864i</v>
      </c>
      <c r="U1273" t="str">
        <f t="shared" si="614"/>
        <v>0.0000500000000000001-0.00124760867217402i</v>
      </c>
      <c r="V1273" t="str">
        <f t="shared" si="615"/>
        <v>0.00002-0.013973217128349i</v>
      </c>
      <c r="W1273" t="str">
        <f t="shared" si="616"/>
        <v>0.0000422729904267956-0.00114547437867856i</v>
      </c>
      <c r="X1273" t="str">
        <f t="shared" si="617"/>
        <v>0.0000521894046073496-0.00114465491192136i</v>
      </c>
      <c r="Y1273" t="str">
        <f t="shared" si="618"/>
        <v>0.009+0.572523845190204i</v>
      </c>
      <c r="Z1273" t="str">
        <f t="shared" si="619"/>
        <v>-0.0240164379431909-0.00147655745033881i</v>
      </c>
      <c r="AA1273" t="str">
        <f t="shared" si="620"/>
        <v>0.332641974221055-20.996544966929i</v>
      </c>
      <c r="AB1273" t="str">
        <f t="shared" si="621"/>
        <v>0.682868880129449-0.167407597699763i</v>
      </c>
      <c r="AC1273" t="str">
        <f t="shared" si="622"/>
        <v>1.14824124305026-1.27645698255183i</v>
      </c>
      <c r="AD1273" t="str">
        <f t="shared" si="623"/>
        <v>0.338485202512641+0.230486584713613i</v>
      </c>
      <c r="AE1273" t="str">
        <f t="shared" si="624"/>
        <v>-0.00778888217697124-0.006035259606112i</v>
      </c>
      <c r="AF1273" t="str">
        <f t="shared" si="625"/>
        <v>-5.89931995526337-1.13790231642108i</v>
      </c>
      <c r="AG1273" t="str">
        <f t="shared" si="626"/>
        <v>1.01792629910092-0.0254498679507066i</v>
      </c>
      <c r="AH1273" t="str">
        <f t="shared" si="627"/>
        <v>0.0372778511733708+0.0446158341040992i</v>
      </c>
      <c r="AI1273">
        <f t="shared" si="628"/>
        <v>-24.710562097261011</v>
      </c>
      <c r="AJ1273">
        <f t="shared" si="629"/>
        <v>50.120243860357718</v>
      </c>
      <c r="AK1273"/>
      <c r="AL1273"/>
      <c r="AM1273"/>
      <c r="AN1273"/>
    </row>
    <row r="1274" spans="1:40" x14ac:dyDescent="0.35">
      <c r="A1274"/>
      <c r="B1274">
        <f t="shared" si="630"/>
        <v>114000</v>
      </c>
      <c r="C1274" s="237" t="str">
        <f t="shared" si="598"/>
        <v>-2.48148531982856E-06+0.00906497490382875i</v>
      </c>
      <c r="D1274" s="208" t="str">
        <f t="shared" si="599"/>
        <v>-2.51368022690658+0.0694981409293538i</v>
      </c>
      <c r="E1274" t="str">
        <f t="shared" si="600"/>
        <v>20500</v>
      </c>
      <c r="F1274" t="str">
        <f t="shared" si="601"/>
        <v>0.327868852459016</v>
      </c>
      <c r="G1274" t="str">
        <f t="shared" si="596"/>
        <v>0.327868852459016</v>
      </c>
      <c r="H1274" t="str">
        <f t="shared" si="602"/>
        <v>3.38635407409231+1.20667933681078i</v>
      </c>
      <c r="I1274" t="str">
        <f t="shared" si="603"/>
        <v>447.676953136545i</v>
      </c>
      <c r="J1274" t="str">
        <f t="shared" si="597"/>
        <v>-270.281276154719+97.9373916837758i</v>
      </c>
      <c r="K1274" t="str">
        <f t="shared" si="604"/>
        <v>0.530522140392262-1.46410067358683i</v>
      </c>
      <c r="L1274" t="str">
        <f t="shared" si="605"/>
        <v>0.105544621584204-0.247835147212391i</v>
      </c>
      <c r="M1274" t="str">
        <f t="shared" si="606"/>
        <v>0.636066761976466-1.71193582079922i</v>
      </c>
      <c r="N1274" t="str">
        <f t="shared" si="607"/>
        <v>-1.42195562567143i</v>
      </c>
      <c r="O1274" t="str">
        <f t="shared" si="608"/>
        <v>0.148291751110099-0.988943656915145i</v>
      </c>
      <c r="P1274" t="str">
        <f t="shared" si="609"/>
        <v>0.851708248889901+0.988943656915145i</v>
      </c>
      <c r="Q1274" t="str">
        <f t="shared" si="610"/>
        <v>-0.851708248889901+0.433011968756285i</v>
      </c>
      <c r="R1274" t="str">
        <f t="shared" si="611"/>
        <v>-0.325534503707597-1.32663267584453i</v>
      </c>
      <c r="S1274" t="str">
        <f t="shared" si="612"/>
        <v>0.153986064145329i</v>
      </c>
      <c r="T1274" t="str">
        <f t="shared" si="613"/>
        <v>0.204282944319885-0.0501277769694359i</v>
      </c>
      <c r="U1274" t="str">
        <f t="shared" si="614"/>
        <v>0.0000500000000000001-0.00124651427860194i</v>
      </c>
      <c r="V1274" t="str">
        <f t="shared" si="615"/>
        <v>0.00002-0.0139609599203417i</v>
      </c>
      <c r="W1274" t="str">
        <f t="shared" si="616"/>
        <v>0.0000422729893869522-0.0011444698024976i</v>
      </c>
      <c r="X1274" t="str">
        <f t="shared" si="617"/>
        <v>0.0000521719954692082-0.00114365120531112i</v>
      </c>
      <c r="Y1274" t="str">
        <f t="shared" si="618"/>
        <v>0.009+0.573026500014778i</v>
      </c>
      <c r="Z1274" t="str">
        <f t="shared" si="619"/>
        <v>-0.0239742625054298-0.00147422342713948i</v>
      </c>
      <c r="AA1274" t="str">
        <f t="shared" si="620"/>
        <v>0.332055823547173-20.978062549958i</v>
      </c>
      <c r="AB1274" t="str">
        <f t="shared" si="621"/>
        <v>0.682795991582531-0.167547248232716i</v>
      </c>
      <c r="AC1274" t="str">
        <f t="shared" si="622"/>
        <v>1.14747369953049-1.27547415194971i</v>
      </c>
      <c r="AD1274" t="str">
        <f t="shared" si="623"/>
        <v>0.338774382434756+0.230550573850875i</v>
      </c>
      <c r="AE1274" t="str">
        <f t="shared" si="624"/>
        <v>-0.00778198291749433-0.00602670910937841i</v>
      </c>
      <c r="AF1274" t="str">
        <f t="shared" si="625"/>
        <v>-5.90003430099889-1.13718119588143i</v>
      </c>
      <c r="AG1274" t="str">
        <f t="shared" si="626"/>
        <v>1.01791536684394-0.0254495937782208i</v>
      </c>
      <c r="AH1274" t="str">
        <f t="shared" si="627"/>
        <v>0.0372590319120045+0.0445572822770874i</v>
      </c>
      <c r="AI1274">
        <f t="shared" si="628"/>
        <v>-24.719081031728987</v>
      </c>
      <c r="AJ1274">
        <f t="shared" si="629"/>
        <v>50.097456357347433</v>
      </c>
      <c r="AK1274"/>
      <c r="AL1274"/>
      <c r="AM1274"/>
      <c r="AN1274"/>
    </row>
    <row r="1275" spans="1:40" x14ac:dyDescent="0.35">
      <c r="A1275"/>
      <c r="B1275">
        <f t="shared" si="630"/>
        <v>114100</v>
      </c>
      <c r="C1275" s="237" t="str">
        <f t="shared" si="598"/>
        <v>-2.47713755871128E-06+0.00905703014173669i</v>
      </c>
      <c r="D1275" s="208" t="str">
        <f t="shared" si="599"/>
        <v>-2.51368019357374+0.069437231086648i</v>
      </c>
      <c r="E1275" t="str">
        <f t="shared" si="600"/>
        <v>20500</v>
      </c>
      <c r="F1275" t="str">
        <f t="shared" si="601"/>
        <v>0.327868852459016</v>
      </c>
      <c r="G1275" t="str">
        <f t="shared" si="596"/>
        <v>0.327868852459016</v>
      </c>
      <c r="H1275" t="str">
        <f t="shared" si="602"/>
        <v>3.38706690267857+1.20589796965256i</v>
      </c>
      <c r="I1275" t="str">
        <f t="shared" si="603"/>
        <v>448.069652218244i</v>
      </c>
      <c r="J1275" t="str">
        <f t="shared" si="597"/>
        <v>-270.757416960281+98.0233016764809i</v>
      </c>
      <c r="K1275" t="str">
        <f t="shared" si="604"/>
        <v>0.529694265245911-1.46310773646454i</v>
      </c>
      <c r="L1275" t="str">
        <f t="shared" si="605"/>
        <v>0.105388046043946-0.247684560290406i</v>
      </c>
      <c r="M1275" t="str">
        <f t="shared" si="606"/>
        <v>0.635082311289857-1.71079229675495i</v>
      </c>
      <c r="N1275" t="str">
        <f t="shared" si="607"/>
        <v>-1.42320295516763i</v>
      </c>
      <c r="O1275" t="str">
        <f t="shared" si="608"/>
        <v>0.147058097478184-0.989127856227948i</v>
      </c>
      <c r="P1275" t="str">
        <f t="shared" si="609"/>
        <v>0.852941902521816+0.989127856227948i</v>
      </c>
      <c r="Q1275" t="str">
        <f t="shared" si="610"/>
        <v>-0.852941902521816+0.434075098939682i</v>
      </c>
      <c r="R1275" t="str">
        <f t="shared" si="611"/>
        <v>-0.325520252928908-1.32532835927359i</v>
      </c>
      <c r="S1275" t="str">
        <f t="shared" si="612"/>
        <v>0.154121139640194i</v>
      </c>
      <c r="T1275" t="str">
        <f t="shared" si="613"/>
        <v>0.204261117128714-0.0501695523573675i</v>
      </c>
      <c r="U1275" t="str">
        <f t="shared" si="614"/>
        <v>0.00005-0.00124542180333585i</v>
      </c>
      <c r="V1275" t="str">
        <f t="shared" si="615"/>
        <v>0.00002-0.0139487241973615i</v>
      </c>
      <c r="W1275" t="str">
        <f t="shared" si="616"/>
        <v>0.0000422729883461963-0.00114346698738444i</v>
      </c>
      <c r="X1275" t="str">
        <f t="shared" si="617"/>
        <v>0.0000521546320761572-0.00114264925784824i</v>
      </c>
      <c r="Y1275" t="str">
        <f t="shared" si="618"/>
        <v>0.009+0.573529154839353i</v>
      </c>
      <c r="Z1275" t="str">
        <f t="shared" si="619"/>
        <v>-0.0239321981358229-0.00147189623603884i</v>
      </c>
      <c r="AA1275" t="str">
        <f t="shared" si="620"/>
        <v>0.331471223258035-20.9596126991898i</v>
      </c>
      <c r="AB1275" t="str">
        <f t="shared" si="621"/>
        <v>0.682723036306267-0.167686878428088i</v>
      </c>
      <c r="AC1275" t="str">
        <f t="shared" si="622"/>
        <v>1.14670790398656-1.274492281655i</v>
      </c>
      <c r="AD1275" t="str">
        <f t="shared" si="623"/>
        <v>0.33906366963053+0.230614222319639i</v>
      </c>
      <c r="AE1275" t="str">
        <f t="shared" si="624"/>
        <v>-0.00777509871644775-0.00601817180059901i</v>
      </c>
      <c r="AF1275" t="str">
        <f t="shared" si="625"/>
        <v>-5.90074709625231-1.13646073856591i</v>
      </c>
      <c r="AG1275" t="str">
        <f t="shared" si="626"/>
        <v>1.01790442816813-0.0254493284071652i</v>
      </c>
      <c r="AH1275" t="str">
        <f t="shared" si="627"/>
        <v>0.0372402448936877+0.0444988175467789i</v>
      </c>
      <c r="AI1275">
        <f t="shared" si="628"/>
        <v>-24.727593855779748</v>
      </c>
      <c r="AJ1275">
        <f t="shared" si="629"/>
        <v>50.074654872164437</v>
      </c>
      <c r="AK1275"/>
      <c r="AL1275"/>
      <c r="AM1275"/>
      <c r="AN1275"/>
    </row>
    <row r="1276" spans="1:40" x14ac:dyDescent="0.35">
      <c r="A1276"/>
      <c r="B1276">
        <f t="shared" si="630"/>
        <v>114200</v>
      </c>
      <c r="C1276" s="237" t="str">
        <f t="shared" si="598"/>
        <v>-2.47280121403053E-06+0.00904909929341051i</v>
      </c>
      <c r="D1276" s="208" t="str">
        <f t="shared" si="599"/>
        <v>-2.51368016032843+0.0693764279161473i</v>
      </c>
      <c r="E1276" t="str">
        <f t="shared" si="600"/>
        <v>20500</v>
      </c>
      <c r="F1276" t="str">
        <f t="shared" si="601"/>
        <v>0.327868852459016</v>
      </c>
      <c r="G1276" t="str">
        <f t="shared" si="596"/>
        <v>0.327868852459016</v>
      </c>
      <c r="H1276" t="str">
        <f t="shared" si="602"/>
        <v>3.38777818491839+1.20511737228342i</v>
      </c>
      <c r="I1276" t="str">
        <f t="shared" si="603"/>
        <v>448.462351299943i</v>
      </c>
      <c r="J1276" t="str">
        <f t="shared" si="597"/>
        <v>-271.23397525011+98.1092116691859i</v>
      </c>
      <c r="K1276" t="str">
        <f t="shared" si="604"/>
        <v>0.52886824732102-1.46211588763068i</v>
      </c>
      <c r="L1276" t="str">
        <f t="shared" si="605"/>
        <v>0.105231797698353-0.247534097996197i</v>
      </c>
      <c r="M1276" t="str">
        <f t="shared" si="606"/>
        <v>0.634100045019373-1.70964998562688i</v>
      </c>
      <c r="N1276" t="str">
        <f t="shared" si="607"/>
        <v>-1.42445028466383i</v>
      </c>
      <c r="O1276" t="str">
        <f t="shared" si="608"/>
        <v>0.145824215048771-0.989310516625296i</v>
      </c>
      <c r="P1276" t="str">
        <f t="shared" si="609"/>
        <v>0.854175784951229+0.989310516625296i</v>
      </c>
      <c r="Q1276" t="str">
        <f t="shared" si="610"/>
        <v>-0.854175784951229+0.435139768038534i</v>
      </c>
      <c r="R1276" t="str">
        <f t="shared" si="611"/>
        <v>-0.325505987618424-1.32402619753182i</v>
      </c>
      <c r="S1276" t="str">
        <f t="shared" si="612"/>
        <v>0.154256215135058i</v>
      </c>
      <c r="T1276" t="str">
        <f t="shared" si="613"/>
        <v>0.204239269970921-0.0502113216538171i</v>
      </c>
      <c r="U1276" t="str">
        <f t="shared" si="614"/>
        <v>0.00005-0.00124433124133643i</v>
      </c>
      <c r="V1276" t="str">
        <f t="shared" si="615"/>
        <v>0.00002-0.0139365099029681i</v>
      </c>
      <c r="W1276" t="str">
        <f t="shared" si="616"/>
        <v>0.0000422729873045279-0.00114246592871278i</v>
      </c>
      <c r="X1276" t="str">
        <f t="shared" si="617"/>
        <v>0.0000521373142680547-0.00114164906491283i</v>
      </c>
      <c r="Y1276" t="str">
        <f t="shared" si="618"/>
        <v>0.009+0.574031809663927i</v>
      </c>
      <c r="Z1276" t="str">
        <f t="shared" si="619"/>
        <v>-0.0238902444445205-0.0014695758494431i</v>
      </c>
      <c r="AA1276" t="str">
        <f t="shared" si="620"/>
        <v>0.330888167882147-20.9411953284808i</v>
      </c>
      <c r="AB1276" t="str">
        <f t="shared" si="621"/>
        <v>0.682650014293498-0.16782648826327i</v>
      </c>
      <c r="AC1276" t="str">
        <f t="shared" si="622"/>
        <v>1.14594385154887-1.27351137088825i</v>
      </c>
      <c r="AD1276" t="str">
        <f t="shared" si="623"/>
        <v>0.339353063730571+0.230677529955841i</v>
      </c>
      <c r="AE1276" t="str">
        <f t="shared" si="624"/>
        <v>-0.00776822951848802-0.00600964764539623i</v>
      </c>
      <c r="AF1276" t="str">
        <f t="shared" si="625"/>
        <v>-5.90145834524682-1.13574094436727i</v>
      </c>
      <c r="AG1276" t="str">
        <f t="shared" si="626"/>
        <v>1.01789348307692-0.0254490717860626i</v>
      </c>
      <c r="AH1276" t="str">
        <f t="shared" si="627"/>
        <v>0.037221489986446+0.0444404396933709i</v>
      </c>
      <c r="AI1276">
        <f t="shared" si="628"/>
        <v>-24.736100582700054</v>
      </c>
      <c r="AJ1276">
        <f t="shared" si="629"/>
        <v>50.051839434617925</v>
      </c>
      <c r="AK1276"/>
      <c r="AL1276"/>
      <c r="AM1276"/>
      <c r="AN1276"/>
    </row>
    <row r="1277" spans="1:40" x14ac:dyDescent="0.35">
      <c r="A1277"/>
      <c r="B1277">
        <f t="shared" si="630"/>
        <v>114300</v>
      </c>
      <c r="C1277" s="237" t="str">
        <f t="shared" si="598"/>
        <v>-2.46847624585124E-06+0.00904118232233114i</v>
      </c>
      <c r="D1277" s="208" t="str">
        <f t="shared" si="599"/>
        <v>-2.51368012717034+0.0693157311378721i</v>
      </c>
      <c r="E1277" t="str">
        <f t="shared" si="600"/>
        <v>20500</v>
      </c>
      <c r="F1277" t="str">
        <f t="shared" si="601"/>
        <v>0.327868852459016</v>
      </c>
      <c r="G1277" t="str">
        <f t="shared" si="596"/>
        <v>0.327868852459016</v>
      </c>
      <c r="H1277" t="str">
        <f t="shared" si="602"/>
        <v>3.38848792502196+1.20433754431136i</v>
      </c>
      <c r="I1277" t="str">
        <f t="shared" si="603"/>
        <v>448.855050381642i</v>
      </c>
      <c r="J1277" t="str">
        <f t="shared" si="597"/>
        <v>-271.710951024204+98.195121661891i</v>
      </c>
      <c r="K1277" t="str">
        <f t="shared" si="604"/>
        <v>0.528044081322874-1.46112512608274i</v>
      </c>
      <c r="L1277" t="str">
        <f t="shared" si="605"/>
        <v>0.105075875702199-0.247383760361665i</v>
      </c>
      <c r="M1277" t="str">
        <f t="shared" si="606"/>
        <v>0.633119957025073-1.70850888644441i</v>
      </c>
      <c r="N1277" t="str">
        <f t="shared" si="607"/>
        <v>-1.42569761416004i</v>
      </c>
      <c r="O1277" t="str">
        <f t="shared" si="608"/>
        <v>0.144590105741562-0.989491637823i</v>
      </c>
      <c r="P1277" t="str">
        <f t="shared" si="609"/>
        <v>0.855409894258438+0.989491637823i</v>
      </c>
      <c r="Q1277" t="str">
        <f t="shared" si="610"/>
        <v>-0.855409894258438+0.43620597633704i</v>
      </c>
      <c r="R1277" t="str">
        <f t="shared" si="611"/>
        <v>-0.325491707770453-1.32272618494962i</v>
      </c>
      <c r="S1277" t="str">
        <f t="shared" si="612"/>
        <v>0.154391290629922i</v>
      </c>
      <c r="T1277" t="str">
        <f t="shared" si="613"/>
        <v>0.204217402844365-0.0502530848520176i</v>
      </c>
      <c r="U1277" t="str">
        <f t="shared" si="614"/>
        <v>0.00005-0.00124324258758198i</v>
      </c>
      <c r="V1277" t="str">
        <f t="shared" si="615"/>
        <v>0.00002-0.0139243169809182i</v>
      </c>
      <c r="W1277" t="str">
        <f t="shared" si="616"/>
        <v>0.0000422729862619469-0.00114146662187256i</v>
      </c>
      <c r="X1277" t="str">
        <f t="shared" si="617"/>
        <v>0.000052120041885461-0.00114065062190126i</v>
      </c>
      <c r="Y1277" t="str">
        <f t="shared" si="618"/>
        <v>0.009+0.574534464488501i</v>
      </c>
      <c r="Z1277" t="str">
        <f t="shared" si="619"/>
        <v>-0.0238484010433848-0.0014672622398975i</v>
      </c>
      <c r="AA1277" t="str">
        <f t="shared" si="620"/>
        <v>0.330306651972163-20.922810351991i</v>
      </c>
      <c r="AB1277" t="str">
        <f t="shared" si="621"/>
        <v>0.68257692553707-0.167966077715644i</v>
      </c>
      <c r="AC1277" t="str">
        <f t="shared" si="622"/>
        <v>1.14518153736395-1.27253141886699i</v>
      </c>
      <c r="AD1277" t="str">
        <f t="shared" si="623"/>
        <v>0.339642564365219+0.230740496595758i</v>
      </c>
      <c r="AE1277" t="str">
        <f t="shared" si="624"/>
        <v>-0.00776137526851523-0.00600113660952045i</v>
      </c>
      <c r="AF1277" t="str">
        <f t="shared" si="625"/>
        <v>-5.9021680521923-1.13502181317349i</v>
      </c>
      <c r="AG1277" t="str">
        <f t="shared" si="626"/>
        <v>1.01788253157374-0.0254488238635962i</v>
      </c>
      <c r="AH1277" t="str">
        <f t="shared" si="627"/>
        <v>0.0372027670588956+0.0443821484978405i</v>
      </c>
      <c r="AI1277">
        <f t="shared" si="628"/>
        <v>-24.7446012257404</v>
      </c>
      <c r="AJ1277">
        <f t="shared" si="629"/>
        <v>50.029010074407275</v>
      </c>
      <c r="AK1277"/>
      <c r="AL1277"/>
      <c r="AM1277"/>
      <c r="AN1277"/>
    </row>
    <row r="1278" spans="1:40" x14ac:dyDescent="0.35">
      <c r="A1278"/>
      <c r="B1278">
        <f t="shared" si="630"/>
        <v>114400</v>
      </c>
      <c r="C1278" s="237" t="str">
        <f t="shared" si="598"/>
        <v>-2.46416261441283E-06+0.0090332791921072i</v>
      </c>
      <c r="D1278" s="208" t="str">
        <f t="shared" si="599"/>
        <v>-2.51368009409916+0.0692551404728219i</v>
      </c>
      <c r="E1278" t="str">
        <f t="shared" si="600"/>
        <v>20500</v>
      </c>
      <c r="F1278" t="str">
        <f t="shared" si="601"/>
        <v>0.327868852459016</v>
      </c>
      <c r="G1278" t="str">
        <f t="shared" si="596"/>
        <v>0.327868852459016</v>
      </c>
      <c r="H1278" t="str">
        <f t="shared" si="602"/>
        <v>3.38919612718613+1.20355848534061i</v>
      </c>
      <c r="I1278" t="str">
        <f t="shared" si="603"/>
        <v>449.24774946334i</v>
      </c>
      <c r="J1278" t="str">
        <f t="shared" si="597"/>
        <v>-272.188344282565+98.2810316545961i</v>
      </c>
      <c r="K1278" t="str">
        <f t="shared" si="604"/>
        <v>0.527221761974548-1.46013545081543i</v>
      </c>
      <c r="L1278" t="str">
        <f t="shared" si="605"/>
        <v>0.10492027921272-0.247233547417558i</v>
      </c>
      <c r="M1278" t="str">
        <f t="shared" si="606"/>
        <v>0.632142041187268-1.70736899823299i</v>
      </c>
      <c r="N1278" t="str">
        <f t="shared" si="607"/>
        <v>-1.42694494365624i</v>
      </c>
      <c r="O1278" t="str">
        <f t="shared" si="608"/>
        <v>0.143355771476642-0.989671219539265i</v>
      </c>
      <c r="P1278" t="str">
        <f t="shared" si="609"/>
        <v>0.856644228523358+0.989671219539265i</v>
      </c>
      <c r="Q1278" t="str">
        <f t="shared" si="610"/>
        <v>-0.856644228523358+0.437273724116975i</v>
      </c>
      <c r="R1278" t="str">
        <f t="shared" si="611"/>
        <v>-0.3254774133793-1.32142831587726i</v>
      </c>
      <c r="S1278" t="str">
        <f t="shared" si="612"/>
        <v>0.154526366124787i</v>
      </c>
      <c r="T1278" t="str">
        <f t="shared" si="613"/>
        <v>0.20419551574691-0.0502948419451984i</v>
      </c>
      <c r="U1278" t="str">
        <f t="shared" si="614"/>
        <v>0.00005-0.00124215583706836i</v>
      </c>
      <c r="V1278" t="str">
        <f t="shared" si="615"/>
        <v>0.00002-0.0139121453751657i</v>
      </c>
      <c r="W1278" t="str">
        <f t="shared" si="616"/>
        <v>0.0000422729852184535-0.00114046906226982i</v>
      </c>
      <c r="X1278" t="str">
        <f t="shared" si="617"/>
        <v>0.0000521028147696314-0.00113965392422592i</v>
      </c>
      <c r="Y1278" t="str">
        <f t="shared" si="618"/>
        <v>0.009+0.575037119313076i</v>
      </c>
      <c r="Z1278" t="str">
        <f t="shared" si="619"/>
        <v>-0.0238066675459775-0.00146495538008546i</v>
      </c>
      <c r="AA1278" t="str">
        <f t="shared" si="620"/>
        <v>0.329726670104767-20.9044576841836i</v>
      </c>
      <c r="AB1278" t="str">
        <f t="shared" si="621"/>
        <v>0.682503770029842-0.16810564676258i</v>
      </c>
      <c r="AC1278" t="str">
        <f t="shared" si="622"/>
        <v>1.14442095659434-1.27155242480569i</v>
      </c>
      <c r="AD1278" t="str">
        <f t="shared" si="623"/>
        <v>0.339932171164576+0.23080312207602i</v>
      </c>
      <c r="AE1278" t="str">
        <f t="shared" si="624"/>
        <v>-0.00775453591167158-0.00599263865884913i</v>
      </c>
      <c r="AF1278" t="str">
        <f t="shared" si="625"/>
        <v>-5.90287622128529-1.13430334486779i</v>
      </c>
      <c r="AG1278" t="str">
        <f t="shared" si="626"/>
        <v>1.01787157366206-0.0254485845886125i</v>
      </c>
      <c r="AH1278" t="str">
        <f t="shared" si="627"/>
        <v>0.0371840759802383+0.0443239437419375i</v>
      </c>
      <c r="AI1278">
        <f t="shared" si="628"/>
        <v>-24.753095798115726</v>
      </c>
      <c r="AJ1278">
        <f t="shared" si="629"/>
        <v>50.006166821121646</v>
      </c>
      <c r="AK1278"/>
      <c r="AL1278"/>
      <c r="AM1278"/>
      <c r="AN1278"/>
    </row>
    <row r="1279" spans="1:40" x14ac:dyDescent="0.35">
      <c r="A1279"/>
      <c r="B1279">
        <f t="shared" si="630"/>
        <v>114500</v>
      </c>
      <c r="C1279" s="237" t="str">
        <f t="shared" si="598"/>
        <v>-2.45986028012829E-06+0.00902538986647447i</v>
      </c>
      <c r="D1279" s="208" t="str">
        <f t="shared" si="599"/>
        <v>-2.5136800611146+0.069194655642971i</v>
      </c>
      <c r="E1279" t="str">
        <f t="shared" si="600"/>
        <v>20500</v>
      </c>
      <c r="F1279" t="str">
        <f t="shared" si="601"/>
        <v>0.327868852459016</v>
      </c>
      <c r="G1279" t="str">
        <f t="shared" si="596"/>
        <v>0.327868852459016</v>
      </c>
      <c r="H1279" t="str">
        <f t="shared" si="602"/>
        <v>3.38990279559459+1.20278019497169i</v>
      </c>
      <c r="I1279" t="str">
        <f t="shared" si="603"/>
        <v>449.640448545039i</v>
      </c>
      <c r="J1279" t="str">
        <f t="shared" si="597"/>
        <v>-272.666155025192+98.3669416473011i</v>
      </c>
      <c r="K1279" t="str">
        <f t="shared" si="604"/>
        <v>0.526401284016865-1.4591468608208i</v>
      </c>
      <c r="L1279" t="str">
        <f t="shared" si="605"/>
        <v>0.104765007389607-0.247083459193468i</v>
      </c>
      <c r="M1279" t="str">
        <f t="shared" si="606"/>
        <v>0.631166291406472-1.70623032001427i</v>
      </c>
      <c r="N1279" t="str">
        <f t="shared" si="607"/>
        <v>-1.42819227315244i</v>
      </c>
      <c r="O1279" t="str">
        <f t="shared" si="608"/>
        <v>0.142121214174416-0.989849261494693i</v>
      </c>
      <c r="P1279" t="str">
        <f t="shared" si="609"/>
        <v>0.857878785825584+0.989849261494693i</v>
      </c>
      <c r="Q1279" t="str">
        <f t="shared" si="610"/>
        <v>-0.857878785825584+0.438343011657747i</v>
      </c>
      <c r="R1279" t="str">
        <f t="shared" si="611"/>
        <v>-0.325463104439261-1.32013258468467i</v>
      </c>
      <c r="S1279" t="str">
        <f t="shared" si="612"/>
        <v>0.154661441619651i</v>
      </c>
      <c r="T1279" t="str">
        <f t="shared" si="613"/>
        <v>0.204173608676407-0.0503365929265831i</v>
      </c>
      <c r="U1279" t="str">
        <f t="shared" si="614"/>
        <v>0.00005-0.00124107098480892i</v>
      </c>
      <c r="V1279" t="str">
        <f t="shared" si="615"/>
        <v>0.00002-0.0138999950298598i</v>
      </c>
      <c r="W1279" t="str">
        <f t="shared" si="616"/>
        <v>0.0000422729841740479-0.00113947324532664i</v>
      </c>
      <c r="X1279" t="str">
        <f t="shared" si="617"/>
        <v>0.0000520856327625139-0.00113865896731524i</v>
      </c>
      <c r="Y1279" t="str">
        <f t="shared" si="618"/>
        <v>0.009+0.57553977413765i</v>
      </c>
      <c r="Z1279" t="str">
        <f t="shared" si="619"/>
        <v>-0.0237650435675522-0.00146265524282772i</v>
      </c>
      <c r="AA1279" t="str">
        <f t="shared" si="620"/>
        <v>0.329148216880535-20.8861372398229i</v>
      </c>
      <c r="AB1279" t="str">
        <f t="shared" si="621"/>
        <v>0.682430547764633-0.168245195381429i</v>
      </c>
      <c r="AC1279" t="str">
        <f t="shared" si="622"/>
        <v>1.14366210441857-1.27057438791582i</v>
      </c>
      <c r="AD1279" t="str">
        <f t="shared" si="623"/>
        <v>0.340221883758466+0.230865406233586i</v>
      </c>
      <c r="AE1279" t="str">
        <f t="shared" si="624"/>
        <v>-0.00774771139333953-0.00598415375938586i</v>
      </c>
      <c r="AF1279" t="str">
        <f t="shared" si="625"/>
        <v>-5.90358285670919-1.13358553932872i</v>
      </c>
      <c r="AG1279" t="str">
        <f t="shared" si="626"/>
        <v>1.01786060934536-0.0254483539101165i</v>
      </c>
      <c r="AH1279" t="str">
        <f t="shared" si="627"/>
        <v>0.0371654166202572+0.0442658252081802i</v>
      </c>
      <c r="AI1279">
        <f t="shared" si="628"/>
        <v>-24.761584313005812</v>
      </c>
      <c r="AJ1279">
        <f t="shared" si="629"/>
        <v>49.983309704240696</v>
      </c>
      <c r="AK1279"/>
      <c r="AL1279"/>
      <c r="AM1279"/>
      <c r="AN1279"/>
    </row>
    <row r="1280" spans="1:40" x14ac:dyDescent="0.35">
      <c r="A1280"/>
      <c r="B1280">
        <f t="shared" si="630"/>
        <v>114600</v>
      </c>
      <c r="C1280" s="237" t="str">
        <f t="shared" si="598"/>
        <v>-2.45556920358321E-06+0.00901751430929527i</v>
      </c>
      <c r="D1280" s="208" t="str">
        <f t="shared" si="599"/>
        <v>-2.51368002821635+0.0691342763712638i</v>
      </c>
      <c r="E1280" t="str">
        <f t="shared" si="600"/>
        <v>20500</v>
      </c>
      <c r="F1280" t="str">
        <f t="shared" si="601"/>
        <v>0.327868852459016</v>
      </c>
      <c r="G1280" t="str">
        <f t="shared" si="596"/>
        <v>0.327868852459016</v>
      </c>
      <c r="H1280" t="str">
        <f t="shared" si="602"/>
        <v>3.39060793441783+1.2020026728014i</v>
      </c>
      <c r="I1280" t="str">
        <f t="shared" si="603"/>
        <v>450.033147626738i</v>
      </c>
      <c r="J1280" t="str">
        <f t="shared" si="597"/>
        <v>-273.144383252086+98.4528516400062i</v>
      </c>
      <c r="K1280" t="str">
        <f t="shared" si="604"/>
        <v>0.525582642208311-1.45815935508825i</v>
      </c>
      <c r="L1280" t="str">
        <f t="shared" si="605"/>
        <v>0.104610059395004-0.246933495717853i</v>
      </c>
      <c r="M1280" t="str">
        <f t="shared" si="606"/>
        <v>0.630192701603315-1.7050928508061i</v>
      </c>
      <c r="N1280" t="str">
        <f t="shared" si="607"/>
        <v>-1.42943960264865i</v>
      </c>
      <c r="O1280" t="str">
        <f t="shared" si="608"/>
        <v>0.140886435755635-0.990025763412283i</v>
      </c>
      <c r="P1280" t="str">
        <f t="shared" si="609"/>
        <v>0.859113564244365+0.990025763412283i</v>
      </c>
      <c r="Q1280" t="str">
        <f t="shared" si="610"/>
        <v>-0.859113564244365+0.439413839236367i</v>
      </c>
      <c r="R1280" t="str">
        <f t="shared" si="611"/>
        <v>-0.325448780944627-1.31883898576147i</v>
      </c>
      <c r="S1280" t="str">
        <f t="shared" si="612"/>
        <v>0.154796517114515i</v>
      </c>
      <c r="T1280" t="str">
        <f t="shared" si="613"/>
        <v>0.204151681630715-0.050378337789393i</v>
      </c>
      <c r="U1280" t="str">
        <f t="shared" si="614"/>
        <v>0.00005-0.00123998802583439i</v>
      </c>
      <c r="V1280" t="str">
        <f t="shared" si="615"/>
        <v>0.00002-0.0138878658893451i</v>
      </c>
      <c r="W1280" t="str">
        <f t="shared" si="616"/>
        <v>0.0000422729831287296-0.00113847916648106i</v>
      </c>
      <c r="X1280" t="str">
        <f t="shared" si="617"/>
        <v>0.0000520684957067458-0.0011376657466136i</v>
      </c>
      <c r="Y1280" t="str">
        <f t="shared" si="618"/>
        <v>0.009+0.576042428962224i</v>
      </c>
      <c r="Z1280" t="str">
        <f t="shared" si="619"/>
        <v>-0.023723528725046-0.00146036180108159i</v>
      </c>
      <c r="AA1280" t="str">
        <f t="shared" si="620"/>
        <v>0.32857128692382-20.8678489339733i</v>
      </c>
      <c r="AB1280" t="str">
        <f t="shared" si="621"/>
        <v>0.682357258734285-0.168384723549532i</v>
      </c>
      <c r="AC1280" t="str">
        <f t="shared" si="622"/>
        <v>1.14290497603112-1.26959730740588i</v>
      </c>
      <c r="AD1280" t="str">
        <f t="shared" si="623"/>
        <v>0.34051170177647+0.230927348905761i</v>
      </c>
      <c r="AE1280" t="str">
        <f t="shared" si="624"/>
        <v>-0.00774090165914137-0.00597568187726018i</v>
      </c>
      <c r="AF1280" t="str">
        <f t="shared" si="625"/>
        <v>-5.90428796263418-1.13286839643014i</v>
      </c>
      <c r="AG1280" t="str">
        <f t="shared" si="626"/>
        <v>1.01784963862711-0.0254481317772745i</v>
      </c>
      <c r="AH1280" t="str">
        <f t="shared" si="627"/>
        <v>0.0371467888493177+0.0442077926798558i</v>
      </c>
      <c r="AI1280">
        <f t="shared" si="628"/>
        <v>-24.770066783554554</v>
      </c>
      <c r="AJ1280">
        <f t="shared" si="629"/>
        <v>49.960438753134426</v>
      </c>
      <c r="AK1280"/>
      <c r="AL1280"/>
      <c r="AM1280"/>
      <c r="AN1280"/>
    </row>
    <row r="1281" spans="1:40" x14ac:dyDescent="0.35">
      <c r="A1281"/>
      <c r="B1281">
        <f t="shared" si="630"/>
        <v>114700</v>
      </c>
      <c r="C1281" s="237" t="str">
        <f t="shared" si="598"/>
        <v>-2.45128934553494E-06+0.00900965248455796i</v>
      </c>
      <c r="D1281" s="208" t="str">
        <f t="shared" si="599"/>
        <v>-2.51367999540411+0.0690740023816111i</v>
      </c>
      <c r="E1281" t="str">
        <f t="shared" si="600"/>
        <v>20500</v>
      </c>
      <c r="F1281" t="str">
        <f t="shared" si="601"/>
        <v>0.327868852459016</v>
      </c>
      <c r="G1281" t="str">
        <f t="shared" si="596"/>
        <v>0.327868852459016</v>
      </c>
      <c r="H1281" t="str">
        <f t="shared" si="602"/>
        <v>3.3913115478132+1.20122591842293i</v>
      </c>
      <c r="I1281" t="str">
        <f t="shared" si="603"/>
        <v>450.425846708437i</v>
      </c>
      <c r="J1281" t="str">
        <f t="shared" si="597"/>
        <v>-273.623028963245+98.5387616327112i</v>
      </c>
      <c r="K1281" t="str">
        <f t="shared" si="604"/>
        <v>0.524765831324989-1.45717293260455i</v>
      </c>
      <c r="L1281" t="str">
        <f t="shared" si="605"/>
        <v>0.104455434393497-0.246783657018035i</v>
      </c>
      <c r="M1281" t="str">
        <f t="shared" si="606"/>
        <v>0.629221265718486-1.70395658962259i</v>
      </c>
      <c r="N1281" t="str">
        <f t="shared" si="607"/>
        <v>-1.43068693214485i</v>
      </c>
      <c r="O1281" t="str">
        <f t="shared" si="608"/>
        <v>0.139651438141427-0.990200725017424i</v>
      </c>
      <c r="P1281" t="str">
        <f t="shared" si="609"/>
        <v>0.860348561858573+0.990200725017424i</v>
      </c>
      <c r="Q1281" t="str">
        <f t="shared" si="610"/>
        <v>-0.860348561858573+0.440486207127426i</v>
      </c>
      <c r="R1281" t="str">
        <f t="shared" si="611"/>
        <v>-0.32543444288968-1.31754751351681i</v>
      </c>
      <c r="S1281" t="str">
        <f t="shared" si="612"/>
        <v>0.154931592609379i</v>
      </c>
      <c r="T1281" t="str">
        <f t="shared" si="613"/>
        <v>0.204129734607687-0.0504200765268441i</v>
      </c>
      <c r="U1281" t="str">
        <f t="shared" si="614"/>
        <v>0.00005-0.00123890695519286i</v>
      </c>
      <c r="V1281" t="str">
        <f t="shared" si="615"/>
        <v>0.00002-0.01387575789816i</v>
      </c>
      <c r="W1281" t="str">
        <f t="shared" si="616"/>
        <v>0.0000422729820824988-0.00113748682118708i</v>
      </c>
      <c r="X1281" t="str">
        <f t="shared" si="617"/>
        <v>0.0000520514034456506-0.00113667425758126i</v>
      </c>
      <c r="Y1281" t="str">
        <f t="shared" si="618"/>
        <v>0.009+0.576545083786799i</v>
      </c>
      <c r="Z1281" t="str">
        <f t="shared" si="619"/>
        <v>-0.0236821226370696-0.00145807502794007i</v>
      </c>
      <c r="AA1281" t="str">
        <f t="shared" si="620"/>
        <v>0.327995874882614-20.8495926819979i</v>
      </c>
      <c r="AB1281" t="str">
        <f t="shared" si="621"/>
        <v>0.682283902931623-0.168524231244216i</v>
      </c>
      <c r="AC1281" t="str">
        <f t="shared" si="622"/>
        <v>1.14214956664232-1.26862118248148i</v>
      </c>
      <c r="AD1281" t="str">
        <f t="shared" si="623"/>
        <v>0.340801624847898+0.230988949930193i</v>
      </c>
      <c r="AE1281" t="str">
        <f t="shared" si="624"/>
        <v>-0.0077341066549372-0.00596722297872688i</v>
      </c>
      <c r="AF1281" t="str">
        <f t="shared" si="625"/>
        <v>-5.90499154321731-1.13215191604132i</v>
      </c>
      <c r="AG1281" t="str">
        <f t="shared" si="626"/>
        <v>1.01783866151083-0.0254479181394106i</v>
      </c>
      <c r="AH1281" t="str">
        <f t="shared" si="627"/>
        <v>0.0371281925383583+0.0441498459410127i</v>
      </c>
      <c r="AI1281">
        <f t="shared" si="628"/>
        <v>-24.778543222871225</v>
      </c>
      <c r="AJ1281">
        <f t="shared" si="629"/>
        <v>49.937553997065486</v>
      </c>
      <c r="AK1281"/>
      <c r="AL1281"/>
      <c r="AM1281"/>
      <c r="AN1281"/>
    </row>
    <row r="1282" spans="1:40" x14ac:dyDescent="0.35">
      <c r="A1282"/>
      <c r="B1282">
        <f t="shared" si="630"/>
        <v>114800</v>
      </c>
      <c r="C1282" s="237" t="str">
        <f t="shared" si="598"/>
        <v>-0.0000024470206669117+0.0090018043563764i</v>
      </c>
      <c r="D1282" s="208" t="str">
        <f t="shared" si="599"/>
        <v>-2.51367996267757+0.0690138333988858i</v>
      </c>
      <c r="E1282" t="str">
        <f t="shared" si="600"/>
        <v>20500</v>
      </c>
      <c r="F1282" t="str">
        <f t="shared" si="601"/>
        <v>0.327868852459016</v>
      </c>
      <c r="G1282" t="str">
        <f t="shared" si="596"/>
        <v>0.327868852459016</v>
      </c>
      <c r="H1282" t="str">
        <f t="shared" si="602"/>
        <v>3.39201363992495+1.20044993142578i</v>
      </c>
      <c r="I1282" t="str">
        <f t="shared" si="603"/>
        <v>450.818545790135i</v>
      </c>
      <c r="J1282" t="str">
        <f t="shared" si="597"/>
        <v>-274.102092158671+98.6246716254164i</v>
      </c>
      <c r="K1282" t="str">
        <f t="shared" si="604"/>
        <v>0.523950846160526-1.45618759235387i</v>
      </c>
      <c r="L1282" t="str">
        <f t="shared" si="605"/>
        <v>0.104301131552103-0.246633943120208i</v>
      </c>
      <c r="M1282" t="str">
        <f t="shared" si="606"/>
        <v>0.628251977712629-1.70282153547408i</v>
      </c>
      <c r="N1282" t="str">
        <f t="shared" si="607"/>
        <v>-1.43193426164105i</v>
      </c>
      <c r="O1282" t="str">
        <f t="shared" si="608"/>
        <v>0.138416223253229-0.990374146037906i</v>
      </c>
      <c r="P1282" t="str">
        <f t="shared" si="609"/>
        <v>0.861583776746771+0.990374146037906i</v>
      </c>
      <c r="Q1282" t="str">
        <f t="shared" si="610"/>
        <v>-0.861583776746771+0.441560115603144i</v>
      </c>
      <c r="R1282" t="str">
        <f t="shared" si="611"/>
        <v>-0.325420090268696-1.31625816237932i</v>
      </c>
      <c r="S1282" t="str">
        <f t="shared" si="612"/>
        <v>0.155066668104244i</v>
      </c>
      <c r="T1282" t="str">
        <f t="shared" si="613"/>
        <v>0.204107767605176-0.050461809132149i</v>
      </c>
      <c r="U1282" t="str">
        <f t="shared" si="614"/>
        <v>0.00005-0.00123782776794966i</v>
      </c>
      <c r="V1282" t="str">
        <f t="shared" si="615"/>
        <v>0.00002-0.0138636710010362i</v>
      </c>
      <c r="W1282" t="str">
        <f t="shared" si="616"/>
        <v>0.0000422729810353556-0.00113649620491451i</v>
      </c>
      <c r="X1282" t="str">
        <f t="shared" si="617"/>
        <v>0.000052034355823234-0.00113568449569431i</v>
      </c>
      <c r="Y1282" t="str">
        <f t="shared" si="618"/>
        <v>0.009+0.577047738611373i</v>
      </c>
      <c r="Z1282" t="str">
        <f t="shared" si="619"/>
        <v>-0.0236408249239-0.00145579489663112i</v>
      </c>
      <c r="AA1282" t="str">
        <f t="shared" si="620"/>
        <v>0.327421975428437-20.8313683995574i</v>
      </c>
      <c r="AB1282" t="str">
        <f t="shared" si="621"/>
        <v>0.682210480349471-0.168663718442794i</v>
      </c>
      <c r="AC1282" t="str">
        <f t="shared" si="622"/>
        <v>1.14139587147831-1.26764601234525i</v>
      </c>
      <c r="AD1282" t="str">
        <f t="shared" si="623"/>
        <v>0.341091652601824+0.231050209144874i</v>
      </c>
      <c r="AE1282" t="str">
        <f t="shared" si="624"/>
        <v>-0.00772732632682476-0.00595877703016564i</v>
      </c>
      <c r="AF1282" t="str">
        <f t="shared" si="625"/>
        <v>-5.90569360260252-1.13143609802689i</v>
      </c>
      <c r="AG1282" t="str">
        <f t="shared" si="626"/>
        <v>1.01782767800004-0.0254477129460091i</v>
      </c>
      <c r="AH1282" t="str">
        <f t="shared" si="627"/>
        <v>0.0371096275588955+0.0440919847764618i</v>
      </c>
      <c r="AI1282">
        <f t="shared" si="628"/>
        <v>-24.787013644029287</v>
      </c>
      <c r="AJ1282">
        <f t="shared" si="629"/>
        <v>49.914655465186534</v>
      </c>
      <c r="AK1282"/>
      <c r="AL1282"/>
      <c r="AM1282"/>
      <c r="AN1282"/>
    </row>
    <row r="1283" spans="1:40" x14ac:dyDescent="0.35">
      <c r="A1283"/>
      <c r="B1283">
        <f t="shared" si="630"/>
        <v>114900</v>
      </c>
      <c r="C1283" s="237" t="str">
        <f t="shared" si="598"/>
        <v>-2.44276312881162E-06+0.00899396988898934i</v>
      </c>
      <c r="D1283" s="208" t="str">
        <f t="shared" si="599"/>
        <v>-2.51367993003645+0.0689537691489183i</v>
      </c>
      <c r="E1283" t="str">
        <f t="shared" si="600"/>
        <v>20500</v>
      </c>
      <c r="F1283" t="str">
        <f t="shared" si="601"/>
        <v>0.327868852459016</v>
      </c>
      <c r="G1283" t="str">
        <f t="shared" si="596"/>
        <v>0.327868852459016</v>
      </c>
      <c r="H1283" t="str">
        <f t="shared" si="602"/>
        <v>3.39271421488432+1.19967471139594i</v>
      </c>
      <c r="I1283" t="str">
        <f t="shared" si="603"/>
        <v>451.211244871834i</v>
      </c>
      <c r="J1283" t="str">
        <f t="shared" si="597"/>
        <v>-274.581572838362+98.7105816181214i</v>
      </c>
      <c r="K1283" t="str">
        <f t="shared" si="604"/>
        <v>0.52313768152604-1.45520333331785i</v>
      </c>
      <c r="L1283" t="str">
        <f t="shared" si="605"/>
        <v>0.104147150040273-0.246484354049454i</v>
      </c>
      <c r="M1283" t="str">
        <f t="shared" si="606"/>
        <v>0.627284831566313-1.7016876873673i</v>
      </c>
      <c r="N1283" t="str">
        <f t="shared" si="607"/>
        <v>-1.43318159113726i</v>
      </c>
      <c r="O1283" t="str">
        <f t="shared" si="608"/>
        <v>0.137180793012814-0.990546026203919i</v>
      </c>
      <c r="P1283" t="str">
        <f t="shared" si="609"/>
        <v>0.862819206987186+0.990546026203919i</v>
      </c>
      <c r="Q1283" t="str">
        <f t="shared" si="610"/>
        <v>-0.862819206987186+0.442635564933341i</v>
      </c>
      <c r="R1283" t="str">
        <f t="shared" si="611"/>
        <v>-0.325405723075948-1.31497092679699i</v>
      </c>
      <c r="S1283" t="str">
        <f t="shared" si="612"/>
        <v>0.155201743599108i</v>
      </c>
      <c r="T1283" t="str">
        <f t="shared" si="613"/>
        <v>0.204085780621028-0.0505035355985156i</v>
      </c>
      <c r="U1283" t="str">
        <f t="shared" si="614"/>
        <v>0.00005-0.0012367504591873i</v>
      </c>
      <c r="V1283" t="str">
        <f t="shared" si="615"/>
        <v>0.00002-0.0138516051428978i</v>
      </c>
      <c r="W1283" t="str">
        <f t="shared" si="616"/>
        <v>0.0000422729799873001-0.00113550731314892i</v>
      </c>
      <c r="X1283" t="str">
        <f t="shared" si="617"/>
        <v>0.0000520173526841784-0.00113469645644454i</v>
      </c>
      <c r="Y1283" t="str">
        <f t="shared" si="618"/>
        <v>0.009+0.577550393435948i</v>
      </c>
      <c r="Z1283" t="str">
        <f t="shared" si="619"/>
        <v>-0.0235996352074694-0.00145352138051675i</v>
      </c>
      <c r="AA1283" t="str">
        <f t="shared" si="620"/>
        <v>0.326849583256199-20.8131760026085i</v>
      </c>
      <c r="AB1283" t="str">
        <f t="shared" si="621"/>
        <v>0.682136990980629-0.168803185122565i</v>
      </c>
      <c r="AC1283" t="str">
        <f t="shared" si="622"/>
        <v>1.14064388578098-1.26667179619698i</v>
      </c>
      <c r="AD1283" t="str">
        <f t="shared" si="623"/>
        <v>0.341381784667049+0.231111126388131i</v>
      </c>
      <c r="AE1283" t="str">
        <f t="shared" si="624"/>
        <v>-0.0077205606211368-0.00595034399807979i</v>
      </c>
      <c r="AF1283" t="str">
        <f t="shared" si="625"/>
        <v>-5.90639414492077-1.13072094224702i</v>
      </c>
      <c r="AG1283" t="str">
        <f t="shared" si="626"/>
        <v>1.01781668809829-0.0254475161467109i</v>
      </c>
      <c r="AH1283" t="str">
        <f t="shared" si="627"/>
        <v>0.0370910937830125+0.0440342089717675i</v>
      </c>
      <c r="AI1283">
        <f t="shared" si="628"/>
        <v>-24.795478060067992</v>
      </c>
      <c r="AJ1283">
        <f t="shared" si="629"/>
        <v>49.891743186543344</v>
      </c>
      <c r="AK1283"/>
      <c r="AL1283"/>
      <c r="AM1283"/>
      <c r="AN1283"/>
    </row>
    <row r="1284" spans="1:40" x14ac:dyDescent="0.35">
      <c r="A1284"/>
      <c r="B1284">
        <f t="shared" si="630"/>
        <v>115000</v>
      </c>
      <c r="C1284" s="237" t="str">
        <f t="shared" si="598"/>
        <v>-2.43851669250191E-06+0.00898614904675995i</v>
      </c>
      <c r="D1284" s="208" t="str">
        <f t="shared" si="599"/>
        <v>-2.51367989748043+0.068893809358493i</v>
      </c>
      <c r="E1284" t="str">
        <f t="shared" si="600"/>
        <v>20500</v>
      </c>
      <c r="F1284" t="str">
        <f t="shared" si="601"/>
        <v>0.327868852459016</v>
      </c>
      <c r="G1284" t="str">
        <f t="shared" si="596"/>
        <v>0.327868852459016</v>
      </c>
      <c r="H1284" t="str">
        <f t="shared" si="602"/>
        <v>3.3934132768095+1.19890025791576i</v>
      </c>
      <c r="I1284" t="str">
        <f t="shared" si="603"/>
        <v>451.603943953533i</v>
      </c>
      <c r="J1284" t="str">
        <f t="shared" si="597"/>
        <v>-275.06147100232+98.7964916108264i</v>
      </c>
      <c r="K1284" t="str">
        <f t="shared" si="604"/>
        <v>0.522326332250041-1.45422015447559i</v>
      </c>
      <c r="L1284" t="str">
        <f t="shared" si="605"/>
        <v>0.103993489029874-0.246334889829743i</v>
      </c>
      <c r="M1284" t="str">
        <f t="shared" si="606"/>
        <v>0.626319821279915-1.70055504430533i</v>
      </c>
      <c r="N1284" t="str">
        <f t="shared" si="607"/>
        <v>-1.43442892063346i</v>
      </c>
      <c r="O1284" t="str">
        <f t="shared" si="608"/>
        <v>0.135945149342325-0.990716365248043i</v>
      </c>
      <c r="P1284" t="str">
        <f t="shared" si="609"/>
        <v>0.864054850657675+0.990716365248043i</v>
      </c>
      <c r="Q1284" t="str">
        <f t="shared" si="610"/>
        <v>-0.864054850657675+0.443712555385417i</v>
      </c>
      <c r="R1284" t="str">
        <f t="shared" si="611"/>
        <v>-0.325391341305698-1.31368580123716i</v>
      </c>
      <c r="S1284" t="str">
        <f t="shared" si="612"/>
        <v>0.155336819093973i</v>
      </c>
      <c r="T1284" t="str">
        <f t="shared" si="613"/>
        <v>0.204063773653098-0.0505452559191484i</v>
      </c>
      <c r="U1284" t="str">
        <f t="shared" si="614"/>
        <v>0.0000499999999999999-0.0012356750240054i</v>
      </c>
      <c r="V1284" t="str">
        <f t="shared" si="615"/>
        <v>0.00002-0.0138395602688605i</v>
      </c>
      <c r="W1284" t="str">
        <f t="shared" si="616"/>
        <v>0.000042272978938332-0.00113452014139161i</v>
      </c>
      <c r="X1284" t="str">
        <f t="shared" si="617"/>
        <v>0.0000520003938738429-0.00113371013533947i</v>
      </c>
      <c r="Y1284" t="str">
        <f t="shared" si="618"/>
        <v>0.009+0.578053048260522i</v>
      </c>
      <c r="Z1284" t="str">
        <f t="shared" si="619"/>
        <v>-0.0235585531113598-0.00145125445309231i</v>
      </c>
      <c r="AA1284" t="str">
        <f t="shared" si="620"/>
        <v>0.326278693084088-20.7950154074026i</v>
      </c>
      <c r="AB1284" t="str">
        <f t="shared" si="621"/>
        <v>0.682063434817928-0.168942631260814i</v>
      </c>
      <c r="AC1284" t="str">
        <f t="shared" si="622"/>
        <v>1.13989360480794-1.26569853323368i</v>
      </c>
      <c r="AD1284" t="str">
        <f t="shared" si="623"/>
        <v>0.341672020672121+0.231171701498646i</v>
      </c>
      <c r="AE1284" t="str">
        <f t="shared" si="624"/>
        <v>-0.00771380948444093-0.00594192384909672i</v>
      </c>
      <c r="AF1284" t="str">
        <f t="shared" si="625"/>
        <v>-5.90709317428993-1.13000644855727i</v>
      </c>
      <c r="AG1284" t="str">
        <f t="shared" si="626"/>
        <v>1.01780569180913-0.0254473276913139i</v>
      </c>
      <c r="AH1284" t="str">
        <f t="shared" si="627"/>
        <v>0.0370725910833618+0.0439765183132504i</v>
      </c>
      <c r="AI1284">
        <f t="shared" si="628"/>
        <v>-24.803936483991286</v>
      </c>
      <c r="AJ1284">
        <f t="shared" si="629"/>
        <v>49.868817190074878</v>
      </c>
      <c r="AK1284"/>
      <c r="AL1284"/>
      <c r="AM1284"/>
      <c r="AN1284"/>
    </row>
    <row r="1285" spans="1:40" x14ac:dyDescent="0.35">
      <c r="A1285"/>
      <c r="B1285">
        <f t="shared" si="630"/>
        <v>115100</v>
      </c>
      <c r="C1285" s="237" t="str">
        <f t="shared" si="598"/>
        <v>-2.43428131941796E-06+0.0089783417941752i</v>
      </c>
      <c r="D1285" s="208" t="str">
        <f t="shared" si="599"/>
        <v>-2.51367986500924+0.0688339537553432i</v>
      </c>
      <c r="E1285" t="str">
        <f t="shared" si="600"/>
        <v>20500</v>
      </c>
      <c r="F1285" t="str">
        <f t="shared" si="601"/>
        <v>0.327868852459016</v>
      </c>
      <c r="G1285" t="str">
        <f t="shared" ref="G1285:G1348" si="631">IF($C$11=$C$7,$C$24,F1285)</f>
        <v>0.327868852459016</v>
      </c>
      <c r="H1285" t="str">
        <f t="shared" si="602"/>
        <v>3.39411082980578+1.19812657056415i</v>
      </c>
      <c r="I1285" t="str">
        <f t="shared" si="603"/>
        <v>451.996643035232i</v>
      </c>
      <c r="J1285" t="str">
        <f t="shared" ref="J1285:J1348" si="632">IMSUM(COMPLEX(0,2*PI()*B1285*$C$113*$C$112),COMPLEX(0,2*PI()*B1285*$C$113*$C$111),COMPLEX(0,2*PI()*B1285*$C$28*10^-12*$C$111),COMPLEX(-1*2*PI()*B1285*2*PI()*B1285*$C$113*$C$112*$C$28*10^-12*$C$111,0),COMPLEX(1,0))</f>
        <v>-275.541786650544+98.8824016035315i</v>
      </c>
      <c r="K1285" t="str">
        <f t="shared" si="604"/>
        <v>0.521516793178395-1.45323805480373i</v>
      </c>
      <c r="L1285" t="str">
        <f t="shared" si="605"/>
        <v>0.103840147695187-0.246185550483945i</v>
      </c>
      <c r="M1285" t="str">
        <f t="shared" si="606"/>
        <v>0.625356940873582-1.69942360528767i</v>
      </c>
      <c r="N1285" t="str">
        <f t="shared" si="607"/>
        <v>-1.43567625012966i</v>
      </c>
      <c r="O1285" t="str">
        <f t="shared" si="608"/>
        <v>0.134709294164203-0.990885162905259i</v>
      </c>
      <c r="P1285" t="str">
        <f t="shared" si="609"/>
        <v>0.865290705835797+0.990885162905259i</v>
      </c>
      <c r="Q1285" t="str">
        <f t="shared" si="610"/>
        <v>-0.865290705835797+0.444791087224401i</v>
      </c>
      <c r="R1285" t="str">
        <f t="shared" si="611"/>
        <v>-0.325376944952203-1.31240278018634i</v>
      </c>
      <c r="S1285" t="str">
        <f t="shared" si="612"/>
        <v>0.155471894588837i</v>
      </c>
      <c r="T1285" t="str">
        <f t="shared" si="613"/>
        <v>0.204041746699227-0.0505869700872467i</v>
      </c>
      <c r="U1285" t="str">
        <f t="shared" si="614"/>
        <v>0.0000499999999999999-0.0012346014575206i</v>
      </c>
      <c r="V1285" t="str">
        <f t="shared" si="615"/>
        <v>0.00002-0.0138275363242307i</v>
      </c>
      <c r="W1285" t="str">
        <f t="shared" si="616"/>
        <v>0.0000422729778884514-0.0011335346851595i</v>
      </c>
      <c r="X1285" t="str">
        <f t="shared" si="617"/>
        <v>0.000051983479238257-0.00113272552790218i</v>
      </c>
      <c r="Y1285" t="str">
        <f t="shared" si="618"/>
        <v>0.009+0.578555703085096i</v>
      </c>
      <c r="Z1285" t="str">
        <f t="shared" si="619"/>
        <v>-0.0235175782607909-0.00144899408798567i</v>
      </c>
      <c r="AA1285" t="str">
        <f t="shared" si="620"/>
        <v>0.325709299653438-20.7768865304848i</v>
      </c>
      <c r="AB1285" t="str">
        <f t="shared" si="621"/>
        <v>0.681989811854151-0.169082056834812i</v>
      </c>
      <c r="AC1285" t="str">
        <f t="shared" si="622"/>
        <v>1.13914502383239-1.26472622264947i</v>
      </c>
      <c r="AD1285" t="str">
        <f t="shared" si="623"/>
        <v>0.341962360245337+0.231231934315439i</v>
      </c>
      <c r="AE1285" t="str">
        <f t="shared" si="624"/>
        <v>-0.0077070728635379-0.0059335165499665i</v>
      </c>
      <c r="AF1285" t="str">
        <f t="shared" si="625"/>
        <v>-5.90779069481502-1.12929261680881i</v>
      </c>
      <c r="AG1285" t="str">
        <f t="shared" si="626"/>
        <v>1.01779468913614-0.0254471475297733i</v>
      </c>
      <c r="AH1285" t="str">
        <f t="shared" si="627"/>
        <v>0.0370541193331599+0.0439189125879802i</v>
      </c>
      <c r="AI1285">
        <f t="shared" si="628"/>
        <v>-24.812388928768591</v>
      </c>
      <c r="AJ1285">
        <f t="shared" si="629"/>
        <v>49.845877504612929</v>
      </c>
      <c r="AK1285"/>
      <c r="AL1285"/>
      <c r="AM1285"/>
      <c r="AN1285"/>
    </row>
    <row r="1286" spans="1:40" x14ac:dyDescent="0.35">
      <c r="A1286"/>
      <c r="B1286">
        <f t="shared" si="630"/>
        <v>115200</v>
      </c>
      <c r="C1286" s="237" t="str">
        <f t="shared" ref="C1286:C1349" si="633">IMPRODUCT(COMPLEX(-1,0),IMDIV(IMPRODUCT(G1286,COMPLEX($C$100+$C$101,0)),COMPLEX($C$100,2*PI()*B1286*$C$103*$C$102*(2*$C$100+$C$101))))</f>
        <v>-0.0000024300569711625+0.00897054809584544i</v>
      </c>
      <c r="D1286" s="208" t="str">
        <f t="shared" ref="D1286:D1349" si="634">IMPRODUCT(COMPLEX($C$106,0),IMSUB(C1286,G1286))</f>
        <v>-2.51367983262257+0.0687742020681484i</v>
      </c>
      <c r="E1286" t="str">
        <f t="shared" ref="E1286:E1349" si="635">IMDIV(COMPLEX($C$20*10^3,0),COMPLEX(1,2*PI()*B1286*$C$20*1000*$C$29*10^-12))</f>
        <v>20500</v>
      </c>
      <c r="F1286" t="str">
        <f t="shared" ref="F1286:F1349" si="636">IMDIV(COMPLEX($C$22*1000,0),IMSUM(COMPLEX($C$22*1000,0),E1286))</f>
        <v>0.327868852459016</v>
      </c>
      <c r="G1286" t="str">
        <f t="shared" si="631"/>
        <v>0.327868852459016</v>
      </c>
      <c r="H1286" t="str">
        <f t="shared" ref="H1286:H1349" si="637">IMPRODUCT(COMPLEX($C$108,0),IMPRODUCT(COMPLEX(-1,0),D1286),IMDIV(COMPLEX(0,2*PI()*B1286*$C$109*$C$110),COMPLEX(1,2*PI()*B1286*$C$109*$C$110)))</f>
        <v>3.39480687796549+1.19735364891645i</v>
      </c>
      <c r="I1286" t="str">
        <f t="shared" ref="I1286:I1349" si="638">COMPLEX(0,2*PI()*B1286*$C$113*$C$112*$C$114)</f>
        <v>452.38934211693i</v>
      </c>
      <c r="J1286" t="str">
        <f t="shared" si="632"/>
        <v>-276.022519783035+98.9683115962365i</v>
      </c>
      <c r="K1286" t="str">
        <f t="shared" ref="K1286:K1349" si="639">IMDIV(I1286,J1286)</f>
        <v>0.520709059174236-1.45225703327642i</v>
      </c>
      <c r="L1286" t="str">
        <f t="shared" ref="L1286:L1349" si="640">IMDIV(COMPLEX($C$117,0),COMPLEX(1,2*PI()*B1286*$C$115*$C$116))</f>
        <v>0.103687125212902-0.246036336033835i</v>
      </c>
      <c r="M1286" t="str">
        <f t="shared" ref="M1286:M1349" si="641">IMSUM(K1286,L1286)</f>
        <v>0.624396184387138-1.69829336931025i</v>
      </c>
      <c r="N1286" t="str">
        <f t="shared" ref="N1286:N1349" si="642">COMPLEX(0,-2*PI()*B1286*$C$43)</f>
        <v>-1.43692357962586i</v>
      </c>
      <c r="O1286" t="str">
        <f t="shared" ref="O1286:O1349" si="643">IMEXP(N1286)</f>
        <v>0.13347322940123-0.991052418912949i</v>
      </c>
      <c r="P1286" t="str">
        <f t="shared" ref="P1286:P1349" si="644">IMSUB(COMPLEX(1,0),O1286)</f>
        <v>0.86652677059877+0.991052418912949i</v>
      </c>
      <c r="Q1286" t="str">
        <f t="shared" ref="Q1286:Q1349" si="645">IMSUM(COMPLEX(0,2*PI()*B1286*$C$43),O1286,COMPLEX(-1,0))</f>
        <v>-0.86652677059877+0.445871160712911i</v>
      </c>
      <c r="R1286" t="str">
        <f t="shared" ref="R1286:R1349" si="646">IMDIV(P1286,Q1286)</f>
        <v>-0.325362534009714-1.3111218581502i</v>
      </c>
      <c r="S1286" t="str">
        <f t="shared" ref="S1286:S1349" si="647">IMDIV(COMPLEX(0,2*PI()*B1286*$C$123),COMPLEX($C$124,0))</f>
        <v>0.155606970083701i</v>
      </c>
      <c r="T1286" t="str">
        <f t="shared" ref="T1286:T1349" si="648">IMPRODUCT(R1286,S1286)</f>
        <v>0.204019699757265-0.0506286780960067i</v>
      </c>
      <c r="U1286" t="str">
        <f t="shared" ref="U1286:U1349" si="649">IMDIV(COMPLEX(1,2*PI()*B1286*$C$16*10^-3*$C$15*10^-6),COMPLEX(0,2*PI()*B1286*$C$15*10^-6))</f>
        <v>0.0000499999999999999-0.0012335297548665i</v>
      </c>
      <c r="V1286" t="str">
        <f t="shared" ref="V1286:V1349" si="650">IMSUM(COMPLEX($C$18*10^-3,0),IMDIV(COMPLEX(1,0),COMPLEX(0,2*PI()*B1286*($C$17*1*10^-6))))</f>
        <v>0.00002-0.0138155332545048i</v>
      </c>
      <c r="W1286" t="str">
        <f t="shared" ref="W1286:W1349" si="651">IMDIV(IMPRODUCT(U1286,V1286),IMSUM(U1286,V1286))</f>
        <v>0.0000422729768376584-0.00113255093998507i</v>
      </c>
      <c r="X1286" t="str">
        <f t="shared" ref="X1286:X1349" si="652">IMDIV(IMPRODUCT(COMPLEX($C$19,0),W1286),IMSUM(COMPLEX($C$19,0),W1286))</f>
        <v>0.0000519666086241183-0.00113174262967131i</v>
      </c>
      <c r="Y1286" t="str">
        <f t="shared" ref="Y1286:Y1349" si="653">COMPLEX($C$13*10^-3,2*PI()*B1286*$C$12*0.000001)</f>
        <v>0.009+0.579058357909671i</v>
      </c>
      <c r="Z1286" t="str">
        <f t="shared" ref="Z1286:Z1349" si="654">IMPRODUCT(COMPLEX($C$6,0),IMDIV(X1286,IMSUM(X1286,Y1286)))</f>
        <v>-0.023476710282614-0.0014467402589564i</v>
      </c>
      <c r="AA1286" t="str">
        <f t="shared" ref="AA1286:AA1349" si="655">IMDIV(COMPLEX($C$6,0),IMSUM(X1286,Y1286))</f>
        <v>0.325141397728615-20.7587892886923i</v>
      </c>
      <c r="AB1286" t="str">
        <f t="shared" ref="AB1286:AB1349" si="656">IMPRODUCT(COMPLEX($C$119,0),T1286)</f>
        <v>0.681916122082112-0.169221461821816i</v>
      </c>
      <c r="AC1286" t="str">
        <f t="shared" ref="AC1286:AC1349" si="657">IMSUM(COMPLEX(1,0),IMPRODUCT(AB1286,M1286))</f>
        <v>1.13839813814317-1.26375486363577i</v>
      </c>
      <c r="AD1286" t="str">
        <f t="shared" ref="AD1286:AD1349" si="658">IMDIV(AB1286,AC1286)</f>
        <v>0.342252803014735+0.231291824677876i</v>
      </c>
      <c r="AE1286" t="str">
        <f t="shared" ref="AE1286:AE1349" si="659">IMPRODUCT(AD1286,AA1286,X1286)</f>
        <v>-0.00770035070546052-0.00592512206756173i</v>
      </c>
      <c r="AF1286" t="str">
        <f t="shared" ref="AF1286:AF1349" si="660">IMSUB(D1286,H1286)</f>
        <v>-5.90848671058806-1.1285794468483i</v>
      </c>
      <c r="AG1286" t="str">
        <f t="shared" ref="AG1286:AG1349" si="661">IMSUM(COMPLEX(1,0),IMPRODUCT(AD1286,AA1286,COMPLEX($C$127,0)))</f>
        <v>1.01778368008291-0.0254469756121994i</v>
      </c>
      <c r="AH1286" t="str">
        <f t="shared" ref="AH1286:AH1349" si="662">IMDIV(IMPRODUCT(AE1286,AF1286),AG1286)</f>
        <v>0.0370356784061849+0.0438613915837735i</v>
      </c>
      <c r="AI1286">
        <f t="shared" ref="AI1286:AI1349" si="663">20*LOG10(IMABS(AH1286))</f>
        <v>-24.820835407334776</v>
      </c>
      <c r="AJ1286">
        <f t="shared" ref="AJ1286:AJ1349" si="664">IMARGUMENT(AH1286)*180/PI()</f>
        <v>49.822924158882913</v>
      </c>
      <c r="AK1286"/>
      <c r="AL1286"/>
      <c r="AM1286"/>
      <c r="AN1286"/>
    </row>
    <row r="1287" spans="1:40" x14ac:dyDescent="0.35">
      <c r="A1287"/>
      <c r="B1287">
        <f t="shared" si="630"/>
        <v>115300</v>
      </c>
      <c r="C1287" s="237" t="str">
        <f t="shared" si="633"/>
        <v>-2.42584360950464E-06+0.00896276791650372i</v>
      </c>
      <c r="D1287" s="208" t="str">
        <f t="shared" si="634"/>
        <v>-2.51367980032013+0.0687145540265285i</v>
      </c>
      <c r="E1287" t="str">
        <f t="shared" si="635"/>
        <v>20500</v>
      </c>
      <c r="F1287" t="str">
        <f t="shared" si="636"/>
        <v>0.327868852459016</v>
      </c>
      <c r="G1287" t="str">
        <f t="shared" si="631"/>
        <v>0.327868852459016</v>
      </c>
      <c r="H1287" t="str">
        <f t="shared" si="637"/>
        <v>3.39550142536812+1.19658149254458i</v>
      </c>
      <c r="I1287" t="str">
        <f t="shared" si="638"/>
        <v>452.782041198629i</v>
      </c>
      <c r="J1287" t="str">
        <f t="shared" si="632"/>
        <v>-276.503670399791+99.0542215889417i</v>
      </c>
      <c r="K1287" t="str">
        <f t="shared" si="639"/>
        <v>0.519903125117933-1.45127708886543i</v>
      </c>
      <c r="L1287" t="str">
        <f t="shared" si="640"/>
        <v>0.103534420762106-0.245887246500104i</v>
      </c>
      <c r="M1287" t="str">
        <f t="shared" si="641"/>
        <v>0.623437545880039-1.69716433536553i</v>
      </c>
      <c r="N1287" t="str">
        <f t="shared" si="642"/>
        <v>-1.43817090912207i</v>
      </c>
      <c r="O1287" t="str">
        <f t="shared" si="643"/>
        <v>0.132236956976502-0.99121813301089i</v>
      </c>
      <c r="P1287" t="str">
        <f t="shared" si="644"/>
        <v>0.867763043023498+0.99121813301089i</v>
      </c>
      <c r="Q1287" t="str">
        <f t="shared" si="645"/>
        <v>-0.867763043023498+0.44695277611118i</v>
      </c>
      <c r="R1287" t="str">
        <f t="shared" si="646"/>
        <v>-0.325348108472477-1.30984302965344i</v>
      </c>
      <c r="S1287" t="str">
        <f t="shared" si="647"/>
        <v>0.155742045578566i</v>
      </c>
      <c r="T1287" t="str">
        <f t="shared" si="648"/>
        <v>0.203997632825053-0.0506703799386208i</v>
      </c>
      <c r="U1287" t="str">
        <f t="shared" si="649"/>
        <v>0.0000500000000000001-0.00123245991119359i</v>
      </c>
      <c r="V1287" t="str">
        <f t="shared" si="650"/>
        <v>0.00002-0.0138035510053682i</v>
      </c>
      <c r="W1287" t="str">
        <f t="shared" si="651"/>
        <v>0.000042272975785953-0.0011315689014163i</v>
      </c>
      <c r="X1287" t="str">
        <f t="shared" si="652"/>
        <v>0.0000519497818787895-0.00113076143620099i</v>
      </c>
      <c r="Y1287" t="str">
        <f t="shared" si="653"/>
        <v>0.009+0.579561012734245i</v>
      </c>
      <c r="Z1287" t="str">
        <f t="shared" si="654"/>
        <v>-0.0234359488053032-0.00144449293989508i</v>
      </c>
      <c r="AA1287" t="str">
        <f t="shared" si="655"/>
        <v>0.324574982096895-20.7407235991535i</v>
      </c>
      <c r="AB1287" t="str">
        <f t="shared" si="656"/>
        <v>0.681842365494596-0.169360846199075i</v>
      </c>
      <c r="AC1287" t="str">
        <f t="shared" si="657"/>
        <v>1.13765294304459-1.26278445538121i</v>
      </c>
      <c r="AD1287" t="str">
        <f t="shared" si="658"/>
        <v>0.342543348608102+0.231351372425665i</v>
      </c>
      <c r="AE1287" t="str">
        <f t="shared" si="659"/>
        <v>-0.00769364295747274-0.00591674036887697i</v>
      </c>
      <c r="AF1287" t="str">
        <f t="shared" si="660"/>
        <v>-5.90918122568825-1.12786693851805i</v>
      </c>
      <c r="AG1287" t="str">
        <f t="shared" si="661"/>
        <v>1.01777266465305-0.0254468118888584i</v>
      </c>
      <c r="AH1287" t="str">
        <f t="shared" si="662"/>
        <v>0.0370172681767746+0.0438039550891916i</v>
      </c>
      <c r="AI1287">
        <f t="shared" si="663"/>
        <v>-24.829275932590072</v>
      </c>
      <c r="AJ1287">
        <f t="shared" si="664"/>
        <v>49.799957181504141</v>
      </c>
      <c r="AK1287"/>
      <c r="AL1287"/>
      <c r="AM1287"/>
      <c r="AN1287"/>
    </row>
    <row r="1288" spans="1:40" x14ac:dyDescent="0.35">
      <c r="A1288"/>
      <c r="B1288">
        <f t="shared" si="630"/>
        <v>115400</v>
      </c>
      <c r="C1288" s="237" t="str">
        <f t="shared" si="633"/>
        <v>-2.42164119637912E-06+0.0089550012210054i</v>
      </c>
      <c r="D1288" s="208" t="str">
        <f t="shared" si="634"/>
        <v>-2.51367976810163+0.0686550093610414i</v>
      </c>
      <c r="E1288" t="str">
        <f t="shared" si="635"/>
        <v>20500</v>
      </c>
      <c r="F1288" t="str">
        <f t="shared" si="636"/>
        <v>0.327868852459016</v>
      </c>
      <c r="G1288" t="str">
        <f t="shared" si="631"/>
        <v>0.327868852459016</v>
      </c>
      <c r="H1288" t="str">
        <f t="shared" si="637"/>
        <v>3.39619447608031+1.19581010101702i</v>
      </c>
      <c r="I1288" t="str">
        <f t="shared" si="638"/>
        <v>453.174740280328i</v>
      </c>
      <c r="J1288" t="str">
        <f t="shared" si="632"/>
        <v>-276.985238500814+99.1401315816467i</v>
      </c>
      <c r="K1288" t="str">
        <f t="shared" si="639"/>
        <v>0.51909898590698-1.45029822054012i</v>
      </c>
      <c r="L1288" t="str">
        <f t="shared" si="640"/>
        <v>0.103382033524277-0.245738281902364i</v>
      </c>
      <c r="M1288" t="str">
        <f t="shared" si="641"/>
        <v>0.622481019431257-1.69603650244248i</v>
      </c>
      <c r="N1288" t="str">
        <f t="shared" si="642"/>
        <v>-1.43941823861827i</v>
      </c>
      <c r="O1288" t="str">
        <f t="shared" si="643"/>
        <v>0.131000478813471-0.991382304941258i</v>
      </c>
      <c r="P1288" t="str">
        <f t="shared" si="644"/>
        <v>0.868999521186529+0.991382304941258i</v>
      </c>
      <c r="Q1288" t="str">
        <f t="shared" si="645"/>
        <v>-0.868999521186529+0.448035933677012i</v>
      </c>
      <c r="R1288" t="str">
        <f t="shared" si="646"/>
        <v>-0.325333668334727-1.30856628923975i</v>
      </c>
      <c r="S1288" t="str">
        <f t="shared" si="647"/>
        <v>0.15587712107343i</v>
      </c>
      <c r="T1288" t="str">
        <f t="shared" si="648"/>
        <v>0.203975545900434-0.0507120756082754i</v>
      </c>
      <c r="U1288" t="str">
        <f t="shared" si="649"/>
        <v>0.0000500000000000001-0.00123139192166916i</v>
      </c>
      <c r="V1288" t="str">
        <f t="shared" si="650"/>
        <v>0.00002-0.0137915895226946i</v>
      </c>
      <c r="W1288" t="str">
        <f t="shared" si="651"/>
        <v>0.000042272974733335-0.00113058856501662i</v>
      </c>
      <c r="X1288" t="str">
        <f t="shared" si="652"/>
        <v>0.0000519329988502933-0.00112978194306071i</v>
      </c>
      <c r="Y1288" t="str">
        <f t="shared" si="653"/>
        <v>0.009+0.580063667558819i</v>
      </c>
      <c r="Z1288" t="str">
        <f t="shared" si="654"/>
        <v>-0.0233952934589454-0.00144225210482239i</v>
      </c>
      <c r="AA1288" t="str">
        <f t="shared" si="655"/>
        <v>0.324010047568336-20.722689379286i</v>
      </c>
      <c r="AB1288" t="str">
        <f t="shared" si="656"/>
        <v>0.681768542084392-0.169500209943813i</v>
      </c>
      <c r="AC1288" t="str">
        <f t="shared" si="657"/>
        <v>1.13690943385648-1.26181499707176i</v>
      </c>
      <c r="AD1288" t="str">
        <f t="shared" si="658"/>
        <v>0.34283399665296+0.231410577398863i</v>
      </c>
      <c r="AE1288" t="str">
        <f t="shared" si="659"/>
        <v>-0.00768694956706744-0.00590837142102781i</v>
      </c>
      <c r="AF1288" t="str">
        <f t="shared" si="660"/>
        <v>-5.90987424418194-1.12715509165598i</v>
      </c>
      <c r="AG1288" t="str">
        <f t="shared" si="661"/>
        <v>1.01776164285017-0.0254466563101697i</v>
      </c>
      <c r="AH1288" t="str">
        <f t="shared" si="662"/>
        <v>0.0369988885198197+0.0437466028935347i</v>
      </c>
      <c r="AI1288">
        <f t="shared" si="663"/>
        <v>-24.837710517400868</v>
      </c>
      <c r="AJ1288">
        <f t="shared" si="664"/>
        <v>49.776976600991539</v>
      </c>
      <c r="AK1288"/>
      <c r="AL1288"/>
      <c r="AM1288"/>
      <c r="AN1288"/>
    </row>
    <row r="1289" spans="1:40" x14ac:dyDescent="0.35">
      <c r="A1289"/>
      <c r="B1289">
        <f t="shared" si="630"/>
        <v>115500</v>
      </c>
      <c r="C1289" s="237" t="str">
        <f t="shared" si="633"/>
        <v>-2.41744969388536E-06+0.00894724797432751i</v>
      </c>
      <c r="D1289" s="208" t="str">
        <f t="shared" si="634"/>
        <v>-2.51367973596678+0.0685955678031776i</v>
      </c>
      <c r="E1289" t="str">
        <f t="shared" si="635"/>
        <v>20500</v>
      </c>
      <c r="F1289" t="str">
        <f t="shared" si="636"/>
        <v>0.327868852459016</v>
      </c>
      <c r="G1289" t="str">
        <f t="shared" si="631"/>
        <v>0.327868852459016</v>
      </c>
      <c r="H1289" t="str">
        <f t="shared" si="637"/>
        <v>3.39688603415593+1.19503947389886i</v>
      </c>
      <c r="I1289" t="str">
        <f t="shared" si="638"/>
        <v>453.567439362026i</v>
      </c>
      <c r="J1289" t="str">
        <f t="shared" si="632"/>
        <v>-277.467224086102+99.2260415743518i</v>
      </c>
      <c r="K1289" t="str">
        <f t="shared" si="639"/>
        <v>0.518296636455975-1.44932042726751i</v>
      </c>
      <c r="L1289" t="str">
        <f t="shared" si="640"/>
        <v>0.10322996268328-0.245589442259156i</v>
      </c>
      <c r="M1289" t="str">
        <f t="shared" si="641"/>
        <v>0.621526599139255-1.69490986952667i</v>
      </c>
      <c r="N1289" t="str">
        <f t="shared" si="642"/>
        <v>-1.44066556811447i</v>
      </c>
      <c r="O1289" t="str">
        <f t="shared" si="643"/>
        <v>0.129763796835877-0.99154493444863i</v>
      </c>
      <c r="P1289" t="str">
        <f t="shared" si="644"/>
        <v>0.870236203164123+0.99154493444863i</v>
      </c>
      <c r="Q1289" t="str">
        <f t="shared" si="645"/>
        <v>-0.870236203164123+0.44912063366584i</v>
      </c>
      <c r="R1289" t="str">
        <f t="shared" si="646"/>
        <v>-0.325319213590698-1.30729163147169i</v>
      </c>
      <c r="S1289" t="str">
        <f t="shared" si="647"/>
        <v>0.156012196568294i</v>
      </c>
      <c r="T1289" t="str">
        <f t="shared" si="648"/>
        <v>0.203953438981247-0.0507537650981548i</v>
      </c>
      <c r="U1289" t="str">
        <f t="shared" si="649"/>
        <v>0.0000500000000000001-0.00123032578147724i</v>
      </c>
      <c r="V1289" t="str">
        <f t="shared" si="650"/>
        <v>0.00002-0.0137796487525451i</v>
      </c>
      <c r="W1289" t="str">
        <f t="shared" si="651"/>
        <v>0.0000422729736798048-0.0011296099263648i</v>
      </c>
      <c r="X1289" t="str">
        <f t="shared" si="652"/>
        <v>0.00005191625938731-0.00112880414583533i</v>
      </c>
      <c r="Y1289" t="str">
        <f t="shared" si="653"/>
        <v>0.009+0.580566322383394i</v>
      </c>
      <c r="Z1289" t="str">
        <f t="shared" si="654"/>
        <v>-0.0233547438752334-0.00144001772788844i</v>
      </c>
      <c r="AA1289" t="str">
        <f t="shared" si="655"/>
        <v>0.323446588975665-20.7046865467963i</v>
      </c>
      <c r="AB1289" t="str">
        <f t="shared" si="656"/>
        <v>0.681694651844277-0.169639553033249i</v>
      </c>
      <c r="AC1289" t="str">
        <f t="shared" si="657"/>
        <v>1.13616760591405-1.26084648789067i</v>
      </c>
      <c r="AD1289" t="str">
        <f t="shared" si="658"/>
        <v>0.343124746776588+0.231469439437866i</v>
      </c>
      <c r="AE1289" t="str">
        <f t="shared" si="659"/>
        <v>-0.00768027048196662-0.00590001519125074i</v>
      </c>
      <c r="AF1289" t="str">
        <f t="shared" si="660"/>
        <v>-5.91056577012271-1.12644390609568i</v>
      </c>
      <c r="AG1289" t="str">
        <f t="shared" si="661"/>
        <v>1.01775061467794-0.0254465088267078i</v>
      </c>
      <c r="AH1289" t="str">
        <f t="shared" si="662"/>
        <v>0.0369805393107653+0.0436893347868395i</v>
      </c>
      <c r="AI1289">
        <f t="shared" si="663"/>
        <v>-24.846139174599319</v>
      </c>
      <c r="AJ1289">
        <f t="shared" si="664"/>
        <v>49.753982445753209</v>
      </c>
      <c r="AK1289"/>
      <c r="AL1289"/>
      <c r="AM1289"/>
      <c r="AN1289"/>
    </row>
    <row r="1290" spans="1:40" x14ac:dyDescent="0.35">
      <c r="A1290"/>
      <c r="B1290">
        <f t="shared" si="630"/>
        <v>115600</v>
      </c>
      <c r="C1290" s="237" t="str">
        <f t="shared" si="633"/>
        <v>-2.41326906428664E-06+0.00893950814156827i</v>
      </c>
      <c r="D1290" s="208" t="str">
        <f t="shared" si="634"/>
        <v>-2.51367970391528+0.0685362290853568i</v>
      </c>
      <c r="E1290" t="str">
        <f t="shared" si="635"/>
        <v>20500</v>
      </c>
      <c r="F1290" t="str">
        <f t="shared" si="636"/>
        <v>0.327868852459016</v>
      </c>
      <c r="G1290" t="str">
        <f t="shared" si="631"/>
        <v>0.327868852459016</v>
      </c>
      <c r="H1290" t="str">
        <f t="shared" si="637"/>
        <v>3.3975761036361+1.19426961075181i</v>
      </c>
      <c r="I1290" t="str">
        <f t="shared" si="638"/>
        <v>453.960138443725i</v>
      </c>
      <c r="J1290" t="str">
        <f t="shared" si="632"/>
        <v>-277.949627155657+99.3119515670568i</v>
      </c>
      <c r="K1290" t="str">
        <f t="shared" si="639"/>
        <v>0.51749607169653-1.44834370801229i</v>
      </c>
      <c r="L1290" t="str">
        <f t="shared" si="640"/>
        <v>0.103078207425356-0.245440727587961i</v>
      </c>
      <c r="M1290" t="str">
        <f t="shared" si="641"/>
        <v>0.620574279121886-1.69378443560025i</v>
      </c>
      <c r="N1290" t="str">
        <f t="shared" si="642"/>
        <v>-1.44191289761068i</v>
      </c>
      <c r="O1290" t="str">
        <f t="shared" si="643"/>
        <v>0.128526912967779-0.991706021279982i</v>
      </c>
      <c r="P1290" t="str">
        <f t="shared" si="644"/>
        <v>0.871473087032221+0.991706021279982i</v>
      </c>
      <c r="Q1290" t="str">
        <f t="shared" si="645"/>
        <v>-0.871473087032221+0.450206876330698i</v>
      </c>
      <c r="R1290" t="str">
        <f t="shared" si="646"/>
        <v>-0.325304744234609-1.30601905093062i</v>
      </c>
      <c r="S1290" t="str">
        <f t="shared" si="647"/>
        <v>0.156147272063158i</v>
      </c>
      <c r="T1290" t="str">
        <f t="shared" si="648"/>
        <v>0.203931312065331-0.0507954484014375i</v>
      </c>
      <c r="U1290" t="str">
        <f t="shared" si="649"/>
        <v>0.0000500000000000001-0.00122926148581852i</v>
      </c>
      <c r="V1290" t="str">
        <f t="shared" si="650"/>
        <v>0.00002-0.0137677286411674i</v>
      </c>
      <c r="W1290" t="str">
        <f t="shared" si="651"/>
        <v>0.0000422729726253619-0.00112863298105493i</v>
      </c>
      <c r="X1290" t="str">
        <f t="shared" si="652"/>
        <v>0.0000518995633391749-0.00112782804012499i</v>
      </c>
      <c r="Y1290" t="str">
        <f t="shared" si="653"/>
        <v>0.009+0.581068977207968i</v>
      </c>
      <c r="Z1290" t="str">
        <f t="shared" si="654"/>
        <v>-0.0233142996874576-0.00143778978337202i</v>
      </c>
      <c r="AA1290" t="str">
        <f t="shared" si="655"/>
        <v>0.322884601174161-20.6867150196778i</v>
      </c>
      <c r="AB1290" t="str">
        <f t="shared" si="656"/>
        <v>0.681620694767029-0.169778875444585i</v>
      </c>
      <c r="AC1290" t="str">
        <f t="shared" si="657"/>
        <v>1.13542745456786-1.25987892701857i</v>
      </c>
      <c r="AD1290" t="str">
        <f t="shared" si="658"/>
        <v>0.343415598606006+0.231527958383428i</v>
      </c>
      <c r="AE1290" t="str">
        <f t="shared" si="659"/>
        <v>-0.00767360565011937-0.00589167164690274i</v>
      </c>
      <c r="AF1290" t="str">
        <f t="shared" si="660"/>
        <v>-5.91125580755138-1.12573338166645i</v>
      </c>
      <c r="AG1290" t="str">
        <f t="shared" si="661"/>
        <v>1.01773958013999-0.0254463693891998i</v>
      </c>
      <c r="AH1290" t="str">
        <f t="shared" si="662"/>
        <v>0.036962220425607+0.0436321505598812i</v>
      </c>
      <c r="AI1290">
        <f t="shared" si="663"/>
        <v>-24.854561916982966</v>
      </c>
      <c r="AJ1290">
        <f t="shared" si="664"/>
        <v>49.730974744095079</v>
      </c>
      <c r="AK1290"/>
      <c r="AL1290"/>
      <c r="AM1290"/>
      <c r="AN1290"/>
    </row>
    <row r="1291" spans="1:40" x14ac:dyDescent="0.35">
      <c r="A1291"/>
      <c r="B1291">
        <f t="shared" si="630"/>
        <v>115700</v>
      </c>
      <c r="C1291" s="237" t="str">
        <f t="shared" si="633"/>
        <v>-2.40909927000927E-06+0.00893178168794656i</v>
      </c>
      <c r="D1291" s="208" t="str">
        <f t="shared" si="634"/>
        <v>-2.51367967194686+0.0684769929409237i</v>
      </c>
      <c r="E1291" t="str">
        <f t="shared" si="635"/>
        <v>20500</v>
      </c>
      <c r="F1291" t="str">
        <f t="shared" si="636"/>
        <v>0.327868852459016</v>
      </c>
      <c r="G1291" t="str">
        <f t="shared" si="631"/>
        <v>0.327868852459016</v>
      </c>
      <c r="H1291" t="str">
        <f t="shared" si="637"/>
        <v>3.39826468854928+1.19350051113425i</v>
      </c>
      <c r="I1291" t="str">
        <f t="shared" si="638"/>
        <v>454.352837525424i</v>
      </c>
      <c r="J1291" t="str">
        <f t="shared" si="632"/>
        <v>-278.432447709478+99.397861559762i</v>
      </c>
      <c r="K1291" t="str">
        <f t="shared" si="639"/>
        <v>0.516697286577222-1.44736806173686i</v>
      </c>
      <c r="L1291" t="str">
        <f t="shared" si="640"/>
        <v>0.102926766939119-0.245292137905201i</v>
      </c>
      <c r="M1291" t="str">
        <f t="shared" si="641"/>
        <v>0.619624053516341-1.69266019964206i</v>
      </c>
      <c r="N1291" t="str">
        <f t="shared" si="642"/>
        <v>-1.44316022710688i</v>
      </c>
      <c r="O1291" t="str">
        <f t="shared" si="643"/>
        <v>0.127289829133577-0.99186556518469i</v>
      </c>
      <c r="P1291" t="str">
        <f t="shared" si="644"/>
        <v>0.872710170866423+0.99186556518469i</v>
      </c>
      <c r="Q1291" t="str">
        <f t="shared" si="645"/>
        <v>-0.872710170866423+0.45129466192219i</v>
      </c>
      <c r="R1291" t="str">
        <f t="shared" si="646"/>
        <v>-0.325290260260685-1.30474854221666i</v>
      </c>
      <c r="S1291" t="str">
        <f t="shared" si="647"/>
        <v>0.156282347558023i</v>
      </c>
      <c r="T1291" t="str">
        <f t="shared" si="648"/>
        <v>0.203909165150528-0.0508371255113001i</v>
      </c>
      <c r="U1291" t="str">
        <f t="shared" si="649"/>
        <v>0.0000500000000000001-0.00122819902991029i</v>
      </c>
      <c r="V1291" t="str">
        <f t="shared" si="650"/>
        <v>0.00002-0.0137558291349953i</v>
      </c>
      <c r="W1291" t="str">
        <f t="shared" si="651"/>
        <v>0.0000422729715700065-0.00112765772469631i</v>
      </c>
      <c r="X1291" t="str">
        <f t="shared" si="652"/>
        <v>0.0000518829105558725-0.00112685362154498i</v>
      </c>
      <c r="Y1291" t="str">
        <f t="shared" si="653"/>
        <v>0.009+0.581571632032542i</v>
      </c>
      <c r="Z1291" t="str">
        <f t="shared" si="654"/>
        <v>-0.0232739605304956-0.0014355682456797i</v>
      </c>
      <c r="AA1291" t="str">
        <f t="shared" si="655"/>
        <v>0.32232407904153-20.6687747162099i</v>
      </c>
      <c r="AB1291" t="str">
        <f t="shared" si="656"/>
        <v>0.681546670845435-0.169918177155012i</v>
      </c>
      <c r="AC1291" t="str">
        <f t="shared" si="657"/>
        <v>1.1346889751838-1.25891231363351i</v>
      </c>
      <c r="AD1291" t="str">
        <f t="shared" si="658"/>
        <v>0.343706551767977+0.231586134076646i</v>
      </c>
      <c r="AE1291" t="str">
        <f t="shared" si="659"/>
        <v>-0.00766695501970046-0.00588334075546008i</v>
      </c>
      <c r="AF1291" t="str">
        <f t="shared" si="660"/>
        <v>-5.91194436049614-1.12502351819333i</v>
      </c>
      <c r="AG1291" t="str">
        <f t="shared" si="661"/>
        <v>1.01772853924-0.0254462379485252i</v>
      </c>
      <c r="AH1291" t="str">
        <f t="shared" si="662"/>
        <v>0.0369439317408849+0.0435750500041616i</v>
      </c>
      <c r="AI1291">
        <f t="shared" si="663"/>
        <v>-24.862978757316199</v>
      </c>
      <c r="AJ1291">
        <f t="shared" si="664"/>
        <v>49.70795352421797</v>
      </c>
      <c r="AK1291"/>
      <c r="AL1291"/>
      <c r="AM1291"/>
      <c r="AN1291"/>
    </row>
    <row r="1292" spans="1:40" x14ac:dyDescent="0.35">
      <c r="A1292"/>
      <c r="B1292">
        <f t="shared" si="630"/>
        <v>115800</v>
      </c>
      <c r="C1292" s="237" t="str">
        <f t="shared" si="633"/>
        <v>-0.0000024049402736417+0.00892406857880144i</v>
      </c>
      <c r="D1292" s="208" t="str">
        <f t="shared" si="634"/>
        <v>-2.51367964006122+0.0684178591041444i</v>
      </c>
      <c r="E1292" t="str">
        <f t="shared" si="635"/>
        <v>20500</v>
      </c>
      <c r="F1292" t="str">
        <f t="shared" si="636"/>
        <v>0.327868852459016</v>
      </c>
      <c r="G1292" t="str">
        <f t="shared" si="631"/>
        <v>0.327868852459016</v>
      </c>
      <c r="H1292" t="str">
        <f t="shared" si="637"/>
        <v>3.39895179291123+1.19273217460125i</v>
      </c>
      <c r="I1292" t="str">
        <f t="shared" si="638"/>
        <v>454.745536607123i</v>
      </c>
      <c r="J1292" t="str">
        <f t="shared" si="632"/>
        <v>-278.915685747566+99.483771552467i</v>
      </c>
      <c r="K1292" t="str">
        <f t="shared" si="639"/>
        <v>0.515900276063514-1.44639348740137i</v>
      </c>
      <c r="L1292" t="str">
        <f t="shared" si="640"/>
        <v>0.102775640415542-0.245143673226254i</v>
      </c>
      <c r="M1292" t="str">
        <f t="shared" si="641"/>
        <v>0.618675916479056-1.69153716062762i</v>
      </c>
      <c r="N1292" t="str">
        <f t="shared" si="642"/>
        <v>-1.44440755660308i</v>
      </c>
      <c r="O1292" t="str">
        <f t="shared" si="643"/>
        <v>0.126052547257955-0.992023565914531i</v>
      </c>
      <c r="P1292" t="str">
        <f t="shared" si="644"/>
        <v>0.873947452742045+0.992023565914531i</v>
      </c>
      <c r="Q1292" t="str">
        <f t="shared" si="645"/>
        <v>-0.873947452742045+0.452383990688549i</v>
      </c>
      <c r="R1292" t="str">
        <f t="shared" si="646"/>
        <v>-0.325275761663133-1.30348009994852i</v>
      </c>
      <c r="S1292" t="str">
        <f t="shared" si="647"/>
        <v>0.156417423052887i</v>
      </c>
      <c r="T1292" t="str">
        <f t="shared" si="648"/>
        <v>0.203886998234667-0.0508787964209123i</v>
      </c>
      <c r="U1292" t="str">
        <f t="shared" si="649"/>
        <v>0.00005-0.00122713840898636i</v>
      </c>
      <c r="V1292" t="str">
        <f t="shared" si="650"/>
        <v>0.00002-0.0137439501806473i</v>
      </c>
      <c r="W1292" t="str">
        <f t="shared" si="651"/>
        <v>0.0000422729705137385-0.00112668415291342i</v>
      </c>
      <c r="X1292" t="str">
        <f t="shared" si="652"/>
        <v>0.000051866300888036-0.0011258808857258i</v>
      </c>
      <c r="Y1292" t="str">
        <f t="shared" si="653"/>
        <v>0.009+0.582074286857117i</v>
      </c>
      <c r="Z1292" t="str">
        <f t="shared" si="654"/>
        <v>-0.0232337260408072-0.00143335308934523i</v>
      </c>
      <c r="AA1292" t="str">
        <f t="shared" si="655"/>
        <v>0.321765017477793-20.6508655549565i</v>
      </c>
      <c r="AB1292" t="str">
        <f t="shared" si="656"/>
        <v>0.681472580072238-0.170057458141702i</v>
      </c>
      <c r="AC1292" t="str">
        <f t="shared" si="657"/>
        <v>1.13395216314297-1.25794664691089i</v>
      </c>
      <c r="AD1292" t="str">
        <f t="shared" si="658"/>
        <v>0.343997605889013+0.231643966358957i</v>
      </c>
      <c r="AE1292" t="str">
        <f t="shared" si="659"/>
        <v>-0.00766031853911006-0.00587502248451832i</v>
      </c>
      <c r="AF1292" t="str">
        <f t="shared" si="660"/>
        <v>-5.91263143297245-1.12431431549711i</v>
      </c>
      <c r="AG1292" t="str">
        <f t="shared" si="661"/>
        <v>1.01771749198167-0.0254461144557156i</v>
      </c>
      <c r="AH1292" t="str">
        <f t="shared" si="662"/>
        <v>0.0369256731336845+0.0435180329119115i</v>
      </c>
      <c r="AI1292">
        <f t="shared" si="663"/>
        <v>-24.871389708329374</v>
      </c>
      <c r="AJ1292">
        <f t="shared" si="664"/>
        <v>49.684918814218811</v>
      </c>
      <c r="AK1292"/>
      <c r="AL1292"/>
      <c r="AM1292"/>
      <c r="AN1292"/>
    </row>
    <row r="1293" spans="1:40" x14ac:dyDescent="0.35">
      <c r="A1293"/>
      <c r="B1293">
        <f t="shared" si="630"/>
        <v>115900</v>
      </c>
      <c r="C1293" s="237" t="str">
        <f t="shared" si="633"/>
        <v>-2.40079203793373E-06+0.00891636877959155i</v>
      </c>
      <c r="D1293" s="208" t="str">
        <f t="shared" si="634"/>
        <v>-2.51367960825808+0.0683588273102019i</v>
      </c>
      <c r="E1293" t="str">
        <f t="shared" si="635"/>
        <v>20500</v>
      </c>
      <c r="F1293" t="str">
        <f t="shared" si="636"/>
        <v>0.327868852459016</v>
      </c>
      <c r="G1293" t="str">
        <f t="shared" si="631"/>
        <v>0.327868852459016</v>
      </c>
      <c r="H1293" t="str">
        <f t="shared" si="637"/>
        <v>3.39963742072514+1.19196460070461i</v>
      </c>
      <c r="I1293" t="str">
        <f t="shared" si="638"/>
        <v>455.138235688821i</v>
      </c>
      <c r="J1293" t="str">
        <f t="shared" si="632"/>
        <v>-279.399341269919+99.5696815451721i</v>
      </c>
      <c r="K1293" t="str">
        <f t="shared" si="639"/>
        <v>0.515105035137717-1.44541998396373i</v>
      </c>
      <c r="L1293" t="str">
        <f t="shared" si="640"/>
        <v>0.102624827047959-0.244995333565455i</v>
      </c>
      <c r="M1293" t="str">
        <f t="shared" si="641"/>
        <v>0.617729862185676-1.69041531752918i</v>
      </c>
      <c r="N1293" t="str">
        <f t="shared" si="642"/>
        <v>-1.44565488609929i</v>
      </c>
      <c r="O1293" t="str">
        <f t="shared" si="643"/>
        <v>0.124815069265904-0.992180023223683i</v>
      </c>
      <c r="P1293" t="str">
        <f t="shared" si="644"/>
        <v>0.875184930734096+0.992180023223683i</v>
      </c>
      <c r="Q1293" t="str">
        <f t="shared" si="645"/>
        <v>-0.875184930734096+0.453474862875607i</v>
      </c>
      <c r="R1293" t="str">
        <f t="shared" si="646"/>
        <v>-0.325261248436159-1.3022137187635i</v>
      </c>
      <c r="S1293" t="str">
        <f t="shared" si="647"/>
        <v>0.156552498547751i</v>
      </c>
      <c r="T1293" t="str">
        <f t="shared" si="648"/>
        <v>0.203864811315584-0.0509204611234415i</v>
      </c>
      <c r="U1293" t="str">
        <f t="shared" si="649"/>
        <v>0.00005-0.00122607961829699i</v>
      </c>
      <c r="V1293" t="str">
        <f t="shared" si="650"/>
        <v>0.00002-0.0137320917249263i</v>
      </c>
      <c r="W1293" t="str">
        <f t="shared" si="651"/>
        <v>0.0000422729694565583-0.00112571226134587i</v>
      </c>
      <c r="X1293" t="str">
        <f t="shared" si="652"/>
        <v>0.0000518497341869432-0.00112490982831302i</v>
      </c>
      <c r="Y1293" t="str">
        <f t="shared" si="653"/>
        <v>0.009+0.582576941681691i</v>
      </c>
      <c r="Z1293" t="str">
        <f t="shared" si="654"/>
        <v>-0.0231935958564244-0.00143114428902876i</v>
      </c>
      <c r="AA1293" t="str">
        <f t="shared" si="655"/>
        <v>0.321207411405167-20.6329874547651i</v>
      </c>
      <c r="AB1293" t="str">
        <f t="shared" si="656"/>
        <v>0.681398422440205-0.170196718381818i</v>
      </c>
      <c r="AC1293" t="str">
        <f t="shared" si="657"/>
        <v>1.1332170138417-1.2569819260236i</v>
      </c>
      <c r="AD1293" t="str">
        <f t="shared" si="658"/>
        <v>0.344288760595374+0.231701455072145i</v>
      </c>
      <c r="AE1293" t="str">
        <f t="shared" si="659"/>
        <v>-0.00765369615697216-0.00586671680179164i</v>
      </c>
      <c r="AF1293" t="str">
        <f t="shared" si="660"/>
        <v>-5.91331702898322-1.12360577339441i</v>
      </c>
      <c r="AG1293" t="str">
        <f t="shared" si="661"/>
        <v>1.0177064383687-0.025445998861954i</v>
      </c>
      <c r="AH1293" t="str">
        <f t="shared" si="662"/>
        <v>0.0369074444816341+0.0434610990760876i</v>
      </c>
      <c r="AI1293">
        <f t="shared" si="663"/>
        <v>-24.879794782718893</v>
      </c>
      <c r="AJ1293">
        <f t="shared" si="664"/>
        <v>49.661870642090868</v>
      </c>
      <c r="AK1293"/>
      <c r="AL1293"/>
      <c r="AM1293"/>
      <c r="AN1293"/>
    </row>
    <row r="1294" spans="1:40" x14ac:dyDescent="0.35">
      <c r="A1294"/>
      <c r="B1294">
        <f t="shared" si="630"/>
        <v>116000</v>
      </c>
      <c r="C1294" s="237" t="str">
        <f t="shared" si="633"/>
        <v>-2.39665452579562E-06+0.00890868225589465i</v>
      </c>
      <c r="D1294" s="208" t="str">
        <f t="shared" si="634"/>
        <v>-2.51367957653716+0.0682998972951923i</v>
      </c>
      <c r="E1294" t="str">
        <f t="shared" si="635"/>
        <v>20500</v>
      </c>
      <c r="F1294" t="str">
        <f t="shared" si="636"/>
        <v>0.327868852459016</v>
      </c>
      <c r="G1294" t="str">
        <f t="shared" si="631"/>
        <v>0.327868852459016</v>
      </c>
      <c r="H1294" t="str">
        <f t="shared" si="637"/>
        <v>3.40032157598159+1.1911977889929i</v>
      </c>
      <c r="I1294" t="str">
        <f t="shared" si="638"/>
        <v>455.53093477052i</v>
      </c>
      <c r="J1294" t="str">
        <f t="shared" si="632"/>
        <v>-279.883414276539+99.6555915378771i</v>
      </c>
      <c r="K1294" t="str">
        <f t="shared" si="639"/>
        <v>0.514311558798898-1.44444755037968i</v>
      </c>
      <c r="L1294" t="str">
        <f t="shared" si="640"/>
        <v>0.102474326032053-0.244847118936108i</v>
      </c>
      <c r="M1294" t="str">
        <f t="shared" si="641"/>
        <v>0.616785884830951-1.68929466931579i</v>
      </c>
      <c r="N1294" t="str">
        <f t="shared" si="642"/>
        <v>-1.44690221559549i</v>
      </c>
      <c r="O1294" t="str">
        <f t="shared" si="643"/>
        <v>0.123577397082749-0.992334936868723i</v>
      </c>
      <c r="P1294" t="str">
        <f t="shared" si="644"/>
        <v>0.876422602917251+0.992334936868723i</v>
      </c>
      <c r="Q1294" t="str">
        <f t="shared" si="645"/>
        <v>-0.876422602917251+0.454567278726767i</v>
      </c>
      <c r="R1294" t="str">
        <f t="shared" si="646"/>
        <v>-0.325246720573963-1.30094939331738i</v>
      </c>
      <c r="S1294" t="str">
        <f t="shared" si="647"/>
        <v>0.156687574042616i</v>
      </c>
      <c r="T1294" t="str">
        <f t="shared" si="648"/>
        <v>0.203842604391113-0.0509621196120509i</v>
      </c>
      <c r="U1294" t="str">
        <f t="shared" si="649"/>
        <v>0.00005-0.0012250226531088i</v>
      </c>
      <c r="V1294" t="str">
        <f t="shared" si="650"/>
        <v>0.00002-0.0137202537148186i</v>
      </c>
      <c r="W1294" t="str">
        <f t="shared" si="651"/>
        <v>0.0000422729683984656-0.00112474204564824i</v>
      </c>
      <c r="X1294" t="str">
        <f t="shared" si="652"/>
        <v>0.000051833210304511-0.00112394044496717i</v>
      </c>
      <c r="Y1294" t="str">
        <f t="shared" si="653"/>
        <v>0.009+0.583079596506266i</v>
      </c>
      <c r="Z1294" t="str">
        <f t="shared" si="654"/>
        <v>-0.0231535696169422-0.00142894181951602i</v>
      </c>
      <c r="AA1294" t="str">
        <f t="shared" si="655"/>
        <v>0.320651255767951-20.6151403347653i</v>
      </c>
      <c r="AB1294" t="str">
        <f t="shared" si="656"/>
        <v>0.681324197942097-0.170335957852507i</v>
      </c>
      <c r="AC1294" t="str">
        <f t="shared" si="657"/>
        <v>1.13248352269141-1.25601815014203i</v>
      </c>
      <c r="AD1294" t="str">
        <f t="shared" si="658"/>
        <v>0.34458001551306+0.231758600058358i</v>
      </c>
      <c r="AE1294" t="str">
        <f t="shared" si="659"/>
        <v>-0.00764708782213276-0.00585842367511233i</v>
      </c>
      <c r="AF1294" t="str">
        <f t="shared" si="660"/>
        <v>-5.91400115251875-1.12289789169771i</v>
      </c>
      <c r="AG1294" t="str">
        <f t="shared" si="661"/>
        <v>1.01769537840482-0.0254458911185732i</v>
      </c>
      <c r="AH1294" t="str">
        <f t="shared" si="662"/>
        <v>0.0368892456628962+0.0434042482903671i</v>
      </c>
      <c r="AI1294">
        <f t="shared" si="663"/>
        <v>-24.888193993148185</v>
      </c>
      <c r="AJ1294">
        <f t="shared" si="664"/>
        <v>49.638809035727149</v>
      </c>
      <c r="AK1294"/>
      <c r="AL1294"/>
      <c r="AM1294"/>
      <c r="AN1294"/>
    </row>
    <row r="1295" spans="1:40" x14ac:dyDescent="0.35">
      <c r="A1295"/>
      <c r="B1295">
        <f t="shared" si="630"/>
        <v>116100</v>
      </c>
      <c r="C1295" s="237" t="str">
        <f t="shared" si="633"/>
        <v>-2.39252770029734E-06+0.0089010089734071i</v>
      </c>
      <c r="D1295" s="208" t="str">
        <f t="shared" si="634"/>
        <v>-2.51367954489816+0.0682410687961211i</v>
      </c>
      <c r="E1295" t="str">
        <f t="shared" si="635"/>
        <v>20500</v>
      </c>
      <c r="F1295" t="str">
        <f t="shared" si="636"/>
        <v>0.327868852459016</v>
      </c>
      <c r="G1295" t="str">
        <f t="shared" si="631"/>
        <v>0.327868852459016</v>
      </c>
      <c r="H1295" t="str">
        <f t="shared" si="637"/>
        <v>3.40100426265867+1.19043173901145i</v>
      </c>
      <c r="I1295" t="str">
        <f t="shared" si="638"/>
        <v>455.923633852219i</v>
      </c>
      <c r="J1295" t="str">
        <f t="shared" si="632"/>
        <v>-280.367904767424+99.7415015305821i</v>
      </c>
      <c r="K1295" t="str">
        <f t="shared" si="639"/>
        <v>0.513519842062844-1.44347618560278i</v>
      </c>
      <c r="L1295" t="str">
        <f t="shared" si="640"/>
        <v>0.102324136565845-0.244699029350491i</v>
      </c>
      <c r="M1295" t="str">
        <f t="shared" si="641"/>
        <v>0.615843978628689-1.68817521495327i</v>
      </c>
      <c r="N1295" t="str">
        <f t="shared" si="642"/>
        <v>-1.44814954509169i</v>
      </c>
      <c r="O1295" t="str">
        <f t="shared" si="643"/>
        <v>0.122339532634091-0.992488306608633i</v>
      </c>
      <c r="P1295" t="str">
        <f t="shared" si="644"/>
        <v>0.877660467365909+0.992488306608633i</v>
      </c>
      <c r="Q1295" t="str">
        <f t="shared" si="645"/>
        <v>-0.877660467365909+0.455661238483057i</v>
      </c>
      <c r="R1295" t="str">
        <f t="shared" si="646"/>
        <v>-0.325232178070732-1.29968711828434i</v>
      </c>
      <c r="S1295" t="str">
        <f t="shared" si="647"/>
        <v>0.15682264953748i</v>
      </c>
      <c r="T1295" t="str">
        <f t="shared" si="648"/>
        <v>0.203820377459082-0.0510037718798977i</v>
      </c>
      <c r="U1295" t="str">
        <f t="shared" si="649"/>
        <v>0.00005-0.00122396750870474i</v>
      </c>
      <c r="V1295" t="str">
        <f t="shared" si="650"/>
        <v>0.00002-0.0137084360974931i</v>
      </c>
      <c r="W1295" t="str">
        <f t="shared" si="651"/>
        <v>0.0000422729673394605-0.00112377350149012i</v>
      </c>
      <c r="X1295" t="str">
        <f t="shared" si="652"/>
        <v>0.0000518167290932936-0.00112297273136372i</v>
      </c>
      <c r="Y1295" t="str">
        <f t="shared" si="653"/>
        <v>0.009+0.58358225133084i</v>
      </c>
      <c r="Z1295" t="str">
        <f t="shared" si="654"/>
        <v>-0.0231136469635118-0.00142674565571758i</v>
      </c>
      <c r="AA1295" t="str">
        <f t="shared" si="655"/>
        <v>0.320096545532408-20.5973241143677i</v>
      </c>
      <c r="AB1295" t="str">
        <f t="shared" si="656"/>
        <v>0.681249906570654-0.170475176530898i</v>
      </c>
      <c r="AC1295" t="str">
        <f t="shared" si="657"/>
        <v>1.13175168511865-1.25505531843403i</v>
      </c>
      <c r="AD1295" t="str">
        <f t="shared" si="658"/>
        <v>0.344871370267824+0.231815401160071i</v>
      </c>
      <c r="AE1295" t="str">
        <f t="shared" si="659"/>
        <v>-0.00764049348365947-0.00585014307242972i</v>
      </c>
      <c r="AF1295" t="str">
        <f t="shared" si="660"/>
        <v>-5.91468380755683-1.12219067021533i</v>
      </c>
      <c r="AG1295" t="str">
        <f t="shared" si="661"/>
        <v>1.01768431209375-0.025445791177057i</v>
      </c>
      <c r="AH1295" t="str">
        <f t="shared" si="662"/>
        <v>0.0368710765561709+0.0433474803491441i</v>
      </c>
      <c r="AI1295">
        <f t="shared" si="663"/>
        <v>-24.896587352247256</v>
      </c>
      <c r="AJ1295">
        <f t="shared" si="664"/>
        <v>49.615734022915731</v>
      </c>
      <c r="AK1295"/>
      <c r="AL1295"/>
      <c r="AM1295"/>
      <c r="AN1295"/>
    </row>
    <row r="1296" spans="1:40" x14ac:dyDescent="0.35">
      <c r="A1296"/>
      <c r="B1296">
        <f t="shared" si="630"/>
        <v>116200</v>
      </c>
      <c r="C1296" s="237" t="str">
        <f t="shared" si="633"/>
        <v>-2.38841152466765E-06+0.00889334889794336i</v>
      </c>
      <c r="D1296" s="208" t="str">
        <f t="shared" si="634"/>
        <v>-2.51367951334081+0.0681823415508991i</v>
      </c>
      <c r="E1296" t="str">
        <f t="shared" si="635"/>
        <v>20500</v>
      </c>
      <c r="F1296" t="str">
        <f t="shared" si="636"/>
        <v>0.327868852459016</v>
      </c>
      <c r="G1296" t="str">
        <f t="shared" si="631"/>
        <v>0.327868852459016</v>
      </c>
      <c r="H1296" t="str">
        <f t="shared" si="637"/>
        <v>3.40168548472197+1.18966645030242i</v>
      </c>
      <c r="I1296" t="str">
        <f t="shared" si="638"/>
        <v>456.316332933918i</v>
      </c>
      <c r="J1296" t="str">
        <f t="shared" si="632"/>
        <v>-280.852812742576+99.8274115232873i</v>
      </c>
      <c r="K1296" t="str">
        <f t="shared" si="639"/>
        <v>0.512729879961974-1.44250588858444i</v>
      </c>
      <c r="L1296" t="str">
        <f t="shared" si="640"/>
        <v>0.102174257849696-0.244551064819865i</v>
      </c>
      <c r="M1296" t="str">
        <f t="shared" si="641"/>
        <v>0.61490413781167-1.6870569534043i</v>
      </c>
      <c r="N1296" t="str">
        <f t="shared" si="642"/>
        <v>-1.44939687458789i</v>
      </c>
      <c r="O1296" t="str">
        <f t="shared" si="643"/>
        <v>0.121101477845835-0.992640132204796i</v>
      </c>
      <c r="P1296" t="str">
        <f t="shared" si="644"/>
        <v>0.878898522154165+0.992640132204796i</v>
      </c>
      <c r="Q1296" t="str">
        <f t="shared" si="645"/>
        <v>-0.878898522154165+0.456756742383094i</v>
      </c>
      <c r="R1296" t="str">
        <f t="shared" si="646"/>
        <v>-0.325217620920656-1.29842688835688i</v>
      </c>
      <c r="S1296" t="str">
        <f t="shared" si="647"/>
        <v>0.156957725032344i</v>
      </c>
      <c r="T1296" t="str">
        <f t="shared" si="648"/>
        <v>0.203798130517321-0.0510454179201374i</v>
      </c>
      <c r="U1296" t="str">
        <f t="shared" si="649"/>
        <v>0.00005-0.001222914180384i</v>
      </c>
      <c r="V1296" t="str">
        <f t="shared" si="650"/>
        <v>0.00002-0.0136966388203008i</v>
      </c>
      <c r="W1296" t="str">
        <f t="shared" si="651"/>
        <v>0.0000422729662795428-0.00112280662455601i</v>
      </c>
      <c r="X1296" t="str">
        <f t="shared" si="652"/>
        <v>0.0000518002904064796-0.00112200668319308i</v>
      </c>
      <c r="Y1296" t="str">
        <f t="shared" si="653"/>
        <v>0.009+0.584084906155414i</v>
      </c>
      <c r="Z1296" t="str">
        <f t="shared" si="654"/>
        <v>-0.0230738275388333-0.00142455577266822i</v>
      </c>
      <c r="AA1296" t="str">
        <f t="shared" si="655"/>
        <v>0.319543275686651-20.5795387132625i</v>
      </c>
      <c r="AB1296" t="str">
        <f t="shared" si="656"/>
        <v>0.681175548318623-0.170614374394115i</v>
      </c>
      <c r="AC1296" t="str">
        <f t="shared" si="657"/>
        <v>1.13102149656494-1.25409343006501i</v>
      </c>
      <c r="AD1296" t="str">
        <f t="shared" si="658"/>
        <v>0.34516282448517+0.231871858220125i</v>
      </c>
      <c r="AE1296" t="str">
        <f t="shared" si="659"/>
        <v>-0.00763391309084059-0.00584187496181077i</v>
      </c>
      <c r="AF1296" t="str">
        <f t="shared" si="660"/>
        <v>-5.91536499806278-1.12148410875152i</v>
      </c>
      <c r="AG1296" t="str">
        <f t="shared" si="661"/>
        <v>1.01767323943927-0.0254456989890381i</v>
      </c>
      <c r="AH1296" t="str">
        <f t="shared" si="662"/>
        <v>0.0368529370406914+0.0432907950475307i</v>
      </c>
      <c r="AI1296">
        <f t="shared" si="663"/>
        <v>-24.904974872612531</v>
      </c>
      <c r="AJ1296">
        <f t="shared" si="664"/>
        <v>49.592645631344212</v>
      </c>
      <c r="AK1296"/>
      <c r="AL1296"/>
      <c r="AM1296"/>
      <c r="AN1296"/>
    </row>
    <row r="1297" spans="1:40" x14ac:dyDescent="0.35">
      <c r="A1297"/>
      <c r="B1297">
        <f t="shared" si="630"/>
        <v>116300</v>
      </c>
      <c r="C1297" s="237" t="str">
        <f t="shared" si="633"/>
        <v>-2.38430596229337E-06+0.00888570199543542i</v>
      </c>
      <c r="D1297" s="208" t="str">
        <f t="shared" si="634"/>
        <v>-2.51367948186483+0.0681237152983382i</v>
      </c>
      <c r="E1297" t="str">
        <f t="shared" si="635"/>
        <v>20500</v>
      </c>
      <c r="F1297" t="str">
        <f t="shared" si="636"/>
        <v>0.327868852459016</v>
      </c>
      <c r="G1297" t="str">
        <f t="shared" si="631"/>
        <v>0.327868852459016</v>
      </c>
      <c r="H1297" t="str">
        <f t="shared" si="637"/>
        <v>3.40236524612465+1.18890192240481i</v>
      </c>
      <c r="I1297" t="str">
        <f t="shared" si="638"/>
        <v>456.709032015616i</v>
      </c>
      <c r="J1297" t="str">
        <f t="shared" si="632"/>
        <v>-281.338138201994+99.9133215159923i</v>
      </c>
      <c r="K1297" t="str">
        <f t="shared" si="639"/>
        <v>0.511941667545299-1.44153665827399i</v>
      </c>
      <c r="L1297" t="str">
        <f t="shared" si="640"/>
        <v>0.102024689086294-0.244403225354479i</v>
      </c>
      <c r="M1297" t="str">
        <f t="shared" si="641"/>
        <v>0.613966356631593-1.68593988362847i</v>
      </c>
      <c r="N1297" t="str">
        <f t="shared" si="642"/>
        <v>-1.4506442040841i</v>
      </c>
      <c r="O1297" t="str">
        <f t="shared" si="643"/>
        <v>0.119863234644176-0.992790413420997i</v>
      </c>
      <c r="P1297" t="str">
        <f t="shared" si="644"/>
        <v>0.880136765355824+0.992790413420997i</v>
      </c>
      <c r="Q1297" t="str">
        <f t="shared" si="645"/>
        <v>-0.880136765355824+0.457853790663103i</v>
      </c>
      <c r="R1297" t="str">
        <f t="shared" si="646"/>
        <v>-0.32520304911791-1.29716869824574i</v>
      </c>
      <c r="S1297" t="str">
        <f t="shared" si="647"/>
        <v>0.157092800527209i</v>
      </c>
      <c r="T1297" t="str">
        <f t="shared" si="648"/>
        <v>0.203775863563657-0.05108705772592i</v>
      </c>
      <c r="U1297" t="str">
        <f t="shared" si="649"/>
        <v>0.00005-0.00122186266346192i</v>
      </c>
      <c r="V1297" t="str">
        <f t="shared" si="650"/>
        <v>0.00002-0.0136848618307735i</v>
      </c>
      <c r="W1297" t="str">
        <f t="shared" si="651"/>
        <v>0.0000422729652187126-0.00112184141054526i</v>
      </c>
      <c r="X1297" t="str">
        <f t="shared" si="652"/>
        <v>0.0000517838940978902-0.00112104229616046i</v>
      </c>
      <c r="Y1297" t="str">
        <f t="shared" si="653"/>
        <v>0.009+0.584587560979989i</v>
      </c>
      <c r="Z1297" t="str">
        <f t="shared" si="654"/>
        <v>-0.0230341109871464-0.00142237214552616i</v>
      </c>
      <c r="AA1297" t="str">
        <f t="shared" si="655"/>
        <v>0.31899144124053-20.5617840514185i</v>
      </c>
      <c r="AB1297" t="str">
        <f t="shared" si="656"/>
        <v>0.681101123178741-0.170753551419261i</v>
      </c>
      <c r="AC1297" t="str">
        <f t="shared" si="657"/>
        <v>1.1302929524868-1.25313248419798i</v>
      </c>
      <c r="AD1297" t="str">
        <f t="shared" si="658"/>
        <v>0.345454377790336+0.231927971081703i</v>
      </c>
      <c r="AE1297" t="str">
        <f t="shared" si="659"/>
        <v>-0.00762734659318318-0.00583361931143867i</v>
      </c>
      <c r="AF1297" t="str">
        <f t="shared" si="660"/>
        <v>-5.91604472798948-1.12077820710647i</v>
      </c>
      <c r="AG1297" t="str">
        <f t="shared" si="661"/>
        <v>1.01766216044513-0.0254456145062973i</v>
      </c>
      <c r="AH1297" t="str">
        <f t="shared" si="662"/>
        <v>0.0368348269962203+0.0432341921813512i</v>
      </c>
      <c r="AI1297">
        <f t="shared" si="663"/>
        <v>-24.913356566807355</v>
      </c>
      <c r="AJ1297">
        <f t="shared" si="664"/>
        <v>49.569543888599085</v>
      </c>
      <c r="AK1297"/>
      <c r="AL1297"/>
      <c r="AM1297"/>
      <c r="AN1297"/>
    </row>
    <row r="1298" spans="1:40" x14ac:dyDescent="0.35">
      <c r="A1298"/>
      <c r="B1298">
        <f t="shared" si="630"/>
        <v>116400</v>
      </c>
      <c r="C1298" s="237" t="str">
        <f t="shared" si="633"/>
        <v>-2.38021097671849E-06+0.00887806823193239i</v>
      </c>
      <c r="D1298" s="208" t="str">
        <f t="shared" si="634"/>
        <v>-2.51367945046995+0.0680651897781483i</v>
      </c>
      <c r="E1298" t="str">
        <f t="shared" si="635"/>
        <v>20500</v>
      </c>
      <c r="F1298" t="str">
        <f t="shared" si="636"/>
        <v>0.327868852459016</v>
      </c>
      <c r="G1298" t="str">
        <f t="shared" si="631"/>
        <v>0.327868852459016</v>
      </c>
      <c r="H1298" t="str">
        <f t="shared" si="637"/>
        <v>3.4030435508075+1.18813815485451i</v>
      </c>
      <c r="I1298" t="str">
        <f t="shared" si="638"/>
        <v>457.101731097315i</v>
      </c>
      <c r="J1298" t="str">
        <f t="shared" si="632"/>
        <v>-281.823881145678+99.9992315086974i</v>
      </c>
      <c r="K1298" t="str">
        <f t="shared" si="639"/>
        <v>0.511155199878352-1.4405684936187i</v>
      </c>
      <c r="L1298" t="str">
        <f t="shared" si="640"/>
        <v>0.101875429480647-0.244255510963578i</v>
      </c>
      <c r="M1298" t="str">
        <f t="shared" si="641"/>
        <v>0.613030629358999-1.68482400458228i</v>
      </c>
      <c r="N1298" t="str">
        <f t="shared" si="642"/>
        <v>-1.4518915335803i</v>
      </c>
      <c r="O1298" t="str">
        <f t="shared" si="643"/>
        <v>0.11862480495563-0.992939150023423i</v>
      </c>
      <c r="P1298" t="str">
        <f t="shared" si="644"/>
        <v>0.88137519504437+0.992939150023423i</v>
      </c>
      <c r="Q1298" t="str">
        <f t="shared" si="645"/>
        <v>-0.88137519504437+0.458952383556877i</v>
      </c>
      <c r="R1298" t="str">
        <f t="shared" si="646"/>
        <v>-0.325188462656669-1.29591254267985i</v>
      </c>
      <c r="S1298" t="str">
        <f t="shared" si="647"/>
        <v>0.157227876022073i</v>
      </c>
      <c r="T1298" t="str">
        <f t="shared" si="648"/>
        <v>0.203753576595917-0.0511286912903913i</v>
      </c>
      <c r="U1298" t="str">
        <f t="shared" si="649"/>
        <v>0.00005-0.00122081295326994i</v>
      </c>
      <c r="V1298" t="str">
        <f t="shared" si="650"/>
        <v>0.00002-0.0136731050766233i</v>
      </c>
      <c r="W1298" t="str">
        <f t="shared" si="651"/>
        <v>0.0000422729641569702-0.00112087785517196i</v>
      </c>
      <c r="X1298" t="str">
        <f t="shared" si="652"/>
        <v>0.0000517675400219722-0.0011200795659858i</v>
      </c>
      <c r="Y1298" t="str">
        <f t="shared" si="653"/>
        <v>0.009+0.585090215804563i</v>
      </c>
      <c r="Z1298" t="str">
        <f t="shared" si="654"/>
        <v>-0.0229944969542226-0.00142019474957227i</v>
      </c>
      <c r="AA1298" t="str">
        <f t="shared" si="655"/>
        <v>0.318441037225521-20.5440600490818i</v>
      </c>
      <c r="AB1298" t="str">
        <f t="shared" si="656"/>
        <v>0.681026631143744-0.170892707583428i</v>
      </c>
      <c r="AC1298" t="str">
        <f t="shared" si="657"/>
        <v>1.12956604835567-1.25217247999351i</v>
      </c>
      <c r="AD1298" t="str">
        <f t="shared" si="658"/>
        <v>0.345746029808322+0.231983739588337i</v>
      </c>
      <c r="AE1298" t="str">
        <f t="shared" si="659"/>
        <v>-0.0076207939404125-0.00582537608961241i</v>
      </c>
      <c r="AF1298" t="str">
        <f t="shared" si="660"/>
        <v>-5.91672300127745-1.12007296507636i</v>
      </c>
      <c r="AG1298" t="str">
        <f t="shared" si="661"/>
        <v>1.01765107511512-0.0254455376807646i</v>
      </c>
      <c r="AH1298" t="str">
        <f t="shared" si="662"/>
        <v>0.0368167463030476+0.043177671547138i</v>
      </c>
      <c r="AI1298">
        <f t="shared" si="663"/>
        <v>-24.921732447362185</v>
      </c>
      <c r="AJ1298">
        <f t="shared" si="664"/>
        <v>49.54642882216492</v>
      </c>
      <c r="AK1298"/>
      <c r="AL1298"/>
      <c r="AM1298"/>
      <c r="AN1298"/>
    </row>
    <row r="1299" spans="1:40" x14ac:dyDescent="0.35">
      <c r="A1299"/>
      <c r="B1299">
        <f t="shared" si="630"/>
        <v>116500</v>
      </c>
      <c r="C1299" s="237" t="str">
        <f t="shared" si="633"/>
        <v>-2.37612653164342E-06+0.00887044757359995i</v>
      </c>
      <c r="D1299" s="208" t="str">
        <f t="shared" si="634"/>
        <v>-2.51367941915587+0.068006764730933i</v>
      </c>
      <c r="E1299" t="str">
        <f t="shared" si="635"/>
        <v>20500</v>
      </c>
      <c r="F1299" t="str">
        <f t="shared" si="636"/>
        <v>0.327868852459016</v>
      </c>
      <c r="G1299" t="str">
        <f t="shared" si="631"/>
        <v>0.327868852459016</v>
      </c>
      <c r="H1299" t="str">
        <f t="shared" si="637"/>
        <v>3.40372040269887+1.18737514718429i</v>
      </c>
      <c r="I1299" t="str">
        <f t="shared" si="638"/>
        <v>457.494430179014i</v>
      </c>
      <c r="J1299" t="str">
        <f t="shared" si="632"/>
        <v>-282.310041573629+100.085141501402i</v>
      </c>
      <c r="K1299" t="str">
        <f t="shared" si="639"/>
        <v>0.510370472043117-1.43960139356377i</v>
      </c>
      <c r="L1299" t="str">
        <f t="shared" si="640"/>
        <v>0.10172647824008-0.244107921655414i</v>
      </c>
      <c r="M1299" t="str">
        <f t="shared" si="641"/>
        <v>0.612096950283197-1.68370931521918i</v>
      </c>
      <c r="N1299" t="str">
        <f t="shared" si="642"/>
        <v>-1.4531388630765i</v>
      </c>
      <c r="O1299" t="str">
        <f t="shared" si="643"/>
        <v>0.117386190706974-0.993086341780666i</v>
      </c>
      <c r="P1299" t="str">
        <f t="shared" si="644"/>
        <v>0.882613809293026+0.993086341780666i</v>
      </c>
      <c r="Q1299" t="str">
        <f t="shared" si="645"/>
        <v>-0.882613809293026+0.460052521295834i</v>
      </c>
      <c r="R1299" t="str">
        <f t="shared" si="646"/>
        <v>-0.325173861531096-1.2946584164062i</v>
      </c>
      <c r="S1299" t="str">
        <f t="shared" si="647"/>
        <v>0.157362951516937i</v>
      </c>
      <c r="T1299" t="str">
        <f t="shared" si="648"/>
        <v>0.203731269611923-0.051170318606693i</v>
      </c>
      <c r="U1299" t="str">
        <f t="shared" si="649"/>
        <v>0.00005-0.00121976504515554i</v>
      </c>
      <c r="V1299" t="str">
        <f t="shared" si="650"/>
        <v>0.00002-0.0136613685057421i</v>
      </c>
      <c r="W1299" t="str">
        <f t="shared" si="651"/>
        <v>0.0000422729630943151-0.00111991595416495i</v>
      </c>
      <c r="X1299" t="str">
        <f t="shared" si="652"/>
        <v>0.0000517512280337966-0.00111911848840373i</v>
      </c>
      <c r="Y1299" t="str">
        <f t="shared" si="653"/>
        <v>0.009+0.585592870629137i</v>
      </c>
      <c r="Z1299" t="str">
        <f t="shared" si="654"/>
        <v>-0.0229549850873573-0.00141802356020939i</v>
      </c>
      <c r="AA1299" t="str">
        <f t="shared" si="655"/>
        <v>0.317892058694608-20.5263666267747i</v>
      </c>
      <c r="AB1299" t="str">
        <f t="shared" si="656"/>
        <v>0.680952072206354-0.171031842863692i</v>
      </c>
      <c r="AC1299" t="str">
        <f t="shared" si="657"/>
        <v>1.12884077965783-1.25121341660982i</v>
      </c>
      <c r="AD1299" t="str">
        <f t="shared" si="658"/>
        <v>0.346037780163865+0.232039163583913i</v>
      </c>
      <c r="AE1299" t="str">
        <f t="shared" si="659"/>
        <v>-0.00761425508247045-0.00581714526474649i</v>
      </c>
      <c r="AF1299" t="str">
        <f t="shared" si="660"/>
        <v>-5.91739982185474-1.11936838245336i</v>
      </c>
      <c r="AG1299" t="str">
        <f t="shared" si="661"/>
        <v>1.01763998345305-0.0254454684645164i</v>
      </c>
      <c r="AH1299" t="str">
        <f t="shared" si="662"/>
        <v>0.0367986948419852+0.043121232942129i</v>
      </c>
      <c r="AI1299">
        <f t="shared" si="663"/>
        <v>-24.930102526774931</v>
      </c>
      <c r="AJ1299">
        <f t="shared" si="664"/>
        <v>49.523300459427077</v>
      </c>
      <c r="AK1299"/>
      <c r="AL1299"/>
      <c r="AM1299"/>
      <c r="AN1299"/>
    </row>
    <row r="1300" spans="1:40" x14ac:dyDescent="0.35">
      <c r="A1300"/>
      <c r="B1300">
        <f t="shared" si="630"/>
        <v>116600</v>
      </c>
      <c r="C1300" s="237" t="str">
        <f t="shared" si="633"/>
        <v>-2.37205259092416E-06+0.00886283998671979i</v>
      </c>
      <c r="D1300" s="208" t="str">
        <f t="shared" si="634"/>
        <v>-2.51367938792232+0.0679484398981851i</v>
      </c>
      <c r="E1300" t="str">
        <f t="shared" si="635"/>
        <v>20500</v>
      </c>
      <c r="F1300" t="str">
        <f t="shared" si="636"/>
        <v>0.327868852459016</v>
      </c>
      <c r="G1300" t="str">
        <f t="shared" si="631"/>
        <v>0.327868852459016</v>
      </c>
      <c r="H1300" t="str">
        <f t="shared" si="637"/>
        <v>3.40439580571487+1.18661289892388i</v>
      </c>
      <c r="I1300" t="str">
        <f t="shared" si="638"/>
        <v>457.887129260712i</v>
      </c>
      <c r="J1300" t="str">
        <f t="shared" si="632"/>
        <v>-282.796619485845+100.171051494108i</v>
      </c>
      <c r="K1300" t="str">
        <f t="shared" si="639"/>
        <v>0.509587479137997-1.43863535705239i</v>
      </c>
      <c r="L1300" t="str">
        <f t="shared" si="640"/>
        <v>0.101577834574223-0.243960457437245i</v>
      </c>
      <c r="M1300" t="str">
        <f t="shared" si="641"/>
        <v>0.61116531371222-1.68259581448963i</v>
      </c>
      <c r="N1300" t="str">
        <f t="shared" si="642"/>
        <v>-1.45438619257271i</v>
      </c>
      <c r="O1300" t="str">
        <f t="shared" si="643"/>
        <v>0.116147393825273-0.993231988463721i</v>
      </c>
      <c r="P1300" t="str">
        <f t="shared" si="644"/>
        <v>0.883852606174727+0.993231988463721i</v>
      </c>
      <c r="Q1300" t="str">
        <f t="shared" si="645"/>
        <v>-0.883852606174727+0.461154204108989i</v>
      </c>
      <c r="R1300" t="str">
        <f t="shared" si="646"/>
        <v>-0.32515924573535-1.29340631418978i</v>
      </c>
      <c r="S1300" t="str">
        <f t="shared" si="647"/>
        <v>0.157498027011802i</v>
      </c>
      <c r="T1300" t="str">
        <f t="shared" si="648"/>
        <v>0.203708942609497-0.0512119396679633i</v>
      </c>
      <c r="U1300" t="str">
        <f t="shared" si="649"/>
        <v>0.00005-0.00121871893448217i</v>
      </c>
      <c r="V1300" t="str">
        <f t="shared" si="650"/>
        <v>0.00002-0.0136496520662003i</v>
      </c>
      <c r="W1300" t="str">
        <f t="shared" si="651"/>
        <v>0.0000422729620307474-0.00111895570326773i</v>
      </c>
      <c r="X1300" t="str">
        <f t="shared" si="652"/>
        <v>0.0000517349579890563-0.00111815905916354i</v>
      </c>
      <c r="Y1300" t="str">
        <f t="shared" si="653"/>
        <v>0.009+0.586095525453712i</v>
      </c>
      <c r="Z1300" t="str">
        <f t="shared" si="654"/>
        <v>-0.0229155750353626-0.00141585855296162i</v>
      </c>
      <c r="AA1300" t="str">
        <f t="shared" si="655"/>
        <v>0.317344500722175-20.5087037052942i</v>
      </c>
      <c r="AB1300" t="str">
        <f t="shared" si="656"/>
        <v>0.680877446359291-0.171170957237119i</v>
      </c>
      <c r="AC1300" t="str">
        <f t="shared" si="657"/>
        <v>1.12811714189439-1.25025529320278i</v>
      </c>
      <c r="AD1300" t="str">
        <f t="shared" si="658"/>
        <v>0.346329628481455+0.23209424291266i</v>
      </c>
      <c r="AE1300" t="str">
        <f t="shared" si="659"/>
        <v>-0.00760772996951501-0.00580892680537024i</v>
      </c>
      <c r="AF1300" t="str">
        <f t="shared" si="660"/>
        <v>-5.91807519363719-1.11866445902569i</v>
      </c>
      <c r="AG1300" t="str">
        <f t="shared" si="661"/>
        <v>1.01762888546274-0.0254454068097765i</v>
      </c>
      <c r="AH1300" t="str">
        <f t="shared" si="662"/>
        <v>0.0367806724943695+0.0430648761642663i</v>
      </c>
      <c r="AI1300">
        <f t="shared" si="663"/>
        <v>-24.938466817510353</v>
      </c>
      <c r="AJ1300">
        <f t="shared" si="664"/>
        <v>49.500158827669303</v>
      </c>
      <c r="AK1300"/>
      <c r="AL1300"/>
      <c r="AM1300"/>
      <c r="AN1300"/>
    </row>
    <row r="1301" spans="1:40" x14ac:dyDescent="0.35">
      <c r="A1301"/>
      <c r="B1301">
        <f t="shared" si="630"/>
        <v>116700</v>
      </c>
      <c r="C1301" s="237" t="str">
        <f t="shared" si="633"/>
        <v>-0.0000023679891185715+0.00885524543768926i</v>
      </c>
      <c r="D1301" s="208" t="str">
        <f t="shared" si="634"/>
        <v>-2.51367935676904+0.0678902150222843i</v>
      </c>
      <c r="E1301" t="str">
        <f t="shared" si="635"/>
        <v>20500</v>
      </c>
      <c r="F1301" t="str">
        <f t="shared" si="636"/>
        <v>0.327868852459016</v>
      </c>
      <c r="G1301" t="str">
        <f t="shared" si="631"/>
        <v>0.327868852459016</v>
      </c>
      <c r="H1301" t="str">
        <f t="shared" si="637"/>
        <v>3.40506976375935+1.18585140959996i</v>
      </c>
      <c r="I1301" t="str">
        <f t="shared" si="638"/>
        <v>458.279828342411i</v>
      </c>
      <c r="J1301" t="str">
        <f t="shared" si="632"/>
        <v>-283.283614882328+100.256961486813i</v>
      </c>
      <c r="K1301" t="str">
        <f t="shared" si="639"/>
        <v>0.508806216277706-1.43767038302579i</v>
      </c>
      <c r="L1301" t="str">
        <f t="shared" si="640"/>
        <v>0.101429497695008-0.243813118315353i</v>
      </c>
      <c r="M1301" t="str">
        <f t="shared" si="641"/>
        <v>0.610235713972714-1.68148350134114i</v>
      </c>
      <c r="N1301" t="str">
        <f t="shared" si="642"/>
        <v>-1.45563352206891i</v>
      </c>
      <c r="O1301" t="str">
        <f t="shared" si="643"/>
        <v>0.114908416237904-0.993376089845984i</v>
      </c>
      <c r="P1301" t="str">
        <f t="shared" si="644"/>
        <v>0.885091583762096+0.993376089845984i</v>
      </c>
      <c r="Q1301" t="str">
        <f t="shared" si="645"/>
        <v>-0.885091583762096+0.462257432222926i</v>
      </c>
      <c r="R1301" t="str">
        <f t="shared" si="646"/>
        <v>-0.325144615263584-1.29215623081357i</v>
      </c>
      <c r="S1301" t="str">
        <f t="shared" si="647"/>
        <v>0.157633102506666i</v>
      </c>
      <c r="T1301" t="str">
        <f t="shared" si="648"/>
        <v>0.203686595586463-0.051253554467335i</v>
      </c>
      <c r="U1301" t="str">
        <f t="shared" si="649"/>
        <v>0.0000499999999999999-0.00121767461662914i</v>
      </c>
      <c r="V1301" t="str">
        <f t="shared" si="650"/>
        <v>0.00002-0.0136379557062464i</v>
      </c>
      <c r="W1301" t="str">
        <f t="shared" si="651"/>
        <v>0.0000422729609662676-0.00111799709823835i</v>
      </c>
      <c r="X1301" t="str">
        <f t="shared" si="652"/>
        <v>0.000051718729744063-0.00111720127402906i</v>
      </c>
      <c r="Y1301" t="str">
        <f t="shared" si="653"/>
        <v>0.009+0.586598180278286i</v>
      </c>
      <c r="Z1301" t="str">
        <f t="shared" si="654"/>
        <v>-0.022876266448559-0.00141369970347367i</v>
      </c>
      <c r="AA1301" t="str">
        <f t="shared" si="655"/>
        <v>0.316798358403896-20.4910712057111i</v>
      </c>
      <c r="AB1301" t="str">
        <f t="shared" si="656"/>
        <v>0.68080275359528-0.171310050680755i</v>
      </c>
      <c r="AC1301" t="str">
        <f t="shared" si="657"/>
        <v>1.1273951305812-1.24929810892595i</v>
      </c>
      <c r="AD1301" t="str">
        <f t="shared" si="658"/>
        <v>0.346621574385335+0.232148977419172i</v>
      </c>
      <c r="AE1301" t="str">
        <f t="shared" si="659"/>
        <v>-0.00760121855191873-0.0058007206801276i</v>
      </c>
      <c r="AF1301" t="str">
        <f t="shared" si="660"/>
        <v>-5.91874912052839-1.11796119457768i</v>
      </c>
      <c r="AG1301" t="str">
        <f t="shared" si="661"/>
        <v>1.01761778114802-0.0254453526689149i</v>
      </c>
      <c r="AH1301" t="str">
        <f t="shared" si="662"/>
        <v>0.0367626791420547+0.0430086010121936i</v>
      </c>
      <c r="AI1301">
        <f t="shared" si="663"/>
        <v>-24.946825332000518</v>
      </c>
      <c r="AJ1301">
        <f t="shared" si="664"/>
        <v>49.477003954077404</v>
      </c>
      <c r="AK1301"/>
      <c r="AL1301"/>
      <c r="AM1301"/>
      <c r="AN1301"/>
    </row>
    <row r="1302" spans="1:40" x14ac:dyDescent="0.35">
      <c r="A1302"/>
      <c r="B1302">
        <f t="shared" si="630"/>
        <v>116800</v>
      </c>
      <c r="C1302" s="237" t="str">
        <f t="shared" si="633"/>
        <v>-2.36393607875022E-06+0.00884766389302071i</v>
      </c>
      <c r="D1302" s="208" t="str">
        <f t="shared" si="634"/>
        <v>-2.51367932569573+0.0678320898464921i</v>
      </c>
      <c r="E1302" t="str">
        <f t="shared" si="635"/>
        <v>20500</v>
      </c>
      <c r="F1302" t="str">
        <f t="shared" si="636"/>
        <v>0.327868852459016</v>
      </c>
      <c r="G1302" t="str">
        <f t="shared" si="631"/>
        <v>0.327868852459016</v>
      </c>
      <c r="H1302" t="str">
        <f t="shared" si="637"/>
        <v>3.40574228072385+1.1850906787362i</v>
      </c>
      <c r="I1302" t="str">
        <f t="shared" si="638"/>
        <v>458.67252742411i</v>
      </c>
      <c r="J1302" t="str">
        <f t="shared" si="632"/>
        <v>-283.771027763077+100.342871479518i</v>
      </c>
      <c r="K1302" t="str">
        <f t="shared" si="639"/>
        <v>0.508026678593252-1.43670647042322i</v>
      </c>
      <c r="L1302" t="str">
        <f t="shared" si="640"/>
        <v>0.10128146681666-0.24366590429504i</v>
      </c>
      <c r="M1302" t="str">
        <f t="shared" si="641"/>
        <v>0.609308145409912-1.68037237471826i</v>
      </c>
      <c r="N1302" t="str">
        <f t="shared" si="642"/>
        <v>-1.45688085156511i</v>
      </c>
      <c r="O1302" t="str">
        <f t="shared" si="643"/>
        <v>0.113669259872497-0.993518645703259i</v>
      </c>
      <c r="P1302" t="str">
        <f t="shared" si="644"/>
        <v>0.886330740127503+0.993518645703259i</v>
      </c>
      <c r="Q1302" t="str">
        <f t="shared" si="645"/>
        <v>-0.886330740127503+0.463362205861851i</v>
      </c>
      <c r="R1302" t="str">
        <f t="shared" si="646"/>
        <v>-0.325129970109942-1.29090816107834i</v>
      </c>
      <c r="S1302" t="str">
        <f t="shared" si="647"/>
        <v>0.15776817800153i</v>
      </c>
      <c r="T1302" t="str">
        <f t="shared" si="648"/>
        <v>0.203664228540635-0.0512951629979375i</v>
      </c>
      <c r="U1302" t="str">
        <f t="shared" si="649"/>
        <v>0.0000499999999999999-0.00121663208699162i</v>
      </c>
      <c r="V1302" t="str">
        <f t="shared" si="650"/>
        <v>0.00002-0.0136262793743061i</v>
      </c>
      <c r="W1302" t="str">
        <f t="shared" si="651"/>
        <v>0.0000422729599008751-0.00111704013484942i</v>
      </c>
      <c r="X1302" t="str">
        <f t="shared" si="652"/>
        <v>0.0000517025431557406-0.0011162451287786i</v>
      </c>
      <c r="Y1302" t="str">
        <f t="shared" si="653"/>
        <v>0.009+0.587100835102861i</v>
      </c>
      <c r="Z1302" t="str">
        <f t="shared" si="654"/>
        <v>-0.0228370589787667-0.00141154698750998i</v>
      </c>
      <c r="AA1302" t="str">
        <f t="shared" si="655"/>
        <v>0.31625362685662-20.4734690493689i</v>
      </c>
      <c r="AB1302" t="str">
        <f t="shared" si="656"/>
        <v>0.680727993907017-0.171449123171635i</v>
      </c>
      <c r="AC1302" t="str">
        <f t="shared" si="657"/>
        <v>1.12667474124881-1.2483418629306i</v>
      </c>
      <c r="AD1302" t="str">
        <f t="shared" si="658"/>
        <v>0.346913617499485+0.232203366948378i</v>
      </c>
      <c r="AE1302" t="str">
        <f t="shared" si="659"/>
        <v>-0.00759472078026741-0.00579252685777592i</v>
      </c>
      <c r="AF1302" t="str">
        <f t="shared" si="660"/>
        <v>-5.91942160641958-1.11725858888971i</v>
      </c>
      <c r="AG1302" t="str">
        <f t="shared" si="661"/>
        <v>1.01760667051274-0.0254453059944467i</v>
      </c>
      <c r="AH1302" t="str">
        <f t="shared" si="662"/>
        <v>0.0367447146674092+0.0429524072852479i</v>
      </c>
      <c r="AI1302">
        <f t="shared" si="663"/>
        <v>-24.955178082645663</v>
      </c>
      <c r="AJ1302">
        <f t="shared" si="664"/>
        <v>49.45383586573687</v>
      </c>
      <c r="AK1302"/>
      <c r="AL1302"/>
      <c r="AM1302"/>
      <c r="AN1302"/>
    </row>
    <row r="1303" spans="1:40" x14ac:dyDescent="0.35">
      <c r="A1303"/>
      <c r="B1303">
        <f t="shared" si="630"/>
        <v>116900</v>
      </c>
      <c r="C1303" s="237" t="str">
        <f t="shared" si="633"/>
        <v>-0.0000023598934357783+0.00884009531934112i</v>
      </c>
      <c r="D1303" s="208" t="str">
        <f t="shared" si="634"/>
        <v>-2.51367929470213+0.0677740641149486i</v>
      </c>
      <c r="E1303" t="str">
        <f t="shared" si="635"/>
        <v>20500</v>
      </c>
      <c r="F1303" t="str">
        <f t="shared" si="636"/>
        <v>0.327868852459016</v>
      </c>
      <c r="G1303" t="str">
        <f t="shared" si="631"/>
        <v>0.327868852459016</v>
      </c>
      <c r="H1303" t="str">
        <f t="shared" si="637"/>
        <v>3.40641336048779+1.18433070585329i</v>
      </c>
      <c r="I1303" t="str">
        <f t="shared" si="638"/>
        <v>459.065226505809i</v>
      </c>
      <c r="J1303" t="str">
        <f t="shared" si="632"/>
        <v>-284.258858128092+100.428781472223i</v>
      </c>
      <c r="K1303" t="str">
        <f t="shared" si="639"/>
        <v>0.507248861231856-1.43574361818204i</v>
      </c>
      <c r="L1303" t="str">
        <f t="shared" si="640"/>
        <v>0.10113374115569-0.243518815380641i</v>
      </c>
      <c r="M1303" t="str">
        <f t="shared" si="641"/>
        <v>0.608382602387546-1.67926243356268i</v>
      </c>
      <c r="N1303" t="str">
        <f t="shared" si="642"/>
        <v>-1.45812818106132i</v>
      </c>
      <c r="O1303" t="str">
        <f t="shared" si="643"/>
        <v>0.112429926656959-0.993659655813755i</v>
      </c>
      <c r="P1303" t="str">
        <f t="shared" si="644"/>
        <v>0.887570073343041+0.993659655813755i</v>
      </c>
      <c r="Q1303" t="str">
        <f t="shared" si="645"/>
        <v>-0.887570073343041+0.464468525247565i</v>
      </c>
      <c r="R1303" t="str">
        <f t="shared" si="646"/>
        <v>-0.325115310268564-1.28966209980267i</v>
      </c>
      <c r="S1303" t="str">
        <f t="shared" si="647"/>
        <v>0.157903253496395i</v>
      </c>
      <c r="T1303" t="str">
        <f t="shared" si="648"/>
        <v>0.203641841469834-0.0513367652528962i</v>
      </c>
      <c r="U1303" t="str">
        <f t="shared" si="649"/>
        <v>0.0000499999999999999-0.0012155913409805i</v>
      </c>
      <c r="V1303" t="str">
        <f t="shared" si="650"/>
        <v>0.00002-0.0136146230189816i</v>
      </c>
      <c r="W1303" t="str">
        <f t="shared" si="651"/>
        <v>0.0000422729588345702-0.00111608480888799i</v>
      </c>
      <c r="X1303" t="str">
        <f t="shared" si="652"/>
        <v>0.0000516863980816271-0.00111529061920496i</v>
      </c>
      <c r="Y1303" t="str">
        <f t="shared" si="653"/>
        <v>0.009+0.587603489927435i</v>
      </c>
      <c r="Z1303" t="str">
        <f t="shared" si="654"/>
        <v>-0.0227979522793003-0.00140940038095423i</v>
      </c>
      <c r="AA1303" t="str">
        <f t="shared" si="655"/>
        <v>0.315710301218266-20.4558971578823i</v>
      </c>
      <c r="AB1303" t="str">
        <f t="shared" si="656"/>
        <v>0.680653167287217-0.171588174686784i</v>
      </c>
      <c r="AC1303" t="str">
        <f t="shared" si="657"/>
        <v>1.12595596944242-1.24738655436575i</v>
      </c>
      <c r="AD1303" t="str">
        <f t="shared" si="658"/>
        <v>0.347205757447649+0.232257411345571i</v>
      </c>
      <c r="AE1303" t="str">
        <f t="shared" si="659"/>
        <v>-0.00758823660535992-0.00578434530718637i</v>
      </c>
      <c r="AF1303" t="str">
        <f t="shared" si="660"/>
        <v>-5.92009265518992-1.11655664173834i</v>
      </c>
      <c r="AG1303" t="str">
        <f t="shared" si="661"/>
        <v>1.01759555356077-0.0254452667390331i</v>
      </c>
      <c r="AH1303" t="str">
        <f t="shared" si="662"/>
        <v>0.0367267789533185+0.0428962947834646i</v>
      </c>
      <c r="AI1303">
        <f t="shared" si="663"/>
        <v>-24.963525081812797</v>
      </c>
      <c r="AJ1303">
        <f t="shared" si="664"/>
        <v>49.430654589634322</v>
      </c>
      <c r="AK1303"/>
      <c r="AL1303"/>
      <c r="AM1303"/>
      <c r="AN1303"/>
    </row>
    <row r="1304" spans="1:40" x14ac:dyDescent="0.35">
      <c r="A1304"/>
      <c r="B1304">
        <f t="shared" si="630"/>
        <v>117000</v>
      </c>
      <c r="C1304" s="237" t="str">
        <f t="shared" si="633"/>
        <v>-2.35586115412618E-06+0.00883253968339155i</v>
      </c>
      <c r="D1304" s="208" t="str">
        <f t="shared" si="634"/>
        <v>-2.51367926378797+0.0677161375726686i</v>
      </c>
      <c r="E1304" t="str">
        <f t="shared" si="635"/>
        <v>20500</v>
      </c>
      <c r="F1304" t="str">
        <f t="shared" si="636"/>
        <v>0.327868852459016</v>
      </c>
      <c r="G1304" t="str">
        <f t="shared" si="631"/>
        <v>0.327868852459016</v>
      </c>
      <c r="H1304" t="str">
        <f t="shared" si="637"/>
        <v>3.40708300691842+1.18357149046898i</v>
      </c>
      <c r="I1304" t="str">
        <f t="shared" si="638"/>
        <v>459.457925587507i</v>
      </c>
      <c r="J1304" t="str">
        <f t="shared" si="632"/>
        <v>-284.747105977373+100.514691464928i</v>
      </c>
      <c r="K1304" t="str">
        <f t="shared" si="639"/>
        <v>0.506472759356894-1.43478182523766i</v>
      </c>
      <c r="L1304" t="str">
        <f t="shared" si="640"/>
        <v>0.100986319930892-0.243371851575535i</v>
      </c>
      <c r="M1304" t="str">
        <f t="shared" si="641"/>
        <v>0.607459079287786-1.6781536768132i</v>
      </c>
      <c r="N1304" t="str">
        <f t="shared" si="642"/>
        <v>-1.45937551055752i</v>
      </c>
      <c r="O1304" t="str">
        <f t="shared" si="643"/>
        <v>0.111190418519502-0.993799119958082i</v>
      </c>
      <c r="P1304" t="str">
        <f t="shared" si="644"/>
        <v>0.888809581480498+0.993799119958082i</v>
      </c>
      <c r="Q1304" t="str">
        <f t="shared" si="645"/>
        <v>-0.888809581480498+0.465576390599438i</v>
      </c>
      <c r="R1304" t="str">
        <f t="shared" si="646"/>
        <v>-0.325100635733584-1.28841804182287i</v>
      </c>
      <c r="S1304" t="str">
        <f t="shared" si="647"/>
        <v>0.158038328991259i</v>
      </c>
      <c r="T1304" t="str">
        <f t="shared" si="648"/>
        <v>0.203619434371876-0.0513783612253316i</v>
      </c>
      <c r="U1304" t="str">
        <f t="shared" si="649"/>
        <v>0.0000499999999999999-0.0012145523740224i</v>
      </c>
      <c r="V1304" t="str">
        <f t="shared" si="650"/>
        <v>0.00002-0.0136029865890509i</v>
      </c>
      <c r="W1304" t="str">
        <f t="shared" si="651"/>
        <v>0.0000422729577673529-0.00111513111615555i</v>
      </c>
      <c r="X1304" t="str">
        <f t="shared" si="652"/>
        <v>0.0000516702943798683-0.00111433774111531i</v>
      </c>
      <c r="Y1304" t="str">
        <f t="shared" si="653"/>
        <v>0.009+0.588106144752009i</v>
      </c>
      <c r="Z1304" t="str">
        <f t="shared" si="654"/>
        <v>-0.022758946004959-0.00140725985980853i</v>
      </c>
      <c r="AA1304" t="str">
        <f t="shared" si="655"/>
        <v>0.315168376647711-20.4383554531362i</v>
      </c>
      <c r="AB1304" t="str">
        <f t="shared" si="656"/>
        <v>0.680578273728581-0.171727205203205i</v>
      </c>
      <c r="AC1304" t="str">
        <f t="shared" si="657"/>
        <v>1.12523881072182-1.2464321823782i</v>
      </c>
      <c r="AD1304" t="str">
        <f t="shared" si="658"/>
        <v>0.347497993853307+0.232311110456395i</v>
      </c>
      <c r="AE1304" t="str">
        <f t="shared" si="659"/>
        <v>-0.00758176597820614-0.0057761759973429i</v>
      </c>
      <c r="AF1304" t="str">
        <f t="shared" si="660"/>
        <v>-5.92076227070639-1.11585535289631i</v>
      </c>
      <c r="AG1304" t="str">
        <f t="shared" si="661"/>
        <v>1.01758443029599-0.0254452348554784i</v>
      </c>
      <c r="AH1304" t="str">
        <f t="shared" si="662"/>
        <v>0.0367088718831762+0.0428402633075694i</v>
      </c>
      <c r="AI1304">
        <f t="shared" si="663"/>
        <v>-24.97186634183706</v>
      </c>
      <c r="AJ1304">
        <f t="shared" si="664"/>
        <v>49.407460152659432</v>
      </c>
      <c r="AK1304"/>
      <c r="AL1304"/>
      <c r="AM1304"/>
      <c r="AN1304"/>
    </row>
    <row r="1305" spans="1:40" x14ac:dyDescent="0.35">
      <c r="A1305"/>
      <c r="B1305">
        <f t="shared" si="630"/>
        <v>117100</v>
      </c>
      <c r="C1305" s="237" t="str">
        <f t="shared" si="633"/>
        <v>-0.0000023518391984159+0.00882499695202668i</v>
      </c>
      <c r="D1305" s="208" t="str">
        <f t="shared" si="634"/>
        <v>-2.51367923295297+0.0676583099655379i</v>
      </c>
      <c r="E1305" t="str">
        <f t="shared" si="635"/>
        <v>20500</v>
      </c>
      <c r="F1305" t="str">
        <f t="shared" si="636"/>
        <v>0.327868852459016</v>
      </c>
      <c r="G1305" t="str">
        <f t="shared" si="631"/>
        <v>0.327868852459016</v>
      </c>
      <c r="H1305" t="str">
        <f t="shared" si="637"/>
        <v>3.40775122387089+1.18281303209807i</v>
      </c>
      <c r="I1305" t="str">
        <f t="shared" si="638"/>
        <v>459.850624669206i</v>
      </c>
      <c r="J1305" t="str">
        <f t="shared" si="632"/>
        <v>-285.235771310921+100.600601457633i</v>
      </c>
      <c r="K1305" t="str">
        <f t="shared" si="639"/>
        <v>0.505698368147837-1.43382109052369i</v>
      </c>
      <c r="L1305" t="str">
        <f t="shared" si="640"/>
        <v>0.10083920236333-0.243225012882139i</v>
      </c>
      <c r="M1305" t="str">
        <f t="shared" si="641"/>
        <v>0.606537570511167-1.67704610340583i</v>
      </c>
      <c r="N1305" t="str">
        <f t="shared" si="642"/>
        <v>-1.46062284005372i</v>
      </c>
      <c r="O1305" t="str">
        <f t="shared" si="643"/>
        <v>0.109950737388583-0.993937037919257i</v>
      </c>
      <c r="P1305" t="str">
        <f t="shared" si="644"/>
        <v>0.890049262611417+0.993937037919257i</v>
      </c>
      <c r="Q1305" t="str">
        <f t="shared" si="645"/>
        <v>-0.890049262611417+0.466685802134463i</v>
      </c>
      <c r="R1305" t="str">
        <f t="shared" si="646"/>
        <v>-0.325085946499124-1.28717598199283i</v>
      </c>
      <c r="S1305" t="str">
        <f t="shared" si="647"/>
        <v>0.158173404486123i</v>
      </c>
      <c r="T1305" t="str">
        <f t="shared" si="648"/>
        <v>0.203597007244574-0.0514199509083601i</v>
      </c>
      <c r="U1305" t="str">
        <f t="shared" si="649"/>
        <v>0.0000500000000000001-0.00121351518155953i</v>
      </c>
      <c r="V1305" t="str">
        <f t="shared" si="650"/>
        <v>0.00002-0.0135913700334667i</v>
      </c>
      <c r="W1305" t="str">
        <f t="shared" si="651"/>
        <v>0.0000422729566992233-0.00111417905246791i</v>
      </c>
      <c r="X1305" t="str">
        <f t="shared" si="652"/>
        <v>0.0000516542319092146-0.00111338649033109i</v>
      </c>
      <c r="Y1305" t="str">
        <f t="shared" si="653"/>
        <v>0.009+0.588608799576584i</v>
      </c>
      <c r="Z1305" t="str">
        <f t="shared" si="654"/>
        <v>-0.0227200398120187-0.00140512540019267i</v>
      </c>
      <c r="AA1305" t="str">
        <f t="shared" si="655"/>
        <v>0.314627848324679-20.4208438572845i</v>
      </c>
      <c r="AB1305" t="str">
        <f t="shared" si="656"/>
        <v>0.6805033132238-0.171866214697892i</v>
      </c>
      <c r="AC1305" t="str">
        <f t="shared" si="657"/>
        <v>1.12452326066135-1.24547874611254i</v>
      </c>
      <c r="AD1305" t="str">
        <f t="shared" si="658"/>
        <v>0.347790326339695+0.232364464126841i</v>
      </c>
      <c r="AE1305" t="str">
        <f t="shared" si="659"/>
        <v>-0.00757530885002607-0.00576801889734143i</v>
      </c>
      <c r="AF1305" t="str">
        <f t="shared" si="660"/>
        <v>-5.92143045682386-1.11515472213253i</v>
      </c>
      <c r="AG1305" t="str">
        <f t="shared" si="661"/>
        <v>1.0175733007223-0.0254452102967313i</v>
      </c>
      <c r="AH1305" t="str">
        <f t="shared" si="662"/>
        <v>0.0366909933408837+0.0427843126589737i</v>
      </c>
      <c r="AI1305">
        <f t="shared" si="663"/>
        <v>-24.980201875021795</v>
      </c>
      <c r="AJ1305">
        <f t="shared" si="664"/>
        <v>49.384252581602439</v>
      </c>
      <c r="AK1305"/>
      <c r="AL1305"/>
      <c r="AM1305"/>
      <c r="AN1305"/>
    </row>
    <row r="1306" spans="1:40" x14ac:dyDescent="0.35">
      <c r="A1306"/>
      <c r="B1306">
        <f t="shared" si="630"/>
        <v>117200</v>
      </c>
      <c r="C1306" s="237" t="str">
        <f t="shared" si="633"/>
        <v>-2.34782753342038E-06+0.00881746709221431i</v>
      </c>
      <c r="D1306" s="208" t="str">
        <f t="shared" si="634"/>
        <v>-2.51367920219688+0.0676005810403097i</v>
      </c>
      <c r="E1306" t="str">
        <f t="shared" si="635"/>
        <v>20500</v>
      </c>
      <c r="F1306" t="str">
        <f t="shared" si="636"/>
        <v>0.327868852459016</v>
      </c>
      <c r="G1306" t="str">
        <f t="shared" si="631"/>
        <v>0.327868852459016</v>
      </c>
      <c r="H1306" t="str">
        <f t="shared" si="637"/>
        <v>3.40841801518829+1.18205533025251i</v>
      </c>
      <c r="I1306" t="str">
        <f t="shared" si="638"/>
        <v>460.243323750905i</v>
      </c>
      <c r="J1306" t="str">
        <f t="shared" si="632"/>
        <v>-285.724854128734+100.686511450338i</v>
      </c>
      <c r="K1306" t="str">
        <f t="shared" si="639"/>
        <v>0.504925682800196-1.43286141297185i</v>
      </c>
      <c r="L1306" t="str">
        <f t="shared" si="640"/>
        <v>0.100692387676334-0.24307829930193i</v>
      </c>
      <c r="M1306" t="str">
        <f t="shared" si="641"/>
        <v>0.60561807047653-1.67593971227378i</v>
      </c>
      <c r="N1306" t="str">
        <f t="shared" si="642"/>
        <v>-1.46187016954992i</v>
      </c>
      <c r="O1306" t="str">
        <f t="shared" si="643"/>
        <v>0.108710885192933-0.994073409482705i</v>
      </c>
      <c r="P1306" t="str">
        <f t="shared" si="644"/>
        <v>0.891289114807067+0.994073409482705i</v>
      </c>
      <c r="Q1306" t="str">
        <f t="shared" si="645"/>
        <v>-0.891289114807067+0.467796760067215i</v>
      </c>
      <c r="R1306" t="str">
        <f t="shared" si="646"/>
        <v>-0.325071242559307-1.28593591518401i</v>
      </c>
      <c r="S1306" t="str">
        <f t="shared" si="647"/>
        <v>0.158308479980988i</v>
      </c>
      <c r="T1306" t="str">
        <f t="shared" si="648"/>
        <v>0.203574560085741-0.0514615342950949i</v>
      </c>
      <c r="U1306" t="str">
        <f t="shared" si="649"/>
        <v>0.0000500000000000001-0.00121247975904967i</v>
      </c>
      <c r="V1306" t="str">
        <f t="shared" si="650"/>
        <v>0.00002-0.0135797733013563i</v>
      </c>
      <c r="W1306" t="str">
        <f t="shared" si="651"/>
        <v>0.0000422729556301809-0.00111322861365514i</v>
      </c>
      <c r="X1306" t="str">
        <f t="shared" si="652"/>
        <v>0.0000516382105290186-0.00111243686268804i</v>
      </c>
      <c r="Y1306" t="str">
        <f t="shared" si="653"/>
        <v>0.009+0.589111454401158i</v>
      </c>
      <c r="Z1306" t="str">
        <f t="shared" si="654"/>
        <v>-0.0226812333582266-0.00140299697834359i</v>
      </c>
      <c r="AA1306" t="str">
        <f t="shared" si="655"/>
        <v>0.314088711449645-20.4033622927491i</v>
      </c>
      <c r="AB1306" t="str">
        <f t="shared" si="656"/>
        <v>0.680428285765562-0.172005203147826i</v>
      </c>
      <c r="AC1306" t="str">
        <f t="shared" si="657"/>
        <v>1.12380931484983-1.24452624471119i</v>
      </c>
      <c r="AD1306" t="str">
        <f t="shared" si="658"/>
        <v>0.348082754529799+0.232417472203257i</v>
      </c>
      <c r="AE1306" t="str">
        <f t="shared" si="659"/>
        <v>-0.00756886517224927-0.00575987397639005i</v>
      </c>
      <c r="AF1306" t="str">
        <f t="shared" si="660"/>
        <v>-5.92209721738517-1.1144547492122i</v>
      </c>
      <c r="AG1306" t="str">
        <f t="shared" si="661"/>
        <v>1.0175621648436-0.0254451930158839i</v>
      </c>
      <c r="AH1306" t="str">
        <f t="shared" si="662"/>
        <v>0.0366731432108501+0.0427284426397779i</v>
      </c>
      <c r="AI1306">
        <f t="shared" si="663"/>
        <v>-24.988531693637711</v>
      </c>
      <c r="AJ1306">
        <f t="shared" si="664"/>
        <v>49.361031903156658</v>
      </c>
      <c r="AK1306"/>
      <c r="AL1306"/>
      <c r="AM1306"/>
      <c r="AN1306"/>
    </row>
    <row r="1307" spans="1:40" x14ac:dyDescent="0.35">
      <c r="A1307"/>
      <c r="B1307">
        <f t="shared" si="630"/>
        <v>117300</v>
      </c>
      <c r="C1307" s="237" t="str">
        <f t="shared" si="633"/>
        <v>-2.34382612406263E-06+0.00880995007103484i</v>
      </c>
      <c r="D1307" s="208" t="str">
        <f t="shared" si="634"/>
        <v>-2.51367917151941+0.0675429505446005i</v>
      </c>
      <c r="E1307" t="str">
        <f t="shared" si="635"/>
        <v>20500</v>
      </c>
      <c r="F1307" t="str">
        <f t="shared" si="636"/>
        <v>0.327868852459016</v>
      </c>
      <c r="G1307" t="str">
        <f t="shared" si="631"/>
        <v>0.327868852459016</v>
      </c>
      <c r="H1307" t="str">
        <f t="shared" si="637"/>
        <v>3.40908338470166+1.18129838444135i</v>
      </c>
      <c r="I1307" t="str">
        <f t="shared" si="638"/>
        <v>460.636022832603i</v>
      </c>
      <c r="J1307" t="str">
        <f t="shared" si="632"/>
        <v>-286.214354430814+100.772421443043i</v>
      </c>
      <c r="K1307" t="str">
        <f t="shared" si="639"/>
        <v>0.50415469852545-1.43190279151206i</v>
      </c>
      <c r="L1307" t="str">
        <f t="shared" si="640"/>
        <v>0.100545875095497-0.242931710835442i</v>
      </c>
      <c r="M1307" t="str">
        <f t="shared" si="641"/>
        <v>0.604700573620947-1.6748345023475i</v>
      </c>
      <c r="N1307" t="str">
        <f t="shared" si="642"/>
        <v>-1.46311749904613i</v>
      </c>
      <c r="O1307" t="str">
        <f t="shared" si="643"/>
        <v>0.107470863861545-0.994208234436254i</v>
      </c>
      <c r="P1307" t="str">
        <f t="shared" si="644"/>
        <v>0.892529136138455+0.994208234436254i</v>
      </c>
      <c r="Q1307" t="str">
        <f t="shared" si="645"/>
        <v>-0.892529136138455+0.468909264609876i</v>
      </c>
      <c r="R1307" t="str">
        <f t="shared" si="646"/>
        <v>-0.32505652390824-1.28469783628535i</v>
      </c>
      <c r="S1307" t="str">
        <f t="shared" si="647"/>
        <v>0.158443555475852i</v>
      </c>
      <c r="T1307" t="str">
        <f t="shared" si="648"/>
        <v>0.203552092893185-0.0515031113786428i</v>
      </c>
      <c r="U1307" t="str">
        <f t="shared" si="649"/>
        <v>0.0000500000000000001-0.00121144610196608i</v>
      </c>
      <c r="V1307" t="str">
        <f t="shared" si="650"/>
        <v>0.00002-0.0135681963420201i</v>
      </c>
      <c r="W1307" t="str">
        <f t="shared" si="651"/>
        <v>0.0000422729545602262-0.00111227979556156i</v>
      </c>
      <c r="X1307" t="str">
        <f t="shared" si="652"/>
        <v>0.0000516222300992334-0.00111148885403609i</v>
      </c>
      <c r="Y1307" t="str">
        <f t="shared" si="653"/>
        <v>0.009+0.589614109225732i</v>
      </c>
      <c r="Z1307" t="str">
        <f t="shared" si="654"/>
        <v>-0.022642526302792-0.00140087457061459i</v>
      </c>
      <c r="AA1307" t="str">
        <f t="shared" si="655"/>
        <v>0.313550961243708-20.3859106822185i</v>
      </c>
      <c r="AB1307" t="str">
        <f t="shared" si="656"/>
        <v>0.680353191346542-0.172144170529967i</v>
      </c>
      <c r="AC1307" t="str">
        <f t="shared" si="657"/>
        <v>1.12309696889052-1.24357467731439i</v>
      </c>
      <c r="AD1307" t="str">
        <f t="shared" si="658"/>
        <v>0.348375278046357+0.232470134532339i</v>
      </c>
      <c r="AE1307" t="str">
        <f t="shared" si="659"/>
        <v>-0.0075624348965134-0.005751741203808i</v>
      </c>
      <c r="AF1307" t="str">
        <f t="shared" si="660"/>
        <v>-5.92276255622107-1.11375543389675i</v>
      </c>
      <c r="AG1307" t="str">
        <f t="shared" si="661"/>
        <v>1.01755102266384-0.0254451829661709i</v>
      </c>
      <c r="AH1307" t="str">
        <f t="shared" si="662"/>
        <v>0.0366553213779853+0.0426726530527615i</v>
      </c>
      <c r="AI1307">
        <f t="shared" si="663"/>
        <v>-24.99685580992422</v>
      </c>
      <c r="AJ1307">
        <f t="shared" si="664"/>
        <v>49.337798143917631</v>
      </c>
      <c r="AK1307"/>
      <c r="AL1307"/>
      <c r="AM1307"/>
      <c r="AN1307"/>
    </row>
    <row r="1308" spans="1:40" x14ac:dyDescent="0.35">
      <c r="A1308"/>
      <c r="B1308">
        <f t="shared" si="630"/>
        <v>117400</v>
      </c>
      <c r="C1308" s="237" t="str">
        <f t="shared" si="633"/>
        <v>-2.33983493541502E-06+0.00880244585568092i</v>
      </c>
      <c r="D1308" s="208" t="str">
        <f t="shared" si="634"/>
        <v>-2.51367914092029+0.0674854182268871i</v>
      </c>
      <c r="E1308" t="str">
        <f t="shared" si="635"/>
        <v>20500</v>
      </c>
      <c r="F1308" t="str">
        <f t="shared" si="636"/>
        <v>0.327868852459016</v>
      </c>
      <c r="G1308" t="str">
        <f t="shared" si="631"/>
        <v>0.327868852459016</v>
      </c>
      <c r="H1308" t="str">
        <f t="shared" si="637"/>
        <v>3.40974733623007+1.18054219417079i</v>
      </c>
      <c r="I1308" t="str">
        <f t="shared" si="638"/>
        <v>461.028721914302i</v>
      </c>
      <c r="J1308" t="str">
        <f t="shared" si="632"/>
        <v>-286.70427221716+100.858331435748i</v>
      </c>
      <c r="K1308" t="str">
        <f t="shared" si="639"/>
        <v>0.503385410551005-1.43094522507249i</v>
      </c>
      <c r="L1308" t="str">
        <f t="shared" si="640"/>
        <v>0.100399663848659-0.242785247482275i</v>
      </c>
      <c r="M1308" t="str">
        <f t="shared" si="641"/>
        <v>0.603785074399664-1.67373047255476i</v>
      </c>
      <c r="N1308" t="str">
        <f t="shared" si="642"/>
        <v>-1.46436482854233i</v>
      </c>
      <c r="O1308" t="str">
        <f t="shared" si="643"/>
        <v>0.1062306753237-0.994341512570138i</v>
      </c>
      <c r="P1308" t="str">
        <f t="shared" si="644"/>
        <v>0.8937693246763+0.994341512570138i</v>
      </c>
      <c r="Q1308" t="str">
        <f t="shared" si="645"/>
        <v>-0.8937693246763+0.470023315972192i</v>
      </c>
      <c r="R1308" t="str">
        <f t="shared" si="646"/>
        <v>-0.325041790540034-1.28346174020322i</v>
      </c>
      <c r="S1308" t="str">
        <f t="shared" si="647"/>
        <v>0.158578630970716i</v>
      </c>
      <c r="T1308" t="str">
        <f t="shared" si="648"/>
        <v>0.203529605664719-0.0515446821521088i</v>
      </c>
      <c r="U1308" t="str">
        <f t="shared" si="649"/>
        <v>0.0000500000000000001-0.00121041420579745i</v>
      </c>
      <c r="V1308" t="str">
        <f t="shared" si="650"/>
        <v>0.00002-0.0135566391049315i</v>
      </c>
      <c r="W1308" t="str">
        <f t="shared" si="651"/>
        <v>0.0000422729534893592-0.00111133259404564i</v>
      </c>
      <c r="X1308" t="str">
        <f t="shared" si="652"/>
        <v>0.0000516062904804073-0.00111054246023929i</v>
      </c>
      <c r="Y1308" t="str">
        <f t="shared" si="653"/>
        <v>0.009+0.590116764050307i</v>
      </c>
      <c r="Z1308" t="str">
        <f t="shared" si="654"/>
        <v>-0.0226039183063786-0.00139875815347466i</v>
      </c>
      <c r="AA1308" t="str">
        <f t="shared" si="655"/>
        <v>0.313014592948504-20.3684889486467i</v>
      </c>
      <c r="AB1308" t="str">
        <f t="shared" si="656"/>
        <v>0.680278029959431-0.172283116821269i</v>
      </c>
      <c r="AC1308" t="str">
        <f t="shared" si="657"/>
        <v>1.12238621840104-1.24262404306036i</v>
      </c>
      <c r="AD1308" t="str">
        <f t="shared" si="658"/>
        <v>0.348667896511846+0.232522450961155i</v>
      </c>
      <c r="AE1308" t="str">
        <f t="shared" si="659"/>
        <v>-0.0075560179746628-0.00574362054902567i</v>
      </c>
      <c r="AF1308" t="str">
        <f t="shared" si="660"/>
        <v>-5.92342647715036-1.1130567759439i</v>
      </c>
      <c r="AG1308" t="str">
        <f t="shared" si="661"/>
        <v>1.01753987418694-0.0254451801009678i</v>
      </c>
      <c r="AH1308" t="str">
        <f t="shared" si="662"/>
        <v>0.036637527727699+0.0426169437013872i</v>
      </c>
      <c r="AI1308">
        <f t="shared" si="663"/>
        <v>-25.005174236088607</v>
      </c>
      <c r="AJ1308">
        <f t="shared" si="664"/>
        <v>49.314551330386955</v>
      </c>
      <c r="AK1308"/>
      <c r="AL1308"/>
      <c r="AM1308"/>
      <c r="AN1308"/>
    </row>
    <row r="1309" spans="1:40" x14ac:dyDescent="0.35">
      <c r="A1309"/>
      <c r="B1309">
        <f t="shared" si="630"/>
        <v>117500</v>
      </c>
      <c r="C1309" s="237" t="str">
        <f t="shared" si="633"/>
        <v>-2.33585393269843E-06+0.00879495441345681i</v>
      </c>
      <c r="D1309" s="208" t="str">
        <f t="shared" si="634"/>
        <v>-2.51367911039928+0.0674279838365022i</v>
      </c>
      <c r="E1309" t="str">
        <f t="shared" si="635"/>
        <v>20500</v>
      </c>
      <c r="F1309" t="str">
        <f t="shared" si="636"/>
        <v>0.327868852459016</v>
      </c>
      <c r="G1309" t="str">
        <f t="shared" si="631"/>
        <v>0.327868852459016</v>
      </c>
      <c r="H1309" t="str">
        <f t="shared" si="637"/>
        <v>3.41040987358068+1.17978675894425i</v>
      </c>
      <c r="I1309" t="str">
        <f t="shared" si="638"/>
        <v>461.421420996001i</v>
      </c>
      <c r="J1309" t="str">
        <f t="shared" si="632"/>
        <v>-287.194607487772+100.944241428453i</v>
      </c>
      <c r="K1309" t="str">
        <f t="shared" si="639"/>
        <v>0.502617814120118-1.42998871257952i</v>
      </c>
      <c r="L1309" t="str">
        <f t="shared" si="640"/>
        <v>0.100253753165911-0.242638909241104i</v>
      </c>
      <c r="M1309" t="str">
        <f t="shared" si="641"/>
        <v>0.602871567286029-1.67262762182062i</v>
      </c>
      <c r="N1309" t="str">
        <f t="shared" si="642"/>
        <v>-1.46561215803853i</v>
      </c>
      <c r="O1309" t="str">
        <f t="shared" si="643"/>
        <v>0.104990321508913-0.994473243677001i</v>
      </c>
      <c r="P1309" t="str">
        <f t="shared" si="644"/>
        <v>0.895009678491087+0.994473243677001i</v>
      </c>
      <c r="Q1309" t="str">
        <f t="shared" si="645"/>
        <v>-0.895009678491087+0.471138914361529i</v>
      </c>
      <c r="R1309" t="str">
        <f t="shared" si="646"/>
        <v>-0.325027042448785-1.28222762186129i</v>
      </c>
      <c r="S1309" t="str">
        <f t="shared" si="647"/>
        <v>0.158713706465581i</v>
      </c>
      <c r="T1309" t="str">
        <f t="shared" si="648"/>
        <v>0.203507098398153-0.0515862466085924i</v>
      </c>
      <c r="U1309" t="str">
        <f t="shared" si="649"/>
        <v>0.0000500000000000001-0.00120938406604784i</v>
      </c>
      <c r="V1309" t="str">
        <f t="shared" si="650"/>
        <v>0.00002-0.0135451015397358i</v>
      </c>
      <c r="W1309" t="str">
        <f t="shared" si="651"/>
        <v>0.0000422729524175795-0.00111038700497994i</v>
      </c>
      <c r="X1309" t="str">
        <f t="shared" si="652"/>
        <v>0.0000515903915336807-0.00110959767717576i</v>
      </c>
      <c r="Y1309" t="str">
        <f t="shared" si="653"/>
        <v>0.009+0.590619418874881i</v>
      </c>
      <c r="Z1309" t="str">
        <f t="shared" si="654"/>
        <v>-0.022565409031098-0.00139664770350782i</v>
      </c>
      <c r="AA1309" t="str">
        <f t="shared" si="655"/>
        <v>0.312479601826089-20.3510970152523i</v>
      </c>
      <c r="AB1309" t="str">
        <f t="shared" si="656"/>
        <v>0.680202801596907-0.172422041998668i</v>
      </c>
      <c r="AC1309" t="str">
        <f t="shared" si="657"/>
        <v>1.12167705901339-1.24167434108515i</v>
      </c>
      <c r="AD1309" t="str">
        <f t="shared" si="658"/>
        <v>0.348960609548509+0.232574421337109i</v>
      </c>
      <c r="AE1309" t="str">
        <f t="shared" si="659"/>
        <v>-0.00754961435874825-0.00573551198158341i</v>
      </c>
      <c r="AF1309" t="str">
        <f t="shared" si="660"/>
        <v>-5.92408898397996-1.11235877510775i</v>
      </c>
      <c r="AG1309" t="str">
        <f t="shared" si="661"/>
        <v>1.01752871941688-0.0254451843737931i</v>
      </c>
      <c r="AH1309" t="str">
        <f t="shared" si="662"/>
        <v>0.0366197621458999+0.042561314389791i</v>
      </c>
      <c r="AI1309">
        <f t="shared" si="663"/>
        <v>-25.01348698430677</v>
      </c>
      <c r="AJ1309">
        <f t="shared" si="664"/>
        <v>49.291291488966586</v>
      </c>
      <c r="AK1309"/>
      <c r="AL1309"/>
      <c r="AM1309"/>
      <c r="AN1309"/>
    </row>
    <row r="1310" spans="1:40" x14ac:dyDescent="0.35">
      <c r="A1310"/>
      <c r="B1310">
        <f t="shared" si="630"/>
        <v>117600</v>
      </c>
      <c r="C1310" s="237" t="str">
        <f t="shared" si="633"/>
        <v>-2.33188308128158E-06+0.00878747571177799i</v>
      </c>
      <c r="D1310" s="208" t="str">
        <f t="shared" si="634"/>
        <v>-2.51367907995608+0.0673706471236313i</v>
      </c>
      <c r="E1310" t="str">
        <f t="shared" si="635"/>
        <v>20500</v>
      </c>
      <c r="F1310" t="str">
        <f t="shared" si="636"/>
        <v>0.327868852459016</v>
      </c>
      <c r="G1310" t="str">
        <f t="shared" si="631"/>
        <v>0.327868852459016</v>
      </c>
      <c r="H1310" t="str">
        <f t="shared" si="637"/>
        <v>3.41107100054867+1.17903207826233i</v>
      </c>
      <c r="I1310" t="str">
        <f t="shared" si="638"/>
        <v>461.8141200777i</v>
      </c>
      <c r="J1310" t="str">
        <f t="shared" si="632"/>
        <v>-287.68536024265+101.030151421158i</v>
      </c>
      <c r="K1310" t="str">
        <f t="shared" si="639"/>
        <v>0.501851904491847-1.42903325295781i</v>
      </c>
      <c r="L1310" t="str">
        <f t="shared" si="640"/>
        <v>0.10010814227958-0.242492696109682i</v>
      </c>
      <c r="M1310" t="str">
        <f t="shared" si="641"/>
        <v>0.601960046771427-1.67152594906749i</v>
      </c>
      <c r="N1310" t="str">
        <f t="shared" si="642"/>
        <v>-1.46685948753474i</v>
      </c>
      <c r="O1310" t="str">
        <f t="shared" si="643"/>
        <v>0.103749804346953-0.994603427551891i</v>
      </c>
      <c r="P1310" t="str">
        <f t="shared" si="644"/>
        <v>0.896250195653047+0.994603427551891i</v>
      </c>
      <c r="Q1310" t="str">
        <f t="shared" si="645"/>
        <v>-0.896250195653047+0.472256059982849i</v>
      </c>
      <c r="R1310" t="str">
        <f t="shared" si="646"/>
        <v>-0.325012279628587-1.28099547620046i</v>
      </c>
      <c r="S1310" t="str">
        <f t="shared" si="647"/>
        <v>0.158848781960445i</v>
      </c>
      <c r="T1310" t="str">
        <f t="shared" si="648"/>
        <v>0.203484571091283-0.0516278047411886i</v>
      </c>
      <c r="U1310" t="str">
        <f t="shared" si="649"/>
        <v>0.00005-0.00120835567823657i</v>
      </c>
      <c r="V1310" t="str">
        <f t="shared" si="650"/>
        <v>0.00002-0.0135335835962496i</v>
      </c>
      <c r="W1310" t="str">
        <f t="shared" si="651"/>
        <v>0.0000422729513448871-0.00110944302425107i</v>
      </c>
      <c r="X1310" t="str">
        <f t="shared" si="652"/>
        <v>0.0000515745331207864-0.00110865450073767i</v>
      </c>
      <c r="Y1310" t="str">
        <f t="shared" si="653"/>
        <v>0.009+0.591122073699455i</v>
      </c>
      <c r="Z1310" t="str">
        <f t="shared" si="654"/>
        <v>-0.0225269981405024-0.00139454319741251i</v>
      </c>
      <c r="AA1310" t="str">
        <f t="shared" si="655"/>
        <v>0.311945983158837-20.3337348055171i</v>
      </c>
      <c r="AB1310" t="str">
        <f t="shared" si="656"/>
        <v>0.680127506251604-0.172560946039086i</v>
      </c>
      <c r="AC1310" t="str">
        <f t="shared" si="657"/>
        <v>1.12096948637378-1.24072557052273i</v>
      </c>
      <c r="AD1310" t="str">
        <f t="shared" si="658"/>
        <v>0.349253416778331+0.23262604550796i</v>
      </c>
      <c r="AE1310" t="str">
        <f t="shared" si="659"/>
        <v>-0.00754322400102548-0.00572741547113154i</v>
      </c>
      <c r="AF1310" t="str">
        <f t="shared" si="660"/>
        <v>-5.92475008050475-1.1116614311387i</v>
      </c>
      <c r="AG1310" t="str">
        <f t="shared" si="661"/>
        <v>1.01751755835763-0.0254451957383055i</v>
      </c>
      <c r="AH1310" t="str">
        <f t="shared" si="662"/>
        <v>0.0366020245189916+0.0425057649227839i</v>
      </c>
      <c r="AI1310">
        <f t="shared" si="663"/>
        <v>-25.021794066722958</v>
      </c>
      <c r="AJ1310">
        <f t="shared" si="664"/>
        <v>49.268018645963508</v>
      </c>
      <c r="AK1310"/>
      <c r="AL1310"/>
      <c r="AM1310"/>
      <c r="AN1310"/>
    </row>
    <row r="1311" spans="1:40" x14ac:dyDescent="0.35">
      <c r="A1311"/>
      <c r="B1311">
        <f t="shared" si="630"/>
        <v>117700</v>
      </c>
      <c r="C1311" s="237" t="str">
        <f t="shared" si="633"/>
        <v>-2.32792234668024E-06+0.00878000971817073i</v>
      </c>
      <c r="D1311" s="208" t="str">
        <f t="shared" si="634"/>
        <v>-2.51367904959045+0.0673134078393089i</v>
      </c>
      <c r="E1311" t="str">
        <f t="shared" si="635"/>
        <v>20500</v>
      </c>
      <c r="F1311" t="str">
        <f t="shared" si="636"/>
        <v>0.327868852459016</v>
      </c>
      <c r="G1311" t="str">
        <f t="shared" si="631"/>
        <v>0.327868852459016</v>
      </c>
      <c r="H1311" t="str">
        <f t="shared" si="637"/>
        <v>3.41173072091745+1.17827815162291i</v>
      </c>
      <c r="I1311" t="str">
        <f t="shared" si="638"/>
        <v>462.206819159398i</v>
      </c>
      <c r="J1311" t="str">
        <f t="shared" si="632"/>
        <v>-288.176530481795+101.116061413863i</v>
      </c>
      <c r="K1311" t="str">
        <f t="shared" si="639"/>
        <v>0.501087676940985-1.42807884513032i</v>
      </c>
      <c r="L1311" t="str">
        <f t="shared" si="640"/>
        <v>0.0999628304242262-0.242346608084852i</v>
      </c>
      <c r="M1311" t="str">
        <f t="shared" si="641"/>
        <v>0.601050507365211-1.67042545321517i</v>
      </c>
      <c r="N1311" t="str">
        <f t="shared" si="642"/>
        <v>-1.46810681703094i</v>
      </c>
      <c r="O1311" t="str">
        <f t="shared" si="643"/>
        <v>0.102509125767876-0.994732063992262i</v>
      </c>
      <c r="P1311" t="str">
        <f t="shared" si="644"/>
        <v>0.897490874232124+0.994732063992262i</v>
      </c>
      <c r="Q1311" t="str">
        <f t="shared" si="645"/>
        <v>-0.897490874232124+0.473374753038678i</v>
      </c>
      <c r="R1311" t="str">
        <f t="shared" si="646"/>
        <v>-0.324997502073524-1.27976529817889i</v>
      </c>
      <c r="S1311" t="str">
        <f t="shared" si="647"/>
        <v>0.158983857455309i</v>
      </c>
      <c r="T1311" t="str">
        <f t="shared" si="648"/>
        <v>0.203462023741924-0.0516693565429886i</v>
      </c>
      <c r="U1311" t="str">
        <f t="shared" si="649"/>
        <v>0.00005-0.00120732903789822i</v>
      </c>
      <c r="V1311" t="str">
        <f t="shared" si="650"/>
        <v>0.00002-0.0135220852244601i</v>
      </c>
      <c r="W1311" t="str">
        <f t="shared" si="651"/>
        <v>0.0000422729502712827-0.00110850064775963i</v>
      </c>
      <c r="X1311" t="str">
        <f t="shared" si="652"/>
        <v>0.0000515587151040433-0.00110771292683114i</v>
      </c>
      <c r="Y1311" t="str">
        <f t="shared" si="653"/>
        <v>0.009+0.59162472852403i</v>
      </c>
      <c r="Z1311" t="str">
        <f t="shared" si="654"/>
        <v>-0.0224886852995767-0.00139244461200084i</v>
      </c>
      <c r="AA1311" t="str">
        <f t="shared" si="655"/>
        <v>0.311413732249332-20.316402243185i</v>
      </c>
      <c r="AB1311" t="str">
        <f t="shared" si="656"/>
        <v>0.68005214391622-0.172699828919428i</v>
      </c>
      <c r="AC1311" t="str">
        <f t="shared" si="657"/>
        <v>1.12026349614273-1.23977773050511i</v>
      </c>
      <c r="AD1311" t="str">
        <f t="shared" si="658"/>
        <v>0.349546317823052+0.232677323321837i</v>
      </c>
      <c r="AE1311" t="str">
        <f t="shared" si="659"/>
        <v>-0.00753684685395415-0.00571933098743008i</v>
      </c>
      <c r="AF1311" t="str">
        <f t="shared" si="660"/>
        <v>-5.9254097705079-1.1109647437836i</v>
      </c>
      <c r="AG1311" t="str">
        <f t="shared" si="661"/>
        <v>1.01750639101318-0.0254452141483038i</v>
      </c>
      <c r="AH1311" t="str">
        <f t="shared" si="662"/>
        <v>0.0365843147338704+0.0424502951058506i</v>
      </c>
      <c r="AI1311">
        <f t="shared" si="663"/>
        <v>-25.030095495449686</v>
      </c>
      <c r="AJ1311">
        <f t="shared" si="664"/>
        <v>49.244732827590859</v>
      </c>
      <c r="AK1311"/>
      <c r="AL1311"/>
      <c r="AM1311"/>
      <c r="AN1311"/>
    </row>
    <row r="1312" spans="1:40" x14ac:dyDescent="0.35">
      <c r="A1312"/>
      <c r="B1312">
        <f t="shared" si="630"/>
        <v>117800</v>
      </c>
      <c r="C1312" s="237" t="str">
        <f t="shared" si="633"/>
        <v>-0.0000023239716945565+0.0087725564002715i</v>
      </c>
      <c r="D1312" s="208" t="str">
        <f t="shared" si="634"/>
        <v>-2.51367901930212+0.0672562657354149i</v>
      </c>
      <c r="E1312" t="str">
        <f t="shared" si="635"/>
        <v>20500</v>
      </c>
      <c r="F1312" t="str">
        <f t="shared" si="636"/>
        <v>0.327868852459016</v>
      </c>
      <c r="G1312" t="str">
        <f t="shared" si="631"/>
        <v>0.327868852459016</v>
      </c>
      <c r="H1312" t="str">
        <f t="shared" si="637"/>
        <v>3.41238903845855+1.17752497852111i</v>
      </c>
      <c r="I1312" t="str">
        <f t="shared" si="638"/>
        <v>462.599518241097i</v>
      </c>
      <c r="J1312" t="str">
        <f t="shared" si="632"/>
        <v>-288.668118205205+101.201971406568i</v>
      </c>
      <c r="K1312" t="str">
        <f t="shared" si="639"/>
        <v>0.50032512675802-1.42712548801836i</v>
      </c>
      <c r="L1312" t="str">
        <f t="shared" si="640"/>
        <v>0.099817816836636-0.242200645162549i</v>
      </c>
      <c r="M1312" t="str">
        <f t="shared" si="641"/>
        <v>0.600142943594656-1.66932613318091i</v>
      </c>
      <c r="N1312" t="str">
        <f t="shared" si="642"/>
        <v>-1.46935414652714i</v>
      </c>
      <c r="O1312" t="str">
        <f t="shared" si="643"/>
        <v>0.101268287701956-0.99485915279798i</v>
      </c>
      <c r="P1312" t="str">
        <f t="shared" si="644"/>
        <v>0.898731712298044+0.99485915279798i</v>
      </c>
      <c r="Q1312" t="str">
        <f t="shared" si="645"/>
        <v>-0.898731712298044+0.47449499372916i</v>
      </c>
      <c r="R1312" t="str">
        <f t="shared" si="646"/>
        <v>-0.324982709777679-1.27853708277178i</v>
      </c>
      <c r="S1312" t="str">
        <f t="shared" si="647"/>
        <v>0.159118932950174i</v>
      </c>
      <c r="T1312" t="str">
        <f t="shared" si="648"/>
        <v>0.203439456347874-0.0517109020070804i</v>
      </c>
      <c r="U1312" t="str">
        <f t="shared" si="649"/>
        <v>0.00005-0.00120630414058252i</v>
      </c>
      <c r="V1312" t="str">
        <f t="shared" si="650"/>
        <v>0.00002-0.0135106063745242i</v>
      </c>
      <c r="W1312" t="str">
        <f t="shared" si="651"/>
        <v>0.0000422729491967657-0.00110755987142011i</v>
      </c>
      <c r="X1312" t="str">
        <f t="shared" si="652"/>
        <v>0.0000515429373463528-0.00110677295137613i</v>
      </c>
      <c r="Y1312" t="str">
        <f t="shared" si="653"/>
        <v>0.009+0.592127383348604i</v>
      </c>
      <c r="Z1312" t="str">
        <f t="shared" si="654"/>
        <v>-0.02245047017473-0.00139035192419792i</v>
      </c>
      <c r="AA1312" t="str">
        <f t="shared" si="655"/>
        <v>0.310882844420273-20.2990992522611i</v>
      </c>
      <c r="AB1312" t="str">
        <f t="shared" si="656"/>
        <v>0.679976714583394-0.172838690616594i</v>
      </c>
      <c r="AC1312" t="str">
        <f t="shared" si="657"/>
        <v>1.11955908399485-1.23883082016225i</v>
      </c>
      <c r="AD1312" t="str">
        <f t="shared" si="658"/>
        <v>0.349839312304159+0.232728254627215i</v>
      </c>
      <c r="AE1312" t="str">
        <f t="shared" si="659"/>
        <v>-0.0075304828701964-0.00571125850034743i</v>
      </c>
      <c r="AF1312" t="str">
        <f t="shared" si="660"/>
        <v>-5.92606805776067-1.11026871278569i</v>
      </c>
      <c r="AG1312" t="str">
        <f t="shared" si="661"/>
        <v>1.01749521738754-0.0254452395577265i</v>
      </c>
      <c r="AH1312" t="str">
        <f t="shared" si="662"/>
        <v>0.0365666326779201+0.0423949047451395i</v>
      </c>
      <c r="AI1312">
        <f t="shared" si="663"/>
        <v>-25.038391282568952</v>
      </c>
      <c r="AJ1312">
        <f t="shared" si="664"/>
        <v>49.221434059965702</v>
      </c>
      <c r="AK1312"/>
      <c r="AL1312"/>
      <c r="AM1312"/>
      <c r="AN1312"/>
    </row>
    <row r="1313" spans="1:40" x14ac:dyDescent="0.35">
      <c r="A1313"/>
      <c r="B1313">
        <f t="shared" si="630"/>
        <v>117900</v>
      </c>
      <c r="C1313" s="237" t="str">
        <f t="shared" si="633"/>
        <v>-2.32003109071797E-06+0.00876511572582659i</v>
      </c>
      <c r="D1313" s="208" t="str">
        <f t="shared" si="634"/>
        <v>-2.51367898909082+0.0671992205646706i</v>
      </c>
      <c r="E1313" t="str">
        <f t="shared" si="635"/>
        <v>20500</v>
      </c>
      <c r="F1313" t="str">
        <f t="shared" si="636"/>
        <v>0.327868852459016</v>
      </c>
      <c r="G1313" t="str">
        <f t="shared" si="631"/>
        <v>0.327868852459016</v>
      </c>
      <c r="H1313" t="str">
        <f t="shared" si="637"/>
        <v>3.41304595693173+1.17677255844935i</v>
      </c>
      <c r="I1313" t="str">
        <f t="shared" si="638"/>
        <v>462.992217322796i</v>
      </c>
      <c r="J1313" t="str">
        <f t="shared" si="632"/>
        <v>-289.160123412882+101.287881399273i</v>
      </c>
      <c r="K1313" t="str">
        <f t="shared" si="639"/>
        <v>0.499564249249047-1.42617318054157i</v>
      </c>
      <c r="L1313" t="str">
        <f t="shared" si="640"/>
        <v>0.0996731007558124-0.242054807337807i</v>
      </c>
      <c r="M1313" t="str">
        <f t="shared" si="641"/>
        <v>0.599237350004859-1.66822798787938i</v>
      </c>
      <c r="N1313" t="str">
        <f t="shared" si="642"/>
        <v>-1.47060147602335i</v>
      </c>
      <c r="O1313" t="str">
        <f t="shared" si="643"/>
        <v>0.100027292079719-0.994984693771315i</v>
      </c>
      <c r="P1313" t="str">
        <f t="shared" si="644"/>
        <v>0.899972707920281+0.994984693771315i</v>
      </c>
      <c r="Q1313" t="str">
        <f t="shared" si="645"/>
        <v>-0.899972707920281+0.475616782252035i</v>
      </c>
      <c r="R1313" t="str">
        <f t="shared" si="646"/>
        <v>-0.324967902735118-1.27731082497138i</v>
      </c>
      <c r="S1313" t="str">
        <f t="shared" si="647"/>
        <v>0.159254008445038i</v>
      </c>
      <c r="T1313" t="str">
        <f t="shared" si="648"/>
        <v>0.203416868906931-0.0517524411265448i</v>
      </c>
      <c r="U1313" t="str">
        <f t="shared" si="649"/>
        <v>0.00005-0.00120528098185429i</v>
      </c>
      <c r="V1313" t="str">
        <f t="shared" si="650"/>
        <v>0.00002-0.0134991469967681i</v>
      </c>
      <c r="W1313" t="str">
        <f t="shared" si="651"/>
        <v>0.0000422729481213362-0.00110662069116088i</v>
      </c>
      <c r="X1313" t="str">
        <f t="shared" si="652"/>
        <v>0.0000515271997111995-0.00110583457030649i</v>
      </c>
      <c r="Y1313" t="str">
        <f t="shared" si="653"/>
        <v>0.009+0.592630038173178i</v>
      </c>
      <c r="Z1313" t="str">
        <f t="shared" si="654"/>
        <v>-0.0224123524337906-0.0013882651110413i</v>
      </c>
      <c r="AA1313" t="str">
        <f t="shared" si="655"/>
        <v>0.31035331501436-20.2818257570101i</v>
      </c>
      <c r="AB1313" t="str">
        <f t="shared" si="656"/>
        <v>0.679901218245766-0.172977531107457i</v>
      </c>
      <c r="AC1313" t="str">
        <f t="shared" si="657"/>
        <v>1.11885624561893-1.23788483862209i</v>
      </c>
      <c r="AD1313" t="str">
        <f t="shared" si="658"/>
        <v>0.350132399842897+0.232778839272921i</v>
      </c>
      <c r="AE1313" t="str">
        <f t="shared" si="659"/>
        <v>-0.0075241320026166-0.00570319797986046i</v>
      </c>
      <c r="AF1313" t="str">
        <f t="shared" si="660"/>
        <v>-5.92672494602255-1.10957333788468i</v>
      </c>
      <c r="AG1313" t="str">
        <f t="shared" si="661"/>
        <v>1.01748403748472-0.0254452719206513i</v>
      </c>
      <c r="AH1313" t="str">
        <f t="shared" si="662"/>
        <v>0.0365489782390147+0.0423395936474662i</v>
      </c>
      <c r="AI1313">
        <f t="shared" si="663"/>
        <v>-25.046681440131067</v>
      </c>
      <c r="AJ1313">
        <f t="shared" si="664"/>
        <v>49.198122369109441</v>
      </c>
      <c r="AK1313"/>
      <c r="AL1313"/>
      <c r="AM1313"/>
      <c r="AN1313"/>
    </row>
    <row r="1314" spans="1:40" x14ac:dyDescent="0.35">
      <c r="A1314"/>
      <c r="B1314">
        <f t="shared" si="630"/>
        <v>118000</v>
      </c>
      <c r="C1314" s="237" t="str">
        <f t="shared" si="633"/>
        <v>-2.31610050111713E-06+0.00875768766269167i</v>
      </c>
      <c r="D1314" s="208" t="str">
        <f t="shared" si="634"/>
        <v>-2.5136789589563+0.0671422720806362i</v>
      </c>
      <c r="E1314" t="str">
        <f t="shared" si="635"/>
        <v>20500</v>
      </c>
      <c r="F1314" t="str">
        <f t="shared" si="636"/>
        <v>0.327868852459016</v>
      </c>
      <c r="G1314" t="str">
        <f t="shared" si="631"/>
        <v>0.327868852459016</v>
      </c>
      <c r="H1314" t="str">
        <f t="shared" si="637"/>
        <v>3.41370148008502+1.17602089089738i</v>
      </c>
      <c r="I1314" t="str">
        <f t="shared" si="638"/>
        <v>463.384916404494i</v>
      </c>
      <c r="J1314" t="str">
        <f t="shared" si="632"/>
        <v>-289.652546104825+101.373791391978i</v>
      </c>
      <c r="K1314" t="str">
        <f t="shared" si="639"/>
        <v>0.498805039735735-1.42522192161797i</v>
      </c>
      <c r="L1314" t="str">
        <f t="shared" si="640"/>
        <v>0.0995286814229735-0.241909094604768i</v>
      </c>
      <c r="M1314" t="str">
        <f t="shared" si="641"/>
        <v>0.598333721158709-1.66713101622274i</v>
      </c>
      <c r="N1314" t="str">
        <f t="shared" si="642"/>
        <v>-1.47184880551955i</v>
      </c>
      <c r="O1314" t="str">
        <f t="shared" si="643"/>
        <v>0.0987861408319629-0.995108686716947i</v>
      </c>
      <c r="P1314" t="str">
        <f t="shared" si="644"/>
        <v>0.901213859168037+0.995108686716947i</v>
      </c>
      <c r="Q1314" t="str">
        <f t="shared" si="645"/>
        <v>-0.901213859168037+0.476740118802603i</v>
      </c>
      <c r="R1314" t="str">
        <f t="shared" si="646"/>
        <v>-0.324953080939913-1.27608651978696i</v>
      </c>
      <c r="S1314" t="str">
        <f t="shared" si="647"/>
        <v>0.159389083939902i</v>
      </c>
      <c r="T1314" t="str">
        <f t="shared" si="648"/>
        <v>0.203394261416901-0.0517939738944616i</v>
      </c>
      <c r="U1314" t="str">
        <f t="shared" si="649"/>
        <v>0.00005-0.0012042595572934i</v>
      </c>
      <c r="V1314" t="str">
        <f t="shared" si="650"/>
        <v>0.00002-0.0134877070416861i</v>
      </c>
      <c r="W1314" t="str">
        <f t="shared" si="651"/>
        <v>0.0000422729470449942-0.00110568310292412i</v>
      </c>
      <c r="X1314" t="str">
        <f t="shared" si="652"/>
        <v>0.0000515115020626447-0.00110489777956986i</v>
      </c>
      <c r="Y1314" t="str">
        <f t="shared" si="653"/>
        <v>0.009+0.593132692997753i</v>
      </c>
      <c r="Z1314" t="str">
        <f t="shared" si="654"/>
        <v>-0.0223743317459982-0.00138618414968027i</v>
      </c>
      <c r="AA1314" t="str">
        <f t="shared" si="655"/>
        <v>0.309825139394196-20.2645816819559i</v>
      </c>
      <c r="AB1314" t="str">
        <f t="shared" si="656"/>
        <v>0.679825654896003-0.173116350368885i</v>
      </c>
      <c r="AC1314" t="str">
        <f t="shared" si="657"/>
        <v>1.11815497671783-1.23693978501069i</v>
      </c>
      <c r="AD1314" t="str">
        <f t="shared" si="658"/>
        <v>0.350425580060259+0.23282907710815i</v>
      </c>
      <c r="AE1314" t="str">
        <f t="shared" si="659"/>
        <v>-0.00751779420428007-0.00569514939605438i</v>
      </c>
      <c r="AF1314" t="str">
        <f t="shared" si="660"/>
        <v>-5.92738043904132-1.10887861881674i</v>
      </c>
      <c r="AG1314" t="str">
        <f t="shared" si="661"/>
        <v>1.01747285130876-0.0254453111912944i</v>
      </c>
      <c r="AH1314" t="str">
        <f t="shared" si="662"/>
        <v>0.0365313513055128+0.042284361620311i</v>
      </c>
      <c r="AI1314">
        <f t="shared" si="663"/>
        <v>-25.054965980155099</v>
      </c>
      <c r="AJ1314">
        <f t="shared" si="664"/>
        <v>49.174797780951003</v>
      </c>
      <c r="AK1314"/>
      <c r="AL1314"/>
      <c r="AM1314"/>
      <c r="AN1314"/>
    </row>
    <row r="1315" spans="1:40" x14ac:dyDescent="0.35">
      <c r="A1315"/>
      <c r="B1315">
        <f t="shared" si="630"/>
        <v>118100</v>
      </c>
      <c r="C1315" s="237" t="str">
        <f t="shared" si="633"/>
        <v>-2.31217989185051E-06+0.00875027217883122i</v>
      </c>
      <c r="D1315" s="208" t="str">
        <f t="shared" si="634"/>
        <v>-2.5136789288983+0.0670854200377061i</v>
      </c>
      <c r="E1315" t="str">
        <f t="shared" si="635"/>
        <v>20500</v>
      </c>
      <c r="F1315" t="str">
        <f t="shared" si="636"/>
        <v>0.327868852459016</v>
      </c>
      <c r="G1315" t="str">
        <f t="shared" si="631"/>
        <v>0.327868852459016</v>
      </c>
      <c r="H1315" t="str">
        <f t="shared" si="637"/>
        <v>3.41435561165476+1.1752699753523i</v>
      </c>
      <c r="I1315" t="str">
        <f t="shared" si="638"/>
        <v>463.777615486193i</v>
      </c>
      <c r="J1315" t="str">
        <f t="shared" si="632"/>
        <v>-290.145386281034+101.459701384684i</v>
      </c>
      <c r="K1315" t="str">
        <f t="shared" si="639"/>
        <v>0.498047493555266-1.42427171016401i</v>
      </c>
      <c r="L1315" t="str">
        <f t="shared" si="640"/>
        <v>0.09938455808154-0.241763506956686i</v>
      </c>
      <c r="M1315" t="str">
        <f t="shared" si="641"/>
        <v>0.597432051636806-1.6660352171207i</v>
      </c>
      <c r="N1315" t="str">
        <f t="shared" si="642"/>
        <v>-1.47309613501575i</v>
      </c>
      <c r="O1315" t="str">
        <f t="shared" si="643"/>
        <v>0.0975448358896989-0.995231131441964i</v>
      </c>
      <c r="P1315" t="str">
        <f t="shared" si="644"/>
        <v>0.902455164110301+0.995231131441964i</v>
      </c>
      <c r="Q1315" t="str">
        <f t="shared" si="645"/>
        <v>-0.902455164110301+0.477865003573786i</v>
      </c>
      <c r="R1315" t="str">
        <f t="shared" si="646"/>
        <v>-0.324938244386122-1.27486416224461i</v>
      </c>
      <c r="S1315" t="str">
        <f t="shared" si="647"/>
        <v>0.159524159434767i</v>
      </c>
      <c r="T1315" t="str">
        <f t="shared" si="648"/>
        <v>0.20337163387558-0.051835500303905i</v>
      </c>
      <c r="U1315" t="str">
        <f t="shared" si="649"/>
        <v>0.00005-0.00120323986249467i</v>
      </c>
      <c r="V1315" t="str">
        <f t="shared" si="650"/>
        <v>0.00002-0.0134762864599403i</v>
      </c>
      <c r="W1315" t="str">
        <f t="shared" si="651"/>
        <v>0.0000422729459677397-0.00110474710266571i</v>
      </c>
      <c r="X1315" t="str">
        <f t="shared" si="652"/>
        <v>0.0000514958442653254-0.00110396257512753i</v>
      </c>
      <c r="Y1315" t="str">
        <f t="shared" si="653"/>
        <v>0.009+0.593635347822327i</v>
      </c>
      <c r="Z1315" t="str">
        <f t="shared" si="654"/>
        <v>-0.0223364077819946-0.00138410901737516i</v>
      </c>
      <c r="AA1315" t="str">
        <f t="shared" si="655"/>
        <v>0.309298312942188-20.2473669518799i</v>
      </c>
      <c r="AB1315" t="str">
        <f t="shared" si="656"/>
        <v>0.679750024526738-0.173255148377731i</v>
      </c>
      <c r="AC1315" t="str">
        <f t="shared" si="657"/>
        <v>1.11745527300841-1.23599565845215i</v>
      </c>
      <c r="AD1315" t="str">
        <f t="shared" si="658"/>
        <v>0.350718852576987+0.232878967982449i</v>
      </c>
      <c r="AE1315" t="str">
        <f t="shared" si="659"/>
        <v>-0.00751146942845129-0.00568711271912132i</v>
      </c>
      <c r="AF1315" t="str">
        <f t="shared" si="660"/>
        <v>-5.92803454055306-1.10818455531459i</v>
      </c>
      <c r="AG1315" t="str">
        <f t="shared" si="661"/>
        <v>1.01746165886372-0.0254453573240096i</v>
      </c>
      <c r="AH1315" t="str">
        <f t="shared" si="662"/>
        <v>0.0365137517662521+0.04222920847181i</v>
      </c>
      <c r="AI1315">
        <f t="shared" si="663"/>
        <v>-25.063244914629948</v>
      </c>
      <c r="AJ1315">
        <f t="shared" si="664"/>
        <v>49.151460321325317</v>
      </c>
      <c r="AK1315"/>
      <c r="AL1315"/>
      <c r="AM1315"/>
      <c r="AN1315"/>
    </row>
    <row r="1316" spans="1:40" x14ac:dyDescent="0.35">
      <c r="A1316"/>
      <c r="B1316">
        <f t="shared" si="630"/>
        <v>118200</v>
      </c>
      <c r="C1316" s="237" t="str">
        <f t="shared" si="633"/>
        <v>-0.000002308269229158+0.00874286924231815i</v>
      </c>
      <c r="D1316" s="208" t="str">
        <f t="shared" si="634"/>
        <v>-2.51367889891655+0.0670286641911058i</v>
      </c>
      <c r="E1316" t="str">
        <f t="shared" si="635"/>
        <v>20500</v>
      </c>
      <c r="F1316" t="str">
        <f t="shared" si="636"/>
        <v>0.327868852459016</v>
      </c>
      <c r="G1316" t="str">
        <f t="shared" si="631"/>
        <v>0.327868852459016</v>
      </c>
      <c r="H1316" t="str">
        <f t="shared" si="637"/>
        <v>3.41500835536557+1.17451981129857i</v>
      </c>
      <c r="I1316" t="str">
        <f t="shared" si="638"/>
        <v>464.170314567892i</v>
      </c>
      <c r="J1316" t="str">
        <f t="shared" si="632"/>
        <v>-290.638643941509+101.545611377389i</v>
      </c>
      <c r="K1316" t="str">
        <f t="shared" si="639"/>
        <v>0.497291606060257-1.42332254509456i</v>
      </c>
      <c r="L1316" t="str">
        <f t="shared" si="640"/>
        <v>0.0992407299771332-0.241618044385937i</v>
      </c>
      <c r="M1316" t="str">
        <f t="shared" si="641"/>
        <v>0.59653233603739-1.6649405894805i</v>
      </c>
      <c r="N1316" t="str">
        <f t="shared" si="642"/>
        <v>-1.47434346451195i</v>
      </c>
      <c r="O1316" t="str">
        <f t="shared" si="643"/>
        <v>0.0963033791841878-0.995352027755862i</v>
      </c>
      <c r="P1316" t="str">
        <f t="shared" si="644"/>
        <v>0.903696620815812+0.995352027755862i</v>
      </c>
      <c r="Q1316" t="str">
        <f t="shared" si="645"/>
        <v>-0.903696620815812+0.478991436756088i</v>
      </c>
      <c r="R1316" t="str">
        <f t="shared" si="646"/>
        <v>-0.324923393067794-1.27364374738727i</v>
      </c>
      <c r="S1316" t="str">
        <f t="shared" si="647"/>
        <v>0.159659234929631i</v>
      </c>
      <c r="T1316" t="str">
        <f t="shared" si="648"/>
        <v>0.20334898628076-0.0518770203479438i</v>
      </c>
      <c r="U1316" t="str">
        <f t="shared" si="649"/>
        <v>0.00005-0.00120222189306786i</v>
      </c>
      <c r="V1316" t="str">
        <f t="shared" si="650"/>
        <v>0.00002-0.01346488520236i</v>
      </c>
      <c r="W1316" t="str">
        <f t="shared" si="651"/>
        <v>0.0000422729448895729-0.00110381268635529i</v>
      </c>
      <c r="X1316" t="str">
        <f t="shared" si="652"/>
        <v>0.0000514802261844516-0.00110302895295454i</v>
      </c>
      <c r="Y1316" t="str">
        <f t="shared" si="653"/>
        <v>0.009+0.594138002646902i</v>
      </c>
      <c r="Z1316" t="str">
        <f t="shared" si="654"/>
        <v>-0.02229858021382-0.0013820396914968i</v>
      </c>
      <c r="AA1316" t="str">
        <f t="shared" si="655"/>
        <v>0.308772831060437-20.23018149182i</v>
      </c>
      <c r="AB1316" t="str">
        <f t="shared" si="656"/>
        <v>0.679674327130592-0.173393925110827i</v>
      </c>
      <c r="AC1316" t="str">
        <f t="shared" si="657"/>
        <v>1.11675713022149-1.23505245806862i</v>
      </c>
      <c r="AD1316" t="str">
        <f t="shared" si="658"/>
        <v>0.351012217013583+0.232928511745722i</v>
      </c>
      <c r="AE1316" t="str">
        <f t="shared" si="659"/>
        <v>-0.00750515762859428-0.00567908791936074i</v>
      </c>
      <c r="AF1316" t="str">
        <f t="shared" si="660"/>
        <v>-5.92868725428212-1.10749114710746i</v>
      </c>
      <c r="AG1316" t="str">
        <f t="shared" si="661"/>
        <v>1.01745046015365-0.0254454102732886i</v>
      </c>
      <c r="AH1316" t="str">
        <f t="shared" si="662"/>
        <v>0.0364961795105544+0.04217413401076i</v>
      </c>
      <c r="AI1316">
        <f t="shared" si="663"/>
        <v>-25.071518255512835</v>
      </c>
      <c r="AJ1316">
        <f t="shared" si="664"/>
        <v>49.128110015973213</v>
      </c>
      <c r="AK1316"/>
      <c r="AL1316"/>
      <c r="AM1316"/>
      <c r="AN1316"/>
    </row>
    <row r="1317" spans="1:40" x14ac:dyDescent="0.35">
      <c r="A1317"/>
      <c r="B1317">
        <f t="shared" si="630"/>
        <v>118300</v>
      </c>
      <c r="C1317" s="237" t="str">
        <f t="shared" si="633"/>
        <v>-2.30436847942215E-06+0.00873547882133336i</v>
      </c>
      <c r="D1317" s="208" t="str">
        <f t="shared" si="634"/>
        <v>-2.5136788690108+0.0669720042968891i</v>
      </c>
      <c r="E1317" t="str">
        <f t="shared" si="635"/>
        <v>20500</v>
      </c>
      <c r="F1317" t="str">
        <f t="shared" si="636"/>
        <v>0.327868852459016</v>
      </c>
      <c r="G1317" t="str">
        <f t="shared" si="631"/>
        <v>0.327868852459016</v>
      </c>
      <c r="H1317" t="str">
        <f t="shared" si="637"/>
        <v>3.41565971493051+1.17377039821806i</v>
      </c>
      <c r="I1317" t="str">
        <f t="shared" si="638"/>
        <v>464.563013649591i</v>
      </c>
      <c r="J1317" t="str">
        <f t="shared" si="632"/>
        <v>-291.132319086251+101.631521370094i</v>
      </c>
      <c r="K1317" t="str">
        <f t="shared" si="639"/>
        <v>0.496537372618725-1.42237442532294i</v>
      </c>
      <c r="L1317" t="str">
        <f t="shared" si="640"/>
        <v>0.0990971963575667-0.241472706884022i</v>
      </c>
      <c r="M1317" t="str">
        <f t="shared" si="641"/>
        <v>0.595634568976292-1.66384713220696i</v>
      </c>
      <c r="N1317" t="str">
        <f t="shared" si="642"/>
        <v>-1.47559079400816i</v>
      </c>
      <c r="O1317" t="str">
        <f t="shared" si="643"/>
        <v>0.0950617726469155-0.995471375470549i</v>
      </c>
      <c r="P1317" t="str">
        <f t="shared" si="644"/>
        <v>0.904938227353084+0.995471375470549i</v>
      </c>
      <c r="Q1317" t="str">
        <f t="shared" si="645"/>
        <v>-0.904938227353084+0.480119418537611i</v>
      </c>
      <c r="R1317" t="str">
        <f t="shared" si="646"/>
        <v>-0.324908526978978-1.27242527027465i</v>
      </c>
      <c r="S1317" t="str">
        <f t="shared" si="647"/>
        <v>0.159794310424495i</v>
      </c>
      <c r="T1317" t="str">
        <f t="shared" si="648"/>
        <v>0.203326318630239-0.0519185340196442i</v>
      </c>
      <c r="U1317" t="str">
        <f t="shared" si="649"/>
        <v>0.00005-0.00120120564463754i</v>
      </c>
      <c r="V1317" t="str">
        <f t="shared" si="650"/>
        <v>0.00002-0.0134535032199404i</v>
      </c>
      <c r="W1317" t="str">
        <f t="shared" si="651"/>
        <v>0.0000422729438104938-0.00110287984997605i</v>
      </c>
      <c r="X1317" t="str">
        <f t="shared" si="652"/>
        <v>0.0000514646476858022-0.00110209690903948i</v>
      </c>
      <c r="Y1317" t="str">
        <f t="shared" si="653"/>
        <v>0.009+0.594640657471476i</v>
      </c>
      <c r="Z1317" t="str">
        <f t="shared" si="654"/>
        <v>-0.022260848714903-0.00137997614952583i</v>
      </c>
      <c r="AA1317" t="str">
        <f t="shared" si="655"/>
        <v>0.308248689170648-20.2130252270699i</v>
      </c>
      <c r="AB1317" t="str">
        <f t="shared" si="656"/>
        <v>0.679598562700205-0.173532680544999i</v>
      </c>
      <c r="AC1317" t="str">
        <f t="shared" si="657"/>
        <v>1.11606054410186-1.23411018298043i</v>
      </c>
      <c r="AD1317" t="str">
        <f t="shared" si="658"/>
        <v>0.351305672990299+0.232977708248228i</v>
      </c>
      <c r="AE1317" t="str">
        <f t="shared" si="659"/>
        <v>-0.00749885875837049-0.00567107496717834i</v>
      </c>
      <c r="AF1317" t="str">
        <f t="shared" si="660"/>
        <v>-5.92933858394131-1.10679839392117i</v>
      </c>
      <c r="AG1317" t="str">
        <f t="shared" si="661"/>
        <v>1.01743925518266-0.0254454699937597i</v>
      </c>
      <c r="AH1317" t="str">
        <f t="shared" si="662"/>
        <v>0.0364786344282162+0.0421191380466084i</v>
      </c>
      <c r="AI1317">
        <f t="shared" si="663"/>
        <v>-25.079786014730988</v>
      </c>
      <c r="AJ1317">
        <f t="shared" si="664"/>
        <v>49.104746890542103</v>
      </c>
      <c r="AK1317"/>
      <c r="AL1317"/>
      <c r="AM1317"/>
      <c r="AN1317"/>
    </row>
    <row r="1318" spans="1:40" x14ac:dyDescent="0.35">
      <c r="A1318"/>
      <c r="B1318">
        <f t="shared" si="630"/>
        <v>118400</v>
      </c>
      <c r="C1318" s="237" t="str">
        <f t="shared" si="633"/>
        <v>-2.30047760916738E-06+0.00872810088416519i</v>
      </c>
      <c r="D1318" s="208" t="str">
        <f t="shared" si="634"/>
        <v>-2.51367883918079+0.0669154401119331i</v>
      </c>
      <c r="E1318" t="str">
        <f t="shared" si="635"/>
        <v>20500</v>
      </c>
      <c r="F1318" t="str">
        <f t="shared" si="636"/>
        <v>0.327868852459016</v>
      </c>
      <c r="G1318" t="str">
        <f t="shared" si="631"/>
        <v>0.327868852459016</v>
      </c>
      <c r="H1318" t="str">
        <f t="shared" si="637"/>
        <v>3.41630969405104+1.17302173559006i</v>
      </c>
      <c r="I1318" t="str">
        <f t="shared" si="638"/>
        <v>464.955712731289i</v>
      </c>
      <c r="J1318" t="str">
        <f t="shared" si="632"/>
        <v>-291.626411715258+101.717431362799i</v>
      </c>
      <c r="K1318" t="str">
        <f t="shared" si="639"/>
        <v>0.49578478861403-1.42142734976097i</v>
      </c>
      <c r="L1318" t="str">
        <f t="shared" si="640"/>
        <v>0.0989539564728377-0.241327494441573i</v>
      </c>
      <c r="M1318" t="str">
        <f t="shared" si="641"/>
        <v>0.594738745086868-1.66275484420254i</v>
      </c>
      <c r="N1318" t="str">
        <f t="shared" si="642"/>
        <v>-1.47683812350436i</v>
      </c>
      <c r="O1318" t="str">
        <f t="shared" si="643"/>
        <v>0.0938200182096318-0.995589174400337i</v>
      </c>
      <c r="P1318" t="str">
        <f t="shared" si="644"/>
        <v>0.906179981790368+0.995589174400337i</v>
      </c>
      <c r="Q1318" t="str">
        <f t="shared" si="645"/>
        <v>-0.906179981790368+0.481248949104023i</v>
      </c>
      <c r="R1318" t="str">
        <f t="shared" si="646"/>
        <v>-0.324893646113712-1.27120872598311i</v>
      </c>
      <c r="S1318" t="str">
        <f t="shared" si="647"/>
        <v>0.15992938591936i</v>
      </c>
      <c r="T1318" t="str">
        <f t="shared" si="648"/>
        <v>0.203303630921811-0.0519600413120678i</v>
      </c>
      <c r="U1318" t="str">
        <f t="shared" si="649"/>
        <v>0.0000499999999999999-0.00120019111284308i</v>
      </c>
      <c r="V1318" t="str">
        <f t="shared" si="650"/>
        <v>0.00002-0.0134421404638425i</v>
      </c>
      <c r="W1318" t="str">
        <f t="shared" si="651"/>
        <v>0.0000422729427305018-0.00110194858952481i</v>
      </c>
      <c r="X1318" t="str">
        <f t="shared" si="652"/>
        <v>0.0000514491086357206-0.00110116643938449i</v>
      </c>
      <c r="Y1318" t="str">
        <f t="shared" si="653"/>
        <v>0.009+0.59514331229605i</v>
      </c>
      <c r="Z1318" t="str">
        <f t="shared" si="654"/>
        <v>-0.0222232129600547-0.00137791836905198i</v>
      </c>
      <c r="AA1318" t="str">
        <f t="shared" si="655"/>
        <v>0.307725882714022-20.1958980831774i</v>
      </c>
      <c r="AB1318" t="str">
        <f t="shared" si="656"/>
        <v>0.679522731228202-0.173671414657054i</v>
      </c>
      <c r="AC1318" t="str">
        <f t="shared" si="657"/>
        <v>1.11536551040814-1.23316883230603i</v>
      </c>
      <c r="AD1318" t="str">
        <f t="shared" si="658"/>
        <v>0.351599220127139+0.233026557340592i</v>
      </c>
      <c r="AE1318" t="str">
        <f t="shared" si="659"/>
        <v>-0.00749257277163802-0.00566307383308592i</v>
      </c>
      <c r="AF1318" t="str">
        <f t="shared" si="660"/>
        <v>-5.92998853323183-1.10610629547813i</v>
      </c>
      <c r="AG1318" t="str">
        <f t="shared" si="661"/>
        <v>1.01742804395482-0.0254455364401873i</v>
      </c>
      <c r="AH1318" t="str">
        <f t="shared" si="662"/>
        <v>0.03646111640951+0.042064220389457i</v>
      </c>
      <c r="AI1318">
        <f t="shared" si="663"/>
        <v>-25.088048204180581</v>
      </c>
      <c r="AJ1318">
        <f t="shared" si="664"/>
        <v>49.081370970588011</v>
      </c>
      <c r="AK1318"/>
      <c r="AL1318"/>
      <c r="AM1318"/>
      <c r="AN1318"/>
    </row>
    <row r="1319" spans="1:40" x14ac:dyDescent="0.35">
      <c r="A1319"/>
      <c r="B1319">
        <f t="shared" si="630"/>
        <v>118500</v>
      </c>
      <c r="C1319" s="237" t="str">
        <f t="shared" si="633"/>
        <v>-2.29659658505931E-06+0.00872073539920905i</v>
      </c>
      <c r="D1319" s="208" t="str">
        <f t="shared" si="634"/>
        <v>-2.51367880942628+0.0668589713939361i</v>
      </c>
      <c r="E1319" t="str">
        <f t="shared" si="635"/>
        <v>20500</v>
      </c>
      <c r="F1319" t="str">
        <f t="shared" si="636"/>
        <v>0.327868852459016</v>
      </c>
      <c r="G1319" t="str">
        <f t="shared" si="631"/>
        <v>0.327868852459016</v>
      </c>
      <c r="H1319" t="str">
        <f t="shared" si="637"/>
        <v>3.41695829641708+1.17227382289132i</v>
      </c>
      <c r="I1319" t="str">
        <f t="shared" si="638"/>
        <v>465.348411812988i</v>
      </c>
      <c r="J1319" t="str">
        <f t="shared" si="632"/>
        <v>-292.120921828532+101.803341355504i</v>
      </c>
      <c r="K1319" t="str">
        <f t="shared" si="639"/>
        <v>0.495033849444797-1.42048131731899i</v>
      </c>
      <c r="L1319" t="str">
        <f t="shared" si="640"/>
        <v>0.098811009575124-0.241182407048363i</v>
      </c>
      <c r="M1319" t="str">
        <f t="shared" si="641"/>
        <v>0.593844859019921-1.66166372436735i</v>
      </c>
      <c r="N1319" t="str">
        <f t="shared" si="642"/>
        <v>-1.47808545300056i</v>
      </c>
      <c r="O1319" t="str">
        <f t="shared" si="643"/>
        <v>0.0925781178042862-0.995705424361952i</v>
      </c>
      <c r="P1319" t="str">
        <f t="shared" si="644"/>
        <v>0.907421882195714+0.995705424361952i</v>
      </c>
      <c r="Q1319" t="str">
        <f t="shared" si="645"/>
        <v>-0.907421882195714+0.482380028638608i</v>
      </c>
      <c r="R1319" t="str">
        <f t="shared" si="646"/>
        <v>-0.324878750466029-1.26999410960565i</v>
      </c>
      <c r="S1319" t="str">
        <f t="shared" si="647"/>
        <v>0.160064461414224i</v>
      </c>
      <c r="T1319" t="str">
        <f t="shared" si="648"/>
        <v>0.203280923153265-0.052001542218271i</v>
      </c>
      <c r="U1319" t="str">
        <f t="shared" si="649"/>
        <v>0.0000499999999999999-0.00119917829333857i</v>
      </c>
      <c r="V1319" t="str">
        <f t="shared" si="650"/>
        <v>0.00002-0.013430796885392i</v>
      </c>
      <c r="W1319" t="str">
        <f t="shared" si="651"/>
        <v>0.0000422729416495976-0.00110101890101187i</v>
      </c>
      <c r="X1319" t="str">
        <f t="shared" si="652"/>
        <v>0.0000514336089011175-0.00110023754000523i</v>
      </c>
      <c r="Y1319" t="str">
        <f t="shared" si="653"/>
        <v>0.009+0.595645967120625i</v>
      </c>
      <c r="Z1319" t="str">
        <f t="shared" si="654"/>
        <v>-0.0221856726254622-0.00137586632777365i</v>
      </c>
      <c r="AA1319" t="str">
        <f t="shared" si="655"/>
        <v>0.307204407151153-20.1787999859437i</v>
      </c>
      <c r="AB1319" t="str">
        <f t="shared" si="656"/>
        <v>0.679446832707194-0.173810127423785i</v>
      </c>
      <c r="AC1319" t="str">
        <f t="shared" si="657"/>
        <v>1.11467202491277-1.23222840516205i</v>
      </c>
      <c r="AD1319" t="str">
        <f t="shared" si="658"/>
        <v>0.351892858043858+0.233075058873793i</v>
      </c>
      <c r="AE1319" t="str">
        <f t="shared" si="659"/>
        <v>-0.00748629962245095-0.00565508448770087i</v>
      </c>
      <c r="AF1319" t="str">
        <f t="shared" si="660"/>
        <v>-5.93063710584336-1.10541485149738i</v>
      </c>
      <c r="AG1319" t="str">
        <f t="shared" si="661"/>
        <v>1.01741682647426-0.0254456095674711i</v>
      </c>
      <c r="AH1319" t="str">
        <f t="shared" si="662"/>
        <v>0.0364436253451801+0.0420093808500546i</v>
      </c>
      <c r="AI1319">
        <f t="shared" si="663"/>
        <v>-25.096304835727587</v>
      </c>
      <c r="AJ1319">
        <f t="shared" si="664"/>
        <v>49.057982281574077</v>
      </c>
      <c r="AK1319"/>
      <c r="AL1319"/>
      <c r="AM1319"/>
      <c r="AN1319"/>
    </row>
    <row r="1320" spans="1:40" x14ac:dyDescent="0.35">
      <c r="A1320"/>
      <c r="B1320">
        <f t="shared" si="630"/>
        <v>118600</v>
      </c>
      <c r="C1320" s="237" t="str">
        <f t="shared" si="633"/>
        <v>-2.29272537390403E-06+0.00871338233496696i</v>
      </c>
      <c r="D1320" s="208" t="str">
        <f t="shared" si="634"/>
        <v>-2.51367877974699+0.0668025979014134i</v>
      </c>
      <c r="E1320" t="str">
        <f t="shared" si="635"/>
        <v>20500</v>
      </c>
      <c r="F1320" t="str">
        <f t="shared" si="636"/>
        <v>0.327868852459016</v>
      </c>
      <c r="G1320" t="str">
        <f t="shared" si="631"/>
        <v>0.327868852459016</v>
      </c>
      <c r="H1320" t="str">
        <f t="shared" si="637"/>
        <v>3.41760552570702+1.17152665959606i</v>
      </c>
      <c r="I1320" t="str">
        <f t="shared" si="638"/>
        <v>465.741110894687i</v>
      </c>
      <c r="J1320" t="str">
        <f t="shared" si="632"/>
        <v>-292.615849426072+101.889251348209i</v>
      </c>
      <c r="K1320" t="str">
        <f t="shared" si="639"/>
        <v>0.494284550524884-1.41953632690585i</v>
      </c>
      <c r="L1320" t="str">
        <f t="shared" si="640"/>
        <v>0.0986683549187759-0.241037444693311i</v>
      </c>
      <c r="M1320" t="str">
        <f t="shared" si="641"/>
        <v>0.59295290544366-1.66057377159916i</v>
      </c>
      <c r="N1320" t="str">
        <f t="shared" si="642"/>
        <v>-1.47933278249677i</v>
      </c>
      <c r="O1320" t="str">
        <f t="shared" si="643"/>
        <v>0.0913360733630557-0.995820125174531i</v>
      </c>
      <c r="P1320" t="str">
        <f t="shared" si="644"/>
        <v>0.908663926636944+0.995820125174531i</v>
      </c>
      <c r="Q1320" t="str">
        <f t="shared" si="645"/>
        <v>-0.908663926636944+0.483512657322239i</v>
      </c>
      <c r="R1320" t="str">
        <f t="shared" si="646"/>
        <v>-0.324863840029954-1.26878141625178i</v>
      </c>
      <c r="S1320" t="str">
        <f t="shared" si="647"/>
        <v>0.160199536909088i</v>
      </c>
      <c r="T1320" t="str">
        <f t="shared" si="648"/>
        <v>0.203258195322392-0.0520430367313067i</v>
      </c>
      <c r="U1320" t="str">
        <f t="shared" si="649"/>
        <v>0.0000499999999999999-0.00119816718179276i</v>
      </c>
      <c r="V1320" t="str">
        <f t="shared" si="650"/>
        <v>0.00002-0.0134194724360789i</v>
      </c>
      <c r="W1320" t="str">
        <f t="shared" si="651"/>
        <v>0.0000422729405677809-0.001100090780461i</v>
      </c>
      <c r="X1320" t="str">
        <f t="shared" si="652"/>
        <v>0.0000514181483494621-0.00109931020693077i</v>
      </c>
      <c r="Y1320" t="str">
        <f t="shared" si="653"/>
        <v>0.009+0.596148621945199i</v>
      </c>
      <c r="Z1320" t="str">
        <f t="shared" si="654"/>
        <v>-0.0221482273886806-0.00137382000349711i</v>
      </c>
      <c r="AA1320" t="str">
        <f t="shared" si="655"/>
        <v>0.306684257961946-20.1617308614225i</v>
      </c>
      <c r="AB1320" t="str">
        <f t="shared" si="656"/>
        <v>0.679370867129798-0.173948818821972i</v>
      </c>
      <c r="AC1320" t="str">
        <f t="shared" si="657"/>
        <v>1.11398008340197-1.2312889006633i</v>
      </c>
      <c r="AD1320" t="str">
        <f t="shared" si="658"/>
        <v>0.352186586359973+0.233123212699172i</v>
      </c>
      <c r="AE1320" t="str">
        <f t="shared" si="659"/>
        <v>-0.00748003926505822-0.00564710690174569i</v>
      </c>
      <c r="AF1320" t="str">
        <f t="shared" si="660"/>
        <v>-5.93128430545401-1.10472406169465i</v>
      </c>
      <c r="AG1320" t="str">
        <f t="shared" si="661"/>
        <v>1.01740560274509-0.0254456893306471i</v>
      </c>
      <c r="AH1320" t="str">
        <f t="shared" si="662"/>
        <v>0.0364261611264422+0.0419546192397979i</v>
      </c>
      <c r="AI1320">
        <f t="shared" si="663"/>
        <v>-25.104555921207282</v>
      </c>
      <c r="AJ1320">
        <f t="shared" si="664"/>
        <v>49.034580848871911</v>
      </c>
      <c r="AK1320"/>
      <c r="AL1320"/>
      <c r="AM1320"/>
      <c r="AN1320"/>
    </row>
    <row r="1321" spans="1:40" x14ac:dyDescent="0.35">
      <c r="A1321"/>
      <c r="B1321">
        <f t="shared" si="630"/>
        <v>118700</v>
      </c>
      <c r="C1321" s="237" t="str">
        <f t="shared" si="633"/>
        <v>-0.0000022888639426474+0.00870604166004705i</v>
      </c>
      <c r="D1321" s="208" t="str">
        <f t="shared" si="634"/>
        <v>-2.51367875014269+0.0667463193936941i</v>
      </c>
      <c r="E1321" t="str">
        <f t="shared" si="635"/>
        <v>20500</v>
      </c>
      <c r="F1321" t="str">
        <f t="shared" si="636"/>
        <v>0.327868852459016</v>
      </c>
      <c r="G1321" t="str">
        <f t="shared" si="631"/>
        <v>0.327868852459016</v>
      </c>
      <c r="H1321" t="str">
        <f t="shared" si="637"/>
        <v>3.41825138558782+1.170780245176i</v>
      </c>
      <c r="I1321" t="str">
        <f t="shared" si="638"/>
        <v>466.133809976386i</v>
      </c>
      <c r="J1321" t="str">
        <f t="shared" si="632"/>
        <v>-293.111194507878+101.975161340914i</v>
      </c>
      <c r="K1321" t="str">
        <f t="shared" si="639"/>
        <v>0.493536887283309-1.41859237742898i</v>
      </c>
      <c r="L1321" t="str">
        <f t="shared" si="640"/>
        <v>0.0985259917603073-0.240892607364483i</v>
      </c>
      <c r="M1321" t="str">
        <f t="shared" si="641"/>
        <v>0.592062879043616-1.65948498479346i</v>
      </c>
      <c r="N1321" t="str">
        <f t="shared" si="642"/>
        <v>-1.48058011199297i</v>
      </c>
      <c r="O1321" t="str">
        <f t="shared" si="643"/>
        <v>0.0900938868183707-0.995933276659616i</v>
      </c>
      <c r="P1321" t="str">
        <f t="shared" si="644"/>
        <v>0.909906113181629+0.995933276659616i</v>
      </c>
      <c r="Q1321" t="str">
        <f t="shared" si="645"/>
        <v>-0.909906113181629+0.484646835333354i</v>
      </c>
      <c r="R1321" t="str">
        <f t="shared" si="646"/>
        <v>-0.324848914799507-1.26757064104749i</v>
      </c>
      <c r="S1321" t="str">
        <f t="shared" si="647"/>
        <v>0.160334612403953i</v>
      </c>
      <c r="T1321" t="str">
        <f t="shared" si="648"/>
        <v>0.20323544742698-0.0520845248442237i</v>
      </c>
      <c r="U1321" t="str">
        <f t="shared" si="649"/>
        <v>0.0000499999999999999-0.00119715777388897i</v>
      </c>
      <c r="V1321" t="str">
        <f t="shared" si="650"/>
        <v>0.00002-0.0134081670675565i</v>
      </c>
      <c r="W1321" t="str">
        <f t="shared" si="651"/>
        <v>0.0000422729394850518-0.00109916422390934i</v>
      </c>
      <c r="X1321" t="str">
        <f t="shared" si="652"/>
        <v>0.0000514027268487815-0.00109838443620353i</v>
      </c>
      <c r="Y1321" t="str">
        <f t="shared" si="653"/>
        <v>0.009+0.596651276769773i</v>
      </c>
      <c r="Z1321" t="str">
        <f t="shared" si="654"/>
        <v>-0.0221108769286258-0.00137177937413588i</v>
      </c>
      <c r="AA1321" t="str">
        <f t="shared" si="655"/>
        <v>0.306165430645495-20.1446906359184i</v>
      </c>
      <c r="AB1321" t="str">
        <f t="shared" si="656"/>
        <v>0.67929483448862-0.174087488828381i</v>
      </c>
      <c r="AC1321" t="str">
        <f t="shared" si="657"/>
        <v>1.11328968167569-1.23035031792283i</v>
      </c>
      <c r="AD1321" t="str">
        <f t="shared" si="658"/>
        <v>0.352480404694746+0.233171018668426i</v>
      </c>
      <c r="AE1321" t="str">
        <f t="shared" si="659"/>
        <v>-0.00747379165390213-0.00563914104604719i</v>
      </c>
      <c r="AF1321" t="str">
        <f t="shared" si="660"/>
        <v>-5.93193013573051-1.10403392578231i</v>
      </c>
      <c r="AG1321" t="str">
        <f t="shared" si="661"/>
        <v>1.01739437277147-0.0254457756848846i</v>
      </c>
      <c r="AH1321" t="str">
        <f t="shared" si="662"/>
        <v>0.0364087236449769+0.041899935370723i</v>
      </c>
      <c r="AI1321">
        <f t="shared" si="663"/>
        <v>-25.112801472425414</v>
      </c>
      <c r="AJ1321">
        <f t="shared" si="664"/>
        <v>49.01116669776119</v>
      </c>
      <c r="AK1321"/>
      <c r="AL1321"/>
      <c r="AM1321"/>
      <c r="AN1321"/>
    </row>
    <row r="1322" spans="1:40" x14ac:dyDescent="0.35">
      <c r="A1322"/>
      <c r="B1322">
        <f t="shared" si="630"/>
        <v>118800</v>
      </c>
      <c r="C1322" s="237" t="str">
        <f t="shared" si="633"/>
        <v>-2.28501225837433E-06+0.00869871334316315i</v>
      </c>
      <c r="D1322" s="208" t="str">
        <f t="shared" si="634"/>
        <v>-2.5136787206131+0.0666901356309175i</v>
      </c>
      <c r="E1322" t="str">
        <f t="shared" si="635"/>
        <v>20500</v>
      </c>
      <c r="F1322" t="str">
        <f t="shared" si="636"/>
        <v>0.327868852459016</v>
      </c>
      <c r="G1322" t="str">
        <f t="shared" si="631"/>
        <v>0.327868852459016</v>
      </c>
      <c r="H1322" t="str">
        <f t="shared" si="637"/>
        <v>3.41889587971498+1.17003457910038i</v>
      </c>
      <c r="I1322" t="str">
        <f t="shared" si="638"/>
        <v>466.526509058084i</v>
      </c>
      <c r="J1322" t="str">
        <f t="shared" si="632"/>
        <v>-293.60695707395+102.061071333619i</v>
      </c>
      <c r="K1322" t="str">
        <f t="shared" si="639"/>
        <v>0.492790855164199-1.41764946779439i</v>
      </c>
      <c r="L1322" t="str">
        <f t="shared" si="640"/>
        <v>0.098383919358394-0.240747895049109i</v>
      </c>
      <c r="M1322" t="str">
        <f t="shared" si="641"/>
        <v>0.591174774522593-1.6583973628435i</v>
      </c>
      <c r="N1322" t="str">
        <f t="shared" si="642"/>
        <v>-1.48182744148917i</v>
      </c>
      <c r="O1322" t="str">
        <f t="shared" si="643"/>
        <v>0.0888515601028536-0.996044878641163i</v>
      </c>
      <c r="P1322" t="str">
        <f t="shared" si="644"/>
        <v>0.911148439897146+0.996044878641163i</v>
      </c>
      <c r="Q1322" t="str">
        <f t="shared" si="645"/>
        <v>-0.911148439897146+0.485782562848007i</v>
      </c>
      <c r="R1322" t="str">
        <f t="shared" si="646"/>
        <v>-0.324833974768699-1.26636177913519i</v>
      </c>
      <c r="S1322" t="str">
        <f t="shared" si="647"/>
        <v>0.160469687898817i</v>
      </c>
      <c r="T1322" t="str">
        <f t="shared" si="648"/>
        <v>0.203212679464815-0.0521260065500653i</v>
      </c>
      <c r="U1322" t="str">
        <f t="shared" si="649"/>
        <v>0.0000500000000000001-0.00119615006532509i</v>
      </c>
      <c r="V1322" t="str">
        <f t="shared" si="650"/>
        <v>0.00002-0.013396880731641i</v>
      </c>
      <c r="W1322" t="str">
        <f t="shared" si="651"/>
        <v>0.0000422729384014104-0.00109823922740743i</v>
      </c>
      <c r="X1322" t="str">
        <f t="shared" si="652"/>
        <v>0.0000513873442676589-0.00109746022387934i</v>
      </c>
      <c r="Y1322" t="str">
        <f t="shared" si="653"/>
        <v>0.009+0.597153931594348i</v>
      </c>
      <c r="Z1322" t="str">
        <f t="shared" si="654"/>
        <v>-0.0220736209255703-0.00136974441771026i</v>
      </c>
      <c r="AA1322" t="str">
        <f t="shared" si="655"/>
        <v>0.305647920720001-20.1276792359862i</v>
      </c>
      <c r="AB1322" t="str">
        <f t="shared" si="656"/>
        <v>0.67921873477626-0.17422613741976i</v>
      </c>
      <c r="AC1322" t="str">
        <f t="shared" si="657"/>
        <v>1.11260081554754-1.22941265605192i</v>
      </c>
      <c r="AD1322" t="str">
        <f t="shared" si="658"/>
        <v>0.352774312667199+0.233218476633612i</v>
      </c>
      <c r="AE1322" t="str">
        <f t="shared" si="659"/>
        <v>-0.00746755674361856-0.00563118689153678i</v>
      </c>
      <c r="AF1322" t="str">
        <f t="shared" si="660"/>
        <v>-5.93257460032808-1.10334444346946i</v>
      </c>
      <c r="AG1322" t="str">
        <f t="shared" si="661"/>
        <v>1.01738313655755-0.0254458685854877i</v>
      </c>
      <c r="AH1322" t="str">
        <f t="shared" si="662"/>
        <v>0.0363913127929339+0.0418453290555108i</v>
      </c>
      <c r="AI1322">
        <f t="shared" si="663"/>
        <v>-25.121041501156714</v>
      </c>
      <c r="AJ1322">
        <f t="shared" si="664"/>
        <v>48.987739853430426</v>
      </c>
      <c r="AK1322"/>
      <c r="AL1322"/>
      <c r="AM1322"/>
      <c r="AN1322"/>
    </row>
    <row r="1323" spans="1:40" x14ac:dyDescent="0.35">
      <c r="A1323"/>
      <c r="B1323">
        <f t="shared" si="630"/>
        <v>118900</v>
      </c>
      <c r="C1323" s="237" t="str">
        <f t="shared" si="633"/>
        <v>-2.28117028830811E-06+0.00869139735313439i</v>
      </c>
      <c r="D1323" s="208" t="str">
        <f t="shared" si="634"/>
        <v>-2.513678691158+0.0666340463740304i</v>
      </c>
      <c r="E1323" t="str">
        <f t="shared" si="635"/>
        <v>20500</v>
      </c>
      <c r="F1323" t="str">
        <f t="shared" si="636"/>
        <v>0.327868852459016</v>
      </c>
      <c r="G1323" t="str">
        <f t="shared" si="631"/>
        <v>0.327868852459016</v>
      </c>
      <c r="H1323" t="str">
        <f t="shared" si="637"/>
        <v>3.41953901173265+1.16928966083603i</v>
      </c>
      <c r="I1323" t="str">
        <f t="shared" si="638"/>
        <v>466.919208139783i</v>
      </c>
      <c r="J1323" t="str">
        <f t="shared" si="632"/>
        <v>-294.103137124288+102.146981326324i</v>
      </c>
      <c r="K1323" t="str">
        <f t="shared" si="639"/>
        <v>0.492046449626738-1.41670759690672i</v>
      </c>
      <c r="L1323" t="str">
        <f t="shared" si="640"/>
        <v>0.0982421369738616-0.240603307733578i</v>
      </c>
      <c r="M1323" t="str">
        <f t="shared" si="641"/>
        <v>0.5902885866006-1.6573109046403i</v>
      </c>
      <c r="N1323" t="str">
        <f t="shared" si="642"/>
        <v>-1.48307477098538i</v>
      </c>
      <c r="O1323" t="str">
        <f t="shared" si="643"/>
        <v>0.087609095149344-0.99615493094554i</v>
      </c>
      <c r="P1323" t="str">
        <f t="shared" si="644"/>
        <v>0.912390904850656+0.99615493094554i</v>
      </c>
      <c r="Q1323" t="str">
        <f t="shared" si="645"/>
        <v>-0.912390904850656+0.48691984003984i</v>
      </c>
      <c r="R1323" t="str">
        <f t="shared" si="646"/>
        <v>-0.324819019931538-1.26515482567359i</v>
      </c>
      <c r="S1323" t="str">
        <f t="shared" si="647"/>
        <v>0.160604763393681i</v>
      </c>
      <c r="T1323" t="str">
        <f t="shared" si="648"/>
        <v>0.203189891433681-0.052167481841872i</v>
      </c>
      <c r="U1323" t="str">
        <f t="shared" si="649"/>
        <v>0.0000500000000000001-0.00119514405181346i</v>
      </c>
      <c r="V1323" t="str">
        <f t="shared" si="650"/>
        <v>0.00002-0.0133856133803108i</v>
      </c>
      <c r="W1323" t="str">
        <f t="shared" si="651"/>
        <v>0.0000422729373168563-0.00109731578701905i</v>
      </c>
      <c r="X1323" t="str">
        <f t="shared" si="652"/>
        <v>0.0000513720004752285-0.00109653756602718i</v>
      </c>
      <c r="Y1323" t="str">
        <f t="shared" si="653"/>
        <v>0.009+0.597656586418922i</v>
      </c>
      <c r="Z1323" t="str">
        <f t="shared" si="654"/>
        <v>-0.0220364590611318-0.00136771511234653i</v>
      </c>
      <c r="AA1323" t="str">
        <f t="shared" si="655"/>
        <v>0.305131723722674-20.1106965884298i</v>
      </c>
      <c r="AB1323" t="str">
        <f t="shared" si="656"/>
        <v>0.679142567985312-0.174364764572847i</v>
      </c>
      <c r="AC1323" t="str">
        <f t="shared" si="657"/>
        <v>1.11191348084473-1.22847591416013i</v>
      </c>
      <c r="AD1323" t="str">
        <f t="shared" si="658"/>
        <v>0.353068309896105+0.233265586447155i</v>
      </c>
      <c r="AE1323" t="str">
        <f t="shared" si="659"/>
        <v>-0.00746133448903438-0.00562324440924919i</v>
      </c>
      <c r="AF1323" t="str">
        <f t="shared" si="660"/>
        <v>-5.93321770289065-1.102655614462i</v>
      </c>
      <c r="AG1323" t="str">
        <f t="shared" si="661"/>
        <v>1.0173718941075-0.0254459679878936i</v>
      </c>
      <c r="AH1323" t="str">
        <f t="shared" si="662"/>
        <v>0.0363739284629217+0.0417908001074775i</v>
      </c>
      <c r="AI1323">
        <f t="shared" si="663"/>
        <v>-25.12927601914663</v>
      </c>
      <c r="AJ1323">
        <f t="shared" si="664"/>
        <v>48.964300340978873</v>
      </c>
      <c r="AK1323"/>
      <c r="AL1323"/>
      <c r="AM1323"/>
      <c r="AN1323"/>
    </row>
    <row r="1324" spans="1:40" x14ac:dyDescent="0.35">
      <c r="A1324"/>
      <c r="B1324">
        <f t="shared" si="630"/>
        <v>119000</v>
      </c>
      <c r="C1324" s="237" t="str">
        <f t="shared" si="633"/>
        <v>-2.27733799980965E-06+0.00868409365888465i</v>
      </c>
      <c r="D1324" s="208" t="str">
        <f t="shared" si="634"/>
        <v>-2.51367866177712+0.0665780513847823i</v>
      </c>
      <c r="E1324" t="str">
        <f t="shared" si="635"/>
        <v>20500</v>
      </c>
      <c r="F1324" t="str">
        <f t="shared" si="636"/>
        <v>0.327868852459016</v>
      </c>
      <c r="G1324" t="str">
        <f t="shared" si="631"/>
        <v>0.327868852459016</v>
      </c>
      <c r="H1324" t="str">
        <f t="shared" si="637"/>
        <v>3.42018078527361+1.16854548984729i</v>
      </c>
      <c r="I1324" t="str">
        <f t="shared" si="638"/>
        <v>467.311907221482i</v>
      </c>
      <c r="J1324" t="str">
        <f t="shared" si="632"/>
        <v>-294.599734658893+102.232891319029i</v>
      </c>
      <c r="K1324" t="str">
        <f t="shared" si="639"/>
        <v>0.4913036661451-1.41576676366921i</v>
      </c>
      <c r="L1324" t="str">
        <f t="shared" si="640"/>
        <v>0.0981006438696839-0.240458845403452i</v>
      </c>
      <c r="M1324" t="str">
        <f t="shared" si="641"/>
        <v>0.589404310014784-1.65622560907266i</v>
      </c>
      <c r="N1324" t="str">
        <f t="shared" si="642"/>
        <v>-1.48432210048158i</v>
      </c>
      <c r="O1324" t="str">
        <f t="shared" si="643"/>
        <v>0.0863664938909271-0.996263433401522i</v>
      </c>
      <c r="P1324" t="str">
        <f t="shared" si="644"/>
        <v>0.913633506109073+0.996263433401522i</v>
      </c>
      <c r="Q1324" t="str">
        <f t="shared" si="645"/>
        <v>-0.913633506109073+0.488058667080058i</v>
      </c>
      <c r="R1324" t="str">
        <f t="shared" si="646"/>
        <v>-0.324804050282021-1.26394977583769i</v>
      </c>
      <c r="S1324" t="str">
        <f t="shared" si="647"/>
        <v>0.160739838888545i</v>
      </c>
      <c r="T1324" t="str">
        <f t="shared" si="648"/>
        <v>0.203167083331363-0.0522089507126789i</v>
      </c>
      <c r="U1324" t="str">
        <f t="shared" si="649"/>
        <v>0.0000500000000000001-0.00119413972908085i</v>
      </c>
      <c r="V1324" t="str">
        <f t="shared" si="650"/>
        <v>0.00002-0.0133743649657055i</v>
      </c>
      <c r="W1324" t="str">
        <f t="shared" si="651"/>
        <v>0.00004227293623139-0.00109639389882123i</v>
      </c>
      <c r="X1324" t="str">
        <f t="shared" si="652"/>
        <v>0.0000513566953411762-0.00109561645872934i</v>
      </c>
      <c r="Y1324" t="str">
        <f t="shared" si="653"/>
        <v>0.009+0.598159241243497i</v>
      </c>
      <c r="Z1324" t="str">
        <f t="shared" si="654"/>
        <v>-0.0219993910182714-0.00136569143627652i</v>
      </c>
      <c r="AA1324" t="str">
        <f t="shared" si="655"/>
        <v>0.304616835209627-20.093742620301i</v>
      </c>
      <c r="AB1324" t="str">
        <f t="shared" si="656"/>
        <v>0.679066334108371-0.174503370264363i</v>
      </c>
      <c r="AC1324" t="str">
        <f t="shared" si="657"/>
        <v>1.11122767340809-1.2275400913553i</v>
      </c>
      <c r="AD1324" t="str">
        <f t="shared" si="658"/>
        <v>0.353362395999999+0.23331234796183i</v>
      </c>
      <c r="AE1324" t="str">
        <f t="shared" si="659"/>
        <v>-0.00745512484516818-0.00561531357032263i</v>
      </c>
      <c r="AF1324" t="str">
        <f t="shared" si="660"/>
        <v>-5.93385944705073-1.10196743846251i</v>
      </c>
      <c r="AG1324" t="str">
        <f t="shared" si="661"/>
        <v>1.0173606454255-0.0254460738476727i</v>
      </c>
      <c r="AH1324" t="str">
        <f t="shared" si="662"/>
        <v>0.0363565705480139+0.0417363483405763i</v>
      </c>
      <c r="AI1324">
        <f t="shared" si="663"/>
        <v>-25.13750503811</v>
      </c>
      <c r="AJ1324">
        <f t="shared" si="664"/>
        <v>48.94084818541311</v>
      </c>
      <c r="AK1324"/>
      <c r="AL1324"/>
      <c r="AM1324"/>
      <c r="AN1324"/>
    </row>
    <row r="1325" spans="1:40" x14ac:dyDescent="0.35">
      <c r="A1325"/>
      <c r="B1325">
        <f t="shared" si="630"/>
        <v>119100</v>
      </c>
      <c r="C1325" s="237" t="str">
        <f t="shared" si="633"/>
        <v>-2.27351536037685E-06+0.0086768022294422i</v>
      </c>
      <c r="D1325" s="208" t="str">
        <f t="shared" si="634"/>
        <v>-2.51367863247022+0.0665221504257236i</v>
      </c>
      <c r="E1325" t="str">
        <f t="shared" si="635"/>
        <v>20500</v>
      </c>
      <c r="F1325" t="str">
        <f t="shared" si="636"/>
        <v>0.327868852459016</v>
      </c>
      <c r="G1325" t="str">
        <f t="shared" si="631"/>
        <v>0.327868852459016</v>
      </c>
      <c r="H1325" t="str">
        <f t="shared" si="637"/>
        <v>3.42082120395933+1.16780206559616i</v>
      </c>
      <c r="I1325" t="str">
        <f t="shared" si="638"/>
        <v>467.70460630318i</v>
      </c>
      <c r="J1325" t="str">
        <f t="shared" si="632"/>
        <v>-295.096749677764+102.318801311734i</v>
      </c>
      <c r="K1325" t="str">
        <f t="shared" si="639"/>
        <v>0.490562500208408-1.4148269669838i</v>
      </c>
      <c r="L1325" t="str">
        <f t="shared" si="640"/>
        <v>0.0979594393109744-0.240314508043469i</v>
      </c>
      <c r="M1325" t="str">
        <f t="shared" si="641"/>
        <v>0.588521939519382-1.65514147502727i</v>
      </c>
      <c r="N1325" t="str">
        <f t="shared" si="642"/>
        <v>-1.48556942997778i</v>
      </c>
      <c r="O1325" t="str">
        <f t="shared" si="643"/>
        <v>0.0851237582608704-0.996370385840298i</v>
      </c>
      <c r="P1325" t="str">
        <f t="shared" si="644"/>
        <v>0.91487624173913+0.996370385840298i</v>
      </c>
      <c r="Q1325" t="str">
        <f t="shared" si="645"/>
        <v>-0.91487624173913+0.489199044137482i</v>
      </c>
      <c r="R1325" t="str">
        <f t="shared" si="646"/>
        <v>-0.324789065814139-1.26274662481867i</v>
      </c>
      <c r="S1325" t="str">
        <f t="shared" si="647"/>
        <v>0.16087491438341i</v>
      </c>
      <c r="T1325" t="str">
        <f t="shared" si="648"/>
        <v>0.203144255155643-0.0522504131555173i</v>
      </c>
      <c r="U1325" t="str">
        <f t="shared" si="649"/>
        <v>0.0000500000000000001-0.00119313709286835i</v>
      </c>
      <c r="V1325" t="str">
        <f t="shared" si="650"/>
        <v>0.00002-0.0133631354401255i</v>
      </c>
      <c r="W1325" t="str">
        <f t="shared" si="651"/>
        <v>0.0000422729351450107-0.00109547355890415i</v>
      </c>
      <c r="X1325" t="str">
        <f t="shared" si="652"/>
        <v>0.0000513414287357313-0.00109469689808118i</v>
      </c>
      <c r="Y1325" t="str">
        <f t="shared" si="653"/>
        <v>0.009+0.598661896068071i</v>
      </c>
      <c r="Z1325" t="str">
        <f t="shared" si="654"/>
        <v>-0.0219624164812822-0.00136367336783682i</v>
      </c>
      <c r="AA1325" t="str">
        <f t="shared" si="655"/>
        <v>0.30410325075579-20.0768172588987i</v>
      </c>
      <c r="AB1325" t="str">
        <f t="shared" si="656"/>
        <v>0.678990033138025-0.174641954471016i</v>
      </c>
      <c r="AC1325" t="str">
        <f t="shared" si="657"/>
        <v>1.11054338909192-1.22660518674362i</v>
      </c>
      <c r="AD1325" t="str">
        <f t="shared" si="658"/>
        <v>0.35365657059716+0.233358761030787i</v>
      </c>
      <c r="AE1325" t="str">
        <f t="shared" si="659"/>
        <v>-0.0074489277672277-0.00560739434599798i</v>
      </c>
      <c r="AF1325" t="str">
        <f t="shared" si="660"/>
        <v>-5.93449983642955-1.10127991517044i</v>
      </c>
      <c r="AG1325" t="str">
        <f t="shared" si="661"/>
        <v>1.01734939051577-0.0254461861205276i</v>
      </c>
      <c r="AH1325" t="str">
        <f t="shared" si="662"/>
        <v>0.0363392389417368+0.0416819735693907i</v>
      </c>
      <c r="AI1325">
        <f t="shared" si="663"/>
        <v>-25.145728569732718</v>
      </c>
      <c r="AJ1325">
        <f t="shared" si="664"/>
        <v>48.917383411652558</v>
      </c>
      <c r="AK1325"/>
      <c r="AL1325"/>
      <c r="AM1325"/>
      <c r="AN1325"/>
    </row>
    <row r="1326" spans="1:40" x14ac:dyDescent="0.35">
      <c r="A1326"/>
      <c r="B1326">
        <f t="shared" si="630"/>
        <v>119200</v>
      </c>
      <c r="C1326" s="237" t="str">
        <f t="shared" si="633"/>
        <v>-2.26970233764389E-06+0.00866952303393924i</v>
      </c>
      <c r="D1326" s="208" t="str">
        <f t="shared" si="634"/>
        <v>-2.51367860323705+0.0664663432602009i</v>
      </c>
      <c r="E1326" t="str">
        <f t="shared" si="635"/>
        <v>20500</v>
      </c>
      <c r="F1326" t="str">
        <f t="shared" si="636"/>
        <v>0.327868852459016</v>
      </c>
      <c r="G1326" t="str">
        <f t="shared" si="631"/>
        <v>0.327868852459016</v>
      </c>
      <c r="H1326" t="str">
        <f t="shared" si="637"/>
        <v>3.42146027140002+1.16705938754225i</v>
      </c>
      <c r="I1326" t="str">
        <f t="shared" si="638"/>
        <v>468.097305384879i</v>
      </c>
      <c r="J1326" t="str">
        <f t="shared" si="632"/>
        <v>-295.5941821809+102.404711304439i</v>
      </c>
      <c r="K1326" t="str">
        <f t="shared" si="639"/>
        <v>0.489822947320673-1.4138882057511i</v>
      </c>
      <c r="L1326" t="str">
        <f t="shared" si="640"/>
        <v>0.0978185225649773-0.240170295637547i</v>
      </c>
      <c r="M1326" t="str">
        <f t="shared" si="641"/>
        <v>0.58764146988565-1.65405850138865i</v>
      </c>
      <c r="N1326" t="str">
        <f t="shared" si="642"/>
        <v>-1.48681675947398i</v>
      </c>
      <c r="O1326" t="str">
        <f t="shared" si="643"/>
        <v>0.0838808901926595-0.996475788095469i</v>
      </c>
      <c r="P1326" t="str">
        <f t="shared" si="644"/>
        <v>0.91611910980734+0.996475788095469i</v>
      </c>
      <c r="Q1326" t="str">
        <f t="shared" si="645"/>
        <v>-0.91611910980734+0.490340971378511i</v>
      </c>
      <c r="R1326" t="str">
        <f t="shared" si="646"/>
        <v>-0.324774066521879-1.26154536782385i</v>
      </c>
      <c r="S1326" t="str">
        <f t="shared" si="647"/>
        <v>0.161009989878274i</v>
      </c>
      <c r="T1326" t="str">
        <f t="shared" si="648"/>
        <v>0.203121406904302-0.0522918691634136i</v>
      </c>
      <c r="U1326" t="str">
        <f t="shared" si="649"/>
        <v>0.0000500000000000001-0.00119213613893138i</v>
      </c>
      <c r="V1326" t="str">
        <f t="shared" si="650"/>
        <v>0.00002-0.0133519247560315i</v>
      </c>
      <c r="W1326" t="str">
        <f t="shared" si="651"/>
        <v>0.0000422729340577195-0.00109455476337115i</v>
      </c>
      <c r="X1326" t="str">
        <f t="shared" si="652"/>
        <v>0.0000513262005296711-0.00109377888019121i</v>
      </c>
      <c r="Y1326" t="str">
        <f t="shared" si="653"/>
        <v>0.009+0.599164550892645i</v>
      </c>
      <c r="Z1326" t="str">
        <f t="shared" si="654"/>
        <v>-0.0219255351357859-0.00136166088546836i</v>
      </c>
      <c r="AA1326" t="str">
        <f t="shared" si="655"/>
        <v>0.303590965954807-20.0599204317675i</v>
      </c>
      <c r="AB1326" t="str">
        <f t="shared" si="656"/>
        <v>0.678913665066857-0.174780517169497i</v>
      </c>
      <c r="AC1326" t="str">
        <f t="shared" si="657"/>
        <v>1.10986062376403-1.22567119942962i</v>
      </c>
      <c r="AD1326" t="str">
        <f t="shared" si="658"/>
        <v>0.353950833305626+0.233404825507531i</v>
      </c>
      <c r="AE1326" t="str">
        <f t="shared" si="659"/>
        <v>-0.00744274321061001-0.00559948670761854i</v>
      </c>
      <c r="AF1326" t="str">
        <f t="shared" si="660"/>
        <v>-5.93513887463707-1.10059304428205i</v>
      </c>
      <c r="AG1326" t="str">
        <f t="shared" si="661"/>
        <v>1.01733812938251-0.0254463047622922i</v>
      </c>
      <c r="AH1326" t="str">
        <f t="shared" si="662"/>
        <v>0.0363219335380758+0.0416276756091364i</v>
      </c>
      <c r="AI1326">
        <f t="shared" si="663"/>
        <v>-25.153946625670368</v>
      </c>
      <c r="AJ1326">
        <f t="shared" si="664"/>
        <v>48.893906044526062</v>
      </c>
      <c r="AK1326"/>
      <c r="AL1326"/>
      <c r="AM1326"/>
      <c r="AN1326"/>
    </row>
    <row r="1327" spans="1:40" x14ac:dyDescent="0.35">
      <c r="A1327"/>
      <c r="B1327">
        <f t="shared" si="630"/>
        <v>119300</v>
      </c>
      <c r="C1327" s="237" t="str">
        <f t="shared" si="633"/>
        <v>-2.26589889938054E-06+0.00866225604161149i</v>
      </c>
      <c r="D1327" s="208" t="str">
        <f t="shared" si="634"/>
        <v>-2.51367857407735+0.0664106296523548i</v>
      </c>
      <c r="E1327" t="str">
        <f t="shared" si="635"/>
        <v>20500</v>
      </c>
      <c r="F1327" t="str">
        <f t="shared" si="636"/>
        <v>0.327868852459016</v>
      </c>
      <c r="G1327" t="str">
        <f t="shared" si="631"/>
        <v>0.327868852459016</v>
      </c>
      <c r="H1327" t="str">
        <f t="shared" si="637"/>
        <v>3.42209799119462+1.16631745514279i</v>
      </c>
      <c r="I1327" t="str">
        <f t="shared" si="638"/>
        <v>468.490004466578i</v>
      </c>
      <c r="J1327" t="str">
        <f t="shared" si="632"/>
        <v>-296.092032168303+102.490621297144i</v>
      </c>
      <c r="K1327" t="str">
        <f t="shared" si="639"/>
        <v>0.489085003000727-1.41295047887041i</v>
      </c>
      <c r="L1327" t="str">
        <f t="shared" si="640"/>
        <v>0.0976778929010664-0.240026208168798i</v>
      </c>
      <c r="M1327" t="str">
        <f t="shared" si="641"/>
        <v>0.586762895901793-1.65297668703921i</v>
      </c>
      <c r="N1327" t="str">
        <f t="shared" si="642"/>
        <v>-1.48806408897019i</v>
      </c>
      <c r="O1327" t="str">
        <f t="shared" si="643"/>
        <v>0.0826378916199773-0.996579640003048i</v>
      </c>
      <c r="P1327" t="str">
        <f t="shared" si="644"/>
        <v>0.917362108380023+0.996579640003048i</v>
      </c>
      <c r="Q1327" t="str">
        <f t="shared" si="645"/>
        <v>-0.917362108380023+0.491484448967142i</v>
      </c>
      <c r="R1327" t="str">
        <f t="shared" si="646"/>
        <v>-0.324759052399222-1.26034600007657i</v>
      </c>
      <c r="S1327" t="str">
        <f t="shared" si="647"/>
        <v>0.161145065373139i</v>
      </c>
      <c r="T1327" t="str">
        <f t="shared" si="648"/>
        <v>0.203098538575113-0.0523333187293913i</v>
      </c>
      <c r="U1327" t="str">
        <f t="shared" si="649"/>
        <v>0.00005-0.00119113686303957i</v>
      </c>
      <c r="V1327" t="str">
        <f t="shared" si="650"/>
        <v>0.00002-0.0133407328660432i</v>
      </c>
      <c r="W1327" t="str">
        <f t="shared" si="651"/>
        <v>0.0000422729329695155-0.00109363750833862i</v>
      </c>
      <c r="X1327" t="str">
        <f t="shared" si="652"/>
        <v>0.0000513110105943115-0.00109286240118099i</v>
      </c>
      <c r="Y1327" t="str">
        <f t="shared" si="653"/>
        <v>0.009+0.59966720571722i</v>
      </c>
      <c r="Z1327" t="str">
        <f t="shared" si="654"/>
        <v>-0.0218887466687251-0.00135965396771572i</v>
      </c>
      <c r="AA1327" t="str">
        <f t="shared" si="655"/>
        <v>0.303079976418944-20.043052066697i</v>
      </c>
      <c r="AB1327" t="str">
        <f t="shared" si="656"/>
        <v>0.678837229887422-0.174919058336488i</v>
      </c>
      <c r="AC1327" t="str">
        <f t="shared" si="657"/>
        <v>1.10917937330563-1.22473812851612i</v>
      </c>
      <c r="AD1327" t="str">
        <f t="shared" si="658"/>
        <v>0.3542451837432+0.233450541245919i</v>
      </c>
      <c r="AE1327" t="str">
        <f t="shared" si="659"/>
        <v>-0.0074365711309005-0.00559159062662931i</v>
      </c>
      <c r="AF1327" t="str">
        <f t="shared" si="660"/>
        <v>-5.93577656527197-1.09990682549044i</v>
      </c>
      <c r="AG1327" t="str">
        <f t="shared" si="661"/>
        <v>1.01732686202996-0.025446429728933i</v>
      </c>
      <c r="AH1327" t="str">
        <f t="shared" si="662"/>
        <v>0.0363046542314707+0.0415734542756545i</v>
      </c>
      <c r="AI1327">
        <f t="shared" si="663"/>
        <v>-25.162159217549103</v>
      </c>
      <c r="AJ1327">
        <f t="shared" si="664"/>
        <v>48.870416108771352</v>
      </c>
      <c r="AK1327"/>
      <c r="AL1327"/>
      <c r="AM1327"/>
      <c r="AN1327"/>
    </row>
    <row r="1328" spans="1:40" x14ac:dyDescent="0.35">
      <c r="A1328"/>
      <c r="B1328">
        <f t="shared" si="630"/>
        <v>119400</v>
      </c>
      <c r="C1328" s="237" t="str">
        <f t="shared" si="633"/>
        <v>-2.26210501349148E-06+0.00865500122179771i</v>
      </c>
      <c r="D1328" s="208" t="str">
        <f t="shared" si="634"/>
        <v>-2.51367854499089+0.0663550093671158i</v>
      </c>
      <c r="E1328" t="str">
        <f t="shared" si="635"/>
        <v>20500</v>
      </c>
      <c r="F1328" t="str">
        <f t="shared" si="636"/>
        <v>0.327868852459016</v>
      </c>
      <c r="G1328" t="str">
        <f t="shared" si="631"/>
        <v>0.327868852459016</v>
      </c>
      <c r="H1328" t="str">
        <f t="shared" si="637"/>
        <v>3.42273436693092+1.16557626785272i</v>
      </c>
      <c r="I1328" t="str">
        <f t="shared" si="638"/>
        <v>468.882703548277i</v>
      </c>
      <c r="J1328" t="str">
        <f t="shared" si="632"/>
        <v>-296.590299639973+102.576531289849i</v>
      </c>
      <c r="K1328" t="str">
        <f t="shared" si="639"/>
        <v>0.488348662782185-1.4120137852398i</v>
      </c>
      <c r="L1328" t="str">
        <f t="shared" si="640"/>
        <v>0.0975375495907329-0.239882245619521i</v>
      </c>
      <c r="M1328" t="str">
        <f t="shared" si="641"/>
        <v>0.585886212372918-1.65189603085932i</v>
      </c>
      <c r="N1328" t="str">
        <f t="shared" si="642"/>
        <v>-1.48931141846639i</v>
      </c>
      <c r="O1328" t="str">
        <f t="shared" si="643"/>
        <v>0.0813947644767386-0.996681941401456i</v>
      </c>
      <c r="P1328" t="str">
        <f t="shared" si="644"/>
        <v>0.918605235523261+0.996681941401456i</v>
      </c>
      <c r="Q1328" t="str">
        <f t="shared" si="645"/>
        <v>-0.918605235523261+0.492629477064934i</v>
      </c>
      <c r="R1328" t="str">
        <f t="shared" si="646"/>
        <v>-0.324744023440136-1.25914851681622i</v>
      </c>
      <c r="S1328" t="str">
        <f t="shared" si="647"/>
        <v>0.161280140868003i</v>
      </c>
      <c r="T1328" t="str">
        <f t="shared" si="648"/>
        <v>0.203075650165857-0.0523747618464672i</v>
      </c>
      <c r="U1328" t="str">
        <f t="shared" si="649"/>
        <v>0.00005-0.00119013926097672i</v>
      </c>
      <c r="V1328" t="str">
        <f t="shared" si="650"/>
        <v>0.00002-0.0133295597229393i</v>
      </c>
      <c r="W1328" t="str">
        <f t="shared" si="651"/>
        <v>0.0000422729318803994-0.00109272178993593i</v>
      </c>
      <c r="X1328" t="str">
        <f t="shared" si="652"/>
        <v>0.0000512958588015082-0.00109194745718502i</v>
      </c>
      <c r="Y1328" t="str">
        <f t="shared" si="653"/>
        <v>0.009+0.600169860541794i</v>
      </c>
      <c r="Z1328" t="str">
        <f t="shared" si="654"/>
        <v>-0.0218520507683557-0.0013576525932265i</v>
      </c>
      <c r="AA1328" t="str">
        <f t="shared" si="655"/>
        <v>0.302570277778996-20.0262120917206i</v>
      </c>
      <c r="AB1328" t="str">
        <f t="shared" si="656"/>
        <v>0.678760727592306-0.175057577948648i</v>
      </c>
      <c r="AC1328" t="str">
        <f t="shared" si="657"/>
        <v>1.10849963361132-1.22380597310442i</v>
      </c>
      <c r="AD1328" t="str">
        <f t="shared" si="658"/>
        <v>0.354539621527431+0.233495908100189i</v>
      </c>
      <c r="AE1328" t="str">
        <f t="shared" si="659"/>
        <v>-0.00743041148387105-0.00558370607457691i</v>
      </c>
      <c r="AF1328" t="str">
        <f t="shared" si="660"/>
        <v>-5.93641291192181-1.0992212584856i</v>
      </c>
      <c r="AG1328" t="str">
        <f t="shared" si="661"/>
        <v>1.01731558846236-0.0254465609765462i</v>
      </c>
      <c r="AH1328" t="str">
        <f t="shared" si="662"/>
        <v>0.03628740091681+0.041519309385412i</v>
      </c>
      <c r="AI1328">
        <f t="shared" si="663"/>
        <v>-25.170366356965719</v>
      </c>
      <c r="AJ1328">
        <f t="shared" si="664"/>
        <v>48.84691362904011</v>
      </c>
      <c r="AK1328"/>
      <c r="AL1328"/>
      <c r="AM1328"/>
      <c r="AN1328"/>
    </row>
    <row r="1329" spans="1:40" x14ac:dyDescent="0.35">
      <c r="A1329"/>
      <c r="B1329">
        <f t="shared" si="630"/>
        <v>119500</v>
      </c>
      <c r="C1329" s="237" t="str">
        <f t="shared" si="633"/>
        <v>-0.0000022583206480156+0.00864775854393928i</v>
      </c>
      <c r="D1329" s="208" t="str">
        <f t="shared" si="634"/>
        <v>-2.51367851597743+0.0662994821702012i</v>
      </c>
      <c r="E1329" t="str">
        <f t="shared" si="635"/>
        <v>20500</v>
      </c>
      <c r="F1329" t="str">
        <f t="shared" si="636"/>
        <v>0.327868852459016</v>
      </c>
      <c r="G1329" t="str">
        <f t="shared" si="631"/>
        <v>0.327868852459016</v>
      </c>
      <c r="H1329" t="str">
        <f t="shared" si="637"/>
        <v>3.42336940218557+1.16483582512466i</v>
      </c>
      <c r="I1329" t="str">
        <f t="shared" si="638"/>
        <v>469.275402629975i</v>
      </c>
      <c r="J1329" t="str">
        <f t="shared" si="632"/>
        <v>-297.088984595908+102.662441282554i</v>
      </c>
      <c r="K1329" t="str">
        <f t="shared" si="639"/>
        <v>0.487613922213387-1.41107812375606i</v>
      </c>
      <c r="L1329" t="str">
        <f t="shared" si="640"/>
        <v>0.0973974919075837-0.239738407971222i</v>
      </c>
      <c r="M1329" t="str">
        <f t="shared" si="641"/>
        <v>0.585011414120971-1.65081653172728i</v>
      </c>
      <c r="N1329" t="str">
        <f t="shared" si="642"/>
        <v>-1.49055874796259i</v>
      </c>
      <c r="O1329" t="str">
        <f t="shared" si="643"/>
        <v>0.080151510697029-0.996782692131532i</v>
      </c>
      <c r="P1329" t="str">
        <f t="shared" si="644"/>
        <v>0.919848489302971+0.996782692131532i</v>
      </c>
      <c r="Q1329" t="str">
        <f t="shared" si="645"/>
        <v>-0.919848489302971+0.493776055831058i</v>
      </c>
      <c r="R1329" t="str">
        <f t="shared" si="646"/>
        <v>-0.324728979638589-1.25795291329809i</v>
      </c>
      <c r="S1329" t="str">
        <f t="shared" si="647"/>
        <v>0.161415216362867i</v>
      </c>
      <c r="T1329" t="str">
        <f t="shared" si="648"/>
        <v>0.20305274167431-0.0524161985076559i</v>
      </c>
      <c r="U1329" t="str">
        <f t="shared" si="649"/>
        <v>0.00005-0.00118914332854076i</v>
      </c>
      <c r="V1329" t="str">
        <f t="shared" si="650"/>
        <v>0.00002-0.0133184052796565i</v>
      </c>
      <c r="W1329" t="str">
        <f t="shared" si="651"/>
        <v>0.0000422729307903703-0.00109180760430546i</v>
      </c>
      <c r="X1329" t="str">
        <f t="shared" si="652"/>
        <v>0.0000512807450236512-0.00109103404435078i</v>
      </c>
      <c r="Y1329" t="str">
        <f t="shared" si="653"/>
        <v>0.009+0.600672515366368i</v>
      </c>
      <c r="Z1329" t="str">
        <f t="shared" si="654"/>
        <v>-0.0218154471242417-0.0013556567407508i</v>
      </c>
      <c r="AA1329" t="str">
        <f t="shared" si="655"/>
        <v>0.302061865684191-20.0094004351144i</v>
      </c>
      <c r="AB1329" t="str">
        <f t="shared" si="656"/>
        <v>0.678684158174073-0.175196075982629i</v>
      </c>
      <c r="AC1329" t="str">
        <f t="shared" si="657"/>
        <v>1.10782140058904-1.22287473229421i</v>
      </c>
      <c r="AD1329" t="str">
        <f t="shared" si="658"/>
        <v>0.354834146275625+0.233540925924933i</v>
      </c>
      <c r="AE1329" t="str">
        <f t="shared" si="659"/>
        <v>-0.00742426422547999-0.00557583302310891i</v>
      </c>
      <c r="AF1329" t="str">
        <f t="shared" si="660"/>
        <v>-5.937047918163-1.09853634295446i</v>
      </c>
      <c r="AG1329" t="str">
        <f t="shared" si="661"/>
        <v>1.01730430868397-0.0254466984613584i</v>
      </c>
      <c r="AH1329" t="str">
        <f t="shared" si="662"/>
        <v>0.0362701734894321+0.0414652407554982i</v>
      </c>
      <c r="AI1329">
        <f t="shared" si="663"/>
        <v>-25.178568055487517</v>
      </c>
      <c r="AJ1329">
        <f t="shared" si="664"/>
        <v>48.823398629895003</v>
      </c>
      <c r="AK1329"/>
      <c r="AL1329"/>
      <c r="AM1329"/>
      <c r="AN1329"/>
    </row>
    <row r="1330" spans="1:40" x14ac:dyDescent="0.35">
      <c r="A1330"/>
      <c r="B1330">
        <f t="shared" ref="B1330:B1393" si="665">B1329+100</f>
        <v>119600</v>
      </c>
      <c r="C1330" s="237" t="str">
        <f t="shared" si="633"/>
        <v>-2.25454577112539E-06+0.00864052797757982i</v>
      </c>
      <c r="D1330" s="208" t="str">
        <f t="shared" si="634"/>
        <v>-2.5136784870367+0.066244047828112i</v>
      </c>
      <c r="E1330" t="str">
        <f t="shared" si="635"/>
        <v>20500</v>
      </c>
      <c r="F1330" t="str">
        <f t="shared" si="636"/>
        <v>0.327868852459016</v>
      </c>
      <c r="G1330" t="str">
        <f t="shared" si="631"/>
        <v>0.327868852459016</v>
      </c>
      <c r="H1330" t="str">
        <f t="shared" si="637"/>
        <v>3.42400310052401+1.16409612640895i</v>
      </c>
      <c r="I1330" t="str">
        <f t="shared" si="638"/>
        <v>469.668101711674i</v>
      </c>
      <c r="J1330" t="str">
        <f t="shared" si="632"/>
        <v>-297.58808703611+102.74835127526i</v>
      </c>
      <c r="K1330" t="str">
        <f t="shared" si="639"/>
        <v>0.486880776857337-1.41014349331479i</v>
      </c>
      <c r="L1330" t="str">
        <f t="shared" si="640"/>
        <v>0.097257719127333-0.239594695204611i</v>
      </c>
      <c r="M1330" t="str">
        <f t="shared" si="641"/>
        <v>0.58413849598467-1.6497381885194i</v>
      </c>
      <c r="N1330" t="str">
        <f t="shared" si="642"/>
        <v>-1.4918060774588i</v>
      </c>
      <c r="O1330" t="str">
        <f t="shared" si="643"/>
        <v>0.0789081322151307-0.996881892036524i</v>
      </c>
      <c r="P1330" t="str">
        <f t="shared" si="644"/>
        <v>0.921091867784869+0.996881892036524i</v>
      </c>
      <c r="Q1330" t="str">
        <f t="shared" si="645"/>
        <v>-0.921091867784869+0.494924185422276i</v>
      </c>
      <c r="R1330" t="str">
        <f t="shared" si="646"/>
        <v>-0.324713920988539-1.2567591847933i</v>
      </c>
      <c r="S1330" t="str">
        <f t="shared" si="647"/>
        <v>0.161550291857731i</v>
      </c>
      <c r="T1330" t="str">
        <f t="shared" si="648"/>
        <v>0.203029813098242-0.0524576287059667i</v>
      </c>
      <c r="U1330" t="str">
        <f t="shared" si="649"/>
        <v>0.00005-0.00118814906154365i</v>
      </c>
      <c r="V1330" t="str">
        <f t="shared" si="650"/>
        <v>0.00002-0.0133072694892889i</v>
      </c>
      <c r="W1330" t="str">
        <f t="shared" si="651"/>
        <v>0.0000422729296994293-0.00109089494760245i</v>
      </c>
      <c r="X1330" t="str">
        <f t="shared" si="652"/>
        <v>0.0000512656691336661-0.0010901221588386i</v>
      </c>
      <c r="Y1330" t="str">
        <f t="shared" si="653"/>
        <v>0.009+0.601175170190943i</v>
      </c>
      <c r="Z1330" t="str">
        <f t="shared" si="654"/>
        <v>-0.0217789354272472-0.00135366638914066i</v>
      </c>
      <c r="AA1330" t="str">
        <f t="shared" si="655"/>
        <v>0.301554735802094-19.9926170253964i</v>
      </c>
      <c r="AB1330" t="str">
        <f t="shared" si="656"/>
        <v>0.67860752162527-0.175334552415066i</v>
      </c>
      <c r="AC1330" t="str">
        <f t="shared" si="657"/>
        <v>1.10714467015998-1.22194440518359i</v>
      </c>
      <c r="AD1330" t="str">
        <f t="shared" si="658"/>
        <v>0.355128757604846+0.233585594575103i</v>
      </c>
      <c r="AE1330" t="str">
        <f t="shared" si="659"/>
        <v>-0.00741812931187069-0.00556797144397326i</v>
      </c>
      <c r="AF1330" t="str">
        <f t="shared" si="660"/>
        <v>-5.93768158756071-1.09785207858084i</v>
      </c>
      <c r="AG1330" t="str">
        <f t="shared" si="661"/>
        <v>1.01729302269907-0.0254468421397261i</v>
      </c>
      <c r="AH1330" t="str">
        <f t="shared" si="662"/>
        <v>0.0362529718451213+0.0414112482036192i</v>
      </c>
      <c r="AI1330">
        <f t="shared" si="663"/>
        <v>-25.186764324652952</v>
      </c>
      <c r="AJ1330">
        <f t="shared" si="664"/>
        <v>48.799871135809376</v>
      </c>
      <c r="AK1330"/>
      <c r="AL1330"/>
      <c r="AM1330"/>
      <c r="AN1330"/>
    </row>
    <row r="1331" spans="1:40" x14ac:dyDescent="0.35">
      <c r="A1331"/>
      <c r="B1331">
        <f t="shared" si="665"/>
        <v>119700</v>
      </c>
      <c r="C1331" s="237" t="str">
        <f t="shared" si="633"/>
        <v>-2.25078035112622E-06+0.00863330949236469i</v>
      </c>
      <c r="D1331" s="208" t="str">
        <f t="shared" si="634"/>
        <v>-2.51367845816848+0.0661887061081293i</v>
      </c>
      <c r="E1331" t="str">
        <f t="shared" si="635"/>
        <v>20500</v>
      </c>
      <c r="F1331" t="str">
        <f t="shared" si="636"/>
        <v>0.327868852459016</v>
      </c>
      <c r="G1331" t="str">
        <f t="shared" si="631"/>
        <v>0.327868852459016</v>
      </c>
      <c r="H1331" t="str">
        <f t="shared" si="637"/>
        <v>3.4246354655007+1.16335717115367i</v>
      </c>
      <c r="I1331" t="str">
        <f t="shared" si="638"/>
        <v>470.060800793373i</v>
      </c>
      <c r="J1331" t="str">
        <f t="shared" si="632"/>
        <v>-298.087606960577+102.834261267965i</v>
      </c>
      <c r="K1331" t="str">
        <f t="shared" si="639"/>
        <v>0.486149222291648-1.40920989281037i</v>
      </c>
      <c r="L1331" t="str">
        <f t="shared" si="640"/>
        <v>0.0971182305277938-0.239451107299608i</v>
      </c>
      <c r="M1331" t="str">
        <f t="shared" si="641"/>
        <v>0.583267452819442-1.64866100010998i</v>
      </c>
      <c r="N1331" t="str">
        <f t="shared" si="642"/>
        <v>-1.493053406955i</v>
      </c>
      <c r="O1331" t="str">
        <f t="shared" si="643"/>
        <v>0.07766463096555-0.996979540962093i</v>
      </c>
      <c r="P1331" t="str">
        <f t="shared" si="644"/>
        <v>0.92233536903445+0.996979540962093i</v>
      </c>
      <c r="Q1331" t="str">
        <f t="shared" si="645"/>
        <v>-0.92233536903445+0.496073865992907i</v>
      </c>
      <c r="R1331" t="str">
        <f t="shared" si="646"/>
        <v>-0.324698847483938-1.25556732658881i</v>
      </c>
      <c r="S1331" t="str">
        <f t="shared" si="647"/>
        <v>0.161685367352596i</v>
      </c>
      <c r="T1331" t="str">
        <f t="shared" si="648"/>
        <v>0.203006864435429-0.0524990524344051i</v>
      </c>
      <c r="U1331" t="str">
        <f t="shared" si="649"/>
        <v>0.00005-0.00118715645581137i</v>
      </c>
      <c r="V1331" t="str">
        <f t="shared" si="650"/>
        <v>0.00002-0.0132961523050873i</v>
      </c>
      <c r="W1331" t="str">
        <f t="shared" si="651"/>
        <v>0.0000422729286075754-0.001089983815995i</v>
      </c>
      <c r="X1331" t="str">
        <f t="shared" si="652"/>
        <v>0.0000512506310050061-0.00108921179682166i</v>
      </c>
      <c r="Y1331" t="str">
        <f t="shared" si="653"/>
        <v>0.009+0.601677825015517i</v>
      </c>
      <c r="Z1331" t="str">
        <f t="shared" si="654"/>
        <v>-0.0217425153695315-0.00135168151734934i</v>
      </c>
      <c r="AA1331" t="str">
        <f t="shared" si="655"/>
        <v>0.301048883818522-19.9758617913253i</v>
      </c>
      <c r="AB1331" t="str">
        <f t="shared" si="656"/>
        <v>0.678530817938464-0.175473007222579i</v>
      </c>
      <c r="AC1331" t="str">
        <f t="shared" si="657"/>
        <v>1.10646943825858-1.22101499086915i</v>
      </c>
      <c r="AD1331" t="str">
        <f t="shared" si="658"/>
        <v>0.355423455131918+0.233629913906026i</v>
      </c>
      <c r="AE1331" t="str">
        <f t="shared" si="659"/>
        <v>-0.00741200669937103-0.00556012130901835i</v>
      </c>
      <c r="AF1331" t="str">
        <f t="shared" si="660"/>
        <v>-5.93831392366918-1.09716846504554i</v>
      </c>
      <c r="AG1331" t="str">
        <f t="shared" si="661"/>
        <v>1.01728173051194-0.025446991968135i</v>
      </c>
      <c r="AH1331" t="str">
        <f t="shared" si="662"/>
        <v>0.0362357958801079+0.0413573315481024i</v>
      </c>
      <c r="AI1331">
        <f t="shared" si="663"/>
        <v>-25.194955175970641</v>
      </c>
      <c r="AJ1331">
        <f t="shared" si="664"/>
        <v>48.77633117117059</v>
      </c>
      <c r="AK1331"/>
      <c r="AL1331"/>
      <c r="AM1331"/>
      <c r="AN1331"/>
    </row>
    <row r="1332" spans="1:40" x14ac:dyDescent="0.35">
      <c r="A1332"/>
      <c r="B1332">
        <f t="shared" si="665"/>
        <v>119800</v>
      </c>
      <c r="C1332" s="237" t="str">
        <f t="shared" si="633"/>
        <v>-2.24702435645566E-06+0.00862610305804061i</v>
      </c>
      <c r="D1332" s="208" t="str">
        <f t="shared" si="634"/>
        <v>-2.51367842937252+0.0661334567783114i</v>
      </c>
      <c r="E1332" t="str">
        <f t="shared" si="635"/>
        <v>20500</v>
      </c>
      <c r="F1332" t="str">
        <f t="shared" si="636"/>
        <v>0.327868852459016</v>
      </c>
      <c r="G1332" t="str">
        <f t="shared" si="631"/>
        <v>0.327868852459016</v>
      </c>
      <c r="H1332" t="str">
        <f t="shared" si="637"/>
        <v>3.42526650065899+1.16261895880469i</v>
      </c>
      <c r="I1332" t="str">
        <f t="shared" si="638"/>
        <v>470.453499875072i</v>
      </c>
      <c r="J1332" t="str">
        <f t="shared" si="632"/>
        <v>-298.587544369311+102.92017126067i</v>
      </c>
      <c r="K1332" t="str">
        <f t="shared" si="639"/>
        <v>0.485419254108494-1.40827732113603i</v>
      </c>
      <c r="L1332" t="str">
        <f t="shared" si="640"/>
        <v>0.0969790253888757-0.239307644235356i</v>
      </c>
      <c r="M1332" t="str">
        <f t="shared" si="641"/>
        <v>0.58239827949737-1.64758496537139i</v>
      </c>
      <c r="N1332" t="str">
        <f t="shared" si="642"/>
        <v>-1.4943007364512i</v>
      </c>
      <c r="O1332" t="str">
        <f t="shared" si="643"/>
        <v>0.0764210088829548-0.997075638756314i</v>
      </c>
      <c r="P1332" t="str">
        <f t="shared" si="644"/>
        <v>0.923578991117045+0.997075638756314i</v>
      </c>
      <c r="Q1332" t="str">
        <f t="shared" si="645"/>
        <v>-0.923578991117045+0.497225097694886i</v>
      </c>
      <c r="R1332" t="str">
        <f t="shared" si="646"/>
        <v>-0.324683759118729-1.25437733398729i</v>
      </c>
      <c r="S1332" t="str">
        <f t="shared" si="647"/>
        <v>0.16182044284746i</v>
      </c>
      <c r="T1332" t="str">
        <f t="shared" si="648"/>
        <v>0.202983895683639-0.0525404696859708i</v>
      </c>
      <c r="U1332" t="str">
        <f t="shared" si="649"/>
        <v>0.00005-0.00118616550718381i</v>
      </c>
      <c r="V1332" t="str">
        <f t="shared" si="650"/>
        <v>0.00002-0.0132850536804587i</v>
      </c>
      <c r="W1332" t="str">
        <f t="shared" si="651"/>
        <v>0.0000422729275148094-0.001089074205664i</v>
      </c>
      <c r="X1332" t="str">
        <f t="shared" si="652"/>
        <v>0.0000512356305116556-0.00108830295448589i</v>
      </c>
      <c r="Y1332" t="str">
        <f t="shared" si="653"/>
        <v>0.009+0.602180479840091i</v>
      </c>
      <c r="Z1332" t="str">
        <f t="shared" si="654"/>
        <v>-0.0217061866445411-0.00134970210443094i</v>
      </c>
      <c r="AA1332" t="str">
        <f t="shared" si="655"/>
        <v>0.300544305437442-19.9591346618995i</v>
      </c>
      <c r="AB1332" t="str">
        <f t="shared" si="656"/>
        <v>0.678454047106195-0.175611440381772i</v>
      </c>
      <c r="AC1332" t="str">
        <f t="shared" si="657"/>
        <v>1.10579570083245-1.22008648844594i</v>
      </c>
      <c r="AD1332" t="str">
        <f t="shared" si="658"/>
        <v>0.355718238473417+0.233673883773389i</v>
      </c>
      <c r="AE1332" t="str">
        <f t="shared" si="659"/>
        <v>-0.00740589634449191-0.00555228259019204i</v>
      </c>
      <c r="AF1332" t="str">
        <f t="shared" si="660"/>
        <v>-5.93894493003151-1.09648550202638i</v>
      </c>
      <c r="AG1332" t="str">
        <f t="shared" si="661"/>
        <v>1.0172704321269-0.0254471479031992i</v>
      </c>
      <c r="AH1332" t="str">
        <f t="shared" si="662"/>
        <v>0.0362186454910612+0.0413034906078858i</v>
      </c>
      <c r="AI1332">
        <f t="shared" si="663"/>
        <v>-25.203140620920923</v>
      </c>
      <c r="AJ1332">
        <f t="shared" si="664"/>
        <v>48.752778760278566</v>
      </c>
      <c r="AK1332"/>
      <c r="AL1332"/>
      <c r="AM1332"/>
      <c r="AN1332"/>
    </row>
    <row r="1333" spans="1:40" x14ac:dyDescent="0.35">
      <c r="A1333"/>
      <c r="B1333">
        <f t="shared" si="665"/>
        <v>119900</v>
      </c>
      <c r="C1333" s="237" t="str">
        <f t="shared" si="633"/>
        <v>-2.24327775568288E-06+0.00861890864445526i</v>
      </c>
      <c r="D1333" s="208" t="str">
        <f t="shared" si="634"/>
        <v>-2.51367840064859+0.0660782996074904i</v>
      </c>
      <c r="E1333" t="str">
        <f t="shared" si="635"/>
        <v>20500</v>
      </c>
      <c r="F1333" t="str">
        <f t="shared" si="636"/>
        <v>0.327868852459016</v>
      </c>
      <c r="G1333" t="str">
        <f t="shared" si="631"/>
        <v>0.327868852459016</v>
      </c>
      <c r="H1333" t="str">
        <f t="shared" si="637"/>
        <v>3.42589620953127+1.16188148880565i</v>
      </c>
      <c r="I1333" t="str">
        <f t="shared" si="638"/>
        <v>470.84619895677i</v>
      </c>
      <c r="J1333" t="str">
        <f t="shared" si="632"/>
        <v>-299.087899262311+103.006081253375i</v>
      </c>
      <c r="K1333" t="str">
        <f t="shared" si="639"/>
        <v>0.484690867914557-1.40734577718382i</v>
      </c>
      <c r="L1333" t="str">
        <f t="shared" si="640"/>
        <v>0.0968401029925764-0.23916430599022i</v>
      </c>
      <c r="M1333" t="str">
        <f t="shared" si="641"/>
        <v>0.581530970907133-1.64651008317404i</v>
      </c>
      <c r="N1333" t="str">
        <f t="shared" si="642"/>
        <v>-1.49554806594741i</v>
      </c>
      <c r="O1333" t="str">
        <f t="shared" si="643"/>
        <v>0.0751772679021998-0.997170185269676i</v>
      </c>
      <c r="P1333" t="str">
        <f t="shared" si="644"/>
        <v>0.9248227320978+0.997170185269676i</v>
      </c>
      <c r="Q1333" t="str">
        <f t="shared" si="645"/>
        <v>-0.9248227320978+0.498377880677734i</v>
      </c>
      <c r="R1333" t="str">
        <f t="shared" si="646"/>
        <v>-0.324668655886853-1.25318920230703i</v>
      </c>
      <c r="S1333" t="str">
        <f t="shared" si="647"/>
        <v>0.161955518342324i</v>
      </c>
      <c r="T1333" t="str">
        <f t="shared" si="648"/>
        <v>0.202960906840639-0.0525818804536609i</v>
      </c>
      <c r="U1333" t="str">
        <f t="shared" si="649"/>
        <v>0.00005-0.00118517621151477i</v>
      </c>
      <c r="V1333" t="str">
        <f t="shared" si="650"/>
        <v>0.00002-0.0132739735689654i</v>
      </c>
      <c r="W1333" t="str">
        <f t="shared" si="651"/>
        <v>0.0000422729264211307-0.00108816611280311i</v>
      </c>
      <c r="X1333" t="str">
        <f t="shared" si="652"/>
        <v>0.0000512206675281218-0.00108739562802998i</v>
      </c>
      <c r="Y1333" t="str">
        <f t="shared" si="653"/>
        <v>0.009+0.602683134664666i</v>
      </c>
      <c r="Z1333" t="str">
        <f t="shared" si="654"/>
        <v>-0.0216699489470047-0.00134772812953966i</v>
      </c>
      <c r="AA1333" t="str">
        <f t="shared" si="655"/>
        <v>0.300040996380889-19.942435566356i</v>
      </c>
      <c r="AB1333" t="str">
        <f t="shared" si="656"/>
        <v>0.678377209120998-0.175749851869238i</v>
      </c>
      <c r="AC1333" t="str">
        <f t="shared" si="657"/>
        <v>1.10512345384236-1.21915889700749i</v>
      </c>
      <c r="AD1333" t="str">
        <f t="shared" si="658"/>
        <v>0.356013107245684+0.233717504033231i</v>
      </c>
      <c r="AE1333" t="str">
        <f t="shared" si="659"/>
        <v>-0.00739979820392709-0.00554445525954129i</v>
      </c>
      <c r="AF1333" t="str">
        <f t="shared" si="660"/>
        <v>-5.93957461017986-1.09580318919816i</v>
      </c>
      <c r="AG1333" t="str">
        <f t="shared" si="661"/>
        <v>1.01725912754825-0.0254473099016613i</v>
      </c>
      <c r="AH1333" t="str">
        <f t="shared" si="662"/>
        <v>0.0362015205750949+0.041249725202521i</v>
      </c>
      <c r="AI1333">
        <f t="shared" si="663"/>
        <v>-25.211320670954542</v>
      </c>
      <c r="AJ1333">
        <f t="shared" si="664"/>
        <v>48.729213927343935</v>
      </c>
      <c r="AK1333"/>
      <c r="AL1333"/>
      <c r="AM1333"/>
      <c r="AN1333"/>
    </row>
    <row r="1334" spans="1:40" x14ac:dyDescent="0.35">
      <c r="A1334"/>
      <c r="B1334">
        <f t="shared" si="665"/>
        <v>120000</v>
      </c>
      <c r="C1334" s="237" t="str">
        <f t="shared" si="633"/>
        <v>-2.23954051750793E-06+0.00861172622155678i</v>
      </c>
      <c r="D1334" s="208" t="str">
        <f t="shared" si="634"/>
        <v>-2.51367837199643+0.0660232343652687i</v>
      </c>
      <c r="E1334" t="str">
        <f t="shared" si="635"/>
        <v>20500</v>
      </c>
      <c r="F1334" t="str">
        <f t="shared" si="636"/>
        <v>0.327868852459016</v>
      </c>
      <c r="G1334" t="str">
        <f t="shared" si="631"/>
        <v>0.327868852459016</v>
      </c>
      <c r="H1334" t="str">
        <f t="shared" si="637"/>
        <v>3.4265245956389+1.161144760598i</v>
      </c>
      <c r="I1334" t="str">
        <f t="shared" si="638"/>
        <v>471.238898038469i</v>
      </c>
      <c r="J1334" t="str">
        <f t="shared" si="632"/>
        <v>-299.588671639577+103.09199124608i</v>
      </c>
      <c r="K1334" t="str">
        <f t="shared" si="639"/>
        <v>0.48396405933097-1.4064152598447i</v>
      </c>
      <c r="L1334" t="str">
        <f t="shared" si="640"/>
        <v>0.0967014626229734-0.239021092541792i</v>
      </c>
      <c r="M1334" t="str">
        <f t="shared" si="641"/>
        <v>0.580665521953943-1.64543635238649i</v>
      </c>
      <c r="N1334" t="str">
        <f t="shared" si="642"/>
        <v>-1.49679539544361i</v>
      </c>
      <c r="O1334" t="str">
        <f t="shared" si="643"/>
        <v>0.073933409958356-0.99726318035508i</v>
      </c>
      <c r="P1334" t="str">
        <f t="shared" si="644"/>
        <v>0.926066590041644+0.99726318035508i</v>
      </c>
      <c r="Q1334" t="str">
        <f t="shared" si="645"/>
        <v>-0.926066590041644+0.49953221508853i</v>
      </c>
      <c r="R1334" t="str">
        <f t="shared" si="646"/>
        <v>-0.324653537782241-1.252002926882i</v>
      </c>
      <c r="S1334" t="str">
        <f t="shared" si="647"/>
        <v>0.162090593837189i</v>
      </c>
      <c r="T1334" t="str">
        <f t="shared" si="648"/>
        <v>0.202937897904202-0.0526232847304677i</v>
      </c>
      <c r="U1334" t="str">
        <f t="shared" si="649"/>
        <v>0.00005-0.00118418856467184i</v>
      </c>
      <c r="V1334" t="str">
        <f t="shared" si="650"/>
        <v>0.00002-0.0132629119243246i</v>
      </c>
      <c r="W1334" t="str">
        <f t="shared" si="651"/>
        <v>0.0000422729253265398-0.00108725953361864i</v>
      </c>
      <c r="X1334" t="str">
        <f t="shared" si="652"/>
        <v>0.0000512057419294349-0.00108648981366522i</v>
      </c>
      <c r="Y1334" t="str">
        <f t="shared" si="653"/>
        <v>0.009+0.60318578948924i</v>
      </c>
      <c r="Z1334" t="str">
        <f t="shared" si="654"/>
        <v>-0.0216338019729246-0.00134575957192927i</v>
      </c>
      <c r="AA1334" t="str">
        <f t="shared" si="655"/>
        <v>0.299538952388867-19.92576443417i</v>
      </c>
      <c r="AB1334" t="str">
        <f t="shared" si="656"/>
        <v>0.678300303975431-0.175888241661553i</v>
      </c>
      <c r="AC1334" t="str">
        <f t="shared" si="657"/>
        <v>1.10445269326215-1.21823221564595i</v>
      </c>
      <c r="AD1334" t="str">
        <f t="shared" si="658"/>
        <v>0.356308061064806+0.233760774541982i</v>
      </c>
      <c r="AE1334" t="str">
        <f t="shared" si="659"/>
        <v>-0.00739371223455126-0.00553663928921223i</v>
      </c>
      <c r="AF1334" t="str">
        <f t="shared" si="660"/>
        <v>-5.94020296763533-1.09512152623273i</v>
      </c>
      <c r="AG1334" t="str">
        <f t="shared" si="661"/>
        <v>1.01724781678034-0.0254474779203913i</v>
      </c>
      <c r="AH1334" t="str">
        <f t="shared" si="662"/>
        <v>0.0361844210297545+0.041196035152168i</v>
      </c>
      <c r="AI1334">
        <f t="shared" si="663"/>
        <v>-25.21949533749412</v>
      </c>
      <c r="AJ1334">
        <f t="shared" si="664"/>
        <v>48.705636696494743</v>
      </c>
      <c r="AK1334"/>
      <c r="AL1334"/>
      <c r="AM1334"/>
      <c r="AN1334"/>
    </row>
    <row r="1335" spans="1:40" x14ac:dyDescent="0.35">
      <c r="A1335"/>
      <c r="B1335">
        <f t="shared" si="665"/>
        <v>120100</v>
      </c>
      <c r="C1335" s="237" t="str">
        <f t="shared" si="633"/>
        <v>-2.23581261076113E-06+0.00860455575939341i</v>
      </c>
      <c r="D1335" s="208" t="str">
        <f t="shared" si="634"/>
        <v>-2.51367834341581+0.0659682608220162i</v>
      </c>
      <c r="E1335" t="str">
        <f t="shared" si="635"/>
        <v>20500</v>
      </c>
      <c r="F1335" t="str">
        <f t="shared" si="636"/>
        <v>0.327868852459016</v>
      </c>
      <c r="G1335" t="str">
        <f t="shared" si="631"/>
        <v>0.327868852459016</v>
      </c>
      <c r="H1335" t="str">
        <f t="shared" si="637"/>
        <v>3.42715166249237+1.16040877362104i</v>
      </c>
      <c r="I1335" t="str">
        <f t="shared" si="638"/>
        <v>471.631597120168i</v>
      </c>
      <c r="J1335" t="str">
        <f t="shared" si="632"/>
        <v>-300.08986150111+103.177901238785i</v>
      </c>
      <c r="K1335" t="str">
        <f t="shared" si="639"/>
        <v>0.483238823993259-1.40548576800848i</v>
      </c>
      <c r="L1335" t="str">
        <f t="shared" si="640"/>
        <v>0.0965631035662224-0.238878003866905i</v>
      </c>
      <c r="M1335" t="str">
        <f t="shared" si="641"/>
        <v>0.579801927559481-1.64436377187538i</v>
      </c>
      <c r="N1335" t="str">
        <f t="shared" si="642"/>
        <v>-1.49804272493981i</v>
      </c>
      <c r="O1335" t="str">
        <f t="shared" si="643"/>
        <v>0.0726894369866451-0.997354623867842i</v>
      </c>
      <c r="P1335" t="str">
        <f t="shared" si="644"/>
        <v>0.927310563013355+0.997354623867842i</v>
      </c>
      <c r="Q1335" t="str">
        <f t="shared" si="645"/>
        <v>-0.927310563013355+0.500688101071968i</v>
      </c>
      <c r="R1335" t="str">
        <f t="shared" si="646"/>
        <v>-0.324638404798818-1.25081850306162i</v>
      </c>
      <c r="S1335" t="str">
        <f t="shared" si="647"/>
        <v>0.162225669332053i</v>
      </c>
      <c r="T1335" t="str">
        <f t="shared" si="648"/>
        <v>0.202914868872088-0.0526646825093782i</v>
      </c>
      <c r="U1335" t="str">
        <f t="shared" si="649"/>
        <v>0.00005-0.00118320256253639i</v>
      </c>
      <c r="V1335" t="str">
        <f t="shared" si="650"/>
        <v>0.00002-0.0132518687004076i</v>
      </c>
      <c r="W1335" t="str">
        <f t="shared" si="651"/>
        <v>0.0000422729242310362-0.00108635446432954i</v>
      </c>
      <c r="X1335" t="str">
        <f t="shared" si="652"/>
        <v>0.0000511908535911458-0.00108558550761559i</v>
      </c>
      <c r="Y1335" t="str">
        <f t="shared" si="653"/>
        <v>0.009+0.603688444313815i</v>
      </c>
      <c r="Z1335" t="str">
        <f t="shared" si="654"/>
        <v>-0.021597745419573-0.00134379641095265i</v>
      </c>
      <c r="AA1335" t="str">
        <f t="shared" si="655"/>
        <v>0.299038169219262-19.9091211950528i</v>
      </c>
      <c r="AB1335" t="str">
        <f t="shared" si="656"/>
        <v>0.678223331662007-0.176026609735279i</v>
      </c>
      <c r="AC1335" t="str">
        <f t="shared" si="657"/>
        <v>1.10378341507871-1.2173064434519i</v>
      </c>
      <c r="AD1335" t="str">
        <f t="shared" si="658"/>
        <v>0.35660309954664+0.233803695156411i</v>
      </c>
      <c r="AE1335" t="str">
        <f t="shared" si="659"/>
        <v>-0.00738763839342033-0.00552883465144899i</v>
      </c>
      <c r="AF1335" t="str">
        <f t="shared" si="660"/>
        <v>-5.94083000590818-1.09444051279902i</v>
      </c>
      <c r="AG1335" t="str">
        <f t="shared" si="661"/>
        <v>1.0172364998275-0.0254476519163863i</v>
      </c>
      <c r="AH1335" t="str">
        <f t="shared" si="662"/>
        <v>0.0361673467530264+0.0411424202775943i</v>
      </c>
      <c r="AI1335">
        <f t="shared" si="663"/>
        <v>-25.227664631932893</v>
      </c>
      <c r="AJ1335">
        <f t="shared" si="664"/>
        <v>48.682047091768993</v>
      </c>
      <c r="AK1335"/>
      <c r="AL1335"/>
      <c r="AM1335"/>
      <c r="AN1335"/>
    </row>
    <row r="1336" spans="1:40" x14ac:dyDescent="0.35">
      <c r="A1336"/>
      <c r="B1336">
        <f t="shared" si="665"/>
        <v>120200</v>
      </c>
      <c r="C1336" s="237" t="str">
        <f t="shared" si="633"/>
        <v>-0.0000022320940044024+0.0085973972281131i</v>
      </c>
      <c r="D1336" s="208" t="str">
        <f t="shared" si="634"/>
        <v>-2.51367831490649+0.0659133787488671i</v>
      </c>
      <c r="E1336" t="str">
        <f t="shared" si="635"/>
        <v>20500</v>
      </c>
      <c r="F1336" t="str">
        <f t="shared" si="636"/>
        <v>0.327868852459016</v>
      </c>
      <c r="G1336" t="str">
        <f t="shared" si="631"/>
        <v>0.327868852459016</v>
      </c>
      <c r="H1336" t="str">
        <f t="shared" si="637"/>
        <v>3.42777741359125+1.15967352731191i</v>
      </c>
      <c r="I1336" t="str">
        <f t="shared" si="638"/>
        <v>472.024296201866i</v>
      </c>
      <c r="J1336" t="str">
        <f t="shared" si="632"/>
        <v>-300.591468846908+103.26381123149i</v>
      </c>
      <c r="K1336" t="str">
        <f t="shared" si="639"/>
        <v>0.482515157551303-1.40455730056392i</v>
      </c>
      <c r="L1336" t="str">
        <f t="shared" si="640"/>
        <v>0.0964250251105452-0.238735039941628i</v>
      </c>
      <c r="M1336" t="str">
        <f t="shared" si="641"/>
        <v>0.578940182661848-1.64329234050555i</v>
      </c>
      <c r="N1336" t="str">
        <f t="shared" si="642"/>
        <v>-1.49929005443601i</v>
      </c>
      <c r="O1336" t="str">
        <f t="shared" si="643"/>
        <v>0.071445350922479-0.99744451566569i</v>
      </c>
      <c r="P1336" t="str">
        <f t="shared" si="644"/>
        <v>0.928554649077521+0.99744451566569i</v>
      </c>
      <c r="Q1336" t="str">
        <f t="shared" si="645"/>
        <v>-0.928554649077521+0.50184553877032i</v>
      </c>
      <c r="R1336" t="str">
        <f t="shared" si="646"/>
        <v>-0.324623256930501-1.24963592621082i</v>
      </c>
      <c r="S1336" t="str">
        <f t="shared" si="647"/>
        <v>0.162360744826917i</v>
      </c>
      <c r="T1336" t="str">
        <f t="shared" si="648"/>
        <v>0.202891819742063-0.0527060737833758i</v>
      </c>
      <c r="U1336" t="str">
        <f t="shared" si="649"/>
        <v>0.0000499999999999999-0.0011822182010035i</v>
      </c>
      <c r="V1336" t="str">
        <f t="shared" si="650"/>
        <v>0.00002-0.0132408438512392i</v>
      </c>
      <c r="W1336" t="str">
        <f t="shared" si="651"/>
        <v>0.0000422729231346202-0.00108545090116737i</v>
      </c>
      <c r="X1336" t="str">
        <f t="shared" si="652"/>
        <v>0.0000511760023893219-0.00108468270611757i</v>
      </c>
      <c r="Y1336" t="str">
        <f t="shared" si="653"/>
        <v>0.009+0.604191099138389i</v>
      </c>
      <c r="Z1336" t="str">
        <f t="shared" si="654"/>
        <v>-0.0215617789854834-0.00134183862606107i</v>
      </c>
      <c r="AA1336" t="str">
        <f t="shared" si="655"/>
        <v>0.298538642647751-19.8925057789518i</v>
      </c>
      <c r="AB1336" t="str">
        <f t="shared" si="656"/>
        <v>0.678146292173258-0.176164956066962i</v>
      </c>
      <c r="AC1336" t="str">
        <f t="shared" si="657"/>
        <v>1.10311561529191-1.21638157951458i</v>
      </c>
      <c r="AD1336" t="str">
        <f t="shared" si="658"/>
        <v>0.356898222306791+0.233846265733675i</v>
      </c>
      <c r="AE1336" t="str">
        <f t="shared" si="659"/>
        <v>-0.00738157663776936-0.0055210413185939i</v>
      </c>
      <c r="AF1336" t="str">
        <f t="shared" si="660"/>
        <v>-5.94145572849774-1.09376014856304i</v>
      </c>
      <c r="AG1336" t="str">
        <f t="shared" si="661"/>
        <v>1.01722517669411-0.0254478318467698i</v>
      </c>
      <c r="AH1336" t="str">
        <f t="shared" si="662"/>
        <v>0.0361502976433254+0.0410888804001704i</v>
      </c>
      <c r="AI1336">
        <f t="shared" si="663"/>
        <v>-25.235828565636155</v>
      </c>
      <c r="AJ1336">
        <f t="shared" si="664"/>
        <v>48.658445137121809</v>
      </c>
      <c r="AK1336"/>
      <c r="AL1336"/>
      <c r="AM1336"/>
      <c r="AN1336"/>
    </row>
    <row r="1337" spans="1:40" x14ac:dyDescent="0.35">
      <c r="A1337"/>
      <c r="B1337">
        <f t="shared" si="665"/>
        <v>120300</v>
      </c>
      <c r="C1337" s="237" t="str">
        <f t="shared" si="633"/>
        <v>-2.22838466752062E-06+0.00859025059796303i</v>
      </c>
      <c r="D1337" s="208" t="str">
        <f t="shared" si="634"/>
        <v>-2.51367828646824+0.0658585879177166i</v>
      </c>
      <c r="E1337" t="str">
        <f t="shared" si="635"/>
        <v>20500</v>
      </c>
      <c r="F1337" t="str">
        <f t="shared" si="636"/>
        <v>0.327868852459016</v>
      </c>
      <c r="G1337" t="str">
        <f t="shared" si="631"/>
        <v>0.327868852459016</v>
      </c>
      <c r="H1337" t="str">
        <f t="shared" si="637"/>
        <v>3.42840185242427+1.15893902110567i</v>
      </c>
      <c r="I1337" t="str">
        <f t="shared" si="638"/>
        <v>472.416995283565i</v>
      </c>
      <c r="J1337" t="str">
        <f t="shared" si="632"/>
        <v>-301.093493676973+103.349721224195i</v>
      </c>
      <c r="K1337" t="str">
        <f t="shared" si="639"/>
        <v>0.481793055669263-1.4036298563987i</v>
      </c>
      <c r="L1337" t="str">
        <f t="shared" si="640"/>
        <v>0.0962872265462288-0.238592200741281i</v>
      </c>
      <c r="M1337" t="str">
        <f t="shared" si="641"/>
        <v>0.578080282215492-1.64222205713998i</v>
      </c>
      <c r="N1337" t="str">
        <f t="shared" si="642"/>
        <v>-1.50053738393222i</v>
      </c>
      <c r="O1337" t="str">
        <f t="shared" si="643"/>
        <v>0.0702011537014345-0.99753285560877i</v>
      </c>
      <c r="P1337" t="str">
        <f t="shared" si="644"/>
        <v>0.929798846298565+0.99753285560877i</v>
      </c>
      <c r="Q1337" t="str">
        <f t="shared" si="645"/>
        <v>-0.929798846298565+0.50300452832345i</v>
      </c>
      <c r="R1337" t="str">
        <f t="shared" si="646"/>
        <v>-0.324608094171201-1.24845519170991i</v>
      </c>
      <c r="S1337" t="str">
        <f t="shared" si="647"/>
        <v>0.162495820321782i</v>
      </c>
      <c r="T1337" t="str">
        <f t="shared" si="648"/>
        <v>0.202868750511889-0.0527474585454396i</v>
      </c>
      <c r="U1337" t="str">
        <f t="shared" si="649"/>
        <v>0.0000499999999999999-0.00118123547598189i</v>
      </c>
      <c r="V1337" t="str">
        <f t="shared" si="650"/>
        <v>0.00002-0.0132298373309971i</v>
      </c>
      <c r="W1337" t="str">
        <f t="shared" si="651"/>
        <v>0.0000422729220372918-0.00108454884037619i</v>
      </c>
      <c r="X1337" t="str">
        <f t="shared" si="652"/>
        <v>0.0000511611882005466-0.00108378140542019i</v>
      </c>
      <c r="Y1337" t="str">
        <f t="shared" si="653"/>
        <v>0.009+0.604693753962963i</v>
      </c>
      <c r="Z1337" t="str">
        <f t="shared" si="654"/>
        <v>-0.0215259023704458-0.00133988619680374i</v>
      </c>
      <c r="AA1337" t="str">
        <f t="shared" si="655"/>
        <v>0.298040368467713-19.8759181160492i</v>
      </c>
      <c r="AB1337" t="str">
        <f t="shared" si="656"/>
        <v>0.678069185501704-0.176303280633136i</v>
      </c>
      <c r="AC1337" t="str">
        <f t="shared" si="657"/>
        <v>1.10244928991458-1.21545762292176i</v>
      </c>
      <c r="AD1337" t="str">
        <f t="shared" si="658"/>
        <v>0.357193428960634+0.233888486131283i</v>
      </c>
      <c r="AE1337" t="str">
        <f t="shared" si="659"/>
        <v>-0.00737552692501278-0.00551325926308673i</v>
      </c>
      <c r="AF1337" t="str">
        <f t="shared" si="660"/>
        <v>-5.94208013889251-1.09308043318795i</v>
      </c>
      <c r="AG1337" t="str">
        <f t="shared" si="661"/>
        <v>1.01721384738453-0.0254480176687922i</v>
      </c>
      <c r="AH1337" t="str">
        <f t="shared" si="662"/>
        <v>0.0361332735995017+0.0410354153418708i</v>
      </c>
      <c r="AI1337">
        <f t="shared" si="663"/>
        <v>-25.243987149939944</v>
      </c>
      <c r="AJ1337">
        <f t="shared" si="664"/>
        <v>48.634830856420876</v>
      </c>
      <c r="AK1337"/>
      <c r="AL1337"/>
      <c r="AM1337"/>
      <c r="AN1337"/>
    </row>
    <row r="1338" spans="1:40" x14ac:dyDescent="0.35">
      <c r="A1338"/>
      <c r="B1338">
        <f t="shared" si="665"/>
        <v>120400</v>
      </c>
      <c r="C1338" s="237" t="str">
        <f t="shared" si="633"/>
        <v>-2.22468456933297E-06+0.0085831158392892i</v>
      </c>
      <c r="D1338" s="208" t="str">
        <f t="shared" si="634"/>
        <v>-2.51367825810082+0.0658038881012172i</v>
      </c>
      <c r="E1338" t="str">
        <f t="shared" si="635"/>
        <v>20500</v>
      </c>
      <c r="F1338" t="str">
        <f t="shared" si="636"/>
        <v>0.327868852459016</v>
      </c>
      <c r="G1338" t="str">
        <f t="shared" si="631"/>
        <v>0.327868852459016</v>
      </c>
      <c r="H1338" t="str">
        <f t="shared" si="637"/>
        <v>3.42902498246929+1.15820525443525i</v>
      </c>
      <c r="I1338" t="str">
        <f t="shared" si="638"/>
        <v>472.809694365264i</v>
      </c>
      <c r="J1338" t="str">
        <f t="shared" si="632"/>
        <v>-301.595935991304+103.4356312169i</v>
      </c>
      <c r="K1338" t="str">
        <f t="shared" si="639"/>
        <v>0.481072514025547-1.40270343439949i</v>
      </c>
      <c r="L1338" t="str">
        <f t="shared" si="640"/>
        <v>0.0961497071656167-0.238449486240435i</v>
      </c>
      <c r="M1338" t="str">
        <f t="shared" si="641"/>
        <v>0.577222221191164-1.64115292063992i</v>
      </c>
      <c r="N1338" t="str">
        <f t="shared" si="642"/>
        <v>-1.50178471342842i</v>
      </c>
      <c r="O1338" t="str">
        <f t="shared" si="643"/>
        <v>0.0689568472592921-0.997619643559638i</v>
      </c>
      <c r="P1338" t="str">
        <f t="shared" si="644"/>
        <v>0.931043152740708+0.997619643559638i</v>
      </c>
      <c r="Q1338" t="str">
        <f t="shared" si="645"/>
        <v>-0.931043152740708+0.504165069868782i</v>
      </c>
      <c r="R1338" t="str">
        <f t="shared" si="646"/>
        <v>-0.324592916514826-1.24727629495456i</v>
      </c>
      <c r="S1338" t="str">
        <f t="shared" si="647"/>
        <v>0.162630895816646i</v>
      </c>
      <c r="T1338" t="str">
        <f t="shared" si="648"/>
        <v>0.202845661179327-0.0527888367885439i</v>
      </c>
      <c r="U1338" t="str">
        <f t="shared" si="649"/>
        <v>0.0000499999999999999-0.00118025438339386i</v>
      </c>
      <c r="V1338" t="str">
        <f t="shared" si="650"/>
        <v>0.00002-0.0132188490940112i</v>
      </c>
      <c r="W1338" t="str">
        <f t="shared" si="651"/>
        <v>0.0000422729209390508-0.00108364827821255i</v>
      </c>
      <c r="X1338" t="str">
        <f t="shared" si="652"/>
        <v>0.0000511464109019137-0.00108288160178491i</v>
      </c>
      <c r="Y1338" t="str">
        <f t="shared" si="653"/>
        <v>0.009+0.605196408787538i</v>
      </c>
      <c r="Z1338" t="str">
        <f t="shared" si="654"/>
        <v>-0.0214901152754994-0.00133793910282718i</v>
      </c>
      <c r="AA1338" t="str">
        <f t="shared" si="655"/>
        <v>0.297543342490139-19.8593581367606i</v>
      </c>
      <c r="AB1338" t="str">
        <f t="shared" si="656"/>
        <v>0.677992011639862-0.176441583410318i</v>
      </c>
      <c r="AC1338" t="str">
        <f t="shared" si="657"/>
        <v>1.10178443497245-1.21453457275988i</v>
      </c>
      <c r="AD1338" t="str">
        <f t="shared" si="658"/>
        <v>0.357488719123292+0.23393035620712i</v>
      </c>
      <c r="AE1338" t="str">
        <f t="shared" si="659"/>
        <v>-0.00736948921274237-0.00550548845746429i</v>
      </c>
      <c r="AF1338" t="str">
        <f t="shared" si="660"/>
        <v>-5.94270324057011-1.09240136633403i</v>
      </c>
      <c r="AG1338" t="str">
        <f t="shared" si="661"/>
        <v>1.01720251190315-0.0254482093398283i</v>
      </c>
      <c r="AH1338" t="str">
        <f t="shared" si="662"/>
        <v>0.03611627452083+0.0409820249252667i</v>
      </c>
      <c r="AI1338">
        <f t="shared" si="663"/>
        <v>-25.252140396152672</v>
      </c>
      <c r="AJ1338">
        <f t="shared" si="664"/>
        <v>48.61120427345044</v>
      </c>
      <c r="AK1338"/>
      <c r="AL1338"/>
      <c r="AM1338"/>
      <c r="AN1338"/>
    </row>
    <row r="1339" spans="1:40" x14ac:dyDescent="0.35">
      <c r="A1339"/>
      <c r="B1339">
        <f t="shared" si="665"/>
        <v>120500</v>
      </c>
      <c r="C1339" s="237" t="str">
        <f t="shared" si="633"/>
        <v>-2.22099367918433E-06+0.00857599292253611i</v>
      </c>
      <c r="D1339" s="208" t="str">
        <f t="shared" si="634"/>
        <v>-2.513678229804+0.0657492790727769i</v>
      </c>
      <c r="E1339" t="str">
        <f t="shared" si="635"/>
        <v>20500</v>
      </c>
      <c r="F1339" t="str">
        <f t="shared" si="636"/>
        <v>0.327868852459016</v>
      </c>
      <c r="G1339" t="str">
        <f t="shared" si="631"/>
        <v>0.327868852459016</v>
      </c>
      <c r="H1339" t="str">
        <f t="shared" si="637"/>
        <v>3.42964680719346+1.15747222673151i</v>
      </c>
      <c r="I1339" t="str">
        <f t="shared" si="638"/>
        <v>473.202393446963i</v>
      </c>
      <c r="J1339" t="str">
        <f t="shared" si="632"/>
        <v>-302.098795789901+103.521541209605i</v>
      </c>
      <c r="K1339" t="str">
        <f t="shared" si="639"/>
        <v>0.480353528312745-1.4017780334519i</v>
      </c>
      <c r="L1339" t="str">
        <f t="shared" si="640"/>
        <v>0.0960124662631004-0.238306896412921i</v>
      </c>
      <c r="M1339" t="str">
        <f t="shared" si="641"/>
        <v>0.576365994575845-1.64008492986482i</v>
      </c>
      <c r="N1339" t="str">
        <f t="shared" si="642"/>
        <v>-1.50303204292462i</v>
      </c>
      <c r="O1339" t="str">
        <f t="shared" si="643"/>
        <v>0.0677124335319716-0.997704879383266i</v>
      </c>
      <c r="P1339" t="str">
        <f t="shared" si="644"/>
        <v>0.932287566468028+0.997704879383266i</v>
      </c>
      <c r="Q1339" t="str">
        <f t="shared" si="645"/>
        <v>-0.932287566468028+0.505327163541354i</v>
      </c>
      <c r="R1339" t="str">
        <f t="shared" si="646"/>
        <v>-0.324577723955268-1.2460992313557i</v>
      </c>
      <c r="S1339" t="str">
        <f t="shared" si="647"/>
        <v>0.16276597131151i</v>
      </c>
      <c r="T1339" t="str">
        <f t="shared" si="648"/>
        <v>0.202822551742137-0.0528302085056584i</v>
      </c>
      <c r="U1339" t="str">
        <f t="shared" si="649"/>
        <v>0.0000500000000000001-0.00117927491917528i</v>
      </c>
      <c r="V1339" t="str">
        <f t="shared" si="650"/>
        <v>0.00002-0.0132078790947631i</v>
      </c>
      <c r="W1339" t="str">
        <f t="shared" si="651"/>
        <v>0.0000422729198398977-0.00108274921094544i</v>
      </c>
      <c r="X1339" t="str">
        <f t="shared" si="652"/>
        <v>0.0000511316703710289-0.00108198329148561i</v>
      </c>
      <c r="Y1339" t="str">
        <f t="shared" si="653"/>
        <v>0.009+0.605699063612112i</v>
      </c>
      <c r="Z1339" t="str">
        <f t="shared" si="654"/>
        <v>-0.0214544174029268-0.00133599732387478i</v>
      </c>
      <c r="AA1339" t="str">
        <f t="shared" si="655"/>
        <v>0.297047560543546-19.8428257717348i</v>
      </c>
      <c r="AB1339" t="str">
        <f t="shared" si="656"/>
        <v>0.677914770580245-0.176579864375009i</v>
      </c>
      <c r="AC1339" t="str">
        <f t="shared" si="657"/>
        <v>1.10112104650411-1.213612428114i</v>
      </c>
      <c r="AD1339" t="str">
        <f t="shared" si="658"/>
        <v>0.357784092409647+0.233971875819435i</v>
      </c>
      <c r="AE1339" t="str">
        <f t="shared" si="659"/>
        <v>-0.0073634634587272-0.00549772887436019i</v>
      </c>
      <c r="AF1339" t="str">
        <f t="shared" si="660"/>
        <v>-5.94332503699746-1.09172294765873i</v>
      </c>
      <c r="AG1339" t="str">
        <f t="shared" si="661"/>
        <v>1.01719117025439-0.0254484068173784i</v>
      </c>
      <c r="AH1339" t="str">
        <f t="shared" si="662"/>
        <v>0.0360993003070137+0.0409287089735271i</v>
      </c>
      <c r="AI1339">
        <f t="shared" si="663"/>
        <v>-25.260288315554114</v>
      </c>
      <c r="AJ1339">
        <f t="shared" si="664"/>
        <v>48.587565411909054</v>
      </c>
      <c r="AK1339"/>
      <c r="AL1339"/>
      <c r="AM1339"/>
      <c r="AN1339"/>
    </row>
    <row r="1340" spans="1:40" x14ac:dyDescent="0.35">
      <c r="A1340"/>
      <c r="B1340">
        <f t="shared" si="665"/>
        <v>120600</v>
      </c>
      <c r="C1340" s="237" t="str">
        <f t="shared" si="633"/>
        <v>-2.21731196654661E-06+0.00856888181824624i</v>
      </c>
      <c r="D1340" s="208" t="str">
        <f t="shared" si="634"/>
        <v>-2.51367820157754+0.0656947606065545i</v>
      </c>
      <c r="E1340" t="str">
        <f t="shared" si="635"/>
        <v>20500</v>
      </c>
      <c r="F1340" t="str">
        <f t="shared" si="636"/>
        <v>0.327868852459016</v>
      </c>
      <c r="G1340" t="str">
        <f t="shared" si="631"/>
        <v>0.327868852459016</v>
      </c>
      <c r="H1340" t="str">
        <f t="shared" si="637"/>
        <v>3.43026733005312+1.15673993742326i</v>
      </c>
      <c r="I1340" t="str">
        <f t="shared" si="638"/>
        <v>473.595092528661i</v>
      </c>
      <c r="J1340" t="str">
        <f t="shared" si="632"/>
        <v>-302.602073072764+103.60745120231i</v>
      </c>
      <c r="K1340" t="str">
        <f t="shared" si="639"/>
        <v>0.479636094237581-1.40085365244059i</v>
      </c>
      <c r="L1340" t="str">
        <f t="shared" si="640"/>
        <v>0.0958755031351183-0.238164431231831i</v>
      </c>
      <c r="M1340" t="str">
        <f t="shared" si="641"/>
        <v>0.575511597372699-1.63901808367242i</v>
      </c>
      <c r="N1340" t="str">
        <f t="shared" si="642"/>
        <v>-1.50427937242083i</v>
      </c>
      <c r="O1340" t="str">
        <f t="shared" si="643"/>
        <v>0.0664679144555603-0.997788562947045i</v>
      </c>
      <c r="P1340" t="str">
        <f t="shared" si="644"/>
        <v>0.93353208554444+0.997788562947045i</v>
      </c>
      <c r="Q1340" t="str">
        <f t="shared" si="645"/>
        <v>-0.93353208554444+0.506490809473785i</v>
      </c>
      <c r="R1340" t="str">
        <f t="shared" si="646"/>
        <v>-0.324562516486424-1.24492399633947i</v>
      </c>
      <c r="S1340" t="str">
        <f t="shared" si="647"/>
        <v>0.162901046806375i</v>
      </c>
      <c r="T1340" t="str">
        <f t="shared" si="648"/>
        <v>0.202799422198075-0.0528715736897498i</v>
      </c>
      <c r="U1340" t="str">
        <f t="shared" si="649"/>
        <v>0.0000500000000000001-0.00117829707927546i</v>
      </c>
      <c r="V1340" t="str">
        <f t="shared" si="650"/>
        <v>0.00002-0.0131969272878852i</v>
      </c>
      <c r="W1340" t="str">
        <f t="shared" si="651"/>
        <v>0.0000422729187398319-0.0010818516348562i</v>
      </c>
      <c r="X1340" t="str">
        <f t="shared" si="652"/>
        <v>0.0000511169664860033-0.00108108647080852i</v>
      </c>
      <c r="Y1340" t="str">
        <f t="shared" si="653"/>
        <v>0.009+0.606201718436687i</v>
      </c>
      <c r="Z1340" t="str">
        <f t="shared" si="654"/>
        <v>-0.0214188084562481-0.0013340608397861i</v>
      </c>
      <c r="AA1340" t="str">
        <f t="shared" si="655"/>
        <v>0.296553018473882-19.826320951852i</v>
      </c>
      <c r="AB1340" t="str">
        <f t="shared" si="656"/>
        <v>0.677837462315351-0.176718123503703i</v>
      </c>
      <c r="AC1340" t="str">
        <f t="shared" si="657"/>
        <v>1.10045912056094-1.2126911880678i</v>
      </c>
      <c r="AD1340" t="str">
        <f t="shared" si="658"/>
        <v>0.358079548434352+0.234013044826841i</v>
      </c>
      <c r="AE1340" t="str">
        <f t="shared" si="659"/>
        <v>-0.00735744962091258-0.00548998048650406i</v>
      </c>
      <c r="AF1340" t="str">
        <f t="shared" si="660"/>
        <v>-5.94394553163066-1.09104517681671i</v>
      </c>
      <c r="AG1340" t="str">
        <f t="shared" si="661"/>
        <v>1.01717982244265-0.0254486100590679i</v>
      </c>
      <c r="AH1340" t="str">
        <f t="shared" si="662"/>
        <v>0.036082350858181+0.0408754673104149i</v>
      </c>
      <c r="AI1340">
        <f t="shared" si="663"/>
        <v>-25.268430919395868</v>
      </c>
      <c r="AJ1340">
        <f t="shared" si="664"/>
        <v>48.563914295410349</v>
      </c>
      <c r="AK1340"/>
      <c r="AL1340"/>
      <c r="AM1340"/>
      <c r="AN1340"/>
    </row>
    <row r="1341" spans="1:40" x14ac:dyDescent="0.35">
      <c r="A1341"/>
      <c r="B1341">
        <f t="shared" si="665"/>
        <v>120700</v>
      </c>
      <c r="C1341" s="237" t="str">
        <f t="shared" si="633"/>
        <v>-2.21363940101811E-06+0.00856178249705969i</v>
      </c>
      <c r="D1341" s="208" t="str">
        <f t="shared" si="634"/>
        <v>-2.5136781734212+0.0656403324774577i</v>
      </c>
      <c r="E1341" t="str">
        <f t="shared" si="635"/>
        <v>20500</v>
      </c>
      <c r="F1341" t="str">
        <f t="shared" si="636"/>
        <v>0.327868852459016</v>
      </c>
      <c r="G1341" t="str">
        <f t="shared" si="631"/>
        <v>0.327868852459016</v>
      </c>
      <c r="H1341" t="str">
        <f t="shared" si="637"/>
        <v>3.43088655449391+1.15600838593728i</v>
      </c>
      <c r="I1341" t="str">
        <f t="shared" si="638"/>
        <v>473.98779161036i</v>
      </c>
      <c r="J1341" t="str">
        <f t="shared" si="632"/>
        <v>-303.105767839894+103.693361195015i</v>
      </c>
      <c r="K1341" t="str">
        <f t="shared" si="639"/>
        <v>0.478920207520861-1.39993029024919i</v>
      </c>
      <c r="L1341" t="str">
        <f t="shared" si="640"/>
        <v>0.095738817080144-0.23802209066953i</v>
      </c>
      <c r="M1341" t="str">
        <f t="shared" si="641"/>
        <v>0.574659024601005-1.63795238091872i</v>
      </c>
      <c r="N1341" t="str">
        <f t="shared" si="642"/>
        <v>-1.50552670191703i</v>
      </c>
      <c r="O1341" t="str">
        <f t="shared" si="643"/>
        <v>0.0652232919663393-0.997870694120773i</v>
      </c>
      <c r="P1341" t="str">
        <f t="shared" si="644"/>
        <v>0.934776708033661+0.997870694120773i</v>
      </c>
      <c r="Q1341" t="str">
        <f t="shared" si="645"/>
        <v>-0.934776708033661+0.507656007796257i</v>
      </c>
      <c r="R1341" t="str">
        <f t="shared" si="646"/>
        <v>-0.324547294102174-1.24375058534716i</v>
      </c>
      <c r="S1341" t="str">
        <f t="shared" si="647"/>
        <v>0.163036122301239i</v>
      </c>
      <c r="T1341" t="str">
        <f t="shared" si="648"/>
        <v>0.202776272544897-0.0529129323337782i</v>
      </c>
      <c r="U1341" t="str">
        <f t="shared" si="649"/>
        <v>0.0000500000000000001-0.00117732085965717i</v>
      </c>
      <c r="V1341" t="str">
        <f t="shared" si="650"/>
        <v>0.00002-0.0131859936281603i</v>
      </c>
      <c r="W1341" t="str">
        <f t="shared" si="651"/>
        <v>0.0000422729176388537-0.00108095554623852i</v>
      </c>
      <c r="X1341" t="str">
        <f t="shared" si="652"/>
        <v>0.0000511022991254539-0.00108019113605221i</v>
      </c>
      <c r="Y1341" t="str">
        <f t="shared" si="653"/>
        <v>0.009+0.606704373261261i</v>
      </c>
      <c r="Z1341" t="str">
        <f t="shared" si="654"/>
        <v>-0.0213832881402146-0.00133212963049651i</v>
      </c>
      <c r="AA1341" t="str">
        <f t="shared" si="655"/>
        <v>0.296059712144452-19.8098436082236i</v>
      </c>
      <c r="AB1341" t="str">
        <f t="shared" si="656"/>
        <v>0.677760086837682-0.176856360772869i</v>
      </c>
      <c r="AC1341" t="str">
        <f t="shared" si="657"/>
        <v>1.09979865320709-1.21177085170368i</v>
      </c>
      <c r="AD1341" t="str">
        <f t="shared" si="658"/>
        <v>0.358375086811811+0.234053863088327i</v>
      </c>
      <c r="AE1341" t="str">
        <f t="shared" si="659"/>
        <v>-0.00735144765741926-0.00548224326672182i</v>
      </c>
      <c r="AF1341" t="str">
        <f t="shared" si="660"/>
        <v>-5.94456472791511-1.09036805345982i</v>
      </c>
      <c r="AG1341" t="str">
        <f t="shared" si="661"/>
        <v>1.01716846847237-0.0254488190226458i</v>
      </c>
      <c r="AH1341" t="str">
        <f t="shared" si="662"/>
        <v>0.036065426074883+0.0408222997602868i</v>
      </c>
      <c r="AI1341">
        <f t="shared" si="663"/>
        <v>-25.276568218901161</v>
      </c>
      <c r="AJ1341">
        <f t="shared" si="664"/>
        <v>48.540250947484807</v>
      </c>
      <c r="AK1341"/>
      <c r="AL1341"/>
      <c r="AM1341"/>
      <c r="AN1341"/>
    </row>
    <row r="1342" spans="1:40" x14ac:dyDescent="0.35">
      <c r="A1342"/>
      <c r="B1342">
        <f t="shared" si="665"/>
        <v>120800</v>
      </c>
      <c r="C1342" s="237" t="str">
        <f t="shared" si="633"/>
        <v>-2.20997595232296E-06+0.00855469492971382i</v>
      </c>
      <c r="D1342" s="208" t="str">
        <f t="shared" si="634"/>
        <v>-2.51367814533476+0.0655859944611393i</v>
      </c>
      <c r="E1342" t="str">
        <f t="shared" si="635"/>
        <v>20500</v>
      </c>
      <c r="F1342" t="str">
        <f t="shared" si="636"/>
        <v>0.327868852459016</v>
      </c>
      <c r="G1342" t="str">
        <f t="shared" si="631"/>
        <v>0.327868852459016</v>
      </c>
      <c r="H1342" t="str">
        <f t="shared" si="637"/>
        <v>3.43150448395085+1.15527757169836i</v>
      </c>
      <c r="I1342" t="str">
        <f t="shared" si="638"/>
        <v>474.380490692059i</v>
      </c>
      <c r="J1342" t="str">
        <f t="shared" si="632"/>
        <v>-303.609880091289+103.77927118772i</v>
      </c>
      <c r="K1342" t="str">
        <f t="shared" si="639"/>
        <v>0.478205863897425-1.39900794576045i</v>
      </c>
      <c r="L1342" t="str">
        <f t="shared" si="640"/>
        <v>0.0956024073986844-0.237879874697654i</v>
      </c>
      <c r="M1342" t="str">
        <f t="shared" si="641"/>
        <v>0.573808271296109-1.6368878204581i</v>
      </c>
      <c r="N1342" t="str">
        <f t="shared" si="642"/>
        <v>-1.50677403141323i</v>
      </c>
      <c r="O1342" t="str">
        <f t="shared" si="643"/>
        <v>0.06397856800072-0.997951272776671i</v>
      </c>
      <c r="P1342" t="str">
        <f t="shared" si="644"/>
        <v>0.93602143199928+0.997951272776671i</v>
      </c>
      <c r="Q1342" t="str">
        <f t="shared" si="645"/>
        <v>-0.93602143199928+0.508822758636559i</v>
      </c>
      <c r="R1342" t="str">
        <f t="shared" si="646"/>
        <v>-0.324532056796396-1.24257899383516i</v>
      </c>
      <c r="S1342" t="str">
        <f t="shared" si="647"/>
        <v>0.163171197796103i</v>
      </c>
      <c r="T1342" t="str">
        <f t="shared" si="648"/>
        <v>0.20275310278036-0.0529542844307009i</v>
      </c>
      <c r="U1342" t="str">
        <f t="shared" si="649"/>
        <v>0.0000500000000000001-0.00117634625629653i</v>
      </c>
      <c r="V1342" t="str">
        <f t="shared" si="650"/>
        <v>0.00002-0.0131750780705211i</v>
      </c>
      <c r="W1342" t="str">
        <f t="shared" si="651"/>
        <v>0.0000422729165369632-0.00108006094139834i</v>
      </c>
      <c r="X1342" t="str">
        <f t="shared" si="652"/>
        <v>0.0000510876681684991-0.00107929728352742i</v>
      </c>
      <c r="Y1342" t="str">
        <f t="shared" si="653"/>
        <v>0.009+0.607207028085835i</v>
      </c>
      <c r="Z1342" t="str">
        <f t="shared" si="654"/>
        <v>-0.0213478561608016-0.00133020367603644i</v>
      </c>
      <c r="AA1342" t="str">
        <f t="shared" si="655"/>
        <v>0.295567637435814-19.7933936721907i</v>
      </c>
      <c r="AB1342" t="str">
        <f t="shared" si="656"/>
        <v>0.677682644139739-0.176994576158967i</v>
      </c>
      <c r="AC1342" t="str">
        <f t="shared" si="657"/>
        <v>1.09913964051944-1.21085141810274i</v>
      </c>
      <c r="AD1342" t="str">
        <f t="shared" si="658"/>
        <v>0.358670707156186+0.234094330463248i</v>
      </c>
      <c r="AE1342" t="str">
        <f t="shared" si="659"/>
        <v>-0.00734545752654174-0.00547451718793432i</v>
      </c>
      <c r="AF1342" t="str">
        <f t="shared" si="660"/>
        <v>-5.94518262928561-1.08969157723722i</v>
      </c>
      <c r="AG1342" t="str">
        <f t="shared" si="661"/>
        <v>1.017157108348-0.0254490336659845i</v>
      </c>
      <c r="AH1342" t="str">
        <f t="shared" si="662"/>
        <v>0.0360485258580878+0.0407692061480858i</v>
      </c>
      <c r="AI1342">
        <f t="shared" si="663"/>
        <v>-25.284700225265951</v>
      </c>
      <c r="AJ1342">
        <f t="shared" si="664"/>
        <v>48.516575391579579</v>
      </c>
      <c r="AK1342"/>
      <c r="AL1342"/>
      <c r="AM1342"/>
      <c r="AN1342"/>
    </row>
    <row r="1343" spans="1:40" x14ac:dyDescent="0.35">
      <c r="A1343"/>
      <c r="B1343">
        <f t="shared" si="665"/>
        <v>120900</v>
      </c>
      <c r="C1343" s="237" t="str">
        <f t="shared" si="633"/>
        <v>-0.0000022063215903104+0.00854761908704277i</v>
      </c>
      <c r="D1343" s="208" t="str">
        <f t="shared" si="634"/>
        <v>-2.51367811731798+0.0655317463339946i</v>
      </c>
      <c r="E1343" t="str">
        <f t="shared" si="635"/>
        <v>20500</v>
      </c>
      <c r="F1343" t="str">
        <f t="shared" si="636"/>
        <v>0.327868852459016</v>
      </c>
      <c r="G1343" t="str">
        <f t="shared" si="631"/>
        <v>0.327868852459016</v>
      </c>
      <c r="H1343" t="str">
        <f t="shared" si="637"/>
        <v>3.43212112184824+1.15454749412927i</v>
      </c>
      <c r="I1343" t="str">
        <f t="shared" si="638"/>
        <v>474.773189773757i</v>
      </c>
      <c r="J1343" t="str">
        <f t="shared" si="632"/>
        <v>-304.114409826951+103.865181180425i</v>
      </c>
      <c r="K1343" t="str">
        <f t="shared" si="639"/>
        <v>0.477493059116082-1.39808661785611i</v>
      </c>
      <c r="L1343" t="str">
        <f t="shared" si="640"/>
        <v>0.095466273393272-0.237737783287124i</v>
      </c>
      <c r="M1343" t="str">
        <f t="shared" si="641"/>
        <v>0.572959332509354-1.63582440114323i</v>
      </c>
      <c r="N1343" t="str">
        <f t="shared" si="642"/>
        <v>-1.50802136090944i</v>
      </c>
      <c r="O1343" t="str">
        <f t="shared" si="643"/>
        <v>0.0627337444952726-0.998030298789371i</v>
      </c>
      <c r="P1343" t="str">
        <f t="shared" si="644"/>
        <v>0.937266255504727+0.998030298789371i</v>
      </c>
      <c r="Q1343" t="str">
        <f t="shared" si="645"/>
        <v>-0.937266255504727+0.509991062120069i</v>
      </c>
      <c r="R1343" t="str">
        <f t="shared" si="646"/>
        <v>-0.324516804562961-1.24140921727484i</v>
      </c>
      <c r="S1343" t="str">
        <f t="shared" si="647"/>
        <v>0.163306273290968i</v>
      </c>
      <c r="T1343" t="str">
        <f t="shared" si="648"/>
        <v>0.202729912902212-0.0529956299734706i</v>
      </c>
      <c r="U1343" t="str">
        <f t="shared" si="649"/>
        <v>0.0000500000000000001-0.00117537326518297i</v>
      </c>
      <c r="V1343" t="str">
        <f t="shared" si="650"/>
        <v>0.00002-0.0131641805700492i</v>
      </c>
      <c r="W1343" t="str">
        <f t="shared" si="651"/>
        <v>0.0000422729154341599-0.00107916781665381i</v>
      </c>
      <c r="X1343" t="str">
        <f t="shared" si="652"/>
        <v>0.0000510730734947565-0.00107840490955716i</v>
      </c>
      <c r="Y1343" t="str">
        <f t="shared" si="653"/>
        <v>0.009+0.60770968291041i</v>
      </c>
      <c r="Z1343" t="str">
        <f t="shared" si="654"/>
        <v>-0.0213125122252037-0.001328282956531i</v>
      </c>
      <c r="AA1343" t="str">
        <f t="shared" si="655"/>
        <v>0.295076790245706-19.7769710753232i</v>
      </c>
      <c r="AB1343" t="str">
        <f t="shared" si="656"/>
        <v>0.677605134213997-0.177132769638442i</v>
      </c>
      <c r="AC1343" t="str">
        <f t="shared" si="657"/>
        <v>1.09848207858752-1.20993288634476i</v>
      </c>
      <c r="AD1343" t="str">
        <f t="shared" si="658"/>
        <v>0.358966409081407+0.234134446811321i</v>
      </c>
      <c r="AE1343" t="str">
        <f t="shared" si="659"/>
        <v>-0.00733947918674866-0.00546680222315754i</v>
      </c>
      <c r="AF1343" t="str">
        <f t="shared" si="660"/>
        <v>-5.94579923916622-1.08901574779528i</v>
      </c>
      <c r="AG1343" t="str">
        <f t="shared" si="661"/>
        <v>1.017145742074-0.0254492539470798i</v>
      </c>
      <c r="AH1343" t="str">
        <f t="shared" si="662"/>
        <v>0.0360316501091844+0.0407161862993428i</v>
      </c>
      <c r="AI1343">
        <f t="shared" si="663"/>
        <v>-25.292826949657908</v>
      </c>
      <c r="AJ1343">
        <f t="shared" si="664"/>
        <v>48.492887651056911</v>
      </c>
      <c r="AK1343"/>
      <c r="AL1343"/>
      <c r="AM1343"/>
      <c r="AN1343"/>
    </row>
    <row r="1344" spans="1:40" x14ac:dyDescent="0.35">
      <c r="A1344"/>
      <c r="B1344">
        <f t="shared" si="665"/>
        <v>121000</v>
      </c>
      <c r="C1344" s="237" t="str">
        <f t="shared" si="633"/>
        <v>-2.20267628495424E-06+0.0085405549399771i</v>
      </c>
      <c r="D1344" s="208" t="str">
        <f t="shared" si="634"/>
        <v>-2.51367808937064+0.0654775878731578i</v>
      </c>
      <c r="E1344" t="str">
        <f t="shared" si="635"/>
        <v>20500</v>
      </c>
      <c r="F1344" t="str">
        <f t="shared" si="636"/>
        <v>0.327868852459016</v>
      </c>
      <c r="G1344" t="str">
        <f t="shared" si="631"/>
        <v>0.327868852459016</v>
      </c>
      <c r="H1344" t="str">
        <f t="shared" si="637"/>
        <v>3.43273647159985+1.15381815265084i</v>
      </c>
      <c r="I1344" t="str">
        <f t="shared" si="638"/>
        <v>475.165888855456i</v>
      </c>
      <c r="J1344" t="str">
        <f t="shared" si="632"/>
        <v>-304.619357046879+103.95109117313i</v>
      </c>
      <c r="K1344" t="str">
        <f t="shared" si="639"/>
        <v>0.476781788939577-1.39716630541707i</v>
      </c>
      <c r="L1344" t="str">
        <f t="shared" si="640"/>
        <v>0.0953304143684564-0.237595816408143i</v>
      </c>
      <c r="M1344" t="str">
        <f t="shared" si="641"/>
        <v>0.572112203308033-1.63476212182521i</v>
      </c>
      <c r="N1344" t="str">
        <f t="shared" si="642"/>
        <v>-1.50926869040564i</v>
      </c>
      <c r="O1344" t="str">
        <f t="shared" si="643"/>
        <v>0.0614888233867512-0.998107772035922i</v>
      </c>
      <c r="P1344" t="str">
        <f t="shared" si="644"/>
        <v>0.938511176613249+0.998107772035922i</v>
      </c>
      <c r="Q1344" t="str">
        <f t="shared" si="645"/>
        <v>-0.938511176613249+0.511160918369718i</v>
      </c>
      <c r="R1344" t="str">
        <f t="shared" si="646"/>
        <v>-0.324501537395735-1.2402412511526i</v>
      </c>
      <c r="S1344" t="str">
        <f t="shared" si="647"/>
        <v>0.163441348785832i</v>
      </c>
      <c r="T1344" t="str">
        <f t="shared" si="648"/>
        <v>0.202706702908209-0.053036968955035i</v>
      </c>
      <c r="U1344" t="str">
        <f t="shared" si="649"/>
        <v>0.00005-0.00117440188231918i</v>
      </c>
      <c r="V1344" t="str">
        <f t="shared" si="650"/>
        <v>0.00002-0.0131533010819748i</v>
      </c>
      <c r="W1344" t="str">
        <f t="shared" si="651"/>
        <v>0.0000422729143304443-0.0010782761683353i</v>
      </c>
      <c r="X1344" t="str">
        <f t="shared" si="652"/>
        <v>0.0000510585149843423-0.00107751401047657i</v>
      </c>
      <c r="Y1344" t="str">
        <f t="shared" si="653"/>
        <v>0.009+0.608212337734984i</v>
      </c>
      <c r="Z1344" t="str">
        <f t="shared" si="654"/>
        <v>-0.0212772560418283-0.00132636745219939i</v>
      </c>
      <c r="AA1344" t="str">
        <f t="shared" si="655"/>
        <v>0.294587166488954-19.7605757494191i</v>
      </c>
      <c r="AB1344" t="str">
        <f t="shared" si="656"/>
        <v>0.677527557052953-0.177270941187722i</v>
      </c>
      <c r="AC1344" t="str">
        <f t="shared" si="657"/>
        <v>1.09782596351348-1.20901525550833i</v>
      </c>
      <c r="AD1344" t="str">
        <f t="shared" si="658"/>
        <v>0.359262192201155+0.234174211992649i</v>
      </c>
      <c r="AE1344" t="str">
        <f t="shared" si="659"/>
        <v>-0.007333512596681-0.00545909834550238i</v>
      </c>
      <c r="AF1344" t="str">
        <f t="shared" si="660"/>
        <v>-5.94641456097049-1.08834056477768i</v>
      </c>
      <c r="AG1344" t="str">
        <f t="shared" si="661"/>
        <v>1.01713436965484-0.0254494798240497i</v>
      </c>
      <c r="AH1344" t="str">
        <f t="shared" si="662"/>
        <v>0.0360147987299764+0.0406632400401752i</v>
      </c>
      <c r="AI1344">
        <f t="shared" si="663"/>
        <v>-25.300948403216847</v>
      </c>
      <c r="AJ1344">
        <f t="shared" si="664"/>
        <v>48.469187749198447</v>
      </c>
      <c r="AK1344"/>
      <c r="AL1344"/>
      <c r="AM1344"/>
      <c r="AN1344"/>
    </row>
    <row r="1345" spans="1:40" x14ac:dyDescent="0.35">
      <c r="A1345"/>
      <c r="B1345">
        <f t="shared" si="665"/>
        <v>121100</v>
      </c>
      <c r="C1345" s="237" t="str">
        <f t="shared" si="633"/>
        <v>-2.19904000635219E-06+0.0085335024595434i</v>
      </c>
      <c r="D1345" s="208" t="str">
        <f t="shared" si="634"/>
        <v>-2.5136780614925+0.0654235188564994i</v>
      </c>
      <c r="E1345" t="str">
        <f t="shared" si="635"/>
        <v>20500</v>
      </c>
      <c r="F1345" t="str">
        <f t="shared" si="636"/>
        <v>0.327868852459016</v>
      </c>
      <c r="G1345" t="str">
        <f t="shared" si="631"/>
        <v>0.327868852459016</v>
      </c>
      <c r="H1345" t="str">
        <f t="shared" si="637"/>
        <v>3.43335053660883+1.15308954668195i</v>
      </c>
      <c r="I1345" t="str">
        <f t="shared" si="638"/>
        <v>475.558587937155i</v>
      </c>
      <c r="J1345" t="str">
        <f t="shared" si="632"/>
        <v>-305.124721751073+104.037001165836i</v>
      </c>
      <c r="K1345" t="str">
        <f t="shared" si="639"/>
        <v>0.476072049144527-1.39624700732328i</v>
      </c>
      <c r="L1345" t="str">
        <f t="shared" si="640"/>
        <v>0.0951948296308023-0.237453974030209i</v>
      </c>
      <c r="M1345" t="str">
        <f t="shared" si="641"/>
        <v>0.571266878775329-1.63370098135349i</v>
      </c>
      <c r="N1345" t="str">
        <f t="shared" si="642"/>
        <v>-1.51051601990184i</v>
      </c>
      <c r="O1345" t="str">
        <f t="shared" si="643"/>
        <v>0.0602438066120327-0.998183692395789i</v>
      </c>
      <c r="P1345" t="str">
        <f t="shared" si="644"/>
        <v>0.939756193387967+0.998183692395789i</v>
      </c>
      <c r="Q1345" t="str">
        <f t="shared" si="645"/>
        <v>-0.939756193387967+0.512332327506051i</v>
      </c>
      <c r="R1345" t="str">
        <f t="shared" si="646"/>
        <v>-0.324486255288572-1.23907509096967i</v>
      </c>
      <c r="S1345" t="str">
        <f t="shared" si="647"/>
        <v>0.163576424280696i</v>
      </c>
      <c r="T1345" t="str">
        <f t="shared" si="648"/>
        <v>0.202683472796097-0.0530783013683377i</v>
      </c>
      <c r="U1345" t="str">
        <f t="shared" si="649"/>
        <v>0.00005-0.00117343210372106i</v>
      </c>
      <c r="V1345" t="str">
        <f t="shared" si="650"/>
        <v>0.00002-0.0131424395616759i</v>
      </c>
      <c r="W1345" t="str">
        <f t="shared" si="651"/>
        <v>0.0000422729132258162-0.00107738599278525i</v>
      </c>
      <c r="X1345" t="str">
        <f t="shared" si="652"/>
        <v>0.0000510439925178655-0.00107662458263288i</v>
      </c>
      <c r="Y1345" t="str">
        <f t="shared" si="653"/>
        <v>0.009+0.608714992559558i</v>
      </c>
      <c r="Z1345" t="str">
        <f t="shared" si="654"/>
        <v>-0.0212420873202892-0.00132445714335437i</v>
      </c>
      <c r="AA1345" t="str">
        <f t="shared" si="655"/>
        <v>0.294098762097386-19.7442076265034i</v>
      </c>
      <c r="AB1345" t="str">
        <f t="shared" si="656"/>
        <v>0.677449912649076-0.177409090783223i</v>
      </c>
      <c r="AC1345" t="str">
        <f t="shared" si="657"/>
        <v>1.09717129141208-1.20809852467073i</v>
      </c>
      <c r="AD1345" t="str">
        <f t="shared" si="658"/>
        <v>0.359558056128882+0.234213625867686i</v>
      </c>
      <c r="AE1345" t="str">
        <f t="shared" si="659"/>
        <v>-0.00732755771515175-0.00545140552817342i</v>
      </c>
      <c r="AF1345" t="str">
        <f t="shared" si="660"/>
        <v>-5.94702859810133-1.08766602782545i</v>
      </c>
      <c r="AG1345" t="str">
        <f t="shared" si="661"/>
        <v>1.01712299109502-0.0254497112551348i</v>
      </c>
      <c r="AH1345" t="str">
        <f t="shared" si="662"/>
        <v>0.0359979716226817+0.0406103671972791i</v>
      </c>
      <c r="AI1345">
        <f t="shared" si="663"/>
        <v>-25.309064597055272</v>
      </c>
      <c r="AJ1345">
        <f t="shared" si="664"/>
        <v>48.445475709200466</v>
      </c>
      <c r="AK1345"/>
      <c r="AL1345"/>
      <c r="AM1345"/>
      <c r="AN1345"/>
    </row>
    <row r="1346" spans="1:40" x14ac:dyDescent="0.35">
      <c r="A1346"/>
      <c r="B1346">
        <f t="shared" si="665"/>
        <v>121200</v>
      </c>
      <c r="C1346" s="237" t="str">
        <f t="shared" si="633"/>
        <v>-0.0000021954127247253+0.00852646161686388i</v>
      </c>
      <c r="D1346" s="208" t="str">
        <f t="shared" si="634"/>
        <v>-2.51367803368335+0.0653695390626231i</v>
      </c>
      <c r="E1346" t="str">
        <f t="shared" si="635"/>
        <v>20500</v>
      </c>
      <c r="F1346" t="str">
        <f t="shared" si="636"/>
        <v>0.327868852459016</v>
      </c>
      <c r="G1346" t="str">
        <f t="shared" si="631"/>
        <v>0.327868852459016</v>
      </c>
      <c r="H1346" t="str">
        <f t="shared" si="637"/>
        <v>3.43396332026785+1.15236167563956i</v>
      </c>
      <c r="I1346" t="str">
        <f t="shared" si="638"/>
        <v>475.951287018854i</v>
      </c>
      <c r="J1346" t="str">
        <f t="shared" si="632"/>
        <v>-305.630503939533+104.122911158541i</v>
      </c>
      <c r="K1346" t="str">
        <f t="shared" si="639"/>
        <v>0.475363835521366-1.39532872245386i</v>
      </c>
      <c r="L1346" t="str">
        <f t="shared" si="640"/>
        <v>0.0950595184888812-0.237312256122114i</v>
      </c>
      <c r="M1346" t="str">
        <f t="shared" si="641"/>
        <v>0.570423354010247-1.63264097857597i</v>
      </c>
      <c r="N1346" t="str">
        <f t="shared" si="642"/>
        <v>-1.51176334939804i</v>
      </c>
      <c r="O1346" t="str">
        <f t="shared" si="643"/>
        <v>0.0589986961081519-0.998258059750853i</v>
      </c>
      <c r="P1346" t="str">
        <f t="shared" si="644"/>
        <v>0.941001303891848+0.998258059750853i</v>
      </c>
      <c r="Q1346" t="str">
        <f t="shared" si="645"/>
        <v>-0.941001303891848+0.513505289647187i</v>
      </c>
      <c r="R1346" t="str">
        <f t="shared" si="646"/>
        <v>-0.324470958235324-1.23791073224216i</v>
      </c>
      <c r="S1346" t="str">
        <f t="shared" si="647"/>
        <v>0.163711499775561i</v>
      </c>
      <c r="T1346" t="str">
        <f t="shared" si="648"/>
        <v>0.202660222563627-0.0531196272063183i</v>
      </c>
      <c r="U1346" t="str">
        <f t="shared" si="649"/>
        <v>0.00005-0.00117246392541766i</v>
      </c>
      <c r="V1346" t="str">
        <f t="shared" si="650"/>
        <v>0.00002-0.0131315959646778i</v>
      </c>
      <c r="W1346" t="str">
        <f t="shared" si="651"/>
        <v>0.0000422729121202757-0.00107649728635822i</v>
      </c>
      <c r="X1346" t="str">
        <f t="shared" si="652"/>
        <v>0.0000510295059764301-0.00107573662238542i</v>
      </c>
      <c r="Y1346" t="str">
        <f t="shared" si="653"/>
        <v>0.009+0.609217647384133i</v>
      </c>
      <c r="Z1346" t="str">
        <f t="shared" si="654"/>
        <v>-0.0212070057714018-0.00132255201040178i</v>
      </c>
      <c r="AA1346" t="str">
        <f t="shared" si="655"/>
        <v>0.293611573019749-19.7278666388272i</v>
      </c>
      <c r="AB1346" t="str">
        <f t="shared" si="656"/>
        <v>0.677372200994847-0.177547218401345i</v>
      </c>
      <c r="AC1346" t="str">
        <f t="shared" si="657"/>
        <v>1.09651805841057-1.20718269290807i</v>
      </c>
      <c r="AD1346" t="str">
        <f t="shared" si="658"/>
        <v>0.359854000477796+0.234252688297274i</v>
      </c>
      <c r="AE1346" t="str">
        <f t="shared" si="659"/>
        <v>-0.00732161450114507-0.00544372374446972i</v>
      </c>
      <c r="AF1346" t="str">
        <f t="shared" si="660"/>
        <v>-5.9476413539512-1.08699213657694i</v>
      </c>
      <c r="AG1346" t="str">
        <f t="shared" si="661"/>
        <v>1.01711160639902-0.0254499481986973i</v>
      </c>
      <c r="AH1346" t="str">
        <f t="shared" si="662"/>
        <v>0.0359811686899319+0.0405575675979364i</v>
      </c>
      <c r="AI1346">
        <f t="shared" si="663"/>
        <v>-25.317175542257214</v>
      </c>
      <c r="AJ1346">
        <f t="shared" si="664"/>
        <v>48.421751554179671</v>
      </c>
      <c r="AK1346"/>
      <c r="AL1346"/>
      <c r="AM1346"/>
      <c r="AN1346"/>
    </row>
    <row r="1347" spans="1:40" x14ac:dyDescent="0.35">
      <c r="A1347"/>
      <c r="B1347">
        <f t="shared" si="665"/>
        <v>121300</v>
      </c>
      <c r="C1347" s="237" t="str">
        <f t="shared" si="633"/>
        <v>-2.19179441041728E-06+0.00851943238315597i</v>
      </c>
      <c r="D1347" s="208" t="str">
        <f t="shared" si="634"/>
        <v>-2.51367800594293+0.0653156482708625i</v>
      </c>
      <c r="E1347" t="str">
        <f t="shared" si="635"/>
        <v>20500</v>
      </c>
      <c r="F1347" t="str">
        <f t="shared" si="636"/>
        <v>0.327868852459016</v>
      </c>
      <c r="G1347" t="str">
        <f t="shared" si="631"/>
        <v>0.327868852459016</v>
      </c>
      <c r="H1347" t="str">
        <f t="shared" si="637"/>
        <v>3.43457482595903+1.15163453893871i</v>
      </c>
      <c r="I1347" t="str">
        <f t="shared" si="638"/>
        <v>476.343986100552i</v>
      </c>
      <c r="J1347" t="str">
        <f t="shared" si="632"/>
        <v>-306.136703612259+104.208821151246i</v>
      </c>
      <c r="K1347" t="str">
        <f t="shared" si="639"/>
        <v>0.474657143874308-1.39441144968708i</v>
      </c>
      <c r="L1347" t="str">
        <f t="shared" si="640"/>
        <v>0.0949244802532633-0.237170662651953i</v>
      </c>
      <c r="M1347" t="str">
        <f t="shared" si="641"/>
        <v>0.569581624127571-1.63158211233903i</v>
      </c>
      <c r="N1347" t="str">
        <f t="shared" si="642"/>
        <v>-1.51301067889425i</v>
      </c>
      <c r="O1347" t="str">
        <f t="shared" si="643"/>
        <v>0.0577534938122805-0.998330873985411i</v>
      </c>
      <c r="P1347" t="str">
        <f t="shared" si="644"/>
        <v>0.94224650618772+0.998330873985411i</v>
      </c>
      <c r="Q1347" t="str">
        <f t="shared" si="645"/>
        <v>-0.94224650618772+0.514679804908839i</v>
      </c>
      <c r="R1347" t="str">
        <f t="shared" si="646"/>
        <v>-0.324455646229833-1.23674817050093i</v>
      </c>
      <c r="S1347" t="str">
        <f t="shared" si="647"/>
        <v>0.163846575270425i</v>
      </c>
      <c r="T1347" t="str">
        <f t="shared" si="648"/>
        <v>0.202636952208541-0.0531609464619107i</v>
      </c>
      <c r="U1347" t="str">
        <f t="shared" si="649"/>
        <v>0.00005-0.00117149734345112i</v>
      </c>
      <c r="V1347" t="str">
        <f t="shared" si="650"/>
        <v>0.00002-0.0131207702466525i</v>
      </c>
      <c r="W1347" t="str">
        <f t="shared" si="651"/>
        <v>0.0000422729110138229-0.00107561004542075i</v>
      </c>
      <c r="X1347" t="str">
        <f t="shared" si="652"/>
        <v>0.0000510150552416272-0.00107485012610545i</v>
      </c>
      <c r="Y1347" t="str">
        <f t="shared" si="653"/>
        <v>0.009+0.609720302208707i</v>
      </c>
      <c r="Z1347" t="str">
        <f t="shared" si="654"/>
        <v>-0.021172011107175-0.00132065203383992i</v>
      </c>
      <c r="AA1347" t="str">
        <f t="shared" si="655"/>
        <v>0.293125595221629-19.7115527188665i</v>
      </c>
      <c r="AB1347" t="str">
        <f t="shared" si="656"/>
        <v>0.677294422082719-0.177685324018472i</v>
      </c>
      <c r="AC1347" t="str">
        <f t="shared" si="657"/>
        <v>1.09586626064872-1.20626775929524i</v>
      </c>
      <c r="AD1347" t="str">
        <f t="shared" si="658"/>
        <v>0.360150024860864+0.234291399142608i</v>
      </c>
      <c r="AE1347" t="str">
        <f t="shared" si="659"/>
        <v>-0.00731568291381465-0.00543605296778285i</v>
      </c>
      <c r="AF1347" t="str">
        <f t="shared" si="660"/>
        <v>-5.94825283190196-1.08631889066785i</v>
      </c>
      <c r="AG1347" t="str">
        <f t="shared" si="661"/>
        <v>1.01710021557138-0.0254501906132196i</v>
      </c>
      <c r="AH1347" t="str">
        <f t="shared" si="662"/>
        <v>0.035964389834764+0.0405048410699977i</v>
      </c>
      <c r="AI1347">
        <f t="shared" si="663"/>
        <v>-25.325281249880707</v>
      </c>
      <c r="AJ1347">
        <f t="shared" si="664"/>
        <v>48.398015307168116</v>
      </c>
      <c r="AK1347"/>
      <c r="AL1347"/>
      <c r="AM1347"/>
      <c r="AN1347"/>
    </row>
    <row r="1348" spans="1:40" x14ac:dyDescent="0.35">
      <c r="A1348"/>
      <c r="B1348">
        <f t="shared" si="665"/>
        <v>121400</v>
      </c>
      <c r="C1348" s="237" t="str">
        <f t="shared" si="633"/>
        <v>-2.18818503389394E-06+0.00851241472973192i</v>
      </c>
      <c r="D1348" s="208" t="str">
        <f t="shared" si="634"/>
        <v>-2.51367797827105+0.0652618462612781i</v>
      </c>
      <c r="E1348" t="str">
        <f t="shared" si="635"/>
        <v>20500</v>
      </c>
      <c r="F1348" t="str">
        <f t="shared" si="636"/>
        <v>0.327868852459016</v>
      </c>
      <c r="G1348" t="str">
        <f t="shared" si="631"/>
        <v>0.327868852459016</v>
      </c>
      <c r="H1348" t="str">
        <f t="shared" si="637"/>
        <v>3.43518505705409+1.15090813599258i</v>
      </c>
      <c r="I1348" t="str">
        <f t="shared" si="638"/>
        <v>476.736685182251i</v>
      </c>
      <c r="J1348" t="str">
        <f t="shared" si="632"/>
        <v>-306.643320769252+104.294731143951i</v>
      </c>
      <c r="K1348" t="str">
        <f t="shared" si="639"/>
        <v>0.473951970021286-1.39349518790035i</v>
      </c>
      <c r="L1348" t="str">
        <f t="shared" si="640"/>
        <v>0.0947897142365164-0.237029193587129i</v>
      </c>
      <c r="M1348" t="str">
        <f t="shared" si="641"/>
        <v>0.568741684257802-1.63052438148748i</v>
      </c>
      <c r="N1348" t="str">
        <f t="shared" si="642"/>
        <v>-1.51425800839045i</v>
      </c>
      <c r="O1348" t="str">
        <f t="shared" si="643"/>
        <v>0.0565082016617619-0.998402134986176i</v>
      </c>
      <c r="P1348" t="str">
        <f t="shared" si="644"/>
        <v>0.943491798338238+0.998402134986176i</v>
      </c>
      <c r="Q1348" t="str">
        <f t="shared" si="645"/>
        <v>-0.943491798338238+0.515855873404274i</v>
      </c>
      <c r="R1348" t="str">
        <f t="shared" si="646"/>
        <v>-0.324440319265937-1.23558740129158i</v>
      </c>
      <c r="S1348" t="str">
        <f t="shared" si="647"/>
        <v>0.163981650765289i</v>
      </c>
      <c r="T1348" t="str">
        <f t="shared" si="648"/>
        <v>0.202613661728587-0.0532022591280457i</v>
      </c>
      <c r="U1348" t="str">
        <f t="shared" si="649"/>
        <v>0.00005-0.00117053235387661i</v>
      </c>
      <c r="V1348" t="str">
        <f t="shared" si="650"/>
        <v>0.00002-0.0131099623634181i</v>
      </c>
      <c r="W1348" t="str">
        <f t="shared" si="651"/>
        <v>0.0000422729099064575-0.00107472426635136i</v>
      </c>
      <c r="X1348" t="str">
        <f t="shared" si="652"/>
        <v>0.000051000640195537-0.00107396509017624i</v>
      </c>
      <c r="Y1348" t="str">
        <f t="shared" si="653"/>
        <v>0.009+0.610222957033281i</v>
      </c>
      <c r="Z1348" t="str">
        <f t="shared" si="654"/>
        <v>-0.0211371030408074-0.00131875719425914i</v>
      </c>
      <c r="AA1348" t="str">
        <f t="shared" si="655"/>
        <v>0.292640824685356-19.6952657993219i</v>
      </c>
      <c r="AB1348" t="str">
        <f t="shared" si="656"/>
        <v>0.677216575905166-0.177823407610974i</v>
      </c>
      <c r="AC1348" t="str">
        <f t="shared" si="657"/>
        <v>1.09521589427873-1.20535372290597i</v>
      </c>
      <c r="AD1348" t="str">
        <f t="shared" si="658"/>
        <v>0.360446128890818+0.234329758265272i</v>
      </c>
      <c r="AE1348" t="str">
        <f t="shared" si="659"/>
        <v>-0.00730976291248405-0.00542839317159818i</v>
      </c>
      <c r="AF1348" t="str">
        <f t="shared" si="660"/>
        <v>-5.94886303532514-1.0856462897313i</v>
      </c>
      <c r="AG1348" t="str">
        <f t="shared" si="661"/>
        <v>1.01708881861662-0.0254504384573059i</v>
      </c>
      <c r="AH1348" t="str">
        <f t="shared" si="662"/>
        <v>0.0359476349606267+0.0404521874418966i</v>
      </c>
      <c r="AI1348">
        <f t="shared" si="663"/>
        <v>-25.333381730955061</v>
      </c>
      <c r="AJ1348">
        <f t="shared" si="664"/>
        <v>48.374266991118674</v>
      </c>
      <c r="AK1348"/>
      <c r="AL1348"/>
      <c r="AM1348"/>
      <c r="AN1348"/>
    </row>
    <row r="1349" spans="1:40" x14ac:dyDescent="0.35">
      <c r="A1349"/>
      <c r="B1349">
        <f t="shared" si="665"/>
        <v>121500</v>
      </c>
      <c r="C1349" s="237" t="str">
        <f t="shared" si="633"/>
        <v>-2.18458456574262E-06+0.00850540862799848i</v>
      </c>
      <c r="D1349" s="208" t="str">
        <f t="shared" si="634"/>
        <v>-2.51367795066746+0.065208132814655i</v>
      </c>
      <c r="E1349" t="str">
        <f t="shared" si="635"/>
        <v>20500</v>
      </c>
      <c r="F1349" t="str">
        <f t="shared" si="636"/>
        <v>0.327868852459016</v>
      </c>
      <c r="G1349" t="str">
        <f t="shared" ref="G1349:G1412" si="666">IF($C$11=$C$7,$C$24,F1349)</f>
        <v>0.327868852459016</v>
      </c>
      <c r="H1349" t="str">
        <f t="shared" si="637"/>
        <v>3.43579401691428+1.15018246621247i</v>
      </c>
      <c r="I1349" t="str">
        <f t="shared" si="638"/>
        <v>477.12938426395i</v>
      </c>
      <c r="J1349" t="str">
        <f t="shared" ref="J1349:J1412" si="667">IMSUM(COMPLEX(0,2*PI()*B1349*$C$113*$C$112),COMPLEX(0,2*PI()*B1349*$C$113*$C$111),COMPLEX(0,2*PI()*B1349*$C$28*10^-12*$C$111),COMPLEX(-1*2*PI()*B1349*2*PI()*B1349*$C$113*$C$112*$C$28*10^-12*$C$111,0),COMPLEX(1,0))</f>
        <v>-307.150355410511+104.380641136656i</v>
      </c>
      <c r="K1349" t="str">
        <f t="shared" si="639"/>
        <v>0.473248309793909-1.3925799359703i</v>
      </c>
      <c r="L1349" t="str">
        <f t="shared" si="640"/>
        <v>0.0946552197531937-0.236887848894356i</v>
      </c>
      <c r="M1349" t="str">
        <f t="shared" si="641"/>
        <v>0.567903529547103-1.62946778486466i</v>
      </c>
      <c r="N1349" t="str">
        <f t="shared" si="642"/>
        <v>-1.51550533788665i</v>
      </c>
      <c r="O1349" t="str">
        <f t="shared" si="643"/>
        <v>0.0552628215940499-0.998471842642277i</v>
      </c>
      <c r="P1349" t="str">
        <f t="shared" si="644"/>
        <v>0.94473717840595+0.998471842642277i</v>
      </c>
      <c r="Q1349" t="str">
        <f t="shared" si="645"/>
        <v>-0.94473717840595+0.517033495244373i</v>
      </c>
      <c r="R1349" t="str">
        <f t="shared" si="646"/>
        <v>-0.324424977337463-1.23442842017436i</v>
      </c>
      <c r="S1349" t="str">
        <f t="shared" si="647"/>
        <v>0.164116726260154i</v>
      </c>
      <c r="T1349" t="str">
        <f t="shared" si="648"/>
        <v>0.20259035112151-0.0532435651976491i</v>
      </c>
      <c r="U1349" t="str">
        <f t="shared" si="649"/>
        <v>0.00005-0.00116956895276231i</v>
      </c>
      <c r="V1349" t="str">
        <f t="shared" si="650"/>
        <v>0.00002-0.0130991722709379i</v>
      </c>
      <c r="W1349" t="str">
        <f t="shared" si="651"/>
        <v>0.0000422729087981797-0.0010738399455405i</v>
      </c>
      <c r="X1349" t="str">
        <f t="shared" si="652"/>
        <v>0.0000509862607207232-0.0010730815109929i</v>
      </c>
      <c r="Y1349" t="str">
        <f t="shared" si="653"/>
        <v>0.009+0.610725611857856i</v>
      </c>
      <c r="Z1349" t="str">
        <f t="shared" si="654"/>
        <v>-0.0211022812866796-0.00131686747234118i</v>
      </c>
      <c r="AA1349" t="str">
        <f t="shared" si="655"/>
        <v>0.292157257409928-19.6790058131167i</v>
      </c>
      <c r="AB1349" t="str">
        <f t="shared" si="656"/>
        <v>0.67713866245465-0.177961469155206i</v>
      </c>
      <c r="AC1349" t="str">
        <f t="shared" si="657"/>
        <v>1.09456695546521-1.20444058281283i</v>
      </c>
      <c r="AD1349" t="str">
        <f t="shared" si="658"/>
        <v>0.360742312180154+0.234367765527214i</v>
      </c>
      <c r="AE1349" t="str">
        <f t="shared" si="659"/>
        <v>-0.00730385445664471-0.00542074432949303i</v>
      </c>
      <c r="AF1349" t="str">
        <f t="shared" si="660"/>
        <v>-5.94947196758174-1.08497433339782i</v>
      </c>
      <c r="AG1349" t="str">
        <f t="shared" si="661"/>
        <v>1.01707741553929-0.0254506916896798i</v>
      </c>
      <c r="AH1349" t="str">
        <f t="shared" si="662"/>
        <v>0.0359309039713706+0.0403996065426337i</v>
      </c>
      <c r="AI1349">
        <f t="shared" si="663"/>
        <v>-25.341476996483383</v>
      </c>
      <c r="AJ1349">
        <f t="shared" si="664"/>
        <v>48.350506628901918</v>
      </c>
      <c r="AK1349"/>
      <c r="AL1349"/>
      <c r="AM1349"/>
      <c r="AN1349"/>
    </row>
    <row r="1350" spans="1:40" x14ac:dyDescent="0.35">
      <c r="A1350"/>
      <c r="B1350">
        <f t="shared" si="665"/>
        <v>121600</v>
      </c>
      <c r="C1350" s="237" t="str">
        <f t="shared" ref="C1350:C1413" si="668">IMPRODUCT(COMPLEX(-1,0),IMDIV(IMPRODUCT(G1350,COMPLEX($C$100+$C$101,0)),COMPLEX($C$100,2*PI()*B1350*$C$103*$C$102*(2*$C$100+$C$101))))</f>
        <v>-2.18099297667149E-06+0.00849841404945638i</v>
      </c>
      <c r="D1350" s="208" t="str">
        <f t="shared" ref="D1350:D1413" si="669">IMPRODUCT(COMPLEX($C$106,0),IMSUB(C1350,G1350))</f>
        <v>-2.51367792313195+0.0651545077124989i</v>
      </c>
      <c r="E1350" t="str">
        <f t="shared" ref="E1350:E1413" si="670">IMDIV(COMPLEX($C$20*10^3,0),COMPLEX(1,2*PI()*B1350*$C$20*1000*$C$29*10^-12))</f>
        <v>20500</v>
      </c>
      <c r="F1350" t="str">
        <f t="shared" ref="F1350:F1413" si="671">IMDIV(COMPLEX($C$22*1000,0),IMSUM(COMPLEX($C$22*1000,0),E1350))</f>
        <v>0.327868852459016</v>
      </c>
      <c r="G1350" t="str">
        <f t="shared" si="666"/>
        <v>0.327868852459016</v>
      </c>
      <c r="H1350" t="str">
        <f t="shared" ref="H1350:H1413" si="672">IMPRODUCT(COMPLEX($C$108,0),IMPRODUCT(COMPLEX(-1,0),D1350),IMDIV(COMPLEX(0,2*PI()*B1350*$C$109*$C$110),COMPLEX(1,2*PI()*B1350*$C$109*$C$110)))</f>
        <v>3.4364017088905+1.14945752900786i</v>
      </c>
      <c r="I1350" t="str">
        <f t="shared" ref="I1350:I1413" si="673">COMPLEX(0,2*PI()*B1350*$C$113*$C$112*$C$114)</f>
        <v>477.522083345649i</v>
      </c>
      <c r="J1350" t="str">
        <f t="shared" si="667"/>
        <v>-307.657807536035+104.466551129361i</v>
      </c>
      <c r="K1350" t="str">
        <f t="shared" ref="K1350:K1413" si="674">IMDIV(I1350,J1350)</f>
        <v>0.472546159037407-1.39166569277276i</v>
      </c>
      <c r="L1350" t="str">
        <f t="shared" ref="L1350:L1413" si="675">IMDIV(COMPLEX($C$117,0),COMPLEX(1,2*PI()*B1350*$C$115*$C$116))</f>
        <v>0.0945209961198333-0.236746628539669i</v>
      </c>
      <c r="M1350" t="str">
        <f t="shared" ref="M1350:M1413" si="676">IMSUM(K1350,L1350)</f>
        <v>0.56706715515724-1.62841232131243i</v>
      </c>
      <c r="N1350" t="str">
        <f t="shared" ref="N1350:N1413" si="677">COMPLEX(0,-2*PI()*B1350*$C$43)</f>
        <v>-1.51675266738286i</v>
      </c>
      <c r="O1350" t="str">
        <f t="shared" ref="O1350:O1413" si="678">IMEXP(N1350)</f>
        <v>0.0540173555467355-0.998539996845263i</v>
      </c>
      <c r="P1350" t="str">
        <f t="shared" ref="P1350:P1413" si="679">IMSUB(COMPLEX(1,0),O1350)</f>
        <v>0.945982644453265+0.998539996845263i</v>
      </c>
      <c r="Q1350" t="str">
        <f t="shared" ref="Q1350:Q1413" si="680">IMSUM(COMPLEX(0,2*PI()*B1350*$C$43),O1350,COMPLEX(-1,0))</f>
        <v>-0.945982644453265+0.518212670537597i</v>
      </c>
      <c r="R1350" t="str">
        <f t="shared" ref="R1350:R1413" si="681">IMDIV(P1350,Q1350)</f>
        <v>-0.324409620438238-1.23327122272409i</v>
      </c>
      <c r="S1350" t="str">
        <f t="shared" ref="S1350:S1413" si="682">IMDIV(COMPLEX(0,2*PI()*B1350*$C$123),COMPLEX($C$124,0))</f>
        <v>0.164251801755018i</v>
      </c>
      <c r="T1350" t="str">
        <f t="shared" ref="T1350:T1413" si="683">IMPRODUCT(R1350,S1350)</f>
        <v>0.202567020385046-0.0532848646636421i</v>
      </c>
      <c r="U1350" t="str">
        <f t="shared" ref="U1350:U1413" si="684">IMDIV(COMPLEX(1,2*PI()*B1350*$C$16*10^-3*$C$15*10^-6),COMPLEX(0,2*PI()*B1350*$C$15*10^-6))</f>
        <v>0.00005-0.00116860713618932i</v>
      </c>
      <c r="V1350" t="str">
        <f t="shared" ref="V1350:V1413" si="685">IMSUM(COMPLEX($C$18*10^-3,0),IMDIV(COMPLEX(1,0),COMPLEX(0,2*PI()*B1350*($C$17*1*10^-6))))</f>
        <v>0.00002-0.0130883999253203i</v>
      </c>
      <c r="W1350" t="str">
        <f t="shared" ref="W1350:W1413" si="686">IMDIV(IMPRODUCT(U1350,V1350),IMSUM(U1350,V1350))</f>
        <v>0.0000422729076889894-0.00107295707939052i</v>
      </c>
      <c r="X1350" t="str">
        <f t="shared" ref="X1350:X1413" si="687">IMDIV(IMPRODUCT(COMPLEX($C$19,0),W1350),IMSUM(COMPLEX($C$19,0),W1350))</f>
        <v>0.000050971916700234-0.00107219938496251i</v>
      </c>
      <c r="Y1350" t="str">
        <f t="shared" ref="Y1350:Y1413" si="688">COMPLEX($C$13*10^-3,2*PI()*B1350*$C$12*0.000001)</f>
        <v>0.009+0.61122826668243i</v>
      </c>
      <c r="Z1350" t="str">
        <f t="shared" ref="Z1350:Z1413" si="689">IMPRODUCT(COMPLEX($C$6,0),IMDIV(X1350,IMSUM(X1350,Y1350)))</f>
        <v>-0.0210675455603513-0.00131498284885888i</v>
      </c>
      <c r="AA1350" t="str">
        <f t="shared" ref="AA1350:AA1413" si="690">IMDIV(COMPLEX($C$6,0),IMSUM(X1350,Y1350))</f>
        <v>0.291674889410929-19.662772693397i</v>
      </c>
      <c r="AB1350" t="str">
        <f t="shared" ref="AB1350:AB1413" si="691">IMPRODUCT(COMPLEX($C$119,0),T1350)</f>
        <v>0.677060681723604-0.17809950862751i</v>
      </c>
      <c r="AC1350" t="str">
        <f t="shared" ref="AC1350:AC1413" si="692">IMSUM(COMPLEX(1,0),IMPRODUCT(AB1350,M1350))</f>
        <v>1.0939194403851-1.20352833808721i</v>
      </c>
      <c r="AD1350" t="str">
        <f t="shared" ref="AD1350:AD1413" si="693">IMDIV(AB1350,AC1350)</f>
        <v>0.361038574341131+0.234405420790746i</v>
      </c>
      <c r="AE1350" t="str">
        <f t="shared" ref="AE1350:AE1413" si="694">IMPRODUCT(AD1350,AA1350,X1350)</f>
        <v>-0.00729795750595668-0.00541310641513741i</v>
      </c>
      <c r="AF1350" t="str">
        <f t="shared" ref="AF1350:AF1413" si="695">IMSUB(D1350,H1350)</f>
        <v>-5.95007963202245-1.08430302129536i</v>
      </c>
      <c r="AG1350" t="str">
        <f t="shared" ref="AG1350:AG1413" si="696">IMSUM(COMPLEX(1,0),IMPRODUCT(AD1350,AA1350,COMPLEX($C$127,0)))</f>
        <v>1.01706600634394-0.0254509502691853i</v>
      </c>
      <c r="AH1350" t="str">
        <f t="shared" ref="AH1350:AH1413" si="697">IMDIV(IMPRODUCT(AE1350,AF1350),AG1350)</f>
        <v>0.0359141967712561+0.0403470982017848i</v>
      </c>
      <c r="AI1350">
        <f t="shared" ref="AI1350:AI1413" si="698">20*LOG10(IMABS(AH1350))</f>
        <v>-25.349567057440364</v>
      </c>
      <c r="AJ1350">
        <f t="shared" ref="AJ1350:AJ1413" si="699">IMARGUMENT(AH1350)*180/PI()</f>
        <v>48.326734243306007</v>
      </c>
      <c r="AK1350"/>
      <c r="AL1350"/>
      <c r="AM1350"/>
      <c r="AN1350"/>
    </row>
    <row r="1351" spans="1:40" x14ac:dyDescent="0.35">
      <c r="A1351"/>
      <c r="B1351">
        <f t="shared" si="665"/>
        <v>121700</v>
      </c>
      <c r="C1351" s="237" t="str">
        <f t="shared" si="668"/>
        <v>-2.17741023750908E-06+0.00849143096570011i</v>
      </c>
      <c r="D1351" s="208" t="str">
        <f t="shared" si="669"/>
        <v>-2.51367789566427+0.0651009707370342i</v>
      </c>
      <c r="E1351" t="str">
        <f t="shared" si="670"/>
        <v>20500</v>
      </c>
      <c r="F1351" t="str">
        <f t="shared" si="671"/>
        <v>0.327868852459016</v>
      </c>
      <c r="G1351" t="str">
        <f t="shared" si="666"/>
        <v>0.327868852459016</v>
      </c>
      <c r="H1351" t="str">
        <f t="shared" si="672"/>
        <v>3.43700813632323+1.1487333237864i</v>
      </c>
      <c r="I1351" t="str">
        <f t="shared" si="673"/>
        <v>477.914782427347i</v>
      </c>
      <c r="J1351" t="str">
        <f t="shared" si="667"/>
        <v>-308.165677145826+104.552461122066i</v>
      </c>
      <c r="K1351" t="str">
        <f t="shared" si="674"/>
        <v>0.471845513610571-1.39075245718279i</v>
      </c>
      <c r="L1351" t="str">
        <f t="shared" si="675"/>
        <v>0.0943870426549496-0.236605532488424i</v>
      </c>
      <c r="M1351" t="str">
        <f t="shared" si="676"/>
        <v>0.566232556265521-1.62735798967121i</v>
      </c>
      <c r="N1351" t="str">
        <f t="shared" si="677"/>
        <v>-1.51799999687906i</v>
      </c>
      <c r="O1351" t="str">
        <f t="shared" si="678"/>
        <v>0.0527718054575723-0.998606597489095i</v>
      </c>
      <c r="P1351" t="str">
        <f t="shared" si="679"/>
        <v>0.947228194542428+0.998606597489095i</v>
      </c>
      <c r="Q1351" t="str">
        <f t="shared" si="680"/>
        <v>-0.947228194542428+0.519393399389965i</v>
      </c>
      <c r="R1351" t="str">
        <f t="shared" si="681"/>
        <v>-0.324394248562074-1.23211580453017i</v>
      </c>
      <c r="S1351" t="str">
        <f t="shared" si="682"/>
        <v>0.164386877249882i</v>
      </c>
      <c r="T1351" t="str">
        <f t="shared" si="683"/>
        <v>0.202543669516941-0.0533261575189414i</v>
      </c>
      <c r="U1351" t="str">
        <f t="shared" si="684"/>
        <v>0.00005-0.00116764690025161i</v>
      </c>
      <c r="V1351" t="str">
        <f t="shared" si="685"/>
        <v>0.00002-0.013077645282818i</v>
      </c>
      <c r="W1351" t="str">
        <f t="shared" si="686"/>
        <v>0.0000422729065788867-0.00107207566431552i</v>
      </c>
      <c r="X1351" t="str">
        <f t="shared" si="687"/>
        <v>0.000050957608017596-0.00107131870850379i</v>
      </c>
      <c r="Y1351" t="str">
        <f t="shared" si="688"/>
        <v>0.009+0.611730921507004i</v>
      </c>
      <c r="Z1351" t="str">
        <f t="shared" si="689"/>
        <v>-0.0210328955785504-0.00131310330467539i</v>
      </c>
      <c r="AA1351" t="str">
        <f t="shared" si="690"/>
        <v>0.291193716720443-19.6465663735301i</v>
      </c>
      <c r="AB1351" t="str">
        <f t="shared" si="691"/>
        <v>0.676982633704494-0.178237526004209i</v>
      </c>
      <c r="AC1351" t="str">
        <f t="shared" si="692"/>
        <v>1.09327334522768-1.20261698779947i</v>
      </c>
      <c r="AD1351" t="str">
        <f t="shared" si="693"/>
        <v>0.36133491498576+0.234442723918569i</v>
      </c>
      <c r="AE1351" t="str">
        <f t="shared" si="694"/>
        <v>-0.00729207202024531-0.00540547940229259i</v>
      </c>
      <c r="AF1351" t="str">
        <f t="shared" si="695"/>
        <v>-5.9506860319875-1.08363235304937i</v>
      </c>
      <c r="AG1351" t="str">
        <f t="shared" si="696"/>
        <v>1.01705459103514-0.0254512141547845i</v>
      </c>
      <c r="AH1351" t="str">
        <f t="shared" si="697"/>
        <v>0.035897513264936+0.0402946622494886i</v>
      </c>
      <c r="AI1351">
        <f t="shared" si="698"/>
        <v>-25.357651924775215</v>
      </c>
      <c r="AJ1351">
        <f t="shared" si="699"/>
        <v>48.302949857042151</v>
      </c>
      <c r="AK1351"/>
      <c r="AL1351"/>
      <c r="AM1351"/>
      <c r="AN1351"/>
    </row>
    <row r="1352" spans="1:40" x14ac:dyDescent="0.35">
      <c r="A1352"/>
      <c r="B1352">
        <f t="shared" si="665"/>
        <v>121800</v>
      </c>
      <c r="C1352" s="237" t="str">
        <f t="shared" si="668"/>
        <v>-2.17383631920355E-06+0.00848445934841736i</v>
      </c>
      <c r="D1352" s="208" t="str">
        <f t="shared" si="669"/>
        <v>-2.51367786826424+0.0650475216711998i</v>
      </c>
      <c r="E1352" t="str">
        <f t="shared" si="670"/>
        <v>20500</v>
      </c>
      <c r="F1352" t="str">
        <f t="shared" si="671"/>
        <v>0.327868852459016</v>
      </c>
      <c r="G1352" t="str">
        <f t="shared" si="666"/>
        <v>0.327868852459016</v>
      </c>
      <c r="H1352" t="str">
        <f t="shared" si="672"/>
        <v>3.43761330254276+1.14800984995394i</v>
      </c>
      <c r="I1352" t="str">
        <f t="shared" si="673"/>
        <v>478.307481509046i</v>
      </c>
      <c r="J1352" t="str">
        <f t="shared" si="667"/>
        <v>-308.673964239884+104.638371114771i</v>
      </c>
      <c r="K1352" t="str">
        <f t="shared" si="674"/>
        <v>0.471146369385722-1.38984022807471i</v>
      </c>
      <c r="L1352" t="str">
        <f t="shared" si="675"/>
        <v>0.0942533586790251-0.236464560705305i</v>
      </c>
      <c r="M1352" t="str">
        <f t="shared" si="676"/>
        <v>0.565399728064747-1.62630478878002i</v>
      </c>
      <c r="N1352" t="str">
        <f t="shared" si="677"/>
        <v>-1.51924732637526i</v>
      </c>
      <c r="O1352" t="str">
        <f t="shared" si="678"/>
        <v>0.0515261732644159-0.998671644470156i</v>
      </c>
      <c r="P1352" t="str">
        <f t="shared" si="679"/>
        <v>0.948473826735584+0.998671644470156i</v>
      </c>
      <c r="Q1352" t="str">
        <f t="shared" si="680"/>
        <v>-0.948473826735584+0.520575681905104i</v>
      </c>
      <c r="R1352" t="str">
        <f t="shared" si="681"/>
        <v>-0.324378861702783-1.23096216119643i</v>
      </c>
      <c r="S1352" t="str">
        <f t="shared" si="682"/>
        <v>0.164521952744747i</v>
      </c>
      <c r="T1352" t="str">
        <f t="shared" si="683"/>
        <v>0.202520298514931-0.0533674437564601i</v>
      </c>
      <c r="U1352" t="str">
        <f t="shared" si="684"/>
        <v>0.00005-0.001166688241056i</v>
      </c>
      <c r="V1352" t="str">
        <f t="shared" si="685"/>
        <v>0.00002-0.0130669082998272i</v>
      </c>
      <c r="W1352" t="str">
        <f t="shared" si="686"/>
        <v>0.0000422729054678715-0.00107119569674146i</v>
      </c>
      <c r="X1352" t="str">
        <f t="shared" si="687"/>
        <v>0.0000509433345568153-0.00107043947804737i</v>
      </c>
      <c r="Y1352" t="str">
        <f t="shared" si="688"/>
        <v>0.009+0.612233576331579i</v>
      </c>
      <c r="Z1352" t="str">
        <f t="shared" si="689"/>
        <v>-0.0209983310591732-0.00131122882074394i</v>
      </c>
      <c r="AA1352" t="str">
        <f t="shared" si="690"/>
        <v>0.290713735386971-19.6303867871037i</v>
      </c>
      <c r="AB1352" t="str">
        <f t="shared" si="691"/>
        <v>0.676904518389753-0.178375521261616i</v>
      </c>
      <c r="AC1352" t="str">
        <f t="shared" si="692"/>
        <v>1.09262866619447-1.20170653101881i</v>
      </c>
      <c r="AD1352" t="str">
        <f t="shared" si="693"/>
        <v>0.361631333725825+0.234479674773746i</v>
      </c>
      <c r="AE1352" t="str">
        <f t="shared" si="694"/>
        <v>-0.00728619795950322-0.00539786326481175i</v>
      </c>
      <c r="AF1352" t="str">
        <f t="shared" si="695"/>
        <v>-5.951291170807-1.08296232828274i</v>
      </c>
      <c r="AG1352" t="str">
        <f t="shared" si="696"/>
        <v>1.01704316961749-0.0254514833055589i</v>
      </c>
      <c r="AH1352" t="str">
        <f t="shared" si="697"/>
        <v>0.0358808533574706+0.0402422985164535i</v>
      </c>
      <c r="AI1352">
        <f t="shared" si="698"/>
        <v>-25.365731609408861</v>
      </c>
      <c r="AJ1352">
        <f t="shared" si="699"/>
        <v>48.279153492737926</v>
      </c>
      <c r="AK1352"/>
      <c r="AL1352"/>
      <c r="AM1352"/>
      <c r="AN1352"/>
    </row>
    <row r="1353" spans="1:40" x14ac:dyDescent="0.35">
      <c r="A1353"/>
      <c r="B1353">
        <f t="shared" si="665"/>
        <v>121900</v>
      </c>
      <c r="C1353" s="237" t="str">
        <f t="shared" si="668"/>
        <v>-2.17027119282224E-06+0.00847749916938877i</v>
      </c>
      <c r="D1353" s="208" t="str">
        <f t="shared" si="669"/>
        <v>-2.5136778409316+0.0649941602986473i</v>
      </c>
      <c r="E1353" t="str">
        <f t="shared" si="670"/>
        <v>20500</v>
      </c>
      <c r="F1353" t="str">
        <f t="shared" si="671"/>
        <v>0.327868852459016</v>
      </c>
      <c r="G1353" t="str">
        <f t="shared" si="666"/>
        <v>0.327868852459016</v>
      </c>
      <c r="H1353" t="str">
        <f t="shared" si="672"/>
        <v>3.43821721086894+1.14728710691456i</v>
      </c>
      <c r="I1353" t="str">
        <f t="shared" si="673"/>
        <v>478.700180590745i</v>
      </c>
      <c r="J1353" t="str">
        <f t="shared" si="667"/>
        <v>-309.182668818207+104.724281107476i</v>
      </c>
      <c r="K1353" t="str">
        <f t="shared" si="674"/>
        <v>0.470448722248657-1.38892900432211i</v>
      </c>
      <c r="L1353" t="str">
        <f t="shared" si="675"/>
        <v>0.0941199435145094-0.236323713154332i</v>
      </c>
      <c r="M1353" t="str">
        <f t="shared" si="676"/>
        <v>0.564568665763166-1.62525271747644i</v>
      </c>
      <c r="N1353" t="str">
        <f t="shared" si="677"/>
        <v>-1.52049465587147i</v>
      </c>
      <c r="O1353" t="str">
        <f t="shared" si="678"/>
        <v>0.0502804609052485-0.998735137687243i</v>
      </c>
      <c r="P1353" t="str">
        <f t="shared" si="679"/>
        <v>0.949719539094751+0.998735137687243i</v>
      </c>
      <c r="Q1353" t="str">
        <f t="shared" si="680"/>
        <v>-0.949719539094751+0.521759518184227i</v>
      </c>
      <c r="R1353" t="str">
        <f t="shared" si="681"/>
        <v>-0.324363459854166-1.22981028834113i</v>
      </c>
      <c r="S1353" t="str">
        <f t="shared" si="682"/>
        <v>0.164657028239611i</v>
      </c>
      <c r="T1353" t="str">
        <f t="shared" si="683"/>
        <v>0.20249690737675-0.0534087233691053i</v>
      </c>
      <c r="U1353" t="str">
        <f t="shared" si="684"/>
        <v>0.0000499999999999999-0.00116573115472207i</v>
      </c>
      <c r="V1353" t="str">
        <f t="shared" si="685"/>
        <v>0.00002-0.0130561889328872i</v>
      </c>
      <c r="W1353" t="str">
        <f t="shared" si="686"/>
        <v>0.0000422729043559437-0.00107031717310597i</v>
      </c>
      <c r="X1353" t="str">
        <f t="shared" si="687"/>
        <v>0.0000509290962023721-0.0010695616900355i</v>
      </c>
      <c r="Y1353" t="str">
        <f t="shared" si="688"/>
        <v>0.009+0.612736231156153i</v>
      </c>
      <c r="Z1353" t="str">
        <f t="shared" si="689"/>
        <v>-0.0209638517212741-0.00130935937810714i</v>
      </c>
      <c r="AA1353" t="str">
        <f t="shared" si="690"/>
        <v>0.290234941475355-19.6142338679254i</v>
      </c>
      <c r="AB1353" t="str">
        <f t="shared" si="691"/>
        <v>0.676826335771808-0.178513494376024i</v>
      </c>
      <c r="AC1353" t="str">
        <f t="shared" si="692"/>
        <v>1.09198539949921-1.20079696681334i</v>
      </c>
      <c r="AD1353" t="str">
        <f t="shared" si="693"/>
        <v>0.361927830172873+0.234516273219714i</v>
      </c>
      <c r="AE1353" t="str">
        <f t="shared" si="694"/>
        <v>-0.00728033528388763-0.00539025797663872i</v>
      </c>
      <c r="AF1353" t="str">
        <f t="shared" si="695"/>
        <v>-5.95189505180054-1.08229294661591i</v>
      </c>
      <c r="AG1353" t="str">
        <f t="shared" si="696"/>
        <v>1.01703174209558-0.0254517576807086i</v>
      </c>
      <c r="AH1353" t="str">
        <f t="shared" si="697"/>
        <v>0.0358642169543139+0.040190006833949i</v>
      </c>
      <c r="AI1353">
        <f t="shared" si="698"/>
        <v>-25.373806122236026</v>
      </c>
      <c r="AJ1353">
        <f t="shared" si="699"/>
        <v>48.25534517294237</v>
      </c>
      <c r="AK1353"/>
      <c r="AL1353"/>
      <c r="AM1353"/>
      <c r="AN1353"/>
    </row>
    <row r="1354" spans="1:40" x14ac:dyDescent="0.35">
      <c r="A1354"/>
      <c r="B1354">
        <f t="shared" si="665"/>
        <v>122000</v>
      </c>
      <c r="C1354" s="237" t="str">
        <f t="shared" si="668"/>
        <v>-2.16671482955097E-06+0.00847055040048748i</v>
      </c>
      <c r="D1354" s="208" t="str">
        <f t="shared" si="669"/>
        <v>-2.51367781366615+0.0649408864037374i</v>
      </c>
      <c r="E1354" t="str">
        <f t="shared" si="670"/>
        <v>20500</v>
      </c>
      <c r="F1354" t="str">
        <f t="shared" si="671"/>
        <v>0.327868852459016</v>
      </c>
      <c r="G1354" t="str">
        <f t="shared" si="666"/>
        <v>0.327868852459016</v>
      </c>
      <c r="H1354" t="str">
        <f t="shared" si="672"/>
        <v>3.43881986461151+1.14656509407056i</v>
      </c>
      <c r="I1354" t="str">
        <f t="shared" si="673"/>
        <v>479.092879672444i</v>
      </c>
      <c r="J1354" t="str">
        <f t="shared" si="667"/>
        <v>-309.691790880797+104.810191100181i</v>
      </c>
      <c r="K1354" t="str">
        <f t="shared" si="674"/>
        <v>0.46975256809858-1.38801878479784i</v>
      </c>
      <c r="L1354" t="str">
        <f t="shared" si="675"/>
        <v>0.0939867964858081-0.23618298979886i</v>
      </c>
      <c r="M1354" t="str">
        <f t="shared" si="676"/>
        <v>0.563739364584388-1.6242017745967i</v>
      </c>
      <c r="N1354" t="str">
        <f t="shared" si="677"/>
        <v>-1.52174198536767i</v>
      </c>
      <c r="O1354" t="str">
        <f t="shared" si="678"/>
        <v>0.0490346703182082-0.99879707704157i</v>
      </c>
      <c r="P1354" t="str">
        <f t="shared" si="679"/>
        <v>0.950965329681792+0.99879707704157i</v>
      </c>
      <c r="Q1354" t="str">
        <f t="shared" si="680"/>
        <v>-0.950965329681792+0.5229449083261i</v>
      </c>
      <c r="R1354" t="str">
        <f t="shared" si="681"/>
        <v>-0.32434804301002-1.22866018159691i</v>
      </c>
      <c r="S1354" t="str">
        <f t="shared" si="682"/>
        <v>0.164792103734475i</v>
      </c>
      <c r="T1354" t="str">
        <f t="shared" si="683"/>
        <v>0.202473496100137-0.0534499963497812i</v>
      </c>
      <c r="U1354" t="str">
        <f t="shared" si="684"/>
        <v>0.0000499999999999999-0.00116477563738214i</v>
      </c>
      <c r="V1354" t="str">
        <f t="shared" si="685"/>
        <v>0.00002-0.01304548713868i</v>
      </c>
      <c r="W1354" t="str">
        <f t="shared" si="686"/>
        <v>0.0000422729032431038-0.00106944008985841i</v>
      </c>
      <c r="X1354" t="str">
        <f t="shared" si="687"/>
        <v>0.0000509148928392214-0.00106868534092214i</v>
      </c>
      <c r="Y1354" t="str">
        <f t="shared" si="688"/>
        <v>0.009+0.613238885980728i</v>
      </c>
      <c r="Z1354" t="str">
        <f t="shared" si="689"/>
        <v>-0.0209294572850624-0.00130749495789656i</v>
      </c>
      <c r="AA1354" t="str">
        <f t="shared" si="690"/>
        <v>0.289757331066691-19.5981075500211i</v>
      </c>
      <c r="AB1354" t="str">
        <f t="shared" si="691"/>
        <v>0.676748085843101-0.178651445323715i</v>
      </c>
      <c r="AC1354" t="str">
        <f t="shared" si="692"/>
        <v>1.09134354136785-1.19988829425016i</v>
      </c>
      <c r="AD1354" t="str">
        <f t="shared" si="693"/>
        <v>0.362224403938209+0.234552519120286i</v>
      </c>
      <c r="AE1354" t="str">
        <f t="shared" si="694"/>
        <v>-0.00727448395372023-0.00538266351180811i</v>
      </c>
      <c r="AF1354" t="str">
        <f t="shared" si="695"/>
        <v>-5.95249767827766-1.08162420766682i</v>
      </c>
      <c r="AG1354" t="str">
        <f t="shared" si="696"/>
        <v>1.01702030847402-0.0254520372395507i</v>
      </c>
      <c r="AH1354" t="str">
        <f t="shared" si="697"/>
        <v>0.0358476039613175+0.0401377870338075i</v>
      </c>
      <c r="AI1354">
        <f t="shared" si="698"/>
        <v>-25.381875474124232</v>
      </c>
      <c r="AJ1354">
        <f t="shared" si="699"/>
        <v>48.231524920124713</v>
      </c>
      <c r="AK1354"/>
      <c r="AL1354"/>
      <c r="AM1354"/>
      <c r="AN1354"/>
    </row>
    <row r="1355" spans="1:40" x14ac:dyDescent="0.35">
      <c r="A1355"/>
      <c r="B1355">
        <f t="shared" si="665"/>
        <v>122100</v>
      </c>
      <c r="C1355" s="237" t="str">
        <f t="shared" si="668"/>
        <v>-2.16316720069354E-06+0.00846361301367882i</v>
      </c>
      <c r="D1355" s="208" t="str">
        <f t="shared" si="669"/>
        <v>-2.51367778646766+0.0648876997715376i</v>
      </c>
      <c r="E1355" t="str">
        <f t="shared" si="670"/>
        <v>20500</v>
      </c>
      <c r="F1355" t="str">
        <f t="shared" si="671"/>
        <v>0.327868852459016</v>
      </c>
      <c r="G1355" t="str">
        <f t="shared" si="666"/>
        <v>0.327868852459016</v>
      </c>
      <c r="H1355" t="str">
        <f t="shared" si="672"/>
        <v>3.43942126706991+1.14584381082252i</v>
      </c>
      <c r="I1355" t="str">
        <f t="shared" si="673"/>
        <v>479.485578754142i</v>
      </c>
      <c r="J1355" t="str">
        <f t="shared" si="667"/>
        <v>-310.201330427652+104.896101092886i</v>
      </c>
      <c r="K1355" t="str">
        <f t="shared" si="674"/>
        <v>0.469057902848082-1.3871095683741i</v>
      </c>
      <c r="L1355" t="str">
        <f t="shared" si="675"/>
        <v>0.0938539169192807-0.236042390601591i</v>
      </c>
      <c r="M1355" t="str">
        <f t="shared" si="676"/>
        <v>0.562911819767363-1.62315195897569i</v>
      </c>
      <c r="N1355" t="str">
        <f t="shared" si="677"/>
        <v>-1.52298931486387i</v>
      </c>
      <c r="O1355" t="str">
        <f t="shared" si="678"/>
        <v>0.0477888034415237-0.998857462436772i</v>
      </c>
      <c r="P1355" t="str">
        <f t="shared" si="679"/>
        <v>0.952211196558476+0.998857462436772i</v>
      </c>
      <c r="Q1355" t="str">
        <f t="shared" si="680"/>
        <v>-0.952211196558476+0.524131852427098i</v>
      </c>
      <c r="R1355" t="str">
        <f t="shared" si="681"/>
        <v>-0.324332611164131-1.22751183661068i</v>
      </c>
      <c r="S1355" t="str">
        <f t="shared" si="682"/>
        <v>0.164927179229339i</v>
      </c>
      <c r="T1355" t="str">
        <f t="shared" si="683"/>
        <v>0.202450064682825-0.0534912626913861i</v>
      </c>
      <c r="U1355" t="str">
        <f t="shared" si="684"/>
        <v>0.0000499999999999999-0.00116382168518117i</v>
      </c>
      <c r="V1355" t="str">
        <f t="shared" si="685"/>
        <v>0.00002-0.0130348028740291i</v>
      </c>
      <c r="W1355" t="str">
        <f t="shared" si="686"/>
        <v>0.0000422729021293511-0.00106856444345971i</v>
      </c>
      <c r="X1355" t="str">
        <f t="shared" si="687"/>
        <v>0.000050900724352787-0.00106781042717282i</v>
      </c>
      <c r="Y1355" t="str">
        <f t="shared" si="688"/>
        <v>0.009+0.613741540805302i</v>
      </c>
      <c r="Z1355" t="str">
        <f t="shared" si="689"/>
        <v>-0.0208951474718951-0.00130563554133222i</v>
      </c>
      <c r="AA1355" t="str">
        <f t="shared" si="690"/>
        <v>0.289280900258254-19.5820077676348i</v>
      </c>
      <c r="AB1355" t="str">
        <f t="shared" si="691"/>
        <v>0.676669768596054-0.178789374080954i</v>
      </c>
      <c r="AC1355" t="str">
        <f t="shared" si="692"/>
        <v>1.09070308803843-1.19898051239529i</v>
      </c>
      <c r="AD1355" t="str">
        <f t="shared" si="693"/>
        <v>0.362521054632908+0.234588412339652i</v>
      </c>
      <c r="AE1355" t="str">
        <f t="shared" si="694"/>
        <v>-0.00726864392948618-0.00537507984444471i</v>
      </c>
      <c r="AF1355" t="str">
        <f t="shared" si="695"/>
        <v>-5.95309905353757-1.08095611105098i</v>
      </c>
      <c r="AG1355" t="str">
        <f t="shared" si="696"/>
        <v>1.01700886875744-0.0254523219415204i</v>
      </c>
      <c r="AH1355" t="str">
        <f t="shared" si="697"/>
        <v>0.0358310142847248+0.0400856389484187i</v>
      </c>
      <c r="AI1355">
        <f t="shared" si="698"/>
        <v>-25.38993967591469</v>
      </c>
      <c r="AJ1355">
        <f t="shared" si="699"/>
        <v>48.207692756675243</v>
      </c>
      <c r="AK1355"/>
      <c r="AL1355"/>
      <c r="AM1355"/>
      <c r="AN1355"/>
    </row>
    <row r="1356" spans="1:40" x14ac:dyDescent="0.35">
      <c r="A1356"/>
      <c r="B1356">
        <f t="shared" si="665"/>
        <v>122200</v>
      </c>
      <c r="C1356" s="237" t="str">
        <f t="shared" si="668"/>
        <v>-0.0000021596282776711+0.00845668698101983i</v>
      </c>
      <c r="D1356" s="208" t="str">
        <f t="shared" si="669"/>
        <v>-2.51367775933592+0.0648346001878187i</v>
      </c>
      <c r="E1356" t="str">
        <f t="shared" si="670"/>
        <v>20500</v>
      </c>
      <c r="F1356" t="str">
        <f t="shared" si="671"/>
        <v>0.327868852459016</v>
      </c>
      <c r="G1356" t="str">
        <f t="shared" si="666"/>
        <v>0.327868852459016</v>
      </c>
      <c r="H1356" t="str">
        <f t="shared" si="672"/>
        <v>3.44002142153344+1.1451232565693i</v>
      </c>
      <c r="I1356" t="str">
        <f t="shared" si="673"/>
        <v>479.878277835841i</v>
      </c>
      <c r="J1356" t="str">
        <f t="shared" si="667"/>
        <v>-310.711287458774+104.982011085591i</v>
      </c>
      <c r="K1356" t="str">
        <f t="shared" si="674"/>
        <v>0.468364722423066-1.38620135392239i</v>
      </c>
      <c r="L1356" t="str">
        <f t="shared" si="675"/>
        <v>0.0937213041432331-0.235901915524576i</v>
      </c>
      <c r="M1356" t="str">
        <f t="shared" si="676"/>
        <v>0.562086026566299-1.62210326944697i</v>
      </c>
      <c r="N1356" t="str">
        <f t="shared" si="677"/>
        <v>-1.52423664436007i</v>
      </c>
      <c r="O1356" t="str">
        <f t="shared" si="678"/>
        <v>0.0465428622135533-0.998916293778898i</v>
      </c>
      <c r="P1356" t="str">
        <f t="shared" si="679"/>
        <v>0.953457137786447+0.998916293778898i</v>
      </c>
      <c r="Q1356" t="str">
        <f t="shared" si="680"/>
        <v>-0.953457137786447+0.525320350581172i</v>
      </c>
      <c r="R1356" t="str">
        <f t="shared" si="681"/>
        <v>-0.324317164310284-1.22636524904359i</v>
      </c>
      <c r="S1356" t="str">
        <f t="shared" si="682"/>
        <v>0.165062254724204i</v>
      </c>
      <c r="T1356" t="str">
        <f t="shared" si="683"/>
        <v>0.202426613122545-0.0535325223868156i</v>
      </c>
      <c r="U1356" t="str">
        <f t="shared" si="684"/>
        <v>0.0000500000000000001-0.00116286929427677i</v>
      </c>
      <c r="V1356" t="str">
        <f t="shared" si="685"/>
        <v>0.00002-0.0130241360958998i</v>
      </c>
      <c r="W1356" t="str">
        <f t="shared" si="686"/>
        <v>0.0000422729010146863-0.00106769023038244i</v>
      </c>
      <c r="X1356" t="str">
        <f t="shared" si="687"/>
        <v>0.0000508865906289628-0.00106693694526465i</v>
      </c>
      <c r="Y1356" t="str">
        <f t="shared" si="688"/>
        <v>0.009+0.614244195629876i</v>
      </c>
      <c r="Z1356" t="str">
        <f t="shared" si="689"/>
        <v>-0.0208609220042716-0.00130378110972209i</v>
      </c>
      <c r="AA1356" t="str">
        <f t="shared" si="690"/>
        <v>0.288805645163409-19.565934455227i</v>
      </c>
      <c r="AB1356" t="str">
        <f t="shared" si="691"/>
        <v>0.676591384023084-0.178927280623994i</v>
      </c>
      <c r="AC1356" t="str">
        <f t="shared" si="692"/>
        <v>1.09006403576109-1.19807362031375i</v>
      </c>
      <c r="AD1356" t="str">
        <f t="shared" si="693"/>
        <v>0.362817781867805+0.234623952742374i</v>
      </c>
      <c r="AE1356" t="str">
        <f t="shared" si="694"/>
        <v>-0.00726281517183323-0.00536750694876306i</v>
      </c>
      <c r="AF1356" t="str">
        <f t="shared" si="695"/>
        <v>-5.95369918086936-1.08028865638148i</v>
      </c>
      <c r="AG1356" t="str">
        <f t="shared" si="696"/>
        <v>1.01699742295048-0.025452611746169i</v>
      </c>
      <c r="AH1356" t="str">
        <f t="shared" si="697"/>
        <v>0.035814447831171+0.0400335624107286i</v>
      </c>
      <c r="AI1356">
        <f t="shared" si="698"/>
        <v>-25.397998738422039</v>
      </c>
      <c r="AJ1356">
        <f t="shared" si="699"/>
        <v>48.18384870490511</v>
      </c>
      <c r="AK1356"/>
      <c r="AL1356"/>
      <c r="AM1356"/>
      <c r="AN1356"/>
    </row>
    <row r="1357" spans="1:40" x14ac:dyDescent="0.35">
      <c r="A1357"/>
      <c r="B1357">
        <f t="shared" si="665"/>
        <v>122300</v>
      </c>
      <c r="C1357" s="237" t="str">
        <f t="shared" si="668"/>
        <v>-2.15609803202158E-06+0.00844977227465895i</v>
      </c>
      <c r="D1357" s="208" t="str">
        <f t="shared" si="669"/>
        <v>-2.5136777322707+0.064781587439052i</v>
      </c>
      <c r="E1357" t="str">
        <f t="shared" si="670"/>
        <v>20500</v>
      </c>
      <c r="F1357" t="str">
        <f t="shared" si="671"/>
        <v>0.327868852459016</v>
      </c>
      <c r="G1357" t="str">
        <f t="shared" si="666"/>
        <v>0.327868852459016</v>
      </c>
      <c r="H1357" t="str">
        <f t="shared" si="672"/>
        <v>3.44062033128125+1.14440343070803i</v>
      </c>
      <c r="I1357" t="str">
        <f t="shared" si="673"/>
        <v>480.27097691754i</v>
      </c>
      <c r="J1357" t="str">
        <f t="shared" si="667"/>
        <v>-311.221661974162+105.067921078296i</v>
      </c>
      <c r="K1357" t="str">
        <f t="shared" si="674"/>
        <v>0.467673022762716-1.38529414031358i</v>
      </c>
      <c r="L1357" t="str">
        <f t="shared" si="675"/>
        <v>0.0935889574879098-0.235761564529217i</v>
      </c>
      <c r="M1357" t="str">
        <f t="shared" si="676"/>
        <v>0.561261980250626-1.6210557048428i</v>
      </c>
      <c r="N1357" t="str">
        <f t="shared" si="677"/>
        <v>-1.52548397385628i</v>
      </c>
      <c r="O1357" t="str">
        <f t="shared" si="678"/>
        <v>0.0452968485727602-0.998973570976418i</v>
      </c>
      <c r="P1357" t="str">
        <f t="shared" si="679"/>
        <v>0.95470315142724+0.998973570976418i</v>
      </c>
      <c r="Q1357" t="str">
        <f t="shared" si="680"/>
        <v>-0.95470315142724+0.526510402879862i</v>
      </c>
      <c r="R1357" t="str">
        <f t="shared" si="681"/>
        <v>-0.324301702442252-1.22522041457099i</v>
      </c>
      <c r="S1357" t="str">
        <f t="shared" si="682"/>
        <v>0.165197330219068i</v>
      </c>
      <c r="T1357" t="str">
        <f t="shared" si="683"/>
        <v>0.202403141417027-0.0535737754289586i</v>
      </c>
      <c r="U1357" t="str">
        <f t="shared" si="684"/>
        <v>0.0000500000000000001-0.00116191846083909i</v>
      </c>
      <c r="V1357" t="str">
        <f t="shared" si="685"/>
        <v>0.00002-0.0130134867613978i</v>
      </c>
      <c r="W1357" t="str">
        <f t="shared" si="686"/>
        <v>0.0000422728998991089-0.00106681744711068i</v>
      </c>
      <c r="X1357" t="str">
        <f t="shared" si="687"/>
        <v>0.000050872491554109-0.00106606489168629i</v>
      </c>
      <c r="Y1357" t="str">
        <f t="shared" si="688"/>
        <v>0.009+0.614746850454451i</v>
      </c>
      <c r="Z1357" t="str">
        <f t="shared" si="689"/>
        <v>-0.0208267806058294-0.00130193164446164i</v>
      </c>
      <c r="AA1357" t="str">
        <f t="shared" si="690"/>
        <v>0.28833156191154-19.5498875474745i</v>
      </c>
      <c r="AB1357" t="str">
        <f t="shared" si="691"/>
        <v>0.676512932116604-0.179065164929067i</v>
      </c>
      <c r="AC1357" t="str">
        <f t="shared" si="692"/>
        <v>1.08942638079804-1.19716761706954i</v>
      </c>
      <c r="AD1357" t="str">
        <f t="shared" si="693"/>
        <v>0.3631145852535+0.234659140193385i</v>
      </c>
      <c r="AE1357" t="str">
        <f t="shared" si="694"/>
        <v>-0.00725699764157146-0.0053599447990673i</v>
      </c>
      <c r="AF1357" t="str">
        <f t="shared" si="695"/>
        <v>-5.95429806355195-1.07962184326898i</v>
      </c>
      <c r="AG1357" t="str">
        <f t="shared" si="696"/>
        <v>1.0169859710578-0.0254529066131649i</v>
      </c>
      <c r="AH1357" t="str">
        <f t="shared" si="697"/>
        <v>0.0357979045076826+0.0399815572542386i</v>
      </c>
      <c r="AI1357">
        <f t="shared" si="698"/>
        <v>-25.406052672434136</v>
      </c>
      <c r="AJ1357">
        <f t="shared" si="699"/>
        <v>48.159992787046392</v>
      </c>
      <c r="AK1357"/>
      <c r="AL1357"/>
      <c r="AM1357"/>
      <c r="AN1357"/>
    </row>
    <row r="1358" spans="1:40" x14ac:dyDescent="0.35">
      <c r="A1358"/>
      <c r="B1358">
        <f t="shared" si="665"/>
        <v>122400</v>
      </c>
      <c r="C1358" s="237" t="str">
        <f t="shared" si="668"/>
        <v>-2.15257643539916E-06+0.00844286886683569i</v>
      </c>
      <c r="D1358" s="208" t="str">
        <f t="shared" si="669"/>
        <v>-2.51367770527179+0.064728661312407i</v>
      </c>
      <c r="E1358" t="str">
        <f t="shared" si="670"/>
        <v>20500</v>
      </c>
      <c r="F1358" t="str">
        <f t="shared" si="671"/>
        <v>0.327868852459016</v>
      </c>
      <c r="G1358" t="str">
        <f t="shared" si="666"/>
        <v>0.327868852459016</v>
      </c>
      <c r="H1358" t="str">
        <f t="shared" si="672"/>
        <v>3.44121799958238+1.1436843326342i</v>
      </c>
      <c r="I1358" t="str">
        <f t="shared" si="673"/>
        <v>480.663675999238i</v>
      </c>
      <c r="J1358" t="str">
        <f t="shared" si="667"/>
        <v>-311.732453973816+105.153831071001i</v>
      </c>
      <c r="K1358" t="str">
        <f t="shared" si="674"/>
        <v>0.466982799819439-1.38438792641786i</v>
      </c>
      <c r="L1358" t="str">
        <f t="shared" si="675"/>
        <v>0.0934568762854922-0.235621337576277i</v>
      </c>
      <c r="M1358" t="str">
        <f t="shared" si="676"/>
        <v>0.560439676104931-1.62000926399414i</v>
      </c>
      <c r="N1358" t="str">
        <f t="shared" si="677"/>
        <v>-1.52673130335248i</v>
      </c>
      <c r="O1358" t="str">
        <f t="shared" si="678"/>
        <v>0.0440507644577507-0.999029293940217i</v>
      </c>
      <c r="P1358" t="str">
        <f t="shared" si="679"/>
        <v>0.955949235542249+0.999029293940217i</v>
      </c>
      <c r="Q1358" t="str">
        <f t="shared" si="680"/>
        <v>-0.955949235542249+0.527702009412263i</v>
      </c>
      <c r="R1358" t="str">
        <f t="shared" si="681"/>
        <v>-0.324286225553803-1.22407732888235i</v>
      </c>
      <c r="S1358" t="str">
        <f t="shared" si="682"/>
        <v>0.165332405713933i</v>
      </c>
      <c r="T1358" t="str">
        <f t="shared" si="683"/>
        <v>0.202379649564004-0.0536150218107013i</v>
      </c>
      <c r="U1358" t="str">
        <f t="shared" si="684"/>
        <v>0.0000500000000000001-0.00116096918105082i</v>
      </c>
      <c r="V1358" t="str">
        <f t="shared" si="685"/>
        <v>0.00002-0.0130028548277692i</v>
      </c>
      <c r="W1358" t="str">
        <f t="shared" si="686"/>
        <v>0.0000422728987826191-0.00106594609014i</v>
      </c>
      <c r="X1358" t="str">
        <f t="shared" si="687"/>
        <v>0.0000508584270150483-0.00106519426293781i</v>
      </c>
      <c r="Y1358" t="str">
        <f t="shared" si="688"/>
        <v>0.009+0.615249505279025i</v>
      </c>
      <c r="Z1358" t="str">
        <f t="shared" si="689"/>
        <v>-0.0207927230013365-0.00130008712703327i</v>
      </c>
      <c r="AA1358" t="str">
        <f t="shared" si="690"/>
        <v>0.287858646647971-19.533866979269i</v>
      </c>
      <c r="AB1358" t="str">
        <f t="shared" si="691"/>
        <v>0.676434412869036-0.179203026972396i</v>
      </c>
      <c r="AC1358" t="str">
        <f t="shared" si="692"/>
        <v>1.08879011942348-1.19626250172571i</v>
      </c>
      <c r="AD1358" t="str">
        <f t="shared" si="693"/>
        <v>0.363411464400358+0.234693974558004i</v>
      </c>
      <c r="AE1358" t="str">
        <f t="shared" si="694"/>
        <v>-0.00725119129967156-0.0053523933697505i</v>
      </c>
      <c r="AF1358" t="str">
        <f t="shared" si="695"/>
        <v>-5.95489570485417-1.07895567132179i</v>
      </c>
      <c r="AG1358" t="str">
        <f t="shared" si="696"/>
        <v>1.01697451308406-0.0254532065022918i</v>
      </c>
      <c r="AH1358" t="str">
        <f t="shared" si="697"/>
        <v>0.0357813842216716+0.0399296233130009i</v>
      </c>
      <c r="AI1358">
        <f t="shared" si="698"/>
        <v>-25.414101488712827</v>
      </c>
      <c r="AJ1358">
        <f t="shared" si="699"/>
        <v>48.136125025253833</v>
      </c>
      <c r="AK1358"/>
      <c r="AL1358"/>
      <c r="AM1358"/>
      <c r="AN1358"/>
    </row>
    <row r="1359" spans="1:40" x14ac:dyDescent="0.35">
      <c r="A1359"/>
      <c r="B1359">
        <f t="shared" si="665"/>
        <v>122500</v>
      </c>
      <c r="C1359" s="237" t="str">
        <f t="shared" si="668"/>
        <v>-2.14906345957363E-06+0.00843597672988014i</v>
      </c>
      <c r="D1359" s="208" t="str">
        <f t="shared" si="669"/>
        <v>-2.51367767833898+0.0646758215957478i</v>
      </c>
      <c r="E1359" t="str">
        <f t="shared" si="670"/>
        <v>20500</v>
      </c>
      <c r="F1359" t="str">
        <f t="shared" si="671"/>
        <v>0.327868852459016</v>
      </c>
      <c r="G1359" t="str">
        <f t="shared" si="666"/>
        <v>0.327868852459016</v>
      </c>
      <c r="H1359" t="str">
        <f t="shared" si="672"/>
        <v>3.44181442969581+1.14296596174162i</v>
      </c>
      <c r="I1359" t="str">
        <f t="shared" si="673"/>
        <v>481.056375080937i</v>
      </c>
      <c r="J1359" t="str">
        <f t="shared" si="667"/>
        <v>-312.243663457737+105.239741063706i</v>
      </c>
      <c r="K1359" t="str">
        <f t="shared" si="674"/>
        <v>0.466294049558816-1.38348271110485i</v>
      </c>
      <c r="L1359" t="str">
        <f t="shared" si="675"/>
        <v>0.0933250598700876-0.235481234625882i</v>
      </c>
      <c r="M1359" t="str">
        <f t="shared" si="676"/>
        <v>0.559619109428904-1.61896394573073i</v>
      </c>
      <c r="N1359" t="str">
        <f t="shared" si="677"/>
        <v>-1.52797863284868i</v>
      </c>
      <c r="O1359" t="str">
        <f t="shared" si="678"/>
        <v>0.0428046118072111-0.999083462583599i</v>
      </c>
      <c r="P1359" t="str">
        <f t="shared" si="679"/>
        <v>0.957195388192789+0.999083462583599i</v>
      </c>
      <c r="Q1359" t="str">
        <f t="shared" si="680"/>
        <v>-0.957195388192789+0.528895170265081i</v>
      </c>
      <c r="R1359" t="str">
        <f t="shared" si="681"/>
        <v>-0.324270733638699-1.22293598768118i</v>
      </c>
      <c r="S1359" t="str">
        <f t="shared" si="682"/>
        <v>0.165467481208797i</v>
      </c>
      <c r="T1359" t="str">
        <f t="shared" si="683"/>
        <v>0.202356137561197-0.0536562615249242i</v>
      </c>
      <c r="U1359" t="str">
        <f t="shared" si="684"/>
        <v>0.0000500000000000001-0.00116002145110711i</v>
      </c>
      <c r="V1359" t="str">
        <f t="shared" si="685"/>
        <v>0.00002-0.0129922402523996i</v>
      </c>
      <c r="W1359" t="str">
        <f t="shared" si="686"/>
        <v>0.0000422728976652167-0.00106507615597742i</v>
      </c>
      <c r="X1359" t="str">
        <f t="shared" si="687"/>
        <v>0.0000508443968990669-0.00106432505553077i</v>
      </c>
      <c r="Y1359" t="str">
        <f t="shared" si="688"/>
        <v>0.009+0.615752160103599i</v>
      </c>
      <c r="Z1359" t="str">
        <f t="shared" si="689"/>
        <v>-0.0207587489166875-0.00129824753900593i</v>
      </c>
      <c r="AA1359" t="str">
        <f t="shared" si="690"/>
        <v>0.287386895533879-19.5178726857164i</v>
      </c>
      <c r="AB1359" t="str">
        <f t="shared" si="691"/>
        <v>0.676355826272763-0.179340866730185i</v>
      </c>
      <c r="AC1359" t="str">
        <f t="shared" si="692"/>
        <v>1.08815524792354-1.19535827334427i</v>
      </c>
      <c r="AD1359" t="str">
        <f t="shared" si="693"/>
        <v>0.363708418918516+0.234728455701914i</v>
      </c>
      <c r="AE1359" t="str">
        <f t="shared" si="694"/>
        <v>-0.00724539610726519-0.00534485263529454i</v>
      </c>
      <c r="AF1359" t="str">
        <f t="shared" si="695"/>
        <v>-5.95549210803479-1.07829014014587i</v>
      </c>
      <c r="AG1359" t="str">
        <f t="shared" si="696"/>
        <v>1.01696304903394-0.0254535113734497i</v>
      </c>
      <c r="AH1359" t="str">
        <f t="shared" si="697"/>
        <v>0.035764886880939+0.0398777604216194i</v>
      </c>
      <c r="AI1359">
        <f t="shared" si="698"/>
        <v>-25.422145197993103</v>
      </c>
      <c r="AJ1359">
        <f t="shared" si="699"/>
        <v>48.112245441603108</v>
      </c>
      <c r="AK1359"/>
      <c r="AL1359"/>
      <c r="AM1359"/>
      <c r="AN1359"/>
    </row>
    <row r="1360" spans="1:40" x14ac:dyDescent="0.35">
      <c r="A1360"/>
      <c r="B1360">
        <f t="shared" si="665"/>
        <v>122600</v>
      </c>
      <c r="C1360" s="237" t="str">
        <f t="shared" si="668"/>
        <v>-2.14555907642991E-06+0.0084290958362127i</v>
      </c>
      <c r="D1360" s="208" t="str">
        <f t="shared" si="669"/>
        <v>-2.51367765147204+0.0646230680776307i</v>
      </c>
      <c r="E1360" t="str">
        <f t="shared" si="670"/>
        <v>20500</v>
      </c>
      <c r="F1360" t="str">
        <f t="shared" si="671"/>
        <v>0.327868852459016</v>
      </c>
      <c r="G1360" t="str">
        <f t="shared" si="666"/>
        <v>0.327868852459016</v>
      </c>
      <c r="H1360" t="str">
        <f t="shared" si="672"/>
        <v>3.44240962487044+1.14224831742246i</v>
      </c>
      <c r="I1360" t="str">
        <f t="shared" si="673"/>
        <v>481.449074162636i</v>
      </c>
      <c r="J1360" t="str">
        <f t="shared" si="667"/>
        <v>-312.755290425923+105.325651056412i</v>
      </c>
      <c r="K1360" t="str">
        <f t="shared" si="674"/>
        <v>0.465606767959569-1.38257849324355i</v>
      </c>
      <c r="L1360" t="str">
        <f t="shared" si="675"/>
        <v>0.093193507577728-0.235341255637527i</v>
      </c>
      <c r="M1360" t="str">
        <f t="shared" si="676"/>
        <v>0.558800275537297-1.61791974888108i</v>
      </c>
      <c r="N1360" t="str">
        <f t="shared" si="677"/>
        <v>-1.52922596234489i</v>
      </c>
      <c r="O1360" t="str">
        <f t="shared" si="678"/>
        <v>0.0415583925599334-0.999136076822289i</v>
      </c>
      <c r="P1360" t="str">
        <f t="shared" si="679"/>
        <v>0.958441607440067+0.999136076822289i</v>
      </c>
      <c r="Q1360" t="str">
        <f t="shared" si="680"/>
        <v>-0.958441607440067+0.530089885522601i</v>
      </c>
      <c r="R1360" t="str">
        <f t="shared" si="681"/>
        <v>-0.324255226690695-1.22179638668503i</v>
      </c>
      <c r="S1360" t="str">
        <f t="shared" si="682"/>
        <v>0.165602556703661i</v>
      </c>
      <c r="T1360" t="str">
        <f t="shared" si="683"/>
        <v>0.202332605406336-0.0536974945645043i</v>
      </c>
      <c r="U1360" t="str">
        <f t="shared" si="684"/>
        <v>0.0000500000000000001-0.0011590752672155i</v>
      </c>
      <c r="V1360" t="str">
        <f t="shared" si="685"/>
        <v>0.00002-0.0129816429928137i</v>
      </c>
      <c r="W1360" t="str">
        <f t="shared" si="686"/>
        <v>0.0000422728965469019-0.00106420764114135i</v>
      </c>
      <c r="X1360" t="str">
        <f t="shared" si="687"/>
        <v>0.0000508304010939087-0.00106345726598806i</v>
      </c>
      <c r="Y1360" t="str">
        <f t="shared" si="688"/>
        <v>0.009+0.616254814928174i</v>
      </c>
      <c r="Z1360" t="str">
        <f t="shared" si="689"/>
        <v>-0.0207248580788968-0.00129641286203453i</v>
      </c>
      <c r="AA1360" t="str">
        <f t="shared" si="690"/>
        <v>0.286916304746221-19.5019046021359i</v>
      </c>
      <c r="AB1360" t="str">
        <f t="shared" si="691"/>
        <v>0.676277172320198-0.179478684178625i</v>
      </c>
      <c r="AC1360" t="str">
        <f t="shared" si="692"/>
        <v>1.08752176259632-1.19445493098639i</v>
      </c>
      <c r="AD1360" t="str">
        <f t="shared" si="693"/>
        <v>0.364005448417857+0.234762583491182i</v>
      </c>
      <c r="AE1360" t="str">
        <f t="shared" si="694"/>
        <v>-0.00723961202564284-0.00533732257026946i</v>
      </c>
      <c r="AF1360" t="str">
        <f t="shared" si="695"/>
        <v>-5.95608727634248-1.07762524934483i</v>
      </c>
      <c r="AG1360" t="str">
        <f t="shared" si="696"/>
        <v>1.01695157891214-0.0254538211866523i</v>
      </c>
      <c r="AH1360" t="str">
        <f t="shared" si="697"/>
        <v>0.0357484123936651+0.0398259684152424i</v>
      </c>
      <c r="AI1360">
        <f t="shared" si="698"/>
        <v>-25.430183810984616</v>
      </c>
      <c r="AJ1360">
        <f t="shared" si="699"/>
        <v>48.088354058093728</v>
      </c>
      <c r="AK1360"/>
      <c r="AL1360"/>
      <c r="AM1360"/>
      <c r="AN1360"/>
    </row>
    <row r="1361" spans="1:40" x14ac:dyDescent="0.35">
      <c r="A1361"/>
      <c r="B1361">
        <f t="shared" si="665"/>
        <v>122700</v>
      </c>
      <c r="C1361" s="237" t="str">
        <f t="shared" si="668"/>
        <v>-0.0000021420632579674+0.00842222615834369i</v>
      </c>
      <c r="D1361" s="208" t="str">
        <f t="shared" si="669"/>
        <v>-2.51367762467077+0.0645704005473016i</v>
      </c>
      <c r="E1361" t="str">
        <f t="shared" si="670"/>
        <v>20500</v>
      </c>
      <c r="F1361" t="str">
        <f t="shared" si="671"/>
        <v>0.327868852459016</v>
      </c>
      <c r="G1361" t="str">
        <f t="shared" si="666"/>
        <v>0.327868852459016</v>
      </c>
      <c r="H1361" t="str">
        <f t="shared" si="672"/>
        <v>3.44300358834522+1.14153139906725i</v>
      </c>
      <c r="I1361" t="str">
        <f t="shared" si="673"/>
        <v>481.841773244335i</v>
      </c>
      <c r="J1361" t="str">
        <f t="shared" si="667"/>
        <v>-313.267334878376+105.411561049117i</v>
      </c>
      <c r="K1361" t="str">
        <f t="shared" si="674"/>
        <v>0.464920951013477-1.38167527170239i</v>
      </c>
      <c r="L1361" t="str">
        <f t="shared" si="675"/>
        <v>0.0930622187463619-0.235201400570082i</v>
      </c>
      <c r="M1361" t="str">
        <f t="shared" si="676"/>
        <v>0.557983169759839-1.61687667227247i</v>
      </c>
      <c r="N1361" t="str">
        <f t="shared" si="677"/>
        <v>-1.53047329184109i</v>
      </c>
      <c r="O1361" t="str">
        <f t="shared" si="678"/>
        <v>0.0403121086548442-0.999187136574426i</v>
      </c>
      <c r="P1361" t="str">
        <f t="shared" si="679"/>
        <v>0.959687891345156+0.999187136574426i</v>
      </c>
      <c r="Q1361" t="str">
        <f t="shared" si="680"/>
        <v>-0.959687891345156+0.531286155266664i</v>
      </c>
      <c r="R1361" t="str">
        <f t="shared" si="681"/>
        <v>-0.324239704703536-1.22065852162539i</v>
      </c>
      <c r="S1361" t="str">
        <f t="shared" si="682"/>
        <v>0.165737632198526i</v>
      </c>
      <c r="T1361" t="str">
        <f t="shared" si="683"/>
        <v>0.202309053097145-0.0537387209223133i</v>
      </c>
      <c r="U1361" t="str">
        <f t="shared" si="684"/>
        <v>0.0000500000000000001-0.00115813062559593i</v>
      </c>
      <c r="V1361" t="str">
        <f t="shared" si="685"/>
        <v>0.00002-0.0129710630066744i</v>
      </c>
      <c r="W1361" t="str">
        <f t="shared" si="686"/>
        <v>0.0000422728954276748-0.00106334054216156i</v>
      </c>
      <c r="X1361" t="str">
        <f t="shared" si="687"/>
        <v>0.0000508164394877765-0.00106259089084393i</v>
      </c>
      <c r="Y1361" t="str">
        <f t="shared" si="688"/>
        <v>0.009+0.616757469752748i</v>
      </c>
      <c r="Z1361" t="str">
        <f t="shared" si="689"/>
        <v>-0.0206910502160944-0.00129458307785956i</v>
      </c>
      <c r="AA1361" t="str">
        <f t="shared" si="690"/>
        <v>0.286446870477659-19.4859626640594i</v>
      </c>
      <c r="AB1361" t="str">
        <f t="shared" si="691"/>
        <v>0.676198451003733-0.179616479293892i</v>
      </c>
      <c r="AC1361" t="str">
        <f t="shared" si="692"/>
        <v>1.08688965975175-1.19355247371222i</v>
      </c>
      <c r="AD1361" t="str">
        <f t="shared" si="693"/>
        <v>0.364302552508053+0.234796357792252i</v>
      </c>
      <c r="AE1361" t="str">
        <f t="shared" si="694"/>
        <v>-0.00723383901625457-0.00532980314933351i</v>
      </c>
      <c r="AF1361" t="str">
        <f t="shared" si="695"/>
        <v>-5.95668121301599-1.07696099851995i</v>
      </c>
      <c r="AG1361" t="str">
        <f t="shared" si="696"/>
        <v>1.01694010272337-0.0254541359020296i</v>
      </c>
      <c r="AH1361" t="str">
        <f t="shared" si="697"/>
        <v>0.0357319606684174+0.0397742471295668i</v>
      </c>
      <c r="AI1361">
        <f t="shared" si="698"/>
        <v>-25.438217338369974</v>
      </c>
      <c r="AJ1361">
        <f t="shared" si="699"/>
        <v>48.064450896646115</v>
      </c>
      <c r="AK1361"/>
      <c r="AL1361"/>
      <c r="AM1361"/>
      <c r="AN1361"/>
    </row>
    <row r="1362" spans="1:40" x14ac:dyDescent="0.35">
      <c r="A1362"/>
      <c r="B1362">
        <f t="shared" si="665"/>
        <v>122800</v>
      </c>
      <c r="C1362" s="237" t="str">
        <f t="shared" si="668"/>
        <v>-0.0000021385759762995+0.00841536766887295i</v>
      </c>
      <c r="D1362" s="208" t="str">
        <f t="shared" si="669"/>
        <v>-2.51367759793494+0.0645178187946926i</v>
      </c>
      <c r="E1362" t="str">
        <f t="shared" si="670"/>
        <v>20500</v>
      </c>
      <c r="F1362" t="str">
        <f t="shared" si="671"/>
        <v>0.327868852459016</v>
      </c>
      <c r="G1362" t="str">
        <f t="shared" si="666"/>
        <v>0.327868852459016</v>
      </c>
      <c r="H1362" t="str">
        <f t="shared" si="672"/>
        <v>3.44359632334905+1.14081520606493i</v>
      </c>
      <c r="I1362" t="str">
        <f t="shared" si="673"/>
        <v>482.234472326033i</v>
      </c>
      <c r="J1362" t="str">
        <f t="shared" si="667"/>
        <v>-313.779796815095+105.497471041822i</v>
      </c>
      <c r="K1362" t="str">
        <f t="shared" si="674"/>
        <v>0.46423659472537-1.38077304534922i</v>
      </c>
      <c r="L1362" t="str">
        <f t="shared" si="675"/>
        <v>0.0929311927158468-0.235061669381792i</v>
      </c>
      <c r="M1362" t="str">
        <f t="shared" si="676"/>
        <v>0.557167787441217-1.61583471473101i</v>
      </c>
      <c r="N1362" t="str">
        <f t="shared" si="677"/>
        <v>-1.53172062133729i</v>
      </c>
      <c r="O1362" t="str">
        <f t="shared" si="678"/>
        <v>0.0390657620309397-0.99923664176057i</v>
      </c>
      <c r="P1362" t="str">
        <f t="shared" si="679"/>
        <v>0.96093423796906+0.99923664176057i</v>
      </c>
      <c r="Q1362" t="str">
        <f t="shared" si="680"/>
        <v>-0.96093423796906+0.53248397957672i</v>
      </c>
      <c r="R1362" t="str">
        <f t="shared" si="681"/>
        <v>-0.324224167670964-1.21952238824764i</v>
      </c>
      <c r="S1362" t="str">
        <f t="shared" si="682"/>
        <v>0.16587270769339i</v>
      </c>
      <c r="T1362" t="str">
        <f t="shared" si="683"/>
        <v>0.202285480631346-0.0537799405912185i</v>
      </c>
      <c r="U1362" t="str">
        <f t="shared" si="684"/>
        <v>0.0000500000000000001-0.00115718752248063i</v>
      </c>
      <c r="V1362" t="str">
        <f t="shared" si="685"/>
        <v>0.00002-0.012960500251783i</v>
      </c>
      <c r="W1362" t="str">
        <f t="shared" si="686"/>
        <v>0.0000422728943075351-0.00106247485557913i</v>
      </c>
      <c r="X1362" t="str">
        <f t="shared" si="687"/>
        <v>0.0000508025119693271-0.00106172592664391i</v>
      </c>
      <c r="Y1362" t="str">
        <f t="shared" si="688"/>
        <v>0.009+0.617260124577322i</v>
      </c>
      <c r="Z1362" t="str">
        <f t="shared" si="689"/>
        <v>-0.0206573250575191-0.00129275816830656i</v>
      </c>
      <c r="AA1362" t="str">
        <f t="shared" si="690"/>
        <v>0.285978588936477-19.47004680723i</v>
      </c>
      <c r="AB1362" t="str">
        <f t="shared" si="691"/>
        <v>0.676119662315755-0.179754252052144i</v>
      </c>
      <c r="AC1362" t="str">
        <f t="shared" si="692"/>
        <v>1.08625893571161-1.19265090058105i</v>
      </c>
      <c r="AD1362" t="str">
        <f t="shared" si="693"/>
        <v>0.364599730798525+0.234829778471942i</v>
      </c>
      <c r="AE1362" t="str">
        <f t="shared" si="694"/>
        <v>-0.00722807704070788-0.00532229434723229i</v>
      </c>
      <c r="AF1362" t="str">
        <f t="shared" si="695"/>
        <v>-5.95727392128399-1.07629738727024i</v>
      </c>
      <c r="AG1362" t="str">
        <f t="shared" si="696"/>
        <v>1.01692862047234-0.0254544554798243i</v>
      </c>
      <c r="AH1362" t="str">
        <f t="shared" si="697"/>
        <v>0.0357155316141397+0.0397225964008308i</v>
      </c>
      <c r="AI1362">
        <f t="shared" si="698"/>
        <v>-25.446245790806387</v>
      </c>
      <c r="AJ1362">
        <f t="shared" si="699"/>
        <v>48.040535979105456</v>
      </c>
      <c r="AK1362"/>
      <c r="AL1362"/>
      <c r="AM1362"/>
      <c r="AN1362"/>
    </row>
    <row r="1363" spans="1:40" x14ac:dyDescent="0.35">
      <c r="A1363"/>
      <c r="B1363">
        <f t="shared" si="665"/>
        <v>122900</v>
      </c>
      <c r="C1363" s="237" t="str">
        <f t="shared" si="668"/>
        <v>-2.13509720365298E-06+0.0084085203404895i</v>
      </c>
      <c r="D1363" s="208" t="str">
        <f t="shared" si="669"/>
        <v>-2.51367757126435+0.0644653226104195i</v>
      </c>
      <c r="E1363" t="str">
        <f t="shared" si="670"/>
        <v>20500</v>
      </c>
      <c r="F1363" t="str">
        <f t="shared" si="671"/>
        <v>0.327868852459016</v>
      </c>
      <c r="G1363" t="str">
        <f t="shared" si="666"/>
        <v>0.327868852459016</v>
      </c>
      <c r="H1363" t="str">
        <f t="shared" si="672"/>
        <v>3.44418783310099+1.14009973780286i</v>
      </c>
      <c r="I1363" t="str">
        <f t="shared" si="673"/>
        <v>482.627171407732i</v>
      </c>
      <c r="J1363" t="str">
        <f t="shared" si="667"/>
        <v>-314.29267623608+105.583381034527i</v>
      </c>
      <c r="K1363" t="str">
        <f t="shared" si="674"/>
        <v>0.463553695113057-1.37987181305137i</v>
      </c>
      <c r="L1363" t="str">
        <f t="shared" si="675"/>
        <v>0.092800428827947-0.234922062030288i</v>
      </c>
      <c r="M1363" t="str">
        <f t="shared" si="676"/>
        <v>0.556354123941004-1.61479387508166i</v>
      </c>
      <c r="N1363" t="str">
        <f t="shared" si="677"/>
        <v>-1.5329679508335i</v>
      </c>
      <c r="O1363" t="str">
        <f t="shared" si="678"/>
        <v>0.0378193546273147-0.999284592303701i</v>
      </c>
      <c r="P1363" t="str">
        <f t="shared" si="679"/>
        <v>0.962180645372685+0.999284592303701i</v>
      </c>
      <c r="Q1363" t="str">
        <f t="shared" si="680"/>
        <v>-0.962180645372685+0.533683358529799i</v>
      </c>
      <c r="R1363" t="str">
        <f t="shared" si="681"/>
        <v>-0.324208615586714-1.21838798231099i</v>
      </c>
      <c r="S1363" t="str">
        <f t="shared" si="682"/>
        <v>0.166007783188254i</v>
      </c>
      <c r="T1363" t="str">
        <f t="shared" si="683"/>
        <v>0.202261888006657-0.0538211535640832i</v>
      </c>
      <c r="U1363" t="str">
        <f t="shared" si="684"/>
        <v>0.0000500000000000001-0.00115624595411408i</v>
      </c>
      <c r="V1363" t="str">
        <f t="shared" si="685"/>
        <v>0.00002-0.0129499546860777i</v>
      </c>
      <c r="W1363" t="str">
        <f t="shared" si="686"/>
        <v>0.0000422728931864829-0.00106161057794634i</v>
      </c>
      <c r="X1363" t="str">
        <f t="shared" si="687"/>
        <v>0.00005078861842767-0.00106086236994474i</v>
      </c>
      <c r="Y1363" t="str">
        <f t="shared" si="688"/>
        <v>0.009+0.617762779401897i</v>
      </c>
      <c r="Z1363" t="str">
        <f t="shared" si="689"/>
        <v>-0.0206236823335138-0.00129093811528565i</v>
      </c>
      <c r="AA1363" t="str">
        <f t="shared" si="690"/>
        <v>0.285511456346506-19.4541569676017i</v>
      </c>
      <c r="AB1363" t="str">
        <f t="shared" si="691"/>
        <v>0.676040806248636-0.179892002429528i</v>
      </c>
      <c r="AC1363" t="str">
        <f t="shared" si="692"/>
        <v>1.08562958680945-1.19175021065124i</v>
      </c>
      <c r="AD1363" t="str">
        <f t="shared" si="693"/>
        <v>0.364896982898468+0.234862845397447i</v>
      </c>
      <c r="AE1363" t="str">
        <f t="shared" si="694"/>
        <v>-0.00722232606076762-0.00531479613879848i</v>
      </c>
      <c r="AF1363" t="str">
        <f t="shared" si="695"/>
        <v>-5.95786540436534-1.07563441519244i</v>
      </c>
      <c r="AG1363" t="str">
        <f t="shared" si="696"/>
        <v>1.01691713216379-0.0254547798803935i</v>
      </c>
      <c r="AH1363" t="str">
        <f t="shared" si="697"/>
        <v>0.0356991251401556+0.039671016065813i</v>
      </c>
      <c r="AI1363">
        <f t="shared" si="698"/>
        <v>-25.454269178925067</v>
      </c>
      <c r="AJ1363">
        <f t="shared" si="699"/>
        <v>48.016609327238704</v>
      </c>
      <c r="AK1363"/>
      <c r="AL1363"/>
      <c r="AM1363"/>
      <c r="AN1363"/>
    </row>
    <row r="1364" spans="1:40" x14ac:dyDescent="0.35">
      <c r="A1364"/>
      <c r="B1364">
        <f t="shared" si="665"/>
        <v>123000</v>
      </c>
      <c r="C1364" s="237" t="str">
        <f t="shared" si="668"/>
        <v>-2.13162691236749E-06+0.00840168414597119i</v>
      </c>
      <c r="D1364" s="208" t="str">
        <f t="shared" si="669"/>
        <v>-2.51367754465878+0.0644129117857791i</v>
      </c>
      <c r="E1364" t="str">
        <f t="shared" si="670"/>
        <v>20500</v>
      </c>
      <c r="F1364" t="str">
        <f t="shared" si="671"/>
        <v>0.327868852459016</v>
      </c>
      <c r="G1364" t="str">
        <f t="shared" si="666"/>
        <v>0.327868852459016</v>
      </c>
      <c r="H1364" t="str">
        <f t="shared" si="672"/>
        <v>3.44477812081011+1.13938499366682i</v>
      </c>
      <c r="I1364" t="str">
        <f t="shared" si="673"/>
        <v>483.019870489431i</v>
      </c>
      <c r="J1364" t="str">
        <f t="shared" si="667"/>
        <v>-314.805973141331+105.669291027232i</v>
      </c>
      <c r="K1364" t="str">
        <f t="shared" si="674"/>
        <v>0.462872248207283-1.37897157367562i</v>
      </c>
      <c r="L1364" t="str">
        <f t="shared" si="675"/>
        <v>0.0926699264263262-0.234782578472591i</v>
      </c>
      <c r="M1364" t="str">
        <f t="shared" si="676"/>
        <v>0.555542174633609-1.61375415214821i</v>
      </c>
      <c r="N1364" t="str">
        <f t="shared" si="677"/>
        <v>-1.5342152803297i</v>
      </c>
      <c r="O1364" t="str">
        <f t="shared" si="678"/>
        <v>0.0365728883831876-0.999330988129214i</v>
      </c>
      <c r="P1364" t="str">
        <f t="shared" si="679"/>
        <v>0.963427111616812+0.999330988129214i</v>
      </c>
      <c r="Q1364" t="str">
        <f t="shared" si="680"/>
        <v>-0.963427111616812+0.534884292200486i</v>
      </c>
      <c r="R1364" t="str">
        <f t="shared" si="681"/>
        <v>-0.324193048444511-1.21725529958847i</v>
      </c>
      <c r="S1364" t="str">
        <f t="shared" si="682"/>
        <v>0.166142858683118i</v>
      </c>
      <c r="T1364" t="str">
        <f t="shared" si="683"/>
        <v>0.202238275220804-0.0538623598337656i</v>
      </c>
      <c r="U1364" t="str">
        <f t="shared" si="684"/>
        <v>0.00005-0.00115530591675301i</v>
      </c>
      <c r="V1364" t="str">
        <f t="shared" si="685"/>
        <v>0.00002-0.0129394262676338i</v>
      </c>
      <c r="W1364" t="str">
        <f t="shared" si="686"/>
        <v>0.0000422728920645183-0.00106074770582678i</v>
      </c>
      <c r="X1364" t="str">
        <f t="shared" si="687"/>
        <v>0.000050774758752365-0.00106000021731439i</v>
      </c>
      <c r="Y1364" t="str">
        <f t="shared" si="688"/>
        <v>0.009+0.618265434226471i</v>
      </c>
      <c r="Z1364" t="str">
        <f t="shared" si="689"/>
        <v>-0.0205901217755201-0.00128912290079107i</v>
      </c>
      <c r="AA1364" t="str">
        <f t="shared" si="690"/>
        <v>0.285045468947048-19.4382930813382i</v>
      </c>
      <c r="AB1364" t="str">
        <f t="shared" si="691"/>
        <v>0.675961882794776-0.180029730402173i</v>
      </c>
      <c r="AC1364" t="str">
        <f t="shared" si="692"/>
        <v>1.08500160939061-1.19085040298032i</v>
      </c>
      <c r="AD1364" t="str">
        <f t="shared" si="693"/>
        <v>0.365194308416842+0.234895558436347i</v>
      </c>
      <c r="AE1364" t="str">
        <f t="shared" si="694"/>
        <v>-0.0072165860383552-0.00530730849895188i</v>
      </c>
      <c r="AF1364" t="str">
        <f t="shared" si="695"/>
        <v>-5.95845566546889-1.07497208188104i</v>
      </c>
      <c r="AG1364" t="str">
        <f t="shared" si="696"/>
        <v>1.01690563780247-0.0254551090642071i</v>
      </c>
      <c r="AH1364" t="str">
        <f t="shared" si="697"/>
        <v>0.0356827411561642+0.0396195059618319i</v>
      </c>
      <c r="AI1364">
        <f t="shared" si="698"/>
        <v>-25.462287513331347</v>
      </c>
      <c r="AJ1364">
        <f t="shared" si="699"/>
        <v>47.992670962737975</v>
      </c>
      <c r="AK1364"/>
      <c r="AL1364"/>
      <c r="AM1364"/>
      <c r="AN1364"/>
    </row>
    <row r="1365" spans="1:40" x14ac:dyDescent="0.35">
      <c r="A1365"/>
      <c r="B1365">
        <f t="shared" si="665"/>
        <v>123100</v>
      </c>
      <c r="C1365" s="237" t="str">
        <f t="shared" si="668"/>
        <v>-2.12816507489497E-06+0.00839485905818432i</v>
      </c>
      <c r="D1365" s="208" t="str">
        <f t="shared" si="669"/>
        <v>-2.51367751811803+0.0643605861127465i</v>
      </c>
      <c r="E1365" t="str">
        <f t="shared" si="670"/>
        <v>20500</v>
      </c>
      <c r="F1365" t="str">
        <f t="shared" si="671"/>
        <v>0.327868852459016</v>
      </c>
      <c r="G1365" t="str">
        <f t="shared" si="666"/>
        <v>0.327868852459016</v>
      </c>
      <c r="H1365" t="str">
        <f t="shared" si="672"/>
        <v>3.44536718967568+1.13867097304105i</v>
      </c>
      <c r="I1365" t="str">
        <f t="shared" si="673"/>
        <v>483.412569571129i</v>
      </c>
      <c r="J1365" t="str">
        <f t="shared" si="667"/>
        <v>-315.319687530848+105.755201019937i</v>
      </c>
      <c r="K1365" t="str">
        <f t="shared" si="674"/>
        <v>0.46219225005168-1.37807232608825i</v>
      </c>
      <c r="L1365" t="str">
        <f t="shared" si="675"/>
        <v>0.0925396848565391-0.234643218665111i</v>
      </c>
      <c r="M1365" t="str">
        <f t="shared" si="676"/>
        <v>0.554731934908219-1.61271554475336i</v>
      </c>
      <c r="N1365" t="str">
        <f t="shared" si="677"/>
        <v>-1.5354626098259i</v>
      </c>
      <c r="O1365" t="str">
        <f t="shared" si="678"/>
        <v>0.0353263652378391-0.999375829164926i</v>
      </c>
      <c r="P1365" t="str">
        <f t="shared" si="679"/>
        <v>0.964673634762161+0.999375829164926i</v>
      </c>
      <c r="Q1365" t="str">
        <f t="shared" si="680"/>
        <v>-0.964673634762161+0.536086780660974i</v>
      </c>
      <c r="R1365" t="str">
        <f t="shared" si="681"/>
        <v>-0.324177466238076-1.21612433586678i</v>
      </c>
      <c r="S1365" t="str">
        <f t="shared" si="682"/>
        <v>0.166277934177983i</v>
      </c>
      <c r="T1365" t="str">
        <f t="shared" si="683"/>
        <v>0.2022146422715-0.0539035593931201i</v>
      </c>
      <c r="U1365" t="str">
        <f t="shared" si="684"/>
        <v>0.00005-0.00115436740666629i</v>
      </c>
      <c r="V1365" t="str">
        <f t="shared" si="685"/>
        <v>0.00002-0.0129289149546625i</v>
      </c>
      <c r="W1365" t="str">
        <f t="shared" si="686"/>
        <v>0.0000422728909416412-0.00105988623579513i</v>
      </c>
      <c r="X1365" t="str">
        <f t="shared" si="687"/>
        <v>0.0000507609328334214-0.00105913946533197i</v>
      </c>
      <c r="Y1365" t="str">
        <f t="shared" si="688"/>
        <v>0.009+0.618768089051046i</v>
      </c>
      <c r="Z1365" t="str">
        <f t="shared" si="689"/>
        <v>-0.020556643116073-0.00128731250690074i</v>
      </c>
      <c r="AA1365" t="str">
        <f t="shared" si="690"/>
        <v>0.284580622992802-19.4224550848124i</v>
      </c>
      <c r="AB1365" t="str">
        <f t="shared" si="691"/>
        <v>0.675882891946529-0.180167435946197i</v>
      </c>
      <c r="AC1365" t="str">
        <f t="shared" si="692"/>
        <v>1.08437499981207-1.18995147662491i</v>
      </c>
      <c r="AD1365" t="str">
        <f t="shared" si="693"/>
        <v>0.365491706962377+0.234927917456593i</v>
      </c>
      <c r="AE1365" t="str">
        <f t="shared" si="694"/>
        <v>-0.00721085693554789-0.0052998314026986i</v>
      </c>
      <c r="AF1365" t="str">
        <f t="shared" si="695"/>
        <v>-5.95904470779371-1.0743103869283i</v>
      </c>
      <c r="AG1365" t="str">
        <f t="shared" si="696"/>
        <v>1.01689413739314-0.0254554429918487i</v>
      </c>
      <c r="AH1365" t="str">
        <f t="shared" si="697"/>
        <v>0.0356663795722411+0.0395680659267427i</v>
      </c>
      <c r="AI1365">
        <f t="shared" si="698"/>
        <v>-25.470300804604587</v>
      </c>
      <c r="AJ1365">
        <f t="shared" si="699"/>
        <v>47.968720907217907</v>
      </c>
      <c r="AK1365"/>
      <c r="AL1365"/>
      <c r="AM1365"/>
      <c r="AN1365"/>
    </row>
    <row r="1366" spans="1:40" x14ac:dyDescent="0.35">
      <c r="A1366"/>
      <c r="B1366">
        <f t="shared" si="665"/>
        <v>123200</v>
      </c>
      <c r="C1366" s="237" t="str">
        <f t="shared" si="668"/>
        <v>-2.12471166379911E-06+0.00838804505008327i</v>
      </c>
      <c r="D1366" s="208" t="str">
        <f t="shared" si="669"/>
        <v>-2.51367749164188+0.0643083453839718i</v>
      </c>
      <c r="E1366" t="str">
        <f t="shared" si="670"/>
        <v>20500</v>
      </c>
      <c r="F1366" t="str">
        <f t="shared" si="671"/>
        <v>0.327868852459016</v>
      </c>
      <c r="G1366" t="str">
        <f t="shared" si="666"/>
        <v>0.327868852459016</v>
      </c>
      <c r="H1366" t="str">
        <f t="shared" si="672"/>
        <v>3.44595504288706+1.13795767530825i</v>
      </c>
      <c r="I1366" t="str">
        <f t="shared" si="673"/>
        <v>483.805268652828i</v>
      </c>
      <c r="J1366" t="str">
        <f t="shared" si="667"/>
        <v>-315.833819404632+105.841111012642i</v>
      </c>
      <c r="K1366" t="str">
        <f t="shared" si="674"/>
        <v>0.461513696702724-1.37717406915506i</v>
      </c>
      <c r="L1366" t="str">
        <f t="shared" si="675"/>
        <v>0.0924097034660307-0.234503982563658i</v>
      </c>
      <c r="M1366" t="str">
        <f t="shared" si="676"/>
        <v>0.553923400168755-1.61167805171872i</v>
      </c>
      <c r="N1366" t="str">
        <f t="shared" si="677"/>
        <v>-1.5367099393221i</v>
      </c>
      <c r="O1366" t="str">
        <f t="shared" si="678"/>
        <v>0.0340797871306483-0.999419115341071i</v>
      </c>
      <c r="P1366" t="str">
        <f t="shared" si="679"/>
        <v>0.965920212869352+0.999419115341071i</v>
      </c>
      <c r="Q1366" t="str">
        <f t="shared" si="680"/>
        <v>-0.965920212869352+0.537290823981029i</v>
      </c>
      <c r="R1366" t="str">
        <f t="shared" si="681"/>
        <v>-0.324161868961121-1.21499508694634i</v>
      </c>
      <c r="S1366" t="str">
        <f t="shared" si="682"/>
        <v>0.166413009672847i</v>
      </c>
      <c r="T1366" t="str">
        <f t="shared" si="683"/>
        <v>0.202190989156463-0.0539447522349952i</v>
      </c>
      <c r="U1366" t="str">
        <f t="shared" si="684"/>
        <v>0.00005-0.00115343042013491i</v>
      </c>
      <c r="V1366" t="str">
        <f t="shared" si="685"/>
        <v>0.00002-0.012918420705511i</v>
      </c>
      <c r="W1366" t="str">
        <f t="shared" si="686"/>
        <v>0.0000422728898178518-0.00105902616443722i</v>
      </c>
      <c r="X1366" t="str">
        <f t="shared" si="687"/>
        <v>0.000050747140561294-0.0010582801105877i</v>
      </c>
      <c r="Y1366" t="str">
        <f t="shared" si="688"/>
        <v>0.009+0.61927074387562i</v>
      </c>
      <c r="Z1366" t="str">
        <f t="shared" si="689"/>
        <v>-0.0205232460887954-0.00128550691577578i</v>
      </c>
      <c r="AA1366" t="str">
        <f t="shared" si="690"/>
        <v>0.284116914753783-19.4066429146051i</v>
      </c>
      <c r="AB1366" t="str">
        <f t="shared" si="691"/>
        <v>0.67580383369627-0.180305119037694i</v>
      </c>
      <c r="AC1366" t="str">
        <f t="shared" si="692"/>
        <v>1.08374975444254-1.18905343064084i</v>
      </c>
      <c r="AD1366" t="str">
        <f t="shared" si="693"/>
        <v>0.36578917814356+0.234959922326515i</v>
      </c>
      <c r="AE1366" t="str">
        <f t="shared" si="694"/>
        <v>-0.00720513871457764-0.00529236482513081i</v>
      </c>
      <c r="AF1366" t="str">
        <f t="shared" si="695"/>
        <v>-5.95963253452894-1.07364932992428i</v>
      </c>
      <c r="AG1366" t="str">
        <f t="shared" si="696"/>
        <v>1.01688263094057-0.025455781624013i</v>
      </c>
      <c r="AH1366" t="str">
        <f t="shared" si="697"/>
        <v>0.0356500402988325+0.0395166957989341i</v>
      </c>
      <c r="AI1366">
        <f t="shared" si="698"/>
        <v>-25.478309063298848</v>
      </c>
      <c r="AJ1366">
        <f t="shared" si="699"/>
        <v>47.944759182218412</v>
      </c>
      <c r="AK1366"/>
      <c r="AL1366"/>
      <c r="AM1366"/>
      <c r="AN1366"/>
    </row>
    <row r="1367" spans="1:40" x14ac:dyDescent="0.35">
      <c r="A1367"/>
      <c r="B1367">
        <f t="shared" si="665"/>
        <v>123300</v>
      </c>
      <c r="C1367" s="237" t="str">
        <f t="shared" si="668"/>
        <v>-2.12126665175485E-06+0.0083812420947102i</v>
      </c>
      <c r="D1367" s="208" t="str">
        <f t="shared" si="669"/>
        <v>-2.51367746523012+0.0642561893927782i</v>
      </c>
      <c r="E1367" t="str">
        <f t="shared" si="670"/>
        <v>20500</v>
      </c>
      <c r="F1367" t="str">
        <f t="shared" si="671"/>
        <v>0.327868852459016</v>
      </c>
      <c r="G1367" t="str">
        <f t="shared" si="666"/>
        <v>0.327868852459016</v>
      </c>
      <c r="H1367" t="str">
        <f t="shared" si="672"/>
        <v>3.44654168362386+1.13724509984961i</v>
      </c>
      <c r="I1367" t="str">
        <f t="shared" si="673"/>
        <v>484.197967734527i</v>
      </c>
      <c r="J1367" t="str">
        <f t="shared" si="667"/>
        <v>-316.348368762682+105.927021005347i</v>
      </c>
      <c r="K1367" t="str">
        <f t="shared" si="674"/>
        <v>0.460836584229686-1.37627680174135i</v>
      </c>
      <c r="L1367" t="str">
        <f t="shared" si="675"/>
        <v>0.092279981604125-0.234364870123443i</v>
      </c>
      <c r="M1367" t="str">
        <f t="shared" si="676"/>
        <v>0.553116565833811-1.61064167186479i</v>
      </c>
      <c r="N1367" t="str">
        <f t="shared" si="677"/>
        <v>-1.53795726881831i</v>
      </c>
      <c r="O1367" t="str">
        <f t="shared" si="678"/>
        <v>0.0328331560010692-0.999460846590305i</v>
      </c>
      <c r="P1367" t="str">
        <f t="shared" si="679"/>
        <v>0.967166843998931+0.999460846590305i</v>
      </c>
      <c r="Q1367" t="str">
        <f t="shared" si="680"/>
        <v>-0.967166843998931+0.538496422228005i</v>
      </c>
      <c r="R1367" t="str">
        <f t="shared" si="681"/>
        <v>-0.324146256607353-1.21386754864113i</v>
      </c>
      <c r="S1367" t="str">
        <f t="shared" si="682"/>
        <v>0.166548085167711i</v>
      </c>
      <c r="T1367" t="str">
        <f t="shared" si="683"/>
        <v>0.202167315873403-0.0539859383522361i</v>
      </c>
      <c r="U1367" t="str">
        <f t="shared" si="684"/>
        <v>0.00005-0.00115249495345191i</v>
      </c>
      <c r="V1367" t="str">
        <f t="shared" si="685"/>
        <v>0.00002-0.0129079434786614i</v>
      </c>
      <c r="W1367" t="str">
        <f t="shared" si="686"/>
        <v>0.0000422728886931499-0.00105816748834994i</v>
      </c>
      <c r="X1367" t="str">
        <f t="shared" si="687"/>
        <v>0.0000507333818268809-0.00105742214968283i</v>
      </c>
      <c r="Y1367" t="str">
        <f t="shared" si="688"/>
        <v>0.009+0.619773398700194i</v>
      </c>
      <c r="Z1367" t="str">
        <f t="shared" si="689"/>
        <v>-0.0204899304283924-0.00128370610965998i</v>
      </c>
      <c r="AA1367" t="str">
        <f t="shared" si="690"/>
        <v>0.283654340515251-19.3908565075044i</v>
      </c>
      <c r="AB1367" t="str">
        <f t="shared" si="691"/>
        <v>0.675724708036344-0.180442779652752i</v>
      </c>
      <c r="AC1367" t="str">
        <f t="shared" si="692"/>
        <v>1.08312586966228-1.18815626408304i</v>
      </c>
      <c r="AD1367" t="str">
        <f t="shared" si="693"/>
        <v>0.366086721568661+0.234991572914824i</v>
      </c>
      <c r="AE1367" t="str">
        <f t="shared" si="694"/>
        <v>-0.00719943133783075-0.00528490874142632i</v>
      </c>
      <c r="AF1367" t="str">
        <f t="shared" si="695"/>
        <v>-5.96021914885398-1.07298891045683i</v>
      </c>
      <c r="AG1367" t="str">
        <f t="shared" si="696"/>
        <v>1.01687111844956-0.0254561249215077i</v>
      </c>
      <c r="AH1367" t="str">
        <f t="shared" si="697"/>
        <v>0.0356337232467565+0.0394653954173261i</v>
      </c>
      <c r="AI1367">
        <f t="shared" si="698"/>
        <v>-25.486312299942639</v>
      </c>
      <c r="AJ1367">
        <f t="shared" si="699"/>
        <v>47.920785809202485</v>
      </c>
      <c r="AK1367"/>
      <c r="AL1367"/>
      <c r="AM1367"/>
      <c r="AN1367"/>
    </row>
    <row r="1368" spans="1:40" x14ac:dyDescent="0.35">
      <c r="A1368"/>
      <c r="B1368">
        <f t="shared" si="665"/>
        <v>123400</v>
      </c>
      <c r="C1368" s="237" t="str">
        <f t="shared" si="668"/>
        <v>-2.11783001154775E-06+0.00837445016519461i</v>
      </c>
      <c r="D1368" s="208" t="str">
        <f t="shared" si="669"/>
        <v>-2.51367743888255+0.0642041179331587i</v>
      </c>
      <c r="E1368" t="str">
        <f t="shared" si="670"/>
        <v>20500</v>
      </c>
      <c r="F1368" t="str">
        <f t="shared" si="671"/>
        <v>0.327868852459016</v>
      </c>
      <c r="G1368" t="str">
        <f t="shared" si="666"/>
        <v>0.327868852459016</v>
      </c>
      <c r="H1368" t="str">
        <f t="shared" si="672"/>
        <v>3.4471271150559+1.13653324604484i</v>
      </c>
      <c r="I1368" t="str">
        <f t="shared" si="673"/>
        <v>484.590666816226i</v>
      </c>
      <c r="J1368" t="str">
        <f t="shared" si="667"/>
        <v>-316.863335604998+106.012930998052i</v>
      </c>
      <c r="K1368" t="str">
        <f t="shared" si="674"/>
        <v>0.460160908714585-1.37538052271199i</v>
      </c>
      <c r="L1368" t="str">
        <f t="shared" si="675"/>
        <v>0.0921505186220239-0.234225881299086i</v>
      </c>
      <c r="M1368" t="str">
        <f t="shared" si="676"/>
        <v>0.552311427336609-1.60960640401108i</v>
      </c>
      <c r="N1368" t="str">
        <f t="shared" si="677"/>
        <v>-1.53920459831451i</v>
      </c>
      <c r="O1368" t="str">
        <f t="shared" si="678"/>
        <v>0.0315864737886692-0.9995010228477i</v>
      </c>
      <c r="P1368" t="str">
        <f t="shared" si="679"/>
        <v>0.968413526211331+0.9995010228477i</v>
      </c>
      <c r="Q1368" t="str">
        <f t="shared" si="680"/>
        <v>-0.968413526211331+0.53970357546681i</v>
      </c>
      <c r="R1368" t="str">
        <f t="shared" si="681"/>
        <v>-0.32413062917047-1.21274171677877i</v>
      </c>
      <c r="S1368" t="str">
        <f t="shared" si="682"/>
        <v>0.166683160662576i</v>
      </c>
      <c r="T1368" t="str">
        <f t="shared" si="683"/>
        <v>0.202143622420044-0.0540271177376833i</v>
      </c>
      <c r="U1368" t="str">
        <f t="shared" si="684"/>
        <v>0.00005-0.00115156100292237i</v>
      </c>
      <c r="V1368" t="str">
        <f t="shared" si="685"/>
        <v>0.00002-0.0128974832327306i</v>
      </c>
      <c r="W1368" t="str">
        <f t="shared" si="686"/>
        <v>0.0000422728875675354-0.00105731020414123i</v>
      </c>
      <c r="X1368" t="str">
        <f t="shared" si="687"/>
        <v>0.0000507196565215222-0.00105656557922964i</v>
      </c>
      <c r="Y1368" t="str">
        <f t="shared" si="688"/>
        <v>0.009+0.620276053524769i</v>
      </c>
      <c r="Z1368" t="str">
        <f t="shared" si="689"/>
        <v>-0.0204566958706464-0.00128191007087946i</v>
      </c>
      <c r="AA1368" t="str">
        <f t="shared" si="690"/>
        <v>0.283192896577634-19.3750958005048i</v>
      </c>
      <c r="AB1368" t="str">
        <f t="shared" si="691"/>
        <v>0.675645514959144-0.180580417767441i</v>
      </c>
      <c r="AC1368" t="str">
        <f t="shared" si="692"/>
        <v>1.08250334186319-1.18725997600578i</v>
      </c>
      <c r="AD1368" t="str">
        <f t="shared" si="693"/>
        <v>0.366384336845699+0.235022869090626i</v>
      </c>
      <c r="AE1368" t="str">
        <f t="shared" si="694"/>
        <v>-0.00719373476784666-0.00527746312684866i</v>
      </c>
      <c r="AF1368" t="str">
        <f t="shared" si="695"/>
        <v>-5.96080455393845-1.07232912811168i</v>
      </c>
      <c r="AG1368" t="str">
        <f t="shared" si="696"/>
        <v>1.0168595999249-0.0254564728452509i</v>
      </c>
      <c r="AH1368" t="str">
        <f t="shared" si="697"/>
        <v>0.035617428327198+0.0394141646213719i</v>
      </c>
      <c r="AI1368">
        <f t="shared" si="698"/>
        <v>-25.494310525038891</v>
      </c>
      <c r="AJ1368">
        <f t="shared" si="699"/>
        <v>47.896800809562045</v>
      </c>
      <c r="AK1368"/>
      <c r="AL1368"/>
      <c r="AM1368"/>
      <c r="AN1368"/>
    </row>
    <row r="1369" spans="1:40" x14ac:dyDescent="0.35">
      <c r="A1369"/>
      <c r="B1369">
        <f t="shared" si="665"/>
        <v>123500</v>
      </c>
      <c r="C1369" s="237" t="str">
        <f t="shared" si="668"/>
        <v>-2.11440171607355E-06+0.00836766923475305i</v>
      </c>
      <c r="D1369" s="208" t="str">
        <f t="shared" si="669"/>
        <v>-2.51367741259895+0.0641521307997734i</v>
      </c>
      <c r="E1369" t="str">
        <f t="shared" si="670"/>
        <v>20500</v>
      </c>
      <c r="F1369" t="str">
        <f t="shared" si="671"/>
        <v>0.327868852459016</v>
      </c>
      <c r="G1369" t="str">
        <f t="shared" si="666"/>
        <v>0.327868852459016</v>
      </c>
      <c r="H1369" t="str">
        <f t="shared" si="672"/>
        <v>3.44771134034325+1.13582211327214i</v>
      </c>
      <c r="I1369" t="str">
        <f t="shared" si="673"/>
        <v>484.983365897924i</v>
      </c>
      <c r="J1369" t="str">
        <f t="shared" si="667"/>
        <v>-317.37871993158+106.098840990757i</v>
      </c>
      <c r="K1369" t="str">
        <f t="shared" si="674"/>
        <v>0.459486666252139-1.37448523093139i</v>
      </c>
      <c r="L1369" t="str">
        <f t="shared" si="675"/>
        <v>0.0920213138727995-0.234087016044618i</v>
      </c>
      <c r="M1369" t="str">
        <f t="shared" si="676"/>
        <v>0.551507980124939-1.60857224697601i</v>
      </c>
      <c r="N1369" t="str">
        <f t="shared" si="677"/>
        <v>-1.54045192781071i</v>
      </c>
      <c r="O1369" t="str">
        <f t="shared" si="678"/>
        <v>0.0303397424330643-0.999539644050748i</v>
      </c>
      <c r="P1369" t="str">
        <f t="shared" si="679"/>
        <v>0.969660257566936+0.999539644050748i</v>
      </c>
      <c r="Q1369" t="str">
        <f t="shared" si="680"/>
        <v>-0.969660257566936+0.540912283759962i</v>
      </c>
      <c r="R1369" t="str">
        <f t="shared" si="681"/>
        <v>-0.324114986644166-1.2116175872003i</v>
      </c>
      <c r="S1369" t="str">
        <f t="shared" si="682"/>
        <v>0.16681823615744i</v>
      </c>
      <c r="T1369" t="str">
        <f t="shared" si="683"/>
        <v>0.202119908794087-0.054068290384172i</v>
      </c>
      <c r="U1369" t="str">
        <f t="shared" si="684"/>
        <v>0.00005-0.00115062856486333i</v>
      </c>
      <c r="V1369" t="str">
        <f t="shared" si="685"/>
        <v>0.00002-0.0128870399264693i</v>
      </c>
      <c r="W1369" t="str">
        <f t="shared" si="686"/>
        <v>0.0000422728864410088-0.00105645430843002i</v>
      </c>
      <c r="X1369" t="str">
        <f t="shared" si="687"/>
        <v>0.0000507059645369999-0.00105571039585141i</v>
      </c>
      <c r="Y1369" t="str">
        <f t="shared" si="688"/>
        <v>0.009+0.620778708349343i</v>
      </c>
      <c r="Z1369" t="str">
        <f t="shared" si="689"/>
        <v>-0.0204235421524128-0.00128011878184219i</v>
      </c>
      <c r="AA1369" t="str">
        <f t="shared" si="690"/>
        <v>0.282732579256456-19.3593607308066i</v>
      </c>
      <c r="AB1369" t="str">
        <f t="shared" si="691"/>
        <v>0.675566254456985-0.180718033357812i</v>
      </c>
      <c r="AC1369" t="str">
        <f t="shared" si="692"/>
        <v>1.08188216744868-1.18636456546236i</v>
      </c>
      <c r="AD1369" t="str">
        <f t="shared" si="693"/>
        <v>0.366682023582478+0.235053810723372i</v>
      </c>
      <c r="AE1369" t="str">
        <f t="shared" si="694"/>
        <v>-0.00718804896731821-0.00527002795674589i</v>
      </c>
      <c r="AF1369" t="str">
        <f t="shared" si="695"/>
        <v>-5.9613887529422-1.07166998247237i</v>
      </c>
      <c r="AG1369" t="str">
        <f t="shared" si="696"/>
        <v>1.01684807537141-0.0254568253562729i</v>
      </c>
      <c r="AH1369" t="str">
        <f t="shared" si="697"/>
        <v>0.0356011554517137+0.0393630032510494i</v>
      </c>
      <c r="AI1369">
        <f t="shared" si="698"/>
        <v>-25.502303749065046</v>
      </c>
      <c r="AJ1369">
        <f t="shared" si="699"/>
        <v>47.872804204608151</v>
      </c>
      <c r="AK1369"/>
      <c r="AL1369"/>
      <c r="AM1369"/>
      <c r="AN1369"/>
    </row>
    <row r="1370" spans="1:40" x14ac:dyDescent="0.35">
      <c r="A1370"/>
      <c r="B1370">
        <f t="shared" si="665"/>
        <v>123600</v>
      </c>
      <c r="C1370" s="237" t="str">
        <f t="shared" si="668"/>
        <v>-2.11098173833756E-06+0.00836089927668873i</v>
      </c>
      <c r="D1370" s="208" t="str">
        <f t="shared" si="669"/>
        <v>-2.51367738637911+0.064100227787947i</v>
      </c>
      <c r="E1370" t="str">
        <f t="shared" si="670"/>
        <v>20500</v>
      </c>
      <c r="F1370" t="str">
        <f t="shared" si="671"/>
        <v>0.327868852459016</v>
      </c>
      <c r="G1370" t="str">
        <f t="shared" si="666"/>
        <v>0.327868852459016</v>
      </c>
      <c r="H1370" t="str">
        <f t="shared" si="672"/>
        <v>3.44829436263629+1.13511170090827i</v>
      </c>
      <c r="I1370" t="str">
        <f t="shared" si="673"/>
        <v>485.376064979623i</v>
      </c>
      <c r="J1370" t="str">
        <f t="shared" si="667"/>
        <v>-317.894521742428+106.184750983462i</v>
      </c>
      <c r="K1370" t="str">
        <f t="shared" si="674"/>
        <v>0.458813852949722-1.37359092526355i</v>
      </c>
      <c r="L1370" t="str">
        <f t="shared" si="675"/>
        <v>0.0918923667113862-0.233948274313486i</v>
      </c>
      <c r="M1370" t="str">
        <f t="shared" si="676"/>
        <v>0.550706219661108-1.60753919957704i</v>
      </c>
      <c r="N1370" t="str">
        <f t="shared" si="677"/>
        <v>-1.54169925730692i</v>
      </c>
      <c r="O1370" t="str">
        <f t="shared" si="678"/>
        <v>0.0290929638739478-0.999576710139362i</v>
      </c>
      <c r="P1370" t="str">
        <f t="shared" si="679"/>
        <v>0.970907036126052+0.999576710139362i</v>
      </c>
      <c r="Q1370" t="str">
        <f t="shared" si="680"/>
        <v>-0.970907036126052+0.542122547167558i</v>
      </c>
      <c r="R1370" t="str">
        <f t="shared" si="681"/>
        <v>-0.324099329022124-1.21049515576025i</v>
      </c>
      <c r="S1370" t="str">
        <f t="shared" si="682"/>
        <v>0.166953311652304i</v>
      </c>
      <c r="T1370" t="str">
        <f t="shared" si="683"/>
        <v>0.202096174993245-0.0541094562845333i</v>
      </c>
      <c r="U1370" t="str">
        <f t="shared" si="684"/>
        <v>0.00005-0.00114969763560373i</v>
      </c>
      <c r="V1370" t="str">
        <f t="shared" si="685"/>
        <v>0.00002-0.0128766135187618i</v>
      </c>
      <c r="W1370" t="str">
        <f t="shared" si="686"/>
        <v>0.0000422728853135696-0.00105559979784615i</v>
      </c>
      <c r="X1370" t="str">
        <f t="shared" si="687"/>
        <v>0.0000506923057655299-0.00105485659618228i</v>
      </c>
      <c r="Y1370" t="str">
        <f t="shared" si="688"/>
        <v>0.009+0.621281363173917i</v>
      </c>
      <c r="Z1370" t="str">
        <f t="shared" si="689"/>
        <v>-0.0203904690116125-0.00127833222503743i</v>
      </c>
      <c r="AA1370" t="str">
        <f t="shared" si="690"/>
        <v>0.282273384882263-19.3436512358145i</v>
      </c>
      <c r="AB1370" t="str">
        <f t="shared" si="691"/>
        <v>0.675486926522223-0.180855626399904i</v>
      </c>
      <c r="AC1370" t="str">
        <f t="shared" si="692"/>
        <v>1.08126234283365-1.18547003150542i</v>
      </c>
      <c r="AD1370" t="str">
        <f t="shared" si="693"/>
        <v>0.366979781386562+0.235084397682924i</v>
      </c>
      <c r="AE1370" t="str">
        <f t="shared" si="694"/>
        <v>-0.00718237389908943-0.00526260320655089i</v>
      </c>
      <c r="AF1370" t="str">
        <f t="shared" si="695"/>
        <v>-5.9619717490154-1.07101147312032i</v>
      </c>
      <c r="AG1370" t="str">
        <f t="shared" si="696"/>
        <v>1.0168365447939-0.0254571824157139i</v>
      </c>
      <c r="AH1370" t="str">
        <f t="shared" si="697"/>
        <v>0.0355849045322216+0.0393119111468635i</v>
      </c>
      <c r="AI1370">
        <f t="shared" si="698"/>
        <v>-25.510291982473575</v>
      </c>
      <c r="AJ1370">
        <f t="shared" si="699"/>
        <v>47.84879601558152</v>
      </c>
      <c r="AK1370"/>
      <c r="AL1370"/>
      <c r="AM1370"/>
      <c r="AN1370"/>
    </row>
    <row r="1371" spans="1:40" x14ac:dyDescent="0.35">
      <c r="A1371"/>
      <c r="B1371">
        <f t="shared" si="665"/>
        <v>123700</v>
      </c>
      <c r="C1371" s="237" t="str">
        <f t="shared" si="668"/>
        <v>-2.10757005145418E-06+0.00835414026439123i</v>
      </c>
      <c r="D1371" s="208" t="str">
        <f t="shared" si="669"/>
        <v>-2.51367736022285+0.0640484086936661i</v>
      </c>
      <c r="E1371" t="str">
        <f t="shared" si="670"/>
        <v>20500</v>
      </c>
      <c r="F1371" t="str">
        <f t="shared" si="671"/>
        <v>0.327868852459016</v>
      </c>
      <c r="G1371" t="str">
        <f t="shared" si="666"/>
        <v>0.327868852459016</v>
      </c>
      <c r="H1371" t="str">
        <f t="shared" si="672"/>
        <v>3.44887618507576+1.13440200832858i</v>
      </c>
      <c r="I1371" t="str">
        <f t="shared" si="673"/>
        <v>485.768764061322i</v>
      </c>
      <c r="J1371" t="str">
        <f t="shared" si="667"/>
        <v>-318.410741037542+106.270660976167i</v>
      </c>
      <c r="K1371" t="str">
        <f t="shared" si="674"/>
        <v>0.458142464927317-1.37269760457205i</v>
      </c>
      <c r="L1371" t="str">
        <f t="shared" si="675"/>
        <v>0.0917636764945792-0.233809656058558i</v>
      </c>
      <c r="M1371" t="str">
        <f t="shared" si="676"/>
        <v>0.549906141421896-1.60650726063061i</v>
      </c>
      <c r="N1371" t="str">
        <f t="shared" si="677"/>
        <v>-1.54294658680312i</v>
      </c>
      <c r="O1371" t="str">
        <f t="shared" si="678"/>
        <v>0.0278461400511156-0.999612221055872i</v>
      </c>
      <c r="P1371" t="str">
        <f t="shared" si="679"/>
        <v>0.972153859948884+0.999612221055872i</v>
      </c>
      <c r="Q1371" t="str">
        <f t="shared" si="680"/>
        <v>-0.972153859948884+0.543334365747248i</v>
      </c>
      <c r="R1371" t="str">
        <f t="shared" si="681"/>
        <v>-0.324083656298024-1.20937441832657i</v>
      </c>
      <c r="S1371" t="str">
        <f t="shared" si="682"/>
        <v>0.167088387147169i</v>
      </c>
      <c r="T1371" t="str">
        <f t="shared" si="683"/>
        <v>0.202072421015232-0.0541506154315943i</v>
      </c>
      <c r="U1371" t="str">
        <f t="shared" si="684"/>
        <v>0.0000499999999999999-0.0011487682114844i</v>
      </c>
      <c r="V1371" t="str">
        <f t="shared" si="685"/>
        <v>0.00002-0.0128662039686253i</v>
      </c>
      <c r="W1371" t="str">
        <f t="shared" si="686"/>
        <v>0.0000422728841852177-0.00105474666903038i</v>
      </c>
      <c r="X1371" t="str">
        <f t="shared" si="687"/>
        <v>0.0000506786800997662-0.00105400417686731i</v>
      </c>
      <c r="Y1371" t="str">
        <f t="shared" si="688"/>
        <v>0.009+0.621784017998492i</v>
      </c>
      <c r="Z1371" t="str">
        <f t="shared" si="689"/>
        <v>-0.0203574761872288-0.00127655038303543i</v>
      </c>
      <c r="AA1371" t="str">
        <f t="shared" si="690"/>
        <v>0.281815309800543-19.3279672531374i</v>
      </c>
      <c r="AB1371" t="str">
        <f t="shared" si="691"/>
        <v>0.675407531147218-0.180993196869743i</v>
      </c>
      <c r="AC1371" t="str">
        <f t="shared" si="692"/>
        <v>1.08064386444447-1.18457637318685i</v>
      </c>
      <c r="AD1371" t="str">
        <f t="shared" si="693"/>
        <v>0.367277609865285+0.235114629839521i</v>
      </c>
      <c r="AE1371" t="str">
        <f t="shared" si="694"/>
        <v>-0.00717670952615598-0.00525518885178103i</v>
      </c>
      <c r="AF1371" t="str">
        <f t="shared" si="695"/>
        <v>-5.96255354529861-1.07035359963491i</v>
      </c>
      <c r="AG1371" t="str">
        <f t="shared" si="696"/>
        <v>1.01682500819724-0.0254575439848246i</v>
      </c>
      <c r="AH1371" t="str">
        <f t="shared" si="697"/>
        <v>0.0355686754810038+0.0392608881498435i</v>
      </c>
      <c r="AI1371">
        <f t="shared" si="698"/>
        <v>-25.518275235691654</v>
      </c>
      <c r="AJ1371">
        <f t="shared" si="699"/>
        <v>47.824776263648779</v>
      </c>
      <c r="AK1371"/>
      <c r="AL1371"/>
      <c r="AM1371"/>
      <c r="AN1371"/>
    </row>
    <row r="1372" spans="1:40" x14ac:dyDescent="0.35">
      <c r="A1372"/>
      <c r="B1372">
        <f t="shared" si="665"/>
        <v>123800</v>
      </c>
      <c r="C1372" s="237" t="str">
        <f t="shared" si="668"/>
        <v>-2.10416662864634E-06+0.00834739217133608i</v>
      </c>
      <c r="D1372" s="208" t="str">
        <f t="shared" si="669"/>
        <v>-2.51367733412995+0.0639966733135766i</v>
      </c>
      <c r="E1372" t="str">
        <f t="shared" si="670"/>
        <v>20500</v>
      </c>
      <c r="F1372" t="str">
        <f t="shared" si="671"/>
        <v>0.327868852459016</v>
      </c>
      <c r="G1372" t="str">
        <f t="shared" si="666"/>
        <v>0.327868852459016</v>
      </c>
      <c r="H1372" t="str">
        <f t="shared" si="672"/>
        <v>3.44945681079271+1.13369303490694i</v>
      </c>
      <c r="I1372" t="str">
        <f t="shared" si="673"/>
        <v>486.161463143021i</v>
      </c>
      <c r="J1372" t="str">
        <f t="shared" si="667"/>
        <v>-318.927377816923+106.356570968872i</v>
      </c>
      <c r="K1372" t="str">
        <f t="shared" si="674"/>
        <v>0.457472498317462-1.3718052677201i</v>
      </c>
      <c r="L1372" t="str">
        <f t="shared" si="675"/>
        <v>0.0916352425810266-0.23367116123213i</v>
      </c>
      <c r="M1372" t="str">
        <f t="shared" si="676"/>
        <v>0.549107740898489-1.60547642895223i</v>
      </c>
      <c r="N1372" t="str">
        <f t="shared" si="677"/>
        <v>-1.54419391629932i</v>
      </c>
      <c r="O1372" t="str">
        <f t="shared" si="678"/>
        <v>0.0265992729044049-0.999646176745031i</v>
      </c>
      <c r="P1372" t="str">
        <f t="shared" si="679"/>
        <v>0.973400727095595+0.999646176745031i</v>
      </c>
      <c r="Q1372" t="str">
        <f t="shared" si="680"/>
        <v>-0.973400727095595+0.544547739554289i</v>
      </c>
      <c r="R1372" t="str">
        <f t="shared" si="681"/>
        <v>-0.324067968465539-1.20825537078049i</v>
      </c>
      <c r="S1372" t="str">
        <f t="shared" si="682"/>
        <v>0.167223462642033i</v>
      </c>
      <c r="T1372" t="str">
        <f t="shared" si="683"/>
        <v>0.202048646857747-0.0541917678181766i</v>
      </c>
      <c r="U1372" t="str">
        <f t="shared" si="684"/>
        <v>0.0000499999999999999-0.001147840288858i</v>
      </c>
      <c r="V1372" t="str">
        <f t="shared" si="685"/>
        <v>0.00002-0.0128558112352096i</v>
      </c>
      <c r="W1372" t="str">
        <f t="shared" si="686"/>
        <v>0.0000422728830559536-0.00105389491863434i</v>
      </c>
      <c r="X1372" t="str">
        <f t="shared" si="687"/>
        <v>0.0000506650874327952-0.00105315313456241i</v>
      </c>
      <c r="Y1372" t="str">
        <f t="shared" si="688"/>
        <v>0.009+0.622286672823066i</v>
      </c>
      <c r="Z1372" t="str">
        <f t="shared" si="689"/>
        <v>-0.0203245634193016-0.0012747732384869i</v>
      </c>
      <c r="AA1372" t="str">
        <f t="shared" si="690"/>
        <v>0.281358350371664-19.312308720587i</v>
      </c>
      <c r="AB1372" t="str">
        <f t="shared" si="691"/>
        <v>0.675328068324278-0.181130744743336i</v>
      </c>
      <c r="AC1372" t="str">
        <f t="shared" si="692"/>
        <v>1.0800267287189-1.18368358955774i</v>
      </c>
      <c r="AD1372" t="str">
        <f t="shared" si="693"/>
        <v>0.367575508625747+0.235144507063768i</v>
      </c>
      <c r="AE1372" t="str">
        <f t="shared" si="694"/>
        <v>-0.00717105581166397-0.00524778486803729i</v>
      </c>
      <c r="AF1372" t="str">
        <f t="shared" si="695"/>
        <v>-5.96313414492266-1.06969636159336i</v>
      </c>
      <c r="AG1372" t="str">
        <f t="shared" si="696"/>
        <v>1.01681346558626-0.0254579100249649i</v>
      </c>
      <c r="AH1372" t="str">
        <f t="shared" si="697"/>
        <v>0.0355524682107062+0.0392099341015393i</v>
      </c>
      <c r="AI1372">
        <f t="shared" si="698"/>
        <v>-25.526253519121234</v>
      </c>
      <c r="AJ1372">
        <f t="shared" si="699"/>
        <v>47.800744969900329</v>
      </c>
      <c r="AK1372"/>
      <c r="AL1372"/>
      <c r="AM1372"/>
      <c r="AN1372"/>
    </row>
    <row r="1373" spans="1:40" x14ac:dyDescent="0.35">
      <c r="A1373"/>
      <c r="B1373">
        <f t="shared" si="665"/>
        <v>123900</v>
      </c>
      <c r="C1373" s="237" t="str">
        <f t="shared" si="668"/>
        <v>-2.10077144324498E-06+0.00834065497108441i</v>
      </c>
      <c r="D1373" s="208" t="str">
        <f t="shared" si="669"/>
        <v>-2.51367730810019+0.0639450214449805i</v>
      </c>
      <c r="E1373" t="str">
        <f t="shared" si="670"/>
        <v>20500</v>
      </c>
      <c r="F1373" t="str">
        <f t="shared" si="671"/>
        <v>0.327868852459016</v>
      </c>
      <c r="G1373" t="str">
        <f t="shared" si="666"/>
        <v>0.327868852459016</v>
      </c>
      <c r="H1373" t="str">
        <f t="shared" si="672"/>
        <v>3.45003624290857+1.13298478001584i</v>
      </c>
      <c r="I1373" t="str">
        <f t="shared" si="673"/>
        <v>486.554162224719i</v>
      </c>
      <c r="J1373" t="str">
        <f t="shared" si="667"/>
        <v>-319.444432080569+106.442480961577i</v>
      </c>
      <c r="K1373" t="str">
        <f t="shared" si="674"/>
        <v>0.456803949265223-1.37091391357051i</v>
      </c>
      <c r="L1373" t="str">
        <f t="shared" si="675"/>
        <v>0.0915070643312218-0.233532789785924i</v>
      </c>
      <c r="M1373" t="str">
        <f t="shared" si="676"/>
        <v>0.548311013596445-1.60444670335643i</v>
      </c>
      <c r="N1373" t="str">
        <f t="shared" si="677"/>
        <v>-1.54544124579553i</v>
      </c>
      <c r="O1373" t="str">
        <f t="shared" si="678"/>
        <v>0.0253523643737193-0.999678577154008i</v>
      </c>
      <c r="P1373" t="str">
        <f t="shared" si="679"/>
        <v>0.974647635626281+0.999678577154008i</v>
      </c>
      <c r="Q1373" t="str">
        <f t="shared" si="680"/>
        <v>-0.974647635626281+0.545762668641522i</v>
      </c>
      <c r="R1373" t="str">
        <f t="shared" si="681"/>
        <v>-0.32405226551833-1.20713800901658i</v>
      </c>
      <c r="S1373" t="str">
        <f t="shared" si="682"/>
        <v>0.167358538136897i</v>
      </c>
      <c r="T1373" t="str">
        <f t="shared" si="683"/>
        <v>0.202024852518499-0.0542329134370973i</v>
      </c>
      <c r="U1373" t="str">
        <f t="shared" si="684"/>
        <v>0.0000499999999999999-0.00114691386408895i</v>
      </c>
      <c r="V1373" t="str">
        <f t="shared" si="685"/>
        <v>0.00002-0.0128454352777962i</v>
      </c>
      <c r="W1373" t="str">
        <f t="shared" si="686"/>
        <v>0.0000422728819257768-0.00105304454332044i</v>
      </c>
      <c r="X1373" t="str">
        <f t="shared" si="687"/>
        <v>0.0000506515276581343-0.00105230346593425i</v>
      </c>
      <c r="Y1373" t="str">
        <f t="shared" si="688"/>
        <v>0.009+0.622789327647641i</v>
      </c>
      <c r="Z1373" t="str">
        <f t="shared" si="689"/>
        <v>-0.0202917304489218-0.00127300077412256i</v>
      </c>
      <c r="AA1373" t="str">
        <f t="shared" si="690"/>
        <v>0.280902502970792-19.2966755761774i</v>
      </c>
      <c r="AB1373" t="str">
        <f t="shared" si="691"/>
        <v>0.675248538045747-0.181268269996674i</v>
      </c>
      <c r="AC1373" t="str">
        <f t="shared" si="692"/>
        <v>1.07941093210609-1.1827916796685i</v>
      </c>
      <c r="AD1373" t="str">
        <f t="shared" si="693"/>
        <v>0.367873477274823+0.23517402922667i</v>
      </c>
      <c r="AE1373" t="str">
        <f t="shared" si="694"/>
        <v>-0.0071654127189092-0.00524039123100446i</v>
      </c>
      <c r="AF1373" t="str">
        <f t="shared" si="695"/>
        <v>-5.96371355100876-1.06903975857086i</v>
      </c>
      <c r="AG1373" t="str">
        <f t="shared" si="696"/>
        <v>1.01680191696583-0.0254582804976047i</v>
      </c>
      <c r="AH1373" t="str">
        <f t="shared" si="697"/>
        <v>0.0355362826343327+0.0391590488440209i</v>
      </c>
      <c r="AI1373">
        <f t="shared" si="698"/>
        <v>-25.534226843139454</v>
      </c>
      <c r="AJ1373">
        <f t="shared" si="699"/>
        <v>47.776702155355039</v>
      </c>
      <c r="AK1373"/>
      <c r="AL1373"/>
      <c r="AM1373"/>
      <c r="AN1373"/>
    </row>
    <row r="1374" spans="1:40" x14ac:dyDescent="0.35">
      <c r="A1374"/>
      <c r="B1374">
        <f t="shared" si="665"/>
        <v>124000</v>
      </c>
      <c r="C1374" s="237" t="str">
        <f t="shared" si="668"/>
        <v>-2.09738446868856E-06+0.00833392863728271i</v>
      </c>
      <c r="D1374" s="208" t="str">
        <f t="shared" si="669"/>
        <v>-2.51367728213339+0.0638934528858341i</v>
      </c>
      <c r="E1374" t="str">
        <f t="shared" si="670"/>
        <v>20500</v>
      </c>
      <c r="F1374" t="str">
        <f t="shared" si="671"/>
        <v>0.327868852459016</v>
      </c>
      <c r="G1374" t="str">
        <f t="shared" si="666"/>
        <v>0.327868852459016</v>
      </c>
      <c r="H1374" t="str">
        <f t="shared" si="672"/>
        <v>3.45061448453527+1.1322772430264i</v>
      </c>
      <c r="I1374" t="str">
        <f t="shared" si="673"/>
        <v>486.946861306418i</v>
      </c>
      <c r="J1374" t="str">
        <f t="shared" si="667"/>
        <v>-319.961903828482+106.528390954282i</v>
      </c>
      <c r="K1374" t="str">
        <f t="shared" si="674"/>
        <v>0.456136813928125-1.37002354098576i</v>
      </c>
      <c r="L1374" t="str">
        <f t="shared" si="675"/>
        <v>0.0913791411075024-0.2333945416711i</v>
      </c>
      <c r="M1374" t="str">
        <f t="shared" si="676"/>
        <v>0.547515955035627-1.60341808265686i</v>
      </c>
      <c r="N1374" t="str">
        <f t="shared" si="677"/>
        <v>-1.54668857529173i</v>
      </c>
      <c r="O1374" t="str">
        <f t="shared" si="678"/>
        <v>0.0241054163990577-0.999709422232394i</v>
      </c>
      <c r="P1374" t="str">
        <f t="shared" si="679"/>
        <v>0.975894583600942+0.999709422232394i</v>
      </c>
      <c r="Q1374" t="str">
        <f t="shared" si="680"/>
        <v>-0.975894583600942+0.546979153059336i</v>
      </c>
      <c r="R1374" t="str">
        <f t="shared" si="681"/>
        <v>-0.324036547450056-1.20602232894262i</v>
      </c>
      <c r="S1374" t="str">
        <f t="shared" si="682"/>
        <v>0.167493613631762i</v>
      </c>
      <c r="T1374" t="str">
        <f t="shared" si="683"/>
        <v>0.202001037995193-0.0542740522811698i</v>
      </c>
      <c r="U1374" t="str">
        <f t="shared" si="684"/>
        <v>0.0000499999999999999-0.00114598893355339i</v>
      </c>
      <c r="V1374" t="str">
        <f t="shared" si="685"/>
        <v>0.00002-0.012835076055798i</v>
      </c>
      <c r="W1374" t="str">
        <f t="shared" si="686"/>
        <v>0.000042272880794688-0.00105219553976186i</v>
      </c>
      <c r="X1374" t="str">
        <f t="shared" si="687"/>
        <v>0.0000506380006697311-0.00105145516766027i</v>
      </c>
      <c r="Y1374" t="str">
        <f t="shared" si="688"/>
        <v>0.009+0.623291982472215i</v>
      </c>
      <c r="Z1374" t="str">
        <f t="shared" si="689"/>
        <v>-0.0202589770182269-0.00127123297275278i</v>
      </c>
      <c r="AA1374" t="str">
        <f t="shared" si="690"/>
        <v>0.280447763987824-19.2810677581242i</v>
      </c>
      <c r="AB1374" t="str">
        <f t="shared" si="691"/>
        <v>0.675168940303954-0.181405772605737i</v>
      </c>
      <c r="AC1374" t="str">
        <f t="shared" si="692"/>
        <v>1.07879647106653-1.18190064256884i</v>
      </c>
      <c r="AD1374" t="str">
        <f t="shared" si="693"/>
        <v>0.368171515419151+0.235203196199604i</v>
      </c>
      <c r="AE1374" t="str">
        <f t="shared" si="694"/>
        <v>-0.00715978021133656-0.00523300791645047i</v>
      </c>
      <c r="AF1374" t="str">
        <f t="shared" si="695"/>
        <v>-5.96429176666866-1.06838379014057i</v>
      </c>
      <c r="AG1374" t="str">
        <f t="shared" si="696"/>
        <v>1.01679036234084-0.0254586553643224i</v>
      </c>
      <c r="AH1374" t="str">
        <f t="shared" si="697"/>
        <v>0.0355201186652461+0.0391082322198756i</v>
      </c>
      <c r="AI1374">
        <f t="shared" si="698"/>
        <v>-25.542195218098456</v>
      </c>
      <c r="AJ1374">
        <f t="shared" si="699"/>
        <v>47.752647840957941</v>
      </c>
      <c r="AK1374"/>
      <c r="AL1374"/>
      <c r="AM1374"/>
      <c r="AN1374"/>
    </row>
    <row r="1375" spans="1:40" x14ac:dyDescent="0.35">
      <c r="A1375"/>
      <c r="B1375">
        <f t="shared" si="665"/>
        <v>124100</v>
      </c>
      <c r="C1375" s="237" t="str">
        <f t="shared" si="668"/>
        <v>-2.09400567852248E-06+0.00832721314366235i</v>
      </c>
      <c r="D1375" s="208" t="str">
        <f t="shared" si="669"/>
        <v>-2.51367725622933+0.0638419674347447i</v>
      </c>
      <c r="E1375" t="str">
        <f t="shared" si="670"/>
        <v>20500</v>
      </c>
      <c r="F1375" t="str">
        <f t="shared" si="671"/>
        <v>0.327868852459016</v>
      </c>
      <c r="G1375" t="str">
        <f t="shared" si="666"/>
        <v>0.327868852459016</v>
      </c>
      <c r="H1375" t="str">
        <f t="shared" si="672"/>
        <v>3.45119153877513+1.13157042330833i</v>
      </c>
      <c r="I1375" t="str">
        <f t="shared" si="673"/>
        <v>487.339560388117i</v>
      </c>
      <c r="J1375" t="str">
        <f t="shared" si="667"/>
        <v>-320.479793060661+106.614300946987i</v>
      </c>
      <c r="K1375" t="str">
        <f t="shared" si="674"/>
        <v>0.455471088476123-1.36913414882797i</v>
      </c>
      <c r="L1375" t="str">
        <f t="shared" si="675"/>
        <v>0.0912514722740394-0.233256416838256i</v>
      </c>
      <c r="M1375" t="str">
        <f t="shared" si="676"/>
        <v>0.546722560750162-1.60239056566623i</v>
      </c>
      <c r="N1375" t="str">
        <f t="shared" si="677"/>
        <v>-1.54793590478793i</v>
      </c>
      <c r="O1375" t="str">
        <f t="shared" si="678"/>
        <v>0.0228584309204502-0.9997387119322i</v>
      </c>
      <c r="P1375" t="str">
        <f t="shared" si="679"/>
        <v>0.97714156907955+0.9997387119322i</v>
      </c>
      <c r="Q1375" t="str">
        <f t="shared" si="680"/>
        <v>-0.97714156907955+0.54819719285573i</v>
      </c>
      <c r="R1375" t="str">
        <f t="shared" si="681"/>
        <v>-0.324020814254369-1.20490832647958i</v>
      </c>
      <c r="S1375" t="str">
        <f t="shared" si="682"/>
        <v>0.167628689126626i</v>
      </c>
      <c r="T1375" t="str">
        <f t="shared" si="683"/>
        <v>0.201977203285529-0.0543151843432019i</v>
      </c>
      <c r="U1375" t="str">
        <f t="shared" si="684"/>
        <v>0.0000499999999999999-0.00114506549363917i</v>
      </c>
      <c r="V1375" t="str">
        <f t="shared" si="685"/>
        <v>0.00002-0.0128247335287587i</v>
      </c>
      <c r="W1375" t="str">
        <f t="shared" si="686"/>
        <v>0.0000422728796626864-0.00105134790464253i</v>
      </c>
      <c r="X1375" t="str">
        <f t="shared" si="687"/>
        <v>0.0000506245063619588-0.0010506082364286i</v>
      </c>
      <c r="Y1375" t="str">
        <f t="shared" si="688"/>
        <v>0.009+0.623794637296789i</v>
      </c>
      <c r="Z1375" t="str">
        <f t="shared" si="689"/>
        <v>-0.0202263028703951-0.00126946981726705i</v>
      </c>
      <c r="AA1375" t="str">
        <f t="shared" si="690"/>
        <v>0.279994129827312-19.2654852048434i</v>
      </c>
      <c r="AB1375" t="str">
        <f t="shared" si="691"/>
        <v>0.675089275091211-0.181543252546486i</v>
      </c>
      <c r="AC1375" t="str">
        <f t="shared" si="692"/>
        <v>1.07818334207199-1.18101047730774i</v>
      </c>
      <c r="AD1375" t="str">
        <f t="shared" si="693"/>
        <v>0.368469622665148+0.235232007854327i</v>
      </c>
      <c r="AE1375" t="str">
        <f t="shared" si="694"/>
        <v>-0.00715415825253927-0.00522563490022595i</v>
      </c>
      <c r="AF1375" t="str">
        <f t="shared" si="695"/>
        <v>-5.96486879500446-1.06772845587359i</v>
      </c>
      <c r="AG1375" t="str">
        <f t="shared" si="696"/>
        <v>1.01677880171617-0.0254590345868054i</v>
      </c>
      <c r="AH1375" t="str">
        <f t="shared" si="697"/>
        <v>0.0355039762171664+0.0390574840722051i</v>
      </c>
      <c r="AI1375">
        <f t="shared" si="698"/>
        <v>-25.550158654325621</v>
      </c>
      <c r="AJ1375">
        <f t="shared" si="699"/>
        <v>47.728582047579792</v>
      </c>
      <c r="AK1375"/>
      <c r="AL1375"/>
      <c r="AM1375"/>
      <c r="AN1375"/>
    </row>
    <row r="1376" spans="1:40" x14ac:dyDescent="0.35">
      <c r="A1376"/>
      <c r="B1376">
        <f t="shared" si="665"/>
        <v>124200</v>
      </c>
      <c r="C1376" s="237" t="str">
        <f t="shared" si="668"/>
        <v>-2.09063504639862E-06+0.00832050846403932i</v>
      </c>
      <c r="D1376" s="208" t="str">
        <f t="shared" si="669"/>
        <v>-2.51367723038781+0.0637905648909681i</v>
      </c>
      <c r="E1376" t="str">
        <f t="shared" si="670"/>
        <v>20500</v>
      </c>
      <c r="F1376" t="str">
        <f t="shared" si="671"/>
        <v>0.327868852459016</v>
      </c>
      <c r="G1376" t="str">
        <f t="shared" si="666"/>
        <v>0.327868852459016</v>
      </c>
      <c r="H1376" t="str">
        <f t="shared" si="672"/>
        <v>3.451767408721+1.13086432023i</v>
      </c>
      <c r="I1376" t="str">
        <f t="shared" si="673"/>
        <v>487.732259469815i</v>
      </c>
      <c r="J1376" t="str">
        <f t="shared" si="667"/>
        <v>-320.998099777106+106.700210939693i</v>
      </c>
      <c r="K1376" t="str">
        <f t="shared" si="674"/>
        <v>0.454806769091554-1.36824573595893i</v>
      </c>
      <c r="L1376" t="str">
        <f t="shared" si="675"/>
        <v>0.0911240571968359-0.233118415237433i</v>
      </c>
      <c r="M1376" t="str">
        <f t="shared" si="676"/>
        <v>0.54593082628839-1.60136415119636i</v>
      </c>
      <c r="N1376" t="str">
        <f t="shared" si="677"/>
        <v>-1.54918323428413i</v>
      </c>
      <c r="O1376" t="str">
        <f t="shared" si="678"/>
        <v>0.0216114098779945-0.999766446207856i</v>
      </c>
      <c r="P1376" t="str">
        <f t="shared" si="679"/>
        <v>0.978388590122006+0.999766446207856i</v>
      </c>
      <c r="Q1376" t="str">
        <f t="shared" si="680"/>
        <v>-0.978388590122006+0.549416788076274i</v>
      </c>
      <c r="R1376" t="str">
        <f t="shared" si="681"/>
        <v>-0.324005065924912-1.20379599756155i</v>
      </c>
      <c r="S1376" t="str">
        <f t="shared" si="682"/>
        <v>0.16776376462149i</v>
      </c>
      <c r="T1376" t="str">
        <f t="shared" si="683"/>
        <v>0.201953348387208-0.0543563096159973i</v>
      </c>
      <c r="U1376" t="str">
        <f t="shared" si="684"/>
        <v>0.00005-0.00114414354074574i</v>
      </c>
      <c r="V1376" t="str">
        <f t="shared" si="685"/>
        <v>0.00002-0.0128144076563523i</v>
      </c>
      <c r="W1376" t="str">
        <f t="shared" si="686"/>
        <v>0.0000422728785297728-0.00105050163465703i</v>
      </c>
      <c r="X1376" t="str">
        <f t="shared" si="687"/>
        <v>0.0000506110446296171-0.00104976266893806i</v>
      </c>
      <c r="Y1376" t="str">
        <f t="shared" si="688"/>
        <v>0.009+0.624297292121364i</v>
      </c>
      <c r="Z1376" t="str">
        <f t="shared" si="689"/>
        <v>-0.0201937077496414-0.00126771129063359i</v>
      </c>
      <c r="AA1376" t="str">
        <f t="shared" si="690"/>
        <v>0.279541596908393-19.2499278549509i</v>
      </c>
      <c r="AB1376" t="str">
        <f t="shared" si="691"/>
        <v>0.675009542399833-0.181680709794867i</v>
      </c>
      <c r="AC1376" t="str">
        <f t="shared" si="692"/>
        <v>1.07757154160548-1.18012118293352i</v>
      </c>
      <c r="AD1376" t="str">
        <f t="shared" si="693"/>
        <v>0.368767798618997+0.235260464062987i</v>
      </c>
      <c r="AE1376" t="str">
        <f t="shared" si="694"/>
        <v>-0.00714854680625829-0.00521827215826437i</v>
      </c>
      <c r="AF1376" t="str">
        <f t="shared" si="695"/>
        <v>-5.96544463910881-1.06707375533903i</v>
      </c>
      <c r="AG1376" t="str">
        <f t="shared" si="696"/>
        <v>1.01676723509673-0.0254594181268489i</v>
      </c>
      <c r="AH1376" t="str">
        <f t="shared" si="697"/>
        <v>0.0354878552041686+0.039006804244626i</v>
      </c>
      <c r="AI1376">
        <f t="shared" si="698"/>
        <v>-25.558117162123359</v>
      </c>
      <c r="AJ1376">
        <f t="shared" si="699"/>
        <v>47.70450479601967</v>
      </c>
      <c r="AK1376"/>
      <c r="AL1376"/>
      <c r="AM1376"/>
      <c r="AN1376"/>
    </row>
    <row r="1377" spans="1:40" x14ac:dyDescent="0.35">
      <c r="A1377"/>
      <c r="B1377">
        <f t="shared" si="665"/>
        <v>124300</v>
      </c>
      <c r="C1377" s="237" t="str">
        <f t="shared" si="668"/>
        <v>-2.08727254607478E-06+0.00831381457231389i</v>
      </c>
      <c r="D1377" s="208" t="str">
        <f t="shared" si="669"/>
        <v>-2.51367720460864+0.0637392450544065i</v>
      </c>
      <c r="E1377" t="str">
        <f t="shared" si="670"/>
        <v>20500</v>
      </c>
      <c r="F1377" t="str">
        <f t="shared" si="671"/>
        <v>0.327868852459016</v>
      </c>
      <c r="G1377" t="str">
        <f t="shared" si="666"/>
        <v>0.327868852459016</v>
      </c>
      <c r="H1377" t="str">
        <f t="shared" si="672"/>
        <v>3.45234209745624+1.13015893315847i</v>
      </c>
      <c r="I1377" t="str">
        <f t="shared" si="673"/>
        <v>488.124958551514i</v>
      </c>
      <c r="J1377" t="str">
        <f t="shared" si="667"/>
        <v>-321.516823977818+106.786120932398i</v>
      </c>
      <c r="K1377" t="str">
        <f t="shared" si="674"/>
        <v>0.454143851969076-1.36735830124016i</v>
      </c>
      <c r="L1377" t="str">
        <f t="shared" si="675"/>
        <v>0.0909968952437198-0.232980536818123i</v>
      </c>
      <c r="M1377" t="str">
        <f t="shared" si="676"/>
        <v>0.545140747212796-1.60033883805828i</v>
      </c>
      <c r="N1377" t="str">
        <f t="shared" si="677"/>
        <v>-1.55043056378034i</v>
      </c>
      <c r="O1377" t="str">
        <f t="shared" si="678"/>
        <v>0.0203643552118348-0.999792625016211i</v>
      </c>
      <c r="P1377" t="str">
        <f t="shared" si="679"/>
        <v>0.979635644788165+0.999792625016211i</v>
      </c>
      <c r="Q1377" t="str">
        <f t="shared" si="680"/>
        <v>-0.979635644788165+0.550637938764129i</v>
      </c>
      <c r="R1377" t="str">
        <f t="shared" si="681"/>
        <v>-0.32398930245532-1.2026853381357i</v>
      </c>
      <c r="S1377" t="str">
        <f t="shared" si="682"/>
        <v>0.167898840116355i</v>
      </c>
      <c r="T1377" t="str">
        <f t="shared" si="683"/>
        <v>0.20192947329793-0.0543974280923552i</v>
      </c>
      <c r="U1377" t="str">
        <f t="shared" si="684"/>
        <v>0.0000500000000000001-0.00114322307128416i</v>
      </c>
      <c r="V1377" t="str">
        <f t="shared" si="685"/>
        <v>0.00002-0.0128040983983826i</v>
      </c>
      <c r="W1377" t="str">
        <f t="shared" si="686"/>
        <v>0.0000422728773959462-0.00104965672651058i</v>
      </c>
      <c r="X1377" t="str">
        <f t="shared" si="687"/>
        <v>0.0000505976153679268-0.00104891846189805i</v>
      </c>
      <c r="Y1377" t="str">
        <f t="shared" si="688"/>
        <v>0.009+0.624799946945938i</v>
      </c>
      <c r="Z1377" t="str">
        <f t="shared" si="689"/>
        <v>-0.0201611914012112-0.00126595737589891i</v>
      </c>
      <c r="AA1377" t="str">
        <f t="shared" si="690"/>
        <v>0.279090161664725-19.2343956472616i</v>
      </c>
      <c r="AB1377" t="str">
        <f t="shared" si="691"/>
        <v>0.674929742222133-0.181818144326813i</v>
      </c>
      <c r="AC1377" t="str">
        <f t="shared" si="692"/>
        <v>1.07696106616123-1.17923275849391i</v>
      </c>
      <c r="AD1377" t="str">
        <f t="shared" si="693"/>
        <v>0.369066042886638+0.235288564698117i</v>
      </c>
      <c r="AE1377" t="str">
        <f t="shared" si="694"/>
        <v>-0.00714294583638092-0.00521091966658119i</v>
      </c>
      <c r="AF1377" t="str">
        <f t="shared" si="695"/>
        <v>-5.96601930206488-1.06641968810406i</v>
      </c>
      <c r="AG1377" t="str">
        <f t="shared" si="696"/>
        <v>1.01675566248744-0.0254598059463547i</v>
      </c>
      <c r="AH1377" t="str">
        <f t="shared" si="697"/>
        <v>0.0354717555406773+0.0389561925812652i</v>
      </c>
      <c r="AI1377">
        <f t="shared" si="698"/>
        <v>-25.566070751769928</v>
      </c>
      <c r="AJ1377">
        <f t="shared" si="699"/>
        <v>47.680416107006316</v>
      </c>
      <c r="AK1377"/>
      <c r="AL1377"/>
      <c r="AM1377"/>
      <c r="AN1377"/>
    </row>
    <row r="1378" spans="1:40" x14ac:dyDescent="0.35">
      <c r="A1378"/>
      <c r="B1378">
        <f t="shared" si="665"/>
        <v>124400</v>
      </c>
      <c r="C1378" s="237" t="str">
        <f t="shared" si="668"/>
        <v>-2.08391815141423E-06+0.00830713144247023i</v>
      </c>
      <c r="D1378" s="208" t="str">
        <f t="shared" si="669"/>
        <v>-2.51367717889161+0.0636880077256051i</v>
      </c>
      <c r="E1378" t="str">
        <f t="shared" si="670"/>
        <v>20500</v>
      </c>
      <c r="F1378" t="str">
        <f t="shared" si="671"/>
        <v>0.327868852459016</v>
      </c>
      <c r="G1378" t="str">
        <f t="shared" si="666"/>
        <v>0.327868852459016</v>
      </c>
      <c r="H1378" t="str">
        <f t="shared" si="672"/>
        <v>3.45291560805476+1.12945426145943i</v>
      </c>
      <c r="I1378" t="str">
        <f t="shared" si="673"/>
        <v>488.517657633213i</v>
      </c>
      <c r="J1378" t="str">
        <f t="shared" si="667"/>
        <v>-322.035965662795+106.872030925103i</v>
      </c>
      <c r="K1378" t="str">
        <f t="shared" si="674"/>
        <v>0.453482333315651-1.36647184353283i</v>
      </c>
      <c r="L1378" t="str">
        <f t="shared" si="675"/>
        <v>0.0908699857843361-0.232842781529266i</v>
      </c>
      <c r="M1378" t="str">
        <f t="shared" si="676"/>
        <v>0.544352319099987-1.5993146250621i</v>
      </c>
      <c r="N1378" t="str">
        <f t="shared" si="677"/>
        <v>-1.55167789327654i</v>
      </c>
      <c r="O1378" t="str">
        <f t="shared" si="678"/>
        <v>0.0191172688621964-0.999817248316536i</v>
      </c>
      <c r="P1378" t="str">
        <f t="shared" si="679"/>
        <v>0.980882731137804+0.999817248316536i</v>
      </c>
      <c r="Q1378" t="str">
        <f t="shared" si="680"/>
        <v>-0.980882731137804+0.551860644960004i</v>
      </c>
      <c r="R1378" t="str">
        <f t="shared" si="681"/>
        <v>-0.323973523839225-1.20157634416222i</v>
      </c>
      <c r="S1378" t="str">
        <f t="shared" si="682"/>
        <v>0.168033915611219i</v>
      </c>
      <c r="T1378" t="str">
        <f t="shared" si="683"/>
        <v>0.201905578015392-0.0544385397650696i</v>
      </c>
      <c r="U1378" t="str">
        <f t="shared" si="684"/>
        <v>0.0000500000000000001-0.00114230408167702i</v>
      </c>
      <c r="V1378" t="str">
        <f t="shared" si="685"/>
        <v>0.00002-0.0127938057147826i</v>
      </c>
      <c r="W1378" t="str">
        <f t="shared" si="686"/>
        <v>0.0000422728762612076-0.00104881317691903i</v>
      </c>
      <c r="X1378" t="str">
        <f t="shared" si="687"/>
        <v>0.000050584218472532-0.00104807561202859i</v>
      </c>
      <c r="Y1378" t="str">
        <f t="shared" si="688"/>
        <v>0.009+0.625302601770512i</v>
      </c>
      <c r="Z1378" t="str">
        <f t="shared" si="689"/>
        <v>-0.0201287535713771-0.00126420805618741i</v>
      </c>
      <c r="AA1378" t="str">
        <f t="shared" si="690"/>
        <v>0.278639820544404-19.2188885207885i</v>
      </c>
      <c r="AB1378" t="str">
        <f t="shared" si="691"/>
        <v>0.674849874550415-0.181955556118238i</v>
      </c>
      <c r="AC1378" t="str">
        <f t="shared" si="692"/>
        <v>1.07635191224465-1.17834520303589i</v>
      </c>
      <c r="AD1378" t="str">
        <f t="shared" si="693"/>
        <v>0.369364355073808+0.235316309632624i</v>
      </c>
      <c r="AE1378" t="str">
        <f t="shared" si="694"/>
        <v>-0.00713735530694145-0.00520357740127373i</v>
      </c>
      <c r="AF1378" t="str">
        <f t="shared" si="695"/>
        <v>-5.96659278694637-1.06576625373383i</v>
      </c>
      <c r="AG1378" t="str">
        <f t="shared" si="696"/>
        <v>1.01674408389323-0.0254601980073339i</v>
      </c>
      <c r="AH1378" t="str">
        <f t="shared" si="697"/>
        <v>0.0354556771414735+0.038905648926759i</v>
      </c>
      <c r="AI1378">
        <f t="shared" si="698"/>
        <v>-25.574019433518455</v>
      </c>
      <c r="AJ1378">
        <f t="shared" si="699"/>
        <v>47.656316001192472</v>
      </c>
      <c r="AK1378"/>
      <c r="AL1378"/>
      <c r="AM1378"/>
      <c r="AN1378"/>
    </row>
    <row r="1379" spans="1:40" x14ac:dyDescent="0.35">
      <c r="A1379"/>
      <c r="B1379">
        <f t="shared" si="665"/>
        <v>124500</v>
      </c>
      <c r="C1379" s="237" t="str">
        <f t="shared" si="668"/>
        <v>-2.08057183638513E-06+0.0083004590485761i</v>
      </c>
      <c r="D1379" s="208" t="str">
        <f t="shared" si="669"/>
        <v>-2.51367715323653+0.0636368527057501i</v>
      </c>
      <c r="E1379" t="str">
        <f t="shared" si="670"/>
        <v>20500</v>
      </c>
      <c r="F1379" t="str">
        <f t="shared" si="671"/>
        <v>0.327868852459016</v>
      </c>
      <c r="G1379" t="str">
        <f t="shared" si="666"/>
        <v>0.327868852459016</v>
      </c>
      <c r="H1379" t="str">
        <f t="shared" si="672"/>
        <v>3.45348794358108+1.12875030449731i</v>
      </c>
      <c r="I1379" t="str">
        <f t="shared" si="673"/>
        <v>488.910356714912i</v>
      </c>
      <c r="J1379" t="str">
        <f t="shared" si="667"/>
        <v>-322.555524832039+106.957940917808i</v>
      </c>
      <c r="K1379" t="str">
        <f t="shared" si="674"/>
        <v>0.452822209350474-1.36558636169787i</v>
      </c>
      <c r="L1379" t="str">
        <f t="shared" si="675"/>
        <v>0.0907433281901456-0.232705149319263i</v>
      </c>
      <c r="M1379" t="str">
        <f t="shared" si="676"/>
        <v>0.54356553754062-1.59829151101713i</v>
      </c>
      <c r="N1379" t="str">
        <f t="shared" si="677"/>
        <v>-1.55292522277274i</v>
      </c>
      <c r="O1379" t="str">
        <f t="shared" si="678"/>
        <v>0.017870152769325-0.999840316070522i</v>
      </c>
      <c r="P1379" t="str">
        <f t="shared" si="679"/>
        <v>0.982129847230675+0.999840316070522i</v>
      </c>
      <c r="Q1379" t="str">
        <f t="shared" si="680"/>
        <v>-0.982129847230675+0.553084906702218i</v>
      </c>
      <c r="R1379" t="str">
        <f t="shared" si="681"/>
        <v>-0.323957730070249-1.20046901161428i</v>
      </c>
      <c r="S1379" t="str">
        <f t="shared" si="682"/>
        <v>0.168168991106083i</v>
      </c>
      <c r="T1379" t="str">
        <f t="shared" si="683"/>
        <v>0.20188166253729-0.0544796446269305i</v>
      </c>
      <c r="U1379" t="str">
        <f t="shared" si="684"/>
        <v>0.00005-0.0011413865683584i</v>
      </c>
      <c r="V1379" t="str">
        <f t="shared" si="685"/>
        <v>0.00002-0.0127835295656141i</v>
      </c>
      <c r="W1379" t="str">
        <f t="shared" si="686"/>
        <v>0.0000422728751255562-0.00104797098260872i</v>
      </c>
      <c r="X1379" t="str">
        <f t="shared" si="687"/>
        <v>0.0000505708538394926-0.00104723411606019i</v>
      </c>
      <c r="Y1379" t="str">
        <f t="shared" si="688"/>
        <v>0.009+0.625805256595087i</v>
      </c>
      <c r="Z1379" t="str">
        <f t="shared" si="689"/>
        <v>-0.0200963940074314-0.00126246331470089i</v>
      </c>
      <c r="AA1379" t="str">
        <f t="shared" si="690"/>
        <v>0.278190570009899-19.203406414742i</v>
      </c>
      <c r="AB1379" t="str">
        <f t="shared" si="691"/>
        <v>0.674769939376976-0.182092945145044i</v>
      </c>
      <c r="AC1379" t="str">
        <f t="shared" si="692"/>
        <v>1.07574407637227-1.17745851560588i</v>
      </c>
      <c r="AD1379" t="str">
        <f t="shared" si="693"/>
        <v>0.369662734785996+0.235343698739804i</v>
      </c>
      <c r="AE1379" t="str">
        <f t="shared" si="694"/>
        <v>-0.00713177518211898-0.00519624533852067i</v>
      </c>
      <c r="AF1379" t="str">
        <f t="shared" si="695"/>
        <v>-5.96716509681761-1.06511345179156i</v>
      </c>
      <c r="AG1379" t="str">
        <f t="shared" si="696"/>
        <v>1.01673249931904-0.0254605942719029i</v>
      </c>
      <c r="AH1379" t="str">
        <f t="shared" si="697"/>
        <v>0.0354396199216843+0.0388551731262502i</v>
      </c>
      <c r="AI1379">
        <f t="shared" si="698"/>
        <v>-25.581963217598037</v>
      </c>
      <c r="AJ1379">
        <f t="shared" si="699"/>
        <v>47.632204499161389</v>
      </c>
      <c r="AK1379"/>
      <c r="AL1379"/>
      <c r="AM1379"/>
      <c r="AN1379"/>
    </row>
    <row r="1380" spans="1:40" x14ac:dyDescent="0.35">
      <c r="A1380"/>
      <c r="B1380">
        <f t="shared" si="665"/>
        <v>124600</v>
      </c>
      <c r="C1380" s="237" t="str">
        <f t="shared" si="668"/>
        <v>-2.07723357506007E-06+0.00829379736478252i</v>
      </c>
      <c r="D1380" s="208" t="str">
        <f t="shared" si="669"/>
        <v>-2.5136771276432+0.063585779796666i</v>
      </c>
      <c r="E1380" t="str">
        <f t="shared" si="670"/>
        <v>20500</v>
      </c>
      <c r="F1380" t="str">
        <f t="shared" si="671"/>
        <v>0.327868852459016</v>
      </c>
      <c r="G1380" t="str">
        <f t="shared" si="666"/>
        <v>0.327868852459016</v>
      </c>
      <c r="H1380" t="str">
        <f t="shared" si="672"/>
        <v>3.45405910709032+1.12804706163522i</v>
      </c>
      <c r="I1380" t="str">
        <f t="shared" si="673"/>
        <v>489.30305579661i</v>
      </c>
      <c r="J1380" t="str">
        <f t="shared" si="667"/>
        <v>-323.075501485549+107.043850910513i</v>
      </c>
      <c r="K1380" t="str">
        <f t="shared" si="674"/>
        <v>0.452163476304945-1.36470185459595i</v>
      </c>
      <c r="L1380" t="str">
        <f t="shared" si="675"/>
        <v>0.0906169218344146-0.232567640135973i</v>
      </c>
      <c r="M1380" t="str">
        <f t="shared" si="676"/>
        <v>0.54278039813936-1.59726949473192i</v>
      </c>
      <c r="N1380" t="str">
        <f t="shared" si="677"/>
        <v>-1.55417255226895i</v>
      </c>
      <c r="O1380" t="str">
        <f t="shared" si="678"/>
        <v>0.0166230088735116-0.999861828242278i</v>
      </c>
      <c r="P1380" t="str">
        <f t="shared" si="679"/>
        <v>0.983376991126488+0.999861828242278i</v>
      </c>
      <c r="Q1380" t="str">
        <f t="shared" si="680"/>
        <v>-0.983376991126488+0.554310724026672i</v>
      </c>
      <c r="R1380" t="str">
        <f t="shared" si="681"/>
        <v>-0.323941921142006-1.19936333647793i</v>
      </c>
      <c r="S1380" t="str">
        <f t="shared" si="682"/>
        <v>0.168304066600948i</v>
      </c>
      <c r="T1380" t="str">
        <f t="shared" si="683"/>
        <v>0.201857726861317-0.0545207426707232i</v>
      </c>
      <c r="U1380" t="str">
        <f t="shared" si="684"/>
        <v>0.00005-0.00114047052777384i</v>
      </c>
      <c r="V1380" t="str">
        <f t="shared" si="685"/>
        <v>0.00002-0.012773269911067i</v>
      </c>
      <c r="W1380" t="str">
        <f t="shared" si="686"/>
        <v>0.0000422728739889926-0.00104713014031656i</v>
      </c>
      <c r="X1380" t="str">
        <f t="shared" si="687"/>
        <v>0.0000505575213652891-0.00104639397073392i</v>
      </c>
      <c r="Y1380" t="str">
        <f t="shared" si="688"/>
        <v>0.009+0.626307911419661i</v>
      </c>
      <c r="Z1380" t="str">
        <f t="shared" si="689"/>
        <v>-0.0200641124576845-0.00126072313471823i</v>
      </c>
      <c r="AA1380" t="str">
        <f t="shared" si="690"/>
        <v>0.277742406537991-19.1879492685291i</v>
      </c>
      <c r="AB1380" t="str">
        <f t="shared" si="691"/>
        <v>0.674689936694106-0.182230311383116i</v>
      </c>
      <c r="AC1380" t="str">
        <f t="shared" si="692"/>
        <v>1.0751375550717-1.17657269524969i</v>
      </c>
      <c r="AD1380" t="str">
        <f t="shared" si="693"/>
        <v>0.369961181628463+0.235370731893343i</v>
      </c>
      <c r="AE1380" t="str">
        <f t="shared" si="694"/>
        <v>-0.00712620542623786-0.00518892345458226i</v>
      </c>
      <c r="AF1380" t="str">
        <f t="shared" si="695"/>
        <v>-5.96773623473352-1.06446128183855i</v>
      </c>
      <c r="AG1380" t="str">
        <f t="shared" si="696"/>
        <v>1.01672090876983-0.0254609947022847i</v>
      </c>
      <c r="AH1380" t="str">
        <f t="shared" si="697"/>
        <v>0.0354235837967863+0.0388047650253889i</v>
      </c>
      <c r="AI1380">
        <f t="shared" si="698"/>
        <v>-25.589902114212965</v>
      </c>
      <c r="AJ1380">
        <f t="shared" si="699"/>
        <v>47.6080816214251</v>
      </c>
      <c r="AK1380"/>
      <c r="AL1380"/>
      <c r="AM1380"/>
      <c r="AN1380"/>
    </row>
    <row r="1381" spans="1:40" x14ac:dyDescent="0.35">
      <c r="A1381"/>
      <c r="B1381">
        <f t="shared" si="665"/>
        <v>124700</v>
      </c>
      <c r="C1381" s="237" t="str">
        <f t="shared" si="668"/>
        <v>-2.07390334161557E-06+0.0082871463653234i</v>
      </c>
      <c r="D1381" s="208" t="str">
        <f t="shared" si="669"/>
        <v>-2.51367710211141+0.0635347888008128i</v>
      </c>
      <c r="E1381" t="str">
        <f t="shared" si="670"/>
        <v>20500</v>
      </c>
      <c r="F1381" t="str">
        <f t="shared" si="671"/>
        <v>0.327868852459016</v>
      </c>
      <c r="G1381" t="str">
        <f t="shared" si="666"/>
        <v>0.327868852459016</v>
      </c>
      <c r="H1381" t="str">
        <f t="shared" si="672"/>
        <v>3.45462910162824+1.12734453223501i</v>
      </c>
      <c r="I1381" t="str">
        <f t="shared" si="673"/>
        <v>489.695754878309i</v>
      </c>
      <c r="J1381" t="str">
        <f t="shared" si="667"/>
        <v>-323.595895623325+107.129760903218i</v>
      </c>
      <c r="K1381" t="str">
        <f t="shared" si="674"/>
        <v>0.451506130422616-1.36381832108746i</v>
      </c>
      <c r="L1381" t="str">
        <f t="shared" si="675"/>
        <v>0.0904907660922138-0.232430253926724i</v>
      </c>
      <c r="M1381" t="str">
        <f t="shared" si="676"/>
        <v>0.54199689651483-1.59624857501418i</v>
      </c>
      <c r="N1381" t="str">
        <f t="shared" si="677"/>
        <v>-1.55541988176515i</v>
      </c>
      <c r="O1381" t="str">
        <f t="shared" si="678"/>
        <v>0.0153758391151214-0.999881784798336i</v>
      </c>
      <c r="P1381" t="str">
        <f t="shared" si="679"/>
        <v>0.984624160884879+0.999881784798336i</v>
      </c>
      <c r="Q1381" t="str">
        <f t="shared" si="680"/>
        <v>-0.984624160884879+0.555538096966814i</v>
      </c>
      <c r="R1381" t="str">
        <f t="shared" si="681"/>
        <v>-0.323926097048109-1.19825931475215i</v>
      </c>
      <c r="S1381" t="str">
        <f t="shared" si="682"/>
        <v>0.168439142095812i</v>
      </c>
      <c r="T1381" t="str">
        <f t="shared" si="683"/>
        <v>0.201833770985168-0.0545618338892282i</v>
      </c>
      <c r="U1381" t="str">
        <f t="shared" si="684"/>
        <v>0.00005-0.00113955595638028i</v>
      </c>
      <c r="V1381" t="str">
        <f t="shared" si="685"/>
        <v>0.00002-0.0127630267114591i</v>
      </c>
      <c r="W1381" t="str">
        <f t="shared" si="686"/>
        <v>0.0000422728728515163-0.00104629064678988i</v>
      </c>
      <c r="X1381" t="str">
        <f t="shared" si="687"/>
        <v>0.0000505442209468131-0.0010455551728012i</v>
      </c>
      <c r="Y1381" t="str">
        <f t="shared" si="688"/>
        <v>0.009+0.626810566244236i</v>
      </c>
      <c r="Z1381" t="str">
        <f t="shared" si="689"/>
        <v>-0.0200319086714561-0.0012589874995948i</v>
      </c>
      <c r="AA1381" t="str">
        <f t="shared" si="690"/>
        <v>0.277295326619687-19.1725170217524i</v>
      </c>
      <c r="AB1381" t="str">
        <f t="shared" si="691"/>
        <v>0.6746098664941-0.182367654808324i</v>
      </c>
      <c r="AC1381" t="str">
        <f t="shared" si="692"/>
        <v>1.07453234488162-1.17568774101251i</v>
      </c>
      <c r="AD1381" t="str">
        <f t="shared" si="693"/>
        <v>0.370259695206254+0.235397408967306i</v>
      </c>
      <c r="AE1381" t="str">
        <f t="shared" si="694"/>
        <v>-0.00712064600376601-0.00518161172579893i</v>
      </c>
      <c r="AF1381" t="str">
        <f t="shared" si="695"/>
        <v>-5.96830620373965-1.0638097434342i</v>
      </c>
      <c r="AG1381" t="str">
        <f t="shared" si="696"/>
        <v>1.01670931225057-0.0254613992608088i</v>
      </c>
      <c r="AH1381" t="str">
        <f t="shared" si="697"/>
        <v>0.0354075686825999+0.0387544244703243i</v>
      </c>
      <c r="AI1381">
        <f t="shared" si="698"/>
        <v>-25.597836133543982</v>
      </c>
      <c r="AJ1381">
        <f t="shared" si="699"/>
        <v>47.583947388423368</v>
      </c>
      <c r="AK1381"/>
      <c r="AL1381"/>
      <c r="AM1381"/>
      <c r="AN1381"/>
    </row>
    <row r="1382" spans="1:40" x14ac:dyDescent="0.35">
      <c r="A1382"/>
      <c r="B1382">
        <f t="shared" si="665"/>
        <v>124800</v>
      </c>
      <c r="C1382" s="237" t="str">
        <f t="shared" si="668"/>
        <v>-2.07058111033154E-06+0.00828050602451525i</v>
      </c>
      <c r="D1382" s="208" t="str">
        <f t="shared" si="669"/>
        <v>-2.51367707664097+0.0634838795212836i</v>
      </c>
      <c r="E1382" t="str">
        <f t="shared" si="670"/>
        <v>20500</v>
      </c>
      <c r="F1382" t="str">
        <f t="shared" si="671"/>
        <v>0.327868852459016</v>
      </c>
      <c r="G1382" t="str">
        <f t="shared" si="666"/>
        <v>0.327868852459016</v>
      </c>
      <c r="H1382" t="str">
        <f t="shared" si="672"/>
        <v>3.4551979302313+1.12664271565728i</v>
      </c>
      <c r="I1382" t="str">
        <f t="shared" si="673"/>
        <v>490.088453960008i</v>
      </c>
      <c r="J1382" t="str">
        <f t="shared" si="667"/>
        <v>-324.116707245367+107.215670895923i</v>
      </c>
      <c r="K1382" t="str">
        <f t="shared" si="674"/>
        <v>0.450850167959149-1.3629357600326i</v>
      </c>
      <c r="L1382" t="str">
        <f t="shared" si="675"/>
        <v>0.0903648603404101-0.23229299063831i</v>
      </c>
      <c r="M1382" t="str">
        <f t="shared" si="676"/>
        <v>0.541215028299559-1.59522875067091i</v>
      </c>
      <c r="N1382" t="str">
        <f t="shared" si="677"/>
        <v>-1.55666721126135i</v>
      </c>
      <c r="O1382" t="str">
        <f t="shared" si="678"/>
        <v>0.0141286454345289-0.999900185707646i</v>
      </c>
      <c r="P1382" t="str">
        <f t="shared" si="679"/>
        <v>0.985871354565471+0.999900185707646i</v>
      </c>
      <c r="Q1382" t="str">
        <f t="shared" si="680"/>
        <v>-0.985871354565471+0.556767025553704i</v>
      </c>
      <c r="R1382" t="str">
        <f t="shared" si="681"/>
        <v>-0.323910257782156-1.19715694244869i</v>
      </c>
      <c r="S1382" t="str">
        <f t="shared" si="682"/>
        <v>0.168574217590676i</v>
      </c>
      <c r="T1382" t="str">
        <f t="shared" si="683"/>
        <v>0.201809794906534-0.0546029182752211i</v>
      </c>
      <c r="U1382" t="str">
        <f t="shared" si="684"/>
        <v>0.00005-0.001138642850646i</v>
      </c>
      <c r="V1382" t="str">
        <f t="shared" si="685"/>
        <v>0.00002-0.0127527999272352i</v>
      </c>
      <c r="W1382" t="str">
        <f t="shared" si="686"/>
        <v>0.0000422728717131278-0.00104545249878647i</v>
      </c>
      <c r="X1382" t="str">
        <f t="shared" si="687"/>
        <v>0.0000505309524813727-0.00104471771902397i</v>
      </c>
      <c r="Y1382" t="str">
        <f t="shared" si="688"/>
        <v>0.009+0.62731322106881i</v>
      </c>
      <c r="Z1382" t="str">
        <f t="shared" si="689"/>
        <v>-0.0199997823990744-0.00125725639276229i</v>
      </c>
      <c r="AA1382" t="str">
        <f t="shared" si="690"/>
        <v>0.276849326760165-19.1571096142098i</v>
      </c>
      <c r="AB1382" t="str">
        <f t="shared" si="691"/>
        <v>0.674529728769242-0.182504975396521i</v>
      </c>
      <c r="AC1382" t="str">
        <f t="shared" si="692"/>
        <v>1.07392844235172-1.17480365193898i</v>
      </c>
      <c r="AD1382" t="str">
        <f t="shared" si="693"/>
        <v>0.370558275124171+0.235423729836146i</v>
      </c>
      <c r="AE1382" t="str">
        <f t="shared" si="694"/>
        <v>-0.00711509687931533-0.00517431012859223i</v>
      </c>
      <c r="AF1382" t="str">
        <f t="shared" si="695"/>
        <v>-5.96887500687227-1.063158836136i</v>
      </c>
      <c r="AG1382" t="str">
        <f t="shared" si="696"/>
        <v>1.01669770976625-0.0254618079099099i</v>
      </c>
      <c r="AH1382" t="str">
        <f t="shared" si="697"/>
        <v>0.0353915744952933+0.0387041513077112i</v>
      </c>
      <c r="AI1382">
        <f t="shared" si="698"/>
        <v>-25.60576528574671</v>
      </c>
      <c r="AJ1382">
        <f t="shared" si="699"/>
        <v>47.559801820525713</v>
      </c>
      <c r="AK1382"/>
      <c r="AL1382"/>
      <c r="AM1382"/>
      <c r="AN1382"/>
    </row>
    <row r="1383" spans="1:40" x14ac:dyDescent="0.35">
      <c r="A1383"/>
      <c r="B1383">
        <f t="shared" si="665"/>
        <v>124900</v>
      </c>
      <c r="C1383" s="237" t="str">
        <f t="shared" si="668"/>
        <v>-2.06726685559085E-06+0.00827387631675686i</v>
      </c>
      <c r="D1383" s="208" t="str">
        <f t="shared" si="669"/>
        <v>-2.51367705123169+0.0634330517618026i</v>
      </c>
      <c r="E1383" t="str">
        <f t="shared" si="670"/>
        <v>20500</v>
      </c>
      <c r="F1383" t="str">
        <f t="shared" si="671"/>
        <v>0.327868852459016</v>
      </c>
      <c r="G1383" t="str">
        <f t="shared" si="666"/>
        <v>0.327868852459016</v>
      </c>
      <c r="H1383" t="str">
        <f t="shared" si="672"/>
        <v>3.45576559592669+1.12594161126139i</v>
      </c>
      <c r="I1383" t="str">
        <f t="shared" si="673"/>
        <v>490.481153041707i</v>
      </c>
      <c r="J1383" t="str">
        <f t="shared" si="667"/>
        <v>-324.637936351675+107.301580888628i</v>
      </c>
      <c r="K1383" t="str">
        <f t="shared" si="674"/>
        <v>0.450195585182272-1.36205417029132i</v>
      </c>
      <c r="L1383" t="str">
        <f t="shared" si="675"/>
        <v>0.0902392039576603-0.232155850217002i</v>
      </c>
      <c r="M1383" t="str">
        <f t="shared" si="676"/>
        <v>0.540434789139932-1.59421002050832i</v>
      </c>
      <c r="N1383" t="str">
        <f t="shared" si="677"/>
        <v>-1.55791454075756i</v>
      </c>
      <c r="O1383" t="str">
        <f t="shared" si="678"/>
        <v>0.0128814297721465-0.99991703094158i</v>
      </c>
      <c r="P1383" t="str">
        <f t="shared" si="679"/>
        <v>0.987118570227854+0.99991703094158i</v>
      </c>
      <c r="Q1383" t="str">
        <f t="shared" si="680"/>
        <v>-0.987118570227854+0.55799750981598i</v>
      </c>
      <c r="R1383" t="str">
        <f t="shared" si="681"/>
        <v>-0.323894403337745-1.19605621559206i</v>
      </c>
      <c r="S1383" t="str">
        <f t="shared" si="682"/>
        <v>0.168709293085541i</v>
      </c>
      <c r="T1383" t="str">
        <f t="shared" si="683"/>
        <v>0.201785798623104-0.054643995821474i</v>
      </c>
      <c r="U1383" t="str">
        <f t="shared" si="684"/>
        <v>0.00005-0.00113773120705061i</v>
      </c>
      <c r="V1383" t="str">
        <f t="shared" si="685"/>
        <v>0.00002-0.0127425895189668i</v>
      </c>
      <c r="W1383" t="str">
        <f t="shared" si="686"/>
        <v>0.0000422728705738268-0.00104461569307448i</v>
      </c>
      <c r="X1383" t="str">
        <f t="shared" si="687"/>
        <v>0.0000505177158666835-0.00104388160617444i</v>
      </c>
      <c r="Y1383" t="str">
        <f t="shared" si="688"/>
        <v>0.009+0.627815875893384i</v>
      </c>
      <c r="Z1383" t="str">
        <f t="shared" si="689"/>
        <v>-0.0199677333918676-0.00125552979772801i</v>
      </c>
      <c r="AA1383" t="str">
        <f t="shared" si="690"/>
        <v>0.276404403478697-19.1417269858932i</v>
      </c>
      <c r="AB1383" t="str">
        <f t="shared" si="691"/>
        <v>0.674449523511806-0.182642273123548i</v>
      </c>
      <c r="AC1383" t="str">
        <f t="shared" si="692"/>
        <v>1.07332584404265-1.17392042707315i</v>
      </c>
      <c r="AD1383" t="str">
        <f t="shared" si="693"/>
        <v>0.3708569209868+0.2354496943747i</v>
      </c>
      <c r="AE1383" t="str">
        <f t="shared" si="694"/>
        <v>-0.00710955801763993-0.0051670186394633i</v>
      </c>
      <c r="AF1383" t="str">
        <f t="shared" si="695"/>
        <v>-5.96944264715838-1.06250855949959i</v>
      </c>
      <c r="AG1383" t="str">
        <f t="shared" si="696"/>
        <v>1.01668610132185-0.0254622206121282i</v>
      </c>
      <c r="AH1383" t="str">
        <f t="shared" si="697"/>
        <v>0.0353756011513753+0.0386539453847005i</v>
      </c>
      <c r="AI1383">
        <f t="shared" si="698"/>
        <v>-25.613689580953256</v>
      </c>
      <c r="AJ1383">
        <f t="shared" si="699"/>
        <v>47.535644938030558</v>
      </c>
      <c r="AK1383"/>
      <c r="AL1383"/>
      <c r="AM1383"/>
      <c r="AN1383"/>
    </row>
    <row r="1384" spans="1:40" x14ac:dyDescent="0.35">
      <c r="A1384"/>
      <c r="B1384">
        <f t="shared" si="665"/>
        <v>125000</v>
      </c>
      <c r="C1384" s="237" t="str">
        <f t="shared" si="668"/>
        <v>-2.06396055187877E-06+0.00826725721652889i</v>
      </c>
      <c r="D1384" s="208" t="str">
        <f t="shared" si="669"/>
        <v>-2.51367702588336+0.0633823053267215i</v>
      </c>
      <c r="E1384" t="str">
        <f t="shared" si="670"/>
        <v>20500</v>
      </c>
      <c r="F1384" t="str">
        <f t="shared" si="671"/>
        <v>0.327868852459016</v>
      </c>
      <c r="G1384" t="str">
        <f t="shared" si="666"/>
        <v>0.327868852459016</v>
      </c>
      <c r="H1384" t="str">
        <f t="shared" si="672"/>
        <v>3.45633210173231+1.12524121840547i</v>
      </c>
      <c r="I1384" t="str">
        <f t="shared" si="673"/>
        <v>490.873852123405i</v>
      </c>
      <c r="J1384" t="str">
        <f t="shared" si="667"/>
        <v>-325.15958294225+107.387490881333i</v>
      </c>
      <c r="K1384" t="str">
        <f t="shared" si="674"/>
        <v>0.449542378371731-1.36117355072339i</v>
      </c>
      <c r="L1384" t="str">
        <f t="shared" si="675"/>
        <v>0.0901137963244091-0.23201883260855i</v>
      </c>
      <c r="M1384" t="str">
        <f t="shared" si="676"/>
        <v>0.53965617469614-1.59319238333194i</v>
      </c>
      <c r="N1384" t="str">
        <f t="shared" si="677"/>
        <v>-1.55916187025376i</v>
      </c>
      <c r="O1384" t="str">
        <f t="shared" si="678"/>
        <v>0.0116341940684508-0.99993232047393i</v>
      </c>
      <c r="P1384" t="str">
        <f t="shared" si="679"/>
        <v>0.988365805931549+0.99993232047393i</v>
      </c>
      <c r="Q1384" t="str">
        <f t="shared" si="680"/>
        <v>-0.988365805931549+0.55922954977983i</v>
      </c>
      <c r="R1384" t="str">
        <f t="shared" si="681"/>
        <v>-0.32387853370846-1.19495713021952i</v>
      </c>
      <c r="S1384" t="str">
        <f t="shared" si="682"/>
        <v>0.168844368580405i</v>
      </c>
      <c r="T1384" t="str">
        <f t="shared" si="683"/>
        <v>0.201761782132568-0.0546850665207523i</v>
      </c>
      <c r="U1384" t="str">
        <f t="shared" si="684"/>
        <v>0.00005-0.00113682102208497i</v>
      </c>
      <c r="V1384" t="str">
        <f t="shared" si="685"/>
        <v>0.00002-0.0127323954473516i</v>
      </c>
      <c r="W1384" t="str">
        <f t="shared" si="686"/>
        <v>0.0000422728694336131-0.00104378022643241i</v>
      </c>
      <c r="X1384" t="str">
        <f t="shared" si="687"/>
        <v>0.000050504511000872-0.00104304683103521i</v>
      </c>
      <c r="Y1384" t="str">
        <f t="shared" si="688"/>
        <v>0.009+0.628318530717959i</v>
      </c>
      <c r="Z1384" t="str">
        <f t="shared" si="689"/>
        <v>-0.0199357614021616-0.00125380769807471i</v>
      </c>
      <c r="AA1384" t="str">
        <f t="shared" si="690"/>
        <v>0.275960553308584-19.1263690769878i</v>
      </c>
      <c r="AB1384" t="str">
        <f t="shared" si="691"/>
        <v>0.674369250714072-0.182779547965225i</v>
      </c>
      <c r="AC1384" t="str">
        <f t="shared" si="692"/>
        <v>1.07272454652601-1.17303806545853i</v>
      </c>
      <c r="AD1384" t="str">
        <f t="shared" si="693"/>
        <v>0.371155632398494+0.235475302458195i</v>
      </c>
      <c r="AE1384" t="str">
        <f t="shared" si="694"/>
        <v>-0.00710402938363621-0.00515973723499343i</v>
      </c>
      <c r="AF1384" t="str">
        <f t="shared" si="695"/>
        <v>-5.97000912761567-1.06185891307875i</v>
      </c>
      <c r="AG1384" t="str">
        <f t="shared" si="696"/>
        <v>1.01667448692238-0.0254626373301083i</v>
      </c>
      <c r="AH1384" t="str">
        <f t="shared" si="697"/>
        <v>0.0353596485676966+0.0386038065489416i</v>
      </c>
      <c r="AI1384">
        <f t="shared" si="698"/>
        <v>-25.621609029271447</v>
      </c>
      <c r="AJ1384">
        <f t="shared" si="699"/>
        <v>47.511476761166385</v>
      </c>
      <c r="AK1384"/>
      <c r="AL1384"/>
      <c r="AM1384"/>
      <c r="AN1384"/>
    </row>
    <row r="1385" spans="1:40" x14ac:dyDescent="0.35">
      <c r="A1385"/>
      <c r="B1385">
        <f t="shared" si="665"/>
        <v>125100</v>
      </c>
      <c r="C1385" s="237" t="str">
        <f t="shared" si="668"/>
        <v>-0.0000020606621737825+0.00826064869839362i</v>
      </c>
      <c r="D1385" s="208" t="str">
        <f t="shared" si="669"/>
        <v>-2.51367700059579+0.0633316400210178i</v>
      </c>
      <c r="E1385" t="str">
        <f t="shared" si="670"/>
        <v>20500</v>
      </c>
      <c r="F1385" t="str">
        <f t="shared" si="671"/>
        <v>0.327868852459016</v>
      </c>
      <c r="G1385" t="str">
        <f t="shared" si="666"/>
        <v>0.327868852459016</v>
      </c>
      <c r="H1385" t="str">
        <f t="shared" si="672"/>
        <v>3.45689745065684+1.12454153644643i</v>
      </c>
      <c r="I1385" t="str">
        <f t="shared" si="673"/>
        <v>491.266551205104i</v>
      </c>
      <c r="J1385" t="str">
        <f t="shared" si="667"/>
        <v>-325.68164701709+107.473400874038i</v>
      </c>
      <c r="K1385" t="str">
        <f t="shared" si="674"/>
        <v>0.448890543819261-1.36029390018838i</v>
      </c>
      <c r="L1385" t="str">
        <f t="shared" si="675"/>
        <v>0.089988636822879-0.231881937758182i</v>
      </c>
      <c r="M1385" t="str">
        <f t="shared" si="676"/>
        <v>0.53887918064214-1.59217583794656i</v>
      </c>
      <c r="N1385" t="str">
        <f t="shared" si="677"/>
        <v>-1.56040919974996i</v>
      </c>
      <c r="O1385" t="str">
        <f t="shared" si="678"/>
        <v>0.0103869402639189-0.999946054280907i</v>
      </c>
      <c r="P1385" t="str">
        <f t="shared" si="679"/>
        <v>0.989613059736081+0.999946054280907i</v>
      </c>
      <c r="Q1385" t="str">
        <f t="shared" si="680"/>
        <v>-0.989613059736081+0.560463145469053i</v>
      </c>
      <c r="R1385" t="str">
        <f t="shared" si="681"/>
        <v>-0.323862648887886-1.19385968238094i</v>
      </c>
      <c r="S1385" t="str">
        <f t="shared" si="682"/>
        <v>0.168979444075269i</v>
      </c>
      <c r="T1385" t="str">
        <f t="shared" si="683"/>
        <v>0.201737745432608-0.054726130365819i</v>
      </c>
      <c r="U1385" t="str">
        <f t="shared" si="684"/>
        <v>0.00005-0.00113591229225117i</v>
      </c>
      <c r="V1385" t="str">
        <f t="shared" si="685"/>
        <v>0.00002-0.0127222176732131i</v>
      </c>
      <c r="W1385" t="str">
        <f t="shared" si="686"/>
        <v>0.0000422728682924873-0.00104294609564906i</v>
      </c>
      <c r="X1385" t="str">
        <f t="shared" si="687"/>
        <v>0.0000504913377824721-0.00104221339039915i</v>
      </c>
      <c r="Y1385" t="str">
        <f t="shared" si="688"/>
        <v>0.009+0.628821185542533i</v>
      </c>
      <c r="Z1385" t="str">
        <f t="shared" si="689"/>
        <v>-0.0199038661832744-0.00125209007746008i</v>
      </c>
      <c r="AA1385" t="str">
        <f t="shared" si="690"/>
        <v>0.275517772797091-19.1110358278717i</v>
      </c>
      <c r="AB1385" t="str">
        <f t="shared" si="691"/>
        <v>0.674288910368293-0.182916799897362i</v>
      </c>
      <c r="AC1385" t="str">
        <f t="shared" si="692"/>
        <v>1.07212454638426-1.17215656613808i</v>
      </c>
      <c r="AD1385" t="str">
        <f t="shared" si="693"/>
        <v>0.371454408963383+0.235500553962238i</v>
      </c>
      <c r="AE1385" t="str">
        <f t="shared" si="694"/>
        <v>-0.007098510942342-0.00515246589184323i</v>
      </c>
      <c r="AF1385" t="str">
        <f t="shared" si="695"/>
        <v>-5.97057445125263-1.06120989642541i</v>
      </c>
      <c r="AG1385" t="str">
        <f t="shared" si="696"/>
        <v>1.01666286657287-0.0254630580265999i</v>
      </c>
      <c r="AH1385" t="str">
        <f t="shared" si="697"/>
        <v>0.0353437166614481+0.0385537346485783i</v>
      </c>
      <c r="AI1385">
        <f t="shared" si="698"/>
        <v>-25.629523640785159</v>
      </c>
      <c r="AJ1385">
        <f t="shared" si="699"/>
        <v>47.487297310090476</v>
      </c>
      <c r="AK1385"/>
      <c r="AL1385"/>
      <c r="AM1385"/>
      <c r="AN1385"/>
    </row>
    <row r="1386" spans="1:40" x14ac:dyDescent="0.35">
      <c r="A1386"/>
      <c r="B1386">
        <f t="shared" si="665"/>
        <v>125200</v>
      </c>
      <c r="C1386" s="237" t="str">
        <f t="shared" si="668"/>
        <v>-2.05737169599072E-06+0.00825405073699463i</v>
      </c>
      <c r="D1386" s="208" t="str">
        <f t="shared" si="669"/>
        <v>-2.51367697536879+0.0632810556502922i</v>
      </c>
      <c r="E1386" t="str">
        <f t="shared" si="670"/>
        <v>20500</v>
      </c>
      <c r="F1386" t="str">
        <f t="shared" si="671"/>
        <v>0.327868852459016</v>
      </c>
      <c r="G1386" t="str">
        <f t="shared" si="666"/>
        <v>0.327868852459016</v>
      </c>
      <c r="H1386" t="str">
        <f t="shared" si="672"/>
        <v>3.45746164569981+1.12384256474003i</v>
      </c>
      <c r="I1386" t="str">
        <f t="shared" si="673"/>
        <v>491.659250286803i</v>
      </c>
      <c r="J1386" t="str">
        <f t="shared" si="667"/>
        <v>-326.204128576197+107.559310866743i</v>
      </c>
      <c r="K1386" t="str">
        <f t="shared" si="674"/>
        <v>0.448240077828516-1.35941521754569i</v>
      </c>
      <c r="L1386" t="str">
        <f t="shared" si="675"/>
        <v>0.0898637248370691-0.231745165610618i</v>
      </c>
      <c r="M1386" t="str">
        <f t="shared" si="676"/>
        <v>0.538103802665585-1.59116038315631i</v>
      </c>
      <c r="N1386" t="str">
        <f t="shared" si="677"/>
        <v>-1.56165652924617i</v>
      </c>
      <c r="O1386" t="str">
        <f t="shared" si="678"/>
        <v>0.00913967029905701-0.999958232341144i</v>
      </c>
      <c r="P1386" t="str">
        <f t="shared" si="679"/>
        <v>0.990860329700943+0.999958232341144i</v>
      </c>
      <c r="Q1386" t="str">
        <f t="shared" si="680"/>
        <v>-0.990860329700943+0.561698296905026i</v>
      </c>
      <c r="R1386" t="str">
        <f t="shared" si="681"/>
        <v>-0.323846748869594-1.19276386813884i</v>
      </c>
      <c r="S1386" t="str">
        <f t="shared" si="682"/>
        <v>0.169114519570134i</v>
      </c>
      <c r="T1386" t="str">
        <f t="shared" si="683"/>
        <v>0.201713688520915-0.0547671873494312i</v>
      </c>
      <c r="U1386" t="str">
        <f t="shared" si="684"/>
        <v>0.00005-0.00113500501406247i</v>
      </c>
      <c r="V1386" t="str">
        <f t="shared" si="685"/>
        <v>0.00002-0.0127120561574996i</v>
      </c>
      <c r="W1386" t="str">
        <f t="shared" si="686"/>
        <v>0.0000422728671504489-0.0010421132975235i</v>
      </c>
      <c r="X1386" t="str">
        <f t="shared" si="687"/>
        <v>0.0000504781961104206-0.00104138128106934i</v>
      </c>
      <c r="Y1386" t="str">
        <f t="shared" si="688"/>
        <v>0.009+0.629323840367107i</v>
      </c>
      <c r="Z1386" t="str">
        <f t="shared" si="689"/>
        <v>-0.0198720474895105-0.00125037691961627i</v>
      </c>
      <c r="AA1386" t="str">
        <f t="shared" si="690"/>
        <v>0.275076058505372-19.0957271791146i</v>
      </c>
      <c r="AB1386" t="str">
        <f t="shared" si="691"/>
        <v>0.674208502466749-0.18305402889575i</v>
      </c>
      <c r="AC1386" t="str">
        <f t="shared" si="692"/>
        <v>1.07152584021076-1.17127592815429i</v>
      </c>
      <c r="AD1386" t="str">
        <f t="shared" si="693"/>
        <v>0.371753250285363+0.235525448762834i</v>
      </c>
      <c r="AE1386" t="str">
        <f t="shared" si="694"/>
        <v>-0.00709300265893529-0.00514520458675244i</v>
      </c>
      <c r="AF1386" t="str">
        <f t="shared" si="695"/>
        <v>-5.9711386210686-1.06056150908974i</v>
      </c>
      <c r="AG1386" t="str">
        <f t="shared" si="696"/>
        <v>1.01665124027834-0.0254634826644555i</v>
      </c>
      <c r="AH1386" t="str">
        <f t="shared" si="697"/>
        <v>0.035327805350156+0.0385037295322481i</v>
      </c>
      <c r="AI1386">
        <f t="shared" si="698"/>
        <v>-25.637433425554647</v>
      </c>
      <c r="AJ1386">
        <f t="shared" si="699"/>
        <v>47.463106604892815</v>
      </c>
      <c r="AK1386"/>
      <c r="AL1386"/>
      <c r="AM1386"/>
      <c r="AN1386"/>
    </row>
    <row r="1387" spans="1:40" x14ac:dyDescent="0.35">
      <c r="A1387"/>
      <c r="B1387">
        <f t="shared" si="665"/>
        <v>125300</v>
      </c>
      <c r="C1387" s="237" t="str">
        <f t="shared" si="668"/>
        <v>-2.05408909329305E-06+0.00824746330705641i</v>
      </c>
      <c r="D1387" s="208" t="str">
        <f t="shared" si="669"/>
        <v>-2.51367695020217+0.0632305520207658i</v>
      </c>
      <c r="E1387" t="str">
        <f t="shared" si="670"/>
        <v>20500</v>
      </c>
      <c r="F1387" t="str">
        <f t="shared" si="671"/>
        <v>0.327868852459016</v>
      </c>
      <c r="G1387" t="str">
        <f t="shared" si="666"/>
        <v>0.327868852459016</v>
      </c>
      <c r="H1387" t="str">
        <f t="shared" si="672"/>
        <v>3.45802468985156+1.12314430264081i</v>
      </c>
      <c r="I1387" t="str">
        <f t="shared" si="673"/>
        <v>492.051949368501i</v>
      </c>
      <c r="J1387" t="str">
        <f t="shared" si="667"/>
        <v>-326.72702761957+107.645220859448i</v>
      </c>
      <c r="K1387" t="str">
        <f t="shared" si="674"/>
        <v>0.44759097671505-1.35853750165457i</v>
      </c>
      <c r="L1387" t="str">
        <f t="shared" si="675"/>
        <v>0.0897390597527477-0.231608516110066i</v>
      </c>
      <c r="M1387" t="str">
        <f t="shared" si="676"/>
        <v>0.537330036467798-1.59014601776464i</v>
      </c>
      <c r="N1387" t="str">
        <f t="shared" si="677"/>
        <v>-1.56290385874237i</v>
      </c>
      <c r="O1387" t="str">
        <f t="shared" si="678"/>
        <v>0.00789238611442553-0.999968854635694i</v>
      </c>
      <c r="P1387" t="str">
        <f t="shared" si="679"/>
        <v>0.992107613885574+0.999968854635694i</v>
      </c>
      <c r="Q1387" t="str">
        <f t="shared" si="680"/>
        <v>-0.992107613885574+0.562935004106676i</v>
      </c>
      <c r="R1387" t="str">
        <f t="shared" si="681"/>
        <v>-0.323830833647152-1.1916696835683i</v>
      </c>
      <c r="S1387" t="str">
        <f t="shared" si="682"/>
        <v>0.169249595064998i</v>
      </c>
      <c r="T1387" t="str">
        <f t="shared" si="683"/>
        <v>0.201689611395169-0.0548082374643412i</v>
      </c>
      <c r="U1387" t="str">
        <f t="shared" si="684"/>
        <v>0.00005-0.00113409918404326i</v>
      </c>
      <c r="V1387" t="str">
        <f t="shared" si="685"/>
        <v>0.00002-0.0127019108612845i</v>
      </c>
      <c r="W1387" t="str">
        <f t="shared" si="686"/>
        <v>0.0000422728660074981-0.00104128182886501i</v>
      </c>
      <c r="X1387" t="str">
        <f t="shared" si="687"/>
        <v>0.000050465085884059-0.00104055049985911i</v>
      </c>
      <c r="Y1387" t="str">
        <f t="shared" si="688"/>
        <v>0.009+0.629826495191682i</v>
      </c>
      <c r="Z1387" t="str">
        <f t="shared" si="689"/>
        <v>-0.0198403050761578-0.00124866820834962i</v>
      </c>
      <c r="AA1387" t="str">
        <f t="shared" si="690"/>
        <v>0.274635407008408-19.0804430714775i</v>
      </c>
      <c r="AB1387" t="str">
        <f t="shared" si="691"/>
        <v>0.674128027001688-0.183191234936166i</v>
      </c>
      <c r="AC1387" t="str">
        <f t="shared" si="692"/>
        <v>1.07092842460965-1.1703961505491i</v>
      </c>
      <c r="AD1387" t="str">
        <f t="shared" si="693"/>
        <v>0.372052155968109+0.235549986736368i</v>
      </c>
      <c r="AE1387" t="str">
        <f t="shared" si="694"/>
        <v>-0.00708750449873462-0.00513795329653976i</v>
      </c>
      <c r="AF1387" t="str">
        <f t="shared" si="695"/>
        <v>-5.97170164005373-1.05991375062004i</v>
      </c>
      <c r="AG1387" t="str">
        <f t="shared" si="696"/>
        <v>1.01663960804385-0.0254639112066323i</v>
      </c>
      <c r="AH1387" t="str">
        <f t="shared" si="697"/>
        <v>0.0353119145516856+0.0384537910490797i</v>
      </c>
      <c r="AI1387">
        <f t="shared" si="698"/>
        <v>-25.645338393616033</v>
      </c>
      <c r="AJ1387">
        <f t="shared" si="699"/>
        <v>47.438904665591473</v>
      </c>
      <c r="AK1387"/>
      <c r="AL1387"/>
      <c r="AM1387"/>
      <c r="AN1387"/>
    </row>
    <row r="1388" spans="1:40" x14ac:dyDescent="0.35">
      <c r="A1388"/>
      <c r="B1388">
        <f t="shared" si="665"/>
        <v>125400</v>
      </c>
      <c r="C1388" s="237" t="str">
        <f t="shared" si="668"/>
        <v>-2.05081434057959E-06+0.00824088638338408i</v>
      </c>
      <c r="D1388" s="208" t="str">
        <f t="shared" si="669"/>
        <v>-2.51367692509574+0.063180128939278i</v>
      </c>
      <c r="E1388" t="str">
        <f t="shared" si="670"/>
        <v>20500</v>
      </c>
      <c r="F1388" t="str">
        <f t="shared" si="671"/>
        <v>0.327868852459016</v>
      </c>
      <c r="G1388" t="str">
        <f t="shared" si="666"/>
        <v>0.327868852459016</v>
      </c>
      <c r="H1388" t="str">
        <f t="shared" si="672"/>
        <v>3.45858658609331+1.1224467495022i</v>
      </c>
      <c r="I1388" t="str">
        <f t="shared" si="673"/>
        <v>492.4446484502i</v>
      </c>
      <c r="J1388" t="str">
        <f t="shared" si="667"/>
        <v>-327.25034414721+107.731130852153i</v>
      </c>
      <c r="K1388" t="str">
        <f t="shared" si="674"/>
        <v>0.446943236806263-1.35766075137412i</v>
      </c>
      <c r="L1388" t="str">
        <f t="shared" si="675"/>
        <v>0.089614640957445-0.231471989200231i</v>
      </c>
      <c r="M1388" t="str">
        <f t="shared" si="676"/>
        <v>0.536557877763708-1.58913274057435i</v>
      </c>
      <c r="N1388" t="str">
        <f t="shared" si="677"/>
        <v>-1.56415118823857i</v>
      </c>
      <c r="O1388" t="str">
        <f t="shared" si="678"/>
        <v>0.00664508965057789-0.99997792114803i</v>
      </c>
      <c r="P1388" t="str">
        <f t="shared" si="679"/>
        <v>0.993354910349422+0.99997792114803i</v>
      </c>
      <c r="Q1388" t="str">
        <f t="shared" si="680"/>
        <v>-0.993354910349422+0.56417326709054i</v>
      </c>
      <c r="R1388" t="str">
        <f t="shared" si="681"/>
        <v>-0.32381490321412-1.19057712475688i</v>
      </c>
      <c r="S1388" t="str">
        <f t="shared" si="682"/>
        <v>0.169384670559862i</v>
      </c>
      <c r="T1388" t="str">
        <f t="shared" si="683"/>
        <v>0.201665514053052-0.0548492807032973i</v>
      </c>
      <c r="U1388" t="str">
        <f t="shared" si="684"/>
        <v>0.00005-0.00113319479872903i</v>
      </c>
      <c r="V1388" t="str">
        <f t="shared" si="685"/>
        <v>0.00002-0.0126917817457652i</v>
      </c>
      <c r="W1388" t="str">
        <f t="shared" si="686"/>
        <v>0.0000422728648636351-0.00104045168649304i</v>
      </c>
      <c r="X1388" t="str">
        <f t="shared" si="687"/>
        <v>0.0000504520070031303-0.00103972104359194i</v>
      </c>
      <c r="Y1388" t="str">
        <f t="shared" si="688"/>
        <v>0.009+0.630329150016256i</v>
      </c>
      <c r="Z1388" t="str">
        <f t="shared" si="689"/>
        <v>-0.0198086386994816-0.00124696392754021i</v>
      </c>
      <c r="AA1388" t="str">
        <f t="shared" si="690"/>
        <v>0.274195814894943-19.0651834459116i</v>
      </c>
      <c r="AB1388" t="str">
        <f t="shared" si="691"/>
        <v>0.674047483965362-0.18332841799437i</v>
      </c>
      <c r="AC1388" t="str">
        <f t="shared" si="692"/>
        <v>1.07033229619587-1.16951723236396i</v>
      </c>
      <c r="AD1388" t="str">
        <f t="shared" si="693"/>
        <v>0.372351125615073+0.235574167759611i</v>
      </c>
      <c r="AE1388" t="str">
        <f t="shared" si="694"/>
        <v>-0.00708201642719776-0.00513071199810221i</v>
      </c>
      <c r="AF1388" t="str">
        <f t="shared" si="695"/>
        <v>-5.97226351118905-1.05926662056292i</v>
      </c>
      <c r="AG1388" t="str">
        <f t="shared" si="696"/>
        <v>1.01662796987445-0.0254643436161905i</v>
      </c>
      <c r="AH1388" t="str">
        <f t="shared" si="697"/>
        <v>0.0352960441842363+0.0384039190486917i</v>
      </c>
      <c r="AI1388">
        <f t="shared" si="698"/>
        <v>-25.653238554981741</v>
      </c>
      <c r="AJ1388">
        <f t="shared" si="699"/>
        <v>47.414691512136159</v>
      </c>
      <c r="AK1388"/>
      <c r="AL1388"/>
      <c r="AM1388"/>
      <c r="AN1388"/>
    </row>
    <row r="1389" spans="1:40" x14ac:dyDescent="0.35">
      <c r="A1389"/>
      <c r="B1389">
        <f t="shared" si="665"/>
        <v>125500</v>
      </c>
      <c r="C1389" s="237" t="str">
        <f t="shared" si="668"/>
        <v>-2.04754741284043E-06+0.00823431994086305i</v>
      </c>
      <c r="D1389" s="208" t="str">
        <f t="shared" si="669"/>
        <v>-2.51367690004929+0.0631297862132834i</v>
      </c>
      <c r="E1389" t="str">
        <f t="shared" si="670"/>
        <v>20500</v>
      </c>
      <c r="F1389" t="str">
        <f t="shared" si="671"/>
        <v>0.327868852459016</v>
      </c>
      <c r="G1389" t="str">
        <f t="shared" si="666"/>
        <v>0.327868852459016</v>
      </c>
      <c r="H1389" t="str">
        <f t="shared" si="672"/>
        <v>3.45914733739714+1.12174990467643i</v>
      </c>
      <c r="I1389" t="str">
        <f t="shared" si="673"/>
        <v>492.837347531899i</v>
      </c>
      <c r="J1389" t="str">
        <f t="shared" si="667"/>
        <v>-327.774078159115+107.817040844858i</v>
      </c>
      <c r="K1389" t="str">
        <f t="shared" si="674"/>
        <v>0.44629685444136-1.35678496556332i</v>
      </c>
      <c r="L1389" t="str">
        <f t="shared" si="675"/>
        <v>0.0894904678404515-0.231335584824314i</v>
      </c>
      <c r="M1389" t="str">
        <f t="shared" si="676"/>
        <v>0.535787322281811-1.58812055038763i</v>
      </c>
      <c r="N1389" t="str">
        <f t="shared" si="677"/>
        <v>-1.56539851773477i</v>
      </c>
      <c r="O1389" t="str">
        <f t="shared" si="678"/>
        <v>0.00539778284809574-0.999985431864047i</v>
      </c>
      <c r="P1389" t="str">
        <f t="shared" si="679"/>
        <v>0.994602217151904+0.999985431864047i</v>
      </c>
      <c r="Q1389" t="str">
        <f t="shared" si="680"/>
        <v>-0.994602217151904+0.565413085870723i</v>
      </c>
      <c r="R1389" t="str">
        <f t="shared" si="681"/>
        <v>-0.323798957564051-1.18948618780464i</v>
      </c>
      <c r="S1389" t="str">
        <f t="shared" si="682"/>
        <v>0.169519746054727i</v>
      </c>
      <c r="T1389" t="str">
        <f t="shared" si="683"/>
        <v>0.201641396492248-0.0548903170590433i</v>
      </c>
      <c r="U1389" t="str">
        <f t="shared" si="684"/>
        <v>0.0000499999999999999-0.0011322918546663i</v>
      </c>
      <c r="V1389" t="str">
        <f t="shared" si="685"/>
        <v>0.00002-0.0126816687722626i</v>
      </c>
      <c r="W1389" t="str">
        <f t="shared" si="686"/>
        <v>0.0000422728637188593-0.00103962286723717i</v>
      </c>
      <c r="X1389" t="str">
        <f t="shared" si="687"/>
        <v>0.0000504389593677749-0.00103889290910138i</v>
      </c>
      <c r="Y1389" t="str">
        <f t="shared" si="688"/>
        <v>0.009+0.63083180484083i</v>
      </c>
      <c r="Z1389" t="str">
        <f t="shared" si="689"/>
        <v>-0.0197770481167199-0.00124526406114137i</v>
      </c>
      <c r="AA1389" t="str">
        <f t="shared" si="690"/>
        <v>0.273757278767409-19.0499482435575i</v>
      </c>
      <c r="AB1389" t="str">
        <f t="shared" si="691"/>
        <v>0.673966873350028-0.18346557804611i</v>
      </c>
      <c r="AC1389" t="str">
        <f t="shared" si="692"/>
        <v>1.06973745159508-1.16863917263989i</v>
      </c>
      <c r="AD1389" t="str">
        <f t="shared" si="693"/>
        <v>0.372650158829474+0.235597991709735i</v>
      </c>
      <c r="AE1389" t="str">
        <f t="shared" si="694"/>
        <v>-0.00707653840992057-0.00512348066841494i</v>
      </c>
      <c r="AF1389" t="str">
        <f t="shared" si="695"/>
        <v>-5.97282423744643-1.05862011846315i</v>
      </c>
      <c r="AG1389" t="str">
        <f t="shared" si="696"/>
        <v>1.01661632577521-0.0254647798562924i</v>
      </c>
      <c r="AH1389" t="str">
        <f t="shared" si="697"/>
        <v>0.0352801941663373+0.038354113381188i</v>
      </c>
      <c r="AI1389">
        <f t="shared" si="698"/>
        <v>-25.661133919641173</v>
      </c>
      <c r="AJ1389">
        <f t="shared" si="699"/>
        <v>47.390467164408712</v>
      </c>
      <c r="AK1389"/>
      <c r="AL1389"/>
      <c r="AM1389"/>
      <c r="AN1389"/>
    </row>
    <row r="1390" spans="1:40" x14ac:dyDescent="0.35">
      <c r="A1390"/>
      <c r="B1390">
        <f t="shared" si="665"/>
        <v>125600</v>
      </c>
      <c r="C1390" s="237" t="str">
        <f t="shared" si="668"/>
        <v>-2.04428828516522E-06+0.00822776395445876i</v>
      </c>
      <c r="D1390" s="208" t="str">
        <f t="shared" si="669"/>
        <v>-2.51367687506264+0.0630795236508505i</v>
      </c>
      <c r="E1390" t="str">
        <f t="shared" si="670"/>
        <v>20500</v>
      </c>
      <c r="F1390" t="str">
        <f t="shared" si="671"/>
        <v>0.327868852459016</v>
      </c>
      <c r="G1390" t="str">
        <f t="shared" si="666"/>
        <v>0.327868852459016</v>
      </c>
      <c r="H1390" t="str">
        <f t="shared" si="672"/>
        <v>3.45970694672612+1.12105376751462i</v>
      </c>
      <c r="I1390" t="str">
        <f t="shared" si="673"/>
        <v>493.230046613598i</v>
      </c>
      <c r="J1390" t="str">
        <f t="shared" si="667"/>
        <v>-328.298229655286+107.902950837563i</v>
      </c>
      <c r="K1390" t="str">
        <f t="shared" si="674"/>
        <v>0.445651825971305-1.35591014308103i</v>
      </c>
      <c r="L1390" t="str">
        <f t="shared" si="675"/>
        <v>0.0893665397928108-0.231199302925025i</v>
      </c>
      <c r="M1390" t="str">
        <f t="shared" si="676"/>
        <v>0.535018365764116-1.58710944600606i</v>
      </c>
      <c r="N1390" t="str">
        <f t="shared" si="677"/>
        <v>-1.56664584723098i</v>
      </c>
      <c r="O1390" t="str">
        <f t="shared" si="678"/>
        <v>0.00415046764756749-0.999991386772059i</v>
      </c>
      <c r="P1390" t="str">
        <f t="shared" si="679"/>
        <v>0.995849532352433+0.999991386772059i</v>
      </c>
      <c r="Q1390" t="str">
        <f t="shared" si="680"/>
        <v>-0.995849532352433+0.566654460458921i</v>
      </c>
      <c r="R1390" t="str">
        <f t="shared" si="681"/>
        <v>-0.323782996690491-1.18839686882401i</v>
      </c>
      <c r="S1390" t="str">
        <f t="shared" si="682"/>
        <v>0.169654821549591i</v>
      </c>
      <c r="T1390" t="str">
        <f t="shared" si="683"/>
        <v>0.20161725871043-0.0549313465243171i</v>
      </c>
      <c r="U1390" t="str">
        <f t="shared" si="684"/>
        <v>0.0000499999999999999-0.00113139034841259i</v>
      </c>
      <c r="V1390" t="str">
        <f t="shared" si="685"/>
        <v>0.00002-0.012671571902221i</v>
      </c>
      <c r="W1390" t="str">
        <f t="shared" si="686"/>
        <v>0.0000422728625731711-0.00103879536793712i</v>
      </c>
      <c r="X1390" t="str">
        <f t="shared" si="687"/>
        <v>0.0000504259428785324-0.00103806609323116i</v>
      </c>
      <c r="Y1390" t="str">
        <f t="shared" si="688"/>
        <v>0.009+0.631334459665405i</v>
      </c>
      <c r="Z1390" t="str">
        <f t="shared" si="689"/>
        <v>-0.0197455330860803-0.00124356859317943i</v>
      </c>
      <c r="AA1390" t="str">
        <f t="shared" si="690"/>
        <v>0.273319795241869-19.034737405745i</v>
      </c>
      <c r="AB1390" t="str">
        <f t="shared" si="691"/>
        <v>0.673886195147911-0.183602715067113i</v>
      </c>
      <c r="AC1390" t="str">
        <f t="shared" si="692"/>
        <v>1.06914388744366-1.16776197041739i</v>
      </c>
      <c r="AD1390" t="str">
        <f t="shared" si="693"/>
        <v>0.372949255214308+0.235621458464281i</v>
      </c>
      <c r="AE1390" t="str">
        <f t="shared" si="694"/>
        <v>-0.00707107041263781-0.00511625928453113i</v>
      </c>
      <c r="AF1390" t="str">
        <f t="shared" si="695"/>
        <v>-5.97338382178876-1.05797424386377i</v>
      </c>
      <c r="AG1390" t="str">
        <f t="shared" si="696"/>
        <v>1.01660467575121-0.0254652198902035i</v>
      </c>
      <c r="AH1390" t="str">
        <f t="shared" si="697"/>
        <v>0.0352643644168549+0.0383043738971608i</v>
      </c>
      <c r="AI1390">
        <f t="shared" si="698"/>
        <v>-25.669024497559214</v>
      </c>
      <c r="AJ1390">
        <f t="shared" si="699"/>
        <v>47.366231642219766</v>
      </c>
      <c r="AK1390"/>
      <c r="AL1390"/>
      <c r="AM1390"/>
      <c r="AN1390"/>
    </row>
    <row r="1391" spans="1:40" x14ac:dyDescent="0.35">
      <c r="A1391"/>
      <c r="B1391">
        <f t="shared" si="665"/>
        <v>125700</v>
      </c>
      <c r="C1391" s="237" t="str">
        <f t="shared" si="668"/>
        <v>-2.04103693274261E-06+0.00822121839921626i</v>
      </c>
      <c r="D1391" s="208" t="str">
        <f t="shared" si="669"/>
        <v>-2.51367685013561+0.063029341060658i</v>
      </c>
      <c r="E1391" t="str">
        <f t="shared" si="670"/>
        <v>20500</v>
      </c>
      <c r="F1391" t="str">
        <f t="shared" si="671"/>
        <v>0.327868852459016</v>
      </c>
      <c r="G1391" t="str">
        <f t="shared" si="666"/>
        <v>0.327868852459016</v>
      </c>
      <c r="H1391" t="str">
        <f t="shared" si="672"/>
        <v>3.46026541703427+1.12035833736681i</v>
      </c>
      <c r="I1391" t="str">
        <f t="shared" si="673"/>
        <v>493.622745695296i</v>
      </c>
      <c r="J1391" t="str">
        <f t="shared" si="667"/>
        <v>-328.822798635724+107.988860830269i</v>
      </c>
      <c r="K1391" t="str">
        <f t="shared" si="674"/>
        <v>0.445008147758778-1.35503628278599i</v>
      </c>
      <c r="L1391" t="str">
        <f t="shared" si="675"/>
        <v>0.0892428562073119-0.231063143444574i</v>
      </c>
      <c r="M1391" t="str">
        <f t="shared" si="676"/>
        <v>0.53425100396609-1.58609942623056i</v>
      </c>
      <c r="N1391" t="str">
        <f t="shared" si="677"/>
        <v>-1.56789317672718i</v>
      </c>
      <c r="O1391" t="str">
        <f t="shared" si="678"/>
        <v>0.00290314598962459-0.999995785862802i</v>
      </c>
      <c r="P1391" t="str">
        <f t="shared" si="679"/>
        <v>0.997096854010375+0.999995785862802i</v>
      </c>
      <c r="Q1391" t="str">
        <f t="shared" si="680"/>
        <v>-0.997096854010375+0.567897390864378i</v>
      </c>
      <c r="R1391" t="str">
        <f t="shared" si="681"/>
        <v>-0.323767020586977-1.18730916393982i</v>
      </c>
      <c r="S1391" t="str">
        <f t="shared" si="682"/>
        <v>0.169789897044455i</v>
      </c>
      <c r="T1391" t="str">
        <f t="shared" si="683"/>
        <v>0.20159310070528-0.0549723690918528i</v>
      </c>
      <c r="U1391" t="str">
        <f t="shared" si="684"/>
        <v>0.0000499999999999999-0.00113049027653636i</v>
      </c>
      <c r="V1391" t="str">
        <f t="shared" si="685"/>
        <v>0.00002-0.0126614910972073i</v>
      </c>
      <c r="W1391" t="str">
        <f t="shared" si="686"/>
        <v>0.0000422728614265705-0.00103796918544261i</v>
      </c>
      <c r="X1391" t="str">
        <f t="shared" si="687"/>
        <v>0.0000504129574363361-0.00103724059283494i</v>
      </c>
      <c r="Y1391" t="str">
        <f t="shared" si="688"/>
        <v>0.009+0.631837114489979i</v>
      </c>
      <c r="Z1391" t="str">
        <f t="shared" si="689"/>
        <v>-0.0197140933667328-0.0012418775077532i</v>
      </c>
      <c r="AA1391" t="str">
        <f t="shared" si="690"/>
        <v>0.272883360947946-19.0195508739916i</v>
      </c>
      <c r="AB1391" t="str">
        <f t="shared" si="691"/>
        <v>0.673805449351261-0.183739829033093i</v>
      </c>
      <c r="AC1391" t="str">
        <f t="shared" si="692"/>
        <v>1.06855160038864-1.16688562473655i</v>
      </c>
      <c r="AD1391" t="str">
        <f t="shared" si="693"/>
        <v>0.373248414372351+0.235644567901198i</v>
      </c>
      <c r="AE1391" t="str">
        <f t="shared" si="694"/>
        <v>-0.00706561240122078-0.00510904782358119i</v>
      </c>
      <c r="AF1391" t="str">
        <f t="shared" si="695"/>
        <v>-5.97394226716988-1.05732899630615i</v>
      </c>
      <c r="AG1391" t="str">
        <f t="shared" si="696"/>
        <v>1.01659301980756-0.0254656636812913i</v>
      </c>
      <c r="AH1391" t="str">
        <f t="shared" si="697"/>
        <v>0.0352485548549795+0.0382547004476828i</v>
      </c>
      <c r="AI1391">
        <f t="shared" si="698"/>
        <v>-25.676910298678287</v>
      </c>
      <c r="AJ1391">
        <f t="shared" si="699"/>
        <v>47.341984965313948</v>
      </c>
      <c r="AK1391"/>
      <c r="AL1391"/>
      <c r="AM1391"/>
      <c r="AN1391"/>
    </row>
    <row r="1392" spans="1:40" x14ac:dyDescent="0.35">
      <c r="A1392"/>
      <c r="B1392">
        <f t="shared" si="665"/>
        <v>125800</v>
      </c>
      <c r="C1392" s="237" t="str">
        <f t="shared" si="668"/>
        <v>-2.03779333085987E-06+0.00821468325025999i</v>
      </c>
      <c r="D1392" s="208" t="str">
        <f t="shared" si="669"/>
        <v>-2.51367682526799+0.0629792382519933i</v>
      </c>
      <c r="E1392" t="str">
        <f t="shared" si="670"/>
        <v>20500</v>
      </c>
      <c r="F1392" t="str">
        <f t="shared" si="671"/>
        <v>0.327868852459016</v>
      </c>
      <c r="G1392" t="str">
        <f t="shared" si="666"/>
        <v>0.327868852459016</v>
      </c>
      <c r="H1392" t="str">
        <f t="shared" si="672"/>
        <v>3.46082275126656+1.1196636135819i</v>
      </c>
      <c r="I1392" t="str">
        <f t="shared" si="673"/>
        <v>494.015444776995i</v>
      </c>
      <c r="J1392" t="str">
        <f t="shared" si="667"/>
        <v>-329.347785100428+108.074770822974i</v>
      </c>
      <c r="K1392" t="str">
        <f t="shared" si="674"/>
        <v>0.444365816178137-1.3541633835369i</v>
      </c>
      <c r="L1392" t="str">
        <f t="shared" si="675"/>
        <v>0.0891194164784886-0.23092710632469i</v>
      </c>
      <c r="M1392" t="str">
        <f t="shared" si="676"/>
        <v>0.533485232656626-1.58509048986159i</v>
      </c>
      <c r="N1392" t="str">
        <f t="shared" si="677"/>
        <v>-1.56914050622338i</v>
      </c>
      <c r="O1392" t="str">
        <f t="shared" si="678"/>
        <v>0.0016558198148779-0.999998629129431i</v>
      </c>
      <c r="P1392" t="str">
        <f t="shared" si="679"/>
        <v>0.998344180185122+0.999998629129431i</v>
      </c>
      <c r="Q1392" t="str">
        <f t="shared" si="680"/>
        <v>-0.998344180185122+0.569141877093949i</v>
      </c>
      <c r="R1392" t="str">
        <f t="shared" si="681"/>
        <v>-0.323751029247044-1.18622306928919i</v>
      </c>
      <c r="S1392" t="str">
        <f t="shared" si="682"/>
        <v>0.16992497253932i</v>
      </c>
      <c r="T1392" t="str">
        <f t="shared" si="683"/>
        <v>0.201568922474473-0.0550133847543805i</v>
      </c>
      <c r="U1392" t="str">
        <f t="shared" si="684"/>
        <v>0.0000499999999999999-0.00112959163561702i</v>
      </c>
      <c r="V1392" t="str">
        <f t="shared" si="685"/>
        <v>0.00002-0.0126514263189106i</v>
      </c>
      <c r="W1392" t="str">
        <f t="shared" si="686"/>
        <v>0.0000422728602790576-0.00103714431661343i</v>
      </c>
      <c r="X1392" t="str">
        <f t="shared" si="687"/>
        <v>0.0000504000029425151-0.00103641640477647i</v>
      </c>
      <c r="Y1392" t="str">
        <f t="shared" si="688"/>
        <v>0.009+0.632339769314554i</v>
      </c>
      <c r="Z1392" t="str">
        <f t="shared" si="689"/>
        <v>-0.0196827287188078-0.0012401907890337i</v>
      </c>
      <c r="AA1392" t="str">
        <f t="shared" si="690"/>
        <v>0.272447972528757-19.0043885900021i</v>
      </c>
      <c r="AB1392" t="str">
        <f t="shared" si="691"/>
        <v>0.673724635952308-0.183876919919751i</v>
      </c>
      <c r="AC1392" t="str">
        <f t="shared" si="692"/>
        <v>1.06796058708768-1.16601013463704i</v>
      </c>
      <c r="AD1392" t="str">
        <f t="shared" si="693"/>
        <v>0.373547635906143+0.235667319898816i</v>
      </c>
      <c r="AE1392" t="str">
        <f t="shared" si="694"/>
        <v>-0.00706016434167784-0.00510184626277301i</v>
      </c>
      <c r="AF1392" t="str">
        <f t="shared" si="695"/>
        <v>-5.97449957653455-1.05668437532991i</v>
      </c>
      <c r="AG1392" t="str">
        <f t="shared" si="696"/>
        <v>1.01658135794935-0.0254661111930241i</v>
      </c>
      <c r="AH1392" t="str">
        <f t="shared" si="697"/>
        <v>0.0352327654002327+0.0382050928843112i</v>
      </c>
      <c r="AI1392">
        <f t="shared" si="698"/>
        <v>-25.684791332916763</v>
      </c>
      <c r="AJ1392">
        <f t="shared" si="699"/>
        <v>47.317727153367443</v>
      </c>
      <c r="AK1392"/>
      <c r="AL1392"/>
      <c r="AM1392"/>
      <c r="AN1392"/>
    </row>
    <row r="1393" spans="1:40" x14ac:dyDescent="0.35">
      <c r="A1393"/>
      <c r="B1393">
        <f t="shared" si="665"/>
        <v>125900</v>
      </c>
      <c r="C1393" s="237" t="str">
        <f t="shared" si="668"/>
        <v>-2.03455745490234E-06+0.0082081584827934i</v>
      </c>
      <c r="D1393" s="208" t="str">
        <f t="shared" si="669"/>
        <v>-2.51367680045961+0.0629292150347494i</v>
      </c>
      <c r="E1393" t="str">
        <f t="shared" si="670"/>
        <v>20500</v>
      </c>
      <c r="F1393" t="str">
        <f t="shared" si="671"/>
        <v>0.327868852459016</v>
      </c>
      <c r="G1393" t="str">
        <f t="shared" si="666"/>
        <v>0.327868852459016</v>
      </c>
      <c r="H1393" t="str">
        <f t="shared" si="672"/>
        <v>3.46137895235906+1.11896959550772i</v>
      </c>
      <c r="I1393" t="str">
        <f t="shared" si="673"/>
        <v>494.408143858694i</v>
      </c>
      <c r="J1393" t="str">
        <f t="shared" si="667"/>
        <v>-329.873189049398+108.160680815679i</v>
      </c>
      <c r="K1393" t="str">
        <f t="shared" si="674"/>
        <v>0.443724827615374-1.35329144419235i</v>
      </c>
      <c r="L1393" t="str">
        <f t="shared" si="675"/>
        <v>0.0889962200026089-0.23079119150661i</v>
      </c>
      <c r="M1393" t="str">
        <f t="shared" si="676"/>
        <v>0.532721047617983-1.58408263569896i</v>
      </c>
      <c r="N1393" t="str">
        <f t="shared" si="677"/>
        <v>-1.57038783571959i</v>
      </c>
      <c r="O1393" t="str">
        <f t="shared" si="678"/>
        <v>0.000408491063946192-0.999999916567522i</v>
      </c>
      <c r="P1393" t="str">
        <f t="shared" si="679"/>
        <v>0.999591508936054+0.999999916567522i</v>
      </c>
      <c r="Q1393" t="str">
        <f t="shared" si="680"/>
        <v>-0.999591508936054+0.570387919152068i</v>
      </c>
      <c r="R1393" t="str">
        <f t="shared" si="681"/>
        <v>-0.323735022664213-1.1851385810215i</v>
      </c>
      <c r="S1393" t="str">
        <f t="shared" si="682"/>
        <v>0.170060048034185i</v>
      </c>
      <c r="T1393" t="str">
        <f t="shared" si="683"/>
        <v>0.201544724015682-0.055054393504624i</v>
      </c>
      <c r="U1393" t="str">
        <f t="shared" si="684"/>
        <v>0.0000500000000000001-0.0011286944222448i</v>
      </c>
      <c r="V1393" t="str">
        <f t="shared" si="685"/>
        <v>0.00002-0.0126413775291418i</v>
      </c>
      <c r="W1393" t="str">
        <f t="shared" si="686"/>
        <v>0.0000422728591306323-0.0010363207583193i</v>
      </c>
      <c r="X1393" t="str">
        <f t="shared" si="687"/>
        <v>0.0000503870792987875-0.0010355935259294i</v>
      </c>
      <c r="Y1393" t="str">
        <f t="shared" si="688"/>
        <v>0.009+0.632842424139128i</v>
      </c>
      <c r="Z1393" t="str">
        <f t="shared" si="689"/>
        <v>-0.0196514389033895-0.0012385084212636i</v>
      </c>
      <c r="AA1393" t="str">
        <f t="shared" si="690"/>
        <v>0.272013626640855-18.9892504956679i</v>
      </c>
      <c r="AB1393" t="str">
        <f t="shared" si="691"/>
        <v>0.673643754943275-0.184013987702768i</v>
      </c>
      <c r="AC1393" t="str">
        <f t="shared" si="692"/>
        <v>1.06737084420902-1.16513549915807i</v>
      </c>
      <c r="AD1393" t="str">
        <f t="shared" si="693"/>
        <v>0.373846919418012+0.235689714335855i</v>
      </c>
      <c r="AE1393" t="str">
        <f t="shared" si="694"/>
        <v>-0.00705472620015324-0.00509465457939103i</v>
      </c>
      <c r="AF1393" t="str">
        <f t="shared" si="695"/>
        <v>-5.97505575281867-1.05604038047297i</v>
      </c>
      <c r="AG1393" t="str">
        <f t="shared" si="696"/>
        <v>1.01656969018171-0.0254665623889723i</v>
      </c>
      <c r="AH1393" t="str">
        <f t="shared" si="697"/>
        <v>0.0352169959724619+0.0381555510590803i</v>
      </c>
      <c r="AI1393">
        <f t="shared" si="698"/>
        <v>-25.692667610170123</v>
      </c>
      <c r="AJ1393">
        <f t="shared" si="699"/>
        <v>47.293458225987344</v>
      </c>
      <c r="AK1393"/>
      <c r="AL1393"/>
      <c r="AM1393"/>
      <c r="AN1393"/>
    </row>
    <row r="1394" spans="1:40" x14ac:dyDescent="0.35">
      <c r="A1394"/>
      <c r="B1394">
        <f t="shared" ref="B1394:B1457" si="700">B1393+100</f>
        <v>126000</v>
      </c>
      <c r="C1394" s="237" t="str">
        <f t="shared" si="668"/>
        <v>-0.000002031329280353+0.00820164407209865i</v>
      </c>
      <c r="D1394" s="208" t="str">
        <f t="shared" si="669"/>
        <v>-2.51367677571027+0.062879271219423i</v>
      </c>
      <c r="E1394" t="str">
        <f t="shared" si="670"/>
        <v>20500</v>
      </c>
      <c r="F1394" t="str">
        <f t="shared" si="671"/>
        <v>0.327868852459016</v>
      </c>
      <c r="G1394" t="str">
        <f t="shared" si="666"/>
        <v>0.327868852459016</v>
      </c>
      <c r="H1394" t="str">
        <f t="shared" si="672"/>
        <v>3.46193402323881+1.11827628249104i</v>
      </c>
      <c r="I1394" t="str">
        <f t="shared" si="673"/>
        <v>494.800842940392i</v>
      </c>
      <c r="J1394" t="str">
        <f t="shared" si="667"/>
        <v>-330.399010482634+108.246590808384i</v>
      </c>
      <c r="K1394" t="str">
        <f t="shared" si="674"/>
        <v>0.44308517846807-1.35242046361088i</v>
      </c>
      <c r="L1394" t="str">
        <f t="shared" si="675"/>
        <v>0.0888732661776743-0.230655398931097i</v>
      </c>
      <c r="M1394" t="str">
        <f t="shared" si="676"/>
        <v>0.531958444645744-1.58307586254198i</v>
      </c>
      <c r="N1394" t="str">
        <f t="shared" si="677"/>
        <v>-1.57163516521579i</v>
      </c>
      <c r="O1394" t="str">
        <f t="shared" si="678"/>
        <v>-0.000838838322518676-0.999999648175072i</v>
      </c>
      <c r="P1394" t="str">
        <f t="shared" si="679"/>
        <v>1.00083883832252+0.999999648175072i</v>
      </c>
      <c r="Q1394" t="str">
        <f t="shared" si="680"/>
        <v>-1.00083883832252+0.571635517040718i</v>
      </c>
      <c r="R1394" t="str">
        <f t="shared" si="681"/>
        <v>-0.323719000832006-1.18405569529837i</v>
      </c>
      <c r="S1394" t="str">
        <f t="shared" si="682"/>
        <v>0.170195123529049i</v>
      </c>
      <c r="T1394" t="str">
        <f t="shared" si="683"/>
        <v>0.20152050532658-0.0550953953353036i</v>
      </c>
      <c r="U1394" t="str">
        <f t="shared" si="684"/>
        <v>0.0000500000000000001-0.0011277986330208i</v>
      </c>
      <c r="V1394" t="str">
        <f t="shared" si="685"/>
        <v>0.00002-0.012631344689833i</v>
      </c>
      <c r="W1394" t="str">
        <f t="shared" si="686"/>
        <v>0.0000422728579812944-0.00103549850743991i</v>
      </c>
      <c r="X1394" t="str">
        <f t="shared" si="687"/>
        <v>0.0000503741864072635-0.00103477195317735i</v>
      </c>
      <c r="Y1394" t="str">
        <f t="shared" si="688"/>
        <v>0.009+0.633345078963702i</v>
      </c>
      <c r="Z1394" t="str">
        <f t="shared" si="689"/>
        <v>-0.0196202236825128-0.00123683038875704i</v>
      </c>
      <c r="AA1394" t="str">
        <f t="shared" si="690"/>
        <v>0.271580319954157-18.9741365330663i</v>
      </c>
      <c r="AB1394" t="str">
        <f t="shared" si="691"/>
        <v>0.673562806316382-0.184151032357812i</v>
      </c>
      <c r="AC1394" t="str">
        <f t="shared" si="692"/>
        <v>1.06678236843145-1.16426171733847i</v>
      </c>
      <c r="AD1394" t="str">
        <f t="shared" si="693"/>
        <v>0.374146264510056+0.235711751091429i</v>
      </c>
      <c r="AE1394" t="str">
        <f t="shared" si="694"/>
        <v>-0.00704929794292689-0.00508747275079659i</v>
      </c>
      <c r="AF1394" t="str">
        <f t="shared" si="695"/>
        <v>-5.97561079894908-1.05539701127162i</v>
      </c>
      <c r="AG1394" t="str">
        <f t="shared" si="696"/>
        <v>1.01655801650977-0.0254670172328073i</v>
      </c>
      <c r="AH1394" t="str">
        <f t="shared" si="697"/>
        <v>0.0352012464918402+0.0381060748245048i</v>
      </c>
      <c r="AI1394">
        <f t="shared" si="698"/>
        <v>-25.700539140310255</v>
      </c>
      <c r="AJ1394">
        <f t="shared" si="699"/>
        <v>47.269178202714535</v>
      </c>
      <c r="AK1394"/>
      <c r="AL1394"/>
      <c r="AM1394"/>
      <c r="AN1394"/>
    </row>
    <row r="1395" spans="1:40" x14ac:dyDescent="0.35">
      <c r="A1395"/>
      <c r="B1395">
        <f t="shared" si="700"/>
        <v>126100</v>
      </c>
      <c r="C1395" s="237" t="str">
        <f t="shared" si="668"/>
        <v>-2.02810878279204E-06+0.00819513999353633i</v>
      </c>
      <c r="D1395" s="208" t="str">
        <f t="shared" si="669"/>
        <v>-2.51367675101979+0.0628294066171119i</v>
      </c>
      <c r="E1395" t="str">
        <f t="shared" si="670"/>
        <v>20500</v>
      </c>
      <c r="F1395" t="str">
        <f t="shared" si="671"/>
        <v>0.327868852459016</v>
      </c>
      <c r="G1395" t="str">
        <f t="shared" si="666"/>
        <v>0.327868852459016</v>
      </c>
      <c r="H1395" t="str">
        <f t="shared" si="672"/>
        <v>3.46248796682401+1.11758367387757i</v>
      </c>
      <c r="I1395" t="str">
        <f t="shared" si="673"/>
        <v>495.193542022091i</v>
      </c>
      <c r="J1395" t="str">
        <f t="shared" si="667"/>
        <v>-330.925249400136+108.332500801089i</v>
      </c>
      <c r="K1395" t="str">
        <f t="shared" si="674"/>
        <v>0.442446865145357-1.35155044065099i</v>
      </c>
      <c r="L1395" t="str">
        <f t="shared" si="675"/>
        <v>0.0887505544034121-0.230519728538433i</v>
      </c>
      <c r="M1395" t="str">
        <f t="shared" si="676"/>
        <v>0.531197419548769-1.58207016918942i</v>
      </c>
      <c r="N1395" t="str">
        <f t="shared" si="677"/>
        <v>-1.57288249471199i</v>
      </c>
      <c r="O1395" t="str">
        <f t="shared" si="678"/>
        <v>-0.00208616640389293-0.9999978239525i</v>
      </c>
      <c r="P1395" t="str">
        <f t="shared" si="679"/>
        <v>1.00208616640389+0.9999978239525i</v>
      </c>
      <c r="Q1395" t="str">
        <f t="shared" si="680"/>
        <v>-1.00208616640389+0.57288467075949i</v>
      </c>
      <c r="R1395" t="str">
        <f t="shared" si="681"/>
        <v>-0.323702963743926-1.18297440829357i</v>
      </c>
      <c r="S1395" t="str">
        <f t="shared" si="682"/>
        <v>0.170330199023912i</v>
      </c>
      <c r="T1395" t="str">
        <f t="shared" si="683"/>
        <v>0.201496266404838-0.0551363902391331i</v>
      </c>
      <c r="U1395" t="str">
        <f t="shared" si="684"/>
        <v>0.0000500000000000001-0.00112690426455687i</v>
      </c>
      <c r="V1395" t="str">
        <f t="shared" si="685"/>
        <v>0.00002-0.0126213277630369i</v>
      </c>
      <c r="W1395" t="str">
        <f t="shared" si="686"/>
        <v>0.000042272856831044-0.00103467756086483i</v>
      </c>
      <c r="X1395" t="str">
        <f t="shared" si="687"/>
        <v>0.0000503613241704394-0.00103395168341379i</v>
      </c>
      <c r="Y1395" t="str">
        <f t="shared" si="688"/>
        <v>0.009+0.633847733788277i</v>
      </c>
      <c r="Z1395" t="str">
        <f t="shared" si="689"/>
        <v>-0.0195890828191578-0.00123515667589906i</v>
      </c>
      <c r="AA1395" t="str">
        <f t="shared" si="690"/>
        <v>0.271148049151883-18.9590466444593i</v>
      </c>
      <c r="AB1395" t="str">
        <f t="shared" si="691"/>
        <v>0.673481790063847-0.184288053860528i</v>
      </c>
      <c r="AC1395" t="str">
        <f t="shared" si="692"/>
        <v>1.06619515644429-1.16338878821668i</v>
      </c>
      <c r="AD1395" t="str">
        <f t="shared" si="693"/>
        <v>0.374445670784144+0.235733430045039i</v>
      </c>
      <c r="AE1395" t="str">
        <f t="shared" si="694"/>
        <v>-0.00704387953641296-0.00508030075442693i</v>
      </c>
      <c r="AF1395" t="str">
        <f t="shared" si="695"/>
        <v>-5.9761647178438-1.05475426726046i</v>
      </c>
      <c r="AG1395" t="str">
        <f t="shared" si="696"/>
        <v>1.01654633693868-0.0254674756882997i</v>
      </c>
      <c r="AH1395" t="str">
        <f t="shared" si="697"/>
        <v>0.0351855168788626+0.0380566640335728i</v>
      </c>
      <c r="AI1395">
        <f t="shared" si="698"/>
        <v>-25.708405933186409</v>
      </c>
      <c r="AJ1395">
        <f t="shared" si="699"/>
        <v>47.244887103022002</v>
      </c>
      <c r="AK1395"/>
      <c r="AL1395"/>
      <c r="AM1395"/>
      <c r="AN1395"/>
    </row>
    <row r="1396" spans="1:40" x14ac:dyDescent="0.35">
      <c r="A1396"/>
      <c r="B1396">
        <f t="shared" si="700"/>
        <v>126200</v>
      </c>
      <c r="C1396" s="237" t="str">
        <f t="shared" si="668"/>
        <v>-2.02489593789633E-06+0.00818864622254512i</v>
      </c>
      <c r="D1396" s="208" t="str">
        <f t="shared" si="669"/>
        <v>-2.51367672638798+0.0627796210395126i</v>
      </c>
      <c r="E1396" t="str">
        <f t="shared" si="670"/>
        <v>20500</v>
      </c>
      <c r="F1396" t="str">
        <f t="shared" si="671"/>
        <v>0.327868852459016</v>
      </c>
      <c r="G1396" t="str">
        <f t="shared" si="666"/>
        <v>0.327868852459016</v>
      </c>
      <c r="H1396" t="str">
        <f t="shared" si="672"/>
        <v>3.46304078602393+1.11689176901198i</v>
      </c>
      <c r="I1396" t="str">
        <f t="shared" si="673"/>
        <v>495.58624110379i</v>
      </c>
      <c r="J1396" t="str">
        <f t="shared" si="667"/>
        <v>-331.451905801905+108.418410793794i</v>
      </c>
      <c r="K1396" t="str">
        <f t="shared" si="674"/>
        <v>0.441809884067867-1.35068137417114i</v>
      </c>
      <c r="L1396" t="str">
        <f t="shared" si="675"/>
        <v>0.0886280840812687-0.230384180268429i</v>
      </c>
      <c r="M1396" t="str">
        <f t="shared" si="676"/>
        <v>0.530437968149136-1.58106555443957i</v>
      </c>
      <c r="N1396" t="str">
        <f t="shared" si="677"/>
        <v>-1.5741298242082i</v>
      </c>
      <c r="O1396" t="str">
        <f t="shared" si="678"/>
        <v>-0.00333349123955573-0.999994443902643i</v>
      </c>
      <c r="P1396" t="str">
        <f t="shared" si="679"/>
        <v>1.00333349123956+0.999994443902643i</v>
      </c>
      <c r="Q1396" t="str">
        <f t="shared" si="680"/>
        <v>-1.00333349123956+0.574135380305557i</v>
      </c>
      <c r="R1396" t="str">
        <f t="shared" si="681"/>
        <v>-0.323686911393493-1.18189471619297i</v>
      </c>
      <c r="S1396" t="str">
        <f t="shared" si="682"/>
        <v>0.170465274518776i</v>
      </c>
      <c r="T1396" t="str">
        <f t="shared" si="683"/>
        <v>0.201472007248125-0.0551773782088265i</v>
      </c>
      <c r="U1396" t="str">
        <f t="shared" si="684"/>
        <v>0.0000500000000000001-0.0011260113134756i</v>
      </c>
      <c r="V1396" t="str">
        <f t="shared" si="685"/>
        <v>0.00002-0.0126113267109267i</v>
      </c>
      <c r="W1396" t="str">
        <f t="shared" si="686"/>
        <v>0.0000422728556798812-0.0010338579154935i</v>
      </c>
      <c r="X1396" t="str">
        <f t="shared" si="687"/>
        <v>0.0000503484924911989-0.00103313271354204i</v>
      </c>
      <c r="Y1396" t="str">
        <f t="shared" si="688"/>
        <v>0.009+0.634350388612851i</v>
      </c>
      <c r="Z1396" t="str">
        <f t="shared" si="689"/>
        <v>-0.0195580160772456-0.0012334872671453i</v>
      </c>
      <c r="AA1396" t="str">
        <f t="shared" si="690"/>
        <v>0.270716810930491-18.9439807722937i</v>
      </c>
      <c r="AB1396" t="str">
        <f t="shared" si="691"/>
        <v>0.673400706177877-0.184425052186566i</v>
      </c>
      <c r="AC1396" t="str">
        <f t="shared" si="692"/>
        <v>1.06560920494729-1.16251671083076i</v>
      </c>
      <c r="AD1396" t="str">
        <f t="shared" si="693"/>
        <v>0.374745137841935+0.23575475107658i</v>
      </c>
      <c r="AE1396" t="str">
        <f t="shared" si="694"/>
        <v>-0.00703847094716023-0.00507313856779544i</v>
      </c>
      <c r="AF1396" t="str">
        <f t="shared" si="695"/>
        <v>-5.97671751241191-1.05411214797247i</v>
      </c>
      <c r="AG1396" t="str">
        <f t="shared" si="696"/>
        <v>1.0165346514736-0.0254679377193223i</v>
      </c>
      <c r="AH1396" t="str">
        <f t="shared" si="697"/>
        <v>0.0351698070543481+0.0380073185397481i</v>
      </c>
      <c r="AI1396">
        <f t="shared" si="698"/>
        <v>-25.716267998624343</v>
      </c>
      <c r="AJ1396">
        <f t="shared" si="699"/>
        <v>47.220584946315221</v>
      </c>
      <c r="AK1396"/>
      <c r="AL1396"/>
      <c r="AM1396"/>
      <c r="AN1396"/>
    </row>
    <row r="1397" spans="1:40" x14ac:dyDescent="0.35">
      <c r="A1397"/>
      <c r="B1397">
        <f t="shared" si="700"/>
        <v>126300</v>
      </c>
      <c r="C1397" s="237" t="str">
        <f t="shared" si="668"/>
        <v>-2.02169072143898E-06+0.00818216273464148i</v>
      </c>
      <c r="D1397" s="208" t="str">
        <f t="shared" si="669"/>
        <v>-2.51367670181465+0.062729914298918i</v>
      </c>
      <c r="E1397" t="str">
        <f t="shared" si="670"/>
        <v>20500</v>
      </c>
      <c r="F1397" t="str">
        <f t="shared" si="671"/>
        <v>0.327868852459016</v>
      </c>
      <c r="G1397" t="str">
        <f t="shared" si="666"/>
        <v>0.327868852459016</v>
      </c>
      <c r="H1397" t="str">
        <f t="shared" si="672"/>
        <v>3.46359248373897+1.11620056723791i</v>
      </c>
      <c r="I1397" t="str">
        <f t="shared" si="673"/>
        <v>495.978940185489i</v>
      </c>
      <c r="J1397" t="str">
        <f t="shared" si="667"/>
        <v>-331.97897968794+108.504320786499i</v>
      </c>
      <c r="K1397" t="str">
        <f t="shared" si="674"/>
        <v>0.441174231667705-1.34981326302979i</v>
      </c>
      <c r="L1397" t="str">
        <f t="shared" si="675"/>
        <v>0.0885058546144084-0.230248754060427i</v>
      </c>
      <c r="M1397" t="str">
        <f t="shared" si="676"/>
        <v>0.529680086282113-1.58006201709022i</v>
      </c>
      <c r="N1397" t="str">
        <f t="shared" si="677"/>
        <v>-1.5753771537044i</v>
      </c>
      <c r="O1397" t="str">
        <f t="shared" si="678"/>
        <v>-0.0045808108888604-0.99998950803076i</v>
      </c>
      <c r="P1397" t="str">
        <f t="shared" si="679"/>
        <v>1.00458081088886+0.99998950803076i</v>
      </c>
      <c r="Q1397" t="str">
        <f t="shared" si="680"/>
        <v>-1.00458081088886+0.57538764567364i</v>
      </c>
      <c r="R1397" t="str">
        <f t="shared" si="681"/>
        <v>-0.323670843774181-1.18081661519456i</v>
      </c>
      <c r="S1397" t="str">
        <f t="shared" si="682"/>
        <v>0.170600350013641i</v>
      </c>
      <c r="T1397" t="str">
        <f t="shared" si="683"/>
        <v>0.201447727854115-0.0552183592370858i</v>
      </c>
      <c r="U1397" t="str">
        <f t="shared" si="684"/>
        <v>0.00005-0.0011251197764103i</v>
      </c>
      <c r="V1397" t="str">
        <f t="shared" si="685"/>
        <v>0.00002-0.0126013414957954i</v>
      </c>
      <c r="W1397" t="str">
        <f t="shared" si="686"/>
        <v>0.000042272854527806-0.00103303956823517i</v>
      </c>
      <c r="X1397" t="str">
        <f t="shared" si="687"/>
        <v>0.0000503356912728094-0.00103231504047522i</v>
      </c>
      <c r="Y1397" t="str">
        <f t="shared" si="688"/>
        <v>0.009+0.634853043437425i</v>
      </c>
      <c r="Z1397" t="str">
        <f t="shared" si="689"/>
        <v>-0.0195270232216339-0.00123182214702168i</v>
      </c>
      <c r="AA1397" t="str">
        <f t="shared" si="690"/>
        <v>0.270286601999615-18.9289388591993i</v>
      </c>
      <c r="AB1397" t="str">
        <f t="shared" si="691"/>
        <v>0.673319554650698-0.18456202731153i</v>
      </c>
      <c r="AC1397" t="str">
        <f t="shared" si="692"/>
        <v>1.0650245106507-1.16164548421844i</v>
      </c>
      <c r="AD1397" t="str">
        <f t="shared" si="693"/>
        <v>0.375044665284847+0.235775714066345i</v>
      </c>
      <c r="AE1397" t="str">
        <f t="shared" si="694"/>
        <v>-0.00703307214185033-0.00506598616849103i</v>
      </c>
      <c r="AF1397" t="str">
        <f t="shared" si="695"/>
        <v>-5.97726918555362-1.05347065293899i</v>
      </c>
      <c r="AG1397" t="str">
        <f t="shared" si="696"/>
        <v>1.01652296011969-0.0254684032898453i</v>
      </c>
      <c r="AH1397" t="str">
        <f t="shared" si="697"/>
        <v>0.0351541169394326+0.0379580381969661i</v>
      </c>
      <c r="AI1397">
        <f t="shared" si="698"/>
        <v>-25.724125346427329</v>
      </c>
      <c r="AJ1397">
        <f t="shared" si="699"/>
        <v>47.196271751935285</v>
      </c>
      <c r="AK1397"/>
      <c r="AL1397"/>
      <c r="AM1397"/>
      <c r="AN1397"/>
    </row>
    <row r="1398" spans="1:40" x14ac:dyDescent="0.35">
      <c r="A1398"/>
      <c r="B1398">
        <f t="shared" si="700"/>
        <v>126400</v>
      </c>
      <c r="C1398" s="237" t="str">
        <f t="shared" si="668"/>
        <v>-2.01849310928894E-06+0.00817568950541935i</v>
      </c>
      <c r="D1398" s="208" t="str">
        <f t="shared" si="669"/>
        <v>-2.51367667729963+0.062680286208215i</v>
      </c>
      <c r="E1398" t="str">
        <f t="shared" si="670"/>
        <v>20500</v>
      </c>
      <c r="F1398" t="str">
        <f t="shared" si="671"/>
        <v>0.327868852459016</v>
      </c>
      <c r="G1398" t="str">
        <f t="shared" si="666"/>
        <v>0.327868852459016</v>
      </c>
      <c r="H1398" t="str">
        <f t="shared" si="672"/>
        <v>3.46414306286078+1.115510067898i</v>
      </c>
      <c r="I1398" t="str">
        <f t="shared" si="673"/>
        <v>496.371639267187i</v>
      </c>
      <c r="J1398" t="str">
        <f t="shared" si="667"/>
        <v>-332.506471058241+108.590230779204i</v>
      </c>
      <c r="K1398" t="str">
        <f t="shared" si="674"/>
        <v>0.440539904388392-1.34894610608537i</v>
      </c>
      <c r="L1398" t="str">
        <f t="shared" si="675"/>
        <v>0.0883838654077031-0.230113449853304i</v>
      </c>
      <c r="M1398" t="str">
        <f t="shared" si="676"/>
        <v>0.528923769796095-1.57905955593867i</v>
      </c>
      <c r="N1398" t="str">
        <f t="shared" si="677"/>
        <v>-1.5766244832006i</v>
      </c>
      <c r="O1398" t="str">
        <f t="shared" si="678"/>
        <v>-0.00582812341119922-0.99998301634453i</v>
      </c>
      <c r="P1398" t="str">
        <f t="shared" si="679"/>
        <v>1.0058281234112+0.99998301634453i</v>
      </c>
      <c r="Q1398" t="str">
        <f t="shared" si="680"/>
        <v>-1.0058281234112+0.57664146685607i</v>
      </c>
      <c r="R1398" t="str">
        <f t="shared" si="681"/>
        <v>-0.323654760879496-1.1797401015083i</v>
      </c>
      <c r="S1398" t="str">
        <f t="shared" si="682"/>
        <v>0.170735425508505i</v>
      </c>
      <c r="T1398" t="str">
        <f t="shared" si="683"/>
        <v>0.201423428220466-0.0552593333166142i</v>
      </c>
      <c r="U1398" t="str">
        <f t="shared" si="684"/>
        <v>0.00005-0.00112422965000491i</v>
      </c>
      <c r="V1398" t="str">
        <f t="shared" si="685"/>
        <v>0.00002-0.012591372080055i</v>
      </c>
      <c r="W1398" t="str">
        <f t="shared" si="686"/>
        <v>0.0000422728533748184-0.00103222251600887i</v>
      </c>
      <c r="X1398" t="str">
        <f t="shared" si="687"/>
        <v>0.0000503229204189212-0.00103149866113625i</v>
      </c>
      <c r="Y1398" t="str">
        <f t="shared" si="688"/>
        <v>0.009+0.635355698262i</v>
      </c>
      <c r="Z1398" t="str">
        <f t="shared" si="689"/>
        <v>-0.0194961040181129-0.0012301613001239i</v>
      </c>
      <c r="AA1398" t="str">
        <f t="shared" si="690"/>
        <v>0.269857419082002-18.9139208479892i</v>
      </c>
      <c r="AB1398" t="str">
        <f t="shared" si="691"/>
        <v>0.673238335474483-0.184698979211034i</v>
      </c>
      <c r="AC1398" t="str">
        <f t="shared" si="692"/>
        <v>1.06444107027511-1.16077510741702i</v>
      </c>
      <c r="AD1398" t="str">
        <f t="shared" si="693"/>
        <v>0.375344252714092+0.235796318895002i</v>
      </c>
      <c r="AE1398" t="str">
        <f t="shared" si="694"/>
        <v>-0.0070276830872985-0.00505884353417789i</v>
      </c>
      <c r="AF1398" t="str">
        <f t="shared" si="695"/>
        <v>-5.97781974016041-1.05282978168978i</v>
      </c>
      <c r="AG1398" t="str">
        <f t="shared" si="696"/>
        <v>1.01651126288214-0.0254688723639401i</v>
      </c>
      <c r="AH1398" t="str">
        <f t="shared" si="697"/>
        <v>0.035138446455576+0.0379088228596332i</v>
      </c>
      <c r="AI1398">
        <f t="shared" si="698"/>
        <v>-25.731977986375068</v>
      </c>
      <c r="AJ1398">
        <f t="shared" si="699"/>
        <v>47.171947539153095</v>
      </c>
      <c r="AK1398"/>
      <c r="AL1398"/>
      <c r="AM1398"/>
      <c r="AN1398"/>
    </row>
    <row r="1399" spans="1:40" x14ac:dyDescent="0.35">
      <c r="A1399"/>
      <c r="B1399">
        <f t="shared" si="700"/>
        <v>126500</v>
      </c>
      <c r="C1399" s="237" t="str">
        <f t="shared" si="668"/>
        <v>-2.01530307741047E-06+0.00816922651054986i</v>
      </c>
      <c r="D1399" s="208" t="str">
        <f t="shared" si="669"/>
        <v>-2.51367665284271+0.0626307365808823i</v>
      </c>
      <c r="E1399" t="str">
        <f t="shared" si="670"/>
        <v>20500</v>
      </c>
      <c r="F1399" t="str">
        <f t="shared" si="671"/>
        <v>0.327868852459016</v>
      </c>
      <c r="G1399" t="str">
        <f t="shared" si="666"/>
        <v>0.327868852459016</v>
      </c>
      <c r="H1399" t="str">
        <f t="shared" si="672"/>
        <v>3.46469252627212+1.1148202703339i</v>
      </c>
      <c r="I1399" t="str">
        <f t="shared" si="673"/>
        <v>496.764338348886i</v>
      </c>
      <c r="J1399" t="str">
        <f t="shared" si="667"/>
        <v>-333.034379912808+108.676140771909i</v>
      </c>
      <c r="K1399" t="str">
        <f t="shared" si="674"/>
        <v>0.439906898684838-1.34807990219635i</v>
      </c>
      <c r="L1399" t="str">
        <f t="shared" si="675"/>
        <v>0.0882621158677317-0.229978267585476i</v>
      </c>
      <c r="M1399" t="str">
        <f t="shared" si="676"/>
        <v>0.52816901455257-1.57805816978183i</v>
      </c>
      <c r="N1399" t="str">
        <f t="shared" si="677"/>
        <v>-1.5778718126968i</v>
      </c>
      <c r="O1399" t="str">
        <f t="shared" si="678"/>
        <v>-0.00707542686596488-0.999974968854053i</v>
      </c>
      <c r="P1399" t="str">
        <f t="shared" si="679"/>
        <v>1.00707542686596+0.999974968854053i</v>
      </c>
      <c r="Q1399" t="str">
        <f t="shared" si="680"/>
        <v>-1.00707542686596+0.577896843842747i</v>
      </c>
      <c r="R1399" t="str">
        <f t="shared" si="681"/>
        <v>-0.323638662702909-1.17866517135617i</v>
      </c>
      <c r="S1399" t="str">
        <f t="shared" si="682"/>
        <v>0.170870501003369i</v>
      </c>
      <c r="T1399" t="str">
        <f t="shared" si="683"/>
        <v>0.201399108344851-0.0553003004401064i</v>
      </c>
      <c r="U1399" t="str">
        <f t="shared" si="684"/>
        <v>0.00005-0.001123340930914i</v>
      </c>
      <c r="V1399" t="str">
        <f t="shared" si="685"/>
        <v>0.00002-0.0125814184262368i</v>
      </c>
      <c r="W1399" t="str">
        <f t="shared" si="686"/>
        <v>0.0000422728522209182-0.0010314067557434i</v>
      </c>
      <c r="X1399" t="str">
        <f t="shared" si="687"/>
        <v>0.0000503101798335646-0.00103068357245773i</v>
      </c>
      <c r="Y1399" t="str">
        <f t="shared" si="688"/>
        <v>0.009+0.635858353086574i</v>
      </c>
      <c r="Z1399" t="str">
        <f t="shared" si="689"/>
        <v>-0.0194652582334-0.00122850471111714i</v>
      </c>
      <c r="AA1399" t="str">
        <f t="shared" si="690"/>
        <v>0.26942925891345-18.8989266816583i</v>
      </c>
      <c r="AB1399" t="str">
        <f t="shared" si="691"/>
        <v>0.673157048641454-0.184835907860659i</v>
      </c>
      <c r="AC1399" t="str">
        <f t="shared" si="692"/>
        <v>1.06385888055152-1.15990557946357i</v>
      </c>
      <c r="AD1399" t="str">
        <f t="shared" si="693"/>
        <v>0.375643899730642+0.235816565443632i</v>
      </c>
      <c r="AE1399" t="str">
        <f t="shared" si="694"/>
        <v>-0.00702230375045137-0.00505171064259526i</v>
      </c>
      <c r="AF1399" t="str">
        <f t="shared" si="695"/>
        <v>-5.97836917911483-1.05218953375302i</v>
      </c>
      <c r="AG1399" t="str">
        <f t="shared" si="696"/>
        <v>1.01649955976614-0.0254693449057757i</v>
      </c>
      <c r="AH1399" t="str">
        <f t="shared" si="697"/>
        <v>0.0351227955245496+0.0378596723826236i</v>
      </c>
      <c r="AI1399">
        <f t="shared" si="698"/>
        <v>-25.73982592822523</v>
      </c>
      <c r="AJ1399">
        <f t="shared" si="699"/>
        <v>47.147612327177598</v>
      </c>
      <c r="AK1399"/>
      <c r="AL1399"/>
      <c r="AM1399"/>
      <c r="AN1399"/>
    </row>
    <row r="1400" spans="1:40" x14ac:dyDescent="0.35">
      <c r="A1400"/>
      <c r="B1400">
        <f t="shared" si="700"/>
        <v>126600</v>
      </c>
      <c r="C1400" s="237" t="str">
        <f t="shared" si="668"/>
        <v>-2.01212060186273E-06+0.00816277372578099i</v>
      </c>
      <c r="D1400" s="208" t="str">
        <f t="shared" si="669"/>
        <v>-2.51367662844374+0.0625812652309876i</v>
      </c>
      <c r="E1400" t="str">
        <f t="shared" si="670"/>
        <v>20500</v>
      </c>
      <c r="F1400" t="str">
        <f t="shared" si="671"/>
        <v>0.327868852459016</v>
      </c>
      <c r="G1400" t="str">
        <f t="shared" si="666"/>
        <v>0.327868852459016</v>
      </c>
      <c r="H1400" t="str">
        <f t="shared" si="672"/>
        <v>3.46524087684706+1.11413117388626i</v>
      </c>
      <c r="I1400" t="str">
        <f t="shared" si="673"/>
        <v>497.157037430585i</v>
      </c>
      <c r="J1400" t="str">
        <f t="shared" si="667"/>
        <v>-333.562706251641+108.762050764614i</v>
      </c>
      <c r="K1400" t="str">
        <f t="shared" si="674"/>
        <v>0.439275211023284-1.34721465022118i</v>
      </c>
      <c r="L1400" t="str">
        <f t="shared" si="675"/>
        <v>0.0881406054027723-0.229843207194902i</v>
      </c>
      <c r="M1400" t="str">
        <f t="shared" si="676"/>
        <v>0.527415816426056-1.57705785741608i</v>
      </c>
      <c r="N1400" t="str">
        <f t="shared" si="677"/>
        <v>-1.57911914219301i</v>
      </c>
      <c r="O1400" t="str">
        <f t="shared" si="678"/>
        <v>-0.00832271931257419-0.99996536557185i</v>
      </c>
      <c r="P1400" t="str">
        <f t="shared" si="679"/>
        <v>1.00832271931257+0.99996536557185i</v>
      </c>
      <c r="Q1400" t="str">
        <f t="shared" si="680"/>
        <v>-1.00832271931257+0.57915377662116i</v>
      </c>
      <c r="R1400" t="str">
        <f t="shared" si="681"/>
        <v>-0.323622549237908-1.17759182097202i</v>
      </c>
      <c r="S1400" t="str">
        <f t="shared" si="682"/>
        <v>0.171005576498234i</v>
      </c>
      <c r="T1400" t="str">
        <f t="shared" si="683"/>
        <v>0.201374768224925-0.0553412606002566i</v>
      </c>
      <c r="U1400" t="str">
        <f t="shared" si="684"/>
        <v>0.00005-0.00112245361580269i</v>
      </c>
      <c r="V1400" t="str">
        <f t="shared" si="685"/>
        <v>0.00002-0.0125714804969901i</v>
      </c>
      <c r="W1400" t="str">
        <f t="shared" si="686"/>
        <v>0.0000422728510661057-0.00103059228437721i</v>
      </c>
      <c r="X1400" t="str">
        <f t="shared" si="687"/>
        <v>0.0000502974694211492-0.00102986977138197i</v>
      </c>
      <c r="Y1400" t="str">
        <f t="shared" si="688"/>
        <v>0.009+0.636361007911148i</v>
      </c>
      <c r="Z1400" t="str">
        <f t="shared" si="689"/>
        <v>-0.0194344856351357-0.00122685236473565i</v>
      </c>
      <c r="AA1400" t="str">
        <f t="shared" si="690"/>
        <v>0.26900211824274-18.8839563033831i</v>
      </c>
      <c r="AB1400" t="str">
        <f t="shared" si="691"/>
        <v>0.673075694143772-0.184972813235986i</v>
      </c>
      <c r="AC1400" t="str">
        <f t="shared" si="692"/>
        <v>1.0632779382212-1.1590368993947i</v>
      </c>
      <c r="AD1400" t="str">
        <f t="shared" si="693"/>
        <v>0.375943605935274+0.235836453593688i</v>
      </c>
      <c r="AE1400" t="str">
        <f t="shared" si="694"/>
        <v>-0.00701693409838792-0.00504458747155682i</v>
      </c>
      <c r="AF1400" t="str">
        <f t="shared" si="695"/>
        <v>-5.9789175052908-1.05154990865527i</v>
      </c>
      <c r="AG1400" t="str">
        <f t="shared" si="696"/>
        <v>1.01648785077689-0.0254698208796216i</v>
      </c>
      <c r="AH1400" t="str">
        <f t="shared" si="697"/>
        <v>0.0351071640684467+0.0378105866212781i</v>
      </c>
      <c r="AI1400">
        <f t="shared" si="698"/>
        <v>-25.747669181712055</v>
      </c>
      <c r="AJ1400">
        <f t="shared" si="699"/>
        <v>47.123266135146707</v>
      </c>
      <c r="AK1400"/>
      <c r="AL1400"/>
      <c r="AM1400"/>
      <c r="AN1400"/>
    </row>
    <row r="1401" spans="1:40" x14ac:dyDescent="0.35">
      <c r="A1401"/>
      <c r="B1401">
        <f t="shared" si="700"/>
        <v>126700</v>
      </c>
      <c r="C1401" s="237" t="str">
        <f t="shared" si="668"/>
        <v>-2.00894565879932E-06+0.00815633112693727i</v>
      </c>
      <c r="D1401" s="208" t="str">
        <f t="shared" si="669"/>
        <v>-2.51367660410251+0.0625318719731858i</v>
      </c>
      <c r="E1401" t="str">
        <f t="shared" si="670"/>
        <v>20500</v>
      </c>
      <c r="F1401" t="str">
        <f t="shared" si="671"/>
        <v>0.327868852459016</v>
      </c>
      <c r="G1401" t="str">
        <f t="shared" si="666"/>
        <v>0.327868852459016</v>
      </c>
      <c r="H1401" t="str">
        <f t="shared" si="672"/>
        <v>3.46578811745089+1.11344277789479i</v>
      </c>
      <c r="I1401" t="str">
        <f t="shared" si="673"/>
        <v>497.549736512283i</v>
      </c>
      <c r="J1401" t="str">
        <f t="shared" si="667"/>
        <v>-334.09145007474+108.847960757319i</v>
      </c>
      <c r="K1401" t="str">
        <f t="shared" si="674"/>
        <v>0.438644837881276-1.34635034901838i</v>
      </c>
      <c r="L1401" t="str">
        <f t="shared" si="675"/>
        <v>0.088019333422796-0.229708268619088i</v>
      </c>
      <c r="M1401" t="str">
        <f t="shared" si="676"/>
        <v>0.526664171304072-1.57605861763747i</v>
      </c>
      <c r="N1401" t="str">
        <f t="shared" si="677"/>
        <v>-1.58036647168921i</v>
      </c>
      <c r="O1401" t="str">
        <f t="shared" si="678"/>
        <v>-0.00956999881043176-0.999954206512862i</v>
      </c>
      <c r="P1401" t="str">
        <f t="shared" si="679"/>
        <v>1.00956999881043+0.999954206512862i</v>
      </c>
      <c r="Q1401" t="str">
        <f t="shared" si="680"/>
        <v>-1.00956999881043+0.580412265176348i</v>
      </c>
      <c r="R1401" t="str">
        <f t="shared" si="681"/>
        <v>-0.323606420477957-1.17652004660166i</v>
      </c>
      <c r="S1401" t="str">
        <f t="shared" si="682"/>
        <v>0.171140651993098i</v>
      </c>
      <c r="T1401" t="str">
        <f t="shared" si="683"/>
        <v>0.201350407858358-0.0553822137897502i</v>
      </c>
      <c r="U1401" t="str">
        <f t="shared" si="684"/>
        <v>0.00005-0.00112156770134665i</v>
      </c>
      <c r="V1401" t="str">
        <f t="shared" si="685"/>
        <v>0.00002-0.0125615582550825i</v>
      </c>
      <c r="W1401" t="str">
        <f t="shared" si="686"/>
        <v>0.0000422728499103806-0.00102977909885847i</v>
      </c>
      <c r="X1401" t="str">
        <f t="shared" si="687"/>
        <v>0.0000502847890864613-0.00102905725486093i</v>
      </c>
      <c r="Y1401" t="str">
        <f t="shared" si="688"/>
        <v>0.009+0.636863662735723i</v>
      </c>
      <c r="Z1401" t="str">
        <f t="shared" si="689"/>
        <v>-0.0194037859918799-0.00122520424578241i</v>
      </c>
      <c r="AA1401" t="str">
        <f t="shared" si="690"/>
        <v>0.26857599383158-18.8690096565205i</v>
      </c>
      <c r="AB1401" t="str">
        <f t="shared" si="691"/>
        <v>0.67299427197365-0.185109695312568i</v>
      </c>
      <c r="AC1401" t="str">
        <f t="shared" si="692"/>
        <v>1.06269824003577-1.15816906624687i</v>
      </c>
      <c r="AD1401" t="str">
        <f t="shared" si="693"/>
        <v>0.37624337092851+0.235855983227038i</v>
      </c>
      <c r="AE1401" t="str">
        <f t="shared" si="694"/>
        <v>-0.00701157409831733-0.00503747399895095i</v>
      </c>
      <c r="AF1401" t="str">
        <f t="shared" si="695"/>
        <v>-5.9794647215534-1.0509109059216i</v>
      </c>
      <c r="AG1401" t="str">
        <f t="shared" si="696"/>
        <v>1.01647613591963-0.0254703002498431i</v>
      </c>
      <c r="AH1401" t="str">
        <f t="shared" si="697"/>
        <v>0.035091552009668+0.0377615654314022i</v>
      </c>
      <c r="AI1401">
        <f t="shared" si="698"/>
        <v>-25.755507756547932</v>
      </c>
      <c r="AJ1401">
        <f t="shared" si="699"/>
        <v>47.098908982138113</v>
      </c>
      <c r="AK1401"/>
      <c r="AL1401"/>
      <c r="AM1401"/>
      <c r="AN1401"/>
    </row>
    <row r="1402" spans="1:40" x14ac:dyDescent="0.35">
      <c r="A1402"/>
      <c r="B1402">
        <f t="shared" si="700"/>
        <v>126800</v>
      </c>
      <c r="C1402" s="237" t="str">
        <f t="shared" si="668"/>
        <v>-2.00577822446783E-06+0.00814989868991954i</v>
      </c>
      <c r="D1402" s="208" t="str">
        <f t="shared" si="669"/>
        <v>-2.51367657981884+0.0624825566227165i</v>
      </c>
      <c r="E1402" t="str">
        <f t="shared" si="670"/>
        <v>20500</v>
      </c>
      <c r="F1402" t="str">
        <f t="shared" si="671"/>
        <v>0.327868852459016</v>
      </c>
      <c r="G1402" t="str">
        <f t="shared" si="666"/>
        <v>0.327868852459016</v>
      </c>
      <c r="H1402" t="str">
        <f t="shared" si="672"/>
        <v>3.4663342509402+1.11275508169821i</v>
      </c>
      <c r="I1402" t="str">
        <f t="shared" si="673"/>
        <v>497.942435593982i</v>
      </c>
      <c r="J1402" t="str">
        <f t="shared" si="667"/>
        <v>-334.620611382106+108.933870750024i</v>
      </c>
      <c r="K1402" t="str">
        <f t="shared" si="674"/>
        <v>0.438015775747615-1.34548699744649i</v>
      </c>
      <c r="L1402" t="str">
        <f t="shared" si="675"/>
        <v>0.0878982993394644-0.229573451795088i</v>
      </c>
      <c r="M1402" t="str">
        <f t="shared" si="676"/>
        <v>0.525914075087079-1.57506044924158i</v>
      </c>
      <c r="N1402" t="str">
        <f t="shared" si="677"/>
        <v>-1.58161380118541i</v>
      </c>
      <c r="O1402" t="str">
        <f t="shared" si="678"/>
        <v>-0.0108172634189914-0.999941491694451i</v>
      </c>
      <c r="P1402" t="str">
        <f t="shared" si="679"/>
        <v>1.01081726341899+0.999941491694451i</v>
      </c>
      <c r="Q1402" t="str">
        <f t="shared" si="680"/>
        <v>-1.01081726341899+0.581672309490959i</v>
      </c>
      <c r="R1402" t="str">
        <f t="shared" si="681"/>
        <v>-0.323590276416514-1.17544984450267i</v>
      </c>
      <c r="S1402" t="str">
        <f t="shared" si="682"/>
        <v>0.171275727487963i</v>
      </c>
      <c r="T1402" t="str">
        <f t="shared" si="683"/>
        <v>0.201326027242808-0.0554231600012695i</v>
      </c>
      <c r="U1402" t="str">
        <f t="shared" si="684"/>
        <v>0.00005-0.00112068318423203i</v>
      </c>
      <c r="V1402" t="str">
        <f t="shared" si="685"/>
        <v>0.00002-0.0125516516633987i</v>
      </c>
      <c r="W1402" t="str">
        <f t="shared" si="686"/>
        <v>0.0000422728487537434-0.00102896719614497i</v>
      </c>
      <c r="X1402" t="str">
        <f t="shared" si="687"/>
        <v>0.000050272138734663-0.0010282460198562i</v>
      </c>
      <c r="Y1402" t="str">
        <f t="shared" si="688"/>
        <v>0.009+0.637366317560297i</v>
      </c>
      <c r="Z1402" t="str">
        <f t="shared" si="689"/>
        <v>-0.019373159073107-0.00122356033912877i</v>
      </c>
      <c r="AA1402" t="str">
        <f t="shared" si="690"/>
        <v>0.268150882454545-18.8540866846077i</v>
      </c>
      <c r="AB1402" t="str">
        <f t="shared" si="691"/>
        <v>0.67291278212326-0.185246554065945i</v>
      </c>
      <c r="AC1402" t="str">
        <f t="shared" si="692"/>
        <v>1.06211978275707-1.15730207905612i</v>
      </c>
      <c r="AD1402" t="str">
        <f t="shared" si="693"/>
        <v>0.376543194310677+0.235875154225929i</v>
      </c>
      <c r="AE1402" t="str">
        <f t="shared" si="694"/>
        <v>-0.00700622371757988-0.00503037020273999i</v>
      </c>
      <c r="AF1402" t="str">
        <f t="shared" si="695"/>
        <v>-5.98001083075904-1.05027252507549i</v>
      </c>
      <c r="AG1402" t="str">
        <f t="shared" si="696"/>
        <v>1.01646441519957-0.0254707829809056i</v>
      </c>
      <c r="AH1402" t="str">
        <f t="shared" si="697"/>
        <v>0.0350759592709337+0.0377126086692664i</v>
      </c>
      <c r="AI1402">
        <f t="shared" si="698"/>
        <v>-25.763341662421659</v>
      </c>
      <c r="AJ1402">
        <f t="shared" si="699"/>
        <v>47.074540887160083</v>
      </c>
      <c r="AK1402"/>
      <c r="AL1402"/>
      <c r="AM1402"/>
      <c r="AN1402"/>
    </row>
    <row r="1403" spans="1:40" x14ac:dyDescent="0.35">
      <c r="A1403"/>
      <c r="B1403">
        <f t="shared" si="700"/>
        <v>126900</v>
      </c>
      <c r="C1403" s="237" t="str">
        <f t="shared" si="668"/>
        <v>-2.00261827520941E-06+0.00814347639070457i</v>
      </c>
      <c r="D1403" s="208" t="str">
        <f t="shared" si="669"/>
        <v>-2.51367655559257+0.0624333189954017i</v>
      </c>
      <c r="E1403" t="str">
        <f t="shared" si="670"/>
        <v>20500</v>
      </c>
      <c r="F1403" t="str">
        <f t="shared" si="671"/>
        <v>0.327868852459016</v>
      </c>
      <c r="G1403" t="str">
        <f t="shared" si="666"/>
        <v>0.327868852459016</v>
      </c>
      <c r="H1403" t="str">
        <f t="shared" si="672"/>
        <v>3.46687928016293+1.11206808463434i</v>
      </c>
      <c r="I1403" t="str">
        <f t="shared" si="673"/>
        <v>498.335134675681i</v>
      </c>
      <c r="J1403" t="str">
        <f t="shared" si="667"/>
        <v>-335.150190173737+109.019780742729i</v>
      </c>
      <c r="K1403" t="str">
        <f t="shared" si="674"/>
        <v>0.437388021122322-1.34462459436415i</v>
      </c>
      <c r="L1403" t="str">
        <f t="shared" si="675"/>
        <v>0.0877775025661235-0.229438756659515i</v>
      </c>
      <c r="M1403" t="str">
        <f t="shared" si="676"/>
        <v>0.525165523688445-1.57406335102367i</v>
      </c>
      <c r="N1403" t="str">
        <f t="shared" si="677"/>
        <v>-1.58286113068162i</v>
      </c>
      <c r="O1403" t="str">
        <f t="shared" si="678"/>
        <v>-0.0120645111977312-0.999927221136398i</v>
      </c>
      <c r="P1403" t="str">
        <f t="shared" si="679"/>
        <v>1.01206451119773+0.999927221136398i</v>
      </c>
      <c r="Q1403" t="str">
        <f t="shared" si="680"/>
        <v>-1.01206451119773+0.582933909545222i</v>
      </c>
      <c r="R1403" t="str">
        <f t="shared" si="681"/>
        <v>-0.323574117047034-1.17438121094443i</v>
      </c>
      <c r="S1403" t="str">
        <f t="shared" si="682"/>
        <v>0.171410802982827i</v>
      </c>
      <c r="T1403" t="str">
        <f t="shared" si="683"/>
        <v>0.201301626375929-0.0554640992274913i</v>
      </c>
      <c r="U1403" t="str">
        <f t="shared" si="684"/>
        <v>0.00005-0.0011198000611554i</v>
      </c>
      <c r="V1403" t="str">
        <f t="shared" si="685"/>
        <v>0.00002-0.0125417606849405i</v>
      </c>
      <c r="W1403" t="str">
        <f t="shared" si="686"/>
        <v>0.0000422728475961935-0.00102815657320402i</v>
      </c>
      <c r="X1403" t="str">
        <f t="shared" si="687"/>
        <v>0.0000502595182712891-0.0010274360633389i</v>
      </c>
      <c r="Y1403" t="str">
        <f t="shared" si="688"/>
        <v>0.009+0.637868972384872i</v>
      </c>
      <c r="Z1403" t="str">
        <f t="shared" si="689"/>
        <v>-0.019342604649201-0.00122192062971403i</v>
      </c>
      <c r="AA1403" t="str">
        <f t="shared" si="690"/>
        <v>0.267726780899008-18.8391873313606i</v>
      </c>
      <c r="AB1403" t="str">
        <f t="shared" si="691"/>
        <v>0.672831224584761-0.185383389471641i</v>
      </c>
      <c r="AC1403" t="str">
        <f t="shared" si="692"/>
        <v>1.06154256315714-1.15643593685826i</v>
      </c>
      <c r="AD1403" t="str">
        <f t="shared" si="693"/>
        <v>0.376843075681859+0.235893966473005i</v>
      </c>
      <c r="AE1403" t="str">
        <f t="shared" si="694"/>
        <v>-0.00700088292364466-0.00502327606095974i</v>
      </c>
      <c r="AF1403" t="str">
        <f t="shared" si="695"/>
        <v>-5.9805558357555-1.04963476563894i</v>
      </c>
      <c r="AG1403" t="str">
        <f t="shared" si="696"/>
        <v>1.01645268862197-0.02547126903737i</v>
      </c>
      <c r="AH1403" t="str">
        <f t="shared" si="697"/>
        <v>0.0350603857752689+0.0376637161915983i</v>
      </c>
      <c r="AI1403">
        <f t="shared" si="698"/>
        <v>-25.771170909000801</v>
      </c>
      <c r="AJ1403">
        <f t="shared" si="699"/>
        <v>47.050161869157854</v>
      </c>
      <c r="AK1403"/>
      <c r="AL1403"/>
      <c r="AM1403"/>
      <c r="AN1403"/>
    </row>
    <row r="1404" spans="1:40" x14ac:dyDescent="0.35">
      <c r="A1404"/>
      <c r="B1404">
        <f t="shared" si="700"/>
        <v>127000</v>
      </c>
      <c r="C1404" s="237" t="str">
        <f t="shared" si="668"/>
        <v>-1.99946578745831E-06+0.00813706420534479i</v>
      </c>
      <c r="D1404" s="208" t="str">
        <f t="shared" si="669"/>
        <v>-2.51367653142349+0.0623841589076434i</v>
      </c>
      <c r="E1404" t="str">
        <f t="shared" si="670"/>
        <v>20500</v>
      </c>
      <c r="F1404" t="str">
        <f t="shared" si="671"/>
        <v>0.327868852459016</v>
      </c>
      <c r="G1404" t="str">
        <f t="shared" si="666"/>
        <v>0.327868852459016</v>
      </c>
      <c r="H1404" t="str">
        <f t="shared" si="672"/>
        <v>3.46742320795833+1.11138178604005i</v>
      </c>
      <c r="I1404" t="str">
        <f t="shared" si="673"/>
        <v>498.72783375738i</v>
      </c>
      <c r="J1404" t="str">
        <f t="shared" si="667"/>
        <v>-335.680186449635+109.105690735434i</v>
      </c>
      <c r="K1404" t="str">
        <f t="shared" si="674"/>
        <v>0.436761570516589-1.34376313863003i</v>
      </c>
      <c r="L1404" t="str">
        <f t="shared" si="675"/>
        <v>0.0876569425177959-0.229304183148534i</v>
      </c>
      <c r="M1404" t="str">
        <f t="shared" si="676"/>
        <v>0.524418513034385-1.57306732177856i</v>
      </c>
      <c r="N1404" t="str">
        <f t="shared" si="677"/>
        <v>-1.58410846017782i</v>
      </c>
      <c r="O1404" t="str">
        <f t="shared" si="678"/>
        <v>-0.0133117402061241-0.999911394860907i</v>
      </c>
      <c r="P1404" t="str">
        <f t="shared" si="679"/>
        <v>1.01331174020612+0.999911394860907i</v>
      </c>
      <c r="Q1404" t="str">
        <f t="shared" si="680"/>
        <v>-1.01331174020612+0.584197065316913i</v>
      </c>
      <c r="R1404" t="str">
        <f t="shared" si="681"/>
        <v>-0.323557942362962-1.17331414220809i</v>
      </c>
      <c r="S1404" t="str">
        <f t="shared" si="682"/>
        <v>0.171545878477691i</v>
      </c>
      <c r="T1404" t="str">
        <f t="shared" si="683"/>
        <v>0.201277205255385-0.0555050314610884i</v>
      </c>
      <c r="U1404" t="str">
        <f t="shared" si="684"/>
        <v>0.00005-0.00111891832882379i</v>
      </c>
      <c r="V1404" t="str">
        <f t="shared" si="685"/>
        <v>0.00002-0.0125318852828264i</v>
      </c>
      <c r="W1404" t="str">
        <f t="shared" si="686"/>
        <v>0.0000422728464377312-0.00102734722701259i</v>
      </c>
      <c r="X1404" t="str">
        <f t="shared" si="687"/>
        <v>0.0000502469276022466-0.00102662738228972i</v>
      </c>
      <c r="Y1404" t="str">
        <f t="shared" si="688"/>
        <v>0.009+0.638371627209446i</v>
      </c>
      <c r="Z1404" t="str">
        <f t="shared" si="689"/>
        <v>-0.0193121224914521-0.00122028510254512i</v>
      </c>
      <c r="AA1404" t="str">
        <f t="shared" si="690"/>
        <v>0.267303685965084-18.8243115406742i</v>
      </c>
      <c r="AB1404" t="str">
        <f t="shared" si="691"/>
        <v>0.672749599350344-0.185520201505165i</v>
      </c>
      <c r="AC1404" t="str">
        <f t="shared" si="692"/>
        <v>1.06096657801824-1.15557063868882i</v>
      </c>
      <c r="AD1404" t="str">
        <f t="shared" si="693"/>
        <v>0.377143014641938+0.23591241985131i</v>
      </c>
      <c r="AE1404" t="str">
        <f t="shared" si="694"/>
        <v>-0.00699555168411067-0.00501619155171987i</v>
      </c>
      <c r="AF1404" t="str">
        <f t="shared" si="695"/>
        <v>-5.98109973938182-1.04899762713241i</v>
      </c>
      <c r="AG1404" t="str">
        <f t="shared" si="696"/>
        <v>1.01644095619207-0.0254717583838961i</v>
      </c>
      <c r="AH1404" t="str">
        <f t="shared" si="697"/>
        <v>0.0350448314460133+0.037614887855589i</v>
      </c>
      <c r="AI1404">
        <f t="shared" si="698"/>
        <v>-25.77899550592943</v>
      </c>
      <c r="AJ1404">
        <f t="shared" si="699"/>
        <v>47.025771947010895</v>
      </c>
      <c r="AK1404"/>
      <c r="AL1404"/>
      <c r="AM1404"/>
      <c r="AN1404"/>
    </row>
    <row r="1405" spans="1:40" x14ac:dyDescent="0.35">
      <c r="A1405"/>
      <c r="B1405">
        <f t="shared" si="700"/>
        <v>127100</v>
      </c>
      <c r="C1405" s="237" t="str">
        <f t="shared" si="668"/>
        <v>-1.99632073774146E-06+0.00813066210996803i</v>
      </c>
      <c r="D1405" s="208" t="str">
        <f t="shared" si="669"/>
        <v>-2.51367650731145+0.0623350761764216i</v>
      </c>
      <c r="E1405" t="str">
        <f t="shared" si="670"/>
        <v>20500</v>
      </c>
      <c r="F1405" t="str">
        <f t="shared" si="671"/>
        <v>0.327868852459016</v>
      </c>
      <c r="G1405" t="str">
        <f t="shared" si="666"/>
        <v>0.327868852459016</v>
      </c>
      <c r="H1405" t="str">
        <f t="shared" si="672"/>
        <v>3.46796603715708+1.11069618525132i</v>
      </c>
      <c r="I1405" t="str">
        <f t="shared" si="673"/>
        <v>499.120532839078i</v>
      </c>
      <c r="J1405" t="str">
        <f t="shared" si="667"/>
        <v>-336.210600209799+109.19160072814i</v>
      </c>
      <c r="K1405" t="str">
        <f t="shared" si="674"/>
        <v>0.436136420452751-1.34290262910289i</v>
      </c>
      <c r="L1405" t="str">
        <f t="shared" si="675"/>
        <v>0.0875366186111803-0.229169731197877i</v>
      </c>
      <c r="M1405" t="str">
        <f t="shared" si="676"/>
        <v>0.523673039063931-1.57207236030077i</v>
      </c>
      <c r="N1405" t="str">
        <f t="shared" si="677"/>
        <v>-1.58535578967402i</v>
      </c>
      <c r="O1405" t="str">
        <f t="shared" si="678"/>
        <v>-0.0145589485037036-0.9998940128926i</v>
      </c>
      <c r="P1405" t="str">
        <f t="shared" si="679"/>
        <v>1.0145589485037+0.9998940128926i</v>
      </c>
      <c r="Q1405" t="str">
        <f t="shared" si="680"/>
        <v>-1.0145589485037+0.58546177678142i</v>
      </c>
      <c r="R1405" t="str">
        <f t="shared" si="681"/>
        <v>-0.323541752357743-1.17224863458646i</v>
      </c>
      <c r="S1405" t="str">
        <f t="shared" si="682"/>
        <v>0.171680953972556i</v>
      </c>
      <c r="T1405" t="str">
        <f t="shared" si="683"/>
        <v>0.20125276387883-0.0555459566947298i</v>
      </c>
      <c r="U1405" t="str">
        <f t="shared" si="684"/>
        <v>0.00005-0.00111803798395453i</v>
      </c>
      <c r="V1405" t="str">
        <f t="shared" si="685"/>
        <v>0.00002-0.0125220254202907i</v>
      </c>
      <c r="W1405" t="str">
        <f t="shared" si="686"/>
        <v>0.0000422728452783566-0.00102653915455707i</v>
      </c>
      <c r="X1405" t="str">
        <f t="shared" si="687"/>
        <v>0.0000502343666338128-0.00102581997369885i</v>
      </c>
      <c r="Y1405" t="str">
        <f t="shared" si="688"/>
        <v>0.009+0.63887428203402i</v>
      </c>
      <c r="Z1405" t="str">
        <f t="shared" si="689"/>
        <v>-0.0192817123720523-0.00121865374269624i</v>
      </c>
      <c r="AA1405" t="str">
        <f t="shared" si="690"/>
        <v>0.266881594465569-18.809459256621i</v>
      </c>
      <c r="AB1405" t="str">
        <f t="shared" si="691"/>
        <v>0.672667906412169-0.185656990142014i</v>
      </c>
      <c r="AC1405" t="str">
        <f t="shared" si="692"/>
        <v>1.06039182413274-1.15470618358309i</v>
      </c>
      <c r="AD1405" t="str">
        <f t="shared" si="693"/>
        <v>0.377443010790564+0.235930514244281i</v>
      </c>
      <c r="AE1405" t="str">
        <f t="shared" si="694"/>
        <v>-0.00699022996670506-0.00500911665320308i</v>
      </c>
      <c r="AF1405" t="str">
        <f t="shared" si="695"/>
        <v>-5.98164254446853-1.0483611090749i</v>
      </c>
      <c r="AG1405" t="str">
        <f t="shared" si="696"/>
        <v>1.01642921791515-0.0254722509852395i</v>
      </c>
      <c r="AH1405" t="str">
        <f t="shared" si="697"/>
        <v>0.0350292962068127+0.0375661235188859i</v>
      </c>
      <c r="AI1405">
        <f t="shared" si="698"/>
        <v>-25.786815462829722</v>
      </c>
      <c r="AJ1405">
        <f t="shared" si="699"/>
        <v>47.001371139534875</v>
      </c>
      <c r="AK1405"/>
      <c r="AL1405"/>
      <c r="AM1405"/>
      <c r="AN1405"/>
    </row>
    <row r="1406" spans="1:40" x14ac:dyDescent="0.35">
      <c r="A1406"/>
      <c r="B1406">
        <f t="shared" si="700"/>
        <v>127200</v>
      </c>
      <c r="C1406" s="237" t="str">
        <f t="shared" si="668"/>
        <v>-0.000001993183102678+0.00812427008077714i</v>
      </c>
      <c r="D1406" s="208" t="str">
        <f t="shared" si="669"/>
        <v>-2.51367648325625+0.0622860706192914i</v>
      </c>
      <c r="E1406" t="str">
        <f t="shared" si="670"/>
        <v>20500</v>
      </c>
      <c r="F1406" t="str">
        <f t="shared" si="671"/>
        <v>0.327868852459016</v>
      </c>
      <c r="G1406" t="str">
        <f t="shared" si="666"/>
        <v>0.327868852459016</v>
      </c>
      <c r="H1406" t="str">
        <f t="shared" si="672"/>
        <v>3.46850777058122+1.1100112816032i</v>
      </c>
      <c r="I1406" t="str">
        <f t="shared" si="673"/>
        <v>499.513231920777i</v>
      </c>
      <c r="J1406" t="str">
        <f t="shared" si="667"/>
        <v>-336.741431454229+109.277510720845i</v>
      </c>
      <c r="K1406" t="str">
        <f t="shared" si="674"/>
        <v>0.43551256746423-1.34204306464163i</v>
      </c>
      <c r="L1406" t="str">
        <f t="shared" si="675"/>
        <v>0.0874165302646413-0.229035400742837i</v>
      </c>
      <c r="M1406" t="str">
        <f t="shared" si="676"/>
        <v>0.522929097728871-1.57107846538447i</v>
      </c>
      <c r="N1406" t="str">
        <f t="shared" si="677"/>
        <v>-1.58660311917023i</v>
      </c>
      <c r="O1406" t="str">
        <f t="shared" si="678"/>
        <v>-0.0158061341500342-0.99987507525852i</v>
      </c>
      <c r="P1406" t="str">
        <f t="shared" si="679"/>
        <v>1.01580613415003+0.99987507525852i</v>
      </c>
      <c r="Q1406" t="str">
        <f t="shared" si="680"/>
        <v>-1.01580613415003+0.58672804391171i</v>
      </c>
      <c r="R1406" t="str">
        <f t="shared" si="681"/>
        <v>-0.323525547024807-1.17118468438402i</v>
      </c>
      <c r="S1406" t="str">
        <f t="shared" si="682"/>
        <v>0.17181602946742i</v>
      </c>
      <c r="T1406" t="str">
        <f t="shared" si="683"/>
        <v>0.201228302243916-0.0555868749210774i</v>
      </c>
      <c r="U1406" t="str">
        <f t="shared" si="684"/>
        <v>0.00005-0.00111715902327532i</v>
      </c>
      <c r="V1406" t="str">
        <f t="shared" si="685"/>
        <v>0.00002-0.0125121810606836i</v>
      </c>
      <c r="W1406" t="str">
        <f t="shared" si="686"/>
        <v>0.0000422728441180694-0.00102573235283338i</v>
      </c>
      <c r="X1406" t="str">
        <f t="shared" si="687"/>
        <v>0.000050221835272632-0.00102501383456591i</v>
      </c>
      <c r="Y1406" t="str">
        <f t="shared" si="688"/>
        <v>0.009+0.639376936858595i</v>
      </c>
      <c r="Z1406" t="str">
        <f t="shared" si="689"/>
        <v>-0.0192513740640904-0.00121702653530844i</v>
      </c>
      <c r="AA1406" t="str">
        <f t="shared" si="690"/>
        <v>0.266460503225878-18.7946304234504i</v>
      </c>
      <c r="AB1406" t="str">
        <f t="shared" si="691"/>
        <v>0.672586145762388-0.18579375535766i</v>
      </c>
      <c r="AC1406" t="str">
        <f t="shared" si="692"/>
        <v>1.05981829830313-1.15384257057607i</v>
      </c>
      <c r="AD1406" t="str">
        <f t="shared" si="693"/>
        <v>0.377743063727169+0.235948249535746i</v>
      </c>
      <c r="AE1406" t="str">
        <f t="shared" si="694"/>
        <v>-0.00698491773928266-0.00500205134366465i</v>
      </c>
      <c r="AF1406" t="str">
        <f t="shared" si="695"/>
        <v>-5.98218425383747-1.04772521098391i</v>
      </c>
      <c r="AG1406" t="str">
        <f t="shared" si="696"/>
        <v>1.01641747379649-0.0254727468062522i</v>
      </c>
      <c r="AH1406" t="str">
        <f t="shared" si="697"/>
        <v>0.0350137799816186+0.0375174230395897i</v>
      </c>
      <c r="AI1406">
        <f t="shared" si="698"/>
        <v>-25.794630789302019</v>
      </c>
      <c r="AJ1406">
        <f t="shared" si="699"/>
        <v>46.976959465480071</v>
      </c>
      <c r="AK1406"/>
      <c r="AL1406"/>
      <c r="AM1406"/>
      <c r="AN1406"/>
    </row>
    <row r="1407" spans="1:40" x14ac:dyDescent="0.35">
      <c r="A1407"/>
      <c r="B1407">
        <f t="shared" si="700"/>
        <v>127300</v>
      </c>
      <c r="C1407" s="237" t="str">
        <f t="shared" si="668"/>
        <v>-1.99005285897889E-06+0.00811788809404978i</v>
      </c>
      <c r="D1407" s="208" t="str">
        <f t="shared" si="669"/>
        <v>-2.51367645925771+0.0622371420543817i</v>
      </c>
      <c r="E1407" t="str">
        <f t="shared" si="670"/>
        <v>20500</v>
      </c>
      <c r="F1407" t="str">
        <f t="shared" si="671"/>
        <v>0.327868852459016</v>
      </c>
      <c r="G1407" t="str">
        <f t="shared" si="666"/>
        <v>0.327868852459016</v>
      </c>
      <c r="H1407" t="str">
        <f t="shared" si="672"/>
        <v>3.46904841104426+1.1093270744299i</v>
      </c>
      <c r="I1407" t="str">
        <f t="shared" si="673"/>
        <v>499.905931002476i</v>
      </c>
      <c r="J1407" t="str">
        <f t="shared" si="667"/>
        <v>-337.272680182926+109.36342071355i</v>
      </c>
      <c r="K1407" t="str">
        <f t="shared" si="674"/>
        <v>0.434890008095505-1.3411844441052i</v>
      </c>
      <c r="L1407" t="str">
        <f t="shared" si="675"/>
        <v>0.0872966768982086-0.228901191718279i</v>
      </c>
      <c r="M1407" t="str">
        <f t="shared" si="676"/>
        <v>0.522186684993714-1.57008563582348i</v>
      </c>
      <c r="N1407" t="str">
        <f t="shared" si="677"/>
        <v>-1.58785044866643i</v>
      </c>
      <c r="O1407" t="str">
        <f t="shared" si="678"/>
        <v>-0.0170532952046868-0.999854581988132i</v>
      </c>
      <c r="P1407" t="str">
        <f t="shared" si="679"/>
        <v>1.01705329520469+0.999854581988132i</v>
      </c>
      <c r="Q1407" t="str">
        <f t="shared" si="680"/>
        <v>-1.01705329520469+0.587995866678298i</v>
      </c>
      <c r="R1407" t="str">
        <f t="shared" si="681"/>
        <v>-0.323509326357588-1.17012228791684i</v>
      </c>
      <c r="S1407" t="str">
        <f t="shared" si="682"/>
        <v>0.171951104962285i</v>
      </c>
      <c r="T1407" t="str">
        <f t="shared" si="683"/>
        <v>0.201203820348298-0.0556277861327917i</v>
      </c>
      <c r="U1407" t="str">
        <f t="shared" si="684"/>
        <v>0.0000499999999999999-0.00111628144352412i</v>
      </c>
      <c r="V1407" t="str">
        <f t="shared" si="685"/>
        <v>0.00002-0.0125023521674702i</v>
      </c>
      <c r="W1407" t="str">
        <f t="shared" si="686"/>
        <v>0.0000422728429568698-0.00102492681884687i</v>
      </c>
      <c r="X1407" t="str">
        <f t="shared" si="687"/>
        <v>0.0000502093334257164-0.00102420896190001i</v>
      </c>
      <c r="Y1407" t="str">
        <f t="shared" si="688"/>
        <v>0.009+0.639879591683169i</v>
      </c>
      <c r="Z1407" t="str">
        <f t="shared" si="689"/>
        <v>-0.0192211073415491-0.00121540346558939i</v>
      </c>
      <c r="AA1407" t="str">
        <f t="shared" si="690"/>
        <v>0.26604040908399-18.7798249855886i</v>
      </c>
      <c r="AB1407" t="str">
        <f t="shared" si="691"/>
        <v>0.672504317393162-0.185930497127573i</v>
      </c>
      <c r="AC1407" t="str">
        <f t="shared" si="692"/>
        <v>1.05924599734197-1.15297979870256i</v>
      </c>
      <c r="AD1407" t="str">
        <f t="shared" si="693"/>
        <v>0.378043173050972+0.235965625609931i</v>
      </c>
      <c r="AE1407" t="str">
        <f t="shared" si="694"/>
        <v>-0.0069796149698263-0.00499499560143284i</v>
      </c>
      <c r="AF1407" t="str">
        <f t="shared" si="695"/>
        <v>-5.98272487030197-1.04708993237552i</v>
      </c>
      <c r="AG1407" t="str">
        <f t="shared" si="696"/>
        <v>1.01640572384137-0.0254732458118831i</v>
      </c>
      <c r="AH1407" t="str">
        <f t="shared" si="697"/>
        <v>0.034998282694692+0.0374687862762598i</v>
      </c>
      <c r="AI1407">
        <f t="shared" si="698"/>
        <v>-25.802441494923446</v>
      </c>
      <c r="AJ1407">
        <f t="shared" si="699"/>
        <v>46.952536943532841</v>
      </c>
      <c r="AK1407"/>
      <c r="AL1407"/>
      <c r="AM1407"/>
      <c r="AN1407"/>
    </row>
    <row r="1408" spans="1:40" x14ac:dyDescent="0.35">
      <c r="A1408"/>
      <c r="B1408">
        <f t="shared" si="700"/>
        <v>127400</v>
      </c>
      <c r="C1408" s="237" t="str">
        <f t="shared" si="668"/>
        <v>-1.98692998344645E-06+0.00811151612613809i</v>
      </c>
      <c r="D1408" s="208" t="str">
        <f t="shared" si="669"/>
        <v>-2.51367643531566+0.0621882903003921i</v>
      </c>
      <c r="E1408" t="str">
        <f t="shared" si="670"/>
        <v>20500</v>
      </c>
      <c r="F1408" t="str">
        <f t="shared" si="671"/>
        <v>0.327868852459016</v>
      </c>
      <c r="G1408" t="str">
        <f t="shared" si="666"/>
        <v>0.327868852459016</v>
      </c>
      <c r="H1408" t="str">
        <f t="shared" si="672"/>
        <v>3.46958796135117+1.10864356306471i</v>
      </c>
      <c r="I1408" t="str">
        <f t="shared" si="673"/>
        <v>500.298630084175i</v>
      </c>
      <c r="J1408" t="str">
        <f t="shared" si="667"/>
        <v>-337.804346395888+109.449330706255i</v>
      </c>
      <c r="K1408" t="str">
        <f t="shared" si="674"/>
        <v>0.43426873890208-1.34032676635271i</v>
      </c>
      <c r="L1408" t="str">
        <f t="shared" si="675"/>
        <v>0.0871770579335701-0.228767104058639i</v>
      </c>
      <c r="M1408" t="str">
        <f t="shared" si="676"/>
        <v>0.52144579683565-1.56909387041135i</v>
      </c>
      <c r="N1408" t="str">
        <f t="shared" si="677"/>
        <v>-1.58909777816263i</v>
      </c>
      <c r="O1408" t="str">
        <f t="shared" si="678"/>
        <v>-0.0183004297272997-0.999832533113319i</v>
      </c>
      <c r="P1408" t="str">
        <f t="shared" si="679"/>
        <v>1.0183004297273+0.999832533113319i</v>
      </c>
      <c r="Q1408" t="str">
        <f t="shared" si="680"/>
        <v>-1.0183004297273+0.589265245049311i</v>
      </c>
      <c r="R1408" t="str">
        <f t="shared" si="681"/>
        <v>-0.323493090349486-1.16906144151257i</v>
      </c>
      <c r="S1408" t="str">
        <f t="shared" si="682"/>
        <v>0.172086180457149i</v>
      </c>
      <c r="T1408" t="str">
        <f t="shared" si="683"/>
        <v>0.201179318189627-0.0556686903225224i</v>
      </c>
      <c r="U1408" t="str">
        <f t="shared" si="684"/>
        <v>0.0000499999999999999-0.00111540524144914i</v>
      </c>
      <c r="V1408" t="str">
        <f t="shared" si="685"/>
        <v>0.00002-0.0124925387042304i</v>
      </c>
      <c r="W1408" t="str">
        <f t="shared" si="686"/>
        <v>0.0000422728417947578-0.00102412254961229i</v>
      </c>
      <c r="X1408" t="str">
        <f t="shared" si="687"/>
        <v>0.0000501968610004423-0.00102340535271958i</v>
      </c>
      <c r="Y1408" t="str">
        <f t="shared" si="688"/>
        <v>0.009+0.640382246507743i</v>
      </c>
      <c r="Z1408" t="str">
        <f t="shared" si="689"/>
        <v>-0.0191909119792993-0.00121378451881286i</v>
      </c>
      <c r="AA1408" t="str">
        <f t="shared" si="690"/>
        <v>0.265621308890379-18.7650428876373i</v>
      </c>
      <c r="AB1408" t="str">
        <f t="shared" si="691"/>
        <v>0.672422421296641-0.186067215427184i</v>
      </c>
      <c r="AC1408" t="str">
        <f t="shared" si="692"/>
        <v>1.05867491807188-1.15211786699714i</v>
      </c>
      <c r="AD1408" t="str">
        <f t="shared" si="693"/>
        <v>0.378343338360956+0.235982642351461i</v>
      </c>
      <c r="AE1408" t="str">
        <f t="shared" si="694"/>
        <v>-0.00697432162644463-0.00498794940490788i</v>
      </c>
      <c r="AF1408" t="str">
        <f t="shared" si="695"/>
        <v>-5.98326439666683-1.04645527276432i</v>
      </c>
      <c r="AG1408" t="str">
        <f t="shared" si="696"/>
        <v>1.01639396805509-0.0254737479671754i</v>
      </c>
      <c r="AH1408" t="str">
        <f t="shared" si="697"/>
        <v>0.0349828042705933+0.0374202130879044i</v>
      </c>
      <c r="AI1408">
        <f t="shared" si="698"/>
        <v>-25.810247589249968</v>
      </c>
      <c r="AJ1408">
        <f t="shared" si="699"/>
        <v>46.928103592316702</v>
      </c>
      <c r="AK1408"/>
      <c r="AL1408"/>
      <c r="AM1408"/>
      <c r="AN1408"/>
    </row>
    <row r="1409" spans="1:40" x14ac:dyDescent="0.35">
      <c r="A1409"/>
      <c r="B1409">
        <f t="shared" si="700"/>
        <v>127500</v>
      </c>
      <c r="C1409" s="237" t="str">
        <f t="shared" si="668"/>
        <v>-1.98381445297393E-06+0.00810515415346838i</v>
      </c>
      <c r="D1409" s="208" t="str">
        <f t="shared" si="669"/>
        <v>-2.51367641142993+0.0621395151765909i</v>
      </c>
      <c r="E1409" t="str">
        <f t="shared" si="670"/>
        <v>20500</v>
      </c>
      <c r="F1409" t="str">
        <f t="shared" si="671"/>
        <v>0.327868852459016</v>
      </c>
      <c r="G1409" t="str">
        <f t="shared" si="666"/>
        <v>0.327868852459016</v>
      </c>
      <c r="H1409" t="str">
        <f t="shared" si="672"/>
        <v>3.47012642429845+1.10796074684013i</v>
      </c>
      <c r="I1409" t="str">
        <f t="shared" si="673"/>
        <v>500.691329165873i</v>
      </c>
      <c r="J1409" t="str">
        <f t="shared" si="667"/>
        <v>-338.336430093117+109.53524069896i</v>
      </c>
      <c r="K1409" t="str">
        <f t="shared" si="674"/>
        <v>0.433648756450419-1.3394700302434i</v>
      </c>
      <c r="L1409" t="str">
        <f t="shared" si="675"/>
        <v>0.0870576727940646-0.228633137697931i</v>
      </c>
      <c r="M1409" t="str">
        <f t="shared" si="676"/>
        <v>0.520706429244484-1.56810316794133i</v>
      </c>
      <c r="N1409" t="str">
        <f t="shared" si="677"/>
        <v>-1.59034510765883i</v>
      </c>
      <c r="O1409" t="str">
        <f t="shared" si="678"/>
        <v>-0.0195475357775424-0.999808928668386i</v>
      </c>
      <c r="P1409" t="str">
        <f t="shared" si="679"/>
        <v>1.01954753577754+0.999808928668386i</v>
      </c>
      <c r="Q1409" t="str">
        <f t="shared" si="680"/>
        <v>-1.01954753577754+0.590536178990444i</v>
      </c>
      <c r="R1409" t="str">
        <f t="shared" si="681"/>
        <v>-0.323476838993924-1.16800214151035i</v>
      </c>
      <c r="S1409" t="str">
        <f t="shared" si="682"/>
        <v>0.172221255952014i</v>
      </c>
      <c r="T1409" t="str">
        <f t="shared" si="683"/>
        <v>0.201154795765555-0.055709587482921i</v>
      </c>
      <c r="U1409" t="str">
        <f t="shared" si="684"/>
        <v>0.0000499999999999999-0.00111453041380879i</v>
      </c>
      <c r="V1409" t="str">
        <f t="shared" si="685"/>
        <v>0.00002-0.0124827406346585i</v>
      </c>
      <c r="W1409" t="str">
        <f t="shared" si="686"/>
        <v>0.0000422728406317332-0.00102331954215374i</v>
      </c>
      <c r="X1409" t="str">
        <f t="shared" si="687"/>
        <v>0.000050184417904549-0.00102260300405243i</v>
      </c>
      <c r="Y1409" t="str">
        <f t="shared" si="688"/>
        <v>0.009+0.640884901332318i</v>
      </c>
      <c r="Z1409" t="str">
        <f t="shared" si="689"/>
        <v>-0.0191607877530966-0.0012121696803185i</v>
      </c>
      <c r="AA1409" t="str">
        <f t="shared" si="690"/>
        <v>0.265203199507963-18.7502840743731i</v>
      </c>
      <c r="AB1409" t="str">
        <f t="shared" si="691"/>
        <v>0.672340457464976-0.186203910231933i</v>
      </c>
      <c r="AC1409" t="str">
        <f t="shared" si="692"/>
        <v>1.05810505732543-1.15125677449418i</v>
      </c>
      <c r="AD1409" t="str">
        <f t="shared" si="693"/>
        <v>0.378643559255904+0.23599929964536i</v>
      </c>
      <c r="AE1409" t="str">
        <f t="shared" si="694"/>
        <v>-0.00696903767737294-0.00498091273256209i</v>
      </c>
      <c r="AF1409" t="str">
        <f t="shared" si="695"/>
        <v>-5.98380283572838-1.04582123166354i</v>
      </c>
      <c r="AG1409" t="str">
        <f t="shared" si="696"/>
        <v>1.01638220644299-0.0254742532372691i</v>
      </c>
      <c r="AH1409" t="str">
        <f t="shared" si="697"/>
        <v>0.034967344634187+0.0373717033339831i</v>
      </c>
      <c r="AI1409">
        <f t="shared" si="698"/>
        <v>-25.818049081815232</v>
      </c>
      <c r="AJ1409">
        <f t="shared" si="699"/>
        <v>46.903659430390888</v>
      </c>
      <c r="AK1409"/>
      <c r="AL1409"/>
      <c r="AM1409"/>
      <c r="AN1409"/>
    </row>
    <row r="1410" spans="1:40" x14ac:dyDescent="0.35">
      <c r="A1410"/>
      <c r="B1410">
        <f t="shared" si="700"/>
        <v>127600</v>
      </c>
      <c r="C1410" s="237" t="str">
        <f t="shared" si="668"/>
        <v>-1.98070624454509E-06+0.00809880215254087i</v>
      </c>
      <c r="D1410" s="208" t="str">
        <f t="shared" si="669"/>
        <v>-2.51367638760034+0.0620908165028134i</v>
      </c>
      <c r="E1410" t="str">
        <f t="shared" si="670"/>
        <v>20500</v>
      </c>
      <c r="F1410" t="str">
        <f t="shared" si="671"/>
        <v>0.327868852459016</v>
      </c>
      <c r="G1410" t="str">
        <f t="shared" si="666"/>
        <v>0.327868852459016</v>
      </c>
      <c r="H1410" t="str">
        <f t="shared" si="672"/>
        <v>3.47066380267407+1.10727862508774i</v>
      </c>
      <c r="I1410" t="str">
        <f t="shared" si="673"/>
        <v>501.084028247572i</v>
      </c>
      <c r="J1410" t="str">
        <f t="shared" si="667"/>
        <v>-338.868931274612+109.621150691664i</v>
      </c>
      <c r="K1410" t="str">
        <f t="shared" si="674"/>
        <v>0.433030057317928-1.33861423463665i</v>
      </c>
      <c r="L1410" t="str">
        <f t="shared" si="675"/>
        <v>0.0869385209046813-0.228499292569747i</v>
      </c>
      <c r="M1410" t="str">
        <f t="shared" si="676"/>
        <v>0.519968578222609-1.5671135272064i</v>
      </c>
      <c r="N1410" t="str">
        <f t="shared" si="677"/>
        <v>-1.59159243715504i</v>
      </c>
      <c r="O1410" t="str">
        <f t="shared" si="678"/>
        <v>-0.0207946114151398-0.999783768690057i</v>
      </c>
      <c r="P1410" t="str">
        <f t="shared" si="679"/>
        <v>1.02079461141514+0.999783768690057i</v>
      </c>
      <c r="Q1410" t="str">
        <f t="shared" si="680"/>
        <v>-1.02079461141514+0.591808668464983i</v>
      </c>
      <c r="R1410" t="str">
        <f t="shared" si="681"/>
        <v>-0.323460572284311-1.16694438426077i</v>
      </c>
      <c r="S1410" t="str">
        <f t="shared" si="682"/>
        <v>0.172356331446878i</v>
      </c>
      <c r="T1410" t="str">
        <f t="shared" si="683"/>
        <v>0.201130253073722-0.0557504776066316i</v>
      </c>
      <c r="U1410" t="str">
        <f t="shared" si="684"/>
        <v>0.0000499999999999999-0.00111365695737164i</v>
      </c>
      <c r="V1410" t="str">
        <f t="shared" si="685"/>
        <v>0.00002-0.0124729579225623i</v>
      </c>
      <c r="W1410" t="str">
        <f t="shared" si="686"/>
        <v>0.0000422728394677964-0.00102251779350469i</v>
      </c>
      <c r="X1410" t="str">
        <f t="shared" si="687"/>
        <v>0.0000501720040461378-0.0010218019129357i</v>
      </c>
      <c r="Y1410" t="str">
        <f t="shared" si="688"/>
        <v>0.009+0.641387556156892i</v>
      </c>
      <c r="Z1410" t="str">
        <f t="shared" si="689"/>
        <v>-0.0191307344395777-0.00121055893551146i</v>
      </c>
      <c r="AA1410" t="str">
        <f t="shared" si="690"/>
        <v>0.264786077812045-18.7355484907472i</v>
      </c>
      <c r="AB1410" t="str">
        <f t="shared" si="691"/>
        <v>0.67225842589028-0.186340581517232i</v>
      </c>
      <c r="AC1410" t="str">
        <f t="shared" si="692"/>
        <v>1.05753641194518-1.15039652022783i</v>
      </c>
      <c r="AD1410" t="str">
        <f t="shared" si="693"/>
        <v>0.378943835334363+0.236015597377034i</v>
      </c>
      <c r="AE1410" t="str">
        <f t="shared" si="694"/>
        <v>-0.00696376309097192-0.00497388556293933i</v>
      </c>
      <c r="AF1410" t="str">
        <f t="shared" si="695"/>
        <v>-5.98434019027441-1.04518780858493i</v>
      </c>
      <c r="AG1410" t="str">
        <f t="shared" si="696"/>
        <v>1.01637043901038-0.025474761587398i</v>
      </c>
      <c r="AH1410" t="str">
        <f t="shared" si="697"/>
        <v>0.0349519037106396+0.0373232568744041i</v>
      </c>
      <c r="AI1410">
        <f t="shared" si="698"/>
        <v>-25.825845982130847</v>
      </c>
      <c r="AJ1410">
        <f t="shared" si="699"/>
        <v>46.879204476250393</v>
      </c>
      <c r="AK1410"/>
      <c r="AL1410"/>
      <c r="AM1410"/>
      <c r="AN1410"/>
    </row>
    <row r="1411" spans="1:40" x14ac:dyDescent="0.35">
      <c r="A1411"/>
      <c r="B1411">
        <f t="shared" si="700"/>
        <v>127700</v>
      </c>
      <c r="C1411" s="237" t="str">
        <f t="shared" si="668"/>
        <v>-1.97760533523377E-06+0.0080924600999294i</v>
      </c>
      <c r="D1411" s="208" t="str">
        <f t="shared" si="669"/>
        <v>-2.51367636382669+0.0620421940994588i</v>
      </c>
      <c r="E1411" t="str">
        <f t="shared" si="670"/>
        <v>20500</v>
      </c>
      <c r="F1411" t="str">
        <f t="shared" si="671"/>
        <v>0.327868852459016</v>
      </c>
      <c r="G1411" t="str">
        <f t="shared" si="666"/>
        <v>0.327868852459016</v>
      </c>
      <c r="H1411" t="str">
        <f t="shared" si="672"/>
        <v>3.47120009925756+1.10659719713833i</v>
      </c>
      <c r="I1411" t="str">
        <f t="shared" si="673"/>
        <v>501.476727329271i</v>
      </c>
      <c r="J1411" t="str">
        <f t="shared" si="667"/>
        <v>-339.401849940373+109.70706068437i</v>
      </c>
      <c r="K1411" t="str">
        <f t="shared" si="674"/>
        <v>0.432412638092921-1.33775937839198i</v>
      </c>
      <c r="L1411" t="str">
        <f t="shared" si="675"/>
        <v>0.0868196016920499-0.228365568607262i</v>
      </c>
      <c r="M1411" t="str">
        <f t="shared" si="676"/>
        <v>0.519232239784971-1.56612494699924i</v>
      </c>
      <c r="N1411" t="str">
        <f t="shared" si="677"/>
        <v>-1.59283976665124i</v>
      </c>
      <c r="O1411" t="str">
        <f t="shared" si="678"/>
        <v>-0.0220416546998326-0.999757053217477i</v>
      </c>
      <c r="P1411" t="str">
        <f t="shared" si="679"/>
        <v>1.02204165469983+0.999757053217477i</v>
      </c>
      <c r="Q1411" t="str">
        <f t="shared" si="680"/>
        <v>-1.02204165469983+0.593082713433763i</v>
      </c>
      <c r="R1411" t="str">
        <f t="shared" si="681"/>
        <v>-0.323444290214033-1.16588816612591i</v>
      </c>
      <c r="S1411" t="str">
        <f t="shared" si="682"/>
        <v>0.172491406941742i</v>
      </c>
      <c r="T1411" t="str">
        <f t="shared" si="683"/>
        <v>0.201105690111786-0.0557913606862917i</v>
      </c>
      <c r="U1411" t="str">
        <f t="shared" si="684"/>
        <v>0.0000500000000000001-0.00111278486891637i</v>
      </c>
      <c r="V1411" t="str">
        <f t="shared" si="685"/>
        <v>0.00002-0.0124631905318634i</v>
      </c>
      <c r="W1411" t="str">
        <f t="shared" si="686"/>
        <v>0.000042272838302947-0.00102171730070783i</v>
      </c>
      <c r="X1411" t="str">
        <f t="shared" si="687"/>
        <v>0.000050159619333668-0.00102100207641576i</v>
      </c>
      <c r="Y1411" t="str">
        <f t="shared" si="688"/>
        <v>0.009+0.641890210981467i</v>
      </c>
      <c r="Z1411" t="str">
        <f t="shared" si="689"/>
        <v>-0.0191007518162545-0.00120895226986195i</v>
      </c>
      <c r="AA1411" t="str">
        <f t="shared" si="690"/>
        <v>0.264369940690245-18.7208360818841i</v>
      </c>
      <c r="AB1411" t="str">
        <f t="shared" si="691"/>
        <v>0.672176326564723-0.186477229258474i</v>
      </c>
      <c r="AC1411" t="str">
        <f t="shared" si="692"/>
        <v>1.05696897878364-1.14953710323209i</v>
      </c>
      <c r="AD1411" t="str">
        <f t="shared" si="693"/>
        <v>0.379244166194677+0.236031535432312i</v>
      </c>
      <c r="AE1411" t="str">
        <f t="shared" si="694"/>
        <v>-0.00695849783572699-0.00496686787465502i</v>
      </c>
      <c r="AF1411" t="str">
        <f t="shared" si="695"/>
        <v>-5.98487646308425-1.04455500303887i</v>
      </c>
      <c r="AG1411" t="str">
        <f t="shared" si="696"/>
        <v>1.0163586657626-0.0254752729828915i</v>
      </c>
      <c r="AH1411" t="str">
        <f t="shared" si="697"/>
        <v>0.0349364814254152+0.0372748735695231i</v>
      </c>
      <c r="AI1411">
        <f t="shared" si="698"/>
        <v>-25.833638299686715</v>
      </c>
      <c r="AJ1411">
        <f t="shared" si="699"/>
        <v>46.854738748329112</v>
      </c>
      <c r="AK1411"/>
      <c r="AL1411"/>
      <c r="AM1411"/>
      <c r="AN1411"/>
    </row>
    <row r="1412" spans="1:40" x14ac:dyDescent="0.35">
      <c r="A1412"/>
      <c r="B1412">
        <f t="shared" si="700"/>
        <v>127800</v>
      </c>
      <c r="C1412" s="237" t="str">
        <f t="shared" si="668"/>
        <v>-1.97451170220348E-06+0.00808612797228113i</v>
      </c>
      <c r="D1412" s="208" t="str">
        <f t="shared" si="669"/>
        <v>-2.51367634010884+0.0619936477874887i</v>
      </c>
      <c r="E1412" t="str">
        <f t="shared" si="670"/>
        <v>20500</v>
      </c>
      <c r="F1412" t="str">
        <f t="shared" si="671"/>
        <v>0.327868852459016</v>
      </c>
      <c r="G1412" t="str">
        <f t="shared" si="666"/>
        <v>0.327868852459016</v>
      </c>
      <c r="H1412" t="str">
        <f t="shared" si="672"/>
        <v>3.47173531682009+1.10591646232189i</v>
      </c>
      <c r="I1412" t="str">
        <f t="shared" si="673"/>
        <v>501.869426410969i</v>
      </c>
      <c r="J1412" t="str">
        <f t="shared" si="667"/>
        <v>-339.9351860904+109.792970677075i</v>
      </c>
      <c r="K1412" t="str">
        <f t="shared" si="674"/>
        <v>0.431796495374544-1.33690546036912i</v>
      </c>
      <c r="L1412" t="str">
        <f t="shared" si="675"/>
        <v>0.0867009145844394-0.228231965743241i</v>
      </c>
      <c r="M1412" t="str">
        <f t="shared" si="676"/>
        <v>0.518497409958983-1.56513742611236i</v>
      </c>
      <c r="N1412" t="str">
        <f t="shared" si="677"/>
        <v>-1.59408709614744i</v>
      </c>
      <c r="O1412" t="str">
        <f t="shared" si="678"/>
        <v>-0.0232886636914433-0.999728782292211i</v>
      </c>
      <c r="P1412" t="str">
        <f t="shared" si="679"/>
        <v>1.02328866369144+0.999728782292211i</v>
      </c>
      <c r="Q1412" t="str">
        <f t="shared" si="680"/>
        <v>-1.02328866369144+0.594358313855229i</v>
      </c>
      <c r="R1412" t="str">
        <f t="shared" si="681"/>
        <v>-0.323427992776489-1.16483348347915i</v>
      </c>
      <c r="S1412" t="str">
        <f t="shared" si="682"/>
        <v>0.172626482436607i</v>
      </c>
      <c r="T1412" t="str">
        <f t="shared" si="683"/>
        <v>0.201081106877385-0.0558322367145376i</v>
      </c>
      <c r="U1412" t="str">
        <f t="shared" si="684"/>
        <v>0.00005-0.00111191414523178i</v>
      </c>
      <c r="V1412" t="str">
        <f t="shared" si="685"/>
        <v>0.00002-0.0124534384265959i</v>
      </c>
      <c r="W1412" t="str">
        <f t="shared" si="686"/>
        <v>0.0000422728371371852-0.00102091806081518i</v>
      </c>
      <c r="X1412" t="str">
        <f t="shared" si="687"/>
        <v>0.0000501472636759587-0.00102020349154827i</v>
      </c>
      <c r="Y1412" t="str">
        <f t="shared" si="688"/>
        <v>0.009+0.642392865806041i</v>
      </c>
      <c r="Z1412" t="str">
        <f t="shared" si="689"/>
        <v>-0.0190708396615122-0.00120734966890504i</v>
      </c>
      <c r="AA1412" t="str">
        <f t="shared" si="690"/>
        <v>0.263954785042453-18.7061467930815i</v>
      </c>
      <c r="AB1412" t="str">
        <f t="shared" si="691"/>
        <v>0.672094159480413-0.186613853431045i</v>
      </c>
      <c r="AC1412" t="str">
        <f t="shared" si="692"/>
        <v>1.05640275470318-1.14867852254079i</v>
      </c>
      <c r="AD1412" t="str">
        <f t="shared" si="693"/>
        <v>0.379544551434954+0.236047113697397i</v>
      </c>
      <c r="AE1412" t="str">
        <f t="shared" si="694"/>
        <v>-0.00695324188024803-0.00495985964639549i</v>
      </c>
      <c r="AF1412" t="str">
        <f t="shared" si="695"/>
        <v>-5.98541165692893-1.0439228145344i</v>
      </c>
      <c r="AG1412" t="str">
        <f t="shared" si="696"/>
        <v>1.01634688670501-0.0254757873891723i</v>
      </c>
      <c r="AH1412" t="str">
        <f t="shared" si="697"/>
        <v>0.034921077704277+0.0372265532801404i</v>
      </c>
      <c r="AI1412">
        <f t="shared" si="698"/>
        <v>-25.841426043950925</v>
      </c>
      <c r="AJ1412">
        <f t="shared" si="699"/>
        <v>46.830262264996804</v>
      </c>
      <c r="AK1412"/>
      <c r="AL1412"/>
      <c r="AM1412"/>
      <c r="AN1412"/>
    </row>
    <row r="1413" spans="1:40" x14ac:dyDescent="0.35">
      <c r="A1413"/>
      <c r="B1413">
        <f t="shared" si="700"/>
        <v>127900</v>
      </c>
      <c r="C1413" s="237" t="str">
        <f t="shared" si="668"/>
        <v>-1.97142532270696E-06+0.00807980574631621i</v>
      </c>
      <c r="D1413" s="208" t="str">
        <f t="shared" si="669"/>
        <v>-2.5136763164466+0.0619451773884243i</v>
      </c>
      <c r="E1413" t="str">
        <f t="shared" si="670"/>
        <v>20500</v>
      </c>
      <c r="F1413" t="str">
        <f t="shared" si="671"/>
        <v>0.327868852459016</v>
      </c>
      <c r="G1413" t="str">
        <f t="shared" ref="G1413:G1476" si="701">IF($C$11=$C$7,$C$24,F1413)</f>
        <v>0.327868852459016</v>
      </c>
      <c r="H1413" t="str">
        <f t="shared" si="672"/>
        <v>3.4722694581244+1.10523641996757i</v>
      </c>
      <c r="I1413" t="str">
        <f t="shared" si="673"/>
        <v>502.262125492668i</v>
      </c>
      <c r="J1413" t="str">
        <f t="shared" ref="J1413:J1476" si="702">IMSUM(COMPLEX(0,2*PI()*B1413*$C$113*$C$112),COMPLEX(0,2*PI()*B1413*$C$113*$C$111),COMPLEX(0,2*PI()*B1413*$C$28*10^-12*$C$111),COMPLEX(-1*2*PI()*B1413*2*PI()*B1413*$C$113*$C$112*$C$28*10^-12*$C$111,0),COMPLEX(1,0))</f>
        <v>-340.468939724693+109.87888066978i</v>
      </c>
      <c r="K1413" t="str">
        <f t="shared" si="674"/>
        <v>0.431181625772777-1.33605247942794i</v>
      </c>
      <c r="L1413" t="str">
        <f t="shared" si="675"/>
        <v>0.0865824590117517-0.228098483910037i</v>
      </c>
      <c r="M1413" t="str">
        <f t="shared" si="676"/>
        <v>0.517764084784529-1.56415096333798i</v>
      </c>
      <c r="N1413" t="str">
        <f t="shared" si="677"/>
        <v>-1.59533442564365i</v>
      </c>
      <c r="O1413" t="str">
        <f t="shared" si="678"/>
        <v>-0.0245356364498466-0.999698955958243i</v>
      </c>
      <c r="P1413" t="str">
        <f t="shared" si="679"/>
        <v>1.02453563644985+0.999698955958243i</v>
      </c>
      <c r="Q1413" t="str">
        <f t="shared" si="680"/>
        <v>-1.02453563644985+0.595635469685407i</v>
      </c>
      <c r="R1413" t="str">
        <f t="shared" si="681"/>
        <v>-0.323411679965067-1.16378033270524i</v>
      </c>
      <c r="S1413" t="str">
        <f t="shared" si="682"/>
        <v>0.17276155793147i</v>
      </c>
      <c r="T1413" t="str">
        <f t="shared" si="683"/>
        <v>0.201056503368162-0.055873105683999i</v>
      </c>
      <c r="U1413" t="str">
        <f t="shared" si="684"/>
        <v>0.00005-0.00111104478311666i</v>
      </c>
      <c r="V1413" t="str">
        <f t="shared" si="685"/>
        <v>0.00002-0.0124437015709066i</v>
      </c>
      <c r="W1413" t="str">
        <f t="shared" si="686"/>
        <v>0.0000422728359705109-0.00102012007088794i</v>
      </c>
      <c r="X1413" t="str">
        <f t="shared" si="687"/>
        <v>0.0000501349369821837-0.00101940615539807i</v>
      </c>
      <c r="Y1413" t="str">
        <f t="shared" si="688"/>
        <v>0.009+0.642895520630615i</v>
      </c>
      <c r="Z1413" t="str">
        <f t="shared" si="689"/>
        <v>-0.0190409977546037-0.00120575111824016i</v>
      </c>
      <c r="AA1413" t="str">
        <f t="shared" si="690"/>
        <v>0.263540607780765-18.6914805698093i</v>
      </c>
      <c r="AB1413" t="str">
        <f t="shared" si="691"/>
        <v>0.67201192462947-0.186750454010311i</v>
      </c>
      <c r="AC1413" t="str">
        <f t="shared" si="692"/>
        <v>1.05583773657603-1.14782077718754i</v>
      </c>
      <c r="AD1413" t="str">
        <f t="shared" si="693"/>
        <v>0.379844990653105+0.236062332058902i</v>
      </c>
      <c r="AE1413" t="str">
        <f t="shared" si="694"/>
        <v>-0.00694799519326883-0.00495286085691797i</v>
      </c>
      <c r="AF1413" t="str">
        <f t="shared" si="695"/>
        <v>-5.985945774571-1.04329124257915i</v>
      </c>
      <c r="AG1413" t="str">
        <f t="shared" si="696"/>
        <v>1.01633510184296-0.0254763047717584i</v>
      </c>
      <c r="AH1413" t="str">
        <f t="shared" si="697"/>
        <v>0.0349056924732864+0.037178295867501i</v>
      </c>
      <c r="AI1413">
        <f t="shared" si="698"/>
        <v>-25.849209224369531</v>
      </c>
      <c r="AJ1413">
        <f t="shared" si="699"/>
        <v>46.805775044560363</v>
      </c>
      <c r="AK1413"/>
      <c r="AL1413"/>
      <c r="AM1413"/>
      <c r="AN1413"/>
    </row>
    <row r="1414" spans="1:40" x14ac:dyDescent="0.35">
      <c r="A1414"/>
      <c r="B1414">
        <f t="shared" si="700"/>
        <v>128000</v>
      </c>
      <c r="C1414" s="237" t="str">
        <f t="shared" ref="C1414:C1477" si="703">IMPRODUCT(COMPLEX(-1,0),IMDIV(IMPRODUCT(G1414,COMPLEX($C$100+$C$101,0)),COMPLEX($C$100,2*PI()*B1414*$C$103*$C$102*(2*$C$100+$C$101))))</f>
        <v>-1.96834617408579E-06+0.00807349339882761i</v>
      </c>
      <c r="D1414" s="208" t="str">
        <f t="shared" ref="D1414:D1477" si="704">IMPRODUCT(COMPLEX($C$106,0),IMSUB(C1414,G1414))</f>
        <v>-2.51367629283979+0.061896782724345i</v>
      </c>
      <c r="E1414" t="str">
        <f t="shared" ref="E1414:E1477" si="705">IMDIV(COMPLEX($C$20*10^3,0),COMPLEX(1,2*PI()*B1414*$C$20*1000*$C$29*10^-12))</f>
        <v>20500</v>
      </c>
      <c r="F1414" t="str">
        <f t="shared" ref="F1414:F1477" si="706">IMDIV(COMPLEX($C$22*1000,0),IMSUM(COMPLEX($C$22*1000,0),E1414))</f>
        <v>0.327868852459016</v>
      </c>
      <c r="G1414" t="str">
        <f t="shared" si="701"/>
        <v>0.327868852459016</v>
      </c>
      <c r="H1414" t="str">
        <f t="shared" ref="H1414:H1477" si="707">IMPRODUCT(COMPLEX($C$108,0),IMPRODUCT(COMPLEX(-1,0),D1414),IMDIV(COMPLEX(0,2*PI()*B1414*$C$109*$C$110),COMPLEX(1,2*PI()*B1414*$C$109*$C$110)))</f>
        <v>3.47280252592486+1.10455706940375i</v>
      </c>
      <c r="I1414" t="str">
        <f t="shared" ref="I1414:I1477" si="708">COMPLEX(0,2*PI()*B1414*$C$113*$C$112*$C$114)</f>
        <v>502.654824574367i</v>
      </c>
      <c r="J1414" t="str">
        <f t="shared" si="702"/>
        <v>-341.003110843253+109.964790662485i</v>
      </c>
      <c r="K1414" t="str">
        <f t="shared" ref="K1414:K1477" si="709">IMDIV(I1414,J1414)</f>
        <v>0.430568025908371-1.33520043442854i</v>
      </c>
      <c r="L1414" t="str">
        <f t="shared" ref="L1414:L1477" si="710">IMDIV(COMPLEX($C$117,0),COMPLEX(1,2*PI()*B1414*$C$115*$C$116))</f>
        <v>0.0864642344055141-0.227965123039598i</v>
      </c>
      <c r="M1414" t="str">
        <f t="shared" ref="M1414:M1477" si="711">IMSUM(K1414,L1414)</f>
        <v>0.517032260313885-1.56316555746814i</v>
      </c>
      <c r="N1414" t="str">
        <f t="shared" ref="N1414:N1477" si="712">COMPLEX(0,-2*PI()*B1414*$C$43)</f>
        <v>-1.59658175513985i</v>
      </c>
      <c r="O1414" t="str">
        <f t="shared" ref="O1414:O1477" si="713">IMEXP(N1414)</f>
        <v>-0.0257825710349443-0.999667574261978i</v>
      </c>
      <c r="P1414" t="str">
        <f t="shared" ref="P1414:P1477" si="714">IMSUB(COMPLEX(1,0),O1414)</f>
        <v>1.02578257103494+0.999667574261978i</v>
      </c>
      <c r="Q1414" t="str">
        <f t="shared" ref="Q1414:Q1477" si="715">IMSUM(COMPLEX(0,2*PI()*B1414*$C$43),O1414,COMPLEX(-1,0))</f>
        <v>-1.02578257103494+0.596914180877872i</v>
      </c>
      <c r="R1414" t="str">
        <f t="shared" ref="R1414:R1477" si="716">IMDIV(P1414,Q1414)</f>
        <v>-0.32339535177312-1.16272871020024i</v>
      </c>
      <c r="S1414" t="str">
        <f t="shared" ref="S1414:S1477" si="717">IMDIV(COMPLEX(0,2*PI()*B1414*$C$123),COMPLEX($C$124,0))</f>
        <v>0.172896633426334i</v>
      </c>
      <c r="T1414" t="str">
        <f t="shared" ref="T1414:T1477" si="718">IMPRODUCT(R1414,S1414)</f>
        <v>0.201031879581765-0.0559139675872975i</v>
      </c>
      <c r="U1414" t="str">
        <f t="shared" ref="U1414:U1477" si="719">IMDIV(COMPLEX(1,2*PI()*B1414*$C$16*10^-3*$C$15*10^-6),COMPLEX(0,2*PI()*B1414*$C$15*10^-6))</f>
        <v>0.0000500000000000001-0.00111017677937985i</v>
      </c>
      <c r="V1414" t="str">
        <f t="shared" ref="V1414:V1477" si="720">IMSUM(COMPLEX($C$18*10^-3,0),IMDIV(COMPLEX(1,0),COMPLEX(0,2*PI()*B1414*($C$17*1*10^-6))))</f>
        <v>0.00002-0.0124339799290543i</v>
      </c>
      <c r="W1414" t="str">
        <f t="shared" ref="W1414:W1477" si="721">IMDIV(IMPRODUCT(U1414,V1414),IMSUM(U1414,V1414))</f>
        <v>0.0000422728348029245-0.00101932332799652i</v>
      </c>
      <c r="X1414" t="str">
        <f t="shared" ref="X1414:X1477" si="722">IMDIV(IMPRODUCT(COMPLEX($C$19,0),W1414),IMSUM(COMPLEX($C$19,0),W1414))</f>
        <v>0.0000501226391618739-0.0010186100650392i</v>
      </c>
      <c r="Y1414" t="str">
        <f t="shared" ref="Y1414:Y1477" si="723">COMPLEX($C$13*10^-3,2*PI()*B1414*$C$12*0.000001)</f>
        <v>0.009+0.64339817545519i</v>
      </c>
      <c r="Z1414" t="str">
        <f t="shared" ref="Z1414:Z1477" si="724">IMPRODUCT(COMPLEX($C$6,0),IMDIV(X1414,IMSUM(X1414,Y1414)))</f>
        <v>-0.0190112258756464-0.00120415660353095i</v>
      </c>
      <c r="AA1414" t="str">
        <f t="shared" ref="AA1414:AA1477" si="725">IMDIV(COMPLEX($C$6,0),IMSUM(X1414,Y1414))</f>
        <v>0.263127405829426-18.6768373577088i</v>
      </c>
      <c r="AB1414" t="str">
        <f t="shared" ref="AB1414:AB1477" si="726">IMPRODUCT(COMPLEX($C$119,0),T1414)</f>
        <v>0.671929622004033-0.186887030971611i</v>
      </c>
      <c r="AC1414" t="str">
        <f t="shared" ref="AC1414:AC1477" si="727">IMSUM(COMPLEX(1,0),IMPRODUCT(AB1414,M1414))</f>
        <v>1.0552739212843-1.14696386620589i</v>
      </c>
      <c r="AD1414" t="str">
        <f t="shared" ref="AD1414:AD1477" si="728">IMDIV(AB1414,AC1414)</f>
        <v>0.380145483446801+0.236077190403839i</v>
      </c>
      <c r="AE1414" t="str">
        <f t="shared" ref="AE1414:AE1477" si="729">IMPRODUCT(AD1414,AA1414,X1414)</f>
        <v>-0.00694275774364609-0.00494587148505028i</v>
      </c>
      <c r="AF1414" t="str">
        <f t="shared" ref="AF1414:AF1477" si="730">IMSUB(D1414,H1414)</f>
        <v>-5.98647881876465-1.04266028667941i</v>
      </c>
      <c r="AG1414" t="str">
        <f t="shared" ref="AG1414:AG1477" si="731">IMSUM(COMPLEX(1,0),IMPRODUCT(AD1414,AA1414,COMPLEX($C$127,0)))</f>
        <v>1.01632331118184-0.0254768250962596i</v>
      </c>
      <c r="AH1414" t="str">
        <f t="shared" ref="AH1414:AH1477" si="732">IMDIV(IMPRODUCT(AE1414,AF1414),AG1414)</f>
        <v>0.0348903256587973+0.0371301011932907i</v>
      </c>
      <c r="AI1414">
        <f t="shared" ref="AI1414:AI1477" si="733">20*LOG10(IMABS(AH1414))</f>
        <v>-25.8569878503674</v>
      </c>
      <c r="AJ1414">
        <f t="shared" ref="AJ1414:AJ1477" si="734">IMARGUMENT(AH1414)*180/PI()</f>
        <v>46.78127710526585</v>
      </c>
      <c r="AK1414"/>
      <c r="AL1414"/>
      <c r="AM1414"/>
      <c r="AN1414"/>
    </row>
    <row r="1415" spans="1:40" x14ac:dyDescent="0.35">
      <c r="A1415"/>
      <c r="B1415">
        <f t="shared" si="700"/>
        <v>128100</v>
      </c>
      <c r="C1415" s="237" t="str">
        <f t="shared" si="703"/>
        <v>-1.96527423376992E-06+0.00806719090668072i</v>
      </c>
      <c r="D1415" s="208" t="str">
        <f t="shared" si="704"/>
        <v>-2.51367626928825+0.0618484636178855i</v>
      </c>
      <c r="E1415" t="str">
        <f t="shared" si="705"/>
        <v>20500</v>
      </c>
      <c r="F1415" t="str">
        <f t="shared" si="706"/>
        <v>0.327868852459016</v>
      </c>
      <c r="G1415" t="str">
        <f t="shared" si="701"/>
        <v>0.327868852459016</v>
      </c>
      <c r="H1415" t="str">
        <f t="shared" si="707"/>
        <v>3.47333452296753+1.10387840995803i</v>
      </c>
      <c r="I1415" t="str">
        <f t="shared" si="708"/>
        <v>503.047523656066i</v>
      </c>
      <c r="J1415" t="str">
        <f t="shared" si="702"/>
        <v>-341.537699446078+110.05070065519i</v>
      </c>
      <c r="K1415" t="str">
        <f t="shared" si="709"/>
        <v>0.429955692412823-1.33434932423118i</v>
      </c>
      <c r="L1415" t="str">
        <f t="shared" si="710"/>
        <v>0.0863462401988786-0.22783188306347i</v>
      </c>
      <c r="M1415" t="str">
        <f t="shared" si="711"/>
        <v>0.516301932611702-1.56218120729465i</v>
      </c>
      <c r="N1415" t="str">
        <f t="shared" si="712"/>
        <v>-1.59782908463605i</v>
      </c>
      <c r="O1415" t="str">
        <f t="shared" si="713"/>
        <v>-0.027029465506727-0.999634637252242i</v>
      </c>
      <c r="P1415" t="str">
        <f t="shared" si="714"/>
        <v>1.02702946550673+0.999634637252242i</v>
      </c>
      <c r="Q1415" t="str">
        <f t="shared" si="715"/>
        <v>-1.02702946550673+0.598194447383808i</v>
      </c>
      <c r="R1415" t="str">
        <f t="shared" si="716"/>
        <v>-0.323379008194047-1.1616786123714i</v>
      </c>
      <c r="S1415" t="str">
        <f t="shared" si="717"/>
        <v>0.173031708921198i</v>
      </c>
      <c r="T1415" t="str">
        <f t="shared" si="718"/>
        <v>0.201007235515829-0.055954822417058i</v>
      </c>
      <c r="U1415" t="str">
        <f t="shared" si="719"/>
        <v>0.00005-0.00110931013084013i</v>
      </c>
      <c r="V1415" t="str">
        <f t="shared" si="720"/>
        <v>0.00002-0.0124242734654095i</v>
      </c>
      <c r="W1415" t="str">
        <f t="shared" si="721"/>
        <v>0.0000422728336344254-0.00101852782922044i</v>
      </c>
      <c r="X1415" t="str">
        <f t="shared" si="722"/>
        <v>0.00005011037012491-0.00101781521755478i</v>
      </c>
      <c r="Y1415" t="str">
        <f t="shared" si="723"/>
        <v>0.009+0.643900830279764i</v>
      </c>
      <c r="Z1415" t="str">
        <f t="shared" si="724"/>
        <v>-0.0189815238056166-0.00120256611050471i</v>
      </c>
      <c r="AA1415" t="str">
        <f t="shared" si="725"/>
        <v>0.262715176124775-18.6622171025925i</v>
      </c>
      <c r="AB1415" t="str">
        <f t="shared" si="726"/>
        <v>0.671847251596198-0.187023584290295i</v>
      </c>
      <c r="AC1415" t="str">
        <f t="shared" si="727"/>
        <v>1.05471130571979-1.14610778862919i</v>
      </c>
      <c r="AD1415" t="str">
        <f t="shared" si="728"/>
        <v>0.380446029413516+0.236091688619616i</v>
      </c>
      <c r="AE1415" t="str">
        <f t="shared" si="729"/>
        <v>-0.00693752950035922-0.00493889150969026i</v>
      </c>
      <c r="AF1415" t="str">
        <f t="shared" si="730"/>
        <v>-5.98701079225578-1.04202994634014i</v>
      </c>
      <c r="AG1415" t="str">
        <f t="shared" si="731"/>
        <v>1.01631151472703-0.0254773483283808i</v>
      </c>
      <c r="AH1415" t="str">
        <f t="shared" si="732"/>
        <v>0.0348749771874599+0.0370819691196355i</v>
      </c>
      <c r="AI1415">
        <f t="shared" si="733"/>
        <v>-25.864761931347552</v>
      </c>
      <c r="AJ1415">
        <f t="shared" si="734"/>
        <v>46.756768465295387</v>
      </c>
      <c r="AK1415"/>
      <c r="AL1415"/>
      <c r="AM1415"/>
      <c r="AN1415"/>
    </row>
    <row r="1416" spans="1:40" x14ac:dyDescent="0.35">
      <c r="A1416"/>
      <c r="B1416">
        <f t="shared" si="700"/>
        <v>128200</v>
      </c>
      <c r="C1416" s="237" t="str">
        <f t="shared" si="703"/>
        <v>-1.96220947927733E-06+0.00806089824681312i</v>
      </c>
      <c r="D1416" s="208" t="str">
        <f t="shared" si="704"/>
        <v>-2.5136762457918+0.0618002198922339i</v>
      </c>
      <c r="E1416" t="str">
        <f t="shared" si="705"/>
        <v>20500</v>
      </c>
      <c r="F1416" t="str">
        <f t="shared" si="706"/>
        <v>0.327868852459016</v>
      </c>
      <c r="G1416" t="str">
        <f t="shared" si="701"/>
        <v>0.327868852459016</v>
      </c>
      <c r="H1416" t="str">
        <f t="shared" si="707"/>
        <v>3.47386545199017+1.10320044095723i</v>
      </c>
      <c r="I1416" t="str">
        <f t="shared" si="708"/>
        <v>503.440222737764i</v>
      </c>
      <c r="J1416" t="str">
        <f t="shared" si="702"/>
        <v>-342.07270553317+110.136610647895i</v>
      </c>
      <c r="K1416" t="str">
        <f t="shared" si="709"/>
        <v>0.429344621928319-1.33349914769638i</v>
      </c>
      <c r="L1416" t="str">
        <f t="shared" si="710"/>
        <v>0.0862284758266146-0.227698763912799i</v>
      </c>
      <c r="M1416" t="str">
        <f t="shared" si="711"/>
        <v>0.515573097754934-1.56119791160918i</v>
      </c>
      <c r="N1416" t="str">
        <f t="shared" si="712"/>
        <v>-1.59907641413226i</v>
      </c>
      <c r="O1416" t="str">
        <f t="shared" si="713"/>
        <v>-0.0282763179252486-0.999600144980277i</v>
      </c>
      <c r="P1416" t="str">
        <f t="shared" si="714"/>
        <v>1.02827631792525+0.999600144980277i</v>
      </c>
      <c r="Q1416" t="str">
        <f t="shared" si="715"/>
        <v>-1.02827631792525+0.599476269151983i</v>
      </c>
      <c r="R1416" t="str">
        <f t="shared" si="716"/>
        <v>-0.323362649221186-1.16063003563722i</v>
      </c>
      <c r="S1416" t="str">
        <f t="shared" si="717"/>
        <v>0.173166784416063i</v>
      </c>
      <c r="T1416" t="str">
        <f t="shared" si="718"/>
        <v>0.200982571167998-0.0559956701658921i</v>
      </c>
      <c r="U1416" t="str">
        <f t="shared" si="719"/>
        <v>0.00005-0.00110844483432622i</v>
      </c>
      <c r="V1416" t="str">
        <f t="shared" si="720"/>
        <v>0.00002-0.0124145821444536i</v>
      </c>
      <c r="W1416" t="str">
        <f t="shared" si="721"/>
        <v>0.0000422728324650138-0.00101773357164836i</v>
      </c>
      <c r="X1416" t="str">
        <f t="shared" si="722"/>
        <v>0.0000500981297815254-0.00101702161003708i</v>
      </c>
      <c r="Y1416" t="str">
        <f t="shared" si="723"/>
        <v>0.009+0.644403485104338i</v>
      </c>
      <c r="Z1416" t="str">
        <f t="shared" si="724"/>
        <v>-0.0189518913263479-0.0012009796249522i</v>
      </c>
      <c r="AA1416" t="str">
        <f t="shared" si="725"/>
        <v>0.262303915615182-18.6476197504428i</v>
      </c>
      <c r="AB1416" t="str">
        <f t="shared" si="726"/>
        <v>0.67176481339809-0.187160113941666i</v>
      </c>
      <c r="AC1416" t="str">
        <f t="shared" si="727"/>
        <v>1.05414988678415-1.1452525434907i</v>
      </c>
      <c r="AD1416" t="str">
        <f t="shared" si="728"/>
        <v>0.38074662815049+0.236105826594045i</v>
      </c>
      <c r="AE1416" t="str">
        <f t="shared" si="729"/>
        <v>-0.00693231043250953-0.00493192090980587i</v>
      </c>
      <c r="AF1416" t="str">
        <f t="shared" si="730"/>
        <v>-5.98754169778197-1.041400221065i</v>
      </c>
      <c r="AG1416" t="str">
        <f t="shared" si="731"/>
        <v>1.01629971248393-0.0254778744339182i</v>
      </c>
      <c r="AH1416" t="str">
        <f t="shared" si="732"/>
        <v>0.034859646986215+0.0370338995091005i</v>
      </c>
      <c r="AI1416">
        <f t="shared" si="733"/>
        <v>-25.872531476691648</v>
      </c>
      <c r="AJ1416">
        <f t="shared" si="734"/>
        <v>46.732249142771416</v>
      </c>
      <c r="AK1416"/>
      <c r="AL1416"/>
      <c r="AM1416"/>
      <c r="AN1416"/>
    </row>
    <row r="1417" spans="1:40" x14ac:dyDescent="0.35">
      <c r="A1417"/>
      <c r="B1417">
        <f t="shared" si="700"/>
        <v>128300</v>
      </c>
      <c r="C1417" s="237" t="str">
        <f t="shared" si="703"/>
        <v>-1.95915188821355E-06+0.00805461539623429i</v>
      </c>
      <c r="D1417" s="208" t="str">
        <f t="shared" si="704"/>
        <v>-2.51367622235026+0.0617520513711296i</v>
      </c>
      <c r="E1417" t="str">
        <f t="shared" si="705"/>
        <v>20500</v>
      </c>
      <c r="F1417" t="str">
        <f t="shared" si="706"/>
        <v>0.327868852459016</v>
      </c>
      <c r="G1417" t="str">
        <f t="shared" si="701"/>
        <v>0.327868852459016</v>
      </c>
      <c r="H1417" t="str">
        <f t="shared" si="707"/>
        <v>3.47439531572223+1.10252316172742i</v>
      </c>
      <c r="I1417" t="str">
        <f t="shared" si="708"/>
        <v>503.832921819463i</v>
      </c>
      <c r="J1417" t="str">
        <f t="shared" si="702"/>
        <v>-342.608129104528+110.222520640601i</v>
      </c>
      <c r="K1417" t="str">
        <f t="shared" si="709"/>
        <v>0.42873481110772-1.33264990368486i</v>
      </c>
      <c r="L1417" t="str">
        <f t="shared" si="710"/>
        <v>0.0861109407251023-0.227565765518335i</v>
      </c>
      <c r="M1417" t="str">
        <f t="shared" si="711"/>
        <v>0.514845751832822-1.56021566920319i</v>
      </c>
      <c r="N1417" t="str">
        <f t="shared" si="712"/>
        <v>-1.60032374362846i</v>
      </c>
      <c r="O1417" t="str">
        <f t="shared" si="713"/>
        <v>-0.0295231263505974-0.999564097499749i</v>
      </c>
      <c r="P1417" t="str">
        <f t="shared" si="714"/>
        <v>1.0295231263506+0.999564097499749i</v>
      </c>
      <c r="Q1417" t="str">
        <f t="shared" si="715"/>
        <v>-1.0295231263506+0.600759646128711i</v>
      </c>
      <c r="R1417" t="str">
        <f t="shared" si="716"/>
        <v>-0.323346274847902-1.15958297642734i</v>
      </c>
      <c r="S1417" t="str">
        <f t="shared" si="717"/>
        <v>0.173301859910927i</v>
      </c>
      <c r="T1417" t="str">
        <f t="shared" si="718"/>
        <v>0.200957886535907-0.0560365108264112i</v>
      </c>
      <c r="U1417" t="str">
        <f t="shared" si="719"/>
        <v>0.00005-0.0011075808866767i</v>
      </c>
      <c r="V1417" t="str">
        <f t="shared" si="720"/>
        <v>0.00002-0.0124049059307791i</v>
      </c>
      <c r="W1417" t="str">
        <f t="shared" si="721"/>
        <v>0.0000422728312946898-0.00101694055237801i</v>
      </c>
      <c r="X1417" t="str">
        <f t="shared" si="722"/>
        <v>0.0000500859180423036-0.00101622923958738i</v>
      </c>
      <c r="Y1417" t="str">
        <f t="shared" si="723"/>
        <v>0.009+0.644906139928913i</v>
      </c>
      <c r="Z1417" t="str">
        <f t="shared" si="724"/>
        <v>-0.0189223282205243-0.00119939713272725i</v>
      </c>
      <c r="AA1417" t="str">
        <f t="shared" si="725"/>
        <v>0.261893621260996-18.6330452474119i</v>
      </c>
      <c r="AB1417" t="str">
        <f t="shared" si="726"/>
        <v>0.671682307401803-0.18729661990103i</v>
      </c>
      <c r="AC1417" t="str">
        <f t="shared" si="727"/>
        <v>1.0535896613887-1.14439812982354i</v>
      </c>
      <c r="AD1417" t="str">
        <f t="shared" si="728"/>
        <v>0.381047279254758+0.236119604215329i</v>
      </c>
      <c r="AE1417" t="str">
        <f t="shared" si="729"/>
        <v>-0.00692710050931977-0.00492495966443444i</v>
      </c>
      <c r="AF1417" t="str">
        <f t="shared" si="730"/>
        <v>-5.98807153807249-1.04077111035629i</v>
      </c>
      <c r="AG1417" t="str">
        <f t="shared" si="731"/>
        <v>1.01628790445795-0.0254784033787615i</v>
      </c>
      <c r="AH1417" t="str">
        <f t="shared" si="732"/>
        <v>0.0348443349822954+0.0369858922246852i</v>
      </c>
      <c r="AI1417">
        <f t="shared" si="733"/>
        <v>-25.880296495760128</v>
      </c>
      <c r="AJ1417">
        <f t="shared" si="734"/>
        <v>46.707719155752258</v>
      </c>
      <c r="AK1417"/>
      <c r="AL1417"/>
      <c r="AM1417"/>
      <c r="AN1417"/>
    </row>
    <row r="1418" spans="1:40" x14ac:dyDescent="0.35">
      <c r="A1418"/>
      <c r="B1418">
        <f t="shared" si="700"/>
        <v>128400</v>
      </c>
      <c r="C1418" s="237" t="str">
        <f t="shared" si="703"/>
        <v>-1.95610143827131E-06+0.00804834233202534i</v>
      </c>
      <c r="D1418" s="208" t="str">
        <f t="shared" si="704"/>
        <v>-2.51367619896348+0.061703957878861i</v>
      </c>
      <c r="E1418" t="str">
        <f t="shared" si="705"/>
        <v>20500</v>
      </c>
      <c r="F1418" t="str">
        <f t="shared" si="706"/>
        <v>0.327868852459016</v>
      </c>
      <c r="G1418" t="str">
        <f t="shared" si="701"/>
        <v>0.327868852459016</v>
      </c>
      <c r="H1418" t="str">
        <f t="shared" si="707"/>
        <v>3.47492411688497+1.10184657159397i</v>
      </c>
      <c r="I1418" t="str">
        <f t="shared" si="708"/>
        <v>504.225620901162i</v>
      </c>
      <c r="J1418" t="str">
        <f t="shared" si="702"/>
        <v>-343.143970160152+110.308430633305i</v>
      </c>
      <c r="K1418" t="str">
        <f t="shared" si="709"/>
        <v>0.428126256614491-1.33180159105758i</v>
      </c>
      <c r="L1418" t="str">
        <f t="shared" si="710"/>
        <v>0.0859936343323319-0.227432887810438i</v>
      </c>
      <c r="M1418" t="str">
        <f t="shared" si="711"/>
        <v>0.514119890946823-1.55923447886802i</v>
      </c>
      <c r="N1418" t="str">
        <f t="shared" si="712"/>
        <v>-1.60157107312466i</v>
      </c>
      <c r="O1418" t="str">
        <f t="shared" si="713"/>
        <v>-0.0307698888429606-0.99952649486674i</v>
      </c>
      <c r="P1418" t="str">
        <f t="shared" si="714"/>
        <v>1.03076988884296+0.99952649486674i</v>
      </c>
      <c r="Q1418" t="str">
        <f t="shared" si="715"/>
        <v>-1.03076988884296+0.60204457825792i</v>
      </c>
      <c r="R1418" t="str">
        <f t="shared" si="716"/>
        <v>-0.323329885067535-1.15853743118251i</v>
      </c>
      <c r="S1418" t="str">
        <f t="shared" si="717"/>
        <v>0.173436935405792i</v>
      </c>
      <c r="T1418" t="str">
        <f t="shared" si="718"/>
        <v>0.200933181617193-0.0560773443912202i</v>
      </c>
      <c r="U1418" t="str">
        <f t="shared" si="719"/>
        <v>0.00005-0.00110671828474004i</v>
      </c>
      <c r="V1418" t="str">
        <f t="shared" si="720"/>
        <v>0.00002-0.0123952447890884i</v>
      </c>
      <c r="W1418" t="str">
        <f t="shared" si="721"/>
        <v>0.0000422728301234535-0.00101614876851616i</v>
      </c>
      <c r="X1418" t="str">
        <f t="shared" si="722"/>
        <v>0.0000500737348181763-0.00101543810331607i</v>
      </c>
      <c r="Y1418" t="str">
        <f t="shared" si="723"/>
        <v>0.009+0.645408794753487i</v>
      </c>
      <c r="Z1418" t="str">
        <f t="shared" si="724"/>
        <v>-0.0188928342716798-0.00119781861974649i</v>
      </c>
      <c r="AA1418" t="str">
        <f t="shared" si="725"/>
        <v>0.261484290034495-18.6184935398209i</v>
      </c>
      <c r="AB1418" t="str">
        <f t="shared" si="726"/>
        <v>0.671599733599441-0.187433102143668i</v>
      </c>
      <c r="AC1418" t="str">
        <f t="shared" si="727"/>
        <v>1.05303062645446-1.14354454666075i</v>
      </c>
      <c r="AD1418" t="str">
        <f t="shared" si="728"/>
        <v>0.38134798232313+0.236133021372082i</v>
      </c>
      <c r="AE1418" t="str">
        <f t="shared" si="729"/>
        <v>-0.00692189970013394-0.0049180077526832i</v>
      </c>
      <c r="AF1418" t="str">
        <f t="shared" si="730"/>
        <v>-5.98860031584845-1.04014261371511i</v>
      </c>
      <c r="AG1418" t="str">
        <f t="shared" si="731"/>
        <v>1.01627609065451-0.0254789351288923i</v>
      </c>
      <c r="AH1418" t="str">
        <f t="shared" si="732"/>
        <v>0.0348290411032252+0.0369379471298289i</v>
      </c>
      <c r="AI1418">
        <f t="shared" si="733"/>
        <v>-25.888056997891301</v>
      </c>
      <c r="AJ1418">
        <f t="shared" si="734"/>
        <v>46.683178522237377</v>
      </c>
      <c r="AK1418"/>
      <c r="AL1418"/>
      <c r="AM1418"/>
      <c r="AN1418"/>
    </row>
    <row r="1419" spans="1:40" x14ac:dyDescent="0.35">
      <c r="A1419"/>
      <c r="B1419">
        <f t="shared" si="700"/>
        <v>128500</v>
      </c>
      <c r="C1419" s="237" t="str">
        <f t="shared" si="703"/>
        <v>-1.95305810723009E-06+0.00804207903133873i</v>
      </c>
      <c r="D1419" s="208" t="str">
        <f t="shared" si="704"/>
        <v>-2.51367617563128+0.0616559392402636i</v>
      </c>
      <c r="E1419" t="str">
        <f t="shared" si="705"/>
        <v>20500</v>
      </c>
      <c r="F1419" t="str">
        <f t="shared" si="706"/>
        <v>0.327868852459016</v>
      </c>
      <c r="G1419" t="str">
        <f t="shared" si="701"/>
        <v>0.327868852459016</v>
      </c>
      <c r="H1419" t="str">
        <f t="shared" si="707"/>
        <v>3.47545185819137+1.10117066988146i</v>
      </c>
      <c r="I1419" t="str">
        <f t="shared" si="708"/>
        <v>504.61831998286i</v>
      </c>
      <c r="J1419" t="str">
        <f t="shared" si="702"/>
        <v>-343.680228700043+110.39434062601i</v>
      </c>
      <c r="K1419" t="str">
        <f t="shared" si="709"/>
        <v>0.4275189551227-1.33095420867576i</v>
      </c>
      <c r="L1419" t="str">
        <f t="shared" si="710"/>
        <v>0.0858765560878937-0.227300130719078i</v>
      </c>
      <c r="M1419" t="str">
        <f t="shared" si="711"/>
        <v>0.513395511210594-1.55825433939484i</v>
      </c>
      <c r="N1419" t="str">
        <f t="shared" si="712"/>
        <v>-1.60281840262086i</v>
      </c>
      <c r="O1419" t="str">
        <f t="shared" si="713"/>
        <v>-0.0320166034625872-0.999487337139756i</v>
      </c>
      <c r="P1419" t="str">
        <f t="shared" si="714"/>
        <v>1.03201660346259+0.999487337139756i</v>
      </c>
      <c r="Q1419" t="str">
        <f t="shared" si="715"/>
        <v>-1.03201660346259+0.603331065481104i</v>
      </c>
      <c r="R1419" t="str">
        <f t="shared" si="716"/>
        <v>-0.323313479873439-1.15749339635455i</v>
      </c>
      <c r="S1419" t="str">
        <f t="shared" si="717"/>
        <v>0.173572010900656i</v>
      </c>
      <c r="T1419" t="str">
        <f t="shared" si="718"/>
        <v>0.200908456409489-0.0561181708529216i</v>
      </c>
      <c r="U1419" t="str">
        <f t="shared" si="719"/>
        <v>0.00005-0.00110585702537448i</v>
      </c>
      <c r="V1419" t="str">
        <f t="shared" si="720"/>
        <v>0.00002-0.0123855986841942i</v>
      </c>
      <c r="W1419" t="str">
        <f t="shared" si="721"/>
        <v>0.0000422728289513045-0.0010153582171786i</v>
      </c>
      <c r="X1419" t="str">
        <f t="shared" si="722"/>
        <v>0.0000500615800204199-0.00101464819834244i</v>
      </c>
      <c r="Y1419" t="str">
        <f t="shared" si="723"/>
        <v>0.009+0.645911449578061i</v>
      </c>
      <c r="Z1419" t="str">
        <f t="shared" si="724"/>
        <v>-0.0188634092641906-0.0011962440719889i</v>
      </c>
      <c r="AA1419" t="str">
        <f t="shared" si="725"/>
        <v>0.261075918919811-18.603964574159i</v>
      </c>
      <c r="AB1419" t="str">
        <f t="shared" si="726"/>
        <v>0.671517091983091-0.187569560644857i</v>
      </c>
      <c r="AC1419" t="str">
        <f t="shared" si="727"/>
        <v>1.05247277891208-1.14269179303527i</v>
      </c>
      <c r="AD1419" t="str">
        <f t="shared" si="728"/>
        <v>0.381648736952209+0.23614607795331i</v>
      </c>
      <c r="AE1419" t="str">
        <f t="shared" si="729"/>
        <v>-0.00691670797441587-0.00491106515372787i</v>
      </c>
      <c r="AF1419" t="str">
        <f t="shared" si="730"/>
        <v>-5.98912803382265-1.0395147306412i</v>
      </c>
      <c r="AG1419" t="str">
        <f t="shared" si="731"/>
        <v>1.01626427107905-0.0254794696503842i</v>
      </c>
      <c r="AH1419" t="str">
        <f t="shared" si="732"/>
        <v>0.0348137652768144+0.0368900640883989i</v>
      </c>
      <c r="AI1419">
        <f t="shared" si="733"/>
        <v>-25.895812992403179</v>
      </c>
      <c r="AJ1419">
        <f t="shared" si="734"/>
        <v>46.658627260163058</v>
      </c>
      <c r="AK1419"/>
      <c r="AL1419"/>
      <c r="AM1419"/>
      <c r="AN1419"/>
    </row>
    <row r="1420" spans="1:40" x14ac:dyDescent="0.35">
      <c r="A1420"/>
      <c r="B1420">
        <f t="shared" si="700"/>
        <v>128600</v>
      </c>
      <c r="C1420" s="237" t="str">
        <f t="shared" si="703"/>
        <v>-1.95002187295573E-06+0.00803582547139796i</v>
      </c>
      <c r="D1420" s="208" t="str">
        <f t="shared" si="704"/>
        <v>-2.51367615235348+0.0616079952807177i</v>
      </c>
      <c r="E1420" t="str">
        <f t="shared" si="705"/>
        <v>20500</v>
      </c>
      <c r="F1420" t="str">
        <f t="shared" si="706"/>
        <v>0.327868852459016</v>
      </c>
      <c r="G1420" t="str">
        <f t="shared" si="701"/>
        <v>0.327868852459016</v>
      </c>
      <c r="H1420" t="str">
        <f t="shared" si="707"/>
        <v>3.47597854234624+1.1004954559138i</v>
      </c>
      <c r="I1420" t="str">
        <f t="shared" si="708"/>
        <v>505.011019064559i</v>
      </c>
      <c r="J1420" t="str">
        <f t="shared" si="702"/>
        <v>-344.216904724199+110.480250618716i</v>
      </c>
      <c r="K1420" t="str">
        <f t="shared" si="709"/>
        <v>0.42691290331696-1.33010775540086i</v>
      </c>
      <c r="L1420" t="str">
        <f t="shared" si="710"/>
        <v>0.0857597054329775-0.227167494173839i</v>
      </c>
      <c r="M1420" t="str">
        <f t="shared" si="711"/>
        <v>0.512672608749938-1.5572752495747i</v>
      </c>
      <c r="N1420" t="str">
        <f t="shared" si="712"/>
        <v>-1.60406573211707i</v>
      </c>
      <c r="O1420" t="str">
        <f t="shared" si="713"/>
        <v>-0.03326326826981-0.999446624379717i</v>
      </c>
      <c r="P1420" t="str">
        <f t="shared" si="714"/>
        <v>1.03326326826981+0.999446624379717i</v>
      </c>
      <c r="Q1420" t="str">
        <f t="shared" si="715"/>
        <v>-1.03326326826981+0.604619107737353i</v>
      </c>
      <c r="R1420" t="str">
        <f t="shared" si="716"/>
        <v>-0.323297059258931-1.15645086840631i</v>
      </c>
      <c r="S1420" t="str">
        <f t="shared" si="717"/>
        <v>0.173707086395521i</v>
      </c>
      <c r="T1420" t="str">
        <f t="shared" si="718"/>
        <v>0.20088371091043-0.056158990204109i</v>
      </c>
      <c r="U1420" t="str">
        <f t="shared" si="719"/>
        <v>0.00005-0.00110499710544806i</v>
      </c>
      <c r="V1420" t="str">
        <f t="shared" si="720"/>
        <v>0.00002-0.0123759675810183i</v>
      </c>
      <c r="W1420" t="str">
        <f t="shared" si="721"/>
        <v>0.0000422728277782432-0.00101456889549006i</v>
      </c>
      <c r="X1420" t="str">
        <f t="shared" si="722"/>
        <v>0.0000500494535606574-0.0010138595217948i</v>
      </c>
      <c r="Y1420" t="str">
        <f t="shared" si="723"/>
        <v>0.009+0.646414104402636i</v>
      </c>
      <c r="Z1420" t="str">
        <f t="shared" si="724"/>
        <v>-0.0188340529832736-0.00119467347549559i</v>
      </c>
      <c r="AA1420" t="str">
        <f t="shared" si="725"/>
        <v>0.260668504912894-18.589458297083i</v>
      </c>
      <c r="AB1420" t="str">
        <f t="shared" si="726"/>
        <v>0.671434382544848-0.187705995379839i</v>
      </c>
      <c r="AC1420" t="str">
        <f t="shared" si="727"/>
        <v>1.05191611570186-1.14183986797995i</v>
      </c>
      <c r="AD1420" t="str">
        <f t="shared" si="728"/>
        <v>0.381949542738376+0.236158773848426i</v>
      </c>
      <c r="AE1420" t="str">
        <f t="shared" si="729"/>
        <v>-0.00691152530174942-0.00490413184681338i</v>
      </c>
      <c r="AF1420" t="str">
        <f t="shared" si="730"/>
        <v>-5.98965469469972-1.03888746063308i</v>
      </c>
      <c r="AG1420" t="str">
        <f t="shared" si="731"/>
        <v>1.01625244573702-0.0254800069094023i</v>
      </c>
      <c r="AH1420" t="str">
        <f t="shared" si="732"/>
        <v>0.0347985074311609+0.0368422429646969i</v>
      </c>
      <c r="AI1420">
        <f t="shared" si="733"/>
        <v>-25.903564488592131</v>
      </c>
      <c r="AJ1420">
        <f t="shared" si="734"/>
        <v>46.634065387406167</v>
      </c>
      <c r="AK1420"/>
      <c r="AL1420"/>
      <c r="AM1420"/>
      <c r="AN1420"/>
    </row>
    <row r="1421" spans="1:40" x14ac:dyDescent="0.35">
      <c r="A1421"/>
      <c r="B1421">
        <f t="shared" si="700"/>
        <v>128700</v>
      </c>
      <c r="C1421" s="237" t="str">
        <f t="shared" si="703"/>
        <v>-1.94699271340003E-06+0.00802958162949735i</v>
      </c>
      <c r="D1421" s="208" t="str">
        <f t="shared" si="704"/>
        <v>-2.51367612912992+0.0615601258261464i</v>
      </c>
      <c r="E1421" t="str">
        <f t="shared" si="705"/>
        <v>20500</v>
      </c>
      <c r="F1421" t="str">
        <f t="shared" si="706"/>
        <v>0.327868852459016</v>
      </c>
      <c r="G1421" t="str">
        <f t="shared" si="701"/>
        <v>0.327868852459016</v>
      </c>
      <c r="H1421" t="str">
        <f t="shared" si="707"/>
        <v>3.47650417204625+1.09982092901416i</v>
      </c>
      <c r="I1421" t="str">
        <f t="shared" si="708"/>
        <v>505.403718146258i</v>
      </c>
      <c r="J1421" t="str">
        <f t="shared" si="702"/>
        <v>-344.753998232622+110.566160611421i</v>
      </c>
      <c r="K1421" t="str">
        <f t="shared" si="709"/>
        <v>0.426308097892375-1.32926223009464i</v>
      </c>
      <c r="L1421" t="str">
        <f t="shared" si="710"/>
        <v>0.0856430818103658-0.227034978103925i</v>
      </c>
      <c r="M1421" t="str">
        <f t="shared" si="711"/>
        <v>0.511951179702741-1.55629720819856i</v>
      </c>
      <c r="N1421" t="str">
        <f t="shared" si="712"/>
        <v>-1.60531306161327i</v>
      </c>
      <c r="O1421" t="str">
        <f t="shared" si="713"/>
        <v>-0.03450988132501-0.999404356649967i</v>
      </c>
      <c r="P1421" t="str">
        <f t="shared" si="714"/>
        <v>1.03450988132501+0.999404356649967i</v>
      </c>
      <c r="Q1421" t="str">
        <f t="shared" si="715"/>
        <v>-1.03450988132501+0.605908704963303i</v>
      </c>
      <c r="R1421" t="str">
        <f t="shared" si="716"/>
        <v>-0.323280623217346-1.15540984381163i</v>
      </c>
      <c r="S1421" t="str">
        <f t="shared" si="717"/>
        <v>0.173842161890385i</v>
      </c>
      <c r="T1421" t="str">
        <f t="shared" si="718"/>
        <v>0.200858945117646-0.0561998024373744i</v>
      </c>
      <c r="U1421" t="str">
        <f t="shared" si="719"/>
        <v>0.00005-0.00110413852183855i</v>
      </c>
      <c r="V1421" t="str">
        <f t="shared" si="720"/>
        <v>0.00002-0.0123663514445917i</v>
      </c>
      <c r="W1421" t="str">
        <f t="shared" si="721"/>
        <v>0.0000422728266042694-0.00101378080058425i</v>
      </c>
      <c r="X1421" t="str">
        <f t="shared" si="722"/>
        <v>0.0000500373553508543-0.00101307207081036i</v>
      </c>
      <c r="Y1421" t="str">
        <f t="shared" si="723"/>
        <v>0.009+0.64691675922721i</v>
      </c>
      <c r="Z1421" t="str">
        <f t="shared" si="724"/>
        <v>-0.0188047652149819-0.00119310681636942i</v>
      </c>
      <c r="AA1421" t="str">
        <f t="shared" si="725"/>
        <v>0.260262045021446-18.5749746554168i</v>
      </c>
      <c r="AB1421" t="str">
        <f t="shared" si="726"/>
        <v>0.671351605276792-0.187842406323856i</v>
      </c>
      <c r="AC1421" t="str">
        <f t="shared" si="727"/>
        <v>1.05136063377367-1.14098877052759i</v>
      </c>
      <c r="AD1421" t="str">
        <f t="shared" si="728"/>
        <v>0.382250399277798+0.236171108947239i</v>
      </c>
      <c r="AE1421" t="str">
        <f t="shared" si="729"/>
        <v>-0.00690635165183763-0.00489720781125303i</v>
      </c>
      <c r="AF1421" t="str">
        <f t="shared" si="730"/>
        <v>-5.99018030117617-1.03826080318801i</v>
      </c>
      <c r="AG1421" t="str">
        <f t="shared" si="731"/>
        <v>1.01624061463386-0.0254805468722028i</v>
      </c>
      <c r="AH1421" t="str">
        <f t="shared" si="732"/>
        <v>0.0347832674946501+0.0367944836234551i</v>
      </c>
      <c r="AI1421">
        <f t="shared" si="733"/>
        <v>-25.911311495733123</v>
      </c>
      <c r="AJ1421">
        <f t="shared" si="734"/>
        <v>46.609492921781822</v>
      </c>
      <c r="AK1421"/>
      <c r="AL1421"/>
      <c r="AM1421"/>
      <c r="AN1421"/>
    </row>
    <row r="1422" spans="1:40" x14ac:dyDescent="0.35">
      <c r="A1422"/>
      <c r="B1422">
        <f t="shared" si="700"/>
        <v>128800</v>
      </c>
      <c r="C1422" s="237" t="str">
        <f t="shared" si="703"/>
        <v>-1.94397060660035E-06+0.0080233474830017i</v>
      </c>
      <c r="D1422" s="208" t="str">
        <f t="shared" si="704"/>
        <v>-2.51367610596044+0.0615123307030131i</v>
      </c>
      <c r="E1422" t="str">
        <f t="shared" si="705"/>
        <v>20500</v>
      </c>
      <c r="F1422" t="str">
        <f t="shared" si="706"/>
        <v>0.327868852459016</v>
      </c>
      <c r="G1422" t="str">
        <f t="shared" si="701"/>
        <v>0.327868852459016</v>
      </c>
      <c r="H1422" t="str">
        <f t="shared" si="707"/>
        <v>3.4770287499799+1.09914708850507i</v>
      </c>
      <c r="I1422" t="str">
        <f t="shared" si="708"/>
        <v>505.796417227957i</v>
      </c>
      <c r="J1422" t="str">
        <f t="shared" si="702"/>
        <v>-345.291509225311+110.652070604125i</v>
      </c>
      <c r="K1422" t="str">
        <f t="shared" si="709"/>
        <v>0.425704535554531-1.32841763161912i</v>
      </c>
      <c r="L1422" t="str">
        <f t="shared" si="710"/>
        <v>0.0855266846644271-0.226902582438158i</v>
      </c>
      <c r="M1422" t="str">
        <f t="shared" si="711"/>
        <v>0.511231220218958-1.55532021405728i</v>
      </c>
      <c r="N1422" t="str">
        <f t="shared" si="712"/>
        <v>-1.60656039110947i</v>
      </c>
      <c r="O1422" t="str">
        <f t="shared" si="713"/>
        <v>-0.0357564406886779-0.999360534016266i</v>
      </c>
      <c r="P1422" t="str">
        <f t="shared" si="714"/>
        <v>1.03575644068868+0.999360534016266i</v>
      </c>
      <c r="Q1422" t="str">
        <f t="shared" si="715"/>
        <v>-1.03575644068868+0.607199857093204i</v>
      </c>
      <c r="R1422" t="str">
        <f t="shared" si="716"/>
        <v>-0.323264171742003-1.15437031905529i</v>
      </c>
      <c r="S1422" t="str">
        <f t="shared" si="717"/>
        <v>0.173977237385249i</v>
      </c>
      <c r="T1422" t="str">
        <f t="shared" si="718"/>
        <v>0.200834159028768-0.0562406075453044i</v>
      </c>
      <c r="U1422" t="str">
        <f t="shared" si="719"/>
        <v>0.00005-0.00110328127143339i</v>
      </c>
      <c r="V1422" t="str">
        <f t="shared" si="720"/>
        <v>0.00002-0.012356750240054i</v>
      </c>
      <c r="W1422" t="str">
        <f t="shared" si="721"/>
        <v>0.0000422728254293834-0.00101299392960373i</v>
      </c>
      <c r="X1422" t="str">
        <f t="shared" si="722"/>
        <v>0.0000500252853033175-0.00101228584253521i</v>
      </c>
      <c r="Y1422" t="str">
        <f t="shared" si="723"/>
        <v>0.009+0.647419414051785i</v>
      </c>
      <c r="Z1422" t="str">
        <f t="shared" si="724"/>
        <v>-0.0187755457462007-0.00119154408077469i</v>
      </c>
      <c r="AA1422" t="str">
        <f t="shared" si="725"/>
        <v>0.259856536264868-18.5605135961503i</v>
      </c>
      <c r="AB1422" t="str">
        <f t="shared" si="726"/>
        <v>0.671268760171004-0.187978793452127i</v>
      </c>
      <c r="AC1422" t="str">
        <f t="shared" si="727"/>
        <v>1.0508063300869-1.14013849971095i</v>
      </c>
      <c r="AD1422" t="str">
        <f t="shared" si="728"/>
        <v>0.382551306166423+0.236183083139972i</v>
      </c>
      <c r="AE1422" t="str">
        <f t="shared" si="729"/>
        <v>-0.00690118699450194-0.00489029302642848i</v>
      </c>
      <c r="AF1422" t="str">
        <f t="shared" si="730"/>
        <v>-5.99070485594034-1.03763475780206i</v>
      </c>
      <c r="AG1422" t="str">
        <f t="shared" si="731"/>
        <v>1.01622877777505-0.0254810895051326i</v>
      </c>
      <c r="AH1422" t="str">
        <f t="shared" si="732"/>
        <v>0.0347680453959482+0.0367467859298331i</v>
      </c>
      <c r="AI1422">
        <f t="shared" si="733"/>
        <v>-25.919054023080612</v>
      </c>
      <c r="AJ1422">
        <f t="shared" si="734"/>
        <v>46.584909881046983</v>
      </c>
      <c r="AK1422"/>
      <c r="AL1422"/>
      <c r="AM1422"/>
      <c r="AN1422"/>
    </row>
    <row r="1423" spans="1:40" x14ac:dyDescent="0.35">
      <c r="A1423"/>
      <c r="B1423">
        <f t="shared" si="700"/>
        <v>128900</v>
      </c>
      <c r="C1423" s="237" t="str">
        <f t="shared" si="703"/>
        <v>-0.0000019409555306792+0.00801712300934608i</v>
      </c>
      <c r="D1423" s="208" t="str">
        <f t="shared" si="704"/>
        <v>-2.51367608284486+0.06146460973832i</v>
      </c>
      <c r="E1423" t="str">
        <f t="shared" si="705"/>
        <v>20500</v>
      </c>
      <c r="F1423" t="str">
        <f t="shared" si="706"/>
        <v>0.327868852459016</v>
      </c>
      <c r="G1423" t="str">
        <f t="shared" si="701"/>
        <v>0.327868852459016</v>
      </c>
      <c r="H1423" t="str">
        <f t="shared" si="707"/>
        <v>3.47755227882759+1.09847393370832i</v>
      </c>
      <c r="I1423" t="str">
        <f t="shared" si="708"/>
        <v>506.189116309655i</v>
      </c>
      <c r="J1423" t="str">
        <f t="shared" si="702"/>
        <v>-345.829437702266+110.737980596831i</v>
      </c>
      <c r="K1423" t="str">
        <f t="shared" si="709"/>
        <v>0.425102213019455-1.32757395883661i</v>
      </c>
      <c r="L1423" t="str">
        <f t="shared" si="710"/>
        <v>0.0854105134411151-0.226770307104991i</v>
      </c>
      <c r="M1423" t="str">
        <f t="shared" si="711"/>
        <v>0.51051272646057-1.5543442659416i</v>
      </c>
      <c r="N1423" t="str">
        <f t="shared" si="712"/>
        <v>-1.60780772060568i</v>
      </c>
      <c r="O1423" t="str">
        <f t="shared" si="713"/>
        <v>-0.0370029444213891-0.999315156546796i</v>
      </c>
      <c r="P1423" t="str">
        <f t="shared" si="714"/>
        <v>1.03700294442139+0.999315156546796i</v>
      </c>
      <c r="Q1423" t="str">
        <f t="shared" si="715"/>
        <v>-1.03700294442139+0.608492564058884i</v>
      </c>
      <c r="R1423" t="str">
        <f t="shared" si="716"/>
        <v>-0.323247704826209-1.15333229063296i</v>
      </c>
      <c r="S1423" t="str">
        <f t="shared" si="717"/>
        <v>0.174112312880114i</v>
      </c>
      <c r="T1423" t="str">
        <f t="shared" si="718"/>
        <v>0.200809352641424-0.0562814055204796i</v>
      </c>
      <c r="U1423" t="str">
        <f t="shared" si="719"/>
        <v>0.0000499999999999999-0.00110242535112972i</v>
      </c>
      <c r="V1423" t="str">
        <f t="shared" si="720"/>
        <v>0.00002-0.0123471639326529i</v>
      </c>
      <c r="W1423" t="str">
        <f t="shared" si="721"/>
        <v>0.0000422728242535848-0.00101220827969998i</v>
      </c>
      <c r="X1423" t="str">
        <f t="shared" si="722"/>
        <v>0.0000500132433306937-0.00101150083412431i</v>
      </c>
      <c r="Y1423" t="str">
        <f t="shared" si="723"/>
        <v>0.009+0.647922068876359i</v>
      </c>
      <c r="Z1423" t="str">
        <f t="shared" si="724"/>
        <v>-0.0187463943646433-0.0011899852549368i</v>
      </c>
      <c r="AA1423" t="str">
        <f t="shared" si="725"/>
        <v>0.259451975674205-18.5460750664392i</v>
      </c>
      <c r="AB1423" t="str">
        <f t="shared" si="726"/>
        <v>0.671185847219556-0.188115156739856i</v>
      </c>
      <c r="AC1423" t="str">
        <f t="shared" si="727"/>
        <v>1.0502532016105-1.13928905456269i</v>
      </c>
      <c r="AD1423" t="str">
        <f t="shared" si="728"/>
        <v>0.382852262999996+0.236194696317235i</v>
      </c>
      <c r="AE1423" t="str">
        <f t="shared" si="729"/>
        <v>-0.00689603129968227-0.00488338747178923i</v>
      </c>
      <c r="AF1423" t="str">
        <f t="shared" si="730"/>
        <v>-5.99122836167245-1.03700932397i</v>
      </c>
      <c r="AG1423" t="str">
        <f t="shared" si="731"/>
        <v>1.01621693516608-0.0254816347746298i</v>
      </c>
      <c r="AH1423" t="str">
        <f t="shared" si="732"/>
        <v>0.0347528410640074+0.0366991497494162i</v>
      </c>
      <c r="AI1423">
        <f t="shared" si="733"/>
        <v>-25.926792079867855</v>
      </c>
      <c r="AJ1423">
        <f t="shared" si="734"/>
        <v>46.560316282895265</v>
      </c>
      <c r="AK1423"/>
      <c r="AL1423"/>
      <c r="AM1423"/>
      <c r="AN1423"/>
    </row>
    <row r="1424" spans="1:40" x14ac:dyDescent="0.35">
      <c r="A1424"/>
      <c r="B1424">
        <f t="shared" si="700"/>
        <v>129000</v>
      </c>
      <c r="C1424" s="237" t="str">
        <f t="shared" si="703"/>
        <v>-1.93794746384387E-06+0.00801090818603552i</v>
      </c>
      <c r="D1424" s="208" t="str">
        <f t="shared" si="704"/>
        <v>-2.51367605978301+0.0614169627596057i</v>
      </c>
      <c r="E1424" t="str">
        <f t="shared" si="705"/>
        <v>20500</v>
      </c>
      <c r="F1424" t="str">
        <f t="shared" si="706"/>
        <v>0.327868852459016</v>
      </c>
      <c r="G1424" t="str">
        <f t="shared" si="701"/>
        <v>0.327868852459016</v>
      </c>
      <c r="H1424" t="str">
        <f t="shared" si="707"/>
        <v>3.47807476126164+1.09780146394508i</v>
      </c>
      <c r="I1424" t="str">
        <f t="shared" si="708"/>
        <v>506.581815391354i</v>
      </c>
      <c r="J1424" t="str">
        <f t="shared" si="702"/>
        <v>-346.367783663487+110.823890589536i</v>
      </c>
      <c r="K1424" t="str">
        <f t="shared" si="709"/>
        <v>0.424501127013551-1.32673121060974i</v>
      </c>
      <c r="L1424" t="str">
        <f t="shared" si="710"/>
        <v>0.0852945675879592-0.226638152032497i</v>
      </c>
      <c r="M1424" t="str">
        <f t="shared" si="711"/>
        <v>0.50979569460151-1.55336936264224i</v>
      </c>
      <c r="N1424" t="str">
        <f t="shared" si="712"/>
        <v>-1.60905505010188i</v>
      </c>
      <c r="O1424" t="str">
        <f t="shared" si="713"/>
        <v>-0.0382493905837744-0.999268224312156i</v>
      </c>
      <c r="P1424" t="str">
        <f t="shared" si="714"/>
        <v>1.03824939058377+0.999268224312156i</v>
      </c>
      <c r="Q1424" t="str">
        <f t="shared" si="715"/>
        <v>-1.03824939058377+0.609786825789724i</v>
      </c>
      <c r="R1424" t="str">
        <f t="shared" si="716"/>
        <v>-0.323231222463265-1.15229575505119i</v>
      </c>
      <c r="S1424" t="str">
        <f t="shared" si="717"/>
        <v>0.174247388374978i</v>
      </c>
      <c r="T1424" t="str">
        <f t="shared" si="718"/>
        <v>0.200784525953243-0.0563221963554755i</v>
      </c>
      <c r="U1424" t="str">
        <f t="shared" si="719"/>
        <v>0.0000499999999999999-0.00110157075783427i</v>
      </c>
      <c r="V1424" t="str">
        <f t="shared" si="720"/>
        <v>0.00002-0.0123375924877438i</v>
      </c>
      <c r="W1424" t="str">
        <f t="shared" si="721"/>
        <v>0.0000422728230768737-0.00101142384803325i</v>
      </c>
      <c r="X1424" t="str">
        <f t="shared" si="722"/>
        <v>0.0000500012293459688-0.00101071704274143i</v>
      </c>
      <c r="Y1424" t="str">
        <f t="shared" si="723"/>
        <v>0.009+0.648424723700933i</v>
      </c>
      <c r="Z1424" t="str">
        <f t="shared" si="724"/>
        <v>-0.018717310858848-0.00118843032514196i</v>
      </c>
      <c r="AA1424" t="str">
        <f t="shared" si="725"/>
        <v>0.259048360292093-18.5316590136042i</v>
      </c>
      <c r="AB1424" t="str">
        <f t="shared" si="726"/>
        <v>0.671102866414522-0.188251496162225i</v>
      </c>
      <c r="AC1424" t="str">
        <f t="shared" si="727"/>
        <v>1.04970124532289-1.1384404341155i</v>
      </c>
      <c r="AD1424" t="str">
        <f t="shared" si="728"/>
        <v>0.38315326937403+0.236205948370053i</v>
      </c>
      <c r="AE1424" t="str">
        <f t="shared" si="729"/>
        <v>-0.00689088453743574-0.00487649112685265i</v>
      </c>
      <c r="AF1424" t="str">
        <f t="shared" si="730"/>
        <v>-5.99175082104465-1.03638450118547i</v>
      </c>
      <c r="AG1424" t="str">
        <f t="shared" si="731"/>
        <v>1.01620508681243-0.0254821826472218i</v>
      </c>
      <c r="AH1424" t="str">
        <f t="shared" si="732"/>
        <v>0.0347376544280602+0.0366515749482171i</v>
      </c>
      <c r="AI1424">
        <f t="shared" si="733"/>
        <v>-25.934525675307061</v>
      </c>
      <c r="AJ1424">
        <f t="shared" si="734"/>
        <v>46.535712144963306</v>
      </c>
      <c r="AK1424"/>
      <c r="AL1424"/>
      <c r="AM1424"/>
      <c r="AN1424"/>
    </row>
    <row r="1425" spans="1:40" x14ac:dyDescent="0.35">
      <c r="A1425"/>
      <c r="B1425">
        <f t="shared" si="700"/>
        <v>129100</v>
      </c>
      <c r="C1425" s="237" t="str">
        <f t="shared" si="703"/>
        <v>-1.93494638438601E-06+0.00800470299064475i</v>
      </c>
      <c r="D1425" s="208" t="str">
        <f t="shared" si="704"/>
        <v>-2.51367603677473+0.0613693895949431i</v>
      </c>
      <c r="E1425" t="str">
        <f t="shared" si="705"/>
        <v>20500</v>
      </c>
      <c r="F1425" t="str">
        <f t="shared" si="706"/>
        <v>0.327868852459016</v>
      </c>
      <c r="G1425" t="str">
        <f t="shared" si="701"/>
        <v>0.327868852459016</v>
      </c>
      <c r="H1425" t="str">
        <f t="shared" si="707"/>
        <v>3.47859619994631+1.09712967853584i</v>
      </c>
      <c r="I1425" t="str">
        <f t="shared" si="708"/>
        <v>506.974514473053i</v>
      </c>
      <c r="J1425" t="str">
        <f t="shared" si="702"/>
        <v>-346.906547108974+110.909800582241i</v>
      </c>
      <c r="K1425" t="str">
        <f t="shared" si="709"/>
        <v>0.423901274273593-1.32588938580143i</v>
      </c>
      <c r="L1425" t="str">
        <f t="shared" si="710"/>
        <v>0.0851788465540636-0.226506117148385i</v>
      </c>
      <c r="M1425" t="str">
        <f t="shared" si="711"/>
        <v>0.509080120827657-1.55239550294982i</v>
      </c>
      <c r="N1425" t="str">
        <f t="shared" si="712"/>
        <v>-1.61030237959808i</v>
      </c>
      <c r="O1425" t="str">
        <f t="shared" si="713"/>
        <v>-0.0394957772365844-0.999219737385365i</v>
      </c>
      <c r="P1425" t="str">
        <f t="shared" si="714"/>
        <v>1.03949577723658+0.999219737385365i</v>
      </c>
      <c r="Q1425" t="str">
        <f t="shared" si="715"/>
        <v>-1.03949577723658+0.611082642212715i</v>
      </c>
      <c r="R1425" t="str">
        <f t="shared" si="716"/>
        <v>-0.323214724646479-1.15126070882732i</v>
      </c>
      <c r="S1425" t="str">
        <f t="shared" si="717"/>
        <v>0.174382463869843i</v>
      </c>
      <c r="T1425" t="str">
        <f t="shared" si="718"/>
        <v>0.20075967896185-0.0563629800428659i</v>
      </c>
      <c r="U1425" t="str">
        <f t="shared" si="719"/>
        <v>0.0000499999999999999-0.00110071748846337i</v>
      </c>
      <c r="V1425" t="str">
        <f t="shared" si="720"/>
        <v>0.00002-0.0123280358707897i</v>
      </c>
      <c r="W1425" t="str">
        <f t="shared" si="721"/>
        <v>0.0000422728218992502-0.00101064063177267i</v>
      </c>
      <c r="X1425" t="str">
        <f t="shared" si="722"/>
        <v>0.0000499892432624653-0.00100993446555914i</v>
      </c>
      <c r="Y1425" t="str">
        <f t="shared" si="723"/>
        <v>0.009+0.648927378525508i</v>
      </c>
      <c r="Z1425" t="str">
        <f t="shared" si="724"/>
        <v>-0.0186882950181733-0.00118687927773683i</v>
      </c>
      <c r="AA1425" t="str">
        <f t="shared" si="725"/>
        <v>0.258645687172699-18.5172653851301i</v>
      </c>
      <c r="AB1425" t="str">
        <f t="shared" si="726"/>
        <v>0.671019817747966-0.188387811694414i</v>
      </c>
      <c r="AC1425" t="str">
        <f t="shared" si="727"/>
        <v>1.04915045821192-1.137592637402i</v>
      </c>
      <c r="AD1425" t="str">
        <f t="shared" si="728"/>
        <v>0.383454324883842+0.236216839189846i</v>
      </c>
      <c r="AE1425" t="str">
        <f t="shared" si="729"/>
        <v>-0.00688574667793678-0.00486960397120343i</v>
      </c>
      <c r="AF1425" t="str">
        <f t="shared" si="730"/>
        <v>-5.99227223672104-1.0357602889409i</v>
      </c>
      <c r="AG1425" t="str">
        <f t="shared" si="731"/>
        <v>1.01619323271961-0.0254827330895266i</v>
      </c>
      <c r="AH1425" t="str">
        <f t="shared" si="732"/>
        <v>0.0347224854176204+0.0366040613926703i</v>
      </c>
      <c r="AI1425">
        <f t="shared" si="733"/>
        <v>-25.942254818589696</v>
      </c>
      <c r="AJ1425">
        <f t="shared" si="734"/>
        <v>46.511097484826088</v>
      </c>
      <c r="AK1425"/>
      <c r="AL1425"/>
      <c r="AM1425"/>
      <c r="AN1425"/>
    </row>
    <row r="1426" spans="1:40" x14ac:dyDescent="0.35">
      <c r="A1426"/>
      <c r="B1426">
        <f t="shared" si="700"/>
        <v>129200</v>
      </c>
      <c r="C1426" s="237" t="str">
        <f t="shared" si="703"/>
        <v>-1.93195227068123E-06+0.0079985074008179i</v>
      </c>
      <c r="D1426" s="208" t="str">
        <f t="shared" si="704"/>
        <v>-2.51367601381987+0.0613218900729373i</v>
      </c>
      <c r="E1426" t="str">
        <f t="shared" si="705"/>
        <v>20500</v>
      </c>
      <c r="F1426" t="str">
        <f t="shared" si="706"/>
        <v>0.327868852459016</v>
      </c>
      <c r="G1426" t="str">
        <f t="shared" si="701"/>
        <v>0.327868852459016</v>
      </c>
      <c r="H1426" t="str">
        <f t="shared" si="707"/>
        <v>3.47911659753786+1.09645857680046i</v>
      </c>
      <c r="I1426" t="str">
        <f t="shared" si="708"/>
        <v>507.367213554752i</v>
      </c>
      <c r="J1426" t="str">
        <f t="shared" si="702"/>
        <v>-347.445728038728+110.995710574946i</v>
      </c>
      <c r="K1426" t="str">
        <f t="shared" si="709"/>
        <v>0.423302651546666-1.32504848327493i</v>
      </c>
      <c r="L1426" t="str">
        <f t="shared" si="710"/>
        <v>0.0850633497901006-0.22637420238i</v>
      </c>
      <c r="M1426" t="str">
        <f t="shared" si="711"/>
        <v>0.508366001336767-1.55142268565493i</v>
      </c>
      <c r="N1426" t="str">
        <f t="shared" si="712"/>
        <v>-1.61154970909429i</v>
      </c>
      <c r="O1426" t="str">
        <f t="shared" si="713"/>
        <v>-0.0407421024406632-0.99916969584186i</v>
      </c>
      <c r="P1426" t="str">
        <f t="shared" si="714"/>
        <v>1.04074210244066+0.99916969584186i</v>
      </c>
      <c r="Q1426" t="str">
        <f t="shared" si="715"/>
        <v>-1.04074210244066+0.61238001325243i</v>
      </c>
      <c r="R1426" t="str">
        <f t="shared" si="716"/>
        <v>-0.323198211369136-1.15022714848947i</v>
      </c>
      <c r="S1426" t="str">
        <f t="shared" si="717"/>
        <v>0.174517539364707i</v>
      </c>
      <c r="T1426" t="str">
        <f t="shared" si="718"/>
        <v>0.200734811664866-0.0564037565752161i</v>
      </c>
      <c r="U1426" t="str">
        <f t="shared" si="719"/>
        <v>0.0000499999999999999-0.00109986553994289i</v>
      </c>
      <c r="V1426" t="str">
        <f t="shared" si="720"/>
        <v>0.00002-0.0123184940473603i</v>
      </c>
      <c r="W1426" t="str">
        <f t="shared" si="721"/>
        <v>0.0000422728207207144-0.00100985862809606i</v>
      </c>
      <c r="X1426" t="str">
        <f t="shared" si="722"/>
        <v>0.00004997728499384-0.00100915309975874i</v>
      </c>
      <c r="Y1426" t="str">
        <f t="shared" si="723"/>
        <v>0.009+0.649430033350082i</v>
      </c>
      <c r="Z1426" t="str">
        <f t="shared" si="724"/>
        <v>-0.0186593466327947-0.00118533209912824i</v>
      </c>
      <c r="AA1426" t="str">
        <f t="shared" si="725"/>
        <v>0.258243953381676-18.5028941286656i</v>
      </c>
      <c r="AB1426" t="str">
        <f t="shared" si="726"/>
        <v>0.670936701211934-0.188524103311573i</v>
      </c>
      <c r="AC1426" t="str">
        <f t="shared" si="727"/>
        <v>1.04860083727486-1.13674566345478i</v>
      </c>
      <c r="AD1426" t="str">
        <f t="shared" si="728"/>
        <v>0.383755429124528+0.236227368668439i</v>
      </c>
      <c r="AE1426" t="str">
        <f t="shared" si="729"/>
        <v>-0.0068806176914761-0.0048627259844934i</v>
      </c>
      <c r="AF1426" t="str">
        <f t="shared" si="730"/>
        <v>-5.99279261135773-1.03513668672752i</v>
      </c>
      <c r="AG1426" t="str">
        <f t="shared" si="731"/>
        <v>1.01618137289313-0.0254832860682518i</v>
      </c>
      <c r="AH1426" t="str">
        <f t="shared" si="732"/>
        <v>0.0347073339624809+0.0365566089496325i</v>
      </c>
      <c r="AI1426">
        <f t="shared" si="733"/>
        <v>-25.949979518886405</v>
      </c>
      <c r="AJ1426">
        <f t="shared" si="734"/>
        <v>46.486472319999443</v>
      </c>
      <c r="AK1426"/>
      <c r="AL1426"/>
      <c r="AM1426"/>
      <c r="AN1426"/>
    </row>
    <row r="1427" spans="1:40" x14ac:dyDescent="0.35">
      <c r="A1427"/>
      <c r="B1427">
        <f t="shared" si="700"/>
        <v>129300</v>
      </c>
      <c r="C1427" s="237" t="str">
        <f t="shared" si="703"/>
        <v>-1.92896510118877E-06+0.00799232139426832i</v>
      </c>
      <c r="D1427" s="208" t="str">
        <f t="shared" si="704"/>
        <v>-2.51367599091823+0.0612744640227238i</v>
      </c>
      <c r="E1427" t="str">
        <f t="shared" si="705"/>
        <v>20500</v>
      </c>
      <c r="F1427" t="str">
        <f t="shared" si="706"/>
        <v>0.327868852459016</v>
      </c>
      <c r="G1427" t="str">
        <f t="shared" si="701"/>
        <v>0.327868852459016</v>
      </c>
      <c r="H1427" t="str">
        <f t="shared" si="707"/>
        <v>3.47963595668448+1.09578815805815i</v>
      </c>
      <c r="I1427" t="str">
        <f t="shared" si="708"/>
        <v>507.75991263645i</v>
      </c>
      <c r="J1427" t="str">
        <f t="shared" si="702"/>
        <v>-347.985326452747+111.081620567651i</v>
      </c>
      <c r="K1427" t="str">
        <f t="shared" si="709"/>
        <v>0.422705255590149-1.32420850189385i</v>
      </c>
      <c r="L1427" t="str">
        <f t="shared" si="710"/>
        <v>0.0849480767483044-0.22624240765432i</v>
      </c>
      <c r="M1427" t="str">
        <f t="shared" si="711"/>
        <v>0.507653332338453-1.55045090954817i</v>
      </c>
      <c r="N1427" t="str">
        <f t="shared" si="712"/>
        <v>-1.61279703859049i</v>
      </c>
      <c r="O1427" t="str">
        <f t="shared" si="713"/>
        <v>-0.0419883642569191-0.999118099759497i</v>
      </c>
      <c r="P1427" t="str">
        <f t="shared" si="714"/>
        <v>1.04198836425692+0.999118099759497i</v>
      </c>
      <c r="Q1427" t="str">
        <f t="shared" si="715"/>
        <v>-1.04198836425692+0.613678938830993i</v>
      </c>
      <c r="R1427" t="str">
        <f t="shared" si="716"/>
        <v>-0.32318168262452-1.1491950705765i</v>
      </c>
      <c r="S1427" t="str">
        <f t="shared" si="717"/>
        <v>0.174652614859572i</v>
      </c>
      <c r="T1427" t="str">
        <f t="shared" si="718"/>
        <v>0.200709924059916-0.0564445259450887i</v>
      </c>
      <c r="U1427" t="str">
        <f t="shared" si="719"/>
        <v>0.00005-0.0010990149092082i</v>
      </c>
      <c r="V1427" t="str">
        <f t="shared" si="720"/>
        <v>0.00002-0.0123089669831319i</v>
      </c>
      <c r="W1427" t="str">
        <f t="shared" si="721"/>
        <v>0.0000422728195412663-0.00100907783419i</v>
      </c>
      <c r="X1427" t="str">
        <f t="shared" si="722"/>
        <v>0.0000499653544540851-0.00100837294253025i</v>
      </c>
      <c r="Y1427" t="str">
        <f t="shared" si="723"/>
        <v>0.009+0.649932688174656i</v>
      </c>
      <c r="Z1427" t="str">
        <f t="shared" si="724"/>
        <v>-0.0186304654937003-0.00118378877578285i</v>
      </c>
      <c r="AA1427" t="str">
        <f t="shared" si="725"/>
        <v>0.257843155996103-18.4885451920224i</v>
      </c>
      <c r="AB1427" t="str">
        <f t="shared" si="726"/>
        <v>0.67085351679849-0.188660370988843i</v>
      </c>
      <c r="AC1427" t="str">
        <f t="shared" si="727"/>
        <v>1.04805237951838-1.1358995113065i</v>
      </c>
      <c r="AD1427" t="str">
        <f t="shared" si="728"/>
        <v>0.384056581690962+0.236237536698064i</v>
      </c>
      <c r="AE1427" t="str">
        <f t="shared" si="729"/>
        <v>-0.00687549754846018-0.00485585714644131i</v>
      </c>
      <c r="AF1427" t="str">
        <f t="shared" si="730"/>
        <v>-5.99331194760271-1.03451369403543i</v>
      </c>
      <c r="AG1427" t="str">
        <f t="shared" si="731"/>
        <v>1.01616950733852-0.0254838415501933i</v>
      </c>
      <c r="AH1427" t="str">
        <f t="shared" si="732"/>
        <v>0.0346921999927102+0.03650921748638i</v>
      </c>
      <c r="AI1427">
        <f t="shared" si="733"/>
        <v>-25.957699785347479</v>
      </c>
      <c r="AJ1427">
        <f t="shared" si="734"/>
        <v>46.461836667941306</v>
      </c>
      <c r="AK1427"/>
      <c r="AL1427"/>
      <c r="AM1427"/>
      <c r="AN1427"/>
    </row>
    <row r="1428" spans="1:40" x14ac:dyDescent="0.35">
      <c r="A1428"/>
      <c r="B1428">
        <f t="shared" si="700"/>
        <v>129400</v>
      </c>
      <c r="C1428" s="237" t="str">
        <f t="shared" si="703"/>
        <v>-1.92598485445104E-06+0.00798614494877819i</v>
      </c>
      <c r="D1428" s="208" t="str">
        <f t="shared" si="704"/>
        <v>-2.51367596806967+0.0612271112739661i</v>
      </c>
      <c r="E1428" t="str">
        <f t="shared" si="705"/>
        <v>20500</v>
      </c>
      <c r="F1428" t="str">
        <f t="shared" si="706"/>
        <v>0.327868852459016</v>
      </c>
      <c r="G1428" t="str">
        <f t="shared" si="701"/>
        <v>0.327868852459016</v>
      </c>
      <c r="H1428" t="str">
        <f t="shared" si="707"/>
        <v>3.48015428002647+1.09511842162753i</v>
      </c>
      <c r="I1428" t="str">
        <f t="shared" si="708"/>
        <v>508.152611718149i</v>
      </c>
      <c r="J1428" t="str">
        <f t="shared" si="702"/>
        <v>-348.525342351033+111.167530560356i</v>
      </c>
      <c r="K1428" t="str">
        <f t="shared" si="709"/>
        <v>0.422109083171655-1.3233694405221i</v>
      </c>
      <c r="L1428" t="str">
        <f t="shared" si="710"/>
        <v>0.0848330268824692-0.226110732897967i</v>
      </c>
      <c r="M1428" t="str">
        <f t="shared" si="711"/>
        <v>0.506942110054124-1.54948017342007i</v>
      </c>
      <c r="N1428" t="str">
        <f t="shared" si="712"/>
        <v>-1.61404436808669i</v>
      </c>
      <c r="O1428" t="str">
        <f t="shared" si="713"/>
        <v>-0.0432345607463904-0.999064949218551i</v>
      </c>
      <c r="P1428" t="str">
        <f t="shared" si="714"/>
        <v>1.04323456074639+0.999064949218551i</v>
      </c>
      <c r="Q1428" t="str">
        <f t="shared" si="715"/>
        <v>-1.04323456074639+0.614979418868139i</v>
      </c>
      <c r="R1428" t="str">
        <f t="shared" si="716"/>
        <v>-0.323165138405899-1.14816447163797i</v>
      </c>
      <c r="S1428" t="str">
        <f t="shared" si="717"/>
        <v>0.174787690354436i</v>
      </c>
      <c r="T1428" t="str">
        <f t="shared" si="718"/>
        <v>0.200685016144622-0.0564852881450387i</v>
      </c>
      <c r="U1428" t="str">
        <f t="shared" si="719"/>
        <v>0.00005-0.00109816559320418i</v>
      </c>
      <c r="V1428" t="str">
        <f t="shared" si="720"/>
        <v>0.00002-0.0122994546438868i</v>
      </c>
      <c r="W1428" t="str">
        <f t="shared" si="721"/>
        <v>0.0000422728183609054-0.00100829824724979i</v>
      </c>
      <c r="X1428" t="str">
        <f t="shared" si="722"/>
        <v>0.000049953451557523-0.0010075939910724i</v>
      </c>
      <c r="Y1428" t="str">
        <f t="shared" si="723"/>
        <v>0.009+0.650435342999231i</v>
      </c>
      <c r="Z1428" t="str">
        <f t="shared" si="724"/>
        <v>-0.0186016513926881-0.00118224929422681i</v>
      </c>
      <c r="AA1428" t="str">
        <f t="shared" si="725"/>
        <v>0.257443292104431-18.4742185231745i</v>
      </c>
      <c r="AB1428" t="str">
        <f t="shared" si="726"/>
        <v>0.670770264499684-0.18879661470134i</v>
      </c>
      <c r="AC1428" t="str">
        <f t="shared" si="727"/>
        <v>1.04750508195848-1.13505417998977i</v>
      </c>
      <c r="AD1428" t="str">
        <f t="shared" si="728"/>
        <v>0.384357782177817+0.23624734317136i</v>
      </c>
      <c r="AE1428" t="str">
        <f t="shared" si="729"/>
        <v>-0.0068703862194112-0.0048489974368327i</v>
      </c>
      <c r="AF1428" t="str">
        <f t="shared" si="730"/>
        <v>-5.99383024809614-1.03389131035356i</v>
      </c>
      <c r="AG1428" t="str">
        <f t="shared" si="731"/>
        <v>1.01615763606133-0.0254843995022366i</v>
      </c>
      <c r="AH1428" t="str">
        <f t="shared" si="732"/>
        <v>0.0346770834386556+0.036461886870609i</v>
      </c>
      <c r="AI1428">
        <f t="shared" si="733"/>
        <v>-25.965415627102125</v>
      </c>
      <c r="AJ1428">
        <f t="shared" si="734"/>
        <v>46.437190546049777</v>
      </c>
      <c r="AK1428"/>
      <c r="AL1428"/>
      <c r="AM1428"/>
      <c r="AN1428"/>
    </row>
    <row r="1429" spans="1:40" x14ac:dyDescent="0.35">
      <c r="A1429"/>
      <c r="B1429">
        <f t="shared" si="700"/>
        <v>129500</v>
      </c>
      <c r="C1429" s="237" t="str">
        <f t="shared" si="703"/>
        <v>-1.92301150909327E-06+0.00797997804219835i</v>
      </c>
      <c r="D1429" s="208" t="str">
        <f t="shared" si="704"/>
        <v>-2.51367594527403+0.061179831656854i</v>
      </c>
      <c r="E1429" t="str">
        <f t="shared" si="705"/>
        <v>20500</v>
      </c>
      <c r="F1429" t="str">
        <f t="shared" si="706"/>
        <v>0.327868852459016</v>
      </c>
      <c r="G1429" t="str">
        <f t="shared" si="701"/>
        <v>0.327868852459016</v>
      </c>
      <c r="H1429" t="str">
        <f t="shared" si="707"/>
        <v>3.48067157019613+1.09444936682659i</v>
      </c>
      <c r="I1429" t="str">
        <f t="shared" si="708"/>
        <v>508.545310799848i</v>
      </c>
      <c r="J1429" t="str">
        <f t="shared" si="702"/>
        <v>-349.065775733585+111.253440553062i</v>
      </c>
      <c r="K1429" t="str">
        <f t="shared" si="709"/>
        <v>0.421514131069018-1.32253129802398i</v>
      </c>
      <c r="L1429" t="str">
        <f t="shared" si="710"/>
        <v>0.0847181996479433-0.225979178037208i</v>
      </c>
      <c r="M1429" t="str">
        <f t="shared" si="711"/>
        <v>0.506232330716961-1.54851047606119i</v>
      </c>
      <c r="N1429" t="str">
        <f t="shared" si="712"/>
        <v>-1.61529169758289i</v>
      </c>
      <c r="O1429" t="str">
        <f t="shared" si="713"/>
        <v>-0.0444806899702058-0.999010244301716i</v>
      </c>
      <c r="P1429" t="str">
        <f t="shared" si="714"/>
        <v>1.04448068997021+0.999010244301716i</v>
      </c>
      <c r="Q1429" t="str">
        <f t="shared" si="715"/>
        <v>-1.04448068997021+0.616281453281174i</v>
      </c>
      <c r="R1429" t="str">
        <f t="shared" si="716"/>
        <v>-0.323148578706553-1.14713534823407i</v>
      </c>
      <c r="S1429" t="str">
        <f t="shared" si="717"/>
        <v>0.1749227658493i</v>
      </c>
      <c r="T1429" t="str">
        <f t="shared" si="718"/>
        <v>0.200660087916603-0.0565260431676205i</v>
      </c>
      <c r="U1429" t="str">
        <f t="shared" si="719"/>
        <v>0.0000500000000000001-0.0010973175888851i</v>
      </c>
      <c r="V1429" t="str">
        <f t="shared" si="720"/>
        <v>0.00002-0.0122899569955132i</v>
      </c>
      <c r="W1429" t="str">
        <f t="shared" si="721"/>
        <v>0.0000422728171796324-0.00100751986447934i</v>
      </c>
      <c r="X1429" t="str">
        <f t="shared" si="722"/>
        <v>0.0000499415762188084-0.00100681624259252i</v>
      </c>
      <c r="Y1429" t="str">
        <f t="shared" si="723"/>
        <v>0.009+0.650937997823805i</v>
      </c>
      <c r="Z1429" t="str">
        <f t="shared" si="724"/>
        <v>-0.0185729041223608-0.00118071364104553i</v>
      </c>
      <c r="AA1429" t="str">
        <f t="shared" si="725"/>
        <v>0.257044358806437-18.4599140702578i</v>
      </c>
      <c r="AB1429" t="str">
        <f t="shared" si="726"/>
        <v>0.670686944307559-0.188932834424178i</v>
      </c>
      <c r="AC1429" t="str">
        <f t="shared" si="727"/>
        <v>1.04695894162048-1.13420966853724i</v>
      </c>
      <c r="AD1429" t="str">
        <f t="shared" si="728"/>
        <v>0.384659030179549+0.236256787981366i</v>
      </c>
      <c r="AE1429" t="str">
        <f t="shared" si="729"/>
        <v>-0.00686528367496585-0.00484214683551917i</v>
      </c>
      <c r="AF1429" t="str">
        <f t="shared" si="730"/>
        <v>-5.99434751547016-1.03326953516974i</v>
      </c>
      <c r="AG1429" t="str">
        <f t="shared" si="731"/>
        <v>1.01614575906709-0.0254849598913559i</v>
      </c>
      <c r="AH1429" t="str">
        <f t="shared" si="732"/>
        <v>0.0346619842309384+0.0364146169704317i</v>
      </c>
      <c r="AI1429">
        <f t="shared" si="733"/>
        <v>-25.973127053259255</v>
      </c>
      <c r="AJ1429">
        <f t="shared" si="734"/>
        <v>46.412533971664423</v>
      </c>
      <c r="AK1429"/>
      <c r="AL1429"/>
      <c r="AM1429"/>
      <c r="AN1429"/>
    </row>
    <row r="1430" spans="1:40" x14ac:dyDescent="0.35">
      <c r="A1430"/>
      <c r="B1430">
        <f t="shared" si="700"/>
        <v>129600</v>
      </c>
      <c r="C1430" s="237" t="str">
        <f t="shared" si="703"/>
        <v>-1.92004504382314E-06+0.007973820652448i</v>
      </c>
      <c r="D1430" s="208" t="str">
        <f t="shared" si="704"/>
        <v>-2.51367592253113+0.0611326250021014i</v>
      </c>
      <c r="E1430" t="str">
        <f t="shared" si="705"/>
        <v>20500</v>
      </c>
      <c r="F1430" t="str">
        <f t="shared" si="706"/>
        <v>0.327868852459016</v>
      </c>
      <c r="G1430" t="str">
        <f t="shared" si="701"/>
        <v>0.327868852459016</v>
      </c>
      <c r="H1430" t="str">
        <f t="shared" si="707"/>
        <v>3.48118782981785+1.09378099297273i</v>
      </c>
      <c r="I1430" t="str">
        <f t="shared" si="708"/>
        <v>508.938009881546i</v>
      </c>
      <c r="J1430" t="str">
        <f t="shared" si="702"/>
        <v>-349.606626600403+111.339350545766i</v>
      </c>
      <c r="K1430" t="str">
        <f t="shared" si="709"/>
        <v>0.420920396070225-1.32169407326414i</v>
      </c>
      <c r="L1430" t="str">
        <f t="shared" si="710"/>
        <v>0.0846035945016218-0.225847742997955i</v>
      </c>
      <c r="M1430" t="str">
        <f t="shared" si="711"/>
        <v>0.505523990571847-1.5475418162621i</v>
      </c>
      <c r="N1430" t="str">
        <f t="shared" si="712"/>
        <v>-1.6165390270791i</v>
      </c>
      <c r="O1430" t="str">
        <f t="shared" si="713"/>
        <v>-0.0457267499896097-0.998953985094102i</v>
      </c>
      <c r="P1430" t="str">
        <f t="shared" si="714"/>
        <v>1.04572674998961+0.998953985094102i</v>
      </c>
      <c r="Q1430" t="str">
        <f t="shared" si="715"/>
        <v>-1.04572674998961+0.617585041984998i</v>
      </c>
      <c r="R1430" t="str">
        <f t="shared" si="716"/>
        <v>-0.323132003519727-1.14610769693559i</v>
      </c>
      <c r="S1430" t="str">
        <f t="shared" si="717"/>
        <v>0.175057841344163i</v>
      </c>
      <c r="T1430" t="str">
        <f t="shared" si="718"/>
        <v>0.200635139373475-0.0565667910053779i</v>
      </c>
      <c r="U1430" t="str">
        <f t="shared" si="719"/>
        <v>0.0000500000000000001-0.00109647089321467i</v>
      </c>
      <c r="V1430" t="str">
        <f t="shared" si="720"/>
        <v>0.00002-0.0122804740040043i</v>
      </c>
      <c r="W1430" t="str">
        <f t="shared" si="721"/>
        <v>0.0000422728159974468-0.00100674268309124i</v>
      </c>
      <c r="X1430" t="str">
        <f t="shared" si="722"/>
        <v>0.0000499297283529247-0.00100603969430661i</v>
      </c>
      <c r="Y1430" t="str">
        <f t="shared" si="723"/>
        <v>0.009+0.65144065264838i</v>
      </c>
      <c r="Z1430" t="str">
        <f t="shared" si="724"/>
        <v>-0.0185442234761236-0.0011791818028833i</v>
      </c>
      <c r="AA1430" t="str">
        <f t="shared" si="725"/>
        <v>0.256646353213159-18.4456317815693i</v>
      </c>
      <c r="AB1430" t="str">
        <f t="shared" si="726"/>
        <v>0.670603556214146-0.189069030132435i</v>
      </c>
      <c r="AC1430" t="str">
        <f t="shared" si="727"/>
        <v>1.04641395553898-1.13336597598156i</v>
      </c>
      <c r="AD1430" t="str">
        <f t="shared" si="728"/>
        <v>0.3849603252904+0.236265871021527i</v>
      </c>
      <c r="AE1430" t="str">
        <f t="shared" si="729"/>
        <v>-0.00686018988587544-0.00483530532241866i</v>
      </c>
      <c r="AF1430" t="str">
        <f t="shared" si="730"/>
        <v>-5.99486375234898-1.03264836797063i</v>
      </c>
      <c r="AG1430" t="str">
        <f t="shared" si="731"/>
        <v>1.01613387636138-0.0254855226846131i</v>
      </c>
      <c r="AH1430" t="str">
        <f t="shared" si="732"/>
        <v>0.0346469023004539+0.0363674076543758i</v>
      </c>
      <c r="AI1430">
        <f t="shared" si="733"/>
        <v>-25.980834072907271</v>
      </c>
      <c r="AJ1430">
        <f t="shared" si="734"/>
        <v>46.387866962066326</v>
      </c>
      <c r="AK1430"/>
      <c r="AL1430"/>
      <c r="AM1430"/>
      <c r="AN1430"/>
    </row>
    <row r="1431" spans="1:40" x14ac:dyDescent="0.35">
      <c r="A1431"/>
      <c r="B1431">
        <f t="shared" si="700"/>
        <v>129700</v>
      </c>
      <c r="C1431" s="237" t="str">
        <f t="shared" si="703"/>
        <v>-1.91708543743035E-06+0.00796767275751442i</v>
      </c>
      <c r="D1431" s="208" t="str">
        <f t="shared" si="704"/>
        <v>-2.51367589984081+0.0610854911409439i</v>
      </c>
      <c r="E1431" t="str">
        <f t="shared" si="705"/>
        <v>20500</v>
      </c>
      <c r="F1431" t="str">
        <f t="shared" si="706"/>
        <v>0.327868852459016</v>
      </c>
      <c r="G1431" t="str">
        <f t="shared" si="701"/>
        <v>0.327868852459016</v>
      </c>
      <c r="H1431" t="str">
        <f t="shared" si="707"/>
        <v>3.48170306150812+1.09311329938274i</v>
      </c>
      <c r="I1431" t="str">
        <f t="shared" si="708"/>
        <v>509.330708963245i</v>
      </c>
      <c r="J1431" t="str">
        <f t="shared" si="702"/>
        <v>-350.147894951488+111.425260538471i</v>
      </c>
      <c r="K1431" t="str">
        <f t="shared" si="709"/>
        <v>0.420327874973421-1.32085776510759i</v>
      </c>
      <c r="L1431" t="str">
        <f t="shared" si="710"/>
        <v>0.0844892109019464-0.225716427705771i</v>
      </c>
      <c r="M1431" t="str">
        <f t="shared" si="711"/>
        <v>0.504817085875367-1.54657419281336i</v>
      </c>
      <c r="N1431" t="str">
        <f t="shared" si="712"/>
        <v>-1.6177863565753i</v>
      </c>
      <c r="O1431" t="str">
        <f t="shared" si="713"/>
        <v>-0.0469727388659234-0.99889617168324i</v>
      </c>
      <c r="P1431" t="str">
        <f t="shared" si="714"/>
        <v>1.04697273886592+0.99889617168324i</v>
      </c>
      <c r="Q1431" t="str">
        <f t="shared" si="715"/>
        <v>-1.04697273886592+0.61889018489206i</v>
      </c>
      <c r="R1431" t="str">
        <f t="shared" si="716"/>
        <v>-0.323115412838685-1.14508151432392i</v>
      </c>
      <c r="S1431" t="str">
        <f t="shared" si="717"/>
        <v>0.175192916839027i</v>
      </c>
      <c r="T1431" t="str">
        <f t="shared" si="718"/>
        <v>0.200610170512858-0.0566075316508556i</v>
      </c>
      <c r="U1431" t="str">
        <f t="shared" si="719"/>
        <v>0.0000500000000000001-0.00109562550316593i</v>
      </c>
      <c r="V1431" t="str">
        <f t="shared" si="720"/>
        <v>0.00002-0.0122710056354584i</v>
      </c>
      <c r="W1431" t="str">
        <f t="shared" si="721"/>
        <v>0.0000422728148143488-0.00100596670030666i</v>
      </c>
      <c r="X1431" t="str">
        <f t="shared" si="722"/>
        <v>0.0000499179078751821-0.00100526434343923i</v>
      </c>
      <c r="Y1431" t="str">
        <f t="shared" si="723"/>
        <v>0.009+0.651943307472954i</v>
      </c>
      <c r="Z1431" t="str">
        <f t="shared" si="724"/>
        <v>-0.0185156092481792-0.00117765376644299i</v>
      </c>
      <c r="AA1431" t="str">
        <f t="shared" si="725"/>
        <v>0.256249272446857-18.4313716055666i</v>
      </c>
      <c r="AB1431" t="str">
        <f t="shared" si="726"/>
        <v>0.67052010021149-0.189205201801192i</v>
      </c>
      <c r="AC1431" t="str">
        <f t="shared" si="727"/>
        <v>1.04587012075786-1.13252310135546i</v>
      </c>
      <c r="AD1431" t="str">
        <f t="shared" si="728"/>
        <v>0.385261667104403+0.23627459218569i</v>
      </c>
      <c r="AE1431" t="str">
        <f t="shared" si="729"/>
        <v>-0.006855104823005-0.00482847287751476i</v>
      </c>
      <c r="AF1431" t="str">
        <f t="shared" si="730"/>
        <v>-5.99537896134893-1.0320278082418i</v>
      </c>
      <c r="AG1431" t="str">
        <f t="shared" si="731"/>
        <v>1.01612198794976-0.0254860878491586i</v>
      </c>
      <c r="AH1431" t="str">
        <f t="shared" si="732"/>
        <v>0.0346318375783713+0.0363202587913829i</v>
      </c>
      <c r="AI1431">
        <f t="shared" si="733"/>
        <v>-25.988536695113993</v>
      </c>
      <c r="AJ1431">
        <f t="shared" si="734"/>
        <v>46.363189534477293</v>
      </c>
      <c r="AK1431"/>
      <c r="AL1431"/>
      <c r="AM1431"/>
      <c r="AN1431"/>
    </row>
    <row r="1432" spans="1:40" x14ac:dyDescent="0.35">
      <c r="A1432"/>
      <c r="B1432">
        <f t="shared" si="700"/>
        <v>129800</v>
      </c>
      <c r="C1432" s="237" t="str">
        <f t="shared" si="703"/>
        <v>-0.0000019141326687863+0.00796153433545275i</v>
      </c>
      <c r="D1432" s="208" t="str">
        <f t="shared" si="704"/>
        <v>-2.51367587720292+0.0610384299051378i</v>
      </c>
      <c r="E1432" t="str">
        <f t="shared" si="705"/>
        <v>20500</v>
      </c>
      <c r="F1432" t="str">
        <f t="shared" si="706"/>
        <v>0.327868852459016</v>
      </c>
      <c r="G1432" t="str">
        <f t="shared" si="701"/>
        <v>0.327868852459016</v>
      </c>
      <c r="H1432" t="str">
        <f t="shared" si="707"/>
        <v>3.48221726787559+1.09244628537289i</v>
      </c>
      <c r="I1432" t="str">
        <f t="shared" si="708"/>
        <v>509.723408044944i</v>
      </c>
      <c r="J1432" t="str">
        <f t="shared" si="702"/>
        <v>-350.689580786838+111.511170531177i</v>
      </c>
      <c r="K1432" t="str">
        <f t="shared" si="709"/>
        <v>0.419736564586844-1.32002237241975i</v>
      </c>
      <c r="L1432" t="str">
        <f t="shared" si="710"/>
        <v>0.0843750483088958-0.225585232085873i</v>
      </c>
      <c r="M1432" t="str">
        <f t="shared" si="711"/>
        <v>0.50411161289574-1.54560760450562i</v>
      </c>
      <c r="N1432" t="str">
        <f t="shared" si="712"/>
        <v>-1.6190336860715i</v>
      </c>
      <c r="O1432" t="str">
        <f t="shared" si="713"/>
        <v>-0.0482186546606094-0.998836804159078i</v>
      </c>
      <c r="P1432" t="str">
        <f t="shared" si="714"/>
        <v>1.04821865466061+0.998836804159078i</v>
      </c>
      <c r="Q1432" t="str">
        <f t="shared" si="715"/>
        <v>-1.04821865466061+0.620196881912422i</v>
      </c>
      <c r="R1432" t="str">
        <f t="shared" si="716"/>
        <v>-0.32309880665668-1.14405679699095i</v>
      </c>
      <c r="S1432" t="str">
        <f t="shared" si="717"/>
        <v>0.175327992333892i</v>
      </c>
      <c r="T1432" t="str">
        <f t="shared" si="718"/>
        <v>0.200585181332366-0.0566482650965921i</v>
      </c>
      <c r="U1432" t="str">
        <f t="shared" si="719"/>
        <v>0.0000500000000000001-0.00109478141572127i</v>
      </c>
      <c r="V1432" t="str">
        <f t="shared" si="720"/>
        <v>0.00002-0.0122615518560782i</v>
      </c>
      <c r="W1432" t="str">
        <f t="shared" si="721"/>
        <v>0.0000422728136303382-0.0010051919133553i</v>
      </c>
      <c r="X1432" t="str">
        <f t="shared" si="722"/>
        <v>0.0000499061147012171-0.00100449018722347i</v>
      </c>
      <c r="Y1432" t="str">
        <f t="shared" si="723"/>
        <v>0.009+0.652445962297528i</v>
      </c>
      <c r="Z1432" t="str">
        <f t="shared" si="724"/>
        <v>-0.0184870612335246-0.00117612951848574i</v>
      </c>
      <c r="AA1432" t="str">
        <f t="shared" si="725"/>
        <v>0.25585311364095-18.417133490867i</v>
      </c>
      <c r="AB1432" t="str">
        <f t="shared" si="726"/>
        <v>0.670436576291617-0.18934134940551i</v>
      </c>
      <c r="AC1432" t="str">
        <f t="shared" si="727"/>
        <v>1.04532743433015-1.1316810436917i</v>
      </c>
      <c r="AD1432" t="str">
        <f t="shared" si="728"/>
        <v>0.385563055215381+0.23628295136812i</v>
      </c>
      <c r="AE1432" t="str">
        <f t="shared" si="729"/>
        <v>-0.0068500284573326-0.00482164948085671i</v>
      </c>
      <c r="AF1432" t="str">
        <f t="shared" si="730"/>
        <v>-5.99589314507851-1.03140785546775i</v>
      </c>
      <c r="AG1432" t="str">
        <f t="shared" si="731"/>
        <v>1.01611009383782-0.0254866553522302i</v>
      </c>
      <c r="AH1432" t="str">
        <f t="shared" si="732"/>
        <v>0.0346167899961288+0.0362731702508067i</v>
      </c>
      <c r="AI1432">
        <f t="shared" si="733"/>
        <v>-25.996234928927176</v>
      </c>
      <c r="AJ1432">
        <f t="shared" si="734"/>
        <v>46.338501706062935</v>
      </c>
      <c r="AK1432"/>
      <c r="AL1432"/>
      <c r="AM1432"/>
      <c r="AN1432"/>
    </row>
    <row r="1433" spans="1:40" x14ac:dyDescent="0.35">
      <c r="A1433"/>
      <c r="B1433">
        <f t="shared" si="700"/>
        <v>129900</v>
      </c>
      <c r="C1433" s="237" t="str">
        <f t="shared" si="703"/>
        <v>-1.91118671684367E-06+0.00795540536438569i</v>
      </c>
      <c r="D1433" s="208" t="str">
        <f t="shared" si="704"/>
        <v>-2.51367585461729+0.060991441126957i</v>
      </c>
      <c r="E1433" t="str">
        <f t="shared" si="705"/>
        <v>20500</v>
      </c>
      <c r="F1433" t="str">
        <f t="shared" si="706"/>
        <v>0.327868852459016</v>
      </c>
      <c r="G1433" t="str">
        <f t="shared" si="701"/>
        <v>0.327868852459016</v>
      </c>
      <c r="H1433" t="str">
        <f t="shared" si="707"/>
        <v>3.48273045152104+1.09177995025883i</v>
      </c>
      <c r="I1433" t="str">
        <f t="shared" si="708"/>
        <v>510.116107126643i</v>
      </c>
      <c r="J1433" t="str">
        <f t="shared" si="702"/>
        <v>-351.231684106455+111.597080523882i</v>
      </c>
      <c r="K1433" t="str">
        <f t="shared" si="709"/>
        <v>0.419146461728778-1.31918789406642i</v>
      </c>
      <c r="L1433" t="str">
        <f t="shared" si="710"/>
        <v>0.0842611061839853-0.225454156063136i</v>
      </c>
      <c r="M1433" t="str">
        <f t="shared" si="711"/>
        <v>0.503407567912763-1.54464205012956i</v>
      </c>
      <c r="N1433" t="str">
        <f t="shared" si="712"/>
        <v>-1.62028101556771i</v>
      </c>
      <c r="O1433" t="str">
        <f t="shared" si="713"/>
        <v>-0.0494644954352437-0.998775882613981i</v>
      </c>
      <c r="P1433" t="str">
        <f t="shared" si="714"/>
        <v>1.04946449543524+0.998775882613981i</v>
      </c>
      <c r="Q1433" t="str">
        <f t="shared" si="715"/>
        <v>-1.04946449543524+0.621505132953729i</v>
      </c>
      <c r="R1433" t="str">
        <f t="shared" si="716"/>
        <v>-0.323082184966935-1.14303354153905i</v>
      </c>
      <c r="S1433" t="str">
        <f t="shared" si="717"/>
        <v>0.175463067828756i</v>
      </c>
      <c r="T1433" t="str">
        <f t="shared" si="718"/>
        <v>0.20056017182961-0.056688991335116i</v>
      </c>
      <c r="U1433" t="str">
        <f t="shared" si="719"/>
        <v>0.00005-0.00109393862787237i</v>
      </c>
      <c r="V1433" t="str">
        <f t="shared" si="720"/>
        <v>0.00002-0.0122521126321705i</v>
      </c>
      <c r="W1433" t="str">
        <f t="shared" si="721"/>
        <v>0.0000422728124454152-0.00100441831947545i</v>
      </c>
      <c r="X1433" t="str">
        <f t="shared" si="722"/>
        <v>0.0000498943487469918-0.00100371722290097i</v>
      </c>
      <c r="Y1433" t="str">
        <f t="shared" si="723"/>
        <v>0.009+0.652948617122103i</v>
      </c>
      <c r="Z1433" t="str">
        <f t="shared" si="724"/>
        <v>-0.0184585792279476-0.00117460904583072i</v>
      </c>
      <c r="AA1433" t="str">
        <f t="shared" si="725"/>
        <v>0.255457873939971-18.4029173862473i</v>
      </c>
      <c r="AB1433" t="str">
        <f t="shared" si="726"/>
        <v>0.670352984446541-0.189477472920417i</v>
      </c>
      <c r="AC1433" t="str">
        <f t="shared" si="727"/>
        <v>1.04478589331813-1.1308398020231i</v>
      </c>
      <c r="AD1433" t="str">
        <f t="shared" si="728"/>
        <v>0.38586448921693+0.236290948463475i</v>
      </c>
      <c r="AE1433" t="str">
        <f t="shared" si="729"/>
        <v>-0.00684496075994911-0.00481483511255899i</v>
      </c>
      <c r="AF1433" t="str">
        <f t="shared" si="730"/>
        <v>-5.99640630613833-1.03078850913187i</v>
      </c>
      <c r="AG1433" t="str">
        <f t="shared" si="731"/>
        <v>1.01609819403116-0.0254872251611522i</v>
      </c>
      <c r="AH1433" t="str">
        <f t="shared" si="732"/>
        <v>0.0346017594854351+0.0362261419024111i</v>
      </c>
      <c r="AI1433">
        <f t="shared" si="733"/>
        <v>-26.00392878337431</v>
      </c>
      <c r="AJ1433">
        <f t="shared" si="734"/>
        <v>46.313803493930386</v>
      </c>
      <c r="AK1433"/>
      <c r="AL1433"/>
      <c r="AM1433"/>
      <c r="AN1433"/>
    </row>
    <row r="1434" spans="1:40" x14ac:dyDescent="0.35">
      <c r="A1434"/>
      <c r="B1434">
        <f t="shared" si="700"/>
        <v>130000</v>
      </c>
      <c r="C1434" s="237" t="str">
        <f t="shared" si="703"/>
        <v>-1.90824756063607E-06+0.00794928582250326i</v>
      </c>
      <c r="D1434" s="208" t="str">
        <f t="shared" si="704"/>
        <v>-2.51367583208376+0.0609445246391917i</v>
      </c>
      <c r="E1434" t="str">
        <f t="shared" si="705"/>
        <v>20500</v>
      </c>
      <c r="F1434" t="str">
        <f t="shared" si="706"/>
        <v>0.327868852459016</v>
      </c>
      <c r="G1434" t="str">
        <f t="shared" si="701"/>
        <v>0.327868852459016</v>
      </c>
      <c r="H1434" t="str">
        <f t="shared" si="707"/>
        <v>3.48324261503744+1.09111429335569i</v>
      </c>
      <c r="I1434" t="str">
        <f t="shared" si="708"/>
        <v>510.508806208342i</v>
      </c>
      <c r="J1434" t="str">
        <f t="shared" si="702"/>
        <v>-351.774204910337+111.682990516586i</v>
      </c>
      <c r="K1434" t="str">
        <f t="shared" si="709"/>
        <v>0.418557563227552-1.3183543289138i</v>
      </c>
      <c r="L1434" t="str">
        <f t="shared" si="710"/>
        <v>0.0841473839902595-0.225323199562094i</v>
      </c>
      <c r="M1434" t="str">
        <f t="shared" si="711"/>
        <v>0.502704947217812-1.54367752847589i</v>
      </c>
      <c r="N1434" t="str">
        <f t="shared" si="712"/>
        <v>-1.62152834506391i</v>
      </c>
      <c r="O1434" t="str">
        <f t="shared" si="713"/>
        <v>-0.0507102592514886-0.998713407142733i</v>
      </c>
      <c r="P1434" t="str">
        <f t="shared" si="714"/>
        <v>1.05071025925149+0.998713407142733i</v>
      </c>
      <c r="Q1434" t="str">
        <f t="shared" si="715"/>
        <v>-1.05071025925149+0.622814937921177i</v>
      </c>
      <c r="R1434" t="str">
        <f t="shared" si="716"/>
        <v>-0.3230655477627-1.14201174458108i</v>
      </c>
      <c r="S1434" t="str">
        <f t="shared" si="717"/>
        <v>0.175598143323621i</v>
      </c>
      <c r="T1434" t="str">
        <f t="shared" si="718"/>
        <v>0.200535142002207-0.0567297103589587i</v>
      </c>
      <c r="U1434" t="str">
        <f t="shared" si="719"/>
        <v>0.00005-0.00109309713662016i</v>
      </c>
      <c r="V1434" t="str">
        <f t="shared" si="720"/>
        <v>0.00002-0.0122426879301458i</v>
      </c>
      <c r="W1434" t="str">
        <f t="shared" si="721"/>
        <v>0.0000422728112595799-0.00100364591591386i</v>
      </c>
      <c r="X1434" t="str">
        <f t="shared" si="722"/>
        <v>0.0000498826099287902-0.00100294544772185i</v>
      </c>
      <c r="Y1434" t="str">
        <f t="shared" si="723"/>
        <v>0.009+0.653451271946677i</v>
      </c>
      <c r="Z1434" t="str">
        <f t="shared" si="724"/>
        <v>-0.0184301630280232-0.00117309233535473i</v>
      </c>
      <c r="AA1434" t="str">
        <f t="shared" si="725"/>
        <v>0.255063550499511-18.3887232406429i</v>
      </c>
      <c r="AB1434" t="str">
        <f t="shared" si="726"/>
        <v>0.670269324668297-0.189613572320949i</v>
      </c>
      <c r="AC1434" t="str">
        <f t="shared" si="727"/>
        <v>1.04424549479321-1.12999937538254i</v>
      </c>
      <c r="AD1434" t="str">
        <f t="shared" si="728"/>
        <v>0.386165968702463+0.236298583366828i</v>
      </c>
      <c r="AE1434" t="str">
        <f t="shared" si="729"/>
        <v>-0.00683990170205808-0.00480802975280125i</v>
      </c>
      <c r="AF1434" t="str">
        <f t="shared" si="730"/>
        <v>-5.9969184471212-1.0301697687165i</v>
      </c>
      <c r="AG1434" t="str">
        <f t="shared" si="731"/>
        <v>1.01608628853539-0.0254877972433376i</v>
      </c>
      <c r="AH1434" t="str">
        <f t="shared" si="732"/>
        <v>0.0345867459782703+0.0361791736163703i</v>
      </c>
      <c r="AI1434">
        <f t="shared" si="733"/>
        <v>-26.011618267462211</v>
      </c>
      <c r="AJ1434">
        <f t="shared" si="734"/>
        <v>46.28909491512799</v>
      </c>
      <c r="AK1434"/>
      <c r="AL1434"/>
      <c r="AM1434"/>
      <c r="AN1434"/>
    </row>
    <row r="1435" spans="1:40" x14ac:dyDescent="0.35">
      <c r="A1435"/>
      <c r="B1435">
        <f t="shared" si="700"/>
        <v>130100</v>
      </c>
      <c r="C1435" s="237" t="str">
        <f t="shared" si="703"/>
        <v>-1.90531517927766E-06+0.00794317568806252i</v>
      </c>
      <c r="D1435" s="208" t="str">
        <f t="shared" si="704"/>
        <v>-2.51367580960216+0.060897680275146i</v>
      </c>
      <c r="E1435" t="str">
        <f t="shared" si="705"/>
        <v>20500</v>
      </c>
      <c r="F1435" t="str">
        <f t="shared" si="706"/>
        <v>0.327868852459016</v>
      </c>
      <c r="G1435" t="str">
        <f t="shared" si="701"/>
        <v>0.327868852459016</v>
      </c>
      <c r="H1435" t="str">
        <f t="shared" si="707"/>
        <v>3.48375376100998+1.09044931397806i</v>
      </c>
      <c r="I1435" t="str">
        <f t="shared" si="708"/>
        <v>510.90150529004i</v>
      </c>
      <c r="J1435" t="str">
        <f t="shared" si="702"/>
        <v>-352.317143198486+111.768900509291i</v>
      </c>
      <c r="K1435" t="str">
        <f t="shared" si="709"/>
        <v>0.417969865921481-1.3175216758285i</v>
      </c>
      <c r="L1435" t="str">
        <f t="shared" si="710"/>
        <v>0.0840338811922869-0.225192362506942i</v>
      </c>
      <c r="M1435" t="str">
        <f t="shared" si="711"/>
        <v>0.502003747113768-1.54271403833544i</v>
      </c>
      <c r="N1435" t="str">
        <f t="shared" si="712"/>
        <v>-1.62277567456011i</v>
      </c>
      <c r="O1435" t="str">
        <f t="shared" si="713"/>
        <v>-0.0519559441711571-0.998649377842536i</v>
      </c>
      <c r="P1435" t="str">
        <f t="shared" si="714"/>
        <v>1.05195594417116+0.998649377842536i</v>
      </c>
      <c r="Q1435" t="str">
        <f t="shared" si="715"/>
        <v>-1.05195594417116+0.624126296717574i</v>
      </c>
      <c r="R1435" t="str">
        <f t="shared" si="716"/>
        <v>-0.323048895037188-1.14099140274025i</v>
      </c>
      <c r="S1435" t="str">
        <f t="shared" si="717"/>
        <v>0.175733218818485i</v>
      </c>
      <c r="T1435" t="str">
        <f t="shared" si="718"/>
        <v>0.200510091847762-0.0567704221606399i</v>
      </c>
      <c r="U1435" t="str">
        <f t="shared" si="719"/>
        <v>0.00005-0.00109225693897479i</v>
      </c>
      <c r="V1435" t="str">
        <f t="shared" si="720"/>
        <v>0.00002-0.0122332777165177i</v>
      </c>
      <c r="W1435" t="str">
        <f t="shared" si="721"/>
        <v>0.0000422728100728323-0.00100287469992575i</v>
      </c>
      <c r="X1435" t="str">
        <f t="shared" si="722"/>
        <v>0.000049870898163219-0.00100217485894467i</v>
      </c>
      <c r="Y1435" t="str">
        <f t="shared" si="723"/>
        <v>0.009+0.653953926771251i</v>
      </c>
      <c r="Z1435" t="str">
        <f t="shared" si="724"/>
        <v>-0.0184018124311093-0.00117157937399197i</v>
      </c>
      <c r="AA1435" t="str">
        <f t="shared" si="725"/>
        <v>0.25467014048617-18.3745510031472i</v>
      </c>
      <c r="AB1435" t="str">
        <f t="shared" si="726"/>
        <v>0.670185596948881-0.189749647582105i</v>
      </c>
      <c r="AC1435" t="str">
        <f t="shared" si="727"/>
        <v>1.0437062358359-1.12915976280299i</v>
      </c>
      <c r="AD1435" t="str">
        <f t="shared" si="728"/>
        <v>0.386467493265155+0.236305855973655i</v>
      </c>
      <c r="AE1435" t="str">
        <f t="shared" si="729"/>
        <v>-0.00683485125497412-0.00480123338182776i</v>
      </c>
      <c r="AF1435" t="str">
        <f t="shared" si="730"/>
        <v>-5.99742957061214-1.02955163370291i</v>
      </c>
      <c r="AG1435" t="str">
        <f t="shared" si="731"/>
        <v>1.01607437735612-0.0254883715662843i</v>
      </c>
      <c r="AH1435" t="str">
        <f t="shared" si="732"/>
        <v>0.0345717494068786+0.0361322652632647i</v>
      </c>
      <c r="AI1435">
        <f t="shared" si="733"/>
        <v>-26.019303390178123</v>
      </c>
      <c r="AJ1435">
        <f t="shared" si="734"/>
        <v>46.264375986648609</v>
      </c>
      <c r="AK1435"/>
      <c r="AL1435"/>
      <c r="AM1435"/>
      <c r="AN1435"/>
    </row>
    <row r="1436" spans="1:40" x14ac:dyDescent="0.35">
      <c r="A1436"/>
      <c r="B1436">
        <f t="shared" si="700"/>
        <v>130200</v>
      </c>
      <c r="C1436" s="237" t="str">
        <f t="shared" si="703"/>
        <v>-1.90238955196274E-06+0.00793707493938735i</v>
      </c>
      <c r="D1436" s="208" t="str">
        <f t="shared" si="704"/>
        <v>-2.51367578717236+0.0608509078686364i</v>
      </c>
      <c r="E1436" t="str">
        <f t="shared" si="705"/>
        <v>20500</v>
      </c>
      <c r="F1436" t="str">
        <f t="shared" si="706"/>
        <v>0.327868852459016</v>
      </c>
      <c r="G1436" t="str">
        <f t="shared" si="701"/>
        <v>0.327868852459016</v>
      </c>
      <c r="H1436" t="str">
        <f t="shared" si="707"/>
        <v>3.48426389201611+1.08978501143998i</v>
      </c>
      <c r="I1436" t="str">
        <f t="shared" si="708"/>
        <v>511.294204371739i</v>
      </c>
      <c r="J1436" t="str">
        <f t="shared" si="702"/>
        <v>-352.860498970902+111.854810501997i</v>
      </c>
      <c r="K1436" t="str">
        <f t="shared" si="709"/>
        <v>0.417383366658834-1.31668993367757i</v>
      </c>
      <c r="L1436" t="str">
        <f t="shared" si="710"/>
        <v>0.0839205972561584-0.225061644821543i</v>
      </c>
      <c r="M1436" t="str">
        <f t="shared" si="711"/>
        <v>0.501303963914992-1.54175157849911i</v>
      </c>
      <c r="N1436" t="str">
        <f t="shared" si="712"/>
        <v>-1.62402300405632i</v>
      </c>
      <c r="O1436" t="str">
        <f t="shared" si="713"/>
        <v>-0.0532015482561839-0.998583794813007i</v>
      </c>
      <c r="P1436" t="str">
        <f t="shared" si="714"/>
        <v>1.05320154825618+0.998583794813007i</v>
      </c>
      <c r="Q1436" t="str">
        <f t="shared" si="715"/>
        <v>-1.05320154825618+0.625439209243313i</v>
      </c>
      <c r="R1436" t="str">
        <f t="shared" si="716"/>
        <v>-0.323032226783611-1.13997251265018i</v>
      </c>
      <c r="S1436" t="str">
        <f t="shared" si="717"/>
        <v>0.17586829431335i</v>
      </c>
      <c r="T1436" t="str">
        <f t="shared" si="718"/>
        <v>0.200485021363891-0.0568111267326769i</v>
      </c>
      <c r="U1436" t="str">
        <f t="shared" si="719"/>
        <v>0.00005-0.00109141803195561i</v>
      </c>
      <c r="V1436" t="str">
        <f t="shared" si="720"/>
        <v>0.00002-0.0122238819579029i</v>
      </c>
      <c r="W1436" t="str">
        <f t="shared" si="721"/>
        <v>0.0000422728088851721-0.00100210466877479i</v>
      </c>
      <c r="X1436" t="str">
        <f t="shared" si="722"/>
        <v>0.0000498592133672039-0.00100140545383643i</v>
      </c>
      <c r="Y1436" t="str">
        <f t="shared" si="723"/>
        <v>0.009+0.654456581595826i</v>
      </c>
      <c r="Z1436" t="str">
        <f t="shared" si="724"/>
        <v>-0.018373527235344-0.00117007014873372i</v>
      </c>
      <c r="AA1436" t="str">
        <f t="shared" si="725"/>
        <v>0.254277641077502-18.360400623011i</v>
      </c>
      <c r="AB1436" t="str">
        <f t="shared" si="726"/>
        <v>0.670101801280323-0.189885698678875i</v>
      </c>
      <c r="AC1436" t="str">
        <f t="shared" si="727"/>
        <v>1.04316811353584-1.12832096331752i</v>
      </c>
      <c r="AD1436" t="str">
        <f t="shared" si="728"/>
        <v>0.386769062497986+0.236312766179847i</v>
      </c>
      <c r="AE1436" t="str">
        <f t="shared" si="729"/>
        <v>-0.00682980939012348-0.00479444597994752i</v>
      </c>
      <c r="AF1436" t="str">
        <f t="shared" si="730"/>
        <v>-5.99793967918847-1.02893410357134i</v>
      </c>
      <c r="AG1436" t="str">
        <f t="shared" si="731"/>
        <v>1.01606246049898-0.0254889480975775i</v>
      </c>
      <c r="AH1436" t="str">
        <f t="shared" si="732"/>
        <v>0.0345567697037732+0.0360854167140829i</v>
      </c>
      <c r="AI1436">
        <f t="shared" si="733"/>
        <v>-26.026984160488624</v>
      </c>
      <c r="AJ1436">
        <f t="shared" si="734"/>
        <v>46.23964672542747</v>
      </c>
      <c r="AK1436"/>
      <c r="AL1436"/>
      <c r="AM1436"/>
      <c r="AN1436"/>
    </row>
    <row r="1437" spans="1:40" x14ac:dyDescent="0.35">
      <c r="A1437"/>
      <c r="B1437">
        <f t="shared" si="700"/>
        <v>130300</v>
      </c>
      <c r="C1437" s="237" t="str">
        <f t="shared" si="703"/>
        <v>-1.89947065796548E-06+0.00793098355486817i</v>
      </c>
      <c r="D1437" s="208" t="str">
        <f t="shared" si="704"/>
        <v>-2.51367576479417+0.0608042072539893i</v>
      </c>
      <c r="E1437" t="str">
        <f t="shared" si="705"/>
        <v>20500</v>
      </c>
      <c r="F1437" t="str">
        <f t="shared" si="706"/>
        <v>0.327868852459016</v>
      </c>
      <c r="G1437" t="str">
        <f t="shared" si="701"/>
        <v>0.327868852459016</v>
      </c>
      <c r="H1437" t="str">
        <f t="shared" si="707"/>
        <v>3.48477301062548+1.08912138505499i</v>
      </c>
      <c r="I1437" t="str">
        <f t="shared" si="708"/>
        <v>511.686903453438i</v>
      </c>
      <c r="J1437" t="str">
        <f t="shared" si="702"/>
        <v>-353.404272227583+111.940720494702i</v>
      </c>
      <c r="K1437" t="str">
        <f t="shared" si="709"/>
        <v>0.416798062297796-1.31585910132846i</v>
      </c>
      <c r="L1437" t="str">
        <f t="shared" si="710"/>
        <v>0.0838075316494784-0.224931046429429i</v>
      </c>
      <c r="M1437" t="str">
        <f t="shared" si="711"/>
        <v>0.500605593947274-1.54079014775789i</v>
      </c>
      <c r="N1437" t="str">
        <f t="shared" si="712"/>
        <v>-1.62527033355252i</v>
      </c>
      <c r="O1437" t="str">
        <f t="shared" si="713"/>
        <v>-0.0544470695686005-0.998516658156183i</v>
      </c>
      <c r="P1437" t="str">
        <f t="shared" si="714"/>
        <v>1.0544470695686+0.998516658156183i</v>
      </c>
      <c r="Q1437" t="str">
        <f t="shared" si="715"/>
        <v>-1.0544470695686+0.626753675396337i</v>
      </c>
      <c r="R1437" t="str">
        <f t="shared" si="716"/>
        <v>-0.323015542995196-1.13895507095478i</v>
      </c>
      <c r="S1437" t="str">
        <f t="shared" si="717"/>
        <v>0.176003369808214i</v>
      </c>
      <c r="T1437" t="str">
        <f t="shared" si="718"/>
        <v>0.200459930548195-0.0568518240675845i</v>
      </c>
      <c r="U1437" t="str">
        <f t="shared" si="719"/>
        <v>0.00005-0.0010905804125911i</v>
      </c>
      <c r="V1437" t="str">
        <f t="shared" si="720"/>
        <v>0.00002-0.0122145006210204i</v>
      </c>
      <c r="W1437" t="str">
        <f t="shared" si="721"/>
        <v>0.0000422728076965994-0.00100133581973301i</v>
      </c>
      <c r="X1437" t="str">
        <f t="shared" si="722"/>
        <v>0.0000498475554579889-0.00100063722967247i</v>
      </c>
      <c r="Y1437" t="str">
        <f t="shared" si="723"/>
        <v>0.009+0.6549592364204i</v>
      </c>
      <c r="Z1437" t="str">
        <f t="shared" si="724"/>
        <v>-0.0183453072396407-0.001168564646628i</v>
      </c>
      <c r="AA1437" t="str">
        <f t="shared" si="725"/>
        <v>0.253886049461974-18.346272049642i</v>
      </c>
      <c r="AB1437" t="str">
        <f t="shared" si="726"/>
        <v>0.670017937654607-0.190021725586238i</v>
      </c>
      <c r="AC1437" t="str">
        <f t="shared" si="727"/>
        <v>1.04263112499168-1.12748297595926i</v>
      </c>
      <c r="AD1437" t="str">
        <f t="shared" si="728"/>
        <v>0.387070675993725+0.236319313881691i</v>
      </c>
      <c r="AE1437" t="str">
        <f t="shared" si="729"/>
        <v>-0.00682477607904276-0.00478766752753337i</v>
      </c>
      <c r="AF1437" t="str">
        <f t="shared" si="730"/>
        <v>-5.99844877541965-1.028317177801i</v>
      </c>
      <c r="AG1437" t="str">
        <f t="shared" si="731"/>
        <v>1.01605053796961-0.0254895268048883i</v>
      </c>
      <c r="AH1437" t="str">
        <f t="shared" si="732"/>
        <v>0.0345418068017302+0.036038627840214i</v>
      </c>
      <c r="AI1437">
        <f t="shared" si="733"/>
        <v>-26.034660587341044</v>
      </c>
      <c r="AJ1437">
        <f t="shared" si="734"/>
        <v>46.214907148341673</v>
      </c>
      <c r="AK1437"/>
      <c r="AL1437"/>
      <c r="AM1437"/>
      <c r="AN1437"/>
    </row>
    <row r="1438" spans="1:40" x14ac:dyDescent="0.35">
      <c r="A1438"/>
      <c r="B1438">
        <f t="shared" si="700"/>
        <v>130400</v>
      </c>
      <c r="C1438" s="237" t="str">
        <f t="shared" si="703"/>
        <v>-1.89655847663944E-06+0.00792490151296168i</v>
      </c>
      <c r="D1438" s="208" t="str">
        <f t="shared" si="704"/>
        <v>-2.51367574246745+0.0607575782660396i</v>
      </c>
      <c r="E1438" t="str">
        <f t="shared" si="705"/>
        <v>20500</v>
      </c>
      <c r="F1438" t="str">
        <f t="shared" si="706"/>
        <v>0.327868852459016</v>
      </c>
      <c r="G1438" t="str">
        <f t="shared" si="701"/>
        <v>0.327868852459016</v>
      </c>
      <c r="H1438" t="str">
        <f t="shared" si="707"/>
        <v>3.48528111940009+1.08845843413611i</v>
      </c>
      <c r="I1438" t="str">
        <f t="shared" si="708"/>
        <v>512.079602535136i</v>
      </c>
      <c r="J1438" t="str">
        <f t="shared" si="702"/>
        <v>-353.94846296853+112.026630487406i</v>
      </c>
      <c r="K1438" t="str">
        <f t="shared" si="709"/>
        <v>0.416213949706434-1.3150291776491i</v>
      </c>
      <c r="L1438" t="str">
        <f t="shared" si="710"/>
        <v>0.0836946838413639-0.224800567253803i</v>
      </c>
      <c r="M1438" t="str">
        <f t="shared" si="711"/>
        <v>0.499908633547798-1.5398297449029i</v>
      </c>
      <c r="N1438" t="str">
        <f t="shared" si="712"/>
        <v>-1.62651766304872i</v>
      </c>
      <c r="O1438" t="str">
        <f t="shared" si="713"/>
        <v>-0.0556925061705961-0.998447967976518i</v>
      </c>
      <c r="P1438" t="str">
        <f t="shared" si="714"/>
        <v>1.0556925061706+0.998447967976518i</v>
      </c>
      <c r="Q1438" t="str">
        <f t="shared" si="715"/>
        <v>-1.0556925061706+0.628069695072202i</v>
      </c>
      <c r="R1438" t="str">
        <f t="shared" si="716"/>
        <v>-0.32299884366514-1.13793907430828i</v>
      </c>
      <c r="S1438" t="str">
        <f t="shared" si="717"/>
        <v>0.176138445303078i</v>
      </c>
      <c r="T1438" t="str">
        <f t="shared" si="718"/>
        <v>0.200434819398284-0.0568925141578697i</v>
      </c>
      <c r="U1438" t="str">
        <f t="shared" si="719"/>
        <v>0.00005-0.00108974407791887i</v>
      </c>
      <c r="V1438" t="str">
        <f t="shared" si="720"/>
        <v>0.00002-0.0122051336726914i</v>
      </c>
      <c r="W1438" t="str">
        <f t="shared" si="721"/>
        <v>0.0000422728065071143-0.00100056815008084i</v>
      </c>
      <c r="X1438" t="str">
        <f t="shared" si="722"/>
        <v>0.000049835924353137-0.000999870183736547i</v>
      </c>
      <c r="Y1438" t="str">
        <f t="shared" si="723"/>
        <v>0.009+0.655461891244974i</v>
      </c>
      <c r="Z1438" t="str">
        <f t="shared" si="724"/>
        <v>-0.0183171522436865-0.00116706285477937i</v>
      </c>
      <c r="AA1438" t="str">
        <f t="shared" si="725"/>
        <v>0.253495362838902-18.3321652326043i</v>
      </c>
      <c r="AB1438" t="str">
        <f t="shared" si="726"/>
        <v>0.669934006063742-0.190157728279152i</v>
      </c>
      <c r="AC1438" t="str">
        <f t="shared" si="727"/>
        <v>1.04209526731113-1.12664579976149i</v>
      </c>
      <c r="AD1438" t="str">
        <f t="shared" si="728"/>
        <v>0.387372333344926+0.23632549897589i</v>
      </c>
      <c r="AE1438" t="str">
        <f t="shared" si="729"/>
        <v>-0.00681975129337912-0.00478089800502263i</v>
      </c>
      <c r="AF1438" t="str">
        <f t="shared" si="730"/>
        <v>-5.99895686186754-1.02770085587007i</v>
      </c>
      <c r="AG1438" t="str">
        <f t="shared" si="731"/>
        <v>1.01603860977368-0.0254901076559738i</v>
      </c>
      <c r="AH1438" t="str">
        <f t="shared" si="732"/>
        <v>0.034526860633791+0.0359918985134531i</v>
      </c>
      <c r="AI1438">
        <f t="shared" si="733"/>
        <v>-26.042332679662191</v>
      </c>
      <c r="AJ1438">
        <f t="shared" si="734"/>
        <v>46.190157272212851</v>
      </c>
      <c r="AK1438"/>
      <c r="AL1438"/>
      <c r="AM1438"/>
      <c r="AN1438"/>
    </row>
    <row r="1439" spans="1:40" x14ac:dyDescent="0.35">
      <c r="A1439"/>
      <c r="B1439">
        <f t="shared" si="700"/>
        <v>130500</v>
      </c>
      <c r="C1439" s="237" t="str">
        <f t="shared" si="703"/>
        <v>-1.89365298741726E-06+0.0079188287921906i</v>
      </c>
      <c r="D1439" s="208" t="str">
        <f t="shared" si="704"/>
        <v>-2.51367572019202+0.060711020740128i</v>
      </c>
      <c r="E1439" t="str">
        <f t="shared" si="705"/>
        <v>20500</v>
      </c>
      <c r="F1439" t="str">
        <f t="shared" si="706"/>
        <v>0.327868852459016</v>
      </c>
      <c r="G1439" t="str">
        <f t="shared" si="701"/>
        <v>0.327868852459016</v>
      </c>
      <c r="H1439" t="str">
        <f t="shared" si="707"/>
        <v>3.48578822089422+1.08779615799587i</v>
      </c>
      <c r="I1439" t="str">
        <f t="shared" si="708"/>
        <v>512.472301616835i</v>
      </c>
      <c r="J1439" t="str">
        <f t="shared" si="702"/>
        <v>-354.493071193744+112.112540480112i</v>
      </c>
      <c r="K1439" t="str">
        <f t="shared" si="709"/>
        <v>0.415631025762675-1.31420016150783i</v>
      </c>
      <c r="L1439" t="str">
        <f t="shared" si="710"/>
        <v>0.0835820533024384-0.224670207217545i</v>
      </c>
      <c r="M1439" t="str">
        <f t="shared" si="711"/>
        <v>0.499213079065113-1.53887036872538i</v>
      </c>
      <c r="N1439" t="str">
        <f t="shared" si="712"/>
        <v>-1.62776499254492i</v>
      </c>
      <c r="O1439" t="str">
        <f t="shared" si="713"/>
        <v>-0.0569378561244827-0.998377724380882i</v>
      </c>
      <c r="P1439" t="str">
        <f t="shared" si="714"/>
        <v>1.05693785612448+0.998377724380882i</v>
      </c>
      <c r="Q1439" t="str">
        <f t="shared" si="715"/>
        <v>-1.05693785612448+0.629387268164038i</v>
      </c>
      <c r="R1439" t="str">
        <f t="shared" si="716"/>
        <v>-0.322982128786626-1.13692451937513i</v>
      </c>
      <c r="S1439" t="str">
        <f t="shared" si="717"/>
        <v>0.176273520797943i</v>
      </c>
      <c r="T1439" t="str">
        <f t="shared" si="718"/>
        <v>0.200409687911763-0.0569331969960332i</v>
      </c>
      <c r="U1439" t="str">
        <f t="shared" si="719"/>
        <v>0.00005-0.0010889090249856i</v>
      </c>
      <c r="V1439" t="str">
        <f t="shared" si="720"/>
        <v>0.00002-0.0121957810798387i</v>
      </c>
      <c r="W1439" t="str">
        <f t="shared" si="721"/>
        <v>0.0000422728053167169-0.000999801657107066i</v>
      </c>
      <c r="X1439" t="str">
        <f t="shared" si="722"/>
        <v>0.0000498243199705252-0.000999104313320711i</v>
      </c>
      <c r="Y1439" t="str">
        <f t="shared" si="723"/>
        <v>0.009+0.655964546069549i</v>
      </c>
      <c r="Z1439" t="str">
        <f t="shared" si="724"/>
        <v>-0.0182890620479365-0.00116556476034853i</v>
      </c>
      <c r="AA1439" t="str">
        <f t="shared" si="725"/>
        <v>0.253105578418409-18.3180801216171i</v>
      </c>
      <c r="AB1439" t="str">
        <f t="shared" si="726"/>
        <v>0.669850006499725-0.19029370673255i</v>
      </c>
      <c r="AC1439" t="str">
        <f t="shared" si="727"/>
        <v>1.04156053761088-1.1258094337576i</v>
      </c>
      <c r="AD1439" t="str">
        <f t="shared" si="728"/>
        <v>0.387674034143932+0.236331321359561i</v>
      </c>
      <c r="AE1439" t="str">
        <f t="shared" si="729"/>
        <v>-0.00681473500488895-0.00477413739291617i</v>
      </c>
      <c r="AF1439" t="str">
        <f t="shared" si="730"/>
        <v>-5.99946394108624-1.02708513725574i</v>
      </c>
      <c r="AG1439" t="str">
        <f t="shared" si="731"/>
        <v>1.01602667591683-0.0254906906186753i</v>
      </c>
      <c r="AH1439" t="str">
        <f t="shared" si="732"/>
        <v>0.0345119311332587+0.0359452286059962i</v>
      </c>
      <c r="AI1439">
        <f t="shared" si="733"/>
        <v>-26.050000446359203</v>
      </c>
      <c r="AJ1439">
        <f t="shared" si="734"/>
        <v>46.165397113806605</v>
      </c>
      <c r="AK1439"/>
      <c r="AL1439"/>
      <c r="AM1439"/>
      <c r="AN1439"/>
    </row>
    <row r="1440" spans="1:40" x14ac:dyDescent="0.35">
      <c r="A1440"/>
      <c r="B1440">
        <f t="shared" si="700"/>
        <v>130600</v>
      </c>
      <c r="C1440" s="237" t="str">
        <f t="shared" si="703"/>
        <v>-1.89075416981032E-06+0.00791276537114347i</v>
      </c>
      <c r="D1440" s="208" t="str">
        <f t="shared" si="704"/>
        <v>-2.51367569796776+0.0606645345121i</v>
      </c>
      <c r="E1440" t="str">
        <f t="shared" si="705"/>
        <v>20500</v>
      </c>
      <c r="F1440" t="str">
        <f t="shared" si="706"/>
        <v>0.327868852459016</v>
      </c>
      <c r="G1440" t="str">
        <f t="shared" si="701"/>
        <v>0.327868852459016</v>
      </c>
      <c r="H1440" t="str">
        <f t="shared" si="707"/>
        <v>3.48629431765454+1.08713455594632i</v>
      </c>
      <c r="I1440" t="str">
        <f t="shared" si="708"/>
        <v>512.865000698534i</v>
      </c>
      <c r="J1440" t="str">
        <f t="shared" si="702"/>
        <v>-355.038096903224+112.198450472817i</v>
      </c>
      <c r="K1440" t="str">
        <f t="shared" si="709"/>
        <v>0.415049287354242-1.31337205177349i</v>
      </c>
      <c r="L1440" t="str">
        <f t="shared" si="710"/>
        <v>0.0834696395048253-0.22453996624321i</v>
      </c>
      <c r="M1440" t="str">
        <f t="shared" si="711"/>
        <v>0.498518926859067-1.5379120180167i</v>
      </c>
      <c r="N1440" t="str">
        <f t="shared" si="712"/>
        <v>-1.62901232204113i</v>
      </c>
      <c r="O1440" t="str">
        <f t="shared" si="713"/>
        <v>-0.0581831174927162-0.99830592747856i</v>
      </c>
      <c r="P1440" t="str">
        <f t="shared" si="714"/>
        <v>1.05818311749272+0.99830592747856i</v>
      </c>
      <c r="Q1440" t="str">
        <f t="shared" si="715"/>
        <v>-1.05818311749272+0.63070639456257i</v>
      </c>
      <c r="R1440" t="str">
        <f t="shared" si="716"/>
        <v>-0.322965398352864-1.13591140282998i</v>
      </c>
      <c r="S1440" t="str">
        <f t="shared" si="717"/>
        <v>0.176408596292807i</v>
      </c>
      <c r="T1440" t="str">
        <f t="shared" si="718"/>
        <v>0.20038453608623-0.056973872574576i</v>
      </c>
      <c r="U1440" t="str">
        <f t="shared" si="719"/>
        <v>0.00005-0.00108807525084702i</v>
      </c>
      <c r="V1440" t="str">
        <f t="shared" si="720"/>
        <v>0.00002-0.0121864428094866i</v>
      </c>
      <c r="W1440" t="str">
        <f t="shared" si="721"/>
        <v>0.000042272804125407-0.000999036338108722i</v>
      </c>
      <c r="X1440" t="str">
        <f t="shared" si="722"/>
        <v>0.0000498127422283457-0.00099833961572529i</v>
      </c>
      <c r="Y1440" t="str">
        <f t="shared" si="723"/>
        <v>0.009+0.656467200894123i</v>
      </c>
      <c r="Z1440" t="str">
        <f t="shared" si="724"/>
        <v>-0.0182610364536118-0.00116407035055212i</v>
      </c>
      <c r="AA1440" t="str">
        <f t="shared" si="725"/>
        <v>0.252716693421375-18.3040166665551i</v>
      </c>
      <c r="AB1440" t="str">
        <f t="shared" si="726"/>
        <v>0.669765938954526-0.190429660921368i</v>
      </c>
      <c r="AC1440" t="str">
        <f t="shared" si="727"/>
        <v>1.04102693301655-1.12497387698106i</v>
      </c>
      <c r="AD1440" t="str">
        <f t="shared" si="728"/>
        <v>0.38797577798289+0.236336780930216i</v>
      </c>
      <c r="AE1440" t="str">
        <f t="shared" si="729"/>
        <v>-0.00680972718543813-0.00476738567177819i</v>
      </c>
      <c r="AF1440" t="str">
        <f t="shared" si="730"/>
        <v>-5.9999700156223-1.02647002143422i</v>
      </c>
      <c r="AG1440" t="str">
        <f t="shared" si="731"/>
        <v>1.01601473640476-0.0254912756609208i</v>
      </c>
      <c r="AH1440" t="str">
        <f t="shared" si="732"/>
        <v>0.0344970182336983+0.0358986179904374i</v>
      </c>
      <c r="AI1440">
        <f t="shared" si="733"/>
        <v>-26.057663896319539</v>
      </c>
      <c r="AJ1440">
        <f t="shared" si="734"/>
        <v>46.14062668983054</v>
      </c>
      <c r="AK1440"/>
      <c r="AL1440"/>
      <c r="AM1440"/>
      <c r="AN1440"/>
    </row>
    <row r="1441" spans="1:40" x14ac:dyDescent="0.35">
      <c r="A1441"/>
      <c r="B1441">
        <f t="shared" si="700"/>
        <v>130700</v>
      </c>
      <c r="C1441" s="237" t="str">
        <f t="shared" si="703"/>
        <v>-1.88786200340831E-06+0.00790671122847431i</v>
      </c>
      <c r="D1441" s="208" t="str">
        <f t="shared" si="704"/>
        <v>-2.51367567579448+0.0606181194183031i</v>
      </c>
      <c r="E1441" t="str">
        <f t="shared" si="705"/>
        <v>20500</v>
      </c>
      <c r="F1441" t="str">
        <f t="shared" si="706"/>
        <v>0.327868852459016</v>
      </c>
      <c r="G1441" t="str">
        <f t="shared" si="701"/>
        <v>0.327868852459016</v>
      </c>
      <c r="H1441" t="str">
        <f t="shared" si="707"/>
        <v>3.48679941222003+1.086473627299i</v>
      </c>
      <c r="I1441" t="str">
        <f t="shared" si="708"/>
        <v>513.257699780232i</v>
      </c>
      <c r="J1441" t="str">
        <f t="shared" si="702"/>
        <v>-355.58354009697+112.284360465521i</v>
      </c>
      <c r="K1441" t="str">
        <f t="shared" si="709"/>
        <v>0.414468731378642-1.31254484731534i</v>
      </c>
      <c r="L1441" t="str">
        <f t="shared" si="710"/>
        <v>0.0833574419221472-0.224409844253036i</v>
      </c>
      <c r="M1441" t="str">
        <f t="shared" si="711"/>
        <v>0.497826173300789-1.53695469156838i</v>
      </c>
      <c r="N1441" t="str">
        <f t="shared" si="712"/>
        <v>-1.63025965153733i</v>
      </c>
      <c r="O1441" t="str">
        <f t="shared" si="713"/>
        <v>-0.0594282883378613-0.998232577381259i</v>
      </c>
      <c r="P1441" t="str">
        <f t="shared" si="714"/>
        <v>1.05942828833786+0.998232577381259i</v>
      </c>
      <c r="Q1441" t="str">
        <f t="shared" si="715"/>
        <v>-1.05942828833786+0.632027074156071i</v>
      </c>
      <c r="R1441" t="str">
        <f t="shared" si="716"/>
        <v>-0.322948652357013-1.13489972135771i</v>
      </c>
      <c r="S1441" t="str">
        <f t="shared" si="717"/>
        <v>0.176543671787672i</v>
      </c>
      <c r="T1441" t="str">
        <f t="shared" si="718"/>
        <v>0.200359363919296-0.0570145408859875i</v>
      </c>
      <c r="U1441" t="str">
        <f t="shared" si="719"/>
        <v>0.00005-0.00108724275256787i</v>
      </c>
      <c r="V1441" t="str">
        <f t="shared" si="720"/>
        <v>0.00002-0.0121771188287602i</v>
      </c>
      <c r="W1441" t="str">
        <f t="shared" si="721"/>
        <v>0.0000422728029331845-0.00099827219039115i</v>
      </c>
      <c r="X1441" t="str">
        <f t="shared" si="722"/>
        <v>0.0000498011910451024-0.000997576088258892i</v>
      </c>
      <c r="Y1441" t="str">
        <f t="shared" si="723"/>
        <v>0.009+0.656969855718697i</v>
      </c>
      <c r="Z1441" t="str">
        <f t="shared" si="724"/>
        <v>-0.0182330752626949-0.00116257961266233i</v>
      </c>
      <c r="AA1441" t="str">
        <f t="shared" si="725"/>
        <v>0.252328705079384-18.2899748174473i</v>
      </c>
      <c r="AB1441" t="str">
        <f t="shared" si="726"/>
        <v>0.669681803420161-0.190565590820502i</v>
      </c>
      <c r="AC1441" t="str">
        <f t="shared" si="727"/>
        <v>1.04049445066276-1.12413912846556i</v>
      </c>
      <c r="AD1441" t="str">
        <f t="shared" si="728"/>
        <v>0.388277564453724+0.236341877585795i</v>
      </c>
      <c r="AE1441" t="str">
        <f t="shared" si="729"/>
        <v>-0.00680472780700104-0.00476064282223651i</v>
      </c>
      <c r="AF1441" t="str">
        <f t="shared" si="730"/>
        <v>-6.00047508801451-1.0258555078807i</v>
      </c>
      <c r="AG1441" t="str">
        <f t="shared" si="731"/>
        <v>1.01600279124314-0.0254918627507223i</v>
      </c>
      <c r="AH1441" t="str">
        <f t="shared" si="732"/>
        <v>0.0344821218689346+0.0358520665397716i</v>
      </c>
      <c r="AI1441">
        <f t="shared" si="733"/>
        <v>-26.065323038410678</v>
      </c>
      <c r="AJ1441">
        <f t="shared" si="734"/>
        <v>46.115846016938548</v>
      </c>
      <c r="AK1441"/>
      <c r="AL1441"/>
      <c r="AM1441"/>
      <c r="AN1441"/>
    </row>
    <row r="1442" spans="1:40" x14ac:dyDescent="0.35">
      <c r="A1442"/>
      <c r="B1442">
        <f t="shared" si="700"/>
        <v>130800</v>
      </c>
      <c r="C1442" s="237" t="str">
        <f t="shared" si="703"/>
        <v>-1.88497646787895E-06+0.00790066634290245i</v>
      </c>
      <c r="D1442" s="208" t="str">
        <f t="shared" si="704"/>
        <v>-2.51367565367205+0.0605717752955855i</v>
      </c>
      <c r="E1442" t="str">
        <f t="shared" si="705"/>
        <v>20500</v>
      </c>
      <c r="F1442" t="str">
        <f t="shared" si="706"/>
        <v>0.327868852459016</v>
      </c>
      <c r="G1442" t="str">
        <f t="shared" si="701"/>
        <v>0.327868852459016</v>
      </c>
      <c r="H1442" t="str">
        <f t="shared" si="707"/>
        <v>3.4873035071221+1.08581337136504i</v>
      </c>
      <c r="I1442" t="str">
        <f t="shared" si="708"/>
        <v>513.650398861931i</v>
      </c>
      <c r="J1442" t="str">
        <f t="shared" si="702"/>
        <v>-356.129400774982+112.370270458227i</v>
      </c>
      <c r="K1442" t="str">
        <f t="shared" si="709"/>
        <v>0.413889354743136-1.31171854700316i</v>
      </c>
      <c r="L1442" t="str">
        <f t="shared" si="710"/>
        <v>0.0832454600295169-0.224279841168945i</v>
      </c>
      <c r="M1442" t="str">
        <f t="shared" si="711"/>
        <v>0.497134814772653-1.53599838817211i</v>
      </c>
      <c r="N1442" t="str">
        <f t="shared" si="712"/>
        <v>-1.63150698103353i</v>
      </c>
      <c r="O1442" t="str">
        <f t="shared" si="713"/>
        <v>-0.0606733667226527-0.998157674203098i</v>
      </c>
      <c r="P1442" t="str">
        <f t="shared" si="714"/>
        <v>1.06067336672265+0.998157674203098i</v>
      </c>
      <c r="Q1442" t="str">
        <f t="shared" si="715"/>
        <v>-1.06067336672265+0.633349306830432i</v>
      </c>
      <c r="R1442" t="str">
        <f t="shared" si="716"/>
        <v>-0.322931890792262-1.13388947165325i</v>
      </c>
      <c r="S1442" t="str">
        <f t="shared" si="717"/>
        <v>0.176678747282536i</v>
      </c>
      <c r="T1442" t="str">
        <f t="shared" si="718"/>
        <v>0.200334171408553-0.0570552019227576i</v>
      </c>
      <c r="U1442" t="str">
        <f t="shared" si="719"/>
        <v>0.0000499999999999999-0.00108641152722187i</v>
      </c>
      <c r="V1442" t="str">
        <f t="shared" si="720"/>
        <v>0.00002-0.012167809104885i</v>
      </c>
      <c r="W1442" t="str">
        <f t="shared" si="721"/>
        <v>0.0000422728017400497-0.000997509211267932i</v>
      </c>
      <c r="X1442" t="str">
        <f t="shared" si="722"/>
        <v>0.0000497896663396119-0.000996813728238346i</v>
      </c>
      <c r="Y1442" t="str">
        <f t="shared" si="723"/>
        <v>0.009+0.657472510543272i</v>
      </c>
      <c r="Z1442" t="str">
        <f t="shared" si="724"/>
        <v>-0.0182051782779272-0.00116109253400673i</v>
      </c>
      <c r="AA1442" t="str">
        <f t="shared" si="725"/>
        <v>0.251941610634674-18.2759545244765i</v>
      </c>
      <c r="AB1442" t="str">
        <f t="shared" si="726"/>
        <v>0.669597599888582-0.190701496404851i</v>
      </c>
      <c r="AC1442" t="str">
        <f t="shared" si="727"/>
        <v>1.03996308769296-1.12330518724487i</v>
      </c>
      <c r="AD1442" t="str">
        <f t="shared" si="728"/>
        <v>0.388579393148153+0.236346611224629i</v>
      </c>
      <c r="AE1442" t="str">
        <f t="shared" si="729"/>
        <v>-0.00679973684166023-0.00475390882498154i</v>
      </c>
      <c r="AF1442" t="str">
        <f t="shared" si="730"/>
        <v>-6.00097916079415-1.02524159606945i</v>
      </c>
      <c r="AG1442" t="str">
        <f t="shared" si="731"/>
        <v>1.01599084043767-0.0254924518561761i</v>
      </c>
      <c r="AH1442" t="str">
        <f t="shared" si="732"/>
        <v>0.0344672419730518+0.0358055741273886i</v>
      </c>
      <c r="AI1442">
        <f t="shared" si="733"/>
        <v>-26.072977881480618</v>
      </c>
      <c r="AJ1442">
        <f t="shared" si="734"/>
        <v>46.091055111726909</v>
      </c>
      <c r="AK1442"/>
      <c r="AL1442"/>
      <c r="AM1442"/>
      <c r="AN1442"/>
    </row>
    <row r="1443" spans="1:40" x14ac:dyDescent="0.35">
      <c r="A1443"/>
      <c r="B1443">
        <f t="shared" si="700"/>
        <v>130900</v>
      </c>
      <c r="C1443" s="237" t="str">
        <f t="shared" si="703"/>
        <v>-1.88209754296758E-06+0.00789463069321224i</v>
      </c>
      <c r="D1443" s="208" t="str">
        <f t="shared" si="704"/>
        <v>-2.51367563160029+0.0605255019812939i</v>
      </c>
      <c r="E1443" t="str">
        <f t="shared" si="705"/>
        <v>20500</v>
      </c>
      <c r="F1443" t="str">
        <f t="shared" si="706"/>
        <v>0.327868852459016</v>
      </c>
      <c r="G1443" t="str">
        <f t="shared" si="701"/>
        <v>0.327868852459016</v>
      </c>
      <c r="H1443" t="str">
        <f t="shared" si="707"/>
        <v>3.48780660488454+1.08515378745505i</v>
      </c>
      <c r="I1443" t="str">
        <f t="shared" si="708"/>
        <v>514.04309794363i</v>
      </c>
      <c r="J1443" t="str">
        <f t="shared" si="702"/>
        <v>-356.67567893726+112.456180450932i</v>
      </c>
      <c r="K1443" t="str">
        <f t="shared" si="709"/>
        <v>0.413311154364671-1.31089314970719i</v>
      </c>
      <c r="L1443" t="str">
        <f t="shared" si="710"/>
        <v>0.0831336933035367-0.224149956912543i</v>
      </c>
      <c r="M1443" t="str">
        <f t="shared" si="711"/>
        <v>0.496444847668208-1.53504310661973i</v>
      </c>
      <c r="N1443" t="str">
        <f t="shared" si="712"/>
        <v>-1.63275431052974i</v>
      </c>
      <c r="O1443" t="str">
        <f t="shared" si="713"/>
        <v>-0.061918350709969-0.998081218060613i</v>
      </c>
      <c r="P1443" t="str">
        <f t="shared" si="714"/>
        <v>1.06191835070997+0.998081218060613i</v>
      </c>
      <c r="Q1443" t="str">
        <f t="shared" si="715"/>
        <v>-1.06191835070997+0.634673092469127i</v>
      </c>
      <c r="R1443" t="str">
        <f t="shared" si="716"/>
        <v>-0.322915113651779-1.13288065042166i</v>
      </c>
      <c r="S1443" t="str">
        <f t="shared" si="717"/>
        <v>0.176813822777401i</v>
      </c>
      <c r="T1443" t="str">
        <f t="shared" si="718"/>
        <v>0.200308958551602-0.0570958556773699i</v>
      </c>
      <c r="U1443" t="str">
        <f t="shared" si="719"/>
        <v>0.0000500000000000001-0.00108558157189168i</v>
      </c>
      <c r="V1443" t="str">
        <f t="shared" si="720"/>
        <v>0.00002-0.0121585136051868i</v>
      </c>
      <c r="W1443" t="str">
        <f t="shared" si="721"/>
        <v>0.0000422728005460026-0.000996747398060855i</v>
      </c>
      <c r="X1443" t="str">
        <f t="shared" si="722"/>
        <v>0.0000497781680310002-0.000996052532988693i</v>
      </c>
      <c r="Y1443" t="str">
        <f t="shared" si="723"/>
        <v>0.009+0.657975165367846i</v>
      </c>
      <c r="Z1443" t="str">
        <f t="shared" si="724"/>
        <v>-0.0181773453028052-0.00115960910196789i</v>
      </c>
      <c r="AA1443" t="str">
        <f t="shared" si="725"/>
        <v>0.251555407340096-18.2619557379786i</v>
      </c>
      <c r="AB1443" t="str">
        <f t="shared" si="726"/>
        <v>0.669513328351769-0.190837377649291i</v>
      </c>
      <c r="AC1443" t="str">
        <f t="shared" si="727"/>
        <v>1.0394328412595-1.12247205235292i</v>
      </c>
      <c r="AD1443" t="str">
        <f t="shared" si="728"/>
        <v>0.388881263657699+0.236350981745467i</v>
      </c>
      <c r="AE1443" t="str">
        <f t="shared" si="729"/>
        <v>-0.00679475426160617-0.00474718366076663i</v>
      </c>
      <c r="AF1443" t="str">
        <f t="shared" si="730"/>
        <v>-6.00148223648483-1.02462828547376i</v>
      </c>
      <c r="AG1443" t="str">
        <f t="shared" si="731"/>
        <v>1.01597888399406-0.0254930429454635i</v>
      </c>
      <c r="AH1443" t="str">
        <f t="shared" si="732"/>
        <v>0.0344523784803922+0.0357591406270737i</v>
      </c>
      <c r="AI1443">
        <f t="shared" si="733"/>
        <v>-26.080628434357685</v>
      </c>
      <c r="AJ1443">
        <f t="shared" si="734"/>
        <v>46.066253990736165</v>
      </c>
      <c r="AK1443"/>
      <c r="AL1443"/>
      <c r="AM1443"/>
      <c r="AN1443"/>
    </row>
    <row r="1444" spans="1:40" x14ac:dyDescent="0.35">
      <c r="A1444"/>
      <c r="B1444">
        <f t="shared" si="700"/>
        <v>131000</v>
      </c>
      <c r="C1444" s="237" t="str">
        <f t="shared" si="703"/>
        <v>-0.0000018792252084968+0.00788860425825282i</v>
      </c>
      <c r="D1444" s="208" t="str">
        <f t="shared" si="704"/>
        <v>-2.51367560957905+0.0604792993132716i</v>
      </c>
      <c r="E1444" t="str">
        <f t="shared" si="705"/>
        <v>20500</v>
      </c>
      <c r="F1444" t="str">
        <f t="shared" si="706"/>
        <v>0.327868852459016</v>
      </c>
      <c r="G1444" t="str">
        <f t="shared" si="701"/>
        <v>0.327868852459016</v>
      </c>
      <c r="H1444" t="str">
        <f t="shared" si="707"/>
        <v>3.48830870802362+1.08449487487924i</v>
      </c>
      <c r="I1444" t="str">
        <f t="shared" si="708"/>
        <v>514.435797025329i</v>
      </c>
      <c r="J1444" t="str">
        <f t="shared" si="702"/>
        <v>-357.222374583805+112.542090443637i</v>
      </c>
      <c r="K1444" t="str">
        <f t="shared" si="709"/>
        <v>0.412734127169878-1.31006865429817i</v>
      </c>
      <c r="L1444" t="str">
        <f t="shared" si="710"/>
        <v>0.0830221412222919-0.224020191405131i</v>
      </c>
      <c r="M1444" t="str">
        <f t="shared" si="711"/>
        <v>0.49575626839217-1.5340888457033i</v>
      </c>
      <c r="N1444" t="str">
        <f t="shared" si="712"/>
        <v>-1.63400164002594i</v>
      </c>
      <c r="O1444" t="str">
        <f t="shared" si="713"/>
        <v>-0.0631632383628064-0.998003209072758i</v>
      </c>
      <c r="P1444" t="str">
        <f t="shared" si="714"/>
        <v>1.06316323836281+0.998003209072758i</v>
      </c>
      <c r="Q1444" t="str">
        <f t="shared" si="715"/>
        <v>-1.06316323836281+0.635998430953182i</v>
      </c>
      <c r="R1444" t="str">
        <f t="shared" si="716"/>
        <v>-0.322898320928716-1.13187325437807i</v>
      </c>
      <c r="S1444" t="str">
        <f t="shared" si="717"/>
        <v>0.176948898272265i</v>
      </c>
      <c r="T1444" t="str">
        <f t="shared" si="718"/>
        <v>0.200283725346043-0.0571365021423006i</v>
      </c>
      <c r="U1444" t="str">
        <f t="shared" si="719"/>
        <v>0.0000499999999999999-0.00108475288366886i</v>
      </c>
      <c r="V1444" t="str">
        <f t="shared" si="720"/>
        <v>0.00002-0.0121492322970912i</v>
      </c>
      <c r="W1444" t="str">
        <f t="shared" si="721"/>
        <v>0.0000422727993510428-0.000995986748099866i</v>
      </c>
      <c r="X1444" t="str">
        <f t="shared" si="722"/>
        <v>0.0000497666960387012-0.000995292499843101i</v>
      </c>
      <c r="Y1444" t="str">
        <f t="shared" si="723"/>
        <v>0.009+0.658477820192421i</v>
      </c>
      <c r="Z1444" t="str">
        <f t="shared" si="724"/>
        <v>-0.018149576141576-0.00115812930398312i</v>
      </c>
      <c r="AA1444" t="str">
        <f t="shared" si="725"/>
        <v>0.251170092459049-18.2479784084423i</v>
      </c>
      <c r="AB1444" t="str">
        <f t="shared" si="726"/>
        <v>0.669428988801701-0.190973234528675i</v>
      </c>
      <c r="AC1444" t="str">
        <f t="shared" si="727"/>
        <v>1.03890370852355-1.12163972282385i</v>
      </c>
      <c r="AD1444" t="str">
        <f t="shared" si="728"/>
        <v>0.389183175573661+0.236354989047482i</v>
      </c>
      <c r="AE1444" t="str">
        <f t="shared" si="729"/>
        <v>-0.00678978003913602-0.00474046731040771i</v>
      </c>
      <c r="AF1444" t="str">
        <f t="shared" si="730"/>
        <v>-6.00198431760267-1.02401557556597i</v>
      </c>
      <c r="AG1444" t="str">
        <f t="shared" si="731"/>
        <v>1.01596692191803-0.0254936359868488i</v>
      </c>
      <c r="AH1444" t="str">
        <f t="shared" si="732"/>
        <v>0.0344375313255526+0.0357127659130069i</v>
      </c>
      <c r="AI1444">
        <f t="shared" si="733"/>
        <v>-26.088274705850814</v>
      </c>
      <c r="AJ1444">
        <f t="shared" si="734"/>
        <v>46.041442670454039</v>
      </c>
      <c r="AK1444"/>
      <c r="AL1444"/>
      <c r="AM1444"/>
      <c r="AN1444"/>
    </row>
    <row r="1445" spans="1:40" x14ac:dyDescent="0.35">
      <c r="A1445"/>
      <c r="B1445">
        <f t="shared" si="700"/>
        <v>131100</v>
      </c>
      <c r="C1445" s="237" t="str">
        <f t="shared" si="703"/>
        <v>-1.87635944436615E-06+0.00788258701693783i</v>
      </c>
      <c r="D1445" s="208" t="str">
        <f t="shared" si="704"/>
        <v>-2.51367558760819+0.0604331671298567i</v>
      </c>
      <c r="E1445" t="str">
        <f t="shared" si="705"/>
        <v>20500</v>
      </c>
      <c r="F1445" t="str">
        <f t="shared" si="706"/>
        <v>0.327868852459016</v>
      </c>
      <c r="G1445" t="str">
        <f t="shared" si="701"/>
        <v>0.327868852459016</v>
      </c>
      <c r="H1445" t="str">
        <f t="shared" si="707"/>
        <v>3.48880981904809+1.08383663294738i</v>
      </c>
      <c r="I1445" t="str">
        <f t="shared" si="708"/>
        <v>514.828496107027i</v>
      </c>
      <c r="J1445" t="str">
        <f t="shared" si="702"/>
        <v>-357.769487714615+112.628000436342i</v>
      </c>
      <c r="K1445" t="str">
        <f t="shared" si="709"/>
        <v>0.412158270095028-1.30924505964735i</v>
      </c>
      <c r="L1445" t="str">
        <f t="shared" si="710"/>
        <v>0.0829108032653448-0.223890544567697i</v>
      </c>
      <c r="M1445" t="str">
        <f t="shared" si="711"/>
        <v>0.495069073360373-1.53313560421505i</v>
      </c>
      <c r="N1445" t="str">
        <f t="shared" si="712"/>
        <v>-1.63524896952214i</v>
      </c>
      <c r="O1445" t="str">
        <f t="shared" si="713"/>
        <v>-0.0644080277443402-0.997923647360901i</v>
      </c>
      <c r="P1445" t="str">
        <f t="shared" si="714"/>
        <v>1.06440802774434+0.997923647360901i</v>
      </c>
      <c r="Q1445" t="str">
        <f t="shared" si="715"/>
        <v>-1.06440802774434+0.637325322161239i</v>
      </c>
      <c r="R1445" t="str">
        <f t="shared" si="716"/>
        <v>-0.322881512616221-1.13086728024759i</v>
      </c>
      <c r="S1445" t="str">
        <f t="shared" si="717"/>
        <v>0.177083973767129i</v>
      </c>
      <c r="T1445" t="str">
        <f t="shared" si="718"/>
        <v>0.200258471789469-0.0571771413100218i</v>
      </c>
      <c r="U1445" t="str">
        <f t="shared" si="719"/>
        <v>0.0000499999999999999-0.00108392545965386i</v>
      </c>
      <c r="V1445" t="str">
        <f t="shared" si="720"/>
        <v>0.00002-0.0121399651481232i</v>
      </c>
      <c r="W1445" t="str">
        <f t="shared" si="721"/>
        <v>0.0000422727981551707-0.000995227258723101i</v>
      </c>
      <c r="X1445" t="str">
        <f t="shared" si="722"/>
        <v>0.0000497552502824573-0.000994533626142932i</v>
      </c>
      <c r="Y1445" t="str">
        <f t="shared" si="723"/>
        <v>0.009+0.658980475016995i</v>
      </c>
      <c r="Z1445" t="str">
        <f t="shared" si="724"/>
        <v>-0.0181218705992359-0.00115665312754423i</v>
      </c>
      <c r="AA1445" t="str">
        <f t="shared" si="725"/>
        <v>0.250785663265452-18.2340224865084i</v>
      </c>
      <c r="AB1445" t="str">
        <f t="shared" si="726"/>
        <v>0.669344581230333-0.191109067017841i</v>
      </c>
      <c r="AC1445" t="str">
        <f t="shared" si="727"/>
        <v>1.03837568665512-1.12080819769192i</v>
      </c>
      <c r="AD1445" t="str">
        <f t="shared" si="728"/>
        <v>0.389485128487139+0.236358633030234i</v>
      </c>
      <c r="AE1445" t="str">
        <f t="shared" si="729"/>
        <v>-0.00678481414665422-0.00473375975478281i</v>
      </c>
      <c r="AF1445" t="str">
        <f t="shared" si="730"/>
        <v>-6.00248540665628-1.02340346581752i</v>
      </c>
      <c r="AG1445" t="str">
        <f t="shared" si="731"/>
        <v>1.01595495421532-0.0254942309486804i</v>
      </c>
      <c r="AH1445" t="str">
        <f t="shared" si="732"/>
        <v>0.0344227004433886+0.0356664498597598i</v>
      </c>
      <c r="AI1445">
        <f t="shared" si="733"/>
        <v>-26.095916704749158</v>
      </c>
      <c r="AJ1445">
        <f t="shared" si="734"/>
        <v>46.016621167309701</v>
      </c>
      <c r="AK1445"/>
      <c r="AL1445"/>
      <c r="AM1445"/>
      <c r="AN1445"/>
    </row>
    <row r="1446" spans="1:40" x14ac:dyDescent="0.35">
      <c r="A1446"/>
      <c r="B1446">
        <f t="shared" si="700"/>
        <v>131200</v>
      </c>
      <c r="C1446" s="237" t="str">
        <f t="shared" si="703"/>
        <v>-1.87350023055176E-06+0.00787657894824526i</v>
      </c>
      <c r="D1446" s="208" t="str">
        <f t="shared" si="704"/>
        <v>-2.51367556568756+0.0603871052698804i</v>
      </c>
      <c r="E1446" t="str">
        <f t="shared" si="705"/>
        <v>20500</v>
      </c>
      <c r="F1446" t="str">
        <f t="shared" si="706"/>
        <v>0.327868852459016</v>
      </c>
      <c r="G1446" t="str">
        <f t="shared" si="701"/>
        <v>0.327868852459016</v>
      </c>
      <c r="H1446" t="str">
        <f t="shared" si="707"/>
        <v>3.48930994045918+1.08317906096882i</v>
      </c>
      <c r="I1446" t="str">
        <f t="shared" si="708"/>
        <v>515.221195188726i</v>
      </c>
      <c r="J1446" t="str">
        <f t="shared" si="702"/>
        <v>-358.317018329692+112.713910429047i</v>
      </c>
      <c r="K1446" t="str">
        <f t="shared" si="709"/>
        <v>0.411583580085989-1.30842236462649i</v>
      </c>
      <c r="L1446" t="str">
        <f t="shared" si="710"/>
        <v>0.0827996789137336-0.223761016320928i</v>
      </c>
      <c r="M1446" t="str">
        <f t="shared" si="711"/>
        <v>0.494383258999723-1.53218338094742i</v>
      </c>
      <c r="N1446" t="str">
        <f t="shared" si="712"/>
        <v>-1.63649629901835i</v>
      </c>
      <c r="O1446" t="str">
        <f t="shared" si="713"/>
        <v>-0.0656527169178991-0.997842533048826i</v>
      </c>
      <c r="P1446" t="str">
        <f t="shared" si="714"/>
        <v>1.0656527169179+0.997842533048826i</v>
      </c>
      <c r="Q1446" t="str">
        <f t="shared" si="715"/>
        <v>-1.0656527169179+0.638653765969524i</v>
      </c>
      <c r="R1446" t="str">
        <f t="shared" si="716"/>
        <v>-0.322864688707449-1.12986272476531i</v>
      </c>
      <c r="S1446" t="str">
        <f t="shared" si="717"/>
        <v>0.177219049261994i</v>
      </c>
      <c r="T1446" t="str">
        <f t="shared" si="718"/>
        <v>0.200233197879474-0.0572177731730038i</v>
      </c>
      <c r="U1446" t="str">
        <f t="shared" si="719"/>
        <v>0.0000500000000000001-0.00108309929695595i</v>
      </c>
      <c r="V1446" t="str">
        <f t="shared" si="720"/>
        <v>0.00002-0.0121307121259067i</v>
      </c>
      <c r="W1446" t="str">
        <f t="shared" si="721"/>
        <v>0.0000422727969583864-0.000994468927276761i</v>
      </c>
      <c r="X1446" t="str">
        <f t="shared" si="722"/>
        <v>0.0000497438306823156-0.000993775909237589i</v>
      </c>
      <c r="Y1446" t="str">
        <f t="shared" si="723"/>
        <v>0.009+0.659483129841569i</v>
      </c>
      <c r="Z1446" t="str">
        <f t="shared" si="724"/>
        <v>-0.0180942284815246-0.00115518056019717i</v>
      </c>
      <c r="AA1446" t="str">
        <f t="shared" si="725"/>
        <v>0.250402117043675-18.220087922969i</v>
      </c>
      <c r="AB1446" t="str">
        <f t="shared" si="726"/>
        <v>0.669260105629623-0.191244875091624i</v>
      </c>
      <c r="AC1446" t="str">
        <f t="shared" si="727"/>
        <v>1.03784877283292-1.11997747599162i</v>
      </c>
      <c r="AD1446" t="str">
        <f t="shared" si="728"/>
        <v>0.389787121989023+0.236361913593717i</v>
      </c>
      <c r="AE1446" t="str">
        <f t="shared" si="729"/>
        <v>-0.00677985655667083-0.00472706097483202i</v>
      </c>
      <c r="AF1446" t="str">
        <f t="shared" si="730"/>
        <v>-6.00298550614674-1.02279195569894i</v>
      </c>
      <c r="AG1446" t="str">
        <f t="shared" si="731"/>
        <v>1.01594298089166-0.0254948277993898i</v>
      </c>
      <c r="AH1446" t="str">
        <f t="shared" si="732"/>
        <v>0.0344078857690067+0.0356201923422955i</v>
      </c>
      <c r="AI1446">
        <f t="shared" si="733"/>
        <v>-26.103554439822766</v>
      </c>
      <c r="AJ1446">
        <f t="shared" si="734"/>
        <v>45.991789497680728</v>
      </c>
      <c r="AK1446"/>
      <c r="AL1446"/>
      <c r="AM1446"/>
      <c r="AN1446"/>
    </row>
    <row r="1447" spans="1:40" x14ac:dyDescent="0.35">
      <c r="A1447"/>
      <c r="B1447">
        <f t="shared" si="700"/>
        <v>131300</v>
      </c>
      <c r="C1447" s="237" t="str">
        <f t="shared" si="703"/>
        <v>-1.87064754710596E-06+0.00787058003121707i</v>
      </c>
      <c r="D1447" s="208" t="str">
        <f t="shared" si="704"/>
        <v>-2.51367554381698+0.0603411135726642i</v>
      </c>
      <c r="E1447" t="str">
        <f t="shared" si="705"/>
        <v>20500</v>
      </c>
      <c r="F1447" t="str">
        <f t="shared" si="706"/>
        <v>0.327868852459016</v>
      </c>
      <c r="G1447" t="str">
        <f t="shared" si="701"/>
        <v>0.327868852459016</v>
      </c>
      <c r="H1447" t="str">
        <f t="shared" si="707"/>
        <v>3.48980907475059+1.08252215825245i</v>
      </c>
      <c r="I1447" t="str">
        <f t="shared" si="708"/>
        <v>515.613894270425i</v>
      </c>
      <c r="J1447" t="str">
        <f t="shared" si="702"/>
        <v>-358.864966429035+112.799820421752i</v>
      </c>
      <c r="K1447" t="str">
        <f t="shared" si="709"/>
        <v>0.411010054098202-1.30760056810786i</v>
      </c>
      <c r="L1447" t="str">
        <f t="shared" si="710"/>
        <v>0.0826887676499654-0.223631606585208i</v>
      </c>
      <c r="M1447" t="str">
        <f t="shared" si="711"/>
        <v>0.493698821748167-1.53123217469307i</v>
      </c>
      <c r="N1447" t="str">
        <f t="shared" si="712"/>
        <v>-1.63774362851455i</v>
      </c>
      <c r="O1447" t="str">
        <f t="shared" si="713"/>
        <v>-0.0668973039469373-0.997759866262735i</v>
      </c>
      <c r="P1447" t="str">
        <f t="shared" si="714"/>
        <v>1.06689730394694+0.997759866262735i</v>
      </c>
      <c r="Q1447" t="str">
        <f t="shared" si="715"/>
        <v>-1.06689730394694+0.639983762251815i</v>
      </c>
      <c r="R1447" t="str">
        <f t="shared" si="716"/>
        <v>-0.322847849195535-1.12885958467629i</v>
      </c>
      <c r="S1447" t="str">
        <f t="shared" si="717"/>
        <v>0.177354124756857i</v>
      </c>
      <c r="T1447" t="str">
        <f t="shared" si="718"/>
        <v>0.200207903613653-0.0572583977237079i</v>
      </c>
      <c r="U1447" t="str">
        <f t="shared" si="719"/>
        <v>0.0000500000000000001-0.00108227439269323i</v>
      </c>
      <c r="V1447" t="str">
        <f t="shared" si="720"/>
        <v>0.00002-0.0121214731981641i</v>
      </c>
      <c r="W1447" t="str">
        <f t="shared" si="721"/>
        <v>0.0000422727957606897-0.000993711751115173i</v>
      </c>
      <c r="X1447" t="str">
        <f t="shared" si="722"/>
        <v>0.0000497324371586272-0.000993019346484592i</v>
      </c>
      <c r="Y1447" t="str">
        <f t="shared" si="723"/>
        <v>0.009+0.659985784666144i</v>
      </c>
      <c r="Z1447" t="str">
        <f t="shared" si="724"/>
        <v>-0.0180666495949237-0.00115371158954179i</v>
      </c>
      <c r="AA1447" t="str">
        <f t="shared" si="725"/>
        <v>0.250019451088506-18.2061746687671i</v>
      </c>
      <c r="AB1447" t="str">
        <f t="shared" si="726"/>
        <v>0.669175561991533-0.191380658724824i</v>
      </c>
      <c r="AC1447" t="str">
        <f t="shared" si="727"/>
        <v>1.03732296424448-1.11914755675759i</v>
      </c>
      <c r="AD1447" t="str">
        <f t="shared" si="728"/>
        <v>0.390089155670002+0.236364830638323i</v>
      </c>
      <c r="AE1447" t="str">
        <f t="shared" si="729"/>
        <v>-0.00677490724180207-0.00472037095155713i</v>
      </c>
      <c r="AF1447" t="str">
        <f t="shared" si="730"/>
        <v>-6.00348461856757-1.02218104467979i</v>
      </c>
      <c r="AG1447" t="str">
        <f t="shared" si="731"/>
        <v>1.01593100195281-0.0254954265074918i</v>
      </c>
      <c r="AH1447" t="str">
        <f t="shared" si="732"/>
        <v>0.0343930872377684+0.0355739932359652i</v>
      </c>
      <c r="AI1447">
        <f t="shared" si="733"/>
        <v>-26.111187919822292</v>
      </c>
      <c r="AJ1447">
        <f t="shared" si="734"/>
        <v>45.966947677887369</v>
      </c>
      <c r="AK1447"/>
      <c r="AL1447"/>
      <c r="AM1447"/>
      <c r="AN1447"/>
    </row>
    <row r="1448" spans="1:40" x14ac:dyDescent="0.35">
      <c r="A1448"/>
      <c r="B1448">
        <f t="shared" si="700"/>
        <v>131400</v>
      </c>
      <c r="C1448" s="237" t="str">
        <f t="shared" si="703"/>
        <v>-1.86780137415694E-06+0.00786459024495906i</v>
      </c>
      <c r="D1448" s="208" t="str">
        <f t="shared" si="704"/>
        <v>-2.51367552199632+0.0602951918780195i</v>
      </c>
      <c r="E1448" t="str">
        <f t="shared" si="705"/>
        <v>20500</v>
      </c>
      <c r="F1448" t="str">
        <f t="shared" si="706"/>
        <v>0.327868852459016</v>
      </c>
      <c r="G1448" t="str">
        <f t="shared" si="701"/>
        <v>0.327868852459016</v>
      </c>
      <c r="H1448" t="str">
        <f t="shared" si="707"/>
        <v>3.49030722440864+1.08186592410681i</v>
      </c>
      <c r="I1448" t="str">
        <f t="shared" si="708"/>
        <v>516.006593352123i</v>
      </c>
      <c r="J1448" t="str">
        <f t="shared" si="702"/>
        <v>-359.413332012644+112.885730414458i</v>
      </c>
      <c r="K1448" t="str">
        <f t="shared" si="709"/>
        <v>0.410437689096644-1.30677966896426i</v>
      </c>
      <c r="L1448" t="str">
        <f t="shared" si="710"/>
        <v>0.0825780689580111-0.223502315280622i</v>
      </c>
      <c r="M1448" t="str">
        <f t="shared" si="711"/>
        <v>0.493015758054655-1.53028198424488i</v>
      </c>
      <c r="N1448" t="str">
        <f t="shared" si="712"/>
        <v>-1.63899095801075i</v>
      </c>
      <c r="O1448" t="str">
        <f t="shared" si="713"/>
        <v>-0.0681417868950985-0.997675647131242i</v>
      </c>
      <c r="P1448" t="str">
        <f t="shared" si="714"/>
        <v>1.0681417868951+0.997675647131242i</v>
      </c>
      <c r="Q1448" t="str">
        <f t="shared" si="715"/>
        <v>-1.0681417868951+0.641315310879508i</v>
      </c>
      <c r="R1448" t="str">
        <f t="shared" si="716"/>
        <v>-0.322830994073604-1.12785785673546i</v>
      </c>
      <c r="S1448" t="str">
        <f t="shared" si="717"/>
        <v>0.177489200251721i</v>
      </c>
      <c r="T1448" t="str">
        <f t="shared" si="718"/>
        <v>0.200182588989597-0.0572990149545921i</v>
      </c>
      <c r="U1448" t="str">
        <f t="shared" si="719"/>
        <v>0.00005-0.00108145074399255i</v>
      </c>
      <c r="V1448" t="str">
        <f t="shared" si="720"/>
        <v>0.00002-0.0121122483327165i</v>
      </c>
      <c r="W1448" t="str">
        <f t="shared" si="721"/>
        <v>0.0000422727945620803-0.000992955727600691i</v>
      </c>
      <c r="X1448" t="str">
        <f t="shared" si="722"/>
        <v>0.0000497210696320471-0.00099226393524948i</v>
      </c>
      <c r="Y1448" t="str">
        <f t="shared" si="723"/>
        <v>0.009+0.660488439490718i</v>
      </c>
      <c r="Z1448" t="str">
        <f t="shared" si="724"/>
        <v>-0.0180391337466526-0.00115224620323161i</v>
      </c>
      <c r="AA1448" t="str">
        <f t="shared" si="725"/>
        <v>0.249637662705094-18.1922826749962i</v>
      </c>
      <c r="AB1448" t="str">
        <f t="shared" si="726"/>
        <v>0.66909095030801-0.191516417892234i</v>
      </c>
      <c r="AC1448" t="str">
        <f t="shared" si="727"/>
        <v>1.03679825808601-1.11831843902469i</v>
      </c>
      <c r="AD1448" t="str">
        <f t="shared" si="728"/>
        <v>0.390391229120554+0.23636738406486i</v>
      </c>
      <c r="AE1448" t="str">
        <f t="shared" si="729"/>
        <v>-0.00676996617476922-0.00471368966602147i</v>
      </c>
      <c r="AF1448" t="str">
        <f t="shared" si="730"/>
        <v>-6.00398274640496-1.02157073222879i</v>
      </c>
      <c r="AG1448" t="str">
        <f t="shared" si="731"/>
        <v>1.01591901740453-0.0254960270415836i</v>
      </c>
      <c r="AH1448" t="str">
        <f t="shared" si="732"/>
        <v>0.0343783047852868+0.0355278524165089i</v>
      </c>
      <c r="AI1448">
        <f t="shared" si="733"/>
        <v>-26.118817153479025</v>
      </c>
      <c r="AJ1448">
        <f t="shared" si="734"/>
        <v>45.942095724196392</v>
      </c>
      <c r="AK1448"/>
      <c r="AL1448"/>
      <c r="AM1448"/>
      <c r="AN1448"/>
    </row>
    <row r="1449" spans="1:40" x14ac:dyDescent="0.35">
      <c r="A1449"/>
      <c r="B1449">
        <f t="shared" si="700"/>
        <v>131500</v>
      </c>
      <c r="C1449" s="237" t="str">
        <f t="shared" si="703"/>
        <v>-1.86496169190847E-06+0.0078586095686406i</v>
      </c>
      <c r="D1449" s="208" t="str">
        <f t="shared" si="704"/>
        <v>-2.51367550022543+0.0602493400262446i</v>
      </c>
      <c r="E1449" t="str">
        <f t="shared" si="705"/>
        <v>20500</v>
      </c>
      <c r="F1449" t="str">
        <f t="shared" si="706"/>
        <v>0.327868852459016</v>
      </c>
      <c r="G1449" t="str">
        <f t="shared" si="701"/>
        <v>0.327868852459016</v>
      </c>
      <c r="H1449" t="str">
        <f t="shared" si="707"/>
        <v>3.49080439191219+1.08121035784003i</v>
      </c>
      <c r="I1449" t="str">
        <f t="shared" si="708"/>
        <v>516.399292433822i</v>
      </c>
      <c r="J1449" t="str">
        <f t="shared" si="702"/>
        <v>-359.96211508052+112.971640407162i</v>
      </c>
      <c r="K1449" t="str">
        <f t="shared" si="709"/>
        <v>0.409866482055781-1.30595966606906i</v>
      </c>
      <c r="L1449" t="str">
        <f t="shared" si="710"/>
        <v>0.0824675823233039-0.22337314232696i</v>
      </c>
      <c r="M1449" t="str">
        <f t="shared" si="711"/>
        <v>0.492334064379085-1.52933280839602i</v>
      </c>
      <c r="N1449" t="str">
        <f t="shared" si="712"/>
        <v>-1.64023828750695i</v>
      </c>
      <c r="O1449" t="str">
        <f t="shared" si="713"/>
        <v>-0.0693861638261777-0.997589875785378i</v>
      </c>
      <c r="P1449" t="str">
        <f t="shared" si="714"/>
        <v>1.06938616382618+0.997589875785378i</v>
      </c>
      <c r="Q1449" t="str">
        <f t="shared" si="715"/>
        <v>-1.06938616382618+0.642648411721572i</v>
      </c>
      <c r="R1449" t="str">
        <f t="shared" si="716"/>
        <v>-0.322814123334783-1.12685753770762i</v>
      </c>
      <c r="S1449" t="str">
        <f t="shared" si="717"/>
        <v>0.177624275746585i</v>
      </c>
      <c r="T1449" t="str">
        <f t="shared" si="718"/>
        <v>0.200157254004896-0.0573396248581096i</v>
      </c>
      <c r="U1449" t="str">
        <f t="shared" si="719"/>
        <v>0.00005-0.00108062834798951i</v>
      </c>
      <c r="V1449" t="str">
        <f t="shared" si="720"/>
        <v>0.00002-0.0121030374974825i</v>
      </c>
      <c r="W1449" t="str">
        <f t="shared" si="721"/>
        <v>0.0000422727933625584-0.000992200854103691i</v>
      </c>
      <c r="X1449" t="str">
        <f t="shared" si="722"/>
        <v>0.0000497097280235306-0.000991509672905793i</v>
      </c>
      <c r="Y1449" t="str">
        <f t="shared" si="723"/>
        <v>0.009+0.660991094315293i</v>
      </c>
      <c r="Z1449" t="str">
        <f t="shared" si="724"/>
        <v>-0.0180116807446644-0.00115078438897344i</v>
      </c>
      <c r="AA1449" t="str">
        <f t="shared" si="725"/>
        <v>0.249256749208909-18.1784118928995i</v>
      </c>
      <c r="AB1449" t="str">
        <f t="shared" si="726"/>
        <v>0.669006270571-0.191652152568629i</v>
      </c>
      <c r="AC1449" t="str">
        <f t="shared" si="727"/>
        <v>1.03627465156239-1.11749012182801i</v>
      </c>
      <c r="AD1449" t="str">
        <f t="shared" si="728"/>
        <v>0.390693341930947+0.236369573774555i</v>
      </c>
      <c r="AE1449" t="str">
        <f t="shared" si="729"/>
        <v>-0.00676503332839814-0.00470701709934967i</v>
      </c>
      <c r="AF1449" t="str">
        <f t="shared" si="730"/>
        <v>-6.00447989213762-1.02096101781379i</v>
      </c>
      <c r="AG1449" t="str">
        <f t="shared" si="731"/>
        <v>1.0159070272526-0.0254966293703449i</v>
      </c>
      <c r="AH1449" t="str">
        <f t="shared" si="732"/>
        <v>0.0343635383474243+0.0354817697600529i</v>
      </c>
      <c r="AI1449">
        <f t="shared" si="733"/>
        <v>-26.126442149505245</v>
      </c>
      <c r="AJ1449">
        <f t="shared" si="734"/>
        <v>45.917233652821338</v>
      </c>
      <c r="AK1449"/>
      <c r="AL1449"/>
      <c r="AM1449"/>
      <c r="AN1449"/>
    </row>
    <row r="1450" spans="1:40" x14ac:dyDescent="0.35">
      <c r="A1450"/>
      <c r="B1450">
        <f t="shared" si="700"/>
        <v>131600</v>
      </c>
      <c r="C1450" s="237" t="str">
        <f t="shared" si="703"/>
        <v>-1.86212848063947E-06+0.00785263798149434i</v>
      </c>
      <c r="D1450" s="208" t="str">
        <f t="shared" si="704"/>
        <v>-2.51367547850414+0.0602035578581233i</v>
      </c>
      <c r="E1450" t="str">
        <f t="shared" si="705"/>
        <v>20500</v>
      </c>
      <c r="F1450" t="str">
        <f t="shared" si="706"/>
        <v>0.327868852459016</v>
      </c>
      <c r="G1450" t="str">
        <f t="shared" si="701"/>
        <v>0.327868852459016</v>
      </c>
      <c r="H1450" t="str">
        <f t="shared" si="707"/>
        <v>3.49130057973268+1.08055545875985i</v>
      </c>
      <c r="I1450" t="str">
        <f t="shared" si="708"/>
        <v>516.791991515521i</v>
      </c>
      <c r="J1450" t="str">
        <f t="shared" si="702"/>
        <v>-360.511315632661+113.057550399867i</v>
      </c>
      <c r="K1450" t="str">
        <f t="shared" si="709"/>
        <v>0.409296429959567-1.30514055829612i</v>
      </c>
      <c r="L1450" t="str">
        <f t="shared" si="710"/>
        <v>0.0823573072327306-0.223244087643718i</v>
      </c>
      <c r="M1450" t="str">
        <f t="shared" si="711"/>
        <v>0.491653737192298-1.52838464593984i</v>
      </c>
      <c r="N1450" t="str">
        <f t="shared" si="712"/>
        <v>-1.64148561700316i</v>
      </c>
      <c r="O1450" t="str">
        <f t="shared" si="713"/>
        <v>-0.0706304328041448-0.997502552358589i</v>
      </c>
      <c r="P1450" t="str">
        <f t="shared" si="714"/>
        <v>1.07063043280414+0.997502552358589i</v>
      </c>
      <c r="Q1450" t="str">
        <f t="shared" si="715"/>
        <v>-1.07063043280414+0.643983064644571i</v>
      </c>
      <c r="R1450" t="str">
        <f t="shared" si="716"/>
        <v>-0.322797236972181-1.12585862436739i</v>
      </c>
      <c r="S1450" t="str">
        <f t="shared" si="717"/>
        <v>0.17775935124145i</v>
      </c>
      <c r="T1450" t="str">
        <f t="shared" si="718"/>
        <v>0.200131898657139-0.0573802274267075i</v>
      </c>
      <c r="U1450" t="str">
        <f t="shared" si="719"/>
        <v>0.00005-0.00107980720182843i</v>
      </c>
      <c r="V1450" t="str">
        <f t="shared" si="720"/>
        <v>0.00002-0.0120938406604784i</v>
      </c>
      <c r="W1450" t="str">
        <f t="shared" si="721"/>
        <v>0.0000422727921621243-0.000991447128002583i</v>
      </c>
      <c r="X1450" t="str">
        <f t="shared" si="722"/>
        <v>0.0000496984122543356-0.000990756556835113i</v>
      </c>
      <c r="Y1450" t="str">
        <f t="shared" si="723"/>
        <v>0.009+0.661493749139867i</v>
      </c>
      <c r="Z1450" t="str">
        <f t="shared" si="724"/>
        <v>-0.0179842903976447-0.00114932613452721i</v>
      </c>
      <c r="AA1450" t="str">
        <f t="shared" si="725"/>
        <v>0.248876707925686-18.1645622738692i</v>
      </c>
      <c r="AB1450" t="str">
        <f t="shared" si="726"/>
        <v>0.668921522772444-0.191787862728764i</v>
      </c>
      <c r="AC1450" t="str">
        <f t="shared" si="727"/>
        <v>1.03575214188717-1.11666260420282i</v>
      </c>
      <c r="AD1450" t="str">
        <f t="shared" si="728"/>
        <v>0.390995493691253+0.236371399669041i</v>
      </c>
      <c r="AE1450" t="str">
        <f t="shared" si="729"/>
        <v>-0.00676010867561952-0.00470035323272749i</v>
      </c>
      <c r="AF1450" t="str">
        <f t="shared" si="730"/>
        <v>-6.00497605823682-1.02035190090173i</v>
      </c>
      <c r="AG1450" t="str">
        <f t="shared" si="731"/>
        <v>1.01589503150281-0.0254972334625377i</v>
      </c>
      <c r="AH1450" t="str">
        <f t="shared" si="732"/>
        <v>0.0343487878602956+0.0354357451431092i</v>
      </c>
      <c r="AI1450">
        <f t="shared" si="733"/>
        <v>-26.134062916593649</v>
      </c>
      <c r="AJ1450">
        <f t="shared" si="734"/>
        <v>45.892361479920048</v>
      </c>
      <c r="AK1450"/>
      <c r="AL1450"/>
      <c r="AM1450"/>
      <c r="AN1450"/>
    </row>
    <row r="1451" spans="1:40" x14ac:dyDescent="0.35">
      <c r="A1451"/>
      <c r="B1451">
        <f t="shared" si="700"/>
        <v>131700</v>
      </c>
      <c r="C1451" s="237" t="str">
        <f t="shared" si="703"/>
        <v>-0.0000018593017207037+0.00784667546281601i</v>
      </c>
      <c r="D1451" s="208" t="str">
        <f t="shared" si="704"/>
        <v>-2.51367545683232+0.0601578452149228i</v>
      </c>
      <c r="E1451" t="str">
        <f t="shared" si="705"/>
        <v>20500</v>
      </c>
      <c r="F1451" t="str">
        <f t="shared" si="706"/>
        <v>0.327868852459016</v>
      </c>
      <c r="G1451" t="str">
        <f t="shared" si="701"/>
        <v>0.327868852459016</v>
      </c>
      <c r="H1451" t="str">
        <f t="shared" si="707"/>
        <v>3.49179579033421+1.07990122617361i</v>
      </c>
      <c r="I1451" t="str">
        <f t="shared" si="708"/>
        <v>517.18469059722i</v>
      </c>
      <c r="J1451" t="str">
        <f t="shared" si="702"/>
        <v>-361.060933669069+113.143460392573i</v>
      </c>
      <c r="K1451" t="str">
        <f t="shared" si="709"/>
        <v>0.408727529801371-1.3043223445199i</v>
      </c>
      <c r="L1451" t="str">
        <f t="shared" si="710"/>
        <v>0.082247243174631-0.2231151511501i</v>
      </c>
      <c r="M1451" t="str">
        <f t="shared" si="711"/>
        <v>0.490974772976002-1.52743749567i</v>
      </c>
      <c r="N1451" t="str">
        <f t="shared" si="712"/>
        <v>-1.64273294649936i</v>
      </c>
      <c r="O1451" t="str">
        <f t="shared" si="713"/>
        <v>-0.0718745918931086-0.997413676986735i</v>
      </c>
      <c r="P1451" t="str">
        <f t="shared" si="714"/>
        <v>1.07187459189311+0.997413676986735i</v>
      </c>
      <c r="Q1451" t="str">
        <f t="shared" si="715"/>
        <v>-1.07187459189311+0.645319269512625i</v>
      </c>
      <c r="R1451" t="str">
        <f t="shared" si="716"/>
        <v>-0.322780334978923-1.12486111349919i</v>
      </c>
      <c r="S1451" t="str">
        <f t="shared" si="717"/>
        <v>0.177894426736314i</v>
      </c>
      <c r="T1451" t="str">
        <f t="shared" si="718"/>
        <v>0.20010652294391-0.0574208226528309i</v>
      </c>
      <c r="U1451" t="str">
        <f t="shared" si="719"/>
        <v>0.00005-0.00107898730266227i</v>
      </c>
      <c r="V1451" t="str">
        <f t="shared" si="720"/>
        <v>0.00002-0.0120846577898174i</v>
      </c>
      <c r="W1451" t="str">
        <f t="shared" si="721"/>
        <v>0.0000422727909607774-0.000990694546683675i</v>
      </c>
      <c r="X1451" t="str">
        <f t="shared" si="722"/>
        <v>0.0000496871222460152-0.000990004584426875i</v>
      </c>
      <c r="Y1451" t="str">
        <f t="shared" si="723"/>
        <v>0.009+0.661996403964441i</v>
      </c>
      <c r="Z1451" t="str">
        <f t="shared" si="724"/>
        <v>-0.0179569625150048-0.0011478714277056i</v>
      </c>
      <c r="AA1451" t="str">
        <f t="shared" si="725"/>
        <v>0.248497536191385-18.1507337694461i</v>
      </c>
      <c r="AB1451" t="str">
        <f t="shared" si="726"/>
        <v>0.668836706904267-0.191923548347389i</v>
      </c>
      <c r="AC1451" t="str">
        <f t="shared" si="727"/>
        <v>1.0352307262825-1.11583588518463i</v>
      </c>
      <c r="AD1451" t="str">
        <f t="shared" si="728"/>
        <v>0.391297683991335+0.236372861650363i</v>
      </c>
      <c r="AE1451" t="str">
        <f t="shared" si="729"/>
        <v>-0.00675519218946712-0.004693698047401i</v>
      </c>
      <c r="AF1451" t="str">
        <f t="shared" si="730"/>
        <v>-6.00547124716653-1.01974338095869i</v>
      </c>
      <c r="AG1451" t="str">
        <f t="shared" si="731"/>
        <v>1.01588303016095-0.0254978392870055i</v>
      </c>
      <c r="AH1451" t="str">
        <f t="shared" si="732"/>
        <v>0.034334053260261+0.0353897784425702i</v>
      </c>
      <c r="AI1451">
        <f t="shared" si="733"/>
        <v>-26.141679463418615</v>
      </c>
      <c r="AJ1451">
        <f t="shared" si="734"/>
        <v>45.867479221596369</v>
      </c>
      <c r="AK1451"/>
      <c r="AL1451"/>
      <c r="AM1451"/>
      <c r="AN1451"/>
    </row>
    <row r="1452" spans="1:40" x14ac:dyDescent="0.35">
      <c r="A1452"/>
      <c r="B1452">
        <f t="shared" si="700"/>
        <v>131800</v>
      </c>
      <c r="C1452" s="237" t="str">
        <f t="shared" si="703"/>
        <v>-1.85648139252943E-06+0.0078407219919642i</v>
      </c>
      <c r="D1452" s="208" t="str">
        <f t="shared" si="704"/>
        <v>-2.5136754352098+0.0601122019383922i</v>
      </c>
      <c r="E1452" t="str">
        <f t="shared" si="705"/>
        <v>20500</v>
      </c>
      <c r="F1452" t="str">
        <f t="shared" si="706"/>
        <v>0.327868852459016</v>
      </c>
      <c r="G1452" t="str">
        <f t="shared" si="701"/>
        <v>0.327868852459016</v>
      </c>
      <c r="H1452" t="str">
        <f t="shared" si="707"/>
        <v>3.49229002617346+1.07924765938834i</v>
      </c>
      <c r="I1452" t="str">
        <f t="shared" si="708"/>
        <v>517.577389678919i</v>
      </c>
      <c r="J1452" t="str">
        <f t="shared" si="702"/>
        <v>-361.610969189743+113.229370385278i</v>
      </c>
      <c r="K1452" t="str">
        <f t="shared" si="709"/>
        <v>0.408159778583964-1.3035050236154i</v>
      </c>
      <c r="L1452" t="str">
        <f t="shared" si="710"/>
        <v>0.082137389638792-0.222986332765026i</v>
      </c>
      <c r="M1452" t="str">
        <f t="shared" si="711"/>
        <v>0.490297168222756-1.52649135638043i</v>
      </c>
      <c r="N1452" t="str">
        <f t="shared" si="712"/>
        <v>-1.64398027599556i</v>
      </c>
      <c r="O1452" t="str">
        <f t="shared" si="713"/>
        <v>-0.0731186391573777-0.997323249808092i</v>
      </c>
      <c r="P1452" t="str">
        <f t="shared" si="714"/>
        <v>1.07311863915738+0.997323249808092i</v>
      </c>
      <c r="Q1452" t="str">
        <f t="shared" si="715"/>
        <v>-1.07311863915738+0.646657026187468i</v>
      </c>
      <c r="R1452" t="str">
        <f t="shared" si="716"/>
        <v>-0.322763417348094-1.12386500189719i</v>
      </c>
      <c r="S1452" t="str">
        <f t="shared" si="717"/>
        <v>0.178029502231179i</v>
      </c>
      <c r="T1452" t="str">
        <f t="shared" si="718"/>
        <v>0.2000811268628-0.0574614105289155i</v>
      </c>
      <c r="U1452" t="str">
        <f t="shared" si="719"/>
        <v>0.00005-0.00107816864765266i</v>
      </c>
      <c r="V1452" t="str">
        <f t="shared" si="720"/>
        <v>0.00002-0.0120754888537098i</v>
      </c>
      <c r="W1452" t="str">
        <f t="shared" si="721"/>
        <v>0.0000422727897585184-0.00098994310754126i</v>
      </c>
      <c r="X1452" t="str">
        <f t="shared" si="722"/>
        <v>0.0000496758579204232-0.000989253753078517i</v>
      </c>
      <c r="Y1452" t="str">
        <f t="shared" si="723"/>
        <v>0.009+0.662499058789016i</v>
      </c>
      <c r="Z1452" t="str">
        <f t="shared" si="724"/>
        <v>-0.0179296969068822-0.00114642025637386i</v>
      </c>
      <c r="AA1452" t="str">
        <f t="shared" si="725"/>
        <v>0.24811923135214-18.1369263313192i</v>
      </c>
      <c r="AB1452" t="str">
        <f t="shared" si="726"/>
        <v>0.668751822958416-0.192059209399219i</v>
      </c>
      <c r="AC1452" t="str">
        <f t="shared" si="727"/>
        <v>1.03471040197915-1.11500996380922i</v>
      </c>
      <c r="AD1452" t="str">
        <f t="shared" si="728"/>
        <v>0.391599912420844+0.236373959620992i</v>
      </c>
      <c r="AE1452" t="str">
        <f t="shared" si="729"/>
        <v>-0.00675028384307851-0.00468705152467746i</v>
      </c>
      <c r="AF1452" t="str">
        <f t="shared" si="730"/>
        <v>-6.00596546138326-1.01913545744995i</v>
      </c>
      <c r="AG1452" t="str">
        <f t="shared" si="731"/>
        <v>1.01587102323283-0.0254984468126734i</v>
      </c>
      <c r="AH1452" t="str">
        <f t="shared" si="732"/>
        <v>0.0343193344839291+0.0353438695357148i</v>
      </c>
      <c r="AI1452">
        <f t="shared" si="733"/>
        <v>-26.149291798634806</v>
      </c>
      <c r="AJ1452">
        <f t="shared" si="734"/>
        <v>45.842586893903217</v>
      </c>
      <c r="AK1452"/>
      <c r="AL1452"/>
      <c r="AM1452"/>
      <c r="AN1452"/>
    </row>
    <row r="1453" spans="1:40" x14ac:dyDescent="0.35">
      <c r="A1453"/>
      <c r="B1453">
        <f t="shared" si="700"/>
        <v>131900</v>
      </c>
      <c r="C1453" s="237" t="str">
        <f t="shared" si="703"/>
        <v>-1.85366747661911E-06+0.00783477754836009i</v>
      </c>
      <c r="D1453" s="208" t="str">
        <f t="shared" si="704"/>
        <v>-2.51367541363645+0.0600666278707607i</v>
      </c>
      <c r="E1453" t="str">
        <f t="shared" si="705"/>
        <v>20500</v>
      </c>
      <c r="F1453" t="str">
        <f t="shared" si="706"/>
        <v>0.327868852459016</v>
      </c>
      <c r="G1453" t="str">
        <f t="shared" si="701"/>
        <v>0.327868852459016</v>
      </c>
      <c r="H1453" t="str">
        <f t="shared" si="707"/>
        <v>3.49278328969984+1.07859475771067i</v>
      </c>
      <c r="I1453" t="str">
        <f t="shared" si="708"/>
        <v>517.970088760617i</v>
      </c>
      <c r="J1453" t="str">
        <f t="shared" si="702"/>
        <v>-362.161422194683+113.315280377982i</v>
      </c>
      <c r="K1453" t="str">
        <f t="shared" si="709"/>
        <v>0.407593173319484-1.30268859445818i</v>
      </c>
      <c r="L1453" t="str">
        <f t="shared" si="710"/>
        <v>0.0820277461164408-0.222857632407126i</v>
      </c>
      <c r="M1453" t="str">
        <f t="shared" si="711"/>
        <v>0.489620919435925-1.52554622686531i</v>
      </c>
      <c r="N1453" t="str">
        <f t="shared" si="712"/>
        <v>-1.64522760549177i</v>
      </c>
      <c r="O1453" t="str">
        <f t="shared" si="713"/>
        <v>-0.0743625726614356-0.997231270963347i</v>
      </c>
      <c r="P1453" t="str">
        <f t="shared" si="714"/>
        <v>1.07436257266144+0.997231270963347i</v>
      </c>
      <c r="Q1453" t="str">
        <f t="shared" si="715"/>
        <v>-1.07436257266144+0.647996334528423i</v>
      </c>
      <c r="R1453" t="str">
        <f t="shared" si="716"/>
        <v>-0.322746484072793-1.12287028636525i</v>
      </c>
      <c r="S1453" t="str">
        <f t="shared" si="717"/>
        <v>0.178164577726043i</v>
      </c>
      <c r="T1453" t="str">
        <f t="shared" si="718"/>
        <v>0.200055710411386-0.0575019910473942i</v>
      </c>
      <c r="U1453" t="str">
        <f t="shared" si="719"/>
        <v>0.00005-0.00107735123396983i</v>
      </c>
      <c r="V1453" t="str">
        <f t="shared" si="720"/>
        <v>0.00002-0.0120663338204621i</v>
      </c>
      <c r="W1453" t="str">
        <f t="shared" si="721"/>
        <v>0.0000422727885553471-0.000989192807977514i</v>
      </c>
      <c r="X1453" t="str">
        <f t="shared" si="722"/>
        <v>0.0000496646191997086-0.000988504060195351i</v>
      </c>
      <c r="Y1453" t="str">
        <f t="shared" si="723"/>
        <v>0.009+0.66300171361359i</v>
      </c>
      <c r="Z1453" t="str">
        <f t="shared" si="724"/>
        <v>-0.0179024933841349-0.00114497260844948i</v>
      </c>
      <c r="AA1453" t="str">
        <f t="shared" si="725"/>
        <v>0.247741790764214-18.1231399113249i</v>
      </c>
      <c r="AB1453" t="str">
        <f t="shared" si="726"/>
        <v>0.668666870926794-0.192194845858963i</v>
      </c>
      <c r="AC1453" t="str">
        <f t="shared" si="727"/>
        <v>1.03419116621642-1.11418483911252i</v>
      </c>
      <c r="AD1453" t="str">
        <f t="shared" si="728"/>
        <v>0.391902178569243+0.236374693483795i</v>
      </c>
      <c r="AE1453" t="str">
        <f t="shared" si="729"/>
        <v>-0.00674538360969434-0.00468041364592402i</v>
      </c>
      <c r="AF1453" t="str">
        <f t="shared" si="730"/>
        <v>-6.00645870333629-1.01852812983991i</v>
      </c>
      <c r="AG1453" t="str">
        <f t="shared" si="731"/>
        <v>1.01585901072428-0.0254990560085484i</v>
      </c>
      <c r="AH1453" t="str">
        <f t="shared" si="732"/>
        <v>0.0343046314681568+0.0352980183001994i</v>
      </c>
      <c r="AI1453">
        <f t="shared" si="733"/>
        <v>-26.156899930878076</v>
      </c>
      <c r="AJ1453">
        <f t="shared" si="734"/>
        <v>45.817684512835783</v>
      </c>
      <c r="AK1453"/>
      <c r="AL1453"/>
      <c r="AM1453"/>
      <c r="AN1453"/>
    </row>
    <row r="1454" spans="1:40" x14ac:dyDescent="0.35">
      <c r="A1454"/>
      <c r="B1454">
        <f t="shared" si="700"/>
        <v>132000</v>
      </c>
      <c r="C1454" s="237" t="str">
        <f t="shared" si="703"/>
        <v>-1.85085995354898E-06+0.00782884211148719i</v>
      </c>
      <c r="D1454" s="208" t="str">
        <f t="shared" si="704"/>
        <v>-2.5136753921121+0.0600211228547351i</v>
      </c>
      <c r="E1454" t="str">
        <f t="shared" si="705"/>
        <v>20500</v>
      </c>
      <c r="F1454" t="str">
        <f t="shared" si="706"/>
        <v>0.327868852459016</v>
      </c>
      <c r="G1454" t="str">
        <f t="shared" si="701"/>
        <v>0.327868852459016</v>
      </c>
      <c r="H1454" t="str">
        <f t="shared" si="707"/>
        <v>3.49327558335542+1.0779425204469i</v>
      </c>
      <c r="I1454" t="str">
        <f t="shared" si="708"/>
        <v>518.362787842316i</v>
      </c>
      <c r="J1454" t="str">
        <f t="shared" si="702"/>
        <v>-362.712292683889+113.401190370688i</v>
      </c>
      <c r="K1454" t="str">
        <f t="shared" si="709"/>
        <v>0.407027711029412-1.30187305592441i</v>
      </c>
      <c r="L1454" t="str">
        <f t="shared" si="710"/>
        <v>0.0819183121002445-0.222729049994753i</v>
      </c>
      <c r="M1454" t="str">
        <f t="shared" si="711"/>
        <v>0.488946023129657-1.52460210591916i</v>
      </c>
      <c r="N1454" t="str">
        <f t="shared" si="712"/>
        <v>-1.64647493498797i</v>
      </c>
      <c r="O1454" t="str">
        <f t="shared" si="713"/>
        <v>-0.075606390469912-0.997137740595607i</v>
      </c>
      <c r="P1454" t="str">
        <f t="shared" si="714"/>
        <v>1.07560639046991+0.997137740595607i</v>
      </c>
      <c r="Q1454" t="str">
        <f t="shared" si="715"/>
        <v>-1.07560639046991+0.649337194392363i</v>
      </c>
      <c r="R1454" t="str">
        <f t="shared" si="716"/>
        <v>-0.322729535146098-1.12187696371695i</v>
      </c>
      <c r="S1454" t="str">
        <f t="shared" si="717"/>
        <v>0.178299653220908i</v>
      </c>
      <c r="T1454" t="str">
        <f t="shared" si="718"/>
        <v>0.200030273587257-0.0575425642006941i</v>
      </c>
      <c r="U1454" t="str">
        <f t="shared" si="719"/>
        <v>0.00005-0.00107653505879258i</v>
      </c>
      <c r="V1454" t="str">
        <f t="shared" si="720"/>
        <v>0.00002-0.0120571926584769i</v>
      </c>
      <c r="W1454" t="str">
        <f t="shared" si="721"/>
        <v>0.0000422727873512631-0.000988443645402482i</v>
      </c>
      <c r="X1454" t="str">
        <f t="shared" si="722"/>
        <v>0.0000496534060063134-0.00098775550319051i</v>
      </c>
      <c r="Y1454" t="str">
        <f t="shared" si="723"/>
        <v>0.009+0.663504368438164i</v>
      </c>
      <c r="Z1454" t="str">
        <f t="shared" si="724"/>
        <v>-0.0178753517583383-0.00114352847190192i</v>
      </c>
      <c r="AA1454" t="str">
        <f t="shared" si="725"/>
        <v>0.247365211793953-18.1093744614464i</v>
      </c>
      <c r="AB1454" t="str">
        <f t="shared" si="726"/>
        <v>0.668581850801342-0.192330457701308i</v>
      </c>
      <c r="AC1454" t="str">
        <f t="shared" si="727"/>
        <v>1.03367301624217-1.11336051013082i</v>
      </c>
      <c r="AD1454" t="str">
        <f t="shared" si="728"/>
        <v>0.392204482025773+0.236375063142073i</v>
      </c>
      <c r="AE1454" t="str">
        <f t="shared" si="729"/>
        <v>-0.00674049146265699-0.004673784392568i</v>
      </c>
      <c r="AF1454" t="str">
        <f t="shared" si="730"/>
        <v>-6.00695097546752-1.01792139759216i</v>
      </c>
      <c r="AG1454" t="str">
        <f t="shared" si="731"/>
        <v>1.01584699264111-0.0254996668437175i</v>
      </c>
      <c r="AH1454" t="str">
        <f t="shared" si="732"/>
        <v>0.0342899441500424+0.035252224614061i</v>
      </c>
      <c r="AI1454">
        <f t="shared" si="733"/>
        <v>-26.164503868765667</v>
      </c>
      <c r="AJ1454">
        <f t="shared" si="734"/>
        <v>45.792772094340172</v>
      </c>
      <c r="AK1454"/>
      <c r="AL1454"/>
      <c r="AM1454"/>
      <c r="AN1454"/>
    </row>
    <row r="1455" spans="1:40" x14ac:dyDescent="0.35">
      <c r="A1455"/>
      <c r="B1455">
        <f t="shared" si="700"/>
        <v>132100</v>
      </c>
      <c r="C1455" s="237" t="str">
        <f t="shared" si="703"/>
        <v>-1.84805880396882E-06+0.00782291566089118i</v>
      </c>
      <c r="D1455" s="208" t="str">
        <f t="shared" si="704"/>
        <v>-2.51367537063662+0.0599756867334991i</v>
      </c>
      <c r="E1455" t="str">
        <f t="shared" si="705"/>
        <v>20500</v>
      </c>
      <c r="F1455" t="str">
        <f t="shared" si="706"/>
        <v>0.327868852459016</v>
      </c>
      <c r="G1455" t="str">
        <f t="shared" si="701"/>
        <v>0.327868852459016</v>
      </c>
      <c r="H1455" t="str">
        <f t="shared" si="707"/>
        <v>3.49376690957502+1.07729094690299i</v>
      </c>
      <c r="I1455" t="str">
        <f t="shared" si="708"/>
        <v>518.755486924015i</v>
      </c>
      <c r="J1455" t="str">
        <f t="shared" si="702"/>
        <v>-363.263580657361+113.487100363393i</v>
      </c>
      <c r="K1455" t="str">
        <f t="shared" si="709"/>
        <v>0.406463388744509-1.30105840689082i</v>
      </c>
      <c r="L1455" t="str">
        <f t="shared" si="710"/>
        <v>0.0818090870843036-0.222600585445977i</v>
      </c>
      <c r="M1455" t="str">
        <f t="shared" si="711"/>
        <v>0.488272475828813-1.5236589923368i</v>
      </c>
      <c r="N1455" t="str">
        <f t="shared" si="712"/>
        <v>-1.64772226448417i</v>
      </c>
      <c r="O1455" t="str">
        <f t="shared" si="713"/>
        <v>-0.0768500906476475-0.997042658850387i</v>
      </c>
      <c r="P1455" t="str">
        <f t="shared" si="714"/>
        <v>1.07685009064765+0.997042658850387i</v>
      </c>
      <c r="Q1455" t="str">
        <f t="shared" si="715"/>
        <v>-1.07685009064765+0.650679605633783i</v>
      </c>
      <c r="R1455" t="str">
        <f t="shared" si="716"/>
        <v>-0.322712570561104-1.12088503077546i</v>
      </c>
      <c r="S1455" t="str">
        <f t="shared" si="717"/>
        <v>0.178434728715772i</v>
      </c>
      <c r="T1455" t="str">
        <f t="shared" si="718"/>
        <v>0.200004816387989-0.05758312998124i</v>
      </c>
      <c r="U1455" t="str">
        <f t="shared" si="719"/>
        <v>0.00005-0.00107572011930826i</v>
      </c>
      <c r="V1455" t="str">
        <f t="shared" si="720"/>
        <v>0.00002-0.0120480653362525i</v>
      </c>
      <c r="W1455" t="str">
        <f t="shared" si="721"/>
        <v>0.0000422727861462666-0.000987695617234055i</v>
      </c>
      <c r="X1455" t="str">
        <f t="shared" si="722"/>
        <v>0.0000496422182629748-0.000987008079484988i</v>
      </c>
      <c r="Y1455" t="str">
        <f t="shared" si="723"/>
        <v>0.009+0.664007023262739i</v>
      </c>
      <c r="Z1455" t="str">
        <f t="shared" si="724"/>
        <v>-0.0178482718417825-0.00114208783475237i</v>
      </c>
      <c r="AA1455" t="str">
        <f t="shared" si="725"/>
        <v>0.246989491817735-18.0956299338132i</v>
      </c>
      <c r="AB1455" t="str">
        <f t="shared" si="726"/>
        <v>0.668496762573957-0.192466044900937i</v>
      </c>
      <c r="AC1455" t="str">
        <f t="shared" si="727"/>
        <v>1.03315594931272-1.11253697590061i</v>
      </c>
      <c r="AD1455" t="str">
        <f t="shared" si="728"/>
        <v>0.392506822379481+0.236375068499528i</v>
      </c>
      <c r="AE1455" t="str">
        <f t="shared" si="729"/>
        <v>-0.00673560737541117-0.00466716374609646i</v>
      </c>
      <c r="AF1455" t="str">
        <f t="shared" si="730"/>
        <v>-6.00744228021164-1.01731526016949i</v>
      </c>
      <c r="AG1455" t="str">
        <f t="shared" si="731"/>
        <v>1.01583496898919-0.0255002792873488i</v>
      </c>
      <c r="AH1455" t="str">
        <f t="shared" si="732"/>
        <v>0.0342752724669294+0.0352064883557125i</v>
      </c>
      <c r="AI1455">
        <f t="shared" si="733"/>
        <v>-26.172103620896067</v>
      </c>
      <c r="AJ1455">
        <f t="shared" si="734"/>
        <v>45.767849654306872</v>
      </c>
      <c r="AK1455"/>
      <c r="AL1455"/>
      <c r="AM1455"/>
      <c r="AN1455"/>
    </row>
    <row r="1456" spans="1:40" x14ac:dyDescent="0.35">
      <c r="A1456"/>
      <c r="B1456">
        <f t="shared" si="700"/>
        <v>132200</v>
      </c>
      <c r="C1456" s="237" t="str">
        <f t="shared" si="703"/>
        <v>-1.84526400860151E-06+0.00781699817617959i</v>
      </c>
      <c r="D1456" s="208" t="str">
        <f t="shared" si="704"/>
        <v>-2.51367534920986+0.0599303193507102i</v>
      </c>
      <c r="E1456" t="str">
        <f t="shared" si="705"/>
        <v>20500</v>
      </c>
      <c r="F1456" t="str">
        <f t="shared" si="706"/>
        <v>0.327868852459016</v>
      </c>
      <c r="G1456" t="str">
        <f t="shared" si="701"/>
        <v>0.327868852459016</v>
      </c>
      <c r="H1456" t="str">
        <f t="shared" si="707"/>
        <v>3.49425727078617+1.07664003638458i</v>
      </c>
      <c r="I1456" t="str">
        <f t="shared" si="708"/>
        <v>519.148186005713i</v>
      </c>
      <c r="J1456" t="str">
        <f t="shared" si="702"/>
        <v>-363.8152861151+113.573010356098i</v>
      </c>
      <c r="K1456" t="str">
        <f t="shared" si="709"/>
        <v>0.405900203504808-1.30024464623474i</v>
      </c>
      <c r="L1456" t="str">
        <f t="shared" si="710"/>
        <v>0.0817000705641458-0.222472238678591i</v>
      </c>
      <c r="M1456" t="str">
        <f t="shared" si="711"/>
        <v>0.487600274068954-1.52271688491333i</v>
      </c>
      <c r="N1456" t="str">
        <f t="shared" si="712"/>
        <v>-1.64896959398038i</v>
      </c>
      <c r="O1456" t="str">
        <f t="shared" si="713"/>
        <v>-0.0780936712596646-0.996946025875618i</v>
      </c>
      <c r="P1456" t="str">
        <f t="shared" si="714"/>
        <v>1.07809367125966+0.996946025875618i</v>
      </c>
      <c r="Q1456" t="str">
        <f t="shared" si="715"/>
        <v>-1.07809367125966+0.652023568104762i</v>
      </c>
      <c r="R1456" t="str">
        <f t="shared" si="716"/>
        <v>-0.322695590310863-1.1198944843736i</v>
      </c>
      <c r="S1456" t="str">
        <f t="shared" si="717"/>
        <v>0.178569804210636i</v>
      </c>
      <c r="T1456" t="str">
        <f t="shared" si="718"/>
        <v>0.199979338811165-0.0576236883814464i</v>
      </c>
      <c r="U1456" t="str">
        <f t="shared" si="719"/>
        <v>0.00005-0.00107490641271271i</v>
      </c>
      <c r="V1456" t="str">
        <f t="shared" si="720"/>
        <v>0.00002-0.0120389518223824i</v>
      </c>
      <c r="W1456" t="str">
        <f t="shared" si="721"/>
        <v>0.000042272784940358-0.00098694872089794i</v>
      </c>
      <c r="X1456" t="str">
        <f t="shared" si="722"/>
        <v>0.0000496310558927223-0.000986261786507593i</v>
      </c>
      <c r="Y1456" t="str">
        <f t="shared" si="723"/>
        <v>0.009+0.664509678087313i</v>
      </c>
      <c r="Z1456" t="str">
        <f t="shared" si="724"/>
        <v>-0.0178212534474696-0.0011406506850735i</v>
      </c>
      <c r="AA1456" t="str">
        <f t="shared" si="725"/>
        <v>0.246614628221936-18.0819062807008i</v>
      </c>
      <c r="AB1456" t="str">
        <f t="shared" si="726"/>
        <v>0.668411606236562-0.192601607432494i</v>
      </c>
      <c r="AC1456" t="str">
        <f t="shared" si="727"/>
        <v>1.03263996269291-1.11171423545866i</v>
      </c>
      <c r="AD1456" t="str">
        <f t="shared" si="728"/>
        <v>0.39280919921921+0.236374709460287i</v>
      </c>
      <c r="AE1456" t="str">
        <f t="shared" si="729"/>
        <v>-0.00673073132150319-0.00466055168805633i</v>
      </c>
      <c r="AF1456" t="str">
        <f t="shared" si="730"/>
        <v>-6.00793261999603-1.01670971703387i</v>
      </c>
      <c r="AG1456" t="str">
        <f t="shared" si="731"/>
        <v>1.01582293977434-0.0255008933086911i</v>
      </c>
      <c r="AH1456" t="str">
        <f t="shared" si="732"/>
        <v>0.0342606163564061+0.0351608094039467i</v>
      </c>
      <c r="AI1456">
        <f t="shared" si="733"/>
        <v>-26.179699195848315</v>
      </c>
      <c r="AJ1456">
        <f t="shared" si="734"/>
        <v>45.742917208574731</v>
      </c>
      <c r="AK1456"/>
      <c r="AL1456"/>
      <c r="AM1456"/>
      <c r="AN1456"/>
    </row>
    <row r="1457" spans="1:40" x14ac:dyDescent="0.35">
      <c r="A1457"/>
      <c r="B1457">
        <f t="shared" si="700"/>
        <v>132300</v>
      </c>
      <c r="C1457" s="237" t="str">
        <f t="shared" si="703"/>
        <v>-1.84247554824281E-06+0.00781108963702162i</v>
      </c>
      <c r="D1457" s="208" t="str">
        <f t="shared" si="704"/>
        <v>-2.51367532783166+0.0598850205504991i</v>
      </c>
      <c r="E1457" t="str">
        <f t="shared" si="705"/>
        <v>20500</v>
      </c>
      <c r="F1457" t="str">
        <f t="shared" si="706"/>
        <v>0.327868852459016</v>
      </c>
      <c r="G1457" t="str">
        <f t="shared" si="701"/>
        <v>0.327868852459016</v>
      </c>
      <c r="H1457" t="str">
        <f t="shared" si="707"/>
        <v>3.49474666940916+1.07598978819698i</v>
      </c>
      <c r="I1457" t="str">
        <f t="shared" si="708"/>
        <v>519.540885087412i</v>
      </c>
      <c r="J1457" t="str">
        <f t="shared" si="702"/>
        <v>-364.367409057104+113.658920348803i</v>
      </c>
      <c r="K1457" t="str">
        <f t="shared" si="709"/>
        <v>0.405338152359585-1.29943177283411i</v>
      </c>
      <c r="L1457" t="str">
        <f t="shared" si="710"/>
        <v>0.0815912620367258-0.222344009610116i</v>
      </c>
      <c r="M1457" t="str">
        <f t="shared" si="711"/>
        <v>0.486929414396311-1.52177578244423i</v>
      </c>
      <c r="N1457" t="str">
        <f t="shared" si="712"/>
        <v>-1.65021692347658i</v>
      </c>
      <c r="O1457" t="str">
        <f t="shared" si="713"/>
        <v>-0.0793371303711431-0.996847841821645i</v>
      </c>
      <c r="P1457" t="str">
        <f t="shared" si="714"/>
        <v>1.07933713037114+0.996847841821645i</v>
      </c>
      <c r="Q1457" t="str">
        <f t="shared" si="715"/>
        <v>-1.07933713037114+0.653369081654935i</v>
      </c>
      <c r="R1457" t="str">
        <f t="shared" si="716"/>
        <v>-0.322678594388458-1.11890532135373i</v>
      </c>
      <c r="S1457" t="str">
        <f t="shared" si="717"/>
        <v>0.178704879705501i</v>
      </c>
      <c r="T1457" t="str">
        <f t="shared" si="718"/>
        <v>0.199953840854363-0.0576642393937295i</v>
      </c>
      <c r="U1457" t="str">
        <f t="shared" si="719"/>
        <v>0.00005-0.00107409393621029i</v>
      </c>
      <c r="V1457" t="str">
        <f t="shared" si="720"/>
        <v>0.00002-0.0120298520855552i</v>
      </c>
      <c r="W1457" t="str">
        <f t="shared" si="721"/>
        <v>0.0000422727837335367-0.000986202953827629i</v>
      </c>
      <c r="X1457" t="str">
        <f t="shared" si="722"/>
        <v>0.0000496199188188744-0.000985516621694879i</v>
      </c>
      <c r="Y1457" t="str">
        <f t="shared" si="723"/>
        <v>0.009+0.665012332911887i</v>
      </c>
      <c r="Z1457" t="str">
        <f t="shared" si="724"/>
        <v>-0.0177942963891089-0.00113921701098913i</v>
      </c>
      <c r="AA1457" t="str">
        <f t="shared" si="725"/>
        <v>0.246240618402869-18.0682034545298i</v>
      </c>
      <c r="AB1457" t="str">
        <f t="shared" si="726"/>
        <v>0.66832638178106-0.192737145270631i</v>
      </c>
      <c r="AC1457" t="str">
        <f t="shared" si="727"/>
        <v>1.03212505365598-1.11089228784204i</v>
      </c>
      <c r="AD1457" t="str">
        <f t="shared" si="728"/>
        <v>0.393111612133595+0.236373985928888i</v>
      </c>
      <c r="AE1457" t="str">
        <f t="shared" si="729"/>
        <v>-0.00672586327458011-0.00465394820005364i</v>
      </c>
      <c r="AF1457" t="str">
        <f t="shared" si="730"/>
        <v>-6.00842199724082-1.01610476764648i</v>
      </c>
      <c r="AG1457" t="str">
        <f t="shared" si="731"/>
        <v>1.01581090500245-0.0255015088770726i</v>
      </c>
      <c r="AH1457" t="str">
        <f t="shared" si="732"/>
        <v>0.0342459757562993+0.0351151876379276i</v>
      </c>
      <c r="AI1457">
        <f t="shared" si="733"/>
        <v>-26.187290602183602</v>
      </c>
      <c r="AJ1457">
        <f t="shared" si="734"/>
        <v>45.717974772929658</v>
      </c>
      <c r="AK1457"/>
      <c r="AL1457"/>
      <c r="AM1457"/>
      <c r="AN1457"/>
    </row>
    <row r="1458" spans="1:40" x14ac:dyDescent="0.35">
      <c r="A1458"/>
      <c r="B1458">
        <f t="shared" ref="B1458:B1521" si="735">B1457+100</f>
        <v>132400</v>
      </c>
      <c r="C1458" s="237" t="str">
        <f t="shared" si="703"/>
        <v>-1.83969340376093E-06+0.0078051900231479i</v>
      </c>
      <c r="D1458" s="208" t="str">
        <f t="shared" si="704"/>
        <v>-2.51367530650189+0.0598397901774673i</v>
      </c>
      <c r="E1458" t="str">
        <f t="shared" si="705"/>
        <v>20500</v>
      </c>
      <c r="F1458" t="str">
        <f t="shared" si="706"/>
        <v>0.327868852459016</v>
      </c>
      <c r="G1458" t="str">
        <f t="shared" si="701"/>
        <v>0.327868852459016</v>
      </c>
      <c r="H1458" t="str">
        <f t="shared" si="707"/>
        <v>3.49523510785712+1.07534020164521i</v>
      </c>
      <c r="I1458" t="str">
        <f t="shared" si="708"/>
        <v>519.933584169111i</v>
      </c>
      <c r="J1458" t="str">
        <f t="shared" si="702"/>
        <v>-364.919949483375+113.744830341508i</v>
      </c>
      <c r="K1458" t="str">
        <f t="shared" si="709"/>
        <v>0.404777232367301-1.29861978556746i</v>
      </c>
      <c r="L1458" t="str">
        <f t="shared" si="710"/>
        <v>0.0814826610004162-0.222215898157799i</v>
      </c>
      <c r="M1458" t="str">
        <f t="shared" si="711"/>
        <v>0.486259893367717-1.52083568372526i</v>
      </c>
      <c r="N1458" t="str">
        <f t="shared" si="712"/>
        <v>-1.65146425297278i</v>
      </c>
      <c r="O1458" t="str">
        <f t="shared" si="713"/>
        <v>-0.0805804660474809-0.996748106841227i</v>
      </c>
      <c r="P1458" t="str">
        <f t="shared" si="714"/>
        <v>1.08058046604748+0.996748106841227i</v>
      </c>
      <c r="Q1458" t="str">
        <f t="shared" si="715"/>
        <v>-1.08058046604748+0.654716146131553i</v>
      </c>
      <c r="R1458" t="str">
        <f t="shared" si="716"/>
        <v>-0.322661582786938-1.11791753856776i</v>
      </c>
      <c r="S1458" t="str">
        <f t="shared" si="717"/>
        <v>0.178839955200365i</v>
      </c>
      <c r="T1458" t="str">
        <f t="shared" si="718"/>
        <v>0.199928322515161-0.0577047830104949i</v>
      </c>
      <c r="U1458" t="str">
        <f t="shared" si="719"/>
        <v>0.00005-0.00107328268701375i</v>
      </c>
      <c r="V1458" t="str">
        <f t="shared" si="720"/>
        <v>0.00002-0.012020766094554i</v>
      </c>
      <c r="W1458" t="str">
        <f t="shared" si="721"/>
        <v>0.000042272782525803-0.000985458313464333i</v>
      </c>
      <c r="X1458" t="str">
        <f t="shared" si="722"/>
        <v>0.0000496088069650411-0.000984772582491137i</v>
      </c>
      <c r="Y1458" t="str">
        <f t="shared" si="723"/>
        <v>0.009+0.665514987736462i</v>
      </c>
      <c r="Z1458" t="str">
        <f t="shared" si="724"/>
        <v>-0.0177674004811146-0.00113778680067403i</v>
      </c>
      <c r="AA1458" t="str">
        <f t="shared" si="725"/>
        <v>0.245867459766748-18.0545214078654i</v>
      </c>
      <c r="AB1458" t="str">
        <f t="shared" si="726"/>
        <v>0.668241089199357-0.192872658389966i</v>
      </c>
      <c r="AC1458" t="str">
        <f t="shared" si="727"/>
        <v>1.03161121948359-1.11007113208807i</v>
      </c>
      <c r="AD1458" t="str">
        <f t="shared" si="728"/>
        <v>0.393414060711079+0.236372897810293i</v>
      </c>
      <c r="AE1458" t="str">
        <f t="shared" si="729"/>
        <v>-0.00672100320838964-0.00464735326375369i</v>
      </c>
      <c r="AF1458" t="str">
        <f t="shared" si="730"/>
        <v>-6.00891041435901-1.01550041146774i</v>
      </c>
      <c r="AG1458" t="str">
        <f t="shared" si="731"/>
        <v>1.01579886467939-0.0255021259619024i</v>
      </c>
      <c r="AH1458" t="str">
        <f t="shared" si="732"/>
        <v>0.0342313506046782+0.0350696229371952i</v>
      </c>
      <c r="AI1458">
        <f t="shared" si="733"/>
        <v>-26.194877848443983</v>
      </c>
      <c r="AJ1458">
        <f t="shared" si="734"/>
        <v>45.693022363105577</v>
      </c>
      <c r="AK1458"/>
      <c r="AL1458"/>
      <c r="AM1458"/>
      <c r="AN1458"/>
    </row>
    <row r="1459" spans="1:40" x14ac:dyDescent="0.35">
      <c r="A1459"/>
      <c r="B1459">
        <f t="shared" si="735"/>
        <v>132500</v>
      </c>
      <c r="C1459" s="237" t="str">
        <f t="shared" si="703"/>
        <v>-0.0000018369175560963+0.00779929931435025i</v>
      </c>
      <c r="D1459" s="208" t="str">
        <f t="shared" si="704"/>
        <v>-2.51367528522039+0.0597946280766853i</v>
      </c>
      <c r="E1459" t="str">
        <f t="shared" si="705"/>
        <v>20500</v>
      </c>
      <c r="F1459" t="str">
        <f t="shared" si="706"/>
        <v>0.327868852459016</v>
      </c>
      <c r="G1459" t="str">
        <f t="shared" si="701"/>
        <v>0.327868852459016</v>
      </c>
      <c r="H1459" t="str">
        <f t="shared" si="707"/>
        <v>3.49572258853594+1.07469127603397i</v>
      </c>
      <c r="I1459" t="str">
        <f t="shared" si="708"/>
        <v>520.32628325081i</v>
      </c>
      <c r="J1459" t="str">
        <f t="shared" si="702"/>
        <v>-365.472907393912+113.830740334213i</v>
      </c>
      <c r="K1459" t="str">
        <f t="shared" si="709"/>
        <v>0.404217440595592-1.29780868331395i</v>
      </c>
      <c r="L1459" t="str">
        <f t="shared" si="710"/>
        <v>0.081374266955007-0.22208790423862i</v>
      </c>
      <c r="M1459" t="str">
        <f t="shared" si="711"/>
        <v>0.485591707550599-1.51989658755257i</v>
      </c>
      <c r="N1459" t="str">
        <f t="shared" si="712"/>
        <v>-1.65271158246898i</v>
      </c>
      <c r="O1459" t="str">
        <f t="shared" si="713"/>
        <v>-0.081823676354258-0.996646821089534i</v>
      </c>
      <c r="P1459" t="str">
        <f t="shared" si="714"/>
        <v>1.08182367635426+0.996646821089534i</v>
      </c>
      <c r="Q1459" t="str">
        <f t="shared" si="715"/>
        <v>-1.08182367635426+0.656064761379446i</v>
      </c>
      <c r="R1459" t="str">
        <f t="shared" si="716"/>
        <v>-0.322644555499352-1.11693113287706i</v>
      </c>
      <c r="S1459" t="str">
        <f t="shared" si="717"/>
        <v>0.17897503069523i</v>
      </c>
      <c r="T1459" t="str">
        <f t="shared" si="718"/>
        <v>0.19990278379113-0.0577453192241454i</v>
      </c>
      <c r="U1459" t="str">
        <f t="shared" si="719"/>
        <v>0.0000499999999999999-0.00107247266234431i</v>
      </c>
      <c r="V1459" t="str">
        <f t="shared" si="720"/>
        <v>0.00002-0.0120116938182563i</v>
      </c>
      <c r="W1459" t="str">
        <f t="shared" si="721"/>
        <v>0.0000422727813171571-0.000984714797257057i</v>
      </c>
      <c r="X1459" t="str">
        <f t="shared" si="722"/>
        <v>0.0000495977202551196-0.000984029666348421i</v>
      </c>
      <c r="Y1459" t="str">
        <f t="shared" si="723"/>
        <v>0.009+0.666017642561036i</v>
      </c>
      <c r="Z1459" t="str">
        <f t="shared" si="724"/>
        <v>-0.0177405655386034-0.00113636004235366i</v>
      </c>
      <c r="AA1459" t="str">
        <f t="shared" si="725"/>
        <v>0.245495149729644-18.0408600934169i</v>
      </c>
      <c r="AB1459" t="str">
        <f t="shared" si="726"/>
        <v>0.668155728483333-0.193008146765105i</v>
      </c>
      <c r="AC1459" t="str">
        <f t="shared" si="727"/>
        <v>1.03109845746581-1.10925076723436i</v>
      </c>
      <c r="AD1459" t="str">
        <f t="shared" si="728"/>
        <v>0.393716544539892+0.23637144500986i</v>
      </c>
      <c r="AE1459" t="str">
        <f t="shared" si="729"/>
        <v>-0.00671615109677978-0.00464076686088047i</v>
      </c>
      <c r="AF1459" t="str">
        <f t="shared" si="730"/>
        <v>-6.00939787375633-1.01489664795728i</v>
      </c>
      <c r="AG1459" t="str">
        <f t="shared" si="731"/>
        <v>1.01578681881103-0.0255027445326681i</v>
      </c>
      <c r="AH1459" t="str">
        <f t="shared" si="732"/>
        <v>0.0342167408398525+0.0350241151816601i</v>
      </c>
      <c r="AI1459">
        <f t="shared" si="733"/>
        <v>-26.202460943152982</v>
      </c>
      <c r="AJ1459">
        <f t="shared" si="734"/>
        <v>45.668059994782091</v>
      </c>
      <c r="AK1459"/>
      <c r="AL1459"/>
      <c r="AM1459"/>
      <c r="AN1459"/>
    </row>
    <row r="1460" spans="1:40" x14ac:dyDescent="0.35">
      <c r="A1460"/>
      <c r="B1460">
        <f t="shared" si="735"/>
        <v>132600</v>
      </c>
      <c r="C1460" s="237" t="str">
        <f t="shared" si="703"/>
        <v>-1.83414798626113E-06+0.00779341749048143i</v>
      </c>
      <c r="D1460" s="208" t="str">
        <f t="shared" si="704"/>
        <v>-2.51367526398702+0.059749534093691i</v>
      </c>
      <c r="E1460" t="str">
        <f t="shared" si="705"/>
        <v>20500</v>
      </c>
      <c r="F1460" t="str">
        <f t="shared" si="706"/>
        <v>0.327868852459016</v>
      </c>
      <c r="G1460" t="str">
        <f t="shared" si="701"/>
        <v>0.327868852459016</v>
      </c>
      <c r="H1460" t="str">
        <f t="shared" si="707"/>
        <v>3.4962091138444+1.07404301066768i</v>
      </c>
      <c r="I1460" t="str">
        <f t="shared" si="708"/>
        <v>520.718982332508i</v>
      </c>
      <c r="J1460" t="str">
        <f t="shared" si="702"/>
        <v>-366.026282788715+113.916650326919i</v>
      </c>
      <c r="K1460" t="str">
        <f t="shared" si="709"/>
        <v>0.403658774121228-1.29699846495336i</v>
      </c>
      <c r="L1460" t="str">
        <f t="shared" si="710"/>
        <v>0.0812660794016998-0.221960027769293i</v>
      </c>
      <c r="M1460" t="str">
        <f t="shared" si="711"/>
        <v>0.484924853522928-1.51895849272265i</v>
      </c>
      <c r="N1460" t="str">
        <f t="shared" si="712"/>
        <v>-1.65395891196519i</v>
      </c>
      <c r="O1460" t="str">
        <f t="shared" si="713"/>
        <v>-0.08306675935726-0.996543984724148i</v>
      </c>
      <c r="P1460" t="str">
        <f t="shared" si="714"/>
        <v>1.08306675935726+0.996543984724148i</v>
      </c>
      <c r="Q1460" t="str">
        <f t="shared" si="715"/>
        <v>-1.08306675935726+0.657414927241042i</v>
      </c>
      <c r="R1460" t="str">
        <f t="shared" si="716"/>
        <v>-0.322627512518737-1.1159461011525i</v>
      </c>
      <c r="S1460" t="str">
        <f t="shared" si="717"/>
        <v>0.179110106190094i</v>
      </c>
      <c r="T1460" t="str">
        <f t="shared" si="718"/>
        <v>0.199877224679846-0.0577858480270769i</v>
      </c>
      <c r="U1460" t="str">
        <f t="shared" si="719"/>
        <v>0.0000499999999999999-0.00107166385943153i</v>
      </c>
      <c r="V1460" t="str">
        <f t="shared" si="720"/>
        <v>0.00002-0.0120026352256331i</v>
      </c>
      <c r="W1460" t="str">
        <f t="shared" si="721"/>
        <v>0.0000422727801075986-0.000983972402662438i</v>
      </c>
      <c r="X1460" t="str">
        <f t="shared" si="722"/>
        <v>0.0000495866586132928-0.000983287870726395i</v>
      </c>
      <c r="Y1460" t="str">
        <f t="shared" si="723"/>
        <v>0.009+0.666520297385611i</v>
      </c>
      <c r="Z1460" t="str">
        <f t="shared" si="724"/>
        <v>-0.0177137913773891-0.00113493672430383i</v>
      </c>
      <c r="AA1460" t="str">
        <f t="shared" si="725"/>
        <v>0.245123685717434-18.0272194640375i</v>
      </c>
      <c r="AB1460" t="str">
        <f t="shared" si="726"/>
        <v>0.668070299624888-0.193143610370632i</v>
      </c>
      <c r="AC1460" t="str">
        <f t="shared" si="727"/>
        <v>1.03058676490103-1.10843119231886i</v>
      </c>
      <c r="AD1460" t="str">
        <f t="shared" si="728"/>
        <v>0.394019063208061+0.23636962743339i</v>
      </c>
      <c r="AE1460" t="str">
        <f t="shared" si="729"/>
        <v>-0.00671130691369773-0.00463418897321689i</v>
      </c>
      <c r="AF1460" t="str">
        <f t="shared" si="730"/>
        <v>-6.00988437783142-1.01429347657399i</v>
      </c>
      <c r="AG1460" t="str">
        <f t="shared" si="731"/>
        <v>1.01577476740328-0.0255033645589369i</v>
      </c>
      <c r="AH1460" t="str">
        <f t="shared" si="732"/>
        <v>0.034202146400367+0.0349786642516045i</v>
      </c>
      <c r="AI1460">
        <f t="shared" si="733"/>
        <v>-26.210039894815928</v>
      </c>
      <c r="AJ1460">
        <f t="shared" si="734"/>
        <v>45.643087683590295</v>
      </c>
      <c r="AK1460"/>
      <c r="AL1460"/>
      <c r="AM1460"/>
      <c r="AN1460"/>
    </row>
    <row r="1461" spans="1:40" x14ac:dyDescent="0.35">
      <c r="A1461"/>
      <c r="B1461">
        <f t="shared" si="735"/>
        <v>132700</v>
      </c>
      <c r="C1461" s="237" t="str">
        <f t="shared" si="703"/>
        <v>-0.0000018313846753392+0.00778754453145495i</v>
      </c>
      <c r="D1461" s="208" t="str">
        <f t="shared" si="704"/>
        <v>-2.51367524280163+0.059704508074488i</v>
      </c>
      <c r="E1461" t="str">
        <f t="shared" si="705"/>
        <v>20500</v>
      </c>
      <c r="F1461" t="str">
        <f t="shared" si="706"/>
        <v>0.327868852459016</v>
      </c>
      <c r="G1461" t="str">
        <f t="shared" si="701"/>
        <v>0.327868852459016</v>
      </c>
      <c r="H1461" t="str">
        <f t="shared" si="707"/>
        <v>3.49669468617408+1.07339540485048i</v>
      </c>
      <c r="I1461" t="str">
        <f t="shared" si="708"/>
        <v>521.111681414207i</v>
      </c>
      <c r="J1461" t="str">
        <f t="shared" si="702"/>
        <v>-366.580075667784+114.002560319623i</v>
      </c>
      <c r="K1461" t="str">
        <f t="shared" si="709"/>
        <v>0.403101230030071-1.29618912936612i</v>
      </c>
      <c r="L1461" t="str">
        <f t="shared" si="710"/>
        <v>0.0811580978431015-0.221832268666265i</v>
      </c>
      <c r="M1461" t="str">
        <f t="shared" si="711"/>
        <v>0.484259327873172-1.51802139803239i</v>
      </c>
      <c r="N1461" t="str">
        <f t="shared" si="712"/>
        <v>-1.65520624146139i</v>
      </c>
      <c r="O1461" t="str">
        <f t="shared" si="713"/>
        <v>-0.0843097131224399-0.996439597905067i</v>
      </c>
      <c r="P1461" t="str">
        <f t="shared" si="714"/>
        <v>1.08430971312244+0.996439597905067i</v>
      </c>
      <c r="Q1461" t="str">
        <f t="shared" si="715"/>
        <v>-1.08430971312244+0.658766643556323i</v>
      </c>
      <c r="R1461" t="str">
        <f t="shared" si="716"/>
        <v>-0.322610453838134-1.11496244027437i</v>
      </c>
      <c r="S1461" t="str">
        <f t="shared" si="717"/>
        <v>0.179245181684958i</v>
      </c>
      <c r="T1461" t="str">
        <f t="shared" si="718"/>
        <v>0.199851645178884-0.0578263694116831i</v>
      </c>
      <c r="U1461" t="str">
        <f t="shared" si="719"/>
        <v>0.0000499999999999999-0.00107085627551334i</v>
      </c>
      <c r="V1461" t="str">
        <f t="shared" si="720"/>
        <v>0.00002-0.0119935902857495i</v>
      </c>
      <c r="W1461" t="str">
        <f t="shared" si="721"/>
        <v>0.0000422727788971279-0.000983231127144805i</v>
      </c>
      <c r="X1461" t="str">
        <f t="shared" si="722"/>
        <v>0.0000495756219640315-0.000982547193092439i</v>
      </c>
      <c r="Y1461" t="str">
        <f t="shared" si="723"/>
        <v>0.009+0.667022952210185i</v>
      </c>
      <c r="Z1461" t="str">
        <f t="shared" si="724"/>
        <v>-0.0176870778139822-0.00113351683485058i</v>
      </c>
      <c r="AA1461" t="str">
        <f t="shared" si="725"/>
        <v>0.24475306516576-18.0135994727229i</v>
      </c>
      <c r="AB1461" t="str">
        <f t="shared" si="726"/>
        <v>0.667984802615915-0.193279049181124i</v>
      </c>
      <c r="AC1461" t="str">
        <f t="shared" si="727"/>
        <v>1.03007613909598-1.10761240637982i</v>
      </c>
      <c r="AD1461" t="str">
        <f t="shared" si="728"/>
        <v>0.394321616303419+0.236367444987092i</v>
      </c>
      <c r="AE1461" t="str">
        <f t="shared" si="729"/>
        <v>-0.00670647063319029-0.00462761958260425i</v>
      </c>
      <c r="AF1461" t="str">
        <f t="shared" si="730"/>
        <v>-6.01036992897571-1.01369089677599i</v>
      </c>
      <c r="AG1461" t="str">
        <f t="shared" si="731"/>
        <v>1.01576271046204-0.0255039860103551i</v>
      </c>
      <c r="AH1461" t="str">
        <f t="shared" si="732"/>
        <v>0.0341875672250062+0.0349332700276803i</v>
      </c>
      <c r="AI1461">
        <f t="shared" si="733"/>
        <v>-26.217614711919346</v>
      </c>
      <c r="AJ1461">
        <f t="shared" si="734"/>
        <v>45.618105445107688</v>
      </c>
      <c r="AK1461"/>
      <c r="AL1461"/>
      <c r="AM1461"/>
      <c r="AN1461"/>
    </row>
    <row r="1462" spans="1:40" x14ac:dyDescent="0.35">
      <c r="A1462"/>
      <c r="B1462">
        <f t="shared" si="735"/>
        <v>132800</v>
      </c>
      <c r="C1462" s="237" t="str">
        <f t="shared" si="703"/>
        <v>-1.82862760448546E-06+0.00778168041724481i</v>
      </c>
      <c r="D1462" s="208" t="str">
        <f t="shared" si="704"/>
        <v>-2.51367522166409+0.0596595498655436i</v>
      </c>
      <c r="E1462" t="str">
        <f t="shared" si="705"/>
        <v>20500</v>
      </c>
      <c r="F1462" t="str">
        <f t="shared" si="706"/>
        <v>0.327868852459016</v>
      </c>
      <c r="G1462" t="str">
        <f t="shared" si="701"/>
        <v>0.327868852459016</v>
      </c>
      <c r="H1462" t="str">
        <f t="shared" si="707"/>
        <v>3.49717930790952+1.07274845788625i</v>
      </c>
      <c r="I1462" t="str">
        <f t="shared" si="708"/>
        <v>521.504380495906i</v>
      </c>
      <c r="J1462" t="str">
        <f t="shared" si="702"/>
        <v>-367.13428603112+114.088470312328i</v>
      </c>
      <c r="K1462" t="str">
        <f t="shared" si="709"/>
        <v>0.402544805417066-1.29538067543326i</v>
      </c>
      <c r="L1462" t="str">
        <f t="shared" si="710"/>
        <v>0.0810503217832238-0.221704626845725i</v>
      </c>
      <c r="M1462" t="str">
        <f t="shared" si="711"/>
        <v>0.48359512720029-1.51708530227898i</v>
      </c>
      <c r="N1462" t="str">
        <f t="shared" si="712"/>
        <v>-1.65645357095759i</v>
      </c>
      <c r="O1462" t="str">
        <f t="shared" si="713"/>
        <v>-0.0855525357159826-0.996333660794699i</v>
      </c>
      <c r="P1462" t="str">
        <f t="shared" si="714"/>
        <v>1.08555253571598+0.996333660794699i</v>
      </c>
      <c r="Q1462" t="str">
        <f t="shared" si="715"/>
        <v>-1.08555253571598+0.660119910162891i</v>
      </c>
      <c r="R1462" t="str">
        <f t="shared" si="716"/>
        <v>-0.322593379450566-1.11398014713232i</v>
      </c>
      <c r="S1462" t="str">
        <f t="shared" si="717"/>
        <v>0.179380257179823i</v>
      </c>
      <c r="T1462" t="str">
        <f t="shared" si="718"/>
        <v>0.199826045285813-0.0578668833703508i</v>
      </c>
      <c r="U1462" t="str">
        <f t="shared" si="719"/>
        <v>0.0000499999999999999-0.001070049907836i</v>
      </c>
      <c r="V1462" t="str">
        <f t="shared" si="720"/>
        <v>0.00002-0.0119845589677632i</v>
      </c>
      <c r="W1462" t="str">
        <f t="shared" si="721"/>
        <v>0.0000422727776857444-0.000982490968176126i</v>
      </c>
      <c r="X1462" t="str">
        <f t="shared" si="722"/>
        <v>0.0000495646102320881-0.000981807630921534i</v>
      </c>
      <c r="Y1462" t="str">
        <f t="shared" si="723"/>
        <v>0.009+0.667525607034759i</v>
      </c>
      <c r="Z1462" t="str">
        <f t="shared" si="724"/>
        <v>-0.0176604246655844-0.00113210036236976i</v>
      </c>
      <c r="AA1462" t="str">
        <f t="shared" si="725"/>
        <v>0.244383285519983-18.0000000726118i</v>
      </c>
      <c r="AB1462" t="str">
        <f t="shared" si="726"/>
        <v>0.667899237448289-0.193414463171135i</v>
      </c>
      <c r="AC1462" t="str">
        <f t="shared" si="727"/>
        <v>1.02956657736567-1.10679440845576i</v>
      </c>
      <c r="AD1462" t="str">
        <f t="shared" si="728"/>
        <v>0.3946242034136+0.23636489757759i</v>
      </c>
      <c r="AE1462" t="str">
        <f t="shared" si="729"/>
        <v>-0.00670164222940306-0.00462105867094201i</v>
      </c>
      <c r="AF1462" t="str">
        <f t="shared" si="730"/>
        <v>-6.01085452957361-1.01308890802071i</v>
      </c>
      <c r="AG1462" t="str">
        <f t="shared" si="731"/>
        <v>1.01575064799323-0.0255046088566482i</v>
      </c>
      <c r="AH1462" t="str">
        <f t="shared" si="732"/>
        <v>0.0341730032527914+0.0348879323909072i</v>
      </c>
      <c r="AI1462">
        <f t="shared" si="733"/>
        <v>-26.225185402931345</v>
      </c>
      <c r="AJ1462">
        <f t="shared" si="734"/>
        <v>45.593113294859563</v>
      </c>
      <c r="AK1462"/>
      <c r="AL1462"/>
      <c r="AM1462"/>
      <c r="AN1462"/>
    </row>
    <row r="1463" spans="1:40" x14ac:dyDescent="0.35">
      <c r="A1463"/>
      <c r="B1463">
        <f t="shared" si="735"/>
        <v>132900</v>
      </c>
      <c r="C1463" s="237" t="str">
        <f t="shared" si="703"/>
        <v>-1.82587675492574E-06+0.0077758251278853i</v>
      </c>
      <c r="D1463" s="208" t="str">
        <f t="shared" si="704"/>
        <v>-2.51367520057425+0.0596146593137873i</v>
      </c>
      <c r="E1463" t="str">
        <f t="shared" si="705"/>
        <v>20500</v>
      </c>
      <c r="F1463" t="str">
        <f t="shared" si="706"/>
        <v>0.327868852459016</v>
      </c>
      <c r="G1463" t="str">
        <f t="shared" si="701"/>
        <v>0.327868852459016</v>
      </c>
      <c r="H1463" t="str">
        <f t="shared" si="707"/>
        <v>3.49766298142812+1.07210216907858i</v>
      </c>
      <c r="I1463" t="str">
        <f t="shared" si="708"/>
        <v>521.897079577604i</v>
      </c>
      <c r="J1463" t="str">
        <f t="shared" si="702"/>
        <v>-367.688913878722+114.174380305033i</v>
      </c>
      <c r="K1463" t="str">
        <f t="shared" si="709"/>
        <v>0.401989497386187-1.29457310203649i</v>
      </c>
      <c r="L1463" t="str">
        <f t="shared" si="710"/>
        <v>0.0809427507274747-0.221577102223602i</v>
      </c>
      <c r="M1463" t="str">
        <f t="shared" si="711"/>
        <v>0.482932248113662-1.51615020426009i</v>
      </c>
      <c r="N1463" t="str">
        <f t="shared" si="712"/>
        <v>-1.6577009004538i</v>
      </c>
      <c r="O1463" t="str">
        <f t="shared" si="713"/>
        <v>-0.0867952252042759-0.996226173557862i</v>
      </c>
      <c r="P1463" t="str">
        <f t="shared" si="714"/>
        <v>1.08679522520428+0.996226173557862i</v>
      </c>
      <c r="Q1463" t="str">
        <f t="shared" si="715"/>
        <v>-1.08679522520428+0.661474726895938i</v>
      </c>
      <c r="R1463" t="str">
        <f t="shared" si="716"/>
        <v>-0.322576289349063-1.11299921862536i</v>
      </c>
      <c r="S1463" t="str">
        <f t="shared" si="717"/>
        <v>0.179515332674687i</v>
      </c>
      <c r="T1463" t="str">
        <f t="shared" si="718"/>
        <v>0.199800424998198-0.0579073898954631i</v>
      </c>
      <c r="U1463" t="str">
        <f t="shared" si="719"/>
        <v>0.00005-0.00106924475365403i</v>
      </c>
      <c r="V1463" t="str">
        <f t="shared" si="720"/>
        <v>0.00002-0.0119755412409252i</v>
      </c>
      <c r="W1463" t="str">
        <f t="shared" si="721"/>
        <v>0.0000422727764734488-0.000981751923235975i</v>
      </c>
      <c r="X1463" t="str">
        <f t="shared" si="722"/>
        <v>0.0000495536233425008-0.000981069181696263i</v>
      </c>
      <c r="Y1463" t="str">
        <f t="shared" si="723"/>
        <v>0.009+0.668028261859334i</v>
      </c>
      <c r="Z1463" t="str">
        <f t="shared" si="724"/>
        <v>-0.0176338317500868-0.00113068729528693i</v>
      </c>
      <c r="AA1463" t="str">
        <f t="shared" si="725"/>
        <v>0.244014344235142-17.9864212169844i</v>
      </c>
      <c r="AB1463" t="str">
        <f t="shared" si="726"/>
        <v>0.667813604113872-0.193549852315205i</v>
      </c>
      <c r="AC1463" t="str">
        <f t="shared" si="727"/>
        <v>1.02905807703339-1.10597719758556i</v>
      </c>
      <c r="AD1463" t="str">
        <f t="shared" si="728"/>
        <v>0.394926824126028+0.236361985111917i</v>
      </c>
      <c r="AE1463" t="str">
        <f t="shared" si="729"/>
        <v>-0.00669682167657965-0.00461450622018738i</v>
      </c>
      <c r="AF1463" t="str">
        <f t="shared" si="730"/>
        <v>-6.01133818200237-1.01248750976479i</v>
      </c>
      <c r="AG1463" t="str">
        <f t="shared" si="731"/>
        <v>1.01573858000277-0.0255052330676192i</v>
      </c>
      <c r="AH1463" t="str">
        <f t="shared" si="732"/>
        <v>0.0341584544229777+0.0348426512226699i</v>
      </c>
      <c r="AI1463">
        <f t="shared" si="733"/>
        <v>-26.232751976302069</v>
      </c>
      <c r="AJ1463">
        <f t="shared" si="734"/>
        <v>45.56811124831961</v>
      </c>
      <c r="AK1463"/>
      <c r="AL1463"/>
      <c r="AM1463"/>
      <c r="AN1463"/>
    </row>
    <row r="1464" spans="1:40" x14ac:dyDescent="0.35">
      <c r="A1464"/>
      <c r="B1464">
        <f t="shared" si="735"/>
        <v>133000</v>
      </c>
      <c r="C1464" s="237" t="str">
        <f t="shared" si="703"/>
        <v>-0.0000018231321079564+0.00776997864347074i</v>
      </c>
      <c r="D1464" s="208" t="str">
        <f t="shared" si="704"/>
        <v>-2.51367517953195+0.059569836266609i</v>
      </c>
      <c r="E1464" t="str">
        <f t="shared" si="705"/>
        <v>20500</v>
      </c>
      <c r="F1464" t="str">
        <f t="shared" si="706"/>
        <v>0.327868852459016</v>
      </c>
      <c r="G1464" t="str">
        <f t="shared" si="701"/>
        <v>0.327868852459016</v>
      </c>
      <c r="H1464" t="str">
        <f t="shared" si="707"/>
        <v>3.49814570910022+1.0714565377308i</v>
      </c>
      <c r="I1464" t="str">
        <f t="shared" si="708"/>
        <v>522.289778659303i</v>
      </c>
      <c r="J1464" t="str">
        <f t="shared" si="702"/>
        <v>-368.243959210589+114.260290297739i</v>
      </c>
      <c r="K1464" t="str">
        <f t="shared" si="709"/>
        <v>0.401435303050419-1.29376640805817i</v>
      </c>
      <c r="L1464" t="str">
        <f t="shared" si="710"/>
        <v>0.080835384182658-0.221449694715571i</v>
      </c>
      <c r="M1464" t="str">
        <f t="shared" si="711"/>
        <v>0.482270687233077-1.51521610277374i</v>
      </c>
      <c r="N1464" t="str">
        <f t="shared" si="712"/>
        <v>-1.65894822995i</v>
      </c>
      <c r="O1464" t="str">
        <f t="shared" si="713"/>
        <v>-0.0880377796538862-0.99611713636179i</v>
      </c>
      <c r="P1464" t="str">
        <f t="shared" si="714"/>
        <v>1.08803777965389+0.99611713636179i</v>
      </c>
      <c r="Q1464" t="str">
        <f t="shared" si="715"/>
        <v>-1.08803777965389+0.66283109358821i</v>
      </c>
      <c r="R1464" t="str">
        <f t="shared" si="716"/>
        <v>-0.322559183526624-1.11201965166186i</v>
      </c>
      <c r="S1464" t="str">
        <f t="shared" si="717"/>
        <v>0.17965040816955i</v>
      </c>
      <c r="T1464" t="str">
        <f t="shared" si="718"/>
        <v>0.199774784313614-0.0579478889793948i</v>
      </c>
      <c r="U1464" t="str">
        <f t="shared" si="719"/>
        <v>0.00005-0.00106844081023023i</v>
      </c>
      <c r="V1464" t="str">
        <f t="shared" si="720"/>
        <v>0.00002-0.0119665370745786i</v>
      </c>
      <c r="W1464" t="str">
        <f t="shared" si="721"/>
        <v>0.0000422727752602407-0.000981013989811505i</v>
      </c>
      <c r="X1464" t="str">
        <f t="shared" si="722"/>
        <v>0.0000495426612205867-0.00098033184290677i</v>
      </c>
      <c r="Y1464" t="str">
        <f t="shared" si="723"/>
        <v>0.009+0.668530916683908i</v>
      </c>
      <c r="Z1464" t="str">
        <f t="shared" si="724"/>
        <v>-0.0176072988860663-0.00112927762207701i</v>
      </c>
      <c r="AA1464" t="str">
        <f t="shared" si="725"/>
        <v>0.243646238775905-17.9728628592627i</v>
      </c>
      <c r="AB1464" t="str">
        <f t="shared" si="726"/>
        <v>0.667727902604557-0.193685216587848i</v>
      </c>
      <c r="AC1464" t="str">
        <f t="shared" si="727"/>
        <v>1.02855063543067-1.10516077280847i</v>
      </c>
      <c r="AD1464" t="str">
        <f t="shared" si="728"/>
        <v>0.395229478027922+0.236358707497552i</v>
      </c>
      <c r="AE1464" t="str">
        <f t="shared" si="729"/>
        <v>-0.00669200894906157-0.00460796221235582i</v>
      </c>
      <c r="AF1464" t="str">
        <f t="shared" si="730"/>
        <v>-6.01182088863217-1.01188670146419i</v>
      </c>
      <c r="AG1464" t="str">
        <f t="shared" si="731"/>
        <v>1.01572650649662-0.0255058586131494i</v>
      </c>
      <c r="AH1464" t="str">
        <f t="shared" si="732"/>
        <v>0.0341439206750528+0.0347974264047202i</v>
      </c>
      <c r="AI1464">
        <f t="shared" si="733"/>
        <v>-26.240314440463358</v>
      </c>
      <c r="AJ1464">
        <f t="shared" si="734"/>
        <v>45.543099320913051</v>
      </c>
      <c r="AK1464"/>
      <c r="AL1464"/>
      <c r="AM1464"/>
      <c r="AN1464"/>
    </row>
    <row r="1465" spans="1:40" x14ac:dyDescent="0.35">
      <c r="A1465"/>
      <c r="B1465">
        <f t="shared" si="735"/>
        <v>133100</v>
      </c>
      <c r="C1465" s="237" t="str">
        <f t="shared" si="703"/>
        <v>-1.82039364494407E-06+0.00776414094415527i</v>
      </c>
      <c r="D1465" s="208" t="str">
        <f t="shared" si="704"/>
        <v>-2.51367515853707+0.0595250805718571i</v>
      </c>
      <c r="E1465" t="str">
        <f t="shared" si="705"/>
        <v>20500</v>
      </c>
      <c r="F1465" t="str">
        <f t="shared" si="706"/>
        <v>0.327868852459016</v>
      </c>
      <c r="G1465" t="str">
        <f t="shared" si="701"/>
        <v>0.327868852459016</v>
      </c>
      <c r="H1465" t="str">
        <f t="shared" si="707"/>
        <v>3.49862749328915+1.07081156314606i</v>
      </c>
      <c r="I1465" t="str">
        <f t="shared" si="708"/>
        <v>522.682477741002i</v>
      </c>
      <c r="J1465" t="str">
        <f t="shared" si="702"/>
        <v>-368.799422026723+114.346200290443i</v>
      </c>
      <c r="K1465" t="str">
        <f t="shared" si="709"/>
        <v>0.400882219531703-1.2929605923813i</v>
      </c>
      <c r="L1465" t="str">
        <f t="shared" si="710"/>
        <v>0.0807282216569668-0.22132240423705i</v>
      </c>
      <c r="M1465" t="str">
        <f t="shared" si="711"/>
        <v>0.48161044118867-1.51428299661835i</v>
      </c>
      <c r="N1465" t="str">
        <f t="shared" si="712"/>
        <v>-1.6601955594462i</v>
      </c>
      <c r="O1465" t="str">
        <f t="shared" si="713"/>
        <v>-0.0892801971316185-0.996006549376127i</v>
      </c>
      <c r="P1465" t="str">
        <f t="shared" si="714"/>
        <v>1.08928019713162+0.996006549376127i</v>
      </c>
      <c r="Q1465" t="str">
        <f t="shared" si="715"/>
        <v>-1.08928019713162+0.664189010070073i</v>
      </c>
      <c r="R1465" t="str">
        <f t="shared" si="716"/>
        <v>-0.322542061976257-1.11104144315942i</v>
      </c>
      <c r="S1465" t="str">
        <f t="shared" si="717"/>
        <v>0.179785483664414i</v>
      </c>
      <c r="T1465" t="str">
        <f t="shared" si="718"/>
        <v>0.199749123229625-0.0579883806145188i</v>
      </c>
      <c r="U1465" t="str">
        <f t="shared" si="719"/>
        <v>0.0000500000000000001-0.00106763807483562i</v>
      </c>
      <c r="V1465" t="str">
        <f t="shared" si="720"/>
        <v>0.00002-0.0119575464381589i</v>
      </c>
      <c r="W1465" t="str">
        <f t="shared" si="721"/>
        <v>0.00004227277404612-0.000980277165397428i</v>
      </c>
      <c r="X1465" t="str">
        <f t="shared" si="722"/>
        <v>0.000049531723791945-0.000979595612050753i</v>
      </c>
      <c r="Y1465" t="str">
        <f t="shared" si="723"/>
        <v>0.009+0.669033571508482i</v>
      </c>
      <c r="Z1465" t="str">
        <f t="shared" si="724"/>
        <v>-0.0175808258927827-0.00112787133126404i</v>
      </c>
      <c r="AA1465" t="str">
        <f t="shared" si="725"/>
        <v>0.243278966616527-17.9593249530093i</v>
      </c>
      <c r="AB1465" t="str">
        <f t="shared" si="726"/>
        <v>0.667642132912204-0.193820555963572i</v>
      </c>
      <c r="AC1465" t="str">
        <f t="shared" si="727"/>
        <v>1.02804424989724-1.10434513316401i</v>
      </c>
      <c r="AD1465" t="str">
        <f t="shared" si="728"/>
        <v>0.395532164706319+0.236355064642368i</v>
      </c>
      <c r="AE1465" t="str">
        <f t="shared" si="729"/>
        <v>-0.00668720402128805-0.00460142662951993i</v>
      </c>
      <c r="AF1465" t="str">
        <f t="shared" si="730"/>
        <v>-6.01230265182622-1.0112864825742i</v>
      </c>
      <c r="AG1465" t="str">
        <f t="shared" si="731"/>
        <v>1.01571442748071-0.0255064854631989i</v>
      </c>
      <c r="AH1465" t="str">
        <f t="shared" si="732"/>
        <v>0.034129401948741+0.0347522578191738i</v>
      </c>
      <c r="AI1465">
        <f t="shared" si="733"/>
        <v>-26.247872803828393</v>
      </c>
      <c r="AJ1465">
        <f t="shared" si="734"/>
        <v>45.51807752801114</v>
      </c>
      <c r="AK1465"/>
      <c r="AL1465"/>
      <c r="AM1465"/>
      <c r="AN1465"/>
    </row>
    <row r="1466" spans="1:40" x14ac:dyDescent="0.35">
      <c r="A1466"/>
      <c r="B1466">
        <f t="shared" si="735"/>
        <v>133200</v>
      </c>
      <c r="C1466" s="237" t="str">
        <f t="shared" si="703"/>
        <v>-1.81766134732529E-06+0.00775831201015266i</v>
      </c>
      <c r="D1466" s="208" t="str">
        <f t="shared" si="704"/>
        <v>-2.51367513758945+0.0594803920778371i</v>
      </c>
      <c r="E1466" t="str">
        <f t="shared" si="705"/>
        <v>20500</v>
      </c>
      <c r="F1466" t="str">
        <f t="shared" si="706"/>
        <v>0.327868852459016</v>
      </c>
      <c r="G1466" t="str">
        <f t="shared" si="701"/>
        <v>0.327868852459016</v>
      </c>
      <c r="H1466" t="str">
        <f t="shared" si="707"/>
        <v>3.49910833635118+1.07016724462719i</v>
      </c>
      <c r="I1466" t="str">
        <f t="shared" si="708"/>
        <v>523.075176822701i</v>
      </c>
      <c r="J1466" t="str">
        <f t="shared" si="702"/>
        <v>-369.355302327123+114.432110283148i</v>
      </c>
      <c r="K1466" t="str">
        <f t="shared" si="709"/>
        <v>0.400330243960941-1.29215565388957i</v>
      </c>
      <c r="L1466" t="str">
        <f t="shared" si="710"/>
        <v>0.0806212626599785-0.221195230703209i</v>
      </c>
      <c r="M1466" t="str">
        <f t="shared" si="711"/>
        <v>0.48095150662092-1.51335088459278i</v>
      </c>
      <c r="N1466" t="str">
        <f t="shared" si="712"/>
        <v>-1.66144288894241i</v>
      </c>
      <c r="O1466" t="str">
        <f t="shared" si="713"/>
        <v>-0.090522475704492-0.995894412772925i</v>
      </c>
      <c r="P1466" t="str">
        <f t="shared" si="714"/>
        <v>1.09052247570449+0.995894412772925i</v>
      </c>
      <c r="Q1466" t="str">
        <f t="shared" si="715"/>
        <v>-1.09052247570449+0.665548476169485i</v>
      </c>
      <c r="R1466" t="str">
        <f t="shared" si="716"/>
        <v>-0.322524924690962-1.11006459004492i</v>
      </c>
      <c r="S1466" t="str">
        <f t="shared" si="717"/>
        <v>0.179920559159279i</v>
      </c>
      <c r="T1466" t="str">
        <f t="shared" si="718"/>
        <v>0.199723441743798-0.0580288647932022i</v>
      </c>
      <c r="U1466" t="str">
        <f t="shared" si="719"/>
        <v>0.00005-0.00106683654474941i</v>
      </c>
      <c r="V1466" t="str">
        <f t="shared" si="720"/>
        <v>0.00002-0.0119485693011933i</v>
      </c>
      <c r="W1466" t="str">
        <f t="shared" si="721"/>
        <v>0.0000422727728310869-0.000979541447495959i</v>
      </c>
      <c r="X1466" t="str">
        <f t="shared" si="722"/>
        <v>0.0000495208109824538-0.000978860486633419i</v>
      </c>
      <c r="Y1466" t="str">
        <f t="shared" si="723"/>
        <v>0.009+0.669536226333057i</v>
      </c>
      <c r="Z1466" t="str">
        <f t="shared" si="724"/>
        <v>-0.0175544125901754-0.00112646841142097i</v>
      </c>
      <c r="AA1466" t="str">
        <f t="shared" si="725"/>
        <v>0.242912525240811-17.9458074519272i</v>
      </c>
      <c r="AB1466" t="str">
        <f t="shared" si="726"/>
        <v>0.66755629502868-0.193955870416864i</v>
      </c>
      <c r="AC1466" t="str">
        <f t="shared" si="727"/>
        <v>1.027538917781-1.10353027769209i</v>
      </c>
      <c r="AD1466" t="str">
        <f t="shared" si="728"/>
        <v>0.395834883748045+0.236351056454675i</v>
      </c>
      <c r="AE1466" t="str">
        <f t="shared" si="729"/>
        <v>-0.00668240686779512-0.00459489945380986i</v>
      </c>
      <c r="AF1466" t="str">
        <f t="shared" si="730"/>
        <v>-6.01278347394063-1.01068685254935i</v>
      </c>
      <c r="AG1466" t="str">
        <f t="shared" si="731"/>
        <v>1.01570234296101-0.0255071135878046i</v>
      </c>
      <c r="AH1466" t="str">
        <f t="shared" si="732"/>
        <v>0.0341148981839961+0.0347071453485085i</v>
      </c>
      <c r="AI1466">
        <f t="shared" si="733"/>
        <v>-26.255427074792571</v>
      </c>
      <c r="AJ1466">
        <f t="shared" si="734"/>
        <v>45.493045884936002</v>
      </c>
      <c r="AK1466"/>
      <c r="AL1466"/>
      <c r="AM1466"/>
      <c r="AN1466"/>
    </row>
    <row r="1467" spans="1:40" x14ac:dyDescent="0.35">
      <c r="A1467"/>
      <c r="B1467">
        <f t="shared" si="735"/>
        <v>133300</v>
      </c>
      <c r="C1467" s="237" t="str">
        <f t="shared" si="703"/>
        <v>-1.81493519660617E-06+0.00775249182173599i</v>
      </c>
      <c r="D1467" s="208" t="str">
        <f t="shared" si="704"/>
        <v>-2.51367511668897+0.0594357706333093i</v>
      </c>
      <c r="E1467" t="str">
        <f t="shared" si="705"/>
        <v>20500</v>
      </c>
      <c r="F1467" t="str">
        <f t="shared" si="706"/>
        <v>0.327868852459016</v>
      </c>
      <c r="G1467" t="str">
        <f t="shared" si="701"/>
        <v>0.327868852459016</v>
      </c>
      <c r="H1467" t="str">
        <f t="shared" si="707"/>
        <v>3.49958824063562+1.06952358147685i</v>
      </c>
      <c r="I1467" t="str">
        <f t="shared" si="708"/>
        <v>523.467875904399i</v>
      </c>
      <c r="J1467" t="str">
        <f t="shared" si="702"/>
        <v>-369.91160011179+114.518020275854i</v>
      </c>
      <c r="K1467" t="str">
        <f t="shared" si="709"/>
        <v>0.399779373477934-1.29135159146733i</v>
      </c>
      <c r="L1467" t="str">
        <f t="shared" si="710"/>
        <v>0.0805145067026534-0.221068174028969i</v>
      </c>
      <c r="M1467" t="str">
        <f t="shared" si="711"/>
        <v>0.480293880180587-1.5124197654963i</v>
      </c>
      <c r="N1467" t="str">
        <f t="shared" si="712"/>
        <v>-1.66269021843861i</v>
      </c>
      <c r="O1467" t="str">
        <f t="shared" si="713"/>
        <v>-0.0917646134397115-0.995780726726653i</v>
      </c>
      <c r="P1467" t="str">
        <f t="shared" si="714"/>
        <v>1.09176461343971+0.995780726726653i</v>
      </c>
      <c r="Q1467" t="str">
        <f t="shared" si="715"/>
        <v>-1.09176461343971+0.666909491711957i</v>
      </c>
      <c r="R1467" t="str">
        <f t="shared" si="716"/>
        <v>-0.322507771663733-1.10908908925444i</v>
      </c>
      <c r="S1467" t="str">
        <f t="shared" si="717"/>
        <v>0.180055634654143i</v>
      </c>
      <c r="T1467" t="str">
        <f t="shared" si="718"/>
        <v>0.199697739853694-0.0580693415078069i</v>
      </c>
      <c r="U1467" t="str">
        <f t="shared" si="719"/>
        <v>0.0000500000000000001-0.00106603621725897i</v>
      </c>
      <c r="V1467" t="str">
        <f t="shared" si="720"/>
        <v>0.00002-0.0119396056333005i</v>
      </c>
      <c r="W1467" t="str">
        <f t="shared" si="721"/>
        <v>0.0000422727716151414-0.000978806833616829i</v>
      </c>
      <c r="X1467" t="str">
        <f t="shared" si="722"/>
        <v>0.0000495099227182688-0.000978126464167441i</v>
      </c>
      <c r="Y1467" t="str">
        <f t="shared" si="723"/>
        <v>0.009+0.670038881157631i</v>
      </c>
      <c r="Z1467" t="str">
        <f t="shared" si="724"/>
        <v>-0.0175280587988603-0.00112506885116939i</v>
      </c>
      <c r="AA1467" t="str">
        <f t="shared" si="725"/>
        <v>0.242546912142058-17.9323103098593i</v>
      </c>
      <c r="AB1467" t="str">
        <f t="shared" si="726"/>
        <v>0.667470388945832-0.194091159922195i</v>
      </c>
      <c r="AC1467" t="str">
        <f t="shared" si="727"/>
        <v>1.02703463643801-1.10271620543296i</v>
      </c>
      <c r="AD1467" t="str">
        <f t="shared" si="728"/>
        <v>0.396137634739724+0.236346682843187i</v>
      </c>
      <c r="AE1467" t="str">
        <f t="shared" si="729"/>
        <v>-0.00667761746321525-0.00458838066741255i</v>
      </c>
      <c r="AF1467" t="str">
        <f t="shared" si="730"/>
        <v>-6.01326335732459-1.01008781084354i</v>
      </c>
      <c r="AG1467" t="str">
        <f t="shared" si="731"/>
        <v>1.01569025294349-0.025507742957081i</v>
      </c>
      <c r="AH1467" t="str">
        <f t="shared" si="732"/>
        <v>0.0341004093210031+0.0346620888755622i</v>
      </c>
      <c r="AI1467">
        <f t="shared" si="733"/>
        <v>-26.262977261733322</v>
      </c>
      <c r="AJ1467">
        <f t="shared" si="734"/>
        <v>45.468004406958002</v>
      </c>
      <c r="AK1467"/>
      <c r="AL1467"/>
      <c r="AM1467"/>
      <c r="AN1467"/>
    </row>
    <row r="1468" spans="1:40" x14ac:dyDescent="0.35">
      <c r="A1468"/>
      <c r="B1468">
        <f t="shared" si="735"/>
        <v>133400</v>
      </c>
      <c r="C1468" s="237" t="str">
        <f t="shared" si="703"/>
        <v>-1.81221517436217E-06+0.00774668035923757i</v>
      </c>
      <c r="D1468" s="208" t="str">
        <f t="shared" si="704"/>
        <v>-2.51367509583546+0.0593912160874881i</v>
      </c>
      <c r="E1468" t="str">
        <f t="shared" si="705"/>
        <v>20500</v>
      </c>
      <c r="F1468" t="str">
        <f t="shared" si="706"/>
        <v>0.327868852459016</v>
      </c>
      <c r="G1468" t="str">
        <f t="shared" si="701"/>
        <v>0.327868852459016</v>
      </c>
      <c r="H1468" t="str">
        <f t="shared" si="707"/>
        <v>3.50006720848476+1.06888057299744i</v>
      </c>
      <c r="I1468" t="str">
        <f t="shared" si="708"/>
        <v>523.860574986098i</v>
      </c>
      <c r="J1468" t="str">
        <f t="shared" si="702"/>
        <v>-370.468315380722+114.603930268559i</v>
      </c>
      <c r="K1468" t="str">
        <f t="shared" si="709"/>
        <v>0.39922960523136-1.29054840399962i</v>
      </c>
      <c r="L1468" t="str">
        <f t="shared" si="710"/>
        <v>0.0804079532973268-0.220941234129003i</v>
      </c>
      <c r="M1468" t="str">
        <f t="shared" si="711"/>
        <v>0.479637558528687-1.51148963812862i</v>
      </c>
      <c r="N1468" t="str">
        <f t="shared" si="712"/>
        <v>-1.66393754793481i</v>
      </c>
      <c r="O1468" t="str">
        <f t="shared" si="713"/>
        <v>-0.0930066084047307-0.995665491414184i</v>
      </c>
      <c r="P1468" t="str">
        <f t="shared" si="714"/>
        <v>1.09300660840473+0.995665491414184i</v>
      </c>
      <c r="Q1468" t="str">
        <f t="shared" si="715"/>
        <v>-1.09300660840473+0.668272056520626i</v>
      </c>
      <c r="R1468" t="str">
        <f t="shared" si="716"/>
        <v>-0.322490602887548-1.10811493773324i</v>
      </c>
      <c r="S1468" t="str">
        <f t="shared" si="717"/>
        <v>0.180190710149008i</v>
      </c>
      <c r="T1468" t="str">
        <f t="shared" si="718"/>
        <v>0.199672017556876-0.058109810750689i</v>
      </c>
      <c r="U1468" t="str">
        <f t="shared" si="719"/>
        <v>0.00005-0.00106523708965983i</v>
      </c>
      <c r="V1468" t="str">
        <f t="shared" si="720"/>
        <v>0.00002-0.0119306554041901i</v>
      </c>
      <c r="W1468" t="str">
        <f t="shared" si="721"/>
        <v>0.0000422727703982837-0.000978073321277236i</v>
      </c>
      <c r="X1468" t="str">
        <f t="shared" si="722"/>
        <v>0.0000494990589258229-0.000977393542172989i</v>
      </c>
      <c r="Y1468" t="str">
        <f t="shared" si="723"/>
        <v>0.009+0.670541535982205i</v>
      </c>
      <c r="Z1468" t="str">
        <f t="shared" si="724"/>
        <v>-0.0175017643401276-0.00112367263917928i</v>
      </c>
      <c r="AA1468" t="str">
        <f t="shared" si="725"/>
        <v>0.242182124823029-17.9188334807877i</v>
      </c>
      <c r="AB1468" t="str">
        <f t="shared" si="726"/>
        <v>0.667384414655516-0.194226424454015i</v>
      </c>
      <c r="AC1468" t="str">
        <f t="shared" si="727"/>
        <v>1.02653140323245-1.10190291542723i</v>
      </c>
      <c r="AD1468" t="str">
        <f t="shared" si="728"/>
        <v>0.396440417267788+0.23634194371705i</v>
      </c>
      <c r="AE1468" t="str">
        <f t="shared" si="729"/>
        <v>-0.0066728357822774-0.00458187025257215i</v>
      </c>
      <c r="AF1468" t="str">
        <f t="shared" si="730"/>
        <v>-6.01374230432022-1.00948935690995i</v>
      </c>
      <c r="AG1468" t="str">
        <f t="shared" si="731"/>
        <v>1.01567815743413-0.0255083735412199i</v>
      </c>
      <c r="AH1468" t="str">
        <f t="shared" si="732"/>
        <v>0.0340859353001778+0.0346170882835348i</v>
      </c>
      <c r="AI1468">
        <f t="shared" si="733"/>
        <v>-26.270523373009645</v>
      </c>
      <c r="AJ1468">
        <f t="shared" si="734"/>
        <v>45.442953109298109</v>
      </c>
      <c r="AK1468"/>
      <c r="AL1468"/>
      <c r="AM1468"/>
      <c r="AN1468"/>
    </row>
    <row r="1469" spans="1:40" x14ac:dyDescent="0.35">
      <c r="A1469"/>
      <c r="B1469">
        <f t="shared" si="735"/>
        <v>133500</v>
      </c>
      <c r="C1469" s="237" t="str">
        <f t="shared" si="703"/>
        <v>-1.80950126223768E-06+0.00774087760304857i</v>
      </c>
      <c r="D1469" s="208" t="str">
        <f t="shared" si="704"/>
        <v>-2.5136750750288+0.0593467282900391i</v>
      </c>
      <c r="E1469" t="str">
        <f t="shared" si="705"/>
        <v>20500</v>
      </c>
      <c r="F1469" t="str">
        <f t="shared" si="706"/>
        <v>0.327868852459016</v>
      </c>
      <c r="G1469" t="str">
        <f t="shared" si="701"/>
        <v>0.327868852459016</v>
      </c>
      <c r="H1469" t="str">
        <f t="shared" si="707"/>
        <v>3.50054524223402+1.06823821849119i</v>
      </c>
      <c r="I1469" t="str">
        <f t="shared" si="708"/>
        <v>524.253274067797i</v>
      </c>
      <c r="J1469" t="str">
        <f t="shared" si="702"/>
        <v>-371.025448133921+114.689840261263i</v>
      </c>
      <c r="K1469" t="str">
        <f t="shared" si="709"/>
        <v>0.39868093637874-1.28974609037217i</v>
      </c>
      <c r="L1469" t="str">
        <f t="shared" si="710"/>
        <v>0.0803016019577081-0.220814410917744i</v>
      </c>
      <c r="M1469" t="str">
        <f t="shared" si="711"/>
        <v>0.478982538336448-1.51056050128991i</v>
      </c>
      <c r="N1469" t="str">
        <f t="shared" si="712"/>
        <v>-1.66518487743101i</v>
      </c>
      <c r="O1469" t="str">
        <f t="shared" si="713"/>
        <v>-0.0942484586672162-0.995548707014807i</v>
      </c>
      <c r="P1469" t="str">
        <f t="shared" si="714"/>
        <v>1.09424845866722+0.995548707014807i</v>
      </c>
      <c r="Q1469" t="str">
        <f t="shared" si="715"/>
        <v>-1.09424845866722+0.669636170416203i</v>
      </c>
      <c r="R1469" t="str">
        <f t="shared" si="716"/>
        <v>-0.322473418355388-1.10714213243572i</v>
      </c>
      <c r="S1469" t="str">
        <f t="shared" si="717"/>
        <v>0.180325785643872i</v>
      </c>
      <c r="T1469" t="str">
        <f t="shared" si="718"/>
        <v>0.199646274850903-0.0581502725142004i</v>
      </c>
      <c r="U1469" t="str">
        <f t="shared" si="719"/>
        <v>0.00005-0.00106443915925559i</v>
      </c>
      <c r="V1469" t="str">
        <f t="shared" si="720"/>
        <v>0.00002-0.0119217185836626i</v>
      </c>
      <c r="W1469" t="str">
        <f t="shared" si="721"/>
        <v>0.0000422727691805133-0.000977340908001797i</v>
      </c>
      <c r="X1469" t="str">
        <f t="shared" si="722"/>
        <v>0.0000494882195318228-0.000976661718177606i</v>
      </c>
      <c r="Y1469" t="str">
        <f t="shared" si="723"/>
        <v>0.009+0.67104419080678i</v>
      </c>
      <c r="Z1469" t="str">
        <f t="shared" si="724"/>
        <v>-0.017475529035937-0.00112227976416872i</v>
      </c>
      <c r="AA1469" t="str">
        <f t="shared" si="725"/>
        <v>0.241818160795898-17.9053769188331i</v>
      </c>
      <c r="AB1469" t="str">
        <f t="shared" si="726"/>
        <v>0.667298372149572-0.194361663986762i</v>
      </c>
      <c r="AC1469" t="str">
        <f t="shared" si="727"/>
        <v>1.0260292155366-1.10109040671587i</v>
      </c>
      <c r="AD1469" t="str">
        <f t="shared" si="728"/>
        <v>0.396743230918467+0.236336838985821i</v>
      </c>
      <c r="AE1469" t="str">
        <f t="shared" si="729"/>
        <v>-0.00666806179980572-0.00457536819158898i</v>
      </c>
      <c r="AF1469" t="str">
        <f t="shared" si="730"/>
        <v>-6.01422031726282-1.00889149020115i</v>
      </c>
      <c r="AG1469" t="str">
        <f t="shared" si="731"/>
        <v>1.01566605643893-0.0255090053104893i</v>
      </c>
      <c r="AH1469" t="str">
        <f t="shared" si="732"/>
        <v>0.0340714760621634+0.0345721434559815i</v>
      </c>
      <c r="AI1469">
        <f t="shared" si="733"/>
        <v>-26.278065416963173</v>
      </c>
      <c r="AJ1469">
        <f t="shared" si="734"/>
        <v>45.41789200712558</v>
      </c>
      <c r="AK1469"/>
      <c r="AL1469"/>
      <c r="AM1469"/>
      <c r="AN1469"/>
    </row>
    <row r="1470" spans="1:40" x14ac:dyDescent="0.35">
      <c r="A1470"/>
      <c r="B1470">
        <f t="shared" si="735"/>
        <v>133600</v>
      </c>
      <c r="C1470" s="237" t="str">
        <f t="shared" si="703"/>
        <v>-1.80679344194578E-06+0.00773508353361891i</v>
      </c>
      <c r="D1470" s="208" t="str">
        <f t="shared" si="704"/>
        <v>-2.51367505426885+0.0593023070910783i</v>
      </c>
      <c r="E1470" t="str">
        <f t="shared" si="705"/>
        <v>20500</v>
      </c>
      <c r="F1470" t="str">
        <f t="shared" si="706"/>
        <v>0.327868852459016</v>
      </c>
      <c r="G1470" t="str">
        <f t="shared" si="701"/>
        <v>0.327868852459016</v>
      </c>
      <c r="H1470" t="str">
        <f t="shared" si="707"/>
        <v>3.50102234421182+1.0675965172601i</v>
      </c>
      <c r="I1470" t="str">
        <f t="shared" si="708"/>
        <v>524.645973149495i</v>
      </c>
      <c r="J1470" t="str">
        <f t="shared" si="702"/>
        <v>-371.582998371386+114.775750253969i</v>
      </c>
      <c r="K1470" t="str">
        <f t="shared" si="709"/>
        <v>0.398133364086422-1.2889446494714i</v>
      </c>
      <c r="L1470" t="str">
        <f t="shared" si="710"/>
        <v>0.080195452198875-0.22068770430938i</v>
      </c>
      <c r="M1470" t="str">
        <f t="shared" si="711"/>
        <v>0.478328816285297-1.50963235378078i</v>
      </c>
      <c r="N1470" t="str">
        <f t="shared" si="712"/>
        <v>-1.66643220692722i</v>
      </c>
      <c r="O1470" t="str">
        <f t="shared" si="713"/>
        <v>-0.0954901622950689-0.995430373710217i</v>
      </c>
      <c r="P1470" t="str">
        <f t="shared" si="714"/>
        <v>1.09549016229507+0.995430373710217i</v>
      </c>
      <c r="Q1470" t="str">
        <f t="shared" si="715"/>
        <v>-1.09549016229507+0.671001833217003i</v>
      </c>
      <c r="R1470" t="str">
        <f t="shared" si="716"/>
        <v>-0.322456218060209-1.10617067032542i</v>
      </c>
      <c r="S1470" t="str">
        <f t="shared" si="717"/>
        <v>0.180460861138737i</v>
      </c>
      <c r="T1470" t="str">
        <f t="shared" si="718"/>
        <v>0.199620511733339-0.0581907267906857i</v>
      </c>
      <c r="U1470" t="str">
        <f t="shared" si="719"/>
        <v>0.00005-0.00106364242335794i</v>
      </c>
      <c r="V1470" t="str">
        <f t="shared" si="720"/>
        <v>0.00002-0.0119127951416089i</v>
      </c>
      <c r="W1470" t="str">
        <f t="shared" si="721"/>
        <v>0.0000422727679618307-0.000976609591322559i</v>
      </c>
      <c r="X1470" t="str">
        <f t="shared" si="722"/>
        <v>0.000049477404463252-0.00097593098971629i</v>
      </c>
      <c r="Y1470" t="str">
        <f t="shared" si="723"/>
        <v>0.009+0.671546845631354i</v>
      </c>
      <c r="Z1470" t="str">
        <f t="shared" si="724"/>
        <v>-0.0174493527089167-0.00112089021490376i</v>
      </c>
      <c r="AA1470" t="str">
        <f t="shared" si="725"/>
        <v>0.241455017582212-17.8919405782549i</v>
      </c>
      <c r="AB1470" t="str">
        <f t="shared" si="726"/>
        <v>0.667212261419859-0.194496878494848i</v>
      </c>
      <c r="AC1470" t="str">
        <f t="shared" si="727"/>
        <v>1.02552807073081-1.10027867834028i</v>
      </c>
      <c r="AD1470" t="str">
        <f t="shared" si="728"/>
        <v>0.397046075277787+0.236331368559495i</v>
      </c>
      <c r="AE1470" t="str">
        <f t="shared" si="729"/>
        <v>-0.00666329549072007-0.00456887446682044i</v>
      </c>
      <c r="AF1470" t="str">
        <f t="shared" si="730"/>
        <v>-6.01469739848067-1.00829421016902i</v>
      </c>
      <c r="AG1470" t="str">
        <f t="shared" si="731"/>
        <v>1.01565394996388-0.0255096382352344i</v>
      </c>
      <c r="AH1470" t="str">
        <f t="shared" si="732"/>
        <v>0.0340570315478322+0.0345272542768197i</v>
      </c>
      <c r="AI1470">
        <f t="shared" si="733"/>
        <v>-26.285603401916827</v>
      </c>
      <c r="AJ1470">
        <f t="shared" si="734"/>
        <v>45.392821115562711</v>
      </c>
      <c r="AK1470"/>
      <c r="AL1470"/>
      <c r="AM1470"/>
      <c r="AN1470"/>
    </row>
    <row r="1471" spans="1:40" x14ac:dyDescent="0.35">
      <c r="A1471"/>
      <c r="B1471">
        <f t="shared" si="735"/>
        <v>133700</v>
      </c>
      <c r="C1471" s="237" t="str">
        <f t="shared" si="703"/>
        <v>-1.80409169526791E-06+0.00772929813145699i</v>
      </c>
      <c r="D1471" s="208" t="str">
        <f t="shared" si="704"/>
        <v>-2.51367503355545+0.0592579523411703i</v>
      </c>
      <c r="E1471" t="str">
        <f t="shared" si="705"/>
        <v>20500</v>
      </c>
      <c r="F1471" t="str">
        <f t="shared" si="706"/>
        <v>0.327868852459016</v>
      </c>
      <c r="G1471" t="str">
        <f t="shared" si="701"/>
        <v>0.327868852459016</v>
      </c>
      <c r="H1471" t="str">
        <f t="shared" si="707"/>
        <v>3.5014985167397+1.06695546860597i</v>
      </c>
      <c r="I1471" t="str">
        <f t="shared" si="708"/>
        <v>525.038672231194i</v>
      </c>
      <c r="J1471" t="str">
        <f t="shared" si="702"/>
        <v>-372.140966093117+114.861660246674i</v>
      </c>
      <c r="K1471" t="str">
        <f t="shared" si="709"/>
        <v>0.397586885529522-1.28814408018444i</v>
      </c>
      <c r="L1471" t="str">
        <f t="shared" si="710"/>
        <v>0.0800895035372678-0.220561114217864i</v>
      </c>
      <c r="M1471" t="str">
        <f t="shared" si="711"/>
        <v>0.47767638906679-1.5087051944023i</v>
      </c>
      <c r="N1471" t="str">
        <f t="shared" si="712"/>
        <v>-1.66767953642342i</v>
      </c>
      <c r="O1471" t="str">
        <f t="shared" si="713"/>
        <v>-0.0967317173563886-0.995310491684521i</v>
      </c>
      <c r="P1471" t="str">
        <f t="shared" si="714"/>
        <v>1.09673171735639+0.995310491684521i</v>
      </c>
      <c r="Q1471" t="str">
        <f t="shared" si="715"/>
        <v>-1.09673171735639+0.672369044738899i</v>
      </c>
      <c r="R1471" t="str">
        <f t="shared" si="716"/>
        <v>-0.322439001994982-1.10520054837492i</v>
      </c>
      <c r="S1471" t="str">
        <f t="shared" si="717"/>
        <v>0.180595936633601i</v>
      </c>
      <c r="T1471" t="str">
        <f t="shared" si="718"/>
        <v>0.199594728201738-0.0582311735724873i</v>
      </c>
      <c r="U1471" t="str">
        <f t="shared" si="719"/>
        <v>0.00005-0.00106284687928662i</v>
      </c>
      <c r="V1471" t="str">
        <f t="shared" si="720"/>
        <v>0.00002-0.0119038850480101i</v>
      </c>
      <c r="W1471" t="str">
        <f t="shared" si="721"/>
        <v>0.0000422727667422354-0.00097587936877895i</v>
      </c>
      <c r="X1471" t="str">
        <f t="shared" si="722"/>
        <v>0.0000494666136473645-0.000975201354331372i</v>
      </c>
      <c r="Y1471" t="str">
        <f t="shared" si="723"/>
        <v>0.009+0.672049500455928i</v>
      </c>
      <c r="Z1471" t="str">
        <f t="shared" si="724"/>
        <v>-0.017423235182359-0.00111950398019805i</v>
      </c>
      <c r="AA1471" t="str">
        <f t="shared" si="725"/>
        <v>0.241092692712849-17.8785244134496i</v>
      </c>
      <c r="AB1471" t="str">
        <f t="shared" si="726"/>
        <v>0.6671260824582-0.194632067952678i</v>
      </c>
      <c r="AC1471" t="str">
        <f t="shared" si="727"/>
        <v>1.02502796620344-1.09946772934218i</v>
      </c>
      <c r="AD1471" t="str">
        <f t="shared" si="728"/>
        <v>0.397348949931584+0.236325532348472i</v>
      </c>
      <c r="AE1471" t="str">
        <f t="shared" si="729"/>
        <v>-0.00665853683003481-0.00456238906067952i</v>
      </c>
      <c r="AF1471" t="str">
        <f t="shared" si="730"/>
        <v>-6.01517355029515-1.0076975162648i</v>
      </c>
      <c r="AG1471" t="str">
        <f t="shared" si="731"/>
        <v>1.015641838015-0.0255102722858761i</v>
      </c>
      <c r="AH1471" t="str">
        <f t="shared" si="732"/>
        <v>0.0340426016982819+0.0344824206303175i</v>
      </c>
      <c r="AI1471">
        <f t="shared" si="733"/>
        <v>-26.293137336176521</v>
      </c>
      <c r="AJ1471">
        <f t="shared" si="734"/>
        <v>45.367740449678806</v>
      </c>
      <c r="AK1471"/>
      <c r="AL1471"/>
      <c r="AM1471"/>
      <c r="AN1471"/>
    </row>
    <row r="1472" spans="1:40" x14ac:dyDescent="0.35">
      <c r="A1472"/>
      <c r="B1472">
        <f t="shared" si="735"/>
        <v>133800</v>
      </c>
      <c r="C1472" s="237" t="str">
        <f t="shared" si="703"/>
        <v>-1.80139600405358E-06+0.00772352137712948i</v>
      </c>
      <c r="D1472" s="208" t="str">
        <f t="shared" si="704"/>
        <v>-2.51367501288849+0.059213663891326i</v>
      </c>
      <c r="E1472" t="str">
        <f t="shared" si="705"/>
        <v>20500</v>
      </c>
      <c r="F1472" t="str">
        <f t="shared" si="706"/>
        <v>0.327868852459016</v>
      </c>
      <c r="G1472" t="str">
        <f t="shared" si="701"/>
        <v>0.327868852459016</v>
      </c>
      <c r="H1472" t="str">
        <f t="shared" si="707"/>
        <v>3.50197376213237+1.06631507183045i</v>
      </c>
      <c r="I1472" t="str">
        <f t="shared" si="708"/>
        <v>525.431371312893i</v>
      </c>
      <c r="J1472" t="str">
        <f t="shared" si="702"/>
        <v>-372.699351299114+114.947570239379i</v>
      </c>
      <c r="K1472" t="str">
        <f t="shared" si="709"/>
        <v>0.397041497891917-1.28734438139913i</v>
      </c>
      <c r="L1472" t="str">
        <f t="shared" si="710"/>
        <v>0.0799837554906885-0.22043464055691i</v>
      </c>
      <c r="M1472" t="str">
        <f t="shared" si="711"/>
        <v>0.477025253382605-1.50777902195604i</v>
      </c>
      <c r="N1472" t="str">
        <f t="shared" si="712"/>
        <v>-1.66892686591962i</v>
      </c>
      <c r="O1472" t="str">
        <f t="shared" si="713"/>
        <v>-0.0979731219195354-0.995189061124237i</v>
      </c>
      <c r="P1472" t="str">
        <f t="shared" si="714"/>
        <v>1.09797312191954+0.995189061124237i</v>
      </c>
      <c r="Q1472" t="str">
        <f t="shared" si="715"/>
        <v>-1.09797312191954+0.673737804795383i</v>
      </c>
      <c r="R1472" t="str">
        <f t="shared" si="716"/>
        <v>-0.32242177015266-1.10423176356586i</v>
      </c>
      <c r="S1472" t="str">
        <f t="shared" si="717"/>
        <v>0.180731012128465i</v>
      </c>
      <c r="T1472" t="str">
        <f t="shared" si="718"/>
        <v>0.199568924253658-0.0582716128519416i</v>
      </c>
      <c r="U1472" t="str">
        <f t="shared" si="719"/>
        <v>0.00005-0.00106205252436936i</v>
      </c>
      <c r="V1472" t="str">
        <f t="shared" si="720"/>
        <v>0.00002-0.0118949882729369i</v>
      </c>
      <c r="W1472" t="str">
        <f t="shared" si="721"/>
        <v>0.0000422727655217278-0.000975150237917742i</v>
      </c>
      <c r="X1472" t="str">
        <f t="shared" si="722"/>
        <v>0.000049455847011687-0.000974472809572542i</v>
      </c>
      <c r="Y1472" t="str">
        <f t="shared" si="723"/>
        <v>0.009+0.672552155280503i</v>
      </c>
      <c r="Z1472" t="str">
        <f t="shared" si="724"/>
        <v>-0.0173971762802176-0.00111812104891269i</v>
      </c>
      <c r="AA1472" t="str">
        <f t="shared" si="725"/>
        <v>0.240731183727974-17.8651283789514i</v>
      </c>
      <c r="AB1472" t="str">
        <f t="shared" si="726"/>
        <v>0.667039835256435-0.194767232334637i</v>
      </c>
      <c r="AC1472" t="str">
        <f t="shared" si="727"/>
        <v>1.02452889935089-1.09865755876372i</v>
      </c>
      <c r="AD1472" t="str">
        <f t="shared" si="728"/>
        <v>0.397651854465492+0.236319330263582i</v>
      </c>
      <c r="AE1472" t="str">
        <f t="shared" si="729"/>
        <v>-0.00665378579285891-0.00455591195563551i</v>
      </c>
      <c r="AF1472" t="str">
        <f t="shared" si="730"/>
        <v>-6.01564877502086-1.00710140793912i</v>
      </c>
      <c r="AG1472" t="str">
        <f t="shared" si="731"/>
        <v>1.01562972059831-0.0255109074329119i</v>
      </c>
      <c r="AH1472" t="str">
        <f t="shared" si="732"/>
        <v>0.0340281864548372+0.0344376424011007i</v>
      </c>
      <c r="AI1472">
        <f t="shared" si="733"/>
        <v>-26.300667228029809</v>
      </c>
      <c r="AJ1472">
        <f t="shared" si="734"/>
        <v>45.342650024495121</v>
      </c>
      <c r="AK1472"/>
      <c r="AL1472"/>
      <c r="AM1472"/>
      <c r="AN1472"/>
    </row>
    <row r="1473" spans="1:40" x14ac:dyDescent="0.35">
      <c r="A1473"/>
      <c r="B1473">
        <f t="shared" si="735"/>
        <v>133900</v>
      </c>
      <c r="C1473" s="237" t="str">
        <f t="shared" si="703"/>
        <v>-1.79870635022002E-06+0.00771775325126108i</v>
      </c>
      <c r="D1473" s="208" t="str">
        <f t="shared" si="704"/>
        <v>-2.51367499226781+0.0591694415930016i</v>
      </c>
      <c r="E1473" t="str">
        <f t="shared" si="705"/>
        <v>20500</v>
      </c>
      <c r="F1473" t="str">
        <f t="shared" si="706"/>
        <v>0.327868852459016</v>
      </c>
      <c r="G1473" t="str">
        <f t="shared" si="701"/>
        <v>0.327868852459016</v>
      </c>
      <c r="H1473" t="str">
        <f t="shared" si="707"/>
        <v>3.50244808269761+1.06567532623497i</v>
      </c>
      <c r="I1473" t="str">
        <f t="shared" si="708"/>
        <v>525.824070394592i</v>
      </c>
      <c r="J1473" t="str">
        <f t="shared" si="702"/>
        <v>-373.258153989377+115.033480232084i</v>
      </c>
      <c r="K1473" t="str">
        <f t="shared" si="709"/>
        <v>0.3964971983662-1.286545552004i</v>
      </c>
      <c r="L1473" t="str">
        <f t="shared" si="710"/>
        <v>0.0798782075782943-0.22030828324i</v>
      </c>
      <c r="M1473" t="str">
        <f t="shared" si="711"/>
        <v>0.476375405944494-1.506853835244i</v>
      </c>
      <c r="N1473" t="str">
        <f t="shared" si="712"/>
        <v>-1.67017419541583i</v>
      </c>
      <c r="O1473" t="str">
        <f t="shared" si="713"/>
        <v>-0.0992143740531044-0.995066082218287i</v>
      </c>
      <c r="P1473" t="str">
        <f t="shared" si="714"/>
        <v>1.0992143740531+0.995066082218287i</v>
      </c>
      <c r="Q1473" t="str">
        <f t="shared" si="715"/>
        <v>-1.0992143740531+0.675108113197543i</v>
      </c>
      <c r="R1473" t="str">
        <f t="shared" si="716"/>
        <v>-0.322404522526174-1.10326431288889i</v>
      </c>
      <c r="S1473" t="str">
        <f t="shared" si="717"/>
        <v>0.18086608762333i</v>
      </c>
      <c r="T1473" t="str">
        <f t="shared" si="718"/>
        <v>0.199543099886655-0.0583120446213769i</v>
      </c>
      <c r="U1473" t="str">
        <f t="shared" si="719"/>
        <v>0.00005-0.0010612593559419i</v>
      </c>
      <c r="V1473" t="str">
        <f t="shared" si="720"/>
        <v>0.00002-0.0118861047865493i</v>
      </c>
      <c r="W1473" t="str">
        <f t="shared" si="721"/>
        <v>0.0000422727643003079-0.000974422196293055i</v>
      </c>
      <c r="X1473" t="str">
        <f t="shared" si="722"/>
        <v>0.0000494451044840175-0.00097374535299682i</v>
      </c>
      <c r="Y1473" t="str">
        <f t="shared" si="723"/>
        <v>0.009+0.673054810105077i</v>
      </c>
      <c r="Z1473" t="str">
        <f t="shared" si="724"/>
        <v>-0.0173711758271053-0.00111674140995596i</v>
      </c>
      <c r="AA1473" t="str">
        <f t="shared" si="725"/>
        <v>0.240370488176999-17.851752429431i</v>
      </c>
      <c r="AB1473" t="str">
        <f t="shared" si="726"/>
        <v>0.666953519806393-0.194902371615085i</v>
      </c>
      <c r="AC1473" t="str">
        <f t="shared" si="727"/>
        <v>1.02403086757754-1.09784816564743i</v>
      </c>
      <c r="AD1473" t="str">
        <f t="shared" si="728"/>
        <v>0.39795478846495+0.236312762216074i</v>
      </c>
      <c r="AE1473" t="str">
        <f t="shared" si="729"/>
        <v>-0.00664904235439539-0.00454944313421343i</v>
      </c>
      <c r="AF1473" t="str">
        <f t="shared" si="730"/>
        <v>-6.01612307496542-1.00650588464197i</v>
      </c>
      <c r="AG1473" t="str">
        <f t="shared" si="731"/>
        <v>1.01561759771985-0.0255115436469149i</v>
      </c>
      <c r="AH1473" t="str">
        <f t="shared" si="732"/>
        <v>0.0340137857590472+0.0343929194741474i</v>
      </c>
      <c r="AI1473">
        <f t="shared" si="733"/>
        <v>-26.308193085746687</v>
      </c>
      <c r="AJ1473">
        <f t="shared" si="734"/>
        <v>45.317549854982907</v>
      </c>
      <c r="AK1473"/>
      <c r="AL1473"/>
      <c r="AM1473"/>
      <c r="AN1473"/>
    </row>
    <row r="1474" spans="1:40" x14ac:dyDescent="0.35">
      <c r="A1474"/>
      <c r="B1474">
        <f t="shared" si="735"/>
        <v>134000</v>
      </c>
      <c r="C1474" s="237" t="str">
        <f t="shared" si="703"/>
        <v>-1.79602271575194E-06+0.00771199373453438i</v>
      </c>
      <c r="D1474" s="208" t="str">
        <f t="shared" si="704"/>
        <v>-2.51367497169328+0.0591252852980969i</v>
      </c>
      <c r="E1474" t="str">
        <f t="shared" si="705"/>
        <v>20500</v>
      </c>
      <c r="F1474" t="str">
        <f t="shared" si="706"/>
        <v>0.327868852459016</v>
      </c>
      <c r="G1474" t="str">
        <f t="shared" si="701"/>
        <v>0.327868852459016</v>
      </c>
      <c r="H1474" t="str">
        <f t="shared" si="707"/>
        <v>3.5029214807364+1.06503623112082i</v>
      </c>
      <c r="I1474" t="str">
        <f t="shared" si="708"/>
        <v>526.21676947629i</v>
      </c>
      <c r="J1474" t="str">
        <f t="shared" si="702"/>
        <v>-373.817374163907+115.119390224789i</v>
      </c>
      <c r="K1474" t="str">
        <f t="shared" si="709"/>
        <v>0.395953984153654-1.28574759088833i</v>
      </c>
      <c r="L1474" t="str">
        <f t="shared" si="710"/>
        <v>0.079772859320593-0.220182042180384i</v>
      </c>
      <c r="M1474" t="str">
        <f t="shared" si="711"/>
        <v>0.475726843474247-1.50592963306871i</v>
      </c>
      <c r="N1474" t="str">
        <f t="shared" si="712"/>
        <v>-1.67142152491203i</v>
      </c>
      <c r="O1474" t="str">
        <f t="shared" si="713"/>
        <v>-0.100455471825897-0.994941555158008i</v>
      </c>
      <c r="P1474" t="str">
        <f t="shared" si="714"/>
        <v>1.1004554718259+0.994941555158008i</v>
      </c>
      <c r="Q1474" t="str">
        <f t="shared" si="715"/>
        <v>-1.1004554718259+0.676479969754022i</v>
      </c>
      <c r="R1474" t="str">
        <f t="shared" si="716"/>
        <v>-0.322387259108487-1.10229819334363i</v>
      </c>
      <c r="S1474" t="str">
        <f t="shared" si="717"/>
        <v>0.181001163118194i</v>
      </c>
      <c r="T1474" t="str">
        <f t="shared" si="718"/>
        <v>0.199517255098281-0.0583524688731227i</v>
      </c>
      <c r="U1474" t="str">
        <f t="shared" si="719"/>
        <v>0.00005-0.00106046737134792i</v>
      </c>
      <c r="V1474" t="str">
        <f t="shared" si="720"/>
        <v>0.00002-0.0118772345590967i</v>
      </c>
      <c r="W1474" t="str">
        <f t="shared" si="721"/>
        <v>0.0000422727630779756-0.000973695241466307i</v>
      </c>
      <c r="X1474" t="str">
        <f t="shared" si="722"/>
        <v>0.0000494343859924219-0.000973018982168513i</v>
      </c>
      <c r="Y1474" t="str">
        <f t="shared" si="723"/>
        <v>0.009+0.673557464929652i</v>
      </c>
      <c r="Z1474" t="str">
        <f t="shared" si="724"/>
        <v>-0.0173452336482905-0.00111536505228304i</v>
      </c>
      <c r="AA1474" t="str">
        <f t="shared" si="725"/>
        <v>0.240010603618539-17.8383965196951i</v>
      </c>
      <c r="AB1474" t="str">
        <f t="shared" si="726"/>
        <v>0.666867136099893-0.195037485768381i</v>
      </c>
      <c r="AC1474" t="str">
        <f t="shared" si="727"/>
        <v>1.02353386829569-1.09703954903624i</v>
      </c>
      <c r="AD1474" t="str">
        <f t="shared" si="728"/>
        <v>0.398257751515205+0.236305828117622i</v>
      </c>
      <c r="AE1474" t="str">
        <f t="shared" si="729"/>
        <v>-0.00664430648994086-0.00454298257899382i</v>
      </c>
      <c r="AF1474" t="str">
        <f t="shared" si="730"/>
        <v>-6.01659645242968-1.00591094582272i</v>
      </c>
      <c r="AG1474" t="str">
        <f t="shared" si="731"/>
        <v>1.01560546938567-0.0255121808985337i</v>
      </c>
      <c r="AH1474" t="str">
        <f t="shared" si="732"/>
        <v>0.033999399552685+0.0343482517347876i</v>
      </c>
      <c r="AI1474">
        <f t="shared" si="733"/>
        <v>-26.315714917579449</v>
      </c>
      <c r="AJ1474">
        <f t="shared" si="734"/>
        <v>45.292439956063923</v>
      </c>
      <c r="AK1474"/>
      <c r="AL1474"/>
      <c r="AM1474"/>
      <c r="AN1474"/>
    </row>
    <row r="1475" spans="1:40" x14ac:dyDescent="0.35">
      <c r="A1475"/>
      <c r="B1475">
        <f t="shared" si="735"/>
        <v>134100</v>
      </c>
      <c r="C1475" s="237" t="str">
        <f t="shared" si="703"/>
        <v>-1.79334508270117E-06+0.00770624280768954i</v>
      </c>
      <c r="D1475" s="208" t="str">
        <f t="shared" si="704"/>
        <v>-2.51367495116476+0.0590811948589532i</v>
      </c>
      <c r="E1475" t="str">
        <f t="shared" si="705"/>
        <v>20500</v>
      </c>
      <c r="F1475" t="str">
        <f t="shared" si="706"/>
        <v>0.327868852459016</v>
      </c>
      <c r="G1475" t="str">
        <f t="shared" si="701"/>
        <v>0.327868852459016</v>
      </c>
      <c r="H1475" t="str">
        <f t="shared" si="707"/>
        <v>3.50339395854292+1.06439778578912i</v>
      </c>
      <c r="I1475" t="str">
        <f t="shared" si="708"/>
        <v>526.609468557989i</v>
      </c>
      <c r="J1475" t="str">
        <f t="shared" si="702"/>
        <v>-374.377011822702+115.205300217494i</v>
      </c>
      <c r="K1475" t="str">
        <f t="shared" si="709"/>
        <v>0.395411852464228-1.28495049694213i</v>
      </c>
      <c r="L1475" t="str">
        <f t="shared" si="710"/>
        <v>0.0796677102394413-0.220055917291084i</v>
      </c>
      <c r="M1475" t="str">
        <f t="shared" si="711"/>
        <v>0.475079562703669-1.50500641423321i</v>
      </c>
      <c r="N1475" t="str">
        <f t="shared" si="712"/>
        <v>-1.67266885440823i</v>
      </c>
      <c r="O1475" t="str">
        <f t="shared" si="713"/>
        <v>-0.101696413306986-0.994815480137143i</v>
      </c>
      <c r="P1475" t="str">
        <f t="shared" si="714"/>
        <v>1.10169641330699+0.994815480137143i</v>
      </c>
      <c r="Q1475" t="str">
        <f t="shared" si="715"/>
        <v>-1.10169641330699+0.677853374271087i</v>
      </c>
      <c r="R1475" t="str">
        <f t="shared" si="716"/>
        <v>-0.322369979892513-1.10133340193864i</v>
      </c>
      <c r="S1475" t="str">
        <f t="shared" si="717"/>
        <v>0.181136238613059i</v>
      </c>
      <c r="T1475" t="str">
        <f t="shared" si="718"/>
        <v>0.19949138988609-0.0583928855994973i</v>
      </c>
      <c r="U1475" t="str">
        <f t="shared" si="719"/>
        <v>0.00005-0.00105967656793901i</v>
      </c>
      <c r="V1475" t="str">
        <f t="shared" si="720"/>
        <v>0.00002-0.0118683775609169i</v>
      </c>
      <c r="W1475" t="str">
        <f t="shared" si="721"/>
        <v>0.0000422727618547307-0.000972969371006169i</v>
      </c>
      <c r="X1475" t="str">
        <f t="shared" si="722"/>
        <v>0.0000494236914652343-0.000972293694659158i</v>
      </c>
      <c r="Y1475" t="str">
        <f t="shared" si="723"/>
        <v>0.009+0.674060119754226i</v>
      </c>
      <c r="Z1475" t="str">
        <f t="shared" si="724"/>
        <v>-0.0173193495696935-0.00111399196489584i</v>
      </c>
      <c r="AA1475" t="str">
        <f t="shared" si="725"/>
        <v>0.239651527620372-17.8250606046862i</v>
      </c>
      <c r="AB1475" t="str">
        <f t="shared" si="726"/>
        <v>0.666780684128759-0.195172574768852i</v>
      </c>
      <c r="AC1475" t="str">
        <f t="shared" si="727"/>
        <v>1.02303789892561-1.09623170797353i</v>
      </c>
      <c r="AD1475" t="str">
        <f t="shared" si="728"/>
        <v>0.398560743201293+0.236298527880324i</v>
      </c>
      <c r="AE1475" t="str">
        <f t="shared" si="729"/>
        <v>-0.00663957817488463-0.00453653027261244i</v>
      </c>
      <c r="AF1475" t="str">
        <f t="shared" si="730"/>
        <v>-6.01706890970768-1.00531659093017i</v>
      </c>
      <c r="AG1475" t="str">
        <f t="shared" si="731"/>
        <v>1.01559333560183-0.0255128191584917i</v>
      </c>
      <c r="AH1475" t="str">
        <f t="shared" si="732"/>
        <v>0.0339850277777439+0.034303639068701i</v>
      </c>
      <c r="AI1475">
        <f t="shared" si="733"/>
        <v>-26.323232731763191</v>
      </c>
      <c r="AJ1475">
        <f t="shared" si="734"/>
        <v>45.267320342612159</v>
      </c>
      <c r="AK1475"/>
      <c r="AL1475"/>
      <c r="AM1475"/>
      <c r="AN1475"/>
    </row>
    <row r="1476" spans="1:40" x14ac:dyDescent="0.35">
      <c r="A1476"/>
      <c r="B1476">
        <f t="shared" si="735"/>
        <v>134200</v>
      </c>
      <c r="C1476" s="237" t="str">
        <f t="shared" si="703"/>
        <v>-1.79067343318641E-06+0.00770050045152416i</v>
      </c>
      <c r="D1476" s="208" t="str">
        <f t="shared" si="704"/>
        <v>-2.51367493068211+0.0590371701283519i</v>
      </c>
      <c r="E1476" t="str">
        <f t="shared" si="705"/>
        <v>20500</v>
      </c>
      <c r="F1476" t="str">
        <f t="shared" si="706"/>
        <v>0.327868852459016</v>
      </c>
      <c r="G1476" t="str">
        <f t="shared" si="701"/>
        <v>0.327868852459016</v>
      </c>
      <c r="H1476" t="str">
        <f t="shared" si="707"/>
        <v>3.50386551840455+1.06375998954084i</v>
      </c>
      <c r="I1476" t="str">
        <f t="shared" si="708"/>
        <v>527.002167639688i</v>
      </c>
      <c r="J1476" t="str">
        <f t="shared" si="702"/>
        <v>-374.937066965764+115.2912102102i</v>
      </c>
      <c r="K1476" t="str">
        <f t="shared" si="709"/>
        <v>0.394870800516491-1.28415426905613i</v>
      </c>
      <c r="L1476" t="str">
        <f t="shared" si="710"/>
        <v>0.0795627598580372-0.219929908484892i</v>
      </c>
      <c r="M1476" t="str">
        <f t="shared" si="711"/>
        <v>0.474433560374528-1.50408417754102i</v>
      </c>
      <c r="N1476" t="str">
        <f t="shared" si="712"/>
        <v>-1.67391618390444i</v>
      </c>
      <c r="O1476" t="str">
        <f t="shared" si="713"/>
        <v>-0.102937196565686-0.994687857351842i</v>
      </c>
      <c r="P1476" t="str">
        <f t="shared" si="714"/>
        <v>1.10293719656569+0.994687857351842i</v>
      </c>
      <c r="Q1476" t="str">
        <f t="shared" si="715"/>
        <v>-1.10293719656569+0.679228326552598i</v>
      </c>
      <c r="R1476" t="str">
        <f t="shared" si="716"/>
        <v>-0.322352684871176-1.10036993569139i</v>
      </c>
      <c r="S1476" t="str">
        <f t="shared" si="717"/>
        <v>0.181271314107923i</v>
      </c>
      <c r="T1476" t="str">
        <f t="shared" si="718"/>
        <v>0.199465504247629-0.0584332947928153i</v>
      </c>
      <c r="U1476" t="str">
        <f t="shared" si="719"/>
        <v>0.00005-0.00105888694307467i</v>
      </c>
      <c r="V1476" t="str">
        <f t="shared" si="720"/>
        <v>0.00002-0.0118595337624363i</v>
      </c>
      <c r="W1476" t="str">
        <f t="shared" si="721"/>
        <v>0.0000422727606305733-0.000972244582488562i</v>
      </c>
      <c r="X1476" t="str">
        <f t="shared" si="722"/>
        <v>0.0000494130208310565-0.000971569488047561i</v>
      </c>
      <c r="Y1476" t="str">
        <f t="shared" si="723"/>
        <v>0.009+0.6745627745788i</v>
      </c>
      <c r="Z1476" t="str">
        <f t="shared" si="724"/>
        <v>-0.017293523417885-0.00111262213684272i</v>
      </c>
      <c r="AA1476" t="str">
        <f t="shared" si="725"/>
        <v>0.2392932577594-17.811744639482i</v>
      </c>
      <c r="AB1476" t="str">
        <f t="shared" si="726"/>
        <v>0.666694163884793-0.19530763859081i</v>
      </c>
      <c r="AC1476" t="str">
        <f t="shared" si="727"/>
        <v>1.02254295689544-1.09542464150304i</v>
      </c>
      <c r="AD1476" t="str">
        <f t="shared" si="728"/>
        <v>0.398863763108067+0.236290861416695i</v>
      </c>
      <c r="AE1476" t="str">
        <f t="shared" si="729"/>
        <v>-0.00663485738470925-0.00453008619776026i</v>
      </c>
      <c r="AF1476" t="str">
        <f t="shared" si="730"/>
        <v>-6.01754044908666-1.00472281941249i</v>
      </c>
      <c r="AG1476" t="str">
        <f t="shared" si="731"/>
        <v>1.01558119637437-0.0255134583975879i</v>
      </c>
      <c r="AH1476" t="str">
        <f t="shared" si="732"/>
        <v>0.0339706703764427+0.0342590813619184i</v>
      </c>
      <c r="AI1476">
        <f t="shared" si="733"/>
        <v>-26.330746536514788</v>
      </c>
      <c r="AJ1476">
        <f t="shared" si="734"/>
        <v>45.242191029451007</v>
      </c>
      <c r="AK1476"/>
      <c r="AL1476"/>
      <c r="AM1476"/>
      <c r="AN1476"/>
    </row>
    <row r="1477" spans="1:40" x14ac:dyDescent="0.35">
      <c r="A1477"/>
      <c r="B1477">
        <f t="shared" si="735"/>
        <v>134300</v>
      </c>
      <c r="C1477" s="237" t="str">
        <f t="shared" si="703"/>
        <v>-1.78800774939288E-06+0.00769476664689299i</v>
      </c>
      <c r="D1477" s="208" t="str">
        <f t="shared" si="704"/>
        <v>-2.5136749102452+0.0589932109595129i</v>
      </c>
      <c r="E1477" t="str">
        <f t="shared" si="705"/>
        <v>20500</v>
      </c>
      <c r="F1477" t="str">
        <f t="shared" si="706"/>
        <v>0.327868852459016</v>
      </c>
      <c r="G1477" t="str">
        <f t="shared" ref="G1477:G1540" si="736">IF($C$11=$C$7,$C$24,F1477)</f>
        <v>0.327868852459016</v>
      </c>
      <c r="H1477" t="str">
        <f t="shared" si="707"/>
        <v>3.5043361626019+1.06312284167679i</v>
      </c>
      <c r="I1477" t="str">
        <f t="shared" si="708"/>
        <v>527.394866721387i</v>
      </c>
      <c r="J1477" t="str">
        <f t="shared" ref="J1477:J1540" si="737">IMSUM(COMPLEX(0,2*PI()*B1477*$C$113*$C$112),COMPLEX(0,2*PI()*B1477*$C$113*$C$111),COMPLEX(0,2*PI()*B1477*$C$28*10^-12*$C$111),COMPLEX(-1*2*PI()*B1477*2*PI()*B1477*$C$113*$C$112*$C$28*10^-12*$C$111,0),COMPLEX(1,0))</f>
        <v>-375.497539593092+115.377120202904i</v>
      </c>
      <c r="K1477" t="str">
        <f t="shared" si="709"/>
        <v>0.394330825537607-1.28335890612182i</v>
      </c>
      <c r="L1477" t="str">
        <f t="shared" si="710"/>
        <v>0.0794580077009192-0.219804015674379i</v>
      </c>
      <c r="M1477" t="str">
        <f t="shared" si="711"/>
        <v>0.473788833238526-1.5031629217962i</v>
      </c>
      <c r="N1477" t="str">
        <f t="shared" si="712"/>
        <v>-1.67516351340064i</v>
      </c>
      <c r="O1477" t="str">
        <f t="shared" si="713"/>
        <v>-0.104177819671528-0.994558687000665i</v>
      </c>
      <c r="P1477" t="str">
        <f t="shared" si="714"/>
        <v>1.10417781967153+0.994558687000665i</v>
      </c>
      <c r="Q1477" t="str">
        <f t="shared" si="715"/>
        <v>-1.10417781967153+0.680604826399975i</v>
      </c>
      <c r="R1477" t="str">
        <f t="shared" si="716"/>
        <v>-0.322335374037393-1.09940779162823i</v>
      </c>
      <c r="S1477" t="str">
        <f t="shared" si="717"/>
        <v>0.181406389602788i</v>
      </c>
      <c r="T1477" t="str">
        <f t="shared" si="718"/>
        <v>0.199439598180451-0.0584736964453877i</v>
      </c>
      <c r="U1477" t="str">
        <f t="shared" si="719"/>
        <v>0.0000499999999999999-0.00105809849412227i</v>
      </c>
      <c r="V1477" t="str">
        <f t="shared" si="720"/>
        <v>0.00002-0.0118507031341694i</v>
      </c>
      <c r="W1477" t="str">
        <f t="shared" si="721"/>
        <v>0.0000422727594055036-0.000971520873496662i</v>
      </c>
      <c r="X1477" t="str">
        <f t="shared" si="722"/>
        <v>0.0000494023740187564-0.000970846359919753i</v>
      </c>
      <c r="Y1477" t="str">
        <f t="shared" si="723"/>
        <v>0.009+0.675065429403375i</v>
      </c>
      <c r="Z1477" t="str">
        <f t="shared" si="724"/>
        <v>-0.017267755020083-0.0011112555572183i</v>
      </c>
      <c r="AA1477" t="str">
        <f t="shared" si="725"/>
        <v>0.2389357916216-17.7984485792947i</v>
      </c>
      <c r="AB1477" t="str">
        <f t="shared" si="726"/>
        <v>0.666607575359815-0.195442677208555i</v>
      </c>
      <c r="AC1477" t="str">
        <f t="shared" si="727"/>
        <v>1.02204903964121-1.094618348669i</v>
      </c>
      <c r="AD1477" t="str">
        <f t="shared" si="728"/>
        <v>0.399166810820175+0.236282828639683i</v>
      </c>
      <c r="AE1477" t="str">
        <f t="shared" si="729"/>
        <v>-0.00663014409498949-0.00452365033718332i</v>
      </c>
      <c r="AF1477" t="str">
        <f t="shared" si="730"/>
        <v>-6.0180110728471-1.00412963071728i</v>
      </c>
      <c r="AG1477" t="str">
        <f t="shared" si="731"/>
        <v>1.0155690517094-0.0255140985866955i</v>
      </c>
      <c r="AH1477" t="str">
        <f t="shared" si="732"/>
        <v>0.0339563272912182+0.0342145785008176i</v>
      </c>
      <c r="AI1477">
        <f t="shared" si="733"/>
        <v>-26.338256340034064</v>
      </c>
      <c r="AJ1477">
        <f t="shared" si="734"/>
        <v>45.217052031356587</v>
      </c>
      <c r="AK1477"/>
      <c r="AL1477"/>
      <c r="AM1477"/>
      <c r="AN1477"/>
    </row>
    <row r="1478" spans="1:40" x14ac:dyDescent="0.35">
      <c r="A1478"/>
      <c r="B1478">
        <f t="shared" si="735"/>
        <v>134400</v>
      </c>
      <c r="C1478" s="237" t="str">
        <f t="shared" ref="C1478:C1541" si="738">IMPRODUCT(COMPLEX(-1,0),IMDIV(IMPRODUCT(G1478,COMPLEX($C$100+$C$101,0)),COMPLEX($C$100,2*PI()*B1478*$C$103*$C$102*(2*$C$100+$C$101))))</f>
        <v>-1.78534801357209E-06+0.00768904137470782i</v>
      </c>
      <c r="D1478" s="208" t="str">
        <f t="shared" ref="D1478:D1541" si="739">IMPRODUCT(COMPLEX($C$106,0),IMSUB(C1478,G1478))</f>
        <v>-2.5136748898539+0.0589493172060933i</v>
      </c>
      <c r="E1478" t="str">
        <f t="shared" ref="E1478:E1541" si="740">IMDIV(COMPLEX($C$20*10^3,0),COMPLEX(1,2*PI()*B1478*$C$20*1000*$C$29*10^-12))</f>
        <v>20500</v>
      </c>
      <c r="F1478" t="str">
        <f t="shared" ref="F1478:F1541" si="741">IMDIV(COMPLEX($C$22*1000,0),IMSUM(COMPLEX($C$22*1000,0),E1478))</f>
        <v>0.327868852459016</v>
      </c>
      <c r="G1478" t="str">
        <f t="shared" si="736"/>
        <v>0.327868852459016</v>
      </c>
      <c r="H1478" t="str">
        <f t="shared" ref="H1478:H1541" si="742">IMPRODUCT(COMPLEX($C$108,0),IMPRODUCT(COMPLEX(-1,0),D1478),IMDIV(COMPLEX(0,2*PI()*B1478*$C$109*$C$110),COMPLEX(1,2*PI()*B1478*$C$109*$C$110)))</f>
        <v>3.50480589340887+1.06248634149767i</v>
      </c>
      <c r="I1478" t="str">
        <f t="shared" ref="I1478:I1541" si="743">COMPLEX(0,2*PI()*B1478*$C$113*$C$112*$C$114)</f>
        <v>527.787565803085i</v>
      </c>
      <c r="J1478" t="str">
        <f t="shared" si="737"/>
        <v>-376.058429704686+115.463030195609i</v>
      </c>
      <c r="K1478" t="str">
        <f t="shared" ref="K1478:K1541" si="744">IMDIV(I1478,J1478)</f>
        <v>0.39379192476332-1.2825644070314i</v>
      </c>
      <c r="L1478" t="str">
        <f t="shared" ref="L1478:L1541" si="745">IMDIV(COMPLEX($C$117,0),COMPLEX(1,2*PI()*B1478*$C$115*$C$116))</f>
        <v>0.0793534532939609-0.219678238771894i</v>
      </c>
      <c r="M1478" t="str">
        <f t="shared" ref="M1478:M1541" si="746">IMSUM(K1478,L1478)</f>
        <v>0.473145378057281-1.50224264580329i</v>
      </c>
      <c r="N1478" t="str">
        <f t="shared" ref="N1478:N1541" si="747">COMPLEX(0,-2*PI()*B1478*$C$43)</f>
        <v>-1.67641084289684i</v>
      </c>
      <c r="O1478" t="str">
        <f t="shared" ref="O1478:O1541" si="748">IMEXP(N1478)</f>
        <v>-0.105418280694324-0.99442796928458i</v>
      </c>
      <c r="P1478" t="str">
        <f t="shared" ref="P1478:P1541" si="749">IMSUB(COMPLEX(1,0),O1478)</f>
        <v>1.10541828069432+0.99442796928458i</v>
      </c>
      <c r="Q1478" t="str">
        <f t="shared" ref="Q1478:Q1541" si="750">IMSUM(COMPLEX(0,2*PI()*B1478*$C$43),O1478,COMPLEX(-1,0))</f>
        <v>-1.10541828069432+0.68198287361226i</v>
      </c>
      <c r="R1478" t="str">
        <f t="shared" ref="R1478:R1541" si="751">IMDIV(P1478,Q1478)</f>
        <v>-0.322318047384071-1.09844696678436i</v>
      </c>
      <c r="S1478" t="str">
        <f t="shared" ref="S1478:S1541" si="752">IMDIV(COMPLEX(0,2*PI()*B1478*$C$123),COMPLEX($C$124,0))</f>
        <v>0.181541465097652i</v>
      </c>
      <c r="T1478" t="str">
        <f t="shared" ref="T1478:T1541" si="753">IMPRODUCT(R1478,S1478)</f>
        <v>0.199413671682105-0.0585140905495187i</v>
      </c>
      <c r="U1478" t="str">
        <f t="shared" ref="U1478:U1541" si="754">IMDIV(COMPLEX(1,2*PI()*B1478*$C$16*10^-3*$C$15*10^-6),COMPLEX(0,2*PI()*B1478*$C$15*10^-6))</f>
        <v>0.0000499999999999999-0.001057311218457i</v>
      </c>
      <c r="V1478" t="str">
        <f t="shared" ref="V1478:V1541" si="755">IMSUM(COMPLEX($C$18*10^-3,0),IMDIV(COMPLEX(1,0),COMPLEX(0,2*PI()*B1478*($C$17*1*10^-6))))</f>
        <v>0.00002-0.0118418856467184i</v>
      </c>
      <c r="W1478" t="str">
        <f t="shared" ref="W1478:W1541" si="756">IMDIV(IMPRODUCT(U1478,V1478),IMSUM(U1478,V1478))</f>
        <v>0.0000422727581795216-0.000970798241620804i</v>
      </c>
      <c r="X1478" t="str">
        <f t="shared" ref="X1478:X1541" si="757">IMDIV(IMPRODUCT(COMPLEX($C$19,0),W1478),IMSUM(COMPLEX($C$19,0),W1478))</f>
        <v>0.0000493917509574641-0.0009701243078689i</v>
      </c>
      <c r="Y1478" t="str">
        <f t="shared" ref="Y1478:Y1541" si="758">COMPLEX($C$13*10^-3,2*PI()*B1478*$C$12*0.000001)</f>
        <v>0.009+0.675568084227949i</v>
      </c>
      <c r="Z1478" t="str">
        <f t="shared" ref="Z1478:Z1541" si="759">IMPRODUCT(COMPLEX($C$6,0),IMDIV(X1478,IMSUM(X1478,Y1478)))</f>
        <v>-0.0172420442041486-0.00110989221516314i</v>
      </c>
      <c r="AA1478" t="str">
        <f t="shared" ref="AA1478:AA1541" si="760">IMDIV(COMPLEX($C$6,0),IMSUM(X1478,Y1478))</f>
        <v>0.238579126801995-17.7851723794708i</v>
      </c>
      <c r="AB1478" t="str">
        <f t="shared" ref="AB1478:AB1541" si="761">IMPRODUCT(COMPLEX($C$119,0),T1478)</f>
        <v>0.666520918545633-0.195577690596364i</v>
      </c>
      <c r="AC1478" t="str">
        <f t="shared" ref="AC1478:AC1541" si="762">IMSUM(COMPLEX(1,0),IMPRODUCT(AB1478,M1478))</f>
        <v>1.02155614460678-1.09381282851602i</v>
      </c>
      <c r="AD1478" t="str">
        <f t="shared" ref="AD1478:AD1541" si="763">IMDIV(AB1478,AC1478)</f>
        <v>0.399469885922082+0.236274429462659i</v>
      </c>
      <c r="AE1478" t="str">
        <f t="shared" ref="AE1478:AE1541" si="764">IMPRODUCT(AD1478,AA1478,X1478)</f>
        <v>-0.00662543828139199-0.00451722267368217i</v>
      </c>
      <c r="AF1478" t="str">
        <f t="shared" ref="AF1478:AF1541" si="765">IMSUB(D1478,H1478)</f>
        <v>-6.01848078326277-1.00353702429158i</v>
      </c>
      <c r="AG1478" t="str">
        <f t="shared" ref="AG1478:AG1541" si="766">IMSUM(COMPLEX(1,0),IMPRODUCT(AD1478,AA1478,COMPLEX($C$127,0)))</f>
        <v>1.01555690161299-0.025514739696763i</v>
      </c>
      <c r="AH1478" t="str">
        <f t="shared" ref="AH1478:AH1541" si="767">IMDIV(IMPRODUCT(AE1478,AF1478),AG1478)</f>
        <v>0.0339419984647285+0.034170130372124i</v>
      </c>
      <c r="AI1478">
        <f t="shared" ref="AI1478:AI1541" si="768">20*LOG10(IMABS(AH1478))</f>
        <v>-26.345762150503113</v>
      </c>
      <c r="AJ1478">
        <f t="shared" ref="AJ1478:AJ1541" si="769">IMARGUMENT(AH1478)*180/PI()</f>
        <v>45.191903363055808</v>
      </c>
      <c r="AK1478"/>
      <c r="AL1478"/>
      <c r="AM1478"/>
      <c r="AN1478"/>
    </row>
    <row r="1479" spans="1:40" x14ac:dyDescent="0.35">
      <c r="A1479"/>
      <c r="B1479">
        <f t="shared" si="735"/>
        <v>134500</v>
      </c>
      <c r="C1479" s="237" t="str">
        <f t="shared" si="738"/>
        <v>-1.78269420804146E-06+0.00768332461593716i</v>
      </c>
      <c r="D1479" s="208" t="str">
        <f t="shared" si="739"/>
        <v>-2.51367486950805+0.0589054887221849i</v>
      </c>
      <c r="E1479" t="str">
        <f t="shared" si="740"/>
        <v>20500</v>
      </c>
      <c r="F1479" t="str">
        <f t="shared" si="741"/>
        <v>0.327868852459016</v>
      </c>
      <c r="G1479" t="str">
        <f t="shared" si="736"/>
        <v>0.327868852459016</v>
      </c>
      <c r="H1479" t="str">
        <f t="shared" si="742"/>
        <v>3.50527471309257+1.06185048830402i</v>
      </c>
      <c r="I1479" t="str">
        <f t="shared" si="743"/>
        <v>528.180264884784i</v>
      </c>
      <c r="J1479" t="str">
        <f t="shared" si="737"/>
        <v>-376.619737300546+115.548940188315i</v>
      </c>
      <c r="K1479" t="str">
        <f t="shared" si="744"/>
        <v>0.393254095437906-1.28177077067787i</v>
      </c>
      <c r="L1479" t="str">
        <f t="shared" si="745"/>
        <v>0.0792490961643648-0.219552577689564i</v>
      </c>
      <c r="M1479" t="str">
        <f t="shared" si="746"/>
        <v>0.472503191602271-1.50132334836743i</v>
      </c>
      <c r="N1479" t="str">
        <f t="shared" si="747"/>
        <v>-1.67765817239304i</v>
      </c>
      <c r="O1479" t="str">
        <f t="shared" si="748"/>
        <v>-0.106658577704125-0.99429570440696i</v>
      </c>
      <c r="P1479" t="str">
        <f t="shared" si="749"/>
        <v>1.10665857770412+0.99429570440696i</v>
      </c>
      <c r="Q1479" t="str">
        <f t="shared" si="750"/>
        <v>-1.10665857770412+0.68336246798608i</v>
      </c>
      <c r="R1479" t="str">
        <f t="shared" si="751"/>
        <v>-0.322300704904116-1.09748745820377i</v>
      </c>
      <c r="S1479" t="str">
        <f t="shared" si="752"/>
        <v>0.181676540592516i</v>
      </c>
      <c r="T1479" t="str">
        <f t="shared" si="753"/>
        <v>0.199387724750134-0.0585544770975092i</v>
      </c>
      <c r="U1479" t="str">
        <f t="shared" si="754"/>
        <v>0.0000500000000000001-0.00105652511346186i</v>
      </c>
      <c r="V1479" t="str">
        <f t="shared" si="755"/>
        <v>0.00002-0.0118330812707729i</v>
      </c>
      <c r="W1479" t="str">
        <f t="shared" si="756"/>
        <v>0.0000422727569526272-0.000970076684458483i</v>
      </c>
      <c r="X1479" t="str">
        <f t="shared" si="757"/>
        <v>0.0000493811515765758-0.000969403329495354i</v>
      </c>
      <c r="Y1479" t="str">
        <f t="shared" si="758"/>
        <v>0.009+0.676070739052523i</v>
      </c>
      <c r="Z1479" t="str">
        <f t="shared" si="759"/>
        <v>-0.0172163907985842-0.00110853209986364i</v>
      </c>
      <c r="AA1479" t="str">
        <f t="shared" si="760"/>
        <v>0.238223260904601-17.7719159954902i</v>
      </c>
      <c r="AB1479" t="str">
        <f t="shared" si="761"/>
        <v>0.666434193434036-0.195712678728503i</v>
      </c>
      <c r="AC1479" t="str">
        <f t="shared" si="762"/>
        <v>1.02106426924383-1.09300808008918i</v>
      </c>
      <c r="AD1479" t="str">
        <f t="shared" si="763"/>
        <v>0.399772987998045+0.236265663799411i</v>
      </c>
      <c r="AE1479" t="str">
        <f t="shared" si="764"/>
        <v>-0.0066207399196748-0.00451080319011179i</v>
      </c>
      <c r="AF1479" t="str">
        <f t="shared" si="765"/>
        <v>-6.01894958260062-1.00294499958184i</v>
      </c>
      <c r="AG1479" t="str">
        <f t="shared" si="766"/>
        <v>1.01554474609123-0.0255153816988122i</v>
      </c>
      <c r="AH1479" t="str">
        <f t="shared" si="767"/>
        <v>0.0339276838398492+0.034125736862907i</v>
      </c>
      <c r="AI1479">
        <f t="shared" si="768"/>
        <v>-26.353263976086989</v>
      </c>
      <c r="AJ1479">
        <f t="shared" si="769"/>
        <v>45.166745039227131</v>
      </c>
      <c r="AK1479"/>
      <c r="AL1479"/>
      <c r="AM1479"/>
      <c r="AN1479"/>
    </row>
    <row r="1480" spans="1:40" x14ac:dyDescent="0.35">
      <c r="A1480"/>
      <c r="B1480">
        <f t="shared" si="735"/>
        <v>134600</v>
      </c>
      <c r="C1480" s="237" t="str">
        <f t="shared" si="738"/>
        <v>-1.78004631518409E-06+0.00767761635160609i</v>
      </c>
      <c r="D1480" s="208" t="str">
        <f t="shared" si="739"/>
        <v>-2.51367484920754+0.0588617253623134i</v>
      </c>
      <c r="E1480" t="str">
        <f t="shared" si="740"/>
        <v>20500</v>
      </c>
      <c r="F1480" t="str">
        <f t="shared" si="741"/>
        <v>0.327868852459016</v>
      </c>
      <c r="G1480" t="str">
        <f t="shared" si="736"/>
        <v>0.327868852459016</v>
      </c>
      <c r="H1480" t="str">
        <f t="shared" si="742"/>
        <v>3.5057426239135+1.0612152813963i</v>
      </c>
      <c r="I1480" t="str">
        <f t="shared" si="743"/>
        <v>528.572963966483i</v>
      </c>
      <c r="J1480" t="str">
        <f t="shared" si="737"/>
        <v>-377.181462380673+115.63485018102i</v>
      </c>
      <c r="K1480" t="str">
        <f t="shared" si="744"/>
        <v>0.392717334814137-1.28097799595497i</v>
      </c>
      <c r="L1480" t="str">
        <f t="shared" si="745"/>
        <v>0.0791449358406623-0.219427032339301i</v>
      </c>
      <c r="M1480" t="str">
        <f t="shared" si="746"/>
        <v>0.471862270654799-1.50040502829427i</v>
      </c>
      <c r="N1480" t="str">
        <f t="shared" si="747"/>
        <v>-1.67890550188925i</v>
      </c>
      <c r="O1480" t="str">
        <f t="shared" si="748"/>
        <v>-0.107898708771249-0.994161892573587i</v>
      </c>
      <c r="P1480" t="str">
        <f t="shared" si="749"/>
        <v>1.10789870877125+0.994161892573587i</v>
      </c>
      <c r="Q1480" t="str">
        <f t="shared" si="750"/>
        <v>-1.10789870877125+0.684743609315663i</v>
      </c>
      <c r="R1480" t="str">
        <f t="shared" si="751"/>
        <v>-0.322283346590425-1.09652926293921i</v>
      </c>
      <c r="S1480" t="str">
        <f t="shared" si="752"/>
        <v>0.181811616087381i</v>
      </c>
      <c r="T1480" t="str">
        <f t="shared" si="753"/>
        <v>0.199361757382083-0.0585948560816547i</v>
      </c>
      <c r="U1480" t="str">
        <f t="shared" si="754"/>
        <v>0.0000500000000000001-0.00105574017652764i</v>
      </c>
      <c r="V1480" t="str">
        <f t="shared" si="755"/>
        <v>0.00002-0.0118242899771096i</v>
      </c>
      <c r="W1480" t="str">
        <f t="shared" si="756"/>
        <v>0.0000422727557248205-0.000969356199614385i</v>
      </c>
      <c r="X1480" t="str">
        <f t="shared" si="757"/>
        <v>0.0000493705758057485-0.000968683422406613i</v>
      </c>
      <c r="Y1480" t="str">
        <f t="shared" si="758"/>
        <v>0.009+0.676573393877098i</v>
      </c>
      <c r="Z1480" t="str">
        <f t="shared" si="759"/>
        <v>-0.0171907946325311-0.00110717520055167i</v>
      </c>
      <c r="AA1480" t="str">
        <f t="shared" si="760"/>
        <v>0.237868191542397-17.7586793829662i</v>
      </c>
      <c r="AB1480" t="str">
        <f t="shared" si="761"/>
        <v>0.666347400016816-0.195847641579223i</v>
      </c>
      <c r="AC1480" t="str">
        <f t="shared" si="762"/>
        <v>1.02057341101182-1.092204102434i</v>
      </c>
      <c r="AD1480" t="str">
        <f t="shared" si="763"/>
        <v>0.40007611663213+0.236256531564157i</v>
      </c>
      <c r="AE1480" t="str">
        <f t="shared" si="764"/>
        <v>-0.00661604898568733-0.00450439186938165i</v>
      </c>
      <c r="AF1480" t="str">
        <f t="shared" si="765"/>
        <v>-6.01941747312104-1.00235355603399i</v>
      </c>
      <c r="AG1480" t="str">
        <f t="shared" si="766"/>
        <v>1.01553258515025-0.0255160245639392i</v>
      </c>
      <c r="AH1480" t="str">
        <f t="shared" si="767"/>
        <v>0.0339133833596746+0.0340813978605817i</v>
      </c>
      <c r="AI1480">
        <f t="shared" si="768"/>
        <v>-26.360761824933107</v>
      </c>
      <c r="AJ1480">
        <f t="shared" si="769"/>
        <v>45.141577074501242</v>
      </c>
      <c r="AK1480"/>
      <c r="AL1480"/>
      <c r="AM1480"/>
      <c r="AN1480"/>
    </row>
    <row r="1481" spans="1:40" x14ac:dyDescent="0.35">
      <c r="A1481"/>
      <c r="B1481">
        <f t="shared" si="735"/>
        <v>134700</v>
      </c>
      <c r="C1481" s="237" t="str">
        <f t="shared" si="738"/>
        <v>-1.77740431744847E-06+0.00767191656279606i</v>
      </c>
      <c r="D1481" s="208" t="str">
        <f t="shared" si="739"/>
        <v>-2.51367482895222+0.0588180269814365i</v>
      </c>
      <c r="E1481" t="str">
        <f t="shared" si="740"/>
        <v>20500</v>
      </c>
      <c r="F1481" t="str">
        <f t="shared" si="741"/>
        <v>0.327868852459016</v>
      </c>
      <c r="G1481" t="str">
        <f t="shared" si="736"/>
        <v>0.327868852459016</v>
      </c>
      <c r="H1481" t="str">
        <f t="shared" si="742"/>
        <v>3.50620962812542+1.0605807200748i</v>
      </c>
      <c r="I1481" t="str">
        <f t="shared" si="743"/>
        <v>528.965663048181i</v>
      </c>
      <c r="J1481" t="str">
        <f t="shared" si="737"/>
        <v>-377.743604945065+115.720760173724i</v>
      </c>
      <c r="K1481" t="str">
        <f t="shared" si="744"/>
        <v>0.392181640153273-1.28018608175721i</v>
      </c>
      <c r="L1481" t="str">
        <f t="shared" si="745"/>
        <v>0.0790409718527051-0.2193016026328i</v>
      </c>
      <c r="M1481" t="str">
        <f t="shared" si="746"/>
        <v>0.471222612005978-1.49948768439001i</v>
      </c>
      <c r="N1481" t="str">
        <f t="shared" si="747"/>
        <v>-1.68015283138545i</v>
      </c>
      <c r="O1481" t="str">
        <f t="shared" si="748"/>
        <v>-0.109138671966243-0.994026533992652i</v>
      </c>
      <c r="P1481" t="str">
        <f t="shared" si="749"/>
        <v>1.10913867196624+0.994026533992652i</v>
      </c>
      <c r="Q1481" t="str">
        <f t="shared" si="750"/>
        <v>-1.10913867196624+0.686126297392798i</v>
      </c>
      <c r="R1481" t="str">
        <f t="shared" si="751"/>
        <v>-0.322265972435869-1.09557237805225i</v>
      </c>
      <c r="S1481" t="str">
        <f t="shared" si="752"/>
        <v>0.181946691582244i</v>
      </c>
      <c r="T1481" t="str">
        <f t="shared" si="753"/>
        <v>0.199335769575498-0.058635227494241i</v>
      </c>
      <c r="U1481" t="str">
        <f t="shared" si="754"/>
        <v>0.00005-0.00105495640505286i</v>
      </c>
      <c r="V1481" t="str">
        <f t="shared" si="755"/>
        <v>0.00002-0.0118155117365921i</v>
      </c>
      <c r="W1481" t="str">
        <f t="shared" si="756"/>
        <v>0.0000422727544961008-0.000968636784700235i</v>
      </c>
      <c r="X1481" t="str">
        <f t="shared" si="757"/>
        <v>0.0000493600235748991-0.000967964584217222i</v>
      </c>
      <c r="Y1481" t="str">
        <f t="shared" si="758"/>
        <v>0.009+0.677076048701672i</v>
      </c>
      <c r="Z1481" t="str">
        <f t="shared" si="759"/>
        <v>-0.0171652555357649-0.00110582150650443i</v>
      </c>
      <c r="AA1481" t="str">
        <f t="shared" si="760"/>
        <v>0.237513916337277-17.7454624976443i</v>
      </c>
      <c r="AB1481" t="str">
        <f t="shared" si="761"/>
        <v>0.666260538285773-0.195982579122737i</v>
      </c>
      <c r="AC1481" t="str">
        <f t="shared" si="762"/>
        <v>1.020083567378-1.09140089459646i</v>
      </c>
      <c r="AD1481" t="str">
        <f t="shared" si="763"/>
        <v>0.400379271408207+0.236247032671547i</v>
      </c>
      <c r="AE1481" t="str">
        <f t="shared" si="764"/>
        <v>-0.00661136545536915-0.00449798869445505i</v>
      </c>
      <c r="AF1481" t="str">
        <f t="shared" si="765"/>
        <v>-6.01988445707764-1.00176269309336i</v>
      </c>
      <c r="AG1481" t="str">
        <f t="shared" si="766"/>
        <v>1.01552041879615-0.0255166682633133i</v>
      </c>
      <c r="AH1481" t="str">
        <f t="shared" si="767"/>
        <v>0.0338990969675137+0.0340371132529048i</v>
      </c>
      <c r="AI1481">
        <f t="shared" si="768"/>
        <v>-26.368255705172071</v>
      </c>
      <c r="AJ1481">
        <f t="shared" si="769"/>
        <v>45.116399483461542</v>
      </c>
      <c r="AK1481"/>
      <c r="AL1481"/>
      <c r="AM1481"/>
      <c r="AN1481"/>
    </row>
    <row r="1482" spans="1:40" x14ac:dyDescent="0.35">
      <c r="A1482"/>
      <c r="B1482">
        <f t="shared" si="735"/>
        <v>134800</v>
      </c>
      <c r="C1482" s="237" t="str">
        <f t="shared" si="738"/>
        <v>-1.77476819734814E-06+0.00766622523064462i</v>
      </c>
      <c r="D1482" s="208" t="str">
        <f t="shared" si="739"/>
        <v>-2.51367480874197+0.0587743934349421i</v>
      </c>
      <c r="E1482" t="str">
        <f t="shared" si="740"/>
        <v>20500</v>
      </c>
      <c r="F1482" t="str">
        <f t="shared" si="741"/>
        <v>0.327868852459016</v>
      </c>
      <c r="G1482" t="str">
        <f t="shared" si="736"/>
        <v>0.327868852459016</v>
      </c>
      <c r="H1482" t="str">
        <f t="shared" si="742"/>
        <v>3.50667572797548+1.05994680363976i</v>
      </c>
      <c r="I1482" t="str">
        <f t="shared" si="743"/>
        <v>529.35836212988i</v>
      </c>
      <c r="J1482" t="str">
        <f t="shared" si="737"/>
        <v>-378.306164993724+115.80667016643i</v>
      </c>
      <c r="K1482" t="str">
        <f t="shared" si="744"/>
        <v>0.391647008725024-1.27939502697986i</v>
      </c>
      <c r="L1482" t="str">
        <f t="shared" si="745"/>
        <v>0.0789372037316652-0.219176288481545i</v>
      </c>
      <c r="M1482" t="str">
        <f t="shared" si="746"/>
        <v>0.470584212456689-1.4985713154614i</v>
      </c>
      <c r="N1482" t="str">
        <f t="shared" si="747"/>
        <v>-1.68140016088165i</v>
      </c>
      <c r="O1482" t="str">
        <f t="shared" si="748"/>
        <v>-0.110378465359945-0.993889628874748i</v>
      </c>
      <c r="P1482" t="str">
        <f t="shared" si="749"/>
        <v>1.11037846535995+0.993889628874748i</v>
      </c>
      <c r="Q1482" t="str">
        <f t="shared" si="750"/>
        <v>-1.11037846535995+0.687510532006902i</v>
      </c>
      <c r="R1482" t="str">
        <f t="shared" si="751"/>
        <v>-0.322248582433347-1.09461680061308i</v>
      </c>
      <c r="S1482" t="str">
        <f t="shared" si="752"/>
        <v>0.182081767077108i</v>
      </c>
      <c r="T1482" t="str">
        <f t="shared" si="753"/>
        <v>0.19930976132792-0.0586755913275569i</v>
      </c>
      <c r="U1482" t="str">
        <f t="shared" si="754"/>
        <v>0.0000500000000000001-0.00105417379644378i</v>
      </c>
      <c r="V1482" t="str">
        <f t="shared" si="755"/>
        <v>0.00002-0.0118067465201703i</v>
      </c>
      <c r="W1482" t="str">
        <f t="shared" si="756"/>
        <v>0.0000422727532664691-0.000967918437334913i</v>
      </c>
      <c r="X1482" t="str">
        <f t="shared" si="757"/>
        <v>0.0000493494948142069-0.000967246812548871i</v>
      </c>
      <c r="Y1482" t="str">
        <f t="shared" si="758"/>
        <v>0.009+0.677578703526247i</v>
      </c>
      <c r="Z1482" t="str">
        <f t="shared" si="759"/>
        <v>-0.0171397733386946-0.00110447100704421i</v>
      </c>
      <c r="AA1482" t="str">
        <f t="shared" si="760"/>
        <v>0.237160432920017-17.7322652954027i</v>
      </c>
      <c r="AB1482" t="str">
        <f t="shared" si="761"/>
        <v>0.666173608232687-0.196117491333273i</v>
      </c>
      <c r="AC1482" t="str">
        <f t="shared" si="762"/>
        <v>1.01959473581732-1.09059845562297i</v>
      </c>
      <c r="AD1482" t="str">
        <f t="shared" si="763"/>
        <v>0.400682451909965+0.236237167036645i</v>
      </c>
      <c r="AE1482" t="str">
        <f t="shared" si="764"/>
        <v>-0.00660668930475101-0.0044915936483494i</v>
      </c>
      <c r="AF1482" t="str">
        <f t="shared" si="765"/>
        <v>-6.02035053671745-1.00117241020482i</v>
      </c>
      <c r="AG1482" t="str">
        <f t="shared" si="766"/>
        <v>1.01550824703508-0.0255173127681789i</v>
      </c>
      <c r="AH1482" t="str">
        <f t="shared" si="767"/>
        <v>0.0338848246068951+0.0339928829279764i</v>
      </c>
      <c r="AI1482">
        <f t="shared" si="768"/>
        <v>-26.375745624916554</v>
      </c>
      <c r="AJ1482">
        <f t="shared" si="769"/>
        <v>45.091212280641834</v>
      </c>
      <c r="AK1482"/>
      <c r="AL1482"/>
      <c r="AM1482"/>
      <c r="AN1482"/>
    </row>
    <row r="1483" spans="1:40" x14ac:dyDescent="0.35">
      <c r="A1483"/>
      <c r="B1483">
        <f t="shared" si="735"/>
        <v>134900</v>
      </c>
      <c r="C1483" s="237" t="str">
        <f t="shared" si="738"/>
        <v>-1.77213793746142E-06+0.00766054233634526i</v>
      </c>
      <c r="D1483" s="208" t="str">
        <f t="shared" si="739"/>
        <v>-2.51367478857664+0.058730824578647i</v>
      </c>
      <c r="E1483" t="str">
        <f t="shared" si="740"/>
        <v>20500</v>
      </c>
      <c r="F1483" t="str">
        <f t="shared" si="741"/>
        <v>0.327868852459016</v>
      </c>
      <c r="G1483" t="str">
        <f t="shared" si="736"/>
        <v>0.327868852459016</v>
      </c>
      <c r="H1483" t="str">
        <f t="shared" si="742"/>
        <v>3.50714092570414+1.05931353139128i</v>
      </c>
      <c r="I1483" t="str">
        <f t="shared" si="743"/>
        <v>529.751061211579i</v>
      </c>
      <c r="J1483" t="str">
        <f t="shared" si="737"/>
        <v>-378.869142526649+115.892580159135i</v>
      </c>
      <c r="K1483" t="str">
        <f t="shared" si="744"/>
        <v>0.391113437807503-1.27860483051898i</v>
      </c>
      <c r="L1483" t="str">
        <f t="shared" si="745"/>
        <v>0.0788336310100287-0.219051089796808i</v>
      </c>
      <c r="M1483" t="str">
        <f t="shared" si="746"/>
        <v>0.469947068817532-1.49765592031579i</v>
      </c>
      <c r="N1483" t="str">
        <f t="shared" si="747"/>
        <v>-1.68264749037786i</v>
      </c>
      <c r="O1483" t="str">
        <f t="shared" si="748"/>
        <v>-0.111618087023454-0.993751177432875i</v>
      </c>
      <c r="P1483" t="str">
        <f t="shared" si="749"/>
        <v>1.11161808702345+0.993751177432875i</v>
      </c>
      <c r="Q1483" t="str">
        <f t="shared" si="750"/>
        <v>-1.11161808702345+0.688896312944985i</v>
      </c>
      <c r="R1483" t="str">
        <f t="shared" si="751"/>
        <v>-0.322231176575701-1.09366252770063i</v>
      </c>
      <c r="S1483" t="str">
        <f t="shared" si="752"/>
        <v>0.182216842571972i</v>
      </c>
      <c r="T1483" t="str">
        <f t="shared" si="753"/>
        <v>0.199283732636891-0.0587159475738758i</v>
      </c>
      <c r="U1483" t="str">
        <f t="shared" si="754"/>
        <v>0.0000500000000000001-0.00105339234811431i</v>
      </c>
      <c r="V1483" t="str">
        <f t="shared" si="755"/>
        <v>0.00002-0.0117979942988803i</v>
      </c>
      <c r="W1483" t="str">
        <f t="shared" si="756"/>
        <v>0.000042272752035925-0.000967201155144308i</v>
      </c>
      <c r="X1483" t="str">
        <f t="shared" si="757"/>
        <v>0.0000493389894541075-0.000966530105030228i</v>
      </c>
      <c r="Y1483" t="str">
        <f t="shared" si="758"/>
        <v>0.009+0.678081358350821i</v>
      </c>
      <c r="Z1483" t="str">
        <f t="shared" si="759"/>
        <v>-0.0171143478723584-0.00110312369153813i</v>
      </c>
      <c r="AA1483" t="str">
        <f t="shared" si="760"/>
        <v>0.236807738930227-17.7190877322508i</v>
      </c>
      <c r="AB1483" t="str">
        <f t="shared" si="761"/>
        <v>0.666086609849342-0.196252378185005i</v>
      </c>
      <c r="AC1483" t="str">
        <f t="shared" si="762"/>
        <v>1.01910691381248-1.08979678456045i</v>
      </c>
      <c r="AD1483" t="str">
        <f t="shared" si="763"/>
        <v>0.400985657720875+0.236226934574952i</v>
      </c>
      <c r="AE1483" t="str">
        <f t="shared" si="764"/>
        <v>-0.00660202050995246-0.00448520671413549i</v>
      </c>
      <c r="AF1483" t="str">
        <f t="shared" si="765"/>
        <v>-6.02081571428078-1.00058270681263i</v>
      </c>
      <c r="AG1483" t="str">
        <f t="shared" si="766"/>
        <v>1.01549606987316-0.0255179580498513i</v>
      </c>
      <c r="AH1483" t="str">
        <f t="shared" si="767"/>
        <v>0.0338705662215575+0.0339487067742349i</v>
      </c>
      <c r="AI1483">
        <f t="shared" si="768"/>
        <v>-26.383231592262955</v>
      </c>
      <c r="AJ1483">
        <f t="shared" si="769"/>
        <v>45.066015480530609</v>
      </c>
      <c r="AK1483"/>
      <c r="AL1483"/>
      <c r="AM1483"/>
      <c r="AN1483"/>
    </row>
    <row r="1484" spans="1:40" x14ac:dyDescent="0.35">
      <c r="A1484"/>
      <c r="B1484">
        <f t="shared" si="735"/>
        <v>135000</v>
      </c>
      <c r="C1484" s="237" t="str">
        <f t="shared" si="738"/>
        <v>-1.76951352043118E-06+0.00765486786114723i</v>
      </c>
      <c r="D1484" s="208" t="str">
        <f t="shared" si="739"/>
        <v>-2.51367476845611+0.0586873202687955i</v>
      </c>
      <c r="E1484" t="str">
        <f t="shared" si="740"/>
        <v>20500</v>
      </c>
      <c r="F1484" t="str">
        <f t="shared" si="741"/>
        <v>0.327868852459016</v>
      </c>
      <c r="G1484" t="str">
        <f t="shared" si="736"/>
        <v>0.327868852459016</v>
      </c>
      <c r="H1484" t="str">
        <f t="shared" si="742"/>
        <v>3.50760522354533+1.05868090262939i</v>
      </c>
      <c r="I1484" t="str">
        <f t="shared" si="743"/>
        <v>530.143760293278i</v>
      </c>
      <c r="J1484" t="str">
        <f t="shared" si="737"/>
        <v>-379.43253754384+115.97849015184i</v>
      </c>
      <c r="K1484" t="str">
        <f t="shared" si="744"/>
        <v>0.39058092468722-1.27781549127142i</v>
      </c>
      <c r="L1484" t="str">
        <f t="shared" si="745"/>
        <v>0.0787302532215905-0.218926006489653i</v>
      </c>
      <c r="M1484" t="str">
        <f t="shared" si="746"/>
        <v>0.46931117790881-1.49674149776107i</v>
      </c>
      <c r="N1484" t="str">
        <f t="shared" si="747"/>
        <v>-1.68389481987406i</v>
      </c>
      <c r="O1484" t="str">
        <f t="shared" si="748"/>
        <v>-0.11285753502811-0.993611179882442i</v>
      </c>
      <c r="P1484" t="str">
        <f t="shared" si="749"/>
        <v>1.11285753502811+0.993611179882442i</v>
      </c>
      <c r="Q1484" t="str">
        <f t="shared" si="750"/>
        <v>-1.11285753502811+0.690283639991618i</v>
      </c>
      <c r="R1484" t="str">
        <f t="shared" si="751"/>
        <v>-0.322213754855823-1.09270955640245i</v>
      </c>
      <c r="S1484" t="str">
        <f t="shared" si="752"/>
        <v>0.182351918066837i</v>
      </c>
      <c r="T1484" t="str">
        <f t="shared" si="753"/>
        <v>0.199257683499949-0.0587562962254769i</v>
      </c>
      <c r="U1484" t="str">
        <f t="shared" si="754"/>
        <v>0.00005-0.00105261205748608i</v>
      </c>
      <c r="V1484" t="str">
        <f t="shared" si="755"/>
        <v>0.00002-0.0117892550438441i</v>
      </c>
      <c r="W1484" t="str">
        <f t="shared" si="756"/>
        <v>0.0000422727508044683-0.000966484935761374i</v>
      </c>
      <c r="X1484" t="str">
        <f t="shared" si="757"/>
        <v>0.0000493285074252955-0.000965814459297046i</v>
      </c>
      <c r="Y1484" t="str">
        <f t="shared" si="758"/>
        <v>0.009+0.678584013175395i</v>
      </c>
      <c r="Z1484" t="str">
        <f t="shared" si="759"/>
        <v>-0.0170889789684218-0.00110177954939796i</v>
      </c>
      <c r="AA1484" t="str">
        <f t="shared" si="760"/>
        <v>0.236455832016321-17.7059297643293i</v>
      </c>
      <c r="AB1484" t="str">
        <f t="shared" si="761"/>
        <v>0.66599954312751-0.196387239652127i</v>
      </c>
      <c r="AC1484" t="str">
        <f t="shared" si="762"/>
        <v>1.01862009885381-1.08899588045626i</v>
      </c>
      <c r="AD1484" t="str">
        <f t="shared" si="763"/>
        <v>0.401288888424239+0.236216335202388i</v>
      </c>
      <c r="AE1484" t="str">
        <f t="shared" si="764"/>
        <v>-0.00659735904718346-0.00447882787493775i</v>
      </c>
      <c r="AF1484" t="str">
        <f t="shared" si="765"/>
        <v>-6.02127999200144-0.999993582360594i</v>
      </c>
      <c r="AG1484" t="str">
        <f t="shared" si="766"/>
        <v>1.01548388731654-0.0255186040797206i</v>
      </c>
      <c r="AH1484" t="str">
        <f t="shared" si="767"/>
        <v>0.0338563217554579+0.0339045846804599i</v>
      </c>
      <c r="AI1484">
        <f t="shared" si="768"/>
        <v>-26.390713615289766</v>
      </c>
      <c r="AJ1484">
        <f t="shared" si="769"/>
        <v>45.04080909756685</v>
      </c>
      <c r="AK1484"/>
      <c r="AL1484"/>
      <c r="AM1484"/>
      <c r="AN1484"/>
    </row>
    <row r="1485" spans="1:40" x14ac:dyDescent="0.35">
      <c r="A1485"/>
      <c r="B1485">
        <f t="shared" si="735"/>
        <v>135100</v>
      </c>
      <c r="C1485" s="237" t="str">
        <f t="shared" si="738"/>
        <v>-1.76689492896445E-06+0.00764920178635525i</v>
      </c>
      <c r="D1485" s="208" t="str">
        <f t="shared" si="739"/>
        <v>-2.51367474838025+0.0586438803620569i</v>
      </c>
      <c r="E1485" t="str">
        <f t="shared" si="740"/>
        <v>20500</v>
      </c>
      <c r="F1485" t="str">
        <f t="shared" si="741"/>
        <v>0.327868852459016</v>
      </c>
      <c r="G1485" t="str">
        <f t="shared" si="736"/>
        <v>0.327868852459016</v>
      </c>
      <c r="H1485" t="str">
        <f t="shared" si="742"/>
        <v>3.50806862372635+1.05804891665405i</v>
      </c>
      <c r="I1485" t="str">
        <f t="shared" si="743"/>
        <v>530.536459374976i</v>
      </c>
      <c r="J1485" t="str">
        <f t="shared" si="737"/>
        <v>-379.996350045298+116.064400144545i</v>
      </c>
      <c r="K1485" t="str">
        <f t="shared" si="744"/>
        <v>0.390049466659038-1.27702700813481i</v>
      </c>
      <c r="L1485" t="str">
        <f t="shared" si="745"/>
        <v>0.0786270699014534-0.218801038470939i</v>
      </c>
      <c r="M1485" t="str">
        <f t="shared" si="746"/>
        <v>0.468676536560491-1.49582804660575i</v>
      </c>
      <c r="N1485" t="str">
        <f t="shared" si="747"/>
        <v>-1.68514214937026i</v>
      </c>
      <c r="O1485" t="str">
        <f t="shared" si="748"/>
        <v>-0.114096807445552-0.993469636441262i</v>
      </c>
      <c r="P1485" t="str">
        <f t="shared" si="749"/>
        <v>1.11409680744555+0.993469636441262i</v>
      </c>
      <c r="Q1485" t="str">
        <f t="shared" si="750"/>
        <v>-1.11409680744555+0.691672512928998i</v>
      </c>
      <c r="R1485" t="str">
        <f t="shared" si="751"/>
        <v>-0.322196317266552-1.09175788381472i</v>
      </c>
      <c r="S1485" t="str">
        <f t="shared" si="752"/>
        <v>0.182486993561701i</v>
      </c>
      <c r="T1485" t="str">
        <f t="shared" si="753"/>
        <v>0.199231613914633-0.0587966372746251i</v>
      </c>
      <c r="U1485" t="str">
        <f t="shared" si="754"/>
        <v>0.00005-0.00105183292198831i</v>
      </c>
      <c r="V1485" t="str">
        <f t="shared" si="755"/>
        <v>0.00002-0.0117805287262691i</v>
      </c>
      <c r="W1485" t="str">
        <f t="shared" si="756"/>
        <v>0.0000422727495720993-0.000965769776826068i</v>
      </c>
      <c r="X1485" t="str">
        <f t="shared" si="757"/>
        <v>0.0000493180486587211-0.000965099872992056i</v>
      </c>
      <c r="Y1485" t="str">
        <f t="shared" si="758"/>
        <v>0.009+0.67908666799997i</v>
      </c>
      <c r="Z1485" t="str">
        <f t="shared" si="759"/>
        <v>-0.0170636664591743-0.00110043857007984i</v>
      </c>
      <c r="AA1485" t="str">
        <f t="shared" si="760"/>
        <v>0.236104709835466-17.6927913479096i</v>
      </c>
      <c r="AB1485" t="str">
        <f t="shared" si="761"/>
        <v>0.665912408058964-0.196522075708786i</v>
      </c>
      <c r="AC1485" t="str">
        <f t="shared" si="762"/>
        <v>1.01813428843935-1.08819574235824i</v>
      </c>
      <c r="AD1485" t="str">
        <f t="shared" si="763"/>
        <v>0.401592143603154+0.236205368835302i</v>
      </c>
      <c r="AE1485" t="str">
        <f t="shared" si="764"/>
        <v>-0.00659270489274274-0.00447245711393379i</v>
      </c>
      <c r="AF1485" t="str">
        <f t="shared" si="765"/>
        <v>-6.0217433721066-0.999405036291993i</v>
      </c>
      <c r="AG1485" t="str">
        <f t="shared" si="766"/>
        <v>1.0154716993714-0.0255192508292489i</v>
      </c>
      <c r="AH1485" t="str">
        <f t="shared" si="767"/>
        <v>0.0338420911527637+0.0338605165357678i</v>
      </c>
      <c r="AI1485">
        <f t="shared" si="768"/>
        <v>-26.398191702058895</v>
      </c>
      <c r="AJ1485">
        <f t="shared" si="769"/>
        <v>45.015593146143495</v>
      </c>
      <c r="AK1485"/>
      <c r="AL1485"/>
      <c r="AM1485"/>
      <c r="AN1485"/>
    </row>
    <row r="1486" spans="1:40" x14ac:dyDescent="0.35">
      <c r="A1486"/>
      <c r="B1486">
        <f t="shared" si="735"/>
        <v>135200</v>
      </c>
      <c r="C1486" s="237" t="str">
        <f t="shared" si="738"/>
        <v>-1.76428214583221E-06+0.00764354409332936i</v>
      </c>
      <c r="D1486" s="208" t="str">
        <f t="shared" si="739"/>
        <v>-2.51367472834891+0.0586005047155251i</v>
      </c>
      <c r="E1486" t="str">
        <f t="shared" si="740"/>
        <v>20500</v>
      </c>
      <c r="F1486" t="str">
        <f t="shared" si="741"/>
        <v>0.327868852459016</v>
      </c>
      <c r="G1486" t="str">
        <f t="shared" si="736"/>
        <v>0.327868852459016</v>
      </c>
      <c r="H1486" t="str">
        <f t="shared" si="742"/>
        <v>3.50853112846791+1.05741757276512i</v>
      </c>
      <c r="I1486" t="str">
        <f t="shared" si="743"/>
        <v>530.929158456675i</v>
      </c>
      <c r="J1486" t="str">
        <f t="shared" si="737"/>
        <v>-380.560580031021+116.15031013725i</v>
      </c>
      <c r="K1486" t="str">
        <f t="shared" si="744"/>
        <v>0.389519061026156-1.27623938000758i</v>
      </c>
      <c r="L1486" t="str">
        <f t="shared" si="745"/>
        <v>0.0785240805860224-0.218676185651319i</v>
      </c>
      <c r="M1486" t="str">
        <f t="shared" si="746"/>
        <v>0.468043141612178-1.4949155656589i</v>
      </c>
      <c r="N1486" t="str">
        <f t="shared" si="747"/>
        <v>-1.68638947886647i</v>
      </c>
      <c r="O1486" t="str">
        <f t="shared" si="748"/>
        <v>-0.115335902347691-0.99332654732955i</v>
      </c>
      <c r="P1486" t="str">
        <f t="shared" si="749"/>
        <v>1.11533590234769+0.99332654732955i</v>
      </c>
      <c r="Q1486" t="str">
        <f t="shared" si="750"/>
        <v>-1.11533590234769+0.69306293153692i</v>
      </c>
      <c r="R1486" t="str">
        <f t="shared" si="751"/>
        <v>-0.322178863800743-1.09080750704218i</v>
      </c>
      <c r="S1486" t="str">
        <f t="shared" si="752"/>
        <v>0.182622069056566i</v>
      </c>
      <c r="T1486" t="str">
        <f t="shared" si="753"/>
        <v>0.199205523878478-0.0588369707135853i</v>
      </c>
      <c r="U1486" t="str">
        <f t="shared" si="754"/>
        <v>0.00005-0.00105105493905785i</v>
      </c>
      <c r="V1486" t="str">
        <f t="shared" si="755"/>
        <v>0.00002-0.0117718153174479i</v>
      </c>
      <c r="W1486" t="str">
        <f t="shared" si="756"/>
        <v>0.0000422727483388179-0.000965055675985324i</v>
      </c>
      <c r="X1486" t="str">
        <f t="shared" si="757"/>
        <v>0.0000493076130855901-0.000964386343764954i</v>
      </c>
      <c r="Y1486" t="str">
        <f t="shared" si="758"/>
        <v>0.009+0.679589322824544i</v>
      </c>
      <c r="Z1486" t="str">
        <f t="shared" si="759"/>
        <v>-0.0170384101775267-0.00109910074308414i</v>
      </c>
      <c r="AA1486" t="str">
        <f t="shared" si="760"/>
        <v>0.235754370053557-17.6796724393933i</v>
      </c>
      <c r="AB1486" t="str">
        <f t="shared" si="761"/>
        <v>0.665825204635466-0.196656886329126i</v>
      </c>
      <c r="AC1486" t="str">
        <f t="shared" si="762"/>
        <v>1.01764948007473-1.08739636931473i</v>
      </c>
      <c r="AD1486" t="str">
        <f t="shared" si="763"/>
        <v>0.401895422840523+0.236194035390472i</v>
      </c>
      <c r="AE1486" t="str">
        <f t="shared" si="764"/>
        <v>-0.00658805802301765-0.00446609441435425i</v>
      </c>
      <c r="AF1486" t="str">
        <f t="shared" si="765"/>
        <v>-6.02220585681682-0.998817068049595i</v>
      </c>
      <c r="AG1486" t="str">
        <f t="shared" si="766"/>
        <v>1.01545950604389-0.0255198982699706i</v>
      </c>
      <c r="AH1486" t="str">
        <f t="shared" si="767"/>
        <v>0.0338278743578548+0.0338165022296121i</v>
      </c>
      <c r="AI1486">
        <f t="shared" si="768"/>
        <v>-26.405665860615152</v>
      </c>
      <c r="AJ1486">
        <f t="shared" si="769"/>
        <v>44.990367640606351</v>
      </c>
      <c r="AK1486"/>
      <c r="AL1486"/>
      <c r="AM1486"/>
      <c r="AN1486"/>
    </row>
    <row r="1487" spans="1:40" x14ac:dyDescent="0.35">
      <c r="A1487"/>
      <c r="B1487">
        <f t="shared" si="735"/>
        <v>135300</v>
      </c>
      <c r="C1487" s="237" t="str">
        <f t="shared" si="738"/>
        <v>-1.76167515386911E-06+0.00763789476348475i</v>
      </c>
      <c r="D1487" s="208" t="str">
        <f t="shared" si="739"/>
        <v>-2.51367470836197+0.0585571931867164i</v>
      </c>
      <c r="E1487" t="str">
        <f t="shared" si="740"/>
        <v>20500</v>
      </c>
      <c r="F1487" t="str">
        <f t="shared" si="741"/>
        <v>0.327868852459016</v>
      </c>
      <c r="G1487" t="str">
        <f t="shared" si="736"/>
        <v>0.327868852459016</v>
      </c>
      <c r="H1487" t="str">
        <f t="shared" si="742"/>
        <v>3.50899273998421+1.05678687026239i</v>
      </c>
      <c r="I1487" t="str">
        <f t="shared" si="743"/>
        <v>531.321857538374i</v>
      </c>
      <c r="J1487" t="str">
        <f t="shared" si="737"/>
        <v>-381.125227501011+116.236220129955i</v>
      </c>
      <c r="K1487" t="str">
        <f t="shared" si="744"/>
        <v>0.388989705100059-1.27545260578897i</v>
      </c>
      <c r="L1487" t="str">
        <f t="shared" si="745"/>
        <v>0.0784212848129991-0.218551447941246i</v>
      </c>
      <c r="M1487" t="str">
        <f t="shared" si="746"/>
        <v>0.467410989913058-1.49400405373022i</v>
      </c>
      <c r="N1487" t="str">
        <f t="shared" si="747"/>
        <v>-1.68763680836267i</v>
      </c>
      <c r="O1487" t="str">
        <f t="shared" si="748"/>
        <v>-0.116574817806686-0.993181912769931i</v>
      </c>
      <c r="P1487" t="str">
        <f t="shared" si="749"/>
        <v>1.11657481780669+0.993181912769931i</v>
      </c>
      <c r="Q1487" t="str">
        <f t="shared" si="750"/>
        <v>-1.11657481780669+0.694454895592739i</v>
      </c>
      <c r="R1487" t="str">
        <f t="shared" si="751"/>
        <v>-0.322161394451239-1.08985842319816i</v>
      </c>
      <c r="S1487" t="str">
        <f t="shared" si="752"/>
        <v>0.18275714455143i</v>
      </c>
      <c r="T1487" t="str">
        <f t="shared" si="753"/>
        <v>0.19917941338902-0.0588772965346153i</v>
      </c>
      <c r="U1487" t="str">
        <f t="shared" si="754"/>
        <v>0.00005-0.0010502781061391i</v>
      </c>
      <c r="V1487" t="str">
        <f t="shared" si="755"/>
        <v>0.00002-0.011763114788758i</v>
      </c>
      <c r="W1487" t="str">
        <f t="shared" si="756"/>
        <v>0.000042272747104624-0.000964342630893014i</v>
      </c>
      <c r="X1487" t="str">
        <f t="shared" si="757"/>
        <v>0.0000492972006373622-0.000963673869272365i</v>
      </c>
      <c r="Y1487" t="str">
        <f t="shared" si="758"/>
        <v>0.009+0.680091977649118i</v>
      </c>
      <c r="Z1487" t="str">
        <f t="shared" si="759"/>
        <v>-0.017013209957008-0.00109776605795513i</v>
      </c>
      <c r="AA1487" t="str">
        <f t="shared" si="760"/>
        <v>0.235404810345164-17.6665729953115i</v>
      </c>
      <c r="AB1487" t="str">
        <f t="shared" si="761"/>
        <v>0.665737932848781-0.196791671487272i</v>
      </c>
      <c r="AC1487" t="str">
        <f t="shared" si="762"/>
        <v>1.01716567127319-1.08659776037457i</v>
      </c>
      <c r="AD1487" t="str">
        <f t="shared" si="763"/>
        <v>0.402198725719058+0.236182334785107i</v>
      </c>
      <c r="AE1487" t="str">
        <f t="shared" si="764"/>
        <v>-0.00658341841448369-0.00445973975948255i</v>
      </c>
      <c r="AF1487" t="str">
        <f t="shared" si="765"/>
        <v>-6.02266744834618-0.998229677075674i</v>
      </c>
      <c r="AG1487" t="str">
        <f t="shared" si="766"/>
        <v>1.01544730734021-0.0255205463734923i</v>
      </c>
      <c r="AH1487" t="str">
        <f t="shared" si="767"/>
        <v>0.0338136713153203+0.0337725416517805i</v>
      </c>
      <c r="AI1487">
        <f t="shared" si="768"/>
        <v>-26.413136098986808</v>
      </c>
      <c r="AJ1487">
        <f t="shared" si="769"/>
        <v>44.965132595254808</v>
      </c>
      <c r="AK1487"/>
      <c r="AL1487"/>
      <c r="AM1487"/>
      <c r="AN1487"/>
    </row>
    <row r="1488" spans="1:40" x14ac:dyDescent="0.35">
      <c r="A1488"/>
      <c r="B1488">
        <f t="shared" si="735"/>
        <v>135400</v>
      </c>
      <c r="C1488" s="237" t="str">
        <f t="shared" si="738"/>
        <v>-1.75907393597312E-06+0.00763225377829145i</v>
      </c>
      <c r="D1488" s="208" t="str">
        <f t="shared" si="739"/>
        <v>-2.5136746884193+0.0585139456335678i</v>
      </c>
      <c r="E1488" t="str">
        <f t="shared" si="740"/>
        <v>20500</v>
      </c>
      <c r="F1488" t="str">
        <f t="shared" si="741"/>
        <v>0.327868852459016</v>
      </c>
      <c r="G1488" t="str">
        <f t="shared" si="736"/>
        <v>0.327868852459016</v>
      </c>
      <c r="H1488" t="str">
        <f t="shared" si="742"/>
        <v>3.50945346048295+1.0561568084456i</v>
      </c>
      <c r="I1488" t="str">
        <f t="shared" si="743"/>
        <v>531.714556620072i</v>
      </c>
      <c r="J1488" t="str">
        <f t="shared" si="737"/>
        <v>-381.690292455266+116.32213012266i</v>
      </c>
      <c r="K1488" t="str">
        <f t="shared" si="744"/>
        <v>0.388461396200511-1.274666684379i</v>
      </c>
      <c r="L1488" t="str">
        <f t="shared" si="745"/>
        <v>0.0783186821213813-0.218426825250974i</v>
      </c>
      <c r="M1488" t="str">
        <f t="shared" si="746"/>
        <v>0.466780078321892-1.49309350962997i</v>
      </c>
      <c r="N1488" t="str">
        <f t="shared" si="747"/>
        <v>-1.68888413785887i</v>
      </c>
      <c r="O1488" t="str">
        <f t="shared" si="748"/>
        <v>-0.117813551895004-0.99303573298743i</v>
      </c>
      <c r="P1488" t="str">
        <f t="shared" si="749"/>
        <v>1.117813551895+0.99303573298743i</v>
      </c>
      <c r="Q1488" t="str">
        <f t="shared" si="750"/>
        <v>-1.117813551895+0.69584840487144i</v>
      </c>
      <c r="R1488" t="str">
        <f t="shared" si="751"/>
        <v>-0.322143909210857-1.08891062940449i</v>
      </c>
      <c r="S1488" t="str">
        <f t="shared" si="752"/>
        <v>0.182892220046295i</v>
      </c>
      <c r="T1488" t="str">
        <f t="shared" si="753"/>
        <v>0.199153282443796-0.0589176147299657i</v>
      </c>
      <c r="U1488" t="str">
        <f t="shared" si="754"/>
        <v>0.00005-0.00104950242068405i</v>
      </c>
      <c r="V1488" t="str">
        <f t="shared" si="755"/>
        <v>0.00002-0.0117544271116614i</v>
      </c>
      <c r="W1488" t="str">
        <f t="shared" si="756"/>
        <v>0.0000422727458695175-0.00096363063920999i</v>
      </c>
      <c r="X1488" t="str">
        <f t="shared" si="757"/>
        <v>0.0000492868112457502-0.000962962447177892i</v>
      </c>
      <c r="Y1488" t="str">
        <f t="shared" si="758"/>
        <v>0.009+0.680594632473693i</v>
      </c>
      <c r="Z1488" t="str">
        <f t="shared" si="759"/>
        <v>-0.0169880656317638-0.00109643450428087i</v>
      </c>
      <c r="AA1488" t="str">
        <f t="shared" si="760"/>
        <v>0.235056028393504-17.6534929723247i</v>
      </c>
      <c r="AB1488" t="str">
        <f t="shared" si="761"/>
        <v>0.665650592690675-0.19692643115732i</v>
      </c>
      <c r="AC1488" t="str">
        <f t="shared" si="762"/>
        <v>1.01668285955558-1.08579991458705i</v>
      </c>
      <c r="AD1488" t="str">
        <f t="shared" si="763"/>
        <v>0.402502051821289+0.236170266936837i</v>
      </c>
      <c r="AE1488" t="str">
        <f t="shared" si="764"/>
        <v>-0.00657878604370492-0.00445339313265489i</v>
      </c>
      <c r="AF1488" t="str">
        <f t="shared" si="765"/>
        <v>-6.02312814890225-0.997642862812032i</v>
      </c>
      <c r="AG1488" t="str">
        <f t="shared" si="766"/>
        <v>1.01543510326653-0.0255211951114934i</v>
      </c>
      <c r="AH1488" t="str">
        <f t="shared" si="767"/>
        <v>0.0337994819699645+0.0337286346923979i</v>
      </c>
      <c r="AI1488">
        <f t="shared" si="768"/>
        <v>-26.420602425184239</v>
      </c>
      <c r="AJ1488">
        <f t="shared" si="769"/>
        <v>44.93988802433973</v>
      </c>
      <c r="AK1488"/>
      <c r="AL1488"/>
      <c r="AM1488"/>
      <c r="AN1488"/>
    </row>
    <row r="1489" spans="1:40" x14ac:dyDescent="0.35">
      <c r="A1489"/>
      <c r="B1489">
        <f t="shared" si="735"/>
        <v>135500</v>
      </c>
      <c r="C1489" s="237" t="str">
        <f t="shared" si="738"/>
        <v>-1.75647847510533E-06+0.00762662111927423i</v>
      </c>
      <c r="D1489" s="208" t="str">
        <f t="shared" si="739"/>
        <v>-2.51367466852077+0.0584707619144358i</v>
      </c>
      <c r="E1489" t="str">
        <f t="shared" si="740"/>
        <v>20500</v>
      </c>
      <c r="F1489" t="str">
        <f t="shared" si="741"/>
        <v>0.327868852459016</v>
      </c>
      <c r="G1489" t="str">
        <f t="shared" si="736"/>
        <v>0.327868852459016</v>
      </c>
      <c r="H1489" t="str">
        <f t="shared" si="742"/>
        <v>3.50991329216529+1.05552738661446i</v>
      </c>
      <c r="I1489" t="str">
        <f t="shared" si="743"/>
        <v>532.107255701771i</v>
      </c>
      <c r="J1489" t="str">
        <f t="shared" si="737"/>
        <v>-382.255774893788+116.408040115365i</v>
      </c>
      <c r="K1489" t="str">
        <f t="shared" si="744"/>
        <v>0.387934131655511-1.27388161467854i</v>
      </c>
      <c r="L1489" t="str">
        <f t="shared" si="745"/>
        <v>0.0782162720514553-0.218302317490558i</v>
      </c>
      <c r="M1489" t="str">
        <f t="shared" si="746"/>
        <v>0.466150403706966-1.4921839321691i</v>
      </c>
      <c r="N1489" t="str">
        <f t="shared" si="747"/>
        <v>-1.69013146735507i</v>
      </c>
      <c r="O1489" t="str">
        <f t="shared" si="748"/>
        <v>-0.119052102685385-0.99288800820948i</v>
      </c>
      <c r="P1489" t="str">
        <f t="shared" si="749"/>
        <v>1.11905210268539+0.99288800820948i</v>
      </c>
      <c r="Q1489" t="str">
        <f t="shared" si="750"/>
        <v>-1.11905210268539+0.69724345914559i</v>
      </c>
      <c r="R1489" t="str">
        <f t="shared" si="751"/>
        <v>-0.322126408072451-1.08796412279147i</v>
      </c>
      <c r="S1489" t="str">
        <f t="shared" si="752"/>
        <v>0.183027295541159i</v>
      </c>
      <c r="T1489" t="str">
        <f t="shared" si="753"/>
        <v>0.199127131040332-0.0589579252918885i</v>
      </c>
      <c r="U1489" t="str">
        <f t="shared" si="754"/>
        <v>0.00005-0.00104872788015218i</v>
      </c>
      <c r="V1489" t="str">
        <f t="shared" si="755"/>
        <v>0.00002-0.0117457522577045i</v>
      </c>
      <c r="W1489" t="str">
        <f t="shared" si="756"/>
        <v>0.000042272744633499-0.000962919698603969i</v>
      </c>
      <c r="X1489" t="str">
        <f t="shared" si="757"/>
        <v>0.0000492764448427193-0.00096225207515198i</v>
      </c>
      <c r="Y1489" t="str">
        <f t="shared" si="758"/>
        <v>0.009+0.681097287298267i</v>
      </c>
      <c r="Z1489" t="str">
        <f t="shared" si="759"/>
        <v>-0.0169629770365526-0.00109510607169293i</v>
      </c>
      <c r="AA1489" t="str">
        <f t="shared" si="760"/>
        <v>0.234708021890396-17.640432327222i</v>
      </c>
      <c r="AB1489" t="str">
        <f t="shared" si="761"/>
        <v>0.66556318415288-0.197061165313375i</v>
      </c>
      <c r="AC1489" t="str">
        <f t="shared" si="762"/>
        <v>1.01620104245022-1.08500283100203i</v>
      </c>
      <c r="AD1489" t="str">
        <f t="shared" si="763"/>
        <v>0.402805400729539+0.236157831763726i</v>
      </c>
      <c r="AE1489" t="str">
        <f t="shared" si="764"/>
        <v>-0.00657416088733225-0.00444705451725976i</v>
      </c>
      <c r="AF1489" t="str">
        <f t="shared" si="765"/>
        <v>-6.02358796068606-0.997056624700024i</v>
      </c>
      <c r="AG1489" t="str">
        <f t="shared" si="766"/>
        <v>1.01542289382907-0.0255218444557237i</v>
      </c>
      <c r="AH1489" t="str">
        <f t="shared" si="767"/>
        <v>0.033785306266795+0.0336847812419195i</v>
      </c>
      <c r="AI1489">
        <f t="shared" si="768"/>
        <v>-26.428064847202091</v>
      </c>
      <c r="AJ1489">
        <f t="shared" si="769"/>
        <v>44.914633942068136</v>
      </c>
      <c r="AK1489"/>
      <c r="AL1489"/>
      <c r="AM1489"/>
      <c r="AN1489"/>
    </row>
    <row r="1490" spans="1:40" x14ac:dyDescent="0.35">
      <c r="A1490"/>
      <c r="B1490">
        <f t="shared" si="735"/>
        <v>135600</v>
      </c>
      <c r="C1490" s="237" t="str">
        <f t="shared" si="738"/>
        <v>-1.75388875428961E-06+0.00762099676801235i</v>
      </c>
      <c r="D1490" s="208" t="str">
        <f t="shared" si="739"/>
        <v>-2.51367464866624+0.0584276418880947i</v>
      </c>
      <c r="E1490" t="str">
        <f t="shared" si="740"/>
        <v>20500</v>
      </c>
      <c r="F1490" t="str">
        <f t="shared" si="741"/>
        <v>0.327868852459016</v>
      </c>
      <c r="G1490" t="str">
        <f t="shared" si="736"/>
        <v>0.327868852459016</v>
      </c>
      <c r="H1490" t="str">
        <f t="shared" si="742"/>
        <v>3.51037223722592+1.05489860406858i</v>
      </c>
      <c r="I1490" t="str">
        <f t="shared" si="743"/>
        <v>532.49995478347i</v>
      </c>
      <c r="J1490" t="str">
        <f t="shared" si="737"/>
        <v>-382.821674816576+116.49395010807i</v>
      </c>
      <c r="K1490" t="str">
        <f t="shared" si="744"/>
        <v>0.38740790880127-1.27309739558926i</v>
      </c>
      <c r="L1490" t="str">
        <f t="shared" si="745"/>
        <v>0.0781140541447946-0.218177924569857i</v>
      </c>
      <c r="M1490" t="str">
        <f t="shared" si="746"/>
        <v>0.465521962946065-1.49127532015912i</v>
      </c>
      <c r="N1490" t="str">
        <f t="shared" si="747"/>
        <v>-1.69137879685128i</v>
      </c>
      <c r="O1490" t="str">
        <f t="shared" si="748"/>
        <v>-0.120290468250862-0.992738738665913i</v>
      </c>
      <c r="P1490" t="str">
        <f t="shared" si="749"/>
        <v>1.12029046825086+0.992738738665913i</v>
      </c>
      <c r="Q1490" t="str">
        <f t="shared" si="750"/>
        <v>-1.12029046825086+0.698640058185367i</v>
      </c>
      <c r="R1490" t="str">
        <f t="shared" si="751"/>
        <v>-0.322108891028808-1.08701890049788i</v>
      </c>
      <c r="S1490" t="str">
        <f t="shared" si="752"/>
        <v>0.183162371036023i</v>
      </c>
      <c r="T1490" t="str">
        <f t="shared" si="753"/>
        <v>0.199100959176162-0.0589982282126204i</v>
      </c>
      <c r="U1490" t="str">
        <f t="shared" si="754"/>
        <v>0.00005-0.00104795448201048i</v>
      </c>
      <c r="V1490" t="str">
        <f t="shared" si="755"/>
        <v>0.00002-0.0117370901985174i</v>
      </c>
      <c r="W1490" t="str">
        <f t="shared" si="756"/>
        <v>0.0000422727433965678-0.000962209806749569i</v>
      </c>
      <c r="X1490" t="str">
        <f t="shared" si="757"/>
        <v>0.0000492661013604844-0.000961542750871976i</v>
      </c>
      <c r="Y1490" t="str">
        <f t="shared" si="758"/>
        <v>0.009+0.681599942122842i</v>
      </c>
      <c r="Z1490" t="str">
        <f t="shared" si="759"/>
        <v>-0.016937944006743-0.00109378074986616i</v>
      </c>
      <c r="AA1490" t="str">
        <f t="shared" si="760"/>
        <v>0.234360788536223-17.6273910169208i</v>
      </c>
      <c r="AB1490" t="str">
        <f t="shared" si="761"/>
        <v>0.665475707227153-0.197195873929488i</v>
      </c>
      <c r="AC1490" t="str">
        <f t="shared" si="762"/>
        <v>1.01572021749305-1.08420650866981i</v>
      </c>
      <c r="AD1490" t="str">
        <f t="shared" si="763"/>
        <v>0.40310877202595+0.236145029184262i</v>
      </c>
      <c r="AE1490" t="str">
        <f t="shared" si="764"/>
        <v>-0.00656954292210416-0.0044407238967379i</v>
      </c>
      <c r="AF1490" t="str">
        <f t="shared" si="765"/>
        <v>-6.02404688589216-0.996470962180485i</v>
      </c>
      <c r="AG1490" t="str">
        <f t="shared" si="766"/>
        <v>1.01541067903404-0.0255224943780053i</v>
      </c>
      <c r="AH1490" t="str">
        <f t="shared" si="767"/>
        <v>0.0337711441510311+0.0336409811911328i</v>
      </c>
      <c r="AI1490">
        <f t="shared" si="768"/>
        <v>-26.435523373017741</v>
      </c>
      <c r="AJ1490">
        <f t="shared" si="769"/>
        <v>44.889370362598164</v>
      </c>
      <c r="AK1490"/>
      <c r="AL1490"/>
      <c r="AM1490"/>
      <c r="AN1490"/>
    </row>
    <row r="1491" spans="1:40" x14ac:dyDescent="0.35">
      <c r="A1491"/>
      <c r="B1491">
        <f t="shared" si="735"/>
        <v>135700</v>
      </c>
      <c r="C1491" s="237" t="str">
        <f t="shared" si="738"/>
        <v>-1.75130475661238E-06+0.00761538070613938i</v>
      </c>
      <c r="D1491" s="208" t="str">
        <f t="shared" si="739"/>
        <v>-2.51367462885559+0.0583845854137353i</v>
      </c>
      <c r="E1491" t="str">
        <f t="shared" si="740"/>
        <v>20500</v>
      </c>
      <c r="F1491" t="str">
        <f t="shared" si="741"/>
        <v>0.327868852459016</v>
      </c>
      <c r="G1491" t="str">
        <f t="shared" si="736"/>
        <v>0.327868852459016</v>
      </c>
      <c r="H1491" t="str">
        <f t="shared" si="742"/>
        <v>3.51083029785309+1.05427046010758i</v>
      </c>
      <c r="I1491" t="str">
        <f t="shared" si="743"/>
        <v>532.892653865169i</v>
      </c>
      <c r="J1491" t="str">
        <f t="shared" si="737"/>
        <v>-383.387992223631+116.579860100775i</v>
      </c>
      <c r="K1491" t="str">
        <f t="shared" si="744"/>
        <v>0.386882724982181-1.27231402601365i</v>
      </c>
      <c r="L1491" t="str">
        <f t="shared" si="745"/>
        <v>0.0780120279442553-0.218053646398542i</v>
      </c>
      <c r="M1491" t="str">
        <f t="shared" si="746"/>
        <v>0.464894752926436-1.49036767241219i</v>
      </c>
      <c r="N1491" t="str">
        <f t="shared" si="747"/>
        <v>-1.69262612634748i</v>
      </c>
      <c r="O1491" t="str">
        <f t="shared" si="748"/>
        <v>-0.121528646664731-0.99258792458897i</v>
      </c>
      <c r="P1491" t="str">
        <f t="shared" si="749"/>
        <v>1.12152864666473+0.99258792458897i</v>
      </c>
      <c r="Q1491" t="str">
        <f t="shared" si="750"/>
        <v>-1.12152864666473+0.70003820175851i</v>
      </c>
      <c r="R1491" t="str">
        <f t="shared" si="751"/>
        <v>-0.322091358072762-1.08607495967092i</v>
      </c>
      <c r="S1491" t="str">
        <f t="shared" si="752"/>
        <v>0.183297446530888i</v>
      </c>
      <c r="T1491" t="str">
        <f t="shared" si="753"/>
        <v>0.199074766848817-0.0590385234844032i</v>
      </c>
      <c r="U1491" t="str">
        <f t="shared" si="754"/>
        <v>0.00005-0.00104718222373339i</v>
      </c>
      <c r="V1491" t="str">
        <f t="shared" si="755"/>
        <v>0.00002-0.0117284409058139i</v>
      </c>
      <c r="W1491" t="str">
        <f t="shared" si="756"/>
        <v>0.0000422727421587242-0.000961500961328239i</v>
      </c>
      <c r="X1491" t="str">
        <f t="shared" si="757"/>
        <v>0.0000492557807315106-0.000960834472022049i</v>
      </c>
      <c r="Y1491" t="str">
        <f t="shared" si="758"/>
        <v>0.009+0.682102596947416i</v>
      </c>
      <c r="Z1491" t="str">
        <f t="shared" si="759"/>
        <v>-0.0169129663783115-0.00109245852851852i</v>
      </c>
      <c r="AA1491" t="str">
        <f t="shared" si="760"/>
        <v>0.234014326039901-17.6143689984663i</v>
      </c>
      <c r="AB1491" t="str">
        <f t="shared" si="761"/>
        <v>0.665388161905242-0.197330556979728i</v>
      </c>
      <c r="AC1491" t="str">
        <f t="shared" si="762"/>
        <v>1.01524038222743-1.08341094664127i</v>
      </c>
      <c r="AD1491" t="str">
        <f t="shared" si="763"/>
        <v>0.403412165292474+0.236131859117373i</v>
      </c>
      <c r="AE1491" t="str">
        <f t="shared" si="764"/>
        <v>-0.00656493212484573-0.00443440125458219i</v>
      </c>
      <c r="AF1491" t="str">
        <f t="shared" si="765"/>
        <v>-6.02450492670868-0.995885874693845i</v>
      </c>
      <c r="AG1491" t="str">
        <f t="shared" si="766"/>
        <v>1.01539845888765-0.0255231448502317i</v>
      </c>
      <c r="AH1491" t="str">
        <f t="shared" si="767"/>
        <v>0.0337569955680985+0.0335972344311576i</v>
      </c>
      <c r="AI1491">
        <f t="shared" si="768"/>
        <v>-26.442978010591748</v>
      </c>
      <c r="AJ1491">
        <f t="shared" si="769"/>
        <v>44.864097300044058</v>
      </c>
      <c r="AK1491"/>
      <c r="AL1491"/>
      <c r="AM1491"/>
      <c r="AN1491"/>
    </row>
    <row r="1492" spans="1:40" x14ac:dyDescent="0.35">
      <c r="A1492"/>
      <c r="B1492">
        <f t="shared" si="735"/>
        <v>135800</v>
      </c>
      <c r="C1492" s="237" t="str">
        <f t="shared" si="738"/>
        <v>-1.74872646522229E-06+0.00760977291534296i</v>
      </c>
      <c r="D1492" s="208" t="str">
        <f t="shared" si="739"/>
        <v>-2.51367460908869+0.0583415923509627i</v>
      </c>
      <c r="E1492" t="str">
        <f t="shared" si="740"/>
        <v>20500</v>
      </c>
      <c r="F1492" t="str">
        <f t="shared" si="741"/>
        <v>0.327868852459016</v>
      </c>
      <c r="G1492" t="str">
        <f t="shared" si="736"/>
        <v>0.327868852459016</v>
      </c>
      <c r="H1492" t="str">
        <f t="shared" si="742"/>
        <v>3.5112874762286+1.05364295403103i</v>
      </c>
      <c r="I1492" t="str">
        <f t="shared" si="743"/>
        <v>533.285352946867i</v>
      </c>
      <c r="J1492" t="str">
        <f t="shared" si="737"/>
        <v>-383.954727114951+116.66577009348i</v>
      </c>
      <c r="K1492" t="str">
        <f t="shared" si="744"/>
        <v>0.386358577550793-1.27153150485505i</v>
      </c>
      <c r="L1492" t="str">
        <f t="shared" si="745"/>
        <v>0.0779101929939702-0.217929482886086i</v>
      </c>
      <c r="M1492" t="str">
        <f t="shared" si="746"/>
        <v>0.464268770544763-1.48946098774114i</v>
      </c>
      <c r="N1492" t="str">
        <f t="shared" si="747"/>
        <v>-1.69387345584368i</v>
      </c>
      <c r="O1492" t="str">
        <f t="shared" si="748"/>
        <v>-0.122766636000603-0.992435566213291i</v>
      </c>
      <c r="P1492" t="str">
        <f t="shared" si="749"/>
        <v>1.1227666360006+0.992435566213291i</v>
      </c>
      <c r="Q1492" t="str">
        <f t="shared" si="750"/>
        <v>-1.1227666360006+0.701437889630389i</v>
      </c>
      <c r="R1492" t="str">
        <f t="shared" si="751"/>
        <v>-0.322073809197105-1.0851322974662i</v>
      </c>
      <c r="S1492" t="str">
        <f t="shared" si="752"/>
        <v>0.183432522025752i</v>
      </c>
      <c r="T1492" t="str">
        <f t="shared" si="753"/>
        <v>0.199048554055824-0.0590788110994658i</v>
      </c>
      <c r="U1492" t="str">
        <f t="shared" si="754"/>
        <v>0.00005-0.0010464111028028i</v>
      </c>
      <c r="V1492" t="str">
        <f t="shared" si="755"/>
        <v>0.00002-0.0117198043513914i</v>
      </c>
      <c r="W1492" t="str">
        <f t="shared" si="756"/>
        <v>0.0000422727409199684-0.000960793160028263i</v>
      </c>
      <c r="X1492" t="str">
        <f t="shared" si="757"/>
        <v>0.0000492454828885116-0.000960127236293177i</v>
      </c>
      <c r="Y1492" t="str">
        <f t="shared" si="758"/>
        <v>0.009+0.68260525177199i</v>
      </c>
      <c r="Z1492" t="str">
        <f t="shared" si="759"/>
        <v>-0.0168880439878391-0.00109113939741084i</v>
      </c>
      <c r="AA1492" t="str">
        <f t="shared" si="760"/>
        <v>0.23366863211883-17.6013662290311i</v>
      </c>
      <c r="AB1492" t="str">
        <f t="shared" si="761"/>
        <v>0.665300548178882-0.197465214438121i</v>
      </c>
      <c r="AC1492" t="str">
        <f t="shared" si="762"/>
        <v>1.01476153420425-1.08261614396778i</v>
      </c>
      <c r="AD1492" t="str">
        <f t="shared" si="763"/>
        <v>0.403715580110862+0.236118321482404i</v>
      </c>
      <c r="AE1492" t="str">
        <f t="shared" si="764"/>
        <v>-0.00656032847246825-0.0044280865743371i</v>
      </c>
      <c r="AF1492" t="str">
        <f t="shared" si="765"/>
        <v>-6.02496208531729-0.995301361680067i</v>
      </c>
      <c r="AG1492" t="str">
        <f t="shared" si="766"/>
        <v>1.01538623339614-0.0255237958443669i</v>
      </c>
      <c r="AH1492" t="str">
        <f t="shared" si="767"/>
        <v>0.0337428604636282+0.0335535408534404i</v>
      </c>
      <c r="AI1492">
        <f t="shared" si="768"/>
        <v>-26.450428767868512</v>
      </c>
      <c r="AJ1492">
        <f t="shared" si="769"/>
        <v>44.838814768472631</v>
      </c>
      <c r="AK1492"/>
      <c r="AL1492"/>
      <c r="AM1492"/>
      <c r="AN1492"/>
    </row>
    <row r="1493" spans="1:40" x14ac:dyDescent="0.35">
      <c r="A1493"/>
      <c r="B1493">
        <f t="shared" si="735"/>
        <v>135900</v>
      </c>
      <c r="C1493" s="237" t="str">
        <f t="shared" si="738"/>
        <v>-1.74615386332998E-06+0.00760417337736466i</v>
      </c>
      <c r="D1493" s="208" t="str">
        <f t="shared" si="739"/>
        <v>-2.51367458936541+0.0582986625597958i</v>
      </c>
      <c r="E1493" t="str">
        <f t="shared" si="740"/>
        <v>20500</v>
      </c>
      <c r="F1493" t="str">
        <f t="shared" si="741"/>
        <v>0.327868852459016</v>
      </c>
      <c r="G1493" t="str">
        <f t="shared" si="736"/>
        <v>0.327868852459016</v>
      </c>
      <c r="H1493" t="str">
        <f t="shared" si="742"/>
        <v>3.51174377452785+1.05301608513846i</v>
      </c>
      <c r="I1493" t="str">
        <f t="shared" si="743"/>
        <v>533.678052028566i</v>
      </c>
      <c r="J1493" t="str">
        <f t="shared" si="737"/>
        <v>-384.521879490538+116.751680086185i</v>
      </c>
      <c r="K1493" t="str">
        <f t="shared" si="744"/>
        <v>0.385835463867775-1.2707498310176i</v>
      </c>
      <c r="L1493" t="str">
        <f t="shared" si="745"/>
        <v>0.0778085488393484-0.217805433941779i</v>
      </c>
      <c r="M1493" t="str">
        <f t="shared" si="746"/>
        <v>0.463644012707123-1.48855526495938i</v>
      </c>
      <c r="N1493" t="str">
        <f t="shared" si="747"/>
        <v>-1.69512078533989i</v>
      </c>
      <c r="O1493" t="str">
        <f t="shared" si="748"/>
        <v>-0.124004434332387-0.992281663775918i</v>
      </c>
      <c r="P1493" t="str">
        <f t="shared" si="749"/>
        <v>1.12400443433239+0.992281663775918i</v>
      </c>
      <c r="Q1493" t="str">
        <f t="shared" si="750"/>
        <v>-1.12400443433239+0.702839121563972i</v>
      </c>
      <c r="R1493" t="str">
        <f t="shared" si="751"/>
        <v>-0.322056244394641-1.08419091104766i</v>
      </c>
      <c r="S1493" t="str">
        <f t="shared" si="752"/>
        <v>0.183567597520617i</v>
      </c>
      <c r="T1493" t="str">
        <f t="shared" si="753"/>
        <v>0.199022320794708-0.0591190910500369i</v>
      </c>
      <c r="U1493" t="str">
        <f t="shared" si="754"/>
        <v>0.00005-0.00104564111670803i</v>
      </c>
      <c r="V1493" t="str">
        <f t="shared" si="755"/>
        <v>0.00002-0.0117111805071299i</v>
      </c>
      <c r="W1493" t="str">
        <f t="shared" si="756"/>
        <v>0.0000422727396803001-0.00096008640054477i</v>
      </c>
      <c r="X1493" t="str">
        <f t="shared" si="757"/>
        <v>0.0000492352077644485-0.000959421041383193i</v>
      </c>
      <c r="Y1493" t="str">
        <f t="shared" si="758"/>
        <v>0.009+0.683107906596565i</v>
      </c>
      <c r="Z1493" t="str">
        <f t="shared" si="759"/>
        <v>-0.0168631766725102-0.0010898233463466i</v>
      </c>
      <c r="AA1493" t="str">
        <f t="shared" si="760"/>
        <v>0.233323704498865-17.5883826659143i</v>
      </c>
      <c r="AB1493" t="str">
        <f t="shared" si="761"/>
        <v>0.665212866039799-0.197599846278692i</v>
      </c>
      <c r="AC1493" t="str">
        <f t="shared" si="762"/>
        <v>1.01428367098179-1.08182209970123i</v>
      </c>
      <c r="AD1493" t="str">
        <f t="shared" si="763"/>
        <v>0.40401901606269+0.236104416199136i</v>
      </c>
      <c r="AE1493" t="str">
        <f t="shared" si="764"/>
        <v>-0.00655573194196953-0.00442177983959902i</v>
      </c>
      <c r="AF1493" t="str">
        <f t="shared" si="765"/>
        <v>-6.02541836389326-0.994717422578664i</v>
      </c>
      <c r="AG1493" t="str">
        <f t="shared" si="766"/>
        <v>1.01537400256575-0.0255244473324459i</v>
      </c>
      <c r="AH1493" t="str">
        <f t="shared" si="767"/>
        <v>0.0337287387834593+0.0335099003497585i</v>
      </c>
      <c r="AI1493">
        <f t="shared" si="768"/>
        <v>-26.457875652775144</v>
      </c>
      <c r="AJ1493">
        <f t="shared" si="769"/>
        <v>44.813522781904929</v>
      </c>
      <c r="AK1493"/>
      <c r="AL1493"/>
      <c r="AM1493"/>
      <c r="AN1493"/>
    </row>
    <row r="1494" spans="1:40" x14ac:dyDescent="0.35">
      <c r="A1494"/>
      <c r="B1494">
        <f t="shared" si="735"/>
        <v>136000</v>
      </c>
      <c r="C1494" s="237" t="str">
        <f t="shared" si="738"/>
        <v>-1.74358693420779E-06+0.00759858207399973i</v>
      </c>
      <c r="D1494" s="208" t="str">
        <f t="shared" si="739"/>
        <v>-2.51367456968562+0.0582557959006646i</v>
      </c>
      <c r="E1494" t="str">
        <f t="shared" si="740"/>
        <v>20500</v>
      </c>
      <c r="F1494" t="str">
        <f t="shared" si="741"/>
        <v>0.327868852459016</v>
      </c>
      <c r="G1494" t="str">
        <f t="shared" si="736"/>
        <v>0.327868852459016</v>
      </c>
      <c r="H1494" t="str">
        <f t="shared" si="742"/>
        <v>3.51219919491983+1.05238985272941i</v>
      </c>
      <c r="I1494" t="str">
        <f t="shared" si="743"/>
        <v>534.070751110265i</v>
      </c>
      <c r="J1494" t="str">
        <f t="shared" si="737"/>
        <v>-385.089449350391+116.83759007889i</v>
      </c>
      <c r="K1494" t="str">
        <f t="shared" si="744"/>
        <v>0.385313381301894-1.26996900340632i</v>
      </c>
      <c r="L1494" t="str">
        <f t="shared" si="745"/>
        <v>0.0777070950270673-0.217681499474721i</v>
      </c>
      <c r="M1494" t="str">
        <f t="shared" si="746"/>
        <v>0.463020476328961-1.48765050288104i</v>
      </c>
      <c r="N1494" t="str">
        <f t="shared" si="747"/>
        <v>-1.69636811483609i</v>
      </c>
      <c r="O1494" t="str">
        <f t="shared" si="748"/>
        <v>-0.12524203973426-0.992126217516301i</v>
      </c>
      <c r="P1494" t="str">
        <f t="shared" si="749"/>
        <v>1.12524203973426+0.992126217516301i</v>
      </c>
      <c r="Q1494" t="str">
        <f t="shared" si="750"/>
        <v>-1.12524203973426+0.704241897319789i</v>
      </c>
      <c r="R1494" t="str">
        <f t="shared" si="751"/>
        <v>-0.322038663658147-1.08325079758761i</v>
      </c>
      <c r="S1494" t="str">
        <f t="shared" si="752"/>
        <v>0.183702673015481i</v>
      </c>
      <c r="T1494" t="str">
        <f t="shared" si="753"/>
        <v>0.198996067062996-0.059159363328335i</v>
      </c>
      <c r="U1494" t="str">
        <f t="shared" si="754"/>
        <v>0.00005-0.00104487226294574i</v>
      </c>
      <c r="V1494" t="str">
        <f t="shared" si="755"/>
        <v>0.00002-0.0117025693449923i</v>
      </c>
      <c r="W1494" t="str">
        <f t="shared" si="756"/>
        <v>0.0000422727384397193-0.000959380680579601i</v>
      </c>
      <c r="X1494" t="str">
        <f t="shared" si="757"/>
        <v>0.0000492249552925278-0.000958715884996608i</v>
      </c>
      <c r="Y1494" t="str">
        <f t="shared" si="758"/>
        <v>0.009+0.683610561421139i</v>
      </c>
      <c r="Z1494" t="str">
        <f t="shared" si="759"/>
        <v>-0.0168383642701074-0.00108851036517172i</v>
      </c>
      <c r="AA1494" t="str">
        <f t="shared" si="760"/>
        <v>0.232979540914275-17.5754182665417i</v>
      </c>
      <c r="AB1494" t="str">
        <f t="shared" si="761"/>
        <v>0.665125115479728-0.197734452475433i</v>
      </c>
      <c r="AC1494" t="str">
        <f t="shared" si="762"/>
        <v>1.01380679012579-1.08102881289405i</v>
      </c>
      <c r="AD1494" t="str">
        <f t="shared" si="763"/>
        <v>0.404322472729335+0.236090143187786i</v>
      </c>
      <c r="AE1494" t="str">
        <f t="shared" si="764"/>
        <v>-0.00655114251043237-0.00441548103401552i</v>
      </c>
      <c r="AF1494" t="str">
        <f t="shared" si="765"/>
        <v>-6.02587376460545-0.994134056828745i</v>
      </c>
      <c r="AG1494" t="str">
        <f t="shared" si="766"/>
        <v>1.01536176640274-0.0255250992865744i</v>
      </c>
      <c r="AH1494" t="str">
        <f t="shared" si="767"/>
        <v>0.0337146304736318+0.0334663128122138i</v>
      </c>
      <c r="AI1494">
        <f t="shared" si="768"/>
        <v>-26.465318673222995</v>
      </c>
      <c r="AJ1494">
        <f t="shared" si="769"/>
        <v>44.788221354317393</v>
      </c>
      <c r="AK1494"/>
      <c r="AL1494"/>
      <c r="AM1494"/>
      <c r="AN1494"/>
    </row>
    <row r="1495" spans="1:40" x14ac:dyDescent="0.35">
      <c r="A1495"/>
      <c r="B1495">
        <f t="shared" si="735"/>
        <v>136100</v>
      </c>
      <c r="C1495" s="237" t="str">
        <f t="shared" si="738"/>
        <v>-1.74102566118948E-06+0.00759299898709692i</v>
      </c>
      <c r="D1495" s="208" t="str">
        <f t="shared" si="739"/>
        <v>-2.51367455004919+0.0582129922344097i</v>
      </c>
      <c r="E1495" t="str">
        <f t="shared" si="740"/>
        <v>20500</v>
      </c>
      <c r="F1495" t="str">
        <f t="shared" si="741"/>
        <v>0.327868852459016</v>
      </c>
      <c r="G1495" t="str">
        <f t="shared" si="736"/>
        <v>0.327868852459016</v>
      </c>
      <c r="H1495" t="str">
        <f t="shared" si="742"/>
        <v>3.51265373956716+1.05176425610339i</v>
      </c>
      <c r="I1495" t="str">
        <f t="shared" si="743"/>
        <v>534.463450191964i</v>
      </c>
      <c r="J1495" t="str">
        <f t="shared" si="737"/>
        <v>-385.657436694509+116.923500071596i</v>
      </c>
      <c r="K1495" t="str">
        <f t="shared" si="744"/>
        <v>0.38479232722999-1.26918902092705i</v>
      </c>
      <c r="L1495" t="str">
        <f t="shared" si="745"/>
        <v>0.0776058311050723-0.217557679393829i</v>
      </c>
      <c r="M1495" t="str">
        <f t="shared" si="746"/>
        <v>0.462398158335062-1.48674670032088i</v>
      </c>
      <c r="N1495" t="str">
        <f t="shared" si="747"/>
        <v>-1.69761544433229i</v>
      </c>
      <c r="O1495" t="str">
        <f t="shared" si="748"/>
        <v>-0.126479450280726-0.991969227676285i</v>
      </c>
      <c r="P1495" t="str">
        <f t="shared" si="749"/>
        <v>1.12647945028073+0.991969227676285i</v>
      </c>
      <c r="Q1495" t="str">
        <f t="shared" si="750"/>
        <v>-1.12647945028073+0.705646216656005i</v>
      </c>
      <c r="R1495" t="str">
        <f t="shared" si="751"/>
        <v>-0.322021066980414-1.08231195426664i</v>
      </c>
      <c r="S1495" t="str">
        <f t="shared" si="752"/>
        <v>0.183837748510345i</v>
      </c>
      <c r="T1495" t="str">
        <f t="shared" si="753"/>
        <v>0.198969792858211-0.0591996279265783i</v>
      </c>
      <c r="U1495" t="str">
        <f t="shared" si="754"/>
        <v>0.0000499999999999999-0.00104410453901999i</v>
      </c>
      <c r="V1495" t="str">
        <f t="shared" si="755"/>
        <v>0.00002-0.0116939708370239i</v>
      </c>
      <c r="W1495" t="str">
        <f t="shared" si="756"/>
        <v>0.0000422727371982259-0.000958675997841402i</v>
      </c>
      <c r="X1495" t="str">
        <f t="shared" si="757"/>
        <v>0.0000492147254062032-0.000958011764844772i</v>
      </c>
      <c r="Y1495" t="str">
        <f t="shared" si="758"/>
        <v>0.009+0.684113216245713i</v>
      </c>
      <c r="Z1495" t="str">
        <f t="shared" si="759"/>
        <v>-0.0168136066190119-0.0010872004437744i</v>
      </c>
      <c r="AA1495" t="str">
        <f t="shared" si="760"/>
        <v>0.232636139107704-17.5624729884647i</v>
      </c>
      <c r="AB1495" t="str">
        <f t="shared" si="761"/>
        <v>0.665037296490389-0.197869033002332i</v>
      </c>
      <c r="AC1495" t="str">
        <f t="shared" si="762"/>
        <v>1.01333088920938-1.08023628259922i</v>
      </c>
      <c r="AD1495" t="str">
        <f t="shared" si="763"/>
        <v>0.404625949691986+0.236075502368988i</v>
      </c>
      <c r="AE1495" t="str">
        <f t="shared" si="764"/>
        <v>-0.00654656015502535-0.00440919014128555i</v>
      </c>
      <c r="AF1495" t="str">
        <f t="shared" si="765"/>
        <v>-6.02632828961635-0.99355126386898i</v>
      </c>
      <c r="AG1495" t="str">
        <f t="shared" si="766"/>
        <v>1.01534952491337-0.0255257516789278i</v>
      </c>
      <c r="AH1495" t="str">
        <f t="shared" si="767"/>
        <v>0.0337005354803925+0.0334227781332357i</v>
      </c>
      <c r="AI1495">
        <f t="shared" si="768"/>
        <v>-26.4727578371063</v>
      </c>
      <c r="AJ1495">
        <f t="shared" si="769"/>
        <v>44.762910499639801</v>
      </c>
      <c r="AK1495"/>
      <c r="AL1495"/>
      <c r="AM1495"/>
      <c r="AN1495"/>
    </row>
    <row r="1496" spans="1:40" x14ac:dyDescent="0.35">
      <c r="A1496"/>
      <c r="B1496">
        <f t="shared" si="735"/>
        <v>136200</v>
      </c>
      <c r="C1496" s="237" t="str">
        <f t="shared" si="738"/>
        <v>-1.73847002766999E-06+0.00758742409855833i</v>
      </c>
      <c r="D1496" s="208" t="str">
        <f t="shared" si="739"/>
        <v>-2.51367453045601+0.0581702514222806i</v>
      </c>
      <c r="E1496" t="str">
        <f t="shared" si="740"/>
        <v>20500</v>
      </c>
      <c r="F1496" t="str">
        <f t="shared" si="741"/>
        <v>0.327868852459016</v>
      </c>
      <c r="G1496" t="str">
        <f t="shared" si="736"/>
        <v>0.327868852459016</v>
      </c>
      <c r="H1496" t="str">
        <f t="shared" si="742"/>
        <v>3.51310741062616+1.05113929455992i</v>
      </c>
      <c r="I1496" t="str">
        <f t="shared" si="743"/>
        <v>534.856149273662i</v>
      </c>
      <c r="J1496" t="str">
        <f t="shared" si="737"/>
        <v>-386.225841522895+117.0094100643i</v>
      </c>
      <c r="K1496" t="str">
        <f t="shared" si="744"/>
        <v>0.38427229903692-1.26840988248649i</v>
      </c>
      <c r="L1496" t="str">
        <f t="shared" si="745"/>
        <v>0.0775047566225716-0.217433973607838i</v>
      </c>
      <c r="M1496" t="str">
        <f t="shared" si="746"/>
        <v>0.461777055659492-1.48584385609433i</v>
      </c>
      <c r="N1496" t="str">
        <f t="shared" si="747"/>
        <v>-1.6988627738285i</v>
      </c>
      <c r="O1496" t="str">
        <f t="shared" si="748"/>
        <v>-0.127716664046594-0.99181069450012i</v>
      </c>
      <c r="P1496" t="str">
        <f t="shared" si="749"/>
        <v>1.12771666404659+0.99181069450012i</v>
      </c>
      <c r="Q1496" t="str">
        <f t="shared" si="750"/>
        <v>-1.12771666404659+0.70705207932838i</v>
      </c>
      <c r="R1496" t="str">
        <f t="shared" si="751"/>
        <v>-0.322003454354199-1.08137437827362i</v>
      </c>
      <c r="S1496" t="str">
        <f t="shared" si="752"/>
        <v>0.18397282400521i</v>
      </c>
      <c r="T1496" t="str">
        <f t="shared" si="753"/>
        <v>0.198943498177876-0.0592398848369747i</v>
      </c>
      <c r="U1496" t="str">
        <f t="shared" si="754"/>
        <v>0.0000499999999999999-0.00104333794244215i</v>
      </c>
      <c r="V1496" t="str">
        <f t="shared" si="755"/>
        <v>0.00002-0.0116853849553521i</v>
      </c>
      <c r="W1496" t="str">
        <f t="shared" si="756"/>
        <v>0.0000422727359558201-0.000957972350045534i</v>
      </c>
      <c r="X1496" t="str">
        <f t="shared" si="757"/>
        <v>0.0000492045180391707-0.000957308678645692i</v>
      </c>
      <c r="Y1496" t="str">
        <f t="shared" si="758"/>
        <v>0.009+0.684615871070288i</v>
      </c>
      <c r="Z1496" t="str">
        <f t="shared" si="759"/>
        <v>-0.0167889035581981-0.0010858935720848i</v>
      </c>
      <c r="AA1496" t="str">
        <f t="shared" si="760"/>
        <v>0.232293496830138-17.5495467893604i</v>
      </c>
      <c r="AB1496" t="str">
        <f t="shared" si="761"/>
        <v>0.664949409063505-0.198003587833347i</v>
      </c>
      <c r="AC1496" t="str">
        <f t="shared" si="762"/>
        <v>1.01285596581305-1.07944450787026i</v>
      </c>
      <c r="AD1496" t="str">
        <f t="shared" si="763"/>
        <v>0.404929446531641+0.236060493663823i</v>
      </c>
      <c r="AE1496" t="str">
        <f t="shared" si="764"/>
        <v>-0.00654198485300158-0.00440290714515914i</v>
      </c>
      <c r="AF1496" t="str">
        <f t="shared" si="765"/>
        <v>-6.02678194108217-0.992969043137639i</v>
      </c>
      <c r="AG1496" t="str">
        <f t="shared" si="766"/>
        <v>1.01533727810391-0.025526404481752i</v>
      </c>
      <c r="AH1496" t="str">
        <f t="shared" si="767"/>
        <v>0.0336864537501895+0.0333792962055781i</v>
      </c>
      <c r="AI1496">
        <f t="shared" si="768"/>
        <v>-26.480193152303055</v>
      </c>
      <c r="AJ1496">
        <f t="shared" si="769"/>
        <v>44.737590231757729</v>
      </c>
      <c r="AK1496"/>
      <c r="AL1496"/>
      <c r="AM1496"/>
      <c r="AN1496"/>
    </row>
    <row r="1497" spans="1:40" x14ac:dyDescent="0.35">
      <c r="A1497"/>
      <c r="B1497">
        <f t="shared" si="735"/>
        <v>136300</v>
      </c>
      <c r="C1497" s="237" t="str">
        <f t="shared" si="738"/>
        <v>-1.73592001710513E-06+0.00758185739033913i</v>
      </c>
      <c r="D1497" s="208" t="str">
        <f t="shared" si="739"/>
        <v>-2.51367451090592+0.0581275733259334i</v>
      </c>
      <c r="E1497" t="str">
        <f t="shared" si="740"/>
        <v>20500</v>
      </c>
      <c r="F1497" t="str">
        <f t="shared" si="741"/>
        <v>0.327868852459016</v>
      </c>
      <c r="G1497" t="str">
        <f t="shared" si="736"/>
        <v>0.327868852459016</v>
      </c>
      <c r="H1497" t="str">
        <f t="shared" si="742"/>
        <v>3.51356021024671+1.05051496739849i</v>
      </c>
      <c r="I1497" t="str">
        <f t="shared" si="743"/>
        <v>535.248848355361i</v>
      </c>
      <c r="J1497" t="str">
        <f t="shared" si="737"/>
        <v>-386.794663835546+117.095320057005i</v>
      </c>
      <c r="K1497" t="str">
        <f t="shared" si="744"/>
        <v>0.383753294115584-1.2676315869922i</v>
      </c>
      <c r="L1497" t="str">
        <f t="shared" si="745"/>
        <v>0.0774038711300301-0.217310382025299i</v>
      </c>
      <c r="M1497" t="str">
        <f t="shared" si="746"/>
        <v>0.461157165245614-1.4849419690175i</v>
      </c>
      <c r="N1497" t="str">
        <f t="shared" si="747"/>
        <v>-1.7001101033247i</v>
      </c>
      <c r="O1497" t="str">
        <f t="shared" si="748"/>
        <v>-0.128953679106949-0.991650618234458i</v>
      </c>
      <c r="P1497" t="str">
        <f t="shared" si="749"/>
        <v>1.12895367910695+0.991650618234458i</v>
      </c>
      <c r="Q1497" t="str">
        <f t="shared" si="750"/>
        <v>-1.12895367910695+0.708459485090242i</v>
      </c>
      <c r="R1497" t="str">
        <f t="shared" si="751"/>
        <v>-0.32198582577229-1.08043806680566i</v>
      </c>
      <c r="S1497" t="str">
        <f t="shared" si="752"/>
        <v>0.184107899500074i</v>
      </c>
      <c r="T1497" t="str">
        <f t="shared" si="753"/>
        <v>0.198917183019511-0.0592801340517331i</v>
      </c>
      <c r="U1497" t="str">
        <f t="shared" si="754"/>
        <v>0.0000499999999999999-0.00104257247073089i</v>
      </c>
      <c r="V1497" t="str">
        <f t="shared" si="755"/>
        <v>0.00002-0.011676811672186i</v>
      </c>
      <c r="W1497" t="str">
        <f t="shared" si="756"/>
        <v>0.0000422727347125022-0.000957269734914061i</v>
      </c>
      <c r="X1497" t="str">
        <f t="shared" si="757"/>
        <v>0.0000491943331253712-0.000956606624124087i</v>
      </c>
      <c r="Y1497" t="str">
        <f t="shared" si="758"/>
        <v>0.009+0.685118525894862i</v>
      </c>
      <c r="Z1497" t="str">
        <f t="shared" si="759"/>
        <v>-0.0167642549272326-0.00108458974007496i</v>
      </c>
      <c r="AA1497" t="str">
        <f t="shared" si="760"/>
        <v>0.231951611840865-17.5366396270307i</v>
      </c>
      <c r="AB1497" t="str">
        <f t="shared" si="761"/>
        <v>0.664861453190785-0.198138116942436i</v>
      </c>
      <c r="AC1497" t="str">
        <f t="shared" si="762"/>
        <v>1.01238201752462-1.07865348776124i</v>
      </c>
      <c r="AD1497" t="str">
        <f t="shared" si="763"/>
        <v>0.405232962829116+0.236045116993793i</v>
      </c>
      <c r="AE1497" t="str">
        <f t="shared" si="764"/>
        <v>-0.00653741658169883-0.00439663202943704i</v>
      </c>
      <c r="AF1497" t="str">
        <f t="shared" si="765"/>
        <v>-6.02723472115263-0.992387394072556i</v>
      </c>
      <c r="AG1497" t="str">
        <f t="shared" si="766"/>
        <v>1.01532502598065-0.0255270576673628i</v>
      </c>
      <c r="AH1497" t="str">
        <f t="shared" si="767"/>
        <v>0.0336723852296725+0.033335866922317i</v>
      </c>
      <c r="AI1497">
        <f t="shared" si="768"/>
        <v>-26.487624626675071</v>
      </c>
      <c r="AJ1497">
        <f t="shared" si="769"/>
        <v>44.712260564510728</v>
      </c>
      <c r="AK1497"/>
      <c r="AL1497"/>
      <c r="AM1497"/>
      <c r="AN1497"/>
    </row>
    <row r="1498" spans="1:40" x14ac:dyDescent="0.35">
      <c r="A1498"/>
      <c r="B1498">
        <f t="shared" si="735"/>
        <v>136400</v>
      </c>
      <c r="C1498" s="237" t="str">
        <f t="shared" si="738"/>
        <v>-1.73337561301136E-06+0.00757629884444741i</v>
      </c>
      <c r="D1498" s="208" t="str">
        <f t="shared" si="739"/>
        <v>-2.51367449139882+0.0580849578074302i</v>
      </c>
      <c r="E1498" t="str">
        <f t="shared" si="740"/>
        <v>20500</v>
      </c>
      <c r="F1498" t="str">
        <f t="shared" si="741"/>
        <v>0.327868852459016</v>
      </c>
      <c r="G1498" t="str">
        <f t="shared" si="736"/>
        <v>0.327868852459016</v>
      </c>
      <c r="H1498" t="str">
        <f t="shared" si="742"/>
        <v>3.51401214057251+1.04989127391865i</v>
      </c>
      <c r="I1498" t="str">
        <f t="shared" si="743"/>
        <v>535.64154743706i</v>
      </c>
      <c r="J1498" t="str">
        <f t="shared" si="737"/>
        <v>-387.363903632463+117.181230049711i</v>
      </c>
      <c r="K1498" t="str">
        <f t="shared" si="744"/>
        <v>0.383235309866844-1.26685413335259i</v>
      </c>
      <c r="L1498" t="str">
        <f t="shared" si="745"/>
        <v>0.0773031741791694-0.217186904554589i</v>
      </c>
      <c r="M1498" t="str">
        <f t="shared" si="746"/>
        <v>0.460538484046013-1.48404103790718i</v>
      </c>
      <c r="N1498" t="str">
        <f t="shared" si="747"/>
        <v>-1.7013574328209i</v>
      </c>
      <c r="O1498" t="str">
        <f t="shared" si="748"/>
        <v>-0.130190493537215-0.99148899912835i</v>
      </c>
      <c r="P1498" t="str">
        <f t="shared" si="749"/>
        <v>1.13019049353721+0.99148899912835i</v>
      </c>
      <c r="Q1498" t="str">
        <f t="shared" si="750"/>
        <v>-1.13019049353721+0.70986843369255i</v>
      </c>
      <c r="R1498" t="str">
        <f t="shared" si="751"/>
        <v>-0.321968181227422-1.0795030170681i</v>
      </c>
      <c r="S1498" t="str">
        <f t="shared" si="752"/>
        <v>0.184242974994937i</v>
      </c>
      <c r="T1498" t="str">
        <f t="shared" si="753"/>
        <v>0.198890847380637-0.0593203755630493i</v>
      </c>
      <c r="U1498" t="str">
        <f t="shared" si="754"/>
        <v>0.0000500000000000001-0.00104180812141218i</v>
      </c>
      <c r="V1498" t="str">
        <f t="shared" si="755"/>
        <v>0.00002-0.0116682509598164i</v>
      </c>
      <c r="W1498" t="str">
        <f t="shared" si="756"/>
        <v>0.0000422727334682718-0.000956568150175722i</v>
      </c>
      <c r="X1498" t="str">
        <f t="shared" si="757"/>
        <v>0.0000491841705989865-0.000955905599011361i</v>
      </c>
      <c r="Y1498" t="str">
        <f t="shared" si="758"/>
        <v>0.009+0.685621180719436i</v>
      </c>
      <c r="Z1498" t="str">
        <f t="shared" si="759"/>
        <v>-0.0167396605662712-0.0010832889377585i</v>
      </c>
      <c r="AA1498" t="str">
        <f t="shared" si="760"/>
        <v>0.231610481907439-17.5237514594019i</v>
      </c>
      <c r="AB1498" t="str">
        <f t="shared" si="761"/>
        <v>0.664773428863943-0.198272620303514i</v>
      </c>
      <c r="AC1498" t="str">
        <f t="shared" si="762"/>
        <v>1.01190904193927-1.07786322132677i</v>
      </c>
      <c r="AD1498" t="str">
        <f t="shared" si="763"/>
        <v>0.405536498165034+0.236029372280835i</v>
      </c>
      <c r="AE1498" t="str">
        <f t="shared" si="764"/>
        <v>-0.006532855318539-0.00439036477797073i</v>
      </c>
      <c r="AF1498" t="str">
        <f t="shared" si="765"/>
        <v>-6.02768663197133-0.99180631611122i</v>
      </c>
      <c r="AG1498" t="str">
        <f t="shared" si="766"/>
        <v>1.01531276854988-0.0255277112081452i</v>
      </c>
      <c r="AH1498" t="str">
        <f t="shared" si="767"/>
        <v>0.0336583298656931+0.0332924901768523i</v>
      </c>
      <c r="AI1498">
        <f t="shared" si="768"/>
        <v>-26.495052268067496</v>
      </c>
      <c r="AJ1498">
        <f t="shared" si="769"/>
        <v>44.686921511693981</v>
      </c>
      <c r="AK1498"/>
      <c r="AL1498"/>
      <c r="AM1498"/>
      <c r="AN1498"/>
    </row>
    <row r="1499" spans="1:40" x14ac:dyDescent="0.35">
      <c r="A1499"/>
      <c r="B1499">
        <f t="shared" si="735"/>
        <v>136500</v>
      </c>
      <c r="C1499" s="237" t="str">
        <f t="shared" si="738"/>
        <v>-1.73083679896546E-06+0.00757074844294399i</v>
      </c>
      <c r="D1499" s="208" t="str">
        <f t="shared" si="739"/>
        <v>-2.51367447193458+0.0580424047292373i</v>
      </c>
      <c r="E1499" t="str">
        <f t="shared" si="740"/>
        <v>20500</v>
      </c>
      <c r="F1499" t="str">
        <f t="shared" si="741"/>
        <v>0.327868852459016</v>
      </c>
      <c r="G1499" t="str">
        <f t="shared" si="736"/>
        <v>0.327868852459016</v>
      </c>
      <c r="H1499" t="str">
        <f t="shared" si="742"/>
        <v>3.5144632037409+1.04926821341994i</v>
      </c>
      <c r="I1499" t="str">
        <f t="shared" si="743"/>
        <v>536.034246518758i</v>
      </c>
      <c r="J1499" t="str">
        <f t="shared" si="737"/>
        <v>-387.933560913647+117.267140042416i</v>
      </c>
      <c r="K1499" t="str">
        <f t="shared" si="744"/>
        <v>0.382718343699515-1.26607752047695i</v>
      </c>
      <c r="L1499" t="str">
        <f t="shared" si="745"/>
        <v>0.0772026653229618-0.217063541103906i</v>
      </c>
      <c r="M1499" t="str">
        <f t="shared" si="746"/>
        <v>0.459921009022477-1.48314106158086i</v>
      </c>
      <c r="N1499" t="str">
        <f t="shared" si="747"/>
        <v>-1.7026047623171i</v>
      </c>
      <c r="O1499" t="str">
        <f t="shared" si="748"/>
        <v>-0.131427105413117-0.991325837433247i</v>
      </c>
      <c r="P1499" t="str">
        <f t="shared" si="749"/>
        <v>1.13142710541312+0.991325837433247i</v>
      </c>
      <c r="Q1499" t="str">
        <f t="shared" si="750"/>
        <v>-1.13142710541312+0.711278924883853i</v>
      </c>
      <c r="R1499" t="str">
        <f t="shared" si="751"/>
        <v>-0.321950520712367-1.07856922627442i</v>
      </c>
      <c r="S1499" t="str">
        <f t="shared" si="752"/>
        <v>0.184378050489801i</v>
      </c>
      <c r="T1499" t="str">
        <f t="shared" si="753"/>
        <v>0.198864491258771-0.0593606093631225i</v>
      </c>
      <c r="U1499" t="str">
        <f t="shared" si="754"/>
        <v>0.00005-0.0010410448920192i</v>
      </c>
      <c r="V1499" t="str">
        <f t="shared" si="755"/>
        <v>0.00002-0.0116597027906151i</v>
      </c>
      <c r="W1499" t="str">
        <f t="shared" si="756"/>
        <v>0.0000422727322231289-0.000955867593565915i</v>
      </c>
      <c r="X1499" t="str">
        <f t="shared" si="757"/>
        <v>0.0000491740303944387-0.000955205601045538i</v>
      </c>
      <c r="Y1499" t="str">
        <f t="shared" si="758"/>
        <v>0.009+0.686123835544011i</v>
      </c>
      <c r="Z1499" t="str">
        <f t="shared" si="759"/>
        <v>-0.0167151203160558-0.00108199115519043i</v>
      </c>
      <c r="AA1499" t="str">
        <f t="shared" si="760"/>
        <v>0.231270104805643-17.5108822445247i</v>
      </c>
      <c r="AB1499" t="str">
        <f t="shared" si="761"/>
        <v>0.664685336074681-0.198407097890508i</v>
      </c>
      <c r="AC1499" t="str">
        <f t="shared" si="762"/>
        <v>1.01143703665941-1.07707370762206i</v>
      </c>
      <c r="AD1499" t="str">
        <f t="shared" si="763"/>
        <v>0.405840052119833+0.236013259447324i</v>
      </c>
      <c r="AE1499" t="str">
        <f t="shared" si="764"/>
        <v>-0.0065283010410277-0.0043841053746622i</v>
      </c>
      <c r="AF1499" t="str">
        <f t="shared" si="765"/>
        <v>-6.02813767567548-0.991225808690703i</v>
      </c>
      <c r="AG1499" t="str">
        <f t="shared" si="766"/>
        <v>1.01530050581789-0.025528365076554i</v>
      </c>
      <c r="AH1499" t="str">
        <f t="shared" si="767"/>
        <v>0.0336442876053029+0.033249165862905i</v>
      </c>
      <c r="AI1499">
        <f t="shared" si="768"/>
        <v>-26.502476084309219</v>
      </c>
      <c r="AJ1499">
        <f t="shared" si="769"/>
        <v>44.661573087058002</v>
      </c>
      <c r="AK1499"/>
      <c r="AL1499"/>
      <c r="AM1499"/>
      <c r="AN1499"/>
    </row>
    <row r="1500" spans="1:40" x14ac:dyDescent="0.35">
      <c r="A1500"/>
      <c r="B1500">
        <f t="shared" si="735"/>
        <v>136600</v>
      </c>
      <c r="C1500" s="237" t="str">
        <f t="shared" si="738"/>
        <v>-1.72830355860434E-06+0.00756520616794223i</v>
      </c>
      <c r="D1500" s="208" t="str">
        <f t="shared" si="739"/>
        <v>-2.51367445251308+0.0579999139542238i</v>
      </c>
      <c r="E1500" t="str">
        <f t="shared" si="740"/>
        <v>20500</v>
      </c>
      <c r="F1500" t="str">
        <f t="shared" si="741"/>
        <v>0.327868852459016</v>
      </c>
      <c r="G1500" t="str">
        <f t="shared" si="736"/>
        <v>0.327868852459016</v>
      </c>
      <c r="H1500" t="str">
        <f t="shared" si="742"/>
        <v>3.51491340188297+1.04864578520192i</v>
      </c>
      <c r="I1500" t="str">
        <f t="shared" si="743"/>
        <v>536.426945600457i</v>
      </c>
      <c r="J1500" t="str">
        <f t="shared" si="737"/>
        <v>-388.503635679097+117.35305003512i</v>
      </c>
      <c r="K1500" t="str">
        <f t="shared" si="744"/>
        <v>0.382202393030345-1.26530174727545i</v>
      </c>
      <c r="L1500" t="str">
        <f t="shared" si="745"/>
        <v>0.0771023441156251-0.216940291581274i</v>
      </c>
      <c r="M1500" t="str">
        <f t="shared" si="746"/>
        <v>0.45930473714597-1.48224203885672i</v>
      </c>
      <c r="N1500" t="str">
        <f t="shared" si="747"/>
        <v>-1.70385209181331i</v>
      </c>
      <c r="O1500" t="str">
        <f t="shared" si="748"/>
        <v>-0.132663512810709-0.991161133403002i</v>
      </c>
      <c r="P1500" t="str">
        <f t="shared" si="749"/>
        <v>1.13266351281071+0.991161133403002i</v>
      </c>
      <c r="Q1500" t="str">
        <f t="shared" si="750"/>
        <v>-1.13266351281071+0.712690958410308i</v>
      </c>
      <c r="R1500" t="str">
        <f t="shared" si="751"/>
        <v>-0.321932844219851-1.07763669164629i</v>
      </c>
      <c r="S1500" t="str">
        <f t="shared" si="752"/>
        <v>0.184513125984666i</v>
      </c>
      <c r="T1500" t="str">
        <f t="shared" si="753"/>
        <v>0.198838114651431-0.0594008354441392i</v>
      </c>
      <c r="U1500" t="str">
        <f t="shared" si="754"/>
        <v>0.00005-0.00104028278009239i</v>
      </c>
      <c r="V1500" t="str">
        <f t="shared" si="755"/>
        <v>0.00002-0.0116511671370348i</v>
      </c>
      <c r="W1500" t="str">
        <f t="shared" si="756"/>
        <v>0.0000422727309770736-0.000955168062826671i</v>
      </c>
      <c r="X1500" t="str">
        <f t="shared" si="757"/>
        <v>0.0000491639124463912-0.000954506627971277i</v>
      </c>
      <c r="Y1500" t="str">
        <f t="shared" si="758"/>
        <v>0.009+0.686626490368585i</v>
      </c>
      <c r="Z1500" t="str">
        <f t="shared" si="759"/>
        <v>-0.0166906340179127-0.00108069638246698i</v>
      </c>
      <c r="AA1500" t="str">
        <f t="shared" si="760"/>
        <v>0.230930478319452-17.498031940573i</v>
      </c>
      <c r="AB1500" t="str">
        <f t="shared" si="761"/>
        <v>0.664597174814703-0.198541549677301i</v>
      </c>
      <c r="AC1500" t="str">
        <f t="shared" si="762"/>
        <v>1.01096599929477-1.07628494570285i</v>
      </c>
      <c r="AD1500" t="str">
        <f t="shared" si="763"/>
        <v>0.406143624273761+0.235996778416064i</v>
      </c>
      <c r="AE1500" t="str">
        <f t="shared" si="764"/>
        <v>-0.0065237537267539-0.00437785380346365i</v>
      </c>
      <c r="AF1500" t="str">
        <f t="shared" si="765"/>
        <v>-6.02858785439605-0.990645871247696i</v>
      </c>
      <c r="AG1500" t="str">
        <f t="shared" si="766"/>
        <v>1.01528823779102-0.0255290192451128i</v>
      </c>
      <c r="AH1500" t="str">
        <f t="shared" si="767"/>
        <v>0.0336302583957509+0.0332058938745143i</v>
      </c>
      <c r="AI1500">
        <f t="shared" si="768"/>
        <v>-26.509896083213349</v>
      </c>
      <c r="AJ1500">
        <f t="shared" si="769"/>
        <v>44.636215304308678</v>
      </c>
      <c r="AK1500"/>
      <c r="AL1500"/>
      <c r="AM1500"/>
      <c r="AN1500"/>
    </row>
    <row r="1501" spans="1:40" x14ac:dyDescent="0.35">
      <c r="A1501"/>
      <c r="B1501">
        <f t="shared" si="735"/>
        <v>136700</v>
      </c>
      <c r="C1501" s="237" t="str">
        <f t="shared" si="738"/>
        <v>-1.72577587562472E-06+0.00755967200160783i</v>
      </c>
      <c r="D1501" s="208" t="str">
        <f t="shared" si="739"/>
        <v>-2.51367443313417+0.0579574853456601i</v>
      </c>
      <c r="E1501" t="str">
        <f t="shared" si="740"/>
        <v>20500</v>
      </c>
      <c r="F1501" t="str">
        <f t="shared" si="741"/>
        <v>0.327868852459016</v>
      </c>
      <c r="G1501" t="str">
        <f t="shared" si="736"/>
        <v>0.327868852459016</v>
      </c>
      <c r="H1501" t="str">
        <f t="shared" si="742"/>
        <v>3.51536273712354+1.04802398856417i</v>
      </c>
      <c r="I1501" t="str">
        <f t="shared" si="743"/>
        <v>536.819644682156i</v>
      </c>
      <c r="J1501" t="str">
        <f t="shared" si="737"/>
        <v>-389.074127928813+117.438960027826i</v>
      </c>
      <c r="K1501" t="str">
        <f t="shared" si="744"/>
        <v>0.381687455283987-1.26452681265909i</v>
      </c>
      <c r="L1501" t="str">
        <f t="shared" si="745"/>
        <v>0.0770022101126223-0.216817155894545i</v>
      </c>
      <c r="M1501" t="str">
        <f t="shared" si="746"/>
        <v>0.458689665396609-1.48134396855364i</v>
      </c>
      <c r="N1501" t="str">
        <f t="shared" si="747"/>
        <v>-1.70509942130951i</v>
      </c>
      <c r="O1501" t="str">
        <f t="shared" si="748"/>
        <v>-0.133899713806329-0.990994887293867i</v>
      </c>
      <c r="P1501" t="str">
        <f t="shared" si="749"/>
        <v>1.13389971380633+0.990994887293867i</v>
      </c>
      <c r="Q1501" t="str">
        <f t="shared" si="750"/>
        <v>-1.13389971380633+0.714104534015643i</v>
      </c>
      <c r="R1501" t="str">
        <f t="shared" si="751"/>
        <v>-0.321915151742614-1.07670541041351i</v>
      </c>
      <c r="S1501" t="str">
        <f t="shared" si="752"/>
        <v>0.18464820147953i</v>
      </c>
      <c r="T1501" t="str">
        <f t="shared" si="753"/>
        <v>0.198811717556134-0.0594410537982837i</v>
      </c>
      <c r="U1501" t="str">
        <f t="shared" si="754"/>
        <v>0.00005-0.00103952178317938i</v>
      </c>
      <c r="V1501" t="str">
        <f t="shared" si="755"/>
        <v>0.00002-0.011642643971609i</v>
      </c>
      <c r="W1501" t="str">
        <f t="shared" si="756"/>
        <v>0.0000422727297301058-0.000954469555706629i</v>
      </c>
      <c r="X1501" t="str">
        <f t="shared" si="757"/>
        <v>0.0000491538166897456-0.000953808677539834i</v>
      </c>
      <c r="Y1501" t="str">
        <f t="shared" si="758"/>
        <v>0.009+0.68712914519316i</v>
      </c>
      <c r="Z1501" t="str">
        <f t="shared" si="759"/>
        <v>-0.0166662015137495-0.00107940460972536i</v>
      </c>
      <c r="AA1501" t="str">
        <f t="shared" si="760"/>
        <v>0.230591600241-17.485200505844i</v>
      </c>
      <c r="AB1501" t="str">
        <f t="shared" si="761"/>
        <v>0.664508945075709-0.198675975637772i</v>
      </c>
      <c r="AC1501" t="str">
        <f t="shared" si="762"/>
        <v>1.01049592746231-1.07549693462548i</v>
      </c>
      <c r="AD1501" t="str">
        <f t="shared" si="763"/>
        <v>0.40644721420688+0.235979929110291i</v>
      </c>
      <c r="AE1501" t="str">
        <f t="shared" si="764"/>
        <v>-0.00651921335338964-0.00437161004837736i</v>
      </c>
      <c r="AF1501" t="str">
        <f t="shared" si="765"/>
        <v>-6.02903717025771-0.99006650321851i</v>
      </c>
      <c r="AG1501" t="str">
        <f t="shared" si="766"/>
        <v>1.01527596447558-0.025529673686414i</v>
      </c>
      <c r="AH1501" t="str">
        <f t="shared" si="767"/>
        <v>0.0336162421844859+0.0331626741060394i</v>
      </c>
      <c r="AI1501">
        <f t="shared" si="768"/>
        <v>-26.517312272576461</v>
      </c>
      <c r="AJ1501">
        <f t="shared" si="769"/>
        <v>44.610848177107265</v>
      </c>
      <c r="AK1501"/>
      <c r="AL1501"/>
      <c r="AM1501"/>
      <c r="AN1501"/>
    </row>
    <row r="1502" spans="1:40" x14ac:dyDescent="0.35">
      <c r="A1502"/>
      <c r="B1502">
        <f t="shared" si="735"/>
        <v>136800</v>
      </c>
      <c r="C1502" s="237" t="str">
        <f t="shared" si="738"/>
        <v>-1.72325373378289E-06+0.00755414592615861i</v>
      </c>
      <c r="D1502" s="208" t="str">
        <f t="shared" si="739"/>
        <v>-2.51367441379775+0.057915118767216i</v>
      </c>
      <c r="E1502" t="str">
        <f t="shared" si="740"/>
        <v>20500</v>
      </c>
      <c r="F1502" t="str">
        <f t="shared" si="741"/>
        <v>0.327868852459016</v>
      </c>
      <c r="G1502" t="str">
        <f t="shared" si="736"/>
        <v>0.327868852459016</v>
      </c>
      <c r="H1502" t="str">
        <f t="shared" si="742"/>
        <v>3.51581121158126+1.04740282280633i</v>
      </c>
      <c r="I1502" t="str">
        <f t="shared" si="743"/>
        <v>537.212343763855i</v>
      </c>
      <c r="J1502" t="str">
        <f t="shared" si="737"/>
        <v>-389.645037662795+117.524870020531i</v>
      </c>
      <c r="K1502" t="str">
        <f t="shared" si="744"/>
        <v>0.381173527892951-1.26375271553981i</v>
      </c>
      <c r="L1502" t="str">
        <f t="shared" si="745"/>
        <v>0.076902262870654-0.2166941339514i</v>
      </c>
      <c r="M1502" t="str">
        <f t="shared" si="746"/>
        <v>0.458075790763605-1.48044684949121i</v>
      </c>
      <c r="N1502" t="str">
        <f t="shared" si="747"/>
        <v>-1.70634675080571i</v>
      </c>
      <c r="O1502" t="str">
        <f t="shared" si="748"/>
        <v>-0.135135706476666-0.990827099364492i</v>
      </c>
      <c r="P1502" t="str">
        <f t="shared" si="749"/>
        <v>1.13513570647667+0.990827099364492i</v>
      </c>
      <c r="Q1502" t="str">
        <f t="shared" si="750"/>
        <v>-1.13513570647667+0.715519651441218i</v>
      </c>
      <c r="R1502" t="str">
        <f t="shared" si="751"/>
        <v>-0.321897443273386-1.07577537981392i</v>
      </c>
      <c r="S1502" t="str">
        <f t="shared" si="752"/>
        <v>0.184783276974395i</v>
      </c>
      <c r="T1502" t="str">
        <f t="shared" si="753"/>
        <v>0.198785299970391-0.0594812644177357i</v>
      </c>
      <c r="U1502" t="str">
        <f t="shared" si="754"/>
        <v>0.00005-0.00103876189883495i</v>
      </c>
      <c r="V1502" t="str">
        <f t="shared" si="755"/>
        <v>0.00002-0.0116341332669514i</v>
      </c>
      <c r="W1502" t="str">
        <f t="shared" si="756"/>
        <v>0.0000422727284822259-0.000953772069961024i</v>
      </c>
      <c r="X1502" t="str">
        <f t="shared" si="757"/>
        <v>0.0000491437430596421-0.00095311174750906i</v>
      </c>
      <c r="Y1502" t="str">
        <f t="shared" si="758"/>
        <v>0.009+0.687631800017734i</v>
      </c>
      <c r="Z1502" t="str">
        <f t="shared" si="759"/>
        <v>-0.0166418226460528-0.00107811582714361i</v>
      </c>
      <c r="AA1502" t="str">
        <f t="shared" si="760"/>
        <v>0.230253468370541-17.4723878987575i</v>
      </c>
      <c r="AB1502" t="str">
        <f t="shared" si="761"/>
        <v>0.664420646849381-0.19881037574578i</v>
      </c>
      <c r="AC1502" t="str">
        <f t="shared" si="762"/>
        <v>1.01002681878619-1.07470967344684i</v>
      </c>
      <c r="AD1502" t="str">
        <f t="shared" si="763"/>
        <v>0.406750821499068+0.235962711453673i</v>
      </c>
      <c r="AE1502" t="str">
        <f t="shared" si="764"/>
        <v>-0.00651467989868981-0.00436537409345555i</v>
      </c>
      <c r="AF1502" t="str">
        <f t="shared" si="765"/>
        <v>-6.02948562537901-0.989487704039114i</v>
      </c>
      <c r="AG1502" t="str">
        <f t="shared" si="766"/>
        <v>1.0152636858779-0.025530328373119i</v>
      </c>
      <c r="AH1502" t="str">
        <f t="shared" si="767"/>
        <v>0.0336022389191552+0.0331195064521577i</v>
      </c>
      <c r="AI1502">
        <f t="shared" si="768"/>
        <v>-26.524724660178819</v>
      </c>
      <c r="AJ1502">
        <f t="shared" si="769"/>
        <v>44.585471719070355</v>
      </c>
      <c r="AK1502"/>
      <c r="AL1502"/>
      <c r="AM1502"/>
      <c r="AN1502"/>
    </row>
    <row r="1503" spans="1:40" x14ac:dyDescent="0.35">
      <c r="A1503"/>
      <c r="B1503">
        <f t="shared" si="735"/>
        <v>136900</v>
      </c>
      <c r="C1503" s="237" t="str">
        <f t="shared" si="738"/>
        <v>-1.72073711689444E-06+0.00754862792386438i</v>
      </c>
      <c r="D1503" s="208" t="str">
        <f t="shared" si="739"/>
        <v>-2.51367439450369+0.0578728140829603i</v>
      </c>
      <c r="E1503" t="str">
        <f t="shared" si="740"/>
        <v>20500</v>
      </c>
      <c r="F1503" t="str">
        <f t="shared" si="741"/>
        <v>0.327868852459016</v>
      </c>
      <c r="G1503" t="str">
        <f t="shared" si="736"/>
        <v>0.327868852459016</v>
      </c>
      <c r="H1503" t="str">
        <f t="shared" si="742"/>
        <v>3.51625882736854+1.04678228722809i</v>
      </c>
      <c r="I1503" t="str">
        <f t="shared" si="743"/>
        <v>537.605042845553i</v>
      </c>
      <c r="J1503" t="str">
        <f t="shared" si="737"/>
        <v>-390.216364881043+117.610780013236i</v>
      </c>
      <c r="K1503" t="str">
        <f t="shared" si="744"/>
        <v>0.380660608297597-1.2629794548304i</v>
      </c>
      <c r="L1503" t="str">
        <f t="shared" si="745"/>
        <v>0.0768025019476573-0.216571225659353i</v>
      </c>
      <c r="M1503" t="str">
        <f t="shared" si="746"/>
        <v>0.457463110245254-1.47955068048975i</v>
      </c>
      <c r="N1503" t="str">
        <f t="shared" si="747"/>
        <v>-1.70759408030192i</v>
      </c>
      <c r="O1503" t="str">
        <f t="shared" si="748"/>
        <v>-0.136371488898738-0.990657769875925i</v>
      </c>
      <c r="P1503" t="str">
        <f t="shared" si="749"/>
        <v>1.13637148889874+0.990657769875925i</v>
      </c>
      <c r="Q1503" t="str">
        <f t="shared" si="750"/>
        <v>-1.13637148889874+0.716936310425995i</v>
      </c>
      <c r="R1503" t="str">
        <f t="shared" si="751"/>
        <v>-0.321879718804881-1.07484659709347i</v>
      </c>
      <c r="S1503" t="str">
        <f t="shared" si="752"/>
        <v>0.184918352469259i</v>
      </c>
      <c r="T1503" t="str">
        <f t="shared" si="753"/>
        <v>0.198758861891714-0.059521467294667i</v>
      </c>
      <c r="U1503" t="str">
        <f t="shared" si="754"/>
        <v>0.00005-0.00103800312462104i</v>
      </c>
      <c r="V1503" t="str">
        <f t="shared" si="755"/>
        <v>0.00002-0.0116256349957557i</v>
      </c>
      <c r="W1503" t="str">
        <f t="shared" si="756"/>
        <v>0.0000422727272334334-0.000953075603351608i</v>
      </c>
      <c r="X1503" t="str">
        <f t="shared" si="757"/>
        <v>0.0000491336914914561-0.000952415835643306i</v>
      </c>
      <c r="Y1503" t="str">
        <f t="shared" si="758"/>
        <v>0.009+0.688134454842308i</v>
      </c>
      <c r="Z1503" t="str">
        <f t="shared" si="759"/>
        <v>-0.0166174972578848-0.00107683002494029i</v>
      </c>
      <c r="AA1503" t="str">
        <f t="shared" si="760"/>
        <v>0.229916080516413-17.4595940778557i</v>
      </c>
      <c r="AB1503" t="str">
        <f t="shared" si="761"/>
        <v>0.664332280127402-0.198944749975162i</v>
      </c>
      <c r="AC1503" t="str">
        <f t="shared" si="762"/>
        <v>1.00955867089779-1.07392316122441i</v>
      </c>
      <c r="AD1503" t="str">
        <f t="shared" si="763"/>
        <v>0.407054445730013+0.235945125370311i</v>
      </c>
      <c r="AE1503" t="str">
        <f t="shared" si="764"/>
        <v>-0.00651015334049127-0.00435914592279994i</v>
      </c>
      <c r="AF1503" t="str">
        <f t="shared" si="765"/>
        <v>-6.02993322187223-0.98890947314513i</v>
      </c>
      <c r="AG1503" t="str">
        <f t="shared" si="766"/>
        <v>1.01525140200433-0.0255309832779575i</v>
      </c>
      <c r="AH1503" t="str">
        <f t="shared" si="767"/>
        <v>0.0335882485476005+0.0330763908078612i</v>
      </c>
      <c r="AI1503">
        <f t="shared" si="768"/>
        <v>-26.532133253785123</v>
      </c>
      <c r="AJ1503">
        <f t="shared" si="769"/>
        <v>44.560085943770666</v>
      </c>
      <c r="AK1503"/>
      <c r="AL1503"/>
      <c r="AM1503"/>
      <c r="AN1503"/>
    </row>
    <row r="1504" spans="1:40" x14ac:dyDescent="0.35">
      <c r="A1504"/>
      <c r="B1504">
        <f t="shared" si="735"/>
        <v>137000</v>
      </c>
      <c r="C1504" s="237" t="str">
        <f t="shared" si="738"/>
        <v>-1.71822600883401E-06+0.0075431179770467i</v>
      </c>
      <c r="D1504" s="208" t="str">
        <f t="shared" si="739"/>
        <v>-2.51367437525186+0.0578305711573581i</v>
      </c>
      <c r="E1504" t="str">
        <f t="shared" si="740"/>
        <v>20500</v>
      </c>
      <c r="F1504" t="str">
        <f t="shared" si="741"/>
        <v>0.327868852459016</v>
      </c>
      <c r="G1504" t="str">
        <f t="shared" si="736"/>
        <v>0.327868852459016</v>
      </c>
      <c r="H1504" t="str">
        <f t="shared" si="742"/>
        <v>3.51670558659159+1.04616238112915i</v>
      </c>
      <c r="I1504" t="str">
        <f t="shared" si="743"/>
        <v>537.997741927252i</v>
      </c>
      <c r="J1504" t="str">
        <f t="shared" si="737"/>
        <v>-390.788109583558+117.696690005941i</v>
      </c>
      <c r="K1504" t="str">
        <f t="shared" si="744"/>
        <v>0.3801486939461-1.26220702944455i</v>
      </c>
      <c r="L1504" t="str">
        <f t="shared" si="745"/>
        <v>0.0767029269028015-0.216448430925751i</v>
      </c>
      <c r="M1504" t="str">
        <f t="shared" si="746"/>
        <v>0.456851620848902-1.4786554603703i</v>
      </c>
      <c r="N1504" t="str">
        <f t="shared" si="747"/>
        <v>-1.70884140979812i</v>
      </c>
      <c r="O1504" t="str">
        <f t="shared" si="748"/>
        <v>-0.137607059149854-0.990486899091618i</v>
      </c>
      <c r="P1504" t="str">
        <f t="shared" si="749"/>
        <v>1.13760705914985+0.990486899091618i</v>
      </c>
      <c r="Q1504" t="str">
        <f t="shared" si="750"/>
        <v>-1.13760705914985+0.718354510706502i</v>
      </c>
      <c r="R1504" t="str">
        <f t="shared" si="751"/>
        <v>-0.32186197832981-1.07391905950614i</v>
      </c>
      <c r="S1504" t="str">
        <f t="shared" si="752"/>
        <v>0.185053427964124i</v>
      </c>
      <c r="T1504" t="str">
        <f t="shared" si="753"/>
        <v>0.198732403317619-0.0595616624212459i</v>
      </c>
      <c r="U1504" t="str">
        <f t="shared" si="754"/>
        <v>0.00005-0.00103724545810672i</v>
      </c>
      <c r="V1504" t="str">
        <f t="shared" si="755"/>
        <v>0.00002-0.0116171491307953i</v>
      </c>
      <c r="W1504" t="str">
        <f t="shared" si="756"/>
        <v>0.0000422727259837283-0.000952380153646724i</v>
      </c>
      <c r="X1504" t="str">
        <f t="shared" si="757"/>
        <v>0.0000491236619207999-0.000951720939713503i</v>
      </c>
      <c r="Y1504" t="str">
        <f t="shared" si="758"/>
        <v>0.009+0.688637109666883i</v>
      </c>
      <c r="Z1504" t="str">
        <f t="shared" si="759"/>
        <v>-0.0165932251928826-0.0010755471933744i</v>
      </c>
      <c r="AA1504" t="str">
        <f t="shared" si="760"/>
        <v>0.229579434495002-17.4468190018024i</v>
      </c>
      <c r="AB1504" t="str">
        <f t="shared" si="761"/>
        <v>0.664243844901469-0.199079098299739i</v>
      </c>
      <c r="AC1504" t="str">
        <f t="shared" si="762"/>
        <v>1.00909148143564-1.07313739701629i</v>
      </c>
      <c r="AD1504" t="str">
        <f t="shared" si="763"/>
        <v>0.407358086479218+0.235927170784753i</v>
      </c>
      <c r="AE1504" t="str">
        <f t="shared" si="764"/>
        <v>-0.00650563365671314-0.00435292552056219i</v>
      </c>
      <c r="AF1504" t="str">
        <f t="shared" si="765"/>
        <v>-6.03037996184345-0.988331809971792i</v>
      </c>
      <c r="AG1504" t="str">
        <f t="shared" si="766"/>
        <v>1.01523911286122-0.0255316383737272i</v>
      </c>
      <c r="AH1504" t="str">
        <f t="shared" si="767"/>
        <v>0.0335742710178603+0.0330333270684596i</v>
      </c>
      <c r="AI1504">
        <f t="shared" si="768"/>
        <v>-26.539538061143617</v>
      </c>
      <c r="AJ1504">
        <f t="shared" si="769"/>
        <v>44.534690864738081</v>
      </c>
      <c r="AK1504"/>
      <c r="AL1504"/>
      <c r="AM1504"/>
      <c r="AN1504"/>
    </row>
    <row r="1505" spans="1:40" x14ac:dyDescent="0.35">
      <c r="A1505"/>
      <c r="B1505">
        <f t="shared" si="735"/>
        <v>137100</v>
      </c>
      <c r="C1505" s="237" t="str">
        <f t="shared" si="738"/>
        <v>-1.71572039353502E-06+0.0075376160680787i</v>
      </c>
      <c r="D1505" s="208" t="str">
        <f t="shared" si="739"/>
        <v>-2.51367435604214+0.0577883898552701i</v>
      </c>
      <c r="E1505" t="str">
        <f t="shared" si="740"/>
        <v>20500</v>
      </c>
      <c r="F1505" t="str">
        <f t="shared" si="741"/>
        <v>0.327868852459016</v>
      </c>
      <c r="G1505" t="str">
        <f t="shared" si="736"/>
        <v>0.327868852459016</v>
      </c>
      <c r="H1505" t="str">
        <f t="shared" si="742"/>
        <v>3.51715149135049+1.04554310380929i</v>
      </c>
      <c r="I1505" t="str">
        <f t="shared" si="743"/>
        <v>538.390441008951i</v>
      </c>
      <c r="J1505" t="str">
        <f t="shared" si="737"/>
        <v>-391.360271770338+117.782599998646i</v>
      </c>
      <c r="K1505" t="str">
        <f t="shared" si="744"/>
        <v>0.379637782294427-1.26143543829686i</v>
      </c>
      <c r="L1505" t="str">
        <f t="shared" si="745"/>
        <v>0.0766035372964822-0.216325749657774i</v>
      </c>
      <c r="M1505" t="str">
        <f t="shared" si="746"/>
        <v>0.456241319590909-1.47776118795463i</v>
      </c>
      <c r="N1505" t="str">
        <f t="shared" si="747"/>
        <v>-1.71008873929432i</v>
      </c>
      <c r="O1505" t="str">
        <f t="shared" si="748"/>
        <v>-0.138842415307687-0.990314487277414i</v>
      </c>
      <c r="P1505" t="str">
        <f t="shared" si="749"/>
        <v>1.13884241530769+0.990314487277414i</v>
      </c>
      <c r="Q1505" t="str">
        <f t="shared" si="750"/>
        <v>-1.13884241530769+0.719774252016906i</v>
      </c>
      <c r="R1505" t="str">
        <f t="shared" si="751"/>
        <v>-0.321844221840893-1.07299276431389i</v>
      </c>
      <c r="S1505" t="str">
        <f t="shared" si="752"/>
        <v>0.185188503458988i</v>
      </c>
      <c r="T1505" t="str">
        <f t="shared" si="753"/>
        <v>0.198705924245612-0.0596018497896375i</v>
      </c>
      <c r="U1505" t="str">
        <f t="shared" si="754"/>
        <v>0.00005-0.00103648889686813i</v>
      </c>
      <c r="V1505" t="str">
        <f t="shared" si="755"/>
        <v>0.00002-0.0116086756449231i</v>
      </c>
      <c r="W1505" t="str">
        <f t="shared" si="756"/>
        <v>0.000042272724733111-0.00095168571862118i</v>
      </c>
      <c r="X1505" t="str">
        <f t="shared" si="757"/>
        <v>0.0000491136542835208-0.000951027057497044i</v>
      </c>
      <c r="Y1505" t="str">
        <f t="shared" si="758"/>
        <v>0.009+0.689139764491457i</v>
      </c>
      <c r="Z1505" t="str">
        <f t="shared" si="759"/>
        <v>-0.0165690062952536-0.00107426732274514i</v>
      </c>
      <c r="AA1505" t="str">
        <f t="shared" si="760"/>
        <v>0.229243528130711-17.4340626293827i</v>
      </c>
      <c r="AB1505" t="str">
        <f t="shared" si="761"/>
        <v>0.664155341163248-0.199213420693326i</v>
      </c>
      <c r="AC1505" t="str">
        <f t="shared" si="762"/>
        <v>1.0086252480454-1.07235237988116i</v>
      </c>
      <c r="AD1505" t="str">
        <f t="shared" si="763"/>
        <v>0.407661743326+0.235908847621969i</v>
      </c>
      <c r="AE1505" t="str">
        <f t="shared" si="764"/>
        <v>-0.00650112082535583-0.00434671287094288i</v>
      </c>
      <c r="AF1505" t="str">
        <f t="shared" si="765"/>
        <v>-6.03082584739263-0.98775471395402i</v>
      </c>
      <c r="AG1505" t="str">
        <f t="shared" si="766"/>
        <v>1.01522681845494-0.0255322936332938i</v>
      </c>
      <c r="AH1505" t="str">
        <f t="shared" si="767"/>
        <v>0.033560306278167+0.0329903151295745i</v>
      </c>
      <c r="AI1505">
        <f t="shared" si="768"/>
        <v>-26.546939089986985</v>
      </c>
      <c r="AJ1505">
        <f t="shared" si="769"/>
        <v>44.509286495457552</v>
      </c>
      <c r="AK1505"/>
      <c r="AL1505"/>
      <c r="AM1505"/>
      <c r="AN1505"/>
    </row>
    <row r="1506" spans="1:40" x14ac:dyDescent="0.35">
      <c r="A1506"/>
      <c r="B1506">
        <f t="shared" si="735"/>
        <v>137200</v>
      </c>
      <c r="C1506" s="237" t="str">
        <f t="shared" si="738"/>
        <v>-1.71322025498944E-06+0.00753212217938492i</v>
      </c>
      <c r="D1506" s="208" t="str">
        <f t="shared" si="739"/>
        <v>-2.51367433687441+0.0577462700419511i</v>
      </c>
      <c r="E1506" t="str">
        <f t="shared" si="740"/>
        <v>20500</v>
      </c>
      <c r="F1506" t="str">
        <f t="shared" si="741"/>
        <v>0.327868852459016</v>
      </c>
      <c r="G1506" t="str">
        <f t="shared" si="736"/>
        <v>0.327868852459016</v>
      </c>
      <c r="H1506" t="str">
        <f t="shared" si="742"/>
        <v>3.51759654373917+1.04492445456836i</v>
      </c>
      <c r="I1506" t="str">
        <f t="shared" si="743"/>
        <v>538.78314009065i</v>
      </c>
      <c r="J1506" t="str">
        <f t="shared" si="737"/>
        <v>-391.932851441385+117.868509991351i</v>
      </c>
      <c r="K1506" t="str">
        <f t="shared" si="744"/>
        <v>0.379127870806299-1.2606646803028i</v>
      </c>
      <c r="L1506" t="str">
        <f t="shared" si="745"/>
        <v>0.0765043326903209-0.216203181762444i</v>
      </c>
      <c r="M1506" t="str">
        <f t="shared" si="746"/>
        <v>0.45563220349662-1.47686786206524i</v>
      </c>
      <c r="N1506" t="str">
        <f t="shared" si="747"/>
        <v>-1.71133606879053i</v>
      </c>
      <c r="O1506" t="str">
        <f t="shared" si="748"/>
        <v>-0.140077555450242-0.990140534701557i</v>
      </c>
      <c r="P1506" t="str">
        <f t="shared" si="749"/>
        <v>1.14007755545024+0.990140534701557i</v>
      </c>
      <c r="Q1506" t="str">
        <f t="shared" si="750"/>
        <v>-1.14007755545024+0.721195534088973i</v>
      </c>
      <c r="R1506" t="str">
        <f t="shared" si="751"/>
        <v>-0.321826449330807-1.07206770878667i</v>
      </c>
      <c r="S1506" t="str">
        <f t="shared" si="752"/>
        <v>0.185323578953852i</v>
      </c>
      <c r="T1506" t="str">
        <f t="shared" si="753"/>
        <v>0.198679424673202-0.0596420293919957i</v>
      </c>
      <c r="U1506" t="str">
        <f t="shared" si="754"/>
        <v>0.00005-0.00103573343848849i</v>
      </c>
      <c r="V1506" t="str">
        <f t="shared" si="755"/>
        <v>0.00002-0.0116002145110711i</v>
      </c>
      <c r="W1506" t="str">
        <f t="shared" si="756"/>
        <v>0.0000422727234815811-0.000950992296056287i</v>
      </c>
      <c r="X1506" t="str">
        <f t="shared" si="757"/>
        <v>0.0000491036685156985-0.000950334186777805i</v>
      </c>
      <c r="Y1506" t="str">
        <f t="shared" si="758"/>
        <v>0.009+0.689642419316031i</v>
      </c>
      <c r="Z1506" t="str">
        <f t="shared" si="759"/>
        <v>-0.0165448404097741-0.00107299040339165i</v>
      </c>
      <c r="AA1506" t="str">
        <f t="shared" si="760"/>
        <v>0.22890835925592-17.4213249195027i</v>
      </c>
      <c r="AB1506" t="str">
        <f t="shared" si="761"/>
        <v>0.664066768904411-0.199347717129698i</v>
      </c>
      <c r="AC1506" t="str">
        <f t="shared" si="762"/>
        <v>1.00815996837987-1.07156810887825i</v>
      </c>
      <c r="AD1506" t="str">
        <f t="shared" si="763"/>
        <v>0.4079654158495+0.235890155807369i</v>
      </c>
      <c r="AE1506" t="str">
        <f t="shared" si="764"/>
        <v>-0.00649661482450125-0.00434050795819187i</v>
      </c>
      <c r="AF1506" t="str">
        <f t="shared" si="765"/>
        <v>-6.03127088061358-0.987178184526409i</v>
      </c>
      <c r="AG1506" t="str">
        <f t="shared" si="766"/>
        <v>1.01521451879186-0.0255329490295913i</v>
      </c>
      <c r="AH1506" t="str">
        <f t="shared" si="767"/>
        <v>0.0335463542769483+0.032947354887142i</v>
      </c>
      <c r="AI1506">
        <f t="shared" si="768"/>
        <v>-26.554336348031661</v>
      </c>
      <c r="AJ1506">
        <f t="shared" si="769"/>
        <v>44.483872849370556</v>
      </c>
      <c r="AK1506"/>
      <c r="AL1506"/>
      <c r="AM1506"/>
      <c r="AN1506"/>
    </row>
    <row r="1507" spans="1:40" x14ac:dyDescent="0.35">
      <c r="A1507"/>
      <c r="B1507">
        <f t="shared" si="735"/>
        <v>137300</v>
      </c>
      <c r="C1507" s="237" t="str">
        <f t="shared" si="738"/>
        <v>-1.71072557724749E-06+0.00752663629344109i</v>
      </c>
      <c r="D1507" s="208" t="str">
        <f t="shared" si="739"/>
        <v>-2.51367431774855+0.0577042115830484i</v>
      </c>
      <c r="E1507" t="str">
        <f t="shared" si="740"/>
        <v>20500</v>
      </c>
      <c r="F1507" t="str">
        <f t="shared" si="741"/>
        <v>0.327868852459016</v>
      </c>
      <c r="G1507" t="str">
        <f t="shared" si="736"/>
        <v>0.327868852459016</v>
      </c>
      <c r="H1507" t="str">
        <f t="shared" si="742"/>
        <v>3.51804074584544+1.04430643270627i</v>
      </c>
      <c r="I1507" t="str">
        <f t="shared" si="743"/>
        <v>539.175839172348i</v>
      </c>
      <c r="J1507" t="str">
        <f t="shared" si="737"/>
        <v>-392.505848596698+117.954419984057i</v>
      </c>
      <c r="K1507" t="str">
        <f t="shared" si="744"/>
        <v>0.378618956953178-1.25989475437877i</v>
      </c>
      <c r="L1507" t="str">
        <f t="shared" si="745"/>
        <v>0.0764053126471577-0.216080727146618i</v>
      </c>
      <c r="M1507" t="str">
        <f t="shared" si="746"/>
        <v>0.455024269600336-1.47597548152539i</v>
      </c>
      <c r="N1507" t="str">
        <f t="shared" si="747"/>
        <v>-1.71258339828673i</v>
      </c>
      <c r="O1507" t="str">
        <f t="shared" si="748"/>
        <v>-0.14131247765583-0.989965041634689i</v>
      </c>
      <c r="P1507" t="str">
        <f t="shared" si="749"/>
        <v>1.14131247765583+0.989965041634689i</v>
      </c>
      <c r="Q1507" t="str">
        <f t="shared" si="750"/>
        <v>-1.14131247765583+0.722618356652041i</v>
      </c>
      <c r="R1507" t="str">
        <f t="shared" si="751"/>
        <v>-0.321808660792255-1.07114389020238i</v>
      </c>
      <c r="S1507" t="str">
        <f t="shared" si="752"/>
        <v>0.185458654448717i</v>
      </c>
      <c r="T1507" t="str">
        <f t="shared" si="753"/>
        <v>0.198652904597898-0.0596822012204752i</v>
      </c>
      <c r="U1507" t="str">
        <f t="shared" si="754"/>
        <v>0.00005-0.00103497908055805i</v>
      </c>
      <c r="V1507" t="str">
        <f t="shared" si="755"/>
        <v>0.00002-0.0115917657022502i</v>
      </c>
      <c r="W1507" t="str">
        <f t="shared" si="756"/>
        <v>0.0000422727222291391-0.000950299883739838i</v>
      </c>
      <c r="X1507" t="str">
        <f t="shared" si="757"/>
        <v>0.0000490937045536474-0.00094964232534616i</v>
      </c>
      <c r="Y1507" t="str">
        <f t="shared" si="758"/>
        <v>0.009+0.690145074140606i</v>
      </c>
      <c r="Z1507" t="str">
        <f t="shared" si="759"/>
        <v>-0.0165207273817873-0.00107171642569293i</v>
      </c>
      <c r="AA1507" t="str">
        <f t="shared" si="760"/>
        <v>0.228573925710949-17.4086058311888i</v>
      </c>
      <c r="AB1507" t="str">
        <f t="shared" si="761"/>
        <v>0.663978128116634-0.199481987582631i</v>
      </c>
      <c r="AC1507" t="str">
        <f t="shared" si="762"/>
        <v>1.00769564009895-1.07078458306749i</v>
      </c>
      <c r="AD1507" t="str">
        <f t="shared" si="763"/>
        <v>0.408269103628656+0.235871095266799i</v>
      </c>
      <c r="AE1507" t="str">
        <f t="shared" si="764"/>
        <v>-0.0064921156323121-0.00433431076660814i</v>
      </c>
      <c r="AF1507" t="str">
        <f t="shared" si="765"/>
        <v>-6.03171506359399-0.986602221123222i</v>
      </c>
      <c r="AG1507" t="str">
        <f t="shared" si="766"/>
        <v>1.01520221387836-0.0255336045356202i</v>
      </c>
      <c r="AH1507" t="str">
        <f t="shared" si="767"/>
        <v>0.0335324149628246+0.0329044462374108i</v>
      </c>
      <c r="AI1507">
        <f t="shared" si="768"/>
        <v>-26.561729842978167</v>
      </c>
      <c r="AJ1507">
        <f t="shared" si="769"/>
        <v>44.45844993987609</v>
      </c>
      <c r="AK1507"/>
      <c r="AL1507"/>
      <c r="AM1507"/>
      <c r="AN1507"/>
    </row>
    <row r="1508" spans="1:40" x14ac:dyDescent="0.35">
      <c r="A1508"/>
      <c r="B1508">
        <f t="shared" si="735"/>
        <v>137400</v>
      </c>
      <c r="C1508" s="237" t="str">
        <f t="shared" si="738"/>
        <v>-1.70823634441744E-06+0.00752115839277397i</v>
      </c>
      <c r="D1508" s="208" t="str">
        <f t="shared" si="739"/>
        <v>-2.51367429866443+0.0576622143446005i</v>
      </c>
      <c r="E1508" t="str">
        <f t="shared" si="740"/>
        <v>20500</v>
      </c>
      <c r="F1508" t="str">
        <f t="shared" si="741"/>
        <v>0.327868852459016</v>
      </c>
      <c r="G1508" t="str">
        <f t="shared" si="736"/>
        <v>0.327868852459016</v>
      </c>
      <c r="H1508" t="str">
        <f t="shared" si="742"/>
        <v>3.51848409975099+1.04368903752299i</v>
      </c>
      <c r="I1508" t="str">
        <f t="shared" si="743"/>
        <v>539.568538254047i</v>
      </c>
      <c r="J1508" t="str">
        <f t="shared" si="737"/>
        <v>-393.079263236277+118.040329976761i</v>
      </c>
      <c r="K1508" t="str">
        <f t="shared" si="744"/>
        <v>0.378111038214222-1.25912565944208i</v>
      </c>
      <c r="L1508" t="str">
        <f t="shared" si="745"/>
        <v>0.0763064767310507-0.215958385716996i</v>
      </c>
      <c r="M1508" t="str">
        <f t="shared" si="746"/>
        <v>0.454417514945273-1.47508404515908i</v>
      </c>
      <c r="N1508" t="str">
        <f t="shared" si="747"/>
        <v>-1.71383072778293i</v>
      </c>
      <c r="O1508" t="str">
        <f t="shared" si="748"/>
        <v>-0.142547180003131-0.989788008349846i</v>
      </c>
      <c r="P1508" t="str">
        <f t="shared" si="749"/>
        <v>1.14254718000313+0.989788008349846i</v>
      </c>
      <c r="Q1508" t="str">
        <f t="shared" si="750"/>
        <v>-1.14254718000313+0.724042719433084i</v>
      </c>
      <c r="R1508" t="str">
        <f t="shared" si="751"/>
        <v>-0.32179085621791-1.07022130584683i</v>
      </c>
      <c r="S1508" t="str">
        <f t="shared" si="752"/>
        <v>0.185593729943581i</v>
      </c>
      <c r="T1508" t="str">
        <f t="shared" si="753"/>
        <v>0.198626364017203-0.0597223652672205i</v>
      </c>
      <c r="U1508" t="str">
        <f t="shared" si="754"/>
        <v>0.00005-0.0010342258206741i</v>
      </c>
      <c r="V1508" t="str">
        <f t="shared" si="755"/>
        <v>0.00002-0.0115833291915499i</v>
      </c>
      <c r="W1508" t="str">
        <f t="shared" si="756"/>
        <v>0.0000422727209757843-0.000949608479466053i</v>
      </c>
      <c r="X1508" t="str">
        <f t="shared" si="757"/>
        <v>0.0000490837623339109-0.000948951470998859i</v>
      </c>
      <c r="Y1508" t="str">
        <f t="shared" si="758"/>
        <v>0.009+0.69064772896518i</v>
      </c>
      <c r="Z1508" t="str">
        <f t="shared" si="759"/>
        <v>-0.0164966670571996-0.00107044538006752i</v>
      </c>
      <c r="AA1508" t="str">
        <f t="shared" si="760"/>
        <v>0.228240225344032-17.3959053235877i</v>
      </c>
      <c r="AB1508" t="str">
        <f t="shared" si="761"/>
        <v>0.663889418791569-0.19961623202587i</v>
      </c>
      <c r="AC1508" t="str">
        <f t="shared" si="762"/>
        <v>1.00723226086959-1.07000180150931i</v>
      </c>
      <c r="AD1508" t="str">
        <f t="shared" si="763"/>
        <v>0.408572806242241+0.235851665926534i</v>
      </c>
      <c r="AE1508" t="str">
        <f t="shared" si="764"/>
        <v>-0.00648762322703169-0.00432812128053913i</v>
      </c>
      <c r="AF1508" t="str">
        <f t="shared" si="765"/>
        <v>-6.03215839841542-0.986026823178389i</v>
      </c>
      <c r="AG1508" t="str">
        <f t="shared" si="766"/>
        <v>1.01518990372085-0.0255342601244495i</v>
      </c>
      <c r="AH1508" t="str">
        <f t="shared" si="767"/>
        <v>0.0335184882846085+0.0328615890769377i</v>
      </c>
      <c r="AI1508">
        <f t="shared" si="768"/>
        <v>-26.569119582511604</v>
      </c>
      <c r="AJ1508">
        <f t="shared" si="769"/>
        <v>44.43301778032761</v>
      </c>
      <c r="AK1508"/>
      <c r="AL1508"/>
      <c r="AM1508"/>
      <c r="AN1508"/>
    </row>
    <row r="1509" spans="1:40" x14ac:dyDescent="0.35">
      <c r="A1509"/>
      <c r="B1509">
        <f t="shared" si="735"/>
        <v>137500</v>
      </c>
      <c r="C1509" s="237" t="str">
        <f t="shared" si="738"/>
        <v>-1.70575254066528E-06+0.00751568845996113i</v>
      </c>
      <c r="D1509" s="208" t="str">
        <f t="shared" si="739"/>
        <v>-2.51367427962194+0.0576202781930354i</v>
      </c>
      <c r="E1509" t="str">
        <f t="shared" si="740"/>
        <v>20500</v>
      </c>
      <c r="F1509" t="str">
        <f t="shared" si="741"/>
        <v>0.327868852459016</v>
      </c>
      <c r="G1509" t="str">
        <f t="shared" si="736"/>
        <v>0.327868852459016</v>
      </c>
      <c r="H1509" t="str">
        <f t="shared" si="742"/>
        <v>3.51892660753145+1.04307226831861i</v>
      </c>
      <c r="I1509" t="str">
        <f t="shared" si="743"/>
        <v>539.961237335746i</v>
      </c>
      <c r="J1509" t="str">
        <f t="shared" si="737"/>
        <v>-393.653095360122+118.126239969466i</v>
      </c>
      <c r="K1509" t="str">
        <f t="shared" si="744"/>
        <v>0.377604112076283-1.25835739441094i</v>
      </c>
      <c r="L1509" t="str">
        <f t="shared" si="745"/>
        <v>0.0762078245072707-0.215836157380124i</v>
      </c>
      <c r="M1509" t="str">
        <f t="shared" si="746"/>
        <v>0.453811936583554-1.47419355179106i</v>
      </c>
      <c r="N1509" t="str">
        <f t="shared" si="747"/>
        <v>-1.71507805727913i</v>
      </c>
      <c r="O1509" t="str">
        <f t="shared" si="748"/>
        <v>-0.143781660571157-0.989609435122463i</v>
      </c>
      <c r="P1509" t="str">
        <f t="shared" si="749"/>
        <v>1.14378166057116+0.989609435122463i</v>
      </c>
      <c r="Q1509" t="str">
        <f t="shared" si="750"/>
        <v>-1.14378166057116+0.725468622156667i</v>
      </c>
      <c r="R1509" t="str">
        <f t="shared" si="751"/>
        <v>-0.321773035600454-1.06929995301372i</v>
      </c>
      <c r="S1509" t="str">
        <f t="shared" si="752"/>
        <v>0.185728805438446i</v>
      </c>
      <c r="T1509" t="str">
        <f t="shared" si="753"/>
        <v>0.198599802928625-0.0597625215243749i</v>
      </c>
      <c r="U1509" t="str">
        <f t="shared" si="754"/>
        <v>0.00005-0.00103347365644088i</v>
      </c>
      <c r="V1509" t="str">
        <f t="shared" si="755"/>
        <v>0.00002-0.0115749049521378i</v>
      </c>
      <c r="W1509" t="str">
        <f t="shared" si="756"/>
        <v>0.0000422727197215172-0.000948918081035536i</v>
      </c>
      <c r="X1509" t="str">
        <f t="shared" si="757"/>
        <v>0.0000490738417932649-0.000948261621539069i</v>
      </c>
      <c r="Y1509" t="str">
        <f t="shared" si="758"/>
        <v>0.009+0.691150383789754i</v>
      </c>
      <c r="Z1509" t="str">
        <f t="shared" si="759"/>
        <v>-0.0164726592824784-0.00106917725697339i</v>
      </c>
      <c r="AA1509" t="str">
        <f t="shared" si="760"/>
        <v>0.227907256011272-17.3832233559652i</v>
      </c>
      <c r="AB1509" t="str">
        <f t="shared" si="761"/>
        <v>0.663800640920888-0.199750450433154i</v>
      </c>
      <c r="AC1509" t="str">
        <f t="shared" si="762"/>
        <v>1.0067698283658-1.06921976326485i</v>
      </c>
      <c r="AD1509" t="str">
        <f t="shared" si="763"/>
        <v>0.408876523268833+0.235831867713298i</v>
      </c>
      <c r="AE1509" t="str">
        <f t="shared" si="764"/>
        <v>-0.0064831375869832-0.00432193948438105i</v>
      </c>
      <c r="AF1509" t="str">
        <f t="shared" si="765"/>
        <v>-6.03260088715339-0.985451990125575i</v>
      </c>
      <c r="AG1509" t="str">
        <f t="shared" si="766"/>
        <v>1.01517758832572-0.0255349157692143i</v>
      </c>
      <c r="AH1509" t="str">
        <f t="shared" si="767"/>
        <v>0.0335045741913028+0.0328187833025915i</v>
      </c>
      <c r="AI1509">
        <f t="shared" si="768"/>
        <v>-26.576505574301137</v>
      </c>
      <c r="AJ1509">
        <f t="shared" si="769"/>
        <v>44.407576384038528</v>
      </c>
      <c r="AK1509"/>
      <c r="AL1509"/>
      <c r="AM1509"/>
      <c r="AN1509"/>
    </row>
    <row r="1510" spans="1:40" x14ac:dyDescent="0.35">
      <c r="A1510"/>
      <c r="B1510">
        <f t="shared" si="735"/>
        <v>137600</v>
      </c>
      <c r="C1510" s="237" t="str">
        <f t="shared" si="738"/>
        <v>-1.70327415021457E-06+0.0075102264776308i</v>
      </c>
      <c r="D1510" s="208" t="str">
        <f t="shared" si="739"/>
        <v>-2.51367426062094+0.0575784029951695i</v>
      </c>
      <c r="E1510" t="str">
        <f t="shared" si="740"/>
        <v>20500</v>
      </c>
      <c r="F1510" t="str">
        <f t="shared" si="741"/>
        <v>0.327868852459016</v>
      </c>
      <c r="G1510" t="str">
        <f t="shared" si="736"/>
        <v>0.327868852459016</v>
      </c>
      <c r="H1510" t="str">
        <f t="shared" si="742"/>
        <v>3.51936827125635+1.04245612439325i</v>
      </c>
      <c r="I1510" t="str">
        <f t="shared" si="743"/>
        <v>540.353936417444i</v>
      </c>
      <c r="J1510" t="str">
        <f t="shared" si="737"/>
        <v>-394.227344968234+118.212149962172i</v>
      </c>
      <c r="K1510" t="str">
        <f t="shared" si="744"/>
        <v>0.377098176033856-1.25758995820449i</v>
      </c>
      <c r="L1510" t="str">
        <f t="shared" si="745"/>
        <v>0.0761093555422964-0.215714042042388i</v>
      </c>
      <c r="M1510" t="str">
        <f t="shared" si="746"/>
        <v>0.453207531576152-1.47330400024688i</v>
      </c>
      <c r="N1510" t="str">
        <f t="shared" si="747"/>
        <v>-1.71632538677534i</v>
      </c>
      <c r="O1510" t="str">
        <f t="shared" si="748"/>
        <v>-0.145015917439276-0.989429322230368i</v>
      </c>
      <c r="P1510" t="str">
        <f t="shared" si="749"/>
        <v>1.14501591743928+0.989429322230368i</v>
      </c>
      <c r="Q1510" t="str">
        <f t="shared" si="750"/>
        <v>-1.14501591743928+0.726896064544972i</v>
      </c>
      <c r="R1510" t="str">
        <f t="shared" si="751"/>
        <v>-0.321755198932547-1.0683798290046i</v>
      </c>
      <c r="S1510" t="str">
        <f t="shared" si="752"/>
        <v>0.18586388093331i</v>
      </c>
      <c r="T1510" t="str">
        <f t="shared" si="753"/>
        <v>0.198573221329661-0.0598026699840724i</v>
      </c>
      <c r="U1510" t="str">
        <f t="shared" si="754"/>
        <v>0.00005-0.00103272258546963i</v>
      </c>
      <c r="V1510" t="str">
        <f t="shared" si="755"/>
        <v>0.00002-0.0115664929572598i</v>
      </c>
      <c r="W1510" t="str">
        <f t="shared" si="756"/>
        <v>0.0000422727184663379-0.000948228686255347i</v>
      </c>
      <c r="X1510" t="str">
        <f t="shared" si="757"/>
        <v>0.0000490639428687153-0.000947572774776386i</v>
      </c>
      <c r="Y1510" t="str">
        <f t="shared" si="758"/>
        <v>0.009+0.691653038614329i</v>
      </c>
      <c r="Z1510" t="str">
        <f t="shared" si="759"/>
        <v>-0.016448703904651-0.00106791204690774i</v>
      </c>
      <c r="AA1510" t="str">
        <f t="shared" si="760"/>
        <v>0.227575015576612-17.3705598877066i</v>
      </c>
      <c r="AB1510" t="str">
        <f t="shared" si="761"/>
        <v>0.663711794496225-0.199884642778193i</v>
      </c>
      <c r="AC1510" t="str">
        <f t="shared" si="762"/>
        <v>1.00630834026858-1.06843846739581i</v>
      </c>
      <c r="AD1510" t="str">
        <f t="shared" si="763"/>
        <v>0.409180254286826+0.235811700554242i</v>
      </c>
      <c r="AE1510" t="str">
        <f t="shared" si="764"/>
        <v>-0.0064786586905701-0.00431576536257861i</v>
      </c>
      <c r="AF1510" t="str">
        <f t="shared" si="765"/>
        <v>-6.03304253187729-0.98487772139808i</v>
      </c>
      <c r="AG1510" t="str">
        <f t="shared" si="766"/>
        <v>1.01516526769938-0.025535571443117i</v>
      </c>
      <c r="AH1510" t="str">
        <f t="shared" si="767"/>
        <v>0.0334906726321036+0.0327760288115495i</v>
      </c>
      <c r="AI1510">
        <f t="shared" si="768"/>
        <v>-26.583887825999923</v>
      </c>
      <c r="AJ1510">
        <f t="shared" si="769"/>
        <v>44.382125764276971</v>
      </c>
      <c r="AK1510"/>
      <c r="AL1510"/>
      <c r="AM1510"/>
      <c r="AN1510"/>
    </row>
    <row r="1511" spans="1:40" x14ac:dyDescent="0.35">
      <c r="A1511"/>
      <c r="B1511">
        <f t="shared" si="735"/>
        <v>137700</v>
      </c>
      <c r="C1511" s="237" t="str">
        <f t="shared" si="738"/>
        <v>-1.70080115734609E-06+0.00750477242846167i</v>
      </c>
      <c r="D1511" s="208" t="str">
        <f t="shared" si="739"/>
        <v>-2.51367424166133+0.0575365886182062i</v>
      </c>
      <c r="E1511" t="str">
        <f t="shared" si="740"/>
        <v>20500</v>
      </c>
      <c r="F1511" t="str">
        <f t="shared" si="741"/>
        <v>0.327868852459016</v>
      </c>
      <c r="G1511" t="str">
        <f t="shared" si="736"/>
        <v>0.327868852459016</v>
      </c>
      <c r="H1511" t="str">
        <f t="shared" si="742"/>
        <v>3.51980909298925+1.04184060504718i</v>
      </c>
      <c r="I1511" t="str">
        <f t="shared" si="743"/>
        <v>540.746635499143i</v>
      </c>
      <c r="J1511" t="str">
        <f t="shared" si="737"/>
        <v>-394.802012060612+118.298059954877i</v>
      </c>
      <c r="K1511" t="str">
        <f t="shared" si="744"/>
        <v>0.376593227589062-1.25682334974279i</v>
      </c>
      <c r="L1511" t="str">
        <f t="shared" si="745"/>
        <v>0.0760110694038129-0.215592039610024i</v>
      </c>
      <c r="M1511" t="str">
        <f t="shared" si="746"/>
        <v>0.452604296992875-1.47241538935281i</v>
      </c>
      <c r="N1511" t="str">
        <f t="shared" si="747"/>
        <v>-1.71757271627154i</v>
      </c>
      <c r="O1511" t="str">
        <f t="shared" si="748"/>
        <v>-0.146249948687173-0.989247669953788i</v>
      </c>
      <c r="P1511" t="str">
        <f t="shared" si="749"/>
        <v>1.14624994868717+0.989247669953788i</v>
      </c>
      <c r="Q1511" t="str">
        <f t="shared" si="750"/>
        <v>-1.14624994868717+0.728325046317752i</v>
      </c>
      <c r="R1511" t="str">
        <f t="shared" si="751"/>
        <v>-0.321737346206842-1.06746093112888i</v>
      </c>
      <c r="S1511" t="str">
        <f t="shared" si="752"/>
        <v>0.185998956428175i</v>
      </c>
      <c r="T1511" t="str">
        <f t="shared" si="753"/>
        <v>0.19854661921782-0.0598428106384431i</v>
      </c>
      <c r="U1511" t="str">
        <f t="shared" si="754"/>
        <v>0.0000499999999999999-0.00103197260537851i</v>
      </c>
      <c r="V1511" t="str">
        <f t="shared" si="755"/>
        <v>0.00002-0.0115580931802393i</v>
      </c>
      <c r="W1511" t="str">
        <f t="shared" si="756"/>
        <v>0.0000422727172102459-0.000947540292938861i</v>
      </c>
      <c r="X1511" t="str">
        <f t="shared" si="757"/>
        <v>0.0000490540654974944-0.000946884928526702i</v>
      </c>
      <c r="Y1511" t="str">
        <f t="shared" si="758"/>
        <v>0.009+0.692155693438903i</v>
      </c>
      <c r="Z1511" t="str">
        <f t="shared" si="759"/>
        <v>-0.0164248007713-0.00106664974040675i</v>
      </c>
      <c r="AA1511" t="str">
        <f t="shared" si="760"/>
        <v>0.227243501911803-17.3579148783158i</v>
      </c>
      <c r="AB1511" t="str">
        <f t="shared" si="761"/>
        <v>0.663622879509254-0.200018809034681i</v>
      </c>
      <c r="AC1511" t="str">
        <f t="shared" si="762"/>
        <v>1.00584779426599-1.06765791296455i</v>
      </c>
      <c r="AD1511" t="str">
        <f t="shared" si="763"/>
        <v>0.409483998874434+0.235791164376961i</v>
      </c>
      <c r="AE1511" t="str">
        <f t="shared" si="764"/>
        <v>-0.00647418651627491-0.00430959889962456i</v>
      </c>
      <c r="AF1511" t="str">
        <f t="shared" si="765"/>
        <v>-6.03348333465058-0.984304016428974i</v>
      </c>
      <c r="AG1511" t="str">
        <f t="shared" si="766"/>
        <v>1.01515294184827-0.0255362271194265i</v>
      </c>
      <c r="AH1511" t="str">
        <f t="shared" si="767"/>
        <v>0.0334767835563935+0.0327333255012953i</v>
      </c>
      <c r="AI1511">
        <f t="shared" si="768"/>
        <v>-26.591266345246005</v>
      </c>
      <c r="AJ1511">
        <f t="shared" si="769"/>
        <v>44.356665934270048</v>
      </c>
      <c r="AK1511"/>
      <c r="AL1511"/>
      <c r="AM1511"/>
      <c r="AN1511"/>
    </row>
    <row r="1512" spans="1:40" x14ac:dyDescent="0.35">
      <c r="A1512"/>
      <c r="B1512">
        <f t="shared" si="735"/>
        <v>137800</v>
      </c>
      <c r="C1512" s="237" t="str">
        <f t="shared" si="738"/>
        <v>-1.69833354639768E-06+0.00749932629518272i</v>
      </c>
      <c r="D1512" s="208" t="str">
        <f t="shared" si="739"/>
        <v>-2.51367422274298+0.0574948349297342i</v>
      </c>
      <c r="E1512" t="str">
        <f t="shared" si="740"/>
        <v>20500</v>
      </c>
      <c r="F1512" t="str">
        <f t="shared" si="741"/>
        <v>0.327868852459016</v>
      </c>
      <c r="G1512" t="str">
        <f t="shared" si="736"/>
        <v>0.327868852459016</v>
      </c>
      <c r="H1512" t="str">
        <f t="shared" si="742"/>
        <v>3.52024907478762+1.04122570958073i</v>
      </c>
      <c r="I1512" t="str">
        <f t="shared" si="743"/>
        <v>541.139334580842i</v>
      </c>
      <c r="J1512" t="str">
        <f t="shared" si="737"/>
        <v>-395.377096637255+118.383969947581i</v>
      </c>
      <c r="K1512" t="str">
        <f t="shared" si="744"/>
        <v>0.376089264251626-1.25605756794683i</v>
      </c>
      <c r="L1512" t="str">
        <f t="shared" si="745"/>
        <v>0.0759129656607074-0.215470149989117i</v>
      </c>
      <c r="M1512" t="str">
        <f t="shared" si="746"/>
        <v>0.452002229912333-1.47152771793595i</v>
      </c>
      <c r="N1512" t="str">
        <f t="shared" si="747"/>
        <v>-1.71882004576774i</v>
      </c>
      <c r="O1512" t="str">
        <f t="shared" si="748"/>
        <v>-0.147483752394915-0.989064478575343i</v>
      </c>
      <c r="P1512" t="str">
        <f t="shared" si="749"/>
        <v>1.14748375239492+0.989064478575343i</v>
      </c>
      <c r="Q1512" t="str">
        <f t="shared" si="750"/>
        <v>-1.14748375239492+0.729755567192397i</v>
      </c>
      <c r="R1512" t="str">
        <f t="shared" si="751"/>
        <v>-0.32171947741601-1.06654325670374i</v>
      </c>
      <c r="S1512" t="str">
        <f t="shared" si="752"/>
        <v>0.186134031923039i</v>
      </c>
      <c r="T1512" t="str">
        <f t="shared" si="753"/>
        <v>0.198519996590596-0.059882943479615i</v>
      </c>
      <c r="U1512" t="str">
        <f t="shared" si="754"/>
        <v>0.0000499999999999999-0.0010312237137926i</v>
      </c>
      <c r="V1512" t="str">
        <f t="shared" si="755"/>
        <v>0.00002-0.0115497055944772i</v>
      </c>
      <c r="W1512" t="str">
        <f t="shared" si="756"/>
        <v>0.0000422727159532417-0.000946852898905834i</v>
      </c>
      <c r="X1512" t="str">
        <f t="shared" si="757"/>
        <v>0.0000490442096170644-0.000946198080612292i</v>
      </c>
      <c r="Y1512" t="str">
        <f t="shared" si="758"/>
        <v>0.009+0.692658348263478i</v>
      </c>
      <c r="Z1512" t="str">
        <f t="shared" si="759"/>
        <v>-0.0164009497305625-0.00106539032804544i</v>
      </c>
      <c r="AA1512" t="str">
        <f t="shared" si="760"/>
        <v>0.22691271289636-17.3452882874147i</v>
      </c>
      <c r="AB1512" t="str">
        <f t="shared" si="761"/>
        <v>0.663533895951598-0.200152949176308i</v>
      </c>
      <c r="AC1512" t="str">
        <f t="shared" si="762"/>
        <v>1.00538818805298-1.06687809903403i</v>
      </c>
      <c r="AD1512" t="str">
        <f t="shared" si="763"/>
        <v>0.409787756609693+0.23577025910948i</v>
      </c>
      <c r="AE1512" t="str">
        <f t="shared" si="764"/>
        <v>-0.00646972104265959-0.00430344008005971i</v>
      </c>
      <c r="AF1512" t="str">
        <f t="shared" si="765"/>
        <v>-6.0339232975306-0.983730874650996i</v>
      </c>
      <c r="AG1512" t="str">
        <f t="shared" si="766"/>
        <v>1.01514061077881-0.0255368827714783i</v>
      </c>
      <c r="AH1512" t="str">
        <f t="shared" si="767"/>
        <v>0.0334629069137468+0.0326906732696194i</v>
      </c>
      <c r="AI1512">
        <f t="shared" si="768"/>
        <v>-26.59864113966141</v>
      </c>
      <c r="AJ1512">
        <f t="shared" si="769"/>
        <v>44.331196907200358</v>
      </c>
      <c r="AK1512"/>
      <c r="AL1512"/>
      <c r="AM1512"/>
      <c r="AN1512"/>
    </row>
    <row r="1513" spans="1:40" x14ac:dyDescent="0.35">
      <c r="A1513"/>
      <c r="B1513">
        <f t="shared" si="735"/>
        <v>137900</v>
      </c>
      <c r="C1513" s="237" t="str">
        <f t="shared" si="738"/>
        <v>-0.0000016958713017639+0.00749388806057301i</v>
      </c>
      <c r="D1513" s="208" t="str">
        <f t="shared" si="739"/>
        <v>-2.51367420386577+0.0574531417977264i</v>
      </c>
      <c r="E1513" t="str">
        <f t="shared" si="740"/>
        <v>20500</v>
      </c>
      <c r="F1513" t="str">
        <f t="shared" si="741"/>
        <v>0.327868852459016</v>
      </c>
      <c r="G1513" t="str">
        <f t="shared" si="736"/>
        <v>0.327868852459016</v>
      </c>
      <c r="H1513" t="str">
        <f t="shared" si="742"/>
        <v>3.52068821870295+1.04061143729436i</v>
      </c>
      <c r="I1513" t="str">
        <f t="shared" si="743"/>
        <v>541.532033662541i</v>
      </c>
      <c r="J1513" t="str">
        <f t="shared" si="737"/>
        <v>-395.952598698165+118.469879940287i</v>
      </c>
      <c r="K1513" t="str">
        <f t="shared" si="744"/>
        <v>0.375586283538847-1.25529261173852i</v>
      </c>
      <c r="L1513" t="str">
        <f t="shared" si="745"/>
        <v>0.0758150438830633-0.215348373085601i</v>
      </c>
      <c r="M1513" t="str">
        <f t="shared" si="746"/>
        <v>0.45140132742191-1.47064098482412i</v>
      </c>
      <c r="N1513" t="str">
        <f t="shared" si="747"/>
        <v>-1.72006737526395i</v>
      </c>
      <c r="O1513" t="str">
        <f t="shared" si="748"/>
        <v>-0.148717326642921-0.988879748380046i</v>
      </c>
      <c r="P1513" t="str">
        <f t="shared" si="749"/>
        <v>1.14871732664292+0.988879748380046i</v>
      </c>
      <c r="Q1513" t="str">
        <f t="shared" si="750"/>
        <v>-1.14871732664292+0.731187626883904i</v>
      </c>
      <c r="R1513" t="str">
        <f t="shared" si="751"/>
        <v>-0.321701592552671-1.06562680305415i</v>
      </c>
      <c r="S1513" t="str">
        <f t="shared" si="752"/>
        <v>0.186269107417903i</v>
      </c>
      <c r="T1513" t="str">
        <f t="shared" si="753"/>
        <v>0.19849335344549-0.0599230684997039i</v>
      </c>
      <c r="U1513" t="str">
        <f t="shared" si="754"/>
        <v>0.0000499999999999999-0.00103047590834388i</v>
      </c>
      <c r="V1513" t="str">
        <f t="shared" si="755"/>
        <v>0.00002-0.0115413301734514i</v>
      </c>
      <c r="W1513" t="str">
        <f t="shared" si="756"/>
        <v>0.0000422727146953248-0.000946166501982349i</v>
      </c>
      <c r="X1513" t="str">
        <f t="shared" si="757"/>
        <v>0.0000490343751651131-0.000945512228861756i</v>
      </c>
      <c r="Y1513" t="str">
        <f t="shared" si="758"/>
        <v>0.009+0.693161003088052i</v>
      </c>
      <c r="Z1513" t="str">
        <f t="shared" si="759"/>
        <v>-0.016377150631128-0.00106413380043749i</v>
      </c>
      <c r="AA1513" t="str">
        <f t="shared" si="760"/>
        <v>0.22658264641754-17.3326800747433i</v>
      </c>
      <c r="AB1513" t="str">
        <f t="shared" si="761"/>
        <v>0.663444843814906-0.20028706317672i</v>
      </c>
      <c r="AC1513" t="str">
        <f t="shared" si="762"/>
        <v>1.00492951933153-1.06609902466785i</v>
      </c>
      <c r="AD1513" t="str">
        <f t="shared" si="763"/>
        <v>0.410091527070449+0.235748984680265i</v>
      </c>
      <c r="AE1513" t="str">
        <f t="shared" si="764"/>
        <v>-0.00646526224836494-0.00429728888847286i</v>
      </c>
      <c r="AF1513" t="str">
        <f t="shared" si="765"/>
        <v>-6.03436242256872-0.983158295496634i</v>
      </c>
      <c r="AG1513" t="str">
        <f t="shared" si="766"/>
        <v>1.01512827449745-0.025537538372674i</v>
      </c>
      <c r="AH1513" t="str">
        <f t="shared" si="767"/>
        <v>0.0334490426539253+0.0326480720146181i</v>
      </c>
      <c r="AI1513">
        <f t="shared" si="768"/>
        <v>-26.606012216852612</v>
      </c>
      <c r="AJ1513">
        <f t="shared" si="769"/>
        <v>44.305718696209084</v>
      </c>
      <c r="AK1513"/>
      <c r="AL1513"/>
      <c r="AM1513"/>
      <c r="AN1513"/>
    </row>
    <row r="1514" spans="1:40" x14ac:dyDescent="0.35">
      <c r="A1514"/>
      <c r="B1514">
        <f t="shared" si="735"/>
        <v>138000</v>
      </c>
      <c r="C1514" s="237" t="str">
        <f t="shared" si="738"/>
        <v>-1.69341440789585E-06+0.00748845770746151i</v>
      </c>
      <c r="D1514" s="208" t="str">
        <f t="shared" si="739"/>
        <v>-2.51367418502958+0.0574115090905383i</v>
      </c>
      <c r="E1514" t="str">
        <f t="shared" si="740"/>
        <v>20500</v>
      </c>
      <c r="F1514" t="str">
        <f t="shared" si="741"/>
        <v>0.327868852459016</v>
      </c>
      <c r="G1514" t="str">
        <f t="shared" si="736"/>
        <v>0.327868852459016</v>
      </c>
      <c r="H1514" t="str">
        <f t="shared" si="742"/>
        <v>3.52112652678076+1.03999778748862i</v>
      </c>
      <c r="I1514" t="str">
        <f t="shared" si="743"/>
        <v>541.924732744239i</v>
      </c>
      <c r="J1514" t="str">
        <f t="shared" si="737"/>
        <v>-396.528518243341+118.555789932992i</v>
      </c>
      <c r="K1514" t="str">
        <f t="shared" si="744"/>
        <v>0.375084282975559-1.25452848004073i</v>
      </c>
      <c r="L1514" t="str">
        <f t="shared" si="745"/>
        <v>0.0757173036421603-0.215226708805264i</v>
      </c>
      <c r="M1514" t="str">
        <f t="shared" si="746"/>
        <v>0.450801586617719-1.46975518884599i</v>
      </c>
      <c r="N1514" t="str">
        <f t="shared" si="747"/>
        <v>-1.72131470476015i</v>
      </c>
      <c r="O1514" t="str">
        <f t="shared" si="748"/>
        <v>-0.149950669511939-0.988693479655308i</v>
      </c>
      <c r="P1514" t="str">
        <f t="shared" si="749"/>
        <v>1.14995066951194+0.988693479655308i</v>
      </c>
      <c r="Q1514" t="str">
        <f t="shared" si="750"/>
        <v>-1.14995066951194+0.732621225104842i</v>
      </c>
      <c r="R1514" t="str">
        <f t="shared" si="751"/>
        <v>-0.321683691609477-1.06471156751283i</v>
      </c>
      <c r="S1514" t="str">
        <f t="shared" si="752"/>
        <v>0.186404182912768i</v>
      </c>
      <c r="T1514" t="str">
        <f t="shared" si="753"/>
        <v>0.198466689780002-0.0599631856908274i</v>
      </c>
      <c r="U1514" t="str">
        <f t="shared" si="754"/>
        <v>0.0000499999999999999-0.00102972918667117i</v>
      </c>
      <c r="V1514" t="str">
        <f t="shared" si="755"/>
        <v>0.00002-0.0115329668907171i</v>
      </c>
      <c r="W1514" t="str">
        <f t="shared" si="756"/>
        <v>0.0000422727134364957-0.000945481100000755i</v>
      </c>
      <c r="X1514" t="str">
        <f t="shared" si="757"/>
        <v>0.0000490245620795543-0.000944827371109944i</v>
      </c>
      <c r="Y1514" t="str">
        <f t="shared" si="758"/>
        <v>0.009+0.693663657912626i</v>
      </c>
      <c r="Z1514" t="str">
        <f t="shared" si="759"/>
        <v>-0.0163534033222336-0.00106288014823499i</v>
      </c>
      <c r="AA1514" t="str">
        <f t="shared" si="760"/>
        <v>0.226253300370299-17.320090200159i</v>
      </c>
      <c r="AB1514" t="str">
        <f t="shared" si="761"/>
        <v>0.66335572309082-0.200421151009573i</v>
      </c>
      <c r="AC1514" t="str">
        <f t="shared" si="762"/>
        <v>1.00447178581048-1.06532068893028i</v>
      </c>
      <c r="AD1514" t="str">
        <f t="shared" si="763"/>
        <v>0.410395309834373+0.235727341018229i</v>
      </c>
      <c r="AE1514" t="str">
        <f t="shared" si="764"/>
        <v>-0.00646081011211004-0.00429114530950051i</v>
      </c>
      <c r="AF1514" t="str">
        <f t="shared" si="765"/>
        <v>-6.03480071181034-0.982586278398082i</v>
      </c>
      <c r="AG1514" t="str">
        <f t="shared" si="766"/>
        <v>1.01511593301064-0.0255381938964816i</v>
      </c>
      <c r="AH1514" t="str">
        <f t="shared" si="767"/>
        <v>0.0334351907268775+0.0326055216346921i</v>
      </c>
      <c r="AI1514">
        <f t="shared" si="768"/>
        <v>-26.613379584410616</v>
      </c>
      <c r="AJ1514">
        <f t="shared" si="769"/>
        <v>44.280231314395785</v>
      </c>
      <c r="AK1514"/>
      <c r="AL1514"/>
      <c r="AM1514"/>
      <c r="AN1514"/>
    </row>
    <row r="1515" spans="1:40" x14ac:dyDescent="0.35">
      <c r="A1515"/>
      <c r="B1515">
        <f t="shared" si="735"/>
        <v>138100</v>
      </c>
      <c r="C1515" s="237" t="str">
        <f t="shared" si="738"/>
        <v>-1.69096284930093E-06+0.00748303521872697i</v>
      </c>
      <c r="D1515" s="208" t="str">
        <f t="shared" si="739"/>
        <v>-2.5136741662343+0.0573699366769068i</v>
      </c>
      <c r="E1515" t="str">
        <f t="shared" si="740"/>
        <v>20500</v>
      </c>
      <c r="F1515" t="str">
        <f t="shared" si="741"/>
        <v>0.327868852459016</v>
      </c>
      <c r="G1515" t="str">
        <f t="shared" si="736"/>
        <v>0.327868852459016</v>
      </c>
      <c r="H1515" t="str">
        <f t="shared" si="742"/>
        <v>3.5215640010606+1.0393847594642i</v>
      </c>
      <c r="I1515" t="str">
        <f t="shared" si="743"/>
        <v>542.317431825938i</v>
      </c>
      <c r="J1515" t="str">
        <f t="shared" si="737"/>
        <v>-397.104855272784+118.641699925697i</v>
      </c>
      <c r="K1515" t="str">
        <f t="shared" si="744"/>
        <v>0.374583260094128-1.25376517177725i</v>
      </c>
      <c r="L1515" t="str">
        <f t="shared" si="745"/>
        <v>0.0756197445104666-0.215105157053748i</v>
      </c>
      <c r="M1515" t="str">
        <f t="shared" si="746"/>
        <v>0.450203004604595-1.468870328831i</v>
      </c>
      <c r="N1515" t="str">
        <f t="shared" si="747"/>
        <v>-1.72256203425635i</v>
      </c>
      <c r="O1515" t="str">
        <f t="shared" si="748"/>
        <v>-0.151183779083106-0.988505672690931i</v>
      </c>
      <c r="P1515" t="str">
        <f t="shared" si="749"/>
        <v>1.15118377908311+0.988505672690931i</v>
      </c>
      <c r="Q1515" t="str">
        <f t="shared" si="750"/>
        <v>-1.15118377908311+0.734056361565419i</v>
      </c>
      <c r="R1515" t="str">
        <f t="shared" si="751"/>
        <v>-0.321665774579051-1.06379754742022i</v>
      </c>
      <c r="S1515" t="str">
        <f t="shared" si="752"/>
        <v>0.186539258407631i</v>
      </c>
      <c r="T1515" t="str">
        <f t="shared" si="753"/>
        <v>0.198440005591625-0.0600032950450924i</v>
      </c>
      <c r="U1515" t="str">
        <f t="shared" si="754"/>
        <v>0.00005-0.00102898354642014i</v>
      </c>
      <c r="V1515" t="str">
        <f t="shared" si="755"/>
        <v>0.00002-0.0115246157199055i</v>
      </c>
      <c r="W1515" t="str">
        <f t="shared" si="756"/>
        <v>0.0000422727121767545-0.000944796690799708i</v>
      </c>
      <c r="X1515" t="str">
        <f t="shared" si="757"/>
        <v>0.000049014770298526-0.000944143505197982i</v>
      </c>
      <c r="Y1515" t="str">
        <f t="shared" si="758"/>
        <v>0.009+0.694166312737201i</v>
      </c>
      <c r="Z1515" t="str">
        <f t="shared" si="759"/>
        <v>-0.0163297076536638-0.00106162936212831i</v>
      </c>
      <c r="AA1515" t="str">
        <f t="shared" si="760"/>
        <v>0.225924672657263-17.3075186236359i</v>
      </c>
      <c r="AB1515" t="str">
        <f t="shared" si="761"/>
        <v>0.663266533770963-0.200555212648484i</v>
      </c>
      <c r="AC1515" t="str">
        <f t="shared" si="762"/>
        <v>1.00401498520561-1.06454309088621i</v>
      </c>
      <c r="AD1515" t="str">
        <f t="shared" si="763"/>
        <v>0.410699104478941+0.235705328052711i</v>
      </c>
      <c r="AE1515" t="str">
        <f t="shared" si="764"/>
        <v>-0.00645636461269182-0.00428500932782636i</v>
      </c>
      <c r="AF1515" t="str">
        <f t="shared" si="765"/>
        <v>-6.0352381672949-0.982014822787293i</v>
      </c>
      <c r="AG1515" t="str">
        <f t="shared" si="766"/>
        <v>1.01510358632484-0.0255388493164334i</v>
      </c>
      <c r="AH1515" t="str">
        <f t="shared" si="767"/>
        <v>0.0334213510827369+0.0325630220285429i</v>
      </c>
      <c r="AI1515">
        <f t="shared" si="768"/>
        <v>-26.620743249911488</v>
      </c>
      <c r="AJ1515">
        <f t="shared" si="769"/>
        <v>44.254734774817173</v>
      </c>
      <c r="AK1515"/>
      <c r="AL1515"/>
      <c r="AM1515"/>
      <c r="AN1515"/>
    </row>
    <row r="1516" spans="1:40" x14ac:dyDescent="0.35">
      <c r="A1516"/>
      <c r="B1516">
        <f t="shared" si="735"/>
        <v>138200</v>
      </c>
      <c r="C1516" s="237" t="str">
        <f t="shared" si="738"/>
        <v>-1.68851661054254E-06+0.00747762057729764i</v>
      </c>
      <c r="D1516" s="208" t="str">
        <f t="shared" si="739"/>
        <v>-2.51367414747981+0.0573284244259486i</v>
      </c>
      <c r="E1516" t="str">
        <f t="shared" si="740"/>
        <v>20500</v>
      </c>
      <c r="F1516" t="str">
        <f t="shared" si="741"/>
        <v>0.327868852459016</v>
      </c>
      <c r="G1516" t="str">
        <f t="shared" si="736"/>
        <v>0.327868852459016</v>
      </c>
      <c r="H1516" t="str">
        <f t="shared" si="742"/>
        <v>3.52200064357609+1.0387723525219i</v>
      </c>
      <c r="I1516" t="str">
        <f t="shared" si="743"/>
        <v>542.710130907637i</v>
      </c>
      <c r="J1516" t="str">
        <f t="shared" si="737"/>
        <v>-397.681609786492+118.727609918402i</v>
      </c>
      <c r="K1516" t="str">
        <f t="shared" si="744"/>
        <v>0.37408321243441-1.25300268587282i</v>
      </c>
      <c r="L1516" t="str">
        <f t="shared" si="745"/>
        <v>0.0755223660616388-0.21498371773655i</v>
      </c>
      <c r="M1516" t="str">
        <f t="shared" si="746"/>
        <v>0.449605578496049-1.46798640360937i</v>
      </c>
      <c r="N1516" t="str">
        <f t="shared" si="747"/>
        <v>-1.72380936375256i</v>
      </c>
      <c r="O1516" t="str">
        <f t="shared" si="748"/>
        <v>-0.152416653437923-0.988316327779109i</v>
      </c>
      <c r="P1516" t="str">
        <f t="shared" si="749"/>
        <v>1.15241665343792+0.988316327779109i</v>
      </c>
      <c r="Q1516" t="str">
        <f t="shared" si="750"/>
        <v>-1.15241665343792+0.735493035973451i</v>
      </c>
      <c r="R1516" t="str">
        <f t="shared" si="751"/>
        <v>-0.321647841454005-1.06288474012442i</v>
      </c>
      <c r="S1516" t="str">
        <f t="shared" si="752"/>
        <v>0.186674333902495i</v>
      </c>
      <c r="T1516" t="str">
        <f t="shared" si="753"/>
        <v>0.198413300877853-0.0600433965546017i</v>
      </c>
      <c r="U1516" t="str">
        <f t="shared" si="754"/>
        <v>0.0000500000000000001-0.00102823898524328i</v>
      </c>
      <c r="V1516" t="str">
        <f t="shared" si="755"/>
        <v>0.00002-0.0115162766347247i</v>
      </c>
      <c r="W1516" t="str">
        <f t="shared" si="756"/>
        <v>0.0000422727109161005-0.0009441132722241i</v>
      </c>
      <c r="X1516" t="str">
        <f t="shared" si="757"/>
        <v>0.0000490049997603904-0.000943460628973278i</v>
      </c>
      <c r="Y1516" t="str">
        <f t="shared" si="758"/>
        <v>0.009+0.694668967561775i</v>
      </c>
      <c r="Z1516" t="str">
        <f t="shared" si="759"/>
        <v>-0.0163060634757482-0.00106038143284588i</v>
      </c>
      <c r="AA1516" t="str">
        <f t="shared" si="760"/>
        <v>0.225596761188693-17.2949653052648i</v>
      </c>
      <c r="AB1516" t="str">
        <f t="shared" si="761"/>
        <v>0.663177275846956-0.200689248067058i</v>
      </c>
      <c r="AC1516" t="str">
        <f t="shared" si="762"/>
        <v>1.00355911523958-1.06376622960116i</v>
      </c>
      <c r="AD1516" t="str">
        <f t="shared" si="763"/>
        <v>0.411002910581462+0.235682945713488i</v>
      </c>
      <c r="AE1516" t="str">
        <f t="shared" si="764"/>
        <v>-0.00645192572898555-0.00427888092818164i</v>
      </c>
      <c r="AF1516" t="str">
        <f t="shared" si="765"/>
        <v>-6.0356747910559-0.981443928095951i</v>
      </c>
      <c r="AG1516" t="str">
        <f t="shared" si="766"/>
        <v>1.01509123444654-0.0255395046061289i</v>
      </c>
      <c r="AH1516" t="str">
        <f t="shared" si="767"/>
        <v>0.0334075236718256+0.0325205730951755i</v>
      </c>
      <c r="AI1516">
        <f t="shared" si="768"/>
        <v>-26.628103220915278</v>
      </c>
      <c r="AJ1516">
        <f t="shared" si="769"/>
        <v>44.229229090486818</v>
      </c>
      <c r="AK1516"/>
      <c r="AL1516"/>
      <c r="AM1516"/>
      <c r="AN1516"/>
    </row>
    <row r="1517" spans="1:40" x14ac:dyDescent="0.35">
      <c r="A1517"/>
      <c r="B1517">
        <f t="shared" si="735"/>
        <v>138300</v>
      </c>
      <c r="C1517" s="237" t="str">
        <f t="shared" si="738"/>
        <v>-1.68607567623987E-06+0.00747221376615118i</v>
      </c>
      <c r="D1517" s="208" t="str">
        <f t="shared" si="739"/>
        <v>-2.51367412876597+0.0572869722071591i</v>
      </c>
      <c r="E1517" t="str">
        <f t="shared" si="740"/>
        <v>20500</v>
      </c>
      <c r="F1517" t="str">
        <f t="shared" si="741"/>
        <v>0.327868852459016</v>
      </c>
      <c r="G1517" t="str">
        <f t="shared" si="736"/>
        <v>0.327868852459016</v>
      </c>
      <c r="H1517" t="str">
        <f t="shared" si="742"/>
        <v>3.52243645635488+1.03816056596264i</v>
      </c>
      <c r="I1517" t="str">
        <f t="shared" si="743"/>
        <v>543.102829989336i</v>
      </c>
      <c r="J1517" t="str">
        <f t="shared" si="737"/>
        <v>-398.258781784467+118.813519911107i</v>
      </c>
      <c r="K1517" t="str">
        <f t="shared" si="744"/>
        <v>0.373584137543724-1.25224102125314i</v>
      </c>
      <c r="L1517" t="str">
        <f t="shared" si="745"/>
        <v>0.075425167870517-0.214862390759027i</v>
      </c>
      <c r="M1517" t="str">
        <f t="shared" si="746"/>
        <v>0.449009305414241-1.46710341201217i</v>
      </c>
      <c r="N1517" t="str">
        <f t="shared" si="747"/>
        <v>-1.72505669324876i</v>
      </c>
      <c r="O1517" t="str">
        <f t="shared" si="748"/>
        <v>-0.153649290658226-0.988125445214434i</v>
      </c>
      <c r="P1517" t="str">
        <f t="shared" si="749"/>
        <v>1.15364929065823+0.988125445214434i</v>
      </c>
      <c r="Q1517" t="str">
        <f t="shared" si="750"/>
        <v>-1.15364929065823+0.736931248034326i</v>
      </c>
      <c r="R1517" t="str">
        <f t="shared" si="751"/>
        <v>-0.321629892226971-1.06197314298124i</v>
      </c>
      <c r="S1517" t="str">
        <f t="shared" si="752"/>
        <v>0.186809409397359i</v>
      </c>
      <c r="T1517" t="str">
        <f t="shared" si="753"/>
        <v>0.198386575636183-0.0600834902114567i</v>
      </c>
      <c r="U1517" t="str">
        <f t="shared" si="754"/>
        <v>0.00005-0.00102749550079986i</v>
      </c>
      <c r="V1517" t="str">
        <f t="shared" si="755"/>
        <v>0.00002-0.0115079496089584i</v>
      </c>
      <c r="W1517" t="str">
        <f t="shared" si="756"/>
        <v>0.000042272709654534-0.00094343084212509i</v>
      </c>
      <c r="X1517" t="str">
        <f t="shared" si="757"/>
        <v>0.0000489952504037318-0.000942778740289442i</v>
      </c>
      <c r="Y1517" t="str">
        <f t="shared" si="758"/>
        <v>0.009+0.695171622386349i</v>
      </c>
      <c r="Z1517" t="str">
        <f t="shared" si="759"/>
        <v>-0.0162824706393576-0.00105913635115403i</v>
      </c>
      <c r="AA1517" t="str">
        <f t="shared" si="760"/>
        <v>0.225269563882451-17.2824302052528i</v>
      </c>
      <c r="AB1517" t="str">
        <f t="shared" si="761"/>
        <v>0.663087949310436-0.200823257238894i</v>
      </c>
      <c r="AC1517" t="str">
        <f t="shared" si="762"/>
        <v>1.00310417364185-1.06299010414135i</v>
      </c>
      <c r="AD1517" t="str">
        <f t="shared" si="763"/>
        <v>0.411306727719064+0.235660193930799i</v>
      </c>
      <c r="AE1517" t="str">
        <f t="shared" si="764"/>
        <v>-0.00644749343994382-0.00427276009534504i</v>
      </c>
      <c r="AF1517" t="str">
        <f t="shared" si="765"/>
        <v>-6.03611058512085-0.980873593755481i</v>
      </c>
      <c r="AG1517" t="str">
        <f t="shared" si="766"/>
        <v>1.0150788773822-0.0255401597392327i</v>
      </c>
      <c r="AH1517" t="str">
        <f t="shared" si="767"/>
        <v>0.0333937084446497+0.0324781747338984i</v>
      </c>
      <c r="AI1517">
        <f t="shared" si="768"/>
        <v>-26.635459504966462</v>
      </c>
      <c r="AJ1517">
        <f t="shared" si="769"/>
        <v>44.203714274379436</v>
      </c>
      <c r="AK1517"/>
      <c r="AL1517"/>
      <c r="AM1517"/>
      <c r="AN1517"/>
    </row>
    <row r="1518" spans="1:40" x14ac:dyDescent="0.35">
      <c r="A1518"/>
      <c r="B1518">
        <f t="shared" si="735"/>
        <v>138400</v>
      </c>
      <c r="C1518" s="237" t="str">
        <f t="shared" si="738"/>
        <v>-1.68364003106767E-06+0.00746681476831443i</v>
      </c>
      <c r="D1518" s="208" t="str">
        <f t="shared" si="739"/>
        <v>-2.51367411009269+0.0572455798904107i</v>
      </c>
      <c r="E1518" t="str">
        <f t="shared" si="740"/>
        <v>20500</v>
      </c>
      <c r="F1518" t="str">
        <f t="shared" si="741"/>
        <v>0.327868852459016</v>
      </c>
      <c r="G1518" t="str">
        <f t="shared" si="736"/>
        <v>0.327868852459016</v>
      </c>
      <c r="H1518" t="str">
        <f t="shared" si="742"/>
        <v>3.52287144141877+1.03754939908749i</v>
      </c>
      <c r="I1518" t="str">
        <f t="shared" si="743"/>
        <v>543.495529071034i</v>
      </c>
      <c r="J1518" t="str">
        <f t="shared" si="737"/>
        <v>-398.836371266707+118.899429903812i</v>
      </c>
      <c r="K1518" t="str">
        <f t="shared" si="744"/>
        <v>0.373086032976839-1.25148017684484i</v>
      </c>
      <c r="L1518" t="str">
        <f t="shared" si="745"/>
        <v>0.075328149513119-0.214741176026393i</v>
      </c>
      <c r="M1518" t="str">
        <f t="shared" si="746"/>
        <v>0.448414182489958-1.46622135287123i</v>
      </c>
      <c r="N1518" t="str">
        <f t="shared" si="747"/>
        <v>-1.72630402274496i</v>
      </c>
      <c r="O1518" t="str">
        <f t="shared" si="748"/>
        <v>-0.15488168882625-0.987933025293885i</v>
      </c>
      <c r="P1518" t="str">
        <f t="shared" si="749"/>
        <v>1.15488168882625+0.987933025293885i</v>
      </c>
      <c r="Q1518" t="str">
        <f t="shared" si="750"/>
        <v>-1.15488168882625+0.738370997451075i</v>
      </c>
      <c r="R1518" t="str">
        <f t="shared" si="751"/>
        <v>-0.321611926890532-1.0610627533541i</v>
      </c>
      <c r="S1518" t="str">
        <f t="shared" si="752"/>
        <v>0.186944484892224i</v>
      </c>
      <c r="T1518" t="str">
        <f t="shared" si="753"/>
        <v>0.198359829864107-0.0601235760077461i</v>
      </c>
      <c r="U1518" t="str">
        <f t="shared" si="754"/>
        <v>0.00005-0.00102675309075593i</v>
      </c>
      <c r="V1518" t="str">
        <f t="shared" si="755"/>
        <v>0.00002-0.0114996346164664i</v>
      </c>
      <c r="W1518" t="str">
        <f t="shared" si="756"/>
        <v>0.0000422727083920555-0.000942749398360026i</v>
      </c>
      <c r="X1518" t="str">
        <f t="shared" si="757"/>
        <v>0.0000489855221673582-0.000942097837006294i</v>
      </c>
      <c r="Y1518" t="str">
        <f t="shared" si="758"/>
        <v>0.009+0.695674277210924i</v>
      </c>
      <c r="Z1518" t="str">
        <f t="shared" si="759"/>
        <v>-0.0162589289959031-0.00105789410785679i</v>
      </c>
      <c r="AA1518" t="str">
        <f t="shared" si="760"/>
        <v>0.224943078663969-17.2699132839222i</v>
      </c>
      <c r="AB1518" t="str">
        <f t="shared" si="761"/>
        <v>0.662998554153018-0.200957240137549i</v>
      </c>
      <c r="AC1518" t="str">
        <f t="shared" si="762"/>
        <v>1.0026501581488-1.06221471357362i</v>
      </c>
      <c r="AD1518" t="str">
        <f t="shared" si="763"/>
        <v>0.411610555468685+0.235637072635295i</v>
      </c>
      <c r="AE1518" t="str">
        <f t="shared" si="764"/>
        <v>-0.00644306772459608-0.0042666468141417i</v>
      </c>
      <c r="AF1518" t="str">
        <f t="shared" si="765"/>
        <v>-6.03654555151146-0.980303819197079i</v>
      </c>
      <c r="AG1518" t="str">
        <f t="shared" si="766"/>
        <v>1.01506651513834-0.0255408146894736i</v>
      </c>
      <c r="AH1518" t="str">
        <f t="shared" si="767"/>
        <v>0.0333799053518982+0.0324358268443151i</v>
      </c>
      <c r="AI1518">
        <f t="shared" si="768"/>
        <v>-26.642812109594999</v>
      </c>
      <c r="AJ1518">
        <f t="shared" si="769"/>
        <v>44.178190339424852</v>
      </c>
      <c r="AK1518"/>
      <c r="AL1518"/>
      <c r="AM1518"/>
      <c r="AN1518"/>
    </row>
    <row r="1519" spans="1:40" x14ac:dyDescent="0.35">
      <c r="A1519"/>
      <c r="B1519">
        <f t="shared" si="735"/>
        <v>138500</v>
      </c>
      <c r="C1519" s="237" t="str">
        <f t="shared" si="738"/>
        <v>-0.000001681209659756+0.00746142356686326i</v>
      </c>
      <c r="D1519" s="208" t="str">
        <f t="shared" si="739"/>
        <v>-2.51367409145985+0.0572042473459517i</v>
      </c>
      <c r="E1519" t="str">
        <f t="shared" si="740"/>
        <v>20500</v>
      </c>
      <c r="F1519" t="str">
        <f t="shared" si="741"/>
        <v>0.327868852459016</v>
      </c>
      <c r="G1519" t="str">
        <f t="shared" si="736"/>
        <v>0.327868852459016</v>
      </c>
      <c r="H1519" t="str">
        <f t="shared" si="742"/>
        <v>3.52330560078367+1.03693885119766i</v>
      </c>
      <c r="I1519" t="str">
        <f t="shared" si="743"/>
        <v>543.888228152733i</v>
      </c>
      <c r="J1519" t="str">
        <f t="shared" si="737"/>
        <v>-399.414378233214+118.985339896518i</v>
      </c>
      <c r="K1519" t="str">
        <f t="shared" si="744"/>
        <v>0.372588896295933-1.25072015157553i</v>
      </c>
      <c r="L1519" t="str">
        <f t="shared" si="745"/>
        <v>0.0752313105666407-0.214620073443728i</v>
      </c>
      <c r="M1519" t="str">
        <f t="shared" si="746"/>
        <v>0.447820206862574-1.46534022501926i</v>
      </c>
      <c r="N1519" t="str">
        <f t="shared" si="747"/>
        <v>-1.72755135224116i</v>
      </c>
      <c r="O1519" t="str">
        <f t="shared" si="748"/>
        <v>-0.156113846024592-0.987739068316835i</v>
      </c>
      <c r="P1519" t="str">
        <f t="shared" si="749"/>
        <v>1.15611384602459+0.987739068316835i</v>
      </c>
      <c r="Q1519" t="str">
        <f t="shared" si="750"/>
        <v>-1.15611384602459+0.739812283924325i</v>
      </c>
      <c r="R1519" t="str">
        <f t="shared" si="751"/>
        <v>-0.321593945437297-1.06015356861401i</v>
      </c>
      <c r="S1519" t="str">
        <f t="shared" si="752"/>
        <v>0.187079560387088i</v>
      </c>
      <c r="T1519" t="str">
        <f t="shared" si="753"/>
        <v>0.198333063559112-0.0601636539355587i</v>
      </c>
      <c r="U1519" t="str">
        <f t="shared" si="754"/>
        <v>0.0000500000000000001-0.00102601175278427i</v>
      </c>
      <c r="V1519" t="str">
        <f t="shared" si="755"/>
        <v>0.00002-0.0114913316311838i</v>
      </c>
      <c r="W1519" t="str">
        <f t="shared" si="756"/>
        <v>0.0000422727071286643-0.000942068938792425i</v>
      </c>
      <c r="X1519" t="str">
        <f t="shared" si="757"/>
        <v>0.0000489758149902952-0.000941417916989808i</v>
      </c>
      <c r="Y1519" t="str">
        <f t="shared" si="758"/>
        <v>0.009+0.696176932035498i</v>
      </c>
      <c r="Z1519" t="str">
        <f t="shared" si="759"/>
        <v>-0.0162354383973324-0.00105665469379567i</v>
      </c>
      <c r="AA1519" t="str">
        <f t="shared" si="760"/>
        <v>0.224617303466214-17.2574145017111i</v>
      </c>
      <c r="AB1519" t="str">
        <f t="shared" si="761"/>
        <v>0.662909090366303-0.201091196736581i</v>
      </c>
      <c r="AC1519" t="str">
        <f t="shared" si="762"/>
        <v>1.00219706650354-1.06144005696549i</v>
      </c>
      <c r="AD1519" t="str">
        <f t="shared" si="763"/>
        <v>0.411914393407084+0.235613581758079i</v>
      </c>
      <c r="AE1519" t="str">
        <f t="shared" si="764"/>
        <v>-0.00643864856204857-0.00426054106944372i</v>
      </c>
      <c r="AF1519" t="str">
        <f t="shared" si="765"/>
        <v>-6.03697969224352-0.979734603851708i</v>
      </c>
      <c r="AG1519" t="str">
        <f t="shared" si="766"/>
        <v>1.01505414772144-0.0255414694306458i</v>
      </c>
      <c r="AH1519" t="str">
        <f t="shared" si="767"/>
        <v>0.0333661143444439+0.032393529326331i</v>
      </c>
      <c r="AI1519">
        <f t="shared" si="768"/>
        <v>-26.650161042315098</v>
      </c>
      <c r="AJ1519">
        <f t="shared" si="769"/>
        <v>44.152657298513674</v>
      </c>
      <c r="AK1519"/>
      <c r="AL1519"/>
      <c r="AM1519"/>
      <c r="AN1519"/>
    </row>
    <row r="1520" spans="1:40" x14ac:dyDescent="0.35">
      <c r="A1520"/>
      <c r="B1520">
        <f t="shared" si="735"/>
        <v>138600</v>
      </c>
      <c r="C1520" s="237" t="str">
        <f t="shared" si="738"/>
        <v>-1.67878454708996E-06+0.00745604014492238i</v>
      </c>
      <c r="D1520" s="208" t="str">
        <f t="shared" si="739"/>
        <v>-2.51367407286732+0.0571629744444049i</v>
      </c>
      <c r="E1520" t="str">
        <f t="shared" si="740"/>
        <v>20500</v>
      </c>
      <c r="F1520" t="str">
        <f t="shared" si="741"/>
        <v>0.327868852459016</v>
      </c>
      <c r="G1520" t="str">
        <f t="shared" si="736"/>
        <v>0.327868852459016</v>
      </c>
      <c r="H1520" t="str">
        <f t="shared" si="742"/>
        <v>3.5237389364596+1.03632892159451i</v>
      </c>
      <c r="I1520" t="str">
        <f t="shared" si="743"/>
        <v>544.280927234432i</v>
      </c>
      <c r="J1520" t="str">
        <f t="shared" si="737"/>
        <v>-399.992802683987+119.071249889222i</v>
      </c>
      <c r="K1520" t="str">
        <f t="shared" si="744"/>
        <v>0.372092725070568-1.24996094437378i</v>
      </c>
      <c r="L1520" t="str">
        <f t="shared" si="745"/>
        <v>0.0751346506094486-0.21449908291597i</v>
      </c>
      <c r="M1520" t="str">
        <f t="shared" si="746"/>
        <v>0.447227375680017-1.46446002728975i</v>
      </c>
      <c r="N1520" t="str">
        <f t="shared" si="747"/>
        <v>-1.72879868173737i</v>
      </c>
      <c r="O1520" t="str">
        <f t="shared" si="748"/>
        <v>-0.157345760336235-0.987543574585047i</v>
      </c>
      <c r="P1520" t="str">
        <f t="shared" si="749"/>
        <v>1.15734576033623+0.987543574585047i</v>
      </c>
      <c r="Q1520" t="str">
        <f t="shared" si="750"/>
        <v>-1.15734576033623+0.741255107152323i</v>
      </c>
      <c r="R1520" t="str">
        <f t="shared" si="751"/>
        <v>-0.321575947859854-1.05924558613958i</v>
      </c>
      <c r="S1520" t="str">
        <f t="shared" si="752"/>
        <v>0.187214635881953i</v>
      </c>
      <c r="T1520" t="str">
        <f t="shared" si="753"/>
        <v>0.198306276718687-0.0602037239869765i</v>
      </c>
      <c r="U1520" t="str">
        <f t="shared" si="754"/>
        <v>0.00005-0.00102527148456436i</v>
      </c>
      <c r="V1520" t="str">
        <f t="shared" si="755"/>
        <v>0.00002-0.0114830406271209i</v>
      </c>
      <c r="W1520" t="str">
        <f t="shared" si="756"/>
        <v>0.0000422727058643606-0.000941389461291999i</v>
      </c>
      <c r="X1520" t="str">
        <f t="shared" si="757"/>
        <v>0.0000489661288117911-0.00094073897811215i</v>
      </c>
      <c r="Y1520" t="str">
        <f t="shared" si="758"/>
        <v>0.009+0.696679586860073i</v>
      </c>
      <c r="Z1520" t="str">
        <f t="shared" si="759"/>
        <v>-0.0162119986961288-0.00105541809984956i</v>
      </c>
      <c r="AA1520" t="str">
        <f t="shared" si="760"/>
        <v>0.224292236229655-17.244933819172i</v>
      </c>
      <c r="AB1520" t="str">
        <f t="shared" si="761"/>
        <v>0.662819557941899-0.201225127009525i</v>
      </c>
      <c r="AC1520" t="str">
        <f t="shared" si="762"/>
        <v>1.00174489645599-1.06066613338512i</v>
      </c>
      <c r="AD1520" t="str">
        <f t="shared" si="763"/>
        <v>0.412218241110852+0.235589721230694i</v>
      </c>
      <c r="AE1520" t="str">
        <f t="shared" si="764"/>
        <v>-0.00643423593148426-0.00425444284616991i</v>
      </c>
      <c r="AF1520" t="str">
        <f t="shared" si="765"/>
        <v>-6.03741300932692-0.979165947150105i</v>
      </c>
      <c r="AG1520" t="str">
        <f t="shared" si="766"/>
        <v>1.01504177513801-0.0255421239366086i</v>
      </c>
      <c r="AH1520" t="str">
        <f t="shared" si="767"/>
        <v>0.0333523353733431+0.0323512820801484i</v>
      </c>
      <c r="AI1520">
        <f t="shared" si="768"/>
        <v>-26.657506310625728</v>
      </c>
      <c r="AJ1520">
        <f t="shared" si="769"/>
        <v>44.127115164493581</v>
      </c>
      <c r="AK1520"/>
      <c r="AL1520"/>
      <c r="AM1520"/>
      <c r="AN1520"/>
    </row>
    <row r="1521" spans="1:40" x14ac:dyDescent="0.35">
      <c r="A1521"/>
      <c r="B1521">
        <f t="shared" si="735"/>
        <v>138700</v>
      </c>
      <c r="C1521" s="237" t="str">
        <f t="shared" si="738"/>
        <v>-0.0000016763646779095+0.00745066448566516i</v>
      </c>
      <c r="D1521" s="208" t="str">
        <f t="shared" si="739"/>
        <v>-2.51367405431499+0.0571217610567663i</v>
      </c>
      <c r="E1521" t="str">
        <f t="shared" si="740"/>
        <v>20500</v>
      </c>
      <c r="F1521" t="str">
        <f t="shared" si="741"/>
        <v>0.327868852459016</v>
      </c>
      <c r="G1521" t="str">
        <f t="shared" si="736"/>
        <v>0.327868852459016</v>
      </c>
      <c r="H1521" t="str">
        <f t="shared" si="742"/>
        <v>3.52417145045075+1.03571960957952i</v>
      </c>
      <c r="I1521" t="str">
        <f t="shared" si="743"/>
        <v>544.67362631613i</v>
      </c>
      <c r="J1521" t="str">
        <f t="shared" si="737"/>
        <v>-400.571644619027+119.157159881927i</v>
      </c>
      <c r="K1521" t="str">
        <f t="shared" si="744"/>
        <v>0.371597516877683-1.24920255416911i</v>
      </c>
      <c r="L1521" t="str">
        <f t="shared" si="745"/>
        <v>0.075038169221079-0.214378204347925i</v>
      </c>
      <c r="M1521" t="str">
        <f t="shared" si="746"/>
        <v>0.446635686098762-1.46358075851704i</v>
      </c>
      <c r="N1521" t="str">
        <f t="shared" si="747"/>
        <v>-1.73004601123357i</v>
      </c>
      <c r="O1521" t="str">
        <f t="shared" si="748"/>
        <v>-0.158577429844508-0.987346544402678i</v>
      </c>
      <c r="P1521" t="str">
        <f t="shared" si="749"/>
        <v>1.15857742984451+0.987346544402678i</v>
      </c>
      <c r="Q1521" t="str">
        <f t="shared" si="750"/>
        <v>-1.15857742984451+0.742699466830892i</v>
      </c>
      <c r="R1521" t="str">
        <f t="shared" si="751"/>
        <v>-0.321557934150793-1.05833880331699i</v>
      </c>
      <c r="S1521" t="str">
        <f t="shared" si="752"/>
        <v>0.187349711376817i</v>
      </c>
      <c r="T1521" t="str">
        <f t="shared" si="753"/>
        <v>0.198279469340324-0.0602437861540766i</v>
      </c>
      <c r="U1521" t="str">
        <f t="shared" si="754"/>
        <v>0.00005-0.00102453228378241i</v>
      </c>
      <c r="V1521" t="str">
        <f t="shared" si="755"/>
        <v>0.00002-0.011474761578363i</v>
      </c>
      <c r="W1521" t="str">
        <f t="shared" si="756"/>
        <v>0.0000422727045991447-0.000940710963734606i</v>
      </c>
      <c r="X1521" t="str">
        <f t="shared" si="757"/>
        <v>0.0000489564635713116-0.0009400610182516i</v>
      </c>
      <c r="Y1521" t="str">
        <f t="shared" si="758"/>
        <v>0.009+0.697182241684647i</v>
      </c>
      <c r="Z1521" t="str">
        <f t="shared" si="759"/>
        <v>-0.0161886097453082-0.00105418431693449i</v>
      </c>
      <c r="AA1521" t="str">
        <f t="shared" si="760"/>
        <v>0.223967874902232-17.2324711969722i</v>
      </c>
      <c r="AB1521" t="str">
        <f t="shared" si="761"/>
        <v>0.662729956871423-0.2013590309299i</v>
      </c>
      <c r="AC1521" t="str">
        <f t="shared" si="762"/>
        <v>1.00129364576283-1.0598929419014i</v>
      </c>
      <c r="AD1521" t="str">
        <f t="shared" si="763"/>
        <v>0.41252209815639+0.235565490985132i</v>
      </c>
      <c r="AE1521" t="str">
        <f t="shared" si="764"/>
        <v>-0.00642982981216205-0.00424835212928561i</v>
      </c>
      <c r="AF1521" t="str">
        <f t="shared" si="765"/>
        <v>-6.03784550476574-0.978597848522754i</v>
      </c>
      <c r="AG1521" t="str">
        <f t="shared" si="766"/>
        <v>1.0150293973946-0.0255427781812854i</v>
      </c>
      <c r="AH1521" t="str">
        <f t="shared" si="767"/>
        <v>0.0333385683898322+0.0323090850062663i</v>
      </c>
      <c r="AI1521">
        <f t="shared" si="768"/>
        <v>-26.6648479220109</v>
      </c>
      <c r="AJ1521">
        <f t="shared" si="769"/>
        <v>44.101563950172455</v>
      </c>
      <c r="AK1521"/>
      <c r="AL1521"/>
      <c r="AM1521"/>
      <c r="AN1521"/>
    </row>
    <row r="1522" spans="1:40" x14ac:dyDescent="0.35">
      <c r="A1522"/>
      <c r="B1522">
        <f t="shared" ref="B1522:B1585" si="770">B1521+100</f>
        <v>138800</v>
      </c>
      <c r="C1522" s="237" t="str">
        <f t="shared" si="738"/>
        <v>-1.67395003710916E-06+0.00744529657231348i</v>
      </c>
      <c r="D1522" s="208" t="str">
        <f t="shared" si="739"/>
        <v>-2.51367403580274+0.0570806070544034i</v>
      </c>
      <c r="E1522" t="str">
        <f t="shared" si="740"/>
        <v>20500</v>
      </c>
      <c r="F1522" t="str">
        <f t="shared" si="741"/>
        <v>0.327868852459016</v>
      </c>
      <c r="G1522" t="str">
        <f t="shared" si="736"/>
        <v>0.327868852459016</v>
      </c>
      <c r="H1522" t="str">
        <f t="shared" si="742"/>
        <v>3.52460314475547+1.03511091445436i</v>
      </c>
      <c r="I1522" t="str">
        <f t="shared" si="743"/>
        <v>545.066325397829i</v>
      </c>
      <c r="J1522" t="str">
        <f t="shared" si="737"/>
        <v>-401.150904038332+119.243069874632i</v>
      </c>
      <c r="K1522" t="str">
        <f t="shared" si="744"/>
        <v>0.37110326930155-1.24844497989202i</v>
      </c>
      <c r="L1522" t="str">
        <f t="shared" si="745"/>
        <v>0.0749418659822336-0.214257437644266i</v>
      </c>
      <c r="M1522" t="str">
        <f t="shared" si="746"/>
        <v>0.446045135283784-1.46270241753629i</v>
      </c>
      <c r="N1522" t="str">
        <f t="shared" si="747"/>
        <v>-1.73129334072977i</v>
      </c>
      <c r="O1522" t="str">
        <f t="shared" si="748"/>
        <v>-0.159808852633151-0.987147978076274i</v>
      </c>
      <c r="P1522" t="str">
        <f t="shared" si="749"/>
        <v>1.15980885263315+0.987147978076274i</v>
      </c>
      <c r="Q1522" t="str">
        <f t="shared" si="750"/>
        <v>-1.15980885263315+0.744145362653496i</v>
      </c>
      <c r="R1522" t="str">
        <f t="shared" si="751"/>
        <v>-0.32153990430267-1.05743321753992i</v>
      </c>
      <c r="S1522" t="str">
        <f t="shared" si="752"/>
        <v>0.187484786871682i</v>
      </c>
      <c r="T1522" t="str">
        <f t="shared" si="753"/>
        <v>0.198252641421509-0.0602838404289271i</v>
      </c>
      <c r="U1522" t="str">
        <f t="shared" si="754"/>
        <v>0.00005-0.00102379414813127i</v>
      </c>
      <c r="V1522" t="str">
        <f t="shared" si="755"/>
        <v>0.00002-0.0114664944590703i</v>
      </c>
      <c r="W1522" t="str">
        <f t="shared" si="756"/>
        <v>0.0000422727033330163-0.000940033444002196i</v>
      </c>
      <c r="X1522" t="str">
        <f t="shared" si="757"/>
        <v>0.0000489468192085408-0.000939384035292551i</v>
      </c>
      <c r="Y1522" t="str">
        <f t="shared" si="758"/>
        <v>0.009+0.697684896509221i</v>
      </c>
      <c r="Z1522" t="str">
        <f t="shared" si="759"/>
        <v>-0.0161652713984167-0.00105295333600342i</v>
      </c>
      <c r="AA1522" t="str">
        <f t="shared" si="760"/>
        <v>0.223644217439321-17.2200265958928i</v>
      </c>
      <c r="AB1522" t="str">
        <f t="shared" si="761"/>
        <v>0.662640287146472-0.201492908471193i</v>
      </c>
      <c r="AC1522" t="str">
        <f t="shared" si="762"/>
        <v>1.0008433121875-1.05912048158384i</v>
      </c>
      <c r="AD1522" t="str">
        <f t="shared" si="763"/>
        <v>0.412825964119922+0.235540890953815i</v>
      </c>
      <c r="AE1522" t="str">
        <f t="shared" si="764"/>
        <v>-0.00642543018341657-0.00424226890380221i</v>
      </c>
      <c r="AF1522" t="str">
        <f t="shared" si="765"/>
        <v>-6.03827718055821-0.978030307399957i</v>
      </c>
      <c r="AG1522" t="str">
        <f t="shared" si="766"/>
        <v>1.01501701449771-0.0255434321386639i</v>
      </c>
      <c r="AH1522" t="str">
        <f t="shared" si="767"/>
        <v>0.0333248133453296+0.0322669380054795i</v>
      </c>
      <c r="AI1522">
        <f t="shared" si="768"/>
        <v>-26.672185883939328</v>
      </c>
      <c r="AJ1522">
        <f t="shared" si="769"/>
        <v>44.076003668316346</v>
      </c>
      <c r="AK1522"/>
      <c r="AL1522"/>
      <c r="AM1522"/>
      <c r="AN1522"/>
    </row>
    <row r="1523" spans="1:40" x14ac:dyDescent="0.35">
      <c r="A1523"/>
      <c r="B1523">
        <f t="shared" si="770"/>
        <v>138900</v>
      </c>
      <c r="C1523" s="237" t="str">
        <f t="shared" si="738"/>
        <v>-1.67154060963784E-06+0.00743993638813752i</v>
      </c>
      <c r="D1523" s="208" t="str">
        <f t="shared" si="739"/>
        <v>-2.51367401733047+0.0570395123090543i</v>
      </c>
      <c r="E1523" t="str">
        <f t="shared" si="740"/>
        <v>20500</v>
      </c>
      <c r="F1523" t="str">
        <f t="shared" si="741"/>
        <v>0.327868852459016</v>
      </c>
      <c r="G1523" t="str">
        <f t="shared" si="736"/>
        <v>0.327868852459016</v>
      </c>
      <c r="H1523" t="str">
        <f t="shared" si="742"/>
        <v>3.52503402136634+1.03450283552088i</v>
      </c>
      <c r="I1523" t="str">
        <f t="shared" si="743"/>
        <v>545.459024479528i</v>
      </c>
      <c r="J1523" t="str">
        <f t="shared" si="737"/>
        <v>-401.730580941904+119.328979867338i</v>
      </c>
      <c r="K1523" t="str">
        <f t="shared" si="744"/>
        <v>0.370609979933751-1.24768822047397i</v>
      </c>
      <c r="L1523" t="str">
        <f t="shared" si="745"/>
        <v>0.074845740474774-0.214136782709533i</v>
      </c>
      <c r="M1523" t="str">
        <f t="shared" si="746"/>
        <v>0.445455720408525-1.4618250031835i</v>
      </c>
      <c r="N1523" t="str">
        <f t="shared" si="747"/>
        <v>-1.73254067022598i</v>
      </c>
      <c r="O1523" t="str">
        <f t="shared" si="748"/>
        <v>-0.161040026786291-0.986947875914767i</v>
      </c>
      <c r="P1523" t="str">
        <f t="shared" si="749"/>
        <v>1.16104002678629+0.986947875914767i</v>
      </c>
      <c r="Q1523" t="str">
        <f t="shared" si="750"/>
        <v>-1.16104002678629+0.745592794311213i</v>
      </c>
      <c r="R1523" t="str">
        <f t="shared" si="751"/>
        <v>-0.321521858308065-1.05652882620954i</v>
      </c>
      <c r="S1523" t="str">
        <f t="shared" si="752"/>
        <v>0.187619862366546i</v>
      </c>
      <c r="T1523" t="str">
        <f t="shared" si="753"/>
        <v>0.198225792959722-0.0603238868035953i</v>
      </c>
      <c r="U1523" t="str">
        <f t="shared" si="754"/>
        <v>0.00005-0.00102305707531045i</v>
      </c>
      <c r="V1523" t="str">
        <f t="shared" si="755"/>
        <v>0.00002-0.011458239243477i</v>
      </c>
      <c r="W1523" t="str">
        <f t="shared" si="756"/>
        <v>0.0000422727020659757-0.00093935689998286i</v>
      </c>
      <c r="X1523" t="str">
        <f t="shared" si="757"/>
        <v>0.0000489371956633804-0.000938708027125516i</v>
      </c>
      <c r="Y1523" t="str">
        <f t="shared" si="758"/>
        <v>0.009+0.698187551333796i</v>
      </c>
      <c r="Z1523" t="str">
        <f t="shared" si="759"/>
        <v>-0.016141983509529-0.00105172514804617i</v>
      </c>
      <c r="AA1523" t="str">
        <f t="shared" si="760"/>
        <v>0.223321261803704-17.2075999768284i</v>
      </c>
      <c r="AB1523" t="str">
        <f t="shared" si="761"/>
        <v>0.662550548758623-0.20162675960689i</v>
      </c>
      <c r="AC1523" t="str">
        <f t="shared" si="762"/>
        <v>1.00039389350012-1.05834875150263i</v>
      </c>
      <c r="AD1523" t="str">
        <f t="shared" si="763"/>
        <v>0.413129838577496+0.235515921069602i</v>
      </c>
      <c r="AE1523" t="str">
        <f t="shared" si="764"/>
        <v>-0.00642103702465815-0.00423619315477725i</v>
      </c>
      <c r="AF1523" t="str">
        <f t="shared" si="765"/>
        <v>-6.03870803869681-0.977463323211826i</v>
      </c>
      <c r="AG1523" t="str">
        <f t="shared" si="766"/>
        <v>1.0150046264539-0.0255440857827957i</v>
      </c>
      <c r="AH1523" t="str">
        <f t="shared" si="767"/>
        <v>0.0333110701914338+0.0322248409788766i</v>
      </c>
      <c r="AI1523">
        <f t="shared" si="768"/>
        <v>-26.679520203864758</v>
      </c>
      <c r="AJ1523">
        <f t="shared" si="769"/>
        <v>44.050434331649832</v>
      </c>
      <c r="AK1523"/>
      <c r="AL1523"/>
      <c r="AM1523"/>
      <c r="AN1523"/>
    </row>
    <row r="1524" spans="1:40" x14ac:dyDescent="0.35">
      <c r="A1524"/>
      <c r="B1524">
        <f t="shared" si="770"/>
        <v>139000</v>
      </c>
      <c r="C1524" s="237" t="str">
        <f t="shared" si="738"/>
        <v>-1.66913638049854E-06+0.00743458391645561i</v>
      </c>
      <c r="D1524" s="208" t="str">
        <f t="shared" si="739"/>
        <v>-2.51367399889804+0.0569984766928264i</v>
      </c>
      <c r="E1524" t="str">
        <f t="shared" si="740"/>
        <v>20500</v>
      </c>
      <c r="F1524" t="str">
        <f t="shared" si="741"/>
        <v>0.327868852459016</v>
      </c>
      <c r="G1524" t="str">
        <f t="shared" si="736"/>
        <v>0.327868852459016</v>
      </c>
      <c r="H1524" t="str">
        <f t="shared" si="742"/>
        <v>3.52546408227009+1.03389537208103i</v>
      </c>
      <c r="I1524" t="str">
        <f t="shared" si="743"/>
        <v>545.851723561227i</v>
      </c>
      <c r="J1524" t="str">
        <f t="shared" si="737"/>
        <v>-402.310675329741+119.414889860042i</v>
      </c>
      <c r="K1524" t="str">
        <f t="shared" si="744"/>
        <v>0.370117646373152-1.24693227484743i</v>
      </c>
      <c r="L1524" t="str">
        <f t="shared" si="745"/>
        <v>0.0747497922817214-0.214016239448138i</v>
      </c>
      <c r="M1524" t="str">
        <f t="shared" si="746"/>
        <v>0.444867438654873-1.46094851429557i</v>
      </c>
      <c r="N1524" t="str">
        <f t="shared" si="747"/>
        <v>-1.73378799972218i</v>
      </c>
      <c r="O1524" t="str">
        <f t="shared" si="748"/>
        <v>-0.162270950388407-0.986746238229487i</v>
      </c>
      <c r="P1524" t="str">
        <f t="shared" si="749"/>
        <v>1.16227095038841+0.986746238229487i</v>
      </c>
      <c r="Q1524" t="str">
        <f t="shared" si="750"/>
        <v>-1.16227095038841+0.747041761492693i</v>
      </c>
      <c r="R1524" t="str">
        <f t="shared" si="751"/>
        <v>-0.321503796159535-1.05562562673452i</v>
      </c>
      <c r="S1524" t="str">
        <f t="shared" si="752"/>
        <v>0.18775493786141i</v>
      </c>
      <c r="T1524" t="str">
        <f t="shared" si="753"/>
        <v>0.198198923952452-0.0603639252701409i</v>
      </c>
      <c r="U1524" t="str">
        <f t="shared" si="754"/>
        <v>0.00005-0.00102232106302605i</v>
      </c>
      <c r="V1524" t="str">
        <f t="shared" si="755"/>
        <v>0.00002-0.0114499959058918i</v>
      </c>
      <c r="W1524" t="str">
        <f t="shared" si="756"/>
        <v>0.0000422727007980225-0.000938681329570708i</v>
      </c>
      <c r="X1524" t="str">
        <f t="shared" si="757"/>
        <v>0.0000489275928759467-0.000938032991647007i</v>
      </c>
      <c r="Y1524" t="str">
        <f t="shared" si="758"/>
        <v>0.009+0.69869020615837i</v>
      </c>
      <c r="Z1524" t="str">
        <f t="shared" si="759"/>
        <v>-0.0161187459332443-0.00105049974408909i</v>
      </c>
      <c r="AA1524" t="str">
        <f t="shared" si="760"/>
        <v>0.222999005965538-17.1951913007871i</v>
      </c>
      <c r="AB1524" t="str">
        <f t="shared" si="761"/>
        <v>0.662460741699483-0.201760584310453i</v>
      </c>
      <c r="AC1524" t="str">
        <f t="shared" si="762"/>
        <v>0.999945387477494-1.0575777507287i</v>
      </c>
      <c r="AD1524" t="str">
        <f t="shared" si="763"/>
        <v>0.413433721104982+0.23549058126582i</v>
      </c>
      <c r="AE1524" t="str">
        <f t="shared" si="764"/>
        <v>-0.00641665031537185-0.00423012486731436i</v>
      </c>
      <c r="AF1524" t="str">
        <f t="shared" si="765"/>
        <v>-6.03913808116813-0.976896895388204i</v>
      </c>
      <c r="AG1524" t="str">
        <f t="shared" si="766"/>
        <v>1.01499223326972-0.0255447390877968i</v>
      </c>
      <c r="AH1524" t="str">
        <f t="shared" si="767"/>
        <v>0.0332973388799206+0.0321827938278401i</v>
      </c>
      <c r="AI1524">
        <f t="shared" si="768"/>
        <v>-26.686850889226132</v>
      </c>
      <c r="AJ1524">
        <f t="shared" si="769"/>
        <v>44.024855952858822</v>
      </c>
      <c r="AK1524"/>
      <c r="AL1524"/>
      <c r="AM1524"/>
      <c r="AN1524"/>
    </row>
    <row r="1525" spans="1:40" x14ac:dyDescent="0.35">
      <c r="A1525"/>
      <c r="B1525">
        <f t="shared" si="770"/>
        <v>139100</v>
      </c>
      <c r="C1525" s="237" t="str">
        <f t="shared" si="738"/>
        <v>-1.66673733474816E-06+0.00742923914063405i</v>
      </c>
      <c r="D1525" s="208" t="str">
        <f t="shared" si="739"/>
        <v>-2.51367398050536+0.0569575000781944i</v>
      </c>
      <c r="E1525" t="str">
        <f t="shared" si="740"/>
        <v>20500</v>
      </c>
      <c r="F1525" t="str">
        <f t="shared" si="741"/>
        <v>0.327868852459016</v>
      </c>
      <c r="G1525" t="str">
        <f t="shared" si="736"/>
        <v>0.327868852459016</v>
      </c>
      <c r="H1525" t="str">
        <f t="shared" si="742"/>
        <v>3.52589332944776+1.033288523437i</v>
      </c>
      <c r="I1525" t="str">
        <f t="shared" si="743"/>
        <v>546.244422642925i</v>
      </c>
      <c r="J1525" t="str">
        <f t="shared" si="737"/>
        <v>-402.891187201845+119.500799852747i</v>
      </c>
      <c r="K1525" t="str">
        <f t="shared" si="744"/>
        <v>0.369626266225889-1.2461771419458i</v>
      </c>
      <c r="L1525" t="str">
        <f t="shared" si="745"/>
        <v>0.0746540209872511-0.213895807764365i</v>
      </c>
      <c r="M1525" t="str">
        <f t="shared" si="746"/>
        <v>0.44428028721314-1.46007294971016i</v>
      </c>
      <c r="N1525" t="str">
        <f t="shared" si="747"/>
        <v>-1.73503532921838i</v>
      </c>
      <c r="O1525" t="str">
        <f t="shared" si="748"/>
        <v>-0.163501621524403-0.986543065334145i</v>
      </c>
      <c r="P1525" t="str">
        <f t="shared" si="749"/>
        <v>1.1635016215244+0.986543065334145i</v>
      </c>
      <c r="Q1525" t="str">
        <f t="shared" si="750"/>
        <v>-1.1635016215244+0.748492263884235i</v>
      </c>
      <c r="R1525" t="str">
        <f t="shared" si="751"/>
        <v>-0.321485717849622-1.05472361653096i</v>
      </c>
      <c r="S1525" t="str">
        <f t="shared" si="752"/>
        <v>0.187890013356275i</v>
      </c>
      <c r="T1525" t="str">
        <f t="shared" si="753"/>
        <v>0.198172034397181-0.0604039558206171i</v>
      </c>
      <c r="U1525" t="str">
        <f t="shared" si="754"/>
        <v>0.00005-0.0010215861089908i</v>
      </c>
      <c r="V1525" t="str">
        <f t="shared" si="755"/>
        <v>0.00002-0.011441764420697i</v>
      </c>
      <c r="W1525" t="str">
        <f t="shared" si="756"/>
        <v>0.0000422726995291568-0.000938006730665954i</v>
      </c>
      <c r="X1525" t="str">
        <f t="shared" si="757"/>
        <v>0.0000489180107865723-0.000937358926759664i</v>
      </c>
      <c r="Y1525" t="str">
        <f t="shared" si="758"/>
        <v>0.009+0.699192860982944i</v>
      </c>
      <c r="Z1525" t="str">
        <f t="shared" si="759"/>
        <v>-0.0160955585246869-0.00104927711519504i</v>
      </c>
      <c r="AA1525" t="str">
        <f t="shared" si="760"/>
        <v>0.222677447902317-17.1828005288896i</v>
      </c>
      <c r="AB1525" t="str">
        <f t="shared" si="761"/>
        <v>0.662370865960637-0.201894382555318i</v>
      </c>
      <c r="AC1525" t="str">
        <f t="shared" si="762"/>
        <v>0.999497791903153-1.05680747833362i</v>
      </c>
      <c r="AD1525" t="str">
        <f t="shared" si="763"/>
        <v>0.413737611278067+0.23546487147621i</v>
      </c>
      <c r="AE1525" t="str">
        <f t="shared" si="764"/>
        <v>-0.00641227003511797-0.00422406402656276i</v>
      </c>
      <c r="AF1525" t="str">
        <f t="shared" si="765"/>
        <v>-6.03956730995312-0.976331023358806i</v>
      </c>
      <c r="AG1525" t="str">
        <f t="shared" si="766"/>
        <v>1.01497983495173-0.0255453920278463i</v>
      </c>
      <c r="AH1525" t="str">
        <f t="shared" si="767"/>
        <v>0.0332836193627473+0.0321407964540453i</v>
      </c>
      <c r="AI1525">
        <f t="shared" si="768"/>
        <v>-26.694177947446995</v>
      </c>
      <c r="AJ1525">
        <f t="shared" si="769"/>
        <v>43.99926854458645</v>
      </c>
      <c r="AK1525"/>
      <c r="AL1525"/>
      <c r="AM1525"/>
      <c r="AN1525"/>
    </row>
    <row r="1526" spans="1:40" x14ac:dyDescent="0.35">
      <c r="A1526"/>
      <c r="B1526">
        <f t="shared" si="770"/>
        <v>139200</v>
      </c>
      <c r="C1526" s="237" t="str">
        <f t="shared" si="738"/>
        <v>-1.66434345749727E-06+0.00742390204408694i</v>
      </c>
      <c r="D1526" s="208" t="str">
        <f t="shared" si="739"/>
        <v>-2.51367396215229+0.0569165823379999i</v>
      </c>
      <c r="E1526" t="str">
        <f t="shared" si="740"/>
        <v>20500</v>
      </c>
      <c r="F1526" t="str">
        <f t="shared" si="741"/>
        <v>0.327868852459016</v>
      </c>
      <c r="G1526" t="str">
        <f t="shared" si="736"/>
        <v>0.327868852459016</v>
      </c>
      <c r="H1526" t="str">
        <f t="shared" si="742"/>
        <v>3.52632176487457+1.03268228889113i</v>
      </c>
      <c r="I1526" t="str">
        <f t="shared" si="743"/>
        <v>546.637121724624i</v>
      </c>
      <c r="J1526" t="str">
        <f t="shared" si="737"/>
        <v>-403.472116558215+119.586709845453i</v>
      </c>
      <c r="K1526" t="str">
        <f t="shared" si="744"/>
        <v>0.369135837105333-1.24542282070352i</v>
      </c>
      <c r="L1526" t="str">
        <f t="shared" si="745"/>
        <v>0.0745584261766882-0.213775487562369i</v>
      </c>
      <c r="M1526" t="str">
        <f t="shared" si="746"/>
        <v>0.443694263282021-1.45919830826589i</v>
      </c>
      <c r="N1526" t="str">
        <f t="shared" si="747"/>
        <v>-1.73628265871459i</v>
      </c>
      <c r="O1526" t="str">
        <f t="shared" si="748"/>
        <v>-0.16473203827957-0.986338357544843i</v>
      </c>
      <c r="P1526" t="str">
        <f t="shared" si="749"/>
        <v>1.16473203827957+0.986338357544843i</v>
      </c>
      <c r="Q1526" t="str">
        <f t="shared" si="750"/>
        <v>-1.16473203827957+0.749944301169747i</v>
      </c>
      <c r="R1526" t="str">
        <f t="shared" si="751"/>
        <v>-0.321467623370881-1.05382279302237i</v>
      </c>
      <c r="S1526" t="str">
        <f t="shared" si="752"/>
        <v>0.188025088851139i</v>
      </c>
      <c r="T1526" t="str">
        <f t="shared" si="753"/>
        <v>0.198145124291387-0.0604439784470744i</v>
      </c>
      <c r="U1526" t="str">
        <f t="shared" si="754"/>
        <v>0.00005-0.001020852210924i</v>
      </c>
      <c r="V1526" t="str">
        <f t="shared" si="755"/>
        <v>0.00002-0.0114335447623488i</v>
      </c>
      <c r="W1526" t="str">
        <f t="shared" si="756"/>
        <v>0.0000422726982593787-0.00093733310117485i</v>
      </c>
      <c r="X1526" t="str">
        <f t="shared" si="757"/>
        <v>0.0000489084493358041-0.000936685830372118i</v>
      </c>
      <c r="Y1526" t="str">
        <f t="shared" si="758"/>
        <v>0.009+0.699695515807519i</v>
      </c>
      <c r="Z1526" t="str">
        <f t="shared" si="759"/>
        <v>-0.0160724211395017-0.00104805725246309i</v>
      </c>
      <c r="AA1526" t="str">
        <f t="shared" si="760"/>
        <v>0.222356585598846-17.1704276223689i</v>
      </c>
      <c r="AB1526" t="str">
        <f t="shared" si="761"/>
        <v>0.662280921533654-0.202028154314917i</v>
      </c>
      <c r="AC1526" t="str">
        <f t="shared" si="762"/>
        <v>0.999051104567206-1.05603793338967i</v>
      </c>
      <c r="AD1526" t="str">
        <f t="shared" si="763"/>
        <v>0.414041508672266+0.235438791634969i</v>
      </c>
      <c r="AE1526" t="str">
        <f t="shared" si="764"/>
        <v>-0.00640789616353114-0.00421801061771734i</v>
      </c>
      <c r="AF1526" t="str">
        <f t="shared" si="765"/>
        <v>-6.03999572702686-0.97576570655313i</v>
      </c>
      <c r="AG1526" t="str">
        <f t="shared" si="766"/>
        <v>1.0149674315065-0.0255460445771869i</v>
      </c>
      <c r="AH1526" t="str">
        <f t="shared" si="767"/>
        <v>0.0332699115920475+0.0320988487594585i</v>
      </c>
      <c r="AI1526">
        <f t="shared" si="768"/>
        <v>-26.701501385936197</v>
      </c>
      <c r="AJ1526">
        <f t="shared" si="769"/>
        <v>43.973672119436351</v>
      </c>
      <c r="AK1526"/>
      <c r="AL1526"/>
      <c r="AM1526"/>
      <c r="AN1526"/>
    </row>
    <row r="1527" spans="1:40" x14ac:dyDescent="0.35">
      <c r="A1527"/>
      <c r="B1527">
        <f t="shared" si="770"/>
        <v>139300</v>
      </c>
      <c r="C1527" s="237" t="str">
        <f t="shared" si="738"/>
        <v>-1.66195473390984E-06+0.007418572610276i</v>
      </c>
      <c r="D1527" s="208" t="str">
        <f t="shared" si="739"/>
        <v>-2.51367394383875+0.0568757233454494i</v>
      </c>
      <c r="E1527" t="str">
        <f t="shared" si="740"/>
        <v>20500</v>
      </c>
      <c r="F1527" t="str">
        <f t="shared" si="741"/>
        <v>0.327868852459016</v>
      </c>
      <c r="G1527" t="str">
        <f t="shared" si="736"/>
        <v>0.327868852459016</v>
      </c>
      <c r="H1527" t="str">
        <f t="shared" si="742"/>
        <v>3.52674939052008+1.03207666774596i</v>
      </c>
      <c r="I1527" t="str">
        <f t="shared" si="743"/>
        <v>547.029820806323i</v>
      </c>
      <c r="J1527" t="str">
        <f t="shared" si="737"/>
        <v>-404.053463398852+119.672619838158i</v>
      </c>
      <c r="K1527" t="str">
        <f t="shared" si="744"/>
        <v>0.368646356632055-1.24466931005597i</v>
      </c>
      <c r="L1527" t="str">
        <f t="shared" si="745"/>
        <v>0.0744630074365067-0.213655278746183i</v>
      </c>
      <c r="M1527" t="str">
        <f t="shared" si="746"/>
        <v>0.443109364068562-1.45832458880215i</v>
      </c>
      <c r="N1527" t="str">
        <f t="shared" si="747"/>
        <v>-1.73752998821079i</v>
      </c>
      <c r="O1527" t="str">
        <f t="shared" si="748"/>
        <v>-0.16596219873957-0.986132115180074i</v>
      </c>
      <c r="P1527" t="str">
        <f t="shared" si="749"/>
        <v>1.16596219873957+0.986132115180074i</v>
      </c>
      <c r="Q1527" t="str">
        <f t="shared" si="750"/>
        <v>-1.16596219873957+0.751397873030716i</v>
      </c>
      <c r="R1527" t="str">
        <f t="shared" si="751"/>
        <v>-0.321449512715841-1.05292315363967i</v>
      </c>
      <c r="S1527" t="str">
        <f t="shared" si="752"/>
        <v>0.188160164346004i</v>
      </c>
      <c r="T1527" t="str">
        <f t="shared" si="753"/>
        <v>0.198118193632553-0.0604839931415555i</v>
      </c>
      <c r="U1527" t="str">
        <f t="shared" si="754"/>
        <v>0.00005-0.00102011936655148i</v>
      </c>
      <c r="V1527" t="str">
        <f t="shared" si="755"/>
        <v>0.00002-0.0114253369053766i</v>
      </c>
      <c r="W1527" t="str">
        <f t="shared" si="756"/>
        <v>0.0000422726969886883-0.00093666043900962i</v>
      </c>
      <c r="X1527" t="str">
        <f t="shared" si="757"/>
        <v>0.0000488989084644014-0.000936013700398986i</v>
      </c>
      <c r="Y1527" t="str">
        <f t="shared" si="758"/>
        <v>0.009+0.700198170632093i</v>
      </c>
      <c r="Z1527" t="str">
        <f t="shared" si="759"/>
        <v>-0.0160493336338524-0.00104684014702839i</v>
      </c>
      <c r="AA1527" t="str">
        <f t="shared" si="760"/>
        <v>0.222036417047209-17.1580725425702i</v>
      </c>
      <c r="AB1527" t="str">
        <f t="shared" si="761"/>
        <v>0.662190908410122-0.202161899562652i</v>
      </c>
      <c r="AC1527" t="str">
        <f t="shared" si="762"/>
        <v>0.998605323266426-1.05526911496981i</v>
      </c>
      <c r="AD1527" t="str">
        <f t="shared" si="763"/>
        <v>0.414345412862923+0.235412341676738i</v>
      </c>
      <c r="AE1527" t="str">
        <f t="shared" si="764"/>
        <v>-0.0064035286803202-0.00421196462601839i</v>
      </c>
      <c r="AF1527" t="str">
        <f t="shared" si="765"/>
        <v>-6.04042333435883-0.975200944400511i</v>
      </c>
      <c r="AG1527" t="str">
        <f t="shared" si="766"/>
        <v>1.01495502294061-0.0255466967101253i</v>
      </c>
      <c r="AH1527" t="str">
        <f t="shared" si="767"/>
        <v>0.0332562155201326+0.0320569506463369i</v>
      </c>
      <c r="AI1527">
        <f t="shared" si="768"/>
        <v>-26.708821212087553</v>
      </c>
      <c r="AJ1527">
        <f t="shared" si="769"/>
        <v>43.948066689971689</v>
      </c>
      <c r="AK1527"/>
      <c r="AL1527"/>
      <c r="AM1527"/>
      <c r="AN1527"/>
    </row>
    <row r="1528" spans="1:40" x14ac:dyDescent="0.35">
      <c r="A1528"/>
      <c r="B1528">
        <f t="shared" si="770"/>
        <v>139400</v>
      </c>
      <c r="C1528" s="237" t="str">
        <f t="shared" si="738"/>
        <v>-1.65957114920306E-06+0.00741325082271041i</v>
      </c>
      <c r="D1528" s="208" t="str">
        <f t="shared" si="739"/>
        <v>-2.5136739255646+0.0568349229741132i</v>
      </c>
      <c r="E1528" t="str">
        <f t="shared" si="740"/>
        <v>20500</v>
      </c>
      <c r="F1528" t="str">
        <f t="shared" si="741"/>
        <v>0.327868852459016</v>
      </c>
      <c r="G1528" t="str">
        <f t="shared" si="736"/>
        <v>0.327868852459016</v>
      </c>
      <c r="H1528" t="str">
        <f t="shared" si="742"/>
        <v>3.52717620834805+1.0314716593042i</v>
      </c>
      <c r="I1528" t="str">
        <f t="shared" si="743"/>
        <v>547.422519888021i</v>
      </c>
      <c r="J1528" t="str">
        <f t="shared" si="737"/>
        <v>-404.635227723754+119.758529830862i</v>
      </c>
      <c r="K1528" t="str">
        <f t="shared" si="744"/>
        <v>0.368157822433824-1.24391660893955i</v>
      </c>
      <c r="L1528" t="str">
        <f t="shared" si="745"/>
        <v>0.0743677643543225-0.213535181219715i</v>
      </c>
      <c r="M1528" t="str">
        <f t="shared" si="746"/>
        <v>0.442525586788147-1.45745179015926i</v>
      </c>
      <c r="N1528" t="str">
        <f t="shared" si="747"/>
        <v>-1.73877731770699i</v>
      </c>
      <c r="O1528" t="str">
        <f t="shared" si="748"/>
        <v>-0.167192100990492-0.985924338560716i</v>
      </c>
      <c r="P1528" t="str">
        <f t="shared" si="749"/>
        <v>1.16719210099049+0.985924338560716i</v>
      </c>
      <c r="Q1528" t="str">
        <f t="shared" si="750"/>
        <v>-1.16719210099049+0.752852979146274i</v>
      </c>
      <c r="R1528" t="str">
        <f t="shared" si="751"/>
        <v>-0.321431385877029-1.05202469582114i</v>
      </c>
      <c r="S1528" t="str">
        <f t="shared" si="752"/>
        <v>0.188295239840868i</v>
      </c>
      <c r="T1528" t="str">
        <f t="shared" si="753"/>
        <v>0.198091242418158-0.0605239998960978i</v>
      </c>
      <c r="U1528" t="str">
        <f t="shared" si="754"/>
        <v>0.00005-0.0010193875736056i</v>
      </c>
      <c r="V1528" t="str">
        <f t="shared" si="755"/>
        <v>0.00002-0.0114171408243827i</v>
      </c>
      <c r="W1528" t="str">
        <f t="shared" si="756"/>
        <v>0.0000422726957170854-0.00093598874208851i</v>
      </c>
      <c r="X1528" t="str">
        <f t="shared" si="757"/>
        <v>0.0000488893881133371-0.000935342534760895i</v>
      </c>
      <c r="Y1528" t="str">
        <f t="shared" si="758"/>
        <v>0.009+0.700700825456667i</v>
      </c>
      <c r="Z1528" t="str">
        <f t="shared" si="759"/>
        <v>-0.0160262958644198-0.00104562579006203i</v>
      </c>
      <c r="AA1528" t="str">
        <f t="shared" si="760"/>
        <v>0.221716940246734-17.1457352509501i</v>
      </c>
      <c r="AB1528" t="str">
        <f t="shared" si="761"/>
        <v>0.662100826581615-0.202295618271909i</v>
      </c>
      <c r="AC1528" t="str">
        <f t="shared" si="762"/>
        <v>0.998160445804178-1.05450102214775i</v>
      </c>
      <c r="AD1528" t="str">
        <f t="shared" si="763"/>
        <v>0.414649323425188+0.235385521536603i</v>
      </c>
      <c r="AE1528" t="str">
        <f t="shared" si="764"/>
        <v>-0.00639916756526771-0.00420592603675153i</v>
      </c>
      <c r="AF1528" t="str">
        <f t="shared" si="765"/>
        <v>-6.04085013391265-0.974636736330087i</v>
      </c>
      <c r="AG1528" t="str">
        <f t="shared" si="766"/>
        <v>1.01494260926065-0.0255473484010298i</v>
      </c>
      <c r="AH1528" t="str">
        <f t="shared" si="767"/>
        <v>0.0332425310994884+0.0320151020172265i</v>
      </c>
      <c r="AI1528">
        <f t="shared" si="768"/>
        <v>-26.716137433280363</v>
      </c>
      <c r="AJ1528">
        <f t="shared" si="769"/>
        <v>43.922452268716604</v>
      </c>
      <c r="AK1528"/>
      <c r="AL1528"/>
      <c r="AM1528"/>
      <c r="AN1528"/>
    </row>
    <row r="1529" spans="1:40" x14ac:dyDescent="0.35">
      <c r="A1529"/>
      <c r="B1529">
        <f t="shared" si="770"/>
        <v>139500</v>
      </c>
      <c r="C1529" s="237" t="str">
        <f t="shared" si="738"/>
        <v>-1.65719268864705E-06+0.00740793666494663i</v>
      </c>
      <c r="D1529" s="208" t="str">
        <f t="shared" si="739"/>
        <v>-2.51367390732974+0.0567941810979242i</v>
      </c>
      <c r="E1529" t="str">
        <f t="shared" si="740"/>
        <v>20500</v>
      </c>
      <c r="F1529" t="str">
        <f t="shared" si="741"/>
        <v>0.327868852459016</v>
      </c>
      <c r="G1529" t="str">
        <f t="shared" si="736"/>
        <v>0.327868852459016</v>
      </c>
      <c r="H1529" t="str">
        <f t="shared" si="742"/>
        <v>3.52760222031664+1.03086726286876i</v>
      </c>
      <c r="I1529" t="str">
        <f t="shared" si="743"/>
        <v>547.81521896972i</v>
      </c>
      <c r="J1529" t="str">
        <f t="shared" si="737"/>
        <v>-405.217409532923+119.844439823568i</v>
      </c>
      <c r="K1529" t="str">
        <f t="shared" si="744"/>
        <v>0.367670232145573-1.24316471629165i</v>
      </c>
      <c r="L1529" t="str">
        <f t="shared" si="745"/>
        <v>0.0742726965188934-0.213415194886755i</v>
      </c>
      <c r="M1529" t="str">
        <f t="shared" si="746"/>
        <v>0.441942928664466-1.45657991117841i</v>
      </c>
      <c r="N1529" t="str">
        <f t="shared" si="747"/>
        <v>-1.7400246472032i</v>
      </c>
      <c r="O1529" t="str">
        <f t="shared" si="748"/>
        <v>-0.168421743118824-0.985715028010031i</v>
      </c>
      <c r="P1529" t="str">
        <f t="shared" si="749"/>
        <v>1.16842174311882+0.985715028010031i</v>
      </c>
      <c r="Q1529" t="str">
        <f t="shared" si="750"/>
        <v>-1.16842174311882+0.754309619193169i</v>
      </c>
      <c r="R1529" t="str">
        <f t="shared" si="751"/>
        <v>-0.321413242846966-1.05112741701236i</v>
      </c>
      <c r="S1529" t="str">
        <f t="shared" si="752"/>
        <v>0.188430315335732i</v>
      </c>
      <c r="T1529" t="str">
        <f t="shared" si="753"/>
        <v>0.198064270645672-0.060563998702734i</v>
      </c>
      <c r="U1529" t="str">
        <f t="shared" si="754"/>
        <v>0.00005-0.00101865682982524i</v>
      </c>
      <c r="V1529" t="str">
        <f t="shared" si="755"/>
        <v>0.00002-0.0114089564940427i</v>
      </c>
      <c r="W1529" t="str">
        <f t="shared" si="756"/>
        <v>0.0000422726944445703-0.000935318008335731i</v>
      </c>
      <c r="X1529" t="str">
        <f t="shared" si="757"/>
        <v>0.0000488798882237946-0.000934672331384425i</v>
      </c>
      <c r="Y1529" t="str">
        <f t="shared" si="758"/>
        <v>0.009+0.701203480281242i</v>
      </c>
      <c r="Z1529" t="str">
        <f t="shared" si="759"/>
        <v>-0.0160033076883992-0.0010444141727708i</v>
      </c>
      <c r="AA1529" t="str">
        <f t="shared" si="760"/>
        <v>0.22139815320396-17.1334157090762i</v>
      </c>
      <c r="AB1529" t="str">
        <f t="shared" si="761"/>
        <v>0.662010676039676-0.202429310416059i</v>
      </c>
      <c r="AC1529" t="str">
        <f t="shared" si="762"/>
        <v>0.997716469990387-1.05373365399783i</v>
      </c>
      <c r="AD1529" t="str">
        <f t="shared" si="763"/>
        <v>0.414953239934049+0.235358331150078i</v>
      </c>
      <c r="AE1529" t="str">
        <f t="shared" si="764"/>
        <v>-0.00639481279822991-0.00419989483524714i</v>
      </c>
      <c r="AF1529" t="str">
        <f t="shared" si="765"/>
        <v>-6.04127612764638-0.974073081770836i</v>
      </c>
      <c r="AG1529" t="str">
        <f t="shared" si="766"/>
        <v>1.01493019047322-0.0255479996243323i</v>
      </c>
      <c r="AH1529" t="str">
        <f t="shared" si="767"/>
        <v>0.0332288582827784+0.0319733027749606i</v>
      </c>
      <c r="AI1529">
        <f t="shared" si="768"/>
        <v>-26.723450056878988</v>
      </c>
      <c r="AJ1529">
        <f t="shared" si="769"/>
        <v>43.896828868152454</v>
      </c>
      <c r="AK1529"/>
      <c r="AL1529"/>
      <c r="AM1529"/>
      <c r="AN1529"/>
    </row>
    <row r="1530" spans="1:40" x14ac:dyDescent="0.35">
      <c r="A1530"/>
      <c r="B1530">
        <f t="shared" si="770"/>
        <v>139600</v>
      </c>
      <c r="C1530" s="237" t="str">
        <f t="shared" si="738"/>
        <v>-1.65481933756471E-06+0.00740263012058825i</v>
      </c>
      <c r="D1530" s="208" t="str">
        <f t="shared" si="739"/>
        <v>-2.51367388913405+0.0567534975911766i</v>
      </c>
      <c r="E1530" t="str">
        <f t="shared" si="740"/>
        <v>20500</v>
      </c>
      <c r="F1530" t="str">
        <f t="shared" si="741"/>
        <v>0.327868852459016</v>
      </c>
      <c r="G1530" t="str">
        <f t="shared" si="736"/>
        <v>0.327868852459016</v>
      </c>
      <c r="H1530" t="str">
        <f t="shared" si="742"/>
        <v>3.52802742837825+1.03026347774277i</v>
      </c>
      <c r="I1530" t="str">
        <f t="shared" si="743"/>
        <v>548.207918051419i</v>
      </c>
      <c r="J1530" t="str">
        <f t="shared" si="737"/>
        <v>-405.800008826358+119.930349816273i</v>
      </c>
      <c r="K1530" t="str">
        <f t="shared" si="744"/>
        <v>0.367183583409357-1.24241363105065i</v>
      </c>
      <c r="L1530" t="str">
        <f t="shared" si="745"/>
        <v>0.0741778035201136-0.21329531965097i</v>
      </c>
      <c r="M1530" t="str">
        <f t="shared" si="746"/>
        <v>0.441361386929471-1.45570895070162i</v>
      </c>
      <c r="N1530" t="str">
        <f t="shared" si="747"/>
        <v>-1.7412719766994i</v>
      </c>
      <c r="O1530" t="str">
        <f t="shared" si="748"/>
        <v>-0.169651123211433-0.985504183853676i</v>
      </c>
      <c r="P1530" t="str">
        <f t="shared" si="749"/>
        <v>1.16965112321143+0.985504183853676i</v>
      </c>
      <c r="Q1530" t="str">
        <f t="shared" si="750"/>
        <v>-1.16965112321143+0.755767792845724i</v>
      </c>
      <c r="R1530" t="str">
        <f t="shared" si="751"/>
        <v>-0.321395083618169-1.05023131466629i</v>
      </c>
      <c r="S1530" t="str">
        <f t="shared" si="752"/>
        <v>0.188565390830597i</v>
      </c>
      <c r="T1530" t="str">
        <f t="shared" si="753"/>
        <v>0.198037278312581-0.0606039895534924i</v>
      </c>
      <c r="U1530" t="str">
        <f t="shared" si="754"/>
        <v>0.0000499999999999999-0.00101792713295574i</v>
      </c>
      <c r="V1530" t="str">
        <f t="shared" si="755"/>
        <v>0.00002-0.0114007838891043i</v>
      </c>
      <c r="W1530" t="str">
        <f t="shared" si="756"/>
        <v>0.0000422726931711426-0.000934648235681428i</v>
      </c>
      <c r="X1530" t="str">
        <f t="shared" si="757"/>
        <v>0.0000488704087371684-0.000934003088202094i</v>
      </c>
      <c r="Y1530" t="str">
        <f t="shared" si="758"/>
        <v>0.009+0.701706135105816i</v>
      </c>
      <c r="Z1530" t="str">
        <f t="shared" si="759"/>
        <v>-0.0159803689634983-0.00104320528639707i</v>
      </c>
      <c r="AA1530" t="str">
        <f t="shared" si="760"/>
        <v>0.221080053932618-17.1211138786273i</v>
      </c>
      <c r="AB1530" t="str">
        <f t="shared" si="761"/>
        <v>0.661920456775902-0.202562975968456i</v>
      </c>
      <c r="AC1530" t="str">
        <f t="shared" si="762"/>
        <v>0.997273393641563-1.05296700959518i</v>
      </c>
      <c r="AD1530" t="str">
        <f t="shared" si="763"/>
        <v>0.415257161964319+0.235330770453148i</v>
      </c>
      <c r="AE1530" t="str">
        <f t="shared" si="764"/>
        <v>-0.00639046435913637-0.00419387100688105i</v>
      </c>
      <c r="AF1530" t="str">
        <f t="shared" si="765"/>
        <v>-6.0417013175123-0.973509980151593i</v>
      </c>
      <c r="AG1530" t="str">
        <f t="shared" si="766"/>
        <v>1.01491776658493-0.0255486503545281i</v>
      </c>
      <c r="AH1530" t="str">
        <f t="shared" si="767"/>
        <v>0.03321519702284+0.0319315528226627i</v>
      </c>
      <c r="AI1530">
        <f t="shared" si="768"/>
        <v>-26.730759090232784</v>
      </c>
      <c r="AJ1530">
        <f t="shared" si="769"/>
        <v>43.871196500724103</v>
      </c>
      <c r="AK1530"/>
      <c r="AL1530"/>
      <c r="AM1530"/>
      <c r="AN1530"/>
    </row>
    <row r="1531" spans="1:40" x14ac:dyDescent="0.35">
      <c r="A1531"/>
      <c r="B1531">
        <f t="shared" si="770"/>
        <v>139700</v>
      </c>
      <c r="C1531" s="237" t="str">
        <f t="shared" si="738"/>
        <v>-1.65245108133143E-06+0.0073973311732858i</v>
      </c>
      <c r="D1531" s="208" t="str">
        <f t="shared" si="739"/>
        <v>-2.51367387097741+0.0567128723285245i</v>
      </c>
      <c r="E1531" t="str">
        <f t="shared" si="740"/>
        <v>20500</v>
      </c>
      <c r="F1531" t="str">
        <f t="shared" si="741"/>
        <v>0.327868852459016</v>
      </c>
      <c r="G1531" t="str">
        <f t="shared" si="736"/>
        <v>0.327868852459016</v>
      </c>
      <c r="H1531" t="str">
        <f t="shared" si="742"/>
        <v>3.52845183447968+1.02966030322954i</v>
      </c>
      <c r="I1531" t="str">
        <f t="shared" si="743"/>
        <v>548.600617133118i</v>
      </c>
      <c r="J1531" t="str">
        <f t="shared" si="737"/>
        <v>-406.383025604058+120.016259808978i</v>
      </c>
      <c r="K1531" t="str">
        <f t="shared" si="744"/>
        <v>0.366697873874355-1.24166335215595i</v>
      </c>
      <c r="L1531" t="str">
        <f t="shared" si="745"/>
        <v>0.0740830849490093-0.21317555541591i</v>
      </c>
      <c r="M1531" t="str">
        <f t="shared" si="746"/>
        <v>0.440780958823364-1.45483890757186i</v>
      </c>
      <c r="N1531" t="str">
        <f t="shared" si="747"/>
        <v>-1.7425193061956i</v>
      </c>
      <c r="O1531" t="str">
        <f t="shared" si="748"/>
        <v>-0.170880239355621-0.985291806419685i</v>
      </c>
      <c r="P1531" t="str">
        <f t="shared" si="749"/>
        <v>1.17088023935562+0.985291806419685i</v>
      </c>
      <c r="Q1531" t="str">
        <f t="shared" si="750"/>
        <v>-1.17088023935562+0.757227499775915i</v>
      </c>
      <c r="R1531" t="str">
        <f t="shared" si="751"/>
        <v>-0.321376908183138-1.04933638624313i</v>
      </c>
      <c r="S1531" t="str">
        <f t="shared" si="752"/>
        <v>0.188700466325461i</v>
      </c>
      <c r="T1531" t="str">
        <f t="shared" si="753"/>
        <v>0.198010265416353-0.060643972440393i</v>
      </c>
      <c r="U1531" t="str">
        <f t="shared" si="754"/>
        <v>0.00005-0.0010171984807489i</v>
      </c>
      <c r="V1531" t="str">
        <f t="shared" si="755"/>
        <v>0.00002-0.0113926229843876i</v>
      </c>
      <c r="W1531" t="str">
        <f t="shared" si="756"/>
        <v>0.0000422726918968024-0.000933979422061685i</v>
      </c>
      <c r="X1531" t="str">
        <f t="shared" si="757"/>
        <v>0.0000488609495950618-0.000933334803152329i</v>
      </c>
      <c r="Y1531" t="str">
        <f t="shared" si="758"/>
        <v>0.009+0.702208789930391i</v>
      </c>
      <c r="Z1531" t="str">
        <f t="shared" si="759"/>
        <v>-0.0159574795479346-0.00104199912221857i</v>
      </c>
      <c r="AA1531" t="str">
        <f t="shared" si="760"/>
        <v>0.220762640453581-17.1088297213921i</v>
      </c>
      <c r="AB1531" t="str">
        <f t="shared" si="761"/>
        <v>0.661830168781831-0.202696614902428i</v>
      </c>
      <c r="AC1531" t="str">
        <f t="shared" si="762"/>
        <v>0.996831214580722-1.0522010880156i</v>
      </c>
      <c r="AD1531" t="str">
        <f t="shared" si="763"/>
        <v>0.415561089090625+0.235302839382224i</v>
      </c>
      <c r="AE1531" t="str">
        <f t="shared" si="764"/>
        <v>-0.00638612222798924-0.00418785453707339i</v>
      </c>
      <c r="AF1531" t="str">
        <f t="shared" si="765"/>
        <v>-6.04212570545709-0.972947430901015i</v>
      </c>
      <c r="AG1531" t="str">
        <f t="shared" si="766"/>
        <v>1.0149053376024-0.0255493005661734i</v>
      </c>
      <c r="AH1531" t="str">
        <f t="shared" si="767"/>
        <v>0.0332015472726833+0.0318898520637394i</v>
      </c>
      <c r="AI1531">
        <f t="shared" si="768"/>
        <v>-26.738064540677009</v>
      </c>
      <c r="AJ1531">
        <f t="shared" si="769"/>
        <v>43.845555178835021</v>
      </c>
      <c r="AK1531"/>
      <c r="AL1531"/>
      <c r="AM1531"/>
      <c r="AN1531"/>
    </row>
    <row r="1532" spans="1:40" x14ac:dyDescent="0.35">
      <c r="A1532"/>
      <c r="B1532">
        <f t="shared" si="770"/>
        <v>139800</v>
      </c>
      <c r="C1532" s="237" t="str">
        <f t="shared" si="738"/>
        <v>-1.65008790537488E-06+0.00739203980673658i</v>
      </c>
      <c r="D1532" s="208" t="str">
        <f t="shared" si="739"/>
        <v>-2.51367385285973+0.0566723051849805i</v>
      </c>
      <c r="E1532" t="str">
        <f t="shared" si="740"/>
        <v>20500</v>
      </c>
      <c r="F1532" t="str">
        <f t="shared" si="741"/>
        <v>0.327868852459016</v>
      </c>
      <c r="G1532" t="str">
        <f t="shared" si="736"/>
        <v>0.327868852459016</v>
      </c>
      <c r="H1532" t="str">
        <f t="shared" si="742"/>
        <v>3.5288754405621+1.02905773863261i</v>
      </c>
      <c r="I1532" t="str">
        <f t="shared" si="743"/>
        <v>548.993316214816i</v>
      </c>
      <c r="J1532" t="str">
        <f t="shared" si="737"/>
        <v>-406.966459866026+120.102169801683i</v>
      </c>
      <c r="K1532" t="str">
        <f t="shared" si="744"/>
        <v>0.366213101196822-1.24091387854794i</v>
      </c>
      <c r="L1532" t="str">
        <f t="shared" si="745"/>
        <v>0.0739885403977384-0.21305590208501i</v>
      </c>
      <c r="M1532" t="str">
        <f t="shared" si="746"/>
        <v>0.44020164159456-1.45396978063295i</v>
      </c>
      <c r="N1532" t="str">
        <f t="shared" si="747"/>
        <v>-1.7437666356918i</v>
      </c>
      <c r="O1532" t="str">
        <f t="shared" si="748"/>
        <v>-0.172109089639093-0.985077896038482i</v>
      </c>
      <c r="P1532" t="str">
        <f t="shared" si="749"/>
        <v>1.17210908963909+0.985077896038482i</v>
      </c>
      <c r="Q1532" t="str">
        <f t="shared" si="750"/>
        <v>-1.17210908963909+0.758688739653318i</v>
      </c>
      <c r="R1532" t="str">
        <f t="shared" si="751"/>
        <v>-0.321358716534368-1.04844262921034i</v>
      </c>
      <c r="S1532" t="str">
        <f t="shared" si="752"/>
        <v>0.188835541820326i</v>
      </c>
      <c r="T1532" t="str">
        <f t="shared" si="753"/>
        <v>0.197983231954462-0.0606839473554519i</v>
      </c>
      <c r="U1532" t="str">
        <f t="shared" si="754"/>
        <v>0.00005-0.00101647087096295i</v>
      </c>
      <c r="V1532" t="str">
        <f t="shared" si="755"/>
        <v>0.00002-0.0113844737547851i</v>
      </c>
      <c r="W1532" t="str">
        <f t="shared" si="756"/>
        <v>0.0000422726906215501-0.000933311565418484i</v>
      </c>
      <c r="X1532" t="str">
        <f t="shared" si="757"/>
        <v>0.0000488515107392883-0.000932667474179467i</v>
      </c>
      <c r="Y1532" t="str">
        <f t="shared" si="758"/>
        <v>0.009+0.702711444754965i</v>
      </c>
      <c r="Z1532" t="str">
        <f t="shared" si="759"/>
        <v>-0.0159346393004338-0.00104079567154826i</v>
      </c>
      <c r="AA1532" t="str">
        <f t="shared" si="760"/>
        <v>0.220445910794851-17.0965631992695i</v>
      </c>
      <c r="AB1532" t="str">
        <f t="shared" si="761"/>
        <v>0.66173981204902-0.20283022719129i</v>
      </c>
      <c r="AC1532" t="str">
        <f t="shared" si="762"/>
        <v>0.996389930637403-1.05143588833561i</v>
      </c>
      <c r="AD1532" t="str">
        <f t="shared" si="763"/>
        <v>0.415865020887426+0.235274537874167i</v>
      </c>
      <c r="AE1532" t="str">
        <f t="shared" si="764"/>
        <v>-0.0063817863848635-0.00418184541128903i</v>
      </c>
      <c r="AF1532" t="str">
        <f t="shared" si="765"/>
        <v>-6.04254929342183-0.97238543344763i</v>
      </c>
      <c r="AG1532" t="str">
        <f t="shared" si="766"/>
        <v>1.01489290353226-0.0255499502338876i</v>
      </c>
      <c r="AH1532" t="str">
        <f t="shared" si="767"/>
        <v>0.0331879089854933+0.0318482004018843i</v>
      </c>
      <c r="AI1532">
        <f t="shared" si="768"/>
        <v>-26.745366415531819</v>
      </c>
      <c r="AJ1532">
        <f t="shared" si="769"/>
        <v>43.819904914849261</v>
      </c>
      <c r="AK1532"/>
      <c r="AL1532"/>
      <c r="AM1532"/>
      <c r="AN1532"/>
    </row>
    <row r="1533" spans="1:40" x14ac:dyDescent="0.35">
      <c r="A1533"/>
      <c r="B1533">
        <f t="shared" si="770"/>
        <v>139900</v>
      </c>
      <c r="C1533" s="237" t="str">
        <f t="shared" si="738"/>
        <v>-1.64772979517481E-06+0.0073867560046845i</v>
      </c>
      <c r="D1533" s="208" t="str">
        <f t="shared" si="739"/>
        <v>-2.51367383478089+0.0566317960359145i</v>
      </c>
      <c r="E1533" t="str">
        <f t="shared" si="740"/>
        <v>20500</v>
      </c>
      <c r="F1533" t="str">
        <f t="shared" si="741"/>
        <v>0.327868852459016</v>
      </c>
      <c r="G1533" t="str">
        <f t="shared" si="736"/>
        <v>0.327868852459016</v>
      </c>
      <c r="H1533" t="str">
        <f t="shared" si="742"/>
        <v>3.52929824856102+1.02845578325572i</v>
      </c>
      <c r="I1533" t="str">
        <f t="shared" si="743"/>
        <v>549.386015296515i</v>
      </c>
      <c r="J1533" t="str">
        <f t="shared" si="737"/>
        <v>-407.550311612259+120.188079794388i</v>
      </c>
      <c r="K1533" t="str">
        <f t="shared" si="744"/>
        <v>0.365729263040089-1.24016520916802i</v>
      </c>
      <c r="L1533" t="str">
        <f t="shared" si="745"/>
        <v>0.0738941694595831-0.212936359561588i</v>
      </c>
      <c r="M1533" t="str">
        <f t="shared" si="746"/>
        <v>0.439623432499672-1.45310156872961i</v>
      </c>
      <c r="N1533" t="str">
        <f t="shared" si="747"/>
        <v>-1.74501396518801i</v>
      </c>
      <c r="O1533" t="str">
        <f t="shared" si="748"/>
        <v>-0.173337672149973-0.984862453042875i</v>
      </c>
      <c r="P1533" t="str">
        <f t="shared" si="749"/>
        <v>1.17333767214997+0.984862453042875i</v>
      </c>
      <c r="Q1533" t="str">
        <f t="shared" si="750"/>
        <v>-1.17333767214997+0.760151512145135i</v>
      </c>
      <c r="R1533" t="str">
        <f t="shared" si="751"/>
        <v>-0.32134050866435-1.04755004104263i</v>
      </c>
      <c r="S1533" t="str">
        <f t="shared" si="752"/>
        <v>0.188970617315188i</v>
      </c>
      <c r="T1533" t="str">
        <f t="shared" si="753"/>
        <v>0.197956177924376-0.0607239142906787i</v>
      </c>
      <c r="U1533" t="str">
        <f t="shared" si="754"/>
        <v>0.00005-0.00101574430136255i</v>
      </c>
      <c r="V1533" t="str">
        <f t="shared" si="755"/>
        <v>0.00002-0.0113763361752606i</v>
      </c>
      <c r="W1533" t="str">
        <f t="shared" si="756"/>
        <v>0.000042272689345385-0.000932644663699693i</v>
      </c>
      <c r="X1533" t="str">
        <f t="shared" si="757"/>
        <v>0.0000488420921118681-0.000932001099233711i</v>
      </c>
      <c r="Y1533" t="str">
        <f t="shared" si="758"/>
        <v>0.009+0.703214099579539i</v>
      </c>
      <c r="Z1533" t="str">
        <f t="shared" si="759"/>
        <v>-0.0159118480802273-0.00103959492573417i</v>
      </c>
      <c r="AA1533" t="str">
        <f t="shared" si="760"/>
        <v>0.220129862991517-17.0843142742681i</v>
      </c>
      <c r="AB1533" t="str">
        <f t="shared" si="761"/>
        <v>0.661649386569006-0.202963812808335i</v>
      </c>
      <c r="AC1533" t="str">
        <f t="shared" si="762"/>
        <v>0.995949539647634-1.05067140963243i</v>
      </c>
      <c r="AD1533" t="str">
        <f t="shared" si="763"/>
        <v>0.416168956929011+0.235245865866276i</v>
      </c>
      <c r="AE1533" t="str">
        <f t="shared" si="764"/>
        <v>-0.00637745680990654-0.00417584361503718i</v>
      </c>
      <c r="AF1533" t="str">
        <f t="shared" si="765"/>
        <v>-6.04297208334191-0.971823987219805i</v>
      </c>
      <c r="AG1533" t="str">
        <f t="shared" si="766"/>
        <v>1.01488046438114-0.0255505993323525i</v>
      </c>
      <c r="AH1533" t="str">
        <f t="shared" si="767"/>
        <v>0.0331742821146281+0.0318065977410747i</v>
      </c>
      <c r="AI1533">
        <f t="shared" si="768"/>
        <v>-26.752664722102786</v>
      </c>
      <c r="AJ1533">
        <f t="shared" si="769"/>
        <v>43.794245721090483</v>
      </c>
      <c r="AK1533"/>
      <c r="AL1533"/>
      <c r="AM1533"/>
      <c r="AN1533"/>
    </row>
    <row r="1534" spans="1:40" x14ac:dyDescent="0.35">
      <c r="A1534"/>
      <c r="B1534">
        <f t="shared" si="770"/>
        <v>140000</v>
      </c>
      <c r="C1534" s="237" t="str">
        <f t="shared" si="738"/>
        <v>-1.64537673626281E-06+0.00738147975091996i</v>
      </c>
      <c r="D1534" s="208" t="str">
        <f t="shared" si="739"/>
        <v>-2.51367381674077+0.056591344757053i</v>
      </c>
      <c r="E1534" t="str">
        <f t="shared" si="740"/>
        <v>20500</v>
      </c>
      <c r="F1534" t="str">
        <f t="shared" si="741"/>
        <v>0.327868852459016</v>
      </c>
      <c r="G1534" t="str">
        <f t="shared" si="736"/>
        <v>0.327868852459016</v>
      </c>
      <c r="H1534" t="str">
        <f t="shared" si="742"/>
        <v>3.52972026040638+1.02785443640285i</v>
      </c>
      <c r="I1534" t="str">
        <f t="shared" si="743"/>
        <v>549.778714378214i</v>
      </c>
      <c r="J1534" t="str">
        <f t="shared" si="737"/>
        <v>-408.134580842758+120.273989787093i</v>
      </c>
      <c r="K1534" t="str">
        <f t="shared" si="744"/>
        <v>0.365246357074514-1.23941734295862i</v>
      </c>
      <c r="L1534" t="str">
        <f t="shared" si="745"/>
        <v>0.0737999717289499-0.21281692774885i</v>
      </c>
      <c r="M1534" t="str">
        <f t="shared" si="746"/>
        <v>0.439046328803464-1.45223427070747i</v>
      </c>
      <c r="N1534" t="str">
        <f t="shared" si="747"/>
        <v>-1.74626129468421i</v>
      </c>
      <c r="O1534" t="str">
        <f t="shared" si="748"/>
        <v>-0.174565984976777-0.984645477768058i</v>
      </c>
      <c r="P1534" t="str">
        <f t="shared" si="749"/>
        <v>1.17456598497678+0.984645477768058i</v>
      </c>
      <c r="Q1534" t="str">
        <f t="shared" si="750"/>
        <v>-1.17456598497678+0.761615816916152i</v>
      </c>
      <c r="R1534" t="str">
        <f t="shared" si="751"/>
        <v>-0.32132228456557-1.04665861922192i</v>
      </c>
      <c r="S1534" t="str">
        <f t="shared" si="752"/>
        <v>0.189105692810053i</v>
      </c>
      <c r="T1534" t="str">
        <f t="shared" si="753"/>
        <v>0.197929103323575-0.0607638732380811i</v>
      </c>
      <c r="U1534" t="str">
        <f t="shared" si="754"/>
        <v>0.00005-0.00101501876971872i</v>
      </c>
      <c r="V1534" t="str">
        <f t="shared" si="755"/>
        <v>0.00002-0.0113682102208497i</v>
      </c>
      <c r="W1534" t="str">
        <f t="shared" si="756"/>
        <v>0.0000422726880683079-0.000931978714859059i</v>
      </c>
      <c r="X1534" t="str">
        <f t="shared" si="757"/>
        <v>0.0000488326936550289-0.000931335676271141i</v>
      </c>
      <c r="Y1534" t="str">
        <f t="shared" si="758"/>
        <v>0.009+0.703716754404114i</v>
      </c>
      <c r="Z1534" t="str">
        <f t="shared" si="759"/>
        <v>-0.0158891057470502-0.00103839687615916i</v>
      </c>
      <c r="AA1534" t="str">
        <f t="shared" si="760"/>
        <v>0.219814495085727-17.0720829085053i</v>
      </c>
      <c r="AB1534" t="str">
        <f t="shared" si="761"/>
        <v>0.661558892333366-0.203097371726849i</v>
      </c>
      <c r="AC1534" t="str">
        <f t="shared" si="762"/>
        <v>0.995510039453906-1.04990765098409i</v>
      </c>
      <c r="AD1534" t="str">
        <f t="shared" si="763"/>
        <v>0.416472896789489+0.23521682329632i</v>
      </c>
      <c r="AE1534" t="str">
        <f t="shared" si="764"/>
        <v>-0.00637313348333758-0.00416984913387164i</v>
      </c>
      <c r="AF1534" t="str">
        <f t="shared" si="765"/>
        <v>-6.04339407714715-0.971263091645797i</v>
      </c>
      <c r="AG1534" t="str">
        <f t="shared" si="766"/>
        <v>1.0148680201557-0.0255512478363109i</v>
      </c>
      <c r="AH1534" t="str">
        <f t="shared" si="767"/>
        <v>0.0331606666136154+0.0317650439855724i</v>
      </c>
      <c r="AI1534">
        <f t="shared" si="768"/>
        <v>-26.75995946768105</v>
      </c>
      <c r="AJ1534">
        <f t="shared" si="769"/>
        <v>43.768577609846105</v>
      </c>
      <c r="AK1534"/>
      <c r="AL1534"/>
      <c r="AM1534"/>
      <c r="AN1534"/>
    </row>
    <row r="1535" spans="1:40" x14ac:dyDescent="0.35">
      <c r="A1535"/>
      <c r="B1535">
        <f t="shared" si="770"/>
        <v>140100</v>
      </c>
      <c r="C1535" s="237" t="str">
        <f t="shared" si="738"/>
        <v>-1.64302871422206E-06+0.00737621102927957i</v>
      </c>
      <c r="D1535" s="208" t="str">
        <f t="shared" si="739"/>
        <v>-2.51367379873926+0.0565509512244767i</v>
      </c>
      <c r="E1535" t="str">
        <f t="shared" si="740"/>
        <v>20500</v>
      </c>
      <c r="F1535" t="str">
        <f t="shared" si="741"/>
        <v>0.327868852459016</v>
      </c>
      <c r="G1535" t="str">
        <f t="shared" si="736"/>
        <v>0.327868852459016</v>
      </c>
      <c r="H1535" t="str">
        <f t="shared" si="742"/>
        <v>3.53014147802252+1.02725369737818i</v>
      </c>
      <c r="I1535" t="str">
        <f t="shared" si="743"/>
        <v>550.171413459913i</v>
      </c>
      <c r="J1535" t="str">
        <f t="shared" si="737"/>
        <v>-408.719267557524+120.359899779798i</v>
      </c>
      <c r="K1535" t="str">
        <f t="shared" si="744"/>
        <v>0.364764380977468-1.23867027886316i</v>
      </c>
      <c r="L1535" t="str">
        <f t="shared" si="745"/>
        <v>0.0737059468013645-0.212697606549892i</v>
      </c>
      <c r="M1535" t="str">
        <f t="shared" si="746"/>
        <v>0.438470327778832-1.45136788541305i</v>
      </c>
      <c r="N1535" t="str">
        <f t="shared" si="747"/>
        <v>-1.74750862418041i</v>
      </c>
      <c r="O1535" t="str">
        <f t="shared" si="748"/>
        <v>-0.175794026208468-0.984426970551608i</v>
      </c>
      <c r="P1535" t="str">
        <f t="shared" si="749"/>
        <v>1.17579402620847+0.984426970551608i</v>
      </c>
      <c r="Q1535" t="str">
        <f t="shared" si="750"/>
        <v>-1.17579402620847+0.763081653628802i</v>
      </c>
      <c r="R1535" t="str">
        <f t="shared" si="751"/>
        <v>-0.321304044230491-1.04576836123729i</v>
      </c>
      <c r="S1535" t="str">
        <f t="shared" si="752"/>
        <v>0.189240768304917i</v>
      </c>
      <c r="T1535" t="str">
        <f t="shared" si="753"/>
        <v>0.197902008149519-0.0608038241896552i</v>
      </c>
      <c r="U1535" t="str">
        <f t="shared" si="754"/>
        <v>0.00005-0.00101429427380886i</v>
      </c>
      <c r="V1535" t="str">
        <f t="shared" si="755"/>
        <v>0.00002-0.0113600958666592i</v>
      </c>
      <c r="W1535" t="str">
        <f t="shared" si="756"/>
        <v>0.000042272686790318-0.000931313716856148i</v>
      </c>
      <c r="X1535" t="str">
        <f t="shared" si="757"/>
        <v>0.0000488233153112039-0.000930671203253641i</v>
      </c>
      <c r="Y1535" t="str">
        <f t="shared" si="758"/>
        <v>0.009+0.704219409228688i</v>
      </c>
      <c r="Z1535" t="str">
        <f t="shared" si="759"/>
        <v>-0.0158664121611391-0.00103720151424083i</v>
      </c>
      <c r="AA1535" t="str">
        <f t="shared" si="760"/>
        <v>0.21949980512666-17.0598690642075i</v>
      </c>
      <c r="AB1535" t="str">
        <f t="shared" si="761"/>
        <v>0.661468329333609-0.20323090392008i</v>
      </c>
      <c r="AC1535" t="str">
        <f t="shared" si="762"/>
        <v>0.995071427905155-1.04914461146925i</v>
      </c>
      <c r="AD1535" t="str">
        <f t="shared" si="763"/>
        <v>0.416776840042791+0.235187410102485i</v>
      </c>
      <c r="AE1535" t="str">
        <f t="shared" si="764"/>
        <v>-0.00636881638544739-0.00416386195338977i</v>
      </c>
      <c r="AF1535" t="str">
        <f t="shared" si="765"/>
        <v>-6.04381527676178-0.970702746153703i</v>
      </c>
      <c r="AG1535" t="str">
        <f t="shared" si="766"/>
        <v>1.01485557086259-0.0255518957205671i</v>
      </c>
      <c r="AH1535" t="str">
        <f t="shared" si="767"/>
        <v>0.033147062436155+0.0317235390399188i</v>
      </c>
      <c r="AI1535">
        <f t="shared" si="768"/>
        <v>-26.767250659543453</v>
      </c>
      <c r="AJ1535">
        <f t="shared" si="769"/>
        <v>43.742900593361135</v>
      </c>
      <c r="AK1535"/>
      <c r="AL1535"/>
      <c r="AM1535"/>
      <c r="AN1535"/>
    </row>
    <row r="1536" spans="1:40" x14ac:dyDescent="0.35">
      <c r="A1536"/>
      <c r="B1536">
        <f t="shared" si="770"/>
        <v>140200</v>
      </c>
      <c r="C1536" s="237" t="str">
        <f t="shared" si="738"/>
        <v>-1.64068571468716E-06+0.00737094982364611i</v>
      </c>
      <c r="D1536" s="208" t="str">
        <f t="shared" si="739"/>
        <v>-2.51367378077627+0.0565106153146202i</v>
      </c>
      <c r="E1536" t="str">
        <f t="shared" si="740"/>
        <v>20500</v>
      </c>
      <c r="F1536" t="str">
        <f t="shared" si="741"/>
        <v>0.327868852459016</v>
      </c>
      <c r="G1536" t="str">
        <f t="shared" si="736"/>
        <v>0.327868852459016</v>
      </c>
      <c r="H1536" t="str">
        <f t="shared" si="742"/>
        <v>3.53056190332825+1.02665356548616i</v>
      </c>
      <c r="I1536" t="str">
        <f t="shared" si="743"/>
        <v>550.564112541611i</v>
      </c>
      <c r="J1536" t="str">
        <f t="shared" si="737"/>
        <v>-409.304371756556+120.445809772503i</v>
      </c>
      <c r="K1536" t="str">
        <f t="shared" si="744"/>
        <v>0.364283332433317-1.2379240158261i</v>
      </c>
      <c r="L1536" t="str">
        <f t="shared" si="745"/>
        <v>0.0736120942734673-0.212578395867696i</v>
      </c>
      <c r="M1536" t="str">
        <f t="shared" si="746"/>
        <v>0.437895426706784-1.4505024116938i</v>
      </c>
      <c r="N1536" t="str">
        <f t="shared" si="747"/>
        <v>-1.74875595367662i</v>
      </c>
      <c r="O1536" t="str">
        <f t="shared" si="748"/>
        <v>-0.177021793934431-0.984206931733483i</v>
      </c>
      <c r="P1536" t="str">
        <f t="shared" si="749"/>
        <v>1.17702179393443+0.984206931733483i</v>
      </c>
      <c r="Q1536" t="str">
        <f t="shared" si="750"/>
        <v>-1.17702179393443+0.764549021943137i</v>
      </c>
      <c r="R1536" t="str">
        <f t="shared" si="751"/>
        <v>-0.321285787651581-1.044879264585i</v>
      </c>
      <c r="S1536" t="str">
        <f t="shared" si="752"/>
        <v>0.189375843799782i</v>
      </c>
      <c r="T1536" t="str">
        <f t="shared" si="753"/>
        <v>0.19787489239968-0.0608437671373957i</v>
      </c>
      <c r="U1536" t="str">
        <f t="shared" si="754"/>
        <v>0.00005-0.0010135708114167i</v>
      </c>
      <c r="V1536" t="str">
        <f t="shared" si="755"/>
        <v>0.00002-0.011351993087867i</v>
      </c>
      <c r="W1536" t="str">
        <f t="shared" si="756"/>
        <v>0.000042272685511416-0.000930649667656363i</v>
      </c>
      <c r="X1536" t="str">
        <f t="shared" si="757"/>
        <v>0.0000488139570230325-0.000930007678148927i</v>
      </c>
      <c r="Y1536" t="str">
        <f t="shared" si="758"/>
        <v>0.009+0.704722064053262i</v>
      </c>
      <c r="Z1536" t="str">
        <f t="shared" si="759"/>
        <v>-0.0158437671832296-0.00103600883143131i</v>
      </c>
      <c r="AA1536" t="str">
        <f t="shared" si="760"/>
        <v>0.219185791170494-17.0476727037096i</v>
      </c>
      <c r="AB1536" t="str">
        <f t="shared" si="761"/>
        <v>0.661377697561287-0.203364409361271i</v>
      </c>
      <c r="AC1536" t="str">
        <f t="shared" si="762"/>
        <v>0.994633702856741-1.04838229016737i</v>
      </c>
      <c r="AD1536" t="str">
        <f t="shared" si="763"/>
        <v>0.417080786262681+0.235157626223424i</v>
      </c>
      <c r="AE1536" t="str">
        <f t="shared" si="764"/>
        <v>-0.00636450549659835-0.0041578820592333i</v>
      </c>
      <c r="AF1536" t="str">
        <f t="shared" si="765"/>
        <v>-6.04423568410452-0.97014295017154i</v>
      </c>
      <c r="AG1536" t="str">
        <f t="shared" si="766"/>
        <v>1.01484311650848-0.0255525429599877i</v>
      </c>
      <c r="AH1536" t="str">
        <f t="shared" si="767"/>
        <v>0.0331334695361171+0.0316820828089395i</v>
      </c>
      <c r="AI1536">
        <f t="shared" si="768"/>
        <v>-26.774538304951978</v>
      </c>
      <c r="AJ1536">
        <f t="shared" si="769"/>
        <v>43.717214683844212</v>
      </c>
      <c r="AK1536"/>
      <c r="AL1536"/>
      <c r="AM1536"/>
      <c r="AN1536"/>
    </row>
    <row r="1537" spans="1:40" x14ac:dyDescent="0.35">
      <c r="A1537"/>
      <c r="B1537">
        <f t="shared" si="770"/>
        <v>140300</v>
      </c>
      <c r="C1537" s="237" t="str">
        <f t="shared" si="738"/>
        <v>-1.63834772334389E-06+0.0073656961179483i</v>
      </c>
      <c r="D1537" s="208" t="str">
        <f t="shared" si="739"/>
        <v>-2.51367376285167+0.0564703369042703i</v>
      </c>
      <c r="E1537" t="str">
        <f t="shared" si="740"/>
        <v>20500</v>
      </c>
      <c r="F1537" t="str">
        <f t="shared" si="741"/>
        <v>0.327868852459016</v>
      </c>
      <c r="G1537" t="str">
        <f t="shared" si="736"/>
        <v>0.327868852459016</v>
      </c>
      <c r="H1537" t="str">
        <f t="shared" si="742"/>
        <v>3.53098153823679+1.02605404003143i</v>
      </c>
      <c r="I1537" t="str">
        <f t="shared" si="743"/>
        <v>550.95681162331i</v>
      </c>
      <c r="J1537" t="str">
        <f t="shared" si="737"/>
        <v>-409.889893439854+120.531719765208i</v>
      </c>
      <c r="K1537" t="str">
        <f t="shared" si="744"/>
        <v>0.363803209133388-1.23717855279292i</v>
      </c>
      <c r="L1537" t="str">
        <f t="shared" si="745"/>
        <v>0.0735184137430125-0.21245929560514i</v>
      </c>
      <c r="M1537" t="str">
        <f t="shared" si="746"/>
        <v>0.4373216228764-1.44963784839806i</v>
      </c>
      <c r="N1537" t="str">
        <f t="shared" si="747"/>
        <v>-1.75000328317282i</v>
      </c>
      <c r="O1537" t="str">
        <f t="shared" si="748"/>
        <v>-0.178249286244447-0.983985361656028i</v>
      </c>
      <c r="P1537" t="str">
        <f t="shared" si="749"/>
        <v>1.17824928624445+0.983985361656028i</v>
      </c>
      <c r="Q1537" t="str">
        <f t="shared" si="750"/>
        <v>-1.17824928624445+0.766017921516792i</v>
      </c>
      <c r="R1537" t="str">
        <f t="shared" si="751"/>
        <v>-0.321267514821306-1.04399132676844i</v>
      </c>
      <c r="S1537" t="str">
        <f t="shared" si="752"/>
        <v>0.189510919294646i</v>
      </c>
      <c r="T1537" t="str">
        <f t="shared" si="753"/>
        <v>0.197847756071524-0.060883702073292i</v>
      </c>
      <c r="U1537" t="str">
        <f t="shared" si="754"/>
        <v>0.00005-0.00101284838033229i</v>
      </c>
      <c r="V1537" t="str">
        <f t="shared" si="755"/>
        <v>0.00002-0.0113439018597217i</v>
      </c>
      <c r="W1537" t="str">
        <f t="shared" si="756"/>
        <v>0.0000422726842316015-0.000929986565230891i</v>
      </c>
      <c r="X1537" t="str">
        <f t="shared" si="757"/>
        <v>0.0000488046187333572-0.000929345098930493i</v>
      </c>
      <c r="Y1537" t="str">
        <f t="shared" si="758"/>
        <v>0.009+0.705224718877837i</v>
      </c>
      <c r="Z1537" t="str">
        <f t="shared" si="759"/>
        <v>-0.0158211706745543-0.00103481881921711i</v>
      </c>
      <c r="AA1537" t="str">
        <f t="shared" si="760"/>
        <v>0.218872451280375-17.0354937894543i</v>
      </c>
      <c r="AB1537" t="str">
        <f t="shared" si="761"/>
        <v>0.66128699700793-0.203497888023647i</v>
      </c>
      <c r="AC1537" t="str">
        <f t="shared" si="762"/>
        <v>0.99419686217042-1.04762068615861i</v>
      </c>
      <c r="AD1537" t="str">
        <f t="shared" si="763"/>
        <v>0.417384735022756+0.235127471598227i</v>
      </c>
      <c r="AE1537" t="str">
        <f t="shared" si="764"/>
        <v>-0.00636020079722383-0.00415190943708745i</v>
      </c>
      <c r="AF1537" t="str">
        <f t="shared" si="765"/>
        <v>-6.04465530108846-0.96958370312716i</v>
      </c>
      <c r="AG1537" t="str">
        <f t="shared" si="766"/>
        <v>1.01483065710005-0.0255531895295005i</v>
      </c>
      <c r="AH1537" t="str">
        <f t="shared" si="767"/>
        <v>0.0331198878675414+0.0316406751977379i</v>
      </c>
      <c r="AI1537">
        <f t="shared" si="768"/>
        <v>-26.781822411154536</v>
      </c>
      <c r="AJ1537">
        <f t="shared" si="769"/>
        <v>43.691519893462996</v>
      </c>
      <c r="AK1537"/>
      <c r="AL1537"/>
      <c r="AM1537"/>
      <c r="AN1537"/>
    </row>
    <row r="1538" spans="1:40" x14ac:dyDescent="0.35">
      <c r="A1538"/>
      <c r="B1538">
        <f t="shared" si="770"/>
        <v>140400</v>
      </c>
      <c r="C1538" s="237" t="str">
        <f t="shared" si="738"/>
        <v>-1.63601472592899E-06+0.00736044989616063i</v>
      </c>
      <c r="D1538" s="208" t="str">
        <f t="shared" si="739"/>
        <v>-2.51367374496536+0.0564301158705649i</v>
      </c>
      <c r="E1538" t="str">
        <f t="shared" si="740"/>
        <v>20500</v>
      </c>
      <c r="F1538" t="str">
        <f t="shared" si="741"/>
        <v>0.327868852459016</v>
      </c>
      <c r="G1538" t="str">
        <f t="shared" si="736"/>
        <v>0.327868852459016</v>
      </c>
      <c r="H1538" t="str">
        <f t="shared" si="742"/>
        <v>3.53140038465587+1.02545512031891i</v>
      </c>
      <c r="I1538" t="str">
        <f t="shared" si="743"/>
        <v>551.349510705009i</v>
      </c>
      <c r="J1538" t="str">
        <f t="shared" si="737"/>
        <v>-410.475832607418+120.617629757914i</v>
      </c>
      <c r="K1538" t="str">
        <f t="shared" si="744"/>
        <v>0.363324008775952-1.23643388871011i</v>
      </c>
      <c r="L1538" t="str">
        <f t="shared" si="745"/>
        <v>0.0734249048088633-0.212340305664994i</v>
      </c>
      <c r="M1538" t="str">
        <f t="shared" si="746"/>
        <v>0.436748913584815-1.4487741943751i</v>
      </c>
      <c r="N1538" t="str">
        <f t="shared" si="747"/>
        <v>-1.75125061266902i</v>
      </c>
      <c r="O1538" t="str">
        <f t="shared" si="748"/>
        <v>-0.179476501228758-0.983762260663969i</v>
      </c>
      <c r="P1538" t="str">
        <f t="shared" si="749"/>
        <v>1.17947650122876+0.983762260663969i</v>
      </c>
      <c r="Q1538" t="str">
        <f t="shared" si="750"/>
        <v>-1.17947650122876+0.767488352005051i</v>
      </c>
      <c r="R1538" t="str">
        <f t="shared" si="751"/>
        <v>-0.321249225732107-1.04310454529809i</v>
      </c>
      <c r="S1538" t="str">
        <f t="shared" si="752"/>
        <v>0.189645994789511i</v>
      </c>
      <c r="T1538" t="str">
        <f t="shared" si="753"/>
        <v>0.197820599162517-0.0609236289893256i</v>
      </c>
      <c r="U1538" t="str">
        <f t="shared" si="754"/>
        <v>0.00005-0.001012126978352i</v>
      </c>
      <c r="V1538" t="str">
        <f t="shared" si="755"/>
        <v>0.00002-0.0113358221575424i</v>
      </c>
      <c r="W1538" t="str">
        <f t="shared" si="756"/>
        <v>0.0000422726829508746-0.000929324407556719i</v>
      </c>
      <c r="X1538" t="str">
        <f t="shared" si="757"/>
        <v>0.0000487953003852255-0.000928683463577631i</v>
      </c>
      <c r="Y1538" t="str">
        <f t="shared" si="758"/>
        <v>0.009+0.705727373702411i</v>
      </c>
      <c r="Z1538" t="str">
        <f t="shared" si="759"/>
        <v>-0.0157986224968412-0.00103363146911896i</v>
      </c>
      <c r="AA1538" t="str">
        <f t="shared" si="760"/>
        <v>0.21855978352639-17.023332283992i</v>
      </c>
      <c r="AB1538" t="str">
        <f t="shared" si="761"/>
        <v>0.661196227665069-0.203631339880407i</v>
      </c>
      <c r="AC1538" t="str">
        <f t="shared" si="762"/>
        <v>0.993760903714338-1.0468597985239i</v>
      </c>
      <c r="AD1538" t="str">
        <f t="shared" si="763"/>
        <v>0.417688685896428+0.235096946166437i</v>
      </c>
      <c r="AE1538" t="str">
        <f t="shared" si="764"/>
        <v>-0.00635590226782799-0.00414594407268125i</v>
      </c>
      <c r="AF1538" t="str">
        <f t="shared" si="765"/>
        <v>-6.04507412962123-0.969025004448345i</v>
      </c>
      <c r="AG1538" t="str">
        <f t="shared" si="766"/>
        <v>1.01481819264398-0.0255538354040936i</v>
      </c>
      <c r="AH1538" t="str">
        <f t="shared" si="767"/>
        <v>0.0331063173846367+0.0315993161116987i</v>
      </c>
      <c r="AI1538">
        <f t="shared" si="768"/>
        <v>-26.789102985384361</v>
      </c>
      <c r="AJ1538">
        <f t="shared" si="769"/>
        <v>43.665816234348085</v>
      </c>
      <c r="AK1538"/>
      <c r="AL1538"/>
      <c r="AM1538"/>
      <c r="AN1538"/>
    </row>
    <row r="1539" spans="1:40" x14ac:dyDescent="0.35">
      <c r="A1539"/>
      <c r="B1539">
        <f t="shared" si="770"/>
        <v>140500</v>
      </c>
      <c r="C1539" s="237" t="str">
        <f t="shared" si="738"/>
        <v>-1.63368670822991E-06+0.00735521114230322i</v>
      </c>
      <c r="D1539" s="208" t="str">
        <f t="shared" si="739"/>
        <v>-2.51367372711722+0.0563899520909914i</v>
      </c>
      <c r="E1539" t="str">
        <f t="shared" si="740"/>
        <v>20500</v>
      </c>
      <c r="F1539" t="str">
        <f t="shared" si="741"/>
        <v>0.327868852459016</v>
      </c>
      <c r="G1539" t="str">
        <f t="shared" si="736"/>
        <v>0.327868852459016</v>
      </c>
      <c r="H1539" t="str">
        <f t="shared" si="742"/>
        <v>3.53181844448768+1.02485680565373i</v>
      </c>
      <c r="I1539" t="str">
        <f t="shared" si="743"/>
        <v>551.742209786707i</v>
      </c>
      <c r="J1539" t="str">
        <f t="shared" si="737"/>
        <v>-411.062189259248+120.703539750618i</v>
      </c>
      <c r="K1539" t="str">
        <f t="shared" si="744"/>
        <v>0.362845729066186-1.23569002252522i</v>
      </c>
      <c r="L1539" t="str">
        <f t="shared" si="745"/>
        <v>0.0733315670709875-0.212221425949919i</v>
      </c>
      <c r="M1539" t="str">
        <f t="shared" si="746"/>
        <v>0.436177296137173-1.44791144847514i</v>
      </c>
      <c r="N1539" t="str">
        <f t="shared" si="747"/>
        <v>-1.75249794216523i</v>
      </c>
      <c r="O1539" t="str">
        <f t="shared" si="748"/>
        <v>-0.180703436978032-0.983537629104411i</v>
      </c>
      <c r="P1539" t="str">
        <f t="shared" si="749"/>
        <v>1.18070343697803+0.983537629104411i</v>
      </c>
      <c r="Q1539" t="str">
        <f t="shared" si="750"/>
        <v>-1.18070343697803+0.768960313060819i</v>
      </c>
      <c r="R1539" t="str">
        <f t="shared" si="751"/>
        <v>-0.321230920376426-1.04221891769151i</v>
      </c>
      <c r="S1539" t="str">
        <f t="shared" si="752"/>
        <v>0.189781070284375i</v>
      </c>
      <c r="T1539" t="str">
        <f t="shared" si="753"/>
        <v>0.197793421670118-0.060963547877473i</v>
      </c>
      <c r="U1539" t="str">
        <f t="shared" si="754"/>
        <v>0.00005-0.00101140660327844i</v>
      </c>
      <c r="V1539" t="str">
        <f t="shared" si="755"/>
        <v>0.00002-0.0113277539567185i</v>
      </c>
      <c r="W1539" t="str">
        <f t="shared" si="756"/>
        <v>0.0000422726816692353-0.000928663192616591i</v>
      </c>
      <c r="X1539" t="str">
        <f t="shared" si="757"/>
        <v>0.0000487860019218864-0.000928022770075373i</v>
      </c>
      <c r="Y1539" t="str">
        <f t="shared" si="758"/>
        <v>0.009+0.706230028526985i</v>
      </c>
      <c r="Z1539" t="str">
        <f t="shared" si="759"/>
        <v>-0.0157761225123114-0.00103244677269162i</v>
      </c>
      <c r="AA1539" t="str">
        <f t="shared" si="760"/>
        <v>0.218247785985532-17.0111881499802i</v>
      </c>
      <c r="AB1539" t="str">
        <f t="shared" si="761"/>
        <v>0.661105389524209-0.203764764904734i</v>
      </c>
      <c r="AC1539" t="str">
        <f t="shared" si="762"/>
        <v>0.993325825362972-1.04609962634489i</v>
      </c>
      <c r="AD1539" t="str">
        <f t="shared" si="763"/>
        <v>0.417992638456938+0.235066049868039i</v>
      </c>
      <c r="AE1539" t="str">
        <f t="shared" si="764"/>
        <v>-0.00635160988898534-0.00413998595178701i</v>
      </c>
      <c r="AF1539" t="str">
        <f t="shared" si="765"/>
        <v>-6.0454921716049-0.968466853562739i</v>
      </c>
      <c r="AG1539" t="str">
        <f t="shared" si="766"/>
        <v>1.01480572314696-0.0255544805588159i</v>
      </c>
      <c r="AH1539" t="str">
        <f t="shared" si="767"/>
        <v>0.0330927580417794+0.0315580054564835i</v>
      </c>
      <c r="AI1539">
        <f t="shared" si="768"/>
        <v>-26.796380034860626</v>
      </c>
      <c r="AJ1539">
        <f t="shared" si="769"/>
        <v>43.640103718590794</v>
      </c>
      <c r="AK1539"/>
      <c r="AL1539"/>
      <c r="AM1539"/>
      <c r="AN1539"/>
    </row>
    <row r="1540" spans="1:40" x14ac:dyDescent="0.35">
      <c r="A1540"/>
      <c r="B1540">
        <f t="shared" si="770"/>
        <v>140600</v>
      </c>
      <c r="C1540" s="237" t="str">
        <f t="shared" si="738"/>
        <v>-1.63136365608467E-06+0.00734997984044166i</v>
      </c>
      <c r="D1540" s="208" t="str">
        <f t="shared" si="739"/>
        <v>-2.51367370930715+0.0563498454433861i</v>
      </c>
      <c r="E1540" t="str">
        <f t="shared" si="740"/>
        <v>20500</v>
      </c>
      <c r="F1540" t="str">
        <f t="shared" si="741"/>
        <v>0.327868852459016</v>
      </c>
      <c r="G1540" t="str">
        <f t="shared" si="736"/>
        <v>0.327868852459016</v>
      </c>
      <c r="H1540" t="str">
        <f t="shared" si="742"/>
        <v>3.53223571962895+1.02425909534129i</v>
      </c>
      <c r="I1540" t="str">
        <f t="shared" si="743"/>
        <v>552.134908868406i</v>
      </c>
      <c r="J1540" t="str">
        <f t="shared" si="737"/>
        <v>-411.648963395344+120.789449743323i</v>
      </c>
      <c r="K1540" t="str">
        <f t="shared" si="744"/>
        <v>0.362368367716175-1.2349469531868i</v>
      </c>
      <c r="L1540" t="str">
        <f t="shared" si="745"/>
        <v>0.0732384001304566-0.212102656362479i</v>
      </c>
      <c r="M1540" t="str">
        <f t="shared" si="746"/>
        <v>0.435606767846632-1.44704960954928i</v>
      </c>
      <c r="N1540" t="str">
        <f t="shared" si="747"/>
        <v>-1.75374527166143i</v>
      </c>
      <c r="O1540" t="str">
        <f t="shared" si="748"/>
        <v>-0.181930091583348-0.983311467326846i</v>
      </c>
      <c r="P1540" t="str">
        <f t="shared" si="749"/>
        <v>1.18193009158335+0.983311467326846i</v>
      </c>
      <c r="Q1540" t="str">
        <f t="shared" si="750"/>
        <v>-1.18193009158335+0.770433804334584i</v>
      </c>
      <c r="R1540" t="str">
        <f t="shared" si="751"/>
        <v>-0.321212598746708-1.04133444147333i</v>
      </c>
      <c r="S1540" t="str">
        <f t="shared" si="752"/>
        <v>0.189916145779239i</v>
      </c>
      <c r="T1540" t="str">
        <f t="shared" si="753"/>
        <v>0.197766223591791-0.061003458729708i</v>
      </c>
      <c r="U1540" t="str">
        <f t="shared" si="754"/>
        <v>0.00005-0.00101068725292049i</v>
      </c>
      <c r="V1540" t="str">
        <f t="shared" si="755"/>
        <v>0.00002-0.0113196972327095i</v>
      </c>
      <c r="W1540" t="str">
        <f t="shared" si="756"/>
        <v>0.0000422726803866835-0.000928002918398958i</v>
      </c>
      <c r="X1540" t="str">
        <f t="shared" si="757"/>
        <v>0.0000487767232867898-0.000927363016414442i</v>
      </c>
      <c r="Y1540" t="str">
        <f t="shared" si="758"/>
        <v>0.009+0.70673268335156i</v>
      </c>
      <c r="Z1540" t="str">
        <f t="shared" si="759"/>
        <v>-0.0157536705836758-0.0010312647215237i</v>
      </c>
      <c r="AA1540" t="str">
        <f t="shared" si="760"/>
        <v>0.217936456741675-16.9990613501835i</v>
      </c>
      <c r="AB1540" t="str">
        <f t="shared" si="761"/>
        <v>0.661014482576876-0.203898163069801i</v>
      </c>
      <c r="AC1540" t="str">
        <f t="shared" si="762"/>
        <v>0.992891624997156-1.04534016870399i</v>
      </c>
      <c r="AD1540" t="str">
        <f t="shared" si="763"/>
        <v>0.418296592277367+0.235034782643468i</v>
      </c>
      <c r="AE1540" t="str">
        <f t="shared" si="764"/>
        <v>-0.00634732364134056-0.00413403506022025i</v>
      </c>
      <c r="AF1540" t="str">
        <f t="shared" si="765"/>
        <v>-6.0459094289361-0.967909249897904i</v>
      </c>
      <c r="AG1540" t="str">
        <f t="shared" si="766"/>
        <v>1.01479324861571-0.0255551249687781i</v>
      </c>
      <c r="AH1540" t="str">
        <f t="shared" si="767"/>
        <v>0.0330792097935126+0.0315167431380305i</v>
      </c>
      <c r="AI1540">
        <f t="shared" si="768"/>
        <v>-26.80365356678843</v>
      </c>
      <c r="AJ1540">
        <f t="shared" si="769"/>
        <v>43.614382358243994</v>
      </c>
      <c r="AK1540"/>
      <c r="AL1540"/>
      <c r="AM1540"/>
      <c r="AN1540"/>
    </row>
    <row r="1541" spans="1:40" x14ac:dyDescent="0.35">
      <c r="A1541"/>
      <c r="B1541">
        <f t="shared" si="770"/>
        <v>140700</v>
      </c>
      <c r="C1541" s="237" t="str">
        <f t="shared" si="738"/>
        <v>-1.62904555538156E-06+0.00734475597468684i</v>
      </c>
      <c r="D1541" s="208" t="str">
        <f t="shared" si="739"/>
        <v>-2.51367369153505+0.0563097958059325i</v>
      </c>
      <c r="E1541" t="str">
        <f t="shared" si="740"/>
        <v>20500</v>
      </c>
      <c r="F1541" t="str">
        <f t="shared" si="741"/>
        <v>0.327868852459016</v>
      </c>
      <c r="G1541" t="str">
        <f t="shared" ref="G1541:G1604" si="771">IF($C$11=$C$7,$C$24,F1541)</f>
        <v>0.327868852459016</v>
      </c>
      <c r="H1541" t="str">
        <f t="shared" si="742"/>
        <v>3.53265221197093+1.02366198868727i</v>
      </c>
      <c r="I1541" t="str">
        <f t="shared" si="743"/>
        <v>552.527607950105i</v>
      </c>
      <c r="J1541" t="str">
        <f t="shared" ref="J1541:J1604" si="772">IMSUM(COMPLEX(0,2*PI()*B1541*$C$113*$C$112),COMPLEX(0,2*PI()*B1541*$C$113*$C$111),COMPLEX(0,2*PI()*B1541*$C$28*10^-12*$C$111),COMPLEX(-1*2*PI()*B1541*2*PI()*B1541*$C$113*$C$112*$C$28*10^-12*$C$111,0),COMPLEX(1,0))</f>
        <v>-412.236155015707+120.875359736029i</v>
      </c>
      <c r="K1541" t="str">
        <f t="shared" si="744"/>
        <v>0.361891922444863-1.23420467964445i</v>
      </c>
      <c r="L1541" t="str">
        <f t="shared" si="745"/>
        <v>0.0731454035894393-0.21198399680513i</v>
      </c>
      <c r="M1541" t="str">
        <f t="shared" si="746"/>
        <v>0.435037326034302-1.44618867644958i</v>
      </c>
      <c r="N1541" t="str">
        <f t="shared" si="747"/>
        <v>-1.75499260115763i</v>
      </c>
      <c r="O1541" t="str">
        <f t="shared" si="748"/>
        <v>-0.183156463136247-0.983083775683141i</v>
      </c>
      <c r="P1541" t="str">
        <f t="shared" si="749"/>
        <v>1.18315646313625+0.983083775683141i</v>
      </c>
      <c r="Q1541" t="str">
        <f t="shared" si="750"/>
        <v>-1.18315646313625+0.771908825474489i</v>
      </c>
      <c r="R1541" t="str">
        <f t="shared" si="751"/>
        <v>-0.321194260835369-1.04045111417521i</v>
      </c>
      <c r="S1541" t="str">
        <f t="shared" si="752"/>
        <v>0.190051221274104i</v>
      </c>
      <c r="T1541" t="str">
        <f t="shared" si="753"/>
        <v>0.197739004925001-0.061043361537995i</v>
      </c>
      <c r="U1541" t="str">
        <f t="shared" si="754"/>
        <v>0.00005-0.00100996892509325i</v>
      </c>
      <c r="V1541" t="str">
        <f t="shared" si="755"/>
        <v>0.00002-0.0113116519610444i</v>
      </c>
      <c r="W1541" t="str">
        <f t="shared" si="756"/>
        <v>0.0000422726791032195-0.000927343582898045i</v>
      </c>
      <c r="X1541" t="str">
        <f t="shared" si="757"/>
        <v>0.0000487674644235893-0.00092670420059136i</v>
      </c>
      <c r="Y1541" t="str">
        <f t="shared" si="758"/>
        <v>0.009+0.707235338176134i</v>
      </c>
      <c r="Z1541" t="str">
        <f t="shared" si="759"/>
        <v>-0.0157312665741353-0.00103008530723762i</v>
      </c>
      <c r="AA1541" t="str">
        <f t="shared" si="760"/>
        <v>0.217625793885545-16.9869518474728i</v>
      </c>
      <c r="AB1541" t="str">
        <f t="shared" si="761"/>
        <v>0.660923506814595-0.204031534348749i</v>
      </c>
      <c r="AC1541" t="str">
        <f t="shared" si="762"/>
        <v>0.992458300504041-1.04458142468437i</v>
      </c>
      <c r="AD1541" t="str">
        <f t="shared" si="763"/>
        <v>0.418600546930617+0.235003144433615i</v>
      </c>
      <c r="AE1541" t="str">
        <f t="shared" si="764"/>
        <v>-0.00634304350560864-0.00412809138384006i</v>
      </c>
      <c r="AF1541" t="str">
        <f t="shared" si="765"/>
        <v>-6.04632590350598-0.967352192881337i</v>
      </c>
      <c r="AG1541" t="str">
        <f t="shared" si="766"/>
        <v>1.01478076905694-0.0255557686091508i</v>
      </c>
      <c r="AH1541" t="str">
        <f t="shared" si="767"/>
        <v>0.033065672594549+0.0314755290625578i</v>
      </c>
      <c r="AI1541">
        <f t="shared" si="768"/>
        <v>-26.810923588357763</v>
      </c>
      <c r="AJ1541">
        <f t="shared" si="769"/>
        <v>43.588652165323055</v>
      </c>
      <c r="AK1541"/>
      <c r="AL1541"/>
      <c r="AM1541"/>
      <c r="AN1541"/>
    </row>
    <row r="1542" spans="1:40" x14ac:dyDescent="0.35">
      <c r="A1542"/>
      <c r="B1542">
        <f t="shared" si="770"/>
        <v>140800</v>
      </c>
      <c r="C1542" s="237" t="str">
        <f t="shared" ref="C1542:C1605" si="773">IMPRODUCT(COMPLEX(-1,0),IMDIV(IMPRODUCT(G1542,COMPLEX($C$100+$C$101,0)),COMPLEX($C$100,2*PI()*B1542*$C$103*$C$102*(2*$C$100+$C$101))))</f>
        <v>-1.62673239205898E-06+0.00733953952919478i</v>
      </c>
      <c r="D1542" s="208" t="str">
        <f t="shared" ref="D1542:D1605" si="774">IMPRODUCT(COMPLEX($C$106,0),IMSUB(C1542,G1542))</f>
        <v>-2.5136736738008+0.05626980305716i</v>
      </c>
      <c r="E1542" t="str">
        <f t="shared" ref="E1542:E1605" si="775">IMDIV(COMPLEX($C$20*10^3,0),COMPLEX(1,2*PI()*B1542*$C$20*1000*$C$29*10^-12))</f>
        <v>20500</v>
      </c>
      <c r="F1542" t="str">
        <f t="shared" ref="F1542:F1605" si="776">IMDIV(COMPLEX($C$22*1000,0),IMSUM(COMPLEX($C$22*1000,0),E1542))</f>
        <v>0.327868852459016</v>
      </c>
      <c r="G1542" t="str">
        <f t="shared" si="771"/>
        <v>0.327868852459016</v>
      </c>
      <c r="H1542" t="str">
        <f t="shared" ref="H1542:H1605" si="777">IMPRODUCT(COMPLEX($C$108,0),IMPRODUCT(COMPLEX(-1,0),D1542),IMDIV(COMPLEX(0,2*PI()*B1542*$C$109*$C$110),COMPLEX(1,2*PI()*B1542*$C$109*$C$110)))</f>
        <v>3.53306792339941+1.02306548499755i</v>
      </c>
      <c r="I1542" t="str">
        <f t="shared" ref="I1542:I1605" si="778">COMPLEX(0,2*PI()*B1542*$C$113*$C$112*$C$114)</f>
        <v>552.920307031804i</v>
      </c>
      <c r="J1542" t="str">
        <f t="shared" si="772"/>
        <v>-412.823764120336+120.961269728734i</v>
      </c>
      <c r="K1542" t="str">
        <f t="shared" ref="K1542:K1605" si="779">IMDIV(I1542,J1542)</f>
        <v>0.361416390978038-1.23346320084881i</v>
      </c>
      <c r="L1542" t="str">
        <f t="shared" ref="L1542:L1605" si="780">IMDIV(COMPLEX($C$117,0),COMPLEX(1,2*PI()*B1542*$C$115*$C$116))</f>
        <v>0.0730525770512012-0.211865447180231i</v>
      </c>
      <c r="M1542" t="str">
        <f t="shared" ref="M1542:M1605" si="781">IMSUM(K1542,L1542)</f>
        <v>0.434468968029239-1.44532864802904i</v>
      </c>
      <c r="N1542" t="str">
        <f t="shared" ref="N1542:N1605" si="782">COMPLEX(0,-2*PI()*B1542*$C$43)</f>
        <v>-1.75623993065383i</v>
      </c>
      <c r="O1542" t="str">
        <f t="shared" ref="O1542:O1605" si="783">IMEXP(N1542)</f>
        <v>-0.184382549728703-0.982854554527547i</v>
      </c>
      <c r="P1542" t="str">
        <f t="shared" ref="P1542:P1605" si="784">IMSUB(COMPLEX(1,0),O1542)</f>
        <v>1.1843825497287+0.982854554527547i</v>
      </c>
      <c r="Q1542" t="str">
        <f t="shared" ref="Q1542:Q1605" si="785">IMSUM(COMPLEX(0,2*PI()*B1542*$C$43),O1542,COMPLEX(-1,0))</f>
        <v>-1.1843825497287+0.773385376126283i</v>
      </c>
      <c r="R1542" t="str">
        <f t="shared" ref="R1542:R1605" si="786">IMDIV(P1542,Q1542)</f>
        <v>-0.321175906634824-1.03956893333582i</v>
      </c>
      <c r="S1542" t="str">
        <f t="shared" ref="S1542:S1605" si="787">IMDIV(COMPLEX(0,2*PI()*B1542*$C$123),COMPLEX($C$124,0))</f>
        <v>0.190186296768968i</v>
      </c>
      <c r="T1542" t="str">
        <f t="shared" ref="T1542:T1605" si="788">IMPRODUCT(R1542,S1542)</f>
        <v>0.197711765667206-0.061083256294293i</v>
      </c>
      <c r="U1542" t="str">
        <f t="shared" ref="U1542:U1605" si="789">IMDIV(COMPLEX(1,2*PI()*B1542*$C$16*10^-3*$C$15*10^-6),COMPLEX(0,2*PI()*B1542*$C$15*10^-6))</f>
        <v>0.00005-0.00100925161761805i</v>
      </c>
      <c r="V1542" t="str">
        <f t="shared" ref="V1542:V1605" si="790">IMSUM(COMPLEX($C$18*10^-3,0),IMDIV(COMPLEX(1,0),COMPLEX(0,2*PI()*B1542*($C$17*1*10^-6))))</f>
        <v>0.00002-0.0113036181173221i</v>
      </c>
      <c r="W1542" t="str">
        <f t="shared" ref="W1542:W1605" si="791">IMDIV(IMPRODUCT(U1542,V1542),IMSUM(U1542,V1542))</f>
        <v>0.000042272677818843-0.000926685184113728i</v>
      </c>
      <c r="X1542" t="str">
        <f t="shared" ref="X1542:X1605" si="792">IMDIV(IMPRODUCT(COMPLEX($C$19,0),W1542),IMSUM(COMPLEX($C$19,0),W1542))</f>
        <v>0.0000487582252761352-0.000926046320608245i</v>
      </c>
      <c r="Y1542" t="str">
        <f t="shared" ref="Y1542:Y1605" si="793">COMPLEX($C$13*10^-3,2*PI()*B1542*$C$12*0.000001)</f>
        <v>0.009+0.707737993000709i</v>
      </c>
      <c r="Z1542" t="str">
        <f t="shared" ref="Z1542:Z1605" si="794">IMPRODUCT(COMPLEX($C$6,0),IMDIV(X1542,IMSUM(X1542,Y1542)))</f>
        <v>-0.0157089103473761-0.00102890852148926i</v>
      </c>
      <c r="AA1542" t="str">
        <f t="shared" ref="AA1542:AA1605" si="795">IMDIV(COMPLEX($C$6,0),IMSUM(X1542,Y1542))</f>
        <v>0.217315795514685-16.9748596048251i</v>
      </c>
      <c r="AB1542" t="str">
        <f t="shared" ref="AB1542:AB1605" si="796">IMPRODUCT(COMPLEX($C$119,0),T1542)</f>
        <v>0.660832462228871-0.204164878714703i</v>
      </c>
      <c r="AC1542" t="str">
        <f t="shared" ref="AC1542:AC1605" si="797">IMSUM(COMPLEX(1,0),IMPRODUCT(AB1542,M1542))</f>
        <v>0.992025849777064-1.04382339336995i</v>
      </c>
      <c r="AD1542" t="str">
        <f t="shared" ref="AD1542:AD1605" si="798">IMDIV(AB1542,AC1542)</f>
        <v>0.418904501989415+0.234971135179815i</v>
      </c>
      <c r="AE1542" t="str">
        <f t="shared" ref="AE1542:AE1605" si="799">IMPRODUCT(AD1542,AA1542,X1542)</f>
        <v>-0.00633876946257341-0.00412215490854801i</v>
      </c>
      <c r="AF1542" t="str">
        <f t="shared" ref="AF1542:AF1605" si="800">IMSUB(D1542,H1542)</f>
        <v>-6.04674159720021-0.96679568194039i</v>
      </c>
      <c r="AG1542" t="str">
        <f t="shared" ref="AG1542:AG1605" si="801">IMSUM(COMPLEX(1,0),IMPRODUCT(AD1542,AA1542,COMPLEX($C$127,0)))</f>
        <v>1.01476828447737-0.0255564114551644i</v>
      </c>
      <c r="AH1542" t="str">
        <f t="shared" ref="AH1542:AH1605" si="802">IMDIV(IMPRODUCT(AE1542,AF1542),AG1542)</f>
        <v>0.0330521463997633+0.031434363136555i</v>
      </c>
      <c r="AI1542">
        <f t="shared" ref="AI1542:AI1605" si="803">20*LOG10(IMABS(AH1542))</f>
        <v>-26.818190106745483</v>
      </c>
      <c r="AJ1542">
        <f t="shared" ref="AJ1542:AJ1605" si="804">IMARGUMENT(AH1542)*180/PI()</f>
        <v>43.562913151805169</v>
      </c>
      <c r="AK1542"/>
      <c r="AL1542"/>
      <c r="AM1542"/>
      <c r="AN1542"/>
    </row>
    <row r="1543" spans="1:40" x14ac:dyDescent="0.35">
      <c r="A1543"/>
      <c r="B1543">
        <f t="shared" si="770"/>
        <v>140900</v>
      </c>
      <c r="C1543" s="237" t="str">
        <f t="shared" si="773"/>
        <v>-1.62442415210522E-06+0.00733433048816648i</v>
      </c>
      <c r="D1543" s="208" t="str">
        <f t="shared" si="774"/>
        <v>-2.51367365610429+0.056229867075943i</v>
      </c>
      <c r="E1543" t="str">
        <f t="shared" si="775"/>
        <v>20500</v>
      </c>
      <c r="F1543" t="str">
        <f t="shared" si="776"/>
        <v>0.327868852459016</v>
      </c>
      <c r="G1543" t="str">
        <f t="shared" si="771"/>
        <v>0.327868852459016</v>
      </c>
      <c r="H1543" t="str">
        <f t="shared" si="777"/>
        <v>3.53348285579472+1.02246958357833i</v>
      </c>
      <c r="I1543" t="str">
        <f t="shared" si="778"/>
        <v>553.313006113502i</v>
      </c>
      <c r="J1543" t="str">
        <f t="shared" si="772"/>
        <v>-413.411790709231+121.047179721438i</v>
      </c>
      <c r="K1543" t="str">
        <f t="shared" si="779"/>
        <v>0.36094177104831-1.23272251575157i</v>
      </c>
      <c r="L1543" t="str">
        <f t="shared" si="780"/>
        <v>0.0729599201201001-0.21174700739004i</v>
      </c>
      <c r="M1543" t="str">
        <f t="shared" si="781"/>
        <v>0.43390169116841-1.44446952314161i</v>
      </c>
      <c r="N1543" t="str">
        <f t="shared" si="782"/>
        <v>-1.75748726015004i</v>
      </c>
      <c r="O1543" t="str">
        <f t="shared" si="783"/>
        <v>-0.185608349453143-0.98262380421669i</v>
      </c>
      <c r="P1543" t="str">
        <f t="shared" si="784"/>
        <v>1.18560834945314+0.98262380421669i</v>
      </c>
      <c r="Q1543" t="str">
        <f t="shared" si="785"/>
        <v>-1.18560834945314+0.77486345593335i</v>
      </c>
      <c r="R1543" t="str">
        <f t="shared" si="786"/>
        <v>-0.321157536137495-1.03868789650077i</v>
      </c>
      <c r="S1543" t="str">
        <f t="shared" si="787"/>
        <v>0.190321372263833i</v>
      </c>
      <c r="T1543" t="str">
        <f t="shared" si="788"/>
        <v>0.197684505815861-0.0611231429905596i</v>
      </c>
      <c r="U1543" t="str">
        <f t="shared" si="789"/>
        <v>0.00005-0.00100853532832236i</v>
      </c>
      <c r="V1543" t="str">
        <f t="shared" si="790"/>
        <v>0.00002-0.0112955956772105i</v>
      </c>
      <c r="W1543" t="str">
        <f t="shared" si="791"/>
        <v>0.0000422726765335538-0.000926027720051569i</v>
      </c>
      <c r="X1543" t="str">
        <f t="shared" si="792"/>
        <v>0.0000487490057884785-0.00092538937447293i</v>
      </c>
      <c r="Y1543" t="str">
        <f t="shared" si="793"/>
        <v>0.009+0.708240647825283i</v>
      </c>
      <c r="Z1543" t="str">
        <f t="shared" si="794"/>
        <v>-0.0156866017675696-0.00102773435596794i</v>
      </c>
      <c r="AA1543" t="str">
        <f t="shared" si="795"/>
        <v>0.217006459733431-16.9627845853231i</v>
      </c>
      <c r="AB1543" t="str">
        <f t="shared" si="796"/>
        <v>0.660741348811197-0.20429819614078i</v>
      </c>
      <c r="AC1543" t="str">
        <f t="shared" si="797"/>
        <v>0.991594270715911-1.04306607384539i</v>
      </c>
      <c r="AD1543" t="str">
        <f t="shared" si="798"/>
        <v>0.419208457026328+0.234938754823846i</v>
      </c>
      <c r="AE1543" t="str">
        <f t="shared" si="799"/>
        <v>-0.00633450149308849-0.00411622562028859i</v>
      </c>
      <c r="AF1543" t="str">
        <f t="shared" si="800"/>
        <v>-6.04715651189901-0.966239716502387i</v>
      </c>
      <c r="AG1543" t="str">
        <f t="shared" si="801"/>
        <v>1.01475579488373-0.0255570534821101i</v>
      </c>
      <c r="AH1543" t="str">
        <f t="shared" si="802"/>
        <v>0.0330386311641982+0.0313932452667873i</v>
      </c>
      <c r="AI1543">
        <f t="shared" si="803"/>
        <v>-26.825453129113789</v>
      </c>
      <c r="AJ1543">
        <f t="shared" si="804"/>
        <v>43.537165329628344</v>
      </c>
      <c r="AK1543"/>
      <c r="AL1543"/>
      <c r="AM1543"/>
      <c r="AN1543"/>
    </row>
    <row r="1544" spans="1:40" x14ac:dyDescent="0.35">
      <c r="A1544"/>
      <c r="B1544">
        <f t="shared" si="770"/>
        <v>141000</v>
      </c>
      <c r="C1544" s="237" t="str">
        <f t="shared" si="773"/>
        <v>-1.62212082155823E-06+0.00732912883584779i</v>
      </c>
      <c r="D1544" s="208" t="str">
        <f t="shared" si="774"/>
        <v>-2.51367363844543+0.0561899877414997i</v>
      </c>
      <c r="E1544" t="str">
        <f t="shared" si="775"/>
        <v>20500</v>
      </c>
      <c r="F1544" t="str">
        <f t="shared" si="776"/>
        <v>0.327868852459016</v>
      </c>
      <c r="G1544" t="str">
        <f t="shared" si="771"/>
        <v>0.327868852459016</v>
      </c>
      <c r="H1544" t="str">
        <f t="shared" si="777"/>
        <v>3.53389701103183+1.02187428373607i</v>
      </c>
      <c r="I1544" t="str">
        <f t="shared" si="778"/>
        <v>553.705705195201i</v>
      </c>
      <c r="J1544" t="str">
        <f t="shared" si="772"/>
        <v>-414.000234782392+121.133089714144i</v>
      </c>
      <c r="K1544" t="str">
        <f t="shared" si="779"/>
        <v>0.360468060395098-1.23198262330544i</v>
      </c>
      <c r="L1544" t="str">
        <f t="shared" si="780"/>
        <v>0.0728674324015812-0.211628677336717i</v>
      </c>
      <c r="M1544" t="str">
        <f t="shared" si="781"/>
        <v>0.433335492796679-1.44361130064216i</v>
      </c>
      <c r="N1544" t="str">
        <f t="shared" si="782"/>
        <v>-1.75873458964624i</v>
      </c>
      <c r="O1544" t="str">
        <f t="shared" si="783"/>
        <v>-0.186833860402411-0.982391525109583i</v>
      </c>
      <c r="P1544" t="str">
        <f t="shared" si="784"/>
        <v>1.18683386040241+0.982391525109583i</v>
      </c>
      <c r="Q1544" t="str">
        <f t="shared" si="785"/>
        <v>-1.18683386040241+0.776343064536657i</v>
      </c>
      <c r="R1544" t="str">
        <f t="shared" si="786"/>
        <v>-0.321139149335783-1.03780800122268i</v>
      </c>
      <c r="S1544" t="str">
        <f t="shared" si="787"/>
        <v>0.190456447758697i</v>
      </c>
      <c r="T1544" t="str">
        <f t="shared" si="788"/>
        <v>0.197657225368425-0.061163021618743i</v>
      </c>
      <c r="U1544" t="str">
        <f t="shared" si="789"/>
        <v>0.00005-0.00100782005503986i</v>
      </c>
      <c r="V1544" t="str">
        <f t="shared" si="790"/>
        <v>0.00002-0.0112875846164465i</v>
      </c>
      <c r="W1544" t="str">
        <f t="shared" si="791"/>
        <v>0.0000422726752473524-0.000925371188722823i</v>
      </c>
      <c r="X1544" t="str">
        <f t="shared" si="792"/>
        <v>0.00004873980590487-0.000924733360198931i</v>
      </c>
      <c r="Y1544" t="str">
        <f t="shared" si="793"/>
        <v>0.009+0.708743302649857i</v>
      </c>
      <c r="Z1544" t="str">
        <f t="shared" si="794"/>
        <v>-0.01566434069937-0.00102656280239624i</v>
      </c>
      <c r="AA1544" t="str">
        <f t="shared" si="795"/>
        <v>0.21669778465288-16.9507267521548i</v>
      </c>
      <c r="AB1544" t="str">
        <f t="shared" si="796"/>
        <v>0.66065016655308-0.20443148660007i</v>
      </c>
      <c r="AC1544" t="str">
        <f t="shared" si="797"/>
        <v>0.99116356122655-1.04230946519615i</v>
      </c>
      <c r="AD1544" t="str">
        <f t="shared" si="798"/>
        <v>0.419512411613741+0.234906003307942i</v>
      </c>
      <c r="AE1544" t="str">
        <f t="shared" si="799"/>
        <v>-0.00633023957807649-0.00411030350504915i</v>
      </c>
      <c r="AF1544" t="str">
        <f t="shared" si="800"/>
        <v>-6.04757064947726-0.96568429599457i</v>
      </c>
      <c r="AG1544" t="str">
        <f t="shared" si="801"/>
        <v>1.01474330028278-0.0255576946653383i</v>
      </c>
      <c r="AH1544" t="str">
        <f t="shared" si="802"/>
        <v>0.0330251268430606+0.0313521753602943i</v>
      </c>
      <c r="AI1544">
        <f t="shared" si="803"/>
        <v>-26.832712662610696</v>
      </c>
      <c r="AJ1544">
        <f t="shared" si="804"/>
        <v>43.511408710693956</v>
      </c>
      <c r="AK1544"/>
      <c r="AL1544"/>
      <c r="AM1544"/>
      <c r="AN1544"/>
    </row>
    <row r="1545" spans="1:40" x14ac:dyDescent="0.35">
      <c r="A1545"/>
      <c r="B1545">
        <f t="shared" si="770"/>
        <v>141100</v>
      </c>
      <c r="C1545" s="237" t="str">
        <f t="shared" si="773"/>
        <v>-1.61982238650542E-06+0.00732393455652916i</v>
      </c>
      <c r="D1545" s="208" t="str">
        <f t="shared" si="774"/>
        <v>-2.51367362082408+0.0561501649333902i</v>
      </c>
      <c r="E1545" t="str">
        <f t="shared" si="775"/>
        <v>20500</v>
      </c>
      <c r="F1545" t="str">
        <f t="shared" si="776"/>
        <v>0.327868852459016</v>
      </c>
      <c r="G1545" t="str">
        <f t="shared" si="771"/>
        <v>0.327868852459016</v>
      </c>
      <c r="H1545" t="str">
        <f t="shared" si="777"/>
        <v>3.53431039098023+1.02127958477745i</v>
      </c>
      <c r="I1545" t="str">
        <f t="shared" si="778"/>
        <v>554.0984042769i</v>
      </c>
      <c r="J1545" t="str">
        <f t="shared" si="772"/>
        <v>-414.589096339819+121.218999706849i</v>
      </c>
      <c r="K1545" t="str">
        <f t="shared" si="779"/>
        <v>0.359995256764578-1.2312435224642i</v>
      </c>
      <c r="L1545" t="str">
        <f t="shared" si="780"/>
        <v>0.0727751135021767-0.211510456922328i</v>
      </c>
      <c r="M1545" t="str">
        <f t="shared" si="781"/>
        <v>0.432770370266755-1.44275397938653i</v>
      </c>
      <c r="N1545" t="str">
        <f t="shared" si="782"/>
        <v>-1.75998191914244i</v>
      </c>
      <c r="O1545" t="str">
        <f t="shared" si="783"/>
        <v>-0.188059080669828-0.982157717567611i</v>
      </c>
      <c r="P1545" t="str">
        <f t="shared" si="784"/>
        <v>1.18805908066983+0.982157717567611i</v>
      </c>
      <c r="Q1545" t="str">
        <f t="shared" si="785"/>
        <v>-1.18805908066983+0.777824201574829i</v>
      </c>
      <c r="R1545" t="str">
        <f t="shared" si="786"/>
        <v>-0.32112074622208-1.03692924506107i</v>
      </c>
      <c r="S1545" t="str">
        <f t="shared" si="787"/>
        <v>0.190591523253562i</v>
      </c>
      <c r="T1545" t="str">
        <f t="shared" si="788"/>
        <v>0.197629924322355-0.0612028921707867i</v>
      </c>
      <c r="U1545" t="str">
        <f t="shared" si="789"/>
        <v>0.00005-0.00100710579561035i</v>
      </c>
      <c r="V1545" t="str">
        <f t="shared" si="790"/>
        <v>0.00002-0.011279584910836i</v>
      </c>
      <c r="W1545" t="str">
        <f t="shared" si="791"/>
        <v>0.0000422726739602387-0.000924715588144343i</v>
      </c>
      <c r="X1545" t="str">
        <f t="shared" si="792"/>
        <v>0.000048730625569755-0.000924078275805318i</v>
      </c>
      <c r="Y1545" t="str">
        <f t="shared" si="793"/>
        <v>0.009+0.709245957474432i</v>
      </c>
      <c r="Z1545" t="str">
        <f t="shared" si="794"/>
        <v>-0.0156421270079111-0.00102539385252976i</v>
      </c>
      <c r="AA1545" t="str">
        <f t="shared" si="795"/>
        <v>0.216389768390863-16.9386860686132i</v>
      </c>
      <c r="AB1545" t="str">
        <f t="shared" si="796"/>
        <v>0.66055891544602-0.204564750065644i</v>
      </c>
      <c r="AC1545" t="str">
        <f t="shared" si="797"/>
        <v>0.990733719221161-1.04155356650843i</v>
      </c>
      <c r="AD1545" t="str">
        <f t="shared" si="798"/>
        <v>0.419816365323881+0.234872880574791i</v>
      </c>
      <c r="AE1545" t="str">
        <f t="shared" si="799"/>
        <v>-0.00632598369852839-0.0041043885488593i</v>
      </c>
      <c r="AF1545" t="str">
        <f t="shared" si="800"/>
        <v>-6.04798401180431-0.96512941984406i</v>
      </c>
      <c r="AG1545" t="str">
        <f t="shared" si="801"/>
        <v>1.01473080068125-0.0255583349802601i</v>
      </c>
      <c r="AH1545" t="str">
        <f t="shared" si="802"/>
        <v>0.0330116333917203+0.0313111533243869i</v>
      </c>
      <c r="AI1545">
        <f t="shared" si="803"/>
        <v>-26.839968714370471</v>
      </c>
      <c r="AJ1545">
        <f t="shared" si="804"/>
        <v>43.485643306865491</v>
      </c>
      <c r="AK1545"/>
      <c r="AL1545"/>
      <c r="AM1545"/>
      <c r="AN1545"/>
    </row>
    <row r="1546" spans="1:40" x14ac:dyDescent="0.35">
      <c r="A1546"/>
      <c r="B1546">
        <f t="shared" si="770"/>
        <v>141200</v>
      </c>
      <c r="C1546" s="237" t="str">
        <f t="shared" si="773"/>
        <v>-1.61752883308344E-06+0.0073187476345456i</v>
      </c>
      <c r="D1546" s="208" t="str">
        <f t="shared" si="774"/>
        <v>-2.51367360324018+0.0561103985315163i</v>
      </c>
      <c r="E1546" t="str">
        <f t="shared" si="775"/>
        <v>20500</v>
      </c>
      <c r="F1546" t="str">
        <f t="shared" si="776"/>
        <v>0.327868852459016</v>
      </c>
      <c r="G1546" t="str">
        <f t="shared" si="771"/>
        <v>0.327868852459016</v>
      </c>
      <c r="H1546" t="str">
        <f t="shared" si="777"/>
        <v>3.53472299750413+1.02068548600951i</v>
      </c>
      <c r="I1546" t="str">
        <f t="shared" si="778"/>
        <v>554.491103358598i</v>
      </c>
      <c r="J1546" t="str">
        <f t="shared" si="772"/>
        <v>-415.178375381512+121.304909699554i</v>
      </c>
      <c r="K1546" t="str">
        <f t="shared" si="779"/>
        <v>0.359523357909686-1.23050521218267i</v>
      </c>
      <c r="L1546" t="str">
        <f t="shared" si="780"/>
        <v>0.0726829630294995-0.211392346048842i</v>
      </c>
      <c r="M1546" t="str">
        <f t="shared" si="781"/>
        <v>0.432206320939185-1.44189755823151i</v>
      </c>
      <c r="N1546" t="str">
        <f t="shared" si="782"/>
        <v>-1.76122924863865i</v>
      </c>
      <c r="O1546" t="str">
        <f t="shared" si="783"/>
        <v>-0.18928400834917-0.981922381954537i</v>
      </c>
      <c r="P1546" t="str">
        <f t="shared" si="784"/>
        <v>1.18928400834917+0.981922381954537i</v>
      </c>
      <c r="Q1546" t="str">
        <f t="shared" si="785"/>
        <v>-1.18928400834917+0.779306866684113i</v>
      </c>
      <c r="R1546" t="str">
        <f t="shared" si="786"/>
        <v>-0.32110232678877-1.03605162558237i</v>
      </c>
      <c r="S1546" t="str">
        <f t="shared" si="787"/>
        <v>0.190726598748426i</v>
      </c>
      <c r="T1546" t="str">
        <f t="shared" si="788"/>
        <v>0.197602602675103-0.0612427546386277i</v>
      </c>
      <c r="U1546" t="str">
        <f t="shared" si="789"/>
        <v>0.00005-0.00100639254787975i</v>
      </c>
      <c r="V1546" t="str">
        <f t="shared" si="790"/>
        <v>0.00002-0.0112715965362532i</v>
      </c>
      <c r="W1546" t="str">
        <f t="shared" si="791"/>
        <v>0.0000422726726722125-0.000924060916338615i</v>
      </c>
      <c r="X1546" t="str">
        <f t="shared" si="792"/>
        <v>0.0000487214647277773-0.000923424119316833i</v>
      </c>
      <c r="Y1546" t="str">
        <f t="shared" si="793"/>
        <v>0.009+0.709748612299006i</v>
      </c>
      <c r="Z1546" t="str">
        <f t="shared" si="794"/>
        <v>-0.0156199605588055-0.00102422749815706i</v>
      </c>
      <c r="AA1546" t="str">
        <f t="shared" si="795"/>
        <v>0.216082409071918-16.9266624980959i</v>
      </c>
      <c r="AB1546" t="str">
        <f t="shared" si="796"/>
        <v>0.660467595481502-0.204697986510551i</v>
      </c>
      <c r="AC1546" t="str">
        <f t="shared" si="797"/>
        <v>0.99030474261814-1.0407983768692i</v>
      </c>
      <c r="AD1546" t="str">
        <f t="shared" si="798"/>
        <v>0.420120317728796+0.234839386567522i</v>
      </c>
      <c r="AE1546" t="str">
        <f t="shared" si="799"/>
        <v>-0.00632173383550387-0.00409848073779111i</v>
      </c>
      <c r="AF1546" t="str">
        <f t="shared" si="800"/>
        <v>-6.04839660074431-0.964575087477994i</v>
      </c>
      <c r="AG1546" t="str">
        <f t="shared" si="801"/>
        <v>1.01471829608592-0.0255589744023451i</v>
      </c>
      <c r="AH1546" t="str">
        <f t="shared" si="802"/>
        <v>0.0329981507657114+0.0312701790666484i</v>
      </c>
      <c r="AI1546">
        <f t="shared" si="803"/>
        <v>-26.847221291513094</v>
      </c>
      <c r="AJ1546">
        <f t="shared" si="804"/>
        <v>43.45986912996873</v>
      </c>
      <c r="AK1546"/>
      <c r="AL1546"/>
      <c r="AM1546"/>
      <c r="AN1546"/>
    </row>
    <row r="1547" spans="1:40" x14ac:dyDescent="0.35">
      <c r="A1547"/>
      <c r="B1547">
        <f t="shared" si="770"/>
        <v>141300</v>
      </c>
      <c r="C1547" s="237" t="str">
        <f t="shared" si="773"/>
        <v>-0.000001615240147478+0.00731356805427645i</v>
      </c>
      <c r="D1547" s="208" t="str">
        <f t="shared" si="774"/>
        <v>-2.51367358569358+0.0560706884161195i</v>
      </c>
      <c r="E1547" t="str">
        <f t="shared" si="775"/>
        <v>20500</v>
      </c>
      <c r="F1547" t="str">
        <f t="shared" si="776"/>
        <v>0.327868852459016</v>
      </c>
      <c r="G1547" t="str">
        <f t="shared" si="771"/>
        <v>0.327868852459016</v>
      </c>
      <c r="H1547" t="str">
        <f t="shared" si="777"/>
        <v>3.53513483246227+1.02009198673952i</v>
      </c>
      <c r="I1547" t="str">
        <f t="shared" si="778"/>
        <v>554.883802440297i</v>
      </c>
      <c r="J1547" t="str">
        <f t="shared" si="772"/>
        <v>-415.768071907472+121.390819692259i</v>
      </c>
      <c r="K1547" t="str">
        <f t="shared" si="779"/>
        <v>0.359052361590083-1.22976769141673i</v>
      </c>
      <c r="L1547" t="str">
        <f t="shared" si="780"/>
        <v>0.0725909805922423-0.211274344618137i</v>
      </c>
      <c r="M1547" t="str">
        <f t="shared" si="781"/>
        <v>0.431643342182325-1.44104203603487i</v>
      </c>
      <c r="N1547" t="str">
        <f t="shared" si="782"/>
        <v>-1.76247657813485i</v>
      </c>
      <c r="O1547" t="str">
        <f t="shared" si="783"/>
        <v>-0.190508641534636-0.981685518636507i</v>
      </c>
      <c r="P1547" t="str">
        <f t="shared" si="784"/>
        <v>1.19050864153464+0.981685518636507i</v>
      </c>
      <c r="Q1547" t="str">
        <f t="shared" si="785"/>
        <v>-1.19050864153464+0.780791059498343i</v>
      </c>
      <c r="R1547" t="str">
        <f t="shared" si="786"/>
        <v>-0.32108389102824-1.0351751403599i</v>
      </c>
      <c r="S1547" t="str">
        <f t="shared" si="787"/>
        <v>0.19086167424329i</v>
      </c>
      <c r="T1547" t="str">
        <f t="shared" si="788"/>
        <v>0.197575260424123-0.0612826090142i</v>
      </c>
      <c r="U1547" t="str">
        <f t="shared" si="789"/>
        <v>0.00005-0.00100568030970008i</v>
      </c>
      <c r="V1547" t="str">
        <f t="shared" si="790"/>
        <v>0.00002-0.0112636194686409i</v>
      </c>
      <c r="W1547" t="str">
        <f t="shared" si="791"/>
        <v>0.000042272671383274-0.00092340717133373i</v>
      </c>
      <c r="X1547" t="str">
        <f t="shared" si="792"/>
        <v>0.0000487123233237764-0.000922770888763788i</v>
      </c>
      <c r="Y1547" t="str">
        <f t="shared" si="793"/>
        <v>0.009+0.71025126712358i</v>
      </c>
      <c r="Z1547" t="str">
        <f t="shared" si="794"/>
        <v>-0.0155978412181423-0.00102306373109947i</v>
      </c>
      <c r="AA1547" t="str">
        <f t="shared" si="795"/>
        <v>0.215775704827253-16.9146560041045i</v>
      </c>
      <c r="AB1547" t="str">
        <f t="shared" si="796"/>
        <v>0.660376206651014-0.204831195907833i</v>
      </c>
      <c r="AC1547" t="str">
        <f t="shared" si="797"/>
        <v>0.989876629342048-1.04004389536622i</v>
      </c>
      <c r="AD1547" t="str">
        <f t="shared" si="798"/>
        <v>0.420424268400371+0.234805521229724i</v>
      </c>
      <c r="AE1547" t="str">
        <f t="shared" si="799"/>
        <v>-0.00631748997013059-0.00409258005795882i</v>
      </c>
      <c r="AF1547" t="str">
        <f t="shared" si="800"/>
        <v>-6.04880841815585-0.9640212983234i</v>
      </c>
      <c r="AG1547" t="str">
        <f t="shared" si="801"/>
        <v>1.01470578650355-0.0255596129071226i</v>
      </c>
      <c r="AH1547" t="str">
        <f t="shared" si="802"/>
        <v>0.0329846789207295+0.031229252494932i</v>
      </c>
      <c r="AI1547">
        <f t="shared" si="803"/>
        <v>-26.854470401144809</v>
      </c>
      <c r="AJ1547">
        <f t="shared" si="804"/>
        <v>43.434086191792289</v>
      </c>
      <c r="AK1547"/>
      <c r="AL1547"/>
      <c r="AM1547"/>
      <c r="AN1547"/>
    </row>
    <row r="1548" spans="1:40" x14ac:dyDescent="0.35">
      <c r="A1548"/>
      <c r="B1548">
        <f t="shared" si="770"/>
        <v>141400</v>
      </c>
      <c r="C1548" s="237" t="str">
        <f t="shared" si="773"/>
        <v>-1.61295631592362E-06+0.00730839580014521i</v>
      </c>
      <c r="D1548" s="208" t="str">
        <f t="shared" si="774"/>
        <v>-2.51367356818421+0.05603103446778i</v>
      </c>
      <c r="E1548" t="str">
        <f t="shared" si="775"/>
        <v>20500</v>
      </c>
      <c r="F1548" t="str">
        <f t="shared" si="776"/>
        <v>0.327868852459016</v>
      </c>
      <c r="G1548" t="str">
        <f t="shared" si="771"/>
        <v>0.327868852459016</v>
      </c>
      <c r="H1548" t="str">
        <f t="shared" si="777"/>
        <v>3.53554589770811+1.01949908627505i</v>
      </c>
      <c r="I1548" t="str">
        <f t="shared" si="778"/>
        <v>555.276501521996i</v>
      </c>
      <c r="J1548" t="str">
        <f t="shared" si="772"/>
        <v>-416.358185917698+121.476729684964i</v>
      </c>
      <c r="K1548" t="str">
        <f t="shared" si="779"/>
        <v>0.358582265572138-1.2290309591233i</v>
      </c>
      <c r="L1548" t="str">
        <f t="shared" si="780"/>
        <v>0.0724991658001734-0.211156452531999i</v>
      </c>
      <c r="M1548" t="str">
        <f t="shared" si="781"/>
        <v>0.431081431372311-1.4401874116553i</v>
      </c>
      <c r="N1548" t="str">
        <f t="shared" si="782"/>
        <v>-1.76372390763105i</v>
      </c>
      <c r="O1548" t="str">
        <f t="shared" si="783"/>
        <v>-0.191732978320915-0.981447127982038i</v>
      </c>
      <c r="P1548" t="str">
        <f t="shared" si="784"/>
        <v>1.19173297832091+0.981447127982038i</v>
      </c>
      <c r="Q1548" t="str">
        <f t="shared" si="785"/>
        <v>-1.19173297832091+0.782276779649012i</v>
      </c>
      <c r="R1548" t="str">
        <f t="shared" si="786"/>
        <v>-0.321065438932847-1.03429978697384i</v>
      </c>
      <c r="S1548" t="str">
        <f t="shared" si="787"/>
        <v>0.190996749738155i</v>
      </c>
      <c r="T1548" t="str">
        <f t="shared" si="788"/>
        <v>0.19754789756687-0.0613224552894279i</v>
      </c>
      <c r="U1548" t="str">
        <f t="shared" si="789"/>
        <v>0.0000499999999999999-0.00100496907892943i</v>
      </c>
      <c r="V1548" t="str">
        <f t="shared" si="790"/>
        <v>0.00002-0.0112556536840096i</v>
      </c>
      <c r="W1548" t="str">
        <f t="shared" si="791"/>
        <v>0.000042272670093423-0.000922754351163347i</v>
      </c>
      <c r="X1548" t="str">
        <f t="shared" si="792"/>
        <v>0.0000487032013027862-0.000922118582182069i</v>
      </c>
      <c r="Y1548" t="str">
        <f t="shared" si="793"/>
        <v>0.009+0.710753921948155i</v>
      </c>
      <c r="Z1548" t="str">
        <f t="shared" si="794"/>
        <v>-0.0155757688524846-0.0010219025432109i</v>
      </c>
      <c r="AA1548" t="str">
        <f t="shared" si="795"/>
        <v>0.215469653794727-16.9026665502447i</v>
      </c>
      <c r="AB1548" t="str">
        <f t="shared" si="796"/>
        <v>0.660284748946051-0.204964378230497i</v>
      </c>
      <c r="AC1548" t="str">
        <f t="shared" si="797"/>
        <v>0.989449377323653-1.03929012108802i</v>
      </c>
      <c r="AD1548" t="str">
        <f t="shared" si="798"/>
        <v>0.420728216910321+0.234771284505435i</v>
      </c>
      <c r="AE1548" t="str">
        <f t="shared" si="799"/>
        <v>-0.00631325208360414-0.00408668649551878i</v>
      </c>
      <c r="AF1548" t="str">
        <f t="shared" si="800"/>
        <v>-6.04921946589232-0.96346805180727i</v>
      </c>
      <c r="AG1548" t="str">
        <f t="shared" si="801"/>
        <v>1.01469327194092-0.0255602504701815i</v>
      </c>
      <c r="AH1548" t="str">
        <f t="shared" si="802"/>
        <v>0.0329712178126332+0.0311883735173619i</v>
      </c>
      <c r="AI1548">
        <f t="shared" si="803"/>
        <v>-26.861716050357604</v>
      </c>
      <c r="AJ1548">
        <f t="shared" si="804"/>
        <v>43.408294504087763</v>
      </c>
      <c r="AK1548"/>
      <c r="AL1548"/>
      <c r="AM1548"/>
      <c r="AN1548"/>
    </row>
    <row r="1549" spans="1:40" x14ac:dyDescent="0.35">
      <c r="A1549"/>
      <c r="B1549">
        <f t="shared" si="770"/>
        <v>141500</v>
      </c>
      <c r="C1549" s="237" t="str">
        <f t="shared" si="773"/>
        <v>-1.61067732470345E-06+0.00730323085661946i</v>
      </c>
      <c r="D1549" s="208" t="str">
        <f t="shared" si="774"/>
        <v>-2.51367355071195+0.0559914365674159i</v>
      </c>
      <c r="E1549" t="str">
        <f t="shared" si="775"/>
        <v>20500</v>
      </c>
      <c r="F1549" t="str">
        <f t="shared" si="776"/>
        <v>0.327868852459016</v>
      </c>
      <c r="G1549" t="str">
        <f t="shared" si="771"/>
        <v>0.327868852459016</v>
      </c>
      <c r="H1549" t="str">
        <f t="shared" si="777"/>
        <v>3.53595619508976+1.01890678392397i</v>
      </c>
      <c r="I1549" t="str">
        <f t="shared" si="778"/>
        <v>555.669200603695i</v>
      </c>
      <c r="J1549" t="str">
        <f t="shared" si="772"/>
        <v>-416.94871741219+121.562639677669i</v>
      </c>
      <c r="K1549" t="str">
        <f t="shared" si="779"/>
        <v>0.358113067628897-1.22829501426039i</v>
      </c>
      <c r="L1549" t="str">
        <f t="shared" si="780"/>
        <v>0.0724075182641321-0.211038669692121i</v>
      </c>
      <c r="M1549" t="str">
        <f t="shared" si="781"/>
        <v>0.430520585893029-1.43933368395251i</v>
      </c>
      <c r="N1549" t="str">
        <f t="shared" si="782"/>
        <v>-1.76497123712726i</v>
      </c>
      <c r="O1549" t="str">
        <f t="shared" si="783"/>
        <v>-0.192957016803155-0.981207210362025i</v>
      </c>
      <c r="P1549" t="str">
        <f t="shared" si="784"/>
        <v>1.19295701680315+0.981207210362025i</v>
      </c>
      <c r="Q1549" t="str">
        <f t="shared" si="785"/>
        <v>-1.19295701680315+0.783764026765235i</v>
      </c>
      <c r="R1549" t="str">
        <f t="shared" si="786"/>
        <v>-0.321046970494972-1.03342556301119i</v>
      </c>
      <c r="S1549" t="str">
        <f t="shared" si="787"/>
        <v>0.191131825233019i</v>
      </c>
      <c r="T1549" t="str">
        <f t="shared" si="788"/>
        <v>0.197520514100789-0.0613622934562352i</v>
      </c>
      <c r="U1549" t="str">
        <f t="shared" si="789"/>
        <v>0.0000499999999999999-0.00100425885343195i</v>
      </c>
      <c r="V1549" t="str">
        <f t="shared" si="790"/>
        <v>0.00002-0.0112476991584378i</v>
      </c>
      <c r="W1549" t="str">
        <f t="shared" si="791"/>
        <v>0.0000422726688026597-0.000922102453866672i</v>
      </c>
      <c r="X1549" t="str">
        <f t="shared" si="792"/>
        <v>0.0000486940986100344-0.000921467197613078i</v>
      </c>
      <c r="Y1549" t="str">
        <f t="shared" si="793"/>
        <v>0.009+0.711256576772729i</v>
      </c>
      <c r="Z1549" t="str">
        <f t="shared" si="794"/>
        <v>-0.0155537433288672-0.00102074392637769i</v>
      </c>
      <c r="AA1549" t="str">
        <f t="shared" si="795"/>
        <v>0.215164254118818-16.8906941002256i</v>
      </c>
      <c r="AB1549" t="str">
        <f t="shared" si="796"/>
        <v>0.660193222358073-0.205097533451548i</v>
      </c>
      <c r="AC1549" t="str">
        <f t="shared" si="797"/>
        <v>0.989022984499815-1.0385370531239i</v>
      </c>
      <c r="AD1549" t="str">
        <f t="shared" si="798"/>
        <v>0.421032162830191+0.234736676339137i</v>
      </c>
      <c r="AE1549" t="str">
        <f t="shared" si="799"/>
        <v>-0.00630902015718736-0.00408080003666889i</v>
      </c>
      <c r="AF1549" t="str">
        <f t="shared" si="800"/>
        <v>-6.04962974580171-0.962915347356554i</v>
      </c>
      <c r="AG1549" t="str">
        <f t="shared" si="801"/>
        <v>1.01468075240483-0.0255608870671691i</v>
      </c>
      <c r="AH1549" t="str">
        <f t="shared" si="802"/>
        <v>0.03295776739744+0.0311475420423279i</v>
      </c>
      <c r="AI1549">
        <f t="shared" si="803"/>
        <v>-26.868958246230289</v>
      </c>
      <c r="AJ1549">
        <f t="shared" si="804"/>
        <v>43.382494078568705</v>
      </c>
      <c r="AK1549"/>
      <c r="AL1549"/>
      <c r="AM1549"/>
      <c r="AN1549"/>
    </row>
    <row r="1550" spans="1:40" x14ac:dyDescent="0.35">
      <c r="A1550"/>
      <c r="B1550">
        <f t="shared" si="770"/>
        <v>141600</v>
      </c>
      <c r="C1550" s="237" t="str">
        <f t="shared" si="773"/>
        <v>-1.60840316014906E-06+0.00729807320821061i</v>
      </c>
      <c r="D1550" s="208" t="str">
        <f t="shared" si="774"/>
        <v>-2.51367353327668+0.0559518945962814i</v>
      </c>
      <c r="E1550" t="str">
        <f t="shared" si="775"/>
        <v>20500</v>
      </c>
      <c r="F1550" t="str">
        <f t="shared" si="776"/>
        <v>0.327868852459016</v>
      </c>
      <c r="G1550" t="str">
        <f t="shared" si="771"/>
        <v>0.327868852459016</v>
      </c>
      <c r="H1550" t="str">
        <f t="shared" si="777"/>
        <v>3.53636572644998+1.01831507899442i</v>
      </c>
      <c r="I1550" t="str">
        <f t="shared" si="778"/>
        <v>556.061899685393i</v>
      </c>
      <c r="J1550" t="str">
        <f t="shared" si="772"/>
        <v>-417.539666390948+121.648549670374i</v>
      </c>
      <c r="K1550" t="str">
        <f t="shared" si="779"/>
        <v>0.357644765540065-1.22755985578705i</v>
      </c>
      <c r="L1550" t="str">
        <f t="shared" si="780"/>
        <v>0.0723160375960276-0.210920996000111i</v>
      </c>
      <c r="M1550" t="str">
        <f t="shared" si="781"/>
        <v>0.429960803136093-1.43848085178716i</v>
      </c>
      <c r="N1550" t="str">
        <f t="shared" si="782"/>
        <v>-1.76621856662346i</v>
      </c>
      <c r="O1550" t="str">
        <f t="shared" si="783"/>
        <v>-0.19418075507694-0.980965766149742i</v>
      </c>
      <c r="P1550" t="str">
        <f t="shared" si="784"/>
        <v>1.19418075507694+0.980965766149742i</v>
      </c>
      <c r="Q1550" t="str">
        <f t="shared" si="785"/>
        <v>-1.19418075507694+0.785252800473718i</v>
      </c>
      <c r="R1550" t="str">
        <f t="shared" si="786"/>
        <v>-0.321028485706967-1.03255246606577i</v>
      </c>
      <c r="S1550" t="str">
        <f t="shared" si="787"/>
        <v>0.191266900727882i</v>
      </c>
      <c r="T1550" t="str">
        <f t="shared" si="788"/>
        <v>0.197493110023331-0.0614021235065367i</v>
      </c>
      <c r="U1550" t="str">
        <f t="shared" si="789"/>
        <v>0.00005-0.00100354963107783i</v>
      </c>
      <c r="V1550" t="str">
        <f t="shared" si="790"/>
        <v>0.00002-0.0112397558680717i</v>
      </c>
      <c r="W1550" t="str">
        <f t="shared" si="791"/>
        <v>0.000042272667510984-0.000921451477488466i</v>
      </c>
      <c r="X1550" t="str">
        <f t="shared" si="792"/>
        <v>0.0000486850151909436-0.000920816733103801i</v>
      </c>
      <c r="Y1550" t="str">
        <f t="shared" si="793"/>
        <v>0.009+0.711759231597303i</v>
      </c>
      <c r="Z1550" t="str">
        <f t="shared" si="794"/>
        <v>-0.0155317645147964-0.00101958787251853i</v>
      </c>
      <c r="AA1550" t="str">
        <f t="shared" si="795"/>
        <v>0.214859503950593-16.8787386178593i</v>
      </c>
      <c r="AB1550" t="str">
        <f t="shared" si="796"/>
        <v>0.660101626878559-0.205230661543964i</v>
      </c>
      <c r="AC1550" t="str">
        <f t="shared" si="797"/>
        <v>0.988597448813543-1.03778469056395i</v>
      </c>
      <c r="AD1550" t="str">
        <f t="shared" si="798"/>
        <v>0.421336105731363+0.234701696675772i</v>
      </c>
      <c r="AE1550" t="str">
        <f t="shared" si="799"/>
        <v>-0.00630479417221075-0.00407492066764915i</v>
      </c>
      <c r="AF1550" t="str">
        <f t="shared" si="800"/>
        <v>-6.05003925972666-0.962363184398139i</v>
      </c>
      <c r="AG1550" t="str">
        <f t="shared" si="801"/>
        <v>1.01466822790208-0.0255615226737919i</v>
      </c>
      <c r="AH1550" t="str">
        <f t="shared" si="802"/>
        <v>0.0329443276313298+0.0311067579784902i</v>
      </c>
      <c r="AI1550">
        <f t="shared" si="803"/>
        <v>-26.876196995827236</v>
      </c>
      <c r="AJ1550">
        <f t="shared" si="804"/>
        <v>43.356684926912422</v>
      </c>
      <c r="AK1550"/>
      <c r="AL1550"/>
      <c r="AM1550"/>
      <c r="AN1550"/>
    </row>
    <row r="1551" spans="1:40" x14ac:dyDescent="0.35">
      <c r="A1551"/>
      <c r="B1551">
        <f t="shared" si="770"/>
        <v>141700</v>
      </c>
      <c r="C1551" s="237" t="str">
        <f t="shared" si="773"/>
        <v>-1.60613380864024E-06+0.00729292283947384i</v>
      </c>
      <c r="D1551" s="208" t="str">
        <f t="shared" si="774"/>
        <v>-2.51367351587833+0.0559124084359661i</v>
      </c>
      <c r="E1551" t="str">
        <f t="shared" si="775"/>
        <v>20500</v>
      </c>
      <c r="F1551" t="str">
        <f t="shared" si="776"/>
        <v>0.327868852459016</v>
      </c>
      <c r="G1551" t="str">
        <f t="shared" si="771"/>
        <v>0.327868852459016</v>
      </c>
      <c r="H1551" t="str">
        <f t="shared" si="777"/>
        <v>3.53677449362631+1.01772397079488i</v>
      </c>
      <c r="I1551" t="str">
        <f t="shared" si="778"/>
        <v>556.454598767092i</v>
      </c>
      <c r="J1551" t="str">
        <f t="shared" si="772"/>
        <v>-418.131032853972+121.734459663079i</v>
      </c>
      <c r="K1551" t="str">
        <f t="shared" si="779"/>
        <v>0.357177357091983-1.22682548266338i</v>
      </c>
      <c r="L1551" t="str">
        <f t="shared" si="780"/>
        <v>0.0722247234088349-0.210803431357488i</v>
      </c>
      <c r="M1551" t="str">
        <f t="shared" si="781"/>
        <v>0.429402080500818-1.43762891402087i</v>
      </c>
      <c r="N1551" t="str">
        <f t="shared" si="782"/>
        <v>-1.76746589611966i</v>
      </c>
      <c r="O1551" t="str">
        <f t="shared" si="783"/>
        <v>-0.195404191238352-0.980722795720832i</v>
      </c>
      <c r="P1551" t="str">
        <f t="shared" si="784"/>
        <v>1.19540419123835+0.980722795720832i</v>
      </c>
      <c r="Q1551" t="str">
        <f t="shared" si="785"/>
        <v>-1.19540419123835+0.786743100398828i</v>
      </c>
      <c r="R1551" t="str">
        <f t="shared" si="786"/>
        <v>-0.321009984561171-1.03168049373818i</v>
      </c>
      <c r="S1551" t="str">
        <f t="shared" si="787"/>
        <v>0.191401976222746i</v>
      </c>
      <c r="T1551" t="str">
        <f t="shared" si="788"/>
        <v>0.197465685331946-0.0614419454322413i</v>
      </c>
      <c r="U1551" t="str">
        <f t="shared" si="789"/>
        <v>0.00005-0.00100284140974327i</v>
      </c>
      <c r="V1551" t="str">
        <f t="shared" si="790"/>
        <v>0.00002-0.0112318237891246i</v>
      </c>
      <c r="W1551" t="str">
        <f t="shared" si="791"/>
        <v>0.0000422726662183956-0.000920801420079025i</v>
      </c>
      <c r="X1551" t="str">
        <f t="shared" si="792"/>
        <v>0.0000486759509911272-0.000920167186706714i</v>
      </c>
      <c r="Y1551" t="str">
        <f t="shared" si="793"/>
        <v>0.009+0.712261886421878i</v>
      </c>
      <c r="Z1551" t="str">
        <f t="shared" si="794"/>
        <v>-0.015509832278246-0.00101843437358422i</v>
      </c>
      <c r="AA1551" t="str">
        <f t="shared" si="795"/>
        <v>0.214555401447682-16.8668000670606i</v>
      </c>
      <c r="AB1551" t="str">
        <f t="shared" si="796"/>
        <v>0.660009962498988-0.2053637624807i</v>
      </c>
      <c r="AC1551" t="str">
        <f t="shared" si="797"/>
        <v>0.988172768213964-1.03703303249906i</v>
      </c>
      <c r="AD1551" t="str">
        <f t="shared" si="798"/>
        <v>0.421640045185047+0.234666345460736i</v>
      </c>
      <c r="AE1551" t="str">
        <f t="shared" si="799"/>
        <v>-0.00630057411007155-0.00406904837474101i</v>
      </c>
      <c r="AF1551" t="str">
        <f t="shared" si="800"/>
        <v>-6.05044800950464-0.961811562358914i</v>
      </c>
      <c r="AG1551" t="str">
        <f t="shared" si="801"/>
        <v>1.01465569843946-0.0255621572658145i</v>
      </c>
      <c r="AH1551" t="str">
        <f t="shared" si="802"/>
        <v>0.0329308984706425+0.0310660212347763i</v>
      </c>
      <c r="AI1551">
        <f t="shared" si="803"/>
        <v>-26.88343230619892</v>
      </c>
      <c r="AJ1551">
        <f t="shared" si="804"/>
        <v>43.330867060759601</v>
      </c>
      <c r="AK1551"/>
      <c r="AL1551"/>
      <c r="AM1551"/>
      <c r="AN1551"/>
    </row>
    <row r="1552" spans="1:40" x14ac:dyDescent="0.35">
      <c r="A1552"/>
      <c r="B1552">
        <f t="shared" si="770"/>
        <v>141800</v>
      </c>
      <c r="C1552" s="237" t="str">
        <f t="shared" si="773"/>
        <v>-1.60386925660477E-06+0.00728777973500784i</v>
      </c>
      <c r="D1552" s="208" t="str">
        <f t="shared" si="774"/>
        <v>-2.51367349851676+0.0558729779683935i</v>
      </c>
      <c r="E1552" t="str">
        <f t="shared" si="775"/>
        <v>20500</v>
      </c>
      <c r="F1552" t="str">
        <f t="shared" si="776"/>
        <v>0.327868852459016</v>
      </c>
      <c r="G1552" t="str">
        <f t="shared" si="771"/>
        <v>0.327868852459016</v>
      </c>
      <c r="H1552" t="str">
        <f t="shared" si="777"/>
        <v>3.53718249845094+1.01713345863411i</v>
      </c>
      <c r="I1552" t="str">
        <f t="shared" si="778"/>
        <v>556.847297848791i</v>
      </c>
      <c r="J1552" t="str">
        <f t="shared" si="772"/>
        <v>-418.722816801262+121.820369655784i</v>
      </c>
      <c r="K1552" t="str">
        <f t="shared" si="779"/>
        <v>0.356710840077604-1.22609189385059i</v>
      </c>
      <c r="L1552" t="str">
        <f t="shared" si="780"/>
        <v>0.07213357531659-0.210685975665685i</v>
      </c>
      <c r="M1552" t="str">
        <f t="shared" si="781"/>
        <v>0.428844415394194-1.43677786951627i</v>
      </c>
      <c r="N1552" t="str">
        <f t="shared" si="782"/>
        <v>-1.76871322561586i</v>
      </c>
      <c r="O1552" t="str">
        <f t="shared" si="783"/>
        <v>-0.196627323383929-0.980478299453319i</v>
      </c>
      <c r="P1552" t="str">
        <f t="shared" si="784"/>
        <v>1.19662732338393+0.980478299453319i</v>
      </c>
      <c r="Q1552" t="str">
        <f t="shared" si="785"/>
        <v>-1.19662732338393+0.788234926162541i</v>
      </c>
      <c r="R1552" t="str">
        <f t="shared" si="786"/>
        <v>-0.320991467049934-1.03080964363578i</v>
      </c>
      <c r="S1552" t="str">
        <f t="shared" si="787"/>
        <v>0.191537051717611i</v>
      </c>
      <c r="T1552" t="str">
        <f t="shared" si="788"/>
        <v>0.197438240024079-0.061481759225255i</v>
      </c>
      <c r="U1552" t="str">
        <f t="shared" si="789"/>
        <v>0.0000500000000000001-0.00100213418731044i</v>
      </c>
      <c r="V1552" t="str">
        <f t="shared" si="790"/>
        <v>0.00002-0.011223902897877i</v>
      </c>
      <c r="W1552" t="str">
        <f t="shared" si="791"/>
        <v>0.0000422726649248954-0.00092015227969412i</v>
      </c>
      <c r="X1552" t="str">
        <f t="shared" si="792"/>
        <v>0.0000486669059563915-0.000919518556479789i</v>
      </c>
      <c r="Y1552" t="str">
        <f t="shared" si="793"/>
        <v>0.009+0.712764541246452i</v>
      </c>
      <c r="Z1552" t="str">
        <f t="shared" si="794"/>
        <v>-0.0154879464876564-0.00101728342155757i</v>
      </c>
      <c r="AA1552" t="str">
        <f t="shared" si="795"/>
        <v>0.21425194477425-16.8548784118468i</v>
      </c>
      <c r="AB1552" t="str">
        <f t="shared" si="796"/>
        <v>0.659918229210819-0.205496836234703i</v>
      </c>
      <c r="AC1552" t="str">
        <f t="shared" si="797"/>
        <v>0.987748940656255-1.0362820780209i</v>
      </c>
      <c r="AD1552" t="str">
        <f t="shared" si="798"/>
        <v>0.421943980762289+0.234630622639873i</v>
      </c>
      <c r="AE1552" t="str">
        <f t="shared" si="799"/>
        <v>-0.00629635995223379-0.00406318314426734i</v>
      </c>
      <c r="AF1552" t="str">
        <f t="shared" si="800"/>
        <v>-6.0508559969677-0.961260480665717i</v>
      </c>
      <c r="AG1552" t="str">
        <f t="shared" si="801"/>
        <v>1.01464316402381-0.0255627908190605i</v>
      </c>
      <c r="AH1552" t="str">
        <f t="shared" si="802"/>
        <v>0.0329174798718755+0.0310253317203775i</v>
      </c>
      <c r="AI1552">
        <f t="shared" si="803"/>
        <v>-26.890664184382565</v>
      </c>
      <c r="AJ1552">
        <f t="shared" si="804"/>
        <v>43.30504049171369</v>
      </c>
      <c r="AK1552"/>
      <c r="AL1552"/>
      <c r="AM1552"/>
      <c r="AN1552"/>
    </row>
    <row r="1553" spans="1:40" x14ac:dyDescent="0.35">
      <c r="A1553"/>
      <c r="B1553">
        <f t="shared" si="770"/>
        <v>141900</v>
      </c>
      <c r="C1553" s="237" t="str">
        <f t="shared" si="773"/>
        <v>-1.60160949051827E-06+0.00728264387945477i</v>
      </c>
      <c r="D1553" s="208" t="str">
        <f t="shared" si="774"/>
        <v>-2.51367348119189+0.0558336030758199i</v>
      </c>
      <c r="E1553" t="str">
        <f t="shared" si="775"/>
        <v>20500</v>
      </c>
      <c r="F1553" t="str">
        <f t="shared" si="776"/>
        <v>0.327868852459016</v>
      </c>
      <c r="G1553" t="str">
        <f t="shared" si="771"/>
        <v>0.327868852459016</v>
      </c>
      <c r="H1553" t="str">
        <f t="shared" si="777"/>
        <v>3.53758974275085+1.01654354182118i</v>
      </c>
      <c r="I1553" t="str">
        <f t="shared" si="778"/>
        <v>557.23999693049i</v>
      </c>
      <c r="J1553" t="str">
        <f t="shared" si="772"/>
        <v>-419.315018232819+121.906279648489i</v>
      </c>
      <c r="K1553" t="str">
        <f t="shared" si="779"/>
        <v>0.356245212296468-1.22535908831091i</v>
      </c>
      <c r="L1553" t="str">
        <f t="shared" si="780"/>
        <v>0.0720425929343897-0.21056862882605i</v>
      </c>
      <c r="M1553" t="str">
        <f t="shared" si="781"/>
        <v>0.428287805230858-1.43592771713696i</v>
      </c>
      <c r="N1553" t="str">
        <f t="shared" si="782"/>
        <v>-1.76996055511207i</v>
      </c>
      <c r="O1553" t="str">
        <f t="shared" si="783"/>
        <v>-0.197850149610696-0.980232277727593i</v>
      </c>
      <c r="P1553" t="str">
        <f t="shared" si="784"/>
        <v>1.1978501496107+0.980232277727593i</v>
      </c>
      <c r="Q1553" t="str">
        <f t="shared" si="785"/>
        <v>-1.1978501496107+0.789728277384477i</v>
      </c>
      <c r="R1553" t="str">
        <f t="shared" si="786"/>
        <v>-0.320972933165583-1.02993991337268i</v>
      </c>
      <c r="S1553" t="str">
        <f t="shared" si="787"/>
        <v>0.191672127212475i</v>
      </c>
      <c r="T1553" t="str">
        <f t="shared" si="788"/>
        <v>0.197410774097174-0.0615215648774749i</v>
      </c>
      <c r="U1553" t="str">
        <f t="shared" si="789"/>
        <v>0.00005-0.00100142796166752i</v>
      </c>
      <c r="V1553" t="str">
        <f t="shared" si="790"/>
        <v>0.00002-0.0112159931706762i</v>
      </c>
      <c r="W1553" t="str">
        <f t="shared" si="791"/>
        <v>0.0000422726636304822-0.000919504054395004i</v>
      </c>
      <c r="X1553" t="str">
        <f t="shared" si="792"/>
        <v>0.0000486578800327328-0.000918870840486465i</v>
      </c>
      <c r="Y1553" t="str">
        <f t="shared" si="793"/>
        <v>0.009+0.713267196071027i</v>
      </c>
      <c r="Z1553" t="str">
        <f t="shared" si="794"/>
        <v>-0.0154661070119321-0.00101613500845318i</v>
      </c>
      <c r="AA1553" t="str">
        <f t="shared" si="795"/>
        <v>0.213949132100968-16.8429736163371i</v>
      </c>
      <c r="AB1553" t="str">
        <f t="shared" si="796"/>
        <v>0.659826427005509-0.20562988277889i</v>
      </c>
      <c r="AC1553" t="str">
        <f t="shared" si="797"/>
        <v>0.987325964101676-1.03553182622191i</v>
      </c>
      <c r="AD1553" t="str">
        <f t="shared" si="798"/>
        <v>0.422247912033969+0.234594528159478i</v>
      </c>
      <c r="AE1553" t="str">
        <f t="shared" si="799"/>
        <v>-0.00629215168022788-0.00405732496259219i</v>
      </c>
      <c r="AF1553" t="str">
        <f t="shared" si="800"/>
        <v>-6.05126322394274-0.96070993874536i</v>
      </c>
      <c r="AG1553" t="str">
        <f t="shared" si="801"/>
        <v>1.01463062466195-0.0255634233094113i</v>
      </c>
      <c r="AH1553" t="str">
        <f t="shared" si="802"/>
        <v>0.032904071791686+0.0309846893447512i</v>
      </c>
      <c r="AI1553">
        <f t="shared" si="803"/>
        <v>-26.897892637401362</v>
      </c>
      <c r="AJ1553">
        <f t="shared" si="804"/>
        <v>43.279205231341393</v>
      </c>
      <c r="AK1553"/>
      <c r="AL1553"/>
      <c r="AM1553"/>
      <c r="AN1553"/>
    </row>
    <row r="1554" spans="1:40" x14ac:dyDescent="0.35">
      <c r="A1554"/>
      <c r="B1554">
        <f t="shared" si="770"/>
        <v>142000</v>
      </c>
      <c r="C1554" s="237" t="str">
        <f t="shared" si="773"/>
        <v>-1.59935449690392E-06+0.00727751525750002i</v>
      </c>
      <c r="D1554" s="208" t="str">
        <f t="shared" si="774"/>
        <v>-2.5136734639036+0.0557942836408335i</v>
      </c>
      <c r="E1554" t="str">
        <f t="shared" si="775"/>
        <v>20500</v>
      </c>
      <c r="F1554" t="str">
        <f t="shared" si="776"/>
        <v>0.327868852459016</v>
      </c>
      <c r="G1554" t="str">
        <f t="shared" si="771"/>
        <v>0.327868852459016</v>
      </c>
      <c r="H1554" t="str">
        <f t="shared" si="777"/>
        <v>3.53799622834774+1.01595421966548i</v>
      </c>
      <c r="I1554" t="str">
        <f t="shared" si="778"/>
        <v>557.632696012188i</v>
      </c>
      <c r="J1554" t="str">
        <f t="shared" si="772"/>
        <v>-419.907637148642+121.992189641195i</v>
      </c>
      <c r="K1554" t="str">
        <f t="shared" si="779"/>
        <v>0.355780471554686-1.22462706500769i</v>
      </c>
      <c r="L1554" t="str">
        <f t="shared" si="780"/>
        <v>0.0719517758783849-0.210451390739848i</v>
      </c>
      <c r="M1554" t="str">
        <f t="shared" si="781"/>
        <v>0.427732247433071-1.43507845574754i</v>
      </c>
      <c r="N1554" t="str">
        <f t="shared" si="782"/>
        <v>-1.77120788460827i</v>
      </c>
      <c r="O1554" t="str">
        <f t="shared" si="783"/>
        <v>-0.199072668016122-0.979984730926428i</v>
      </c>
      <c r="P1554" t="str">
        <f t="shared" si="784"/>
        <v>1.19907266801612+0.979984730926428i</v>
      </c>
      <c r="Q1554" t="str">
        <f t="shared" si="785"/>
        <v>-1.19907266801612+0.791223153681842i</v>
      </c>
      <c r="R1554" t="str">
        <f t="shared" si="786"/>
        <v>-0.320954382900436-1.02907130056969i</v>
      </c>
      <c r="S1554" t="str">
        <f t="shared" si="787"/>
        <v>0.19180720270734i</v>
      </c>
      <c r="T1554" t="str">
        <f t="shared" si="788"/>
        <v>0.197383287548677-0.0615613623807931i</v>
      </c>
      <c r="U1554" t="str">
        <f t="shared" si="789"/>
        <v>0.00005-0.0010007227307086i</v>
      </c>
      <c r="V1554" t="str">
        <f t="shared" si="790"/>
        <v>0.00002-0.0112080945839363i</v>
      </c>
      <c r="W1554" t="str">
        <f t="shared" si="791"/>
        <v>0.0000422726623351568-0.000918856742248399i</v>
      </c>
      <c r="X1554" t="str">
        <f t="shared" si="792"/>
        <v>0.0000486488731663376-0.000918224036795621i</v>
      </c>
      <c r="Y1554" t="str">
        <f t="shared" si="793"/>
        <v>0.009+0.713769850895601i</v>
      </c>
      <c r="Z1554" t="str">
        <f t="shared" si="794"/>
        <v>-0.0154443137204399-0.00101498912631737i</v>
      </c>
      <c r="AA1554" t="str">
        <f t="shared" si="795"/>
        <v>0.213646961604986-16.8310856447524i</v>
      </c>
      <c r="AB1554" t="str">
        <f t="shared" si="796"/>
        <v>0.659734555874521-0.205762902086161i</v>
      </c>
      <c r="AC1554" t="str">
        <f t="shared" si="797"/>
        <v>0.986903836517528-1.03478227619536i</v>
      </c>
      <c r="AD1554" t="str">
        <f t="shared" si="798"/>
        <v>0.422551838570797+0.234558061966306i</v>
      </c>
      <c r="AE1554" t="str">
        <f t="shared" si="799"/>
        <v>-0.00628794927565018-0.00405147381612078i</v>
      </c>
      <c r="AF1554" t="str">
        <f t="shared" si="800"/>
        <v>-6.05166969225134-0.960159936024647i</v>
      </c>
      <c r="AG1554" t="str">
        <f t="shared" si="801"/>
        <v>1.01461808036071-0.0255640547128065i</v>
      </c>
      <c r="AH1554" t="str">
        <f t="shared" si="802"/>
        <v>0.0328906741868874+0.0309440940176183i</v>
      </c>
      <c r="AI1554">
        <f t="shared" si="803"/>
        <v>-26.905117672265121</v>
      </c>
      <c r="AJ1554">
        <f t="shared" si="804"/>
        <v>43.253361291173825</v>
      </c>
      <c r="AK1554"/>
      <c r="AL1554"/>
      <c r="AM1554"/>
      <c r="AN1554"/>
    </row>
    <row r="1555" spans="1:40" x14ac:dyDescent="0.35">
      <c r="A1555"/>
      <c r="B1555">
        <f t="shared" si="770"/>
        <v>142100</v>
      </c>
      <c r="C1555" s="237" t="str">
        <f t="shared" si="773"/>
        <v>-1.59710426233233E-06+0.0072723938538721i</v>
      </c>
      <c r="D1555" s="208" t="str">
        <f t="shared" si="774"/>
        <v>-2.5136734466518+0.0557550195463528i</v>
      </c>
      <c r="E1555" t="str">
        <f t="shared" si="775"/>
        <v>20500</v>
      </c>
      <c r="F1555" t="str">
        <f t="shared" si="776"/>
        <v>0.327868852459016</v>
      </c>
      <c r="G1555" t="str">
        <f t="shared" si="771"/>
        <v>0.327868852459016</v>
      </c>
      <c r="H1555" t="str">
        <f t="shared" si="777"/>
        <v>3.5384019570581+1.01536549147672i</v>
      </c>
      <c r="I1555" t="str">
        <f t="shared" si="778"/>
        <v>558.025395093887i</v>
      </c>
      <c r="J1555" t="str">
        <f t="shared" si="772"/>
        <v>-420.500673548731+122.078099633899i</v>
      </c>
      <c r="K1555" t="str">
        <f t="shared" si="779"/>
        <v>0.355316615664907-1.22389582290532i</v>
      </c>
      <c r="L1555" t="str">
        <f t="shared" si="780"/>
        <v>0.0718611237657804-0.210334261308264i</v>
      </c>
      <c r="M1555" t="str">
        <f t="shared" si="781"/>
        <v>0.427177739430687-1.43423008421358i</v>
      </c>
      <c r="N1555" t="str">
        <f t="shared" si="782"/>
        <v>-1.77245521410447i</v>
      </c>
      <c r="O1555" t="str">
        <f t="shared" si="783"/>
        <v>-0.200294876698186-0.979735659434961i</v>
      </c>
      <c r="P1555" t="str">
        <f t="shared" si="784"/>
        <v>1.20029487669819+0.979735659434961i</v>
      </c>
      <c r="Q1555" t="str">
        <f t="shared" si="785"/>
        <v>-1.20029487669819+0.792719554669509i</v>
      </c>
      <c r="R1555" t="str">
        <f t="shared" si="786"/>
        <v>-0.320935816246825-1.02820380285432i</v>
      </c>
      <c r="S1555" t="str">
        <f t="shared" si="787"/>
        <v>0.191942278202204i</v>
      </c>
      <c r="T1555" t="str">
        <f t="shared" si="788"/>
        <v>0.197355780376028-0.0616011517270995i</v>
      </c>
      <c r="U1555" t="str">
        <f t="shared" si="789"/>
        <v>0.00005-0.00100001849233372i</v>
      </c>
      <c r="V1555" t="str">
        <f t="shared" si="790"/>
        <v>0.00002-0.0112002071141376i</v>
      </c>
      <c r="W1555" t="str">
        <f t="shared" si="791"/>
        <v>0.000042272661038919-0.000918210341326476i</v>
      </c>
      <c r="X1555" t="str">
        <f t="shared" si="792"/>
        <v>0.0000486398853035822-0.000917578143481607i</v>
      </c>
      <c r="Y1555" t="str">
        <f t="shared" si="793"/>
        <v>0.009+0.714272505720175i</v>
      </c>
      <c r="Z1555" t="str">
        <f t="shared" si="794"/>
        <v>-0.0154225664830073-0.00101384576722801i</v>
      </c>
      <c r="AA1555" t="str">
        <f t="shared" si="795"/>
        <v>0.213345431469906-16.8192144614148i</v>
      </c>
      <c r="AB1555" t="str">
        <f t="shared" si="796"/>
        <v>0.659642615809299-0.205895894129408i</v>
      </c>
      <c r="AC1555" t="str">
        <f t="shared" si="797"/>
        <v>0.98648255587711-1.0340334270353i</v>
      </c>
      <c r="AD1555" t="str">
        <f t="shared" si="798"/>
        <v>0.422855759943326+0.234521224007559i</v>
      </c>
      <c r="AE1555" t="str">
        <f t="shared" si="799"/>
        <v>-0.0062837527201633-0.00404562969129934i</v>
      </c>
      <c r="AF1555" t="str">
        <f t="shared" si="800"/>
        <v>-6.0520754037099-0.959610471930367i</v>
      </c>
      <c r="AG1555" t="str">
        <f t="shared" si="801"/>
        <v>1.01460553112695-0.0255646850052439i</v>
      </c>
      <c r="AH1555" t="str">
        <f t="shared" si="802"/>
        <v>0.032877287014452+0.0309035456489632i</v>
      </c>
      <c r="AI1555">
        <f t="shared" si="803"/>
        <v>-26.912339295969719</v>
      </c>
      <c r="AJ1555">
        <f t="shared" si="804"/>
        <v>43.227508682704567</v>
      </c>
      <c r="AK1555"/>
      <c r="AL1555"/>
      <c r="AM1555"/>
      <c r="AN1555"/>
    </row>
    <row r="1556" spans="1:40" x14ac:dyDescent="0.35">
      <c r="A1556"/>
      <c r="B1556">
        <f t="shared" si="770"/>
        <v>142200</v>
      </c>
      <c r="C1556" s="237" t="str">
        <f t="shared" si="773"/>
        <v>-1.59485877342132E-06+0.00726727965334248i</v>
      </c>
      <c r="D1556" s="208" t="str">
        <f t="shared" si="774"/>
        <v>-2.51367342943638+0.0557158106756257i</v>
      </c>
      <c r="E1556" t="str">
        <f t="shared" si="775"/>
        <v>20500</v>
      </c>
      <c r="F1556" t="str">
        <f t="shared" si="776"/>
        <v>0.327868852459016</v>
      </c>
      <c r="G1556" t="str">
        <f t="shared" si="771"/>
        <v>0.327868852459016</v>
      </c>
      <c r="H1556" t="str">
        <f t="shared" si="777"/>
        <v>3.53880693069322+1.01477735656492i</v>
      </c>
      <c r="I1556" t="str">
        <f t="shared" si="778"/>
        <v>558.418094175586i</v>
      </c>
      <c r="J1556" t="str">
        <f t="shared" si="772"/>
        <v>-421.094127433086+122.164009626604i</v>
      </c>
      <c r="K1556" t="str">
        <f t="shared" si="779"/>
        <v>0.35485364244631-1.22316536096929i</v>
      </c>
      <c r="L1556" t="str">
        <f t="shared" si="780"/>
        <v>0.0717706362148304-0.210217240432402i</v>
      </c>
      <c r="M1556" t="str">
        <f t="shared" si="781"/>
        <v>0.42662427866114-1.43338260140169i</v>
      </c>
      <c r="N1556" t="str">
        <f t="shared" si="782"/>
        <v>-1.77370254360068i</v>
      </c>
      <c r="O1556" t="str">
        <f t="shared" si="783"/>
        <v>-0.201516773755347-0.979485063640705i</v>
      </c>
      <c r="P1556" t="str">
        <f t="shared" si="784"/>
        <v>1.20151677375535+0.979485063640705i</v>
      </c>
      <c r="Q1556" t="str">
        <f t="shared" si="785"/>
        <v>-1.20151677375535+0.794217479959975i</v>
      </c>
      <c r="R1556" t="str">
        <f t="shared" si="786"/>
        <v>-0.320917233197043-1.02733741786074i</v>
      </c>
      <c r="S1556" t="str">
        <f t="shared" si="787"/>
        <v>0.192077353697068i</v>
      </c>
      <c r="T1556" t="str">
        <f t="shared" si="788"/>
        <v>0.19732825257667-0.0616409329082729i</v>
      </c>
      <c r="U1556" t="str">
        <f t="shared" si="789"/>
        <v>0.00005-0.00099931524444881i</v>
      </c>
      <c r="V1556" t="str">
        <f t="shared" si="790"/>
        <v>0.00002-0.0111923307378267i</v>
      </c>
      <c r="W1556" t="str">
        <f t="shared" si="791"/>
        <v>0.0000422726597417688-0.000917564849706799i</v>
      </c>
      <c r="X1556" t="str">
        <f t="shared" si="792"/>
        <v>0.0000486309163910309-0.000916933158624143i</v>
      </c>
      <c r="Y1556" t="str">
        <f t="shared" si="793"/>
        <v>0.009+0.71477516054475i</v>
      </c>
      <c r="Z1556" t="str">
        <f t="shared" si="794"/>
        <v>-0.0154008651699197-0.00101270492329431i</v>
      </c>
      <c r="AA1556" t="str">
        <f t="shared" si="795"/>
        <v>0.213044539885753-16.8073600307475i</v>
      </c>
      <c r="AB1556" t="str">
        <f t="shared" si="796"/>
        <v>0.659550606801296-0.206028858881488i</v>
      </c>
      <c r="AC1556" t="str">
        <f t="shared" si="797"/>
        <v>0.986062120159751-1.0332852778366i</v>
      </c>
      <c r="AD1556" t="str">
        <f t="shared" si="798"/>
        <v>0.423159675721929+0.234484014230901i</v>
      </c>
      <c r="AE1556" t="str">
        <f t="shared" si="799"/>
        <v>-0.00627956199549494-0.00403979257461486i</v>
      </c>
      <c r="AF1556" t="str">
        <f t="shared" si="800"/>
        <v>-6.0524803601296-0.959061545889294i</v>
      </c>
      <c r="AG1556" t="str">
        <f t="shared" si="801"/>
        <v>1.01459297696751-0.0255653141627782i</v>
      </c>
      <c r="AH1556" t="str">
        <f t="shared" si="802"/>
        <v>0.0328639102315067+0.0308630441490326i</v>
      </c>
      <c r="AI1556">
        <f t="shared" si="803"/>
        <v>-26.919557515497718</v>
      </c>
      <c r="AJ1556">
        <f t="shared" si="804"/>
        <v>43.201647417392707</v>
      </c>
      <c r="AK1556"/>
      <c r="AL1556"/>
      <c r="AM1556"/>
      <c r="AN1556"/>
    </row>
    <row r="1557" spans="1:40" x14ac:dyDescent="0.35">
      <c r="A1557"/>
      <c r="B1557">
        <f t="shared" si="770"/>
        <v>142300</v>
      </c>
      <c r="C1557" s="237" t="str">
        <f t="shared" si="773"/>
        <v>-0.0000015926180168357+0.00726217264072542i</v>
      </c>
      <c r="D1557" s="208" t="str">
        <f t="shared" si="774"/>
        <v>-2.51367341225725+0.0556766569122282i</v>
      </c>
      <c r="E1557" t="str">
        <f t="shared" si="775"/>
        <v>20500</v>
      </c>
      <c r="F1557" t="str">
        <f t="shared" si="776"/>
        <v>0.327868852459016</v>
      </c>
      <c r="G1557" t="str">
        <f t="shared" si="771"/>
        <v>0.327868852459016</v>
      </c>
      <c r="H1557" t="str">
        <f t="shared" si="777"/>
        <v>3.53921115105918+1.01418981424045i</v>
      </c>
      <c r="I1557" t="str">
        <f t="shared" si="778"/>
        <v>558.810793257284i</v>
      </c>
      <c r="J1557" t="str">
        <f t="shared" si="772"/>
        <v>-421.687998801707+122.24991961931i</v>
      </c>
      <c r="K1557" t="str">
        <f t="shared" si="779"/>
        <v>0.354391549724569-1.22243567816615i</v>
      </c>
      <c r="L1557" t="str">
        <f t="shared" si="780"/>
        <v>0.0716803128448338-0.210100328013285i</v>
      </c>
      <c r="M1557" t="str">
        <f t="shared" si="781"/>
        <v>0.426071862569403-1.43253600617943i</v>
      </c>
      <c r="N1557" t="str">
        <f t="shared" si="782"/>
        <v>-1.77494987309688i</v>
      </c>
      <c r="O1557" t="str">
        <f t="shared" si="783"/>
        <v>-0.202738357286521-0.979232943933548i</v>
      </c>
      <c r="P1557" t="str">
        <f t="shared" si="784"/>
        <v>1.20273835728652+0.979232943933548i</v>
      </c>
      <c r="Q1557" t="str">
        <f t="shared" si="785"/>
        <v>-1.20273835728652+0.795716929163332i</v>
      </c>
      <c r="R1557" t="str">
        <f t="shared" si="786"/>
        <v>-0.320898633743396-1.02647214322977i</v>
      </c>
      <c r="S1557" t="str">
        <f t="shared" si="787"/>
        <v>0.192212429191933i</v>
      </c>
      <c r="T1557" t="str">
        <f t="shared" si="788"/>
        <v>0.197300704148044-0.0616807059161905i</v>
      </c>
      <c r="U1557" t="str">
        <f t="shared" si="789"/>
        <v>0.0000500000000000002-0.000998612984965716i</v>
      </c>
      <c r="V1557" t="str">
        <f t="shared" si="790"/>
        <v>0.00002-0.011184465431616i</v>
      </c>
      <c r="W1557" t="str">
        <f t="shared" si="791"/>
        <v>0.0000422726584437064-0.000916920265472384i</v>
      </c>
      <c r="X1557" t="str">
        <f t="shared" si="792"/>
        <v>0.0000486219663754365-0.000916289080308412i</v>
      </c>
      <c r="Y1557" t="str">
        <f t="shared" si="793"/>
        <v>0.009+0.715277815369324i</v>
      </c>
      <c r="Z1557" t="str">
        <f t="shared" si="794"/>
        <v>-0.0153792096519202-0.00101156658665676i</v>
      </c>
      <c r="AA1557" t="str">
        <f t="shared" si="795"/>
        <v>0.212744285048951-16.795522317274i</v>
      </c>
      <c r="AB1557" t="str">
        <f t="shared" si="796"/>
        <v>0.65945852884196-0.206161796315251i</v>
      </c>
      <c r="AC1557" t="str">
        <f t="shared" si="797"/>
        <v>0.985642527350745-1.03253782769492i</v>
      </c>
      <c r="AD1557" t="str">
        <f t="shared" si="798"/>
        <v>0.423463585476832+0.234446432584446i</v>
      </c>
      <c r="AE1557" t="str">
        <f t="shared" si="799"/>
        <v>-0.00627537708343872-0.0040339624525952i</v>
      </c>
      <c r="AF1557" t="str">
        <f t="shared" si="800"/>
        <v>-6.05288456331643-0.958513157328222i</v>
      </c>
      <c r="AG1557" t="str">
        <f t="shared" si="801"/>
        <v>1.01458041788926-0.0255659421615225i</v>
      </c>
      <c r="AH1557" t="str">
        <f t="shared" si="802"/>
        <v>0.0328505437953368+0.0308225894283355i</v>
      </c>
      <c r="AI1557">
        <f t="shared" si="803"/>
        <v>-26.926772337817635</v>
      </c>
      <c r="AJ1557">
        <f t="shared" si="804"/>
        <v>43.175777506659891</v>
      </c>
      <c r="AK1557"/>
      <c r="AL1557"/>
      <c r="AM1557"/>
      <c r="AN1557"/>
    </row>
    <row r="1558" spans="1:40" x14ac:dyDescent="0.35">
      <c r="A1558"/>
      <c r="B1558">
        <f t="shared" si="770"/>
        <v>142400</v>
      </c>
      <c r="C1558" s="237" t="str">
        <f t="shared" si="773"/>
        <v>-1.59038197928709E-06+0.00725707280087786i</v>
      </c>
      <c r="D1558" s="208" t="str">
        <f t="shared" si="774"/>
        <v>-2.5136733951143+0.0556375581400636i</v>
      </c>
      <c r="E1558" t="str">
        <f t="shared" si="775"/>
        <v>20500</v>
      </c>
      <c r="F1558" t="str">
        <f t="shared" si="776"/>
        <v>0.327868852459016</v>
      </c>
      <c r="G1558" t="str">
        <f t="shared" si="771"/>
        <v>0.327868852459016</v>
      </c>
      <c r="H1558" t="str">
        <f t="shared" si="777"/>
        <v>3.5396146199569+1.01360286381399i</v>
      </c>
      <c r="I1558" t="str">
        <f t="shared" si="778"/>
        <v>559.203492338983i</v>
      </c>
      <c r="J1558" t="str">
        <f t="shared" si="772"/>
        <v>-422.282287654594+122.335829612015i</v>
      </c>
      <c r="K1558" t="str">
        <f t="shared" si="779"/>
        <v>0.35393033533183-1.22170677346356i</v>
      </c>
      <c r="L1558" t="str">
        <f t="shared" si="780"/>
        <v>0.0715901532761343-0.209983523951861i</v>
      </c>
      <c r="M1558" t="str">
        <f t="shared" si="781"/>
        <v>0.425520488607964-1.43169029741542i</v>
      </c>
      <c r="N1558" t="str">
        <f t="shared" si="782"/>
        <v>-1.77619720259308i</v>
      </c>
      <c r="O1558" t="str">
        <f t="shared" si="783"/>
        <v>-0.203959625391141-0.978979300705743i</v>
      </c>
      <c r="P1558" t="str">
        <f t="shared" si="784"/>
        <v>1.20395962539114+0.978979300705743i</v>
      </c>
      <c r="Q1558" t="str">
        <f t="shared" si="785"/>
        <v>-1.20395962539114+0.797217901887337i</v>
      </c>
      <c r="R1558" t="str">
        <f t="shared" si="786"/>
        <v>-0.32088001787818-1.02560797660885i</v>
      </c>
      <c r="S1558" t="str">
        <f t="shared" si="787"/>
        <v>0.192347504686797i</v>
      </c>
      <c r="T1558" t="str">
        <f t="shared" si="788"/>
        <v>0.197273135087587-0.0617204707427227i</v>
      </c>
      <c r="U1558" t="str">
        <f t="shared" si="789"/>
        <v>0.0000499999999999999-0.000997911711802111i</v>
      </c>
      <c r="V1558" t="str">
        <f t="shared" si="790"/>
        <v>0.00002-0.0111766111721837i</v>
      </c>
      <c r="W1558" t="str">
        <f t="shared" si="791"/>
        <v>0.0000422726571447312-0.00091627658671158i</v>
      </c>
      <c r="X1558" t="str">
        <f t="shared" si="792"/>
        <v>0.0000486130352037368-0.000915645906624893i</v>
      </c>
      <c r="Y1558" t="str">
        <f t="shared" si="793"/>
        <v>0.009+0.715780470193898i</v>
      </c>
      <c r="Z1558" t="str">
        <f t="shared" si="794"/>
        <v>-0.0153575998002049-0.00101043074948691i</v>
      </c>
      <c r="AA1558" t="str">
        <f t="shared" si="795"/>
        <v>0.212444665162293-16.7837012856182i</v>
      </c>
      <c r="AB1558" t="str">
        <f t="shared" si="796"/>
        <v>0.659366381922723-0.206294706403523i</v>
      </c>
      <c r="AC1558" t="str">
        <f t="shared" si="797"/>
        <v>0.985223775441336-1.03179107570674i</v>
      </c>
      <c r="AD1558" t="str">
        <f t="shared" si="798"/>
        <v>0.423767488778081+0.234408479016764i</v>
      </c>
      <c r="AE1558" t="str">
        <f t="shared" si="799"/>
        <v>-0.00627119796585258-0.00402813931180841i</v>
      </c>
      <c r="AF1558" t="str">
        <f t="shared" si="800"/>
        <v>-6.0532880150712-0.957965305673926i</v>
      </c>
      <c r="AG1558" t="str">
        <f t="shared" si="801"/>
        <v>1.01456785389907-0.0255665689776465i</v>
      </c>
      <c r="AH1558" t="str">
        <f t="shared" si="802"/>
        <v>0.032837187663379+0.0307821813976389i</v>
      </c>
      <c r="AI1558">
        <f t="shared" si="803"/>
        <v>-26.933983769885334</v>
      </c>
      <c r="AJ1558">
        <f t="shared" si="804"/>
        <v>43.14989896189293</v>
      </c>
      <c r="AK1558"/>
      <c r="AL1558"/>
      <c r="AM1558"/>
      <c r="AN1558"/>
    </row>
    <row r="1559" spans="1:40" x14ac:dyDescent="0.35">
      <c r="A1559"/>
      <c r="B1559">
        <f t="shared" si="770"/>
        <v>142500</v>
      </c>
      <c r="C1559" s="237" t="str">
        <f t="shared" si="773"/>
        <v>-1.58815064753372E-06+0.00725198011869923i</v>
      </c>
      <c r="D1559" s="208" t="str">
        <f t="shared" si="774"/>
        <v>-2.51367337800743+0.0555985142433608i</v>
      </c>
      <c r="E1559" t="str">
        <f t="shared" si="775"/>
        <v>20500</v>
      </c>
      <c r="F1559" t="str">
        <f t="shared" si="776"/>
        <v>0.327868852459016</v>
      </c>
      <c r="G1559" t="str">
        <f t="shared" si="771"/>
        <v>0.327868852459016</v>
      </c>
      <c r="H1559" t="str">
        <f t="shared" si="777"/>
        <v>3.54001733918212+1.01301650459654i</v>
      </c>
      <c r="I1559" t="str">
        <f t="shared" si="778"/>
        <v>559.596191420682i</v>
      </c>
      <c r="J1559" t="str">
        <f t="shared" si="772"/>
        <v>-422.876993991748+122.421739604719i</v>
      </c>
      <c r="K1559" t="str">
        <f t="shared" si="779"/>
        <v>0.353469997106696-1.22097864583024i</v>
      </c>
      <c r="L1559" t="str">
        <f t="shared" si="780"/>
        <v>0.0715001571301136-0.209866828149001i</v>
      </c>
      <c r="M1559" t="str">
        <f t="shared" si="781"/>
        <v>0.42497015423681-1.43084547397924i</v>
      </c>
      <c r="N1559" t="str">
        <f t="shared" si="782"/>
        <v>-1.77744453208929i</v>
      </c>
      <c r="O1559" t="str">
        <f t="shared" si="783"/>
        <v>-0.20518057616913-0.978724134351914i</v>
      </c>
      <c r="P1559" t="str">
        <f t="shared" si="784"/>
        <v>1.20518057616913+0.978724134351914i</v>
      </c>
      <c r="Q1559" t="str">
        <f t="shared" si="785"/>
        <v>-1.20518057616913+0.798720397737376i</v>
      </c>
      <c r="R1559" t="str">
        <f t="shared" si="786"/>
        <v>-0.320861385593677-1.024744915652i</v>
      </c>
      <c r="S1559" t="str">
        <f t="shared" si="787"/>
        <v>0.192482580181662i</v>
      </c>
      <c r="T1559" t="str">
        <f t="shared" si="788"/>
        <v>0.197245545392737-0.0617602273797341i</v>
      </c>
      <c r="U1559" t="str">
        <f t="shared" si="789"/>
        <v>0.0000500000000000001-0.000997211422881552i</v>
      </c>
      <c r="V1559" t="str">
        <f t="shared" si="790"/>
        <v>0.00002-0.0111687679362734i</v>
      </c>
      <c r="W1559" t="str">
        <f t="shared" si="791"/>
        <v>0.0000422726558448437-0.000915633811518151i</v>
      </c>
      <c r="X1559" t="str">
        <f t="shared" si="792"/>
        <v>0.0000486041228230579-0.000915003635669488i</v>
      </c>
      <c r="Y1559" t="str">
        <f t="shared" si="793"/>
        <v>0.009+0.716283125018473i</v>
      </c>
      <c r="Z1559" t="str">
        <f t="shared" si="794"/>
        <v>-0.0153360354864238-0.00100929740398727i</v>
      </c>
      <c r="AA1559" t="str">
        <f t="shared" si="795"/>
        <v>0.212145678434911-16.7718969005038i</v>
      </c>
      <c r="AB1559" t="str">
        <f t="shared" si="796"/>
        <v>0.659274166035022-0.206427589119114i</v>
      </c>
      <c r="AC1559" t="str">
        <f t="shared" si="797"/>
        <v>0.984805862428717-1.03104502096933i</v>
      </c>
      <c r="AD1559" t="str">
        <f t="shared" si="798"/>
        <v>0.424071385195574+0.23437015347688i</v>
      </c>
      <c r="AE1559" t="str">
        <f t="shared" si="799"/>
        <v>-0.00626702462465989-0.00402232313886319i</v>
      </c>
      <c r="AF1559" t="str">
        <f t="shared" si="800"/>
        <v>-6.05369071718955-0.957417990353179i</v>
      </c>
      <c r="AG1559" t="str">
        <f t="shared" si="801"/>
        <v>1.01455528500384-0.0255671945873779i</v>
      </c>
      <c r="AH1559" t="str">
        <f t="shared" si="802"/>
        <v>0.0328238417932278+0.0307418199679708i</v>
      </c>
      <c r="AI1559">
        <f t="shared" si="803"/>
        <v>-26.941191818642565</v>
      </c>
      <c r="AJ1559">
        <f t="shared" si="804"/>
        <v>43.124011794441316</v>
      </c>
      <c r="AK1559"/>
      <c r="AL1559"/>
      <c r="AM1559"/>
      <c r="AN1559"/>
    </row>
    <row r="1560" spans="1:40" x14ac:dyDescent="0.35">
      <c r="A1560"/>
      <c r="B1560">
        <f t="shared" si="770"/>
        <v>142600</v>
      </c>
      <c r="C1560" s="237" t="str">
        <f t="shared" si="773"/>
        <v>-1.58592400838024E-06+0.00724689457913132i</v>
      </c>
      <c r="D1560" s="208" t="str">
        <f t="shared" si="774"/>
        <v>-2.51367336093652+0.0555595251066735i</v>
      </c>
      <c r="E1560" t="str">
        <f t="shared" si="775"/>
        <v>20500</v>
      </c>
      <c r="F1560" t="str">
        <f t="shared" si="776"/>
        <v>0.327868852459016</v>
      </c>
      <c r="G1560" t="str">
        <f t="shared" si="771"/>
        <v>0.327868852459016</v>
      </c>
      <c r="H1560" t="str">
        <f t="shared" si="777"/>
        <v>3.54041931052543+1.01243073589947i</v>
      </c>
      <c r="I1560" t="str">
        <f t="shared" si="778"/>
        <v>559.988890502381i</v>
      </c>
      <c r="J1560" t="str">
        <f t="shared" si="772"/>
        <v>-423.472117813168+122.507649597425i</v>
      </c>
      <c r="K1560" t="str">
        <f t="shared" si="779"/>
        <v>0.353010532894214-1.220251294236i</v>
      </c>
      <c r="L1560" t="str">
        <f t="shared" si="780"/>
        <v>0.0714103240291913-0.2097502405055i</v>
      </c>
      <c r="M1560" t="str">
        <f t="shared" si="781"/>
        <v>0.424420856923405-1.4300015347415i</v>
      </c>
      <c r="N1560" t="str">
        <f t="shared" si="782"/>
        <v>-1.77869186158549i</v>
      </c>
      <c r="O1560" t="str">
        <f t="shared" si="783"/>
        <v>-0.206401207720876-0.978467445269061i</v>
      </c>
      <c r="P1560" t="str">
        <f t="shared" si="784"/>
        <v>1.20640120772088+0.978467445269061i</v>
      </c>
      <c r="Q1560" t="str">
        <f t="shared" si="785"/>
        <v>-1.20640120772088+0.800224416316429i</v>
      </c>
      <c r="R1560" t="str">
        <f t="shared" si="786"/>
        <v>-0.320842736882166-1.02388295801984i</v>
      </c>
      <c r="S1560" t="str">
        <f t="shared" si="787"/>
        <v>0.192617655676526i</v>
      </c>
      <c r="T1560" t="str">
        <f t="shared" si="788"/>
        <v>0.197217935060928-0.0617999758190833i</v>
      </c>
      <c r="U1560" t="str">
        <f t="shared" si="789"/>
        <v>0.0000499999999999998-0.000996512116133382i</v>
      </c>
      <c r="V1560" t="str">
        <f t="shared" si="790"/>
        <v>0.00002-0.0111609357006939i</v>
      </c>
      <c r="W1560" t="str">
        <f t="shared" si="791"/>
        <v>0.0000422726545440437-0.000914991937991158i</v>
      </c>
      <c r="X1560" t="str">
        <f t="shared" si="792"/>
        <v>0.0000485952291807096-0.000914362265543397i</v>
      </c>
      <c r="Y1560" t="str">
        <f t="shared" si="793"/>
        <v>0.009+0.716785779843047i</v>
      </c>
      <c r="Z1560" t="str">
        <f t="shared" si="794"/>
        <v>-0.0153145165826768-0.00100816654239111i</v>
      </c>
      <c r="AA1560" t="str">
        <f t="shared" si="795"/>
        <v>0.211847323082256-16.760109126754i</v>
      </c>
      <c r="AB1560" t="str">
        <f t="shared" si="796"/>
        <v>0.659181881170281-0.206560444434812i</v>
      </c>
      <c r="AC1560" t="str">
        <f t="shared" si="797"/>
        <v>0.984388786316005-1.03029966258079i</v>
      </c>
      <c r="AD1560" t="str">
        <f t="shared" si="798"/>
        <v>0.424375274299031+0.234331455914269i</v>
      </c>
      <c r="AE1560" t="str">
        <f t="shared" si="799"/>
        <v>-0.00626285704184798-0.00401651392040821i</v>
      </c>
      <c r="AF1560" t="str">
        <f t="shared" si="800"/>
        <v>-6.05409267146195-0.956871210792796i</v>
      </c>
      <c r="AG1560" t="str">
        <f t="shared" si="801"/>
        <v>1.01454271121044-0.0255678189670006i</v>
      </c>
      <c r="AH1560" t="str">
        <f t="shared" si="802"/>
        <v>0.0328105061426293+0.0307015050506169i</v>
      </c>
      <c r="AI1560">
        <f t="shared" si="803"/>
        <v>-26.948396491018102</v>
      </c>
      <c r="AJ1560">
        <f t="shared" si="804"/>
        <v>43.098116015620008</v>
      </c>
      <c r="AK1560"/>
      <c r="AL1560"/>
      <c r="AM1560"/>
      <c r="AN1560"/>
    </row>
    <row r="1561" spans="1:40" x14ac:dyDescent="0.35">
      <c r="A1561"/>
      <c r="B1561">
        <f t="shared" si="770"/>
        <v>142700</v>
      </c>
      <c r="C1561" s="237" t="str">
        <f t="shared" si="773"/>
        <v>-1.58370204867749E-06+0.00724181616715814i</v>
      </c>
      <c r="D1561" s="208" t="str">
        <f t="shared" si="774"/>
        <v>-2.5136733439015+0.0555205906148791i</v>
      </c>
      <c r="E1561" t="str">
        <f t="shared" si="775"/>
        <v>20500</v>
      </c>
      <c r="F1561" t="str">
        <f t="shared" si="776"/>
        <v>0.327868852459016</v>
      </c>
      <c r="G1561" t="str">
        <f t="shared" si="771"/>
        <v>0.327868852459016</v>
      </c>
      <c r="H1561" t="str">
        <f t="shared" si="777"/>
        <v>3.54082053577235+1.01184555703449i</v>
      </c>
      <c r="I1561" t="str">
        <f t="shared" si="778"/>
        <v>560.381589584079i</v>
      </c>
      <c r="J1561" t="str">
        <f t="shared" si="772"/>
        <v>-424.067659118854+122.59355959013i</v>
      </c>
      <c r="K1561" t="str">
        <f t="shared" si="779"/>
        <v>0.352551940545822-1.21952471765175i</v>
      </c>
      <c r="L1561" t="str">
        <f t="shared" si="780"/>
        <v>0.0713206535968203-0.209633760922081i</v>
      </c>
      <c r="M1561" t="str">
        <f t="shared" si="781"/>
        <v>0.423872594142642-1.42915847857383i</v>
      </c>
      <c r="N1561" t="str">
        <f t="shared" si="782"/>
        <v>-1.77993919108169i</v>
      </c>
      <c r="O1561" t="str">
        <f t="shared" si="783"/>
        <v>-0.207621518147292-0.978209233856547i</v>
      </c>
      <c r="P1561" t="str">
        <f t="shared" si="784"/>
        <v>1.20762151814729+0.978209233856547i</v>
      </c>
      <c r="Q1561" t="str">
        <f t="shared" si="785"/>
        <v>-1.20762151814729+0.801729957225143i</v>
      </c>
      <c r="R1561" t="str">
        <f t="shared" si="786"/>
        <v>-0.320824071735905-1.02302210137952i</v>
      </c>
      <c r="S1561" t="str">
        <f t="shared" si="787"/>
        <v>0.192752731171391i</v>
      </c>
      <c r="T1561" t="str">
        <f t="shared" si="788"/>
        <v>0.197190304089598-0.061839716052622i</v>
      </c>
      <c r="U1561" t="str">
        <f t="shared" si="789"/>
        <v>0.00005-0.000995813789492788i</v>
      </c>
      <c r="V1561" t="str">
        <f t="shared" si="790"/>
        <v>0.00002-0.0111531144423192i</v>
      </c>
      <c r="W1561" t="str">
        <f t="shared" si="791"/>
        <v>0.0000422726532423318-0.000914350964235037i</v>
      </c>
      <c r="X1561" t="str">
        <f t="shared" si="792"/>
        <v>0.0000485863542241877-0.000913721794353175i</v>
      </c>
      <c r="Y1561" t="str">
        <f t="shared" si="793"/>
        <v>0.009+0.717288434667622i</v>
      </c>
      <c r="Z1561" t="str">
        <f t="shared" si="794"/>
        <v>-0.0152930429615135-0.0010070381569624i</v>
      </c>
      <c r="AA1561" t="str">
        <f t="shared" si="795"/>
        <v>0.21154959732607-16.7483379292911i</v>
      </c>
      <c r="AB1561" t="str">
        <f t="shared" si="796"/>
        <v>0.659089527319937-0.206693272323382i</v>
      </c>
      <c r="AC1561" t="str">
        <f t="shared" si="797"/>
        <v>0.983972545112218-1.02955499964005i</v>
      </c>
      <c r="AD1561" t="str">
        <f t="shared" si="798"/>
        <v>0.424679155658013+0.234292386278876i</v>
      </c>
      <c r="AE1561" t="str">
        <f t="shared" si="799"/>
        <v>-0.00625869519946868-0.00401071164313257i</v>
      </c>
      <c r="AF1561" t="str">
        <f t="shared" si="800"/>
        <v>-6.05449387967385-0.956324966419611i</v>
      </c>
      <c r="AG1561" t="str">
        <f t="shared" si="801"/>
        <v>1.01453013252579-0.0255684420928555i</v>
      </c>
      <c r="AH1561" t="str">
        <f t="shared" si="802"/>
        <v>0.0327971806694837+0.0306612365571223i</v>
      </c>
      <c r="AI1561">
        <f t="shared" si="803"/>
        <v>-26.955597793926984</v>
      </c>
      <c r="AJ1561">
        <f t="shared" si="804"/>
        <v>43.072211636709227</v>
      </c>
      <c r="AK1561"/>
      <c r="AL1561"/>
      <c r="AM1561"/>
      <c r="AN1561"/>
    </row>
    <row r="1562" spans="1:40" x14ac:dyDescent="0.35">
      <c r="A1562"/>
      <c r="B1562">
        <f t="shared" si="770"/>
        <v>142800</v>
      </c>
      <c r="C1562" s="237" t="str">
        <f t="shared" si="773"/>
        <v>-1.58148475532239E-06+0.00723674486780575i</v>
      </c>
      <c r="D1562" s="208" t="str">
        <f t="shared" si="774"/>
        <v>-2.51367332690225+0.0554817106531774i</v>
      </c>
      <c r="E1562" t="str">
        <f t="shared" si="775"/>
        <v>20500</v>
      </c>
      <c r="F1562" t="str">
        <f t="shared" si="776"/>
        <v>0.327868852459016</v>
      </c>
      <c r="G1562" t="str">
        <f t="shared" si="771"/>
        <v>0.327868852459016</v>
      </c>
      <c r="H1562" t="str">
        <f t="shared" si="777"/>
        <v>3.54122101670323+1.01126096731364i</v>
      </c>
      <c r="I1562" t="str">
        <f t="shared" si="778"/>
        <v>560.774288665778i</v>
      </c>
      <c r="J1562" t="str">
        <f t="shared" si="772"/>
        <v>-424.663617908806+122.679469582835i</v>
      </c>
      <c r="K1562" t="str">
        <f t="shared" si="779"/>
        <v>0.352094217919361-1.2187989150495i</v>
      </c>
      <c r="L1562" t="str">
        <f t="shared" si="780"/>
        <v>0.0712311454574825-0.209517389299395i</v>
      </c>
      <c r="M1562" t="str">
        <f t="shared" si="781"/>
        <v>0.423325363376844-1.4283163043489i</v>
      </c>
      <c r="N1562" t="str">
        <f t="shared" si="782"/>
        <v>-1.78118652057789i</v>
      </c>
      <c r="O1562" t="str">
        <f t="shared" si="783"/>
        <v>-0.208841505549783-0.977949500516105i</v>
      </c>
      <c r="P1562" t="str">
        <f t="shared" si="784"/>
        <v>1.20884150554978+0.977949500516105i</v>
      </c>
      <c r="Q1562" t="str">
        <f t="shared" si="785"/>
        <v>-1.20884150554978+0.803237020061785i</v>
      </c>
      <c r="R1562" t="str">
        <f t="shared" si="786"/>
        <v>-0.320805390147168-1.02216234340474i</v>
      </c>
      <c r="S1562" t="str">
        <f t="shared" si="787"/>
        <v>0.192887806666255i</v>
      </c>
      <c r="T1562" t="str">
        <f t="shared" si="788"/>
        <v>0.19716265247618-0.0618794480721995i</v>
      </c>
      <c r="U1562" t="str">
        <f t="shared" si="789"/>
        <v>0.0000500000000000002-0.00099511644090071i</v>
      </c>
      <c r="V1562" t="str">
        <f t="shared" si="790"/>
        <v>0.00002-0.0111453041380879i</v>
      </c>
      <c r="W1562" t="str">
        <f t="shared" si="791"/>
        <v>0.0000422726519397073-0.000913710888359512i</v>
      </c>
      <c r="X1562" t="str">
        <f t="shared" si="792"/>
        <v>0.0000485774979011699-0.000913082220210658i</v>
      </c>
      <c r="Y1562" t="str">
        <f t="shared" si="793"/>
        <v>0.009+0.717791089492196i</v>
      </c>
      <c r="Z1562" t="str">
        <f t="shared" si="794"/>
        <v>-0.0152716144959299-0.00100591223999558i</v>
      </c>
      <c r="AA1562" t="str">
        <f t="shared" si="795"/>
        <v>0.211252499394354-16.7365832731363i</v>
      </c>
      <c r="AB1562" t="str">
        <f t="shared" si="796"/>
        <v>0.658997104475409-0.20682607275758i</v>
      </c>
      <c r="AC1562" t="str">
        <f t="shared" si="797"/>
        <v>0.983557136832237-1.02881103124685i</v>
      </c>
      <c r="AD1562" t="str">
        <f t="shared" si="798"/>
        <v>0.424983028841922+0.234252944521093i</v>
      </c>
      <c r="AE1562" t="str">
        <f t="shared" si="799"/>
        <v>-0.00625453907963772-0.00400491629376507i</v>
      </c>
      <c r="AF1562" t="str">
        <f t="shared" si="800"/>
        <v>-6.05489434360548-0.955779256660462i</v>
      </c>
      <c r="AG1562" t="str">
        <f t="shared" si="801"/>
        <v>1.01451754895679-0.0255690639413402i</v>
      </c>
      <c r="AH1562" t="str">
        <f t="shared" si="802"/>
        <v>0.0327838653318438+0.0306210143992875i</v>
      </c>
      <c r="AI1562">
        <f t="shared" si="803"/>
        <v>-26.962795734271111</v>
      </c>
      <c r="AJ1562">
        <f t="shared" si="804"/>
        <v>43.046298668952439</v>
      </c>
      <c r="AK1562"/>
      <c r="AL1562"/>
      <c r="AM1562"/>
      <c r="AN1562"/>
    </row>
    <row r="1563" spans="1:40" x14ac:dyDescent="0.35">
      <c r="A1563"/>
      <c r="B1563">
        <f t="shared" si="770"/>
        <v>142900</v>
      </c>
      <c r="C1563" s="237" t="str">
        <f t="shared" si="773"/>
        <v>-1.57927211525763E-06+0.00723168066614214i</v>
      </c>
      <c r="D1563" s="208" t="str">
        <f t="shared" si="774"/>
        <v>-2.51367330993867+0.0554428851070898i</v>
      </c>
      <c r="E1563" t="str">
        <f t="shared" si="775"/>
        <v>20500</v>
      </c>
      <c r="F1563" t="str">
        <f t="shared" si="776"/>
        <v>0.327868852459016</v>
      </c>
      <c r="G1563" t="str">
        <f t="shared" si="771"/>
        <v>0.327868852459016</v>
      </c>
      <c r="H1563" t="str">
        <f t="shared" si="777"/>
        <v>3.54162075509336+1.01067696604931i</v>
      </c>
      <c r="I1563" t="str">
        <f t="shared" si="778"/>
        <v>561.166987747477i</v>
      </c>
      <c r="J1563" t="str">
        <f t="shared" si="772"/>
        <v>-425.259994183024+122.76537957554i</v>
      </c>
      <c r="K1563" t="str">
        <f t="shared" si="779"/>
        <v>0.351637362879031-1.21807388540234i</v>
      </c>
      <c r="L1563" t="str">
        <f t="shared" si="780"/>
        <v>0.0711417992366881-0.209401125538021i</v>
      </c>
      <c r="M1563" t="str">
        <f t="shared" si="781"/>
        <v>0.422779162115719-1.42747501094036i</v>
      </c>
      <c r="N1563" t="str">
        <f t="shared" si="782"/>
        <v>-1.7824338500741i</v>
      </c>
      <c r="O1563" t="str">
        <f t="shared" si="783"/>
        <v>-0.210061168030264-0.977688245651834i</v>
      </c>
      <c r="P1563" t="str">
        <f t="shared" si="784"/>
        <v>1.21006116803026+0.977688245651834i</v>
      </c>
      <c r="Q1563" t="str">
        <f t="shared" si="785"/>
        <v>-1.21006116803026+0.804745604422266i</v>
      </c>
      <c r="R1563" t="str">
        <f t="shared" si="786"/>
        <v>-0.320786692108203-1.02130368177567i</v>
      </c>
      <c r="S1563" t="str">
        <f t="shared" si="787"/>
        <v>0.193022882161119i</v>
      </c>
      <c r="T1563" t="str">
        <f t="shared" si="788"/>
        <v>0.197134980218102-0.0619191718696568i</v>
      </c>
      <c r="U1563" t="str">
        <f t="shared" si="789"/>
        <v>0.0000499999999999999-0.000994420068303853i</v>
      </c>
      <c r="V1563" t="str">
        <f t="shared" si="790"/>
        <v>0.00002-0.0111375047650032i</v>
      </c>
      <c r="W1563" t="str">
        <f t="shared" si="791"/>
        <v>0.00004227265063617-0.000913071708479578i</v>
      </c>
      <c r="X1563" t="str">
        <f t="shared" si="792"/>
        <v>0.0000485686601595181-0.000912443541232954i</v>
      </c>
      <c r="Y1563" t="str">
        <f t="shared" si="793"/>
        <v>0.009+0.71829374431677i</v>
      </c>
      <c r="Z1563" t="str">
        <f t="shared" si="794"/>
        <v>-0.015250231059367-0.00100478878381545i</v>
      </c>
      <c r="AA1563" t="str">
        <f t="shared" si="795"/>
        <v>0.210956027521345-16.7248451234092i</v>
      </c>
      <c r="AB1563" t="str">
        <f t="shared" si="796"/>
        <v>0.658904612628101-0.206958845710137i</v>
      </c>
      <c r="AC1563" t="str">
        <f t="shared" si="797"/>
        <v>0.983142559496809-1.02806775650172i</v>
      </c>
      <c r="AD1563" t="str">
        <f t="shared" si="798"/>
        <v>0.425286893419998+0.234213130591763i</v>
      </c>
      <c r="AE1563" t="str">
        <f t="shared" si="799"/>
        <v>-0.00625038866453441-0.00399912785907419i</v>
      </c>
      <c r="AF1563" t="str">
        <f t="shared" si="800"/>
        <v>-6.05529406503203-0.95523408094222i</v>
      </c>
      <c r="AG1563" t="str">
        <f t="shared" si="801"/>
        <v>1.01450496051036-0.0255696844889092i</v>
      </c>
      <c r="AH1563" t="str">
        <f t="shared" si="802"/>
        <v>0.0327705600879136+0.0305808384891681i</v>
      </c>
      <c r="AI1563">
        <f t="shared" si="803"/>
        <v>-26.969990318939306</v>
      </c>
      <c r="AJ1563">
        <f t="shared" si="804"/>
        <v>43.020377123557701</v>
      </c>
      <c r="AK1563"/>
      <c r="AL1563"/>
      <c r="AM1563"/>
      <c r="AN1563"/>
    </row>
    <row r="1564" spans="1:40" x14ac:dyDescent="0.35">
      <c r="A1564"/>
      <c r="B1564">
        <f t="shared" si="770"/>
        <v>143000</v>
      </c>
      <c r="C1564" s="237" t="str">
        <f t="shared" si="773"/>
        <v>-1.57706411547158E-06+0.00722662354727703i</v>
      </c>
      <c r="D1564" s="208" t="str">
        <f t="shared" si="774"/>
        <v>-2.51367329301067+0.0554041138624572i</v>
      </c>
      <c r="E1564" t="str">
        <f t="shared" si="775"/>
        <v>20500</v>
      </c>
      <c r="F1564" t="str">
        <f t="shared" si="776"/>
        <v>0.327868852459016</v>
      </c>
      <c r="G1564" t="str">
        <f t="shared" si="771"/>
        <v>0.327868852459016</v>
      </c>
      <c r="H1564" t="str">
        <f t="shared" si="777"/>
        <v>3.54201975271297+1.01009355255426i</v>
      </c>
      <c r="I1564" t="str">
        <f t="shared" si="778"/>
        <v>561.559686829176i</v>
      </c>
      <c r="J1564" t="str">
        <f t="shared" si="772"/>
        <v>-425.856787941508+122.851289568245i</v>
      </c>
      <c r="K1564" t="str">
        <f t="shared" si="779"/>
        <v>0.351181373295379-1.21734962768445i</v>
      </c>
      <c r="L1564" t="str">
        <f t="shared" si="780"/>
        <v>0.0710526145609712-0.209284969538469i</v>
      </c>
      <c r="M1564" t="str">
        <f t="shared" si="781"/>
        <v>0.42223398785635-1.42663459722292i</v>
      </c>
      <c r="N1564" t="str">
        <f t="shared" si="782"/>
        <v>-1.7836811795703i</v>
      </c>
      <c r="O1564" t="str">
        <f t="shared" si="783"/>
        <v>-0.211280503691127-0.977425469670206i</v>
      </c>
      <c r="P1564" t="str">
        <f t="shared" si="784"/>
        <v>1.21128050369113+0.977425469670206i</v>
      </c>
      <c r="Q1564" t="str">
        <f t="shared" si="785"/>
        <v>-1.21128050369113+0.806255709900094i</v>
      </c>
      <c r="R1564" t="str">
        <f t="shared" si="786"/>
        <v>-0.32076797761126-1.020446114179i</v>
      </c>
      <c r="S1564" t="str">
        <f t="shared" si="787"/>
        <v>0.193157957655984i</v>
      </c>
      <c r="T1564" t="str">
        <f t="shared" si="788"/>
        <v>0.197107287312801-0.0619588874368314i</v>
      </c>
      <c r="U1564" t="str">
        <f t="shared" si="789"/>
        <v>0.0000500000000000001-0.000993724669654694i</v>
      </c>
      <c r="V1564" t="str">
        <f t="shared" si="790"/>
        <v>0.00002-0.0111297163001325i</v>
      </c>
      <c r="W1564" t="str">
        <f t="shared" si="791"/>
        <v>0.0000422726493317208-0.000912433422715547i</v>
      </c>
      <c r="X1564" t="str">
        <f t="shared" si="792"/>
        <v>0.0000485598409472767-0.000911805755542477i</v>
      </c>
      <c r="Y1564" t="str">
        <f t="shared" si="793"/>
        <v>0.009+0.718796399141345i</v>
      </c>
      <c r="Z1564" t="str">
        <f t="shared" si="794"/>
        <v>-0.0152288925257094-0.00100366778077704i</v>
      </c>
      <c r="AA1564" t="str">
        <f t="shared" si="795"/>
        <v>0.210660179947491-16.7131234453275i</v>
      </c>
      <c r="AB1564" t="str">
        <f t="shared" si="796"/>
        <v>0.658812051769446-0.207091591153769i</v>
      </c>
      <c r="AC1564" t="str">
        <f t="shared" si="797"/>
        <v>0.982728811132527-1.02732517450608i</v>
      </c>
      <c r="AD1564" t="str">
        <f t="shared" si="798"/>
        <v>0.425590748961317+0.234172944442203i</v>
      </c>
      <c r="AE1564" t="str">
        <f t="shared" si="799"/>
        <v>-0.00624624393640171-0.00399334632586846i</v>
      </c>
      <c r="AF1564" t="str">
        <f t="shared" si="800"/>
        <v>-6.05569304572364-0.954689438691803i</v>
      </c>
      <c r="AG1564" t="str">
        <f t="shared" si="801"/>
        <v>1.01449236719344-0.0255703037120728i</v>
      </c>
      <c r="AH1564" t="str">
        <f t="shared" si="802"/>
        <v>0.0327572648960495+0.0305407087390773i</v>
      </c>
      <c r="AI1564">
        <f t="shared" si="803"/>
        <v>-26.977181554806641</v>
      </c>
      <c r="AJ1564">
        <f t="shared" si="804"/>
        <v>42.994447011699343</v>
      </c>
      <c r="AK1564"/>
      <c r="AL1564"/>
      <c r="AM1564"/>
      <c r="AN1564"/>
    </row>
    <row r="1565" spans="1:40" x14ac:dyDescent="0.35">
      <c r="A1565"/>
      <c r="B1565">
        <f t="shared" si="770"/>
        <v>143100</v>
      </c>
      <c r="C1565" s="237" t="str">
        <f t="shared" si="773"/>
        <v>-1.57486074299805E-06+0.00722157349636181i</v>
      </c>
      <c r="D1565" s="208" t="str">
        <f t="shared" si="774"/>
        <v>-2.51367327611815+0.0553653968054406i</v>
      </c>
      <c r="E1565" t="str">
        <f t="shared" si="775"/>
        <v>20500</v>
      </c>
      <c r="F1565" t="str">
        <f t="shared" si="776"/>
        <v>0.327868852459016</v>
      </c>
      <c r="G1565" t="str">
        <f t="shared" si="771"/>
        <v>0.327868852459016</v>
      </c>
      <c r="H1565" t="str">
        <f t="shared" si="777"/>
        <v>3.54241801132718+1.00951072614159i</v>
      </c>
      <c r="I1565" t="str">
        <f t="shared" si="778"/>
        <v>561.952385910874i</v>
      </c>
      <c r="J1565" t="str">
        <f t="shared" si="772"/>
        <v>-426.453999184259+122.93719956095i</v>
      </c>
      <c r="K1565" t="str">
        <f t="shared" si="779"/>
        <v>0.350726247045273-1.21662614087113i</v>
      </c>
      <c r="L1565" t="str">
        <f t="shared" si="780"/>
        <v>0.0709635910578855-0.20916892120118i</v>
      </c>
      <c r="M1565" t="str">
        <f t="shared" si="781"/>
        <v>0.421689838103159-1.42579506207231i</v>
      </c>
      <c r="N1565" t="str">
        <f t="shared" si="782"/>
        <v>-1.7849285090665i</v>
      </c>
      <c r="O1565" t="str">
        <f t="shared" si="783"/>
        <v>-0.212499510635302-0.977161172980055i</v>
      </c>
      <c r="P1565" t="str">
        <f t="shared" si="784"/>
        <v>1.2124995106353+0.977161172980055i</v>
      </c>
      <c r="Q1565" t="str">
        <f t="shared" si="785"/>
        <v>-1.2124995106353+0.807767336086445i</v>
      </c>
      <c r="R1565" t="str">
        <f t="shared" si="786"/>
        <v>-0.320749246648561-1.01958963830786i</v>
      </c>
      <c r="S1565" t="str">
        <f t="shared" si="787"/>
        <v>0.193293033150848i</v>
      </c>
      <c r="T1565" t="str">
        <f t="shared" si="788"/>
        <v>0.197079573757702-0.0619985947655498i</v>
      </c>
      <c r="U1565" t="str">
        <f t="shared" si="789"/>
        <v>0.0000499999999999998-0.000993030242911393i</v>
      </c>
      <c r="V1565" t="str">
        <f t="shared" si="790"/>
        <v>0.00002-0.0111219387206076i</v>
      </c>
      <c r="W1565" t="str">
        <f t="shared" si="791"/>
        <v>0.0000422726480263588-0.000911796029192949i</v>
      </c>
      <c r="X1565" t="str">
        <f t="shared" si="792"/>
        <v>0.0000485510402126707-0.000911168861266858i</v>
      </c>
      <c r="Y1565" t="str">
        <f t="shared" si="793"/>
        <v>0.009+0.719299053965919i</v>
      </c>
      <c r="Z1565" t="str">
        <f t="shared" si="794"/>
        <v>-0.0152075987692829-0.00100254922326545i</v>
      </c>
      <c r="AA1565" t="str">
        <f t="shared" si="795"/>
        <v>0.210364954919424-16.7014182042066i</v>
      </c>
      <c r="AB1565" t="str">
        <f t="shared" si="796"/>
        <v>0.658719421890837-0.207224309061158i</v>
      </c>
      <c r="AC1565" t="str">
        <f t="shared" si="797"/>
        <v>0.982315889771808-1.02658328436212i</v>
      </c>
      <c r="AD1565" t="str">
        <f t="shared" si="798"/>
        <v>0.425894595034789+0.234132386024172i</v>
      </c>
      <c r="AE1565" t="str">
        <f t="shared" si="799"/>
        <v>-0.00624210487754546-0.00398757168099554i</v>
      </c>
      <c r="AF1565" t="str">
        <f t="shared" si="800"/>
        <v>-6.05609128744533-0.954145329336149i</v>
      </c>
      <c r="AG1565" t="str">
        <f t="shared" si="801"/>
        <v>1.01447976901295-0.025570921587397i</v>
      </c>
      <c r="AH1565" t="str">
        <f t="shared" si="802"/>
        <v>0.0327439797147574+0.0305006250615803i</v>
      </c>
      <c r="AI1565">
        <f t="shared" si="803"/>
        <v>-26.984369448735443</v>
      </c>
      <c r="AJ1565">
        <f t="shared" si="804"/>
        <v>42.968508344515676</v>
      </c>
      <c r="AK1565"/>
      <c r="AL1565"/>
      <c r="AM1565"/>
      <c r="AN1565"/>
    </row>
    <row r="1566" spans="1:40" x14ac:dyDescent="0.35">
      <c r="A1566"/>
      <c r="B1566">
        <f t="shared" si="770"/>
        <v>143200</v>
      </c>
      <c r="C1566" s="237" t="str">
        <f t="shared" si="773"/>
        <v>-1.57266198491608E-06+0.00721653049858933i</v>
      </c>
      <c r="D1566" s="208" t="str">
        <f t="shared" si="774"/>
        <v>-2.51367325926101+0.0553267338225182i</v>
      </c>
      <c r="E1566" t="str">
        <f t="shared" si="775"/>
        <v>20500</v>
      </c>
      <c r="F1566" t="str">
        <f t="shared" si="776"/>
        <v>0.327868852459016</v>
      </c>
      <c r="G1566" t="str">
        <f t="shared" si="771"/>
        <v>0.327868852459016</v>
      </c>
      <c r="H1566" t="str">
        <f t="shared" si="777"/>
        <v>3.54281553269613+1.00892848612479i</v>
      </c>
      <c r="I1566" t="str">
        <f t="shared" si="778"/>
        <v>562.345084992573i</v>
      </c>
      <c r="J1566" t="str">
        <f t="shared" si="772"/>
        <v>-427.051627911276+123.023109553656i</v>
      </c>
      <c r="K1566" t="str">
        <f t="shared" si="779"/>
        <v>0.350271982011887-1.21590342393878i</v>
      </c>
      <c r="L1566" t="str">
        <f t="shared" si="780"/>
        <v>0.070874728356004-0.209052980426531i</v>
      </c>
      <c r="M1566" t="str">
        <f t="shared" si="781"/>
        <v>0.421146710367891-1.42495640436531i</v>
      </c>
      <c r="N1566" t="str">
        <f t="shared" si="782"/>
        <v>-1.78617583856271i</v>
      </c>
      <c r="O1566" t="str">
        <f t="shared" si="783"/>
        <v>-0.213718186966232-0.976895355992579i</v>
      </c>
      <c r="P1566" t="str">
        <f t="shared" si="784"/>
        <v>1.21371818696623+0.976895355992579i</v>
      </c>
      <c r="Q1566" t="str">
        <f t="shared" si="785"/>
        <v>-1.21371818696623+0.809280482570131i</v>
      </c>
      <c r="R1566" t="str">
        <f t="shared" si="786"/>
        <v>-0.32073049921235-1.0187342518618i</v>
      </c>
      <c r="S1566" t="str">
        <f t="shared" si="787"/>
        <v>0.193428108645713i</v>
      </c>
      <c r="T1566" t="str">
        <f t="shared" si="788"/>
        <v>0.197051839550233-0.0620382938476402i</v>
      </c>
      <c r="U1566" t="str">
        <f t="shared" si="789"/>
        <v>0.00005-0.000992336786037856i</v>
      </c>
      <c r="V1566" t="str">
        <f t="shared" si="790"/>
        <v>0.00002-0.011114172003624i</v>
      </c>
      <c r="W1566" t="str">
        <f t="shared" si="791"/>
        <v>0.0000422726467200846-0.000911159526042575i</v>
      </c>
      <c r="X1566" t="str">
        <f t="shared" si="792"/>
        <v>0.0000485422579041063-0.000910532856538967i</v>
      </c>
      <c r="Y1566" t="str">
        <f t="shared" si="793"/>
        <v>0.009+0.719801708790493i</v>
      </c>
      <c r="Z1566" t="str">
        <f t="shared" si="794"/>
        <v>-0.015186349664853-0.00100143310369572i</v>
      </c>
      <c r="AA1566" t="str">
        <f t="shared" si="795"/>
        <v>0.210070350689933-16.6897293654595i</v>
      </c>
      <c r="AB1566" t="str">
        <f t="shared" si="796"/>
        <v>0.658626722983679-0.20735699940499i</v>
      </c>
      <c r="AC1566" t="str">
        <f t="shared" si="797"/>
        <v>0.981903793452846-1.0258420851729i</v>
      </c>
      <c r="AD1566" t="str">
        <f t="shared" si="798"/>
        <v>0.42619843120917+0.234091455289894i</v>
      </c>
      <c r="AE1566" t="str">
        <f t="shared" si="799"/>
        <v>-0.00623797147033461-0.00398180391134266i</v>
      </c>
      <c r="AF1566" t="str">
        <f t="shared" si="800"/>
        <v>-6.05648879195714-0.953601752302272i</v>
      </c>
      <c r="AG1566" t="str">
        <f t="shared" si="801"/>
        <v>1.01446716597585-0.0255715380915046i</v>
      </c>
      <c r="AH1566" t="str">
        <f t="shared" si="802"/>
        <v>0.0327307045026939+0.0304605873694966i</v>
      </c>
      <c r="AI1566">
        <f t="shared" si="803"/>
        <v>-26.991554007574635</v>
      </c>
      <c r="AJ1566">
        <f t="shared" si="804"/>
        <v>42.942561133110495</v>
      </c>
      <c r="AK1566"/>
      <c r="AL1566"/>
      <c r="AM1566"/>
      <c r="AN1566"/>
    </row>
    <row r="1567" spans="1:40" x14ac:dyDescent="0.35">
      <c r="A1567"/>
      <c r="B1567">
        <f t="shared" si="770"/>
        <v>143300</v>
      </c>
      <c r="C1567" s="237" t="str">
        <f t="shared" si="773"/>
        <v>-1.57046782834982E-06+0.00721149453919376i</v>
      </c>
      <c r="D1567" s="208" t="str">
        <f t="shared" si="774"/>
        <v>-2.51367324243914+0.0552881248004855i</v>
      </c>
      <c r="E1567" t="str">
        <f t="shared" si="775"/>
        <v>20500</v>
      </c>
      <c r="F1567" t="str">
        <f t="shared" si="776"/>
        <v>0.327868852459016</v>
      </c>
      <c r="G1567" t="str">
        <f t="shared" si="771"/>
        <v>0.327868852459016</v>
      </c>
      <c r="H1567" t="str">
        <f t="shared" si="777"/>
        <v>3.54321231857486+1.00834683181768i</v>
      </c>
      <c r="I1567" t="str">
        <f t="shared" si="778"/>
        <v>562.737784074272i</v>
      </c>
      <c r="J1567" t="str">
        <f t="shared" si="772"/>
        <v>-427.649674122559+123.10901954636i</v>
      </c>
      <c r="K1567" t="str">
        <f t="shared" si="779"/>
        <v>0.349818576084663-1.21518147586488i</v>
      </c>
      <c r="L1567" t="str">
        <f t="shared" si="780"/>
        <v>0.0707860260849125-0.208937147114828i</v>
      </c>
      <c r="M1567" t="str">
        <f t="shared" si="781"/>
        <v>0.420604602169576-1.42411862297971i</v>
      </c>
      <c r="N1567" t="str">
        <f t="shared" si="782"/>
        <v>-1.78742316805891i</v>
      </c>
      <c r="O1567" t="str">
        <f t="shared" si="783"/>
        <v>-0.214936530787841-0.976628019121348i</v>
      </c>
      <c r="P1567" t="str">
        <f t="shared" si="784"/>
        <v>1.21493653078784+0.976628019121348i</v>
      </c>
      <c r="Q1567" t="str">
        <f t="shared" si="785"/>
        <v>-1.21493653078784+0.810795148937562i</v>
      </c>
      <c r="R1567" t="str">
        <f t="shared" si="786"/>
        <v>-0.320711735294842-1.01787995254684i</v>
      </c>
      <c r="S1567" t="str">
        <f t="shared" si="787"/>
        <v>0.193563184140575i</v>
      </c>
      <c r="T1567" t="str">
        <f t="shared" si="788"/>
        <v>0.197024084687824-0.0620779846749188i</v>
      </c>
      <c r="U1567" t="str">
        <f t="shared" si="789"/>
        <v>0.0000500000000000002-0.000991644297003639i</v>
      </c>
      <c r="V1567" t="str">
        <f t="shared" si="790"/>
        <v>0.00002-0.0111064161264407i</v>
      </c>
      <c r="W1567" t="str">
        <f t="shared" si="791"/>
        <v>0.0000422726454128984-0.000910523911400418i</v>
      </c>
      <c r="X1567" t="str">
        <f t="shared" si="792"/>
        <v>0.0000485334939701699-0.000909897739496875i</v>
      </c>
      <c r="Y1567" t="str">
        <f t="shared" si="793"/>
        <v>0.009+0.720304363615068i</v>
      </c>
      <c r="Z1567" t="str">
        <f t="shared" si="794"/>
        <v>-0.0151651450876224-0.00100031941451267i</v>
      </c>
      <c r="AA1567" t="str">
        <f t="shared" si="795"/>
        <v>0.209776365517935-16.6780568945961i</v>
      </c>
      <c r="AB1567" t="str">
        <f t="shared" si="796"/>
        <v>0.658533955039381-0.207489662157911i</v>
      </c>
      <c r="AC1567" t="str">
        <f t="shared" si="797"/>
        <v>0.981492520219647-1.02510157604229i</v>
      </c>
      <c r="AD1567" t="str">
        <f t="shared" si="798"/>
        <v>0.426502257053055+0.234050152192052i</v>
      </c>
      <c r="AE1567" t="str">
        <f t="shared" si="799"/>
        <v>-0.00623384369720061-0.0039760430038362i</v>
      </c>
      <c r="AF1567" t="str">
        <f t="shared" si="800"/>
        <v>-6.056885561014-0.953058707017195i</v>
      </c>
      <c r="AG1567" t="str">
        <f t="shared" si="801"/>
        <v>1.0144545580891-0.025572153201074i</v>
      </c>
      <c r="AH1567" t="str">
        <f t="shared" si="802"/>
        <v>0.0327174392186641+0.0304205955758972i</v>
      </c>
      <c r="AI1567">
        <f t="shared" si="803"/>
        <v>-26.998735238160265</v>
      </c>
      <c r="AJ1567">
        <f t="shared" si="804"/>
        <v>42.916605388552739</v>
      </c>
      <c r="AK1567"/>
      <c r="AL1567"/>
      <c r="AM1567"/>
      <c r="AN1567"/>
    </row>
    <row r="1568" spans="1:40" x14ac:dyDescent="0.35">
      <c r="A1568"/>
      <c r="B1568">
        <f t="shared" si="770"/>
        <v>143400</v>
      </c>
      <c r="C1568" s="237" t="str">
        <f t="shared" si="773"/>
        <v>-1.56827826046826E-06+0.00720646560345045i</v>
      </c>
      <c r="D1568" s="208" t="str">
        <f t="shared" si="774"/>
        <v>-2.51367322565245+0.0552495696264535i</v>
      </c>
      <c r="E1568" t="str">
        <f t="shared" si="775"/>
        <v>20500</v>
      </c>
      <c r="F1568" t="str">
        <f t="shared" si="776"/>
        <v>0.327868852459016</v>
      </c>
      <c r="G1568" t="str">
        <f t="shared" si="771"/>
        <v>0.327868852459016</v>
      </c>
      <c r="H1568" t="str">
        <f t="shared" si="777"/>
        <v>3.54360837071347+1.00776576253447i</v>
      </c>
      <c r="I1568" t="str">
        <f t="shared" si="778"/>
        <v>563.13048315597i</v>
      </c>
      <c r="J1568" t="str">
        <f t="shared" si="772"/>
        <v>-428.248137818108+123.194929539065i</v>
      </c>
      <c r="K1568" t="str">
        <f t="shared" si="779"/>
        <v>0.349366027159317-1.21446029562804i</v>
      </c>
      <c r="L1568" t="str">
        <f t="shared" si="780"/>
        <v>0.0706974838752097-0.208821421166319i</v>
      </c>
      <c r="M1568" t="str">
        <f t="shared" si="781"/>
        <v>0.420063511034527-1.42328171679436i</v>
      </c>
      <c r="N1568" t="str">
        <f t="shared" si="782"/>
        <v>-1.78867049755511i</v>
      </c>
      <c r="O1568" t="str">
        <f t="shared" si="783"/>
        <v>-0.216154540204604-0.976359162782291i</v>
      </c>
      <c r="P1568" t="str">
        <f t="shared" si="784"/>
        <v>1.2161545402046+0.976359162782291i</v>
      </c>
      <c r="Q1568" t="str">
        <f t="shared" si="785"/>
        <v>-1.2161545402046+0.812311334772819i</v>
      </c>
      <c r="R1568" t="str">
        <f t="shared" si="786"/>
        <v>-0.320692954888248-1.01702673807534i</v>
      </c>
      <c r="S1568" t="str">
        <f t="shared" si="787"/>
        <v>0.19369825963544i</v>
      </c>
      <c r="T1568" t="str">
        <f t="shared" si="788"/>
        <v>0.196996309167902-0.0621176672392003i</v>
      </c>
      <c r="U1568" t="str">
        <f t="shared" si="789"/>
        <v>0.00005-0.000990952773783966i</v>
      </c>
      <c r="V1568" t="str">
        <f t="shared" si="790"/>
        <v>0.00002-0.0110986710663804i</v>
      </c>
      <c r="W1568" t="str">
        <f t="shared" si="791"/>
        <v>0.000042272644104799-0.000909889183407649i</v>
      </c>
      <c r="X1568" t="str">
        <f t="shared" si="792"/>
        <v>0.0000485247483596253-0.000909263508283838i</v>
      </c>
      <c r="Y1568" t="str">
        <f t="shared" si="793"/>
        <v>0.009+0.720807018439642i</v>
      </c>
      <c r="Z1568" t="str">
        <f t="shared" si="794"/>
        <v>-0.0151439849132297-0.000999208148190758i</v>
      </c>
      <c r="AA1568" t="str">
        <f t="shared" si="795"/>
        <v>0.209482997668457-16.6664007572232i</v>
      </c>
      <c r="AB1568" t="str">
        <f t="shared" si="796"/>
        <v>0.658441118049342-0.207622297292564i</v>
      </c>
      <c r="AC1568" t="str">
        <f t="shared" si="797"/>
        <v>0.981082068121957-1.02436175607503i</v>
      </c>
      <c r="AD1568" t="str">
        <f t="shared" si="798"/>
        <v>0.426806072134874+0.23400847668379i</v>
      </c>
      <c r="AE1568" t="str">
        <f t="shared" si="799"/>
        <v>-0.00622972154063721-0.00397028894544164i</v>
      </c>
      <c r="AF1568" t="str">
        <f t="shared" si="800"/>
        <v>-6.05728159636592-0.952516192908017i</v>
      </c>
      <c r="AG1568" t="str">
        <f t="shared" si="801"/>
        <v>1.01444194535966-0.0255727668928389i</v>
      </c>
      <c r="AH1568" t="str">
        <f t="shared" si="802"/>
        <v>0.0327041838216221+0.0303806495941054i</v>
      </c>
      <c r="AI1568">
        <f t="shared" si="803"/>
        <v>-27.005913147315169</v>
      </c>
      <c r="AJ1568">
        <f t="shared" si="804"/>
        <v>42.89064112187728</v>
      </c>
      <c r="AK1568"/>
      <c r="AL1568"/>
      <c r="AM1568"/>
      <c r="AN1568"/>
    </row>
    <row r="1569" spans="1:40" x14ac:dyDescent="0.35">
      <c r="A1569"/>
      <c r="B1569">
        <f t="shared" si="770"/>
        <v>143500</v>
      </c>
      <c r="C1569" s="237" t="str">
        <f t="shared" si="773"/>
        <v>-1.56609326848511E-06+0.00720144367667583i</v>
      </c>
      <c r="D1569" s="208" t="str">
        <f t="shared" si="774"/>
        <v>-2.51367320890084+0.0552110681878481i</v>
      </c>
      <c r="E1569" t="str">
        <f t="shared" si="775"/>
        <v>20500</v>
      </c>
      <c r="F1569" t="str">
        <f t="shared" si="776"/>
        <v>0.327868852459016</v>
      </c>
      <c r="G1569" t="str">
        <f t="shared" si="771"/>
        <v>0.327868852459016</v>
      </c>
      <c r="H1569" t="str">
        <f t="shared" si="777"/>
        <v>3.54400369085703+1.00718527758974i</v>
      </c>
      <c r="I1569" t="str">
        <f t="shared" si="778"/>
        <v>563.523182237669i</v>
      </c>
      <c r="J1569" t="str">
        <f t="shared" si="772"/>
        <v>-428.847018997923+123.280839531771i</v>
      </c>
      <c r="K1569" t="str">
        <f t="shared" si="779"/>
        <v>0.348914333137792-1.21373988220796i</v>
      </c>
      <c r="L1569" t="str">
        <f t="shared" si="780"/>
        <v>0.0706091013585025-0.208705802481184i</v>
      </c>
      <c r="M1569" t="str">
        <f t="shared" si="781"/>
        <v>0.419523434496295-1.42244568468914i</v>
      </c>
      <c r="N1569" t="str">
        <f t="shared" si="782"/>
        <v>-1.78991782705132i</v>
      </c>
      <c r="O1569" t="str">
        <f t="shared" si="783"/>
        <v>-0.217372213321513-0.976088787393702i</v>
      </c>
      <c r="P1569" t="str">
        <f t="shared" si="784"/>
        <v>1.21737221332151+0.976088787393702i</v>
      </c>
      <c r="Q1569" t="str">
        <f t="shared" si="785"/>
        <v>-1.21737221332151+0.813829039657618i</v>
      </c>
      <c r="R1569" t="str">
        <f t="shared" si="786"/>
        <v>-0.320674157984778-1.01617460616604i</v>
      </c>
      <c r="S1569" t="str">
        <f t="shared" si="787"/>
        <v>0.193833335130304i</v>
      </c>
      <c r="T1569" t="str">
        <f t="shared" si="788"/>
        <v>0.196968512987887-0.0621573415322915i</v>
      </c>
      <c r="U1569" t="str">
        <f t="shared" si="789"/>
        <v>0.0000500000000000002-0.00099026221435973i</v>
      </c>
      <c r="V1569" t="str">
        <f t="shared" si="790"/>
        <v>0.00002-0.0110909368008289i</v>
      </c>
      <c r="W1569" t="str">
        <f t="shared" si="791"/>
        <v>0.000042272642795788-0.000909255340210685i</v>
      </c>
      <c r="X1569" t="str">
        <f t="shared" si="792"/>
        <v>0.0000485160210214181-0.000908630161048325i</v>
      </c>
      <c r="Y1569" t="str">
        <f t="shared" si="793"/>
        <v>0.009+0.721309673264217i</v>
      </c>
      <c r="Z1569" t="str">
        <f t="shared" si="794"/>
        <v>-0.0151228690177481-0.000998099297234008i</v>
      </c>
      <c r="AA1569" t="str">
        <f t="shared" si="795"/>
        <v>0.209190245412604-16.6547609190437i</v>
      </c>
      <c r="AB1569" t="str">
        <f t="shared" si="796"/>
        <v>0.65834821200494-0.207754904781563i</v>
      </c>
      <c r="AC1569" t="str">
        <f t="shared" si="797"/>
        <v>0.98067243521527-1.02362262437665i</v>
      </c>
      <c r="AD1569" t="str">
        <f t="shared" si="798"/>
        <v>0.427109876022903+0.233966428718699i</v>
      </c>
      <c r="AE1569" t="str">
        <f t="shared" si="799"/>
        <v>-0.00622560498320051-0.00396454172316335i</v>
      </c>
      <c r="AF1569" t="str">
        <f t="shared" si="800"/>
        <v>-6.05767689975787-0.951974209401892i</v>
      </c>
      <c r="AG1569" t="str">
        <f t="shared" si="801"/>
        <v>1.0144293277945-0.0255733791435884i</v>
      </c>
      <c r="AH1569" t="str">
        <f t="shared" si="802"/>
        <v>0.0326909382706713+0.0303407493376949i</v>
      </c>
      <c r="AI1569">
        <f t="shared" si="803"/>
        <v>-27.013087741849013</v>
      </c>
      <c r="AJ1569">
        <f t="shared" si="804"/>
        <v>42.864668344083199</v>
      </c>
      <c r="AK1569"/>
      <c r="AL1569"/>
      <c r="AM1569"/>
      <c r="AN1569"/>
    </row>
    <row r="1570" spans="1:40" x14ac:dyDescent="0.35">
      <c r="A1570"/>
      <c r="B1570">
        <f t="shared" si="770"/>
        <v>143600</v>
      </c>
      <c r="C1570" s="237" t="str">
        <f t="shared" si="773"/>
        <v>-1.56391283965858E-06+0.0071964287442272i</v>
      </c>
      <c r="D1570" s="208" t="str">
        <f t="shared" si="774"/>
        <v>-2.51367319218423+0.0551726203724086i</v>
      </c>
      <c r="E1570" t="str">
        <f t="shared" si="775"/>
        <v>20500</v>
      </c>
      <c r="F1570" t="str">
        <f t="shared" si="776"/>
        <v>0.327868852459016</v>
      </c>
      <c r="G1570" t="str">
        <f t="shared" si="771"/>
        <v>0.327868852459016</v>
      </c>
      <c r="H1570" t="str">
        <f t="shared" si="777"/>
        <v>3.54439828074566+1.00660537629846i</v>
      </c>
      <c r="I1570" t="str">
        <f t="shared" si="778"/>
        <v>563.915881319368i</v>
      </c>
      <c r="J1570" t="str">
        <f t="shared" si="772"/>
        <v>-429.446317662004+123.366749524476i</v>
      </c>
      <c r="K1570" t="str">
        <f t="shared" si="779"/>
        <v>0.348463491928243-1.21302023458547i</v>
      </c>
      <c r="L1570" t="str">
        <f t="shared" si="780"/>
        <v>0.0705208781674017-0.208590290959544i</v>
      </c>
      <c r="M1570" t="str">
        <f t="shared" si="781"/>
        <v>0.418984370095645-1.42161052554501i</v>
      </c>
      <c r="N1570" t="str">
        <f t="shared" si="782"/>
        <v>-1.79116515654752i</v>
      </c>
      <c r="O1570" t="str">
        <f t="shared" si="783"/>
        <v>-0.218589548244056-0.975816893376242i</v>
      </c>
      <c r="P1570" t="str">
        <f t="shared" si="784"/>
        <v>1.21858954824406+0.975816893376242i</v>
      </c>
      <c r="Q1570" t="str">
        <f t="shared" si="785"/>
        <v>-1.21858954824406+0.815348263171278i</v>
      </c>
      <c r="R1570" t="str">
        <f t="shared" si="786"/>
        <v>-0.320655344576632-1.01532355454405i</v>
      </c>
      <c r="S1570" t="str">
        <f t="shared" si="787"/>
        <v>0.193968410625169i</v>
      </c>
      <c r="T1570" t="str">
        <f t="shared" si="788"/>
        <v>0.196940696145206-0.0621970075459952i</v>
      </c>
      <c r="U1570" t="str">
        <f t="shared" si="789"/>
        <v>0.0000499999999999999-0.000989572616717413i</v>
      </c>
      <c r="V1570" t="str">
        <f t="shared" si="790"/>
        <v>0.00002-0.0110832133072351i</v>
      </c>
      <c r="W1570" t="str">
        <f t="shared" si="791"/>
        <v>0.000042272641485864-0.000908622379961044i</v>
      </c>
      <c r="X1570" t="str">
        <f t="shared" si="792"/>
        <v>0.000048507311904668-0.000907997695943931i</v>
      </c>
      <c r="Y1570" t="str">
        <f t="shared" si="793"/>
        <v>0.009+0.721812328088791i</v>
      </c>
      <c r="Z1570" t="str">
        <f t="shared" si="794"/>
        <v>-0.0151017972776825-0.000996992854175759i</v>
      </c>
      <c r="AA1570" t="str">
        <f t="shared" si="795"/>
        <v>0.208898107027536-16.6431373458569i</v>
      </c>
      <c r="AB1570" t="str">
        <f t="shared" si="796"/>
        <v>0.658255236897575-0.207887484597509i</v>
      </c>
      <c r="AC1570" t="str">
        <f t="shared" si="797"/>
        <v>0.980263619560795-1.02288418005357i</v>
      </c>
      <c r="AD1570" t="str">
        <f t="shared" si="798"/>
        <v>0.427413668285257+0.233924008250847i</v>
      </c>
      <c r="AE1570" t="str">
        <f t="shared" si="799"/>
        <v>-0.00622149400750837-0.00395880132404469i</v>
      </c>
      <c r="AF1570" t="str">
        <f t="shared" si="800"/>
        <v>-6.05807147292989-0.951432755926051i</v>
      </c>
      <c r="AG1570" t="str">
        <f t="shared" si="801"/>
        <v>1.01441670540061-0.0255739899301673i</v>
      </c>
      <c r="AH1570" t="str">
        <f t="shared" si="802"/>
        <v>0.0326777025250617+0.03030089472049i</v>
      </c>
      <c r="AI1570">
        <f t="shared" si="803"/>
        <v>-27.020259028558485</v>
      </c>
      <c r="AJ1570">
        <f t="shared" si="804"/>
        <v>42.838687066136785</v>
      </c>
      <c r="AK1570"/>
      <c r="AL1570"/>
      <c r="AM1570"/>
      <c r="AN1570"/>
    </row>
    <row r="1571" spans="1:40" x14ac:dyDescent="0.35">
      <c r="A1571"/>
      <c r="B1571">
        <f t="shared" si="770"/>
        <v>143700</v>
      </c>
      <c r="C1571" s="237" t="str">
        <f t="shared" si="773"/>
        <v>-1.56173696129119E-06+0.00719142079150263i</v>
      </c>
      <c r="D1571" s="208" t="str">
        <f t="shared" si="774"/>
        <v>-2.51367317550249+0.0551342260681869i</v>
      </c>
      <c r="E1571" t="str">
        <f t="shared" si="775"/>
        <v>20500</v>
      </c>
      <c r="F1571" t="str">
        <f t="shared" si="776"/>
        <v>0.327868852459016</v>
      </c>
      <c r="G1571" t="str">
        <f t="shared" si="771"/>
        <v>0.327868852459016</v>
      </c>
      <c r="H1571" t="str">
        <f t="shared" si="777"/>
        <v>3.54479214211447+1.00602605797594i</v>
      </c>
      <c r="I1571" t="str">
        <f t="shared" si="778"/>
        <v>564.308580401067i</v>
      </c>
      <c r="J1571" t="str">
        <f t="shared" si="772"/>
        <v>-430.046033810352+123.45265951718i</v>
      </c>
      <c r="K1571" t="str">
        <f t="shared" si="779"/>
        <v>0.348013501445021-1.21230135174251i</v>
      </c>
      <c r="L1571" t="str">
        <f t="shared" si="780"/>
        <v>0.0704328139355223-0.208474886501458i</v>
      </c>
      <c r="M1571" t="str">
        <f t="shared" si="781"/>
        <v>0.418446315380543-1.42077623824397i</v>
      </c>
      <c r="N1571" t="str">
        <f t="shared" si="782"/>
        <v>-1.79241248604372i</v>
      </c>
      <c r="O1571" t="str">
        <f t="shared" si="783"/>
        <v>-0.219806543078275-0.975543481152931i</v>
      </c>
      <c r="P1571" t="str">
        <f t="shared" si="784"/>
        <v>1.21980654307827+0.975543481152931i</v>
      </c>
      <c r="Q1571" t="str">
        <f t="shared" si="785"/>
        <v>-1.21980654307827+0.816869004890789i</v>
      </c>
      <c r="R1571" t="str">
        <f t="shared" si="786"/>
        <v>-0.32063651465598-1.01447358094078i</v>
      </c>
      <c r="S1571" t="str">
        <f t="shared" si="787"/>
        <v>0.194103486120033i</v>
      </c>
      <c r="T1571" t="str">
        <f t="shared" si="788"/>
        <v>0.196912858637279-0.0622366652721028i</v>
      </c>
      <c r="U1571" t="str">
        <f t="shared" si="789"/>
        <v>0.0000500000000000001-0.000988883978849137i</v>
      </c>
      <c r="V1571" t="str">
        <f t="shared" si="790"/>
        <v>0.00002-0.0110755005631103i</v>
      </c>
      <c r="W1571" t="str">
        <f t="shared" si="791"/>
        <v>0.000042272640175028-0.000907990300815423i</v>
      </c>
      <c r="X1571" t="str">
        <f t="shared" si="792"/>
        <v>0.0000484986209586744-0.000907366111129393i</v>
      </c>
      <c r="Y1571" t="str">
        <f t="shared" si="793"/>
        <v>0.009+0.722314982913365i</v>
      </c>
      <c r="Z1571" t="str">
        <f t="shared" si="794"/>
        <v>-0.0150807695699683-0.000995888811578624i</v>
      </c>
      <c r="AA1571" t="str">
        <f t="shared" si="795"/>
        <v>0.208606580796441-16.6315300035576i</v>
      </c>
      <c r="AB1571" t="str">
        <f t="shared" si="796"/>
        <v>0.658162192718622-0.208020036712967i</v>
      </c>
      <c r="AC1571" t="str">
        <f t="shared" si="797"/>
        <v>0.979855619225464-1.02214642221303i</v>
      </c>
      <c r="AD1571" t="str">
        <f t="shared" si="798"/>
        <v>0.42771744848988+0.23388121523475i</v>
      </c>
      <c r="AE1571" t="str">
        <f t="shared" si="799"/>
        <v>-0.00621738859623999-0.00395306773516746i</v>
      </c>
      <c r="AF1571" t="str">
        <f t="shared" si="800"/>
        <v>-6.05846531761696-0.950891831907753i</v>
      </c>
      <c r="AG1571" t="str">
        <f t="shared" si="801"/>
        <v>1.01440407818498-0.0255745992294745i</v>
      </c>
      <c r="AH1571" t="str">
        <f t="shared" si="802"/>
        <v>0.0326644765441891+0.0302610856565624i</v>
      </c>
      <c r="AI1571">
        <f t="shared" si="803"/>
        <v>-27.02742701422769</v>
      </c>
      <c r="AJ1571">
        <f t="shared" si="804"/>
        <v>42.812697298969589</v>
      </c>
      <c r="AK1571"/>
      <c r="AL1571"/>
      <c r="AM1571"/>
      <c r="AN1571"/>
    </row>
    <row r="1572" spans="1:40" x14ac:dyDescent="0.35">
      <c r="A1572"/>
      <c r="B1572">
        <f t="shared" si="770"/>
        <v>143800</v>
      </c>
      <c r="C1572" s="237" t="str">
        <f t="shared" si="773"/>
        <v>-1.55956562072959E-06+0.00718641980394081i</v>
      </c>
      <c r="D1572" s="208" t="str">
        <f t="shared" si="774"/>
        <v>-2.51367315885555+0.0550958851635462i</v>
      </c>
      <c r="E1572" t="str">
        <f t="shared" si="775"/>
        <v>20500</v>
      </c>
      <c r="F1572" t="str">
        <f t="shared" si="776"/>
        <v>0.327868852459016</v>
      </c>
      <c r="G1572" t="str">
        <f t="shared" si="771"/>
        <v>0.327868852459016</v>
      </c>
      <c r="H1572" t="str">
        <f t="shared" si="777"/>
        <v>3.54518527669369+1.00544732193793i</v>
      </c>
      <c r="I1572" t="str">
        <f t="shared" si="778"/>
        <v>564.701279482765i</v>
      </c>
      <c r="J1572" t="str">
        <f t="shared" si="772"/>
        <v>-430.646167442966+123.538569509886i</v>
      </c>
      <c r="K1572" t="str">
        <f t="shared" si="779"/>
        <v>0.347564359608661-1.2115832326621i</v>
      </c>
      <c r="L1572" t="str">
        <f t="shared" si="780"/>
        <v>0.0703449082974764-0.208359589006925i</v>
      </c>
      <c r="M1572" t="str">
        <f t="shared" si="781"/>
        <v>0.417909267906137-1.41994282166903i</v>
      </c>
      <c r="N1572" t="str">
        <f t="shared" si="782"/>
        <v>-1.79365981553992i</v>
      </c>
      <c r="O1572" t="str">
        <f t="shared" si="783"/>
        <v>-0.221023195930733-0.975268551149151i</v>
      </c>
      <c r="P1572" t="str">
        <f t="shared" si="784"/>
        <v>1.22102319593073+0.975268551149151i</v>
      </c>
      <c r="Q1572" t="str">
        <f t="shared" si="785"/>
        <v>-1.22102319593073+0.818391264390769i</v>
      </c>
      <c r="R1572" t="str">
        <f t="shared" si="786"/>
        <v>-0.320617668215025-1.01362468309396i</v>
      </c>
      <c r="S1572" t="str">
        <f t="shared" si="787"/>
        <v>0.194238561614898i</v>
      </c>
      <c r="T1572" t="str">
        <f t="shared" si="788"/>
        <v>0.196885000461528-0.0622763147024091i</v>
      </c>
      <c r="U1572" t="str">
        <f t="shared" si="789"/>
        <v>0.0000499999999999998-0.000988196298752574i</v>
      </c>
      <c r="V1572" t="str">
        <f t="shared" si="790"/>
        <v>0.00002-0.0110677985460289i</v>
      </c>
      <c r="W1572" t="str">
        <f t="shared" si="791"/>
        <v>0.000042272638863279-0.000907359100935613i</v>
      </c>
      <c r="X1572" t="str">
        <f t="shared" si="792"/>
        <v>0.0000484899481329106-0.00090673540476855i</v>
      </c>
      <c r="Y1572" t="str">
        <f t="shared" si="793"/>
        <v>0.009+0.72281763773794i</v>
      </c>
      <c r="Z1572" t="str">
        <f t="shared" si="794"/>
        <v>-0.015059785771969-0.000994787162034283i</v>
      </c>
      <c r="AA1572" t="str">
        <f t="shared" si="795"/>
        <v>0.20831566500851-16.6199388581361i</v>
      </c>
      <c r="AB1572" t="str">
        <f t="shared" si="796"/>
        <v>0.658069079459466-0.208152561100511i</v>
      </c>
      <c r="AC1572" t="str">
        <f t="shared" si="797"/>
        <v>0.979448432281876-1.02140934996312i</v>
      </c>
      <c r="AD1572" t="str">
        <f t="shared" si="798"/>
        <v>0.428021216204581+0.233838049625384i</v>
      </c>
      <c r="AE1572" t="str">
        <f t="shared" si="799"/>
        <v>-0.00621328873213617-0.00394734094365197i</v>
      </c>
      <c r="AF1572" t="str">
        <f t="shared" si="800"/>
        <v>-6.05885843554924-0.950351436774384i</v>
      </c>
      <c r="AG1572" t="str">
        <f t="shared" si="801"/>
        <v>1.01439144615461-0.0255752070184653i</v>
      </c>
      <c r="AH1572" t="str">
        <f t="shared" si="802"/>
        <v>0.032651260287597+0.0302213220602324i</v>
      </c>
      <c r="AI1572">
        <f t="shared" si="803"/>
        <v>-27.034591705627527</v>
      </c>
      <c r="AJ1572">
        <f t="shared" si="804"/>
        <v>42.786699053478294</v>
      </c>
      <c r="AK1572"/>
      <c r="AL1572"/>
      <c r="AM1572"/>
      <c r="AN1572"/>
    </row>
    <row r="1573" spans="1:40" x14ac:dyDescent="0.35">
      <c r="A1573"/>
      <c r="B1573">
        <f t="shared" si="770"/>
        <v>143900</v>
      </c>
      <c r="C1573" s="237" t="str">
        <f t="shared" si="773"/>
        <v>-1.55739880536441E-06+0.00718142576702091i</v>
      </c>
      <c r="D1573" s="208" t="str">
        <f t="shared" si="774"/>
        <v>-2.5136731422433+0.0550575975471603i</v>
      </c>
      <c r="E1573" t="str">
        <f t="shared" si="775"/>
        <v>20500</v>
      </c>
      <c r="F1573" t="str">
        <f t="shared" si="776"/>
        <v>0.327868852459016</v>
      </c>
      <c r="G1573" t="str">
        <f t="shared" si="771"/>
        <v>0.327868852459016</v>
      </c>
      <c r="H1573" t="str">
        <f t="shared" si="777"/>
        <v>3.54557768620856+1.00486916750054i</v>
      </c>
      <c r="I1573" t="str">
        <f t="shared" si="778"/>
        <v>565.093978564464i</v>
      </c>
      <c r="J1573" t="str">
        <f t="shared" si="772"/>
        <v>-431.246718559846+123.624479502591i</v>
      </c>
      <c r="K1573" t="str">
        <f t="shared" si="779"/>
        <v>0.347116064345834-1.21086587632842i</v>
      </c>
      <c r="L1573" t="str">
        <f t="shared" si="780"/>
        <v>0.0702571608888736-0.208244398375888i</v>
      </c>
      <c r="M1573" t="str">
        <f t="shared" si="781"/>
        <v>0.417373225234708-1.41911027470431i</v>
      </c>
      <c r="N1573" t="str">
        <f t="shared" si="782"/>
        <v>-1.79490714503613i</v>
      </c>
      <c r="O1573" t="str">
        <f t="shared" si="783"/>
        <v>-0.222239504908534-0.974992103792646i</v>
      </c>
      <c r="P1573" t="str">
        <f t="shared" si="784"/>
        <v>1.22223950490853+0.974992103792646i</v>
      </c>
      <c r="Q1573" t="str">
        <f t="shared" si="785"/>
        <v>-1.22223950490853+0.819915041243484i</v>
      </c>
      <c r="R1573" t="str">
        <f t="shared" si="786"/>
        <v>-0.32059880524593-1.01277685874759i</v>
      </c>
      <c r="S1573" t="str">
        <f t="shared" si="787"/>
        <v>0.194373637109762i</v>
      </c>
      <c r="T1573" t="str">
        <f t="shared" si="788"/>
        <v>0.196857121615369-0.0623159558286957i</v>
      </c>
      <c r="U1573" t="str">
        <f t="shared" si="789"/>
        <v>0.00005-0.000987509574430999i</v>
      </c>
      <c r="V1573" t="str">
        <f t="shared" si="790"/>
        <v>0.00002-0.0110601072336272i</v>
      </c>
      <c r="W1573" t="str">
        <f t="shared" si="791"/>
        <v>0.0000422726375506182-0.000906728778488567i</v>
      </c>
      <c r="X1573" t="str">
        <f t="shared" si="792"/>
        <v>0.0000484812933770277-0.00090610557503039i</v>
      </c>
      <c r="Y1573" t="str">
        <f t="shared" si="793"/>
        <v>0.009+0.723320292562514i</v>
      </c>
      <c r="Z1573" t="str">
        <f t="shared" si="794"/>
        <v>-0.0150388457614758-0.000993687898163419i</v>
      </c>
      <c r="AA1573" t="str">
        <f t="shared" si="795"/>
        <v>0.208025357958912-16.6083638756776i</v>
      </c>
      <c r="AB1573" t="str">
        <f t="shared" si="796"/>
        <v>0.65797589711147-0.208285057732672i</v>
      </c>
      <c r="AC1573" t="str">
        <f t="shared" si="797"/>
        <v>0.979042056808299-1.02067296241276i</v>
      </c>
      <c r="AD1573" t="str">
        <f t="shared" si="798"/>
        <v>0.428324970996995+0.233794511378186i</v>
      </c>
      <c r="AE1573" t="str">
        <f t="shared" si="799"/>
        <v>-0.00620919439799885-0.00394162093665703i</v>
      </c>
      <c r="AF1573" t="str">
        <f t="shared" si="800"/>
        <v>-6.05925082845186-0.94981156995338i</v>
      </c>
      <c r="AG1573" t="str">
        <f t="shared" si="801"/>
        <v>1.01437880931652-0.0255758132741487i</v>
      </c>
      <c r="AH1573" t="str">
        <f t="shared" si="802"/>
        <v>0.0326380537149746+0.0301816038460678i</v>
      </c>
      <c r="AI1573">
        <f t="shared" si="803"/>
        <v>-27.041753109516009</v>
      </c>
      <c r="AJ1573">
        <f t="shared" si="804"/>
        <v>42.760692340525843</v>
      </c>
      <c r="AK1573"/>
      <c r="AL1573"/>
      <c r="AM1573"/>
      <c r="AN1573"/>
    </row>
    <row r="1574" spans="1:40" x14ac:dyDescent="0.35">
      <c r="A1574"/>
      <c r="B1574">
        <f t="shared" si="770"/>
        <v>144000</v>
      </c>
      <c r="C1574" s="237" t="str">
        <f t="shared" si="773"/>
        <v>-0.00000155523650263+0.0071764386662624i</v>
      </c>
      <c r="D1574" s="208" t="str">
        <f t="shared" si="774"/>
        <v>-2.51367312566565+0.0550193631080118i</v>
      </c>
      <c r="E1574" t="str">
        <f t="shared" si="775"/>
        <v>20500</v>
      </c>
      <c r="F1574" t="str">
        <f t="shared" si="776"/>
        <v>0.327868852459016</v>
      </c>
      <c r="G1574" t="str">
        <f t="shared" si="771"/>
        <v>0.327868852459016</v>
      </c>
      <c r="H1574" t="str">
        <f t="shared" si="777"/>
        <v>3.54596937237946+1.00429159398025i</v>
      </c>
      <c r="I1574" t="str">
        <f t="shared" si="778"/>
        <v>565.486677646163i</v>
      </c>
      <c r="J1574" t="str">
        <f t="shared" si="772"/>
        <v>-431.847687160992+123.710389495296i</v>
      </c>
      <c r="K1574" t="str">
        <f t="shared" si="779"/>
        <v>0.34666861358935-1.21014928172674i</v>
      </c>
      <c r="L1574" t="str">
        <f t="shared" si="780"/>
        <v>0.0701695713463166-0.208129314508233i</v>
      </c>
      <c r="M1574" t="str">
        <f t="shared" si="781"/>
        <v>0.416838184935667-1.41827859623497i</v>
      </c>
      <c r="N1574" t="str">
        <f t="shared" si="782"/>
        <v>-1.79615447453233i</v>
      </c>
      <c r="O1574" t="str">
        <f t="shared" si="783"/>
        <v>-0.223455468119288-0.974714139513524i</v>
      </c>
      <c r="P1574" t="str">
        <f t="shared" si="784"/>
        <v>1.22345546811929+0.974714139513524i</v>
      </c>
      <c r="Q1574" t="str">
        <f t="shared" si="785"/>
        <v>-1.22345546811929+0.821440335018806i</v>
      </c>
      <c r="R1574" t="str">
        <f t="shared" si="786"/>
        <v>-0.320579925740866-1.01193010565195i</v>
      </c>
      <c r="S1574" t="str">
        <f t="shared" si="787"/>
        <v>0.194508712604626i</v>
      </c>
      <c r="T1574" t="str">
        <f t="shared" si="788"/>
        <v>0.196829222096224-0.0623555886427425i</v>
      </c>
      <c r="U1574" t="str">
        <f t="shared" si="789"/>
        <v>0.0000500000000000002-0.000986823803893204i</v>
      </c>
      <c r="V1574" t="str">
        <f t="shared" si="790"/>
        <v>0.00002-0.0110524266036038i</v>
      </c>
      <c r="W1574" t="str">
        <f t="shared" si="791"/>
        <v>0.0000422726362370449-0.000906099331646285i</v>
      </c>
      <c r="X1574" t="str">
        <f t="shared" si="792"/>
        <v>0.0000484726566408504-0.000905476620088958i</v>
      </c>
      <c r="Y1574" t="str">
        <f t="shared" si="793"/>
        <v>0.009+0.723822947387088i</v>
      </c>
      <c r="Z1574" t="str">
        <f t="shared" si="794"/>
        <v>-0.0150179494167043-0.000992591012615525i</v>
      </c>
      <c r="AA1574" t="str">
        <f t="shared" si="795"/>
        <v>0.207735657948773-16.5968050223624i</v>
      </c>
      <c r="AB1574" t="str">
        <f t="shared" si="796"/>
        <v>0.657882645666017-0.208417526581975i</v>
      </c>
      <c r="AC1574" t="str">
        <f t="shared" si="797"/>
        <v>0.978636490888649-1.01993725867176i</v>
      </c>
      <c r="AD1574" t="str">
        <f t="shared" si="798"/>
        <v>0.428628712434607+0.233750600449061i</v>
      </c>
      <c r="AE1574" t="str">
        <f t="shared" si="799"/>
        <v>-0.00620510557669082-0.00393590770137982i</v>
      </c>
      <c r="AF1574" t="str">
        <f t="shared" si="800"/>
        <v>-6.05964249804511-0.949272230872238i</v>
      </c>
      <c r="AG1574" t="str">
        <f t="shared" si="801"/>
        <v>1.01436616767773-0.0255764179735892i</v>
      </c>
      <c r="AH1574" t="str">
        <f t="shared" si="802"/>
        <v>0.0326248567861564+0.0301419309288836i</v>
      </c>
      <c r="AI1574">
        <f t="shared" si="803"/>
        <v>-27.048911232638137</v>
      </c>
      <c r="AJ1574">
        <f t="shared" si="804"/>
        <v>42.734677170941879</v>
      </c>
      <c r="AK1574"/>
      <c r="AL1574"/>
      <c r="AM1574"/>
      <c r="AN1574"/>
    </row>
    <row r="1575" spans="1:40" x14ac:dyDescent="0.35">
      <c r="A1575"/>
      <c r="B1575">
        <f t="shared" si="770"/>
        <v>144100</v>
      </c>
      <c r="C1575" s="237" t="str">
        <f t="shared" si="773"/>
        <v>-1.55307870000434E-06+0.00717145848722502i</v>
      </c>
      <c r="D1575" s="208" t="str">
        <f t="shared" si="774"/>
        <v>-2.51367310912249+0.0549811817353918i</v>
      </c>
      <c r="E1575" t="str">
        <f t="shared" si="775"/>
        <v>20500</v>
      </c>
      <c r="F1575" t="str">
        <f t="shared" si="776"/>
        <v>0.327868852459016</v>
      </c>
      <c r="G1575" t="str">
        <f t="shared" si="771"/>
        <v>0.327868852459016</v>
      </c>
      <c r="H1575" t="str">
        <f t="shared" si="777"/>
        <v>3.54636033692182+1.00371460069396i</v>
      </c>
      <c r="I1575" t="str">
        <f t="shared" si="778"/>
        <v>565.879376727861i</v>
      </c>
      <c r="J1575" t="str">
        <f t="shared" si="772"/>
        <v>-432.449073246404+123.796299488i</v>
      </c>
      <c r="K1575" t="str">
        <f t="shared" si="779"/>
        <v>0.346222005278122-1.20943344784348i</v>
      </c>
      <c r="L1575" t="str">
        <f t="shared" si="780"/>
        <v>0.0700821393073967-0.208014337303788i</v>
      </c>
      <c r="M1575" t="str">
        <f t="shared" si="781"/>
        <v>0.416304144585519-1.41744778514727i</v>
      </c>
      <c r="N1575" t="str">
        <f t="shared" si="782"/>
        <v>-1.79740180402853i</v>
      </c>
      <c r="O1575" t="str">
        <f t="shared" si="783"/>
        <v>-0.22467108367117-0.97443465874425i</v>
      </c>
      <c r="P1575" t="str">
        <f t="shared" si="784"/>
        <v>1.22467108367117+0.97443465874425i</v>
      </c>
      <c r="Q1575" t="str">
        <f t="shared" si="785"/>
        <v>-1.22467108367117+0.82296714528428i</v>
      </c>
      <c r="R1575" t="str">
        <f t="shared" si="786"/>
        <v>-0.32056102969198-1.01108442156353i</v>
      </c>
      <c r="S1575" t="str">
        <f t="shared" si="787"/>
        <v>0.194643788099491i</v>
      </c>
      <c r="T1575" t="str">
        <f t="shared" si="788"/>
        <v>0.196801301901508-0.0623952131363204i</v>
      </c>
      <c r="U1575" t="str">
        <f t="shared" si="789"/>
        <v>0.0000499999999999999-0.000986138985153508i</v>
      </c>
      <c r="V1575" t="str">
        <f t="shared" si="790"/>
        <v>0.00002-0.0110447566337193i</v>
      </c>
      <c r="W1575" t="str">
        <f t="shared" si="791"/>
        <v>0.000042272634922559-0.000905470758585854i</v>
      </c>
      <c r="X1575" t="str">
        <f t="shared" si="792"/>
        <v>0.0000484640378743764-0.000904848538123349i</v>
      </c>
      <c r="Y1575" t="str">
        <f t="shared" si="793"/>
        <v>0.009+0.724325602211663i</v>
      </c>
      <c r="Z1575" t="str">
        <f t="shared" si="794"/>
        <v>-0.0149970966162932-0.000991496498068754i</v>
      </c>
      <c r="AA1575" t="str">
        <f t="shared" si="795"/>
        <v>0.207446563285142-16.5852622644646i</v>
      </c>
      <c r="AB1575" t="str">
        <f t="shared" si="796"/>
        <v>0.657789325114466-0.208549967620915i</v>
      </c>
      <c r="AC1575" t="str">
        <f t="shared" si="797"/>
        <v>0.978231732612463-1.01920223785078i</v>
      </c>
      <c r="AD1575" t="str">
        <f t="shared" si="798"/>
        <v>0.42893244008473+0.233706316794374i</v>
      </c>
      <c r="AE1575" t="str">
        <f t="shared" si="799"/>
        <v>-0.00620102225113491-0.00393020122505534i</v>
      </c>
      <c r="AF1575" t="str">
        <f t="shared" si="800"/>
        <v>-6.06003344604431-0.948733418958568i</v>
      </c>
      <c r="AG1575" t="str">
        <f t="shared" si="801"/>
        <v>1.01435352124526-0.025577021093904i</v>
      </c>
      <c r="AH1575" t="str">
        <f t="shared" si="802"/>
        <v>0.0326116694611184+0.0301023032237384i</v>
      </c>
      <c r="AI1575">
        <f t="shared" si="803"/>
        <v>-27.056066081726833</v>
      </c>
      <c r="AJ1575">
        <f t="shared" si="804"/>
        <v>42.708653555523078</v>
      </c>
      <c r="AK1575"/>
      <c r="AL1575"/>
      <c r="AM1575"/>
      <c r="AN1575"/>
    </row>
    <row r="1576" spans="1:40" x14ac:dyDescent="0.35">
      <c r="A1576"/>
      <c r="B1576">
        <f t="shared" si="770"/>
        <v>144200</v>
      </c>
      <c r="C1576" s="237" t="str">
        <f t="shared" si="773"/>
        <v>-1.55092538500879E-06+0.00716648521550848i</v>
      </c>
      <c r="D1576" s="208" t="str">
        <f t="shared" si="774"/>
        <v>-2.51367309261374+0.0549430533188984i</v>
      </c>
      <c r="E1576" t="str">
        <f t="shared" si="775"/>
        <v>20500</v>
      </c>
      <c r="F1576" t="str">
        <f t="shared" si="776"/>
        <v>0.327868852459016</v>
      </c>
      <c r="G1576" t="str">
        <f t="shared" si="771"/>
        <v>0.327868852459016</v>
      </c>
      <c r="H1576" t="str">
        <f t="shared" si="777"/>
        <v>3.54675058154625+1.00313818695899i</v>
      </c>
      <c r="I1576" t="str">
        <f t="shared" si="778"/>
        <v>566.27207580956i</v>
      </c>
      <c r="J1576" t="str">
        <f t="shared" si="772"/>
        <v>-433.050876816082+123.882209480706i</v>
      </c>
      <c r="K1576" t="str">
        <f t="shared" si="779"/>
        <v>0.345776237357167-1.20871837366614i</v>
      </c>
      <c r="L1576" t="str">
        <f t="shared" si="780"/>
        <v>0.0699948644106936-0.207899466662328i</v>
      </c>
      <c r="M1576" t="str">
        <f t="shared" si="781"/>
        <v>0.415771101767861-1.41661784032847i</v>
      </c>
      <c r="N1576" t="str">
        <f t="shared" si="782"/>
        <v>-1.79864913352474i</v>
      </c>
      <c r="O1576" t="str">
        <f t="shared" si="783"/>
        <v>-0.2258863496729-0.974153661919644i</v>
      </c>
      <c r="P1576" t="str">
        <f t="shared" si="784"/>
        <v>1.2258863496729+0.974153661919644i</v>
      </c>
      <c r="Q1576" t="str">
        <f t="shared" si="785"/>
        <v>-1.2258863496729+0.824495471605096i</v>
      </c>
      <c r="R1576" t="str">
        <f t="shared" si="786"/>
        <v>-0.320542117091427-1.01023980424506i</v>
      </c>
      <c r="S1576" t="str">
        <f t="shared" si="787"/>
        <v>0.194778863594355i</v>
      </c>
      <c r="T1576" t="str">
        <f t="shared" si="788"/>
        <v>0.196773361028636-0.0624348293011968i</v>
      </c>
      <c r="U1576" t="str">
        <f t="shared" si="789"/>
        <v>0.0000500000000000001-0.000985455116231769i</v>
      </c>
      <c r="V1576" t="str">
        <f t="shared" si="790"/>
        <v>0.00002-0.0110370973017958i</v>
      </c>
      <c r="W1576" t="str">
        <f t="shared" si="791"/>
        <v>0.0000422726336071608-0.000904843057489428i</v>
      </c>
      <c r="X1576" t="str">
        <f t="shared" si="792"/>
        <v>0.000048455437027779-0.000904221327317754i</v>
      </c>
      <c r="Y1576" t="str">
        <f t="shared" si="793"/>
        <v>0.009+0.724828257036237i</v>
      </c>
      <c r="Z1576" t="str">
        <f t="shared" si="794"/>
        <v>-0.0149762872393034-0.00099040434722988i</v>
      </c>
      <c r="AA1576" t="str">
        <f t="shared" si="795"/>
        <v>0.207158072280976-16.573735568353i</v>
      </c>
      <c r="AB1576" t="str">
        <f t="shared" si="796"/>
        <v>0.657695935448179-0.208682380821976i</v>
      </c>
      <c r="AC1576" t="str">
        <f t="shared" si="797"/>
        <v>0.977827780074902-1.01846789906131i</v>
      </c>
      <c r="AD1576" t="str">
        <f t="shared" si="798"/>
        <v>0.429236153514537+0.233661660370941i</v>
      </c>
      <c r="AE1576" t="str">
        <f t="shared" si="799"/>
        <v>-0.00619694440431511-0.0039245014949568i</v>
      </c>
      <c r="AF1576" t="str">
        <f t="shared" si="800"/>
        <v>-6.06042367415999-0.948195133640092i</v>
      </c>
      <c r="AG1576" t="str">
        <f t="shared" si="801"/>
        <v>1.01434087002615-0.0255776226122666i</v>
      </c>
      <c r="AH1576" t="str">
        <f t="shared" si="802"/>
        <v>0.0325984916999855+0.0300627206459377i</v>
      </c>
      <c r="AI1576">
        <f t="shared" si="803"/>
        <v>-27.063217663501227</v>
      </c>
      <c r="AJ1576">
        <f t="shared" si="804"/>
        <v>42.68262150503022</v>
      </c>
      <c r="AK1576"/>
      <c r="AL1576"/>
      <c r="AM1576"/>
      <c r="AN1576"/>
    </row>
    <row r="1577" spans="1:40" x14ac:dyDescent="0.35">
      <c r="A1577"/>
      <c r="B1577">
        <f t="shared" si="770"/>
        <v>144300</v>
      </c>
      <c r="C1577" s="237" t="str">
        <f t="shared" si="773"/>
        <v>-1.54877654520793E-06+0.00716151883675247i</v>
      </c>
      <c r="D1577" s="208" t="str">
        <f t="shared" si="774"/>
        <v>-2.5136730761393+0.0549049777484356i</v>
      </c>
      <c r="E1577" t="str">
        <f t="shared" si="775"/>
        <v>20500</v>
      </c>
      <c r="F1577" t="str">
        <f t="shared" si="776"/>
        <v>0.327868852459016</v>
      </c>
      <c r="G1577" t="str">
        <f t="shared" si="771"/>
        <v>0.327868852459016</v>
      </c>
      <c r="H1577" t="str">
        <f t="shared" si="777"/>
        <v>3.54714010795844+1.00256235209301i</v>
      </c>
      <c r="I1577" t="str">
        <f t="shared" si="778"/>
        <v>566.664774891259i</v>
      </c>
      <c r="J1577" t="str">
        <f t="shared" si="772"/>
        <v>-433.653097870027+123.968119473411i</v>
      </c>
      <c r="K1577" t="str">
        <f t="shared" si="779"/>
        <v>0.345331307777548-1.20800405818337i</v>
      </c>
      <c r="L1577" t="str">
        <f t="shared" si="780"/>
        <v>0.0699077462957706-0.207784702483577i</v>
      </c>
      <c r="M1577" t="str">
        <f t="shared" si="781"/>
        <v>0.415239054073319-1.41578876066695i</v>
      </c>
      <c r="N1577" t="str">
        <f t="shared" si="782"/>
        <v>-1.79989646302094i</v>
      </c>
      <c r="O1577" t="str">
        <f t="shared" si="783"/>
        <v>-0.227101264233709-0.973871149476896i</v>
      </c>
      <c r="P1577" t="str">
        <f t="shared" si="784"/>
        <v>1.22710126423371+0.973871149476896i</v>
      </c>
      <c r="Q1577" t="str">
        <f t="shared" si="785"/>
        <v>-1.22710126423371+0.826025313544044i</v>
      </c>
      <c r="R1577" t="str">
        <f t="shared" si="786"/>
        <v>-0.320523187931349-1.00939625146545i</v>
      </c>
      <c r="S1577" t="str">
        <f t="shared" si="787"/>
        <v>0.19491393908922i</v>
      </c>
      <c r="T1577" t="str">
        <f t="shared" si="788"/>
        <v>0.196745399475024-0.0624744371291336i</v>
      </c>
      <c r="U1577" t="str">
        <f t="shared" si="789"/>
        <v>0.0000499999999999998-0.000984772195153294i</v>
      </c>
      <c r="V1577" t="str">
        <f t="shared" si="790"/>
        <v>0.00002-0.0110294485857169i</v>
      </c>
      <c r="W1577" t="str">
        <f t="shared" si="791"/>
        <v>0.0000422726322908501-0.000904216226544183i</v>
      </c>
      <c r="X1577" t="str">
        <f t="shared" si="792"/>
        <v>0.0000484468540514017-0.000903594985861336i</v>
      </c>
      <c r="Y1577" t="str">
        <f t="shared" si="793"/>
        <v>0.009+0.725330911860811i</v>
      </c>
      <c r="Z1577" t="str">
        <f t="shared" si="794"/>
        <v>-0.0149555211652144-0.000989314552834038i</v>
      </c>
      <c r="AA1577" t="str">
        <f t="shared" si="795"/>
        <v>0.206870183255107-16.5622249004895i</v>
      </c>
      <c r="AB1577" t="str">
        <f t="shared" si="796"/>
        <v>0.657602476658517-0.208814766157622i</v>
      </c>
      <c r="AC1577" t="str">
        <f t="shared" si="797"/>
        <v>0.977424631376696-1.01773424141571i</v>
      </c>
      <c r="AD1577" t="str">
        <f t="shared" si="798"/>
        <v>0.429539852291044+0.233616631136051i</v>
      </c>
      <c r="AE1577" t="str">
        <f t="shared" si="799"/>
        <v>-0.00619287201927479-0.00391880849839499i</v>
      </c>
      <c r="AF1577" t="str">
        <f t="shared" si="800"/>
        <v>-6.06081318409774-0.947657374344574i</v>
      </c>
      <c r="AG1577" t="str">
        <f t="shared" si="801"/>
        <v>1.01432821402745-0.0255782225059034i</v>
      </c>
      <c r="AH1577" t="str">
        <f t="shared" si="802"/>
        <v>0.0325853234630212+0.0300231831110284i</v>
      </c>
      <c r="AI1577">
        <f t="shared" si="803"/>
        <v>-27.070365984668744</v>
      </c>
      <c r="AJ1577">
        <f t="shared" si="804"/>
        <v>42.656581030192292</v>
      </c>
      <c r="AK1577"/>
      <c r="AL1577"/>
      <c r="AM1577"/>
      <c r="AN1577"/>
    </row>
    <row r="1578" spans="1:40" x14ac:dyDescent="0.35">
      <c r="A1578"/>
      <c r="B1578">
        <f t="shared" si="770"/>
        <v>144400</v>
      </c>
      <c r="C1578" s="237" t="str">
        <f t="shared" si="773"/>
        <v>-1.54663216820942E-06+0.00715655933663643i</v>
      </c>
      <c r="D1578" s="208" t="str">
        <f t="shared" si="774"/>
        <v>-2.51367305969908+0.0548669549142127i</v>
      </c>
      <c r="E1578" t="str">
        <f t="shared" si="775"/>
        <v>20500</v>
      </c>
      <c r="F1578" t="str">
        <f t="shared" si="776"/>
        <v>0.327868852459016</v>
      </c>
      <c r="G1578" t="str">
        <f t="shared" si="771"/>
        <v>0.327868852459016</v>
      </c>
      <c r="H1578" t="str">
        <f t="shared" si="777"/>
        <v>3.54752891785928+1.00198709541414i</v>
      </c>
      <c r="I1578" t="str">
        <f t="shared" si="778"/>
        <v>567.057473972958i</v>
      </c>
      <c r="J1578" t="str">
        <f t="shared" si="772"/>
        <v>-434.255736408238+124.054029466116i</v>
      </c>
      <c r="K1578" t="str">
        <f t="shared" si="779"/>
        <v>0.344887214496391-1.20729050038495i</v>
      </c>
      <c r="L1578" t="str">
        <f t="shared" si="780"/>
        <v>0.069820784603171-0.207670044667202i</v>
      </c>
      <c r="M1578" t="str">
        <f t="shared" si="781"/>
        <v>0.414707999099562-1.41496054505215i</v>
      </c>
      <c r="N1578" t="str">
        <f t="shared" si="782"/>
        <v>-1.80114379251714i</v>
      </c>
      <c r="O1578" t="str">
        <f t="shared" si="783"/>
        <v>-0.228315825463406-0.973587121855545i</v>
      </c>
      <c r="P1578" t="str">
        <f t="shared" si="784"/>
        <v>1.22831582546341+0.973587121855545i</v>
      </c>
      <c r="Q1578" t="str">
        <f t="shared" si="785"/>
        <v>-1.22831582546341+0.827556670661595i</v>
      </c>
      <c r="R1578" t="str">
        <f t="shared" si="786"/>
        <v>-0.320504242203878-1.00855376099981i</v>
      </c>
      <c r="S1578" t="str">
        <f t="shared" si="787"/>
        <v>0.195049014584084i</v>
      </c>
      <c r="T1578" t="str">
        <f t="shared" si="788"/>
        <v>0.196717417238085-0.062514036611885i</v>
      </c>
      <c r="U1578" t="str">
        <f t="shared" si="789"/>
        <v>0.00005-0.000984090219948898i</v>
      </c>
      <c r="V1578" t="str">
        <f t="shared" si="790"/>
        <v>0.00002-0.0110218104634277i</v>
      </c>
      <c r="W1578" t="str">
        <f t="shared" si="791"/>
        <v>0.0000422726309736273-0.000903590263942338i</v>
      </c>
      <c r="X1578" t="str">
        <f t="shared" si="792"/>
        <v>0.000048438288895762-0.000902969511948344i</v>
      </c>
      <c r="Y1578" t="str">
        <f t="shared" si="793"/>
        <v>0.009+0.725833566685386i</v>
      </c>
      <c r="Z1578" t="str">
        <f t="shared" si="794"/>
        <v>-0.0149347982739248-0.000988227107644711i</v>
      </c>
      <c r="AA1578" t="str">
        <f t="shared" si="795"/>
        <v>0.206582894532223-16.55073022743i</v>
      </c>
      <c r="AB1578" t="str">
        <f t="shared" si="796"/>
        <v>0.657508948736834-0.208947123600293i</v>
      </c>
      <c r="AC1578" t="str">
        <f t="shared" si="797"/>
        <v>0.977022284624159-1.01700126402722i</v>
      </c>
      <c r="AD1578" t="str">
        <f t="shared" si="798"/>
        <v>0.429843535981101+0.233571229047454i</v>
      </c>
      <c r="AE1578" t="str">
        <f t="shared" si="799"/>
        <v>-0.00618880507911774-0.00391312222271881i</v>
      </c>
      <c r="AF1578" t="str">
        <f t="shared" si="800"/>
        <v>-6.06120197755836-0.947120140499927i</v>
      </c>
      <c r="AG1578" t="str">
        <f t="shared" si="801"/>
        <v>1.01431555325622-0.0255788207520953i</v>
      </c>
      <c r="AH1578" t="str">
        <f t="shared" si="802"/>
        <v>0.0325721647106353+0.0299836905348036i</v>
      </c>
      <c r="AI1578">
        <f t="shared" si="803"/>
        <v>-27.077511051923182</v>
      </c>
      <c r="AJ1578">
        <f t="shared" si="804"/>
        <v>42.630532141704812</v>
      </c>
      <c r="AK1578"/>
      <c r="AL1578"/>
      <c r="AM1578"/>
      <c r="AN1578"/>
    </row>
    <row r="1579" spans="1:40" x14ac:dyDescent="0.35">
      <c r="A1579"/>
      <c r="B1579">
        <f t="shared" si="770"/>
        <v>144500</v>
      </c>
      <c r="C1579" s="237" t="str">
        <f t="shared" si="773"/>
        <v>-1.54449224166373E-06+0.00715160670087946i</v>
      </c>
      <c r="D1579" s="208" t="str">
        <f t="shared" si="774"/>
        <v>-2.51367304329298+0.0548289847067426i</v>
      </c>
      <c r="E1579" t="str">
        <f t="shared" si="775"/>
        <v>20500</v>
      </c>
      <c r="F1579" t="str">
        <f t="shared" si="776"/>
        <v>0.327868852459016</v>
      </c>
      <c r="G1579" t="str">
        <f t="shared" si="771"/>
        <v>0.327868852459016</v>
      </c>
      <c r="H1579" t="str">
        <f t="shared" si="777"/>
        <v>3.54791701294478+1.00141241624088i</v>
      </c>
      <c r="I1579" t="str">
        <f t="shared" si="778"/>
        <v>567.450173054656i</v>
      </c>
      <c r="J1579" t="str">
        <f t="shared" si="772"/>
        <v>-434.858792430714+124.139939458821i</v>
      </c>
      <c r="K1579" t="str">
        <f t="shared" si="779"/>
        <v>0.344443955476846-1.20657769926177i</v>
      </c>
      <c r="L1579" t="str">
        <f t="shared" si="780"/>
        <v>0.0697339789744177-0.207555493112824i</v>
      </c>
      <c r="M1579" t="str">
        <f t="shared" si="781"/>
        <v>0.414177934451264-1.41413319237459i</v>
      </c>
      <c r="N1579" t="str">
        <f t="shared" si="782"/>
        <v>-1.80239112201335i</v>
      </c>
      <c r="O1579" t="str">
        <f t="shared" si="783"/>
        <v>-0.229530031472348-0.973301579497487i</v>
      </c>
      <c r="P1579" t="str">
        <f t="shared" si="784"/>
        <v>1.22953003147235+0.973301579497487i</v>
      </c>
      <c r="Q1579" t="str">
        <f t="shared" si="785"/>
        <v>-1.22953003147235+0.829089542515863i</v>
      </c>
      <c r="R1579" t="str">
        <f t="shared" si="786"/>
        <v>-0.320485279901133-1.00771233062935i</v>
      </c>
      <c r="S1579" t="str">
        <f t="shared" si="787"/>
        <v>0.195184090078949i</v>
      </c>
      <c r="T1579" t="str">
        <f t="shared" si="788"/>
        <v>0.196689414315227-0.0625536277411999i</v>
      </c>
      <c r="U1579" t="str">
        <f t="shared" si="789"/>
        <v>0.0000500000000000002-0.00098340918865482i</v>
      </c>
      <c r="V1579" t="str">
        <f t="shared" si="790"/>
        <v>0.00002-0.0110141829129339i</v>
      </c>
      <c r="W1579" t="str">
        <f t="shared" si="791"/>
        <v>0.0000422726296554922-0.000902965167881099i</v>
      </c>
      <c r="X1579" t="str">
        <f t="shared" si="792"/>
        <v>0.0000484297415115473-0.000902344903777964i</v>
      </c>
      <c r="Y1579" t="str">
        <f t="shared" si="793"/>
        <v>0.009+0.72633622150996i</v>
      </c>
      <c r="Z1579" t="str">
        <f t="shared" si="794"/>
        <v>-0.0149141184457489-0.000987142004453512i</v>
      </c>
      <c r="AA1579" t="str">
        <f t="shared" si="795"/>
        <v>0.206296204442843-16.539251515823i</v>
      </c>
      <c r="AB1579" t="str">
        <f t="shared" si="796"/>
        <v>0.657415351674467-0.209079453122409i</v>
      </c>
      <c r="AC1579" t="str">
        <f t="shared" si="797"/>
        <v>0.976620737929156-1.01626896600992i</v>
      </c>
      <c r="AD1579" t="str">
        <f t="shared" si="798"/>
        <v>0.430147204151402+0.233525454063354i</v>
      </c>
      <c r="AE1579" t="str">
        <f t="shared" si="799"/>
        <v>-0.00618474356700671-0.00390744265531424i</v>
      </c>
      <c r="AF1579" t="str">
        <f t="shared" si="800"/>
        <v>-6.06159005623776-0.946583431534137i</v>
      </c>
      <c r="AG1579" t="str">
        <f t="shared" si="801"/>
        <v>1.01430288771952-0.025579417328176i</v>
      </c>
      <c r="AH1579" t="str">
        <f t="shared" si="802"/>
        <v>0.0325590154033764+0.0299442428332948i</v>
      </c>
      <c r="AI1579">
        <f t="shared" si="803"/>
        <v>-27.084652871946673</v>
      </c>
      <c r="AJ1579">
        <f t="shared" si="804"/>
        <v>42.604474850229316</v>
      </c>
      <c r="AK1579"/>
      <c r="AL1579"/>
      <c r="AM1579"/>
      <c r="AN1579"/>
    </row>
    <row r="1580" spans="1:40" x14ac:dyDescent="0.35">
      <c r="A1580"/>
      <c r="B1580">
        <f t="shared" si="770"/>
        <v>144600</v>
      </c>
      <c r="C1580" s="237" t="str">
        <f t="shared" si="773"/>
        <v>-1.54235675326406E-06+0.00714666091524014i</v>
      </c>
      <c r="D1580" s="208" t="str">
        <f t="shared" si="774"/>
        <v>-2.5136730269209+0.0547910670168411i</v>
      </c>
      <c r="E1580" t="str">
        <f t="shared" si="775"/>
        <v>20500</v>
      </c>
      <c r="F1580" t="str">
        <f t="shared" si="776"/>
        <v>0.327868852459016</v>
      </c>
      <c r="G1580" t="str">
        <f t="shared" si="771"/>
        <v>0.327868852459016</v>
      </c>
      <c r="H1580" t="str">
        <f t="shared" si="777"/>
        <v>3.54830439490615+1.00083831389216i</v>
      </c>
      <c r="I1580" t="str">
        <f t="shared" si="778"/>
        <v>567.842872136355i</v>
      </c>
      <c r="J1580" t="str">
        <f t="shared" si="772"/>
        <v>-435.462265937458+124.225849451526i</v>
      </c>
      <c r="K1580" t="str">
        <f t="shared" si="779"/>
        <v>0.344001528688063-1.20586565380587i</v>
      </c>
      <c r="L1580" t="str">
        <f t="shared" si="780"/>
        <v>0.0696473290520069-0.207441047720012i</v>
      </c>
      <c r="M1580" t="str">
        <f t="shared" si="781"/>
        <v>0.41364885774007-1.41330670152588i</v>
      </c>
      <c r="N1580" t="str">
        <f t="shared" si="782"/>
        <v>-1.80363845150955i</v>
      </c>
      <c r="O1580" t="str">
        <f t="shared" si="783"/>
        <v>-0.230743880371419-0.973014522846982i</v>
      </c>
      <c r="P1580" t="str">
        <f t="shared" si="784"/>
        <v>1.23074388037142+0.973014522846982i</v>
      </c>
      <c r="Q1580" t="str">
        <f t="shared" si="785"/>
        <v>-1.23074388037142+0.830623928662568i</v>
      </c>
      <c r="R1580" t="str">
        <f t="shared" si="786"/>
        <v>-0.320466301015237-1.00687195814148i</v>
      </c>
      <c r="S1580" t="str">
        <f t="shared" si="787"/>
        <v>0.195319165573813i</v>
      </c>
      <c r="T1580" t="str">
        <f t="shared" si="788"/>
        <v>0.196661390703865-0.0625932105088225i</v>
      </c>
      <c r="U1580" t="str">
        <f t="shared" si="789"/>
        <v>0.0000499999999999999-0.000982729099312729i</v>
      </c>
      <c r="V1580" t="str">
        <f t="shared" si="790"/>
        <v>0.00002-0.0110065659123026i</v>
      </c>
      <c r="W1580" t="str">
        <f t="shared" si="791"/>
        <v>0.0000422726283364442-0.00090234093656265i</v>
      </c>
      <c r="X1580" t="str">
        <f t="shared" si="792"/>
        <v>0.0000484212118496151-0.000901721159554391i</v>
      </c>
      <c r="Y1580" t="str">
        <f t="shared" si="793"/>
        <v>0.009+0.726838876334534i</v>
      </c>
      <c r="Z1580" t="str">
        <f t="shared" si="794"/>
        <v>-0.0148934815614152-0.000986059236080072i</v>
      </c>
      <c r="AA1580" t="str">
        <f t="shared" si="795"/>
        <v>0.206010111323288-16.5277887324101i</v>
      </c>
      <c r="AB1580" t="str">
        <f t="shared" si="796"/>
        <v>0.657321685462775-0.209211754696378i</v>
      </c>
      <c r="AC1580" t="str">
        <f t="shared" si="797"/>
        <v>0.976219989409075-1.01553734647878i</v>
      </c>
      <c r="AD1580" t="str">
        <f t="shared" si="798"/>
        <v>0.430450856368497+0.233479306142433i</v>
      </c>
      <c r="AE1580" t="str">
        <f t="shared" si="799"/>
        <v>-0.00618068746616432-0.0039017697836051i</v>
      </c>
      <c r="AF1580" t="str">
        <f t="shared" si="800"/>
        <v>-6.06197742182705-0.946047246875319i</v>
      </c>
      <c r="AG1580" t="str">
        <f t="shared" si="801"/>
        <v>1.01429021742443-0.0255800122115342i</v>
      </c>
      <c r="AH1580" t="str">
        <f t="shared" si="802"/>
        <v>0.0325458755019369+0.029904839922778i</v>
      </c>
      <c r="AI1580">
        <f t="shared" si="803"/>
        <v>-27.091791451408032</v>
      </c>
      <c r="AJ1580">
        <f t="shared" si="804"/>
        <v>42.578409166395183</v>
      </c>
      <c r="AK1580"/>
      <c r="AL1580"/>
      <c r="AM1580"/>
      <c r="AN1580"/>
    </row>
    <row r="1581" spans="1:40" x14ac:dyDescent="0.35">
      <c r="A1581"/>
      <c r="B1581">
        <f t="shared" si="770"/>
        <v>144700</v>
      </c>
      <c r="C1581" s="237" t="str">
        <f t="shared" si="773"/>
        <v>-1.54022569074611E-06+0.00714172196551643i</v>
      </c>
      <c r="D1581" s="208" t="str">
        <f t="shared" si="774"/>
        <v>-2.51367301058275+0.054753201735626i</v>
      </c>
      <c r="E1581" t="str">
        <f t="shared" si="775"/>
        <v>20500</v>
      </c>
      <c r="F1581" t="str">
        <f t="shared" si="776"/>
        <v>0.327868852459016</v>
      </c>
      <c r="G1581" t="str">
        <f t="shared" si="771"/>
        <v>0.327868852459016</v>
      </c>
      <c r="H1581" t="str">
        <f t="shared" si="777"/>
        <v>3.54869106542982+1.00026478768732i</v>
      </c>
      <c r="I1581" t="str">
        <f t="shared" si="778"/>
        <v>568.235571218054i</v>
      </c>
      <c r="J1581" t="str">
        <f t="shared" si="772"/>
        <v>-436.066156928467+124.311759444231i</v>
      </c>
      <c r="K1581" t="str">
        <f t="shared" si="779"/>
        <v>0.343559932105186-1.2051543630104i</v>
      </c>
      <c r="L1581" t="str">
        <f t="shared" si="780"/>
        <v>0.0695608344794078-0.207326708388286i</v>
      </c>
      <c r="M1581" t="str">
        <f t="shared" si="781"/>
        <v>0.413120766584594-1.41248107139869i</v>
      </c>
      <c r="N1581" t="str">
        <f t="shared" si="782"/>
        <v>-1.80488578100575i</v>
      </c>
      <c r="O1581" t="str">
        <f t="shared" si="783"/>
        <v>-0.231957370272083-0.97272595235064i</v>
      </c>
      <c r="P1581" t="str">
        <f t="shared" si="784"/>
        <v>1.23195737027208+0.97272595235064i</v>
      </c>
      <c r="Q1581" t="str">
        <f t="shared" si="785"/>
        <v>-1.23195737027208+0.83215982865511i</v>
      </c>
      <c r="R1581" t="str">
        <f t="shared" si="786"/>
        <v>-0.320447305538295-1.00603264132967i</v>
      </c>
      <c r="S1581" t="str">
        <f t="shared" si="787"/>
        <v>0.195454241068677i</v>
      </c>
      <c r="T1581" t="str">
        <f t="shared" si="788"/>
        <v>0.196633346401407-0.0626327849064899i</v>
      </c>
      <c r="U1581" t="str">
        <f t="shared" si="789"/>
        <v>0.0000500000000000001-0.000982049949969739i</v>
      </c>
      <c r="V1581" t="str">
        <f t="shared" si="790"/>
        <v>0.00002-0.010998959439661i</v>
      </c>
      <c r="W1581" t="str">
        <f t="shared" si="791"/>
        <v>0.0000422726270164842-0.000901717568194182i</v>
      </c>
      <c r="X1581" t="str">
        <f t="shared" si="792"/>
        <v>0.0000484126998609939-0.000901098277486778i</v>
      </c>
      <c r="Y1581" t="str">
        <f t="shared" si="793"/>
        <v>0.009+0.727341531159109i</v>
      </c>
      <c r="Z1581" t="str">
        <f t="shared" si="794"/>
        <v>-0.0148728875020656-0.000984978795371955i</v>
      </c>
      <c r="AA1581" t="str">
        <f t="shared" si="795"/>
        <v>0.205724613515662-16.516341844025i</v>
      </c>
      <c r="AB1581" t="str">
        <f t="shared" si="796"/>
        <v>0.657227950093096-0.20934402829458i</v>
      </c>
      <c r="AC1581" t="str">
        <f t="shared" si="797"/>
        <v>0.975820037186835-1.01480640454962i</v>
      </c>
      <c r="AD1581" t="str">
        <f t="shared" si="798"/>
        <v>0.430754492198776+0.233432785243826i</v>
      </c>
      <c r="AE1581" t="str">
        <f t="shared" si="799"/>
        <v>-0.00617663675987199-0.00389610359505226i</v>
      </c>
      <c r="AF1581" t="str">
        <f t="shared" si="800"/>
        <v>-6.06236407601257-0.945511585951694i</v>
      </c>
      <c r="AG1581" t="str">
        <f t="shared" si="801"/>
        <v>1.01427754237803-0.0255806053796111i</v>
      </c>
      <c r="AH1581" t="str">
        <f t="shared" si="802"/>
        <v>0.0325327449671492+0.0298654817197682i</v>
      </c>
      <c r="AI1581">
        <f t="shared" si="803"/>
        <v>-27.098926796963813</v>
      </c>
      <c r="AJ1581">
        <f t="shared" si="804"/>
        <v>42.552335100798111</v>
      </c>
      <c r="AK1581"/>
      <c r="AL1581"/>
      <c r="AM1581"/>
      <c r="AN1581"/>
    </row>
    <row r="1582" spans="1:40" x14ac:dyDescent="0.35">
      <c r="A1582"/>
      <c r="B1582">
        <f t="shared" si="770"/>
        <v>144800</v>
      </c>
      <c r="C1582" s="237" t="str">
        <f t="shared" si="773"/>
        <v>-0.0000015380990418879+0.00713678983754553i</v>
      </c>
      <c r="D1582" s="208" t="str">
        <f t="shared" si="774"/>
        <v>-2.51367299427845+0.0547153887545157i</v>
      </c>
      <c r="E1582" t="str">
        <f t="shared" si="775"/>
        <v>20500</v>
      </c>
      <c r="F1582" t="str">
        <f t="shared" si="776"/>
        <v>0.327868852459016</v>
      </c>
      <c r="G1582" t="str">
        <f t="shared" si="771"/>
        <v>0.327868852459016</v>
      </c>
      <c r="H1582" t="str">
        <f t="shared" si="777"/>
        <v>3.54907702619742+0.999691836946123i</v>
      </c>
      <c r="I1582" t="str">
        <f t="shared" si="778"/>
        <v>568.628270299753i</v>
      </c>
      <c r="J1582" t="str">
        <f t="shared" si="772"/>
        <v>-436.670465403742+124.397669436937i</v>
      </c>
      <c r="K1582" t="str">
        <f t="shared" si="779"/>
        <v>0.343119163709321-1.20444382586965i</v>
      </c>
      <c r="L1582" t="str">
        <f t="shared" si="780"/>
        <v>0.0694744949010589-0.20721247501712i</v>
      </c>
      <c r="M1582" t="str">
        <f t="shared" si="781"/>
        <v>0.41259365861038-1.41165630088677i</v>
      </c>
      <c r="N1582" t="str">
        <f t="shared" si="782"/>
        <v>-1.80613311050195i</v>
      </c>
      <c r="O1582" t="str">
        <f t="shared" si="783"/>
        <v>-0.233170499286356-0.972435868457428i</v>
      </c>
      <c r="P1582" t="str">
        <f t="shared" si="784"/>
        <v>1.23317049928636+0.972435868457428i</v>
      </c>
      <c r="Q1582" t="str">
        <f t="shared" si="785"/>
        <v>-1.23317049928636+0.833697242044522i</v>
      </c>
      <c r="R1582" t="str">
        <f t="shared" si="786"/>
        <v>-0.320428293462418-1.00519437799349i</v>
      </c>
      <c r="S1582" t="str">
        <f t="shared" si="787"/>
        <v>0.195589316563542i</v>
      </c>
      <c r="T1582" t="str">
        <f t="shared" si="788"/>
        <v>0.196605281405261-0.0626723509259364i</v>
      </c>
      <c r="U1582" t="str">
        <f t="shared" si="789"/>
        <v>0.0000499999999999998-0.000981371738678317i</v>
      </c>
      <c r="V1582" t="str">
        <f t="shared" si="790"/>
        <v>0.00002-0.0109913634731972i</v>
      </c>
      <c r="W1582" t="str">
        <f t="shared" si="791"/>
        <v>0.0000422726256956114-0.000901095060987788i</v>
      </c>
      <c r="X1582" t="str">
        <f t="shared" si="792"/>
        <v>0.0000484042054968792-0.000900476255789202i</v>
      </c>
      <c r="Y1582" t="str">
        <f t="shared" si="793"/>
        <v>0.009+0.727844185983683i</v>
      </c>
      <c r="Z1582" t="str">
        <f t="shared" si="794"/>
        <v>-0.0148523361492522-0.000983900675204443i</v>
      </c>
      <c r="AA1582" t="str">
        <f t="shared" si="795"/>
        <v>0.205439709367826-16.5049108175939i</v>
      </c>
      <c r="AB1582" t="str">
        <f t="shared" si="796"/>
        <v>0.657134145556765-0.209476273889389i</v>
      </c>
      <c r="AC1582" t="str">
        <f t="shared" si="797"/>
        <v>0.975420879390833-1.01407613933914i</v>
      </c>
      <c r="AD1582" t="str">
        <f t="shared" si="798"/>
        <v>0.431058111208476+0.233385891327132i</v>
      </c>
      <c r="AE1582" t="str">
        <f t="shared" si="799"/>
        <v>-0.00617259143147006-0.00389044407715378i</v>
      </c>
      <c r="AF1582" t="str">
        <f t="shared" si="800"/>
        <v>-6.06275002047587-0.944976448191607i</v>
      </c>
      <c r="AG1582" t="str">
        <f t="shared" si="801"/>
        <v>1.01426486258741-0.0255811968099019i</v>
      </c>
      <c r="AH1582" t="str">
        <f t="shared" si="802"/>
        <v>0.0325196237599863+0.0298261681410203i</v>
      </c>
      <c r="AI1582">
        <f t="shared" si="803"/>
        <v>-27.106058915258014</v>
      </c>
      <c r="AJ1582">
        <f t="shared" si="804"/>
        <v>42.5262526640009</v>
      </c>
      <c r="AK1582"/>
      <c r="AL1582"/>
      <c r="AM1582"/>
      <c r="AN1582"/>
    </row>
    <row r="1583" spans="1:40" x14ac:dyDescent="0.35">
      <c r="A1583"/>
      <c r="B1583">
        <f t="shared" si="770"/>
        <v>144900</v>
      </c>
      <c r="C1583" s="237" t="str">
        <f t="shared" si="773"/>
        <v>-1.53597679450962E-06+0.00713186451720373i</v>
      </c>
      <c r="D1583" s="208" t="str">
        <f t="shared" si="774"/>
        <v>-2.51367297800789+0.0546776279652286i</v>
      </c>
      <c r="E1583" t="str">
        <f t="shared" si="775"/>
        <v>20500</v>
      </c>
      <c r="F1583" t="str">
        <f t="shared" si="776"/>
        <v>0.327868852459016</v>
      </c>
      <c r="G1583" t="str">
        <f t="shared" si="771"/>
        <v>0.327868852459016</v>
      </c>
      <c r="H1583" t="str">
        <f t="shared" si="777"/>
        <v>3.54946227888579+0.999119460988735i</v>
      </c>
      <c r="I1583" t="str">
        <f t="shared" si="778"/>
        <v>569.020969381451i</v>
      </c>
      <c r="J1583" t="str">
        <f t="shared" si="772"/>
        <v>-437.275191363284+124.483579429641i</v>
      </c>
      <c r="K1583" t="str">
        <f t="shared" si="779"/>
        <v>0.342679221487509-1.20373404137905i</v>
      </c>
      <c r="L1583" t="str">
        <f t="shared" si="780"/>
        <v>0.0693883099623635-0.207098347505942i</v>
      </c>
      <c r="M1583" t="str">
        <f t="shared" si="781"/>
        <v>0.412067531449873-1.41083238888499i</v>
      </c>
      <c r="N1583" t="str">
        <f t="shared" si="782"/>
        <v>-1.80738043999816i</v>
      </c>
      <c r="O1583" t="str">
        <f t="shared" si="783"/>
        <v>-0.234383265526825-0.972144271618664i</v>
      </c>
      <c r="P1583" t="str">
        <f t="shared" si="784"/>
        <v>1.23438326552682+0.972144271618664i</v>
      </c>
      <c r="Q1583" t="str">
        <f t="shared" si="785"/>
        <v>-1.23438326552682+0.835236168379496i</v>
      </c>
      <c r="R1583" t="str">
        <f t="shared" si="786"/>
        <v>-0.320409264779678-1.00435716593859i</v>
      </c>
      <c r="S1583" t="str">
        <f t="shared" si="787"/>
        <v>0.195724392058406i</v>
      </c>
      <c r="T1583" t="str">
        <f t="shared" si="788"/>
        <v>0.196577195712834-0.0627119085588833i</v>
      </c>
      <c r="U1583" t="str">
        <f t="shared" si="789"/>
        <v>0.00005-0.000980694463496349i</v>
      </c>
      <c r="V1583" t="str">
        <f t="shared" si="790"/>
        <v>0.00002-0.0109837779911591i</v>
      </c>
      <c r="W1583" t="str">
        <f t="shared" si="791"/>
        <v>0.0000422726243738266-0.000900473413160553i</v>
      </c>
      <c r="X1583" t="str">
        <f t="shared" si="792"/>
        <v>0.0000483957287086381-0.00089985509268073i</v>
      </c>
      <c r="Y1583" t="str">
        <f t="shared" si="793"/>
        <v>0.009+0.728346840808258i</v>
      </c>
      <c r="Z1583" t="str">
        <f t="shared" si="794"/>
        <v>-0.0148318273849378-0.000982824868480532i</v>
      </c>
      <c r="AA1583" t="str">
        <f t="shared" si="795"/>
        <v>0.205155397233375-16.4934956201346i</v>
      </c>
      <c r="AB1583" t="str">
        <f t="shared" si="796"/>
        <v>0.657040271845115-0.209608491453134i</v>
      </c>
      <c r="AC1583" t="str">
        <f t="shared" si="797"/>
        <v>0.975022514154966-1.01334654996491i</v>
      </c>
      <c r="AD1583" t="str">
        <f t="shared" si="798"/>
        <v>0.431361712963672+0.233338624352419i</v>
      </c>
      <c r="AE1583" t="str">
        <f t="shared" si="799"/>
        <v>-0.00616855146435768-0.00388479121744499i</v>
      </c>
      <c r="AF1583" t="str">
        <f t="shared" si="800"/>
        <v>-6.06313525689368-0.944441833023506i</v>
      </c>
      <c r="AG1583" t="str">
        <f t="shared" si="801"/>
        <v>1.01425217805967-0.025581786479954i</v>
      </c>
      <c r="AH1583" t="str">
        <f t="shared" si="802"/>
        <v>0.0325065118415617+0.0297868991035294i</v>
      </c>
      <c r="AI1583">
        <f t="shared" si="803"/>
        <v>-27.113187812921865</v>
      </c>
      <c r="AJ1583">
        <f t="shared" si="804"/>
        <v>42.500161866534143</v>
      </c>
      <c r="AK1583"/>
      <c r="AL1583"/>
      <c r="AM1583"/>
      <c r="AN1583"/>
    </row>
    <row r="1584" spans="1:40" x14ac:dyDescent="0.35">
      <c r="A1584"/>
      <c r="B1584">
        <f t="shared" si="770"/>
        <v>145000</v>
      </c>
      <c r="C1584" s="237" t="str">
        <f t="shared" si="773"/>
        <v>-1.53385893647346E-06+0.0071269459904063i</v>
      </c>
      <c r="D1584" s="208" t="str">
        <f t="shared" si="774"/>
        <v>-2.51367296177097+0.0546399192597817i</v>
      </c>
      <c r="E1584" t="str">
        <f t="shared" si="775"/>
        <v>20500</v>
      </c>
      <c r="F1584" t="str">
        <f t="shared" si="776"/>
        <v>0.327868852459016</v>
      </c>
      <c r="G1584" t="str">
        <f t="shared" si="771"/>
        <v>0.327868852459016</v>
      </c>
      <c r="H1584" t="str">
        <f t="shared" si="777"/>
        <v>3.54984682516701+0.99854765913577i</v>
      </c>
      <c r="I1584" t="str">
        <f t="shared" si="778"/>
        <v>569.41366846315i</v>
      </c>
      <c r="J1584" t="str">
        <f t="shared" si="772"/>
        <v>-437.880334807091+124.569489422346i</v>
      </c>
      <c r="K1584" t="str">
        <f t="shared" si="779"/>
        <v>0.342240103432735-1.20302500853517i</v>
      </c>
      <c r="L1584" t="str">
        <f t="shared" si="780"/>
        <v>0.0693022793096896-0.206984325754134i</v>
      </c>
      <c r="M1584" t="str">
        <f t="shared" si="781"/>
        <v>0.411542382742425-1.4100093342893i</v>
      </c>
      <c r="N1584" t="str">
        <f t="shared" si="782"/>
        <v>-1.80862776949436i</v>
      </c>
      <c r="O1584" t="str">
        <f t="shared" si="783"/>
        <v>-0.235595667106611-0.971851162288028i</v>
      </c>
      <c r="P1584" t="str">
        <f t="shared" si="784"/>
        <v>1.23559566710661+0.971851162288028i</v>
      </c>
      <c r="Q1584" t="str">
        <f t="shared" si="785"/>
        <v>-1.23559566710661+0.836776607206332i</v>
      </c>
      <c r="R1584" t="str">
        <f t="shared" si="786"/>
        <v>-0.320390219482181-1.00352100297664i</v>
      </c>
      <c r="S1584" t="str">
        <f t="shared" si="787"/>
        <v>0.195859467553269i</v>
      </c>
      <c r="T1584" t="str">
        <f t="shared" si="788"/>
        <v>0.196549089321527-0.062751457797055i</v>
      </c>
      <c r="U1584" t="str">
        <f t="shared" si="789"/>
        <v>0.0000500000000000002-0.000980018122487045i</v>
      </c>
      <c r="V1584" t="str">
        <f t="shared" si="790"/>
        <v>0.00002-0.0109762029718549i</v>
      </c>
      <c r="W1584" t="str">
        <f t="shared" si="791"/>
        <v>0.0000422726230511294-0.000899852622934435i</v>
      </c>
      <c r="X1584" t="str">
        <f t="shared" si="792"/>
        <v>0.0000483872694478025-0.000899234786385277i</v>
      </c>
      <c r="Y1584" t="str">
        <f t="shared" si="793"/>
        <v>0.009+0.728849495632832i</v>
      </c>
      <c r="Z1584" t="str">
        <f t="shared" si="794"/>
        <v>-0.0148113610914916-0.000981751368130668i</v>
      </c>
      <c r="AA1584" t="str">
        <f t="shared" si="795"/>
        <v>0.20487167547161-16.4820962187562i</v>
      </c>
      <c r="AB1584" t="str">
        <f t="shared" si="796"/>
        <v>0.656946328949461-0.209740680958155i</v>
      </c>
      <c r="AC1584" t="str">
        <f t="shared" si="797"/>
        <v>0.974624939618557-1.01261763554537i</v>
      </c>
      <c r="AD1584" t="str">
        <f t="shared" si="798"/>
        <v>0.431665297030298+0.233290984280212i</v>
      </c>
      <c r="AE1584" t="str">
        <f t="shared" si="799"/>
        <v>-0.00616451684199205-0.00387914500349772i</v>
      </c>
      <c r="AF1584" t="str">
        <f t="shared" si="800"/>
        <v>-6.06351978693798-0.943907739875988i</v>
      </c>
      <c r="AG1584" t="str">
        <f t="shared" si="801"/>
        <v>1.01423948880192-0.0255823743673686i</v>
      </c>
      <c r="AH1584" t="str">
        <f t="shared" si="802"/>
        <v>0.0324934091731265+0.0297476745245261i</v>
      </c>
      <c r="AI1584">
        <f t="shared" si="803"/>
        <v>-27.120313496574724</v>
      </c>
      <c r="AJ1584">
        <f t="shared" si="804"/>
        <v>42.474062718894714</v>
      </c>
      <c r="AK1584"/>
      <c r="AL1584"/>
      <c r="AM1584"/>
      <c r="AN1584"/>
    </row>
    <row r="1585" spans="1:40" x14ac:dyDescent="0.35">
      <c r="A1585"/>
      <c r="B1585">
        <f t="shared" si="770"/>
        <v>145100</v>
      </c>
      <c r="C1585" s="237" t="str">
        <f t="shared" si="773"/>
        <v>-0.0000015317454556834+0.00712203424310729i</v>
      </c>
      <c r="D1585" s="208" t="str">
        <f t="shared" si="774"/>
        <v>-2.51367294556762+0.0546022625304892i</v>
      </c>
      <c r="E1585" t="str">
        <f t="shared" si="775"/>
        <v>20500</v>
      </c>
      <c r="F1585" t="str">
        <f t="shared" si="776"/>
        <v>0.327868852459016</v>
      </c>
      <c r="G1585" t="str">
        <f t="shared" si="771"/>
        <v>0.327868852459016</v>
      </c>
      <c r="H1585" t="str">
        <f t="shared" si="777"/>
        <v>3.55023066670849+0.997976430708267i</v>
      </c>
      <c r="I1585" t="str">
        <f t="shared" si="778"/>
        <v>569.806367544849i</v>
      </c>
      <c r="J1585" t="str">
        <f t="shared" si="772"/>
        <v>-438.485895735165+124.655399415052i</v>
      </c>
      <c r="K1585" t="str">
        <f t="shared" si="779"/>
        <v>0.341801807543875-1.2023167263357i</v>
      </c>
      <c r="L1585" t="str">
        <f t="shared" si="780"/>
        <v>0.0692164025903636-0.206870409661033i</v>
      </c>
      <c r="M1585" t="str">
        <f t="shared" si="781"/>
        <v>0.411018210134239-1.40918713599673i</v>
      </c>
      <c r="N1585" t="str">
        <f t="shared" si="782"/>
        <v>-1.80987509899056i</v>
      </c>
      <c r="O1585" t="str">
        <f t="shared" si="783"/>
        <v>-0.236807702139432-0.971556540921547i</v>
      </c>
      <c r="P1585" t="str">
        <f t="shared" si="784"/>
        <v>1.23680770213943+0.971556540921547i</v>
      </c>
      <c r="Q1585" t="str">
        <f t="shared" si="785"/>
        <v>-1.23680770213943+0.838318558069013i</v>
      </c>
      <c r="R1585" t="str">
        <f t="shared" si="786"/>
        <v>-0.320371157561991-1.00268588692538i</v>
      </c>
      <c r="S1585" t="str">
        <f t="shared" si="787"/>
        <v>0.195994543048133i</v>
      </c>
      <c r="T1585" t="str">
        <f t="shared" si="788"/>
        <v>0.196520962228752-0.0627909986321638i</v>
      </c>
      <c r="U1585" t="str">
        <f t="shared" si="789"/>
        <v>0.00005-0.000979342713718957i</v>
      </c>
      <c r="V1585" t="str">
        <f t="shared" si="790"/>
        <v>0.00002-0.0109686383936523i</v>
      </c>
      <c r="W1585" t="str">
        <f t="shared" si="791"/>
        <v>0.0000422726217275193-0.000899232688536293i</v>
      </c>
      <c r="X1585" t="str">
        <f t="shared" si="792"/>
        <v>0.000048378827666071-0.000898615335131664i</v>
      </c>
      <c r="Y1585" t="str">
        <f t="shared" si="793"/>
        <v>0.009+0.729352150457406i</v>
      </c>
      <c r="Z1585" t="str">
        <f t="shared" si="794"/>
        <v>-0.0147909371516888-0.000980680167112679i</v>
      </c>
      <c r="AA1585" t="str">
        <f t="shared" si="795"/>
        <v>0.204588542447521-16.4707125806592i</v>
      </c>
      <c r="AB1585" t="str">
        <f t="shared" si="796"/>
        <v>0.656852316861151-0.20987284237675i</v>
      </c>
      <c r="AC1585" t="str">
        <f t="shared" si="797"/>
        <v>0.974228153926413-1.01188939519986i</v>
      </c>
      <c r="AD1585" t="str">
        <f t="shared" si="798"/>
        <v>0.43196886297413+0.233242971071514i</v>
      </c>
      <c r="AE1585" t="str">
        <f t="shared" si="799"/>
        <v>-0.00616048754788858-0.00387350542292089i</v>
      </c>
      <c r="AF1585" t="str">
        <f t="shared" si="800"/>
        <v>-6.06390361227611-0.943374168177778i</v>
      </c>
      <c r="AG1585" t="str">
        <f t="shared" si="801"/>
        <v>1.01422679482129-0.0255829604497993i</v>
      </c>
      <c r="AH1585" t="str">
        <f t="shared" si="802"/>
        <v>0.0324803157160707+0.0297084943214801i</v>
      </c>
      <c r="AI1585">
        <f t="shared" si="803"/>
        <v>-27.12743597282326</v>
      </c>
      <c r="AJ1585">
        <f t="shared" si="804"/>
        <v>42.447955231548455</v>
      </c>
      <c r="AK1585"/>
      <c r="AL1585"/>
      <c r="AM1585"/>
      <c r="AN1585"/>
    </row>
    <row r="1586" spans="1:40" x14ac:dyDescent="0.35">
      <c r="A1586"/>
      <c r="B1586">
        <f t="shared" ref="B1586:B1649" si="805">B1585+100</f>
        <v>145200</v>
      </c>
      <c r="C1586" s="237" t="str">
        <f t="shared" si="773"/>
        <v>-1.52963634008506E-06+0.0071171292612995i</v>
      </c>
      <c r="D1586" s="208" t="str">
        <f t="shared" si="774"/>
        <v>-2.51367292939773+0.0545646576699629i</v>
      </c>
      <c r="E1586" t="str">
        <f t="shared" si="775"/>
        <v>20500</v>
      </c>
      <c r="F1586" t="str">
        <f t="shared" si="776"/>
        <v>0.327868852459016</v>
      </c>
      <c r="G1586" t="str">
        <f t="shared" si="771"/>
        <v>0.327868852459016</v>
      </c>
      <c r="H1586" t="str">
        <f t="shared" si="777"/>
        <v>3.55061380517281+0.997405775027686i</v>
      </c>
      <c r="I1586" t="str">
        <f t="shared" si="778"/>
        <v>570.199066626547i</v>
      </c>
      <c r="J1586" t="str">
        <f t="shared" si="772"/>
        <v>-439.091874147505+124.741309407756i</v>
      </c>
      <c r="K1586" t="str">
        <f t="shared" si="779"/>
        <v>0.341364331825686-1.20160919377949i</v>
      </c>
      <c r="L1586" t="str">
        <f t="shared" si="780"/>
        <v>0.0691306794526707-0.206756599125936i</v>
      </c>
      <c r="M1586" t="str">
        <f t="shared" si="781"/>
        <v>0.410495011278357-1.40836579290543i</v>
      </c>
      <c r="N1586" t="str">
        <f t="shared" si="782"/>
        <v>-1.81112242848677i</v>
      </c>
      <c r="O1586" t="str">
        <f t="shared" si="783"/>
        <v>-0.238019368739577-0.9712604079776i</v>
      </c>
      <c r="P1586" t="str">
        <f t="shared" si="784"/>
        <v>1.23801936873958+0.9712604079776i</v>
      </c>
      <c r="Q1586" t="str">
        <f t="shared" si="785"/>
        <v>-1.23801936873958+0.83986202050917i</v>
      </c>
      <c r="R1586" t="str">
        <f t="shared" si="786"/>
        <v>-0.320352079011184-1.00185181560851i</v>
      </c>
      <c r="S1586" t="str">
        <f t="shared" si="787"/>
        <v>0.196129618542998i</v>
      </c>
      <c r="T1586" t="str">
        <f t="shared" si="788"/>
        <v>0.196492814431907-0.0628305310559199i</v>
      </c>
      <c r="U1586" t="str">
        <f t="shared" si="789"/>
        <v>0.0000500000000000002-0.000978668235265987i</v>
      </c>
      <c r="V1586" t="str">
        <f t="shared" si="790"/>
        <v>0.00002-0.010961084234979i</v>
      </c>
      <c r="W1586" t="str">
        <f t="shared" si="791"/>
        <v>0.0000422726204029974-0.000898613608197922i</v>
      </c>
      <c r="X1586" t="str">
        <f t="shared" si="792"/>
        <v>0.0000483704033153118-0.000897996737153636i</v>
      </c>
      <c r="Y1586" t="str">
        <f t="shared" si="793"/>
        <v>0.009+0.729854805281981i</v>
      </c>
      <c r="Z1586" t="str">
        <f t="shared" si="794"/>
        <v>-0.0147705554487103-0.000979611258411707i</v>
      </c>
      <c r="AA1586" t="str">
        <f t="shared" si="795"/>
        <v>0.204305996531757-16.459344673135i</v>
      </c>
      <c r="AB1586" t="str">
        <f t="shared" si="796"/>
        <v>0.656758235571488-0.210004975681212i</v>
      </c>
      <c r="AC1586" t="str">
        <f t="shared" si="797"/>
        <v>0.973832155228716-1.01116182804858i</v>
      </c>
      <c r="AD1586" t="str">
        <f t="shared" si="798"/>
        <v>0.432272410360789+0.233194584687784i</v>
      </c>
      <c r="AE1586" t="str">
        <f t="shared" si="799"/>
        <v>-0.00615646356562091-0.00386787246336009i</v>
      </c>
      <c r="AF1586" t="str">
        <f t="shared" si="800"/>
        <v>-6.06428673457054-0.942841117357723i</v>
      </c>
      <c r="AG1586" t="str">
        <f t="shared" si="801"/>
        <v>1.0142140961249-0.0255835447049528i</v>
      </c>
      <c r="AH1586" t="str">
        <f t="shared" si="802"/>
        <v>0.0324672314319242+0.0296693584120984i</v>
      </c>
      <c r="AI1586">
        <f t="shared" si="803"/>
        <v>-27.1345552482614</v>
      </c>
      <c r="AJ1586">
        <f t="shared" si="804"/>
        <v>42.42183941492798</v>
      </c>
      <c r="AK1586"/>
      <c r="AL1586"/>
      <c r="AM1586"/>
      <c r="AN1586"/>
    </row>
    <row r="1587" spans="1:40" x14ac:dyDescent="0.35">
      <c r="A1587"/>
      <c r="B1587">
        <f t="shared" si="805"/>
        <v>145300</v>
      </c>
      <c r="C1587" s="237" t="str">
        <f t="shared" si="773"/>
        <v>-1.52753157766553E-06+0.00711223103101425i</v>
      </c>
      <c r="D1587" s="208" t="str">
        <f t="shared" si="774"/>
        <v>-2.51367291326122+0.0545271045711093i</v>
      </c>
      <c r="E1587" t="str">
        <f t="shared" si="775"/>
        <v>20500</v>
      </c>
      <c r="F1587" t="str">
        <f t="shared" si="776"/>
        <v>0.327868852459016</v>
      </c>
      <c r="G1587" t="str">
        <f t="shared" si="771"/>
        <v>0.327868852459016</v>
      </c>
      <c r="H1587" t="str">
        <f t="shared" si="777"/>
        <v>3.55099624221795+0.996835691415933i</v>
      </c>
      <c r="I1587" t="str">
        <f t="shared" si="778"/>
        <v>570.591765708246i</v>
      </c>
      <c r="J1587" t="str">
        <f t="shared" si="772"/>
        <v>-439.698270044112+124.827219400461i</v>
      </c>
      <c r="K1587" t="str">
        <f t="shared" si="779"/>
        <v>0.340927674288802-1.20090240986651i</v>
      </c>
      <c r="L1587" t="str">
        <f t="shared" si="780"/>
        <v>0.0690451095458501-0.206642894048098i</v>
      </c>
      <c r="M1587" t="str">
        <f t="shared" si="781"/>
        <v>0.409972783834652-1.40754530391461i</v>
      </c>
      <c r="N1587" t="str">
        <f t="shared" si="782"/>
        <v>-1.81236975798297i</v>
      </c>
      <c r="O1587" t="str">
        <f t="shared" si="783"/>
        <v>-0.239230665021878-0.970962763916923i</v>
      </c>
      <c r="P1587" t="str">
        <f t="shared" si="784"/>
        <v>1.23923066502188+0.970962763916923i</v>
      </c>
      <c r="Q1587" t="str">
        <f t="shared" si="785"/>
        <v>-1.23923066502188+0.841406994066047i</v>
      </c>
      <c r="R1587" t="str">
        <f t="shared" si="786"/>
        <v>-0.320332983821811-1.00101878685575i</v>
      </c>
      <c r="S1587" t="str">
        <f t="shared" si="787"/>
        <v>0.196264694037862i</v>
      </c>
      <c r="T1587" t="str">
        <f t="shared" si="788"/>
        <v>0.196464645928396-0.0628700550600231i</v>
      </c>
      <c r="U1587" t="str">
        <f t="shared" si="789"/>
        <v>0.0000499999999999999-0.000977994685207298i</v>
      </c>
      <c r="V1587" t="str">
        <f t="shared" si="790"/>
        <v>0.00002-0.0109535404743218i</v>
      </c>
      <c r="W1587" t="str">
        <f t="shared" si="791"/>
        <v>0.0000422726190775627-0.000897995380155926i</v>
      </c>
      <c r="X1587" t="str">
        <f t="shared" si="792"/>
        <v>0.0000483619963475545-0.000897378990689733i</v>
      </c>
      <c r="Y1587" t="str">
        <f t="shared" si="793"/>
        <v>0.009+0.730357460106555i</v>
      </c>
      <c r="Z1587" t="str">
        <f t="shared" si="794"/>
        <v>-0.0147502158661378-0.000978544635039952i</v>
      </c>
      <c r="AA1587" t="str">
        <f t="shared" si="795"/>
        <v>0.204024036100606-16.4479924635652i</v>
      </c>
      <c r="AB1587" t="str">
        <f t="shared" si="796"/>
        <v>0.656664085071797-0.210137080843798i</v>
      </c>
      <c r="AC1587" t="str">
        <f t="shared" si="797"/>
        <v>0.973436941681107-1.01043493321261i</v>
      </c>
      <c r="AD1587" t="str">
        <f t="shared" si="798"/>
        <v>0.432575938755748+0.233145825090945i</v>
      </c>
      <c r="AE1587" t="str">
        <f t="shared" si="799"/>
        <v>-0.00615244487881976-0.00386224611249704i</v>
      </c>
      <c r="AF1587" t="str">
        <f t="shared" si="800"/>
        <v>-6.06466915547917-0.942308586844824i</v>
      </c>
      <c r="AG1587" t="str">
        <f t="shared" si="801"/>
        <v>1.01420139271989-0.0255841271105876i</v>
      </c>
      <c r="AH1587" t="str">
        <f t="shared" si="802"/>
        <v>0.0324541562823518+0.0296302667143209i</v>
      </c>
      <c r="AI1587">
        <f t="shared" si="803"/>
        <v>-27.141671329471482</v>
      </c>
      <c r="AJ1587">
        <f t="shared" si="804"/>
        <v>42.39571527943319</v>
      </c>
      <c r="AK1587"/>
      <c r="AL1587"/>
      <c r="AM1587"/>
      <c r="AN1587"/>
    </row>
    <row r="1588" spans="1:40" x14ac:dyDescent="0.35">
      <c r="A1588"/>
      <c r="B1588">
        <f t="shared" si="805"/>
        <v>145400</v>
      </c>
      <c r="C1588" s="237" t="str">
        <f t="shared" si="773"/>
        <v>-0.0000015254311564532+0.00710733953832131i</v>
      </c>
      <c r="D1588" s="208" t="str">
        <f t="shared" si="774"/>
        <v>-2.51367289715799+0.0544896031271301i</v>
      </c>
      <c r="E1588" t="str">
        <f t="shared" si="775"/>
        <v>20500</v>
      </c>
      <c r="F1588" t="str">
        <f t="shared" si="776"/>
        <v>0.327868852459016</v>
      </c>
      <c r="G1588" t="str">
        <f t="shared" si="771"/>
        <v>0.327868852459016</v>
      </c>
      <c r="H1588" t="str">
        <f t="shared" si="777"/>
        <v>3.5513779794971+0.996266179195344i</v>
      </c>
      <c r="I1588" t="str">
        <f t="shared" si="778"/>
        <v>570.984464789945i</v>
      </c>
      <c r="J1588" t="str">
        <f t="shared" si="772"/>
        <v>-440.305083424984+124.913129393167i</v>
      </c>
      <c r="K1588" t="str">
        <f t="shared" si="779"/>
        <v>0.3404918329497-1.20019637359789i</v>
      </c>
      <c r="L1588" t="str">
        <f t="shared" si="780"/>
        <v>0.0689596925200914-0.206529294326731i</v>
      </c>
      <c r="M1588" t="str">
        <f t="shared" si="781"/>
        <v>0.409451525469791-1.40672566792462i</v>
      </c>
      <c r="N1588" t="str">
        <f t="shared" si="782"/>
        <v>-1.81361708747917i</v>
      </c>
      <c r="O1588" t="str">
        <f t="shared" si="783"/>
        <v>-0.240441589101774-0.970663609202598i</v>
      </c>
      <c r="P1588" t="str">
        <f t="shared" si="784"/>
        <v>1.24044158910177+0.970663609202598i</v>
      </c>
      <c r="Q1588" t="str">
        <f t="shared" si="785"/>
        <v>-1.24044158910177+0.842953478276572i</v>
      </c>
      <c r="R1588" t="str">
        <f t="shared" si="786"/>
        <v>-0.320313871985926-1.00018679850276i</v>
      </c>
      <c r="S1588" t="str">
        <f t="shared" si="787"/>
        <v>0.196399769532727i</v>
      </c>
      <c r="T1588" t="str">
        <f t="shared" si="788"/>
        <v>0.196436456715618-0.0629095706361713i</v>
      </c>
      <c r="U1588" t="str">
        <f t="shared" si="789"/>
        <v>0.0000500000000000001-0.00097732206162738i</v>
      </c>
      <c r="V1588" t="str">
        <f t="shared" si="790"/>
        <v>0.00002-0.0109460070902266i</v>
      </c>
      <c r="W1588" t="str">
        <f t="shared" si="791"/>
        <v>0.0000422726177512158-0.000897378002651805i</v>
      </c>
      <c r="X1588" t="str">
        <f t="shared" si="792"/>
        <v>0.0000483536067149972-0.000896762093983413i</v>
      </c>
      <c r="Y1588" t="str">
        <f t="shared" si="793"/>
        <v>0.009+0.730860114931129i</v>
      </c>
      <c r="Z1588" t="str">
        <f t="shared" si="794"/>
        <v>-0.0147299182879554-0.000977480290036686i</v>
      </c>
      <c r="AA1588" t="str">
        <f t="shared" si="795"/>
        <v>0.203742659535971-16.4366559194219i</v>
      </c>
      <c r="AB1588" t="str">
        <f t="shared" si="796"/>
        <v>0.656569865353382-0.21026915783676i</v>
      </c>
      <c r="AC1588" t="str">
        <f t="shared" si="797"/>
        <v>0.973042511444574-1.00970870981392i</v>
      </c>
      <c r="AD1588" t="str">
        <f t="shared" si="798"/>
        <v>0.432879447724325+0.233096692243389i</v>
      </c>
      <c r="AE1588" t="str">
        <f t="shared" si="799"/>
        <v>-0.0061484314711739-0.00385662635805029i</v>
      </c>
      <c r="AF1588" t="str">
        <f t="shared" si="800"/>
        <v>-6.06505087665509-0.941776576068214i</v>
      </c>
      <c r="AG1588" t="str">
        <f t="shared" si="801"/>
        <v>1.0141886846134-0.0255847076445152i</v>
      </c>
      <c r="AH1588" t="str">
        <f t="shared" si="802"/>
        <v>0.0324410902291581+0.0295912191463253i</v>
      </c>
      <c r="AI1588">
        <f t="shared" si="803"/>
        <v>-27.148784223022734</v>
      </c>
      <c r="AJ1588">
        <f t="shared" si="804"/>
        <v>42.369582835432126</v>
      </c>
      <c r="AK1588"/>
      <c r="AL1588"/>
      <c r="AM1588"/>
      <c r="AN1588"/>
    </row>
    <row r="1589" spans="1:40" x14ac:dyDescent="0.35">
      <c r="A1589"/>
      <c r="B1589">
        <f t="shared" si="805"/>
        <v>145500</v>
      </c>
      <c r="C1589" s="237" t="str">
        <f t="shared" si="773"/>
        <v>-1.52333506451759E-06+0.00710245476932873i</v>
      </c>
      <c r="D1589" s="208" t="str">
        <f t="shared" si="774"/>
        <v>-2.51367288108796+0.0544521532315203i</v>
      </c>
      <c r="E1589" t="str">
        <f t="shared" si="775"/>
        <v>20500</v>
      </c>
      <c r="F1589" t="str">
        <f t="shared" si="776"/>
        <v>0.327868852459016</v>
      </c>
      <c r="G1589" t="str">
        <f t="shared" si="771"/>
        <v>0.327868852459016</v>
      </c>
      <c r="H1589" t="str">
        <f t="shared" si="777"/>
        <v>3.55175901865884+0.995697237688707i</v>
      </c>
      <c r="I1589" t="str">
        <f t="shared" si="778"/>
        <v>571.377163871644i</v>
      </c>
      <c r="J1589" t="str">
        <f t="shared" si="772"/>
        <v>-440.912314290123+124.999039385872i</v>
      </c>
      <c r="K1589" t="str">
        <f t="shared" si="779"/>
        <v>0.340056805830666-1.1994910839759i</v>
      </c>
      <c r="L1589" t="str">
        <f t="shared" si="780"/>
        <v>0.0688744280265339-0.206415799861008i</v>
      </c>
      <c r="M1589" t="str">
        <f t="shared" si="781"/>
        <v>0.4089312338572-1.40590688383691i</v>
      </c>
      <c r="N1589" t="str">
        <f t="shared" si="782"/>
        <v>-1.81486441697538i</v>
      </c>
      <c r="O1589" t="str">
        <f t="shared" si="783"/>
        <v>-0.24165213909528-0.970362944300057i</v>
      </c>
      <c r="P1589" t="str">
        <f t="shared" si="784"/>
        <v>1.24165213909528+0.970362944300057i</v>
      </c>
      <c r="Q1589" t="str">
        <f t="shared" si="785"/>
        <v>-1.24165213909528+0.844501472675323i</v>
      </c>
      <c r="R1589" t="str">
        <f t="shared" si="786"/>
        <v>-0.320294743495582-0.999355848391143i</v>
      </c>
      <c r="S1589" t="str">
        <f t="shared" si="787"/>
        <v>0.196534845027591i</v>
      </c>
      <c r="T1589" t="str">
        <f t="shared" si="788"/>
        <v>0.19640824679097-0.0629490777760562i</v>
      </c>
      <c r="U1589" t="str">
        <f t="shared" si="789"/>
        <v>0.0000499999999999998-0.000976650362615947i</v>
      </c>
      <c r="V1589" t="str">
        <f t="shared" si="790"/>
        <v>0.00002-0.0109384840612986i</v>
      </c>
      <c r="W1589" t="str">
        <f t="shared" si="791"/>
        <v>0.0000422726164239565-0.000896761473931849i</v>
      </c>
      <c r="X1589" t="str">
        <f t="shared" si="792"/>
        <v>0.0000483452343699991-0.000896146045282884i</v>
      </c>
      <c r="Y1589" t="str">
        <f t="shared" si="793"/>
        <v>0.009+0.731362769755704i</v>
      </c>
      <c r="Z1589" t="str">
        <f t="shared" si="794"/>
        <v>-0.0147096625985454-0.000976418216467996i</v>
      </c>
      <c r="AA1589" t="str">
        <f t="shared" si="795"/>
        <v>0.203461865225347-16.4253350082671i</v>
      </c>
      <c r="AB1589" t="str">
        <f t="shared" si="796"/>
        <v>0.656475576407545-0.210401206632327i</v>
      </c>
      <c r="AC1589" t="str">
        <f t="shared" si="797"/>
        <v>0.972648862685473-1.00898315697537i</v>
      </c>
      <c r="AD1589" t="str">
        <f t="shared" si="798"/>
        <v>0.433182936831688+0.233047186107975i</v>
      </c>
      <c r="AE1589" t="str">
        <f t="shared" si="799"/>
        <v>-0.0061444233264287-0.00385101318777429i</v>
      </c>
      <c r="AF1589" t="str">
        <f t="shared" si="800"/>
        <v>-6.0654318997468-0.941245084457187i</v>
      </c>
      <c r="AG1589" t="str">
        <f t="shared" si="801"/>
        <v>1.01417597181259-0.0255852862845991i</v>
      </c>
      <c r="AH1589" t="str">
        <f t="shared" si="802"/>
        <v>0.032428033234281+0.0295522156265213i</v>
      </c>
      <c r="AI1589">
        <f t="shared" si="803"/>
        <v>-27.155893935472868</v>
      </c>
      <c r="AJ1589">
        <f t="shared" si="804"/>
        <v>42.343442093261466</v>
      </c>
      <c r="AK1589"/>
      <c r="AL1589"/>
      <c r="AM1589"/>
      <c r="AN1589"/>
    </row>
    <row r="1590" spans="1:40" x14ac:dyDescent="0.35">
      <c r="A1590"/>
      <c r="B1590">
        <f t="shared" si="805"/>
        <v>145600</v>
      </c>
      <c r="C1590" s="237" t="str">
        <f t="shared" si="773"/>
        <v>-1.52124328996916E-06+0.00709757671018274i</v>
      </c>
      <c r="D1590" s="208" t="str">
        <f t="shared" si="774"/>
        <v>-2.51367286505101+0.0544147547780677i</v>
      </c>
      <c r="E1590" t="str">
        <f t="shared" si="775"/>
        <v>20500</v>
      </c>
      <c r="F1590" t="str">
        <f t="shared" si="776"/>
        <v>0.327868852459016</v>
      </c>
      <c r="G1590" t="str">
        <f t="shared" si="771"/>
        <v>0.327868852459016</v>
      </c>
      <c r="H1590" t="str">
        <f t="shared" si="777"/>
        <v>3.55213936134701+0.995128866219237i</v>
      </c>
      <c r="I1590" t="str">
        <f t="shared" si="778"/>
        <v>571.769862953342i</v>
      </c>
      <c r="J1590" t="str">
        <f t="shared" si="772"/>
        <v>-441.519962639527+125.084949378576i</v>
      </c>
      <c r="K1590" t="str">
        <f t="shared" si="779"/>
        <v>0.339622590959806-1.19878654000395i</v>
      </c>
      <c r="L1590" t="str">
        <f t="shared" si="780"/>
        <v>0.0687893157172626-0.206302410550068i</v>
      </c>
      <c r="M1590" t="str">
        <f t="shared" si="781"/>
        <v>0.408411906677069-1.40508895055402i</v>
      </c>
      <c r="N1590" t="str">
        <f t="shared" si="782"/>
        <v>-1.81611174647158i</v>
      </c>
      <c r="O1590" t="str">
        <f t="shared" si="783"/>
        <v>-0.242862313118967-0.970060769677088i</v>
      </c>
      <c r="P1590" t="str">
        <f t="shared" si="784"/>
        <v>1.24286231311897+0.970060769677088i</v>
      </c>
      <c r="Q1590" t="str">
        <f t="shared" si="785"/>
        <v>-1.24286231311897+0.846050976794492i</v>
      </c>
      <c r="R1590" t="str">
        <f t="shared" si="786"/>
        <v>-0.320275598342808-0.998525934368457i</v>
      </c>
      <c r="S1590" t="str">
        <f t="shared" si="787"/>
        <v>0.196669920522455i</v>
      </c>
      <c r="T1590" t="str">
        <f t="shared" si="788"/>
        <v>0.196380016151855-0.0629885764713618i</v>
      </c>
      <c r="U1590" t="str">
        <f t="shared" si="789"/>
        <v>0.00005-0.000975979586268i</v>
      </c>
      <c r="V1590" t="str">
        <f t="shared" si="790"/>
        <v>0.00002-0.0109309713662016i</v>
      </c>
      <c r="W1590" t="str">
        <f t="shared" si="791"/>
        <v>0.0000422726150957848-0.000896145792247207i</v>
      </c>
      <c r="X1590" t="str">
        <f t="shared" si="792"/>
        <v>0.0000483368792650851-0.000895530842841221i</v>
      </c>
      <c r="Y1590" t="str">
        <f t="shared" si="793"/>
        <v>0.009+0.731865424580278i</v>
      </c>
      <c r="Z1590" t="str">
        <f t="shared" si="794"/>
        <v>-0.0146894486826883-0.00097535840742677i</v>
      </c>
      <c r="AA1590" t="str">
        <f t="shared" si="795"/>
        <v>0.203181651561795-16.4140296977521i</v>
      </c>
      <c r="AB1590" t="str">
        <f t="shared" si="796"/>
        <v>0.656381218225604-0.210533227202704i</v>
      </c>
      <c r="AC1590" t="str">
        <f t="shared" si="797"/>
        <v>0.972255993575538-1.00825827382072i</v>
      </c>
      <c r="AD1590" t="str">
        <f t="shared" si="798"/>
        <v>0.433486405642853+0.232997306648033i</v>
      </c>
      <c r="AE1590" t="str">
        <f t="shared" si="799"/>
        <v>-0.00614042042838676-0.00384540658945985i</v>
      </c>
      <c r="AF1590" t="str">
        <f t="shared" si="800"/>
        <v>-6.06581222639802-0.940714111441169i</v>
      </c>
      <c r="AG1590" t="str">
        <f t="shared" si="801"/>
        <v>1.01416325432462-0.0255858630087542i</v>
      </c>
      <c r="AH1590" t="str">
        <f t="shared" si="802"/>
        <v>0.0324149852597953+0.0295132560735527i</v>
      </c>
      <c r="AI1590">
        <f t="shared" si="803"/>
        <v>-27.163000473367092</v>
      </c>
      <c r="AJ1590">
        <f t="shared" si="804"/>
        <v>42.31729306322574</v>
      </c>
      <c r="AK1590"/>
      <c r="AL1590"/>
      <c r="AM1590"/>
      <c r="AN1590"/>
    </row>
    <row r="1591" spans="1:40" x14ac:dyDescent="0.35">
      <c r="A1591"/>
      <c r="B1591">
        <f t="shared" si="805"/>
        <v>145700</v>
      </c>
      <c r="C1591" s="237" t="str">
        <f t="shared" si="773"/>
        <v>-1.51915582095917E-06+0.00709270534706761i</v>
      </c>
      <c r="D1591" s="208" t="str">
        <f t="shared" si="774"/>
        <v>-2.51367284904708+0.0543774076608517i</v>
      </c>
      <c r="E1591" t="str">
        <f t="shared" si="775"/>
        <v>20500</v>
      </c>
      <c r="F1591" t="str">
        <f t="shared" si="776"/>
        <v>0.327868852459016</v>
      </c>
      <c r="G1591" t="str">
        <f t="shared" si="771"/>
        <v>0.327868852459016</v>
      </c>
      <c r="H1591" t="str">
        <f t="shared" si="777"/>
        <v>3.5525190092009+0.994561064110612i</v>
      </c>
      <c r="I1591" t="str">
        <f t="shared" si="778"/>
        <v>572.162562035041i</v>
      </c>
      <c r="J1591" t="str">
        <f t="shared" si="772"/>
        <v>-442.128028473198+125.170859371282i</v>
      </c>
      <c r="K1591" t="str">
        <f t="shared" si="779"/>
        <v>0.339189186371012-1.19808274068661i</v>
      </c>
      <c r="L1591" t="str">
        <f t="shared" si="780"/>
        <v>0.0687043552453039-0.206189126293007i</v>
      </c>
      <c r="M1591" t="str">
        <f t="shared" si="781"/>
        <v>0.407893541616316-1.40427186697962i</v>
      </c>
      <c r="N1591" t="str">
        <f t="shared" si="782"/>
        <v>-1.81735907596778i</v>
      </c>
      <c r="O1591" t="str">
        <f t="shared" si="783"/>
        <v>-0.244072109290019-0.969757085803822i</v>
      </c>
      <c r="P1591" t="str">
        <f t="shared" si="784"/>
        <v>1.24407210929002+0.969757085803822i</v>
      </c>
      <c r="Q1591" t="str">
        <f t="shared" si="785"/>
        <v>-1.24407210929002+0.847601990163958i</v>
      </c>
      <c r="R1591" t="str">
        <f t="shared" si="786"/>
        <v>-0.320256436519629-0.997697054288133i</v>
      </c>
      <c r="S1591" t="str">
        <f t="shared" si="787"/>
        <v>0.19680499601732i</v>
      </c>
      <c r="T1591" t="str">
        <f t="shared" si="788"/>
        <v>0.196351764795668-0.0630280667137667i</v>
      </c>
      <c r="U1591" t="str">
        <f t="shared" si="789"/>
        <v>0.0000500000000000002-0.000975309730683743i</v>
      </c>
      <c r="V1591" t="str">
        <f t="shared" si="790"/>
        <v>0.00002-0.0109234689836579i</v>
      </c>
      <c r="W1591" t="str">
        <f t="shared" si="791"/>
        <v>0.000042272613766701-0.000895530955853807i</v>
      </c>
      <c r="X1591" t="str">
        <f t="shared" si="792"/>
        <v>0.0000483285413529424-0.000894916484916285i</v>
      </c>
      <c r="Y1591" t="str">
        <f t="shared" si="793"/>
        <v>0.009+0.732368079404853i</v>
      </c>
      <c r="Z1591" t="str">
        <f t="shared" si="794"/>
        <v>-0.014669276425561-0.000974300856032518i</v>
      </c>
      <c r="AA1591" t="str">
        <f t="shared" si="795"/>
        <v>0.202902016943924-16.4027399556178i</v>
      </c>
      <c r="AB1591" t="str">
        <f t="shared" si="796"/>
        <v>0.656286790798853-0.210665219520077i</v>
      </c>
      <c r="AC1591" t="str">
        <f t="shared" si="797"/>
        <v>0.971863902291821-1.00753405947459i</v>
      </c>
      <c r="AD1591" t="str">
        <f t="shared" si="798"/>
        <v>0.433789853722692+0.232947053827354i</v>
      </c>
      <c r="AE1591" t="str">
        <f t="shared" si="799"/>
        <v>-0.00613642276090756-0.00383980655093371i</v>
      </c>
      <c r="AF1591" t="str">
        <f t="shared" si="800"/>
        <v>-6.06619185824798-0.94018365644976i</v>
      </c>
      <c r="AG1591" t="str">
        <f t="shared" si="801"/>
        <v>1.01415053215666-0.0255864377949486i</v>
      </c>
      <c r="AH1591" t="str">
        <f t="shared" si="802"/>
        <v>0.0324019462679131+0.0294743404062965i</v>
      </c>
      <c r="AI1591">
        <f t="shared" si="803"/>
        <v>-27.170103843238049</v>
      </c>
      <c r="AJ1591">
        <f t="shared" si="804"/>
        <v>42.291135755596571</v>
      </c>
      <c r="AK1591"/>
      <c r="AL1591"/>
      <c r="AM1591"/>
      <c r="AN1591"/>
    </row>
    <row r="1592" spans="1:40" x14ac:dyDescent="0.35">
      <c r="A1592"/>
      <c r="B1592">
        <f t="shared" si="805"/>
        <v>145800</v>
      </c>
      <c r="C1592" s="237" t="str">
        <f t="shared" si="773"/>
        <v>-1.51707264567949E-06+0.00708784066620549i</v>
      </c>
      <c r="D1592" s="208" t="str">
        <f t="shared" si="774"/>
        <v>-2.51367283307608+0.0543401117742421i</v>
      </c>
      <c r="E1592" t="str">
        <f t="shared" si="775"/>
        <v>20500</v>
      </c>
      <c r="F1592" t="str">
        <f t="shared" si="776"/>
        <v>0.327868852459016</v>
      </c>
      <c r="G1592" t="str">
        <f t="shared" si="771"/>
        <v>0.327868852459016</v>
      </c>
      <c r="H1592" t="str">
        <f t="shared" si="777"/>
        <v>3.55289796385512+0.993993830686966i</v>
      </c>
      <c r="I1592" t="str">
        <f t="shared" si="778"/>
        <v>572.55526111674i</v>
      </c>
      <c r="J1592" t="str">
        <f t="shared" si="772"/>
        <v>-442.736511791135+125.256769363987i</v>
      </c>
      <c r="K1592" t="str">
        <f t="shared" si="779"/>
        <v>0.338756590103929-1.19737968502957i</v>
      </c>
      <c r="L1592" t="str">
        <f t="shared" si="780"/>
        <v>0.0686195462646259-0.206075946988888i</v>
      </c>
      <c r="M1592" t="str">
        <f t="shared" si="781"/>
        <v>0.407376136368555-1.40345563201846i</v>
      </c>
      <c r="N1592" t="str">
        <f t="shared" si="782"/>
        <v>-1.81860640546398i</v>
      </c>
      <c r="O1592" t="str">
        <f t="shared" si="783"/>
        <v>-0.245281525726197-0.969451893152739i</v>
      </c>
      <c r="P1592" t="str">
        <f t="shared" si="784"/>
        <v>1.2452815257262+0.969451893152739i</v>
      </c>
      <c r="Q1592" t="str">
        <f t="shared" si="785"/>
        <v>-1.2452815257262+0.849154512311241i</v>
      </c>
      <c r="R1592" t="str">
        <f t="shared" si="786"/>
        <v>-0.320237258018071-0.99686920600949i</v>
      </c>
      <c r="S1592" t="str">
        <f t="shared" si="787"/>
        <v>0.196940071512184i</v>
      </c>
      <c r="T1592" t="str">
        <f t="shared" si="788"/>
        <v>0.196323492719803-0.0630675484949446i</v>
      </c>
      <c r="U1592" t="str">
        <f t="shared" si="789"/>
        <v>0.0000499999999999999-0.000974640793968591i</v>
      </c>
      <c r="V1592" t="str">
        <f t="shared" si="790"/>
        <v>0.00002-0.0109159768924482i</v>
      </c>
      <c r="W1592" t="str">
        <f t="shared" si="791"/>
        <v>0.0000422726124367041-0.000894916963012351i</v>
      </c>
      <c r="X1592" t="str">
        <f t="shared" si="792"/>
        <v>0.000048320220586419-0.000894302969770669i</v>
      </c>
      <c r="Y1592" t="str">
        <f t="shared" si="793"/>
        <v>0.009+0.732870734229427i</v>
      </c>
      <c r="Z1592" t="str">
        <f t="shared" si="794"/>
        <v>-0.0146491457127334-0.000973245555431225i</v>
      </c>
      <c r="AA1592" t="str">
        <f t="shared" si="795"/>
        <v>0.202622959775864-16.391465749694i</v>
      </c>
      <c r="AB1592" t="str">
        <f t="shared" si="796"/>
        <v>0.656192294118581-0.210797183556618i</v>
      </c>
      <c r="AC1592" t="str">
        <f t="shared" si="797"/>
        <v>0.971472587016681-1.0068105130625i</v>
      </c>
      <c r="AD1592" t="str">
        <f t="shared" si="798"/>
        <v>0.434093280635922+0.232896427610194i</v>
      </c>
      <c r="AE1592" t="str">
        <f t="shared" si="799"/>
        <v>-0.00613243030790662-0.00383421306005825i</v>
      </c>
      <c r="AF1592" t="str">
        <f t="shared" si="800"/>
        <v>-6.0665707969312-0.939653718912724i</v>
      </c>
      <c r="AG1592" t="str">
        <f t="shared" si="801"/>
        <v>1.0141378053159-0.0255870106212014i</v>
      </c>
      <c r="AH1592" t="str">
        <f t="shared" si="802"/>
        <v>0.0323889162209777+0.0294354685438592i</v>
      </c>
      <c r="AI1592">
        <f t="shared" si="803"/>
        <v>-27.177204051607042</v>
      </c>
      <c r="AJ1592">
        <f t="shared" si="804"/>
        <v>42.264970180614803</v>
      </c>
      <c r="AK1592"/>
      <c r="AL1592"/>
      <c r="AM1592"/>
      <c r="AN1592"/>
    </row>
    <row r="1593" spans="1:40" x14ac:dyDescent="0.35">
      <c r="A1593"/>
      <c r="B1593">
        <f t="shared" si="805"/>
        <v>145900</v>
      </c>
      <c r="C1593" s="237" t="str">
        <f t="shared" si="773"/>
        <v>-1.51499375236246E-06+0.00708298265385631i</v>
      </c>
      <c r="D1593" s="208" t="str">
        <f t="shared" si="774"/>
        <v>-2.51367281713789+0.0543028670128984i</v>
      </c>
      <c r="E1593" t="str">
        <f t="shared" si="775"/>
        <v>20500</v>
      </c>
      <c r="F1593" t="str">
        <f t="shared" si="776"/>
        <v>0.327868852459016</v>
      </c>
      <c r="G1593" t="str">
        <f t="shared" si="771"/>
        <v>0.327868852459016</v>
      </c>
      <c r="H1593" t="str">
        <f t="shared" si="777"/>
        <v>3.55327622693961+0.993427165272852i</v>
      </c>
      <c r="I1593" t="str">
        <f t="shared" si="778"/>
        <v>572.947960198439i</v>
      </c>
      <c r="J1593" t="str">
        <f t="shared" si="772"/>
        <v>-443.345412593338+125.342679356692i</v>
      </c>
      <c r="K1593" t="str">
        <f t="shared" si="779"/>
        <v>0.338324800203958-1.19667737203971i</v>
      </c>
      <c r="L1593" t="str">
        <f t="shared" si="780"/>
        <v>0.0685348884301317-0.205962872536739i</v>
      </c>
      <c r="M1593" t="str">
        <f t="shared" si="781"/>
        <v>0.40685968863409-1.40264024457645i</v>
      </c>
      <c r="N1593" t="str">
        <f t="shared" si="782"/>
        <v>-1.81985373496019i</v>
      </c>
      <c r="O1593" t="str">
        <f t="shared" si="783"/>
        <v>-0.246490560545864-0.969145192198664i</v>
      </c>
      <c r="P1593" t="str">
        <f t="shared" si="784"/>
        <v>1.24649056054586+0.969145192198664i</v>
      </c>
      <c r="Q1593" t="str">
        <f t="shared" si="785"/>
        <v>-1.24649056054586+0.850708542761526i</v>
      </c>
      <c r="R1593" t="str">
        <f t="shared" si="786"/>
        <v>-0.320218062830135-0.996042387397709i</v>
      </c>
      <c r="S1593" t="str">
        <f t="shared" si="787"/>
        <v>0.197075147007049i</v>
      </c>
      <c r="T1593" t="str">
        <f t="shared" si="788"/>
        <v>0.196295199921656-0.0631070218065613i</v>
      </c>
      <c r="U1593" t="str">
        <f t="shared" si="789"/>
        <v>0.0000500000000000001-0.000973972774233181i</v>
      </c>
      <c r="V1593" t="str">
        <f t="shared" si="790"/>
        <v>0.00002-0.0109084950714116i</v>
      </c>
      <c r="W1593" t="str">
        <f t="shared" si="791"/>
        <v>0.0000422726111057954-0.000894303811988347i</v>
      </c>
      <c r="X1593" t="str">
        <f t="shared" si="792"/>
        <v>0.0000483119169185273-0.000893690295671812i</v>
      </c>
      <c r="Y1593" t="str">
        <f t="shared" si="793"/>
        <v>0.009+0.733373389054001i</v>
      </c>
      <c r="Z1593" t="str">
        <f t="shared" si="794"/>
        <v>-0.0146290564301698-0.000972192498795325i</v>
      </c>
      <c r="AA1593" t="str">
        <f t="shared" si="795"/>
        <v>0.202344478467244-16.3802070478991i</v>
      </c>
      <c r="AB1593" t="str">
        <f t="shared" si="796"/>
        <v>0.656097728176086-0.210929119284468i</v>
      </c>
      <c r="AC1593" t="str">
        <f t="shared" si="797"/>
        <v>0.971082045937795-1.0060876337109i</v>
      </c>
      <c r="AD1593" t="str">
        <f t="shared" si="798"/>
        <v>0.434396685947103+0.232845427961289i</v>
      </c>
      <c r="AE1593" t="str">
        <f t="shared" si="799"/>
        <v>-0.00612844305335617-0.00382862610473206i</v>
      </c>
      <c r="AF1593" t="str">
        <f t="shared" si="800"/>
        <v>-6.0669490440775-0.939124298259954i</v>
      </c>
      <c r="AG1593" t="str">
        <f t="shared" si="801"/>
        <v>1.01412507380952-0.0255875814655826i</v>
      </c>
      <c r="AH1593" t="str">
        <f t="shared" si="802"/>
        <v>0.0323758950814691+0.029396640405581i</v>
      </c>
      <c r="AI1593">
        <f t="shared" si="803"/>
        <v>-27.18430110498252</v>
      </c>
      <c r="AJ1593">
        <f t="shared" si="804"/>
        <v>42.238796348490126</v>
      </c>
      <c r="AK1593"/>
      <c r="AL1593"/>
      <c r="AM1593"/>
      <c r="AN1593"/>
    </row>
    <row r="1594" spans="1:40" x14ac:dyDescent="0.35">
      <c r="A1594"/>
      <c r="B1594">
        <f t="shared" si="805"/>
        <v>146000</v>
      </c>
      <c r="C1594" s="237" t="str">
        <f t="shared" si="773"/>
        <v>-1.51291912928069E-06+0.00707813129631766i</v>
      </c>
      <c r="D1594" s="208" t="str">
        <f t="shared" si="774"/>
        <v>-2.51367280123245+0.0542656732717687i</v>
      </c>
      <c r="E1594" t="str">
        <f t="shared" si="775"/>
        <v>20500</v>
      </c>
      <c r="F1594" t="str">
        <f t="shared" si="776"/>
        <v>0.327868852459016</v>
      </c>
      <c r="G1594" t="str">
        <f t="shared" si="771"/>
        <v>0.327868852459016</v>
      </c>
      <c r="H1594" t="str">
        <f t="shared" si="777"/>
        <v>3.55365380007979+0.992861067193329i</v>
      </c>
      <c r="I1594" t="str">
        <f t="shared" si="778"/>
        <v>573.340659280137i</v>
      </c>
      <c r="J1594" t="str">
        <f t="shared" si="772"/>
        <v>-443.954730879808+125.428589349397i</v>
      </c>
      <c r="K1594" t="str">
        <f t="shared" si="779"/>
        <v>0.337893814722222-1.19597580072503i</v>
      </c>
      <c r="L1594" t="str">
        <f t="shared" si="780"/>
        <v>0.0684503813976603-0.205849902835552i</v>
      </c>
      <c r="M1594" t="str">
        <f t="shared" si="781"/>
        <v>0.406344196119882-1.40182570356058i</v>
      </c>
      <c r="N1594" t="str">
        <f t="shared" si="782"/>
        <v>-1.82110106445639i</v>
      </c>
      <c r="O1594" t="str">
        <f t="shared" si="783"/>
        <v>-0.247699211867948-0.968836983418778i</v>
      </c>
      <c r="P1594" t="str">
        <f t="shared" si="784"/>
        <v>1.24769921186795+0.968836983418778i</v>
      </c>
      <c r="Q1594" t="str">
        <f t="shared" si="785"/>
        <v>-1.24769921186795+0.852264081037612i</v>
      </c>
      <c r="R1594" t="str">
        <f t="shared" si="786"/>
        <v>-0.320198850947842-0.995216596323825i</v>
      </c>
      <c r="S1594" t="str">
        <f t="shared" si="787"/>
        <v>0.197210222501913i</v>
      </c>
      <c r="T1594" t="str">
        <f t="shared" si="788"/>
        <v>0.196266886398618-0.0631464866402808i</v>
      </c>
      <c r="U1594" t="str">
        <f t="shared" si="789"/>
        <v>0.0000499999999999998-0.00097330566959329i</v>
      </c>
      <c r="V1594" t="str">
        <f t="shared" si="790"/>
        <v>0.00002-0.0109010234994449i</v>
      </c>
      <c r="W1594" t="str">
        <f t="shared" si="791"/>
        <v>0.0000422726097739739-0.000893691501052024i</v>
      </c>
      <c r="X1594" t="str">
        <f t="shared" si="792"/>
        <v>0.0000483036303024375-0.000893078460891825i</v>
      </c>
      <c r="Y1594" t="str">
        <f t="shared" si="793"/>
        <v>0.009+0.733876043878576i</v>
      </c>
      <c r="Z1594" t="str">
        <f t="shared" si="794"/>
        <v>-0.0146090084642245-0.00097114167932345i</v>
      </c>
      <c r="AA1594" t="str">
        <f t="shared" si="795"/>
        <v>0.202066571433168-16.3689638182397i</v>
      </c>
      <c r="AB1594" t="str">
        <f t="shared" si="796"/>
        <v>0.656003092962645-0.211061026675768i</v>
      </c>
      <c r="AC1594" t="str">
        <f t="shared" si="797"/>
        <v>0.970692277248085-1.00536542054708i</v>
      </c>
      <c r="AD1594" t="str">
        <f t="shared" si="798"/>
        <v>0.434700069220667+0.232794054845828i</v>
      </c>
      <c r="AE1594" t="str">
        <f t="shared" si="799"/>
        <v>-0.0061244609812842-0.00382304567288882i</v>
      </c>
      <c r="AF1594" t="str">
        <f t="shared" si="800"/>
        <v>-6.06732660131224-0.93859539392156i</v>
      </c>
      <c r="AG1594" t="str">
        <f t="shared" si="801"/>
        <v>1.01411233764473-0.0255881503062149i</v>
      </c>
      <c r="AH1594" t="str">
        <f t="shared" si="802"/>
        <v>0.0323628828119999+0.0293578559110298i</v>
      </c>
      <c r="AI1594">
        <f t="shared" si="803"/>
        <v>-27.191395009861338</v>
      </c>
      <c r="AJ1594">
        <f t="shared" si="804"/>
        <v>42.212614269399261</v>
      </c>
      <c r="AK1594"/>
      <c r="AL1594"/>
      <c r="AM1594"/>
      <c r="AN1594"/>
    </row>
    <row r="1595" spans="1:40" x14ac:dyDescent="0.35">
      <c r="A1595"/>
      <c r="B1595">
        <f t="shared" si="805"/>
        <v>146100</v>
      </c>
      <c r="C1595" s="237" t="str">
        <f t="shared" si="773"/>
        <v>-1.51084876474691E-06+0.00707328657992463i</v>
      </c>
      <c r="D1595" s="208" t="str">
        <f t="shared" si="774"/>
        <v>-2.51367278535966+0.0542285304460889i</v>
      </c>
      <c r="E1595" t="str">
        <f t="shared" si="775"/>
        <v>20500</v>
      </c>
      <c r="F1595" t="str">
        <f t="shared" si="776"/>
        <v>0.327868852459016</v>
      </c>
      <c r="G1595" t="str">
        <f t="shared" si="771"/>
        <v>0.327868852459016</v>
      </c>
      <c r="H1595" t="str">
        <f t="shared" si="777"/>
        <v>3.55403068489645+0.992295535773874i</v>
      </c>
      <c r="I1595" t="str">
        <f t="shared" si="778"/>
        <v>573.733358361836i</v>
      </c>
      <c r="J1595" t="str">
        <f t="shared" si="772"/>
        <v>-444.564466650543+125.514499342102i</v>
      </c>
      <c r="K1595" t="str">
        <f t="shared" si="779"/>
        <v>0.337463631715556-1.19527497009469i</v>
      </c>
      <c r="L1595" t="str">
        <f t="shared" si="780"/>
        <v>0.0683660248239816-0.205737037784289i</v>
      </c>
      <c r="M1595" t="str">
        <f t="shared" si="781"/>
        <v>0.405829656539538-1.40101200787898i</v>
      </c>
      <c r="N1595" t="str">
        <f t="shared" si="782"/>
        <v>-1.82234839395259i</v>
      </c>
      <c r="O1595" t="str">
        <f t="shared" si="783"/>
        <v>-0.248907477812-0.968527267292599i</v>
      </c>
      <c r="P1595" t="str">
        <f t="shared" si="784"/>
        <v>1.248907477812+0.968527267292599i</v>
      </c>
      <c r="Q1595" t="str">
        <f t="shared" si="785"/>
        <v>-1.248907477812+0.853821126659991i</v>
      </c>
      <c r="R1595" t="str">
        <f t="shared" si="786"/>
        <v>-0.32017962236317-0.994391830664687i</v>
      </c>
      <c r="S1595" t="str">
        <f t="shared" si="787"/>
        <v>0.197345297996778i</v>
      </c>
      <c r="T1595" t="str">
        <f t="shared" si="788"/>
        <v>0.196238552148084-0.0631859429877556i</v>
      </c>
      <c r="U1595" t="str">
        <f t="shared" si="789"/>
        <v>0.00005-0.00097263947816989i</v>
      </c>
      <c r="V1595" t="str">
        <f t="shared" si="790"/>
        <v>0.00002-0.0108935621555028i</v>
      </c>
      <c r="W1595" t="str">
        <f t="shared" si="791"/>
        <v>0.0000422726084412404-0.000893080028478361i</v>
      </c>
      <c r="X1595" t="str">
        <f t="shared" si="792"/>
        <v>0.0000482953606914825-0.000892467463707596i</v>
      </c>
      <c r="Y1595" t="str">
        <f t="shared" si="793"/>
        <v>0.009+0.73437869870315i</v>
      </c>
      <c r="Z1595" t="str">
        <f t="shared" si="794"/>
        <v>-0.0145890017016421-0.000970093090240433i</v>
      </c>
      <c r="AA1595" t="str">
        <f t="shared" si="795"/>
        <v>0.201789237094198-16.3577360288109i</v>
      </c>
      <c r="AB1595" t="str">
        <f t="shared" si="796"/>
        <v>0.655908388469554-0.211192905702614i</v>
      </c>
      <c r="AC1595" t="str">
        <f t="shared" si="797"/>
        <v>0.970303279145786-1.00464387269927i</v>
      </c>
      <c r="AD1595" t="str">
        <f t="shared" si="798"/>
        <v>0.435003430020876+0.232742308229481i</v>
      </c>
      <c r="AE1595" t="str">
        <f t="shared" si="799"/>
        <v>-0.00612048407577468-0.00381747175249815i</v>
      </c>
      <c r="AF1595" t="str">
        <f t="shared" si="800"/>
        <v>-6.06770347025611-0.938067005327785i</v>
      </c>
      <c r="AG1595" t="str">
        <f t="shared" si="801"/>
        <v>1.01409959682873-0.0255887171212717i</v>
      </c>
      <c r="AH1595" t="str">
        <f t="shared" si="802"/>
        <v>0.0323498793753165+0.029319114980005i</v>
      </c>
      <c r="AI1595">
        <f t="shared" si="803"/>
        <v>-27.198485772727921</v>
      </c>
      <c r="AJ1595">
        <f t="shared" si="804"/>
        <v>42.186423953489005</v>
      </c>
      <c r="AK1595"/>
      <c r="AL1595"/>
      <c r="AM1595"/>
      <c r="AN1595"/>
    </row>
    <row r="1596" spans="1:40" x14ac:dyDescent="0.35">
      <c r="A1596"/>
      <c r="B1596">
        <f t="shared" si="805"/>
        <v>146200</v>
      </c>
      <c r="C1596" s="237" t="str">
        <f t="shared" si="773"/>
        <v>-1.50878264711382E-06+0.00706844849104969i</v>
      </c>
      <c r="D1596" s="208" t="str">
        <f t="shared" si="774"/>
        <v>-2.51367276951942+0.054191438431381i</v>
      </c>
      <c r="E1596" t="str">
        <f t="shared" si="775"/>
        <v>20500</v>
      </c>
      <c r="F1596" t="str">
        <f t="shared" si="776"/>
        <v>0.327868852459016</v>
      </c>
      <c r="G1596" t="str">
        <f t="shared" si="771"/>
        <v>0.327868852459016</v>
      </c>
      <c r="H1596" t="str">
        <f t="shared" si="777"/>
        <v>3.55440688300579+0.991730570340444i</v>
      </c>
      <c r="I1596" t="str">
        <f t="shared" si="778"/>
        <v>574.126057443535i</v>
      </c>
      <c r="J1596" t="str">
        <f t="shared" si="772"/>
        <v>-445.174619905545+125.600409334807i</v>
      </c>
      <c r="K1596" t="str">
        <f t="shared" si="779"/>
        <v>0.337034249246475-1.19457487915902i</v>
      </c>
      <c r="L1596" t="str">
        <f t="shared" si="780"/>
        <v>0.068281818366793-0.205624277281878i</v>
      </c>
      <c r="M1596" t="str">
        <f t="shared" si="781"/>
        <v>0.405316067613268-1.4001991564409i</v>
      </c>
      <c r="N1596" t="str">
        <f t="shared" si="782"/>
        <v>-1.8235957234488i</v>
      </c>
      <c r="O1596" t="str">
        <f t="shared" si="783"/>
        <v>-0.250115356498174-0.968216044301989i</v>
      </c>
      <c r="P1596" t="str">
        <f t="shared" si="784"/>
        <v>1.25011535649817+0.968216044301989i</v>
      </c>
      <c r="Q1596" t="str">
        <f t="shared" si="785"/>
        <v>-1.25011535649817+0.855379679146811i</v>
      </c>
      <c r="R1596" t="str">
        <f t="shared" si="786"/>
        <v>-0.320160377068113-0.993568088302939i</v>
      </c>
      <c r="S1596" t="str">
        <f t="shared" si="787"/>
        <v>0.197480373491642i</v>
      </c>
      <c r="T1596" t="str">
        <f t="shared" si="788"/>
        <v>0.196210197167441-0.0632253908406359i</v>
      </c>
      <c r="U1596" t="str">
        <f t="shared" si="789"/>
        <v>0.0000500000000000002-0.000971974198089066i</v>
      </c>
      <c r="V1596" t="str">
        <f t="shared" si="790"/>
        <v>0.00002-0.0108861110185975i</v>
      </c>
      <c r="W1596" t="str">
        <f t="shared" si="791"/>
        <v>0.0000422726071075943-0.000892469392547049i</v>
      </c>
      <c r="X1596" t="str">
        <f t="shared" si="792"/>
        <v>0.0000482871080391524-0.000891857302400679i</v>
      </c>
      <c r="Y1596" t="str">
        <f t="shared" si="793"/>
        <v>0.009+0.734881353527724i</v>
      </c>
      <c r="Z1596" t="str">
        <f t="shared" si="794"/>
        <v>-0.0145690360295542-0.000969046724797072i</v>
      </c>
      <c r="AA1596" t="str">
        <f t="shared" si="795"/>
        <v>0.201512473876325-16.3465236477952i</v>
      </c>
      <c r="AB1596" t="str">
        <f t="shared" si="796"/>
        <v>0.655813614688077-0.2113247563371i</v>
      </c>
      <c r="AC1596" t="str">
        <f t="shared" si="797"/>
        <v>0.969915049834328-1.00392298929659i</v>
      </c>
      <c r="AD1596" t="str">
        <f t="shared" si="798"/>
        <v>0.435306767911851+0.232690188078381i</v>
      </c>
      <c r="AE1596" t="str">
        <f t="shared" si="799"/>
        <v>-0.00611651232096679-0.00381190433156466i</v>
      </c>
      <c r="AF1596" t="str">
        <f t="shared" si="800"/>
        <v>-6.06807965252521-0.937539131909063i</v>
      </c>
      <c r="AG1596" t="str">
        <f t="shared" si="801"/>
        <v>1.01408685136874-0.0255892818889772i</v>
      </c>
      <c r="AH1596" t="str">
        <f t="shared" si="802"/>
        <v>0.0323368847342958+0.0292804175325323i</v>
      </c>
      <c r="AI1596">
        <f t="shared" si="803"/>
        <v>-27.205573400055304</v>
      </c>
      <c r="AJ1596">
        <f t="shared" si="804"/>
        <v>42.160225410874418</v>
      </c>
      <c r="AK1596"/>
      <c r="AL1596"/>
      <c r="AM1596"/>
      <c r="AN1596"/>
    </row>
    <row r="1597" spans="1:40" x14ac:dyDescent="0.35">
      <c r="A1597"/>
      <c r="B1597">
        <f t="shared" si="805"/>
        <v>146300</v>
      </c>
      <c r="C1597" s="237" t="str">
        <f t="shared" si="773"/>
        <v>-0.0000015067207647739+0.0070636170161026i</v>
      </c>
      <c r="D1597" s="208" t="str">
        <f t="shared" si="774"/>
        <v>-2.51367275371166+0.0541543971234533i</v>
      </c>
      <c r="E1597" t="str">
        <f t="shared" si="775"/>
        <v>20500</v>
      </c>
      <c r="F1597" t="str">
        <f t="shared" si="776"/>
        <v>0.327868852459016</v>
      </c>
      <c r="G1597" t="str">
        <f t="shared" si="771"/>
        <v>0.327868852459016</v>
      </c>
      <c r="H1597" t="str">
        <f t="shared" si="777"/>
        <v>3.5547823960195+0.991166170219461i</v>
      </c>
      <c r="I1597" t="str">
        <f t="shared" si="778"/>
        <v>574.518756525233i</v>
      </c>
      <c r="J1597" t="str">
        <f t="shared" si="772"/>
        <v>-445.785190644813+125.686319327513i</v>
      </c>
      <c r="K1597" t="str">
        <f t="shared" si="779"/>
        <v>0.336605665383171-1.19387552692948i</v>
      </c>
      <c r="L1597" t="str">
        <f t="shared" si="780"/>
        <v>0.0681977616847192-0.205511621227216i</v>
      </c>
      <c r="M1597" t="str">
        <f t="shared" si="781"/>
        <v>0.40480342706789-1.3993871481567i</v>
      </c>
      <c r="N1597" t="str">
        <f t="shared" si="782"/>
        <v>-1.824843052945i</v>
      </c>
      <c r="O1597" t="str">
        <f t="shared" si="783"/>
        <v>-0.251322846047196-0.967903314931165i</v>
      </c>
      <c r="P1597" t="str">
        <f t="shared" si="784"/>
        <v>1.2513228460472+0.967903314931165i</v>
      </c>
      <c r="Q1597" t="str">
        <f t="shared" si="785"/>
        <v>-1.2513228460472+0.856939738013835i</v>
      </c>
      <c r="R1597" t="str">
        <f t="shared" si="786"/>
        <v>-0.320141115054658-0.992745367127025i</v>
      </c>
      <c r="S1597" t="str">
        <f t="shared" si="787"/>
        <v>0.197615448986506i</v>
      </c>
      <c r="T1597" t="str">
        <f t="shared" si="788"/>
        <v>0.196181821454081-0.0632648301905669i</v>
      </c>
      <c r="U1597" t="str">
        <f t="shared" si="789"/>
        <v>0.0000499999999999999-0.000971309827482027i</v>
      </c>
      <c r="V1597" t="str">
        <f t="shared" si="790"/>
        <v>0.00002-0.0108786700677987i</v>
      </c>
      <c r="W1597" t="str">
        <f t="shared" si="791"/>
        <v>0.0000422726057730358-0.000891859591542469i</v>
      </c>
      <c r="X1597" t="str">
        <f t="shared" si="792"/>
        <v>0.0000482788722990982-0.000891247975257372i</v>
      </c>
      <c r="Y1597" t="str">
        <f t="shared" si="793"/>
        <v>0.009+0.735384008352299i</v>
      </c>
      <c r="Z1597" t="str">
        <f t="shared" si="794"/>
        <v>-0.0145491113354795-0.000968002576270115i</v>
      </c>
      <c r="AA1597" t="str">
        <f t="shared" si="795"/>
        <v>0.201236280210947-16.3353266434625i</v>
      </c>
      <c r="AB1597" t="str">
        <f t="shared" si="796"/>
        <v>0.655718771609497-0.2114565785513i</v>
      </c>
      <c r="AC1597" t="str">
        <f t="shared" si="797"/>
        <v>0.969527587522395-1.00320276946905i</v>
      </c>
      <c r="AD1597" t="str">
        <f t="shared" si="798"/>
        <v>0.435610082457574+0.23263769435913i</v>
      </c>
      <c r="AE1597" t="str">
        <f t="shared" si="799"/>
        <v>-0.00611254570105547-0.0038063433981284i</v>
      </c>
      <c r="AF1597" t="str">
        <f t="shared" si="800"/>
        <v>-6.06845514973116-0.937011773096008i</v>
      </c>
      <c r="AG1597" t="str">
        <f t="shared" si="801"/>
        <v>1.01407410127199-0.0255898445876071i</v>
      </c>
      <c r="AH1597" t="str">
        <f t="shared" si="802"/>
        <v>0.032323898851949+0.0292417634888669i</v>
      </c>
      <c r="AI1597">
        <f t="shared" si="803"/>
        <v>-27.212657898303988</v>
      </c>
      <c r="AJ1597">
        <f t="shared" si="804"/>
        <v>42.134018651639053</v>
      </c>
      <c r="AK1597"/>
      <c r="AL1597"/>
      <c r="AM1597"/>
      <c r="AN1597"/>
    </row>
    <row r="1598" spans="1:40" x14ac:dyDescent="0.35">
      <c r="A1598"/>
      <c r="B1598">
        <f t="shared" si="805"/>
        <v>146400</v>
      </c>
      <c r="C1598" s="237" t="str">
        <f t="shared" si="773"/>
        <v>-1.50466310615927E-06+0.00705879214153021i</v>
      </c>
      <c r="D1598" s="208" t="str">
        <f t="shared" si="774"/>
        <v>-2.51367273793627+0.0541174064183983i</v>
      </c>
      <c r="E1598" t="str">
        <f t="shared" si="775"/>
        <v>20500</v>
      </c>
      <c r="F1598" t="str">
        <f t="shared" si="776"/>
        <v>0.327868852459016</v>
      </c>
      <c r="G1598" t="str">
        <f t="shared" si="771"/>
        <v>0.327868852459016</v>
      </c>
      <c r="H1598" t="str">
        <f t="shared" si="777"/>
        <v>3.55515722554467+0.990602334737809i</v>
      </c>
      <c r="I1598" t="str">
        <f t="shared" si="778"/>
        <v>574.911455606932i</v>
      </c>
      <c r="J1598" t="str">
        <f t="shared" si="772"/>
        <v>-446.396178868347+125.772229320217i</v>
      </c>
      <c r="K1598" t="str">
        <f t="shared" si="779"/>
        <v>0.336177878199475-1.19317691241871i</v>
      </c>
      <c r="L1598" t="str">
        <f t="shared" si="780"/>
        <v>0.0681138544373059-0.205399069519171i</v>
      </c>
      <c r="M1598" t="str">
        <f t="shared" si="781"/>
        <v>0.404291732636781-1.39857598193788i</v>
      </c>
      <c r="N1598" t="str">
        <f t="shared" si="782"/>
        <v>-1.8260903824412i</v>
      </c>
      <c r="O1598" t="str">
        <f t="shared" si="783"/>
        <v>-0.252529944580426-0.967589079666677i</v>
      </c>
      <c r="P1598" t="str">
        <f t="shared" si="784"/>
        <v>1.25252994458043+0.967589079666677i</v>
      </c>
      <c r="Q1598" t="str">
        <f t="shared" si="785"/>
        <v>-1.25252994458043+0.858501302774523i</v>
      </c>
      <c r="R1598" t="str">
        <f t="shared" si="786"/>
        <v>-0.320121836314763-0.991923665031142i</v>
      </c>
      <c r="S1598" t="str">
        <f t="shared" si="787"/>
        <v>0.197750524481371i</v>
      </c>
      <c r="T1598" t="str">
        <f t="shared" si="788"/>
        <v>0.196153425005392-0.063304261029184i</v>
      </c>
      <c r="U1598" t="str">
        <f t="shared" si="789"/>
        <v>0.0000500000000000001-0.000970646364485117i</v>
      </c>
      <c r="V1598" t="str">
        <f t="shared" si="790"/>
        <v>0.00002-0.0108712392822333i</v>
      </c>
      <c r="W1598" t="str">
        <f t="shared" si="791"/>
        <v>0.0000422726044375651-0.000891250623753731i</v>
      </c>
      <c r="X1598" t="str">
        <f t="shared" si="792"/>
        <v>0.0000482706534251278-0.000890639480568628i</v>
      </c>
      <c r="Y1598" t="str">
        <f t="shared" si="793"/>
        <v>0.009+0.735886663176873i</v>
      </c>
      <c r="Z1598" t="str">
        <f t="shared" si="794"/>
        <v>-0.0145292275073212-0.000966960637962073i</v>
      </c>
      <c r="AA1598" t="str">
        <f t="shared" si="795"/>
        <v>0.200960654534854-16.3241449841702i</v>
      </c>
      <c r="AB1598" t="str">
        <f t="shared" si="796"/>
        <v>0.655623859225086-0.211588372317256i</v>
      </c>
      <c r="AC1598" t="str">
        <f t="shared" si="797"/>
        <v>0.969140890423879-1.00248321234757i</v>
      </c>
      <c r="AD1598" t="str">
        <f t="shared" si="798"/>
        <v>0.435913373221872+0.232584827038805i</v>
      </c>
      <c r="AE1598" t="str">
        <f t="shared" si="799"/>
        <v>-0.00610858420029065-0.00380078894026457i</v>
      </c>
      <c r="AF1598" t="str">
        <f t="shared" si="800"/>
        <v>-6.06882996348094-0.936484928319411i</v>
      </c>
      <c r="AG1598" t="str">
        <f t="shared" si="801"/>
        <v>1.0140613465457-0.0255904051954881i</v>
      </c>
      <c r="AH1598" t="str">
        <f t="shared" si="802"/>
        <v>0.0323109216914183+0.0292031527694911i</v>
      </c>
      <c r="AI1598">
        <f t="shared" si="803"/>
        <v>-27.219739273922613</v>
      </c>
      <c r="AJ1598">
        <f t="shared" si="804"/>
        <v>42.10780368583584</v>
      </c>
      <c r="AK1598"/>
      <c r="AL1598"/>
      <c r="AM1598"/>
      <c r="AN1598"/>
    </row>
    <row r="1599" spans="1:40" x14ac:dyDescent="0.35">
      <c r="A1599"/>
      <c r="B1599">
        <f t="shared" si="805"/>
        <v>146500</v>
      </c>
      <c r="C1599" s="237" t="str">
        <f t="shared" si="773"/>
        <v>-1.50260965974151E-06+0.00705397385381641i</v>
      </c>
      <c r="D1599" s="208" t="str">
        <f t="shared" si="774"/>
        <v>-2.51367272219318+0.0540804662125925i</v>
      </c>
      <c r="E1599" t="str">
        <f t="shared" si="775"/>
        <v>20500</v>
      </c>
      <c r="F1599" t="str">
        <f t="shared" si="776"/>
        <v>0.327868852459016</v>
      </c>
      <c r="G1599" t="str">
        <f t="shared" si="771"/>
        <v>0.327868852459016</v>
      </c>
      <c r="H1599" t="str">
        <f t="shared" si="777"/>
        <v>3.5555313731839+0.990039063222856i</v>
      </c>
      <c r="I1599" t="str">
        <f t="shared" si="778"/>
        <v>575.304154688631i</v>
      </c>
      <c r="J1599" t="str">
        <f t="shared" si="772"/>
        <v>-447.007584576147+125.858139312922i</v>
      </c>
      <c r="K1599" t="str">
        <f t="shared" si="779"/>
        <v>0.33575088577486-1.19247903464049i</v>
      </c>
      <c r="L1599" t="str">
        <f t="shared" si="780"/>
        <v>0.0680300962850202-0.205286622056583i</v>
      </c>
      <c r="M1599" t="str">
        <f t="shared" si="781"/>
        <v>0.40378098205988-1.39776565669707i</v>
      </c>
      <c r="N1599" t="str">
        <f t="shared" si="782"/>
        <v>-1.82733771193741i</v>
      </c>
      <c r="O1599" t="str">
        <f t="shared" si="783"/>
        <v>-0.253736650219832-0.96727333899742i</v>
      </c>
      <c r="P1599" t="str">
        <f t="shared" si="784"/>
        <v>1.25373665021983+0.96727333899742i</v>
      </c>
      <c r="Q1599" t="str">
        <f t="shared" si="785"/>
        <v>-1.25373665021983+0.86006437293999i</v>
      </c>
      <c r="R1599" t="str">
        <f t="shared" si="786"/>
        <v>-0.320102540840389-0.991102979915226i</v>
      </c>
      <c r="S1599" t="str">
        <f t="shared" si="787"/>
        <v>0.197885599976235i</v>
      </c>
      <c r="T1599" t="str">
        <f t="shared" si="788"/>
        <v>0.196125007818759-0.0633436833481177i</v>
      </c>
      <c r="U1599" t="str">
        <f t="shared" si="789"/>
        <v>0.0000499999999999998-0.000969983807239729i</v>
      </c>
      <c r="V1599" t="str">
        <f t="shared" si="790"/>
        <v>0.00002-0.010863818641085i</v>
      </c>
      <c r="W1599" t="str">
        <f t="shared" si="791"/>
        <v>0.0000422726031011816-0.00089064248747458i</v>
      </c>
      <c r="X1599" t="str">
        <f t="shared" si="792"/>
        <v>0.0000482624513712077-0.000890031816630094i</v>
      </c>
      <c r="Y1599" t="str">
        <f t="shared" si="793"/>
        <v>0.009+0.736389318001448i</v>
      </c>
      <c r="Z1599" t="str">
        <f t="shared" si="794"/>
        <v>-0.0145093844333658-0.000965920903201132i</v>
      </c>
      <c r="AA1599" t="str">
        <f t="shared" si="795"/>
        <v>0.200685595290195-16.3129786383622i</v>
      </c>
      <c r="AB1599" t="str">
        <f t="shared" si="796"/>
        <v>0.655528877526101-0.211720137606994i</v>
      </c>
      <c r="AC1599" t="str">
        <f t="shared" si="797"/>
        <v>0.968754956757866-1.00176431706397i</v>
      </c>
      <c r="AD1599" t="str">
        <f t="shared" si="798"/>
        <v>0.436216639768419+0.232531586084943i</v>
      </c>
      <c r="AE1599" t="str">
        <f t="shared" si="799"/>
        <v>-0.00610462780297709-0.00379524094608321i</v>
      </c>
      <c r="AF1599" t="str">
        <f t="shared" si="800"/>
        <v>-6.06920409537708-0.935958597010263i</v>
      </c>
      <c r="AG1599" t="str">
        <f t="shared" si="801"/>
        <v>1.01404858719712-0.0255909636909965i</v>
      </c>
      <c r="AH1599" t="str">
        <f t="shared" si="802"/>
        <v>0.0322979532159761+0.0291645852951126i</v>
      </c>
      <c r="AI1599">
        <f t="shared" si="803"/>
        <v>-27.226817533348161</v>
      </c>
      <c r="AJ1599">
        <f t="shared" si="804"/>
        <v>42.081580523486558</v>
      </c>
      <c r="AK1599"/>
      <c r="AL1599"/>
      <c r="AM1599"/>
      <c r="AN1599"/>
    </row>
    <row r="1600" spans="1:40" x14ac:dyDescent="0.35">
      <c r="A1600"/>
      <c r="B1600">
        <f t="shared" si="805"/>
        <v>146600</v>
      </c>
      <c r="C1600" s="237" t="str">
        <f t="shared" si="773"/>
        <v>-0.0000015005604140315+0.00704916213948196i</v>
      </c>
      <c r="D1600" s="208" t="str">
        <f t="shared" si="774"/>
        <v>-2.5136727064823+0.054043576402695i</v>
      </c>
      <c r="E1600" t="str">
        <f t="shared" si="775"/>
        <v>20500</v>
      </c>
      <c r="F1600" t="str">
        <f t="shared" si="776"/>
        <v>0.327868852459016</v>
      </c>
      <c r="G1600" t="str">
        <f t="shared" si="771"/>
        <v>0.327868852459016</v>
      </c>
      <c r="H1600" t="str">
        <f t="shared" si="777"/>
        <v>3.55590484053527+0.989476355002424i</v>
      </c>
      <c r="I1600" t="str">
        <f t="shared" si="778"/>
        <v>575.69685377033i</v>
      </c>
      <c r="J1600" t="str">
        <f t="shared" si="772"/>
        <v>-447.619407768214+125.944049305628i</v>
      </c>
      <c r="K1600" t="str">
        <f t="shared" si="779"/>
        <v>0.335324686194401-1.19178189260977i</v>
      </c>
      <c r="L1600" t="str">
        <f t="shared" si="780"/>
        <v>0.0679464868892464-0.205174278738263i</v>
      </c>
      <c r="M1600" t="str">
        <f t="shared" si="781"/>
        <v>0.403271173083647-1.39695617134803i</v>
      </c>
      <c r="N1600" t="str">
        <f t="shared" si="782"/>
        <v>-1.82858504143361i</v>
      </c>
      <c r="O1600" t="str">
        <f t="shared" si="783"/>
        <v>-0.254942961087967-0.966956093414639i</v>
      </c>
      <c r="P1600" t="str">
        <f t="shared" si="784"/>
        <v>1.25494296108797+0.966956093414639i</v>
      </c>
      <c r="Q1600" t="str">
        <f t="shared" si="785"/>
        <v>-1.25494296108797+0.861628948018971i</v>
      </c>
      <c r="R1600" t="str">
        <f t="shared" si="786"/>
        <v>-0.320083228623507-0.99028330968495i</v>
      </c>
      <c r="S1600" t="str">
        <f t="shared" si="787"/>
        <v>0.1980206754711i</v>
      </c>
      <c r="T1600" t="str">
        <f t="shared" si="788"/>
        <v>0.19609656989157-0.0633830971389974i</v>
      </c>
      <c r="U1600" t="str">
        <f t="shared" si="789"/>
        <v>0.00005-0.000969322153892367i</v>
      </c>
      <c r="V1600" t="str">
        <f t="shared" si="790"/>
        <v>0.00002-0.0108564081235945i</v>
      </c>
      <c r="W1600" t="str">
        <f t="shared" si="791"/>
        <v>0.000042272601763886-0.00089003518100342i</v>
      </c>
      <c r="X1600" t="str">
        <f t="shared" si="792"/>
        <v>0.0000482542660914603-0.000889424981742i</v>
      </c>
      <c r="Y1600" t="str">
        <f t="shared" si="793"/>
        <v>0.009+0.736891972826022i</v>
      </c>
      <c r="Z1600" t="str">
        <f t="shared" si="794"/>
        <v>-0.0144895820022808-0.000964883365341005i</v>
      </c>
      <c r="AA1600" t="str">
        <f t="shared" si="795"/>
        <v>0.200411100924465-16.3018275745692i</v>
      </c>
      <c r="AB1600" t="str">
        <f t="shared" si="796"/>
        <v>0.655433826503814-0.211851874392536i</v>
      </c>
      <c r="AC1600" t="str">
        <f t="shared" si="797"/>
        <v>0.968369784748596-1.001046082751i</v>
      </c>
      <c r="AD1600" t="str">
        <f t="shared" si="798"/>
        <v>0.43651988166076+0.232477971465563i</v>
      </c>
      <c r="AE1600" t="str">
        <f t="shared" si="799"/>
        <v>-0.00610067649347413-0.00378969940372925i</v>
      </c>
      <c r="AF1600" t="str">
        <f t="shared" si="800"/>
        <v>-6.06957754701757-0.935432778599729i</v>
      </c>
      <c r="AG1600" t="str">
        <f t="shared" si="801"/>
        <v>1.01403582323351-0.0255915200525607i</v>
      </c>
      <c r="AH1600" t="str">
        <f t="shared" si="802"/>
        <v>0.0322849933890246+0.0291260609866643i</v>
      </c>
      <c r="AI1600">
        <f t="shared" si="803"/>
        <v>-27.23389268300587</v>
      </c>
      <c r="AJ1600">
        <f t="shared" si="804"/>
        <v>42.055349174582396</v>
      </c>
      <c r="AK1600"/>
      <c r="AL1600"/>
      <c r="AM1600"/>
      <c r="AN1600"/>
    </row>
    <row r="1601" spans="1:40" x14ac:dyDescent="0.35">
      <c r="A1601"/>
      <c r="B1601">
        <f t="shared" si="805"/>
        <v>146700</v>
      </c>
      <c r="C1601" s="237" t="str">
        <f t="shared" si="773"/>
        <v>-1.49851535757929E-06+0.00704435698508436i</v>
      </c>
      <c r="D1601" s="208" t="str">
        <f t="shared" si="774"/>
        <v>-2.51367269080353+0.0540067368856468i</v>
      </c>
      <c r="E1601" t="str">
        <f t="shared" si="775"/>
        <v>20500</v>
      </c>
      <c r="F1601" t="str">
        <f t="shared" si="776"/>
        <v>0.327868852459016</v>
      </c>
      <c r="G1601" t="str">
        <f t="shared" si="771"/>
        <v>0.327868852459016</v>
      </c>
      <c r="H1601" t="str">
        <f t="shared" si="777"/>
        <v>3.55627762919232+0.988914209404828i</v>
      </c>
      <c r="I1601" t="str">
        <f t="shared" si="778"/>
        <v>576.089552852028i</v>
      </c>
      <c r="J1601" t="str">
        <f t="shared" si="772"/>
        <v>-448.231648444546+126.029959298333i</v>
      </c>
      <c r="K1601" t="str">
        <f t="shared" si="779"/>
        <v>0.334899277548767-1.19108548534267i</v>
      </c>
      <c r="L1601" t="str">
        <f t="shared" si="780"/>
        <v>0.0678630259122821-0.205062039462995i</v>
      </c>
      <c r="M1601" t="str">
        <f t="shared" si="781"/>
        <v>0.402762303461049-1.39614752480566i</v>
      </c>
      <c r="N1601" t="str">
        <f t="shared" si="782"/>
        <v>-1.82983237092981i</v>
      </c>
      <c r="O1601" t="str">
        <f t="shared" si="783"/>
        <v>-0.256148875308023-0.96663734341191i</v>
      </c>
      <c r="P1601" t="str">
        <f t="shared" si="784"/>
        <v>1.25614887530802+0.96663734341191i</v>
      </c>
      <c r="Q1601" t="str">
        <f t="shared" si="785"/>
        <v>-1.25614887530802+0.8631950275179i</v>
      </c>
      <c r="R1601" t="str">
        <f t="shared" si="786"/>
        <v>-0.320063899656043-0.989464652251685i</v>
      </c>
      <c r="S1601" t="str">
        <f t="shared" si="787"/>
        <v>0.198155750965962i</v>
      </c>
      <c r="T1601" t="str">
        <f t="shared" si="788"/>
        <v>0.196068111221207-0.0634225023934375i</v>
      </c>
      <c r="U1601" t="str">
        <f t="shared" si="789"/>
        <v>0.0000500000000000002-0.000968661402594557i</v>
      </c>
      <c r="V1601" t="str">
        <f t="shared" si="790"/>
        <v>0.00002-0.010849007709059i</v>
      </c>
      <c r="W1601" t="str">
        <f t="shared" si="791"/>
        <v>0.0000422726004256781-0.00088942870264332i</v>
      </c>
      <c r="X1601" t="str">
        <f t="shared" si="792"/>
        <v>0.0000482460975401653-0.000888818974209299i</v>
      </c>
      <c r="Y1601" t="str">
        <f t="shared" si="793"/>
        <v>0.009+0.737394627650596i</v>
      </c>
      <c r="Z1601" t="str">
        <f t="shared" si="794"/>
        <v>-0.0144698201031146-0.000963848017760864i</v>
      </c>
      <c r="AA1601" t="str">
        <f t="shared" si="795"/>
        <v>0.200137169890478-16.290691761408i</v>
      </c>
      <c r="AB1601" t="str">
        <f t="shared" si="796"/>
        <v>0.655338706149472-0.211983582645853i</v>
      </c>
      <c r="AC1601" t="str">
        <f t="shared" si="797"/>
        <v>0.967985372625501-1.0003285085423i</v>
      </c>
      <c r="AD1601" t="str">
        <f t="shared" si="798"/>
        <v>0.436823098462266+0.232423983149149i</v>
      </c>
      <c r="AE1601" t="str">
        <f t="shared" si="799"/>
        <v>-0.00609673025619571-0.00378416430138254i</v>
      </c>
      <c r="AF1601" t="str">
        <f t="shared" si="800"/>
        <v>-6.06995031999585-0.934907472519181i</v>
      </c>
      <c r="AG1601" t="str">
        <f t="shared" si="801"/>
        <v>1.01402305466212-0.0255920742586575i</v>
      </c>
      <c r="AH1601" t="str">
        <f t="shared" si="802"/>
        <v>0.0322720421740968+0.0290875797653054i</v>
      </c>
      <c r="AI1601">
        <f t="shared" si="803"/>
        <v>-27.24096472930885</v>
      </c>
      <c r="AJ1601">
        <f t="shared" si="804"/>
        <v>42.029109649084496</v>
      </c>
      <c r="AK1601"/>
      <c r="AL1601"/>
      <c r="AM1601"/>
      <c r="AN1601"/>
    </row>
    <row r="1602" spans="1:40" x14ac:dyDescent="0.35">
      <c r="A1602"/>
      <c r="B1602">
        <f t="shared" si="805"/>
        <v>146800</v>
      </c>
      <c r="C1602" s="237" t="str">
        <f t="shared" si="773"/>
        <v>-1.49647447897388E-06+0.00703955837721774i</v>
      </c>
      <c r="D1602" s="208" t="str">
        <f t="shared" si="774"/>
        <v>-2.5136726751568+0.0539699475586694i</v>
      </c>
      <c r="E1602" t="str">
        <f t="shared" si="775"/>
        <v>20500</v>
      </c>
      <c r="F1602" t="str">
        <f t="shared" si="776"/>
        <v>0.327868852459016</v>
      </c>
      <c r="G1602" t="str">
        <f t="shared" si="771"/>
        <v>0.327868852459016</v>
      </c>
      <c r="H1602" t="str">
        <f t="shared" si="777"/>
        <v>3.55664974074417+0.988352625758855i</v>
      </c>
      <c r="I1602" t="str">
        <f t="shared" si="778"/>
        <v>576.482251933727i</v>
      </c>
      <c r="J1602" t="str">
        <f t="shared" si="772"/>
        <v>-448.844306605145+126.115869291037i</v>
      </c>
      <c r="K1602" t="str">
        <f t="shared" si="779"/>
        <v>0.3344746579342-1.19038981185644i</v>
      </c>
      <c r="L1602" t="str">
        <f t="shared" si="780"/>
        <v>0.0677797130173382-0.204949904129539i</v>
      </c>
      <c r="M1602" t="str">
        <f t="shared" si="781"/>
        <v>0.402254370951538-1.39533971598598i</v>
      </c>
      <c r="N1602" t="str">
        <f t="shared" si="782"/>
        <v>-1.83107970042601i</v>
      </c>
      <c r="O1602" t="str">
        <f t="shared" si="783"/>
        <v>-0.257354391003802-0.966317089485155i</v>
      </c>
      <c r="P1602" t="str">
        <f t="shared" si="784"/>
        <v>1.2573543910038+0.966317089485155i</v>
      </c>
      <c r="Q1602" t="str">
        <f t="shared" si="785"/>
        <v>-1.2573543910038+0.864762610940855i</v>
      </c>
      <c r="R1602" t="str">
        <f t="shared" si="786"/>
        <v>-0.320044553929951-0.988647005532479i</v>
      </c>
      <c r="S1602" t="str">
        <f t="shared" si="787"/>
        <v>0.198290826460827i</v>
      </c>
      <c r="T1602" t="str">
        <f t="shared" si="788"/>
        <v>0.196039631805057-0.0634618991030567i</v>
      </c>
      <c r="U1602" t="str">
        <f t="shared" si="789"/>
        <v>0.0000499999999999999-0.000968001551502866i</v>
      </c>
      <c r="V1602" t="str">
        <f t="shared" si="790"/>
        <v>0.00002-0.0108416173768321i</v>
      </c>
      <c r="W1602" t="str">
        <f t="shared" si="791"/>
        <v>0.0000422725990865575-0.000888823050701929i</v>
      </c>
      <c r="X1602" t="str">
        <f t="shared" si="792"/>
        <v>0.000048237945671757-0.000888213792341487i</v>
      </c>
      <c r="Y1602" t="str">
        <f t="shared" si="793"/>
        <v>0.009+0.737897282475171i</v>
      </c>
      <c r="Z1602" t="str">
        <f t="shared" si="794"/>
        <v>-0.0144500986252933-0.000962814853865168i</v>
      </c>
      <c r="AA1602" t="str">
        <f t="shared" si="795"/>
        <v>0.199863800646346-16.2795711675814i</v>
      </c>
      <c r="AB1602" t="str">
        <f t="shared" si="796"/>
        <v>0.655243516454343-0.212115262338934i</v>
      </c>
      <c r="AC1602" t="str">
        <f t="shared" si="797"/>
        <v>0.967601718623116-0.999611593572426i</v>
      </c>
      <c r="AD1602" t="str">
        <f t="shared" si="798"/>
        <v>0.4371262897362+0.23236962110466i</v>
      </c>
      <c r="AE1602" t="str">
        <f t="shared" si="799"/>
        <v>-0.00609278907561003-0.00377863562725735i</v>
      </c>
      <c r="AF1602" t="str">
        <f t="shared" si="800"/>
        <v>-6.07032241590097-0.934382678200186i</v>
      </c>
      <c r="AG1602" t="str">
        <f t="shared" si="801"/>
        <v>1.01401028149022-0.0255926262878162i</v>
      </c>
      <c r="AH1602" t="str">
        <f t="shared" si="802"/>
        <v>0.0322590995348555+0.029049141552418i</v>
      </c>
      <c r="AI1602">
        <f t="shared" si="803"/>
        <v>-27.248033678658476</v>
      </c>
      <c r="AJ1602">
        <f t="shared" si="804"/>
        <v>42.002861956921912</v>
      </c>
      <c r="AK1602"/>
      <c r="AL1602"/>
      <c r="AM1602"/>
      <c r="AN1602"/>
    </row>
    <row r="1603" spans="1:40" x14ac:dyDescent="0.35">
      <c r="A1603"/>
      <c r="B1603">
        <f t="shared" si="805"/>
        <v>146900</v>
      </c>
      <c r="C1603" s="237" t="str">
        <f t="shared" si="773"/>
        <v>-1.49443776684312E-06+0.00703476630251275i</v>
      </c>
      <c r="D1603" s="208" t="str">
        <f t="shared" si="774"/>
        <v>-2.513672659542+0.0539332083192644i</v>
      </c>
      <c r="E1603" t="str">
        <f t="shared" si="775"/>
        <v>20500</v>
      </c>
      <c r="F1603" t="str">
        <f t="shared" si="776"/>
        <v>0.327868852459016</v>
      </c>
      <c r="G1603" t="str">
        <f t="shared" si="771"/>
        <v>0.327868852459016</v>
      </c>
      <c r="H1603" t="str">
        <f t="shared" si="777"/>
        <v>3.5570211767754+0.987791603393773i</v>
      </c>
      <c r="I1603" t="str">
        <f t="shared" si="778"/>
        <v>576.874951015426i</v>
      </c>
      <c r="J1603" t="str">
        <f t="shared" si="772"/>
        <v>-449.45738225001+126.201779283743i</v>
      </c>
      <c r="K1603" t="str">
        <f t="shared" si="779"/>
        <v>0.334050825452503-1.18969487116952i</v>
      </c>
      <c r="L1603" t="str">
        <f t="shared" si="780"/>
        <v>0.0676965478685327-0.204837872636629i</v>
      </c>
      <c r="M1603" t="str">
        <f t="shared" si="781"/>
        <v>0.401747373321036-1.39453274380615i</v>
      </c>
      <c r="N1603" t="str">
        <f t="shared" si="782"/>
        <v>-1.83232702992222i</v>
      </c>
      <c r="O1603" t="str">
        <f t="shared" si="783"/>
        <v>-0.258559506299737-0.965995332132633i</v>
      </c>
      <c r="P1603" t="str">
        <f t="shared" si="784"/>
        <v>1.25855950629974+0.965995332132633i</v>
      </c>
      <c r="Q1603" t="str">
        <f t="shared" si="785"/>
        <v>-1.25855950629974+0.866331697789587i</v>
      </c>
      <c r="R1603" t="str">
        <f t="shared" si="786"/>
        <v>-0.320025191437157-0.987830367450048i</v>
      </c>
      <c r="S1603" t="str">
        <f t="shared" si="787"/>
        <v>0.198425901955691i</v>
      </c>
      <c r="T1603" t="str">
        <f t="shared" si="788"/>
        <v>0.196011131640497-0.0635012872594606i</v>
      </c>
      <c r="U1603" t="str">
        <f t="shared" si="789"/>
        <v>0.0000500000000000001-0.000967342598778906i</v>
      </c>
      <c r="V1603" t="str">
        <f t="shared" si="790"/>
        <v>0.00002-0.0108342371063237i</v>
      </c>
      <c r="W1603" t="str">
        <f t="shared" si="791"/>
        <v>0.000042272597746525-0.000888218223491558i</v>
      </c>
      <c r="X1603" t="str">
        <f t="shared" si="792"/>
        <v>0.0000482298104408262-0.000887609434452711i</v>
      </c>
      <c r="Y1603" t="str">
        <f t="shared" si="793"/>
        <v>0.009+0.738399937299745i</v>
      </c>
      <c r="Z1603" t="str">
        <f t="shared" si="794"/>
        <v>-0.0144304174586206-0.000961783867083603i</v>
      </c>
      <c r="AA1603" t="str">
        <f t="shared" si="795"/>
        <v>0.19959099165546-16.268465761878i</v>
      </c>
      <c r="AB1603" t="str">
        <f t="shared" si="796"/>
        <v>0.65514825740966-0.212246913443718i</v>
      </c>
      <c r="AC1603" t="str">
        <f t="shared" si="797"/>
        <v>0.96721882098113-0.998895336976822i</v>
      </c>
      <c r="AD1603" t="str">
        <f t="shared" si="798"/>
        <v>0.437429455045652+0.232314885301513i</v>
      </c>
      <c r="AE1603" t="str">
        <f t="shared" si="799"/>
        <v>-0.00608885293623929-0.00377311336960247i</v>
      </c>
      <c r="AF1603" t="str">
        <f t="shared" si="800"/>
        <v>-6.0706938363174-0.933858395074509i</v>
      </c>
      <c r="AG1603" t="str">
        <f t="shared" si="801"/>
        <v>1.0139975037251-0.0255931761186148i</v>
      </c>
      <c r="AH1603" t="str">
        <f t="shared" si="802"/>
        <v>0.0322461654350914+0.0290107462696071i</v>
      </c>
      <c r="AI1603">
        <f t="shared" si="803"/>
        <v>-27.255099537444579</v>
      </c>
      <c r="AJ1603">
        <f t="shared" si="804"/>
        <v>41.976606107993668</v>
      </c>
      <c r="AK1603"/>
      <c r="AL1603"/>
      <c r="AM1603"/>
      <c r="AN1603"/>
    </row>
    <row r="1604" spans="1:40" x14ac:dyDescent="0.35">
      <c r="A1604"/>
      <c r="B1604">
        <f t="shared" si="805"/>
        <v>147000</v>
      </c>
      <c r="C1604" s="237" t="str">
        <f t="shared" si="773"/>
        <v>-1.49240520985353E-06+0.00702998074763642i</v>
      </c>
      <c r="D1604" s="208" t="str">
        <f t="shared" si="774"/>
        <v>-2.51367264395907+0.0538965190652126i</v>
      </c>
      <c r="E1604" t="str">
        <f t="shared" si="775"/>
        <v>20500</v>
      </c>
      <c r="F1604" t="str">
        <f t="shared" si="776"/>
        <v>0.327868852459016</v>
      </c>
      <c r="G1604" t="str">
        <f t="shared" si="771"/>
        <v>0.327868852459016</v>
      </c>
      <c r="H1604" t="str">
        <f t="shared" si="777"/>
        <v>3.55739193886619+0.987231141639342i</v>
      </c>
      <c r="I1604" t="str">
        <f t="shared" si="778"/>
        <v>577.267650097124i</v>
      </c>
      <c r="J1604" t="str">
        <f t="shared" si="772"/>
        <v>-450.070875379141+126.287689276448i</v>
      </c>
      <c r="K1604" t="str">
        <f t="shared" si="779"/>
        <v>0.333627778211004-1.18900066230151i</v>
      </c>
      <c r="L1604" t="str">
        <f t="shared" si="780"/>
        <v>0.0676135301308911-0.204725944882974i</v>
      </c>
      <c r="M1604" t="str">
        <f t="shared" si="781"/>
        <v>0.401241308341895-1.39372660718448i</v>
      </c>
      <c r="N1604" t="str">
        <f t="shared" si="782"/>
        <v>-1.83357435941842i</v>
      </c>
      <c r="O1604" t="str">
        <f t="shared" si="783"/>
        <v>-0.259764219320852-0.965672071854948i</v>
      </c>
      <c r="P1604" t="str">
        <f t="shared" si="784"/>
        <v>1.25976421932085+0.965672071854948i</v>
      </c>
      <c r="Q1604" t="str">
        <f t="shared" si="785"/>
        <v>-1.25976421932085+0.867902287563472i</v>
      </c>
      <c r="R1604" t="str">
        <f t="shared" si="786"/>
        <v>-0.320005812169574-0.987014735932776i</v>
      </c>
      <c r="S1604" t="str">
        <f t="shared" si="787"/>
        <v>0.198560977450556i</v>
      </c>
      <c r="T1604" t="str">
        <f t="shared" si="788"/>
        <v>0.195982610724914-0.0635406668542497i</v>
      </c>
      <c r="U1604" t="str">
        <f t="shared" si="789"/>
        <v>0.0000499999999999999-0.000966684542589255i</v>
      </c>
      <c r="V1604" t="str">
        <f t="shared" si="790"/>
        <v>0.00002-0.0108268668769997i</v>
      </c>
      <c r="W1604" t="str">
        <f t="shared" si="791"/>
        <v>0.0000422725964055795-0.000887614219329058i</v>
      </c>
      <c r="X1604" t="str">
        <f t="shared" si="792"/>
        <v>0.0000482216918021159-0.000887005898861667i</v>
      </c>
      <c r="Y1604" t="str">
        <f t="shared" si="793"/>
        <v>0.009+0.738902592124319i</v>
      </c>
      <c r="Z1604" t="str">
        <f t="shared" si="794"/>
        <v>-0.0144107764932748-0.000960755050870894i</v>
      </c>
      <c r="AA1604" t="str">
        <f t="shared" si="795"/>
        <v>0.199318741386462-16.2573755131714i</v>
      </c>
      <c r="AB1604" t="str">
        <f t="shared" si="796"/>
        <v>0.655052929006688-0.212378535932133i</v>
      </c>
      <c r="AC1604" t="str">
        <f t="shared" si="797"/>
        <v>0.966836677944335-0.998179737891893i</v>
      </c>
      <c r="AD1604" t="str">
        <f t="shared" si="798"/>
        <v>0.437732593953575+0.232259775709619i</v>
      </c>
      <c r="AE1604" t="str">
        <f t="shared" si="799"/>
        <v>-0.00608492182265919-0.00376759751670115i</v>
      </c>
      <c r="AF1604" t="str">
        <f t="shared" si="800"/>
        <v>-6.07106458282526-0.933334622574129i</v>
      </c>
      <c r="AG1604" t="str">
        <f t="shared" si="801"/>
        <v>1.01398472137402-0.0255937237296811i</v>
      </c>
      <c r="AH1604" t="str">
        <f t="shared" si="802"/>
        <v>0.0322332398387234+0.0289723938387016i</v>
      </c>
      <c r="AI1604">
        <f t="shared" si="803"/>
        <v>-27.262162312045103</v>
      </c>
      <c r="AJ1604">
        <f t="shared" si="804"/>
        <v>41.950342112169885</v>
      </c>
      <c r="AK1604"/>
      <c r="AL1604"/>
      <c r="AM1604"/>
      <c r="AN1604"/>
    </row>
    <row r="1605" spans="1:40" x14ac:dyDescent="0.35">
      <c r="A1605"/>
      <c r="B1605">
        <f t="shared" si="805"/>
        <v>147100</v>
      </c>
      <c r="C1605" s="237" t="str">
        <f t="shared" si="773"/>
        <v>-1.49037679671013E-06+0.007025201699292i</v>
      </c>
      <c r="D1605" s="208" t="str">
        <f t="shared" si="774"/>
        <v>-2.5136726284079+0.053859879694572i</v>
      </c>
      <c r="E1605" t="str">
        <f t="shared" si="775"/>
        <v>20500</v>
      </c>
      <c r="F1605" t="str">
        <f t="shared" si="776"/>
        <v>0.327868852459016</v>
      </c>
      <c r="G1605" t="str">
        <f t="shared" ref="G1605:G1668" si="806">IF($C$11=$C$7,$C$24,F1605)</f>
        <v>0.327868852459016</v>
      </c>
      <c r="H1605" t="str">
        <f t="shared" si="777"/>
        <v>3.55776202859223+0.986671239825792i</v>
      </c>
      <c r="I1605" t="str">
        <f t="shared" si="778"/>
        <v>577.660349178823i</v>
      </c>
      <c r="J1605" t="str">
        <f t="shared" ref="J1605:J1668" si="807">IMSUM(COMPLEX(0,2*PI()*B1605*$C$113*$C$112),COMPLEX(0,2*PI()*B1605*$C$113*$C$111),COMPLEX(0,2*PI()*B1605*$C$28*10^-12*$C$111),COMPLEX(-1*2*PI()*B1605*2*PI()*B1605*$C$113*$C$112*$C$28*10^-12*$C$111,0),COMPLEX(1,0))</f>
        <v>-450.684785992538+126.373599269153i</v>
      </c>
      <c r="K1605" t="str">
        <f t="shared" si="779"/>
        <v>0.333205514322555-1.18830718427318i</v>
      </c>
      <c r="L1605" t="str">
        <f t="shared" si="780"/>
        <v>0.0675306594703422-0.204614120767265i</v>
      </c>
      <c r="M1605" t="str">
        <f t="shared" si="781"/>
        <v>0.400736173792897-1.39292130504044i</v>
      </c>
      <c r="N1605" t="str">
        <f t="shared" si="782"/>
        <v>-1.83482168891462i</v>
      </c>
      <c r="O1605" t="str">
        <f t="shared" si="783"/>
        <v>-0.260968528192828-0.965347309155036i</v>
      </c>
      <c r="P1605" t="str">
        <f t="shared" si="784"/>
        <v>1.26096852819283+0.965347309155036i</v>
      </c>
      <c r="Q1605" t="str">
        <f t="shared" si="785"/>
        <v>-1.26096852819283+0.869474379759584i</v>
      </c>
      <c r="R1605" t="str">
        <f t="shared" si="786"/>
        <v>-0.319986416119128-0.986200108914644i</v>
      </c>
      <c r="S1605" t="str">
        <f t="shared" si="787"/>
        <v>0.19869605294542i</v>
      </c>
      <c r="T1605" t="str">
        <f t="shared" si="788"/>
        <v>0.195954069055683-0.0635800378790214i</v>
      </c>
      <c r="U1605" t="str">
        <f t="shared" si="789"/>
        <v>0.0000500000000000001-0.000966027381105513i</v>
      </c>
      <c r="V1605" t="str">
        <f t="shared" si="790"/>
        <v>0.00002-0.0108195066683817i</v>
      </c>
      <c r="W1605" t="str">
        <f t="shared" si="791"/>
        <v>0.0000422725950637222-0.000887011036535907i</v>
      </c>
      <c r="X1605" t="str">
        <f t="shared" si="792"/>
        <v>0.0000482135897105257-0.000886403183891664i</v>
      </c>
      <c r="Y1605" t="str">
        <f t="shared" si="793"/>
        <v>0.009+0.739405246948894i</v>
      </c>
      <c r="Z1605" t="str">
        <f t="shared" si="794"/>
        <v>-0.014391175619809-0.000959728398706788i</v>
      </c>
      <c r="AA1605" t="str">
        <f t="shared" si="795"/>
        <v>0.199047048313232-16.2463003904208i</v>
      </c>
      <c r="AB1605" t="str">
        <f t="shared" si="796"/>
        <v>0.654957531236655-0.212510129776094i</v>
      </c>
      <c r="AC1605" t="str">
        <f t="shared" si="797"/>
        <v>0.966455287762589-0.99746479545493i</v>
      </c>
      <c r="AD1605" t="str">
        <f t="shared" si="798"/>
        <v>0.438035706022777+0.232204292299345i</v>
      </c>
      <c r="AE1605" t="str">
        <f t="shared" si="799"/>
        <v>-0.00608099571949948-0.00376208805687095i</v>
      </c>
      <c r="AF1605" t="str">
        <f t="shared" si="800"/>
        <v>-6.07143465700013-0.93281136013122i</v>
      </c>
      <c r="AG1605" t="str">
        <f t="shared" si="801"/>
        <v>1.01397193444431-0.0255942690996934i</v>
      </c>
      <c r="AH1605" t="str">
        <f t="shared" si="802"/>
        <v>0.0322203227097987+0.028934084181751i</v>
      </c>
      <c r="AI1605">
        <f t="shared" si="803"/>
        <v>-27.269222008826397</v>
      </c>
      <c r="AJ1605">
        <f t="shared" si="804"/>
        <v>41.924069979288788</v>
      </c>
      <c r="AK1605"/>
      <c r="AL1605"/>
      <c r="AM1605"/>
      <c r="AN1605"/>
    </row>
    <row r="1606" spans="1:40" x14ac:dyDescent="0.35">
      <c r="A1606"/>
      <c r="B1606">
        <f t="shared" si="805"/>
        <v>147200</v>
      </c>
      <c r="C1606" s="237" t="str">
        <f t="shared" ref="C1606:C1669" si="808">IMPRODUCT(COMPLEX(-1,0),IMDIV(IMPRODUCT(G1606,COMPLEX($C$100+$C$101,0)),COMPLEX($C$100,2*PI()*B1606*$C$103*$C$102*(2*$C$100+$C$101))))</f>
        <v>-1.48835251615628E-06+0.00702042914421892i</v>
      </c>
      <c r="D1606" s="208" t="str">
        <f t="shared" ref="D1606:D1669" si="809">IMPRODUCT(COMPLEX($C$106,0),IMSUB(C1606,G1606))</f>
        <v>-2.51367261288841+0.0538232901056784i</v>
      </c>
      <c r="E1606" t="str">
        <f t="shared" ref="E1606:E1669" si="810">IMDIV(COMPLEX($C$20*10^3,0),COMPLEX(1,2*PI()*B1606*$C$20*1000*$C$29*10^-12))</f>
        <v>20500</v>
      </c>
      <c r="F1606" t="str">
        <f t="shared" ref="F1606:F1669" si="811">IMDIV(COMPLEX($C$22*1000,0),IMSUM(COMPLEX($C$22*1000,0),E1606))</f>
        <v>0.327868852459016</v>
      </c>
      <c r="G1606" t="str">
        <f t="shared" si="806"/>
        <v>0.327868852459016</v>
      </c>
      <c r="H1606" t="str">
        <f t="shared" ref="H1606:H1669" si="812">IMPRODUCT(COMPLEX($C$108,0),IMPRODUCT(COMPLEX(-1,0),D1606),IMDIV(COMPLEX(0,2*PI()*B1606*$C$109*$C$110),COMPLEX(1,2*PI()*B1606*$C$109*$C$110)))</f>
        <v>3.5581314475248+0.986111897283861i</v>
      </c>
      <c r="I1606" t="str">
        <f t="shared" ref="I1606:I1669" si="813">COMPLEX(0,2*PI()*B1606*$C$113*$C$112*$C$114)</f>
        <v>578.053048260522i</v>
      </c>
      <c r="J1606" t="str">
        <f t="shared" si="807"/>
        <v>-451.299114090201+126.459509261857i</v>
      </c>
      <c r="K1606" t="str">
        <f t="shared" ref="K1606:K1669" si="814">IMDIV(I1606,J1606)</f>
        <v>0.3327840319055-1.18761443610644i</v>
      </c>
      <c r="L1606" t="str">
        <f t="shared" ref="L1606:L1669" si="815">IMDIV(COMPLEX($C$117,0),COMPLEX(1,2*PI()*B1606*$C$115*$C$116))</f>
        <v>0.0674479355537143-0.204502400188165i</v>
      </c>
      <c r="M1606" t="str">
        <f t="shared" ref="M1606:M1669" si="816">IMSUM(K1606,L1606)</f>
        <v>0.400231967459214-1.39211683629461i</v>
      </c>
      <c r="N1606" t="str">
        <f t="shared" ref="N1606:N1669" si="817">COMPLEX(0,-2*PI()*B1606*$C$43)</f>
        <v>-1.83606901841083i</v>
      </c>
      <c r="O1606" t="str">
        <f t="shared" ref="O1606:O1669" si="818">IMEXP(N1606)</f>
        <v>-0.262172431041973-0.965021044538171i</v>
      </c>
      <c r="P1606" t="str">
        <f t="shared" ref="P1606:P1669" si="819">IMSUB(COMPLEX(1,0),O1606)</f>
        <v>1.26217243104197+0.965021044538171i</v>
      </c>
      <c r="Q1606" t="str">
        <f t="shared" ref="Q1606:Q1669" si="820">IMSUM(COMPLEX(0,2*PI()*B1606*$C$43),O1606,COMPLEX(-1,0))</f>
        <v>-1.26217243104197+0.871047973872659i</v>
      </c>
      <c r="R1606" t="str">
        <f t="shared" ref="R1606:R1669" si="821">IMDIV(P1606,Q1606)</f>
        <v>-0.319967003277712-0.985386484335255i</v>
      </c>
      <c r="S1606" t="str">
        <f t="shared" ref="S1606:S1669" si="822">IMDIV(COMPLEX(0,2*PI()*B1606*$C$123),COMPLEX($C$124,0))</f>
        <v>0.198831128440285i</v>
      </c>
      <c r="T1606" t="str">
        <f t="shared" ref="T1606:T1669" si="823">IMPRODUCT(R1606,S1606)</f>
        <v>0.195925506630184-0.0636194003253638i</v>
      </c>
      <c r="U1606" t="str">
        <f t="shared" ref="U1606:U1669" si="824">IMDIV(COMPLEX(1,2*PI()*B1606*$C$16*10^-3*$C$15*10^-6),COMPLEX(0,2*PI()*B1606*$C$15*10^-6))</f>
        <v>0.0000499999999999998-0.000965371112504213i</v>
      </c>
      <c r="V1606" t="str">
        <f t="shared" ref="V1606:V1669" si="825">IMSUM(COMPLEX($C$18*10^-3,0),IMDIV(COMPLEX(1,0),COMPLEX(0,2*PI()*B1606*($C$17*1*10^-6))))</f>
        <v>0.00002-0.0108121564600472i</v>
      </c>
      <c r="W1606" t="str">
        <f t="shared" ref="W1606:W1669" si="826">IMDIV(IMPRODUCT(U1606,V1606),IMSUM(U1606,V1606))</f>
        <v>0.000042272593720952-0.000886408673438095i</v>
      </c>
      <c r="X1606" t="str">
        <f t="shared" ref="X1606:X1669" si="827">IMDIV(IMPRODUCT(COMPLEX($C$19,0),W1606),IMSUM(COMPLEX($C$19,0),W1606))</f>
        <v>0.0000482055041211053-0.000885801287870522i</v>
      </c>
      <c r="Y1606" t="str">
        <f t="shared" ref="Y1606:Y1669" si="828">COMPLEX($C$13*10^-3,2*PI()*B1606*$C$12*0.000001)</f>
        <v>0.009+0.739907901773468i</v>
      </c>
      <c r="Z1606" t="str">
        <f t="shared" ref="Z1606:Z1669" si="829">IMPRODUCT(COMPLEX($C$6,0),IMDIV(X1606,IMSUM(X1606,Y1606)))</f>
        <v>-0.0143716147291476-0.000958703904095833i</v>
      </c>
      <c r="AA1606" t="str">
        <f t="shared" ref="AA1606:AA1669" si="830">IMDIV(COMPLEX($C$6,0),IMSUM(X1606,Y1606))</f>
        <v>0.19877591091486-16.2352403626698i</v>
      </c>
      <c r="AB1606" t="str">
        <f t="shared" ref="AB1606:AB1669" si="831">IMPRODUCT(COMPLEX($C$119,0),T1606)</f>
        <v>0.654862064090802-0.212641694947484i</v>
      </c>
      <c r="AC1606" t="str">
        <f t="shared" ref="AC1606:AC1669" si="832">IMSUM(COMPLEX(1,0),IMPRODUCT(AB1606,M1606))</f>
        <v>0.966074648690849-0.996750508804139i</v>
      </c>
      <c r="AD1606" t="str">
        <f t="shared" ref="AD1606:AD1669" si="833">IMDIV(AB1606,AC1606)</f>
        <v>0.438338790815926+0.232148435041535i</v>
      </c>
      <c r="AE1606" t="str">
        <f t="shared" ref="AE1606:AE1669" si="834">IMPRODUCT(AD1606,AA1606,X1606)</f>
        <v>-0.00607707461144286-0.00375658497846337i</v>
      </c>
      <c r="AF1606" t="str">
        <f t="shared" ref="AF1606:AF1669" si="835">IMSUB(D1606,H1606)</f>
        <v>-6.07180406041321-0.932288607178183i</v>
      </c>
      <c r="AG1606" t="str">
        <f t="shared" ref="AG1606:AG1669" si="836">IMSUM(COMPLEX(1,0),IMPRODUCT(AD1606,AA1606,COMPLEX($C$127,0)))</f>
        <v>1.01395914294325-0.0255948122073794i</v>
      </c>
      <c r="AH1606" t="str">
        <f t="shared" ref="AH1606:AH1669" si="837">IMDIV(IMPRODUCT(AE1606,AF1606),AG1606)</f>
        <v>0.032207414012491+0.0288958172210258i</v>
      </c>
      <c r="AI1606">
        <f t="shared" ref="AI1606:AI1669" si="838">20*LOG10(IMABS(AH1606))</f>
        <v>-27.276278634143281</v>
      </c>
      <c r="AJ1606">
        <f t="shared" ref="AJ1606:AJ1669" si="839">IMARGUMENT(AH1606)*180/PI()</f>
        <v>41.897789719159121</v>
      </c>
      <c r="AK1606"/>
      <c r="AL1606"/>
      <c r="AM1606"/>
      <c r="AN1606"/>
    </row>
    <row r="1607" spans="1:40" x14ac:dyDescent="0.35">
      <c r="A1607"/>
      <c r="B1607">
        <f t="shared" si="805"/>
        <v>147300</v>
      </c>
      <c r="C1607" s="237" t="str">
        <f t="shared" si="808"/>
        <v>-1.48633235697357E-06+0.00701566306919259i</v>
      </c>
      <c r="D1607" s="208" t="str">
        <f t="shared" si="809"/>
        <v>-2.51367259740053+0.0537867501971432i</v>
      </c>
      <c r="E1607" t="str">
        <f t="shared" si="810"/>
        <v>20500</v>
      </c>
      <c r="F1607" t="str">
        <f t="shared" si="811"/>
        <v>0.327868852459016</v>
      </c>
      <c r="G1607" t="str">
        <f t="shared" si="806"/>
        <v>0.327868852459016</v>
      </c>
      <c r="H1607" t="str">
        <f t="shared" si="812"/>
        <v>3.5585001972308+0.985553113344782i</v>
      </c>
      <c r="I1607" t="str">
        <f t="shared" si="813"/>
        <v>578.445747342221i</v>
      </c>
      <c r="J1607" t="str">
        <f t="shared" si="807"/>
        <v>-451.913859672131+126.545419254563i</v>
      </c>
      <c r="K1607" t="str">
        <f t="shared" si="814"/>
        <v>0.332363329083674-1.18692241682439i</v>
      </c>
      <c r="L1607" t="str">
        <f t="shared" si="815"/>
        <v>0.0673653580487347-0.204390783044321i</v>
      </c>
      <c r="M1607" t="str">
        <f t="shared" si="816"/>
        <v>0.399728687132409-1.39131319986871i</v>
      </c>
      <c r="N1607" t="str">
        <f t="shared" si="817"/>
        <v>-1.83731634790703i</v>
      </c>
      <c r="O1607" t="str">
        <f t="shared" si="818"/>
        <v>-0.263375925995199-0.964693278511969i</v>
      </c>
      <c r="P1607" t="str">
        <f t="shared" si="819"/>
        <v>1.2633759259952+0.964693278511969i</v>
      </c>
      <c r="Q1607" t="str">
        <f t="shared" si="820"/>
        <v>-1.2633759259952+0.872623069395061i</v>
      </c>
      <c r="R1607" t="str">
        <f t="shared" si="821"/>
        <v>-0.319947573637235-0.984573860139806i</v>
      </c>
      <c r="S1607" t="str">
        <f t="shared" si="822"/>
        <v>0.198966203935149i</v>
      </c>
      <c r="T1607" t="str">
        <f t="shared" si="823"/>
        <v>0.195896923445793-0.0636587541848622i</v>
      </c>
      <c r="U1607" t="str">
        <f t="shared" si="824"/>
        <v>0.00005-0.000964715734966876i</v>
      </c>
      <c r="V1607" t="str">
        <f t="shared" si="825"/>
        <v>0.00002-0.010804816231629i</v>
      </c>
      <c r="W1607" t="str">
        <f t="shared" si="826"/>
        <v>0.0000422725923772698-0.000885807128366192i</v>
      </c>
      <c r="X1607" t="str">
        <f t="shared" si="827"/>
        <v>0.0000481974349890595-0.000885200209130622i</v>
      </c>
      <c r="Y1607" t="str">
        <f t="shared" si="828"/>
        <v>0.009+0.740410556598042i</v>
      </c>
      <c r="Z1607" t="str">
        <f t="shared" si="829"/>
        <v>-0.0143520937125865-0.000957681560567355i</v>
      </c>
      <c r="AA1607" t="str">
        <f t="shared" si="830"/>
        <v>0.198505327675626-16.2241953990466i</v>
      </c>
      <c r="AB1607" t="str">
        <f t="shared" si="831"/>
        <v>0.65476652756036-0.212773231418178i</v>
      </c>
      <c r="AC1607" t="str">
        <f t="shared" si="832"/>
        <v>0.965694758989118-0.996036877078637i</v>
      </c>
      <c r="AD1607" t="str">
        <f t="shared" si="833"/>
        <v>0.43864184789555+0.232092203907501i</v>
      </c>
      <c r="AE1607" t="str">
        <f t="shared" si="834"/>
        <v>-0.00607315848322539-0.00375108826986395i</v>
      </c>
      <c r="AF1607" t="str">
        <f t="shared" si="835"/>
        <v>-6.07217279463133-0.931766363147639i</v>
      </c>
      <c r="AG1607" t="str">
        <f t="shared" si="836"/>
        <v>1.01394634687815-0.0255953530315166i</v>
      </c>
      <c r="AH1607" t="str">
        <f t="shared" si="837"/>
        <v>0.0321945137111022+0.0288575928790172i</v>
      </c>
      <c r="AI1607">
        <f t="shared" si="838"/>
        <v>-27.283332194338705</v>
      </c>
      <c r="AJ1607">
        <f t="shared" si="839"/>
        <v>41.871501341558698</v>
      </c>
      <c r="AK1607"/>
      <c r="AL1607"/>
      <c r="AM1607"/>
      <c r="AN1607"/>
    </row>
    <row r="1608" spans="1:40" x14ac:dyDescent="0.35">
      <c r="A1608"/>
      <c r="B1608">
        <f t="shared" si="805"/>
        <v>147400</v>
      </c>
      <c r="C1608" s="237" t="str">
        <f t="shared" si="808"/>
        <v>-1.48431630798161E-06+0.0070109034610243i</v>
      </c>
      <c r="D1608" s="208" t="str">
        <f t="shared" si="809"/>
        <v>-2.51367258194415+0.053750259867853i</v>
      </c>
      <c r="E1608" t="str">
        <f t="shared" si="810"/>
        <v>20500</v>
      </c>
      <c r="F1608" t="str">
        <f t="shared" si="811"/>
        <v>0.327868852459016</v>
      </c>
      <c r="G1608" t="str">
        <f t="shared" si="806"/>
        <v>0.327868852459016</v>
      </c>
      <c r="H1608" t="str">
        <f t="shared" si="812"/>
        <v>3.55886827927266+0.984994887340252i</v>
      </c>
      <c r="I1608" t="str">
        <f t="shared" si="813"/>
        <v>578.838446423919i</v>
      </c>
      <c r="J1608" t="str">
        <f t="shared" si="807"/>
        <v>-452.529022738327+126.631329247268i</v>
      </c>
      <c r="K1608" t="str">
        <f t="shared" si="814"/>
        <v>0.33194340398636-1.1862311254513i</v>
      </c>
      <c r="L1608" t="str">
        <f t="shared" si="815"/>
        <v>0.067282926624026-0.204279269234359i</v>
      </c>
      <c r="M1608" t="str">
        <f t="shared" si="816"/>
        <v>0.399226330610386-1.39051039468566i</v>
      </c>
      <c r="N1608" t="str">
        <f t="shared" si="817"/>
        <v>-1.83856367740323i</v>
      </c>
      <c r="O1608" t="str">
        <f t="shared" si="818"/>
        <v>-0.264579011180082-0.964364011586377i</v>
      </c>
      <c r="P1608" t="str">
        <f t="shared" si="819"/>
        <v>1.26457901118008+0.964364011586377i</v>
      </c>
      <c r="Q1608" t="str">
        <f t="shared" si="820"/>
        <v>-1.26457901118008+0.874199665816853i</v>
      </c>
      <c r="R1608" t="str">
        <f t="shared" si="821"/>
        <v>-0.319928127189576-0.983762234279056i</v>
      </c>
      <c r="S1608" t="str">
        <f t="shared" si="822"/>
        <v>0.199101279430013i</v>
      </c>
      <c r="T1608" t="str">
        <f t="shared" si="823"/>
        <v>0.195868319499888-0.0636980994490925i</v>
      </c>
      <c r="U1608" t="str">
        <f t="shared" si="824"/>
        <v>0.0000500000000000002-0.000964061246679928i</v>
      </c>
      <c r="V1608" t="str">
        <f t="shared" si="825"/>
        <v>0.00002-0.0107974859628152i</v>
      </c>
      <c r="W1608" t="str">
        <f t="shared" si="826"/>
        <v>0.0000422725910326754-0.00088520639965529i</v>
      </c>
      <c r="X1608" t="str">
        <f t="shared" si="827"/>
        <v>0.0000481893822697433-0.000884599946008878i</v>
      </c>
      <c r="Y1608" t="str">
        <f t="shared" si="828"/>
        <v>0.009+0.740913211422617i</v>
      </c>
      <c r="Z1608" t="str">
        <f t="shared" si="829"/>
        <v>-0.0143326124617908-0.000956661361675285i</v>
      </c>
      <c r="AA1608" t="str">
        <f t="shared" si="830"/>
        <v>0.19823529708498-16.2131654687637i</v>
      </c>
      <c r="AB1608" t="str">
        <f t="shared" si="831"/>
        <v>0.654670921636564-0.212904739160019i</v>
      </c>
      <c r="AC1608" t="str">
        <f t="shared" si="832"/>
        <v>0.965315616922439-0.995323899418499i</v>
      </c>
      <c r="AD1608" t="str">
        <f t="shared" si="833"/>
        <v>0.43894487682402+0.232035598869042i</v>
      </c>
      <c r="AE1608" t="str">
        <f t="shared" si="834"/>
        <v>-0.00606924731963598-0.00374559791949238i</v>
      </c>
      <c r="AF1608" t="str">
        <f t="shared" si="835"/>
        <v>-6.07254086121681-0.931244627472399i</v>
      </c>
      <c r="AG1608" t="str">
        <f t="shared" si="836"/>
        <v>1.01393354625635-0.025595891550931i</v>
      </c>
      <c r="AH1608" t="str">
        <f t="shared" si="837"/>
        <v>0.0321816217700582+0.0288194110784357i</v>
      </c>
      <c r="AI1608">
        <f t="shared" si="838"/>
        <v>-27.290382695744402</v>
      </c>
      <c r="AJ1608">
        <f t="shared" si="839"/>
        <v>41.845204856237153</v>
      </c>
      <c r="AK1608"/>
      <c r="AL1608"/>
      <c r="AM1608"/>
      <c r="AN1608"/>
    </row>
    <row r="1609" spans="1:40" x14ac:dyDescent="0.35">
      <c r="A1609"/>
      <c r="B1609">
        <f t="shared" si="805"/>
        <v>147500</v>
      </c>
      <c r="C1609" s="237" t="str">
        <f t="shared" si="808"/>
        <v>-1.48230435803789E-06+0.00700615030656115i</v>
      </c>
      <c r="D1609" s="208" t="str">
        <f t="shared" si="809"/>
        <v>-2.5136725665192+0.0537138190169688i</v>
      </c>
      <c r="E1609" t="str">
        <f t="shared" si="810"/>
        <v>20500</v>
      </c>
      <c r="F1609" t="str">
        <f t="shared" si="811"/>
        <v>0.327868852459016</v>
      </c>
      <c r="G1609" t="str">
        <f t="shared" si="806"/>
        <v>0.327868852459016</v>
      </c>
      <c r="H1609" t="str">
        <f t="shared" si="812"/>
        <v>3.55923569520848+0.984437218602509i</v>
      </c>
      <c r="I1609" t="str">
        <f t="shared" si="813"/>
        <v>579.231145505618i</v>
      </c>
      <c r="J1609" t="str">
        <f t="shared" si="807"/>
        <v>-453.144603288789+126.717239239973i</v>
      </c>
      <c r="K1609" t="str">
        <f t="shared" si="814"/>
        <v>0.331524254748292-1.1855405610126i</v>
      </c>
      <c r="L1609" t="str">
        <f t="shared" si="815"/>
        <v>0.0672006409491019-0.204167858656884i</v>
      </c>
      <c r="M1609" t="str">
        <f t="shared" si="816"/>
        <v>0.398724895697394-1.38970841966948i</v>
      </c>
      <c r="N1609" t="str">
        <f t="shared" si="817"/>
        <v>-1.83981100689944i</v>
      </c>
      <c r="O1609" t="str">
        <f t="shared" si="818"/>
        <v>-0.265781684724834-0.964033244273676i</v>
      </c>
      <c r="P1609" t="str">
        <f t="shared" si="819"/>
        <v>1.26578168472483+0.964033244273676i</v>
      </c>
      <c r="Q1609" t="str">
        <f t="shared" si="820"/>
        <v>-1.26578168472483+0.875777762625764i</v>
      </c>
      <c r="R1609" t="str">
        <f t="shared" si="821"/>
        <v>-0.319908663926619-0.982951604709312i</v>
      </c>
      <c r="S1609" t="str">
        <f t="shared" si="822"/>
        <v>0.199236354924878i</v>
      </c>
      <c r="T1609" t="str">
        <f t="shared" si="823"/>
        <v>0.195839694789843-0.0637374361096274i</v>
      </c>
      <c r="U1609" t="str">
        <f t="shared" si="824"/>
        <v>0.0000499999999999999-0.000963407645834715i</v>
      </c>
      <c r="V1609" t="str">
        <f t="shared" si="825"/>
        <v>0.00002-0.0107901656333488i</v>
      </c>
      <c r="W1609" t="str">
        <f t="shared" si="826"/>
        <v>0.0000422725896871679-0.000884606485644984i</v>
      </c>
      <c r="X1609" t="str">
        <f t="shared" si="827"/>
        <v>0.0000481813459186633-0.000884000496846704i</v>
      </c>
      <c r="Y1609" t="str">
        <f t="shared" si="828"/>
        <v>0.009+0.741415866247191i</v>
      </c>
      <c r="Z1609" t="str">
        <f t="shared" si="829"/>
        <v>-0.0143131708687933-0.000955643300998075i</v>
      </c>
      <c r="AA1609" t="str">
        <f t="shared" si="830"/>
        <v>0.197965817637521-16.2021505411175i</v>
      </c>
      <c r="AB1609" t="str">
        <f t="shared" si="831"/>
        <v>0.654575246310638-0.21303621814484i</v>
      </c>
      <c r="AC1609" t="str">
        <f t="shared" si="832"/>
        <v>0.964937220760877-0.994611574964686i</v>
      </c>
      <c r="AD1609" t="str">
        <f t="shared" si="833"/>
        <v>0.439247877163579+0.231978619898417i</v>
      </c>
      <c r="AE1609" t="str">
        <f t="shared" si="834"/>
        <v>-0.00606534110551634-0.00374011391580189i</v>
      </c>
      <c r="AF1609" t="str">
        <f t="shared" si="835"/>
        <v>-6.07290826172768-0.93072339958554i</v>
      </c>
      <c r="AG1609" t="str">
        <f t="shared" si="836"/>
        <v>1.01392074108517-0.0255964277444989i</v>
      </c>
      <c r="AH1609" t="str">
        <f t="shared" si="837"/>
        <v>0.0321687381539129+0.0287812717422111i</v>
      </c>
      <c r="AI1609">
        <f t="shared" si="838"/>
        <v>-27.297430144680185</v>
      </c>
      <c r="AJ1609">
        <f t="shared" si="839"/>
        <v>41.818900272912742</v>
      </c>
      <c r="AK1609"/>
      <c r="AL1609"/>
      <c r="AM1609"/>
      <c r="AN1609"/>
    </row>
    <row r="1610" spans="1:40" x14ac:dyDescent="0.35">
      <c r="A1610"/>
      <c r="B1610">
        <f t="shared" si="805"/>
        <v>147600</v>
      </c>
      <c r="C1610" s="237" t="str">
        <f t="shared" si="808"/>
        <v>-1.48029649603765E-06+0.00700140359268583i</v>
      </c>
      <c r="D1610" s="208" t="str">
        <f t="shared" si="809"/>
        <v>-2.51367255112559+0.0536774275439247i</v>
      </c>
      <c r="E1610" t="str">
        <f t="shared" si="810"/>
        <v>20500</v>
      </c>
      <c r="F1610" t="str">
        <f t="shared" si="811"/>
        <v>0.327868852459016</v>
      </c>
      <c r="G1610" t="str">
        <f t="shared" si="806"/>
        <v>0.327868852459016</v>
      </c>
      <c r="H1610" t="str">
        <f t="shared" si="812"/>
        <v>3.55960244659196+0.983880106464257i</v>
      </c>
      <c r="I1610" t="str">
        <f t="shared" si="813"/>
        <v>579.623844587317i</v>
      </c>
      <c r="J1610" t="str">
        <f t="shared" si="807"/>
        <v>-453.760601323517+126.803149232678i</v>
      </c>
      <c r="K1610" t="str">
        <f t="shared" si="814"/>
        <v>0.331105879509625-1.1848507225349i</v>
      </c>
      <c r="L1610" t="str">
        <f t="shared" si="815"/>
        <v>0.0671185006943676-0.204056551210487i</v>
      </c>
      <c r="M1610" t="str">
        <f t="shared" si="816"/>
        <v>0.398224380203993-1.38890727374539i</v>
      </c>
      <c r="N1610" t="str">
        <f t="shared" si="817"/>
        <v>-1.84105833639564i</v>
      </c>
      <c r="O1610" t="str">
        <f t="shared" si="818"/>
        <v>-0.26698394475828-0.963700977088489i</v>
      </c>
      <c r="P1610" t="str">
        <f t="shared" si="819"/>
        <v>1.26698394475828+0.963700977088489i</v>
      </c>
      <c r="Q1610" t="str">
        <f t="shared" si="820"/>
        <v>-1.26698394475828+0.877357359307151i</v>
      </c>
      <c r="R1610" t="str">
        <f t="shared" si="821"/>
        <v>-0.319889183840241-0.982141969392427i</v>
      </c>
      <c r="S1610" t="str">
        <f t="shared" si="822"/>
        <v>0.199371430419742i</v>
      </c>
      <c r="T1610" t="str">
        <f t="shared" si="823"/>
        <v>0.195811049313031-0.0637767641580327i</v>
      </c>
      <c r="U1610" t="str">
        <f t="shared" si="824"/>
        <v>0.0000500000000000001-0.000962754930627514i</v>
      </c>
      <c r="V1610" t="str">
        <f t="shared" si="825"/>
        <v>0.00002-0.0107828552230281i</v>
      </c>
      <c r="W1610" t="str">
        <f t="shared" si="826"/>
        <v>0.0000422725883407485-0.000884007384679388i</v>
      </c>
      <c r="X1610" t="str">
        <f t="shared" si="827"/>
        <v>0.0000481733258914775-0.000883401859989995i</v>
      </c>
      <c r="Y1610" t="str">
        <f t="shared" si="828"/>
        <v>0.009+0.741918521071766i</v>
      </c>
      <c r="Z1610" t="str">
        <f t="shared" si="829"/>
        <v>-0.0142937688259928-0.000954627372138581i</v>
      </c>
      <c r="AA1610" t="str">
        <f t="shared" si="830"/>
        <v>0.197696887832973-16.191150585488i</v>
      </c>
      <c r="AB1610" t="str">
        <f t="shared" si="831"/>
        <v>0.654479501573801-0.213167668344451i</v>
      </c>
      <c r="AC1610" t="str">
        <f t="shared" si="832"/>
        <v>0.964559568779492-0.993899902859109i</v>
      </c>
      <c r="AD1610" t="str">
        <f t="shared" si="833"/>
        <v>0.43955084847632+0.231921266968368i</v>
      </c>
      <c r="AE1610" t="str">
        <f t="shared" si="834"/>
        <v>-0.00606143982576048-0.00373463624727947i</v>
      </c>
      <c r="AF1610" t="str">
        <f t="shared" si="835"/>
        <v>-6.07327499771755-0.930202678920332i</v>
      </c>
      <c r="AG1610" t="str">
        <f t="shared" si="836"/>
        <v>1.01390793137195-0.025596961591145i</v>
      </c>
      <c r="AH1610" t="str">
        <f t="shared" si="837"/>
        <v>0.0321558628273431+0.0287431747934907i</v>
      </c>
      <c r="AI1610">
        <f t="shared" si="838"/>
        <v>-27.304474547454774</v>
      </c>
      <c r="AJ1610">
        <f t="shared" si="839"/>
        <v>41.792587601275514</v>
      </c>
      <c r="AK1610"/>
      <c r="AL1610"/>
      <c r="AM1610"/>
      <c r="AN1610"/>
    </row>
    <row r="1611" spans="1:40" x14ac:dyDescent="0.35">
      <c r="A1611"/>
      <c r="B1611">
        <f t="shared" si="805"/>
        <v>147700</v>
      </c>
      <c r="C1611" s="237" t="str">
        <f t="shared" si="808"/>
        <v>-1.47829271091371E-06+0.00699666330631659i</v>
      </c>
      <c r="D1611" s="208" t="str">
        <f t="shared" si="809"/>
        <v>-2.51367253576324+0.0536410853484272i</v>
      </c>
      <c r="E1611" t="str">
        <f t="shared" si="810"/>
        <v>20500</v>
      </c>
      <c r="F1611" t="str">
        <f t="shared" si="811"/>
        <v>0.327868852459016</v>
      </c>
      <c r="G1611" t="str">
        <f t="shared" si="806"/>
        <v>0.327868852459016</v>
      </c>
      <c r="H1611" t="str">
        <f t="shared" si="812"/>
        <v>3.55996853497247+0.983323550258723i</v>
      </c>
      <c r="I1611" t="str">
        <f t="shared" si="813"/>
        <v>580.016543669016i</v>
      </c>
      <c r="J1611" t="str">
        <f t="shared" si="807"/>
        <v>-454.377016842511+126.889059225383i</v>
      </c>
      <c r="K1611" t="str">
        <f t="shared" si="814"/>
        <v>0.330688276415924-1.18416160904597i</v>
      </c>
      <c r="L1611" t="str">
        <f t="shared" si="815"/>
        <v>0.0670365055311137-0.203945346793737i</v>
      </c>
      <c r="M1611" t="str">
        <f t="shared" si="816"/>
        <v>0.397724781947038-1.38810695583971i</v>
      </c>
      <c r="N1611" t="str">
        <f t="shared" si="817"/>
        <v>-1.84230566589184i</v>
      </c>
      <c r="O1611" t="str">
        <f t="shared" si="818"/>
        <v>-0.268185789409915-0.963367210547764i</v>
      </c>
      <c r="P1611" t="str">
        <f t="shared" si="819"/>
        <v>1.26818578940992+0.963367210547764i</v>
      </c>
      <c r="Q1611" t="str">
        <f t="shared" si="820"/>
        <v>-1.26818578940992+0.878938455344076i</v>
      </c>
      <c r="R1611" t="str">
        <f t="shared" si="821"/>
        <v>-0.319869686922303-0.981333326295756i</v>
      </c>
      <c r="S1611" t="str">
        <f t="shared" si="822"/>
        <v>0.199506505914607i</v>
      </c>
      <c r="T1611" t="str">
        <f t="shared" si="823"/>
        <v>0.195782383066825-0.0638160835858679i</v>
      </c>
      <c r="U1611" t="str">
        <f t="shared" si="824"/>
        <v>0.0000499999999999998-0.000962103099259447i</v>
      </c>
      <c r="V1611" t="str">
        <f t="shared" si="825"/>
        <v>0.00002-0.0107755547117058i</v>
      </c>
      <c r="W1611" t="str">
        <f t="shared" si="826"/>
        <v>0.0000422725869934165-0.000883409095107091i</v>
      </c>
      <c r="X1611" t="str">
        <f t="shared" si="827"/>
        <v>0.0000481653221439937-0.00088280403378916i</v>
      </c>
      <c r="Y1611" t="str">
        <f t="shared" si="828"/>
        <v>0.009+0.74242117589634i</v>
      </c>
      <c r="Z1611" t="str">
        <f t="shared" si="829"/>
        <v>-0.0142744062261536-0.000953613568723963i</v>
      </c>
      <c r="AA1611" t="str">
        <f t="shared" si="830"/>
        <v>0.19742850617617-16.1801655713384i</v>
      </c>
      <c r="AB1611" t="str">
        <f t="shared" si="831"/>
        <v>0.654383687417273-0.213299089730639i</v>
      </c>
      <c r="AC1611" t="str">
        <f t="shared" si="832"/>
        <v>0.964182659258355-0.993188882244575i</v>
      </c>
      <c r="AD1611" t="str">
        <f t="shared" si="833"/>
        <v>0.4398537903242+0.231863540052103i</v>
      </c>
      <c r="AE1611" t="str">
        <f t="shared" si="834"/>
        <v>-0.00605754346531498-0.00372916490244558i</v>
      </c>
      <c r="AF1611" t="str">
        <f t="shared" si="835"/>
        <v>-6.07364107073571-0.929682464910296i</v>
      </c>
      <c r="AG1611" t="str">
        <f t="shared" si="836"/>
        <v>1.01389511712403-0.0255974930698432i</v>
      </c>
      <c r="AH1611" t="str">
        <f t="shared" si="837"/>
        <v>0.0321429957551531+0.0287051201556395i</v>
      </c>
      <c r="AI1611">
        <f t="shared" si="838"/>
        <v>-27.311515910364971</v>
      </c>
      <c r="AJ1611">
        <f t="shared" si="839"/>
        <v>41.766266850983769</v>
      </c>
      <c r="AK1611"/>
      <c r="AL1611"/>
      <c r="AM1611"/>
      <c r="AN1611"/>
    </row>
    <row r="1612" spans="1:40" x14ac:dyDescent="0.35">
      <c r="A1612"/>
      <c r="B1612">
        <f t="shared" si="805"/>
        <v>147800</v>
      </c>
      <c r="C1612" s="237" t="str">
        <f t="shared" si="808"/>
        <v>-1.47629299163629E-06+0.00699192943440707i</v>
      </c>
      <c r="D1612" s="208" t="str">
        <f t="shared" si="809"/>
        <v>-2.51367252043206+0.0536047923304542i</v>
      </c>
      <c r="E1612" t="str">
        <f t="shared" si="810"/>
        <v>20500</v>
      </c>
      <c r="F1612" t="str">
        <f t="shared" si="811"/>
        <v>0.327868852459016</v>
      </c>
      <c r="G1612" t="str">
        <f t="shared" si="806"/>
        <v>0.327868852459016</v>
      </c>
      <c r="H1612" t="str">
        <f t="shared" si="812"/>
        <v>3.560333961895+0.982767549319625i</v>
      </c>
      <c r="I1612" t="str">
        <f t="shared" si="813"/>
        <v>580.409242750714i</v>
      </c>
      <c r="J1612" t="str">
        <f t="shared" si="807"/>
        <v>-454.993849845771+126.974969218088i</v>
      </c>
      <c r="K1612" t="str">
        <f t="shared" si="814"/>
        <v>0.330271443618136-1.18347321957476i</v>
      </c>
      <c r="L1612" t="str">
        <f t="shared" si="815"/>
        <v>0.0669546551315163-0.203834245305192i</v>
      </c>
      <c r="M1612" t="str">
        <f t="shared" si="816"/>
        <v>0.397226098749652-1.38730746487995i</v>
      </c>
      <c r="N1612" t="str">
        <f t="shared" si="817"/>
        <v>-1.84355299538804i</v>
      </c>
      <c r="O1612" t="str">
        <f t="shared" si="818"/>
        <v>-0.269387216809875-0.963031945170787i</v>
      </c>
      <c r="P1612" t="str">
        <f t="shared" si="819"/>
        <v>1.26938721680987+0.963031945170787i</v>
      </c>
      <c r="Q1612" t="str">
        <f t="shared" si="820"/>
        <v>-1.26938721680987+0.880521050217253i</v>
      </c>
      <c r="R1612" t="str">
        <f t="shared" si="821"/>
        <v>-0.319850173164649-0.980525673392157i</v>
      </c>
      <c r="S1612" t="str">
        <f t="shared" si="822"/>
        <v>0.199641581409471i</v>
      </c>
      <c r="T1612" t="str">
        <f t="shared" si="823"/>
        <v>0.195753696048597-0.0638553943846837i</v>
      </c>
      <c r="U1612" t="str">
        <f t="shared" si="824"/>
        <v>0.00005-0.000961452149936542i</v>
      </c>
      <c r="V1612" t="str">
        <f t="shared" si="825"/>
        <v>0.00002-0.0107682640792893i</v>
      </c>
      <c r="W1612" t="str">
        <f t="shared" si="826"/>
        <v>0.0000422725856451724-0.000882811615281143i</v>
      </c>
      <c r="X1612" t="str">
        <f t="shared" si="827"/>
        <v>0.0000481573346321684-0.000882207016599022i</v>
      </c>
      <c r="Y1612" t="str">
        <f t="shared" si="828"/>
        <v>0.009+0.742923830720914i</v>
      </c>
      <c r="Z1612" t="str">
        <f t="shared" si="829"/>
        <v>-0.0142550829624025-0.000952601884405535i</v>
      </c>
      <c r="AA1612" t="str">
        <f t="shared" si="830"/>
        <v>0.197160671177028-16.1691954682154i</v>
      </c>
      <c r="AB1612" t="str">
        <f t="shared" si="831"/>
        <v>0.654287803832269-0.213430482275165i</v>
      </c>
      <c r="AC1612" t="str">
        <f t="shared" si="832"/>
        <v>0.963806490482506-0.992478512264836i</v>
      </c>
      <c r="AD1612" t="str">
        <f t="shared" si="833"/>
        <v>0.440156702269029+0.231805439123314i</v>
      </c>
      <c r="AE1612" t="str">
        <f t="shared" si="834"/>
        <v>-0.00605365200917821-0.0037236998698542i</v>
      </c>
      <c r="AF1612" t="str">
        <f t="shared" si="835"/>
        <v>-6.07400648232706-0.929162756989171i</v>
      </c>
      <c r="AG1612" t="str">
        <f t="shared" si="836"/>
        <v>1.01388229834877-0.0255980221596162i</v>
      </c>
      <c r="AH1612" t="str">
        <f t="shared" si="837"/>
        <v>0.0321301369022687+0.0286671077522388i</v>
      </c>
      <c r="AI1612">
        <f t="shared" si="838"/>
        <v>-27.318554239696596</v>
      </c>
      <c r="AJ1612">
        <f t="shared" si="839"/>
        <v>41.739938031668409</v>
      </c>
      <c r="AK1612"/>
      <c r="AL1612"/>
      <c r="AM1612"/>
      <c r="AN1612"/>
    </row>
    <row r="1613" spans="1:40" x14ac:dyDescent="0.35">
      <c r="A1613"/>
      <c r="B1613">
        <f t="shared" si="805"/>
        <v>147900</v>
      </c>
      <c r="C1613" s="237" t="str">
        <f t="shared" si="808"/>
        <v>-1.47429732721293E-06+0.0069872019639462i</v>
      </c>
      <c r="D1613" s="208" t="str">
        <f t="shared" si="809"/>
        <v>-2.51367250513196+0.0535685483902542i</v>
      </c>
      <c r="E1613" t="str">
        <f t="shared" si="810"/>
        <v>20500</v>
      </c>
      <c r="F1613" t="str">
        <f t="shared" si="811"/>
        <v>0.327868852459016</v>
      </c>
      <c r="G1613" t="str">
        <f t="shared" si="806"/>
        <v>0.327868852459016</v>
      </c>
      <c r="H1613" t="str">
        <f t="shared" si="812"/>
        <v>3.56069872890021+0.982212102981192i</v>
      </c>
      <c r="I1613" t="str">
        <f t="shared" si="813"/>
        <v>580.801941832413i</v>
      </c>
      <c r="J1613" t="str">
        <f t="shared" si="807"/>
        <v>-455.611100333298+127.060879210794i</v>
      </c>
      <c r="K1613" t="str">
        <f t="shared" si="814"/>
        <v>0.329855379272585-1.18278555315138i</v>
      </c>
      <c r="L1613" t="str">
        <f t="shared" si="815"/>
        <v>0.0668729491686331-0.203723246643393i</v>
      </c>
      <c r="M1613" t="str">
        <f t="shared" si="816"/>
        <v>0.396728328441218-1.38650879979477i</v>
      </c>
      <c r="N1613" t="str">
        <f t="shared" si="817"/>
        <v>-1.84480032488425i</v>
      </c>
      <c r="O1613" t="str">
        <f t="shared" si="818"/>
        <v>-0.27058822508895-0.96269518147917i</v>
      </c>
      <c r="P1613" t="str">
        <f t="shared" si="819"/>
        <v>1.27058822508895+0.96269518147917i</v>
      </c>
      <c r="Q1613" t="str">
        <f t="shared" si="820"/>
        <v>-1.27058822508895+0.88210514340508i</v>
      </c>
      <c r="R1613" t="str">
        <f t="shared" si="821"/>
        <v>-0.319830642559148-0.979719008659946i</v>
      </c>
      <c r="S1613" t="str">
        <f t="shared" si="822"/>
        <v>0.199776656904336i</v>
      </c>
      <c r="T1613" t="str">
        <f t="shared" si="823"/>
        <v>0.195724988255714-0.0638946965460322i</v>
      </c>
      <c r="U1613" t="str">
        <f t="shared" si="824"/>
        <v>0.0000500000000000002-0.000960802080869651i</v>
      </c>
      <c r="V1613" t="str">
        <f t="shared" si="825"/>
        <v>0.00002-0.01076098330574i</v>
      </c>
      <c r="W1613" t="str">
        <f t="shared" si="826"/>
        <v>0.0000422725842960154-0.000882214943559063i</v>
      </c>
      <c r="X1613" t="str">
        <f t="shared" si="827"/>
        <v>0.000048149363312107-0.000881610806778889i</v>
      </c>
      <c r="Y1613" t="str">
        <f t="shared" si="828"/>
        <v>0.009+0.743426485545489i</v>
      </c>
      <c r="Z1613" t="str">
        <f t="shared" si="829"/>
        <v>-0.0142357989282286-0.00095159231285869i</v>
      </c>
      <c r="AA1613" t="str">
        <f t="shared" si="830"/>
        <v>0.196893381350527-16.1582402457479i</v>
      </c>
      <c r="AB1613" t="str">
        <f t="shared" si="831"/>
        <v>0.654191850809989-0.213561845949791i</v>
      </c>
      <c r="AC1613" t="str">
        <f t="shared" si="832"/>
        <v>0.963431060741913-0.991768792064559i</v>
      </c>
      <c r="AD1613" t="str">
        <f t="shared" si="833"/>
        <v>0.440459583872486+0.231746964156155i</v>
      </c>
      <c r="AE1613" t="str">
        <f t="shared" si="834"/>
        <v>-0.00604976544240058-0.0037182411380924i</v>
      </c>
      <c r="AF1613" t="str">
        <f t="shared" si="835"/>
        <v>-6.07437123403217-0.928643554590938i</v>
      </c>
      <c r="AG1613" t="str">
        <f t="shared" si="836"/>
        <v>1.01386947505355-0.0255985488395353i</v>
      </c>
      <c r="AH1613" t="str">
        <f t="shared" si="837"/>
        <v>0.0321172862337401+0.0286291375070844i</v>
      </c>
      <c r="AI1613">
        <f t="shared" si="838"/>
        <v>-27.325589541724163</v>
      </c>
      <c r="AJ1613">
        <f t="shared" si="839"/>
        <v>41.713601152928902</v>
      </c>
      <c r="AK1613"/>
      <c r="AL1613"/>
      <c r="AM1613"/>
      <c r="AN1613"/>
    </row>
    <row r="1614" spans="1:40" x14ac:dyDescent="0.35">
      <c r="A1614"/>
      <c r="B1614">
        <f t="shared" si="805"/>
        <v>148000</v>
      </c>
      <c r="C1614" s="237" t="str">
        <f t="shared" si="808"/>
        <v>-1.47230570668824E-06+0.00698248088195808i</v>
      </c>
      <c r="D1614" s="208" t="str">
        <f t="shared" si="809"/>
        <v>-2.51367248986288+0.0535323534283453i</v>
      </c>
      <c r="E1614" t="str">
        <f t="shared" si="810"/>
        <v>20500</v>
      </c>
      <c r="F1614" t="str">
        <f t="shared" si="811"/>
        <v>0.327868852459016</v>
      </c>
      <c r="G1614" t="str">
        <f t="shared" si="806"/>
        <v>0.327868852459016</v>
      </c>
      <c r="H1614" t="str">
        <f t="shared" si="812"/>
        <v>3.5610628375245+0.981657210578183i</v>
      </c>
      <c r="I1614" t="str">
        <f t="shared" si="813"/>
        <v>581.194640914112i</v>
      </c>
      <c r="J1614" t="str">
        <f t="shared" si="807"/>
        <v>-456.228768305091+127.146789203498i</v>
      </c>
      <c r="K1614" t="str">
        <f t="shared" si="814"/>
        <v>0.329440081540936-1.18209860880714i</v>
      </c>
      <c r="L1614" t="str">
        <f t="shared" si="815"/>
        <v>0.0667913873163998-0.203612350706865i</v>
      </c>
      <c r="M1614" t="str">
        <f t="shared" si="816"/>
        <v>0.396231468857336-1.385710959514i</v>
      </c>
      <c r="N1614" t="str">
        <f t="shared" si="817"/>
        <v>-1.84604765438045i</v>
      </c>
      <c r="O1614" t="str">
        <f t="shared" si="818"/>
        <v>-0.271788812378556-0.962356919996866i</v>
      </c>
      <c r="P1614" t="str">
        <f t="shared" si="819"/>
        <v>1.27178881237856+0.962356919996866i</v>
      </c>
      <c r="Q1614" t="str">
        <f t="shared" si="820"/>
        <v>-1.27178881237856+0.883690734383584i</v>
      </c>
      <c r="R1614" t="str">
        <f t="shared" si="821"/>
        <v>-0.319811095097628-0.978913330082927i</v>
      </c>
      <c r="S1614" t="str">
        <f t="shared" si="822"/>
        <v>0.1999117323992i</v>
      </c>
      <c r="T1614" t="str">
        <f t="shared" si="823"/>
        <v>0.195696259685548-0.0639339900614521i</v>
      </c>
      <c r="U1614" t="str">
        <f t="shared" si="824"/>
        <v>0.0000499999999999999-0.000960152890274463i</v>
      </c>
      <c r="V1614" t="str">
        <f t="shared" si="825"/>
        <v>0.00002-0.010753712371074i</v>
      </c>
      <c r="W1614" t="str">
        <f t="shared" si="826"/>
        <v>0.0000422725829459463-0.000881619078302788i</v>
      </c>
      <c r="X1614" t="str">
        <f t="shared" si="827"/>
        <v>0.0000481414081400643-0.000881015402692487i</v>
      </c>
      <c r="Y1614" t="str">
        <f t="shared" si="828"/>
        <v>0.009+0.743929140370063i</v>
      </c>
      <c r="Z1614" t="str">
        <f t="shared" si="829"/>
        <v>-0.0142165540174811-0.0009505848477828i</v>
      </c>
      <c r="AA1614" t="str">
        <f t="shared" si="830"/>
        <v>0.196626635216696-16.1472998736479i</v>
      </c>
      <c r="AB1614" t="str">
        <f t="shared" si="831"/>
        <v>0.65409582834165-0.213693180726236i</v>
      </c>
      <c r="AC1614" t="str">
        <f t="shared" si="832"/>
        <v>0.963056368331517-0.991059720789365i</v>
      </c>
      <c r="AD1614" t="str">
        <f t="shared" si="833"/>
        <v>0.440762434696099+0.231688115125274i</v>
      </c>
      <c r="AE1614" t="str">
        <f t="shared" si="834"/>
        <v>-0.00604588375008412-0.0037127886957808i</v>
      </c>
      <c r="AF1614" t="str">
        <f t="shared" si="835"/>
        <v>-6.07473532738738-0.928124857149838i</v>
      </c>
      <c r="AG1614" t="str">
        <f t="shared" si="836"/>
        <v>1.01385664724572-0.0255990730887206i</v>
      </c>
      <c r="AH1614" t="str">
        <f t="shared" si="837"/>
        <v>0.0321044437147421+0.0285912093441909i</v>
      </c>
      <c r="AI1614">
        <f t="shared" si="838"/>
        <v>-27.332621822710124</v>
      </c>
      <c r="AJ1614">
        <f t="shared" si="839"/>
        <v>41.687256224337837</v>
      </c>
      <c r="AK1614"/>
      <c r="AL1614"/>
      <c r="AM1614"/>
      <c r="AN1614"/>
    </row>
    <row r="1615" spans="1:40" x14ac:dyDescent="0.35">
      <c r="A1615"/>
      <c r="B1615">
        <f t="shared" si="805"/>
        <v>148100</v>
      </c>
      <c r="C1615" s="237" t="str">
        <f t="shared" si="808"/>
        <v>-1.47031811914386E-06+0.00697776617550183i</v>
      </c>
      <c r="D1615" s="208" t="str">
        <f t="shared" si="809"/>
        <v>-2.5136724746247+0.0534962073455141i</v>
      </c>
      <c r="E1615" t="str">
        <f t="shared" si="810"/>
        <v>20500</v>
      </c>
      <c r="F1615" t="str">
        <f t="shared" si="811"/>
        <v>0.327868852459016</v>
      </c>
      <c r="G1615" t="str">
        <f t="shared" si="806"/>
        <v>0.327868852459016</v>
      </c>
      <c r="H1615" t="str">
        <f t="shared" si="812"/>
        <v>3.56142628929989+0.981102871445826i</v>
      </c>
      <c r="I1615" t="str">
        <f t="shared" si="813"/>
        <v>581.58733999581i</v>
      </c>
      <c r="J1615" t="str">
        <f t="shared" si="807"/>
        <v>-456.84685376115+127.232699196203i</v>
      </c>
      <c r="K1615" t="str">
        <f t="shared" si="814"/>
        <v>0.329025548590201-1.18141238557451i</v>
      </c>
      <c r="L1615" t="str">
        <f t="shared" si="815"/>
        <v>0.0667099692496295-0.203501557394124i</v>
      </c>
      <c r="M1615" t="str">
        <f t="shared" si="816"/>
        <v>0.395735517839831-1.38491394296863i</v>
      </c>
      <c r="N1615" t="str">
        <f t="shared" si="817"/>
        <v>-1.84729498387665i</v>
      </c>
      <c r="O1615" t="str">
        <f t="shared" si="818"/>
        <v>-0.272988976810791-0.96201716125015i</v>
      </c>
      <c r="P1615" t="str">
        <f t="shared" si="819"/>
        <v>1.27298897681079+0.96201716125015i</v>
      </c>
      <c r="Q1615" t="str">
        <f t="shared" si="820"/>
        <v>-1.27298897681079+0.8852778226265i</v>
      </c>
      <c r="R1615" t="str">
        <f t="shared" si="821"/>
        <v>-0.319791530771913-0.978108635650325i</v>
      </c>
      <c r="S1615" t="str">
        <f t="shared" si="822"/>
        <v>0.200046807894064i</v>
      </c>
      <c r="T1615" t="str">
        <f t="shared" si="823"/>
        <v>0.195667510335466-0.0639732749224775i</v>
      </c>
      <c r="U1615" t="str">
        <f t="shared" si="824"/>
        <v>0.0000500000000000001-0.000959504576371514i</v>
      </c>
      <c r="V1615" t="str">
        <f t="shared" si="825"/>
        <v>0.00002-0.0107464512553609i</v>
      </c>
      <c r="W1615" t="str">
        <f t="shared" si="826"/>
        <v>0.000042272581594965-0.000881024017878731i</v>
      </c>
      <c r="X1615" t="str">
        <f t="shared" si="827"/>
        <v>0.0000481334690724423-0.000880420802708i</v>
      </c>
      <c r="Y1615" t="str">
        <f t="shared" si="828"/>
        <v>0.009+0.744431795194637i</v>
      </c>
      <c r="Z1615" t="str">
        <f t="shared" si="829"/>
        <v>-0.0141973481243689-0.000949579482901091i</v>
      </c>
      <c r="AA1615" t="str">
        <f t="shared" si="830"/>
        <v>0.196360431300581-16.1363743217093i</v>
      </c>
      <c r="AB1615" t="str">
        <f t="shared" si="831"/>
        <v>0.65399973641845-0.213824486576205i</v>
      </c>
      <c r="AC1615" t="str">
        <f t="shared" si="832"/>
        <v>0.962682411551173-0.990351297585791i</v>
      </c>
      <c r="AD1615" t="str">
        <f t="shared" si="833"/>
        <v>0.441065254301257+0.231628892005781i</v>
      </c>
      <c r="AE1615" t="str">
        <f t="shared" si="834"/>
        <v>-0.00604200691738249-0.00370734253157297i</v>
      </c>
      <c r="AF1615" t="str">
        <f t="shared" si="835"/>
        <v>-6.07509876392459-0.927606664100312i</v>
      </c>
      <c r="AG1615" t="str">
        <f t="shared" si="836"/>
        <v>1.01384381493267-0.02559959488634i</v>
      </c>
      <c r="AH1615" t="str">
        <f t="shared" si="837"/>
        <v>0.0320916093105715+0.0285533231877851i</v>
      </c>
      <c r="AI1615">
        <f t="shared" si="838"/>
        <v>-27.339651088906024</v>
      </c>
      <c r="AJ1615">
        <f t="shared" si="839"/>
        <v>41.660903255437006</v>
      </c>
      <c r="AK1615"/>
      <c r="AL1615"/>
      <c r="AM1615"/>
      <c r="AN1615"/>
    </row>
    <row r="1616" spans="1:40" x14ac:dyDescent="0.35">
      <c r="A1616"/>
      <c r="B1616">
        <f t="shared" si="805"/>
        <v>148200</v>
      </c>
      <c r="C1616" s="237" t="str">
        <f t="shared" si="808"/>
        <v>-1.46833455369821E-06+0.00697305783167154i</v>
      </c>
      <c r="D1616" s="208" t="str">
        <f t="shared" si="809"/>
        <v>-2.51367245941737+0.0534601100428152i</v>
      </c>
      <c r="E1616" t="str">
        <f t="shared" si="810"/>
        <v>20500</v>
      </c>
      <c r="F1616" t="str">
        <f t="shared" si="811"/>
        <v>0.327868852459016</v>
      </c>
      <c r="G1616" t="str">
        <f t="shared" si="806"/>
        <v>0.327868852459016</v>
      </c>
      <c r="H1616" t="str">
        <f t="shared" si="812"/>
        <v>3.56178908575417+0.980549084919919i</v>
      </c>
      <c r="I1616" t="str">
        <f t="shared" si="813"/>
        <v>581.980039077509i</v>
      </c>
      <c r="J1616" t="str">
        <f t="shared" si="807"/>
        <v>-457.465356701475+127.318609188909i</v>
      </c>
      <c r="K1616" t="str">
        <f t="shared" si="814"/>
        <v>0.328611778592703-1.18072688248712i</v>
      </c>
      <c r="L1616" t="str">
        <f t="shared" si="815"/>
        <v>0.066628694644009-0.203390866603669i</v>
      </c>
      <c r="M1616" t="str">
        <f t="shared" si="816"/>
        <v>0.395240473236712-1.38411774909079i</v>
      </c>
      <c r="N1616" t="str">
        <f t="shared" si="817"/>
        <v>-1.84854231337286i</v>
      </c>
      <c r="O1616" t="str">
        <f t="shared" si="818"/>
        <v>-0.274188716518413-0.961675905767627i</v>
      </c>
      <c r="P1616" t="str">
        <f t="shared" si="819"/>
        <v>1.27418871651841+0.961675905767627i</v>
      </c>
      <c r="Q1616" t="str">
        <f t="shared" si="820"/>
        <v>-1.27418871651841+0.886866407605233i</v>
      </c>
      <c r="R1616" t="str">
        <f t="shared" si="821"/>
        <v>-0.319771949573836-0.977304923356779i</v>
      </c>
      <c r="S1616" t="str">
        <f t="shared" si="822"/>
        <v>0.200181883388929i</v>
      </c>
      <c r="T1616" t="str">
        <f t="shared" si="823"/>
        <v>0.195638740202833-0.0640125511206401i</v>
      </c>
      <c r="U1616" t="str">
        <f t="shared" si="824"/>
        <v>0.0000499999999999998-0.000958857137386102i</v>
      </c>
      <c r="V1616" t="str">
        <f t="shared" si="825"/>
        <v>0.00002-0.0107391999387244i</v>
      </c>
      <c r="W1616" t="str">
        <f t="shared" si="826"/>
        <v>0.000042272580243071-0.000880429760657635i</v>
      </c>
      <c r="X1616" t="str">
        <f t="shared" si="827"/>
        <v>0.0000481255460657886-0.000879827005197929i</v>
      </c>
      <c r="Y1616" t="str">
        <f t="shared" si="828"/>
        <v>0.009+0.744934450019212i</v>
      </c>
      <c r="Z1616" t="str">
        <f t="shared" si="829"/>
        <v>-0.0141781811434571-0.000948576211960491i</v>
      </c>
      <c r="AA1616" t="str">
        <f t="shared" si="830"/>
        <v>0.196094768132234-16.1254635598078i</v>
      </c>
      <c r="AB1616" t="str">
        <f t="shared" si="831"/>
        <v>0.653903575031583-0.213955763471392i</v>
      </c>
      <c r="AC1616" t="str">
        <f t="shared" si="832"/>
        <v>0.962309188705636-0.98964352160129i</v>
      </c>
      <c r="AD1616" t="str">
        <f t="shared" si="833"/>
        <v>0.441368042249222+0.231569294773263i</v>
      </c>
      <c r="AE1616" t="str">
        <f t="shared" si="834"/>
        <v>-0.00603813492950008-0.0037019026341551i</v>
      </c>
      <c r="AF1616" t="str">
        <f t="shared" si="835"/>
        <v>-6.07546154517154-0.927088974877104i</v>
      </c>
      <c r="AG1616" t="str">
        <f t="shared" si="836"/>
        <v>1.0138309781218-0.0256001142116101i</v>
      </c>
      <c r="AH1616" t="str">
        <f t="shared" si="837"/>
        <v>0.0320787829866451+0.0285154789623057i</v>
      </c>
      <c r="AI1616">
        <f t="shared" si="838"/>
        <v>-27.346677346552688</v>
      </c>
      <c r="AJ1616">
        <f t="shared" si="839"/>
        <v>41.634542255739255</v>
      </c>
      <c r="AK1616"/>
      <c r="AL1616"/>
      <c r="AM1616"/>
      <c r="AN1616"/>
    </row>
    <row r="1617" spans="1:40" x14ac:dyDescent="0.35">
      <c r="A1617"/>
      <c r="B1617">
        <f t="shared" si="805"/>
        <v>148300</v>
      </c>
      <c r="C1617" s="237" t="str">
        <f t="shared" si="808"/>
        <v>-1.46635499950641E-06+0.00696835583759608i</v>
      </c>
      <c r="D1617" s="208" t="str">
        <f t="shared" si="809"/>
        <v>-2.51367244424078+0.05342406142157i</v>
      </c>
      <c r="E1617" t="str">
        <f t="shared" si="810"/>
        <v>20500</v>
      </c>
      <c r="F1617" t="str">
        <f t="shared" si="811"/>
        <v>0.327868852459016</v>
      </c>
      <c r="G1617" t="str">
        <f t="shared" si="806"/>
        <v>0.327868852459016</v>
      </c>
      <c r="H1617" t="str">
        <f t="shared" si="812"/>
        <v>3.56215122841083+0.979995850336723i</v>
      </c>
      <c r="I1617" t="str">
        <f t="shared" si="813"/>
        <v>582.372738159208i</v>
      </c>
      <c r="J1617" t="str">
        <f t="shared" si="807"/>
        <v>-458.084277126066+127.404519181614i</v>
      </c>
      <c r="K1617" t="str">
        <f t="shared" si="814"/>
        <v>0.328198769726056-1.18004209857982i</v>
      </c>
      <c r="L1617" t="str">
        <f t="shared" si="815"/>
        <v>0.0665475631760949-0.203280278233991i</v>
      </c>
      <c r="M1617" t="str">
        <f t="shared" si="816"/>
        <v>0.394746332902151-1.38332237681381i</v>
      </c>
      <c r="N1617" t="str">
        <f t="shared" si="817"/>
        <v>-1.84978964286906i</v>
      </c>
      <c r="O1617" t="str">
        <f t="shared" si="818"/>
        <v>-0.275388029634811-0.961333154080237i</v>
      </c>
      <c r="P1617" t="str">
        <f t="shared" si="819"/>
        <v>1.27538802963481+0.961333154080237i</v>
      </c>
      <c r="Q1617" t="str">
        <f t="shared" si="820"/>
        <v>-1.27538802963481+0.888456488788823i</v>
      </c>
      <c r="R1617" t="str">
        <f t="shared" si="821"/>
        <v>-0.319752351495212-0.976502191202353i</v>
      </c>
      <c r="S1617" t="str">
        <f t="shared" si="822"/>
        <v>0.200316958883793i</v>
      </c>
      <c r="T1617" t="str">
        <f t="shared" si="823"/>
        <v>0.195609949285016-0.0640518186474625i</v>
      </c>
      <c r="U1617" t="str">
        <f t="shared" si="824"/>
        <v>0.00005-0.000958210571548354i</v>
      </c>
      <c r="V1617" t="str">
        <f t="shared" si="825"/>
        <v>0.00002-0.0107319584013416i</v>
      </c>
      <c r="W1617" t="str">
        <f t="shared" si="826"/>
        <v>0.0000422725788902648-0.000879836305014699i</v>
      </c>
      <c r="X1617" t="str">
        <f t="shared" si="827"/>
        <v>0.0000481176390767993-0.000879234008539241i</v>
      </c>
      <c r="Y1617" t="str">
        <f t="shared" si="828"/>
        <v>0.009+0.745437104843786i</v>
      </c>
      <c r="Z1617" t="str">
        <f t="shared" si="829"/>
        <v>-0.0141590529696674-0.000947575028731619i</v>
      </c>
      <c r="AA1617" t="str">
        <f t="shared" si="830"/>
        <v>0.195829644246691-16.1145675579012i</v>
      </c>
      <c r="AB1617" t="str">
        <f t="shared" si="831"/>
        <v>0.653807344172248-0.214087011383463i</v>
      </c>
      <c r="AC1617" t="str">
        <f t="shared" si="832"/>
        <v>0.961936698104552-0.988936391984282i</v>
      </c>
      <c r="AD1617" t="str">
        <f t="shared" si="833"/>
        <v>0.441670798101105+0.231509323403792i</v>
      </c>
      <c r="AE1617" t="str">
        <f t="shared" si="834"/>
        <v>-0.00603426777169287-0.00369646899224674i</v>
      </c>
      <c r="AF1617" t="str">
        <f t="shared" si="835"/>
        <v>-6.07582367265161-0.926571788915153i</v>
      </c>
      <c r="AG1617" t="str">
        <f t="shared" si="836"/>
        <v>1.0138181368205-0.0256006310437958i</v>
      </c>
      <c r="AH1617" t="str">
        <f t="shared" si="837"/>
        <v>0.0320659647085046+0.0284776765924079i</v>
      </c>
      <c r="AI1617">
        <f t="shared" si="838"/>
        <v>-27.353700601878774</v>
      </c>
      <c r="AJ1617">
        <f t="shared" si="839"/>
        <v>41.608173234729058</v>
      </c>
      <c r="AK1617"/>
      <c r="AL1617"/>
      <c r="AM1617"/>
      <c r="AN1617"/>
    </row>
    <row r="1618" spans="1:40" x14ac:dyDescent="0.35">
      <c r="A1618"/>
      <c r="B1618">
        <f t="shared" si="805"/>
        <v>148400</v>
      </c>
      <c r="C1618" s="237" t="str">
        <f t="shared" si="808"/>
        <v>-1.46437944576009E-06+0.00696366018043901i</v>
      </c>
      <c r="D1618" s="208" t="str">
        <f t="shared" si="809"/>
        <v>-2.51367242909488+0.0533880613833658i</v>
      </c>
      <c r="E1618" t="str">
        <f t="shared" si="810"/>
        <v>20500</v>
      </c>
      <c r="F1618" t="str">
        <f t="shared" si="811"/>
        <v>0.327868852459016</v>
      </c>
      <c r="G1618" t="str">
        <f t="shared" si="806"/>
        <v>0.327868852459016</v>
      </c>
      <c r="H1618" t="str">
        <f t="shared" si="812"/>
        <v>3.56251271878911+0.979443167033067i</v>
      </c>
      <c r="I1618" t="str">
        <f t="shared" si="813"/>
        <v>582.765437240907i</v>
      </c>
      <c r="J1618" t="str">
        <f t="shared" si="807"/>
        <v>-458.703615034923+127.490429174318i</v>
      </c>
      <c r="K1618" t="str">
        <f t="shared" si="814"/>
        <v>0.327786520173161-1.1793580328886i</v>
      </c>
      <c r="L1618" t="str">
        <f t="shared" si="815"/>
        <v>0.0664665745233138-0.20316979218357i</v>
      </c>
      <c r="M1618" t="str">
        <f t="shared" si="816"/>
        <v>0.394253094696475-1.38252782507217i</v>
      </c>
      <c r="N1618" t="str">
        <f t="shared" si="817"/>
        <v>-1.85103697236526i</v>
      </c>
      <c r="O1618" t="str">
        <f t="shared" si="818"/>
        <v>-0.276586914294067-0.960988906721241i</v>
      </c>
      <c r="P1618" t="str">
        <f t="shared" si="819"/>
        <v>1.27658691429407+0.960988906721241i</v>
      </c>
      <c r="Q1618" t="str">
        <f t="shared" si="820"/>
        <v>-1.27658691429407+0.890048065644019i</v>
      </c>
      <c r="R1618" t="str">
        <f t="shared" si="821"/>
        <v>-0.319732736527846-0.975700437192477i</v>
      </c>
      <c r="S1618" t="str">
        <f t="shared" si="822"/>
        <v>0.200452034378656i</v>
      </c>
      <c r="T1618" t="str">
        <f t="shared" si="823"/>
        <v>0.195581137579376-0.0640910774944616i</v>
      </c>
      <c r="U1618" t="str">
        <f t="shared" si="824"/>
        <v>0.0000500000000000002-0.000957564877093137i</v>
      </c>
      <c r="V1618" t="str">
        <f t="shared" si="825"/>
        <v>0.00002-0.0107247266234431i</v>
      </c>
      <c r="W1618" t="str">
        <f t="shared" si="826"/>
        <v>0.0000422725775365466-0.000879243649329492i</v>
      </c>
      <c r="X1618" t="str">
        <f t="shared" si="827"/>
        <v>0.0000481097480623152-0.000878641811113264i</v>
      </c>
      <c r="Y1618" t="str">
        <f t="shared" si="828"/>
        <v>0.009+0.74593975966836i</v>
      </c>
      <c r="Z1618" t="str">
        <f t="shared" si="829"/>
        <v>-0.0141399634982767-0.000946575927008597i</v>
      </c>
      <c r="AA1618" t="str">
        <f t="shared" si="830"/>
        <v>0.195565058183948-16.1036862860283i</v>
      </c>
      <c r="AB1618" t="str">
        <f t="shared" si="831"/>
        <v>0.653711043831624-0.214218230284064i</v>
      </c>
      <c r="AC1618" t="str">
        <f t="shared" si="832"/>
        <v>0.961564938062444-0.988229907884088i</v>
      </c>
      <c r="AD1618" t="str">
        <f t="shared" si="833"/>
        <v>0.441973521417884+0.231448977873905i</v>
      </c>
      <c r="AE1618" t="str">
        <f t="shared" si="834"/>
        <v>-0.00603040542926752-0.00369104159459986i</v>
      </c>
      <c r="AF1618" t="str">
        <f t="shared" si="835"/>
        <v>-6.07618514788399-0.926055105649701i</v>
      </c>
      <c r="AG1618" t="str">
        <f t="shared" si="836"/>
        <v>1.01380529103617-0.0256011453622094i</v>
      </c>
      <c r="AH1618" t="str">
        <f t="shared" si="837"/>
        <v>0.0320531544418124+0.0284399160029577i</v>
      </c>
      <c r="AI1618">
        <f t="shared" si="838"/>
        <v>-27.360720861101967</v>
      </c>
      <c r="AJ1618">
        <f t="shared" si="839"/>
        <v>41.581796201861074</v>
      </c>
      <c r="AK1618"/>
      <c r="AL1618"/>
      <c r="AM1618"/>
      <c r="AN1618"/>
    </row>
    <row r="1619" spans="1:40" x14ac:dyDescent="0.35">
      <c r="A1619"/>
      <c r="B1619">
        <f t="shared" si="805"/>
        <v>148500</v>
      </c>
      <c r="C1619" s="237" t="str">
        <f t="shared" si="808"/>
        <v>-1.46240788168728E-06+0.00695897084739849i</v>
      </c>
      <c r="D1619" s="208" t="str">
        <f t="shared" si="809"/>
        <v>-2.51367241397955+0.0533521098300551i</v>
      </c>
      <c r="E1619" t="str">
        <f t="shared" si="810"/>
        <v>20500</v>
      </c>
      <c r="F1619" t="str">
        <f t="shared" si="811"/>
        <v>0.327868852459016</v>
      </c>
      <c r="G1619" t="str">
        <f t="shared" si="806"/>
        <v>0.327868852459016</v>
      </c>
      <c r="H1619" t="str">
        <f t="shared" si="812"/>
        <v>3.56287355840398+0.97889103434626i</v>
      </c>
      <c r="I1619" t="str">
        <f t="shared" si="813"/>
        <v>583.158136322605i</v>
      </c>
      <c r="J1619" t="str">
        <f t="shared" si="807"/>
        <v>-459.323370428047+127.576339167024i</v>
      </c>
      <c r="K1619" t="str">
        <f t="shared" si="814"/>
        <v>0.327375028122183-1.17867468445062i</v>
      </c>
      <c r="L1619" t="str">
        <f t="shared" si="815"/>
        <v>0.0663857283639564-0.203059408350874i</v>
      </c>
      <c r="M1619" t="str">
        <f t="shared" si="816"/>
        <v>0.393760756486139-1.38173409280149i</v>
      </c>
      <c r="N1619" t="str">
        <f t="shared" si="817"/>
        <v>-1.85228430186147i</v>
      </c>
      <c r="O1619" t="str">
        <f t="shared" si="818"/>
        <v>-0.277785368630927-0.960643164226228i</v>
      </c>
      <c r="P1619" t="str">
        <f t="shared" si="819"/>
        <v>1.27778536863093+0.960643164226228i</v>
      </c>
      <c r="Q1619" t="str">
        <f t="shared" si="820"/>
        <v>-1.27778536863093+0.891641137635242i</v>
      </c>
      <c r="R1619" t="str">
        <f t="shared" si="821"/>
        <v>-0.31971310466353-0.974899659337952i</v>
      </c>
      <c r="S1619" t="str">
        <f t="shared" si="822"/>
        <v>0.20058710987352i</v>
      </c>
      <c r="T1619" t="str">
        <f t="shared" si="823"/>
        <v>0.195552305083279-0.0641303276531477i</v>
      </c>
      <c r="U1619" t="str">
        <f t="shared" si="824"/>
        <v>0.0000499999999999999-0.000956920052260072i</v>
      </c>
      <c r="V1619" t="str">
        <f t="shared" si="825"/>
        <v>0.00002-0.0107175045853128i</v>
      </c>
      <c r="W1619" t="str">
        <f t="shared" si="826"/>
        <v>0.0000422725761819151-0.000878651791985906i</v>
      </c>
      <c r="X1619" t="str">
        <f t="shared" si="827"/>
        <v>0.0000481018729793215-0.000878050411305646i</v>
      </c>
      <c r="Y1619" t="str">
        <f t="shared" si="828"/>
        <v>0.009+0.746442414492935i</v>
      </c>
      <c r="Z1619" t="str">
        <f t="shared" si="829"/>
        <v>-0.0141209126249138-0.00094557890060895i</v>
      </c>
      <c r="AA1619" t="str">
        <f t="shared" si="830"/>
        <v>0.195301008488944-16.0928197143093i</v>
      </c>
      <c r="AB1619" t="str">
        <f t="shared" si="831"/>
        <v>0.653614674000908-0.214349420144819i</v>
      </c>
      <c r="AC1619" t="str">
        <f t="shared" si="832"/>
        <v>0.961193906898712-0.987524068450976i</v>
      </c>
      <c r="AD1619" t="str">
        <f t="shared" si="833"/>
        <v>0.442276211760402+0.231388258160625i</v>
      </c>
      <c r="AE1619" t="str">
        <f t="shared" si="834"/>
        <v>-0.00602654788758118-0.00368562042999908i</v>
      </c>
      <c r="AF1619" t="str">
        <f t="shared" si="835"/>
        <v>-6.07654597238353-0.925538924516205i</v>
      </c>
      <c r="AG1619" t="str">
        <f t="shared" si="836"/>
        <v>1.01379244077624-0.025601657146212i</v>
      </c>
      <c r="AH1619" t="str">
        <f t="shared" si="837"/>
        <v>0.0320403521523499+0.0284021971190317i</v>
      </c>
      <c r="AI1619">
        <f t="shared" si="838"/>
        <v>-27.367738130429192</v>
      </c>
      <c r="AJ1619">
        <f t="shared" si="839"/>
        <v>41.555411166561676</v>
      </c>
      <c r="AK1619"/>
      <c r="AL1619"/>
      <c r="AM1619"/>
      <c r="AN1619"/>
    </row>
    <row r="1620" spans="1:40" x14ac:dyDescent="0.35">
      <c r="A1620"/>
      <c r="B1620">
        <f t="shared" si="805"/>
        <v>148600</v>
      </c>
      <c r="C1620" s="237" t="str">
        <f t="shared" si="808"/>
        <v>-1.46044029655224E-06+0.00695428782570712i</v>
      </c>
      <c r="D1620" s="208" t="str">
        <f t="shared" si="809"/>
        <v>-2.51367239889473+0.0533162066637546i</v>
      </c>
      <c r="E1620" t="str">
        <f t="shared" si="810"/>
        <v>20500</v>
      </c>
      <c r="F1620" t="str">
        <f t="shared" si="811"/>
        <v>0.327868852459016</v>
      </c>
      <c r="G1620" t="str">
        <f t="shared" si="806"/>
        <v>0.327868852459016</v>
      </c>
      <c r="H1620" t="str">
        <f t="shared" si="812"/>
        <v>3.5632337487662+0.978339451614165i</v>
      </c>
      <c r="I1620" t="str">
        <f t="shared" si="813"/>
        <v>583.550835404304i</v>
      </c>
      <c r="J1620" t="str">
        <f t="shared" si="807"/>
        <v>-459.943543305436+127.662249159729i</v>
      </c>
      <c r="K1620" t="str">
        <f t="shared" si="814"/>
        <v>0.326964291766527-1.17799205230428i</v>
      </c>
      <c r="L1620" t="str">
        <f t="shared" si="815"/>
        <v>0.0663050243771779-0.202949126634365i</v>
      </c>
      <c r="M1620" t="str">
        <f t="shared" si="816"/>
        <v>0.393269316143705-1.38094117893864i</v>
      </c>
      <c r="N1620" t="str">
        <f t="shared" si="817"/>
        <v>-1.85353163135767i</v>
      </c>
      <c r="O1620" t="str">
        <f t="shared" si="818"/>
        <v>-0.278983390780782-0.960295927133119i</v>
      </c>
      <c r="P1620" t="str">
        <f t="shared" si="819"/>
        <v>1.27898339078078+0.960295927133119i</v>
      </c>
      <c r="Q1620" t="str">
        <f t="shared" si="820"/>
        <v>-1.27898339078078+0.893235704224551i</v>
      </c>
      <c r="R1620" t="str">
        <f t="shared" si="821"/>
        <v>-0.319693455894055-0.974099855654942i</v>
      </c>
      <c r="S1620" t="str">
        <f t="shared" si="822"/>
        <v>0.200722185368385i</v>
      </c>
      <c r="T1620" t="str">
        <f t="shared" si="823"/>
        <v>0.195523451794088-0.0641695691150261i</v>
      </c>
      <c r="U1620" t="str">
        <f t="shared" si="824"/>
        <v>0.0000500000000000002-0.000956276095293548i</v>
      </c>
      <c r="V1620" t="str">
        <f t="shared" si="825"/>
        <v>0.00002-0.0107102922672877i</v>
      </c>
      <c r="W1620" t="str">
        <f t="shared" si="826"/>
        <v>0.0000422725748263722-0.000878060731372254i</v>
      </c>
      <c r="X1620" t="str">
        <f t="shared" si="827"/>
        <v>0.0000480940137849514-0.000877459807506437i</v>
      </c>
      <c r="Y1620" t="str">
        <f t="shared" si="828"/>
        <v>0.009+0.746945069317509i</v>
      </c>
      <c r="Z1620" t="str">
        <f t="shared" si="829"/>
        <v>-0.0141019002455603-0.000944583943373586i</v>
      </c>
      <c r="AA1620" t="str">
        <f t="shared" si="830"/>
        <v>0.195037493711539-16.081967812945i</v>
      </c>
      <c r="AB1620" t="str">
        <f t="shared" si="831"/>
        <v>0.653518234671285-0.214480580937334i</v>
      </c>
      <c r="AC1620" t="str">
        <f t="shared" si="832"/>
        <v>0.960823602937571-0.986818872836193i</v>
      </c>
      <c r="AD1620" t="str">
        <f t="shared" si="833"/>
        <v>0.442578868689351+0.231327164241458i</v>
      </c>
      <c r="AE1620" t="str">
        <f t="shared" si="834"/>
        <v>-0.00602269513204153-0.00368020548726179i</v>
      </c>
      <c r="AF1620" t="str">
        <f t="shared" si="835"/>
        <v>-6.07690614766093-0.92502324495041i</v>
      </c>
      <c r="AG1620" t="str">
        <f t="shared" si="836"/>
        <v>1.01377958604813-0.0256021663752107i</v>
      </c>
      <c r="AH1620" t="str">
        <f t="shared" si="837"/>
        <v>0.0320275578060197+0.0283645198659199i</v>
      </c>
      <c r="AI1620">
        <f t="shared" si="838"/>
        <v>-27.374752416055735</v>
      </c>
      <c r="AJ1620">
        <f t="shared" si="839"/>
        <v>41.529018138230249</v>
      </c>
      <c r="AK1620"/>
      <c r="AL1620"/>
      <c r="AM1620"/>
      <c r="AN1620"/>
    </row>
    <row r="1621" spans="1:40" x14ac:dyDescent="0.35">
      <c r="A1621"/>
      <c r="B1621">
        <f t="shared" si="805"/>
        <v>148700</v>
      </c>
      <c r="C1621" s="237" t="str">
        <f t="shared" si="808"/>
        <v>-1.45847667965528E-06+0.00694961110263185i</v>
      </c>
      <c r="D1621" s="208" t="str">
        <f t="shared" si="809"/>
        <v>-2.51367238384034+0.0532803517868442i</v>
      </c>
      <c r="E1621" t="str">
        <f t="shared" si="810"/>
        <v>20500</v>
      </c>
      <c r="F1621" t="str">
        <f t="shared" si="811"/>
        <v>0.327868852459016</v>
      </c>
      <c r="G1621" t="str">
        <f t="shared" si="806"/>
        <v>0.327868852459016</v>
      </c>
      <c r="H1621" t="str">
        <f t="shared" si="812"/>
        <v>3.56359329138231+0.977788418175158i</v>
      </c>
      <c r="I1621" t="str">
        <f t="shared" si="813"/>
        <v>583.943534486003i</v>
      </c>
      <c r="J1621" t="str">
        <f t="shared" si="807"/>
        <v>-460.564133667092+127.748159152434i</v>
      </c>
      <c r="K1621" t="str">
        <f t="shared" si="814"/>
        <v>0.326554309304827-1.17731013548908i</v>
      </c>
      <c r="L1621" t="str">
        <f t="shared" si="815"/>
        <v>0.0662244622429938-0.202838946932497i</v>
      </c>
      <c r="M1621" t="str">
        <f t="shared" si="816"/>
        <v>0.392778771547821-1.38014908242158i</v>
      </c>
      <c r="N1621" t="str">
        <f t="shared" si="817"/>
        <v>-1.85477896085387i</v>
      </c>
      <c r="O1621" t="str">
        <f t="shared" si="818"/>
        <v>-0.280180978879721-0.959947195982155i</v>
      </c>
      <c r="P1621" t="str">
        <f t="shared" si="819"/>
        <v>1.28018097887972+0.959947195982155i</v>
      </c>
      <c r="Q1621" t="str">
        <f t="shared" si="820"/>
        <v>-1.28018097887972+0.894831764871715i</v>
      </c>
      <c r="R1621" t="str">
        <f t="shared" si="821"/>
        <v>-0.31967379021121-0.97330102416492i</v>
      </c>
      <c r="S1621" t="str">
        <f t="shared" si="822"/>
        <v>0.200857260863249i</v>
      </c>
      <c r="T1621" t="str">
        <f t="shared" si="823"/>
        <v>0.195494577709161-0.0642088018715965i</v>
      </c>
      <c r="U1621" t="str">
        <f t="shared" si="824"/>
        <v>0.0000499999999999999-0.000955633004442639i</v>
      </c>
      <c r="V1621" t="str">
        <f t="shared" si="825"/>
        <v>0.00002-0.0107030896497576i</v>
      </c>
      <c r="W1621" t="str">
        <f t="shared" si="826"/>
        <v>0.0000422725734699162-0.00087747046588111i</v>
      </c>
      <c r="X1621" t="str">
        <f t="shared" si="827"/>
        <v>0.0000480861704364771-0.000876869998109946i</v>
      </c>
      <c r="Y1621" t="str">
        <f t="shared" si="828"/>
        <v>0.009+0.747447724142084i</v>
      </c>
      <c r="Z1621" t="str">
        <f t="shared" si="829"/>
        <v>-0.014082926256547-0.000943591049166529i</v>
      </c>
      <c r="AA1621" t="str">
        <f t="shared" si="830"/>
        <v>0.194774512406496-16.071130552217i</v>
      </c>
      <c r="AB1621" t="str">
        <f t="shared" si="831"/>
        <v>0.653421725833925-0.214611712633199i</v>
      </c>
      <c r="AC1621" t="str">
        <f t="shared" si="832"/>
        <v>0.960454024508073-0.986114320191859i</v>
      </c>
      <c r="AD1621" t="str">
        <f t="shared" si="833"/>
        <v>0.442881491765305+0.231265696094372i</v>
      </c>
      <c r="AE1621" t="str">
        <f t="shared" si="834"/>
        <v>-0.00601884714810638-0.0036747967552373i</v>
      </c>
      <c r="AF1621" t="str">
        <f t="shared" si="835"/>
        <v>-6.07726567522265-0.924508066388314i</v>
      </c>
      <c r="AG1621" t="str">
        <f t="shared" si="836"/>
        <v>1.01376672685928-0.0256026730286623i</v>
      </c>
      <c r="AH1621" t="str">
        <f t="shared" si="837"/>
        <v>0.0320147713688443+0.0283268841691191i</v>
      </c>
      <c r="AI1621">
        <f t="shared" si="838"/>
        <v>-27.38176372416622</v>
      </c>
      <c r="AJ1621">
        <f t="shared" si="839"/>
        <v>41.502617126234156</v>
      </c>
      <c r="AK1621"/>
      <c r="AL1621"/>
      <c r="AM1621"/>
      <c r="AN1621"/>
    </row>
    <row r="1622" spans="1:40" x14ac:dyDescent="0.35">
      <c r="A1622"/>
      <c r="B1622">
        <f t="shared" si="805"/>
        <v>148800</v>
      </c>
      <c r="C1622" s="237" t="str">
        <f t="shared" si="808"/>
        <v>-0.0000014565170203327+0.00694494066547386i</v>
      </c>
      <c r="D1622" s="208" t="str">
        <f t="shared" si="809"/>
        <v>-2.51367236881628+0.0532445451019663i</v>
      </c>
      <c r="E1622" t="str">
        <f t="shared" si="810"/>
        <v>20500</v>
      </c>
      <c r="F1622" t="str">
        <f t="shared" si="811"/>
        <v>0.327868852459016</v>
      </c>
      <c r="G1622" t="str">
        <f t="shared" si="806"/>
        <v>0.327868852459016</v>
      </c>
      <c r="H1622" t="str">
        <f t="shared" si="812"/>
        <v>3.56395218775461+0.977237933368143i</v>
      </c>
      <c r="I1622" t="str">
        <f t="shared" si="813"/>
        <v>584.336233567701i</v>
      </c>
      <c r="J1622" t="str">
        <f t="shared" si="807"/>
        <v>-461.185141513014+127.834069145139i</v>
      </c>
      <c r="K1622" t="str">
        <f t="shared" si="814"/>
        <v>0.326145078940926-1.17662893304577i</v>
      </c>
      <c r="L1622" t="str">
        <f t="shared" si="815"/>
        <v>0.0661440416422765-0.202728869143716i</v>
      </c>
      <c r="M1622" t="str">
        <f t="shared" si="816"/>
        <v>0.392289120583202-1.37935780218949i</v>
      </c>
      <c r="N1622" t="str">
        <f t="shared" si="817"/>
        <v>-1.85602629035007i</v>
      </c>
      <c r="O1622" t="str">
        <f t="shared" si="818"/>
        <v>-0.2813781310645-0.959596971315901i</v>
      </c>
      <c r="P1622" t="str">
        <f t="shared" si="819"/>
        <v>1.2813781310645+0.959596971315901i</v>
      </c>
      <c r="Q1622" t="str">
        <f t="shared" si="820"/>
        <v>-1.2813781310645+0.896429319034169i</v>
      </c>
      <c r="R1622" t="str">
        <f t="shared" si="821"/>
        <v>-0.319654107606762-0.972503162894684i</v>
      </c>
      <c r="S1622" t="str">
        <f t="shared" si="822"/>
        <v>0.200992336358114i</v>
      </c>
      <c r="T1622" t="str">
        <f t="shared" si="823"/>
        <v>0.195465682825858-0.0642480259143511i</v>
      </c>
      <c r="U1622" t="str">
        <f t="shared" si="824"/>
        <v>0.0000500000000000001-0.000954990777961162i</v>
      </c>
      <c r="V1622" t="str">
        <f t="shared" si="825"/>
        <v>0.00002-0.010695896713165i</v>
      </c>
      <c r="W1622" t="str">
        <f t="shared" si="826"/>
        <v>0.0000422725721125479-0.000876880993909421i</v>
      </c>
      <c r="X1622" t="str">
        <f t="shared" si="827"/>
        <v>0.0000480783428913185-0.000876280981514861i</v>
      </c>
      <c r="Y1622" t="str">
        <f t="shared" si="828"/>
        <v>0.009+0.747950378966658i</v>
      </c>
      <c r="Z1622" t="str">
        <f t="shared" si="829"/>
        <v>-0.0140639905545544-0.00094260021187499i</v>
      </c>
      <c r="AA1622" t="str">
        <f t="shared" si="830"/>
        <v>0.19451206313346-16.060307902487i</v>
      </c>
      <c r="AB1622" t="str">
        <f t="shared" si="831"/>
        <v>0.653325147480004-0.214742815203978i</v>
      </c>
      <c r="AC1622" t="str">
        <f t="shared" si="832"/>
        <v>0.960085169944079-0.985410409671072i</v>
      </c>
      <c r="AD1622" t="str">
        <f t="shared" si="833"/>
        <v>0.443184080548689+0.231203853697826i</v>
      </c>
      <c r="AE1622" t="str">
        <f t="shared" si="834"/>
        <v>-0.00601500392128374-0.00366939422280761i</v>
      </c>
      <c r="AF1622" t="str">
        <f t="shared" si="835"/>
        <v>-6.07762455657089-0.923993388266177i</v>
      </c>
      <c r="AG1622" t="str">
        <f t="shared" si="836"/>
        <v>1.01375386321711-0.0256031770860695i</v>
      </c>
      <c r="AH1622" t="str">
        <f t="shared" si="837"/>
        <v>0.0320019928069658+0.0282892899543389i</v>
      </c>
      <c r="AI1622">
        <f t="shared" si="838"/>
        <v>-27.388772060933686</v>
      </c>
      <c r="AJ1622">
        <f t="shared" si="839"/>
        <v>41.476208139915322</v>
      </c>
      <c r="AK1622"/>
      <c r="AL1622"/>
      <c r="AM1622"/>
      <c r="AN1622"/>
    </row>
    <row r="1623" spans="1:40" x14ac:dyDescent="0.35">
      <c r="A1623"/>
      <c r="B1623">
        <f t="shared" si="805"/>
        <v>148900</v>
      </c>
      <c r="C1623" s="237" t="str">
        <f t="shared" si="808"/>
        <v>-1.45456130795658E-06+0.00694027650156845i</v>
      </c>
      <c r="D1623" s="208" t="str">
        <f t="shared" si="809"/>
        <v>-2.51367235382248+0.0532087865120248i</v>
      </c>
      <c r="E1623" t="str">
        <f t="shared" si="810"/>
        <v>20500</v>
      </c>
      <c r="F1623" t="str">
        <f t="shared" si="811"/>
        <v>0.327868852459016</v>
      </c>
      <c r="G1623" t="str">
        <f t="shared" si="806"/>
        <v>0.327868852459016</v>
      </c>
      <c r="H1623" t="str">
        <f t="shared" si="812"/>
        <v>3.56431043938124+0.976687996532562i</v>
      </c>
      <c r="I1623" t="str">
        <f t="shared" si="813"/>
        <v>584.7289326494i</v>
      </c>
      <c r="J1623" t="str">
        <f t="shared" si="807"/>
        <v>-461.806566843203+127.919979137844i</v>
      </c>
      <c r="K1623" t="str">
        <f t="shared" si="814"/>
        <v>0.32573659888386-1.17594844401624i</v>
      </c>
      <c r="L1623" t="str">
        <f t="shared" si="815"/>
        <v>0.0660637622567551-0.202618893166462i</v>
      </c>
      <c r="M1623" t="str">
        <f t="shared" si="816"/>
        <v>0.391800361140615-1.3785673371827i</v>
      </c>
      <c r="N1623" t="str">
        <f t="shared" si="817"/>
        <v>-1.85727361984628i</v>
      </c>
      <c r="O1623" t="str">
        <f t="shared" si="818"/>
        <v>-0.282574845472562-0.959245253679244i</v>
      </c>
      <c r="P1623" t="str">
        <f t="shared" si="819"/>
        <v>1.28257484547256+0.959245253679244i</v>
      </c>
      <c r="Q1623" t="str">
        <f t="shared" si="820"/>
        <v>-1.28257484547256+0.898028366167036i</v>
      </c>
      <c r="R1623" t="str">
        <f t="shared" si="821"/>
        <v>-0.319634408072474-0.971706269876317i</v>
      </c>
      <c r="S1623" t="str">
        <f t="shared" si="822"/>
        <v>0.201127411852978i</v>
      </c>
      <c r="T1623" t="str">
        <f t="shared" si="823"/>
        <v>0.195436767141535-0.0642872412347753i</v>
      </c>
      <c r="U1623" t="str">
        <f t="shared" si="824"/>
        <v>0.0000499999999999998-0.00095434941410759i</v>
      </c>
      <c r="V1623" t="str">
        <f t="shared" si="825"/>
        <v>0.00002-0.0106887134380051i</v>
      </c>
      <c r="W1623" t="str">
        <f t="shared" si="826"/>
        <v>0.0000422725707542673-0.000876292313858424i</v>
      </c>
      <c r="X1623" t="str">
        <f t="shared" si="827"/>
        <v>0.0000480705311070376-0.00087569275612415i</v>
      </c>
      <c r="Y1623" t="str">
        <f t="shared" si="828"/>
        <v>0.009+0.748453033791232i</v>
      </c>
      <c r="Z1623" t="str">
        <f t="shared" si="829"/>
        <v>-0.0140450930366102-0.000941611425409164i</v>
      </c>
      <c r="AA1623" t="str">
        <f t="shared" si="830"/>
        <v>0.194250144456938-16.0494998341968i</v>
      </c>
      <c r="AB1623" t="str">
        <f t="shared" si="831"/>
        <v>0.653228499600685-0.21487388862121i</v>
      </c>
      <c r="AC1623" t="str">
        <f t="shared" si="832"/>
        <v>0.959717037584257-0.984707140427845i</v>
      </c>
      <c r="AD1623" t="str">
        <f t="shared" si="833"/>
        <v>0.443486634599796+0.231141637030746i</v>
      </c>
      <c r="AE1623" t="str">
        <f t="shared" si="834"/>
        <v>-0.00601116543713137-0.00366399787888664i</v>
      </c>
      <c r="AF1623" t="str">
        <f t="shared" si="835"/>
        <v>-6.07798279320372-0.923479210020537i</v>
      </c>
      <c r="AG1623" t="str">
        <f t="shared" si="836"/>
        <v>1.01374099512909-0.0256036785269828i</v>
      </c>
      <c r="AH1623" t="str">
        <f t="shared" si="837"/>
        <v>0.0319892220866449+0.0282517371474954i</v>
      </c>
      <c r="AI1623">
        <f t="shared" si="838"/>
        <v>-27.395777432520475</v>
      </c>
      <c r="AJ1623">
        <f t="shared" si="839"/>
        <v>41.449791188585174</v>
      </c>
      <c r="AK1623"/>
      <c r="AL1623"/>
      <c r="AM1623"/>
      <c r="AN1623"/>
    </row>
    <row r="1624" spans="1:40" x14ac:dyDescent="0.35">
      <c r="A1624"/>
      <c r="B1624">
        <f t="shared" si="805"/>
        <v>149000</v>
      </c>
      <c r="C1624" s="237" t="str">
        <f t="shared" si="808"/>
        <v>-1.45260953193463E-06+0.0069356185982849i</v>
      </c>
      <c r="D1624" s="208" t="str">
        <f t="shared" si="809"/>
        <v>-2.51367233885887+0.0531730759201843i</v>
      </c>
      <c r="E1624" t="str">
        <f t="shared" si="810"/>
        <v>20500</v>
      </c>
      <c r="F1624" t="str">
        <f t="shared" si="811"/>
        <v>0.327868852459016</v>
      </c>
      <c r="G1624" t="str">
        <f t="shared" si="806"/>
        <v>0.327868852459016</v>
      </c>
      <c r="H1624" t="str">
        <f t="shared" si="812"/>
        <v>3.56466804775618+0.976138607008388i</v>
      </c>
      <c r="I1624" t="str">
        <f t="shared" si="813"/>
        <v>585.121631731099i</v>
      </c>
      <c r="J1624" t="str">
        <f t="shared" si="807"/>
        <v>-462.428409657657+128.005889130549i</v>
      </c>
      <c r="K1624" t="str">
        <f t="shared" si="814"/>
        <v>0.325328867347843-1.17526866744357i</v>
      </c>
      <c r="L1624" t="str">
        <f t="shared" si="815"/>
        <v>0.0659836237690102-0.20250901889917i</v>
      </c>
      <c r="M1624" t="str">
        <f t="shared" si="816"/>
        <v>0.391312491116853-1.37777768634274i</v>
      </c>
      <c r="N1624" t="str">
        <f t="shared" si="817"/>
        <v>-1.85852094934248i</v>
      </c>
      <c r="O1624" t="str">
        <f t="shared" si="818"/>
        <v>-0.283771120242003-0.958892043619405i</v>
      </c>
      <c r="P1624" t="str">
        <f t="shared" si="819"/>
        <v>1.283771120242+0.958892043619405i</v>
      </c>
      <c r="Q1624" t="str">
        <f t="shared" si="820"/>
        <v>-1.283771120242+0.899628905723075i</v>
      </c>
      <c r="R1624" t="str">
        <f t="shared" si="821"/>
        <v>-0.319614691600106-0.9709103431472i</v>
      </c>
      <c r="S1624" t="str">
        <f t="shared" si="822"/>
        <v>0.201262487347842i</v>
      </c>
      <c r="T1624" t="str">
        <f t="shared" si="823"/>
        <v>0.195407830653552-0.0643264478243508i</v>
      </c>
      <c r="U1624" t="str">
        <f t="shared" si="824"/>
        <v>0.00005-0.000953708911145106i</v>
      </c>
      <c r="V1624" t="str">
        <f t="shared" si="825"/>
        <v>0.00002-0.0106815398048252i</v>
      </c>
      <c r="W1624" t="str">
        <f t="shared" si="826"/>
        <v>0.0000422725693950746-0.000875704424133649i</v>
      </c>
      <c r="X1624" t="str">
        <f t="shared" si="827"/>
        <v>0.0000480627350413376-0.000875105320345062i</v>
      </c>
      <c r="Y1624" t="str">
        <f t="shared" si="828"/>
        <v>0.009+0.748955688615807i</v>
      </c>
      <c r="Z1624" t="str">
        <f t="shared" si="829"/>
        <v>-0.0140262336000883-0.000940624683702125i</v>
      </c>
      <c r="AA1624" t="str">
        <f t="shared" si="830"/>
        <v>0.193988754946281-16.0387063178681i</v>
      </c>
      <c r="AB1624" t="str">
        <f t="shared" si="831"/>
        <v>0.653131782187143-0.215004932856424i</v>
      </c>
      <c r="AC1624" t="str">
        <f t="shared" si="832"/>
        <v>0.959349625772041-0.984004511617171i</v>
      </c>
      <c r="AD1624" t="str">
        <f t="shared" si="833"/>
        <v>0.443789153478782+0.231079046072551i</v>
      </c>
      <c r="AE1624" t="str">
        <f t="shared" si="834"/>
        <v>-0.00600733168125668-0.00365860771242059i</v>
      </c>
      <c r="AF1624" t="str">
        <f t="shared" si="835"/>
        <v>-6.07834038661505-0.922965531088204i</v>
      </c>
      <c r="AG1624" t="str">
        <f t="shared" si="836"/>
        <v>1.01372812260268-0.0256041773310001i</v>
      </c>
      <c r="AH1624" t="str">
        <f t="shared" si="837"/>
        <v>0.0319764591742608+0.0282142256747145i</v>
      </c>
      <c r="AI1624">
        <f t="shared" si="838"/>
        <v>-27.402779845077667</v>
      </c>
      <c r="AJ1624">
        <f t="shared" si="839"/>
        <v>41.423366281528494</v>
      </c>
      <c r="AK1624"/>
      <c r="AL1624"/>
      <c r="AM1624"/>
      <c r="AN1624"/>
    </row>
    <row r="1625" spans="1:40" x14ac:dyDescent="0.35">
      <c r="A1625"/>
      <c r="B1625">
        <f t="shared" si="805"/>
        <v>149100</v>
      </c>
      <c r="C1625" s="237" t="str">
        <f t="shared" si="808"/>
        <v>-0.0000014506616817101+0.00693096694302641i</v>
      </c>
      <c r="D1625" s="208" t="str">
        <f t="shared" si="809"/>
        <v>-2.51367232392535+0.0531374132298692i</v>
      </c>
      <c r="E1625" t="str">
        <f t="shared" si="810"/>
        <v>20500</v>
      </c>
      <c r="F1625" t="str">
        <f t="shared" si="811"/>
        <v>0.327868852459016</v>
      </c>
      <c r="G1625" t="str">
        <f t="shared" si="806"/>
        <v>0.327868852459016</v>
      </c>
      <c r="H1625" t="str">
        <f t="shared" si="812"/>
        <v>3.56502501436919+0.975589764136126i</v>
      </c>
      <c r="I1625" t="str">
        <f t="shared" si="813"/>
        <v>585.514330812798i</v>
      </c>
      <c r="J1625" t="str">
        <f t="shared" si="807"/>
        <v>-463.050669956378+128.091799123255i</v>
      </c>
      <c r="K1625" t="str">
        <f t="shared" si="814"/>
        <v>0.324921882552241-1.17458960237204i</v>
      </c>
      <c r="L1625" t="str">
        <f t="shared" si="815"/>
        <v>0.0659036258624733-0.20239924624027i</v>
      </c>
      <c r="M1625" t="str">
        <f t="shared" si="816"/>
        <v>0.390825508414714-1.37698884861231i</v>
      </c>
      <c r="N1625" t="str">
        <f t="shared" si="817"/>
        <v>-1.85976827883868i</v>
      </c>
      <c r="O1625" t="str">
        <f t="shared" si="818"/>
        <v>-0.284966953511631-0.958537341685915i</v>
      </c>
      <c r="P1625" t="str">
        <f t="shared" si="819"/>
        <v>1.28496695351163+0.958537341685915i</v>
      </c>
      <c r="Q1625" t="str">
        <f t="shared" si="820"/>
        <v>-1.28496695351163+0.901230937152765i</v>
      </c>
      <c r="R1625" t="str">
        <f t="shared" si="821"/>
        <v>-0.319594958181406-0.970115380749953i</v>
      </c>
      <c r="S1625" t="str">
        <f t="shared" si="822"/>
        <v>0.201397562842707i</v>
      </c>
      <c r="T1625" t="str">
        <f t="shared" si="823"/>
        <v>0.195378873359265-0.064365645674552i</v>
      </c>
      <c r="U1625" t="str">
        <f t="shared" si="824"/>
        <v>0.0000500000000000002-0.000953069267341524i</v>
      </c>
      <c r="V1625" t="str">
        <f t="shared" si="825"/>
        <v>0.00002-0.010674375794225i</v>
      </c>
      <c r="W1625" t="str">
        <f t="shared" si="826"/>
        <v>0.0000422725680349694-0.000875117323144907i</v>
      </c>
      <c r="X1625" t="str">
        <f t="shared" si="827"/>
        <v>0.000048054954652064-0.000874518672589122i</v>
      </c>
      <c r="Y1625" t="str">
        <f t="shared" si="828"/>
        <v>0.009+0.749458343440381i</v>
      </c>
      <c r="Z1625" t="str">
        <f t="shared" si="829"/>
        <v>-0.014007412142707-0.000939639980709754i</v>
      </c>
      <c r="AA1625" t="str">
        <f t="shared" si="830"/>
        <v>0.19372789317566-16.0279273241018i</v>
      </c>
      <c r="AB1625" t="str">
        <f t="shared" si="831"/>
        <v>0.653034995230542-0.215135947881125i</v>
      </c>
      <c r="AC1625" t="str">
        <f t="shared" si="832"/>
        <v>0.958982932855629-0.983302522394971i</v>
      </c>
      <c r="AD1625" t="str">
        <f t="shared" si="833"/>
        <v>0.44409163674567+0.231016080803135i</v>
      </c>
      <c r="AE1625" t="str">
        <f t="shared" si="834"/>
        <v>-0.00600350263931643-0.00365322371238749i</v>
      </c>
      <c r="AF1625" t="str">
        <f t="shared" si="835"/>
        <v>-6.07869733829454-0.922452350906257i</v>
      </c>
      <c r="AG1625" t="str">
        <f t="shared" si="836"/>
        <v>1.01371524564533-0.0256046734777659i</v>
      </c>
      <c r="AH1625" t="str">
        <f t="shared" si="837"/>
        <v>0.0319637040363103+0.0281767554623291i</v>
      </c>
      <c r="AI1625">
        <f t="shared" si="838"/>
        <v>-27.409779304745459</v>
      </c>
      <c r="AJ1625">
        <f t="shared" si="839"/>
        <v>41.396933428001738</v>
      </c>
      <c r="AK1625"/>
      <c r="AL1625"/>
      <c r="AM1625"/>
      <c r="AN1625"/>
    </row>
    <row r="1626" spans="1:40" x14ac:dyDescent="0.35">
      <c r="A1626"/>
      <c r="B1626">
        <f t="shared" si="805"/>
        <v>149200</v>
      </c>
      <c r="C1626" s="237" t="str">
        <f t="shared" si="808"/>
        <v>-1.44871774676159E-06+0.0069263215232299i</v>
      </c>
      <c r="D1626" s="208" t="str">
        <f t="shared" si="809"/>
        <v>-2.51367230902185+0.0531017983447626i</v>
      </c>
      <c r="E1626" t="str">
        <f t="shared" si="810"/>
        <v>20500</v>
      </c>
      <c r="F1626" t="str">
        <f t="shared" si="811"/>
        <v>0.327868852459016</v>
      </c>
      <c r="G1626" t="str">
        <f t="shared" si="806"/>
        <v>0.327868852459016</v>
      </c>
      <c r="H1626" t="str">
        <f t="shared" si="812"/>
        <v>3.5653813407059+0.975041467256813i</v>
      </c>
      <c r="I1626" t="str">
        <f t="shared" si="813"/>
        <v>585.907029894496i</v>
      </c>
      <c r="J1626" t="str">
        <f t="shared" si="807"/>
        <v>-463.673347739364+128.177709115959i</v>
      </c>
      <c r="K1626" t="str">
        <f t="shared" si="814"/>
        <v>0.324515642721559-1.17391124784709i</v>
      </c>
      <c r="L1626" t="str">
        <f t="shared" si="815"/>
        <v>0.0658237682214237-0.202289575088192i</v>
      </c>
      <c r="M1626" t="str">
        <f t="shared" si="816"/>
        <v>0.390339410942983-1.37620082293528i</v>
      </c>
      <c r="N1626" t="str">
        <f t="shared" si="817"/>
        <v>-1.86101560833489i</v>
      </c>
      <c r="O1626" t="str">
        <f t="shared" si="818"/>
        <v>-0.286162343420944-0.958181148430626i</v>
      </c>
      <c r="P1626" t="str">
        <f t="shared" si="819"/>
        <v>1.28616234342094+0.958181148430626i</v>
      </c>
      <c r="Q1626" t="str">
        <f t="shared" si="820"/>
        <v>-1.28616234342094+0.902834459904264i</v>
      </c>
      <c r="R1626" t="str">
        <f t="shared" si="821"/>
        <v>-0.31957520780811-0.969321380732439i</v>
      </c>
      <c r="S1626" t="str">
        <f t="shared" si="822"/>
        <v>0.201532638337571i</v>
      </c>
      <c r="T1626" t="str">
        <f t="shared" si="823"/>
        <v>0.195349895256026-0.0644048347768459i</v>
      </c>
      <c r="U1626" t="str">
        <f t="shared" si="824"/>
        <v>0.0000499999999999999-0.000952430480969306i</v>
      </c>
      <c r="V1626" t="str">
        <f t="shared" si="825"/>
        <v>0.00002-0.0106672213868563i</v>
      </c>
      <c r="W1626" t="str">
        <f t="shared" si="826"/>
        <v>0.0000422725666739515-0.00087453100930625i</v>
      </c>
      <c r="X1626" t="str">
        <f t="shared" si="827"/>
        <v>0.0000480471898972031-0.000873932811272097i</v>
      </c>
      <c r="Y1626" t="str">
        <f t="shared" si="828"/>
        <v>0.009+0.749960998264955i</v>
      </c>
      <c r="Z1626" t="str">
        <f t="shared" si="829"/>
        <v>-0.0139886285625277-0.000938657310410611i</v>
      </c>
      <c r="AA1626" t="str">
        <f t="shared" si="830"/>
        <v>0.193467557724054-16.0171628235782i</v>
      </c>
      <c r="AB1626" t="str">
        <f t="shared" si="831"/>
        <v>0.652938138722031-0.215266933666792i</v>
      </c>
      <c r="AC1626" t="str">
        <f t="shared" si="832"/>
        <v>0.958616957187972-0.982601171918087i</v>
      </c>
      <c r="AD1626" t="str">
        <f t="shared" si="833"/>
        <v>0.444394083960347+0.230952741202863i</v>
      </c>
      <c r="AE1626" t="str">
        <f t="shared" si="834"/>
        <v>-0.00599967829701661-0.00364784586779704i</v>
      </c>
      <c r="AF1626" t="str">
        <f t="shared" si="835"/>
        <v>-6.07905364972775-0.92193966891205i</v>
      </c>
      <c r="AG1626" t="str">
        <f t="shared" si="836"/>
        <v>1.01370236426453-0.025605166946972i</v>
      </c>
      <c r="AH1626" t="str">
        <f t="shared" si="837"/>
        <v>0.0319509566394073+0.0281393264368771i</v>
      </c>
      <c r="AI1626">
        <f t="shared" si="838"/>
        <v>-27.416775817653377</v>
      </c>
      <c r="AJ1626">
        <f t="shared" si="839"/>
        <v>41.370492637231798</v>
      </c>
      <c r="AK1626"/>
      <c r="AL1626"/>
      <c r="AM1626"/>
      <c r="AN1626"/>
    </row>
    <row r="1627" spans="1:40" x14ac:dyDescent="0.35">
      <c r="A1627"/>
      <c r="B1627">
        <f t="shared" si="805"/>
        <v>149300</v>
      </c>
      <c r="C1627" s="237" t="str">
        <f t="shared" si="808"/>
        <v>-1.44677771660292E-06+0.006921682326366i</v>
      </c>
      <c r="D1627" s="208" t="str">
        <f t="shared" si="809"/>
        <v>-2.51367229414829+0.053066231168806i</v>
      </c>
      <c r="E1627" t="str">
        <f t="shared" si="810"/>
        <v>20500</v>
      </c>
      <c r="F1627" t="str">
        <f t="shared" si="811"/>
        <v>0.327868852459016</v>
      </c>
      <c r="G1627" t="str">
        <f t="shared" si="806"/>
        <v>0.327868852459016</v>
      </c>
      <c r="H1627" t="str">
        <f t="shared" si="812"/>
        <v>3.56573702824781+0.974493715712044i</v>
      </c>
      <c r="I1627" t="str">
        <f t="shared" si="813"/>
        <v>586.299728976195i</v>
      </c>
      <c r="J1627" t="str">
        <f t="shared" si="807"/>
        <v>-464.296443006617+128.263619108664i</v>
      </c>
      <c r="K1627" t="str">
        <f t="shared" si="814"/>
        <v>0.324110146085433-1.17323360291536i</v>
      </c>
      <c r="L1627" t="str">
        <f t="shared" si="815"/>
        <v>0.0657440505309846-0.202180005341357i</v>
      </c>
      <c r="M1627" t="str">
        <f t="shared" si="816"/>
        <v>0.389854196616418-1.37541360825672i</v>
      </c>
      <c r="N1627" t="str">
        <f t="shared" si="817"/>
        <v>-1.86226293783109i</v>
      </c>
      <c r="O1627" t="str">
        <f t="shared" si="818"/>
        <v>-0.287357288110095-0.957823464407722i</v>
      </c>
      <c r="P1627" t="str">
        <f t="shared" si="819"/>
        <v>1.28735728811009+0.957823464407722i</v>
      </c>
      <c r="Q1627" t="str">
        <f t="shared" si="820"/>
        <v>-1.28735728811009+0.904439473423368i</v>
      </c>
      <c r="R1627" t="str">
        <f t="shared" si="821"/>
        <v>-0.319555440471954-0.968528341147763i</v>
      </c>
      <c r="S1627" t="str">
        <f t="shared" si="822"/>
        <v>0.201667713832436i</v>
      </c>
      <c r="T1627" t="str">
        <f t="shared" si="823"/>
        <v>0.195320896341191-0.0644440151226961i</v>
      </c>
      <c r="U1627" t="str">
        <f t="shared" si="824"/>
        <v>0.0000500000000000001-0.000951792550305566i</v>
      </c>
      <c r="V1627" t="str">
        <f t="shared" si="825"/>
        <v>0.00002-0.0106600765634223i</v>
      </c>
      <c r="W1627" t="str">
        <f t="shared" si="826"/>
        <v>0.0000422725653120213-0.000873945481036012i</v>
      </c>
      <c r="X1627" t="str">
        <f t="shared" si="827"/>
        <v>0.000048039440734883-0.000873347734814032i</v>
      </c>
      <c r="Y1627" t="str">
        <f t="shared" si="828"/>
        <v>0.009+0.75046365308953i</v>
      </c>
      <c r="Z1627" t="str">
        <f t="shared" si="829"/>
        <v>-0.0139698827579542-0.000937676666805875i</v>
      </c>
      <c r="AA1627" t="str">
        <f t="shared" si="830"/>
        <v>0.19320774717522-16.0064127870565i</v>
      </c>
      <c r="AB1627" t="str">
        <f t="shared" si="831"/>
        <v>0.652841212652772-0.215397890184892i</v>
      </c>
      <c r="AC1627" t="str">
        <f t="shared" si="832"/>
        <v>0.958251697126748-0.981900459344344i</v>
      </c>
      <c r="AD1627" t="str">
        <f t="shared" si="833"/>
        <v>0.444696494682566+0.230889027252591i</v>
      </c>
      <c r="AE1627" t="str">
        <f t="shared" si="834"/>
        <v>-0.00599585864011239-0.003642474167691i</v>
      </c>
      <c r="AF1627" t="str">
        <f t="shared" si="835"/>
        <v>-6.0794093223961-0.921427484543238i</v>
      </c>
      <c r="AG1627" t="str">
        <f t="shared" si="836"/>
        <v>1.01368947846776-0.0256056577183567i</v>
      </c>
      <c r="AH1627" t="str">
        <f t="shared" si="837"/>
        <v>0.0319382169502835+0.028101938525105i</v>
      </c>
      <c r="AI1627">
        <f t="shared" si="838"/>
        <v>-27.42376938991957</v>
      </c>
      <c r="AJ1627">
        <f t="shared" si="839"/>
        <v>41.344043918419473</v>
      </c>
      <c r="AK1627"/>
      <c r="AL1627"/>
      <c r="AM1627"/>
      <c r="AN1627"/>
    </row>
    <row r="1628" spans="1:40" x14ac:dyDescent="0.35">
      <c r="A1628"/>
      <c r="B1628">
        <f t="shared" si="805"/>
        <v>149400</v>
      </c>
      <c r="C1628" s="237" t="str">
        <f t="shared" si="808"/>
        <v>-0.000001444841580783+0.00691704933993885i</v>
      </c>
      <c r="D1628" s="208" t="str">
        <f t="shared" si="809"/>
        <v>-2.51367227930458+0.0530307116061979i</v>
      </c>
      <c r="E1628" t="str">
        <f t="shared" si="810"/>
        <v>20500</v>
      </c>
      <c r="F1628" t="str">
        <f t="shared" si="811"/>
        <v>0.327868852459016</v>
      </c>
      <c r="G1628" t="str">
        <f t="shared" si="806"/>
        <v>0.327868852459016</v>
      </c>
      <c r="H1628" t="str">
        <f t="shared" si="812"/>
        <v>3.56609207847227+0.973946508843934i</v>
      </c>
      <c r="I1628" t="str">
        <f t="shared" si="813"/>
        <v>586.692428057894i</v>
      </c>
      <c r="J1628" t="str">
        <f t="shared" si="807"/>
        <v>-464.919955758136+128.34952910137i</v>
      </c>
      <c r="K1628" t="str">
        <f t="shared" si="814"/>
        <v>0.3237053908786-1.17255666662467i</v>
      </c>
      <c r="L1628" t="str">
        <f t="shared" si="815"/>
        <v>0.065664472477123-0.202070536898191i</v>
      </c>
      <c r="M1628" t="str">
        <f t="shared" si="816"/>
        <v>0.389369863355723-1.37462720352286i</v>
      </c>
      <c r="N1628" t="str">
        <f t="shared" si="817"/>
        <v>-1.86351026732729i</v>
      </c>
      <c r="O1628" t="str">
        <f t="shared" si="818"/>
        <v>-0.288551785719965-0.957464290173696i</v>
      </c>
      <c r="P1628" t="str">
        <f t="shared" si="819"/>
        <v>1.28855178571997+0.957464290173696i</v>
      </c>
      <c r="Q1628" t="str">
        <f t="shared" si="820"/>
        <v>-1.28855178571997+0.906045977153594i</v>
      </c>
      <c r="R1628" t="str">
        <f t="shared" si="821"/>
        <v>-0.319535656164666-0.967736260054216i</v>
      </c>
      <c r="S1628" t="str">
        <f t="shared" si="822"/>
        <v>0.2018027893273i</v>
      </c>
      <c r="T1628" t="str">
        <f t="shared" si="823"/>
        <v>0.19529187661211-0.0644831867035587i</v>
      </c>
      <c r="U1628" t="str">
        <f t="shared" si="824"/>
        <v>0.0000499999999999998-0.000951155473631996i</v>
      </c>
      <c r="V1628" t="str">
        <f t="shared" si="825"/>
        <v>0.00002-0.0106529413046784i</v>
      </c>
      <c r="W1628" t="str">
        <f t="shared" si="826"/>
        <v>0.0000422725639491788-0.000873360736756736i</v>
      </c>
      <c r="X1628" t="str">
        <f t="shared" si="827"/>
        <v>0.000048031707123371-0.000872763441639159i</v>
      </c>
      <c r="Y1628" t="str">
        <f t="shared" si="828"/>
        <v>0.009+0.750966307914104i</v>
      </c>
      <c r="Z1628" t="str">
        <f t="shared" si="829"/>
        <v>-0.0139511746277303-0.000936698043919192i</v>
      </c>
      <c r="AA1628" t="str">
        <f t="shared" si="830"/>
        <v>0.192948460117687-15.9956771853746i</v>
      </c>
      <c r="AB1628" t="str">
        <f t="shared" si="831"/>
        <v>0.652744217013908-0.215528817406868i</v>
      </c>
      <c r="AC1628" t="str">
        <f t="shared" si="832"/>
        <v>0.957887151034352-0.98120038383248i</v>
      </c>
      <c r="AD1628" t="str">
        <f t="shared" si="833"/>
        <v>0.44499886847195+0.230824938933646i</v>
      </c>
      <c r="AE1628" t="str">
        <f t="shared" si="834"/>
        <v>-0.00599204365440762-0.00363710860114239i</v>
      </c>
      <c r="AF1628" t="str">
        <f t="shared" si="835"/>
        <v>-6.07976435777685-0.920915797237736i</v>
      </c>
      <c r="AG1628" t="str">
        <f t="shared" si="836"/>
        <v>1.01367658826251-0.0256061457717052i</v>
      </c>
      <c r="AH1628" t="str">
        <f t="shared" si="837"/>
        <v>0.0319254849357866+0.0280645916539626i</v>
      </c>
      <c r="AI1628">
        <f t="shared" si="838"/>
        <v>-27.430760027651658</v>
      </c>
      <c r="AJ1628">
        <f t="shared" si="839"/>
        <v>41.317587280736021</v>
      </c>
      <c r="AK1628"/>
      <c r="AL1628"/>
      <c r="AM1628"/>
      <c r="AN1628"/>
    </row>
    <row r="1629" spans="1:40" x14ac:dyDescent="0.35">
      <c r="A1629"/>
      <c r="B1629">
        <f t="shared" si="805"/>
        <v>149500</v>
      </c>
      <c r="C1629" s="237" t="str">
        <f t="shared" si="808"/>
        <v>-1.44290932888569E-06+0.00691242255148605i</v>
      </c>
      <c r="D1629" s="208" t="str">
        <f t="shared" si="809"/>
        <v>-2.51367226449065+0.0529952395613931i</v>
      </c>
      <c r="E1629" t="str">
        <f t="shared" si="810"/>
        <v>20500</v>
      </c>
      <c r="F1629" t="str">
        <f t="shared" si="811"/>
        <v>0.327868852459016</v>
      </c>
      <c r="G1629" t="str">
        <f t="shared" si="806"/>
        <v>0.327868852459016</v>
      </c>
      <c r="H1629" t="str">
        <f t="shared" si="812"/>
        <v>3.56644649285255+0.973399845995158i</v>
      </c>
      <c r="I1629" t="str">
        <f t="shared" si="813"/>
        <v>587.085127139593i</v>
      </c>
      <c r="J1629" t="str">
        <f t="shared" si="807"/>
        <v>-465.543885993921+128.435439094075i</v>
      </c>
      <c r="K1629" t="str">
        <f t="shared" si="814"/>
        <v>0.323301375340883-1.17188043802404i</v>
      </c>
      <c r="L1629" t="str">
        <f t="shared" si="815"/>
        <v>0.0655850337466444-0.201961169657114i</v>
      </c>
      <c r="M1629" t="str">
        <f t="shared" si="816"/>
        <v>0.388886409087527-1.37384160768115i</v>
      </c>
      <c r="N1629" t="str">
        <f t="shared" si="817"/>
        <v>-1.8647575968235i</v>
      </c>
      <c r="O1629" t="str">
        <f t="shared" si="818"/>
        <v>-0.289745834392126-0.957103626287358i</v>
      </c>
      <c r="P1629" t="str">
        <f t="shared" si="819"/>
        <v>1.28974583439213+0.957103626287358i</v>
      </c>
      <c r="Q1629" t="str">
        <f t="shared" si="820"/>
        <v>-1.28974583439213+0.907653970536142i</v>
      </c>
      <c r="R1629" t="str">
        <f t="shared" si="821"/>
        <v>-0.319515854877946-0.966945135515287i</v>
      </c>
      <c r="S1629" t="str">
        <f t="shared" si="822"/>
        <v>0.201937864822165i</v>
      </c>
      <c r="T1629" t="str">
        <f t="shared" si="823"/>
        <v>0.195262836066136-0.0645223495108811i</v>
      </c>
      <c r="U1629" t="str">
        <f t="shared" si="824"/>
        <v>0.00005-0.000950519249234922i</v>
      </c>
      <c r="V1629" t="str">
        <f t="shared" si="825"/>
        <v>0.00002-0.0106458155914311i</v>
      </c>
      <c r="W1629" t="str">
        <f t="shared" si="826"/>
        <v>0.0000422725625854242-0.000872776774895214i</v>
      </c>
      <c r="X1629" t="str">
        <f t="shared" si="827"/>
        <v>0.0000480239890210745-0.000872179930175976i</v>
      </c>
      <c r="Y1629" t="str">
        <f t="shared" si="828"/>
        <v>0.009+0.751468962738678i</v>
      </c>
      <c r="Z1629" t="str">
        <f t="shared" si="829"/>
        <v>-0.0139325040709396-0.000935721435796612i</v>
      </c>
      <c r="AA1629" t="str">
        <f t="shared" si="830"/>
        <v>0.192689695144723-15.984955989449i</v>
      </c>
      <c r="AB1629" t="str">
        <f t="shared" si="831"/>
        <v>0.652647151796591-0.215659715304134i</v>
      </c>
      <c r="AC1629" t="str">
        <f t="shared" si="832"/>
        <v>0.957523317277888-0.980500944542215i</v>
      </c>
      <c r="AD1629" t="str">
        <f t="shared" si="833"/>
        <v>0.445301204887976+0.230760476227847i</v>
      </c>
      <c r="AE1629" t="str">
        <f t="shared" si="834"/>
        <v>-0.00598823332575499-0.00363174915725617i</v>
      </c>
      <c r="AF1629" t="str">
        <f t="shared" si="835"/>
        <v>-6.0801187573432-0.920404606433765i</v>
      </c>
      <c r="AG1629" t="str">
        <f t="shared" si="836"/>
        <v>1.01366369365629-0.0256066310868489i</v>
      </c>
      <c r="AH1629" t="str">
        <f t="shared" si="837"/>
        <v>0.0319127605628808+0.0280272857506067i</v>
      </c>
      <c r="AI1629">
        <f t="shared" si="838"/>
        <v>-27.437747736946008</v>
      </c>
      <c r="AJ1629">
        <f t="shared" si="839"/>
        <v>41.291122733326837</v>
      </c>
      <c r="AK1629"/>
      <c r="AL1629"/>
      <c r="AM1629"/>
      <c r="AN1629"/>
    </row>
    <row r="1630" spans="1:40" x14ac:dyDescent="0.35">
      <c r="A1630"/>
      <c r="B1630">
        <f t="shared" si="805"/>
        <v>149600</v>
      </c>
      <c r="C1630" s="237" t="str">
        <f t="shared" si="808"/>
        <v>-1.44098095052964E-06+0.0069078019485785i</v>
      </c>
      <c r="D1630" s="208" t="str">
        <f t="shared" si="809"/>
        <v>-2.51367224970641+0.0529598149391019i</v>
      </c>
      <c r="E1630" t="str">
        <f t="shared" si="810"/>
        <v>20500</v>
      </c>
      <c r="F1630" t="str">
        <f t="shared" si="811"/>
        <v>0.327868852459016</v>
      </c>
      <c r="G1630" t="str">
        <f t="shared" si="806"/>
        <v>0.327868852459016</v>
      </c>
      <c r="H1630" t="str">
        <f t="shared" si="812"/>
        <v>3.56680027285778+0.972853726508923i</v>
      </c>
      <c r="I1630" t="str">
        <f t="shared" si="813"/>
        <v>587.477826221291i</v>
      </c>
      <c r="J1630" t="str">
        <f t="shared" si="807"/>
        <v>-466.168233713973+128.521349086779i</v>
      </c>
      <c r="K1630" t="str">
        <f t="shared" si="814"/>
        <v>0.322898097717178-1.17120491616364i</v>
      </c>
      <c r="L1630" t="str">
        <f t="shared" si="815"/>
        <v>0.0655057340271929-0.201851903516548i</v>
      </c>
      <c r="M1630" t="str">
        <f t="shared" si="816"/>
        <v>0.388403831744371-1.37305681968019i</v>
      </c>
      <c r="N1630" t="str">
        <f t="shared" si="817"/>
        <v>-1.8660049263197i</v>
      </c>
      <c r="O1630" t="str">
        <f t="shared" si="818"/>
        <v>-0.290939432268822-0.956741473309846i</v>
      </c>
      <c r="P1630" t="str">
        <f t="shared" si="819"/>
        <v>1.29093943226882+0.956741473309846i</v>
      </c>
      <c r="Q1630" t="str">
        <f t="shared" si="820"/>
        <v>-1.29093943226882+0.909263453009854i</v>
      </c>
      <c r="R1630" t="str">
        <f t="shared" si="821"/>
        <v>-0.319496036603505-0.966154965599649i</v>
      </c>
      <c r="S1630" t="str">
        <f t="shared" si="822"/>
        <v>0.202072940317029i</v>
      </c>
      <c r="T1630" t="str">
        <f t="shared" si="823"/>
        <v>0.195233774700619-0.0645615035361074i</v>
      </c>
      <c r="U1630" t="str">
        <f t="shared" si="824"/>
        <v>0.0000500000000000002-0.000949883875405223i</v>
      </c>
      <c r="V1630" t="str">
        <f t="shared" si="825"/>
        <v>0.00002-0.0106386994045385i</v>
      </c>
      <c r="W1630" t="str">
        <f t="shared" si="826"/>
        <v>0.0000422725612207572-0.000872193593882414i</v>
      </c>
      <c r="X1630" t="str">
        <f t="shared" si="827"/>
        <v>0.0000480162863865388-0.000871597198857136i</v>
      </c>
      <c r="Y1630" t="str">
        <f t="shared" si="828"/>
        <v>0.009+0.751971617563253i</v>
      </c>
      <c r="Z1630" t="str">
        <f t="shared" si="829"/>
        <v>-0.0139138709870027-0.000934746836506447i</v>
      </c>
      <c r="AA1630" t="str">
        <f t="shared" si="830"/>
        <v>0.192431450854326-15.9742491702739i</v>
      </c>
      <c r="AB1630" t="str">
        <f t="shared" si="831"/>
        <v>0.652550016991965-0.215790583848093i</v>
      </c>
      <c r="AC1630" t="str">
        <f t="shared" si="832"/>
        <v>0.95716019422914-0.979802140634196i</v>
      </c>
      <c r="AD1630" t="str">
        <f t="shared" si="833"/>
        <v>0.445603503490003+0.230695639117487i</v>
      </c>
      <c r="AE1630" t="str">
        <f t="shared" si="834"/>
        <v>-0.00598442764005539-0.00362639582516831i</v>
      </c>
      <c r="AF1630" t="str">
        <f t="shared" si="835"/>
        <v>-6.08047252256419-0.919893911569821i</v>
      </c>
      <c r="AG1630" t="str">
        <f t="shared" si="836"/>
        <v>1.0136507946566-0.0256071136436657i</v>
      </c>
      <c r="AH1630" t="str">
        <f t="shared" si="837"/>
        <v>0.031900043798645+0.0279900207423959i</v>
      </c>
      <c r="AI1630">
        <f t="shared" si="838"/>
        <v>-27.444732523888632</v>
      </c>
      <c r="AJ1630">
        <f t="shared" si="839"/>
        <v>41.26465028530825</v>
      </c>
      <c r="AK1630"/>
      <c r="AL1630"/>
      <c r="AM1630"/>
      <c r="AN1630"/>
    </row>
    <row r="1631" spans="1:40" x14ac:dyDescent="0.35">
      <c r="A1631"/>
      <c r="B1631">
        <f t="shared" si="805"/>
        <v>149700</v>
      </c>
      <c r="C1631" s="237" t="str">
        <f t="shared" si="808"/>
        <v>-1.43905643536816E-06+0.00690318751882031i</v>
      </c>
      <c r="D1631" s="208" t="str">
        <f t="shared" si="809"/>
        <v>-2.51367223495179+0.0529244376442891i</v>
      </c>
      <c r="E1631" t="str">
        <f t="shared" si="810"/>
        <v>20500</v>
      </c>
      <c r="F1631" t="str">
        <f t="shared" si="811"/>
        <v>0.327868852459016</v>
      </c>
      <c r="G1631" t="str">
        <f t="shared" si="806"/>
        <v>0.327868852459016</v>
      </c>
      <c r="H1631" t="str">
        <f t="shared" si="812"/>
        <v>3.56715341995304+0.972308149729001i</v>
      </c>
      <c r="I1631" t="str">
        <f t="shared" si="813"/>
        <v>587.87052530299i</v>
      </c>
      <c r="J1631" t="str">
        <f t="shared" si="807"/>
        <v>-466.79299891829+128.607259079485i</v>
      </c>
      <c r="K1631" t="str">
        <f t="shared" si="814"/>
        <v>0.322495556257446-1.17053010009486i</v>
      </c>
      <c r="L1631" t="str">
        <f t="shared" si="815"/>
        <v>0.0654265730072472-0.201742738374916i</v>
      </c>
      <c r="M1631" t="str">
        <f t="shared" si="816"/>
        <v>0.387922129264693-1.37227283846978i</v>
      </c>
      <c r="N1631" t="str">
        <f t="shared" si="817"/>
        <v>-1.8672522558159i</v>
      </c>
      <c r="O1631" t="str">
        <f t="shared" si="818"/>
        <v>-0.292132577493026-0.956377831804607i</v>
      </c>
      <c r="P1631" t="str">
        <f t="shared" si="819"/>
        <v>1.29213257749303+0.956377831804607i</v>
      </c>
      <c r="Q1631" t="str">
        <f t="shared" si="820"/>
        <v>-1.29213257749303+0.910874424011293i</v>
      </c>
      <c r="R1631" t="str">
        <f t="shared" si="821"/>
        <v>-0.319476201333052-0.965365748381106i</v>
      </c>
      <c r="S1631" t="str">
        <f t="shared" si="822"/>
        <v>0.202208015811893i</v>
      </c>
      <c r="T1631" t="str">
        <f t="shared" si="823"/>
        <v>0.195204692512907-0.0646006487706773i</v>
      </c>
      <c r="U1631" t="str">
        <f t="shared" si="824"/>
        <v>0.0000499999999999999-0.000949249350438347i</v>
      </c>
      <c r="V1631" t="str">
        <f t="shared" si="825"/>
        <v>0.00002-0.0106315927249095i</v>
      </c>
      <c r="W1631" t="str">
        <f t="shared" si="826"/>
        <v>0.0000422725598551774-0.000871611192153496i</v>
      </c>
      <c r="X1631" t="str">
        <f t="shared" si="827"/>
        <v>0.0000480085991784482-0.000871015246119479i</v>
      </c>
      <c r="Y1631" t="str">
        <f t="shared" si="828"/>
        <v>0.009+0.752474272387827i</v>
      </c>
      <c r="Z1631" t="str">
        <f t="shared" si="829"/>
        <v>-0.0138952752756767-0.00093377424013921i</v>
      </c>
      <c r="AA1631" t="str">
        <f t="shared" si="830"/>
        <v>0.192173725849201-15.9635566989218i</v>
      </c>
      <c r="AB1631" t="str">
        <f t="shared" si="831"/>
        <v>0.652452812591166-0.215921423010134i</v>
      </c>
      <c r="AC1631" t="str">
        <f t="shared" si="832"/>
        <v>0.956797780264552-0.979103971270024i</v>
      </c>
      <c r="AD1631" t="str">
        <f t="shared" si="833"/>
        <v>0.445905763837256+0.230630427585339i</v>
      </c>
      <c r="AE1631" t="str">
        <f t="shared" si="834"/>
        <v>-0.00598062658325808-0.00362104859404613i</v>
      </c>
      <c r="AF1631" t="str">
        <f t="shared" si="835"/>
        <v>-6.08082565490483-0.919383712084712i</v>
      </c>
      <c r="AG1631" t="str">
        <f t="shared" si="836"/>
        <v>1.01363789127096-0.0256075934220803i</v>
      </c>
      <c r="AH1631" t="str">
        <f t="shared" si="837"/>
        <v>0.0318873346102736+0.0279527965568926i</v>
      </c>
      <c r="AI1631">
        <f t="shared" si="838"/>
        <v>-27.45171439455461</v>
      </c>
      <c r="AJ1631">
        <f t="shared" si="839"/>
        <v>41.23816994576908</v>
      </c>
      <c r="AK1631"/>
      <c r="AL1631"/>
      <c r="AM1631"/>
      <c r="AN1631"/>
    </row>
    <row r="1632" spans="1:40" x14ac:dyDescent="0.35">
      <c r="A1632"/>
      <c r="B1632">
        <f t="shared" si="805"/>
        <v>149800</v>
      </c>
      <c r="C1632" s="237" t="str">
        <f t="shared" si="808"/>
        <v>-1.43713577308909E-06+0.00689857924984872i</v>
      </c>
      <c r="D1632" s="208" t="str">
        <f t="shared" si="809"/>
        <v>-2.51367222022672+0.0528891075821735i</v>
      </c>
      <c r="E1632" t="str">
        <f t="shared" si="810"/>
        <v>20500</v>
      </c>
      <c r="F1632" t="str">
        <f t="shared" si="811"/>
        <v>0.327868852459016</v>
      </c>
      <c r="G1632" t="str">
        <f t="shared" si="806"/>
        <v>0.327868852459016</v>
      </c>
      <c r="H1632" t="str">
        <f t="shared" si="812"/>
        <v>3.56750593559933+0.971763114999705i</v>
      </c>
      <c r="I1632" t="str">
        <f t="shared" si="813"/>
        <v>588.263224384689i</v>
      </c>
      <c r="J1632" t="str">
        <f t="shared" si="807"/>
        <v>-467.418181606874+128.69316907219i</v>
      </c>
      <c r="K1632" t="str">
        <f t="shared" si="814"/>
        <v>0.322093749216668-1.16985598887027i</v>
      </c>
      <c r="L1632" t="str">
        <f t="shared" si="815"/>
        <v>0.0653475503761174-0.201633674130641i</v>
      </c>
      <c r="M1632" t="str">
        <f t="shared" si="816"/>
        <v>0.387441299592785-1.37148966300091i</v>
      </c>
      <c r="N1632" t="str">
        <f t="shared" si="817"/>
        <v>-1.8684995853121i</v>
      </c>
      <c r="O1632" t="str">
        <f t="shared" si="818"/>
        <v>-0.293325268208406-0.956012702337405i</v>
      </c>
      <c r="P1632" t="str">
        <f t="shared" si="819"/>
        <v>1.29332526820841+0.956012702337405i</v>
      </c>
      <c r="Q1632" t="str">
        <f t="shared" si="820"/>
        <v>-1.29332526820841+0.912486882974695i</v>
      </c>
      <c r="R1632" t="str">
        <f t="shared" si="821"/>
        <v>-0.319456349058265-0.964577481938619i</v>
      </c>
      <c r="S1632" t="str">
        <f t="shared" si="822"/>
        <v>0.202343091306758i</v>
      </c>
      <c r="T1632" t="str">
        <f t="shared" si="823"/>
        <v>0.195175589500349-0.0646397852060201i</v>
      </c>
      <c r="U1632" t="str">
        <f t="shared" si="824"/>
        <v>0.0000500000000000001-0.00094861567263432i</v>
      </c>
      <c r="V1632" t="str">
        <f t="shared" si="825"/>
        <v>0.00002-0.0106244955335044i</v>
      </c>
      <c r="W1632" t="str">
        <f t="shared" si="826"/>
        <v>0.0000422725584886854-0.00087102956814783i</v>
      </c>
      <c r="X1632" t="str">
        <f t="shared" si="827"/>
        <v>0.0000480009273556251-0.000870434070404066i</v>
      </c>
      <c r="Y1632" t="str">
        <f t="shared" si="828"/>
        <v>0.009+0.752976927212402i</v>
      </c>
      <c r="Z1632" t="str">
        <f t="shared" si="829"/>
        <v>-0.0138767168370547-0.000932803640807509i</v>
      </c>
      <c r="AA1632" t="str">
        <f t="shared" si="830"/>
        <v>0.191916518736741-15.9528785465428i</v>
      </c>
      <c r="AB1632" t="str">
        <f t="shared" si="831"/>
        <v>0.652355538585332-0.216052232761608i</v>
      </c>
      <c r="AC1632" t="str">
        <f t="shared" si="832"/>
        <v>0.95643607376524-0.978406435612254i</v>
      </c>
      <c r="AD1632" t="str">
        <f t="shared" si="833"/>
        <v>0.446207985488821+0.230564841614664i</v>
      </c>
      <c r="AE1632" t="str">
        <f t="shared" si="834"/>
        <v>-0.00597683014136063-0.00361570745308842i</v>
      </c>
      <c r="AF1632" t="str">
        <f t="shared" si="835"/>
        <v>-6.08117815582605-0.918874007417532i</v>
      </c>
      <c r="AG1632" t="str">
        <f t="shared" si="836"/>
        <v>1.01362498350689-0.0256080704020628i</v>
      </c>
      <c r="AH1632" t="str">
        <f t="shared" si="837"/>
        <v>0.0318746329650774+0.0279156131218642i</v>
      </c>
      <c r="AI1632">
        <f t="shared" si="838"/>
        <v>-27.458693355007696</v>
      </c>
      <c r="AJ1632">
        <f t="shared" si="839"/>
        <v>41.211681723771505</v>
      </c>
      <c r="AK1632"/>
      <c r="AL1632"/>
      <c r="AM1632"/>
      <c r="AN1632"/>
    </row>
    <row r="1633" spans="1:40" x14ac:dyDescent="0.35">
      <c r="A1633"/>
      <c r="B1633">
        <f t="shared" si="805"/>
        <v>149900</v>
      </c>
      <c r="C1633" s="237" t="str">
        <f t="shared" si="808"/>
        <v>-1.43521895341466E-06+0.00689397712933394i</v>
      </c>
      <c r="D1633" s="208" t="str">
        <f t="shared" si="809"/>
        <v>-2.5136722055311+0.0528538246582269i</v>
      </c>
      <c r="E1633" t="str">
        <f t="shared" si="810"/>
        <v>20500</v>
      </c>
      <c r="F1633" t="str">
        <f t="shared" si="811"/>
        <v>0.327868852459016</v>
      </c>
      <c r="G1633" t="str">
        <f t="shared" si="806"/>
        <v>0.327868852459016</v>
      </c>
      <c r="H1633" t="str">
        <f t="shared" si="812"/>
        <v>3.56785782125356+0.971218621665895i</v>
      </c>
      <c r="I1633" t="str">
        <f t="shared" si="813"/>
        <v>588.655923466388i</v>
      </c>
      <c r="J1633" t="str">
        <f t="shared" si="807"/>
        <v>-468.043781779724+128.779079064894i</v>
      </c>
      <c r="K1633" t="str">
        <f t="shared" si="814"/>
        <v>0.321692674854858-1.16918258154362i</v>
      </c>
      <c r="L1633" t="str">
        <f t="shared" si="815"/>
        <v>0.0652686658239444-0.201524710682149i</v>
      </c>
      <c r="M1633" t="str">
        <f t="shared" si="816"/>
        <v>0.386961340678802-1.37070729222577i</v>
      </c>
      <c r="N1633" t="str">
        <f t="shared" si="817"/>
        <v>-1.86974691480831i</v>
      </c>
      <c r="O1633" t="str">
        <f t="shared" si="818"/>
        <v>-0.294517502559347-0.955646085476315i</v>
      </c>
      <c r="P1633" t="str">
        <f t="shared" si="819"/>
        <v>1.29451750255935+0.955646085476315i</v>
      </c>
      <c r="Q1633" t="str">
        <f t="shared" si="820"/>
        <v>-1.29451750255935+0.914100829331995i</v>
      </c>
      <c r="R1633" t="str">
        <f t="shared" si="821"/>
        <v>-0.319436479770826-0.963790164356252i</v>
      </c>
      <c r="S1633" t="str">
        <f t="shared" si="822"/>
        <v>0.202478166801622i</v>
      </c>
      <c r="T1633" t="str">
        <f t="shared" si="823"/>
        <v>0.195146465660288-0.0646789128335603i</v>
      </c>
      <c r="U1633" t="str">
        <f t="shared" si="824"/>
        <v>0.0000499999999999998-0.000947982840297667i</v>
      </c>
      <c r="V1633" t="str">
        <f t="shared" si="825"/>
        <v>0.00002-0.0106174078113339i</v>
      </c>
      <c r="W1633" t="str">
        <f t="shared" si="826"/>
        <v>0.0000422725571212807-0.000870448720308913i</v>
      </c>
      <c r="X1633" t="str">
        <f t="shared" si="827"/>
        <v>0.000047993270877029-0.000869853670156061i</v>
      </c>
      <c r="Y1633" t="str">
        <f t="shared" si="828"/>
        <v>0.009+0.753479582036976i</v>
      </c>
      <c r="Z1633" t="str">
        <f t="shared" si="829"/>
        <v>-0.0138581955715624-0.000931835032645932i</v>
      </c>
      <c r="AA1633" t="str">
        <f t="shared" si="830"/>
        <v>0.191659828129007-15.9422146843641i</v>
      </c>
      <c r="AB1633" t="str">
        <f t="shared" si="831"/>
        <v>0.652258194965582-0.216183013073853i</v>
      </c>
      <c r="AC1633" t="str">
        <f t="shared" si="832"/>
        <v>0.956075073116948-0.977709532824382i</v>
      </c>
      <c r="AD1633" t="str">
        <f t="shared" si="833"/>
        <v>0.446510168003652+0.230498881189194i</v>
      </c>
      <c r="AE1633" t="str">
        <f t="shared" si="834"/>
        <v>-0.00597303830040798-0.00361037239152458i</v>
      </c>
      <c r="AF1633" t="str">
        <f t="shared" si="835"/>
        <v>-6.08153002678466-0.918364797007668i</v>
      </c>
      <c r="AG1633" t="str">
        <f t="shared" si="836"/>
        <v>1.01361207137194-0.0256085445636293i</v>
      </c>
      <c r="AH1633" t="str">
        <f t="shared" si="837"/>
        <v>0.0318619388304776+0.0278784703652756i</v>
      </c>
      <c r="AI1633">
        <f t="shared" si="838"/>
        <v>-27.465669411302134</v>
      </c>
      <c r="AJ1633">
        <f t="shared" si="839"/>
        <v>41.185185628349153</v>
      </c>
      <c r="AK1633"/>
      <c r="AL1633"/>
      <c r="AM1633"/>
      <c r="AN1633"/>
    </row>
    <row r="1634" spans="1:40" x14ac:dyDescent="0.35">
      <c r="A1634"/>
      <c r="B1634">
        <f t="shared" si="805"/>
        <v>150000</v>
      </c>
      <c r="C1634" s="237" t="str">
        <f t="shared" si="808"/>
        <v>-1.43330596610133E-06+0.00688938114497903i</v>
      </c>
      <c r="D1634" s="208" t="str">
        <f t="shared" si="809"/>
        <v>-2.51367219086486+0.0528185887781726i</v>
      </c>
      <c r="E1634" t="str">
        <f t="shared" si="810"/>
        <v>20500</v>
      </c>
      <c r="F1634" t="str">
        <f t="shared" si="811"/>
        <v>0.327868852459016</v>
      </c>
      <c r="G1634" t="str">
        <f t="shared" si="806"/>
        <v>0.327868852459016</v>
      </c>
      <c r="H1634" t="str">
        <f t="shared" si="812"/>
        <v>3.5682090783686+0.970674669072986i</v>
      </c>
      <c r="I1634" t="str">
        <f t="shared" si="813"/>
        <v>589.048622548086i</v>
      </c>
      <c r="J1634" t="str">
        <f t="shared" si="807"/>
        <v>-468.66979943684+128.864989057599i</v>
      </c>
      <c r="K1634" t="str">
        <f t="shared" si="814"/>
        <v>0.321292331437034-1.16850987716985i</v>
      </c>
      <c r="L1634" t="str">
        <f t="shared" si="815"/>
        <v>0.0651899190416965-0.201415847927871i</v>
      </c>
      <c r="M1634" t="str">
        <f t="shared" si="816"/>
        <v>0.386482250478731-1.36992572509772i</v>
      </c>
      <c r="N1634" t="str">
        <f t="shared" si="817"/>
        <v>-1.87099424430451i</v>
      </c>
      <c r="O1634" t="str">
        <f t="shared" si="818"/>
        <v>-0.295709278690914-0.95527798179174i</v>
      </c>
      <c r="P1634" t="str">
        <f t="shared" si="819"/>
        <v>1.29570927869091+0.95527798179174i</v>
      </c>
      <c r="Q1634" t="str">
        <f t="shared" si="820"/>
        <v>-1.29570927869091+0.91571626251277i</v>
      </c>
      <c r="R1634" t="str">
        <f t="shared" si="821"/>
        <v>-0.319416593462407-0.963003793723199i</v>
      </c>
      <c r="S1634" t="str">
        <f t="shared" si="822"/>
        <v>0.202613242296487i</v>
      </c>
      <c r="T1634" t="str">
        <f t="shared" si="823"/>
        <v>0.195117320990075-0.0647180316447171i</v>
      </c>
      <c r="U1634" t="str">
        <f t="shared" si="824"/>
        <v>0.00005-0.000947350851737473i</v>
      </c>
      <c r="V1634" t="str">
        <f t="shared" si="825"/>
        <v>0.00002-0.0106103295394597i</v>
      </c>
      <c r="W1634" t="str">
        <f t="shared" si="826"/>
        <v>0.000042272555752964-0.000869868647084443i</v>
      </c>
      <c r="X1634" t="str">
        <f t="shared" si="827"/>
        <v>0.0000479856297017565-0.000869274043824815i</v>
      </c>
      <c r="Y1634" t="str">
        <f t="shared" si="828"/>
        <v>0.009+0.75398223686155i</v>
      </c>
      <c r="Z1634" t="str">
        <f t="shared" si="829"/>
        <v>-0.0138397113799584-0.000930868409810968i</v>
      </c>
      <c r="AA1634" t="str">
        <f t="shared" si="830"/>
        <v>0.191403652642713-15.9315650836903i</v>
      </c>
      <c r="AB1634" t="str">
        <f t="shared" si="831"/>
        <v>0.652160781723064-0.216313763918189i</v>
      </c>
      <c r="AC1634" t="str">
        <f t="shared" si="832"/>
        <v>0.955714776710056-0.977013262070891i</v>
      </c>
      <c r="AD1634" t="str">
        <f t="shared" si="833"/>
        <v>0.446812310940579+0.230432546293163i</v>
      </c>
      <c r="AE1634" t="str">
        <f t="shared" si="834"/>
        <v>-0.00596925104649324-0.0036050433986155i</v>
      </c>
      <c r="AF1634" t="str">
        <f t="shared" si="835"/>
        <v>-6.08188126923346-0.917856080294813i</v>
      </c>
      <c r="AG1634" t="str">
        <f t="shared" si="836"/>
        <v>1.01359915487365-0.0256090158868422i</v>
      </c>
      <c r="AH1634" t="str">
        <f t="shared" si="837"/>
        <v>0.0318492521740123+0.0278413682152975i</v>
      </c>
      <c r="AI1634">
        <f t="shared" si="838"/>
        <v>-27.472642569480371</v>
      </c>
      <c r="AJ1634">
        <f t="shared" si="839"/>
        <v>41.158681668510134</v>
      </c>
      <c r="AK1634"/>
      <c r="AL1634"/>
      <c r="AM1634"/>
      <c r="AN1634"/>
    </row>
    <row r="1635" spans="1:40" x14ac:dyDescent="0.35">
      <c r="A1635"/>
      <c r="B1635">
        <f t="shared" si="805"/>
        <v>150100</v>
      </c>
      <c r="C1635" s="237" t="str">
        <f t="shared" si="808"/>
        <v>-1.43139680093969E-06+0.00688479128451988i</v>
      </c>
      <c r="D1635" s="208" t="str">
        <f t="shared" si="809"/>
        <v>-2.51367217622793+0.0527833998479858i</v>
      </c>
      <c r="E1635" t="str">
        <f t="shared" si="810"/>
        <v>20500</v>
      </c>
      <c r="F1635" t="str">
        <f t="shared" si="811"/>
        <v>0.327868852459016</v>
      </c>
      <c r="G1635" t="str">
        <f t="shared" si="806"/>
        <v>0.327868852459016</v>
      </c>
      <c r="H1635" t="str">
        <f t="shared" si="812"/>
        <v>3.56855970839332+0.97013125656696i</v>
      </c>
      <c r="I1635" t="str">
        <f t="shared" si="813"/>
        <v>589.441321629785i</v>
      </c>
      <c r="J1635" t="str">
        <f t="shared" si="807"/>
        <v>-469.296234578222+128.950899050305i</v>
      </c>
      <c r="K1635" t="str">
        <f t="shared" si="814"/>
        <v>0.320892717233202-1.1678378748051i</v>
      </c>
      <c r="L1635" t="str">
        <f t="shared" si="815"/>
        <v>0.0651113097211656-0.201307085766239i</v>
      </c>
      <c r="M1635" t="str">
        <f t="shared" si="816"/>
        <v>0.386004026954368-1.36914496057134i</v>
      </c>
      <c r="N1635" t="str">
        <f t="shared" si="817"/>
        <v>-1.87224157380071i</v>
      </c>
      <c r="O1635" t="str">
        <f t="shared" si="818"/>
        <v>-0.296900594748917-0.954908391856381i</v>
      </c>
      <c r="P1635" t="str">
        <f t="shared" si="819"/>
        <v>1.29690059474892+0.954908391856381i</v>
      </c>
      <c r="Q1635" t="str">
        <f t="shared" si="820"/>
        <v>-1.29690059474892+0.917333181944329i</v>
      </c>
      <c r="R1635" t="str">
        <f t="shared" si="821"/>
        <v>-0.319396690124686-0.962218368133712i</v>
      </c>
      <c r="S1635" t="str">
        <f t="shared" si="822"/>
        <v>0.202748317791351i</v>
      </c>
      <c r="T1635" t="str">
        <f t="shared" si="823"/>
        <v>0.195088155487049-0.0647571416309055i</v>
      </c>
      <c r="U1635" t="str">
        <f t="shared" si="824"/>
        <v>0.0000500000000000002-0.000946719705267298i</v>
      </c>
      <c r="V1635" t="str">
        <f t="shared" si="825"/>
        <v>0.00002-0.0106032606989937i</v>
      </c>
      <c r="W1635" t="str">
        <f t="shared" si="826"/>
        <v>0.0000422725543837352-0.000869289346926201i</v>
      </c>
      <c r="X1635" t="str">
        <f t="shared" si="827"/>
        <v>0.00004797800378904-0.000868695189863801i</v>
      </c>
      <c r="Y1635" t="str">
        <f t="shared" si="828"/>
        <v>0.009+0.754484891686125i</v>
      </c>
      <c r="Z1635" t="str">
        <f t="shared" si="829"/>
        <v>-0.0138212641633327-0.000929903766480886i</v>
      </c>
      <c r="AA1635" t="str">
        <f t="shared" si="830"/>
        <v>0.191147990899202-15.9209297159027i</v>
      </c>
      <c r="AB1635" t="str">
        <f t="shared" si="831"/>
        <v>0.652063298848882-0.216444485265922i</v>
      </c>
      <c r="AC1635" t="str">
        <f t="shared" si="832"/>
        <v>0.955355182939523-0.976317622517182i</v>
      </c>
      <c r="AD1635" t="str">
        <f t="shared" si="833"/>
        <v>0.447114413858301+0.230365836911265i</v>
      </c>
      <c r="AE1635" t="str">
        <f t="shared" si="834"/>
        <v>-0.00596546836575693-0.00359972046365254i</v>
      </c>
      <c r="AF1635" t="str">
        <f t="shared" si="835"/>
        <v>-6.08223188462125-0.917347856718974i</v>
      </c>
      <c r="AG1635" t="str">
        <f t="shared" si="836"/>
        <v>1.01358623401956-0.0256094843518097i</v>
      </c>
      <c r="AH1635" t="str">
        <f t="shared" si="837"/>
        <v>0.0318365729633332+0.0278043066002995i</v>
      </c>
      <c r="AI1635">
        <f t="shared" si="838"/>
        <v>-27.4796128355744</v>
      </c>
      <c r="AJ1635">
        <f t="shared" si="839"/>
        <v>41.132169853233272</v>
      </c>
      <c r="AK1635"/>
      <c r="AL1635"/>
      <c r="AM1635"/>
      <c r="AN1635"/>
    </row>
    <row r="1636" spans="1:40" x14ac:dyDescent="0.35">
      <c r="A1636"/>
      <c r="B1636">
        <f t="shared" si="805"/>
        <v>150200</v>
      </c>
      <c r="C1636" s="237" t="str">
        <f t="shared" si="808"/>
        <v>-1.42949144775429E-06+0.006880207535725i</v>
      </c>
      <c r="D1636" s="208" t="str">
        <f t="shared" si="809"/>
        <v>-2.51367216162023+0.0527482577738917i</v>
      </c>
      <c r="E1636" t="str">
        <f t="shared" si="810"/>
        <v>20500</v>
      </c>
      <c r="F1636" t="str">
        <f t="shared" si="811"/>
        <v>0.327868852459016</v>
      </c>
      <c r="G1636" t="str">
        <f t="shared" si="806"/>
        <v>0.327868852459016</v>
      </c>
      <c r="H1636" t="str">
        <f t="shared" si="812"/>
        <v>3.56890971277254+0.969588383494346i</v>
      </c>
      <c r="I1636" t="str">
        <f t="shared" si="813"/>
        <v>589.834020711484i</v>
      </c>
      <c r="J1636" t="str">
        <f t="shared" si="807"/>
        <v>-469.92308720387+129.03680904301i</v>
      </c>
      <c r="K1636" t="str">
        <f t="shared" si="814"/>
        <v>0.32049383051833-1.16716657350669i</v>
      </c>
      <c r="L1636" t="str">
        <f t="shared" si="815"/>
        <v>0.0650328375549673-0.20119842409569i</v>
      </c>
      <c r="M1636" t="str">
        <f t="shared" si="816"/>
        <v>0.385526668073297-1.36836499760238i</v>
      </c>
      <c r="N1636" t="str">
        <f t="shared" si="817"/>
        <v>-1.87348890329692i</v>
      </c>
      <c r="O1636" t="str">
        <f t="shared" si="818"/>
        <v>-0.298091448879878-0.954537316245256i</v>
      </c>
      <c r="P1636" t="str">
        <f t="shared" si="819"/>
        <v>1.29809144887988+0.954537316245256i</v>
      </c>
      <c r="Q1636" t="str">
        <f t="shared" si="820"/>
        <v>-1.29809144887988+0.918951587051664i</v>
      </c>
      <c r="R1636" t="str">
        <f t="shared" si="821"/>
        <v>-0.319376769749303-0.961433885687124i</v>
      </c>
      <c r="S1636" t="str">
        <f t="shared" si="822"/>
        <v>0.202883393286214i</v>
      </c>
      <c r="T1636" t="str">
        <f t="shared" si="823"/>
        <v>0.195058969148554-0.0647962427835285i</v>
      </c>
      <c r="U1636" t="str">
        <f t="shared" si="824"/>
        <v>0.0000499999999999999-0.000946089399205198i</v>
      </c>
      <c r="V1636" t="str">
        <f t="shared" si="825"/>
        <v>0.00002-0.0105962012710982i</v>
      </c>
      <c r="W1636" t="str">
        <f t="shared" si="826"/>
        <v>0.0000422725530135934-0.000868710818290117i</v>
      </c>
      <c r="X1636" t="str">
        <f t="shared" si="827"/>
        <v>0.0000479703930982466-0.000868117106730578i</v>
      </c>
      <c r="Y1636" t="str">
        <f t="shared" si="828"/>
        <v>0.009+0.754987546510699i</v>
      </c>
      <c r="Z1636" t="str">
        <f t="shared" si="829"/>
        <v>-0.0138028538231041-0.000928941096855636i</v>
      </c>
      <c r="AA1636" t="str">
        <f t="shared" si="830"/>
        <v>0.190892841524435-15.9103085524592i</v>
      </c>
      <c r="AB1636" t="str">
        <f t="shared" si="831"/>
        <v>0.651965746334159-0.216575177088316i</v>
      </c>
      <c r="AC1636" t="str">
        <f t="shared" si="832"/>
        <v>0.95499629020494-0.975622613329618i</v>
      </c>
      <c r="AD1636" t="str">
        <f t="shared" si="833"/>
        <v>0.44741647631538+0.230298753028692i</v>
      </c>
      <c r="AE1636" t="str">
        <f t="shared" si="834"/>
        <v>-0.00596169024438654-0.00359440357595788i</v>
      </c>
      <c r="AF1636" t="str">
        <f t="shared" si="835"/>
        <v>-6.08258187439277-0.916840125720454i</v>
      </c>
      <c r="AG1636" t="str">
        <f t="shared" si="836"/>
        <v>1.01357330881724-0.025609949938685i</v>
      </c>
      <c r="AH1636" t="str">
        <f t="shared" si="837"/>
        <v>0.0318239011662021+0.0277672854488501i</v>
      </c>
      <c r="AI1636">
        <f t="shared" si="838"/>
        <v>-27.48658021560616</v>
      </c>
      <c r="AJ1636">
        <f t="shared" si="839"/>
        <v>41.105650191471668</v>
      </c>
      <c r="AK1636"/>
      <c r="AL1636"/>
      <c r="AM1636"/>
      <c r="AN1636"/>
    </row>
    <row r="1637" spans="1:40" x14ac:dyDescent="0.35">
      <c r="A1637"/>
      <c r="B1637">
        <f t="shared" si="805"/>
        <v>150300</v>
      </c>
      <c r="C1637" s="237" t="str">
        <f t="shared" si="808"/>
        <v>-1.42758989640353E-06+0.00687562988639544i</v>
      </c>
      <c r="D1637" s="208" t="str">
        <f t="shared" si="809"/>
        <v>-2.51367214704166+0.0527131624623651i</v>
      </c>
      <c r="E1637" t="str">
        <f t="shared" si="810"/>
        <v>20500</v>
      </c>
      <c r="F1637" t="str">
        <f t="shared" si="811"/>
        <v>0.327868852459016</v>
      </c>
      <c r="G1637" t="str">
        <f t="shared" si="806"/>
        <v>0.327868852459016</v>
      </c>
      <c r="H1637" t="str">
        <f t="shared" si="812"/>
        <v>3.56925909294704+0.969046049202225i</v>
      </c>
      <c r="I1637" t="str">
        <f t="shared" si="813"/>
        <v>590.226719793182i</v>
      </c>
      <c r="J1637" t="str">
        <f t="shared" si="807"/>
        <v>-470.550357313785+129.122719035714i</v>
      </c>
      <c r="K1637" t="str">
        <f t="shared" si="814"/>
        <v>0.320095669572345-1.16649597233313i</v>
      </c>
      <c r="L1637" t="str">
        <f t="shared" si="815"/>
        <v>0.0649545022365359-0.201089862814669i</v>
      </c>
      <c r="M1637" t="str">
        <f t="shared" si="816"/>
        <v>0.385050171808881-1.3675858351478i</v>
      </c>
      <c r="N1637" t="str">
        <f t="shared" si="817"/>
        <v>-1.87473623279312i</v>
      </c>
      <c r="O1637" t="str">
        <f t="shared" si="818"/>
        <v>-0.29928183923101-0.954164755535701i</v>
      </c>
      <c r="P1637" t="str">
        <f t="shared" si="819"/>
        <v>1.29928183923101+0.954164755535701i</v>
      </c>
      <c r="Q1637" t="str">
        <f t="shared" si="820"/>
        <v>-1.29928183923101+0.920571477257419i</v>
      </c>
      <c r="R1637" t="str">
        <f t="shared" si="821"/>
        <v>-0.31935683232791-0.960650344487833i</v>
      </c>
      <c r="S1637" t="str">
        <f t="shared" si="822"/>
        <v>0.203018468781078i</v>
      </c>
      <c r="T1637" t="str">
        <f t="shared" si="823"/>
        <v>0.195029761971935-0.0648353350939878i</v>
      </c>
      <c r="U1637" t="str">
        <f t="shared" si="824"/>
        <v>0.0000500000000000001-0.000945459931873727i</v>
      </c>
      <c r="V1637" t="str">
        <f t="shared" si="825"/>
        <v>0.00002-0.0105891512369857i</v>
      </c>
      <c r="W1637" t="str">
        <f t="shared" si="826"/>
        <v>0.0000422725516425398-0.000868133059636224i</v>
      </c>
      <c r="X1637" t="str">
        <f t="shared" si="827"/>
        <v>0.0000479627975888809-0.000867539792886858i</v>
      </c>
      <c r="Y1637" t="str">
        <f t="shared" si="828"/>
        <v>0.009+0.755490201335273i</v>
      </c>
      <c r="Z1637" t="str">
        <f t="shared" si="829"/>
        <v>-0.0137844802610208-0.000927980395156808i</v>
      </c>
      <c r="AA1637" t="str">
        <f t="shared" si="830"/>
        <v>0.190638203148963-15.8997015648942i</v>
      </c>
      <c r="AB1637" t="str">
        <f t="shared" si="831"/>
        <v>0.651868124170022-0.216705839356633i</v>
      </c>
      <c r="AC1637" t="str">
        <f t="shared" si="832"/>
        <v>0.954638096910454-0.974928233675549i</v>
      </c>
      <c r="AD1637" t="str">
        <f t="shared" si="833"/>
        <v>0.447718497870255+0.230231294631122i</v>
      </c>
      <c r="AE1637" t="str">
        <f t="shared" si="834"/>
        <v>-0.00595791666861717-0.00358909272488462i</v>
      </c>
      <c r="AF1637" t="str">
        <f t="shared" si="835"/>
        <v>-6.0829312399887-0.91633288673986i</v>
      </c>
      <c r="AG1637" t="str">
        <f t="shared" si="836"/>
        <v>1.01356037927425-0.0256104126276675i</v>
      </c>
      <c r="AH1637" t="str">
        <f t="shared" si="837"/>
        <v>0.0318112367504958+0.0277303046897198i</v>
      </c>
      <c r="AI1637">
        <f t="shared" si="838"/>
        <v>-27.493544715586271</v>
      </c>
      <c r="AJ1637">
        <f t="shared" si="839"/>
        <v>41.079122692151806</v>
      </c>
      <c r="AK1637"/>
      <c r="AL1637"/>
      <c r="AM1637"/>
      <c r="AN1637"/>
    </row>
    <row r="1638" spans="1:40" x14ac:dyDescent="0.35">
      <c r="A1638"/>
      <c r="B1638">
        <f t="shared" si="805"/>
        <v>150400</v>
      </c>
      <c r="C1638" s="237" t="str">
        <f t="shared" si="808"/>
        <v>-1.42569213677952E-06+0.00687105832436475i</v>
      </c>
      <c r="D1638" s="208" t="str">
        <f t="shared" si="809"/>
        <v>-2.51367213249217+0.0526781138201298i</v>
      </c>
      <c r="E1638" t="str">
        <f t="shared" si="810"/>
        <v>20500</v>
      </c>
      <c r="F1638" t="str">
        <f t="shared" si="811"/>
        <v>0.327868852459016</v>
      </c>
      <c r="G1638" t="str">
        <f t="shared" si="806"/>
        <v>0.327868852459016</v>
      </c>
      <c r="H1638" t="str">
        <f t="shared" si="812"/>
        <v>3.56960785035367+0.968504253038265i</v>
      </c>
      <c r="I1638" t="str">
        <f t="shared" si="813"/>
        <v>590.619418874881i</v>
      </c>
      <c r="J1638" t="str">
        <f t="shared" si="807"/>
        <v>-471.178044907966+129.20862902842i</v>
      </c>
      <c r="K1638" t="str">
        <f t="shared" si="814"/>
        <v>0.319698232680123-1.16582607034411i</v>
      </c>
      <c r="L1638" t="str">
        <f t="shared" si="815"/>
        <v>0.0648763034601237-0.200981401821624i</v>
      </c>
      <c r="M1638" t="str">
        <f t="shared" si="816"/>
        <v>0.384574536140247-1.36680747216573i</v>
      </c>
      <c r="N1638" t="str">
        <f t="shared" si="817"/>
        <v>-1.87598356228932i</v>
      </c>
      <c r="O1638" t="str">
        <f t="shared" si="818"/>
        <v>-0.300471763950278-0.953790710307355i</v>
      </c>
      <c r="P1638" t="str">
        <f t="shared" si="819"/>
        <v>1.30047176395028+0.953790710307355i</v>
      </c>
      <c r="Q1638" t="str">
        <f t="shared" si="820"/>
        <v>-1.30047176395028+0.922192851981965i</v>
      </c>
      <c r="R1638" t="str">
        <f t="shared" si="821"/>
        <v>-0.319336877852151-0.959867742645254i</v>
      </c>
      <c r="S1638" t="str">
        <f t="shared" si="822"/>
        <v>0.203153544275943i</v>
      </c>
      <c r="T1638" t="str">
        <f t="shared" si="823"/>
        <v>0.195000533954532-0.0648744185536784i</v>
      </c>
      <c r="U1638" t="str">
        <f t="shared" si="824"/>
        <v>0.0000499999999999998-0.00094483130159987i</v>
      </c>
      <c r="V1638" t="str">
        <f t="shared" si="825"/>
        <v>0.00002-0.0105821105779186i</v>
      </c>
      <c r="W1638" t="str">
        <f t="shared" si="826"/>
        <v>0.0000422725502705731-0.000867556069428646i</v>
      </c>
      <c r="X1638" t="str">
        <f t="shared" si="827"/>
        <v>0.0000479552172205791-0.000866963246798387i</v>
      </c>
      <c r="Y1638" t="str">
        <f t="shared" si="828"/>
        <v>0.009+0.755992856159848i</v>
      </c>
      <c r="Z1638" t="str">
        <f t="shared" si="829"/>
        <v>-0.0137661433791571-0.000927021655627435i</v>
      </c>
      <c r="AA1638" t="str">
        <f t="shared" si="830"/>
        <v>0.190384074407915-15.8891087248179i</v>
      </c>
      <c r="AB1638" t="str">
        <f t="shared" si="831"/>
        <v>0.651770432347579-0.216836472042112i</v>
      </c>
      <c r="AC1638" t="str">
        <f t="shared" si="832"/>
        <v>0.954280601464784-0.974234482723242i</v>
      </c>
      <c r="AD1638" t="str">
        <f t="shared" si="833"/>
        <v>0.448020478081239+0.230163461704706i</v>
      </c>
      <c r="AE1638" t="str">
        <f t="shared" si="834"/>
        <v>-0.00595414762473042-0.00358378789981599i</v>
      </c>
      <c r="AF1638" t="str">
        <f t="shared" si="835"/>
        <v>-6.08327998284584-0.915826139218135i</v>
      </c>
      <c r="AG1638" t="str">
        <f t="shared" si="836"/>
        <v>1.01354744539818-0.0256108723990019i</v>
      </c>
      <c r="AH1638" t="str">
        <f t="shared" si="837"/>
        <v>0.0317985796842013+0.0276933642518748i</v>
      </c>
      <c r="AI1638">
        <f t="shared" si="838"/>
        <v>-27.50050634151544</v>
      </c>
      <c r="AJ1638">
        <f t="shared" si="839"/>
        <v>41.052587364171792</v>
      </c>
      <c r="AK1638"/>
      <c r="AL1638"/>
      <c r="AM1638"/>
      <c r="AN1638"/>
    </row>
    <row r="1639" spans="1:40" x14ac:dyDescent="0.35">
      <c r="A1639"/>
      <c r="B1639">
        <f t="shared" si="805"/>
        <v>150500</v>
      </c>
      <c r="C1639" s="237" t="str">
        <f t="shared" si="808"/>
        <v>-1.42379815880792E-06+0.00686649283749876i</v>
      </c>
      <c r="D1639" s="208" t="str">
        <f t="shared" si="809"/>
        <v>-2.51367211797168+0.0526431117541572i</v>
      </c>
      <c r="E1639" t="str">
        <f t="shared" si="810"/>
        <v>20500</v>
      </c>
      <c r="F1639" t="str">
        <f t="shared" si="811"/>
        <v>0.327868852459016</v>
      </c>
      <c r="G1639" t="str">
        <f t="shared" si="806"/>
        <v>0.327868852459016</v>
      </c>
      <c r="H1639" t="str">
        <f t="shared" si="812"/>
        <v>3.56995598642526+0.96796299435068i</v>
      </c>
      <c r="I1639" t="str">
        <f t="shared" si="813"/>
        <v>591.01211795658i</v>
      </c>
      <c r="J1639" t="str">
        <f t="shared" si="807"/>
        <v>-471.806149986412+129.294539021125i</v>
      </c>
      <c r="K1639" t="str">
        <f t="shared" si="814"/>
        <v>0.319301518131447-1.16515686660053i</v>
      </c>
      <c r="L1639" t="str">
        <f t="shared" si="815"/>
        <v>0.0647982409207983-0.200873041015013i</v>
      </c>
      <c r="M1639" t="str">
        <f t="shared" si="816"/>
        <v>0.384099759052245-1.36602990761554i</v>
      </c>
      <c r="N1639" t="str">
        <f t="shared" si="817"/>
        <v>-1.87723089178553i</v>
      </c>
      <c r="O1639" t="str">
        <f t="shared" si="818"/>
        <v>-0.301661221186369-0.953415181142166i</v>
      </c>
      <c r="P1639" t="str">
        <f t="shared" si="819"/>
        <v>1.30166122118637+0.953415181142166i</v>
      </c>
      <c r="Q1639" t="str">
        <f t="shared" si="820"/>
        <v>-1.30166122118637+0.923815710643364i</v>
      </c>
      <c r="R1639" t="str">
        <f t="shared" si="821"/>
        <v>-0.319316906313651-0.959086078273824i</v>
      </c>
      <c r="S1639" t="str">
        <f t="shared" si="822"/>
        <v>0.203288619770807i</v>
      </c>
      <c r="T1639" t="str">
        <f t="shared" si="823"/>
        <v>0.194971285093682-0.0649134931539862i</v>
      </c>
      <c r="U1639" t="str">
        <f t="shared" si="824"/>
        <v>0.00005-0.00094420350671509i</v>
      </c>
      <c r="V1639" t="str">
        <f t="shared" si="825"/>
        <v>0.00002-0.010575079275209i</v>
      </c>
      <c r="W1639" t="str">
        <f t="shared" si="826"/>
        <v>0.0000422725488976946-0.00086697984613562i</v>
      </c>
      <c r="X1639" t="str">
        <f t="shared" si="827"/>
        <v>0.0000479476519531148-0.000866387466935065i</v>
      </c>
      <c r="Y1639" t="str">
        <f t="shared" si="828"/>
        <v>0.009+0.756495510984422i</v>
      </c>
      <c r="Z1639" t="str">
        <f t="shared" si="829"/>
        <v>-0.0137478430799146-0.000926064872532029i</v>
      </c>
      <c r="AA1639" t="str">
        <f t="shared" si="830"/>
        <v>0.190130453940981-15.8785300039167i</v>
      </c>
      <c r="AB1639" t="str">
        <f t="shared" si="831"/>
        <v>0.651672670857929-0.21696707511596i</v>
      </c>
      <c r="AC1639" t="str">
        <f t="shared" si="832"/>
        <v>0.953923802281195-0.97354135964194i</v>
      </c>
      <c r="AD1639" t="str">
        <f t="shared" si="833"/>
        <v>0.448322416506503+0.230095254236081i</v>
      </c>
      <c r="AE1639" t="str">
        <f t="shared" si="834"/>
        <v>-0.00595038309905514-0.00357848909016604i</v>
      </c>
      <c r="AF1639" t="str">
        <f t="shared" si="835"/>
        <v>-6.08362810439694-0.915319882596523i</v>
      </c>
      <c r="AG1639" t="str">
        <f t="shared" si="836"/>
        <v>1.01353450719661-0.0256113292329775i</v>
      </c>
      <c r="AH1639" t="str">
        <f t="shared" si="837"/>
        <v>0.0317859299354194+0.0276564640644823i</v>
      </c>
      <c r="AI1639">
        <f t="shared" si="838"/>
        <v>-27.507465099383111</v>
      </c>
      <c r="AJ1639">
        <f t="shared" si="839"/>
        <v>41.026044216403967</v>
      </c>
      <c r="AK1639"/>
      <c r="AL1639"/>
      <c r="AM1639"/>
      <c r="AN1639"/>
    </row>
    <row r="1640" spans="1:40" x14ac:dyDescent="0.35">
      <c r="A1640"/>
      <c r="B1640">
        <f t="shared" si="805"/>
        <v>150600</v>
      </c>
      <c r="C1640" s="237" t="str">
        <f t="shared" si="808"/>
        <v>-1.42190795244784E-06+0.00686193341369555i</v>
      </c>
      <c r="D1640" s="208" t="str">
        <f t="shared" si="809"/>
        <v>-2.51367210348009+0.0526081561716659i</v>
      </c>
      <c r="E1640" t="str">
        <f t="shared" si="810"/>
        <v>20500</v>
      </c>
      <c r="F1640" t="str">
        <f t="shared" si="811"/>
        <v>0.327868852459016</v>
      </c>
      <c r="G1640" t="str">
        <f t="shared" si="806"/>
        <v>0.327868852459016</v>
      </c>
      <c r="H1640" t="str">
        <f t="shared" si="812"/>
        <v>3.57030350259063+0.967422272488246i</v>
      </c>
      <c r="I1640" t="str">
        <f t="shared" si="813"/>
        <v>591.404817038279i</v>
      </c>
      <c r="J1640" t="str">
        <f t="shared" si="807"/>
        <v>-472.434672549126+129.38044901383i</v>
      </c>
      <c r="K1640" t="str">
        <f t="shared" si="814"/>
        <v>0.318905524221007-1.16448836016448i</v>
      </c>
      <c r="L1640" t="str">
        <f t="shared" si="815"/>
        <v>0.0647203143144382-0.200764780293299i</v>
      </c>
      <c r="M1640" t="str">
        <f t="shared" si="816"/>
        <v>0.383625838535445-1.36525314045778i</v>
      </c>
      <c r="N1640" t="str">
        <f t="shared" si="817"/>
        <v>-1.87847822128173i</v>
      </c>
      <c r="O1640" t="str">
        <f t="shared" si="818"/>
        <v>-0.302850209088671-0.953038168624399i</v>
      </c>
      <c r="P1640" t="str">
        <f t="shared" si="819"/>
        <v>1.30285020908867+0.953038168624399i</v>
      </c>
      <c r="Q1640" t="str">
        <f t="shared" si="820"/>
        <v>-1.30285020908867+0.925440052657331i</v>
      </c>
      <c r="R1640" t="str">
        <f t="shared" si="821"/>
        <v>-0.319296917704034-0.958305349492998i</v>
      </c>
      <c r="S1640" t="str">
        <f t="shared" si="822"/>
        <v>0.203423695265672i</v>
      </c>
      <c r="T1640" t="str">
        <f t="shared" si="823"/>
        <v>0.194942015386727-0.0649525588862938i</v>
      </c>
      <c r="U1640" t="str">
        <f t="shared" si="824"/>
        <v>0.0000499999999999998-0.000943576545555247i</v>
      </c>
      <c r="V1640" t="str">
        <f t="shared" si="825"/>
        <v>0.00002-0.0105680573102188i</v>
      </c>
      <c r="W1640" t="str">
        <f t="shared" si="826"/>
        <v>0.0000422725475239036-0.000866404388229407i</v>
      </c>
      <c r="X1640" t="str">
        <f t="shared" si="827"/>
        <v>0.0000479401017463921-0.000865812451770776i</v>
      </c>
      <c r="Y1640" t="str">
        <f t="shared" si="828"/>
        <v>0.009+0.756998165808997i</v>
      </c>
      <c r="Z1640" t="str">
        <f t="shared" si="829"/>
        <v>-0.0137295792660176-0.00092511004015634i</v>
      </c>
      <c r="AA1640" t="str">
        <f t="shared" si="830"/>
        <v>0.189877340392385-15.8679653739522i</v>
      </c>
      <c r="AB1640" t="str">
        <f t="shared" si="831"/>
        <v>0.651574839692189-0.217097648549374i</v>
      </c>
      <c r="AC1640" t="str">
        <f t="shared" si="832"/>
        <v>0.953567697777482-0.972848863601862i</v>
      </c>
      <c r="AD1640" t="str">
        <f t="shared" si="833"/>
        <v>0.448624312704101+0.230026672212382i</v>
      </c>
      <c r="AE1640" t="str">
        <f t="shared" si="834"/>
        <v>-0.00594662307796619-0.00357319628537895i</v>
      </c>
      <c r="AF1640" t="str">
        <f t="shared" si="835"/>
        <v>-6.08397560607072-0.91481411631658i</v>
      </c>
      <c r="AG1640" t="str">
        <f t="shared" si="836"/>
        <v>1.01352156467712-0.0256117831099293i</v>
      </c>
      <c r="AH1640" t="str">
        <f t="shared" si="837"/>
        <v>0.031773287472359+0.0276196040569051i</v>
      </c>
      <c r="AI1640">
        <f t="shared" si="838"/>
        <v>-27.514420995168937</v>
      </c>
      <c r="AJ1640">
        <f t="shared" si="839"/>
        <v>40.999493257694752</v>
      </c>
      <c r="AK1640"/>
      <c r="AL1640"/>
      <c r="AM1640"/>
      <c r="AN1640"/>
    </row>
    <row r="1641" spans="1:40" x14ac:dyDescent="0.35">
      <c r="A1641"/>
      <c r="B1641">
        <f t="shared" si="805"/>
        <v>150700</v>
      </c>
      <c r="C1641" s="237" t="str">
        <f t="shared" si="808"/>
        <v>-1.42002150769169E-06+0.00685738004088534i</v>
      </c>
      <c r="D1641" s="208" t="str">
        <f t="shared" si="809"/>
        <v>-2.51367208901735+0.052573246980121i</v>
      </c>
      <c r="E1641" t="str">
        <f t="shared" si="810"/>
        <v>20500</v>
      </c>
      <c r="F1641" t="str">
        <f t="shared" si="811"/>
        <v>0.327868852459016</v>
      </c>
      <c r="G1641" t="str">
        <f t="shared" si="806"/>
        <v>0.327868852459016</v>
      </c>
      <c r="H1641" t="str">
        <f t="shared" si="812"/>
        <v>3.57065040027473+0.966882086800315i</v>
      </c>
      <c r="I1641" t="str">
        <f t="shared" si="813"/>
        <v>591.797516119977i</v>
      </c>
      <c r="J1641" t="str">
        <f t="shared" si="807"/>
        <v>-473.063612596105+129.466359006535i</v>
      </c>
      <c r="K1641" t="str">
        <f t="shared" si="814"/>
        <v>0.318510249248389-1.16382055009922i</v>
      </c>
      <c r="L1641" t="str">
        <f t="shared" si="815"/>
        <v>0.0646425233377339-0.200656619554957i</v>
      </c>
      <c r="M1641" t="str">
        <f t="shared" si="816"/>
        <v>0.383152772586123-1.36447716965418i</v>
      </c>
      <c r="N1641" t="str">
        <f t="shared" si="817"/>
        <v>-1.87972555077793i</v>
      </c>
      <c r="O1641" t="str">
        <f t="shared" si="818"/>
        <v>-0.304038725807329-0.952659673340619i</v>
      </c>
      <c r="P1641" t="str">
        <f t="shared" si="819"/>
        <v>1.30403872580733+0.952659673340619i</v>
      </c>
      <c r="Q1641" t="str">
        <f t="shared" si="820"/>
        <v>-1.30403872580733+0.927065877437311i</v>
      </c>
      <c r="R1641" t="str">
        <f t="shared" si="821"/>
        <v>-0.319276912014916-0.9575255544272i</v>
      </c>
      <c r="S1641" t="str">
        <f t="shared" si="822"/>
        <v>0.203558770760536i</v>
      </c>
      <c r="T1641" t="str">
        <f t="shared" si="823"/>
        <v>0.194912724831002-0.0649916157419761i</v>
      </c>
      <c r="U1641" t="str">
        <f t="shared" si="824"/>
        <v>0.00005-0.000942950416460655i</v>
      </c>
      <c r="V1641" t="str">
        <f t="shared" si="825"/>
        <v>0.00002-0.0105610446643593i</v>
      </c>
      <c r="W1641" t="str">
        <f t="shared" si="826"/>
        <v>0.0000422725461492-0.000865829694186347i</v>
      </c>
      <c r="X1641" t="str">
        <f t="shared" si="827"/>
        <v>0.0000479325665604494-0.000865238199783494i</v>
      </c>
      <c r="Y1641" t="str">
        <f t="shared" si="828"/>
        <v>0.009+0.757500820633571i</v>
      </c>
      <c r="Z1641" t="str">
        <f t="shared" si="829"/>
        <v>-0.0137113518405146-0.000924157152807368i</v>
      </c>
      <c r="AA1641" t="str">
        <f t="shared" si="830"/>
        <v>0.189624732410878-15.8574148067615i</v>
      </c>
      <c r="AB1641" t="str">
        <f t="shared" si="831"/>
        <v>0.65147693884145-0.217228192313527i</v>
      </c>
      <c r="AC1641" t="str">
        <f t="shared" si="832"/>
        <v>0.953212286375966-0.97215699377415i</v>
      </c>
      <c r="AD1641" t="str">
        <f t="shared" si="833"/>
        <v>0.448926166231959+0.229957715621211i</v>
      </c>
      <c r="AE1641" t="str">
        <f t="shared" si="834"/>
        <v>-0.00594286754788517-0.00356790947492909i</v>
      </c>
      <c r="AF1641" t="str">
        <f t="shared" si="835"/>
        <v>-6.08432248929208-0.914308839820194i</v>
      </c>
      <c r="AG1641" t="str">
        <f t="shared" si="836"/>
        <v>1.01350861784733-0.025612234010237i</v>
      </c>
      <c r="AH1641" t="str">
        <f t="shared" si="837"/>
        <v>0.0317606522633419+0.0275827841587025i</v>
      </c>
      <c r="AI1641">
        <f t="shared" si="838"/>
        <v>-27.521374034841799</v>
      </c>
      <c r="AJ1641">
        <f t="shared" si="839"/>
        <v>40.972934496861733</v>
      </c>
      <c r="AK1641"/>
      <c r="AL1641"/>
      <c r="AM1641"/>
      <c r="AN1641"/>
    </row>
    <row r="1642" spans="1:40" x14ac:dyDescent="0.35">
      <c r="A1642"/>
      <c r="B1642">
        <f t="shared" si="805"/>
        <v>150800</v>
      </c>
      <c r="C1642" s="237" t="str">
        <f t="shared" si="808"/>
        <v>-1.41813881456505E-06+0.00685283270703033i</v>
      </c>
      <c r="D1642" s="208" t="str">
        <f t="shared" si="809"/>
        <v>-2.51367207458337+0.0525383840872325i</v>
      </c>
      <c r="E1642" t="str">
        <f t="shared" si="810"/>
        <v>20500</v>
      </c>
      <c r="F1642" t="str">
        <f t="shared" si="811"/>
        <v>0.327868852459016</v>
      </c>
      <c r="G1642" t="str">
        <f t="shared" si="806"/>
        <v>0.327868852459016</v>
      </c>
      <c r="H1642" t="str">
        <f t="shared" si="812"/>
        <v>3.57099668089849+0.966342436636806i</v>
      </c>
      <c r="I1642" t="str">
        <f t="shared" si="813"/>
        <v>592.190215201676i</v>
      </c>
      <c r="J1642" t="str">
        <f t="shared" si="807"/>
        <v>-473.69297012735+129.55226899924i</v>
      </c>
      <c r="K1642" t="str">
        <f t="shared" si="814"/>
        <v>0.318115691518048-1.16315343546923i</v>
      </c>
      <c r="L1642" t="str">
        <f t="shared" si="815"/>
        <v>0.0645648676881813-0.200548558698467i</v>
      </c>
      <c r="M1642" t="str">
        <f t="shared" si="816"/>
        <v>0.382680559206229-1.3637019941677i</v>
      </c>
      <c r="N1642" t="str">
        <f t="shared" si="817"/>
        <v>-1.88097288027414i</v>
      </c>
      <c r="O1642" t="str">
        <f t="shared" si="818"/>
        <v>-0.305226769493222-0.952279695879699i</v>
      </c>
      <c r="P1642" t="str">
        <f t="shared" si="819"/>
        <v>1.30522676949322+0.952279695879699i</v>
      </c>
      <c r="Q1642" t="str">
        <f t="shared" si="820"/>
        <v>-1.30522676949322+0.928693184394441i</v>
      </c>
      <c r="R1642" t="str">
        <f t="shared" si="821"/>
        <v>-0.319256889237899-0.956746691205825i</v>
      </c>
      <c r="S1642" t="str">
        <f t="shared" si="822"/>
        <v>0.2036938462554i</v>
      </c>
      <c r="T1642" t="str">
        <f t="shared" si="823"/>
        <v>0.194883413423842-0.0650306637124019i</v>
      </c>
      <c r="U1642" t="str">
        <f t="shared" si="824"/>
        <v>0.0000500000000000002-0.000942325117776003i</v>
      </c>
      <c r="V1642" t="str">
        <f t="shared" si="825"/>
        <v>0.00002-0.0105540413190912i</v>
      </c>
      <c r="W1642" t="str">
        <f t="shared" si="826"/>
        <v>0.0000422725447735846-0.000865255762486834i</v>
      </c>
      <c r="X1642" t="str">
        <f t="shared" si="827"/>
        <v>0.000047925046355458-0.000864664709455231i</v>
      </c>
      <c r="Y1642" t="str">
        <f t="shared" si="828"/>
        <v>0.009+0.758003475458145i</v>
      </c>
      <c r="Z1642" t="str">
        <f t="shared" si="829"/>
        <v>-0.0136931607067763-0.00092320620481324i</v>
      </c>
      <c r="AA1642" t="str">
        <f t="shared" si="830"/>
        <v>0.189372628649711-15.8468782742569i</v>
      </c>
      <c r="AB1642" t="str">
        <f t="shared" si="831"/>
        <v>0.651378968296806-0.217358706379568i</v>
      </c>
      <c r="AC1642" t="str">
        <f t="shared" si="832"/>
        <v>0.95285756650347-0.971465749330929i</v>
      </c>
      <c r="AD1642" t="str">
        <f t="shared" si="833"/>
        <v>0.44922797664787+0.229888384450662i</v>
      </c>
      <c r="AE1642" t="str">
        <f t="shared" si="834"/>
        <v>-0.00593911649527988-0.00356262864832109i</v>
      </c>
      <c r="AF1642" t="str">
        <f t="shared" si="835"/>
        <v>-6.08466875548186-0.913804052549573i</v>
      </c>
      <c r="AG1642" t="str">
        <f t="shared" si="836"/>
        <v>1.01349566671484-0.0256126819143256i</v>
      </c>
      <c r="AH1642" t="str">
        <f t="shared" si="837"/>
        <v>0.0317480242768+0.0275460042996313i</v>
      </c>
      <c r="AI1642">
        <f t="shared" si="838"/>
        <v>-27.528324224359963</v>
      </c>
      <c r="AJ1642">
        <f t="shared" si="839"/>
        <v>40.946367942697499</v>
      </c>
      <c r="AK1642"/>
      <c r="AL1642"/>
      <c r="AM1642"/>
      <c r="AN1642"/>
    </row>
    <row r="1643" spans="1:40" x14ac:dyDescent="0.35">
      <c r="A1643"/>
      <c r="B1643">
        <f t="shared" si="805"/>
        <v>150900</v>
      </c>
      <c r="C1643" s="237" t="str">
        <f t="shared" si="808"/>
        <v>-1.41625986312654E-06+0.00684829140012465i</v>
      </c>
      <c r="D1643" s="208" t="str">
        <f t="shared" si="809"/>
        <v>-2.51367206017807+0.0525035674009557i</v>
      </c>
      <c r="E1643" t="str">
        <f t="shared" si="810"/>
        <v>20500</v>
      </c>
      <c r="F1643" t="str">
        <f t="shared" si="811"/>
        <v>0.327868852459016</v>
      </c>
      <c r="G1643" t="str">
        <f t="shared" si="806"/>
        <v>0.327868852459016</v>
      </c>
      <c r="H1643" t="str">
        <f t="shared" si="812"/>
        <v>3.57134234587892+0.965803321348199i</v>
      </c>
      <c r="I1643" t="str">
        <f t="shared" si="813"/>
        <v>592.582914283375i</v>
      </c>
      <c r="J1643" t="str">
        <f t="shared" si="807"/>
        <v>-474.322745142862+129.638178991945i</v>
      </c>
      <c r="K1643" t="str">
        <f t="shared" si="814"/>
        <v>0.317721849339291-1.16248701534016i</v>
      </c>
      <c r="L1643" t="str">
        <f t="shared" si="815"/>
        <v>0.0644873470640832-0.200440597622322i</v>
      </c>
      <c r="M1643" t="str">
        <f t="shared" si="816"/>
        <v>0.382209196403374-1.36292761296248i</v>
      </c>
      <c r="N1643" t="str">
        <f t="shared" si="817"/>
        <v>-1.88222020977034i</v>
      </c>
      <c r="O1643" t="str">
        <f t="shared" si="818"/>
        <v>-0.306414338297936-0.951898236832823i</v>
      </c>
      <c r="P1643" t="str">
        <f t="shared" si="819"/>
        <v>1.30641433829794+0.951898236832823i</v>
      </c>
      <c r="Q1643" t="str">
        <f t="shared" si="820"/>
        <v>-1.30641433829794+0.930321972937517i</v>
      </c>
      <c r="R1643" t="str">
        <f t="shared" si="821"/>
        <v>-0.319236849364587-0.955968757963234i</v>
      </c>
      <c r="S1643" t="str">
        <f t="shared" si="822"/>
        <v>0.203828921750265i</v>
      </c>
      <c r="T1643" t="str">
        <f t="shared" si="823"/>
        <v>0.194854081162586-0.0650697027889355i</v>
      </c>
      <c r="U1643" t="str">
        <f t="shared" si="824"/>
        <v>0.0000499999999999999-0.000941700647850368i</v>
      </c>
      <c r="V1643" t="str">
        <f t="shared" si="825"/>
        <v>0.00002-0.0105470472559242i</v>
      </c>
      <c r="W1643" t="str">
        <f t="shared" si="826"/>
        <v>0.0000422725433970561-0.000864682591615247i</v>
      </c>
      <c r="X1643" t="str">
        <f t="shared" si="827"/>
        <v>0.0000479175410917197-0.000864091979272009i</v>
      </c>
      <c r="Y1643" t="str">
        <f t="shared" si="828"/>
        <v>0.009+0.75850613028272i</v>
      </c>
      <c r="Z1643" t="str">
        <f t="shared" si="829"/>
        <v>-0.0136750057684932-0.000922257190523078i</v>
      </c>
      <c r="AA1643" t="str">
        <f t="shared" si="830"/>
        <v>0.189121027766622-15.8363557484253i</v>
      </c>
      <c r="AB1643" t="str">
        <f t="shared" si="831"/>
        <v>0.651280928049363-0.217489190718635i</v>
      </c>
      <c r="AC1643" t="str">
        <f t="shared" si="832"/>
        <v>0.9525035365913-0.970775129445297i</v>
      </c>
      <c r="AD1643" t="str">
        <f t="shared" si="833"/>
        <v>0.44952974350951+0.229818678689324i</v>
      </c>
      <c r="AE1643" t="str">
        <f t="shared" si="834"/>
        <v>-0.00593536990666406-0.00355735379508962i</v>
      </c>
      <c r="AF1643" t="str">
        <f t="shared" si="835"/>
        <v>-6.08501440605699-0.913299753947243i</v>
      </c>
      <c r="AG1643" t="str">
        <f t="shared" si="836"/>
        <v>1.01348271128727-0.0256131268026647i</v>
      </c>
      <c r="AH1643" t="str">
        <f t="shared" si="837"/>
        <v>0.031735403481274+0.0275092644096432i</v>
      </c>
      <c r="AI1643">
        <f t="shared" si="838"/>
        <v>-27.535271569671529</v>
      </c>
      <c r="AJ1643">
        <f t="shared" si="839"/>
        <v>40.91979360396855</v>
      </c>
      <c r="AK1643"/>
      <c r="AL1643"/>
      <c r="AM1643"/>
      <c r="AN1643"/>
    </row>
    <row r="1644" spans="1:40" x14ac:dyDescent="0.35">
      <c r="A1644"/>
      <c r="B1644">
        <f t="shared" si="805"/>
        <v>151000</v>
      </c>
      <c r="C1644" s="237" t="str">
        <f t="shared" si="808"/>
        <v>-1.41438464346769E-06+0.00684375610819424i</v>
      </c>
      <c r="D1644" s="208" t="str">
        <f t="shared" si="809"/>
        <v>-2.51367204580139+0.0524687968294892i</v>
      </c>
      <c r="E1644" t="str">
        <f t="shared" si="810"/>
        <v>20500</v>
      </c>
      <c r="F1644" t="str">
        <f t="shared" si="811"/>
        <v>0.327868852459016</v>
      </c>
      <c r="G1644" t="str">
        <f t="shared" si="806"/>
        <v>0.327868852459016</v>
      </c>
      <c r="H1644" t="str">
        <f t="shared" si="812"/>
        <v>3.57168739662915+0.965264740285573i</v>
      </c>
      <c r="I1644" t="str">
        <f t="shared" si="813"/>
        <v>592.975613365073i</v>
      </c>
      <c r="J1644" t="str">
        <f t="shared" si="807"/>
        <v>-474.952937642639+129.724088984651i</v>
      </c>
      <c r="K1644" t="str">
        <f t="shared" si="814"/>
        <v>0.317328721026274-1.16182128877886i</v>
      </c>
      <c r="L1644" t="str">
        <f t="shared" si="815"/>
        <v>0.0644099611645445-0.200332736225027i</v>
      </c>
      <c r="M1644" t="str">
        <f t="shared" si="816"/>
        <v>0.381738682190819-1.36215402500389i</v>
      </c>
      <c r="N1644" t="str">
        <f t="shared" si="817"/>
        <v>-1.88346753926654i</v>
      </c>
      <c r="O1644" t="str">
        <f t="shared" si="818"/>
        <v>-0.307601430373825-0.951515296793476i</v>
      </c>
      <c r="P1644" t="str">
        <f t="shared" si="819"/>
        <v>1.30760143037383+0.951515296793476i</v>
      </c>
      <c r="Q1644" t="str">
        <f t="shared" si="820"/>
        <v>-1.30760143037383+0.931952242473064i</v>
      </c>
      <c r="R1644" t="str">
        <f t="shared" si="821"/>
        <v>-0.319216792386561-0.955191752838715i</v>
      </c>
      <c r="S1644" t="str">
        <f t="shared" si="822"/>
        <v>0.203963997245129i</v>
      </c>
      <c r="T1644" t="str">
        <f t="shared" si="823"/>
        <v>0.194824728044566-0.0651087329629314i</v>
      </c>
      <c r="U1644" t="str">
        <f t="shared" si="824"/>
        <v>0.0000500000000000001-0.000941077005037226i</v>
      </c>
      <c r="V1644" t="str">
        <f t="shared" si="825"/>
        <v>0.00002-0.0105400624564169i</v>
      </c>
      <c r="W1644" t="str">
        <f t="shared" si="826"/>
        <v>0.0000422725420196159-0.000864110180060037i</v>
      </c>
      <c r="X1644" t="str">
        <f t="shared" si="827"/>
        <v>0.0000479100507296694-0.000863520007723869i</v>
      </c>
      <c r="Y1644" t="str">
        <f t="shared" si="828"/>
        <v>0.009+0.759008785107294i</v>
      </c>
      <c r="Z1644" t="str">
        <f t="shared" si="829"/>
        <v>-0.0136568869296757-0.000921310104306976i</v>
      </c>
      <c r="AA1644" t="str">
        <f t="shared" si="830"/>
        <v>0.188869928423815-15.8258472013283i</v>
      </c>
      <c r="AB1644" t="str">
        <f t="shared" si="831"/>
        <v>0.651182818090202-0.217619645301831i</v>
      </c>
      <c r="AC1644" t="str">
        <f t="shared" si="832"/>
        <v>0.952150195075249-0.970085133291299i</v>
      </c>
      <c r="AD1644" t="str">
        <f t="shared" si="833"/>
        <v>0.449831466374414+0.229748598326259i</v>
      </c>
      <c r="AE1644" t="str">
        <f t="shared" si="834"/>
        <v>-0.00593162776859724-0.00355208490479917i</v>
      </c>
      <c r="AF1644" t="str">
        <f t="shared" si="835"/>
        <v>-6.08535944243054-0.912795943456084i</v>
      </c>
      <c r="AG1644" t="str">
        <f t="shared" si="836"/>
        <v>1.01346975157225-0.0256135686557678i</v>
      </c>
      <c r="AH1644" t="str">
        <f t="shared" si="837"/>
        <v>0.0317227898454146+0.0274725644188846i</v>
      </c>
      <c r="AI1644">
        <f t="shared" si="838"/>
        <v>-27.542216076714155</v>
      </c>
      <c r="AJ1644">
        <f t="shared" si="839"/>
        <v>40.893211489414348</v>
      </c>
      <c r="AK1644"/>
      <c r="AL1644"/>
      <c r="AM1644"/>
      <c r="AN1644"/>
    </row>
    <row r="1645" spans="1:40" x14ac:dyDescent="0.35">
      <c r="A1645"/>
      <c r="B1645">
        <f t="shared" si="805"/>
        <v>151100</v>
      </c>
      <c r="C1645" s="237" t="str">
        <f t="shared" si="808"/>
        <v>-1.41251314571279E-06+0.00683922681929672i</v>
      </c>
      <c r="D1645" s="208" t="str">
        <f t="shared" si="809"/>
        <v>-2.51367203145324+0.0524340722812749i</v>
      </c>
      <c r="E1645" t="str">
        <f t="shared" si="810"/>
        <v>20500</v>
      </c>
      <c r="F1645" t="str">
        <f t="shared" si="811"/>
        <v>0.327868852459016</v>
      </c>
      <c r="G1645" t="str">
        <f t="shared" si="806"/>
        <v>0.327868852459016</v>
      </c>
      <c r="H1645" t="str">
        <f t="shared" si="812"/>
        <v>3.57203183455835+0.964726692800547i</v>
      </c>
      <c r="I1645" t="str">
        <f t="shared" si="813"/>
        <v>593.368312446772i</v>
      </c>
      <c r="J1645" t="str">
        <f t="shared" si="807"/>
        <v>-475.583547626683+129.809998977355i</v>
      </c>
      <c r="K1645" t="str">
        <f t="shared" si="814"/>
        <v>0.316936304897964-1.16115625485337i</v>
      </c>
      <c r="L1645" t="str">
        <f t="shared" si="815"/>
        <v>0.0643327096894696-0.200224974405095i</v>
      </c>
      <c r="M1645" t="str">
        <f t="shared" si="816"/>
        <v>0.381269014587434-1.36138122925847i</v>
      </c>
      <c r="N1645" t="str">
        <f t="shared" si="817"/>
        <v>-1.88471486876274i</v>
      </c>
      <c r="O1645" t="str">
        <f t="shared" si="818"/>
        <v>-0.308788043873974-0.951130876357447i</v>
      </c>
      <c r="P1645" t="str">
        <f t="shared" si="819"/>
        <v>1.30878804387397+0.951130876357447i</v>
      </c>
      <c r="Q1645" t="str">
        <f t="shared" si="820"/>
        <v>-1.30878804387397+0.933583992405293i</v>
      </c>
      <c r="R1645" t="str">
        <f t="shared" si="821"/>
        <v>-0.319196718295396-0.954415673976477i</v>
      </c>
      <c r="S1645" t="str">
        <f t="shared" si="822"/>
        <v>0.204099072739994i</v>
      </c>
      <c r="T1645" t="str">
        <f t="shared" si="823"/>
        <v>0.194795354067115-0.0651477542257394i</v>
      </c>
      <c r="U1645" t="str">
        <f t="shared" si="824"/>
        <v>0.0000499999999999998-0.000940454187694376i</v>
      </c>
      <c r="V1645" t="str">
        <f t="shared" si="825"/>
        <v>0.00002-0.0105330869021771i</v>
      </c>
      <c r="W1645" t="str">
        <f t="shared" si="826"/>
        <v>0.0000422725406412625-0.000863538526313595i</v>
      </c>
      <c r="X1645" t="str">
        <f t="shared" si="827"/>
        <v>0.0000479025752298711-0.000862948793304836i</v>
      </c>
      <c r="Y1645" t="str">
        <f t="shared" si="828"/>
        <v>0.009+0.759511439931868i</v>
      </c>
      <c r="Z1645" t="str">
        <f t="shared" si="829"/>
        <v>-0.013638804094652-0.000920364940555826i</v>
      </c>
      <c r="AA1645" t="str">
        <f t="shared" si="830"/>
        <v>0.188619329287947-15.8153526051018i</v>
      </c>
      <c r="AB1645" t="str">
        <f t="shared" si="831"/>
        <v>0.651084638410409-0.217750070100242i</v>
      </c>
      <c r="AC1645" t="str">
        <f t="shared" si="832"/>
        <v>0.951797540395567-0.969395760043933i</v>
      </c>
      <c r="AD1645" t="str">
        <f t="shared" si="833"/>
        <v>0.450133144800004+0.229678143351022i</v>
      </c>
      <c r="AE1645" t="str">
        <f t="shared" si="834"/>
        <v>-0.00592789006768467-0.00354682196704407i</v>
      </c>
      <c r="AF1645" t="str">
        <f t="shared" si="835"/>
        <v>-6.08570386601159-0.912292620519272i</v>
      </c>
      <c r="AG1645" t="str">
        <f t="shared" si="836"/>
        <v>1.01345678757741-0.0256140074541941i</v>
      </c>
      <c r="AH1645" t="str">
        <f t="shared" si="837"/>
        <v>0.0317101833379813+0.027435904257696i</v>
      </c>
      <c r="AI1645">
        <f t="shared" si="838"/>
        <v>-27.54915775141518</v>
      </c>
      <c r="AJ1645">
        <f t="shared" si="839"/>
        <v>40.866621607748158</v>
      </c>
      <c r="AK1645"/>
      <c r="AL1645"/>
      <c r="AM1645"/>
      <c r="AN1645"/>
    </row>
    <row r="1646" spans="1:40" x14ac:dyDescent="0.35">
      <c r="A1646"/>
      <c r="B1646">
        <f t="shared" si="805"/>
        <v>151200</v>
      </c>
      <c r="C1646" s="237" t="str">
        <f t="shared" si="808"/>
        <v>-0.0000014106453600188+0.00683470352152131i</v>
      </c>
      <c r="D1646" s="208" t="str">
        <f t="shared" si="809"/>
        <v>-2.51367201713355+0.0523993936649967i</v>
      </c>
      <c r="E1646" t="str">
        <f t="shared" si="810"/>
        <v>20500</v>
      </c>
      <c r="F1646" t="str">
        <f t="shared" si="811"/>
        <v>0.327868852459016</v>
      </c>
      <c r="G1646" t="str">
        <f t="shared" si="806"/>
        <v>0.327868852459016</v>
      </c>
      <c r="H1646" t="str">
        <f t="shared" si="812"/>
        <v>3.57237566107181+0.964189178245338i</v>
      </c>
      <c r="I1646" t="str">
        <f t="shared" si="813"/>
        <v>593.761011528471i</v>
      </c>
      <c r="J1646" t="str">
        <f t="shared" si="807"/>
        <v>-476.214575094993+129.89590897006i</v>
      </c>
      <c r="K1646" t="str">
        <f t="shared" si="814"/>
        <v>0.316544599278151-1.16049191263294i</v>
      </c>
      <c r="L1646" t="str">
        <f t="shared" si="815"/>
        <v>0.0642555923395618-0.200117312061053i</v>
      </c>
      <c r="M1646" t="str">
        <f t="shared" si="816"/>
        <v>0.380800191617713-1.36060922469399i</v>
      </c>
      <c r="N1646" t="str">
        <f t="shared" si="817"/>
        <v>-1.88596219825895i</v>
      </c>
      <c r="O1646" t="str">
        <f t="shared" si="818"/>
        <v>-0.309974176952224-0.950744976122825i</v>
      </c>
      <c r="P1646" t="str">
        <f t="shared" si="819"/>
        <v>1.30997417695222+0.950744976122825i</v>
      </c>
      <c r="Q1646" t="str">
        <f t="shared" si="820"/>
        <v>-1.30997417695222+0.935217222136125i</v>
      </c>
      <c r="R1646" t="str">
        <f t="shared" si="821"/>
        <v>-0.319176627082678-0.953640519525622i</v>
      </c>
      <c r="S1646" t="str">
        <f t="shared" si="822"/>
        <v>0.204234148234858i</v>
      </c>
      <c r="T1646" t="str">
        <f t="shared" si="823"/>
        <v>0.194765959227563-0.0651867665687057i</v>
      </c>
      <c r="U1646" t="str">
        <f t="shared" si="824"/>
        <v>0.00005-0.000939832194184i</v>
      </c>
      <c r="V1646" t="str">
        <f t="shared" si="825"/>
        <v>0.00002-0.0105261205748608i</v>
      </c>
      <c r="W1646" t="str">
        <f t="shared" si="826"/>
        <v>0.0000422725392619974-0.000862967628872364i</v>
      </c>
      <c r="X1646" t="str">
        <f t="shared" si="827"/>
        <v>0.0000478951145530211-0.000862378334512933i</v>
      </c>
      <c r="Y1646" t="str">
        <f t="shared" si="828"/>
        <v>0.009+0.760014094756443i</v>
      </c>
      <c r="Z1646" t="str">
        <f t="shared" si="829"/>
        <v>-0.0136207571680675-0.000919421693681309i</v>
      </c>
      <c r="AA1646" t="str">
        <f t="shared" si="830"/>
        <v>0.188369229030102-15.8048719319557i</v>
      </c>
      <c r="AB1646" t="str">
        <f t="shared" si="831"/>
        <v>0.650986389001061-0.217880465084945i</v>
      </c>
      <c r="AC1646" t="str">
        <f t="shared" si="832"/>
        <v>0.951445570996934-0.968707008879177i</v>
      </c>
      <c r="AD1646" t="str">
        <f t="shared" si="833"/>
        <v>0.450434778343574+0.22960731375365i</v>
      </c>
      <c r="AE1646" t="str">
        <f t="shared" si="834"/>
        <v>-0.00592415679057713-0.00354156497144837i</v>
      </c>
      <c r="AF1646" t="str">
        <f t="shared" si="835"/>
        <v>-6.08604767820536-0.911789784580341i</v>
      </c>
      <c r="AG1646" t="str">
        <f t="shared" si="836"/>
        <v>1.0134438193104-0.0256144431785463i</v>
      </c>
      <c r="AH1646" t="str">
        <f t="shared" si="837"/>
        <v>0.0316975839278421+0.0273992838566116i</v>
      </c>
      <c r="AI1646">
        <f t="shared" si="838"/>
        <v>-27.556096599691617</v>
      </c>
      <c r="AJ1646">
        <f t="shared" si="839"/>
        <v>40.840023967657245</v>
      </c>
      <c r="AK1646"/>
      <c r="AL1646"/>
      <c r="AM1646"/>
      <c r="AN1646"/>
    </row>
    <row r="1647" spans="1:40" x14ac:dyDescent="0.35">
      <c r="A1647"/>
      <c r="B1647">
        <f t="shared" si="805"/>
        <v>151300</v>
      </c>
      <c r="C1647" s="237" t="str">
        <f t="shared" si="808"/>
        <v>-0.0000014087812765752+0.00683018620298872i</v>
      </c>
      <c r="D1647" s="208" t="str">
        <f t="shared" si="809"/>
        <v>-2.51367200284225+0.0523647608895802i</v>
      </c>
      <c r="E1647" t="str">
        <f t="shared" si="810"/>
        <v>20500</v>
      </c>
      <c r="F1647" t="str">
        <f t="shared" si="811"/>
        <v>0.327868852459016</v>
      </c>
      <c r="G1647" t="str">
        <f t="shared" si="806"/>
        <v>0.327868852459016</v>
      </c>
      <c r="H1647" t="str">
        <f t="shared" si="812"/>
        <v>3.57271887757097+0.963652195972739i</v>
      </c>
      <c r="I1647" t="str">
        <f t="shared" si="813"/>
        <v>594.15371061017i</v>
      </c>
      <c r="J1647" t="str">
        <f t="shared" si="807"/>
        <v>-476.846020047569+129.981818962766i</v>
      </c>
      <c r="K1647" t="str">
        <f t="shared" si="814"/>
        <v>0.316153602495409-1.15982826118799i</v>
      </c>
      <c r="L1647" t="str">
        <f t="shared" si="815"/>
        <v>0.0641786088163197-0.200009749091442i</v>
      </c>
      <c r="M1647" t="str">
        <f t="shared" si="816"/>
        <v>0.380332211311729-1.35983801027943i</v>
      </c>
      <c r="N1647" t="str">
        <f t="shared" si="817"/>
        <v>-1.88720952775515i</v>
      </c>
      <c r="O1647" t="str">
        <f t="shared" si="818"/>
        <v>-0.311159827763132-0.950357596690013i</v>
      </c>
      <c r="P1647" t="str">
        <f t="shared" si="819"/>
        <v>1.31115982776313+0.950357596690013i</v>
      </c>
      <c r="Q1647" t="str">
        <f t="shared" si="820"/>
        <v>-1.31115982776313+0.936851931065137i</v>
      </c>
      <c r="R1647" t="str">
        <f t="shared" si="821"/>
        <v>-0.319156518739964-0.952866287640167i</v>
      </c>
      <c r="S1647" t="str">
        <f t="shared" si="822"/>
        <v>0.204369223729722i</v>
      </c>
      <c r="T1647" t="str">
        <f t="shared" si="823"/>
        <v>0.194736543523243-0.0652257699831669i</v>
      </c>
      <c r="U1647" t="str">
        <f t="shared" si="824"/>
        <v>0.0000500000000000002-0.00093921102287258i</v>
      </c>
      <c r="V1647" t="str">
        <f t="shared" si="825"/>
        <v>0.00002-0.0105191634561729i</v>
      </c>
      <c r="W1647" t="str">
        <f t="shared" si="826"/>
        <v>0.0000422725378818199-0.000862397486236712i</v>
      </c>
      <c r="X1647" t="str">
        <f t="shared" si="827"/>
        <v>0.0000478876686599439-0.000861808629850148i</v>
      </c>
      <c r="Y1647" t="str">
        <f t="shared" si="828"/>
        <v>0.009+0.760516749581017i</v>
      </c>
      <c r="Z1647" t="str">
        <f t="shared" si="829"/>
        <v>-0.0136027460548828-0.000918480358115732i</v>
      </c>
      <c r="AA1647" t="str">
        <f t="shared" si="830"/>
        <v>0.188119626325783-15.7944051541738i</v>
      </c>
      <c r="AB1647" t="str">
        <f t="shared" si="831"/>
        <v>0.650888069853243-0.218010830226982i</v>
      </c>
      <c r="AC1647" t="str">
        <f t="shared" si="832"/>
        <v>0.951094285328481-0.968018878973987i</v>
      </c>
      <c r="AD1647" t="str">
        <f t="shared" si="833"/>
        <v>0.450736366562288+0.229536109524676i</v>
      </c>
      <c r="AE1647" t="str">
        <f t="shared" si="834"/>
        <v>-0.00592042792397062-0.00353631390766583i</v>
      </c>
      <c r="AF1647" t="str">
        <f t="shared" si="835"/>
        <v>-6.08639088041322-0.911287435083159i</v>
      </c>
      <c r="AG1647" t="str">
        <f t="shared" si="836"/>
        <v>1.01343084677886-0.0256148758094716i</v>
      </c>
      <c r="AH1647" t="str">
        <f t="shared" si="837"/>
        <v>0.0316849915839736+0.0273627031463591i</v>
      </c>
      <c r="AI1647">
        <f t="shared" si="838"/>
        <v>-27.563032627450049</v>
      </c>
      <c r="AJ1647">
        <f t="shared" si="839"/>
        <v>40.813418577802977</v>
      </c>
      <c r="AK1647"/>
      <c r="AL1647"/>
      <c r="AM1647"/>
      <c r="AN1647"/>
    </row>
    <row r="1648" spans="1:40" x14ac:dyDescent="0.35">
      <c r="A1648"/>
      <c r="B1648">
        <f t="shared" si="805"/>
        <v>151400</v>
      </c>
      <c r="C1648" s="237" t="str">
        <f t="shared" si="808"/>
        <v>-1.40692088560382E-06+0.00682567485185106i</v>
      </c>
      <c r="D1648" s="208" t="str">
        <f t="shared" si="809"/>
        <v>-2.51367198857925+0.0523301738641915i</v>
      </c>
      <c r="E1648" t="str">
        <f t="shared" si="810"/>
        <v>20500</v>
      </c>
      <c r="F1648" t="str">
        <f t="shared" si="811"/>
        <v>0.327868852459016</v>
      </c>
      <c r="G1648" t="str">
        <f t="shared" si="806"/>
        <v>0.327868852459016</v>
      </c>
      <c r="H1648" t="str">
        <f t="shared" si="812"/>
        <v>3.57306148545332+0.963115745336109i</v>
      </c>
      <c r="I1648" t="str">
        <f t="shared" si="813"/>
        <v>594.546409691868i</v>
      </c>
      <c r="J1648" t="str">
        <f t="shared" si="807"/>
        <v>-477.477882484412+130.067728955471i</v>
      </c>
      <c r="K1648" t="str">
        <f t="shared" si="814"/>
        <v>0.315763312883084-1.15916529959014i</v>
      </c>
      <c r="L1648" t="str">
        <f t="shared" si="815"/>
        <v>0.064101758822034-0.199902285394815i</v>
      </c>
      <c r="M1648" t="str">
        <f t="shared" si="816"/>
        <v>0.379865071705118-1.35906758498495i</v>
      </c>
      <c r="N1648" t="str">
        <f t="shared" si="817"/>
        <v>-1.88845685725135i</v>
      </c>
      <c r="O1648" t="str">
        <f t="shared" si="818"/>
        <v>-0.312344994462037-0.949968738661705i</v>
      </c>
      <c r="P1648" t="str">
        <f t="shared" si="819"/>
        <v>1.31234499446204+0.949968738661705i</v>
      </c>
      <c r="Q1648" t="str">
        <f t="shared" si="820"/>
        <v>-1.31234499446204+0.938488118589645i</v>
      </c>
      <c r="R1648" t="str">
        <f t="shared" si="821"/>
        <v>-0.319136393258811-0.952092976478978i</v>
      </c>
      <c r="S1648" t="str">
        <f t="shared" si="822"/>
        <v>0.204504299224587i</v>
      </c>
      <c r="T1648" t="str">
        <f t="shared" si="823"/>
        <v>0.194707106951485-0.0652647644604553i</v>
      </c>
      <c r="U1648" t="str">
        <f t="shared" si="824"/>
        <v>0.0000499999999999999-0.000938590672130915i</v>
      </c>
      <c r="V1648" t="str">
        <f t="shared" si="825"/>
        <v>0.00002-0.0105122155278663i</v>
      </c>
      <c r="W1648" t="str">
        <f t="shared" si="826"/>
        <v>0.0000422725365007296-0.000861828096910987i</v>
      </c>
      <c r="X1648" t="str">
        <f t="shared" si="827"/>
        <v>0.0000478802375115936-0.000861239677822416i</v>
      </c>
      <c r="Y1648" t="str">
        <f t="shared" si="828"/>
        <v>0.009+0.761019404405591i</v>
      </c>
      <c r="Z1648" t="str">
        <f t="shared" si="829"/>
        <v>-0.0135847706603728-0.000917540928311965i</v>
      </c>
      <c r="AA1648" t="str">
        <f t="shared" si="830"/>
        <v>0.187870519854887-15.7839522441137i</v>
      </c>
      <c r="AB1648" t="str">
        <f t="shared" si="831"/>
        <v>0.650789680958031-0.218141165497384i</v>
      </c>
      <c r="AC1648" t="str">
        <f t="shared" si="832"/>
        <v>0.950743681843741-0.967331369506259i</v>
      </c>
      <c r="AD1648" t="str">
        <f t="shared" si="833"/>
        <v>0.451037909013196+0.229464530655115i</v>
      </c>
      <c r="AE1648" t="str">
        <f t="shared" si="834"/>
        <v>-0.0059167034546064-0.00353106876537968i</v>
      </c>
      <c r="AF1648" t="str">
        <f t="shared" si="835"/>
        <v>-6.08673347403257-0.910785571471918i</v>
      </c>
      <c r="AG1648" t="str">
        <f t="shared" si="836"/>
        <v>1.01341786999047-0.025615305327662i</v>
      </c>
      <c r="AH1648" t="str">
        <f t="shared" si="837"/>
        <v>0.0316724062754592+0.0273261620578577i</v>
      </c>
      <c r="AI1648">
        <f t="shared" si="838"/>
        <v>-27.569965840587049</v>
      </c>
      <c r="AJ1648">
        <f t="shared" si="839"/>
        <v>40.786805446820715</v>
      </c>
      <c r="AK1648"/>
      <c r="AL1648"/>
      <c r="AM1648"/>
      <c r="AN1648"/>
    </row>
    <row r="1649" spans="1:40" x14ac:dyDescent="0.35">
      <c r="A1649"/>
      <c r="B1649">
        <f t="shared" si="805"/>
        <v>151500</v>
      </c>
      <c r="C1649" s="237" t="str">
        <f t="shared" si="808"/>
        <v>-1.40506417735881E-06+0.0068211694562917i</v>
      </c>
      <c r="D1649" s="208" t="str">
        <f t="shared" si="809"/>
        <v>-2.51367197434448+0.0522956324982364i</v>
      </c>
      <c r="E1649" t="str">
        <f t="shared" si="810"/>
        <v>20500</v>
      </c>
      <c r="F1649" t="str">
        <f t="shared" si="811"/>
        <v>0.327868852459016</v>
      </c>
      <c r="G1649" t="str">
        <f t="shared" si="806"/>
        <v>0.327868852459016</v>
      </c>
      <c r="H1649" t="str">
        <f t="shared" si="812"/>
        <v>3.57340348611257+0.962579825689403i</v>
      </c>
      <c r="I1649" t="str">
        <f t="shared" si="813"/>
        <v>594.939108773567i</v>
      </c>
      <c r="J1649" t="str">
        <f t="shared" si="807"/>
        <v>-478.11016240552+130.153638948175i</v>
      </c>
      <c r="K1649" t="str">
        <f t="shared" si="814"/>
        <v>0.31537372877929-1.15850302691222i</v>
      </c>
      <c r="L1649" t="str">
        <f t="shared" si="815"/>
        <v>0.0640250420597875-0.199794920869742i</v>
      </c>
      <c r="M1649" t="str">
        <f t="shared" si="816"/>
        <v>0.379398770839077-1.35829794778196i</v>
      </c>
      <c r="N1649" t="str">
        <f t="shared" si="817"/>
        <v>-1.88970418674756i</v>
      </c>
      <c r="O1649" t="str">
        <f t="shared" si="818"/>
        <v>-0.313529675205029-0.949578402642894i</v>
      </c>
      <c r="P1649" t="str">
        <f t="shared" si="819"/>
        <v>1.31352967520503+0.949578402642894i</v>
      </c>
      <c r="Q1649" t="str">
        <f t="shared" si="820"/>
        <v>-1.31352967520503+0.940125784104666i</v>
      </c>
      <c r="R1649" t="str">
        <f t="shared" si="821"/>
        <v>-0.319116250630756-0.951320584205778i</v>
      </c>
      <c r="S1649" t="str">
        <f t="shared" si="822"/>
        <v>0.204639374719451i</v>
      </c>
      <c r="T1649" t="str">
        <f t="shared" si="823"/>
        <v>0.194677649509613-0.0653037499918935i</v>
      </c>
      <c r="U1649" t="str">
        <f t="shared" si="824"/>
        <v>0.0000500000000000001-0.000937971140334133i</v>
      </c>
      <c r="V1649" t="str">
        <f t="shared" si="825"/>
        <v>0.00002-0.0105052767717423i</v>
      </c>
      <c r="W1649" t="str">
        <f t="shared" si="826"/>
        <v>0.0000422725351187274-0.000861259459403497i</v>
      </c>
      <c r="X1649" t="str">
        <f t="shared" si="827"/>
        <v>0.0000478728210690544-0.000860671476939645i</v>
      </c>
      <c r="Y1649" t="str">
        <f t="shared" si="828"/>
        <v>0.009+0.761522059230166i</v>
      </c>
      <c r="Z1649" t="str">
        <f t="shared" si="829"/>
        <v>-0.013566830890126-0.000916603398743381i</v>
      </c>
      <c r="AA1649" t="str">
        <f t="shared" si="830"/>
        <v>0.18762190830169-15.7735131742059i</v>
      </c>
      <c r="AB1649" t="str">
        <f t="shared" si="831"/>
        <v>0.650691222306481-0.218271470867146i</v>
      </c>
      <c r="AC1649" t="str">
        <f t="shared" si="832"/>
        <v>0.950393759000661-0.966644479654861i</v>
      </c>
      <c r="AD1649" t="str">
        <f t="shared" si="833"/>
        <v>0.451339405253205+0.229392577136464i</v>
      </c>
      <c r="AE1649" t="str">
        <f t="shared" si="834"/>
        <v>-0.00591298336927048-0.00352582953430249i</v>
      </c>
      <c r="AF1649" t="str">
        <f t="shared" si="835"/>
        <v>-6.08707546045705-0.910284193191167i</v>
      </c>
      <c r="AG1649" t="str">
        <f t="shared" si="836"/>
        <v>1.01340488895288-0.0256157317138521i</v>
      </c>
      <c r="AH1649" t="str">
        <f t="shared" si="837"/>
        <v>0.0316598279714905+0.0272896605222189i</v>
      </c>
      <c r="AI1649">
        <f t="shared" si="838"/>
        <v>-27.576896244988731</v>
      </c>
      <c r="AJ1649">
        <f t="shared" si="839"/>
        <v>40.760184583319742</v>
      </c>
      <c r="AK1649"/>
      <c r="AL1649"/>
      <c r="AM1649"/>
      <c r="AN1649"/>
    </row>
    <row r="1650" spans="1:40" x14ac:dyDescent="0.35">
      <c r="A1650"/>
      <c r="B1650">
        <f t="shared" ref="B1650:B1713" si="840">B1649+100</f>
        <v>151600</v>
      </c>
      <c r="C1650" s="237" t="str">
        <f t="shared" si="808"/>
        <v>-1.40321114212639E-06+0.00681667000452519i</v>
      </c>
      <c r="D1650" s="208" t="str">
        <f t="shared" si="809"/>
        <v>-2.51367196013788+0.0522611367013598i</v>
      </c>
      <c r="E1650" t="str">
        <f t="shared" si="810"/>
        <v>20500</v>
      </c>
      <c r="F1650" t="str">
        <f t="shared" si="811"/>
        <v>0.327868852459016</v>
      </c>
      <c r="G1650" t="str">
        <f t="shared" si="806"/>
        <v>0.327868852459016</v>
      </c>
      <c r="H1650" t="str">
        <f t="shared" si="812"/>
        <v>3.57374488093855+0.96204443638716i</v>
      </c>
      <c r="I1650" t="str">
        <f t="shared" si="813"/>
        <v>595.331807855266i</v>
      </c>
      <c r="J1650" t="str">
        <f t="shared" si="807"/>
        <v>-478.742859810895+130.239548940881i</v>
      </c>
      <c r="K1650" t="str">
        <f t="shared" si="814"/>
        <v>0.314984848526887-1.15784144222823i</v>
      </c>
      <c r="L1650" t="str">
        <f t="shared" si="815"/>
        <v>0.0639484582334498-0.199687655414804i</v>
      </c>
      <c r="M1650" t="str">
        <f t="shared" si="816"/>
        <v>0.378933306760337-1.35752909764303i</v>
      </c>
      <c r="N1650" t="str">
        <f t="shared" si="817"/>
        <v>-1.89095151624376i</v>
      </c>
      <c r="O1650" t="str">
        <f t="shared" si="818"/>
        <v>-0.314713868148927-0.949186589240883i</v>
      </c>
      <c r="P1650" t="str">
        <f t="shared" si="819"/>
        <v>1.31471386814893+0.949186589240883i</v>
      </c>
      <c r="Q1650" t="str">
        <f t="shared" si="820"/>
        <v>-1.31471386814893+0.941764927002877i</v>
      </c>
      <c r="R1650" t="str">
        <f t="shared" si="821"/>
        <v>-0.319096090847347-0.950549108989145i</v>
      </c>
      <c r="S1650" t="str">
        <f t="shared" si="822"/>
        <v>0.204774450214316i</v>
      </c>
      <c r="T1650" t="str">
        <f t="shared" si="823"/>
        <v>0.19464817119496-0.0653427265688029i</v>
      </c>
      <c r="U1650" t="str">
        <f t="shared" si="824"/>
        <v>0.0000499999999999998-0.000937352425861612i</v>
      </c>
      <c r="V1650" t="str">
        <f t="shared" si="825"/>
        <v>0.00002-0.0104983471696501i</v>
      </c>
      <c r="W1650" t="str">
        <f t="shared" si="826"/>
        <v>0.0000422725337358123-0.000860691572226456i</v>
      </c>
      <c r="X1650" t="str">
        <f t="shared" si="827"/>
        <v>0.0000478654192935366-0.000860104025715617i</v>
      </c>
      <c r="Y1650" t="str">
        <f t="shared" si="828"/>
        <v>0.009+0.76202471405474i</v>
      </c>
      <c r="Z1650" t="str">
        <f t="shared" si="829"/>
        <v>-0.0135489266500417-0.000915667763903683i</v>
      </c>
      <c r="AA1650" t="str">
        <f t="shared" si="830"/>
        <v>0.187373790354831-15.7630879169543i</v>
      </c>
      <c r="AB1650" t="str">
        <f t="shared" si="831"/>
        <v>0.650592693889678-0.218401746307262i</v>
      </c>
      <c r="AC1650" t="str">
        <f t="shared" si="832"/>
        <v>0.950044515261572-0.965958208599646i</v>
      </c>
      <c r="AD1650" t="str">
        <f t="shared" si="833"/>
        <v>0.451640854839123+0.22932024896072i</v>
      </c>
      <c r="AE1650" t="str">
        <f t="shared" si="834"/>
        <v>-0.00590926765479368-0.00352059620417617i</v>
      </c>
      <c r="AF1650" t="str">
        <f t="shared" si="835"/>
        <v>-6.08741684107643-0.9097832996858i</v>
      </c>
      <c r="AG1650" t="str">
        <f t="shared" si="836"/>
        <v>1.01339190367377-0.0256161549488219i</v>
      </c>
      <c r="AH1650" t="str">
        <f t="shared" si="837"/>
        <v>0.0316472566413648+0.0272531984707445i</v>
      </c>
      <c r="AI1650">
        <f t="shared" si="838"/>
        <v>-27.58382384653132</v>
      </c>
      <c r="AJ1650">
        <f t="shared" si="839"/>
        <v>40.733555995883826</v>
      </c>
      <c r="AK1650"/>
      <c r="AL1650"/>
      <c r="AM1650"/>
      <c r="AN1650"/>
    </row>
    <row r="1651" spans="1:40" x14ac:dyDescent="0.35">
      <c r="A1651"/>
      <c r="B1651">
        <f t="shared" si="840"/>
        <v>151700</v>
      </c>
      <c r="C1651" s="237" t="str">
        <f t="shared" si="808"/>
        <v>-1.40136177022483E-06+0.00681217648479718i</v>
      </c>
      <c r="D1651" s="208" t="str">
        <f t="shared" si="809"/>
        <v>-2.51367194595936+0.0522266863834451i</v>
      </c>
      <c r="E1651" t="str">
        <f t="shared" si="810"/>
        <v>20500</v>
      </c>
      <c r="F1651" t="str">
        <f t="shared" si="811"/>
        <v>0.327868852459016</v>
      </c>
      <c r="G1651" t="str">
        <f t="shared" si="806"/>
        <v>0.327868852459016</v>
      </c>
      <c r="H1651" t="str">
        <f t="shared" si="812"/>
        <v>3.57408567131726+0.961509576784482i</v>
      </c>
      <c r="I1651" t="str">
        <f t="shared" si="813"/>
        <v>595.724506936965i</v>
      </c>
      <c r="J1651" t="str">
        <f t="shared" si="807"/>
        <v>-479.375974700536+130.325458933586i</v>
      </c>
      <c r="K1651" t="str">
        <f t="shared" si="814"/>
        <v>0.314596670473454-1.15718054461338i</v>
      </c>
      <c r="L1651" t="str">
        <f t="shared" si="815"/>
        <v>0.0638720070476776-0.199580488928602i</v>
      </c>
      <c r="M1651" t="str">
        <f t="shared" si="816"/>
        <v>0.378468677521132-1.35676103354198i</v>
      </c>
      <c r="N1651" t="str">
        <f t="shared" si="817"/>
        <v>-1.89219884573996i</v>
      </c>
      <c r="O1651" t="str">
        <f t="shared" si="818"/>
        <v>-0.315897571451336-0.948793299065264i</v>
      </c>
      <c r="P1651" t="str">
        <f t="shared" si="819"/>
        <v>1.31589757145134+0.948793299065264i</v>
      </c>
      <c r="Q1651" t="str">
        <f t="shared" si="820"/>
        <v>-1.31589757145134+0.943405546674696i</v>
      </c>
      <c r="R1651" t="str">
        <f t="shared" si="821"/>
        <v>-0.319075913900108-0.949778549002467i</v>
      </c>
      <c r="S1651" t="str">
        <f t="shared" si="822"/>
        <v>0.20490952570918i</v>
      </c>
      <c r="T1651" t="str">
        <f t="shared" si="823"/>
        <v>0.194618672004849-0.0653816941824943i</v>
      </c>
      <c r="U1651" t="str">
        <f t="shared" si="824"/>
        <v>0.00005-0.00093673452709704i</v>
      </c>
      <c r="V1651" t="str">
        <f t="shared" si="825"/>
        <v>0.00002-0.0104914267034868i</v>
      </c>
      <c r="W1651" t="str">
        <f t="shared" si="826"/>
        <v>0.0000422725323519853-0.000860124433896043i</v>
      </c>
      <c r="X1651" t="str">
        <f t="shared" si="827"/>
        <v>0.0000478580321463809-0.00085953732266811i</v>
      </c>
      <c r="Y1651" t="str">
        <f t="shared" si="828"/>
        <v>0.009+0.762527368879315i</v>
      </c>
      <c r="Z1651" t="str">
        <f t="shared" si="829"/>
        <v>-0.013531057846331-0.000914734018306926i</v>
      </c>
      <c r="AA1651" t="str">
        <f t="shared" si="830"/>
        <v>0.187126164707291-15.7526764449357i</v>
      </c>
      <c r="AB1651" t="str">
        <f t="shared" si="831"/>
        <v>0.650494095698675-0.218531991788688i</v>
      </c>
      <c r="AC1651" t="str">
        <f t="shared" si="832"/>
        <v>0.949695949093174-0.965272555521414i</v>
      </c>
      <c r="AD1651" t="str">
        <f t="shared" si="833"/>
        <v>0.451942257327616+0.22924754612036i</v>
      </c>
      <c r="AE1651" t="str">
        <f t="shared" si="834"/>
        <v>-0.00590555629805172-0.00351536876477203i</v>
      </c>
      <c r="AF1651" t="str">
        <f t="shared" si="835"/>
        <v>-6.08775761727662-0.909282890401037i</v>
      </c>
      <c r="AG1651" t="str">
        <f t="shared" si="836"/>
        <v>1.01337891416083-0.0256165750133943i</v>
      </c>
      <c r="AH1651" t="str">
        <f t="shared" si="837"/>
        <v>0.0316346922544876+0.0272167758349284i</v>
      </c>
      <c r="AI1651">
        <f t="shared" si="838"/>
        <v>-27.590748651080364</v>
      </c>
      <c r="AJ1651">
        <f t="shared" si="839"/>
        <v>40.706919693071171</v>
      </c>
      <c r="AK1651"/>
      <c r="AL1651"/>
      <c r="AM1651"/>
      <c r="AN1651"/>
    </row>
    <row r="1652" spans="1:40" x14ac:dyDescent="0.35">
      <c r="A1652"/>
      <c r="B1652">
        <f t="shared" si="840"/>
        <v>151800</v>
      </c>
      <c r="C1652" s="237" t="str">
        <f t="shared" si="808"/>
        <v>-1.39951605200426E-06+0.00680768888538426i</v>
      </c>
      <c r="D1652" s="208" t="str">
        <f t="shared" si="809"/>
        <v>-2.51367193180886+0.0521922814546127i</v>
      </c>
      <c r="E1652" t="str">
        <f t="shared" si="810"/>
        <v>20500</v>
      </c>
      <c r="F1652" t="str">
        <f t="shared" si="811"/>
        <v>0.327868852459016</v>
      </c>
      <c r="G1652" t="str">
        <f t="shared" si="806"/>
        <v>0.327868852459016</v>
      </c>
      <c r="H1652" t="str">
        <f t="shared" si="812"/>
        <v>3.57442585863088+0.960975246237087i</v>
      </c>
      <c r="I1652" t="str">
        <f t="shared" si="813"/>
        <v>596.117206018663i</v>
      </c>
      <c r="J1652" t="str">
        <f t="shared" si="807"/>
        <v>-480.009507074443+130.411368926291i</v>
      </c>
      <c r="K1652" t="str">
        <f t="shared" si="814"/>
        <v>0.31420919297129-1.15652033314406i</v>
      </c>
      <c r="L1652" t="str">
        <f t="shared" si="815"/>
        <v>0.0637956882079109-0.199473421309752i</v>
      </c>
      <c r="M1652" t="str">
        <f t="shared" si="816"/>
        <v>0.378004881179201-1.35599375445381i</v>
      </c>
      <c r="N1652" t="str">
        <f t="shared" si="817"/>
        <v>-1.89344617523617i</v>
      </c>
      <c r="O1652" t="str">
        <f t="shared" si="818"/>
        <v>-0.317080783270625-0.948398532727928i</v>
      </c>
      <c r="P1652" t="str">
        <f t="shared" si="819"/>
        <v>1.31708078327063+0.948398532727928i</v>
      </c>
      <c r="Q1652" t="str">
        <f t="shared" si="820"/>
        <v>-1.31708078327063+0.945047642508242i</v>
      </c>
      <c r="R1652" t="str">
        <f t="shared" si="821"/>
        <v>-0.319055719780561-0.949008902423935i</v>
      </c>
      <c r="S1652" t="str">
        <f t="shared" si="822"/>
        <v>0.205044601204045i</v>
      </c>
      <c r="T1652" t="str">
        <f t="shared" si="823"/>
        <v>0.194589151936604-0.0654206528242747i</v>
      </c>
      <c r="U1652" t="str">
        <f t="shared" si="824"/>
        <v>0.0000500000000000002-0.000936117442428336i</v>
      </c>
      <c r="V1652" t="str">
        <f t="shared" si="825"/>
        <v>0.00002-0.0104845153551973i</v>
      </c>
      <c r="W1652" t="str">
        <f t="shared" si="826"/>
        <v>0.0000422725309672459-0.00085955804293231i</v>
      </c>
      <c r="X1652" t="str">
        <f t="shared" si="827"/>
        <v>0.0000478506595890531-0.000858971366318736i</v>
      </c>
      <c r="Y1652" t="str">
        <f t="shared" si="828"/>
        <v>0.009+0.763030023703889i</v>
      </c>
      <c r="Z1652" t="str">
        <f t="shared" si="829"/>
        <v>-0.0135132243855134-0.000913802156487318i</v>
      </c>
      <c r="AA1652" t="str">
        <f t="shared" si="830"/>
        <v>0.186879030056382-15.7422787307993i</v>
      </c>
      <c r="AB1652" t="str">
        <f t="shared" si="831"/>
        <v>0.650395427724527-0.218662207282368i</v>
      </c>
      <c r="AC1652" t="str">
        <f t="shared" si="832"/>
        <v>0.94934805896653-0.964587519601926i</v>
      </c>
      <c r="AD1652" t="str">
        <f t="shared" si="833"/>
        <v>0.45224361227524+0.229174468608348i</v>
      </c>
      <c r="AE1652" t="str">
        <f t="shared" si="834"/>
        <v>-0.00590184928596434-0.00351014720589015i</v>
      </c>
      <c r="AF1652" t="str">
        <f t="shared" si="835"/>
        <v>-6.08809779043974-0.908782964782474i</v>
      </c>
      <c r="AG1652" t="str">
        <f t="shared" si="836"/>
        <v>1.01336592042174-0.0256169918884364i</v>
      </c>
      <c r="AH1652" t="str">
        <f t="shared" si="837"/>
        <v>0.0316221347803692+0.0271803925464522i</v>
      </c>
      <c r="AI1652">
        <f t="shared" si="838"/>
        <v>-27.597670664491751</v>
      </c>
      <c r="AJ1652">
        <f t="shared" si="839"/>
        <v>40.680275683413306</v>
      </c>
      <c r="AK1652"/>
      <c r="AL1652"/>
      <c r="AM1652"/>
      <c r="AN1652"/>
    </row>
    <row r="1653" spans="1:40" x14ac:dyDescent="0.35">
      <c r="A1653"/>
      <c r="B1653">
        <f t="shared" si="840"/>
        <v>151900</v>
      </c>
      <c r="C1653" s="237" t="str">
        <f t="shared" si="808"/>
        <v>-1.39767397784658E-06+0.00680320719459392i</v>
      </c>
      <c r="D1653" s="208" t="str">
        <f t="shared" si="809"/>
        <v>-2.51367191768629+0.0521579218252201i</v>
      </c>
      <c r="E1653" t="str">
        <f t="shared" si="810"/>
        <v>20500</v>
      </c>
      <c r="F1653" t="str">
        <f t="shared" si="811"/>
        <v>0.327868852459016</v>
      </c>
      <c r="G1653" t="str">
        <f t="shared" si="806"/>
        <v>0.327868852459016</v>
      </c>
      <c r="H1653" t="str">
        <f t="shared" si="812"/>
        <v>3.57476544425774+0.960441444101257i</v>
      </c>
      <c r="I1653" t="str">
        <f t="shared" si="813"/>
        <v>596.509905100362i</v>
      </c>
      <c r="J1653" t="str">
        <f t="shared" si="807"/>
        <v>-480.643456932616+130.497278918996i</v>
      </c>
      <c r="K1653" t="str">
        <f t="shared" si="814"/>
        <v>0.313822414377391-1.15586080689789i</v>
      </c>
      <c r="L1653" t="str">
        <f t="shared" si="815"/>
        <v>0.0637195014203702-0.199366452456886i</v>
      </c>
      <c r="M1653" t="str">
        <f t="shared" si="816"/>
        <v>0.377541915797761-1.35522725935478i</v>
      </c>
      <c r="N1653" t="str">
        <f t="shared" si="817"/>
        <v>-1.89469350473237i</v>
      </c>
      <c r="O1653" t="str">
        <f t="shared" si="818"/>
        <v>-0.318263501765896-0.94800229084307i</v>
      </c>
      <c r="P1653" t="str">
        <f t="shared" si="819"/>
        <v>1.3182635017659+0.94800229084307i</v>
      </c>
      <c r="Q1653" t="str">
        <f t="shared" si="820"/>
        <v>-1.3182635017659+0.9466912138893i</v>
      </c>
      <c r="R1653" t="str">
        <f t="shared" si="821"/>
        <v>-0.319035508480217-0.948240167436555i</v>
      </c>
      <c r="S1653" t="str">
        <f t="shared" si="822"/>
        <v>0.205179676698907i</v>
      </c>
      <c r="T1653" t="str">
        <f t="shared" si="823"/>
        <v>0.19455961098755-0.0654596024854423i</v>
      </c>
      <c r="U1653" t="str">
        <f t="shared" si="824"/>
        <v>0.0000499999999999999-0.000935501170247667i</v>
      </c>
      <c r="V1653" t="str">
        <f t="shared" si="825"/>
        <v>0.00002-0.0104776131067739i</v>
      </c>
      <c r="W1653" t="str">
        <f t="shared" si="826"/>
        <v>0.0000422725295815935-0.000858992397859212i</v>
      </c>
      <c r="X1653" t="str">
        <f t="shared" si="827"/>
        <v>0.0000478433015831457-0.000858406155193021i</v>
      </c>
      <c r="Y1653" t="str">
        <f t="shared" si="828"/>
        <v>0.009+0.763532678528463i</v>
      </c>
      <c r="Z1653" t="str">
        <f t="shared" si="829"/>
        <v>-0.0134954261744168-0.000912872172999181i</v>
      </c>
      <c r="AA1653" t="str">
        <f t="shared" si="830"/>
        <v>0.186632385103722-15.7318947472668i</v>
      </c>
      <c r="AB1653" t="str">
        <f t="shared" si="831"/>
        <v>0.650296689958294-0.218792392759219i</v>
      </c>
      <c r="AC1653" t="str">
        <f t="shared" si="832"/>
        <v>0.949000843357046-0.963903100023956i</v>
      </c>
      <c r="AD1653" t="str">
        <f t="shared" si="833"/>
        <v>0.452544919238414+0.229101016418148i</v>
      </c>
      <c r="AE1653" t="str">
        <f t="shared" si="834"/>
        <v>-0.00589814660549551-0.0035049315173599i</v>
      </c>
      <c r="AF1653" t="str">
        <f t="shared" si="835"/>
        <v>-6.08843736194403-0.908283522276037i</v>
      </c>
      <c r="AG1653" t="str">
        <f t="shared" si="836"/>
        <v>1.01335292246422-0.0256174055548579i</v>
      </c>
      <c r="AH1653" t="str">
        <f t="shared" si="837"/>
        <v>0.0316095841886235+0.0271440485371874i</v>
      </c>
      <c r="AI1653">
        <f t="shared" si="838"/>
        <v>-27.604589892611507</v>
      </c>
      <c r="AJ1653">
        <f t="shared" si="839"/>
        <v>40.653623975418753</v>
      </c>
      <c r="AK1653"/>
      <c r="AL1653"/>
      <c r="AM1653"/>
      <c r="AN1653"/>
    </row>
    <row r="1654" spans="1:40" x14ac:dyDescent="0.35">
      <c r="A1654"/>
      <c r="B1654">
        <f t="shared" si="840"/>
        <v>152000</v>
      </c>
      <c r="C1654" s="237" t="str">
        <f t="shared" si="808"/>
        <v>-0.0000013958355381653+0.0067987314007644i</v>
      </c>
      <c r="D1654" s="208" t="str">
        <f t="shared" si="809"/>
        <v>-2.51367190359158+0.0521236074058604i</v>
      </c>
      <c r="E1654" t="str">
        <f t="shared" si="810"/>
        <v>20500</v>
      </c>
      <c r="F1654" t="str">
        <f t="shared" si="811"/>
        <v>0.327868852459016</v>
      </c>
      <c r="G1654" t="str">
        <f t="shared" si="806"/>
        <v>0.327868852459016</v>
      </c>
      <c r="H1654" t="str">
        <f t="shared" si="812"/>
        <v>3.57510442957244+0.959908169733867i</v>
      </c>
      <c r="I1654" t="str">
        <f t="shared" si="813"/>
        <v>596.902604182061i</v>
      </c>
      <c r="J1654" t="str">
        <f t="shared" si="807"/>
        <v>-481.277824275055+130.583188911701i</v>
      </c>
      <c r="K1654" t="str">
        <f t="shared" si="814"/>
        <v>0.313436333053435-1.15520196495363i</v>
      </c>
      <c r="L1654" t="str">
        <f t="shared" si="815"/>
        <v>0.0636434463920559-0.199259582268658i</v>
      </c>
      <c r="M1654" t="str">
        <f t="shared" si="816"/>
        <v>0.377079779445491-1.35446154722229i</v>
      </c>
      <c r="N1654" t="str">
        <f t="shared" si="817"/>
        <v>-1.89594083422857i</v>
      </c>
      <c r="O1654" t="str">
        <f t="shared" si="818"/>
        <v>-0.319445725097051-0.947604574027173i</v>
      </c>
      <c r="P1654" t="str">
        <f t="shared" si="819"/>
        <v>1.31944572509705+0.947604574027173i</v>
      </c>
      <c r="Q1654" t="str">
        <f t="shared" si="820"/>
        <v>-1.31944572509705+0.948336260201397i</v>
      </c>
      <c r="R1654" t="str">
        <f t="shared" si="821"/>
        <v>-0.319015279990578-0.947472342228088i</v>
      </c>
      <c r="S1654" t="str">
        <f t="shared" si="822"/>
        <v>0.205314752193772i</v>
      </c>
      <c r="T1654" t="str">
        <f t="shared" si="823"/>
        <v>0.194530049155013-0.0654985431572923i</v>
      </c>
      <c r="U1654" t="str">
        <f t="shared" si="824"/>
        <v>0.0000500000000000001-0.000934885708951455i</v>
      </c>
      <c r="V1654" t="str">
        <f t="shared" si="825"/>
        <v>0.00002-0.0104707199402563i</v>
      </c>
      <c r="W1654" t="str">
        <f t="shared" si="826"/>
        <v>0.0000422725281950293-0.000858427497204618i</v>
      </c>
      <c r="X1654" t="str">
        <f t="shared" si="827"/>
        <v>0.0000478359580903805-0.000857841687820416i</v>
      </c>
      <c r="Y1654" t="str">
        <f t="shared" si="828"/>
        <v>0.009+0.764035333353038i</v>
      </c>
      <c r="Z1654" t="str">
        <f t="shared" si="829"/>
        <v>-0.0134776631201767-0.000911944062416913i</v>
      </c>
      <c r="AA1654" t="str">
        <f t="shared" si="830"/>
        <v>0.186386228555223-15.721524467132i</v>
      </c>
      <c r="AB1654" t="str">
        <f t="shared" si="831"/>
        <v>0.650197882391039-0.218922548190144i</v>
      </c>
      <c r="AC1654" t="str">
        <f t="shared" si="832"/>
        <v>0.94865430074447-0.963219295971208i</v>
      </c>
      <c r="AD1654" t="str">
        <f t="shared" si="833"/>
        <v>0.452846177773457+0.229027189543708i</v>
      </c>
      <c r="AE1654" t="str">
        <f t="shared" si="834"/>
        <v>-0.00589444824365388-0.00349972168903965i</v>
      </c>
      <c r="AF1654" t="str">
        <f t="shared" si="835"/>
        <v>-6.08877633316402-0.907784562328007i</v>
      </c>
      <c r="AG1654" t="str">
        <f t="shared" si="836"/>
        <v>1.01333992029597-0.0256178159936134i</v>
      </c>
      <c r="AH1654" t="str">
        <f t="shared" si="837"/>
        <v>0.0315970404489747+0.027107743739196i</v>
      </c>
      <c r="AI1654">
        <f t="shared" si="838"/>
        <v>-27.611506341274513</v>
      </c>
      <c r="AJ1654">
        <f t="shared" si="839"/>
        <v>40.62696457756806</v>
      </c>
      <c r="AK1654"/>
      <c r="AL1654"/>
      <c r="AM1654"/>
      <c r="AN1654"/>
    </row>
    <row r="1655" spans="1:40" x14ac:dyDescent="0.35">
      <c r="A1655"/>
      <c r="B1655">
        <f t="shared" si="840"/>
        <v>152100</v>
      </c>
      <c r="C1655" s="237" t="str">
        <f t="shared" si="808"/>
        <v>-1.39400072340544E-06+0.00679426149226462i</v>
      </c>
      <c r="D1655" s="208" t="str">
        <f t="shared" si="809"/>
        <v>-2.51367188952467+0.0520893381073621i</v>
      </c>
      <c r="E1655" t="str">
        <f t="shared" si="810"/>
        <v>20500</v>
      </c>
      <c r="F1655" t="str">
        <f t="shared" si="811"/>
        <v>0.327868852459016</v>
      </c>
      <c r="G1655" t="str">
        <f t="shared" si="806"/>
        <v>0.327868852459016</v>
      </c>
      <c r="H1655" t="str">
        <f t="shared" si="812"/>
        <v>3.57544281594574+0.959375422492395i</v>
      </c>
      <c r="I1655" t="str">
        <f t="shared" si="813"/>
        <v>597.295303263759i</v>
      </c>
      <c r="J1655" t="str">
        <f t="shared" si="807"/>
        <v>-481.912609101761+130.669098904406i</v>
      </c>
      <c r="K1655" t="str">
        <f t="shared" si="814"/>
        <v>0.313050947365762-1.15454380639129i</v>
      </c>
      <c r="L1655" t="str">
        <f t="shared" si="815"/>
        <v>0.0635675228307437-0.199152810643734i</v>
      </c>
      <c r="M1655" t="str">
        <f t="shared" si="816"/>
        <v>0.376618470196506-1.35369661703502i</v>
      </c>
      <c r="N1655" t="str">
        <f t="shared" si="817"/>
        <v>-1.89718816372477i</v>
      </c>
      <c r="O1655" t="str">
        <f t="shared" si="818"/>
        <v>-0.320627451424748-0.947205382899016i</v>
      </c>
      <c r="P1655" t="str">
        <f t="shared" si="819"/>
        <v>1.32062745142475+0.947205382899016i</v>
      </c>
      <c r="Q1655" t="str">
        <f t="shared" si="820"/>
        <v>-1.32062745142475+0.949982780825754i</v>
      </c>
      <c r="R1655" t="str">
        <f t="shared" si="821"/>
        <v>-0.318995034303148-0.946705424991059i</v>
      </c>
      <c r="S1655" t="str">
        <f t="shared" si="822"/>
        <v>0.205449827688636i</v>
      </c>
      <c r="T1655" t="str">
        <f t="shared" si="823"/>
        <v>0.19450046643631-0.0655374748311123i</v>
      </c>
      <c r="U1655" t="str">
        <f t="shared" si="824"/>
        <v>0.0000499999999999998-0.000934271056940305i</v>
      </c>
      <c r="V1655" t="str">
        <f t="shared" si="825"/>
        <v>0.00002-0.0104638358377314i</v>
      </c>
      <c r="W1655" t="str">
        <f t="shared" si="826"/>
        <v>0.0000422725268075525-0.000857863339500233i</v>
      </c>
      <c r="X1655" t="str">
        <f t="shared" si="827"/>
        <v>0.0000478286290726012-0.000857277962734163i</v>
      </c>
      <c r="Y1655" t="str">
        <f t="shared" si="828"/>
        <v>0.009+0.764537988177612i</v>
      </c>
      <c r="Z1655" t="str">
        <f t="shared" si="829"/>
        <v>-0.0134599351302331-0.000911017819334784i</v>
      </c>
      <c r="AA1655" t="str">
        <f t="shared" si="830"/>
        <v>0.186140559121074-15.7111678632608i</v>
      </c>
      <c r="AB1655" t="str">
        <f t="shared" si="831"/>
        <v>0.650099005013792-0.219052673546025i</v>
      </c>
      <c r="AC1655" t="str">
        <f t="shared" si="832"/>
        <v>0.948308429612834-0.962536106628361i</v>
      </c>
      <c r="AD1655" t="str">
        <f t="shared" si="833"/>
        <v>0.453147387436551+0.228952987979458i</v>
      </c>
      <c r="AE1655" t="str">
        <f t="shared" si="834"/>
        <v>-0.00589075418749135-0.00349451771081625i</v>
      </c>
      <c r="AF1655" t="str">
        <f t="shared" si="835"/>
        <v>-6.08911470547041-0.907286084385033i</v>
      </c>
      <c r="AG1655" t="str">
        <f t="shared" si="836"/>
        <v>1.01332691392471-0.0256182231857i</v>
      </c>
      <c r="AH1655" t="str">
        <f t="shared" si="837"/>
        <v>0.0315845035312474+0.027071478084725i</v>
      </c>
      <c r="AI1655">
        <f t="shared" si="838"/>
        <v>-27.6184200163067</v>
      </c>
      <c r="AJ1655">
        <f t="shared" si="839"/>
        <v>40.600297498317268</v>
      </c>
      <c r="AK1655"/>
      <c r="AL1655"/>
      <c r="AM1655"/>
      <c r="AN1655"/>
    </row>
    <row r="1656" spans="1:40" x14ac:dyDescent="0.35">
      <c r="A1656"/>
      <c r="B1656">
        <f t="shared" si="840"/>
        <v>152200</v>
      </c>
      <c r="C1656" s="237" t="str">
        <f t="shared" si="808"/>
        <v>-1.39216952404339E-06+0.00678979745749404i</v>
      </c>
      <c r="D1656" s="208" t="str">
        <f t="shared" si="809"/>
        <v>-2.51367187548547+0.0520551138407877i</v>
      </c>
      <c r="E1656" t="str">
        <f t="shared" si="810"/>
        <v>20500</v>
      </c>
      <c r="F1656" t="str">
        <f t="shared" si="811"/>
        <v>0.327868852459016</v>
      </c>
      <c r="G1656" t="str">
        <f t="shared" si="806"/>
        <v>0.327868852459016</v>
      </c>
      <c r="H1656" t="str">
        <f t="shared" si="812"/>
        <v>3.57578060474466+0.958843201734895i</v>
      </c>
      <c r="I1656" t="str">
        <f t="shared" si="813"/>
        <v>597.688002345458i</v>
      </c>
      <c r="J1656" t="str">
        <f t="shared" si="807"/>
        <v>-482.547811412733+130.755008897112i</v>
      </c>
      <c r="K1656" t="str">
        <f t="shared" si="814"/>
        <v>0.312666255685373-1.15388633029203i</v>
      </c>
      <c r="L1656" t="str">
        <f t="shared" si="815"/>
        <v>0.0634917304449845-0.199046137480807i</v>
      </c>
      <c r="M1656" t="str">
        <f t="shared" si="816"/>
        <v>0.376157986130358-1.35293246777284i</v>
      </c>
      <c r="N1656" t="str">
        <f t="shared" si="817"/>
        <v>-1.89843549322098i</v>
      </c>
      <c r="O1656" t="str">
        <f t="shared" si="818"/>
        <v>-0.321808678910433-0.946804718079669i</v>
      </c>
      <c r="P1656" t="str">
        <f t="shared" si="819"/>
        <v>1.32180867891043+0.946804718079669i</v>
      </c>
      <c r="Q1656" t="str">
        <f t="shared" si="820"/>
        <v>-1.32180867891043+0.951630775141311i</v>
      </c>
      <c r="R1656" t="str">
        <f t="shared" si="821"/>
        <v>-0.318974771409402-0.945939413922738i</v>
      </c>
      <c r="S1656" t="str">
        <f t="shared" si="822"/>
        <v>0.205584903183501i</v>
      </c>
      <c r="T1656" t="str">
        <f t="shared" si="823"/>
        <v>0.194470862828764-0.0655763974981813i</v>
      </c>
      <c r="U1656" t="str">
        <f t="shared" si="824"/>
        <v>0.0000500000000000001-0.00093365721261906i</v>
      </c>
      <c r="V1656" t="str">
        <f t="shared" si="825"/>
        <v>0.00002-0.0104569607813335i</v>
      </c>
      <c r="W1656" t="str">
        <f t="shared" si="826"/>
        <v>0.0000422725254191635-0.000857299923281637i</v>
      </c>
      <c r="X1656" t="str">
        <f t="shared" si="827"/>
        <v>0.0000478213144917798-0.000856714978471414i</v>
      </c>
      <c r="Y1656" t="str">
        <f t="shared" si="828"/>
        <v>0.009+0.765040643002186i</v>
      </c>
      <c r="Z1656" t="str">
        <f t="shared" si="829"/>
        <v>-0.0134422421123314-0.000910093438366954i</v>
      </c>
      <c r="AA1656" t="str">
        <f t="shared" si="830"/>
        <v>0.185895375515721-15.7008249085903i</v>
      </c>
      <c r="AB1656" t="str">
        <f t="shared" si="831"/>
        <v>0.650000057817608-0.219182768797711i</v>
      </c>
      <c r="AC1656" t="str">
        <f t="shared" si="832"/>
        <v>0.947963228450517-0.961853531181088i</v>
      </c>
      <c r="AD1656" t="str">
        <f t="shared" si="833"/>
        <v>0.453448547783757+0.228878411720331i</v>
      </c>
      <c r="AE1656" t="str">
        <f t="shared" si="834"/>
        <v>-0.00588706442410376-0.00348931957260555i</v>
      </c>
      <c r="AF1656" t="str">
        <f t="shared" si="835"/>
        <v>-6.08945248023013-0.906788087894107i</v>
      </c>
      <c r="AG1656" t="str">
        <f t="shared" si="836"/>
        <v>1.01331390335816-0.0256186271121575i</v>
      </c>
      <c r="AH1656" t="str">
        <f t="shared" si="837"/>
        <v>0.0315719734053722+0.0270352515062108i</v>
      </c>
      <c r="AI1656">
        <f t="shared" si="838"/>
        <v>-27.625330923523471</v>
      </c>
      <c r="AJ1656">
        <f t="shared" si="839"/>
        <v>40.573622746097861</v>
      </c>
      <c r="AK1656"/>
      <c r="AL1656"/>
      <c r="AM1656"/>
      <c r="AN1656"/>
    </row>
    <row r="1657" spans="1:40" x14ac:dyDescent="0.35">
      <c r="A1657"/>
      <c r="B1657">
        <f t="shared" si="840"/>
        <v>152300</v>
      </c>
      <c r="C1657" s="237" t="str">
        <f t="shared" si="808"/>
        <v>-1.39034193058682E-06+0.00678533928488265i</v>
      </c>
      <c r="D1657" s="208" t="str">
        <f t="shared" si="809"/>
        <v>-2.51367186147393+0.0520209345174337i</v>
      </c>
      <c r="E1657" t="str">
        <f t="shared" si="810"/>
        <v>20500</v>
      </c>
      <c r="F1657" t="str">
        <f t="shared" si="811"/>
        <v>0.327868852459016</v>
      </c>
      <c r="G1657" t="str">
        <f t="shared" si="806"/>
        <v>0.327868852459016</v>
      </c>
      <c r="H1657" t="str">
        <f t="shared" si="812"/>
        <v>3.57611779733244+0.958311506820038i</v>
      </c>
      <c r="I1657" t="str">
        <f t="shared" si="813"/>
        <v>598.080701427157i</v>
      </c>
      <c r="J1657" t="str">
        <f t="shared" si="807"/>
        <v>-483.18343120797+130.840918889816i</v>
      </c>
      <c r="K1657" t="str">
        <f t="shared" si="814"/>
        <v>0.312282256387891-1.15322953573825i</v>
      </c>
      <c r="L1657" t="str">
        <f t="shared" si="815"/>
        <v>0.0634160689441011-0.198939562678585i</v>
      </c>
      <c r="M1657" t="str">
        <f t="shared" si="816"/>
        <v>0.375698325331992-1.35216909841684i</v>
      </c>
      <c r="N1657" t="str">
        <f t="shared" si="817"/>
        <v>-1.89968282271718i</v>
      </c>
      <c r="O1657" t="str">
        <f t="shared" si="818"/>
        <v>-0.322989405716295-0.946402580192507i</v>
      </c>
      <c r="P1657" t="str">
        <f t="shared" si="819"/>
        <v>1.32298940571629+0.946402580192507i</v>
      </c>
      <c r="Q1657" t="str">
        <f t="shared" si="820"/>
        <v>-1.32298940571629+0.953280242524673i</v>
      </c>
      <c r="R1657" t="str">
        <f t="shared" si="821"/>
        <v>-0.318954491300825-0.945174307225138i</v>
      </c>
      <c r="S1657" t="str">
        <f t="shared" si="822"/>
        <v>0.205719978678365i</v>
      </c>
      <c r="T1657" t="str">
        <f t="shared" si="823"/>
        <v>0.194441238329694-0.0656153111497745i</v>
      </c>
      <c r="U1657" t="str">
        <f t="shared" si="824"/>
        <v>0.0000499999999999998-0.000933044174396718i</v>
      </c>
      <c r="V1657" t="str">
        <f t="shared" si="825"/>
        <v>0.00002-0.0104500947532433i</v>
      </c>
      <c r="W1657" t="str">
        <f t="shared" si="826"/>
        <v>0.000042272524029862-0.000856737247088256i</v>
      </c>
      <c r="X1657" t="str">
        <f t="shared" si="827"/>
        <v>0.0000478140143100108-0.00085615273357314i</v>
      </c>
      <c r="Y1657" t="str">
        <f t="shared" si="828"/>
        <v>0.009+0.765543297826761i</v>
      </c>
      <c r="Z1657" t="str">
        <f t="shared" si="829"/>
        <v>-0.0134245839745198-0.00090917091414731i</v>
      </c>
      <c r="AA1657" t="str">
        <f t="shared" si="830"/>
        <v>0.185650676457852-15.6904955761295i</v>
      </c>
      <c r="AB1657" t="str">
        <f t="shared" si="831"/>
        <v>0.649901040793524-0.21931283391604i</v>
      </c>
      <c r="AC1657" t="str">
        <f t="shared" si="832"/>
        <v>0.947618695750152-0.961171568816015i</v>
      </c>
      <c r="AD1657" t="str">
        <f t="shared" si="833"/>
        <v>0.453749658371021+0.228803460761745i</v>
      </c>
      <c r="AE1657" t="str">
        <f t="shared" si="834"/>
        <v>-0.00588337894063058-0.00348412726435198i</v>
      </c>
      <c r="AF1657" t="str">
        <f t="shared" si="835"/>
        <v>-6.08978965880637-0.906290572302604i</v>
      </c>
      <c r="AG1657" t="str">
        <f t="shared" si="836"/>
        <v>1.01330088860405-0.0256190277540695i</v>
      </c>
      <c r="AH1657" t="str">
        <f t="shared" si="837"/>
        <v>0.0315594500413837+0.0269990639362765i</v>
      </c>
      <c r="AI1657">
        <f t="shared" si="838"/>
        <v>-27.632239068730236</v>
      </c>
      <c r="AJ1657">
        <f t="shared" si="839"/>
        <v>40.546940329316115</v>
      </c>
      <c r="AK1657"/>
      <c r="AL1657"/>
      <c r="AM1657"/>
      <c r="AN1657"/>
    </row>
    <row r="1658" spans="1:40" x14ac:dyDescent="0.35">
      <c r="A1658"/>
      <c r="B1658">
        <f t="shared" si="840"/>
        <v>152400</v>
      </c>
      <c r="C1658" s="237" t="str">
        <f t="shared" si="808"/>
        <v>-1.38851793357451E-06+0.00678088696289074i</v>
      </c>
      <c r="D1658" s="208" t="str">
        <f t="shared" si="809"/>
        <v>-2.51367184748995+0.051986800048829i</v>
      </c>
      <c r="E1658" t="str">
        <f t="shared" si="810"/>
        <v>20500</v>
      </c>
      <c r="F1658" t="str">
        <f t="shared" si="811"/>
        <v>0.327868852459016</v>
      </c>
      <c r="G1658" t="str">
        <f t="shared" si="806"/>
        <v>0.327868852459016</v>
      </c>
      <c r="H1658" t="str">
        <f t="shared" si="812"/>
        <v>3.57645439506855+0.957780337107059i</v>
      </c>
      <c r="I1658" t="str">
        <f t="shared" si="813"/>
        <v>598.473400508856i</v>
      </c>
      <c r="J1658" t="str">
        <f t="shared" si="807"/>
        <v>-483.819468487474+130.926828882521i</v>
      </c>
      <c r="K1658" t="str">
        <f t="shared" si="814"/>
        <v>0.311898947853571-1.15257342181349i</v>
      </c>
      <c r="L1658" t="str">
        <f t="shared" si="815"/>
        <v>0.0633405380381847-0.198833086135797i</v>
      </c>
      <c r="M1658" t="str">
        <f t="shared" si="816"/>
        <v>0.375239485891756-1.35140650794929i</v>
      </c>
      <c r="N1658" t="str">
        <f t="shared" si="817"/>
        <v>-1.90093015221338i</v>
      </c>
      <c r="O1658" t="str">
        <f t="shared" si="818"/>
        <v>-0.324169630005333-0.945998969863184i</v>
      </c>
      <c r="P1658" t="str">
        <f t="shared" si="819"/>
        <v>1.32416963000533+0.945998969863184i</v>
      </c>
      <c r="Q1658" t="str">
        <f t="shared" si="820"/>
        <v>-1.32416963000533+0.954931182350196i</v>
      </c>
      <c r="R1658" t="str">
        <f t="shared" si="821"/>
        <v>-0.318934193968889-0.944410103104969i</v>
      </c>
      <c r="S1658" t="str">
        <f t="shared" si="822"/>
        <v>0.205855054173229i</v>
      </c>
      <c r="T1658" t="str">
        <f t="shared" si="823"/>
        <v>0.194411592936418-0.0656542157771608i</v>
      </c>
      <c r="U1658" t="str">
        <f t="shared" si="824"/>
        <v>0.00005-0.000932431940686488i</v>
      </c>
      <c r="V1658" t="str">
        <f t="shared" si="825"/>
        <v>0.00002-0.0104432377356887i</v>
      </c>
      <c r="W1658" t="str">
        <f t="shared" si="826"/>
        <v>0.0000422725226396482-0.000856175309463348i</v>
      </c>
      <c r="X1658" t="str">
        <f t="shared" si="827"/>
        <v>0.0000478067284895147-0.000855591226584142i</v>
      </c>
      <c r="Y1658" t="str">
        <f t="shared" si="828"/>
        <v>0.009+0.766045952651335i</v>
      </c>
      <c r="Z1658" t="str">
        <f t="shared" si="829"/>
        <v>-0.0134069606251488-0.00090825024132944i</v>
      </c>
      <c r="AA1658" t="str">
        <f t="shared" si="830"/>
        <v>0.185406460670381-15.6801798389584i</v>
      </c>
      <c r="AB1658" t="str">
        <f t="shared" si="831"/>
        <v>0.649801953932576-0.219442868871831i</v>
      </c>
      <c r="AC1658" t="str">
        <f t="shared" si="832"/>
        <v>0.947274830008663-0.960490218720726i</v>
      </c>
      <c r="AD1658" t="str">
        <f t="shared" si="833"/>
        <v>0.454050718754179+0.228728135099601i</v>
      </c>
      <c r="AE1658" t="str">
        <f t="shared" si="834"/>
        <v>-0.00587969772425478-0.00347894077602837i</v>
      </c>
      <c r="AF1658" t="str">
        <f t="shared" si="835"/>
        <v>-6.0901262425585-0.90579353705823i</v>
      </c>
      <c r="AG1658" t="str">
        <f t="shared" si="836"/>
        <v>1.01328786967014-0.0256194250925632i</v>
      </c>
      <c r="AH1658" t="str">
        <f t="shared" si="837"/>
        <v>0.0315469334094202+0.0269629153077298i</v>
      </c>
      <c r="AI1658">
        <f t="shared" si="838"/>
        <v>-27.639144457722665</v>
      </c>
      <c r="AJ1658">
        <f t="shared" si="839"/>
        <v>40.520250256351495</v>
      </c>
      <c r="AK1658"/>
      <c r="AL1658"/>
      <c r="AM1658"/>
      <c r="AN1658"/>
    </row>
    <row r="1659" spans="1:40" x14ac:dyDescent="0.35">
      <c r="A1659"/>
      <c r="B1659">
        <f t="shared" si="840"/>
        <v>152500</v>
      </c>
      <c r="C1659" s="237" t="str">
        <f t="shared" si="808"/>
        <v>-1.38669752357625E-06+0.0067764404800089i</v>
      </c>
      <c r="D1659" s="208" t="str">
        <f t="shared" si="809"/>
        <v>-2.51367183353347+0.0519527103467349i</v>
      </c>
      <c r="E1659" t="str">
        <f t="shared" si="810"/>
        <v>20500</v>
      </c>
      <c r="F1659" t="str">
        <f t="shared" si="811"/>
        <v>0.327868852459016</v>
      </c>
      <c r="G1659" t="str">
        <f t="shared" si="806"/>
        <v>0.327868852459016</v>
      </c>
      <c r="H1659" t="str">
        <f t="shared" si="812"/>
        <v>3.57679039930876+0.957249691955816i</v>
      </c>
      <c r="I1659" t="str">
        <f t="shared" si="813"/>
        <v>598.866099590554i</v>
      </c>
      <c r="J1659" t="str">
        <f t="shared" si="807"/>
        <v>-484.455923251245+131.012738875227i</v>
      </c>
      <c r="K1659" t="str">
        <f t="shared" si="814"/>
        <v>0.311516328467267-1.15191798760254i</v>
      </c>
      <c r="L1659" t="str">
        <f t="shared" si="815"/>
        <v>0.0632651374380948-0.198726707751196i</v>
      </c>
      <c r="M1659" t="str">
        <f t="shared" si="816"/>
        <v>0.374781465905362-1.35064469535374i</v>
      </c>
      <c r="N1659" t="str">
        <f t="shared" si="817"/>
        <v>-1.90217748170959i</v>
      </c>
      <c r="O1659" t="str">
        <f t="shared" si="818"/>
        <v>-0.325349349941329-0.945593887719646i</v>
      </c>
      <c r="P1659" t="str">
        <f t="shared" si="819"/>
        <v>1.32534934994133+0.945593887719646i</v>
      </c>
      <c r="Q1659" t="str">
        <f t="shared" si="820"/>
        <v>-1.32534934994133+0.956583593989944i</v>
      </c>
      <c r="R1659" t="str">
        <f t="shared" si="821"/>
        <v>-0.318913879405053-0.943646799773638i</v>
      </c>
      <c r="S1659" t="str">
        <f t="shared" si="822"/>
        <v>0.205990129668094i</v>
      </c>
      <c r="T1659" t="str">
        <f t="shared" si="823"/>
        <v>0.194381926646254-0.0656931113716018i</v>
      </c>
      <c r="U1659" t="str">
        <f t="shared" si="824"/>
        <v>0.0000500000000000002-0.000931820509905713i</v>
      </c>
      <c r="V1659" t="str">
        <f t="shared" si="825"/>
        <v>0.00002-0.010436389710944i</v>
      </c>
      <c r="W1659" t="str">
        <f t="shared" si="826"/>
        <v>0.0000422725212485222-0.000855614108953992i</v>
      </c>
      <c r="X1659" t="str">
        <f t="shared" si="827"/>
        <v>0.0000477994569926354-0.000855030456053043i</v>
      </c>
      <c r="Y1659" t="str">
        <f t="shared" si="828"/>
        <v>0.009+0.766548607475909i</v>
      </c>
      <c r="Z1659" t="str">
        <f t="shared" si="829"/>
        <v>-0.01338937197287-0.000907331414586511i</v>
      </c>
      <c r="AA1659" t="str">
        <f t="shared" si="830"/>
        <v>0.185162726880431-15.6698776702278i</v>
      </c>
      <c r="AB1659" t="str">
        <f t="shared" si="831"/>
        <v>0.649702797225801-0.219572873635875i</v>
      </c>
      <c r="AC1659" t="str">
        <f t="shared" si="832"/>
        <v>0.946931629727228-0.959809480083821i</v>
      </c>
      <c r="AD1659" t="str">
        <f t="shared" si="833"/>
        <v>0.454351728488929+0.228652434730308i</v>
      </c>
      <c r="AE1659" t="str">
        <f t="shared" si="834"/>
        <v>-0.00587602076220226-0.00347376009763618i</v>
      </c>
      <c r="AF1659" t="str">
        <f t="shared" si="835"/>
        <v>-6.09046223284223-0.905296981609081i</v>
      </c>
      <c r="AG1659" t="str">
        <f t="shared" si="836"/>
        <v>1.01327484656417-0.0256198191088071i</v>
      </c>
      <c r="AH1659" t="str">
        <f t="shared" si="837"/>
        <v>0.0315344234797223+0.0269268055535657i</v>
      </c>
      <c r="AI1659">
        <f t="shared" si="838"/>
        <v>-27.646047096286384</v>
      </c>
      <c r="AJ1659">
        <f t="shared" si="839"/>
        <v>40.493552535561115</v>
      </c>
      <c r="AK1659"/>
      <c r="AL1659"/>
      <c r="AM1659"/>
      <c r="AN1659"/>
    </row>
    <row r="1660" spans="1:40" x14ac:dyDescent="0.35">
      <c r="A1660"/>
      <c r="B1660">
        <f t="shared" si="840"/>
        <v>152600</v>
      </c>
      <c r="C1660" s="237" t="str">
        <f t="shared" si="808"/>
        <v>-1.38488069119275E-06+0.0067719998247579i</v>
      </c>
      <c r="D1660" s="208" t="str">
        <f t="shared" si="809"/>
        <v>-2.51367181960442+0.0519186653231439i</v>
      </c>
      <c r="E1660" t="str">
        <f t="shared" si="810"/>
        <v>20500</v>
      </c>
      <c r="F1660" t="str">
        <f t="shared" si="811"/>
        <v>0.327868852459016</v>
      </c>
      <c r="G1660" t="str">
        <f t="shared" si="806"/>
        <v>0.327868852459016</v>
      </c>
      <c r="H1660" t="str">
        <f t="shared" si="812"/>
        <v>3.57712581140509+0.956719570726748i</v>
      </c>
      <c r="I1660" t="str">
        <f t="shared" si="813"/>
        <v>599.258798672253i</v>
      </c>
      <c r="J1660" t="str">
        <f t="shared" si="807"/>
        <v>-485.092795499281+131.098648867932i</v>
      </c>
      <c r="K1660" t="str">
        <f t="shared" si="814"/>
        <v>0.311134396618425-1.15126323219135i</v>
      </c>
      <c r="L1660" t="str">
        <f t="shared" si="815"/>
        <v>0.0631898668554558-0.198620427423555i</v>
      </c>
      <c r="M1660" t="str">
        <f t="shared" si="816"/>
        <v>0.374324263473881-1.34988365961491i</v>
      </c>
      <c r="N1660" t="str">
        <f t="shared" si="817"/>
        <v>-1.90342481120579i</v>
      </c>
      <c r="O1660" t="str">
        <f t="shared" si="818"/>
        <v>-0.326528563688818-0.945187334392139i</v>
      </c>
      <c r="P1660" t="str">
        <f t="shared" si="819"/>
        <v>1.32652856368882+0.945187334392139i</v>
      </c>
      <c r="Q1660" t="str">
        <f t="shared" si="820"/>
        <v>-1.32652856368882+0.958237476813651i</v>
      </c>
      <c r="R1660" t="str">
        <f t="shared" si="821"/>
        <v>-0.318893547600766-0.942884395447257i</v>
      </c>
      <c r="S1660" t="str">
        <f t="shared" si="822"/>
        <v>0.206125205162958i</v>
      </c>
      <c r="T1660" t="str">
        <f t="shared" si="823"/>
        <v>0.194352239456517-0.0657319979243514i</v>
      </c>
      <c r="U1660" t="str">
        <f t="shared" si="824"/>
        <v>0.0000499999999999999-0.000931209880475888i</v>
      </c>
      <c r="V1660" t="str">
        <f t="shared" si="825"/>
        <v>0.00002-0.01042955066133i</v>
      </c>
      <c r="W1660" t="str">
        <f t="shared" si="826"/>
        <v>0.0000422725198564834-0.000855053644111061i</v>
      </c>
      <c r="X1660" t="str">
        <f t="shared" si="827"/>
        <v>0.0000477921997818393-0.000854470420532259i</v>
      </c>
      <c r="Y1660" t="str">
        <f t="shared" si="828"/>
        <v>0.009+0.767051262300484i</v>
      </c>
      <c r="Z1660" t="str">
        <f t="shared" si="829"/>
        <v>-0.0133718179266344-0.00090641442861117i</v>
      </c>
      <c r="AA1660" t="str">
        <f t="shared" si="830"/>
        <v>0.184919473819314-15.6595890431594i</v>
      </c>
      <c r="AB1660" t="str">
        <f t="shared" si="831"/>
        <v>0.649603570664224-0.219702848178939i</v>
      </c>
      <c r="AC1660" t="str">
        <f t="shared" si="832"/>
        <v>0.946589093411284-0.959129352094831i</v>
      </c>
      <c r="AD1660" t="str">
        <f t="shared" si="833"/>
        <v>0.454652687130859+0.228576359650751i</v>
      </c>
      <c r="AE1660" t="str">
        <f t="shared" si="834"/>
        <v>-0.00587234804174208-0.003468585219205i</v>
      </c>
      <c r="AF1660" t="str">
        <f t="shared" si="835"/>
        <v>-6.09079763100951-0.904800905403604i</v>
      </c>
      <c r="AG1660" t="str">
        <f t="shared" si="836"/>
        <v>1.01326181929389-0.0256202097840133i</v>
      </c>
      <c r="AH1660" t="str">
        <f t="shared" si="837"/>
        <v>0.0315219202226341+0.026890734606963i</v>
      </c>
      <c r="AI1660">
        <f t="shared" si="838"/>
        <v>-27.652946990197179</v>
      </c>
      <c r="AJ1660">
        <f t="shared" si="839"/>
        <v>40.466847175275355</v>
      </c>
      <c r="AK1660"/>
      <c r="AL1660"/>
      <c r="AM1660"/>
      <c r="AN1660"/>
    </row>
    <row r="1661" spans="1:40" x14ac:dyDescent="0.35">
      <c r="A1661"/>
      <c r="B1661">
        <f t="shared" si="840"/>
        <v>152700</v>
      </c>
      <c r="C1661" s="237" t="str">
        <f t="shared" si="808"/>
        <v>-1.38306742705544E-06+0.00676756498568855i</v>
      </c>
      <c r="D1661" s="208" t="str">
        <f t="shared" si="809"/>
        <v>-2.51367180570273+0.0518846648902789i</v>
      </c>
      <c r="E1661" t="str">
        <f t="shared" si="810"/>
        <v>20500</v>
      </c>
      <c r="F1661" t="str">
        <f t="shared" si="811"/>
        <v>0.327868852459016</v>
      </c>
      <c r="G1661" t="str">
        <f t="shared" si="806"/>
        <v>0.327868852459016</v>
      </c>
      <c r="H1661" t="str">
        <f t="shared" si="812"/>
        <v>3.57746063270586+0.956189972780907i</v>
      </c>
      <c r="I1661" t="str">
        <f t="shared" si="813"/>
        <v>599.651497753952i</v>
      </c>
      <c r="J1661" t="str">
        <f t="shared" si="807"/>
        <v>-485.730085231584+131.184558860636i</v>
      </c>
      <c r="K1661" t="str">
        <f t="shared" si="814"/>
        <v>0.310753150701062-1.15060915466708i</v>
      </c>
      <c r="L1661" t="str">
        <f t="shared" si="815"/>
        <v>0.0631147260026536-0.19851424505167i</v>
      </c>
      <c r="M1661" t="str">
        <f t="shared" si="816"/>
        <v>0.373867876703716-1.34912339971875i</v>
      </c>
      <c r="N1661" t="str">
        <f t="shared" si="817"/>
        <v>-1.90467214070199i</v>
      </c>
      <c r="O1661" t="str">
        <f t="shared" si="818"/>
        <v>-0.327707269413152-0.944779310513188i</v>
      </c>
      <c r="P1661" t="str">
        <f t="shared" si="819"/>
        <v>1.32770726941315+0.944779310513188i</v>
      </c>
      <c r="Q1661" t="str">
        <f t="shared" si="820"/>
        <v>-1.32770726941315+0.959892830188802i</v>
      </c>
      <c r="R1661" t="str">
        <f t="shared" si="821"/>
        <v>-0.318873198547469-0.942122888346585i</v>
      </c>
      <c r="S1661" t="str">
        <f t="shared" si="822"/>
        <v>0.206260280657823i</v>
      </c>
      <c r="T1661" t="str">
        <f t="shared" si="823"/>
        <v>0.194322531364525-0.0657708754266587i</v>
      </c>
      <c r="U1661" t="str">
        <f t="shared" si="824"/>
        <v>0.0000500000000000001-0.000930600050822666i</v>
      </c>
      <c r="V1661" t="str">
        <f t="shared" si="825"/>
        <v>0.00002-0.0104227205692138i</v>
      </c>
      <c r="W1661" t="str">
        <f t="shared" si="826"/>
        <v>0.0000422725184635324-0.000854493913489256i</v>
      </c>
      <c r="X1661" t="str">
        <f t="shared" si="827"/>
        <v>0.0000477849568197161-0.000853911118578004i</v>
      </c>
      <c r="Y1661" t="str">
        <f t="shared" si="828"/>
        <v>0.009+0.767553917125058i</v>
      </c>
      <c r="Z1661" t="str">
        <f t="shared" si="829"/>
        <v>-0.0133542983956916-0.000905499278115496i</v>
      </c>
      <c r="AA1661" t="str">
        <f t="shared" si="830"/>
        <v>0.184676700222519-15.6493139310455i</v>
      </c>
      <c r="AB1661" t="str">
        <f t="shared" si="831"/>
        <v>0.64950427423888-0.219832792471776i</v>
      </c>
      <c r="AC1661" t="str">
        <f t="shared" si="832"/>
        <v>0.946247219570489-0.958449833944289i</v>
      </c>
      <c r="AD1661" t="str">
        <f t="shared" si="833"/>
        <v>0.454953594235443+0.228499909858319i</v>
      </c>
      <c r="AE1661" t="str">
        <f t="shared" si="834"/>
        <v>-0.00586867955018637-0.00346341613079288i</v>
      </c>
      <c r="AF1661" t="str">
        <f t="shared" si="835"/>
        <v>-6.09113243840859-0.904305307890628i</v>
      </c>
      <c r="AG1661" t="str">
        <f t="shared" si="836"/>
        <v>1.01324878786708-0.0256205970994369i</v>
      </c>
      <c r="AH1661" t="str">
        <f t="shared" si="837"/>
        <v>0.0315094236086023+0.0268547024012861i</v>
      </c>
      <c r="AI1661">
        <f t="shared" si="838"/>
        <v>-27.659844145220774</v>
      </c>
      <c r="AJ1661">
        <f t="shared" si="839"/>
        <v>40.44013418380095</v>
      </c>
      <c r="AK1661"/>
      <c r="AL1661"/>
      <c r="AM1661"/>
      <c r="AN1661"/>
    </row>
    <row r="1662" spans="1:40" x14ac:dyDescent="0.35">
      <c r="A1662"/>
      <c r="B1662">
        <f t="shared" si="840"/>
        <v>152800</v>
      </c>
      <c r="C1662" s="237" t="str">
        <f t="shared" si="808"/>
        <v>-1.38125772182643E-06+0.00676313595138165i</v>
      </c>
      <c r="D1662" s="208" t="str">
        <f t="shared" si="809"/>
        <v>-2.51367179182833+0.0518507089605927i</v>
      </c>
      <c r="E1662" t="str">
        <f t="shared" si="810"/>
        <v>20500</v>
      </c>
      <c r="F1662" t="str">
        <f t="shared" si="811"/>
        <v>0.327868852459016</v>
      </c>
      <c r="G1662" t="str">
        <f t="shared" si="806"/>
        <v>0.327868852459016</v>
      </c>
      <c r="H1662" t="str">
        <f t="shared" si="812"/>
        <v>3.57779486455567+0.955660897479941i</v>
      </c>
      <c r="I1662" t="str">
        <f t="shared" si="813"/>
        <v>600.04419683565i</v>
      </c>
      <c r="J1662" t="str">
        <f t="shared" si="807"/>
        <v>-486.367792448152+131.270468853341i</v>
      </c>
      <c r="K1662" t="str">
        <f t="shared" si="814"/>
        <v>0.310372589113762-1.14995575411808i</v>
      </c>
      <c r="L1662" t="str">
        <f t="shared" si="815"/>
        <v>0.063039714592836-0.19840816053436i</v>
      </c>
      <c r="M1662" t="str">
        <f t="shared" si="816"/>
        <v>0.373412303706598-1.34836391465244i</v>
      </c>
      <c r="N1662" t="str">
        <f t="shared" si="817"/>
        <v>-1.9059194701982i</v>
      </c>
      <c r="O1662" t="str">
        <f t="shared" si="818"/>
        <v>-0.328885465280475-0.944369816717606i</v>
      </c>
      <c r="P1662" t="str">
        <f t="shared" si="819"/>
        <v>1.32888546528048+0.944369816717606i</v>
      </c>
      <c r="Q1662" t="str">
        <f t="shared" si="820"/>
        <v>-1.32888546528048+0.961549653480594i</v>
      </c>
      <c r="R1662" t="str">
        <f t="shared" si="821"/>
        <v>-0.318852832236611-0.94136227669703i</v>
      </c>
      <c r="S1662" t="str">
        <f t="shared" si="822"/>
        <v>0.206395356152687i</v>
      </c>
      <c r="T1662" t="str">
        <f t="shared" si="823"/>
        <v>0.194292802367588-0.0658097438697683i</v>
      </c>
      <c r="U1662" t="str">
        <f t="shared" si="824"/>
        <v>0.0000499999999999998-0.000929991019375787i</v>
      </c>
      <c r="V1662" t="str">
        <f t="shared" si="825"/>
        <v>0.00002-0.0104158994170089i</v>
      </c>
      <c r="W1662" t="str">
        <f t="shared" si="826"/>
        <v>0.000042272517069669-0.000853934915647033i</v>
      </c>
      <c r="X1662" t="str">
        <f t="shared" si="827"/>
        <v>0.0000477777280689787-0.000853352548750271i</v>
      </c>
      <c r="Y1662" t="str">
        <f t="shared" si="828"/>
        <v>0.009+0.768056571949633i</v>
      </c>
      <c r="Z1662" t="str">
        <f t="shared" si="829"/>
        <v>-0.0133368132895886-0.000904585957830901i</v>
      </c>
      <c r="AA1662" t="str">
        <f t="shared" si="830"/>
        <v>0.184434404829694-15.6390523072483i</v>
      </c>
      <c r="AB1662" t="str">
        <f t="shared" si="831"/>
        <v>0.649404907940778-0.219962706485119i</v>
      </c>
      <c r="AC1662" t="str">
        <f t="shared" si="832"/>
        <v>0.945906006718716-0.957770924823681i</v>
      </c>
      <c r="AD1662" t="str">
        <f t="shared" si="833"/>
        <v>0.455254449358034+0.228423085350881i</v>
      </c>
      <c r="AE1662" t="str">
        <f t="shared" si="834"/>
        <v>-0.00586501527488976-0.00345825282248578i</v>
      </c>
      <c r="AF1662" t="str">
        <f t="shared" si="835"/>
        <v>-6.091466656384-0.903810188519348i</v>
      </c>
      <c r="AG1662" t="str">
        <f t="shared" si="836"/>
        <v>1.0132357522915-0.0256209810363748i</v>
      </c>
      <c r="AH1662" t="str">
        <f t="shared" si="837"/>
        <v>0.0314969336081753+0.0268187088700818i</v>
      </c>
      <c r="AI1662">
        <f t="shared" si="838"/>
        <v>-27.666738567113281</v>
      </c>
      <c r="AJ1662">
        <f t="shared" si="839"/>
        <v>40.413413569418708</v>
      </c>
      <c r="AK1662"/>
      <c r="AL1662"/>
      <c r="AM1662"/>
      <c r="AN1662"/>
    </row>
    <row r="1663" spans="1:40" x14ac:dyDescent="0.35">
      <c r="A1663"/>
      <c r="B1663">
        <f t="shared" si="840"/>
        <v>152900</v>
      </c>
      <c r="C1663" s="237" t="str">
        <f t="shared" si="808"/>
        <v>-1.37945156619834E-06+0.00675871271044788i</v>
      </c>
      <c r="D1663" s="208" t="str">
        <f t="shared" si="809"/>
        <v>-2.51367177798113+0.0518167974467671i</v>
      </c>
      <c r="E1663" t="str">
        <f t="shared" si="810"/>
        <v>20500</v>
      </c>
      <c r="F1663" t="str">
        <f t="shared" si="811"/>
        <v>0.327868852459016</v>
      </c>
      <c r="G1663" t="str">
        <f t="shared" si="806"/>
        <v>0.327868852459016</v>
      </c>
      <c r="H1663" t="str">
        <f t="shared" si="812"/>
        <v>3.57812850829541+0.955132344186095i</v>
      </c>
      <c r="I1663" t="str">
        <f t="shared" si="813"/>
        <v>600.436895917349i</v>
      </c>
      <c r="J1663" t="str">
        <f t="shared" si="807"/>
        <v>-487.005917148987+131.356378846047i</v>
      </c>
      <c r="K1663" t="str">
        <f t="shared" si="814"/>
        <v>0.30999271025965-1.14930302963391i</v>
      </c>
      <c r="L1663" t="str">
        <f t="shared" si="815"/>
        <v>0.0629648323399074-0.19830217377047i</v>
      </c>
      <c r="M1663" t="str">
        <f t="shared" si="816"/>
        <v>0.372957542599557-1.34760520340438i</v>
      </c>
      <c r="N1663" t="str">
        <f t="shared" si="817"/>
        <v>-1.9071667996944i</v>
      </c>
      <c r="O1663" t="str">
        <f t="shared" si="818"/>
        <v>-0.330063149457695-0.943958853642502i</v>
      </c>
      <c r="P1663" t="str">
        <f t="shared" si="819"/>
        <v>1.3300631494577+0.943958853642502i</v>
      </c>
      <c r="Q1663" t="str">
        <f t="shared" si="820"/>
        <v>-1.3300631494577+0.963207946051898i</v>
      </c>
      <c r="R1663" t="str">
        <f t="shared" si="821"/>
        <v>-0.318832448659605-0.940602558728663i</v>
      </c>
      <c r="S1663" t="str">
        <f t="shared" si="822"/>
        <v>0.206530431647552i</v>
      </c>
      <c r="T1663" t="str">
        <f t="shared" si="823"/>
        <v>0.194263052463023-0.0658486032449142i</v>
      </c>
      <c r="U1663" t="str">
        <f t="shared" si="824"/>
        <v>0.00005-0.000929382784569135i</v>
      </c>
      <c r="V1663" t="str">
        <f t="shared" si="825"/>
        <v>0.00002-0.0104090871871743i</v>
      </c>
      <c r="W1663" t="str">
        <f t="shared" si="826"/>
        <v>0.0000422725156748936-0.000853376649146641i</v>
      </c>
      <c r="X1663" t="str">
        <f t="shared" si="827"/>
        <v>0.0000477705134924616-0.000852794709612842i</v>
      </c>
      <c r="Y1663" t="str">
        <f t="shared" si="828"/>
        <v>0.009+0.768559226774207i</v>
      </c>
      <c r="Z1663" t="str">
        <f t="shared" si="829"/>
        <v>-0.0133193625181691-0.000903674462508052i</v>
      </c>
      <c r="AA1663" t="str">
        <f t="shared" si="830"/>
        <v>0.184192586384628-15.6288041452004i</v>
      </c>
      <c r="AB1663" t="str">
        <f t="shared" si="831"/>
        <v>0.649305471760951-0.220092590189671i</v>
      </c>
      <c r="AC1663" t="str">
        <f t="shared" si="832"/>
        <v>0.945565453374062-0.957092623925504i</v>
      </c>
      <c r="AD1663" t="str">
        <f t="shared" si="833"/>
        <v>0.455555252053861+0.228345886126814i</v>
      </c>
      <c r="AE1663" t="str">
        <f t="shared" si="834"/>
        <v>-0.00586135520324968-0.00345309528439808i</v>
      </c>
      <c r="AF1663" t="str">
        <f t="shared" si="835"/>
        <v>-6.09180028627654-0.903315546739328i</v>
      </c>
      <c r="AG1663" t="str">
        <f t="shared" si="836"/>
        <v>1.01322271257495-0.0256213615761666i</v>
      </c>
      <c r="AH1663" t="str">
        <f t="shared" si="837"/>
        <v>0.0314844501920029+0.0267827539470815i</v>
      </c>
      <c r="AI1663">
        <f t="shared" si="838"/>
        <v>-27.673630261620843</v>
      </c>
      <c r="AJ1663">
        <f t="shared" si="839"/>
        <v>40.386685340386542</v>
      </c>
      <c r="AK1663"/>
      <c r="AL1663"/>
      <c r="AM1663"/>
      <c r="AN1663"/>
    </row>
    <row r="1664" spans="1:40" x14ac:dyDescent="0.35">
      <c r="A1664"/>
      <c r="B1664">
        <f t="shared" si="840"/>
        <v>153000</v>
      </c>
      <c r="C1664" s="237" t="str">
        <f t="shared" si="808"/>
        <v>-0.0000013776489508942+0.00675429525152768i</v>
      </c>
      <c r="D1664" s="208" t="str">
        <f t="shared" si="809"/>
        <v>-2.51367176416108+0.0517829302617122i</v>
      </c>
      <c r="E1664" t="str">
        <f t="shared" si="810"/>
        <v>20500</v>
      </c>
      <c r="F1664" t="str">
        <f t="shared" si="811"/>
        <v>0.327868852459016</v>
      </c>
      <c r="G1664" t="str">
        <f t="shared" si="806"/>
        <v>0.327868852459016</v>
      </c>
      <c r="H1664" t="str">
        <f t="shared" si="812"/>
        <v>3.57846156526235+0.954604312262223i</v>
      </c>
      <c r="I1664" t="str">
        <f t="shared" si="813"/>
        <v>600.829594999048i</v>
      </c>
      <c r="J1664" t="str">
        <f t="shared" si="807"/>
        <v>-487.644459334088+131.442288838752i</v>
      </c>
      <c r="K1664" t="str">
        <f t="shared" si="814"/>
        <v>0.309613512546374-1.1486509803053i</v>
      </c>
      <c r="L1664" t="str">
        <f t="shared" si="815"/>
        <v>0.062890078958529-0.198196284658867i</v>
      </c>
      <c r="M1664" t="str">
        <f t="shared" si="816"/>
        <v>0.372503591504903-1.34684726496417i</v>
      </c>
      <c r="N1664" t="str">
        <f t="shared" si="817"/>
        <v>-1.9084141291906i</v>
      </c>
      <c r="O1664" t="str">
        <f t="shared" si="818"/>
        <v>-0.331240320112544-0.943546421927262i</v>
      </c>
      <c r="P1664" t="str">
        <f t="shared" si="819"/>
        <v>1.33124032011254+0.943546421927262i</v>
      </c>
      <c r="Q1664" t="str">
        <f t="shared" si="820"/>
        <v>-1.33124032011254+0.964867707263338i</v>
      </c>
      <c r="R1664" t="str">
        <f t="shared" si="821"/>
        <v>-0.318812047807868-0.939843732676155i</v>
      </c>
      <c r="S1664" t="str">
        <f t="shared" si="822"/>
        <v>0.206665507142416i</v>
      </c>
      <c r="T1664" t="str">
        <f t="shared" si="823"/>
        <v>0.194233281648139-0.0658874535433252i</v>
      </c>
      <c r="U1664" t="str">
        <f t="shared" si="824"/>
        <v>0.0000500000000000002-0.000928775344840662i</v>
      </c>
      <c r="V1664" t="str">
        <f t="shared" si="825"/>
        <v>0.00002-0.0104022838622154i</v>
      </c>
      <c r="W1664" t="str">
        <f t="shared" si="826"/>
        <v>0.0000422725142792054-0.000852819112554061i</v>
      </c>
      <c r="X1664" t="str">
        <f t="shared" si="827"/>
        <v>0.0000477633130531191-0.000852237599733194i</v>
      </c>
      <c r="Y1664" t="str">
        <f t="shared" si="828"/>
        <v>0.009+0.769061881598781i</v>
      </c>
      <c r="Z1664" t="str">
        <f t="shared" si="829"/>
        <v>-0.0133019459915705-0.000902764786916726i</v>
      </c>
      <c r="AA1664" t="str">
        <f t="shared" si="830"/>
        <v>0.183951243635237-15.6185694184039i</v>
      </c>
      <c r="AB1664" t="str">
        <f t="shared" si="831"/>
        <v>0.649205965690405-0.220222443556114i</v>
      </c>
      <c r="AC1664" t="str">
        <f t="shared" si="832"/>
        <v>0.945225558058806-0.956414930443183i</v>
      </c>
      <c r="AD1664" t="str">
        <f t="shared" si="833"/>
        <v>0.455856001878044+0.228268312184974i</v>
      </c>
      <c r="AE1664" t="str">
        <f t="shared" si="834"/>
        <v>-0.00585769932270551-0.00344794350667163i</v>
      </c>
      <c r="AF1664" t="str">
        <f t="shared" si="835"/>
        <v>-6.09213332942343-0.902821382000511i</v>
      </c>
      <c r="AG1664" t="str">
        <f t="shared" si="836"/>
        <v>1.01320966872522-0.025621738700194i</v>
      </c>
      <c r="AH1664" t="str">
        <f t="shared" si="837"/>
        <v>0.0314719733308354+0.0267468375661972i</v>
      </c>
      <c r="AI1664">
        <f t="shared" si="838"/>
        <v>-27.680519234480215</v>
      </c>
      <c r="AJ1664">
        <f t="shared" si="839"/>
        <v>40.35994950493636</v>
      </c>
      <c r="AK1664"/>
      <c r="AL1664"/>
      <c r="AM1664"/>
      <c r="AN1664"/>
    </row>
    <row r="1665" spans="1:40" x14ac:dyDescent="0.35">
      <c r="A1665"/>
      <c r="B1665">
        <f t="shared" si="840"/>
        <v>153100</v>
      </c>
      <c r="C1665" s="237" t="str">
        <f t="shared" si="808"/>
        <v>-1.37584986666734E-06+0.00674988356329117i</v>
      </c>
      <c r="D1665" s="208" t="str">
        <f t="shared" si="809"/>
        <v>-2.5136717503681+0.0517491073185657i</v>
      </c>
      <c r="E1665" t="str">
        <f t="shared" si="810"/>
        <v>20500</v>
      </c>
      <c r="F1665" t="str">
        <f t="shared" si="811"/>
        <v>0.327868852459016</v>
      </c>
      <c r="G1665" t="str">
        <f t="shared" si="806"/>
        <v>0.327868852459016</v>
      </c>
      <c r="H1665" t="str">
        <f t="shared" si="812"/>
        <v>3.57879403679005+0.954076801071787i</v>
      </c>
      <c r="I1665" t="str">
        <f t="shared" si="813"/>
        <v>601.222294080747i</v>
      </c>
      <c r="J1665" t="str">
        <f t="shared" si="807"/>
        <v>-488.283419003455+131.528198831456i</v>
      </c>
      <c r="K1665" t="str">
        <f t="shared" si="814"/>
        <v>0.309234994386104-1.1479996052242i</v>
      </c>
      <c r="L1665" t="str">
        <f t="shared" si="815"/>
        <v>0.0628154541641154-0.198090493098445i</v>
      </c>
      <c r="M1665" t="str">
        <f t="shared" si="816"/>
        <v>0.372050448550219-1.34609009832265i</v>
      </c>
      <c r="N1665" t="str">
        <f t="shared" si="817"/>
        <v>-1.9096614586868i</v>
      </c>
      <c r="O1665" t="str">
        <f t="shared" si="818"/>
        <v>-0.332416975413544-0.94313252221356i</v>
      </c>
      <c r="P1665" t="str">
        <f t="shared" si="819"/>
        <v>1.33241697541354+0.94313252221356i</v>
      </c>
      <c r="Q1665" t="str">
        <f t="shared" si="820"/>
        <v>-1.33241697541354+0.96652893647324i</v>
      </c>
      <c r="R1665" t="str">
        <f t="shared" si="821"/>
        <v>-0.318791629672822-0.939085796778786i</v>
      </c>
      <c r="S1665" t="str">
        <f t="shared" si="822"/>
        <v>0.20680058263728i</v>
      </c>
      <c r="T1665" t="str">
        <f t="shared" si="823"/>
        <v>0.194203489920247-0.0659262947562276i</v>
      </c>
      <c r="U1665" t="str">
        <f t="shared" si="824"/>
        <v>0.0000499999999999999-0.000928168698632401i</v>
      </c>
      <c r="V1665" t="str">
        <f t="shared" si="825"/>
        <v>0.00002-0.0103954894246829i</v>
      </c>
      <c r="W1665" t="str">
        <f t="shared" si="826"/>
        <v>0.0000422725128826048-0.000852262304439044i</v>
      </c>
      <c r="X1665" t="str">
        <f t="shared" si="827"/>
        <v>0.000047756126714028-0.000851681217682598i</v>
      </c>
      <c r="Y1665" t="str">
        <f t="shared" si="828"/>
        <v>0.009+0.769564536423356i</v>
      </c>
      <c r="Z1665" t="str">
        <f t="shared" si="829"/>
        <v>-0.0132845636202254-0.000901856925845822i</v>
      </c>
      <c r="AA1665" t="str">
        <f t="shared" si="830"/>
        <v>0.183710375333546-15.6083481004306i</v>
      </c>
      <c r="AB1665" t="str">
        <f t="shared" si="831"/>
        <v>0.649106389720151-0.220352266555123i</v>
      </c>
      <c r="AC1665" t="str">
        <f t="shared" si="832"/>
        <v>0.944886319299391-0.955737843571149i</v>
      </c>
      <c r="AD1665" t="str">
        <f t="shared" si="833"/>
        <v>0.456156698385592+0.228190363524714i</v>
      </c>
      <c r="AE1665" t="str">
        <f t="shared" si="834"/>
        <v>-0.00585404762073937-0.00344279747947646i</v>
      </c>
      <c r="AF1665" t="str">
        <f t="shared" si="835"/>
        <v>-6.09246578715815-0.902327693753221i</v>
      </c>
      <c r="AG1665" t="str">
        <f t="shared" si="836"/>
        <v>1.01319662075009-0.0256221123898817i</v>
      </c>
      <c r="AH1665" t="str">
        <f t="shared" si="837"/>
        <v>0.0314595029955263+0.026710959661525i</v>
      </c>
      <c r="AI1665">
        <f t="shared" si="838"/>
        <v>-27.687405491417728</v>
      </c>
      <c r="AJ1665">
        <f t="shared" si="839"/>
        <v>40.33320607127574</v>
      </c>
      <c r="AK1665"/>
      <c r="AL1665"/>
      <c r="AM1665"/>
      <c r="AN1665"/>
    </row>
    <row r="1666" spans="1:40" x14ac:dyDescent="0.35">
      <c r="A1666"/>
      <c r="B1666">
        <f t="shared" si="840"/>
        <v>153200</v>
      </c>
      <c r="C1666" s="237" t="str">
        <f t="shared" si="808"/>
        <v>-1.37405430430124E-06+0.00674547763443807i</v>
      </c>
      <c r="D1666" s="208" t="str">
        <f t="shared" si="809"/>
        <v>-2.51367173660212+0.0517153285306919i</v>
      </c>
      <c r="E1666" t="str">
        <f t="shared" si="810"/>
        <v>20500</v>
      </c>
      <c r="F1666" t="str">
        <f t="shared" si="811"/>
        <v>0.327868852459016</v>
      </c>
      <c r="G1666" t="str">
        <f t="shared" si="806"/>
        <v>0.327868852459016</v>
      </c>
      <c r="H1666" t="str">
        <f t="shared" si="812"/>
        <v>3.5791259242084+0.953549809978851i</v>
      </c>
      <c r="I1666" t="str">
        <f t="shared" si="813"/>
        <v>601.614993162445i</v>
      </c>
      <c r="J1666" t="str">
        <f t="shared" si="807"/>
        <v>-488.922796157089+131.614108824162i</v>
      </c>
      <c r="K1666" t="str">
        <f t="shared" si="814"/>
        <v>0.308857154195512-1.14734890348373i</v>
      </c>
      <c r="L1666" t="str">
        <f t="shared" si="815"/>
        <v>0.0627409576728317-0.197984798988124i</v>
      </c>
      <c r="M1666" t="str">
        <f t="shared" si="816"/>
        <v>0.371598111868344-1.34533370247185i</v>
      </c>
      <c r="N1666" t="str">
        <f t="shared" si="817"/>
        <v>-1.91090878818301i</v>
      </c>
      <c r="O1666" t="str">
        <f t="shared" si="818"/>
        <v>-0.333593113530027-0.94271715514535i</v>
      </c>
      <c r="P1666" t="str">
        <f t="shared" si="819"/>
        <v>1.33359311353003+0.94271715514535i</v>
      </c>
      <c r="Q1666" t="str">
        <f t="shared" si="820"/>
        <v>-1.33359311353003+0.96819163303766i</v>
      </c>
      <c r="R1666" t="str">
        <f t="shared" si="821"/>
        <v>-0.318771194245866-0.938328749280425i</v>
      </c>
      <c r="S1666" t="str">
        <f t="shared" si="822"/>
        <v>0.206935658132145i</v>
      </c>
      <c r="T1666" t="str">
        <f t="shared" si="823"/>
        <v>0.194173677276657-0.0659651268748381i</v>
      </c>
      <c r="U1666" t="str">
        <f t="shared" si="824"/>
        <v>0.0000500000000000001-0.000927562844390477i</v>
      </c>
      <c r="V1666" t="str">
        <f t="shared" si="825"/>
        <v>0.00002-0.0103887038571733i</v>
      </c>
      <c r="W1666" t="str">
        <f t="shared" si="826"/>
        <v>0.0000422725114850921-0.000851706223375068i</v>
      </c>
      <c r="X1666" t="str">
        <f t="shared" si="827"/>
        <v>0.0000477489544383861-0.000851125562036044i</v>
      </c>
      <c r="Y1666" t="str">
        <f t="shared" si="828"/>
        <v>0.009+0.77006719124793i</v>
      </c>
      <c r="Z1666" t="str">
        <f t="shared" si="829"/>
        <v>-0.0132672153148589-0.000900950874103234i</v>
      </c>
      <c r="AA1666" t="str">
        <f t="shared" si="830"/>
        <v>0.183469980235673-15.5981401649216i</v>
      </c>
      <c r="AB1666" t="str">
        <f t="shared" si="831"/>
        <v>0.649006743841199-0.22048205915734i</v>
      </c>
      <c r="AC1666" t="str">
        <f t="shared" si="832"/>
        <v>0.94454773562645-0.955061362504792i</v>
      </c>
      <c r="AD1666" t="str">
        <f t="shared" si="833"/>
        <v>0.456457341131392+0.228112040145881i</v>
      </c>
      <c r="AE1666" t="str">
        <f t="shared" si="834"/>
        <v>-0.00585040008487523-0.00343765719301028i</v>
      </c>
      <c r="AF1666" t="str">
        <f t="shared" si="835"/>
        <v>-6.09279766081052-0.901834481448159i</v>
      </c>
      <c r="AG1666" t="str">
        <f t="shared" si="836"/>
        <v>1.01318356865738-0.0256224826266956i</v>
      </c>
      <c r="AH1666" t="str">
        <f t="shared" si="837"/>
        <v>0.0314470391570278+0.0266751201673412i</v>
      </c>
      <c r="AI1666">
        <f t="shared" si="838"/>
        <v>-27.694289038150433</v>
      </c>
      <c r="AJ1666">
        <f t="shared" si="839"/>
        <v>40.306455047588145</v>
      </c>
      <c r="AK1666"/>
      <c r="AL1666"/>
      <c r="AM1666"/>
      <c r="AN1666"/>
    </row>
    <row r="1667" spans="1:40" x14ac:dyDescent="0.35">
      <c r="A1667"/>
      <c r="B1667">
        <f t="shared" si="840"/>
        <v>153300</v>
      </c>
      <c r="C1667" s="237" t="str">
        <f t="shared" si="808"/>
        <v>-1.37226225460944E-06+0.00674107745369757i</v>
      </c>
      <c r="D1667" s="208" t="str">
        <f t="shared" si="809"/>
        <v>-2.51367172286308+0.0516815938116814i</v>
      </c>
      <c r="E1667" t="str">
        <f t="shared" si="810"/>
        <v>20500</v>
      </c>
      <c r="F1667" t="str">
        <f t="shared" si="811"/>
        <v>0.327868852459016</v>
      </c>
      <c r="G1667" t="str">
        <f t="shared" si="806"/>
        <v>0.327868852459016</v>
      </c>
      <c r="H1667" t="str">
        <f t="shared" si="812"/>
        <v>3.5794572288437+0.953023338348096i</v>
      </c>
      <c r="I1667" t="str">
        <f t="shared" si="813"/>
        <v>602.007692244144i</v>
      </c>
      <c r="J1667" t="str">
        <f t="shared" si="807"/>
        <v>-489.562590794988+131.700018816867i</v>
      </c>
      <c r="K1667" t="str">
        <f t="shared" si="814"/>
        <v>0.308479990395747-1.14669887417824i</v>
      </c>
      <c r="L1667" t="str">
        <f t="shared" si="815"/>
        <v>0.0626665892015931-0.197879202226849i</v>
      </c>
      <c r="M1667" t="str">
        <f t="shared" si="816"/>
        <v>0.37114657959734-1.34457807640509i</v>
      </c>
      <c r="N1667" t="str">
        <f t="shared" si="817"/>
        <v>-1.91215611767921i</v>
      </c>
      <c r="O1667" t="str">
        <f t="shared" si="818"/>
        <v>-0.334768732632103-0.94230032136888i</v>
      </c>
      <c r="P1667" t="str">
        <f t="shared" si="819"/>
        <v>1.3347687326321+0.94230032136888i</v>
      </c>
      <c r="Q1667" t="str">
        <f t="shared" si="820"/>
        <v>-1.3347687326321+0.96985579631033i</v>
      </c>
      <c r="R1667" t="str">
        <f t="shared" si="821"/>
        <v>-0.31875074151838-0.937572588429541i</v>
      </c>
      <c r="S1667" t="str">
        <f t="shared" si="822"/>
        <v>0.207070733627009i</v>
      </c>
      <c r="T1667" t="str">
        <f t="shared" si="823"/>
        <v>0.194143843714679-0.0660039498903641i</v>
      </c>
      <c r="U1667" t="str">
        <f t="shared" si="824"/>
        <v>0.0000499999999999998-0.000926957780565038i</v>
      </c>
      <c r="V1667" t="str">
        <f t="shared" si="825"/>
        <v>0.00002-0.0103819271423285i</v>
      </c>
      <c r="W1667" t="str">
        <f t="shared" si="826"/>
        <v>0.0000422725100866669-0.000851150867939331i</v>
      </c>
      <c r="X1667" t="str">
        <f t="shared" si="827"/>
        <v>0.0000477417961895092-0.000850570631372227i</v>
      </c>
      <c r="Y1667" t="str">
        <f t="shared" si="828"/>
        <v>0.009+0.770569846072504i</v>
      </c>
      <c r="Z1667" t="str">
        <f t="shared" si="829"/>
        <v>-0.013249900986487-0.000900046626515728i</v>
      </c>
      <c r="AA1667" t="str">
        <f t="shared" si="830"/>
        <v>0.183230057101815-15.5879455855873i</v>
      </c>
      <c r="AB1667" t="str">
        <f t="shared" si="831"/>
        <v>0.648907028044557-0.220611821333378i</v>
      </c>
      <c r="AC1667" t="str">
        <f t="shared" si="832"/>
        <v>0.944209805574756-0.954385486440517i</v>
      </c>
      <c r="AD1667" t="str">
        <f t="shared" si="833"/>
        <v>0.456757929670204+0.228033342048826i</v>
      </c>
      <c r="AE1667" t="str">
        <f t="shared" si="834"/>
        <v>-0.00584675670267883-0.00343252263749863i</v>
      </c>
      <c r="AF1667" t="str">
        <f t="shared" si="835"/>
        <v>-6.09312895170678-0.901341744536415i</v>
      </c>
      <c r="AG1667" t="str">
        <f t="shared" si="836"/>
        <v>1.01317051245491-0.0256228493921437i</v>
      </c>
      <c r="AH1667" t="str">
        <f t="shared" si="837"/>
        <v>0.0314345817863916+0.0266393190181038i</v>
      </c>
      <c r="AI1667">
        <f t="shared" si="838"/>
        <v>-27.701169880385663</v>
      </c>
      <c r="AJ1667">
        <f t="shared" si="839"/>
        <v>40.279696442034243</v>
      </c>
      <c r="AK1667"/>
      <c r="AL1667"/>
      <c r="AM1667"/>
      <c r="AN1667"/>
    </row>
    <row r="1668" spans="1:40" x14ac:dyDescent="0.35">
      <c r="A1668"/>
      <c r="B1668">
        <f t="shared" si="840"/>
        <v>153400</v>
      </c>
      <c r="C1668" s="237" t="str">
        <f t="shared" si="808"/>
        <v>-0.0000013704737084354+0.00673668300982823i</v>
      </c>
      <c r="D1668" s="208" t="str">
        <f t="shared" si="809"/>
        <v>-2.51367170915089+0.0516479030753498i</v>
      </c>
      <c r="E1668" t="str">
        <f t="shared" si="810"/>
        <v>20500</v>
      </c>
      <c r="F1668" t="str">
        <f t="shared" si="811"/>
        <v>0.327868852459016</v>
      </c>
      <c r="G1668" t="str">
        <f t="shared" si="806"/>
        <v>0.327868852459016</v>
      </c>
      <c r="H1668" t="str">
        <f t="shared" si="812"/>
        <v>3.57978795201854+0.952497385544788i</v>
      </c>
      <c r="I1668" t="str">
        <f t="shared" si="813"/>
        <v>602.400391325843i</v>
      </c>
      <c r="J1668" t="str">
        <f t="shared" si="807"/>
        <v>-490.202802917154+131.785928809572i</v>
      </c>
      <c r="K1668" t="str">
        <f t="shared" si="814"/>
        <v>0.308103501412433-1.14604951640325i</v>
      </c>
      <c r="L1668" t="str">
        <f t="shared" si="815"/>
        <v>0.0625923484680602-0.197773702713592i</v>
      </c>
      <c r="M1668" t="str">
        <f t="shared" si="816"/>
        <v>0.370695849880493-1.34382321911684i</v>
      </c>
      <c r="N1668" t="str">
        <f t="shared" si="817"/>
        <v>-1.91340344717541i</v>
      </c>
      <c r="O1668" t="str">
        <f t="shared" si="818"/>
        <v>-0.335943830890718-0.94188202153267i</v>
      </c>
      <c r="P1668" t="str">
        <f t="shared" si="819"/>
        <v>1.33594383089072+0.94188202153267i</v>
      </c>
      <c r="Q1668" t="str">
        <f t="shared" si="820"/>
        <v>-1.33594383089072+0.97152142564274i</v>
      </c>
      <c r="R1668" t="str">
        <f t="shared" si="821"/>
        <v>-0.318730271481763-0.936817312479139i</v>
      </c>
      <c r="S1668" t="str">
        <f t="shared" si="822"/>
        <v>0.207205809121874i</v>
      </c>
      <c r="T1668" t="str">
        <f t="shared" si="823"/>
        <v>0.194113989231619-0.0660427637940133i</v>
      </c>
      <c r="U1668" t="str">
        <f t="shared" si="824"/>
        <v>0.00005-0.000926353505610306i</v>
      </c>
      <c r="V1668" t="str">
        <f t="shared" si="825"/>
        <v>0.00002-0.0103751592628354i</v>
      </c>
      <c r="W1668" t="str">
        <f t="shared" si="826"/>
        <v>0.0000422725086873293-0.000850596236712743i</v>
      </c>
      <c r="X1668" t="str">
        <f t="shared" si="827"/>
        <v>0.0000477346519308346-0.000850016424273558i</v>
      </c>
      <c r="Y1668" t="str">
        <f t="shared" si="828"/>
        <v>0.009+0.771072500897079i</v>
      </c>
      <c r="Z1668" t="str">
        <f t="shared" si="829"/>
        <v>-0.0132326205464167-0.000899144177928932i</v>
      </c>
      <c r="AA1668" t="str">
        <f t="shared" si="830"/>
        <v>0.182990604696226-15.5777643362066i</v>
      </c>
      <c r="AB1668" t="str">
        <f t="shared" si="831"/>
        <v>0.648807242321221-0.220741553053848i</v>
      </c>
      <c r="AC1668" t="str">
        <f t="shared" si="832"/>
        <v>0.943872527683211-0.953710214575659i</v>
      </c>
      <c r="AD1668" t="str">
        <f t="shared" si="833"/>
        <v>0.457058463556698+0.227954269234378i</v>
      </c>
      <c r="AE1668" t="str">
        <f t="shared" si="834"/>
        <v>-0.00584311746175788-0.00342739380319438i</v>
      </c>
      <c r="AF1668" t="str">
        <f t="shared" si="835"/>
        <v>-6.09345966116943-0.900849482469438i</v>
      </c>
      <c r="AG1668" t="str">
        <f t="shared" si="836"/>
        <v>1.0131574521505-0.0256232126677764i</v>
      </c>
      <c r="AH1668" t="str">
        <f t="shared" si="837"/>
        <v>0.0314221308547705+0.0266035561484498i</v>
      </c>
      <c r="AI1668">
        <f t="shared" si="838"/>
        <v>-27.708048023821025</v>
      </c>
      <c r="AJ1668">
        <f t="shared" si="839"/>
        <v>40.25293026274786</v>
      </c>
      <c r="AK1668"/>
      <c r="AL1668"/>
      <c r="AM1668"/>
      <c r="AN1668"/>
    </row>
    <row r="1669" spans="1:40" x14ac:dyDescent="0.35">
      <c r="A1669"/>
      <c r="B1669">
        <f t="shared" si="840"/>
        <v>153500</v>
      </c>
      <c r="C1669" s="237" t="str">
        <f t="shared" si="808"/>
        <v>-1.36868865665242E-06+0.00673229429161796i</v>
      </c>
      <c r="D1669" s="208" t="str">
        <f t="shared" si="809"/>
        <v>-2.51367169546549+0.0516142562357377i</v>
      </c>
      <c r="E1669" t="str">
        <f t="shared" si="810"/>
        <v>20500</v>
      </c>
      <c r="F1669" t="str">
        <f t="shared" si="811"/>
        <v>0.327868852459016</v>
      </c>
      <c r="G1669" t="str">
        <f t="shared" ref="G1669:G1732" si="841">IF($C$11=$C$7,$C$24,F1669)</f>
        <v>0.327868852459016</v>
      </c>
      <c r="H1669" t="str">
        <f t="shared" si="812"/>
        <v>3.58011809505194+0.951971950934835i</v>
      </c>
      <c r="I1669" t="str">
        <f t="shared" si="813"/>
        <v>602.793090407542i</v>
      </c>
      <c r="J1669" t="str">
        <f t="shared" ref="J1669:J1732" si="842">IMSUM(COMPLEX(0,2*PI()*B1669*$C$113*$C$112),COMPLEX(0,2*PI()*B1669*$C$113*$C$111),COMPLEX(0,2*PI()*B1669*$C$28*10^-12*$C$111),COMPLEX(-1*2*PI()*B1669*2*PI()*B1669*$C$113*$C$112*$C$28*10^-12*$C$111,0),COMPLEX(1,0))</f>
        <v>-490.843432523586+131.871838802277i</v>
      </c>
      <c r="K1669" t="str">
        <f t="shared" si="814"/>
        <v>0.307727685675648-1.14540082925549i</v>
      </c>
      <c r="L1669" t="str">
        <f t="shared" si="815"/>
        <v>0.0625182351906395-0.197668300347356i</v>
      </c>
      <c r="M1669" t="str">
        <f t="shared" si="816"/>
        <v>0.370245920866287-1.34306912960285i</v>
      </c>
      <c r="N1669" t="str">
        <f t="shared" si="817"/>
        <v>-1.91465077667162i</v>
      </c>
      <c r="O1669" t="str">
        <f t="shared" si="818"/>
        <v>-0.337118406477627-0.941462256287519i</v>
      </c>
      <c r="P1669" t="str">
        <f t="shared" si="819"/>
        <v>1.33711840647763+0.941462256287519i</v>
      </c>
      <c r="Q1669" t="str">
        <f t="shared" si="820"/>
        <v>-1.33711840647763+0.973188520384101i</v>
      </c>
      <c r="R1669" t="str">
        <f t="shared" si="821"/>
        <v>-0.318709784127381-0.936062919686777i</v>
      </c>
      <c r="S1669" t="str">
        <f t="shared" si="822"/>
        <v>0.207340884616738i</v>
      </c>
      <c r="T1669" t="str">
        <f t="shared" si="823"/>
        <v>0.194084113824783-0.0660815685769808i</v>
      </c>
      <c r="U1669" t="str">
        <f t="shared" si="824"/>
        <v>0.0000500000000000002-0.000925750017984504i</v>
      </c>
      <c r="V1669" t="str">
        <f t="shared" si="825"/>
        <v>0.00002-0.0103684002014264i</v>
      </c>
      <c r="W1669" t="str">
        <f t="shared" si="826"/>
        <v>0.0000422725072870795-0.000850042328279912i</v>
      </c>
      <c r="X1669" t="str">
        <f t="shared" si="827"/>
        <v>0.000047727521625917-0.000849462939326132i</v>
      </c>
      <c r="Y1669" t="str">
        <f t="shared" si="828"/>
        <v>0.009+0.771575155721653i</v>
      </c>
      <c r="Z1669" t="str">
        <f t="shared" si="829"/>
        <v>-0.0132153739062442-0.000898243523207198i</v>
      </c>
      <c r="AA1669" t="str">
        <f t="shared" si="830"/>
        <v>0.182751621787213-15.5675963906274i</v>
      </c>
      <c r="AB1669" t="str">
        <f t="shared" si="831"/>
        <v>0.648707386662187-0.220871254289322i</v>
      </c>
      <c r="AC1669" t="str">
        <f t="shared" si="832"/>
        <v>0.943535900494854-0.953035546108565i</v>
      </c>
      <c r="AD1669" t="str">
        <f t="shared" si="833"/>
        <v>0.457358942345405+0.227874821703872i</v>
      </c>
      <c r="AE1669" t="str">
        <f t="shared" si="834"/>
        <v>-0.00583948234976142-0.00342227068037806i</v>
      </c>
      <c r="AF1669" t="str">
        <f t="shared" si="835"/>
        <v>-6.09378979051743-0.900357694699097i</v>
      </c>
      <c r="AG1669" t="str">
        <f t="shared" si="836"/>
        <v>1.01314438775197-0.0256235724351848i</v>
      </c>
      <c r="AH1669" t="str">
        <f t="shared" si="837"/>
        <v>0.0314096863334155+0.0265678314931973i</v>
      </c>
      <c r="AI1669">
        <f t="shared" si="838"/>
        <v>-27.714923474144477</v>
      </c>
      <c r="AJ1669">
        <f t="shared" si="839"/>
        <v>40.226156517841247</v>
      </c>
      <c r="AK1669"/>
      <c r="AL1669"/>
      <c r="AM1669"/>
      <c r="AN1669"/>
    </row>
    <row r="1670" spans="1:40" x14ac:dyDescent="0.35">
      <c r="A1670"/>
      <c r="B1670">
        <f t="shared" si="840"/>
        <v>153600</v>
      </c>
      <c r="C1670" s="237" t="str">
        <f t="shared" ref="C1670:C1733" si="843">IMPRODUCT(COMPLEX(-1,0),IMDIV(IMPRODUCT(G1670,COMPLEX($C$100+$C$101,0)),COMPLEX($C$100,2*PI()*B1670*$C$103*$C$102*(2*$C$100+$C$101))))</f>
        <v>-1.36690709016349E-06+0.00672791128788382i</v>
      </c>
      <c r="D1670" s="208" t="str">
        <f t="shared" ref="D1670:D1733" si="844">IMPRODUCT(COMPLEX($C$106,0),IMSUB(C1670,G1670))</f>
        <v>-2.51367168180681+0.0515806532071093i</v>
      </c>
      <c r="E1670" t="str">
        <f t="shared" ref="E1670:E1733" si="845">IMDIV(COMPLEX($C$20*10^3,0),COMPLEX(1,2*PI()*B1670*$C$20*1000*$C$29*10^-12))</f>
        <v>20500</v>
      </c>
      <c r="F1670" t="str">
        <f t="shared" ref="F1670:F1733" si="846">IMDIV(COMPLEX($C$22*1000,0),IMSUM(COMPLEX($C$22*1000,0),E1670))</f>
        <v>0.327868852459016</v>
      </c>
      <c r="G1670" t="str">
        <f t="shared" si="841"/>
        <v>0.327868852459016</v>
      </c>
      <c r="H1670" t="str">
        <f t="shared" ref="H1670:H1733" si="847">IMPRODUCT(COMPLEX($C$108,0),IMPRODUCT(COMPLEX(-1,0),D1670),IMDIV(COMPLEX(0,2*PI()*B1670*$C$109*$C$110),COMPLEX(1,2*PI()*B1670*$C$109*$C$110)))</f>
        <v>3.5804476592593+0.951447033884739i</v>
      </c>
      <c r="I1670" t="str">
        <f t="shared" ref="I1670:I1733" si="848">COMPLEX(0,2*PI()*B1670*$C$113*$C$112*$C$114)</f>
        <v>603.18578948924i</v>
      </c>
      <c r="J1670" t="str">
        <f t="shared" si="842"/>
        <v>-491.484479614284+131.957748794982i</v>
      </c>
      <c r="K1670" t="str">
        <f t="shared" ref="K1670:K1733" si="849">IMDIV(I1670,J1670)</f>
        <v>0.307352541619911-1.14475281183286i</v>
      </c>
      <c r="L1670" t="str">
        <f t="shared" ref="L1670:L1733" si="850">IMDIV(COMPLEX($C$117,0),COMPLEX(1,2*PI()*B1670*$C$115*$C$116))</f>
        <v>0.0624442490884794-0.19756299502717i</v>
      </c>
      <c r="M1670" t="str">
        <f t="shared" ref="M1670:M1733" si="851">IMSUM(K1670,L1670)</f>
        <v>0.36979679070839-1.34231580686003i</v>
      </c>
      <c r="N1670" t="str">
        <f t="shared" ref="N1670:N1733" si="852">COMPLEX(0,-2*PI()*B1670*$C$43)</f>
        <v>-1.91589810616782i</v>
      </c>
      <c r="O1670" t="str">
        <f t="shared" ref="O1670:O1733" si="853">IMEXP(N1670)</f>
        <v>-0.338292457565369-0.941041026286518i</v>
      </c>
      <c r="P1670" t="str">
        <f t="shared" ref="P1670:P1733" si="854">IMSUB(COMPLEX(1,0),O1670)</f>
        <v>1.33829245756537+0.941041026286518i</v>
      </c>
      <c r="Q1670" t="str">
        <f t="shared" ref="Q1670:Q1733" si="855">IMSUM(COMPLEX(0,2*PI()*B1670*$C$43),O1670,COMPLEX(-1,0))</f>
        <v>-1.33829245756537+0.974857079881302i</v>
      </c>
      <c r="R1670" t="str">
        <f t="shared" ref="R1670:R1733" si="856">IMDIV(P1670,Q1670)</f>
        <v>-0.3186892794466-0.935309408314562i</v>
      </c>
      <c r="S1670" t="str">
        <f t="shared" ref="S1670:S1733" si="857">IMDIV(COMPLEX(0,2*PI()*B1670*$C$123),COMPLEX($C$124,0))</f>
        <v>0.207475960111601i</v>
      </c>
      <c r="T1670" t="str">
        <f t="shared" ref="T1670:T1733" si="858">IMPRODUCT(R1670,S1670)</f>
        <v>0.194054217491477-0.0661203642304577i</v>
      </c>
      <c r="U1670" t="str">
        <f t="shared" ref="U1670:U1733" si="859">IMDIV(COMPLEX(1,2*PI()*B1670*$C$16*10^-3*$C$15*10^-6),COMPLEX(0,2*PI()*B1670*$C$15*10^-6))</f>
        <v>0.0000499999999999999-0.000925147316149874i</v>
      </c>
      <c r="V1670" t="str">
        <f t="shared" ref="V1670:V1733" si="860">IMSUM(COMPLEX($C$18*10^-3,0),IMDIV(COMPLEX(1,0),COMPLEX(0,2*PI()*B1670*($C$17*1*10^-6))))</f>
        <v>0.00002-0.0103616499408786i</v>
      </c>
      <c r="W1670" t="str">
        <f t="shared" ref="W1670:W1733" si="861">IMDIV(IMPRODUCT(U1670,V1670),IMSUM(U1670,V1670))</f>
        <v>0.0000422725058859169-0.000849489141229122i</v>
      </c>
      <c r="X1670" t="str">
        <f t="shared" ref="X1670:X1733" si="862">IMDIV(IMPRODUCT(COMPLEX($C$19,0),W1670),IMSUM(COMPLEX($C$19,0),W1670))</f>
        <v>0.0000477204052384305-0.000848910175119731i</v>
      </c>
      <c r="Y1670" t="str">
        <f t="shared" ref="Y1670:Y1733" si="863">COMPLEX($C$13*10^-3,2*PI()*B1670*$C$12*0.000001)</f>
        <v>0.009+0.772077810546228i</v>
      </c>
      <c r="Z1670" t="str">
        <f t="shared" ref="Z1670:Z1733" si="864">IMPRODUCT(COMPLEX($C$6,0),IMDIV(X1670,IMSUM(X1670,Y1670)))</f>
        <v>-0.0131981609778538-0.000897344657233543i</v>
      </c>
      <c r="AA1670" t="str">
        <f t="shared" ref="AA1670:AA1733" si="865">IMDIV(COMPLEX($C$6,0),IMSUM(X1670,Y1670))</f>
        <v>0.182513107147104-15.5574417227658i</v>
      </c>
      <c r="AB1670" t="str">
        <f t="shared" ref="AB1670:AB1733" si="866">IMPRODUCT(COMPLEX($C$119,0),T1670)</f>
        <v>0.64860746105845-0.221000925010355i</v>
      </c>
      <c r="AC1670" t="str">
        <f t="shared" ref="AC1670:AC1733" si="867">IMSUM(COMPLEX(1,0),IMPRODUCT(AB1670,M1670))</f>
        <v>0.943199922556844-0.952361480238524i</v>
      </c>
      <c r="AD1670" t="str">
        <f t="shared" ref="AD1670:AD1733" si="868">IMDIV(AB1670,AC1670)</f>
        <v>0.457659365590762+0.227794999459129i</v>
      </c>
      <c r="AE1670" t="str">
        <f t="shared" ref="AE1670:AE1733" si="869">IMPRODUCT(AD1670,AA1670,X1670)</f>
        <v>-0.00583585135438013-0.00341715325935745i</v>
      </c>
      <c r="AF1670" t="str">
        <f t="shared" ref="AF1670:AF1733" si="870">IMSUB(D1670,H1670)</f>
        <v>-6.09411934106611-0.89986638067763i</v>
      </c>
      <c r="AG1670" t="str">
        <f t="shared" ref="AG1670:AG1733" si="871">IMSUM(COMPLEX(1,0),IMPRODUCT(AD1670,AA1670,COMPLEX($C$127,0)))</f>
        <v>1.01313131926718-0.0256239286760028i</v>
      </c>
      <c r="AH1670" t="str">
        <f t="shared" ref="AH1670:AH1733" si="872">IMDIV(IMPRODUCT(AE1670,AF1670),AG1670)</f>
        <v>0.0313972481936769+0.0265321449873416i</v>
      </c>
      <c r="AI1670">
        <f t="shared" ref="AI1670:AI1733" si="873">20*LOG10(IMABS(AH1670))</f>
        <v>-27.721796237034553</v>
      </c>
      <c r="AJ1670">
        <f t="shared" ref="AJ1670:AJ1733" si="874">IMARGUMENT(AH1670)*180/PI()</f>
        <v>40.199375215400288</v>
      </c>
      <c r="AK1670"/>
      <c r="AL1670"/>
      <c r="AM1670"/>
      <c r="AN1670"/>
    </row>
    <row r="1671" spans="1:40" x14ac:dyDescent="0.35">
      <c r="A1671"/>
      <c r="B1671">
        <f t="shared" si="840"/>
        <v>153700</v>
      </c>
      <c r="C1671" s="237" t="str">
        <f t="shared" si="843"/>
        <v>-1.36512899990117E-06+0.00672353398747198i</v>
      </c>
      <c r="D1671" s="208" t="str">
        <f t="shared" si="844"/>
        <v>-2.51367166817479+0.0515470939039519i</v>
      </c>
      <c r="E1671" t="str">
        <f t="shared" si="845"/>
        <v>20500</v>
      </c>
      <c r="F1671" t="str">
        <f t="shared" si="846"/>
        <v>0.327868852459016</v>
      </c>
      <c r="G1671" t="str">
        <f t="shared" si="841"/>
        <v>0.327868852459016</v>
      </c>
      <c r="H1671" t="str">
        <f t="shared" si="847"/>
        <v>3.58077664595243+0.950922633761621i</v>
      </c>
      <c r="I1671" t="str">
        <f t="shared" si="848"/>
        <v>603.578488570939i</v>
      </c>
      <c r="J1671" t="str">
        <f t="shared" si="842"/>
        <v>-492.125944189248+132.043658787687i</v>
      </c>
      <c r="K1671" t="str">
        <f t="shared" si="849"/>
        <v>0.306978067684169-1.14410546323448i</v>
      </c>
      <c r="L1671" t="str">
        <f t="shared" si="850"/>
        <v>0.0623703898814675-0.197457786652091i</v>
      </c>
      <c r="M1671" t="str">
        <f t="shared" si="851"/>
        <v>0.369348457565637-1.34156324988657i</v>
      </c>
      <c r="N1671" t="str">
        <f t="shared" si="852"/>
        <v>-1.91714543566402i</v>
      </c>
      <c r="O1671" t="str">
        <f t="shared" si="853"/>
        <v>-0.339465982327331-0.940618332185026i</v>
      </c>
      <c r="P1671" t="str">
        <f t="shared" si="854"/>
        <v>1.33946598232733+0.940618332185026i</v>
      </c>
      <c r="Q1671" t="str">
        <f t="shared" si="855"/>
        <v>-1.33946598232733+0.976527103478994i</v>
      </c>
      <c r="R1671" t="str">
        <f t="shared" si="856"/>
        <v>-0.318668757430782-0.934556776629098i</v>
      </c>
      <c r="S1671" t="str">
        <f t="shared" si="857"/>
        <v>0.207611035606465i</v>
      </c>
      <c r="T1671" t="str">
        <f t="shared" si="858"/>
        <v>0.194024300229007-0.06615915074563i</v>
      </c>
      <c r="U1671" t="str">
        <f t="shared" si="859"/>
        <v>0.0000500000000000001-0.000924545398572682i</v>
      </c>
      <c r="V1671" t="str">
        <f t="shared" si="860"/>
        <v>0.00002-0.010354908464014i</v>
      </c>
      <c r="W1671" t="str">
        <f t="shared" si="861"/>
        <v>0.0000422725044838424-0.000848936674152359i</v>
      </c>
      <c r="X1671" t="str">
        <f t="shared" si="862"/>
        <v>0.0000477133027321682-0.000848358130247817i</v>
      </c>
      <c r="Y1671" t="str">
        <f t="shared" si="863"/>
        <v>0.009+0.772580465370802i</v>
      </c>
      <c r="Z1671" t="str">
        <f t="shared" si="864"/>
        <v>-0.0131809816734168-0.000896447574909588i</v>
      </c>
      <c r="AA1671" t="str">
        <f t="shared" si="865"/>
        <v>0.182275059552247-15.5473003066062i</v>
      </c>
      <c r="AB1671" t="str">
        <f t="shared" si="866"/>
        <v>0.648507465501005-0.221130565187489i</v>
      </c>
      <c r="AC1671" t="str">
        <f t="shared" si="867"/>
        <v>0.942864592420415-0.951688016165848i</v>
      </c>
      <c r="AD1671" t="str">
        <f t="shared" si="868"/>
        <v>0.457959732847082+0.227714802502476i</v>
      </c>
      <c r="AE1671" t="str">
        <f t="shared" si="869"/>
        <v>-0.00583222446334588-0.00341204153046787i</v>
      </c>
      <c r="AF1671" t="str">
        <f t="shared" si="870"/>
        <v>-6.09444831412722-0.899375539857669i</v>
      </c>
      <c r="AG1671" t="str">
        <f t="shared" si="871"/>
        <v>1.01311824670396-0.0256242813719052i</v>
      </c>
      <c r="AH1671" t="str">
        <f t="shared" si="872"/>
        <v>0.0313848164070045+0.0264964965660593i</v>
      </c>
      <c r="AI1671">
        <f t="shared" si="873"/>
        <v>-27.728666318159672</v>
      </c>
      <c r="AJ1671">
        <f t="shared" si="874"/>
        <v>40.172586363488996</v>
      </c>
      <c r="AK1671"/>
      <c r="AL1671"/>
      <c r="AM1671"/>
      <c r="AN1671"/>
    </row>
    <row r="1672" spans="1:40" x14ac:dyDescent="0.35">
      <c r="A1672"/>
      <c r="B1672">
        <f t="shared" si="840"/>
        <v>153800</v>
      </c>
      <c r="C1672" s="237" t="str">
        <f t="shared" si="843"/>
        <v>-0.0000013633543768275+0.00671916237925763i</v>
      </c>
      <c r="D1672" s="208" t="str">
        <f t="shared" si="844"/>
        <v>-2.51367165456935+0.0515135782409752i</v>
      </c>
      <c r="E1672" t="str">
        <f t="shared" si="845"/>
        <v>20500</v>
      </c>
      <c r="F1672" t="str">
        <f t="shared" si="846"/>
        <v>0.327868852459016</v>
      </c>
      <c r="G1672" t="str">
        <f t="shared" si="841"/>
        <v>0.327868852459016</v>
      </c>
      <c r="H1672" t="str">
        <f t="shared" si="847"/>
        <v>3.58110505643952+0.950398749933212i</v>
      </c>
      <c r="I1672" t="str">
        <f t="shared" si="848"/>
        <v>603.971187652638i</v>
      </c>
      <c r="J1672" t="str">
        <f t="shared" si="842"/>
        <v>-492.767826248478+132.129568780393i</v>
      </c>
      <c r="K1672" t="str">
        <f t="shared" si="849"/>
        <v>0.306604262311781-1.14345878256067i</v>
      </c>
      <c r="L1672" t="str">
        <f t="shared" si="850"/>
        <v>0.0622966572902303-0.197352675121208i</v>
      </c>
      <c r="M1672" t="str">
        <f t="shared" si="851"/>
        <v>0.368900919602011-1.34081145768188i</v>
      </c>
      <c r="N1672" t="str">
        <f t="shared" si="852"/>
        <v>-1.91839276516023i</v>
      </c>
      <c r="O1672" t="str">
        <f t="shared" si="853"/>
        <v>-0.340638978937715-0.940194174640681i</v>
      </c>
      <c r="P1672" t="str">
        <f t="shared" si="854"/>
        <v>1.34063897893772+0.940194174640681i</v>
      </c>
      <c r="Q1672" t="str">
        <f t="shared" si="855"/>
        <v>-1.34063897893772+0.978198590519549i</v>
      </c>
      <c r="R1672" t="str">
        <f t="shared" si="856"/>
        <v>-0.318648218071279-0.933805022901493i</v>
      </c>
      <c r="S1672" t="str">
        <f t="shared" si="857"/>
        <v>0.20774611110133i</v>
      </c>
      <c r="T1672" t="str">
        <f t="shared" si="858"/>
        <v>0.193994362034674-0.0661979281136768i</v>
      </c>
      <c r="U1672" t="str">
        <f t="shared" si="859"/>
        <v>0.0000499999999999998-0.00092394426372315i</v>
      </c>
      <c r="V1672" t="str">
        <f t="shared" si="860"/>
        <v>0.00002-0.0103481757536993i</v>
      </c>
      <c r="W1672" t="str">
        <f t="shared" si="861"/>
        <v>0.000042272503080855-0.000848384925645231i</v>
      </c>
      <c r="X1672" t="str">
        <f t="shared" si="862"/>
        <v>0.0000477062140710387-0.000847806803307489i</v>
      </c>
      <c r="Y1672" t="str">
        <f t="shared" si="863"/>
        <v>0.009+0.773083120195376i</v>
      </c>
      <c r="Z1672" t="str">
        <f t="shared" si="864"/>
        <v>-0.0131638359053906-0.000895552271155414i</v>
      </c>
      <c r="AA1672" t="str">
        <f t="shared" si="865"/>
        <v>0.182037477782984-15.5371721162011i</v>
      </c>
      <c r="AB1672" t="str">
        <f t="shared" si="866"/>
        <v>0.648407399980833-0.221260174791241i</v>
      </c>
      <c r="AC1672" t="str">
        <f t="shared" si="867"/>
        <v>0.942529908640887-0.951015153091809i</v>
      </c>
      <c r="AD1672" t="str">
        <f t="shared" si="868"/>
        <v>0.458260043668568+0.22763423083673i</v>
      </c>
      <c r="AE1672" t="str">
        <f t="shared" si="869"/>
        <v>-0.00582860166443163-0.00340693548407169i</v>
      </c>
      <c r="AF1672" t="str">
        <f t="shared" si="870"/>
        <v>-6.09477671100887-0.898885171692237i</v>
      </c>
      <c r="AG1672" t="str">
        <f t="shared" si="871"/>
        <v>1.01310517007017-0.0256246305046084i</v>
      </c>
      <c r="AH1672" t="str">
        <f t="shared" si="872"/>
        <v>0.0313723909449449+0.0264608861647027i</v>
      </c>
      <c r="AI1672">
        <f t="shared" si="873"/>
        <v>-27.735533723179234</v>
      </c>
      <c r="AJ1672">
        <f t="shared" si="874"/>
        <v>40.145789970146389</v>
      </c>
      <c r="AK1672"/>
      <c r="AL1672"/>
      <c r="AM1672"/>
      <c r="AN1672"/>
    </row>
    <row r="1673" spans="1:40" x14ac:dyDescent="0.35">
      <c r="A1673"/>
      <c r="B1673">
        <f t="shared" si="840"/>
        <v>153900</v>
      </c>
      <c r="C1673" s="237" t="str">
        <f t="shared" si="843"/>
        <v>-1.36158321193387E-06+0.00671479645214488i</v>
      </c>
      <c r="D1673" s="208" t="str">
        <f t="shared" si="844"/>
        <v>-2.51367164099042+0.0514801061331108i</v>
      </c>
      <c r="E1673" t="str">
        <f t="shared" si="845"/>
        <v>20500</v>
      </c>
      <c r="F1673" t="str">
        <f t="shared" si="846"/>
        <v>0.327868852459016</v>
      </c>
      <c r="G1673" t="str">
        <f t="shared" si="841"/>
        <v>0.327868852459016</v>
      </c>
      <c r="H1673" t="str">
        <f t="shared" si="847"/>
        <v>3.58143289202521+0.949875381767858i</v>
      </c>
      <c r="I1673" t="str">
        <f t="shared" si="848"/>
        <v>604.363886734336i</v>
      </c>
      <c r="J1673" t="str">
        <f t="shared" si="842"/>
        <v>-493.410125791975+132.215478773097i</v>
      </c>
      <c r="K1673" t="str">
        <f t="shared" si="849"/>
        <v>0.306231123950492-1.14281276891292i</v>
      </c>
      <c r="L1673" t="str">
        <f t="shared" si="850"/>
        <v>0.0622230510361299-0.197247660333639i</v>
      </c>
      <c r="M1673" t="str">
        <f t="shared" si="851"/>
        <v>0.368454174986622-1.34006042924656i</v>
      </c>
      <c r="N1673" t="str">
        <f t="shared" si="852"/>
        <v>-1.91964009465643i</v>
      </c>
      <c r="O1673" t="str">
        <f t="shared" si="853"/>
        <v>-0.341811445571519-0.939768554313406i</v>
      </c>
      <c r="P1673" t="str">
        <f t="shared" si="854"/>
        <v>1.34181144557152+0.939768554313406i</v>
      </c>
      <c r="Q1673" t="str">
        <f t="shared" si="855"/>
        <v>-1.34181144557152+0.979871540343024i</v>
      </c>
      <c r="R1673" t="str">
        <f t="shared" si="856"/>
        <v>-0.318627661359422-0.933054145407367i</v>
      </c>
      <c r="S1673" t="str">
        <f t="shared" si="857"/>
        <v>0.207881186596194i</v>
      </c>
      <c r="T1673" t="str">
        <f t="shared" si="858"/>
        <v>0.193964402905781-0.0662366963257669i</v>
      </c>
      <c r="U1673" t="str">
        <f t="shared" si="859"/>
        <v>0.00005-0.00092334391007551i</v>
      </c>
      <c r="V1673" t="str">
        <f t="shared" si="860"/>
        <v>0.00002-0.0103414517928457i</v>
      </c>
      <c r="W1673" t="str">
        <f t="shared" si="861"/>
        <v>0.0000422725016769559-0.000847833894307043i</v>
      </c>
      <c r="X1673" t="str">
        <f t="shared" si="862"/>
        <v>0.0000476991392190705-0.000847256192899512i</v>
      </c>
      <c r="Y1673" t="str">
        <f t="shared" si="863"/>
        <v>0.009+0.773585775019951i</v>
      </c>
      <c r="Z1673" t="str">
        <f t="shared" si="864"/>
        <v>-0.0131467235865174-0.000894658740909564i</v>
      </c>
      <c r="AA1673" t="str">
        <f t="shared" si="865"/>
        <v>0.181800360623639-15.5270571256706i</v>
      </c>
      <c r="AB1673" t="str">
        <f t="shared" si="866"/>
        <v>0.648307264488917-0.221389753792092i</v>
      </c>
      <c r="AC1673" t="str">
        <f t="shared" si="867"/>
        <v>0.942195869777677-0.950342890218638i</v>
      </c>
      <c r="AD1673" t="str">
        <f t="shared" si="868"/>
        <v>0.458560297609309+0.227553284465201i</v>
      </c>
      <c r="AE1673" t="str">
        <f t="shared" si="869"/>
        <v>-0.00582498294545129-0.00340183511055843i</v>
      </c>
      <c r="AF1673" t="str">
        <f t="shared" si="870"/>
        <v>-6.09510453301563-0.898395275634747i</v>
      </c>
      <c r="AG1673" t="str">
        <f t="shared" si="871"/>
        <v>1.01309208937368-0.0256249760558699i</v>
      </c>
      <c r="AH1673" t="str">
        <f t="shared" si="872"/>
        <v>0.031359971779143+0.026425313718802i</v>
      </c>
      <c r="AI1673">
        <f t="shared" si="873"/>
        <v>-27.742398457742951</v>
      </c>
      <c r="AJ1673">
        <f t="shared" si="874"/>
        <v>40.118986043387821</v>
      </c>
      <c r="AK1673"/>
      <c r="AL1673"/>
      <c r="AM1673"/>
      <c r="AN1673"/>
    </row>
    <row r="1674" spans="1:40" x14ac:dyDescent="0.35">
      <c r="A1674"/>
      <c r="B1674">
        <f t="shared" si="840"/>
        <v>154000</v>
      </c>
      <c r="C1674" s="237" t="str">
        <f t="shared" si="843"/>
        <v>-1.35981549624093E-06+0.00671043619506663i</v>
      </c>
      <c r="D1674" s="208" t="str">
        <f t="shared" si="844"/>
        <v>-2.51367162743793+0.0514466774955109i</v>
      </c>
      <c r="E1674" t="str">
        <f t="shared" si="845"/>
        <v>20500</v>
      </c>
      <c r="F1674" t="str">
        <f t="shared" si="846"/>
        <v>0.327868852459016</v>
      </c>
      <c r="G1674" t="str">
        <f t="shared" si="841"/>
        <v>0.327868852459016</v>
      </c>
      <c r="H1674" t="str">
        <f t="shared" si="847"/>
        <v>3.58176015401056+0.949352528634536i</v>
      </c>
      <c r="I1674" t="str">
        <f t="shared" si="848"/>
        <v>604.756585816035i</v>
      </c>
      <c r="J1674" t="str">
        <f t="shared" si="842"/>
        <v>-494.052842819737+132.301388765802i</v>
      </c>
      <c r="K1674" t="str">
        <f t="shared" si="849"/>
        <v>0.305858651052449-1.14216742139393i</v>
      </c>
      <c r="L1674" t="str">
        <f t="shared" si="850"/>
        <v>0.0621495708412608-0.197142742188532i</v>
      </c>
      <c r="M1674" t="str">
        <f t="shared" si="851"/>
        <v>0.36800822189371-1.33931016358246i</v>
      </c>
      <c r="N1674" t="str">
        <f t="shared" si="852"/>
        <v>-1.92088742415263i</v>
      </c>
      <c r="O1674" t="str">
        <f t="shared" si="853"/>
        <v>-0.342983380404592-0.939341471865391i</v>
      </c>
      <c r="P1674" t="str">
        <f t="shared" si="854"/>
        <v>1.34298338040459+0.939341471865391i</v>
      </c>
      <c r="Q1674" t="str">
        <f t="shared" si="855"/>
        <v>-1.34298338040459+0.981545952287239i</v>
      </c>
      <c r="R1674" t="str">
        <f t="shared" si="856"/>
        <v>-0.318607087286549-0.932304142426788i</v>
      </c>
      <c r="S1674" t="str">
        <f t="shared" si="857"/>
        <v>0.208016262091059i</v>
      </c>
      <c r="T1674" t="str">
        <f t="shared" si="858"/>
        <v>0.193934422839631-0.0662754553730677i</v>
      </c>
      <c r="U1674" t="str">
        <f t="shared" si="859"/>
        <v>0.0000500000000000003-0.000922744336107932i</v>
      </c>
      <c r="V1674" t="str">
        <f t="shared" si="860"/>
        <v>0.00002-0.0103347365644088i</v>
      </c>
      <c r="W1674" t="str">
        <f t="shared" si="861"/>
        <v>0.0000422725002721444-0.000847283578740696i</v>
      </c>
      <c r="X1674" t="str">
        <f t="shared" si="862"/>
        <v>0.0000476920781404065-0.000846706297628264i</v>
      </c>
      <c r="Y1674" t="str">
        <f t="shared" si="863"/>
        <v>0.009+0.774088429844525i</v>
      </c>
      <c r="Z1674" t="str">
        <f t="shared" si="864"/>
        <v>-0.0131296446298228-0.000893766979128887i</v>
      </c>
      <c r="AA1674" t="str">
        <f t="shared" si="865"/>
        <v>0.181563706862507-15.5169553092023i</v>
      </c>
      <c r="AB1674" t="str">
        <f t="shared" si="866"/>
        <v>0.648207059016244-0.221519302160521i</v>
      </c>
      <c r="AC1674" t="str">
        <f t="shared" si="867"/>
        <v>0.941862474394239-0.94967122674958i</v>
      </c>
      <c r="AD1674" t="str">
        <f t="shared" si="868"/>
        <v>0.458860494223287+0.227471963391704i</v>
      </c>
      <c r="AE1674" t="str">
        <f t="shared" si="869"/>
        <v>-0.00582136829425948-0.00339674040034466i</v>
      </c>
      <c r="AF1674" t="str">
        <f t="shared" si="870"/>
        <v>-6.09543178144849-0.897905851139025i</v>
      </c>
      <c r="AG1674" t="str">
        <f t="shared" si="871"/>
        <v>1.01307900462236-0.0256253180074887i</v>
      </c>
      <c r="AH1674" t="str">
        <f t="shared" si="872"/>
        <v>0.0313475588813407+0.0263897791640647i</v>
      </c>
      <c r="AI1674">
        <f t="shared" si="873"/>
        <v>-27.749260527491046</v>
      </c>
      <c r="AJ1674">
        <f t="shared" si="874"/>
        <v>40.09217459120584</v>
      </c>
      <c r="AK1674"/>
      <c r="AL1674"/>
      <c r="AM1674"/>
      <c r="AN1674"/>
    </row>
    <row r="1675" spans="1:40" x14ac:dyDescent="0.35">
      <c r="A1675"/>
      <c r="B1675">
        <f t="shared" si="840"/>
        <v>154100</v>
      </c>
      <c r="C1675" s="237" t="str">
        <f t="shared" si="843"/>
        <v>-1.35805122079841E-06+0.00670608159698454i</v>
      </c>
      <c r="D1675" s="208" t="str">
        <f t="shared" si="844"/>
        <v>-2.51367161391182+0.0514132922435482i</v>
      </c>
      <c r="E1675" t="str">
        <f t="shared" si="845"/>
        <v>20500</v>
      </c>
      <c r="F1675" t="str">
        <f t="shared" si="846"/>
        <v>0.327868852459016</v>
      </c>
      <c r="G1675" t="str">
        <f t="shared" si="841"/>
        <v>0.327868852459016</v>
      </c>
      <c r="H1675" t="str">
        <f t="shared" si="847"/>
        <v>3.58208684369309+0.948830189902818i</v>
      </c>
      <c r="I1675" t="str">
        <f t="shared" si="848"/>
        <v>605.149284897734i</v>
      </c>
      <c r="J1675" t="str">
        <f t="shared" si="842"/>
        <v>-494.695977331766+132.387298758508i</v>
      </c>
      <c r="K1675" t="str">
        <f t="shared" si="849"/>
        <v>0.305486842074154-1.1415227391076i</v>
      </c>
      <c r="L1675" t="str">
        <f t="shared" si="850"/>
        <v>0.0620762164284503-0.197037920585069i</v>
      </c>
      <c r="M1675" t="str">
        <f t="shared" si="851"/>
        <v>0.367563058502604-1.33856065969267i</v>
      </c>
      <c r="N1675" t="str">
        <f t="shared" si="852"/>
        <v>-1.92213475364883i</v>
      </c>
      <c r="O1675" t="str">
        <f t="shared" si="853"/>
        <v>-0.344154781613603-0.938912927961104i</v>
      </c>
      <c r="P1675" t="str">
        <f t="shared" si="854"/>
        <v>1.3441547816136+0.938912927961104i</v>
      </c>
      <c r="Q1675" t="str">
        <f t="shared" si="855"/>
        <v>-1.3441547816136+0.983221825687726i</v>
      </c>
      <c r="R1675" t="str">
        <f t="shared" si="856"/>
        <v>-0.318586495843985-0.931555012244293i</v>
      </c>
      <c r="S1675" t="str">
        <f t="shared" si="857"/>
        <v>0.208151337585923i</v>
      </c>
      <c r="T1675" t="str">
        <f t="shared" si="858"/>
        <v>0.19390442183352-0.0663142052467376i</v>
      </c>
      <c r="U1675" t="str">
        <f t="shared" si="859"/>
        <v>0.00005-0.000922145540302535i</v>
      </c>
      <c r="V1675" t="str">
        <f t="shared" si="860"/>
        <v>0.00002-0.0103280300513884i</v>
      </c>
      <c r="W1675" t="str">
        <f t="shared" si="861"/>
        <v>0.0000422724988664201-0.000846733977552725i</v>
      </c>
      <c r="X1675" t="str">
        <f t="shared" si="862"/>
        <v>0.0000476850307993063-0.000846157116101748i</v>
      </c>
      <c r="Y1675" t="str">
        <f t="shared" si="863"/>
        <v>0.009+0.774591084669099i</v>
      </c>
      <c r="Z1675" t="str">
        <f t="shared" si="864"/>
        <v>-0.0131125989486149-0.000892876980788496i</v>
      </c>
      <c r="AA1675" t="str">
        <f t="shared" si="865"/>
        <v>0.181327515291829-15.5068666410513i</v>
      </c>
      <c r="AB1675" t="str">
        <f t="shared" si="866"/>
        <v>0.648106783553776-0.221648819866976i</v>
      </c>
      <c r="AC1675" t="str">
        <f t="shared" si="867"/>
        <v>0.94152972105807-0.949000161888835i</v>
      </c>
      <c r="AD1675" t="str">
        <f t="shared" si="868"/>
        <v>0.459160633064365+0.22739026762054i</v>
      </c>
      <c r="AE1675" t="str">
        <f t="shared" si="869"/>
        <v>-0.00581775769875143-0.0033916513438738i</v>
      </c>
      <c r="AF1675" t="str">
        <f t="shared" si="870"/>
        <v>-6.09575845760491-0.89741689765927i</v>
      </c>
      <c r="AG1675" t="str">
        <f t="shared" si="871"/>
        <v>1.01306591582408-0.0256256563413046i</v>
      </c>
      <c r="AH1675" t="str">
        <f t="shared" si="872"/>
        <v>0.0313351522233774+0.0263542824363736i</v>
      </c>
      <c r="AI1675">
        <f t="shared" si="873"/>
        <v>-27.756119938054322</v>
      </c>
      <c r="AJ1675">
        <f t="shared" si="874"/>
        <v>40.065355621567988</v>
      </c>
      <c r="AK1675"/>
      <c r="AL1675"/>
      <c r="AM1675"/>
      <c r="AN1675"/>
    </row>
    <row r="1676" spans="1:40" x14ac:dyDescent="0.35">
      <c r="A1676"/>
      <c r="B1676">
        <f t="shared" si="840"/>
        <v>154200</v>
      </c>
      <c r="C1676" s="237" t="str">
        <f t="shared" si="843"/>
        <v>-1.35629037668511E-06+0.0067017326468889i</v>
      </c>
      <c r="D1676" s="208" t="str">
        <f t="shared" si="844"/>
        <v>-2.51367160041201+0.0513799502928149i</v>
      </c>
      <c r="E1676" t="str">
        <f t="shared" si="845"/>
        <v>20500</v>
      </c>
      <c r="F1676" t="str">
        <f t="shared" si="846"/>
        <v>0.327868852459016</v>
      </c>
      <c r="G1676" t="str">
        <f t="shared" si="841"/>
        <v>0.327868852459016</v>
      </c>
      <c r="H1676" t="str">
        <f t="shared" si="847"/>
        <v>3.58241296236676+0.948308364942915i</v>
      </c>
      <c r="I1676" t="str">
        <f t="shared" si="848"/>
        <v>605.541983979433i</v>
      </c>
      <c r="J1676" t="str">
        <f t="shared" si="842"/>
        <v>-495.339529328061+132.473208751213i</v>
      </c>
      <c r="K1676" t="str">
        <f t="shared" si="849"/>
        <v>0.305115695476464-1.14087872115902i</v>
      </c>
      <c r="L1676" t="str">
        <f t="shared" si="850"/>
        <v>0.0620029875212532-0.19693319542246i</v>
      </c>
      <c r="M1676" t="str">
        <f t="shared" si="851"/>
        <v>0.367118682997717-1.33781191658148i</v>
      </c>
      <c r="N1676" t="str">
        <f t="shared" si="852"/>
        <v>-1.92338208314504i</v>
      </c>
      <c r="O1676" t="str">
        <f t="shared" si="853"/>
        <v>-0.345325647376058-0.938482923267284i</v>
      </c>
      <c r="P1676" t="str">
        <f t="shared" si="854"/>
        <v>1.34532564737606+0.938482923267284i</v>
      </c>
      <c r="Q1676" t="str">
        <f t="shared" si="855"/>
        <v>-1.34532564737606+0.984899159877756i</v>
      </c>
      <c r="R1676" t="str">
        <f t="shared" si="856"/>
        <v>-0.318565887023046-0.930806753148857i</v>
      </c>
      <c r="S1676" t="str">
        <f t="shared" si="857"/>
        <v>0.208286413080787i</v>
      </c>
      <c r="T1676" t="str">
        <f t="shared" si="858"/>
        <v>0.193874399884749-0.0663529459379295i</v>
      </c>
      <c r="U1676" t="str">
        <f t="shared" si="859"/>
        <v>0.0000500000000000002-0.000921547521145404i</v>
      </c>
      <c r="V1676" t="str">
        <f t="shared" si="860"/>
        <v>0.00002-0.0103213322368285i</v>
      </c>
      <c r="W1676" t="str">
        <f t="shared" si="861"/>
        <v>0.0000422724974597835-0.000846185089353307i</v>
      </c>
      <c r="X1676" t="str">
        <f t="shared" si="862"/>
        <v>0.0000476779971601463-0.000845608646931593i</v>
      </c>
      <c r="Y1676" t="str">
        <f t="shared" si="863"/>
        <v>0.009+0.775093739493674i</v>
      </c>
      <c r="Z1676" t="str">
        <f t="shared" si="864"/>
        <v>-0.0130955864564838-0.000891988740881698i</v>
      </c>
      <c r="AA1676" t="str">
        <f t="shared" si="865"/>
        <v>0.181091784707783-15.4967910955397i</v>
      </c>
      <c r="AB1676" t="str">
        <f t="shared" si="866"/>
        <v>0.648006438092491-0.221778306881886i</v>
      </c>
      <c r="AC1676" t="str">
        <f t="shared" si="867"/>
        <v>0.941197608340706-0.948329694841595i</v>
      </c>
      <c r="AD1676" t="str">
        <f t="shared" si="868"/>
        <v>0.459460713686303+0.227308197156513i</v>
      </c>
      <c r="AE1676" t="str">
        <f t="shared" si="869"/>
        <v>-0.00581415114686303-0.00338656793161625i</v>
      </c>
      <c r="AF1676" t="str">
        <f t="shared" si="870"/>
        <v>-6.09608456277877-0.8969284146501i</v>
      </c>
      <c r="AG1676" t="str">
        <f t="shared" si="871"/>
        <v>1.01305282298674-0.0256259910391988i</v>
      </c>
      <c r="AH1676" t="str">
        <f t="shared" si="872"/>
        <v>0.0313227517771893+0.0263188234717882i</v>
      </c>
      <c r="AI1676">
        <f t="shared" si="873"/>
        <v>-27.762976695053982</v>
      </c>
      <c r="AJ1676">
        <f t="shared" si="874"/>
        <v>40.038529142419279</v>
      </c>
      <c r="AK1676"/>
      <c r="AL1676"/>
      <c r="AM1676"/>
      <c r="AN1676"/>
    </row>
    <row r="1677" spans="1:40" x14ac:dyDescent="0.35">
      <c r="A1677"/>
      <c r="B1677">
        <f t="shared" si="840"/>
        <v>154300</v>
      </c>
      <c r="C1677" s="237" t="str">
        <f t="shared" si="843"/>
        <v>-1.35453295500867E-06+0.00669738933379852i</v>
      </c>
      <c r="D1677" s="208" t="str">
        <f t="shared" si="844"/>
        <v>-2.51367158693845+0.051346651559122i</v>
      </c>
      <c r="E1677" t="str">
        <f t="shared" si="845"/>
        <v>20500</v>
      </c>
      <c r="F1677" t="str">
        <f t="shared" si="846"/>
        <v>0.327868852459016</v>
      </c>
      <c r="G1677" t="str">
        <f t="shared" si="841"/>
        <v>0.327868852459016</v>
      </c>
      <c r="H1677" t="str">
        <f t="shared" si="847"/>
        <v>3.58273851132202+0.947787053125652i</v>
      </c>
      <c r="I1677" t="str">
        <f t="shared" si="848"/>
        <v>605.934683061131i</v>
      </c>
      <c r="J1677" t="str">
        <f t="shared" si="842"/>
        <v>-495.983498808623+132.559118743917i</v>
      </c>
      <c r="K1677" t="str">
        <f t="shared" si="849"/>
        <v>0.304745209724574-1.14023536665446i</v>
      </c>
      <c r="L1677" t="str">
        <f t="shared" si="850"/>
        <v>0.0619298838439523-0.196828566599952i</v>
      </c>
      <c r="M1677" t="str">
        <f t="shared" si="851"/>
        <v>0.366675093568526-1.33706393325441i</v>
      </c>
      <c r="N1677" t="str">
        <f t="shared" si="852"/>
        <v>-1.92462941264124i</v>
      </c>
      <c r="O1677" t="str">
        <f t="shared" si="853"/>
        <v>-0.346495975870271-0.938051458452951i</v>
      </c>
      <c r="P1677" t="str">
        <f t="shared" si="854"/>
        <v>1.34649597587027+0.938051458452951i</v>
      </c>
      <c r="Q1677" t="str">
        <f t="shared" si="855"/>
        <v>-1.34649597587027+0.986577954188289i</v>
      </c>
      <c r="R1677" t="str">
        <f t="shared" si="856"/>
        <v>-0.318545260815031-0.930059363433906i</v>
      </c>
      <c r="S1677" t="str">
        <f t="shared" si="857"/>
        <v>0.208421488575652i</v>
      </c>
      <c r="T1677" t="str">
        <f t="shared" si="858"/>
        <v>0.193844356990618-0.0663916774377881i</v>
      </c>
      <c r="U1677" t="str">
        <f t="shared" si="859"/>
        <v>0.0000499999999999999-0.00092095027712651i</v>
      </c>
      <c r="V1677" t="str">
        <f t="shared" si="860"/>
        <v>0.00002-0.0103146431038169i</v>
      </c>
      <c r="W1677" t="str">
        <f t="shared" si="861"/>
        <v>0.0000422724960522344-0.000845636912756191i</v>
      </c>
      <c r="X1677" t="str">
        <f t="shared" si="862"/>
        <v>0.000047670977187418-0.000845060888733011i</v>
      </c>
      <c r="Y1677" t="str">
        <f t="shared" si="863"/>
        <v>0.009+0.775596394318248i</v>
      </c>
      <c r="Z1677" t="str">
        <f t="shared" si="864"/>
        <v>-0.0130786070672996-0.000891102254419896i</v>
      </c>
      <c r="AA1677" t="str">
        <f t="shared" si="865"/>
        <v>0.180856513910469-15.4867286470565i</v>
      </c>
      <c r="AB1677" t="str">
        <f t="shared" si="866"/>
        <v>0.647906022623366-0.221907763175653i</v>
      </c>
      <c r="AC1677" t="str">
        <f t="shared" si="867"/>
        <v>0.940866134817708-0.947659824814033i</v>
      </c>
      <c r="AD1677" t="str">
        <f t="shared" si="868"/>
        <v>0.459760735642748+0.227225752004929i</v>
      </c>
      <c r="AE1677" t="str">
        <f t="shared" si="869"/>
        <v>-0.00581054862657032-0.00338149015406916i</v>
      </c>
      <c r="AF1677" t="str">
        <f t="shared" si="870"/>
        <v>-6.09641009826047-0.89644040156653i</v>
      </c>
      <c r="AG1677" t="str">
        <f t="shared" si="871"/>
        <v>1.01303972611823-0.0256263220830931i</v>
      </c>
      <c r="AH1677" t="str">
        <f t="shared" si="872"/>
        <v>0.0313103575148085+0.0262834022065428i</v>
      </c>
      <c r="AI1677">
        <f t="shared" si="873"/>
        <v>-27.769830804101929</v>
      </c>
      <c r="AJ1677">
        <f t="shared" si="874"/>
        <v>40.011695161681303</v>
      </c>
      <c r="AK1677"/>
      <c r="AL1677"/>
      <c r="AM1677"/>
      <c r="AN1677"/>
    </row>
    <row r="1678" spans="1:40" x14ac:dyDescent="0.35">
      <c r="A1678"/>
      <c r="B1678">
        <f t="shared" si="840"/>
        <v>154400</v>
      </c>
      <c r="C1678" s="237" t="str">
        <f t="shared" si="843"/>
        <v>-1.35277894690556E-06+0.00669305164676068i</v>
      </c>
      <c r="D1678" s="208" t="str">
        <f t="shared" si="844"/>
        <v>-2.51367157349105+0.0513133959584986i</v>
      </c>
      <c r="E1678" t="str">
        <f t="shared" si="845"/>
        <v>20500</v>
      </c>
      <c r="F1678" t="str">
        <f t="shared" si="846"/>
        <v>0.327868852459016</v>
      </c>
      <c r="G1678" t="str">
        <f t="shared" si="841"/>
        <v>0.327868852459016</v>
      </c>
      <c r="H1678" t="str">
        <f t="shared" si="847"/>
        <v>3.58306349184576+0.947266253822472i</v>
      </c>
      <c r="I1678" t="str">
        <f t="shared" si="848"/>
        <v>606.32738214283i</v>
      </c>
      <c r="J1678" t="str">
        <f t="shared" si="842"/>
        <v>-496.62788577345+132.645028736623i</v>
      </c>
      <c r="K1678" t="str">
        <f t="shared" si="849"/>
        <v>0.30437538328802-1.13959267470141i</v>
      </c>
      <c r="L1678" t="str">
        <f t="shared" si="850"/>
        <v>0.0618569051215551-0.196724034016823i</v>
      </c>
      <c r="M1678" t="str">
        <f t="shared" si="851"/>
        <v>0.366232288409575-1.33631670871823i</v>
      </c>
      <c r="N1678" t="str">
        <f t="shared" si="852"/>
        <v>-1.92587674213744i</v>
      </c>
      <c r="O1678" t="str">
        <f t="shared" si="853"/>
        <v>-0.347665765275417-0.937618534189389i</v>
      </c>
      <c r="P1678" t="str">
        <f t="shared" si="854"/>
        <v>1.34766576527542+0.937618534189389i</v>
      </c>
      <c r="Q1678" t="str">
        <f t="shared" si="855"/>
        <v>-1.34766576527542+0.988258207948051i</v>
      </c>
      <c r="R1678" t="str">
        <f t="shared" si="856"/>
        <v>-0.318524617211245-0.92931284139726i</v>
      </c>
      <c r="S1678" t="str">
        <f t="shared" si="857"/>
        <v>0.208556564070516i</v>
      </c>
      <c r="T1678" t="str">
        <f t="shared" si="858"/>
        <v>0.193814293148421-0.0664303997374536i</v>
      </c>
      <c r="U1678" t="str">
        <f t="shared" si="859"/>
        <v>0.0000500000000000001-0.000920353806739773i</v>
      </c>
      <c r="V1678" t="str">
        <f t="shared" si="860"/>
        <v>0.00002-0.0103079626354855i</v>
      </c>
      <c r="W1678" t="str">
        <f t="shared" si="861"/>
        <v>0.0000422724946437732-0.00084508944637874i</v>
      </c>
      <c r="X1678" t="str">
        <f t="shared" si="862"/>
        <v>0.0000476639708457276-0.000844513840124821i</v>
      </c>
      <c r="Y1678" t="str">
        <f t="shared" si="863"/>
        <v>0.009+0.776099049142823i</v>
      </c>
      <c r="Z1678" t="str">
        <f t="shared" si="864"/>
        <v>-0.0130616606952121-0.000890217516432518i</v>
      </c>
      <c r="AA1678" t="str">
        <f t="shared" si="865"/>
        <v>0.18062170170389-15.4766792700573i</v>
      </c>
      <c r="AB1678" t="str">
        <f t="shared" si="866"/>
        <v>0.647805537137355-0.222037188718664i</v>
      </c>
      <c r="AC1678" t="str">
        <f t="shared" si="867"/>
        <v>0.940535299068634-0.9469905510133i</v>
      </c>
      <c r="AD1678" t="str">
        <f t="shared" si="868"/>
        <v>0.460060698487232+0.22714293217158i</v>
      </c>
      <c r="AE1678" t="str">
        <f t="shared" si="869"/>
        <v>-0.00580695012588956-0.00337641800175629i</v>
      </c>
      <c r="AF1678" t="str">
        <f t="shared" si="870"/>
        <v>-6.09673506533681-0.895952857863973i</v>
      </c>
      <c r="AG1678" t="str">
        <f t="shared" si="871"/>
        <v>1.01302662522646-0.0256266494549498i</v>
      </c>
      <c r="AH1678" t="str">
        <f t="shared" si="872"/>
        <v>0.0312979694083631+0.0262480185770458i</v>
      </c>
      <c r="AI1678">
        <f t="shared" si="873"/>
        <v>-27.776682270800727</v>
      </c>
      <c r="AJ1678">
        <f t="shared" si="874"/>
        <v>39.984853687251764</v>
      </c>
      <c r="AK1678"/>
      <c r="AL1678"/>
      <c r="AM1678"/>
      <c r="AN1678"/>
    </row>
    <row r="1679" spans="1:40" x14ac:dyDescent="0.35">
      <c r="A1679"/>
      <c r="B1679">
        <f t="shared" si="840"/>
        <v>154500</v>
      </c>
      <c r="C1679" s="237" t="str">
        <f t="shared" si="843"/>
        <v>-1.35102834354091E-06+0.00668871957485101i</v>
      </c>
      <c r="D1679" s="208" t="str">
        <f t="shared" si="844"/>
        <v>-2.51367156006976+0.0512801834071911i</v>
      </c>
      <c r="E1679" t="str">
        <f t="shared" si="845"/>
        <v>20500</v>
      </c>
      <c r="F1679" t="str">
        <f t="shared" si="846"/>
        <v>0.327868852459016</v>
      </c>
      <c r="G1679" t="str">
        <f t="shared" si="841"/>
        <v>0.327868852459016</v>
      </c>
      <c r="H1679" t="str">
        <f t="shared" si="847"/>
        <v>3.58338790522141+0.946745966405447i</v>
      </c>
      <c r="I1679" t="str">
        <f t="shared" si="848"/>
        <v>606.720081224529i</v>
      </c>
      <c r="J1679" t="str">
        <f t="shared" si="842"/>
        <v>-497.272690222543+132.730938729328i</v>
      </c>
      <c r="K1679" t="str">
        <f t="shared" si="849"/>
        <v>0.304006214640629-1.13895064440853i</v>
      </c>
      <c r="L1679" t="str">
        <f t="shared" si="850"/>
        <v>0.0617840510797905-0.196619597572383i</v>
      </c>
      <c r="M1679" t="str">
        <f t="shared" si="851"/>
        <v>0.36579026572042-1.33557024198091i</v>
      </c>
      <c r="N1679" t="str">
        <f t="shared" si="852"/>
        <v>-1.92712407163365i</v>
      </c>
      <c r="O1679" t="str">
        <f t="shared" si="853"/>
        <v>-0.348835013771512-0.937184151150151i</v>
      </c>
      <c r="P1679" t="str">
        <f t="shared" si="854"/>
        <v>1.34883501377151+0.937184151150151i</v>
      </c>
      <c r="Q1679" t="str">
        <f t="shared" si="855"/>
        <v>-1.34883501377151+0.989939920483499i</v>
      </c>
      <c r="R1679" t="str">
        <f t="shared" si="856"/>
        <v>-0.318503956202967-0.928567185341145i</v>
      </c>
      <c r="S1679" t="str">
        <f t="shared" si="857"/>
        <v>0.208691639565381i</v>
      </c>
      <c r="T1679" t="str">
        <f t="shared" si="858"/>
        <v>0.193784208355455-0.0664691128280575i</v>
      </c>
      <c r="U1679" t="str">
        <f t="shared" si="859"/>
        <v>0.0000499999999999998-0.000919758108482979i</v>
      </c>
      <c r="V1679" t="str">
        <f t="shared" si="860"/>
        <v>0.00002-0.0103012908150094i</v>
      </c>
      <c r="W1679" t="str">
        <f t="shared" si="861"/>
        <v>0.0000422724932343993-0.000844542688841879i</v>
      </c>
      <c r="X1679" t="str">
        <f t="shared" si="862"/>
        <v>0.0000476569780997958-0.00084396749972939i</v>
      </c>
      <c r="Y1679" t="str">
        <f t="shared" si="863"/>
        <v>0.009+0.776601703967397i</v>
      </c>
      <c r="Z1679" t="str">
        <f t="shared" si="864"/>
        <v>-0.0130447472546488-0.00088933452196693i</v>
      </c>
      <c r="AA1679" t="str">
        <f t="shared" si="865"/>
        <v>0.18038734689594-15.4666429390642i</v>
      </c>
      <c r="AB1679" t="str">
        <f t="shared" si="866"/>
        <v>0.647704981625425-0.222166583481276i</v>
      </c>
      <c r="AC1679" t="str">
        <f t="shared" si="867"/>
        <v>0.940205099677044-0.946321872647523i</v>
      </c>
      <c r="AD1679" t="str">
        <f t="shared" si="868"/>
        <v>0.460360601773184+0.227059737662766i</v>
      </c>
      <c r="AE1679" t="str">
        <f t="shared" si="869"/>
        <v>-0.00580335563287693-0.00337135146522799i</v>
      </c>
      <c r="AF1679" t="str">
        <f t="shared" si="870"/>
        <v>-6.09705946529117-0.895465782998256i</v>
      </c>
      <c r="AG1679" t="str">
        <f t="shared" si="871"/>
        <v>1.01301352031933-0.0256269731367724i</v>
      </c>
      <c r="AH1679" t="str">
        <f t="shared" si="872"/>
        <v>0.0312855874300769+0.0262126725198804i</v>
      </c>
      <c r="AI1679">
        <f t="shared" si="873"/>
        <v>-27.78353110074346</v>
      </c>
      <c r="AJ1679">
        <f t="shared" si="874"/>
        <v>39.958004727005843</v>
      </c>
      <c r="AK1679"/>
      <c r="AL1679"/>
      <c r="AM1679"/>
      <c r="AN1679"/>
    </row>
    <row r="1680" spans="1:40" x14ac:dyDescent="0.35">
      <c r="A1680"/>
      <c r="B1680">
        <f t="shared" si="840"/>
        <v>154600</v>
      </c>
      <c r="C1680" s="237" t="str">
        <f t="shared" si="843"/>
        <v>-1.34928113610841E-06+0.00668439310717339i</v>
      </c>
      <c r="D1680" s="208" t="str">
        <f t="shared" si="844"/>
        <v>-2.5136715466745+0.0512470138216627i</v>
      </c>
      <c r="E1680" t="str">
        <f t="shared" si="845"/>
        <v>20500</v>
      </c>
      <c r="F1680" t="str">
        <f t="shared" si="846"/>
        <v>0.327868852459016</v>
      </c>
      <c r="G1680" t="str">
        <f t="shared" si="841"/>
        <v>0.327868852459016</v>
      </c>
      <c r="H1680" t="str">
        <f t="shared" si="847"/>
        <v>3.58371175272886+0.946226190247275i</v>
      </c>
      <c r="I1680" t="str">
        <f t="shared" si="848"/>
        <v>607.112780306227i</v>
      </c>
      <c r="J1680" t="str">
        <f t="shared" si="842"/>
        <v>-497.917912155903+132.816848722033i</v>
      </c>
      <c r="K1680" t="str">
        <f t="shared" si="849"/>
        <v>0.303637702260533-1.13830927488569i</v>
      </c>
      <c r="L1680" t="str">
        <f t="shared" si="850"/>
        <v>0.0617113214451096-0.19651525716598i</v>
      </c>
      <c r="M1680" t="str">
        <f t="shared" si="851"/>
        <v>0.365349023705643-1.33482453205167i</v>
      </c>
      <c r="N1680" t="str">
        <f t="shared" si="852"/>
        <v>-1.92837140112985i</v>
      </c>
      <c r="O1680" t="str">
        <f t="shared" si="853"/>
        <v>-0.350003719539385-0.93674831001107i</v>
      </c>
      <c r="P1680" t="str">
        <f t="shared" si="854"/>
        <v>1.35000371953939+0.93674831001107i</v>
      </c>
      <c r="Q1680" t="str">
        <f t="shared" si="855"/>
        <v>-1.35000371953939+0.99162309111878i</v>
      </c>
      <c r="R1680" t="str">
        <f t="shared" si="856"/>
        <v>-0.318483277781492-0.927822393572189i</v>
      </c>
      <c r="S1680" t="str">
        <f t="shared" si="857"/>
        <v>0.208826715060245i</v>
      </c>
      <c r="T1680" t="str">
        <f t="shared" si="858"/>
        <v>0.193754102609014-0.0665078167007285i</v>
      </c>
      <c r="U1680" t="str">
        <f t="shared" si="859"/>
        <v>0.00005-0.000919163180857832i</v>
      </c>
      <c r="V1680" t="str">
        <f t="shared" si="860"/>
        <v>0.00002-0.0102946276256077i</v>
      </c>
      <c r="W1680" t="str">
        <f t="shared" si="861"/>
        <v>0.0000422724918241136-0.000843996638770121i</v>
      </c>
      <c r="X1680" t="str">
        <f t="shared" si="862"/>
        <v>0.0000476499989144578-0.000843421866172673i</v>
      </c>
      <c r="Y1680" t="str">
        <f t="shared" si="863"/>
        <v>0.009+0.777104358791971i</v>
      </c>
      <c r="Z1680" t="str">
        <f t="shared" si="864"/>
        <v>-0.0130278666603145-0.000888453266088373i</v>
      </c>
      <c r="AA1680" t="str">
        <f t="shared" si="865"/>
        <v>0.180153448298386-15.4566196286657i</v>
      </c>
      <c r="AB1680" t="str">
        <f t="shared" si="866"/>
        <v>0.64760435607853-0.22229594743384i</v>
      </c>
      <c r="AC1680" t="str">
        <f t="shared" si="867"/>
        <v>0.939875535230454-0.945653788925821i</v>
      </c>
      <c r="AD1680" t="str">
        <f t="shared" si="868"/>
        <v>0.460660445053927+0.226976168485281i</v>
      </c>
      <c r="AE1680" t="str">
        <f t="shared" si="869"/>
        <v>-0.00579976513562874-0.00336629053506121i</v>
      </c>
      <c r="AF1680" t="str">
        <f t="shared" si="870"/>
        <v>-6.09738329940336-0.894979176425612i</v>
      </c>
      <c r="AG1680" t="str">
        <f t="shared" si="871"/>
        <v>1.01300041140477-0.0256272931106051i</v>
      </c>
      <c r="AH1680" t="str">
        <f t="shared" si="872"/>
        <v>0.0312732115522698+0.0261773639718029i</v>
      </c>
      <c r="AI1680">
        <f t="shared" si="873"/>
        <v>-27.790377299513771</v>
      </c>
      <c r="AJ1680">
        <f t="shared" si="874"/>
        <v>39.931148288794354</v>
      </c>
      <c r="AK1680"/>
      <c r="AL1680"/>
      <c r="AM1680"/>
      <c r="AN1680"/>
    </row>
    <row r="1681" spans="1:40" x14ac:dyDescent="0.35">
      <c r="A1681"/>
      <c r="B1681">
        <f t="shared" si="840"/>
        <v>154700</v>
      </c>
      <c r="C1681" s="237" t="str">
        <f t="shared" si="843"/>
        <v>-1.34753731583022E-06+0.00668007223285988i</v>
      </c>
      <c r="D1681" s="208" t="str">
        <f t="shared" si="844"/>
        <v>-2.51367153330521+0.0512138871185924i</v>
      </c>
      <c r="E1681" t="str">
        <f t="shared" si="845"/>
        <v>20500</v>
      </c>
      <c r="F1681" t="str">
        <f t="shared" si="846"/>
        <v>0.327868852459016</v>
      </c>
      <c r="G1681" t="str">
        <f t="shared" si="841"/>
        <v>0.327868852459016</v>
      </c>
      <c r="H1681" t="str">
        <f t="shared" si="847"/>
        <v>3.58403503564454+0.945706924721264i</v>
      </c>
      <c r="I1681" t="str">
        <f t="shared" si="848"/>
        <v>607.505479387926i</v>
      </c>
      <c r="J1681" t="str">
        <f t="shared" si="842"/>
        <v>-498.563551573529+132.902758714738i</v>
      </c>
      <c r="K1681" t="str">
        <f t="shared" si="849"/>
        <v>0.30326984463015-1.13766856524396i</v>
      </c>
      <c r="L1681" t="str">
        <f t="shared" si="850"/>
        <v>0.0616387159446797-0.196411012696993i</v>
      </c>
      <c r="M1681" t="str">
        <f t="shared" si="851"/>
        <v>0.36490856057483-1.33407957794095i</v>
      </c>
      <c r="N1681" t="str">
        <f t="shared" si="852"/>
        <v>-1.92961873062605i</v>
      </c>
      <c r="O1681" t="str">
        <f t="shared" si="853"/>
        <v>-0.351171880760735-0.936311011450238i</v>
      </c>
      <c r="P1681" t="str">
        <f t="shared" si="854"/>
        <v>1.35117188076073+0.936311011450238i</v>
      </c>
      <c r="Q1681" t="str">
        <f t="shared" si="855"/>
        <v>-1.35117188076073+0.993307719175812i</v>
      </c>
      <c r="R1681" t="str">
        <f t="shared" si="856"/>
        <v>-0.31846258193807-0.92707846440138i</v>
      </c>
      <c r="S1681" t="str">
        <f t="shared" si="857"/>
        <v>0.208961790555109i</v>
      </c>
      <c r="T1681" t="str">
        <f t="shared" si="858"/>
        <v>0.193723975906393-0.0665465113465822i</v>
      </c>
      <c r="U1681" t="str">
        <f t="shared" si="859"/>
        <v>0.0000500000000000002-0.000918569022369886i</v>
      </c>
      <c r="V1681" t="str">
        <f t="shared" si="860"/>
        <v>0.00002-0.0102879730505427i</v>
      </c>
      <c r="W1681" t="str">
        <f t="shared" si="861"/>
        <v>0.0000422724904129153-0.000843451294791508i</v>
      </c>
      <c r="X1681" t="str">
        <f t="shared" si="862"/>
        <v>0.0000476430332546613-0.000842876938084152i</v>
      </c>
      <c r="Y1681" t="str">
        <f t="shared" si="863"/>
        <v>0.009+0.777607013616546i</v>
      </c>
      <c r="Z1681" t="str">
        <f t="shared" si="864"/>
        <v>-0.0130110188271901-0.000887573743879856i</v>
      </c>
      <c r="AA1681" t="str">
        <f t="shared" si="865"/>
        <v>0.179920004726853-15.4466093135159i</v>
      </c>
      <c r="AB1681" t="str">
        <f t="shared" si="866"/>
        <v>0.647503660487629-0.222425280546658i</v>
      </c>
      <c r="AC1681" t="str">
        <f t="shared" si="867"/>
        <v>0.939546604320391-0.94498629905829i</v>
      </c>
      <c r="AD1681" t="str">
        <f t="shared" si="868"/>
        <v>0.46096022788266+0.22689222464642i</v>
      </c>
      <c r="AE1681" t="str">
        <f t="shared" si="869"/>
        <v>-0.00579617862228045-0.00336123520185913i</v>
      </c>
      <c r="AF1681" t="str">
        <f t="shared" si="870"/>
        <v>-6.09770656894975-0.894493037602672i</v>
      </c>
      <c r="AG1681" t="str">
        <f t="shared" si="871"/>
        <v>1.0129872984907-0.0256276093585315i</v>
      </c>
      <c r="AH1681" t="str">
        <f t="shared" si="872"/>
        <v>0.031260841747354+0.026142092869742i</v>
      </c>
      <c r="AI1681">
        <f t="shared" si="873"/>
        <v>-27.797220872686495</v>
      </c>
      <c r="AJ1681">
        <f t="shared" si="874"/>
        <v>39.904284380446796</v>
      </c>
      <c r="AK1681"/>
      <c r="AL1681"/>
      <c r="AM1681"/>
      <c r="AN1681"/>
    </row>
    <row r="1682" spans="1:40" x14ac:dyDescent="0.35">
      <c r="A1682"/>
      <c r="B1682">
        <f t="shared" si="840"/>
        <v>154800</v>
      </c>
      <c r="C1682" s="237" t="str">
        <f t="shared" si="843"/>
        <v>-1.34579687395681E-06+0.00667575694107066i</v>
      </c>
      <c r="D1682" s="208" t="str">
        <f t="shared" si="844"/>
        <v>-2.51367151996182+0.0511808032148751i</v>
      </c>
      <c r="E1682" t="str">
        <f t="shared" si="845"/>
        <v>20500</v>
      </c>
      <c r="F1682" t="str">
        <f t="shared" si="846"/>
        <v>0.327868852459016</v>
      </c>
      <c r="G1682" t="str">
        <f t="shared" si="841"/>
        <v>0.327868852459016</v>
      </c>
      <c r="H1682" t="str">
        <f t="shared" si="847"/>
        <v>3.58435775524138+0.945188169201368i</v>
      </c>
      <c r="I1682" t="str">
        <f t="shared" si="848"/>
        <v>607.898178469625i</v>
      </c>
      <c r="J1682" t="str">
        <f t="shared" si="842"/>
        <v>-499.209608475421+132.988668707443i</v>
      </c>
      <c r="K1682" t="str">
        <f t="shared" si="849"/>
        <v>0.302902640236165-1.13702851459558i</v>
      </c>
      <c r="L1682" t="str">
        <f t="shared" si="850"/>
        <v>0.0615662343063858-0.19630686406484i</v>
      </c>
      <c r="M1682" t="str">
        <f t="shared" si="851"/>
        <v>0.364468874542551-1.33333537866042i</v>
      </c>
      <c r="N1682" t="str">
        <f t="shared" si="852"/>
        <v>-1.93086606012226i</v>
      </c>
      <c r="O1682" t="str">
        <f t="shared" si="853"/>
        <v>-0.352339495618113-0.935872256148014i</v>
      </c>
      <c r="P1682" t="str">
        <f t="shared" si="854"/>
        <v>1.35233949561811+0.935872256148014i</v>
      </c>
      <c r="Q1682" t="str">
        <f t="shared" si="855"/>
        <v>-1.35233949561811+0.994993803974246i</v>
      </c>
      <c r="R1682" t="str">
        <f t="shared" si="856"/>
        <v>-0.318441868663985-0.92633539614406i</v>
      </c>
      <c r="S1682" t="str">
        <f t="shared" si="857"/>
        <v>0.209096866049974i</v>
      </c>
      <c r="T1682" t="str">
        <f t="shared" si="858"/>
        <v>0.193693828244884-0.0665851967567367i</v>
      </c>
      <c r="U1682" t="str">
        <f t="shared" si="859"/>
        <v>0.0000499999999999999-0.000917975631528557i</v>
      </c>
      <c r="V1682" t="str">
        <f t="shared" si="860"/>
        <v>0.00002-0.0102813270731199i</v>
      </c>
      <c r="W1682" t="str">
        <f t="shared" si="861"/>
        <v>0.0000422724890008042-0.000842906655537643i</v>
      </c>
      <c r="X1682" t="str">
        <f t="shared" si="862"/>
        <v>0.0000476360810854679-0.000842332714096867i</v>
      </c>
      <c r="Y1682" t="str">
        <f t="shared" si="863"/>
        <v>0.009+0.77810966844112i</v>
      </c>
      <c r="Z1682" t="str">
        <f t="shared" si="864"/>
        <v>-0.0129942036705314-0.000886695950442121i</v>
      </c>
      <c r="AA1682" t="str">
        <f t="shared" si="865"/>
        <v>0.179687015000815-15.4366119683352i</v>
      </c>
      <c r="AB1682" t="str">
        <f t="shared" si="866"/>
        <v>0.647402894843671-0.222554582790045i</v>
      </c>
      <c r="AC1682" t="str">
        <f t="shared" si="867"/>
        <v>0.939218305542286-0.944319402256013i</v>
      </c>
      <c r="AD1682" t="str">
        <f t="shared" si="868"/>
        <v>0.461259949812496+0.226807906153974i</v>
      </c>
      <c r="AE1682" t="str">
        <f t="shared" si="869"/>
        <v>-0.00579259608100767-0.00335618545625138i</v>
      </c>
      <c r="AF1682" t="str">
        <f t="shared" si="870"/>
        <v>-6.0980292752032-0.894007365986493i</v>
      </c>
      <c r="AG1682" t="str">
        <f t="shared" si="871"/>
        <v>1.01297418158506-0.025627921862677i</v>
      </c>
      <c r="AH1682" t="str">
        <f t="shared" si="872"/>
        <v>0.031248477987839+0.0261068591507994i</v>
      </c>
      <c r="AI1682">
        <f t="shared" si="873"/>
        <v>-27.804061825826647</v>
      </c>
      <c r="AJ1682">
        <f t="shared" si="874"/>
        <v>39.8774130097678</v>
      </c>
      <c r="AK1682"/>
      <c r="AL1682"/>
      <c r="AM1682"/>
      <c r="AN1682"/>
    </row>
    <row r="1683" spans="1:40" x14ac:dyDescent="0.35">
      <c r="A1683"/>
      <c r="B1683">
        <f t="shared" si="840"/>
        <v>154900</v>
      </c>
      <c r="C1683" s="237" t="str">
        <f t="shared" si="843"/>
        <v>-1.34405980176693E-06+0.00667144722099385i</v>
      </c>
      <c r="D1683" s="208" t="str">
        <f t="shared" si="844"/>
        <v>-2.51367150664427+0.0511477620276195i</v>
      </c>
      <c r="E1683" t="str">
        <f t="shared" si="845"/>
        <v>20500</v>
      </c>
      <c r="F1683" t="str">
        <f t="shared" si="846"/>
        <v>0.327868852459016</v>
      </c>
      <c r="G1683" t="str">
        <f t="shared" si="841"/>
        <v>0.327868852459016</v>
      </c>
      <c r="H1683" t="str">
        <f t="shared" si="847"/>
        <v>3.58467991278887+0.944669923062157i</v>
      </c>
      <c r="I1683" t="str">
        <f t="shared" si="848"/>
        <v>608.290877551324i</v>
      </c>
      <c r="J1683" t="str">
        <f t="shared" si="842"/>
        <v>-499.856082861579+133.074578700148i</v>
      </c>
      <c r="K1683" t="str">
        <f t="shared" si="849"/>
        <v>0.302536087569517-1.136389122054i</v>
      </c>
      <c r="L1683" t="str">
        <f t="shared" si="850"/>
        <v>0.0614938762588267-0.196202811168972i</v>
      </c>
      <c r="M1683" t="str">
        <f t="shared" si="851"/>
        <v>0.364029963828344-1.33259193322297i</v>
      </c>
      <c r="N1683" t="str">
        <f t="shared" si="852"/>
        <v>-1.93211338961846i</v>
      </c>
      <c r="O1683" t="str">
        <f t="shared" si="853"/>
        <v>-0.353506562294887-0.935432044787034i</v>
      </c>
      <c r="P1683" t="str">
        <f t="shared" si="854"/>
        <v>1.35350656229489+0.935432044787034i</v>
      </c>
      <c r="Q1683" t="str">
        <f t="shared" si="855"/>
        <v>-1.35350656229489+0.996681344831426i</v>
      </c>
      <c r="R1683" t="str">
        <f t="shared" si="856"/>
        <v>-0.318421137950484-0.925593187119936i</v>
      </c>
      <c r="S1683" t="str">
        <f t="shared" si="857"/>
        <v>0.209231941544838i</v>
      </c>
      <c r="T1683" t="str">
        <f t="shared" si="858"/>
        <v>0.193663659621779-0.0666238729222965i</v>
      </c>
      <c r="U1683" t="str">
        <f t="shared" si="859"/>
        <v>0.0000500000000000001-0.000917383006847134i</v>
      </c>
      <c r="V1683" t="str">
        <f t="shared" si="860"/>
        <v>0.00002-0.0102746896766879i</v>
      </c>
      <c r="W1683" t="str">
        <f t="shared" si="861"/>
        <v>0.0000422724875877815-0.000842362719643681i</v>
      </c>
      <c r="X1683" t="str">
        <f t="shared" si="862"/>
        <v>0.0000476291423720531-0.0008417891928474i</v>
      </c>
      <c r="Y1683" t="str">
        <f t="shared" si="863"/>
        <v>0.009+0.778612323265694i</v>
      </c>
      <c r="Z1683" t="str">
        <f t="shared" si="864"/>
        <v>-0.0129774211058684-0.000885819880893556i</v>
      </c>
      <c r="AA1683" t="str">
        <f t="shared" si="865"/>
        <v>0.179454477943571-15.4266275679092i</v>
      </c>
      <c r="AB1683" t="str">
        <f t="shared" si="866"/>
        <v>0.647302059137606-0.222683854134268i</v>
      </c>
      <c r="AC1683" t="str">
        <f t="shared" si="867"/>
        <v>0.938890637495549-0.943653097731045i</v>
      </c>
      <c r="AD1683" t="str">
        <f t="shared" si="868"/>
        <v>0.461559610396427+0.226723213016237i</v>
      </c>
      <c r="AE1683" t="str">
        <f t="shared" si="869"/>
        <v>-0.00578901750002517-0.00335114128889386i</v>
      </c>
      <c r="AF1683" t="str">
        <f t="shared" si="870"/>
        <v>-6.09835141943314-0.893522161034538i</v>
      </c>
      <c r="AG1683" t="str">
        <f t="shared" si="871"/>
        <v>1.01296106069579-0.0256282306052065i</v>
      </c>
      <c r="AH1683" t="str">
        <f t="shared" si="872"/>
        <v>0.0312361202463278+0.0260716627522489i</v>
      </c>
      <c r="AI1683">
        <f t="shared" si="873"/>
        <v>-27.810900164490032</v>
      </c>
      <c r="AJ1683">
        <f t="shared" si="874"/>
        <v>39.85053418453996</v>
      </c>
      <c r="AK1683"/>
      <c r="AL1683"/>
      <c r="AM1683"/>
      <c r="AN1683"/>
    </row>
    <row r="1684" spans="1:40" x14ac:dyDescent="0.35">
      <c r="A1684"/>
      <c r="B1684">
        <f t="shared" si="840"/>
        <v>155000</v>
      </c>
      <c r="C1684" s="237" t="str">
        <f t="shared" si="843"/>
        <v>-1.34232609056742E-06+0.00666714306184548i</v>
      </c>
      <c r="D1684" s="208" t="str">
        <f t="shared" si="844"/>
        <v>-2.51367149335249+0.0511147634741487i</v>
      </c>
      <c r="E1684" t="str">
        <f t="shared" si="845"/>
        <v>20500</v>
      </c>
      <c r="F1684" t="str">
        <f t="shared" si="846"/>
        <v>0.327868852459016</v>
      </c>
      <c r="G1684" t="str">
        <f t="shared" si="841"/>
        <v>0.327868852459016</v>
      </c>
      <c r="H1684" t="str">
        <f t="shared" si="847"/>
        <v>3.58500150955301+0.944152185678829i</v>
      </c>
      <c r="I1684" t="str">
        <f t="shared" si="848"/>
        <v>608.683576633022i</v>
      </c>
      <c r="J1684" t="str">
        <f t="shared" si="842"/>
        <v>-500.502974732003+133.160488692853i</v>
      </c>
      <c r="K1684" t="str">
        <f t="shared" si="849"/>
        <v>0.302170185125387-1.13575038673385i</v>
      </c>
      <c r="L1684" t="str">
        <f t="shared" si="850"/>
        <v>0.0614216415313118-0.196098853908879i</v>
      </c>
      <c r="M1684" t="str">
        <f t="shared" si="851"/>
        <v>0.363591826656699-1.33184924064273i</v>
      </c>
      <c r="N1684" t="str">
        <f t="shared" si="852"/>
        <v>-1.93336071911466i</v>
      </c>
      <c r="O1684" t="str">
        <f t="shared" si="853"/>
        <v>-0.354673078975309-0.934990378052188i</v>
      </c>
      <c r="P1684" t="str">
        <f t="shared" si="854"/>
        <v>1.35467307897531+0.934990378052188i</v>
      </c>
      <c r="Q1684" t="str">
        <f t="shared" si="855"/>
        <v>-1.35467307897531+0.998370341062472i</v>
      </c>
      <c r="R1684" t="str">
        <f t="shared" si="856"/>
        <v>-0.318400389788805-0.924851835653032i</v>
      </c>
      <c r="S1684" t="str">
        <f t="shared" si="857"/>
        <v>0.209367017039703i</v>
      </c>
      <c r="T1684" t="str">
        <f t="shared" si="858"/>
        <v>0.193633470034369-0.0666625398343608i</v>
      </c>
      <c r="U1684" t="str">
        <f t="shared" si="859"/>
        <v>0.0000499999999999998-0.000916791146842712i</v>
      </c>
      <c r="V1684" t="str">
        <f t="shared" si="860"/>
        <v>0.00002-0.0102680608446384i</v>
      </c>
      <c r="W1684" t="str">
        <f t="shared" si="861"/>
        <v>0.0000422724861738456-0.000841819485748254i</v>
      </c>
      <c r="X1684" t="str">
        <f t="shared" si="862"/>
        <v>0.0000476222170797017-0.000841246372975812i</v>
      </c>
      <c r="Y1684" t="str">
        <f t="shared" si="863"/>
        <v>0.009+0.779114978090269i</v>
      </c>
      <c r="Z1684" t="str">
        <f t="shared" si="864"/>
        <v>-0.0129606710490035-0.000884945530370061i</v>
      </c>
      <c r="AA1684" t="str">
        <f t="shared" si="865"/>
        <v>0.179222392382236-15.416656087089i</v>
      </c>
      <c r="AB1684" t="str">
        <f t="shared" si="866"/>
        <v>0.647201153360378-0.222813094549576i</v>
      </c>
      <c r="AC1684" t="str">
        <f t="shared" si="867"/>
        <v>0.938563598783513-0.942987384696431i</v>
      </c>
      <c r="AD1684" t="str">
        <f t="shared" si="868"/>
        <v>0.461859209187337+0.226638145242i</v>
      </c>
      <c r="AE1684" t="str">
        <f t="shared" si="869"/>
        <v>-0.00578544286758671-0.00334610269046843i</v>
      </c>
      <c r="AF1684" t="str">
        <f t="shared" si="870"/>
        <v>-6.0986730029055-0.89303742220468i</v>
      </c>
      <c r="AG1684" t="str">
        <f t="shared" si="871"/>
        <v>1.01294793583085-0.0256285355683246i</v>
      </c>
      <c r="AH1684" t="str">
        <f t="shared" si="872"/>
        <v>0.0312237684955149+0.026036503611534i</v>
      </c>
      <c r="AI1684">
        <f t="shared" si="873"/>
        <v>-27.817735894223844</v>
      </c>
      <c r="AJ1684">
        <f t="shared" si="874"/>
        <v>39.823647912523406</v>
      </c>
      <c r="AK1684"/>
      <c r="AL1684"/>
      <c r="AM1684"/>
      <c r="AN1684"/>
    </row>
    <row r="1685" spans="1:40" x14ac:dyDescent="0.35">
      <c r="A1685"/>
      <c r="B1685">
        <f t="shared" si="840"/>
        <v>155100</v>
      </c>
      <c r="C1685" s="237" t="str">
        <f t="shared" si="843"/>
        <v>-1.34059573169313E-06+0.00666284445286943i</v>
      </c>
      <c r="D1685" s="208" t="str">
        <f t="shared" si="844"/>
        <v>-2.5136714800864+0.051081807471999i</v>
      </c>
      <c r="E1685" t="str">
        <f t="shared" si="845"/>
        <v>20500</v>
      </c>
      <c r="F1685" t="str">
        <f t="shared" si="846"/>
        <v>0.327868852459016</v>
      </c>
      <c r="G1685" t="str">
        <f t="shared" si="841"/>
        <v>0.327868852459016</v>
      </c>
      <c r="H1685" t="str">
        <f t="shared" si="847"/>
        <v>3.58532254679639+0.943634956427219i</v>
      </c>
      <c r="I1685" t="str">
        <f t="shared" si="848"/>
        <v>609.076275714721i</v>
      </c>
      <c r="J1685" t="str">
        <f t="shared" si="842"/>
        <v>-501.150284086694+133.246398685558i</v>
      </c>
      <c r="K1685" t="str">
        <f t="shared" si="849"/>
        <v>0.301804931403183-1.13511230775098i</v>
      </c>
      <c r="L1685" t="str">
        <f t="shared" si="850"/>
        <v>0.0613495298538614-0.195994992184086i</v>
      </c>
      <c r="M1685" t="str">
        <f t="shared" si="851"/>
        <v>0.363154461257044-1.33110729993507i</v>
      </c>
      <c r="N1685" t="str">
        <f t="shared" si="852"/>
        <v>-1.93460804861086i</v>
      </c>
      <c r="O1685" t="str">
        <f t="shared" si="853"/>
        <v>-0.355839043844478-0.934547256630636i</v>
      </c>
      <c r="P1685" t="str">
        <f t="shared" si="854"/>
        <v>1.35583904384448+0.934547256630636i</v>
      </c>
      <c r="Q1685" t="str">
        <f t="shared" si="855"/>
        <v>-1.35583904384448+1.00006079198022i</v>
      </c>
      <c r="R1685" t="str">
        <f t="shared" si="856"/>
        <v>-0.318379624170194-0.924111340071693i</v>
      </c>
      <c r="S1685" t="str">
        <f t="shared" si="857"/>
        <v>0.209502092534567i</v>
      </c>
      <c r="T1685" t="str">
        <f t="shared" si="858"/>
        <v>0.193603259479943-0.0667011974840246i</v>
      </c>
      <c r="U1685" t="str">
        <f t="shared" si="859"/>
        <v>0.00005-0.00091620005003624i</v>
      </c>
      <c r="V1685" t="str">
        <f t="shared" si="860"/>
        <v>0.00002-0.0102614405604059i</v>
      </c>
      <c r="W1685" t="str">
        <f t="shared" si="861"/>
        <v>0.000042272484758998-0.000841276952493554i</v>
      </c>
      <c r="X1685" t="str">
        <f t="shared" si="862"/>
        <v>0.000047615305173814-0.000840704253125706i</v>
      </c>
      <c r="Y1685" t="str">
        <f t="shared" si="863"/>
        <v>0.009+0.779617632914843i</v>
      </c>
      <c r="Z1685" t="str">
        <f t="shared" si="864"/>
        <v>-0.0129439534160113-0.000884072894025082i</v>
      </c>
      <c r="AA1685" t="str">
        <f t="shared" si="865"/>
        <v>0.178990757147724-15.406697500791i</v>
      </c>
      <c r="AB1685" t="str">
        <f t="shared" si="866"/>
        <v>0.647100177502925-0.222942304006207i</v>
      </c>
      <c r="AC1685" t="str">
        <f t="shared" si="867"/>
        <v>0.938237188013407-0.942322262366201i</v>
      </c>
      <c r="AD1685" t="str">
        <f t="shared" si="868"/>
        <v>0.46215874573801+0.226552702840557i</v>
      </c>
      <c r="AE1685" t="str">
        <f t="shared" si="869"/>
        <v>-0.00578187217198556-0.00334106965168323i</v>
      </c>
      <c r="AF1685" t="str">
        <f t="shared" si="870"/>
        <v>-6.09899402688279-0.89255314895522i</v>
      </c>
      <c r="AG1685" t="str">
        <f t="shared" si="871"/>
        <v>1.01293480699819-0.0256288367342771i</v>
      </c>
      <c r="AH1685" t="str">
        <f t="shared" si="872"/>
        <v>0.0312114227081913+0.026001381666271i</v>
      </c>
      <c r="AI1685">
        <f t="shared" si="873"/>
        <v>-27.824569020565274</v>
      </c>
      <c r="AJ1685">
        <f t="shared" si="874"/>
        <v>39.796754201454974</v>
      </c>
      <c r="AK1685"/>
      <c r="AL1685"/>
      <c r="AM1685"/>
      <c r="AN1685"/>
    </row>
    <row r="1686" spans="1:40" x14ac:dyDescent="0.35">
      <c r="A1686"/>
      <c r="B1686">
        <f t="shared" si="840"/>
        <v>155200</v>
      </c>
      <c r="C1686" s="237" t="str">
        <f t="shared" si="843"/>
        <v>-1.33886871650685E-06+0.00665855138333727i</v>
      </c>
      <c r="D1686" s="208" t="str">
        <f t="shared" si="844"/>
        <v>-2.51367146684595+0.0510488939389191i</v>
      </c>
      <c r="E1686" t="str">
        <f t="shared" si="845"/>
        <v>20500</v>
      </c>
      <c r="F1686" t="str">
        <f t="shared" si="846"/>
        <v>0.327868852459016</v>
      </c>
      <c r="G1686" t="str">
        <f t="shared" si="841"/>
        <v>0.327868852459016</v>
      </c>
      <c r="H1686" t="str">
        <f t="shared" si="847"/>
        <v>3.58564302577814+0.943118234683785i</v>
      </c>
      <c r="I1686" t="str">
        <f t="shared" si="848"/>
        <v>609.46897479642i</v>
      </c>
      <c r="J1686" t="str">
        <f t="shared" si="842"/>
        <v>-501.798010925651+133.332308678263i</v>
      </c>
      <c r="K1686" t="str">
        <f t="shared" si="849"/>
        <v>0.301440324906527-1.1344748842224i</v>
      </c>
      <c r="L1686" t="str">
        <f t="shared" si="850"/>
        <v>0.0612775409572034-0.195891225894157i</v>
      </c>
      <c r="M1686" t="str">
        <f t="shared" si="851"/>
        <v>0.36271786586373-1.33036611011656i</v>
      </c>
      <c r="N1686" t="str">
        <f t="shared" si="852"/>
        <v>-1.93585537810707i</v>
      </c>
      <c r="O1686" t="str">
        <f t="shared" si="853"/>
        <v>-0.357004455088357-0.934102681211796i</v>
      </c>
      <c r="P1686" t="str">
        <f t="shared" si="854"/>
        <v>1.35700445508836+0.934102681211796i</v>
      </c>
      <c r="Q1686" t="str">
        <f t="shared" si="855"/>
        <v>-1.35700445508836+1.00175269689527i</v>
      </c>
      <c r="R1686" t="str">
        <f t="shared" si="856"/>
        <v>-0.318358841085872-0.923371698708558i</v>
      </c>
      <c r="S1686" t="str">
        <f t="shared" si="857"/>
        <v>0.209637168029432i</v>
      </c>
      <c r="T1686" t="str">
        <f t="shared" si="858"/>
        <v>0.193573027955788-0.0667398458623742i</v>
      </c>
      <c r="U1686" t="str">
        <f t="shared" si="859"/>
        <v>0.0000500000000000002-0.000915609714952458i</v>
      </c>
      <c r="V1686" t="str">
        <f t="shared" si="860"/>
        <v>0.00002-0.0102548288074675i</v>
      </c>
      <c r="W1686" t="str">
        <f t="shared" si="861"/>
        <v>0.0000422724833432377-0.000840735118525232i</v>
      </c>
      <c r="X1686" t="str">
        <f t="shared" si="862"/>
        <v>0.0000476084066198987-0.000840162831944166i</v>
      </c>
      <c r="Y1686" t="str">
        <f t="shared" si="863"/>
        <v>0.009+0.780120287739417i</v>
      </c>
      <c r="Z1686" t="str">
        <f t="shared" si="864"/>
        <v>-0.0129272681232368-0.000883201967029418i</v>
      </c>
      <c r="AA1686" t="str">
        <f t="shared" si="865"/>
        <v>0.178759571074734-15.3967517839963i</v>
      </c>
      <c r="AB1686" t="str">
        <f t="shared" si="866"/>
        <v>0.646999131556181-0.223071482474366i</v>
      </c>
      <c r="AC1686" t="str">
        <f t="shared" si="867"/>
        <v>0.937911403796388-0.94165772995535i</v>
      </c>
      <c r="AD1686" t="str">
        <f t="shared" si="868"/>
        <v>0.462458219601123+0.226466885821693i</v>
      </c>
      <c r="AE1686" t="str">
        <f t="shared" si="869"/>
        <v>-0.00577830540155369-0.00333604216327211i</v>
      </c>
      <c r="AF1686" t="str">
        <f t="shared" si="870"/>
        <v>-6.09931449262409-0.892069340744866i</v>
      </c>
      <c r="AG1686" t="str">
        <f t="shared" si="871"/>
        <v>1.01292167420579-0.0256291340853487i</v>
      </c>
      <c r="AH1686" t="str">
        <f t="shared" si="872"/>
        <v>0.0311990828572392+0.0259662968542438i</v>
      </c>
      <c r="AI1686">
        <f t="shared" si="873"/>
        <v>-27.831399549043013</v>
      </c>
      <c r="AJ1686">
        <f t="shared" si="874"/>
        <v>39.769853059047712</v>
      </c>
      <c r="AK1686"/>
      <c r="AL1686"/>
      <c r="AM1686"/>
      <c r="AN1686"/>
    </row>
    <row r="1687" spans="1:40" x14ac:dyDescent="0.35">
      <c r="A1687"/>
      <c r="B1687">
        <f t="shared" si="840"/>
        <v>155300</v>
      </c>
      <c r="C1687" s="237" t="str">
        <f t="shared" si="843"/>
        <v>-1.33714503639914E-06+0.00665426384254819i</v>
      </c>
      <c r="D1687" s="208" t="str">
        <f t="shared" si="844"/>
        <v>-2.51367145363107+0.0510160227928695i</v>
      </c>
      <c r="E1687" t="str">
        <f t="shared" si="845"/>
        <v>20500</v>
      </c>
      <c r="F1687" t="str">
        <f t="shared" si="846"/>
        <v>0.327868852459016</v>
      </c>
      <c r="G1687" t="str">
        <f t="shared" si="841"/>
        <v>0.327868852459016</v>
      </c>
      <c r="H1687" t="str">
        <f t="shared" si="847"/>
        <v>3.58596294775399+0.94260201982562i</v>
      </c>
      <c r="I1687" t="str">
        <f t="shared" si="848"/>
        <v>609.861673878119i</v>
      </c>
      <c r="J1687" t="str">
        <f t="shared" si="842"/>
        <v>-502.446155248873+133.418218670969i</v>
      </c>
      <c r="K1687" t="str">
        <f t="shared" si="849"/>
        <v>0.301076364143244-1.13383811526633i</v>
      </c>
      <c r="L1687" t="str">
        <f t="shared" si="850"/>
        <v>0.0612056745727702-0.195787554938693i</v>
      </c>
      <c r="M1687" t="str">
        <f t="shared" si="851"/>
        <v>0.362282038716014-1.32962567020502i</v>
      </c>
      <c r="N1687" t="str">
        <f t="shared" si="852"/>
        <v>-1.93710270760327i</v>
      </c>
      <c r="O1687" t="str">
        <f t="shared" si="853"/>
        <v>-0.358169310893747-0.933656652487358i</v>
      </c>
      <c r="P1687" t="str">
        <f t="shared" si="854"/>
        <v>1.35816931089375+0.933656652487358i</v>
      </c>
      <c r="Q1687" t="str">
        <f t="shared" si="855"/>
        <v>-1.35816931089375+1.00344605511591i</v>
      </c>
      <c r="R1687" t="str">
        <f t="shared" si="856"/>
        <v>-0.318338040527059-0.922632909900578i</v>
      </c>
      <c r="S1687" t="str">
        <f t="shared" si="857"/>
        <v>0.209772243524294i</v>
      </c>
      <c r="T1687" t="str">
        <f t="shared" si="858"/>
        <v>0.193542775459192-0.0667784849604888i</v>
      </c>
      <c r="U1687" t="str">
        <f t="shared" si="859"/>
        <v>0.0000499999999999999-0.000915020140119901i</v>
      </c>
      <c r="V1687" t="str">
        <f t="shared" si="860"/>
        <v>0.00002-0.0102482255693429i</v>
      </c>
      <c r="W1687" t="str">
        <f t="shared" si="861"/>
        <v>0.000042272481926565-0.000840193982492454i</v>
      </c>
      <c r="X1687" t="str">
        <f t="shared" si="862"/>
        <v>0.0000476015213835766-0.000839622108081747i</v>
      </c>
      <c r="Y1687" t="str">
        <f t="shared" si="863"/>
        <v>0.009+0.780622942563992i</v>
      </c>
      <c r="Z1687" t="str">
        <f t="shared" si="864"/>
        <v>-0.0129106150872947-0.000882332744571223i</v>
      </c>
      <c r="AA1687" t="str">
        <f t="shared" si="865"/>
        <v>0.178528833001735-15.3868189117509i</v>
      </c>
      <c r="AB1687" t="str">
        <f t="shared" si="866"/>
        <v>0.646898015511081-0.223200629924237i</v>
      </c>
      <c r="AC1687" t="str">
        <f t="shared" si="867"/>
        <v>0.937586244747502-0.94099378667987i</v>
      </c>
      <c r="AD1687" t="str">
        <f t="shared" si="868"/>
        <v>0.462757630329244+0.226380694195703i</v>
      </c>
      <c r="AE1687" t="str">
        <f t="shared" si="869"/>
        <v>-0.00577474254466183-0.00333102021599496i</v>
      </c>
      <c r="AF1687" t="str">
        <f t="shared" si="870"/>
        <v>-6.09963440138506-0.89158599703275i</v>
      </c>
      <c r="AG1687" t="str">
        <f t="shared" si="871"/>
        <v>1.01290853746161-0.0256294276038645i</v>
      </c>
      <c r="AH1687" t="str">
        <f t="shared" si="872"/>
        <v>0.0311867489156339+0.0259312491134081i</v>
      </c>
      <c r="AI1687">
        <f t="shared" si="873"/>
        <v>-27.838227485176237</v>
      </c>
      <c r="AJ1687">
        <f t="shared" si="874"/>
        <v>39.742944492994056</v>
      </c>
      <c r="AK1687"/>
      <c r="AL1687"/>
      <c r="AM1687"/>
      <c r="AN1687"/>
    </row>
    <row r="1688" spans="1:40" x14ac:dyDescent="0.35">
      <c r="A1688"/>
      <c r="B1688">
        <f t="shared" si="840"/>
        <v>155400</v>
      </c>
      <c r="C1688" s="237" t="str">
        <f t="shared" si="843"/>
        <v>-1.33542468278827E-06+0.00664998181982897i</v>
      </c>
      <c r="D1688" s="208" t="str">
        <f t="shared" si="844"/>
        <v>-2.51367144044169+0.0509831939520221i</v>
      </c>
      <c r="E1688" t="str">
        <f t="shared" si="845"/>
        <v>20500</v>
      </c>
      <c r="F1688" t="str">
        <f t="shared" si="846"/>
        <v>0.327868852459016</v>
      </c>
      <c r="G1688" t="str">
        <f t="shared" si="841"/>
        <v>0.327868852459016</v>
      </c>
      <c r="H1688" t="str">
        <f t="shared" si="847"/>
        <v>3.58628231397623+0.942086311230447i</v>
      </c>
      <c r="I1688" t="str">
        <f t="shared" si="848"/>
        <v>610.254372959817i</v>
      </c>
      <c r="J1688" t="str">
        <f t="shared" si="842"/>
        <v>-503.094717056362+133.504128663673i</v>
      </c>
      <c r="K1688" t="str">
        <f t="shared" si="849"/>
        <v>0.300713047625331-1.13320200000218i</v>
      </c>
      <c r="L1688" t="str">
        <f t="shared" si="850"/>
        <v>0.0611339304326988-0.195683979217335i</v>
      </c>
      <c r="M1688" t="str">
        <f t="shared" si="851"/>
        <v>0.36184697805803-1.32888597921952i</v>
      </c>
      <c r="N1688" t="str">
        <f t="shared" si="852"/>
        <v>-1.93835003709947i</v>
      </c>
      <c r="O1688" t="str">
        <f t="shared" si="853"/>
        <v>-0.359333609448337-0.933209171151264i</v>
      </c>
      <c r="P1688" t="str">
        <f t="shared" si="854"/>
        <v>1.35933360944834+0.933209171151264i</v>
      </c>
      <c r="Q1688" t="str">
        <f t="shared" si="855"/>
        <v>-1.35933360944834+1.00514086594821i</v>
      </c>
      <c r="R1688" t="str">
        <f t="shared" si="856"/>
        <v>-0.318317222484964-0.92189497198896i</v>
      </c>
      <c r="S1688" t="str">
        <f t="shared" si="857"/>
        <v>0.209907319019159i</v>
      </c>
      <c r="T1688" t="str">
        <f t="shared" si="858"/>
        <v>0.193512501987445-0.0668171147694439i</v>
      </c>
      <c r="U1688" t="str">
        <f t="shared" si="859"/>
        <v>0.0000500000000000001-0.000914431324070921i</v>
      </c>
      <c r="V1688" t="str">
        <f t="shared" si="860"/>
        <v>0.00002-0.0102416308295943i</v>
      </c>
      <c r="W1688" t="str">
        <f t="shared" si="861"/>
        <v>0.0000422724805089802-0.000839653543047859i</v>
      </c>
      <c r="X1688" t="str">
        <f t="shared" si="862"/>
        <v>0.0000475946494305804-0.000839082080192516i</v>
      </c>
      <c r="Y1688" t="str">
        <f t="shared" si="863"/>
        <v>0.009+0.781125597388566i</v>
      </c>
      <c r="Z1688" t="str">
        <f t="shared" si="864"/>
        <v>-0.0128939942250689-0.000881465221855932i</v>
      </c>
      <c r="AA1688" t="str">
        <f t="shared" si="865"/>
        <v>0.178298541770952-15.3768988591654i</v>
      </c>
      <c r="AB1688" t="str">
        <f t="shared" si="866"/>
        <v>0.646796829358566-0.22332974632599i</v>
      </c>
      <c r="AC1688" t="str">
        <f t="shared" si="867"/>
        <v>0.937261709485652-0.940330431756765i</v>
      </c>
      <c r="AD1688" t="str">
        <f t="shared" si="868"/>
        <v>0.463056977474838+0.226294127973392i</v>
      </c>
      <c r="AE1688" t="str">
        <f t="shared" si="869"/>
        <v>-0.00577118358971964-0.0033260038006377i</v>
      </c>
      <c r="AF1688" t="str">
        <f t="shared" si="870"/>
        <v>-6.09995375441792-0.891103117278425i</v>
      </c>
      <c r="AG1688" t="str">
        <f t="shared" si="871"/>
        <v>1.01289539677364-0.0256297172721894i</v>
      </c>
      <c r="AH1688" t="str">
        <f t="shared" si="872"/>
        <v>0.031174420856444+0.0258962383818892i</v>
      </c>
      <c r="AI1688">
        <f t="shared" si="873"/>
        <v>-27.845052834474796</v>
      </c>
      <c r="AJ1688">
        <f t="shared" si="874"/>
        <v>39.716028510963639</v>
      </c>
      <c r="AK1688"/>
      <c r="AL1688"/>
      <c r="AM1688"/>
      <c r="AN1688"/>
    </row>
    <row r="1689" spans="1:40" x14ac:dyDescent="0.35">
      <c r="A1689"/>
      <c r="B1689">
        <f t="shared" si="840"/>
        <v>155500</v>
      </c>
      <c r="C1689" s="237" t="str">
        <f t="shared" si="843"/>
        <v>-1.33370764712008E-06+0.00664570530453379i</v>
      </c>
      <c r="D1689" s="208" t="str">
        <f t="shared" si="844"/>
        <v>-2.51367142727775+0.0509504073347591i</v>
      </c>
      <c r="E1689" t="str">
        <f t="shared" si="845"/>
        <v>20500</v>
      </c>
      <c r="F1689" t="str">
        <f t="shared" si="846"/>
        <v>0.327868852459016</v>
      </c>
      <c r="G1689" t="str">
        <f t="shared" si="841"/>
        <v>0.327868852459016</v>
      </c>
      <c r="H1689" t="str">
        <f t="shared" si="847"/>
        <v>3.58660112569379+0.941571108276633i</v>
      </c>
      <c r="I1689" t="str">
        <f t="shared" si="848"/>
        <v>610.647072041516i</v>
      </c>
      <c r="J1689" t="str">
        <f t="shared" si="842"/>
        <v>-503.743696348118+133.590038656378i</v>
      </c>
      <c r="K1689" t="str">
        <f t="shared" si="849"/>
        <v>0.300350373868977-1.13256653755055i</v>
      </c>
      <c r="L1689" t="str">
        <f t="shared" si="850"/>
        <v>0.0610623082698262-0.195580498629762i</v>
      </c>
      <c r="M1689" t="str">
        <f t="shared" si="851"/>
        <v>0.361412682138803-1.32814703618031i</v>
      </c>
      <c r="N1689" t="str">
        <f t="shared" si="852"/>
        <v>-1.93959736659568i</v>
      </c>
      <c r="O1689" t="str">
        <f t="shared" si="853"/>
        <v>-0.360497348940686-0.932760237899717i</v>
      </c>
      <c r="P1689" t="str">
        <f t="shared" si="854"/>
        <v>1.36049734894069+0.932760237899717i</v>
      </c>
      <c r="Q1689" t="str">
        <f t="shared" si="855"/>
        <v>-1.36049734894069+1.00683712869596i</v>
      </c>
      <c r="R1689" t="str">
        <f t="shared" si="856"/>
        <v>-0.318296386950799-0.921157883319177i</v>
      </c>
      <c r="S1689" t="str">
        <f t="shared" si="857"/>
        <v>0.210042394514023i</v>
      </c>
      <c r="T1689" t="str">
        <f t="shared" si="858"/>
        <v>0.193482207537829-0.0668557352803078i</v>
      </c>
      <c r="U1689" t="str">
        <f t="shared" si="859"/>
        <v>0.0000499999999999998-0.00091384326534161i</v>
      </c>
      <c r="V1689" t="str">
        <f t="shared" si="860"/>
        <v>0.00002-0.0102350445718261i</v>
      </c>
      <c r="W1689" t="str">
        <f t="shared" si="861"/>
        <v>0.0000422724790904827-0.00083911379884753i</v>
      </c>
      <c r="X1689" t="str">
        <f t="shared" si="862"/>
        <v>0.0000475877907267506-0.00083854274693396i</v>
      </c>
      <c r="Y1689" t="str">
        <f t="shared" si="863"/>
        <v>0.009+0.78162825221314i</v>
      </c>
      <c r="Z1689" t="str">
        <f t="shared" si="864"/>
        <v>-0.0128774054537101-0.000880599394106118i</v>
      </c>
      <c r="AA1689" t="str">
        <f t="shared" si="865"/>
        <v>0.178068696228349-15.3669916014146i</v>
      </c>
      <c r="AB1689" t="str">
        <f t="shared" si="866"/>
        <v>0.646695573089552-0.223458831649772i</v>
      </c>
      <c r="AC1689" t="str">
        <f t="shared" si="867"/>
        <v>0.936937796633626-0.939667664403963i</v>
      </c>
      <c r="AD1689" t="str">
        <f t="shared" si="868"/>
        <v>0.463356260590272+0.226207187166043i</v>
      </c>
      <c r="AE1689" t="str">
        <f t="shared" si="869"/>
        <v>-0.00576762852517506-0.00332099290801152i</v>
      </c>
      <c r="AF1689" t="str">
        <f t="shared" si="870"/>
        <v>-6.10027255297154-0.890620700941874i</v>
      </c>
      <c r="AG1689" t="str">
        <f t="shared" si="871"/>
        <v>1.01288225214987-0.025630003072728i</v>
      </c>
      <c r="AH1689" t="str">
        <f t="shared" si="872"/>
        <v>0.0311620986528292+0.0258612645979786i</v>
      </c>
      <c r="AI1689">
        <f t="shared" si="873"/>
        <v>-27.851875602439922</v>
      </c>
      <c r="AJ1689">
        <f t="shared" si="874"/>
        <v>39.689105120601916</v>
      </c>
      <c r="AK1689"/>
      <c r="AL1689"/>
      <c r="AM1689"/>
      <c r="AN1689"/>
    </row>
    <row r="1690" spans="1:40" x14ac:dyDescent="0.35">
      <c r="A1690"/>
      <c r="B1690">
        <f t="shared" si="840"/>
        <v>155600</v>
      </c>
      <c r="C1690" s="237" t="str">
        <f t="shared" si="843"/>
        <v>-1.33199392086791E-06+0.00664143428604425i</v>
      </c>
      <c r="D1690" s="208" t="str">
        <f t="shared" si="844"/>
        <v>-2.51367141413918+0.0509176628596726i</v>
      </c>
      <c r="E1690" t="str">
        <f t="shared" si="845"/>
        <v>20500</v>
      </c>
      <c r="F1690" t="str">
        <f t="shared" si="846"/>
        <v>0.327868852459016</v>
      </c>
      <c r="G1690" t="str">
        <f t="shared" si="841"/>
        <v>0.327868852459016</v>
      </c>
      <c r="H1690" t="str">
        <f t="shared" si="847"/>
        <v>3.58691938415216+0.941056410343164i</v>
      </c>
      <c r="I1690" t="str">
        <f t="shared" si="848"/>
        <v>611.039771123215i</v>
      </c>
      <c r="J1690" t="str">
        <f t="shared" si="842"/>
        <v>-504.393093124139+133.675948649083i</v>
      </c>
      <c r="K1690" t="str">
        <f t="shared" si="849"/>
        <v>0.299988341394519-1.13193172703323i</v>
      </c>
      <c r="L1690" t="str">
        <f t="shared" si="850"/>
        <v>0.0609908078176897-0.195477113075693i</v>
      </c>
      <c r="M1690" t="str">
        <f t="shared" si="851"/>
        <v>0.360979149212209-1.32740884010892i</v>
      </c>
      <c r="N1690" t="str">
        <f t="shared" si="852"/>
        <v>-1.94084469609188i</v>
      </c>
      <c r="O1690" t="str">
        <f t="shared" si="853"/>
        <v>-0.361660527560194-0.932309853431187i</v>
      </c>
      <c r="P1690" t="str">
        <f t="shared" si="854"/>
        <v>1.36166052756019+0.932309853431187i</v>
      </c>
      <c r="Q1690" t="str">
        <f t="shared" si="855"/>
        <v>-1.36166052756019+1.00853484266069i</v>
      </c>
      <c r="R1690" t="str">
        <f t="shared" si="856"/>
        <v>-0.31827553391574-0.920421642240962i</v>
      </c>
      <c r="S1690" t="str">
        <f t="shared" si="857"/>
        <v>0.210177470008888i</v>
      </c>
      <c r="T1690" t="str">
        <f t="shared" si="858"/>
        <v>0.193451892107631-0.0668943464841383i</v>
      </c>
      <c r="U1690" t="str">
        <f t="shared" si="859"/>
        <v>0.0000500000000000001-0.000913255962471857i</v>
      </c>
      <c r="V1690" t="str">
        <f t="shared" si="860"/>
        <v>0.00002-0.0102284667796848i</v>
      </c>
      <c r="W1690" t="str">
        <f t="shared" si="861"/>
        <v>0.000042272477671073-0.000838574748551038i</v>
      </c>
      <c r="X1690" t="str">
        <f t="shared" si="862"/>
        <v>0.0000475809452380388-0.000838004106967032i</v>
      </c>
      <c r="Y1690" t="str">
        <f t="shared" si="863"/>
        <v>0.009+0.782130907037715i</v>
      </c>
      <c r="Z1690" t="str">
        <f t="shared" si="864"/>
        <v>-0.0128608486906362-0.000879735256561493i</v>
      </c>
      <c r="AA1690" t="str">
        <f t="shared" si="865"/>
        <v>0.177839295223619-15.3570971137373i</v>
      </c>
      <c r="AB1690" t="str">
        <f t="shared" si="866"/>
        <v>0.646594246694971-0.223587885865695i</v>
      </c>
      <c r="AC1690" t="str">
        <f t="shared" si="867"/>
        <v>0.936614504818072-0.939005483840427i</v>
      </c>
      <c r="AD1690" t="str">
        <f t="shared" si="868"/>
        <v>0.463655479227796+0.226119871785462i</v>
      </c>
      <c r="AE1690" t="str">
        <f t="shared" si="869"/>
        <v>-0.00576407733951427-0.00331598752895349i</v>
      </c>
      <c r="AF1690" t="str">
        <f t="shared" si="870"/>
        <v>-6.10059079829134-0.890138747483491i</v>
      </c>
      <c r="AG1690" t="str">
        <f t="shared" si="871"/>
        <v>1.01286910359831-0.0256302849879235i</v>
      </c>
      <c r="AH1690" t="str">
        <f t="shared" si="872"/>
        <v>0.0311497822780399+0.0258263277001367i</v>
      </c>
      <c r="AI1690">
        <f t="shared" si="873"/>
        <v>-27.858695794563822</v>
      </c>
      <c r="AJ1690">
        <f t="shared" si="874"/>
        <v>39.662174329533798</v>
      </c>
      <c r="AK1690"/>
      <c r="AL1690"/>
      <c r="AM1690"/>
      <c r="AN1690"/>
    </row>
    <row r="1691" spans="1:40" x14ac:dyDescent="0.35">
      <c r="A1691"/>
      <c r="B1691">
        <f t="shared" si="840"/>
        <v>155700</v>
      </c>
      <c r="C1691" s="237" t="str">
        <f t="shared" si="843"/>
        <v>-1.33028349553243E-06+0.00663716875376918i</v>
      </c>
      <c r="D1691" s="208" t="str">
        <f t="shared" si="844"/>
        <v>-2.51367140102593+0.0508849604455637i</v>
      </c>
      <c r="E1691" t="str">
        <f t="shared" si="845"/>
        <v>20500</v>
      </c>
      <c r="F1691" t="str">
        <f t="shared" si="846"/>
        <v>0.327868852459016</v>
      </c>
      <c r="G1691" t="str">
        <f t="shared" si="841"/>
        <v>0.327868852459016</v>
      </c>
      <c r="H1691" t="str">
        <f t="shared" si="847"/>
        <v>3.58723709059351+0.940542216809678i</v>
      </c>
      <c r="I1691" t="str">
        <f t="shared" si="848"/>
        <v>611.432470204913i</v>
      </c>
      <c r="J1691" t="str">
        <f t="shared" si="842"/>
        <v>-505.042907384426+133.761858641789i</v>
      </c>
      <c r="K1691" t="str">
        <f t="shared" si="849"/>
        <v>0.29962694872644-1.1312975675732i</v>
      </c>
      <c r="L1691" t="str">
        <f t="shared" si="850"/>
        <v>0.0609194288105234-0.195373822454889i</v>
      </c>
      <c r="M1691" t="str">
        <f t="shared" si="851"/>
        <v>0.360546377536963-1.32667139002809i</v>
      </c>
      <c r="N1691" t="str">
        <f t="shared" si="852"/>
        <v>-1.94209202558808i</v>
      </c>
      <c r="O1691" t="str">
        <f t="shared" si="853"/>
        <v>-0.362823143497161-0.931858018446393i</v>
      </c>
      <c r="P1691" t="str">
        <f t="shared" si="854"/>
        <v>1.36282314349716+0.931858018446393i</v>
      </c>
      <c r="Q1691" t="str">
        <f t="shared" si="855"/>
        <v>-1.36282314349716+1.01023400714169i</v>
      </c>
      <c r="R1691" t="str">
        <f t="shared" si="856"/>
        <v>-0.318254663370984-0.919686247108265i</v>
      </c>
      <c r="S1691" t="str">
        <f t="shared" si="857"/>
        <v>0.210312545503752i</v>
      </c>
      <c r="T1691" t="str">
        <f t="shared" si="858"/>
        <v>0.193421555694132-0.0669329483719913i</v>
      </c>
      <c r="U1691" t="str">
        <f t="shared" si="859"/>
        <v>0.0000500000000000002-0.000912669414005276i</v>
      </c>
      <c r="V1691" t="str">
        <f t="shared" si="860"/>
        <v>0.00002-0.0102218974368591i</v>
      </c>
      <c r="W1691" t="str">
        <f t="shared" si="861"/>
        <v>0.0000422724762507511-0.00083803639082138i</v>
      </c>
      <c r="X1691" t="str">
        <f t="shared" si="862"/>
        <v>0.0000475741129305059-0.000837466158956134i</v>
      </c>
      <c r="Y1691" t="str">
        <f t="shared" si="863"/>
        <v>0.009+0.782633561862289i</v>
      </c>
      <c r="Z1691" t="str">
        <f t="shared" si="864"/>
        <v>-0.0128443238535304-0.000878872804478804i</v>
      </c>
      <c r="AA1691" t="str">
        <f t="shared" si="865"/>
        <v>0.177610337610165-15.3472153714365i</v>
      </c>
      <c r="AB1691" t="str">
        <f t="shared" si="866"/>
        <v>0.646492850165735-0.223716908943864i</v>
      </c>
      <c r="AC1691" t="str">
        <f t="shared" si="867"/>
        <v>0.936291832669459-0.938343889286074i</v>
      </c>
      <c r="AD1691" t="str">
        <f t="shared" si="868"/>
        <v>0.463954632939566+0.226032181843943i</v>
      </c>
      <c r="AE1691" t="str">
        <f t="shared" si="869"/>
        <v>-0.00576053002126195-0.0033109876543262i</v>
      </c>
      <c r="AF1691" t="str">
        <f t="shared" si="870"/>
        <v>-6.10090849161944-0.889657256364114i</v>
      </c>
      <c r="AG1691" t="str">
        <f t="shared" si="871"/>
        <v>1.01285595112695-0.0256305630002598i</v>
      </c>
      <c r="AH1691" t="str">
        <f t="shared" si="872"/>
        <v>0.0311374717054205+0.0257914276269926i</v>
      </c>
      <c r="AI1691">
        <f t="shared" si="873"/>
        <v>-27.86551341632908</v>
      </c>
      <c r="AJ1691">
        <f t="shared" si="874"/>
        <v>39.635236145360814</v>
      </c>
      <c r="AK1691"/>
      <c r="AL1691"/>
      <c r="AM1691"/>
      <c r="AN1691"/>
    </row>
    <row r="1692" spans="1:40" x14ac:dyDescent="0.35">
      <c r="A1692"/>
      <c r="B1692">
        <f t="shared" si="840"/>
        <v>155800</v>
      </c>
      <c r="C1692" s="237" t="str">
        <f t="shared" si="843"/>
        <v>-1.32857636264164E-06+0.00663290869714465i</v>
      </c>
      <c r="D1692" s="208" t="str">
        <f t="shared" si="844"/>
        <v>-2.51367138793791+0.0508523000114423i</v>
      </c>
      <c r="E1692" t="str">
        <f t="shared" si="845"/>
        <v>20500</v>
      </c>
      <c r="F1692" t="str">
        <f t="shared" si="846"/>
        <v>0.327868852459016</v>
      </c>
      <c r="G1692" t="str">
        <f t="shared" si="841"/>
        <v>0.327868852459016</v>
      </c>
      <c r="H1692" t="str">
        <f t="shared" si="847"/>
        <v>3.58755424625656+0.94002852705643i</v>
      </c>
      <c r="I1692" t="str">
        <f t="shared" si="848"/>
        <v>611.825169286612i</v>
      </c>
      <c r="J1692" t="str">
        <f t="shared" si="842"/>
        <v>-505.69313912898+133.847768634493i</v>
      </c>
      <c r="K1692" t="str">
        <f t="shared" si="849"/>
        <v>0.299266194393351-1.13066405829463i</v>
      </c>
      <c r="L1692" t="str">
        <f t="shared" si="850"/>
        <v>0.0608481709832558-0.195270626667148i</v>
      </c>
      <c r="M1692" t="str">
        <f t="shared" si="851"/>
        <v>0.360114365376607-1.32593468496178i</v>
      </c>
      <c r="N1692" t="str">
        <f t="shared" si="852"/>
        <v>-1.94333935508429i</v>
      </c>
      <c r="O1692" t="str">
        <f t="shared" si="853"/>
        <v>-0.363985194942762-0.93140473364831i</v>
      </c>
      <c r="P1692" t="str">
        <f t="shared" si="854"/>
        <v>1.36398519494276+0.93140473364831i</v>
      </c>
      <c r="Q1692" t="str">
        <f t="shared" si="855"/>
        <v>-1.36398519494276+1.01193462143598i</v>
      </c>
      <c r="R1692" t="str">
        <f t="shared" si="856"/>
        <v>-0.318233775307704-0.918951696279266i</v>
      </c>
      <c r="S1692" t="str">
        <f t="shared" si="857"/>
        <v>0.210447620998616i</v>
      </c>
      <c r="T1692" t="str">
        <f t="shared" si="858"/>
        <v>0.193391198294614-0.0669715409349144i</v>
      </c>
      <c r="U1692" t="str">
        <f t="shared" si="859"/>
        <v>0.00005-0.000912083618489222i</v>
      </c>
      <c r="V1692" t="str">
        <f t="shared" si="860"/>
        <v>0.00002-0.0102153365270793i</v>
      </c>
      <c r="W1692" t="str">
        <f t="shared" si="861"/>
        <v>0.0000422724748295167-0.000837498724324978i</v>
      </c>
      <c r="X1692" t="str">
        <f t="shared" si="862"/>
        <v>0.000047567293770321-0.000836928901569081i</v>
      </c>
      <c r="Y1692" t="str">
        <f t="shared" si="863"/>
        <v>0.009+0.783136216686864i</v>
      </c>
      <c r="Z1692" t="str">
        <f t="shared" si="864"/>
        <v>-0.0128278308603403-0.000878012033131747i</v>
      </c>
      <c r="AA1692" t="str">
        <f t="shared" si="865"/>
        <v>0.177381822245089-15.3373463498788i</v>
      </c>
      <c r="AB1692" t="str">
        <f t="shared" si="866"/>
        <v>0.64639138349276-0.223845900854356i</v>
      </c>
      <c r="AC1692" t="str">
        <f t="shared" si="867"/>
        <v>0.935969778822096-0.937682879961803i</v>
      </c>
      <c r="AD1692" t="str">
        <f t="shared" si="868"/>
        <v>0.464253721277638+0.225944117354285i</v>
      </c>
      <c r="AE1692" t="str">
        <f t="shared" si="869"/>
        <v>-0.00575698655898075-0.00330599327501762i</v>
      </c>
      <c r="AF1692" t="str">
        <f t="shared" si="870"/>
        <v>-6.10122563419447-0.889176227044988i</v>
      </c>
      <c r="AG1692" t="str">
        <f t="shared" si="871"/>
        <v>1.01284279474381-0.02563083709226i</v>
      </c>
      <c r="AH1692" t="str">
        <f t="shared" si="872"/>
        <v>0.0311251669084046+0.0257565643173406i</v>
      </c>
      <c r="AI1692">
        <f t="shared" si="873"/>
        <v>-27.87232847320977</v>
      </c>
      <c r="AJ1692">
        <f t="shared" si="874"/>
        <v>39.608290575661968</v>
      </c>
      <c r="AK1692"/>
      <c r="AL1692"/>
      <c r="AM1692"/>
      <c r="AN1692"/>
    </row>
    <row r="1693" spans="1:40" x14ac:dyDescent="0.35">
      <c r="A1693"/>
      <c r="B1693">
        <f t="shared" si="840"/>
        <v>155900</v>
      </c>
      <c r="C1693" s="237" t="str">
        <f t="shared" si="843"/>
        <v>-1.32687251375065E-06+0.00662865410563379i</v>
      </c>
      <c r="D1693" s="208" t="str">
        <f t="shared" si="844"/>
        <v>-2.51367137487506+0.0508196814765257i</v>
      </c>
      <c r="E1693" t="str">
        <f t="shared" si="845"/>
        <v>20500</v>
      </c>
      <c r="F1693" t="str">
        <f t="shared" si="846"/>
        <v>0.327868852459016</v>
      </c>
      <c r="G1693" t="str">
        <f t="shared" si="841"/>
        <v>0.327868852459016</v>
      </c>
      <c r="H1693" t="str">
        <f t="shared" si="847"/>
        <v>3.58787085237673+0.939515340464326i</v>
      </c>
      <c r="I1693" t="str">
        <f t="shared" si="848"/>
        <v>612.217868368311i</v>
      </c>
      <c r="J1693" t="str">
        <f t="shared" si="842"/>
        <v>-506.3437883578+133.933678627198i</v>
      </c>
      <c r="K1693" t="str">
        <f t="shared" si="849"/>
        <v>0.29890607692799-1.1300311983229i</v>
      </c>
      <c r="L1693" t="str">
        <f t="shared" si="850"/>
        <v>0.0607770340715095-0.195167525612314i</v>
      </c>
      <c r="M1693" t="str">
        <f t="shared" si="851"/>
        <v>0.359683110999499-1.32519872393521i</v>
      </c>
      <c r="N1693" t="str">
        <f t="shared" si="852"/>
        <v>-1.94458668458049i</v>
      </c>
      <c r="O1693" t="str">
        <f t="shared" si="853"/>
        <v>-0.365146680089025-0.930949999742179i</v>
      </c>
      <c r="P1693" t="str">
        <f t="shared" si="854"/>
        <v>1.36514668008903+0.930949999742179i</v>
      </c>
      <c r="Q1693" t="str">
        <f t="shared" si="855"/>
        <v>-1.36514668008903+1.01363668483831i</v>
      </c>
      <c r="R1693" t="str">
        <f t="shared" si="856"/>
        <v>-0.31821286971707-0.918217988116358i</v>
      </c>
      <c r="S1693" t="str">
        <f t="shared" si="857"/>
        <v>0.210582696493481i</v>
      </c>
      <c r="T1693" t="str">
        <f t="shared" si="858"/>
        <v>0.193360819906362-0.0670101241639494i</v>
      </c>
      <c r="U1693" t="str">
        <f t="shared" si="859"/>
        <v>0.0000500000000000002-0.000911498574474799i</v>
      </c>
      <c r="V1693" t="str">
        <f t="shared" si="860"/>
        <v>0.00002-0.0102087840341177i</v>
      </c>
      <c r="W1693" t="str">
        <f t="shared" si="861"/>
        <v>0.0000422724734073699-0.000836961747731689i</v>
      </c>
      <c r="X1693" t="str">
        <f t="shared" si="862"/>
        <v>0.0000475604877237629-0.000836392333477121i</v>
      </c>
      <c r="Y1693" t="str">
        <f t="shared" si="863"/>
        <v>0.009+0.783638871511438i</v>
      </c>
      <c r="Z1693" t="str">
        <f t="shared" si="864"/>
        <v>-0.0128113696292774-0.000877152937810932i</v>
      </c>
      <c r="AA1693" t="str">
        <f t="shared" si="865"/>
        <v>0.177153747989174-15.3274900244941i</v>
      </c>
      <c r="AB1693" t="str">
        <f t="shared" si="866"/>
        <v>0.64628984666697-0.22397486156723i</v>
      </c>
      <c r="AC1693" t="str">
        <f t="shared" si="867"/>
        <v>0.935648341914106-0.937022455089535i</v>
      </c>
      <c r="AD1693" t="str">
        <f t="shared" si="868"/>
        <v>0.464552743793959+0.225855678329802i</v>
      </c>
      <c r="AE1693" t="str">
        <f t="shared" si="869"/>
        <v>-0.00575344694127117-0.00330100438194128i</v>
      </c>
      <c r="AF1693" t="str">
        <f t="shared" si="870"/>
        <v>-6.10154222725179-0.8886956589878i</v>
      </c>
      <c r="AG1693" t="str">
        <f t="shared" si="871"/>
        <v>1.01282963445692-0.0256311072464857i</v>
      </c>
      <c r="AH1693" t="str">
        <f t="shared" si="872"/>
        <v>0.0311128678605163+0.0257217377101429i</v>
      </c>
      <c r="AI1693">
        <f t="shared" si="873"/>
        <v>-27.879140970670836</v>
      </c>
      <c r="AJ1693">
        <f t="shared" si="874"/>
        <v>39.581337627995872</v>
      </c>
      <c r="AK1693"/>
      <c r="AL1693"/>
      <c r="AM1693"/>
      <c r="AN1693"/>
    </row>
    <row r="1694" spans="1:40" x14ac:dyDescent="0.35">
      <c r="A1694"/>
      <c r="B1694">
        <f t="shared" si="840"/>
        <v>156000</v>
      </c>
      <c r="C1694" s="237" t="str">
        <f t="shared" si="843"/>
        <v>-1.32517194044165E-06+0.00662440496872678i</v>
      </c>
      <c r="D1694" s="208" t="str">
        <f t="shared" si="844"/>
        <v>-2.51367136183733+0.0507871047602387i</v>
      </c>
      <c r="E1694" t="str">
        <f t="shared" si="845"/>
        <v>20500</v>
      </c>
      <c r="F1694" t="str">
        <f t="shared" si="846"/>
        <v>0.327868852459016</v>
      </c>
      <c r="G1694" t="str">
        <f t="shared" si="841"/>
        <v>0.327868852459016</v>
      </c>
      <c r="H1694" t="str">
        <f t="shared" si="847"/>
        <v>3.58818691018608+0.939002656414909i</v>
      </c>
      <c r="I1694" t="str">
        <f t="shared" si="848"/>
        <v>612.61056745001i</v>
      </c>
      <c r="J1694" t="str">
        <f t="shared" si="842"/>
        <v>-506.994855070886+134.019588619904i</v>
      </c>
      <c r="K1694" t="str">
        <f t="shared" si="849"/>
        <v>0.298546594867197-1.12939898678454i</v>
      </c>
      <c r="L1694" t="str">
        <f t="shared" si="850"/>
        <v>0.0607060178115966-0.195064519190269i</v>
      </c>
      <c r="M1694" t="str">
        <f t="shared" si="851"/>
        <v>0.359252612678794-1.32446350597481i</v>
      </c>
      <c r="N1694" t="str">
        <f t="shared" si="852"/>
        <v>-1.94583401407669i</v>
      </c>
      <c r="O1694" t="str">
        <f t="shared" si="853"/>
        <v>-0.366307597128883-0.930493817435486i</v>
      </c>
      <c r="P1694" t="str">
        <f t="shared" si="854"/>
        <v>1.36630759712888+0.930493817435486i</v>
      </c>
      <c r="Q1694" t="str">
        <f t="shared" si="855"/>
        <v>-1.36630759712888+1.0153401966412i</v>
      </c>
      <c r="R1694" t="str">
        <f t="shared" si="856"/>
        <v>-0.318191946590226-0.917485120986125i</v>
      </c>
      <c r="S1694" t="str">
        <f t="shared" si="857"/>
        <v>0.210717771988345i</v>
      </c>
      <c r="T1694" t="str">
        <f t="shared" si="858"/>
        <v>0.193330420526653-0.0670486980501269i</v>
      </c>
      <c r="U1694" t="str">
        <f t="shared" si="859"/>
        <v>0.0000499999999999999-0.000910914280516798i</v>
      </c>
      <c r="V1694" t="str">
        <f t="shared" si="860"/>
        <v>0.00002-0.0102022399417882i</v>
      </c>
      <c r="W1694" t="str">
        <f t="shared" si="861"/>
        <v>0.0000422724719843106-0.000836425459714774i</v>
      </c>
      <c r="X1694" t="str">
        <f t="shared" si="862"/>
        <v>0.0000475536947572163-0.000835856453354882i</v>
      </c>
      <c r="Y1694" t="str">
        <f t="shared" si="863"/>
        <v>0.009+0.784141526336012i</v>
      </c>
      <c r="Z1694" t="str">
        <f t="shared" si="864"/>
        <v>-0.0127949400788152-0.000876295513823747i</v>
      </c>
      <c r="AA1694" t="str">
        <f t="shared" si="865"/>
        <v>0.176926113706873-15.3176463707759i</v>
      </c>
      <c r="AB1694" t="str">
        <f t="shared" si="866"/>
        <v>0.646188239679265-0.224103791052506i</v>
      </c>
      <c r="AC1694" t="str">
        <f t="shared" si="867"/>
        <v>0.935327520587438-0.936362613892125i</v>
      </c>
      <c r="AD1694" t="str">
        <f t="shared" si="868"/>
        <v>0.464851700040369+0.225766864784293i</v>
      </c>
      <c r="AE1694" t="str">
        <f t="shared" si="869"/>
        <v>-0.00574991115677138-0.00329602096603573i</v>
      </c>
      <c r="AF1694" t="str">
        <f t="shared" si="870"/>
        <v>-6.10185827202341-0.88821555165467i</v>
      </c>
      <c r="AG1694" t="str">
        <f t="shared" si="871"/>
        <v>1.01281647027431-0.0256313734455379i</v>
      </c>
      <c r="AH1694" t="str">
        <f t="shared" si="872"/>
        <v>0.0311005745353699+0.0256869477445261i</v>
      </c>
      <c r="AI1694">
        <f t="shared" si="873"/>
        <v>-27.885950914168475</v>
      </c>
      <c r="AJ1694">
        <f t="shared" si="874"/>
        <v>39.554377309897518</v>
      </c>
      <c r="AK1694"/>
      <c r="AL1694"/>
      <c r="AM1694"/>
      <c r="AN1694"/>
    </row>
    <row r="1695" spans="1:40" x14ac:dyDescent="0.35">
      <c r="A1695"/>
      <c r="B1695">
        <f t="shared" si="840"/>
        <v>156100</v>
      </c>
      <c r="C1695" s="237" t="str">
        <f t="shared" si="843"/>
        <v>-1.32347463432379E-06+0.0066201612759407i</v>
      </c>
      <c r="D1695" s="208" t="str">
        <f t="shared" si="844"/>
        <v>-2.51367134882465+0.0507545697822121i</v>
      </c>
      <c r="E1695" t="str">
        <f t="shared" si="845"/>
        <v>20500</v>
      </c>
      <c r="F1695" t="str">
        <f t="shared" si="846"/>
        <v>0.327868852459016</v>
      </c>
      <c r="G1695" t="str">
        <f t="shared" si="841"/>
        <v>0.327868852459016</v>
      </c>
      <c r="H1695" t="str">
        <f t="shared" si="847"/>
        <v>3.58850242091334+0.938490474290363i</v>
      </c>
      <c r="I1695" t="str">
        <f t="shared" si="848"/>
        <v>613.003266531708i</v>
      </c>
      <c r="J1695" t="str">
        <f t="shared" si="842"/>
        <v>-507.646339268238+134.105498612609i</v>
      </c>
      <c r="K1695" t="str">
        <f t="shared" si="849"/>
        <v>0.298187746751895-1.12876742280731i</v>
      </c>
      <c r="L1695" t="str">
        <f t="shared" si="850"/>
        <v>0.0606351219405193-0.194961607300939i</v>
      </c>
      <c r="M1695" t="str">
        <f t="shared" si="851"/>
        <v>0.358822868692414-1.32372903010825i</v>
      </c>
      <c r="N1695" t="str">
        <f t="shared" si="852"/>
        <v>-1.94708134357289i</v>
      </c>
      <c r="O1695" t="str">
        <f t="shared" si="853"/>
        <v>-0.367467944256147-0.930036187437973i</v>
      </c>
      <c r="P1695" t="str">
        <f t="shared" si="854"/>
        <v>1.36746794425615+0.930036187437973i</v>
      </c>
      <c r="Q1695" t="str">
        <f t="shared" si="855"/>
        <v>-1.36746794425615+1.01704515613492i</v>
      </c>
      <c r="R1695" t="str">
        <f t="shared" si="856"/>
        <v>-0.318171005918333-0.91675309325932i</v>
      </c>
      <c r="S1695" t="str">
        <f t="shared" si="857"/>
        <v>0.21085284748321i</v>
      </c>
      <c r="T1695" t="str">
        <f t="shared" si="858"/>
        <v>0.193300000152768-0.0670872625844778i</v>
      </c>
      <c r="U1695" t="str">
        <f t="shared" si="859"/>
        <v>0.0000500000000000001-0.000910330735173741i</v>
      </c>
      <c r="V1695" t="str">
        <f t="shared" si="860"/>
        <v>0.00002-0.0101957042339459i</v>
      </c>
      <c r="W1695" t="str">
        <f t="shared" si="861"/>
        <v>0.0000422724705603393-0.000835889858950907i</v>
      </c>
      <c r="X1695" t="str">
        <f t="shared" si="862"/>
        <v>0.0000475469148371762-0.00083532125988043i</v>
      </c>
      <c r="Y1695" t="str">
        <f t="shared" si="863"/>
        <v>0.009+0.784644181160587i</v>
      </c>
      <c r="Z1695" t="str">
        <f t="shared" si="864"/>
        <v>-0.0127785421276891-0.00087543975649437i</v>
      </c>
      <c r="AA1695" t="str">
        <f t="shared" si="865"/>
        <v>0.176698918266295-15.3078153642804i</v>
      </c>
      <c r="AB1695" t="str">
        <f t="shared" si="866"/>
        <v>0.646086562520556-0.224232689280205i</v>
      </c>
      <c r="AC1695" t="str">
        <f t="shared" si="867"/>
        <v>0.935007313487796-0.935703355593447i</v>
      </c>
      <c r="AD1695" t="str">
        <f t="shared" si="868"/>
        <v>0.465150589568621+0.225677676732074i</v>
      </c>
      <c r="AE1695" t="str">
        <f t="shared" si="869"/>
        <v>-0.00574637919415749-0.00329104301826497i</v>
      </c>
      <c r="AF1695" t="str">
        <f t="shared" si="870"/>
        <v>-6.10217376973799-0.887735904508151i</v>
      </c>
      <c r="AG1695" t="str">
        <f t="shared" si="871"/>
        <v>1.01280330220401-0.0256316356720569i</v>
      </c>
      <c r="AH1695" t="str">
        <f t="shared" si="872"/>
        <v>0.0310882869066714+0.025652194359784i</v>
      </c>
      <c r="AI1695">
        <f t="shared" si="873"/>
        <v>-27.892758309149425</v>
      </c>
      <c r="AJ1695">
        <f t="shared" si="874"/>
        <v>39.527409628880349</v>
      </c>
      <c r="AK1695"/>
      <c r="AL1695"/>
      <c r="AM1695"/>
      <c r="AN1695"/>
    </row>
    <row r="1696" spans="1:40" x14ac:dyDescent="0.35">
      <c r="A1696"/>
      <c r="B1696">
        <f t="shared" si="840"/>
        <v>156200</v>
      </c>
      <c r="C1696" s="237" t="str">
        <f t="shared" si="843"/>
        <v>-1.32178058703306E-06+0.00661592301681953i</v>
      </c>
      <c r="D1696" s="208" t="str">
        <f t="shared" si="844"/>
        <v>-2.51367133583696+0.0507220764622831i</v>
      </c>
      <c r="E1696" t="str">
        <f t="shared" si="845"/>
        <v>20500</v>
      </c>
      <c r="F1696" t="str">
        <f t="shared" si="846"/>
        <v>0.327868852459016</v>
      </c>
      <c r="G1696" t="str">
        <f t="shared" si="841"/>
        <v>0.327868852459016</v>
      </c>
      <c r="H1696" t="str">
        <f t="shared" si="847"/>
        <v>3.5888173857839+0.937978793473512i</v>
      </c>
      <c r="I1696" t="str">
        <f t="shared" si="848"/>
        <v>613.395965613407i</v>
      </c>
      <c r="J1696" t="str">
        <f t="shared" si="842"/>
        <v>-508.298240949856+134.191408605313i</v>
      </c>
      <c r="K1696" t="str">
        <f t="shared" si="849"/>
        <v>0.297829531127094-1.12813650552014i</v>
      </c>
      <c r="L1696" t="str">
        <f t="shared" si="850"/>
        <v>0.0605643461959663-0.194858789844292i</v>
      </c>
      <c r="M1696" t="str">
        <f t="shared" si="851"/>
        <v>0.35839387732306-1.32299529536443i</v>
      </c>
      <c r="N1696" t="str">
        <f t="shared" si="852"/>
        <v>-1.9483286730691i</v>
      </c>
      <c r="O1696" t="str">
        <f t="shared" si="853"/>
        <v>-0.368627719665522-0.929577110461632i</v>
      </c>
      <c r="P1696" t="str">
        <f t="shared" si="854"/>
        <v>1.36862771966552+0.929577110461632i</v>
      </c>
      <c r="Q1696" t="str">
        <f t="shared" si="855"/>
        <v>-1.36862771966552+1.01875156260747i</v>
      </c>
      <c r="R1696" t="str">
        <f t="shared" si="856"/>
        <v>-0.318150047692525-0.916021903310875i</v>
      </c>
      <c r="S1696" t="str">
        <f t="shared" si="857"/>
        <v>0.210987922978074i</v>
      </c>
      <c r="T1696" t="str">
        <f t="shared" si="858"/>
        <v>0.193269558781984-0.067125817758021i</v>
      </c>
      <c r="U1696" t="str">
        <f t="shared" si="859"/>
        <v>0.0000499999999999998-0.000909747937007812i</v>
      </c>
      <c r="V1696" t="str">
        <f t="shared" si="860"/>
        <v>0.00002-0.0101891768944875i</v>
      </c>
      <c r="W1696" t="str">
        <f t="shared" si="861"/>
        <v>0.0000422724691354551-0.000835354944120119i</v>
      </c>
      <c r="X1696" t="str">
        <f t="shared" si="862"/>
        <v>0.0000475401479302421-0.000834786751735161i</v>
      </c>
      <c r="Y1696" t="str">
        <f t="shared" si="863"/>
        <v>0.009+0.785146835985161i</v>
      </c>
      <c r="Z1696" t="str">
        <f t="shared" si="864"/>
        <v>-0.0127621756948945-0.000874585661163612i</v>
      </c>
      <c r="AA1696" t="str">
        <f t="shared" si="865"/>
        <v>0.176472160539188-15.2979969806273i</v>
      </c>
      <c r="AB1696" t="str">
        <f t="shared" si="866"/>
        <v>0.645984815181743-0.22436155622031i</v>
      </c>
      <c r="AC1696" t="str">
        <f t="shared" si="867"/>
        <v>0.934687719264693-0.935044679418339i</v>
      </c>
      <c r="AD1696" t="str">
        <f t="shared" si="868"/>
        <v>0.465449411930356+0.225588114187957i</v>
      </c>
      <c r="AE1696" t="str">
        <f t="shared" si="869"/>
        <v>-0.00574285104214283-0.00328607052961797i</v>
      </c>
      <c r="AF1696" t="str">
        <f t="shared" si="870"/>
        <v>-6.10248872162086-0.887256717011229i</v>
      </c>
      <c r="AG1696" t="str">
        <f t="shared" si="871"/>
        <v>1.01279013025407-0.0256318939087223i</v>
      </c>
      <c r="AH1696" t="str">
        <f t="shared" si="872"/>
        <v>0.0310760049482147+0.0256174774953735i</v>
      </c>
      <c r="AI1696">
        <f t="shared" si="873"/>
        <v>-27.899563161052047</v>
      </c>
      <c r="AJ1696">
        <f t="shared" si="874"/>
        <v>39.500434592435532</v>
      </c>
      <c r="AK1696"/>
      <c r="AL1696"/>
      <c r="AM1696"/>
      <c r="AN1696"/>
    </row>
    <row r="1697" spans="1:40" x14ac:dyDescent="0.35">
      <c r="A1697"/>
      <c r="B1697">
        <f t="shared" si="840"/>
        <v>156300</v>
      </c>
      <c r="C1697" s="237" t="str">
        <f t="shared" si="843"/>
        <v>-0.0000013200897902322+0.00661169018093396i</v>
      </c>
      <c r="D1697" s="208" t="str">
        <f t="shared" si="844"/>
        <v>-2.51367132287418+0.0506896247204937i</v>
      </c>
      <c r="E1697" t="str">
        <f t="shared" si="845"/>
        <v>20500</v>
      </c>
      <c r="F1697" t="str">
        <f t="shared" si="846"/>
        <v>0.327868852459016</v>
      </c>
      <c r="G1697" t="str">
        <f t="shared" si="841"/>
        <v>0.327868852459016</v>
      </c>
      <c r="H1697" t="str">
        <f t="shared" si="847"/>
        <v>3.5891318060198+0.93746761334781i</v>
      </c>
      <c r="I1697" t="str">
        <f t="shared" si="848"/>
        <v>613.788664695106i</v>
      </c>
      <c r="J1697" t="str">
        <f t="shared" si="842"/>
        <v>-508.950560115741+134.277318598019i</v>
      </c>
      <c r="K1697" t="str">
        <f t="shared" si="849"/>
        <v>0.297471946541871-1.12750623405313i</v>
      </c>
      <c r="L1697" t="str">
        <f t="shared" si="850"/>
        <v>0.0604936903163103-0.19475606672034i</v>
      </c>
      <c r="M1697" t="str">
        <f t="shared" si="851"/>
        <v>0.357965636858181-1.32226230077347i</v>
      </c>
      <c r="N1697" t="str">
        <f t="shared" si="852"/>
        <v>-1.9495760025653i</v>
      </c>
      <c r="O1697" t="str">
        <f t="shared" si="853"/>
        <v>-0.369786921552576-0.929116587220715i</v>
      </c>
      <c r="P1697" t="str">
        <f t="shared" si="854"/>
        <v>1.36978692155258+0.929116587220715i</v>
      </c>
      <c r="Q1697" t="str">
        <f t="shared" si="855"/>
        <v>-1.36978692155258+1.02045941534458i</v>
      </c>
      <c r="R1697" t="str">
        <f t="shared" si="856"/>
        <v>-0.318129071903947-0.915291549519882i</v>
      </c>
      <c r="S1697" t="str">
        <f t="shared" si="857"/>
        <v>0.211122998472939i</v>
      </c>
      <c r="T1697" t="str">
        <f t="shared" si="858"/>
        <v>0.19323909641158-0.0671643635617745i</v>
      </c>
      <c r="U1697" t="str">
        <f t="shared" si="859"/>
        <v>0.00005-0.000909165884584906i</v>
      </c>
      <c r="V1697" t="str">
        <f t="shared" si="860"/>
        <v>0.00002-0.010182657907351i</v>
      </c>
      <c r="W1697" t="str">
        <f t="shared" si="861"/>
        <v>0.000042272467709659-0.000834820713905861i</v>
      </c>
      <c r="X1697" t="str">
        <f t="shared" si="862"/>
        <v>0.0000475333940031226-0.000834252927603893i</v>
      </c>
      <c r="Y1697" t="str">
        <f t="shared" si="863"/>
        <v>0.009+0.785649490809735i</v>
      </c>
      <c r="Z1697" t="str">
        <f t="shared" si="864"/>
        <v>-0.0127458406996868-0.000873733223188919i</v>
      </c>
      <c r="AA1697" t="str">
        <f t="shared" si="865"/>
        <v>0.176245839400928-15.2881911954983i</v>
      </c>
      <c r="AB1697" t="str">
        <f t="shared" si="866"/>
        <v>0.645882997653729-0.224490391842798i</v>
      </c>
      <c r="AC1697" t="str">
        <f t="shared" si="867"/>
        <v>0.934368736571392-0.934386584592635i</v>
      </c>
      <c r="AD1697" t="str">
        <f t="shared" si="868"/>
        <v>0.465748166677127+0.225498177167259i</v>
      </c>
      <c r="AE1697" t="str">
        <f t="shared" si="869"/>
        <v>-0.00573932668947829-0.00328110349110879i</v>
      </c>
      <c r="AF1697" t="str">
        <f t="shared" si="870"/>
        <v>-6.10280312889398-0.886777988627316i</v>
      </c>
      <c r="AG1697" t="str">
        <f t="shared" si="871"/>
        <v>1.01277695443254-0.0256321481382521i</v>
      </c>
      <c r="AH1697" t="str">
        <f t="shared" si="872"/>
        <v>0.0310637286338841+0.0255827970909169i</v>
      </c>
      <c r="AI1697">
        <f t="shared" si="873"/>
        <v>-27.906365475305492</v>
      </c>
      <c r="AJ1697">
        <f t="shared" si="874"/>
        <v>39.473452208032583</v>
      </c>
      <c r="AK1697"/>
      <c r="AL1697"/>
      <c r="AM1697"/>
      <c r="AN1697"/>
    </row>
    <row r="1698" spans="1:40" x14ac:dyDescent="0.35">
      <c r="A1698"/>
      <c r="B1698">
        <f t="shared" si="840"/>
        <v>156400</v>
      </c>
      <c r="C1698" s="237" t="str">
        <f t="shared" si="843"/>
        <v>-1.31840223561056E-06+0.00660746275788129i</v>
      </c>
      <c r="D1698" s="208" t="str">
        <f t="shared" si="844"/>
        <v>-2.51367130993627+0.0506572144770899i</v>
      </c>
      <c r="E1698" t="str">
        <f t="shared" si="845"/>
        <v>20500</v>
      </c>
      <c r="F1698" t="str">
        <f t="shared" si="846"/>
        <v>0.327868852459016</v>
      </c>
      <c r="G1698" t="str">
        <f t="shared" si="841"/>
        <v>0.327868852459016</v>
      </c>
      <c r="H1698" t="str">
        <f t="shared" si="847"/>
        <v>3.58944568283986+0.93695693329737i</v>
      </c>
      <c r="I1698" t="str">
        <f t="shared" si="848"/>
        <v>614.181363776805i</v>
      </c>
      <c r="J1698" t="str">
        <f t="shared" si="842"/>
        <v>-509.603296765892+134.363228590724i</v>
      </c>
      <c r="K1698" t="str">
        <f t="shared" si="849"/>
        <v>0.297114991549343-1.12687660753761i</v>
      </c>
      <c r="L1698" t="str">
        <f t="shared" si="850"/>
        <v>0.0604231540406076-0.19465343782914i</v>
      </c>
      <c r="M1698" t="str">
        <f t="shared" si="851"/>
        <v>0.357538145589951-1.32153004536675i</v>
      </c>
      <c r="N1698" t="str">
        <f t="shared" si="852"/>
        <v>-1.9508233320615i</v>
      </c>
      <c r="O1698" t="str">
        <f t="shared" si="853"/>
        <v>-0.370945548113795-0.928654618431716i</v>
      </c>
      <c r="P1698" t="str">
        <f t="shared" si="854"/>
        <v>1.3709455481138+0.928654618431716i</v>
      </c>
      <c r="Q1698" t="str">
        <f t="shared" si="855"/>
        <v>-1.3709455481138+1.02216871362978i</v>
      </c>
      <c r="R1698" t="str">
        <f t="shared" si="856"/>
        <v>-0.318108078543702-0.914562030269561i</v>
      </c>
      <c r="S1698" t="str">
        <f t="shared" si="857"/>
        <v>0.211258073967803i</v>
      </c>
      <c r="T1698" t="str">
        <f t="shared" si="858"/>
        <v>0.193208613038831-0.0672028999867411i</v>
      </c>
      <c r="U1698" t="str">
        <f t="shared" si="859"/>
        <v>0.0000500000000000002-0.000908584576474561i</v>
      </c>
      <c r="V1698" t="str">
        <f t="shared" si="860"/>
        <v>0.00002-0.0101761472565151i</v>
      </c>
      <c r="W1698" t="str">
        <f t="shared" si="861"/>
        <v>0.0000422724662829504-0.000834287166994917i</v>
      </c>
      <c r="X1698" t="str">
        <f t="shared" si="862"/>
        <v>0.0000475266530226316-0.000833719786174784i</v>
      </c>
      <c r="Y1698" t="str">
        <f t="shared" si="863"/>
        <v>0.009+0.78615214563431i</v>
      </c>
      <c r="Z1698" t="str">
        <f t="shared" si="864"/>
        <v>-0.0127295370615796-0.000872882437944249i</v>
      </c>
      <c r="AA1698" t="str">
        <f t="shared" si="865"/>
        <v>0.176019953730501-15.2783979846379i</v>
      </c>
      <c r="AB1698" t="str">
        <f t="shared" si="866"/>
        <v>0.645781109927408-0.224619196117598i</v>
      </c>
      <c r="AC1698" t="str">
        <f t="shared" si="867"/>
        <v>0.934050364064933-0.933729070343149i</v>
      </c>
      <c r="AD1698" t="str">
        <f t="shared" si="868"/>
        <v>0.466046853360366+0.225407865685806i</v>
      </c>
      <c r="AE1698" t="str">
        <f t="shared" si="869"/>
        <v>-0.00573580612495167-0.00327614189377646i</v>
      </c>
      <c r="AF1698" t="str">
        <f t="shared" si="870"/>
        <v>-6.10311699277613-0.88629971882028i</v>
      </c>
      <c r="AG1698" t="str">
        <f t="shared" si="871"/>
        <v>1.0127637747475-0.0256323983434024i</v>
      </c>
      <c r="AH1698" t="str">
        <f t="shared" si="872"/>
        <v>0.0310514579376512+0.0255481530861996i</v>
      </c>
      <c r="AI1698">
        <f t="shared" si="873"/>
        <v>-27.913165257330419</v>
      </c>
      <c r="AJ1698">
        <f t="shared" si="874"/>
        <v>39.446462483119952</v>
      </c>
      <c r="AK1698"/>
      <c r="AL1698"/>
      <c r="AM1698"/>
      <c r="AN1698"/>
    </row>
    <row r="1699" spans="1:40" x14ac:dyDescent="0.35">
      <c r="A1699"/>
      <c r="B1699">
        <f t="shared" si="840"/>
        <v>156500</v>
      </c>
      <c r="C1699" s="237" t="str">
        <f t="shared" si="843"/>
        <v>-1.31671791488414E-06+0.00660324073728561i</v>
      </c>
      <c r="D1699" s="208" t="str">
        <f t="shared" si="844"/>
        <v>-2.51367129702314+0.050624845652523i</v>
      </c>
      <c r="E1699" t="str">
        <f t="shared" si="845"/>
        <v>20500</v>
      </c>
      <c r="F1699" t="str">
        <f t="shared" si="846"/>
        <v>0.327868852459016</v>
      </c>
      <c r="G1699" t="str">
        <f t="shared" si="841"/>
        <v>0.327868852459016</v>
      </c>
      <c r="H1699" t="str">
        <f t="shared" si="847"/>
        <v>3.5897590174595+0.93644675270693i</v>
      </c>
      <c r="I1699" t="str">
        <f t="shared" si="848"/>
        <v>614.574062858503i</v>
      </c>
      <c r="J1699" t="str">
        <f t="shared" si="842"/>
        <v>-510.256450900308+134.449138583429i</v>
      </c>
      <c r="K1699" t="str">
        <f t="shared" si="849"/>
        <v>0.296758664706677-1.12624762510607i</v>
      </c>
      <c r="L1699" t="str">
        <f t="shared" si="850"/>
        <v>0.0603527371085952-0.19455090307079i</v>
      </c>
      <c r="M1699" t="str">
        <f t="shared" si="851"/>
        <v>0.357111401815272-1.32079852817686i</v>
      </c>
      <c r="N1699" t="str">
        <f t="shared" si="852"/>
        <v>-1.95207066155771i</v>
      </c>
      <c r="O1699" t="str">
        <f t="shared" si="853"/>
        <v>-0.372103597546563-0.928191204813375i</v>
      </c>
      <c r="P1699" t="str">
        <f t="shared" si="854"/>
        <v>1.37210359754656+0.928191204813375i</v>
      </c>
      <c r="Q1699" t="str">
        <f t="shared" si="855"/>
        <v>-1.37210359754656+1.02387945674433i</v>
      </c>
      <c r="R1699" t="str">
        <f t="shared" si="856"/>
        <v>-0.318087067602908-0.913833343947259i</v>
      </c>
      <c r="S1699" t="str">
        <f t="shared" si="857"/>
        <v>0.211393149462667i</v>
      </c>
      <c r="T1699" t="str">
        <f t="shared" si="858"/>
        <v>0.193178108661012-0.067241427023923i</v>
      </c>
      <c r="U1699" t="str">
        <f t="shared" si="859"/>
        <v>0.0000499999999999999-0.000908004011249972i</v>
      </c>
      <c r="V1699" t="str">
        <f t="shared" si="860"/>
        <v>0.00002-0.0101696449259997i</v>
      </c>
      <c r="W1699" t="str">
        <f t="shared" si="861"/>
        <v>0.0000422724648553291-0.00083375430207744i</v>
      </c>
      <c r="X1699" t="str">
        <f t="shared" si="862"/>
        <v>0.0000475199249556888-0.000833187326139348i</v>
      </c>
      <c r="Y1699" t="str">
        <f t="shared" si="863"/>
        <v>0.009+0.786654800458884i</v>
      </c>
      <c r="Z1699" t="str">
        <f t="shared" si="864"/>
        <v>-0.0127132647003438-0.000872033300820023i</v>
      </c>
      <c r="AA1699" t="str">
        <f t="shared" si="865"/>
        <v>0.175794502410495-15.268617323853i</v>
      </c>
      <c r="AB1699" t="str">
        <f t="shared" si="866"/>
        <v>0.645679151993671-0.224747969014635i</v>
      </c>
      <c r="AC1699" t="str">
        <f t="shared" si="867"/>
        <v>0.933732600406088-0.933072135897675i</v>
      </c>
      <c r="AD1699" t="str">
        <f t="shared" si="868"/>
        <v>0.466345471531424+0.225317179759923i</v>
      </c>
      <c r="AE1699" t="str">
        <f t="shared" si="869"/>
        <v>-0.00573228933738815-0.00327118572868487i</v>
      </c>
      <c r="AF1699" t="str">
        <f t="shared" si="870"/>
        <v>-6.10343031448264-0.885821907054407i</v>
      </c>
      <c r="AG1699" t="str">
        <f t="shared" si="871"/>
        <v>1.012750591207-0.0256326445069693i</v>
      </c>
      <c r="AH1699" t="str">
        <f t="shared" si="872"/>
        <v>0.0310391928335782+0.0255135454211708i</v>
      </c>
      <c r="AI1699">
        <f t="shared" si="873"/>
        <v>-27.919962512538298</v>
      </c>
      <c r="AJ1699">
        <f t="shared" si="874"/>
        <v>39.419465425123207</v>
      </c>
      <c r="AK1699"/>
      <c r="AL1699"/>
      <c r="AM1699"/>
      <c r="AN1699"/>
    </row>
    <row r="1700" spans="1:40" x14ac:dyDescent="0.35">
      <c r="A1700"/>
      <c r="B1700">
        <f t="shared" si="840"/>
        <v>156600</v>
      </c>
      <c r="C1700" s="237" t="str">
        <f t="shared" si="843"/>
        <v>-1.31503681979526E-06+0.00659902410879733i</v>
      </c>
      <c r="D1700" s="208" t="str">
        <f t="shared" si="844"/>
        <v>-2.51367128413474+0.0505925181674462i</v>
      </c>
      <c r="E1700" t="str">
        <f t="shared" si="845"/>
        <v>20500</v>
      </c>
      <c r="F1700" t="str">
        <f t="shared" si="846"/>
        <v>0.327868852459016</v>
      </c>
      <c r="G1700" t="str">
        <f t="shared" si="841"/>
        <v>0.327868852459016</v>
      </c>
      <c r="H1700" t="str">
        <f t="shared" si="847"/>
        <v>3.59007181109093+0.935937070961887i</v>
      </c>
      <c r="I1700" t="str">
        <f t="shared" si="848"/>
        <v>614.966761940202i</v>
      </c>
      <c r="J1700" t="str">
        <f t="shared" si="842"/>
        <v>-510.910022518991+134.535048576134i</v>
      </c>
      <c r="K1700" t="str">
        <f t="shared" si="849"/>
        <v>0.296402964575057-1.12561928589218i</v>
      </c>
      <c r="L1700" t="str">
        <f t="shared" si="850"/>
        <v>0.0602824392606877-0.194448462345436i</v>
      </c>
      <c r="M1700" t="str">
        <f t="shared" si="851"/>
        <v>0.356685403835745-1.32006774823762i</v>
      </c>
      <c r="N1700" t="str">
        <f t="shared" si="852"/>
        <v>-1.95331799105391i</v>
      </c>
      <c r="O1700" t="str">
        <f t="shared" si="853"/>
        <v>-0.373261068049132-0.927726347086694i</v>
      </c>
      <c r="P1700" t="str">
        <f t="shared" si="854"/>
        <v>1.37326106804913+0.927726347086694i</v>
      </c>
      <c r="Q1700" t="str">
        <f t="shared" si="855"/>
        <v>-1.37326106804913+1.02559164396722i</v>
      </c>
      <c r="R1700" t="str">
        <f t="shared" si="856"/>
        <v>-0.318066039072675-0.913105488944452i</v>
      </c>
      <c r="S1700" t="str">
        <f t="shared" si="857"/>
        <v>0.211528224957532i</v>
      </c>
      <c r="T1700" t="str">
        <f t="shared" si="858"/>
        <v>0.193147583275399-0.067279944664316i</v>
      </c>
      <c r="U1700" t="str">
        <f t="shared" si="859"/>
        <v>0.0000500000000000001-0.000907424187488002i</v>
      </c>
      <c r="V1700" t="str">
        <f t="shared" si="860"/>
        <v>0.00002-0.0101631508998656i</v>
      </c>
      <c r="W1700" t="str">
        <f t="shared" si="861"/>
        <v>0.0000422724634267961-0.000833222117846943i</v>
      </c>
      <c r="X1700" t="str">
        <f t="shared" si="862"/>
        <v>0.0000475132097693204-0.000832655546192444i</v>
      </c>
      <c r="Y1700" t="str">
        <f t="shared" si="863"/>
        <v>0.009+0.787157455283459i</v>
      </c>
      <c r="Z1700" t="str">
        <f t="shared" si="864"/>
        <v>-0.0126970235360074-0.000871185807223061i</v>
      </c>
      <c r="AA1700" t="str">
        <f t="shared" si="865"/>
        <v>0.175569484327081-15.2588491890124i</v>
      </c>
      <c r="AB1700" t="str">
        <f t="shared" si="866"/>
        <v>0.645577123843414-0.224876710503814i</v>
      </c>
      <c r="AC1700" t="str">
        <f t="shared" si="867"/>
        <v>0.933415444259354-0.932415780485002i</v>
      </c>
      <c r="AD1700" t="str">
        <f t="shared" si="868"/>
        <v>0.46664402074155+0.225226119406446i</v>
      </c>
      <c r="AE1700" t="str">
        <f t="shared" si="869"/>
        <v>-0.00572877631564973-0.00326623498692278i</v>
      </c>
      <c r="AF1700" t="str">
        <f t="shared" si="870"/>
        <v>-6.10374309522567-0.885344552794441i</v>
      </c>
      <c r="AG1700" t="str">
        <f t="shared" si="871"/>
        <v>1.01273740381912-0.0256328866117868i</v>
      </c>
      <c r="AH1700" t="str">
        <f t="shared" si="872"/>
        <v>0.031026933295815+0.0254789740359431i</v>
      </c>
      <c r="AI1700">
        <f t="shared" si="873"/>
        <v>-27.926757246331782</v>
      </c>
      <c r="AJ1700">
        <f t="shared" si="874"/>
        <v>39.392461041447518</v>
      </c>
      <c r="AK1700"/>
      <c r="AL1700"/>
      <c r="AM1700"/>
      <c r="AN1700"/>
    </row>
    <row r="1701" spans="1:40" x14ac:dyDescent="0.35">
      <c r="A1701"/>
      <c r="B1701">
        <f t="shared" si="840"/>
        <v>156700</v>
      </c>
      <c r="C1701" s="237" t="str">
        <f t="shared" si="843"/>
        <v>-1.31335894211265E-06+0.00659481286209334i</v>
      </c>
      <c r="D1701" s="208" t="str">
        <f t="shared" si="844"/>
        <v>-2.51367127127101+0.0505602319427156i</v>
      </c>
      <c r="E1701" t="str">
        <f t="shared" si="845"/>
        <v>20500</v>
      </c>
      <c r="F1701" t="str">
        <f t="shared" si="846"/>
        <v>0.327868852459016</v>
      </c>
      <c r="G1701" t="str">
        <f t="shared" si="841"/>
        <v>0.327868852459016</v>
      </c>
      <c r="H1701" t="str">
        <f t="shared" si="847"/>
        <v>3.59038406494306+0.935427887448275i</v>
      </c>
      <c r="I1701" t="str">
        <f t="shared" si="848"/>
        <v>615.359461021901i</v>
      </c>
      <c r="J1701" t="str">
        <f t="shared" si="842"/>
        <v>-511.56401162194+134.620958568839i</v>
      </c>
      <c r="K1701" t="str">
        <f t="shared" si="849"/>
        <v>0.296047889719686-1.12499158903084i</v>
      </c>
      <c r="L1701" t="str">
        <f t="shared" si="850"/>
        <v>0.0602122602379779-0.194346115553267i</v>
      </c>
      <c r="M1701" t="str">
        <f t="shared" si="851"/>
        <v>0.356260149957664-1.31933770458411i</v>
      </c>
      <c r="N1701" t="str">
        <f t="shared" si="852"/>
        <v>-1.95456532055011i</v>
      </c>
      <c r="O1701" t="str">
        <f t="shared" si="853"/>
        <v>-0.374417957820684-0.927260045974908i</v>
      </c>
      <c r="P1701" t="str">
        <f t="shared" si="854"/>
        <v>1.37441795782068+0.927260045974908i</v>
      </c>
      <c r="Q1701" t="str">
        <f t="shared" si="855"/>
        <v>-1.37441795782068+1.0273052745752i</v>
      </c>
      <c r="R1701" t="str">
        <f t="shared" si="856"/>
        <v>-0.318044992944105-0.912378463656705i</v>
      </c>
      <c r="S1701" t="str">
        <f t="shared" si="857"/>
        <v>0.211663300452396i</v>
      </c>
      <c r="T1701" t="str">
        <f t="shared" si="858"/>
        <v>0.193117036879265-0.0673184528989083i</v>
      </c>
      <c r="U1701" t="str">
        <f t="shared" si="859"/>
        <v>0.0000499999999999998-0.000906845103769115i</v>
      </c>
      <c r="V1701" t="str">
        <f t="shared" si="860"/>
        <v>0.00002-0.0101566651622141i</v>
      </c>
      <c r="W1701" t="str">
        <f t="shared" si="861"/>
        <v>0.0000422724619973502-0.000832690613000242i</v>
      </c>
      <c r="X1701" t="str">
        <f t="shared" si="862"/>
        <v>0.0000475065074306565-0.000832124445032263i</v>
      </c>
      <c r="Y1701" t="str">
        <f t="shared" si="863"/>
        <v>0.009+0.787660110108033i</v>
      </c>
      <c r="Z1701" t="str">
        <f t="shared" si="864"/>
        <v>-0.0126808134888532-0.00087033995257649i</v>
      </c>
      <c r="AA1701" t="str">
        <f t="shared" si="865"/>
        <v>0.175344898370002-15.2490935560468i</v>
      </c>
      <c r="AB1701" t="str">
        <f t="shared" si="866"/>
        <v>0.645475025467521-0.225005420555013i</v>
      </c>
      <c r="AC1701" t="str">
        <f t="shared" si="867"/>
        <v>0.933098894292953-0.931760003334905i</v>
      </c>
      <c r="AD1701" t="str">
        <f t="shared" si="868"/>
        <v>0.46694250054189+0.225134684642712i</v>
      </c>
      <c r="AE1701" t="str">
        <f t="shared" si="869"/>
        <v>-0.00572526704863516-0.00326128965960358i</v>
      </c>
      <c r="AF1701" t="str">
        <f t="shared" si="870"/>
        <v>-6.10405533621407-0.884867655505559i</v>
      </c>
      <c r="AG1701" t="str">
        <f t="shared" si="871"/>
        <v>1.01272421259195-0.0256331246407273i</v>
      </c>
      <c r="AH1701" t="str">
        <f t="shared" si="872"/>
        <v>0.0310146792985992+0.0254444388707904i</v>
      </c>
      <c r="AI1701">
        <f t="shared" si="873"/>
        <v>-27.933549464104942</v>
      </c>
      <c r="AJ1701">
        <f t="shared" si="874"/>
        <v>39.365449339475674</v>
      </c>
      <c r="AK1701"/>
      <c r="AL1701"/>
      <c r="AM1701"/>
      <c r="AN1701"/>
    </row>
    <row r="1702" spans="1:40" x14ac:dyDescent="0.35">
      <c r="A1702"/>
      <c r="B1702">
        <f t="shared" si="840"/>
        <v>156800</v>
      </c>
      <c r="C1702" s="237" t="str">
        <f t="shared" si="843"/>
        <v>-1.31168427363125E-06+0.00659060698687685i</v>
      </c>
      <c r="D1702" s="208" t="str">
        <f t="shared" si="844"/>
        <v>-2.51367125843189+0.0505279868993892i</v>
      </c>
      <c r="E1702" t="str">
        <f t="shared" si="845"/>
        <v>20500</v>
      </c>
      <c r="F1702" t="str">
        <f t="shared" si="846"/>
        <v>0.327868852459016</v>
      </c>
      <c r="G1702" t="str">
        <f t="shared" si="841"/>
        <v>0.327868852459016</v>
      </c>
      <c r="H1702" t="str">
        <f t="shared" si="847"/>
        <v>3.59069578022152+0.934919201552784i</v>
      </c>
      <c r="I1702" t="str">
        <f t="shared" si="848"/>
        <v>615.752160103599i</v>
      </c>
      <c r="J1702" t="str">
        <f t="shared" si="842"/>
        <v>-512.218418209156+134.706868561544i</v>
      </c>
      <c r="K1702" t="str">
        <f t="shared" si="849"/>
        <v>0.29569343870976-1.12436453365807i</v>
      </c>
      <c r="L1702" t="str">
        <f t="shared" si="850"/>
        <v>0.0601421997822316-0.194243862594519i</v>
      </c>
      <c r="M1702" t="str">
        <f t="shared" si="851"/>
        <v>0.355835638491992-1.31860839625259i</v>
      </c>
      <c r="N1702" t="str">
        <f t="shared" si="852"/>
        <v>-1.95581265004632i</v>
      </c>
      <c r="O1702" t="str">
        <f t="shared" si="853"/>
        <v>-0.375574265061302-0.9267923022035i</v>
      </c>
      <c r="P1702" t="str">
        <f t="shared" si="854"/>
        <v>1.3755742650613+0.9267923022035i</v>
      </c>
      <c r="Q1702" t="str">
        <f t="shared" si="855"/>
        <v>-1.3755742650613+1.02902034784282i</v>
      </c>
      <c r="R1702" t="str">
        <f t="shared" si="856"/>
        <v>-0.318023929208276-0.911652266483668i</v>
      </c>
      <c r="S1702" t="str">
        <f t="shared" si="857"/>
        <v>0.211798375947261i</v>
      </c>
      <c r="T1702" t="str">
        <f t="shared" si="858"/>
        <v>0.193086469469881-0.0673569517186796i</v>
      </c>
      <c r="U1702" t="str">
        <f t="shared" si="859"/>
        <v>0.00005-0.000906266758677429i</v>
      </c>
      <c r="V1702" t="str">
        <f t="shared" si="860"/>
        <v>0.00002-0.0101501876971872i</v>
      </c>
      <c r="W1702" t="str">
        <f t="shared" si="861"/>
        <v>0.0000422724605669924-0.00083215978623751i</v>
      </c>
      <c r="X1702" t="str">
        <f t="shared" si="862"/>
        <v>0.0000474998179069331-0.0008315940213603i</v>
      </c>
      <c r="Y1702" t="str">
        <f t="shared" si="863"/>
        <v>0.009+0.788162764932607i</v>
      </c>
      <c r="Z1702" t="str">
        <f t="shared" si="864"/>
        <v>-0.0126646344794188-0.000869495732319694i</v>
      </c>
      <c r="AA1702" t="str">
        <f t="shared" si="865"/>
        <v>0.175120743432557-15.2393504009487i</v>
      </c>
      <c r="AB1702" t="str">
        <f t="shared" si="866"/>
        <v>0.645372856856872-0.225134099138083i</v>
      </c>
      <c r="AC1702" t="str">
        <f t="shared" si="867"/>
        <v>0.932782949178827-0.931104803678112i</v>
      </c>
      <c r="AD1702" t="str">
        <f t="shared" si="868"/>
        <v>0.4672409104835+0.225042875486561i</v>
      </c>
      <c r="AE1702" t="str">
        <f t="shared" si="869"/>
        <v>-0.00572176152527988-0.00325634973786524i</v>
      </c>
      <c r="AF1702" t="str">
        <f t="shared" si="870"/>
        <v>-6.10436703865341-0.884391214653395i</v>
      </c>
      <c r="AG1702" t="str">
        <f t="shared" si="871"/>
        <v>1.01271101753359-0.0256333585767022i</v>
      </c>
      <c r="AH1702" t="str">
        <f t="shared" si="872"/>
        <v>0.0310024308162561+0.025409939866148i</v>
      </c>
      <c r="AI1702">
        <f t="shared" si="873"/>
        <v>-27.940339171243139</v>
      </c>
      <c r="AJ1702">
        <f t="shared" si="874"/>
        <v>39.338430326568599</v>
      </c>
      <c r="AK1702"/>
      <c r="AL1702"/>
      <c r="AM1702"/>
      <c r="AN1702"/>
    </row>
    <row r="1703" spans="1:40" x14ac:dyDescent="0.35">
      <c r="A1703"/>
      <c r="B1703">
        <f t="shared" si="840"/>
        <v>156900</v>
      </c>
      <c r="C1703" s="237" t="str">
        <f t="shared" si="843"/>
        <v>-1.31001280617212E-06+0.00658640647287726i</v>
      </c>
      <c r="D1703" s="208" t="str">
        <f t="shared" si="844"/>
        <v>-2.5136712456173+0.0504957829587257i</v>
      </c>
      <c r="E1703" t="str">
        <f t="shared" si="845"/>
        <v>20500</v>
      </c>
      <c r="F1703" t="str">
        <f t="shared" si="846"/>
        <v>0.327868852459016</v>
      </c>
      <c r="G1703" t="str">
        <f t="shared" si="841"/>
        <v>0.327868852459016</v>
      </c>
      <c r="H1703" t="str">
        <f t="shared" si="847"/>
        <v>3.5910069581287+0.934411012662731i</v>
      </c>
      <c r="I1703" t="str">
        <f t="shared" si="848"/>
        <v>616.144859185298i</v>
      </c>
      <c r="J1703" t="str">
        <f t="shared" si="842"/>
        <v>-512.873242280637+134.79277855425i</v>
      </c>
      <c r="K1703" t="str">
        <f t="shared" si="849"/>
        <v>0.29533961011847-1.12373811891114i</v>
      </c>
      <c r="L1703" t="str">
        <f t="shared" si="850"/>
        <v>0.0600722576358885-0.194141703369474i</v>
      </c>
      <c r="M1703" t="str">
        <f t="shared" si="851"/>
        <v>0.355411867754359-1.31787982228061i</v>
      </c>
      <c r="N1703" t="str">
        <f t="shared" si="852"/>
        <v>-1.95705997954252i</v>
      </c>
      <c r="O1703" t="str">
        <f t="shared" si="853"/>
        <v>-0.376729987971951-0.926323116500206i</v>
      </c>
      <c r="P1703" t="str">
        <f t="shared" si="854"/>
        <v>1.37672998797195+0.926323116500206i</v>
      </c>
      <c r="Q1703" t="str">
        <f t="shared" si="855"/>
        <v>-1.37672998797195+1.03073686304231i</v>
      </c>
      <c r="R1703" t="str">
        <f t="shared" si="856"/>
        <v>-0.318002847856272-0.910926895829084i</v>
      </c>
      <c r="S1703" t="str">
        <f t="shared" si="857"/>
        <v>0.211933451442125i</v>
      </c>
      <c r="T1703" t="str">
        <f t="shared" si="858"/>
        <v>0.193055881044519-0.0673954411146047i</v>
      </c>
      <c r="U1703" t="str">
        <f t="shared" si="859"/>
        <v>0.0000500000000000002-0.000905689150800646i</v>
      </c>
      <c r="V1703" t="str">
        <f t="shared" si="860"/>
        <v>0.00002-0.0101437184889672i</v>
      </c>
      <c r="W1703" t="str">
        <f t="shared" si="861"/>
        <v>0.0000422724591357221-0.000831629636262213i</v>
      </c>
      <c r="X1703" t="str">
        <f t="shared" si="862"/>
        <v>0.0000474931411654898-0.000831064273881383i</v>
      </c>
      <c r="Y1703" t="str">
        <f t="shared" si="863"/>
        <v>0.009+0.788665419757182i</v>
      </c>
      <c r="Z1703" t="str">
        <f t="shared" si="864"/>
        <v>-0.0126484864284956-0.000868653141908232i</v>
      </c>
      <c r="AA1703" t="str">
        <f t="shared" si="865"/>
        <v>0.174897018411588-15.2296196997718i</v>
      </c>
      <c r="AB1703" t="str">
        <f t="shared" si="866"/>
        <v>0.645270618002349-0.225262746222859i</v>
      </c>
      <c r="AC1703" t="str">
        <f t="shared" si="867"/>
        <v>0.932467607592601-0.930450180746378i</v>
      </c>
      <c r="AD1703" t="str">
        <f t="shared" si="868"/>
        <v>0.467539250117328+0.224950691956347i</v>
      </c>
      <c r="AE1703" t="str">
        <f t="shared" si="869"/>
        <v>-0.00571825973455573-0.00325141521287039i</v>
      </c>
      <c r="AF1703" t="str">
        <f t="shared" si="870"/>
        <v>-6.104678203746-0.883915229704005i</v>
      </c>
      <c r="AG1703" t="str">
        <f t="shared" si="871"/>
        <v>1.01269781865212-0.02563358840266i</v>
      </c>
      <c r="AH1703" t="str">
        <f t="shared" si="872"/>
        <v>0.0309901878231984+0.0253754769626137i</v>
      </c>
      <c r="AI1703">
        <f t="shared" si="873"/>
        <v>-27.947126373122828</v>
      </c>
      <c r="AJ1703">
        <f t="shared" si="874"/>
        <v>39.311404010067093</v>
      </c>
      <c r="AK1703"/>
      <c r="AL1703"/>
      <c r="AM1703"/>
      <c r="AN1703"/>
    </row>
    <row r="1704" spans="1:40" x14ac:dyDescent="0.35">
      <c r="A1704"/>
      <c r="B1704">
        <f t="shared" si="840"/>
        <v>157000</v>
      </c>
      <c r="C1704" s="237" t="str">
        <f t="shared" si="843"/>
        <v>-1.30834453158244E-06+0.00658221130985036i</v>
      </c>
      <c r="D1704" s="208" t="str">
        <f t="shared" si="844"/>
        <v>-2.5136712328272+0.0504636200421861i</v>
      </c>
      <c r="E1704" t="str">
        <f t="shared" si="845"/>
        <v>20500</v>
      </c>
      <c r="F1704" t="str">
        <f t="shared" si="846"/>
        <v>0.327868852459016</v>
      </c>
      <c r="G1704" t="str">
        <f t="shared" si="841"/>
        <v>0.327868852459016</v>
      </c>
      <c r="H1704" t="str">
        <f t="shared" si="847"/>
        <v>3.59131759986375+0.933903320166098i</v>
      </c>
      <c r="I1704" t="str">
        <f t="shared" si="848"/>
        <v>616.537558266997i</v>
      </c>
      <c r="J1704" t="str">
        <f t="shared" si="842"/>
        <v>-513.528483836385+134.878688546954i</v>
      </c>
      <c r="K1704" t="str">
        <f t="shared" si="849"/>
        <v>0.294986402522965-1.12311234392847i</v>
      </c>
      <c r="L1704" t="str">
        <f t="shared" si="850"/>
        <v>0.0600024335420588-0.194039637778461i</v>
      </c>
      <c r="M1704" t="str">
        <f t="shared" si="851"/>
        <v>0.354988836065024-1.31715198170693i</v>
      </c>
      <c r="N1704" t="str">
        <f t="shared" si="852"/>
        <v>-1.95830730903872i</v>
      </c>
      <c r="O1704" t="str">
        <f t="shared" si="853"/>
        <v>-0.37788512475453-0.925852489594997i</v>
      </c>
      <c r="P1704" t="str">
        <f t="shared" si="854"/>
        <v>1.37788512475453+0.925852489594997i</v>
      </c>
      <c r="Q1704" t="str">
        <f t="shared" si="855"/>
        <v>-1.37788512475453+1.03245481944372i</v>
      </c>
      <c r="R1704" t="str">
        <f t="shared" si="856"/>
        <v>-0.317981748879157-0.91020235010074i</v>
      </c>
      <c r="S1704" t="str">
        <f t="shared" si="857"/>
        <v>0.212068526936988i</v>
      </c>
      <c r="T1704" t="str">
        <f t="shared" si="858"/>
        <v>0.193025271600449-0.06743392107765i</v>
      </c>
      <c r="U1704" t="str">
        <f t="shared" si="859"/>
        <v>0.0000499999999999999-0.000905112278730068i</v>
      </c>
      <c r="V1704" t="str">
        <f t="shared" si="860"/>
        <v>0.00002-0.0101372575217768i</v>
      </c>
      <c r="W1704" t="str">
        <f t="shared" si="861"/>
        <v>0.0000422724577035388-0.000831100161781114i</v>
      </c>
      <c r="X1704" t="str">
        <f t="shared" si="862"/>
        <v>0.0000474864771737699-0.000830535201303611i</v>
      </c>
      <c r="Y1704" t="str">
        <f t="shared" si="863"/>
        <v>0.009+0.789168074581756i</v>
      </c>
      <c r="Z1704" t="str">
        <f t="shared" si="864"/>
        <v>-0.0126323692571272-0.000867812176813771i</v>
      </c>
      <c r="AA1704" t="str">
        <f t="shared" si="865"/>
        <v>0.17467372220747-15.2199014286315i</v>
      </c>
      <c r="AB1704" t="str">
        <f t="shared" si="866"/>
        <v>0.645168308894825-0.225391361779145i</v>
      </c>
      <c r="AC1704" t="str">
        <f t="shared" si="867"/>
        <v>0.932152868213589-0.929796133772417i</v>
      </c>
      <c r="AD1704" t="str">
        <f t="shared" si="868"/>
        <v>0.467837518994228+0.224858134070925i</v>
      </c>
      <c r="AE1704" t="str">
        <f t="shared" si="869"/>
        <v>-0.00571476166547094-0.00324648607580605i</v>
      </c>
      <c r="AF1704" t="str">
        <f t="shared" si="870"/>
        <v>-6.10498883269095-0.883439700123912i</v>
      </c>
      <c r="AG1704" t="str">
        <f t="shared" si="871"/>
        <v>1.01268461595568-0.0256338141015884i</v>
      </c>
      <c r="AH1704" t="str">
        <f t="shared" si="872"/>
        <v>0.0309779502939247+0.0253410501009445i</v>
      </c>
      <c r="AI1704">
        <f t="shared" si="873"/>
        <v>-27.953911075112142</v>
      </c>
      <c r="AJ1704">
        <f t="shared" si="874"/>
        <v>39.284370397289962</v>
      </c>
      <c r="AK1704"/>
      <c r="AL1704"/>
      <c r="AM1704"/>
      <c r="AN1704"/>
    </row>
    <row r="1705" spans="1:40" x14ac:dyDescent="0.35">
      <c r="A1705"/>
      <c r="B1705">
        <f t="shared" si="840"/>
        <v>157100</v>
      </c>
      <c r="C1705" s="237" t="str">
        <f t="shared" si="843"/>
        <v>-1.30667944173526E-06+0.00657802148757779i</v>
      </c>
      <c r="D1705" s="208" t="str">
        <f t="shared" si="844"/>
        <v>-2.51367122006151+0.0504314980714297i</v>
      </c>
      <c r="E1705" t="str">
        <f t="shared" si="845"/>
        <v>20500</v>
      </c>
      <c r="F1705" t="str">
        <f t="shared" si="846"/>
        <v>0.327868852459016</v>
      </c>
      <c r="G1705" t="str">
        <f t="shared" si="841"/>
        <v>0.327868852459016</v>
      </c>
      <c r="H1705" t="str">
        <f t="shared" si="847"/>
        <v>3.59162770662256+0.933396123451497i</v>
      </c>
      <c r="I1705" t="str">
        <f t="shared" si="848"/>
        <v>616.930257348696i</v>
      </c>
      <c r="J1705" t="str">
        <f t="shared" si="842"/>
        <v>-514.184142876399+134.964598539659i</v>
      </c>
      <c r="K1705" t="str">
        <f t="shared" si="849"/>
        <v>0.29463381450437-1.12248720784967i</v>
      </c>
      <c r="L1705" t="str">
        <f t="shared" si="850"/>
        <v>0.0599327272445204-0.193937665721854i</v>
      </c>
      <c r="M1705" t="str">
        <f t="shared" si="851"/>
        <v>0.35456654174889-1.31642487357152i</v>
      </c>
      <c r="N1705" t="str">
        <f t="shared" si="852"/>
        <v>-1.95955463853492i</v>
      </c>
      <c r="O1705" t="str">
        <f t="shared" si="853"/>
        <v>-0.379039673611841-0.925380422220088i</v>
      </c>
      <c r="P1705" t="str">
        <f t="shared" si="854"/>
        <v>1.37903967361184+0.925380422220088i</v>
      </c>
      <c r="Q1705" t="str">
        <f t="shared" si="855"/>
        <v>-1.37903967361184+1.03417421631483i</v>
      </c>
      <c r="R1705" t="str">
        <f t="shared" si="856"/>
        <v>-0.317960632267992-0.909478627710481i</v>
      </c>
      <c r="S1705" t="str">
        <f t="shared" si="857"/>
        <v>0.212203602431852i</v>
      </c>
      <c r="T1705" t="str">
        <f t="shared" si="858"/>
        <v>0.192994641134941-0.0674723915987773i</v>
      </c>
      <c r="U1705" t="str">
        <f t="shared" si="859"/>
        <v>0.0000500000000000001-0.000904536141060606i</v>
      </c>
      <c r="V1705" t="str">
        <f t="shared" si="860"/>
        <v>0.00002-0.0101308047798788i</v>
      </c>
      <c r="W1705" t="str">
        <f t="shared" si="861"/>
        <v>0.0000422724562704439-0.000830571361504308i</v>
      </c>
      <c r="X1705" t="str">
        <f t="shared" si="862"/>
        <v>0.0000474798258993228-0.000830006802338425i</v>
      </c>
      <c r="Y1705" t="str">
        <f t="shared" si="863"/>
        <v>0.009+0.78967072940633i</v>
      </c>
      <c r="Z1705" t="str">
        <f t="shared" si="864"/>
        <v>-0.0126162828866093-0.00086697283252406i</v>
      </c>
      <c r="AA1705" t="str">
        <f t="shared" si="865"/>
        <v>0.174450853724091-15.210195563704i</v>
      </c>
      <c r="AB1705" t="str">
        <f t="shared" si="866"/>
        <v>0.645065929525178-0.225519945776734i</v>
      </c>
      <c r="AC1705" t="str">
        <f t="shared" si="867"/>
        <v>0.931838729724783-0.929142661989931i</v>
      </c>
      <c r="AD1705" t="str">
        <f t="shared" si="868"/>
        <v>0.468135716664968+0.224765201849656i</v>
      </c>
      <c r="AE1705" t="str">
        <f t="shared" si="869"/>
        <v>-0.00571126730707035-0.0032415623178838i</v>
      </c>
      <c r="AF1705" t="str">
        <f t="shared" si="870"/>
        <v>-6.10529892668407-0.882964625380067i</v>
      </c>
      <c r="AG1705" t="str">
        <f t="shared" si="871"/>
        <v>1.01267140945236-0.0256340356565131i</v>
      </c>
      <c r="AH1705" t="str">
        <f t="shared" si="872"/>
        <v>0.0309657182030236+0.0253066592220601i</v>
      </c>
      <c r="AI1705">
        <f t="shared" si="873"/>
        <v>-27.960693282569672</v>
      </c>
      <c r="AJ1705">
        <f t="shared" si="874"/>
        <v>39.257329495534471</v>
      </c>
      <c r="AK1705"/>
      <c r="AL1705"/>
      <c r="AM1705"/>
      <c r="AN1705"/>
    </row>
    <row r="1706" spans="1:40" x14ac:dyDescent="0.35">
      <c r="A1706"/>
      <c r="B1706">
        <f t="shared" si="840"/>
        <v>157200</v>
      </c>
      <c r="C1706" s="237" t="str">
        <f t="shared" si="843"/>
        <v>-1.30501752852948E-06+0.00657383699586728i</v>
      </c>
      <c r="D1706" s="208" t="str">
        <f t="shared" si="844"/>
        <v>-2.51367120732018+0.0503994169683158i</v>
      </c>
      <c r="E1706" t="str">
        <f t="shared" si="845"/>
        <v>20500</v>
      </c>
      <c r="F1706" t="str">
        <f t="shared" si="846"/>
        <v>0.327868852459016</v>
      </c>
      <c r="G1706" t="str">
        <f t="shared" si="841"/>
        <v>0.327868852459016</v>
      </c>
      <c r="H1706" t="str">
        <f t="shared" si="847"/>
        <v>3.59193727959783+0.932889421908216i</v>
      </c>
      <c r="I1706" t="str">
        <f t="shared" si="848"/>
        <v>617.322956430394i</v>
      </c>
      <c r="J1706" t="str">
        <f t="shared" si="842"/>
        <v>-514.840219400679+135.050508532365i</v>
      </c>
      <c r="K1706" t="str">
        <f t="shared" si="849"/>
        <v>0.294281844647753-1.12186270981554i</v>
      </c>
      <c r="L1706" t="str">
        <f t="shared" si="850"/>
        <v>0.0598631384877191-0.193835787100079i</v>
      </c>
      <c r="M1706" t="str">
        <f t="shared" si="851"/>
        <v>0.354144983135472-1.31569849691562i</v>
      </c>
      <c r="N1706" t="str">
        <f t="shared" si="852"/>
        <v>-1.96080196803113i</v>
      </c>
      <c r="O1706" t="str">
        <f t="shared" si="853"/>
        <v>-0.380193632747613-0.924906915109933i</v>
      </c>
      <c r="P1706" t="str">
        <f t="shared" si="854"/>
        <v>1.38019363274761+0.924906915109933i</v>
      </c>
      <c r="Q1706" t="str">
        <f t="shared" si="855"/>
        <v>-1.38019363274761+1.0358950529212i</v>
      </c>
      <c r="R1706" t="str">
        <f t="shared" si="856"/>
        <v>-0.317939498013829-0.90875572707418i</v>
      </c>
      <c r="S1706" t="str">
        <f t="shared" si="857"/>
        <v>0.212338677926717i</v>
      </c>
      <c r="T1706" t="str">
        <f t="shared" si="858"/>
        <v>0.192963989645264-0.0675108526689405i</v>
      </c>
      <c r="U1706" t="str">
        <f t="shared" si="859"/>
        <v>0.0000499999999999998-0.000903960736390715i</v>
      </c>
      <c r="V1706" t="str">
        <f t="shared" si="860"/>
        <v>0.00002-0.010124360247576i</v>
      </c>
      <c r="W1706" t="str">
        <f t="shared" si="861"/>
        <v>0.0000422724548364362-0.000830043234145122i</v>
      </c>
      <c r="X1706" t="str">
        <f t="shared" si="862"/>
        <v>0.0000474731873097972-0.000829479075700464i</v>
      </c>
      <c r="Y1706" t="str">
        <f t="shared" si="863"/>
        <v>0.009+0.790173384230905i</v>
      </c>
      <c r="Z1706" t="str">
        <f t="shared" si="864"/>
        <v>-0.0126002272384874-0.000866135104542757i</v>
      </c>
      <c r="AA1706" t="str">
        <f t="shared" si="865"/>
        <v>0.174228411868845-15.2005020812265i</v>
      </c>
      <c r="AB1706" t="str">
        <f t="shared" si="866"/>
        <v>0.644963479884279-0.225648498185389i</v>
      </c>
      <c r="AC1706" t="str">
        <f t="shared" si="867"/>
        <v>0.93152519081283-0.928489764633623i</v>
      </c>
      <c r="AD1706" t="str">
        <f t="shared" si="868"/>
        <v>0.468433842680205+0.224671895312415i</v>
      </c>
      <c r="AE1706" t="str">
        <f t="shared" si="869"/>
        <v>-0.0057077766484342-0.00323664393033927i</v>
      </c>
      <c r="AF1706" t="str">
        <f t="shared" si="870"/>
        <v>-6.10560848691801-0.8824900049399i</v>
      </c>
      <c r="AG1706" t="str">
        <f t="shared" si="871"/>
        <v>1.01265819915029-0.0256342530504972i</v>
      </c>
      <c r="AH1706" t="str">
        <f t="shared" si="872"/>
        <v>0.0309534915251657+0.0252723042670373i</v>
      </c>
      <c r="AI1706">
        <f t="shared" si="873"/>
        <v>-27.967473000846432</v>
      </c>
      <c r="AJ1706">
        <f t="shared" si="874"/>
        <v>39.230281312077722</v>
      </c>
      <c r="AK1706"/>
      <c r="AL1706"/>
      <c r="AM1706"/>
      <c r="AN1706"/>
    </row>
    <row r="1707" spans="1:40" x14ac:dyDescent="0.35">
      <c r="A1707"/>
      <c r="B1707">
        <f t="shared" si="840"/>
        <v>157300</v>
      </c>
      <c r="C1707" s="237" t="str">
        <f t="shared" si="843"/>
        <v>-1.30335878388973E-06+0.0065696578245524i</v>
      </c>
      <c r="D1707" s="208" t="str">
        <f t="shared" si="844"/>
        <v>-2.51367119460313+0.0503673766549017i</v>
      </c>
      <c r="E1707" t="str">
        <f t="shared" si="845"/>
        <v>20500</v>
      </c>
      <c r="F1707" t="str">
        <f t="shared" si="846"/>
        <v>0.327868852459016</v>
      </c>
      <c r="G1707" t="str">
        <f t="shared" si="841"/>
        <v>0.327868852459016</v>
      </c>
      <c r="H1707" t="str">
        <f t="shared" si="847"/>
        <v>3.59224631997899+0.932383214926152i</v>
      </c>
      <c r="I1707" t="str">
        <f t="shared" si="848"/>
        <v>617.715655512093i</v>
      </c>
      <c r="J1707" t="str">
        <f t="shared" si="842"/>
        <v>-515.496713409225+135.13641852507i</v>
      </c>
      <c r="K1707" t="str">
        <f t="shared" si="849"/>
        <v>0.29393049154211-1.12123884896806i</v>
      </c>
      <c r="L1707" t="str">
        <f t="shared" si="850"/>
        <v>0.0597936670167643-0.193734001813605i</v>
      </c>
      <c r="M1707" t="str">
        <f t="shared" si="851"/>
        <v>0.353724158558874-1.31497285078167i</v>
      </c>
      <c r="N1707" t="str">
        <f t="shared" si="852"/>
        <v>-1.96204929752733i</v>
      </c>
      <c r="O1707" t="str">
        <f t="shared" si="853"/>
        <v>-0.381347000366461-0.924431969001236i</v>
      </c>
      <c r="P1707" t="str">
        <f t="shared" si="854"/>
        <v>1.38134700036646+0.924431969001236i</v>
      </c>
      <c r="Q1707" t="str">
        <f t="shared" si="855"/>
        <v>-1.38134700036646+1.03761732852609i</v>
      </c>
      <c r="R1707" t="str">
        <f t="shared" si="856"/>
        <v>-0.317918346107723-0.908033646611753i</v>
      </c>
      <c r="S1707" t="str">
        <f t="shared" si="857"/>
        <v>0.212473753421581i</v>
      </c>
      <c r="T1707" t="str">
        <f t="shared" si="858"/>
        <v>0.192933317128685-0.0675493042790892i</v>
      </c>
      <c r="U1707" t="str">
        <f t="shared" si="859"/>
        <v>0.00005-0.000903386063322447i</v>
      </c>
      <c r="V1707" t="str">
        <f t="shared" si="860"/>
        <v>0.00002-0.0101179239092114i</v>
      </c>
      <c r="W1707" t="str">
        <f t="shared" si="861"/>
        <v>0.0000422724534015166-0.000829515778420197i</v>
      </c>
      <c r="X1707" t="str">
        <f t="shared" si="862"/>
        <v>0.0000474665613729473-0.000828952020107707i</v>
      </c>
      <c r="Y1707" t="str">
        <f t="shared" si="863"/>
        <v>0.009+0.790676039055479i</v>
      </c>
      <c r="Z1707" t="str">
        <f t="shared" si="864"/>
        <v>-0.0125842022345578-0.000865298988389479i</v>
      </c>
      <c r="AA1707" t="str">
        <f t="shared" si="865"/>
        <v>0.174006395552614-15.1908209574969i</v>
      </c>
      <c r="AB1707" t="str">
        <f t="shared" si="866"/>
        <v>0.644860959962992-0.225777018974859i</v>
      </c>
      <c r="AC1707" t="str">
        <f t="shared" si="867"/>
        <v>0.93121225016802-0.927837440939153i</v>
      </c>
      <c r="AD1707" t="str">
        <f t="shared" si="868"/>
        <v>0.468731896590517+0.224578214479575i</v>
      </c>
      <c r="AE1707" t="str">
        <f t="shared" si="869"/>
        <v>-0.00570428967867939-0.00323173090443252i</v>
      </c>
      <c r="AF1707" t="str">
        <f t="shared" si="870"/>
        <v>-6.10591751458212-0.88201583827125i</v>
      </c>
      <c r="AG1707" t="str">
        <f t="shared" si="871"/>
        <v>1.01264498505761-0.0256344662666428i</v>
      </c>
      <c r="AH1707" t="str">
        <f t="shared" si="872"/>
        <v>0.0309412702351111+0.0252379851771136i</v>
      </c>
      <c r="AI1707">
        <f t="shared" si="873"/>
        <v>-27.974250235284043</v>
      </c>
      <c r="AJ1707">
        <f t="shared" si="874"/>
        <v>39.203225854174242</v>
      </c>
      <c r="AK1707"/>
      <c r="AL1707"/>
      <c r="AM1707"/>
      <c r="AN1707"/>
    </row>
    <row r="1708" spans="1:40" x14ac:dyDescent="0.35">
      <c r="A1708"/>
      <c r="B1708">
        <f t="shared" si="840"/>
        <v>157400</v>
      </c>
      <c r="C1708" s="237" t="str">
        <f t="shared" si="843"/>
        <v>-1.30170319976635E-06+0.00656548396349276i</v>
      </c>
      <c r="D1708" s="208" t="str">
        <f t="shared" si="844"/>
        <v>-2.51367118191032+0.0503353770534445i</v>
      </c>
      <c r="E1708" t="str">
        <f t="shared" si="845"/>
        <v>20500</v>
      </c>
      <c r="F1708" t="str">
        <f t="shared" si="846"/>
        <v>0.327868852459016</v>
      </c>
      <c r="G1708" t="str">
        <f t="shared" si="841"/>
        <v>0.327868852459016</v>
      </c>
      <c r="H1708" t="str">
        <f t="shared" si="847"/>
        <v>3.59255482895234+0.931877501895901i</v>
      </c>
      <c r="I1708" t="str">
        <f t="shared" si="848"/>
        <v>618.108354593792i</v>
      </c>
      <c r="J1708" t="str">
        <f t="shared" si="842"/>
        <v>-516.153624902037+135.222328517774i</v>
      </c>
      <c r="K1708" t="str">
        <f t="shared" si="849"/>
        <v>0.293579753780365-1.1206156244504i</v>
      </c>
      <c r="L1708" t="str">
        <f t="shared" si="850"/>
        <v>0.0597243125774288-0.193632309762952i</v>
      </c>
      <c r="M1708" t="str">
        <f t="shared" si="851"/>
        <v>0.353304066357794-1.31424793421335i</v>
      </c>
      <c r="N1708" t="str">
        <f t="shared" si="852"/>
        <v>-1.96329662702353i</v>
      </c>
      <c r="O1708" t="str">
        <f t="shared" si="853"/>
        <v>-0.382499774673949-0.923955584632929i</v>
      </c>
      <c r="P1708" t="str">
        <f t="shared" si="854"/>
        <v>1.38249977467395+0.923955584632929i</v>
      </c>
      <c r="Q1708" t="str">
        <f t="shared" si="855"/>
        <v>-1.38249977467395+1.0393410423906i</v>
      </c>
      <c r="R1708" t="str">
        <f t="shared" si="856"/>
        <v>-0.317897176540691-0.907312384747107i</v>
      </c>
      <c r="S1708" t="str">
        <f t="shared" si="857"/>
        <v>0.212608828916446i</v>
      </c>
      <c r="T1708" t="str">
        <f t="shared" si="858"/>
        <v>0.19290262358247-0.067587746420161i</v>
      </c>
      <c r="U1708" t="str">
        <f t="shared" si="859"/>
        <v>0.0000499999999999998-0.000902812120461373i</v>
      </c>
      <c r="V1708" t="str">
        <f t="shared" si="860"/>
        <v>0.00002-0.0101114957491674i</v>
      </c>
      <c r="W1708" t="str">
        <f t="shared" si="861"/>
        <v>0.0000422724519656839-0.000828988993049393i</v>
      </c>
      <c r="X1708" t="str">
        <f t="shared" si="862"/>
        <v>0.0000474599480566283-0.000828425634281347i</v>
      </c>
      <c r="Y1708" t="str">
        <f t="shared" si="863"/>
        <v>0.009+0.791178693880054i</v>
      </c>
      <c r="Z1708" t="str">
        <f t="shared" si="864"/>
        <v>-0.0125682077968645-0.000864464479599648i</v>
      </c>
      <c r="AA1708" t="str">
        <f t="shared" si="865"/>
        <v>0.173784803689753-15.1811521688735i</v>
      </c>
      <c r="AB1708" t="str">
        <f t="shared" si="866"/>
        <v>0.64475836975218-0.225905508114856i</v>
      </c>
      <c r="AC1708" t="str">
        <f t="shared" si="867"/>
        <v>0.930899906484301-0.927185690143172i</v>
      </c>
      <c r="AD1708" t="str">
        <f t="shared" si="868"/>
        <v>0.469029877946375+0.224484159372021i</v>
      </c>
      <c r="AE1708" t="str">
        <f t="shared" si="869"/>
        <v>-0.00570080638695815-0.00322682323144761i</v>
      </c>
      <c r="AF1708" t="str">
        <f t="shared" si="870"/>
        <v>-6.10622601086266-0.881542124842457i</v>
      </c>
      <c r="AG1708" t="str">
        <f t="shared" si="871"/>
        <v>1.01263176718245-0.0256346752880887i</v>
      </c>
      <c r="AH1708" t="str">
        <f t="shared" si="872"/>
        <v>0.0309290543077038+0.0252037018936845i</v>
      </c>
      <c r="AI1708">
        <f t="shared" si="873"/>
        <v>-27.981024991215925</v>
      </c>
      <c r="AJ1708">
        <f t="shared" si="874"/>
        <v>39.176163129058345</v>
      </c>
      <c r="AK1708"/>
      <c r="AL1708"/>
      <c r="AM1708"/>
      <c r="AN1708"/>
    </row>
    <row r="1709" spans="1:40" x14ac:dyDescent="0.35">
      <c r="A1709"/>
      <c r="B1709">
        <f t="shared" si="840"/>
        <v>157500</v>
      </c>
      <c r="C1709" s="237" t="str">
        <f t="shared" si="843"/>
        <v>-1.30005076813516E-06+0.00656131540257353i</v>
      </c>
      <c r="D1709" s="208" t="str">
        <f t="shared" si="844"/>
        <v>-2.51367116924168+0.0503034180863971i</v>
      </c>
      <c r="E1709" t="str">
        <f t="shared" si="845"/>
        <v>20500</v>
      </c>
      <c r="F1709" t="str">
        <f t="shared" si="846"/>
        <v>0.327868852459016</v>
      </c>
      <c r="G1709" t="str">
        <f t="shared" si="841"/>
        <v>0.327868852459016</v>
      </c>
      <c r="H1709" t="str">
        <f t="shared" si="847"/>
        <v>3.59286280770092+0.931372282208665i</v>
      </c>
      <c r="I1709" t="str">
        <f t="shared" si="848"/>
        <v>618.501053675491i</v>
      </c>
      <c r="J1709" t="str">
        <f t="shared" si="842"/>
        <v>-516.810953879116+135.30823851048i</v>
      </c>
      <c r="K1709" t="str">
        <f t="shared" si="849"/>
        <v>0.293229629959355-1.11999303540691i</v>
      </c>
      <c r="L1709" t="str">
        <f t="shared" si="850"/>
        <v>0.0596550749161465-0.193530710848691i</v>
      </c>
      <c r="M1709" t="str">
        <f t="shared" si="851"/>
        <v>0.352884704875501-1.3135237462556i</v>
      </c>
      <c r="N1709" t="str">
        <f t="shared" si="852"/>
        <v>-1.96454395651974i</v>
      </c>
      <c r="O1709" t="str">
        <f t="shared" si="853"/>
        <v>-0.383651953876566-0.923477762746182i</v>
      </c>
      <c r="P1709" t="str">
        <f t="shared" si="854"/>
        <v>1.38365195387657+0.923477762746182i</v>
      </c>
      <c r="Q1709" t="str">
        <f t="shared" si="855"/>
        <v>-1.38365195387657+1.04106619377356i</v>
      </c>
      <c r="R1709" t="str">
        <f t="shared" si="856"/>
        <v>-0.317875989303767-0.906591939908149i</v>
      </c>
      <c r="S1709" t="str">
        <f t="shared" si="857"/>
        <v>0.21274390441131i</v>
      </c>
      <c r="T1709" t="str">
        <f t="shared" si="858"/>
        <v>0.192871909003883-0.0676261790830912i</v>
      </c>
      <c r="U1709" t="str">
        <f t="shared" si="859"/>
        <v>0.0000499999999999999-0.00090223890641664i</v>
      </c>
      <c r="V1709" t="str">
        <f t="shared" si="860"/>
        <v>0.00002-0.0101050757518664i</v>
      </c>
      <c r="W1709" t="str">
        <f t="shared" si="861"/>
        <v>0.0000422724505289397-0.000828462876755878i</v>
      </c>
      <c r="X1709" t="str">
        <f t="shared" si="862"/>
        <v>0.0000474533473287998-0.000827899916945865i</v>
      </c>
      <c r="Y1709" t="str">
        <f t="shared" si="863"/>
        <v>0.009+0.791681348704628i</v>
      </c>
      <c r="Z1709" t="str">
        <f t="shared" si="864"/>
        <v>-0.0125522438477004-0.00086363157372451i</v>
      </c>
      <c r="AA1709" t="str">
        <f t="shared" si="865"/>
        <v>0.173563635198087-15.171495691775i</v>
      </c>
      <c r="AB1709" t="str">
        <f t="shared" si="866"/>
        <v>0.644655709242698-0.226033965575081i</v>
      </c>
      <c r="AC1709" t="str">
        <f t="shared" si="867"/>
        <v>0.930588158459227-0.926534511483331i</v>
      </c>
      <c r="AD1709" t="str">
        <f t="shared" si="868"/>
        <v>0.469327786298155+0.224389730011144i</v>
      </c>
      <c r="AE1709" t="str">
        <f t="shared" si="869"/>
        <v>-0.00569732676245871-0.00322192090269284i</v>
      </c>
      <c r="AF1709" t="str">
        <f t="shared" si="870"/>
        <v>-6.1065339769426-0.881068864122268i</v>
      </c>
      <c r="AG1709" t="str">
        <f t="shared" si="871"/>
        <v>1.01261854553297-0.0256348800980115i</v>
      </c>
      <c r="AH1709" t="str">
        <f t="shared" si="872"/>
        <v>0.0309168437178739+0.0251694543583047i</v>
      </c>
      <c r="AI1709">
        <f t="shared" si="873"/>
        <v>-27.987797273966674</v>
      </c>
      <c r="AJ1709">
        <f t="shared" si="874"/>
        <v>39.14909314394383</v>
      </c>
      <c r="AK1709"/>
      <c r="AL1709"/>
      <c r="AM1709"/>
      <c r="AN1709"/>
    </row>
    <row r="1710" spans="1:40" x14ac:dyDescent="0.35">
      <c r="A1710"/>
      <c r="B1710">
        <f t="shared" si="840"/>
        <v>157600</v>
      </c>
      <c r="C1710" s="237" t="str">
        <f t="shared" si="843"/>
        <v>-1.29840148099745E-06+0.0065571521317056i</v>
      </c>
      <c r="D1710" s="208" t="str">
        <f t="shared" si="844"/>
        <v>-2.51367115659714+0.0502714996764096i</v>
      </c>
      <c r="E1710" t="str">
        <f t="shared" si="845"/>
        <v>20500</v>
      </c>
      <c r="F1710" t="str">
        <f t="shared" si="846"/>
        <v>0.327868852459016</v>
      </c>
      <c r="G1710" t="str">
        <f t="shared" si="841"/>
        <v>0.327868852459016</v>
      </c>
      <c r="H1710" t="str">
        <f t="shared" si="847"/>
        <v>3.59317025740461+0.930867555256329i</v>
      </c>
      <c r="I1710" t="str">
        <f t="shared" si="848"/>
        <v>618.893752757189i</v>
      </c>
      <c r="J1710" t="str">
        <f t="shared" si="842"/>
        <v>-517.468700340461+135.394148503185i</v>
      </c>
      <c r="K1710" t="str">
        <f t="shared" si="849"/>
        <v>0.292880118679803-1.11937108098311i</v>
      </c>
      <c r="L1710" t="str">
        <f t="shared" si="850"/>
        <v>0.0595859537800086-0.193429204971438i</v>
      </c>
      <c r="M1710" t="str">
        <f t="shared" si="851"/>
        <v>0.352466072459812-1.31280028595455i</v>
      </c>
      <c r="N1710" t="str">
        <f t="shared" si="852"/>
        <v>-1.96579128601594i</v>
      </c>
      <c r="O1710" t="str">
        <f t="shared" si="853"/>
        <v>-0.384803536181698-0.922998504084411i</v>
      </c>
      <c r="P1710" t="str">
        <f t="shared" si="854"/>
        <v>1.3848035361817+0.922998504084411i</v>
      </c>
      <c r="Q1710" t="str">
        <f t="shared" si="855"/>
        <v>-1.3848035361817+1.04279278193153i</v>
      </c>
      <c r="R1710" t="str">
        <f t="shared" si="856"/>
        <v>-0.317854784387966-0.905872310526789i</v>
      </c>
      <c r="S1710" t="str">
        <f t="shared" si="857"/>
        <v>0.212878979906174i</v>
      </c>
      <c r="T1710" t="str">
        <f t="shared" si="858"/>
        <v>0.192841173390192-0.0676646022588071i</v>
      </c>
      <c r="U1710" t="str">
        <f t="shared" si="859"/>
        <v>0.0000500000000000002-0.000901666419800896i</v>
      </c>
      <c r="V1710" t="str">
        <f t="shared" si="860"/>
        <v>0.00002-0.01009866390177i</v>
      </c>
      <c r="W1710" t="str">
        <f t="shared" si="861"/>
        <v>0.0000422724490912828-0.000827937428265998i</v>
      </c>
      <c r="X1710" t="str">
        <f t="shared" si="862"/>
        <v>0.0000474467591575195-0.000827374866828927i</v>
      </c>
      <c r="Y1710" t="str">
        <f t="shared" si="863"/>
        <v>0.009+0.792184003529202i</v>
      </c>
      <c r="Z1710" t="str">
        <f t="shared" si="864"/>
        <v>-0.0125363103096042-0.000862800266330946i</v>
      </c>
      <c r="AA1710" t="str">
        <f t="shared" si="865"/>
        <v>0.173342888998885-15.1618515026804i</v>
      </c>
      <c r="AB1710" t="str">
        <f t="shared" si="866"/>
        <v>0.644552978425415-0.226162391325209i</v>
      </c>
      <c r="AC1710" t="str">
        <f t="shared" si="867"/>
        <v>0.930277004793981-0.925883904198257i</v>
      </c>
      <c r="AD1710" t="str">
        <f t="shared" si="868"/>
        <v>0.469625621196151+0.224294926418851i</v>
      </c>
      <c r="AE1710" t="str">
        <f t="shared" si="869"/>
        <v>-0.0056938507944047-0.00321702390950042i</v>
      </c>
      <c r="AF1710" t="str">
        <f t="shared" si="870"/>
        <v>-6.10684141400175-0.880596055579919i</v>
      </c>
      <c r="AG1710" t="str">
        <f t="shared" si="871"/>
        <v>1.01260532011732-0.0256350806796266i</v>
      </c>
      <c r="AH1710" t="str">
        <f t="shared" si="872"/>
        <v>0.0309046384406361+0.0251352425126859i</v>
      </c>
      <c r="AI1710">
        <f t="shared" si="873"/>
        <v>-27.994567088852538</v>
      </c>
      <c r="AJ1710">
        <f t="shared" si="874"/>
        <v>39.122015906023229</v>
      </c>
      <c r="AK1710"/>
      <c r="AL1710"/>
      <c r="AM1710"/>
      <c r="AN1710"/>
    </row>
    <row r="1711" spans="1:40" x14ac:dyDescent="0.35">
      <c r="A1711"/>
      <c r="B1711">
        <f t="shared" si="840"/>
        <v>157700</v>
      </c>
      <c r="C1711" s="237" t="str">
        <f t="shared" si="843"/>
        <v>-1.29675533037983E-06+0.0065529941408254i</v>
      </c>
      <c r="D1711" s="208" t="str">
        <f t="shared" si="844"/>
        <v>-2.51367114397665+0.0502396217463281i</v>
      </c>
      <c r="E1711" t="str">
        <f t="shared" si="845"/>
        <v>20500</v>
      </c>
      <c r="F1711" t="str">
        <f t="shared" si="846"/>
        <v>0.327868852459016</v>
      </c>
      <c r="G1711" t="str">
        <f t="shared" si="841"/>
        <v>0.327868852459016</v>
      </c>
      <c r="H1711" t="str">
        <f t="shared" si="847"/>
        <v>3.59347717924011+0.930363320431408i</v>
      </c>
      <c r="I1711" t="str">
        <f t="shared" si="848"/>
        <v>619.286451838888i</v>
      </c>
      <c r="J1711" t="str">
        <f t="shared" si="842"/>
        <v>-518.126864286071+135.48005849589i</v>
      </c>
      <c r="K1711" t="str">
        <f t="shared" si="849"/>
        <v>0.292531218546326-1.11874976032572i</v>
      </c>
      <c r="L1711" t="str">
        <f t="shared" si="850"/>
        <v>0.0595169489167651-0.193327792031863i</v>
      </c>
      <c r="M1711" t="str">
        <f t="shared" si="851"/>
        <v>0.352048167463091-1.31207755235758i</v>
      </c>
      <c r="N1711" t="str">
        <f t="shared" si="852"/>
        <v>-1.96703861551214i</v>
      </c>
      <c r="O1711" t="str">
        <f t="shared" si="853"/>
        <v>-0.385954519797685-0.92251780939326i</v>
      </c>
      <c r="P1711" t="str">
        <f t="shared" si="854"/>
        <v>1.38595451979769+0.92251780939326i</v>
      </c>
      <c r="Q1711" t="str">
        <f t="shared" si="855"/>
        <v>-1.38595451979769+1.04452080611888i</v>
      </c>
      <c r="R1711" t="str">
        <f t="shared" si="856"/>
        <v>-0.317833561784297-0.905153495038892i</v>
      </c>
      <c r="S1711" t="str">
        <f t="shared" si="857"/>
        <v>0.213014055401039i</v>
      </c>
      <c r="T1711" t="str">
        <f t="shared" si="858"/>
        <v>0.192810416738659-0.0677030159382298i</v>
      </c>
      <c r="U1711" t="str">
        <f t="shared" si="859"/>
        <v>0.0000499999999999999-0.000901094659230314i</v>
      </c>
      <c r="V1711" t="str">
        <f t="shared" si="860"/>
        <v>0.00002-0.0100922601833795i</v>
      </c>
      <c r="W1711" t="str">
        <f t="shared" si="861"/>
        <v>0.0000422724476527132-0.000827412646309371i</v>
      </c>
      <c r="X1711" t="str">
        <f t="shared" si="862"/>
        <v>0.0000474401835109479-0.000826850482661452i</v>
      </c>
      <c r="Y1711" t="str">
        <f t="shared" si="863"/>
        <v>0.009+0.792686658353777i</v>
      </c>
      <c r="Z1711" t="str">
        <f t="shared" si="864"/>
        <v>-0.0125204071053608-0.000861970553001506i</v>
      </c>
      <c r="AA1711" t="str">
        <f t="shared" si="865"/>
        <v>0.173122564016852-15.1522195781283i</v>
      </c>
      <c r="AB1711" t="str">
        <f t="shared" si="866"/>
        <v>0.644450177291178-0.226290785334896i</v>
      </c>
      <c r="AC1711" t="str">
        <f t="shared" si="867"/>
        <v>0.929966444193338-0.925233867527551i</v>
      </c>
      <c r="AD1711" t="str">
        <f t="shared" si="868"/>
        <v>0.469923382190557+0.224199748617548i</v>
      </c>
      <c r="AE1711" t="str">
        <f t="shared" si="869"/>
        <v>-0.00569037847205518-0.0032121322432264i</v>
      </c>
      <c r="AF1711" t="str">
        <f t="shared" si="870"/>
        <v>-6.10714832321676-0.88012369868508i</v>
      </c>
      <c r="AG1711" t="str">
        <f t="shared" si="871"/>
        <v>1.01259209094365-0.0256352770161858i</v>
      </c>
      <c r="AH1711" t="str">
        <f t="shared" si="872"/>
        <v>0.0308924384510905+0.0251010662986972i</v>
      </c>
      <c r="AI1711">
        <f t="shared" si="873"/>
        <v>-28.001334441181083</v>
      </c>
      <c r="AJ1711">
        <f t="shared" si="874"/>
        <v>39.094931422467866</v>
      </c>
      <c r="AK1711"/>
      <c r="AL1711"/>
      <c r="AM1711"/>
      <c r="AN1711"/>
    </row>
    <row r="1712" spans="1:40" x14ac:dyDescent="0.35">
      <c r="A1712"/>
      <c r="B1712">
        <f t="shared" si="840"/>
        <v>157800</v>
      </c>
      <c r="C1712" s="237" t="str">
        <f t="shared" si="843"/>
        <v>-1.29511230833426E-06+0.00654884141989506i</v>
      </c>
      <c r="D1712" s="208" t="str">
        <f t="shared" si="844"/>
        <v>-2.51367113138015+0.0502077842191955i</v>
      </c>
      <c r="E1712" t="str">
        <f t="shared" si="845"/>
        <v>20500</v>
      </c>
      <c r="F1712" t="str">
        <f t="shared" si="846"/>
        <v>0.327868852459016</v>
      </c>
      <c r="G1712" t="str">
        <f t="shared" si="841"/>
        <v>0.327868852459016</v>
      </c>
      <c r="H1712" t="str">
        <f t="shared" si="847"/>
        <v>3.59378357438098+0.92985957712709i</v>
      </c>
      <c r="I1712" t="str">
        <f t="shared" si="848"/>
        <v>619.679150920587i</v>
      </c>
      <c r="J1712" t="str">
        <f t="shared" si="842"/>
        <v>-518.785445715949+135.565968488595i</v>
      </c>
      <c r="K1712" t="str">
        <f t="shared" si="849"/>
        <v>0.292182928167405-1.11812907258263i</v>
      </c>
      <c r="L1712" t="str">
        <f t="shared" si="850"/>
        <v>0.0594480600748191-0.193226471930682i</v>
      </c>
      <c r="M1712" t="str">
        <f t="shared" si="851"/>
        <v>0.351630988242224-1.31135554451331i</v>
      </c>
      <c r="N1712" t="str">
        <f t="shared" si="852"/>
        <v>-1.96828594500835i</v>
      </c>
      <c r="O1712" t="str">
        <f t="shared" si="853"/>
        <v>-0.387104902933802-0.922035679420602i</v>
      </c>
      <c r="P1712" t="str">
        <f t="shared" si="854"/>
        <v>1.3871049029338+0.922035679420602i</v>
      </c>
      <c r="Q1712" t="str">
        <f t="shared" si="855"/>
        <v>-1.3871049029338+1.04625026558775i</v>
      </c>
      <c r="R1712" t="str">
        <f t="shared" si="856"/>
        <v>-0.317812321483749-0.904435491884284i</v>
      </c>
      <c r="S1712" t="str">
        <f t="shared" si="857"/>
        <v>0.213149130895903i</v>
      </c>
      <c r="T1712" t="str">
        <f t="shared" si="858"/>
        <v>0.192779639046544-0.0677414201122704i</v>
      </c>
      <c r="U1712" t="str">
        <f t="shared" si="859"/>
        <v>0.0000500000000000001-0.000900523623324595i</v>
      </c>
      <c r="V1712" t="str">
        <f t="shared" si="860"/>
        <v>0.00002-0.0100858645812354i</v>
      </c>
      <c r="W1712" t="str">
        <f t="shared" si="861"/>
        <v>0.0000422724462132316-0.000826888529618825i</v>
      </c>
      <c r="X1712" t="str">
        <f t="shared" si="862"/>
        <v>0.0000474336203573479-0.000826326763177594i</v>
      </c>
      <c r="Y1712" t="str">
        <f t="shared" si="863"/>
        <v>0.009+0.793189313178351i</v>
      </c>
      <c r="Z1712" t="str">
        <f t="shared" si="864"/>
        <v>-0.0125045341580008-0.000861142429334345i</v>
      </c>
      <c r="AA1712" t="str">
        <f t="shared" si="865"/>
        <v>0.17290265918012-15.1425998947173i</v>
      </c>
      <c r="AB1712" t="str">
        <f t="shared" si="866"/>
        <v>0.644347305830831-0.226419147573761i</v>
      </c>
      <c r="AC1712" t="str">
        <f t="shared" si="867"/>
        <v>0.929656475365681-0.924584400711797i</v>
      </c>
      <c r="AD1712" t="str">
        <f t="shared" si="868"/>
        <v>0.470221068831468+0.224104196630149i</v>
      </c>
      <c r="AE1712" t="str">
        <f t="shared" si="869"/>
        <v>-0.00568690978470463-0.00320724589525075i</v>
      </c>
      <c r="AF1712" t="str">
        <f t="shared" si="870"/>
        <v>-6.10745470576113-0.879651792907895i</v>
      </c>
      <c r="AG1712" t="str">
        <f t="shared" si="871"/>
        <v>1.01257885802015-0.0256354690909787i</v>
      </c>
      <c r="AH1712" t="str">
        <f t="shared" si="872"/>
        <v>0.0308802437244215+0.0250669256583642i</v>
      </c>
      <c r="AI1712">
        <f t="shared" si="873"/>
        <v>-28.008099336251462</v>
      </c>
      <c r="AJ1712">
        <f t="shared" si="874"/>
        <v>39.067839700428202</v>
      </c>
      <c r="AK1712"/>
      <c r="AL1712"/>
      <c r="AM1712"/>
      <c r="AN1712"/>
    </row>
    <row r="1713" spans="1:40" x14ac:dyDescent="0.35">
      <c r="A1713"/>
      <c r="B1713">
        <f t="shared" si="840"/>
        <v>157900</v>
      </c>
      <c r="C1713" s="237" t="str">
        <f t="shared" si="843"/>
        <v>-1.29347240693777E-06+0.00654469395890196i</v>
      </c>
      <c r="D1713" s="208" t="str">
        <f t="shared" si="844"/>
        <v>-2.51367111880758+0.0501759870182484i</v>
      </c>
      <c r="E1713" t="str">
        <f t="shared" si="845"/>
        <v>20500</v>
      </c>
      <c r="F1713" t="str">
        <f t="shared" si="846"/>
        <v>0.327868852459016</v>
      </c>
      <c r="G1713" t="str">
        <f t="shared" si="841"/>
        <v>0.327868852459016</v>
      </c>
      <c r="H1713" t="str">
        <f t="shared" si="847"/>
        <v>3.59408944399759+0.929356324737205i</v>
      </c>
      <c r="I1713" t="str">
        <f t="shared" si="848"/>
        <v>620.071850002285i</v>
      </c>
      <c r="J1713" t="str">
        <f t="shared" si="842"/>
        <v>-519.444444630091+135.6518784813i</v>
      </c>
      <c r="K1713" t="str">
        <f t="shared" si="849"/>
        <v>0.291835246155388-1.11750901690292i</v>
      </c>
      <c r="L1713" t="str">
        <f t="shared" si="850"/>
        <v>0.0593792870032277-0.193125244568667i</v>
      </c>
      <c r="M1713" t="str">
        <f t="shared" si="851"/>
        <v>0.351214533158616-1.31063426147159i</v>
      </c>
      <c r="N1713" t="str">
        <f t="shared" si="852"/>
        <v>-1.96953327450455i</v>
      </c>
      <c r="O1713" t="str">
        <f t="shared" si="853"/>
        <v>-0.38825468380023-0.921552114916559i</v>
      </c>
      <c r="P1713" t="str">
        <f t="shared" si="854"/>
        <v>1.38825468380023+0.921552114916559i</v>
      </c>
      <c r="Q1713" t="str">
        <f t="shared" si="855"/>
        <v>-1.38825468380023+1.04798115958799i</v>
      </c>
      <c r="R1713" t="str">
        <f t="shared" si="856"/>
        <v>-0.317791063477328-0.903718299506753i</v>
      </c>
      <c r="S1713" t="str">
        <f t="shared" si="857"/>
        <v>0.213284206390768i</v>
      </c>
      <c r="T1713" t="str">
        <f t="shared" si="858"/>
        <v>0.192748840311112-0.0677798147718401i</v>
      </c>
      <c r="U1713" t="str">
        <f t="shared" si="859"/>
        <v>0.0000499999999999998-0.000899953310706905i</v>
      </c>
      <c r="V1713" t="str">
        <f t="shared" si="860"/>
        <v>0.00002-0.0100794770799174i</v>
      </c>
      <c r="W1713" t="str">
        <f t="shared" si="861"/>
        <v>0.0000422724447728374-0.000826365076930392i</v>
      </c>
      <c r="X1713" t="str">
        <f t="shared" si="862"/>
        <v>0.0000474270696650803-0.000825803707114676i</v>
      </c>
      <c r="Y1713" t="str">
        <f t="shared" si="863"/>
        <v>0.009+0.793691968002925i</v>
      </c>
      <c r="Z1713" t="str">
        <f t="shared" si="864"/>
        <v>-0.0124886913907978-0.000860315890943065i</v>
      </c>
      <c r="AA1713" t="str">
        <f t="shared" si="865"/>
        <v>0.172683173420229-15.1329924291054i</v>
      </c>
      <c r="AB1713" t="str">
        <f t="shared" si="866"/>
        <v>0.64424436403523-0.226547478011428i</v>
      </c>
      <c r="AC1713" t="str">
        <f t="shared" si="867"/>
        <v>0.929347097022944-0.923935502992593i</v>
      </c>
      <c r="AD1713" t="str">
        <f t="shared" si="868"/>
        <v>0.470518680668899+0.22400827048009i</v>
      </c>
      <c r="AE1713" t="str">
        <f t="shared" si="869"/>
        <v>-0.00568344472168251-0.00320236485697722i</v>
      </c>
      <c r="AF1713" t="str">
        <f t="shared" si="870"/>
        <v>-6.10776056280517-0.879180337718957i</v>
      </c>
      <c r="AG1713" t="str">
        <f t="shared" si="871"/>
        <v>1.01256562135499-0.0256356568873324i</v>
      </c>
      <c r="AH1713" t="str">
        <f t="shared" si="872"/>
        <v>0.0308680542358971+0.0250328205338695i</v>
      </c>
      <c r="AI1713">
        <f t="shared" si="873"/>
        <v>-28.014861779354341</v>
      </c>
      <c r="AJ1713">
        <f t="shared" si="874"/>
        <v>39.040740747035322</v>
      </c>
      <c r="AK1713"/>
      <c r="AL1713"/>
      <c r="AM1713"/>
      <c r="AN1713"/>
    </row>
    <row r="1714" spans="1:40" x14ac:dyDescent="0.35">
      <c r="A1714"/>
      <c r="B1714">
        <f t="shared" ref="B1714:B1777" si="875">B1713+100</f>
        <v>158000</v>
      </c>
      <c r="C1714" s="237" t="str">
        <f t="shared" si="843"/>
        <v>-1.29183561829248E-06+0.00654055174785887i</v>
      </c>
      <c r="D1714" s="208" t="str">
        <f t="shared" si="844"/>
        <v>-2.51367110625886+0.050144230066918i</v>
      </c>
      <c r="E1714" t="str">
        <f t="shared" si="845"/>
        <v>20500</v>
      </c>
      <c r="F1714" t="str">
        <f t="shared" si="846"/>
        <v>0.327868852459016</v>
      </c>
      <c r="G1714" t="str">
        <f t="shared" si="841"/>
        <v>0.327868852459016</v>
      </c>
      <c r="H1714" t="str">
        <f t="shared" si="847"/>
        <v>3.59439478925715+0.928853562656228i</v>
      </c>
      <c r="I1714" t="str">
        <f t="shared" si="848"/>
        <v>620.464549083984i</v>
      </c>
      <c r="J1714" t="str">
        <f t="shared" si="842"/>
        <v>-520.103861028501+135.737788474005i</v>
      </c>
      <c r="K1714" t="str">
        <f t="shared" si="849"/>
        <v>0.29148817112646-1.11688959243683i</v>
      </c>
      <c r="L1714" t="str">
        <f t="shared" si="850"/>
        <v>0.0593106294516993-0.193024109846637i</v>
      </c>
      <c r="M1714" t="str">
        <f t="shared" si="851"/>
        <v>0.350798800578159-1.30991370228347i</v>
      </c>
      <c r="N1714" t="str">
        <f t="shared" si="852"/>
        <v>-1.97078060400075i</v>
      </c>
      <c r="O1714" t="str">
        <f t="shared" si="853"/>
        <v>-0.389403860608113-0.921067116633472i</v>
      </c>
      <c r="P1714" t="str">
        <f t="shared" si="854"/>
        <v>1.38940386060811+0.921067116633472i</v>
      </c>
      <c r="Q1714" t="str">
        <f t="shared" si="855"/>
        <v>-1.38940386060811+1.04971348736728i</v>
      </c>
      <c r="R1714" t="str">
        <f t="shared" si="856"/>
        <v>-0.317769787756-0.90300191635401i</v>
      </c>
      <c r="S1714" t="str">
        <f t="shared" si="857"/>
        <v>0.213419281885632i</v>
      </c>
      <c r="T1714" t="str">
        <f t="shared" si="858"/>
        <v>0.192718020529622-0.0678181999078352i</v>
      </c>
      <c r="U1714" t="str">
        <f t="shared" si="859"/>
        <v>0.00005-0.000899383720003929i</v>
      </c>
      <c r="V1714" t="str">
        <f t="shared" si="860"/>
        <v>0.00002-0.010073097664044i</v>
      </c>
      <c r="W1714" t="str">
        <f t="shared" si="861"/>
        <v>0.0000422724433315313-0.000825842286983317i</v>
      </c>
      <c r="X1714" t="str">
        <f t="shared" si="862"/>
        <v>0.0000474205314026081-0.000825281313213248i</v>
      </c>
      <c r="Y1714" t="str">
        <f t="shared" si="863"/>
        <v>0.009+0.7941946228275i</v>
      </c>
      <c r="Z1714" t="str">
        <f t="shared" si="864"/>
        <v>-0.0124728787272691-0.000859490933456756i</v>
      </c>
      <c r="AA1714" t="str">
        <f t="shared" si="865"/>
        <v>0.172464105672114-15.12339715801i</v>
      </c>
      <c r="AB1714" t="str">
        <f t="shared" si="866"/>
        <v>0.644141351895216-0.226675776617467i</v>
      </c>
      <c r="AC1714" t="str">
        <f t="shared" si="867"/>
        <v>0.929038307880669-0.923287173612472i</v>
      </c>
      <c r="AD1714" t="str">
        <f t="shared" si="868"/>
        <v>0.470816217252766+0.223911970191303i</v>
      </c>
      <c r="AE1714" t="str">
        <f t="shared" si="869"/>
        <v>-0.00567998327235349-0.00319748911983319i</v>
      </c>
      <c r="AF1714" t="str">
        <f t="shared" si="870"/>
        <v>-6.10806589551601-0.87870933258931i</v>
      </c>
      <c r="AG1714" t="str">
        <f t="shared" si="871"/>
        <v>1.01255238095636-0.025635840388611i</v>
      </c>
      <c r="AH1714" t="str">
        <f t="shared" si="872"/>
        <v>0.0308558699608697+0.0249987508675508i</v>
      </c>
      <c r="AI1714">
        <f t="shared" si="873"/>
        <v>-28.021621775771926</v>
      </c>
      <c r="AJ1714">
        <f t="shared" si="874"/>
        <v>39.013634569398462</v>
      </c>
      <c r="AK1714"/>
      <c r="AL1714"/>
      <c r="AM1714"/>
      <c r="AN1714"/>
    </row>
    <row r="1715" spans="1:40" x14ac:dyDescent="0.35">
      <c r="A1715"/>
      <c r="B1715">
        <f t="shared" si="875"/>
        <v>158100</v>
      </c>
      <c r="C1715" s="237" t="str">
        <f t="shared" si="843"/>
        <v>-1.29020193452548E-06+0.00653641477680383i</v>
      </c>
      <c r="D1715" s="208" t="str">
        <f t="shared" si="844"/>
        <v>-2.51367109373395+0.0501125132888294i</v>
      </c>
      <c r="E1715" t="str">
        <f t="shared" si="845"/>
        <v>20500</v>
      </c>
      <c r="F1715" t="str">
        <f t="shared" si="846"/>
        <v>0.327868852459016</v>
      </c>
      <c r="G1715" t="str">
        <f t="shared" si="841"/>
        <v>0.327868852459016</v>
      </c>
      <c r="H1715" t="str">
        <f t="shared" si="847"/>
        <v>3.59469961132379+0.928351290279315i</v>
      </c>
      <c r="I1715" t="str">
        <f t="shared" si="848"/>
        <v>620.857248165683i</v>
      </c>
      <c r="J1715" t="str">
        <f t="shared" si="842"/>
        <v>-520.763694911176+135.823698466711i</v>
      </c>
      <c r="K1715" t="str">
        <f t="shared" si="849"/>
        <v>0.291141701700652-1.11627079833582i</v>
      </c>
      <c r="L1715" t="str">
        <f t="shared" si="850"/>
        <v>0.0592420871705902-0.192923067665463i</v>
      </c>
      <c r="M1715" t="str">
        <f t="shared" si="851"/>
        <v>0.350383788871242-1.30919386600128i</v>
      </c>
      <c r="N1715" t="str">
        <f t="shared" si="852"/>
        <v>-1.97202793349695i</v>
      </c>
      <c r="O1715" t="str">
        <f t="shared" si="853"/>
        <v>-0.390552431569526-0.920580685325915i</v>
      </c>
      <c r="P1715" t="str">
        <f t="shared" si="854"/>
        <v>1.39055243156953+0.920580685325915i</v>
      </c>
      <c r="Q1715" t="str">
        <f t="shared" si="855"/>
        <v>-1.39055243156953+1.05144724817103i</v>
      </c>
      <c r="R1715" t="str">
        <f t="shared" si="856"/>
        <v>-0.317748494310754-0.902286340877689i</v>
      </c>
      <c r="S1715" t="str">
        <f t="shared" si="857"/>
        <v>0.213554357380496i</v>
      </c>
      <c r="T1715" t="str">
        <f t="shared" si="858"/>
        <v>0.192687179699334-0.0678565755111533i</v>
      </c>
      <c r="U1715" t="str">
        <f t="shared" si="859"/>
        <v>0.0000500000000000002-0.000898814849845802i</v>
      </c>
      <c r="V1715" t="str">
        <f t="shared" si="860"/>
        <v>0.00002-0.010066726318273i</v>
      </c>
      <c r="W1715" t="str">
        <f t="shared" si="861"/>
        <v>0.0000422724418893126-0.000825320158520017i</v>
      </c>
      <c r="X1715" t="str">
        <f t="shared" si="862"/>
        <v>0.0000474140055384926-0.000824759580217028i</v>
      </c>
      <c r="Y1715" t="str">
        <f t="shared" si="863"/>
        <v>0.009+0.794697277652074i</v>
      </c>
      <c r="Z1715" t="str">
        <f t="shared" si="864"/>
        <v>-0.0124570960911742-0.00085866755251986i</v>
      </c>
      <c r="AA1715" t="str">
        <f t="shared" si="865"/>
        <v>0.172245454874098-15.1138140582077i</v>
      </c>
      <c r="AB1715" t="str">
        <f t="shared" si="866"/>
        <v>0.644038269401629-0.226804043361455i</v>
      </c>
      <c r="AC1715" t="str">
        <f t="shared" si="867"/>
        <v>0.928730106657915-0.922639411814997i</v>
      </c>
      <c r="AD1715" t="str">
        <f t="shared" si="868"/>
        <v>0.471113678132899+0.223815295788238i</v>
      </c>
      <c r="AE1715" t="str">
        <f t="shared" si="869"/>
        <v>-0.00567652542611705-0.00319261867526967i</v>
      </c>
      <c r="AF1715" t="str">
        <f t="shared" si="870"/>
        <v>-6.10837070505774-0.878238776990486i</v>
      </c>
      <c r="AG1715" t="str">
        <f t="shared" si="871"/>
        <v>1.01253913683244-0.0256360195782162i</v>
      </c>
      <c r="AH1715" t="str">
        <f t="shared" si="872"/>
        <v>0.0308436908747757+0.0249647166019018i</v>
      </c>
      <c r="AI1715">
        <f t="shared" si="873"/>
        <v>-28.028379330777828</v>
      </c>
      <c r="AJ1715">
        <f t="shared" si="874"/>
        <v>38.986521174606722</v>
      </c>
      <c r="AK1715"/>
      <c r="AL1715"/>
      <c r="AM1715"/>
      <c r="AN1715"/>
    </row>
    <row r="1716" spans="1:40" x14ac:dyDescent="0.35">
      <c r="A1716"/>
      <c r="B1716">
        <f t="shared" si="875"/>
        <v>158200</v>
      </c>
      <c r="C1716" s="237" t="str">
        <f t="shared" si="843"/>
        <v>-1.28857134778873E-06+0.00653228303580002i</v>
      </c>
      <c r="D1716" s="208" t="str">
        <f t="shared" si="844"/>
        <v>-2.51367108123279+0.0500808366078002i</v>
      </c>
      <c r="E1716" t="str">
        <f t="shared" si="845"/>
        <v>20500</v>
      </c>
      <c r="F1716" t="str">
        <f t="shared" si="846"/>
        <v>0.327868852459016</v>
      </c>
      <c r="G1716" t="str">
        <f t="shared" si="841"/>
        <v>0.327868852459016</v>
      </c>
      <c r="H1716" t="str">
        <f t="shared" si="847"/>
        <v>3.59500391135848+0.927849507002256i</v>
      </c>
      <c r="I1716" t="str">
        <f t="shared" si="848"/>
        <v>621.249947247382i</v>
      </c>
      <c r="J1716" t="str">
        <f t="shared" si="842"/>
        <v>-521.423946278118+135.909608459415i</v>
      </c>
      <c r="K1716" t="str">
        <f t="shared" si="849"/>
        <v>0.2907958365018-1.11565263375248i</v>
      </c>
      <c r="L1716" t="str">
        <f t="shared" si="850"/>
        <v>0.0591736599109048-0.192822117926071i</v>
      </c>
      <c r="M1716" t="str">
        <f t="shared" si="851"/>
        <v>0.349969496412705-1.30847475167855i</v>
      </c>
      <c r="N1716" t="str">
        <f t="shared" si="852"/>
        <v>-1.97327526299316i</v>
      </c>
      <c r="O1716" t="str">
        <f t="shared" si="853"/>
        <v>-0.391700394897497-0.920092821750689i</v>
      </c>
      <c r="P1716" t="str">
        <f t="shared" si="854"/>
        <v>1.3917003948975+0.920092821750689i</v>
      </c>
      <c r="Q1716" t="str">
        <f t="shared" si="855"/>
        <v>-1.3917003948975+1.05318244124247i</v>
      </c>
      <c r="R1716" t="str">
        <f t="shared" si="856"/>
        <v>-0.317727183132531-0.901571571533334i</v>
      </c>
      <c r="S1716" t="str">
        <f t="shared" si="857"/>
        <v>0.213689432875361i</v>
      </c>
      <c r="T1716" t="str">
        <f t="shared" si="858"/>
        <v>0.192656317817506-0.0678949415726765i</v>
      </c>
      <c r="U1716" t="str">
        <f t="shared" si="859"/>
        <v>0.0000499999999999999-0.000898246698866122i</v>
      </c>
      <c r="V1716" t="str">
        <f t="shared" si="860"/>
        <v>0.00002-0.0100603630273006i</v>
      </c>
      <c r="W1716" t="str">
        <f t="shared" si="861"/>
        <v>0.0000422724404461812-0.000824798690286097i</v>
      </c>
      <c r="X1716" t="str">
        <f t="shared" si="862"/>
        <v>0.0000474074920413943-0.000824238506872912i</v>
      </c>
      <c r="Y1716" t="str">
        <f t="shared" si="863"/>
        <v>0.009+0.795199932476648i</v>
      </c>
      <c r="Z1716" t="str">
        <f t="shared" si="864"/>
        <v>-0.0124413434065136-0.000857845743792119i</v>
      </c>
      <c r="AA1716" t="str">
        <f t="shared" si="865"/>
        <v>0.172027219967874-15.1042431065341i</v>
      </c>
      <c r="AB1716" t="str">
        <f t="shared" si="866"/>
        <v>0.643935116545306-0.226932278212916i</v>
      </c>
      <c r="AC1716" t="str">
        <f t="shared" si="867"/>
        <v>0.928422492077324-0.921992216844679i</v>
      </c>
      <c r="AD1716" t="str">
        <f t="shared" si="868"/>
        <v>0.471411062859027+0.223718247295851i</v>
      </c>
      <c r="AE1716" t="str">
        <f t="shared" si="869"/>
        <v>-0.00567307117240735-0.00318775351476115i</v>
      </c>
      <c r="AF1716" t="str">
        <f t="shared" si="870"/>
        <v>-6.10867499259127-0.877768670394456i</v>
      </c>
      <c r="AG1716" t="str">
        <f t="shared" si="871"/>
        <v>1.01252588899145-0.0256361944395862i</v>
      </c>
      <c r="AH1716" t="str">
        <f t="shared" si="872"/>
        <v>0.0308315169531333+0.02493071767957i</v>
      </c>
      <c r="AI1716">
        <f t="shared" si="873"/>
        <v>-28.035134449637631</v>
      </c>
      <c r="AJ1716">
        <f t="shared" si="874"/>
        <v>38.959400569728885</v>
      </c>
      <c r="AK1716"/>
      <c r="AL1716"/>
      <c r="AM1716"/>
      <c r="AN1716"/>
    </row>
    <row r="1717" spans="1:40" x14ac:dyDescent="0.35">
      <c r="A1717"/>
      <c r="B1717">
        <f t="shared" si="875"/>
        <v>158300</v>
      </c>
      <c r="C1717" s="237" t="str">
        <f t="shared" si="843"/>
        <v>-1.28694385025901E-06+0.00652815651493591i</v>
      </c>
      <c r="D1717" s="208" t="str">
        <f t="shared" si="844"/>
        <v>-2.51367106875531+0.050049199947842i</v>
      </c>
      <c r="E1717" t="str">
        <f t="shared" si="845"/>
        <v>20500</v>
      </c>
      <c r="F1717" t="str">
        <f t="shared" si="846"/>
        <v>0.327868852459016</v>
      </c>
      <c r="G1717" t="str">
        <f t="shared" si="841"/>
        <v>0.327868852459016</v>
      </c>
      <c r="H1717" t="str">
        <f t="shared" si="847"/>
        <v>3.59530769051906+0.927348212221505i</v>
      </c>
      <c r="I1717" t="str">
        <f t="shared" si="848"/>
        <v>621.64264632908i</v>
      </c>
      <c r="J1717" t="str">
        <f t="shared" si="842"/>
        <v>-522.084615129326+135.99551845212i</v>
      </c>
      <c r="K1717" t="str">
        <f t="shared" si="849"/>
        <v>0.290450574157565-1.11503509784061i</v>
      </c>
      <c r="L1717" t="str">
        <f t="shared" si="850"/>
        <v>0.0591053474242929-0.192721260529437i</v>
      </c>
      <c r="M1717" t="str">
        <f t="shared" si="851"/>
        <v>0.349555921581858-1.30775635837005i</v>
      </c>
      <c r="N1717" t="str">
        <f t="shared" si="852"/>
        <v>-1.97452259248936i</v>
      </c>
      <c r="O1717" t="str">
        <f t="shared" si="853"/>
        <v>-0.39284774880597-0.919603526666836i</v>
      </c>
      <c r="P1717" t="str">
        <f t="shared" si="854"/>
        <v>1.39284774880597+0.919603526666836i</v>
      </c>
      <c r="Q1717" t="str">
        <f t="shared" si="855"/>
        <v>-1.39284774880597+1.05491906582252i</v>
      </c>
      <c r="R1717" t="str">
        <f t="shared" si="856"/>
        <v>-0.317705854212297-0.900857606780403i</v>
      </c>
      <c r="S1717" t="str">
        <f t="shared" si="857"/>
        <v>0.213824508370225i</v>
      </c>
      <c r="T1717" t="str">
        <f t="shared" si="858"/>
        <v>0.192625434881397-0.0679332980832868i</v>
      </c>
      <c r="U1717" t="str">
        <f t="shared" si="859"/>
        <v>0.0000500000000000001-0.000897679265701965i</v>
      </c>
      <c r="V1717" t="str">
        <f t="shared" si="860"/>
        <v>0.00002-0.010054007775862i</v>
      </c>
      <c r="W1717" t="str">
        <f t="shared" si="861"/>
        <v>0.0000422724390021377-0.000824277881030339i</v>
      </c>
      <c r="X1717" t="str">
        <f t="shared" si="862"/>
        <v>0.0000474009908800741-0.000823718091930967i</v>
      </c>
      <c r="Y1717" t="str">
        <f t="shared" si="863"/>
        <v>0.009+0.795702587301223i</v>
      </c>
      <c r="Z1717" t="str">
        <f t="shared" si="864"/>
        <v>-0.0124256205975283-0.000857025502948548i</v>
      </c>
      <c r="AA1717" t="str">
        <f t="shared" si="865"/>
        <v>0.171809399898492-15.0946842798836i</v>
      </c>
      <c r="AB1717" t="str">
        <f t="shared" si="866"/>
        <v>0.643831893317083-0.227060481141373i</v>
      </c>
      <c r="AC1717" t="str">
        <f t="shared" si="867"/>
        <v>0.928115462865052-0.921345587947036i</v>
      </c>
      <c r="AD1717" t="str">
        <f t="shared" si="868"/>
        <v>0.471708370980799+0.223620824739612i</v>
      </c>
      <c r="AE1717" t="str">
        <f t="shared" si="869"/>
        <v>-0.00566962050069334-0.00318289362980567i</v>
      </c>
      <c r="AF1717" t="str">
        <f t="shared" si="870"/>
        <v>-6.10897875927437-0.877299012273663i</v>
      </c>
      <c r="AG1717" t="str">
        <f t="shared" si="871"/>
        <v>1.01251263744159-0.0256363649561968i</v>
      </c>
      <c r="AH1717" t="str">
        <f t="shared" si="872"/>
        <v>0.0308193481715446+0.0248967540433581i</v>
      </c>
      <c r="AI1717">
        <f t="shared" si="873"/>
        <v>-28.041887137608263</v>
      </c>
      <c r="AJ1717">
        <f t="shared" si="874"/>
        <v>38.932272761813444</v>
      </c>
      <c r="AK1717"/>
      <c r="AL1717"/>
      <c r="AM1717"/>
      <c r="AN1717"/>
    </row>
    <row r="1718" spans="1:40" x14ac:dyDescent="0.35">
      <c r="A1718"/>
      <c r="B1718">
        <f t="shared" si="875"/>
        <v>158400</v>
      </c>
      <c r="C1718" s="237" t="str">
        <f t="shared" si="843"/>
        <v>-1.28531943413775E-06+0.00652403520432481i</v>
      </c>
      <c r="D1718" s="208" t="str">
        <f t="shared" si="844"/>
        <v>-2.51367105630145+0.0500176032331569i</v>
      </c>
      <c r="E1718" t="str">
        <f t="shared" si="845"/>
        <v>20500</v>
      </c>
      <c r="F1718" t="str">
        <f t="shared" si="846"/>
        <v>0.327868852459016</v>
      </c>
      <c r="G1718" t="str">
        <f t="shared" si="841"/>
        <v>0.327868852459016</v>
      </c>
      <c r="H1718" t="str">
        <f t="shared" si="847"/>
        <v>3.59561094996028+0.926847405334168i</v>
      </c>
      <c r="I1718" t="str">
        <f t="shared" si="848"/>
        <v>622.035345410779i</v>
      </c>
      <c r="J1718" t="str">
        <f t="shared" si="842"/>
        <v>-522.7457014648+136.081428444825i</v>
      </c>
      <c r="K1718" t="str">
        <f t="shared" si="849"/>
        <v>0.2901059132994-1.11441818975518i</v>
      </c>
      <c r="L1718" t="str">
        <f t="shared" si="850"/>
        <v>0.0590371494630467-0.192620495376589i</v>
      </c>
      <c r="M1718" t="str">
        <f t="shared" si="851"/>
        <v>0.349143062762447-1.30703868513177i</v>
      </c>
      <c r="N1718" t="str">
        <f t="shared" si="852"/>
        <v>-1.97576992198556i</v>
      </c>
      <c r="O1718" t="str">
        <f t="shared" si="853"/>
        <v>-0.393994491509868-0.919112800835611i</v>
      </c>
      <c r="P1718" t="str">
        <f t="shared" si="854"/>
        <v>1.39399449150987+0.919112800835611i</v>
      </c>
      <c r="Q1718" t="str">
        <f t="shared" si="855"/>
        <v>-1.39399449150987+1.05665712114995i</v>
      </c>
      <c r="R1718" t="str">
        <f t="shared" si="856"/>
        <v>-0.317684507540997-0.900144445082217i</v>
      </c>
      <c r="S1718" t="str">
        <f t="shared" si="857"/>
        <v>0.21395958386509i</v>
      </c>
      <c r="T1718" t="str">
        <f t="shared" si="858"/>
        <v>0.192594530888264-0.0679716450338578i</v>
      </c>
      <c r="U1718" t="str">
        <f t="shared" si="859"/>
        <v>0.0000499999999999998-0.000897112548993815i</v>
      </c>
      <c r="V1718" t="str">
        <f t="shared" si="860"/>
        <v>0.00002-0.0100476605487308i</v>
      </c>
      <c r="W1718" t="str">
        <f t="shared" si="861"/>
        <v>0.0000422724375571818-0.000823757729504677i</v>
      </c>
      <c r="X1718" t="str">
        <f t="shared" si="862"/>
        <v>0.0000473945020233902-0.00082319833414441i</v>
      </c>
      <c r="Y1718" t="str">
        <f t="shared" si="863"/>
        <v>0.009+0.796205242125797i</v>
      </c>
      <c r="Z1718" t="str">
        <f t="shared" si="864"/>
        <v>-0.0124099275886988-0.000856206825679324i</v>
      </c>
      <c r="AA1718" t="str">
        <f t="shared" si="865"/>
        <v>0.171591993614349-15.085137555209i</v>
      </c>
      <c r="AB1718" t="str">
        <f t="shared" si="866"/>
        <v>0.643728599707793-0.227188652116324i</v>
      </c>
      <c r="AC1718" t="str">
        <f t="shared" si="867"/>
        <v>0.927809017750781-0.920699524368555i</v>
      </c>
      <c r="AD1718" t="str">
        <f t="shared" si="868"/>
        <v>0.472005602047775+0.2235230281455i</v>
      </c>
      <c r="AE1718" t="str">
        <f t="shared" si="869"/>
        <v>-0.00566617340047837-0.00317803901192452i</v>
      </c>
      <c r="AF1718" t="str">
        <f t="shared" si="870"/>
        <v>-6.10928200626173-0.876829802101011i</v>
      </c>
      <c r="AG1718" t="str">
        <f t="shared" si="871"/>
        <v>1.01249938219107-0.0256365311115602i</v>
      </c>
      <c r="AH1718" t="str">
        <f t="shared" si="872"/>
        <v>0.0308071845056945+0.0248628256362224i</v>
      </c>
      <c r="AI1718">
        <f t="shared" si="873"/>
        <v>-28.048637399938286</v>
      </c>
      <c r="AJ1718">
        <f t="shared" si="874"/>
        <v>38.905137757888149</v>
      </c>
      <c r="AK1718"/>
      <c r="AL1718"/>
      <c r="AM1718"/>
      <c r="AN1718"/>
    </row>
    <row r="1719" spans="1:40" x14ac:dyDescent="0.35">
      <c r="A1719"/>
      <c r="B1719">
        <f t="shared" si="875"/>
        <v>158500</v>
      </c>
      <c r="C1719" s="237" t="str">
        <f t="shared" si="843"/>
        <v>-1.28369809165096E-06+0.00651991909410504i</v>
      </c>
      <c r="D1719" s="208" t="str">
        <f t="shared" si="844"/>
        <v>-2.51367104387116+0.0499860463881387i</v>
      </c>
      <c r="E1719" t="str">
        <f t="shared" si="845"/>
        <v>20500</v>
      </c>
      <c r="F1719" t="str">
        <f t="shared" si="846"/>
        <v>0.327868852459016</v>
      </c>
      <c r="G1719" t="str">
        <f t="shared" si="841"/>
        <v>0.327868852459016</v>
      </c>
      <c r="H1719" t="str">
        <f t="shared" si="847"/>
        <v>3.59591369083381+0.926347085738019i</v>
      </c>
      <c r="I1719" t="str">
        <f t="shared" si="848"/>
        <v>622.428044492478i</v>
      </c>
      <c r="J1719" t="str">
        <f t="shared" si="842"/>
        <v>-523.40720528454+136.167338437531i</v>
      </c>
      <c r="K1719" t="str">
        <f t="shared" si="849"/>
        <v>0.289761852562542-1.11380190865234i</v>
      </c>
      <c r="L1719" t="str">
        <f t="shared" si="850"/>
        <v>0.0589690657801009-0.192519822368611i</v>
      </c>
      <c r="M1719" t="str">
        <f t="shared" si="851"/>
        <v>0.348730918342643-1.30632173102095i</v>
      </c>
      <c r="N1719" t="str">
        <f t="shared" si="852"/>
        <v>-1.97701725148177i</v>
      </c>
      <c r="O1719" t="str">
        <f t="shared" si="853"/>
        <v>-0.39514062122506-0.918620645020497i</v>
      </c>
      <c r="P1719" t="str">
        <f t="shared" si="854"/>
        <v>1.39514062122506+0.918620645020497i</v>
      </c>
      <c r="Q1719" t="str">
        <f t="shared" si="855"/>
        <v>-1.39514062122506+1.05839660646127i</v>
      </c>
      <c r="R1719" t="str">
        <f t="shared" si="856"/>
        <v>-0.317663143109566-0.899432084905981i</v>
      </c>
      <c r="S1719" t="str">
        <f t="shared" si="857"/>
        <v>0.214094659359954i</v>
      </c>
      <c r="T1719" t="str">
        <f t="shared" si="858"/>
        <v>0.192563605835359-0.0680099824152549i</v>
      </c>
      <c r="U1719" t="str">
        <f t="shared" si="859"/>
        <v>0.00005-0.00089654654738562i</v>
      </c>
      <c r="V1719" t="str">
        <f t="shared" si="860"/>
        <v>0.00002-0.010041321330719i</v>
      </c>
      <c r="W1719" t="str">
        <f t="shared" si="861"/>
        <v>0.0000422724361113138-0.000823238234464198i</v>
      </c>
      <c r="X1719" t="str">
        <f t="shared" si="862"/>
        <v>0.0000473880254402998-0.00082267923226962i</v>
      </c>
      <c r="Y1719" t="str">
        <f t="shared" si="863"/>
        <v>0.009+0.796707896950371i</v>
      </c>
      <c r="Z1719" t="str">
        <f t="shared" si="864"/>
        <v>-0.0123942643047442-0.000855389707689754i</v>
      </c>
      <c r="AA1719" t="str">
        <f t="shared" si="865"/>
        <v>0.171375000067174-15.075602909522i</v>
      </c>
      <c r="AB1719" t="str">
        <f t="shared" si="866"/>
        <v>0.643625235708252-0.227316791107236i</v>
      </c>
      <c r="AC1719" t="str">
        <f t="shared" si="867"/>
        <v>0.927503155467707-0.9200540253567i</v>
      </c>
      <c r="AD1719" t="str">
        <f t="shared" si="868"/>
        <v>0.472302755609419+0.223424857539998i</v>
      </c>
      <c r="AE1719" t="str">
        <f t="shared" si="869"/>
        <v>-0.00566272986130038-0.00317318965266236i</v>
      </c>
      <c r="AF1719" t="str">
        <f t="shared" si="870"/>
        <v>-6.10958473470497-0.87636103934988i</v>
      </c>
      <c r="AG1719" t="str">
        <f t="shared" si="871"/>
        <v>1.01248612324813-0.0256366928892262i</v>
      </c>
      <c r="AH1719" t="str">
        <f t="shared" si="872"/>
        <v>0.0307950259313503+0.0248289324012725i</v>
      </c>
      <c r="AI1719">
        <f t="shared" si="873"/>
        <v>-28.055385241867942</v>
      </c>
      <c r="AJ1719">
        <f t="shared" si="874"/>
        <v>38.877995564960358</v>
      </c>
      <c r="AK1719"/>
      <c r="AL1719"/>
      <c r="AM1719"/>
      <c r="AN1719"/>
    </row>
    <row r="1720" spans="1:40" x14ac:dyDescent="0.35">
      <c r="A1720"/>
      <c r="B1720">
        <f t="shared" si="875"/>
        <v>158600</v>
      </c>
      <c r="C1720" s="237" t="str">
        <f t="shared" si="843"/>
        <v>-1.28207981504915E-06+0.00651580817443974i</v>
      </c>
      <c r="D1720" s="208" t="str">
        <f t="shared" si="844"/>
        <v>-2.51367103146437+0.0499545293373714i</v>
      </c>
      <c r="E1720" t="str">
        <f t="shared" si="845"/>
        <v>20500</v>
      </c>
      <c r="F1720" t="str">
        <f t="shared" si="846"/>
        <v>0.327868852459016</v>
      </c>
      <c r="G1720" t="str">
        <f t="shared" si="841"/>
        <v>0.327868852459016</v>
      </c>
      <c r="H1720" t="str">
        <f t="shared" si="847"/>
        <v>3.5962159142882+0.925847252831475i</v>
      </c>
      <c r="I1720" t="str">
        <f t="shared" si="848"/>
        <v>622.820743574176i</v>
      </c>
      <c r="J1720" t="str">
        <f t="shared" si="842"/>
        <v>-524.069126588546+136.253248430235i</v>
      </c>
      <c r="K1720" t="str">
        <f t="shared" si="849"/>
        <v>0.289418390585996-1.11318625368941i</v>
      </c>
      <c r="L1720" t="str">
        <f t="shared" si="850"/>
        <v>0.0589010961290289-0.192419241406639i</v>
      </c>
      <c r="M1720" t="str">
        <f t="shared" si="851"/>
        <v>0.348319486715025-1.30560549509605i</v>
      </c>
      <c r="N1720" t="str">
        <f t="shared" si="852"/>
        <v>-1.97826458097797i</v>
      </c>
      <c r="O1720" t="str">
        <f t="shared" si="853"/>
        <v>-0.396286136168346-0.918127059987213i</v>
      </c>
      <c r="P1720" t="str">
        <f t="shared" si="854"/>
        <v>1.39628613616835+0.918127059987213i</v>
      </c>
      <c r="Q1720" t="str">
        <f t="shared" si="855"/>
        <v>-1.39628613616835+1.06013752099076i</v>
      </c>
      <c r="R1720" t="str">
        <f t="shared" si="856"/>
        <v>-0.31764176090893-0.898720524722768i</v>
      </c>
      <c r="S1720" t="str">
        <f t="shared" si="857"/>
        <v>0.214229734854819i</v>
      </c>
      <c r="T1720" t="str">
        <f t="shared" si="858"/>
        <v>0.192532659719942-0.0680483102183379i</v>
      </c>
      <c r="U1720" t="str">
        <f t="shared" si="859"/>
        <v>0.0000500000000000002-0.000895981259524725i</v>
      </c>
      <c r="V1720" t="str">
        <f t="shared" si="860"/>
        <v>0.00002-0.0100349901066769i</v>
      </c>
      <c r="W1720" t="str">
        <f t="shared" si="861"/>
        <v>0.0000422724346645335-0.000822719394667123i</v>
      </c>
      <c r="X1720" t="str">
        <f t="shared" si="862"/>
        <v>0.0000473815610998569-0.000822160785066081i</v>
      </c>
      <c r="Y1720" t="str">
        <f t="shared" si="863"/>
        <v>0.009+0.797210551774946i</v>
      </c>
      <c r="Z1720" t="str">
        <f t="shared" si="864"/>
        <v>-0.0123786306706207-0.000854574144700171i</v>
      </c>
      <c r="AA1720" t="str">
        <f t="shared" si="865"/>
        <v>0.171158418212015-15.0660803198919i</v>
      </c>
      <c r="AB1720" t="str">
        <f t="shared" si="866"/>
        <v>0.6435218013093-0.22744489808356i</v>
      </c>
      <c r="AC1720" t="str">
        <f t="shared" si="867"/>
        <v>0.927197874752527-0.919409090159947i</v>
      </c>
      <c r="AD1720" t="str">
        <f t="shared" si="868"/>
        <v>0.472599831215111+0.223326312950121i</v>
      </c>
      <c r="AE1720" t="str">
        <f t="shared" si="869"/>
        <v>-0.00565928987273114-0.0031683455435871i</v>
      </c>
      <c r="AF1720" t="str">
        <f t="shared" si="870"/>
        <v>-6.10988694575257-0.875892723494104i</v>
      </c>
      <c r="AG1720" t="str">
        <f t="shared" si="871"/>
        <v>1.012472860621-0.0256368502727801i</v>
      </c>
      <c r="AH1720" t="str">
        <f t="shared" si="872"/>
        <v>0.0307828724243595+0.0247950742817707i</v>
      </c>
      <c r="AI1720">
        <f t="shared" si="873"/>
        <v>-28.062130668629504</v>
      </c>
      <c r="AJ1720">
        <f t="shared" si="874"/>
        <v>38.850846190018679</v>
      </c>
      <c r="AK1720"/>
      <c r="AL1720"/>
      <c r="AM1720"/>
      <c r="AN1720"/>
    </row>
    <row r="1721" spans="1:40" x14ac:dyDescent="0.35">
      <c r="A1721"/>
      <c r="B1721">
        <f t="shared" si="875"/>
        <v>158700</v>
      </c>
      <c r="C1721" s="237" t="str">
        <f t="shared" si="843"/>
        <v>-1.28046459660732E-06+0.00651170243551702i</v>
      </c>
      <c r="D1721" s="208" t="str">
        <f t="shared" si="844"/>
        <v>-2.51367101908103+0.0499230520056305i</v>
      </c>
      <c r="E1721" t="str">
        <f t="shared" si="845"/>
        <v>20500</v>
      </c>
      <c r="F1721" t="str">
        <f t="shared" si="846"/>
        <v>0.327868852459016</v>
      </c>
      <c r="G1721" t="str">
        <f t="shared" si="841"/>
        <v>0.327868852459016</v>
      </c>
      <c r="H1721" t="str">
        <f t="shared" si="847"/>
        <v>3.59651762146893+0.925347906013632i</v>
      </c>
      <c r="I1721" t="str">
        <f t="shared" si="848"/>
        <v>623.213442655875i</v>
      </c>
      <c r="J1721" t="str">
        <f t="shared" si="842"/>
        <v>-524.731465376819+136.33915842294i</v>
      </c>
      <c r="K1721" t="str">
        <f t="shared" si="849"/>
        <v>0.289075526012536-1.11257122402488i</v>
      </c>
      <c r="L1721" t="str">
        <f t="shared" si="850"/>
        <v>0.0588332402640422-0.192318752391862i</v>
      </c>
      <c r="M1721" t="str">
        <f t="shared" si="851"/>
        <v>0.347908766276578-1.30488997641674i</v>
      </c>
      <c r="N1721" t="str">
        <f t="shared" si="852"/>
        <v>-1.97951191047417i</v>
      </c>
      <c r="O1721" t="str">
        <f t="shared" si="853"/>
        <v>-0.397431034557507-0.91763204650369i</v>
      </c>
      <c r="P1721" t="str">
        <f t="shared" si="854"/>
        <v>1.39743103455751+0.91763204650369i</v>
      </c>
      <c r="Q1721" t="str">
        <f t="shared" si="855"/>
        <v>-1.39743103455751+1.06187986397048i</v>
      </c>
      <c r="R1721" t="str">
        <f t="shared" si="856"/>
        <v>-0.317620360930009-0.898009763007491i</v>
      </c>
      <c r="S1721" t="str">
        <f t="shared" si="857"/>
        <v>0.214364810349681i</v>
      </c>
      <c r="T1721" t="str">
        <f t="shared" si="858"/>
        <v>0.192501692539263-0.0680866284339586i</v>
      </c>
      <c r="U1721" t="str">
        <f t="shared" si="859"/>
        <v>0.0000499999999999999-0.000895416684061882i</v>
      </c>
      <c r="V1721" t="str">
        <f t="shared" si="860"/>
        <v>0.00002-0.0100286668614931i</v>
      </c>
      <c r="W1721" t="str">
        <f t="shared" si="861"/>
        <v>0.0000422724332168402-0.000822201208874798i</v>
      </c>
      <c r="X1721" t="str">
        <f t="shared" si="862"/>
        <v>0.0000473751089712137-0.000821642991296428i</v>
      </c>
      <c r="Y1721" t="str">
        <f t="shared" si="863"/>
        <v>0.009+0.79771320659952i</v>
      </c>
      <c r="Z1721" t="str">
        <f t="shared" si="864"/>
        <v>-0.012363026611522-0.000853760132445924i</v>
      </c>
      <c r="AA1721" t="str">
        <f t="shared" si="865"/>
        <v>0.170942247007232-15.0565697634467i</v>
      </c>
      <c r="AB1721" t="str">
        <f t="shared" si="866"/>
        <v>0.643418296501747-0.227572973014717i</v>
      </c>
      <c r="AC1721" t="str">
        <f t="shared" si="867"/>
        <v>0.926893174345439-0.918764718027707i</v>
      </c>
      <c r="AD1721" t="str">
        <f t="shared" si="868"/>
        <v>0.472896828414143+0.223227394403369i</v>
      </c>
      <c r="AE1721" t="str">
        <f t="shared" si="869"/>
        <v>-0.005655853424377-0.00316350667628967i</v>
      </c>
      <c r="AF1721" t="str">
        <f t="shared" si="870"/>
        <v>-6.11018864054996-0.875424854008002i</v>
      </c>
      <c r="AG1721" t="str">
        <f t="shared" si="871"/>
        <v>1.0124595943179-0.0256370032458452i</v>
      </c>
      <c r="AH1721" t="str">
        <f t="shared" si="872"/>
        <v>0.0307707239606545+0.0247612512211324i</v>
      </c>
      <c r="AI1721">
        <f t="shared" si="873"/>
        <v>-28.068873685446306</v>
      </c>
      <c r="AJ1721">
        <f t="shared" si="874"/>
        <v>38.823689640029485</v>
      </c>
      <c r="AK1721"/>
      <c r="AL1721"/>
      <c r="AM1721"/>
      <c r="AN1721"/>
    </row>
    <row r="1722" spans="1:40" x14ac:dyDescent="0.35">
      <c r="A1722"/>
      <c r="B1722">
        <f t="shared" si="875"/>
        <v>158800</v>
      </c>
      <c r="C1722" s="237" t="str">
        <f t="shared" si="843"/>
        <v>-1.27885242862468E-06+0.00650760186754952i</v>
      </c>
      <c r="D1722" s="208" t="str">
        <f t="shared" si="844"/>
        <v>-2.51367100672108+0.0498916143178797i</v>
      </c>
      <c r="E1722" t="str">
        <f t="shared" si="845"/>
        <v>20500</v>
      </c>
      <c r="F1722" t="str">
        <f t="shared" si="846"/>
        <v>0.327868852459016</v>
      </c>
      <c r="G1722" t="str">
        <f t="shared" si="841"/>
        <v>0.327868852459016</v>
      </c>
      <c r="H1722" t="str">
        <f t="shared" si="847"/>
        <v>3.59681881351844+0.92484904468422i</v>
      </c>
      <c r="I1722" t="str">
        <f t="shared" si="848"/>
        <v>623.606141737574i</v>
      </c>
      <c r="J1722" t="str">
        <f t="shared" si="842"/>
        <v>-525.394221649357+136.425068415646i</v>
      </c>
      <c r="K1722" t="str">
        <f t="shared" si="849"/>
        <v>0.288733257488682-1.11195681881844i</v>
      </c>
      <c r="L1722" t="str">
        <f t="shared" si="850"/>
        <v>0.0587654979399886-0.192218355225528i</v>
      </c>
      <c r="M1722" t="str">
        <f t="shared" si="851"/>
        <v>0.347498755428671-1.30417517404397i</v>
      </c>
      <c r="N1722" t="str">
        <f t="shared" si="852"/>
        <v>-1.98075923997038i</v>
      </c>
      <c r="O1722" t="str">
        <f t="shared" si="853"/>
        <v>-0.398575314611284-0.91713560534008i</v>
      </c>
      <c r="P1722" t="str">
        <f t="shared" si="854"/>
        <v>1.39857531461128+0.91713560534008i</v>
      </c>
      <c r="Q1722" t="str">
        <f t="shared" si="855"/>
        <v>-1.39857531461128+1.0636236346303i</v>
      </c>
      <c r="R1722" t="str">
        <f t="shared" si="856"/>
        <v>-0.317598943163706-0.897299798238896i</v>
      </c>
      <c r="S1722" t="str">
        <f t="shared" si="857"/>
        <v>0.214499885844546i</v>
      </c>
      <c r="T1722" t="str">
        <f t="shared" si="858"/>
        <v>0.192470704290577-0.0681249370529634i</v>
      </c>
      <c r="U1722" t="str">
        <f t="shared" si="859"/>
        <v>0.0000500000000000001-0.000894852819651267i</v>
      </c>
      <c r="V1722" t="str">
        <f t="shared" si="860"/>
        <v>0.00002-0.0100223515800942i</v>
      </c>
      <c r="W1722" t="str">
        <f t="shared" si="861"/>
        <v>0.0000422724317682349-0.000821683675851716i</v>
      </c>
      <c r="X1722" t="str">
        <f t="shared" si="862"/>
        <v>0.00004736866902362-0.000821125849726424i</v>
      </c>
      <c r="Y1722" t="str">
        <f t="shared" si="863"/>
        <v>0.009+0.798215861424095i</v>
      </c>
      <c r="Z1722" t="str">
        <f t="shared" si="864"/>
        <v>-0.0123474520528772-0.00085294766667729i</v>
      </c>
      <c r="AA1722" t="str">
        <f t="shared" si="865"/>
        <v>0.170726485414475-15.0470712173718i</v>
      </c>
      <c r="AB1722" t="str">
        <f t="shared" si="866"/>
        <v>0.643314721276417-0.227701015870114i</v>
      </c>
      <c r="AC1722" t="str">
        <f t="shared" si="867"/>
        <v>0.926589052990103-0.918120908210428i</v>
      </c>
      <c r="AD1722" t="str">
        <f t="shared" si="868"/>
        <v>0.473193746755715+0.223128101927778i</v>
      </c>
      <c r="AE1722" t="str">
        <f t="shared" si="869"/>
        <v>-0.00565242050587811-0.00315867304238432i</v>
      </c>
      <c r="AF1722" t="str">
        <f t="shared" si="870"/>
        <v>-6.11048982023952-0.87495743036634i</v>
      </c>
      <c r="AG1722" t="str">
        <f t="shared" si="871"/>
        <v>1.0124463243471-0.0256371517920802i</v>
      </c>
      <c r="AH1722" t="str">
        <f t="shared" si="872"/>
        <v>0.0307585805162467+0.0247274631629247i</v>
      </c>
      <c r="AI1722">
        <f t="shared" si="873"/>
        <v>-28.075614297533885</v>
      </c>
      <c r="AJ1722">
        <f t="shared" si="874"/>
        <v>38.796525921941061</v>
      </c>
      <c r="AK1722"/>
      <c r="AL1722"/>
      <c r="AM1722"/>
      <c r="AN1722"/>
    </row>
    <row r="1723" spans="1:40" x14ac:dyDescent="0.35">
      <c r="A1723"/>
      <c r="B1723">
        <f t="shared" si="875"/>
        <v>158900</v>
      </c>
      <c r="C1723" s="237" t="str">
        <f t="shared" si="843"/>
        <v>-1.27724330342472E-06+0.00650350646077459i</v>
      </c>
      <c r="D1723" s="208" t="str">
        <f t="shared" si="844"/>
        <v>-2.51367099438445+0.0498602161992719i</v>
      </c>
      <c r="E1723" t="str">
        <f t="shared" si="845"/>
        <v>20500</v>
      </c>
      <c r="F1723" t="str">
        <f t="shared" si="846"/>
        <v>0.327868852459016</v>
      </c>
      <c r="G1723" t="str">
        <f t="shared" si="841"/>
        <v>0.327868852459016</v>
      </c>
      <c r="H1723" t="str">
        <f t="shared" si="847"/>
        <v>3.59711949157605+0.924350668243652i</v>
      </c>
      <c r="I1723" t="str">
        <f t="shared" si="848"/>
        <v>623.998840819273i</v>
      </c>
      <c r="J1723" t="str">
        <f t="shared" si="842"/>
        <v>-526.057395406162+136.510978408351i</v>
      </c>
      <c r="K1723" t="str">
        <f t="shared" si="849"/>
        <v>0.288391583664684-1.11134303723092i</v>
      </c>
      <c r="L1723" t="str">
        <f t="shared" si="850"/>
        <v>0.0586978689123484-0.192118049808935i</v>
      </c>
      <c r="M1723" t="str">
        <f t="shared" si="851"/>
        <v>0.347089452577032-1.30346108703986i</v>
      </c>
      <c r="N1723" t="str">
        <f t="shared" si="852"/>
        <v>-1.98200656946658i</v>
      </c>
      <c r="O1723" t="str">
        <f t="shared" si="853"/>
        <v>-0.399718974549353-0.916637737268772i</v>
      </c>
      <c r="P1723" t="str">
        <f t="shared" si="854"/>
        <v>1.39971897454935+0.916637737268772i</v>
      </c>
      <c r="Q1723" t="str">
        <f t="shared" si="855"/>
        <v>-1.39971897454935+1.06536883219781i</v>
      </c>
      <c r="R1723" t="str">
        <f t="shared" si="856"/>
        <v>-0.31757750760093-0.896590628899572i</v>
      </c>
      <c r="S1723" t="str">
        <f t="shared" si="857"/>
        <v>0.21463496133941i</v>
      </c>
      <c r="T1723" t="str">
        <f t="shared" si="858"/>
        <v>0.192439694971137-0.0681632360661918i</v>
      </c>
      <c r="U1723" t="str">
        <f t="shared" si="859"/>
        <v>0.0000499999999999998-0.000894289664950412i</v>
      </c>
      <c r="V1723" t="str">
        <f t="shared" si="860"/>
        <v>0.00002-0.0100160442474446i</v>
      </c>
      <c r="W1723" t="str">
        <f t="shared" si="861"/>
        <v>0.0000422724303187172-0.000821166794365448i</v>
      </c>
      <c r="X1723" t="str">
        <f t="shared" si="862"/>
        <v>0.0000473622412264207-0.000820609359124882i</v>
      </c>
      <c r="Y1723" t="str">
        <f t="shared" si="863"/>
        <v>0.009+0.798718516248669i</v>
      </c>
      <c r="Z1723" t="str">
        <f t="shared" si="864"/>
        <v>-0.0123319069203503-0.000852136743159383i</v>
      </c>
      <c r="AA1723" t="str">
        <f t="shared" si="865"/>
        <v>0.17051113239868-15.0375846589105i</v>
      </c>
      <c r="AB1723" t="str">
        <f t="shared" si="866"/>
        <v>0.643211075624129-0.227829026619131i</v>
      </c>
      <c r="AC1723" t="str">
        <f t="shared" si="867"/>
        <v>0.926285509433657-0.917477659959497i</v>
      </c>
      <c r="AD1723" t="str">
        <f t="shared" si="868"/>
        <v>0.473490585788952+0.223028435551883i</v>
      </c>
      <c r="AE1723" t="str">
        <f t="shared" si="869"/>
        <v>-0.00564899110690836-0.00315384463350798i</v>
      </c>
      <c r="AF1723" t="str">
        <f t="shared" si="870"/>
        <v>-6.1107904859605-0.87449045204438i</v>
      </c>
      <c r="AG1723" t="str">
        <f t="shared" si="871"/>
        <v>1.01243305071685-0.0256372958951815i</v>
      </c>
      <c r="AH1723" t="str">
        <f t="shared" si="872"/>
        <v>0.0307464420672285+0.0246937100508651i</v>
      </c>
      <c r="AI1723">
        <f t="shared" si="873"/>
        <v>-28.082352510099714</v>
      </c>
      <c r="AJ1723">
        <f t="shared" si="874"/>
        <v>38.769355042680601</v>
      </c>
      <c r="AK1723"/>
      <c r="AL1723"/>
      <c r="AM1723"/>
      <c r="AN1723"/>
    </row>
    <row r="1724" spans="1:40" x14ac:dyDescent="0.35">
      <c r="A1724"/>
      <c r="B1724">
        <f t="shared" si="875"/>
        <v>159000</v>
      </c>
      <c r="C1724" s="237" t="str">
        <f t="shared" si="843"/>
        <v>-1.27563721335501E-06+0.00649941620545406i</v>
      </c>
      <c r="D1724" s="208" t="str">
        <f t="shared" si="844"/>
        <v>-2.51367098207109+0.0498288575751478i</v>
      </c>
      <c r="E1724" t="str">
        <f t="shared" si="845"/>
        <v>20500</v>
      </c>
      <c r="F1724" t="str">
        <f t="shared" si="846"/>
        <v>0.327868852459016</v>
      </c>
      <c r="G1724" t="str">
        <f t="shared" si="841"/>
        <v>0.327868852459016</v>
      </c>
      <c r="H1724" t="str">
        <f t="shared" si="847"/>
        <v>3.59741965677809+0.92385277609299i</v>
      </c>
      <c r="I1724" t="str">
        <f t="shared" si="848"/>
        <v>624.391539900971i</v>
      </c>
      <c r="J1724" t="str">
        <f t="shared" si="842"/>
        <v>-526.720986647233+136.596888401055i</v>
      </c>
      <c r="K1724" t="str">
        <f t="shared" si="849"/>
        <v>0.288050503194521-1.11072987842436i</v>
      </c>
      <c r="L1724" t="str">
        <f t="shared" si="850"/>
        <v>0.0586303529372356-0.192017836043438i</v>
      </c>
      <c r="M1724" t="str">
        <f t="shared" si="851"/>
        <v>0.346680856131757-1.3027477144678i</v>
      </c>
      <c r="N1724" t="str">
        <f t="shared" si="852"/>
        <v>-1.98325389896278i</v>
      </c>
      <c r="O1724" t="str">
        <f t="shared" si="853"/>
        <v>-0.400862012592382-0.916138443064357i</v>
      </c>
      <c r="P1724" t="str">
        <f t="shared" si="854"/>
        <v>1.40086201259238+0.916138443064357i</v>
      </c>
      <c r="Q1724" t="str">
        <f t="shared" si="855"/>
        <v>-1.40086201259238+1.06711545589842i</v>
      </c>
      <c r="R1724" t="str">
        <f t="shared" si="856"/>
        <v>-0.317556054232573-0.895882253475904i</v>
      </c>
      <c r="S1724" t="str">
        <f t="shared" si="857"/>
        <v>0.214770036834275i</v>
      </c>
      <c r="T1724" t="str">
        <f t="shared" si="858"/>
        <v>0.192408664578193-0.0682015254644767i</v>
      </c>
      <c r="U1724" t="str">
        <f t="shared" si="859"/>
        <v>0.00005-0.000893727218620258i</v>
      </c>
      <c r="V1724" t="str">
        <f t="shared" si="860"/>
        <v>0.00002-0.0100097448485469i</v>
      </c>
      <c r="W1724" t="str">
        <f t="shared" si="861"/>
        <v>0.0000422724288682872-0.000820650563186686i</v>
      </c>
      <c r="X1724" t="str">
        <f t="shared" si="862"/>
        <v>0.0000473558255490593-0.000820093518263788i</v>
      </c>
      <c r="Y1724" t="str">
        <f t="shared" si="863"/>
        <v>0.009+0.799221171073243i</v>
      </c>
      <c r="Z1724" t="str">
        <f t="shared" si="864"/>
        <v>-0.0123163911398396-0.000851327357672154i</v>
      </c>
      <c r="AA1724" t="str">
        <f t="shared" si="865"/>
        <v>0.170296186928051-15.0281100653636i</v>
      </c>
      <c r="AB1724" t="str">
        <f t="shared" si="866"/>
        <v>0.643107359535692-0.22795700523113i</v>
      </c>
      <c r="AC1724" t="str">
        <f t="shared" si="867"/>
        <v>0.925982542426688-0.916834972527304i</v>
      </c>
      <c r="AD1724" t="str">
        <f t="shared" si="868"/>
        <v>0.473787345062882+0.222928395304737i</v>
      </c>
      <c r="AE1724" t="str">
        <f t="shared" si="869"/>
        <v>-0.00564556521717575-0.00314902144132082i</v>
      </c>
      <c r="AF1724" t="str">
        <f t="shared" si="870"/>
        <v>-6.11109063884918-0.874023918517842i</v>
      </c>
      <c r="AG1724" t="str">
        <f t="shared" si="871"/>
        <v>1.0124197734354-0.0256374355388809i</v>
      </c>
      <c r="AH1724" t="str">
        <f t="shared" si="872"/>
        <v>0.0307343085897758+0.0246599918288246i</v>
      </c>
      <c r="AI1724">
        <f t="shared" si="873"/>
        <v>-28.089088328342243</v>
      </c>
      <c r="AJ1724">
        <f t="shared" si="874"/>
        <v>38.742177009155824</v>
      </c>
      <c r="AK1724"/>
      <c r="AL1724"/>
      <c r="AM1724"/>
      <c r="AN1724"/>
    </row>
    <row r="1725" spans="1:40" x14ac:dyDescent="0.35">
      <c r="A1725"/>
      <c r="B1725">
        <f t="shared" si="875"/>
        <v>159100</v>
      </c>
      <c r="C1725" s="237" t="str">
        <f t="shared" si="843"/>
        <v>-1.27403415078726E-06+0.00649533109187445i</v>
      </c>
      <c r="D1725" s="208" t="str">
        <f t="shared" si="844"/>
        <v>-2.51367096978095+0.0497975383710375i</v>
      </c>
      <c r="E1725" t="str">
        <f t="shared" si="845"/>
        <v>20500</v>
      </c>
      <c r="F1725" t="str">
        <f t="shared" si="846"/>
        <v>0.327868852459016</v>
      </c>
      <c r="G1725" t="str">
        <f t="shared" si="841"/>
        <v>0.327868852459016</v>
      </c>
      <c r="H1725" t="str">
        <f t="shared" si="847"/>
        <v>3.59771931025784+0.923355367633959i</v>
      </c>
      <c r="I1725" t="str">
        <f t="shared" si="848"/>
        <v>624.78423898267i</v>
      </c>
      <c r="J1725" t="str">
        <f t="shared" si="842"/>
        <v>-527.38499537257+136.682798393761i</v>
      </c>
      <c r="K1725" t="str">
        <f t="shared" si="849"/>
        <v>0.287710014735891-1.11011734156195i</v>
      </c>
      <c r="L1725" t="str">
        <f t="shared" si="850"/>
        <v>0.0585629497713928-0.191917713830448i</v>
      </c>
      <c r="M1725" t="str">
        <f t="shared" si="851"/>
        <v>0.346272964507284-1.3020350553924i</v>
      </c>
      <c r="N1725" t="str">
        <f t="shared" si="852"/>
        <v>-1.98450122845898i</v>
      </c>
      <c r="O1725" t="str">
        <f t="shared" si="853"/>
        <v>-0.402004426961998-0.915637723503655i</v>
      </c>
      <c r="P1725" t="str">
        <f t="shared" si="854"/>
        <v>1.402004426962+0.915637723503655i</v>
      </c>
      <c r="Q1725" t="str">
        <f t="shared" si="855"/>
        <v>-1.402004426962+1.06886350495533i</v>
      </c>
      <c r="R1725" t="str">
        <f t="shared" si="856"/>
        <v>-0.317534583049507-0.895174670458082i</v>
      </c>
      <c r="S1725" t="str">
        <f t="shared" si="857"/>
        <v>0.214905112329139i</v>
      </c>
      <c r="T1725" t="str">
        <f t="shared" si="858"/>
        <v>0.192377613108994-0.0682398052386406i</v>
      </c>
      <c r="U1725" t="str">
        <f t="shared" si="859"/>
        <v>0.0000500000000000002-0.000893165479325088i</v>
      </c>
      <c r="V1725" t="str">
        <f t="shared" si="860"/>
        <v>0.00002-0.0100034533684409i</v>
      </c>
      <c r="W1725" t="str">
        <f t="shared" si="861"/>
        <v>0.0000422724274169451-0.000820134981089207i</v>
      </c>
      <c r="X1725" t="str">
        <f t="shared" si="862"/>
        <v>0.0000473494219610732-0.000819578325918147i</v>
      </c>
      <c r="Y1725" t="str">
        <f t="shared" si="863"/>
        <v>0.009+0.799723825897818i</v>
      </c>
      <c r="Z1725" t="str">
        <f t="shared" si="864"/>
        <v>-0.0123009046374763-0.000850519506010256i</v>
      </c>
      <c r="AA1725" t="str">
        <f t="shared" si="865"/>
        <v>0.170081647974049-15.0186474140891i</v>
      </c>
      <c r="AB1725" t="str">
        <f t="shared" si="866"/>
        <v>0.643003573001909-0.228084951675434i</v>
      </c>
      <c r="AC1725" t="str">
        <f t="shared" si="867"/>
        <v>0.92568015072325-0.916192845167205i</v>
      </c>
      <c r="AD1725" t="str">
        <f t="shared" si="868"/>
        <v>0.474084024126443+0.222827981215898i</v>
      </c>
      <c r="AE1725" t="str">
        <f t="shared" si="869"/>
        <v>-0.00564214282642138-0.0031442034575055i</v>
      </c>
      <c r="AF1725" t="str">
        <f t="shared" si="870"/>
        <v>-6.11139028003879-0.873557829262921i</v>
      </c>
      <c r="AG1725" t="str">
        <f t="shared" si="871"/>
        <v>1.01240649251103-0.0256375707069464i</v>
      </c>
      <c r="AH1725" t="str">
        <f t="shared" si="872"/>
        <v>0.0307221800601414+0.0246263084408215i</v>
      </c>
      <c r="AI1725">
        <f t="shared" si="873"/>
        <v>-28.095821757452811</v>
      </c>
      <c r="AJ1725">
        <f t="shared" si="874"/>
        <v>38.714991828254234</v>
      </c>
      <c r="AK1725"/>
      <c r="AL1725"/>
      <c r="AM1725"/>
      <c r="AN1725"/>
    </row>
    <row r="1726" spans="1:40" x14ac:dyDescent="0.35">
      <c r="A1726"/>
      <c r="B1726">
        <f t="shared" si="875"/>
        <v>159200</v>
      </c>
      <c r="C1726" s="237" t="str">
        <f t="shared" si="843"/>
        <v>-1.27243410811705E-06+0.00649125111034648i</v>
      </c>
      <c r="D1726" s="208" t="str">
        <f t="shared" si="844"/>
        <v>-2.51367095751395+0.0497662585126564i</v>
      </c>
      <c r="E1726" t="str">
        <f t="shared" si="845"/>
        <v>20500</v>
      </c>
      <c r="F1726" t="str">
        <f t="shared" si="846"/>
        <v>0.327868852459016</v>
      </c>
      <c r="G1726" t="str">
        <f t="shared" si="841"/>
        <v>0.327868852459016</v>
      </c>
      <c r="H1726" t="str">
        <f t="shared" si="847"/>
        <v>3.59801845314549+0.922858442268942i</v>
      </c>
      <c r="I1726" t="str">
        <f t="shared" si="848"/>
        <v>625.176938064369i</v>
      </c>
      <c r="J1726" t="str">
        <f t="shared" si="842"/>
        <v>-528.049421582174+136.768708386466i</v>
      </c>
      <c r="K1726" t="str">
        <f t="shared" si="849"/>
        <v>0.287370116950178-1.10950542580805i</v>
      </c>
      <c r="L1726" t="str">
        <f t="shared" si="850"/>
        <v>0.0584956591721919-0.191817683071433i</v>
      </c>
      <c r="M1726" t="str">
        <f t="shared" si="851"/>
        <v>0.34586577612237-1.30132310887948i</v>
      </c>
      <c r="N1726" t="str">
        <f t="shared" si="852"/>
        <v>-1.98574855795519i</v>
      </c>
      <c r="O1726" t="str">
        <f t="shared" si="853"/>
        <v>-0.403146215880805-0.915135579365696i</v>
      </c>
      <c r="P1726" t="str">
        <f t="shared" si="854"/>
        <v>1.40314621588081+0.915135579365696i</v>
      </c>
      <c r="Q1726" t="str">
        <f t="shared" si="855"/>
        <v>-1.40314621588081+1.07061297858949i</v>
      </c>
      <c r="R1726" t="str">
        <f t="shared" si="856"/>
        <v>-0.317513094042619-0.894467878340087i</v>
      </c>
      <c r="S1726" t="str">
        <f t="shared" si="857"/>
        <v>0.215040187824003i</v>
      </c>
      <c r="T1726" t="str">
        <f t="shared" si="858"/>
        <v>0.19234654056079-0.0682780753795051i</v>
      </c>
      <c r="U1726" t="str">
        <f t="shared" si="859"/>
        <v>0.0000499999999999999-0.000892604445732542i</v>
      </c>
      <c r="V1726" t="str">
        <f t="shared" si="860"/>
        <v>0.00002-0.00999716979220448i</v>
      </c>
      <c r="W1726" t="str">
        <f t="shared" si="861"/>
        <v>0.0000422724259646903-0.00081962004684986i</v>
      </c>
      <c r="X1726" t="str">
        <f t="shared" si="862"/>
        <v>0.0000473430304320963-0.000819063780866091i</v>
      </c>
      <c r="Y1726" t="str">
        <f t="shared" si="863"/>
        <v>0.009+0.800226480722392i</v>
      </c>
      <c r="Z1726" t="str">
        <f t="shared" si="864"/>
        <v>-0.0122854473396242-0.000849713183983044i</v>
      </c>
      <c r="AA1726" t="str">
        <f t="shared" si="865"/>
        <v>0.169867514511383-15.0091966825023i</v>
      </c>
      <c r="AB1726" t="str">
        <f t="shared" si="866"/>
        <v>0.642899716013591-0.228212865921367i</v>
      </c>
      <c r="AC1726" t="str">
        <f t="shared" si="867"/>
        <v>0.925378333080803-0.915551277133545i</v>
      </c>
      <c r="AD1726" t="str">
        <f t="shared" si="868"/>
        <v>0.474380622528507+0.222727193315447i</v>
      </c>
      <c r="AE1726" t="str">
        <f t="shared" si="869"/>
        <v>-0.00563872392442044-0.00313939067376778i</v>
      </c>
      <c r="AF1726" t="str">
        <f t="shared" si="870"/>
        <v>-6.11168941065944-0.873092183756286i</v>
      </c>
      <c r="AG1726" t="str">
        <f t="shared" si="871"/>
        <v>1.01239320795203-0.0256377013831835i</v>
      </c>
      <c r="AH1726" t="str">
        <f t="shared" si="872"/>
        <v>0.0307100564546611+0.0245926598310265i</v>
      </c>
      <c r="AI1726">
        <f t="shared" si="873"/>
        <v>-28.102552802613793</v>
      </c>
      <c r="AJ1726">
        <f t="shared" si="874"/>
        <v>38.687799506843724</v>
      </c>
      <c r="AK1726"/>
      <c r="AL1726"/>
      <c r="AM1726"/>
      <c r="AN1726"/>
    </row>
    <row r="1727" spans="1:40" x14ac:dyDescent="0.35">
      <c r="A1727"/>
      <c r="B1727">
        <f t="shared" si="875"/>
        <v>159300</v>
      </c>
      <c r="C1727" s="237" t="str">
        <f t="shared" si="843"/>
        <v>-1.27083707776383E-06+0.00648717625120527i</v>
      </c>
      <c r="D1727" s="208" t="str">
        <f t="shared" si="844"/>
        <v>-2.51367094527005+0.0497350179259071i</v>
      </c>
      <c r="E1727" t="str">
        <f t="shared" si="845"/>
        <v>20500</v>
      </c>
      <c r="F1727" t="str">
        <f t="shared" si="846"/>
        <v>0.327868852459016</v>
      </c>
      <c r="G1727" t="str">
        <f t="shared" si="841"/>
        <v>0.327868852459016</v>
      </c>
      <c r="H1727" t="str">
        <f t="shared" si="847"/>
        <v>3.5983170865683+0.922361999400985i</v>
      </c>
      <c r="I1727" t="str">
        <f t="shared" si="848"/>
        <v>625.569637146068i</v>
      </c>
      <c r="J1727" t="str">
        <f t="shared" si="842"/>
        <v>-528.714265276043+136.854618379171i</v>
      </c>
      <c r="K1727" t="str">
        <f t="shared" si="849"/>
        <v>0.287030808502467-1.10889413032821i</v>
      </c>
      <c r="L1727" t="str">
        <f t="shared" si="850"/>
        <v>0.0584284808976314-0.191717743667916i</v>
      </c>
      <c r="M1727" t="str">
        <f t="shared" si="851"/>
        <v>0.345459289400098-1.30061187399613i</v>
      </c>
      <c r="N1727" t="str">
        <f t="shared" si="852"/>
        <v>-1.98699588745139i</v>
      </c>
      <c r="O1727" t="str">
        <f t="shared" si="853"/>
        <v>-0.404287377572355-0.914632011431738i</v>
      </c>
      <c r="P1727" t="str">
        <f t="shared" si="854"/>
        <v>1.40428737757236+0.914632011431738i</v>
      </c>
      <c r="Q1727" t="str">
        <f t="shared" si="855"/>
        <v>-1.40428737757236+1.07236387601965i</v>
      </c>
      <c r="R1727" t="str">
        <f t="shared" si="856"/>
        <v>-0.317491587202757-0.893761875619682i</v>
      </c>
      <c r="S1727" t="str">
        <f t="shared" si="857"/>
        <v>0.215175263318868i</v>
      </c>
      <c r="T1727" t="str">
        <f t="shared" si="858"/>
        <v>0.19231544693083-0.0683163358778786i</v>
      </c>
      <c r="U1727" t="str">
        <f t="shared" si="859"/>
        <v>0.0000500000000000002-0.00089204411651363i</v>
      </c>
      <c r="V1727" t="str">
        <f t="shared" si="860"/>
        <v>0.00002-0.00999089410495261i</v>
      </c>
      <c r="W1727" t="str">
        <f t="shared" si="861"/>
        <v>0.0000422724245115235-0.000819105759248582i</v>
      </c>
      <c r="X1727" t="str">
        <f t="shared" si="862"/>
        <v>0.0000473366509318582-0.000818549881888786i</v>
      </c>
      <c r="Y1727" t="str">
        <f t="shared" si="863"/>
        <v>0.009+0.800729135546966i</v>
      </c>
      <c r="Z1727" t="str">
        <f t="shared" si="864"/>
        <v>-0.0122700191728782-0.000848908387414483i</v>
      </c>
      <c r="AA1727" t="str">
        <f t="shared" si="865"/>
        <v>0.169653785517993-14.9997578480754i</v>
      </c>
      <c r="AB1727" t="str">
        <f t="shared" si="866"/>
        <v>0.642795788561541-0.228340747938206i</v>
      </c>
      <c r="AC1727" t="str">
        <f t="shared" si="867"/>
        <v>0.925077088260257-0.914910267681666i</v>
      </c>
      <c r="AD1727" t="str">
        <f t="shared" si="868"/>
        <v>0.474677139817835+0.222626031633979i</v>
      </c>
      <c r="AE1727" t="str">
        <f t="shared" si="869"/>
        <v>-0.00563530850098092-0.00313458308183598i</v>
      </c>
      <c r="AF1727" t="str">
        <f t="shared" si="870"/>
        <v>-6.11198803183835-0.872626981475078i</v>
      </c>
      <c r="AG1727" t="str">
        <f t="shared" si="871"/>
        <v>1.01237991976666-0.0256378275514321i</v>
      </c>
      <c r="AH1727" t="str">
        <f t="shared" si="872"/>
        <v>0.0306979377497493+0.0245590459437595i</v>
      </c>
      <c r="AI1727">
        <f t="shared" si="873"/>
        <v>-28.109281468999701</v>
      </c>
      <c r="AJ1727">
        <f t="shared" si="874"/>
        <v>38.660600051773237</v>
      </c>
      <c r="AK1727"/>
      <c r="AL1727"/>
      <c r="AM1727"/>
      <c r="AN1727"/>
    </row>
    <row r="1728" spans="1:40" x14ac:dyDescent="0.35">
      <c r="A1728"/>
      <c r="B1728">
        <f t="shared" si="875"/>
        <v>159400</v>
      </c>
      <c r="C1728" s="237" t="str">
        <f t="shared" si="843"/>
        <v>-1.26924305217085E-06+0.0064831065048102i</v>
      </c>
      <c r="D1728" s="208" t="str">
        <f t="shared" si="844"/>
        <v>-2.51367093304919+0.0497038165368782i</v>
      </c>
      <c r="E1728" t="str">
        <f t="shared" si="845"/>
        <v>20500</v>
      </c>
      <c r="F1728" t="str">
        <f t="shared" si="846"/>
        <v>0.327868852459016</v>
      </c>
      <c r="G1728" t="str">
        <f t="shared" si="841"/>
        <v>0.327868852459016</v>
      </c>
      <c r="H1728" t="str">
        <f t="shared" si="847"/>
        <v>3.59861521165046+0.921866038433811i</v>
      </c>
      <c r="I1728" t="str">
        <f t="shared" si="848"/>
        <v>625.962336227766i</v>
      </c>
      <c r="J1728" t="str">
        <f t="shared" si="842"/>
        <v>-529.379526454179+136.940528371876i</v>
      </c>
      <c r="K1728" t="str">
        <f t="shared" si="849"/>
        <v>0.286692088061511-1.10828345428914i</v>
      </c>
      <c r="L1728" t="str">
        <f t="shared" si="850"/>
        <v>0.0583614147063334-0.191617895521477i</v>
      </c>
      <c r="M1728" t="str">
        <f t="shared" si="851"/>
        <v>0.345053502767844-1.29990134981062i</v>
      </c>
      <c r="N1728" t="str">
        <f t="shared" si="852"/>
        <v>-1.98824321694759i</v>
      </c>
      <c r="O1728" t="str">
        <f t="shared" si="853"/>
        <v>-0.405427910261205-0.914127020485246i</v>
      </c>
      <c r="P1728" t="str">
        <f t="shared" si="854"/>
        <v>1.40542791026121+0.914127020485246i</v>
      </c>
      <c r="Q1728" t="str">
        <f t="shared" si="855"/>
        <v>-1.40542791026121+1.07411619646234i</v>
      </c>
      <c r="R1728" t="str">
        <f t="shared" si="856"/>
        <v>-0.317470062520787-0.89305666079839i</v>
      </c>
      <c r="S1728" t="str">
        <f t="shared" si="857"/>
        <v>0.215310338813732i</v>
      </c>
      <c r="T1728" t="str">
        <f t="shared" si="858"/>
        <v>0.192284332216361-0.0683545867245673i</v>
      </c>
      <c r="U1728" t="str">
        <f t="shared" si="859"/>
        <v>0.0000499999999999999-0.000891484490342663i</v>
      </c>
      <c r="V1728" t="str">
        <f t="shared" si="860"/>
        <v>0.00002-0.00998462629183781i</v>
      </c>
      <c r="W1728" t="str">
        <f t="shared" si="861"/>
        <v>0.0000422724230574437-0.000818592117068346i</v>
      </c>
      <c r="X1728" t="str">
        <f t="shared" si="862"/>
        <v>0.0000473302834301824-0.000818036627770471i</v>
      </c>
      <c r="Y1728" t="str">
        <f t="shared" si="863"/>
        <v>0.009+0.801231790371541i</v>
      </c>
      <c r="Z1728" t="str">
        <f t="shared" si="864"/>
        <v>-0.0122546200640638-0.00084810511214308i</v>
      </c>
      <c r="AA1728" t="str">
        <f t="shared" si="865"/>
        <v>0.16944045997504-14.9903308883373i</v>
      </c>
      <c r="AB1728" t="str">
        <f t="shared" si="866"/>
        <v>0.642691790636558-0.228468597695221i</v>
      </c>
      <c r="AC1728" t="str">
        <f t="shared" si="867"/>
        <v>0.924776415025925-0.91426981606786i</v>
      </c>
      <c r="AD1728" t="str">
        <f t="shared" si="868"/>
        <v>0.474973575543126+0.222524496202596i</v>
      </c>
      <c r="AE1728" t="str">
        <f t="shared" si="869"/>
        <v>-0.00563189654594444-0.00312978067346103i</v>
      </c>
      <c r="AF1728" t="str">
        <f t="shared" si="870"/>
        <v>-6.11228614469965-0.872162221896933i</v>
      </c>
      <c r="AG1728" t="str">
        <f t="shared" si="871"/>
        <v>1.01236662796323-0.0256379491955694i</v>
      </c>
      <c r="AH1728" t="str">
        <f t="shared" si="872"/>
        <v>0.0306858239219004+0.0245254667234891i</v>
      </c>
      <c r="AI1728">
        <f t="shared" si="873"/>
        <v>-28.116007761776956</v>
      </c>
      <c r="AJ1728">
        <f t="shared" si="874"/>
        <v>38.633393469871329</v>
      </c>
      <c r="AK1728"/>
      <c r="AL1728"/>
      <c r="AM1728"/>
      <c r="AN1728"/>
    </row>
    <row r="1729" spans="1:40" x14ac:dyDescent="0.35">
      <c r="A1729"/>
      <c r="B1729">
        <f t="shared" si="875"/>
        <v>159500</v>
      </c>
      <c r="C1729" s="237" t="str">
        <f t="shared" si="843"/>
        <v>-1.26765202380498E-06+0.00647904186154476i</v>
      </c>
      <c r="D1729" s="208" t="str">
        <f t="shared" si="844"/>
        <v>-2.51367092085131+0.0496726542718432i</v>
      </c>
      <c r="E1729" t="str">
        <f t="shared" si="845"/>
        <v>20500</v>
      </c>
      <c r="F1729" t="str">
        <f t="shared" si="846"/>
        <v>0.327868852459016</v>
      </c>
      <c r="G1729" t="str">
        <f t="shared" si="841"/>
        <v>0.327868852459016</v>
      </c>
      <c r="H1729" t="str">
        <f t="shared" si="847"/>
        <v>3.59891282951315+0.92137055877178i</v>
      </c>
      <c r="I1729" t="str">
        <f t="shared" si="848"/>
        <v>626.355035309465i</v>
      </c>
      <c r="J1729" t="str">
        <f t="shared" si="842"/>
        <v>-530.045205116581+137.026438364581i</v>
      </c>
      <c r="K1729" t="str">
        <f t="shared" si="849"/>
        <v>0.286353954299735-1.10767339685872i</v>
      </c>
      <c r="L1729" t="str">
        <f t="shared" si="850"/>
        <v>0.0582944603575437-0.191518138533754i</v>
      </c>
      <c r="M1729" t="str">
        <f t="shared" si="851"/>
        <v>0.344648414657279-1.29919153539247i</v>
      </c>
      <c r="N1729" t="str">
        <f t="shared" si="852"/>
        <v>-1.9894905464438i</v>
      </c>
      <c r="O1729" t="str">
        <f t="shared" si="853"/>
        <v>-0.406567812172885-0.913620607311894i</v>
      </c>
      <c r="P1729" t="str">
        <f t="shared" si="854"/>
        <v>1.40656781217289+0.913620607311894i</v>
      </c>
      <c r="Q1729" t="str">
        <f t="shared" si="855"/>
        <v>-1.40656781217289+1.07586993913191i</v>
      </c>
      <c r="R1729" t="str">
        <f t="shared" si="856"/>
        <v>-0.317448519987546-0.892352232381478i</v>
      </c>
      <c r="S1729" t="str">
        <f t="shared" si="857"/>
        <v>0.215445414308597i</v>
      </c>
      <c r="T1729" t="str">
        <f t="shared" si="858"/>
        <v>0.192253196414629-0.0683928279103678i</v>
      </c>
      <c r="U1729" t="str">
        <f t="shared" si="859"/>
        <v>0.0000500000000000001-0.00089092556589731i</v>
      </c>
      <c r="V1729" t="str">
        <f t="shared" si="860"/>
        <v>0.00002-0.0099783663380499i</v>
      </c>
      <c r="W1729" t="str">
        <f t="shared" si="861"/>
        <v>0.0000422724216024522-0.000818079119095221i</v>
      </c>
      <c r="X1729" t="str">
        <f t="shared" si="862"/>
        <v>0.0000473239278969883-0.000817524017298439i</v>
      </c>
      <c r="Y1729" t="str">
        <f t="shared" si="863"/>
        <v>0.009+0.801734445196115i</v>
      </c>
      <c r="Z1729" t="str">
        <f t="shared" si="864"/>
        <v>-0.0122392499402365-0.00084730335402186i</v>
      </c>
      <c r="AA1729" t="str">
        <f t="shared" si="865"/>
        <v>0.169227536866894-14.9809157808736i</v>
      </c>
      <c r="AB1729" t="str">
        <f t="shared" si="866"/>
        <v>0.642587722229437-0.228596415161652i</v>
      </c>
      <c r="AC1729" t="str">
        <f t="shared" si="867"/>
        <v>0.924476312145526-0.913629921549413i</v>
      </c>
      <c r="AD1729" t="str">
        <f t="shared" si="868"/>
        <v>0.475269929252984+0.222422587052916i</v>
      </c>
      <c r="AE1729" t="str">
        <f t="shared" si="869"/>
        <v>-0.00562848804918563-0.00312498344041643i</v>
      </c>
      <c r="AF1729" t="str">
        <f t="shared" si="870"/>
        <v>-6.11258375036446-0.871697904499937i</v>
      </c>
      <c r="AG1729" t="str">
        <f t="shared" si="871"/>
        <v>1.01235333255004-0.0256380662995081i</v>
      </c>
      <c r="AH1729" t="str">
        <f t="shared" si="872"/>
        <v>0.0306737149476882+0.0244919221148323i</v>
      </c>
      <c r="AI1729">
        <f t="shared" si="873"/>
        <v>-28.122731686103894</v>
      </c>
      <c r="AJ1729">
        <f t="shared" si="874"/>
        <v>38.606179767946614</v>
      </c>
      <c r="AK1729"/>
      <c r="AL1729"/>
      <c r="AM1729"/>
      <c r="AN1729"/>
    </row>
    <row r="1730" spans="1:40" x14ac:dyDescent="0.35">
      <c r="A1730"/>
      <c r="B1730">
        <f t="shared" si="875"/>
        <v>159600</v>
      </c>
      <c r="C1730" s="237" t="str">
        <f t="shared" si="843"/>
        <v>-1.26606398515679E-06+0.00647498231181673i</v>
      </c>
      <c r="D1730" s="208" t="str">
        <f t="shared" si="844"/>
        <v>-2.51367090867634+0.0496415310572616i</v>
      </c>
      <c r="E1730" t="str">
        <f t="shared" si="845"/>
        <v>20500</v>
      </c>
      <c r="F1730" t="str">
        <f t="shared" si="846"/>
        <v>0.327868852459016</v>
      </c>
      <c r="G1730" t="str">
        <f t="shared" si="841"/>
        <v>0.327868852459016</v>
      </c>
      <c r="H1730" t="str">
        <f t="shared" si="847"/>
        <v>3.59920994127458+0.920875559819935i</v>
      </c>
      <c r="I1730" t="str">
        <f t="shared" si="848"/>
        <v>626.747734391164i</v>
      </c>
      <c r="J1730" t="str">
        <f t="shared" si="842"/>
        <v>-530.711301263249+137.112348357286i</v>
      </c>
      <c r="K1730" t="str">
        <f t="shared" si="849"/>
        <v>0.286016405893212-1.10706395720599i</v>
      </c>
      <c r="L1730" t="str">
        <f t="shared" si="850"/>
        <v>0.0582276176111289-0.191418472606442i</v>
      </c>
      <c r="M1730" t="str">
        <f t="shared" si="851"/>
        <v>0.344244023504341-1.29848242981243i</v>
      </c>
      <c r="N1730" t="str">
        <f t="shared" si="852"/>
        <v>-1.99073787594i</v>
      </c>
      <c r="O1730" t="str">
        <f t="shared" si="853"/>
        <v>-0.407707081533885-0.913112772699584i</v>
      </c>
      <c r="P1730" t="str">
        <f t="shared" si="854"/>
        <v>1.40770708153389+0.913112772699584i</v>
      </c>
      <c r="Q1730" t="str">
        <f t="shared" si="855"/>
        <v>-1.40770708153389+1.07762510324042i</v>
      </c>
      <c r="R1730" t="str">
        <f t="shared" si="856"/>
        <v>-0.317426959593883-0.891648588877981i</v>
      </c>
      <c r="S1730" t="str">
        <f t="shared" si="857"/>
        <v>0.215580489803461i</v>
      </c>
      <c r="T1730" t="str">
        <f t="shared" si="858"/>
        <v>0.19222203952288-0.0684310594260727i</v>
      </c>
      <c r="U1730" t="str">
        <f t="shared" si="859"/>
        <v>0.0000499999999999998-0.000890367341858523i</v>
      </c>
      <c r="V1730" t="str">
        <f t="shared" si="860"/>
        <v>0.00002-0.00997211422881552i</v>
      </c>
      <c r="W1730" t="str">
        <f t="shared" si="861"/>
        <v>0.0000422724201465479-0.00081756676411827i</v>
      </c>
      <c r="X1730" t="str">
        <f t="shared" si="862"/>
        <v>0.0000473175843022875-0.000817012049263004i</v>
      </c>
      <c r="Y1730" t="str">
        <f t="shared" si="863"/>
        <v>0.009+0.80223710002069i</v>
      </c>
      <c r="Z1730" t="str">
        <f t="shared" si="864"/>
        <v>-0.0122239087286802-0.000846503108918243i</v>
      </c>
      <c r="AA1730" t="str">
        <f t="shared" si="865"/>
        <v>0.169015015181121-14.9715125033264i</v>
      </c>
      <c r="AB1730" t="str">
        <f t="shared" si="866"/>
        <v>0.642483583330973-0.228724200306723i</v>
      </c>
      <c r="AC1730" t="str">
        <f t="shared" si="867"/>
        <v>0.924176778390162-0.912990583384598i</v>
      </c>
      <c r="AD1730" t="str">
        <f t="shared" si="868"/>
        <v>0.475566200495936+0.222320304217076i</v>
      </c>
      <c r="AE1730" t="str">
        <f t="shared" si="869"/>
        <v>-0.00562508300061215-0.0031201913744982i</v>
      </c>
      <c r="AF1730" t="str">
        <f t="shared" si="870"/>
        <v>-6.11288084995092-0.871234028762673i</v>
      </c>
      <c r="AG1730" t="str">
        <f t="shared" si="871"/>
        <v>1.01234003353539-0.0256381788471971i</v>
      </c>
      <c r="AH1730" t="str">
        <f t="shared" si="872"/>
        <v>0.0306616108037661+0.0244584120625556i</v>
      </c>
      <c r="AI1730">
        <f t="shared" si="873"/>
        <v>-28.12945324713052</v>
      </c>
      <c r="AJ1730">
        <f t="shared" si="874"/>
        <v>38.578958952789186</v>
      </c>
      <c r="AK1730"/>
      <c r="AL1730"/>
      <c r="AM1730"/>
      <c r="AN1730"/>
    </row>
    <row r="1731" spans="1:40" x14ac:dyDescent="0.35">
      <c r="A1731"/>
      <c r="B1731">
        <f t="shared" si="875"/>
        <v>159700</v>
      </c>
      <c r="C1731" s="237" t="str">
        <f t="shared" si="843"/>
        <v>-1.26447892874026E-06+0.00647092784605771i</v>
      </c>
      <c r="D1731" s="208" t="str">
        <f t="shared" si="844"/>
        <v>-2.51367089652425+0.0496104468197758i</v>
      </c>
      <c r="E1731" t="str">
        <f t="shared" si="845"/>
        <v>20500</v>
      </c>
      <c r="F1731" t="str">
        <f t="shared" si="846"/>
        <v>0.327868852459016</v>
      </c>
      <c r="G1731" t="str">
        <f t="shared" si="841"/>
        <v>0.327868852459016</v>
      </c>
      <c r="H1731" t="str">
        <f t="shared" si="847"/>
        <v>3.59950654805+0.920381040983978i</v>
      </c>
      <c r="I1731" t="str">
        <f t="shared" si="848"/>
        <v>627.140433472862i</v>
      </c>
      <c r="J1731" t="str">
        <f t="shared" si="842"/>
        <v>-531.377814894183+137.198258349991i</v>
      </c>
      <c r="K1731" t="str">
        <f t="shared" si="849"/>
        <v>0.285679441521657-1.10645513450119i</v>
      </c>
      <c r="L1731" t="str">
        <f t="shared" si="850"/>
        <v>0.0581608862275739-0.191318897641295i</v>
      </c>
      <c r="M1731" t="str">
        <f t="shared" si="851"/>
        <v>0.343840327749231-1.29777403214248i</v>
      </c>
      <c r="N1731" t="str">
        <f t="shared" si="852"/>
        <v>-1.9919852054362i</v>
      </c>
      <c r="O1731" t="str">
        <f t="shared" si="853"/>
        <v>-0.408845716571703-0.912603517438417i</v>
      </c>
      <c r="P1731" t="str">
        <f t="shared" si="854"/>
        <v>1.4088457165717+0.912603517438417i</v>
      </c>
      <c r="Q1731" t="str">
        <f t="shared" si="855"/>
        <v>-1.4088457165717+1.07938168799778i</v>
      </c>
      <c r="R1731" t="str">
        <f t="shared" si="856"/>
        <v>-0.317405381330618-0.890945728800644i</v>
      </c>
      <c r="S1731" t="str">
        <f t="shared" si="857"/>
        <v>0.215715565298326i</v>
      </c>
      <c r="T1731" t="str">
        <f t="shared" si="858"/>
        <v>0.19219086153836-0.068469281262465i</v>
      </c>
      <c r="U1731" t="str">
        <f t="shared" si="859"/>
        <v>0.00005-0.000889809816910587i</v>
      </c>
      <c r="V1731" t="str">
        <f t="shared" si="860"/>
        <v>0.00002-0.00996586994939858i</v>
      </c>
      <c r="W1731" t="str">
        <f t="shared" si="861"/>
        <v>0.0000422724186897314-0.000817055050929615i</v>
      </c>
      <c r="X1731" t="str">
        <f t="shared" si="862"/>
        <v>0.0000473112526161879-0.000816500722457521i</v>
      </c>
      <c r="Y1731" t="str">
        <f t="shared" si="863"/>
        <v>0.009+0.802739754845264i</v>
      </c>
      <c r="Z1731" t="str">
        <f t="shared" si="864"/>
        <v>-0.0122085963569069-0.000845704372714061i</v>
      </c>
      <c r="AA1731" t="str">
        <f t="shared" si="865"/>
        <v>0.168802893908473-14.9621210333938i</v>
      </c>
      <c r="AB1731" t="str">
        <f t="shared" si="866"/>
        <v>0.642379373931962-0.228851953099627i</v>
      </c>
      <c r="AC1731" t="str">
        <f t="shared" si="867"/>
        <v>0.923877812534327-0.912351800832672i</v>
      </c>
      <c r="AD1731" t="str">
        <f t="shared" si="868"/>
        <v>0.475862388820418+0.22221764772773i</v>
      </c>
      <c r="AE1731" t="str">
        <f t="shared" si="869"/>
        <v>-0.00562168139016438-0.00311540446752476i</v>
      </c>
      <c r="AF1731" t="str">
        <f t="shared" si="870"/>
        <v>-6.11317744457425-0.870770594164202i</v>
      </c>
      <c r="AG1731" t="str">
        <f t="shared" si="871"/>
        <v>1.0123267309276-0.0256382868226204i</v>
      </c>
      <c r="AH1731" t="str">
        <f t="shared" si="872"/>
        <v>0.030649511466865+0.0244249365115723i</v>
      </c>
      <c r="AI1731">
        <f t="shared" si="873"/>
        <v>-28.136172449999162</v>
      </c>
      <c r="AJ1731">
        <f t="shared" si="874"/>
        <v>38.551731031169844</v>
      </c>
      <c r="AK1731"/>
      <c r="AL1731"/>
      <c r="AM1731"/>
      <c r="AN1731"/>
    </row>
    <row r="1732" spans="1:40" x14ac:dyDescent="0.35">
      <c r="A1732"/>
      <c r="B1732">
        <f t="shared" si="875"/>
        <v>159800</v>
      </c>
      <c r="C1732" s="237" t="str">
        <f t="shared" si="843"/>
        <v>-1.26289684709281E-06+0.00646687845472335i</v>
      </c>
      <c r="D1732" s="208" t="str">
        <f t="shared" si="844"/>
        <v>-2.51367088439495+0.0495794014862124i</v>
      </c>
      <c r="E1732" t="str">
        <f t="shared" si="845"/>
        <v>20500</v>
      </c>
      <c r="F1732" t="str">
        <f t="shared" si="846"/>
        <v>0.327868852459016</v>
      </c>
      <c r="G1732" t="str">
        <f t="shared" si="841"/>
        <v>0.327868852459016</v>
      </c>
      <c r="H1732" t="str">
        <f t="shared" si="847"/>
        <v>3.5998026509516+0.919887001670274i</v>
      </c>
      <c r="I1732" t="str">
        <f t="shared" si="848"/>
        <v>627.533132554561i</v>
      </c>
      <c r="J1732" t="str">
        <f t="shared" si="842"/>
        <v>-532.044746009383+137.284168342696i</v>
      </c>
      <c r="K1732" t="str">
        <f t="shared" si="849"/>
        <v>0.285343059868417-1.1058469279157i</v>
      </c>
      <c r="L1732" t="str">
        <f t="shared" si="850"/>
        <v>0.0580942659679823-0.191219413540125i</v>
      </c>
      <c r="M1732" t="str">
        <f t="shared" si="851"/>
        <v>0.343437325836399-1.29706634145583i</v>
      </c>
      <c r="N1732" t="str">
        <f t="shared" si="852"/>
        <v>-1.99323253493241i</v>
      </c>
      <c r="O1732" t="str">
        <f t="shared" si="853"/>
        <v>-0.409983715514825-0.912092842320703i</v>
      </c>
      <c r="P1732" t="str">
        <f t="shared" si="854"/>
        <v>1.40998371551482+0.912092842320703i</v>
      </c>
      <c r="Q1732" t="str">
        <f t="shared" si="855"/>
        <v>-1.40998371551482+1.08113969261171i</v>
      </c>
      <c r="R1732" t="str">
        <f t="shared" si="856"/>
        <v>-0.31738378518857-0.890243650665922i</v>
      </c>
      <c r="S1732" t="str">
        <f t="shared" si="857"/>
        <v>0.21585064079319i</v>
      </c>
      <c r="T1732" t="str">
        <f t="shared" si="858"/>
        <v>0.192159662458308-0.068507493410321i</v>
      </c>
      <c r="U1732" t="str">
        <f t="shared" si="859"/>
        <v>0.0000500000000000002-0.000889252989741059i</v>
      </c>
      <c r="V1732" t="str">
        <f t="shared" si="860"/>
        <v>0.00002-0.00995963348509981i</v>
      </c>
      <c r="W1732" t="str">
        <f t="shared" si="861"/>
        <v>0.0000422724172320027-0.000816543978324404i</v>
      </c>
      <c r="X1732" t="str">
        <f t="shared" si="862"/>
        <v>0.0000473049328088896-0.000815990035678375i</v>
      </c>
      <c r="Y1732" t="str">
        <f t="shared" si="863"/>
        <v>0.009+0.803242409669838i</v>
      </c>
      <c r="Z1732" t="str">
        <f t="shared" si="864"/>
        <v>-0.0121933127526559-0.000844907141305444i</v>
      </c>
      <c r="AA1732" t="str">
        <f t="shared" si="865"/>
        <v>0.168591172042871-14.9527413488303i</v>
      </c>
      <c r="AB1732" t="str">
        <f t="shared" si="866"/>
        <v>0.642275094023174-0.228979673509535i</v>
      </c>
      <c r="AC1732" t="str">
        <f t="shared" si="867"/>
        <v>0.923579413355878-0.911713573153844i</v>
      </c>
      <c r="AD1732" t="str">
        <f t="shared" si="868"/>
        <v>0.476158493774787+0.222114617618034i</v>
      </c>
      <c r="AE1732" t="str">
        <f t="shared" si="869"/>
        <v>-0.00561828320781572-0.00311062271133682i</v>
      </c>
      <c r="AF1732" t="str">
        <f t="shared" si="870"/>
        <v>-6.11347353534655-0.870307600184062i</v>
      </c>
      <c r="AG1732" t="str">
        <f t="shared" si="871"/>
        <v>1.012313424735-0.0256383902097984i</v>
      </c>
      <c r="AH1732" t="str">
        <f t="shared" si="872"/>
        <v>0.0306374169137952+0.0243914954069428i</v>
      </c>
      <c r="AI1732">
        <f t="shared" si="873"/>
        <v>-28.142889299843969</v>
      </c>
      <c r="AJ1732">
        <f t="shared" si="874"/>
        <v>38.524496009838956</v>
      </c>
      <c r="AK1732"/>
      <c r="AL1732"/>
      <c r="AM1732"/>
      <c r="AN1732"/>
    </row>
    <row r="1733" spans="1:40" x14ac:dyDescent="0.35">
      <c r="A1733"/>
      <c r="B1733">
        <f t="shared" si="875"/>
        <v>159900</v>
      </c>
      <c r="C1733" s="237" t="str">
        <f t="shared" si="843"/>
        <v>-1.26131773277519E-06+0.00646283412829307i</v>
      </c>
      <c r="D1733" s="208" t="str">
        <f t="shared" si="844"/>
        <v>-2.51367087228841+0.0495483949835802i</v>
      </c>
      <c r="E1733" t="str">
        <f t="shared" si="845"/>
        <v>20500</v>
      </c>
      <c r="F1733" t="str">
        <f t="shared" si="846"/>
        <v>0.327868852459016</v>
      </c>
      <c r="G1733" t="str">
        <f t="shared" ref="G1733:G1796" si="876">IF($C$11=$C$7,$C$24,F1733)</f>
        <v>0.327868852459016</v>
      </c>
      <c r="H1733" t="str">
        <f t="shared" si="847"/>
        <v>3.60009825108871+0.919393441285851i</v>
      </c>
      <c r="I1733" t="str">
        <f t="shared" si="848"/>
        <v>627.92583163626i</v>
      </c>
      <c r="J1733" t="str">
        <f t="shared" ref="J1733:J1796" si="877">IMSUM(COMPLEX(0,2*PI()*B1733*$C$113*$C$112),COMPLEX(0,2*PI()*B1733*$C$113*$C$111),COMPLEX(0,2*PI()*B1733*$C$28*10^-12*$C$111),COMPLEX(-1*2*PI()*B1733*2*PI()*B1733*$C$113*$C$112*$C$28*10^-12*$C$111,0),COMPLEX(1,0))</f>
        <v>-532.712094608849+137.370078335401i</v>
      </c>
      <c r="K1733" t="str">
        <f t="shared" si="849"/>
        <v>0.285007259620456-1.10523933662207i</v>
      </c>
      <c r="L1733" t="str">
        <f t="shared" si="850"/>
        <v>0.0580277565940714-0.1911200202048i</v>
      </c>
      <c r="M1733" t="str">
        <f t="shared" si="851"/>
        <v>0.343035016214527-1.29635935682687i</v>
      </c>
      <c r="N1733" t="str">
        <f t="shared" si="852"/>
        <v>-1.99447986442861i</v>
      </c>
      <c r="O1733" t="str">
        <f t="shared" si="853"/>
        <v>-0.411121076592699-0.911580748140975i</v>
      </c>
      <c r="P1733" t="str">
        <f t="shared" si="854"/>
        <v>1.4111210765927+0.911580748140975i</v>
      </c>
      <c r="Q1733" t="str">
        <f t="shared" si="855"/>
        <v>-1.4111210765927+1.08289911628763i</v>
      </c>
      <c r="R1733" t="str">
        <f t="shared" si="856"/>
        <v>-0.317362171158564-0.889542352994008i</v>
      </c>
      <c r="S1733" t="str">
        <f t="shared" si="857"/>
        <v>0.215985716288054i</v>
      </c>
      <c r="T1733" t="str">
        <f t="shared" si="858"/>
        <v>0.192128442279972-0.0685456958604144i</v>
      </c>
      <c r="U1733" t="str">
        <f t="shared" si="859"/>
        <v>0.0000499999999999999-0.000888696859040779i</v>
      </c>
      <c r="V1733" t="str">
        <f t="shared" si="860"/>
        <v>0.00002-0.0099534048212567i</v>
      </c>
      <c r="W1733" t="str">
        <f t="shared" si="861"/>
        <v>0.0000422724157733613-0.000816033545100782i</v>
      </c>
      <c r="X1733" t="str">
        <f t="shared" si="862"/>
        <v>0.0000472986248506851-0.00081547998772494i</v>
      </c>
      <c r="Y1733" t="str">
        <f t="shared" si="863"/>
        <v>0.009+0.803745064494413i</v>
      </c>
      <c r="Z1733" t="str">
        <f t="shared" si="864"/>
        <v>-0.0121780578438924-0.00084411141060275i</v>
      </c>
      <c r="AA1733" t="str">
        <f t="shared" si="865"/>
        <v>0.168379848581399-14.943373427446i</v>
      </c>
      <c r="AB1733" t="str">
        <f t="shared" si="866"/>
        <v>0.642170743595412-0.22910736150561i</v>
      </c>
      <c r="AC1733" t="str">
        <f t="shared" si="867"/>
        <v>0.923281579636033-0.911075899609326i</v>
      </c>
      <c r="AD1733" t="str">
        <f t="shared" si="868"/>
        <v>0.476454514907336+0.222011213921674i</v>
      </c>
      <c r="AE1733" t="str">
        <f t="shared" si="869"/>
        <v>-0.00561488844357217-0.00310584609779739i</v>
      </c>
      <c r="AF1733" t="str">
        <f t="shared" si="870"/>
        <v>-6.11376912337712-0.869845046302271i</v>
      </c>
      <c r="AG1733" t="str">
        <f t="shared" si="871"/>
        <v>1.01230011496591-0.0256384889927874i</v>
      </c>
      <c r="AH1733" t="str">
        <f t="shared" si="872"/>
        <v>0.0306253271214465+0.0243580886938753i</v>
      </c>
      <c r="AI1733">
        <f t="shared" si="873"/>
        <v>-28.149603801790768</v>
      </c>
      <c r="AJ1733">
        <f t="shared" si="874"/>
        <v>38.497253895527514</v>
      </c>
      <c r="AK1733"/>
      <c r="AL1733"/>
      <c r="AM1733"/>
      <c r="AN1733"/>
    </row>
    <row r="1734" spans="1:40" x14ac:dyDescent="0.35">
      <c r="A1734"/>
      <c r="B1734">
        <f t="shared" si="875"/>
        <v>160000</v>
      </c>
      <c r="C1734" s="237" t="str">
        <f t="shared" ref="C1734:C1797" si="878">IMPRODUCT(COMPLEX(-1,0),IMDIV(IMPRODUCT(G1734,COMPLEX($C$100+$C$101,0)),COMPLEX($C$100,2*PI()*B1734*$C$103*$C$102*(2*$C$100+$C$101))))</f>
        <v>-1.25974157837143E-06+0.00645879485727032i</v>
      </c>
      <c r="D1734" s="208" t="str">
        <f t="shared" ref="D1734:D1797" si="879">IMPRODUCT(COMPLEX($C$106,0),IMSUB(C1734,G1734))</f>
        <v>-2.51367086020455+0.0495174272390725i</v>
      </c>
      <c r="E1734" t="str">
        <f t="shared" ref="E1734:E1797" si="880">IMDIV(COMPLEX($C$20*10^3,0),COMPLEX(1,2*PI()*B1734*$C$20*1000*$C$29*10^-12))</f>
        <v>20500</v>
      </c>
      <c r="F1734" t="str">
        <f t="shared" ref="F1734:F1797" si="881">IMDIV(COMPLEX($C$22*1000,0),IMSUM(COMPLEX($C$22*1000,0),E1734))</f>
        <v>0.327868852459016</v>
      </c>
      <c r="G1734" t="str">
        <f t="shared" si="876"/>
        <v>0.327868852459016</v>
      </c>
      <c r="H1734" t="str">
        <f t="shared" ref="H1734:H1797" si="882">IMPRODUCT(COMPLEX($C$108,0),IMPRODUCT(COMPLEX(-1,0),D1734),IMDIV(COMPLEX(0,2*PI()*B1734*$C$109*$C$110),COMPLEX(1,2*PI()*B1734*$C$109*$C$110)))</f>
        <v>3.60039334956761+0.918900359238407i</v>
      </c>
      <c r="I1734" t="str">
        <f t="shared" ref="I1734:I1797" si="883">COMPLEX(0,2*PI()*B1734*$C$113*$C$112*$C$114)</f>
        <v>628.318530717959i</v>
      </c>
      <c r="J1734" t="str">
        <f t="shared" si="877"/>
        <v>-533.379860692582+137.455988328107i</v>
      </c>
      <c r="K1734" t="str">
        <f t="shared" ref="K1734:K1797" si="884">IMDIV(I1734,J1734)</f>
        <v>0.284672039468343-1.10463235979403i</v>
      </c>
      <c r="L1734" t="str">
        <f t="shared" ref="L1734:L1797" si="885">IMDIV(COMPLEX($C$117,0),COMPLEX(1,2*PI()*B1734*$C$115*$C$116))</f>
        <v>0.0579613578681736-0.191020717537253i</v>
      </c>
      <c r="M1734" t="str">
        <f t="shared" ref="M1734:M1797" si="886">IMSUM(K1734,L1734)</f>
        <v>0.342633397336517-1.29565307733128i</v>
      </c>
      <c r="N1734" t="str">
        <f t="shared" ref="N1734:N1797" si="887">COMPLEX(0,-2*PI()*B1734*$C$43)</f>
        <v>-1.99572719392481i</v>
      </c>
      <c r="O1734" t="str">
        <f t="shared" ref="O1734:O1797" si="888">IMEXP(N1734)</f>
        <v>-0.412257798035792-0.911067235695961i</v>
      </c>
      <c r="P1734" t="str">
        <f t="shared" ref="P1734:P1797" si="889">IMSUB(COMPLEX(1,0),O1734)</f>
        <v>1.41225779803579+0.911067235695961i</v>
      </c>
      <c r="Q1734" t="str">
        <f t="shared" ref="Q1734:Q1797" si="890">IMSUM(COMPLEX(0,2*PI()*B1734*$C$43),O1734,COMPLEX(-1,0))</f>
        <v>-1.41225779803579+1.08465995822885i</v>
      </c>
      <c r="R1734" t="str">
        <f t="shared" ref="R1734:R1797" si="891">IMDIV(P1734,Q1734)</f>
        <v>-0.317340539231376-0.888841834308763i</v>
      </c>
      <c r="S1734" t="str">
        <f t="shared" ref="S1734:S1797" si="892">IMDIV(COMPLEX(0,2*PI()*B1734*$C$123),COMPLEX($C$124,0))</f>
        <v>0.216120791782919i</v>
      </c>
      <c r="T1734" t="str">
        <f t="shared" ref="T1734:T1797" si="893">IMPRODUCT(R1734,S1734)</f>
        <v>0.192097201000592-0.0685838886035035i</v>
      </c>
      <c r="U1734" t="str">
        <f t="shared" ref="U1734:U1797" si="894">IMDIV(COMPLEX(1,2*PI()*B1734*$C$16*10^-3*$C$15*10^-6),COMPLEX(0,2*PI()*B1734*$C$15*10^-6))</f>
        <v>0.0000500000000000001-0.000888141423503882i</v>
      </c>
      <c r="V1734" t="str">
        <f t="shared" ref="V1734:V1797" si="895">IMSUM(COMPLEX($C$18*10^-3,0),IMDIV(COMPLEX(1,0),COMPLEX(0,2*PI()*B1734*($C$17*1*10^-6))))</f>
        <v>0.00002-0.0099471839432435i</v>
      </c>
      <c r="W1734" t="str">
        <f t="shared" ref="W1734:W1797" si="896">IMDIV(IMPRODUCT(U1734,V1734),IMSUM(U1734,V1734))</f>
        <v>0.000042272414313808-0.000815523750059919i</v>
      </c>
      <c r="X1734" t="str">
        <f t="shared" ref="X1734:X1797" si="897">IMDIV(IMPRODUCT(COMPLEX($C$19,0),W1734),IMSUM(COMPLEX($C$19,0),W1734))</f>
        <v>0.0000472923287119613-0.0008149705773996i</v>
      </c>
      <c r="Y1734" t="str">
        <f t="shared" ref="Y1734:Y1797" si="898">COMPLEX($C$13*10^-3,2*PI()*B1734*$C$12*0.000001)</f>
        <v>0.009+0.804247719318987i</v>
      </c>
      <c r="Z1734" t="str">
        <f t="shared" ref="Z1734:Z1797" si="899">IMPRODUCT(COMPLEX($C$6,0),IMDIV(X1734,IMSUM(X1734,Y1734)))</f>
        <v>-0.0121628315588071-0.000843317176530566i</v>
      </c>
      <c r="AA1734" t="str">
        <f t="shared" ref="AA1734:AA1797" si="900">IMDIV(COMPLEX($C$6,0),IMSUM(X1734,Y1734))</f>
        <v>0.168168922524291-14.9340172471068i</v>
      </c>
      <c r="AB1734" t="str">
        <f t="shared" ref="AB1734:AB1797" si="901">IMPRODUCT(COMPLEX($C$119,0),T1734)</f>
        <v>0.64206632263945-0.229235017056961i</v>
      </c>
      <c r="AC1734" t="str">
        <f t="shared" ref="AC1734:AC1797" si="902">IMSUM(COMPLEX(1,0),IMPRODUCT(AB1734,M1734))</f>
        <v>0.922984310159379-0.910438779461303i</v>
      </c>
      <c r="AD1734" t="str">
        <f t="shared" ref="AD1734:AD1797" si="903">IMDIV(AB1734,AC1734)</f>
        <v>0.476750451766243+0.221907436672845i</v>
      </c>
      <c r="AE1734" t="str">
        <f t="shared" ref="AE1734:AE1797" si="904">IMPRODUCT(AD1734,AA1734,X1734)</f>
        <v>-0.0056114970874719-0.00310107461879164i</v>
      </c>
      <c r="AF1734" t="str">
        <f t="shared" ref="AF1734:AF1797" si="905">IMSUB(D1734,H1734)</f>
        <v>-6.11406420977216-0.869382931999334i</v>
      </c>
      <c r="AG1734" t="str">
        <f t="shared" ref="AG1734:AG1797" si="906">IMSUM(COMPLEX(1,0),IMPRODUCT(AD1734,AA1734,COMPLEX($C$127,0)))</f>
        <v>1.01228680162868-0.0256385831556778i</v>
      </c>
      <c r="AH1734" t="str">
        <f t="shared" ref="AH1734:AH1797" si="907">IMDIV(IMPRODUCT(AE1734,AF1734),AG1734)</f>
        <v>0.0306132420667834+0.0243247163177232i</v>
      </c>
      <c r="AI1734">
        <f t="shared" ref="AI1734:AI1797" si="908">20*LOG10(IMABS(AH1734))</f>
        <v>-28.156315960958111</v>
      </c>
      <c r="AJ1734">
        <f t="shared" ref="AJ1734:AJ1797" si="909">IMARGUMENT(AH1734)*180/PI()</f>
        <v>38.470004694948891</v>
      </c>
      <c r="AK1734"/>
      <c r="AL1734"/>
      <c r="AM1734"/>
      <c r="AN1734"/>
    </row>
    <row r="1735" spans="1:40" x14ac:dyDescent="0.35">
      <c r="A1735"/>
      <c r="B1735">
        <f t="shared" si="875"/>
        <v>160100</v>
      </c>
      <c r="C1735" s="237" t="str">
        <f t="shared" si="878"/>
        <v>-1.25816837648864E-06+0.00645476063218206i</v>
      </c>
      <c r="D1735" s="208" t="str">
        <f t="shared" si="879"/>
        <v>-2.51367084814334+0.0494864981800625i</v>
      </c>
      <c r="E1735" t="str">
        <f t="shared" si="880"/>
        <v>20500</v>
      </c>
      <c r="F1735" t="str">
        <f t="shared" si="881"/>
        <v>0.327868852459016</v>
      </c>
      <c r="G1735" t="str">
        <f t="shared" si="876"/>
        <v>0.327868852459016</v>
      </c>
      <c r="H1735" t="str">
        <f t="shared" si="882"/>
        <v>3.60068794749172+0.918407754936306i</v>
      </c>
      <c r="I1735" t="str">
        <f t="shared" si="883"/>
        <v>628.711229799657i</v>
      </c>
      <c r="J1735" t="str">
        <f t="shared" si="877"/>
        <v>-534.048044260581+137.541898320811i</v>
      </c>
      <c r="K1735" t="str">
        <f t="shared" si="884"/>
        <v>0.284337398106239-1.10402599660647i</v>
      </c>
      <c r="L1735" t="str">
        <f t="shared" si="885"/>
        <v>0.0578950695532329-0.190921505439471i</v>
      </c>
      <c r="M1735" t="str">
        <f t="shared" si="886"/>
        <v>0.342232467659472-1.29494750204594i</v>
      </c>
      <c r="N1735" t="str">
        <f t="shared" si="887"/>
        <v>-1.99697452342101i</v>
      </c>
      <c r="O1735" t="str">
        <f t="shared" si="888"/>
        <v>-0.413393878075559-0.910552305784599i</v>
      </c>
      <c r="P1735" t="str">
        <f t="shared" si="889"/>
        <v>1.41339387807556+0.910552305784599i</v>
      </c>
      <c r="Q1735" t="str">
        <f t="shared" si="890"/>
        <v>-1.41339387807556+1.08642221763641i</v>
      </c>
      <c r="R1735" t="str">
        <f t="shared" si="891"/>
        <v>-0.317318889397818-0.888142093137742i</v>
      </c>
      <c r="S1735" t="str">
        <f t="shared" si="892"/>
        <v>0.216255867277783i</v>
      </c>
      <c r="T1735" t="str">
        <f t="shared" si="893"/>
        <v>0.192065938617408-0.068622071630348i</v>
      </c>
      <c r="U1735" t="str">
        <f t="shared" si="894"/>
        <v>0.0000499999999999998-0.000887586681827735i</v>
      </c>
      <c r="V1735" t="str">
        <f t="shared" si="895"/>
        <v>0.00002-0.00994097083647068i</v>
      </c>
      <c r="W1735" t="str">
        <f t="shared" si="896"/>
        <v>0.000042272412853342-0.000815014592005959i</v>
      </c>
      <c r="X1735" t="str">
        <f t="shared" si="897"/>
        <v>0.0000472860443631965-0.000814461803507742i</v>
      </c>
      <c r="Y1735" t="str">
        <f t="shared" si="898"/>
        <v>0.009+0.804750374143561i</v>
      </c>
      <c r="Z1735" t="str">
        <f t="shared" si="899"/>
        <v>-0.0121476338258155-0.000842524435027589i</v>
      </c>
      <c r="AA1735" t="str">
        <f t="shared" si="900"/>
        <v>0.167958392874912-14.9246727857344i</v>
      </c>
      <c r="AB1735" t="str">
        <f t="shared" si="901"/>
        <v>0.641961831146064-0.229362640132704i</v>
      </c>
      <c r="AC1735" t="str">
        <f t="shared" si="902"/>
        <v>0.922687603713804-0.90980221197294i</v>
      </c>
      <c r="AD1735" t="str">
        <f t="shared" si="903"/>
        <v>0.477046303899633+0.221803285906263i</v>
      </c>
      <c r="AE1735" t="str">
        <f t="shared" si="904"/>
        <v>-0.00560810912958601-0.00309630826622699i</v>
      </c>
      <c r="AF1735" t="str">
        <f t="shared" si="905"/>
        <v>-6.11435879563506-0.868921256756244i</v>
      </c>
      <c r="AG1735" t="str">
        <f t="shared" si="906"/>
        <v>1.01227348473164-0.0256386726825973i</v>
      </c>
      <c r="AH1735" t="str">
        <f t="shared" si="907"/>
        <v>0.0306011617268518+0.024291378223988i</v>
      </c>
      <c r="AI1735">
        <f t="shared" si="908"/>
        <v>-28.163025782455659</v>
      </c>
      <c r="AJ1735">
        <f t="shared" si="909"/>
        <v>38.442748414796355</v>
      </c>
      <c r="AK1735"/>
      <c r="AL1735"/>
      <c r="AM1735"/>
      <c r="AN1735"/>
    </row>
    <row r="1736" spans="1:40" x14ac:dyDescent="0.35">
      <c r="A1736"/>
      <c r="B1736">
        <f t="shared" si="875"/>
        <v>160200</v>
      </c>
      <c r="C1736" s="237" t="str">
        <f t="shared" si="878"/>
        <v>-1.25659811975706E-06+0.00645073144357899i</v>
      </c>
      <c r="D1736" s="208" t="str">
        <f t="shared" si="879"/>
        <v>-2.51367083610471+0.0494556077341056i</v>
      </c>
      <c r="E1736" t="str">
        <f t="shared" si="880"/>
        <v>20500</v>
      </c>
      <c r="F1736" t="str">
        <f t="shared" si="881"/>
        <v>0.327868852459016</v>
      </c>
      <c r="G1736" t="str">
        <f t="shared" si="876"/>
        <v>0.327868852459016</v>
      </c>
      <c r="H1736" t="str">
        <f t="shared" si="882"/>
        <v>3.60098204596144+0.917915627788579i</v>
      </c>
      <c r="I1736" t="str">
        <f t="shared" si="883"/>
        <v>629.103928881356i</v>
      </c>
      <c r="J1736" t="str">
        <f t="shared" si="877"/>
        <v>-534.716645312846+137.627808313516i</v>
      </c>
      <c r="K1736" t="str">
        <f t="shared" si="884"/>
        <v>0.284003334231898-1.10342024623544i</v>
      </c>
      <c r="L1736" t="str">
        <f t="shared" si="885"/>
        <v>0.0578288914128024-0.190822383813503i</v>
      </c>
      <c r="M1736" t="str">
        <f t="shared" si="886"/>
        <v>0.3418322256447-1.29424263004894i</v>
      </c>
      <c r="N1736" t="str">
        <f t="shared" si="887"/>
        <v>-1.99822185291722i</v>
      </c>
      <c r="O1736" t="str">
        <f t="shared" si="888"/>
        <v>-0.414529314944461-0.910035959208028i</v>
      </c>
      <c r="P1736" t="str">
        <f t="shared" si="889"/>
        <v>1.41452931494446+0.910035959208028i</v>
      </c>
      <c r="Q1736" t="str">
        <f t="shared" si="890"/>
        <v>-1.41452931494446+1.08818589370919i</v>
      </c>
      <c r="R1736" t="str">
        <f t="shared" si="891"/>
        <v>-0.317297221648661-0.887443128012167i</v>
      </c>
      <c r="S1736" t="str">
        <f t="shared" si="892"/>
        <v>0.216390942772648i</v>
      </c>
      <c r="T1736" t="str">
        <f t="shared" si="893"/>
        <v>0.192034655127661-0.0686602449316956i</v>
      </c>
      <c r="U1736" t="str">
        <f t="shared" si="894"/>
        <v>0.00005-0.000887032632712989i</v>
      </c>
      <c r="V1736" t="str">
        <f t="shared" si="895"/>
        <v>0.00002-0.00993476548638547i</v>
      </c>
      <c r="W1736" t="str">
        <f t="shared" si="896"/>
        <v>0.0000422724113919636-0.000814506069746047i</v>
      </c>
      <c r="X1736" t="str">
        <f t="shared" si="897"/>
        <v>0.0000472797717749609-0.000813953664857698i</v>
      </c>
      <c r="Y1736" t="str">
        <f t="shared" si="898"/>
        <v>0.009+0.805253028968136i</v>
      </c>
      <c r="Z1736" t="str">
        <f t="shared" si="899"/>
        <v>-0.012132464573556-0.000841733182046586i</v>
      </c>
      <c r="AA1736" t="str">
        <f t="shared" si="900"/>
        <v>0.167748258639757-14.9153400213054i</v>
      </c>
      <c r="AB1736" t="str">
        <f t="shared" si="901"/>
        <v>0.641857269106031-0.229490230701914i</v>
      </c>
      <c r="AC1736" t="str">
        <f t="shared" si="902"/>
        <v>0.922391459090561-0.909166196408371i</v>
      </c>
      <c r="AD1736" t="str">
        <f t="shared" si="903"/>
        <v>0.47734207085554+0.221698761657153i</v>
      </c>
      <c r="AE1736" t="str">
        <f t="shared" si="904"/>
        <v>-0.00560472456001728-0.00309154703203261i</v>
      </c>
      <c r="AF1736" t="str">
        <f t="shared" si="905"/>
        <v>-6.11465288206615-0.868460020054473i</v>
      </c>
      <c r="AG1736" t="str">
        <f t="shared" si="906"/>
        <v>1.01226016428316-0.0256387575577074i</v>
      </c>
      <c r="AH1736" t="str">
        <f t="shared" si="907"/>
        <v>0.0305890860787711+0.0242580743583131i</v>
      </c>
      <c r="AI1736">
        <f t="shared" si="908"/>
        <v>-28.169733271386313</v>
      </c>
      <c r="AJ1736">
        <f t="shared" si="909"/>
        <v>38.415485061743482</v>
      </c>
      <c r="AK1736"/>
      <c r="AL1736"/>
      <c r="AM1736"/>
      <c r="AN1736"/>
    </row>
    <row r="1737" spans="1:40" x14ac:dyDescent="0.35">
      <c r="A1737"/>
      <c r="B1737">
        <f t="shared" si="875"/>
        <v>160300</v>
      </c>
      <c r="C1737" s="237" t="str">
        <f t="shared" si="878"/>
        <v>-1.25503080082985E-06+0.00644670728203529i</v>
      </c>
      <c r="D1737" s="208" t="str">
        <f t="shared" si="879"/>
        <v>-2.5136708240886+0.0494247558289372i</v>
      </c>
      <c r="E1737" t="str">
        <f t="shared" si="880"/>
        <v>20500</v>
      </c>
      <c r="F1737" t="str">
        <f t="shared" si="881"/>
        <v>0.327868852459016</v>
      </c>
      <c r="G1737" t="str">
        <f t="shared" si="876"/>
        <v>0.327868852459016</v>
      </c>
      <c r="H1737" t="str">
        <f t="shared" si="882"/>
        <v>3.60127564607429+0.917423977204913i</v>
      </c>
      <c r="I1737" t="str">
        <f t="shared" si="883"/>
        <v>629.496627963055i</v>
      </c>
      <c r="J1737" t="str">
        <f t="shared" si="877"/>
        <v>-535.385663849377+137.713718306222i</v>
      </c>
      <c r="K1737" t="str">
        <f t="shared" si="884"/>
        <v>0.283669846546641-1.10281510785816i</v>
      </c>
      <c r="L1737" t="str">
        <f t="shared" si="885"/>
        <v>0.0577628232110447-0.19072335256146i</v>
      </c>
      <c r="M1737" t="str">
        <f t="shared" si="886"/>
        <v>0.341432669757686-1.29353846041962i</v>
      </c>
      <c r="N1737" t="str">
        <f t="shared" si="887"/>
        <v>-1.99946918241342i</v>
      </c>
      <c r="O1737" t="str">
        <f t="shared" si="888"/>
        <v>-0.415664106875932-0.909518196769605i</v>
      </c>
      <c r="P1737" t="str">
        <f t="shared" si="889"/>
        <v>1.41566410687593+0.909518196769605i</v>
      </c>
      <c r="Q1737" t="str">
        <f t="shared" si="890"/>
        <v>-1.41566410687593+1.08995098564381i</v>
      </c>
      <c r="R1737" t="str">
        <f t="shared" si="891"/>
        <v>-0.317275535974685-0.886744937466935i</v>
      </c>
      <c r="S1737" t="str">
        <f t="shared" si="892"/>
        <v>0.216526018267512i</v>
      </c>
      <c r="T1737" t="str">
        <f t="shared" si="893"/>
        <v>0.192003350528589-0.0686984084982893i</v>
      </c>
      <c r="U1737" t="str">
        <f t="shared" si="894"/>
        <v>0.0000500000000000002-0.000886479274863514i</v>
      </c>
      <c r="V1737" t="str">
        <f t="shared" si="895"/>
        <v>0.00002-0.0099285678784713i</v>
      </c>
      <c r="W1737" t="str">
        <f t="shared" si="896"/>
        <v>0.0000422724099296733-0.000813998182090309i</v>
      </c>
      <c r="X1737" t="str">
        <f t="shared" si="897"/>
        <v>0.0000472735109179181-0.000813446160260835i</v>
      </c>
      <c r="Y1737" t="str">
        <f t="shared" si="898"/>
        <v>0.009+0.80575568379271i</v>
      </c>
      <c r="Z1737" t="str">
        <f t="shared" si="899"/>
        <v>-0.0121173237308912-0.000840943413554372i</v>
      </c>
      <c r="AA1737" t="str">
        <f t="shared" si="900"/>
        <v>0.167538518828433-14.9060189318519i</v>
      </c>
      <c r="AB1737" t="str">
        <f t="shared" si="901"/>
        <v>0.64175263651012-0.22961778873365i</v>
      </c>
      <c r="AC1737" t="str">
        <f t="shared" si="902"/>
        <v>0.922095875084201-0.908530732032719i</v>
      </c>
      <c r="AD1737" t="str">
        <f t="shared" si="903"/>
        <v>0.477637752181917+0.221593863961262i</v>
      </c>
      <c r="AE1737" t="str">
        <f t="shared" si="904"/>
        <v>-0.0056013433689012-0.00308679090815998i</v>
      </c>
      <c r="AF1737" t="str">
        <f t="shared" si="905"/>
        <v>-6.11494647016289-0.867999221375976i</v>
      </c>
      <c r="AG1737" t="str">
        <f t="shared" si="906"/>
        <v>1.01224684029159-0.0256388377652055i</v>
      </c>
      <c r="AH1737" t="str">
        <f t="shared" si="907"/>
        <v>0.0305770150997414+0.0242248046664905i</v>
      </c>
      <c r="AI1737">
        <f t="shared" si="908"/>
        <v>-28.176438432843938</v>
      </c>
      <c r="AJ1737">
        <f t="shared" si="909"/>
        <v>38.388214642445611</v>
      </c>
      <c r="AK1737"/>
      <c r="AL1737"/>
      <c r="AM1737"/>
      <c r="AN1737"/>
    </row>
    <row r="1738" spans="1:40" x14ac:dyDescent="0.35">
      <c r="A1738"/>
      <c r="B1738">
        <f t="shared" si="875"/>
        <v>160400</v>
      </c>
      <c r="C1738" s="237" t="str">
        <f t="shared" si="878"/>
        <v>-1.25346641238315E-06+0.00644268813814887i</v>
      </c>
      <c r="D1738" s="208" t="str">
        <f t="shared" si="879"/>
        <v>-2.51367081209495+0.0493939423924747i</v>
      </c>
      <c r="E1738" t="str">
        <f t="shared" si="880"/>
        <v>20500</v>
      </c>
      <c r="F1738" t="str">
        <f t="shared" si="881"/>
        <v>0.327868852459016</v>
      </c>
      <c r="G1738" t="str">
        <f t="shared" si="876"/>
        <v>0.327868852459016</v>
      </c>
      <c r="H1738" t="str">
        <f t="shared" si="882"/>
        <v>3.60156874892483+0.916932802595671i</v>
      </c>
      <c r="I1738" t="str">
        <f t="shared" si="883"/>
        <v>629.889327044753i</v>
      </c>
      <c r="J1738" t="str">
        <f t="shared" si="877"/>
        <v>-536.055099870174+137.799628298927i</v>
      </c>
      <c r="K1738" t="str">
        <f t="shared" si="884"/>
        <v>0.283336933755342-1.10221058065301i</v>
      </c>
      <c r="L1738" t="str">
        <f t="shared" si="885"/>
        <v>0.0576968647127276-0.190624411585509i</v>
      </c>
      <c r="M1738" t="str">
        <f t="shared" si="886"/>
        <v>0.34103379846807-1.29283499223852i</v>
      </c>
      <c r="N1738" t="str">
        <f t="shared" si="887"/>
        <v>-2.00071651190962i</v>
      </c>
      <c r="O1738" t="str">
        <f t="shared" si="888"/>
        <v>-0.416798252104437-0.908999019274876i</v>
      </c>
      <c r="P1738" t="str">
        <f t="shared" si="889"/>
        <v>1.41679825210444+0.908999019274876i</v>
      </c>
      <c r="Q1738" t="str">
        <f t="shared" si="890"/>
        <v>-1.41679825210444+1.09171749263474i</v>
      </c>
      <c r="R1738" t="str">
        <f t="shared" si="891"/>
        <v>-0.317253832366655-0.886047520040577i</v>
      </c>
      <c r="S1738" t="str">
        <f t="shared" si="892"/>
        <v>0.216661093762375i</v>
      </c>
      <c r="T1738" t="str">
        <f t="shared" si="893"/>
        <v>0.191972024817431-0.0687365623208646i</v>
      </c>
      <c r="U1738" t="str">
        <f t="shared" si="894"/>
        <v>0.0000499999999999999-0.000885926606986413i</v>
      </c>
      <c r="V1738" t="str">
        <f t="shared" si="895"/>
        <v>0.00002-0.0099223779982478i</v>
      </c>
      <c r="W1738" t="str">
        <f t="shared" si="896"/>
        <v>0.0000422724084664701-0.00081349092785181i</v>
      </c>
      <c r="X1738" t="str">
        <f t="shared" si="897"/>
        <v>0.0000472672617628209-0.000812939288531422i</v>
      </c>
      <c r="Y1738" t="str">
        <f t="shared" si="898"/>
        <v>0.009+0.806258338617284i</v>
      </c>
      <c r="Z1738" t="str">
        <f t="shared" si="899"/>
        <v>-0.0121022112269045-0.00084015512553168i</v>
      </c>
      <c r="AA1738" t="str">
        <f t="shared" si="900"/>
        <v>0.167329172453646-14.8967094954611i</v>
      </c>
      <c r="AB1738" t="str">
        <f t="shared" si="901"/>
        <v>0.641647933349103-0.229745314196946i</v>
      </c>
      <c r="AC1738" t="str">
        <f t="shared" si="902"/>
        <v>0.921800850492587-0.907895818112075i</v>
      </c>
      <c r="AD1738" t="str">
        <f t="shared" si="903"/>
        <v>0.477933347426647+0.221488592854855i</v>
      </c>
      <c r="AE1738" t="str">
        <f t="shared" si="904"/>
        <v>-0.00559796554640501-0.00308203988658232i</v>
      </c>
      <c r="AF1738" t="str">
        <f t="shared" si="905"/>
        <v>-6.11523956101978-0.867538860203196i</v>
      </c>
      <c r="AG1738" t="str">
        <f t="shared" si="906"/>
        <v>1.01223351276531-0.0256389132893249i</v>
      </c>
      <c r="AH1738" t="str">
        <f t="shared" si="907"/>
        <v>0.0305649487670372+0.0241915690944549i</v>
      </c>
      <c r="AI1738">
        <f t="shared" si="908"/>
        <v>-28.183141271915208</v>
      </c>
      <c r="AJ1738">
        <f t="shared" si="909"/>
        <v>38.360937163539177</v>
      </c>
      <c r="AK1738"/>
      <c r="AL1738"/>
      <c r="AM1738"/>
      <c r="AN1738"/>
    </row>
    <row r="1739" spans="1:40" x14ac:dyDescent="0.35">
      <c r="A1739"/>
      <c r="B1739">
        <f t="shared" si="875"/>
        <v>160500</v>
      </c>
      <c r="C1739" s="237" t="str">
        <f t="shared" si="878"/>
        <v>-1.25190494711582E-06+0.00643867400254087i</v>
      </c>
      <c r="D1739" s="208" t="str">
        <f t="shared" si="879"/>
        <v>-2.51367080012372+0.0493631673528134i</v>
      </c>
      <c r="E1739" t="str">
        <f t="shared" si="880"/>
        <v>20500</v>
      </c>
      <c r="F1739" t="str">
        <f t="shared" si="881"/>
        <v>0.327868852459016</v>
      </c>
      <c r="G1739" t="str">
        <f t="shared" si="876"/>
        <v>0.327868852459016</v>
      </c>
      <c r="H1739" t="str">
        <f t="shared" si="882"/>
        <v>3.60186135560477+0.916442103371886i</v>
      </c>
      <c r="I1739" t="str">
        <f t="shared" si="883"/>
        <v>630.282026126452i</v>
      </c>
      <c r="J1739" t="str">
        <f t="shared" si="877"/>
        <v>-536.724953375238+137.885538291631i</v>
      </c>
      <c r="K1739" t="str">
        <f t="shared" si="884"/>
        <v>0.283004594566432-1.10160666379953i</v>
      </c>
      <c r="L1739" t="str">
        <f t="shared" si="885"/>
        <v>0.0576310156832246-0.190525560787882i</v>
      </c>
      <c r="M1739" t="str">
        <f t="shared" si="886"/>
        <v>0.340635610249657-1.29213222458741i</v>
      </c>
      <c r="N1739" t="str">
        <f t="shared" si="887"/>
        <v>-2.00196384140583i</v>
      </c>
      <c r="O1739" t="str">
        <f t="shared" si="888"/>
        <v>-0.417931748865447-0.908478427531589i</v>
      </c>
      <c r="P1739" t="str">
        <f t="shared" si="889"/>
        <v>1.41793174886545+0.908478427531589i</v>
      </c>
      <c r="Q1739" t="str">
        <f t="shared" si="890"/>
        <v>-1.41793174886545+1.09348541387424i</v>
      </c>
      <c r="R1739" t="str">
        <f t="shared" si="891"/>
        <v>-0.31723211081532-0.885350874275262i</v>
      </c>
      <c r="S1739" t="str">
        <f t="shared" si="892"/>
        <v>0.216796169257239i</v>
      </c>
      <c r="T1739" t="str">
        <f t="shared" si="893"/>
        <v>0.191940677991424-0.0687747063901493i</v>
      </c>
      <c r="U1739" t="str">
        <f t="shared" si="894"/>
        <v>0.0000500000000000001-0.000885374627792032i</v>
      </c>
      <c r="V1739" t="str">
        <f t="shared" si="895"/>
        <v>0.00002-0.00991619583127077i</v>
      </c>
      <c r="W1739" t="str">
        <f t="shared" si="896"/>
        <v>0.000042272407002355-0.000812984305846611i</v>
      </c>
      <c r="X1739" t="str">
        <f t="shared" si="897"/>
        <v>0.0000472610242805149-0.000812433048486721i</v>
      </c>
      <c r="Y1739" t="str">
        <f t="shared" si="898"/>
        <v>0.009+0.806760993441859i</v>
      </c>
      <c r="Z1739" t="str">
        <f t="shared" si="899"/>
        <v>-0.0120871269909011-0.000839368313973169i</v>
      </c>
      <c r="AA1739" t="str">
        <f t="shared" si="900"/>
        <v>0.167120218531195-14.8874116902749i</v>
      </c>
      <c r="AB1739" t="str">
        <f t="shared" si="901"/>
        <v>0.641543159613745-0.229872807060812i</v>
      </c>
      <c r="AC1739" t="str">
        <f t="shared" si="902"/>
        <v>0.921506384116882-0.907261453913506i</v>
      </c>
      <c r="AD1739" t="str">
        <f t="shared" si="903"/>
        <v>0.478228856137528+0.221382948374711i</v>
      </c>
      <c r="AE1739" t="str">
        <f t="shared" si="904"/>
        <v>-0.00559459108272799-0.00307729395929471i</v>
      </c>
      <c r="AF1739" t="str">
        <f t="shared" si="905"/>
        <v>-6.11553215572849-0.867078936019073i</v>
      </c>
      <c r="AG1739" t="str">
        <f t="shared" si="906"/>
        <v>1.01222018171268-0.0256389841143333i</v>
      </c>
      <c r="AH1739" t="str">
        <f t="shared" si="907"/>
        <v>0.0305528870580115+0.0241583675882862i</v>
      </c>
      <c r="AI1739">
        <f t="shared" si="908"/>
        <v>-28.189841793678426</v>
      </c>
      <c r="AJ1739">
        <f t="shared" si="909"/>
        <v>38.333652631641094</v>
      </c>
      <c r="AK1739"/>
      <c r="AL1739"/>
      <c r="AM1739"/>
      <c r="AN1739"/>
    </row>
    <row r="1740" spans="1:40" x14ac:dyDescent="0.35">
      <c r="A1740"/>
      <c r="B1740">
        <f t="shared" si="875"/>
        <v>160600</v>
      </c>
      <c r="C1740" s="237" t="str">
        <f t="shared" si="878"/>
        <v>-0.0000012503463977495+0.00643466486585585i</v>
      </c>
      <c r="D1740" s="208" t="str">
        <f t="shared" si="879"/>
        <v>-2.51367078817484+0.0493324306382282i</v>
      </c>
      <c r="E1740" t="str">
        <f t="shared" si="880"/>
        <v>20500</v>
      </c>
      <c r="F1740" t="str">
        <f t="shared" si="881"/>
        <v>0.327868852459016</v>
      </c>
      <c r="G1740" t="str">
        <f t="shared" si="876"/>
        <v>0.327868852459016</v>
      </c>
      <c r="H1740" t="str">
        <f t="shared" si="882"/>
        <v>3.60215346720286+0.915951878945254i</v>
      </c>
      <c r="I1740" t="str">
        <f t="shared" si="883"/>
        <v>630.674725208151i</v>
      </c>
      <c r="J1740" t="str">
        <f t="shared" si="877"/>
        <v>-537.395224364568+137.971448284337i</v>
      </c>
      <c r="K1740" t="str">
        <f t="shared" si="884"/>
        <v>0.282672827691883-1.10100335647844i</v>
      </c>
      <c r="L1740" t="str">
        <f t="shared" si="885"/>
        <v>0.0575652758885121-0.190426800070871i</v>
      </c>
      <c r="M1740" t="str">
        <f t="shared" si="886"/>
        <v>0.340238103580395-1.29143015654931i</v>
      </c>
      <c r="N1740" t="str">
        <f t="shared" si="887"/>
        <v>-2.00321117090203i</v>
      </c>
      <c r="O1740" t="str">
        <f t="shared" si="888"/>
        <v>-0.419064595395415-0.907956422349706i</v>
      </c>
      <c r="P1740" t="str">
        <f t="shared" si="889"/>
        <v>1.41906459539542+0.907956422349706i</v>
      </c>
      <c r="Q1740" t="str">
        <f t="shared" si="890"/>
        <v>-1.41906459539542+1.09525474855232i</v>
      </c>
      <c r="R1740" t="str">
        <f t="shared" si="891"/>
        <v>-0.317210371311435-0.884654998716806i</v>
      </c>
      <c r="S1740" t="str">
        <f t="shared" si="892"/>
        <v>0.216931244752104i</v>
      </c>
      <c r="T1740" t="str">
        <f t="shared" si="893"/>
        <v>0.191909310047808-0.0688128406968667i</v>
      </c>
      <c r="U1740" t="str">
        <f t="shared" si="894"/>
        <v>0.0000499999999999998-0.0008848233359939i</v>
      </c>
      <c r="V1740" t="str">
        <f t="shared" si="895"/>
        <v>0.00002-0.00991002136313173i</v>
      </c>
      <c r="W1740" t="str">
        <f t="shared" si="896"/>
        <v>0.0000422724055373272-0.000812478314893689i</v>
      </c>
      <c r="X1740" t="str">
        <f t="shared" si="897"/>
        <v>0.000047254798441935-0.000811927438946913i</v>
      </c>
      <c r="Y1740" t="str">
        <f t="shared" si="898"/>
        <v>0.009+0.807263648266433i</v>
      </c>
      <c r="Z1740" t="str">
        <f t="shared" si="899"/>
        <v>-0.0120720709524062-0.000838582974887316i</v>
      </c>
      <c r="AA1740" t="str">
        <f t="shared" si="900"/>
        <v>0.166911656079954-14.8781254944898i</v>
      </c>
      <c r="AB1740" t="str">
        <f t="shared" si="901"/>
        <v>0.64143831529482-0.23000026729424i</v>
      </c>
      <c r="AC1740" t="str">
        <f t="shared" si="902"/>
        <v>0.921212474761529-0.906627638705091i</v>
      </c>
      <c r="AD1740" t="str">
        <f t="shared" si="903"/>
        <v>0.47852427786228+0.221276930558138i</v>
      </c>
      <c r="AE1740" t="str">
        <f t="shared" si="904"/>
        <v>-0.00559121996810101-0.00307255311831406i</v>
      </c>
      <c r="AF1740" t="str">
        <f t="shared" si="905"/>
        <v>-6.1158242553777-0.866619448307026i</v>
      </c>
      <c r="AG1740" t="str">
        <f t="shared" si="906"/>
        <v>1.01220684714209-0.0256390502245334i</v>
      </c>
      <c r="AH1740" t="str">
        <f t="shared" si="907"/>
        <v>0.0305408299500913+0.0241252000942074i</v>
      </c>
      <c r="AI1740">
        <f t="shared" si="908"/>
        <v>-28.196540003204575</v>
      </c>
      <c r="AJ1740">
        <f t="shared" si="909"/>
        <v>38.306361053350848</v>
      </c>
      <c r="AK1740"/>
      <c r="AL1740"/>
      <c r="AM1740"/>
      <c r="AN1740"/>
    </row>
    <row r="1741" spans="1:40" x14ac:dyDescent="0.35">
      <c r="A1741"/>
      <c r="B1741">
        <f t="shared" si="875"/>
        <v>160700</v>
      </c>
      <c r="C1741" s="237" t="str">
        <f t="shared" si="878"/>
        <v>-1.24879075702845E-06+0.00643066071876166i</v>
      </c>
      <c r="D1741" s="208" t="str">
        <f t="shared" si="879"/>
        <v>-2.51367077624826+0.0493017321771727i</v>
      </c>
      <c r="E1741" t="str">
        <f t="shared" si="880"/>
        <v>20500</v>
      </c>
      <c r="F1741" t="str">
        <f t="shared" si="881"/>
        <v>0.327868852459016</v>
      </c>
      <c r="G1741" t="str">
        <f t="shared" si="876"/>
        <v>0.327868852459016</v>
      </c>
      <c r="H1741" t="str">
        <f t="shared" si="882"/>
        <v>3.60244508480497+0.915462128728139i</v>
      </c>
      <c r="I1741" t="str">
        <f t="shared" si="883"/>
        <v>631.06742428985i</v>
      </c>
      <c r="J1741" t="str">
        <f t="shared" si="877"/>
        <v>-538.065912838163+138.057358277042i</v>
      </c>
      <c r="K1741" t="str">
        <f t="shared" si="884"/>
        <v>0.282341631847186-1.1004006578716i</v>
      </c>
      <c r="L1741" t="str">
        <f t="shared" si="885"/>
        <v>0.0574996450951664-0.190328129336829i</v>
      </c>
      <c r="M1741" t="str">
        <f t="shared" si="886"/>
        <v>0.339841276942352-1.29072878720843i</v>
      </c>
      <c r="N1741" t="str">
        <f t="shared" si="887"/>
        <v>-2.00445850039823i</v>
      </c>
      <c r="O1741" t="str">
        <f t="shared" si="888"/>
        <v>-0.420196789931832-0.907433004541373i</v>
      </c>
      <c r="P1741" t="str">
        <f t="shared" si="889"/>
        <v>1.42019678993183+0.907433004541373i</v>
      </c>
      <c r="Q1741" t="str">
        <f t="shared" si="890"/>
        <v>-1.42019678993183+1.09702549585686i</v>
      </c>
      <c r="R1741" t="str">
        <f t="shared" si="891"/>
        <v>-0.317188613845722-0.883959891914617i</v>
      </c>
      <c r="S1741" t="str">
        <f t="shared" si="892"/>
        <v>0.217066320246968i</v>
      </c>
      <c r="T1741" t="str">
        <f t="shared" si="893"/>
        <v>0.191877920983813-0.0688509652317274i</v>
      </c>
      <c r="U1741" t="str">
        <f t="shared" si="894"/>
        <v>0.00005-0.00088427273030878i</v>
      </c>
      <c r="V1741" t="str">
        <f t="shared" si="895"/>
        <v>0.00002-0.00990385457945832i</v>
      </c>
      <c r="W1741" t="str">
        <f t="shared" si="896"/>
        <v>0.0000422724040713873-0.000811972953814987i</v>
      </c>
      <c r="X1741" t="str">
        <f t="shared" si="897"/>
        <v>0.0000472485842181081-0.000811422458735143i</v>
      </c>
      <c r="Y1741" t="str">
        <f t="shared" si="898"/>
        <v>0.009+0.807766303091008i</v>
      </c>
      <c r="Z1741" t="str">
        <f t="shared" si="899"/>
        <v>-0.012057043041165-0.00083779910429641i</v>
      </c>
      <c r="AA1741" t="str">
        <f t="shared" si="900"/>
        <v>0.166703484121865-14.868850886357i</v>
      </c>
      <c r="AB1741" t="str">
        <f t="shared" si="901"/>
        <v>0.64133340038307-0.230127694866182i</v>
      </c>
      <c r="AC1741" t="str">
        <f t="shared" si="902"/>
        <v>0.920919121234264-0.905994371755822i</v>
      </c>
      <c r="AD1741" t="str">
        <f t="shared" si="903"/>
        <v>0.478819612148541+0.221170539442942i</v>
      </c>
      <c r="AE1741" t="str">
        <f t="shared" si="904"/>
        <v>-0.00558785219278685-0.00306781735567884i</v>
      </c>
      <c r="AF1741" t="str">
        <f t="shared" si="905"/>
        <v>-6.11611586105323-0.866160396550966i</v>
      </c>
      <c r="AG1741" t="str">
        <f t="shared" si="906"/>
        <v>1.01219350906194-0.0256391116042627i</v>
      </c>
      <c r="AH1741" t="str">
        <f t="shared" si="907"/>
        <v>0.0305287774207809+0.0240920665585843i</v>
      </c>
      <c r="AI1741">
        <f t="shared" si="908"/>
        <v>-28.203235905556614</v>
      </c>
      <c r="AJ1741">
        <f t="shared" si="909"/>
        <v>38.279062435247376</v>
      </c>
      <c r="AK1741"/>
      <c r="AL1741"/>
      <c r="AM1741"/>
      <c r="AN1741"/>
    </row>
    <row r="1742" spans="1:40" x14ac:dyDescent="0.35">
      <c r="A1742"/>
      <c r="B1742">
        <f t="shared" si="875"/>
        <v>160800</v>
      </c>
      <c r="C1742" s="237" t="str">
        <f t="shared" si="878"/>
        <v>-1.24723801771944E-06+0.0064266615519493i</v>
      </c>
      <c r="D1742" s="208" t="str">
        <f t="shared" si="879"/>
        <v>-2.51367076434393+0.049271071898278i</v>
      </c>
      <c r="E1742" t="str">
        <f t="shared" si="880"/>
        <v>20500</v>
      </c>
      <c r="F1742" t="str">
        <f t="shared" si="881"/>
        <v>0.327868852459016</v>
      </c>
      <c r="G1742" t="str">
        <f t="shared" si="876"/>
        <v>0.327868852459016</v>
      </c>
      <c r="H1742" t="str">
        <f t="shared" si="882"/>
        <v>3.60273620949411+0.914972852133576i</v>
      </c>
      <c r="I1742" t="str">
        <f t="shared" si="883"/>
        <v>631.460123371548i</v>
      </c>
      <c r="J1742" t="str">
        <f t="shared" si="877"/>
        <v>-538.737018796025+138.143268269747i</v>
      </c>
      <c r="K1742" t="str">
        <f t="shared" si="884"/>
        <v>0.282011005751347-1.09979856716204i</v>
      </c>
      <c r="L1742" t="str">
        <f t="shared" si="885"/>
        <v>0.0574341230703645-0.190229548488172i</v>
      </c>
      <c r="M1742" t="str">
        <f t="shared" si="886"/>
        <v>0.339445128821712-1.29002811565021i</v>
      </c>
      <c r="N1742" t="str">
        <f t="shared" si="887"/>
        <v>-2.00570582989444i</v>
      </c>
      <c r="O1742" t="str">
        <f t="shared" si="888"/>
        <v>-0.421328330713205-0.906908174920937i</v>
      </c>
      <c r="P1742" t="str">
        <f t="shared" si="889"/>
        <v>1.4213283307132+0.906908174920937i</v>
      </c>
      <c r="Q1742" t="str">
        <f t="shared" si="890"/>
        <v>-1.4213283307132+1.0987976549735i</v>
      </c>
      <c r="R1742" t="str">
        <f t="shared" si="891"/>
        <v>-0.31716683840893-0.883265552421714i</v>
      </c>
      <c r="S1742" t="str">
        <f t="shared" si="892"/>
        <v>0.217201395741832i</v>
      </c>
      <c r="T1742" t="str">
        <f t="shared" si="893"/>
        <v>0.191846510796677-0.0688890799854437i</v>
      </c>
      <c r="U1742" t="str">
        <f t="shared" si="894"/>
        <v>0.0000500000000000002-0.000883722809456601i</v>
      </c>
      <c r="V1742" t="str">
        <f t="shared" si="895"/>
        <v>0.00002-0.00989769546591386i</v>
      </c>
      <c r="W1742" t="str">
        <f t="shared" si="896"/>
        <v>0.0000422724026045349-0.000811468221435359i</v>
      </c>
      <c r="X1742" t="str">
        <f t="shared" si="897"/>
        <v>0.0000472423815801494-0.000810918106677459i</v>
      </c>
      <c r="Y1742" t="str">
        <f t="shared" si="898"/>
        <v>0.009+0.808268957915582i</v>
      </c>
      <c r="Z1742" t="str">
        <f t="shared" si="899"/>
        <v>-0.0120420431871412-0.000837016698236436i</v>
      </c>
      <c r="AA1742" t="str">
        <f t="shared" si="900"/>
        <v>0.166495701681926-14.859587844182i</v>
      </c>
      <c r="AB1742" t="str">
        <f t="shared" si="901"/>
        <v>0.641228414869264-0.230255089745594i</v>
      </c>
      <c r="AC1742" t="str">
        <f t="shared" si="902"/>
        <v>0.920626322346061-0.905361652335716i</v>
      </c>
      <c r="AD1742" t="str">
        <f t="shared" si="903"/>
        <v>0.47911485854389+0.221063775067463i</v>
      </c>
      <c r="AE1742" t="str">
        <f t="shared" si="904"/>
        <v>-0.00558448774707989-0.00306308666344927i</v>
      </c>
      <c r="AF1742" t="str">
        <f t="shared" si="905"/>
        <v>-6.11640697383804-0.865701780235298i</v>
      </c>
      <c r="AG1742" t="str">
        <f t="shared" si="906"/>
        <v>1.01218016748061-0.0256391682378948i</v>
      </c>
      <c r="AH1742" t="str">
        <f t="shared" si="907"/>
        <v>0.0305167294476615+0.024058966927927i</v>
      </c>
      <c r="AI1742">
        <f t="shared" si="908"/>
        <v>-28.209929505789312</v>
      </c>
      <c r="AJ1742">
        <f t="shared" si="909"/>
        <v>38.251756783891572</v>
      </c>
      <c r="AK1742"/>
      <c r="AL1742"/>
      <c r="AM1742"/>
      <c r="AN1742"/>
    </row>
    <row r="1743" spans="1:40" x14ac:dyDescent="0.35">
      <c r="A1743"/>
      <c r="B1743">
        <f t="shared" si="875"/>
        <v>160900</v>
      </c>
      <c r="C1743" s="237" t="str">
        <f t="shared" si="878"/>
        <v>-1.24568817261182E-06+0.00642266735613309i</v>
      </c>
      <c r="D1743" s="208" t="str">
        <f t="shared" si="879"/>
        <v>-2.51367075246178+0.0492404497303537i</v>
      </c>
      <c r="E1743" t="str">
        <f t="shared" si="880"/>
        <v>20500</v>
      </c>
      <c r="F1743" t="str">
        <f t="shared" si="881"/>
        <v>0.327868852459016</v>
      </c>
      <c r="G1743" t="str">
        <f t="shared" si="876"/>
        <v>0.327868852459016</v>
      </c>
      <c r="H1743" t="str">
        <f t="shared" si="882"/>
        <v>3.60302684235037+0.914484048575264i</v>
      </c>
      <c r="I1743" t="str">
        <f t="shared" si="883"/>
        <v>631.852822453247i</v>
      </c>
      <c r="J1743" t="str">
        <f t="shared" si="877"/>
        <v>-539.408542238153+138.229178262452i</v>
      </c>
      <c r="K1743" t="str">
        <f t="shared" si="884"/>
        <v>0.281680948126882-1.09919708353395i</v>
      </c>
      <c r="L1743" t="str">
        <f t="shared" si="885"/>
        <v>0.0573687095818808-0.190131057427378i</v>
      </c>
      <c r="M1743" t="str">
        <f t="shared" si="886"/>
        <v>0.339049657708763-1.28932814096133i</v>
      </c>
      <c r="N1743" t="str">
        <f t="shared" si="887"/>
        <v>-2.00695315939064i</v>
      </c>
      <c r="O1743" t="str">
        <f t="shared" si="888"/>
        <v>-0.42245921597903-0.90638193430495i</v>
      </c>
      <c r="P1743" t="str">
        <f t="shared" si="889"/>
        <v>1.42245921597903+0.90638193430495i</v>
      </c>
      <c r="Q1743" t="str">
        <f t="shared" si="890"/>
        <v>-1.42245921597903+1.10057122508569i</v>
      </c>
      <c r="R1743" t="str">
        <f t="shared" si="891"/>
        <v>-0.317145044991768-0.882571978794719i</v>
      </c>
      <c r="S1743" t="str">
        <f t="shared" si="892"/>
        <v>0.217336471236697i</v>
      </c>
      <c r="T1743" t="str">
        <f t="shared" si="893"/>
        <v>0.191815079483633-0.0689271849487144i</v>
      </c>
      <c r="U1743" t="str">
        <f t="shared" si="894"/>
        <v>0.0000499999999999999-0.000883173572160477i</v>
      </c>
      <c r="V1743" t="str">
        <f t="shared" si="895"/>
        <v>0.00002-0.0098915440081973i</v>
      </c>
      <c r="W1743" t="str">
        <f t="shared" si="896"/>
        <v>0.00004227240113677-0.000810964116582588i</v>
      </c>
      <c r="X1743" t="str">
        <f t="shared" si="897"/>
        <v>0.0000472361904992656-0.000810414381602854i</v>
      </c>
      <c r="Y1743" t="str">
        <f t="shared" si="898"/>
        <v>0.009+0.808771612740156i</v>
      </c>
      <c r="Z1743" t="str">
        <f t="shared" si="899"/>
        <v>-0.0120270713205163-0.00083623575275708i</v>
      </c>
      <c r="AA1743" t="str">
        <f t="shared" si="900"/>
        <v>0.166288307788177-14.8503363463243i</v>
      </c>
      <c r="AB1743" t="str">
        <f t="shared" si="901"/>
        <v>0.641123358744152-0.230382451901389i</v>
      </c>
      <c r="AC1743" t="str">
        <f t="shared" si="902"/>
        <v>0.920334076911166-0.904729479715753i</v>
      </c>
      <c r="AD1743" t="str">
        <f t="shared" si="903"/>
        <v>0.479410016595812+0.220956637470557i</v>
      </c>
      <c r="AE1743" t="str">
        <f t="shared" si="904"/>
        <v>-0.00558112662130587-0.00305836103370714i</v>
      </c>
      <c r="AF1743" t="str">
        <f t="shared" si="905"/>
        <v>-6.11669759481215-0.86524359884491i</v>
      </c>
      <c r="AG1743" t="str">
        <f t="shared" si="906"/>
        <v>1.01216682240653-0.0256392201098367i</v>
      </c>
      <c r="AH1743" t="str">
        <f t="shared" si="907"/>
        <v>0.0305046860083874+0.0240259011488866i</v>
      </c>
      <c r="AI1743">
        <f t="shared" si="908"/>
        <v>-28.216620808950282</v>
      </c>
      <c r="AJ1743">
        <f t="shared" si="909"/>
        <v>38.224444105826194</v>
      </c>
      <c r="AK1743"/>
      <c r="AL1743"/>
      <c r="AM1743"/>
      <c r="AN1743"/>
    </row>
    <row r="1744" spans="1:40" x14ac:dyDescent="0.35">
      <c r="A1744"/>
      <c r="B1744">
        <f t="shared" si="875"/>
        <v>161000</v>
      </c>
      <c r="C1744" s="237" t="str">
        <f t="shared" si="878"/>
        <v>-1.24414121451724E-06+0.00641867812205027i</v>
      </c>
      <c r="D1744" s="208" t="str">
        <f t="shared" si="879"/>
        <v>-2.51367074060176+0.0492098656023854i</v>
      </c>
      <c r="E1744" t="str">
        <f t="shared" si="880"/>
        <v>20500</v>
      </c>
      <c r="F1744" t="str">
        <f t="shared" si="881"/>
        <v>0.327868852459016</v>
      </c>
      <c r="G1744" t="str">
        <f t="shared" si="876"/>
        <v>0.327868852459016</v>
      </c>
      <c r="H1744" t="str">
        <f t="shared" si="882"/>
        <v>3.60331698445101+0.913995717467576i</v>
      </c>
      <c r="I1744" t="str">
        <f t="shared" si="883"/>
        <v>632.245521534946i</v>
      </c>
      <c r="J1744" t="str">
        <f t="shared" si="877"/>
        <v>-540.080483164548+138.315088255157i</v>
      </c>
      <c r="K1744" t="str">
        <f t="shared" si="884"/>
        <v>0.281351457699795-1.09859620617268i</v>
      </c>
      <c r="L1744" t="str">
        <f t="shared" si="885"/>
        <v>0.0573034043980844-0.190032656056986i</v>
      </c>
      <c r="M1744" t="str">
        <f t="shared" si="886"/>
        <v>0.338654862097879-1.28862886222967i</v>
      </c>
      <c r="N1744" t="str">
        <f t="shared" si="887"/>
        <v>-2.00820048888684i</v>
      </c>
      <c r="O1744" t="str">
        <f t="shared" si="888"/>
        <v>-0.423589443969849-0.905854283512152i</v>
      </c>
      <c r="P1744" t="str">
        <f t="shared" si="889"/>
        <v>1.42358944396985+0.905854283512152i</v>
      </c>
      <c r="Q1744" t="str">
        <f t="shared" si="890"/>
        <v>-1.42358944396985+1.10234620537469i</v>
      </c>
      <c r="R1744" t="str">
        <f t="shared" si="891"/>
        <v>-0.317123233584945-0.881879169593826i</v>
      </c>
      <c r="S1744" t="str">
        <f t="shared" si="892"/>
        <v>0.217471546731561i</v>
      </c>
      <c r="T1744" t="str">
        <f t="shared" si="893"/>
        <v>0.191783627041914-0.0689652801122321i</v>
      </c>
      <c r="U1744" t="str">
        <f t="shared" si="894"/>
        <v>0.0000500000000000001-0.000882625017146716i</v>
      </c>
      <c r="V1744" t="str">
        <f t="shared" si="895"/>
        <v>0.00002-0.00988540019204322i</v>
      </c>
      <c r="W1744" t="str">
        <f t="shared" si="896"/>
        <v>0.0000422723996680933-0.000810460638087382i</v>
      </c>
      <c r="X1744" t="str">
        <f t="shared" si="897"/>
        <v>0.0000472300109467522-0.0008099112823432i</v>
      </c>
      <c r="Y1744" t="str">
        <f t="shared" si="898"/>
        <v>0.009+0.809274267564731i</v>
      </c>
      <c r="Z1744" t="str">
        <f t="shared" si="899"/>
        <v>-0.012012127371689-0.000835456263921626i</v>
      </c>
      <c r="AA1744" t="str">
        <f t="shared" si="900"/>
        <v>0.16608130147169-14.8410963711975i</v>
      </c>
      <c r="AB1744" t="str">
        <f t="shared" si="901"/>
        <v>0.641018231998487-0.230509781302456i</v>
      </c>
      <c r="AC1744" t="str">
        <f t="shared" si="902"/>
        <v>0.92004238374708-0.90409785316788i</v>
      </c>
      <c r="AD1744" t="str">
        <f t="shared" si="903"/>
        <v>0.479705085851719+0.220849126691596i</v>
      </c>
      <c r="AE1744" t="str">
        <f t="shared" si="904"/>
        <v>-0.00557776880582175-0.00305364045855562i</v>
      </c>
      <c r="AF1744" t="str">
        <f t="shared" si="905"/>
        <v>-6.11698772505277-0.864785851865191i</v>
      </c>
      <c r="AG1744" t="str">
        <f t="shared" si="906"/>
        <v>1.01215347384809-0.0256392672045306i</v>
      </c>
      <c r="AH1744" t="str">
        <f t="shared" si="907"/>
        <v>0.0304926470806894+0.0239928691682571i</v>
      </c>
      <c r="AI1744">
        <f t="shared" si="908"/>
        <v>-28.22330982007901</v>
      </c>
      <c r="AJ1744">
        <f t="shared" si="909"/>
        <v>38.197124407575345</v>
      </c>
      <c r="AK1744"/>
      <c r="AL1744"/>
      <c r="AM1744"/>
      <c r="AN1744"/>
    </row>
    <row r="1745" spans="1:40" x14ac:dyDescent="0.35">
      <c r="A1745"/>
      <c r="B1745">
        <f t="shared" si="875"/>
        <v>161100</v>
      </c>
      <c r="C1745" s="237" t="str">
        <f t="shared" si="878"/>
        <v>-1.24259713626967E-06+0.00641469384046109i</v>
      </c>
      <c r="D1745" s="208" t="str">
        <f t="shared" si="879"/>
        <v>-2.51367072876383+0.049179319443535i</v>
      </c>
      <c r="E1745" t="str">
        <f t="shared" si="880"/>
        <v>20500</v>
      </c>
      <c r="F1745" t="str">
        <f t="shared" si="881"/>
        <v>0.327868852459016</v>
      </c>
      <c r="G1745" t="str">
        <f t="shared" si="876"/>
        <v>0.327868852459016</v>
      </c>
      <c r="H1745" t="str">
        <f t="shared" si="882"/>
        <v>3.60360663687043+0.913507858225567i</v>
      </c>
      <c r="I1745" t="str">
        <f t="shared" si="883"/>
        <v>632.638220616645i</v>
      </c>
      <c r="J1745" t="str">
        <f t="shared" si="877"/>
        <v>-540.752841575208+138.400998247862i</v>
      </c>
      <c r="K1745" t="str">
        <f t="shared" si="884"/>
        <v>0.281022533199575-1.09799593426474i</v>
      </c>
      <c r="L1745" t="str">
        <f t="shared" si="885"/>
        <v>0.0572382072879402-0.1899343442796i</v>
      </c>
      <c r="M1745" t="str">
        <f t="shared" si="886"/>
        <v>0.338260740487515-1.28793027854434i</v>
      </c>
      <c r="N1745" t="str">
        <f t="shared" si="887"/>
        <v>-2.00944781838304i</v>
      </c>
      <c r="O1745" t="str">
        <f t="shared" si="888"/>
        <v>-0.42471901292722-0.905325223363476i</v>
      </c>
      <c r="P1745" t="str">
        <f t="shared" si="889"/>
        <v>1.42471901292722+0.905325223363476i</v>
      </c>
      <c r="Q1745" t="str">
        <f t="shared" si="890"/>
        <v>-1.42471901292722+1.10412259501956i</v>
      </c>
      <c r="R1745" t="str">
        <f t="shared" si="891"/>
        <v>-0.317101404179167-0.881187123382803i</v>
      </c>
      <c r="S1745" t="str">
        <f t="shared" si="892"/>
        <v>0.217606622226426i</v>
      </c>
      <c r="T1745" t="str">
        <f t="shared" si="893"/>
        <v>0.191752153468753-0.0690033654666852i</v>
      </c>
      <c r="U1745" t="str">
        <f t="shared" si="894"/>
        <v>0.0000499999999999999-0.000882077143144758i</v>
      </c>
      <c r="V1745" t="str">
        <f t="shared" si="895"/>
        <v>0.00002-0.00987926400322132i</v>
      </c>
      <c r="W1745" t="str">
        <f t="shared" si="896"/>
        <v>0.0000422723981985035-0.000809957784783313i</v>
      </c>
      <c r="X1745" t="str">
        <f t="shared" si="897"/>
        <v>0.0000472238428939917-0.000809408807733268i</v>
      </c>
      <c r="Y1745" t="str">
        <f t="shared" si="898"/>
        <v>0.009+0.809776922389305i</v>
      </c>
      <c r="Z1745" t="str">
        <f t="shared" si="899"/>
        <v>-0.0119972112712741-0.000834678227806884i</v>
      </c>
      <c r="AA1745" t="str">
        <f t="shared" si="900"/>
        <v>0.165874681766559-14.8318678972692i</v>
      </c>
      <c r="AB1745" t="str">
        <f t="shared" si="901"/>
        <v>0.64091303462302-0.230637077917674i</v>
      </c>
      <c r="AC1745" t="str">
        <f t="shared" si="902"/>
        <v>0.91975124167452-0.903466771965033i</v>
      </c>
      <c r="AD1745" t="str">
        <f t="shared" si="903"/>
        <v>0.480000065858958+0.220741242770476i</v>
      </c>
      <c r="AE1745" t="str">
        <f t="shared" si="904"/>
        <v>-0.00557441429101588-0.00304892493011936i</v>
      </c>
      <c r="AF1745" t="str">
        <f t="shared" si="905"/>
        <v>-6.11727736563426-0.864328538782032i</v>
      </c>
      <c r="AG1745" t="str">
        <f t="shared" si="906"/>
        <v>1.01214012181373-0.0256393095064539i</v>
      </c>
      <c r="AH1745" t="str">
        <f t="shared" si="907"/>
        <v>0.0304806126423727+0.0239598709329732i</v>
      </c>
      <c r="AI1745">
        <f t="shared" si="908"/>
        <v>-28.229996544207445</v>
      </c>
      <c r="AJ1745">
        <f t="shared" si="909"/>
        <v>38.169797695644107</v>
      </c>
      <c r="AK1745"/>
      <c r="AL1745"/>
      <c r="AM1745"/>
      <c r="AN1745"/>
    </row>
    <row r="1746" spans="1:40" x14ac:dyDescent="0.35">
      <c r="A1746"/>
      <c r="B1746">
        <f t="shared" si="875"/>
        <v>161200</v>
      </c>
      <c r="C1746" s="237" t="str">
        <f t="shared" si="878"/>
        <v>-1.24105593072527E-06+0.00641071450214869i</v>
      </c>
      <c r="D1746" s="208" t="str">
        <f t="shared" si="879"/>
        <v>-2.51367071694793+0.04914881118314i</v>
      </c>
      <c r="E1746" t="str">
        <f t="shared" si="880"/>
        <v>20500</v>
      </c>
      <c r="F1746" t="str">
        <f t="shared" si="881"/>
        <v>0.327868852459016</v>
      </c>
      <c r="G1746" t="str">
        <f t="shared" si="876"/>
        <v>0.327868852459016</v>
      </c>
      <c r="H1746" t="str">
        <f t="shared" si="882"/>
        <v>3.60389580068018+0.913020470264933i</v>
      </c>
      <c r="I1746" t="str">
        <f t="shared" si="883"/>
        <v>633.030919698343i</v>
      </c>
      <c r="J1746" t="str">
        <f t="shared" si="877"/>
        <v>-541.425617470135+138.486908240567i</v>
      </c>
      <c r="K1746" t="str">
        <f t="shared" si="884"/>
        <v>0.280694173359176-1.09739626699777i</v>
      </c>
      <c r="L1746" t="str">
        <f t="shared" si="885"/>
        <v>0.0571731180210038-0.189836121997887i</v>
      </c>
      <c r="M1746" t="str">
        <f t="shared" si="886"/>
        <v>0.33786729138018-1.28723238899566i</v>
      </c>
      <c r="N1746" t="str">
        <f t="shared" si="887"/>
        <v>-2.01069514787925i</v>
      </c>
      <c r="O1746" t="str">
        <f t="shared" si="888"/>
        <v>-0.425847921093734-0.904794754682047i</v>
      </c>
      <c r="P1746" t="str">
        <f t="shared" si="889"/>
        <v>1.42584792109373+0.904794754682047i</v>
      </c>
      <c r="Q1746" t="str">
        <f t="shared" si="890"/>
        <v>-1.42584792109373+1.1059003931972i</v>
      </c>
      <c r="R1746" t="str">
        <f t="shared" si="891"/>
        <v>-0.317079556765117-0.880495838728971i</v>
      </c>
      <c r="S1746" t="str">
        <f t="shared" si="892"/>
        <v>0.21774169772129i</v>
      </c>
      <c r="T1746" t="str">
        <f t="shared" si="893"/>
        <v>0.191720658761377-0.0690414410027507i</v>
      </c>
      <c r="U1746" t="str">
        <f t="shared" si="894"/>
        <v>0.0000500000000000001-0.000881529948887227i</v>
      </c>
      <c r="V1746" t="str">
        <f t="shared" si="895"/>
        <v>0.00002-0.00987313542753693i</v>
      </c>
      <c r="W1746" t="str">
        <f t="shared" si="896"/>
        <v>0.0000422723967280018-0.000809455555506899i</v>
      </c>
      <c r="X1746" t="str">
        <f t="shared" si="897"/>
        <v>0.0000472176863124593-0.000808906956610768i</v>
      </c>
      <c r="Y1746" t="str">
        <f t="shared" si="898"/>
        <v>0.009+0.810279577213879i</v>
      </c>
      <c r="Z1746" t="str">
        <f t="shared" si="899"/>
        <v>-0.0119823229501026-0.000833901640503234i</v>
      </c>
      <c r="AA1746" t="str">
        <f t="shared" si="900"/>
        <v>0.165668447709887-14.8226509030604i</v>
      </c>
      <c r="AB1746" t="str">
        <f t="shared" si="901"/>
        <v>0.640807766608483-0.23076434171588i</v>
      </c>
      <c r="AC1746" t="str">
        <f t="shared" si="902"/>
        <v>0.919460649517448-0.902836235381086i</v>
      </c>
      <c r="AD1746" t="str">
        <f t="shared" si="903"/>
        <v>0.480294956164789+0.2206329857476i</v>
      </c>
      <c r="AE1746" t="str">
        <f t="shared" si="904"/>
        <v>-0.00557106306730782-0.00304421444054437i</v>
      </c>
      <c r="AF1746" t="str">
        <f t="shared" si="905"/>
        <v>-6.11756651762811-0.863871659081793i</v>
      </c>
      <c r="AG1746" t="str">
        <f t="shared" si="906"/>
        <v>1.01212676631187-0.0256393470001176i</v>
      </c>
      <c r="AH1746" t="str">
        <f t="shared" si="907"/>
        <v>0.0304685826713187+0.0239269063901115i</v>
      </c>
      <c r="AI1746">
        <f t="shared" si="908"/>
        <v>-28.236680986359467</v>
      </c>
      <c r="AJ1746">
        <f t="shared" si="909"/>
        <v>38.14246397651862</v>
      </c>
      <c r="AK1746"/>
      <c r="AL1746"/>
      <c r="AM1746"/>
      <c r="AN1746"/>
    </row>
    <row r="1747" spans="1:40" x14ac:dyDescent="0.35">
      <c r="A1747"/>
      <c r="B1747">
        <f t="shared" si="875"/>
        <v>161300</v>
      </c>
      <c r="C1747" s="237" t="str">
        <f t="shared" si="878"/>
        <v>-1.23951759076244E-06+0.00640674009791927i</v>
      </c>
      <c r="D1747" s="208" t="str">
        <f t="shared" si="879"/>
        <v>-2.51367070515399+0.0491183407507144i</v>
      </c>
      <c r="E1747" t="str">
        <f t="shared" si="880"/>
        <v>20500</v>
      </c>
      <c r="F1747" t="str">
        <f t="shared" si="881"/>
        <v>0.327868852459016</v>
      </c>
      <c r="G1747" t="str">
        <f t="shared" si="876"/>
        <v>0.327868852459016</v>
      </c>
      <c r="H1747" t="str">
        <f t="shared" si="882"/>
        <v>3.60418447694891+0.912533553002064i</v>
      </c>
      <c r="I1747" t="str">
        <f t="shared" si="883"/>
        <v>633.423618780042i</v>
      </c>
      <c r="J1747" t="str">
        <f t="shared" si="877"/>
        <v>-542.098810849328+138.572818233272i</v>
      </c>
      <c r="K1747" t="str">
        <f t="shared" si="884"/>
        <v>0.280366376915018-1.09679720356061i</v>
      </c>
      <c r="L1747" t="str">
        <f t="shared" si="885"/>
        <v>0.0571081363674226-0.189737989114576i</v>
      </c>
      <c r="M1747" t="str">
        <f t="shared" si="886"/>
        <v>0.337474513282441-1.28653519267519i</v>
      </c>
      <c r="N1747" t="str">
        <f t="shared" si="887"/>
        <v>-2.01194247737545i</v>
      </c>
      <c r="O1747" t="str">
        <f t="shared" si="888"/>
        <v>-0.426976166712982-0.904262878293192i</v>
      </c>
      <c r="P1747" t="str">
        <f t="shared" si="889"/>
        <v>1.42697616671298+0.904262878293192i</v>
      </c>
      <c r="Q1747" t="str">
        <f t="shared" si="890"/>
        <v>-1.42697616671298+1.10767959908226i</v>
      </c>
      <c r="R1747" t="str">
        <f t="shared" si="891"/>
        <v>-0.317057691333483-0.879805314203214i</v>
      </c>
      <c r="S1747" t="str">
        <f t="shared" si="892"/>
        <v>0.217876773216155i</v>
      </c>
      <c r="T1747" t="str">
        <f t="shared" si="893"/>
        <v>0.191689142917022-0.069079506711103i</v>
      </c>
      <c r="U1747" t="str">
        <f t="shared" si="894"/>
        <v>0.0000499999999999998-0.000880983433109859i</v>
      </c>
      <c r="V1747" t="str">
        <f t="shared" si="895"/>
        <v>0.00002-0.00986701445083044i</v>
      </c>
      <c r="W1747" t="str">
        <f t="shared" si="896"/>
        <v>0.0000422723952565876-0.000808953949097507i</v>
      </c>
      <c r="X1747" t="str">
        <f t="shared" si="897"/>
        <v>0.0000472115411737148-0.000808405727816222i</v>
      </c>
      <c r="Y1747" t="str">
        <f t="shared" si="898"/>
        <v>0.009+0.810782232038454i</v>
      </c>
      <c r="Z1747" t="str">
        <f t="shared" si="899"/>
        <v>-0.011967462339219-0.000833126498114423i</v>
      </c>
      <c r="AA1747" t="str">
        <f t="shared" si="900"/>
        <v>0.165462598341775-14.8134453671458i</v>
      </c>
      <c r="AB1747" t="str">
        <f t="shared" si="901"/>
        <v>0.640702427945637-0.230891572665905i</v>
      </c>
      <c r="AC1747" t="str">
        <f t="shared" si="902"/>
        <v>0.919170606103024-0.902206242690946i</v>
      </c>
      <c r="AD1747" t="str">
        <f t="shared" si="903"/>
        <v>0.480589756316407+0.220524355663913i</v>
      </c>
      <c r="AE1747" t="str">
        <f t="shared" si="904"/>
        <v>-0.00556771512514783-0.00303950898199797i</v>
      </c>
      <c r="AF1747" t="str">
        <f t="shared" si="905"/>
        <v>-6.1178551821029-0.86341521225135i</v>
      </c>
      <c r="AG1747" t="str">
        <f t="shared" si="906"/>
        <v>1.01211340735094-0.0256393796700683i</v>
      </c>
      <c r="AH1747" t="str">
        <f t="shared" si="907"/>
        <v>0.0304565571454807+0.0238939754868892i</v>
      </c>
      <c r="AI1747">
        <f t="shared" si="908"/>
        <v>-28.243363151551698</v>
      </c>
      <c r="AJ1747">
        <f t="shared" si="909"/>
        <v>38.115123256668859</v>
      </c>
      <c r="AK1747"/>
      <c r="AL1747"/>
      <c r="AM1747"/>
      <c r="AN1747"/>
    </row>
    <row r="1748" spans="1:40" x14ac:dyDescent="0.35">
      <c r="A1748"/>
      <c r="B1748">
        <f t="shared" si="875"/>
        <v>161400</v>
      </c>
      <c r="C1748" s="237" t="str">
        <f t="shared" si="878"/>
        <v>-1.23798210928153E-06+0.0064027706186016i</v>
      </c>
      <c r="D1748" s="208" t="str">
        <f t="shared" si="879"/>
        <v>-2.51367069338196+0.0490879080759456i</v>
      </c>
      <c r="E1748" t="str">
        <f t="shared" si="880"/>
        <v>20500</v>
      </c>
      <c r="F1748" t="str">
        <f t="shared" si="881"/>
        <v>0.327868852459016</v>
      </c>
      <c r="G1748" t="str">
        <f t="shared" si="876"/>
        <v>0.327868852459016</v>
      </c>
      <c r="H1748" t="str">
        <f t="shared" si="882"/>
        <v>3.60447266674252+0.912047105854005i</v>
      </c>
      <c r="I1748" t="str">
        <f t="shared" si="883"/>
        <v>633.816317861741i</v>
      </c>
      <c r="J1748" t="str">
        <f t="shared" si="877"/>
        <v>-542.772421712787+138.658728225977i</v>
      </c>
      <c r="K1748" t="str">
        <f t="shared" si="884"/>
        <v>0.280039142606965-1.09619874314323i</v>
      </c>
      <c r="L1748" t="str">
        <f t="shared" si="885"/>
        <v>0.0570432620979326-0.189639945532462i</v>
      </c>
      <c r="M1748" t="str">
        <f t="shared" si="886"/>
        <v>0.337082404704898-1.28583868867569i</v>
      </c>
      <c r="N1748" t="str">
        <f t="shared" si="887"/>
        <v>-2.01318980687165i</v>
      </c>
      <c r="O1748" t="str">
        <f t="shared" si="888"/>
        <v>-0.428103748029614-0.903729595024417i</v>
      </c>
      <c r="P1748" t="str">
        <f t="shared" si="889"/>
        <v>1.42810374802961+0.903729595024417i</v>
      </c>
      <c r="Q1748" t="str">
        <f t="shared" si="890"/>
        <v>-1.42810374802961+1.10946021184723i</v>
      </c>
      <c r="R1748" t="str">
        <f t="shared" si="891"/>
        <v>-0.317035807874942-0.879115548379947i</v>
      </c>
      <c r="S1748" t="str">
        <f t="shared" si="892"/>
        <v>0.218011848711019i</v>
      </c>
      <c r="T1748" t="str">
        <f t="shared" si="893"/>
        <v>0.191657605932914-0.0691175625824075i</v>
      </c>
      <c r="U1748" t="str">
        <f t="shared" si="894"/>
        <v>0.00005-0.000880437594551554i</v>
      </c>
      <c r="V1748" t="str">
        <f t="shared" si="895"/>
        <v>0.00002-0.00986090105897736i</v>
      </c>
      <c r="W1748" t="str">
        <f t="shared" si="896"/>
        <v>0.0000422723937842613-0.000808452964397398i</v>
      </c>
      <c r="X1748" t="str">
        <f t="shared" si="897"/>
        <v>0.0000472054074494091-0.000807905120193091i</v>
      </c>
      <c r="Y1748" t="str">
        <f t="shared" si="898"/>
        <v>0.009+0.811284886863028i</v>
      </c>
      <c r="Z1748" t="str">
        <f t="shared" si="899"/>
        <v>-0.0119526293698828-0.000832352796757655i</v>
      </c>
      <c r="AA1748" t="str">
        <f t="shared" si="900"/>
        <v>0.165257132705311-14.8042512681532i</v>
      </c>
      <c r="AB1748" t="str">
        <f t="shared" si="901"/>
        <v>0.64059701862521-0.231018770736548i</v>
      </c>
      <c r="AC1748" t="str">
        <f t="shared" si="902"/>
        <v>0.918881110261621-0.901576793170442i</v>
      </c>
      <c r="AD1748" t="str">
        <f t="shared" si="903"/>
        <v>0.480884465860929+0.22041535256086i</v>
      </c>
      <c r="AE1748" t="str">
        <f t="shared" si="904"/>
        <v>-0.00556437045501736-0.00303480854666865i</v>
      </c>
      <c r="AF1748" t="str">
        <f t="shared" si="905"/>
        <v>-6.11814336012448-0.862959197778059i</v>
      </c>
      <c r="AG1748" t="str">
        <f t="shared" si="906"/>
        <v>1.01210004493939-0.025639407500886i</v>
      </c>
      <c r="AH1748" t="str">
        <f t="shared" si="907"/>
        <v>0.0304445360428881+0.0238610781706632i</v>
      </c>
      <c r="AI1748">
        <f t="shared" si="908"/>
        <v>-28.250043044792825</v>
      </c>
      <c r="AJ1748">
        <f t="shared" si="909"/>
        <v>38.08777554254403</v>
      </c>
      <c r="AK1748"/>
      <c r="AL1748"/>
      <c r="AM1748"/>
      <c r="AN1748"/>
    </row>
    <row r="1749" spans="1:40" x14ac:dyDescent="0.35">
      <c r="A1749"/>
      <c r="B1749">
        <f t="shared" si="875"/>
        <v>161500</v>
      </c>
      <c r="C1749" s="237" t="str">
        <f t="shared" si="878"/>
        <v>-1.23644947920491E-06+0.00639880605504724i</v>
      </c>
      <c r="D1749" s="208" t="str">
        <f t="shared" si="879"/>
        <v>-2.5136706816318+0.0490575130886955i</v>
      </c>
      <c r="E1749" t="str">
        <f t="shared" si="880"/>
        <v>20500</v>
      </c>
      <c r="F1749" t="str">
        <f t="shared" si="881"/>
        <v>0.327868852459016</v>
      </c>
      <c r="G1749" t="str">
        <f t="shared" si="876"/>
        <v>0.327868852459016</v>
      </c>
      <c r="H1749" t="str">
        <f t="shared" si="882"/>
        <v>3.60476037112406+0.911561128238493i</v>
      </c>
      <c r="I1749" t="str">
        <f t="shared" si="883"/>
        <v>634.209016943439i</v>
      </c>
      <c r="J1749" t="str">
        <f t="shared" si="877"/>
        <v>-543.446450060512+138.744638218682i</v>
      </c>
      <c r="K1749" t="str">
        <f t="shared" si="884"/>
        <v>0.279712469178321-1.09560088493676i</v>
      </c>
      <c r="L1749" t="str">
        <f t="shared" si="885"/>
        <v>0.0569784949838564-0.189541991154403i</v>
      </c>
      <c r="M1749" t="str">
        <f t="shared" si="886"/>
        <v>0.336690964162177-1.28514287609116i</v>
      </c>
      <c r="N1749" t="str">
        <f t="shared" si="887"/>
        <v>-2.01443713636786i</v>
      </c>
      <c r="O1749" t="str">
        <f t="shared" si="888"/>
        <v>-0.429230663289314-0.903194905705416i</v>
      </c>
      <c r="P1749" t="str">
        <f t="shared" si="889"/>
        <v>1.42923066328931+0.903194905705416i</v>
      </c>
      <c r="Q1749" t="str">
        <f t="shared" si="890"/>
        <v>-1.42923066328931+1.11124223066244i</v>
      </c>
      <c r="R1749" t="str">
        <f t="shared" si="891"/>
        <v>-0.317013906380154-0.8784265398371i</v>
      </c>
      <c r="S1749" t="str">
        <f t="shared" si="892"/>
        <v>0.218146924205883i</v>
      </c>
      <c r="T1749" t="str">
        <f t="shared" si="893"/>
        <v>0.19162604780628-0.0691556086073223i</v>
      </c>
      <c r="U1749" t="str">
        <f t="shared" si="894"/>
        <v>0.0000500000000000002-0.000879892431954311i</v>
      </c>
      <c r="V1749" t="str">
        <f t="shared" si="895"/>
        <v>0.00002-0.00985479523788829i</v>
      </c>
      <c r="W1749" t="str">
        <f t="shared" si="896"/>
        <v>0.0000422723923110227-0.000807952600251688i</v>
      </c>
      <c r="X1749" t="str">
        <f t="shared" si="897"/>
        <v>0.0000471992851112782-0.000807405132587641i</v>
      </c>
      <c r="Y1749" t="str">
        <f t="shared" si="898"/>
        <v>0.009+0.811787541687603i</v>
      </c>
      <c r="Z1749" t="str">
        <f t="shared" si="899"/>
        <v>-0.0119378239735656-0.000831580532563409i</v>
      </c>
      <c r="AA1749" t="str">
        <f t="shared" si="900"/>
        <v>0.16505204984656-14.7950685847639i</v>
      </c>
      <c r="AB1749" t="str">
        <f t="shared" si="901"/>
        <v>0.640491538637934-0.231145935896586i</v>
      </c>
      <c r="AC1749" t="str">
        <f t="shared" si="902"/>
        <v>0.918592160826801-0.900947886096397i</v>
      </c>
      <c r="AD1749" t="str">
        <f t="shared" si="903"/>
        <v>0.4811790843454+0.220305976480414i</v>
      </c>
      <c r="AE1749" t="str">
        <f t="shared" si="904"/>
        <v>-0.00556102904742839-0.00303011312676599i</v>
      </c>
      <c r="AF1749" t="str">
        <f t="shared" si="905"/>
        <v>-6.11843105275586-0.862503615149797i</v>
      </c>
      <c r="AG1749" t="str">
        <f t="shared" si="906"/>
        <v>1.01208667908567-0.0256394304771858i</v>
      </c>
      <c r="AH1749" t="str">
        <f t="shared" si="907"/>
        <v>0.0304325193416434+0.0238282143889303i</v>
      </c>
      <c r="AI1749">
        <f t="shared" si="908"/>
        <v>-28.256720671084011</v>
      </c>
      <c r="AJ1749">
        <f t="shared" si="909"/>
        <v>38.060420840575901</v>
      </c>
      <c r="AK1749"/>
      <c r="AL1749"/>
      <c r="AM1749"/>
      <c r="AN1749"/>
    </row>
    <row r="1750" spans="1:40" x14ac:dyDescent="0.35">
      <c r="A1750"/>
      <c r="B1750">
        <f t="shared" si="875"/>
        <v>161600</v>
      </c>
      <c r="C1750" s="237" t="str">
        <f t="shared" si="878"/>
        <v>-0.0000012349196934768+0.00639484639813033i</v>
      </c>
      <c r="D1750" s="208" t="str">
        <f t="shared" si="879"/>
        <v>-2.51367066990344+0.0490271557189992i</v>
      </c>
      <c r="E1750" t="str">
        <f t="shared" si="880"/>
        <v>20500</v>
      </c>
      <c r="F1750" t="str">
        <f t="shared" si="881"/>
        <v>0.327868852459016</v>
      </c>
      <c r="G1750" t="str">
        <f t="shared" si="876"/>
        <v>0.327868852459016</v>
      </c>
      <c r="H1750" t="str">
        <f t="shared" si="882"/>
        <v>3.60504759115374+0.911075619573911i</v>
      </c>
      <c r="I1750" t="str">
        <f t="shared" si="883"/>
        <v>634.601716025138i</v>
      </c>
      <c r="J1750" t="str">
        <f t="shared" si="877"/>
        <v>-544.120895892503+138.830548211388i</v>
      </c>
      <c r="K1750" t="str">
        <f t="shared" si="884"/>
        <v>0.279386355375816-1.09500362813348i</v>
      </c>
      <c r="L1750" t="str">
        <f t="shared" si="885"/>
        <v>0.0569138347971026-0.189444125883322i</v>
      </c>
      <c r="M1750" t="str">
        <f t="shared" si="886"/>
        <v>0.336300190172919-1.2844477540168i</v>
      </c>
      <c r="N1750" t="str">
        <f t="shared" si="887"/>
        <v>-2.01568446586406i</v>
      </c>
      <c r="O1750" t="str">
        <f t="shared" si="888"/>
        <v>-0.430356910738774-0.902658811168084i</v>
      </c>
      <c r="P1750" t="str">
        <f t="shared" si="889"/>
        <v>1.43035691073877+0.902658811168084i</v>
      </c>
      <c r="Q1750" t="str">
        <f t="shared" si="890"/>
        <v>-1.43035691073877+1.11302565469598i</v>
      </c>
      <c r="R1750" t="str">
        <f t="shared" si="891"/>
        <v>-0.316991986839769-0.877738287156142i</v>
      </c>
      <c r="S1750" t="str">
        <f t="shared" si="892"/>
        <v>0.218281999700748i</v>
      </c>
      <c r="T1750" t="str">
        <f t="shared" si="893"/>
        <v>0.191594468534352-0.069193644776498i</v>
      </c>
      <c r="U1750" t="str">
        <f t="shared" si="894"/>
        <v>0.0000499999999999999-0.000879347944063246i</v>
      </c>
      <c r="V1750" t="str">
        <f t="shared" si="895"/>
        <v>0.00002-0.00984869697350839i</v>
      </c>
      <c r="W1750" t="str">
        <f t="shared" si="896"/>
        <v>0.0000422723908368715-0.000807452855508357i</v>
      </c>
      <c r="X1750" t="str">
        <f t="shared" si="897"/>
        <v>0.0000471931741311468-0.000806905763849032i</v>
      </c>
      <c r="Y1750" t="str">
        <f t="shared" si="898"/>
        <v>0.009+0.812290196512177i</v>
      </c>
      <c r="Z1750" t="str">
        <f t="shared" si="899"/>
        <v>-0.011923046081952-0.000830809701675473i</v>
      </c>
      <c r="AA1750" t="str">
        <f t="shared" si="900"/>
        <v>0.16484734881455-14.7858972957118i</v>
      </c>
      <c r="AB1750" t="str">
        <f t="shared" si="901"/>
        <v>0.640385987974557-0.231273068114769i</v>
      </c>
      <c r="AC1750" t="str">
        <f t="shared" si="902"/>
        <v>0.918303756635327-0.900319520746621i</v>
      </c>
      <c r="AD1750" t="str">
        <f t="shared" si="903"/>
        <v>0.481473611316789+0.220196227465077i</v>
      </c>
      <c r="AE1750" t="str">
        <f t="shared" si="904"/>
        <v>-0.0055576908929236-0.00302542271452081i</v>
      </c>
      <c r="AF1750" t="str">
        <f t="shared" si="905"/>
        <v>-6.11871826105718-0.862048463854912i</v>
      </c>
      <c r="AG1750" t="str">
        <f t="shared" si="906"/>
        <v>1.01207330979824-0.0256394485836163i</v>
      </c>
      <c r="AH1750" t="str">
        <f t="shared" si="907"/>
        <v>0.0304205070199216+0.0237953840893272i</v>
      </c>
      <c r="AI1750">
        <f t="shared" si="908"/>
        <v>-28.263396035418911</v>
      </c>
      <c r="AJ1750">
        <f t="shared" si="909"/>
        <v>38.033059157179622</v>
      </c>
      <c r="AK1750"/>
      <c r="AL1750"/>
      <c r="AM1750"/>
      <c r="AN1750"/>
    </row>
    <row r="1751" spans="1:40" x14ac:dyDescent="0.35">
      <c r="A1751"/>
      <c r="B1751">
        <f t="shared" si="875"/>
        <v>161700</v>
      </c>
      <c r="C1751" s="237" t="str">
        <f t="shared" si="878"/>
        <v>-1.23339274506332E-06+0.00639089163874777i</v>
      </c>
      <c r="D1751" s="208" t="str">
        <f t="shared" si="879"/>
        <v>-2.51367065819684+0.0489968358970663i</v>
      </c>
      <c r="E1751" t="str">
        <f t="shared" si="880"/>
        <v>20500</v>
      </c>
      <c r="F1751" t="str">
        <f t="shared" si="881"/>
        <v>0.327868852459016</v>
      </c>
      <c r="G1751" t="str">
        <f t="shared" si="876"/>
        <v>0.327868852459016</v>
      </c>
      <c r="H1751" t="str">
        <f t="shared" si="882"/>
        <v>3.605334327889+0.91059057927933i</v>
      </c>
      <c r="I1751" t="str">
        <f t="shared" si="883"/>
        <v>634.994415106837i</v>
      </c>
      <c r="J1751" t="str">
        <f t="shared" si="877"/>
        <v>-544.795759208761+138.916458204092i</v>
      </c>
      <c r="K1751" t="str">
        <f t="shared" si="884"/>
        <v>0.279060799949589-1.09440697192683i</v>
      </c>
      <c r="L1751" t="str">
        <f t="shared" si="885"/>
        <v>0.0568492813101637-0.189346349622208i</v>
      </c>
      <c r="M1751" t="str">
        <f t="shared" si="886"/>
        <v>0.335910081259753-1.28375332154904i</v>
      </c>
      <c r="N1751" t="str">
        <f t="shared" si="887"/>
        <v>-2.01693179536026i</v>
      </c>
      <c r="O1751" t="str">
        <f t="shared" si="888"/>
        <v>-0.431482488625753-0.902121312246489i</v>
      </c>
      <c r="P1751" t="str">
        <f t="shared" si="889"/>
        <v>1.43148248862575+0.902121312246489i</v>
      </c>
      <c r="Q1751" t="str">
        <f t="shared" si="890"/>
        <v>-1.43148248862575+1.11481048311377i</v>
      </c>
      <c r="R1751" t="str">
        <f t="shared" si="891"/>
        <v>-0.316970049244447-0.877050788922031i</v>
      </c>
      <c r="S1751" t="str">
        <f t="shared" si="892"/>
        <v>0.218417075195612i</v>
      </c>
      <c r="T1751" t="str">
        <f t="shared" si="893"/>
        <v>0.191562868114354-0.0692316710805812i</v>
      </c>
      <c r="U1751" t="str">
        <f t="shared" si="894"/>
        <v>0.0000500000000000001-0.000878804129626599i</v>
      </c>
      <c r="V1751" t="str">
        <f t="shared" si="895"/>
        <v>0.00002-0.00984260625181788i</v>
      </c>
      <c r="W1751" t="str">
        <f t="shared" si="896"/>
        <v>0.0000422723893618078-0.000806953729018235i</v>
      </c>
      <c r="X1751" t="str">
        <f t="shared" si="897"/>
        <v>0.0000471870744809269-0.000806407012829262i</v>
      </c>
      <c r="Y1751" t="str">
        <f t="shared" si="898"/>
        <v>0.009+0.812792851336751i</v>
      </c>
      <c r="Z1751" t="str">
        <f t="shared" si="899"/>
        <v>-0.0119082956269379-0.000830040300250857i</v>
      </c>
      <c r="AA1751" t="str">
        <f t="shared" si="900"/>
        <v>0.164643028661264-14.776737379784i</v>
      </c>
      <c r="AB1751" t="str">
        <f t="shared" si="901"/>
        <v>0.640280366625801-0.231400167359834i</v>
      </c>
      <c r="AC1751" t="str">
        <f t="shared" si="902"/>
        <v>0.918015896527107-0.899691696399871i</v>
      </c>
      <c r="AD1751" t="str">
        <f t="shared" si="903"/>
        <v>0.481768046322003+0.220086105557863i</v>
      </c>
      <c r="AE1751" t="str">
        <f t="shared" si="904"/>
        <v>-0.00555435598207644-0.00302073730218488i</v>
      </c>
      <c r="AF1751" t="str">
        <f t="shared" si="905"/>
        <v>-6.11900498608584-0.861593743382264i</v>
      </c>
      <c r="AG1751" t="str">
        <f t="shared" si="906"/>
        <v>1.01205993708556-0.0256394618048613i</v>
      </c>
      <c r="AH1751" t="str">
        <f t="shared" si="907"/>
        <v>0.0304084990559738+0.0237625872196296i</v>
      </c>
      <c r="AI1751">
        <f t="shared" si="908"/>
        <v>-28.27006914278309</v>
      </c>
      <c r="AJ1751">
        <f t="shared" si="909"/>
        <v>38.005690498749729</v>
      </c>
      <c r="AK1751"/>
      <c r="AL1751"/>
      <c r="AM1751"/>
      <c r="AN1751"/>
    </row>
    <row r="1752" spans="1:40" x14ac:dyDescent="0.35">
      <c r="A1752"/>
      <c r="B1752">
        <f t="shared" si="875"/>
        <v>161800</v>
      </c>
      <c r="C1752" s="237" t="str">
        <f t="shared" si="878"/>
        <v>-1.23186862695224E-06+0.00638694176781879i</v>
      </c>
      <c r="D1752" s="208" t="str">
        <f t="shared" si="879"/>
        <v>-2.51367064651193+0.0489665535532774i</v>
      </c>
      <c r="E1752" t="str">
        <f t="shared" si="880"/>
        <v>20500</v>
      </c>
      <c r="F1752" t="str">
        <f t="shared" si="881"/>
        <v>0.327868852459016</v>
      </c>
      <c r="G1752" t="str">
        <f t="shared" si="876"/>
        <v>0.327868852459016</v>
      </c>
      <c r="H1752" t="str">
        <f t="shared" si="882"/>
        <v>3.60562058238444+0.910106006774484i</v>
      </c>
      <c r="I1752" t="str">
        <f t="shared" si="883"/>
        <v>635.387114188536i</v>
      </c>
      <c r="J1752" t="str">
        <f t="shared" si="877"/>
        <v>-545.471040009284+139.002368196797i</v>
      </c>
      <c r="K1752" t="str">
        <f t="shared" si="884"/>
        <v>0.278735801653197-1.0938109155114i</v>
      </c>
      <c r="L1752" t="str">
        <f t="shared" si="885"/>
        <v>0.0567848342961133-0.189248662274112i</v>
      </c>
      <c r="M1752" t="str">
        <f t="shared" si="886"/>
        <v>0.33552063594931-1.28305957778551i</v>
      </c>
      <c r="N1752" t="str">
        <f t="shared" si="887"/>
        <v>-2.01817912485647i</v>
      </c>
      <c r="O1752" t="str">
        <f t="shared" si="888"/>
        <v>-0.432607395199052-0.901582409776883i</v>
      </c>
      <c r="P1752" t="str">
        <f t="shared" si="889"/>
        <v>1.43260739519905+0.901582409776883i</v>
      </c>
      <c r="Q1752" t="str">
        <f t="shared" si="890"/>
        <v>-1.43260739519905+1.11659671507959i</v>
      </c>
      <c r="R1752" t="str">
        <f t="shared" si="891"/>
        <v>-0.316948093584811-0.876364043723215i</v>
      </c>
      <c r="S1752" t="str">
        <f t="shared" si="892"/>
        <v>0.218552150690477i</v>
      </c>
      <c r="T1752" t="str">
        <f t="shared" si="893"/>
        <v>0.191531246543512-0.069269687510207i</v>
      </c>
      <c r="U1752" t="str">
        <f t="shared" si="894"/>
        <v>0.0000499999999999998-0.000878260987395676i</v>
      </c>
      <c r="V1752" t="str">
        <f t="shared" si="895"/>
        <v>0.00002-0.00983652305883157i</v>
      </c>
      <c r="W1752" t="str">
        <f t="shared" si="896"/>
        <v>0.0000422723878858319-0.000806455219635001i</v>
      </c>
      <c r="X1752" t="str">
        <f t="shared" si="897"/>
        <v>0.0000471809861326171-0.000805908878383167i</v>
      </c>
      <c r="Y1752" t="str">
        <f t="shared" si="898"/>
        <v>0.009+0.813295506161326i</v>
      </c>
      <c r="Z1752" t="str">
        <f t="shared" si="899"/>
        <v>-0.0118935725406299-0.000829272324459736i</v>
      </c>
      <c r="AA1752" t="str">
        <f t="shared" si="900"/>
        <v>0.164439088441626-14.76758881582i</v>
      </c>
      <c r="AB1752" t="str">
        <f t="shared" si="901"/>
        <v>0.640174674582393-0.23152723360048i</v>
      </c>
      <c r="AC1752" t="str">
        <f t="shared" si="902"/>
        <v>0.917728579345248-0.899064412335879i</v>
      </c>
      <c r="AD1752" t="str">
        <f t="shared" si="903"/>
        <v>0.482062388907867+0.219975610802304i</v>
      </c>
      <c r="AE1752" t="str">
        <f t="shared" si="904"/>
        <v>-0.00555102430549057-0.00301605688203081i</v>
      </c>
      <c r="AF1752" t="str">
        <f t="shared" si="905"/>
        <v>-6.11929122889637-0.861139453221207i</v>
      </c>
      <c r="AG1752" t="str">
        <f t="shared" si="906"/>
        <v>1.0120465609561-0.0256394701256377i</v>
      </c>
      <c r="AH1752" t="str">
        <f t="shared" si="907"/>
        <v>0.0303964954281219+0.023729823727751i</v>
      </c>
      <c r="AI1752">
        <f t="shared" si="908"/>
        <v>-28.27673999815504</v>
      </c>
      <c r="AJ1752">
        <f t="shared" si="909"/>
        <v>37.978314871663926</v>
      </c>
      <c r="AK1752"/>
      <c r="AL1752"/>
      <c r="AM1752"/>
      <c r="AN1752"/>
    </row>
    <row r="1753" spans="1:40" x14ac:dyDescent="0.35">
      <c r="A1753"/>
      <c r="B1753">
        <f t="shared" si="875"/>
        <v>161900</v>
      </c>
      <c r="C1753" s="237" t="str">
        <f t="shared" si="878"/>
        <v>-0.000001230347332153+0.0063829967762851i</v>
      </c>
      <c r="D1753" s="208" t="str">
        <f t="shared" si="879"/>
        <v>-2.51367063484867+0.0489363086181858i</v>
      </c>
      <c r="E1753" t="str">
        <f t="shared" si="880"/>
        <v>20500</v>
      </c>
      <c r="F1753" t="str">
        <f t="shared" si="881"/>
        <v>0.327868852459016</v>
      </c>
      <c r="G1753" t="str">
        <f t="shared" si="876"/>
        <v>0.327868852459016</v>
      </c>
      <c r="H1753" t="str">
        <f t="shared" si="882"/>
        <v>3.60590635569191+0.909621901479789i</v>
      </c>
      <c r="I1753" t="str">
        <f t="shared" si="883"/>
        <v>635.779813270234i</v>
      </c>
      <c r="J1753" t="str">
        <f t="shared" si="877"/>
        <v>-546.146738294074+139.088278189503i</v>
      </c>
      <c r="K1753" t="str">
        <f t="shared" si="884"/>
        <v>0.278411359243581-1.09321545808291i</v>
      </c>
      <c r="L1753" t="str">
        <f t="shared" si="885"/>
        <v>0.0567204935286065-0.189151063742154i</v>
      </c>
      <c r="M1753" t="str">
        <f t="shared" si="886"/>
        <v>0.335131852772187-1.28236652182506i</v>
      </c>
      <c r="N1753" t="str">
        <f t="shared" si="887"/>
        <v>-2.01942645435267i</v>
      </c>
      <c r="O1753" t="str">
        <f t="shared" si="888"/>
        <v>-0.433731628708488-0.901042104597716i</v>
      </c>
      <c r="P1753" t="str">
        <f t="shared" si="889"/>
        <v>1.43373162870849+0.901042104597716i</v>
      </c>
      <c r="Q1753" t="str">
        <f t="shared" si="890"/>
        <v>-1.43373162870849+1.11838434975495i</v>
      </c>
      <c r="R1753" t="str">
        <f t="shared" si="891"/>
        <v>-0.316926119851502-0.875678050151648i</v>
      </c>
      <c r="S1753" t="str">
        <f t="shared" si="892"/>
        <v>0.218687226185341i</v>
      </c>
      <c r="T1753" t="str">
        <f t="shared" si="893"/>
        <v>0.191499603819052-0.0693076940560079i</v>
      </c>
      <c r="U1753" t="str">
        <f t="shared" si="894"/>
        <v>0.00005-0.000877718516124897i</v>
      </c>
      <c r="V1753" t="str">
        <f t="shared" si="895"/>
        <v>0.00002-0.0098304473805989i</v>
      </c>
      <c r="W1753" t="str">
        <f t="shared" si="896"/>
        <v>0.0000422723864089438-0.000805957326215151i</v>
      </c>
      <c r="X1753" t="str">
        <f t="shared" si="897"/>
        <v>0.0000471749090583025-0.000805411359368405i</v>
      </c>
      <c r="Y1753" t="str">
        <f t="shared" si="898"/>
        <v>0.009+0.8137981609859i</v>
      </c>
      <c r="Z1753" t="str">
        <f t="shared" si="899"/>
        <v>-0.0118788767553444-0.000828505770485405i</v>
      </c>
      <c r="AA1753" t="str">
        <f t="shared" si="900"/>
        <v>0.164235527213496-14.7584515827119i</v>
      </c>
      <c r="AB1753" t="str">
        <f t="shared" si="901"/>
        <v>0.640068911835063-0.231654266805397i</v>
      </c>
      <c r="AC1753" t="str">
        <f t="shared" si="902"/>
        <v>0.917441803935991-0.898437667835356i</v>
      </c>
      <c r="AD1753" t="str">
        <f t="shared" si="903"/>
        <v>0.482356638621147+0.219864743242462i</v>
      </c>
      <c r="AE1753" t="str">
        <f t="shared" si="904"/>
        <v>-0.0055476958538001-0.0030113814463522i</v>
      </c>
      <c r="AF1753" t="str">
        <f t="shared" si="905"/>
        <v>-6.11957699054058-0.860685592861603i</v>
      </c>
      <c r="AG1753" t="str">
        <f t="shared" si="906"/>
        <v>1.01203318141835-0.0256394735306973i</v>
      </c>
      <c r="AH1753" t="str">
        <f t="shared" si="907"/>
        <v>0.0303844961147615+0.0236970935617434i</v>
      </c>
      <c r="AI1753">
        <f t="shared" si="908"/>
        <v>-28.283408606505475</v>
      </c>
      <c r="AJ1753">
        <f t="shared" si="909"/>
        <v>37.950932282281556</v>
      </c>
      <c r="AK1753"/>
      <c r="AL1753"/>
      <c r="AM1753"/>
      <c r="AN1753"/>
    </row>
    <row r="1754" spans="1:40" x14ac:dyDescent="0.35">
      <c r="A1754"/>
      <c r="B1754">
        <f t="shared" si="875"/>
        <v>162000</v>
      </c>
      <c r="C1754" s="237" t="str">
        <f t="shared" si="878"/>
        <v>-1.22882885369661E-06+0.00637905665511078i</v>
      </c>
      <c r="D1754" s="208" t="str">
        <f t="shared" si="879"/>
        <v>-2.513670623207+0.048906101022516i</v>
      </c>
      <c r="E1754" t="str">
        <f t="shared" si="880"/>
        <v>20500</v>
      </c>
      <c r="F1754" t="str">
        <f t="shared" si="881"/>
        <v>0.327868852459016</v>
      </c>
      <c r="G1754" t="str">
        <f t="shared" si="876"/>
        <v>0.327868852459016</v>
      </c>
      <c r="H1754" t="str">
        <f t="shared" si="882"/>
        <v>3.60619164886047+0.909138262816324i</v>
      </c>
      <c r="I1754" t="str">
        <f t="shared" si="883"/>
        <v>636.172512351933i</v>
      </c>
      <c r="J1754" t="str">
        <f t="shared" si="877"/>
        <v>-546.82285406313+139.174188182208i</v>
      </c>
      <c r="K1754" t="str">
        <f t="shared" si="884"/>
        <v>0.278087471481065-1.09262059883828i</v>
      </c>
      <c r="L1754" t="str">
        <f t="shared" si="885"/>
        <v>0.0566562587818756-0.189053553929517i</v>
      </c>
      <c r="M1754" t="str">
        <f t="shared" si="886"/>
        <v>0.334743730262941-1.2816741527678i</v>
      </c>
      <c r="N1754" t="str">
        <f t="shared" si="887"/>
        <v>-2.02067378384887i</v>
      </c>
      <c r="O1754" t="str">
        <f t="shared" si="888"/>
        <v>-0.434855187404954-0.900500397549608i</v>
      </c>
      <c r="P1754" t="str">
        <f t="shared" si="889"/>
        <v>1.43485518740495+0.900500397549608i</v>
      </c>
      <c r="Q1754" t="str">
        <f t="shared" si="890"/>
        <v>-1.43485518740495+1.12017338629926i</v>
      </c>
      <c r="R1754" t="str">
        <f t="shared" si="891"/>
        <v>-0.31690412803512-0.874992806802736i</v>
      </c>
      <c r="S1754" t="str">
        <f t="shared" si="892"/>
        <v>0.218822301680206i</v>
      </c>
      <c r="T1754" t="str">
        <f t="shared" si="893"/>
        <v>0.191467939938198-0.0693456907086037i</v>
      </c>
      <c r="U1754" t="str">
        <f t="shared" si="894"/>
        <v>0.0000500000000000002-0.000877176714571737i</v>
      </c>
      <c r="V1754" t="str">
        <f t="shared" si="895"/>
        <v>0.00002-0.00982437920320344i</v>
      </c>
      <c r="W1754" t="str">
        <f t="shared" si="896"/>
        <v>0.0000422723849311433-0.000805460047618016i</v>
      </c>
      <c r="X1754" t="str">
        <f t="shared" si="897"/>
        <v>0.0000471688432301538-0.000804914454645458i</v>
      </c>
      <c r="Y1754" t="str">
        <f t="shared" si="898"/>
        <v>0.009+0.814300815810474i</v>
      </c>
      <c r="Z1754" t="str">
        <f t="shared" si="899"/>
        <v>-0.0118642082036071-0.000827740634524207i</v>
      </c>
      <c r="AA1754" t="str">
        <f t="shared" si="900"/>
        <v>0.16403234403765-14.7493256594043i</v>
      </c>
      <c r="AB1754" t="str">
        <f t="shared" si="901"/>
        <v>0.639963078374531-0.231781266943232i</v>
      </c>
      <c r="AC1754" t="str">
        <f t="shared" si="902"/>
        <v>0.917155569148731-0.897811462179998i</v>
      </c>
      <c r="AD1754" t="str">
        <f t="shared" si="903"/>
        <v>0.482650795008516+0.219753502922925i</v>
      </c>
      <c r="AE1754" t="str">
        <f t="shared" si="904"/>
        <v>-0.00554437061766918-0.00300671098746352i</v>
      </c>
      <c r="AF1754" t="str">
        <f t="shared" si="905"/>
        <v>-6.11986227206747-0.860232161793808i</v>
      </c>
      <c r="AG1754" t="str">
        <f t="shared" si="906"/>
        <v>1.0120197984808-0.0256394720048249i</v>
      </c>
      <c r="AH1754" t="str">
        <f t="shared" si="907"/>
        <v>0.0303725010943597+0.0236643966697971i</v>
      </c>
      <c r="AI1754">
        <f t="shared" si="908"/>
        <v>-28.290074972797683</v>
      </c>
      <c r="AJ1754">
        <f t="shared" si="909"/>
        <v>37.923542736945663</v>
      </c>
      <c r="AK1754"/>
      <c r="AL1754"/>
      <c r="AM1754"/>
      <c r="AN1754"/>
    </row>
    <row r="1755" spans="1:40" x14ac:dyDescent="0.35">
      <c r="A1755"/>
      <c r="B1755">
        <f t="shared" si="875"/>
        <v>162100</v>
      </c>
      <c r="C1755" s="237" t="str">
        <f t="shared" si="878"/>
        <v>-1.22731318463555E-06+0.00637512139528216i</v>
      </c>
      <c r="D1755" s="208" t="str">
        <f t="shared" si="879"/>
        <v>-2.51367061158688+0.0488759306971632i</v>
      </c>
      <c r="E1755" t="str">
        <f t="shared" si="880"/>
        <v>20500</v>
      </c>
      <c r="F1755" t="str">
        <f t="shared" si="881"/>
        <v>0.327868852459016</v>
      </c>
      <c r="G1755" t="str">
        <f t="shared" si="876"/>
        <v>0.327868852459016</v>
      </c>
      <c r="H1755" t="str">
        <f t="shared" si="882"/>
        <v>3.60647646293641+0.908655090205855i</v>
      </c>
      <c r="I1755" t="str">
        <f t="shared" si="883"/>
        <v>636.565211433632i</v>
      </c>
      <c r="J1755" t="str">
        <f t="shared" si="877"/>
        <v>-547.499387316452+139.260098174912i</v>
      </c>
      <c r="K1755" t="str">
        <f t="shared" si="884"/>
        <v>0.277764137129348-1.09202633697552i</v>
      </c>
      <c r="L1755" t="str">
        <f t="shared" si="885"/>
        <v>0.0565921298307311-0.188956132739452i</v>
      </c>
      <c r="M1755" t="str">
        <f t="shared" si="886"/>
        <v>0.334356266960079-1.28098246971497i</v>
      </c>
      <c r="N1755" t="str">
        <f t="shared" si="887"/>
        <v>-2.02192111334507i</v>
      </c>
      <c r="O1755" t="str">
        <f t="shared" si="888"/>
        <v>-0.435978069540381-0.899957289475363i</v>
      </c>
      <c r="P1755" t="str">
        <f t="shared" si="889"/>
        <v>1.43597806954038+0.899957289475363i</v>
      </c>
      <c r="Q1755" t="str">
        <f t="shared" si="890"/>
        <v>-1.43597806954038+1.12196382386971i</v>
      </c>
      <c r="R1755" t="str">
        <f t="shared" si="891"/>
        <v>-0.316882118126288-0.874308312275351i</v>
      </c>
      <c r="S1755" t="str">
        <f t="shared" si="892"/>
        <v>0.21895737717507i</v>
      </c>
      <c r="T1755" t="str">
        <f t="shared" si="893"/>
        <v>0.191436254898173-0.0693836774586127i</v>
      </c>
      <c r="U1755" t="str">
        <f t="shared" si="894"/>
        <v>0.0000499999999999999-0.000876635581496734i</v>
      </c>
      <c r="V1755" t="str">
        <f t="shared" si="895"/>
        <v>0.00002-0.00981831851276345i</v>
      </c>
      <c r="W1755" t="str">
        <f t="shared" si="896"/>
        <v>0.0000422723834524301-0.000804963382705731i</v>
      </c>
      <c r="X1755" t="str">
        <f t="shared" si="897"/>
        <v>0.0000471627886204275-0.00080441816307762i</v>
      </c>
      <c r="Y1755" t="str">
        <f t="shared" si="898"/>
        <v>0.009+0.814803470635049i</v>
      </c>
      <c r="Z1755" t="str">
        <f t="shared" si="899"/>
        <v>-0.011849566818152-0.000826976912785492i</v>
      </c>
      <c r="AA1755" t="str">
        <f t="shared" si="900"/>
        <v>0.163829537977776-14.7402110248936i</v>
      </c>
      <c r="AB1755" t="str">
        <f t="shared" si="901"/>
        <v>0.639857174191515-0.231908233982628i</v>
      </c>
      <c r="AC1755" t="str">
        <f t="shared" si="902"/>
        <v>0.916869873835996-0.897185794652425i</v>
      </c>
      <c r="AD1755" t="str">
        <f t="shared" si="903"/>
        <v>0.482944857616609+0.219641889888787i</v>
      </c>
      <c r="AE1755" t="str">
        <f t="shared" si="904"/>
        <v>-0.0055410485877923-0.00300204549769977i</v>
      </c>
      <c r="AF1755" t="str">
        <f t="shared" si="905"/>
        <v>-6.12014707452329-0.859779159508692i</v>
      </c>
      <c r="AG1755" t="str">
        <f t="shared" si="906"/>
        <v>1.01200641215193-0.0256394655328402i</v>
      </c>
      <c r="AH1755" t="str">
        <f t="shared" si="907"/>
        <v>0.0303605103454579+0.0236317330002385i</v>
      </c>
      <c r="AI1755">
        <f t="shared" si="908"/>
        <v>-28.296739101987235</v>
      </c>
      <c r="AJ1755">
        <f t="shared" si="909"/>
        <v>37.896146241978222</v>
      </c>
      <c r="AK1755"/>
      <c r="AL1755"/>
      <c r="AM1755"/>
      <c r="AN1755"/>
    </row>
    <row r="1756" spans="1:40" x14ac:dyDescent="0.35">
      <c r="A1756"/>
      <c r="B1756">
        <f t="shared" si="875"/>
        <v>162200</v>
      </c>
      <c r="C1756" s="237" t="str">
        <f t="shared" si="878"/>
        <v>-1.22580031804378E-06+0.00637119098780797i</v>
      </c>
      <c r="D1756" s="208" t="str">
        <f t="shared" si="879"/>
        <v>-2.51367059998823+0.0488457975731945i</v>
      </c>
      <c r="E1756" t="str">
        <f t="shared" si="880"/>
        <v>20500</v>
      </c>
      <c r="F1756" t="str">
        <f t="shared" si="881"/>
        <v>0.327868852459016</v>
      </c>
      <c r="G1756" t="str">
        <f t="shared" si="876"/>
        <v>0.327868852459016</v>
      </c>
      <c r="H1756" t="str">
        <f t="shared" si="882"/>
        <v>3.6067607989632+0.908172383070786i</v>
      </c>
      <c r="I1756" t="str">
        <f t="shared" si="883"/>
        <v>636.957910515331i</v>
      </c>
      <c r="J1756" t="str">
        <f t="shared" si="877"/>
        <v>-548.17633805404+139.346008167618i</v>
      </c>
      <c r="K1756" t="str">
        <f t="shared" si="884"/>
        <v>0.277441354955497-1.09143267169384i</v>
      </c>
      <c r="L1756" t="str">
        <f t="shared" si="885"/>
        <v>0.0565281064505584-0.188858800075276i</v>
      </c>
      <c r="M1756" t="str">
        <f t="shared" si="886"/>
        <v>0.333969461406055-1.28029147176912i</v>
      </c>
      <c r="N1756" t="str">
        <f t="shared" si="887"/>
        <v>-2.02316844284128i</v>
      </c>
      <c r="O1756" t="str">
        <f t="shared" si="888"/>
        <v>-0.437100273367766-0.89941278121996i</v>
      </c>
      <c r="P1756" t="str">
        <f t="shared" si="889"/>
        <v>1.43710027336777+0.89941278121996i</v>
      </c>
      <c r="Q1756" t="str">
        <f t="shared" si="890"/>
        <v>-1.43710027336777+1.12375566162132i</v>
      </c>
      <c r="R1756" t="str">
        <f t="shared" si="891"/>
        <v>-0.316860090115609-0.873624565171817i</v>
      </c>
      <c r="S1756" t="str">
        <f t="shared" si="892"/>
        <v>0.219092452669933i</v>
      </c>
      <c r="T1756" t="str">
        <f t="shared" si="893"/>
        <v>0.191404548696197-0.0694216542966448i</v>
      </c>
      <c r="U1756" t="str">
        <f t="shared" si="894"/>
        <v>0.0000500000000000001-0.000876095115663509i</v>
      </c>
      <c r="V1756" t="str">
        <f t="shared" si="895"/>
        <v>0.00002-0.00981226529543127i</v>
      </c>
      <c r="W1756" t="str">
        <f t="shared" si="896"/>
        <v>0.0000422723819728051-0.000804467330343257i</v>
      </c>
      <c r="X1756" t="str">
        <f t="shared" si="897"/>
        <v>0.0000471567452014667-0.000803922483530982i</v>
      </c>
      <c r="Y1756" t="str">
        <f t="shared" si="898"/>
        <v>0.009+0.815306125459623i</v>
      </c>
      <c r="Z1756" t="str">
        <f t="shared" si="899"/>
        <v>-0.0118349525319207-0.00082621460149158i</v>
      </c>
      <c r="AA1756" t="str">
        <f t="shared" si="900"/>
        <v>0.163627108100461-14.7311076582287i</v>
      </c>
      <c r="AB1756" t="str">
        <f t="shared" si="901"/>
        <v>0.639751199276724-0.232035167892199i</v>
      </c>
      <c r="AC1756" t="str">
        <f t="shared" si="902"/>
        <v>0.916584716853427-0.896560664536278i</v>
      </c>
      <c r="AD1756" t="str">
        <f t="shared" si="903"/>
        <v>0.483238825991966+0.219529904185677i</v>
      </c>
      <c r="AE1756" t="str">
        <f t="shared" si="904"/>
        <v>-0.00553772975489377-0.00299738496941681i</v>
      </c>
      <c r="AF1756" t="str">
        <f t="shared" si="905"/>
        <v>-6.12043139895143-0.859326585497591i</v>
      </c>
      <c r="AG1756" t="str">
        <f t="shared" si="906"/>
        <v>1.01199302244025-0.025639454099596i</v>
      </c>
      <c r="AH1756" t="str">
        <f t="shared" si="907"/>
        <v>0.0303485238466675+0.0235991025015315i</v>
      </c>
      <c r="AI1756">
        <f t="shared" si="908"/>
        <v>-28.303400999022493</v>
      </c>
      <c r="AJ1756">
        <f t="shared" si="909"/>
        <v>37.868742803685997</v>
      </c>
      <c r="AK1756"/>
      <c r="AL1756"/>
      <c r="AM1756"/>
      <c r="AN1756"/>
    </row>
    <row r="1757" spans="1:40" x14ac:dyDescent="0.35">
      <c r="A1757"/>
      <c r="B1757">
        <f t="shared" si="875"/>
        <v>162300</v>
      </c>
      <c r="C1757" s="237" t="str">
        <f t="shared" si="878"/>
        <v>-1.22429024701651E-06+0.00636726542371891i</v>
      </c>
      <c r="D1757" s="208" t="str">
        <f t="shared" si="879"/>
        <v>-2.51367058841102+0.048815701581845i</v>
      </c>
      <c r="E1757" t="str">
        <f t="shared" si="880"/>
        <v>20500</v>
      </c>
      <c r="F1757" t="str">
        <f t="shared" si="881"/>
        <v>0.327868852459016</v>
      </c>
      <c r="G1757" t="str">
        <f t="shared" si="876"/>
        <v>0.327868852459016</v>
      </c>
      <c r="H1757" t="str">
        <f t="shared" si="882"/>
        <v>3.60704465798167+0.907690140834238i</v>
      </c>
      <c r="I1757" t="str">
        <f t="shared" si="883"/>
        <v>637.350609597029i</v>
      </c>
      <c r="J1757" t="str">
        <f t="shared" si="877"/>
        <v>-548.853706275895+139.431918160323i</v>
      </c>
      <c r="K1757" t="str">
        <f t="shared" si="884"/>
        <v>0.277119123729915-1.09083960219356i</v>
      </c>
      <c r="L1757" t="str">
        <f t="shared" si="885"/>
        <v>0.0564641884173155-0.188761555840373i</v>
      </c>
      <c r="M1757" t="str">
        <f t="shared" si="886"/>
        <v>0.33358331214723-1.27960115803393i</v>
      </c>
      <c r="N1757" t="str">
        <f t="shared" si="887"/>
        <v>-2.02441577233748i</v>
      </c>
      <c r="O1757" t="str">
        <f t="shared" si="888"/>
        <v>-0.43822179714113-0.898866873630572i</v>
      </c>
      <c r="P1757" t="str">
        <f t="shared" si="889"/>
        <v>1.43822179714113+0.898866873630572i</v>
      </c>
      <c r="Q1757" t="str">
        <f t="shared" si="890"/>
        <v>-1.43822179714113+1.12554889870691i</v>
      </c>
      <c r="R1757" t="str">
        <f t="shared" si="891"/>
        <v>-0.316838043993658-0.87294156409791i</v>
      </c>
      <c r="S1757" t="str">
        <f t="shared" si="892"/>
        <v>0.219227528164797i</v>
      </c>
      <c r="T1757" t="str">
        <f t="shared" si="893"/>
        <v>0.191372821329497-0.0694596212132988i</v>
      </c>
      <c r="U1757" t="str">
        <f t="shared" si="894"/>
        <v>0.0000499999999999998-0.000875555315838696i</v>
      </c>
      <c r="V1757" t="str">
        <f t="shared" si="895"/>
        <v>0.00002-0.0098062195373934i</v>
      </c>
      <c r="W1757" t="str">
        <f t="shared" si="896"/>
        <v>0.0000422723804922672-0.000803971889398325i</v>
      </c>
      <c r="X1757" t="str">
        <f t="shared" si="897"/>
        <v>0.0000471507129456983-0.000803427414874442i</v>
      </c>
      <c r="Y1757" t="str">
        <f t="shared" si="898"/>
        <v>0.009+0.815808780284197i</v>
      </c>
      <c r="Z1757" t="str">
        <f t="shared" si="899"/>
        <v>-0.0118203652780619-0.000825453696877674i</v>
      </c>
      <c r="AA1757" t="str">
        <f t="shared" si="900"/>
        <v>0.163425053475181-14.7220155385099i</v>
      </c>
      <c r="AB1757" t="str">
        <f t="shared" si="901"/>
        <v>0.63964515362089-0.232162068640523i</v>
      </c>
      <c r="AC1757" t="str">
        <f t="shared" si="902"/>
        <v>0.916300097059814-0.89593607111614i</v>
      </c>
      <c r="AD1757" t="str">
        <f t="shared" si="903"/>
        <v>0.483532699681071+0.219417545859751i</v>
      </c>
      <c r="AE1757" t="str">
        <f t="shared" si="904"/>
        <v>-0.00553441410972787-0.00299272939499112i</v>
      </c>
      <c r="AF1757" t="str">
        <f t="shared" si="905"/>
        <v>-6.12071524639269-0.858874439252393i</v>
      </c>
      <c r="AG1757" t="str">
        <f t="shared" si="906"/>
        <v>1.01197962935427-0.025639437689979i</v>
      </c>
      <c r="AH1757" t="str">
        <f t="shared" si="907"/>
        <v>0.0303365415766729+0.023566505122277i</v>
      </c>
      <c r="AI1757">
        <f t="shared" si="908"/>
        <v>-28.310060668844038</v>
      </c>
      <c r="AJ1757">
        <f t="shared" si="909"/>
        <v>37.841332428357553</v>
      </c>
      <c r="AK1757"/>
      <c r="AL1757"/>
      <c r="AM1757"/>
      <c r="AN1757"/>
    </row>
    <row r="1758" spans="1:40" x14ac:dyDescent="0.35">
      <c r="A1758"/>
      <c r="B1758">
        <f t="shared" si="875"/>
        <v>162400</v>
      </c>
      <c r="C1758" s="237" t="str">
        <f t="shared" si="878"/>
        <v>-1.22278296467025E-06+0.00636334469406785i</v>
      </c>
      <c r="D1758" s="208" t="str">
        <f t="shared" si="879"/>
        <v>-2.51367057685519+0.0487856426545202i</v>
      </c>
      <c r="E1758" t="str">
        <f t="shared" si="880"/>
        <v>20500</v>
      </c>
      <c r="F1758" t="str">
        <f t="shared" si="881"/>
        <v>0.327868852459016</v>
      </c>
      <c r="G1758" t="str">
        <f t="shared" si="876"/>
        <v>0.327868852459016</v>
      </c>
      <c r="H1758" t="str">
        <f t="shared" si="882"/>
        <v>3.60732804102979+0.907208362919978i</v>
      </c>
      <c r="I1758" t="str">
        <f t="shared" si="883"/>
        <v>637.743308678728i</v>
      </c>
      <c r="J1758" t="str">
        <f t="shared" si="877"/>
        <v>-549.531491982016+139.517828153028i</v>
      </c>
      <c r="K1758" t="str">
        <f t="shared" si="884"/>
        <v>0.276797442226358-1.09024712767617i</v>
      </c>
      <c r="L1758" t="str">
        <f t="shared" si="885"/>
        <v>0.0564003755075339-0.188664399938194i</v>
      </c>
      <c r="M1758" t="str">
        <f t="shared" si="886"/>
        <v>0.333197817733892-1.27891152761436i</v>
      </c>
      <c r="N1758" t="str">
        <f t="shared" si="887"/>
        <v>-2.02566310183368i</v>
      </c>
      <c r="O1758" t="str">
        <f t="shared" si="888"/>
        <v>-0.439342639115581-0.898319567556533i</v>
      </c>
      <c r="P1758" t="str">
        <f t="shared" si="889"/>
        <v>1.43934263911558+0.898319567556533i</v>
      </c>
      <c r="Q1758" t="str">
        <f t="shared" si="890"/>
        <v>-1.43934263911558+1.12734353427715i</v>
      </c>
      <c r="R1758" t="str">
        <f t="shared" si="891"/>
        <v>-0.316815979751029-0.872259307662823i</v>
      </c>
      <c r="S1758" t="str">
        <f t="shared" si="892"/>
        <v>0.219362603659662i</v>
      </c>
      <c r="T1758" t="str">
        <f t="shared" si="893"/>
        <v>0.191341072795291-0.0694975781991725i</v>
      </c>
      <c r="U1758" t="str">
        <f t="shared" si="894"/>
        <v>0.00005-0.000875016180792001i</v>
      </c>
      <c r="V1758" t="str">
        <f t="shared" si="895"/>
        <v>0.00002-0.00980018122487045i</v>
      </c>
      <c r="W1758" t="str">
        <f t="shared" si="896"/>
        <v>0.0000422723790108174-0.00080347705874148i</v>
      </c>
      <c r="X1758" t="str">
        <f t="shared" si="897"/>
        <v>0.0000471446918256351-0.000802932955979667i</v>
      </c>
      <c r="Y1758" t="str">
        <f t="shared" si="898"/>
        <v>0.009+0.816311435108772i</v>
      </c>
      <c r="Z1758" t="str">
        <f t="shared" si="899"/>
        <v>-0.0118058049899298-0.000824694195191832i</v>
      </c>
      <c r="AA1758" t="str">
        <f t="shared" si="900"/>
        <v>0.163223373174288-14.7129346448896i</v>
      </c>
      <c r="AB1758" t="str">
        <f t="shared" si="901"/>
        <v>0.639539037214713-0.232288936196175i</v>
      </c>
      <c r="AC1758" t="str">
        <f t="shared" si="902"/>
        <v>0.916016013317012-0.895312013677578i</v>
      </c>
      <c r="AD1758" t="str">
        <f t="shared" si="903"/>
        <v>0.483826478230337+0.21930481495768i</v>
      </c>
      <c r="AE1758" t="str">
        <f t="shared" si="904"/>
        <v>-0.00553110164307866-0.00298807876681968i</v>
      </c>
      <c r="AF1758" t="str">
        <f t="shared" si="905"/>
        <v>-6.12099861788498-0.858422720265458i</v>
      </c>
      <c r="AG1758" t="str">
        <f t="shared" si="906"/>
        <v>1.01196623290251-0.0256394162889098i</v>
      </c>
      <c r="AH1758" t="str">
        <f t="shared" si="907"/>
        <v>0.0303245635142296+0.023533940811211i</v>
      </c>
      <c r="AI1758">
        <f t="shared" si="908"/>
        <v>-28.316718116385218</v>
      </c>
      <c r="AJ1758">
        <f t="shared" si="909"/>
        <v>37.813915122263033</v>
      </c>
      <c r="AK1758"/>
      <c r="AL1758"/>
      <c r="AM1758"/>
      <c r="AN1758"/>
    </row>
    <row r="1759" spans="1:40" x14ac:dyDescent="0.35">
      <c r="A1759"/>
      <c r="B1759">
        <f t="shared" si="875"/>
        <v>162500</v>
      </c>
      <c r="C1759" s="237" t="str">
        <f t="shared" si="878"/>
        <v>-1.22127846414263E-06+0.00635942878992961i</v>
      </c>
      <c r="D1759" s="208" t="str">
        <f t="shared" si="879"/>
        <v>-2.51367056532068+0.0487556207227937i</v>
      </c>
      <c r="E1759" t="str">
        <f t="shared" si="880"/>
        <v>20500</v>
      </c>
      <c r="F1759" t="str">
        <f t="shared" si="881"/>
        <v>0.327868852459016</v>
      </c>
      <c r="G1759" t="str">
        <f t="shared" si="876"/>
        <v>0.327868852459016</v>
      </c>
      <c r="H1759" t="str">
        <f t="shared" si="882"/>
        <v>3.60761094914285+0.906727048752449i</v>
      </c>
      <c r="I1759" t="str">
        <f t="shared" si="883"/>
        <v>638.136007760427i</v>
      </c>
      <c r="J1759" t="str">
        <f t="shared" si="877"/>
        <v>-550.209695172402+139.603738145733i</v>
      </c>
      <c r="K1759" t="str">
        <f t="shared" si="884"/>
        <v>0.276476309221908-1.0896552473443i</v>
      </c>
      <c r="L1759" t="str">
        <f t="shared" si="885"/>
        <v>0.0563366674983135-0.188567332272255i</v>
      </c>
      <c r="M1759" t="str">
        <f t="shared" si="886"/>
        <v>0.332812976720222-1.27822257961655i</v>
      </c>
      <c r="N1759" t="str">
        <f t="shared" si="887"/>
        <v>-2.02691043132989i</v>
      </c>
      <c r="O1759" t="str">
        <f t="shared" si="888"/>
        <v>-0.44046279754729-0.897770863849354i</v>
      </c>
      <c r="P1759" t="str">
        <f t="shared" si="889"/>
        <v>1.44046279754729+0.897770863849354i</v>
      </c>
      <c r="Q1759" t="str">
        <f t="shared" si="890"/>
        <v>-1.44046279754729+1.12913956748054i</v>
      </c>
      <c r="R1759" t="str">
        <f t="shared" si="891"/>
        <v>-0.316793897378292-0.871577794479164i</v>
      </c>
      <c r="S1759" t="str">
        <f t="shared" si="892"/>
        <v>0.219497679154526i</v>
      </c>
      <c r="T1759" t="str">
        <f t="shared" si="893"/>
        <v>0.191309303090797-0.0695355252448522i</v>
      </c>
      <c r="U1759" t="str">
        <f t="shared" si="894"/>
        <v>0.0000500000000000002-0.000874477709296132i</v>
      </c>
      <c r="V1759" t="str">
        <f t="shared" si="895"/>
        <v>0.00002-0.00979415034411666i</v>
      </c>
      <c r="W1759" t="str">
        <f t="shared" si="896"/>
        <v>0.0000422723775284553-0.000802982837246035i</v>
      </c>
      <c r="X1759" t="str">
        <f t="shared" si="897"/>
        <v>0.0000471386818138744-0.000802439105721135i</v>
      </c>
      <c r="Y1759" t="str">
        <f t="shared" si="898"/>
        <v>0.009+0.816814089933346i</v>
      </c>
      <c r="Z1759" t="str">
        <f t="shared" si="899"/>
        <v>-0.0117912716010847-0.000823936092694914i</v>
      </c>
      <c r="AA1759" t="str">
        <f t="shared" si="900"/>
        <v>0.163022066273003-14.7038649565713i</v>
      </c>
      <c r="AB1759" t="str">
        <f t="shared" si="901"/>
        <v>0.639432850048895-0.232415770527689i</v>
      </c>
      <c r="AC1759" t="str">
        <f t="shared" si="902"/>
        <v>0.915732464489997-0.894688491507105i</v>
      </c>
      <c r="AD1759" t="str">
        <f t="shared" si="903"/>
        <v>0.484120161186108+0.219191711526657i</v>
      </c>
      <c r="AE1759" t="str">
        <f t="shared" si="904"/>
        <v>-0.00552779234575993-0.00298343307731994i</v>
      </c>
      <c r="AF1759" t="str">
        <f t="shared" si="905"/>
        <v>-6.12128151446353-0.857971428029655i</v>
      </c>
      <c r="AG1759" t="str">
        <f t="shared" si="906"/>
        <v>1.0119528330935-0.0256393898813421i</v>
      </c>
      <c r="AH1759" t="str">
        <f t="shared" si="907"/>
        <v>0.0303125896381647+0.0235014095172055i</v>
      </c>
      <c r="AI1759">
        <f t="shared" si="908"/>
        <v>-28.323373346571831</v>
      </c>
      <c r="AJ1759">
        <f t="shared" si="909"/>
        <v>37.786490891655127</v>
      </c>
      <c r="AK1759"/>
      <c r="AL1759"/>
      <c r="AM1759"/>
      <c r="AN1759"/>
    </row>
    <row r="1760" spans="1:40" x14ac:dyDescent="0.35">
      <c r="A1760"/>
      <c r="B1760">
        <f t="shared" si="875"/>
        <v>162600</v>
      </c>
      <c r="C1760" s="237" t="str">
        <f t="shared" si="878"/>
        <v>-1.21977673859247E-06+0.00635551770240116i</v>
      </c>
      <c r="D1760" s="208" t="str">
        <f t="shared" si="879"/>
        <v>-2.51367055380746+0.0487256357184089i</v>
      </c>
      <c r="E1760" t="str">
        <f t="shared" si="880"/>
        <v>20500</v>
      </c>
      <c r="F1760" t="str">
        <f t="shared" si="881"/>
        <v>0.327868852459016</v>
      </c>
      <c r="G1760" t="str">
        <f t="shared" si="876"/>
        <v>0.327868852459016</v>
      </c>
      <c r="H1760" t="str">
        <f t="shared" si="882"/>
        <v>3.60789338335343+0.906246197756783i</v>
      </c>
      <c r="I1760" t="str">
        <f t="shared" si="883"/>
        <v>638.528706842126i</v>
      </c>
      <c r="J1760" t="str">
        <f t="shared" si="877"/>
        <v>-550.888315847055+139.689648138438i</v>
      </c>
      <c r="K1760" t="str">
        <f t="shared" si="884"/>
        <v>0.276155723496965-1.08906396040171i</v>
      </c>
      <c r="L1760" t="str">
        <f t="shared" si="885"/>
        <v>0.056273064167324-0.188470352746143i</v>
      </c>
      <c r="M1760" t="str">
        <f t="shared" si="886"/>
        <v>0.332428787664289-1.27753431314785i</v>
      </c>
      <c r="N1760" t="str">
        <f t="shared" si="887"/>
        <v>-2.02815776082609i</v>
      </c>
      <c r="O1760" t="str">
        <f t="shared" si="888"/>
        <v>-0.441582270693459-0.897220763362735i</v>
      </c>
      <c r="P1760" t="str">
        <f t="shared" si="889"/>
        <v>1.44158227069346+0.897220763362735i</v>
      </c>
      <c r="Q1760" t="str">
        <f t="shared" si="890"/>
        <v>-1.44158227069346+1.13093699746335i</v>
      </c>
      <c r="R1760" t="str">
        <f t="shared" si="891"/>
        <v>-0.316771796866014-0.870897023162974i</v>
      </c>
      <c r="S1760" t="str">
        <f t="shared" si="892"/>
        <v>0.21963275464939i</v>
      </c>
      <c r="T1760" t="str">
        <f t="shared" si="893"/>
        <v>0.191277512213238-0.0695734623409197i</v>
      </c>
      <c r="U1760" t="str">
        <f t="shared" si="894"/>
        <v>0.0000499999999999999-0.000873939900126818i</v>
      </c>
      <c r="V1760" t="str">
        <f t="shared" si="895"/>
        <v>0.00002-0.00978812688142038i</v>
      </c>
      <c r="W1760" t="str">
        <f t="shared" si="896"/>
        <v>0.0000422723760451804-0.000802489223788064i</v>
      </c>
      <c r="X1760" t="str">
        <f t="shared" si="897"/>
        <v>0.0000471326828830958-0.00080194586297602i</v>
      </c>
      <c r="Y1760" t="str">
        <f t="shared" si="898"/>
        <v>0.009+0.817316744757921i</v>
      </c>
      <c r="Z1760" t="str">
        <f t="shared" si="899"/>
        <v>-0.0117767650452905-0.000823179385660481i</v>
      </c>
      <c r="AA1760" t="str">
        <f t="shared" si="900"/>
        <v>0.162821131849402-14.6948064528103i</v>
      </c>
      <c r="AB1760" t="str">
        <f t="shared" si="901"/>
        <v>0.639326592114154-0.232542571603586i</v>
      </c>
      <c r="AC1760" t="str">
        <f t="shared" si="902"/>
        <v>0.915449449446828-0.894065503892228i</v>
      </c>
      <c r="AD1760" t="str">
        <f t="shared" si="903"/>
        <v>0.484413748094666+0.21907823561441i</v>
      </c>
      <c r="AE1760" t="str">
        <f t="shared" si="904"/>
        <v>-0.00552448620861473-0.00297879231892974i</v>
      </c>
      <c r="AF1760" t="str">
        <f t="shared" si="905"/>
        <v>-6.12156393716089-0.857520562038374i</v>
      </c>
      <c r="AG1760" t="str">
        <f t="shared" si="906"/>
        <v>1.01193942993575-0.0256393584522637i</v>
      </c>
      <c r="AH1760" t="str">
        <f t="shared" si="907"/>
        <v>0.0303006199273757+0.0234689111892679i</v>
      </c>
      <c r="AI1760">
        <f t="shared" si="908"/>
        <v>-28.330026364322357</v>
      </c>
      <c r="AJ1760">
        <f t="shared" si="909"/>
        <v>37.759059742769729</v>
      </c>
      <c r="AK1760"/>
      <c r="AL1760"/>
      <c r="AM1760"/>
      <c r="AN1760"/>
    </row>
    <row r="1761" spans="1:40" x14ac:dyDescent="0.35">
      <c r="A1761"/>
      <c r="B1761">
        <f t="shared" si="875"/>
        <v>162700</v>
      </c>
      <c r="C1761" s="237" t="str">
        <f t="shared" si="878"/>
        <v>-1.21827778119951E-06+0.00635161142260116i</v>
      </c>
      <c r="D1761" s="208" t="str">
        <f t="shared" si="879"/>
        <v>-2.51367054231544+0.0486956875732756i</v>
      </c>
      <c r="E1761" t="str">
        <f t="shared" si="880"/>
        <v>20500</v>
      </c>
      <c r="F1761" t="str">
        <f t="shared" si="881"/>
        <v>0.327868852459016</v>
      </c>
      <c r="G1761" t="str">
        <f t="shared" si="876"/>
        <v>0.327868852459016</v>
      </c>
      <c r="H1761" t="str">
        <f t="shared" si="882"/>
        <v>3.60817534469129+0.90576580935876i</v>
      </c>
      <c r="I1761" t="str">
        <f t="shared" si="883"/>
        <v>638.921405923824i</v>
      </c>
      <c r="J1761" t="str">
        <f t="shared" si="877"/>
        <v>-551.567354005974+139.775558131143i</v>
      </c>
      <c r="K1761" t="str">
        <f t="shared" si="884"/>
        <v>0.275835683835237-1.08847326605332i</v>
      </c>
      <c r="L1761" t="str">
        <f t="shared" si="885"/>
        <v>0.0562095652928019-0.188373461263511i</v>
      </c>
      <c r="M1761" t="str">
        <f t="shared" si="886"/>
        <v>0.332045249128039-1.27684672731683i</v>
      </c>
      <c r="N1761" t="str">
        <f t="shared" si="887"/>
        <v>-2.02940509032229i</v>
      </c>
      <c r="O1761" t="str">
        <f t="shared" si="888"/>
        <v>-0.442701056812388-0.896669266952534i</v>
      </c>
      <c r="P1761" t="str">
        <f t="shared" si="889"/>
        <v>1.44270105681239+0.896669266952534i</v>
      </c>
      <c r="Q1761" t="str">
        <f t="shared" si="890"/>
        <v>-1.44270105681239+1.13273582336976i</v>
      </c>
      <c r="R1761" t="str">
        <f t="shared" si="891"/>
        <v>-0.316749678204736-0.870216992333668i</v>
      </c>
      <c r="S1761" t="str">
        <f t="shared" si="892"/>
        <v>0.219767830144255i</v>
      </c>
      <c r="T1761" t="str">
        <f t="shared" si="893"/>
        <v>0.19124570015983-0.0696113894779458i</v>
      </c>
      <c r="U1761" t="str">
        <f t="shared" si="894"/>
        <v>0.0000500000000000001-0.000873402752062822i</v>
      </c>
      <c r="V1761" t="str">
        <f t="shared" si="895"/>
        <v>0.00002-0.00978211082310357i</v>
      </c>
      <c r="W1761" t="str">
        <f t="shared" si="896"/>
        <v>0.0000422723745609936-0.00080199621724643i</v>
      </c>
      <c r="X1761" t="str">
        <f t="shared" si="897"/>
        <v>0.000047126695006066-0.000801453226624347i</v>
      </c>
      <c r="Y1761" t="str">
        <f t="shared" si="898"/>
        <v>0.009+0.817819399582495i</v>
      </c>
      <c r="Z1761" t="str">
        <f t="shared" si="899"/>
        <v>-0.0117622852565158-0.000822424070374845i</v>
      </c>
      <c r="AA1761" t="str">
        <f t="shared" si="900"/>
        <v>0.162620568984407-14.685759112913i</v>
      </c>
      <c r="AB1761" t="str">
        <f t="shared" si="901"/>
        <v>0.639220263401186-0.23266933939235i</v>
      </c>
      <c r="AC1761" t="str">
        <f t="shared" si="902"/>
        <v>0.915166967058647-0.893443050121396i</v>
      </c>
      <c r="AD1761" t="str">
        <f t="shared" si="903"/>
        <v>0.484707238502218+0.21896438726918i</v>
      </c>
      <c r="AE1761" t="str">
        <f t="shared" si="904"/>
        <v>-0.00552118322251607-0.00297415648410744i</v>
      </c>
      <c r="AF1761" t="str">
        <f t="shared" si="905"/>
        <v>-6.12184588700673-0.857070121785484i</v>
      </c>
      <c r="AG1761" t="str">
        <f t="shared" si="906"/>
        <v>1.01192602343782-0.0256393219866954i</v>
      </c>
      <c r="AH1761" t="str">
        <f t="shared" si="907"/>
        <v>0.0302886543608318+0.0234364457765402i</v>
      </c>
      <c r="AI1761">
        <f t="shared" si="908"/>
        <v>-28.336677174547752</v>
      </c>
      <c r="AJ1761">
        <f t="shared" si="909"/>
        <v>37.73162168182418</v>
      </c>
      <c r="AK1761"/>
      <c r="AL1761"/>
      <c r="AM1761"/>
      <c r="AN1761"/>
    </row>
    <row r="1762" spans="1:40" x14ac:dyDescent="0.35">
      <c r="A1762"/>
      <c r="B1762">
        <f t="shared" si="875"/>
        <v>162800</v>
      </c>
      <c r="C1762" s="237" t="str">
        <f t="shared" si="878"/>
        <v>-1.21678158516449E-06+0.00634770994167016i</v>
      </c>
      <c r="D1762" s="208" t="str">
        <f t="shared" si="879"/>
        <v>-2.51367053084461+0.0486657762194712i</v>
      </c>
      <c r="E1762" t="str">
        <f t="shared" si="880"/>
        <v>20500</v>
      </c>
      <c r="F1762" t="str">
        <f t="shared" si="881"/>
        <v>0.327868852459016</v>
      </c>
      <c r="G1762" t="str">
        <f t="shared" si="876"/>
        <v>0.327868852459016</v>
      </c>
      <c r="H1762" t="str">
        <f t="shared" si="882"/>
        <v>3.60845683418362+0.905285882984867i</v>
      </c>
      <c r="I1762" t="str">
        <f t="shared" si="883"/>
        <v>639.314105005523i</v>
      </c>
      <c r="J1762" t="str">
        <f t="shared" si="877"/>
        <v>-552.24680964916+139.861468123849i</v>
      </c>
      <c r="K1762" t="str">
        <f t="shared" si="884"/>
        <v>0.275516189023735-1.08788316350519i</v>
      </c>
      <c r="L1762" t="str">
        <f t="shared" si="885"/>
        <v>0.0561461706535479-0.188276657728081i</v>
      </c>
      <c r="M1762" t="str">
        <f t="shared" si="886"/>
        <v>0.331662359677283-1.27615982123327i</v>
      </c>
      <c r="N1762" t="str">
        <f t="shared" si="887"/>
        <v>-2.0306524198185i</v>
      </c>
      <c r="O1762" t="str">
        <f t="shared" si="888"/>
        <v>-0.443819154163444-0.896116375476782i</v>
      </c>
      <c r="P1762" t="str">
        <f t="shared" si="889"/>
        <v>1.44381915416344+0.896116375476782i</v>
      </c>
      <c r="Q1762" t="str">
        <f t="shared" si="890"/>
        <v>-1.44381915416344+1.13453604434172i</v>
      </c>
      <c r="R1762" t="str">
        <f t="shared" si="891"/>
        <v>-0.316727541385011-0.869537700614057i</v>
      </c>
      <c r="S1762" t="str">
        <f t="shared" si="892"/>
        <v>0.219902905639119i</v>
      </c>
      <c r="T1762" t="str">
        <f t="shared" si="893"/>
        <v>0.191213866927789-0.0696493066464982i</v>
      </c>
      <c r="U1762" t="str">
        <f t="shared" si="894"/>
        <v>0.0000499999999999999-0.000872866263885875i</v>
      </c>
      <c r="V1762" t="str">
        <f t="shared" si="895"/>
        <v>0.00002-0.0097761021555218i</v>
      </c>
      <c r="W1762" t="str">
        <f t="shared" si="896"/>
        <v>0.0000422723730758941-0.000801503816502726i</v>
      </c>
      <c r="X1762" t="str">
        <f t="shared" si="897"/>
        <v>0.0000471207181556326-0.00080096119554882i</v>
      </c>
      <c r="Y1762" t="str">
        <f t="shared" si="898"/>
        <v>0.009+0.818322054407069i</v>
      </c>
      <c r="Z1762" t="str">
        <f t="shared" si="899"/>
        <v>-0.0117478321689315-0.000821670143136902i</v>
      </c>
      <c r="AA1762" t="str">
        <f t="shared" si="900"/>
        <v>0.162420376761776-14.6767229162366i</v>
      </c>
      <c r="AB1762" t="str">
        <f t="shared" si="901"/>
        <v>0.639113863900683-0.232796073862454i</v>
      </c>
      <c r="AC1762" t="str">
        <f t="shared" si="902"/>
        <v>0.91488501619965-0.892821129484029i</v>
      </c>
      <c r="AD1762" t="str">
        <f t="shared" si="903"/>
        <v>0.485000631954913+0.218850166539733i</v>
      </c>
      <c r="AE1762" t="str">
        <f t="shared" si="904"/>
        <v>-0.0055178833783658-0.00296952556533137i</v>
      </c>
      <c r="AF1762" t="str">
        <f t="shared" si="905"/>
        <v>-6.12212736502823-0.856620106765396i</v>
      </c>
      <c r="AG1762" t="str">
        <f t="shared" si="906"/>
        <v>1.01191261360825-0.0256392804696913i</v>
      </c>
      <c r="AH1762" t="str">
        <f t="shared" si="907"/>
        <v>0.0302766929175716+0.0234040132282981i</v>
      </c>
      <c r="AI1762">
        <f t="shared" si="908"/>
        <v>-28.34332578215189</v>
      </c>
      <c r="AJ1762">
        <f t="shared" si="909"/>
        <v>37.704176715018555</v>
      </c>
      <c r="AK1762"/>
      <c r="AL1762"/>
      <c r="AM1762"/>
      <c r="AN1762"/>
    </row>
    <row r="1763" spans="1:40" x14ac:dyDescent="0.35">
      <c r="A1763"/>
      <c r="B1763">
        <f t="shared" si="875"/>
        <v>162900</v>
      </c>
      <c r="C1763" s="237" t="str">
        <f t="shared" si="878"/>
        <v>-1.21528814370897E-06+0.00634381325077041i</v>
      </c>
      <c r="D1763" s="208" t="str">
        <f t="shared" si="879"/>
        <v>-2.51367051939489+0.0486359015892398i</v>
      </c>
      <c r="E1763" t="str">
        <f t="shared" si="880"/>
        <v>20500</v>
      </c>
      <c r="F1763" t="str">
        <f t="shared" si="881"/>
        <v>0.327868852459016</v>
      </c>
      <c r="G1763" t="str">
        <f t="shared" si="876"/>
        <v>0.327868852459016</v>
      </c>
      <c r="H1763" t="str">
        <f t="shared" si="882"/>
        <v>3.60873785285479+0.904806418062231i</v>
      </c>
      <c r="I1763" t="str">
        <f t="shared" si="883"/>
        <v>639.706804087222i</v>
      </c>
      <c r="J1763" t="str">
        <f t="shared" si="877"/>
        <v>-552.926682776611+139.947378116553i</v>
      </c>
      <c r="K1763" t="str">
        <f t="shared" si="884"/>
        <v>0.27519723785275-1.08729365196453i</v>
      </c>
      <c r="L1763" t="str">
        <f t="shared" si="885"/>
        <v>0.0560828800289273-0.188179942043642i</v>
      </c>
      <c r="M1763" t="str">
        <f t="shared" si="886"/>
        <v>0.331280117881677-1.27547359400817i</v>
      </c>
      <c r="N1763" t="str">
        <f t="shared" si="887"/>
        <v>-2.0318997493147i</v>
      </c>
      <c r="O1763" t="str">
        <f t="shared" si="888"/>
        <v>-0.444936561007039-0.895562089795693i</v>
      </c>
      <c r="P1763" t="str">
        <f t="shared" si="889"/>
        <v>1.44493656100704+0.895562089795693i</v>
      </c>
      <c r="Q1763" t="str">
        <f t="shared" si="890"/>
        <v>-1.44493656100704+1.13633765951901i</v>
      </c>
      <c r="R1763" t="str">
        <f t="shared" si="891"/>
        <v>-0.316705386397379-0.86885914663034i</v>
      </c>
      <c r="S1763" t="str">
        <f t="shared" si="892"/>
        <v>0.220037981133984i</v>
      </c>
      <c r="T1763" t="str">
        <f t="shared" si="893"/>
        <v>0.191182012514336-0.0696872138371376i</v>
      </c>
      <c r="U1763" t="str">
        <f t="shared" si="894"/>
        <v>0.0000500000000000001-0.00087233043438073i</v>
      </c>
      <c r="V1763" t="str">
        <f t="shared" si="895"/>
        <v>0.00002-0.00977010086506422i</v>
      </c>
      <c r="W1763" t="str">
        <f t="shared" si="896"/>
        <v>0.0000422723715898825-0.000801012020441313i</v>
      </c>
      <c r="X1763" t="str">
        <f t="shared" si="897"/>
        <v>0.0000471147523047284-0.000800469768634928i</v>
      </c>
      <c r="Y1763" t="str">
        <f t="shared" si="898"/>
        <v>0.009+0.818824709231644i</v>
      </c>
      <c r="Z1763" t="str">
        <f t="shared" si="899"/>
        <v>-0.0117334057169115-0.000820917600258169i</v>
      </c>
      <c r="AA1763" t="str">
        <f t="shared" si="900"/>
        <v>0.16222055426809-14.6676978421896i</v>
      </c>
      <c r="AB1763" t="str">
        <f t="shared" si="901"/>
        <v>0.63900739360336-0.232922774982349i</v>
      </c>
      <c r="AC1763" t="str">
        <f t="shared" si="902"/>
        <v>0.914603595747091-0.892199741270551i</v>
      </c>
      <c r="AD1763" t="str">
        <f t="shared" si="903"/>
        <v>0.485293927998835+0.218735573475376i</v>
      </c>
      <c r="AE1763" t="str">
        <f t="shared" si="904"/>
        <v>-0.00551458666709545-0.00296489955510055i</v>
      </c>
      <c r="AF1763" t="str">
        <f t="shared" si="905"/>
        <v>-6.12240837224968-0.856170516472991i</v>
      </c>
      <c r="AG1763" t="str">
        <f t="shared" si="906"/>
        <v>1.01189920045559-0.0256392338863394i</v>
      </c>
      <c r="AH1763" t="str">
        <f t="shared" si="907"/>
        <v>0.0302647355767055+0.0233716134939533i</v>
      </c>
      <c r="AI1763">
        <f t="shared" si="908"/>
        <v>-28.349972192030751</v>
      </c>
      <c r="AJ1763">
        <f t="shared" si="909"/>
        <v>37.676724848536544</v>
      </c>
      <c r="AK1763"/>
      <c r="AL1763"/>
      <c r="AM1763"/>
      <c r="AN1763"/>
    </row>
    <row r="1764" spans="1:40" x14ac:dyDescent="0.35">
      <c r="A1764"/>
      <c r="B1764">
        <f t="shared" si="875"/>
        <v>163000</v>
      </c>
      <c r="C1764" s="237" t="str">
        <f t="shared" si="878"/>
        <v>-1.21379745007535E-06+0.00633992134108603i</v>
      </c>
      <c r="D1764" s="208" t="str">
        <f t="shared" si="879"/>
        <v>-2.51367050796624+0.0486060636149929i</v>
      </c>
      <c r="E1764" t="str">
        <f t="shared" si="880"/>
        <v>20500</v>
      </c>
      <c r="F1764" t="str">
        <f t="shared" si="881"/>
        <v>0.327868852459016</v>
      </c>
      <c r="G1764" t="str">
        <f t="shared" si="876"/>
        <v>0.327868852459016</v>
      </c>
      <c r="H1764" t="str">
        <f t="shared" si="882"/>
        <v>3.60901840172651+0.904327414018678i</v>
      </c>
      <c r="I1764" t="str">
        <f t="shared" si="883"/>
        <v>640.09950316892i</v>
      </c>
      <c r="J1764" t="str">
        <f t="shared" si="877"/>
        <v>-553.606973388329+140.033288109258i</v>
      </c>
      <c r="K1764" t="str">
        <f t="shared" si="884"/>
        <v>0.274878829115858-1.08670473063966i</v>
      </c>
      <c r="L1764" t="str">
        <f t="shared" si="885"/>
        <v>0.0560196931988672-0.188083314114054i</v>
      </c>
      <c r="M1764" t="str">
        <f t="shared" si="886"/>
        <v>0.330898522314725-1.27478804475371i</v>
      </c>
      <c r="N1764" t="str">
        <f t="shared" si="887"/>
        <v>-2.0331470788109i</v>
      </c>
      <c r="O1764" t="str">
        <f t="shared" si="888"/>
        <v>-0.446053275604686-0.895006410771638i</v>
      </c>
      <c r="P1764" t="str">
        <f t="shared" si="889"/>
        <v>1.44605327560469+0.895006410771638i</v>
      </c>
      <c r="Q1764" t="str">
        <f t="shared" si="890"/>
        <v>-1.44605327560469+1.13814066803926i</v>
      </c>
      <c r="R1764" t="str">
        <f t="shared" si="891"/>
        <v>-0.316683213232364-0.868181329012072i</v>
      </c>
      <c r="S1764" t="str">
        <f t="shared" si="892"/>
        <v>0.220173056628848i</v>
      </c>
      <c r="T1764" t="str">
        <f t="shared" si="893"/>
        <v>0.191150136916683-0.0697251110404148i</v>
      </c>
      <c r="U1764" t="str">
        <f t="shared" si="894"/>
        <v>0.0000499999999999998-0.000871795262335094i</v>
      </c>
      <c r="V1764" t="str">
        <f t="shared" si="895"/>
        <v>0.00002-0.00976410693815311i</v>
      </c>
      <c r="W1764" t="str">
        <f t="shared" si="896"/>
        <v>0.0000422723701029583-0.000800520827949273i</v>
      </c>
      <c r="X1764" t="str">
        <f t="shared" si="897"/>
        <v>0.0000471087974263679-0.000799978944770883i</v>
      </c>
      <c r="Y1764" t="str">
        <f t="shared" si="898"/>
        <v>0.009+0.819327364056218i</v>
      </c>
      <c r="Z1764" t="str">
        <f t="shared" si="899"/>
        <v>-0.0117190058350307-0.000820166438062676i</v>
      </c>
      <c r="AA1764" t="str">
        <f t="shared" si="900"/>
        <v>0.162021100592745-14.6586838702309i</v>
      </c>
      <c r="AB1764" t="str">
        <f t="shared" si="901"/>
        <v>0.638900852499895-0.233049442720451i</v>
      </c>
      <c r="AC1764" t="str">
        <f t="shared" si="902"/>
        <v>0.914322704581288-0.891578884772287i</v>
      </c>
      <c r="AD1764" t="str">
        <f t="shared" si="903"/>
        <v>0.485587126179999+0.218620608125915i</v>
      </c>
      <c r="AE1764" t="str">
        <f t="shared" si="904"/>
        <v>-0.00551129307966545-0.00296027844593369i</v>
      </c>
      <c r="AF1764" t="str">
        <f t="shared" si="905"/>
        <v>-6.12268890969275-0.855721350403685i</v>
      </c>
      <c r="AG1764" t="str">
        <f t="shared" si="906"/>
        <v>1.0118857839884-0.0256391822217603i</v>
      </c>
      <c r="AH1764" t="str">
        <f t="shared" si="907"/>
        <v>0.0302527823174128+0.0233392465230489i</v>
      </c>
      <c r="AI1764">
        <f t="shared" si="908"/>
        <v>-28.356616409073499</v>
      </c>
      <c r="AJ1764">
        <f t="shared" si="909"/>
        <v>37.649266088542952</v>
      </c>
      <c r="AK1764"/>
      <c r="AL1764"/>
      <c r="AM1764"/>
      <c r="AN1764"/>
    </row>
    <row r="1765" spans="1:40" x14ac:dyDescent="0.35">
      <c r="A1765"/>
      <c r="B1765">
        <f t="shared" si="875"/>
        <v>163100</v>
      </c>
      <c r="C1765" s="237" t="str">
        <f t="shared" si="878"/>
        <v>-0.0000012123094975267+0.00633603420382256i</v>
      </c>
      <c r="D1765" s="208" t="str">
        <f t="shared" si="879"/>
        <v>-2.5136704965586+0.0485762622293063i</v>
      </c>
      <c r="E1765" t="str">
        <f t="shared" si="880"/>
        <v>20500</v>
      </c>
      <c r="F1765" t="str">
        <f t="shared" si="881"/>
        <v>0.327868852459016</v>
      </c>
      <c r="G1765" t="str">
        <f t="shared" si="876"/>
        <v>0.327868852459016</v>
      </c>
      <c r="H1765" t="str">
        <f t="shared" si="882"/>
        <v>3.60929848181781+0.903848870282695i</v>
      </c>
      <c r="I1765" t="str">
        <f t="shared" si="883"/>
        <v>640.492202250619i</v>
      </c>
      <c r="J1765" t="str">
        <f t="shared" si="877"/>
        <v>-554.287681484313+140.119198101964i</v>
      </c>
      <c r="K1765" t="str">
        <f t="shared" si="884"/>
        <v>0.274560961609899-1.08611639874009i</v>
      </c>
      <c r="L1765" t="str">
        <f t="shared" si="885"/>
        <v>0.0559566099438541-0.187986773843244i</v>
      </c>
      <c r="M1765" t="str">
        <f t="shared" si="886"/>
        <v>0.330517571553753-1.27410317258333i</v>
      </c>
      <c r="N1765" t="str">
        <f t="shared" si="887"/>
        <v>-2.0343944083071i</v>
      </c>
      <c r="O1765" t="str">
        <f t="shared" si="888"/>
        <v>-0.447169296218967-0.894449339269158i</v>
      </c>
      <c r="P1765" t="str">
        <f t="shared" si="889"/>
        <v>1.44716929621897+0.894449339269158i</v>
      </c>
      <c r="Q1765" t="str">
        <f t="shared" si="890"/>
        <v>-1.44716929621897+1.13994506903794i</v>
      </c>
      <c r="R1765" t="str">
        <f t="shared" si="891"/>
        <v>-0.316661021880474-0.867504246392167i</v>
      </c>
      <c r="S1765" t="str">
        <f t="shared" si="892"/>
        <v>0.220308132123712i</v>
      </c>
      <c r="T1765" t="str">
        <f t="shared" si="893"/>
        <v>0.191118240132047-0.0697629982468731i</v>
      </c>
      <c r="U1765" t="str">
        <f t="shared" si="894"/>
        <v>0.00005-0.000871260746539674i</v>
      </c>
      <c r="V1765" t="str">
        <f t="shared" si="895"/>
        <v>0.00002-0.00975812036124435i</v>
      </c>
      <c r="W1765" t="str">
        <f t="shared" si="896"/>
        <v>0.0000422723686151222-0.000800030237916427i</v>
      </c>
      <c r="X1765" t="str">
        <f t="shared" si="897"/>
        <v>0.0000471028534936493-0.000799488722847615i</v>
      </c>
      <c r="Y1765" t="str">
        <f t="shared" si="898"/>
        <v>0.009+0.819830018880792i</v>
      </c>
      <c r="Z1765" t="str">
        <f t="shared" si="899"/>
        <v>-0.011704632458065-0.000819416652886949i</v>
      </c>
      <c r="AA1765" t="str">
        <f t="shared" si="900"/>
        <v>0.161822014827942-14.6496809798703i</v>
      </c>
      <c r="AB1765" t="str">
        <f t="shared" si="901"/>
        <v>0.638794240580989-0.233176077045153i</v>
      </c>
      <c r="AC1765" t="str">
        <f t="shared" si="902"/>
        <v>0.914042341585588-0.890958559281592i</v>
      </c>
      <c r="AD1765" t="str">
        <f t="shared" si="903"/>
        <v>0.485880226044351+0.218505270541709i</v>
      </c>
      <c r="AE1765" t="str">
        <f t="shared" si="904"/>
        <v>-0.00550800260706523-0.00295566223036998i</v>
      </c>
      <c r="AF1765" t="str">
        <f t="shared" si="905"/>
        <v>-6.12296897837641-0.855272608053389i</v>
      </c>
      <c r="AG1765" t="str">
        <f t="shared" si="906"/>
        <v>1.01187236421526-0.0256391254611077i</v>
      </c>
      <c r="AH1765" t="str">
        <f t="shared" si="907"/>
        <v>0.0302408331189423+0.0233069122652625i</v>
      </c>
      <c r="AI1765">
        <f t="shared" si="908"/>
        <v>-28.363258438161854</v>
      </c>
      <c r="AJ1765">
        <f t="shared" si="909"/>
        <v>37.621800441187155</v>
      </c>
      <c r="AK1765"/>
      <c r="AL1765"/>
      <c r="AM1765"/>
      <c r="AN1765"/>
    </row>
    <row r="1766" spans="1:40" x14ac:dyDescent="0.35">
      <c r="A1766"/>
      <c r="B1766">
        <f t="shared" si="875"/>
        <v>163200</v>
      </c>
      <c r="C1766" s="237" t="str">
        <f t="shared" si="878"/>
        <v>-1.21082427934672E-06+0.00633215183020717i</v>
      </c>
      <c r="D1766" s="208" t="str">
        <f t="shared" si="879"/>
        <v>-2.51367048517193+0.0485464973649217i</v>
      </c>
      <c r="E1766" t="str">
        <f t="shared" si="880"/>
        <v>20500</v>
      </c>
      <c r="F1766" t="str">
        <f t="shared" si="881"/>
        <v>0.327868852459016</v>
      </c>
      <c r="G1766" t="str">
        <f t="shared" si="876"/>
        <v>0.327868852459016</v>
      </c>
      <c r="H1766" t="str">
        <f t="shared" si="882"/>
        <v>3.60957809414505+0.903370786283454i</v>
      </c>
      <c r="I1766" t="str">
        <f t="shared" si="883"/>
        <v>640.884901332318i</v>
      </c>
      <c r="J1766" t="str">
        <f t="shared" si="877"/>
        <v>-554.968807064562+140.205108094669i</v>
      </c>
      <c r="K1766" t="str">
        <f t="shared" si="884"/>
        <v>0.274243634134967-1.08552865547643i</v>
      </c>
      <c r="L1766" t="str">
        <f t="shared" si="885"/>
        <v>0.0558936300449343-0.18789032113521i</v>
      </c>
      <c r="M1766" t="str">
        <f t="shared" si="886"/>
        <v>0.330137264179901-1.27341897661164i</v>
      </c>
      <c r="N1766" t="str">
        <f t="shared" si="887"/>
        <v>-2.03564173780331i</v>
      </c>
      <c r="O1766" t="str">
        <f t="shared" si="888"/>
        <v>-0.44828462111355-0.893890876154959i</v>
      </c>
      <c r="P1766" t="str">
        <f t="shared" si="889"/>
        <v>1.44828462111355+0.893890876154959i</v>
      </c>
      <c r="Q1766" t="str">
        <f t="shared" si="890"/>
        <v>-1.44828462111355+1.14175086164835i</v>
      </c>
      <c r="R1766" t="str">
        <f t="shared" si="891"/>
        <v>-0.316638812332221-0.866827897406882i</v>
      </c>
      <c r="S1766" t="str">
        <f t="shared" si="892"/>
        <v>0.220443207618577i</v>
      </c>
      <c r="T1766" t="str">
        <f t="shared" si="893"/>
        <v>0.19108632215764-0.0698008754470514i</v>
      </c>
      <c r="U1766" t="str">
        <f t="shared" si="894"/>
        <v>0.0000500000000000002-0.000870726885788121i</v>
      </c>
      <c r="V1766" t="str">
        <f t="shared" si="895"/>
        <v>0.00002-0.0097521411208269i</v>
      </c>
      <c r="W1766" t="str">
        <f t="shared" si="896"/>
        <v>0.0000422723671263735-0.000799540249235307i</v>
      </c>
      <c r="X1766" t="str">
        <f t="shared" si="897"/>
        <v>0.0000470969204797521-0.000798999101758784i</v>
      </c>
      <c r="Y1766" t="str">
        <f t="shared" si="898"/>
        <v>0.009+0.820332673705367i</v>
      </c>
      <c r="Z1766" t="str">
        <f t="shared" si="899"/>
        <v>-0.0116902855209904-0.000818668241079929i</v>
      </c>
      <c r="AA1766" t="str">
        <f t="shared" si="900"/>
        <v>0.161623296068673-14.6406891506677i</v>
      </c>
      <c r="AB1766" t="str">
        <f t="shared" si="901"/>
        <v>0.638687557837321-0.233302677924831i</v>
      </c>
      <c r="AC1766" t="str">
        <f t="shared" si="902"/>
        <v>0.913762505646362-0.890338764091737i</v>
      </c>
      <c r="AD1766" t="str">
        <f t="shared" si="903"/>
        <v>0.486173227137782+0.218389560773622i</v>
      </c>
      <c r="AE1766" t="str">
        <f t="shared" si="904"/>
        <v>-0.00550471524031325-0.00295105090096838i</v>
      </c>
      <c r="AF1766" t="str">
        <f t="shared" si="905"/>
        <v>-6.12324857931698-0.854824288918532i</v>
      </c>
      <c r="AG1766" t="str">
        <f t="shared" si="906"/>
        <v>1.01185894114473-0.0256390635895685i</v>
      </c>
      <c r="AH1766" t="str">
        <f t="shared" si="907"/>
        <v>0.0302288879606135+0.0232746106704038i</v>
      </c>
      <c r="AI1766">
        <f t="shared" si="908"/>
        <v>-28.369898284170137</v>
      </c>
      <c r="AJ1766">
        <f t="shared" si="909"/>
        <v>37.594327912599475</v>
      </c>
      <c r="AK1766"/>
      <c r="AL1766"/>
      <c r="AM1766"/>
      <c r="AN1766"/>
    </row>
    <row r="1767" spans="1:40" x14ac:dyDescent="0.35">
      <c r="A1767"/>
      <c r="B1767">
        <f t="shared" si="875"/>
        <v>163300</v>
      </c>
      <c r="C1767" s="237" t="str">
        <f t="shared" si="878"/>
        <v>-0.0000012093417888397+0.00632827421148853i</v>
      </c>
      <c r="D1767" s="208" t="str">
        <f t="shared" si="879"/>
        <v>-2.51367047380617+0.0485167689547454i</v>
      </c>
      <c r="E1767" t="str">
        <f t="shared" si="880"/>
        <v>20500</v>
      </c>
      <c r="F1767" t="str">
        <f t="shared" si="881"/>
        <v>0.327868852459016</v>
      </c>
      <c r="G1767" t="str">
        <f t="shared" si="876"/>
        <v>0.327868852459016</v>
      </c>
      <c r="H1767" t="str">
        <f t="shared" si="882"/>
        <v>3.60985723972188+0.902893161450793i</v>
      </c>
      <c r="I1767" t="str">
        <f t="shared" si="883"/>
        <v>641.277600414016i</v>
      </c>
      <c r="J1767" t="str">
        <f t="shared" si="877"/>
        <v>-555.650350129079+140.291018087373i</v>
      </c>
      <c r="K1767" t="str">
        <f t="shared" si="884"/>
        <v>0.273926845494402-1.08494150006043i</v>
      </c>
      <c r="L1767" t="str">
        <f t="shared" si="885"/>
        <v>0.05583075328371-0.187793955894017i</v>
      </c>
      <c r="M1767" t="str">
        <f t="shared" si="886"/>
        <v>0.329757598778112-1.27273545595445i</v>
      </c>
      <c r="N1767" t="str">
        <f t="shared" si="887"/>
        <v>-2.03688906729951i</v>
      </c>
      <c r="O1767" t="str">
        <f t="shared" si="888"/>
        <v>-0.449399248553161-0.893331022297924i</v>
      </c>
      <c r="P1767" t="str">
        <f t="shared" si="889"/>
        <v>1.44939924855316+0.893331022297924i</v>
      </c>
      <c r="Q1767" t="str">
        <f t="shared" si="890"/>
        <v>-1.44939924855316+1.14355804500159i</v>
      </c>
      <c r="R1767" t="str">
        <f t="shared" si="891"/>
        <v>-0.316616584578102-0.866152280695828i</v>
      </c>
      <c r="S1767" t="str">
        <f t="shared" si="892"/>
        <v>0.220578283113441i</v>
      </c>
      <c r="T1767" t="str">
        <f t="shared" si="893"/>
        <v>0.191054382990677-0.0698387426314793i</v>
      </c>
      <c r="U1767" t="str">
        <f t="shared" si="894"/>
        <v>0.0000499999999999999-0.000870193678877039i</v>
      </c>
      <c r="V1767" t="str">
        <f t="shared" si="895"/>
        <v>0.00002-0.00974616920342283i</v>
      </c>
      <c r="W1767" t="str">
        <f t="shared" si="896"/>
        <v>0.0000422723656367121-0.000799050860801156i</v>
      </c>
      <c r="X1767" t="str">
        <f t="shared" si="897"/>
        <v>0.0000470909983579379-0.000798510080400724i</v>
      </c>
      <c r="Y1767" t="str">
        <f t="shared" si="898"/>
        <v>0.009+0.820835328529941i</v>
      </c>
      <c r="Z1767" t="str">
        <f t="shared" si="899"/>
        <v>-0.0116759649589819-0.000817921199002938i</v>
      </c>
      <c r="AA1767" t="str">
        <f t="shared" si="900"/>
        <v>0.161424943412717-14.6317083622336i</v>
      </c>
      <c r="AB1767" t="str">
        <f t="shared" si="901"/>
        <v>0.638580804259584-0.233429245327831i</v>
      </c>
      <c r="AC1767" t="str">
        <f t="shared" si="902"/>
        <v>0.913483195653016-0.889719498496973i</v>
      </c>
      <c r="AD1767" t="str">
        <f t="shared" si="903"/>
        <v>0.486466129006119+0.218273478873053i</v>
      </c>
      <c r="AE1767" t="str">
        <f t="shared" si="904"/>
        <v>-0.00550143097045663-0.00294644445030785i</v>
      </c>
      <c r="AF1767" t="str">
        <f t="shared" si="905"/>
        <v>-6.12352771352805-0.854376392496048i</v>
      </c>
      <c r="AG1767" t="str">
        <f t="shared" si="906"/>
        <v>1.01184551478541-0.0256389965923629i</v>
      </c>
      <c r="AH1767" t="str">
        <f t="shared" si="907"/>
        <v>0.0302169468218132+0.0232423416884142i</v>
      </c>
      <c r="AI1767">
        <f t="shared" si="908"/>
        <v>-28.376535951965863</v>
      </c>
      <c r="AJ1767">
        <f t="shared" si="909"/>
        <v>37.566848508894083</v>
      </c>
      <c r="AK1767"/>
      <c r="AL1767"/>
      <c r="AM1767"/>
      <c r="AN1767"/>
    </row>
    <row r="1768" spans="1:40" x14ac:dyDescent="0.35">
      <c r="A1768"/>
      <c r="B1768">
        <f t="shared" si="875"/>
        <v>163400</v>
      </c>
      <c r="C1768" s="237" t="str">
        <f t="shared" si="878"/>
        <v>-1.20786201933036E-06+0.00632440133893665i</v>
      </c>
      <c r="D1768" s="208" t="str">
        <f t="shared" si="879"/>
        <v>-2.51367046246127+0.0484870769318477i</v>
      </c>
      <c r="E1768" t="str">
        <f t="shared" si="880"/>
        <v>20500</v>
      </c>
      <c r="F1768" t="str">
        <f t="shared" si="881"/>
        <v>0.327868852459016</v>
      </c>
      <c r="G1768" t="str">
        <f t="shared" si="876"/>
        <v>0.327868852459016</v>
      </c>
      <c r="H1768" t="str">
        <f t="shared" si="882"/>
        <v>3.61013591955931+0.902415995215224i</v>
      </c>
      <c r="I1768" t="str">
        <f t="shared" si="883"/>
        <v>641.670299495715i</v>
      </c>
      <c r="J1768" t="str">
        <f t="shared" si="877"/>
        <v>-556.332310677861+140.376928080079i</v>
      </c>
      <c r="K1768" t="str">
        <f t="shared" si="884"/>
        <v>0.273610594494791-1.08435493170499i</v>
      </c>
      <c r="L1768" t="str">
        <f t="shared" si="885"/>
        <v>0.0557679794423395-0.187697678023803i</v>
      </c>
      <c r="M1768" t="str">
        <f t="shared" si="886"/>
        <v>0.329378573937131-1.27205260972879i</v>
      </c>
      <c r="N1768" t="str">
        <f t="shared" si="887"/>
        <v>-2.03813639679571i</v>
      </c>
      <c r="O1768" t="str">
        <f t="shared" si="888"/>
        <v>-0.450513176803639-0.892769778569085i</v>
      </c>
      <c r="P1768" t="str">
        <f t="shared" si="889"/>
        <v>1.45051317680364+0.892769778569085i</v>
      </c>
      <c r="Q1768" t="str">
        <f t="shared" si="890"/>
        <v>-1.45051317680364+1.14536661822662i</v>
      </c>
      <c r="R1768" t="str">
        <f t="shared" si="891"/>
        <v>-0.316594338608619-0.865477394901927i</v>
      </c>
      <c r="S1768" t="str">
        <f t="shared" si="892"/>
        <v>0.220713358608306i</v>
      </c>
      <c r="T1768" t="str">
        <f t="shared" si="893"/>
        <v>0.191022422628371-0.0698765997906836i</v>
      </c>
      <c r="U1768" t="str">
        <f t="shared" si="894"/>
        <v>0.0000500000000000001-0.000869661124606004i</v>
      </c>
      <c r="V1768" t="str">
        <f t="shared" si="895"/>
        <v>0.00002-0.00974020459558727i</v>
      </c>
      <c r="W1768" t="str">
        <f t="shared" si="896"/>
        <v>0.000042272364146139-0.000798562071511953i</v>
      </c>
      <c r="X1768" t="str">
        <f t="shared" si="897"/>
        <v>0.0000470850871015525-0.00079802165767254i</v>
      </c>
      <c r="Y1768" t="str">
        <f t="shared" si="898"/>
        <v>0.009+0.821337983354515i</v>
      </c>
      <c r="Z1768" t="str">
        <f t="shared" si="899"/>
        <v>-0.0116616707074138-0.000817175523029669i</v>
      </c>
      <c r="AA1768" t="str">
        <f t="shared" si="900"/>
        <v>0.161226955960622-14.6227385942284i</v>
      </c>
      <c r="AB1768" t="str">
        <f t="shared" si="901"/>
        <v>0.638473979838462-0.233555779222491i</v>
      </c>
      <c r="AC1768" t="str">
        <f t="shared" si="902"/>
        <v>0.913204410497946-0.889100761792522i</v>
      </c>
      <c r="AD1768" t="str">
        <f t="shared" si="903"/>
        <v>0.486758931195133+0.218157024891925i</v>
      </c>
      <c r="AE1768" t="str">
        <f t="shared" si="904"/>
        <v>-0.0054981497885717-0.00294184287098746i</v>
      </c>
      <c r="AF1768" t="str">
        <f t="shared" si="905"/>
        <v>-6.12380638202058-0.853928918283376i</v>
      </c>
      <c r="AG1768" t="str">
        <f t="shared" si="906"/>
        <v>1.01183208514587-0.0256389244547442i</v>
      </c>
      <c r="AH1768" t="str">
        <f t="shared" si="907"/>
        <v>0.0302050096820012+0.0232101052693697i</v>
      </c>
      <c r="AI1768">
        <f t="shared" si="908"/>
        <v>-28.383171446408216</v>
      </c>
      <c r="AJ1768">
        <f t="shared" si="909"/>
        <v>37.53936223616757</v>
      </c>
      <c r="AK1768"/>
      <c r="AL1768"/>
      <c r="AM1768"/>
      <c r="AN1768"/>
    </row>
    <row r="1769" spans="1:40" x14ac:dyDescent="0.35">
      <c r="A1769"/>
      <c r="B1769">
        <f t="shared" si="875"/>
        <v>163500</v>
      </c>
      <c r="C1769" s="237" t="str">
        <f t="shared" si="878"/>
        <v>-1.20638496416392E-06+0.00632053320384309i</v>
      </c>
      <c r="D1769" s="208" t="str">
        <f t="shared" si="879"/>
        <v>-2.51367045113718+0.0484574212294637i</v>
      </c>
      <c r="E1769" t="str">
        <f t="shared" si="880"/>
        <v>20500</v>
      </c>
      <c r="F1769" t="str">
        <f t="shared" si="881"/>
        <v>0.327868852459016</v>
      </c>
      <c r="G1769" t="str">
        <f t="shared" si="876"/>
        <v>0.327868852459016</v>
      </c>
      <c r="H1769" t="str">
        <f t="shared" si="882"/>
        <v>3.61041413466569+0.901939287007947i</v>
      </c>
      <c r="I1769" t="str">
        <f t="shared" si="883"/>
        <v>642.062998577414i</v>
      </c>
      <c r="J1769" t="str">
        <f t="shared" si="877"/>
        <v>-557.014688710909+140.462838072784i</v>
      </c>
      <c r="K1769" t="str">
        <f t="shared" si="884"/>
        <v>0.273294879945933-1.08376894962415i</v>
      </c>
      <c r="L1769" t="str">
        <f t="shared" si="885"/>
        <v>0.0557053083035352-0.187601487428774i</v>
      </c>
      <c r="M1769" t="str">
        <f t="shared" si="886"/>
        <v>0.329000188249468-1.27137043705292i</v>
      </c>
      <c r="N1769" t="str">
        <f t="shared" si="887"/>
        <v>-2.03938372629192i</v>
      </c>
      <c r="O1769" t="str">
        <f t="shared" si="888"/>
        <v>-0.451626404131908-0.892207145841639i</v>
      </c>
      <c r="P1769" t="str">
        <f t="shared" si="889"/>
        <v>1.45162640413191+0.892207145841639i</v>
      </c>
      <c r="Q1769" t="str">
        <f t="shared" si="890"/>
        <v>-1.45162640413191+1.14717658045028i</v>
      </c>
      <c r="R1769" t="str">
        <f t="shared" si="891"/>
        <v>-0.316572074414233-0.864803238671411i</v>
      </c>
      <c r="S1769" t="str">
        <f t="shared" si="892"/>
        <v>0.22084843410317i</v>
      </c>
      <c r="T1769" t="str">
        <f t="shared" si="893"/>
        <v>0.190990441067931-0.0699144469151756i</v>
      </c>
      <c r="U1769" t="str">
        <f t="shared" si="894"/>
        <v>0.0000499999999999998-0.000869129221777494i</v>
      </c>
      <c r="V1769" t="str">
        <f t="shared" si="895"/>
        <v>0.00002-0.00973424728390799i</v>
      </c>
      <c r="W1769" t="str">
        <f t="shared" si="896"/>
        <v>0.0000422723626546529-0.000798073880268329i</v>
      </c>
      <c r="X1769" t="str">
        <f t="shared" si="897"/>
        <v>0.0000470791866840191-0.000797533832475956i</v>
      </c>
      <c r="Y1769" t="str">
        <f t="shared" si="898"/>
        <v>0.009+0.82184063817909i</v>
      </c>
      <c r="Z1769" t="str">
        <f t="shared" si="899"/>
        <v>-0.0116474027018575-0.000816431209546027i</v>
      </c>
      <c r="AA1769" t="str">
        <f t="shared" si="900"/>
        <v>0.161029332815701-14.6137798263626i</v>
      </c>
      <c r="AB1769" t="str">
        <f t="shared" si="901"/>
        <v>0.638367084564627-0.233682279577095i</v>
      </c>
      <c r="AC1769" t="str">
        <f t="shared" si="902"/>
        <v>0.912926149076572-0.888482553274557i</v>
      </c>
      <c r="AD1769" t="str">
        <f t="shared" si="903"/>
        <v>0.487051633250511+0.218040198882688i</v>
      </c>
      <c r="AE1769" t="str">
        <f t="shared" si="904"/>
        <v>-0.00549487168576268-0.00293724615562586i</v>
      </c>
      <c r="AF1769" t="str">
        <f t="shared" si="905"/>
        <v>-6.12408458580287-0.853481865778483i</v>
      </c>
      <c r="AG1769" t="str">
        <f t="shared" si="906"/>
        <v>1.01181865223473-0.0256388471619975i</v>
      </c>
      <c r="AH1769" t="str">
        <f t="shared" si="907"/>
        <v>0.0301930765207009+0.0231779013634742i</v>
      </c>
      <c r="AI1769">
        <f t="shared" si="908"/>
        <v>-28.389804772350622</v>
      </c>
      <c r="AJ1769">
        <f t="shared" si="909"/>
        <v>37.511869100499915</v>
      </c>
      <c r="AK1769"/>
      <c r="AL1769"/>
      <c r="AM1769"/>
      <c r="AN1769"/>
    </row>
    <row r="1770" spans="1:40" x14ac:dyDescent="0.35">
      <c r="A1770"/>
      <c r="B1770">
        <f t="shared" si="875"/>
        <v>163600</v>
      </c>
      <c r="C1770" s="237" t="str">
        <f t="shared" si="878"/>
        <v>-1.20491061670583E-06+0.00631666979752052i</v>
      </c>
      <c r="D1770" s="208" t="str">
        <f t="shared" si="879"/>
        <v>-2.51367043983385+0.0484278017809907i</v>
      </c>
      <c r="E1770" t="str">
        <f t="shared" si="880"/>
        <v>20500</v>
      </c>
      <c r="F1770" t="str">
        <f t="shared" si="881"/>
        <v>0.327868852459016</v>
      </c>
      <c r="G1770" t="str">
        <f t="shared" si="876"/>
        <v>0.327868852459016</v>
      </c>
      <c r="H1770" t="str">
        <f t="shared" si="882"/>
        <v>3.61069188604674+0.901463036260825i</v>
      </c>
      <c r="I1770" t="str">
        <f t="shared" si="883"/>
        <v>642.455697659113i</v>
      </c>
      <c r="J1770" t="str">
        <f t="shared" si="877"/>
        <v>-557.697484228224+140.548748065489i</v>
      </c>
      <c r="K1770" t="str">
        <f t="shared" si="884"/>
        <v>0.272979700660847-1.08318355303308i</v>
      </c>
      <c r="L1770" t="str">
        <f t="shared" si="885"/>
        <v>0.0556427396505603-0.187505384013207i</v>
      </c>
      <c r="M1770" t="str">
        <f t="shared" si="886"/>
        <v>0.328622440311407-1.27068893704629i</v>
      </c>
      <c r="N1770" t="str">
        <f t="shared" si="887"/>
        <v>-2.04063105578812i</v>
      </c>
      <c r="O1770" t="str">
        <f t="shared" si="888"/>
        <v>-0.452738928805957-0.891643124990955i</v>
      </c>
      <c r="P1770" t="str">
        <f t="shared" si="889"/>
        <v>1.45273892880596+0.891643124990955i</v>
      </c>
      <c r="Q1770" t="str">
        <f t="shared" si="890"/>
        <v>-1.45273892880596+1.14898793079717i</v>
      </c>
      <c r="R1770" t="str">
        <f t="shared" si="891"/>
        <v>-0.316549791985422-0.864129810653842i</v>
      </c>
      <c r="S1770" t="str">
        <f t="shared" si="892"/>
        <v>0.220983509598035i</v>
      </c>
      <c r="T1770" t="str">
        <f t="shared" si="893"/>
        <v>0.190958438306571-0.0699522839954665i</v>
      </c>
      <c r="U1770" t="str">
        <f t="shared" si="894"/>
        <v>0.00005-0.000868597969196949i</v>
      </c>
      <c r="V1770" t="str">
        <f t="shared" si="895"/>
        <v>0.00002-0.00972829725500583i</v>
      </c>
      <c r="W1770" t="str">
        <f t="shared" si="896"/>
        <v>0.000042272361162255-0.000797586285973637i</v>
      </c>
      <c r="X1770" t="str">
        <f t="shared" si="897"/>
        <v>0.0000470732970788467-0.000797046603715448i</v>
      </c>
      <c r="Y1770" t="str">
        <f t="shared" si="898"/>
        <v>0.009+0.822343293003664i</v>
      </c>
      <c r="Z1770" t="str">
        <f t="shared" si="899"/>
        <v>-0.0116331608780823-0.000815688254950224i</v>
      </c>
      <c r="AA1770" t="str">
        <f t="shared" si="900"/>
        <v>0.160832073084019-14.6048320383964i</v>
      </c>
      <c r="AB1770" t="str">
        <f t="shared" si="901"/>
        <v>0.638260118428766-0.233808746359929i</v>
      </c>
      <c r="AC1770" t="str">
        <f t="shared" si="902"/>
        <v>0.912648410287285-0.887864872240238i</v>
      </c>
      <c r="AD1770" t="str">
        <f t="shared" si="903"/>
        <v>0.487344234717897+0.217923000898328i</v>
      </c>
      <c r="AE1770" t="str">
        <f t="shared" si="904"/>
        <v>-0.00549159665316294-0.00293265429686182i</v>
      </c>
      <c r="AF1770" t="str">
        <f t="shared" si="905"/>
        <v>-6.12436232588059-0.853035234479834i</v>
      </c>
      <c r="AG1770" t="str">
        <f t="shared" si="906"/>
        <v>1.01180521606058-0.0256387646994413i</v>
      </c>
      <c r="AH1770" t="str">
        <f t="shared" si="907"/>
        <v>0.0301811473175088+0.0231457299210667i</v>
      </c>
      <c r="AI1770">
        <f t="shared" si="908"/>
        <v>-28.396435934637935</v>
      </c>
      <c r="AJ1770">
        <f t="shared" si="909"/>
        <v>37.484369107954635</v>
      </c>
      <c r="AK1770"/>
      <c r="AL1770"/>
      <c r="AM1770"/>
      <c r="AN1770"/>
    </row>
    <row r="1771" spans="1:40" x14ac:dyDescent="0.35">
      <c r="A1771"/>
      <c r="B1771">
        <f t="shared" si="875"/>
        <v>163700</v>
      </c>
      <c r="C1771" s="237" t="str">
        <f t="shared" si="878"/>
        <v>-1.20343897034185E-06+0.0063128111113029i</v>
      </c>
      <c r="D1771" s="208" t="str">
        <f t="shared" si="879"/>
        <v>-2.51367042855123+0.0483982185199889i</v>
      </c>
      <c r="E1771" t="str">
        <f t="shared" si="880"/>
        <v>20500</v>
      </c>
      <c r="F1771" t="str">
        <f t="shared" si="881"/>
        <v>0.327868852459016</v>
      </c>
      <c r="G1771" t="str">
        <f t="shared" si="876"/>
        <v>0.327868852459016</v>
      </c>
      <c r="H1771" t="str">
        <f t="shared" si="882"/>
        <v>3.61096917470552+0.9009872424064i</v>
      </c>
      <c r="I1771" t="str">
        <f t="shared" si="883"/>
        <v>642.848396740811i</v>
      </c>
      <c r="J1771" t="str">
        <f t="shared" si="877"/>
        <v>-558.380697229805+140.634658058194i</v>
      </c>
      <c r="K1771" t="str">
        <f t="shared" si="884"/>
        <v>0.27266505545576-1.08259874114808i</v>
      </c>
      <c r="L1771" t="str">
        <f t="shared" si="885"/>
        <v>0.0555802732672301-0.187409367681449i</v>
      </c>
      <c r="M1771" t="str">
        <f t="shared" si="886"/>
        <v>0.32824532872299-1.27000810882953i</v>
      </c>
      <c r="N1771" t="str">
        <f t="shared" si="887"/>
        <v>-2.04187838528432i</v>
      </c>
      <c r="O1771" t="str">
        <f t="shared" si="888"/>
        <v>-0.453850749094894-0.89107771689455i</v>
      </c>
      <c r="P1771" t="str">
        <f t="shared" si="889"/>
        <v>1.45385074909489+0.89107771689455i</v>
      </c>
      <c r="Q1771" t="str">
        <f t="shared" si="890"/>
        <v>-1.45385074909489+1.15080066838977i</v>
      </c>
      <c r="R1771" t="str">
        <f t="shared" si="891"/>
        <v>-0.316527491312647-0.863457109502062i</v>
      </c>
      <c r="S1771" t="str">
        <f t="shared" si="892"/>
        <v>0.221118585092899i</v>
      </c>
      <c r="T1771" t="str">
        <f t="shared" si="893"/>
        <v>0.1909264143415-0.0699901110220574i</v>
      </c>
      <c r="U1771" t="str">
        <f t="shared" si="894"/>
        <v>0.0000500000000000002-0.000868067365672702i</v>
      </c>
      <c r="V1771" t="str">
        <f t="shared" si="895"/>
        <v>0.00002-0.00972235449553421i</v>
      </c>
      <c r="W1771" t="str">
        <f t="shared" si="896"/>
        <v>0.0000422723596689448-0.00079709928753389i</v>
      </c>
      <c r="X1771" t="str">
        <f t="shared" si="897"/>
        <v>0.0000470674182596211-0.000796559970298105i</v>
      </c>
      <c r="Y1771" t="str">
        <f t="shared" si="898"/>
        <v>0.009+0.822845947828239i</v>
      </c>
      <c r="Z1771" t="str">
        <f t="shared" si="899"/>
        <v>-0.0116189451720532-0.00081494665565258i</v>
      </c>
      <c r="AA1771" t="str">
        <f t="shared" si="900"/>
        <v>0.160635175874381-14.5958952101399i</v>
      </c>
      <c r="AB1771" t="str">
        <f t="shared" si="901"/>
        <v>0.638153081421551-0.233935179539241i</v>
      </c>
      <c r="AC1771" t="str">
        <f t="shared" si="902"/>
        <v>0.912371193031478-0.887247717987651i</v>
      </c>
      <c r="AD1771" t="str">
        <f t="shared" si="903"/>
        <v>0.487636735142872+0.217805430992344i</v>
      </c>
      <c r="AE1771" t="str">
        <f t="shared" si="904"/>
        <v>-0.00548832468193388-0.00292806728735349i</v>
      </c>
      <c r="AF1771" t="str">
        <f t="shared" si="905"/>
        <v>-6.12463960325675-0.852589023886411i</v>
      </c>
      <c r="AG1771" t="str">
        <f t="shared" si="906"/>
        <v>1.01179177663203-0.0256386770524274i</v>
      </c>
      <c r="AH1771" t="str">
        <f t="shared" si="907"/>
        <v>0.0301692220520873+0.023113590892614i</v>
      </c>
      <c r="AI1771">
        <f t="shared" si="908"/>
        <v>-28.40306493810867</v>
      </c>
      <c r="AJ1771">
        <f t="shared" si="909"/>
        <v>37.456862264576998</v>
      </c>
      <c r="AK1771"/>
      <c r="AL1771"/>
      <c r="AM1771"/>
      <c r="AN1771"/>
    </row>
    <row r="1772" spans="1:40" x14ac:dyDescent="0.35">
      <c r="A1772"/>
      <c r="B1772">
        <f t="shared" si="875"/>
        <v>163800</v>
      </c>
      <c r="C1772" s="237" t="str">
        <f t="shared" si="878"/>
        <v>-0.0000012019700184779+0.00630895713654529i</v>
      </c>
      <c r="D1772" s="208" t="str">
        <f t="shared" si="879"/>
        <v>-2.51367041728926+0.0483686713801806i</v>
      </c>
      <c r="E1772" t="str">
        <f t="shared" si="880"/>
        <v>20500</v>
      </c>
      <c r="F1772" t="str">
        <f t="shared" si="881"/>
        <v>0.327868852459016</v>
      </c>
      <c r="G1772" t="str">
        <f t="shared" si="876"/>
        <v>0.327868852459016</v>
      </c>
      <c r="H1772" t="str">
        <f t="shared" si="882"/>
        <v>3.61124600164244+0.900511904877883i</v>
      </c>
      <c r="I1772" t="str">
        <f t="shared" si="883"/>
        <v>643.24109582251i</v>
      </c>
      <c r="J1772" t="str">
        <f t="shared" si="877"/>
        <v>-559.064327715652+140.720568050899i</v>
      </c>
      <c r="K1772" t="str">
        <f t="shared" si="884"/>
        <v>0.272350943150095-1.08201451318657i</v>
      </c>
      <c r="L1772" t="str">
        <f t="shared" si="885"/>
        <v>0.0555179089379074-0.187313438337919i</v>
      </c>
      <c r="M1772" t="str">
        <f t="shared" si="886"/>
        <v>0.327868852088002-1.26932795152449i</v>
      </c>
      <c r="N1772" t="str">
        <f t="shared" si="887"/>
        <v>-2.04312571478053i</v>
      </c>
      <c r="O1772" t="str">
        <f t="shared" si="888"/>
        <v>-0.454961863268925-0.890510922432099i</v>
      </c>
      <c r="P1772" t="str">
        <f t="shared" si="889"/>
        <v>1.45496186326892+0.890510922432099i</v>
      </c>
      <c r="Q1772" t="str">
        <f t="shared" si="890"/>
        <v>-1.45496186326892+1.15261479234843i</v>
      </c>
      <c r="R1772" t="str">
        <f t="shared" si="891"/>
        <v>-0.316505172386361-0.862785133872192i</v>
      </c>
      <c r="S1772" t="str">
        <f t="shared" si="892"/>
        <v>0.221253660587763i</v>
      </c>
      <c r="T1772" t="str">
        <f t="shared" si="893"/>
        <v>0.190894369169926-0.0700279279854433i</v>
      </c>
      <c r="U1772" t="str">
        <f t="shared" si="894"/>
        <v>0.0000499999999999999-0.000867537410015999i</v>
      </c>
      <c r="V1772" t="str">
        <f t="shared" si="895"/>
        <v>0.00002-0.00971641899217917i</v>
      </c>
      <c r="W1772" t="str">
        <f t="shared" si="896"/>
        <v>0.0000422723581747217-0.000796612883857769i</v>
      </c>
      <c r="X1772" t="str">
        <f t="shared" si="897"/>
        <v>0.0000470615502000103-0.000796073931133725i</v>
      </c>
      <c r="Y1772" t="str">
        <f t="shared" si="898"/>
        <v>0.009+0.823348602652813i</v>
      </c>
      <c r="Z1772" t="str">
        <f t="shared" si="899"/>
        <v>-0.0116047555199312-0.000814206408075581i</v>
      </c>
      <c r="AA1772" t="str">
        <f t="shared" si="900"/>
        <v>0.160438640298329-14.5869693214524i</v>
      </c>
      <c r="AB1772" t="str">
        <f t="shared" si="901"/>
        <v>0.63804597353365-0.234061579083264i</v>
      </c>
      <c r="AC1772" t="str">
        <f t="shared" si="902"/>
        <v>0.912094496213503-0.886631089815852i</v>
      </c>
      <c r="AD1772" t="str">
        <f t="shared" si="903"/>
        <v>0.487929134070956+0.217687489218766i</v>
      </c>
      <c r="AE1772" t="str">
        <f t="shared" si="904"/>
        <v>-0.00548505576326539-0.00292348511977879i</v>
      </c>
      <c r="AF1772" t="str">
        <f t="shared" si="905"/>
        <v>-6.1249164189317-0.852143233497702i</v>
      </c>
      <c r="AG1772" t="str">
        <f t="shared" si="906"/>
        <v>1.0117783339577-0.0256385842063395i</v>
      </c>
      <c r="AH1772" t="str">
        <f t="shared" si="907"/>
        <v>0.0301573007041677+0.0230814842287143i</v>
      </c>
      <c r="AI1772">
        <f t="shared" si="908"/>
        <v>-28.409691787593911</v>
      </c>
      <c r="AJ1772">
        <f t="shared" si="909"/>
        <v>37.429348576395881</v>
      </c>
      <c r="AK1772"/>
      <c r="AL1772"/>
      <c r="AM1772"/>
      <c r="AN1772"/>
    </row>
    <row r="1773" spans="1:40" x14ac:dyDescent="0.35">
      <c r="A1773"/>
      <c r="B1773">
        <f t="shared" si="875"/>
        <v>163900</v>
      </c>
      <c r="C1773" s="237" t="str">
        <f t="shared" si="878"/>
        <v>-1.20050375454007E-06+0.00630510786462403i</v>
      </c>
      <c r="D1773" s="208" t="str">
        <f t="shared" si="879"/>
        <v>-2.5136704060479+0.0483391602954509i</v>
      </c>
      <c r="E1773" t="str">
        <f t="shared" si="880"/>
        <v>20500</v>
      </c>
      <c r="F1773" t="str">
        <f t="shared" si="881"/>
        <v>0.327868852459016</v>
      </c>
      <c r="G1773" t="str">
        <f t="shared" si="876"/>
        <v>0.327868852459016</v>
      </c>
      <c r="H1773" t="str">
        <f t="shared" si="882"/>
        <v>3.61152236785533+0.90003702310918i</v>
      </c>
      <c r="I1773" t="str">
        <f t="shared" si="883"/>
        <v>643.633794904209i</v>
      </c>
      <c r="J1773" t="str">
        <f t="shared" si="877"/>
        <v>-559.748375685765+140.806478043604i</v>
      </c>
      <c r="K1773" t="str">
        <f t="shared" si="884"/>
        <v>0.272037362566457-1.08143086836714i</v>
      </c>
      <c r="L1773" t="str">
        <f t="shared" si="885"/>
        <v>0.0554556464475034-0.187217595887107i</v>
      </c>
      <c r="M1773" t="str">
        <f t="shared" si="886"/>
        <v>0.32749300901396-1.26864846425425i</v>
      </c>
      <c r="N1773" t="str">
        <f t="shared" si="887"/>
        <v>-2.04437304427673i</v>
      </c>
      <c r="O1773" t="str">
        <f t="shared" si="888"/>
        <v>-0.456072269599327-0.889942742485447i</v>
      </c>
      <c r="P1773" t="str">
        <f t="shared" si="889"/>
        <v>1.45607226959933+0.889942742485447i</v>
      </c>
      <c r="Q1773" t="str">
        <f t="shared" si="890"/>
        <v>-1.45607226959933+1.15443030179128i</v>
      </c>
      <c r="R1773" t="str">
        <f t="shared" si="891"/>
        <v>-0.316482835197012-0.86211388242365i</v>
      </c>
      <c r="S1773" t="str">
        <f t="shared" si="892"/>
        <v>0.221388736082626i</v>
      </c>
      <c r="T1773" t="str">
        <f t="shared" si="893"/>
        <v>0.190862302789057-0.0700657348761125i</v>
      </c>
      <c r="U1773" t="str">
        <f t="shared" si="894"/>
        <v>0.0000500000000000001-0.000867008101041008i</v>
      </c>
      <c r="V1773" t="str">
        <f t="shared" si="895"/>
        <v>0.00002-0.0097104907316593i</v>
      </c>
      <c r="W1773" t="str">
        <f t="shared" si="896"/>
        <v>0.0000422723566795868-0.000796127073856649i</v>
      </c>
      <c r="X1773" t="str">
        <f t="shared" si="897"/>
        <v>0.000047055692873764-0.000795588485134757i</v>
      </c>
      <c r="Y1773" t="str">
        <f t="shared" si="898"/>
        <v>0.009+0.823851257477387i</v>
      </c>
      <c r="Z1773" t="str">
        <f t="shared" si="899"/>
        <v>-0.0115905918580724-0.000813467508653806i</v>
      </c>
      <c r="AA1773" t="str">
        <f t="shared" si="900"/>
        <v>0.160242465470124-14.5780543522427i</v>
      </c>
      <c r="AB1773" t="str">
        <f t="shared" si="901"/>
        <v>0.637938794755731-0.234187944960206i</v>
      </c>
      <c r="AC1773" t="str">
        <f t="shared" si="902"/>
        <v>0.911818318740669-0.886014987024879i</v>
      </c>
      <c r="AD1773" t="str">
        <f t="shared" si="903"/>
        <v>0.488221431047606+0.217569175632157i</v>
      </c>
      <c r="AE1773" t="str">
        <f t="shared" si="904"/>
        <v>-0.0054817898883755-0.0029189077868353i</v>
      </c>
      <c r="AF1773" t="str">
        <f t="shared" si="905"/>
        <v>-6.12519277390323-0.851697862813729i</v>
      </c>
      <c r="AG1773" t="str">
        <f t="shared" si="906"/>
        <v>1.01176488804623-0.0256384861465938i</v>
      </c>
      <c r="AH1773" t="str">
        <f t="shared" si="907"/>
        <v>0.0301453832535487+0.0230494098800957i</v>
      </c>
      <c r="AI1773">
        <f t="shared" si="908"/>
        <v>-28.41631648791769</v>
      </c>
      <c r="AJ1773">
        <f t="shared" si="909"/>
        <v>37.401828049423663</v>
      </c>
      <c r="AK1773"/>
      <c r="AL1773"/>
      <c r="AM1773"/>
      <c r="AN1773"/>
    </row>
    <row r="1774" spans="1:40" x14ac:dyDescent="0.35">
      <c r="A1774"/>
      <c r="B1774">
        <f t="shared" si="875"/>
        <v>164000</v>
      </c>
      <c r="C1774" s="237" t="str">
        <f t="shared" si="878"/>
        <v>-1.19904017197441E-06+0.0063012632869363i</v>
      </c>
      <c r="D1774" s="208" t="str">
        <f t="shared" si="879"/>
        <v>-2.51367039482711+0.048309685199845i</v>
      </c>
      <c r="E1774" t="str">
        <f t="shared" si="880"/>
        <v>20500</v>
      </c>
      <c r="F1774" t="str">
        <f t="shared" si="881"/>
        <v>0.327868852459016</v>
      </c>
      <c r="G1774" t="str">
        <f t="shared" si="876"/>
        <v>0.327868852459016</v>
      </c>
      <c r="H1774" t="str">
        <f t="shared" si="882"/>
        <v>3.6117982743394+0.899562596534851i</v>
      </c>
      <c r="I1774" t="str">
        <f t="shared" si="883"/>
        <v>644.026493985908i</v>
      </c>
      <c r="J1774" t="str">
        <f t="shared" si="877"/>
        <v>-560.432841140144+140.892388036309i</v>
      </c>
      <c r="K1774" t="str">
        <f t="shared" si="884"/>
        <v>0.271724312530628-1.08084780590948i</v>
      </c>
      <c r="L1774" t="str">
        <f t="shared" si="885"/>
        <v>0.055393485581475-0.187121840233573i</v>
      </c>
      <c r="M1774" t="str">
        <f t="shared" si="886"/>
        <v>0.327117798112103-1.26796964614305i</v>
      </c>
      <c r="N1774" t="str">
        <f t="shared" si="887"/>
        <v>-2.04562037377293i</v>
      </c>
      <c r="O1774" t="str">
        <f t="shared" si="888"/>
        <v>-0.457181966358503-0.889373177938582i</v>
      </c>
      <c r="P1774" t="str">
        <f t="shared" si="889"/>
        <v>1.4571819663585+0.889373177938582i</v>
      </c>
      <c r="Q1774" t="str">
        <f t="shared" si="890"/>
        <v>-1.4571819663585+1.15624719583435i</v>
      </c>
      <c r="R1774" t="str">
        <f t="shared" si="891"/>
        <v>-0.316460479735014-0.861443353819105i</v>
      </c>
      <c r="S1774" t="str">
        <f t="shared" si="892"/>
        <v>0.221523811577491i</v>
      </c>
      <c r="T1774" t="str">
        <f t="shared" si="893"/>
        <v>0.190830215196105-0.0701035316845416i</v>
      </c>
      <c r="U1774" t="str">
        <f t="shared" si="894"/>
        <v>0.0000499999999999998-0.000866479437564758i</v>
      </c>
      <c r="V1774" t="str">
        <f t="shared" si="895"/>
        <v>0.00002-0.00970456970072535i</v>
      </c>
      <c r="W1774" t="str">
        <f t="shared" si="896"/>
        <v>0.0000422723551835392-0.000795641856444516i</v>
      </c>
      <c r="X1774" t="str">
        <f t="shared" si="897"/>
        <v>0.0000470498462547095-0.000795103631216285i</v>
      </c>
      <c r="Y1774" t="str">
        <f t="shared" si="898"/>
        <v>0.009+0.824353912301962i</v>
      </c>
      <c r="Z1774" t="str">
        <f t="shared" si="899"/>
        <v>-0.0115764541230269-0.000812729953833829i</v>
      </c>
      <c r="AA1774" t="str">
        <f t="shared" si="900"/>
        <v>0.160046650506737-14.5691502824689i</v>
      </c>
      <c r="AB1774" t="str">
        <f t="shared" si="901"/>
        <v>0.637831545078475-0.234314277138234i</v>
      </c>
      <c r="AC1774" t="str">
        <f t="shared" si="902"/>
        <v>0.91154265952328-0.885399408915717i</v>
      </c>
      <c r="AD1774" t="str">
        <f t="shared" si="903"/>
        <v>0.488513625618219+0.217450490287611i</v>
      </c>
      <c r="AE1774" t="str">
        <f t="shared" si="904"/>
        <v>-0.00547852704851024-0.00291433528124012i</v>
      </c>
      <c r="AF1774" t="str">
        <f t="shared" si="905"/>
        <v>-6.12546866916651-0.851252911335006i</v>
      </c>
      <c r="AG1774" t="str">
        <f t="shared" si="906"/>
        <v>1.01175143890624-0.0256383828586393i</v>
      </c>
      <c r="AH1774" t="str">
        <f t="shared" si="907"/>
        <v>0.0301334696800967+0.0230173677976162i</v>
      </c>
      <c r="AI1774">
        <f t="shared" si="908"/>
        <v>-28.422939043896864</v>
      </c>
      <c r="AJ1774">
        <f t="shared" si="909"/>
        <v>37.374300689656273</v>
      </c>
      <c r="AK1774"/>
      <c r="AL1774"/>
      <c r="AM1774"/>
      <c r="AN1774"/>
    </row>
    <row r="1775" spans="1:40" x14ac:dyDescent="0.35">
      <c r="A1775"/>
      <c r="B1775">
        <f t="shared" si="875"/>
        <v>164100</v>
      </c>
      <c r="C1775" s="237" t="str">
        <f t="shared" si="878"/>
        <v>-1.19757926424698E-06+0.00629742339490034i</v>
      </c>
      <c r="D1775" s="208" t="str">
        <f t="shared" si="879"/>
        <v>-2.51367038362681+0.0482802460275693i</v>
      </c>
      <c r="E1775" t="str">
        <f t="shared" si="880"/>
        <v>20500</v>
      </c>
      <c r="F1775" t="str">
        <f t="shared" si="881"/>
        <v>0.327868852459016</v>
      </c>
      <c r="G1775" t="str">
        <f t="shared" si="876"/>
        <v>0.327868852459016</v>
      </c>
      <c r="H1775" t="str">
        <f t="shared" si="882"/>
        <v>3.61207372208718+0.89908862459014i</v>
      </c>
      <c r="I1775" t="str">
        <f t="shared" si="883"/>
        <v>644.419193067606i</v>
      </c>
      <c r="J1775" t="str">
        <f t="shared" si="877"/>
        <v>-561.11772407879+140.978298029014i</v>
      </c>
      <c r="K1775" t="str">
        <f t="shared" si="884"/>
        <v>0.271411791871554-1.08026532503442i</v>
      </c>
      <c r="L1775" t="str">
        <f t="shared" si="885"/>
        <v>0.0553314261258222-0.18702617128195i</v>
      </c>
      <c r="M1775" t="str">
        <f t="shared" si="886"/>
        <v>0.326743217997376-1.26729149631637i</v>
      </c>
      <c r="N1775" t="str">
        <f t="shared" si="887"/>
        <v>-2.04686770326913i</v>
      </c>
      <c r="O1775" t="str">
        <f t="shared" si="888"/>
        <v>-0.458290951819955-0.888802229677649i</v>
      </c>
      <c r="P1775" t="str">
        <f t="shared" si="889"/>
        <v>1.45829095181995+0.888802229677649i</v>
      </c>
      <c r="Q1775" t="str">
        <f t="shared" si="890"/>
        <v>-1.45829095181995+1.15806547359148i</v>
      </c>
      <c r="R1775" t="str">
        <f t="shared" si="891"/>
        <v>-0.316438105990809-0.860773546724487i</v>
      </c>
      <c r="S1775" t="str">
        <f t="shared" si="892"/>
        <v>0.221658887072355i</v>
      </c>
      <c r="T1775" t="str">
        <f t="shared" si="893"/>
        <v>0.190798106388274-0.0701413184012066i</v>
      </c>
      <c r="U1775" t="str">
        <f t="shared" si="894"/>
        <v>0.00005-0.000865951418407196i</v>
      </c>
      <c r="V1775" t="str">
        <f t="shared" si="895"/>
        <v>0.00002-0.0096986558861606i</v>
      </c>
      <c r="W1775" t="str">
        <f t="shared" si="896"/>
        <v>0.0000422723536865795-0.000795157230538045i</v>
      </c>
      <c r="X1775" t="str">
        <f t="shared" si="897"/>
        <v>0.0000470440103167555-0.000794619368296076i</v>
      </c>
      <c r="Y1775" t="str">
        <f t="shared" si="898"/>
        <v>0.009+0.824856567126536i</v>
      </c>
      <c r="Z1775" t="str">
        <f t="shared" si="899"/>
        <v>-0.0115623422515387-0.000811993740074246i</v>
      </c>
      <c r="AA1775" t="str">
        <f t="shared" si="900"/>
        <v>0.159851194527848-14.560257092138i</v>
      </c>
      <c r="AB1775" t="str">
        <f t="shared" si="901"/>
        <v>0.637724224492537-0.234440575585517i</v>
      </c>
      <c r="AC1775" t="str">
        <f t="shared" si="902"/>
        <v>0.911267517474532-0.884784354790313i</v>
      </c>
      <c r="AD1775" t="str">
        <f t="shared" si="903"/>
        <v>0.488805717328138+0.217331433240745i</v>
      </c>
      <c r="AE1775" t="str">
        <f t="shared" si="904"/>
        <v>-0.00547526723494394-0.00290976759572986i</v>
      </c>
      <c r="AF1775" t="str">
        <f t="shared" si="905"/>
        <v>-6.12574410571399-0.850808378562571i</v>
      </c>
      <c r="AG1775" t="str">
        <f t="shared" si="906"/>
        <v>1.01173798654638-0.0256382743279574i</v>
      </c>
      <c r="AH1775" t="str">
        <f t="shared" si="907"/>
        <v>0.0301215599637458+0.0229853579322631i</v>
      </c>
      <c r="AI1775">
        <f t="shared" si="908"/>
        <v>-28.42955946034111</v>
      </c>
      <c r="AJ1775">
        <f t="shared" si="909"/>
        <v>37.346766503072743</v>
      </c>
      <c r="AK1775"/>
      <c r="AL1775"/>
      <c r="AM1775"/>
      <c r="AN1775"/>
    </row>
    <row r="1776" spans="1:40" x14ac:dyDescent="0.35">
      <c r="A1776"/>
      <c r="B1776">
        <f t="shared" si="875"/>
        <v>164200</v>
      </c>
      <c r="C1776" s="237" t="str">
        <f t="shared" si="878"/>
        <v>-1.19612102484368E-06+0.00629358817995521i</v>
      </c>
      <c r="D1776" s="208" t="str">
        <f t="shared" si="879"/>
        <v>-2.51367037244698+0.04825084271299i</v>
      </c>
      <c r="E1776" t="str">
        <f t="shared" si="880"/>
        <v>20500</v>
      </c>
      <c r="F1776" t="str">
        <f t="shared" si="881"/>
        <v>0.327868852459016</v>
      </c>
      <c r="G1776" t="str">
        <f t="shared" si="876"/>
        <v>0.327868852459016</v>
      </c>
      <c r="H1776" t="str">
        <f t="shared" si="882"/>
        <v>3.61234871208871+0.898615106710969i</v>
      </c>
      <c r="I1776" t="str">
        <f t="shared" si="883"/>
        <v>644.811892149305i</v>
      </c>
      <c r="J1776" t="str">
        <f t="shared" si="877"/>
        <v>-561.803024501701+141.064208021719i</v>
      </c>
      <c r="K1776" t="str">
        <f t="shared" si="884"/>
        <v>0.271099799421339-1.07968342496392i</v>
      </c>
      <c r="L1776" t="str">
        <f t="shared" si="885"/>
        <v>0.0552694678670888-0.186930588936943i</v>
      </c>
      <c r="M1776" t="str">
        <f t="shared" si="886"/>
        <v>0.326369267288428-1.26661401390086i</v>
      </c>
      <c r="N1776" t="str">
        <f t="shared" si="887"/>
        <v>-2.04811503276534i</v>
      </c>
      <c r="O1776" t="str">
        <f t="shared" si="888"/>
        <v>-0.459399224258296-0.888229898590942i</v>
      </c>
      <c r="P1776" t="str">
        <f t="shared" si="889"/>
        <v>1.4593992242583+0.888229898590942i</v>
      </c>
      <c r="Q1776" t="str">
        <f t="shared" si="890"/>
        <v>-1.4593992242583+1.1598851341744i</v>
      </c>
      <c r="R1776" t="str">
        <f t="shared" si="891"/>
        <v>-0.316415713954808-0.860104459808962i</v>
      </c>
      <c r="S1776" t="str">
        <f t="shared" si="892"/>
        <v>0.221793962567219i</v>
      </c>
      <c r="T1776" t="str">
        <f t="shared" si="893"/>
        <v>0.190765976362767-0.0701790950165726i</v>
      </c>
      <c r="U1776" t="str">
        <f t="shared" si="894"/>
        <v>0.0000500000000000002-0.000865424042391117i</v>
      </c>
      <c r="V1776" t="str">
        <f t="shared" si="895"/>
        <v>0.00002-0.00969274927478045i</v>
      </c>
      <c r="W1776" t="str">
        <f t="shared" si="896"/>
        <v>0.0000422723521887073-0.000794673195056523i</v>
      </c>
      <c r="X1776" t="str">
        <f t="shared" si="897"/>
        <v>0.0000470381850338893-0.000794135695294493i</v>
      </c>
      <c r="Y1776" t="str">
        <f t="shared" si="898"/>
        <v>0.009+0.82535922195111i</v>
      </c>
      <c r="Z1776" t="str">
        <f t="shared" si="899"/>
        <v>-0.0115482561805443-0.000811258863845561i</v>
      </c>
      <c r="AA1776" t="str">
        <f t="shared" si="900"/>
        <v>0.159656096655822-14.5513747613061i</v>
      </c>
      <c r="AB1776" t="str">
        <f t="shared" si="901"/>
        <v>0.637616832988569-0.234566840270184i</v>
      </c>
      <c r="AC1776" t="str">
        <f t="shared" si="902"/>
        <v>0.910992891510588-0.884169823951547i</v>
      </c>
      <c r="AD1776" t="str">
        <f t="shared" si="903"/>
        <v>0.489097705722649+0.217212004547695i</v>
      </c>
      <c r="AE1776" t="str">
        <f t="shared" si="904"/>
        <v>-0.00547201043897863-0.00290520472306036i</v>
      </c>
      <c r="AF1776" t="str">
        <f t="shared" si="905"/>
        <v>-6.12601908453569-0.850364263997979i</v>
      </c>
      <c r="AG1776" t="str">
        <f t="shared" si="906"/>
        <v>1.01172453097529-0.0256381605400621i</v>
      </c>
      <c r="AH1776" t="str">
        <f t="shared" si="907"/>
        <v>0.030109654084498+0.0229533802351517i</v>
      </c>
      <c r="AI1776">
        <f t="shared" si="908"/>
        <v>-28.436177742053019</v>
      </c>
      <c r="AJ1776">
        <f t="shared" si="909"/>
        <v>37.319225495633781</v>
      </c>
      <c r="AK1776"/>
      <c r="AL1776"/>
      <c r="AM1776"/>
      <c r="AN1776"/>
    </row>
    <row r="1777" spans="1:40" x14ac:dyDescent="0.35">
      <c r="A1777"/>
      <c r="B1777">
        <f t="shared" si="875"/>
        <v>164300</v>
      </c>
      <c r="C1777" s="237" t="str">
        <f t="shared" si="878"/>
        <v>-1.19466544727031E-06+0.006289757633561i</v>
      </c>
      <c r="D1777" s="208" t="str">
        <f t="shared" si="879"/>
        <v>-2.51367036128755+0.0482214751906343i</v>
      </c>
      <c r="E1777" t="str">
        <f t="shared" si="880"/>
        <v>20500</v>
      </c>
      <c r="F1777" t="str">
        <f t="shared" si="881"/>
        <v>0.327868852459016</v>
      </c>
      <c r="G1777" t="str">
        <f t="shared" si="876"/>
        <v>0.327868852459016</v>
      </c>
      <c r="H1777" t="str">
        <f t="shared" si="882"/>
        <v>3.61262324533134+0.898142042333937i</v>
      </c>
      <c r="I1777" t="str">
        <f t="shared" si="883"/>
        <v>645.204591231004i</v>
      </c>
      <c r="J1777" t="str">
        <f t="shared" si="877"/>
        <v>-562.488742408879+141.150118014424i</v>
      </c>
      <c r="K1777" t="str">
        <f t="shared" si="884"/>
        <v>0.27078833401523-1.07910210492107i</v>
      </c>
      <c r="L1777" t="str">
        <f t="shared" si="885"/>
        <v>0.0552076105923593-0.186835093103329i</v>
      </c>
      <c r="M1777" t="str">
        <f t="shared" si="886"/>
        <v>0.325995944607589-1.2659371980244i</v>
      </c>
      <c r="N1777" t="str">
        <f t="shared" si="887"/>
        <v>-2.04936236226154i</v>
      </c>
      <c r="O1777" t="str">
        <f t="shared" si="888"/>
        <v>-0.460506781949226-0.887656185568922i</v>
      </c>
      <c r="P1777" t="str">
        <f t="shared" si="889"/>
        <v>1.46050678194923+0.887656185568922i</v>
      </c>
      <c r="Q1777" t="str">
        <f t="shared" si="890"/>
        <v>-1.46050678194923+1.16170617669262i</v>
      </c>
      <c r="R1777" t="str">
        <f t="shared" si="891"/>
        <v>-0.316393303617409-0.859436091744957i</v>
      </c>
      <c r="S1777" t="str">
        <f t="shared" si="892"/>
        <v>0.221929038062084i</v>
      </c>
      <c r="T1777" t="str">
        <f t="shared" si="893"/>
        <v>0.190733825116795-0.0702168615210965i</v>
      </c>
      <c r="U1777" t="str">
        <f t="shared" si="894"/>
        <v>0.0000499999999999999-0.000864897308342183i</v>
      </c>
      <c r="V1777" t="str">
        <f t="shared" si="895"/>
        <v>0.00002-0.00968684985343242i</v>
      </c>
      <c r="W1777" t="str">
        <f t="shared" si="896"/>
        <v>0.0000422723506899227-0.000794189748921874i</v>
      </c>
      <c r="X1777" t="str">
        <f t="shared" si="897"/>
        <v>0.0000470323703801776-0.000793652611134543i</v>
      </c>
      <c r="Y1777" t="str">
        <f t="shared" si="898"/>
        <v>0.009+0.825861876775685i</v>
      </c>
      <c r="Z1777" t="str">
        <f t="shared" si="899"/>
        <v>-0.0115341958471725-0.000810525321630169i</v>
      </c>
      <c r="AA1777" t="str">
        <f t="shared" si="900"/>
        <v>0.159461356015711-14.5425032700778i</v>
      </c>
      <c r="AB1777" t="str">
        <f t="shared" si="901"/>
        <v>0.637509370557248-0.234693071160339i</v>
      </c>
      <c r="AC1777" t="str">
        <f t="shared" si="902"/>
        <v>0.910718780550539-0.883555815703312i</v>
      </c>
      <c r="AD1777" t="str">
        <f t="shared" si="903"/>
        <v>0.489389590346971+0.217092204265153i</v>
      </c>
      <c r="AE1777" t="str">
        <f t="shared" si="904"/>
        <v>-0.00546875665194403-0.00290064665600707i</v>
      </c>
      <c r="AF1777" t="str">
        <f t="shared" si="905"/>
        <v>-6.12629360661889-0.849920567143303i</v>
      </c>
      <c r="AG1777" t="str">
        <f t="shared" si="906"/>
        <v>1.01171107220163-0.0256380414804989i</v>
      </c>
      <c r="AH1777" t="str">
        <f t="shared" si="907"/>
        <v>0.0300977520224199+0.0229214346575269i</v>
      </c>
      <c r="AI1777">
        <f t="shared" si="908"/>
        <v>-28.442793893828359</v>
      </c>
      <c r="AJ1777">
        <f t="shared" si="909"/>
        <v>37.29167767328709</v>
      </c>
      <c r="AK1777"/>
      <c r="AL1777"/>
      <c r="AM1777"/>
      <c r="AN1777"/>
    </row>
    <row r="1778" spans="1:40" x14ac:dyDescent="0.35">
      <c r="A1778"/>
      <c r="B1778">
        <f t="shared" ref="B1778:B1841" si="910">B1777+100</f>
        <v>164400</v>
      </c>
      <c r="C1778" s="237" t="str">
        <f t="shared" si="878"/>
        <v>-1.19321252505236E-06+0.00628593174719839i</v>
      </c>
      <c r="D1778" s="208" t="str">
        <f t="shared" si="879"/>
        <v>-2.51367035014848+0.0481921433951877i</v>
      </c>
      <c r="E1778" t="str">
        <f t="shared" si="880"/>
        <v>20500</v>
      </c>
      <c r="F1778" t="str">
        <f t="shared" si="881"/>
        <v>0.327868852459016</v>
      </c>
      <c r="G1778" t="str">
        <f t="shared" si="876"/>
        <v>0.327868852459016</v>
      </c>
      <c r="H1778" t="str">
        <f t="shared" si="882"/>
        <v>3.61289732279992+0.897669430896305i</v>
      </c>
      <c r="I1778" t="str">
        <f t="shared" si="883"/>
        <v>645.597290312703i</v>
      </c>
      <c r="J1778" t="str">
        <f t="shared" si="877"/>
        <v>-563.174877800323+141.23602800713i</v>
      </c>
      <c r="K1778" t="str">
        <f t="shared" si="884"/>
        <v>0.270477394491611-1.07852136413007i</v>
      </c>
      <c r="L1778" t="str">
        <f t="shared" si="885"/>
        <v>0.0551458540892568-0.186739683685955i</v>
      </c>
      <c r="M1778" t="str">
        <f t="shared" si="886"/>
        <v>0.325623248580868-1.26526104781602i</v>
      </c>
      <c r="N1778" t="str">
        <f t="shared" si="887"/>
        <v>-2.05060969175774i</v>
      </c>
      <c r="O1778" t="str">
        <f t="shared" si="888"/>
        <v>-0.46161362316958-0.887081091504183i</v>
      </c>
      <c r="P1778" t="str">
        <f t="shared" si="889"/>
        <v>1.46161362316958+0.887081091504183i</v>
      </c>
      <c r="Q1778" t="str">
        <f t="shared" si="890"/>
        <v>-1.46161362316958+1.16352860025356i</v>
      </c>
      <c r="R1778" t="str">
        <f t="shared" si="891"/>
        <v>-0.316370874969009-0.858768441208103i</v>
      </c>
      <c r="S1778" t="str">
        <f t="shared" si="892"/>
        <v>0.222064113556948i</v>
      </c>
      <c r="T1778" t="str">
        <f t="shared" si="893"/>
        <v>0.190701652647559-0.070254617905229i</v>
      </c>
      <c r="U1778" t="str">
        <f t="shared" si="894"/>
        <v>0.0000500000000000002-0.000864371215088937i</v>
      </c>
      <c r="V1778" t="str">
        <f t="shared" si="895"/>
        <v>0.00002-0.0096809576089961i</v>
      </c>
      <c r="W1778" t="str">
        <f t="shared" si="896"/>
        <v>0.0000422723491902263-0.000793706891058659i</v>
      </c>
      <c r="X1778" t="str">
        <f t="shared" si="897"/>
        <v>0.0000470265663297665-0.00079317011474187i</v>
      </c>
      <c r="Y1778" t="str">
        <f t="shared" si="898"/>
        <v>0.009+0.826364531600259i</v>
      </c>
      <c r="Z1778" t="str">
        <f t="shared" si="899"/>
        <v>-0.0115201611887437-0.000809793109922323i</v>
      </c>
      <c r="AA1778" t="str">
        <f t="shared" si="900"/>
        <v>0.159266971735238-14.5336425986066i</v>
      </c>
      <c r="AB1778" t="str">
        <f t="shared" si="901"/>
        <v>0.637401837189219-0.234819268224064i</v>
      </c>
      <c r="AC1778" t="str">
        <f t="shared" si="902"/>
        <v>0.910445183516397-0.882942329350389i</v>
      </c>
      <c r="AD1778" t="str">
        <f t="shared" si="903"/>
        <v>0.489681370746278+0.216972032450308i</v>
      </c>
      <c r="AE1778" t="str">
        <f t="shared" si="904"/>
        <v>-0.00546550586519797-0.00289609338736453i</v>
      </c>
      <c r="AF1778" t="str">
        <f t="shared" si="905"/>
        <v>-6.1265676729484-0.849477287501117i</v>
      </c>
      <c r="AG1778" t="str">
        <f t="shared" si="906"/>
        <v>1.01169761023407-0.0256379171348465i</v>
      </c>
      <c r="AH1778" t="str">
        <f t="shared" si="907"/>
        <v>0.0300858537576477+0.0228895211507606i</v>
      </c>
      <c r="AI1778">
        <f t="shared" si="908"/>
        <v>-28.449407920455492</v>
      </c>
      <c r="AJ1778">
        <f t="shared" si="909"/>
        <v>37.26412304195987</v>
      </c>
      <c r="AK1778"/>
      <c r="AL1778"/>
      <c r="AM1778"/>
      <c r="AN1778"/>
    </row>
    <row r="1779" spans="1:40" x14ac:dyDescent="0.35">
      <c r="A1779"/>
      <c r="B1779">
        <f t="shared" si="910"/>
        <v>164500</v>
      </c>
      <c r="C1779" s="237" t="str">
        <f t="shared" si="878"/>
        <v>-1.19176225173498E-06+0.00628211051236885i</v>
      </c>
      <c r="D1779" s="208" t="str">
        <f t="shared" si="879"/>
        <v>-2.51367033902972+0.0481628472614945i</v>
      </c>
      <c r="E1779" t="str">
        <f t="shared" si="880"/>
        <v>20500</v>
      </c>
      <c r="F1779" t="str">
        <f t="shared" si="881"/>
        <v>0.327868852459016</v>
      </c>
      <c r="G1779" t="str">
        <f t="shared" si="876"/>
        <v>0.327868852459016</v>
      </c>
      <c r="H1779" t="str">
        <f t="shared" si="882"/>
        <v>3.61317094547665+0.897197271836034i</v>
      </c>
      <c r="I1779" t="str">
        <f t="shared" si="883"/>
        <v>645.989989394401i</v>
      </c>
      <c r="J1779" t="str">
        <f t="shared" si="877"/>
        <v>-563.861430676033+141.321937999834i</v>
      </c>
      <c r="K1779" t="str">
        <f t="shared" si="884"/>
        <v>0.270166979691986-1.07794120181628i</v>
      </c>
      <c r="L1779" t="str">
        <f t="shared" si="885"/>
        <v>0.0550841981459435-0.186644360589745i</v>
      </c>
      <c r="M1779" t="str">
        <f t="shared" si="886"/>
        <v>0.32525117783793-1.26458556240602i</v>
      </c>
      <c r="N1779" t="str">
        <f t="shared" si="887"/>
        <v>-2.05185702125395i</v>
      </c>
      <c r="O1779" t="str">
        <f t="shared" si="888"/>
        <v>-0.462719746197311-0.88650461729147i</v>
      </c>
      <c r="P1779" t="str">
        <f t="shared" si="889"/>
        <v>1.46271974619731+0.88650461729147i</v>
      </c>
      <c r="Q1779" t="str">
        <f t="shared" si="890"/>
        <v>-1.46271974619731+1.16535240396248i</v>
      </c>
      <c r="R1779" t="str">
        <f t="shared" si="891"/>
        <v>-0.316348428-0.858101506877251i</v>
      </c>
      <c r="S1779" t="str">
        <f t="shared" si="892"/>
        <v>0.222199189051813i</v>
      </c>
      <c r="T1779" t="str">
        <f t="shared" si="893"/>
        <v>0.190669458952264-0.0702923641594159i</v>
      </c>
      <c r="U1779" t="str">
        <f t="shared" si="894"/>
        <v>0.0000499999999999999-0.000863845761462738i</v>
      </c>
      <c r="V1779" t="str">
        <f t="shared" si="895"/>
        <v>0.00002-0.00967507252838271i</v>
      </c>
      <c r="W1779" t="str">
        <f t="shared" si="896"/>
        <v>0.0000422723476896169-0.000793224620394024i</v>
      </c>
      <c r="X1779" t="str">
        <f t="shared" si="897"/>
        <v>0.0000470207728568785-0.000792688205044678i</v>
      </c>
      <c r="Y1779" t="str">
        <f t="shared" si="898"/>
        <v>0.009+0.826867186424834i</v>
      </c>
      <c r="Z1779" t="str">
        <f t="shared" si="899"/>
        <v>-0.0115061521427684-0.000809062225228016i</v>
      </c>
      <c r="AA1779" t="str">
        <f t="shared" si="900"/>
        <v>0.159072942944789-14.5247927270942i</v>
      </c>
      <c r="AB1779" t="str">
        <f t="shared" si="901"/>
        <v>0.637294232875139-0.234945431429426i</v>
      </c>
      <c r="AC1779" t="str">
        <f t="shared" si="902"/>
        <v>0.910172099333053-0.882329364198582i</v>
      </c>
      <c r="AD1779" t="str">
        <f t="shared" si="903"/>
        <v>0.489973046465681+0.216851489160906i</v>
      </c>
      <c r="AE1779" t="str">
        <f t="shared" si="904"/>
        <v>-0.00546225807012533-0.00289154490994655i</v>
      </c>
      <c r="AF1779" t="str">
        <f t="shared" si="905"/>
        <v>-6.12684128450637-0.84903442457454i</v>
      </c>
      <c r="AG1779" t="str">
        <f t="shared" si="906"/>
        <v>1.01168414508126-0.0256377874887151i</v>
      </c>
      <c r="AH1779" t="str">
        <f t="shared" si="907"/>
        <v>0.0300739592703815+0.0228576396663528i</v>
      </c>
      <c r="AI1779">
        <f t="shared" si="908"/>
        <v>-28.456019826716158</v>
      </c>
      <c r="AJ1779">
        <f t="shared" si="909"/>
        <v>37.23656160756574</v>
      </c>
      <c r="AK1779"/>
      <c r="AL1779"/>
      <c r="AM1779"/>
      <c r="AN1779"/>
    </row>
    <row r="1780" spans="1:40" x14ac:dyDescent="0.35">
      <c r="A1780"/>
      <c r="B1780">
        <f t="shared" si="910"/>
        <v>164600</v>
      </c>
      <c r="C1780" s="237" t="str">
        <f t="shared" si="878"/>
        <v>-1.19031462088294E-06+0.00627829392059444i</v>
      </c>
      <c r="D1780" s="208" t="str">
        <f t="shared" si="879"/>
        <v>-2.51367032793122+0.0481335867245574i</v>
      </c>
      <c r="E1780" t="str">
        <f t="shared" si="880"/>
        <v>20500</v>
      </c>
      <c r="F1780" t="str">
        <f t="shared" si="881"/>
        <v>0.327868852459016</v>
      </c>
      <c r="G1780" t="str">
        <f t="shared" si="876"/>
        <v>0.327868852459016</v>
      </c>
      <c r="H1780" t="str">
        <f t="shared" si="882"/>
        <v>3.61344411434122+0.896725564591738i</v>
      </c>
      <c r="I1780" t="str">
        <f t="shared" si="883"/>
        <v>646.3826884761i</v>
      </c>
      <c r="J1780" t="str">
        <f t="shared" si="877"/>
        <v>-564.548401036009+141.407847992539i</v>
      </c>
      <c r="K1780" t="str">
        <f t="shared" si="884"/>
        <v>0.269857088460987-1.07736161720615i</v>
      </c>
      <c r="L1780" t="str">
        <f t="shared" si="885"/>
        <v>0.0550226425511167-0.186549123719692i</v>
      </c>
      <c r="M1780" t="str">
        <f t="shared" si="886"/>
        <v>0.324879731012104-1.26391074092584i</v>
      </c>
      <c r="N1780" t="str">
        <f t="shared" si="887"/>
        <v>-2.05310435075015i</v>
      </c>
      <c r="O1780" t="str">
        <f t="shared" si="888"/>
        <v>-0.463825149311459-0.885926763827689i</v>
      </c>
      <c r="P1780" t="str">
        <f t="shared" si="889"/>
        <v>1.46382514931146+0.885926763827689i</v>
      </c>
      <c r="Q1780" t="str">
        <f t="shared" si="890"/>
        <v>-1.46382514931146+1.16717758692246i</v>
      </c>
      <c r="R1780" t="str">
        <f t="shared" si="891"/>
        <v>-0.316325962700756-0.857435287434473i</v>
      </c>
      <c r="S1780" t="str">
        <f t="shared" si="892"/>
        <v>0.222334264546677i</v>
      </c>
      <c r="T1780" t="str">
        <f t="shared" si="893"/>
        <v>0.190637244028112-0.0703301002740922i</v>
      </c>
      <c r="U1780" t="str">
        <f t="shared" si="894"/>
        <v>0.00005-0.000863320946297819i</v>
      </c>
      <c r="V1780" t="str">
        <f t="shared" si="895"/>
        <v>0.00002-0.00966919459853556i</v>
      </c>
      <c r="W1780" t="str">
        <f t="shared" si="896"/>
        <v>0.0000422723461880952-0.000792742935857753i</v>
      </c>
      <c r="X1780" t="str">
        <f t="shared" si="897"/>
        <v>0.0000470149899358174-0.00079220688097384i</v>
      </c>
      <c r="Y1780" t="str">
        <f t="shared" si="898"/>
        <v>0.009+0.827369841249408i</v>
      </c>
      <c r="Z1780" t="str">
        <f t="shared" si="899"/>
        <v>-0.0114921686469481-0.000808332664065044i</v>
      </c>
      <c r="AA1780" t="str">
        <f t="shared" si="900"/>
        <v>0.158879268777403-14.5159536357907i</v>
      </c>
      <c r="AB1780" t="str">
        <f t="shared" si="901"/>
        <v>0.637186557605658-0.235071560744453i</v>
      </c>
      <c r="AC1780" t="str">
        <f t="shared" si="902"/>
        <v>0.909899526928339-0.881716919554606i</v>
      </c>
      <c r="AD1780" t="str">
        <f t="shared" si="903"/>
        <v>0.490264617050236+0.216730574455207i</v>
      </c>
      <c r="AE1780" t="str">
        <f t="shared" si="904"/>
        <v>-0.00545901325813899-0.00288700121658621i</v>
      </c>
      <c r="AF1780" t="str">
        <f t="shared" si="905"/>
        <v>-6.12711444227244-0.848591977867181i</v>
      </c>
      <c r="AG1780" t="str">
        <f t="shared" si="906"/>
        <v>1.01167067675189-0.0256376525277471i</v>
      </c>
      <c r="AH1780" t="str">
        <f t="shared" si="907"/>
        <v>0.0300620685408894+0.0228257901559311i</v>
      </c>
      <c r="AI1780">
        <f t="shared" si="908"/>
        <v>-28.462629617384728</v>
      </c>
      <c r="AJ1780">
        <f t="shared" si="909"/>
        <v>37.208993376000649</v>
      </c>
      <c r="AK1780"/>
      <c r="AL1780"/>
      <c r="AM1780"/>
      <c r="AN1780"/>
    </row>
    <row r="1781" spans="1:40" x14ac:dyDescent="0.35">
      <c r="A1781"/>
      <c r="B1781">
        <f t="shared" si="910"/>
        <v>164700</v>
      </c>
      <c r="C1781" s="237" t="str">
        <f t="shared" si="878"/>
        <v>-1.18886962608059E-06+0.00627448196341798i</v>
      </c>
      <c r="D1781" s="208" t="str">
        <f t="shared" si="879"/>
        <v>-2.51367031685292+0.0481043617195379i</v>
      </c>
      <c r="E1781" t="str">
        <f t="shared" si="880"/>
        <v>20500</v>
      </c>
      <c r="F1781" t="str">
        <f t="shared" si="881"/>
        <v>0.327868852459016</v>
      </c>
      <c r="G1781" t="str">
        <f t="shared" si="876"/>
        <v>0.327868852459016</v>
      </c>
      <c r="H1781" t="str">
        <f t="shared" si="882"/>
        <v>3.6137168303707+0.89625430860272i</v>
      </c>
      <c r="I1781" t="str">
        <f t="shared" si="883"/>
        <v>646.775387557799i</v>
      </c>
      <c r="J1781" t="str">
        <f t="shared" si="877"/>
        <v>-565.235788880252+141.493757985245i</v>
      </c>
      <c r="K1781" t="str">
        <f t="shared" si="884"/>
        <v>0.269547719646341-1.07678260952727i</v>
      </c>
      <c r="L1781" t="str">
        <f t="shared" si="885"/>
        <v>0.0549611870940092-0.186453972980864i</v>
      </c>
      <c r="M1781" t="str">
        <f t="shared" si="886"/>
        <v>0.32450890674035-1.26323658250813i</v>
      </c>
      <c r="N1781" t="str">
        <f t="shared" si="887"/>
        <v>-2.05435168024635i</v>
      </c>
      <c r="O1781" t="str">
        <f t="shared" si="888"/>
        <v>-0.464929830792215-0.885347532011878i</v>
      </c>
      <c r="P1781" t="str">
        <f t="shared" si="889"/>
        <v>1.46492983079221+0.885347532011878i</v>
      </c>
      <c r="Q1781" t="str">
        <f t="shared" si="890"/>
        <v>-1.46492983079221+1.16900414823447i</v>
      </c>
      <c r="R1781" t="str">
        <f t="shared" si="891"/>
        <v>-0.31630347906164-0.856769781565024i</v>
      </c>
      <c r="S1781" t="str">
        <f t="shared" si="892"/>
        <v>0.222469340041542i</v>
      </c>
      <c r="T1781" t="str">
        <f t="shared" si="893"/>
        <v>0.190605007872307-0.0703678262396868i</v>
      </c>
      <c r="U1781" t="str">
        <f t="shared" si="894"/>
        <v>0.0000499999999999998-0.00086279676843121i</v>
      </c>
      <c r="V1781" t="str">
        <f t="shared" si="895"/>
        <v>0.00002-0.00966332380642957i</v>
      </c>
      <c r="W1781" t="str">
        <f t="shared" si="896"/>
        <v>0.0000422723446856612-0.000792261836382212i</v>
      </c>
      <c r="X1781" t="str">
        <f t="shared" si="897"/>
        <v>0.0000470092175409627-0.000791726141462782i</v>
      </c>
      <c r="Y1781" t="str">
        <f t="shared" si="898"/>
        <v>0.009+0.827872496073982i</v>
      </c>
      <c r="Z1781" t="str">
        <f t="shared" si="899"/>
        <v>-0.0114782106391728-0.000807604422962855i</v>
      </c>
      <c r="AA1781" t="str">
        <f t="shared" si="900"/>
        <v>0.158685948368762-14.5071253049945i</v>
      </c>
      <c r="AB1781" t="str">
        <f t="shared" si="901"/>
        <v>0.637078811371429-0.235197656137157i</v>
      </c>
      <c r="AC1781" t="str">
        <f t="shared" si="902"/>
        <v>0.909627465232959-0.881104994726147i</v>
      </c>
      <c r="AD1781" t="str">
        <f t="shared" si="903"/>
        <v>0.490556082044947+0.216609288392006i</v>
      </c>
      <c r="AE1781" t="str">
        <f t="shared" si="904"/>
        <v>-0.00545577142067902-0.0028824623001356i</v>
      </c>
      <c r="AF1781" t="str">
        <f t="shared" si="905"/>
        <v>-6.12738714722362-0.848149946883182i</v>
      </c>
      <c r="AG1781" t="str">
        <f t="shared" si="906"/>
        <v>1.01165720525465-0.0256375122376172i</v>
      </c>
      <c r="AH1781" t="str">
        <f t="shared" si="907"/>
        <v>0.0300501815495044+0.0227939725712493i</v>
      </c>
      <c r="AI1781">
        <f t="shared" si="908"/>
        <v>-28.46923729722889</v>
      </c>
      <c r="AJ1781">
        <f t="shared" si="909"/>
        <v>37.181418353144345</v>
      </c>
      <c r="AK1781"/>
      <c r="AL1781"/>
      <c r="AM1781"/>
      <c r="AN1781"/>
    </row>
    <row r="1782" spans="1:40" x14ac:dyDescent="0.35">
      <c r="A1782"/>
      <c r="B1782">
        <f t="shared" si="910"/>
        <v>164800</v>
      </c>
      <c r="C1782" s="237" t="str">
        <f t="shared" si="878"/>
        <v>-1.18742726093165E-06+0.00627067463240264i</v>
      </c>
      <c r="D1782" s="208" t="str">
        <f t="shared" si="879"/>
        <v>-2.51367030579479+0.0480751721817536i</v>
      </c>
      <c r="E1782" t="str">
        <f t="shared" si="880"/>
        <v>20500</v>
      </c>
      <c r="F1782" t="str">
        <f t="shared" si="881"/>
        <v>0.327868852459016</v>
      </c>
      <c r="G1782" t="str">
        <f t="shared" si="876"/>
        <v>0.327868852459016</v>
      </c>
      <c r="H1782" t="str">
        <f t="shared" si="882"/>
        <v>3.61398909453967+0.895783503308957i</v>
      </c>
      <c r="I1782" t="str">
        <f t="shared" si="883"/>
        <v>647.168086639497i</v>
      </c>
      <c r="J1782" t="str">
        <f t="shared" si="877"/>
        <v>-565.923594208761+141.579667977949i</v>
      </c>
      <c r="K1782" t="str">
        <f t="shared" si="884"/>
        <v>0.269238872098872-1.07620417800837i</v>
      </c>
      <c r="L1782" t="str">
        <f t="shared" si="885"/>
        <v>0.0548998315643872-0.186358908278403i</v>
      </c>
      <c r="M1782" t="str">
        <f t="shared" si="886"/>
        <v>0.324138703663259-1.26256308628677i</v>
      </c>
      <c r="N1782" t="str">
        <f t="shared" si="887"/>
        <v>-2.05559900974256i</v>
      </c>
      <c r="O1782" t="str">
        <f t="shared" si="888"/>
        <v>-0.466033788920889-0.884766922745217i</v>
      </c>
      <c r="P1782" t="str">
        <f t="shared" si="889"/>
        <v>1.46603378892089+0.884766922745217i</v>
      </c>
      <c r="Q1782" t="str">
        <f t="shared" si="890"/>
        <v>-1.46603378892089+1.17083208699734i</v>
      </c>
      <c r="R1782" t="str">
        <f t="shared" si="891"/>
        <v>-0.31628097707302-0.856104987957344i</v>
      </c>
      <c r="S1782" t="str">
        <f t="shared" si="892"/>
        <v>0.222604415536406i</v>
      </c>
      <c r="T1782" t="str">
        <f t="shared" si="893"/>
        <v>0.190572750482046-0.070405542046623i</v>
      </c>
      <c r="U1782" t="str">
        <f t="shared" si="894"/>
        <v>0.00005-0.000862273226702796i</v>
      </c>
      <c r="V1782" t="str">
        <f t="shared" si="895"/>
        <v>0.00002-0.00965746013907128i</v>
      </c>
      <c r="W1782" t="str">
        <f t="shared" si="896"/>
        <v>0.0000422723431823151-0.000791781320902373i</v>
      </c>
      <c r="X1782" t="str">
        <f t="shared" si="897"/>
        <v>0.0000470034556467735-0.000791245985447544i</v>
      </c>
      <c r="Y1782" t="str">
        <f t="shared" si="898"/>
        <v>0.009+0.828375150898557i</v>
      </c>
      <c r="Z1782" t="str">
        <f t="shared" si="899"/>
        <v>-0.0114642780575219-0.000806877498462575i</v>
      </c>
      <c r="AA1782" t="str">
        <f t="shared" si="900"/>
        <v>0.158492980857181-14.4983077150519i</v>
      </c>
      <c r="AB1782" t="str">
        <f t="shared" si="901"/>
        <v>0.636970994163083-0.235323717575526i</v>
      </c>
      <c r="AC1782" t="str">
        <f t="shared" si="902"/>
        <v>0.909355913180487-0.880493589021844i</v>
      </c>
      <c r="AD1782" t="str">
        <f t="shared" si="903"/>
        <v>0.490847440994756+0.216487631030625i</v>
      </c>
      <c r="AE1782" t="str">
        <f t="shared" si="904"/>
        <v>-0.00545253254921289-0.0028779281534659i</v>
      </c>
      <c r="AF1782" t="str">
        <f t="shared" si="905"/>
        <v>-6.12765940033446-0.847708331127203i</v>
      </c>
      <c r="AG1782" t="str">
        <f t="shared" si="906"/>
        <v>1.01164373059822-0.0256373666040317i</v>
      </c>
      <c r="AH1782" t="str">
        <f t="shared" si="907"/>
        <v>0.0300382982766267+0.0227621868641887i</v>
      </c>
      <c r="AI1782">
        <f t="shared" si="908"/>
        <v>-28.475842871008968</v>
      </c>
      <c r="AJ1782">
        <f t="shared" si="909"/>
        <v>37.153836544860162</v>
      </c>
      <c r="AK1782"/>
      <c r="AL1782"/>
      <c r="AM1782"/>
      <c r="AN1782"/>
    </row>
    <row r="1783" spans="1:40" x14ac:dyDescent="0.35">
      <c r="A1783"/>
      <c r="B1783">
        <f t="shared" si="910"/>
        <v>164900</v>
      </c>
      <c r="C1783" s="237" t="str">
        <f t="shared" si="878"/>
        <v>-1.18598751905929E-06+0.00626687191913212i</v>
      </c>
      <c r="D1783" s="208" t="str">
        <f t="shared" si="879"/>
        <v>-2.51367029475677+0.0480460180466796i</v>
      </c>
      <c r="E1783" t="str">
        <f t="shared" si="880"/>
        <v>20500</v>
      </c>
      <c r="F1783" t="str">
        <f t="shared" si="881"/>
        <v>0.327868852459016</v>
      </c>
      <c r="G1783" t="str">
        <f t="shared" si="876"/>
        <v>0.327868852459016</v>
      </c>
      <c r="H1783" t="str">
        <f t="shared" si="882"/>
        <v>3.61426090782013+0.895313148151102i</v>
      </c>
      <c r="I1783" t="str">
        <f t="shared" si="883"/>
        <v>647.560785721196i</v>
      </c>
      <c r="J1783" t="str">
        <f t="shared" si="877"/>
        <v>-566.611817021535+141.665577970654i</v>
      </c>
      <c r="K1783" t="str">
        <f t="shared" si="884"/>
        <v>0.268930544672499-1.07562632187927i</v>
      </c>
      <c r="L1783" t="str">
        <f t="shared" si="885"/>
        <v>0.0548385757525474-0.186263929517522i</v>
      </c>
      <c r="M1783" t="str">
        <f t="shared" si="886"/>
        <v>0.323769120425046-1.26189025139679i</v>
      </c>
      <c r="N1783" t="str">
        <f t="shared" si="887"/>
        <v>-2.05684633923876i</v>
      </c>
      <c r="O1783" t="str">
        <f t="shared" si="888"/>
        <v>-0.467137021979892-0.884184936931046i</v>
      </c>
      <c r="P1783" t="str">
        <f t="shared" si="889"/>
        <v>1.46713702197989+0.884184936931046i</v>
      </c>
      <c r="Q1783" t="str">
        <f t="shared" si="890"/>
        <v>-1.46713702197989+1.17266140230771i</v>
      </c>
      <c r="R1783" t="str">
        <f t="shared" si="891"/>
        <v>-0.316258456725232-0.855440905303071i</v>
      </c>
      <c r="S1783" t="str">
        <f t="shared" si="892"/>
        <v>0.22273949103127i</v>
      </c>
      <c r="T1783" t="str">
        <f t="shared" si="893"/>
        <v>0.190540471854535-0.0704432476853131i</v>
      </c>
      <c r="U1783" t="str">
        <f t="shared" si="894"/>
        <v>0.0000500000000000002-0.000861750319955253i</v>
      </c>
      <c r="V1783" t="str">
        <f t="shared" si="895"/>
        <v>0.00002-0.00965160358349884i</v>
      </c>
      <c r="W1783" t="str">
        <f t="shared" si="896"/>
        <v>0.0000422723416780569-0.000791301388355777i</v>
      </c>
      <c r="X1783" t="str">
        <f t="shared" si="897"/>
        <v>0.0000469977042277846-0.000790766411866728i</v>
      </c>
      <c r="Y1783" t="str">
        <f t="shared" si="898"/>
        <v>0.009+0.828877805723131i</v>
      </c>
      <c r="Z1783" t="str">
        <f t="shared" si="899"/>
        <v>-0.0114503708402622-0.000806151887116902i</v>
      </c>
      <c r="AA1783" t="str">
        <f t="shared" si="900"/>
        <v>0.158300365383602-14.489500846357i</v>
      </c>
      <c r="AB1783" t="str">
        <f t="shared" si="901"/>
        <v>0.636863105971283-0.235449745027516i</v>
      </c>
      <c r="AC1783" t="str">
        <f t="shared" si="902"/>
        <v>0.909084869707403-0.879882701751303i</v>
      </c>
      <c r="AD1783" t="str">
        <f t="shared" si="903"/>
        <v>0.491138693444556+0.216365602430929i</v>
      </c>
      <c r="AE1783" t="str">
        <f t="shared" si="904"/>
        <v>-0.00544929663523514-0.00287339876946733i</v>
      </c>
      <c r="AF1783" t="str">
        <f t="shared" si="905"/>
        <v>-6.1279312025769-0.847267130104422i</v>
      </c>
      <c r="AG1783" t="str">
        <f t="shared" si="906"/>
        <v>1.0116302527913-0.0256372156127287i</v>
      </c>
      <c r="AH1783" t="str">
        <f t="shared" si="907"/>
        <v>0.0300264187027204+0.0227304329867563i</v>
      </c>
      <c r="AI1783">
        <f t="shared" si="908"/>
        <v>-28.48244634347871</v>
      </c>
      <c r="AJ1783">
        <f t="shared" si="909"/>
        <v>37.126247956996146</v>
      </c>
      <c r="AK1783"/>
      <c r="AL1783"/>
      <c r="AM1783"/>
      <c r="AN1783"/>
    </row>
    <row r="1784" spans="1:40" x14ac:dyDescent="0.35">
      <c r="A1784"/>
      <c r="B1784">
        <f t="shared" si="910"/>
        <v>165000</v>
      </c>
      <c r="C1784" s="237" t="str">
        <f t="shared" si="878"/>
        <v>-1.18455039410597E-06+0.00626307381521053i</v>
      </c>
      <c r="D1784" s="208" t="str">
        <f t="shared" si="879"/>
        <v>-2.51367028373881+0.0480168992499474i</v>
      </c>
      <c r="E1784" t="str">
        <f t="shared" si="880"/>
        <v>20500</v>
      </c>
      <c r="F1784" t="str">
        <f t="shared" si="881"/>
        <v>0.327868852459016</v>
      </c>
      <c r="G1784" t="str">
        <f t="shared" si="876"/>
        <v>0.327868852459016</v>
      </c>
      <c r="H1784" t="str">
        <f t="shared" si="882"/>
        <v>3.61453227118153+0.89484324257048i</v>
      </c>
      <c r="I1784" t="str">
        <f t="shared" si="883"/>
        <v>647.953484802895i</v>
      </c>
      <c r="J1784" t="str">
        <f t="shared" si="877"/>
        <v>-567.300457318576+141.75148796336i</v>
      </c>
      <c r="K1784" t="str">
        <f t="shared" si="884"/>
        <v>0.26862273622421-1.07504904037093i</v>
      </c>
      <c r="L1784" t="str">
        <f t="shared" si="885"/>
        <v>0.0547774194493179-0.186169036603511i</v>
      </c>
      <c r="M1784" t="str">
        <f t="shared" si="886"/>
        <v>0.323400155673528-1.26121807697444i</v>
      </c>
      <c r="N1784" t="str">
        <f t="shared" si="887"/>
        <v>-2.05809366873496i</v>
      </c>
      <c r="O1784" t="str">
        <f t="shared" si="888"/>
        <v>-0.468239528252789-0.883601575474832i</v>
      </c>
      <c r="P1784" t="str">
        <f t="shared" si="889"/>
        <v>1.46823952825279+0.883601575474832i</v>
      </c>
      <c r="Q1784" t="str">
        <f t="shared" si="890"/>
        <v>-1.46823952825279+1.17449209326013i</v>
      </c>
      <c r="R1784" t="str">
        <f t="shared" si="891"/>
        <v>-0.316235918008623-0.854777532296991i</v>
      </c>
      <c r="S1784" t="str">
        <f t="shared" si="892"/>
        <v>0.222874566526135i</v>
      </c>
      <c r="T1784" t="str">
        <f t="shared" si="893"/>
        <v>0.190508171986971-0.0704809431461662i</v>
      </c>
      <c r="U1784" t="str">
        <f t="shared" si="894"/>
        <v>0.0000499999999999999-0.000861228047034064i</v>
      </c>
      <c r="V1784" t="str">
        <f t="shared" si="895"/>
        <v>0.00002-0.00964575412678155i</v>
      </c>
      <c r="W1784" t="str">
        <f t="shared" si="896"/>
        <v>0.0000422723401728858-0.000790822037682537i</v>
      </c>
      <c r="X1784" t="str">
        <f t="shared" si="897"/>
        <v>0.0000469919632586079-0.000790287419661498i</v>
      </c>
      <c r="Y1784" t="str">
        <f t="shared" si="898"/>
        <v>0.009+0.829380460547705i</v>
      </c>
      <c r="Z1784" t="str">
        <f t="shared" si="899"/>
        <v>-0.0114364889258476-0.000805427585490088i</v>
      </c>
      <c r="AA1784" t="str">
        <f t="shared" si="900"/>
        <v>0.158108101091577-14.4807046793517i</v>
      </c>
      <c r="AB1784" t="str">
        <f t="shared" si="901"/>
        <v>0.636755146786659-0.23557573846107i</v>
      </c>
      <c r="AC1784" t="str">
        <f t="shared" si="902"/>
        <v>0.908814333753021-0.879272332225064i</v>
      </c>
      <c r="AD1784" t="str">
        <f t="shared" si="903"/>
        <v>0.49142983893919+0.216243202653301i</v>
      </c>
      <c r="AE1784" t="str">
        <f t="shared" si="904"/>
        <v>-0.00544606367026745-0.00286887414104888i</v>
      </c>
      <c r="AF1784" t="str">
        <f t="shared" si="905"/>
        <v>-6.12820255492034-0.846826343320533i</v>
      </c>
      <c r="AG1784" t="str">
        <f t="shared" si="906"/>
        <v>1.0116167718426-0.0256370592494786i</v>
      </c>
      <c r="AH1784" t="str">
        <f t="shared" si="907"/>
        <v>0.030014542808315+0.0226987108910839i</v>
      </c>
      <c r="AI1784">
        <f t="shared" si="908"/>
        <v>-28.489047719385066</v>
      </c>
      <c r="AJ1784">
        <f t="shared" si="909"/>
        <v>37.098652595382902</v>
      </c>
      <c r="AK1784"/>
      <c r="AL1784"/>
      <c r="AM1784"/>
      <c r="AN1784"/>
    </row>
    <row r="1785" spans="1:40" x14ac:dyDescent="0.35">
      <c r="A1785"/>
      <c r="B1785">
        <f t="shared" si="910"/>
        <v>165100</v>
      </c>
      <c r="C1785" s="237" t="str">
        <f t="shared" si="878"/>
        <v>-1.18311587973339E-06+0.00625928031226224i</v>
      </c>
      <c r="D1785" s="208" t="str">
        <f t="shared" si="879"/>
        <v>-2.51367027274087+0.0479878157273439i</v>
      </c>
      <c r="E1785" t="str">
        <f t="shared" si="880"/>
        <v>20500</v>
      </c>
      <c r="F1785" t="str">
        <f t="shared" si="881"/>
        <v>0.327868852459016</v>
      </c>
      <c r="G1785" t="str">
        <f t="shared" si="876"/>
        <v>0.327868852459016</v>
      </c>
      <c r="H1785" t="str">
        <f t="shared" si="882"/>
        <v>3.61480318559084+0.894373786009096i</v>
      </c>
      <c r="I1785" t="str">
        <f t="shared" si="883"/>
        <v>648.346183884594i</v>
      </c>
      <c r="J1785" t="str">
        <f t="shared" si="877"/>
        <v>-567.989515099883+141.837397956065i</v>
      </c>
      <c r="K1785" t="str">
        <f t="shared" si="884"/>
        <v>0.26831544561406-1.07447233271542i</v>
      </c>
      <c r="L1785" t="str">
        <f t="shared" si="885"/>
        <v>0.0547163624460542-0.186074229441732i</v>
      </c>
      <c r="M1785" t="str">
        <f t="shared" si="886"/>
        <v>0.323031808060114-1.26054656215715i</v>
      </c>
      <c r="N1785" t="str">
        <f t="shared" si="887"/>
        <v>-2.05934099823117i</v>
      </c>
      <c r="O1785" t="str">
        <f t="shared" si="888"/>
        <v>-0.469341306024275-0.883016839284182i</v>
      </c>
      <c r="P1785" t="str">
        <f t="shared" si="889"/>
        <v>1.46934130602428+0.883016839284182i</v>
      </c>
      <c r="Q1785" t="str">
        <f t="shared" si="890"/>
        <v>-1.46934130602428+1.17632415894699i</v>
      </c>
      <c r="R1785" t="str">
        <f t="shared" si="891"/>
        <v>-0.316213360913523-0.854114867637054i</v>
      </c>
      <c r="S1785" t="str">
        <f t="shared" si="892"/>
        <v>0.223009642020999i</v>
      </c>
      <c r="T1785" t="str">
        <f t="shared" si="893"/>
        <v>0.190475850876552-0.0705186284195817i</v>
      </c>
      <c r="U1785" t="str">
        <f t="shared" si="894"/>
        <v>0.0000500000000000001-0.000860706406787529i</v>
      </c>
      <c r="V1785" t="str">
        <f t="shared" si="895"/>
        <v>0.00002-0.00963991175602031i</v>
      </c>
      <c r="W1785" t="str">
        <f t="shared" si="896"/>
        <v>0.0000422723386668028-0.000790343267825354i</v>
      </c>
      <c r="X1785" t="str">
        <f t="shared" si="897"/>
        <v>0.000046986232713934-0.000789809007775622i</v>
      </c>
      <c r="Y1785" t="str">
        <f t="shared" si="898"/>
        <v>0.009+0.82988311537228i</v>
      </c>
      <c r="Z1785" t="str">
        <f t="shared" si="899"/>
        <v>-0.0114226322529196-0.000804704590157923i</v>
      </c>
      <c r="AA1785" t="str">
        <f t="shared" si="900"/>
        <v>0.157916187127267-14.4719191945256i</v>
      </c>
      <c r="AB1785" t="str">
        <f t="shared" si="901"/>
        <v>0.636647116599846-0.235701697844099i</v>
      </c>
      <c r="AC1785" t="str">
        <f t="shared" si="902"/>
        <v>0.908544304259524-0.878662479754616i</v>
      </c>
      <c r="AD1785" t="str">
        <f t="shared" si="903"/>
        <v>0.491720877023444+0.216120431758655i</v>
      </c>
      <c r="AE1785" t="str">
        <f t="shared" si="904"/>
        <v>-0.00544283364585879-0.00286435426113856i</v>
      </c>
      <c r="AF1785" t="str">
        <f t="shared" si="905"/>
        <v>-6.12847345833171-0.846385970281752i</v>
      </c>
      <c r="AG1785" t="str">
        <f t="shared" si="906"/>
        <v>1.01160328776083-0.0256368975000833i</v>
      </c>
      <c r="AH1785" t="str">
        <f t="shared" si="907"/>
        <v>0.0300026705740071+0.0226670205294304i</v>
      </c>
      <c r="AI1785">
        <f t="shared" si="908"/>
        <v>-28.495647003467461</v>
      </c>
      <c r="AJ1785">
        <f t="shared" si="909"/>
        <v>37.071050465835128</v>
      </c>
      <c r="AK1785"/>
      <c r="AL1785"/>
      <c r="AM1785"/>
      <c r="AN1785"/>
    </row>
    <row r="1786" spans="1:40" x14ac:dyDescent="0.35">
      <c r="A1786"/>
      <c r="B1786">
        <f t="shared" si="910"/>
        <v>165200</v>
      </c>
      <c r="C1786" s="237" t="str">
        <f t="shared" si="878"/>
        <v>-1.18168396962249E-06+0.00625549140193211i</v>
      </c>
      <c r="D1786" s="208" t="str">
        <f t="shared" si="879"/>
        <v>-2.51367026176289+0.0479587674148129i</v>
      </c>
      <c r="E1786" t="str">
        <f t="shared" si="880"/>
        <v>20500</v>
      </c>
      <c r="F1786" t="str">
        <f t="shared" si="881"/>
        <v>0.327868852459016</v>
      </c>
      <c r="G1786" t="str">
        <f t="shared" si="876"/>
        <v>0.327868852459016</v>
      </c>
      <c r="H1786" t="str">
        <f t="shared" si="882"/>
        <v>3.61507365201244+0.893904777909629i</v>
      </c>
      <c r="I1786" t="str">
        <f t="shared" si="883"/>
        <v>648.738882966292i</v>
      </c>
      <c r="J1786" t="str">
        <f t="shared" si="877"/>
        <v>-568.678990365457+141.923307948769i</v>
      </c>
      <c r="K1786" t="str">
        <f t="shared" si="884"/>
        <v>0.268008671705163-1.07389619814595i</v>
      </c>
      <c r="L1786" t="str">
        <f t="shared" si="885"/>
        <v>0.0546554045346397-0.185979507937621i</v>
      </c>
      <c r="M1786" t="str">
        <f t="shared" si="886"/>
        <v>0.322664076239803-1.25987570608357i</v>
      </c>
      <c r="N1786" t="str">
        <f t="shared" si="887"/>
        <v>-2.06058832772737i</v>
      </c>
      <c r="O1786" t="str">
        <f t="shared" si="888"/>
        <v>-0.470442353580155-0.882430729268856i</v>
      </c>
      <c r="P1786" t="str">
        <f t="shared" si="889"/>
        <v>1.47044235358015+0.882430729268856i</v>
      </c>
      <c r="Q1786" t="str">
        <f t="shared" si="890"/>
        <v>-1.47044235358015+1.17815759845851i</v>
      </c>
      <c r="R1786" t="str">
        <f t="shared" si="891"/>
        <v>-0.316190785430247-0.853452910024372i</v>
      </c>
      <c r="S1786" t="str">
        <f t="shared" si="892"/>
        <v>0.223144717515864i</v>
      </c>
      <c r="T1786" t="str">
        <f t="shared" si="893"/>
        <v>0.190443508520481-0.0705563034959516i</v>
      </c>
      <c r="U1786" t="str">
        <f t="shared" si="894"/>
        <v>0.0000499999999999998-0.000860185398066709i</v>
      </c>
      <c r="V1786" t="str">
        <f t="shared" si="895"/>
        <v>0.00002-0.00963407645834715i</v>
      </c>
      <c r="W1786" t="str">
        <f t="shared" si="896"/>
        <v>0.0000422723371598068-0.000789865077729457i</v>
      </c>
      <c r="X1786" t="str">
        <f t="shared" si="897"/>
        <v>0.0000469805125685275-0.000789331175155373i</v>
      </c>
      <c r="Y1786" t="str">
        <f t="shared" si="898"/>
        <v>0.009+0.830385770196854i</v>
      </c>
      <c r="Z1786" t="str">
        <f t="shared" si="899"/>
        <v>-0.0114088007603043-0.00080398289770761i</v>
      </c>
      <c r="AA1786" t="str">
        <f t="shared" si="900"/>
        <v>0.157724622639425-14.4631443724155i</v>
      </c>
      <c r="AB1786" t="str">
        <f t="shared" si="901"/>
        <v>0.636539015401495-0.235827623144488i</v>
      </c>
      <c r="AC1786" t="str">
        <f t="shared" si="902"/>
        <v>0.908274780171945-0.878053143652443i</v>
      </c>
      <c r="AD1786" t="str">
        <f t="shared" si="903"/>
        <v>0.492011807242047+0.215997289808456i</v>
      </c>
      <c r="AE1786" t="str">
        <f t="shared" si="904"/>
        <v>-0.00543960655358455-0.00285983912268319i</v>
      </c>
      <c r="AF1786" t="str">
        <f t="shared" si="905"/>
        <v>-6.12874391377533-0.845946010494816i</v>
      </c>
      <c r="AG1786" t="str">
        <f t="shared" si="906"/>
        <v>1.01158980055472-0.025636730350376i</v>
      </c>
      <c r="AH1786" t="str">
        <f t="shared" si="907"/>
        <v>0.0299908019804546+0.0226353618541781i</v>
      </c>
      <c r="AI1786">
        <f t="shared" si="908"/>
        <v>-28.50224420045933</v>
      </c>
      <c r="AJ1786">
        <f t="shared" si="909"/>
        <v>37.043441574152773</v>
      </c>
      <c r="AK1786"/>
      <c r="AL1786"/>
      <c r="AM1786"/>
      <c r="AN1786"/>
    </row>
    <row r="1787" spans="1:40" x14ac:dyDescent="0.35">
      <c r="A1787"/>
      <c r="B1787">
        <f t="shared" si="910"/>
        <v>165300</v>
      </c>
      <c r="C1787" s="237" t="str">
        <f t="shared" si="878"/>
        <v>-1.18025465747326E-06+0.006251707075885i</v>
      </c>
      <c r="D1787" s="208" t="str">
        <f t="shared" si="879"/>
        <v>-2.51367025080483+0.0479297542484517i</v>
      </c>
      <c r="E1787" t="str">
        <f t="shared" si="880"/>
        <v>20500</v>
      </c>
      <c r="F1787" t="str">
        <f t="shared" si="881"/>
        <v>0.327868852459016</v>
      </c>
      <c r="G1787" t="str">
        <f t="shared" si="876"/>
        <v>0.327868852459016</v>
      </c>
      <c r="H1787" t="str">
        <f t="shared" si="882"/>
        <v>3.61534367140826+0.893436217715434i</v>
      </c>
      <c r="I1787" t="str">
        <f t="shared" si="883"/>
        <v>649.131582047991i</v>
      </c>
      <c r="J1787" t="str">
        <f t="shared" si="877"/>
        <v>-569.368883115296+142.009217941475i</v>
      </c>
      <c r="K1787" t="str">
        <f t="shared" si="884"/>
        <v>0.267702413363689-1.07332063589681i</v>
      </c>
      <c r="L1787" t="str">
        <f t="shared" si="885"/>
        <v>0.0545945455074831-0.18588487199669i</v>
      </c>
      <c r="M1787" t="str">
        <f t="shared" si="886"/>
        <v>0.322296958871172-1.2592055078935i</v>
      </c>
      <c r="N1787" t="str">
        <f t="shared" si="887"/>
        <v>-2.06183565722357i</v>
      </c>
      <c r="O1787" t="str">
        <f t="shared" si="888"/>
        <v>-0.471542669207391-0.881843246340736i</v>
      </c>
      <c r="P1787" t="str">
        <f t="shared" si="889"/>
        <v>1.47154266920739+0.881843246340736i</v>
      </c>
      <c r="Q1787" t="str">
        <f t="shared" si="890"/>
        <v>-1.47154266920739+1.17999241088283i</v>
      </c>
      <c r="R1787" t="str">
        <f t="shared" si="891"/>
        <v>-0.316168191549113-0.852791658163178i</v>
      </c>
      <c r="S1787" t="str">
        <f t="shared" si="892"/>
        <v>0.223279793010728i</v>
      </c>
      <c r="T1787" t="str">
        <f t="shared" si="893"/>
        <v>0.19041114491595-0.0705939683656622i</v>
      </c>
      <c r="U1787" t="str">
        <f t="shared" si="894"/>
        <v>0.00005-0.000859665019725474i</v>
      </c>
      <c r="V1787" t="str">
        <f t="shared" si="895"/>
        <v>0.00002-0.00962824822092527i</v>
      </c>
      <c r="W1787" t="str">
        <f t="shared" si="896"/>
        <v>0.0000422723356518993-0.000789387466342681i</v>
      </c>
      <c r="X1787" t="str">
        <f t="shared" si="897"/>
        <v>0.0000469748027972328-0.000788853920749649i</v>
      </c>
      <c r="Y1787" t="str">
        <f t="shared" si="898"/>
        <v>0.009+0.830888425021429i</v>
      </c>
      <c r="Z1787" t="str">
        <f t="shared" si="899"/>
        <v>-0.0113949943870145-0.00080326250473783i</v>
      </c>
      <c r="AA1787" t="str">
        <f t="shared" si="900"/>
        <v>0.157533406779392-14.4543801936057i</v>
      </c>
      <c r="AB1787" t="str">
        <f t="shared" si="901"/>
        <v>0.636430843182221-0.235953514330106i</v>
      </c>
      <c r="AC1787" t="str">
        <f t="shared" si="902"/>
        <v>0.908005760438148-0.877444323231916i</v>
      </c>
      <c r="AD1787" t="str">
        <f t="shared" si="903"/>
        <v>0.492302629139688+0.215873776864671i</v>
      </c>
      <c r="AE1787" t="str">
        <f t="shared" si="904"/>
        <v>-0.00543638238504769-0.00285532871864831i</v>
      </c>
      <c r="AF1787" t="str">
        <f t="shared" si="905"/>
        <v>-6.12901392221309-0.845506463466982i</v>
      </c>
      <c r="AG1787" t="str">
        <f t="shared" si="906"/>
        <v>1.01157631023298-0.0256365577862223i</v>
      </c>
      <c r="AH1787" t="str">
        <f t="shared" si="907"/>
        <v>0.0299789370083854+0.0226037348178359i</v>
      </c>
      <c r="AI1787">
        <f t="shared" si="908"/>
        <v>-28.508839315085982</v>
      </c>
      <c r="AJ1787">
        <f t="shared" si="909"/>
        <v>37.015825926117202</v>
      </c>
      <c r="AK1787"/>
      <c r="AL1787"/>
      <c r="AM1787"/>
      <c r="AN1787"/>
    </row>
    <row r="1788" spans="1:40" x14ac:dyDescent="0.35">
      <c r="A1788"/>
      <c r="B1788">
        <f t="shared" si="910"/>
        <v>165400</v>
      </c>
      <c r="C1788" s="237" t="str">
        <f t="shared" si="878"/>
        <v>-1.17882793700472E-06+0.00624792732580602i</v>
      </c>
      <c r="D1788" s="208" t="str">
        <f t="shared" si="879"/>
        <v>-2.51367023986664+0.0479007761645128i</v>
      </c>
      <c r="E1788" t="str">
        <f t="shared" si="880"/>
        <v>20500</v>
      </c>
      <c r="F1788" t="str">
        <f t="shared" si="881"/>
        <v>0.327868852459016</v>
      </c>
      <c r="G1788" t="str">
        <f t="shared" si="876"/>
        <v>0.327868852459016</v>
      </c>
      <c r="H1788" t="str">
        <f t="shared" si="882"/>
        <v>3.61561324473768+0.89296810487055i</v>
      </c>
      <c r="I1788" t="str">
        <f t="shared" si="883"/>
        <v>649.52428112969i</v>
      </c>
      <c r="J1788" t="str">
        <f t="shared" si="877"/>
        <v>-570.059193349402+142.09512793418i</v>
      </c>
      <c r="K1788" t="str">
        <f t="shared" si="884"/>
        <v>0.267396669458833-1.07274564520345i</v>
      </c>
      <c r="L1788" t="str">
        <f t="shared" si="885"/>
        <v>0.0545337851575164-0.185790321524525i</v>
      </c>
      <c r="M1788" t="str">
        <f t="shared" si="886"/>
        <v>0.321930454616349-1.25853596672797i</v>
      </c>
      <c r="N1788" t="str">
        <f t="shared" si="887"/>
        <v>-2.06308298671977i</v>
      </c>
      <c r="O1788" t="str">
        <f t="shared" si="888"/>
        <v>-0.472642251194081-0.881254391413848i</v>
      </c>
      <c r="P1788" t="str">
        <f t="shared" si="889"/>
        <v>1.47264225119408+0.881254391413848i</v>
      </c>
      <c r="Q1788" t="str">
        <f t="shared" si="890"/>
        <v>-1.47264225119408+1.18182859530592i</v>
      </c>
      <c r="R1788" t="str">
        <f t="shared" si="891"/>
        <v>-0.316145579260417-0.852131110760845i</v>
      </c>
      <c r="S1788" t="str">
        <f t="shared" si="892"/>
        <v>0.223414868505593i</v>
      </c>
      <c r="T1788" t="str">
        <f t="shared" si="893"/>
        <v>0.190378760060159-0.0706316230190906i</v>
      </c>
      <c r="U1788" t="str">
        <f t="shared" si="894"/>
        <v>0.0000500000000000002-0.000859145270620443i</v>
      </c>
      <c r="V1788" t="str">
        <f t="shared" si="895"/>
        <v>0.00002-0.00962242703094896i</v>
      </c>
      <c r="W1788" t="str">
        <f t="shared" si="896"/>
        <v>0.0000422723341430792-0.000788910432615344i</v>
      </c>
      <c r="X1788" t="str">
        <f t="shared" si="897"/>
        <v>0.0000469691033749666-0.000788377243509799i</v>
      </c>
      <c r="Y1788" t="str">
        <f t="shared" si="898"/>
        <v>0.009+0.831391079846003i</v>
      </c>
      <c r="Z1788" t="str">
        <f t="shared" si="899"/>
        <v>-0.0113812130722463-0.000802543407858564i</v>
      </c>
      <c r="AA1788" t="str">
        <f t="shared" si="900"/>
        <v>0.157342538701086-14.4456266387276i</v>
      </c>
      <c r="AB1788" t="str">
        <f t="shared" si="901"/>
        <v>0.636322599932665-0.236079371368788i</v>
      </c>
      <c r="AC1788" t="str">
        <f t="shared" si="902"/>
        <v>0.907737244008831-0.876836017807408i</v>
      </c>
      <c r="AD1788" t="str">
        <f t="shared" si="903"/>
        <v>0.492593342260994+0.215749892989824i</v>
      </c>
      <c r="AE1788" t="str">
        <f t="shared" si="904"/>
        <v>-0.00543316113187713-0.00285082304201809i</v>
      </c>
      <c r="AF1788" t="str">
        <f t="shared" si="905"/>
        <v>-6.12928348460432-0.845067328706037i</v>
      </c>
      <c r="AG1788" t="str">
        <f t="shared" si="906"/>
        <v>1.01156281680435-0.0256363797935187i</v>
      </c>
      <c r="AH1788" t="str">
        <f t="shared" si="907"/>
        <v>0.0299670756385864+0.022572139373035i</v>
      </c>
      <c r="AI1788">
        <f t="shared" si="908"/>
        <v>-28.515432352067151</v>
      </c>
      <c r="AJ1788">
        <f t="shared" si="909"/>
        <v>36.98820352749641</v>
      </c>
      <c r="AK1788"/>
      <c r="AL1788"/>
      <c r="AM1788"/>
      <c r="AN1788"/>
    </row>
    <row r="1789" spans="1:40" x14ac:dyDescent="0.35">
      <c r="A1789"/>
      <c r="B1789">
        <f t="shared" si="910"/>
        <v>165500</v>
      </c>
      <c r="C1789" s="237" t="str">
        <f t="shared" si="878"/>
        <v>-1.17740380195487E-06+0.00624415214340031i</v>
      </c>
      <c r="D1789" s="208" t="str">
        <f t="shared" si="879"/>
        <v>-2.51367022894827+0.0478718330994024i</v>
      </c>
      <c r="E1789" t="str">
        <f t="shared" si="880"/>
        <v>20500</v>
      </c>
      <c r="F1789" t="str">
        <f t="shared" si="881"/>
        <v>0.327868852459016</v>
      </c>
      <c r="G1789" t="str">
        <f t="shared" si="876"/>
        <v>0.327868852459016</v>
      </c>
      <c r="H1789" t="str">
        <f t="shared" si="882"/>
        <v>3.6158823729576+0.892500438819679i</v>
      </c>
      <c r="I1789" t="str">
        <f t="shared" si="883"/>
        <v>649.916980211388i</v>
      </c>
      <c r="J1789" t="str">
        <f t="shared" si="877"/>
        <v>-570.749921067773+142.181037926885i</v>
      </c>
      <c r="K1789" t="str">
        <f t="shared" si="884"/>
        <v>0.267091438862827-1.07217122530241i</v>
      </c>
      <c r="L1789" t="str">
        <f t="shared" si="885"/>
        <v>0.0544731232781952-0.185695856426787i</v>
      </c>
      <c r="M1789" t="str">
        <f t="shared" si="886"/>
        <v>0.321564562141022-1.2578670817292i</v>
      </c>
      <c r="N1789" t="str">
        <f t="shared" si="887"/>
        <v>-2.06433031621598i</v>
      </c>
      <c r="O1789" t="str">
        <f t="shared" si="888"/>
        <v>-0.473741097829469-0.880664165404344i</v>
      </c>
      <c r="P1789" t="str">
        <f t="shared" si="889"/>
        <v>1.47374109782947+0.880664165404344i</v>
      </c>
      <c r="Q1789" t="str">
        <f t="shared" si="890"/>
        <v>-1.47374109782947+1.18366615081164i</v>
      </c>
      <c r="R1789" t="str">
        <f t="shared" si="891"/>
        <v>-0.316122948554451-0.85147126652786i</v>
      </c>
      <c r="S1789" t="str">
        <f t="shared" si="892"/>
        <v>0.223549944000457i</v>
      </c>
      <c r="T1789" t="str">
        <f t="shared" si="893"/>
        <v>0.190346353950301-0.0706692674466069i</v>
      </c>
      <c r="U1789" t="str">
        <f t="shared" si="894"/>
        <v>0.0000499999999999999-0.000858626149611001i</v>
      </c>
      <c r="V1789" t="str">
        <f t="shared" si="895"/>
        <v>0.00002-0.00961661287564324i</v>
      </c>
      <c r="W1789" t="str">
        <f t="shared" si="896"/>
        <v>0.0000422723326333464-0.000788433975500339i</v>
      </c>
      <c r="X1789" t="str">
        <f t="shared" si="897"/>
        <v>0.0000469634142767233-0.000787901142389778i</v>
      </c>
      <c r="Y1789" t="str">
        <f t="shared" si="898"/>
        <v>0.009+0.831893734670577i</v>
      </c>
      <c r="Z1789" t="str">
        <f t="shared" si="899"/>
        <v>-0.0113674567553805-0.000801825603691156i</v>
      </c>
      <c r="AA1789" t="str">
        <f t="shared" si="900"/>
        <v>0.157152017560989-14.4368836884595i</v>
      </c>
      <c r="AB1789" t="str">
        <f t="shared" si="901"/>
        <v>0.636214285643445-0.236205194228347i</v>
      </c>
      <c r="AC1789" t="str">
        <f t="shared" si="902"/>
        <v>0.907469229837508-0.876228226694221i</v>
      </c>
      <c r="AD1789" t="str">
        <f t="shared" si="903"/>
        <v>0.492883946150539+0.21562563824696i</v>
      </c>
      <c r="AE1789" t="str">
        <f t="shared" si="904"/>
        <v>-0.00542994278572886-0.00284632208579546i</v>
      </c>
      <c r="AF1789" t="str">
        <f t="shared" si="905"/>
        <v>-6.12955260190587-0.844628605720277i</v>
      </c>
      <c r="AG1789" t="str">
        <f t="shared" si="906"/>
        <v>1.01154932027758-0.0256361963581931i</v>
      </c>
      <c r="AH1789" t="str">
        <f t="shared" si="907"/>
        <v>0.0299552178519112+0.0225405754725315i</v>
      </c>
      <c r="AI1789">
        <f t="shared" si="908"/>
        <v>-28.522023316115149</v>
      </c>
      <c r="AJ1789">
        <f t="shared" si="909"/>
        <v>36.960574384041351</v>
      </c>
      <c r="AK1789"/>
      <c r="AL1789"/>
      <c r="AM1789"/>
      <c r="AN1789"/>
    </row>
    <row r="1790" spans="1:40" x14ac:dyDescent="0.35">
      <c r="A1790"/>
      <c r="B1790">
        <f t="shared" si="910"/>
        <v>165600</v>
      </c>
      <c r="C1790" s="237" t="str">
        <f t="shared" si="878"/>
        <v>-1.17598224608068E-06+0.00624038152039321i</v>
      </c>
      <c r="D1790" s="208" t="str">
        <f t="shared" si="879"/>
        <v>-2.51367021804968+0.0478429249896813i</v>
      </c>
      <c r="E1790" t="str">
        <f t="shared" si="880"/>
        <v>20500</v>
      </c>
      <c r="F1790" t="str">
        <f t="shared" si="881"/>
        <v>0.327868852459016</v>
      </c>
      <c r="G1790" t="str">
        <f t="shared" si="876"/>
        <v>0.327868852459016</v>
      </c>
      <c r="H1790" t="str">
        <f t="shared" si="882"/>
        <v>3.61615105702243+0.892033219008211i</v>
      </c>
      <c r="I1790" t="str">
        <f t="shared" si="883"/>
        <v>650.309679293087i</v>
      </c>
      <c r="J1790" t="str">
        <f t="shared" si="877"/>
        <v>-571.441066270411+142.26694791959i</v>
      </c>
      <c r="K1790" t="str">
        <f t="shared" si="884"/>
        <v>0.26678672045092-1.07159737543134i</v>
      </c>
      <c r="L1790" t="str">
        <f t="shared" si="885"/>
        <v>0.0544125596634947-0.18560147660921i</v>
      </c>
      <c r="M1790" t="str">
        <f t="shared" si="886"/>
        <v>0.321199280114415-1.25719885204055i</v>
      </c>
      <c r="N1790" t="str">
        <f t="shared" si="887"/>
        <v>-2.06557764571218i</v>
      </c>
      <c r="O1790" t="str">
        <f t="shared" si="888"/>
        <v>-0.474839207403918-0.880072569230526i</v>
      </c>
      <c r="P1790" t="str">
        <f t="shared" si="889"/>
        <v>1.47483920740392+0.880072569230526i</v>
      </c>
      <c r="Q1790" t="str">
        <f t="shared" si="890"/>
        <v>-1.47483920740392+1.18550507648165i</v>
      </c>
      <c r="R1790" t="str">
        <f t="shared" si="891"/>
        <v>-0.316100299421506-0.85081212417784i</v>
      </c>
      <c r="S1790" t="str">
        <f t="shared" si="892"/>
        <v>0.22368501949532i</v>
      </c>
      <c r="T1790" t="str">
        <f t="shared" si="893"/>
        <v>0.190313926583575-0.0707069016385761i</v>
      </c>
      <c r="U1790" t="str">
        <f t="shared" si="894"/>
        <v>0.0000500000000000001-0.000858107655559306i</v>
      </c>
      <c r="V1790" t="str">
        <f t="shared" si="895"/>
        <v>0.00002-0.00961080574226421i</v>
      </c>
      <c r="W1790" t="str">
        <f t="shared" si="896"/>
        <v>0.0000422723311227016-0.000787958093953078i</v>
      </c>
      <c r="X1790" t="str">
        <f t="shared" si="897"/>
        <v>0.0000469577354775723-0.000787425616346014i</v>
      </c>
      <c r="Y1790" t="str">
        <f t="shared" si="898"/>
        <v>0.009+0.832396389495152i</v>
      </c>
      <c r="Z1790" t="str">
        <f t="shared" si="899"/>
        <v>-0.0113537253759805-0.000801109088868205i</v>
      </c>
      <c r="AA1790" t="str">
        <f t="shared" si="900"/>
        <v>0.156961842518142-14.4281513235267i</v>
      </c>
      <c r="AB1790" t="str">
        <f t="shared" si="901"/>
        <v>0.636105900305198-0.23633098287658i</v>
      </c>
      <c r="AC1790" t="str">
        <f t="shared" si="902"/>
        <v>0.90720171688051-0.875620949208605i</v>
      </c>
      <c r="AD1790" t="str">
        <f t="shared" si="903"/>
        <v>0.493174440352867+0.21550101269966i</v>
      </c>
      <c r="AE1790" t="str">
        <f t="shared" si="904"/>
        <v>-0.00542672733828534-0.0028418258430018i</v>
      </c>
      <c r="AF1790" t="str">
        <f t="shared" si="905"/>
        <v>-6.12982127507211-0.84419029401853i</v>
      </c>
      <c r="AG1790" t="str">
        <f t="shared" si="906"/>
        <v>1.01153582066141-0.0256360074662058i</v>
      </c>
      <c r="AH1790" t="str">
        <f t="shared" si="907"/>
        <v>0.0299433636292778+0.0225090430692049i</v>
      </c>
      <c r="AI1790">
        <f t="shared" si="908"/>
        <v>-28.528612211935421</v>
      </c>
      <c r="AJ1790">
        <f t="shared" si="909"/>
        <v>36.932938501486618</v>
      </c>
      <c r="AK1790"/>
      <c r="AL1790"/>
      <c r="AM1790"/>
      <c r="AN1790"/>
    </row>
    <row r="1791" spans="1:40" x14ac:dyDescent="0.35">
      <c r="A1791"/>
      <c r="B1791">
        <f t="shared" si="910"/>
        <v>165700</v>
      </c>
      <c r="C1791" s="237" t="str">
        <f t="shared" si="878"/>
        <v>-1.17456326315785E-06+0.00623661544852988i</v>
      </c>
      <c r="D1791" s="208" t="str">
        <f t="shared" si="879"/>
        <v>-2.51367020717081+0.0478140517720624i</v>
      </c>
      <c r="E1791" t="str">
        <f t="shared" si="880"/>
        <v>20500</v>
      </c>
      <c r="F1791" t="str">
        <f t="shared" si="881"/>
        <v>0.327868852459016</v>
      </c>
      <c r="G1791" t="str">
        <f t="shared" si="876"/>
        <v>0.327868852459016</v>
      </c>
      <c r="H1791" t="str">
        <f t="shared" si="882"/>
        <v>3.61641929788407+0.891566444882198i</v>
      </c>
      <c r="I1791" t="str">
        <f t="shared" si="883"/>
        <v>650.702378374786i</v>
      </c>
      <c r="J1791" t="str">
        <f t="shared" si="877"/>
        <v>-572.132628957315+142.352857912295i</v>
      </c>
      <c r="K1791" t="str">
        <f t="shared" si="884"/>
        <v>0.266482513101371-1.07102409482902i</v>
      </c>
      <c r="L1791" t="str">
        <f t="shared" si="885"/>
        <v>0.0543520941079106-0.185507181977608i</v>
      </c>
      <c r="M1791" t="str">
        <f t="shared" si="886"/>
        <v>0.320834607209282-1.25653127680663i</v>
      </c>
      <c r="N1791" t="str">
        <f t="shared" si="887"/>
        <v>-2.06682497520838i</v>
      </c>
      <c r="O1791" t="str">
        <f t="shared" si="888"/>
        <v>-0.475936578208964-0.879479603812813i</v>
      </c>
      <c r="P1791" t="str">
        <f t="shared" si="889"/>
        <v>1.47593657820896+0.879479603812813i</v>
      </c>
      <c r="Q1791" t="str">
        <f t="shared" si="890"/>
        <v>-1.47593657820896+1.18734537139557i</v>
      </c>
      <c r="R1791" t="str">
        <f t="shared" si="891"/>
        <v>-0.316077631851836-0.850153682427481i</v>
      </c>
      <c r="S1791" t="str">
        <f t="shared" si="892"/>
        <v>0.223820094990184i</v>
      </c>
      <c r="T1791" t="str">
        <f t="shared" si="893"/>
        <v>0.190281477957174-0.0707445255853503i</v>
      </c>
      <c r="U1791" t="str">
        <f t="shared" si="894"/>
        <v>0.0000499999999999998-0.000857589787330238i</v>
      </c>
      <c r="V1791" t="str">
        <f t="shared" si="895"/>
        <v>0.00002-0.00960500561809867i</v>
      </c>
      <c r="W1791" t="str">
        <f t="shared" si="896"/>
        <v>0.000042272329611144-0.000787482786931491i</v>
      </c>
      <c r="X1791" t="str">
        <f t="shared" si="897"/>
        <v>0.0000469520669526587-0.000786950664337503i</v>
      </c>
      <c r="Y1791" t="str">
        <f t="shared" si="898"/>
        <v>0.009+0.832899044319726i</v>
      </c>
      <c r="Z1791" t="str">
        <f t="shared" si="899"/>
        <v>-0.0113400188737931-0.000800393860033567i</v>
      </c>
      <c r="AA1791" t="str">
        <f t="shared" si="900"/>
        <v>0.156772012734138-14.4194295247011i</v>
      </c>
      <c r="AB1791" t="str">
        <f t="shared" si="901"/>
        <v>0.635997443908544-0.236456737281239i</v>
      </c>
      <c r="AC1791" t="str">
        <f t="shared" si="902"/>
        <v>0.90693470409698-0.87501418466777i</v>
      </c>
      <c r="AD1791" t="str">
        <f t="shared" si="903"/>
        <v>0.493464824412445+0.215376016412041i</v>
      </c>
      <c r="AE1791" t="str">
        <f t="shared" si="904"/>
        <v>-0.00542351478125546-0.00283733430667719i</v>
      </c>
      <c r="AF1791" t="str">
        <f t="shared" si="905"/>
        <v>-6.13008950505488-0.843752393110136i</v>
      </c>
      <c r="AG1791" t="str">
        <f t="shared" si="906"/>
        <v>1.0115223179646-0.025635813103547i</v>
      </c>
      <c r="AH1791" t="str">
        <f t="shared" si="907"/>
        <v>0.0299315129516667+0.0224775421160579i</v>
      </c>
      <c r="AI1791">
        <f t="shared" si="908"/>
        <v>-28.53519904422685</v>
      </c>
      <c r="AJ1791">
        <f t="shared" si="909"/>
        <v>36.905295885552178</v>
      </c>
      <c r="AK1791"/>
      <c r="AL1791"/>
      <c r="AM1791"/>
      <c r="AN1791"/>
    </row>
    <row r="1792" spans="1:40" x14ac:dyDescent="0.35">
      <c r="A1792"/>
      <c r="B1792">
        <f t="shared" si="910"/>
        <v>165800</v>
      </c>
      <c r="C1792" s="237" t="str">
        <f t="shared" si="878"/>
        <v>-1.17314684698092E-06+0.00623285391957542i</v>
      </c>
      <c r="D1792" s="208" t="str">
        <f t="shared" si="879"/>
        <v>-2.51367019631162+0.0477852133834116i</v>
      </c>
      <c r="E1792" t="str">
        <f t="shared" si="880"/>
        <v>20500</v>
      </c>
      <c r="F1792" t="str">
        <f t="shared" si="881"/>
        <v>0.327868852459016</v>
      </c>
      <c r="G1792" t="str">
        <f t="shared" si="876"/>
        <v>0.327868852459016</v>
      </c>
      <c r="H1792" t="str">
        <f t="shared" si="882"/>
        <v>3.61668709649198+0.891100115888387i</v>
      </c>
      <c r="I1792" t="str">
        <f t="shared" si="883"/>
        <v>651.095077456485i</v>
      </c>
      <c r="J1792" t="str">
        <f t="shared" si="877"/>
        <v>-572.824609128486+142.438767905i</v>
      </c>
      <c r="K1792" t="str">
        <f t="shared" si="884"/>
        <v>0.266178815695441-1.07045138273533i</v>
      </c>
      <c r="L1792" t="str">
        <f t="shared" si="885"/>
        <v>0.0542917264064564-0.185412972437867i</v>
      </c>
      <c r="M1792" t="str">
        <f t="shared" si="886"/>
        <v>0.320470542101897-1.2558643551732i</v>
      </c>
      <c r="N1792" t="str">
        <f t="shared" si="887"/>
        <v>-2.06807230470459i</v>
      </c>
      <c r="O1792" t="str">
        <f t="shared" si="888"/>
        <v>-0.477033208537295-0.878885270073753i</v>
      </c>
      <c r="P1792" t="str">
        <f t="shared" si="889"/>
        <v>1.4770332085373+0.878885270073753i</v>
      </c>
      <c r="Q1792" t="str">
        <f t="shared" si="890"/>
        <v>-1.4770332085373+1.18918703463084i</v>
      </c>
      <c r="R1792" t="str">
        <f t="shared" si="891"/>
        <v>-0.31605494583573-0.849495939996578i</v>
      </c>
      <c r="S1792" t="str">
        <f t="shared" si="892"/>
        <v>0.223955170485049i</v>
      </c>
      <c r="T1792" t="str">
        <f t="shared" si="893"/>
        <v>0.190249008068291-0.0707821392772838i</v>
      </c>
      <c r="U1792" t="str">
        <f t="shared" si="894"/>
        <v>0.00005-0.000857072543791441i</v>
      </c>
      <c r="V1792" t="str">
        <f t="shared" si="895"/>
        <v>0.00002-0.00959921249046409i</v>
      </c>
      <c r="W1792" t="str">
        <f t="shared" si="896"/>
        <v>0.0000422723280986747-0.000787008053396037i</v>
      </c>
      <c r="X1792" t="str">
        <f t="shared" si="897"/>
        <v>0.0000469464086772025-0.000786476285325717i</v>
      </c>
      <c r="Y1792" t="str">
        <f t="shared" si="898"/>
        <v>0.009+0.8334016991443i</v>
      </c>
      <c r="Z1792" t="str">
        <f t="shared" si="899"/>
        <v>-0.0113263371887464-0.000799679913842269i</v>
      </c>
      <c r="AA1792" t="str">
        <f t="shared" si="900"/>
        <v>0.156582527373104-14.4107182728013i</v>
      </c>
      <c r="AB1792" t="str">
        <f t="shared" si="901"/>
        <v>0.635888916444099-0.236582457410084i</v>
      </c>
      <c r="AC1792" t="str">
        <f t="shared" si="902"/>
        <v>0.906668190448822-0.874407932389862i</v>
      </c>
      <c r="AD1792" t="str">
        <f t="shared" si="903"/>
        <v>0.493755097873719+0.215250649448746i</v>
      </c>
      <c r="AE1792" t="str">
        <f t="shared" si="904"/>
        <v>-0.00542030510637457-0.00283284746987999i</v>
      </c>
      <c r="AF1792" t="str">
        <f t="shared" si="905"/>
        <v>-6.1303572928036-0.843314902504975i</v>
      </c>
      <c r="AG1792" t="str">
        <f t="shared" si="906"/>
        <v>1.01150881219591-0.0256356132562397i</v>
      </c>
      <c r="AH1792" t="str">
        <f t="shared" si="907"/>
        <v>0.0299196658001236+0.0224460725662161i</v>
      </c>
      <c r="AI1792">
        <f t="shared" si="908"/>
        <v>-28.541783817681235</v>
      </c>
      <c r="AJ1792">
        <f t="shared" si="909"/>
        <v>36.877646541940862</v>
      </c>
      <c r="AK1792"/>
      <c r="AL1792"/>
      <c r="AM1792"/>
      <c r="AN1792"/>
    </row>
    <row r="1793" spans="1:40" x14ac:dyDescent="0.35">
      <c r="A1793"/>
      <c r="B1793">
        <f t="shared" si="910"/>
        <v>165900</v>
      </c>
      <c r="C1793" s="237" t="str">
        <f t="shared" si="878"/>
        <v>-1.17173299136305E-06+0.00622909692531476i</v>
      </c>
      <c r="D1793" s="208" t="str">
        <f t="shared" si="879"/>
        <v>-2.51367018547205+0.0477564097607465i</v>
      </c>
      <c r="E1793" t="str">
        <f t="shared" si="880"/>
        <v>20500</v>
      </c>
      <c r="F1793" t="str">
        <f t="shared" si="881"/>
        <v>0.327868852459016</v>
      </c>
      <c r="G1793" t="str">
        <f t="shared" si="876"/>
        <v>0.327868852459016</v>
      </c>
      <c r="H1793" t="str">
        <f t="shared" si="882"/>
        <v>3.61695445379311+0.89063423147418i</v>
      </c>
      <c r="I1793" t="str">
        <f t="shared" si="883"/>
        <v>651.487776538183i</v>
      </c>
      <c r="J1793" t="str">
        <f t="shared" si="877"/>
        <v>-573.517006783922+142.524677897706i</v>
      </c>
      <c r="K1793" t="str">
        <f t="shared" si="884"/>
        <v>0.265875627117383-1.06987923839128i</v>
      </c>
      <c r="L1793" t="str">
        <f t="shared" si="885"/>
        <v>0.0542314563546612-0.185318847895949i</v>
      </c>
      <c r="M1793" t="str">
        <f t="shared" si="886"/>
        <v>0.320107083472044-1.25519808628723i</v>
      </c>
      <c r="N1793" t="str">
        <f t="shared" si="887"/>
        <v>-2.06931963420079i</v>
      </c>
      <c r="O1793" t="str">
        <f t="shared" si="888"/>
        <v>-0.478129096682719-0.878289568938039i</v>
      </c>
      <c r="P1793" t="str">
        <f t="shared" si="889"/>
        <v>1.47812909668272+0.878289568938039i</v>
      </c>
      <c r="Q1793" t="str">
        <f t="shared" si="890"/>
        <v>-1.47812909668272+1.19103006526275i</v>
      </c>
      <c r="R1793" t="str">
        <f t="shared" si="891"/>
        <v>-0.316032241363423-0.848838895608027i</v>
      </c>
      <c r="S1793" t="str">
        <f t="shared" si="892"/>
        <v>0.224090245979913i</v>
      </c>
      <c r="T1793" t="str">
        <f t="shared" si="893"/>
        <v>0.19021651691412-0.0708197427047127i</v>
      </c>
      <c r="U1793" t="str">
        <f t="shared" si="894"/>
        <v>0.0000500000000000002-0.000856555923813269i</v>
      </c>
      <c r="V1793" t="str">
        <f t="shared" si="895"/>
        <v>0.00002-0.00959342634670861i</v>
      </c>
      <c r="W1793" t="str">
        <f t="shared" si="896"/>
        <v>0.0000422723265852928-0.000786533892309659i</v>
      </c>
      <c r="X1793" t="str">
        <f t="shared" si="897"/>
        <v>0.0000469407606264977-0.000786002478274646i</v>
      </c>
      <c r="Y1793" t="str">
        <f t="shared" si="898"/>
        <v>0.009+0.833904353968875i</v>
      </c>
      <c r="Z1793" t="str">
        <f t="shared" si="899"/>
        <v>-0.0113126802609499-0.000798967246960476i</v>
      </c>
      <c r="AA1793" t="str">
        <f t="shared" si="900"/>
        <v>0.156393385601699-14.4020175486922i</v>
      </c>
      <c r="AB1793" t="str">
        <f t="shared" si="901"/>
        <v>0.635780317902484-0.236708143230816i</v>
      </c>
      <c r="AC1793" t="str">
        <f t="shared" si="902"/>
        <v>0.906402174900769-0.873802191693984i</v>
      </c>
      <c r="AD1793" t="str">
        <f t="shared" si="903"/>
        <v>0.49404526028106+0.215124911874959i</v>
      </c>
      <c r="AE1793" t="str">
        <f t="shared" si="904"/>
        <v>-0.00541709830540406-0.00282836532568707i</v>
      </c>
      <c r="AF1793" t="str">
        <f t="shared" si="905"/>
        <v>-6.13062463926516-0.842877821713434i</v>
      </c>
      <c r="AG1793" t="str">
        <f t="shared" si="906"/>
        <v>1.01149530336411-0.0256354079103367i</v>
      </c>
      <c r="AH1793" t="str">
        <f t="shared" si="907"/>
        <v>0.0299078221557555+0.0224146343729271i</v>
      </c>
      <c r="AI1793">
        <f t="shared" si="908"/>
        <v>-28.548366536984055</v>
      </c>
      <c r="AJ1793">
        <f t="shared" si="909"/>
        <v>36.849990476341127</v>
      </c>
      <c r="AK1793"/>
      <c r="AL1793"/>
      <c r="AM1793"/>
      <c r="AN1793"/>
    </row>
    <row r="1794" spans="1:40" x14ac:dyDescent="0.35">
      <c r="A1794"/>
      <c r="B1794">
        <f t="shared" si="910"/>
        <v>166000</v>
      </c>
      <c r="C1794" s="237" t="str">
        <f t="shared" si="878"/>
        <v>-1.17032169013614E-06+0.00622534445755279i</v>
      </c>
      <c r="D1794" s="208" t="str">
        <f t="shared" si="879"/>
        <v>-2.51367017465208+0.0477276408412381i</v>
      </c>
      <c r="E1794" t="str">
        <f t="shared" si="880"/>
        <v>20500</v>
      </c>
      <c r="F1794" t="str">
        <f t="shared" si="881"/>
        <v>0.327868852459016</v>
      </c>
      <c r="G1794" t="str">
        <f t="shared" si="876"/>
        <v>0.327868852459016</v>
      </c>
      <c r="H1794" t="str">
        <f t="shared" si="882"/>
        <v>3.61722137073201+0.890168791087679i</v>
      </c>
      <c r="I1794" t="str">
        <f t="shared" si="883"/>
        <v>651.880475619882i</v>
      </c>
      <c r="J1794" t="str">
        <f t="shared" si="877"/>
        <v>-574.209821923625+142.61058789041i</v>
      </c>
      <c r="K1794" t="str">
        <f t="shared" si="884"/>
        <v>0.265572946254425-1.06930766103896i</v>
      </c>
      <c r="L1794" t="str">
        <f t="shared" si="885"/>
        <v>0.0541712837485699-0.185224808257894i</v>
      </c>
      <c r="M1794" t="str">
        <f t="shared" si="886"/>
        <v>0.319744230002995-1.25453246929685i</v>
      </c>
      <c r="N1794" t="str">
        <f t="shared" si="887"/>
        <v>-2.07056696369699i</v>
      </c>
      <c r="O1794" t="str">
        <f t="shared" si="888"/>
        <v>-0.479224240940231-0.877692501332477i</v>
      </c>
      <c r="P1794" t="str">
        <f t="shared" si="889"/>
        <v>1.47922424094023+0.877692501332477i</v>
      </c>
      <c r="Q1794" t="str">
        <f t="shared" si="890"/>
        <v>-1.47922424094023+1.19287446236451i</v>
      </c>
      <c r="R1794" t="str">
        <f t="shared" si="891"/>
        <v>-0.316009518425166-0.848182547987774i</v>
      </c>
      <c r="S1794" t="str">
        <f t="shared" si="892"/>
        <v>0.224225321474777i</v>
      </c>
      <c r="T1794" t="str">
        <f t="shared" si="893"/>
        <v>0.190184004491854-0.0708573358579723i</v>
      </c>
      <c r="U1794" t="str">
        <f t="shared" si="894"/>
        <v>0.0000499999999999999-0.000856039926268799i</v>
      </c>
      <c r="V1794" t="str">
        <f t="shared" si="895"/>
        <v>0.00002-0.00958764717421058i</v>
      </c>
      <c r="W1794" t="str">
        <f t="shared" si="896"/>
        <v>0.0000422723250709983-0.000786060302637812i</v>
      </c>
      <c r="X1794" t="str">
        <f t="shared" si="897"/>
        <v>0.0000469351227759123-0.000785529242150761i</v>
      </c>
      <c r="Y1794" t="str">
        <f t="shared" si="898"/>
        <v>0.009+0.834407008793449i</v>
      </c>
      <c r="Z1794" t="str">
        <f t="shared" si="899"/>
        <v>-0.0112990480306935-0.000798255856065442i</v>
      </c>
      <c r="AA1794" t="str">
        <f t="shared" si="900"/>
        <v>0.156204586589104-14.3933273332851i</v>
      </c>
      <c r="AB1794" t="str">
        <f t="shared" si="901"/>
        <v>0.635671648274318-0.236833794711129i</v>
      </c>
      <c r="AC1794" t="str">
        <f t="shared" si="902"/>
        <v>0.906136656420311-0.873196961900176i</v>
      </c>
      <c r="AD1794" t="str">
        <f t="shared" si="903"/>
        <v>0.494335311178811+0.214998803756395i</v>
      </c>
      <c r="AE1794" t="str">
        <f t="shared" si="904"/>
        <v>-0.00541389437013162-0.00282388786719358i</v>
      </c>
      <c r="AF1794" t="str">
        <f t="shared" si="905"/>
        <v>-6.13089154538409-0.842441150246441i</v>
      </c>
      <c r="AG1794" t="str">
        <f t="shared" si="906"/>
        <v>1.01148179147797-0.025635197051923i</v>
      </c>
      <c r="AH1794" t="str">
        <f t="shared" si="907"/>
        <v>0.0298959819997339+0.022383227489561i</v>
      </c>
      <c r="AI1794">
        <f t="shared" si="908"/>
        <v>-28.55494720681374</v>
      </c>
      <c r="AJ1794">
        <f t="shared" si="909"/>
        <v>36.82232769442502</v>
      </c>
      <c r="AK1794"/>
      <c r="AL1794"/>
      <c r="AM1794"/>
      <c r="AN1794"/>
    </row>
    <row r="1795" spans="1:40" x14ac:dyDescent="0.35">
      <c r="A1795"/>
      <c r="B1795">
        <f t="shared" si="910"/>
        <v>166100</v>
      </c>
      <c r="C1795" s="237" t="str">
        <f t="shared" si="878"/>
        <v>-1.16891293715056E-06+0.00622159650811396i</v>
      </c>
      <c r="D1795" s="208" t="str">
        <f t="shared" si="879"/>
        <v>-2.51367016385164+0.047698906562207i</v>
      </c>
      <c r="E1795" t="str">
        <f t="shared" si="880"/>
        <v>20500</v>
      </c>
      <c r="F1795" t="str">
        <f t="shared" si="881"/>
        <v>0.327868852459016</v>
      </c>
      <c r="G1795" t="str">
        <f t="shared" si="876"/>
        <v>0.327868852459016</v>
      </c>
      <c r="H1795" t="str">
        <f t="shared" si="882"/>
        <v>3.6174878482507+0.889703794177636i</v>
      </c>
      <c r="I1795" t="str">
        <f t="shared" si="883"/>
        <v>652.273174701581i</v>
      </c>
      <c r="J1795" t="str">
        <f t="shared" si="877"/>
        <v>-574.903054547594+142.696497883115i</v>
      </c>
      <c r="K1795" t="str">
        <f t="shared" si="884"/>
        <v>0.265270771996776-1.0687366499216i</v>
      </c>
      <c r="L1795" t="str">
        <f t="shared" si="885"/>
        <v>0.0541112083847407-0.185130853429817i</v>
      </c>
      <c r="M1795" t="str">
        <f t="shared" si="886"/>
        <v>0.319381980381517-1.25386750335142i</v>
      </c>
      <c r="N1795" t="str">
        <f t="shared" si="887"/>
        <v>-2.07181429319319i</v>
      </c>
      <c r="O1795" t="str">
        <f t="shared" si="888"/>
        <v>-0.480318639605971-0.877094068186001i</v>
      </c>
      <c r="P1795" t="str">
        <f t="shared" si="889"/>
        <v>1.48031863960597+0.877094068186001i</v>
      </c>
      <c r="Q1795" t="str">
        <f t="shared" si="890"/>
        <v>-1.48031863960597+1.19472022500719i</v>
      </c>
      <c r="R1795" t="str">
        <f t="shared" si="891"/>
        <v>-0.315986777011193-0.847526895864839i</v>
      </c>
      <c r="S1795" t="str">
        <f t="shared" si="892"/>
        <v>0.224360396969642i</v>
      </c>
      <c r="T1795" t="str">
        <f t="shared" si="893"/>
        <v>0.190151470798684-0.070894918727389i</v>
      </c>
      <c r="U1795" t="str">
        <f t="shared" si="894"/>
        <v>0.0000500000000000001-0.000855524550033842i</v>
      </c>
      <c r="V1795" t="str">
        <f t="shared" si="895"/>
        <v>0.00002-0.009581874960379i</v>
      </c>
      <c r="W1795" t="str">
        <f t="shared" si="896"/>
        <v>0.0000422723235557921-0.000785587283348455i</v>
      </c>
      <c r="X1795" t="str">
        <f t="shared" si="897"/>
        <v>0.0000469294951008907-0.000785056575923057i</v>
      </c>
      <c r="Y1795" t="str">
        <f t="shared" si="898"/>
        <v>0.009+0.834909663618023i</v>
      </c>
      <c r="Z1795" t="str">
        <f t="shared" si="899"/>
        <v>-0.0112854404384478-0.000797545737845508i</v>
      </c>
      <c r="AA1795" t="str">
        <f t="shared" si="900"/>
        <v>0.156016129507009-14.3846476075374i</v>
      </c>
      <c r="AB1795" t="str">
        <f t="shared" si="901"/>
        <v>0.635562907550212-0.236959411818692i</v>
      </c>
      <c r="AC1795" t="str">
        <f t="shared" si="902"/>
        <v>0.905871633977697-0.872592242329447i</v>
      </c>
      <c r="AD1795" t="str">
        <f t="shared" si="903"/>
        <v>0.494625250111254+0.214872325159309i</v>
      </c>
      <c r="AE1795" t="str">
        <f t="shared" si="904"/>
        <v>-0.00541069329237112-0.00281941508751316i</v>
      </c>
      <c r="AF1795" t="str">
        <f t="shared" si="905"/>
        <v>-6.13115801210234-0.842004887615429i</v>
      </c>
      <c r="AG1795" t="str">
        <f t="shared" si="906"/>
        <v>1.01146827654629-0.0256349806671139i</v>
      </c>
      <c r="AH1795" t="str">
        <f t="shared" si="907"/>
        <v>0.0298841453132928+0.0223518518696101i</v>
      </c>
      <c r="AI1795">
        <f t="shared" si="908"/>
        <v>-28.561525831842019</v>
      </c>
      <c r="AJ1795">
        <f t="shared" si="909"/>
        <v>36.794658201849963</v>
      </c>
      <c r="AK1795"/>
      <c r="AL1795"/>
      <c r="AM1795"/>
      <c r="AN1795"/>
    </row>
    <row r="1796" spans="1:40" x14ac:dyDescent="0.35">
      <c r="A1796"/>
      <c r="B1796">
        <f t="shared" si="910"/>
        <v>166200</v>
      </c>
      <c r="C1796" s="237" t="str">
        <f t="shared" si="878"/>
        <v>-0.0000011675067262752+0.00621785306884244i</v>
      </c>
      <c r="D1796" s="208" t="str">
        <f t="shared" si="879"/>
        <v>-2.51367015307069+0.0476702068611254i</v>
      </c>
      <c r="E1796" t="str">
        <f t="shared" si="880"/>
        <v>20500</v>
      </c>
      <c r="F1796" t="str">
        <f t="shared" si="881"/>
        <v>0.327868852459016</v>
      </c>
      <c r="G1796" t="str">
        <f t="shared" si="876"/>
        <v>0.327868852459016</v>
      </c>
      <c r="H1796" t="str">
        <f t="shared" si="882"/>
        <v>3.61775388728882+0.889239240193497i</v>
      </c>
      <c r="I1796" t="str">
        <f t="shared" si="883"/>
        <v>652.665873783279i</v>
      </c>
      <c r="J1796" t="str">
        <f t="shared" si="877"/>
        <v>-575.596704655829+142.782407875821i</v>
      </c>
      <c r="K1796" t="str">
        <f t="shared" si="884"/>
        <v>0.264969103237607-1.06816620428352i</v>
      </c>
      <c r="L1796" t="str">
        <f t="shared" si="885"/>
        <v>0.054051230060243-0.185036983317908i</v>
      </c>
      <c r="M1796" t="str">
        <f t="shared" si="886"/>
        <v>0.31902033329785-1.25320318760143i</v>
      </c>
      <c r="N1796" t="str">
        <f t="shared" si="887"/>
        <v>-2.0730616226894i</v>
      </c>
      <c r="O1796" t="str">
        <f t="shared" si="888"/>
        <v>-0.481412290977248-0.876494270429669i</v>
      </c>
      <c r="P1796" t="str">
        <f t="shared" si="889"/>
        <v>1.48141229097725+0.876494270429669i</v>
      </c>
      <c r="Q1796" t="str">
        <f t="shared" si="890"/>
        <v>-1.48141229097725+1.19656735225973i</v>
      </c>
      <c r="R1796" t="str">
        <f t="shared" si="891"/>
        <v>-0.315964017111733-0.846871937971298i</v>
      </c>
      <c r="S1796" t="str">
        <f t="shared" si="892"/>
        <v>0.224495472464506i</v>
      </c>
      <c r="T1796" t="str">
        <f t="shared" si="893"/>
        <v>0.190118915831798-0.0709324913032818i</v>
      </c>
      <c r="U1796" t="str">
        <f t="shared" si="894"/>
        <v>0.0000499999999999998-0.000855009793986886i</v>
      </c>
      <c r="V1796" t="str">
        <f t="shared" si="895"/>
        <v>0.00002-0.00957610969265312i</v>
      </c>
      <c r="W1796" t="str">
        <f t="shared" si="896"/>
        <v>0.0000422723220396728-0.000785114833411992i</v>
      </c>
      <c r="X1796" t="str">
        <f t="shared" si="897"/>
        <v>0.0000469238775769478-0.00078458447856296i</v>
      </c>
      <c r="Y1796" t="str">
        <f t="shared" si="898"/>
        <v>0.009+0.835412318442598i</v>
      </c>
      <c r="Z1796" t="str">
        <f t="shared" si="899"/>
        <v>-0.0112718574248616-0.000796836888999971i</v>
      </c>
      <c r="AA1796" t="str">
        <f t="shared" si="900"/>
        <v>0.155828013529608-14.3759783524527i</v>
      </c>
      <c r="AB1796" t="str">
        <f t="shared" si="901"/>
        <v>0.635454095720767-0.237084994521146i</v>
      </c>
      <c r="AC1796" t="str">
        <f t="shared" si="902"/>
        <v>0.905607106545955-0.871988032303704i</v>
      </c>
      <c r="AD1796" t="str">
        <f t="shared" si="903"/>
        <v>0.494915076622636+0.214745476150473i</v>
      </c>
      <c r="AE1796" t="str">
        <f t="shared" si="904"/>
        <v>-0.00540749506396224-0.00281494697977731i</v>
      </c>
      <c r="AF1796" t="str">
        <f t="shared" si="905"/>
        <v>-6.13142404035951-0.841569033332372i</v>
      </c>
      <c r="AG1796" t="str">
        <f t="shared" si="906"/>
        <v>1.01145475857785-0.0256347587420567i</v>
      </c>
      <c r="AH1796" t="str">
        <f t="shared" si="907"/>
        <v>0.029872312077729+0.0223205074666863i</v>
      </c>
      <c r="AI1796">
        <f t="shared" si="908"/>
        <v>-28.568102416734149</v>
      </c>
      <c r="AJ1796">
        <f t="shared" si="909"/>
        <v>36.766982004255603</v>
      </c>
      <c r="AK1796"/>
      <c r="AL1796"/>
      <c r="AM1796"/>
      <c r="AN1796"/>
    </row>
    <row r="1797" spans="1:40" x14ac:dyDescent="0.35">
      <c r="A1797"/>
      <c r="B1797">
        <f t="shared" si="910"/>
        <v>166300</v>
      </c>
      <c r="C1797" s="237" t="str">
        <f t="shared" si="878"/>
        <v>-1.16610305139739E-06+0.00621411413160205i</v>
      </c>
      <c r="D1797" s="208" t="str">
        <f t="shared" si="879"/>
        <v>-2.51367014230918+0.0476415416756157i</v>
      </c>
      <c r="E1797" t="str">
        <f t="shared" si="880"/>
        <v>20500</v>
      </c>
      <c r="F1797" t="str">
        <f t="shared" si="881"/>
        <v>0.327868852459016</v>
      </c>
      <c r="G1797" t="str">
        <f t="shared" ref="G1797:G1860" si="911">IF($C$11=$C$7,$C$24,F1797)</f>
        <v>0.327868852459016</v>
      </c>
      <c r="H1797" t="str">
        <f t="shared" si="882"/>
        <v>3.61801948878351+0.888775128585373i</v>
      </c>
      <c r="I1797" t="str">
        <f t="shared" si="883"/>
        <v>653.058572864978i</v>
      </c>
      <c r="J1797" t="str">
        <f t="shared" ref="J1797:J1860" si="912">IMSUM(COMPLEX(0,2*PI()*B1797*$C$113*$C$112),COMPLEX(0,2*PI()*B1797*$C$113*$C$111),COMPLEX(0,2*PI()*B1797*$C$28*10^-12*$C$111),COMPLEX(-1*2*PI()*B1797*2*PI()*B1797*$C$113*$C$112*$C$28*10^-12*$C$111,0),COMPLEX(1,0))</f>
        <v>-576.29077224833+142.868317868526i</v>
      </c>
      <c r="K1797" t="str">
        <f t="shared" si="884"/>
        <v>0.264667938873035-1.06759632337014i</v>
      </c>
      <c r="L1797" t="str">
        <f t="shared" si="885"/>
        <v>0.053991348572658-0.184943197828436i</v>
      </c>
      <c r="M1797" t="str">
        <f t="shared" si="886"/>
        <v>0.318659287445693-1.25253952119858i</v>
      </c>
      <c r="N1797" t="str">
        <f t="shared" si="887"/>
        <v>-2.0743089521856i</v>
      </c>
      <c r="O1797" t="str">
        <f t="shared" si="888"/>
        <v>-0.482505193352509-0.875893108996673i</v>
      </c>
      <c r="P1797" t="str">
        <f t="shared" si="889"/>
        <v>1.48250519335251+0.875893108996673i</v>
      </c>
      <c r="Q1797" t="str">
        <f t="shared" si="890"/>
        <v>-1.48250519335251+1.19841584318893i</v>
      </c>
      <c r="R1797" t="str">
        <f t="shared" si="891"/>
        <v>-0.315941238716996-0.84621767304228i</v>
      </c>
      <c r="S1797" t="str">
        <f t="shared" si="892"/>
        <v>0.224630547959371i</v>
      </c>
      <c r="T1797" t="str">
        <f t="shared" si="893"/>
        <v>0.190086339588391-0.0709700535759613i</v>
      </c>
      <c r="U1797" t="str">
        <f t="shared" si="894"/>
        <v>0.0000500000000000001-0.000854495657009146i</v>
      </c>
      <c r="V1797" t="str">
        <f t="shared" si="895"/>
        <v>0.00002-0.00957035135850238i</v>
      </c>
      <c r="W1797" t="str">
        <f t="shared" si="896"/>
        <v>0.0000422723205226418-0.000784642951801351i</v>
      </c>
      <c r="X1797" t="str">
        <f t="shared" si="897"/>
        <v>0.0000469182701796755-0.000784112949044413i</v>
      </c>
      <c r="Y1797" t="str">
        <f t="shared" si="898"/>
        <v>0.009+0.835914973267172i</v>
      </c>
      <c r="Z1797" t="str">
        <f t="shared" si="899"/>
        <v>-0.0112582989307632-0.000796129306239145i</v>
      </c>
      <c r="AA1797" t="str">
        <f t="shared" si="900"/>
        <v>0.155640237833588-14.3673195490802i</v>
      </c>
      <c r="AB1797" t="str">
        <f t="shared" si="901"/>
        <v>0.635345212776608-0.237210542786106i</v>
      </c>
      <c r="AC1797" t="str">
        <f t="shared" si="902"/>
        <v>0.905343073100862-0.871384331145849i</v>
      </c>
      <c r="AD1797" t="str">
        <f t="shared" si="903"/>
        <v>0.495204790257151+0.214618256797217i</v>
      </c>
      <c r="AE1797" t="str">
        <f t="shared" si="904"/>
        <v>-0.00540429967677068-0.0028104835371361i</v>
      </c>
      <c r="AF1797" t="str">
        <f t="shared" si="905"/>
        <v>-6.13168963109269-0.841133586909757i</v>
      </c>
      <c r="AG1797" t="str">
        <f t="shared" si="906"/>
        <v>1.01144123758145-0.0256345312629287i</v>
      </c>
      <c r="AH1797" t="str">
        <f t="shared" si="907"/>
        <v>0.0298604822744017+0.0222891942345245i</v>
      </c>
      <c r="AI1797">
        <f t="shared" si="908"/>
        <v>-28.574676966148438</v>
      </c>
      <c r="AJ1797">
        <f t="shared" si="909"/>
        <v>36.739299107268629</v>
      </c>
      <c r="AK1797"/>
      <c r="AL1797"/>
      <c r="AM1797"/>
      <c r="AN1797"/>
    </row>
    <row r="1798" spans="1:40" x14ac:dyDescent="0.35">
      <c r="A1798"/>
      <c r="B1798">
        <f t="shared" si="910"/>
        <v>166400</v>
      </c>
      <c r="C1798" s="237" t="str">
        <f t="shared" ref="C1798:C1861" si="913">IMPRODUCT(COMPLEX(-1,0),IMDIV(IMPRODUCT(G1798,COMPLEX($C$100+$C$101,0)),COMPLEX($C$100,2*PI()*B1798*$C$103*$C$102*(2*$C$100+$C$101))))</f>
        <v>-1.16470190642279E-06+0.00621037968827607i</v>
      </c>
      <c r="D1798" s="208" t="str">
        <f t="shared" ref="D1798:D1861" si="914">IMPRODUCT(COMPLEX($C$106,0),IMSUB(C1798,G1798))</f>
        <v>-2.51367013156707+0.0476129109434499i</v>
      </c>
      <c r="E1798" t="str">
        <f t="shared" ref="E1798:E1861" si="915">IMDIV(COMPLEX($C$20*10^3,0),COMPLEX(1,2*PI()*B1798*$C$20*1000*$C$29*10^-12))</f>
        <v>20500</v>
      </c>
      <c r="F1798" t="str">
        <f t="shared" ref="F1798:F1861" si="916">IMDIV(COMPLEX($C$22*1000,0),IMSUM(COMPLEX($C$22*1000,0),E1798))</f>
        <v>0.327868852459016</v>
      </c>
      <c r="G1798" t="str">
        <f t="shared" si="911"/>
        <v>0.327868852459016</v>
      </c>
      <c r="H1798" t="str">
        <f t="shared" ref="H1798:H1861" si="917">IMPRODUCT(COMPLEX($C$108,0),IMPRODUCT(COMPLEX(-1,0),D1798),IMDIV(COMPLEX(0,2*PI()*B1798*$C$109*$C$110),COMPLEX(1,2*PI()*B1798*$C$109*$C$110)))</f>
        <v>3.61828465366953+0.888311458804064i</v>
      </c>
      <c r="I1798" t="str">
        <f t="shared" ref="I1798:I1861" si="918">COMPLEX(0,2*PI()*B1798*$C$113*$C$112*$C$114)</f>
        <v>653.451271946677i</v>
      </c>
      <c r="J1798" t="str">
        <f t="shared" si="912"/>
        <v>-576.985257325097+142.95422786123i</v>
      </c>
      <c r="K1798" t="str">
        <f t="shared" ref="K1798:K1861" si="919">IMDIV(I1798,J1798)</f>
        <v>0.26436727780213-1.06702700642802i</v>
      </c>
      <c r="L1798" t="str">
        <f t="shared" ref="L1798:L1861" si="920">IMDIV(COMPLEX($C$117,0),COMPLEX(1,2*PI()*B1798*$C$115*$C$116))</f>
        <v>0.0539315637200743-0.184849496867746i</v>
      </c>
      <c r="M1798" t="str">
        <f t="shared" ref="M1798:M1861" si="921">IMSUM(K1798,L1798)</f>
        <v>0.318298841522204-1.25187650329577i</v>
      </c>
      <c r="N1798" t="str">
        <f t="shared" ref="N1798:N1861" si="922">COMPLEX(0,-2*PI()*B1798*$C$43)</f>
        <v>-2.0755562816818i</v>
      </c>
      <c r="O1798" t="str">
        <f t="shared" ref="O1798:O1861" si="923">IMEXP(N1798)</f>
        <v>-0.483597345031392-0.875290584822314i</v>
      </c>
      <c r="P1798" t="str">
        <f t="shared" ref="P1798:P1861" si="924">IMSUB(COMPLEX(1,0),O1798)</f>
        <v>1.48359734503139+0.875290584822314i</v>
      </c>
      <c r="Q1798" t="str">
        <f t="shared" ref="Q1798:Q1861" si="925">IMSUM(COMPLEX(0,2*PI()*B1798*$C$43),O1798,COMPLEX(-1,0))</f>
        <v>-1.48359734503139+1.20026569685949i</v>
      </c>
      <c r="R1798" t="str">
        <f t="shared" ref="R1798:R1861" si="926">IMDIV(P1798,Q1798)</f>
        <v>-0.315918441817192-0.845564099815943i</v>
      </c>
      <c r="S1798" t="str">
        <f t="shared" ref="S1798:S1861" si="927">IMDIV(COMPLEX(0,2*PI()*B1798*$C$123),COMPLEX($C$124,0))</f>
        <v>0.224765623454235i</v>
      </c>
      <c r="T1798" t="str">
        <f t="shared" ref="T1798:T1861" si="928">IMPRODUCT(R1798,S1798)</f>
        <v>0.190053742065649-0.0710076055357316i</v>
      </c>
      <c r="U1798" t="str">
        <f t="shared" ref="U1798:U1861" si="929">IMDIV(COMPLEX(1,2*PI()*B1798*$C$16*10^-3*$C$15*10^-6),COMPLEX(0,2*PI()*B1798*$C$15*10^-6))</f>
        <v>0.0000500000000000002-0.000853982137984504i</v>
      </c>
      <c r="V1798" t="str">
        <f t="shared" ref="V1798:V1861" si="930">IMSUM(COMPLEX($C$18*10^-3,0),IMDIV(COMPLEX(1,0),COMPLEX(0,2*PI()*B1798*($C$17*1*10^-6))))</f>
        <v>0.00002-0.00956459994542643i</v>
      </c>
      <c r="W1798" t="str">
        <f t="shared" ref="W1798:W1861" si="931">IMDIV(IMPRODUCT(U1798,V1798),IMSUM(U1798,V1798))</f>
        <v>0.0000422723190046983-0.000784171637491896i</v>
      </c>
      <c r="X1798" t="str">
        <f t="shared" ref="X1798:X1861" si="932">IMDIV(IMPRODUCT(COMPLEX($C$19,0),W1798),IMSUM(COMPLEX($C$19,0),W1798))</f>
        <v>0.0000469126728847367-0.000783641986343806i</v>
      </c>
      <c r="Y1798" t="str">
        <f t="shared" ref="Y1798:Y1861" si="933">COMPLEX($C$13*10^-3,2*PI()*B1798*$C$12*0.000001)</f>
        <v>0.009+0.836417628091746i</v>
      </c>
      <c r="Z1798" t="str">
        <f t="shared" ref="Z1798:Z1861" si="934">IMPRODUCT(COMPLEX($C$6,0),IMDIV(X1798,IMSUM(X1798,Y1798)))</f>
        <v>-0.0112447648971586-0.00079542298628423i</v>
      </c>
      <c r="AA1798" t="str">
        <f t="shared" ref="AA1798:AA1861" si="935">IMDIV(COMPLEX($C$6,0),IMSUM(X1798,Y1798))</f>
        <v>0.155452801598123-14.3586711785149i</v>
      </c>
      <c r="AB1798" t="str">
        <f t="shared" ref="AB1798:AB1861" si="936">IMPRODUCT(COMPLEX($C$119,0),T1798)</f>
        <v>0.635236258708328-0.237336056581164i</v>
      </c>
      <c r="AC1798" t="str">
        <f t="shared" ref="AC1798:AC1861" si="937">IMSUM(COMPLEX(1,0),IMPRODUCT(AB1798,M1798))</f>
        <v>0.905079532620925-0.870781138179701i</v>
      </c>
      <c r="AD1798" t="str">
        <f t="shared" ref="AD1798:AD1861" si="938">IMDIV(AB1798,AC1798)</f>
        <v>0.495494390558948+0.214490667167392i</v>
      </c>
      <c r="AE1798" t="str">
        <f t="shared" ref="AE1798:AE1861" si="939">IMPRODUCT(AD1798,AA1798,X1798)</f>
        <v>-0.00540110712268786-0.0028060247527575i</v>
      </c>
      <c r="AF1798" t="str">
        <f t="shared" ref="AF1798:AF1861" si="940">IMSUB(D1798,H1798)</f>
        <v>-6.1319547852366-0.840698547860614i</v>
      </c>
      <c r="AG1798" t="str">
        <f t="shared" ref="AG1798:AG1861" si="941">IMSUM(COMPLEX(1,0),IMPRODUCT(AD1798,AA1798,COMPLEX($C$127,0)))</f>
        <v>1.0114277135659-0.0256342982159384i</v>
      </c>
      <c r="AH1798" t="str">
        <f t="shared" ref="AH1798:AH1861" si="942">IMDIV(IMPRODUCT(AE1798,AF1798),AG1798)</f>
        <v>0.0298486558847321+0.0222579121269791i</v>
      </c>
      <c r="AI1798">
        <f t="shared" ref="AI1798:AI1861" si="943">20*LOG10(IMABS(AH1798))</f>
        <v>-28.581249484736745</v>
      </c>
      <c r="AJ1798">
        <f t="shared" ref="AJ1798:AJ1861" si="944">IMARGUMENT(AH1798)*180/PI()</f>
        <v>36.711609516499145</v>
      </c>
      <c r="AK1798"/>
      <c r="AL1798"/>
      <c r="AM1798"/>
      <c r="AN1798"/>
    </row>
    <row r="1799" spans="1:40" x14ac:dyDescent="0.35">
      <c r="A1799"/>
      <c r="B1799">
        <f t="shared" si="910"/>
        <v>166500</v>
      </c>
      <c r="C1799" s="237" t="str">
        <f t="shared" si="913"/>
        <v>-1.16330328527542E-06+0.00620664973076749i</v>
      </c>
      <c r="D1799" s="208" t="str">
        <f t="shared" si="914"/>
        <v>-2.51367012084431+0.0475843146025508i</v>
      </c>
      <c r="E1799" t="str">
        <f t="shared" si="915"/>
        <v>20500</v>
      </c>
      <c r="F1799" t="str">
        <f t="shared" si="916"/>
        <v>0.327868852459016</v>
      </c>
      <c r="G1799" t="str">
        <f t="shared" si="911"/>
        <v>0.327868852459016</v>
      </c>
      <c r="H1799" t="str">
        <f t="shared" si="917"/>
        <v>3.61854938287918+0.887848230301031i</v>
      </c>
      <c r="I1799" t="str">
        <f t="shared" si="918"/>
        <v>653.843971028376i</v>
      </c>
      <c r="J1799" t="str">
        <f t="shared" si="912"/>
        <v>-577.68015988613+143.040137853936i</v>
      </c>
      <c r="K1799" t="str">
        <f t="shared" si="919"/>
        <v>0.264067118926897-1.06645825270478i</v>
      </c>
      <c r="L1799" t="str">
        <f t="shared" si="920"/>
        <v>0.0538718753010894-0.184755880342258i</v>
      </c>
      <c r="M1799" t="str">
        <f t="shared" si="921"/>
        <v>0.317938994227986-1.25121413304704i</v>
      </c>
      <c r="N1799" t="str">
        <f t="shared" si="922"/>
        <v>-2.07680361117801i</v>
      </c>
      <c r="O1799" t="str">
        <f t="shared" si="923"/>
        <v>-0.484688744314702-0.874686698844013i</v>
      </c>
      <c r="P1799" t="str">
        <f t="shared" si="924"/>
        <v>1.4846887443147+0.874686698844013i</v>
      </c>
      <c r="Q1799" t="str">
        <f t="shared" si="925"/>
        <v>-1.4846887443147+1.202116912334i</v>
      </c>
      <c r="R1799" t="str">
        <f t="shared" si="926"/>
        <v>-0.315895626402521-0.844911217033469i</v>
      </c>
      <c r="S1799" t="str">
        <f t="shared" si="927"/>
        <v>0.2249006989491i</v>
      </c>
      <c r="T1799" t="str">
        <f t="shared" si="928"/>
        <v>0.190021123260762-0.0710451471728907i</v>
      </c>
      <c r="U1799" t="str">
        <f t="shared" si="929"/>
        <v>0.00005-0.000853469235799524i</v>
      </c>
      <c r="V1799" t="str">
        <f t="shared" si="930"/>
        <v>0.00002-0.00955885544095468i</v>
      </c>
      <c r="W1799" t="str">
        <f t="shared" si="931"/>
        <v>0.0000422723174858422-0.000783700889461454i</v>
      </c>
      <c r="X1799" t="str">
        <f t="shared" si="932"/>
        <v>0.0000469070856678676-0.000783171589439979i</v>
      </c>
      <c r="Y1799" t="str">
        <f t="shared" si="933"/>
        <v>0.009+0.836920282916321i</v>
      </c>
      <c r="Z1799" t="str">
        <f t="shared" si="934"/>
        <v>-0.011231255265231-0.0007947179258673i</v>
      </c>
      <c r="AA1799" t="str">
        <f t="shared" si="935"/>
        <v>0.155265704004856-14.3500332218977i</v>
      </c>
      <c r="AB1799" t="str">
        <f t="shared" si="936"/>
        <v>0.635127233506537-0.237461535873893i</v>
      </c>
      <c r="AC1799" t="str">
        <f t="shared" si="937"/>
        <v>0.9048164840874-0.870178452730025i</v>
      </c>
      <c r="AD1799" t="str">
        <f t="shared" si="938"/>
        <v>0.495783877072138+0.214362707329388i</v>
      </c>
      <c r="AE1799" t="str">
        <f t="shared" si="939"/>
        <v>-0.00539791739363102-0.0028015706198276i</v>
      </c>
      <c r="AF1799" t="str">
        <f t="shared" si="940"/>
        <v>-6.13221950372349-0.84026391569848i</v>
      </c>
      <c r="AG1799" t="str">
        <f t="shared" si="941"/>
        <v>1.01141418654-0.025634059587326i</v>
      </c>
      <c r="AH1799" t="str">
        <f t="shared" si="942"/>
        <v>0.0298368328902045+0.0222266610980252i</v>
      </c>
      <c r="AI1799">
        <f t="shared" si="943"/>
        <v>-28.587819977144026</v>
      </c>
      <c r="AJ1799">
        <f t="shared" si="944"/>
        <v>36.683913237541432</v>
      </c>
      <c r="AK1799"/>
      <c r="AL1799"/>
      <c r="AM1799"/>
      <c r="AN1799"/>
    </row>
    <row r="1800" spans="1:40" x14ac:dyDescent="0.35">
      <c r="A1800"/>
      <c r="B1800">
        <f t="shared" si="910"/>
        <v>166600</v>
      </c>
      <c r="C1800" s="237" t="str">
        <f t="shared" si="913"/>
        <v>-1.16190718189748E-06+0.00620292425099855i</v>
      </c>
      <c r="D1800" s="208" t="str">
        <f t="shared" si="914"/>
        <v>-2.51367011014085+0.0475557525909889i</v>
      </c>
      <c r="E1800" t="str">
        <f t="shared" si="915"/>
        <v>20500</v>
      </c>
      <c r="F1800" t="str">
        <f t="shared" si="916"/>
        <v>0.327868852459016</v>
      </c>
      <c r="G1800" t="str">
        <f t="shared" si="911"/>
        <v>0.327868852459016</v>
      </c>
      <c r="H1800" t="str">
        <f t="shared" si="917"/>
        <v>3.61881367734237+0.887385442528414i</v>
      </c>
      <c r="I1800" t="str">
        <f t="shared" si="918"/>
        <v>654.236670110074i</v>
      </c>
      <c r="J1800" t="str">
        <f t="shared" si="912"/>
        <v>-578.37547993143+143.126047846641i</v>
      </c>
      <c r="K1800" t="str">
        <f t="shared" si="919"/>
        <v>0.263767461152261-1.06589006144918i</v>
      </c>
      <c r="L1800" t="str">
        <f t="shared" si="920"/>
        <v>0.0538122831148066-0.184662348158474i</v>
      </c>
      <c r="M1800" t="str">
        <f t="shared" si="921"/>
        <v>0.317579744267068-1.25055240960765i</v>
      </c>
      <c r="N1800" t="str">
        <f t="shared" si="922"/>
        <v>-2.07805094067421i</v>
      </c>
      <c r="O1800" t="str">
        <f t="shared" si="923"/>
        <v>-0.485779389504389-0.874081452001324i</v>
      </c>
      <c r="P1800" t="str">
        <f t="shared" si="924"/>
        <v>1.48577938950439+0.874081452001324i</v>
      </c>
      <c r="Q1800" t="str">
        <f t="shared" si="925"/>
        <v>-1.48577938950439+1.20396948867289i</v>
      </c>
      <c r="R1800" t="str">
        <f t="shared" si="926"/>
        <v>-0.315872792463168-0.844259023439076i</v>
      </c>
      <c r="S1800" t="str">
        <f t="shared" si="927"/>
        <v>0.225035774443964i</v>
      </c>
      <c r="T1800" t="str">
        <f t="shared" si="928"/>
        <v>0.189988483170917-0.0710826784777265i</v>
      </c>
      <c r="U1800" t="str">
        <f t="shared" si="929"/>
        <v>0.0000500000000000002-0.000852956949343465i</v>
      </c>
      <c r="V1800" t="str">
        <f t="shared" si="930"/>
        <v>0.00002-0.00955311783264677i</v>
      </c>
      <c r="W1800" t="str">
        <f t="shared" si="931"/>
        <v>0.0000422723159660742-0.000783230706690336i</v>
      </c>
      <c r="X1800" t="str">
        <f t="shared" si="932"/>
        <v>0.0000469015085048787-0.000782701757314247i</v>
      </c>
      <c r="Y1800" t="str">
        <f t="shared" si="933"/>
        <v>0.009+0.837422937740895i</v>
      </c>
      <c r="Z1800" t="str">
        <f t="shared" si="934"/>
        <v>-0.0112177699763408-0.00079401412173129i</v>
      </c>
      <c r="AA1800" t="str">
        <f t="shared" si="935"/>
        <v>0.155078944237904-14.3414056604145i</v>
      </c>
      <c r="AB1800" t="str">
        <f t="shared" si="936"/>
        <v>0.635018137161831-0.237586980631829i</v>
      </c>
      <c r="AC1800" t="str">
        <f t="shared" si="937"/>
        <v>0.904553926484264-0.86957627412253i</v>
      </c>
      <c r="AD1800" t="str">
        <f t="shared" si="938"/>
        <v>0.496073249340776+0.214234377352129i</v>
      </c>
      <c r="AE1800" t="str">
        <f t="shared" si="939"/>
        <v>-0.00539473048154289-0.00279712113155049i</v>
      </c>
      <c r="AF1800" t="str">
        <f t="shared" si="940"/>
        <v>-6.13248378748322-0.839829689937425i</v>
      </c>
      <c r="AG1800" t="str">
        <f t="shared" si="941"/>
        <v>1.01140065651258-0.0256338153633608i</v>
      </c>
      <c r="AH1800" t="str">
        <f t="shared" si="942"/>
        <v>0.0298250132723636+0.0221954411017574i</v>
      </c>
      <c r="AI1800">
        <f t="shared" si="943"/>
        <v>-28.594388448008971</v>
      </c>
      <c r="AJ1800">
        <f t="shared" si="944"/>
        <v>36.656210275975234</v>
      </c>
      <c r="AK1800"/>
      <c r="AL1800"/>
      <c r="AM1800"/>
      <c r="AN1800"/>
    </row>
    <row r="1801" spans="1:40" x14ac:dyDescent="0.35">
      <c r="A1801"/>
      <c r="B1801">
        <f t="shared" si="910"/>
        <v>166700</v>
      </c>
      <c r="C1801" s="237" t="str">
        <f t="shared" si="913"/>
        <v>-1.16051359024933E-06+0.00619920324091092i</v>
      </c>
      <c r="D1801" s="208" t="str">
        <f t="shared" si="914"/>
        <v>-2.51367009945665+0.0475272248469837i</v>
      </c>
      <c r="E1801" t="str">
        <f t="shared" si="915"/>
        <v>20500</v>
      </c>
      <c r="F1801" t="str">
        <f t="shared" si="916"/>
        <v>0.327868852459016</v>
      </c>
      <c r="G1801" t="str">
        <f t="shared" si="911"/>
        <v>0.327868852459016</v>
      </c>
      <c r="H1801" t="str">
        <f t="shared" si="917"/>
        <v>3.61907753798657+0.886923094939036i</v>
      </c>
      <c r="I1801" t="str">
        <f t="shared" si="918"/>
        <v>654.629369191773i</v>
      </c>
      <c r="J1801" t="str">
        <f t="shared" si="912"/>
        <v>-579.071217460996+143.211957839346i</v>
      </c>
      <c r="K1801" t="str">
        <f t="shared" si="919"/>
        <v>0.263468303386071-1.06532243191105i</v>
      </c>
      <c r="L1801" t="str">
        <f t="shared" si="920"/>
        <v>0.0537527869608327-0.184568900222968i</v>
      </c>
      <c r="M1801" t="str">
        <f t="shared" si="921"/>
        <v>0.317221090346904-1.24989133213402i</v>
      </c>
      <c r="N1801" t="str">
        <f t="shared" si="922"/>
        <v>-2.07929827017041i</v>
      </c>
      <c r="O1801" t="str">
        <f t="shared" si="923"/>
        <v>-0.486869278903603-0.873474845235903i</v>
      </c>
      <c r="P1801" t="str">
        <f t="shared" si="924"/>
        <v>1.4868692789036+0.873474845235903i</v>
      </c>
      <c r="Q1801" t="str">
        <f t="shared" si="925"/>
        <v>-1.4868692789036+1.20582342493451i</v>
      </c>
      <c r="R1801" t="str">
        <f t="shared" si="926"/>
        <v>-0.315849939989308-0.843607517779977i</v>
      </c>
      <c r="S1801" t="str">
        <f t="shared" si="927"/>
        <v>0.225170849938828i</v>
      </c>
      <c r="T1801" t="str">
        <f t="shared" si="928"/>
        <v>0.189955821793302-0.0711201994405203i</v>
      </c>
      <c r="U1801" t="str">
        <f t="shared" si="929"/>
        <v>0.0000499999999999999-0.000852445277508222i</v>
      </c>
      <c r="V1801" t="str">
        <f t="shared" si="930"/>
        <v>0.00002-0.00954738710809207i</v>
      </c>
      <c r="W1801" t="str">
        <f t="shared" si="931"/>
        <v>0.0000422723144453932-0.000782761088161254i</v>
      </c>
      <c r="X1801" t="str">
        <f t="shared" si="932"/>
        <v>0.0000468959413716508-0.000782232488950345i</v>
      </c>
      <c r="Y1801" t="str">
        <f t="shared" si="933"/>
        <v>0.009+0.83792559256547i</v>
      </c>
      <c r="Z1801" t="str">
        <f t="shared" si="934"/>
        <v>-0.0112043089720239-0.000793311570629888i</v>
      </c>
      <c r="AA1801" t="str">
        <f t="shared" si="935"/>
        <v>0.154892521483834-14.3327884752969i</v>
      </c>
      <c r="AB1801" t="str">
        <f t="shared" si="936"/>
        <v>0.634908969664812-0.23771239082249i</v>
      </c>
      <c r="AC1801" t="str">
        <f t="shared" si="937"/>
        <v>0.904291858798216-0.86897460168387i</v>
      </c>
      <c r="AD1801" t="str">
        <f t="shared" si="938"/>
        <v>0.496362506908881+0.21410567730508i</v>
      </c>
      <c r="AE1801" t="str">
        <f t="shared" si="939"/>
        <v>-0.00539154637839178-0.00279267628114824i</v>
      </c>
      <c r="AF1801" t="str">
        <f t="shared" si="940"/>
        <v>-6.13274763744322-0.839395870092052i</v>
      </c>
      <c r="AG1801" t="str">
        <f t="shared" si="941"/>
        <v>1.01138712349247-0.0256335655303441i</v>
      </c>
      <c r="AH1801" t="str">
        <f t="shared" si="942"/>
        <v>0.0298131970128163+0.0221642520923902i</v>
      </c>
      <c r="AI1801">
        <f t="shared" si="943"/>
        <v>-28.60095490196349</v>
      </c>
      <c r="AJ1801">
        <f t="shared" si="944"/>
        <v>36.62850063736493</v>
      </c>
      <c r="AK1801"/>
      <c r="AL1801"/>
      <c r="AM1801"/>
      <c r="AN1801"/>
    </row>
    <row r="1802" spans="1:40" x14ac:dyDescent="0.35">
      <c r="A1802"/>
      <c r="B1802">
        <f t="shared" si="910"/>
        <v>166800</v>
      </c>
      <c r="C1802" s="237" t="str">
        <f t="shared" si="913"/>
        <v>-1.15912250430943E-06+0.00619548669246555i</v>
      </c>
      <c r="D1802" s="208" t="str">
        <f t="shared" si="914"/>
        <v>-2.51367008879165+0.0474987313089026i</v>
      </c>
      <c r="E1802" t="str">
        <f t="shared" si="915"/>
        <v>20500</v>
      </c>
      <c r="F1802" t="str">
        <f t="shared" si="916"/>
        <v>0.327868852459016</v>
      </c>
      <c r="G1802" t="str">
        <f t="shared" si="911"/>
        <v>0.327868852459016</v>
      </c>
      <c r="H1802" t="str">
        <f t="shared" si="917"/>
        <v>3.61934096573687+0.88646118698638i</v>
      </c>
      <c r="I1802" t="str">
        <f t="shared" si="918"/>
        <v>655.022068273472i</v>
      </c>
      <c r="J1802" t="str">
        <f t="shared" si="912"/>
        <v>-579.767372474828+143.297867832051i</v>
      </c>
      <c r="K1802" t="str">
        <f t="shared" si="919"/>
        <v>0.263169644539082-1.06475536334136i</v>
      </c>
      <c r="L1802" t="str">
        <f t="shared" si="920"/>
        <v>0.0536933866392793-0.184475536442395i</v>
      </c>
      <c r="M1802" t="str">
        <f t="shared" si="921"/>
        <v>0.316863031178361-1.24923089978375i</v>
      </c>
      <c r="N1802" t="str">
        <f t="shared" si="922"/>
        <v>-2.08054559966662i</v>
      </c>
      <c r="O1802" t="str">
        <f t="shared" si="923"/>
        <v>-0.487958410816669-0.872866879491524i</v>
      </c>
      <c r="P1802" t="str">
        <f t="shared" si="924"/>
        <v>1.48795841081667+0.872866879491524i</v>
      </c>
      <c r="Q1802" t="str">
        <f t="shared" si="925"/>
        <v>-1.48795841081667+1.2076787201751i</v>
      </c>
      <c r="R1802" t="str">
        <f t="shared" si="926"/>
        <v>-0.315827068971116-0.842956698806384i</v>
      </c>
      <c r="S1802" t="str">
        <f t="shared" si="927"/>
        <v>0.225305925433693i</v>
      </c>
      <c r="T1802" t="str">
        <f t="shared" si="928"/>
        <v>0.189923139125103-0.0711577100515481i</v>
      </c>
      <c r="U1802" t="str">
        <f t="shared" si="929"/>
        <v>0.0000500000000000001-0.000851934219188376i</v>
      </c>
      <c r="V1802" t="str">
        <f t="shared" si="930"/>
        <v>0.00002-0.00954166325490984i</v>
      </c>
      <c r="W1802" t="str">
        <f t="shared" si="931"/>
        <v>0.0000422723129238005-0.000782292032859409i</v>
      </c>
      <c r="X1802" t="str">
        <f t="shared" si="932"/>
        <v>0.000046890384244139-0.000781763783334457i</v>
      </c>
      <c r="Y1802" t="str">
        <f t="shared" si="933"/>
        <v>0.009+0.838428247390044i</v>
      </c>
      <c r="Z1802" t="str">
        <f t="shared" si="934"/>
        <v>-0.0111908721939919-0.000792610269327562i</v>
      </c>
      <c r="AA1802" t="str">
        <f t="shared" si="935"/>
        <v>0.154706434931669-14.3241816478215i</v>
      </c>
      <c r="AB1802" t="str">
        <f t="shared" si="936"/>
        <v>0.634799731006074-0.237837766413374i</v>
      </c>
      <c r="AC1802" t="str">
        <f t="shared" si="937"/>
        <v>0.904030280018656-0.868373434741633i</v>
      </c>
      <c r="AD1802" t="str">
        <f t="shared" si="938"/>
        <v>0.496651649320432+0.213976607258237i</v>
      </c>
      <c r="AE1802" t="str">
        <f t="shared" si="939"/>
        <v>-0.00538836507617151-0.00278823606186079i</v>
      </c>
      <c r="AF1802" t="str">
        <f t="shared" si="940"/>
        <v>-6.13301105452852-0.838962455677477i</v>
      </c>
      <c r="AG1802" t="str">
        <f t="shared" si="941"/>
        <v>1.01137358748849-0.0256333100746077i</v>
      </c>
      <c r="AH1802" t="str">
        <f t="shared" si="942"/>
        <v>0.0298013840932314+0.0221330940242573i</v>
      </c>
      <c r="AI1802">
        <f t="shared" si="943"/>
        <v>-28.607519343632823</v>
      </c>
      <c r="AJ1802">
        <f t="shared" si="944"/>
        <v>36.600784327259213</v>
      </c>
      <c r="AK1802"/>
      <c r="AL1802"/>
      <c r="AM1802"/>
      <c r="AN1802"/>
    </row>
    <row r="1803" spans="1:40" x14ac:dyDescent="0.35">
      <c r="A1803"/>
      <c r="B1803">
        <f t="shared" si="910"/>
        <v>166900</v>
      </c>
      <c r="C1803" s="237" t="str">
        <f t="shared" si="913"/>
        <v>-1.15773391807433E-06+0.00619177459764284i</v>
      </c>
      <c r="D1803" s="208" t="str">
        <f t="shared" si="914"/>
        <v>-2.51367007814583+0.0474702719152618i</v>
      </c>
      <c r="E1803" t="str">
        <f t="shared" si="915"/>
        <v>20500</v>
      </c>
      <c r="F1803" t="str">
        <f t="shared" si="916"/>
        <v>0.327868852459016</v>
      </c>
      <c r="G1803" t="str">
        <f t="shared" si="911"/>
        <v>0.327868852459016</v>
      </c>
      <c r="H1803" t="str">
        <f t="shared" si="917"/>
        <v>3.61960396151596+0.885999718124633i</v>
      </c>
      <c r="I1803" t="str">
        <f t="shared" si="918"/>
        <v>655.414767355171i</v>
      </c>
      <c r="J1803" t="str">
        <f t="shared" si="912"/>
        <v>-580.463944972926+143.383777824756i</v>
      </c>
      <c r="K1803" t="str">
        <f t="shared" si="919"/>
        <v>0.262871483524947-1.06418885499215i</v>
      </c>
      <c r="L1803" t="str">
        <f t="shared" si="920"/>
        <v>0.0536340819507582-0.184382256723486i</v>
      </c>
      <c r="M1803" t="str">
        <f t="shared" si="921"/>
        <v>0.316505565475705-1.24857111171564i</v>
      </c>
      <c r="N1803" t="str">
        <f t="shared" si="922"/>
        <v>-2.08179292916282i</v>
      </c>
      <c r="O1803" t="str">
        <f t="shared" si="923"/>
        <v>-0.489046783549065-0.872257555714087i</v>
      </c>
      <c r="P1803" t="str">
        <f t="shared" si="924"/>
        <v>1.48904678354907+0.872257555714087i</v>
      </c>
      <c r="Q1803" t="str">
        <f t="shared" si="925"/>
        <v>-1.48904678354907+1.20953537344873i</v>
      </c>
      <c r="R1803" t="str">
        <f t="shared" si="926"/>
        <v>-0.31580417939875-0.842306565271522i</v>
      </c>
      <c r="S1803" t="str">
        <f t="shared" si="927"/>
        <v>0.225441000928557i</v>
      </c>
      <c r="T1803" t="str">
        <f t="shared" si="928"/>
        <v>0.189890435163507-0.0711952103010758i</v>
      </c>
      <c r="U1803" t="str">
        <f t="shared" si="929"/>
        <v>0.0000499999999999998-0.000851423773281128i</v>
      </c>
      <c r="V1803" t="str">
        <f t="shared" si="930"/>
        <v>0.00002-0.0095359462607487i</v>
      </c>
      <c r="W1803" t="str">
        <f t="shared" si="931"/>
        <v>0.0000422723114012951-0.000781823539772388i</v>
      </c>
      <c r="X1803" t="str">
        <f t="shared" si="932"/>
        <v>0.0000468848370983692-0.000781295639455195i</v>
      </c>
      <c r="Y1803" t="str">
        <f t="shared" si="933"/>
        <v>0.009+0.838930902214618i</v>
      </c>
      <c r="Z1803" t="str">
        <f t="shared" si="934"/>
        <v>-0.0111774595841314-0.000791910214599458i</v>
      </c>
      <c r="AA1803" t="str">
        <f t="shared" si="935"/>
        <v>0.154520683772866-14.31558515931i</v>
      </c>
      <c r="AB1803" t="str">
        <f t="shared" si="936"/>
        <v>0.634690421176215-0.237963107371945i</v>
      </c>
      <c r="AC1803" t="str">
        <f t="shared" si="937"/>
        <v>0.903769189137694-0.867772772624368i</v>
      </c>
      <c r="AD1803" t="str">
        <f t="shared" si="938"/>
        <v>0.496940676119352+0.213847167282141i</v>
      </c>
      <c r="AE1803" t="str">
        <f t="shared" si="939"/>
        <v>-0.0053851865669011-0.00278380046694599i</v>
      </c>
      <c r="AF1803" t="str">
        <f t="shared" si="940"/>
        <v>-6.13327403966179-0.838529446209371i</v>
      </c>
      <c r="AG1803" t="str">
        <f t="shared" si="941"/>
        <v>1.01136004850949-0.0256330489825133i</v>
      </c>
      <c r="AH1803" t="str">
        <f t="shared" si="942"/>
        <v>0.0297895744953378+0.0221019668518114i</v>
      </c>
      <c r="AI1803">
        <f t="shared" si="943"/>
        <v>-28.614081777635842</v>
      </c>
      <c r="AJ1803">
        <f t="shared" si="944"/>
        <v>36.573061351192798</v>
      </c>
      <c r="AK1803"/>
      <c r="AL1803"/>
      <c r="AM1803"/>
      <c r="AN1803"/>
    </row>
    <row r="1804" spans="1:40" x14ac:dyDescent="0.35">
      <c r="A1804"/>
      <c r="B1804">
        <f t="shared" si="910"/>
        <v>167000</v>
      </c>
      <c r="C1804" s="237" t="str">
        <f t="shared" si="913"/>
        <v>-1.15634782555848E-06+0.0061880669484422i</v>
      </c>
      <c r="D1804" s="208" t="str">
        <f t="shared" si="914"/>
        <v>-2.51367006751912+0.0474418466047236i</v>
      </c>
      <c r="E1804" t="str">
        <f t="shared" si="915"/>
        <v>20500</v>
      </c>
      <c r="F1804" t="str">
        <f t="shared" si="916"/>
        <v>0.327868852459016</v>
      </c>
      <c r="G1804" t="str">
        <f t="shared" si="911"/>
        <v>0.327868852459016</v>
      </c>
      <c r="H1804" t="str">
        <f t="shared" si="917"/>
        <v>3.61986652624413+0.88553868780862i</v>
      </c>
      <c r="I1804" t="str">
        <f t="shared" si="918"/>
        <v>655.807466436869i</v>
      </c>
      <c r="J1804" t="str">
        <f t="shared" si="912"/>
        <v>-581.16093495529+143.469687817461i</v>
      </c>
      <c r="K1804" t="str">
        <f t="shared" si="919"/>
        <v>0.26257381926021-1.06362290611657i</v>
      </c>
      <c r="L1804" t="str">
        <f t="shared" si="920"/>
        <v>0.0535748726963824-0.184289060973052i</v>
      </c>
      <c r="M1804" t="str">
        <f t="shared" si="921"/>
        <v>0.316148691956592-1.24791196708962i</v>
      </c>
      <c r="N1804" t="str">
        <f t="shared" si="922"/>
        <v>-2.08304025865902i</v>
      </c>
      <c r="O1804" t="str">
        <f t="shared" si="923"/>
        <v>-0.490134395407476-0.871646874851593i</v>
      </c>
      <c r="P1804" t="str">
        <f t="shared" si="924"/>
        <v>1.49013439540748+0.871646874851593i</v>
      </c>
      <c r="Q1804" t="str">
        <f t="shared" si="925"/>
        <v>-1.49013439540748+1.21139338380743i</v>
      </c>
      <c r="R1804" t="str">
        <f t="shared" si="926"/>
        <v>-0.315781271262349-0.841657115931576i</v>
      </c>
      <c r="S1804" t="str">
        <f t="shared" si="927"/>
        <v>0.225576076423422i</v>
      </c>
      <c r="T1804" t="str">
        <f t="shared" si="928"/>
        <v>0.189857709905698-0.071232700179361i</v>
      </c>
      <c r="U1804" t="str">
        <f t="shared" si="929"/>
        <v>0.00005-0.000850913938686352i</v>
      </c>
      <c r="V1804" t="str">
        <f t="shared" si="930"/>
        <v>0.00002-0.00953023611328715i</v>
      </c>
      <c r="W1804" t="str">
        <f t="shared" si="931"/>
        <v>0.0000422723098778774-0.000781355607890238i</v>
      </c>
      <c r="X1804" t="str">
        <f t="shared" si="932"/>
        <v>0.0000468792999104393-0.000780828056303595i</v>
      </c>
      <c r="Y1804" t="str">
        <f t="shared" si="933"/>
        <v>0.009+0.839433557039193i</v>
      </c>
      <c r="Z1804" t="str">
        <f t="shared" si="934"/>
        <v>-0.011164071084503-0.000791211403231394i</v>
      </c>
      <c r="AA1804" t="str">
        <f t="shared" si="935"/>
        <v>0.154335267201315-14.3069989911292i</v>
      </c>
      <c r="AB1804" t="str">
        <f t="shared" si="936"/>
        <v>0.634581040165824-0.238088413665641i</v>
      </c>
      <c r="AC1804" t="str">
        <f t="shared" si="937"/>
        <v>0.903508585150142-0.867172614661523i</v>
      </c>
      <c r="AD1804" t="str">
        <f t="shared" si="938"/>
        <v>0.497229586849537+0.213717357447857i</v>
      </c>
      <c r="AE1804" t="str">
        <f t="shared" si="939"/>
        <v>-0.00538201084262508-0.00277936948967941i</v>
      </c>
      <c r="AF1804" t="str">
        <f t="shared" si="940"/>
        <v>-6.13353659376325-0.838096841203896i</v>
      </c>
      <c r="AG1804" t="str">
        <f t="shared" si="941"/>
        <v>1.01134650656432-0.0256327822404541i</v>
      </c>
      <c r="AH1804" t="str">
        <f t="shared" si="942"/>
        <v>0.029777768200927+0.0220708705296235i</v>
      </c>
      <c r="AI1804">
        <f t="shared" si="943"/>
        <v>-28.620642208584599</v>
      </c>
      <c r="AJ1804">
        <f t="shared" si="944"/>
        <v>36.545331714683556</v>
      </c>
      <c r="AK1804"/>
      <c r="AL1804"/>
      <c r="AM1804"/>
      <c r="AN1804"/>
    </row>
    <row r="1805" spans="1:40" x14ac:dyDescent="0.35">
      <c r="A1805"/>
      <c r="B1805">
        <f t="shared" si="910"/>
        <v>167100</v>
      </c>
      <c r="C1805" s="237" t="str">
        <f t="shared" si="913"/>
        <v>-1.15496422079427E-06+0.00618436373688227i</v>
      </c>
      <c r="D1805" s="208" t="str">
        <f t="shared" si="914"/>
        <v>-2.51367005691148+0.0474134553160974i</v>
      </c>
      <c r="E1805" t="str">
        <f t="shared" si="915"/>
        <v>20500</v>
      </c>
      <c r="F1805" t="str">
        <f t="shared" si="916"/>
        <v>0.327868852459016</v>
      </c>
      <c r="G1805" t="str">
        <f t="shared" si="911"/>
        <v>0.327868852459016</v>
      </c>
      <c r="H1805" t="str">
        <f t="shared" si="917"/>
        <v>3.62012866083928+0.885078095493866i</v>
      </c>
      <c r="I1805" t="str">
        <f t="shared" si="918"/>
        <v>656.200165518568i</v>
      </c>
      <c r="J1805" t="str">
        <f t="shared" si="912"/>
        <v>-581.858342421921+143.555597810166i</v>
      </c>
      <c r="K1805" t="str">
        <f t="shared" si="919"/>
        <v>0.262276650664295-1.06305751596886i</v>
      </c>
      <c r="L1805" t="str">
        <f t="shared" si="920"/>
        <v>0.0535157586777637-0.184195949097981i</v>
      </c>
      <c r="M1805" t="str">
        <f t="shared" si="921"/>
        <v>0.315792409342059-1.24725346506684i</v>
      </c>
      <c r="N1805" t="str">
        <f t="shared" si="922"/>
        <v>-2.08428758815523i</v>
      </c>
      <c r="O1805" t="str">
        <f t="shared" si="923"/>
        <v>-0.491221244699771-0.871034837854151i</v>
      </c>
      <c r="P1805" t="str">
        <f t="shared" si="924"/>
        <v>1.49122124469977+0.871034837854151i</v>
      </c>
      <c r="Q1805" t="str">
        <f t="shared" si="925"/>
        <v>-1.49122124469977+1.21325275030108i</v>
      </c>
      <c r="R1805" t="str">
        <f t="shared" si="926"/>
        <v>-0.315758344552061-0.841008349545711i</v>
      </c>
      <c r="S1805" t="str">
        <f t="shared" si="927"/>
        <v>0.225711151918286i</v>
      </c>
      <c r="T1805" t="str">
        <f t="shared" si="928"/>
        <v>0.189824963348859-0.0712701796766567i</v>
      </c>
      <c r="U1805" t="str">
        <f t="shared" si="929"/>
        <v>0.0000500000000000002-0.000850404714306531i</v>
      </c>
      <c r="V1805" t="str">
        <f t="shared" si="930"/>
        <v>0.00002-0.0095245328002331i</v>
      </c>
      <c r="W1805" t="str">
        <f t="shared" si="931"/>
        <v>0.0000422723083535478-0.000780888236205409i</v>
      </c>
      <c r="X1805" t="str">
        <f t="shared" si="932"/>
        <v>0.0000468737726565195-0.000780361032873113i</v>
      </c>
      <c r="Y1805" t="str">
        <f t="shared" si="933"/>
        <v>0.009+0.839936211863767i</v>
      </c>
      <c r="Z1805" t="str">
        <f t="shared" si="934"/>
        <v>-0.0111507066373409-0.000790513832019818i</v>
      </c>
      <c r="AA1805" t="str">
        <f t="shared" si="935"/>
        <v>0.154150184413328-14.2984231246903i</v>
      </c>
      <c r="AB1805" t="str">
        <f t="shared" si="936"/>
        <v>0.634471587965483-0.238213685261884i</v>
      </c>
      <c r="AC1805" t="str">
        <f t="shared" si="937"/>
        <v>0.903248467053476-0.86657296018351i</v>
      </c>
      <c r="AD1805" t="str">
        <f t="shared" si="938"/>
        <v>0.497518381054832+0.213587177826993i</v>
      </c>
      <c r="AE1805" t="str">
        <f t="shared" si="939"/>
        <v>-0.00537883789541294-0.00277494312335433i</v>
      </c>
      <c r="AF1805" t="str">
        <f t="shared" si="940"/>
        <v>-6.13379871775076-0.837664640177769i</v>
      </c>
      <c r="AG1805" t="str">
        <f t="shared" si="941"/>
        <v>1.01133296166182-0.0256325098348528i</v>
      </c>
      <c r="AH1805" t="str">
        <f t="shared" si="942"/>
        <v>0.0297659651918503+0.0220398050123824i</v>
      </c>
      <c r="AI1805">
        <f t="shared" si="943"/>
        <v>-28.627200641084855</v>
      </c>
      <c r="AJ1805">
        <f t="shared" si="944"/>
        <v>36.517595423234766</v>
      </c>
      <c r="AK1805"/>
      <c r="AL1805"/>
      <c r="AM1805"/>
      <c r="AN1805"/>
    </row>
    <row r="1806" spans="1:40" x14ac:dyDescent="0.35">
      <c r="A1806"/>
      <c r="B1806">
        <f t="shared" si="910"/>
        <v>167200</v>
      </c>
      <c r="C1806" s="237" t="str">
        <f t="shared" si="913"/>
        <v>-1.15358309783189E-06+0.00618066495500072i</v>
      </c>
      <c r="D1806" s="208" t="str">
        <f t="shared" si="914"/>
        <v>-2.51367004632288+0.0473850979883389i</v>
      </c>
      <c r="E1806" t="str">
        <f t="shared" si="915"/>
        <v>20500</v>
      </c>
      <c r="F1806" t="str">
        <f t="shared" si="916"/>
        <v>0.327868852459016</v>
      </c>
      <c r="G1806" t="str">
        <f t="shared" si="911"/>
        <v>0.327868852459016</v>
      </c>
      <c r="H1806" t="str">
        <f t="shared" si="917"/>
        <v>3.620390366217+0.884617940636569i</v>
      </c>
      <c r="I1806" t="str">
        <f t="shared" si="918"/>
        <v>656.592864600267i</v>
      </c>
      <c r="J1806" t="str">
        <f t="shared" si="912"/>
        <v>-582.556167372817+143.641507802871i</v>
      </c>
      <c r="K1806" t="str">
        <f t="shared" si="919"/>
        <v>0.261979976659502-1.06249268380438i</v>
      </c>
      <c r="L1806" t="str">
        <f t="shared" si="920"/>
        <v>0.0534567396970103-0.184102921005237i</v>
      </c>
      <c r="M1806" t="str">
        <f t="shared" si="921"/>
        <v>0.315436716356512-1.24659560480962i</v>
      </c>
      <c r="N1806" t="str">
        <f t="shared" si="922"/>
        <v>-2.08553491765143i</v>
      </c>
      <c r="O1806" t="str">
        <f t="shared" si="923"/>
        <v>-0.492307329734978-0.870421445674i</v>
      </c>
      <c r="P1806" t="str">
        <f t="shared" si="924"/>
        <v>1.49230732973498+0.870421445674i</v>
      </c>
      <c r="Q1806" t="str">
        <f t="shared" si="925"/>
        <v>-1.49230732973498+1.21511347197743i</v>
      </c>
      <c r="R1806" t="str">
        <f t="shared" si="926"/>
        <v>-0.31573539925802-0.840360264876073i</v>
      </c>
      <c r="S1806" t="str">
        <f t="shared" si="927"/>
        <v>0.22584622741315i</v>
      </c>
      <c r="T1806" t="str">
        <f t="shared" si="928"/>
        <v>0.189792195490177-0.0713076487832085i</v>
      </c>
      <c r="U1806" t="str">
        <f t="shared" si="929"/>
        <v>0.0000499999999999999-0.000849896099046774i</v>
      </c>
      <c r="V1806" t="str">
        <f t="shared" si="930"/>
        <v>0.00002-0.00951883630932386i</v>
      </c>
      <c r="W1806" t="str">
        <f t="shared" si="931"/>
        <v>0.0000422723068283054-0.000780421423712751i</v>
      </c>
      <c r="X1806" t="str">
        <f t="shared" si="932"/>
        <v>0.0000468682553128499-0.000779894568159591i</v>
      </c>
      <c r="Y1806" t="str">
        <f t="shared" si="933"/>
        <v>0.009+0.840438866688341i</v>
      </c>
      <c r="Z1806" t="str">
        <f t="shared" si="934"/>
        <v>-0.0111373661850522-0.000789817497771728i</v>
      </c>
      <c r="AA1806" t="str">
        <f t="shared" si="935"/>
        <v>0.153965434607632-14.2898575414494i</v>
      </c>
      <c r="AB1806" t="str">
        <f t="shared" si="936"/>
        <v>0.634362064565792-0.238338922128069i</v>
      </c>
      <c r="AC1806" t="str">
        <f t="shared" si="937"/>
        <v>0.902988833847858-0.865973808521701i</v>
      </c>
      <c r="AD1806" t="str">
        <f t="shared" si="938"/>
        <v>0.497807058279046+0.213456628491705i</v>
      </c>
      <c r="AE1806" t="str">
        <f t="shared" si="939"/>
        <v>-0.00537566771735926-0.00277052136128183i</v>
      </c>
      <c r="AF1806" t="str">
        <f t="shared" si="940"/>
        <v>-6.13406041253988-0.83723284264823i</v>
      </c>
      <c r="AG1806" t="str">
        <f t="shared" si="941"/>
        <v>1.01131941381086-0.0256322317521631i</v>
      </c>
      <c r="AH1806" t="str">
        <f t="shared" si="942"/>
        <v>0.0297541654500192+0.0220087702548958i</v>
      </c>
      <c r="AI1806">
        <f t="shared" si="943"/>
        <v>-28.633757079735776</v>
      </c>
      <c r="AJ1806">
        <f t="shared" si="944"/>
        <v>36.489852482336424</v>
      </c>
      <c r="AK1806"/>
      <c r="AL1806"/>
      <c r="AM1806"/>
      <c r="AN1806"/>
    </row>
    <row r="1807" spans="1:40" x14ac:dyDescent="0.35">
      <c r="A1807"/>
      <c r="B1807">
        <f t="shared" si="910"/>
        <v>167300</v>
      </c>
      <c r="C1807" s="237" t="str">
        <f t="shared" si="913"/>
        <v>-1.15220445073938E-06+0.00617697059485443i</v>
      </c>
      <c r="D1807" s="208" t="str">
        <f t="shared" si="914"/>
        <v>-2.51367003575325+0.0473567745605506i</v>
      </c>
      <c r="E1807" t="str">
        <f t="shared" si="915"/>
        <v>20500</v>
      </c>
      <c r="F1807" t="str">
        <f t="shared" si="916"/>
        <v>0.327868852459016</v>
      </c>
      <c r="G1807" t="str">
        <f t="shared" si="911"/>
        <v>0.327868852459016</v>
      </c>
      <c r="H1807" t="str">
        <f t="shared" si="917"/>
        <v>3.62065164329041+0.884158222693587i</v>
      </c>
      <c r="I1807" t="str">
        <f t="shared" si="918"/>
        <v>656.985563681965i</v>
      </c>
      <c r="J1807" t="str">
        <f t="shared" si="912"/>
        <v>-583.25440980798+143.727417795576i</v>
      </c>
      <c r="K1807" t="str">
        <f t="shared" si="919"/>
        <v>0.261683796170988-1.06192840887954i</v>
      </c>
      <c r="L1807" t="str">
        <f t="shared" si="920"/>
        <v>0.0533978155567273-0.184009976601867i</v>
      </c>
      <c r="M1807" t="str">
        <f t="shared" si="921"/>
        <v>0.315081611727715-1.24593838548141i</v>
      </c>
      <c r="N1807" t="str">
        <f t="shared" si="922"/>
        <v>-2.08678224714763i</v>
      </c>
      <c r="O1807" t="str">
        <f t="shared" si="923"/>
        <v>-0.493392648823343-0.869806699265466i</v>
      </c>
      <c r="P1807" t="str">
        <f t="shared" si="924"/>
        <v>1.49339264882334+0.869806699265466i</v>
      </c>
      <c r="Q1807" t="str">
        <f t="shared" si="925"/>
        <v>-1.49339264882334+1.21697554788216i</v>
      </c>
      <c r="R1807" t="str">
        <f t="shared" si="926"/>
        <v>-0.315712435370338-0.839712860687744i</v>
      </c>
      <c r="S1807" t="str">
        <f t="shared" si="927"/>
        <v>0.225981302908013i</v>
      </c>
      <c r="T1807" t="str">
        <f t="shared" si="928"/>
        <v>0.189759406326831-0.0713451074892508i</v>
      </c>
      <c r="U1807" t="str">
        <f t="shared" si="929"/>
        <v>0.0000500000000000001-0.00084938809181483i</v>
      </c>
      <c r="V1807" t="str">
        <f t="shared" si="930"/>
        <v>0.00002-0.00951314662832612i</v>
      </c>
      <c r="W1807" t="str">
        <f t="shared" si="931"/>
        <v>0.000042272305302151-0.000779955169409542i</v>
      </c>
      <c r="X1807" t="str">
        <f t="shared" si="932"/>
        <v>0.0000468627478557424-0.000779428661161299i</v>
      </c>
      <c r="Y1807" t="str">
        <f t="shared" si="933"/>
        <v>0.009+0.840941521512916i</v>
      </c>
      <c r="Z1807" t="str">
        <f t="shared" si="934"/>
        <v>-0.0111240496702164-0.000789122397304672i</v>
      </c>
      <c r="AA1807" t="str">
        <f t="shared" si="935"/>
        <v>0.153781016985356-14.2813022229072i</v>
      </c>
      <c r="AB1807" t="str">
        <f t="shared" si="936"/>
        <v>0.634252469957322-0.238464124231557i</v>
      </c>
      <c r="AC1807" t="str">
        <f t="shared" si="937"/>
        <v>0.902729684536133-0.865375159008339i</v>
      </c>
      <c r="AD1807" t="str">
        <f t="shared" si="938"/>
        <v>0.498095618065948+0.213325709514664i</v>
      </c>
      <c r="AE1807" t="str">
        <f t="shared" si="939"/>
        <v>-0.00537250030058384-0.00276610419679044i</v>
      </c>
      <c r="AF1807" t="str">
        <f t="shared" si="940"/>
        <v>-6.13432167904366-0.836801448133036i</v>
      </c>
      <c r="AG1807" t="str">
        <f t="shared" si="941"/>
        <v>1.01130586302031-0.0256319479788691i</v>
      </c>
      <c r="AH1807" t="str">
        <f t="shared" si="942"/>
        <v>0.029742368957407+0.0219777662120873i</v>
      </c>
      <c r="AI1807">
        <f t="shared" si="943"/>
        <v>-28.640311529130003</v>
      </c>
      <c r="AJ1807">
        <f t="shared" si="944"/>
        <v>36.462102897460298</v>
      </c>
      <c r="AK1807"/>
      <c r="AL1807"/>
      <c r="AM1807"/>
      <c r="AN1807"/>
    </row>
    <row r="1808" spans="1:40" x14ac:dyDescent="0.35">
      <c r="A1808"/>
      <c r="B1808">
        <f t="shared" si="910"/>
        <v>167400</v>
      </c>
      <c r="C1808" s="237" t="str">
        <f t="shared" si="913"/>
        <v>-1.15082827360245E-06+0.00617328064851908i</v>
      </c>
      <c r="D1808" s="208" t="str">
        <f t="shared" si="914"/>
        <v>-2.51367002520256+0.0473284849719796i</v>
      </c>
      <c r="E1808" t="str">
        <f t="shared" si="915"/>
        <v>20500</v>
      </c>
      <c r="F1808" t="str">
        <f t="shared" si="916"/>
        <v>0.327868852459016</v>
      </c>
      <c r="G1808" t="str">
        <f t="shared" si="911"/>
        <v>0.327868852459016</v>
      </c>
      <c r="H1808" t="str">
        <f t="shared" si="917"/>
        <v>3.62091249297036+0.883698941122464i</v>
      </c>
      <c r="I1808" t="str">
        <f t="shared" si="918"/>
        <v>657.378262763664i</v>
      </c>
      <c r="J1808" t="str">
        <f t="shared" si="912"/>
        <v>-583.953069727409+143.813327788281i</v>
      </c>
      <c r="K1808" t="str">
        <f t="shared" si="919"/>
        <v>0.26138810812677-1.0613646904519i</v>
      </c>
      <c r="L1808" t="str">
        <f t="shared" si="920"/>
        <v>0.0533389860600143-0.183917115794995i</v>
      </c>
      <c r="M1808" t="str">
        <f t="shared" si="921"/>
        <v>0.314727094186784-1.2452818062469i</v>
      </c>
      <c r="N1808" t="str">
        <f t="shared" si="922"/>
        <v>-2.08802957664383i</v>
      </c>
      <c r="O1808" t="str">
        <f t="shared" si="923"/>
        <v>-0.494477200276292-0.869190599584993i</v>
      </c>
      <c r="P1808" t="str">
        <f t="shared" si="924"/>
        <v>1.49447720027629+0.869190599584993i</v>
      </c>
      <c r="Q1808" t="str">
        <f t="shared" si="925"/>
        <v>-1.49447720027629+1.21883897705884i</v>
      </c>
      <c r="R1808" t="str">
        <f t="shared" si="926"/>
        <v>-0.315689452879129-0.839066135748762i</v>
      </c>
      <c r="S1808" t="str">
        <f t="shared" si="927"/>
        <v>0.226116378402878i</v>
      </c>
      <c r="T1808" t="str">
        <f t="shared" si="928"/>
        <v>0.189726595856008-0.0713825557850147i</v>
      </c>
      <c r="U1808" t="str">
        <f t="shared" si="929"/>
        <v>0.0000499999999999998-0.00084888069152103i</v>
      </c>
      <c r="V1808" t="str">
        <f t="shared" si="930"/>
        <v>0.00002-0.00950746374503559i</v>
      </c>
      <c r="W1808" t="str">
        <f t="shared" si="931"/>
        <v>0.0000422723037750837-0.000779489472295427i</v>
      </c>
      <c r="X1808" t="str">
        <f t="shared" si="932"/>
        <v>0.0000468572502615787-0.000778963310878858i</v>
      </c>
      <c r="Y1808" t="str">
        <f t="shared" si="933"/>
        <v>0.009+0.84144417633749i</v>
      </c>
      <c r="Z1808" t="str">
        <f t="shared" si="934"/>
        <v>-0.0111107570355844-0.000788428527446675i</v>
      </c>
      <c r="AA1808" t="str">
        <f t="shared" si="935"/>
        <v>0.153596930750028-14.2727571506086i</v>
      </c>
      <c r="AB1808" t="str">
        <f t="shared" si="936"/>
        <v>0.634142804130669-0.238589291539696i</v>
      </c>
      <c r="AC1808" t="str">
        <f t="shared" si="937"/>
        <v>0.902471018123784-0.864777010976686i</v>
      </c>
      <c r="AD1808" t="str">
        <f t="shared" si="938"/>
        <v>0.498384059959262+0.213194420969106i</v>
      </c>
      <c r="AE1808" t="str">
        <f t="shared" si="939"/>
        <v>-0.00536933563723097-0.00276169162322642i</v>
      </c>
      <c r="AF1808" t="str">
        <f t="shared" si="940"/>
        <v>-6.13458251817292-0.836370456150484i</v>
      </c>
      <c r="AG1808" t="str">
        <f t="shared" si="941"/>
        <v>1.01129230929905-0.0256316585014848i</v>
      </c>
      <c r="AH1808" t="str">
        <f t="shared" si="942"/>
        <v>0.0297305756960445+0.0219467928389987i</v>
      </c>
      <c r="AI1808">
        <f t="shared" si="943"/>
        <v>-28.646863993854048</v>
      </c>
      <c r="AJ1808">
        <f t="shared" si="944"/>
        <v>36.434346674067065</v>
      </c>
      <c r="AK1808"/>
      <c r="AL1808"/>
      <c r="AM1808"/>
      <c r="AN1808"/>
    </row>
    <row r="1809" spans="1:40" x14ac:dyDescent="0.35">
      <c r="A1809"/>
      <c r="B1809">
        <f t="shared" si="910"/>
        <v>167500</v>
      </c>
      <c r="C1809" s="237" t="str">
        <f t="shared" si="913"/>
        <v>-1.14945456052443E-06+0.00616959510808935i</v>
      </c>
      <c r="D1809" s="208" t="str">
        <f t="shared" si="914"/>
        <v>-2.51367001467076+0.0473002291620184i</v>
      </c>
      <c r="E1809" t="str">
        <f t="shared" si="915"/>
        <v>20500</v>
      </c>
      <c r="F1809" t="str">
        <f t="shared" si="916"/>
        <v>0.327868852459016</v>
      </c>
      <c r="G1809" t="str">
        <f t="shared" si="911"/>
        <v>0.327868852459016</v>
      </c>
      <c r="H1809" t="str">
        <f t="shared" si="917"/>
        <v>3.62117291616529+0.883240095381421i</v>
      </c>
      <c r="I1809" t="str">
        <f t="shared" si="918"/>
        <v>657.770961845363i</v>
      </c>
      <c r="J1809" t="str">
        <f t="shared" si="912"/>
        <v>-584.652147131104+143.899237780987i</v>
      </c>
      <c r="K1809" t="str">
        <f t="shared" si="919"/>
        <v>0.261092911457708-1.06080152778008i</v>
      </c>
      <c r="L1809" t="str">
        <f t="shared" si="920"/>
        <v>0.0532802510104631-0.183824338491821i</v>
      </c>
      <c r="M1809" t="str">
        <f t="shared" si="921"/>
        <v>0.314373162468171-1.2446258662719i</v>
      </c>
      <c r="N1809" t="str">
        <f t="shared" si="922"/>
        <v>-2.08927690614004i</v>
      </c>
      <c r="O1809" t="str">
        <f t="shared" si="923"/>
        <v>-0.495560982406455-0.868573147591122i</v>
      </c>
      <c r="P1809" t="str">
        <f t="shared" si="924"/>
        <v>1.49556098240646+0.868573147591122i</v>
      </c>
      <c r="Q1809" t="str">
        <f t="shared" si="925"/>
        <v>-1.49556098240646+1.22070375854892i</v>
      </c>
      <c r="R1809" t="str">
        <f t="shared" si="926"/>
        <v>-0.315666451774502-0.838420088830102i</v>
      </c>
      <c r="S1809" t="str">
        <f t="shared" si="927"/>
        <v>0.226251453897742i</v>
      </c>
      <c r="T1809" t="str">
        <f t="shared" si="928"/>
        <v>0.189693764074885-0.0714199936607225i</v>
      </c>
      <c r="U1809" t="str">
        <f t="shared" si="929"/>
        <v>0.00005-0.000848373897078334i</v>
      </c>
      <c r="V1809" t="str">
        <f t="shared" si="930"/>
        <v>0.00002-0.00950178764727734i</v>
      </c>
      <c r="W1809" t="str">
        <f t="shared" si="931"/>
        <v>0.0000422723022471044-0.00077902433137247i</v>
      </c>
      <c r="X1809" t="str">
        <f t="shared" si="932"/>
        <v>0.0000468517625068129-0.000778498516315341i</v>
      </c>
      <c r="Y1809" t="str">
        <f t="shared" si="933"/>
        <v>0.009+0.841946831162064i</v>
      </c>
      <c r="Z1809" t="str">
        <f t="shared" si="934"/>
        <v>-0.0110974882240788-0.000787735885036243i</v>
      </c>
      <c r="AA1809" t="str">
        <f t="shared" si="935"/>
        <v>0.15341317510756-14.2642223061427i</v>
      </c>
      <c r="AB1809" t="str">
        <f t="shared" si="936"/>
        <v>0.634033067076399-0.238714424019804i</v>
      </c>
      <c r="AC1809" t="str">
        <f t="shared" si="937"/>
        <v>0.902212833618955-0.864179363760866i</v>
      </c>
      <c r="AD1809" t="str">
        <f t="shared" si="938"/>
        <v>0.498672383502682+0.21306276292878i</v>
      </c>
      <c r="AE1809" t="str">
        <f t="shared" si="939"/>
        <v>-0.00536617371947032-0.00275728363395343i</v>
      </c>
      <c r="AF1809" t="str">
        <f t="shared" si="940"/>
        <v>-6.13484293083605-0.835939866219403i</v>
      </c>
      <c r="AG1809" t="str">
        <f t="shared" si="941"/>
        <v>1.01127875265595-0.0256313633065547i</v>
      </c>
      <c r="AH1809" t="str">
        <f t="shared" si="942"/>
        <v>0.0297187856480264+0.0219158500907885i</v>
      </c>
      <c r="AI1809">
        <f t="shared" si="943"/>
        <v>-28.653414478487228</v>
      </c>
      <c r="AJ1809">
        <f t="shared" si="944"/>
        <v>36.40658381759885</v>
      </c>
      <c r="AK1809"/>
      <c r="AL1809"/>
      <c r="AM1809"/>
      <c r="AN1809"/>
    </row>
    <row r="1810" spans="1:40" x14ac:dyDescent="0.35">
      <c r="A1810"/>
      <c r="B1810">
        <f t="shared" si="910"/>
        <v>167600</v>
      </c>
      <c r="C1810" s="237" t="str">
        <f t="shared" si="913"/>
        <v>-1.14808330562629E-06+0.00616591396567876i</v>
      </c>
      <c r="D1810" s="208" t="str">
        <f t="shared" si="914"/>
        <v>-2.5136700041578+0.0472720070702038i</v>
      </c>
      <c r="E1810" t="str">
        <f t="shared" si="915"/>
        <v>20500</v>
      </c>
      <c r="F1810" t="str">
        <f t="shared" si="916"/>
        <v>0.327868852459016</v>
      </c>
      <c r="G1810" t="str">
        <f t="shared" si="911"/>
        <v>0.327868852459016</v>
      </c>
      <c r="H1810" t="str">
        <f t="shared" si="917"/>
        <v>3.62143291378132+0.882781684929344i</v>
      </c>
      <c r="I1810" t="str">
        <f t="shared" si="918"/>
        <v>658.163660927062i</v>
      </c>
      <c r="J1810" t="str">
        <f t="shared" si="912"/>
        <v>-585.351642019065+143.985147773691i</v>
      </c>
      <c r="K1810" t="str">
        <f t="shared" si="919"/>
        <v>0.260798205097495-1.0602389201238i</v>
      </c>
      <c r="L1810" t="str">
        <f t="shared" si="920"/>
        <v>0.0532216102121583-0.183731644599628i</v>
      </c>
      <c r="M1810" t="str">
        <f t="shared" si="921"/>
        <v>0.314019815309653-1.24397056472343i</v>
      </c>
      <c r="N1810" t="str">
        <f t="shared" si="922"/>
        <v>-2.09052423563624i</v>
      </c>
      <c r="O1810" t="str">
        <f t="shared" si="923"/>
        <v>-0.496643993527635-0.867954344244513i</v>
      </c>
      <c r="P1810" t="str">
        <f t="shared" si="924"/>
        <v>1.49664399352763+0.867954344244513i</v>
      </c>
      <c r="Q1810" t="str">
        <f t="shared" si="925"/>
        <v>-1.49664399352763+1.22256989139173i</v>
      </c>
      <c r="R1810" t="str">
        <f t="shared" si="926"/>
        <v>-0.315643432046533-0.83777471870568i</v>
      </c>
      <c r="S1810" t="str">
        <f t="shared" si="927"/>
        <v>0.226386529392606i</v>
      </c>
      <c r="T1810" t="str">
        <f t="shared" si="928"/>
        <v>0.189660910980646-0.0714574211065855i</v>
      </c>
      <c r="U1810" t="str">
        <f t="shared" si="929"/>
        <v>0.0000500000000000002-0.000847867707402276i</v>
      </c>
      <c r="V1810" t="str">
        <f t="shared" si="930"/>
        <v>0.00002-0.00949611832290544i</v>
      </c>
      <c r="W1810" t="str">
        <f t="shared" si="931"/>
        <v>0.000042272300718213-0.000778559745645102i</v>
      </c>
      <c r="X1810" t="str">
        <f t="shared" si="932"/>
        <v>0.000046846284567968-0.000778034276476146i</v>
      </c>
      <c r="Y1810" t="str">
        <f t="shared" si="933"/>
        <v>0.009+0.842449485986639i</v>
      </c>
      <c r="Z1810" t="str">
        <f t="shared" si="934"/>
        <v>-0.0110842431787921-0.00078704446692227i</v>
      </c>
      <c r="AA1810" t="str">
        <f t="shared" si="935"/>
        <v>0.153229749266245-14.2556976711431i</v>
      </c>
      <c r="AB1810" t="str">
        <f t="shared" si="936"/>
        <v>0.633923258785099-0.238839521639165i</v>
      </c>
      <c r="AC1810" t="str">
        <f t="shared" si="937"/>
        <v>0.901955130032444-0.863582216695993i</v>
      </c>
      <c r="AD1810" t="str">
        <f t="shared" si="938"/>
        <v>0.49896058823985+0.212930735467997i</v>
      </c>
      <c r="AE1810" t="str">
        <f t="shared" si="939"/>
        <v>-0.00536301453949587-0.00275288022235279i</v>
      </c>
      <c r="AF1810" t="str">
        <f t="shared" si="940"/>
        <v>-6.13510291793912-0.83550967785914i</v>
      </c>
      <c r="AG1810" t="str">
        <f t="shared" si="941"/>
        <v>1.01126519309991-0.0256310623806534i</v>
      </c>
      <c r="AH1810" t="str">
        <f t="shared" si="942"/>
        <v>0.0297069987955039+0.021884937922732i</v>
      </c>
      <c r="AI1810">
        <f t="shared" si="943"/>
        <v>-28.659962987603016</v>
      </c>
      <c r="AJ1810">
        <f t="shared" si="944"/>
        <v>36.378814333486474</v>
      </c>
      <c r="AK1810"/>
      <c r="AL1810"/>
      <c r="AM1810"/>
      <c r="AN1810"/>
    </row>
    <row r="1811" spans="1:40" x14ac:dyDescent="0.35">
      <c r="A1811"/>
      <c r="B1811">
        <f t="shared" si="910"/>
        <v>167700</v>
      </c>
      <c r="C1811" s="237" t="str">
        <f t="shared" si="913"/>
        <v>-1.14671450304647E-06+0.00616223721341961i</v>
      </c>
      <c r="D1811" s="208" t="str">
        <f t="shared" si="914"/>
        <v>-2.51366999366365+0.047243818636217i</v>
      </c>
      <c r="E1811" t="str">
        <f t="shared" si="915"/>
        <v>20500</v>
      </c>
      <c r="F1811" t="str">
        <f t="shared" si="916"/>
        <v>0.327868852459016</v>
      </c>
      <c r="G1811" t="str">
        <f t="shared" si="911"/>
        <v>0.327868852459016</v>
      </c>
      <c r="H1811" t="str">
        <f t="shared" si="917"/>
        <v>3.62169248672224+0.882323709225802i</v>
      </c>
      <c r="I1811" t="str">
        <f t="shared" si="918"/>
        <v>658.55636000876i</v>
      </c>
      <c r="J1811" t="str">
        <f t="shared" si="912"/>
        <v>-586.051554391292+144.071057766396i</v>
      </c>
      <c r="K1811" t="str">
        <f t="shared" si="919"/>
        <v>0.26050398798266-1.05967686674386i</v>
      </c>
      <c r="L1811" t="str">
        <f t="shared" si="920"/>
        <v>0.0531630634696735-0.183639034025776i</v>
      </c>
      <c r="M1811" t="str">
        <f t="shared" si="921"/>
        <v>0.313667051452333-1.24331590076964i</v>
      </c>
      <c r="N1811" t="str">
        <f t="shared" si="922"/>
        <v>-2.09177156513244i</v>
      </c>
      <c r="O1811" t="str">
        <f t="shared" si="923"/>
        <v>-0.497726231954857-0.867334190507915i</v>
      </c>
      <c r="P1811" t="str">
        <f t="shared" si="924"/>
        <v>1.49772623195486+0.867334190507915i</v>
      </c>
      <c r="Q1811" t="str">
        <f t="shared" si="925"/>
        <v>-1.49772623195486+1.22443737462452i</v>
      </c>
      <c r="R1811" t="str">
        <f t="shared" si="926"/>
        <v>-0.315620393685327-0.837130024152319i</v>
      </c>
      <c r="S1811" t="str">
        <f t="shared" si="927"/>
        <v>0.226521604887471i</v>
      </c>
      <c r="T1811" t="str">
        <f t="shared" si="928"/>
        <v>0.189628036570471-0.0714948381128157i</v>
      </c>
      <c r="U1811" t="str">
        <f t="shared" si="929"/>
        <v>0.0000499999999999999-0.000847362121410976i</v>
      </c>
      <c r="V1811" t="str">
        <f t="shared" si="930"/>
        <v>0.00002-0.00949045575980291i</v>
      </c>
      <c r="W1811" t="str">
        <f t="shared" si="931"/>
        <v>0.0000422722991884088-0.000778095714120113i</v>
      </c>
      <c r="X1811" t="str">
        <f t="shared" si="932"/>
        <v>0.0000468408164216362-0.000777570590369057i</v>
      </c>
      <c r="Y1811" t="str">
        <f t="shared" si="933"/>
        <v>0.009+0.842952140811213i</v>
      </c>
      <c r="Z1811" t="str">
        <f t="shared" si="934"/>
        <v>-0.0110710218429868-0.000786354269964007i</v>
      </c>
      <c r="AA1811" t="str">
        <f t="shared" si="935"/>
        <v>0.153046652436747-14.2471832272868i</v>
      </c>
      <c r="AB1811" t="str">
        <f t="shared" si="936"/>
        <v>0.633813379247344-0.238964584365063i</v>
      </c>
      <c r="AC1811" t="str">
        <f t="shared" si="937"/>
        <v>0.901697906377663-0.862985569118083i</v>
      </c>
      <c r="AD1811" t="str">
        <f t="shared" si="938"/>
        <v>0.499248673714391+0.212798338661588i</v>
      </c>
      <c r="AE1811" t="str">
        <f t="shared" si="939"/>
        <v>-0.00535985808952642-0.00274848138182292i</v>
      </c>
      <c r="AF1811" t="str">
        <f t="shared" si="940"/>
        <v>-6.13536248038589-0.835079890589585i</v>
      </c>
      <c r="AG1811" t="str">
        <f t="shared" si="941"/>
        <v>1.01125163063982-0.0256307557103856i</v>
      </c>
      <c r="AH1811" t="str">
        <f t="shared" si="942"/>
        <v>0.0296952151206894+0.0218540562902193i</v>
      </c>
      <c r="AI1811">
        <f t="shared" si="943"/>
        <v>-28.666509525768326</v>
      </c>
      <c r="AJ1811">
        <f t="shared" si="944"/>
        <v>36.351038227142865</v>
      </c>
      <c r="AK1811"/>
      <c r="AL1811"/>
      <c r="AM1811"/>
      <c r="AN1811"/>
    </row>
    <row r="1812" spans="1:40" x14ac:dyDescent="0.35">
      <c r="A1812"/>
      <c r="B1812">
        <f t="shared" si="910"/>
        <v>167800</v>
      </c>
      <c r="C1812" s="237" t="str">
        <f t="shared" si="913"/>
        <v>-1.14534814694094E-06+0.00615856484346312i</v>
      </c>
      <c r="D1812" s="208" t="str">
        <f t="shared" si="914"/>
        <v>-2.51366998318825+0.0472156637998839i</v>
      </c>
      <c r="E1812" t="str">
        <f t="shared" si="915"/>
        <v>20500</v>
      </c>
      <c r="F1812" t="str">
        <f t="shared" si="916"/>
        <v>0.327868852459016</v>
      </c>
      <c r="G1812" t="str">
        <f t="shared" si="911"/>
        <v>0.327868852459016</v>
      </c>
      <c r="H1812" t="str">
        <f t="shared" si="917"/>
        <v>3.62195163588947+0.881866167731031i</v>
      </c>
      <c r="I1812" t="str">
        <f t="shared" si="918"/>
        <v>658.949059090459i</v>
      </c>
      <c r="J1812" t="str">
        <f t="shared" si="912"/>
        <v>-586.751884247786+144.156967759102i</v>
      </c>
      <c r="K1812" t="str">
        <f t="shared" si="919"/>
        <v>0.260210259052546-1.05911536690217i</v>
      </c>
      <c r="L1812" t="str">
        <f t="shared" si="920"/>
        <v>0.0531046105880721-0.183546506677705i</v>
      </c>
      <c r="M1812" t="str">
        <f t="shared" si="921"/>
        <v>0.313314869640618-1.24266187357988i</v>
      </c>
      <c r="N1812" t="str">
        <f t="shared" si="922"/>
        <v>-2.09301889462865i</v>
      </c>
      <c r="O1812" t="str">
        <f t="shared" si="923"/>
        <v>-0.498807696004351-0.866712687346176i</v>
      </c>
      <c r="P1812" t="str">
        <f t="shared" si="924"/>
        <v>1.49880769600435+0.866712687346176i</v>
      </c>
      <c r="Q1812" t="str">
        <f t="shared" si="925"/>
        <v>-1.49880769600435+1.22630620728247i</v>
      </c>
      <c r="R1812" t="str">
        <f t="shared" si="926"/>
        <v>-0.315597336680932-0.836486003949755i</v>
      </c>
      <c r="S1812" t="str">
        <f t="shared" si="927"/>
        <v>0.226656680382335i</v>
      </c>
      <c r="T1812" t="str">
        <f t="shared" si="928"/>
        <v>0.189595140841536-0.0715322446696062i</v>
      </c>
      <c r="U1812" t="str">
        <f t="shared" si="929"/>
        <v>0.0000500000000000001-0.000846857138025156i</v>
      </c>
      <c r="V1812" t="str">
        <f t="shared" si="930"/>
        <v>0.00002-0.00948479994588177i</v>
      </c>
      <c r="W1812" t="str">
        <f t="shared" si="931"/>
        <v>0.0000422722976576929-0.000777632235806698i</v>
      </c>
      <c r="X1812" t="str">
        <f t="shared" si="932"/>
        <v>0.0000468353580444814-0.00077710745700423i</v>
      </c>
      <c r="Y1812" t="str">
        <f t="shared" si="933"/>
        <v>0.009+0.843454795635788i</v>
      </c>
      <c r="Z1812" t="str">
        <f t="shared" si="934"/>
        <v>-0.0110578241600949-0.000785665291031056i</v>
      </c>
      <c r="AA1812" t="str">
        <f t="shared" si="935"/>
        <v>0.15286388383209-14.2386789562952i</v>
      </c>
      <c r="AB1812" t="str">
        <f t="shared" si="936"/>
        <v>0.633703428453694-0.239089612164718i</v>
      </c>
      <c r="AC1812" t="str">
        <f t="shared" si="937"/>
        <v>0.901441161670687-0.862389420364075i</v>
      </c>
      <c r="AD1812" t="str">
        <f t="shared" si="938"/>
        <v>0.499536639469865+0.212665572584925i</v>
      </c>
      <c r="AE1812" t="str">
        <f t="shared" si="939"/>
        <v>-0.00535670436180525-0.00274408710577976i</v>
      </c>
      <c r="AF1812" t="str">
        <f t="shared" si="940"/>
        <v>-6.13562161907772-0.834650503931147i</v>
      </c>
      <c r="AG1812" t="str">
        <f t="shared" si="941"/>
        <v>1.01123806528459-0.0256304432823857i</v>
      </c>
      <c r="AH1812" t="str">
        <f t="shared" si="942"/>
        <v>0.0296834346058537+0.0218232051487566i</v>
      </c>
      <c r="AI1812">
        <f t="shared" si="943"/>
        <v>-28.673054097543794</v>
      </c>
      <c r="AJ1812">
        <f t="shared" si="944"/>
        <v>36.323255503967594</v>
      </c>
      <c r="AK1812"/>
      <c r="AL1812"/>
      <c r="AM1812"/>
      <c r="AN1812"/>
    </row>
    <row r="1813" spans="1:40" x14ac:dyDescent="0.35">
      <c r="A1813"/>
      <c r="B1813">
        <f t="shared" si="910"/>
        <v>167900</v>
      </c>
      <c r="C1813" s="237" t="str">
        <f t="shared" si="913"/>
        <v>-1.14398423148301E-06+0.00615489684797902i</v>
      </c>
      <c r="D1813" s="208" t="str">
        <f t="shared" si="914"/>
        <v>-2.51366997273156+0.0471875425011725i</v>
      </c>
      <c r="E1813" t="str">
        <f t="shared" si="915"/>
        <v>20500</v>
      </c>
      <c r="F1813" t="str">
        <f t="shared" si="916"/>
        <v>0.327868852459016</v>
      </c>
      <c r="G1813" t="str">
        <f t="shared" si="911"/>
        <v>0.327868852459016</v>
      </c>
      <c r="H1813" t="str">
        <f t="shared" si="917"/>
        <v>3.62221036218214+0.881409059905939i</v>
      </c>
      <c r="I1813" t="str">
        <f t="shared" si="918"/>
        <v>659.341758172158i</v>
      </c>
      <c r="J1813" t="str">
        <f t="shared" si="912"/>
        <v>-587.452631588546+144.242877751807i</v>
      </c>
      <c r="K1813" t="str">
        <f t="shared" si="919"/>
        <v>0.259917017249303-1.05855441986172i</v>
      </c>
      <c r="L1813" t="str">
        <f t="shared" si="920"/>
        <v>0.0530462513729049-0.183454062462936i</v>
      </c>
      <c r="M1813" t="str">
        <f t="shared" si="921"/>
        <v>0.312963268622208-1.24200848232466i</v>
      </c>
      <c r="N1813" t="str">
        <f t="shared" si="922"/>
        <v>-2.09426622412485i</v>
      </c>
      <c r="O1813" t="str">
        <f t="shared" si="923"/>
        <v>-0.499888383993524-0.866089835726262i</v>
      </c>
      <c r="P1813" t="str">
        <f t="shared" si="924"/>
        <v>1.49988838399352+0.866089835726262i</v>
      </c>
      <c r="Q1813" t="str">
        <f t="shared" si="925"/>
        <v>-1.49988838399352+1.22817638839859i</v>
      </c>
      <c r="R1813" t="str">
        <f t="shared" si="926"/>
        <v>-0.315574261023421-0.835842656880645i</v>
      </c>
      <c r="S1813" t="str">
        <f t="shared" si="927"/>
        <v>0.2267917558772i</v>
      </c>
      <c r="T1813" t="str">
        <f t="shared" si="928"/>
        <v>0.189562223791025-0.0715696407671515i</v>
      </c>
      <c r="U1813" t="str">
        <f t="shared" si="929"/>
        <v>0.0000499999999999998-0.000846352756168079i</v>
      </c>
      <c r="V1813" t="str">
        <f t="shared" si="930"/>
        <v>0.00002-0.00947915086908253i</v>
      </c>
      <c r="W1813" t="str">
        <f t="shared" si="931"/>
        <v>0.000042272296126064-0.000777169309716368i</v>
      </c>
      <c r="X1813" t="str">
        <f t="shared" si="932"/>
        <v>0.000046829909413235-0.000776644875394173i</v>
      </c>
      <c r="Y1813" t="str">
        <f t="shared" si="933"/>
        <v>0.009+0.843957450460362i</v>
      </c>
      <c r="Z1813" t="str">
        <f t="shared" si="934"/>
        <v>-0.0110446500737168-0.000784977527003282i</v>
      </c>
      <c r="AA1813" t="str">
        <f t="shared" si="935"/>
        <v>0.152681442667652-14.2301848399332i</v>
      </c>
      <c r="AB1813" t="str">
        <f t="shared" si="936"/>
        <v>0.633593406394738-0.239214605005358i</v>
      </c>
      <c r="AC1813" t="str">
        <f t="shared" si="937"/>
        <v>0.901184894930179-0.861793769771887i</v>
      </c>
      <c r="AD1813" t="str">
        <f t="shared" si="938"/>
        <v>0.499824485049818+0.212532437313939i</v>
      </c>
      <c r="AE1813" t="str">
        <f t="shared" si="939"/>
        <v>-0.00535355334860024-0.0027396973876567i</v>
      </c>
      <c r="AF1813" t="str">
        <f t="shared" si="940"/>
        <v>-6.1358803349137-0.834221517404766i</v>
      </c>
      <c r="AG1813" t="str">
        <f t="shared" si="941"/>
        <v>1.01122449704312-0.0256301250833189i</v>
      </c>
      <c r="AH1813" t="str">
        <f t="shared" si="942"/>
        <v>0.0296716572333279+0.0217923844539673i</v>
      </c>
      <c r="AI1813">
        <f t="shared" si="943"/>
        <v>-28.679596707483217</v>
      </c>
      <c r="AJ1813">
        <f t="shared" si="944"/>
        <v>36.295466169346824</v>
      </c>
      <c r="AK1813"/>
      <c r="AL1813"/>
      <c r="AM1813"/>
      <c r="AN1813"/>
    </row>
    <row r="1814" spans="1:40" x14ac:dyDescent="0.35">
      <c r="A1814"/>
      <c r="B1814">
        <f t="shared" si="910"/>
        <v>168000</v>
      </c>
      <c r="C1814" s="237" t="str">
        <f t="shared" si="913"/>
        <v>-1.14262275086334E-06+0.00615123321915575i</v>
      </c>
      <c r="D1814" s="208" t="str">
        <f t="shared" si="914"/>
        <v>-2.51366996229355+0.0471594546801941i</v>
      </c>
      <c r="E1814" t="str">
        <f t="shared" si="915"/>
        <v>20500</v>
      </c>
      <c r="F1814" t="str">
        <f t="shared" si="916"/>
        <v>0.327868852459016</v>
      </c>
      <c r="G1814" t="str">
        <f t="shared" si="911"/>
        <v>0.327868852459016</v>
      </c>
      <c r="H1814" t="str">
        <f t="shared" si="917"/>
        <v>3.62246866649708+0.880952385212125i</v>
      </c>
      <c r="I1814" t="str">
        <f t="shared" si="918"/>
        <v>659.734457253857i</v>
      </c>
      <c r="J1814" t="str">
        <f t="shared" si="912"/>
        <v>-588.153796413572+144.328787744511i</v>
      </c>
      <c r="K1814" t="str">
        <f t="shared" si="919"/>
        <v>0.259624261517888-1.05799402488658i</v>
      </c>
      <c r="L1814" t="str">
        <f t="shared" si="920"/>
        <v>0.0529879856302078-0.183361701289066i</v>
      </c>
      <c r="M1814" t="str">
        <f t="shared" si="921"/>
        <v>0.312612247148096-1.24135572617565i</v>
      </c>
      <c r="N1814" t="str">
        <f t="shared" si="922"/>
        <v>-2.09551355362105i</v>
      </c>
      <c r="O1814" t="str">
        <f t="shared" si="923"/>
        <v>-0.500968294241017-0.865465636617217i</v>
      </c>
      <c r="P1814" t="str">
        <f t="shared" si="924"/>
        <v>1.50096829424102+0.865465636617217i</v>
      </c>
      <c r="Q1814" t="str">
        <f t="shared" si="925"/>
        <v>-1.50096829424102+1.23004791700383i</v>
      </c>
      <c r="R1814" t="str">
        <f t="shared" si="926"/>
        <v>-0.315551166702858-0.835199981730524i</v>
      </c>
      <c r="S1814" t="str">
        <f t="shared" si="927"/>
        <v>0.226926831372064i</v>
      </c>
      <c r="T1814" t="str">
        <f t="shared" si="928"/>
        <v>0.189529285416114-0.0716070263956375i</v>
      </c>
      <c r="U1814" t="str">
        <f t="shared" si="929"/>
        <v>0.00005-0.000845848974765601i</v>
      </c>
      <c r="V1814" t="str">
        <f t="shared" si="930"/>
        <v>0.00002-0.00947350851737473i</v>
      </c>
      <c r="W1814" t="str">
        <f t="shared" si="931"/>
        <v>0.0000422722945935233-0.000776706934863031i</v>
      </c>
      <c r="X1814" t="str">
        <f t="shared" si="932"/>
        <v>0.0000468244705046993-0.000776182844553742i</v>
      </c>
      <c r="Y1814" t="str">
        <f t="shared" si="933"/>
        <v>0.009+0.844460105284936i</v>
      </c>
      <c r="Z1814" t="str">
        <f t="shared" si="934"/>
        <v>-0.0110314995276208-0.000784290974770816i</v>
      </c>
      <c r="AA1814" t="str">
        <f t="shared" si="935"/>
        <v>0.152499328161157-14.2217008600091i</v>
      </c>
      <c r="AB1814" t="str">
        <f t="shared" si="936"/>
        <v>0.633483313061037-0.239339562854179i</v>
      </c>
      <c r="AC1814" t="str">
        <f t="shared" si="937"/>
        <v>0.90092910517742-0.861198616680328i</v>
      </c>
      <c r="AD1814" t="str">
        <f t="shared" si="938"/>
        <v>0.500112209997757+0.212398932925079i</v>
      </c>
      <c r="AE1814" t="str">
        <f t="shared" si="939"/>
        <v>-0.00535040504220356-0.0027353122209041i</v>
      </c>
      <c r="AF1814" t="str">
        <f t="shared" si="940"/>
        <v>-6.13613862879063-0.833792930531931i</v>
      </c>
      <c r="AG1814" t="str">
        <f t="shared" si="941"/>
        <v>1.01121092592433-0.0256298010998796i</v>
      </c>
      <c r="AH1814" t="str">
        <f t="shared" si="942"/>
        <v>0.0296598829855014+0.0217615941615877i</v>
      </c>
      <c r="AI1814">
        <f t="shared" si="943"/>
        <v>-28.686137360134467</v>
      </c>
      <c r="AJ1814">
        <f t="shared" si="944"/>
        <v>36.267670228649983</v>
      </c>
      <c r="AK1814"/>
      <c r="AL1814"/>
      <c r="AM1814"/>
      <c r="AN1814"/>
    </row>
    <row r="1815" spans="1:40" x14ac:dyDescent="0.35">
      <c r="A1815"/>
      <c r="B1815">
        <f t="shared" si="910"/>
        <v>168100</v>
      </c>
      <c r="C1815" s="237" t="str">
        <f t="shared" si="913"/>
        <v>-1.14126369928986E-06+0.0061475739492003i</v>
      </c>
      <c r="D1815" s="208" t="str">
        <f t="shared" si="914"/>
        <v>-2.51366995187415+0.0471314002772023i</v>
      </c>
      <c r="E1815" t="str">
        <f t="shared" si="915"/>
        <v>20500</v>
      </c>
      <c r="F1815" t="str">
        <f t="shared" si="916"/>
        <v>0.327868852459016</v>
      </c>
      <c r="G1815" t="str">
        <f t="shared" si="911"/>
        <v>0.327868852459016</v>
      </c>
      <c r="H1815" t="str">
        <f t="shared" si="917"/>
        <v>3.62272654972874+0.880496143111831i</v>
      </c>
      <c r="I1815" t="str">
        <f t="shared" si="918"/>
        <v>660.127156335555i</v>
      </c>
      <c r="J1815" t="str">
        <f t="shared" si="912"/>
        <v>-588.855378722864+144.414697737217i</v>
      </c>
      <c r="K1815" t="str">
        <f t="shared" si="919"/>
        <v>0.259331990806053-1.05743418124191i</v>
      </c>
      <c r="L1815" t="str">
        <f t="shared" si="920"/>
        <v>0.0529298131665023-0.183269423063777i</v>
      </c>
      <c r="M1815" t="str">
        <f t="shared" si="921"/>
        <v>0.312261803972555-1.24070360430569i</v>
      </c>
      <c r="N1815" t="str">
        <f t="shared" si="922"/>
        <v>-2.09676088311726i</v>
      </c>
      <c r="O1815" t="str">
        <f t="shared" si="923"/>
        <v>-0.502047425066682-0.864840090990186i</v>
      </c>
      <c r="P1815" t="str">
        <f t="shared" si="924"/>
        <v>1.50204742506668+0.864840090990186i</v>
      </c>
      <c r="Q1815" t="str">
        <f t="shared" si="925"/>
        <v>-1.50204742506668+1.23192079212707i</v>
      </c>
      <c r="R1815" t="str">
        <f t="shared" si="926"/>
        <v>-0.315528053709269-0.834557977287816i</v>
      </c>
      <c r="S1815" t="str">
        <f t="shared" si="927"/>
        <v>0.227061906866929i</v>
      </c>
      <c r="T1815" t="str">
        <f t="shared" si="928"/>
        <v>0.189496325713979-0.0716444015452374i</v>
      </c>
      <c r="U1815" t="str">
        <f t="shared" si="929"/>
        <v>0.0000499999999999998-0.000845345792746105i</v>
      </c>
      <c r="V1815" t="str">
        <f t="shared" si="930"/>
        <v>0.00002-0.0094678728787564i</v>
      </c>
      <c r="W1815" t="str">
        <f t="shared" si="931"/>
        <v>0.0000422722930600698-0.000776245110262903i</v>
      </c>
      <c r="X1815" t="str">
        <f t="shared" si="932"/>
        <v>0.0000468190412957441-0.000775721363500145i</v>
      </c>
      <c r="Y1815" t="str">
        <f t="shared" si="933"/>
        <v>0.009+0.844962760109511i</v>
      </c>
      <c r="Z1815" t="str">
        <f t="shared" si="934"/>
        <v>-0.0110183724657431-0.000783605631233969i</v>
      </c>
      <c r="AA1815" t="str">
        <f t="shared" si="935"/>
        <v>0.152317539532663-14.213226998375i</v>
      </c>
      <c r="AB1815" t="str">
        <f t="shared" si="936"/>
        <v>0.633373148443152-0.239464485678336i</v>
      </c>
      <c r="AC1815" t="str">
        <f t="shared" si="937"/>
        <v>0.900673791436316-0.860603960429139i</v>
      </c>
      <c r="AD1815" t="str">
        <f t="shared" si="938"/>
        <v>0.500399813857139+0.212265059495339i</v>
      </c>
      <c r="AE1815" t="str">
        <f t="shared" si="939"/>
        <v>-0.0053472594349317-0.00273093159898964i</v>
      </c>
      <c r="AF1815" t="str">
        <f t="shared" si="940"/>
        <v>-6.13639650160289-0.833364742834629i</v>
      </c>
      <c r="AG1815" t="str">
        <f t="shared" si="941"/>
        <v>1.01119735193715-0.0256294713187922i</v>
      </c>
      <c r="AH1815" t="str">
        <f t="shared" si="942"/>
        <v>0.0296481118448222+0.0217308342274691i</v>
      </c>
      <c r="AI1815">
        <f t="shared" si="943"/>
        <v>-28.692676060039055</v>
      </c>
      <c r="AJ1815">
        <f t="shared" si="944"/>
        <v>36.239867687232476</v>
      </c>
      <c r="AK1815"/>
      <c r="AL1815"/>
      <c r="AM1815"/>
      <c r="AN1815"/>
    </row>
    <row r="1816" spans="1:40" x14ac:dyDescent="0.35">
      <c r="A1816"/>
      <c r="B1816">
        <f t="shared" si="910"/>
        <v>168200</v>
      </c>
      <c r="C1816" s="237" t="str">
        <f t="shared" si="913"/>
        <v>-1.13990707098775E-06+0.00614391903033834i</v>
      </c>
      <c r="D1816" s="208" t="str">
        <f t="shared" si="914"/>
        <v>-2.51366994147333+0.047103379232594i</v>
      </c>
      <c r="E1816" t="str">
        <f t="shared" si="915"/>
        <v>20500</v>
      </c>
      <c r="F1816" t="str">
        <f t="shared" si="916"/>
        <v>0.327868852459016</v>
      </c>
      <c r="G1816" t="str">
        <f t="shared" si="911"/>
        <v>0.327868852459016</v>
      </c>
      <c r="H1816" t="str">
        <f t="shared" si="917"/>
        <v>3.62298401276932+0.880040333068001i</v>
      </c>
      <c r="I1816" t="str">
        <f t="shared" si="918"/>
        <v>660.519855417254i</v>
      </c>
      <c r="J1816" t="str">
        <f t="shared" si="912"/>
        <v>-589.557378516422+144.500607729922i</v>
      </c>
      <c r="K1816" t="str">
        <f t="shared" si="919"/>
        <v>0.259040204064325-1.05687488819397i</v>
      </c>
      <c r="L1816" t="str">
        <f t="shared" si="920"/>
        <v>0.052871733788793-0.183177227694826i</v>
      </c>
      <c r="M1816" t="str">
        <f t="shared" si="921"/>
        <v>0.311911937853118-1.2400521158888i</v>
      </c>
      <c r="N1816" t="str">
        <f t="shared" si="922"/>
        <v>-2.09800821261346i</v>
      </c>
      <c r="O1816" t="str">
        <f t="shared" si="923"/>
        <v>-0.503125774791557-0.864213199818422i</v>
      </c>
      <c r="P1816" t="str">
        <f t="shared" si="924"/>
        <v>1.50312577479156+0.864213199818422i</v>
      </c>
      <c r="Q1816" t="str">
        <f t="shared" si="925"/>
        <v>-1.50312577479156+1.23379501279504i</v>
      </c>
      <c r="R1816" t="str">
        <f t="shared" si="926"/>
        <v>-0.315504922032699-0.833916642343835i</v>
      </c>
      <c r="S1816" t="str">
        <f t="shared" si="927"/>
        <v>0.227196982361793i</v>
      </c>
      <c r="T1816" t="str">
        <f t="shared" si="928"/>
        <v>0.189463344681798-0.071681766206122i</v>
      </c>
      <c r="U1816" t="str">
        <f t="shared" si="929"/>
        <v>0.00005-0.000844843209040551i</v>
      </c>
      <c r="V1816" t="str">
        <f t="shared" si="930"/>
        <v>0.00002-0.00946224394125415i</v>
      </c>
      <c r="W1816" t="str">
        <f t="shared" si="931"/>
        <v>0.0000422722915257043-0.000775783834934572i</v>
      </c>
      <c r="X1816" t="str">
        <f t="shared" si="932"/>
        <v>0.0000468136217633093-0.00077526043125293i</v>
      </c>
      <c r="Y1816" t="str">
        <f t="shared" si="933"/>
        <v>0.009+0.845465414934085i</v>
      </c>
      <c r="Z1816" t="str">
        <f t="shared" si="934"/>
        <v>-0.0110052688321864-0.000782921493303241i</v>
      </c>
      <c r="AA1816" t="str">
        <f t="shared" si="935"/>
        <v>0.152136076004559-14.2047632369261i</v>
      </c>
      <c r="AB1816" t="str">
        <f t="shared" si="936"/>
        <v>0.63326291253165-0.239589373444976i</v>
      </c>
      <c r="AC1816" t="str">
        <f t="shared" si="937"/>
        <v>0.900418952733342-0.860009800359014i</v>
      </c>
      <c r="AD1816" t="str">
        <f t="shared" si="938"/>
        <v>0.500687296171401+0.21213081710226i</v>
      </c>
      <c r="AE1816" t="str">
        <f t="shared" si="939"/>
        <v>-0.00534411651912549-0.00272655551539823i</v>
      </c>
      <c r="AF1816" t="str">
        <f t="shared" si="940"/>
        <v>-6.13665395424265-0.832936953835407i</v>
      </c>
      <c r="AG1816" t="str">
        <f t="shared" si="941"/>
        <v>1.01118377509051-0.0256291357268111i</v>
      </c>
      <c r="AH1816" t="str">
        <f t="shared" si="942"/>
        <v>0.0296363437937975+0.0217001046075785i</v>
      </c>
      <c r="AI1816">
        <f t="shared" si="943"/>
        <v>-28.699212811731861</v>
      </c>
      <c r="AJ1816">
        <f t="shared" si="944"/>
        <v>36.212058550436268</v>
      </c>
      <c r="AK1816"/>
      <c r="AL1816"/>
      <c r="AM1816"/>
      <c r="AN1816"/>
    </row>
    <row r="1817" spans="1:40" x14ac:dyDescent="0.35">
      <c r="A1817"/>
      <c r="B1817">
        <f t="shared" si="910"/>
        <v>168300</v>
      </c>
      <c r="C1817" s="237" t="str">
        <f t="shared" si="913"/>
        <v>-1.13855286019929E-06+0.00614026845481386i</v>
      </c>
      <c r="D1817" s="208" t="str">
        <f t="shared" si="914"/>
        <v>-2.51366993109105+0.0470753914869063i</v>
      </c>
      <c r="E1817" t="str">
        <f t="shared" si="915"/>
        <v>20500</v>
      </c>
      <c r="F1817" t="str">
        <f t="shared" si="916"/>
        <v>0.327868852459016</v>
      </c>
      <c r="G1817" t="str">
        <f t="shared" si="911"/>
        <v>0.327868852459016</v>
      </c>
      <c r="H1817" t="str">
        <f t="shared" si="917"/>
        <v>3.62324105650872+0.87958495454424i</v>
      </c>
      <c r="I1817" t="str">
        <f t="shared" si="918"/>
        <v>660.912554498953i</v>
      </c>
      <c r="J1817" t="str">
        <f t="shared" si="912"/>
        <v>-590.259795794247+144.586517722627i</v>
      </c>
      <c r="K1817" t="str">
        <f t="shared" si="919"/>
        <v>0.258748900246015-1.05631614501009i</v>
      </c>
      <c r="L1817" t="str">
        <f t="shared" si="920"/>
        <v>0.0528137473045656-0.183085115090054i</v>
      </c>
      <c r="M1817" t="str">
        <f t="shared" si="921"/>
        <v>0.311562647550581-1.23940126010014i</v>
      </c>
      <c r="N1817" t="str">
        <f t="shared" si="922"/>
        <v>-2.09925554210966i</v>
      </c>
      <c r="O1817" t="str">
        <f t="shared" si="923"/>
        <v>-0.50420334173792-0.863584964077255i</v>
      </c>
      <c r="P1817" t="str">
        <f t="shared" si="924"/>
        <v>1.50420334173792+0.863584964077255i</v>
      </c>
      <c r="Q1817" t="str">
        <f t="shared" si="925"/>
        <v>-1.50420334173792+1.23567057803241i</v>
      </c>
      <c r="R1817" t="str">
        <f t="shared" si="926"/>
        <v>-0.315481771663166-0.833275975692755i</v>
      </c>
      <c r="S1817" t="str">
        <f t="shared" si="927"/>
        <v>0.227332057856657i</v>
      </c>
      <c r="T1817" t="str">
        <f t="shared" si="928"/>
        <v>0.189430342316748-0.0717191203684515i</v>
      </c>
      <c r="U1817" t="str">
        <f t="shared" si="929"/>
        <v>0.0000500000000000002-0.00084434122258242i</v>
      </c>
      <c r="V1817" t="str">
        <f t="shared" si="930"/>
        <v>0.00002-0.00945662169292311i</v>
      </c>
      <c r="W1817" t="str">
        <f t="shared" si="931"/>
        <v>0.0000422722899904267-0.000775323107898941i</v>
      </c>
      <c r="X1817" t="str">
        <f t="shared" si="932"/>
        <v>0.0000468082118844029-0.000774800046833959i</v>
      </c>
      <c r="Y1817" t="str">
        <f t="shared" si="933"/>
        <v>0.009+0.845968069758659i</v>
      </c>
      <c r="Z1817" t="str">
        <f t="shared" si="934"/>
        <v>-0.0109921885712198-0.000782238557899248i</v>
      </c>
      <c r="AA1817" t="str">
        <f t="shared" si="935"/>
        <v>0.151954936801551-14.1963095576009i</v>
      </c>
      <c r="AB1817" t="str">
        <f t="shared" si="936"/>
        <v>0.633152605317095-0.239714226121211i</v>
      </c>
      <c r="AC1817" t="str">
        <f t="shared" si="937"/>
        <v>0.900164588097583-0.859416135811557i</v>
      </c>
      <c r="AD1817" t="str">
        <f t="shared" si="938"/>
        <v>0.500974656483938+0.211996205823918i</v>
      </c>
      <c r="AE1817" t="str">
        <f t="shared" si="939"/>
        <v>-0.00534097628714973-0.00272218396363171i</v>
      </c>
      <c r="AF1817" t="str">
        <f t="shared" si="940"/>
        <v>-6.13691098759977-0.832509563057334i</v>
      </c>
      <c r="AG1817" t="str">
        <f t="shared" si="941"/>
        <v>1.01117019539335-0.0256287943107202i</v>
      </c>
      <c r="AH1817" t="str">
        <f t="shared" si="942"/>
        <v>0.0296245788149923+0.0216694052579956i</v>
      </c>
      <c r="AI1817">
        <f t="shared" si="943"/>
        <v>-28.705747619741761</v>
      </c>
      <c r="AJ1817">
        <f t="shared" si="944"/>
        <v>36.184242823587702</v>
      </c>
      <c r="AK1817"/>
      <c r="AL1817"/>
      <c r="AM1817"/>
      <c r="AN1817"/>
    </row>
    <row r="1818" spans="1:40" x14ac:dyDescent="0.35">
      <c r="A1818"/>
      <c r="B1818">
        <f t="shared" si="910"/>
        <v>168400</v>
      </c>
      <c r="C1818" s="237" t="str">
        <f t="shared" si="913"/>
        <v>-1.13720106118389E-06+0.00613662221488931i</v>
      </c>
      <c r="D1818" s="208" t="str">
        <f t="shared" si="914"/>
        <v>-2.51366992072726+0.0470474369808181i</v>
      </c>
      <c r="E1818" t="str">
        <f t="shared" si="915"/>
        <v>20500</v>
      </c>
      <c r="F1818" t="str">
        <f t="shared" si="916"/>
        <v>0.327868852459016</v>
      </c>
      <c r="G1818" t="str">
        <f t="shared" si="911"/>
        <v>0.327868852459016</v>
      </c>
      <c r="H1818" t="str">
        <f t="shared" si="917"/>
        <v>3.62349768183452+0.879130007004822i</v>
      </c>
      <c r="I1818" t="str">
        <f t="shared" si="918"/>
        <v>661.305253580651i</v>
      </c>
      <c r="J1818" t="str">
        <f t="shared" si="912"/>
        <v>-590.962630556337+144.672427715332i</v>
      </c>
      <c r="K1818" t="str">
        <f t="shared" si="919"/>
        <v>0.258458078307196-1.05575795095868i</v>
      </c>
      <c r="L1818" t="str">
        <f t="shared" si="920"/>
        <v>0.0527558535217872-0.182993085157381i</v>
      </c>
      <c r="M1818" t="str">
        <f t="shared" si="921"/>
        <v>0.311213931828983-1.23875103611606i</v>
      </c>
      <c r="N1818" t="str">
        <f t="shared" si="922"/>
        <v>-2.10050287160586i</v>
      </c>
      <c r="O1818" t="str">
        <f t="shared" si="923"/>
        <v>-0.50528012422926-0.862955384744115i</v>
      </c>
      <c r="P1818" t="str">
        <f t="shared" si="924"/>
        <v>1.50528012422926+0.862955384744115i</v>
      </c>
      <c r="Q1818" t="str">
        <f t="shared" si="925"/>
        <v>-1.50528012422926+1.23754748686174i</v>
      </c>
      <c r="R1818" t="str">
        <f t="shared" si="926"/>
        <v>-0.315458602590695-0.832635976131613i</v>
      </c>
      <c r="S1818" t="str">
        <f t="shared" si="927"/>
        <v>0.227467133351522i</v>
      </c>
      <c r="T1818" t="str">
        <f t="shared" si="928"/>
        <v>0.189397318616004-0.0717564640223824i</v>
      </c>
      <c r="U1818" t="str">
        <f t="shared" si="929"/>
        <v>0.0000499999999999999-0.000843839832307723i</v>
      </c>
      <c r="V1818" t="str">
        <f t="shared" si="930"/>
        <v>0.00002-0.00945100612184654i</v>
      </c>
      <c r="W1818" t="str">
        <f t="shared" si="931"/>
        <v>0.0000422722884542359-0.000774862928179225i</v>
      </c>
      <c r="X1818" t="str">
        <f t="shared" si="932"/>
        <v>0.000046802811636099-0.000774340209267416i</v>
      </c>
      <c r="Y1818" t="str">
        <f t="shared" si="933"/>
        <v>0.009+0.846470724583234i</v>
      </c>
      <c r="Z1818" t="str">
        <f t="shared" si="934"/>
        <v>-0.0109791316272778-0.000781556821952653i</v>
      </c>
      <c r="AA1818" t="str">
        <f t="shared" si="935"/>
        <v>0.151774121150657-14.1878659423809i</v>
      </c>
      <c r="AB1818" t="str">
        <f t="shared" si="936"/>
        <v>0.633042226790047-0.23983904367414i</v>
      </c>
      <c r="AC1818" t="str">
        <f t="shared" si="937"/>
        <v>0.899910696560679-0.858822966129321i</v>
      </c>
      <c r="AD1818" t="str">
        <f t="shared" si="938"/>
        <v>0.501261894338118+0.211861225738935i</v>
      </c>
      <c r="AE1818" t="str">
        <f t="shared" si="939"/>
        <v>-0.00533783873139331-0.00271781693720906i</v>
      </c>
      <c r="AF1818" t="str">
        <f t="shared" si="940"/>
        <v>-6.13716760256178-0.832082570024004i</v>
      </c>
      <c r="AG1818" t="str">
        <f t="shared" si="941"/>
        <v>1.0111566128546-0.0256284470573335i</v>
      </c>
      <c r="AH1818" t="str">
        <f t="shared" si="942"/>
        <v>0.0296128168910301+0.0216387361349147i</v>
      </c>
      <c r="AI1818">
        <f t="shared" si="943"/>
        <v>-28.712280488591155</v>
      </c>
      <c r="AJ1818">
        <f t="shared" si="944"/>
        <v>36.156420511999556</v>
      </c>
      <c r="AK1818"/>
      <c r="AL1818"/>
      <c r="AM1818"/>
      <c r="AN1818"/>
    </row>
    <row r="1819" spans="1:40" x14ac:dyDescent="0.35">
      <c r="A1819"/>
      <c r="B1819">
        <f t="shared" si="910"/>
        <v>168500</v>
      </c>
      <c r="C1819" s="237" t="str">
        <f t="shared" si="913"/>
        <v>-1.13585166821794E-06+0.00613298030284548i</v>
      </c>
      <c r="D1819" s="208" t="str">
        <f t="shared" si="914"/>
        <v>-2.51366991038191+0.0470195156551487i</v>
      </c>
      <c r="E1819" t="str">
        <f t="shared" si="915"/>
        <v>20500</v>
      </c>
      <c r="F1819" t="str">
        <f t="shared" si="916"/>
        <v>0.327868852459016</v>
      </c>
      <c r="G1819" t="str">
        <f t="shared" si="911"/>
        <v>0.327868852459016</v>
      </c>
      <c r="H1819" t="str">
        <f t="shared" si="917"/>
        <v>3.62375388963205+0.8786754899147i</v>
      </c>
      <c r="I1819" t="str">
        <f t="shared" si="918"/>
        <v>661.69795266235i</v>
      </c>
      <c r="J1819" t="str">
        <f t="shared" si="912"/>
        <v>-591.665882802694+144.758337708037i</v>
      </c>
      <c r="K1819" t="str">
        <f t="shared" si="919"/>
        <v>0.258167737206704-1.05520030530924i</v>
      </c>
      <c r="L1819" t="str">
        <f t="shared" si="920"/>
        <v>0.052698052248903-0.182901137804806i</v>
      </c>
      <c r="M1819" t="str">
        <f t="shared" si="921"/>
        <v>0.310865789455607-1.23810144311405i</v>
      </c>
      <c r="N1819" t="str">
        <f t="shared" si="922"/>
        <v>-2.10175020110207i</v>
      </c>
      <c r="O1819" t="str">
        <f t="shared" si="923"/>
        <v>-0.506356120590294-0.862324462798515i</v>
      </c>
      <c r="P1819" t="str">
        <f t="shared" si="924"/>
        <v>1.50635612059029+0.862324462798515i</v>
      </c>
      <c r="Q1819" t="str">
        <f t="shared" si="925"/>
        <v>-1.50635612059029+1.23942573830355i</v>
      </c>
      <c r="R1819" t="str">
        <f t="shared" si="926"/>
        <v>-0.315435414805278-0.831996642460293i</v>
      </c>
      <c r="S1819" t="str">
        <f t="shared" si="927"/>
        <v>0.227602208846386i</v>
      </c>
      <c r="T1819" t="str">
        <f t="shared" si="928"/>
        <v>0.18936427357674-0.0717937971580573i</v>
      </c>
      <c r="U1819" t="str">
        <f t="shared" si="929"/>
        <v>0.0000500000000000001-0.000843339037155021i</v>
      </c>
      <c r="V1819" t="str">
        <f t="shared" si="930"/>
        <v>0.00002-0.00944539721613622i</v>
      </c>
      <c r="W1819" t="str">
        <f t="shared" si="931"/>
        <v>0.0000422722869171338-0.000774403294801003i</v>
      </c>
      <c r="X1819" t="str">
        <f t="shared" si="932"/>
        <v>0.000046797420995544-0.000773880917579828i</v>
      </c>
      <c r="Y1819" t="str">
        <f t="shared" si="933"/>
        <v>0.009+0.846973379407808i</v>
      </c>
      <c r="Z1819" t="str">
        <f t="shared" si="934"/>
        <v>-0.0109660979449603-0.000780876282404238i</v>
      </c>
      <c r="AA1819" t="str">
        <f t="shared" si="935"/>
        <v>0.151593628281201-14.1794323732906i</v>
      </c>
      <c r="AB1819" t="str">
        <f t="shared" si="936"/>
        <v>0.632931776941058-0.239963826070815i</v>
      </c>
      <c r="AC1819" t="str">
        <f t="shared" si="937"/>
        <v>0.899657277156877-0.858230290655756i</v>
      </c>
      <c r="AD1819" t="str">
        <f t="shared" si="938"/>
        <v>0.501549009277263+0.211725876926467i</v>
      </c>
      <c r="AE1819" t="str">
        <f t="shared" si="939"/>
        <v>-0.00533470384426917-0.00271345442966621i</v>
      </c>
      <c r="AF1819" t="str">
        <f t="shared" si="940"/>
        <v>-6.13742380001396-0.831655974259551i</v>
      </c>
      <c r="AG1819" t="str">
        <f t="shared" si="941"/>
        <v>1.01114302748323-0.0256280939534938i</v>
      </c>
      <c r="AH1819" t="str">
        <f t="shared" si="942"/>
        <v>0.0296010580045922+0.0216080971946429i</v>
      </c>
      <c r="AI1819">
        <f t="shared" si="943"/>
        <v>-28.718811422796271</v>
      </c>
      <c r="AJ1819">
        <f t="shared" si="944"/>
        <v>36.128591620969672</v>
      </c>
      <c r="AK1819"/>
      <c r="AL1819"/>
      <c r="AM1819"/>
      <c r="AN1819"/>
    </row>
    <row r="1820" spans="1:40" x14ac:dyDescent="0.35">
      <c r="A1820"/>
      <c r="B1820">
        <f t="shared" si="910"/>
        <v>168600</v>
      </c>
      <c r="C1820" s="237" t="str">
        <f t="shared" si="913"/>
        <v>-1.13450467559486E-06+0.00612934271098161i</v>
      </c>
      <c r="D1820" s="208" t="str">
        <f t="shared" si="914"/>
        <v>-2.51366990005497+0.046991627450859i</v>
      </c>
      <c r="E1820" t="str">
        <f t="shared" si="915"/>
        <v>20500</v>
      </c>
      <c r="F1820" t="str">
        <f t="shared" si="916"/>
        <v>0.327868852459016</v>
      </c>
      <c r="G1820" t="str">
        <f t="shared" si="911"/>
        <v>0.327868852459016</v>
      </c>
      <c r="H1820" t="str">
        <f t="shared" si="917"/>
        <v>3.62400968078434+0.878221402739496i</v>
      </c>
      <c r="I1820" t="str">
        <f t="shared" si="918"/>
        <v>662.090651744049i</v>
      </c>
      <c r="J1820" t="str">
        <f t="shared" si="912"/>
        <v>-592.369552533317+144.844247700742i</v>
      </c>
      <c r="K1820" t="str">
        <f t="shared" si="919"/>
        <v>0.25787787590612-1.05464320733234i</v>
      </c>
      <c r="L1820" t="str">
        <f t="shared" si="920"/>
        <v>0.0526403432948369-0.182809272940412i</v>
      </c>
      <c r="M1820" t="str">
        <f t="shared" si="921"/>
        <v>0.310518219200957-1.23745248027275i</v>
      </c>
      <c r="N1820" t="str">
        <f t="shared" si="922"/>
        <v>-2.10299753059827i</v>
      </c>
      <c r="O1820" t="str">
        <f t="shared" si="923"/>
        <v>-0.507431329146936-0.861692199222073i</v>
      </c>
      <c r="P1820" t="str">
        <f t="shared" si="924"/>
        <v>1.50743132914694+0.861692199222073i</v>
      </c>
      <c r="Q1820" t="str">
        <f t="shared" si="925"/>
        <v>-1.50743132914694+1.2413053313762i</v>
      </c>
      <c r="R1820" t="str">
        <f t="shared" si="926"/>
        <v>-0.315412208296919-0.831357973481536i</v>
      </c>
      <c r="S1820" t="str">
        <f t="shared" si="927"/>
        <v>0.227737284341251i</v>
      </c>
      <c r="T1820" t="str">
        <f t="shared" si="928"/>
        <v>0.189331207196131-0.0718311197656173i</v>
      </c>
      <c r="U1820" t="str">
        <f t="shared" si="929"/>
        <v>0.0000499999999999998-0.000842838836065364i</v>
      </c>
      <c r="V1820" t="str">
        <f t="shared" si="930"/>
        <v>0.00002-0.00943979496393209i</v>
      </c>
      <c r="W1820" t="str">
        <f t="shared" si="931"/>
        <v>0.0000422722853791184-0.000773944206792105i</v>
      </c>
      <c r="X1820" t="str">
        <f t="shared" si="932"/>
        <v>0.0000467920399399474-0.0007734221708i</v>
      </c>
      <c r="Y1820" t="str">
        <f t="shared" si="933"/>
        <v>0.009+0.847476034232383i</v>
      </c>
      <c r="Z1820" t="str">
        <f t="shared" si="934"/>
        <v>-0.0109530874690315-0.000780196936204706i</v>
      </c>
      <c r="AA1820" t="str">
        <f t="shared" si="935"/>
        <v>0.151413457424798-14.1710088323974i</v>
      </c>
      <c r="AB1820" t="str">
        <f t="shared" si="936"/>
        <v>0.632821255760686-0.240088573278284i</v>
      </c>
      <c r="AC1820" t="str">
        <f t="shared" si="937"/>
        <v>0.899404328922963-0.857638108735248i</v>
      </c>
      <c r="AD1820" t="str">
        <f t="shared" si="938"/>
        <v>0.501836000844683+0.211590159466211i</v>
      </c>
      <c r="AE1820" t="str">
        <f t="shared" si="939"/>
        <v>-0.00533157161821418-0.00270909643455598i</v>
      </c>
      <c r="AF1820" t="str">
        <f t="shared" si="940"/>
        <v>-6.13767958083931-0.831229775288637i</v>
      </c>
      <c r="AG1820" t="str">
        <f t="shared" si="941"/>
        <v>1.01112943928818-0.025627734986075i</v>
      </c>
      <c r="AH1820" t="str">
        <f t="shared" si="942"/>
        <v>0.0295893021384189+0.0215774883936006i</v>
      </c>
      <c r="AI1820">
        <f t="shared" si="943"/>
        <v>-28.725340426866843</v>
      </c>
      <c r="AJ1820">
        <f t="shared" si="944"/>
        <v>36.100756155780815</v>
      </c>
      <c r="AK1820"/>
      <c r="AL1820"/>
      <c r="AM1820"/>
      <c r="AN1820"/>
    </row>
    <row r="1821" spans="1:40" x14ac:dyDescent="0.35">
      <c r="A1821"/>
      <c r="B1821">
        <f t="shared" si="910"/>
        <v>168700</v>
      </c>
      <c r="C1821" s="237" t="str">
        <f t="shared" si="913"/>
        <v>-1.13316007762496E-06+0.00612570943161507i</v>
      </c>
      <c r="D1821" s="208" t="str">
        <f t="shared" si="914"/>
        <v>-2.51366988974639+0.0469637723090489i</v>
      </c>
      <c r="E1821" t="str">
        <f t="shared" si="915"/>
        <v>20500</v>
      </c>
      <c r="F1821" t="str">
        <f t="shared" si="916"/>
        <v>0.327868852459016</v>
      </c>
      <c r="G1821" t="str">
        <f t="shared" si="911"/>
        <v>0.327868852459016</v>
      </c>
      <c r="H1821" t="str">
        <f t="shared" si="917"/>
        <v>3.62426505617217+0.877767744945505i</v>
      </c>
      <c r="I1821" t="str">
        <f t="shared" si="918"/>
        <v>662.483350825748i</v>
      </c>
      <c r="J1821" t="str">
        <f t="shared" si="912"/>
        <v>-593.073639748206+144.930157693448i</v>
      </c>
      <c r="K1821" t="str">
        <f t="shared" si="919"/>
        <v>0.257588493369772-1.05408665629965i</v>
      </c>
      <c r="L1821" t="str">
        <f t="shared" si="920"/>
        <v>0.0525827264689887-0.182717490472361i</v>
      </c>
      <c r="M1821" t="str">
        <f t="shared" si="921"/>
        <v>0.310171219838761-1.23680414677201i</v>
      </c>
      <c r="N1821" t="str">
        <f t="shared" si="922"/>
        <v>-2.10424486009447i</v>
      </c>
      <c r="O1821" t="str">
        <f t="shared" si="923"/>
        <v>-0.508505748226354-0.86105859499848i</v>
      </c>
      <c r="P1821" t="str">
        <f t="shared" si="924"/>
        <v>1.50850574822635+0.86105859499848i</v>
      </c>
      <c r="Q1821" t="str">
        <f t="shared" si="925"/>
        <v>-1.50850574822635+1.24318626509599i</v>
      </c>
      <c r="R1821" t="str">
        <f t="shared" si="926"/>
        <v>-0.315388983055597-0.830719968000915i</v>
      </c>
      <c r="S1821" t="str">
        <f t="shared" si="927"/>
        <v>0.227872359836115i</v>
      </c>
      <c r="T1821" t="str">
        <f t="shared" si="928"/>
        <v>0.18929811947135-0.0718684318351914i</v>
      </c>
      <c r="U1821" t="str">
        <f t="shared" si="929"/>
        <v>0.00005-0.00084233922798234i</v>
      </c>
      <c r="V1821" t="str">
        <f t="shared" si="930"/>
        <v>0.00002-0.00943419935340218i</v>
      </c>
      <c r="W1821" t="str">
        <f t="shared" si="931"/>
        <v>0.0000422722838401915-0.000773485663182729i</v>
      </c>
      <c r="X1821" t="str">
        <f t="shared" si="932"/>
        <v>0.0000467866684465905-0.000772963967959067i</v>
      </c>
      <c r="Y1821" t="str">
        <f t="shared" si="933"/>
        <v>0.009+0.847978689056957i</v>
      </c>
      <c r="Z1821" t="str">
        <f t="shared" si="934"/>
        <v>-0.0109401001444196-0.0007795187803148i</v>
      </c>
      <c r="AA1821" t="str">
        <f t="shared" si="935"/>
        <v>0.151233607815351-14.1625953018112i</v>
      </c>
      <c r="AB1821" t="str">
        <f t="shared" si="936"/>
        <v>0.632710663239483-0.240213285263553i</v>
      </c>
      <c r="AC1821" t="str">
        <f t="shared" si="937"/>
        <v>0.899151850898292-0.857046419713134i</v>
      </c>
      <c r="AD1821" t="str">
        <f t="shared" si="938"/>
        <v>0.50212286858363+0.211454073438416i</v>
      </c>
      <c r="AE1821" t="str">
        <f t="shared" si="939"/>
        <v>-0.00532844204568884-0.0027047429454482i</v>
      </c>
      <c r="AF1821" t="str">
        <f t="shared" si="940"/>
        <v>-6.13793494591856-0.830803972636456i</v>
      </c>
      <c r="AG1821" t="str">
        <f t="shared" si="941"/>
        <v>1.01111584827844-0.0256273701419785i</v>
      </c>
      <c r="AH1821" t="str">
        <f t="shared" si="942"/>
        <v>0.0295775492753057+0.0215469096883208i</v>
      </c>
      <c r="AI1821">
        <f t="shared" si="943"/>
        <v>-28.731867505306813</v>
      </c>
      <c r="AJ1821">
        <f t="shared" si="944"/>
        <v>36.072914121703519</v>
      </c>
      <c r="AK1821"/>
      <c r="AL1821"/>
      <c r="AM1821"/>
      <c r="AN1821"/>
    </row>
    <row r="1822" spans="1:40" x14ac:dyDescent="0.35">
      <c r="A1822"/>
      <c r="B1822">
        <f t="shared" si="910"/>
        <v>168800</v>
      </c>
      <c r="C1822" s="237" t="str">
        <f t="shared" si="913"/>
        <v>-1.13181786863536E-06+0.00612208045708147i</v>
      </c>
      <c r="D1822" s="208" t="str">
        <f t="shared" si="914"/>
        <v>-2.51366987945612+0.046935950170958i</v>
      </c>
      <c r="E1822" t="str">
        <f t="shared" si="915"/>
        <v>20500</v>
      </c>
      <c r="F1822" t="str">
        <f t="shared" si="916"/>
        <v>0.327868852459016</v>
      </c>
      <c r="G1822" t="str">
        <f t="shared" si="911"/>
        <v>0.327868852459016</v>
      </c>
      <c r="H1822" t="str">
        <f t="shared" si="917"/>
        <v>3.62452001667403+0.877314515999699i</v>
      </c>
      <c r="I1822" t="str">
        <f t="shared" si="918"/>
        <v>662.876049907446i</v>
      </c>
      <c r="J1822" t="str">
        <f t="shared" si="912"/>
        <v>-593.778144447361+145.016067686152i</v>
      </c>
      <c r="K1822" t="str">
        <f t="shared" si="919"/>
        <v>0.257299588564712-1.0535306514839i</v>
      </c>
      <c r="L1822" t="str">
        <f t="shared" si="920"/>
        <v>0.0525252015812327-0.182625790308895i</v>
      </c>
      <c r="M1822" t="str">
        <f t="shared" si="921"/>
        <v>0.309824790145945-1.2361564417928i</v>
      </c>
      <c r="N1822" t="str">
        <f t="shared" si="922"/>
        <v>-2.10549218959068i</v>
      </c>
      <c r="O1822" t="str">
        <f t="shared" si="923"/>
        <v>-0.509579376156942-0.860423651113509i</v>
      </c>
      <c r="P1822" t="str">
        <f t="shared" si="924"/>
        <v>1.50957937615694+0.860423651113509i</v>
      </c>
      <c r="Q1822" t="str">
        <f t="shared" si="925"/>
        <v>-1.50957937615694+1.24506853847717i</v>
      </c>
      <c r="R1822" t="str">
        <f t="shared" si="926"/>
        <v>-0.315365739071298-0.830082624826817i</v>
      </c>
      <c r="S1822" t="str">
        <f t="shared" si="927"/>
        <v>0.22800743533098i</v>
      </c>
      <c r="T1822" t="str">
        <f t="shared" si="928"/>
        <v>0.189265010399571-0.0719057333569057i</v>
      </c>
      <c r="U1822" t="str">
        <f t="shared" si="929"/>
        <v>0.0000500000000000002-0.000841840211852022i</v>
      </c>
      <c r="V1822" t="str">
        <f t="shared" si="930"/>
        <v>0.00002-0.00942861037274265i</v>
      </c>
      <c r="W1822" t="str">
        <f t="shared" si="931"/>
        <v>0.000042272282300352-0.00077302766300532i</v>
      </c>
      <c r="X1822" t="str">
        <f t="shared" si="932"/>
        <v>0.0000467813064928186-0.000772506308090435i</v>
      </c>
      <c r="Y1822" t="str">
        <f t="shared" si="933"/>
        <v>0.009+0.848481343881531i</v>
      </c>
      <c r="Z1822" t="str">
        <f t="shared" si="934"/>
        <v>-0.0109271359162159-0.000778841811705133i</v>
      </c>
      <c r="AA1822" t="str">
        <f t="shared" si="935"/>
        <v>0.151054078689044-14.1541917636846i</v>
      </c>
      <c r="AB1822" t="str">
        <f t="shared" si="936"/>
        <v>0.632599999368004-0.240337961993621i</v>
      </c>
      <c r="AC1822" t="str">
        <f t="shared" si="937"/>
        <v>0.898899842124749-0.856455222935657i</v>
      </c>
      <c r="AD1822" t="str">
        <f t="shared" si="938"/>
        <v>0.502409612037349+0.211317618923869i</v>
      </c>
      <c r="AE1822" t="str">
        <f t="shared" si="939"/>
        <v>-0.00532531511917753-0.00270039395592947i</v>
      </c>
      <c r="AF1822" t="str">
        <f t="shared" si="940"/>
        <v>-6.13818989613015-0.830378565828741i</v>
      </c>
      <c r="AG1822" t="str">
        <f t="shared" si="941"/>
        <v>1.01110225446296-0.0256269994081369i</v>
      </c>
      <c r="AH1822" t="str">
        <f t="shared" si="942"/>
        <v>0.0295657993981079+0.0215163610354498i</v>
      </c>
      <c r="AI1822">
        <f t="shared" si="943"/>
        <v>-28.738392662613332</v>
      </c>
      <c r="AJ1822">
        <f t="shared" si="944"/>
        <v>36.045065523993102</v>
      </c>
      <c r="AK1822"/>
      <c r="AL1822"/>
      <c r="AM1822"/>
      <c r="AN1822"/>
    </row>
    <row r="1823" spans="1:40" x14ac:dyDescent="0.35">
      <c r="A1823"/>
      <c r="B1823">
        <f t="shared" si="910"/>
        <v>168900</v>
      </c>
      <c r="C1823" s="237" t="str">
        <f t="shared" si="913"/>
        <v>-1.13047804297001E-06+0.00611845577973455i</v>
      </c>
      <c r="D1823" s="208" t="str">
        <f t="shared" si="914"/>
        <v>-2.51366986918412+0.0469081609779649i</v>
      </c>
      <c r="E1823" t="str">
        <f t="shared" si="915"/>
        <v>20500</v>
      </c>
      <c r="F1823" t="str">
        <f t="shared" si="916"/>
        <v>0.327868852459016</v>
      </c>
      <c r="G1823" t="str">
        <f t="shared" si="911"/>
        <v>0.327868852459016</v>
      </c>
      <c r="H1823" t="str">
        <f t="shared" si="917"/>
        <v>3.62477456316617+0.876861715369709i</v>
      </c>
      <c r="I1823" t="str">
        <f t="shared" si="918"/>
        <v>663.268748989145i</v>
      </c>
      <c r="J1823" t="str">
        <f t="shared" si="912"/>
        <v>-594.483066630783+145.101977678857i</v>
      </c>
      <c r="K1823" t="str">
        <f t="shared" si="919"/>
        <v>0.257011160460728-1.05297519215889i</v>
      </c>
      <c r="L1823" t="str">
        <f t="shared" si="920"/>
        <v>0.0524677684419177-0.182534172358339i</v>
      </c>
      <c r="M1823" t="str">
        <f t="shared" si="921"/>
        <v>0.309478928902646-1.23550936451723i</v>
      </c>
      <c r="N1823" t="str">
        <f t="shared" si="922"/>
        <v>-2.10673951908688i</v>
      </c>
      <c r="O1823" t="str">
        <f t="shared" si="923"/>
        <v>-0.510652211268298-0.859787368555039i</v>
      </c>
      <c r="P1823" t="str">
        <f t="shared" si="924"/>
        <v>1.5106522112683+0.859787368555039i</v>
      </c>
      <c r="Q1823" t="str">
        <f t="shared" si="925"/>
        <v>-1.5106522112683+1.24695215053184i</v>
      </c>
      <c r="R1823" t="str">
        <f t="shared" si="926"/>
        <v>-0.315342476333982-0.829445942770472i</v>
      </c>
      <c r="S1823" t="str">
        <f t="shared" si="927"/>
        <v>0.228142510825844i</v>
      </c>
      <c r="T1823" t="str">
        <f t="shared" si="928"/>
        <v>0.189231879977965-0.0719430243208739i</v>
      </c>
      <c r="U1823" t="str">
        <f t="shared" si="929"/>
        <v>0.0000499999999999999-0.000841341786622976i</v>
      </c>
      <c r="V1823" t="str">
        <f t="shared" si="930"/>
        <v>0.00002-0.00942302801017736i</v>
      </c>
      <c r="W1823" t="str">
        <f t="shared" si="931"/>
        <v>0.0000422722807596001-0.000772570205294643i</v>
      </c>
      <c r="X1823" t="str">
        <f t="shared" si="932"/>
        <v>0.000046775954056045-0.000772049190229812i</v>
      </c>
      <c r="Y1823" t="str">
        <f t="shared" si="933"/>
        <v>0.009+0.848983998706106i</v>
      </c>
      <c r="Z1823" t="str">
        <f t="shared" si="934"/>
        <v>-0.0109141947296746-0.000778166027356222i</v>
      </c>
      <c r="AA1823" t="str">
        <f t="shared" si="935"/>
        <v>0.150874869284328-14.1457982002126i</v>
      </c>
      <c r="AB1823" t="str">
        <f t="shared" si="936"/>
        <v>0.632489264136791-0.240462603435443i</v>
      </c>
      <c r="AC1823" t="str">
        <f t="shared" si="937"/>
        <v>0.898648301646794-0.85586451774996i</v>
      </c>
      <c r="AD1823" t="str">
        <f t="shared" si="938"/>
        <v>0.502696230749043+0.211180796003885i</v>
      </c>
      <c r="AE1823" t="str">
        <f t="shared" si="939"/>
        <v>-0.00532219083118823-0.00269604945960302i</v>
      </c>
      <c r="AF1823" t="str">
        <f t="shared" si="940"/>
        <v>-6.13844443235029-0.829953554391744i</v>
      </c>
      <c r="AG1823" t="str">
        <f t="shared" si="941"/>
        <v>1.01108865785073-0.0256266227715115i</v>
      </c>
      <c r="AH1823" t="str">
        <f t="shared" si="942"/>
        <v>0.0295540524897371+0.0214858423917442i</v>
      </c>
      <c r="AI1823">
        <f t="shared" si="943"/>
        <v>-28.744915903277771</v>
      </c>
      <c r="AJ1823">
        <f t="shared" si="944"/>
        <v>36.017210367889305</v>
      </c>
      <c r="AK1823"/>
      <c r="AL1823"/>
      <c r="AM1823"/>
      <c r="AN1823"/>
    </row>
    <row r="1824" spans="1:40" x14ac:dyDescent="0.35">
      <c r="A1824"/>
      <c r="B1824">
        <f t="shared" si="910"/>
        <v>169000</v>
      </c>
      <c r="C1824" s="237" t="str">
        <f t="shared" si="913"/>
        <v>-1.12914059498955E-06+0.00611483539194613i</v>
      </c>
      <c r="D1824" s="208" t="str">
        <f t="shared" si="914"/>
        <v>-2.51366985893035+0.046880404671587i</v>
      </c>
      <c r="E1824" t="str">
        <f t="shared" si="915"/>
        <v>20500</v>
      </c>
      <c r="F1824" t="str">
        <f t="shared" si="916"/>
        <v>0.327868852459016</v>
      </c>
      <c r="G1824" t="str">
        <f t="shared" si="911"/>
        <v>0.327868852459016</v>
      </c>
      <c r="H1824" t="str">
        <f t="shared" si="917"/>
        <v>3.6250286965226+0.876409342523851i</v>
      </c>
      <c r="I1824" t="str">
        <f t="shared" si="918"/>
        <v>663.661448070844i</v>
      </c>
      <c r="J1824" t="str">
        <f t="shared" si="912"/>
        <v>-595.18840629847+145.187887671563i</v>
      </c>
      <c r="K1824" t="str">
        <f t="shared" si="919"/>
        <v>0.256723208030317-1.05242027759953i</v>
      </c>
      <c r="L1824" t="str">
        <f t="shared" si="920"/>
        <v>0.0524104268618638-0.182442636529098i</v>
      </c>
      <c r="M1824" t="str">
        <f t="shared" si="921"/>
        <v>0.309133634892181-1.23486291412863i</v>
      </c>
      <c r="N1824" t="str">
        <f t="shared" si="922"/>
        <v>-2.10798684858308i</v>
      </c>
      <c r="O1824" t="str">
        <f t="shared" si="923"/>
        <v>-0.511724251891282-0.85914974831301i</v>
      </c>
      <c r="P1824" t="str">
        <f t="shared" si="924"/>
        <v>1.51172425189128+0.85914974831301i</v>
      </c>
      <c r="Q1824" t="str">
        <f t="shared" si="925"/>
        <v>-1.51172425189128+1.24883710027007i</v>
      </c>
      <c r="R1824" t="str">
        <f t="shared" si="926"/>
        <v>-0.3153191948336-0.828809920645902i</v>
      </c>
      <c r="S1824" t="str">
        <f t="shared" si="927"/>
        <v>0.228277586320707i</v>
      </c>
      <c r="T1824" t="str">
        <f t="shared" si="928"/>
        <v>0.189198728203703-0.0719803047172029i</v>
      </c>
      <c r="U1824" t="str">
        <f t="shared" si="929"/>
        <v>0.0000500000000000001-0.000840843951246279i</v>
      </c>
      <c r="V1824" t="str">
        <f t="shared" si="930"/>
        <v>0.00002-0.00941745225395831i</v>
      </c>
      <c r="W1824" t="str">
        <f t="shared" si="931"/>
        <v>0.0000422722792179359-0.000772113289087733i</v>
      </c>
      <c r="X1824" t="str">
        <f t="shared" si="932"/>
        <v>0.0000467706111137511-0.000771592613415185i</v>
      </c>
      <c r="Y1824" t="str">
        <f t="shared" si="933"/>
        <v>0.009+0.84948665353068i</v>
      </c>
      <c r="Z1824" t="str">
        <f t="shared" si="934"/>
        <v>-0.010901276530212-0.000777491424258448i</v>
      </c>
      <c r="AA1824" t="str">
        <f t="shared" si="935"/>
        <v>0.150695978841917-14.1374145936325i</v>
      </c>
      <c r="AB1824" t="str">
        <f t="shared" si="936"/>
        <v>0.632378457536391-0.240587209555953i</v>
      </c>
      <c r="AC1824" t="str">
        <f t="shared" si="937"/>
        <v>0.898397228511396-0.855274303504154i</v>
      </c>
      <c r="AD1824" t="str">
        <f t="shared" si="938"/>
        <v>0.502982724261878+0.211043604760343i</v>
      </c>
      <c r="AE1824" t="str">
        <f t="shared" si="939"/>
        <v>-0.00531906917425237-0.00269170945008904i</v>
      </c>
      <c r="AF1824" t="str">
        <f t="shared" si="940"/>
        <v>-6.13869855545295-0.829528937852264i</v>
      </c>
      <c r="AG1824" t="str">
        <f t="shared" si="941"/>
        <v>1.01107505845073-0.0256262402190925i</v>
      </c>
      <c r="AH1824" t="str">
        <f t="shared" si="942"/>
        <v>0.0295423085331614+0.0214553537140738i</v>
      </c>
      <c r="AI1824">
        <f t="shared" si="943"/>
        <v>-28.751437231785211</v>
      </c>
      <c r="AJ1824">
        <f t="shared" si="944"/>
        <v>35.989348658620109</v>
      </c>
      <c r="AK1824"/>
      <c r="AL1824"/>
      <c r="AM1824"/>
      <c r="AN1824"/>
    </row>
    <row r="1825" spans="1:40" x14ac:dyDescent="0.35">
      <c r="A1825"/>
      <c r="B1825">
        <f t="shared" si="910"/>
        <v>169100</v>
      </c>
      <c r="C1825" s="237" t="str">
        <f t="shared" si="913"/>
        <v>-1.12780551907136E-06+0.00611121928610622i</v>
      </c>
      <c r="D1825" s="208" t="str">
        <f t="shared" si="914"/>
        <v>-2.51366984869477+0.046852681193481i</v>
      </c>
      <c r="E1825" t="str">
        <f t="shared" si="915"/>
        <v>20500</v>
      </c>
      <c r="F1825" t="str">
        <f t="shared" si="916"/>
        <v>0.327868852459016</v>
      </c>
      <c r="G1825" t="str">
        <f t="shared" si="911"/>
        <v>0.327868852459016</v>
      </c>
      <c r="H1825" t="str">
        <f t="shared" si="917"/>
        <v>3.62528241761508+0.87595739693111i</v>
      </c>
      <c r="I1825" t="str">
        <f t="shared" si="918"/>
        <v>664.054147152543i</v>
      </c>
      <c r="J1825" t="str">
        <f t="shared" si="912"/>
        <v>-595.894163450424+145.273797664268i</v>
      </c>
      <c r="K1825" t="str">
        <f t="shared" si="919"/>
        <v>0.256435730248683-1.05186590708176i</v>
      </c>
      <c r="L1825" t="str">
        <f t="shared" si="920"/>
        <v>0.0523531766523627-0.18235118272966i</v>
      </c>
      <c r="M1825" t="str">
        <f t="shared" si="921"/>
        <v>0.308788906901046-1.23421708981142i</v>
      </c>
      <c r="N1825" t="str">
        <f t="shared" si="922"/>
        <v>-2.10923417807929i</v>
      </c>
      <c r="O1825" t="str">
        <f t="shared" si="923"/>
        <v>-0.512795496357989-0.858510791379447i</v>
      </c>
      <c r="P1825" t="str">
        <f t="shared" si="924"/>
        <v>1.51279549635799+0.858510791379447i</v>
      </c>
      <c r="Q1825" t="str">
        <f t="shared" si="925"/>
        <v>-1.51279549635799+1.25072338669984i</v>
      </c>
      <c r="R1825" t="str">
        <f t="shared" si="926"/>
        <v>-0.315295894560111-0.828174557269932i</v>
      </c>
      <c r="S1825" t="str">
        <f t="shared" si="927"/>
        <v>0.228412661815571i</v>
      </c>
      <c r="T1825" t="str">
        <f t="shared" si="928"/>
        <v>0.189165555073957-0.0720175745359966i</v>
      </c>
      <c r="U1825" t="str">
        <f t="shared" si="929"/>
        <v>0.0000499999999999998-0.000840346704675461i</v>
      </c>
      <c r="V1825" t="str">
        <f t="shared" si="930"/>
        <v>0.00002-0.00941188309236517i</v>
      </c>
      <c r="W1825" t="str">
        <f t="shared" si="931"/>
        <v>0.0000422722776753592-0.000771656913423915i</v>
      </c>
      <c r="X1825" t="str">
        <f t="shared" si="932"/>
        <v>0.000046765277643483-0.000771136576686819i</v>
      </c>
      <c r="Y1825" t="str">
        <f t="shared" si="933"/>
        <v>0.009+0.849989308355255i</v>
      </c>
      <c r="Z1825" t="str">
        <f t="shared" si="934"/>
        <v>-0.010888381263406-0.000776817999411974i</v>
      </c>
      <c r="AA1825" t="str">
        <f t="shared" si="935"/>
        <v>0.150517406604782-14.1290409262237i</v>
      </c>
      <c r="AB1825" t="str">
        <f t="shared" si="936"/>
        <v>0.632267579557349-0.240711780322074i</v>
      </c>
      <c r="AC1825" t="str">
        <f t="shared" si="937"/>
        <v>0.898146621768048-0.85468457954724i</v>
      </c>
      <c r="AD1825" t="str">
        <f t="shared" si="938"/>
        <v>0.503269092119009+0.210906045275648i</v>
      </c>
      <c r="AE1825" t="str">
        <f t="shared" si="939"/>
        <v>-0.00531595014092508-0.0026873739210242i</v>
      </c>
      <c r="AF1825" t="str">
        <f t="shared" si="940"/>
        <v>-6.13895226630985-0.829104715737629i</v>
      </c>
      <c r="AG1825" t="str">
        <f t="shared" si="941"/>
        <v>1.01106145627196-0.0256258517379004i</v>
      </c>
      <c r="AH1825" t="str">
        <f t="shared" si="942"/>
        <v>0.029530567511407+0.021424894959419i</v>
      </c>
      <c r="AI1825">
        <f t="shared" si="943"/>
        <v>-28.757956652614418</v>
      </c>
      <c r="AJ1825">
        <f t="shared" si="944"/>
        <v>35.961480401397267</v>
      </c>
      <c r="AK1825"/>
      <c r="AL1825"/>
      <c r="AM1825"/>
      <c r="AN1825"/>
    </row>
    <row r="1826" spans="1:40" x14ac:dyDescent="0.35">
      <c r="A1826"/>
      <c r="B1826">
        <f t="shared" si="910"/>
        <v>169200</v>
      </c>
      <c r="C1826" s="237" t="str">
        <f t="shared" si="913"/>
        <v>-1.12647280960936E-06+0.00610760745462265i</v>
      </c>
      <c r="D1826" s="208" t="str">
        <f t="shared" si="914"/>
        <v>-2.51366983847733+0.0468249904854403i</v>
      </c>
      <c r="E1826" t="str">
        <f t="shared" si="915"/>
        <v>20500</v>
      </c>
      <c r="F1826" t="str">
        <f t="shared" si="916"/>
        <v>0.327868852459016</v>
      </c>
      <c r="G1826" t="str">
        <f t="shared" si="911"/>
        <v>0.327868852459016</v>
      </c>
      <c r="H1826" t="str">
        <f t="shared" si="917"/>
        <v>3.62553572731312+0.875505878061135i</v>
      </c>
      <c r="I1826" t="str">
        <f t="shared" si="918"/>
        <v>664.446846234241i</v>
      </c>
      <c r="J1826" t="str">
        <f t="shared" si="912"/>
        <v>-596.600338086644+145.359707656972i</v>
      </c>
      <c r="K1826" t="str">
        <f t="shared" si="919"/>
        <v>0.25614872609373-1.05131207988263i</v>
      </c>
      <c r="L1826" t="str">
        <f t="shared" si="920"/>
        <v>0.0522960176251757-0.182259810868594i</v>
      </c>
      <c r="M1826" t="str">
        <f t="shared" si="921"/>
        <v>0.308444743718906-1.23357189075122i</v>
      </c>
      <c r="N1826" t="str">
        <f t="shared" si="922"/>
        <v>-2.11048150757549i</v>
      </c>
      <c r="O1826" t="str">
        <f t="shared" si="923"/>
        <v>-0.513865943001726-0.857870498748469i</v>
      </c>
      <c r="P1826" t="str">
        <f t="shared" si="924"/>
        <v>1.51386594300173+0.857870498748469i</v>
      </c>
      <c r="Q1826" t="str">
        <f t="shared" si="925"/>
        <v>-1.51386594300173+1.25261100882702i</v>
      </c>
      <c r="R1826" t="str">
        <f t="shared" si="926"/>
        <v>-0.315272575503444-0.827539851462197i</v>
      </c>
      <c r="S1826" t="str">
        <f t="shared" si="927"/>
        <v>0.228547737310435i</v>
      </c>
      <c r="T1826" t="str">
        <f t="shared" si="928"/>
        <v>0.189132360585899-0.0720548337673454i</v>
      </c>
      <c r="U1826" t="str">
        <f t="shared" si="929"/>
        <v>0.00005-0.000839850045866554i</v>
      </c>
      <c r="V1826" t="str">
        <f t="shared" si="930"/>
        <v>0.00002-0.00940632051370536i</v>
      </c>
      <c r="W1826" t="str">
        <f t="shared" si="931"/>
        <v>0.0000422722761318704-0.000771201077344777i</v>
      </c>
      <c r="X1826" t="str">
        <f t="shared" si="932"/>
        <v>0.0000467599536228541-0.000770681079087239i</v>
      </c>
      <c r="Y1826" t="str">
        <f t="shared" si="933"/>
        <v>0.009+0.850491963179829i</v>
      </c>
      <c r="Z1826" t="str">
        <f t="shared" si="934"/>
        <v>-0.0108755088749955-0.00077614574982675i</v>
      </c>
      <c r="AA1826" t="str">
        <f t="shared" si="935"/>
        <v>0.150339151818136-14.1206771803078i</v>
      </c>
      <c r="AB1826" t="str">
        <f t="shared" si="936"/>
        <v>0.632156630190215-0.240836315700684i</v>
      </c>
      <c r="AC1826" t="str">
        <f t="shared" si="937"/>
        <v>0.897896480468778-0.854095345229166i</v>
      </c>
      <c r="AD1826" t="str">
        <f t="shared" si="938"/>
        <v>0.503555333863545+0.210768117632764i</v>
      </c>
      <c r="AE1826" t="str">
        <f t="shared" si="939"/>
        <v>-0.00531283372378463-0.00268304286606199i</v>
      </c>
      <c r="AF1826" t="str">
        <f t="shared" si="940"/>
        <v>-6.13920556579045-0.828680887575695i</v>
      </c>
      <c r="AG1826" t="str">
        <f t="shared" si="941"/>
        <v>1.01104785132342-0.025625457314984i</v>
      </c>
      <c r="AH1826" t="str">
        <f t="shared" si="942"/>
        <v>0.0295188294075551+0.0213944660848721i</v>
      </c>
      <c r="AI1826">
        <f t="shared" si="943"/>
        <v>-28.764474170238223</v>
      </c>
      <c r="AJ1826">
        <f t="shared" si="944"/>
        <v>35.933605601421078</v>
      </c>
      <c r="AK1826"/>
      <c r="AL1826"/>
      <c r="AM1826"/>
      <c r="AN1826"/>
    </row>
    <row r="1827" spans="1:40" x14ac:dyDescent="0.35">
      <c r="A1827"/>
      <c r="B1827">
        <f t="shared" si="910"/>
        <v>169300</v>
      </c>
      <c r="C1827" s="237" t="str">
        <f t="shared" si="913"/>
        <v>-1.12514246101405E-06+0.00610399988992127i</v>
      </c>
      <c r="D1827" s="208" t="str">
        <f t="shared" si="914"/>
        <v>-2.51366982827799+0.0467973324893964i</v>
      </c>
      <c r="E1827" t="str">
        <f t="shared" si="915"/>
        <v>20500</v>
      </c>
      <c r="F1827" t="str">
        <f t="shared" si="916"/>
        <v>0.327868852459016</v>
      </c>
      <c r="G1827" t="str">
        <f t="shared" si="911"/>
        <v>0.327868852459016</v>
      </c>
      <c r="H1827" t="str">
        <f t="shared" si="917"/>
        <v>3.62578862648401+0.875054785384251i</v>
      </c>
      <c r="I1827" t="str">
        <f t="shared" si="918"/>
        <v>664.83954531594i</v>
      </c>
      <c r="J1827" t="str">
        <f t="shared" si="912"/>
        <v>-597.30693020713+145.445617649678i</v>
      </c>
      <c r="K1827" t="str">
        <f t="shared" si="919"/>
        <v>0.255862194546061-1.05075879528025i</v>
      </c>
      <c r="L1827" t="str">
        <f t="shared" si="920"/>
        <v>0.0522389495925313-0.182168520854549i</v>
      </c>
      <c r="M1827" t="str">
        <f t="shared" si="921"/>
        <v>0.308101144138592-1.2329273161348i</v>
      </c>
      <c r="N1827" t="str">
        <f t="shared" si="922"/>
        <v>-2.11172883707169i</v>
      </c>
      <c r="O1827" t="str">
        <f t="shared" si="923"/>
        <v>-0.514935590157069-0.857228871416258i</v>
      </c>
      <c r="P1827" t="str">
        <f t="shared" si="924"/>
        <v>1.51493559015707+0.857228871416258i</v>
      </c>
      <c r="Q1827" t="str">
        <f t="shared" si="925"/>
        <v>-1.51493559015707+1.25449996565543i</v>
      </c>
      <c r="R1827" t="str">
        <f t="shared" si="926"/>
        <v>-0.315249237653525-0.826905802045105i</v>
      </c>
      <c r="S1827" t="str">
        <f t="shared" si="927"/>
        <v>0.2286828128053i</v>
      </c>
      <c r="T1827" t="str">
        <f t="shared" si="928"/>
        <v>0.189099144736697-0.0720920824013346i</v>
      </c>
      <c r="U1827" t="str">
        <f t="shared" si="929"/>
        <v>0.0000500000000000002-0.000839353973778035i</v>
      </c>
      <c r="V1827" t="str">
        <f t="shared" si="930"/>
        <v>0.00002-0.00940076450631399i</v>
      </c>
      <c r="W1827" t="str">
        <f t="shared" si="931"/>
        <v>0.0000422722745874695-0.000770745779894176i</v>
      </c>
      <c r="X1827" t="str">
        <f t="shared" si="932"/>
        <v>0.0000467546390295444-0.000770226119661243i</v>
      </c>
      <c r="Y1827" t="str">
        <f t="shared" si="933"/>
        <v>0.009+0.850994618004403i</v>
      </c>
      <c r="Z1827" t="str">
        <f t="shared" si="934"/>
        <v>-0.0108626593108797-0.000775474672522464i</v>
      </c>
      <c r="AA1827" t="str">
        <f t="shared" si="935"/>
        <v>0.150161213729435-14.1123233382484i</v>
      </c>
      <c r="AB1827" t="str">
        <f t="shared" si="936"/>
        <v>0.632045609425522-0.240960815658644i</v>
      </c>
      <c r="AC1827" t="str">
        <f t="shared" si="937"/>
        <v>0.897646803668113-0.853506599900789i</v>
      </c>
      <c r="AD1827" t="str">
        <f t="shared" si="938"/>
        <v>0.503841449038569+0.210629821915187i</v>
      </c>
      <c r="AE1827" t="str">
        <f t="shared" si="939"/>
        <v>-0.00530971991543279-0.00267871627887237i</v>
      </c>
      <c r="AF1827" t="str">
        <f t="shared" si="940"/>
        <v>-6.139458454762-0.828257452894855i</v>
      </c>
      <c r="AG1827" t="str">
        <f t="shared" si="941"/>
        <v>1.01103424361412-0.0256250569374217i</v>
      </c>
      <c r="AH1827" t="str">
        <f t="shared" si="942"/>
        <v>0.0295070942047447+0.0213640670476354i</v>
      </c>
      <c r="AI1827">
        <f t="shared" si="943"/>
        <v>-28.770989789123178</v>
      </c>
      <c r="AJ1827">
        <f t="shared" si="944"/>
        <v>35.905724263875634</v>
      </c>
      <c r="AK1827"/>
      <c r="AL1827"/>
      <c r="AM1827"/>
      <c r="AN1827"/>
    </row>
    <row r="1828" spans="1:40" x14ac:dyDescent="0.35">
      <c r="A1828"/>
      <c r="B1828">
        <f t="shared" si="910"/>
        <v>169400</v>
      </c>
      <c r="C1828" s="237" t="str">
        <f t="shared" si="913"/>
        <v>-0.0000011238144677124+0.00610039658444573i</v>
      </c>
      <c r="D1828" s="208" t="str">
        <f t="shared" si="914"/>
        <v>-2.51366981809671+0.0467697071474173i</v>
      </c>
      <c r="E1828" t="str">
        <f t="shared" si="915"/>
        <v>20500</v>
      </c>
      <c r="F1828" t="str">
        <f t="shared" si="916"/>
        <v>0.327868852459016</v>
      </c>
      <c r="G1828" t="str">
        <f t="shared" si="911"/>
        <v>0.327868852459016</v>
      </c>
      <c r="H1828" t="str">
        <f t="shared" si="917"/>
        <v>3.62604111599283+0.874604118371451i</v>
      </c>
      <c r="I1828" t="str">
        <f t="shared" si="918"/>
        <v>665.232244397639i</v>
      </c>
      <c r="J1828" t="str">
        <f t="shared" si="912"/>
        <v>-598.013939811882+145.531527642383i</v>
      </c>
      <c r="K1828" t="str">
        <f t="shared" si="919"/>
        <v>0.255576134588949-1.05020605255379i</v>
      </c>
      <c r="L1828" t="str">
        <f t="shared" si="920"/>
        <v>0.0521819723671262-0.182077312596259i</v>
      </c>
      <c r="M1828" t="str">
        <f t="shared" si="921"/>
        <v>0.307758106956075-1.23228336515005i</v>
      </c>
      <c r="N1828" t="str">
        <f t="shared" si="922"/>
        <v>-2.11297616656789i</v>
      </c>
      <c r="O1828" t="str">
        <f t="shared" si="923"/>
        <v>-0.516004436159827-0.856585910381077i</v>
      </c>
      <c r="P1828" t="str">
        <f t="shared" si="924"/>
        <v>1.51600443615983+0.856585910381077i</v>
      </c>
      <c r="Q1828" t="str">
        <f t="shared" si="925"/>
        <v>-1.51600443615983+1.25639025618681i</v>
      </c>
      <c r="R1828" t="str">
        <f t="shared" si="926"/>
        <v>-0.315225881000278-0.826272407843843i</v>
      </c>
      <c r="S1828" t="str">
        <f t="shared" si="927"/>
        <v>0.228817888300164i</v>
      </c>
      <c r="T1828" t="str">
        <f t="shared" si="928"/>
        <v>0.18906590752352-0.0721293204280424i</v>
      </c>
      <c r="U1828" t="str">
        <f t="shared" si="929"/>
        <v>0.0000499999999999999-0.000838858487370842i</v>
      </c>
      <c r="V1828" t="str">
        <f t="shared" si="930"/>
        <v>0.00002-0.00939521505855346i</v>
      </c>
      <c r="W1828" t="str">
        <f t="shared" si="931"/>
        <v>0.0000422722730421556-0.000770291020118214i</v>
      </c>
      <c r="X1828" t="str">
        <f t="shared" si="932"/>
        <v>0.0000467493338412976-0.000769771697455869i</v>
      </c>
      <c r="Y1828" t="str">
        <f t="shared" si="933"/>
        <v>0.009+0.851497272828977i</v>
      </c>
      <c r="Z1828" t="str">
        <f t="shared" si="934"/>
        <v>-0.0108498325171177-0.000774804764528462i</v>
      </c>
      <c r="AA1828" t="str">
        <f t="shared" si="935"/>
        <v>0.149983591588361-14.1039793824506i</v>
      </c>
      <c r="AB1828" t="str">
        <f t="shared" si="936"/>
        <v>0.631934517253808-0.241085280162791i</v>
      </c>
      <c r="AC1828" t="str">
        <f t="shared" si="937"/>
        <v>0.897397590423086-0.85291834291387i</v>
      </c>
      <c r="AD1828" t="str">
        <f t="shared" si="938"/>
        <v>0.504127437187146+0.210491158206955i</v>
      </c>
      <c r="AE1828" t="str">
        <f t="shared" si="939"/>
        <v>-0.00530660870849444-0.00267439415314171i</v>
      </c>
      <c r="AF1828" t="str">
        <f t="shared" si="940"/>
        <v>-6.13971093408954-0.827834411224034i</v>
      </c>
      <c r="AG1828" t="str">
        <f t="shared" si="941"/>
        <v>1.01102063315306-0.0256246505923211i</v>
      </c>
      <c r="AH1828" t="str">
        <f t="shared" si="942"/>
        <v>0.0294953618861709+0.0213336978050219i</v>
      </c>
      <c r="AI1828">
        <f t="shared" si="943"/>
        <v>-28.777503513729691</v>
      </c>
      <c r="AJ1828">
        <f t="shared" si="944"/>
        <v>35.877836393931659</v>
      </c>
      <c r="AK1828"/>
      <c r="AL1828"/>
      <c r="AM1828"/>
      <c r="AN1828"/>
    </row>
    <row r="1829" spans="1:40" x14ac:dyDescent="0.35">
      <c r="A1829"/>
      <c r="B1829">
        <f t="shared" si="910"/>
        <v>169500</v>
      </c>
      <c r="C1829" s="237" t="str">
        <f t="shared" si="913"/>
        <v>-1.12248882414788E-06+0.00609679753065769i</v>
      </c>
      <c r="D1829" s="208" t="str">
        <f t="shared" si="914"/>
        <v>-2.51366980793344+0.046742114401709i</v>
      </c>
      <c r="E1829" t="str">
        <f t="shared" si="915"/>
        <v>20500</v>
      </c>
      <c r="F1829" t="str">
        <f t="shared" si="916"/>
        <v>0.327868852459016</v>
      </c>
      <c r="G1829" t="str">
        <f t="shared" si="911"/>
        <v>0.327868852459016</v>
      </c>
      <c r="H1829" t="str">
        <f t="shared" si="917"/>
        <v>3.62629319670241+0.874153876494404i</v>
      </c>
      <c r="I1829" t="str">
        <f t="shared" si="918"/>
        <v>665.624943479337i</v>
      </c>
      <c r="J1829" t="str">
        <f t="shared" si="912"/>
        <v>-598.721366900901+145.617437635087i</v>
      </c>
      <c r="K1829" t="str">
        <f t="shared" si="919"/>
        <v>0.255290545208347-1.0496538509835i</v>
      </c>
      <c r="L1829" t="str">
        <f t="shared" si="920"/>
        <v>0.0521250857621215-0.181986186002537i</v>
      </c>
      <c r="M1829" t="str">
        <f t="shared" si="921"/>
        <v>0.307415630970468-1.23164003698604i</v>
      </c>
      <c r="N1829" t="str">
        <f t="shared" si="922"/>
        <v>-2.1142234960641i</v>
      </c>
      <c r="O1829" t="str">
        <f t="shared" si="923"/>
        <v>-0.517072479347066-0.85594161664326i</v>
      </c>
      <c r="P1829" t="str">
        <f t="shared" si="924"/>
        <v>1.51707247934707+0.85594161664326i</v>
      </c>
      <c r="Q1829" t="str">
        <f t="shared" si="925"/>
        <v>-1.51707247934707+1.25828187942084i</v>
      </c>
      <c r="R1829" t="str">
        <f t="shared" si="926"/>
        <v>-0.315202505533605-0.825639667686364i</v>
      </c>
      <c r="S1829" t="str">
        <f t="shared" si="927"/>
        <v>0.228952963795029i</v>
      </c>
      <c r="T1829" t="str">
        <f t="shared" si="928"/>
        <v>0.189032648943536-0.0721665478375379i</v>
      </c>
      <c r="U1829" t="str">
        <f t="shared" si="929"/>
        <v>0.0000500000000000001-0.000838363585608384i</v>
      </c>
      <c r="V1829" t="str">
        <f t="shared" si="930"/>
        <v>0.00002-0.00938967215881388i</v>
      </c>
      <c r="W1829" t="str">
        <f t="shared" si="931"/>
        <v>0.0000422722714959298-0.000769836797065268i</v>
      </c>
      <c r="X1829" t="str">
        <f t="shared" si="932"/>
        <v>0.0000467440380359258-0.000769317811520426i</v>
      </c>
      <c r="Y1829" t="str">
        <f t="shared" si="933"/>
        <v>0.009+0.851999927653552i</v>
      </c>
      <c r="Z1829" t="str">
        <f t="shared" si="934"/>
        <v>-0.0108370284399281-0.000774136022883792i</v>
      </c>
      <c r="AA1829" t="str">
        <f t="shared" si="935"/>
        <v>0.149806284646819-14.0956452953615i</v>
      </c>
      <c r="AB1829" t="str">
        <f t="shared" si="936"/>
        <v>0.631823353665607-0.241209709179933i</v>
      </c>
      <c r="AC1829" t="str">
        <f t="shared" si="937"/>
        <v>0.897148839793225-0.852330573621104i</v>
      </c>
      <c r="AD1829" t="str">
        <f t="shared" si="938"/>
        <v>0.504413297852307+0.210352126592653i</v>
      </c>
      <c r="AE1829" t="str">
        <f t="shared" si="939"/>
        <v>-0.00530350009561781-0.00267007648257303i</v>
      </c>
      <c r="AF1829" t="str">
        <f t="shared" si="940"/>
        <v>-6.13996300463585-0.827411762092695i</v>
      </c>
      <c r="AG1829" t="str">
        <f t="shared" si="941"/>
        <v>1.01100701994926-0.0256242382668188i</v>
      </c>
      <c r="AH1829" t="str">
        <f t="shared" si="942"/>
        <v>0.0294836324350854+0.021303358314455i</v>
      </c>
      <c r="AI1829">
        <f t="shared" si="943"/>
        <v>-28.784015348511961</v>
      </c>
      <c r="AJ1829">
        <f t="shared" si="944"/>
        <v>35.849941996745876</v>
      </c>
      <c r="AK1829"/>
      <c r="AL1829"/>
      <c r="AM1829"/>
      <c r="AN1829"/>
    </row>
    <row r="1830" spans="1:40" x14ac:dyDescent="0.35">
      <c r="A1830"/>
      <c r="B1830">
        <f t="shared" si="910"/>
        <v>169600</v>
      </c>
      <c r="C1830" s="237" t="str">
        <f t="shared" si="913"/>
        <v>-1.12116552478026E-06+0.00609320272103642i</v>
      </c>
      <c r="D1830" s="208" t="str">
        <f t="shared" si="914"/>
        <v>-2.51366979778815+0.0467145541946126i</v>
      </c>
      <c r="E1830" t="str">
        <f t="shared" si="915"/>
        <v>20500</v>
      </c>
      <c r="F1830" t="str">
        <f t="shared" si="916"/>
        <v>0.327868852459016</v>
      </c>
      <c r="G1830" t="str">
        <f t="shared" si="911"/>
        <v>0.327868852459016</v>
      </c>
      <c r="H1830" t="str">
        <f t="shared" si="917"/>
        <v>3.62654486947343+0.873704059225442i</v>
      </c>
      <c r="I1830" t="str">
        <f t="shared" si="918"/>
        <v>666.017642561036i</v>
      </c>
      <c r="J1830" t="str">
        <f t="shared" si="912"/>
        <v>-599.429211474185+145.703347627792i</v>
      </c>
      <c r="K1830" t="str">
        <f t="shared" si="919"/>
        <v>0.255005425392881-1.0491021898507i</v>
      </c>
      <c r="L1830" t="str">
        <f t="shared" si="920"/>
        <v>0.052068289591143-0.18189514098228i</v>
      </c>
      <c r="M1830" t="str">
        <f t="shared" si="921"/>
        <v>0.307073714984024-1.23099733083298i</v>
      </c>
      <c r="N1830" t="str">
        <f t="shared" si="922"/>
        <v>-2.1154708255603i</v>
      </c>
      <c r="O1830" t="str">
        <f t="shared" si="923"/>
        <v>-0.518139718057074-0.855295991205229i</v>
      </c>
      <c r="P1830" t="str">
        <f t="shared" si="924"/>
        <v>1.51813971805707+0.855295991205229i</v>
      </c>
      <c r="Q1830" t="str">
        <f t="shared" si="925"/>
        <v>-1.51813971805707+1.26017483435507i</v>
      </c>
      <c r="R1830" t="str">
        <f t="shared" si="926"/>
        <v>-0.315179111243403-0.8250075804034i</v>
      </c>
      <c r="S1830" t="str">
        <f t="shared" si="927"/>
        <v>0.229088039289893i</v>
      </c>
      <c r="T1830" t="str">
        <f t="shared" si="928"/>
        <v>0.188999368993914-0.0722037646198823i</v>
      </c>
      <c r="U1830" t="str">
        <f t="shared" si="929"/>
        <v>0.0000499999999999998-0.000837869267456488i</v>
      </c>
      <c r="V1830" t="str">
        <f t="shared" si="930"/>
        <v>0.00002-0.00938413579551268i</v>
      </c>
      <c r="W1830" t="str">
        <f t="shared" si="931"/>
        <v>0.0000422722699487914-0.000769383109785937i</v>
      </c>
      <c r="X1830" t="str">
        <f t="shared" si="932"/>
        <v>0.0000467387515913046-0.000768864460906451i</v>
      </c>
      <c r="Y1830" t="str">
        <f t="shared" si="933"/>
        <v>0.009+0.852502582478126i</v>
      </c>
      <c r="Z1830" t="str">
        <f t="shared" si="934"/>
        <v>-0.0108242470256881-0.00077346844463709i</v>
      </c>
      <c r="AA1830" t="str">
        <f t="shared" si="935"/>
        <v>0.149629292158931-14.0873210594695i</v>
      </c>
      <c r="AB1830" t="str">
        <f t="shared" si="936"/>
        <v>0.631712118651457-0.241334102676849i</v>
      </c>
      <c r="AC1830" t="str">
        <f t="shared" si="937"/>
        <v>0.896900550840558-0.851743291376106i</v>
      </c>
      <c r="AD1830" t="str">
        <f t="shared" si="938"/>
        <v>0.504699030577053+0.210212727157413i</v>
      </c>
      <c r="AE1830" t="str">
        <f t="shared" si="939"/>
        <v>-0.00530039406947397-0.00266576326088569i</v>
      </c>
      <c r="AF1830" t="str">
        <f t="shared" si="940"/>
        <v>-6.14021466726158-0.826989505030829i</v>
      </c>
      <c r="AG1830" t="str">
        <f t="shared" si="941"/>
        <v>1.01099340401177-0.02562381994808i</v>
      </c>
      <c r="AH1830" t="str">
        <f t="shared" si="942"/>
        <v>0.029471905834794+0.0212730485334671i</v>
      </c>
      <c r="AI1830">
        <f t="shared" si="943"/>
        <v>-28.790525297918531</v>
      </c>
      <c r="AJ1830">
        <f t="shared" si="944"/>
        <v>35.822041077461833</v>
      </c>
      <c r="AK1830"/>
      <c r="AL1830"/>
      <c r="AM1830"/>
      <c r="AN1830"/>
    </row>
    <row r="1831" spans="1:40" x14ac:dyDescent="0.35">
      <c r="A1831"/>
      <c r="B1831">
        <f t="shared" si="910"/>
        <v>169700</v>
      </c>
      <c r="C1831" s="237" t="str">
        <f t="shared" si="913"/>
        <v>-1.11984456408567E-06+0.00608961214807897i</v>
      </c>
      <c r="D1831" s="208" t="str">
        <f t="shared" si="914"/>
        <v>-2.51366978766078+0.0466870264686055i</v>
      </c>
      <c r="E1831" t="str">
        <f t="shared" si="915"/>
        <v>20500</v>
      </c>
      <c r="F1831" t="str">
        <f t="shared" si="916"/>
        <v>0.327868852459016</v>
      </c>
      <c r="G1831" t="str">
        <f t="shared" si="911"/>
        <v>0.327868852459016</v>
      </c>
      <c r="H1831" t="str">
        <f t="shared" si="917"/>
        <v>3.62679613516428+0.873254666037567i</v>
      </c>
      <c r="I1831" t="str">
        <f t="shared" si="918"/>
        <v>666.410341642735i</v>
      </c>
      <c r="J1831" t="str">
        <f t="shared" si="912"/>
        <v>-600.137473531736+145.789257620498i</v>
      </c>
      <c r="K1831" t="str">
        <f t="shared" si="919"/>
        <v>0.254720774133826-1.04855106843777i</v>
      </c>
      <c r="L1831" t="str">
        <f t="shared" si="920"/>
        <v>0.0520115836682797-0.181804177444469i</v>
      </c>
      <c r="M1831" t="str">
        <f t="shared" si="921"/>
        <v>0.306732357802106-1.23035524588224i</v>
      </c>
      <c r="N1831" t="str">
        <f t="shared" si="922"/>
        <v>-2.1167181550565i</v>
      </c>
      <c r="O1831" t="str">
        <f t="shared" si="923"/>
        <v>-0.519206150629418-0.854649035071463i</v>
      </c>
      <c r="P1831" t="str">
        <f t="shared" si="924"/>
        <v>1.51920615062942+0.854649035071463i</v>
      </c>
      <c r="Q1831" t="str">
        <f t="shared" si="925"/>
        <v>-1.51920615062942+1.26206911998504i</v>
      </c>
      <c r="R1831" t="str">
        <f t="shared" si="926"/>
        <v>-0.315155698119571-0.824376144828417i</v>
      </c>
      <c r="S1831" t="str">
        <f t="shared" si="927"/>
        <v>0.229223114784758i</v>
      </c>
      <c r="T1831" t="str">
        <f t="shared" si="928"/>
        <v>0.188966067671821-0.072240970765133i</v>
      </c>
      <c r="U1831" t="str">
        <f t="shared" si="929"/>
        <v>0.00005-0.000837375531883447i</v>
      </c>
      <c r="V1831" t="str">
        <f t="shared" si="930"/>
        <v>0.00002-0.00937860595709456i</v>
      </c>
      <c r="W1831" t="str">
        <f t="shared" si="931"/>
        <v>0.0000422722684007412-0.000768929957333078i</v>
      </c>
      <c r="X1831" t="str">
        <f t="shared" si="932"/>
        <v>0.0000467334744853763-0.000768411644667713i</v>
      </c>
      <c r="Y1831" t="str">
        <f t="shared" si="933"/>
        <v>0.009+0.853005237302701i</v>
      </c>
      <c r="Z1831" t="str">
        <f t="shared" si="934"/>
        <v>-0.010811488220933-0.000772802026846592i</v>
      </c>
      <c r="AA1831" t="str">
        <f t="shared" si="935"/>
        <v>0.149452613381024-14.0790066573047i</v>
      </c>
      <c r="AB1831" t="str">
        <f t="shared" si="936"/>
        <v>0.63160081220189-0.241458460620309i</v>
      </c>
      <c r="AC1831" t="str">
        <f t="shared" si="937"/>
        <v>0.896652722629563-0.851156495533413i</v>
      </c>
      <c r="AD1831" t="str">
        <f t="shared" si="938"/>
        <v>0.504984634904371+0.210072959986911i</v>
      </c>
      <c r="AE1831" t="str">
        <f t="shared" si="939"/>
        <v>-0.00529729062275719-0.0026614544818155i</v>
      </c>
      <c r="AF1831" t="str">
        <f t="shared" si="940"/>
        <v>-6.14046592282506-0.826567639568962i</v>
      </c>
      <c r="AG1831" t="str">
        <f t="shared" si="941"/>
        <v>1.0109797853496-0.0256233956232999i</v>
      </c>
      <c r="AH1831" t="str">
        <f t="shared" si="942"/>
        <v>0.0294601820686606+0.0212427684197014i</v>
      </c>
      <c r="AI1831">
        <f t="shared" si="943"/>
        <v>-28.797033366391254</v>
      </c>
      <c r="AJ1831">
        <f t="shared" si="944"/>
        <v>35.794133641208816</v>
      </c>
      <c r="AK1831"/>
      <c r="AL1831"/>
      <c r="AM1831"/>
      <c r="AN1831"/>
    </row>
    <row r="1832" spans="1:40" x14ac:dyDescent="0.35">
      <c r="A1832"/>
      <c r="B1832">
        <f t="shared" si="910"/>
        <v>169800</v>
      </c>
      <c r="C1832" s="237" t="str">
        <f t="shared" si="913"/>
        <v>-1.11852593655647E-06+0.00608602580430003i</v>
      </c>
      <c r="D1832" s="208" t="str">
        <f t="shared" si="914"/>
        <v>-2.51366977755131+0.0466595311663002i</v>
      </c>
      <c r="E1832" t="str">
        <f t="shared" si="915"/>
        <v>20500</v>
      </c>
      <c r="F1832" t="str">
        <f t="shared" si="916"/>
        <v>0.327868852459016</v>
      </c>
      <c r="G1832" t="str">
        <f t="shared" si="911"/>
        <v>0.327868852459016</v>
      </c>
      <c r="H1832" t="str">
        <f t="shared" si="917"/>
        <v>3.62704699463125+0.87280569640446i</v>
      </c>
      <c r="I1832" t="str">
        <f t="shared" si="918"/>
        <v>666.803040724433i</v>
      </c>
      <c r="J1832" t="str">
        <f t="shared" si="912"/>
        <v>-600.846153073553+145.875167613203i</v>
      </c>
      <c r="K1832" t="str">
        <f t="shared" si="919"/>
        <v>0.254436590425108-1.04800048602817i</v>
      </c>
      <c r="L1832" t="str">
        <f t="shared" si="920"/>
        <v>0.051954967808081-0.181713295298162i</v>
      </c>
      <c r="M1832" t="str">
        <f t="shared" si="921"/>
        <v>0.306391558233189-1.22971378132633i</v>
      </c>
      <c r="N1832" t="str">
        <f t="shared" si="922"/>
        <v>-2.11796548455271i</v>
      </c>
      <c r="O1832" t="str">
        <f t="shared" si="923"/>
        <v>-0.520271775404916-0.85400074924851i</v>
      </c>
      <c r="P1832" t="str">
        <f t="shared" si="924"/>
        <v>1.52027177540492+0.85400074924851i</v>
      </c>
      <c r="Q1832" t="str">
        <f t="shared" si="925"/>
        <v>-1.52027177540492+1.2639647353042i</v>
      </c>
      <c r="R1832" t="str">
        <f t="shared" si="926"/>
        <v>-0.315132266151979-0.823745359797631i</v>
      </c>
      <c r="S1832" t="str">
        <f t="shared" si="927"/>
        <v>0.229358190279622i</v>
      </c>
      <c r="T1832" t="str">
        <f t="shared" si="928"/>
        <v>0.188932744974421-0.0722781662633341i</v>
      </c>
      <c r="U1832" t="str">
        <f t="shared" si="929"/>
        <v>0.0000500000000000002-0.000836882377859961i</v>
      </c>
      <c r="V1832" t="str">
        <f t="shared" si="930"/>
        <v>0.00002-0.00937308263203156i</v>
      </c>
      <c r="W1832" t="str">
        <f t="shared" si="931"/>
        <v>0.0000422722668517786-0.000768477338761759i</v>
      </c>
      <c r="X1832" t="str">
        <f t="shared" si="932"/>
        <v>0.0000467282066961464-0.00076795936186022i</v>
      </c>
      <c r="Y1832" t="str">
        <f t="shared" si="933"/>
        <v>0.009+0.853507892127275i</v>
      </c>
      <c r="Z1832" t="str">
        <f t="shared" si="934"/>
        <v>-0.0107987519723557-0.000772136766580057i</v>
      </c>
      <c r="AA1832" t="str">
        <f t="shared" si="935"/>
        <v>0.149276247571623-14.0707020714383i</v>
      </c>
      <c r="AB1832" t="str">
        <f t="shared" si="936"/>
        <v>0.631489434307425-0.241582782977034i</v>
      </c>
      <c r="AC1832" t="str">
        <f t="shared" si="937"/>
        <v>0.89640535422722-0.850570185448452i</v>
      </c>
      <c r="AD1832" t="str">
        <f t="shared" si="938"/>
        <v>0.505270110377208+0.209932825167359i</v>
      </c>
      <c r="AE1832" t="str">
        <f t="shared" si="939"/>
        <v>-0.00529418974818451-0.00265715013911442i</v>
      </c>
      <c r="AF1832" t="str">
        <f t="shared" si="940"/>
        <v>-6.14071677218256-0.82614616523816i</v>
      </c>
      <c r="AG1832" t="str">
        <f t="shared" si="941"/>
        <v>1.0109661639718-0.0256229652797012i</v>
      </c>
      <c r="AH1832" t="str">
        <f t="shared" si="942"/>
        <v>0.0294484611201032+0.0212125179309089i</v>
      </c>
      <c r="AI1832">
        <f t="shared" si="943"/>
        <v>-28.803539558366396</v>
      </c>
      <c r="AJ1832">
        <f t="shared" si="944"/>
        <v>35.766219693101952</v>
      </c>
      <c r="AK1832"/>
      <c r="AL1832"/>
      <c r="AM1832"/>
      <c r="AN1832"/>
    </row>
    <row r="1833" spans="1:40" x14ac:dyDescent="0.35">
      <c r="A1833"/>
      <c r="B1833">
        <f t="shared" si="910"/>
        <v>169900</v>
      </c>
      <c r="C1833" s="237" t="str">
        <f t="shared" si="913"/>
        <v>-1.11720963670129E-06+0.00608244368223204i</v>
      </c>
      <c r="D1833" s="208" t="str">
        <f t="shared" si="914"/>
        <v>-2.51366976745967+0.0466320682304457i</v>
      </c>
      <c r="E1833" t="str">
        <f t="shared" si="915"/>
        <v>20500</v>
      </c>
      <c r="F1833" t="str">
        <f t="shared" si="916"/>
        <v>0.327868852459016</v>
      </c>
      <c r="G1833" t="str">
        <f t="shared" si="911"/>
        <v>0.327868852459016</v>
      </c>
      <c r="H1833" t="str">
        <f t="shared" si="917"/>
        <v>3.62729744872836+0.872357149800457i</v>
      </c>
      <c r="I1833" t="str">
        <f t="shared" si="918"/>
        <v>667.195739806132i</v>
      </c>
      <c r="J1833" t="str">
        <f t="shared" si="912"/>
        <v>-601.555250099636+145.961077605907i</v>
      </c>
      <c r="K1833" t="str">
        <f t="shared" si="919"/>
        <v>0.254152873263296-1.04745044190641i</v>
      </c>
      <c r="L1833" t="str">
        <f t="shared" si="920"/>
        <v>0.0518984418255578-0.181622494452505i</v>
      </c>
      <c r="M1833" t="str">
        <f t="shared" si="921"/>
        <v>0.306051315088854-1.22907293635891i</v>
      </c>
      <c r="N1833" t="str">
        <f t="shared" si="922"/>
        <v>-2.11921281404891i</v>
      </c>
      <c r="O1833" t="str">
        <f t="shared" si="923"/>
        <v>-0.521336590725622-0.853351134745004i</v>
      </c>
      <c r="P1833" t="str">
        <f t="shared" si="924"/>
        <v>1.52133659072562+0.853351134745004i</v>
      </c>
      <c r="Q1833" t="str">
        <f t="shared" si="925"/>
        <v>-1.52133659072562+1.26586167930391i</v>
      </c>
      <c r="R1833" t="str">
        <f t="shared" si="926"/>
        <v>-0.315108815330491-0.823115224150006i</v>
      </c>
      <c r="S1833" t="str">
        <f t="shared" si="927"/>
        <v>0.229493265774486i</v>
      </c>
      <c r="T1833" t="str">
        <f t="shared" si="928"/>
        <v>0.188899400898883-0.0723153511045238i</v>
      </c>
      <c r="U1833" t="str">
        <f t="shared" si="929"/>
        <v>0.00005-0.000836389804359157i</v>
      </c>
      <c r="V1833" t="str">
        <f t="shared" si="930"/>
        <v>0.00002-0.00936756580882258i</v>
      </c>
      <c r="W1833" t="str">
        <f t="shared" si="931"/>
        <v>0.0000422722653019033-0.000768025253129276i</v>
      </c>
      <c r="X1833" t="str">
        <f t="shared" si="932"/>
        <v>0.0000467229482016856-0.000767507611542182i</v>
      </c>
      <c r="Y1833" t="str">
        <f t="shared" si="933"/>
        <v>0.009+0.854010546951849i</v>
      </c>
      <c r="Z1833" t="str">
        <f t="shared" si="934"/>
        <v>-0.0107860382268061-0.000771472660914749i</v>
      </c>
      <c r="AA1833" t="str">
        <f t="shared" si="935"/>
        <v>0.149100193991445-14.0624072844829i</v>
      </c>
      <c r="AB1833" t="str">
        <f t="shared" si="936"/>
        <v>0.6313779849586-0.241707069713729i</v>
      </c>
      <c r="AC1833" t="str">
        <f t="shared" si="937"/>
        <v>0.89615844470297-0.849984360477598i</v>
      </c>
      <c r="AD1833" t="str">
        <f t="shared" si="938"/>
        <v>0.505555456538492+0.209792322785526i</v>
      </c>
      <c r="AE1833" t="str">
        <f t="shared" si="939"/>
        <v>-0.00529109143849576-0.00265285022655086i</v>
      </c>
      <c r="AF1833" t="str">
        <f t="shared" si="940"/>
        <v>-6.14096721618803-0.825725081570011i</v>
      </c>
      <c r="AG1833" t="str">
        <f t="shared" si="941"/>
        <v>1.01095253988742-0.0256225289045365i</v>
      </c>
      <c r="AH1833" t="str">
        <f t="shared" si="942"/>
        <v>0.0294367429725946+0.0211822970249499i</v>
      </c>
      <c r="AI1833">
        <f t="shared" si="943"/>
        <v>-28.810043878274229</v>
      </c>
      <c r="AJ1833">
        <f t="shared" si="944"/>
        <v>35.738299238243819</v>
      </c>
      <c r="AK1833"/>
      <c r="AL1833"/>
      <c r="AM1833"/>
      <c r="AN1833"/>
    </row>
    <row r="1834" spans="1:40" x14ac:dyDescent="0.35">
      <c r="A1834"/>
      <c r="B1834">
        <f t="shared" si="910"/>
        <v>170000</v>
      </c>
      <c r="C1834" s="237" t="str">
        <f t="shared" si="913"/>
        <v>-1.11589565904483E-06+0.00607886577442489i</v>
      </c>
      <c r="D1834" s="208" t="str">
        <f t="shared" si="914"/>
        <v>-2.51366975738584+0.0466046376039242i</v>
      </c>
      <c r="E1834" t="str">
        <f t="shared" si="915"/>
        <v>20500</v>
      </c>
      <c r="F1834" t="str">
        <f t="shared" si="916"/>
        <v>0.327868852459016</v>
      </c>
      <c r="G1834" t="str">
        <f t="shared" si="911"/>
        <v>0.327868852459016</v>
      </c>
      <c r="H1834" t="str">
        <f t="shared" si="917"/>
        <v>3.62754749830749+0.871909025700575i</v>
      </c>
      <c r="I1834" t="str">
        <f t="shared" si="918"/>
        <v>667.588438887831i</v>
      </c>
      <c r="J1834" t="str">
        <f t="shared" si="912"/>
        <v>-602.264764609985+146.046987598613i</v>
      </c>
      <c r="K1834" t="str">
        <f t="shared" si="919"/>
        <v>0.253869621647597-1.04690093535807i</v>
      </c>
      <c r="L1834" t="str">
        <f t="shared" si="920"/>
        <v>0.0518420055361794-0.181531774816725i</v>
      </c>
      <c r="M1834" t="str">
        <f t="shared" si="921"/>
        <v>0.305711627183776-1.2284327101748i</v>
      </c>
      <c r="N1834" t="str">
        <f t="shared" si="922"/>
        <v>-2.12046014354511i</v>
      </c>
      <c r="O1834" t="str">
        <f t="shared" si="923"/>
        <v>-0.522400594934869-0.85270019257163i</v>
      </c>
      <c r="P1834" t="str">
        <f t="shared" si="924"/>
        <v>1.52240059493487+0.85270019257163i</v>
      </c>
      <c r="Q1834" t="str">
        <f t="shared" si="925"/>
        <v>-1.52240059493487+1.26775995097348i</v>
      </c>
      <c r="R1834" t="str">
        <f t="shared" si="926"/>
        <v>-0.31508534564498-0.822485736727225i</v>
      </c>
      <c r="S1834" t="str">
        <f t="shared" si="927"/>
        <v>0.229628341269351i</v>
      </c>
      <c r="T1834" t="str">
        <f t="shared" si="928"/>
        <v>0.188866035442373-0.0723525252787369i</v>
      </c>
      <c r="U1834" t="str">
        <f t="shared" si="929"/>
        <v>0.0000500000000000002-0.000835897810356595i</v>
      </c>
      <c r="V1834" t="str">
        <f t="shared" si="930"/>
        <v>0.00002-0.00936205547599384i</v>
      </c>
      <c r="W1834" t="str">
        <f t="shared" si="931"/>
        <v>0.000042272263751116-0.00076757369949516i</v>
      </c>
      <c r="X1834" t="str">
        <f t="shared" si="932"/>
        <v>0.0000467176989801301-0.000767056392774058i</v>
      </c>
      <c r="Y1834" t="str">
        <f t="shared" si="933"/>
        <v>0.009+0.854513201776424i</v>
      </c>
      <c r="Z1834" t="str">
        <f t="shared" si="934"/>
        <v>-0.0107733469312909-0.000770809706937421i</v>
      </c>
      <c r="AA1834" t="str">
        <f t="shared" si="935"/>
        <v>0.148924451903389-14.0541222790919i</v>
      </c>
      <c r="AB1834" t="str">
        <f t="shared" si="936"/>
        <v>0.631266464145944-0.241831320797086i</v>
      </c>
      <c r="AC1834" t="str">
        <f t="shared" si="937"/>
        <v>0.895911993128689-0.849399019978144i</v>
      </c>
      <c r="AD1834" t="str">
        <f t="shared" si="938"/>
        <v>0.505840672931132+0.209651452928729i</v>
      </c>
      <c r="AE1834" t="str">
        <f t="shared" si="939"/>
        <v>-0.00528799568645376-0.00264855473790949i</v>
      </c>
      <c r="AF1834" t="str">
        <f t="shared" si="940"/>
        <v>-6.14121725569333-0.825304388096651i</v>
      </c>
      <c r="AG1834" t="str">
        <f t="shared" si="941"/>
        <v>1.01093891310551-0.0256220864850866i</v>
      </c>
      <c r="AH1834" t="str">
        <f t="shared" si="942"/>
        <v>0.0294250276096645+0.0211521056597943i</v>
      </c>
      <c r="AI1834">
        <f t="shared" si="943"/>
        <v>-28.816546330538522</v>
      </c>
      <c r="AJ1834">
        <f t="shared" si="944"/>
        <v>35.710372281723131</v>
      </c>
      <c r="AK1834"/>
      <c r="AL1834"/>
      <c r="AM1834"/>
      <c r="AN1834"/>
    </row>
    <row r="1835" spans="1:40" x14ac:dyDescent="0.35">
      <c r="A1835"/>
      <c r="B1835">
        <f t="shared" si="910"/>
        <v>170100</v>
      </c>
      <c r="C1835" s="237" t="str">
        <f t="shared" si="913"/>
        <v>-1.11458399812791E-06+0.00607529207344601i</v>
      </c>
      <c r="D1835" s="208" t="str">
        <f t="shared" si="914"/>
        <v>-2.51366974732978+0.0465772392297528i</v>
      </c>
      <c r="E1835" t="str">
        <f t="shared" si="915"/>
        <v>20500</v>
      </c>
      <c r="F1835" t="str">
        <f t="shared" si="916"/>
        <v>0.327868852459016</v>
      </c>
      <c r="G1835" t="str">
        <f t="shared" si="911"/>
        <v>0.327868852459016</v>
      </c>
      <c r="H1835" t="str">
        <f t="shared" si="917"/>
        <v>3.62779714421834+0.871461323580501i</v>
      </c>
      <c r="I1835" t="str">
        <f t="shared" si="918"/>
        <v>667.98113796953i</v>
      </c>
      <c r="J1835" t="str">
        <f t="shared" si="912"/>
        <v>-602.974696604601+146.132897591318i</v>
      </c>
      <c r="K1835" t="str">
        <f t="shared" si="919"/>
        <v>0.253586834579835-1.04635196566979i</v>
      </c>
      <c r="L1835" t="str">
        <f t="shared" si="920"/>
        <v>0.051785658755872-0.18144113630013i</v>
      </c>
      <c r="M1835" t="str">
        <f t="shared" si="921"/>
        <v>0.305372493335707-1.22779310196992i</v>
      </c>
      <c r="N1835" t="str">
        <f t="shared" si="922"/>
        <v>-2.12170747304132i</v>
      </c>
      <c r="O1835" t="str">
        <f t="shared" si="923"/>
        <v>-0.523463786377257-0.852047923741139i</v>
      </c>
      <c r="P1835" t="str">
        <f t="shared" si="924"/>
        <v>1.52346378637726+0.852047923741139i</v>
      </c>
      <c r="Q1835" t="str">
        <f t="shared" si="925"/>
        <v>-1.52346378637726+1.26965954930018i</v>
      </c>
      <c r="R1835" t="str">
        <f t="shared" si="926"/>
        <v>-0.315061857085285-0.821856896373687i</v>
      </c>
      <c r="S1835" t="str">
        <f t="shared" si="927"/>
        <v>0.229763416764215i</v>
      </c>
      <c r="T1835" t="str">
        <f t="shared" si="928"/>
        <v>0.188832648602052-0.0723896887759939i</v>
      </c>
      <c r="U1835" t="str">
        <f t="shared" si="929"/>
        <v>0.0000499999999999999-0.000835406394830221i</v>
      </c>
      <c r="V1835" t="str">
        <f t="shared" si="930"/>
        <v>0.00002-0.00935655162209847i</v>
      </c>
      <c r="W1835" t="str">
        <f t="shared" si="931"/>
        <v>0.0000422722621994158-0.000767122676921128i</v>
      </c>
      <c r="X1835" t="str">
        <f t="shared" si="932"/>
        <v>0.0000467124590096788-0.000766605704618478i</v>
      </c>
      <c r="Y1835" t="str">
        <f t="shared" si="933"/>
        <v>0.009+0.855015856600998i</v>
      </c>
      <c r="Z1835" t="str">
        <f t="shared" si="934"/>
        <v>-0.0107606780329723-0.000770147901744231i</v>
      </c>
      <c r="AA1835" t="str">
        <f t="shared" si="935"/>
        <v>0.148749020572532-14.0458470379598i</v>
      </c>
      <c r="AB1835" t="str">
        <f t="shared" si="936"/>
        <v>0.631154871859967-0.241955536193749i</v>
      </c>
      <c r="AC1835" t="str">
        <f t="shared" si="937"/>
        <v>0.895665998578738-0.848814163308239i</v>
      </c>
      <c r="AD1835" t="str">
        <f t="shared" si="938"/>
        <v>0.506125759098011+0.209510215684804i</v>
      </c>
      <c r="AE1835" t="str">
        <f t="shared" si="939"/>
        <v>-0.00528490248484377-0.0026442636669908i</v>
      </c>
      <c r="AF1835" t="str">
        <f t="shared" si="940"/>
        <v>-6.14146689154812-0.824884084350748i</v>
      </c>
      <c r="AG1835" t="str">
        <f t="shared" si="941"/>
        <v>1.01092528363513-0.0256216380086616i</v>
      </c>
      <c r="AH1835" t="str">
        <f t="shared" si="942"/>
        <v>0.0294133150148968+0.021121943793518i</v>
      </c>
      <c r="AI1835">
        <f t="shared" si="943"/>
        <v>-28.823046919577511</v>
      </c>
      <c r="AJ1835">
        <f t="shared" si="944"/>
        <v>35.682438828612895</v>
      </c>
      <c r="AK1835"/>
      <c r="AL1835"/>
      <c r="AM1835"/>
      <c r="AN1835"/>
    </row>
    <row r="1836" spans="1:40" x14ac:dyDescent="0.35">
      <c r="A1836"/>
      <c r="B1836">
        <f t="shared" si="910"/>
        <v>170200</v>
      </c>
      <c r="C1836" s="237" t="str">
        <f t="shared" si="913"/>
        <v>-0.0000011132746485074+0.00607172257188031i</v>
      </c>
      <c r="D1836" s="208" t="str">
        <f t="shared" si="914"/>
        <v>-2.51366973729143+0.0465498730510824i</v>
      </c>
      <c r="E1836" t="str">
        <f t="shared" si="915"/>
        <v>20500</v>
      </c>
      <c r="F1836" t="str">
        <f t="shared" si="916"/>
        <v>0.327868852459016</v>
      </c>
      <c r="G1836" t="str">
        <f t="shared" si="911"/>
        <v>0.327868852459016</v>
      </c>
      <c r="H1836" t="str">
        <f t="shared" si="917"/>
        <v>3.62804638730842+0.871014042916575i</v>
      </c>
      <c r="I1836" t="str">
        <f t="shared" si="918"/>
        <v>668.373837051229i</v>
      </c>
      <c r="J1836" t="str">
        <f t="shared" si="912"/>
        <v>-603.685046083482+146.218807584023i</v>
      </c>
      <c r="K1836" t="str">
        <f t="shared" si="919"/>
        <v>0.253304511064459-1.04580353212928i</v>
      </c>
      <c r="L1836" t="str">
        <f t="shared" si="920"/>
        <v>0.0517294013010194-0.181350578812114i</v>
      </c>
      <c r="M1836" t="str">
        <f t="shared" si="921"/>
        <v>0.305033912365478-1.22715411094139i</v>
      </c>
      <c r="N1836" t="str">
        <f t="shared" si="922"/>
        <v>-2.12295480253752i</v>
      </c>
      <c r="O1836" t="str">
        <f t="shared" si="923"/>
        <v>-0.524526163398623-0.85139432926836i</v>
      </c>
      <c r="P1836" t="str">
        <f t="shared" si="924"/>
        <v>1.52452616339862+0.85139432926836i</v>
      </c>
      <c r="Q1836" t="str">
        <f t="shared" si="925"/>
        <v>-1.52452616339862+1.27156047326916i</v>
      </c>
      <c r="R1836" t="str">
        <f t="shared" si="926"/>
        <v>-0.315038349641244-0.821228701936522i</v>
      </c>
      <c r="S1836" t="str">
        <f t="shared" si="927"/>
        <v>0.22989849225908i</v>
      </c>
      <c r="T1836" t="str">
        <f t="shared" si="928"/>
        <v>0.188799240375088-0.0724268415863109i</v>
      </c>
      <c r="U1836" t="str">
        <f t="shared" si="929"/>
        <v>0.0000500000000000001-0.000834915556760405i</v>
      </c>
      <c r="V1836" t="str">
        <f t="shared" si="930"/>
        <v>0.00002-0.00935105423571649i</v>
      </c>
      <c r="W1836" t="str">
        <f t="shared" si="931"/>
        <v>0.0000422722606468039-0.000766672184471135i</v>
      </c>
      <c r="X1836" t="str">
        <f t="shared" si="932"/>
        <v>0.0000467072282685963-0.000766155546140304i</v>
      </c>
      <c r="Y1836" t="str">
        <f t="shared" si="933"/>
        <v>0.009+0.855518511425572i</v>
      </c>
      <c r="Z1836" t="str">
        <f t="shared" si="934"/>
        <v>-0.0107480314791683-0.000769487242440758i</v>
      </c>
      <c r="AA1836" t="str">
        <f t="shared" si="935"/>
        <v>0.148573899266115-14.0375815438221i</v>
      </c>
      <c r="AB1836" t="str">
        <f t="shared" si="936"/>
        <v>0.631043208091203-0.242079715870349i</v>
      </c>
      <c r="AC1836" t="str">
        <f t="shared" si="937"/>
        <v>0.8954204601299-0.848229789827018i</v>
      </c>
      <c r="AD1836" t="str">
        <f t="shared" si="938"/>
        <v>0.506410714581982+0.209368611142165i</v>
      </c>
      <c r="AE1836" t="str">
        <f t="shared" si="939"/>
        <v>-0.00528181182647382-0.00263997700761188i</v>
      </c>
      <c r="AF1836" t="str">
        <f t="shared" si="940"/>
        <v>-6.14171612459985-0.824464169865493i</v>
      </c>
      <c r="AG1836" t="str">
        <f t="shared" si="941"/>
        <v>1.01091165148536-0.0256211834625999i</v>
      </c>
      <c r="AH1836" t="str">
        <f t="shared" si="942"/>
        <v>0.0294016051719296+0.0210918113843066i</v>
      </c>
      <c r="AI1836">
        <f t="shared" si="943"/>
        <v>-28.829545649803311</v>
      </c>
      <c r="AJ1836">
        <f t="shared" si="944"/>
        <v>35.654498883975471</v>
      </c>
      <c r="AK1836"/>
      <c r="AL1836"/>
      <c r="AM1836"/>
      <c r="AN1836"/>
    </row>
    <row r="1837" spans="1:40" x14ac:dyDescent="0.35">
      <c r="A1837"/>
      <c r="B1837">
        <f t="shared" si="910"/>
        <v>170300</v>
      </c>
      <c r="C1837" s="237" t="str">
        <f t="shared" si="913"/>
        <v>-0.0000011119676047561+0.00606815726233007i</v>
      </c>
      <c r="D1837" s="208" t="str">
        <f t="shared" si="914"/>
        <v>-2.51366972727076+0.0465225390111972i</v>
      </c>
      <c r="E1837" t="str">
        <f t="shared" si="915"/>
        <v>20500</v>
      </c>
      <c r="F1837" t="str">
        <f t="shared" si="916"/>
        <v>0.327868852459016</v>
      </c>
      <c r="G1837" t="str">
        <f t="shared" si="911"/>
        <v>0.327868852459016</v>
      </c>
      <c r="H1837" t="str">
        <f t="shared" si="917"/>
        <v>3.62829522842309+0.870567183185821i</v>
      </c>
      <c r="I1837" t="str">
        <f t="shared" si="918"/>
        <v>668.766536132927i</v>
      </c>
      <c r="J1837" t="str">
        <f t="shared" si="912"/>
        <v>-604.39581304663+146.304717576728i</v>
      </c>
      <c r="K1837" t="str">
        <f t="shared" si="919"/>
        <v>0.253022650108522-1.04525563402529i</v>
      </c>
      <c r="L1837" t="str">
        <f t="shared" si="920"/>
        <v>0.0516732329884591-0.181260102262153i</v>
      </c>
      <c r="M1837" t="str">
        <f t="shared" si="921"/>
        <v>0.304695883096981-1.22651573628744i</v>
      </c>
      <c r="N1837" t="str">
        <f t="shared" si="922"/>
        <v>-2.12420213203372i</v>
      </c>
      <c r="O1837" t="str">
        <f t="shared" si="923"/>
        <v>-0.525587724346097-0.850739410170172i</v>
      </c>
      <c r="P1837" t="str">
        <f t="shared" si="924"/>
        <v>1.5255877243461+0.850739410170172i</v>
      </c>
      <c r="Q1837" t="str">
        <f t="shared" si="925"/>
        <v>-1.5255877243461+1.27346272186355i</v>
      </c>
      <c r="R1837" t="str">
        <f t="shared" si="926"/>
        <v>-0.315014823302695-0.82060115226555i</v>
      </c>
      <c r="S1837" t="str">
        <f t="shared" si="927"/>
        <v>0.230033567753944i</v>
      </c>
      <c r="T1837" t="str">
        <f t="shared" si="928"/>
        <v>0.188765810758642-0.0724639836996972i</v>
      </c>
      <c r="U1837" t="str">
        <f t="shared" si="929"/>
        <v>0.0000499999999999998-0.00083442529512989i</v>
      </c>
      <c r="V1837" t="str">
        <f t="shared" si="930"/>
        <v>0.00002-0.00934556330545484i</v>
      </c>
      <c r="W1837" t="str">
        <f t="shared" si="931"/>
        <v>0.0000422722590932794-0.000766222221211303i</v>
      </c>
      <c r="X1837" t="str">
        <f t="shared" si="932"/>
        <v>0.0000467020067352098-0.000765705916406583i</v>
      </c>
      <c r="Y1837" t="str">
        <f t="shared" si="933"/>
        <v>0.009+0.856021166250147i</v>
      </c>
      <c r="Z1837" t="str">
        <f t="shared" si="934"/>
        <v>-0.0107354072173515-0.000768827726141921i</v>
      </c>
      <c r="AA1837" t="str">
        <f t="shared" si="935"/>
        <v>0.148399087253542-14.0293257794547i</v>
      </c>
      <c r="AB1837" t="str">
        <f t="shared" si="936"/>
        <v>0.630931472830164-0.242203859793492i</v>
      </c>
      <c r="AC1837" t="str">
        <f t="shared" si="937"/>
        <v>0.895175376861391-0.847645898894483i</v>
      </c>
      <c r="AD1837" t="str">
        <f t="shared" si="938"/>
        <v>0.506695538925885+0.209226639389753i</v>
      </c>
      <c r="AE1837" t="str">
        <f t="shared" si="939"/>
        <v>-0.00527872370417439-0.00263569475360559i</v>
      </c>
      <c r="AF1837" t="str">
        <f t="shared" si="940"/>
        <v>-6.14196495569385-0.824044644174624i</v>
      </c>
      <c r="AG1837" t="str">
        <f t="shared" si="941"/>
        <v>1.01089801666526-0.0256207228342684i</v>
      </c>
      <c r="AH1837" t="str">
        <f t="shared" si="942"/>
        <v>0.029389898064457+0.0210617083904531i</v>
      </c>
      <c r="AI1837">
        <f t="shared" si="943"/>
        <v>-28.836042525621842</v>
      </c>
      <c r="AJ1837">
        <f t="shared" si="944"/>
        <v>35.626552452858249</v>
      </c>
      <c r="AK1837"/>
      <c r="AL1837"/>
      <c r="AM1837"/>
      <c r="AN1837"/>
    </row>
    <row r="1838" spans="1:40" x14ac:dyDescent="0.35">
      <c r="A1838"/>
      <c r="B1838">
        <f t="shared" si="910"/>
        <v>170400</v>
      </c>
      <c r="C1838" s="237" t="str">
        <f t="shared" si="913"/>
        <v>-1.11066286146279E-06+0.00606459613741508i</v>
      </c>
      <c r="D1838" s="208" t="str">
        <f t="shared" si="914"/>
        <v>-2.51366971726772+0.0464952370535156i</v>
      </c>
      <c r="E1838" t="str">
        <f t="shared" si="915"/>
        <v>20500</v>
      </c>
      <c r="F1838" t="str">
        <f t="shared" si="916"/>
        <v>0.327868852459016</v>
      </c>
      <c r="G1838" t="str">
        <f t="shared" si="911"/>
        <v>0.327868852459016</v>
      </c>
      <c r="H1838" t="str">
        <f t="shared" si="917"/>
        <v>3.62854366840554+0.870120743865916i</v>
      </c>
      <c r="I1838" t="str">
        <f t="shared" si="918"/>
        <v>669.159235214626i</v>
      </c>
      <c r="J1838" t="str">
        <f t="shared" si="912"/>
        <v>-605.106997494044+146.390627569433i</v>
      </c>
      <c r="K1838" t="str">
        <f t="shared" si="919"/>
        <v>0.252741250721683-1.04470827064765i</v>
      </c>
      <c r="L1838" t="str">
        <f t="shared" si="920"/>
        <v>0.051617153635483-0.181169706559804i</v>
      </c>
      <c r="M1838" t="str">
        <f t="shared" si="921"/>
        <v>0.304358404357166-1.22587797720745i</v>
      </c>
      <c r="N1838" t="str">
        <f t="shared" si="922"/>
        <v>-2.12544946152992i</v>
      </c>
      <c r="O1838" t="str">
        <f t="shared" si="923"/>
        <v>-0.526648467568069-0.850083167465516i</v>
      </c>
      <c r="P1838" t="str">
        <f t="shared" si="924"/>
        <v>1.52664846756807+0.850083167465516i</v>
      </c>
      <c r="Q1838" t="str">
        <f t="shared" si="925"/>
        <v>-1.52664846756807+1.2753662940644i</v>
      </c>
      <c r="R1838" t="str">
        <f t="shared" si="926"/>
        <v>-0.314991278059453-0.819974246213294i</v>
      </c>
      <c r="S1838" t="str">
        <f t="shared" si="927"/>
        <v>0.230168643248809i</v>
      </c>
      <c r="T1838" t="str">
        <f t="shared" si="928"/>
        <v>0.188732359749879-0.0725011151061526i</v>
      </c>
      <c r="U1838" t="str">
        <f t="shared" si="929"/>
        <v>0.00005-0.000833935608923831i</v>
      </c>
      <c r="V1838" t="str">
        <f t="shared" si="930"/>
        <v>0.00002-0.00934007881994692i</v>
      </c>
      <c r="W1838" t="str">
        <f t="shared" si="931"/>
        <v>0.0000422722575388428-0.000765772786209968i</v>
      </c>
      <c r="X1838" t="str">
        <f t="shared" si="932"/>
        <v>0.0000466967943879104-0.000765256814486553i</v>
      </c>
      <c r="Y1838" t="str">
        <f t="shared" si="933"/>
        <v>0.009+0.856523821074721i</v>
      </c>
      <c r="Z1838" t="str">
        <f t="shared" si="934"/>
        <v>-0.0107228051951488-0.000768169349971962i</v>
      </c>
      <c r="AA1838" t="str">
        <f t="shared" si="935"/>
        <v>0.148224583806368-14.0210797276743i</v>
      </c>
      <c r="AB1838" t="str">
        <f t="shared" si="936"/>
        <v>0.630819666067373-0.242327967929754i</v>
      </c>
      <c r="AC1838" t="str">
        <f t="shared" si="937"/>
        <v>0.894930747854867-0.847062489871565i</v>
      </c>
      <c r="AD1838" t="str">
        <f t="shared" si="938"/>
        <v>0.506980231672535+0.209084300517062i</v>
      </c>
      <c r="AE1838" t="str">
        <f t="shared" si="939"/>
        <v>-0.00527563811079846-0.00263141689882093i</v>
      </c>
      <c r="AF1838" t="str">
        <f t="shared" si="940"/>
        <v>-6.14221338567326-0.8236255068124i</v>
      </c>
      <c r="AG1838" t="str">
        <f t="shared" si="941"/>
        <v>1.01088437918392-0.0256202561110631i</v>
      </c>
      <c r="AH1838" t="str">
        <f t="shared" si="942"/>
        <v>0.0293781936762266+0.021031634770357i</v>
      </c>
      <c r="AI1838">
        <f t="shared" si="943"/>
        <v>-28.842537551433342</v>
      </c>
      <c r="AJ1838">
        <f t="shared" si="944"/>
        <v>35.598599540295019</v>
      </c>
      <c r="AK1838"/>
      <c r="AL1838"/>
      <c r="AM1838"/>
      <c r="AN1838"/>
    </row>
    <row r="1839" spans="1:40" x14ac:dyDescent="0.35">
      <c r="A1839"/>
      <c r="B1839">
        <f t="shared" si="910"/>
        <v>170500</v>
      </c>
      <c r="C1839" s="237" t="str">
        <f t="shared" si="913"/>
        <v>-1.10936041323208E-06+0.0060610391897723i</v>
      </c>
      <c r="D1839" s="208" t="str">
        <f t="shared" si="914"/>
        <v>-2.51366970728229+0.0464679671215877i</v>
      </c>
      <c r="E1839" t="str">
        <f t="shared" si="915"/>
        <v>20500</v>
      </c>
      <c r="F1839" t="str">
        <f t="shared" si="916"/>
        <v>0.327868852459016</v>
      </c>
      <c r="G1839" t="str">
        <f t="shared" si="911"/>
        <v>0.327868852459016</v>
      </c>
      <c r="H1839" t="str">
        <f t="shared" si="917"/>
        <v>3.62879170809685+0.869674724435225i</v>
      </c>
      <c r="I1839" t="str">
        <f t="shared" si="918"/>
        <v>669.551934296325i</v>
      </c>
      <c r="J1839" t="str">
        <f t="shared" si="912"/>
        <v>-605.818599425724+146.476537562138i</v>
      </c>
      <c r="K1839" t="str">
        <f t="shared" si="919"/>
        <v>0.252460311916189-1.04416144128725i</v>
      </c>
      <c r="L1839" t="str">
        <f t="shared" si="920"/>
        <v>0.0515611630598355-0.181079391614711i</v>
      </c>
      <c r="M1839" t="str">
        <f t="shared" si="921"/>
        <v>0.304021474976024-1.22524083290196i</v>
      </c>
      <c r="N1839" t="str">
        <f t="shared" si="922"/>
        <v>-2.12669679102613i</v>
      </c>
      <c r="O1839" t="str">
        <f t="shared" si="923"/>
        <v>-0.527708391414211-0.849425602175391i</v>
      </c>
      <c r="P1839" t="str">
        <f t="shared" si="924"/>
        <v>1.52770839141421+0.849425602175391i</v>
      </c>
      <c r="Q1839" t="str">
        <f t="shared" si="925"/>
        <v>-1.52770839141421+1.27727118885074i</v>
      </c>
      <c r="R1839" t="str">
        <f t="shared" si="926"/>
        <v>-0.314967713901322-0.81934798263496i</v>
      </c>
      <c r="S1839" t="str">
        <f t="shared" si="927"/>
        <v>0.230303718743673i</v>
      </c>
      <c r="T1839" t="str">
        <f t="shared" si="928"/>
        <v>0.188698887345958-0.0725382357956677i</v>
      </c>
      <c r="U1839" t="str">
        <f t="shared" si="929"/>
        <v>0.0000500000000000002-0.000833446497129744i</v>
      </c>
      <c r="V1839" t="str">
        <f t="shared" si="930"/>
        <v>0.00002-0.0093346007678531i</v>
      </c>
      <c r="W1839" t="str">
        <f t="shared" si="931"/>
        <v>0.0000422722559834938-0.000765323878537635i</v>
      </c>
      <c r="X1839" t="str">
        <f t="shared" si="932"/>
        <v>0.0000466915912051524-0.000764808239451629i</v>
      </c>
      <c r="Y1839" t="str">
        <f t="shared" si="933"/>
        <v>0.009+0.857026475899295i</v>
      </c>
      <c r="Z1839" t="str">
        <f t="shared" si="934"/>
        <v>-0.0107102253603409-0.000767512111064408i</v>
      </c>
      <c r="AA1839" t="str">
        <f t="shared" si="935"/>
        <v>0.148050388198293-14.012843371338i</v>
      </c>
      <c r="AB1839" t="str">
        <f t="shared" si="936"/>
        <v>0.630707787793335-0.242452040245678i</v>
      </c>
      <c r="AC1839" t="str">
        <f t="shared" si="937"/>
        <v>0.894686572194401-0.846479562120096i</v>
      </c>
      <c r="AD1839" t="str">
        <f t="shared" si="938"/>
        <v>0.507264792364716+0.20894159461413i</v>
      </c>
      <c r="AE1839" t="str">
        <f t="shared" si="939"/>
        <v>-0.0052725550392212-0.00262714343712282i</v>
      </c>
      <c r="AF1839" t="str">
        <f t="shared" si="940"/>
        <v>-6.14246141537914-0.823206757313637i</v>
      </c>
      <c r="AG1839" t="str">
        <f t="shared" si="941"/>
        <v>1.01087073905042-0.0256197832804077i</v>
      </c>
      <c r="AH1839" t="str">
        <f t="shared" si="942"/>
        <v>0.0293664919910404+0.0210015904825254i</v>
      </c>
      <c r="AI1839">
        <f t="shared" si="943"/>
        <v>-28.84903073163203</v>
      </c>
      <c r="AJ1839">
        <f t="shared" si="944"/>
        <v>35.570640151306904</v>
      </c>
      <c r="AK1839"/>
      <c r="AL1839"/>
      <c r="AM1839"/>
      <c r="AN1839"/>
    </row>
    <row r="1840" spans="1:40" x14ac:dyDescent="0.35">
      <c r="A1840"/>
      <c r="B1840">
        <f t="shared" si="910"/>
        <v>170600</v>
      </c>
      <c r="C1840" s="237" t="str">
        <f t="shared" si="913"/>
        <v>-0.0000011080602546844+0.006057486412056i</v>
      </c>
      <c r="D1840" s="208" t="str">
        <f t="shared" si="914"/>
        <v>-2.51366969731441+0.046440729159096i</v>
      </c>
      <c r="E1840" t="str">
        <f t="shared" si="915"/>
        <v>20500</v>
      </c>
      <c r="F1840" t="str">
        <f t="shared" si="916"/>
        <v>0.327868852459016</v>
      </c>
      <c r="G1840" t="str">
        <f t="shared" si="911"/>
        <v>0.327868852459016</v>
      </c>
      <c r="H1840" t="str">
        <f t="shared" si="917"/>
        <v>3.6290393483359+0.869229124372769i</v>
      </c>
      <c r="I1840" t="str">
        <f t="shared" si="918"/>
        <v>669.944633378023i</v>
      </c>
      <c r="J1840" t="str">
        <f t="shared" si="912"/>
        <v>-606.53061884167+146.562447554844i</v>
      </c>
      <c r="K1840" t="str">
        <f t="shared" si="919"/>
        <v>0.252179832706879-1.043615145236i</v>
      </c>
      <c r="L1840" t="str">
        <f t="shared" si="920"/>
        <v>0.0515052610797113-0.180989157336599i</v>
      </c>
      <c r="M1840" t="str">
        <f t="shared" si="921"/>
        <v>0.30368509378659-1.2246043025726i</v>
      </c>
      <c r="N1840" t="str">
        <f t="shared" si="922"/>
        <v>-2.12794412052233i</v>
      </c>
      <c r="O1840" t="str">
        <f t="shared" si="923"/>
        <v>-0.528767494235444-0.848766715322867i</v>
      </c>
      <c r="P1840" t="str">
        <f t="shared" si="924"/>
        <v>1.52876749423544+0.848766715322867i</v>
      </c>
      <c r="Q1840" t="str">
        <f t="shared" si="925"/>
        <v>-1.52876749423544+1.27917740519946i</v>
      </c>
      <c r="R1840" t="str">
        <f t="shared" si="926"/>
        <v>-0.314944130818112-0.818722360388452i</v>
      </c>
      <c r="S1840" t="str">
        <f t="shared" si="927"/>
        <v>0.230438794238537i</v>
      </c>
      <c r="T1840" t="str">
        <f t="shared" si="928"/>
        <v>0.188665393544044-0.0725753457582298i</v>
      </c>
      <c r="U1840" t="str">
        <f t="shared" si="929"/>
        <v>0.0000499999999999999-0.000832957958737518i</v>
      </c>
      <c r="V1840" t="str">
        <f t="shared" si="930"/>
        <v>0.00002-0.0093291291378602i</v>
      </c>
      <c r="W1840" t="str">
        <f t="shared" si="931"/>
        <v>0.000042272254427232-0.000764875497266991i</v>
      </c>
      <c r="X1840" t="str">
        <f t="shared" si="932"/>
        <v>0.0000466863971654534-0.00076436019037541i</v>
      </c>
      <c r="Y1840" t="str">
        <f t="shared" si="933"/>
        <v>0.009+0.85752913072387i</v>
      </c>
      <c r="Z1840" t="str">
        <f t="shared" si="934"/>
        <v>-0.0106976676608617-0.000766856006562036i</v>
      </c>
      <c r="AA1840" t="str">
        <f t="shared" si="935"/>
        <v>0.147876499705155-14.0046166933431i</v>
      </c>
      <c r="AB1840" t="str">
        <f t="shared" si="936"/>
        <v>0.630595837998575-0.2425760767078i</v>
      </c>
      <c r="AC1840" t="str">
        <f t="shared" si="937"/>
        <v>0.894442848966478-0.84589711500282i</v>
      </c>
      <c r="AD1840" t="str">
        <f t="shared" si="938"/>
        <v>0.507549220545213+0.20879852177154i</v>
      </c>
      <c r="AE1840" t="str">
        <f t="shared" si="939"/>
        <v>-0.00526947448234031-0.00262287436239211i</v>
      </c>
      <c r="AF1840" t="str">
        <f t="shared" si="940"/>
        <v>-6.14270904565031-0.822788395213673i</v>
      </c>
      <c r="AG1840" t="str">
        <f t="shared" si="941"/>
        <v>1.01085709627387-0.0256193043297553i</v>
      </c>
      <c r="AH1840" t="str">
        <f t="shared" si="942"/>
        <v>0.0293547929927545+0.0209715754855713i</v>
      </c>
      <c r="AI1840">
        <f t="shared" si="943"/>
        <v>-28.855522070606298</v>
      </c>
      <c r="AJ1840">
        <f t="shared" si="944"/>
        <v>35.542674290900706</v>
      </c>
      <c r="AK1840"/>
      <c r="AL1840"/>
      <c r="AM1840"/>
      <c r="AN1840"/>
    </row>
    <row r="1841" spans="1:40" x14ac:dyDescent="0.35">
      <c r="A1841"/>
      <c r="B1841">
        <f t="shared" si="910"/>
        <v>170700</v>
      </c>
      <c r="C1841" s="237" t="str">
        <f t="shared" si="913"/>
        <v>-1.10676238045588E-06+0.0060539377969376i</v>
      </c>
      <c r="D1841" s="208" t="str">
        <f t="shared" si="914"/>
        <v>-2.51366968736404+0.0464135231098549i</v>
      </c>
      <c r="E1841" t="str">
        <f t="shared" si="915"/>
        <v>20500</v>
      </c>
      <c r="F1841" t="str">
        <f t="shared" si="916"/>
        <v>0.327868852459016</v>
      </c>
      <c r="G1841" t="str">
        <f t="shared" si="911"/>
        <v>0.327868852459016</v>
      </c>
      <c r="H1841" t="str">
        <f t="shared" si="917"/>
        <v>3.62928658995946+0.868783943158224i</v>
      </c>
      <c r="I1841" t="str">
        <f t="shared" si="918"/>
        <v>670.337332459722i</v>
      </c>
      <c r="J1841" t="str">
        <f t="shared" si="912"/>
        <v>-607.243055741883+146.648357547548i</v>
      </c>
      <c r="K1841" t="str">
        <f t="shared" si="919"/>
        <v>0.251899812111161-1.04306938178692i</v>
      </c>
      <c r="L1841" t="str">
        <f t="shared" si="920"/>
        <v>0.0514494475137559-0.180899003635278i</v>
      </c>
      <c r="M1841" t="str">
        <f t="shared" si="921"/>
        <v>0.303349259624917-1.2239683854222i</v>
      </c>
      <c r="N1841" t="str">
        <f t="shared" si="922"/>
        <v>-2.12919145001853i</v>
      </c>
      <c r="O1841" t="str">
        <f t="shared" si="923"/>
        <v>-0.529825774383993-0.848106507933056i</v>
      </c>
      <c r="P1841" t="str">
        <f t="shared" si="924"/>
        <v>1.52982577438399+0.848106507933056i</v>
      </c>
      <c r="Q1841" t="str">
        <f t="shared" si="925"/>
        <v>-1.52982577438399+1.28108494208547i</v>
      </c>
      <c r="R1841" t="str">
        <f t="shared" si="926"/>
        <v>-0.31492052879961-0.818097378334331i</v>
      </c>
      <c r="S1841" t="str">
        <f t="shared" si="927"/>
        <v>0.2305738697334i</v>
      </c>
      <c r="T1841" t="str">
        <f t="shared" si="928"/>
        <v>0.188631878341296-0.0726124449838147i</v>
      </c>
      <c r="U1841" t="str">
        <f t="shared" si="929"/>
        <v>0.0000500000000000001-0.000832469992739432i</v>
      </c>
      <c r="V1841" t="str">
        <f t="shared" si="930"/>
        <v>0.00002-0.00932366391868159i</v>
      </c>
      <c r="W1841" t="str">
        <f t="shared" si="931"/>
        <v>0.0000422722528700585-0.000764427641472918i</v>
      </c>
      <c r="X1841" t="str">
        <f t="shared" si="932"/>
        <v>0.0000466812122473943-0.000763912666333665i</v>
      </c>
      <c r="Y1841" t="str">
        <f t="shared" si="933"/>
        <v>0.009+0.858031785548444i</v>
      </c>
      <c r="Z1841" t="str">
        <f t="shared" si="934"/>
        <v>-0.0106851320447979-0.000766201033616845i</v>
      </c>
      <c r="AA1841" t="str">
        <f t="shared" si="935"/>
        <v>0.14770291760492-13.9963996766275i</v>
      </c>
      <c r="AB1841" t="str">
        <f t="shared" si="936"/>
        <v>0.630483816673595-0.242700077282613i</v>
      </c>
      <c r="AC1841" t="str">
        <f t="shared" si="937"/>
        <v>0.894199577259984-0.845315147883397i</v>
      </c>
      <c r="AD1841" t="str">
        <f t="shared" si="938"/>
        <v>0.50783351575677+0.208655082080429i</v>
      </c>
      <c r="AE1841" t="str">
        <f t="shared" si="939"/>
        <v>-0.0052663964330756-0.00261860966852564i</v>
      </c>
      <c r="AF1841" t="str">
        <f t="shared" si="940"/>
        <v>-6.1429562773235-0.822370420048369i</v>
      </c>
      <c r="AG1841" t="str">
        <f t="shared" si="941"/>
        <v>1.01084345086336-0.0256188192465867i</v>
      </c>
      <c r="AH1841" t="str">
        <f t="shared" si="942"/>
        <v>0.0293430966652794+0.0209415897382151i</v>
      </c>
      <c r="AI1841">
        <f t="shared" si="943"/>
        <v>-28.862011572738389</v>
      </c>
      <c r="AJ1841">
        <f t="shared" si="944"/>
        <v>35.514701964070802</v>
      </c>
      <c r="AK1841"/>
      <c r="AL1841"/>
      <c r="AM1841"/>
      <c r="AN1841"/>
    </row>
    <row r="1842" spans="1:40" x14ac:dyDescent="0.35">
      <c r="A1842"/>
      <c r="B1842">
        <f t="shared" ref="B1842:B1905" si="945">B1841+100</f>
        <v>170800</v>
      </c>
      <c r="C1842" s="237" t="str">
        <f t="shared" si="913"/>
        <v>-1.10546678519845E-06+0.00605039333710587i</v>
      </c>
      <c r="D1842" s="208" t="str">
        <f t="shared" si="914"/>
        <v>-2.51366967743114+0.0463863489178117i</v>
      </c>
      <c r="E1842" t="str">
        <f t="shared" si="915"/>
        <v>20500</v>
      </c>
      <c r="F1842" t="str">
        <f t="shared" si="916"/>
        <v>0.327868852459016</v>
      </c>
      <c r="G1842" t="str">
        <f t="shared" si="911"/>
        <v>0.327868852459016</v>
      </c>
      <c r="H1842" t="str">
        <f t="shared" si="917"/>
        <v>3.62953343380215+0.868339180271954i</v>
      </c>
      <c r="I1842" t="str">
        <f t="shared" si="918"/>
        <v>670.730031541421i</v>
      </c>
      <c r="J1842" t="str">
        <f t="shared" si="912"/>
        <v>-607.955910126361+146.734267540253i</v>
      </c>
      <c r="K1842" t="str">
        <f t="shared" si="919"/>
        <v>0.251620249149022-1.04252415023403i</v>
      </c>
      <c r="L1842" t="str">
        <f t="shared" si="920"/>
        <v>0.0513937221810624-0.180808930420641i</v>
      </c>
      <c r="M1842" t="str">
        <f t="shared" si="921"/>
        <v>0.303013971330084-1.22333308065467i</v>
      </c>
      <c r="N1842" t="str">
        <f t="shared" si="922"/>
        <v>-2.13043877951474i</v>
      </c>
      <c r="O1842" t="str">
        <f t="shared" si="923"/>
        <v>-0.53088323021336-0.847444981033122i</v>
      </c>
      <c r="P1842" t="str">
        <f t="shared" si="924"/>
        <v>1.53088323021336+0.847444981033122i</v>
      </c>
      <c r="Q1842" t="str">
        <f t="shared" si="925"/>
        <v>-1.53088323021336+1.28299379848162i</v>
      </c>
      <c r="R1842" t="str">
        <f t="shared" si="926"/>
        <v>-0.314896907835593-0.817473035335824i</v>
      </c>
      <c r="S1842" t="str">
        <f t="shared" si="927"/>
        <v>0.230708945228265i</v>
      </c>
      <c r="T1842" t="str">
        <f t="shared" si="928"/>
        <v>0.188598341734876-0.0726495334623918i</v>
      </c>
      <c r="U1842" t="str">
        <f t="shared" si="929"/>
        <v>0.0000499999999999998-0.000831982598130096i</v>
      </c>
      <c r="V1842" t="str">
        <f t="shared" si="930"/>
        <v>0.00002-0.00931820509905713i</v>
      </c>
      <c r="W1842" t="str">
        <f t="shared" si="931"/>
        <v>0.0000422722513119722-0.000763980310232433i</v>
      </c>
      <c r="X1842" t="str">
        <f t="shared" si="932"/>
        <v>0.0000466760364296175-0.000763465666404324i</v>
      </c>
      <c r="Y1842" t="str">
        <f t="shared" si="933"/>
        <v>0.009+0.858534440373019i</v>
      </c>
      <c r="Z1842" t="str">
        <f t="shared" si="934"/>
        <v>-0.0106726184603881-0.000765547189389988i</v>
      </c>
      <c r="AA1842" t="str">
        <f t="shared" si="935"/>
        <v>0.147529641177678-13.9881923041689i</v>
      </c>
      <c r="AB1842" t="str">
        <f t="shared" si="936"/>
        <v>0.630371723808911-0.242824041936591i</v>
      </c>
      <c r="AC1842" t="str">
        <f t="shared" si="937"/>
        <v>0.89395675616622-0.844733660126379i</v>
      </c>
      <c r="AD1842" t="str">
        <f t="shared" si="938"/>
        <v>0.508117677542127+0.208511275632472i</v>
      </c>
      <c r="AE1842" t="str">
        <f t="shared" si="939"/>
        <v>-0.00526332088436907-0.00261434934943593i</v>
      </c>
      <c r="AF1842" t="str">
        <f t="shared" si="940"/>
        <v>-6.14320311123329-0.821952831354142i</v>
      </c>
      <c r="AG1842" t="str">
        <f t="shared" si="941"/>
        <v>1.010829802828-0.0256183280184117i</v>
      </c>
      <c r="AH1842" t="str">
        <f t="shared" si="942"/>
        <v>0.0293314029925793+0.0209116331992825i</v>
      </c>
      <c r="AI1842">
        <f t="shared" si="943"/>
        <v>-28.868499242404791</v>
      </c>
      <c r="AJ1842">
        <f t="shared" si="944"/>
        <v>35.486723175797444</v>
      </c>
      <c r="AK1842"/>
      <c r="AL1842"/>
      <c r="AM1842"/>
      <c r="AN1842"/>
    </row>
    <row r="1843" spans="1:40" x14ac:dyDescent="0.35">
      <c r="A1843"/>
      <c r="B1843">
        <f t="shared" si="945"/>
        <v>170900</v>
      </c>
      <c r="C1843" s="237" t="str">
        <f t="shared" si="913"/>
        <v>-0.0000011041734635796+0.0060468530252665i</v>
      </c>
      <c r="D1843" s="208" t="str">
        <f t="shared" si="914"/>
        <v>-2.51366966751568+0.0463592065270432i</v>
      </c>
      <c r="E1843" t="str">
        <f t="shared" si="915"/>
        <v>20500</v>
      </c>
      <c r="F1843" t="str">
        <f t="shared" si="916"/>
        <v>0.327868852459016</v>
      </c>
      <c r="G1843" t="str">
        <f t="shared" si="911"/>
        <v>0.327868852459016</v>
      </c>
      <c r="H1843" t="str">
        <f t="shared" si="917"/>
        <v>3.62977988069651+0.867894835194973i</v>
      </c>
      <c r="I1843" t="str">
        <f t="shared" si="918"/>
        <v>671.12273062312i</v>
      </c>
      <c r="J1843" t="str">
        <f t="shared" si="912"/>
        <v>-608.669181995106+146.820177532959i</v>
      </c>
      <c r="K1843" t="str">
        <f t="shared" si="919"/>
        <v>0.251341142843006-1.04197944987245i</v>
      </c>
      <c r="L1843" t="str">
        <f t="shared" si="920"/>
        <v>0.0513380849011717-0.180718937602664i</v>
      </c>
      <c r="M1843" t="str">
        <f t="shared" si="921"/>
        <v>0.302679227744178-1.22269838747511i</v>
      </c>
      <c r="N1843" t="str">
        <f t="shared" si="922"/>
        <v>-2.13168610901094i</v>
      </c>
      <c r="O1843" t="str">
        <f t="shared" si="923"/>
        <v>-0.531939860078306-0.846782135652301i</v>
      </c>
      <c r="P1843" t="str">
        <f t="shared" si="924"/>
        <v>1.53193986007831+0.846782135652301i</v>
      </c>
      <c r="Q1843" t="str">
        <f t="shared" si="925"/>
        <v>-1.53193986007831+1.28490397335864i</v>
      </c>
      <c r="R1843" t="str">
        <f t="shared" si="926"/>
        <v>-0.314873267915838-0.816849330258835i</v>
      </c>
      <c r="S1843" t="str">
        <f t="shared" si="927"/>
        <v>0.230844020723129i</v>
      </c>
      <c r="T1843" t="str">
        <f t="shared" si="928"/>
        <v>0.188564783721945-0.0726866111839231i</v>
      </c>
      <c r="U1843" t="str">
        <f t="shared" si="929"/>
        <v>0.00005-0.0008314957739065i</v>
      </c>
      <c r="V1843" t="str">
        <f t="shared" si="930"/>
        <v>0.00002-0.00931275266775281i</v>
      </c>
      <c r="W1843" t="str">
        <f t="shared" si="931"/>
        <v>0.000042272249752974-0.000763533502624737i</v>
      </c>
      <c r="X1843" t="str">
        <f t="shared" si="932"/>
        <v>0.0000466708696908296-0.000763019189667481i</v>
      </c>
      <c r="Y1843" t="str">
        <f t="shared" si="933"/>
        <v>0.009+0.859037095197593i</v>
      </c>
      <c r="Z1843" t="str">
        <f t="shared" si="934"/>
        <v>-0.0106601268560227-0.000764894471051789i</v>
      </c>
      <c r="AA1843" t="str">
        <f t="shared" si="935"/>
        <v>0.147356669705632-13.9799945589851i</v>
      </c>
      <c r="AB1843" t="str">
        <f t="shared" si="936"/>
        <v>0.630259559395034-0.242947970636184i</v>
      </c>
      <c r="AC1843" t="str">
        <f t="shared" si="937"/>
        <v>0.893714384778862-0.844152651097257i</v>
      </c>
      <c r="AD1843" t="str">
        <f t="shared" si="938"/>
        <v>0.508401705443994+0.208367102519904i</v>
      </c>
      <c r="AE1843" t="str">
        <f t="shared" si="939"/>
        <v>-0.00526024782918471-0.00261009339905148i</v>
      </c>
      <c r="AF1843" t="str">
        <f t="shared" si="940"/>
        <v>-6.14344954821219-0.82153562866793i</v>
      </c>
      <c r="AG1843" t="str">
        <f t="shared" si="941"/>
        <v>1.01081615217691-0.0256178306327677i</v>
      </c>
      <c r="AH1843" t="str">
        <f t="shared" si="942"/>
        <v>0.0293197119586716+0.0208817058277057i</v>
      </c>
      <c r="AI1843">
        <f t="shared" si="943"/>
        <v>-28.874985083976078</v>
      </c>
      <c r="AJ1843">
        <f t="shared" si="944"/>
        <v>35.458737931048972</v>
      </c>
      <c r="AK1843"/>
      <c r="AL1843"/>
      <c r="AM1843"/>
      <c r="AN1843"/>
    </row>
    <row r="1844" spans="1:40" x14ac:dyDescent="0.35">
      <c r="A1844"/>
      <c r="B1844">
        <f t="shared" si="945"/>
        <v>171000</v>
      </c>
      <c r="C1844" s="237" t="str">
        <f t="shared" si="913"/>
        <v>-1.10288241028244E-06+0.00604331685414232i</v>
      </c>
      <c r="D1844" s="208" t="str">
        <f t="shared" si="914"/>
        <v>-2.5136696576176+0.0463320958817578i</v>
      </c>
      <c r="E1844" t="str">
        <f t="shared" si="915"/>
        <v>20500</v>
      </c>
      <c r="F1844" t="str">
        <f t="shared" si="916"/>
        <v>0.327868852459016</v>
      </c>
      <c r="G1844" t="str">
        <f t="shared" si="911"/>
        <v>0.327868852459016</v>
      </c>
      <c r="H1844" t="str">
        <f t="shared" si="917"/>
        <v>3.63002593147289+0.867450907408975i</v>
      </c>
      <c r="I1844" t="str">
        <f t="shared" si="918"/>
        <v>671.515429704818i</v>
      </c>
      <c r="J1844" t="str">
        <f t="shared" si="912"/>
        <v>-609.382871348117+146.906087525664i</v>
      </c>
      <c r="K1844" t="str">
        <f t="shared" si="919"/>
        <v>0.251062492218208-1.04143527999831i</v>
      </c>
      <c r="L1844" t="str">
        <f t="shared" si="920"/>
        <v>0.0512825354940708-0.18062902509141i</v>
      </c>
      <c r="M1844" t="str">
        <f t="shared" si="921"/>
        <v>0.302345027712279-1.22206430508972i</v>
      </c>
      <c r="N1844" t="str">
        <f t="shared" si="922"/>
        <v>-2.13293343850714i</v>
      </c>
      <c r="O1844" t="str">
        <f t="shared" si="923"/>
        <v>-0.532995662334904-0.846117972821862i</v>
      </c>
      <c r="P1844" t="str">
        <f t="shared" si="924"/>
        <v>1.5329956623349+0.846117972821862i</v>
      </c>
      <c r="Q1844" t="str">
        <f t="shared" si="925"/>
        <v>-1.5329956623349+1.28681546568528i</v>
      </c>
      <c r="R1844" t="str">
        <f t="shared" si="926"/>
        <v>-0.314849609030095-0.8162262619719i</v>
      </c>
      <c r="S1844" t="str">
        <f t="shared" si="927"/>
        <v>0.230979096217993i</v>
      </c>
      <c r="T1844" t="str">
        <f t="shared" si="928"/>
        <v>0.18853120429966-0.0727236781383598i</v>
      </c>
      <c r="U1844" t="str">
        <f t="shared" si="929"/>
        <v>0.0000500000000000002-0.000831009519067961i</v>
      </c>
      <c r="V1844" t="str">
        <f t="shared" si="930"/>
        <v>0.00002-0.00930730661356112i</v>
      </c>
      <c r="W1844" t="str">
        <f t="shared" si="931"/>
        <v>0.0000422722481930633-0.000763087217731172i</v>
      </c>
      <c r="X1844" t="str">
        <f t="shared" si="932"/>
        <v>0.0000466657120097978-0.000762573235205379i</v>
      </c>
      <c r="Y1844" t="str">
        <f t="shared" si="933"/>
        <v>0.009+0.859539750022167i</v>
      </c>
      <c r="Z1844" t="str">
        <f t="shared" si="934"/>
        <v>-0.0106476571802431-0.000764242875781649i</v>
      </c>
      <c r="AA1844" t="str">
        <f t="shared" si="935"/>
        <v>0.147184002473094-13.9718064241337i</v>
      </c>
      <c r="AB1844" t="str">
        <f t="shared" si="936"/>
        <v>0.630147323422461-0.243071863347804i</v>
      </c>
      <c r="AC1844" t="str">
        <f t="shared" si="937"/>
        <v>0.893472462193985-0.843572120162384i</v>
      </c>
      <c r="AD1844" t="str">
        <f t="shared" si="938"/>
        <v>0.508685599005065+0.208222562835495i</v>
      </c>
      <c r="AE1844" t="str">
        <f t="shared" si="939"/>
        <v>-0.00525717726050851-0.00260584181131632i</v>
      </c>
      <c r="AF1844" t="str">
        <f t="shared" si="940"/>
        <v>-6.14369558909049-0.821118811527217i</v>
      </c>
      <c r="AG1844" t="str">
        <f t="shared" si="941"/>
        <v>1.0108024989192-0.0256173270772206i</v>
      </c>
      <c r="AH1844" t="str">
        <f t="shared" si="942"/>
        <v>0.0293080235476272+0.0208518075825212i</v>
      </c>
      <c r="AI1844">
        <f t="shared" si="943"/>
        <v>-28.881469101817103</v>
      </c>
      <c r="AJ1844">
        <f t="shared" si="944"/>
        <v>35.430746234779008</v>
      </c>
      <c r="AK1844"/>
      <c r="AL1844"/>
      <c r="AM1844"/>
      <c r="AN1844"/>
    </row>
    <row r="1845" spans="1:40" x14ac:dyDescent="0.35">
      <c r="A1845"/>
      <c r="B1845">
        <f t="shared" si="945"/>
        <v>171100</v>
      </c>
      <c r="C1845" s="237" t="str">
        <f t="shared" si="913"/>
        <v>-1.10159362000558E-06+0.00603978481647311i</v>
      </c>
      <c r="D1845" s="208" t="str">
        <f t="shared" si="914"/>
        <v>-2.51366964773688+0.0463050169262939i</v>
      </c>
      <c r="E1845" t="str">
        <f t="shared" si="915"/>
        <v>20500</v>
      </c>
      <c r="F1845" t="str">
        <f t="shared" si="916"/>
        <v>0.327868852459016</v>
      </c>
      <c r="G1845" t="str">
        <f t="shared" si="911"/>
        <v>0.327868852459016</v>
      </c>
      <c r="H1845" t="str">
        <f t="shared" si="917"/>
        <v>3.6302715869596+0.867007396396308i</v>
      </c>
      <c r="I1845" t="str">
        <f t="shared" si="918"/>
        <v>671.908128786517i</v>
      </c>
      <c r="J1845" t="str">
        <f t="shared" si="912"/>
        <v>-610.096978185394+146.991997518368i</v>
      </c>
      <c r="K1845" t="str">
        <f t="shared" si="919"/>
        <v>0.250784296302272-1.04089163990882i</v>
      </c>
      <c r="L1845" t="str">
        <f t="shared" si="920"/>
        <v>0.0512270737801907-0.180539192797021i</v>
      </c>
      <c r="M1845" t="str">
        <f t="shared" si="921"/>
        <v>0.302011370082463-1.22143083270584i</v>
      </c>
      <c r="N1845" t="str">
        <f t="shared" si="922"/>
        <v>-2.13418076800335i</v>
      </c>
      <c r="O1845" t="str">
        <f t="shared" si="923"/>
        <v>-0.534050635340511-0.845452493575125i</v>
      </c>
      <c r="P1845" t="str">
        <f t="shared" si="924"/>
        <v>1.53405063534051+0.845452493575125i</v>
      </c>
      <c r="Q1845" t="str">
        <f t="shared" si="925"/>
        <v>-1.53405063534051+1.28872827442822i</v>
      </c>
      <c r="R1845" t="str">
        <f t="shared" si="926"/>
        <v>-0.31482593116813-0.815603829346197i</v>
      </c>
      <c r="S1845" t="str">
        <f t="shared" si="927"/>
        <v>0.231114171712858i</v>
      </c>
      <c r="T1845" t="str">
        <f t="shared" si="928"/>
        <v>0.188497603465182-0.0727607343156516i</v>
      </c>
      <c r="U1845" t="str">
        <f t="shared" si="929"/>
        <v>0.0000499999999999999-0.000830523832616135i</v>
      </c>
      <c r="V1845" t="str">
        <f t="shared" si="930"/>
        <v>0.00002-0.0093018669253007i</v>
      </c>
      <c r="W1845" t="str">
        <f t="shared" si="931"/>
        <v>0.0000422722466322403-0.000762641454635233i</v>
      </c>
      <c r="X1845" t="str">
        <f t="shared" si="932"/>
        <v>0.0000466605633653521-0.000762127802102397i</v>
      </c>
      <c r="Y1845" t="str">
        <f t="shared" si="933"/>
        <v>0.009+0.860042404846742i</v>
      </c>
      <c r="Z1845" t="str">
        <f t="shared" si="934"/>
        <v>-0.0106352093817411-0.000763592400768054i</v>
      </c>
      <c r="AA1845" t="str">
        <f t="shared" si="935"/>
        <v>0.147011638766473-13.9636278827122i</v>
      </c>
      <c r="AB1845" t="str">
        <f t="shared" si="936"/>
        <v>0.630035015881703-0.24319572003786i</v>
      </c>
      <c r="AC1845" t="str">
        <f t="shared" si="937"/>
        <v>0.89323098751002-0.842992066689051i</v>
      </c>
      <c r="AD1845" t="str">
        <f t="shared" si="938"/>
        <v>0.50896935776803+0.20807765667257i</v>
      </c>
      <c r="AE1845" t="str">
        <f t="shared" si="939"/>
        <v>-0.00525410917134849-0.00260159458019028i</v>
      </c>
      <c r="AF1845" t="str">
        <f t="shared" si="940"/>
        <v>-6.14394123469648-0.820702379470014i</v>
      </c>
      <c r="AG1845" t="str">
        <f t="shared" si="941"/>
        <v>1.01078884306402-0.0256168173393651i</v>
      </c>
      <c r="AH1845" t="str">
        <f t="shared" si="942"/>
        <v>0.0292963377435704+0.0208219384228712i</v>
      </c>
      <c r="AI1845">
        <f t="shared" si="943"/>
        <v>-28.88795130028679</v>
      </c>
      <c r="AJ1845">
        <f t="shared" si="944"/>
        <v>35.40274809192865</v>
      </c>
      <c r="AK1845"/>
      <c r="AL1845"/>
      <c r="AM1845"/>
      <c r="AN1845"/>
    </row>
    <row r="1846" spans="1:40" x14ac:dyDescent="0.35">
      <c r="A1846"/>
      <c r="B1846">
        <f t="shared" si="945"/>
        <v>171200</v>
      </c>
      <c r="C1846" s="237" t="str">
        <f t="shared" si="913"/>
        <v>-1.10030708746317E-06+0.00603625690501577i</v>
      </c>
      <c r="D1846" s="208" t="str">
        <f t="shared" si="914"/>
        <v>-2.51366963787346+0.0462779696051209i</v>
      </c>
      <c r="E1846" t="str">
        <f t="shared" si="915"/>
        <v>20500</v>
      </c>
      <c r="F1846" t="str">
        <f t="shared" si="916"/>
        <v>0.327868852459016</v>
      </c>
      <c r="G1846" t="str">
        <f t="shared" si="911"/>
        <v>0.327868852459016</v>
      </c>
      <c r="H1846" t="str">
        <f t="shared" si="917"/>
        <v>3.63051684798277+0.866564301639985i</v>
      </c>
      <c r="I1846" t="str">
        <f t="shared" si="918"/>
        <v>672.300827868216i</v>
      </c>
      <c r="J1846" t="str">
        <f t="shared" si="912"/>
        <v>-610.811502506937+147.077907511074i</v>
      </c>
      <c r="K1846" t="str">
        <f t="shared" si="919"/>
        <v>0.250506554125386-1.04034852890222i</v>
      </c>
      <c r="L1846" t="str">
        <f t="shared" si="920"/>
        <v>0.0511716995804064-0.180449440629729i</v>
      </c>
      <c r="M1846" t="str">
        <f t="shared" si="921"/>
        <v>0.301678253705792-1.22079796953195i</v>
      </c>
      <c r="N1846" t="str">
        <f t="shared" si="922"/>
        <v>-2.13542809749955i</v>
      </c>
      <c r="O1846" t="str">
        <f t="shared" si="923"/>
        <v>-0.535104777453752-0.844785698947473i</v>
      </c>
      <c r="P1846" t="str">
        <f t="shared" si="924"/>
        <v>1.53510477745375+0.844785698947473i</v>
      </c>
      <c r="Q1846" t="str">
        <f t="shared" si="925"/>
        <v>-1.53510477745375+1.29064239855208i</v>
      </c>
      <c r="R1846" t="str">
        <f t="shared" si="926"/>
        <v>-0.314802234319667-0.814982031255554i</v>
      </c>
      <c r="S1846" t="str">
        <f t="shared" si="927"/>
        <v>0.231249247207722i</v>
      </c>
      <c r="T1846" t="str">
        <f t="shared" si="928"/>
        <v>0.188463981215667-0.0727977797057319i</v>
      </c>
      <c r="U1846" t="str">
        <f t="shared" si="929"/>
        <v>0.0000500000000000001-0.00083003871355503i</v>
      </c>
      <c r="V1846" t="str">
        <f t="shared" si="930"/>
        <v>0.00002-0.00929643359181627i</v>
      </c>
      <c r="W1846" t="str">
        <f t="shared" si="931"/>
        <v>0.0000422722450705049-0.000762196212422552i</v>
      </c>
      <c r="X1846" t="str">
        <f t="shared" si="932"/>
        <v>0.0000466554237363838-0.000761682889445054i</v>
      </c>
      <c r="Y1846" t="str">
        <f t="shared" si="933"/>
        <v>0.009+0.860545059671316i</v>
      </c>
      <c r="Z1846" t="str">
        <f t="shared" si="934"/>
        <v>-0.0106227834093586-0.000762943043208518i</v>
      </c>
      <c r="AA1846" t="str">
        <f t="shared" si="935"/>
        <v>0.146839577874274-13.9554589178577i</v>
      </c>
      <c r="AB1846" t="str">
        <f t="shared" si="936"/>
        <v>0.629922636763254-0.243319540672704i</v>
      </c>
      <c r="AC1846" t="str">
        <f t="shared" si="937"/>
        <v>0.892989959827803-0.842412490045429i</v>
      </c>
      <c r="AD1846" t="str">
        <f t="shared" si="938"/>
        <v>0.509252981275539+0.207932384124997i</v>
      </c>
      <c r="AE1846" t="str">
        <f t="shared" si="939"/>
        <v>-0.00525104355473428-0.00259735169964877i</v>
      </c>
      <c r="AF1846" t="str">
        <f t="shared" si="940"/>
        <v>-6.14418648585623-0.820286332034864i</v>
      </c>
      <c r="AG1846" t="str">
        <f t="shared" si="941"/>
        <v>1.01077518462048-0.0256163014068232i</v>
      </c>
      <c r="AH1846" t="str">
        <f t="shared" si="942"/>
        <v>0.0292846545306783+0.0207920983080026i</v>
      </c>
      <c r="AI1846">
        <f t="shared" si="943"/>
        <v>-28.894431683738283</v>
      </c>
      <c r="AJ1846">
        <f t="shared" si="944"/>
        <v>35.374743507425954</v>
      </c>
      <c r="AK1846"/>
      <c r="AL1846"/>
      <c r="AM1846"/>
      <c r="AN1846"/>
    </row>
    <row r="1847" spans="1:40" x14ac:dyDescent="0.35">
      <c r="A1847"/>
      <c r="B1847">
        <f t="shared" si="945"/>
        <v>171300</v>
      </c>
      <c r="C1847" s="237" t="str">
        <f t="shared" si="913"/>
        <v>-1.09902280738474E-06+0.00603273311254396i</v>
      </c>
      <c r="D1847" s="208" t="str">
        <f t="shared" si="914"/>
        <v>-2.51366962802731+0.046250953862837i</v>
      </c>
      <c r="E1847" t="str">
        <f t="shared" si="915"/>
        <v>20500</v>
      </c>
      <c r="F1847" t="str">
        <f t="shared" si="916"/>
        <v>0.327868852459016</v>
      </c>
      <c r="G1847" t="str">
        <f t="shared" si="911"/>
        <v>0.327868852459016</v>
      </c>
      <c r="H1847" t="str">
        <f t="shared" si="917"/>
        <v>3.6307617153665+0.866121622623698i</v>
      </c>
      <c r="I1847" t="str">
        <f t="shared" si="918"/>
        <v>672.693526949914i</v>
      </c>
      <c r="J1847" t="str">
        <f t="shared" si="912"/>
        <v>-611.526444312747+147.163817503779i</v>
      </c>
      <c r="K1847" t="str">
        <f t="shared" si="919"/>
        <v>0.250229264720256-1.03980594627781i</v>
      </c>
      <c r="L1847" t="str">
        <f t="shared" si="920"/>
        <v>0.0511164127160353-0.180359768499846i</v>
      </c>
      <c r="M1847" t="str">
        <f t="shared" si="921"/>
        <v>0.301345677436291-1.22016571477766i</v>
      </c>
      <c r="N1847" t="str">
        <f t="shared" si="922"/>
        <v>-2.13667542699575i</v>
      </c>
      <c r="O1847" t="str">
        <f t="shared" si="923"/>
        <v>-0.536158087034568-0.844117589976321i</v>
      </c>
      <c r="P1847" t="str">
        <f t="shared" si="924"/>
        <v>1.53615808703457+0.844117589976321i</v>
      </c>
      <c r="Q1847" t="str">
        <f t="shared" si="925"/>
        <v>-1.53615808703457+1.29255783701943i</v>
      </c>
      <c r="R1847" t="str">
        <f t="shared" si="926"/>
        <v>-0.314778518474452-0.814360866576415i</v>
      </c>
      <c r="S1847" t="str">
        <f t="shared" si="927"/>
        <v>0.231384322702587i</v>
      </c>
      <c r="T1847" t="str">
        <f t="shared" si="928"/>
        <v>0.188430337548276-0.0728348142985348i</v>
      </c>
      <c r="U1847" t="str">
        <f t="shared" si="929"/>
        <v>0.0000499999999999998-0.000829554160890954i</v>
      </c>
      <c r="V1847" t="str">
        <f t="shared" si="930"/>
        <v>0.00002-0.00929100660197874i</v>
      </c>
      <c r="W1847" t="str">
        <f t="shared" si="931"/>
        <v>0.000042272243507857-0.0007617514901809i</v>
      </c>
      <c r="X1847" t="str">
        <f t="shared" si="932"/>
        <v>0.0000466502931018467-0.000761238496322023i</v>
      </c>
      <c r="Y1847" t="str">
        <f t="shared" si="933"/>
        <v>0.009+0.861047714495891i</v>
      </c>
      <c r="Z1847" t="str">
        <f t="shared" si="934"/>
        <v>-0.0106103792120873-0.000762294800309566i</v>
      </c>
      <c r="AA1847" t="str">
        <f t="shared" si="935"/>
        <v>0.146667819087085-13.9472995127468i</v>
      </c>
      <c r="AB1847" t="str">
        <f t="shared" si="936"/>
        <v>0.629810186057625-0.243443325218691i</v>
      </c>
      <c r="AC1847" t="str">
        <f t="shared" si="937"/>
        <v>0.892749378250497-0.841833389600623i</v>
      </c>
      <c r="AD1847" t="str">
        <f t="shared" si="938"/>
        <v>0.509536469070246+0.207786745287205i</v>
      </c>
      <c r="AE1847" t="str">
        <f t="shared" si="939"/>
        <v>-0.00524798040371759-0.00259311316368297i</v>
      </c>
      <c r="AF1847" t="str">
        <f t="shared" si="940"/>
        <v>-6.14443134339381-0.819870668760861i</v>
      </c>
      <c r="AG1847" t="str">
        <f t="shared" si="941"/>
        <v>1.01076152359775-0.0256157792672458i</v>
      </c>
      <c r="AH1847" t="str">
        <f t="shared" si="942"/>
        <v>0.0292729738931813+0.0207622871972675i</v>
      </c>
      <c r="AI1847">
        <f t="shared" si="943"/>
        <v>-28.900910256518756</v>
      </c>
      <c r="AJ1847">
        <f t="shared" si="944"/>
        <v>35.346732486186482</v>
      </c>
      <c r="AK1847"/>
      <c r="AL1847"/>
      <c r="AM1847"/>
      <c r="AN1847"/>
    </row>
    <row r="1848" spans="1:40" x14ac:dyDescent="0.35">
      <c r="A1848"/>
      <c r="B1848">
        <f t="shared" si="945"/>
        <v>171400</v>
      </c>
      <c r="C1848" s="237" t="str">
        <f t="shared" si="913"/>
        <v>-1.09774077451518E-06+0.00602921343184825i</v>
      </c>
      <c r="D1848" s="208" t="str">
        <f t="shared" si="914"/>
        <v>-2.51366961819839+0.0462239696441699i</v>
      </c>
      <c r="E1848" t="str">
        <f t="shared" si="915"/>
        <v>20500</v>
      </c>
      <c r="F1848" t="str">
        <f t="shared" si="916"/>
        <v>0.327868852459016</v>
      </c>
      <c r="G1848" t="str">
        <f t="shared" si="911"/>
        <v>0.327868852459016</v>
      </c>
      <c r="H1848" t="str">
        <f t="shared" si="917"/>
        <v>3.63100618993274+0.865679358831788i</v>
      </c>
      <c r="I1848" t="str">
        <f t="shared" si="918"/>
        <v>673.086226031613i</v>
      </c>
      <c r="J1848" t="str">
        <f t="shared" si="912"/>
        <v>-612.241803602822+147.249727496484i</v>
      </c>
      <c r="K1848" t="str">
        <f t="shared" si="919"/>
        <v>0.249952427122122-1.03926389133593i</v>
      </c>
      <c r="L1848" t="str">
        <f t="shared" si="920"/>
        <v>0.0510612130088346-0.180270176317771i</v>
      </c>
      <c r="M1848" t="str">
        <f t="shared" si="921"/>
        <v>0.301013640130957-1.2195340676537i</v>
      </c>
      <c r="N1848" t="str">
        <f t="shared" si="922"/>
        <v>-2.13792275649195i</v>
      </c>
      <c r="O1848" t="str">
        <f t="shared" si="923"/>
        <v>-0.537210562444188-0.843448167701133i</v>
      </c>
      <c r="P1848" t="str">
        <f t="shared" si="924"/>
        <v>1.53721056244419+0.843448167701133i</v>
      </c>
      <c r="Q1848" t="str">
        <f t="shared" si="925"/>
        <v>-1.53721056244419+1.29447458879082i</v>
      </c>
      <c r="R1848" t="str">
        <f t="shared" si="926"/>
        <v>-0.314754783622196-0.813740334187844i</v>
      </c>
      <c r="S1848" t="str">
        <f t="shared" si="927"/>
        <v>0.231519398197451i</v>
      </c>
      <c r="T1848" t="str">
        <f t="shared" si="928"/>
        <v>0.188396672460162-0.0728718380839797i</v>
      </c>
      <c r="U1848" t="str">
        <f t="shared" si="929"/>
        <v>0.00005-0.000829070173632561i</v>
      </c>
      <c r="V1848" t="str">
        <f t="shared" si="930"/>
        <v>0.00002-0.00928558594468469i</v>
      </c>
      <c r="W1848" t="str">
        <f t="shared" si="931"/>
        <v>0.0000422722419442971-0.000761307287000179i</v>
      </c>
      <c r="X1848" t="str">
        <f t="shared" si="932"/>
        <v>0.0000466451714407559-0.000760794621824086i</v>
      </c>
      <c r="Y1848" t="str">
        <f t="shared" si="933"/>
        <v>0.009+0.861550369320465i</v>
      </c>
      <c r="Z1848" t="str">
        <f t="shared" si="934"/>
        <v>-0.0105979967390673-0.000761647669286688i</v>
      </c>
      <c r="AA1848" t="str">
        <f t="shared" si="935"/>
        <v>0.14649636169757-13.9391496505955i</v>
      </c>
      <c r="AB1848" t="str">
        <f t="shared" si="936"/>
        <v>0.6296976637553-0.24356707364213i</v>
      </c>
      <c r="AC1848" t="str">
        <f t="shared" si="937"/>
        <v>0.892509241883647-0.841254764724595i</v>
      </c>
      <c r="AD1848" t="str">
        <f t="shared" si="938"/>
        <v>0.509819820694779+0.207640740254151i</v>
      </c>
      <c r="AE1848" t="str">
        <f t="shared" si="939"/>
        <v>-0.00524491971137161-0.00258887896629935i</v>
      </c>
      <c r="AF1848" t="str">
        <f t="shared" si="940"/>
        <v>-6.14467580813113-0.819455389187618i</v>
      </c>
      <c r="AG1848" t="str">
        <f t="shared" si="941"/>
        <v>1.01074786000495-0.0256152509083111i</v>
      </c>
      <c r="AH1848" t="str">
        <f t="shared" si="942"/>
        <v>0.0292612958153632+0.0207325050501212i</v>
      </c>
      <c r="AI1848">
        <f t="shared" si="943"/>
        <v>-28.907387022969605</v>
      </c>
      <c r="AJ1848">
        <f t="shared" si="944"/>
        <v>35.318715033110827</v>
      </c>
      <c r="AK1848"/>
      <c r="AL1848"/>
      <c r="AM1848"/>
      <c r="AN1848"/>
    </row>
    <row r="1849" spans="1:40" x14ac:dyDescent="0.35">
      <c r="A1849"/>
      <c r="B1849">
        <f t="shared" si="945"/>
        <v>171500</v>
      </c>
      <c r="C1849" s="237" t="str">
        <f t="shared" si="913"/>
        <v>-1.09646098361474E-06+0.00602569785573604i</v>
      </c>
      <c r="D1849" s="208" t="str">
        <f t="shared" si="914"/>
        <v>-2.51366960838667+0.0461970168939763i</v>
      </c>
      <c r="E1849" t="str">
        <f t="shared" si="915"/>
        <v>20500</v>
      </c>
      <c r="F1849" t="str">
        <f t="shared" si="916"/>
        <v>0.327868852459016</v>
      </c>
      <c r="G1849" t="str">
        <f t="shared" si="911"/>
        <v>0.327868852459016</v>
      </c>
      <c r="H1849" t="str">
        <f t="shared" si="917"/>
        <v>3.63125027250141+0.865237509749274i</v>
      </c>
      <c r="I1849" t="str">
        <f t="shared" si="918"/>
        <v>673.478925113312i</v>
      </c>
      <c r="J1849" t="str">
        <f t="shared" si="912"/>
        <v>-612.957580377164+147.335637489189i</v>
      </c>
      <c r="K1849" t="str">
        <f t="shared" si="919"/>
        <v>0.249676040368733-1.03872236337797i</v>
      </c>
      <c r="L1849" t="str">
        <f t="shared" si="920"/>
        <v>0.0510061002810026-0.180180663993986i</v>
      </c>
      <c r="M1849" t="str">
        <f t="shared" si="921"/>
        <v>0.300682140649736-1.21890302737196i</v>
      </c>
      <c r="N1849" t="str">
        <f t="shared" si="922"/>
        <v>-2.13917008598816i</v>
      </c>
      <c r="O1849" t="str">
        <f t="shared" si="923"/>
        <v>-0.538262202045148-0.842777433163412i</v>
      </c>
      <c r="P1849" t="str">
        <f t="shared" si="924"/>
        <v>1.53826220204515+0.842777433163412i</v>
      </c>
      <c r="Q1849" t="str">
        <f t="shared" si="925"/>
        <v>-1.53826220204515+1.29639265282475i</v>
      </c>
      <c r="R1849" t="str">
        <f t="shared" si="926"/>
        <v>-0.314731029752616-0.813120432971517i</v>
      </c>
      <c r="S1849" t="str">
        <f t="shared" si="927"/>
        <v>0.231654473692316i</v>
      </c>
      <c r="T1849" t="str">
        <f t="shared" si="928"/>
        <v>0.188362985948485-0.0729088510519829i</v>
      </c>
      <c r="U1849" t="str">
        <f t="shared" si="929"/>
        <v>0.0000500000000000002-0.000828586750790795i</v>
      </c>
      <c r="V1849" t="str">
        <f t="shared" si="930"/>
        <v>0.00002-0.00928017160885686i</v>
      </c>
      <c r="W1849" t="str">
        <f t="shared" si="931"/>
        <v>0.0000422722403798249-0.000760863601972412i</v>
      </c>
      <c r="X1849" t="str">
        <f t="shared" si="932"/>
        <v>0.0000466400587321862-0.000760351265044134i</v>
      </c>
      <c r="Y1849" t="str">
        <f t="shared" si="933"/>
        <v>0.009+0.862053024145039i</v>
      </c>
      <c r="Z1849" t="str">
        <f t="shared" si="934"/>
        <v>-0.0105856359395874-0.000761001647364281i</v>
      </c>
      <c r="AA1849" t="str">
        <f t="shared" si="935"/>
        <v>0.146325205000468-13.9310093146591i</v>
      </c>
      <c r="AB1849" t="str">
        <f t="shared" si="936"/>
        <v>0.629585069846788-0.243690785909316i</v>
      </c>
      <c r="AC1849" t="str">
        <f t="shared" si="937"/>
        <v>0.892269549835128-0.840676614788266i</v>
      </c>
      <c r="AD1849" t="str">
        <f t="shared" si="938"/>
        <v>0.510103035691752+0.207494369121365i</v>
      </c>
      <c r="AE1849" t="str">
        <f t="shared" si="939"/>
        <v>-0.00524186147079109-0.00258464910152009i</v>
      </c>
      <c r="AF1849" t="str">
        <f t="shared" si="940"/>
        <v>-6.14491988088808-0.819040492855298i</v>
      </c>
      <c r="AG1849" t="str">
        <f t="shared" si="941"/>
        <v>1.01073419385126-0.0256147163177256i</v>
      </c>
      <c r="AH1849" t="str">
        <f t="shared" si="942"/>
        <v>0.029249620281558+0.0207027518261234i</v>
      </c>
      <c r="AI1849">
        <f t="shared" si="943"/>
        <v>-28.913861987426834</v>
      </c>
      <c r="AJ1849">
        <f t="shared" si="944"/>
        <v>35.290691153089405</v>
      </c>
      <c r="AK1849"/>
      <c r="AL1849"/>
      <c r="AM1849"/>
      <c r="AN1849"/>
    </row>
    <row r="1850" spans="1:40" x14ac:dyDescent="0.35">
      <c r="A1850"/>
      <c r="B1850">
        <f t="shared" si="945"/>
        <v>171600</v>
      </c>
      <c r="C1850" s="237" t="str">
        <f t="shared" si="913"/>
        <v>-1.09518342945887E-06+0.00602218637703142i</v>
      </c>
      <c r="D1850" s="208" t="str">
        <f t="shared" si="914"/>
        <v>-2.51366959859208+0.0461700955572409i</v>
      </c>
      <c r="E1850" t="str">
        <f t="shared" si="915"/>
        <v>20500</v>
      </c>
      <c r="F1850" t="str">
        <f t="shared" si="916"/>
        <v>0.327868852459016</v>
      </c>
      <c r="G1850" t="str">
        <f t="shared" si="911"/>
        <v>0.327868852459016</v>
      </c>
      <c r="H1850" t="str">
        <f t="shared" si="917"/>
        <v>3.63149396389025+0.864796074861821i</v>
      </c>
      <c r="I1850" t="str">
        <f t="shared" si="918"/>
        <v>673.871624195011i</v>
      </c>
      <c r="J1850" t="str">
        <f t="shared" si="912"/>
        <v>-613.673774635772+147.421547481894i</v>
      </c>
      <c r="K1850" t="str">
        <f t="shared" si="919"/>
        <v>0.249400103500348-1.03818136170636i</v>
      </c>
      <c r="L1850" t="str">
        <f t="shared" si="920"/>
        <v>0.0509510743551747-0.180091231439057i</v>
      </c>
      <c r="M1850" t="str">
        <f t="shared" si="921"/>
        <v>0.300351177855523-1.21827259314542i</v>
      </c>
      <c r="N1850" t="str">
        <f t="shared" si="922"/>
        <v>-2.14041741548436i</v>
      </c>
      <c r="O1850" t="str">
        <f t="shared" si="923"/>
        <v>-0.539313004201256-0.842105387406717i</v>
      </c>
      <c r="P1850" t="str">
        <f t="shared" si="924"/>
        <v>1.53931300420126+0.842105387406717i</v>
      </c>
      <c r="Q1850" t="str">
        <f t="shared" si="925"/>
        <v>-1.53931300420126+1.29831202807764i</v>
      </c>
      <c r="R1850" t="str">
        <f t="shared" si="926"/>
        <v>-0.314707256855412-0.812501161811724i</v>
      </c>
      <c r="S1850" t="str">
        <f t="shared" si="927"/>
        <v>0.23178954918718i</v>
      </c>
      <c r="T1850" t="str">
        <f t="shared" si="928"/>
        <v>0.1883292780104-0.07294585319245i</v>
      </c>
      <c r="U1850" t="str">
        <f t="shared" si="929"/>
        <v>0.00005-0.000828103891378909i</v>
      </c>
      <c r="V1850" t="str">
        <f t="shared" si="930"/>
        <v>0.00002-0.00927476358344376i</v>
      </c>
      <c r="W1850" t="str">
        <f t="shared" si="931"/>
        <v>0.0000422722388144401-0.00076042043419173i</v>
      </c>
      <c r="X1850" t="str">
        <f t="shared" si="932"/>
        <v>0.000046634954955275-0.000759908425077203i</v>
      </c>
      <c r="Y1850" t="str">
        <f t="shared" si="933"/>
        <v>0.009+0.862555678969614i</v>
      </c>
      <c r="Z1850" t="str">
        <f t="shared" si="934"/>
        <v>-0.0105732967630846-0.000760356731775666i</v>
      </c>
      <c r="AA1850" t="str">
        <f t="shared" si="935"/>
        <v>0.146154348292576-13.9228784882321i</v>
      </c>
      <c r="AB1850" t="str">
        <f t="shared" si="936"/>
        <v>0.629472404322578-0.243814461986509i</v>
      </c>
      <c r="AC1850" t="str">
        <f t="shared" si="937"/>
        <v>0.892030301215175-0.840098939163408i</v>
      </c>
      <c r="AD1850" t="str">
        <f t="shared" si="938"/>
        <v>0.510386113603768+0.207347631984908i</v>
      </c>
      <c r="AE1850" t="str">
        <f t="shared" si="939"/>
        <v>-0.00523880567509257-0.00258042356338273i</v>
      </c>
      <c r="AF1850" t="str">
        <f t="shared" si="940"/>
        <v>-6.14516356248233-0.81862597930458i</v>
      </c>
      <c r="AG1850" t="str">
        <f t="shared" si="941"/>
        <v>1.01072052514583-0.025614175483224i</v>
      </c>
      <c r="AH1850" t="str">
        <f t="shared" si="942"/>
        <v>0.0292379472761545+0.0206730274849374i</v>
      </c>
      <c r="AI1850">
        <f t="shared" si="943"/>
        <v>-28.920335154220233</v>
      </c>
      <c r="AJ1850">
        <f t="shared" si="944"/>
        <v>35.262660850997484</v>
      </c>
      <c r="AK1850"/>
      <c r="AL1850"/>
      <c r="AM1850"/>
      <c r="AN1850"/>
    </row>
    <row r="1851" spans="1:40" x14ac:dyDescent="0.35">
      <c r="A1851"/>
      <c r="B1851">
        <f t="shared" si="945"/>
        <v>171700</v>
      </c>
      <c r="C1851" s="237" t="str">
        <f t="shared" si="913"/>
        <v>-1.09390810683831E-06+0.00601867898857538i</v>
      </c>
      <c r="D1851" s="208" t="str">
        <f t="shared" si="914"/>
        <v>-2.51366958881461+0.0461432055790779i</v>
      </c>
      <c r="E1851" t="str">
        <f t="shared" si="915"/>
        <v>20500</v>
      </c>
      <c r="F1851" t="str">
        <f t="shared" si="916"/>
        <v>0.327868852459016</v>
      </c>
      <c r="G1851" t="str">
        <f t="shared" si="911"/>
        <v>0.327868852459016</v>
      </c>
      <c r="H1851" t="str">
        <f t="shared" si="917"/>
        <v>3.63173726491504+0.864355053655774i</v>
      </c>
      <c r="I1851" t="str">
        <f t="shared" si="918"/>
        <v>674.264323276709i</v>
      </c>
      <c r="J1851" t="str">
        <f t="shared" si="912"/>
        <v>-614.390386378646+147.507457474599i</v>
      </c>
      <c r="K1851" t="str">
        <f t="shared" si="919"/>
        <v>0.249124615559725-1.03764088562457i</v>
      </c>
      <c r="L1851" t="str">
        <f t="shared" si="920"/>
        <v>0.0508961350544242-0.180001878563637i</v>
      </c>
      <c r="M1851" t="str">
        <f t="shared" si="921"/>
        <v>0.300020750614149-1.21764276418821i</v>
      </c>
      <c r="N1851" t="str">
        <f t="shared" si="922"/>
        <v>-2.14166474498056i</v>
      </c>
      <c r="O1851" t="str">
        <f t="shared" si="923"/>
        <v>-0.540362967277651-0.841432031476632i</v>
      </c>
      <c r="P1851" t="str">
        <f t="shared" si="924"/>
        <v>1.54036296727765+0.841432031476632i</v>
      </c>
      <c r="Q1851" t="str">
        <f t="shared" si="925"/>
        <v>-1.54036296727765+1.30023271350393i</v>
      </c>
      <c r="R1851" t="str">
        <f t="shared" si="926"/>
        <v>-0.314683464920268-0.811882519595339i</v>
      </c>
      <c r="S1851" t="str">
        <f t="shared" si="927"/>
        <v>0.231924624682044i</v>
      </c>
      <c r="T1851" t="str">
        <f t="shared" si="928"/>
        <v>0.188295548643061-0.0729828444952783i</v>
      </c>
      <c r="U1851" t="str">
        <f t="shared" si="929"/>
        <v>0.0000500000000000002-0.000827621594412471i</v>
      </c>
      <c r="V1851" t="str">
        <f t="shared" si="930"/>
        <v>0.00002-0.00926936185741969i</v>
      </c>
      <c r="W1851" t="str">
        <f t="shared" si="931"/>
        <v>0.0000422722372481434-0.00075997778275439i</v>
      </c>
      <c r="X1851" t="str">
        <f t="shared" si="932"/>
        <v>0.0000466298600892198-0.00075946610102041i</v>
      </c>
      <c r="Y1851" t="str">
        <f t="shared" si="933"/>
        <v>0.009+0.863058333794188i</v>
      </c>
      <c r="Z1851" t="str">
        <f t="shared" si="934"/>
        <v>-0.0105609791591427-0.000759712919763015i</v>
      </c>
      <c r="AA1851" t="str">
        <f t="shared" si="935"/>
        <v>0.14598379087275-13.914757154648i</v>
      </c>
      <c r="AB1851" t="str">
        <f t="shared" si="936"/>
        <v>0.629359667173158-0.243938101839942i</v>
      </c>
      <c r="AC1851" t="str">
        <f t="shared" si="937"/>
        <v>0.89179149513635-0.839521737222706i</v>
      </c>
      <c r="AD1851" t="str">
        <f t="shared" si="938"/>
        <v>0.51066905397341+0.207200528941397i</v>
      </c>
      <c r="AE1851" t="str">
        <f t="shared" si="939"/>
        <v>-0.00523575231741378-0.00257620234594019i</v>
      </c>
      <c r="AF1851" t="str">
        <f t="shared" si="940"/>
        <v>-6.14540685372965-0.818211848076696i</v>
      </c>
      <c r="AG1851" t="str">
        <f t="shared" si="941"/>
        <v>1.01070685389783-0.0256136283925682i</v>
      </c>
      <c r="AH1851" t="str">
        <f t="shared" si="942"/>
        <v>0.0292262767835926+0.0206433319863294i</v>
      </c>
      <c r="AI1851">
        <f t="shared" si="943"/>
        <v>-28.926806527674106</v>
      </c>
      <c r="AJ1851">
        <f t="shared" si="944"/>
        <v>35.234624131697927</v>
      </c>
      <c r="AK1851"/>
      <c r="AL1851"/>
      <c r="AM1851"/>
      <c r="AN1851"/>
    </row>
    <row r="1852" spans="1:40" x14ac:dyDescent="0.35">
      <c r="A1852"/>
      <c r="B1852">
        <f t="shared" si="945"/>
        <v>171800</v>
      </c>
      <c r="C1852" s="237" t="str">
        <f t="shared" si="913"/>
        <v>-0.0000010926350105589+0.00601517568322541i</v>
      </c>
      <c r="D1852" s="208" t="str">
        <f t="shared" si="914"/>
        <v>-2.51366957905421+0.0461163469047282i</v>
      </c>
      <c r="E1852" t="str">
        <f t="shared" si="915"/>
        <v>20500</v>
      </c>
      <c r="F1852" t="str">
        <f t="shared" si="916"/>
        <v>0.327868852459016</v>
      </c>
      <c r="G1852" t="str">
        <f t="shared" si="911"/>
        <v>0.327868852459016</v>
      </c>
      <c r="H1852" t="str">
        <f t="shared" si="917"/>
        <v>3.63198017638942+0.863914445618142i</v>
      </c>
      <c r="I1852" t="str">
        <f t="shared" si="918"/>
        <v>674.657022358408i</v>
      </c>
      <c r="J1852" t="str">
        <f t="shared" si="912"/>
        <v>-615.107415605786+147.593367467305i</v>
      </c>
      <c r="K1852" t="str">
        <f t="shared" si="919"/>
        <v>0.248849575592114-1.03710093443711i</v>
      </c>
      <c r="L1852" t="str">
        <f t="shared" si="920"/>
        <v>0.0508412822022605-0.179912605278464i</v>
      </c>
      <c r="M1852" t="str">
        <f t="shared" si="921"/>
        <v>0.299690857794374-1.21701353971557i</v>
      </c>
      <c r="N1852" t="str">
        <f t="shared" si="922"/>
        <v>-2.14291207447677i</v>
      </c>
      <c r="O1852" t="str">
        <f t="shared" si="923"/>
        <v>-0.541412089640777-0.840757366420781i</v>
      </c>
      <c r="P1852" t="str">
        <f t="shared" si="924"/>
        <v>1.54141208964078+0.840757366420781i</v>
      </c>
      <c r="Q1852" t="str">
        <f t="shared" si="925"/>
        <v>-1.54141208964078+1.30215470805599i</v>
      </c>
      <c r="R1852" t="str">
        <f t="shared" si="926"/>
        <v>-0.314659653936878-0.811264505211826i</v>
      </c>
      <c r="S1852" t="str">
        <f t="shared" si="927"/>
        <v>0.232059700176909i</v>
      </c>
      <c r="T1852" t="str">
        <f t="shared" si="928"/>
        <v>0.188261797843625-0.0730198249503619i</v>
      </c>
      <c r="U1852" t="str">
        <f t="shared" si="929"/>
        <v>0.0000499999999999999-0.000827139858909316i</v>
      </c>
      <c r="V1852" t="str">
        <f t="shared" si="930"/>
        <v>0.00002-0.00926396641978439i</v>
      </c>
      <c r="W1852" t="str">
        <f t="shared" si="931"/>
        <v>0.0000422722356809341-0.000759535646758737i</v>
      </c>
      <c r="X1852" t="str">
        <f t="shared" si="932"/>
        <v>0.0000466247741132781-0.000759024291972985i</v>
      </c>
      <c r="Y1852" t="str">
        <f t="shared" si="933"/>
        <v>0.009+0.863560988618762i</v>
      </c>
      <c r="Z1852" t="str">
        <f t="shared" si="934"/>
        <v>-0.0105486830774929-0.000759070208577316i</v>
      </c>
      <c r="AA1852" t="str">
        <f t="shared" si="935"/>
        <v>0.145813532041895-13.9066452972795i</v>
      </c>
      <c r="AB1852" t="str">
        <f t="shared" si="936"/>
        <v>0.629246858389026-0.244061705435837i</v>
      </c>
      <c r="AC1852" t="str">
        <f t="shared" si="937"/>
        <v>0.891553130713535-0.838945008339754i</v>
      </c>
      <c r="AD1852" t="str">
        <f t="shared" si="938"/>
        <v>0.510951856343262+0.207053060088i</v>
      </c>
      <c r="AE1852" t="str">
        <f t="shared" si="939"/>
        <v>-0.00523270139091418-0.00257198544326085i</v>
      </c>
      <c r="AF1852" t="str">
        <f t="shared" si="940"/>
        <v>-6.14564975544363-0.817798098713414i</v>
      </c>
      <c r="AG1852" t="str">
        <f t="shared" si="941"/>
        <v>1.01069318011644-0.0256130750335495i</v>
      </c>
      <c r="AH1852" t="str">
        <f t="shared" si="942"/>
        <v>0.0292146087883651+0.0206136652901697i</v>
      </c>
      <c r="AI1852">
        <f t="shared" si="943"/>
        <v>-28.933276112106725</v>
      </c>
      <c r="AJ1852">
        <f t="shared" si="944"/>
        <v>35.20658100004141</v>
      </c>
      <c r="AK1852"/>
      <c r="AL1852"/>
      <c r="AM1852"/>
      <c r="AN1852"/>
    </row>
    <row r="1853" spans="1:40" x14ac:dyDescent="0.35">
      <c r="A1853"/>
      <c r="B1853">
        <f t="shared" si="945"/>
        <v>171900</v>
      </c>
      <c r="C1853" s="237" t="str">
        <f t="shared" si="913"/>
        <v>-1.09136413544159E-06+0.00601167645385565i</v>
      </c>
      <c r="D1853" s="208" t="str">
        <f t="shared" si="914"/>
        <v>-2.51366956931083+0.04608951947956i</v>
      </c>
      <c r="E1853" t="str">
        <f t="shared" si="915"/>
        <v>20500</v>
      </c>
      <c r="F1853" t="str">
        <f t="shared" si="916"/>
        <v>0.327868852459016</v>
      </c>
      <c r="G1853" t="str">
        <f t="shared" si="911"/>
        <v>0.327868852459016</v>
      </c>
      <c r="H1853" t="str">
        <f t="shared" si="917"/>
        <v>3.63222269912496+0.863474250236577i</v>
      </c>
      <c r="I1853" t="str">
        <f t="shared" si="918"/>
        <v>675.049721440107i</v>
      </c>
      <c r="J1853" t="str">
        <f t="shared" si="912"/>
        <v>-615.824862317193+147.679277460009i</v>
      </c>
      <c r="K1853" t="str">
        <f t="shared" si="919"/>
        <v>0.248574982645247-1.03656150744955i</v>
      </c>
      <c r="L1853" t="str">
        <f t="shared" si="920"/>
        <v>0.0507865156226268-0.179823411494356i</v>
      </c>
      <c r="M1853" t="str">
        <f t="shared" si="921"/>
        <v>0.299361498267874-1.21638491894391i</v>
      </c>
      <c r="N1853" t="str">
        <f t="shared" si="922"/>
        <v>-2.14415940397297i</v>
      </c>
      <c r="O1853" t="str">
        <f t="shared" si="923"/>
        <v>-0.54246036965836-0.840081393288838i</v>
      </c>
      <c r="P1853" t="str">
        <f t="shared" si="924"/>
        <v>1.54246036965836+0.840081393288838i</v>
      </c>
      <c r="Q1853" t="str">
        <f t="shared" si="925"/>
        <v>-1.54246036965836+1.30407801068413i</v>
      </c>
      <c r="R1853" t="str">
        <f t="shared" si="926"/>
        <v>-0.314635823894904-0.810647117553248i</v>
      </c>
      <c r="S1853" t="str">
        <f t="shared" si="927"/>
        <v>0.232194775671773i</v>
      </c>
      <c r="T1853" t="str">
        <f t="shared" si="928"/>
        <v>0.188228025609246-0.0730567945475807i</v>
      </c>
      <c r="U1853" t="str">
        <f t="shared" si="929"/>
        <v>0.0000500000000000001-0.000826658683889593i</v>
      </c>
      <c r="V1853" t="str">
        <f t="shared" si="930"/>
        <v>0.00002-0.00925857725956344i</v>
      </c>
      <c r="W1853" t="str">
        <f t="shared" si="931"/>
        <v>0.0000422722341128127-0.00075909402530523i</v>
      </c>
      <c r="X1853" t="str">
        <f t="shared" si="932"/>
        <v>0.0000466196970067689-0.000758582997036256i</v>
      </c>
      <c r="Y1853" t="str">
        <f t="shared" si="933"/>
        <v>0.009+0.864063643443337i</v>
      </c>
      <c r="Z1853" t="str">
        <f t="shared" si="934"/>
        <v>-0.0105364084680125-0.000758428595478371i</v>
      </c>
      <c r="AA1853" t="str">
        <f t="shared" si="935"/>
        <v>0.145643571102955-13.8985428995377i</v>
      </c>
      <c r="AB1853" t="str">
        <f t="shared" si="936"/>
        <v>0.62913397796067-0.244185272740369i</v>
      </c>
      <c r="AC1853" t="str">
        <f t="shared" si="937"/>
        <v>0.891315207063943-0.838368751889056i</v>
      </c>
      <c r="AD1853" t="str">
        <f t="shared" si="938"/>
        <v>0.511234520255871+0.206905225522441i</v>
      </c>
      <c r="AE1853" t="str">
        <f t="shared" si="939"/>
        <v>-0.00522965288877414-0.0025677728494284i</v>
      </c>
      <c r="AF1853" t="str">
        <f t="shared" si="940"/>
        <v>-6.14589226843579-0.817384730757017i</v>
      </c>
      <c r="AG1853" t="str">
        <f t="shared" si="941"/>
        <v>1.01067950381083-0.0256125153939846i</v>
      </c>
      <c r="AH1853" t="str">
        <f t="shared" si="942"/>
        <v>0.029202943275015+0.0205840273564304i</v>
      </c>
      <c r="AI1853">
        <f t="shared" si="943"/>
        <v>-28.939743911831112</v>
      </c>
      <c r="AJ1853">
        <f t="shared" si="944"/>
        <v>35.178531460866118</v>
      </c>
      <c r="AK1853"/>
      <c r="AL1853"/>
      <c r="AM1853"/>
      <c r="AN1853"/>
    </row>
    <row r="1854" spans="1:40" x14ac:dyDescent="0.35">
      <c r="A1854"/>
      <c r="B1854">
        <f t="shared" si="945"/>
        <v>172000</v>
      </c>
      <c r="C1854" s="237" t="str">
        <f t="shared" si="913"/>
        <v>-1.09009547632238E-06+0.00600818129335681i</v>
      </c>
      <c r="D1854" s="208" t="str">
        <f t="shared" si="914"/>
        <v>-2.51366955958444+0.0460627232490689i</v>
      </c>
      <c r="E1854" t="str">
        <f t="shared" si="915"/>
        <v>20500</v>
      </c>
      <c r="F1854" t="str">
        <f t="shared" si="916"/>
        <v>0.327868852459016</v>
      </c>
      <c r="G1854" t="str">
        <f t="shared" si="911"/>
        <v>0.327868852459016</v>
      </c>
      <c r="H1854" t="str">
        <f t="shared" si="917"/>
        <v>3.63246483393122+0.863034466999414i</v>
      </c>
      <c r="I1854" t="str">
        <f t="shared" si="918"/>
        <v>675.442420521806i</v>
      </c>
      <c r="J1854" t="str">
        <f t="shared" si="912"/>
        <v>-616.542726512865+147.765187452714i</v>
      </c>
      <c r="K1854" t="str">
        <f t="shared" si="919"/>
        <v>0.248300835769339-1.03602260396848i</v>
      </c>
      <c r="L1854" t="str">
        <f t="shared" si="920"/>
        <v>0.0507318351399008-0.179734297122224i</v>
      </c>
      <c r="M1854" t="str">
        <f t="shared" si="921"/>
        <v>0.29903267090924-1.2157569010907i</v>
      </c>
      <c r="N1854" t="str">
        <f t="shared" si="922"/>
        <v>-2.14540673346917i</v>
      </c>
      <c r="O1854" t="str">
        <f t="shared" si="923"/>
        <v>-0.543507805699463-0.839404113132498i</v>
      </c>
      <c r="P1854" t="str">
        <f t="shared" si="924"/>
        <v>1.54350780569946+0.839404113132498i</v>
      </c>
      <c r="Q1854" t="str">
        <f t="shared" si="925"/>
        <v>-1.54350780569946+1.30600262033667i</v>
      </c>
      <c r="R1854" t="str">
        <f t="shared" si="926"/>
        <v>-0.314611974784011-0.810030355514222i</v>
      </c>
      <c r="S1854" t="str">
        <f t="shared" si="927"/>
        <v>0.232329851166638i</v>
      </c>
      <c r="T1854" t="str">
        <f t="shared" si="928"/>
        <v>0.188194231937078-0.0730937532768113i</v>
      </c>
      <c r="U1854" t="str">
        <f t="shared" si="929"/>
        <v>0.0000499999999999998-0.0008261780683757i</v>
      </c>
      <c r="V1854" t="str">
        <f t="shared" si="930"/>
        <v>0.00002-0.00925319436580786i</v>
      </c>
      <c r="W1854" t="str">
        <f t="shared" si="931"/>
        <v>0.0000422722325437783-0.000758652917496393i</v>
      </c>
      <c r="X1854" t="str">
        <f t="shared" si="932"/>
        <v>0.0000466146287490694-0.000758142215313624i</v>
      </c>
      <c r="Y1854" t="str">
        <f t="shared" si="933"/>
        <v>0.009+0.864566298267911i</v>
      </c>
      <c r="Z1854" t="str">
        <f t="shared" si="934"/>
        <v>-0.0105241552807247-0.000757788077734711i</v>
      </c>
      <c r="AA1854" t="str">
        <f t="shared" si="935"/>
        <v>0.14547390736091-13.8904499448729i</v>
      </c>
      <c r="AB1854" t="str">
        <f t="shared" si="936"/>
        <v>0.629021025878576-0.2443088037197i</v>
      </c>
      <c r="AC1854" t="str">
        <f t="shared" si="937"/>
        <v>0.891077723307102-0.837792967245974i</v>
      </c>
      <c r="AD1854" t="str">
        <f t="shared" si="938"/>
        <v>0.511517045253797+0.20675702534298i</v>
      </c>
      <c r="AE1854" t="str">
        <f t="shared" si="939"/>
        <v>-0.00522660680419561-0.00256356455854166i</v>
      </c>
      <c r="AF1854" t="str">
        <f t="shared" si="940"/>
        <v>-6.14613439351566-0.816971743750345i</v>
      </c>
      <c r="AG1854" t="str">
        <f t="shared" si="941"/>
        <v>1.01066582499021-0.0256119494617202i</v>
      </c>
      <c r="AH1854" t="str">
        <f t="shared" si="942"/>
        <v>0.0291912802281381+0.0205544181451856i</v>
      </c>
      <c r="AI1854">
        <f t="shared" si="943"/>
        <v>-28.946209931154424</v>
      </c>
      <c r="AJ1854">
        <f t="shared" si="944"/>
        <v>35.150475518995968</v>
      </c>
      <c r="AK1854"/>
      <c r="AL1854"/>
      <c r="AM1854"/>
      <c r="AN1854"/>
    </row>
    <row r="1855" spans="1:40" x14ac:dyDescent="0.35">
      <c r="A1855"/>
      <c r="B1855">
        <f t="shared" si="945"/>
        <v>172100</v>
      </c>
      <c r="C1855" s="237" t="str">
        <f t="shared" si="913"/>
        <v>-1.08882902805231E-06+0.00600469019463623i</v>
      </c>
      <c r="D1855" s="208" t="str">
        <f t="shared" si="914"/>
        <v>-2.513669549875+0.0460359581588778i</v>
      </c>
      <c r="E1855" t="str">
        <f t="shared" si="915"/>
        <v>20500</v>
      </c>
      <c r="F1855" t="str">
        <f t="shared" si="916"/>
        <v>0.327868852459016</v>
      </c>
      <c r="G1855" t="str">
        <f t="shared" si="911"/>
        <v>0.327868852459016</v>
      </c>
      <c r="H1855" t="str">
        <f t="shared" si="917"/>
        <v>3.63270658161567+0.862595095395647i</v>
      </c>
      <c r="I1855" t="str">
        <f t="shared" si="918"/>
        <v>675.835119603504i</v>
      </c>
      <c r="J1855" t="str">
        <f t="shared" si="912"/>
        <v>-617.261008192804+147.85109744542i</v>
      </c>
      <c r="K1855" t="str">
        <f t="shared" si="919"/>
        <v>0.248027134017069-1.03548422330152i</v>
      </c>
      <c r="L1855" t="str">
        <f t="shared" si="920"/>
        <v>0.0506772405788913-0.179645262073056i</v>
      </c>
      <c r="M1855" t="str">
        <f t="shared" si="921"/>
        <v>0.29870437459596-1.21512948537458i</v>
      </c>
      <c r="N1855" t="str">
        <f t="shared" si="922"/>
        <v>-2.14665406296538i</v>
      </c>
      <c r="O1855" t="str">
        <f t="shared" si="923"/>
        <v>-0.54455439613446-0.838725527005488i</v>
      </c>
      <c r="P1855" t="str">
        <f t="shared" si="924"/>
        <v>1.54455439613446+0.838725527005488i</v>
      </c>
      <c r="Q1855" t="str">
        <f t="shared" si="925"/>
        <v>-1.54455439613446+1.30792853595989i</v>
      </c>
      <c r="R1855" t="str">
        <f t="shared" si="926"/>
        <v>-0.314588106593852-0.809414217991934i</v>
      </c>
      <c r="S1855" t="str">
        <f t="shared" si="927"/>
        <v>0.232464926661502i</v>
      </c>
      <c r="T1855" t="str">
        <f t="shared" si="928"/>
        <v>0.188160416824272-0.0731307011279206i</v>
      </c>
      <c r="U1855" t="str">
        <f t="shared" si="929"/>
        <v>0.00005-0.000825698011392335i</v>
      </c>
      <c r="V1855" t="str">
        <f t="shared" si="930"/>
        <v>0.00002-0.00924781772759412i</v>
      </c>
      <c r="W1855" t="str">
        <f t="shared" si="931"/>
        <v>0.0000422722309738322-0.00075821232243688i</v>
      </c>
      <c r="X1855" t="str">
        <f t="shared" si="932"/>
        <v>0.0000466095693196196-0.000757701945910601i</v>
      </c>
      <c r="Y1855" t="str">
        <f t="shared" si="933"/>
        <v>0.009+0.865068953092486i</v>
      </c>
      <c r="Z1855" t="str">
        <f t="shared" si="934"/>
        <v>-0.0105119234657981-0.000757148652623638i</v>
      </c>
      <c r="AA1855" t="str">
        <f t="shared" si="935"/>
        <v>0.145304540122767-13.8823664167737i</v>
      </c>
      <c r="AB1855" t="str">
        <f t="shared" si="936"/>
        <v>0.628908002133223-0.244432298339964i</v>
      </c>
      <c r="AC1855" t="str">
        <f t="shared" si="937"/>
        <v>0.890840678564833-0.83721765378679i</v>
      </c>
      <c r="AD1855" t="str">
        <f t="shared" si="938"/>
        <v>0.511799430879575+0.206608459648437i</v>
      </c>
      <c r="AE1855" t="str">
        <f t="shared" si="939"/>
        <v>-0.00522356313040166-0.00255936056471482i</v>
      </c>
      <c r="AF1855" t="str">
        <f t="shared" si="940"/>
        <v>-6.14637613149067-0.816559137236769i</v>
      </c>
      <c r="AG1855" t="str">
        <f t="shared" si="941"/>
        <v>1.01065214366375-0.0256113772246296i</v>
      </c>
      <c r="AH1855" t="str">
        <f t="shared" si="942"/>
        <v>0.029179619632383+0.0205248376166131i</v>
      </c>
      <c r="AI1855">
        <f t="shared" si="943"/>
        <v>-28.952674174377691</v>
      </c>
      <c r="AJ1855">
        <f t="shared" si="944"/>
        <v>35.122413179243047</v>
      </c>
      <c r="AK1855"/>
      <c r="AL1855"/>
      <c r="AM1855"/>
      <c r="AN1855"/>
    </row>
    <row r="1856" spans="1:40" x14ac:dyDescent="0.35">
      <c r="A1856"/>
      <c r="B1856">
        <f t="shared" si="945"/>
        <v>172200</v>
      </c>
      <c r="C1856" s="237" t="str">
        <f t="shared" si="913"/>
        <v>-1.08756478549731E-06+0.00600120315061759i</v>
      </c>
      <c r="D1856" s="208" t="str">
        <f t="shared" si="914"/>
        <v>-2.51366954018248+0.0460092241547349i</v>
      </c>
      <c r="E1856" t="str">
        <f t="shared" si="915"/>
        <v>20500</v>
      </c>
      <c r="F1856" t="str">
        <f t="shared" si="916"/>
        <v>0.327868852459016</v>
      </c>
      <c r="G1856" t="str">
        <f t="shared" si="911"/>
        <v>0.327868852459016</v>
      </c>
      <c r="H1856" t="str">
        <f t="shared" si="917"/>
        <v>3.63294794298377+0.862156134914926i</v>
      </c>
      <c r="I1856" t="str">
        <f t="shared" si="918"/>
        <v>676.227818685203i</v>
      </c>
      <c r="J1856" t="str">
        <f t="shared" si="912"/>
        <v>-617.979707357009+147.937007438125i</v>
      </c>
      <c r="K1856" t="str">
        <f t="shared" si="919"/>
        <v>0.24775387644358-1.03494636475735i</v>
      </c>
      <c r="L1856" t="str">
        <f t="shared" si="920"/>
        <v>0.0506227317648389-0.179556306257931i</v>
      </c>
      <c r="M1856" t="str">
        <f t="shared" si="921"/>
        <v>0.298376608208419-1.21450267101528i</v>
      </c>
      <c r="N1856" t="str">
        <f t="shared" si="922"/>
        <v>-2.14790139246158i</v>
      </c>
      <c r="O1856" t="str">
        <f t="shared" si="923"/>
        <v>-0.545600139335018-0.838045635963585i</v>
      </c>
      <c r="P1856" t="str">
        <f t="shared" si="924"/>
        <v>1.54560013933502+0.838045635963585i</v>
      </c>
      <c r="Q1856" t="str">
        <f t="shared" si="925"/>
        <v>-1.54560013933502+1.309855756498i</v>
      </c>
      <c r="R1856" t="str">
        <f t="shared" si="926"/>
        <v>-0.314564219314064-0.808798703886146i</v>
      </c>
      <c r="S1856" t="str">
        <f t="shared" si="927"/>
        <v>0.232600002156366i</v>
      </c>
      <c r="T1856" t="str">
        <f t="shared" si="928"/>
        <v>0.188126580267984-0.0731676380907669i</v>
      </c>
      <c r="U1856" t="str">
        <f t="shared" si="929"/>
        <v>0.0000500000000000002-0.000825218511966442i</v>
      </c>
      <c r="V1856" t="str">
        <f t="shared" si="930"/>
        <v>0.00002-0.00924244733402416i</v>
      </c>
      <c r="W1856" t="str">
        <f t="shared" si="931"/>
        <v>0.000042272229402974-0.000757772239233392i</v>
      </c>
      <c r="X1856" t="str">
        <f t="shared" si="932"/>
        <v>0.0000466045186979171-0.000757262187934767i</v>
      </c>
      <c r="Y1856" t="str">
        <f t="shared" si="933"/>
        <v>0.009+0.86557160791706i</v>
      </c>
      <c r="Z1856" t="str">
        <f t="shared" si="934"/>
        <v>-0.0104997129735463-0.000756510317431114i</v>
      </c>
      <c r="AA1856" t="str">
        <f t="shared" si="935"/>
        <v>0.145135468697553-13.8742922987673i</v>
      </c>
      <c r="AB1856" t="str">
        <f t="shared" si="936"/>
        <v>0.628794906715104-0.24455575656726i</v>
      </c>
      <c r="AC1856" t="str">
        <f t="shared" si="937"/>
        <v>0.890604071961282-0.83664281088868i</v>
      </c>
      <c r="AD1856" t="str">
        <f t="shared" si="938"/>
        <v>0.512081676675731+0.206459528538183i</v>
      </c>
      <c r="AE1856" t="str">
        <f t="shared" si="939"/>
        <v>-0.00522052186063645-0.00255516086207724i</v>
      </c>
      <c r="AF1856" t="str">
        <f t="shared" si="940"/>
        <v>-6.14661748316625-0.816146910760191i</v>
      </c>
      <c r="AG1856" t="str">
        <f t="shared" si="941"/>
        <v>1.01063845984068-0.0256107986706137i</v>
      </c>
      <c r="AH1856" t="str">
        <f t="shared" si="942"/>
        <v>0.0291679614724476+0.0204952857309913i</v>
      </c>
      <c r="AI1856">
        <f t="shared" si="943"/>
        <v>-28.959136645796846</v>
      </c>
      <c r="AJ1856">
        <f t="shared" si="944"/>
        <v>35.094344446407078</v>
      </c>
      <c r="AK1856"/>
      <c r="AL1856"/>
      <c r="AM1856"/>
      <c r="AN1856"/>
    </row>
    <row r="1857" spans="1:40" x14ac:dyDescent="0.35">
      <c r="A1857"/>
      <c r="B1857">
        <f t="shared" si="945"/>
        <v>172300</v>
      </c>
      <c r="C1857" s="237" t="str">
        <f t="shared" si="913"/>
        <v>-1.08630274353824E-06+0.00599772015424107i</v>
      </c>
      <c r="D1857" s="208" t="str">
        <f t="shared" si="914"/>
        <v>-2.51366953050683+0.0459825211825149i</v>
      </c>
      <c r="E1857" t="str">
        <f t="shared" si="915"/>
        <v>20500</v>
      </c>
      <c r="F1857" t="str">
        <f t="shared" si="916"/>
        <v>0.327868852459016</v>
      </c>
      <c r="G1857" t="str">
        <f t="shared" si="911"/>
        <v>0.327868852459016</v>
      </c>
      <c r="H1857" t="str">
        <f t="shared" si="917"/>
        <v>3.63318891883889+0.861717585047566i</v>
      </c>
      <c r="I1857" t="str">
        <f t="shared" si="918"/>
        <v>676.620517766902i</v>
      </c>
      <c r="J1857" t="str">
        <f t="shared" si="912"/>
        <v>-618.69882400548+148.022917430829i</v>
      </c>
      <c r="K1857" t="str">
        <f t="shared" si="919"/>
        <v>0.247481062106466-1.03440902764566i</v>
      </c>
      <c r="L1857" t="str">
        <f t="shared" si="920"/>
        <v>0.050568308523414-0.179467429588012i</v>
      </c>
      <c r="M1857" t="str">
        <f t="shared" si="921"/>
        <v>0.29804937062988-1.21387645723367i</v>
      </c>
      <c r="N1857" t="str">
        <f t="shared" si="922"/>
        <v>-2.14914872195778i</v>
      </c>
      <c r="O1857" t="str">
        <f t="shared" si="923"/>
        <v>-0.546645033674145-0.837364441064578i</v>
      </c>
      <c r="P1857" t="str">
        <f t="shared" si="924"/>
        <v>1.54664503367415+0.837364441064578i</v>
      </c>
      <c r="Q1857" t="str">
        <f t="shared" si="925"/>
        <v>-1.54664503367415+1.3117842808932i</v>
      </c>
      <c r="R1857" t="str">
        <f t="shared" si="926"/>
        <v>-0.314540312934288-0.808183812099158i</v>
      </c>
      <c r="S1857" t="str">
        <f t="shared" si="927"/>
        <v>0.232735077651231i</v>
      </c>
      <c r="T1857" t="str">
        <f t="shared" si="928"/>
        <v>0.188092722265365-0.073204564155204i</v>
      </c>
      <c r="U1857" t="str">
        <f t="shared" si="929"/>
        <v>0.0000499999999999999-0.000824739569127223i</v>
      </c>
      <c r="V1857" t="str">
        <f t="shared" si="930"/>
        <v>0.00002-0.00923708317422494i</v>
      </c>
      <c r="W1857" t="str">
        <f t="shared" si="931"/>
        <v>0.0000422722278312028-0.000757332666994694i</v>
      </c>
      <c r="X1857" t="str">
        <f t="shared" si="932"/>
        <v>0.0000465994768635181-0.00075682294049574i</v>
      </c>
      <c r="Y1857" t="str">
        <f t="shared" si="933"/>
        <v>0.009+0.866074262741634i</v>
      </c>
      <c r="Z1857" t="str">
        <f t="shared" si="934"/>
        <v>-0.0104875237544268-0.00075587306945174i</v>
      </c>
      <c r="AA1857" t="str">
        <f t="shared" si="935"/>
        <v>0.144966692396307-13.8662275744192i</v>
      </c>
      <c r="AB1857" t="str">
        <f t="shared" si="936"/>
        <v>0.628681739614697-0.244679178367678i</v>
      </c>
      <c r="AC1857" t="str">
        <f t="shared" si="937"/>
        <v>0.890367902622856-0.836068437929712i</v>
      </c>
      <c r="AD1857" t="str">
        <f t="shared" si="938"/>
        <v>0.51236378218479+0.206310232112138i</v>
      </c>
      <c r="AE1857" t="str">
        <f t="shared" si="939"/>
        <v>-0.00521748298816502-0.00255096544477326i</v>
      </c>
      <c r="AF1857" t="str">
        <f t="shared" si="940"/>
        <v>-6.14685844934572-0.815735063865051i</v>
      </c>
      <c r="AG1857" t="str">
        <f t="shared" si="941"/>
        <v>1.01062477353018-0.0256102137876016i</v>
      </c>
      <c r="AH1857" t="str">
        <f t="shared" si="942"/>
        <v>0.0291563057330819+0.0204657624487001i</v>
      </c>
      <c r="AI1857">
        <f t="shared" si="943"/>
        <v>-28.96559734970203</v>
      </c>
      <c r="AJ1857">
        <f t="shared" si="944"/>
        <v>35.066269325274298</v>
      </c>
      <c r="AK1857"/>
      <c r="AL1857"/>
      <c r="AM1857"/>
      <c r="AN1857"/>
    </row>
    <row r="1858" spans="1:40" x14ac:dyDescent="0.35">
      <c r="A1858"/>
      <c r="B1858">
        <f t="shared" si="945"/>
        <v>172400</v>
      </c>
      <c r="C1858" s="237" t="str">
        <f t="shared" si="913"/>
        <v>-1.08504289707076E-06+0.00599424119846314i</v>
      </c>
      <c r="D1858" s="208" t="str">
        <f t="shared" si="914"/>
        <v>-2.513669520848+0.0459558491882174i</v>
      </c>
      <c r="E1858" t="str">
        <f t="shared" si="915"/>
        <v>20500</v>
      </c>
      <c r="F1858" t="str">
        <f t="shared" si="916"/>
        <v>0.327868852459016</v>
      </c>
      <c r="G1858" t="str">
        <f t="shared" si="911"/>
        <v>0.327868852459016</v>
      </c>
      <c r="H1858" t="str">
        <f t="shared" si="917"/>
        <v>3.6334295099824+0.861279445284531i</v>
      </c>
      <c r="I1858" t="str">
        <f t="shared" si="918"/>
        <v>677.0132168486i</v>
      </c>
      <c r="J1858" t="str">
        <f t="shared" si="912"/>
        <v>-619.418358138217+148.108827423535i</v>
      </c>
      <c r="K1858" t="str">
        <f t="shared" si="919"/>
        <v>0.247208690065777-1.0338722112772i</v>
      </c>
      <c r="L1858" t="str">
        <f t="shared" si="920"/>
        <v>0.0505139706807147-0.179378631974545i</v>
      </c>
      <c r="M1858" t="str">
        <f t="shared" si="921"/>
        <v>0.297722660746492-1.21325084325175i</v>
      </c>
      <c r="N1858" t="str">
        <f t="shared" si="922"/>
        <v>-2.15039605145398i</v>
      </c>
      <c r="O1858" t="str">
        <f t="shared" si="923"/>
        <v>-0.547689077526163-0.836681943368291i</v>
      </c>
      <c r="P1858" t="str">
        <f t="shared" si="924"/>
        <v>1.54768907752616+0.836681943368291i</v>
      </c>
      <c r="Q1858" t="str">
        <f t="shared" si="925"/>
        <v>-1.54768907752616+1.31371410808569i</v>
      </c>
      <c r="R1858" t="str">
        <f t="shared" si="926"/>
        <v>-0.31451638744413-0.807569541535816i</v>
      </c>
      <c r="S1858" t="str">
        <f t="shared" si="927"/>
        <v>0.232870153146095i</v>
      </c>
      <c r="T1858" t="str">
        <f t="shared" si="928"/>
        <v>0.188058842813567-0.0732414793110711i</v>
      </c>
      <c r="U1858" t="str">
        <f t="shared" si="929"/>
        <v>0.0000500000000000001-0.000824261181906155i</v>
      </c>
      <c r="V1858" t="str">
        <f t="shared" si="930"/>
        <v>0.00002-0.00923172523734892i</v>
      </c>
      <c r="W1858" t="str">
        <f t="shared" si="931"/>
        <v>0.0000422722262585198-0.000756893604831659i</v>
      </c>
      <c r="X1858" t="str">
        <f t="shared" si="932"/>
        <v>0.0000465944437960405-0.000756384202705255i</v>
      </c>
      <c r="Y1858" t="str">
        <f t="shared" si="933"/>
        <v>0.009+0.866576917566209i</v>
      </c>
      <c r="Z1858" t="str">
        <f t="shared" si="934"/>
        <v>-0.0104753557590413-0.000755236905988789i</v>
      </c>
      <c r="AA1858" t="str">
        <f t="shared" si="935"/>
        <v>0.144798210532076-13.8581722273334i</v>
      </c>
      <c r="AB1858" t="str">
        <f t="shared" si="936"/>
        <v>0.628568500822483-0.244802563707255i</v>
      </c>
      <c r="AC1858" t="str">
        <f t="shared" si="937"/>
        <v>0.890132169678286-0.835494534288852i</v>
      </c>
      <c r="AD1858" t="str">
        <f t="shared" si="938"/>
        <v>0.512645746949245+0.206160570470777i</v>
      </c>
      <c r="AE1858" t="str">
        <f t="shared" si="939"/>
        <v>-0.00521444650627356-0.00254677430696255i</v>
      </c>
      <c r="AF1858" t="str">
        <f t="shared" si="940"/>
        <v>-6.1470990308304-0.815323596096314i</v>
      </c>
      <c r="AG1858" t="str">
        <f t="shared" si="941"/>
        <v>1.01061108474149-0.0256096225635491i</v>
      </c>
      <c r="AH1858" t="str">
        <f t="shared" si="942"/>
        <v>0.0291446523990862+0.0204362677302214i</v>
      </c>
      <c r="AI1858">
        <f t="shared" si="943"/>
        <v>-28.972056290377761</v>
      </c>
      <c r="AJ1858">
        <f t="shared" si="944"/>
        <v>35.038187820620024</v>
      </c>
      <c r="AK1858"/>
      <c r="AL1858"/>
      <c r="AM1858"/>
      <c r="AN1858"/>
    </row>
    <row r="1859" spans="1:40" x14ac:dyDescent="0.35">
      <c r="A1859"/>
      <c r="B1859">
        <f t="shared" si="945"/>
        <v>172500</v>
      </c>
      <c r="C1859" s="237" t="str">
        <f t="shared" si="913"/>
        <v>-1.08378524100539E-06+0.00599076627625678i</v>
      </c>
      <c r="D1859" s="208" t="str">
        <f t="shared" si="914"/>
        <v>-2.51366951120597+0.0459292081179687i</v>
      </c>
      <c r="E1859" t="str">
        <f t="shared" si="915"/>
        <v>20500</v>
      </c>
      <c r="F1859" t="str">
        <f t="shared" si="916"/>
        <v>0.327868852459016</v>
      </c>
      <c r="G1859" t="str">
        <f t="shared" si="911"/>
        <v>0.327868852459016</v>
      </c>
      <c r="H1859" t="str">
        <f t="shared" si="917"/>
        <v>3.63366971721364+0.860841715117472i</v>
      </c>
      <c r="I1859" t="str">
        <f t="shared" si="918"/>
        <v>677.405915930299i</v>
      </c>
      <c r="J1859" t="str">
        <f t="shared" si="912"/>
        <v>-620.138309755221+148.19473741624i</v>
      </c>
      <c r="K1859" t="str">
        <f t="shared" si="919"/>
        <v>0.246936759383991-1.03333591496373i</v>
      </c>
      <c r="L1859" t="str">
        <f t="shared" si="920"/>
        <v>0.0504597180632673-0.179289913328865i</v>
      </c>
      <c r="M1859" t="str">
        <f t="shared" si="921"/>
        <v>0.297396477447258-1.2126258282926i</v>
      </c>
      <c r="N1859" t="str">
        <f t="shared" si="922"/>
        <v>-2.15164338095019i</v>
      </c>
      <c r="O1859" t="str">
        <f t="shared" si="923"/>
        <v>-0.548732269266725-0.83599814393657i</v>
      </c>
      <c r="P1859" t="str">
        <f t="shared" si="924"/>
        <v>1.54873226926673+0.83599814393657i</v>
      </c>
      <c r="Q1859" t="str">
        <f t="shared" si="925"/>
        <v>-1.54873226926673+1.31564523701362i</v>
      </c>
      <c r="R1859" t="str">
        <f t="shared" si="926"/>
        <v>-0.314492442833221-0.806955891103497i</v>
      </c>
      <c r="S1859" t="str">
        <f t="shared" si="927"/>
        <v>0.233005228640958i</v>
      </c>
      <c r="T1859" t="str">
        <f t="shared" si="928"/>
        <v>0.188024941909738-0.0732783835482081i</v>
      </c>
      <c r="U1859" t="str">
        <f t="shared" si="929"/>
        <v>0.0000499999999999998-0.00082378334933693i</v>
      </c>
      <c r="V1859" t="str">
        <f t="shared" si="930"/>
        <v>0.00002-0.00922637351257363i</v>
      </c>
      <c r="W1859" t="str">
        <f t="shared" si="931"/>
        <v>0.000042272224684924-0.000756455051857181i</v>
      </c>
      <c r="X1859" t="str">
        <f t="shared" si="932"/>
        <v>0.0000465894194751598-0.000755945973677074i</v>
      </c>
      <c r="Y1859" t="str">
        <f t="shared" si="933"/>
        <v>0.009+0.867079572390783i</v>
      </c>
      <c r="Z1859" t="str">
        <f t="shared" si="934"/>
        <v>-0.0104632089381347-0.000754601824354097i</v>
      </c>
      <c r="AA1859" t="str">
        <f t="shared" si="935"/>
        <v>0.144630022419906-13.8501262411519i</v>
      </c>
      <c r="AB1859" t="str">
        <f t="shared" si="936"/>
        <v>0.628455190328929-0.244925912552032i</v>
      </c>
      <c r="AC1859" t="str">
        <f t="shared" si="937"/>
        <v>0.889896872258541-0.834921099345931i</v>
      </c>
      <c r="AD1859" t="str">
        <f t="shared" si="938"/>
        <v>0.512927570511611+0.206010543715112i</v>
      </c>
      <c r="AE1859" t="str">
        <f t="shared" si="939"/>
        <v>-0.00521141240826922-0.00254258744281953i</v>
      </c>
      <c r="AF1859" t="str">
        <f t="shared" si="940"/>
        <v>-6.14733922841961-0.814912506999503i</v>
      </c>
      <c r="AG1859" t="str">
        <f t="shared" si="941"/>
        <v>1.01059739348382-0.0256090249864408i</v>
      </c>
      <c r="AH1859" t="str">
        <f t="shared" si="942"/>
        <v>0.0291330014553137+0.0204068015361371i</v>
      </c>
      <c r="AI1859">
        <f t="shared" si="943"/>
        <v>-28.978513472102705</v>
      </c>
      <c r="AJ1859">
        <f t="shared" si="944"/>
        <v>35.010099937203904</v>
      </c>
      <c r="AK1859"/>
      <c r="AL1859"/>
      <c r="AM1859"/>
      <c r="AN1859"/>
    </row>
    <row r="1860" spans="1:40" x14ac:dyDescent="0.35">
      <c r="A1860"/>
      <c r="B1860">
        <f t="shared" si="945"/>
        <v>172600</v>
      </c>
      <c r="C1860" s="237" t="str">
        <f t="shared" si="913"/>
        <v>-1.08252977026734E-06+0.0059872953806111i</v>
      </c>
      <c r="D1860" s="208" t="str">
        <f t="shared" si="914"/>
        <v>-2.51366950158069+0.0459025979180184i</v>
      </c>
      <c r="E1860" t="str">
        <f t="shared" si="915"/>
        <v>20500</v>
      </c>
      <c r="F1860" t="str">
        <f t="shared" si="916"/>
        <v>0.327868852459016</v>
      </c>
      <c r="G1860" t="str">
        <f t="shared" si="911"/>
        <v>0.327868852459016</v>
      </c>
      <c r="H1860" t="str">
        <f t="shared" si="917"/>
        <v>3.63390954132992+0.860404394038673i</v>
      </c>
      <c r="I1860" t="str">
        <f t="shared" si="918"/>
        <v>677.798615011998i</v>
      </c>
      <c r="J1860" t="str">
        <f t="shared" si="912"/>
        <v>-620.85867885649+148.280647408945i</v>
      </c>
      <c r="K1860" t="str">
        <f t="shared" si="919"/>
        <v>0.246665269126026-1.03280013801805i</v>
      </c>
      <c r="L1860" t="str">
        <f t="shared" si="920"/>
        <v>0.050405550498024-0.17920127356239i</v>
      </c>
      <c r="M1860" t="str">
        <f t="shared" si="921"/>
        <v>0.29707081962405-1.21200141158044i</v>
      </c>
      <c r="N1860" t="str">
        <f t="shared" si="922"/>
        <v>-2.15289071044639i</v>
      </c>
      <c r="O1860" t="str">
        <f t="shared" si="923"/>
        <v>-0.549774607272784-0.835313043833302i</v>
      </c>
      <c r="P1860" t="str">
        <f t="shared" si="924"/>
        <v>1.54977460727278+0.835313043833302i</v>
      </c>
      <c r="Q1860" t="str">
        <f t="shared" si="925"/>
        <v>-1.54977460727278+1.31757766661309i</v>
      </c>
      <c r="R1860" t="str">
        <f t="shared" si="926"/>
        <v>-0.314468479091143-0.806342859712131i</v>
      </c>
      <c r="S1860" t="str">
        <f t="shared" si="927"/>
        <v>0.233140304135822i</v>
      </c>
      <c r="T1860" t="str">
        <f t="shared" si="928"/>
        <v>0.187991019551035-0.0733152768564385i</v>
      </c>
      <c r="U1860" t="str">
        <f t="shared" si="929"/>
        <v>0.00005-0.000823306070455509i</v>
      </c>
      <c r="V1860" t="str">
        <f t="shared" si="930"/>
        <v>0.00002-0.00922102798910167i</v>
      </c>
      <c r="W1860" t="str">
        <f t="shared" si="931"/>
        <v>0.0000422722231104164-0.000756017007186244i</v>
      </c>
      <c r="X1860" t="str">
        <f t="shared" si="932"/>
        <v>0.0000465844038806111-0.000755508252527035i</v>
      </c>
      <c r="Y1860" t="str">
        <f t="shared" si="933"/>
        <v>0.009+0.867582227215357i</v>
      </c>
      <c r="Z1860" t="str">
        <f t="shared" si="934"/>
        <v>-0.010451083242595-0.000753967821868072i</v>
      </c>
      <c r="AA1860" t="str">
        <f t="shared" si="935"/>
        <v>0.144462127376832-13.8420895995547i</v>
      </c>
      <c r="AB1860" t="str">
        <f t="shared" si="936"/>
        <v>0.628341808124534-0.245049224867996i</v>
      </c>
      <c r="AC1860" t="str">
        <f t="shared" si="937"/>
        <v>0.889662009496909-0.834348132481715i</v>
      </c>
      <c r="AD1860" t="str">
        <f t="shared" si="938"/>
        <v>0.51320925241437+0.205860151946734i</v>
      </c>
      <c r="AE1860" t="str">
        <f t="shared" si="939"/>
        <v>-0.00520838068747984-0.00253840484653398i</v>
      </c>
      <c r="AF1860" t="str">
        <f t="shared" si="940"/>
        <v>-6.14757904291061-0.814501796120655i</v>
      </c>
      <c r="AG1860" t="str">
        <f t="shared" si="941"/>
        <v>1.0105836997664-0.0256084210442872i</v>
      </c>
      <c r="AH1860" t="str">
        <f t="shared" si="942"/>
        <v>0.0291213528866664+0.0203773638271315i</v>
      </c>
      <c r="AI1860">
        <f t="shared" si="943"/>
        <v>-28.984968899150058</v>
      </c>
      <c r="AJ1860">
        <f t="shared" si="944"/>
        <v>34.982005679777181</v>
      </c>
      <c r="AK1860"/>
      <c r="AL1860"/>
      <c r="AM1860"/>
      <c r="AN1860"/>
    </row>
    <row r="1861" spans="1:40" x14ac:dyDescent="0.35">
      <c r="A1861"/>
      <c r="B1861">
        <f t="shared" si="945"/>
        <v>172700</v>
      </c>
      <c r="C1861" s="237" t="str">
        <f t="shared" si="913"/>
        <v>-1.08127647979651E-06+0.0059838285045315i</v>
      </c>
      <c r="D1861" s="208" t="str">
        <f t="shared" si="914"/>
        <v>-2.51366949197214+0.0458760185347415i</v>
      </c>
      <c r="E1861" t="str">
        <f t="shared" si="915"/>
        <v>20500</v>
      </c>
      <c r="F1861" t="str">
        <f t="shared" si="916"/>
        <v>0.327868852459016</v>
      </c>
      <c r="G1861" t="str">
        <f t="shared" ref="G1861:G1924" si="946">IF($C$11=$C$7,$C$24,F1861)</f>
        <v>0.327868852459016</v>
      </c>
      <c r="H1861" t="str">
        <f t="shared" si="917"/>
        <v>3.63414898312656+0.859967481541103i</v>
      </c>
      <c r="I1861" t="str">
        <f t="shared" si="918"/>
        <v>678.191314093697i</v>
      </c>
      <c r="J1861" t="str">
        <f t="shared" ref="J1861:J1924" si="947">IMSUM(COMPLEX(0,2*PI()*B1861*$C$113*$C$112),COMPLEX(0,2*PI()*B1861*$C$113*$C$111),COMPLEX(0,2*PI()*B1861*$C$28*10^-12*$C$111),COMPLEX(-1*2*PI()*B1861*2*PI()*B1861*$C$113*$C$112*$C$28*10^-12*$C$111,0),COMPLEX(1,0))</f>
        <v>-621.579465442026+148.36655740165i</v>
      </c>
      <c r="K1861" t="str">
        <f t="shared" si="919"/>
        <v>0.246394218359219-1.032264879754i</v>
      </c>
      <c r="L1861" t="str">
        <f t="shared" si="920"/>
        <v>0.0503514678123614-0.179112712586626i</v>
      </c>
      <c r="M1861" t="str">
        <f t="shared" si="921"/>
        <v>0.29674568617158-1.21137759234063i</v>
      </c>
      <c r="N1861" t="str">
        <f t="shared" si="922"/>
        <v>-2.15413803994259i</v>
      </c>
      <c r="O1861" t="str">
        <f t="shared" si="923"/>
        <v>-0.550816089922647-0.834626644124381i</v>
      </c>
      <c r="P1861" t="str">
        <f t="shared" si="924"/>
        <v>1.55081608992265+0.834626644124381i</v>
      </c>
      <c r="Q1861" t="str">
        <f t="shared" si="925"/>
        <v>-1.55081608992265+1.31951139581821i</v>
      </c>
      <c r="R1861" t="str">
        <f t="shared" si="926"/>
        <v>-0.314444496207507-0.805730446274145i</v>
      </c>
      <c r="S1861" t="str">
        <f t="shared" si="927"/>
        <v>0.233275379630687i</v>
      </c>
      <c r="T1861" t="str">
        <f t="shared" si="928"/>
        <v>0.187957075734604-0.0733521592255863i</v>
      </c>
      <c r="U1861" t="str">
        <f t="shared" si="929"/>
        <v>0.0000500000000000002-0.000822829344300066i</v>
      </c>
      <c r="V1861" t="str">
        <f t="shared" si="930"/>
        <v>0.00002-0.00921568865616074i</v>
      </c>
      <c r="W1861" t="str">
        <f t="shared" si="931"/>
        <v>0.0000422722215349966-0.000755579469935859i</v>
      </c>
      <c r="X1861" t="str">
        <f t="shared" si="932"/>
        <v>0.0000465793969921872-0.000755071038372995i</v>
      </c>
      <c r="Y1861" t="str">
        <f t="shared" si="933"/>
        <v>0.009+0.868084882039932i</v>
      </c>
      <c r="Z1861" t="str">
        <f t="shared" si="934"/>
        <v>-0.0104389786234521-0.000753334895859628i</v>
      </c>
      <c r="AA1861" t="str">
        <f t="shared" si="935"/>
        <v>0.144294524721877-13.8340622862599i</v>
      </c>
      <c r="AB1861" t="str">
        <f t="shared" si="936"/>
        <v>0.628228354199757-0.245172500621133i</v>
      </c>
      <c r="AC1861" t="str">
        <f t="shared" si="937"/>
        <v>0.88942758052889-0.833775633077838i</v>
      </c>
      <c r="AD1861" t="str">
        <f t="shared" si="938"/>
        <v>0.513490792200009+0.205709395267765i</v>
      </c>
      <c r="AE1861" t="str">
        <f t="shared" si="939"/>
        <v>-0.00520535133725401-0.00253422651231034i</v>
      </c>
      <c r="AF1861" t="str">
        <f t="shared" si="940"/>
        <v>-6.1478184750987-0.814091463006361i</v>
      </c>
      <c r="AG1861" t="str">
        <f t="shared" si="941"/>
        <v>1.01057000359846-0.0256078107251275i</v>
      </c>
      <c r="AH1861" t="str">
        <f t="shared" si="942"/>
        <v>0.029109706678098+0.0203479545639878i</v>
      </c>
      <c r="AI1861">
        <f t="shared" si="943"/>
        <v>-28.991422575787414</v>
      </c>
      <c r="AJ1861">
        <f t="shared" si="944"/>
        <v>34.953905053075587</v>
      </c>
      <c r="AK1861"/>
      <c r="AL1861"/>
      <c r="AM1861"/>
      <c r="AN1861"/>
    </row>
    <row r="1862" spans="1:40" x14ac:dyDescent="0.35">
      <c r="A1862"/>
      <c r="B1862">
        <f t="shared" si="945"/>
        <v>172800</v>
      </c>
      <c r="C1862" s="237" t="str">
        <f t="shared" ref="C1862:C1925" si="948">IMPRODUCT(COMPLEX(-1,0),IMDIV(IMPRODUCT(G1862,COMPLEX($C$100+$C$101,0)),COMPLEX($C$100,2*PI()*B1862*$C$103*$C$102*(2*$C$100+$C$101))))</f>
        <v>-1.08002536454743E-06+0.0059803656410395i</v>
      </c>
      <c r="D1862" s="208" t="str">
        <f t="shared" ref="D1862:D1925" si="949">IMPRODUCT(COMPLEX($C$106,0),IMSUB(C1862,G1862))</f>
        <v>-2.51366948238026+0.0458494699146362i</v>
      </c>
      <c r="E1862" t="str">
        <f t="shared" ref="E1862:E1925" si="950">IMDIV(COMPLEX($C$20*10^3,0),COMPLEX(1,2*PI()*B1862*$C$20*1000*$C$29*10^-12))</f>
        <v>20500</v>
      </c>
      <c r="F1862" t="str">
        <f t="shared" ref="F1862:F1925" si="951">IMDIV(COMPLEX($C$22*1000,0),IMSUM(COMPLEX($C$22*1000,0),E1862))</f>
        <v>0.327868852459016</v>
      </c>
      <c r="G1862" t="str">
        <f t="shared" si="946"/>
        <v>0.327868852459016</v>
      </c>
      <c r="H1862" t="str">
        <f t="shared" ref="H1862:H1925" si="952">IMPRODUCT(COMPLEX($C$108,0),IMPRODUCT(COMPLEX(-1,0),D1862),IMDIV(COMPLEX(0,2*PI()*B1862*$C$109*$C$110),COMPLEX(1,2*PI()*B1862*$C$109*$C$110)))</f>
        <v>3.63438804339684+0.859530977118366i</v>
      </c>
      <c r="I1862" t="str">
        <f t="shared" ref="I1862:I1925" si="953">COMPLEX(0,2*PI()*B1862*$C$113*$C$112*$C$114)</f>
        <v>678.584013175395i</v>
      </c>
      <c r="J1862" t="str">
        <f t="shared" si="947"/>
        <v>-622.300669511828+148.452467394355i</v>
      </c>
      <c r="K1862" t="str">
        <f t="shared" ref="K1862:K1925" si="954">IMDIV(I1862,J1862)</f>
        <v>0.24612360615333-1.03173013948643i</v>
      </c>
      <c r="L1862" t="str">
        <f t="shared" ref="L1862:L1925" si="955">IMDIV(COMPLEX($C$117,0),COMPLEX(1,2*PI()*B1862*$C$115*$C$116))</f>
        <v>0.0502974698340807-0.179024230313162i</v>
      </c>
      <c r="M1862" t="str">
        <f t="shared" ref="M1862:M1925" si="956">IMSUM(K1862,L1862)</f>
        <v>0.296421075987411-1.21075436979959i</v>
      </c>
      <c r="N1862" t="str">
        <f t="shared" ref="N1862:N1925" si="957">COMPLEX(0,-2*PI()*B1862*$C$43)</f>
        <v>-2.1553853694388i</v>
      </c>
      <c r="O1862" t="str">
        <f t="shared" ref="O1862:O1925" si="958">IMEXP(N1862)</f>
        <v>-0.551856715595952-0.833938945877723i</v>
      </c>
      <c r="P1862" t="str">
        <f t="shared" ref="P1862:P1925" si="959">IMSUB(COMPLEX(1,0),O1862)</f>
        <v>1.55185671559595+0.833938945877723i</v>
      </c>
      <c r="Q1862" t="str">
        <f t="shared" ref="Q1862:Q1925" si="960">IMSUM(COMPLEX(0,2*PI()*B1862*$C$43),O1862,COMPLEX(-1,0))</f>
        <v>-1.55185671559595+1.32144642356108i</v>
      </c>
      <c r="R1862" t="str">
        <f t="shared" ref="R1862:R1925" si="961">IMDIV(P1862,Q1862)</f>
        <v>-0.314420494171877-0.805118649704491i</v>
      </c>
      <c r="S1862" t="str">
        <f t="shared" ref="S1862:S1925" si="962">IMDIV(COMPLEX(0,2*PI()*B1862*$C$123),COMPLEX($C$124,0))</f>
        <v>0.233410455125551i</v>
      </c>
      <c r="T1862" t="str">
        <f t="shared" ref="T1862:T1925" si="963">IMPRODUCT(R1862,S1862)</f>
        <v>0.187923110457594-0.0733890306454585i</v>
      </c>
      <c r="U1862" t="str">
        <f t="shared" ref="U1862:U1925" si="964">IMDIV(COMPLEX(1,2*PI()*B1862*$C$16*10^-3*$C$15*10^-6),COMPLEX(0,2*PI()*B1862*$C$15*10^-6))</f>
        <v>0.0000499999999999999-0.000822353169910999i</v>
      </c>
      <c r="V1862" t="str">
        <f t="shared" ref="V1862:V1925" si="965">IMSUM(COMPLEX($C$18*10^-3,0),IMDIV(COMPLEX(1,0),COMPLEX(0,2*PI()*B1862*($C$17*1*10^-6))))</f>
        <v>0.00002-0.00921035550300322i</v>
      </c>
      <c r="W1862" t="str">
        <f t="shared" ref="W1862:W1925" si="966">IMDIV(IMPRODUCT(U1862,V1862),IMSUM(U1862,V1862))</f>
        <v>0.000042272219958664-0.000755142439225077i</v>
      </c>
      <c r="X1862" t="str">
        <f t="shared" ref="X1862:X1925" si="967">IMDIV(IMPRODUCT(COMPLEX($C$19,0),W1862),IMSUM(COMPLEX($C$19,0),W1862))</f>
        <v>0.0000465743987897394-0.000754634330334865i</v>
      </c>
      <c r="Y1862" t="str">
        <f t="shared" ref="Y1862:Y1925" si="968">COMPLEX($C$13*10^-3,2*PI()*B1862*$C$12*0.000001)</f>
        <v>0.009+0.868587536864506i</v>
      </c>
      <c r="Z1862" t="str">
        <f t="shared" ref="Z1862:Z1925" si="969">IMPRODUCT(COMPLEX($C$6,0),IMDIV(X1862,IMSUM(X1862,Y1862)))</f>
        <v>-0.0104268950318778-0.000752703043666181i</v>
      </c>
      <c r="AA1862" t="str">
        <f t="shared" ref="AA1862:AA1925" si="970">IMDIV(COMPLEX($C$6,0),IMSUM(X1862,Y1862))</f>
        <v>0.144127213776041-13.8260442850232i</v>
      </c>
      <c r="AB1862" t="str">
        <f t="shared" ref="AB1862:AB1925" si="971">IMPRODUCT(COMPLEX($C$119,0),T1862)</f>
        <v>0.628114828545069-0.245295739777376i</v>
      </c>
      <c r="AC1862" t="str">
        <f t="shared" ref="AC1862:AC1925" si="972">IMSUM(COMPLEX(1,0),IMPRODUCT(AB1862,M1862))</f>
        <v>0.889193584492296-0.8332036005168i</v>
      </c>
      <c r="AD1862" t="str">
        <f t="shared" ref="AD1862:AD1925" si="973">IMDIV(AB1862,AC1862)</f>
        <v>0.513772189411+0.205558273780879i</v>
      </c>
      <c r="AE1862" t="str">
        <f t="shared" ref="AE1862:AE1925" si="974">IMPRODUCT(AD1862,AA1862,X1862)</f>
        <v>-0.00520232435096091-0.00253005243436792i</v>
      </c>
      <c r="AF1862" t="str">
        <f t="shared" ref="AF1862:AF1925" si="975">IMSUB(D1862,H1862)</f>
        <v>-6.1480575257771-0.81368150720373i</v>
      </c>
      <c r="AG1862" t="str">
        <f t="shared" ref="AG1862:AG1925" si="976">IMSUM(COMPLEX(1,0),IMPRODUCT(AD1862,AA1862,COMPLEX($C$127,0)))</f>
        <v>1.01055630498925-0.025607194017027i</v>
      </c>
      <c r="AH1862" t="str">
        <f t="shared" ref="AH1862:AH1925" si="977">IMDIV(IMPRODUCT(AE1862,AF1862),AG1862)</f>
        <v>0.0290980628146108+0.0203185737075884i</v>
      </c>
      <c r="AI1862">
        <f t="shared" ref="AI1862:AI1925" si="978">20*LOG10(IMABS(AH1862))</f>
        <v>-28.997874506277284</v>
      </c>
      <c r="AJ1862">
        <f t="shared" ref="AJ1862:AJ1925" si="979">IMARGUMENT(AH1862)*180/PI()</f>
        <v>34.925798061822967</v>
      </c>
      <c r="AK1862"/>
      <c r="AL1862"/>
      <c r="AM1862"/>
      <c r="AN1862"/>
    </row>
    <row r="1863" spans="1:40" x14ac:dyDescent="0.35">
      <c r="A1863"/>
      <c r="B1863">
        <f t="shared" si="945"/>
        <v>172900</v>
      </c>
      <c r="C1863" s="237" t="str">
        <f t="shared" si="948"/>
        <v>-1.07877641948928E-06+0.00597690678317295i</v>
      </c>
      <c r="D1863" s="208" t="str">
        <f t="shared" si="949"/>
        <v>-2.513669472805+0.045822952004326i</v>
      </c>
      <c r="E1863" t="str">
        <f t="shared" si="950"/>
        <v>20500</v>
      </c>
      <c r="F1863" t="str">
        <f t="shared" si="951"/>
        <v>0.327868852459016</v>
      </c>
      <c r="G1863" t="str">
        <f t="shared" si="946"/>
        <v>0.327868852459016</v>
      </c>
      <c r="H1863" t="str">
        <f t="shared" si="952"/>
        <v>3.634626722932+0.859094880264732i</v>
      </c>
      <c r="I1863" t="str">
        <f t="shared" si="953"/>
        <v>678.976712257094i</v>
      </c>
      <c r="J1863" t="str">
        <f t="shared" si="947"/>
        <v>-623.022291065896+148.53837738706i</v>
      </c>
      <c r="K1863" t="str">
        <f t="shared" si="954"/>
        <v>0.245853431580524-1.03119591653123i</v>
      </c>
      <c r="L1863" t="str">
        <f t="shared" si="955"/>
        <v>0.0502435563914044-0.178935826653676i</v>
      </c>
      <c r="M1863" t="str">
        <f t="shared" si="956"/>
        <v>0.296096987971928-1.21013174318491i</v>
      </c>
      <c r="N1863" t="str">
        <f t="shared" si="957"/>
        <v>-2.156632698935i</v>
      </c>
      <c r="O1863" t="str">
        <f t="shared" si="958"/>
        <v>-0.552896482673645-0.833249950163282i</v>
      </c>
      <c r="P1863" t="str">
        <f t="shared" si="959"/>
        <v>1.55289648267365+0.833249950163282i</v>
      </c>
      <c r="Q1863" t="str">
        <f t="shared" si="960"/>
        <v>-1.55289648267365+1.32338274877172i</v>
      </c>
      <c r="R1863" t="str">
        <f t="shared" si="961"/>
        <v>-0.314396472973841-0.804507468920637i</v>
      </c>
      <c r="S1863" t="str">
        <f t="shared" si="962"/>
        <v>0.233545530620416i</v>
      </c>
      <c r="T1863" t="str">
        <f t="shared" si="963"/>
        <v>0.187889123717158-0.073425891105863i</v>
      </c>
      <c r="U1863" t="str">
        <f t="shared" si="964"/>
        <v>0.0000500000000000001-0.000821877546330949i</v>
      </c>
      <c r="V1863" t="str">
        <f t="shared" si="965"/>
        <v>0.00002-0.00920502851890662i</v>
      </c>
      <c r="W1863" t="str">
        <f t="shared" si="966"/>
        <v>0.0000422722183814192-0.000754705914175008i</v>
      </c>
      <c r="X1863" t="str">
        <f t="shared" si="967"/>
        <v>0.0000465694092531788-0.000754198127534609i</v>
      </c>
      <c r="Y1863" t="str">
        <f t="shared" si="968"/>
        <v>0.009+0.86909019168908i</v>
      </c>
      <c r="Z1863" t="str">
        <f t="shared" si="969"/>
        <v>-0.0104148324191857-0.000752072262633626i</v>
      </c>
      <c r="AA1863" t="str">
        <f t="shared" si="970"/>
        <v>0.143960193862295-13.8180355796384i</v>
      </c>
      <c r="AB1863" t="str">
        <f t="shared" si="971"/>
        <v>0.628001231150955-0.245418942302657i</v>
      </c>
      <c r="AC1863" t="str">
        <f t="shared" si="972"/>
        <v>0.888960020527149-0.832632034182048i</v>
      </c>
      <c r="AD1863" t="str">
        <f t="shared" si="973"/>
        <v>0.514053443589819+0.205406787589323i</v>
      </c>
      <c r="AE1863" t="str">
        <f t="shared" si="974"/>
        <v>-0.00519929972199071-0.00252588260694129i</v>
      </c>
      <c r="AF1863" t="str">
        <f t="shared" si="975"/>
        <v>-6.148296195737-0.813271928260406i</v>
      </c>
      <c r="AG1863" t="str">
        <f t="shared" si="976"/>
        <v>1.01054260394802-0.0256065709080799i</v>
      </c>
      <c r="AH1863" t="str">
        <f t="shared" si="977"/>
        <v>0.0290864212812599+0.0202892212189186i</v>
      </c>
      <c r="AI1863">
        <f t="shared" si="978"/>
        <v>-29.004324694875674</v>
      </c>
      <c r="AJ1863">
        <f t="shared" si="979"/>
        <v>34.897684710732484</v>
      </c>
      <c r="AK1863"/>
      <c r="AL1863"/>
      <c r="AM1863"/>
      <c r="AN1863"/>
    </row>
    <row r="1864" spans="1:40" x14ac:dyDescent="0.35">
      <c r="A1864"/>
      <c r="B1864">
        <f t="shared" si="945"/>
        <v>173000</v>
      </c>
      <c r="C1864" s="237" t="str">
        <f t="shared" si="948"/>
        <v>-0.0000010775296396057+0.00597345192398563i</v>
      </c>
      <c r="D1864" s="208" t="str">
        <f t="shared" si="949"/>
        <v>-2.51366946324636+0.0457964647505565i</v>
      </c>
      <c r="E1864" t="str">
        <f t="shared" si="950"/>
        <v>20500</v>
      </c>
      <c r="F1864" t="str">
        <f t="shared" si="951"/>
        <v>0.327868852459016</v>
      </c>
      <c r="G1864" t="str">
        <f t="shared" si="946"/>
        <v>0.327868852459016</v>
      </c>
      <c r="H1864" t="str">
        <f t="shared" si="952"/>
        <v>3.63486502252141+0.858659190475149i</v>
      </c>
      <c r="I1864" t="str">
        <f t="shared" si="953"/>
        <v>679.369411338793i</v>
      </c>
      <c r="J1864" t="str">
        <f t="shared" si="947"/>
        <v>-623.74433010423+148.624287379765i</v>
      </c>
      <c r="K1864" t="str">
        <f t="shared" si="954"/>
        <v>0.245583693715373-1.03066221020531i</v>
      </c>
      <c r="L1864" t="str">
        <f t="shared" si="955"/>
        <v>0.0501897273129774-0.178847501519929i</v>
      </c>
      <c r="M1864" t="str">
        <f t="shared" si="956"/>
        <v>0.29577342102835-1.20950971172524i</v>
      </c>
      <c r="N1864" t="str">
        <f t="shared" si="957"/>
        <v>-2.1578800284312i</v>
      </c>
      <c r="O1864" t="str">
        <f t="shared" si="958"/>
        <v>-0.553935389538033-0.832559658053012i</v>
      </c>
      <c r="P1864" t="str">
        <f t="shared" si="959"/>
        <v>1.55393538953803+0.832559658053012i</v>
      </c>
      <c r="Q1864" t="str">
        <f t="shared" si="960"/>
        <v>-1.55393538953803+1.32532037037819i</v>
      </c>
      <c r="R1864" t="str">
        <f t="shared" si="961"/>
        <v>-0.314372432602944-0.80389690284254i</v>
      </c>
      <c r="S1864" t="str">
        <f t="shared" si="962"/>
        <v>0.23368060611528i</v>
      </c>
      <c r="T1864" t="str">
        <f t="shared" si="963"/>
        <v>0.187855115510441-0.073462740596591i</v>
      </c>
      <c r="U1864" t="str">
        <f t="shared" si="964"/>
        <v>0.0000499999999999998-0.000821402472604742i</v>
      </c>
      <c r="V1864" t="str">
        <f t="shared" si="965"/>
        <v>0.00002-0.00919970769317313i</v>
      </c>
      <c r="W1864" t="str">
        <f t="shared" si="966"/>
        <v>0.0000422722168032618-0.000754269893908781i</v>
      </c>
      <c r="X1864" t="str">
        <f t="shared" si="967"/>
        <v>0.0000465644283624722-0.000753762429096193i</v>
      </c>
      <c r="Y1864" t="str">
        <f t="shared" si="968"/>
        <v>0.009+0.869592846513655i</v>
      </c>
      <c r="Z1864" t="str">
        <f t="shared" si="969"/>
        <v>-0.0104027907368297-0.000751442550116251i</v>
      </c>
      <c r="AA1864" t="str">
        <f t="shared" si="970"/>
        <v>0.143793464305574-13.8100361539364i</v>
      </c>
      <c r="AB1864" t="str">
        <f t="shared" si="971"/>
        <v>0.627887562007872-0.245542108162855i</v>
      </c>
      <c r="AC1864" t="str">
        <f t="shared" si="972"/>
        <v>0.888726887775756-0.832060933457846i</v>
      </c>
      <c r="AD1864" t="str">
        <f t="shared" si="973"/>
        <v>0.514334554278923+0.205254936796869i</v>
      </c>
      <c r="AE1864" t="str">
        <f t="shared" si="974"/>
        <v>-0.00519627744375362-0.00252171702427929i</v>
      </c>
      <c r="AF1864" t="str">
        <f t="shared" si="975"/>
        <v>-6.14853448576777-0.812862725724593i</v>
      </c>
      <c r="AG1864" t="str">
        <f t="shared" si="976"/>
        <v>1.01052890048402-0.0256059413864059i</v>
      </c>
      <c r="AH1864" t="str">
        <f t="shared" si="977"/>
        <v>0.0290747820631481+0.0202598970590599i</v>
      </c>
      <c r="AI1864">
        <f t="shared" si="978"/>
        <v>-29.010773145834001</v>
      </c>
      <c r="AJ1864">
        <f t="shared" si="979"/>
        <v>34.869565004502796</v>
      </c>
      <c r="AK1864"/>
      <c r="AL1864"/>
      <c r="AM1864"/>
      <c r="AN1864"/>
    </row>
    <row r="1865" spans="1:40" x14ac:dyDescent="0.35">
      <c r="A1865"/>
      <c r="B1865">
        <f t="shared" si="945"/>
        <v>173100</v>
      </c>
      <c r="C1865" s="237" t="str">
        <f t="shared" si="948"/>
        <v>-1.07628501989484E-06+0.00597000105654741i</v>
      </c>
      <c r="D1865" s="208" t="str">
        <f t="shared" si="949"/>
        <v>-2.51366945370428+0.0457700081001968i</v>
      </c>
      <c r="E1865" t="str">
        <f t="shared" si="950"/>
        <v>20500</v>
      </c>
      <c r="F1865" t="str">
        <f t="shared" si="951"/>
        <v>0.327868852459016</v>
      </c>
      <c r="G1865" t="str">
        <f t="shared" si="946"/>
        <v>0.327868852459016</v>
      </c>
      <c r="H1865" t="str">
        <f t="shared" si="952"/>
        <v>3.63510294295232+0.858223907245204i</v>
      </c>
      <c r="I1865" t="str">
        <f t="shared" si="953"/>
        <v>679.762110420492i</v>
      </c>
      <c r="J1865" t="str">
        <f t="shared" si="947"/>
        <v>-624.466786626831+148.71019737247i</v>
      </c>
      <c r="K1865" t="str">
        <f t="shared" si="954"/>
        <v>0.245314391634839-1.03012901982661i</v>
      </c>
      <c r="L1865" t="str">
        <f t="shared" si="955"/>
        <v>0.0501359824278645-0.178759254823771i</v>
      </c>
      <c r="M1865" t="str">
        <f t="shared" si="956"/>
        <v>0.295450374062704-1.20888827465038i</v>
      </c>
      <c r="N1865" t="str">
        <f t="shared" si="957"/>
        <v>-2.15912735792741i</v>
      </c>
      <c r="O1865" t="str">
        <f t="shared" si="958"/>
        <v>-0.55497343457276-0.831868070620885i</v>
      </c>
      <c r="P1865" t="str">
        <f t="shared" si="959"/>
        <v>1.55497343457276+0.831868070620885i</v>
      </c>
      <c r="Q1865" t="str">
        <f t="shared" si="960"/>
        <v>-1.55497343457276+1.32725928730653i</v>
      </c>
      <c r="R1865" t="str">
        <f t="shared" si="961"/>
        <v>-0.314348373048751-0.80328695039265i</v>
      </c>
      <c r="S1865" t="str">
        <f t="shared" si="962"/>
        <v>0.233815681610145i</v>
      </c>
      <c r="T1865" t="str">
        <f t="shared" si="963"/>
        <v>0.187821085834592-0.0734995791074338i</v>
      </c>
      <c r="U1865" t="str">
        <f t="shared" si="964"/>
        <v>0.00005-0.000820927947779439i</v>
      </c>
      <c r="V1865" t="str">
        <f t="shared" si="965"/>
        <v>0.00002-0.00919439301512968i</v>
      </c>
      <c r="W1865" t="str">
        <f t="shared" si="966"/>
        <v>0.0000422722152241928-0.000753834377551564i</v>
      </c>
      <c r="X1865" t="str">
        <f t="shared" si="967"/>
        <v>0.0000465594560976469-0.000753327234145637i</v>
      </c>
      <c r="Y1865" t="str">
        <f t="shared" si="968"/>
        <v>0.009+0.870095501338229i</v>
      </c>
      <c r="Z1865" t="str">
        <f t="shared" si="969"/>
        <v>-0.0103907699364047-0.000750813903476783i</v>
      </c>
      <c r="AA1865" t="str">
        <f t="shared" si="970"/>
        <v>0.143627024432774-13.8020459917862i</v>
      </c>
      <c r="AB1865" t="str">
        <f t="shared" si="971"/>
        <v>0.627773821106291-0.245665237323848i</v>
      </c>
      <c r="AC1865" t="str">
        <f t="shared" si="972"/>
        <v>0.888494185382624-0.831490297729394i</v>
      </c>
      <c r="AD1865" t="str">
        <f t="shared" si="973"/>
        <v>0.514615521020778+0.205102721507861i</v>
      </c>
      <c r="AE1865" t="str">
        <f t="shared" si="974"/>
        <v>-0.00519325750968089-0.00251755568064601i</v>
      </c>
      <c r="AF1865" t="str">
        <f t="shared" si="975"/>
        <v>-6.1487723966566-0.812453899145007i</v>
      </c>
      <c r="AG1865" t="str">
        <f t="shared" si="976"/>
        <v>1.01051519460652-0.0256053054401537i</v>
      </c>
      <c r="AH1865" t="str">
        <f t="shared" si="977"/>
        <v>0.0290631451454309+0.0202306011891955i</v>
      </c>
      <c r="AI1865">
        <f t="shared" si="978"/>
        <v>-29.017219863397248</v>
      </c>
      <c r="AJ1865">
        <f t="shared" si="979"/>
        <v>34.841438947820954</v>
      </c>
      <c r="AK1865"/>
      <c r="AL1865"/>
      <c r="AM1865"/>
      <c r="AN1865"/>
    </row>
    <row r="1866" spans="1:40" x14ac:dyDescent="0.35">
      <c r="A1866"/>
      <c r="B1866">
        <f t="shared" si="945"/>
        <v>173200</v>
      </c>
      <c r="C1866" s="237" t="str">
        <f t="shared" si="948"/>
        <v>-1.07504255536929E-06+0.00596655417394418i</v>
      </c>
      <c r="D1866" s="208" t="str">
        <f t="shared" si="949"/>
        <v>-2.51366944417871+0.0457435820002387i</v>
      </c>
      <c r="E1866" t="str">
        <f t="shared" si="950"/>
        <v>20500</v>
      </c>
      <c r="F1866" t="str">
        <f t="shared" si="951"/>
        <v>0.327868852459016</v>
      </c>
      <c r="G1866" t="str">
        <f t="shared" si="946"/>
        <v>0.327868852459016</v>
      </c>
      <c r="H1866" t="str">
        <f t="shared" si="952"/>
        <v>3.63534048501002+0.857789030071136i</v>
      </c>
      <c r="I1866" t="str">
        <f t="shared" si="953"/>
        <v>680.15480950219i</v>
      </c>
      <c r="J1866" t="str">
        <f t="shared" si="947"/>
        <v>-625.189660633697+148.796107365175i</v>
      </c>
      <c r="K1866" t="str">
        <f t="shared" si="954"/>
        <v>0.245045524418276-1.02959634471408i</v>
      </c>
      <c r="L1866" t="str">
        <f t="shared" si="955"/>
        <v>0.0500823215655488-0.178671086477135i</v>
      </c>
      <c r="M1866" t="str">
        <f t="shared" si="956"/>
        <v>0.295127845983825-1.20826743119121i</v>
      </c>
      <c r="N1866" t="str">
        <f t="shared" si="957"/>
        <v>-2.16037468742361i</v>
      </c>
      <c r="O1866" t="str">
        <f t="shared" si="958"/>
        <v>-0.556010616162789-0.831175188942906i</v>
      </c>
      <c r="P1866" t="str">
        <f t="shared" si="959"/>
        <v>1.55601061616279+0.831175188942906i</v>
      </c>
      <c r="Q1866" t="str">
        <f t="shared" si="960"/>
        <v>-1.55601061616279+1.3291994984807i</v>
      </c>
      <c r="R1866" t="str">
        <f t="shared" si="961"/>
        <v>-0.314324294300803-0.80267761049592i</v>
      </c>
      <c r="S1866" t="str">
        <f t="shared" si="962"/>
        <v>0.233950757105009i</v>
      </c>
      <c r="T1866" t="str">
        <f t="shared" si="963"/>
        <v>0.18778703468676-0.0735364066281705i</v>
      </c>
      <c r="U1866" t="str">
        <f t="shared" si="964"/>
        <v>0.0000500000000000002-0.000820453970904281i</v>
      </c>
      <c r="V1866" t="str">
        <f t="shared" si="965"/>
        <v>0.00002-0.00918908447412794i</v>
      </c>
      <c r="W1866" t="str">
        <f t="shared" si="966"/>
        <v>0.0000422722136442112-0.000753399364230524i</v>
      </c>
      <c r="X1866" t="str">
        <f t="shared" si="967"/>
        <v>0.0000465544924387856-0.00075289254181095i</v>
      </c>
      <c r="Y1866" t="str">
        <f t="shared" si="968"/>
        <v>0.009+0.870598156162803i</v>
      </c>
      <c r="Z1866" t="str">
        <f t="shared" si="969"/>
        <v>-0.0103787699696447-0.000750186320086272i</v>
      </c>
      <c r="AA1866" t="str">
        <f t="shared" si="970"/>
        <v>0.143460873572737-13.7940650770937i</v>
      </c>
      <c r="AB1866" t="str">
        <f t="shared" si="971"/>
        <v>0.627660008436683-0.245788329751474i</v>
      </c>
      <c r="AC1866" t="str">
        <f t="shared" si="972"/>
        <v>0.888261912494516-0.830920126382759i</v>
      </c>
      <c r="AD1866" t="str">
        <f t="shared" si="973"/>
        <v>0.514896343357841+0.204950141827192i</v>
      </c>
      <c r="AE1866" t="str">
        <f t="shared" si="974"/>
        <v>-0.00519023991322374-0.00251339857031998i</v>
      </c>
      <c r="AF1866" t="str">
        <f t="shared" si="975"/>
        <v>-6.14900992918873-0.812045448070897i</v>
      </c>
      <c r="AG1866" t="str">
        <f t="shared" si="976"/>
        <v>1.01050148632477-0.0256046630574979i</v>
      </c>
      <c r="AH1866" t="str">
        <f t="shared" si="977"/>
        <v>0.0290515105133113+0.0202013335706063i</v>
      </c>
      <c r="AI1866">
        <f t="shared" si="978"/>
        <v>-29.023664851805528</v>
      </c>
      <c r="AJ1866">
        <f t="shared" si="979"/>
        <v>34.813306545362188</v>
      </c>
      <c r="AK1866"/>
      <c r="AL1866"/>
      <c r="AM1866"/>
      <c r="AN1866"/>
    </row>
    <row r="1867" spans="1:40" x14ac:dyDescent="0.35">
      <c r="A1867"/>
      <c r="B1867">
        <f t="shared" si="945"/>
        <v>173300</v>
      </c>
      <c r="C1867" s="237" t="str">
        <f t="shared" si="948"/>
        <v>-1.07380224105601E-06+0.00596311126927773i</v>
      </c>
      <c r="D1867" s="208" t="str">
        <f t="shared" si="949"/>
        <v>-2.51366943466964+0.0457171863977959i</v>
      </c>
      <c r="E1867" t="str">
        <f t="shared" si="950"/>
        <v>20500</v>
      </c>
      <c r="F1867" t="str">
        <f t="shared" si="951"/>
        <v>0.327868852459016</v>
      </c>
      <c r="G1867" t="str">
        <f t="shared" si="946"/>
        <v>0.327868852459016</v>
      </c>
      <c r="H1867" t="str">
        <f t="shared" si="952"/>
        <v>3.63557764947788+0.85735455844987i</v>
      </c>
      <c r="I1867" t="str">
        <f t="shared" si="953"/>
        <v>680.547508583889i</v>
      </c>
      <c r="J1867" t="str">
        <f t="shared" si="947"/>
        <v>-625.91295212483+148.88201735788i</v>
      </c>
      <c r="K1867" t="str">
        <f t="shared" si="954"/>
        <v>0.244777091147418-1.02906418418772i</v>
      </c>
      <c r="L1867" t="str">
        <f t="shared" si="955"/>
        <v>0.0500287445559318-0.178582996392043i</v>
      </c>
      <c r="M1867" t="str">
        <f t="shared" si="956"/>
        <v>0.29480583570335-1.20764718057976i</v>
      </c>
      <c r="N1867" t="str">
        <f t="shared" si="957"/>
        <v>-2.16162201691981i</v>
      </c>
      <c r="O1867" t="str">
        <f t="shared" si="958"/>
        <v>-0.557046932694448-0.830481014097076i</v>
      </c>
      <c r="P1867" t="str">
        <f t="shared" si="959"/>
        <v>1.55704693269445+0.830481014097076i</v>
      </c>
      <c r="Q1867" t="str">
        <f t="shared" si="960"/>
        <v>-1.55704693269445+1.33114100282273i</v>
      </c>
      <c r="R1867" t="str">
        <f t="shared" si="961"/>
        <v>-0.314300196348623-0.802068882079764i</v>
      </c>
      <c r="S1867" t="str">
        <f t="shared" si="962"/>
        <v>0.234085832599873i</v>
      </c>
      <c r="T1867" t="str">
        <f t="shared" si="963"/>
        <v>0.187752962064091-0.073573223148571i</v>
      </c>
      <c r="U1867" t="str">
        <f t="shared" si="964"/>
        <v>0.00005-0.000819980541030702i</v>
      </c>
      <c r="V1867" t="str">
        <f t="shared" si="965"/>
        <v>0.00002-0.00918378205954389i</v>
      </c>
      <c r="W1867" t="str">
        <f t="shared" si="966"/>
        <v>0.0000422722120633171-0.000752964853074845i</v>
      </c>
      <c r="X1867" t="str">
        <f t="shared" si="967"/>
        <v>0.0000465495373660289-0.000752458351222156i</v>
      </c>
      <c r="Y1867" t="str">
        <f t="shared" si="968"/>
        <v>0.009+0.871100810987378i</v>
      </c>
      <c r="Z1867" t="str">
        <f t="shared" si="969"/>
        <v>-0.0103667907884236-0.000749559797324111i</v>
      </c>
      <c r="AA1867" t="str">
        <f t="shared" si="970"/>
        <v>0.14329501105625-13.7860933938023i</v>
      </c>
      <c r="AB1867" t="str">
        <f t="shared" si="971"/>
        <v>0.627546123989508-0.24591138541154i</v>
      </c>
      <c r="AC1867" t="str">
        <f t="shared" si="972"/>
        <v>0.888030068260416-0.830350418804903i</v>
      </c>
      <c r="AD1867" t="str">
        <f t="shared" si="973"/>
        <v>0.515177020832553+0.204797197860309i</v>
      </c>
      <c r="AE1867" t="str">
        <f t="shared" si="974"/>
        <v>-0.00518722464785371-0.00250924568759451i</v>
      </c>
      <c r="AF1867" t="str">
        <f t="shared" si="975"/>
        <v>-6.14924708414752-0.811637372052074i</v>
      </c>
      <c r="AG1867" t="str">
        <f t="shared" si="976"/>
        <v>1.01048777564806-0.0256040142266404i</v>
      </c>
      <c r="AH1867" t="str">
        <f t="shared" si="977"/>
        <v>0.0290398781520414+0.0201720941646721i</v>
      </c>
      <c r="AI1867">
        <f t="shared" si="978"/>
        <v>-29.030108115293537</v>
      </c>
      <c r="AJ1867">
        <f t="shared" si="979"/>
        <v>34.785167801790294</v>
      </c>
      <c r="AK1867"/>
      <c r="AL1867"/>
      <c r="AM1867"/>
      <c r="AN1867"/>
    </row>
    <row r="1868" spans="1:40" x14ac:dyDescent="0.35">
      <c r="A1868"/>
      <c r="B1868">
        <f t="shared" si="945"/>
        <v>173400</v>
      </c>
      <c r="C1868" s="237" t="str">
        <f t="shared" si="948"/>
        <v>-1.07256407199635E-06+0.00595967233566593i</v>
      </c>
      <c r="D1868" s="208" t="str">
        <f t="shared" si="949"/>
        <v>-2.51366942517701+0.0456908212401055i</v>
      </c>
      <c r="E1868" t="str">
        <f t="shared" si="950"/>
        <v>20500</v>
      </c>
      <c r="F1868" t="str">
        <f t="shared" si="951"/>
        <v>0.327868852459016</v>
      </c>
      <c r="G1868" t="str">
        <f t="shared" si="946"/>
        <v>0.327868852459016</v>
      </c>
      <c r="H1868" t="str">
        <f t="shared" si="952"/>
        <v>3.63581443713724+0.856920491878954i</v>
      </c>
      <c r="I1868" t="str">
        <f t="shared" si="953"/>
        <v>680.940207665588i</v>
      </c>
      <c r="J1868" t="str">
        <f t="shared" si="947"/>
        <v>-626.636661100229+148.967927350586i</v>
      </c>
      <c r="K1868" t="str">
        <f t="shared" si="954"/>
        <v>0.244509090906374-1.02853253756853i</v>
      </c>
      <c r="L1868" t="str">
        <f t="shared" si="955"/>
        <v>0.049975251229331-0.178494984480602i</v>
      </c>
      <c r="M1868" t="str">
        <f t="shared" si="956"/>
        <v>0.294484342135705-1.20702752204913i</v>
      </c>
      <c r="N1868" t="str">
        <f t="shared" si="957"/>
        <v>-2.16286934641601i</v>
      </c>
      <c r="O1868" t="str">
        <f t="shared" si="958"/>
        <v>-0.558082382555404-0.829785547163413i</v>
      </c>
      <c r="P1868" t="str">
        <f t="shared" si="959"/>
        <v>1.5580823825554+0.829785547163413i</v>
      </c>
      <c r="Q1868" t="str">
        <f t="shared" si="960"/>
        <v>-1.5580823825554+1.3330837992526i</v>
      </c>
      <c r="R1868" t="str">
        <f t="shared" si="961"/>
        <v>-0.314276079181731-0.801460764074075i</v>
      </c>
      <c r="S1868" t="str">
        <f t="shared" si="962"/>
        <v>0.234220908094738i</v>
      </c>
      <c r="T1868" t="str">
        <f t="shared" si="963"/>
        <v>0.187718867963732-0.0736100286583988i</v>
      </c>
      <c r="U1868" t="str">
        <f t="shared" si="964"/>
        <v>0.0000500000000000002-0.000819507657212348i</v>
      </c>
      <c r="V1868" t="str">
        <f t="shared" si="965"/>
        <v>0.00002-0.00917848576077828i</v>
      </c>
      <c r="W1868" t="str">
        <f t="shared" si="966"/>
        <v>0.0000422722104815109-0.00075253084321575i</v>
      </c>
      <c r="X1868" t="str">
        <f t="shared" si="967"/>
        <v>0.0000465445908595755-0.000752024661511313i</v>
      </c>
      <c r="Y1868" t="str">
        <f t="shared" si="968"/>
        <v>0.009+0.871603465811952i</v>
      </c>
      <c r="Z1868" t="str">
        <f t="shared" si="969"/>
        <v>-0.0103548323447543-0.000748934332578006i</v>
      </c>
      <c r="AA1868" t="str">
        <f t="shared" si="970"/>
        <v>0.14312943621604-13.7781309258926i</v>
      </c>
      <c r="AB1868" t="str">
        <f t="shared" si="971"/>
        <v>0.627432167755231-0.246034404269831i</v>
      </c>
      <c r="AC1868" t="str">
        <f t="shared" si="972"/>
        <v>0.887798651831531-0.829781174383662i</v>
      </c>
      <c r="AD1868" t="str">
        <f t="shared" si="973"/>
        <v>0.515457552987362+0.204643889713213i</v>
      </c>
      <c r="AE1868" t="str">
        <f t="shared" si="974"/>
        <v>-0.00518421170706291-0.00250509702677759i</v>
      </c>
      <c r="AF1868" t="str">
        <f t="shared" si="975"/>
        <v>-6.14948386231425-0.811229670638849i</v>
      </c>
      <c r="AG1868" t="str">
        <f t="shared" si="976"/>
        <v>1.01047406258567-0.0256033589358102i</v>
      </c>
      <c r="AH1868" t="str">
        <f t="shared" si="977"/>
        <v>0.0290282480469246+0.0201428829328713i</v>
      </c>
      <c r="AI1868">
        <f t="shared" si="978"/>
        <v>-29.036549658090074</v>
      </c>
      <c r="AJ1868">
        <f t="shared" si="979"/>
        <v>34.757022721755462</v>
      </c>
      <c r="AK1868"/>
      <c r="AL1868"/>
      <c r="AM1868"/>
      <c r="AN1868"/>
    </row>
    <row r="1869" spans="1:40" x14ac:dyDescent="0.35">
      <c r="A1869"/>
      <c r="B1869">
        <f t="shared" si="945"/>
        <v>173500</v>
      </c>
      <c r="C1869" s="237" t="str">
        <f t="shared" si="948"/>
        <v>-1.07132804324589E-06+0.00595623736624235i</v>
      </c>
      <c r="D1869" s="208" t="str">
        <f t="shared" si="949"/>
        <v>-2.51366941570079+0.0456644864745247i</v>
      </c>
      <c r="E1869" t="str">
        <f t="shared" si="950"/>
        <v>20500</v>
      </c>
      <c r="F1869" t="str">
        <f t="shared" si="951"/>
        <v>0.327868852459016</v>
      </c>
      <c r="G1869" t="str">
        <f t="shared" si="946"/>
        <v>0.327868852459016</v>
      </c>
      <c r="H1869" t="str">
        <f t="shared" si="952"/>
        <v>3.63605084876748+0.85648682985662i</v>
      </c>
      <c r="I1869" t="str">
        <f t="shared" si="953"/>
        <v>681.332906747286i</v>
      </c>
      <c r="J1869" t="str">
        <f t="shared" si="947"/>
        <v>-627.360787559894+149.05383734329i</v>
      </c>
      <c r="K1869" t="str">
        <f t="shared" si="954"/>
        <v>0.244241522781612-1.02800140417853i</v>
      </c>
      <c r="L1869" t="str">
        <f t="shared" si="955"/>
        <v>0.0499218414164799-0.178407050655006i</v>
      </c>
      <c r="M1869" t="str">
        <f t="shared" si="956"/>
        <v>0.294163364198092-1.20640845483354i</v>
      </c>
      <c r="N1869" t="str">
        <f t="shared" si="957"/>
        <v>-2.16411667591222i</v>
      </c>
      <c r="O1869" t="str">
        <f t="shared" si="958"/>
        <v>-0.559116964134681-0.82908878922394i</v>
      </c>
      <c r="P1869" t="str">
        <f t="shared" si="959"/>
        <v>1.55911696413468+0.82908878922394i</v>
      </c>
      <c r="Q1869" t="str">
        <f t="shared" si="960"/>
        <v>-1.55911696413468+1.33502788668828i</v>
      </c>
      <c r="R1869" t="str">
        <f t="shared" si="961"/>
        <v>-0.314251942789652-0.800853255411206i</v>
      </c>
      <c r="S1869" t="str">
        <f t="shared" si="962"/>
        <v>0.234355983589602i</v>
      </c>
      <c r="T1869" t="str">
        <f t="shared" si="963"/>
        <v>0.187684752382828-0.0736468231474122i</v>
      </c>
      <c r="U1869" t="str">
        <f t="shared" si="964"/>
        <v>0.0000499999999999999-0.000819035318505017i</v>
      </c>
      <c r="V1869" t="str">
        <f t="shared" si="965"/>
        <v>0.00002-0.0091731955672562i</v>
      </c>
      <c r="W1869" t="str">
        <f t="shared" si="966"/>
        <v>0.000042272208898792-0.000752097333786427i</v>
      </c>
      <c r="X1869" t="str">
        <f t="shared" si="967"/>
        <v>0.0000465396528996806-0.000751591471812455i</v>
      </c>
      <c r="Y1869" t="str">
        <f t="shared" si="968"/>
        <v>0.009+0.872106120636526i</v>
      </c>
      <c r="Z1869" t="str">
        <f t="shared" si="969"/>
        <v>-0.0103428945907878-0.000748309923243922i</v>
      </c>
      <c r="AA1869" t="str">
        <f t="shared" si="970"/>
        <v>0.142964148386761-13.7701776573821i</v>
      </c>
      <c r="AB1869" t="str">
        <f t="shared" si="971"/>
        <v>0.627318139724309-0.246157386292115i</v>
      </c>
      <c r="AC1869" t="str">
        <f t="shared" si="972"/>
        <v>0.887567662361258-0.829212392507752i</v>
      </c>
      <c r="AD1869" t="str">
        <f t="shared" si="973"/>
        <v>0.515737939364723+0.204490217492456i</v>
      </c>
      <c r="AE1869" t="str">
        <f t="shared" si="974"/>
        <v>-0.00518120108436352-0.00250095258219173i</v>
      </c>
      <c r="AF1869" t="str">
        <f t="shared" si="975"/>
        <v>-6.14972026446827-0.810822343382095i</v>
      </c>
      <c r="AG1869" t="str">
        <f t="shared" si="976"/>
        <v>1.01046034714688-0.0256026971732639i</v>
      </c>
      <c r="AH1869" t="str">
        <f t="shared" si="977"/>
        <v>0.0290166201833135+0.0201136998367803i</v>
      </c>
      <c r="AI1869">
        <f t="shared" si="978"/>
        <v>-29.042989484418516</v>
      </c>
      <c r="AJ1869">
        <f t="shared" si="979"/>
        <v>34.728871309895709</v>
      </c>
      <c r="AK1869"/>
      <c r="AL1869"/>
      <c r="AM1869"/>
      <c r="AN1869"/>
    </row>
    <row r="1870" spans="1:40" x14ac:dyDescent="0.35">
      <c r="A1870"/>
      <c r="B1870">
        <f t="shared" si="945"/>
        <v>173600</v>
      </c>
      <c r="C1870" s="237" t="str">
        <f t="shared" si="948"/>
        <v>-1.07009414987445E-06+0.00595280635415643i</v>
      </c>
      <c r="D1870" s="208" t="str">
        <f t="shared" si="949"/>
        <v>-2.51366940624094+0.0456381820485326i</v>
      </c>
      <c r="E1870" t="str">
        <f t="shared" si="950"/>
        <v>20500</v>
      </c>
      <c r="F1870" t="str">
        <f t="shared" si="951"/>
        <v>0.327868852459016</v>
      </c>
      <c r="G1870" t="str">
        <f t="shared" si="946"/>
        <v>0.327868852459016</v>
      </c>
      <c r="H1870" t="str">
        <f t="shared" si="952"/>
        <v>3.63628688514603+0.856053571881737i</v>
      </c>
      <c r="I1870" t="str">
        <f t="shared" si="953"/>
        <v>681.725605828985i</v>
      </c>
      <c r="J1870" t="str">
        <f t="shared" si="947"/>
        <v>-628.085331503825+149.139747335995i</v>
      </c>
      <c r="K1870" t="str">
        <f t="shared" si="954"/>
        <v>0.24397438586197-1.02747078334076i</v>
      </c>
      <c r="L1870" t="str">
        <f t="shared" si="955"/>
        <v>0.0498685149485259-0.178319194827534i</v>
      </c>
      <c r="M1870" t="str">
        <f t="shared" si="956"/>
        <v>0.293842900810496-1.20578997816829i</v>
      </c>
      <c r="N1870" t="str">
        <f t="shared" si="957"/>
        <v>-2.16536400540842i</v>
      </c>
      <c r="O1870" t="str">
        <f t="shared" si="958"/>
        <v>-0.560150675822628-0.828390741362705i</v>
      </c>
      <c r="P1870" t="str">
        <f t="shared" si="959"/>
        <v>1.56015067582263+0.828390741362705i</v>
      </c>
      <c r="Q1870" t="str">
        <f t="shared" si="960"/>
        <v>-1.56015067582263+1.33697326404571i</v>
      </c>
      <c r="R1870" t="str">
        <f t="shared" si="961"/>
        <v>-0.314227787161881-0.800246355025984i</v>
      </c>
      <c r="S1870" t="str">
        <f t="shared" si="962"/>
        <v>0.234491059084467i</v>
      </c>
      <c r="T1870" t="str">
        <f t="shared" si="963"/>
        <v>0.187650615318527-0.073683606605358i</v>
      </c>
      <c r="U1870" t="str">
        <f t="shared" si="964"/>
        <v>0.0000500000000000001-0.000818563523966711i</v>
      </c>
      <c r="V1870" t="str">
        <f t="shared" si="965"/>
        <v>0.00002-0.00916791146842712i</v>
      </c>
      <c r="W1870" t="str">
        <f t="shared" si="966"/>
        <v>0.0000422722073151612-0.000751664323922092i</v>
      </c>
      <c r="X1870" t="str">
        <f t="shared" si="967"/>
        <v>0.0000465347234666569-0.000751158781261626i</v>
      </c>
      <c r="Y1870" t="str">
        <f t="shared" si="968"/>
        <v>0.009+0.872608775461101i</v>
      </c>
      <c r="Z1870" t="str">
        <f t="shared" si="969"/>
        <v>-0.0103309774788134-0.000747686566726067i</v>
      </c>
      <c r="AA1870" t="str">
        <f t="shared" si="970"/>
        <v>0.142799146904994-13.7622335723256i</v>
      </c>
      <c r="AB1870" t="str">
        <f t="shared" si="971"/>
        <v>0.62720403988721-0.246280331444123i</v>
      </c>
      <c r="AC1870" t="str">
        <f t="shared" si="972"/>
        <v>0.887337099005232-0.828644072566774i</v>
      </c>
      <c r="AD1870" t="str">
        <f t="shared" si="973"/>
        <v>0.516018179507078+0.204336181305145i</v>
      </c>
      <c r="AE1870" t="str">
        <f t="shared" si="974"/>
        <v>-0.00517819277328797-0.00249681234817407i</v>
      </c>
      <c r="AF1870" t="str">
        <f t="shared" si="975"/>
        <v>-6.14995629138697-0.810415389833204i</v>
      </c>
      <c r="AG1870" t="str">
        <f t="shared" si="976"/>
        <v>1.01044662934099-0.025602028927285i</v>
      </c>
      <c r="AH1870" t="str">
        <f t="shared" si="977"/>
        <v>0.0290049945466094+0.0200845448380736i</v>
      </c>
      <c r="AI1870">
        <f t="shared" si="978"/>
        <v>-29.049427598496855</v>
      </c>
      <c r="AJ1870">
        <f t="shared" si="979"/>
        <v>34.700713570837728</v>
      </c>
      <c r="AK1870"/>
      <c r="AL1870"/>
      <c r="AM1870"/>
      <c r="AN1870"/>
    </row>
    <row r="1871" spans="1:40" x14ac:dyDescent="0.35">
      <c r="A1871"/>
      <c r="B1871">
        <f t="shared" si="945"/>
        <v>173700</v>
      </c>
      <c r="C1871" s="237" t="str">
        <f t="shared" si="948"/>
        <v>-1.06886238696604E-06+0.00594937929257333i</v>
      </c>
      <c r="D1871" s="208" t="str">
        <f t="shared" si="949"/>
        <v>-2.51366939679742+0.0456119079097289i</v>
      </c>
      <c r="E1871" t="str">
        <f t="shared" si="950"/>
        <v>20500</v>
      </c>
      <c r="F1871" t="str">
        <f t="shared" si="951"/>
        <v>0.327868852459016</v>
      </c>
      <c r="G1871" t="str">
        <f t="shared" si="946"/>
        <v>0.327868852459016</v>
      </c>
      <c r="H1871" t="str">
        <f t="shared" si="952"/>
        <v>3.63652254704835+0.85562071745384i</v>
      </c>
      <c r="I1871" t="str">
        <f t="shared" si="953"/>
        <v>682.118304910684i</v>
      </c>
      <c r="J1871" t="str">
        <f t="shared" si="947"/>
        <v>-628.810292932022+149.225657328701i</v>
      </c>
      <c r="K1871" t="str">
        <f t="shared" si="954"/>
        <v>0.243707679238633-1.02694067437929i</v>
      </c>
      <c r="L1871" t="str">
        <f t="shared" si="955"/>
        <v>0.049815271657029-0.178231416910554i</v>
      </c>
      <c r="M1871" t="str">
        <f t="shared" si="956"/>
        <v>0.293522950895662-1.20517209128984i</v>
      </c>
      <c r="N1871" t="str">
        <f t="shared" si="957"/>
        <v>-2.16661133490462i</v>
      </c>
      <c r="O1871" t="str">
        <f t="shared" si="958"/>
        <v>-0.561183516010975-0.827691404665749i</v>
      </c>
      <c r="P1871" t="str">
        <f t="shared" si="959"/>
        <v>1.56118351601098+0.827691404665749i</v>
      </c>
      <c r="Q1871" t="str">
        <f t="shared" si="960"/>
        <v>-1.56118351601098+1.33891993023887i</v>
      </c>
      <c r="R1871" t="str">
        <f t="shared" si="961"/>
        <v>-0.314203612287905-0.799640061855669i</v>
      </c>
      <c r="S1871" t="str">
        <f t="shared" si="962"/>
        <v>0.234626134579331i</v>
      </c>
      <c r="T1871" t="str">
        <f t="shared" si="963"/>
        <v>0.187616456767973-0.0737203790219739i</v>
      </c>
      <c r="U1871" t="str">
        <f t="shared" si="964"/>
        <v>0.0000499999999999998-0.000818092272657572i</v>
      </c>
      <c r="V1871" t="str">
        <f t="shared" si="965"/>
        <v>0.00002-0.00916263345376488i</v>
      </c>
      <c r="W1871" t="str">
        <f t="shared" si="966"/>
        <v>0.0000422722057306178-0.000751231812759925i</v>
      </c>
      <c r="X1871" t="str">
        <f t="shared" si="967"/>
        <v>0.0000465298025408719-0.000750726588996834i</v>
      </c>
      <c r="Y1871" t="str">
        <f t="shared" si="968"/>
        <v>0.009+0.873111430285675i</v>
      </c>
      <c r="Z1871" t="str">
        <f t="shared" si="969"/>
        <v>-0.0103190809612575-0.000747064260436829i</v>
      </c>
      <c r="AA1871" t="str">
        <f t="shared" si="970"/>
        <v>0.142634431109233-13.7542986548143i</v>
      </c>
      <c r="AB1871" t="str">
        <f t="shared" si="971"/>
        <v>0.627089868234387-0.246403239691553i</v>
      </c>
      <c r="AC1871" t="str">
        <f t="shared" si="972"/>
        <v>0.887106960921268-0.828076213951222i</v>
      </c>
      <c r="AD1871" t="str">
        <f t="shared" si="973"/>
        <v>0.51629827295686+0.20418178125895i</v>
      </c>
      <c r="AE1871" t="str">
        <f t="shared" si="974"/>
        <v>-0.00517518676738834-0.00249267631907619i</v>
      </c>
      <c r="AF1871" t="str">
        <f t="shared" si="975"/>
        <v>-6.15019194384577-0.810008809544111i</v>
      </c>
      <c r="AG1871" t="str">
        <f t="shared" si="976"/>
        <v>1.01043290917731-0.0256013541861827i</v>
      </c>
      <c r="AH1871" t="str">
        <f t="shared" si="977"/>
        <v>0.0289933711222607+0.0200554178985224i</v>
      </c>
      <c r="AI1871">
        <f t="shared" si="978"/>
        <v>-29.055864004538133</v>
      </c>
      <c r="AJ1871">
        <f t="shared" si="979"/>
        <v>34.67254950919677</v>
      </c>
      <c r="AK1871"/>
      <c r="AL1871"/>
      <c r="AM1871"/>
      <c r="AN1871"/>
    </row>
    <row r="1872" spans="1:40" x14ac:dyDescent="0.35">
      <c r="A1872"/>
      <c r="B1872">
        <f t="shared" si="945"/>
        <v>173800</v>
      </c>
      <c r="C1872" s="237" t="str">
        <f t="shared" si="948"/>
        <v>-1.06763274961886E-06+0.00594595617467413i</v>
      </c>
      <c r="D1872" s="208" t="str">
        <f t="shared" si="949"/>
        <v>-2.51366938737021+0.045585664005835i</v>
      </c>
      <c r="E1872" t="str">
        <f t="shared" si="950"/>
        <v>20500</v>
      </c>
      <c r="F1872" t="str">
        <f t="shared" si="951"/>
        <v>0.327868852459016</v>
      </c>
      <c r="G1872" t="str">
        <f t="shared" si="946"/>
        <v>0.327868852459016</v>
      </c>
      <c r="H1872" t="str">
        <f t="shared" si="952"/>
        <v>3.63675783524797+0.855188266073128i</v>
      </c>
      <c r="I1872" t="str">
        <f t="shared" si="953"/>
        <v>682.511003992383i</v>
      </c>
      <c r="J1872" t="str">
        <f t="shared" si="947"/>
        <v>-629.535671844486+149.311567321406i</v>
      </c>
      <c r="K1872" t="str">
        <f t="shared" si="954"/>
        <v>0.243441402005127-1.02641107661918i</v>
      </c>
      <c r="L1872" t="str">
        <f t="shared" si="955"/>
        <v>0.0497621113739618-0.178143716816519i</v>
      </c>
      <c r="M1872" t="str">
        <f t="shared" si="956"/>
        <v>0.293203513379089-1.2045547934357i</v>
      </c>
      <c r="N1872" t="str">
        <f t="shared" si="957"/>
        <v>-2.16785866440083i</v>
      </c>
      <c r="O1872" t="str">
        <f t="shared" si="958"/>
        <v>-0.562215483092803-0.826990780221113i</v>
      </c>
      <c r="P1872" t="str">
        <f t="shared" si="959"/>
        <v>1.5622154830928+0.826990780221113i</v>
      </c>
      <c r="Q1872" t="str">
        <f t="shared" si="960"/>
        <v>-1.5622154830928+1.34086788417972i</v>
      </c>
      <c r="R1872" t="str">
        <f t="shared" si="961"/>
        <v>-0.314179418157201-0.799034374839968i</v>
      </c>
      <c r="S1872" t="str">
        <f t="shared" si="962"/>
        <v>0.234761210074196i</v>
      </c>
      <c r="T1872" t="str">
        <f t="shared" si="963"/>
        <v>0.18758227672831-0.0737571403869913i</v>
      </c>
      <c r="U1872" t="str">
        <f t="shared" si="964"/>
        <v>0.00005-0.000817621563639936i</v>
      </c>
      <c r="V1872" t="str">
        <f t="shared" si="965"/>
        <v>0.00002-0.0091573615127673i</v>
      </c>
      <c r="W1872" t="str">
        <f t="shared" si="966"/>
        <v>0.0000422722041451623-0.000750799799439116i</v>
      </c>
      <c r="X1872" t="str">
        <f t="shared" si="967"/>
        <v>0.0000465248901027521-0.000750294894158109i</v>
      </c>
      <c r="Y1872" t="str">
        <f t="shared" si="968"/>
        <v>0.009+0.87361408511025i</v>
      </c>
      <c r="Z1872" t="str">
        <f t="shared" si="969"/>
        <v>-0.0103072049906838-0.000746443001796806i</v>
      </c>
      <c r="AA1872" t="str">
        <f t="shared" si="970"/>
        <v>0.142470000339885-13.7463728889766i</v>
      </c>
      <c r="AB1872" t="str">
        <f t="shared" si="971"/>
        <v>0.626975624756294-0.246526111000083i</v>
      </c>
      <c r="AC1872" t="str">
        <f t="shared" si="972"/>
        <v>0.886877247269383-0.827508816052444i</v>
      </c>
      <c r="AD1872" t="str">
        <f t="shared" si="973"/>
        <v>0.516578219256512+0.204027017462082i</v>
      </c>
      <c r="AE1872" t="str">
        <f t="shared" si="974"/>
        <v>-0.00517218306023725-0.00248854448926419i</v>
      </c>
      <c r="AF1872" t="str">
        <f t="shared" si="975"/>
        <v>-6.15042722261818-0.809602602067293i</v>
      </c>
      <c r="AG1872" t="str">
        <f t="shared" si="976"/>
        <v>1.01041918666513-0.0256006729382944i</v>
      </c>
      <c r="AH1872" t="str">
        <f t="shared" si="977"/>
        <v>0.0289817498957683+0.0200263189799964i</v>
      </c>
      <c r="AI1872">
        <f t="shared" si="978"/>
        <v>-29.062298706749068</v>
      </c>
      <c r="AJ1872">
        <f t="shared" si="979"/>
        <v>34.644379129574304</v>
      </c>
      <c r="AK1872"/>
      <c r="AL1872"/>
      <c r="AM1872"/>
      <c r="AN1872"/>
    </row>
    <row r="1873" spans="1:40" x14ac:dyDescent="0.35">
      <c r="A1873"/>
      <c r="B1873">
        <f t="shared" si="945"/>
        <v>173900</v>
      </c>
      <c r="C1873" s="237" t="str">
        <f t="shared" si="948"/>
        <v>-1.06640523294513E-06+0.00594253699365539i</v>
      </c>
      <c r="D1873" s="208" t="str">
        <f t="shared" si="949"/>
        <v>-2.51366937795924+0.0455594502846913i</v>
      </c>
      <c r="E1873" t="str">
        <f t="shared" si="950"/>
        <v>20500</v>
      </c>
      <c r="F1873" t="str">
        <f t="shared" si="951"/>
        <v>0.327868852459016</v>
      </c>
      <c r="G1873" t="str">
        <f t="shared" si="946"/>
        <v>0.327868852459016</v>
      </c>
      <c r="H1873" t="str">
        <f t="shared" si="952"/>
        <v>3.63699275051644+0.854756217240424i</v>
      </c>
      <c r="I1873" t="str">
        <f t="shared" si="953"/>
        <v>682.903703074081i</v>
      </c>
      <c r="J1873" t="str">
        <f t="shared" si="947"/>
        <v>-630.261468241216+149.39747731411i</v>
      </c>
      <c r="K1873" t="str">
        <f t="shared" si="954"/>
        <v>0.24317555325732-1.02588198938653i</v>
      </c>
      <c r="L1873" t="str">
        <f t="shared" si="955"/>
        <v>0.0497090339317075-0.178056094457969i</v>
      </c>
      <c r="M1873" t="str">
        <f t="shared" si="956"/>
        <v>0.292884587189027-1.2039380838445i</v>
      </c>
      <c r="N1873" t="str">
        <f t="shared" si="957"/>
        <v>-2.16910599389703i</v>
      </c>
      <c r="O1873" t="str">
        <f t="shared" si="958"/>
        <v>-0.563246575462531-0.826288869118864i</v>
      </c>
      <c r="P1873" t="str">
        <f t="shared" si="959"/>
        <v>1.56324657546253+0.826288869118864i</v>
      </c>
      <c r="Q1873" t="str">
        <f t="shared" si="960"/>
        <v>-1.56324657546253+1.34281712477817i</v>
      </c>
      <c r="R1873" t="str">
        <f t="shared" si="961"/>
        <v>-0.314155204759254-0.798429292921038i</v>
      </c>
      <c r="S1873" t="str">
        <f t="shared" si="962"/>
        <v>0.23489628556906i</v>
      </c>
      <c r="T1873" t="str">
        <f t="shared" si="963"/>
        <v>0.187548075196683-0.0737938906901363i</v>
      </c>
      <c r="U1873" t="str">
        <f t="shared" si="964"/>
        <v>0.0000500000000000002-0.000817151395978271i</v>
      </c>
      <c r="V1873" t="str">
        <f t="shared" si="965"/>
        <v>0.00002-0.00915209563495661i</v>
      </c>
      <c r="W1873" t="str">
        <f t="shared" si="966"/>
        <v>0.0000422722025587946-0.00075036828310082i</v>
      </c>
      <c r="X1873" t="str">
        <f t="shared" si="967"/>
        <v>0.0000465199861327782-0.000749863695887422i</v>
      </c>
      <c r="Y1873" t="str">
        <f t="shared" si="968"/>
        <v>0.009+0.874116739934824i</v>
      </c>
      <c r="Z1873" t="str">
        <f t="shared" si="969"/>
        <v>-0.0102953495197925-0.000745822788234712i</v>
      </c>
      <c r="AA1873" t="str">
        <f t="shared" si="970"/>
        <v>0.142305853939263-13.7384562589772i</v>
      </c>
      <c r="AB1873" t="str">
        <f t="shared" si="971"/>
        <v>0.62686130944339-0.246648945335374i</v>
      </c>
      <c r="AC1873" t="str">
        <f t="shared" si="972"/>
        <v>0.886647957211763-0.826941878262689i</v>
      </c>
      <c r="AD1873" t="str">
        <f t="shared" si="973"/>
        <v>0.516858017948483+0.203871890023317i</v>
      </c>
      <c r="AE1873" t="str">
        <f t="shared" si="974"/>
        <v>-0.00516918164542693-0.00248441685311854i</v>
      </c>
      <c r="AF1873" t="str">
        <f t="shared" si="975"/>
        <v>-6.15066212847568-0.809196766955733i</v>
      </c>
      <c r="AG1873" t="str">
        <f t="shared" si="976"/>
        <v>1.01040546181377-0.0255999851719841i</v>
      </c>
      <c r="AH1873" t="str">
        <f t="shared" si="977"/>
        <v>0.028970130852679+0.0199972480444612i</v>
      </c>
      <c r="AI1873">
        <f t="shared" si="978"/>
        <v>-29.06873170933169</v>
      </c>
      <c r="AJ1873">
        <f t="shared" si="979"/>
        <v>34.616202436560982</v>
      </c>
      <c r="AK1873"/>
      <c r="AL1873"/>
      <c r="AM1873"/>
      <c r="AN1873"/>
    </row>
    <row r="1874" spans="1:40" x14ac:dyDescent="0.35">
      <c r="A1874"/>
      <c r="B1874">
        <f t="shared" si="945"/>
        <v>174000</v>
      </c>
      <c r="C1874" s="237" t="str">
        <f t="shared" si="948"/>
        <v>-1.06517983207115E-06+0.0059391217427294i</v>
      </c>
      <c r="D1874" s="208" t="str">
        <f t="shared" si="949"/>
        <v>-2.5136693685645+0.0455332666942588i</v>
      </c>
      <c r="E1874" t="str">
        <f t="shared" si="950"/>
        <v>20500</v>
      </c>
      <c r="F1874" t="str">
        <f t="shared" si="951"/>
        <v>0.327868852459016</v>
      </c>
      <c r="G1874" t="str">
        <f t="shared" si="946"/>
        <v>0.327868852459016</v>
      </c>
      <c r="H1874" t="str">
        <f t="shared" si="952"/>
        <v>3.63722729362339+0.854324570457247i</v>
      </c>
      <c r="I1874" t="str">
        <f t="shared" si="953"/>
        <v>683.29640215578i</v>
      </c>
      <c r="J1874" t="str">
        <f t="shared" si="947"/>
        <v>-630.987682122212+149.483387306816i</v>
      </c>
      <c r="K1874" t="str">
        <f t="shared" si="954"/>
        <v>0.242910132093414-1.02535341200845i</v>
      </c>
      <c r="L1874" t="str">
        <f t="shared" si="955"/>
        <v>0.0496560391630581-0.177968549747531i</v>
      </c>
      <c r="M1874" t="str">
        <f t="shared" si="956"/>
        <v>0.292566171256472-1.20332196175598i</v>
      </c>
      <c r="N1874" t="str">
        <f t="shared" si="957"/>
        <v>-2.17035332339323i</v>
      </c>
      <c r="O1874" t="str">
        <f t="shared" si="958"/>
        <v>-0.564276791515963-0.825585672451049i</v>
      </c>
      <c r="P1874" t="str">
        <f t="shared" si="959"/>
        <v>1.56427679151596+0.825585672451049i</v>
      </c>
      <c r="Q1874" t="str">
        <f t="shared" si="960"/>
        <v>-1.56427679151596+1.34476765094218i</v>
      </c>
      <c r="R1874" t="str">
        <f t="shared" si="961"/>
        <v>-0.314130972083519-0.797824815043453i</v>
      </c>
      <c r="S1874" t="str">
        <f t="shared" si="962"/>
        <v>0.235031361063924i</v>
      </c>
      <c r="T1874" t="str">
        <f t="shared" si="963"/>
        <v>0.187513852170236-0.073830629921123i</v>
      </c>
      <c r="U1874" t="str">
        <f t="shared" si="964"/>
        <v>0.0000499999999999999-0.000816681768739199i</v>
      </c>
      <c r="V1874" t="str">
        <f t="shared" si="965"/>
        <v>0.00002-0.00914683580987903i</v>
      </c>
      <c r="W1874" t="str">
        <f t="shared" si="966"/>
        <v>0.0000422722009715141-0.000749937262888163i</v>
      </c>
      <c r="X1874" t="str">
        <f t="shared" si="967"/>
        <v>0.0000465150906114873-0.000749432993328729i</v>
      </c>
      <c r="Y1874" t="str">
        <f t="shared" si="968"/>
        <v>0.009+0.874619394759398i</v>
      </c>
      <c r="Z1874" t="str">
        <f t="shared" si="969"/>
        <v>-0.0102835145014195-0.000745203617187367i</v>
      </c>
      <c r="AA1874" t="str">
        <f t="shared" si="970"/>
        <v>0.142141991251572-13.7305487490176i</v>
      </c>
      <c r="AB1874" t="str">
        <f t="shared" si="971"/>
        <v>0.626746922286129-0.246771742663046i</v>
      </c>
      <c r="AC1874" t="str">
        <f t="shared" si="972"/>
        <v>0.886419089912792-0.826375399975082i</v>
      </c>
      <c r="AD1874" t="str">
        <f t="shared" si="973"/>
        <v>0.517137668575209+0.203716399051987i</v>
      </c>
      <c r="AE1874" t="str">
        <f t="shared" si="974"/>
        <v>-0.00516618251656952-0.00248029340503416i</v>
      </c>
      <c r="AF1874" t="str">
        <f t="shared" si="975"/>
        <v>-6.15089666218789-0.808791303762988i</v>
      </c>
      <c r="AG1874" t="str">
        <f t="shared" si="976"/>
        <v>1.01039173463255-0.0255992908756424i</v>
      </c>
      <c r="AH1874" t="str">
        <f t="shared" si="977"/>
        <v>0.0289585139785888+0.01996820505398i</v>
      </c>
      <c r="AI1874">
        <f t="shared" si="978"/>
        <v>-29.075163016482378</v>
      </c>
      <c r="AJ1874">
        <f t="shared" si="979"/>
        <v>34.588019434736019</v>
      </c>
      <c r="AK1874"/>
      <c r="AL1874"/>
      <c r="AM1874"/>
      <c r="AN1874"/>
    </row>
    <row r="1875" spans="1:40" x14ac:dyDescent="0.35">
      <c r="A1875"/>
      <c r="B1875">
        <f t="shared" si="945"/>
        <v>174100</v>
      </c>
      <c r="C1875" s="237" t="str">
        <f t="shared" si="948"/>
        <v>-1.06395654213718E-06+0.00593571041512397i</v>
      </c>
      <c r="D1875" s="208" t="str">
        <f t="shared" si="949"/>
        <v>-2.51366935918595+0.0455071131826171i</v>
      </c>
      <c r="E1875" t="str">
        <f t="shared" si="950"/>
        <v>20500</v>
      </c>
      <c r="F1875" t="str">
        <f t="shared" si="951"/>
        <v>0.327868852459016</v>
      </c>
      <c r="G1875" t="str">
        <f t="shared" si="946"/>
        <v>0.327868852459016</v>
      </c>
      <c r="H1875" t="str">
        <f t="shared" si="952"/>
        <v>3.63746146533655+0.853893325225739i</v>
      </c>
      <c r="I1875" t="str">
        <f t="shared" si="953"/>
        <v>683.689101237479i</v>
      </c>
      <c r="J1875" t="str">
        <f t="shared" si="947"/>
        <v>-631.714313487474+149.569297299521i</v>
      </c>
      <c r="K1875" t="str">
        <f t="shared" si="954"/>
        <v>0.242645137613928-1.02482534381304i</v>
      </c>
      <c r="L1875" t="str">
        <f t="shared" si="955"/>
        <v>0.0496031269012149-0.177881082597918i</v>
      </c>
      <c r="M1875" t="str">
        <f t="shared" si="956"/>
        <v>0.292248264515143-1.20270642641096i</v>
      </c>
      <c r="N1875" t="str">
        <f t="shared" si="957"/>
        <v>-2.17160065288944i</v>
      </c>
      <c r="O1875" t="str">
        <f t="shared" si="958"/>
        <v>-0.565306129650263-0.824881191311718i</v>
      </c>
      <c r="P1875" t="str">
        <f t="shared" si="959"/>
        <v>1.56530612965026+0.824881191311718i</v>
      </c>
      <c r="Q1875" t="str">
        <f t="shared" si="960"/>
        <v>-1.56530612965026+1.34671946157772i</v>
      </c>
      <c r="R1875" t="str">
        <f t="shared" si="961"/>
        <v>-0.314106720119445-0.797220940154205i</v>
      </c>
      <c r="S1875" t="str">
        <f t="shared" si="962"/>
        <v>0.235166436558789i</v>
      </c>
      <c r="T1875" t="str">
        <f t="shared" si="963"/>
        <v>0.187479607646112-0.0738673580696588i</v>
      </c>
      <c r="U1875" t="str">
        <f t="shared" si="964"/>
        <v>0.0000500000000000001-0.000816212680991505i</v>
      </c>
      <c r="V1875" t="str">
        <f t="shared" si="965"/>
        <v>0.00002-0.00914158202710481i</v>
      </c>
      <c r="W1875" t="str">
        <f t="shared" si="966"/>
        <v>0.0000422721993833218-0.000749506737946261i</v>
      </c>
      <c r="X1875" t="str">
        <f t="shared" si="967"/>
        <v>0.0000465102035194746-0.000749002785627977i</v>
      </c>
      <c r="Y1875" t="str">
        <f t="shared" si="968"/>
        <v>0.009+0.875122049583973i</v>
      </c>
      <c r="Z1875" t="str">
        <f t="shared" si="969"/>
        <v>-0.010271699888537-0.000744585486099715i</v>
      </c>
      <c r="AA1875" t="str">
        <f t="shared" si="970"/>
        <v>0.141978411622911-13.7226503433355i</v>
      </c>
      <c r="AB1875" t="str">
        <f t="shared" si="971"/>
        <v>0.62663246327496-0.246894502948698i</v>
      </c>
      <c r="AC1875" t="str">
        <f t="shared" si="972"/>
        <v>0.886190644539017-0.82580938058361i</v>
      </c>
      <c r="AD1875" t="str">
        <f t="shared" si="973"/>
        <v>0.517417170679135+0.203560544657973i</v>
      </c>
      <c r="AE1875" t="str">
        <f t="shared" si="974"/>
        <v>-0.00516318566729715-0.00247617413942031i</v>
      </c>
      <c r="AF1875" t="str">
        <f t="shared" si="975"/>
        <v>-6.1511308245225-0.808386212043122i</v>
      </c>
      <c r="AG1875" t="str">
        <f t="shared" si="976"/>
        <v>1.01037800513081-0.0255985900376865i</v>
      </c>
      <c r="AH1875" t="str">
        <f t="shared" si="977"/>
        <v>0.028946899259143+0.0199391899707122i</v>
      </c>
      <c r="AI1875">
        <f t="shared" si="978"/>
        <v>-29.081592632391985</v>
      </c>
      <c r="AJ1875">
        <f t="shared" si="979"/>
        <v>34.559830128665617</v>
      </c>
      <c r="AK1875"/>
      <c r="AL1875"/>
      <c r="AM1875"/>
      <c r="AN1875"/>
    </row>
    <row r="1876" spans="1:40" x14ac:dyDescent="0.35">
      <c r="A1876"/>
      <c r="B1876">
        <f t="shared" si="945"/>
        <v>174200</v>
      </c>
      <c r="C1876" s="237" t="str">
        <f t="shared" si="948"/>
        <v>-1.06273535829748E-06+0.00593230300408263i</v>
      </c>
      <c r="D1876" s="208" t="str">
        <f t="shared" si="949"/>
        <v>-2.51366934982353+0.0454809896979669i</v>
      </c>
      <c r="E1876" t="str">
        <f t="shared" si="950"/>
        <v>20500</v>
      </c>
      <c r="F1876" t="str">
        <f t="shared" si="951"/>
        <v>0.327868852459016</v>
      </c>
      <c r="G1876" t="str">
        <f t="shared" si="946"/>
        <v>0.327868852459016</v>
      </c>
      <c r="H1876" t="str">
        <f t="shared" si="952"/>
        <v>3.63769526642163+0.853462481048701i</v>
      </c>
      <c r="I1876" t="str">
        <f t="shared" si="953"/>
        <v>684.081800319177i</v>
      </c>
      <c r="J1876" t="str">
        <f t="shared" si="947"/>
        <v>-632.441362337002+149.655207292225i</v>
      </c>
      <c r="K1876" t="str">
        <f t="shared" si="954"/>
        <v>0.2423805689217-1.02429778412944i</v>
      </c>
      <c r="L1876" t="str">
        <f t="shared" si="955"/>
        <v>0.0495502969797857-0.177793692921931i</v>
      </c>
      <c r="M1876" t="str">
        <f t="shared" si="956"/>
        <v>0.291930865901486-1.20209147705137i</v>
      </c>
      <c r="N1876" t="str">
        <f t="shared" si="957"/>
        <v>-2.17284798238564i</v>
      </c>
      <c r="O1876" t="str">
        <f t="shared" si="958"/>
        <v>-0.566334588263941-0.824175426796937i</v>
      </c>
      <c r="P1876" t="str">
        <f t="shared" si="959"/>
        <v>1.56633458826394+0.824175426796937i</v>
      </c>
      <c r="Q1876" t="str">
        <f t="shared" si="960"/>
        <v>-1.56633458826394+1.3486725555887i</v>
      </c>
      <c r="R1876" t="str">
        <f t="shared" si="961"/>
        <v>-0.314082448856475-0.796617667202722i</v>
      </c>
      <c r="S1876" t="str">
        <f t="shared" si="962"/>
        <v>0.235301512053652i</v>
      </c>
      <c r="T1876" t="str">
        <f t="shared" si="963"/>
        <v>0.187445341621453-0.0739040751254424i</v>
      </c>
      <c r="U1876" t="str">
        <f t="shared" si="964"/>
        <v>0.0000499999999999998-0.000815744131806087i</v>
      </c>
      <c r="V1876" t="str">
        <f t="shared" si="965"/>
        <v>0.00002-0.00913633427622824i</v>
      </c>
      <c r="W1876" t="str">
        <f t="shared" si="966"/>
        <v>0.0000422721977942167-0.000749076707422167i</v>
      </c>
      <c r="X1876" t="str">
        <f t="shared" si="967"/>
        <v>0.000046505324837387-0.000748573071933024i</v>
      </c>
      <c r="Y1876" t="str">
        <f t="shared" si="968"/>
        <v>0.009+0.875624704408547i</v>
      </c>
      <c r="Z1876" t="str">
        <f t="shared" si="969"/>
        <v>-0.0102599056342515-0.000743968392424686i</v>
      </c>
      <c r="AA1876" t="str">
        <f t="shared" si="970"/>
        <v>0.141815114401263-13.714761026205i</v>
      </c>
      <c r="AB1876" t="str">
        <f t="shared" si="971"/>
        <v>0.626517932400331-0.247017226157898i</v>
      </c>
      <c r="AC1876" t="str">
        <f t="shared" si="972"/>
        <v>0.885962620259157-0.825243819483143i</v>
      </c>
      <c r="AD1876" t="str">
        <f t="shared" si="973"/>
        <v>0.517696523802704+0.203404326951714i</v>
      </c>
      <c r="AE1876" t="str">
        <f t="shared" si="974"/>
        <v>-0.00516019109126129-0.00247205905070037i</v>
      </c>
      <c r="AF1876" t="str">
        <f t="shared" si="975"/>
        <v>-6.15136461624516-0.807981491350734i</v>
      </c>
      <c r="AG1876" t="str">
        <f t="shared" si="976"/>
        <v>1.01036427331787-0.0255978826465602i</v>
      </c>
      <c r="AH1876" t="str">
        <f t="shared" si="977"/>
        <v>0.0289352866800328+0.0199102027569121i</v>
      </c>
      <c r="AI1876">
        <f t="shared" si="978"/>
        <v>-29.088020561246655</v>
      </c>
      <c r="AJ1876">
        <f t="shared" si="979"/>
        <v>34.531634522904518</v>
      </c>
      <c r="AK1876"/>
      <c r="AL1876"/>
      <c r="AM1876"/>
      <c r="AN1876"/>
    </row>
    <row r="1877" spans="1:40" x14ac:dyDescent="0.35">
      <c r="A1877"/>
      <c r="B1877">
        <f t="shared" si="945"/>
        <v>174300</v>
      </c>
      <c r="C1877" s="237" t="str">
        <f t="shared" si="948"/>
        <v>-1.06151627572017E-06+0.00592889950286426i</v>
      </c>
      <c r="D1877" s="208" t="str">
        <f t="shared" si="949"/>
        <v>-2.51366934047724+0.045454896188626i</v>
      </c>
      <c r="E1877" t="str">
        <f t="shared" si="950"/>
        <v>20500</v>
      </c>
      <c r="F1877" t="str">
        <f t="shared" si="951"/>
        <v>0.327868852459016</v>
      </c>
      <c r="G1877" t="str">
        <f t="shared" si="946"/>
        <v>0.327868852459016</v>
      </c>
      <c r="H1877" t="str">
        <f t="shared" si="952"/>
        <v>3.63792869764252+0.853032037429604i</v>
      </c>
      <c r="I1877" t="str">
        <f t="shared" si="953"/>
        <v>684.474499400876i</v>
      </c>
      <c r="J1877" t="str">
        <f t="shared" si="947"/>
        <v>-633.168828670796+149.741117284931i</v>
      </c>
      <c r="K1877" t="str">
        <f t="shared" si="954"/>
        <v>0.242116425121883-1.02377073228777i</v>
      </c>
      <c r="L1877" t="str">
        <f t="shared" si="955"/>
        <v>0.0494975492327849-0.177706380632457i</v>
      </c>
      <c r="M1877" t="str">
        <f t="shared" si="956"/>
        <v>0.291613974354668-1.20147711292023i</v>
      </c>
      <c r="N1877" t="str">
        <f t="shared" si="957"/>
        <v>-2.17409531188184i</v>
      </c>
      <c r="O1877" t="str">
        <f t="shared" si="958"/>
        <v>-0.567362165756896-0.823468380004748i</v>
      </c>
      <c r="P1877" t="str">
        <f t="shared" si="959"/>
        <v>1.5673621657569+0.823468380004748i</v>
      </c>
      <c r="Q1877" t="str">
        <f t="shared" si="960"/>
        <v>-1.5673621657569+1.35062693187709i</v>
      </c>
      <c r="R1877" t="str">
        <f t="shared" si="961"/>
        <v>-0.314058158284038-0.796014995140823i</v>
      </c>
      <c r="S1877" t="str">
        <f t="shared" si="962"/>
        <v>0.235436587548516i</v>
      </c>
      <c r="T1877" t="str">
        <f t="shared" si="963"/>
        <v>0.187411054093404-0.0739407810781656i</v>
      </c>
      <c r="U1877" t="str">
        <f t="shared" si="964"/>
        <v>0.00005-0.000815276120256i</v>
      </c>
      <c r="V1877" t="str">
        <f t="shared" si="965"/>
        <v>0.00002-0.00913109254686722i</v>
      </c>
      <c r="W1877" t="str">
        <f t="shared" si="966"/>
        <v>0.0000422721962041997-0.000748647170464915i</v>
      </c>
      <c r="X1877" t="str">
        <f t="shared" si="967"/>
        <v>0.0000465004545459308-0.000748143851393733i</v>
      </c>
      <c r="Y1877" t="str">
        <f t="shared" si="968"/>
        <v>0.009+0.876127359233122i</v>
      </c>
      <c r="Z1877" t="str">
        <f t="shared" si="969"/>
        <v>-0.0102481316918049-0.000743352333623286i</v>
      </c>
      <c r="AA1877" t="str">
        <f t="shared" si="970"/>
        <v>0.141652098936487-13.7068807819366i</v>
      </c>
      <c r="AB1877" t="str">
        <f t="shared" si="971"/>
        <v>0.626403329652701-0.247139912256192i</v>
      </c>
      <c r="AC1877" t="str">
        <f t="shared" si="972"/>
        <v>0.885735016244093-0.824678716069438i</v>
      </c>
      <c r="AD1877" t="str">
        <f t="shared" si="973"/>
        <v>0.517975727488365+0.203247746044212i</v>
      </c>
      <c r="AE1877" t="str">
        <f t="shared" si="974"/>
        <v>-0.00515719878213355-0.00246794813331229i</v>
      </c>
      <c r="AF1877" t="str">
        <f t="shared" si="975"/>
        <v>-6.15159803811976-0.807577141240978i</v>
      </c>
      <c r="AG1877" t="str">
        <f t="shared" si="976"/>
        <v>1.01035053920306-0.0255971686907348i</v>
      </c>
      <c r="AH1877" t="str">
        <f t="shared" si="977"/>
        <v>0.0289236762270011+0.019881243374933i</v>
      </c>
      <c r="AI1877">
        <f t="shared" si="978"/>
        <v>-29.09444680722601</v>
      </c>
      <c r="AJ1877">
        <f t="shared" si="979"/>
        <v>34.50343262199651</v>
      </c>
      <c r="AK1877"/>
      <c r="AL1877"/>
      <c r="AM1877"/>
      <c r="AN1877"/>
    </row>
    <row r="1878" spans="1:40" x14ac:dyDescent="0.35">
      <c r="A1878"/>
      <c r="B1878">
        <f t="shared" si="945"/>
        <v>174400</v>
      </c>
      <c r="C1878" s="237" t="str">
        <f t="shared" si="948"/>
        <v>-0.0000010602992895872+0.00592549990474324i</v>
      </c>
      <c r="D1878" s="208" t="str">
        <f t="shared" si="949"/>
        <v>-2.51366933114701+0.0454288326030315i</v>
      </c>
      <c r="E1878" t="str">
        <f t="shared" si="950"/>
        <v>20500</v>
      </c>
      <c r="F1878" t="str">
        <f t="shared" si="951"/>
        <v>0.327868852459016</v>
      </c>
      <c r="G1878" t="str">
        <f t="shared" si="946"/>
        <v>0.327868852459016</v>
      </c>
      <c r="H1878" t="str">
        <f t="shared" si="952"/>
        <v>3.63816175976112+0.852601993872554i</v>
      </c>
      <c r="I1878" t="str">
        <f t="shared" si="953"/>
        <v>684.867198482575i</v>
      </c>
      <c r="J1878" t="str">
        <f t="shared" si="947"/>
        <v>-633.896712488857+149.827027277636i</v>
      </c>
      <c r="K1878" t="str">
        <f t="shared" si="954"/>
        <v>0.241852705321923-1.02324418761919i</v>
      </c>
      <c r="L1878" t="str">
        <f t="shared" si="955"/>
        <v>0.0494448834946319-0.177619145642472i</v>
      </c>
      <c r="M1878" t="str">
        <f t="shared" si="956"/>
        <v>0.291297588816555-1.20086333326166i</v>
      </c>
      <c r="N1878" t="str">
        <f t="shared" si="957"/>
        <v>-2.17534264137804i</v>
      </c>
      <c r="O1878" t="str">
        <f t="shared" si="958"/>
        <v>-0.568388860530393-0.822760052035198i</v>
      </c>
      <c r="P1878" t="str">
        <f t="shared" si="959"/>
        <v>1.56838886053039+0.822760052035198i</v>
      </c>
      <c r="Q1878" t="str">
        <f t="shared" si="960"/>
        <v>-1.56838886053039+1.35258258934284i</v>
      </c>
      <c r="R1878" t="str">
        <f t="shared" si="961"/>
        <v>-0.314033848391551-0.795412922922737i</v>
      </c>
      <c r="S1878" t="str">
        <f t="shared" si="962"/>
        <v>0.23557166304338i</v>
      </c>
      <c r="T1878" t="str">
        <f t="shared" si="963"/>
        <v>0.187376745059105-0.0739774759175103i</v>
      </c>
      <c r="U1878" t="str">
        <f t="shared" si="964"/>
        <v>0.0000500000000000002-0.000814808645416407i</v>
      </c>
      <c r="V1878" t="str">
        <f t="shared" si="965"/>
        <v>0.00002-0.00912585682866372i</v>
      </c>
      <c r="W1878" t="str">
        <f t="shared" si="966"/>
        <v>0.0000422721946132704-0.000748218126225472i</v>
      </c>
      <c r="X1878" t="str">
        <f t="shared" si="967"/>
        <v>0.0000464955926258651-0.000747715123161884i</v>
      </c>
      <c r="Y1878" t="str">
        <f t="shared" si="968"/>
        <v>0.009+0.876630014057696i</v>
      </c>
      <c r="Z1878" t="str">
        <f t="shared" si="969"/>
        <v>-0.0102363780145727-0.000742737307164475i</v>
      </c>
      <c r="AA1878" t="str">
        <f t="shared" si="970"/>
        <v>0.141489364580314-13.6990095948768i</v>
      </c>
      <c r="AB1878" t="str">
        <f t="shared" si="971"/>
        <v>0.626288655022509-0.247262561209093i</v>
      </c>
      <c r="AC1878" t="str">
        <f t="shared" si="972"/>
        <v>0.885507831666853-0.824114069739107i</v>
      </c>
      <c r="AD1878" t="str">
        <f t="shared" si="973"/>
        <v>0.518254781278566+0.203090802047018i</v>
      </c>
      <c r="AE1878" t="str">
        <f t="shared" si="974"/>
        <v>-0.00515420873360483-0.00246384138170799i</v>
      </c>
      <c r="AF1878" t="str">
        <f t="shared" si="975"/>
        <v>-6.15183109090813-0.807173161269522i</v>
      </c>
      <c r="AG1878" t="str">
        <f t="shared" si="976"/>
        <v>1.01033680279575-0.0255964481587075i</v>
      </c>
      <c r="AH1878" t="str">
        <f t="shared" si="977"/>
        <v>0.0289120678858352+0.0198523117872206i</v>
      </c>
      <c r="AI1878">
        <f t="shared" si="978"/>
        <v>-29.100871374505523</v>
      </c>
      <c r="AJ1878">
        <f t="shared" si="979"/>
        <v>34.475224430472494</v>
      </c>
      <c r="AK1878"/>
      <c r="AL1878"/>
      <c r="AM1878"/>
      <c r="AN1878"/>
    </row>
    <row r="1879" spans="1:40" x14ac:dyDescent="0.35">
      <c r="A1879"/>
      <c r="B1879">
        <f t="shared" si="945"/>
        <v>174500</v>
      </c>
      <c r="C1879" s="237" t="str">
        <f t="shared" si="948"/>
        <v>-1.05908439509437E-06+0.00592210420300938i</v>
      </c>
      <c r="D1879" s="208" t="str">
        <f t="shared" si="949"/>
        <v>-2.51366932183282+0.0454027988897386i</v>
      </c>
      <c r="E1879" t="str">
        <f t="shared" si="950"/>
        <v>20500</v>
      </c>
      <c r="F1879" t="str">
        <f t="shared" si="951"/>
        <v>0.327868852459016</v>
      </c>
      <c r="G1879" t="str">
        <f t="shared" si="946"/>
        <v>0.327868852459016</v>
      </c>
      <c r="H1879" t="str">
        <f t="shared" si="952"/>
        <v>3.63839445353746+0.852172349882316i</v>
      </c>
      <c r="I1879" t="str">
        <f t="shared" si="953"/>
        <v>685.259897564274i</v>
      </c>
      <c r="J1879" t="str">
        <f t="shared" si="947"/>
        <v>-634.625013791184+149.912937270341i</v>
      </c>
      <c r="K1879" t="str">
        <f t="shared" si="954"/>
        <v>0.241589408631569-1.02271814945585i</v>
      </c>
      <c r="L1879" t="str">
        <f t="shared" si="955"/>
        <v>0.0493922996001493-0.177531987865037i</v>
      </c>
      <c r="M1879" t="str">
        <f t="shared" si="956"/>
        <v>0.290981708231718-1.20025013732089i</v>
      </c>
      <c r="N1879" t="str">
        <f t="shared" si="957"/>
        <v>-2.17658997087425i</v>
      </c>
      <c r="O1879" t="str">
        <f t="shared" si="958"/>
        <v>-0.569414670987077-0.822050443990318i</v>
      </c>
      <c r="P1879" t="str">
        <f t="shared" si="959"/>
        <v>1.56941467098708+0.822050443990318i</v>
      </c>
      <c r="Q1879" t="str">
        <f t="shared" si="960"/>
        <v>-1.56941467098708+1.35453952688393i</v>
      </c>
      <c r="R1879" t="str">
        <f t="shared" si="961"/>
        <v>-0.314009519168434-0.79481144950508i</v>
      </c>
      <c r="S1879" t="str">
        <f t="shared" si="962"/>
        <v>0.235706738538245i</v>
      </c>
      <c r="T1879" t="str">
        <f t="shared" si="963"/>
        <v>0.187342414515697-0.0740141596331541i</v>
      </c>
      <c r="U1879" t="str">
        <f t="shared" si="964"/>
        <v>0.0000499999999999999-0.000814341706364588i</v>
      </c>
      <c r="V1879" t="str">
        <f t="shared" si="965"/>
        <v>0.00002-0.00912062711128338i</v>
      </c>
      <c r="W1879" t="str">
        <f t="shared" si="966"/>
        <v>0.0000422721930214284-0.000747789573856755i</v>
      </c>
      <c r="X1879" t="str">
        <f t="shared" si="967"/>
        <v>0.0000464907390580047-0.000747286886391209i</v>
      </c>
      <c r="Y1879" t="str">
        <f t="shared" si="968"/>
        <v>0.009+0.87713266888227i</v>
      </c>
      <c r="Z1879" t="str">
        <f t="shared" si="969"/>
        <v>-0.0102246445560644-0.000742123310525177i</v>
      </c>
      <c r="AA1879" t="str">
        <f t="shared" si="970"/>
        <v>0.141326910686341-13.691147449408i</v>
      </c>
      <c r="AB1879" t="str">
        <f t="shared" si="971"/>
        <v>0.626173908500199-0.247385172982099i</v>
      </c>
      <c r="AC1879" t="str">
        <f t="shared" si="972"/>
        <v>0.885281065702603-0.823549879889653i</v>
      </c>
      <c r="AD1879" t="str">
        <f t="shared" si="973"/>
        <v>0.518533684715763+0.20293349507224i</v>
      </c>
      <c r="AE1879" t="str">
        <f t="shared" si="974"/>
        <v>-0.00515122093938561-0.00245973879035359i</v>
      </c>
      <c r="AF1879" t="str">
        <f t="shared" si="975"/>
        <v>-6.15206377537028-0.806769550992577i</v>
      </c>
      <c r="AG1879" t="str">
        <f t="shared" si="976"/>
        <v>1.01032306410528-0.0255957210390019i</v>
      </c>
      <c r="AH1879" t="str">
        <f t="shared" si="977"/>
        <v>0.0289004616423719+0.0198234079563174i</v>
      </c>
      <c r="AI1879">
        <f t="shared" si="978"/>
        <v>-29.10729426725478</v>
      </c>
      <c r="AJ1879">
        <f t="shared" si="979"/>
        <v>34.447009952852007</v>
      </c>
      <c r="AK1879"/>
      <c r="AL1879"/>
      <c r="AM1879"/>
      <c r="AN1879"/>
    </row>
    <row r="1880" spans="1:40" x14ac:dyDescent="0.35">
      <c r="A1880"/>
      <c r="B1880">
        <f t="shared" si="945"/>
        <v>174600</v>
      </c>
      <c r="C1880" s="237" t="str">
        <f t="shared" si="948"/>
        <v>-1.05787158745117E-06+0.0059187123909678i</v>
      </c>
      <c r="D1880" s="208" t="str">
        <f t="shared" si="949"/>
        <v>-2.51366931253462+0.0453767949974198i</v>
      </c>
      <c r="E1880" t="str">
        <f t="shared" si="950"/>
        <v>20500</v>
      </c>
      <c r="F1880" t="str">
        <f t="shared" si="951"/>
        <v>0.327868852459016</v>
      </c>
      <c r="G1880" t="str">
        <f t="shared" si="946"/>
        <v>0.327868852459016</v>
      </c>
      <c r="H1880" t="str">
        <f t="shared" si="952"/>
        <v>3.63862677972963+0.851743104964303i</v>
      </c>
      <c r="I1880" t="str">
        <f t="shared" si="953"/>
        <v>685.652596645972i</v>
      </c>
      <c r="J1880" t="str">
        <f t="shared" si="947"/>
        <v>-635.353732577777+149.998847263046i</v>
      </c>
      <c r="K1880" t="str">
        <f t="shared" si="954"/>
        <v>0.241326534162857-1.02219261713089i</v>
      </c>
      <c r="L1880" t="str">
        <f t="shared" si="955"/>
        <v>0.049339797384563-0.177444907213302i</v>
      </c>
      <c r="M1880" t="str">
        <f t="shared" si="956"/>
        <v>0.29066633154742-1.19963752434419i</v>
      </c>
      <c r="N1880" t="str">
        <f t="shared" si="957"/>
        <v>-2.17783730037045i</v>
      </c>
      <c r="O1880" t="str">
        <f t="shared" si="958"/>
        <v>-0.570439595530942-0.821339556974151i</v>
      </c>
      <c r="P1880" t="str">
        <f t="shared" si="959"/>
        <v>1.57043959553094+0.821339556974151i</v>
      </c>
      <c r="Q1880" t="str">
        <f t="shared" si="960"/>
        <v>-1.57043959553094+1.3564977433963i</v>
      </c>
      <c r="R1880" t="str">
        <f t="shared" si="961"/>
        <v>-0.313985170604074-0.794210573846874i</v>
      </c>
      <c r="S1880" t="str">
        <f t="shared" si="962"/>
        <v>0.235841814033109i</v>
      </c>
      <c r="T1880" t="str">
        <f t="shared" si="963"/>
        <v>0.187308062460323-0.07405083221476i</v>
      </c>
      <c r="U1880" t="str">
        <f t="shared" si="964"/>
        <v>0.0000500000000000001-0.000813875302179961i</v>
      </c>
      <c r="V1880" t="str">
        <f t="shared" si="965"/>
        <v>0.00002-0.00911540338441551i</v>
      </c>
      <c r="W1880" t="str">
        <f t="shared" si="966"/>
        <v>0.0000422721914286745-0.000747361512513638i</v>
      </c>
      <c r="X1880" t="str">
        <f t="shared" si="967"/>
        <v>0.00004648589382322-0.000746859140237389i</v>
      </c>
      <c r="Y1880" t="str">
        <f t="shared" si="968"/>
        <v>0.009+0.877635323706845i</v>
      </c>
      <c r="Z1880" t="str">
        <f t="shared" si="969"/>
        <v>-0.0102129312699229-0.000741510341190254i</v>
      </c>
      <c r="AA1880" t="str">
        <f t="shared" si="970"/>
        <v>0.141164736610021-13.6832943299485i</v>
      </c>
      <c r="AB1880" t="str">
        <f t="shared" si="971"/>
        <v>0.626059090076223-0.24750774754066i</v>
      </c>
      <c r="AC1880" t="str">
        <f t="shared" si="972"/>
        <v>0.885054717528687-0.822986145919425i</v>
      </c>
      <c r="AD1880" t="str">
        <f t="shared" si="973"/>
        <v>0.518812437342414+0.202775825232545i</v>
      </c>
      <c r="AE1880" t="str">
        <f t="shared" si="974"/>
        <v>-0.0051482353932059-0.00245564035372939i</v>
      </c>
      <c r="AF1880" t="str">
        <f t="shared" si="975"/>
        <v>-6.15229609226425-0.806366309966883i</v>
      </c>
      <c r="AG1880" t="str">
        <f t="shared" si="976"/>
        <v>1.01030932314102-0.0255949873201685i</v>
      </c>
      <c r="AH1880" t="str">
        <f t="shared" si="977"/>
        <v>0.0288888574824948+0.0197945318448608i</v>
      </c>
      <c r="AI1880">
        <f t="shared" si="978"/>
        <v>-29.113715489638263</v>
      </c>
      <c r="AJ1880">
        <f t="shared" si="979"/>
        <v>34.418789193643391</v>
      </c>
      <c r="AK1880"/>
      <c r="AL1880"/>
      <c r="AM1880"/>
      <c r="AN1880"/>
    </row>
    <row r="1881" spans="1:40" x14ac:dyDescent="0.35">
      <c r="A1881"/>
      <c r="B1881">
        <f t="shared" si="945"/>
        <v>174700</v>
      </c>
      <c r="C1881" s="237" t="str">
        <f t="shared" si="948"/>
        <v>-1.05666086188089E-06+0.00591532446193911i</v>
      </c>
      <c r="D1881" s="208" t="str">
        <f t="shared" si="949"/>
        <v>-2.5136693032524+0.0453508208748665i</v>
      </c>
      <c r="E1881" t="str">
        <f t="shared" si="950"/>
        <v>20500</v>
      </c>
      <c r="F1881" t="str">
        <f t="shared" si="951"/>
        <v>0.327868852459016</v>
      </c>
      <c r="G1881" t="str">
        <f t="shared" si="946"/>
        <v>0.327868852459016</v>
      </c>
      <c r="H1881" t="str">
        <f t="shared" si="952"/>
        <v>3.63885873909386+0.85131425862459i</v>
      </c>
      <c r="I1881" t="str">
        <f t="shared" si="953"/>
        <v>686.045295727671i</v>
      </c>
      <c r="J1881" t="str">
        <f t="shared" si="947"/>
        <v>-636.082868848636+150.084757255751i</v>
      </c>
      <c r="K1881" t="str">
        <f t="shared" si="954"/>
        <v>0.241064081030105-1.02166758997849i</v>
      </c>
      <c r="L1881" t="str">
        <f t="shared" si="955"/>
        <v>0.0492873766834997-0.177357903600502i</v>
      </c>
      <c r="M1881" t="str">
        <f t="shared" si="956"/>
        <v>0.290351457713605-1.19902549357899i</v>
      </c>
      <c r="N1881" t="str">
        <f t="shared" si="957"/>
        <v>-2.17908462986665i</v>
      </c>
      <c r="O1881" t="str">
        <f t="shared" si="958"/>
        <v>-0.571463632567389-0.820627392092711i</v>
      </c>
      <c r="P1881" t="str">
        <f t="shared" si="959"/>
        <v>1.57146363256739+0.820627392092711i</v>
      </c>
      <c r="Q1881" t="str">
        <f t="shared" si="960"/>
        <v>-1.57146363256739+1.35845723777394i</v>
      </c>
      <c r="R1881" t="str">
        <f t="shared" si="961"/>
        <v>-0.313960802687874-0.793610294909506i</v>
      </c>
      <c r="S1881" t="str">
        <f t="shared" si="962"/>
        <v>0.235976889527974i</v>
      </c>
      <c r="T1881" t="str">
        <f t="shared" si="963"/>
        <v>0.187273688890123-0.0740874936519905i</v>
      </c>
      <c r="U1881" t="str">
        <f t="shared" si="964"/>
        <v>0.0000499999999999998-0.000813409431944021i</v>
      </c>
      <c r="V1881" t="str">
        <f t="shared" si="965"/>
        <v>0.00002-0.00911018563777309i</v>
      </c>
      <c r="W1881" t="str">
        <f t="shared" si="966"/>
        <v>0.0000422721898350079-0.000746933941352903i</v>
      </c>
      <c r="X1881" t="str">
        <f t="shared" si="967"/>
        <v>0.0000464810569024354-0.000746431883858026i</v>
      </c>
      <c r="Y1881" t="str">
        <f t="shared" si="968"/>
        <v>0.009+0.878137978531419i</v>
      </c>
      <c r="Z1881" t="str">
        <f t="shared" si="969"/>
        <v>-0.0102012381099236-0.000740898396652459i</v>
      </c>
      <c r="AA1881" t="str">
        <f t="shared" si="970"/>
        <v>0.141002841708659-13.6754502209528i</v>
      </c>
      <c r="AB1881" t="str">
        <f t="shared" si="971"/>
        <v>0.625944199741021-0.247630284850223i</v>
      </c>
      <c r="AC1881" t="str">
        <f t="shared" si="972"/>
        <v>0.884828786324537-0.822422867227681i</v>
      </c>
      <c r="AD1881" t="str">
        <f t="shared" si="973"/>
        <v>0.519091038700983+0.20261779264116i</v>
      </c>
      <c r="AE1881" t="str">
        <f t="shared" si="974"/>
        <v>-0.00514525208881519-0.00245154606632982i</v>
      </c>
      <c r="AF1881" t="str">
        <f t="shared" si="975"/>
        <v>-6.15252804234626-0.805963437749723i</v>
      </c>
      <c r="AG1881" t="str">
        <f t="shared" si="976"/>
        <v>1.01029557991232-0.0255942469907845i</v>
      </c>
      <c r="AH1881" t="str">
        <f t="shared" si="977"/>
        <v>0.0288772553921368+0.0197656834155839i</v>
      </c>
      <c r="AI1881">
        <f t="shared" si="978"/>
        <v>-29.120135045814692</v>
      </c>
      <c r="AJ1881">
        <f t="shared" si="979"/>
        <v>34.390562157342856</v>
      </c>
      <c r="AK1881"/>
      <c r="AL1881"/>
      <c r="AM1881"/>
      <c r="AN1881"/>
    </row>
    <row r="1882" spans="1:40" x14ac:dyDescent="0.35">
      <c r="A1882"/>
      <c r="B1882">
        <f t="shared" si="945"/>
        <v>174800</v>
      </c>
      <c r="C1882" s="237" t="str">
        <f t="shared" si="948"/>
        <v>-1.05545221362039E-06+0.00591194040925905i</v>
      </c>
      <c r="D1882" s="208" t="str">
        <f t="shared" si="949"/>
        <v>-2.5136692939861+0.0453248764709861i</v>
      </c>
      <c r="E1882" t="str">
        <f t="shared" si="950"/>
        <v>20500</v>
      </c>
      <c r="F1882" t="str">
        <f t="shared" si="951"/>
        <v>0.327868852459016</v>
      </c>
      <c r="G1882" t="str">
        <f t="shared" si="946"/>
        <v>0.327868852459016</v>
      </c>
      <c r="H1882" t="str">
        <f t="shared" si="952"/>
        <v>3.63909033238445+0.850885810369889i</v>
      </c>
      <c r="I1882" t="str">
        <f t="shared" si="953"/>
        <v>686.43799480937i</v>
      </c>
      <c r="J1882" t="str">
        <f t="shared" si="947"/>
        <v>-636.812422603761+150.170667248456i</v>
      </c>
      <c r="K1882" t="str">
        <f t="shared" si="954"/>
        <v>0.240802048349905-1.0211430673338i</v>
      </c>
      <c r="L1882" t="str">
        <f t="shared" si="955"/>
        <v>0.0492350373329873-0.177270976939961i</v>
      </c>
      <c r="M1882" t="str">
        <f t="shared" si="956"/>
        <v>0.290037085682892-1.19841404427376i</v>
      </c>
      <c r="N1882" t="str">
        <f t="shared" si="957"/>
        <v>-2.18033195936286i</v>
      </c>
      <c r="O1882" t="str">
        <f t="shared" si="958"/>
        <v>-0.572486780503199-0.819913950453999i</v>
      </c>
      <c r="P1882" t="str">
        <f t="shared" si="959"/>
        <v>1.5724867805032+0.819913950453999i</v>
      </c>
      <c r="Q1882" t="str">
        <f t="shared" si="960"/>
        <v>-1.5724867805032+1.36041800890886i</v>
      </c>
      <c r="R1882" t="str">
        <f t="shared" si="961"/>
        <v>-0.313936415409209-0.793010611656739i</v>
      </c>
      <c r="S1882" t="str">
        <f t="shared" si="962"/>
        <v>0.236111965022838i</v>
      </c>
      <c r="T1882" t="str">
        <f t="shared" si="963"/>
        <v>0.187239293802235-0.0741241439344943i</v>
      </c>
      <c r="U1882" t="str">
        <f t="shared" si="964"/>
        <v>0.00005-0.000812944094740394i</v>
      </c>
      <c r="V1882" t="str">
        <f t="shared" si="965"/>
        <v>0.00002-0.00910497386109243i</v>
      </c>
      <c r="W1882" t="str">
        <f t="shared" si="966"/>
        <v>0.0000422721882404293-0.000746506859533289i</v>
      </c>
      <c r="X1882" t="str">
        <f t="shared" si="967"/>
        <v>0.0000464762282766307-0.000746005116412663i</v>
      </c>
      <c r="Y1882" t="str">
        <f t="shared" si="968"/>
        <v>0.009+0.878640633355993i</v>
      </c>
      <c r="Z1882" t="str">
        <f t="shared" si="969"/>
        <v>-0.0101895650299746-0.000740287474412424i</v>
      </c>
      <c r="AA1882" t="str">
        <f t="shared" si="970"/>
        <v>0.140841225341407-13.6676151069106i</v>
      </c>
      <c r="AB1882" t="str">
        <f t="shared" si="971"/>
        <v>0.625829237485028-0.247752784876191i</v>
      </c>
      <c r="AC1882" t="str">
        <f t="shared" si="972"/>
        <v>0.884603271271741-0.821860043214507i</v>
      </c>
      <c r="AD1882" t="str">
        <f t="shared" si="973"/>
        <v>0.51936948833394+0.20245939741186i</v>
      </c>
      <c r="AE1882" t="str">
        <f t="shared" si="974"/>
        <v>-0.00514227101998222-0.00244745592266322i</v>
      </c>
      <c r="AF1882" t="str">
        <f t="shared" si="975"/>
        <v>-6.15275962637055-0.805560933898903i</v>
      </c>
      <c r="AG1882" t="str">
        <f t="shared" si="976"/>
        <v>1.01028183442855-0.025593500039453i</v>
      </c>
      <c r="AH1882" t="str">
        <f t="shared" si="977"/>
        <v>0.0288656553572766+0.019736862631313i</v>
      </c>
      <c r="AI1882">
        <f t="shared" si="978"/>
        <v>-29.126552939937987</v>
      </c>
      <c r="AJ1882">
        <f t="shared" si="979"/>
        <v>34.362328848434593</v>
      </c>
      <c r="AK1882"/>
      <c r="AL1882"/>
      <c r="AM1882"/>
      <c r="AN1882"/>
    </row>
    <row r="1883" spans="1:40" x14ac:dyDescent="0.35">
      <c r="A1883"/>
      <c r="B1883">
        <f t="shared" si="945"/>
        <v>174900</v>
      </c>
      <c r="C1883" s="237" t="str">
        <f t="shared" si="948"/>
        <v>-1.05424563792018E-06+0.00590856022627866i</v>
      </c>
      <c r="D1883" s="208" t="str">
        <f t="shared" si="949"/>
        <v>-2.51366928473568+0.0452989617348031i</v>
      </c>
      <c r="E1883" t="str">
        <f t="shared" si="950"/>
        <v>20500</v>
      </c>
      <c r="F1883" t="str">
        <f t="shared" si="951"/>
        <v>0.327868852459016</v>
      </c>
      <c r="G1883" t="str">
        <f t="shared" si="946"/>
        <v>0.327868852459016</v>
      </c>
      <c r="H1883" t="str">
        <f t="shared" si="952"/>
        <v>3.6393215603538+0.850457759707572i</v>
      </c>
      <c r="I1883" t="str">
        <f t="shared" si="953"/>
        <v>686.830693891068i</v>
      </c>
      <c r="J1883" t="str">
        <f t="shared" si="947"/>
        <v>-637.542393843152+150.256577241162i</v>
      </c>
      <c r="K1883" t="str">
        <f t="shared" si="954"/>
        <v>0.24054043524112-1.02061904853298i</v>
      </c>
      <c r="L1883" t="str">
        <f t="shared" si="955"/>
        <v>0.0491827791694529-0.177184127145091i</v>
      </c>
      <c r="M1883" t="str">
        <f t="shared" si="956"/>
        <v>0.289723214410573-1.19780317567807i</v>
      </c>
      <c r="N1883" t="str">
        <f t="shared" si="957"/>
        <v>-2.18157928885906i</v>
      </c>
      <c r="O1883" t="str">
        <f t="shared" si="958"/>
        <v>-0.573509037746508-0.819199233168022i</v>
      </c>
      <c r="P1883" t="str">
        <f t="shared" si="959"/>
        <v>1.57350903774651+0.819199233168022i</v>
      </c>
      <c r="Q1883" t="str">
        <f t="shared" si="960"/>
        <v>-1.57350903774651+1.36238005569104i</v>
      </c>
      <c r="R1883" t="str">
        <f t="shared" si="961"/>
        <v>-0.313912008757445-0.792411523054718i</v>
      </c>
      <c r="S1883" t="str">
        <f t="shared" si="962"/>
        <v>0.236247040517703i</v>
      </c>
      <c r="T1883" t="str">
        <f t="shared" si="963"/>
        <v>0.187204877193803-0.0741607830519137i</v>
      </c>
      <c r="U1883" t="str">
        <f t="shared" si="964"/>
        <v>0.0000500000000000002-0.000812479289654782i</v>
      </c>
      <c r="V1883" t="str">
        <f t="shared" si="965"/>
        <v>0.00002-0.00909976804413352i</v>
      </c>
      <c r="W1883" t="str">
        <f t="shared" si="966"/>
        <v>0.0000422721866449384-0.000746080266215437i</v>
      </c>
      <c r="X1883" t="str">
        <f t="shared" si="967"/>
        <v>0.0000464714079268386-0.000745578837062738i</v>
      </c>
      <c r="Y1883" t="str">
        <f t="shared" si="968"/>
        <v>0.009+0.879143288180568i</v>
      </c>
      <c r="Z1883" t="str">
        <f t="shared" si="969"/>
        <v>-0.0101779119841155-0.000739677571978591i</v>
      </c>
      <c r="AA1883" t="str">
        <f t="shared" si="970"/>
        <v>0.140679886869254-13.6597889723476i</v>
      </c>
      <c r="AB1883" t="str">
        <f t="shared" si="971"/>
        <v>0.625714203298696-0.247875247583943i</v>
      </c>
      <c r="AC1883" t="str">
        <f t="shared" si="972"/>
        <v>0.884378171554014-0.821297673280888i</v>
      </c>
      <c r="AD1883" t="str">
        <f t="shared" si="973"/>
        <v>0.519647785783759+0.202300639658989i</v>
      </c>
      <c r="AE1883" t="str">
        <f t="shared" si="974"/>
        <v>-0.00513929218049495-0.00244336991725205i</v>
      </c>
      <c r="AF1883" t="str">
        <f t="shared" si="975"/>
        <v>-6.15299084508948-0.805158797972769i</v>
      </c>
      <c r="AG1883" t="str">
        <f t="shared" si="976"/>
        <v>1.01026808669911-0.025592746454804i</v>
      </c>
      <c r="AH1883" t="str">
        <f t="shared" si="977"/>
        <v>0.0288540573639392+0.0197080694549691i</v>
      </c>
      <c r="AI1883">
        <f t="shared" si="978"/>
        <v>-29.132969176156944</v>
      </c>
      <c r="AJ1883">
        <f t="shared" si="979"/>
        <v>34.334089271392585</v>
      </c>
      <c r="AK1883"/>
      <c r="AL1883"/>
      <c r="AM1883"/>
      <c r="AN1883"/>
    </row>
    <row r="1884" spans="1:40" x14ac:dyDescent="0.35">
      <c r="A1884"/>
      <c r="B1884">
        <f t="shared" si="945"/>
        <v>175000</v>
      </c>
      <c r="C1884" s="237" t="str">
        <f t="shared" si="948"/>
        <v>-1.05304113004432E-06+0.00590518390636411i</v>
      </c>
      <c r="D1884" s="208" t="str">
        <f t="shared" si="949"/>
        <v>-2.51366927550112+0.0452730766154582i</v>
      </c>
      <c r="E1884" t="str">
        <f t="shared" si="950"/>
        <v>20500</v>
      </c>
      <c r="F1884" t="str">
        <f t="shared" si="951"/>
        <v>0.327868852459016</v>
      </c>
      <c r="G1884" t="str">
        <f t="shared" si="946"/>
        <v>0.327868852459016</v>
      </c>
      <c r="H1884" t="str">
        <f t="shared" si="952"/>
        <v>3.63955242375249+0.850030106145659i</v>
      </c>
      <c r="I1884" t="str">
        <f t="shared" si="953"/>
        <v>687.223392972767i</v>
      </c>
      <c r="J1884" t="str">
        <f t="shared" si="947"/>
        <v>-638.27278256681+150.342487233866i</v>
      </c>
      <c r="K1884" t="str">
        <f t="shared" si="954"/>
        <v>0.240279240824868-1.02009553291322i</v>
      </c>
      <c r="L1884" t="str">
        <f t="shared" si="955"/>
        <v>0.0491306020297208-0.177097354129389i</v>
      </c>
      <c r="M1884" t="str">
        <f t="shared" si="956"/>
        <v>0.289409842854589-1.19719288704261i</v>
      </c>
      <c r="N1884" t="str">
        <f t="shared" si="957"/>
        <v>-2.18282661835526i</v>
      </c>
      <c r="O1884" t="str">
        <f t="shared" si="958"/>
        <v>-0.574530402706866-0.818483241346752i</v>
      </c>
      <c r="P1884" t="str">
        <f t="shared" si="959"/>
        <v>1.57453040270687+0.818483241346752i</v>
      </c>
      <c r="Q1884" t="str">
        <f t="shared" si="960"/>
        <v>-1.57453040270687+1.36434337700851i</v>
      </c>
      <c r="R1884" t="str">
        <f t="shared" si="961"/>
        <v>-0.313887582721946-0.791813028071935i</v>
      </c>
      <c r="S1884" t="str">
        <f t="shared" si="962"/>
        <v>0.236382116012567i</v>
      </c>
      <c r="T1884" t="str">
        <f t="shared" si="963"/>
        <v>0.187170439061962-0.0741974109938833i</v>
      </c>
      <c r="U1884" t="str">
        <f t="shared" si="964"/>
        <v>0.0000499999999999999-0.000812015015774976i</v>
      </c>
      <c r="V1884" t="str">
        <f t="shared" si="965"/>
        <v>0.00002-0.00909456817667971i</v>
      </c>
      <c r="W1884" t="str">
        <f t="shared" si="966"/>
        <v>0.0000422721850485349-0.000745654160561914i</v>
      </c>
      <c r="X1884" t="str">
        <f t="shared" si="967"/>
        <v>0.0000464665958341469-0.000745153044971629i</v>
      </c>
      <c r="Y1884" t="str">
        <f t="shared" si="968"/>
        <v>0.009+0.879645943005142i</v>
      </c>
      <c r="Z1884" t="str">
        <f t="shared" si="969"/>
        <v>-0.0101662789265176-0.000739068686867233i</v>
      </c>
      <c r="AA1884" t="str">
        <f t="shared" si="970"/>
        <v>0.140518825655024-13.6519718018246i</v>
      </c>
      <c r="AB1884" t="str">
        <f t="shared" si="971"/>
        <v>0.625599097172451-0.247997672938835i</v>
      </c>
      <c r="AC1884" t="str">
        <f t="shared" si="972"/>
        <v>0.884153486357159-0.820735756828669i</v>
      </c>
      <c r="AD1884" t="str">
        <f t="shared" si="973"/>
        <v>0.519925930592921+0.202141519497441i</v>
      </c>
      <c r="AE1884" t="str">
        <f t="shared" si="974"/>
        <v>-0.00513631556416055-0.00243928804463262i</v>
      </c>
      <c r="AF1884" t="str">
        <f t="shared" si="975"/>
        <v>-6.15322169925361-0.804757029530201i</v>
      </c>
      <c r="AG1884" t="str">
        <f t="shared" si="976"/>
        <v>1.01025433673337-0.025591986225493i</v>
      </c>
      <c r="AH1884" t="str">
        <f t="shared" si="977"/>
        <v>0.0288424613981979+0.0196793038495671i</v>
      </c>
      <c r="AI1884">
        <f t="shared" si="978"/>
        <v>-29.139383758614876</v>
      </c>
      <c r="AJ1884">
        <f t="shared" si="979"/>
        <v>34.30584343067796</v>
      </c>
      <c r="AK1884"/>
      <c r="AL1884"/>
      <c r="AM1884"/>
      <c r="AN1884"/>
    </row>
    <row r="1885" spans="1:40" x14ac:dyDescent="0.35">
      <c r="A1885"/>
      <c r="B1885">
        <f t="shared" si="945"/>
        <v>175100</v>
      </c>
      <c r="C1885" s="237" t="str">
        <f t="shared" si="948"/>
        <v>-1.05183868527043E-06+0.00590181144289689i</v>
      </c>
      <c r="D1885" s="208" t="str">
        <f t="shared" si="949"/>
        <v>-2.51366926628238+0.0452472210622095i</v>
      </c>
      <c r="E1885" t="str">
        <f t="shared" si="950"/>
        <v>20500</v>
      </c>
      <c r="F1885" t="str">
        <f t="shared" si="951"/>
        <v>0.327868852459016</v>
      </c>
      <c r="G1885" t="str">
        <f t="shared" si="946"/>
        <v>0.327868852459016</v>
      </c>
      <c r="H1885" t="str">
        <f t="shared" si="952"/>
        <v>3.63978292332916+0.849602849192818i</v>
      </c>
      <c r="I1885" t="str">
        <f t="shared" si="953"/>
        <v>687.616092054466i</v>
      </c>
      <c r="J1885" t="str">
        <f t="shared" si="947"/>
        <v>-639.003588774733+150.428397226571i</v>
      </c>
      <c r="K1885" t="str">
        <f t="shared" si="954"/>
        <v>0.24001846422453-1.01957251981266i</v>
      </c>
      <c r="L1885" t="str">
        <f t="shared" si="955"/>
        <v>0.0490785057510136-0.177010657806443i</v>
      </c>
      <c r="M1885" t="str">
        <f t="shared" si="956"/>
        <v>0.289096969975544-1.1965831776191i</v>
      </c>
      <c r="N1885" t="str">
        <f t="shared" si="957"/>
        <v>-2.18407394785147i</v>
      </c>
      <c r="O1885" t="str">
        <f t="shared" si="958"/>
        <v>-0.575550873795212-0.817765976104147i</v>
      </c>
      <c r="P1885" t="str">
        <f t="shared" si="959"/>
        <v>1.57555087379521+0.817765976104147i</v>
      </c>
      <c r="Q1885" t="str">
        <f t="shared" si="960"/>
        <v>-1.57555087379521+1.36630797174732i</v>
      </c>
      <c r="R1885" t="str">
        <f t="shared" si="961"/>
        <v>-0.313863137292059-0.791215125679238i</v>
      </c>
      <c r="S1885" t="str">
        <f t="shared" si="962"/>
        <v>0.236517191507431i</v>
      </c>
      <c r="T1885" t="str">
        <f t="shared" si="963"/>
        <v>0.187135979403852-0.074234027750029i</v>
      </c>
      <c r="U1885" t="str">
        <f t="shared" si="964"/>
        <v>0.0000500000000000002-0.000811551272190869i</v>
      </c>
      <c r="V1885" t="str">
        <f t="shared" si="965"/>
        <v>0.00002-0.00908937424853768i</v>
      </c>
      <c r="W1885" t="str">
        <f t="shared" si="966"/>
        <v>0.0000422721834512195-0.00074522854173721i</v>
      </c>
      <c r="X1885" t="str">
        <f t="shared" si="967"/>
        <v>0.0000464617919796983-0.000744727739304631i</v>
      </c>
      <c r="Y1885" t="str">
        <f t="shared" si="968"/>
        <v>0.009+0.880148597829716i</v>
      </c>
      <c r="Z1885" t="str">
        <f t="shared" si="969"/>
        <v>-0.0101546658114834-0.000738460816602413i</v>
      </c>
      <c r="AA1885" t="str">
        <f t="shared" si="970"/>
        <v>0.140358041063365-13.6441635799382i</v>
      </c>
      <c r="AB1885" t="str">
        <f t="shared" si="971"/>
        <v>0.625483919096733-0.248120060906193i</v>
      </c>
      <c r="AC1885" t="str">
        <f t="shared" si="972"/>
        <v>0.883929214869117-0.820174293260545i</v>
      </c>
      <c r="AD1885" t="str">
        <f t="shared" si="973"/>
        <v>0.52020392230392+0.201982037042666i</v>
      </c>
      <c r="AE1885" t="str">
        <f t="shared" si="974"/>
        <v>-0.00513334116480563-0.00243521029935526i</v>
      </c>
      <c r="AF1885" t="str">
        <f t="shared" si="975"/>
        <v>-6.15345218961154-0.804355628130609i</v>
      </c>
      <c r="AG1885" t="str">
        <f t="shared" si="976"/>
        <v>1.01024058454073-0.0255912193402029i</v>
      </c>
      <c r="AH1885" t="str">
        <f t="shared" si="977"/>
        <v>0.0288308674461737+0.0196505657782164i</v>
      </c>
      <c r="AI1885">
        <f t="shared" si="978"/>
        <v>-29.14579669144959</v>
      </c>
      <c r="AJ1885">
        <f t="shared" si="979"/>
        <v>34.277591330740627</v>
      </c>
      <c r="AK1885"/>
      <c r="AL1885"/>
      <c r="AM1885"/>
      <c r="AN1885"/>
    </row>
    <row r="1886" spans="1:40" x14ac:dyDescent="0.35">
      <c r="A1886"/>
      <c r="B1886">
        <f t="shared" si="945"/>
        <v>175200</v>
      </c>
      <c r="C1886" s="237" t="str">
        <f t="shared" si="948"/>
        <v>-1.05063829888958E-06+0.00589844282927345i</v>
      </c>
      <c r="D1886" s="208" t="str">
        <f t="shared" si="949"/>
        <v>-2.51366925707942+0.0452213950244298i</v>
      </c>
      <c r="E1886" t="str">
        <f t="shared" si="950"/>
        <v>20500</v>
      </c>
      <c r="F1886" t="str">
        <f t="shared" si="951"/>
        <v>0.327868852459016</v>
      </c>
      <c r="G1886" t="str">
        <f t="shared" si="946"/>
        <v>0.327868852459016</v>
      </c>
      <c r="H1886" t="str">
        <f t="shared" si="952"/>
        <v>3.64001305983059+0.849175988358366i</v>
      </c>
      <c r="I1886" t="str">
        <f t="shared" si="953"/>
        <v>688.008791136165i</v>
      </c>
      <c r="J1886" t="str">
        <f t="shared" si="947"/>
        <v>-639.734812466923+150.514307219277i</v>
      </c>
      <c r="K1886" t="str">
        <f t="shared" si="954"/>
        <v>0.239758104565731-1.01905000857047i</v>
      </c>
      <c r="L1886" t="str">
        <f t="shared" si="955"/>
        <v>0.0490264901709487-0.176924038089925i</v>
      </c>
      <c r="M1886" t="str">
        <f t="shared" si="956"/>
        <v>0.28878459473668-1.19597404666039i</v>
      </c>
      <c r="N1886" t="str">
        <f t="shared" si="957"/>
        <v>-2.18532127734767i</v>
      </c>
      <c r="O1886" t="str">
        <f t="shared" si="958"/>
        <v>-0.576570449423847-0.817047438556161i</v>
      </c>
      <c r="P1886" t="str">
        <f t="shared" si="959"/>
        <v>1.57657044942385+0.817047438556161i</v>
      </c>
      <c r="Q1886" t="str">
        <f t="shared" si="960"/>
        <v>-1.57657044942385+1.36827383879151i</v>
      </c>
      <c r="R1886" t="str">
        <f t="shared" si="961"/>
        <v>-0.313838672457125-0.790617814849833i</v>
      </c>
      <c r="S1886" t="str">
        <f t="shared" si="962"/>
        <v>0.236652267002296i</v>
      </c>
      <c r="T1886" t="str">
        <f t="shared" si="963"/>
        <v>0.187101498216614-0.0742706333099697i</v>
      </c>
      <c r="U1886" t="str">
        <f t="shared" si="964"/>
        <v>0.0000499999999999999-0.000811088057994409i</v>
      </c>
      <c r="V1886" t="str">
        <f t="shared" si="965"/>
        <v>0.00002-0.00908418624953744i</v>
      </c>
      <c r="W1886" t="str">
        <f t="shared" si="966"/>
        <v>0.0000422721818529914-0.000744803408907705i</v>
      </c>
      <c r="X1886" t="str">
        <f t="shared" si="967"/>
        <v>0.000046456996344687-0.000744302919228914i</v>
      </c>
      <c r="Y1886" t="str">
        <f t="shared" si="968"/>
        <v>0.009+0.880651252654291i</v>
      </c>
      <c r="Z1886" t="str">
        <f t="shared" si="969"/>
        <v>-0.0101430725934454-0.000737853958715903i</v>
      </c>
      <c r="AA1886" t="str">
        <f t="shared" si="970"/>
        <v>0.140197532460746-13.6363642913201i</v>
      </c>
      <c r="AB1886" t="str">
        <f t="shared" si="971"/>
        <v>0.625368669061986-0.248242411451317i</v>
      </c>
      <c r="AC1886" t="str">
        <f t="shared" si="972"/>
        <v>0.883705356279917-0.81961328198011i</v>
      </c>
      <c r="AD1886" t="str">
        <f t="shared" si="973"/>
        <v>0.520481760459254+0.201822192410684i</v>
      </c>
      <c r="AE1886" t="str">
        <f t="shared" si="974"/>
        <v>-0.00513036897627553-0.00243113667598416i</v>
      </c>
      <c r="AF1886" t="str">
        <f t="shared" si="975"/>
        <v>-6.15368231691001-0.803954593333936i</v>
      </c>
      <c r="AG1886" t="str">
        <f t="shared" si="976"/>
        <v>1.01022683013058-0.0255904457876423i</v>
      </c>
      <c r="AH1886" t="str">
        <f t="shared" si="977"/>
        <v>0.0288192754940326+0.0196218552041195i</v>
      </c>
      <c r="AI1886">
        <f t="shared" si="978"/>
        <v>-29.152207978794074</v>
      </c>
      <c r="AJ1886">
        <f t="shared" si="979"/>
        <v>34.249332976020106</v>
      </c>
      <c r="AK1886"/>
      <c r="AL1886"/>
      <c r="AM1886"/>
      <c r="AN1886"/>
    </row>
    <row r="1887" spans="1:40" x14ac:dyDescent="0.35">
      <c r="A1887"/>
      <c r="B1887">
        <f t="shared" si="945"/>
        <v>175300</v>
      </c>
      <c r="C1887" s="237" t="str">
        <f t="shared" si="948"/>
        <v>-1.04943996620624E-06+0.00589507805890534i</v>
      </c>
      <c r="D1887" s="208" t="str">
        <f t="shared" si="949"/>
        <v>-2.5136692478922+0.0451955984516076i</v>
      </c>
      <c r="E1887" t="str">
        <f t="shared" si="950"/>
        <v>20500</v>
      </c>
      <c r="F1887" t="str">
        <f t="shared" si="951"/>
        <v>0.327868852459016</v>
      </c>
      <c r="G1887" t="str">
        <f t="shared" si="946"/>
        <v>0.327868852459016</v>
      </c>
      <c r="H1887" t="str">
        <f t="shared" si="952"/>
        <v>3.6402428340017+0.848749523152268i</v>
      </c>
      <c r="I1887" t="str">
        <f t="shared" si="953"/>
        <v>688.401490217864i</v>
      </c>
      <c r="J1887" t="str">
        <f t="shared" si="947"/>
        <v>-640.466453643379+150.600217211982i</v>
      </c>
      <c r="K1887" t="str">
        <f t="shared" si="954"/>
        <v>0.239498160976334-1.01852799852681i</v>
      </c>
      <c r="L1887" t="str">
        <f t="shared" si="955"/>
        <v>0.048974555127539-0.176837494893596i</v>
      </c>
      <c r="M1887" t="str">
        <f t="shared" si="956"/>
        <v>0.288472716103873-1.19536549342041i</v>
      </c>
      <c r="N1887" t="str">
        <f t="shared" si="957"/>
        <v>-2.18656860684387i</v>
      </c>
      <c r="O1887" t="str">
        <f t="shared" si="958"/>
        <v>-0.577589128006493-0.81632762982071i</v>
      </c>
      <c r="P1887" t="str">
        <f t="shared" si="959"/>
        <v>1.57758912800649+0.81632762982071i</v>
      </c>
      <c r="Q1887" t="str">
        <f t="shared" si="960"/>
        <v>-1.57758912800649+1.37024097702316i</v>
      </c>
      <c r="R1887" t="str">
        <f t="shared" si="961"/>
        <v>-0.313814188206469-0.790021094559257i</v>
      </c>
      <c r="S1887" t="str">
        <f t="shared" si="962"/>
        <v>0.23678734249716i</v>
      </c>
      <c r="T1887" t="str">
        <f t="shared" si="963"/>
        <v>0.187066995497384-0.0743072276633134i</v>
      </c>
      <c r="U1887" t="str">
        <f t="shared" si="964"/>
        <v>0.0000500000000000001-0.000810625372279641i</v>
      </c>
      <c r="V1887" t="str">
        <f t="shared" si="965"/>
        <v>0.00002-0.00907900416953198i</v>
      </c>
      <c r="W1887" t="str">
        <f t="shared" si="966"/>
        <v>0.0000422721802538513-0.000744378761241699i</v>
      </c>
      <c r="X1887" t="str">
        <f t="shared" si="967"/>
        <v>0.0000464522089103631-0.000743878583913579i</v>
      </c>
      <c r="Y1887" t="str">
        <f t="shared" si="968"/>
        <v>0.009+0.881153907478865i</v>
      </c>
      <c r="Z1887" t="str">
        <f t="shared" si="969"/>
        <v>-0.0101314992269667-0.000737248110747239i</v>
      </c>
      <c r="AA1887" t="str">
        <f t="shared" si="970"/>
        <v>0.140037299215452-13.6285739206372i</v>
      </c>
      <c r="AB1887" t="str">
        <f t="shared" si="971"/>
        <v>0.625253347058637-0.248364724539474i</v>
      </c>
      <c r="AC1887" t="str">
        <f t="shared" si="972"/>
        <v>0.88348190978169-0.819052722391803i</v>
      </c>
      <c r="AD1887" t="str">
        <f t="shared" si="973"/>
        <v>0.520759444601423+0.201661985718066i</v>
      </c>
      <c r="AE1887" t="str">
        <f t="shared" si="974"/>
        <v>-0.00512739899243476-0.00242706716909734i</v>
      </c>
      <c r="AF1887" t="str">
        <f t="shared" si="975"/>
        <v>-6.1539120818939-0.80355392470066i</v>
      </c>
      <c r="AG1887" t="str">
        <f t="shared" si="976"/>
        <v>1.01021307351232-0.0255896655565456i</v>
      </c>
      <c r="AH1887" t="str">
        <f t="shared" si="977"/>
        <v>0.0288076855279879+0.0195931720905721i</v>
      </c>
      <c r="AI1887">
        <f t="shared" si="978"/>
        <v>-29.15861762477601</v>
      </c>
      <c r="AJ1887">
        <f t="shared" si="979"/>
        <v>34.221068370943868</v>
      </c>
      <c r="AK1887"/>
      <c r="AL1887"/>
      <c r="AM1887"/>
      <c r="AN1887"/>
    </row>
    <row r="1888" spans="1:40" x14ac:dyDescent="0.35">
      <c r="A1888"/>
      <c r="B1888">
        <f t="shared" si="945"/>
        <v>175400</v>
      </c>
      <c r="C1888" s="237" t="str">
        <f t="shared" si="948"/>
        <v>-1.04824368253828E-06+0.00589171712521911i</v>
      </c>
      <c r="D1888" s="208" t="str">
        <f t="shared" si="949"/>
        <v>-2.51366923872069+0.0451698312933465i</v>
      </c>
      <c r="E1888" t="str">
        <f t="shared" si="950"/>
        <v>20500</v>
      </c>
      <c r="F1888" t="str">
        <f t="shared" si="951"/>
        <v>0.327868852459016</v>
      </c>
      <c r="G1888" t="str">
        <f t="shared" si="946"/>
        <v>0.327868852459016</v>
      </c>
      <c r="H1888" t="str">
        <f t="shared" si="952"/>
        <v>3.64047224658557+0.84832345308514i</v>
      </c>
      <c r="I1888" t="str">
        <f t="shared" si="953"/>
        <v>688.794189299562i</v>
      </c>
      <c r="J1888" t="str">
        <f t="shared" si="947"/>
        <v>-641.198512304102+150.686127204686i</v>
      </c>
      <c r="K1888" t="str">
        <f t="shared" si="954"/>
        <v>0.239238632586438-1.01800648902284i</v>
      </c>
      <c r="L1888" t="str">
        <f t="shared" si="955"/>
        <v>0.0489227004591911-0.176751028131307i</v>
      </c>
      <c r="M1888" t="str">
        <f t="shared" si="956"/>
        <v>0.288161333045629-1.19475751715415i</v>
      </c>
      <c r="N1888" t="str">
        <f t="shared" si="957"/>
        <v>-2.18781593634007i</v>
      </c>
      <c r="O1888" t="str">
        <f t="shared" si="958"/>
        <v>-0.578606907958259-0.815606551017697i</v>
      </c>
      <c r="P1888" t="str">
        <f t="shared" si="959"/>
        <v>1.57860690795826+0.815606551017697i</v>
      </c>
      <c r="Q1888" t="str">
        <f t="shared" si="960"/>
        <v>-1.57860690795826+1.37220938532237i</v>
      </c>
      <c r="R1888" t="str">
        <f t="shared" si="961"/>
        <v>-0.313789684529417-0.789424963785386i</v>
      </c>
      <c r="S1888" t="str">
        <f t="shared" si="962"/>
        <v>0.236922417992025i</v>
      </c>
      <c r="T1888" t="str">
        <f t="shared" si="963"/>
        <v>0.1870324712433-0.0743438107996642i</v>
      </c>
      <c r="U1888" t="str">
        <f t="shared" si="964"/>
        <v>0.0000499999999999998-0.000810163214142647i</v>
      </c>
      <c r="V1888" t="str">
        <f t="shared" si="965"/>
        <v>0.00002-0.00907382799839768i</v>
      </c>
      <c r="W1888" t="str">
        <f t="shared" si="966"/>
        <v>0.0000422721786537985-0.000743954597909369i</v>
      </c>
      <c r="X1888" t="str">
        <f t="shared" si="967"/>
        <v>0.0000464474296580284-0.000743454732529598i</v>
      </c>
      <c r="Y1888" t="str">
        <f t="shared" si="968"/>
        <v>0.009+0.88165656230344i</v>
      </c>
      <c r="Z1888" t="str">
        <f t="shared" si="969"/>
        <v>-0.0101199456667398-0.000736643270243612i</v>
      </c>
      <c r="AA1888" t="str">
        <f t="shared" si="970"/>
        <v>0.139877340697571-13.6207924525915i</v>
      </c>
      <c r="AB1888" t="str">
        <f t="shared" si="971"/>
        <v>0.625137953077121-0.248487000135917i</v>
      </c>
      <c r="AC1888" t="str">
        <f t="shared" si="972"/>
        <v>0.883258874568648-0.818492613900924i</v>
      </c>
      <c r="AD1888" t="str">
        <f t="shared" si="973"/>
        <v>0.521036974272955+0.20150141708194i</v>
      </c>
      <c r="AE1888" t="str">
        <f t="shared" si="974"/>
        <v>-0.00512443120716683-0.00242300177328657i</v>
      </c>
      <c r="AF1888" t="str">
        <f t="shared" si="975"/>
        <v>-6.15414148530626-0.803153621791794i</v>
      </c>
      <c r="AG1888" t="str">
        <f t="shared" si="976"/>
        <v>1.01019931469538-0.0255888786356745i</v>
      </c>
      <c r="AH1888" t="str">
        <f t="shared" si="977"/>
        <v>0.0287960975342993+0.0195645164009623i</v>
      </c>
      <c r="AI1888">
        <f t="shared" si="978"/>
        <v>-29.165025633517953</v>
      </c>
      <c r="AJ1888">
        <f t="shared" si="979"/>
        <v>34.192797519927254</v>
      </c>
      <c r="AK1888"/>
      <c r="AL1888"/>
      <c r="AM1888"/>
      <c r="AN1888"/>
    </row>
    <row r="1889" spans="1:40" x14ac:dyDescent="0.35">
      <c r="A1889"/>
      <c r="B1889">
        <f t="shared" si="945"/>
        <v>175500</v>
      </c>
      <c r="C1889" s="237" t="str">
        <f t="shared" si="948"/>
        <v>-1.04704944321694E-06+0.00588836002165643i</v>
      </c>
      <c r="D1889" s="208" t="str">
        <f t="shared" si="949"/>
        <v>-2.51366922956485+0.045144093499366i</v>
      </c>
      <c r="E1889" t="str">
        <f t="shared" si="950"/>
        <v>20500</v>
      </c>
      <c r="F1889" t="str">
        <f t="shared" si="951"/>
        <v>0.327868852459016</v>
      </c>
      <c r="G1889" t="str">
        <f t="shared" si="946"/>
        <v>0.327868852459016</v>
      </c>
      <c r="H1889" t="str">
        <f t="shared" si="952"/>
        <v>3.64070129832337+0.84789777766825i</v>
      </c>
      <c r="I1889" t="str">
        <f t="shared" si="953"/>
        <v>689.186888381261i</v>
      </c>
      <c r="J1889" t="str">
        <f t="shared" si="947"/>
        <v>-641.93098844909+150.772037197391i</v>
      </c>
      <c r="K1889" t="str">
        <f t="shared" si="954"/>
        <v>0.238979518528375-1.0174854794007i</v>
      </c>
      <c r="L1889" t="str">
        <f t="shared" si="955"/>
        <v>0.0488709260047036-0.176664637716993i</v>
      </c>
      <c r="M1889" t="str">
        <f t="shared" si="956"/>
        <v>0.287850444533079-1.19415011711769i</v>
      </c>
      <c r="N1889" t="str">
        <f t="shared" si="957"/>
        <v>-2.18906326583628i</v>
      </c>
      <c r="O1889" t="str">
        <f t="shared" si="958"/>
        <v>-0.57962378769566-0.81488420326899i</v>
      </c>
      <c r="P1889" t="str">
        <f t="shared" si="959"/>
        <v>1.57962378769566+0.81488420326899i</v>
      </c>
      <c r="Q1889" t="str">
        <f t="shared" si="960"/>
        <v>-1.57962378769566+1.37417906256729i</v>
      </c>
      <c r="R1889" t="str">
        <f t="shared" si="961"/>
        <v>-0.313765161415269-0.788829421508415i</v>
      </c>
      <c r="S1889" t="str">
        <f t="shared" si="962"/>
        <v>0.237057493486889i</v>
      </c>
      <c r="T1889" t="str">
        <f t="shared" si="963"/>
        <v>0.186997925451498-0.0743803827086128i</v>
      </c>
      <c r="U1889" t="str">
        <f t="shared" si="964"/>
        <v>0.00005-0.0008097015826816i</v>
      </c>
      <c r="V1889" t="str">
        <f t="shared" si="965"/>
        <v>0.00002-0.0090686577260339i</v>
      </c>
      <c r="W1889" t="str">
        <f t="shared" si="966"/>
        <v>0.0000422721770528338-0.000743530918082806i</v>
      </c>
      <c r="X1889" t="str">
        <f t="shared" si="967"/>
        <v>0.0000464426585690396-0.000743031364249855i</v>
      </c>
      <c r="Y1889" t="str">
        <f t="shared" si="968"/>
        <v>0.009+0.882159217128014i</v>
      </c>
      <c r="Z1889" t="str">
        <f t="shared" si="969"/>
        <v>-0.0101084118675865-0.000736039434759908i</v>
      </c>
      <c r="AA1889" t="str">
        <f t="shared" si="970"/>
        <v>0.139717656278996-13.61301987192i</v>
      </c>
      <c r="AB1889" t="str">
        <f t="shared" si="971"/>
        <v>0.625022487107864-0.248609238205854i</v>
      </c>
      <c r="AC1889" t="str">
        <f t="shared" si="972"/>
        <v>0.883036249837109-0.817932955913631i</v>
      </c>
      <c r="AD1889" t="str">
        <f t="shared" si="973"/>
        <v>0.521314349016368+0.201340486619989i</v>
      </c>
      <c r="AE1889" t="str">
        <f t="shared" si="974"/>
        <v>-0.00512146561437411-0.00241894048315737i</v>
      </c>
      <c r="AF1889" t="str">
        <f t="shared" si="975"/>
        <v>-6.15437052788822-0.802753684168884i</v>
      </c>
      <c r="AG1889" t="str">
        <f t="shared" si="976"/>
        <v>1.01018555368916-0.0255880850138155i</v>
      </c>
      <c r="AH1889" t="str">
        <f t="shared" si="977"/>
        <v>0.0287845114992733+0.0195358880987716i</v>
      </c>
      <c r="AI1889">
        <f t="shared" si="978"/>
        <v>-29.171432009137092</v>
      </c>
      <c r="AJ1889">
        <f t="shared" si="979"/>
        <v>34.164520427374782</v>
      </c>
      <c r="AK1889"/>
      <c r="AL1889"/>
      <c r="AM1889"/>
      <c r="AN1889"/>
    </row>
    <row r="1890" spans="1:40" x14ac:dyDescent="0.35">
      <c r="A1890"/>
      <c r="B1890">
        <f t="shared" si="945"/>
        <v>175600</v>
      </c>
      <c r="C1890" s="237" t="str">
        <f t="shared" si="948"/>
        <v>-0.0000010458572435867+0.00588500674167375i</v>
      </c>
      <c r="D1890" s="208" t="str">
        <f t="shared" si="949"/>
        <v>-2.51366922042466+0.0451183850194988i</v>
      </c>
      <c r="E1890" t="str">
        <f t="shared" si="950"/>
        <v>20500</v>
      </c>
      <c r="F1890" t="str">
        <f t="shared" si="951"/>
        <v>0.327868852459016</v>
      </c>
      <c r="G1890" t="str">
        <f t="shared" si="946"/>
        <v>0.327868852459016</v>
      </c>
      <c r="H1890" t="str">
        <f t="shared" si="952"/>
        <v>3.64092998995448+0.847472496413503i</v>
      </c>
      <c r="I1890" t="str">
        <f t="shared" si="953"/>
        <v>689.57958746296i</v>
      </c>
      <c r="J1890" t="str">
        <f t="shared" si="947"/>
        <v>-642.663882078345+150.857947190097i</v>
      </c>
      <c r="K1890" t="str">
        <f t="shared" si="954"/>
        <v>0.238720817936692-1.01696496900353i</v>
      </c>
      <c r="L1890" t="str">
        <f t="shared" si="955"/>
        <v>0.048819231603267-0.17657832356468i</v>
      </c>
      <c r="M1890" t="str">
        <f t="shared" si="956"/>
        <v>0.287540049539959-1.19354329256821i</v>
      </c>
      <c r="N1890" t="str">
        <f t="shared" si="957"/>
        <v>-2.19031059533248i</v>
      </c>
      <c r="O1890" t="str">
        <f t="shared" si="958"/>
        <v>-0.580639765636587-0.814160587698453i</v>
      </c>
      <c r="P1890" t="str">
        <f t="shared" si="959"/>
        <v>1.58063976563659+0.814160587698453i</v>
      </c>
      <c r="Q1890" t="str">
        <f t="shared" si="960"/>
        <v>-1.58063976563659+1.37615000763403i</v>
      </c>
      <c r="R1890" t="str">
        <f t="shared" si="961"/>
        <v>-0.31374061885333-0.78823446671088i</v>
      </c>
      <c r="S1890" t="str">
        <f t="shared" si="962"/>
        <v>0.237192568981753i</v>
      </c>
      <c r="T1890" t="str">
        <f t="shared" si="963"/>
        <v>0.186963358119116-0.0744169433797463i</v>
      </c>
      <c r="U1890" t="str">
        <f t="shared" si="964"/>
        <v>0.0000500000000000002-0.000809240476996704i</v>
      </c>
      <c r="V1890" t="str">
        <f t="shared" si="965"/>
        <v>0.00002-0.00906349334236302i</v>
      </c>
      <c r="W1890" t="str">
        <f t="shared" si="966"/>
        <v>0.0000422721754509568-0.000743107720935969i</v>
      </c>
      <c r="X1890" t="str">
        <f t="shared" si="967"/>
        <v>0.0000464378956248052-0.000742608478249099i</v>
      </c>
      <c r="Y1890" t="str">
        <f t="shared" si="968"/>
        <v>0.009+0.882661871952588i</v>
      </c>
      <c r="Z1890" t="str">
        <f t="shared" si="969"/>
        <v>-0.0100968977844573-0.000735436601858623i</v>
      </c>
      <c r="AA1890" t="str">
        <f t="shared" si="970"/>
        <v>0.139558245333415-13.6052561633947i</v>
      </c>
      <c r="AB1890" t="str">
        <f t="shared" si="971"/>
        <v>0.624906949141302-0.24873143871448i</v>
      </c>
      <c r="AC1890" t="str">
        <f t="shared" si="972"/>
        <v>0.882814034785446-0.817373747836971i</v>
      </c>
      <c r="AD1890" t="str">
        <f t="shared" si="973"/>
        <v>0.521591568374202+0.20117919445047i</v>
      </c>
      <c r="AE1890" t="str">
        <f t="shared" si="974"/>
        <v>-0.0051185022079778-0.0024148832933291i</v>
      </c>
      <c r="AF1890" t="str">
        <f t="shared" si="975"/>
        <v>-6.15459921037914-0.802354111394004i</v>
      </c>
      <c r="AG1890" t="str">
        <f t="shared" si="976"/>
        <v>1.01017179050309-0.0255872846797823i</v>
      </c>
      <c r="AH1890" t="str">
        <f t="shared" si="977"/>
        <v>0.0287729274092619+0.0195072871475741i</v>
      </c>
      <c r="AI1890">
        <f t="shared" si="978"/>
        <v>-29.177836755745574</v>
      </c>
      <c r="AJ1890">
        <f t="shared" si="979"/>
        <v>34.136237097680514</v>
      </c>
      <c r="AK1890"/>
      <c r="AL1890"/>
      <c r="AM1890"/>
      <c r="AN1890"/>
    </row>
    <row r="1891" spans="1:40" x14ac:dyDescent="0.35">
      <c r="A1891"/>
      <c r="B1891">
        <f t="shared" si="945"/>
        <v>175700</v>
      </c>
      <c r="C1891" s="237" t="str">
        <f t="shared" si="948"/>
        <v>-1.04466707900532E-06+0.00588165727874248i</v>
      </c>
      <c r="D1891" s="208" t="str">
        <f t="shared" si="949"/>
        <v>-2.51366921130006+0.0450927058036924i</v>
      </c>
      <c r="E1891" t="str">
        <f t="shared" si="950"/>
        <v>20500</v>
      </c>
      <c r="F1891" t="str">
        <f t="shared" si="951"/>
        <v>0.327868852459016</v>
      </c>
      <c r="G1891" t="str">
        <f t="shared" si="946"/>
        <v>0.327868852459016</v>
      </c>
      <c r="H1891" t="str">
        <f t="shared" si="952"/>
        <v>3.64115832221638+0.847047608833455i</v>
      </c>
      <c r="I1891" t="str">
        <f t="shared" si="953"/>
        <v>689.972286544658i</v>
      </c>
      <c r="J1891" t="str">
        <f t="shared" si="947"/>
        <v>-643.397193191865+150.943857182802i</v>
      </c>
      <c r="K1891" t="str">
        <f t="shared" si="954"/>
        <v>0.238462529948151-1.01644495717546i</v>
      </c>
      <c r="L1891" t="str">
        <f t="shared" si="955"/>
        <v>0.0487676170944625-0.176492085588479i</v>
      </c>
      <c r="M1891" t="str">
        <f t="shared" si="956"/>
        <v>0.287230147042614-1.19293704276394i</v>
      </c>
      <c r="N1891" t="str">
        <f t="shared" si="957"/>
        <v>-2.19155792482868i</v>
      </c>
      <c r="O1891" t="str">
        <f t="shared" si="958"/>
        <v>-0.581654840200357-0.813435705431902i</v>
      </c>
      <c r="P1891" t="str">
        <f t="shared" si="959"/>
        <v>1.58165484020036+0.813435705431902i</v>
      </c>
      <c r="Q1891" t="str">
        <f t="shared" si="960"/>
        <v>-1.58165484020036+1.37812221939678i</v>
      </c>
      <c r="R1891" t="str">
        <f t="shared" si="961"/>
        <v>-0.313716056832884-0.787640098377615i</v>
      </c>
      <c r="S1891" t="str">
        <f t="shared" si="962"/>
        <v>0.237327644476618i</v>
      </c>
      <c r="T1891" t="str">
        <f t="shared" si="963"/>
        <v>0.186928769243291-0.0744534928026412i</v>
      </c>
      <c r="U1891" t="str">
        <f t="shared" si="964"/>
        <v>0.0000499999999999999-0.000808779896190214i</v>
      </c>
      <c r="V1891" t="str">
        <f t="shared" si="965"/>
        <v>0.00002-0.00905833483733044i</v>
      </c>
      <c r="W1891" t="str">
        <f t="shared" si="966"/>
        <v>0.0000422721738481671-0.0007426850056447i</v>
      </c>
      <c r="X1891" t="str">
        <f t="shared" si="967"/>
        <v>0.0000464331408067864-0.000742186073703962i</v>
      </c>
      <c r="Y1891" t="str">
        <f t="shared" si="968"/>
        <v>0.009+0.883164526777163i</v>
      </c>
      <c r="Z1891" t="str">
        <f t="shared" si="969"/>
        <v>-0.0100854033724311-0.000734834769109853i</v>
      </c>
      <c r="AA1891" t="str">
        <f t="shared" si="970"/>
        <v>0.139399107236304-13.5975013118222i</v>
      </c>
      <c r="AB1891" t="str">
        <f t="shared" si="971"/>
        <v>0.624791339167864-0.248853601626956i</v>
      </c>
      <c r="AC1891" t="str">
        <f t="shared" si="972"/>
        <v>0.882592228614121-0.816814989078828i</v>
      </c>
      <c r="AD1891" t="str">
        <f t="shared" si="973"/>
        <v>0.521868631889008+0.201017540692187i</v>
      </c>
      <c r="AE1891" t="str">
        <f t="shared" si="974"/>
        <v>-0.00511554098191786-0.00241083019843463i</v>
      </c>
      <c r="AF1891" t="str">
        <f t="shared" si="975"/>
        <v>-6.15482753351644-0.801954903029763i</v>
      </c>
      <c r="AG1891" t="str">
        <f t="shared" si="976"/>
        <v>1.0101580251466-0.0255864776224139i</v>
      </c>
      <c r="AH1891" t="str">
        <f t="shared" si="977"/>
        <v>0.0287613452506631+0.0194787135110352i</v>
      </c>
      <c r="AI1891">
        <f t="shared" si="978"/>
        <v>-29.184239877450526</v>
      </c>
      <c r="AJ1891">
        <f t="shared" si="979"/>
        <v>34.107947535226089</v>
      </c>
      <c r="AK1891"/>
      <c r="AL1891"/>
      <c r="AM1891"/>
      <c r="AN1891"/>
    </row>
    <row r="1892" spans="1:40" x14ac:dyDescent="0.35">
      <c r="A1892"/>
      <c r="B1892">
        <f t="shared" si="945"/>
        <v>175800</v>
      </c>
      <c r="C1892" s="237" t="str">
        <f t="shared" si="948"/>
        <v>-1.04347894484372E-06+0.00587831162634888i</v>
      </c>
      <c r="D1892" s="208" t="str">
        <f t="shared" si="949"/>
        <v>-2.51366920219104+0.0450670558020081i</v>
      </c>
      <c r="E1892" t="str">
        <f t="shared" si="950"/>
        <v>20500</v>
      </c>
      <c r="F1892" t="str">
        <f t="shared" si="951"/>
        <v>0.327868852459016</v>
      </c>
      <c r="G1892" t="str">
        <f t="shared" si="946"/>
        <v>0.327868852459016</v>
      </c>
      <c r="H1892" t="str">
        <f t="shared" si="952"/>
        <v>3.64138629584475+0.84662311444131i</v>
      </c>
      <c r="I1892" t="str">
        <f t="shared" si="953"/>
        <v>690.364985626357i</v>
      </c>
      <c r="J1892" t="str">
        <f t="shared" si="947"/>
        <v>-644.130921789652+151.029767175506i</v>
      </c>
      <c r="K1892" t="str">
        <f t="shared" si="954"/>
        <v>0.238204653701721-1.01592544326161i</v>
      </c>
      <c r="L1892" t="str">
        <f t="shared" si="955"/>
        <v>0.0487160823182597-0.17640592370259i</v>
      </c>
      <c r="M1892" t="str">
        <f t="shared" si="956"/>
        <v>0.286920736019981-1.1923313669642i</v>
      </c>
      <c r="N1892" t="str">
        <f t="shared" si="957"/>
        <v>-2.19280525432489i</v>
      </c>
      <c r="O1892" t="str">
        <f t="shared" si="958"/>
        <v>-0.582669009807696-0.812709557597128i</v>
      </c>
      <c r="P1892" t="str">
        <f t="shared" si="959"/>
        <v>1.5826690098077+0.812709557597128i</v>
      </c>
      <c r="Q1892" t="str">
        <f t="shared" si="960"/>
        <v>-1.5826690098077+1.38009569672776i</v>
      </c>
      <c r="R1892" t="str">
        <f t="shared" si="961"/>
        <v>-0.313691475343213-0.787046315495763i</v>
      </c>
      <c r="S1892" t="str">
        <f t="shared" si="962"/>
        <v>0.237462719971482i</v>
      </c>
      <c r="T1892" t="str">
        <f t="shared" si="963"/>
        <v>0.186894158821157-0.0744900309668664i</v>
      </c>
      <c r="U1892" t="str">
        <f t="shared" si="964"/>
        <v>0.0000500000000000001-0.000808319839366445i</v>
      </c>
      <c r="V1892" t="str">
        <f t="shared" si="965"/>
        <v>0.00002-0.00905318220090418i</v>
      </c>
      <c r="W1892" t="str">
        <f t="shared" si="966"/>
        <v>0.0000422721722444655-0.000742262771386728i</v>
      </c>
      <c r="X1892" t="str">
        <f t="shared" si="967"/>
        <v>0.0000464283940964987-0.000741764149792959i</v>
      </c>
      <c r="Y1892" t="str">
        <f t="shared" si="968"/>
        <v>0.009+0.883667181601737i</v>
      </c>
      <c r="Z1892" t="str">
        <f t="shared" si="969"/>
        <v>-0.0100739285867148-0.000734233934091298i</v>
      </c>
      <c r="AA1892" t="str">
        <f t="shared" si="970"/>
        <v>0.139240241364923-13.5897553020439i</v>
      </c>
      <c r="AB1892" t="str">
        <f t="shared" si="971"/>
        <v>0.624675657177971-0.248975726908417i</v>
      </c>
      <c r="AC1892" t="str">
        <f t="shared" si="972"/>
        <v>0.882370830525651-0.816256679047943i</v>
      </c>
      <c r="AD1892" t="str">
        <f t="shared" si="973"/>
        <v>0.522145539103349+0.200855525464504i</v>
      </c>
      <c r="AE1892" t="str">
        <f t="shared" si="974"/>
        <v>-0.00511258193015304-0.00240678119312055i</v>
      </c>
      <c r="AF1892" t="str">
        <f t="shared" si="975"/>
        <v>-6.15505549803579-0.801556058639302i</v>
      </c>
      <c r="AG1892" t="str">
        <f t="shared" si="976"/>
        <v>1.01014425762913-0.0255856638305758i</v>
      </c>
      <c r="AH1892" t="str">
        <f t="shared" si="977"/>
        <v>0.0287497650099215+0.0194501671529129i</v>
      </c>
      <c r="AI1892">
        <f t="shared" si="978"/>
        <v>-29.190641378353707</v>
      </c>
      <c r="AJ1892">
        <f t="shared" si="979"/>
        <v>34.079651744382161</v>
      </c>
      <c r="AK1892"/>
      <c r="AL1892"/>
      <c r="AM1892"/>
      <c r="AN1892"/>
    </row>
    <row r="1893" spans="1:40" x14ac:dyDescent="0.35">
      <c r="A1893"/>
      <c r="B1893">
        <f t="shared" si="945"/>
        <v>175900</v>
      </c>
      <c r="C1893" s="237" t="str">
        <f t="shared" si="948"/>
        <v>-1.04229283648601E-06+0.00587496977799398i</v>
      </c>
      <c r="D1893" s="208" t="str">
        <f t="shared" si="949"/>
        <v>-2.51366919309753+0.0450414349646205i</v>
      </c>
      <c r="E1893" t="str">
        <f t="shared" si="950"/>
        <v>20500</v>
      </c>
      <c r="F1893" t="str">
        <f t="shared" si="951"/>
        <v>0.327868852459016</v>
      </c>
      <c r="G1893" t="str">
        <f t="shared" si="946"/>
        <v>0.327868852459016</v>
      </c>
      <c r="H1893" t="str">
        <f t="shared" si="952"/>
        <v>3.64161391157338+0.846199012750912i</v>
      </c>
      <c r="I1893" t="str">
        <f t="shared" si="953"/>
        <v>690.757684708056i</v>
      </c>
      <c r="J1893" t="str">
        <f t="shared" si="947"/>
        <v>-644.865067871705+151.115677168212i</v>
      </c>
      <c r="K1893" t="str">
        <f t="shared" si="954"/>
        <v>0.237947188338577-1.0154064266081i</v>
      </c>
      <c r="L1893" t="str">
        <f t="shared" si="955"/>
        <v>0.0486646271150173-0.176319837821303i</v>
      </c>
      <c r="M1893" t="str">
        <f t="shared" si="956"/>
        <v>0.286611815453594-1.1917262644294i</v>
      </c>
      <c r="N1893" t="str">
        <f t="shared" si="957"/>
        <v>-2.19405258382109i</v>
      </c>
      <c r="O1893" t="str">
        <f t="shared" si="958"/>
        <v>-0.583682272880711-0.811982145323903i</v>
      </c>
      <c r="P1893" t="str">
        <f t="shared" si="959"/>
        <v>1.58368227288071+0.811982145323903i</v>
      </c>
      <c r="Q1893" t="str">
        <f t="shared" si="960"/>
        <v>-1.58368227288071+1.38207043849719i</v>
      </c>
      <c r="R1893" t="str">
        <f t="shared" si="961"/>
        <v>-0.313666874373574-0.786453117054779i</v>
      </c>
      <c r="S1893" t="str">
        <f t="shared" si="962"/>
        <v>0.237597795466345i</v>
      </c>
      <c r="T1893" t="str">
        <f t="shared" si="963"/>
        <v>0.186859526849851-0.0745265578619802i</v>
      </c>
      <c r="U1893" t="str">
        <f t="shared" si="964"/>
        <v>0.0000499999999999998-0.000807860305631725i</v>
      </c>
      <c r="V1893" t="str">
        <f t="shared" si="965"/>
        <v>0.00002-0.00904803542307534i</v>
      </c>
      <c r="W1893" t="str">
        <f t="shared" si="966"/>
        <v>0.0000422721706398512-0.000741841017341633i</v>
      </c>
      <c r="X1893" t="str">
        <f t="shared" si="967"/>
        <v>0.0000464236554755077-0.000741342705696447i</v>
      </c>
      <c r="Y1893" t="str">
        <f t="shared" si="968"/>
        <v>0.009+0.884169836426311i</v>
      </c>
      <c r="Z1893" t="str">
        <f t="shared" si="969"/>
        <v>-0.0100624733826423-0.000733634094388162i</v>
      </c>
      <c r="AA1893" t="str">
        <f t="shared" si="970"/>
        <v>0.139081647098306-13.5820181189359i</v>
      </c>
      <c r="AB1893" t="str">
        <f t="shared" si="971"/>
        <v>0.624559903162054-0.249097814523962i</v>
      </c>
      <c r="AC1893" t="str">
        <f t="shared" si="972"/>
        <v>0.882149839724628-0.815698817153938i</v>
      </c>
      <c r="AD1893" t="str">
        <f t="shared" si="973"/>
        <v>0.522422289559789+0.200693148887353i</v>
      </c>
      <c r="AE1893" t="str">
        <f t="shared" si="974"/>
        <v>-0.00510962504666052-0.00240273627204703i</v>
      </c>
      <c r="AF1893" t="str">
        <f t="shared" si="975"/>
        <v>-6.15528310467091-0.801157577786291i</v>
      </c>
      <c r="AG1893" t="str">
        <f t="shared" si="976"/>
        <v>1.01013048796011-0.0255848432931589i</v>
      </c>
      <c r="AH1893" t="str">
        <f t="shared" si="977"/>
        <v>0.0287381866735258+0.0194216480370566i</v>
      </c>
      <c r="AI1893">
        <f t="shared" si="978"/>
        <v>-29.197041262552126</v>
      </c>
      <c r="AJ1893">
        <f t="shared" si="979"/>
        <v>34.051349729509418</v>
      </c>
      <c r="AK1893"/>
      <c r="AL1893"/>
      <c r="AM1893"/>
      <c r="AN1893"/>
    </row>
    <row r="1894" spans="1:40" x14ac:dyDescent="0.35">
      <c r="A1894"/>
      <c r="B1894">
        <f t="shared" si="945"/>
        <v>176000</v>
      </c>
      <c r="C1894" s="237" t="str">
        <f t="shared" si="948"/>
        <v>-1.04110874932942E-06+0.00587163172719372i</v>
      </c>
      <c r="D1894" s="208" t="str">
        <f t="shared" si="949"/>
        <v>-2.51366918401953+0.0450158432418185i</v>
      </c>
      <c r="E1894" t="str">
        <f t="shared" si="950"/>
        <v>20500</v>
      </c>
      <c r="F1894" t="str">
        <f t="shared" si="951"/>
        <v>0.327868852459016</v>
      </c>
      <c r="G1894" t="str">
        <f t="shared" si="946"/>
        <v>0.327868852459016</v>
      </c>
      <c r="H1894" t="str">
        <f t="shared" si="952"/>
        <v>3.64184117013432+0.845775303276761i</v>
      </c>
      <c r="I1894" t="str">
        <f t="shared" si="953"/>
        <v>691.150383789754i</v>
      </c>
      <c r="J1894" t="str">
        <f t="shared" si="947"/>
        <v>-645.599631438024+151.201587160917i</v>
      </c>
      <c r="K1894" t="str">
        <f t="shared" si="954"/>
        <v>0.237690133002081-1.01488790656202i</v>
      </c>
      <c r="L1894" t="str">
        <f t="shared" si="955"/>
        <v>0.0486132513254803-0.176233827858994i</v>
      </c>
      <c r="M1894" t="str">
        <f t="shared" si="956"/>
        <v>0.286303384327561-1.19112173442101i</v>
      </c>
      <c r="N1894" t="str">
        <f t="shared" si="957"/>
        <v>-2.19529991331729i</v>
      </c>
      <c r="O1894" t="str">
        <f t="shared" si="958"/>
        <v>-0.584694627842944-0.811253469743952i</v>
      </c>
      <c r="P1894" t="str">
        <f t="shared" si="959"/>
        <v>1.58469462784294+0.811253469743952i</v>
      </c>
      <c r="Q1894" t="str">
        <f t="shared" si="960"/>
        <v>-1.58469462784294+1.38404644357334i</v>
      </c>
      <c r="R1894" t="str">
        <f t="shared" si="961"/>
        <v>-0.313642253913235-0.785860502046404i</v>
      </c>
      <c r="S1894" t="str">
        <f t="shared" si="962"/>
        <v>0.237732870961209i</v>
      </c>
      <c r="T1894" t="str">
        <f t="shared" si="963"/>
        <v>0.186824873326509-0.0745630734775379i</v>
      </c>
      <c r="U1894" t="str">
        <f t="shared" si="964"/>
        <v>0.00005-0.000807401294094437i</v>
      </c>
      <c r="V1894" t="str">
        <f t="shared" si="965"/>
        <v>0.00002-0.00904289449385767i</v>
      </c>
      <c r="W1894" t="str">
        <f t="shared" si="966"/>
        <v>0.0000422721690343249-0.000741419742690883i</v>
      </c>
      <c r="X1894" t="str">
        <f t="shared" si="967"/>
        <v>0.0000464189249254344-0.000740921740596689i</v>
      </c>
      <c r="Y1894" t="str">
        <f t="shared" si="968"/>
        <v>0.009+0.884672491250886i</v>
      </c>
      <c r="Z1894" t="str">
        <f t="shared" si="969"/>
        <v>-0.0100510377156751-0.000733035247593217i</v>
      </c>
      <c r="AA1894" t="str">
        <f t="shared" si="970"/>
        <v>0.138923323817262-13.5742897474086i</v>
      </c>
      <c r="AB1894" t="str">
        <f t="shared" si="971"/>
        <v>0.624444077110541-0.249219864438682i</v>
      </c>
      <c r="AC1894" t="str">
        <f t="shared" si="972"/>
        <v>0.881929255417676-0.815141402807285i</v>
      </c>
      <c r="AD1894" t="str">
        <f t="shared" si="973"/>
        <v>0.522698882800925+0.200530411081224i</v>
      </c>
      <c r="AE1894" t="str">
        <f t="shared" si="974"/>
        <v>-0.00510667032543644-0.00239869542988789i</v>
      </c>
      <c r="AF1894" t="str">
        <f t="shared" si="975"/>
        <v>-6.15551035415385-0.800759460034942i</v>
      </c>
      <c r="AG1894" t="str">
        <f t="shared" si="976"/>
        <v>1.010116716149-0.0255840159990807i</v>
      </c>
      <c r="AH1894" t="str">
        <f t="shared" si="977"/>
        <v>0.0287266102280129+0.019393156127408i</v>
      </c>
      <c r="AI1894">
        <f t="shared" si="978"/>
        <v>-29.203439534137033</v>
      </c>
      <c r="AJ1894">
        <f t="shared" si="979"/>
        <v>34.023041494956168</v>
      </c>
      <c r="AK1894"/>
      <c r="AL1894"/>
      <c r="AM1894"/>
      <c r="AN1894"/>
    </row>
    <row r="1895" spans="1:40" x14ac:dyDescent="0.35">
      <c r="A1895"/>
      <c r="B1895">
        <f t="shared" si="945"/>
        <v>176100</v>
      </c>
      <c r="C1895" s="237" t="str">
        <f t="shared" si="948"/>
        <v>-0.0000010399266787842+0.00586829746747862i</v>
      </c>
      <c r="D1895" s="208" t="str">
        <f t="shared" si="949"/>
        <v>-2.513669174957+0.0449902805840028i</v>
      </c>
      <c r="E1895" t="str">
        <f t="shared" si="950"/>
        <v>20500</v>
      </c>
      <c r="F1895" t="str">
        <f t="shared" si="951"/>
        <v>0.327868852459016</v>
      </c>
      <c r="G1895" t="str">
        <f t="shared" si="946"/>
        <v>0.327868852459016</v>
      </c>
      <c r="H1895" t="str">
        <f t="shared" si="952"/>
        <v>3.64206807225773+0.845351985534002i</v>
      </c>
      <c r="I1895" t="str">
        <f t="shared" si="953"/>
        <v>691.543082871453i</v>
      </c>
      <c r="J1895" t="str">
        <f t="shared" si="947"/>
        <v>-646.33461248861+151.287497153622i</v>
      </c>
      <c r="K1895" t="str">
        <f t="shared" si="954"/>
        <v>0.237433486837787-1.01436988247146i</v>
      </c>
      <c r="L1895" t="str">
        <f t="shared" si="955"/>
        <v>0.0485619547907802-0.176147893730126i</v>
      </c>
      <c r="M1895" t="str">
        <f t="shared" si="956"/>
        <v>0.285995441628567-1.19051777620159i</v>
      </c>
      <c r="N1895" t="str">
        <f t="shared" si="957"/>
        <v>-2.1965472428135i</v>
      </c>
      <c r="O1895" t="str">
        <f t="shared" si="958"/>
        <v>-0.585706073119349-0.810523531990967i</v>
      </c>
      <c r="P1895" t="str">
        <f t="shared" si="959"/>
        <v>1.58570607311935+0.810523531990967i</v>
      </c>
      <c r="Q1895" t="str">
        <f t="shared" si="960"/>
        <v>-1.58570607311935+1.38602371082253i</v>
      </c>
      <c r="R1895" t="str">
        <f t="shared" si="961"/>
        <v>-0.313617613951445-0.785268469464665i</v>
      </c>
      <c r="S1895" t="str">
        <f t="shared" si="962"/>
        <v>0.237867946456074i</v>
      </c>
      <c r="T1895" t="str">
        <f t="shared" si="963"/>
        <v>0.186790198248264-0.074599577803084i</v>
      </c>
      <c r="U1895" t="str">
        <f t="shared" si="964"/>
        <v>0.0000500000000000002-0.000806942803864971i</v>
      </c>
      <c r="V1895" t="str">
        <f t="shared" si="965"/>
        <v>0.00002-0.0090377594032876i</v>
      </c>
      <c r="W1895" t="str">
        <f t="shared" si="966"/>
        <v>0.0000422721674278864-0.000740998946617787i</v>
      </c>
      <c r="X1895" t="str">
        <f t="shared" si="967"/>
        <v>0.0000464142024279493-0.000740501253677762i</v>
      </c>
      <c r="Y1895" t="str">
        <f t="shared" si="968"/>
        <v>0.009+0.88517514607546i</v>
      </c>
      <c r="Z1895" t="str">
        <f t="shared" si="969"/>
        <v>-0.0100396215414009-0.000732437391306688i</v>
      </c>
      <c r="AA1895" t="str">
        <f t="shared" si="970"/>
        <v>0.138765270904361-13.5665701724069i</v>
      </c>
      <c r="AB1895" t="str">
        <f t="shared" si="971"/>
        <v>0.624328179013848-0.24934187661763i</v>
      </c>
      <c r="AC1895" t="str">
        <f t="shared" si="972"/>
        <v>0.881709076813472-0.814584435419309i</v>
      </c>
      <c r="AD1895" t="str">
        <f t="shared" si="973"/>
        <v>0.522975318369356+0.200367312167162i</v>
      </c>
      <c r="AE1895" t="str">
        <f t="shared" si="974"/>
        <v>-0.00510371776049514-0.00239465866133028i</v>
      </c>
      <c r="AF1895" t="str">
        <f t="shared" si="975"/>
        <v>-6.15573724721473-0.800361704949999i</v>
      </c>
      <c r="AG1895" t="str">
        <f t="shared" si="976"/>
        <v>1.01010294220526-0.0255831819372841i</v>
      </c>
      <c r="AH1895" t="str">
        <f t="shared" si="977"/>
        <v>0.0287150356599626+0.0193646913879984i</v>
      </c>
      <c r="AI1895">
        <f t="shared" si="978"/>
        <v>-29.20983619719534</v>
      </c>
      <c r="AJ1895">
        <f t="shared" si="979"/>
        <v>33.994727045059925</v>
      </c>
      <c r="AK1895"/>
      <c r="AL1895"/>
      <c r="AM1895"/>
      <c r="AN1895"/>
    </row>
    <row r="1896" spans="1:40" x14ac:dyDescent="0.35">
      <c r="A1896"/>
      <c r="B1896">
        <f t="shared" si="945"/>
        <v>176200</v>
      </c>
      <c r="C1896" s="237" t="str">
        <f t="shared" si="948"/>
        <v>-1.03874662027365E-06+0.00586496699239395i</v>
      </c>
      <c r="D1896" s="208" t="str">
        <f t="shared" si="949"/>
        <v>-2.51366916590988+0.044964746941687i</v>
      </c>
      <c r="E1896" t="str">
        <f t="shared" si="950"/>
        <v>20500</v>
      </c>
      <c r="F1896" t="str">
        <f t="shared" si="951"/>
        <v>0.327868852459016</v>
      </c>
      <c r="G1896" t="str">
        <f t="shared" si="946"/>
        <v>0.327868852459016</v>
      </c>
      <c r="H1896" t="str">
        <f t="shared" si="952"/>
        <v>3.64229461867194+0.844929059038399i</v>
      </c>
      <c r="I1896" t="str">
        <f t="shared" si="953"/>
        <v>691.935781953152i</v>
      </c>
      <c r="J1896" t="str">
        <f t="shared" si="947"/>
        <v>-647.070011023461+151.373407146327i</v>
      </c>
      <c r="K1896" t="str">
        <f t="shared" si="954"/>
        <v>0.237177248993431-1.01385235368548i</v>
      </c>
      <c r="L1896" t="str">
        <f t="shared" si="955"/>
        <v>0.0485107373524338-0.176062035349252i</v>
      </c>
      <c r="M1896" t="str">
        <f t="shared" si="956"/>
        <v>0.285687986345865-1.18991438903473i</v>
      </c>
      <c r="N1896" t="str">
        <f t="shared" si="957"/>
        <v>-2.1977945723097i</v>
      </c>
      <c r="O1896" t="str">
        <f t="shared" si="958"/>
        <v>-0.586716607136275-0.809792333200616i</v>
      </c>
      <c r="P1896" t="str">
        <f t="shared" si="959"/>
        <v>1.58671660713628+0.809792333200616i</v>
      </c>
      <c r="Q1896" t="str">
        <f t="shared" si="960"/>
        <v>-1.58671660713628+1.38800223910908i</v>
      </c>
      <c r="R1896" t="str">
        <f t="shared" si="961"/>
        <v>-0.313592954477434-0.784677018305885i</v>
      </c>
      <c r="S1896" t="str">
        <f t="shared" si="962"/>
        <v>0.238003021950938i</v>
      </c>
      <c r="T1896" t="str">
        <f t="shared" si="963"/>
        <v>0.186755501612252-0.0746360708281522i</v>
      </c>
      <c r="U1896" t="str">
        <f t="shared" si="964"/>
        <v>0.0000499999999999999-0.000806484834055736i</v>
      </c>
      <c r="V1896" t="str">
        <f t="shared" si="965"/>
        <v>0.00002-0.00903263014142428i</v>
      </c>
      <c r="W1896" t="str">
        <f t="shared" si="966"/>
        <v>0.0000422721658205352-0.000740578628307506i</v>
      </c>
      <c r="X1896" t="str">
        <f t="shared" si="967"/>
        <v>0.0000464094879647757-0.000740081244125611i</v>
      </c>
      <c r="Y1896" t="str">
        <f t="shared" si="968"/>
        <v>0.009+0.885677800900034i</v>
      </c>
      <c r="Z1896" t="str">
        <f t="shared" si="969"/>
        <v>-0.0100282248155337-0.000731840523136268i</v>
      </c>
      <c r="AA1896" t="str">
        <f t="shared" si="970"/>
        <v>0.138607487743935-13.55885937891i</v>
      </c>
      <c r="AB1896" t="str">
        <f t="shared" si="971"/>
        <v>0.624212208862403-0.249463851025823i</v>
      </c>
      <c r="AC1896" t="str">
        <f t="shared" si="972"/>
        <v>0.881489303122761-0.814027914402178i</v>
      </c>
      <c r="AD1896" t="str">
        <f t="shared" si="973"/>
        <v>0.523251595807699+0.200203852266772i</v>
      </c>
      <c r="AE1896" t="str">
        <f t="shared" si="974"/>
        <v>-0.00510076734586954-0.00239062596107487i</v>
      </c>
      <c r="AF1896" t="str">
        <f t="shared" si="975"/>
        <v>-6.15596378458182-0.799964312096712i</v>
      </c>
      <c r="AG1896" t="str">
        <f t="shared" si="976"/>
        <v>1.01008916613834-0.0255823410967379i</v>
      </c>
      <c r="AH1896" t="str">
        <f t="shared" si="977"/>
        <v>0.0287034629560013+0.0193362537829506i</v>
      </c>
      <c r="AI1896">
        <f t="shared" si="978"/>
        <v>-29.216231255808509</v>
      </c>
      <c r="AJ1896">
        <f t="shared" si="979"/>
        <v>33.966406384146737</v>
      </c>
      <c r="AK1896"/>
      <c r="AL1896"/>
      <c r="AM1896"/>
      <c r="AN1896"/>
    </row>
    <row r="1897" spans="1:40" x14ac:dyDescent="0.35">
      <c r="A1897"/>
      <c r="B1897">
        <f t="shared" si="945"/>
        <v>176300</v>
      </c>
      <c r="C1897" s="237" t="str">
        <f t="shared" si="948"/>
        <v>-1.03756856923402E-06+0.00586164029549954i</v>
      </c>
      <c r="D1897" s="208" t="str">
        <f t="shared" si="949"/>
        <v>-2.51366915687815+0.0449392422654965i</v>
      </c>
      <c r="E1897" t="str">
        <f t="shared" si="950"/>
        <v>20500</v>
      </c>
      <c r="F1897" t="str">
        <f t="shared" si="951"/>
        <v>0.327868852459016</v>
      </c>
      <c r="G1897" t="str">
        <f t="shared" si="946"/>
        <v>0.327868852459016</v>
      </c>
      <c r="H1897" t="str">
        <f t="shared" si="952"/>
        <v>3.64252081010349+0.844506523306389i</v>
      </c>
      <c r="I1897" t="str">
        <f t="shared" si="953"/>
        <v>692.328481034851i</v>
      </c>
      <c r="J1897" t="str">
        <f t="shared" si="947"/>
        <v>-647.805827042579+151.459317139032i</v>
      </c>
      <c r="K1897" t="str">
        <f t="shared" si="954"/>
        <v>0.236921418618921-1.01333531955413i</v>
      </c>
      <c r="L1897" t="str">
        <f t="shared" si="955"/>
        <v>0.0484595988523407-0.175976252631014i</v>
      </c>
      <c r="M1897" t="str">
        <f t="shared" si="956"/>
        <v>0.285381017471262-1.18931157218514i</v>
      </c>
      <c r="N1897" t="str">
        <f t="shared" si="957"/>
        <v>-2.1990419018059i</v>
      </c>
      <c r="O1897" t="str">
        <f t="shared" si="958"/>
        <v>-0.587726228321508-0.809059874510518i</v>
      </c>
      <c r="P1897" t="str">
        <f t="shared" si="959"/>
        <v>1.58772622832151+0.809059874510518i</v>
      </c>
      <c r="Q1897" t="str">
        <f t="shared" si="960"/>
        <v>-1.58772622832151+1.38998202729538i</v>
      </c>
      <c r="R1897" t="str">
        <f t="shared" si="961"/>
        <v>-0.313568275480424-0.784086147568649i</v>
      </c>
      <c r="S1897" t="str">
        <f t="shared" si="962"/>
        <v>0.238138097445803i</v>
      </c>
      <c r="T1897" t="str">
        <f t="shared" si="963"/>
        <v>0.186720783415607-0.0746725525422696i</v>
      </c>
      <c r="U1897" t="str">
        <f t="shared" si="964"/>
        <v>0.0000500000000000001-0.000806027383781175i</v>
      </c>
      <c r="V1897" t="str">
        <f t="shared" si="965"/>
        <v>0.00002-0.00902750669834915i</v>
      </c>
      <c r="W1897" t="str">
        <f t="shared" si="966"/>
        <v>0.0000422721642122721-0.000740158786947071i</v>
      </c>
      <c r="X1897" t="str">
        <f t="shared" si="967"/>
        <v>0.0000464047815176903-0.00073966171112805i</v>
      </c>
      <c r="Y1897" t="str">
        <f t="shared" si="968"/>
        <v>0.009+0.886180455724609i</v>
      </c>
      <c r="Z1897" t="str">
        <f t="shared" si="969"/>
        <v>-0.0100168474939133-0.000731244640697113i</v>
      </c>
      <c r="AA1897" t="str">
        <f t="shared" si="970"/>
        <v>0.138449973722065-13.5511573519314i</v>
      </c>
      <c r="AB1897" t="str">
        <f t="shared" si="971"/>
        <v>0.624096166646626-0.249585787628256i</v>
      </c>
      <c r="AC1897" t="str">
        <f t="shared" si="972"/>
        <v>0.881269933558301-0.813471839168936i</v>
      </c>
      <c r="AD1897" t="str">
        <f t="shared" si="973"/>
        <v>0.523527714658581+0.200040031502228i</v>
      </c>
      <c r="AE1897" t="str">
        <f t="shared" si="974"/>
        <v>-0.00509781907561109-0.00238659732383593i</v>
      </c>
      <c r="AF1897" t="str">
        <f t="shared" si="975"/>
        <v>-6.15618996698164-0.799567281040892i</v>
      </c>
      <c r="AG1897" t="str">
        <f t="shared" si="976"/>
        <v>1.01007538795771-0.0255814934664369i</v>
      </c>
      <c r="AH1897" t="str">
        <f t="shared" si="977"/>
        <v>0.0286918921028009+0.019307843276479i</v>
      </c>
      <c r="AI1897">
        <f t="shared" si="978"/>
        <v>-29.22262471405277</v>
      </c>
      <c r="AJ1897">
        <f t="shared" si="979"/>
        <v>33.938079516532696</v>
      </c>
      <c r="AK1897"/>
      <c r="AL1897"/>
      <c r="AM1897"/>
      <c r="AN1897"/>
    </row>
    <row r="1898" spans="1:40" x14ac:dyDescent="0.35">
      <c r="A1898"/>
      <c r="B1898">
        <f t="shared" si="945"/>
        <v>176400</v>
      </c>
      <c r="C1898" s="237" t="str">
        <f t="shared" si="948"/>
        <v>-1.03639252111456E-06+0.00585831737037003i</v>
      </c>
      <c r="D1898" s="208" t="str">
        <f t="shared" si="949"/>
        <v>-2.51366914786178+0.0449137665061702i</v>
      </c>
      <c r="E1898" t="str">
        <f t="shared" si="950"/>
        <v>20500</v>
      </c>
      <c r="F1898" t="str">
        <f t="shared" si="951"/>
        <v>0.327868852459016</v>
      </c>
      <c r="G1898" t="str">
        <f t="shared" si="946"/>
        <v>0.327868852459016</v>
      </c>
      <c r="H1898" t="str">
        <f t="shared" si="952"/>
        <v>3.64274664727714+0.844084377855042i</v>
      </c>
      <c r="I1898" t="str">
        <f t="shared" si="953"/>
        <v>692.721180116549i</v>
      </c>
      <c r="J1898" t="str">
        <f t="shared" si="947"/>
        <v>-648.542060545963+151.545227131737i</v>
      </c>
      <c r="K1898" t="str">
        <f t="shared" si="954"/>
        <v>0.236665994866334-1.01281877942845i</v>
      </c>
      <c r="L1898" t="str">
        <f t="shared" si="955"/>
        <v>0.0484085391327843-0.17589054549014i</v>
      </c>
      <c r="M1898" t="str">
        <f t="shared" si="956"/>
        <v>0.285074533999118-1.18870932491859i</v>
      </c>
      <c r="N1898" t="str">
        <f t="shared" si="957"/>
        <v>-2.2002892313021i</v>
      </c>
      <c r="O1898" t="str">
        <f t="shared" si="958"/>
        <v>-0.58873493510425-0.808326157060252i</v>
      </c>
      <c r="P1898" t="str">
        <f t="shared" si="959"/>
        <v>1.58873493510425+0.808326157060252i</v>
      </c>
      <c r="Q1898" t="str">
        <f t="shared" si="960"/>
        <v>-1.58873493510425+1.39196307424185i</v>
      </c>
      <c r="R1898" t="str">
        <f t="shared" si="961"/>
        <v>-0.313543576949638-0.783495856253816i</v>
      </c>
      <c r="S1898" t="str">
        <f t="shared" si="962"/>
        <v>0.238273172940667i</v>
      </c>
      <c r="T1898" t="str">
        <f t="shared" si="963"/>
        <v>0.186686043655461-0.0747090229349564i</v>
      </c>
      <c r="U1898" t="str">
        <f t="shared" si="964"/>
        <v>0.0000499999999999998-0.000805570452157712i</v>
      </c>
      <c r="V1898" t="str">
        <f t="shared" si="965"/>
        <v>0.00002-0.00902238906416639i</v>
      </c>
      <c r="W1898" t="str">
        <f t="shared" si="966"/>
        <v>0.0000422721626030962-0.000739739421725329i</v>
      </c>
      <c r="X1898" t="str">
        <f t="shared" si="967"/>
        <v>0.0000464000830685181-0.000739242653874687i</v>
      </c>
      <c r="Y1898" t="str">
        <f t="shared" si="968"/>
        <v>0.009+0.886683110549183i</v>
      </c>
      <c r="Z1898" t="str">
        <f t="shared" si="969"/>
        <v>-0.0100054895325045-0.000730649741611734i</v>
      </c>
      <c r="AA1898" t="str">
        <f t="shared" si="970"/>
        <v>0.138292728226581-13.5434640765184i</v>
      </c>
      <c r="AB1898" t="str">
        <f t="shared" si="971"/>
        <v>0.623980052356933-0.249707686389902i</v>
      </c>
      <c r="AC1898" t="str">
        <f t="shared" si="972"/>
        <v>0.881050967334874-0.812916209133476i</v>
      </c>
      <c r="AD1898" t="str">
        <f t="shared" si="973"/>
        <v>0.52380367446465+0.199875849996261i</v>
      </c>
      <c r="AE1898" t="str">
        <f t="shared" si="974"/>
        <v>-0.00509487294378924-0.0023825727443409i</v>
      </c>
      <c r="AF1898" t="str">
        <f t="shared" si="975"/>
        <v>-6.15641579513892-0.799170611348872i</v>
      </c>
      <c r="AG1898" t="str">
        <f t="shared" si="976"/>
        <v>1.01006160767285-0.025580639035401i</v>
      </c>
      <c r="AH1898" t="str">
        <f t="shared" si="977"/>
        <v>0.0286803230870766+0.0192794598328869i</v>
      </c>
      <c r="AI1898">
        <f t="shared" si="978"/>
        <v>-29.22901657599985</v>
      </c>
      <c r="AJ1898">
        <f t="shared" si="979"/>
        <v>33.909746446522455</v>
      </c>
      <c r="AK1898"/>
      <c r="AL1898"/>
      <c r="AM1898"/>
      <c r="AN1898"/>
    </row>
    <row r="1899" spans="1:40" x14ac:dyDescent="0.35">
      <c r="A1899"/>
      <c r="B1899">
        <f t="shared" si="945"/>
        <v>176500</v>
      </c>
      <c r="C1899" s="237" t="str">
        <f t="shared" si="948"/>
        <v>-1.03521847137733E-06+0.00585499821059441i</v>
      </c>
      <c r="D1899" s="208" t="str">
        <f t="shared" si="949"/>
        <v>-2.51366913886073+0.0448883196145572i</v>
      </c>
      <c r="E1899" t="str">
        <f t="shared" si="950"/>
        <v>20500</v>
      </c>
      <c r="F1899" t="str">
        <f t="shared" si="951"/>
        <v>0.327868852459016</v>
      </c>
      <c r="G1899" t="str">
        <f t="shared" si="946"/>
        <v>0.327868852459016</v>
      </c>
      <c r="H1899" t="str">
        <f t="shared" si="952"/>
        <v>3.6429721309158+0.843662622202069i</v>
      </c>
      <c r="I1899" t="str">
        <f t="shared" si="953"/>
        <v>693.113879198248i</v>
      </c>
      <c r="J1899" t="str">
        <f t="shared" si="947"/>
        <v>-649.278711533613+151.631137124443i</v>
      </c>
      <c r="K1899" t="str">
        <f t="shared" si="954"/>
        <v>0.236410976889912-1.01230273266045i</v>
      </c>
      <c r="L1899" t="str">
        <f t="shared" si="955"/>
        <v>0.0483575580364289-0.175804913841446i</v>
      </c>
      <c r="M1899" t="str">
        <f t="shared" si="956"/>
        <v>0.284768534926341-1.1881076465019i</v>
      </c>
      <c r="N1899" t="str">
        <f t="shared" si="957"/>
        <v>-2.20153656079831i</v>
      </c>
      <c r="O1899" t="str">
        <f t="shared" si="958"/>
        <v>-0.58974272591513-0.807591181991353i</v>
      </c>
      <c r="P1899" t="str">
        <f t="shared" si="959"/>
        <v>1.58974272591513+0.807591181991353i</v>
      </c>
      <c r="Q1899" t="str">
        <f t="shared" si="960"/>
        <v>-1.58974272591513+1.39394537880696i</v>
      </c>
      <c r="R1899" t="str">
        <f t="shared" si="961"/>
        <v>-0.313518858874281-0.782906143364504i</v>
      </c>
      <c r="S1899" t="str">
        <f t="shared" si="962"/>
        <v>0.238408248435532i</v>
      </c>
      <c r="T1899" t="str">
        <f t="shared" si="963"/>
        <v>0.186651282328949-0.0747454819957241i</v>
      </c>
      <c r="U1899" t="str">
        <f t="shared" si="964"/>
        <v>0.00005-0.000805114038303801i</v>
      </c>
      <c r="V1899" t="str">
        <f t="shared" si="965"/>
        <v>0.00002-0.00901727722900254i</v>
      </c>
      <c r="W1899" t="str">
        <f t="shared" si="966"/>
        <v>0.0000422721609930084-0.000739320531832991i</v>
      </c>
      <c r="X1899" t="str">
        <f t="shared" si="967"/>
        <v>0.0000463953925991392-0.000738824071557011i</v>
      </c>
      <c r="Y1899" t="str">
        <f t="shared" si="968"/>
        <v>0.009+0.887185765373758i</v>
      </c>
      <c r="Z1899" t="str">
        <f t="shared" si="969"/>
        <v>-0.00999415088739727-0.000730055823510071i</v>
      </c>
      <c r="AA1899" t="str">
        <f t="shared" si="970"/>
        <v>0.138135750647053-13.5357795377527i</v>
      </c>
      <c r="AB1899" t="str">
        <f t="shared" si="971"/>
        <v>0.623863865983746-0.249829547275704i</v>
      </c>
      <c r="AC1899" t="str">
        <f t="shared" si="972"/>
        <v>0.880832403669303-0.812361023710539i</v>
      </c>
      <c r="AD1899" t="str">
        <f t="shared" si="973"/>
        <v>0.524079474768572+0.19971130787216i</v>
      </c>
      <c r="AE1899" t="str">
        <f t="shared" si="974"/>
        <v>-0.00509192894449214-0.00237855221733071i</v>
      </c>
      <c r="AF1899" t="str">
        <f t="shared" si="975"/>
        <v>-6.15664126977653-0.798774302587512i</v>
      </c>
      <c r="AG1899" t="str">
        <f t="shared" si="976"/>
        <v>1.01004782529324-0.0255797777926768i</v>
      </c>
      <c r="AH1899" t="str">
        <f t="shared" si="977"/>
        <v>0.0286687558955905+0.0192511034165685i</v>
      </c>
      <c r="AI1899">
        <f t="shared" si="978"/>
        <v>-29.235406845715936</v>
      </c>
      <c r="AJ1899">
        <f t="shared" si="979"/>
        <v>33.881407178408914</v>
      </c>
      <c r="AK1899"/>
      <c r="AL1899"/>
      <c r="AM1899"/>
      <c r="AN1899"/>
    </row>
    <row r="1900" spans="1:40" x14ac:dyDescent="0.35">
      <c r="A1900"/>
      <c r="B1900">
        <f t="shared" si="945"/>
        <v>176600</v>
      </c>
      <c r="C1900" s="237" t="str">
        <f t="shared" si="948"/>
        <v>-1.03404641549727E-06+0.00585168280977628i</v>
      </c>
      <c r="D1900" s="208" t="str">
        <f t="shared" si="949"/>
        <v>-2.51366912987497+0.0448629015416182i</v>
      </c>
      <c r="E1900" t="str">
        <f t="shared" si="950"/>
        <v>20500</v>
      </c>
      <c r="F1900" t="str">
        <f t="shared" si="951"/>
        <v>0.327868852459016</v>
      </c>
      <c r="G1900" t="str">
        <f t="shared" si="946"/>
        <v>0.327868852459016</v>
      </c>
      <c r="H1900" t="str">
        <f t="shared" si="952"/>
        <v>3.64319726174061+0.843241255865827i</v>
      </c>
      <c r="I1900" t="str">
        <f t="shared" si="953"/>
        <v>693.506578279947i</v>
      </c>
      <c r="J1900" t="str">
        <f t="shared" si="947"/>
        <v>-650.015780005529+151.717047117147i</v>
      </c>
      <c r="K1900" t="str">
        <f t="shared" si="954"/>
        <v>0.236156363846043-1.01178717860312i</v>
      </c>
      <c r="L1900" t="str">
        <f t="shared" si="955"/>
        <v>0.0483066554063201-0.175719357599839i</v>
      </c>
      <c r="M1900" t="str">
        <f t="shared" si="956"/>
        <v>0.284463019252363-1.18750653620296i</v>
      </c>
      <c r="N1900" t="str">
        <f t="shared" si="957"/>
        <v>-2.20278389029451i</v>
      </c>
      <c r="O1900" t="str">
        <f t="shared" si="958"/>
        <v>-0.590749599186182-0.806854950447331i</v>
      </c>
      <c r="P1900" t="str">
        <f t="shared" si="959"/>
        <v>1.59074959918618+0.806854950447331i</v>
      </c>
      <c r="Q1900" t="str">
        <f t="shared" si="960"/>
        <v>-1.59074959918618+1.39592893984718i</v>
      </c>
      <c r="R1900" t="str">
        <f t="shared" si="961"/>
        <v>-0.313494121243549-0.782317007906101i</v>
      </c>
      <c r="S1900" t="str">
        <f t="shared" si="962"/>
        <v>0.238543323930396i</v>
      </c>
      <c r="T1900" t="str">
        <f t="shared" si="963"/>
        <v>0.186616499433203-0.0747819297140747i</v>
      </c>
      <c r="U1900" t="str">
        <f t="shared" si="964"/>
        <v>0.0000500000000000002-0.000804658141339872i</v>
      </c>
      <c r="V1900" t="str">
        <f t="shared" si="965"/>
        <v>0.00002-0.00901217118300657i</v>
      </c>
      <c r="W1900" t="str">
        <f t="shared" si="966"/>
        <v>0.0000422721593820084-0.000738902116462586i</v>
      </c>
      <c r="X1900" t="str">
        <f t="shared" si="967"/>
        <v>0.0000463907100914828-0.000738405963368322i</v>
      </c>
      <c r="Y1900" t="str">
        <f t="shared" si="968"/>
        <v>0.009+0.887688420198332i</v>
      </c>
      <c r="Z1900" t="str">
        <f t="shared" si="969"/>
        <v>-0.009982831514806-0.000729462884029387i</v>
      </c>
      <c r="AA1900" t="str">
        <f t="shared" si="970"/>
        <v>0.137979040374787-13.5281037207496i</v>
      </c>
      <c r="AB1900" t="str">
        <f t="shared" si="971"/>
        <v>0.623747607517479-0.249951370250573i</v>
      </c>
      <c r="AC1900" t="str">
        <f t="shared" si="972"/>
        <v>0.880614241780418-0.811806282315708i</v>
      </c>
      <c r="AD1900" t="str">
        <f t="shared" si="973"/>
        <v>0.524355115113032+0.199546405253777i</v>
      </c>
      <c r="AE1900" t="str">
        <f t="shared" si="974"/>
        <v>-0.00508898707182597-0.00237453573755956i</v>
      </c>
      <c r="AF1900" t="str">
        <f t="shared" si="975"/>
        <v>-6.15686639161558-0.798378354324209i</v>
      </c>
      <c r="AG1900" t="str">
        <f t="shared" si="976"/>
        <v>1.01003404082837-0.0255789097273361i</v>
      </c>
      <c r="AH1900" t="str">
        <f t="shared" si="977"/>
        <v>0.0286571905151488+0.0192227739920079i</v>
      </c>
      <c r="AI1900">
        <f t="shared" si="978"/>
        <v>-29.241795527262333</v>
      </c>
      <c r="AJ1900">
        <f t="shared" si="979"/>
        <v>33.85306171647477</v>
      </c>
      <c r="AK1900"/>
      <c r="AL1900"/>
      <c r="AM1900"/>
      <c r="AN1900"/>
    </row>
    <row r="1901" spans="1:40" x14ac:dyDescent="0.35">
      <c r="A1901"/>
      <c r="B1901">
        <f t="shared" si="945"/>
        <v>176700</v>
      </c>
      <c r="C1901" s="237" t="str">
        <f t="shared" si="948"/>
        <v>-1.03287634896209E-06+0.00584837116153366i</v>
      </c>
      <c r="D1901" s="208" t="str">
        <f t="shared" si="949"/>
        <v>-2.51366912090447+0.0448375122384247i</v>
      </c>
      <c r="E1901" t="str">
        <f t="shared" si="950"/>
        <v>20500</v>
      </c>
      <c r="F1901" t="str">
        <f t="shared" si="951"/>
        <v>0.327868852459016</v>
      </c>
      <c r="G1901" t="str">
        <f t="shared" si="946"/>
        <v>0.327868852459016</v>
      </c>
      <c r="H1901" t="str">
        <f t="shared" si="952"/>
        <v>3.64342204047091+0.842820278365308i</v>
      </c>
      <c r="I1901" t="str">
        <f t="shared" si="953"/>
        <v>693.899277361646i</v>
      </c>
      <c r="J1901" t="str">
        <f t="shared" si="947"/>
        <v>-650.753265961712+151.802957109852i</v>
      </c>
      <c r="K1901" t="str">
        <f t="shared" si="954"/>
        <v>0.235902154893275-1.01127211661045i</v>
      </c>
      <c r="L1901" t="str">
        <f t="shared" si="955"/>
        <v>0.0482558310858829-0.175633876680313i</v>
      </c>
      <c r="M1901" t="str">
        <f t="shared" si="956"/>
        <v>0.284157985979158-1.18690599329076i</v>
      </c>
      <c r="N1901" t="str">
        <f t="shared" si="957"/>
        <v>-2.20403121979071i</v>
      </c>
      <c r="O1901" t="str">
        <f t="shared" si="958"/>
        <v>-0.59175555335089-0.80611746357363i</v>
      </c>
      <c r="P1901" t="str">
        <f t="shared" si="959"/>
        <v>1.59175555335089+0.80611746357363i</v>
      </c>
      <c r="Q1901" t="str">
        <f t="shared" si="960"/>
        <v>-1.59175555335089+1.39791375621708i</v>
      </c>
      <c r="R1901" t="str">
        <f t="shared" si="961"/>
        <v>-0.313469364046628-0.781728448886228i</v>
      </c>
      <c r="S1901" t="str">
        <f t="shared" si="962"/>
        <v>0.23867839942526i</v>
      </c>
      <c r="T1901" t="str">
        <f t="shared" si="963"/>
        <v>0.186581694965356-0.0748183660795033i</v>
      </c>
      <c r="U1901" t="str">
        <f t="shared" si="964"/>
        <v>0.0000499999999999999-0.000804202760388346i</v>
      </c>
      <c r="V1901" t="str">
        <f t="shared" si="965"/>
        <v>0.00002-0.00900707091634951i</v>
      </c>
      <c r="W1901" t="str">
        <f t="shared" si="966"/>
        <v>0.0000422721577700957-0.000738484174808465i</v>
      </c>
      <c r="X1901" t="str">
        <f t="shared" si="967"/>
        <v>0.0000463860355275291-0.000737988328503737i</v>
      </c>
      <c r="Y1901" t="str">
        <f t="shared" si="968"/>
        <v>0.009+0.888191075022906i</v>
      </c>
      <c r="Z1901" t="str">
        <f t="shared" si="969"/>
        <v>-0.00997153137106882-0.000728870920814266i</v>
      </c>
      <c r="AA1901" t="str">
        <f t="shared" si="970"/>
        <v>0.137822596802815-13.5204366106585i</v>
      </c>
      <c r="AB1901" t="str">
        <f t="shared" si="971"/>
        <v>0.623631276948551-0.250073155279398i</v>
      </c>
      <c r="AC1901" t="str">
        <f t="shared" si="972"/>
        <v>0.880396480889062-0.811251984365452i</v>
      </c>
      <c r="AD1901" t="str">
        <f t="shared" si="973"/>
        <v>0.524630595040723+0.199381142265533i</v>
      </c>
      <c r="AE1901" t="str">
        <f t="shared" si="974"/>
        <v>-0.00508604731991498-0.00237052329979496i</v>
      </c>
      <c r="AF1901" t="str">
        <f t="shared" si="975"/>
        <v>-6.15709116137538-0.797982766126883i</v>
      </c>
      <c r="AG1901" t="str">
        <f t="shared" si="976"/>
        <v>1.01002025428772-0.0255780348284761i</v>
      </c>
      <c r="AH1901" t="str">
        <f t="shared" si="977"/>
        <v>0.0286456269326017+0.0191944715237789i</v>
      </c>
      <c r="AI1901">
        <f t="shared" si="978"/>
        <v>-29.248182624695435</v>
      </c>
      <c r="AJ1901">
        <f t="shared" si="979"/>
        <v>33.82471006499248</v>
      </c>
      <c r="AK1901"/>
      <c r="AL1901"/>
      <c r="AM1901"/>
      <c r="AN1901"/>
    </row>
    <row r="1902" spans="1:40" x14ac:dyDescent="0.35">
      <c r="A1902"/>
      <c r="B1902">
        <f t="shared" si="945"/>
        <v>176800</v>
      </c>
      <c r="C1902" s="237" t="str">
        <f t="shared" si="948"/>
        <v>-1.03170826727233E-06+0.00584506325949917i</v>
      </c>
      <c r="D1902" s="208" t="str">
        <f t="shared" si="949"/>
        <v>-2.51366911194917+0.0448121516561603i</v>
      </c>
      <c r="E1902" t="str">
        <f t="shared" si="950"/>
        <v>20500</v>
      </c>
      <c r="F1902" t="str">
        <f t="shared" si="951"/>
        <v>0.327868852459016</v>
      </c>
      <c r="G1902" t="str">
        <f t="shared" si="946"/>
        <v>0.327868852459016</v>
      </c>
      <c r="H1902" t="str">
        <f t="shared" si="952"/>
        <v>3.64364646782422+0.842399689220153i</v>
      </c>
      <c r="I1902" t="str">
        <f t="shared" si="953"/>
        <v>694.291976443344i</v>
      </c>
      <c r="J1902" t="str">
        <f t="shared" si="947"/>
        <v>-651.49116940216+151.888867102558i</v>
      </c>
      <c r="K1902" t="str">
        <f t="shared" si="954"/>
        <v>0.235648349192294-1.01075754603736i</v>
      </c>
      <c r="L1902" t="str">
        <f t="shared" si="955"/>
        <v>0.0482050849189203-0.175548470997948i</v>
      </c>
      <c r="M1902" t="str">
        <f t="shared" si="956"/>
        <v>0.283853434111214-1.18630601703531i</v>
      </c>
      <c r="N1902" t="str">
        <f t="shared" si="957"/>
        <v>-2.20527854928692i</v>
      </c>
      <c r="O1902" t="str">
        <f t="shared" si="958"/>
        <v>-0.592760586844166-0.805378722517649i</v>
      </c>
      <c r="P1902" t="str">
        <f t="shared" si="959"/>
        <v>1.59276058684417+0.805378722517649i</v>
      </c>
      <c r="Q1902" t="str">
        <f t="shared" si="960"/>
        <v>-1.59276058684417+1.39989982676927i</v>
      </c>
      <c r="R1902" t="str">
        <f t="shared" si="961"/>
        <v>-0.313444587272691-0.781140465314753i</v>
      </c>
      <c r="S1902" t="str">
        <f t="shared" si="962"/>
        <v>0.238813474920125i</v>
      </c>
      <c r="T1902" t="str">
        <f t="shared" si="963"/>
        <v>0.18654686892254-0.0748547910814957i</v>
      </c>
      <c r="U1902" t="str">
        <f t="shared" si="964"/>
        <v>0.0000500000000000001-0.000803747894573649i</v>
      </c>
      <c r="V1902" t="str">
        <f t="shared" si="965"/>
        <v>0.00002-0.00900197641922486i</v>
      </c>
      <c r="W1902" t="str">
        <f t="shared" si="966"/>
        <v>0.000042272156157271-0.000738066706066824i</v>
      </c>
      <c r="X1902" t="str">
        <f t="shared" si="967"/>
        <v>0.000046381368889311-0.000737571166160219i</v>
      </c>
      <c r="Y1902" t="str">
        <f t="shared" si="968"/>
        <v>0.009+0.888693729847481i</v>
      </c>
      <c r="Z1902" t="str">
        <f t="shared" si="969"/>
        <v>-0.00996025041264784-0.000728279931516606i</v>
      </c>
      <c r="AA1902" t="str">
        <f t="shared" si="970"/>
        <v>0.137666419325895-13.5127781926622i</v>
      </c>
      <c r="AB1902" t="str">
        <f t="shared" si="971"/>
        <v>0.623514874267375-0.250194902327037i</v>
      </c>
      <c r="AC1902" t="str">
        <f t="shared" si="972"/>
        <v>0.880179120218091-0.810698129277051i</v>
      </c>
      <c r="AD1902" t="str">
        <f t="shared" si="973"/>
        <v>0.524905914094367+0.199215519032398i</v>
      </c>
      <c r="AE1902" t="str">
        <f t="shared" si="974"/>
        <v>-0.00508310968290174-0.0023665148988176i</v>
      </c>
      <c r="AF1902" t="str">
        <f t="shared" si="975"/>
        <v>-6.15731557977339-0.797587537563993i</v>
      </c>
      <c r="AG1902" t="str">
        <f t="shared" si="976"/>
        <v>1.01000646568081-0.0255771530852199i</v>
      </c>
      <c r="AH1902" t="str">
        <f t="shared" si="977"/>
        <v>0.0286340651348441+0.0191661959765438i</v>
      </c>
      <c r="AI1902">
        <f t="shared" si="978"/>
        <v>-29.254568142066752</v>
      </c>
      <c r="AJ1902">
        <f t="shared" si="979"/>
        <v>33.796352228222283</v>
      </c>
      <c r="AK1902"/>
      <c r="AL1902"/>
      <c r="AM1902"/>
      <c r="AN1902"/>
    </row>
    <row r="1903" spans="1:40" x14ac:dyDescent="0.35">
      <c r="A1903"/>
      <c r="B1903">
        <f t="shared" si="945"/>
        <v>176900</v>
      </c>
      <c r="C1903" s="237" t="str">
        <f t="shared" si="948"/>
        <v>-1.03054216594118E-06+0.00584175909731965i</v>
      </c>
      <c r="D1903" s="208" t="str">
        <f t="shared" si="949"/>
        <v>-2.51366910300906+0.0447868197461173i</v>
      </c>
      <c r="E1903" t="str">
        <f t="shared" si="950"/>
        <v>20500</v>
      </c>
      <c r="F1903" t="str">
        <f t="shared" si="951"/>
        <v>0.327868852459016</v>
      </c>
      <c r="G1903" t="str">
        <f t="shared" si="946"/>
        <v>0.327868852459016</v>
      </c>
      <c r="H1903" t="str">
        <f t="shared" si="952"/>
        <v>3.64387054451633+0.841979487950636i</v>
      </c>
      <c r="I1903" t="str">
        <f t="shared" si="953"/>
        <v>694.684675525043i</v>
      </c>
      <c r="J1903" t="str">
        <f t="shared" si="947"/>
        <v>-652.229490326875+151.974777095263i</v>
      </c>
      <c r="K1903" t="str">
        <f t="shared" si="954"/>
        <v>0.235394945905918-1.0102434662398i</v>
      </c>
      <c r="L1903" t="str">
        <f t="shared" si="955"/>
        <v>0.0481544167496135-0.175463140467917i</v>
      </c>
      <c r="M1903" t="str">
        <f t="shared" si="956"/>
        <v>0.283549362655531-1.18570660670772i</v>
      </c>
      <c r="N1903" t="str">
        <f t="shared" si="957"/>
        <v>-2.20652587878312i</v>
      </c>
      <c r="O1903" t="str">
        <f t="shared" si="958"/>
        <v>-0.593764698102333-0.804638728428756i</v>
      </c>
      <c r="P1903" t="str">
        <f t="shared" si="959"/>
        <v>1.59376469810233+0.804638728428756i</v>
      </c>
      <c r="Q1903" t="str">
        <f t="shared" si="960"/>
        <v>-1.59376469810233+1.40188715035436i</v>
      </c>
      <c r="R1903" t="str">
        <f t="shared" si="961"/>
        <v>-0.313419790910898-0.780553056203796i</v>
      </c>
      <c r="S1903" t="str">
        <f t="shared" si="962"/>
        <v>0.238948550414989i</v>
      </c>
      <c r="T1903" t="str">
        <f t="shared" si="963"/>
        <v>0.186512021301886-0.074891204709528i</v>
      </c>
      <c r="U1903" t="str">
        <f t="shared" si="964"/>
        <v>0.0000499999999999998-0.000803293543022162i</v>
      </c>
      <c r="V1903" t="str">
        <f t="shared" si="965"/>
        <v>0.00002-0.00899688768184823i</v>
      </c>
      <c r="W1903" t="str">
        <f t="shared" si="966"/>
        <v>0.0000422721545435336-0.00073764970943565i</v>
      </c>
      <c r="X1903" t="str">
        <f t="shared" si="967"/>
        <v>0.0000463767101589095-0.000737154475536514i</v>
      </c>
      <c r="Y1903" t="str">
        <f t="shared" si="968"/>
        <v>0.009+0.889196384672055i</v>
      </c>
      <c r="Z1903" t="str">
        <f t="shared" si="969"/>
        <v>-0.00994898859612795-0.000727689913795547i</v>
      </c>
      <c r="AA1903" t="str">
        <f t="shared" si="970"/>
        <v>0.1375105073405-13.5051284519775i</v>
      </c>
      <c r="AB1903" t="str">
        <f t="shared" si="971"/>
        <v>0.623398399464361-0.250316611358313i</v>
      </c>
      <c r="AC1903" t="str">
        <f t="shared" si="972"/>
        <v>0.879962158992357-0.810144716468653i</v>
      </c>
      <c r="AD1903" t="str">
        <f t="shared" si="973"/>
        <v>0.525181071816694+0.199049535679917i</v>
      </c>
      <c r="AE1903" t="str">
        <f t="shared" si="974"/>
        <v>-0.0050801741549466-0.00236251052942141i</v>
      </c>
      <c r="AF1903" t="str">
        <f t="shared" si="975"/>
        <v>-6.15753964752539-0.797192668204519i</v>
      </c>
      <c r="AG1903" t="str">
        <f t="shared" si="976"/>
        <v>1.00999267501713-0.0255762644867159i</v>
      </c>
      <c r="AH1903" t="str">
        <f t="shared" si="977"/>
        <v>0.0286225051088156+0.0191379473150551i</v>
      </c>
      <c r="AI1903">
        <f t="shared" si="978"/>
        <v>-29.260952083422577</v>
      </c>
      <c r="AJ1903">
        <f t="shared" si="979"/>
        <v>33.767988210414764</v>
      </c>
      <c r="AK1903"/>
      <c r="AL1903"/>
      <c r="AM1903"/>
      <c r="AN1903"/>
    </row>
    <row r="1904" spans="1:40" x14ac:dyDescent="0.35">
      <c r="A1904"/>
      <c r="B1904">
        <f t="shared" si="945"/>
        <v>177000</v>
      </c>
      <c r="C1904" s="237" t="str">
        <f t="shared" si="948"/>
        <v>-0.0000010293780404945+0.00583845866865636i</v>
      </c>
      <c r="D1904" s="208" t="str">
        <f t="shared" si="949"/>
        <v>-2.5136690940841+0.0447615164596988i</v>
      </c>
      <c r="E1904" t="str">
        <f t="shared" si="950"/>
        <v>20500</v>
      </c>
      <c r="F1904" t="str">
        <f t="shared" si="951"/>
        <v>0.327868852459016</v>
      </c>
      <c r="G1904" t="str">
        <f t="shared" si="946"/>
        <v>0.327868852459016</v>
      </c>
      <c r="H1904" t="str">
        <f t="shared" si="952"/>
        <v>3.64409427126123+0.841559674077681i</v>
      </c>
      <c r="I1904" t="str">
        <f t="shared" si="953"/>
        <v>695.077374606742i</v>
      </c>
      <c r="J1904" t="str">
        <f t="shared" si="947"/>
        <v>-652.968228735856+152.060687087967i</v>
      </c>
      <c r="K1904" t="str">
        <f t="shared" si="954"/>
        <v>0.235141944199097-1.00972987657465i</v>
      </c>
      <c r="L1904" t="str">
        <f t="shared" si="955"/>
        <v>0.0481038264225198-0.175377885005477i</v>
      </c>
      <c r="M1904" t="str">
        <f t="shared" si="956"/>
        <v>0.283245770621617-1.18510776158013i</v>
      </c>
      <c r="N1904" t="str">
        <f t="shared" si="957"/>
        <v>-2.20777320827932i</v>
      </c>
      <c r="O1904" t="str">
        <f t="shared" si="958"/>
        <v>-0.594767885563171-0.803897482458252i</v>
      </c>
      <c r="P1904" t="str">
        <f t="shared" si="959"/>
        <v>1.59476788556317+0.803897482458252i</v>
      </c>
      <c r="Q1904" t="str">
        <f t="shared" si="960"/>
        <v>-1.59476788556317+1.40387572582107i</v>
      </c>
      <c r="R1904" t="str">
        <f t="shared" si="961"/>
        <v>-0.313394974950409-0.779966220567691i</v>
      </c>
      <c r="S1904" t="str">
        <f t="shared" si="962"/>
        <v>0.239083625909854i</v>
      </c>
      <c r="T1904" t="str">
        <f t="shared" si="963"/>
        <v>0.186477152100529-0.0749276069530717i</v>
      </c>
      <c r="U1904" t="str">
        <f t="shared" si="964"/>
        <v>0.0000500000000000001-0.000802839704862265i</v>
      </c>
      <c r="V1904" t="str">
        <f t="shared" si="965"/>
        <v>0.00002-0.00899180469445734i</v>
      </c>
      <c r="W1904" t="str">
        <f t="shared" si="966"/>
        <v>0.0000422721529288843-0.000737233184114769i</v>
      </c>
      <c r="X1904" t="str">
        <f t="shared" si="967"/>
        <v>0.0000463720593184597-0.00073673825583322i</v>
      </c>
      <c r="Y1904" t="str">
        <f t="shared" si="968"/>
        <v>0.009+0.889699039496629i</v>
      </c>
      <c r="Z1904" t="str">
        <f t="shared" si="969"/>
        <v>-0.00993774587821734-0.000727100865317512i</v>
      </c>
      <c r="AA1904" t="str">
        <f t="shared" si="970"/>
        <v>0.137354860244815-13.4974873738543i</v>
      </c>
      <c r="AB1904" t="str">
        <f t="shared" si="971"/>
        <v>0.623281852529934-0.250438282338037i</v>
      </c>
      <c r="AC1904" t="str">
        <f t="shared" si="972"/>
        <v>0.879745596438707-0.809591745359258i</v>
      </c>
      <c r="AD1904" t="str">
        <f t="shared" si="973"/>
        <v>0.525456067750469+0.198883192334192i</v>
      </c>
      <c r="AE1904" t="str">
        <f t="shared" si="974"/>
        <v>-0.00507724073022823-0.00235851018641353i</v>
      </c>
      <c r="AF1904" t="str">
        <f t="shared" si="975"/>
        <v>-6.15776336534533-0.796798157617982i</v>
      </c>
      <c r="AG1904" t="str">
        <f t="shared" si="976"/>
        <v>1.00997888230619-0.0255753690221381i</v>
      </c>
      <c r="AH1904" t="str">
        <f t="shared" si="977"/>
        <v>0.0286109468415005+0.0191097255041544i</v>
      </c>
      <c r="AI1904">
        <f t="shared" si="978"/>
        <v>-29.267334452804114</v>
      </c>
      <c r="AJ1904">
        <f t="shared" si="979"/>
        <v>33.739618015809668</v>
      </c>
      <c r="AK1904"/>
      <c r="AL1904"/>
      <c r="AM1904"/>
      <c r="AN1904"/>
    </row>
    <row r="1905" spans="1:40" x14ac:dyDescent="0.35">
      <c r="A1905"/>
      <c r="B1905">
        <f t="shared" si="945"/>
        <v>177100</v>
      </c>
      <c r="C1905" s="237" t="str">
        <f t="shared" si="948"/>
        <v>-1.02821588647082E-06+0.0058351619671849i</v>
      </c>
      <c r="D1905" s="208" t="str">
        <f t="shared" si="949"/>
        <v>-2.51366908517425+0.0447362417484176i</v>
      </c>
      <c r="E1905" t="str">
        <f t="shared" si="950"/>
        <v>20500</v>
      </c>
      <c r="F1905" t="str">
        <f t="shared" si="951"/>
        <v>0.327868852459016</v>
      </c>
      <c r="G1905" t="str">
        <f t="shared" si="946"/>
        <v>0.327868852459016</v>
      </c>
      <c r="H1905" t="str">
        <f t="shared" si="952"/>
        <v>3.64431764877113+0.841140247122842i</v>
      </c>
      <c r="I1905" t="str">
        <f t="shared" si="953"/>
        <v>695.47007368844i</v>
      </c>
      <c r="J1905" t="str">
        <f t="shared" si="947"/>
        <v>-653.707384629103+152.146597080673i</v>
      </c>
      <c r="K1905" t="str">
        <f t="shared" si="954"/>
        <v>0.23488934323891-1.0092167763998i</v>
      </c>
      <c r="L1905" t="str">
        <f t="shared" si="955"/>
        <v>0.0480533137825716-0.175292704525978i</v>
      </c>
      <c r="M1905" t="str">
        <f t="shared" si="956"/>
        <v>0.282942657021482-1.18450948092578i</v>
      </c>
      <c r="N1905" t="str">
        <f t="shared" si="957"/>
        <v>-2.20902053777553i</v>
      </c>
      <c r="O1905" t="str">
        <f t="shared" si="958"/>
        <v>-0.595770147665899-0.803154985759382i</v>
      </c>
      <c r="P1905" t="str">
        <f t="shared" si="959"/>
        <v>1.5957701476659+0.803154985759382i</v>
      </c>
      <c r="Q1905" t="str">
        <f t="shared" si="960"/>
        <v>-1.5957701476659+1.40586555201615i</v>
      </c>
      <c r="R1905" t="str">
        <f t="shared" si="961"/>
        <v>-0.313370139380368-0.779379957422998i</v>
      </c>
      <c r="S1905" t="str">
        <f t="shared" si="962"/>
        <v>0.239218701404718i</v>
      </c>
      <c r="T1905" t="str">
        <f t="shared" si="963"/>
        <v>0.186442261315594-0.0749639978015871i</v>
      </c>
      <c r="U1905" t="str">
        <f t="shared" si="964"/>
        <v>0.0000499999999999998-0.000802386379224282i</v>
      </c>
      <c r="V1905" t="str">
        <f t="shared" si="965"/>
        <v>0.00002-0.00898672744731203i</v>
      </c>
      <c r="W1905" t="str">
        <f t="shared" si="966"/>
        <v>0.0000422721513133224-0.00073681712930579i</v>
      </c>
      <c r="X1905" t="str">
        <f t="shared" si="967"/>
        <v>0.0000463674163501437-0.0007363225062527i</v>
      </c>
      <c r="Y1905" t="str">
        <f t="shared" si="968"/>
        <v>0.009+0.890201694321204i</v>
      </c>
      <c r="Z1905" t="str">
        <f t="shared" si="969"/>
        <v>-0.00992652221574598-0.000726512783756089i</v>
      </c>
      <c r="AA1905" t="str">
        <f t="shared" si="970"/>
        <v>0.137199477438731-13.4898549435762i</v>
      </c>
      <c r="AB1905" t="str">
        <f t="shared" si="971"/>
        <v>0.623165233454484-0.25055991523098i</v>
      </c>
      <c r="AC1905" t="str">
        <f t="shared" si="972"/>
        <v>0.879529431785968-0.809039215368694i</v>
      </c>
      <c r="AD1905" t="str">
        <f t="shared" si="973"/>
        <v>0.525730901438463+0.198716489121881i</v>
      </c>
      <c r="AE1905" t="str">
        <f t="shared" si="974"/>
        <v>-0.00507430940294289-0.00235451386461405i</v>
      </c>
      <c r="AF1905" t="str">
        <f t="shared" si="975"/>
        <v>-6.15798673394538-0.796404005374424i</v>
      </c>
      <c r="AG1905" t="str">
        <f t="shared" si="976"/>
        <v>1.00996508755753-0.0255744666806859i</v>
      </c>
      <c r="AH1905" t="str">
        <f t="shared" si="977"/>
        <v>0.0285993903199253+0.0190815305087699i</v>
      </c>
      <c r="AI1905">
        <f t="shared" si="978"/>
        <v>-29.27371525424828</v>
      </c>
      <c r="AJ1905">
        <f t="shared" si="979"/>
        <v>33.711241648634918</v>
      </c>
      <c r="AK1905"/>
      <c r="AL1905"/>
      <c r="AM1905"/>
      <c r="AN1905"/>
    </row>
    <row r="1906" spans="1:40" x14ac:dyDescent="0.35">
      <c r="A1906"/>
      <c r="B1906">
        <f t="shared" ref="B1906:B1969" si="980">B1905+100</f>
        <v>177200</v>
      </c>
      <c r="C1906" s="237" t="str">
        <f t="shared" si="948"/>
        <v>-0.0000010270556994212+0.00583186898659506i</v>
      </c>
      <c r="D1906" s="208" t="str">
        <f t="shared" si="949"/>
        <v>-2.51366907627948+0.0447109955638955i</v>
      </c>
      <c r="E1906" t="str">
        <f t="shared" si="950"/>
        <v>20500</v>
      </c>
      <c r="F1906" t="str">
        <f t="shared" si="951"/>
        <v>0.327868852459016</v>
      </c>
      <c r="G1906" t="str">
        <f t="shared" si="946"/>
        <v>0.327868852459016</v>
      </c>
      <c r="H1906" t="str">
        <f t="shared" si="952"/>
        <v>3.64454067775648+0.840721206608322i</v>
      </c>
      <c r="I1906" t="str">
        <f t="shared" si="953"/>
        <v>695.862772770139i</v>
      </c>
      <c r="J1906" t="str">
        <f t="shared" si="947"/>
        <v>-654.446958006616+152.232507073378i</v>
      </c>
      <c r="K1906" t="str">
        <f t="shared" si="954"/>
        <v>0.234637142194543-1.00870416507407i</v>
      </c>
      <c r="L1906" t="str">
        <f t="shared" si="955"/>
        <v>0.048002878675076-0.175207598944854i</v>
      </c>
      <c r="M1906" t="str">
        <f t="shared" si="956"/>
        <v>0.282640020869619-1.18391176401892i</v>
      </c>
      <c r="N1906" t="str">
        <f t="shared" si="957"/>
        <v>-2.21026786727173i</v>
      </c>
      <c r="O1906" t="str">
        <f t="shared" si="958"/>
        <v>-0.596771482851151-0.802411239487358i</v>
      </c>
      <c r="P1906" t="str">
        <f t="shared" si="959"/>
        <v>1.59677148285115+0.802411239487358i</v>
      </c>
      <c r="Q1906" t="str">
        <f t="shared" si="960"/>
        <v>-1.59677148285115+1.40785662778437i</v>
      </c>
      <c r="R1906" t="str">
        <f t="shared" si="961"/>
        <v>-0.313345284189906-0.778794265788512i</v>
      </c>
      <c r="S1906" t="str">
        <f t="shared" si="962"/>
        <v>0.239353776899583i</v>
      </c>
      <c r="T1906" t="str">
        <f t="shared" si="963"/>
        <v>0.186407348944218-0.0750003772445272i</v>
      </c>
      <c r="U1906" t="str">
        <f t="shared" si="964"/>
        <v>0.00005-0.000801933565240524i</v>
      </c>
      <c r="V1906" t="str">
        <f t="shared" si="965"/>
        <v>0.00002-0.00898165593069389i</v>
      </c>
      <c r="W1906" t="str">
        <f t="shared" si="966"/>
        <v>0.0000422721496968486-0.000736401544212146i</v>
      </c>
      <c r="X1906" t="str">
        <f t="shared" si="967"/>
        <v>0.000046362781236196-0.00073590722599914i</v>
      </c>
      <c r="Y1906" t="str">
        <f t="shared" si="968"/>
        <v>0.009+0.890704349145778i</v>
      </c>
      <c r="Z1906" t="str">
        <f t="shared" si="969"/>
        <v>-0.0099153175656661-0.000725925666792088i</v>
      </c>
      <c r="AA1906" t="str">
        <f t="shared" si="970"/>
        <v>0.137044358323837-13.4822311464602i</v>
      </c>
      <c r="AB1906" t="str">
        <f t="shared" si="971"/>
        <v>0.623048542228442-0.25068151000189i</v>
      </c>
      <c r="AC1906" t="str">
        <f t="shared" si="972"/>
        <v>0.879313664264968-0.808487125917653i</v>
      </c>
      <c r="AD1906" t="str">
        <f t="shared" si="973"/>
        <v>0.526005572423482+0.198549426170217i</v>
      </c>
      <c r="AE1906" t="str">
        <f t="shared" si="974"/>
        <v>-0.00507138016730501-0.00235052155885635i</v>
      </c>
      <c r="AF1906" t="str">
        <f t="shared" si="975"/>
        <v>-6.15820975403596-0.796010211044426i</v>
      </c>
      <c r="AG1906" t="str">
        <f t="shared" si="976"/>
        <v>1.00995129078065-0.0255735574515846i</v>
      </c>
      <c r="AH1906" t="str">
        <f t="shared" si="977"/>
        <v>0.0285878355311631+0.0190533622939208i</v>
      </c>
      <c r="AI1906">
        <f t="shared" si="978"/>
        <v>-29.280094491786151</v>
      </c>
      <c r="AJ1906">
        <f t="shared" si="979"/>
        <v>33.682859113108925</v>
      </c>
      <c r="AK1906"/>
      <c r="AL1906"/>
      <c r="AM1906"/>
      <c r="AN1906"/>
    </row>
    <row r="1907" spans="1:40" x14ac:dyDescent="0.35">
      <c r="A1907"/>
      <c r="B1907">
        <f t="shared" si="980"/>
        <v>177300</v>
      </c>
      <c r="C1907" s="237" t="str">
        <f t="shared" si="948"/>
        <v>-1.02589747490931E-06+0.00582857972059104i</v>
      </c>
      <c r="D1907" s="208" t="str">
        <f t="shared" si="949"/>
        <v>-2.51366906739977+0.0446857778578647i</v>
      </c>
      <c r="E1907" t="str">
        <f t="shared" si="950"/>
        <v>20500</v>
      </c>
      <c r="F1907" t="str">
        <f t="shared" si="951"/>
        <v>0.327868852459016</v>
      </c>
      <c r="G1907" t="str">
        <f t="shared" si="946"/>
        <v>0.327868852459016</v>
      </c>
      <c r="H1907" t="str">
        <f t="shared" si="952"/>
        <v>3.64476335892599+0.840302552056951i</v>
      </c>
      <c r="I1907" t="str">
        <f t="shared" si="953"/>
        <v>696.255471851838i</v>
      </c>
      <c r="J1907" t="str">
        <f t="shared" si="947"/>
        <v>-655.186948868395+152.318417066083i</v>
      </c>
      <c r="K1907" t="str">
        <f t="shared" si="954"/>
        <v>0.2343853402373-1.0081920419573i</v>
      </c>
      <c r="L1907" t="str">
        <f t="shared" si="955"/>
        <v>0.0479525209457129-0.17512256817763i</v>
      </c>
      <c r="M1907" t="str">
        <f t="shared" si="956"/>
        <v>0.282337861183013-1.18331461013493i</v>
      </c>
      <c r="N1907" t="str">
        <f t="shared" si="957"/>
        <v>-2.21151519676793i</v>
      </c>
      <c r="O1907" t="str">
        <f t="shared" si="958"/>
        <v>-0.597771889561027-0.801666244799318i</v>
      </c>
      <c r="P1907" t="str">
        <f t="shared" si="959"/>
        <v>1.59777188956103+0.801666244799318i</v>
      </c>
      <c r="Q1907" t="str">
        <f t="shared" si="960"/>
        <v>-1.59777188956103+1.40984895196861i</v>
      </c>
      <c r="R1907" t="str">
        <f t="shared" si="961"/>
        <v>-0.313320409368149-0.778209144685221i</v>
      </c>
      <c r="S1907" t="str">
        <f t="shared" si="962"/>
        <v>0.239488852394447i</v>
      </c>
      <c r="T1907" t="str">
        <f t="shared" si="963"/>
        <v>0.186372414983528-0.0750367452713363i</v>
      </c>
      <c r="U1907" t="str">
        <f t="shared" si="964"/>
        <v>0.0000500000000000002-0.000801481262045241i</v>
      </c>
      <c r="V1907" t="str">
        <f t="shared" si="965"/>
        <v>0.00002-0.00897659013490668i</v>
      </c>
      <c r="W1907" t="str">
        <f t="shared" si="966"/>
        <v>0.0000422721480794624-0.000735986428039049i</v>
      </c>
      <c r="X1907" t="str">
        <f t="shared" si="967"/>
        <v>0.0000463581539589006-0.000735492414278518i</v>
      </c>
      <c r="Y1907" t="str">
        <f t="shared" si="968"/>
        <v>0.009+0.891207003970353i</v>
      </c>
      <c r="Z1907" t="str">
        <f t="shared" si="969"/>
        <v>-0.00990413188505138-0.000725339512113468i</v>
      </c>
      <c r="AA1907" t="str">
        <f t="shared" si="970"/>
        <v>0.136889502303416-13.4746159678563i</v>
      </c>
      <c r="AB1907" t="str">
        <f t="shared" si="971"/>
        <v>0.622931778842205-0.250803066615487i</v>
      </c>
      <c r="AC1907" t="str">
        <f t="shared" si="972"/>
        <v>0.879098293108488-0.807935476427679i</v>
      </c>
      <c r="AD1907" t="str">
        <f t="shared" si="973"/>
        <v>0.526280080248337+0.198382003606994i</v>
      </c>
      <c r="AE1907" t="str">
        <f t="shared" si="974"/>
        <v>-0.00506845301754655-0.00234653326398677i</v>
      </c>
      <c r="AF1907" t="str">
        <f t="shared" si="975"/>
        <v>-6.15843242632576-0.795616774199086i</v>
      </c>
      <c r="AG1907" t="str">
        <f t="shared" si="976"/>
        <v>1.0099374919851-0.025572641324084i</v>
      </c>
      <c r="AH1907" t="str">
        <f t="shared" si="977"/>
        <v>0.0285762824623281+0.0190252208247127i</v>
      </c>
      <c r="AI1907">
        <f t="shared" si="978"/>
        <v>-29.286472169444675</v>
      </c>
      <c r="AJ1907">
        <f t="shared" si="979"/>
        <v>33.654470413439583</v>
      </c>
      <c r="AK1907"/>
      <c r="AL1907"/>
      <c r="AM1907"/>
      <c r="AN1907"/>
    </row>
    <row r="1908" spans="1:40" x14ac:dyDescent="0.35">
      <c r="A1908"/>
      <c r="B1908">
        <f t="shared" si="980"/>
        <v>177400</v>
      </c>
      <c r="C1908" s="237" t="str">
        <f t="shared" si="948"/>
        <v>-1.02474120851126E-06+0.00582529416289107i</v>
      </c>
      <c r="D1908" s="208" t="str">
        <f t="shared" si="949"/>
        <v>-2.51366905853505+0.0446605885821649i</v>
      </c>
      <c r="E1908" t="str">
        <f t="shared" si="950"/>
        <v>20500</v>
      </c>
      <c r="F1908" t="str">
        <f t="shared" si="951"/>
        <v>0.327868852459016</v>
      </c>
      <c r="G1908" t="str">
        <f t="shared" si="946"/>
        <v>0.327868852459016</v>
      </c>
      <c r="H1908" t="str">
        <f t="shared" si="952"/>
        <v>3.64498569298654+0.8398842829922i</v>
      </c>
      <c r="I1908" t="str">
        <f t="shared" si="953"/>
        <v>696.648170933537i</v>
      </c>
      <c r="J1908" t="str">
        <f t="shared" si="947"/>
        <v>-655.927357214441+152.404327058788i</v>
      </c>
      <c r="K1908" t="str">
        <f t="shared" si="954"/>
        <v>0.234133936540584-1.00768040641024i</v>
      </c>
      <c r="L1908" t="str">
        <f t="shared" si="955"/>
        <v>0.0479022404405348-0.175037612139919i</v>
      </c>
      <c r="M1908" t="str">
        <f t="shared" si="956"/>
        <v>0.282036176981119-1.18271801855016i</v>
      </c>
      <c r="N1908" t="str">
        <f t="shared" si="957"/>
        <v>-2.21276252626413i</v>
      </c>
      <c r="O1908" t="str">
        <f t="shared" si="958"/>
        <v>-0.598771366239063-0.800920002854346i</v>
      </c>
      <c r="P1908" t="str">
        <f t="shared" si="959"/>
        <v>1.59877136623906+0.800920002854346i</v>
      </c>
      <c r="Q1908" t="str">
        <f t="shared" si="960"/>
        <v>-1.59877136623906+1.41184252340978i</v>
      </c>
      <c r="R1908" t="str">
        <f t="shared" si="961"/>
        <v>-0.313295514904203-0.777624593136329i</v>
      </c>
      <c r="S1908" t="str">
        <f t="shared" si="962"/>
        <v>0.239623927889311i</v>
      </c>
      <c r="T1908" t="str">
        <f t="shared" si="963"/>
        <v>0.186337459430655-0.0750731018714493i</v>
      </c>
      <c r="U1908" t="str">
        <f t="shared" si="964"/>
        <v>0.0000499999999999999-0.000801029468774637i</v>
      </c>
      <c r="V1908" t="str">
        <f t="shared" si="965"/>
        <v>0.00002-0.00897153005027594i</v>
      </c>
      <c r="W1908" t="str">
        <f t="shared" si="966"/>
        <v>0.0000422721464611635-0.000735571779993506i</v>
      </c>
      <c r="X1908" t="str">
        <f t="shared" si="967"/>
        <v>0.0000463535345005902-0.000735078070298585i</v>
      </c>
      <c r="Y1908" t="str">
        <f t="shared" si="968"/>
        <v>0.009+0.891709658794927i</v>
      </c>
      <c r="Z1908" t="str">
        <f t="shared" si="969"/>
        <v>-0.00989296513109645-0.000724754317415308i</v>
      </c>
      <c r="AA1908" t="str">
        <f t="shared" si="970"/>
        <v>0.136734908782442-13.467009393148i</v>
      </c>
      <c r="AB1908" t="str">
        <f t="shared" si="971"/>
        <v>0.622814943286184-0.250924585036456i</v>
      </c>
      <c r="AC1908" t="str">
        <f t="shared" si="972"/>
        <v>0.878883317551309-0.807384266321122i</v>
      </c>
      <c r="AD1908" t="str">
        <f t="shared" si="973"/>
        <v>0.526554424455877+0.198214221560557i</v>
      </c>
      <c r="AE1908" t="str">
        <f t="shared" si="974"/>
        <v>-0.00506552794791743-0.00234254897486455i</v>
      </c>
      <c r="AF1908" t="str">
        <f t="shared" si="975"/>
        <v>-6.15865475152159-0.795223694410035i</v>
      </c>
      <c r="AG1908" t="str">
        <f t="shared" si="976"/>
        <v>1.00992369118041-0.0255717182874602i</v>
      </c>
      <c r="AH1908" t="str">
        <f t="shared" si="977"/>
        <v>0.0285647311005799+0.018997106066339i</v>
      </c>
      <c r="AI1908">
        <f t="shared" si="978"/>
        <v>-29.292848291245555</v>
      </c>
      <c r="AJ1908">
        <f t="shared" si="979"/>
        <v>33.62607555382246</v>
      </c>
      <c r="AK1908"/>
      <c r="AL1908"/>
      <c r="AM1908"/>
      <c r="AN1908"/>
    </row>
    <row r="1909" spans="1:40" x14ac:dyDescent="0.35">
      <c r="A1909"/>
      <c r="B1909">
        <f t="shared" si="980"/>
        <v>177500</v>
      </c>
      <c r="C1909" s="237" t="str">
        <f t="shared" si="948"/>
        <v>-1.02358689581566E-06+0.00582201230722761i</v>
      </c>
      <c r="D1909" s="208" t="str">
        <f t="shared" si="949"/>
        <v>-2.51366904968533+0.044635427688745i</v>
      </c>
      <c r="E1909" t="str">
        <f t="shared" si="950"/>
        <v>20500</v>
      </c>
      <c r="F1909" t="str">
        <f t="shared" si="951"/>
        <v>0.327868852459016</v>
      </c>
      <c r="G1909" t="str">
        <f t="shared" si="946"/>
        <v>0.327868852459016</v>
      </c>
      <c r="H1909" t="str">
        <f t="shared" si="952"/>
        <v>3.64520768064337+0.83946639893819i</v>
      </c>
      <c r="I1909" t="str">
        <f t="shared" si="953"/>
        <v>697.040870015235i</v>
      </c>
      <c r="J1909" t="str">
        <f t="shared" si="947"/>
        <v>-656.668183044753+152.490237051493i</v>
      </c>
      <c r="K1909" t="str">
        <f t="shared" si="954"/>
        <v>0.2338829302799-1.00716925779467i</v>
      </c>
      <c r="L1909" t="str">
        <f t="shared" si="955"/>
        <v>0.0478520370059655-0.174952730747425i</v>
      </c>
      <c r="M1909" t="str">
        <f t="shared" si="956"/>
        <v>0.281734967285866-1.1821219885421i</v>
      </c>
      <c r="N1909" t="str">
        <f t="shared" si="957"/>
        <v>-2.21400985576034i</v>
      </c>
      <c r="O1909" t="str">
        <f t="shared" si="958"/>
        <v>-0.599769911330251-0.800172514813464i</v>
      </c>
      <c r="P1909" t="str">
        <f t="shared" si="959"/>
        <v>1.59976991133025+0.800172514813464i</v>
      </c>
      <c r="Q1909" t="str">
        <f t="shared" si="960"/>
        <v>-1.59976991133025+1.41383734094688i</v>
      </c>
      <c r="R1909" t="str">
        <f t="shared" si="961"/>
        <v>-0.313270600787174-0.777040610167231i</v>
      </c>
      <c r="S1909" t="str">
        <f t="shared" si="962"/>
        <v>0.239759003384176i</v>
      </c>
      <c r="T1909" t="str">
        <f t="shared" si="963"/>
        <v>0.186302482282727-0.0751094470342949i</v>
      </c>
      <c r="U1909" t="str">
        <f t="shared" si="964"/>
        <v>0.0000500000000000001-0.000800578184566879i</v>
      </c>
      <c r="V1909" t="str">
        <f t="shared" si="965"/>
        <v>0.00002-0.00896647566714901i</v>
      </c>
      <c r="W1909" t="str">
        <f t="shared" si="966"/>
        <v>0.0000422721448419527-0.000735157599284326i</v>
      </c>
      <c r="X1909" t="str">
        <f t="shared" si="967"/>
        <v>0.0000463489228436498-0.000734664193268907i</v>
      </c>
      <c r="Y1909" t="str">
        <f t="shared" si="968"/>
        <v>0.009+0.892212313619501i</v>
      </c>
      <c r="Z1909" t="str">
        <f t="shared" si="969"/>
        <v>-0.00988181726111695-0.000724170080399825i</v>
      </c>
      <c r="AA1909" t="str">
        <f t="shared" si="970"/>
        <v>0.136580577167568-13.4594114077514i</v>
      </c>
      <c r="AB1909" t="str">
        <f t="shared" si="971"/>
        <v>0.622698035550779-0.251046065229465i</v>
      </c>
      <c r="AC1909" t="str">
        <f t="shared" si="972"/>
        <v>0.878668736830147-0.806833495021215i</v>
      </c>
      <c r="AD1909" t="str">
        <f t="shared" si="973"/>
        <v>0.526828604588963+0.198046080159828i</v>
      </c>
      <c r="AE1909" t="str">
        <f t="shared" si="974"/>
        <v>-0.00506260495268514-0.00233856868636205i</v>
      </c>
      <c r="AF1909" t="str">
        <f t="shared" si="975"/>
        <v>-6.1588767303287-0.794830971249445i</v>
      </c>
      <c r="AG1909" t="str">
        <f t="shared" si="976"/>
        <v>1.00990988837612-0.0255707883310136i</v>
      </c>
      <c r="AH1909" t="str">
        <f t="shared" si="977"/>
        <v>0.0285531814331212+0.0189690179840821i</v>
      </c>
      <c r="AI1909">
        <f t="shared" si="978"/>
        <v>-29.2992228612055</v>
      </c>
      <c r="AJ1909">
        <f t="shared" si="979"/>
        <v>33.597674538444863</v>
      </c>
      <c r="AK1909"/>
      <c r="AL1909"/>
      <c r="AM1909"/>
      <c r="AN1909"/>
    </row>
    <row r="1910" spans="1:40" x14ac:dyDescent="0.35">
      <c r="A1910"/>
      <c r="B1910">
        <f t="shared" si="980"/>
        <v>177600</v>
      </c>
      <c r="C1910" s="237" t="str">
        <f t="shared" si="948"/>
        <v>-1.02243453242349E-06+0.00581873414734716i</v>
      </c>
      <c r="D1910" s="208" t="str">
        <f t="shared" si="949"/>
        <v>-2.51366904085054+0.0446102951296616i</v>
      </c>
      <c r="E1910" t="str">
        <f t="shared" si="950"/>
        <v>20500</v>
      </c>
      <c r="F1910" t="str">
        <f t="shared" si="951"/>
        <v>0.327868852459016</v>
      </c>
      <c r="G1910" t="str">
        <f t="shared" si="946"/>
        <v>0.327868852459016</v>
      </c>
      <c r="H1910" t="str">
        <f t="shared" si="952"/>
        <v>3.64542932259987+0.839048899419661i</v>
      </c>
      <c r="I1910" t="str">
        <f t="shared" si="953"/>
        <v>697.433569096934i</v>
      </c>
      <c r="J1910" t="str">
        <f t="shared" si="947"/>
        <v>-657.40942635933+152.576147044198i</v>
      </c>
      <c r="K1910" t="str">
        <f t="shared" si="954"/>
        <v>0.233632320632845-1.00665859547328i</v>
      </c>
      <c r="L1910" t="str">
        <f t="shared" si="955"/>
        <v>0.0478019104887982-0.174867923915936i</v>
      </c>
      <c r="M1910" t="str">
        <f t="shared" si="956"/>
        <v>0.281434231121643-1.18152651938922i</v>
      </c>
      <c r="N1910" t="str">
        <f t="shared" si="957"/>
        <v>-2.21525718525654i</v>
      </c>
      <c r="O1910" t="str">
        <f t="shared" si="958"/>
        <v>-0.600767523281008-0.799423781839647i</v>
      </c>
      <c r="P1910" t="str">
        <f t="shared" si="959"/>
        <v>1.60076752328101+0.799423781839647i</v>
      </c>
      <c r="Q1910" t="str">
        <f t="shared" si="960"/>
        <v>-1.60076752328101+1.41583340341689i</v>
      </c>
      <c r="R1910" t="str">
        <f t="shared" si="961"/>
        <v>-0.313245667006161-0.776457194805533i</v>
      </c>
      <c r="S1910" t="str">
        <f t="shared" si="962"/>
        <v>0.239894078879039i</v>
      </c>
      <c r="T1910" t="str">
        <f t="shared" si="963"/>
        <v>0.186267483536876-0.0751457807492932i</v>
      </c>
      <c r="U1910" t="str">
        <f t="shared" si="964"/>
        <v>0.0000499999999999998-0.000800127408562052i</v>
      </c>
      <c r="V1910" t="str">
        <f t="shared" si="965"/>
        <v>0.00002-0.00896142697589504i</v>
      </c>
      <c r="W1910" t="str">
        <f t="shared" si="966"/>
        <v>0.0000422721432218293-0.000734743885122082i</v>
      </c>
      <c r="X1910" t="str">
        <f t="shared" si="967"/>
        <v>0.0000463443189705115-0.000734250782400807i</v>
      </c>
      <c r="Y1910" t="str">
        <f t="shared" si="968"/>
        <v>0.009+0.892714968444076i</v>
      </c>
      <c r="Z1910" t="str">
        <f t="shared" si="969"/>
        <v>-0.00987068823254853-0.000723586798776282i</v>
      </c>
      <c r="AA1910" t="str">
        <f t="shared" si="970"/>
        <v>0.136426506867124-13.451821997116i</v>
      </c>
      <c r="AB1910" t="str">
        <f t="shared" si="971"/>
        <v>0.622581055626405-0.251167507159151i</v>
      </c>
      <c r="AC1910" t="str">
        <f t="shared" si="972"/>
        <v>0.8784545501837-0.806283161952008i</v>
      </c>
      <c r="AD1910" t="str">
        <f t="shared" si="973"/>
        <v>0.527102620190496+0.197877579534285i</v>
      </c>
      <c r="AE1910" t="str">
        <f t="shared" si="974"/>
        <v>-0.00505968402613501-0.00233459239336448i</v>
      </c>
      <c r="AF1910" t="str">
        <f t="shared" si="975"/>
        <v>-6.15909836345041-0.794438604289999i</v>
      </c>
      <c r="AG1910" t="str">
        <f t="shared" si="976"/>
        <v>1.00989608358178-0.0255698514440712i</v>
      </c>
      <c r="AH1910" t="str">
        <f t="shared" si="977"/>
        <v>0.0285416334471987+0.0189409565433105i</v>
      </c>
      <c r="AI1910">
        <f t="shared" si="978"/>
        <v>-29.305595883336373</v>
      </c>
      <c r="AJ1910">
        <f t="shared" si="979"/>
        <v>33.569267371481189</v>
      </c>
      <c r="AK1910"/>
      <c r="AL1910"/>
      <c r="AM1910"/>
      <c r="AN1910"/>
    </row>
    <row r="1911" spans="1:40" x14ac:dyDescent="0.35">
      <c r="A1911"/>
      <c r="B1911">
        <f t="shared" si="980"/>
        <v>177700</v>
      </c>
      <c r="C1911" s="237" t="str">
        <f t="shared" si="948"/>
        <v>-1.02128411394817E-06+0.00581545967701046i</v>
      </c>
      <c r="D1911" s="208" t="str">
        <f t="shared" si="949"/>
        <v>-2.51366903203066+0.0445851908570802i</v>
      </c>
      <c r="E1911" t="str">
        <f t="shared" si="950"/>
        <v>20500</v>
      </c>
      <c r="F1911" t="str">
        <f t="shared" si="951"/>
        <v>0.327868852459016</v>
      </c>
      <c r="G1911" t="str">
        <f t="shared" si="946"/>
        <v>0.327868852459016</v>
      </c>
      <c r="H1911" t="str">
        <f t="shared" si="952"/>
        <v>3.64565061955773+0.838631783962001i</v>
      </c>
      <c r="I1911" t="str">
        <f t="shared" si="953"/>
        <v>697.826268178633i</v>
      </c>
      <c r="J1911" t="str">
        <f t="shared" si="947"/>
        <v>-658.151087158174+152.662057036904i</v>
      </c>
      <c r="K1911" t="str">
        <f t="shared" si="954"/>
        <v>0.233382106779098-1.00614841880977i</v>
      </c>
      <c r="L1911" t="str">
        <f t="shared" si="955"/>
        <v>0.0477518607361961-0.174783191561333i</v>
      </c>
      <c r="M1911" t="str">
        <f t="shared" si="956"/>
        <v>0.281133967515294-1.1809316103711i</v>
      </c>
      <c r="N1911" t="str">
        <f t="shared" si="957"/>
        <v>-2.21650451475274i</v>
      </c>
      <c r="O1911" t="str">
        <f t="shared" si="958"/>
        <v>-0.601764200539226-0.798673805097792i</v>
      </c>
      <c r="P1911" t="str">
        <f t="shared" si="959"/>
        <v>1.60176420053923+0.798673805097792i</v>
      </c>
      <c r="Q1911" t="str">
        <f t="shared" si="960"/>
        <v>-1.60176420053923+1.41783070965495i</v>
      </c>
      <c r="R1911" t="str">
        <f t="shared" si="961"/>
        <v>-0.313220713550234-0.775874346081012i</v>
      </c>
      <c r="S1911" t="str">
        <f t="shared" si="962"/>
        <v>0.240029154373903i</v>
      </c>
      <c r="T1911" t="str">
        <f t="shared" si="963"/>
        <v>0.18623246319023-0.0751821030058532i</v>
      </c>
      <c r="U1911" t="str">
        <f t="shared" si="964"/>
        <v>0.00005-0.000799677139902199i</v>
      </c>
      <c r="V1911" t="str">
        <f t="shared" si="965"/>
        <v>0.00002-0.00895638396690465i</v>
      </c>
      <c r="W1911" t="str">
        <f t="shared" si="966"/>
        <v>0.0000422721416007938-0.000734330636719136i</v>
      </c>
      <c r="X1911" t="str">
        <f t="shared" si="967"/>
        <v>0.0000463397228636586-0.000733837836907396i</v>
      </c>
      <c r="Y1911" t="str">
        <f t="shared" si="968"/>
        <v>0.009+0.89321762326865i</v>
      </c>
      <c r="Z1911" t="str">
        <f t="shared" si="969"/>
        <v>-0.00985957800294694-0.000723004470261029i</v>
      </c>
      <c r="AA1911" t="str">
        <f t="shared" si="970"/>
        <v>0.136272697291113-13.4442411467239i</v>
      </c>
      <c r="AB1911" t="str">
        <f t="shared" si="971"/>
        <v>0.622464003503462-0.251288910790115i</v>
      </c>
      <c r="AC1911" t="str">
        <f t="shared" si="972"/>
        <v>0.878240756852612-0.805733266538407i</v>
      </c>
      <c r="AD1911" t="str">
        <f t="shared" si="973"/>
        <v>0.527376470803379+0.197708719813977i</v>
      </c>
      <c r="AE1911" t="str">
        <f t="shared" si="974"/>
        <v>-0.00505676516256969-0.00233062009077001i</v>
      </c>
      <c r="AF1911" t="str">
        <f t="shared" si="975"/>
        <v>-6.15931965158839-0.794046593104921i</v>
      </c>
      <c r="AG1911" t="str">
        <f t="shared" si="976"/>
        <v>1.00988227680696-0.0255689076159837i</v>
      </c>
      <c r="AH1911" t="str">
        <f t="shared" si="977"/>
        <v>0.0285300871301008+0.0189129217094807i</v>
      </c>
      <c r="AI1911">
        <f t="shared" si="978"/>
        <v>-29.311967361645412</v>
      </c>
      <c r="AJ1911">
        <f t="shared" si="979"/>
        <v>33.540854057098009</v>
      </c>
      <c r="AK1911"/>
      <c r="AL1911"/>
      <c r="AM1911"/>
      <c r="AN1911"/>
    </row>
    <row r="1912" spans="1:40" x14ac:dyDescent="0.35">
      <c r="A1912"/>
      <c r="B1912">
        <f t="shared" si="980"/>
        <v>177800</v>
      </c>
      <c r="C1912" s="237" t="str">
        <f t="shared" si="948"/>
        <v>-0.0000010201356360154+0.00581218888999213i</v>
      </c>
      <c r="D1912" s="208" t="str">
        <f t="shared" si="949"/>
        <v>-2.51366902322567+0.044560114823273i</v>
      </c>
      <c r="E1912" t="str">
        <f t="shared" si="950"/>
        <v>20500</v>
      </c>
      <c r="F1912" t="str">
        <f t="shared" si="951"/>
        <v>0.327868852459016</v>
      </c>
      <c r="G1912" t="str">
        <f t="shared" si="946"/>
        <v>0.327868852459016</v>
      </c>
      <c r="H1912" t="str">
        <f t="shared" si="952"/>
        <v>3.64587157221694+0.838215052091231i</v>
      </c>
      <c r="I1912" t="str">
        <f t="shared" si="953"/>
        <v>698.218967260332i</v>
      </c>
      <c r="J1912" t="str">
        <f t="shared" si="947"/>
        <v>-658.893165441285+152.747967029608i</v>
      </c>
      <c r="K1912" t="str">
        <f t="shared" si="954"/>
        <v>0.233132287900416-1.00563872716878i</v>
      </c>
      <c r="L1912" t="str">
        <f t="shared" si="955"/>
        <v>0.0477018875956897-0.174698533599584i</v>
      </c>
      <c r="M1912" t="str">
        <f t="shared" si="956"/>
        <v>0.280834175496106-1.18033726076836i</v>
      </c>
      <c r="N1912" t="str">
        <f t="shared" si="957"/>
        <v>-2.21775184424895i</v>
      </c>
      <c r="O1912" t="str">
        <f t="shared" si="958"/>
        <v>-0.602759941554253-0.797922585754729i</v>
      </c>
      <c r="P1912" t="str">
        <f t="shared" si="959"/>
        <v>1.60275994155425+0.797922585754729i</v>
      </c>
      <c r="Q1912" t="str">
        <f t="shared" si="960"/>
        <v>-1.60275994155425+1.41982925849422i</v>
      </c>
      <c r="R1912" t="str">
        <f t="shared" si="961"/>
        <v>-0.313195740408468-0.77529206302563i</v>
      </c>
      <c r="S1912" t="str">
        <f t="shared" si="962"/>
        <v>0.240164229868767i</v>
      </c>
      <c r="T1912" t="str">
        <f t="shared" si="963"/>
        <v>0.186197421239918-0.075218413793378i</v>
      </c>
      <c r="U1912" t="str">
        <f t="shared" si="964"/>
        <v>0.0000500000000000002-0.000799227377731278i</v>
      </c>
      <c r="V1912" t="str">
        <f t="shared" si="965"/>
        <v>0.00002-0.00895134663059029i</v>
      </c>
      <c r="W1912" t="str">
        <f t="shared" si="966"/>
        <v>0.0000422721399788462-0.000733917853289618i</v>
      </c>
      <c r="X1912" t="str">
        <f t="shared" si="967"/>
        <v>0.000046335134505623-0.000733425356003547i</v>
      </c>
      <c r="Y1912" t="str">
        <f t="shared" si="968"/>
        <v>0.009+0.893720278093224i</v>
      </c>
      <c r="Z1912" t="str">
        <f t="shared" si="969"/>
        <v>-0.00984848652998723-0.000722423092577425i</v>
      </c>
      <c r="AA1912" t="str">
        <f t="shared" si="970"/>
        <v>0.136119147851201-13.4366688420901i</v>
      </c>
      <c r="AB1912" t="str">
        <f t="shared" si="971"/>
        <v>0.622346879172354-0.251410276086937i</v>
      </c>
      <c r="AC1912" t="str">
        <f t="shared" si="972"/>
        <v>0.87802735607947-0.805183808206157i</v>
      </c>
      <c r="AD1912" t="str">
        <f t="shared" si="973"/>
        <v>0.527650155970554+0.197539501129516i</v>
      </c>
      <c r="AE1912" t="str">
        <f t="shared" si="974"/>
        <v>-0.00505384835630947-0.00232665177348964i</v>
      </c>
      <c r="AF1912" t="str">
        <f t="shared" si="975"/>
        <v>-6.15954059544261-0.793654937267958i</v>
      </c>
      <c r="AG1912" t="str">
        <f t="shared" si="976"/>
        <v>1.0098684680612-0.025567956836128i</v>
      </c>
      <c r="AH1912" t="str">
        <f t="shared" si="977"/>
        <v>0.028518542469161+0.0188849134481358i</v>
      </c>
      <c r="AI1912">
        <f t="shared" si="978"/>
        <v>-29.318337300134615</v>
      </c>
      <c r="AJ1912">
        <f t="shared" si="979"/>
        <v>33.5124345994492</v>
      </c>
      <c r="AK1912"/>
      <c r="AL1912"/>
      <c r="AM1912"/>
      <c r="AN1912"/>
    </row>
    <row r="1913" spans="1:40" x14ac:dyDescent="0.35">
      <c r="A1913"/>
      <c r="B1913">
        <f t="shared" si="980"/>
        <v>177900</v>
      </c>
      <c r="C1913" s="237" t="str">
        <f t="shared" si="948"/>
        <v>-1.01898909426318E-06+0.00580892178008085i</v>
      </c>
      <c r="D1913" s="208" t="str">
        <f t="shared" si="949"/>
        <v>-2.51366901443551+0.0445350669806199i</v>
      </c>
      <c r="E1913" t="str">
        <f t="shared" si="950"/>
        <v>20500</v>
      </c>
      <c r="F1913" t="str">
        <f t="shared" si="951"/>
        <v>0.327868852459016</v>
      </c>
      <c r="G1913" t="str">
        <f t="shared" si="946"/>
        <v>0.327868852459016</v>
      </c>
      <c r="H1913" t="str">
        <f t="shared" si="952"/>
        <v>3.64609218127567+0.837798703334008i</v>
      </c>
      <c r="I1913" t="str">
        <f t="shared" si="953"/>
        <v>698.61166634203i</v>
      </c>
      <c r="J1913" t="str">
        <f t="shared" si="947"/>
        <v>-659.635661208661+152.833877022313i</v>
      </c>
      <c r="K1913" t="str">
        <f t="shared" si="954"/>
        <v>0.232882863180636-1.00512951991591i</v>
      </c>
      <c r="L1913" t="str">
        <f t="shared" si="955"/>
        <v>0.047651990915177-0.174613949946744i</v>
      </c>
      <c r="M1913" t="str">
        <f t="shared" si="956"/>
        <v>0.280534854095813-1.17974346986265i</v>
      </c>
      <c r="N1913" t="str">
        <f t="shared" si="957"/>
        <v>-2.21899917374515i</v>
      </c>
      <c r="O1913" t="str">
        <f t="shared" si="958"/>
        <v>-0.603754744776868-0.797170124979241i</v>
      </c>
      <c r="P1913" t="str">
        <f t="shared" si="959"/>
        <v>1.60375474477687+0.797170124979241i</v>
      </c>
      <c r="Q1913" t="str">
        <f t="shared" si="960"/>
        <v>-1.60375474477687+1.42182904876591i</v>
      </c>
      <c r="R1913" t="str">
        <f t="shared" si="961"/>
        <v>-0.313170747569928-0.774710344673532i</v>
      </c>
      <c r="S1913" t="str">
        <f t="shared" si="962"/>
        <v>0.240299305363632i</v>
      </c>
      <c r="T1913" t="str">
        <f t="shared" si="963"/>
        <v>0.18616235768307-0.0752547131012631i</v>
      </c>
      <c r="U1913" t="str">
        <f t="shared" si="964"/>
        <v>0.0000499999999999999-0.000798778121195169i</v>
      </c>
      <c r="V1913" t="str">
        <f t="shared" si="965"/>
        <v>0.00002-0.0089463149573859i</v>
      </c>
      <c r="W1913" t="str">
        <f t="shared" si="966"/>
        <v>0.0000422721383559857-0.000733505534049415i</v>
      </c>
      <c r="X1913" t="str">
        <f t="shared" si="967"/>
        <v>0.0000463305538789844-0.000733013338905894i</v>
      </c>
      <c r="Y1913" t="str">
        <f t="shared" si="968"/>
        <v>0.009+0.894222932917799i</v>
      </c>
      <c r="Z1913" t="str">
        <f t="shared" si="969"/>
        <v>-0.00983741377146349-0.000721842663455818i</v>
      </c>
      <c r="AA1913" t="str">
        <f t="shared" si="970"/>
        <v>0.135965857960715-13.4291050687622i</v>
      </c>
      <c r="AB1913" t="str">
        <f t="shared" si="971"/>
        <v>0.622229682623488-0.251531603014174i</v>
      </c>
      <c r="AC1913" t="str">
        <f t="shared" si="972"/>
        <v>0.877814347108808-0.804634786381837i</v>
      </c>
      <c r="AD1913" t="str">
        <f t="shared" si="973"/>
        <v>0.527923675234992+0.197369923612074i</v>
      </c>
      <c r="AE1913" t="str">
        <f t="shared" si="974"/>
        <v>-0.00505093360169212-0.00232268743644713i</v>
      </c>
      <c r="AF1913" t="str">
        <f t="shared" si="975"/>
        <v>-6.15976119571118-0.793263636353388i</v>
      </c>
      <c r="AG1913" t="str">
        <f t="shared" si="976"/>
        <v>1.00985465735409-0.025566999093906i</v>
      </c>
      <c r="AH1913" t="str">
        <f t="shared" si="977"/>
        <v>0.0285069994517537+0.0188569317249053i</v>
      </c>
      <c r="AI1913">
        <f t="shared" si="978"/>
        <v>-29.32470570280163</v>
      </c>
      <c r="AJ1913">
        <f t="shared" si="979"/>
        <v>33.484009002679784</v>
      </c>
      <c r="AK1913"/>
      <c r="AL1913"/>
      <c r="AM1913"/>
      <c r="AN1913"/>
    </row>
    <row r="1914" spans="1:40" x14ac:dyDescent="0.35">
      <c r="A1914"/>
      <c r="B1914">
        <f t="shared" si="980"/>
        <v>178000</v>
      </c>
      <c r="C1914" s="237" t="str">
        <f t="shared" si="948"/>
        <v>-1.01784448434175E-06+0.00580565834107919i</v>
      </c>
      <c r="D1914" s="208" t="str">
        <f t="shared" si="949"/>
        <v>-2.51366900566017+0.0445100472816071i</v>
      </c>
      <c r="E1914" t="str">
        <f t="shared" si="950"/>
        <v>20500</v>
      </c>
      <c r="F1914" t="str">
        <f t="shared" si="951"/>
        <v>0.327868852459016</v>
      </c>
      <c r="G1914" t="str">
        <f t="shared" si="946"/>
        <v>0.327868852459016</v>
      </c>
      <c r="H1914" t="str">
        <f t="shared" si="952"/>
        <v>3.64631244743047+0.83738273721762i</v>
      </c>
      <c r="I1914" t="str">
        <f t="shared" si="953"/>
        <v>699.004365423729i</v>
      </c>
      <c r="J1914" t="str">
        <f t="shared" si="947"/>
        <v>-660.378574460304+152.919787015019i</v>
      </c>
      <c r="K1914" t="str">
        <f t="shared" si="954"/>
        <v>0.232633831805659-1.00462079641774i</v>
      </c>
      <c r="L1914" t="str">
        <f t="shared" si="955"/>
        <v>0.0476021705429223-0.174529440518961i</v>
      </c>
      <c r="M1914" t="str">
        <f t="shared" si="956"/>
        <v>0.280236002348581-1.1791502369367i</v>
      </c>
      <c r="N1914" t="str">
        <f t="shared" si="957"/>
        <v>-2.22024650324135i</v>
      </c>
      <c r="O1914" t="str">
        <f t="shared" si="958"/>
        <v>-0.604748608659333-0.796416423942023i</v>
      </c>
      <c r="P1914" t="str">
        <f t="shared" si="959"/>
        <v>1.60474860865933+0.796416423942023i</v>
      </c>
      <c r="Q1914" t="str">
        <f t="shared" si="960"/>
        <v>-1.60474860865933+1.42383007929933i</v>
      </c>
      <c r="R1914" t="str">
        <f t="shared" si="961"/>
        <v>-0.313145735023656-0.774129190061024i</v>
      </c>
      <c r="S1914" t="str">
        <f t="shared" si="962"/>
        <v>0.240434380858496i</v>
      </c>
      <c r="T1914" t="str">
        <f t="shared" si="963"/>
        <v>0.186127272516811-0.0752910009188914i</v>
      </c>
      <c r="U1914" t="str">
        <f t="shared" si="964"/>
        <v>0.0000500000000000001-0.000798329369441692i</v>
      </c>
      <c r="V1914" t="str">
        <f t="shared" si="965"/>
        <v>0.00002-0.0089412889377469i</v>
      </c>
      <c r="W1914" t="str">
        <f t="shared" si="966"/>
        <v>0.0000422721367322135-0.000733093678216199i</v>
      </c>
      <c r="X1914" t="str">
        <f t="shared" si="967"/>
        <v>0.0000463259809663742-0.000732601784832849i</v>
      </c>
      <c r="Y1914" t="str">
        <f t="shared" si="968"/>
        <v>0.009+0.894725587742373i</v>
      </c>
      <c r="Z1914" t="str">
        <f t="shared" si="969"/>
        <v>-0.00982635968528878-0.000721263180633571i</v>
      </c>
      <c r="AA1914" t="str">
        <f t="shared" si="970"/>
        <v>0.135812827034636-13.4215498123205i</v>
      </c>
      <c r="AB1914" t="str">
        <f t="shared" si="971"/>
        <v>0.622112413847255-0.251652891536338i</v>
      </c>
      <c r="AC1914" t="str">
        <f t="shared" si="972"/>
        <v>0.877601729187102-0.804086200492858i</v>
      </c>
      <c r="AD1914" t="str">
        <f t="shared" si="973"/>
        <v>0.528197028139674+0.197199987393388i</v>
      </c>
      <c r="AE1914" t="str">
        <f t="shared" si="974"/>
        <v>-0.00504802089307279-0.00231872707457907i</v>
      </c>
      <c r="AF1914" t="str">
        <f t="shared" si="975"/>
        <v>-6.15998145309064-0.792872689936013i</v>
      </c>
      <c r="AG1914" t="str">
        <f t="shared" si="976"/>
        <v>1.00984084469519-0.0255660343787442i</v>
      </c>
      <c r="AH1914" t="str">
        <f t="shared" si="977"/>
        <v>0.0284954580652983+0.0188289765055054i</v>
      </c>
      <c r="AI1914">
        <f t="shared" si="978"/>
        <v>-29.331072573638785</v>
      </c>
      <c r="AJ1914">
        <f t="shared" si="979"/>
        <v>33.455577270922838</v>
      </c>
      <c r="AK1914"/>
      <c r="AL1914"/>
      <c r="AM1914"/>
      <c r="AN1914"/>
    </row>
    <row r="1915" spans="1:40" x14ac:dyDescent="0.35">
      <c r="A1915"/>
      <c r="B1915">
        <f t="shared" si="980"/>
        <v>178100</v>
      </c>
      <c r="C1915" s="237" t="str">
        <f t="shared" si="948"/>
        <v>-1.01670180191361E-06+0.0058023985668038i</v>
      </c>
      <c r="D1915" s="208" t="str">
        <f t="shared" si="949"/>
        <v>-2.51366899689961+0.0444850556788292i</v>
      </c>
      <c r="E1915" t="str">
        <f t="shared" si="950"/>
        <v>20500</v>
      </c>
      <c r="F1915" t="str">
        <f t="shared" si="951"/>
        <v>0.327868852459016</v>
      </c>
      <c r="G1915" t="str">
        <f t="shared" si="946"/>
        <v>0.327868852459016</v>
      </c>
      <c r="H1915" t="str">
        <f t="shared" si="952"/>
        <v>3.64653237137609+0.836967153269997i</v>
      </c>
      <c r="I1915" t="str">
        <f t="shared" si="953"/>
        <v>699.397064505428i</v>
      </c>
      <c r="J1915" t="str">
        <f t="shared" si="947"/>
        <v>-661.121905196212+153.005697007724i</v>
      </c>
      <c r="K1915" t="str">
        <f t="shared" si="954"/>
        <v>0.232385192963442-1.00411255604178i</v>
      </c>
      <c r="L1915" t="str">
        <f t="shared" si="955"/>
        <v>0.0475524263275539-0.174445005232468i</v>
      </c>
      <c r="M1915" t="str">
        <f t="shared" si="956"/>
        <v>0.279937619290996-1.17855756127425i</v>
      </c>
      <c r="N1915" t="str">
        <f t="shared" si="957"/>
        <v>-2.22149383273756i</v>
      </c>
      <c r="O1915" t="str">
        <f t="shared" si="958"/>
        <v>-0.605741531655374-0.7956614838157i</v>
      </c>
      <c r="P1915" t="str">
        <f t="shared" si="959"/>
        <v>1.60574153165537+0.7956614838157i</v>
      </c>
      <c r="Q1915" t="str">
        <f t="shared" si="960"/>
        <v>-1.60574153165537+1.42583234892186i</v>
      </c>
      <c r="R1915" t="str">
        <f t="shared" si="961"/>
        <v>-0.313120702758701-0.773548598226573i</v>
      </c>
      <c r="S1915" t="str">
        <f t="shared" si="962"/>
        <v>0.240569456353361i</v>
      </c>
      <c r="T1915" t="str">
        <f t="shared" si="963"/>
        <v>0.186092165738271-0.075327277235643i</v>
      </c>
      <c r="U1915" t="str">
        <f t="shared" si="964"/>
        <v>0.0000499999999999998-0.000797881121620553i</v>
      </c>
      <c r="V1915" t="str">
        <f t="shared" si="965"/>
        <v>0.00002-0.00893626856215025i</v>
      </c>
      <c r="W1915" t="str">
        <f t="shared" si="966"/>
        <v>0.0000422721351075286-0.000732682285009373i</v>
      </c>
      <c r="X1915" t="str">
        <f t="shared" si="967"/>
        <v>0.0000463214157504693-0.000732190693004551i</v>
      </c>
      <c r="Y1915" t="str">
        <f t="shared" si="968"/>
        <v>0.009+0.895228242566947i</v>
      </c>
      <c r="Z1915" t="str">
        <f t="shared" si="969"/>
        <v>-0.00981532422949397-0.000720684641854949i</v>
      </c>
      <c r="AA1915" t="str">
        <f t="shared" si="970"/>
        <v>0.135660054489592-13.4140030583777i</v>
      </c>
      <c r="AB1915" t="str">
        <f t="shared" si="971"/>
        <v>0.621995072834062-0.251774141617933i</v>
      </c>
      <c r="AC1915" t="str">
        <f t="shared" si="972"/>
        <v>0.877389501562748-0.80353804996747i</v>
      </c>
      <c r="AD1915" t="str">
        <f t="shared" si="973"/>
        <v>0.528470214227631+0.19702969260576i</v>
      </c>
      <c r="AE1915" t="str">
        <f t="shared" si="974"/>
        <v>-0.00504511022482397-0.00231477068283472i</v>
      </c>
      <c r="AF1915" t="str">
        <f t="shared" si="975"/>
        <v>-6.1602013682757-0.792482097591168i</v>
      </c>
      <c r="AG1915" t="str">
        <f t="shared" si="976"/>
        <v>1.00982703009409-0.0255650626800951i</v>
      </c>
      <c r="AH1915" t="str">
        <f t="shared" si="977"/>
        <v>0.0284839182972553+0.0188010477557381i</v>
      </c>
      <c r="AI1915">
        <f t="shared" si="978"/>
        <v>-29.337437916633995</v>
      </c>
      <c r="AJ1915">
        <f t="shared" si="979"/>
        <v>33.427139408302061</v>
      </c>
      <c r="AK1915"/>
      <c r="AL1915"/>
      <c r="AM1915"/>
      <c r="AN1915"/>
    </row>
    <row r="1916" spans="1:40" x14ac:dyDescent="0.35">
      <c r="A1916"/>
      <c r="B1916">
        <f t="shared" si="980"/>
        <v>178200</v>
      </c>
      <c r="C1916" s="237" t="str">
        <f t="shared" si="948"/>
        <v>-1.01556104265337E-06+0.00579914245108507i</v>
      </c>
      <c r="D1916" s="208" t="str">
        <f t="shared" si="949"/>
        <v>-2.51366898815379+0.0444600921249855i</v>
      </c>
      <c r="E1916" t="str">
        <f t="shared" si="950"/>
        <v>20500</v>
      </c>
      <c r="F1916" t="str">
        <f t="shared" si="951"/>
        <v>0.327868852459016</v>
      </c>
      <c r="G1916" t="str">
        <f t="shared" si="946"/>
        <v>0.327868852459016</v>
      </c>
      <c r="H1916" t="str">
        <f t="shared" si="952"/>
        <v>3.64675195380558+0.836551951019691i</v>
      </c>
      <c r="I1916" t="str">
        <f t="shared" si="953"/>
        <v>699.789763587126i</v>
      </c>
      <c r="J1916" t="str">
        <f t="shared" si="947"/>
        <v>-661.865653416387+153.091607000428i</v>
      </c>
      <c r="K1916" t="str">
        <f t="shared" si="954"/>
        <v>0.232136945844001-1.00360479815654i</v>
      </c>
      <c r="L1916" t="str">
        <f t="shared" si="955"/>
        <v>0.047502758118065-0.174360644003589i</v>
      </c>
      <c r="M1916" t="str">
        <f t="shared" si="956"/>
        <v>0.279639703962066-1.17796544216013i</v>
      </c>
      <c r="N1916" t="str">
        <f t="shared" si="957"/>
        <v>-2.22274116223376i</v>
      </c>
      <c r="O1916" t="str">
        <f t="shared" si="958"/>
        <v>-0.606733512220153-0.794905305774844i</v>
      </c>
      <c r="P1916" t="str">
        <f t="shared" si="959"/>
        <v>1.60673351222015+0.794905305774844i</v>
      </c>
      <c r="Q1916" t="str">
        <f t="shared" si="960"/>
        <v>-1.60673351222015+1.42783585645892i</v>
      </c>
      <c r="R1916" t="str">
        <f t="shared" si="961"/>
        <v>-0.313095650764086-0.772968568210816i</v>
      </c>
      <c r="S1916" t="str">
        <f t="shared" si="962"/>
        <v>0.240704531848225i</v>
      </c>
      <c r="T1916" t="str">
        <f t="shared" si="963"/>
        <v>0.186057037344577-0.0753635420408847i</v>
      </c>
      <c r="U1916" t="str">
        <f t="shared" si="964"/>
        <v>0.00005-0.000797433376883395i</v>
      </c>
      <c r="V1916" t="str">
        <f t="shared" si="965"/>
        <v>0.00002-0.00893125382109403i</v>
      </c>
      <c r="W1916" t="str">
        <f t="shared" si="966"/>
        <v>0.0000422721334819316-0.000732271353650116i</v>
      </c>
      <c r="X1916" t="str">
        <f t="shared" si="967"/>
        <v>0.0000463168582139984-0.000731780062642929i</v>
      </c>
      <c r="Y1916" t="str">
        <f t="shared" si="968"/>
        <v>0.009+0.895730897391522i</v>
      </c>
      <c r="Z1916" t="str">
        <f t="shared" si="969"/>
        <v>-0.00980430736222836-0.000720107044871185i</v>
      </c>
      <c r="AA1916" t="str">
        <f t="shared" si="970"/>
        <v>0.135507539743856-13.4064647925789i</v>
      </c>
      <c r="AB1916" t="str">
        <f t="shared" si="971"/>
        <v>0.621877659574307-0.25189535322342i</v>
      </c>
      <c r="AC1916" t="str">
        <f t="shared" si="972"/>
        <v>0.877177663486074-0.802990334234773i</v>
      </c>
      <c r="AD1916" t="str">
        <f t="shared" si="973"/>
        <v>0.528743233041902+0.196859039382063i</v>
      </c>
      <c r="AE1916" t="str">
        <f t="shared" si="974"/>
        <v>-0.00504220159133555-0.00231081825617621i</v>
      </c>
      <c r="AF1916" t="str">
        <f t="shared" si="975"/>
        <v>-6.16042094195937-0.792091858894706i</v>
      </c>
      <c r="AG1916" t="str">
        <f t="shared" si="976"/>
        <v>1.00981321356038-0.0255640839874351i</v>
      </c>
      <c r="AH1916" t="str">
        <f t="shared" si="977"/>
        <v>0.0284723801351289+0.018773145441492i</v>
      </c>
      <c r="AI1916">
        <f t="shared" si="978"/>
        <v>-29.343801735770072</v>
      </c>
      <c r="AJ1916">
        <f t="shared" si="979"/>
        <v>33.398695418930814</v>
      </c>
      <c r="AK1916"/>
      <c r="AL1916"/>
      <c r="AM1916"/>
      <c r="AN1916"/>
    </row>
    <row r="1917" spans="1:40" x14ac:dyDescent="0.35">
      <c r="A1917"/>
      <c r="B1917">
        <f t="shared" si="980"/>
        <v>178300</v>
      </c>
      <c r="C1917" s="237" t="str">
        <f t="shared" si="948"/>
        <v>-1.01442220224779E-06+0.00579588998776725i</v>
      </c>
      <c r="D1917" s="208" t="str">
        <f t="shared" si="949"/>
        <v>-2.51366897942267+0.0444351565728823i</v>
      </c>
      <c r="E1917" t="str">
        <f t="shared" si="950"/>
        <v>20500</v>
      </c>
      <c r="F1917" t="str">
        <f t="shared" si="951"/>
        <v>0.327868852459016</v>
      </c>
      <c r="G1917" t="str">
        <f t="shared" si="946"/>
        <v>0.327868852459016</v>
      </c>
      <c r="H1917" t="str">
        <f t="shared" si="952"/>
        <v>3.64697119541026+0.836137129995896i</v>
      </c>
      <c r="I1917" t="str">
        <f t="shared" si="953"/>
        <v>700.182462668825i</v>
      </c>
      <c r="J1917" t="str">
        <f t="shared" si="947"/>
        <v>-662.609819120828+153.177516993134i</v>
      </c>
      <c r="K1917" t="str">
        <f t="shared" si="954"/>
        <v>0.231889089639404-1.00309752213144i</v>
      </c>
      <c r="L1917" t="str">
        <f t="shared" si="955"/>
        <v>0.0474531657638117-0.174276356748736i</v>
      </c>
      <c r="M1917" t="str">
        <f t="shared" si="956"/>
        <v>0.279342255403216-1.17737387888018i</v>
      </c>
      <c r="N1917" t="str">
        <f t="shared" si="957"/>
        <v>-2.22398849172996i</v>
      </c>
      <c r="O1917" t="str">
        <f t="shared" si="958"/>
        <v>-0.607724548810325-0.794147890995932i</v>
      </c>
      <c r="P1917" t="str">
        <f t="shared" si="959"/>
        <v>1.60772454881032+0.794147890995932i</v>
      </c>
      <c r="Q1917" t="str">
        <f t="shared" si="960"/>
        <v>-1.60772454881032+1.42984060073403i</v>
      </c>
      <c r="R1917" t="str">
        <f t="shared" si="961"/>
        <v>-0.313070579028833-0.77238909905653i</v>
      </c>
      <c r="S1917" t="str">
        <f t="shared" si="962"/>
        <v>0.240839607343089i</v>
      </c>
      <c r="T1917" t="str">
        <f t="shared" si="963"/>
        <v>0.186021887332857-0.0753997953239777i</v>
      </c>
      <c r="U1917" t="str">
        <f t="shared" si="964"/>
        <v>0.0000500000000000002-0.000796986134383743i</v>
      </c>
      <c r="V1917" t="str">
        <f t="shared" si="965"/>
        <v>0.00002-0.00892624470509789i</v>
      </c>
      <c r="W1917" t="str">
        <f t="shared" si="966"/>
        <v>0.0000422721318554225-0.000731860883361335i</v>
      </c>
      <c r="X1917" t="str">
        <f t="shared" si="967"/>
        <v>0.0000463123083397365-0.000731369892971619i</v>
      </c>
      <c r="Y1917" t="str">
        <f t="shared" si="968"/>
        <v>0.009+0.896233552216096i</v>
      </c>
      <c r="Z1917" t="str">
        <f t="shared" si="969"/>
        <v>-0.00979330904175826-0.000719530387440389i</v>
      </c>
      <c r="AA1917" t="str">
        <f t="shared" si="970"/>
        <v>0.135355282217336-13.3989350006017i</v>
      </c>
      <c r="AB1917" t="str">
        <f t="shared" si="971"/>
        <v>0.62176017405839-0.252016526317238i</v>
      </c>
      <c r="AC1917" t="str">
        <f t="shared" si="972"/>
        <v>0.876966214209331-0.802443052724684i</v>
      </c>
      <c r="AD1917" t="str">
        <f t="shared" si="973"/>
        <v>0.529016084125564+0.196688027855729i</v>
      </c>
      <c r="AE1917" t="str">
        <f t="shared" si="974"/>
        <v>-0.00503929498701453-0.00230686978957818i</v>
      </c>
      <c r="AF1917" t="str">
        <f t="shared" si="975"/>
        <v>-6.16064017483293-0.791701973423014i</v>
      </c>
      <c r="AG1917" t="str">
        <f t="shared" si="976"/>
        <v>1.00979939510364-0.0255630982902666i</v>
      </c>
      <c r="AH1917" t="str">
        <f t="shared" si="977"/>
        <v>0.0284608435664655+0.0187452695287409i</v>
      </c>
      <c r="AI1917">
        <f t="shared" si="978"/>
        <v>-29.350164035025156</v>
      </c>
      <c r="AJ1917">
        <f t="shared" si="979"/>
        <v>33.37024530691167</v>
      </c>
      <c r="AK1917"/>
      <c r="AL1917"/>
      <c r="AM1917"/>
      <c r="AN1917"/>
    </row>
    <row r="1918" spans="1:40" x14ac:dyDescent="0.35">
      <c r="A1918"/>
      <c r="B1918">
        <f t="shared" si="980"/>
        <v>178400</v>
      </c>
      <c r="C1918" s="237" t="str">
        <f t="shared" si="948"/>
        <v>-1.01328527639571E-06+0.00579264117070842i</v>
      </c>
      <c r="D1918" s="208" t="str">
        <f t="shared" si="949"/>
        <v>-2.51366897070624+0.0444102489754312i</v>
      </c>
      <c r="E1918" t="str">
        <f t="shared" si="950"/>
        <v>20500</v>
      </c>
      <c r="F1918" t="str">
        <f t="shared" si="951"/>
        <v>0.327868852459016</v>
      </c>
      <c r="G1918" t="str">
        <f t="shared" si="946"/>
        <v>0.327868852459016</v>
      </c>
      <c r="H1918" t="str">
        <f t="shared" si="952"/>
        <v>3.64719009687983+0.835722689728443i</v>
      </c>
      <c r="I1918" t="str">
        <f t="shared" si="953"/>
        <v>700.575161750524i</v>
      </c>
      <c r="J1918" t="str">
        <f t="shared" si="947"/>
        <v>-663.354402309535+153.263426985839i</v>
      </c>
      <c r="K1918" t="str">
        <f t="shared" si="954"/>
        <v>0.231641623543753-1.00259072733689i</v>
      </c>
      <c r="L1918" t="str">
        <f t="shared" si="955"/>
        <v>0.0474036491145114-0.17419214338441i</v>
      </c>
      <c r="M1918" t="str">
        <f t="shared" si="956"/>
        <v>0.279045272658264-1.1767828707213i</v>
      </c>
      <c r="N1918" t="str">
        <f t="shared" si="957"/>
        <v>-2.22523582122616i</v>
      </c>
      <c r="O1918" t="str">
        <f t="shared" si="958"/>
        <v>-0.608714639884005-0.793389240657375i</v>
      </c>
      <c r="P1918" t="str">
        <f t="shared" si="959"/>
        <v>1.608714639884+0.793389240657375i</v>
      </c>
      <c r="Q1918" t="str">
        <f t="shared" si="960"/>
        <v>-1.608714639884+1.43184658056878i</v>
      </c>
      <c r="R1918" t="str">
        <f t="shared" si="961"/>
        <v>-0.313045487541951-0.771810189808638i</v>
      </c>
      <c r="S1918" t="str">
        <f t="shared" si="962"/>
        <v>0.240974682837954i</v>
      </c>
      <c r="T1918" t="str">
        <f t="shared" si="963"/>
        <v>0.185986715700238-0.0754360370742743i</v>
      </c>
      <c r="U1918" t="str">
        <f t="shared" si="964"/>
        <v>0.0000499999999999999-0.000796539393277022i</v>
      </c>
      <c r="V1918" t="str">
        <f t="shared" si="965"/>
        <v>0.00002-0.00892124120470264i</v>
      </c>
      <c r="W1918" t="str">
        <f t="shared" si="966"/>
        <v>0.0000422721302280006-0.000731450873367685i</v>
      </c>
      <c r="X1918" t="str">
        <f t="shared" si="967"/>
        <v>0.0000463077661105064-0.000730960183216006i</v>
      </c>
      <c r="Y1918" t="str">
        <f t="shared" si="968"/>
        <v>0.009+0.89673620704067i</v>
      </c>
      <c r="Z1918" t="str">
        <f t="shared" si="969"/>
        <v>-0.0097823292264671-0.000718954667327522i</v>
      </c>
      <c r="AA1918" t="str">
        <f t="shared" si="970"/>
        <v>0.135203281331574-13.3914136681556i</v>
      </c>
      <c r="AB1918" t="str">
        <f t="shared" si="971"/>
        <v>0.621642616276708-0.2521376608638i</v>
      </c>
      <c r="AC1918" t="str">
        <f t="shared" si="972"/>
        <v>0.876755152986674-0.80189620486796i</v>
      </c>
      <c r="AD1918" t="str">
        <f t="shared" si="973"/>
        <v>0.529288767021727+0.196516658160757i</v>
      </c>
      <c r="AE1918" t="str">
        <f t="shared" si="974"/>
        <v>-0.00503639040628508-0.00230292527802791i</v>
      </c>
      <c r="AF1918" t="str">
        <f t="shared" si="975"/>
        <v>-6.16085906758607-0.791312440753012i</v>
      </c>
      <c r="AG1918" t="str">
        <f t="shared" si="976"/>
        <v>1.00978557473348-0.0255621055781163i</v>
      </c>
      <c r="AH1918" t="str">
        <f t="shared" si="977"/>
        <v>0.0284493085788534+0.0187174199835441i</v>
      </c>
      <c r="AI1918">
        <f t="shared" si="978"/>
        <v>-29.356524818372716</v>
      </c>
      <c r="AJ1918">
        <f t="shared" si="979"/>
        <v>33.341789076337498</v>
      </c>
      <c r="AK1918"/>
      <c r="AL1918"/>
      <c r="AM1918"/>
      <c r="AN1918"/>
    </row>
    <row r="1919" spans="1:40" x14ac:dyDescent="0.35">
      <c r="A1919"/>
      <c r="B1919">
        <f t="shared" si="980"/>
        <v>178500</v>
      </c>
      <c r="C1919" s="237" t="str">
        <f t="shared" si="948"/>
        <v>-0.000001012150260808+0.00578939599378037i</v>
      </c>
      <c r="D1919" s="208" t="str">
        <f t="shared" si="949"/>
        <v>-2.51366896200446+0.0443853692856495i</v>
      </c>
      <c r="E1919" t="str">
        <f t="shared" si="950"/>
        <v>20500</v>
      </c>
      <c r="F1919" t="str">
        <f t="shared" si="951"/>
        <v>0.327868852459016</v>
      </c>
      <c r="G1919" t="str">
        <f t="shared" si="946"/>
        <v>0.327868852459016</v>
      </c>
      <c r="H1919" t="str">
        <f t="shared" si="952"/>
        <v>3.6474086589022+0.83530862974779i</v>
      </c>
      <c r="I1919" t="str">
        <f t="shared" si="953"/>
        <v>700.967860832223i</v>
      </c>
      <c r="J1919" t="str">
        <f t="shared" si="947"/>
        <v>-664.099402982509+153.349336978544i</v>
      </c>
      <c r="K1919" t="str">
        <f t="shared" si="954"/>
        <v>0.231394546753192-1.00208441314424i</v>
      </c>
      <c r="L1919" t="str">
        <f t="shared" si="955"/>
        <v>0.0473542080202435-0.174108003827202i</v>
      </c>
      <c r="M1919" t="str">
        <f t="shared" si="956"/>
        <v>0.278748754773435-1.17619241697144i</v>
      </c>
      <c r="N1919" t="str">
        <f t="shared" si="957"/>
        <v>-2.22648315072237i</v>
      </c>
      <c r="O1919" t="str">
        <f t="shared" si="958"/>
        <v>-0.609703783900786-0.792629355939498i</v>
      </c>
      <c r="P1919" t="str">
        <f t="shared" si="959"/>
        <v>1.60970378390079+0.792629355939498i</v>
      </c>
      <c r="Q1919" t="str">
        <f t="shared" si="960"/>
        <v>-1.60970378390079+1.43385379478287i</v>
      </c>
      <c r="R1919" t="str">
        <f t="shared" si="961"/>
        <v>-0.313020376292437-0.771231839514197i</v>
      </c>
      <c r="S1919" t="str">
        <f t="shared" si="962"/>
        <v>0.241109758332818i</v>
      </c>
      <c r="T1919" t="str">
        <f t="shared" si="963"/>
        <v>0.185951522443843-0.0754722672811172i</v>
      </c>
      <c r="U1919" t="str">
        <f t="shared" si="964"/>
        <v>0.0000500000000000002-0.000796093152720567i</v>
      </c>
      <c r="V1919" t="str">
        <f t="shared" si="965"/>
        <v>0.00002-0.0089162433104703i</v>
      </c>
      <c r="W1919" t="str">
        <f t="shared" si="966"/>
        <v>0.0000422721285996668-0.000731041322895571i</v>
      </c>
      <c r="X1919" t="str">
        <f t="shared" si="967"/>
        <v>0.0000463032315091813-0.000730550932603233i</v>
      </c>
      <c r="Y1919" t="str">
        <f t="shared" si="968"/>
        <v>0.009+0.897238861865245i</v>
      </c>
      <c r="Z1919" t="str">
        <f t="shared" si="969"/>
        <v>-0.00977136787485535-0.00071837988230444i</v>
      </c>
      <c r="AA1919" t="str">
        <f t="shared" si="970"/>
        <v>0.135051536509736-13.3839007809827i</v>
      </c>
      <c r="AB1919" t="str">
        <f t="shared" si="971"/>
        <v>0.621524986219645-0.252258756827484i</v>
      </c>
      <c r="AC1919" t="str">
        <f t="shared" si="972"/>
        <v>0.876544479074173-0.801349790096181i</v>
      </c>
      <c r="AD1919" t="str">
        <f t="shared" si="973"/>
        <v>0.529561281273519+0.196344930431706i</v>
      </c>
      <c r="AE1919" t="str">
        <f t="shared" si="974"/>
        <v>-0.00503348784358871-0.00229898471652534i</v>
      </c>
      <c r="AF1919" t="str">
        <f t="shared" si="975"/>
        <v>-6.16107762090666-0.79092326046214i</v>
      </c>
      <c r="AG1919" t="str">
        <f t="shared" si="976"/>
        <v>1.0097717524595-0.0255611058405364i</v>
      </c>
      <c r="AH1919" t="str">
        <f t="shared" si="977"/>
        <v>0.0284377751599244+0.0186895967720463i</v>
      </c>
      <c r="AI1919">
        <f t="shared" si="978"/>
        <v>-29.362884089781168</v>
      </c>
      <c r="AJ1919">
        <f t="shared" si="979"/>
        <v>33.313326731290019</v>
      </c>
      <c r="AK1919"/>
      <c r="AL1919"/>
      <c r="AM1919"/>
      <c r="AN1919"/>
    </row>
    <row r="1920" spans="1:40" x14ac:dyDescent="0.35">
      <c r="A1920"/>
      <c r="B1920">
        <f t="shared" si="980"/>
        <v>178600</v>
      </c>
      <c r="C1920" s="237" t="str">
        <f t="shared" si="948"/>
        <v>-1.01101715120758E-06+0.00578615445086875i</v>
      </c>
      <c r="D1920" s="208" t="str">
        <f t="shared" si="949"/>
        <v>-2.51366895331728+0.0443605174566604i</v>
      </c>
      <c r="E1920" t="str">
        <f t="shared" si="950"/>
        <v>20500</v>
      </c>
      <c r="F1920" t="str">
        <f t="shared" si="951"/>
        <v>0.327868852459016</v>
      </c>
      <c r="G1920" t="str">
        <f t="shared" si="946"/>
        <v>0.327868852459016</v>
      </c>
      <c r="H1920" t="str">
        <f t="shared" si="952"/>
        <v>3.64762688216358+0.83489494958501i</v>
      </c>
      <c r="I1920" t="str">
        <f t="shared" si="953"/>
        <v>701.360559913921i</v>
      </c>
      <c r="J1920" t="str">
        <f t="shared" si="947"/>
        <v>-664.844821139749+153.435246971248i</v>
      </c>
      <c r="K1920" t="str">
        <f t="shared" si="954"/>
        <v>0.231147858465893-1.00157857892581i</v>
      </c>
      <c r="L1920" t="str">
        <f t="shared" si="955"/>
        <v>0.047304842331446-0.174023937993789i</v>
      </c>
      <c r="M1920" t="str">
        <f t="shared" si="956"/>
        <v>0.278452700797339-1.1756025169196i</v>
      </c>
      <c r="N1920" t="str">
        <f t="shared" si="957"/>
        <v>-2.22773048021857i</v>
      </c>
      <c r="O1920" t="str">
        <f t="shared" si="958"/>
        <v>-0.610691979321713-0.791868238024565i</v>
      </c>
      <c r="P1920" t="str">
        <f t="shared" si="959"/>
        <v>1.61069197932171+0.791868238024565i</v>
      </c>
      <c r="Q1920" t="str">
        <f t="shared" si="960"/>
        <v>-1.61069197932171+1.43586224219401i</v>
      </c>
      <c r="R1920" t="str">
        <f t="shared" si="961"/>
        <v>-0.312995245269269-0.770654047222417i</v>
      </c>
      <c r="S1920" t="str">
        <f t="shared" si="962"/>
        <v>0.241244833827683i</v>
      </c>
      <c r="T1920" t="str">
        <f t="shared" si="963"/>
        <v>0.185916307560803-0.0755084859338397i</v>
      </c>
      <c r="U1920" t="str">
        <f t="shared" si="964"/>
        <v>0.0000499999999999998-0.000795647411873575i</v>
      </c>
      <c r="V1920" t="str">
        <f t="shared" si="965"/>
        <v>0.00002-0.00891125101298409i</v>
      </c>
      <c r="W1920" t="str">
        <f t="shared" si="966"/>
        <v>0.0000422721269704204-0.000730632231173109i</v>
      </c>
      <c r="X1920" t="str">
        <f t="shared" si="967"/>
        <v>0.0000462987045186806-0.000730142140362151i</v>
      </c>
      <c r="Y1920" t="str">
        <f t="shared" si="968"/>
        <v>0.009+0.897741516689819i</v>
      </c>
      <c r="Z1920" t="str">
        <f t="shared" si="969"/>
        <v>-0.00976042494553948-0.00071780603014979i</v>
      </c>
      <c r="AA1920" t="str">
        <f t="shared" si="970"/>
        <v>0.134900047176612-13.3763963248567i</v>
      </c>
      <c r="AB1920" t="str">
        <f t="shared" si="971"/>
        <v>0.621407283877613-0.252379814172637i</v>
      </c>
      <c r="AC1920" t="str">
        <f t="shared" si="972"/>
        <v>0.876334191729807-0.800803807841796i</v>
      </c>
      <c r="AD1920" t="str">
        <f t="shared" si="973"/>
        <v>0.529833626424097+0.196172844803723i</v>
      </c>
      <c r="AE1920" t="str">
        <f t="shared" si="974"/>
        <v>-0.00503058729338366-0.00229504810008305i</v>
      </c>
      <c r="AF1920" t="str">
        <f t="shared" si="975"/>
        <v>-6.16129583548086-0.79053443212835i</v>
      </c>
      <c r="AG1920" t="str">
        <f t="shared" si="976"/>
        <v>1.00975792829132-0.0255600990671029i</v>
      </c>
      <c r="AH1920" t="str">
        <f t="shared" si="977"/>
        <v>0.0284262432973499+0.0186617998604774i</v>
      </c>
      <c r="AI1920">
        <f t="shared" si="978"/>
        <v>-29.369241853214682</v>
      </c>
      <c r="AJ1920">
        <f t="shared" si="979"/>
        <v>33.284858275843384</v>
      </c>
      <c r="AK1920"/>
      <c r="AL1920"/>
      <c r="AM1920"/>
      <c r="AN1920"/>
    </row>
    <row r="1921" spans="1:40" x14ac:dyDescent="0.35">
      <c r="A1921"/>
      <c r="B1921">
        <f t="shared" si="980"/>
        <v>178700</v>
      </c>
      <c r="C1921" s="237" t="str">
        <f t="shared" si="948"/>
        <v>-1.00988594332929E-06+0.00578291653587276i</v>
      </c>
      <c r="D1921" s="208" t="str">
        <f t="shared" si="949"/>
        <v>-2.51366894464469+0.0443356934416912i</v>
      </c>
      <c r="E1921" t="str">
        <f t="shared" si="950"/>
        <v>20500</v>
      </c>
      <c r="F1921" t="str">
        <f t="shared" si="951"/>
        <v>0.327868852459016</v>
      </c>
      <c r="G1921" t="str">
        <f t="shared" si="946"/>
        <v>0.327868852459016</v>
      </c>
      <c r="H1921" t="str">
        <f t="shared" si="952"/>
        <v>3.64784476734856+0.834481648771841i</v>
      </c>
      <c r="I1921" t="str">
        <f t="shared" si="953"/>
        <v>701.75325899562i</v>
      </c>
      <c r="J1921" t="str">
        <f t="shared" si="947"/>
        <v>-665.590656781254+153.521156963954i</v>
      </c>
      <c r="K1921" t="str">
        <f t="shared" si="954"/>
        <v>0.230901557882059-1.00107322405484i</v>
      </c>
      <c r="L1921" t="str">
        <f t="shared" si="955"/>
        <v>0.0472555518989171-0.173939945800941i</v>
      </c>
      <c r="M1921" t="str">
        <f t="shared" si="956"/>
        <v>0.278157109780976-1.17501316985578i</v>
      </c>
      <c r="N1921" t="str">
        <f t="shared" si="957"/>
        <v>-2.22897780971477i</v>
      </c>
      <c r="O1921" t="str">
        <f t="shared" si="958"/>
        <v>-0.611679224609328-0.79110588809674i</v>
      </c>
      <c r="P1921" t="str">
        <f t="shared" si="959"/>
        <v>1.61167922460933+0.79110588809674i</v>
      </c>
      <c r="Q1921" t="str">
        <f t="shared" si="960"/>
        <v>-1.61167922460933+1.43787192161803i</v>
      </c>
      <c r="R1921" t="str">
        <f t="shared" si="961"/>
        <v>-0.312970094461442-0.770076811984615i</v>
      </c>
      <c r="S1921" t="str">
        <f t="shared" si="962"/>
        <v>0.241379909322547i</v>
      </c>
      <c r="T1921" t="str">
        <f t="shared" si="963"/>
        <v>0.185881071048242-0.0755446930217718i</v>
      </c>
      <c r="U1921" t="str">
        <f t="shared" si="964"/>
        <v>0.0000500000000000001-0.000795202169897151i</v>
      </c>
      <c r="V1921" t="str">
        <f t="shared" si="965"/>
        <v>0.00002-0.0089062643028481i</v>
      </c>
      <c r="W1921" t="str">
        <f t="shared" si="966"/>
        <v>0.0000422721253402621-0.000730223597430165i</v>
      </c>
      <c r="X1921" t="str">
        <f t="shared" si="967"/>
        <v>0.0000462941851219721-0.000729733805723345i</v>
      </c>
      <c r="Y1921" t="str">
        <f t="shared" si="968"/>
        <v>0.009+0.898244171514394i</v>
      </c>
      <c r="Z1921" t="str">
        <f t="shared" si="969"/>
        <v>-0.00974950039725188-0.000717233108649022i</v>
      </c>
      <c r="AA1921" t="str">
        <f t="shared" si="970"/>
        <v>0.134748812758603-13.3689002855834i</v>
      </c>
      <c r="AB1921" t="str">
        <f t="shared" si="971"/>
        <v>0.621289509240997-0.252500832863596i</v>
      </c>
      <c r="AC1921" t="str">
        <f t="shared" si="972"/>
        <v>0.876124290213438-0.800258257538033i</v>
      </c>
      <c r="AD1921" t="str">
        <f t="shared" si="973"/>
        <v>0.530105802016672+0.196000401412491i</v>
      </c>
      <c r="AE1921" t="str">
        <f t="shared" si="974"/>
        <v>-0.00502768875014553-0.00229111542372591i</v>
      </c>
      <c r="AF1921" t="str">
        <f t="shared" si="975"/>
        <v>-6.16151371199325-0.79014595533015i</v>
      </c>
      <c r="AG1921" t="str">
        <f t="shared" si="976"/>
        <v>1.00974410223855-0.025559085247418i</v>
      </c>
      <c r="AH1921" t="str">
        <f t="shared" si="977"/>
        <v>0.0284147129788464+0.0186340292151515i</v>
      </c>
      <c r="AI1921">
        <f t="shared" si="978"/>
        <v>-29.375598112632115</v>
      </c>
      <c r="AJ1921">
        <f t="shared" si="979"/>
        <v>33.256383714057954</v>
      </c>
      <c r="AK1921"/>
      <c r="AL1921"/>
      <c r="AM1921"/>
      <c r="AN1921"/>
    </row>
    <row r="1922" spans="1:40" x14ac:dyDescent="0.35">
      <c r="A1922"/>
      <c r="B1922">
        <f t="shared" si="980"/>
        <v>178800</v>
      </c>
      <c r="C1922" s="237" t="str">
        <f t="shared" si="948"/>
        <v>-0.0000010087566329199+0.00577968224270529i</v>
      </c>
      <c r="D1922" s="208" t="str">
        <f t="shared" si="949"/>
        <v>-2.51366893598664+0.0443108971940739i</v>
      </c>
      <c r="E1922" t="str">
        <f t="shared" si="950"/>
        <v>20500</v>
      </c>
      <c r="F1922" t="str">
        <f t="shared" si="951"/>
        <v>0.327868852459016</v>
      </c>
      <c r="G1922" t="str">
        <f t="shared" si="946"/>
        <v>0.327868852459016</v>
      </c>
      <c r="H1922" t="str">
        <f t="shared" si="952"/>
        <v>3.64806231513997+0.834068726840623i</v>
      </c>
      <c r="I1922" t="str">
        <f t="shared" si="953"/>
        <v>702.145958077319i</v>
      </c>
      <c r="J1922" t="str">
        <f t="shared" si="947"/>
        <v>-666.336909907026+153.607066956659i</v>
      </c>
      <c r="K1922" t="str">
        <f t="shared" si="954"/>
        <v>0.230655644203899-1.00056834790555i</v>
      </c>
      <c r="L1922" t="str">
        <f t="shared" si="955"/>
        <v>0.0472063365738126-0.173856027165514i</v>
      </c>
      <c r="M1922" t="str">
        <f t="shared" si="956"/>
        <v>0.277861980777712-1.17442437507106i</v>
      </c>
      <c r="N1922" t="str">
        <f t="shared" si="957"/>
        <v>-2.23022513921098i</v>
      </c>
      <c r="O1922" t="str">
        <f t="shared" si="958"/>
        <v>-0.612665518227653-0.790342307342104i</v>
      </c>
      <c r="P1922" t="str">
        <f t="shared" si="959"/>
        <v>1.61266551822765+0.790342307342104i</v>
      </c>
      <c r="Q1922" t="str">
        <f t="shared" si="960"/>
        <v>-1.61266551822765+1.43988283186888i</v>
      </c>
      <c r="R1922" t="str">
        <f t="shared" si="961"/>
        <v>-0.312944923857904-0.769500132854231i</v>
      </c>
      <c r="S1922" t="str">
        <f t="shared" si="962"/>
        <v>0.241514984817412i</v>
      </c>
      <c r="T1922" t="str">
        <f t="shared" si="963"/>
        <v>0.185845812903286-0.0755808885342278i</v>
      </c>
      <c r="U1922" t="str">
        <f t="shared" si="964"/>
        <v>0.0000499999999999998-0.000794757425954252i</v>
      </c>
      <c r="V1922" t="str">
        <f t="shared" si="965"/>
        <v>0.00002-0.00890128317068766i</v>
      </c>
      <c r="W1922" t="str">
        <f t="shared" si="966"/>
        <v>0.000042272123709191-0.000729815420898306i</v>
      </c>
      <c r="X1922" t="str">
        <f t="shared" si="967"/>
        <v>0.0000462896733020702-0.000729325927919114i</v>
      </c>
      <c r="Y1922" t="str">
        <f t="shared" si="968"/>
        <v>0.009+0.898746826338968i</v>
      </c>
      <c r="Z1922" t="str">
        <f t="shared" si="969"/>
        <v>-0.0097385941888405-0.000716661115594348i</v>
      </c>
      <c r="AA1922" t="str">
        <f t="shared" si="970"/>
        <v>0.134597832683724-13.3614126490007i</v>
      </c>
      <c r="AB1922" t="str">
        <f t="shared" si="971"/>
        <v>0.621171662300193-0.252621812864646i</v>
      </c>
      <c r="AC1922" t="str">
        <f t="shared" si="972"/>
        <v>0.875914773786836-0.799713138618983i</v>
      </c>
      <c r="AD1922" t="str">
        <f t="shared" si="973"/>
        <v>0.53037780759446+0.19582760039428i</v>
      </c>
      <c r="AE1922" t="str">
        <f t="shared" si="974"/>
        <v>-0.00502479220836666-0.00228718668249145i</v>
      </c>
      <c r="AF1922" t="str">
        <f t="shared" si="975"/>
        <v>-6.16173125112661-0.789757829646549i</v>
      </c>
      <c r="AG1922" t="str">
        <f t="shared" si="976"/>
        <v>1.00973027431082-0.0255580643711079i</v>
      </c>
      <c r="AH1922" t="str">
        <f t="shared" si="977"/>
        <v>0.0284031841921702+0.0186062848024674i</v>
      </c>
      <c r="AI1922">
        <f t="shared" si="978"/>
        <v>-29.381952871988005</v>
      </c>
      <c r="AJ1922">
        <f t="shared" si="979"/>
        <v>33.227903049986175</v>
      </c>
      <c r="AK1922"/>
      <c r="AL1922"/>
      <c r="AM1922"/>
      <c r="AN1922"/>
    </row>
    <row r="1923" spans="1:40" x14ac:dyDescent="0.35">
      <c r="A1923"/>
      <c r="B1923">
        <f t="shared" si="980"/>
        <v>178900</v>
      </c>
      <c r="C1923" s="237" t="str">
        <f t="shared" si="948"/>
        <v>-1.00762921573808E-06+0.0057764515652928i</v>
      </c>
      <c r="D1923" s="208" t="str">
        <f t="shared" si="949"/>
        <v>-2.51366892734311+0.0442861286672448i</v>
      </c>
      <c r="E1923" t="str">
        <f t="shared" si="950"/>
        <v>20500</v>
      </c>
      <c r="F1923" t="str">
        <f t="shared" si="951"/>
        <v>0.327868852459016</v>
      </c>
      <c r="G1923" t="str">
        <f t="shared" si="946"/>
        <v>0.327868852459016</v>
      </c>
      <c r="H1923" t="str">
        <f t="shared" si="952"/>
        <v>3.64827952621901+0.833656183324336i</v>
      </c>
      <c r="I1923" t="str">
        <f t="shared" si="953"/>
        <v>702.538657159017i</v>
      </c>
      <c r="J1923" t="str">
        <f t="shared" si="947"/>
        <v>-667.083580517064+153.692976949364i</v>
      </c>
      <c r="K1923" t="str">
        <f t="shared" si="954"/>
        <v>0.230410116635645-1.00006394985309i</v>
      </c>
      <c r="L1923" t="str">
        <f t="shared" si="955"/>
        <v>0.0471571962076446-0.173772182004455i</v>
      </c>
      <c r="M1923" t="str">
        <f t="shared" si="956"/>
        <v>0.27756731284329-1.17383613185754i</v>
      </c>
      <c r="N1923" t="str">
        <f t="shared" si="957"/>
        <v>-2.23147246870718i</v>
      </c>
      <c r="O1923" t="str">
        <f t="shared" si="958"/>
        <v>-0.613650858642166-0.789577496948673i</v>
      </c>
      <c r="P1923" t="str">
        <f t="shared" si="959"/>
        <v>1.61365085864217+0.789577496948673i</v>
      </c>
      <c r="Q1923" t="str">
        <f t="shared" si="960"/>
        <v>-1.61365085864217+1.44189497175851i</v>
      </c>
      <c r="R1923" t="str">
        <f t="shared" si="961"/>
        <v>-0.312919733447629-0.768924008886836i</v>
      </c>
      <c r="S1923" t="str">
        <f t="shared" si="962"/>
        <v>0.241650060312276i</v>
      </c>
      <c r="T1923" t="str">
        <f t="shared" si="963"/>
        <v>0.185810533123061-0.0756170724605209i</v>
      </c>
      <c r="U1923" t="str">
        <f t="shared" si="964"/>
        <v>0.00005-0.00079431317920973i</v>
      </c>
      <c r="V1923" t="str">
        <f t="shared" si="965"/>
        <v>0.00002-0.00889630760714897i</v>
      </c>
      <c r="W1923" t="str">
        <f t="shared" si="966"/>
        <v>0.000042272122077208-0.000729407700810838i</v>
      </c>
      <c r="X1923" t="str">
        <f t="shared" si="967"/>
        <v>0.0000462851690420389-0.000728918506183488i</v>
      </c>
      <c r="Y1923" t="str">
        <f t="shared" si="968"/>
        <v>0.009+0.899249481163542i</v>
      </c>
      <c r="Z1923" t="str">
        <f t="shared" si="969"/>
        <v>-0.00972770627926848-0.000716090048784752i</v>
      </c>
      <c r="AA1923" t="str">
        <f t="shared" si="970"/>
        <v>0.134447106381591-13.3539334009779i</v>
      </c>
      <c r="AB1923" t="str">
        <f t="shared" si="971"/>
        <v>0.621053743045594-0.252742754140066i</v>
      </c>
      <c r="AC1923" t="str">
        <f t="shared" si="972"/>
        <v>0.875705641713636-0.799168450519557i</v>
      </c>
      <c r="AD1923" t="str">
        <f t="shared" si="973"/>
        <v>0.53064964270073+0.19565444188592i</v>
      </c>
      <c r="AE1923" t="str">
        <f t="shared" si="974"/>
        <v>-0.00502189766255644-0.00228326187142962i</v>
      </c>
      <c r="AF1923" t="str">
        <f t="shared" si="975"/>
        <v>-6.16194845356212-0.789370054657091i</v>
      </c>
      <c r="AG1923" t="str">
        <f t="shared" si="976"/>
        <v>1.00971644451776-0.0255570364278239i</v>
      </c>
      <c r="AH1923" t="str">
        <f t="shared" si="977"/>
        <v>0.0283916569251203+0.0185785665889085i</v>
      </c>
      <c r="AI1923">
        <f t="shared" si="978"/>
        <v>-29.388306135231943</v>
      </c>
      <c r="AJ1923">
        <f t="shared" si="979"/>
        <v>33.199416287669933</v>
      </c>
      <c r="AK1923"/>
      <c r="AL1923"/>
      <c r="AM1923"/>
      <c r="AN1923"/>
    </row>
    <row r="1924" spans="1:40" x14ac:dyDescent="0.35">
      <c r="A1924"/>
      <c r="B1924">
        <f t="shared" si="980"/>
        <v>179000</v>
      </c>
      <c r="C1924" s="237" t="str">
        <f t="shared" si="948"/>
        <v>-1.00650368755434E-06+0.00577322449757547i</v>
      </c>
      <c r="D1924" s="208" t="str">
        <f t="shared" si="949"/>
        <v>-2.51366891871406+0.0442613878147453i</v>
      </c>
      <c r="E1924" t="str">
        <f t="shared" si="950"/>
        <v>20500</v>
      </c>
      <c r="F1924" t="str">
        <f t="shared" si="951"/>
        <v>0.327868852459016</v>
      </c>
      <c r="G1924" t="str">
        <f t="shared" si="946"/>
        <v>0.327868852459016</v>
      </c>
      <c r="H1924" t="str">
        <f t="shared" si="952"/>
        <v>3.64849640126516+0.83324401775659i</v>
      </c>
      <c r="I1924" t="str">
        <f t="shared" si="953"/>
        <v>702.931356240716i</v>
      </c>
      <c r="J1924" t="str">
        <f t="shared" si="947"/>
        <v>-667.830668611368+153.778886942069i</v>
      </c>
      <c r="K1924" t="str">
        <f t="shared" si="954"/>
        <v>0.23016497438353-0.99956002927357i</v>
      </c>
      <c r="L1924" t="str">
        <f t="shared" si="955"/>
        <v>0.0471081306522822-0.173688410234798i</v>
      </c>
      <c r="M1924" t="str">
        <f t="shared" si="956"/>
        <v>0.277273105035812-1.17324843950837i</v>
      </c>
      <c r="N1924" t="str">
        <f t="shared" si="957"/>
        <v>-2.23271979820338i</v>
      </c>
      <c r="O1924" t="str">
        <f t="shared" si="958"/>
        <v>-0.614635244319853-0.788811458106356i</v>
      </c>
      <c r="P1924" t="str">
        <f t="shared" si="959"/>
        <v>1.61463524431985+0.788811458106356i</v>
      </c>
      <c r="Q1924" t="str">
        <f t="shared" si="960"/>
        <v>-1.61463524431985+1.44390834009702i</v>
      </c>
      <c r="R1924" t="str">
        <f t="shared" si="961"/>
        <v>-0.312894523219549-0.768348439140095i</v>
      </c>
      <c r="S1924" t="str">
        <f t="shared" si="962"/>
        <v>0.24178513580714i</v>
      </c>
      <c r="T1924" t="str">
        <f t="shared" si="963"/>
        <v>0.185775231704692-0.075653244789949i</v>
      </c>
      <c r="U1924" t="str">
        <f t="shared" si="964"/>
        <v>0.0000500000000000002-0.000793869428830286i</v>
      </c>
      <c r="V1924" t="str">
        <f t="shared" si="965"/>
        <v>0.00002-0.00889133760289915i</v>
      </c>
      <c r="W1924" t="str">
        <f t="shared" si="966"/>
        <v>0.0000422721204443127-0.000729000436402765i</v>
      </c>
      <c r="X1924" t="str">
        <f t="shared" si="967"/>
        <v>0.0000462806723249873-0.000728511539752195i</v>
      </c>
      <c r="Y1924" t="str">
        <f t="shared" si="968"/>
        <v>0.009+0.899752135988117i</v>
      </c>
      <c r="Z1924" t="str">
        <f t="shared" si="969"/>
        <v>-0.00971683662761358-0.000715519906025911i</v>
      </c>
      <c r="AA1924" t="str">
        <f t="shared" si="970"/>
        <v>0.134296633283422-13.3464625274162i</v>
      </c>
      <c r="AB1924" t="str">
        <f t="shared" si="971"/>
        <v>0.62093575146759-0.252863656654086i</v>
      </c>
      <c r="AC1924" t="str">
        <f t="shared" si="972"/>
        <v>0.875496893259377-0.798624192675495i</v>
      </c>
      <c r="AD1924" t="str">
        <f t="shared" si="973"/>
        <v>0.530921306878766+0.19548092602481i</v>
      </c>
      <c r="AE1924" t="str">
        <f t="shared" si="974"/>
        <v>-0.00501900510724095-0.00227934098560275i</v>
      </c>
      <c r="AF1924" t="str">
        <f t="shared" si="975"/>
        <v>-6.16216531997922-0.788982629941845i</v>
      </c>
      <c r="AG1924" t="str">
        <f t="shared" si="976"/>
        <v>1.009702612869-0.0255560014072415i</v>
      </c>
      <c r="AH1924" t="str">
        <f t="shared" si="977"/>
        <v>0.0283801311655366+0.018550874541042i</v>
      </c>
      <c r="AI1924">
        <f t="shared" si="978"/>
        <v>-29.394657906309011</v>
      </c>
      <c r="AJ1924">
        <f t="shared" si="979"/>
        <v>33.170923431141411</v>
      </c>
      <c r="AK1924"/>
      <c r="AL1924"/>
      <c r="AM1924"/>
      <c r="AN1924"/>
    </row>
    <row r="1925" spans="1:40" x14ac:dyDescent="0.35">
      <c r="A1925"/>
      <c r="B1925">
        <f t="shared" si="980"/>
        <v>179100</v>
      </c>
      <c r="C1925" s="237" t="str">
        <f t="shared" si="948"/>
        <v>-0.000001005380044151+0.00577000103350685i</v>
      </c>
      <c r="D1925" s="208" t="str">
        <f t="shared" si="949"/>
        <v>-2.51366891009946+0.0442366745902192i</v>
      </c>
      <c r="E1925" t="str">
        <f t="shared" si="950"/>
        <v>20500</v>
      </c>
      <c r="F1925" t="str">
        <f t="shared" si="951"/>
        <v>0.327868852459016</v>
      </c>
      <c r="G1925" t="str">
        <f t="shared" ref="G1925:G1988" si="981">IF($C$11=$C$7,$C$24,F1925)</f>
        <v>0.327868852459016</v>
      </c>
      <c r="H1925" t="str">
        <f t="shared" si="952"/>
        <v>3.64871294095626+0.832832229671627i</v>
      </c>
      <c r="I1925" t="str">
        <f t="shared" si="953"/>
        <v>703.324055322415i</v>
      </c>
      <c r="J1925" t="str">
        <f t="shared" ref="J1925:J1988" si="982">IMSUM(COMPLEX(0,2*PI()*B1925*$C$113*$C$112),COMPLEX(0,2*PI()*B1925*$C$113*$C$111),COMPLEX(0,2*PI()*B1925*$C$28*10^-12*$C$111),COMPLEX(-1*2*PI()*B1925*2*PI()*B1925*$C$113*$C$112*$C$28*10^-12*$C$111,0),COMPLEX(1,0))</f>
        <v>-668.578174189939+153.864796934774i</v>
      </c>
      <c r="K1925" t="str">
        <f t="shared" si="954"/>
        <v>0.22992021665579-0.999056585544046i</v>
      </c>
      <c r="L1925" t="str">
        <f t="shared" si="955"/>
        <v>0.0470591397599485-0.173604711773668i</v>
      </c>
      <c r="M1925" t="str">
        <f t="shared" si="956"/>
        <v>0.276979356415739-1.17266129731771i</v>
      </c>
      <c r="N1925" t="str">
        <f t="shared" si="957"/>
        <v>-2.23396712769959i</v>
      </c>
      <c r="O1925" t="str">
        <f t="shared" si="958"/>
        <v>-0.615618673729182-0.788044192006973i</v>
      </c>
      <c r="P1925" t="str">
        <f t="shared" si="959"/>
        <v>1.61561867372918+0.788044192006973i</v>
      </c>
      <c r="Q1925" t="str">
        <f t="shared" si="960"/>
        <v>-1.61561867372918+1.44592293569262i</v>
      </c>
      <c r="R1925" t="str">
        <f t="shared" si="961"/>
        <v>-0.3128692931626-0.767773422673774i</v>
      </c>
      <c r="S1925" t="str">
        <f t="shared" si="962"/>
        <v>0.241920211302005i</v>
      </c>
      <c r="T1925" t="str">
        <f t="shared" si="963"/>
        <v>0.185739908645303-0.0756894055118051i</v>
      </c>
      <c r="U1925" t="str">
        <f t="shared" si="964"/>
        <v>0.0000499999999999999-0.000793426173984481i</v>
      </c>
      <c r="V1925" t="str">
        <f t="shared" si="965"/>
        <v>0.00002-0.00888637314862624i</v>
      </c>
      <c r="W1925" t="str">
        <f t="shared" si="966"/>
        <v>0.0000422721188105049-0.000728593626910803i</v>
      </c>
      <c r="X1925" t="str">
        <f t="shared" si="967"/>
        <v>0.0000462761831340723-0.000728105027862667i</v>
      </c>
      <c r="Y1925" t="str">
        <f t="shared" si="968"/>
        <v>0.009+0.900254790812691i</v>
      </c>
      <c r="Z1925" t="str">
        <f t="shared" si="969"/>
        <v>-0.00970598519306791-0.00071495068513021i</v>
      </c>
      <c r="AA1925" t="str">
        <f t="shared" si="970"/>
        <v>0.134146412822026-13.3390000142484i</v>
      </c>
      <c r="AB1925" t="str">
        <f t="shared" si="971"/>
        <v>0.62081768755657-0.252984520370919i</v>
      </c>
      <c r="AC1925" t="str">
        <f t="shared" si="972"/>
        <v>0.875288527691466-0.79808036452335i</v>
      </c>
      <c r="AD1925" t="str">
        <f t="shared" si="973"/>
        <v>0.531192799671899+0.195307052948908i</v>
      </c>
      <c r="AE1925" t="str">
        <f t="shared" si="974"/>
        <v>-0.00501611453696316-0.00227542402008549i</v>
      </c>
      <c r="AF1925" t="str">
        <f t="shared" si="975"/>
        <v>-6.16238185105572-0.788595555081408i</v>
      </c>
      <c r="AG1925" t="str">
        <f t="shared" si="976"/>
        <v>1.00968877937419-0.0255549592990614i</v>
      </c>
      <c r="AH1925" t="str">
        <f t="shared" si="977"/>
        <v>0.0283686069013007+0.0185232086255186i</v>
      </c>
      <c r="AI1925">
        <f t="shared" si="978"/>
        <v>-29.401008189159601</v>
      </c>
      <c r="AJ1925">
        <f t="shared" si="979"/>
        <v>33.142424484422129</v>
      </c>
      <c r="AK1925"/>
      <c r="AL1925"/>
      <c r="AM1925"/>
      <c r="AN1925"/>
    </row>
    <row r="1926" spans="1:40" x14ac:dyDescent="0.35">
      <c r="A1926"/>
      <c r="B1926">
        <f t="shared" si="980"/>
        <v>179200</v>
      </c>
      <c r="C1926" s="237" t="str">
        <f t="shared" ref="C1926:C1989" si="983">IMPRODUCT(COMPLEX(-1,0),IMDIV(IMPRODUCT(G1926,COMPLEX($C$100+$C$101,0)),COMPLEX($C$100,2*PI()*B1926*$C$103*$C$102*(2*$C$100+$C$101))))</f>
        <v>-1.00425828132211E-06+0.00576678116705405i</v>
      </c>
      <c r="D1926" s="208" t="str">
        <f t="shared" ref="D1926:D1989" si="984">IMPRODUCT(COMPLEX($C$106,0),IMSUB(C1926,G1926))</f>
        <v>-2.51366890149928+0.0442119889474144i</v>
      </c>
      <c r="E1926" t="str">
        <f t="shared" ref="E1926:E1989" si="985">IMDIV(COMPLEX($C$20*10^3,0),COMPLEX(1,2*PI()*B1926*$C$20*1000*$C$29*10^-12))</f>
        <v>20500</v>
      </c>
      <c r="F1926" t="str">
        <f t="shared" ref="F1926:F1989" si="986">IMDIV(COMPLEX($C$22*1000,0),IMSUM(COMPLEX($C$22*1000,0),E1926))</f>
        <v>0.327868852459016</v>
      </c>
      <c r="G1926" t="str">
        <f t="shared" si="981"/>
        <v>0.327868852459016</v>
      </c>
      <c r="H1926" t="str">
        <f t="shared" ref="H1926:H1989" si="987">IMPRODUCT(COMPLEX($C$108,0),IMPRODUCT(COMPLEX(-1,0),D1926),IMDIV(COMPLEX(0,2*PI()*B1926*$C$109*$C$110),COMPLEX(1,2*PI()*B1926*$C$109*$C$110)))</f>
        <v>3.64892914596847+0.832420818604307i</v>
      </c>
      <c r="I1926" t="str">
        <f t="shared" ref="I1926:I1989" si="988">COMPLEX(0,2*PI()*B1926*$C$113*$C$112*$C$114)</f>
        <v>703.716754404114i</v>
      </c>
      <c r="J1926" t="str">
        <f t="shared" si="982"/>
        <v>-669.326097252775+153.950706927479i</v>
      </c>
      <c r="K1926" t="str">
        <f t="shared" ref="K1926:K1989" si="989">IMDIV(I1926,J1926)</f>
        <v>0.229675842662654-0.998553618042514i</v>
      </c>
      <c r="L1926" t="str">
        <f t="shared" ref="L1926:L1989" si="990">IMDIV(COMPLEX($C$117,0),COMPLEX(1,2*PI()*B1926*$C$115*$C$116))</f>
        <v>0.0470102233832214-0.173521086538277i</v>
      </c>
      <c r="M1926" t="str">
        <f t="shared" ref="M1926:M1989" si="991">IMSUM(K1926,L1926)</f>
        <v>0.276686066045875-1.17207470458079i</v>
      </c>
      <c r="N1926" t="str">
        <f t="shared" ref="N1926:N1989" si="992">COMPLEX(0,-2*PI()*B1926*$C$43)</f>
        <v>-2.23521445719579i</v>
      </c>
      <c r="O1926" t="str">
        <f t="shared" ref="O1926:O1989" si="993">IMEXP(N1926)</f>
        <v>-0.616601145340091-0.787275699844272i</v>
      </c>
      <c r="P1926" t="str">
        <f t="shared" ref="P1926:P1989" si="994">IMSUB(COMPLEX(1,0),O1926)</f>
        <v>1.61660114534009+0.787275699844272i</v>
      </c>
      <c r="Q1926" t="str">
        <f t="shared" ref="Q1926:Q1989" si="995">IMSUM(COMPLEX(0,2*PI()*B1926*$C$43),O1926,COMPLEX(-1,0))</f>
        <v>-1.61660114534009+1.44793875735152i</v>
      </c>
      <c r="R1926" t="str">
        <f t="shared" ref="R1926:R1989" si="996">IMDIV(P1926,Q1926)</f>
        <v>-0.312844043265715-0.767198958549754i</v>
      </c>
      <c r="S1926" t="str">
        <f t="shared" ref="S1926:S1989" si="997">IMDIV(COMPLEX(0,2*PI()*B1926*$C$123),COMPLEX($C$124,0))</f>
        <v>0.242055286796869i</v>
      </c>
      <c r="T1926" t="str">
        <f t="shared" ref="T1926:T1989" si="998">IMPRODUCT(R1926,S1926)</f>
        <v>0.18570456394202-0.0757255546153747i</v>
      </c>
      <c r="U1926" t="str">
        <f t="shared" ref="U1926:U1989" si="999">IMDIV(COMPLEX(1,2*PI()*B1926*$C$16*10^-3*$C$15*10^-6),COMPLEX(0,2*PI()*B1926*$C$15*10^-6))</f>
        <v>0.0000500000000000001-0.000792983413842751i</v>
      </c>
      <c r="V1926" t="str">
        <f t="shared" ref="V1926:V1989" si="1000">IMSUM(COMPLEX($C$18*10^-3,0),IMDIV(COMPLEX(1,0),COMPLEX(0,2*PI()*B1926*($C$17*1*10^-6))))</f>
        <v>0.00002-0.00888141423503882i</v>
      </c>
      <c r="W1926" t="str">
        <f t="shared" ref="W1926:W1989" si="1001">IMDIV(IMPRODUCT(U1926,V1926),IMSUM(U1926,V1926))</f>
        <v>0.000042272117175785-0.00072818727157338i</v>
      </c>
      <c r="X1926" t="str">
        <f t="shared" ref="X1926:X1989" si="1002">IMDIV(IMPRODUCT(COMPLEX($C$19,0),W1926),IMSUM(COMPLEX($C$19,0),W1926))</f>
        <v>0.0000462717014524989-0.000727698969754062i</v>
      </c>
      <c r="Y1926" t="str">
        <f t="shared" ref="Y1926:Y1989" si="1003">COMPLEX($C$13*10^-3,2*PI()*B1926*$C$12*0.000001)</f>
        <v>0.009+0.900757445637265i</v>
      </c>
      <c r="Z1926" t="str">
        <f t="shared" ref="Z1926:Z1989" si="1004">IMPRODUCT(COMPLEX($C$6,0),IMDIV(X1926,IMSUM(X1926,Y1926)))</f>
        <v>-0.00969515193493781-0.000714382383916718i</v>
      </c>
      <c r="AA1926" t="str">
        <f t="shared" ref="AA1926:AA1989" si="1005">IMDIV(COMPLEX($C$6,0),IMSUM(X1926,Y1926))</f>
        <v>0.133996444431802-13.3315458474388i</v>
      </c>
      <c r="AB1926" t="str">
        <f t="shared" ref="AB1926:AB1989" si="1006">IMPRODUCT(COMPLEX($C$119,0),T1926)</f>
        <v>0.620699551302926-0.253105345254753i</v>
      </c>
      <c r="AC1926" t="str">
        <f t="shared" ref="AC1926:AC1989" si="1007">IMSUM(COMPLEX(1,0),IMPRODUCT(AB1926,M1926))</f>
        <v>0.875080544279163-0.797536965500526i</v>
      </c>
      <c r="AD1926" t="str">
        <f t="shared" ref="AD1926:AD1989" si="1008">IMDIV(AB1926,AC1926)</f>
        <v>0.531464120623492+0.195132822796753i</v>
      </c>
      <c r="AE1926" t="str">
        <f t="shared" ref="AE1926:AE1989" si="1009">IMPRODUCT(AD1926,AA1926,X1926)</f>
        <v>-0.00501322594628293-0.00227151096996503i</v>
      </c>
      <c r="AF1926" t="str">
        <f t="shared" ref="AF1926:AF1989" si="1010">IMSUB(D1926,H1926)</f>
        <v>-6.16259804746775-0.788208829656893i</v>
      </c>
      <c r="AG1926" t="str">
        <f t="shared" ref="AG1926:AG1989" si="1011">IMSUM(COMPLEX(1,0),IMPRODUCT(AD1926,AA1926,COMPLEX($C$127,0)))</f>
        <v>1.00967494404298-0.0255539100930091i</v>
      </c>
      <c r="AH1926" t="str">
        <f t="shared" ref="AH1926:AH1989" si="1012">IMDIV(IMPRODUCT(AE1926,AF1926),AG1926)</f>
        <v>0.0283570841203364+0.0184955688090734i</v>
      </c>
      <c r="AI1926">
        <f t="shared" ref="AI1926:AI1989" si="1013">20*LOG10(IMABS(AH1926))</f>
        <v>-29.407356987719147</v>
      </c>
      <c r="AJ1926">
        <f t="shared" ref="AJ1926:AJ1989" si="1014">IMARGUMENT(AH1926)*180/PI()</f>
        <v>33.113919451524019</v>
      </c>
      <c r="AK1926"/>
      <c r="AL1926"/>
      <c r="AM1926"/>
      <c r="AN1926"/>
    </row>
    <row r="1927" spans="1:40" x14ac:dyDescent="0.35">
      <c r="A1927"/>
      <c r="B1927">
        <f t="shared" si="980"/>
        <v>179300</v>
      </c>
      <c r="C1927" s="237" t="str">
        <f t="shared" si="983"/>
        <v>-1.00313839487347E-06+0.00576356489219758i</v>
      </c>
      <c r="D1927" s="208" t="str">
        <f t="shared" si="984"/>
        <v>-2.51366889291349+0.0441873308401815i</v>
      </c>
      <c r="E1927" t="str">
        <f t="shared" si="985"/>
        <v>20500</v>
      </c>
      <c r="F1927" t="str">
        <f t="shared" si="986"/>
        <v>0.327868852459016</v>
      </c>
      <c r="G1927" t="str">
        <f t="shared" si="981"/>
        <v>0.327868852459016</v>
      </c>
      <c r="H1927" t="str">
        <f t="shared" si="987"/>
        <v>3.64914501697629+0.832009784090128i</v>
      </c>
      <c r="I1927" t="str">
        <f t="shared" si="988"/>
        <v>704.109453485812i</v>
      </c>
      <c r="J1927" t="str">
        <f t="shared" si="982"/>
        <v>-670.074437799878+154.036616920184i</v>
      </c>
      <c r="K1927" t="str">
        <f t="shared" si="989"/>
        <v>0.22943185161634-0.998051126147912i</v>
      </c>
      <c r="L1927" t="str">
        <f t="shared" si="990"/>
        <v>0.0469613813750315-0.17343753444593i</v>
      </c>
      <c r="M1927" t="str">
        <f t="shared" si="991"/>
        <v>0.276393232991372-1.17148866059384i</v>
      </c>
      <c r="N1927" t="str">
        <f t="shared" si="992"/>
        <v>-2.23646178669199i</v>
      </c>
      <c r="O1927" t="str">
        <f t="shared" si="993"/>
        <v>-0.617582657624026-0.786505982813891i</v>
      </c>
      <c r="P1927" t="str">
        <f t="shared" si="994"/>
        <v>1.61758265762403+0.786505982813891i</v>
      </c>
      <c r="Q1927" t="str">
        <f t="shared" si="995"/>
        <v>-1.61758265762403+1.4499558038781i</v>
      </c>
      <c r="R1927" t="str">
        <f t="shared" si="996"/>
        <v>-0.312818773517803-0.766625045831993i</v>
      </c>
      <c r="S1927" t="str">
        <f t="shared" si="997"/>
        <v>0.242190362291732i</v>
      </c>
      <c r="T1927" t="str">
        <f t="shared" si="998"/>
        <v>0.185669197591966-0.075761692089932i</v>
      </c>
      <c r="U1927" t="str">
        <f t="shared" si="999"/>
        <v>0.0000499999999999998-0.000792541147577358i</v>
      </c>
      <c r="V1927" t="str">
        <f t="shared" si="1000"/>
        <v>0.00002-0.00887646085286644i</v>
      </c>
      <c r="W1927" t="str">
        <f t="shared" si="1001"/>
        <v>0.0000422721155401524-0.000727781369630607i</v>
      </c>
      <c r="X1927" t="str">
        <f t="shared" si="1002"/>
        <v>0.0000462672272635172-0.000727293364667201i</v>
      </c>
      <c r="Y1927" t="str">
        <f t="shared" si="1003"/>
        <v>0.009+0.90126010046184i</v>
      </c>
      <c r="Z1927" t="str">
        <f t="shared" si="1004"/>
        <v>-0.00968433681264276-0.00071381500021113i</v>
      </c>
      <c r="AA1927" t="str">
        <f t="shared" si="1005"/>
        <v>0.133846727548732-13.324100012983i</v>
      </c>
      <c r="AB1927" t="str">
        <f t="shared" si="1006"/>
        <v>0.620581342697042-0.253226131269737i</v>
      </c>
      <c r="AC1927" t="str">
        <f t="shared" si="1007"/>
        <v>0.874872942293618-0.796993995045225i</v>
      </c>
      <c r="AD1927" t="str">
        <f t="shared" si="1008"/>
        <v>0.531735269276937+0.194958235707437i</v>
      </c>
      <c r="AE1927" t="str">
        <f t="shared" si="1009"/>
        <v>-0.00501033932977647-0.00226760183034059i</v>
      </c>
      <c r="AF1927" t="str">
        <f t="shared" si="1010"/>
        <v>-6.16281390988978-0.787822453249947i</v>
      </c>
      <c r="AG1927" t="str">
        <f t="shared" si="1011"/>
        <v>1.00966110688502-0.025552853778834i</v>
      </c>
      <c r="AH1927" t="str">
        <f t="shared" si="1012"/>
        <v>0.0283455628106074+0.0184679550585238i</v>
      </c>
      <c r="AI1927">
        <f t="shared" si="1013"/>
        <v>-29.413704305918852</v>
      </c>
      <c r="AJ1927">
        <f t="shared" si="1014"/>
        <v>33.085408336448843</v>
      </c>
      <c r="AK1927"/>
      <c r="AL1927"/>
      <c r="AM1927"/>
      <c r="AN1927"/>
    </row>
    <row r="1928" spans="1:40" x14ac:dyDescent="0.35">
      <c r="A1928"/>
      <c r="B1928">
        <f t="shared" si="980"/>
        <v>179400</v>
      </c>
      <c r="C1928" s="237" t="str">
        <f t="shared" si="983"/>
        <v>-0.0000010020203806226+0.00576035220293154i</v>
      </c>
      <c r="D1928" s="208" t="str">
        <f t="shared" si="984"/>
        <v>-2.51366888434204+0.0441627002224752i</v>
      </c>
      <c r="E1928" t="str">
        <f t="shared" si="985"/>
        <v>20500</v>
      </c>
      <c r="F1928" t="str">
        <f t="shared" si="986"/>
        <v>0.327868852459016</v>
      </c>
      <c r="G1928" t="str">
        <f t="shared" si="981"/>
        <v>0.327868852459016</v>
      </c>
      <c r="H1928" t="str">
        <f t="shared" si="987"/>
        <v>3.64936055465253+0.831599125665206i</v>
      </c>
      <c r="I1928" t="str">
        <f t="shared" si="988"/>
        <v>704.502152567511i</v>
      </c>
      <c r="J1928" t="str">
        <f t="shared" si="982"/>
        <v>-670.823195831247+154.122526912889i</v>
      </c>
      <c r="K1928" t="str">
        <f t="shared" si="989"/>
        <v>0.22918824273105-0.997549109240129i</v>
      </c>
      <c r="L1928" t="str">
        <f t="shared" si="990"/>
        <v>0.0469126135886611-0.173354055414015i</v>
      </c>
      <c r="M1928" t="str">
        <f t="shared" si="991"/>
        <v>0.276100856319711-1.17090316465414i</v>
      </c>
      <c r="N1928" t="str">
        <f t="shared" si="992"/>
        <v>-2.23770911618819i</v>
      </c>
      <c r="O1928" t="str">
        <f t="shared" si="993"/>
        <v>-0.618563209053921-0.78573504211338i</v>
      </c>
      <c r="P1928" t="str">
        <f t="shared" si="994"/>
        <v>1.61856320905392+0.78573504211338i</v>
      </c>
      <c r="Q1928" t="str">
        <f t="shared" si="995"/>
        <v>-1.61856320905392+1.45197407407481i</v>
      </c>
      <c r="R1928" t="str">
        <f t="shared" si="996"/>
        <v>-0.312793483907763-0.76605168358654i</v>
      </c>
      <c r="S1928" t="str">
        <f t="shared" si="997"/>
        <v>0.242325437786596i</v>
      </c>
      <c r="T1928" t="str">
        <f t="shared" si="998"/>
        <v>0.185633809592267-0.0757978179247432i</v>
      </c>
      <c r="U1928" t="str">
        <f t="shared" si="999"/>
        <v>0.00005-0.000792099374362435i</v>
      </c>
      <c r="V1928" t="str">
        <f t="shared" si="1000"/>
        <v>0.00002-0.00887151299285925i</v>
      </c>
      <c r="W1928" t="str">
        <f t="shared" si="1001"/>
        <v>0.0000422721139036079-0.000727375920324313i</v>
      </c>
      <c r="X1928" t="str">
        <f t="shared" si="1002"/>
        <v>0.0000462627605504251-0.000726888211844626i</v>
      </c>
      <c r="Y1928" t="str">
        <f t="shared" si="1003"/>
        <v>0.009+0.901762755286414i</v>
      </c>
      <c r="Z1928" t="str">
        <f t="shared" si="1004"/>
        <v>-0.00967353978571589-0.00071324853184578i</v>
      </c>
      <c r="AA1928" t="str">
        <f t="shared" si="1005"/>
        <v>0.133697261610375-13.3166624969082i</v>
      </c>
      <c r="AB1928" t="str">
        <f t="shared" si="1006"/>
        <v>0.620463061729314-0.253346878379995i</v>
      </c>
      <c r="AC1928" t="str">
        <f t="shared" si="1007"/>
        <v>0.87466572100783-0.796451452596493i</v>
      </c>
      <c r="AD1928" t="str">
        <f t="shared" si="1008"/>
        <v>0.532006245175669+0.194783291820633i</v>
      </c>
      <c r="AE1928" t="str">
        <f t="shared" si="1009"/>
        <v>-0.00500745468203699-0.00226369659632393i</v>
      </c>
      <c r="AF1928" t="str">
        <f t="shared" si="1010"/>
        <v>-6.16302943899457-0.787436425442731i</v>
      </c>
      <c r="AG1928" t="str">
        <f t="shared" si="1011"/>
        <v>1.00964726790997-0.025551790346311i</v>
      </c>
      <c r="AH1928" t="str">
        <f t="shared" si="1012"/>
        <v>0.0283340429601198+0.0184403673407716i</v>
      </c>
      <c r="AI1928">
        <f t="shared" si="1013"/>
        <v>-29.42005014768484</v>
      </c>
      <c r="AJ1928">
        <f t="shared" si="1014"/>
        <v>33.056891143189084</v>
      </c>
      <c r="AK1928"/>
      <c r="AL1928"/>
      <c r="AM1928"/>
      <c r="AN1928"/>
    </row>
    <row r="1929" spans="1:40" x14ac:dyDescent="0.35">
      <c r="A1929"/>
      <c r="B1929">
        <f t="shared" si="980"/>
        <v>179500</v>
      </c>
      <c r="C1929" s="237" t="str">
        <f t="shared" si="983"/>
        <v>-1.00090423439861E-06+0.00575714309326324i</v>
      </c>
      <c r="D1929" s="208" t="str">
        <f t="shared" si="984"/>
        <v>-2.51366887578492+0.0441380970483515i</v>
      </c>
      <c r="E1929" t="str">
        <f t="shared" si="985"/>
        <v>20500</v>
      </c>
      <c r="F1929" t="str">
        <f t="shared" si="986"/>
        <v>0.327868852459016</v>
      </c>
      <c r="G1929" t="str">
        <f t="shared" si="981"/>
        <v>0.327868852459016</v>
      </c>
      <c r="H1929" t="str">
        <f t="shared" si="987"/>
        <v>3.6495757596684+0.831188842866291i</v>
      </c>
      <c r="I1929" t="str">
        <f t="shared" si="988"/>
        <v>704.89485164921i</v>
      </c>
      <c r="J1929" t="str">
        <f t="shared" si="982"/>
        <v>-671.572371346882+154.208436905594i</v>
      </c>
      <c r="K1929" t="str">
        <f t="shared" si="989"/>
        <v>0.22894501522296-0.997047566699989i</v>
      </c>
      <c r="L1929" t="str">
        <f t="shared" si="990"/>
        <v>0.046863919877744-0.173270649360015i</v>
      </c>
      <c r="M1929" t="str">
        <f t="shared" si="991"/>
        <v>0.275808935100704-1.17031821606i</v>
      </c>
      <c r="N1929" t="str">
        <f t="shared" si="992"/>
        <v>-2.2389564456844i</v>
      </c>
      <c r="O1929" t="str">
        <f t="shared" si="993"/>
        <v>-0.619542798104211-0.784962878942186i</v>
      </c>
      <c r="P1929" t="str">
        <f t="shared" si="994"/>
        <v>1.61954279810421+0.784962878942186i</v>
      </c>
      <c r="Q1929" t="str">
        <f t="shared" si="995"/>
        <v>-1.61954279810421+1.45399356674221i</v>
      </c>
      <c r="R1929" t="str">
        <f t="shared" si="996"/>
        <v>-0.312768174424494-0.765478870881519i</v>
      </c>
      <c r="S1929" t="str">
        <f t="shared" si="997"/>
        <v>0.242460513281461i</v>
      </c>
      <c r="T1929" t="str">
        <f t="shared" si="998"/>
        <v>0.185598399940046-0.0758339321090683i</v>
      </c>
      <c r="U1929" t="str">
        <f t="shared" si="999"/>
        <v>0.0000500000000000002-0.000791658093373935i</v>
      </c>
      <c r="V1929" t="str">
        <f t="shared" si="1000"/>
        <v>0.00002-0.00886657064578801i</v>
      </c>
      <c r="W1929" t="str">
        <f t="shared" si="1001"/>
        <v>0.0000422721122661512-0.000726970922897993i</v>
      </c>
      <c r="X1929" t="str">
        <f t="shared" si="1002"/>
        <v>0.0000462583012965673-0.000726483510530555i</v>
      </c>
      <c r="Y1929" t="str">
        <f t="shared" si="1003"/>
        <v>0.009+0.902265410110989i</v>
      </c>
      <c r="Z1929" t="str">
        <f t="shared" si="1004"/>
        <v>-0.00966276081380292-0.000712682976659599i</v>
      </c>
      <c r="AA1929" t="str">
        <f t="shared" si="1005"/>
        <v>0.133548046055861-13.3092332852726i</v>
      </c>
      <c r="AB1929" t="str">
        <f t="shared" si="1006"/>
        <v>0.620344708390124-0.25346758654963i</v>
      </c>
      <c r="AC1929" t="str">
        <f t="shared" si="1007"/>
        <v>0.87445887969664-0.79590933759419i</v>
      </c>
      <c r="AD1929" t="str">
        <f t="shared" si="1008"/>
        <v>0.532277047863156+0.194607991276573i</v>
      </c>
      <c r="AE1929" t="str">
        <f t="shared" si="1009"/>
        <v>-0.00500457199767408-0.00225979526303887i</v>
      </c>
      <c r="AF1929" t="str">
        <f t="shared" si="1010"/>
        <v>-6.16324463545332-0.78705074581794i</v>
      </c>
      <c r="AG1929" t="str">
        <f t="shared" si="1011"/>
        <v>1.00963342712751-0.0255507197852389i</v>
      </c>
      <c r="AH1929" t="str">
        <f t="shared" si="1012"/>
        <v>0.0283225245569197+0.0184128056228002i</v>
      </c>
      <c r="AI1929">
        <f t="shared" si="1013"/>
        <v>-29.426394516938984</v>
      </c>
      <c r="AJ1929">
        <f t="shared" si="1014"/>
        <v>33.028367875726417</v>
      </c>
      <c r="AK1929"/>
      <c r="AL1929"/>
      <c r="AM1929"/>
      <c r="AN1929"/>
    </row>
    <row r="1930" spans="1:40" x14ac:dyDescent="0.35">
      <c r="A1930"/>
      <c r="B1930">
        <f t="shared" si="980"/>
        <v>179600</v>
      </c>
      <c r="C1930" s="237" t="str">
        <f t="shared" si="983"/>
        <v>-9.99789952042252E-07+0.0057539375572134i</v>
      </c>
      <c r="D1930" s="208" t="str">
        <f t="shared" si="984"/>
        <v>-2.51366886724209+0.0441135212719694i</v>
      </c>
      <c r="E1930" t="str">
        <f t="shared" si="985"/>
        <v>20500</v>
      </c>
      <c r="F1930" t="str">
        <f t="shared" si="986"/>
        <v>0.327868852459016</v>
      </c>
      <c r="G1930" t="str">
        <f t="shared" si="981"/>
        <v>0.327868852459016</v>
      </c>
      <c r="H1930" t="str">
        <f t="shared" si="987"/>
        <v>3.64979063269344+0.830778935230753i</v>
      </c>
      <c r="I1930" t="str">
        <f t="shared" si="988"/>
        <v>705.287550730909i</v>
      </c>
      <c r="J1930" t="str">
        <f t="shared" si="982"/>
        <v>-672.321964346783+154.2943468983i</v>
      </c>
      <c r="K1930" t="str">
        <f t="shared" si="989"/>
        <v>0.228702168310222-0.996546497909256i</v>
      </c>
      <c r="L1930" t="str">
        <f t="shared" si="990"/>
        <v>0.0468153000962642-0.1731873162015i</v>
      </c>
      <c r="M1930" t="str">
        <f t="shared" si="991"/>
        <v>0.275517468406486-1.16973381411076i</v>
      </c>
      <c r="N1930" t="str">
        <f t="shared" si="992"/>
        <v>-2.2402037751806i</v>
      </c>
      <c r="O1930" t="str">
        <f t="shared" si="993"/>
        <v>-0.620521423250807-0.784189494501675i</v>
      </c>
      <c r="P1930" t="str">
        <f t="shared" si="994"/>
        <v>1.62052142325081+0.784189494501675i</v>
      </c>
      <c r="Q1930" t="str">
        <f t="shared" si="995"/>
        <v>-1.62052142325081+1.45601428067892i</v>
      </c>
      <c r="R1930" t="str">
        <f t="shared" si="996"/>
        <v>-0.312742845056878-0.76490660678714i</v>
      </c>
      <c r="S1930" t="str">
        <f t="shared" si="997"/>
        <v>0.242595588776325i</v>
      </c>
      <c r="T1930" t="str">
        <f t="shared" si="998"/>
        <v>0.185562968632427-0.0758700346321563i</v>
      </c>
      <c r="U1930" t="str">
        <f t="shared" si="999"/>
        <v>0.0000499999999999999-0.000791217303789647i</v>
      </c>
      <c r="V1930" t="str">
        <f t="shared" si="1000"/>
        <v>0.00002-0.00886163380244409i</v>
      </c>
      <c r="W1930" t="str">
        <f t="shared" si="1001"/>
        <v>0.0000422721106277818-0.000726566376596831i</v>
      </c>
      <c r="X1930" t="str">
        <f t="shared" si="1002"/>
        <v>0.0000462538494853328-0.000726079259970874i</v>
      </c>
      <c r="Y1930" t="str">
        <f t="shared" si="1003"/>
        <v>0.009+0.902768064935563i</v>
      </c>
      <c r="Z1930" t="str">
        <f t="shared" si="1004"/>
        <v>-0.0096519998566619-0.000712118332498073i</v>
      </c>
      <c r="AA1930" t="str">
        <f t="shared" si="1005"/>
        <v>0.133399080325891-13.3018123641656i</v>
      </c>
      <c r="AB1930" t="str">
        <f t="shared" si="1006"/>
        <v>0.620226282669859-0.253588255742707i</v>
      </c>
      <c r="AC1930" t="str">
        <f t="shared" si="1007"/>
        <v>0.874252417636754-0.795367649479i</v>
      </c>
      <c r="AD1930" t="str">
        <f t="shared" si="1008"/>
        <v>0.532547676882903+0.194432334216062i</v>
      </c>
      <c r="AE1930" t="str">
        <f t="shared" si="1009"/>
        <v>-0.00500169127131376-0.00225589782562145i</v>
      </c>
      <c r="AF1930" t="str">
        <f t="shared" si="1010"/>
        <v>-6.16345949993553-0.786665413958784i</v>
      </c>
      <c r="AG1930" t="str">
        <f t="shared" si="1011"/>
        <v>1.00961958454729-0.025549642085441i</v>
      </c>
      <c r="AH1930" t="str">
        <f t="shared" si="1012"/>
        <v>0.0283110075890944+0.0183852698716767i</v>
      </c>
      <c r="AI1930">
        <f t="shared" si="1013"/>
        <v>-29.432737417598325</v>
      </c>
      <c r="AJ1930">
        <f t="shared" si="1014"/>
        <v>32.999838538033913</v>
      </c>
      <c r="AK1930"/>
      <c r="AL1930"/>
      <c r="AM1930"/>
      <c r="AN1930"/>
    </row>
    <row r="1931" spans="1:40" x14ac:dyDescent="0.35">
      <c r="A1931"/>
      <c r="B1931">
        <f t="shared" si="980"/>
        <v>179700</v>
      </c>
      <c r="C1931" s="237" t="str">
        <f t="shared" si="983"/>
        <v>-9.98677529405812E-07+0.005750735588816i</v>
      </c>
      <c r="D1931" s="208" t="str">
        <f t="shared" si="984"/>
        <v>-2.51366885871351+0.0440889728475893i</v>
      </c>
      <c r="E1931" t="str">
        <f t="shared" si="985"/>
        <v>20500</v>
      </c>
      <c r="F1931" t="str">
        <f t="shared" si="986"/>
        <v>0.327868852459016</v>
      </c>
      <c r="G1931" t="str">
        <f t="shared" si="981"/>
        <v>0.327868852459016</v>
      </c>
      <c r="H1931" t="str">
        <f t="shared" si="987"/>
        <v>3.65000517439551+0.830369402296592i</v>
      </c>
      <c r="I1931" t="str">
        <f t="shared" si="988"/>
        <v>705.680249812607i</v>
      </c>
      <c r="J1931" t="str">
        <f t="shared" si="982"/>
        <v>-673.07197483095+154.380256891004i</v>
      </c>
      <c r="K1931" t="str">
        <f t="shared" si="989"/>
        <v>0.228459701212944-0.996045902250636i</v>
      </c>
      <c r="L1931" t="str">
        <f t="shared" si="990"/>
        <v>0.0467667540985541-0.173104055856128i</v>
      </c>
      <c r="M1931" t="str">
        <f t="shared" si="991"/>
        <v>0.275226455311498-1.16914995810676i</v>
      </c>
      <c r="N1931" t="str">
        <f t="shared" si="992"/>
        <v>-2.2414511046768i</v>
      </c>
      <c r="O1931" t="str">
        <f t="shared" si="993"/>
        <v>-0.621499082971141-0.783414889995098i</v>
      </c>
      <c r="P1931" t="str">
        <f t="shared" si="994"/>
        <v>1.62149908297114+0.783414889995098i</v>
      </c>
      <c r="Q1931" t="str">
        <f t="shared" si="995"/>
        <v>-1.62149908297114+1.4580362146817i</v>
      </c>
      <c r="R1931" t="str">
        <f t="shared" si="996"/>
        <v>-0.312717495793778-0.764334890375672i</v>
      </c>
      <c r="S1931" t="str">
        <f t="shared" si="997"/>
        <v>0.24273066427119i</v>
      </c>
      <c r="T1931" t="str">
        <f t="shared" si="998"/>
        <v>0.185527515666534-0.0759061254832468i</v>
      </c>
      <c r="U1931" t="str">
        <f t="shared" si="999"/>
        <v>0.0000500000000000001-0.00079077700478921i</v>
      </c>
      <c r="V1931" t="str">
        <f t="shared" si="1000"/>
        <v>0.00002-0.00885670245363915i</v>
      </c>
      <c r="W1931" t="str">
        <f t="shared" si="1001"/>
        <v>0.0000422721089885005-0.000726162280667708i</v>
      </c>
      <c r="X1931" t="str">
        <f t="shared" si="1002"/>
        <v>0.0000462494051001595-0.000725675459413178i</v>
      </c>
      <c r="Y1931" t="str">
        <f t="shared" si="1003"/>
        <v>0.009+0.903270719760137i</v>
      </c>
      <c r="Z1931" t="str">
        <f t="shared" si="1004"/>
        <v>-0.00964125687416333-0.000711554597213267i</v>
      </c>
      <c r="AA1931" t="str">
        <f t="shared" si="1005"/>
        <v>0.133250363862724-13.2943997197078i</v>
      </c>
      <c r="AB1931" t="str">
        <f t="shared" si="1006"/>
        <v>0.620107784558908-0.253708885923261i</v>
      </c>
      <c r="AC1931" t="str">
        <f t="shared" si="1007"/>
        <v>0.874046334106721-0.794826387692411i</v>
      </c>
      <c r="AD1931" t="str">
        <f t="shared" si="1008"/>
        <v>0.532818131778455+0.194256320780468i</v>
      </c>
      <c r="AE1931" t="str">
        <f t="shared" si="1009"/>
        <v>-0.00499881249759883-0.00225200427921991i</v>
      </c>
      <c r="AF1931" t="str">
        <f t="shared" si="1010"/>
        <v>-6.16367403310902-0.786280429449003i</v>
      </c>
      <c r="AG1931" t="str">
        <f t="shared" si="1011"/>
        <v>1.00960574017901-0.0255485572367656i</v>
      </c>
      <c r="AH1931" t="str">
        <f t="shared" si="1012"/>
        <v>0.0282994920447722+0.0183577600545498i</v>
      </c>
      <c r="AI1931">
        <f t="shared" si="1013"/>
        <v>-29.439078853575364</v>
      </c>
      <c r="AJ1931">
        <f t="shared" si="1014"/>
        <v>32.971303134073381</v>
      </c>
      <c r="AK1931"/>
      <c r="AL1931"/>
      <c r="AM1931"/>
      <c r="AN1931"/>
    </row>
    <row r="1932" spans="1:40" x14ac:dyDescent="0.35">
      <c r="A1932"/>
      <c r="B1932">
        <f t="shared" si="980"/>
        <v>179800</v>
      </c>
      <c r="C1932" s="237" t="str">
        <f t="shared" si="983"/>
        <v>-9.97566962353171E-07+0.00574753718211844i</v>
      </c>
      <c r="D1932" s="208" t="str">
        <f t="shared" si="984"/>
        <v>-2.51366885019917+0.0440644517295747i</v>
      </c>
      <c r="E1932" t="str">
        <f t="shared" si="985"/>
        <v>20500</v>
      </c>
      <c r="F1932" t="str">
        <f t="shared" si="986"/>
        <v>0.327868852459016</v>
      </c>
      <c r="G1932" t="str">
        <f t="shared" si="981"/>
        <v>0.327868852459016</v>
      </c>
      <c r="H1932" t="str">
        <f t="shared" si="987"/>
        <v>3.6502193854409+0.829960243602437i</v>
      </c>
      <c r="I1932" t="str">
        <f t="shared" si="988"/>
        <v>706.072948894306i</v>
      </c>
      <c r="J1932" t="str">
        <f t="shared" si="982"/>
        <v>-673.822402799384+154.466166883709i</v>
      </c>
      <c r="K1932" t="str">
        <f t="shared" si="989"/>
        <v>0.228217613153205-0.995545779107769i</v>
      </c>
      <c r="L1932" t="str">
        <f t="shared" si="990"/>
        <v>0.0467182817392952-0.173020868241647i</v>
      </c>
      <c r="M1932" t="str">
        <f t="shared" si="991"/>
        <v>0.2749358948925-1.16856664734942i</v>
      </c>
      <c r="N1932" t="str">
        <f t="shared" si="992"/>
        <v>-2.24269843417301i</v>
      </c>
      <c r="O1932" t="str">
        <f t="shared" si="993"/>
        <v>-0.622475775744147-0.782639066627601i</v>
      </c>
      <c r="P1932" t="str">
        <f t="shared" si="994"/>
        <v>1.62247577574415+0.782639066627601i</v>
      </c>
      <c r="Q1932" t="str">
        <f t="shared" si="995"/>
        <v>-1.62247577574415+1.46005936754541i</v>
      </c>
      <c r="R1932" t="str">
        <f t="shared" si="996"/>
        <v>-0.312692126624066-0.763763720721444i</v>
      </c>
      <c r="S1932" t="str">
        <f t="shared" si="997"/>
        <v>0.242865739766054i</v>
      </c>
      <c r="T1932" t="str">
        <f t="shared" si="998"/>
        <v>0.185492041039487-0.0759422046515744i</v>
      </c>
      <c r="U1932" t="str">
        <f t="shared" si="999"/>
        <v>0.0000499999999999998-0.000790337195554062i</v>
      </c>
      <c r="V1932" t="str">
        <f t="shared" si="1000"/>
        <v>0.00002-0.00885177659020552i</v>
      </c>
      <c r="W1932" t="str">
        <f t="shared" si="1001"/>
        <v>0.0000422721073483064-0.000725758634359161i</v>
      </c>
      <c r="X1932" t="str">
        <f t="shared" si="1002"/>
        <v>0.0000462449681245296-0.000725272108106718i</v>
      </c>
      <c r="Y1932" t="str">
        <f t="shared" si="1003"/>
        <v>0.009+0.903773374584712i</v>
      </c>
      <c r="Z1932" t="str">
        <f t="shared" si="1004"/>
        <v>-0.00963053182628915-0.000710991768663752i</v>
      </c>
      <c r="AA1932" t="str">
        <f t="shared" si="1005"/>
        <v>0.133101896110178-13.2869953380506i</v>
      </c>
      <c r="AB1932" t="str">
        <f t="shared" si="1006"/>
        <v>0.619989214047644-0.253829477055309i</v>
      </c>
      <c r="AC1932" t="str">
        <f t="shared" si="1007"/>
        <v>0.873840628386908-0.794285551676754i</v>
      </c>
      <c r="AD1932" t="str">
        <f t="shared" si="1008"/>
        <v>0.53308841209339+0.194079951111729i</v>
      </c>
      <c r="AE1932" t="str">
        <f t="shared" si="1009"/>
        <v>-0.00499593567118824-0.00224811461899458i</v>
      </c>
      <c r="AF1932" t="str">
        <f t="shared" si="1010"/>
        <v>-6.16388823564007-0.785895791872862i</v>
      </c>
      <c r="AG1932" t="str">
        <f t="shared" si="1011"/>
        <v>1.00959189403235-0.0255474652290847i</v>
      </c>
      <c r="AH1932" t="str">
        <f t="shared" si="1012"/>
        <v>0.0282879779121219+0.0183302761386509i</v>
      </c>
      <c r="AI1932">
        <f t="shared" si="1013"/>
        <v>-29.445418828777971</v>
      </c>
      <c r="AJ1932">
        <f t="shared" si="1014"/>
        <v>32.942761667797704</v>
      </c>
      <c r="AK1932"/>
      <c r="AL1932"/>
      <c r="AM1932"/>
      <c r="AN1932"/>
    </row>
    <row r="1933" spans="1:40" x14ac:dyDescent="0.35">
      <c r="A1933"/>
      <c r="B1933">
        <f t="shared" si="980"/>
        <v>179900</v>
      </c>
      <c r="C1933" s="237" t="str">
        <f t="shared" si="983"/>
        <v>-9.96458246759646E-07+0.00574434233118119i</v>
      </c>
      <c r="D1933" s="208" t="str">
        <f t="shared" si="984"/>
        <v>-2.51366884169902+0.0440399578723891i</v>
      </c>
      <c r="E1933" t="str">
        <f t="shared" si="985"/>
        <v>20500</v>
      </c>
      <c r="F1933" t="str">
        <f t="shared" si="986"/>
        <v>0.327868852459016</v>
      </c>
      <c r="G1933" t="str">
        <f t="shared" si="981"/>
        <v>0.327868852459016</v>
      </c>
      <c r="H1933" t="str">
        <f t="shared" si="987"/>
        <v>3.65043326649421+0.829551458687523i</v>
      </c>
      <c r="I1933" t="str">
        <f t="shared" si="988"/>
        <v>706.465647976005i</v>
      </c>
      <c r="J1933" t="str">
        <f t="shared" si="982"/>
        <v>-674.573248252083+154.552076876415i</v>
      </c>
      <c r="K1933" t="str">
        <f t="shared" si="989"/>
        <v>0.227975903355032-0.995046127865233i</v>
      </c>
      <c r="L1933" t="str">
        <f t="shared" si="990"/>
        <v>0.0466698828735151-0.172937753275894i</v>
      </c>
      <c r="M1933" t="str">
        <f t="shared" si="991"/>
        <v>0.274645786228547-1.16798388114113i</v>
      </c>
      <c r="N1933" t="str">
        <f t="shared" si="992"/>
        <v>-2.24394576366921i</v>
      </c>
      <c r="O1933" t="str">
        <f t="shared" si="993"/>
        <v>-0.623451500050243-0.781862025606246i</v>
      </c>
      <c r="P1933" t="str">
        <f t="shared" si="994"/>
        <v>1.62345150005024+0.781862025606246i</v>
      </c>
      <c r="Q1933" t="str">
        <f t="shared" si="995"/>
        <v>-1.62345150005024+1.46208373806296i</v>
      </c>
      <c r="R1933" t="str">
        <f t="shared" si="996"/>
        <v>-0.312666737536586-0.763193096900859i</v>
      </c>
      <c r="S1933" t="str">
        <f t="shared" si="997"/>
        <v>0.243000815260919i</v>
      </c>
      <c r="T1933" t="str">
        <f t="shared" si="998"/>
        <v>0.185456544748414-0.0759782721263622i</v>
      </c>
      <c r="U1933" t="str">
        <f t="shared" si="999"/>
        <v>0.00005-0.000789897875267487i</v>
      </c>
      <c r="V1933" t="str">
        <f t="shared" si="1000"/>
        <v>0.00002-0.00884685620299583i</v>
      </c>
      <c r="W1933" t="str">
        <f t="shared" si="1001"/>
        <v>0.0000422721057072005-0.000725355436921412i</v>
      </c>
      <c r="X1933" t="str">
        <f t="shared" si="1002"/>
        <v>0.0000462405385419719-0.000724869205302413i</v>
      </c>
      <c r="Y1933" t="str">
        <f t="shared" si="1003"/>
        <v>0.009+0.904276029409286i</v>
      </c>
      <c r="Z1933" t="str">
        <f t="shared" si="1004"/>
        <v>-0.00961982467313264-0.00071042984471461i</v>
      </c>
      <c r="AA1933" t="str">
        <f t="shared" si="1005"/>
        <v>0.132953676513619-13.2795992053764i</v>
      </c>
      <c r="AB1933" t="str">
        <f t="shared" si="1006"/>
        <v>0.619870571126467-0.253950029102831i</v>
      </c>
      <c r="AC1933" t="str">
        <f t="shared" si="1007"/>
        <v>0.87363529975954-0.793745140875169i</v>
      </c>
      <c r="AD1933" t="str">
        <f t="shared" si="1008"/>
        <v>0.533358517371334+0.193903225352359i</v>
      </c>
      <c r="AE1933" t="str">
        <f t="shared" si="1009"/>
        <v>-0.00499306078675745-0.00224422884011795i</v>
      </c>
      <c r="AF1933" t="str">
        <f t="shared" si="1010"/>
        <v>-6.16410210819323-0.785511500815134i</v>
      </c>
      <c r="AG1933" t="str">
        <f t="shared" si="1011"/>
        <v>1.009578046117-0.0255463660522953i</v>
      </c>
      <c r="AH1933" t="str">
        <f t="shared" si="1012"/>
        <v>0.0282764651793526+0.0183028180912933i</v>
      </c>
      <c r="AI1933">
        <f t="shared" si="1013"/>
        <v>-29.451757347109492</v>
      </c>
      <c r="AJ1933">
        <f t="shared" si="1014"/>
        <v>32.914214143150126</v>
      </c>
      <c r="AK1933"/>
      <c r="AL1933"/>
      <c r="AM1933"/>
      <c r="AN1933"/>
    </row>
    <row r="1934" spans="1:40" x14ac:dyDescent="0.35">
      <c r="A1934"/>
      <c r="B1934">
        <f t="shared" si="980"/>
        <v>180000</v>
      </c>
      <c r="C1934" s="237" t="str">
        <f t="shared" si="983"/>
        <v>-9.95351378512029E-07+0.005741151030078i</v>
      </c>
      <c r="D1934" s="208" t="str">
        <f t="shared" si="984"/>
        <v>-2.51366883321302+0.044015491230598i</v>
      </c>
      <c r="E1934" t="str">
        <f t="shared" si="985"/>
        <v>20500</v>
      </c>
      <c r="F1934" t="str">
        <f t="shared" si="986"/>
        <v>0.327868852459016</v>
      </c>
      <c r="G1934" t="str">
        <f t="shared" si="981"/>
        <v>0.327868852459016</v>
      </c>
      <c r="H1934" t="str">
        <f t="shared" si="987"/>
        <v>3.6506468182184+0.829143047091725i</v>
      </c>
      <c r="I1934" t="str">
        <f t="shared" si="988"/>
        <v>706.858347057703i</v>
      </c>
      <c r="J1934" t="str">
        <f t="shared" si="982"/>
        <v>-675.324511189049+154.63798686912i</v>
      </c>
      <c r="K1934" t="str">
        <f t="shared" si="989"/>
        <v>0.227734571044395-0.99454694790854i</v>
      </c>
      <c r="L1934" t="str">
        <f t="shared" si="990"/>
        <v>0.0466215573565886-0.172854710876797i</v>
      </c>
      <c r="M1934" t="str">
        <f t="shared" si="991"/>
        <v>0.274356128400984-1.16740165878534i</v>
      </c>
      <c r="N1934" t="str">
        <f t="shared" si="992"/>
        <v>-2.24519309316541i</v>
      </c>
      <c r="O1934" t="str">
        <f t="shared" si="993"/>
        <v>-0.624426254371373-0.781083768139972i</v>
      </c>
      <c r="P1934" t="str">
        <f t="shared" si="994"/>
        <v>1.62442625437137+0.781083768139972i</v>
      </c>
      <c r="Q1934" t="str">
        <f t="shared" si="995"/>
        <v>-1.62442625437137+1.46410932502544i</v>
      </c>
      <c r="R1934" t="str">
        <f t="shared" si="996"/>
        <v>-0.312641328520178-0.762623017992353i</v>
      </c>
      <c r="S1934" t="str">
        <f t="shared" si="997"/>
        <v>0.243135890755783i</v>
      </c>
      <c r="T1934" t="str">
        <f t="shared" si="998"/>
        <v>0.185421026790434-0.0760143278968249i</v>
      </c>
      <c r="U1934" t="str">
        <f t="shared" si="999"/>
        <v>0.0000500000000000002-0.000789459043114563i</v>
      </c>
      <c r="V1934" t="str">
        <f t="shared" si="1000"/>
        <v>0.00002-0.00884194128288304i</v>
      </c>
      <c r="W1934" t="str">
        <f t="shared" si="1001"/>
        <v>0.0000422721040651823-0.000724952687606342i</v>
      </c>
      <c r="X1934" t="str">
        <f t="shared" si="1002"/>
        <v>0.0000462361163360605-0.000724466750252853i</v>
      </c>
      <c r="Y1934" t="str">
        <f t="shared" si="1003"/>
        <v>0.009+0.904778684233861i</v>
      </c>
      <c r="Z1934" t="str">
        <f t="shared" si="1004"/>
        <v>-0.00960913537489816-0.000709868823237394i</v>
      </c>
      <c r="AA1934" t="str">
        <f t="shared" si="1005"/>
        <v>0.132805704519964-13.2722113078985i</v>
      </c>
      <c r="AB1934" t="str">
        <f t="shared" si="1006"/>
        <v>0.619751855785749-0.254070542029778i</v>
      </c>
      <c r="AC1934" t="str">
        <f t="shared" si="1007"/>
        <v>0.87343034750865-0.793205154731606i</v>
      </c>
      <c r="AD1934" t="str">
        <f t="shared" si="1008"/>
        <v>0.533628447155944+0.193726143645431i</v>
      </c>
      <c r="AE1934" t="str">
        <f t="shared" si="1009"/>
        <v>-0.00499018783899823-0.00224034693777449i</v>
      </c>
      <c r="AF1934" t="str">
        <f t="shared" si="1010"/>
        <v>-6.16431565143142-0.785127555861127i</v>
      </c>
      <c r="AG1934" t="str">
        <f t="shared" si="1011"/>
        <v>1.00956419644265-0.0255452596963186i</v>
      </c>
      <c r="AH1934" t="str">
        <f t="shared" si="1012"/>
        <v>0.0282649538347143+0.0182753858798722i</v>
      </c>
      <c r="AI1934">
        <f t="shared" si="1013"/>
        <v>-29.458094412468565</v>
      </c>
      <c r="AJ1934">
        <f t="shared" si="1014"/>
        <v>32.885660564063926</v>
      </c>
      <c r="AK1934"/>
      <c r="AL1934"/>
      <c r="AM1934"/>
      <c r="AN1934"/>
    </row>
    <row r="1935" spans="1:40" x14ac:dyDescent="0.35">
      <c r="A1935"/>
      <c r="B1935">
        <f t="shared" si="980"/>
        <v>180100</v>
      </c>
      <c r="C1935" s="237" t="str">
        <f t="shared" si="983"/>
        <v>-9.94246353508523E-07+0.00573796327289576i</v>
      </c>
      <c r="D1935" s="208" t="str">
        <f t="shared" si="984"/>
        <v>-2.51366882474117+0.0439910517588675i</v>
      </c>
      <c r="E1935" t="str">
        <f t="shared" si="985"/>
        <v>20500</v>
      </c>
      <c r="F1935" t="str">
        <f t="shared" si="986"/>
        <v>0.327868852459016</v>
      </c>
      <c r="G1935" t="str">
        <f t="shared" si="981"/>
        <v>0.327868852459016</v>
      </c>
      <c r="H1935" t="str">
        <f t="shared" si="987"/>
        <v>3.65086004127489+0.828735008355542i</v>
      </c>
      <c r="I1935" t="str">
        <f t="shared" si="988"/>
        <v>707.251046139402i</v>
      </c>
      <c r="J1935" t="str">
        <f t="shared" si="982"/>
        <v>-676.076191610281+154.723896861824i</v>
      </c>
      <c r="K1935" t="str">
        <f t="shared" si="989"/>
        <v>0.227493615449215-0.994048238624137i</v>
      </c>
      <c r="L1935" t="str">
        <f t="shared" si="990"/>
        <v>0.0465733050442354-0.17277174096237i</v>
      </c>
      <c r="M1935" t="str">
        <f t="shared" si="991"/>
        <v>0.27406692049345-1.16681997958651i</v>
      </c>
      <c r="N1935" t="str">
        <f t="shared" si="992"/>
        <v>-2.24644042266162i</v>
      </c>
      <c r="O1935" t="str">
        <f t="shared" si="993"/>
        <v>-0.625400037190993-0.780304295439609i</v>
      </c>
      <c r="P1935" t="str">
        <f t="shared" si="994"/>
        <v>1.62540003719099+0.780304295439609i</v>
      </c>
      <c r="Q1935" t="str">
        <f t="shared" si="995"/>
        <v>-1.62540003719099+1.46613612722201i</v>
      </c>
      <c r="R1935" t="str">
        <f t="shared" si="996"/>
        <v>-0.312615899563677-0.762053483076412i</v>
      </c>
      <c r="S1935" t="str">
        <f t="shared" si="997"/>
        <v>0.243270966250647i</v>
      </c>
      <c r="T1935" t="str">
        <f t="shared" si="998"/>
        <v>0.18538548716267-0.0760503719521709i</v>
      </c>
      <c r="U1935" t="str">
        <f t="shared" si="999"/>
        <v>0.0000499999999999999-0.00078902069828218i</v>
      </c>
      <c r="V1935" t="str">
        <f t="shared" si="1000"/>
        <v>0.00002-0.00883703182076046i</v>
      </c>
      <c r="W1935" t="str">
        <f t="shared" si="1001"/>
        <v>0.0000422721024222515-0.000724550385667486i</v>
      </c>
      <c r="X1935" t="str">
        <f t="shared" si="1002"/>
        <v>0.0000462317014904151-0.000724064742212275i</v>
      </c>
      <c r="Y1935" t="str">
        <f t="shared" si="1003"/>
        <v>0.009+0.905281339058435i</v>
      </c>
      <c r="Z1935" t="str">
        <f t="shared" si="1004"/>
        <v>-0.00959846389190042-0.000709308702110113i</v>
      </c>
      <c r="AA1935" t="str">
        <f t="shared" si="1005"/>
        <v>0.132657979577668-13.2648316318609i</v>
      </c>
      <c r="AB1935" t="str">
        <f t="shared" si="1006"/>
        <v>0.619633068015872-0.254191015800081i</v>
      </c>
      <c r="AC1935" t="str">
        <f t="shared" si="1007"/>
        <v>0.873225770920094-0.792665592690836i</v>
      </c>
      <c r="AD1935" t="str">
        <f t="shared" si="1008"/>
        <v>0.533898200990927+0.193548706134589i</v>
      </c>
      <c r="AE1935" t="str">
        <f t="shared" si="1009"/>
        <v>-0.0049873168226186-0.0022364689071607i</v>
      </c>
      <c r="AF1935" t="str">
        <f t="shared" si="1010"/>
        <v>-6.16452886601606-0.784743956596675i</v>
      </c>
      <c r="AG1935" t="str">
        <f t="shared" si="1011"/>
        <v>1.00955034501902-0.0255441461511005i</v>
      </c>
      <c r="AH1935" t="str">
        <f t="shared" si="1012"/>
        <v>0.028253443866497+0.0182479794718638i</v>
      </c>
      <c r="AI1935">
        <f t="shared" si="1013"/>
        <v>-29.464430028749426</v>
      </c>
      <c r="AJ1935">
        <f t="shared" si="1014"/>
        <v>32.857100934462203</v>
      </c>
      <c r="AK1935"/>
      <c r="AL1935"/>
      <c r="AM1935"/>
      <c r="AN1935"/>
    </row>
    <row r="1936" spans="1:40" x14ac:dyDescent="0.35">
      <c r="A1936"/>
      <c r="B1936">
        <f t="shared" si="980"/>
        <v>180200</v>
      </c>
      <c r="C1936" s="237" t="str">
        <f t="shared" si="983"/>
        <v>-9.93143167658698E-07+0.00573477905373445i</v>
      </c>
      <c r="D1936" s="208" t="str">
        <f t="shared" si="984"/>
        <v>-2.51366881628341+0.0439666394119641i</v>
      </c>
      <c r="E1936" t="str">
        <f t="shared" si="985"/>
        <v>20500</v>
      </c>
      <c r="F1936" t="str">
        <f t="shared" si="986"/>
        <v>0.327868852459016</v>
      </c>
      <c r="G1936" t="str">
        <f t="shared" si="981"/>
        <v>0.327868852459016</v>
      </c>
      <c r="H1936" t="str">
        <f t="shared" si="987"/>
        <v>3.65107293632338+0.828327342020084i</v>
      </c>
      <c r="I1936" t="str">
        <f t="shared" si="988"/>
        <v>707.643745221101i</v>
      </c>
      <c r="J1936" t="str">
        <f t="shared" si="982"/>
        <v>-676.828289515779+154.80980685453i</v>
      </c>
      <c r="K1936" t="str">
        <f t="shared" si="989"/>
        <v>0.227253035799346-0.993549999399399i</v>
      </c>
      <c r="L1936" t="str">
        <f t="shared" si="990"/>
        <v>0.0465251257925191-0.17268884345072i</v>
      </c>
      <c r="M1936" t="str">
        <f t="shared" si="991"/>
        <v>0.273778161591865-1.16623884285012i</v>
      </c>
      <c r="N1936" t="str">
        <f t="shared" si="992"/>
        <v>-2.24768775215782i</v>
      </c>
      <c r="O1936" t="str">
        <f t="shared" si="993"/>
        <v>-0.626372846994046-0.779523608717898i</v>
      </c>
      <c r="P1936" t="str">
        <f t="shared" si="994"/>
        <v>1.62637284699405+0.779523608717898i</v>
      </c>
      <c r="Q1936" t="str">
        <f t="shared" si="995"/>
        <v>-1.62637284699405+1.46816414343992i</v>
      </c>
      <c r="R1936" t="str">
        <f t="shared" si="996"/>
        <v>-0.3125904506559-0.761484491235574i</v>
      </c>
      <c r="S1936" t="str">
        <f t="shared" si="997"/>
        <v>0.243406041745512i</v>
      </c>
      <c r="T1936" t="str">
        <f t="shared" si="998"/>
        <v>0.185349925862246-0.0760864042815984i</v>
      </c>
      <c r="U1936" t="str">
        <f t="shared" si="999"/>
        <v>0.0000500000000000001-0.000788582839959052i</v>
      </c>
      <c r="V1936" t="str">
        <f t="shared" si="1000"/>
        <v>0.00002-0.00883212780754137i</v>
      </c>
      <c r="W1936" t="str">
        <f t="shared" si="1001"/>
        <v>0.0000422721007784086-0.000724148530360057i</v>
      </c>
      <c r="X1936" t="str">
        <f t="shared" si="1002"/>
        <v>0.0000462272939887015-0.000723663180436593i</v>
      </c>
      <c r="Y1936" t="str">
        <f t="shared" si="1003"/>
        <v>0.009+0.905783993883009i</v>
      </c>
      <c r="Z1936" t="str">
        <f t="shared" si="1004"/>
        <v>-0.00958781018456471-0.000708749479217218i</v>
      </c>
      <c r="AA1936" t="str">
        <f t="shared" si="1005"/>
        <v>0.132510501136722-13.257460163538i</v>
      </c>
      <c r="AB1936" t="str">
        <f t="shared" si="1006"/>
        <v>0.619514207807225-0.254311450377634i</v>
      </c>
      <c r="AC1936" t="str">
        <f t="shared" si="1007"/>
        <v>0.873021569281555-0.792126454198456i</v>
      </c>
      <c r="AD1936" t="str">
        <f t="shared" si="1008"/>
        <v>0.534167778420023+0.193370912964054i</v>
      </c>
      <c r="AE1936" t="str">
        <f t="shared" si="1009"/>
        <v>-0.00498444773234277-0.00223259474348514i</v>
      </c>
      <c r="AF1936" t="str">
        <f t="shared" si="1010"/>
        <v>-6.16474175260679-0.78436070260812i</v>
      </c>
      <c r="AG1936" t="str">
        <f t="shared" si="1011"/>
        <v>1.00953649185581-0.0255430254066102i</v>
      </c>
      <c r="AH1936" t="str">
        <f t="shared" si="1012"/>
        <v>0.0282419352630307+0.0182205988348262i</v>
      </c>
      <c r="AI1936">
        <f t="shared" si="1013"/>
        <v>-29.470764199841696</v>
      </c>
      <c r="AJ1936">
        <f t="shared" si="1014"/>
        <v>32.828535258259443</v>
      </c>
      <c r="AK1936"/>
      <c r="AL1936"/>
      <c r="AM1936"/>
      <c r="AN1936"/>
    </row>
    <row r="1937" spans="1:40" x14ac:dyDescent="0.35">
      <c r="A1937"/>
      <c r="B1937">
        <f t="shared" si="980"/>
        <v>180300</v>
      </c>
      <c r="C1937" s="237" t="str">
        <f t="shared" si="983"/>
        <v>-9.92041816883509E-07+0.00573159836670726i</v>
      </c>
      <c r="D1937" s="208" t="str">
        <f t="shared" si="984"/>
        <v>-2.51366880783972+0.0439422541447557i</v>
      </c>
      <c r="E1937" t="str">
        <f t="shared" si="985"/>
        <v>20500</v>
      </c>
      <c r="F1937" t="str">
        <f t="shared" si="986"/>
        <v>0.327868852459016</v>
      </c>
      <c r="G1937" t="str">
        <f t="shared" si="981"/>
        <v>0.327868852459016</v>
      </c>
      <c r="H1937" t="str">
        <f t="shared" si="987"/>
        <v>3.65128550402199+0.827920047627088i</v>
      </c>
      <c r="I1937" t="str">
        <f t="shared" si="988"/>
        <v>708.0364443028i</v>
      </c>
      <c r="J1937" t="str">
        <f t="shared" si="982"/>
        <v>-677.580804905544+154.895716847235i</v>
      </c>
      <c r="K1937" t="str">
        <f t="shared" si="989"/>
        <v>0.227012831326569-0.993052229622636i</v>
      </c>
      <c r="L1937" t="str">
        <f t="shared" si="990"/>
        <v>0.0464770194578475-0.172606018260039i</v>
      </c>
      <c r="M1937" t="str">
        <f t="shared" si="991"/>
        <v>0.273489850784417-1.16565824788267i</v>
      </c>
      <c r="N1937" t="str">
        <f t="shared" si="992"/>
        <v>-2.24893508165402i</v>
      </c>
      <c r="O1937" t="str">
        <f t="shared" si="993"/>
        <v>-0.627344682267012-0.778741709189447i</v>
      </c>
      <c r="P1937" t="str">
        <f t="shared" si="994"/>
        <v>1.62734468226701+0.778741709189447i</v>
      </c>
      <c r="Q1937" t="str">
        <f t="shared" si="995"/>
        <v>-1.62734468226701+1.47019337246457i</v>
      </c>
      <c r="R1937" t="str">
        <f t="shared" si="996"/>
        <v>-0.312564981785647-0.760916041554399i</v>
      </c>
      <c r="S1937" t="str">
        <f t="shared" si="997"/>
        <v>0.243541117240376i</v>
      </c>
      <c r="T1937" t="str">
        <f t="shared" si="998"/>
        <v>0.185314342886283-0.0761224248742942i</v>
      </c>
      <c r="U1937" t="str">
        <f t="shared" si="999"/>
        <v>0.0000499999999999998-0.000788145467335666i</v>
      </c>
      <c r="V1937" t="str">
        <f t="shared" si="1000"/>
        <v>0.00002-0.00882722923415947i</v>
      </c>
      <c r="W1937" t="str">
        <f t="shared" si="1001"/>
        <v>0.0000422720991336531-0.000723747120940895i</v>
      </c>
      <c r="X1937" t="str">
        <f t="shared" si="1002"/>
        <v>0.0000462228938146294-0.000723262064183342i</v>
      </c>
      <c r="Y1937" t="str">
        <f t="shared" si="1003"/>
        <v>0.009+0.906286648707583i</v>
      </c>
      <c r="Z1937" t="str">
        <f t="shared" si="1004"/>
        <v>-0.00957717421342571-0.000708191152449538i</v>
      </c>
      <c r="AA1937" t="str">
        <f t="shared" si="1005"/>
        <v>0.132363268648648-13.250096889235i</v>
      </c>
      <c r="AB1937" t="str">
        <f t="shared" si="1006"/>
        <v>0.619395275150184-0.254431845726296i</v>
      </c>
      <c r="AC1937" t="str">
        <f t="shared" si="1007"/>
        <v>0.872817741882529-0.791587738700856i</v>
      </c>
      <c r="AD1937" t="str">
        <f t="shared" si="1008"/>
        <v>0.534437178987013+0.193192764278608i</v>
      </c>
      <c r="AE1937" t="str">
        <f t="shared" si="1009"/>
        <v>-0.00498158056291101-0.0022287244419682i</v>
      </c>
      <c r="AF1937" t="str">
        <f t="shared" si="1010"/>
        <v>-6.16495431186171-0.783977793482332i</v>
      </c>
      <c r="AG1937" t="str">
        <f t="shared" si="1011"/>
        <v>1.00952263696274-0.025541897452842i</v>
      </c>
      <c r="AH1937" t="str">
        <f t="shared" si="1012"/>
        <v>0.0282304280126847+0.0181932439363978i</v>
      </c>
      <c r="AI1937">
        <f t="shared" si="1013"/>
        <v>-29.477096929630754</v>
      </c>
      <c r="AJ1937">
        <f t="shared" si="1014"/>
        <v>32.799963539360114</v>
      </c>
      <c r="AK1937"/>
      <c r="AL1937"/>
      <c r="AM1937"/>
      <c r="AN1937"/>
    </row>
    <row r="1938" spans="1:40" x14ac:dyDescent="0.35">
      <c r="A1938"/>
      <c r="B1938">
        <f t="shared" si="980"/>
        <v>180400</v>
      </c>
      <c r="C1938" s="237" t="str">
        <f t="shared" si="983"/>
        <v>-9.90942297115168E-07+0.00572842120594032i</v>
      </c>
      <c r="D1938" s="208" t="str">
        <f t="shared" si="984"/>
        <v>-2.51366879941007+0.0439178959122091i</v>
      </c>
      <c r="E1938" t="str">
        <f t="shared" si="985"/>
        <v>20500</v>
      </c>
      <c r="F1938" t="str">
        <f t="shared" si="986"/>
        <v>0.327868852459016</v>
      </c>
      <c r="G1938" t="str">
        <f t="shared" si="981"/>
        <v>0.327868852459016</v>
      </c>
      <c r="H1938" t="str">
        <f t="shared" si="987"/>
        <v>3.65149774502726+0.827513124718917i</v>
      </c>
      <c r="I1938" t="str">
        <f t="shared" si="988"/>
        <v>708.429143384498i</v>
      </c>
      <c r="J1938" t="str">
        <f t="shared" si="982"/>
        <v>-678.333737779574+154.98162683994i</v>
      </c>
      <c r="K1938" t="str">
        <f t="shared" si="989"/>
        <v>0.226773001264595-0.992554928683084i</v>
      </c>
      <c r="L1938" t="str">
        <f t="shared" si="990"/>
        <v>0.0464289858969698-0.172523265308612i</v>
      </c>
      <c r="M1938" t="str">
        <f t="shared" si="991"/>
        <v>0.273201987161565-1.1650781939917i</v>
      </c>
      <c r="N1938" t="str">
        <f t="shared" si="992"/>
        <v>-2.25018241115023i</v>
      </c>
      <c r="O1938" t="str">
        <f t="shared" si="993"/>
        <v>-0.628315541497889-0.777958598070755i</v>
      </c>
      <c r="P1938" t="str">
        <f t="shared" si="994"/>
        <v>1.62831554149789+0.777958598070755i</v>
      </c>
      <c r="Q1938" t="str">
        <f t="shared" si="995"/>
        <v>-1.62831554149789+1.47222381307947i</v>
      </c>
      <c r="R1938" t="str">
        <f t="shared" si="996"/>
        <v>-0.312539492941725-0.760348133119474i</v>
      </c>
      <c r="S1938" t="str">
        <f t="shared" si="997"/>
        <v>0.243676192735241i</v>
      </c>
      <c r="T1938" t="str">
        <f t="shared" si="998"/>
        <v>0.185278738231902-0.0761584337194423i</v>
      </c>
      <c r="U1938" t="str">
        <f t="shared" si="999"/>
        <v>0.00005-0.000787708579604329i</v>
      </c>
      <c r="V1938" t="str">
        <f t="shared" si="1000"/>
        <v>0.00002-0.00882233609156846i</v>
      </c>
      <c r="W1938" t="str">
        <f t="shared" si="1001"/>
        <v>0.0000422720974879857-0.000723346156668513i</v>
      </c>
      <c r="X1938" t="str">
        <f t="shared" si="1002"/>
        <v>0.0000462185009519561-0.000722861392711743i</v>
      </c>
      <c r="Y1938" t="str">
        <f t="shared" si="1003"/>
        <v>0.009+0.906789303532158i</v>
      </c>
      <c r="Z1938" t="str">
        <f t="shared" si="1004"/>
        <v>-0.00956655593912815-0.000707633719704332i</v>
      </c>
      <c r="AA1938" t="str">
        <f t="shared" si="1005"/>
        <v>0.132216281566494-13.2427417952876i</v>
      </c>
      <c r="AB1938" t="str">
        <f t="shared" si="1006"/>
        <v>0.619276270035126-0.254552201809916i</v>
      </c>
      <c r="AC1938" t="str">
        <f t="shared" si="1007"/>
        <v>0.872614288014291-0.791049445645262i</v>
      </c>
      <c r="AD1938" t="str">
        <f t="shared" si="1008"/>
        <v>0.534706402235726+0.193014260223607i</v>
      </c>
      <c r="AE1938" t="str">
        <f t="shared" si="1009"/>
        <v>-0.00497871530908002-0.00222485799784236i</v>
      </c>
      <c r="AF1938" t="str">
        <f t="shared" si="1010"/>
        <v>-6.16516654443733-0.783595228806708i</v>
      </c>
      <c r="AG1938" t="str">
        <f t="shared" si="1011"/>
        <v>1.00950878034952-0.0255407622798142i</v>
      </c>
      <c r="AH1938" t="str">
        <f t="shared" si="1012"/>
        <v>0.028218922103871+0.0181659147442995i</v>
      </c>
      <c r="AI1938">
        <f t="shared" si="1013"/>
        <v>-29.483428221996615</v>
      </c>
      <c r="AJ1938">
        <f t="shared" si="1014"/>
        <v>32.77138578165885</v>
      </c>
      <c r="AK1938"/>
      <c r="AL1938"/>
      <c r="AM1938"/>
      <c r="AN1938"/>
    </row>
    <row r="1939" spans="1:40" x14ac:dyDescent="0.35">
      <c r="A1939"/>
      <c r="B1939">
        <f t="shared" si="980"/>
        <v>180500</v>
      </c>
      <c r="C1939" s="237" t="str">
        <f t="shared" si="983"/>
        <v>-9.89844604297165E-07+0.0057252475655728i</v>
      </c>
      <c r="D1939" s="208" t="str">
        <f t="shared" si="984"/>
        <v>-2.51366879099442+0.0438935646693915i</v>
      </c>
      <c r="E1939" t="str">
        <f t="shared" si="985"/>
        <v>20500</v>
      </c>
      <c r="F1939" t="str">
        <f t="shared" si="986"/>
        <v>0.327868852459016</v>
      </c>
      <c r="G1939" t="str">
        <f t="shared" si="981"/>
        <v>0.327868852459016</v>
      </c>
      <c r="H1939" t="str">
        <f t="shared" si="987"/>
        <v>3.65170965999407+0.827106572838543i</v>
      </c>
      <c r="I1939" t="str">
        <f t="shared" si="988"/>
        <v>708.821842466197i</v>
      </c>
      <c r="J1939" t="str">
        <f t="shared" si="982"/>
        <v>-679.087088137871+155.067536832645i</v>
      </c>
      <c r="K1939" t="str">
        <f t="shared" si="989"/>
        <v>0.226533544849053-0.992058095970912i</v>
      </c>
      <c r="L1939" t="str">
        <f t="shared" si="990"/>
        <v>0.0463810249669774-0.172440584514811i</v>
      </c>
      <c r="M1939" t="str">
        <f t="shared" si="991"/>
        <v>0.27291456981603-1.16449868048572i</v>
      </c>
      <c r="N1939" t="str">
        <f t="shared" si="992"/>
        <v>-2.25142974064643i</v>
      </c>
      <c r="O1939" t="str">
        <f t="shared" si="993"/>
        <v>-0.629285423176168-0.777174276580222i</v>
      </c>
      <c r="P1939" t="str">
        <f t="shared" si="994"/>
        <v>1.62928542317617+0.777174276580222i</v>
      </c>
      <c r="Q1939" t="str">
        <f t="shared" si="995"/>
        <v>-1.62928542317617+1.47425546406621i</v>
      </c>
      <c r="R1939" t="str">
        <f t="shared" si="996"/>
        <v>-0.312513984112914-0.759780765019424i</v>
      </c>
      <c r="S1939" t="str">
        <f t="shared" si="997"/>
        <v>0.243811268230105i</v>
      </c>
      <c r="T1939" t="str">
        <f t="shared" si="998"/>
        <v>0.185243111896225-0.0761944308062124i</v>
      </c>
      <c r="U1939" t="str">
        <f t="shared" si="999"/>
        <v>0.0000499999999999998-0.000787272175959115i</v>
      </c>
      <c r="V1939" t="str">
        <f t="shared" si="1000"/>
        <v>0.00002-0.00881744837074209i</v>
      </c>
      <c r="W1939" t="str">
        <f t="shared" si="1001"/>
        <v>0.0000422720958414057-0.000722945636803043i</v>
      </c>
      <c r="X1939" t="str">
        <f t="shared" si="1002"/>
        <v>0.0000462141153844812-0.000722461165282618i</v>
      </c>
      <c r="Y1939" t="str">
        <f t="shared" si="1003"/>
        <v>0.009+0.907291958356732i</v>
      </c>
      <c r="Z1939" t="str">
        <f t="shared" si="1004"/>
        <v>-0.00955595532242537-0.000707077178885176i</v>
      </c>
      <c r="AA1939" t="str">
        <f t="shared" si="1005"/>
        <v>0.132069539344828-13.2353948680617i</v>
      </c>
      <c r="AB1939" t="str">
        <f t="shared" si="1006"/>
        <v>0.619157192452433-0.254672518592294i</v>
      </c>
      <c r="AC1939" t="str">
        <f t="shared" si="1007"/>
        <v>0.872411206969955-0.790511574479682i</v>
      </c>
      <c r="AD1939" t="str">
        <f t="shared" si="1008"/>
        <v>0.534975447710034+0.192835400944971i</v>
      </c>
      <c r="AE1939" t="str">
        <f t="shared" si="1009"/>
        <v>-0.00497585196562224-0.00222099540635177i</v>
      </c>
      <c r="AF1939" t="str">
        <f t="shared" si="1010"/>
        <v>-6.16537845098849-0.783213008169152i</v>
      </c>
      <c r="AG1939" t="str">
        <f t="shared" si="1011"/>
        <v>1.00949492202589-0.0255396198775693i</v>
      </c>
      <c r="AH1939" t="str">
        <f t="shared" si="1012"/>
        <v>0.028207417525038+0.0181386112263304i</v>
      </c>
      <c r="AI1939">
        <f t="shared" si="1013"/>
        <v>-29.489758080815875</v>
      </c>
      <c r="AJ1939">
        <f t="shared" si="1014"/>
        <v>32.742801989040458</v>
      </c>
      <c r="AK1939"/>
      <c r="AL1939"/>
      <c r="AM1939"/>
      <c r="AN1939"/>
    </row>
    <row r="1940" spans="1:40" x14ac:dyDescent="0.35">
      <c r="A1940"/>
      <c r="B1940">
        <f t="shared" si="980"/>
        <v>180600</v>
      </c>
      <c r="C1940" s="237" t="str">
        <f t="shared" si="983"/>
        <v>-9.88748734384201E-07+0.00572207743975683i</v>
      </c>
      <c r="D1940" s="208" t="str">
        <f t="shared" si="984"/>
        <v>-2.51366878259275+0.043869260371469i</v>
      </c>
      <c r="E1940" t="str">
        <f t="shared" si="985"/>
        <v>20500</v>
      </c>
      <c r="F1940" t="str">
        <f t="shared" si="986"/>
        <v>0.327868852459016</v>
      </c>
      <c r="G1940" t="str">
        <f t="shared" si="981"/>
        <v>0.327868852459016</v>
      </c>
      <c r="H1940" t="str">
        <f t="shared" si="987"/>
        <v>3.65192124957574+0.826700391529572i</v>
      </c>
      <c r="I1940" t="str">
        <f t="shared" si="988"/>
        <v>709.214541547896i</v>
      </c>
      <c r="J1940" t="str">
        <f t="shared" si="982"/>
        <v>-679.840855980434+155.15344682535i</v>
      </c>
      <c r="K1940" t="str">
        <f t="shared" si="989"/>
        <v>0.226294461317483-0.991561730877209i</v>
      </c>
      <c r="L1940" t="str">
        <f t="shared" si="990"/>
        <v>0.0463331365253022-0.172357975797098i</v>
      </c>
      <c r="M1940" t="str">
        <f t="shared" si="991"/>
        <v>0.272627597842785-1.16391970667431i</v>
      </c>
      <c r="N1940" t="str">
        <f t="shared" si="992"/>
        <v>-2.25267707014263i</v>
      </c>
      <c r="O1940" t="str">
        <f t="shared" si="993"/>
        <v>-0.630254325792885-0.776388745938113i</v>
      </c>
      <c r="P1940" t="str">
        <f t="shared" si="994"/>
        <v>1.63025432579288+0.776388745938113i</v>
      </c>
      <c r="Q1940" t="str">
        <f t="shared" si="995"/>
        <v>-1.63025432579288+1.47628832420452i</v>
      </c>
      <c r="R1940" t="str">
        <f t="shared" si="996"/>
        <v>-0.31248845528799-0.759213936344879i</v>
      </c>
      <c r="S1940" t="str">
        <f t="shared" si="997"/>
        <v>0.24394634372497i</v>
      </c>
      <c r="T1940" t="str">
        <f t="shared" si="998"/>
        <v>0.185207463876375-0.0762304161237689i</v>
      </c>
      <c r="U1940" t="str">
        <f t="shared" si="999"/>
        <v>0.00005-0.000786836255595907i</v>
      </c>
      <c r="V1940" t="str">
        <f t="shared" si="1000"/>
        <v>0.00002-0.00881256606267419i</v>
      </c>
      <c r="W1940" t="str">
        <f t="shared" si="1001"/>
        <v>0.0000422720941939138-0.00072254556060628i</v>
      </c>
      <c r="X1940" t="str">
        <f t="shared" si="1002"/>
        <v>0.0000462097370960507-0.000722061381158449i</v>
      </c>
      <c r="Y1940" t="str">
        <f t="shared" si="1003"/>
        <v>0.009+0.907794613181307i</v>
      </c>
      <c r="Z1940" t="str">
        <f t="shared" si="1004"/>
        <v>-0.00954537232417972-0.000706521527902003i</v>
      </c>
      <c r="AA1940" t="str">
        <f t="shared" si="1005"/>
        <v>0.131923041439733-13.2280560939536i</v>
      </c>
      <c r="AB1940" t="str">
        <f t="shared" si="1006"/>
        <v>0.619038042392488-0.254792796037213i</v>
      </c>
      <c r="AC1940" t="str">
        <f t="shared" si="1007"/>
        <v>0.872208498044404-0.789974124652976i</v>
      </c>
      <c r="AD1940" t="str">
        <f t="shared" si="1008"/>
        <v>0.535244314953846+0.192656186589205i</v>
      </c>
      <c r="AE1940" t="str">
        <f t="shared" si="1009"/>
        <v>-0.0049729905273262-0.00221713666275266i</v>
      </c>
      <c r="AF1940" t="str">
        <f t="shared" si="1010"/>
        <v>-6.16559003216849-0.782831131158103i</v>
      </c>
      <c r="AG1940" t="str">
        <f t="shared" si="1011"/>
        <v>1.00948106200159-0.0255384702361738i</v>
      </c>
      <c r="AH1940" t="str">
        <f t="shared" si="1012"/>
        <v>0.0281959142646752+0.0181113333503722i</v>
      </c>
      <c r="AI1940">
        <f t="shared" si="1013"/>
        <v>-29.496086509960016</v>
      </c>
      <c r="AJ1940">
        <f t="shared" si="1014"/>
        <v>32.714212165382058</v>
      </c>
      <c r="AK1940"/>
      <c r="AL1940"/>
      <c r="AM1940"/>
      <c r="AN1940"/>
    </row>
    <row r="1941" spans="1:40" x14ac:dyDescent="0.35">
      <c r="A1941"/>
      <c r="B1941">
        <f t="shared" si="980"/>
        <v>180700</v>
      </c>
      <c r="C1941" s="237" t="str">
        <f t="shared" si="983"/>
        <v>-9.87654683342223E-07+0.00571891082265759i</v>
      </c>
      <c r="D1941" s="208" t="str">
        <f t="shared" si="984"/>
        <v>-2.51366877420503+0.0438449829737082i</v>
      </c>
      <c r="E1941" t="str">
        <f t="shared" si="985"/>
        <v>20500</v>
      </c>
      <c r="F1941" t="str">
        <f t="shared" si="986"/>
        <v>0.327868852459016</v>
      </c>
      <c r="G1941" t="str">
        <f t="shared" si="981"/>
        <v>0.327868852459016</v>
      </c>
      <c r="H1941" t="str">
        <f t="shared" si="987"/>
        <v>3.65213251442398+0.826294580336229i</v>
      </c>
      <c r="I1941" t="str">
        <f t="shared" si="988"/>
        <v>709.607240629594i</v>
      </c>
      <c r="J1941" t="str">
        <f t="shared" si="982"/>
        <v>-680.595041307263+155.239356818055i</v>
      </c>
      <c r="K1941" t="str">
        <f t="shared" si="989"/>
        <v>0.226055749909337-0.991065832793994i</v>
      </c>
      <c r="L1941" t="str">
        <f t="shared" si="990"/>
        <v>0.0462853204297152-0.172275439074024i</v>
      </c>
      <c r="M1941" t="str">
        <f t="shared" si="991"/>
        <v>0.272341070339052-1.16334127186802i</v>
      </c>
      <c r="N1941" t="str">
        <f t="shared" si="992"/>
        <v>-2.25392439963883i</v>
      </c>
      <c r="O1941" t="str">
        <f t="shared" si="993"/>
        <v>-0.631222247840592-0.775602007366581i</v>
      </c>
      <c r="P1941" t="str">
        <f t="shared" si="994"/>
        <v>1.63122224784059+0.775602007366581i</v>
      </c>
      <c r="Q1941" t="str">
        <f t="shared" si="995"/>
        <v>-1.63122224784059+1.47832239227225i</v>
      </c>
      <c r="R1941" t="str">
        <f t="shared" si="996"/>
        <v>-0.312462906455728-0.758647646188485i</v>
      </c>
      <c r="S1941" t="str">
        <f t="shared" si="997"/>
        <v>0.244081419219834i</v>
      </c>
      <c r="T1941" t="str">
        <f t="shared" si="998"/>
        <v>0.185171794169472-0.0762663896612683i</v>
      </c>
      <c r="U1941" t="str">
        <f t="shared" si="999"/>
        <v>0.0000500000000000002-0.000786400817712348i</v>
      </c>
      <c r="V1941" t="str">
        <f t="shared" si="1000"/>
        <v>0.00002-0.00880768915837828i</v>
      </c>
      <c r="W1941" t="str">
        <f t="shared" si="1001"/>
        <v>0.0000422720925455095-0.000722145927341634i</v>
      </c>
      <c r="X1941" t="str">
        <f t="shared" si="1002"/>
        <v>0.0000462053660705546-0.000721662039603344i</v>
      </c>
      <c r="Y1941" t="str">
        <f t="shared" si="1003"/>
        <v>0.009+0.908297268005881i</v>
      </c>
      <c r="Z1941" t="str">
        <f t="shared" si="1004"/>
        <v>-0.00953480690536192-0.000705966764671056i</v>
      </c>
      <c r="AA1941" t="str">
        <f t="shared" si="1005"/>
        <v>0.131776787308805-13.2207254593898i</v>
      </c>
      <c r="AB1941" t="str">
        <f t="shared" si="1006"/>
        <v>0.618918819845666-0.25491303410843i</v>
      </c>
      <c r="AC1941" t="str">
        <f t="shared" si="1007"/>
        <v>0.872006160534315-0.789437095614776i</v>
      </c>
      <c r="AD1941" t="str">
        <f t="shared" si="1008"/>
        <v>0.53551300351113+0.192476617303367i</v>
      </c>
      <c r="AE1941" t="str">
        <f t="shared" si="1009"/>
        <v>-0.00497013098899652-0.00221328176231287i</v>
      </c>
      <c r="AF1941" t="str">
        <f t="shared" si="1010"/>
        <v>-6.16580128862901-0.782449597362521i</v>
      </c>
      <c r="AG1941" t="str">
        <f t="shared" si="1011"/>
        <v>1.00946720028634-0.0255373133457188i</v>
      </c>
      <c r="AH1941" t="str">
        <f t="shared" si="1012"/>
        <v>0.0281844123113129+0.0180840810843857i</v>
      </c>
      <c r="AI1941">
        <f t="shared" si="1013"/>
        <v>-29.502413513295931</v>
      </c>
      <c r="AJ1941">
        <f t="shared" si="1014"/>
        <v>32.685616314548604</v>
      </c>
      <c r="AK1941"/>
      <c r="AL1941"/>
      <c r="AM1941"/>
      <c r="AN1941"/>
    </row>
    <row r="1942" spans="1:40" x14ac:dyDescent="0.35">
      <c r="A1942"/>
      <c r="B1942">
        <f t="shared" si="980"/>
        <v>180800</v>
      </c>
      <c r="C1942" s="237" t="str">
        <f t="shared" si="983"/>
        <v>-9.86562447148272E-07+0.00571574770845306i</v>
      </c>
      <c r="D1942" s="208" t="str">
        <f t="shared" si="984"/>
        <v>-2.51366876583122+0.0438207324314735i</v>
      </c>
      <c r="E1942" t="str">
        <f t="shared" si="985"/>
        <v>20500</v>
      </c>
      <c r="F1942" t="str">
        <f t="shared" si="986"/>
        <v>0.327868852459016</v>
      </c>
      <c r="G1942" t="str">
        <f t="shared" si="981"/>
        <v>0.327868852459016</v>
      </c>
      <c r="H1942" t="str">
        <f t="shared" si="987"/>
        <v>3.65234345518889+0.825889138803335i</v>
      </c>
      <c r="I1942" t="str">
        <f t="shared" si="988"/>
        <v>709.999939711293i</v>
      </c>
      <c r="J1942" t="str">
        <f t="shared" si="982"/>
        <v>-681.349644118358+155.325266810761i</v>
      </c>
      <c r="K1942" t="str">
        <f t="shared" si="989"/>
        <v>0.225817409865969-0.99057040111421i</v>
      </c>
      <c r="L1942" t="str">
        <f t="shared" si="990"/>
        <v>0.0462375765383263-0.17219297426423i</v>
      </c>
      <c r="M1942" t="str">
        <f t="shared" si="991"/>
        <v>0.272054986404295-1.16276337537844i</v>
      </c>
      <c r="N1942" t="str">
        <f t="shared" si="992"/>
        <v>-2.25517172913504i</v>
      </c>
      <c r="O1942" t="str">
        <f t="shared" si="993"/>
        <v>-0.632189187813374-0.774814062089652i</v>
      </c>
      <c r="P1942" t="str">
        <f t="shared" si="994"/>
        <v>1.63218918781337+0.774814062089652i</v>
      </c>
      <c r="Q1942" t="str">
        <f t="shared" si="995"/>
        <v>-1.63218918781337+1.48035766704539i</v>
      </c>
      <c r="R1942" t="str">
        <f t="shared" si="996"/>
        <v>-0.312437337604873-0.75808189364489i</v>
      </c>
      <c r="S1942" t="str">
        <f t="shared" si="997"/>
        <v>0.244216494714698i</v>
      </c>
      <c r="T1942" t="str">
        <f t="shared" si="998"/>
        <v>0.185136102772636-0.0763023514078548i</v>
      </c>
      <c r="U1942" t="str">
        <f t="shared" si="999"/>
        <v>0.0000499999999999999-0.000785965861507857i</v>
      </c>
      <c r="V1942" t="str">
        <f t="shared" si="1000"/>
        <v>0.00002-0.00880281764888801i</v>
      </c>
      <c r="W1942" t="str">
        <f t="shared" si="1001"/>
        <v>0.0000422720908961926-0.000721746736274146i</v>
      </c>
      <c r="X1942" t="str">
        <f t="shared" si="1002"/>
        <v>0.0000462010022919279-0.000721263139883041i</v>
      </c>
      <c r="Y1942" t="str">
        <f t="shared" si="1003"/>
        <v>0.009+0.908799922830455i</v>
      </c>
      <c r="Z1942" t="str">
        <f t="shared" si="1004"/>
        <v>-0.00952425902705071-0.000705412887114871i</v>
      </c>
      <c r="AA1942" t="str">
        <f t="shared" si="1005"/>
        <v>0.131630776411142-13.2134029508271i</v>
      </c>
      <c r="AB1942" t="str">
        <f t="shared" si="1006"/>
        <v>0.618799524802339-0.255033232769661i</v>
      </c>
      <c r="AC1942" t="str">
        <f t="shared" si="1007"/>
        <v>0.871804193738158-0.788900486815536i</v>
      </c>
      <c r="AD1942" t="str">
        <f t="shared" si="1008"/>
        <v>0.535781512925882+0.19229669323509i</v>
      </c>
      <c r="AE1942" t="str">
        <f t="shared" si="1009"/>
        <v>-0.00496727334545362-0.00220943070031213i</v>
      </c>
      <c r="AF1942" t="str">
        <f t="shared" si="1010"/>
        <v>-6.16601222102011-0.782068406371861i</v>
      </c>
      <c r="AG1942" t="str">
        <f t="shared" si="1011"/>
        <v>1.0094533368899-0.0255361491963191i</v>
      </c>
      <c r="AH1942" t="str">
        <f t="shared" si="1012"/>
        <v>0.0281729116535192+0.0180568543964117i</v>
      </c>
      <c r="AI1942">
        <f t="shared" si="1013"/>
        <v>-29.508739094686405</v>
      </c>
      <c r="AJ1942">
        <f t="shared" si="1014"/>
        <v>32.657014440397191</v>
      </c>
      <c r="AK1942"/>
      <c r="AL1942"/>
      <c r="AM1942"/>
      <c r="AN1942"/>
    </row>
    <row r="1943" spans="1:40" x14ac:dyDescent="0.35">
      <c r="A1943"/>
      <c r="B1943">
        <f t="shared" si="980"/>
        <v>180900</v>
      </c>
      <c r="C1943" s="237" t="str">
        <f t="shared" si="983"/>
        <v>-9.8547202179053E-07+0.00571258809133413i</v>
      </c>
      <c r="D1943" s="208" t="str">
        <f t="shared" si="984"/>
        <v>-2.51366875747129+0.0437965087002283i</v>
      </c>
      <c r="E1943" t="str">
        <f t="shared" si="985"/>
        <v>20500</v>
      </c>
      <c r="F1943" t="str">
        <f t="shared" si="986"/>
        <v>0.327868852459016</v>
      </c>
      <c r="G1943" t="str">
        <f t="shared" si="981"/>
        <v>0.327868852459016</v>
      </c>
      <c r="H1943" t="str">
        <f t="shared" si="987"/>
        <v>3.652554072519+0.825484066476359i</v>
      </c>
      <c r="I1943" t="str">
        <f t="shared" si="988"/>
        <v>710.392638792992i</v>
      </c>
      <c r="J1943" t="str">
        <f t="shared" si="982"/>
        <v>-682.104664413719+155.411176803465i</v>
      </c>
      <c r="K1943" t="str">
        <f t="shared" si="989"/>
        <v>0.225579440430624-0.990075435231724i</v>
      </c>
      <c r="L1943" t="str">
        <f t="shared" si="990"/>
        <v>0.0461899047095834-0.172110581286446i</v>
      </c>
      <c r="M1943" t="str">
        <f t="shared" si="991"/>
        <v>0.271769345140207-1.16218601651817i</v>
      </c>
      <c r="N1943" t="str">
        <f t="shared" si="992"/>
        <v>-2.25641905863124i</v>
      </c>
      <c r="O1943" t="str">
        <f t="shared" si="993"/>
        <v>-0.63315514420682-0.774024911333247i</v>
      </c>
      <c r="P1943" t="str">
        <f t="shared" si="994"/>
        <v>1.63315514420682+0.774024911333247i</v>
      </c>
      <c r="Q1943" t="str">
        <f t="shared" si="995"/>
        <v>-1.63315514420682+1.48239414729799i</v>
      </c>
      <c r="R1943" t="str">
        <f t="shared" si="996"/>
        <v>-0.312411748724177-0.757516677810756i</v>
      </c>
      <c r="S1943" t="str">
        <f t="shared" si="997"/>
        <v>0.244351570209563i</v>
      </c>
      <c r="T1943" t="str">
        <f t="shared" si="998"/>
        <v>0.18510038968299-0.0763383013526681i</v>
      </c>
      <c r="U1943" t="str">
        <f t="shared" si="999"/>
        <v>0.0000500000000000001-0.000785531386183643i</v>
      </c>
      <c r="V1943" t="str">
        <f t="shared" si="1000"/>
        <v>0.00002-0.00879795152525677i</v>
      </c>
      <c r="W1943" t="str">
        <f t="shared" si="1001"/>
        <v>0.0000422720892459637-0.000721347986670499i</v>
      </c>
      <c r="X1943" t="str">
        <f t="shared" si="1002"/>
        <v>0.0000461966457441496-0.000720864681264899i</v>
      </c>
      <c r="Y1943" t="str">
        <f t="shared" si="1003"/>
        <v>0.009+0.90930257765503i</v>
      </c>
      <c r="Z1943" t="str">
        <f t="shared" si="1004"/>
        <v>-0.0095137286504325-0.000704859893162245i</v>
      </c>
      <c r="AA1943" t="str">
        <f t="shared" si="1005"/>
        <v>0.131485008207343-13.206088554752i</v>
      </c>
      <c r="AB1943" t="str">
        <f t="shared" si="1006"/>
        <v>0.618680157252891-0.255153391984606i</v>
      </c>
      <c r="AC1943" t="str">
        <f t="shared" si="1007"/>
        <v>0.87160259695617-0.788364297706531i</v>
      </c>
      <c r="AD1943" t="str">
        <f t="shared" si="1008"/>
        <v>0.536049842742157+0.192116414532587i</v>
      </c>
      <c r="AE1943" t="str">
        <f t="shared" si="1009"/>
        <v>-0.00496441759153375-0.00220558347204192i</v>
      </c>
      <c r="AF1943" t="str">
        <f t="shared" si="1010"/>
        <v>-6.16622282999029-0.781687557776131i</v>
      </c>
      <c r="AG1943" t="str">
        <f t="shared" si="1011"/>
        <v>1.00943947182202-0.0255349777781135i</v>
      </c>
      <c r="AH1943" t="str">
        <f t="shared" si="1012"/>
        <v>0.028161412279902+0.0180296532545713i</v>
      </c>
      <c r="AI1943">
        <f t="shared" si="1013"/>
        <v>-29.515063257989567</v>
      </c>
      <c r="AJ1943">
        <f t="shared" si="1014"/>
        <v>32.628406546775871</v>
      </c>
      <c r="AK1943"/>
      <c r="AL1943"/>
      <c r="AM1943"/>
      <c r="AN1943"/>
    </row>
    <row r="1944" spans="1:40" x14ac:dyDescent="0.35">
      <c r="A1944"/>
      <c r="B1944">
        <f t="shared" si="980"/>
        <v>181000</v>
      </c>
      <c r="C1944" s="237" t="str">
        <f t="shared" si="983"/>
        <v>-9.84383403268237E-07+0.00570943196550448i</v>
      </c>
      <c r="D1944" s="208" t="str">
        <f t="shared" si="984"/>
        <v>-2.51366874912521+0.0437723117355344i</v>
      </c>
      <c r="E1944" t="str">
        <f t="shared" si="985"/>
        <v>20500</v>
      </c>
      <c r="F1944" t="str">
        <f t="shared" si="986"/>
        <v>0.327868852459016</v>
      </c>
      <c r="G1944" t="str">
        <f t="shared" si="981"/>
        <v>0.327868852459016</v>
      </c>
      <c r="H1944" t="str">
        <f t="shared" si="987"/>
        <v>3.65276436706125+0.825079362901365i</v>
      </c>
      <c r="I1944" t="str">
        <f t="shared" si="988"/>
        <v>710.785337874691i</v>
      </c>
      <c r="J1944" t="str">
        <f t="shared" si="982"/>
        <v>-682.860102193347+155.49708679617i</v>
      </c>
      <c r="K1944" t="str">
        <f t="shared" si="989"/>
        <v>0.225341840848445-0.989580934541317i</v>
      </c>
      <c r="L1944" t="str">
        <f t="shared" si="990"/>
        <v>0.0461423048022704-0.172028260059489i</v>
      </c>
      <c r="M1944" t="str">
        <f t="shared" si="991"/>
        <v>0.271484145650715-1.16160919460081i</v>
      </c>
      <c r="N1944" t="str">
        <f t="shared" si="992"/>
        <v>-2.25766638812744i</v>
      </c>
      <c r="O1944" t="str">
        <f t="shared" si="993"/>
        <v>-0.634120115518073-0.773234556325146i</v>
      </c>
      <c r="P1944" t="str">
        <f t="shared" si="994"/>
        <v>1.63412011551807+0.773234556325146i</v>
      </c>
      <c r="Q1944" t="str">
        <f t="shared" si="995"/>
        <v>-1.63412011551807+1.48443183180229i</v>
      </c>
      <c r="R1944" t="str">
        <f t="shared" si="996"/>
        <v>-0.312386139802364-0.756951997784729i</v>
      </c>
      <c r="S1944" t="str">
        <f t="shared" si="997"/>
        <v>0.244486645704427i</v>
      </c>
      <c r="T1944" t="str">
        <f t="shared" si="998"/>
        <v>0.185064654897653-0.0763742394848342i</v>
      </c>
      <c r="U1944" t="str">
        <f t="shared" si="999"/>
        <v>0.0000499999999999998-0.000785097390942654i</v>
      </c>
      <c r="V1944" t="str">
        <f t="shared" si="1000"/>
        <v>0.00002-0.00879309077855772i</v>
      </c>
      <c r="W1944" t="str">
        <f t="shared" si="1001"/>
        <v>0.0000422720875948222-0.000720949677798972i</v>
      </c>
      <c r="X1944" t="str">
        <f t="shared" si="1002"/>
        <v>0.0000461922964112429-0.00072046666301789i</v>
      </c>
      <c r="Y1944" t="str">
        <f t="shared" si="1003"/>
        <v>0.009+0.909805232479604i</v>
      </c>
      <c r="Z1944" t="str">
        <f t="shared" si="1004"/>
        <v>-0.00950321573680093-0.000704307780748223i</v>
      </c>
      <c r="AA1944" t="str">
        <f t="shared" si="1005"/>
        <v>0.131339482159505-13.1987822576813i</v>
      </c>
      <c r="AB1944" t="str">
        <f t="shared" si="1006"/>
        <v>0.618560717187695-0.25527351171692i</v>
      </c>
      <c r="AC1944" t="str">
        <f t="shared" si="1007"/>
        <v>0.871401369490383-0.787828527739824i</v>
      </c>
      <c r="AD1944" t="str">
        <f t="shared" si="1008"/>
        <v>0.536317992504047+0.191935781344634i</v>
      </c>
      <c r="AE1944" t="str">
        <f t="shared" si="1009"/>
        <v>-0.00496156372208895-0.00220174007280538i</v>
      </c>
      <c r="AF1944" t="str">
        <f t="shared" si="1010"/>
        <v>-6.16643311618646-0.781307051165831i</v>
      </c>
      <c r="AG1944" t="str">
        <f t="shared" si="1011"/>
        <v>1.00942560509246-0.0255337990812649i</v>
      </c>
      <c r="AH1944" t="str">
        <f t="shared" si="1012"/>
        <v>0.0281499141791081+0.0180024776270642i</v>
      </c>
      <c r="AI1944">
        <f t="shared" si="1013"/>
        <v>-29.521386007059334</v>
      </c>
      <c r="AJ1944">
        <f t="shared" si="1014"/>
        <v>32.599792637522285</v>
      </c>
      <c r="AK1944"/>
      <c r="AL1944"/>
      <c r="AM1944"/>
      <c r="AN1944"/>
    </row>
    <row r="1945" spans="1:40" x14ac:dyDescent="0.35">
      <c r="A1945"/>
      <c r="B1945">
        <f t="shared" si="980"/>
        <v>181100</v>
      </c>
      <c r="C1945" s="237" t="str">
        <f t="shared" si="983"/>
        <v>-9.83296587591727E-07+0.00570627932518072i</v>
      </c>
      <c r="D1945" s="208" t="str">
        <f t="shared" si="984"/>
        <v>-2.51366874079297+0.0437481414930522i</v>
      </c>
      <c r="E1945" t="str">
        <f t="shared" si="985"/>
        <v>20500</v>
      </c>
      <c r="F1945" t="str">
        <f t="shared" si="986"/>
        <v>0.327868852459016</v>
      </c>
      <c r="G1945" t="str">
        <f t="shared" si="981"/>
        <v>0.327868852459016</v>
      </c>
      <c r="H1945" t="str">
        <f t="shared" si="987"/>
        <v>3.65297433946103+0.824675027625059i</v>
      </c>
      <c r="I1945" t="str">
        <f t="shared" si="988"/>
        <v>711.178036956389i</v>
      </c>
      <c r="J1945" t="str">
        <f t="shared" si="982"/>
        <v>-683.615957457241+155.582996788876i</v>
      </c>
      <c r="K1945" t="str">
        <f t="shared" si="989"/>
        <v>0.225104610366461-0.989086898438697i</v>
      </c>
      <c r="L1945" t="str">
        <f t="shared" si="990"/>
        <v>0.046094776675508-0.17194601050227i</v>
      </c>
      <c r="M1945" t="str">
        <f t="shared" si="991"/>
        <v>0.271199387041969-1.16103290894097i</v>
      </c>
      <c r="N1945" t="str">
        <f t="shared" si="992"/>
        <v>-2.25891371762365i</v>
      </c>
      <c r="O1945" t="str">
        <f t="shared" si="993"/>
        <v>-0.63508410024581-0.772442998295001i</v>
      </c>
      <c r="P1945" t="str">
        <f t="shared" si="994"/>
        <v>1.63508410024581+0.772442998295001i</v>
      </c>
      <c r="Q1945" t="str">
        <f t="shared" si="995"/>
        <v>-1.63508410024581+1.48647071932865i</v>
      </c>
      <c r="R1945" t="str">
        <f t="shared" si="996"/>
        <v>-0.312360510828162-0.756387852667441i</v>
      </c>
      <c r="S1945" t="str">
        <f t="shared" si="997"/>
        <v>0.24462172119929i</v>
      </c>
      <c r="T1945" t="str">
        <f t="shared" si="998"/>
        <v>0.185028898413744-0.0764101657934745i</v>
      </c>
      <c r="U1945" t="str">
        <f t="shared" si="999"/>
        <v>0.00005-0.000784663874989624i</v>
      </c>
      <c r="V1945" t="str">
        <f t="shared" si="1000"/>
        <v>0.00002-0.00878823539988381i</v>
      </c>
      <c r="W1945" t="str">
        <f t="shared" si="1001"/>
        <v>0.0000422720859427688-0.000720551808929486i</v>
      </c>
      <c r="X1945" t="str">
        <f t="shared" si="1002"/>
        <v>0.0000461879542772762-0.000720069084412619i</v>
      </c>
      <c r="Y1945" t="str">
        <f t="shared" si="1003"/>
        <v>0.009+0.910307887304178i</v>
      </c>
      <c r="Z1945" t="str">
        <f t="shared" si="1004"/>
        <v>-0.00949272024755688-0.000703756547814085i</v>
      </c>
      <c r="AA1945" t="str">
        <f t="shared" si="1005"/>
        <v>0.131194197731213-13.1914840461614i</v>
      </c>
      <c r="AB1945" t="str">
        <f t="shared" si="1006"/>
        <v>0.618441204597119-0.255393591930242i</v>
      </c>
      <c r="AC1945" t="str">
        <f t="shared" si="1007"/>
        <v>0.871200510644584-0.787293176368279i</v>
      </c>
      <c r="AD1945" t="str">
        <f t="shared" si="1008"/>
        <v>0.536585961755696+0.19175479382057i</v>
      </c>
      <c r="AE1945" t="str">
        <f t="shared" si="1009"/>
        <v>-0.0049587117319871-0.0021979004979173i</v>
      </c>
      <c r="AF1945" t="str">
        <f t="shared" si="1010"/>
        <v>-6.166643080254-0.780926886132007i</v>
      </c>
      <c r="AG1945" t="str">
        <f t="shared" si="1011"/>
        <v>1.00941173671098-0.0255326130959601i</v>
      </c>
      <c r="AH1945" t="str">
        <f t="shared" si="1012"/>
        <v>0.0281384173398245+0.0179753274821701i</v>
      </c>
      <c r="AI1945">
        <f t="shared" si="1013"/>
        <v>-29.52770734574484</v>
      </c>
      <c r="AJ1945">
        <f t="shared" si="1014"/>
        <v>32.571172716464744</v>
      </c>
      <c r="AK1945"/>
      <c r="AL1945"/>
      <c r="AM1945"/>
      <c r="AN1945"/>
    </row>
    <row r="1946" spans="1:40" x14ac:dyDescent="0.35">
      <c r="A1946"/>
      <c r="B1946">
        <f t="shared" si="980"/>
        <v>181200</v>
      </c>
      <c r="C1946" s="237" t="str">
        <f t="shared" si="983"/>
        <v>-9.82211570782289E-07+0.00570313016459211i</v>
      </c>
      <c r="D1946" s="208" t="str">
        <f t="shared" si="984"/>
        <v>-2.5136687324745+0.0437239979285395i</v>
      </c>
      <c r="E1946" t="str">
        <f t="shared" si="985"/>
        <v>20500</v>
      </c>
      <c r="F1946" t="str">
        <f t="shared" si="986"/>
        <v>0.327868852459016</v>
      </c>
      <c r="G1946" t="str">
        <f t="shared" si="981"/>
        <v>0.327868852459016</v>
      </c>
      <c r="H1946" t="str">
        <f t="shared" si="987"/>
        <v>3.65318399036206+0.824271060194724i</v>
      </c>
      <c r="I1946" t="str">
        <f t="shared" si="988"/>
        <v>711.570736038088i</v>
      </c>
      <c r="J1946" t="str">
        <f t="shared" si="982"/>
        <v>-684.372230205401+155.668906781581i</v>
      </c>
      <c r="K1946" t="str">
        <f t="shared" si="989"/>
        <v>0.224867748233574-0.988593326320493i</v>
      </c>
      <c r="L1946" t="str">
        <f t="shared" si="990"/>
        <v>0.0460473201887508-0.171863832533785i</v>
      </c>
      <c r="M1946" t="str">
        <f t="shared" si="991"/>
        <v>0.270915068422325-1.16045715885428i</v>
      </c>
      <c r="N1946" t="str">
        <f t="shared" si="992"/>
        <v>-2.26016104711985i</v>
      </c>
      <c r="O1946" t="str">
        <f t="shared" si="993"/>
        <v>-0.636047096890217-0.771650238474353i</v>
      </c>
      <c r="P1946" t="str">
        <f t="shared" si="994"/>
        <v>1.63604709689022+0.771650238474353i</v>
      </c>
      <c r="Q1946" t="str">
        <f t="shared" si="995"/>
        <v>-1.63604709689022+1.4885108086455i</v>
      </c>
      <c r="R1946" t="str">
        <f t="shared" si="996"/>
        <v>-0.312334861790283-0.755824241561526i</v>
      </c>
      <c r="S1946" t="str">
        <f t="shared" si="997"/>
        <v>0.244756796694154i</v>
      </c>
      <c r="T1946" t="str">
        <f t="shared" si="998"/>
        <v>0.184993120228388-0.076446080267701i</v>
      </c>
      <c r="U1946" t="str">
        <f t="shared" si="999"/>
        <v>0.0000500000000000002-0.000784230837531023i</v>
      </c>
      <c r="V1946" t="str">
        <f t="shared" si="1000"/>
        <v>0.00002-0.00878338538034743i</v>
      </c>
      <c r="W1946" t="str">
        <f t="shared" si="1001"/>
        <v>0.0000422720842898031-0.000720154379333553i</v>
      </c>
      <c r="X1946" t="str">
        <f t="shared" si="1002"/>
        <v>0.0000461836193263603-0.000719671944721282i</v>
      </c>
      <c r="Y1946" t="str">
        <f t="shared" si="1003"/>
        <v>0.009+0.910810542128753i</v>
      </c>
      <c r="Z1946" t="str">
        <f t="shared" si="1004"/>
        <v>-0.00948224214420752-0.000703206192307289i</v>
      </c>
      <c r="AA1946" t="str">
        <f t="shared" si="1005"/>
        <v>0.131049154387536-13.1841939067688i</v>
      </c>
      <c r="AB1946" t="str">
        <f t="shared" si="1006"/>
        <v>0.618321619471554-0.25551363258818i</v>
      </c>
      <c r="AC1946" t="str">
        <f t="shared" si="1007"/>
        <v>0.871000019724323-0.7867582430456i</v>
      </c>
      <c r="AD1946" t="str">
        <f t="shared" si="1008"/>
        <v>0.5368537500413+0.191573452110331i</v>
      </c>
      <c r="AE1946" t="str">
        <f t="shared" si="1009"/>
        <v>-0.00495586161611179-0.00219406474270433i</v>
      </c>
      <c r="AF1946" t="str">
        <f t="shared" si="1010"/>
        <v>-6.16685272283656-0.780547062266184i</v>
      </c>
      <c r="AG1946" t="str">
        <f t="shared" si="1011"/>
        <v>1.00939786668734-0.0255314198124103i</v>
      </c>
      <c r="AH1946" t="str">
        <f t="shared" si="1012"/>
        <v>0.0281269217507764+0.0179482027882483i</v>
      </c>
      <c r="AI1946">
        <f t="shared" si="1013"/>
        <v>-29.5340272778909</v>
      </c>
      <c r="AJ1946">
        <f t="shared" si="1014"/>
        <v>32.542546787423667</v>
      </c>
      <c r="AK1946"/>
      <c r="AL1946"/>
      <c r="AM1946"/>
      <c r="AN1946"/>
    </row>
    <row r="1947" spans="1:40" x14ac:dyDescent="0.35">
      <c r="A1947"/>
      <c r="B1947">
        <f t="shared" si="980"/>
        <v>181300</v>
      </c>
      <c r="C1947" s="237" t="str">
        <f t="shared" si="983"/>
        <v>-9.81128348872201E-07+0.00569998447798068i</v>
      </c>
      <c r="D1947" s="208" t="str">
        <f t="shared" si="984"/>
        <v>-2.5136687241698+0.0436998809978519i</v>
      </c>
      <c r="E1947" t="str">
        <f t="shared" si="985"/>
        <v>20500</v>
      </c>
      <c r="F1947" t="str">
        <f t="shared" si="986"/>
        <v>0.327868852459016</v>
      </c>
      <c r="G1947" t="str">
        <f t="shared" si="981"/>
        <v>0.327868852459016</v>
      </c>
      <c r="H1947" t="str">
        <f t="shared" si="987"/>
        <v>3.65339332040662+0.8238674601583i</v>
      </c>
      <c r="I1947" t="str">
        <f t="shared" si="988"/>
        <v>711.963435119787i</v>
      </c>
      <c r="J1947" t="str">
        <f t="shared" si="982"/>
        <v>-685.128920437827+155.754816774285i</v>
      </c>
      <c r="K1947" t="str">
        <f t="shared" si="989"/>
        <v>0.224631253700568-0.988100217584247i</v>
      </c>
      <c r="L1947" t="str">
        <f t="shared" si="990"/>
        <v>0.0459999352017883-0.171781726073121i</v>
      </c>
      <c r="M1947" t="str">
        <f t="shared" si="991"/>
        <v>0.270631188902356-1.15988194365737i</v>
      </c>
      <c r="N1947" t="str">
        <f t="shared" si="992"/>
        <v>-2.26140837661605i</v>
      </c>
      <c r="O1947" t="str">
        <f t="shared" si="993"/>
        <v>-0.637009103953044-0.770856278096598i</v>
      </c>
      <c r="P1947" t="str">
        <f t="shared" si="994"/>
        <v>1.63700910395304+0.770856278096598i</v>
      </c>
      <c r="Q1947" t="str">
        <f t="shared" si="995"/>
        <v>-1.63700910395304+1.49055209851945i</v>
      </c>
      <c r="R1947" t="str">
        <f t="shared" si="996"/>
        <v>-0.312309192677427-0.755261163571586i</v>
      </c>
      <c r="S1947" t="str">
        <f t="shared" si="997"/>
        <v>0.244891872189019i</v>
      </c>
      <c r="T1947" t="str">
        <f t="shared" si="998"/>
        <v>0.184957320338703-0.0764819828966162i</v>
      </c>
      <c r="U1947" t="str">
        <f t="shared" si="999"/>
        <v>0.0000499999999999999-0.000783798277775072i</v>
      </c>
      <c r="V1947" t="str">
        <f t="shared" si="1000"/>
        <v>0.00002-0.00877854071108082i</v>
      </c>
      <c r="W1947" t="str">
        <f t="shared" si="1001"/>
        <v>0.0000422720826359248-0.000719757388284296i</v>
      </c>
      <c r="X1947" t="str">
        <f t="shared" si="1002"/>
        <v>0.0000461792915426501-0.000719275243217683i</v>
      </c>
      <c r="Y1947" t="str">
        <f t="shared" si="1003"/>
        <v>0.009+0.911313196953327i</v>
      </c>
      <c r="Z1947" t="str">
        <f t="shared" si="1004"/>
        <v>-0.00947178138836641-0.000702656712181475i</v>
      </c>
      <c r="AA1947" t="str">
        <f t="shared" si="1005"/>
        <v>0.130904351595028-13.1769118261096i</v>
      </c>
      <c r="AB1947" t="str">
        <f t="shared" si="1006"/>
        <v>0.618201961801368-0.25563363365431i</v>
      </c>
      <c r="AC1947" t="str">
        <f t="shared" si="1007"/>
        <v>0.870799896036916-0.786223727226265i</v>
      </c>
      <c r="AD1947" t="str">
        <f t="shared" si="1008"/>
        <v>0.537121356905097+0.191391756364403i</v>
      </c>
      <c r="AE1947" t="str">
        <f t="shared" si="1009"/>
        <v>-0.00495301336936217-0.0021902328025045i</v>
      </c>
      <c r="AF1947" t="str">
        <f t="shared" si="1010"/>
        <v>-6.16706204457642-0.780167579160448i</v>
      </c>
      <c r="AG1947" t="str">
        <f t="shared" si="1011"/>
        <v>1.00938399503134-0.0255302192208505i</v>
      </c>
      <c r="AH1947" t="str">
        <f t="shared" si="1012"/>
        <v>0.0281154274007276+0.0179211035137359i</v>
      </c>
      <c r="AI1947">
        <f t="shared" si="1013"/>
        <v>-29.540345807338134</v>
      </c>
      <c r="AJ1947">
        <f t="shared" si="1014"/>
        <v>32.513914854208956</v>
      </c>
      <c r="AK1947"/>
      <c r="AL1947"/>
      <c r="AM1947"/>
      <c r="AN1947"/>
    </row>
    <row r="1948" spans="1:40" x14ac:dyDescent="0.35">
      <c r="A1948"/>
      <c r="B1948">
        <f t="shared" si="980"/>
        <v>181400</v>
      </c>
      <c r="C1948" s="237" t="str">
        <f t="shared" si="983"/>
        <v>-9.80046917904671E-07+0.00569684225960114i</v>
      </c>
      <c r="D1948" s="208" t="str">
        <f t="shared" si="984"/>
        <v>-2.51366871587883+0.0436757906569421i</v>
      </c>
      <c r="E1948" t="str">
        <f t="shared" si="985"/>
        <v>20500</v>
      </c>
      <c r="F1948" t="str">
        <f t="shared" si="986"/>
        <v>0.327868852459016</v>
      </c>
      <c r="G1948" t="str">
        <f t="shared" si="981"/>
        <v>0.327868852459016</v>
      </c>
      <c r="H1948" t="str">
        <f t="shared" si="987"/>
        <v>3.65360233023533+0.823464227064321i</v>
      </c>
      <c r="I1948" t="str">
        <f t="shared" si="988"/>
        <v>712.356134201485i</v>
      </c>
      <c r="J1948" t="str">
        <f t="shared" si="982"/>
        <v>-685.886028154519+155.84072676699i</v>
      </c>
      <c r="K1948" t="str">
        <f t="shared" si="989"/>
        <v>0.224395126020093-0.987607571628415i</v>
      </c>
      <c r="L1948" t="str">
        <f t="shared" si="990"/>
        <v>0.0459526215747427-0.171699691039454i</v>
      </c>
      <c r="M1948" t="str">
        <f t="shared" si="991"/>
        <v>0.270347747594836-1.15930726266787i</v>
      </c>
      <c r="N1948" t="str">
        <f t="shared" si="992"/>
        <v>-2.26265570611225i</v>
      </c>
      <c r="O1948" t="str">
        <f t="shared" si="993"/>
        <v>-0.637970119937569-0.770061118397003i</v>
      </c>
      <c r="P1948" t="str">
        <f t="shared" si="994"/>
        <v>1.63797011993757+0.770061118397003i</v>
      </c>
      <c r="Q1948" t="str">
        <f t="shared" si="995"/>
        <v>-1.63797011993757+1.49259458771525i</v>
      </c>
      <c r="R1948" t="str">
        <f t="shared" si="996"/>
        <v>-0.312283503478287-0.754698617804192i</v>
      </c>
      <c r="S1948" t="str">
        <f t="shared" si="997"/>
        <v>0.245026947683883i</v>
      </c>
      <c r="T1948" t="str">
        <f t="shared" si="998"/>
        <v>0.184921498741807-0.0765178736693139i</v>
      </c>
      <c r="U1948" t="str">
        <f t="shared" si="999"/>
        <v>0.0000500000000000001-0.000783366194931759i</v>
      </c>
      <c r="V1948" t="str">
        <f t="shared" si="1000"/>
        <v>0.00002-0.00877370138323566i</v>
      </c>
      <c r="W1948" t="str">
        <f t="shared" si="1001"/>
        <v>0.0000422720809811344-0.000719360835056457i</v>
      </c>
      <c r="X1948" t="str">
        <f t="shared" si="1002"/>
        <v>0.0000461749709103455-0.000718878979177244i</v>
      </c>
      <c r="Y1948" t="str">
        <f t="shared" si="1003"/>
        <v>0.009+0.911815851777901i</v>
      </c>
      <c r="Z1948" t="str">
        <f t="shared" si="1004"/>
        <v>-0.00946133794175316-0.000702108105396455i</v>
      </c>
      <c r="AA1948" t="str">
        <f t="shared" si="1005"/>
        <v>0.130759788821715-13.1696377908193i</v>
      </c>
      <c r="AB1948" t="str">
        <f t="shared" si="1006"/>
        <v>0.618082231576928-0.255753595092179i</v>
      </c>
      <c r="AC1948" t="str">
        <f t="shared" si="1007"/>
        <v>0.870600138891432-0.785689628365549i</v>
      </c>
      <c r="AD1948" t="str">
        <f t="shared" si="1008"/>
        <v>0.537388781891377+0.191209706733841i</v>
      </c>
      <c r="AE1948" t="str">
        <f t="shared" si="1009"/>
        <v>-0.00495016698665308-0.00218640467266745i</v>
      </c>
      <c r="AF1948" t="str">
        <f t="shared" si="1010"/>
        <v>-6.16727104611416-0.779788436407379i</v>
      </c>
      <c r="AG1948" t="str">
        <f t="shared" si="1011"/>
        <v>1.00937012175274-0.0255290113115388i</v>
      </c>
      <c r="AH1948" t="str">
        <f t="shared" si="1012"/>
        <v>0.0281039342784817+0.0178940296271489i</v>
      </c>
      <c r="AI1948">
        <f t="shared" si="1013"/>
        <v>-29.546662937922523</v>
      </c>
      <c r="AJ1948">
        <f t="shared" si="1014"/>
        <v>32.485276920620635</v>
      </c>
      <c r="AK1948"/>
      <c r="AL1948"/>
      <c r="AM1948"/>
      <c r="AN1948"/>
    </row>
    <row r="1949" spans="1:40" x14ac:dyDescent="0.35">
      <c r="A1949"/>
      <c r="B1949">
        <f t="shared" si="980"/>
        <v>181500</v>
      </c>
      <c r="C1949" s="237" t="str">
        <f t="shared" si="983"/>
        <v>-9.7896727393379E-07+0.00569370350372084i</v>
      </c>
      <c r="D1949" s="208" t="str">
        <f t="shared" si="984"/>
        <v>-2.51366870760156+0.0436517268618598i</v>
      </c>
      <c r="E1949" t="str">
        <f t="shared" si="985"/>
        <v>20500</v>
      </c>
      <c r="F1949" t="str">
        <f t="shared" si="986"/>
        <v>0.327868852459016</v>
      </c>
      <c r="G1949" t="str">
        <f t="shared" si="981"/>
        <v>0.327868852459016</v>
      </c>
      <c r="H1949" t="str">
        <f t="shared" si="987"/>
        <v>3.65381102048728+0.823061360461941i</v>
      </c>
      <c r="I1949" t="str">
        <f t="shared" si="988"/>
        <v>712.748833283184i</v>
      </c>
      <c r="J1949" t="str">
        <f t="shared" si="982"/>
        <v>-686.643553355477+155.926636759696i</v>
      </c>
      <c r="K1949" t="str">
        <f t="shared" si="989"/>
        <v>0.224159364446665-0.987115387852375i</v>
      </c>
      <c r="L1949" t="str">
        <f t="shared" si="990"/>
        <v>0.0459053791680679-0.17161772735205i</v>
      </c>
      <c r="M1949" t="str">
        <f t="shared" si="991"/>
        <v>0.270064743614733-1.15873311520442i</v>
      </c>
      <c r="N1949" t="str">
        <f t="shared" si="992"/>
        <v>-2.26390303560846i</v>
      </c>
      <c r="O1949" t="str">
        <f t="shared" si="993"/>
        <v>-0.638930143348623-0.769264760612696i</v>
      </c>
      <c r="P1949" t="str">
        <f t="shared" si="994"/>
        <v>1.63893014334862+0.769264760612696i</v>
      </c>
      <c r="Q1949" t="str">
        <f t="shared" si="995"/>
        <v>-1.63893014334862+1.49463827499576i</v>
      </c>
      <c r="R1949" t="str">
        <f t="shared" si="996"/>
        <v>-0.312257794181541-0.754136603367889i</v>
      </c>
      <c r="S1949" t="str">
        <f t="shared" si="997"/>
        <v>0.245162023178748i</v>
      </c>
      <c r="T1949" t="str">
        <f t="shared" si="998"/>
        <v>0.184885655434821-0.0765537525748797i</v>
      </c>
      <c r="U1949" t="str">
        <f t="shared" si="999"/>
        <v>0.0000499999999999998-0.000782934588212785i</v>
      </c>
      <c r="V1949" t="str">
        <f t="shared" si="1000"/>
        <v>0.00002-0.00876886738798325i</v>
      </c>
      <c r="W1949" t="str">
        <f t="shared" si="1001"/>
        <v>0.0000422720793254314-0.000718964718926354i</v>
      </c>
      <c r="X1949" t="str">
        <f t="shared" si="1002"/>
        <v>0.000046170657413688-0.000718483151876961i</v>
      </c>
      <c r="Y1949" t="str">
        <f t="shared" si="1003"/>
        <v>0.009+0.912318506602476i</v>
      </c>
      <c r="Z1949" t="str">
        <f t="shared" si="1004"/>
        <v>-0.00945091176619266-0.000701560369918147i</v>
      </c>
      <c r="AA1949" t="str">
        <f t="shared" si="1005"/>
        <v>0.130615465537094-13.1623717875634i</v>
      </c>
      <c r="AB1949" t="str">
        <f t="shared" si="1006"/>
        <v>0.617962428788612-0.255873516865307i</v>
      </c>
      <c r="AC1949" t="str">
        <f t="shared" si="1007"/>
        <v>0.870400747598686-0.785155945919547i</v>
      </c>
      <c r="AD1949" t="str">
        <f t="shared" si="1008"/>
        <v>0.537656024544482+0.191027303370287i</v>
      </c>
      <c r="AE1949" t="str">
        <f t="shared" si="1009"/>
        <v>-0.00494732246291491-0.00218258034855446i</v>
      </c>
      <c r="AF1949" t="str">
        <f t="shared" si="1010"/>
        <v>-6.16747972808884-0.779409633600081i</v>
      </c>
      <c r="AG1949" t="str">
        <f t="shared" si="1011"/>
        <v>1.00935624686134-0.0255277960747584i</v>
      </c>
      <c r="AH1949" t="str">
        <f t="shared" si="1012"/>
        <v>0.0280924423728802+0.0178669810970823i</v>
      </c>
      <c r="AI1949">
        <f t="shared" si="1013"/>
        <v>-29.552978673475732</v>
      </c>
      <c r="AJ1949">
        <f t="shared" si="1014"/>
        <v>32.456632990451048</v>
      </c>
      <c r="AK1949"/>
      <c r="AL1949"/>
      <c r="AM1949"/>
      <c r="AN1949"/>
    </row>
    <row r="1950" spans="1:40" x14ac:dyDescent="0.35">
      <c r="A1950"/>
      <c r="B1950">
        <f t="shared" si="980"/>
        <v>181600</v>
      </c>
      <c r="C1950" s="237" t="str">
        <f t="shared" si="983"/>
        <v>-9.7788941302456E-07+0.00569056820461988i</v>
      </c>
      <c r="D1950" s="208" t="str">
        <f t="shared" si="984"/>
        <v>-2.51366869933796+0.0436276895687524i</v>
      </c>
      <c r="E1950" t="str">
        <f t="shared" si="985"/>
        <v>20500</v>
      </c>
      <c r="F1950" t="str">
        <f t="shared" si="986"/>
        <v>0.327868852459016</v>
      </c>
      <c r="G1950" t="str">
        <f t="shared" si="981"/>
        <v>0.327868852459016</v>
      </c>
      <c r="H1950" t="str">
        <f t="shared" si="987"/>
        <v>3.6540193918+0.822658859900923i</v>
      </c>
      <c r="I1950" t="str">
        <f t="shared" si="988"/>
        <v>713.141532364883i</v>
      </c>
      <c r="J1950" t="str">
        <f t="shared" si="982"/>
        <v>-687.401496040702+156.012546752401i</v>
      </c>
      <c r="K1950" t="str">
        <f t="shared" si="989"/>
        <v>0.223923968236653-0.986623665656412i</v>
      </c>
      <c r="L1950" t="str">
        <f t="shared" si="990"/>
        <v>0.04585820784255-0.171535834930264i</v>
      </c>
      <c r="M1950" t="str">
        <f t="shared" si="991"/>
        <v>0.269782176079203-1.15815950058668i</v>
      </c>
      <c r="N1950" t="str">
        <f t="shared" si="992"/>
        <v>-2.26515036510466i</v>
      </c>
      <c r="O1950" t="str">
        <f t="shared" si="993"/>
        <v>-0.639889172692556-0.768467205982686i</v>
      </c>
      <c r="P1950" t="str">
        <f t="shared" si="994"/>
        <v>1.63988917269256+0.768467205982686i</v>
      </c>
      <c r="Q1950" t="str">
        <f t="shared" si="995"/>
        <v>-1.63988917269256+1.49668315912197i</v>
      </c>
      <c r="R1950" t="str">
        <f t="shared" si="996"/>
        <v>-0.312232064775862-0.75357511937319i</v>
      </c>
      <c r="S1950" t="str">
        <f t="shared" si="997"/>
        <v>0.245297098673612i</v>
      </c>
      <c r="T1950" t="str">
        <f t="shared" si="998"/>
        <v>0.184849790414864-0.0765896196023902i</v>
      </c>
      <c r="U1950" t="str">
        <f t="shared" si="999"/>
        <v>0.00005-0.000782503456831613i</v>
      </c>
      <c r="V1950" t="str">
        <f t="shared" si="1000"/>
        <v>0.00002-0.00876403871651408i</v>
      </c>
      <c r="W1950" t="str">
        <f t="shared" si="1001"/>
        <v>0.0000422720776688166-0.000718569039171915i</v>
      </c>
      <c r="X1950" t="str">
        <f t="shared" si="1002"/>
        <v>0.0000461663510369639-0.000718087760595432i</v>
      </c>
      <c r="Y1950" t="str">
        <f t="shared" si="1003"/>
        <v>0.009+0.91282116142705i</v>
      </c>
      <c r="Z1950" t="str">
        <f t="shared" si="1004"/>
        <v>-0.00944050282361514-0.000701013503718598i</v>
      </c>
      <c r="AA1950" t="str">
        <f t="shared" si="1005"/>
        <v>0.130471381212128-13.1551138030364i</v>
      </c>
      <c r="AB1950" t="str">
        <f t="shared" si="1006"/>
        <v>0.617842553426788-0.255993398937184i</v>
      </c>
      <c r="AC1950" t="str">
        <f t="shared" si="1007"/>
        <v>0.870201721471234-0.784622679345153i</v>
      </c>
      <c r="AD1950" t="str">
        <f t="shared" si="1008"/>
        <v>0.537923084408797+0.190844546425947i</v>
      </c>
      <c r="AE1950" t="str">
        <f t="shared" si="1009"/>
        <v>-0.00494447979309338-0.00217875982553823i</v>
      </c>
      <c r="AF1950" t="str">
        <f t="shared" si="1010"/>
        <v>-6.16768809113796-0.779031170332171i</v>
      </c>
      <c r="AG1950" t="str">
        <f t="shared" si="1011"/>
        <v>1.00934237036693-0.0255265735008149i</v>
      </c>
      <c r="AH1950" t="str">
        <f t="shared" si="1012"/>
        <v>0.0280809516728025+0.0178399578922085i</v>
      </c>
      <c r="AI1950">
        <f t="shared" si="1013"/>
        <v>-29.559293017825333</v>
      </c>
      <c r="AJ1950">
        <f t="shared" si="1014"/>
        <v>32.4279830674827</v>
      </c>
      <c r="AK1950"/>
      <c r="AL1950"/>
      <c r="AM1950"/>
      <c r="AN1950"/>
    </row>
    <row r="1951" spans="1:40" x14ac:dyDescent="0.35">
      <c r="A1951"/>
      <c r="B1951">
        <f t="shared" si="980"/>
        <v>181700</v>
      </c>
      <c r="C1951" s="237" t="str">
        <f t="shared" si="983"/>
        <v>-9.76813331252756E-07+0.00568743635659083i</v>
      </c>
      <c r="D1951" s="208" t="str">
        <f t="shared" si="984"/>
        <v>-2.51366869108799+0.043603678733863i</v>
      </c>
      <c r="E1951" t="str">
        <f t="shared" si="985"/>
        <v>20500</v>
      </c>
      <c r="F1951" t="str">
        <f t="shared" si="986"/>
        <v>0.327868852459016</v>
      </c>
      <c r="G1951" t="str">
        <f t="shared" si="981"/>
        <v>0.327868852459016</v>
      </c>
      <c r="H1951" t="str">
        <f t="shared" si="987"/>
        <v>3.65422744480946+0.822256724931644i</v>
      </c>
      <c r="I1951" t="str">
        <f t="shared" si="988"/>
        <v>713.534231446582i</v>
      </c>
      <c r="J1951" t="str">
        <f t="shared" si="982"/>
        <v>-688.159856210192+156.098456745105i</v>
      </c>
      <c r="K1951" t="str">
        <f t="shared" si="989"/>
        <v>0.223688936648284-0.986132404441729i</v>
      </c>
      <c r="L1951" t="str">
        <f t="shared" si="990"/>
        <v>0.0458111074593045-0.171454013693538i</v>
      </c>
      <c r="M1951" t="str">
        <f t="shared" si="991"/>
        <v>0.269500044107588-1.15758641813527i</v>
      </c>
      <c r="N1951" t="str">
        <f t="shared" si="992"/>
        <v>-2.26639769460086i</v>
      </c>
      <c r="O1951" t="str">
        <f t="shared" si="993"/>
        <v>-0.640847206477288-0.767668455747829i</v>
      </c>
      <c r="P1951" t="str">
        <f t="shared" si="994"/>
        <v>1.64084720647729+0.767668455747829i</v>
      </c>
      <c r="Q1951" t="str">
        <f t="shared" si="995"/>
        <v>-1.64084720647729+1.49872923885303i</v>
      </c>
      <c r="R1951" t="str">
        <f t="shared" si="996"/>
        <v>-0.312206315249899-0.753014164932559i</v>
      </c>
      <c r="S1951" t="str">
        <f t="shared" si="997"/>
        <v>0.245432174168476i</v>
      </c>
      <c r="T1951" t="str">
        <f t="shared" si="998"/>
        <v>0.184813903679057-0.0766254747409113i</v>
      </c>
      <c r="U1951" t="str">
        <f t="shared" si="999"/>
        <v>0.0000500000000000002-0.00078207280000342i</v>
      </c>
      <c r="V1951" t="str">
        <f t="shared" si="1000"/>
        <v>0.00002-0.00875921536003828i</v>
      </c>
      <c r="W1951" t="str">
        <f t="shared" si="1001"/>
        <v>0.0000422720760112894-0.00071817379507265i</v>
      </c>
      <c r="X1951" t="str">
        <f t="shared" si="1002"/>
        <v>0.0000461620517645025-0.000717692804612853i</v>
      </c>
      <c r="Y1951" t="str">
        <f t="shared" si="1003"/>
        <v>0.009+0.913323816251625i</v>
      </c>
      <c r="Z1951" t="str">
        <f t="shared" si="1004"/>
        <v>-0.00943011107605583-0.000700467504775938i</v>
      </c>
      <c r="AA1951" t="str">
        <f t="shared" si="1005"/>
        <v>0.130327535319243-13.1478638239626i</v>
      </c>
      <c r="AB1951" t="str">
        <f t="shared" si="1006"/>
        <v>0.617722605481836-0.256113241271263i</v>
      </c>
      <c r="AC1951" t="str">
        <f t="shared" si="1007"/>
        <v>0.870003059823393-0.784089828100048i</v>
      </c>
      <c r="AD1951" t="str">
        <f t="shared" si="1008"/>
        <v>0.538189961028767+0.1906614360536i</v>
      </c>
      <c r="AE1951" t="str">
        <f t="shared" si="1009"/>
        <v>-0.00494163897214998-0.00217494309900305i</v>
      </c>
      <c r="AF1951" t="str">
        <f t="shared" si="1010"/>
        <v>-6.16789613589745-0.778653046197781i</v>
      </c>
      <c r="AG1951" t="str">
        <f t="shared" si="1011"/>
        <v>1.0093284922793-0.025525343580039i</v>
      </c>
      <c r="AH1951" t="str">
        <f t="shared" si="1012"/>
        <v>0.0280694621671683+0.017812959981279i</v>
      </c>
      <c r="AI1951">
        <f t="shared" si="1013"/>
        <v>-29.565605974793961</v>
      </c>
      <c r="AJ1951">
        <f t="shared" si="1014"/>
        <v>32.399327155488855</v>
      </c>
      <c r="AK1951"/>
      <c r="AL1951"/>
      <c r="AM1951"/>
      <c r="AN1951"/>
    </row>
    <row r="1952" spans="1:40" x14ac:dyDescent="0.35">
      <c r="A1952"/>
      <c r="B1952">
        <f t="shared" si="980"/>
        <v>181800</v>
      </c>
      <c r="C1952" s="237" t="str">
        <f t="shared" si="983"/>
        <v>-9.75739024704963E-07+0.00568430795393884i</v>
      </c>
      <c r="D1952" s="208" t="str">
        <f t="shared" si="984"/>
        <v>-2.51366868285165+0.0435796943135311i</v>
      </c>
      <c r="E1952" t="str">
        <f t="shared" si="985"/>
        <v>20500</v>
      </c>
      <c r="F1952" t="str">
        <f t="shared" si="986"/>
        <v>0.327868852459016</v>
      </c>
      <c r="G1952" t="str">
        <f t="shared" si="981"/>
        <v>0.327868852459016</v>
      </c>
      <c r="H1952" t="str">
        <f t="shared" si="987"/>
        <v>3.65443518015014+0.82185495510511i</v>
      </c>
      <c r="I1952" t="str">
        <f t="shared" si="988"/>
        <v>713.926930528281i</v>
      </c>
      <c r="J1952" t="str">
        <f t="shared" si="982"/>
        <v>-688.918633863949+156.184366737811i</v>
      </c>
      <c r="K1952" t="str">
        <f t="shared" si="989"/>
        <v>0.223454268941631-0.985641603610433i</v>
      </c>
      <c r="L1952" t="str">
        <f t="shared" si="990"/>
        <v>0.0457640778797768-0.171372263561407i</v>
      </c>
      <c r="M1952" t="str">
        <f t="shared" si="991"/>
        <v>0.269218346821408-1.15701386717184i</v>
      </c>
      <c r="N1952" t="str">
        <f t="shared" si="992"/>
        <v>-2.26764502409707i</v>
      </c>
      <c r="O1952" t="str">
        <f t="shared" si="993"/>
        <v>-0.641804243212289-0.766868511150837i</v>
      </c>
      <c r="P1952" t="str">
        <f t="shared" si="994"/>
        <v>1.64180424321229+0.766868511150837i</v>
      </c>
      <c r="Q1952" t="str">
        <f t="shared" si="995"/>
        <v>-1.64180424321229+1.50077651294623i</v>
      </c>
      <c r="R1952" t="str">
        <f t="shared" si="996"/>
        <v>-0.312180545592308-0.752453739160409i</v>
      </c>
      <c r="S1952" t="str">
        <f t="shared" si="997"/>
        <v>0.245567249663341i</v>
      </c>
      <c r="T1952" t="str">
        <f t="shared" si="998"/>
        <v>0.184777995224519-0.0766613179795043i</v>
      </c>
      <c r="U1952" t="str">
        <f t="shared" si="999"/>
        <v>0.0000499999999999999-0.000781642616945108i</v>
      </c>
      <c r="V1952" t="str">
        <f t="shared" si="1000"/>
        <v>0.00002-0.00875439730978521i</v>
      </c>
      <c r="W1952" t="str">
        <f t="shared" si="1001"/>
        <v>0.0000422720743528496-0.000717778985909651i</v>
      </c>
      <c r="X1952" t="str">
        <f t="shared" si="1002"/>
        <v>0.000046157759580675-0.000717298283210978i</v>
      </c>
      <c r="Y1952" t="str">
        <f t="shared" si="1003"/>
        <v>0.009+0.913826471076199i</v>
      </c>
      <c r="Z1952" t="str">
        <f t="shared" si="1004"/>
        <v>-0.00941973648565409-0.000699922371074348i</v>
      </c>
      <c r="AA1952" t="str">
        <f t="shared" si="1005"/>
        <v>0.130183927332318-13.1406218370953i</v>
      </c>
      <c r="AB1952" t="str">
        <f t="shared" si="1006"/>
        <v>0.617602584944125-0.256233043830983i</v>
      </c>
      <c r="AC1952" t="str">
        <f t="shared" si="1007"/>
        <v>0.869804761971188-0.783557391642722i</v>
      </c>
      <c r="AD1952" t="str">
        <f t="shared" si="1008"/>
        <v>0.538456653948889+0.190477972406599i</v>
      </c>
      <c r="AE1952" t="str">
        <f t="shared" si="1009"/>
        <v>-0.0049387999950613-0.00217113016434452i</v>
      </c>
      <c r="AF1952" t="str">
        <f t="shared" si="1010"/>
        <v>-6.16810386300179-0.778275260791579i</v>
      </c>
      <c r="AG1952" t="str">
        <f t="shared" si="1011"/>
        <v>1.00931461260828-0.0255241063027845i</v>
      </c>
      <c r="AH1952" t="str">
        <f t="shared" si="1012"/>
        <v>0.0280579738449337+0.0177859873331219i</v>
      </c>
      <c r="AI1952">
        <f t="shared" si="1013"/>
        <v>-29.571917548200503</v>
      </c>
      <c r="AJ1952">
        <f t="shared" si="1014"/>
        <v>32.370665258233672</v>
      </c>
      <c r="AK1952"/>
      <c r="AL1952"/>
      <c r="AM1952"/>
      <c r="AN1952"/>
    </row>
    <row r="1953" spans="1:40" x14ac:dyDescent="0.35">
      <c r="A1953"/>
      <c r="B1953">
        <f t="shared" si="980"/>
        <v>181900</v>
      </c>
      <c r="C1953" s="237" t="str">
        <f t="shared" si="983"/>
        <v>-9.74666489478501E-07+0.00568118299098156i</v>
      </c>
      <c r="D1953" s="208" t="str">
        <f t="shared" si="984"/>
        <v>-2.51366867462887+0.043555736264192i</v>
      </c>
      <c r="E1953" t="str">
        <f t="shared" si="985"/>
        <v>20500</v>
      </c>
      <c r="F1953" t="str">
        <f t="shared" si="986"/>
        <v>0.327868852459016</v>
      </c>
      <c r="G1953" t="str">
        <f t="shared" si="981"/>
        <v>0.327868852459016</v>
      </c>
      <c r="H1953" t="str">
        <f t="shared" si="987"/>
        <v>3.65464259845485+0.821453549972906i</v>
      </c>
      <c r="I1953" t="str">
        <f t="shared" si="988"/>
        <v>714.319629609979i</v>
      </c>
      <c r="J1953" t="str">
        <f t="shared" si="982"/>
        <v>-689.677829001972+156.270276730516i</v>
      </c>
      <c r="K1953" t="str">
        <f t="shared" si="989"/>
        <v>0.223219964378607-0.985151262565547i</v>
      </c>
      <c r="L1953" t="str">
        <f t="shared" si="990"/>
        <v>0.0457171189657409-0.171290584453493i</v>
      </c>
      <c r="M1953" t="str">
        <f t="shared" si="991"/>
        <v>0.268937083344348-1.15644184701904i</v>
      </c>
      <c r="N1953" t="str">
        <f t="shared" si="992"/>
        <v>-2.26889235359327i</v>
      </c>
      <c r="O1953" t="str">
        <f t="shared" si="993"/>
        <v>-0.642760281408556-0.766067373436302i</v>
      </c>
      <c r="P1953" t="str">
        <f t="shared" si="994"/>
        <v>1.64276028140856+0.766067373436302i</v>
      </c>
      <c r="Q1953" t="str">
        <f t="shared" si="995"/>
        <v>-1.64276028140856+1.50282498015697i</v>
      </c>
      <c r="R1953" t="str">
        <f t="shared" si="996"/>
        <v>-0.312154755791723-0.751893841173111i</v>
      </c>
      <c r="S1953" t="str">
        <f t="shared" si="997"/>
        <v>0.245702325158205i</v>
      </c>
      <c r="T1953" t="str">
        <f t="shared" si="998"/>
        <v>0.184742065048367-0.076697149307218i</v>
      </c>
      <c r="U1953" t="str">
        <f t="shared" si="999"/>
        <v>0.0000500000000000001-0.000781212906875322i</v>
      </c>
      <c r="V1953" t="str">
        <f t="shared" si="1000"/>
        <v>0.00002-0.00874958455700357i</v>
      </c>
      <c r="W1953" t="str">
        <f t="shared" si="1001"/>
        <v>0.0000422720726934979-0.000717384610965605i</v>
      </c>
      <c r="X1953" t="str">
        <f t="shared" si="1002"/>
        <v>0.0000461534744698974-0.00071690419567317i</v>
      </c>
      <c r="Y1953" t="str">
        <f t="shared" si="1003"/>
        <v>0.009+0.914329125900773i</v>
      </c>
      <c r="Z1953" t="str">
        <f t="shared" si="1004"/>
        <v>-0.0094093790146539-0.000699378100604077i</v>
      </c>
      <c r="AA1953" t="str">
        <f t="shared" si="1005"/>
        <v>0.130040556726685-13.1333878292173i</v>
      </c>
      <c r="AB1953" t="str">
        <f t="shared" si="1006"/>
        <v>0.617482491804019-0.25635280657974i</v>
      </c>
      <c r="AC1953" t="str">
        <f t="shared" si="1007"/>
        <v>0.869606827232384-0.783025369432452i</v>
      </c>
      <c r="AD1953" t="str">
        <f t="shared" si="1008"/>
        <v>0.538723162713706+0.190294155638864i</v>
      </c>
      <c r="AE1953" t="str">
        <f t="shared" si="1009"/>
        <v>-0.00493596285681955-0.00216732101696974i</v>
      </c>
      <c r="AF1953" t="str">
        <f t="shared" si="1010"/>
        <v>-6.16831127308372-0.777897813708714i</v>
      </c>
      <c r="AG1953" t="str">
        <f t="shared" si="1011"/>
        <v>1.00930073136366-0.0255228616594291i</v>
      </c>
      <c r="AH1953" t="str">
        <f t="shared" si="1012"/>
        <v>0.0280464866950945+0.0177590399166438i</v>
      </c>
      <c r="AI1953">
        <f t="shared" si="1013"/>
        <v>-29.57822774185906</v>
      </c>
      <c r="AJ1953">
        <f t="shared" si="1014"/>
        <v>32.341997379472161</v>
      </c>
      <c r="AK1953"/>
      <c r="AL1953"/>
      <c r="AM1953"/>
      <c r="AN1953"/>
    </row>
    <row r="1954" spans="1:40" x14ac:dyDescent="0.35">
      <c r="A1954"/>
      <c r="B1954">
        <f t="shared" si="980"/>
        <v>182000</v>
      </c>
      <c r="C1954" s="237" t="str">
        <f t="shared" si="983"/>
        <v>-9.7359572168146E-07+0.00567806146204925i</v>
      </c>
      <c r="D1954" s="208" t="str">
        <f t="shared" si="984"/>
        <v>-2.51366866641966+0.0435318045423776i</v>
      </c>
      <c r="E1954" t="str">
        <f t="shared" si="985"/>
        <v>20500</v>
      </c>
      <c r="F1954" t="str">
        <f t="shared" si="986"/>
        <v>0.327868852459016</v>
      </c>
      <c r="G1954" t="str">
        <f t="shared" si="981"/>
        <v>0.327868852459016</v>
      </c>
      <c r="H1954" t="str">
        <f t="shared" si="987"/>
        <v>3.65484970035501+0.821052509087267i</v>
      </c>
      <c r="I1954" t="str">
        <f t="shared" si="988"/>
        <v>714.712328691678i</v>
      </c>
      <c r="J1954" t="str">
        <f t="shared" si="982"/>
        <v>-690.437441624261+156.356186723221i</v>
      </c>
      <c r="K1954" t="str">
        <f t="shared" si="989"/>
        <v>0.222986022222964-0.984661380711001i</v>
      </c>
      <c r="L1954" t="str">
        <f t="shared" si="990"/>
        <v>0.0456702305792979-0.171208976289507i</v>
      </c>
      <c r="M1954" t="str">
        <f t="shared" si="991"/>
        <v>0.268656252802262-1.15587035700051i</v>
      </c>
      <c r="N1954" t="str">
        <f t="shared" si="992"/>
        <v>-2.27013968308947i</v>
      </c>
      <c r="O1954" t="str">
        <f t="shared" si="993"/>
        <v>-0.643715319578664-0.765265043850651i</v>
      </c>
      <c r="P1954" t="str">
        <f t="shared" si="994"/>
        <v>1.64371531957866+0.765265043850651i</v>
      </c>
      <c r="Q1954" t="str">
        <f t="shared" si="995"/>
        <v>-1.64371531957866+1.50487463923882i</v>
      </c>
      <c r="R1954" t="str">
        <f t="shared" si="996"/>
        <v>-0.312128945836769-0.751334470088968i</v>
      </c>
      <c r="S1954" t="str">
        <f t="shared" si="997"/>
        <v>0.24583740065307i</v>
      </c>
      <c r="T1954" t="str">
        <f t="shared" si="998"/>
        <v>0.184706113147724-0.0767329687130942i</v>
      </c>
      <c r="U1954" t="str">
        <f t="shared" si="999"/>
        <v>0.0000499999999999998-0.000780783669014398i</v>
      </c>
      <c r="V1954" t="str">
        <f t="shared" si="1000"/>
        <v>0.00002-0.00874477709296132i</v>
      </c>
      <c r="W1954" t="str">
        <f t="shared" si="1001"/>
        <v>0.0000422720710332335-0.000716990669524757i</v>
      </c>
      <c r="X1954" t="str">
        <f t="shared" si="1002"/>
        <v>0.0000461491964166272-0.000716510541284349i</v>
      </c>
      <c r="Y1954" t="str">
        <f t="shared" si="1003"/>
        <v>0.009+0.914831780725348i</v>
      </c>
      <c r="Z1954" t="str">
        <f t="shared" si="1004"/>
        <v>-0.00939903862540277-0.000698834691361378i</v>
      </c>
      <c r="AA1954" t="str">
        <f t="shared" si="1005"/>
        <v>0.129897422979122-13.1261617871403i</v>
      </c>
      <c r="AB1954" t="str">
        <f t="shared" si="1006"/>
        <v>0.617362326051902-0.256472529480909i</v>
      </c>
      <c r="AC1954" t="str">
        <f t="shared" si="1007"/>
        <v>0.86940925492647-0.782493760929336i</v>
      </c>
      <c r="AD1954" t="str">
        <f t="shared" si="1008"/>
        <v>0.538989486867819+0.190109985904903i</v>
      </c>
      <c r="AE1954" t="str">
        <f t="shared" si="1009"/>
        <v>-0.00493312755243207-0.00216351565229726i</v>
      </c>
      <c r="AF1954" t="str">
        <f t="shared" si="1010"/>
        <v>-6.16851836677467-0.777520704544889i</v>
      </c>
      <c r="AG1954" t="str">
        <f t="shared" si="1011"/>
        <v>1.00928684855526-0.0255216096403739i</v>
      </c>
      <c r="AH1954" t="str">
        <f t="shared" si="1012"/>
        <v>0.028035000706684+0.0177321177008289i</v>
      </c>
      <c r="AI1954">
        <f t="shared" si="1013"/>
        <v>-29.584536559579494</v>
      </c>
      <c r="AJ1954">
        <f t="shared" si="1014"/>
        <v>32.313323522951158</v>
      </c>
      <c r="AK1954"/>
      <c r="AL1954"/>
      <c r="AM1954"/>
      <c r="AN1954"/>
    </row>
    <row r="1955" spans="1:40" x14ac:dyDescent="0.35">
      <c r="A1955"/>
      <c r="B1955">
        <f t="shared" si="980"/>
        <v>182100</v>
      </c>
      <c r="C1955" s="237" t="str">
        <f t="shared" si="983"/>
        <v>-9.72526717432561E-07+0.00567494336148449i</v>
      </c>
      <c r="D1955" s="208" t="str">
        <f t="shared" si="984"/>
        <v>-2.51366865822395+0.0435078991047144i</v>
      </c>
      <c r="E1955" t="str">
        <f t="shared" si="985"/>
        <v>20500</v>
      </c>
      <c r="F1955" t="str">
        <f t="shared" si="986"/>
        <v>0.327868852459016</v>
      </c>
      <c r="G1955" t="str">
        <f t="shared" si="981"/>
        <v>0.327868852459016</v>
      </c>
      <c r="H1955" t="str">
        <f t="shared" si="987"/>
        <v>3.65505648648036+0.820651832001004i</v>
      </c>
      <c r="I1955" t="str">
        <f t="shared" si="988"/>
        <v>715.105027773377i</v>
      </c>
      <c r="J1955" t="str">
        <f t="shared" si="982"/>
        <v>-691.197471730817+156.442096715926i</v>
      </c>
      <c r="K1955" t="str">
        <f t="shared" si="989"/>
        <v>0.222752441740283-0.984171957451629i</v>
      </c>
      <c r="L1955" t="str">
        <f t="shared" si="990"/>
        <v>0.0456234125828764-0.171127438989252i</v>
      </c>
      <c r="M1955" t="str">
        <f t="shared" si="991"/>
        <v>0.268375854323159-1.15529939644088i</v>
      </c>
      <c r="N1955" t="str">
        <f t="shared" si="992"/>
        <v>-2.27138701258568i</v>
      </c>
      <c r="O1955" t="str">
        <f t="shared" si="993"/>
        <v>-0.644669356236742-0.764461523642168i</v>
      </c>
      <c r="P1955" t="str">
        <f t="shared" si="994"/>
        <v>1.64466935623674+0.764461523642168i</v>
      </c>
      <c r="Q1955" t="str">
        <f t="shared" si="995"/>
        <v>-1.64466935623674+1.50692548894351i</v>
      </c>
      <c r="R1955" t="str">
        <f t="shared" si="996"/>
        <v>-0.312103115716067-0.750775625028217i</v>
      </c>
      <c r="S1955" t="str">
        <f t="shared" si="997"/>
        <v>0.245972476147934i</v>
      </c>
      <c r="T1955" t="str">
        <f t="shared" si="998"/>
        <v>0.184670139519703-0.0767687761861662i</v>
      </c>
      <c r="U1955" t="str">
        <f t="shared" si="999"/>
        <v>0.00005-0.000780354902584409i</v>
      </c>
      <c r="V1955" t="str">
        <f t="shared" si="1000"/>
        <v>0.00002-0.0087399749089454i</v>
      </c>
      <c r="W1955" t="str">
        <f t="shared" si="1001"/>
        <v>0.0000422720693720571-0.000716597160872944i</v>
      </c>
      <c r="X1955" t="str">
        <f t="shared" si="1002"/>
        <v>0.000046144925405365-0.000716117319331009i</v>
      </c>
      <c r="Y1955" t="str">
        <f t="shared" si="1003"/>
        <v>0.009+0.915334435549922i</v>
      </c>
      <c r="Z1955" t="str">
        <f t="shared" si="1004"/>
        <v>-0.00938871528035178-0.000698292141348508i</v>
      </c>
      <c r="AA1955" t="str">
        <f t="shared" si="1005"/>
        <v>0.12975452556785-13.1189436977052i</v>
      </c>
      <c r="AB1955" t="str">
        <f t="shared" si="1006"/>
        <v>0.617242087678125-0.256592212497832i</v>
      </c>
      <c r="AC1955" t="str">
        <f t="shared" si="1007"/>
        <v>0.869212044374652-0.781962565594222i</v>
      </c>
      <c r="AD1955" t="str">
        <f t="shared" si="1008"/>
        <v>0.539255625955885+0.189925463359771i</v>
      </c>
      <c r="AE1955" t="str">
        <f t="shared" si="1009"/>
        <v>-0.00493029407692156-0.00215971406575673i</v>
      </c>
      <c r="AF1955" t="str">
        <f t="shared" si="1010"/>
        <v>-6.16872514470431-0.77714393289629i</v>
      </c>
      <c r="AG1955" t="str">
        <f t="shared" si="1011"/>
        <v>1.00927296419291-0.0255203502360442i</v>
      </c>
      <c r="AH1955" t="str">
        <f t="shared" si="1012"/>
        <v>0.0280235158687732+0.0177052206547367i</v>
      </c>
      <c r="AI1955">
        <f t="shared" si="1013"/>
        <v>-29.590844005167693</v>
      </c>
      <c r="AJ1955">
        <f t="shared" si="1014"/>
        <v>32.284643692406064</v>
      </c>
      <c r="AK1955"/>
      <c r="AL1955"/>
      <c r="AM1955"/>
      <c r="AN1955"/>
    </row>
    <row r="1956" spans="1:40" x14ac:dyDescent="0.35">
      <c r="A1956"/>
      <c r="B1956">
        <f t="shared" si="980"/>
        <v>182200</v>
      </c>
      <c r="C1956" s="237" t="str">
        <f t="shared" si="983"/>
        <v>-9.71459472861192E-07+0.00567182868364233i</v>
      </c>
      <c r="D1956" s="208" t="str">
        <f t="shared" si="984"/>
        <v>-2.51366865004175+0.0434840199079245i</v>
      </c>
      <c r="E1956" t="str">
        <f t="shared" si="985"/>
        <v>20500</v>
      </c>
      <c r="F1956" t="str">
        <f t="shared" si="986"/>
        <v>0.327868852459016</v>
      </c>
      <c r="G1956" t="str">
        <f t="shared" si="981"/>
        <v>0.327868852459016</v>
      </c>
      <c r="H1956" t="str">
        <f t="shared" si="987"/>
        <v>3.65526295745925+0.820251518267568i</v>
      </c>
      <c r="I1956" t="str">
        <f t="shared" si="988"/>
        <v>715.497726855075i</v>
      </c>
      <c r="J1956" t="str">
        <f t="shared" si="982"/>
        <v>-691.957919321638+156.528006708631i</v>
      </c>
      <c r="K1956" t="str">
        <f t="shared" si="989"/>
        <v>0.222519222197974-0.983682992193173i</v>
      </c>
      <c r="L1956" t="str">
        <f t="shared" si="990"/>
        <v>0.0455766648392297-0.171045972472616i</v>
      </c>
      <c r="M1956" t="str">
        <f t="shared" si="991"/>
        <v>0.268095887037204-1.15472896466579i</v>
      </c>
      <c r="N1956" t="str">
        <f t="shared" si="992"/>
        <v>-2.27263434208188i</v>
      </c>
      <c r="O1956" t="str">
        <f t="shared" si="993"/>
        <v>-0.645622389898456-0.763656814061006i</v>
      </c>
      <c r="P1956" t="str">
        <f t="shared" si="994"/>
        <v>1.64562238989846+0.763656814061006i</v>
      </c>
      <c r="Q1956" t="str">
        <f t="shared" si="995"/>
        <v>-1.64562238989846+1.50897752802087i</v>
      </c>
      <c r="R1956" t="str">
        <f t="shared" si="996"/>
        <v>-0.312077265418219-0.75021730511304i</v>
      </c>
      <c r="S1956" t="str">
        <f t="shared" si="997"/>
        <v>0.246107551642799i</v>
      </c>
      <c r="T1956" t="str">
        <f t="shared" si="998"/>
        <v>0.184634144161429-0.0768045717154578i</v>
      </c>
      <c r="U1956" t="str">
        <f t="shared" si="999"/>
        <v>0.0000499999999999998-0.000779926606809113i</v>
      </c>
      <c r="V1956" t="str">
        <f t="shared" si="1000"/>
        <v>0.00002-0.0087351779962621i</v>
      </c>
      <c r="W1956" t="str">
        <f t="shared" si="1001"/>
        <v>0.0000422720677099683-0.000716204084297551i</v>
      </c>
      <c r="X1956" t="str">
        <f t="shared" si="1002"/>
        <v>0.0000461406614206537-0.000715724529101206i</v>
      </c>
      <c r="Y1956" t="str">
        <f t="shared" si="1003"/>
        <v>0.009+0.915837090374497i</v>
      </c>
      <c r="Z1956" t="str">
        <f t="shared" si="1004"/>
        <v>-0.00937840894205507-0.000697750448573698i</v>
      </c>
      <c r="AA1956" t="str">
        <f t="shared" si="1005"/>
        <v>0.129611863972524-13.1117335477819i</v>
      </c>
      <c r="AB1956" t="str">
        <f t="shared" si="1006"/>
        <v>0.617121776673078-0.256711855593825i</v>
      </c>
      <c r="AC1956" t="str">
        <f t="shared" si="1007"/>
        <v>0.869015194899853-0.781431782888809i</v>
      </c>
      <c r="AD1956" t="str">
        <f t="shared" si="1008"/>
        <v>0.539521579522613+0.189740588159127i</v>
      </c>
      <c r="AE1956" t="str">
        <f t="shared" si="1009"/>
        <v>-0.00492746242532586-0.00215591625278943i</v>
      </c>
      <c r="AF1956" t="str">
        <f t="shared" si="1010"/>
        <v>-6.168931607501-0.776767498359644i</v>
      </c>
      <c r="AG1956" t="str">
        <f t="shared" si="1011"/>
        <v>1.00925907828644-0.0255190834368885i</v>
      </c>
      <c r="AH1956" t="str">
        <f t="shared" si="1012"/>
        <v>0.0280120321704714+0.0176783487475062i</v>
      </c>
      <c r="AI1956">
        <f t="shared" si="1013"/>
        <v>-29.597150082424811</v>
      </c>
      <c r="AJ1956">
        <f t="shared" si="1014"/>
        <v>32.255957891566581</v>
      </c>
      <c r="AK1956"/>
      <c r="AL1956"/>
      <c r="AM1956"/>
      <c r="AN1956"/>
    </row>
    <row r="1957" spans="1:40" x14ac:dyDescent="0.35">
      <c r="A1957"/>
      <c r="B1957">
        <f t="shared" si="980"/>
        <v>182300</v>
      </c>
      <c r="C1957" s="237" t="str">
        <f t="shared" si="983"/>
        <v>-9.70393984107338E-07+0.00566871742289016i</v>
      </c>
      <c r="D1957" s="208" t="str">
        <f t="shared" si="984"/>
        <v>-2.513668641873+0.0434601669088246i</v>
      </c>
      <c r="E1957" t="str">
        <f t="shared" si="985"/>
        <v>20500</v>
      </c>
      <c r="F1957" t="str">
        <f t="shared" si="986"/>
        <v>0.327868852459016</v>
      </c>
      <c r="G1957" t="str">
        <f t="shared" si="981"/>
        <v>0.327868852459016</v>
      </c>
      <c r="H1957" t="str">
        <f t="shared" si="987"/>
        <v>3.65546911391838+0.819851567440998i</v>
      </c>
      <c r="I1957" t="str">
        <f t="shared" si="988"/>
        <v>715.890425936774i</v>
      </c>
      <c r="J1957" t="str">
        <f t="shared" si="982"/>
        <v>-692.718784396726+156.613916701336i</v>
      </c>
      <c r="K1957" t="str">
        <f t="shared" si="989"/>
        <v>0.222286362865264-0.983194484342281i</v>
      </c>
      <c r="L1957" t="str">
        <f t="shared" si="990"/>
        <v>0.0455299872114371-0.17096457665958i</v>
      </c>
      <c r="M1957" t="str">
        <f t="shared" si="991"/>
        <v>0.267816350076701-1.15415906100186i</v>
      </c>
      <c r="N1957" t="str">
        <f t="shared" si="992"/>
        <v>-2.27388167157808i</v>
      </c>
      <c r="O1957" t="str">
        <f t="shared" si="993"/>
        <v>-0.646574419081054-0.762850916359152i</v>
      </c>
      <c r="P1957" t="str">
        <f t="shared" si="994"/>
        <v>1.64657441908105+0.762850916359152i</v>
      </c>
      <c r="Q1957" t="str">
        <f t="shared" si="995"/>
        <v>-1.64657441908105+1.51103075521893i</v>
      </c>
      <c r="R1957" t="str">
        <f t="shared" si="996"/>
        <v>-0.312051394931809-0.749659509467531i</v>
      </c>
      <c r="S1957" t="str">
        <f t="shared" si="997"/>
        <v>0.246242627137663i</v>
      </c>
      <c r="T1957" t="str">
        <f t="shared" si="998"/>
        <v>0.184598127070017-0.0768403552899811i</v>
      </c>
      <c r="U1957" t="str">
        <f t="shared" si="999"/>
        <v>0.00005-0.000779498780913992i</v>
      </c>
      <c r="V1957" t="str">
        <f t="shared" si="1000"/>
        <v>0.00002-0.00873038634623671i</v>
      </c>
      <c r="W1957" t="str">
        <f t="shared" si="1001"/>
        <v>0.0000422720660469674-0.000715811439087543i</v>
      </c>
      <c r="X1957" t="str">
        <f t="shared" si="1002"/>
        <v>0.000046136404447079-0.00071533216988457i</v>
      </c>
      <c r="Y1957" t="str">
        <f t="shared" si="1003"/>
        <v>0.009+0.916339745199071i</v>
      </c>
      <c r="Z1957" t="str">
        <f t="shared" si="1004"/>
        <v>-0.00936811957316975-0.000697209611051146i</v>
      </c>
      <c r="AA1957" t="str">
        <f t="shared" si="1005"/>
        <v>0.129469437674234-13.1045313242692i</v>
      </c>
      <c r="AB1957" t="str">
        <f t="shared" si="1006"/>
        <v>0.617001393027119-0.25683145873216i</v>
      </c>
      <c r="AC1957" t="str">
        <f t="shared" si="1007"/>
        <v>0.868818705826715-0.780901412275541i</v>
      </c>
      <c r="AD1957" t="str">
        <f t="shared" si="1008"/>
        <v>0.539787347112761+0.189555360459182i</v>
      </c>
      <c r="AE1957" t="str">
        <f t="shared" si="1009"/>
        <v>-0.00492463259269801-0.00215212220884772i</v>
      </c>
      <c r="AF1957" t="str">
        <f t="shared" si="1010"/>
        <v>-6.16913775579138-0.776391400532173i</v>
      </c>
      <c r="AG1957" t="str">
        <f t="shared" si="1011"/>
        <v>1.00924519084568-0.0255178092333788i</v>
      </c>
      <c r="AH1957" t="str">
        <f t="shared" si="1012"/>
        <v>0.0280005496009253+0.0176515019483516i</v>
      </c>
      <c r="AI1957">
        <f t="shared" si="1013"/>
        <v>-29.603454795147982</v>
      </c>
      <c r="AJ1957">
        <f t="shared" si="1014"/>
        <v>32.227266124151541</v>
      </c>
      <c r="AK1957"/>
      <c r="AL1957"/>
      <c r="AM1957"/>
      <c r="AN1957"/>
    </row>
    <row r="1958" spans="1:40" x14ac:dyDescent="0.35">
      <c r="A1958"/>
      <c r="B1958">
        <f t="shared" si="980"/>
        <v>182400</v>
      </c>
      <c r="C1958" s="237" t="str">
        <f t="shared" si="983"/>
        <v>-9.6933024732161E-07+0.00566560957360786i</v>
      </c>
      <c r="D1958" s="208" t="str">
        <f t="shared" si="984"/>
        <v>-2.51366863371768+0.0434363400643269i</v>
      </c>
      <c r="E1958" t="str">
        <f t="shared" si="985"/>
        <v>20500</v>
      </c>
      <c r="F1958" t="str">
        <f t="shared" si="986"/>
        <v>0.327868852459016</v>
      </c>
      <c r="G1958" t="str">
        <f t="shared" si="981"/>
        <v>0.327868852459016</v>
      </c>
      <c r="H1958" t="str">
        <f t="shared" si="987"/>
        <v>3.655674956483+0.819451979075953i</v>
      </c>
      <c r="I1958" t="str">
        <f t="shared" si="988"/>
        <v>716.283125018473i</v>
      </c>
      <c r="J1958" t="str">
        <f t="shared" si="982"/>
        <v>-693.48006695608+156.699826694042i</v>
      </c>
      <c r="K1958" t="str">
        <f t="shared" si="989"/>
        <v>0.222053863013198-0.9827064333065i</v>
      </c>
      <c r="L1958" t="str">
        <f t="shared" si="990"/>
        <v>0.0454833795629014-0.170883251470212i</v>
      </c>
      <c r="M1958" t="str">
        <f t="shared" si="991"/>
        <v>0.267537242576099-1.15358968477671i</v>
      </c>
      <c r="N1958" t="str">
        <f t="shared" si="992"/>
        <v>-2.27512900107428i</v>
      </c>
      <c r="O1958" t="str">
        <f t="shared" si="993"/>
        <v>-0.647525442303341-0.762043831790445i</v>
      </c>
      <c r="P1958" t="str">
        <f t="shared" si="994"/>
        <v>1.64752544230334+0.762043831790445i</v>
      </c>
      <c r="Q1958" t="str">
        <f t="shared" si="995"/>
        <v>-1.64752544230334+1.51308516928383i</v>
      </c>
      <c r="R1958" t="str">
        <f t="shared" si="996"/>
        <v>-0.312025504245438-0.749102237217708i</v>
      </c>
      <c r="S1958" t="str">
        <f t="shared" si="997"/>
        <v>0.246377702632527i</v>
      </c>
      <c r="T1958" t="str">
        <f t="shared" si="998"/>
        <v>0.184562088242585-0.0768761268987468i</v>
      </c>
      <c r="U1958" t="str">
        <f t="shared" si="999"/>
        <v>0.0000500000000000002-0.000779071424126213i</v>
      </c>
      <c r="V1958" t="str">
        <f t="shared" si="1000"/>
        <v>0.00002-0.00872559995021353i</v>
      </c>
      <c r="W1958" t="str">
        <f t="shared" si="1001"/>
        <v>0.0000422720643830543-0.000715419224533436i</v>
      </c>
      <c r="X1958" t="str">
        <f t="shared" si="1002"/>
        <v>0.0000461321544692686-0.000714940240972279i</v>
      </c>
      <c r="Y1958" t="str">
        <f t="shared" si="1003"/>
        <v>0.009+0.916842400023645i</v>
      </c>
      <c r="Z1958" t="str">
        <f t="shared" si="1004"/>
        <v>-0.00935784713645525-0.000696669626800974i</v>
      </c>
      <c r="AA1958" t="str">
        <f t="shared" si="1005"/>
        <v>0.129327246155495-13.0973370140946i</v>
      </c>
      <c r="AB1958" t="str">
        <f t="shared" si="1006"/>
        <v>0.616880936730614-0.256951021876107i</v>
      </c>
      <c r="AC1958" t="str">
        <f t="shared" si="1007"/>
        <v>0.868622576481558-0.780371453217675i</v>
      </c>
      <c r="AD1958" t="str">
        <f t="shared" si="1008"/>
        <v>0.54005292827116+0.189369780416721i</v>
      </c>
      <c r="AE1958" t="str">
        <f t="shared" si="1009"/>
        <v>-0.00492180457410623-0.00214833192939521i</v>
      </c>
      <c r="AF1958" t="str">
        <f t="shared" si="1010"/>
        <v>-6.16934359020068-0.776015639011626i</v>
      </c>
      <c r="AG1958" t="str">
        <f t="shared" si="1011"/>
        <v>1.00923130188047-0.025516527616011i</v>
      </c>
      <c r="AH1958" t="str">
        <f t="shared" si="1012"/>
        <v>0.0279890681493201+0.0176246802265636i</v>
      </c>
      <c r="AI1958">
        <f t="shared" si="1013"/>
        <v>-29.609758147129913</v>
      </c>
      <c r="AJ1958">
        <f t="shared" si="1014"/>
        <v>32.198568393870062</v>
      </c>
      <c r="AK1958"/>
      <c r="AL1958"/>
      <c r="AM1958"/>
      <c r="AN1958"/>
    </row>
    <row r="1959" spans="1:40" x14ac:dyDescent="0.35">
      <c r="A1959"/>
      <c r="B1959">
        <f t="shared" si="980"/>
        <v>182500</v>
      </c>
      <c r="C1959" s="237" t="str">
        <f t="shared" si="983"/>
        <v>-9.68268258665115E-07+0.00566250513018749i</v>
      </c>
      <c r="D1959" s="208" t="str">
        <f t="shared" si="984"/>
        <v>-2.51366862557578+0.0434125393314374i</v>
      </c>
      <c r="E1959" t="str">
        <f t="shared" si="985"/>
        <v>20500</v>
      </c>
      <c r="F1959" t="str">
        <f t="shared" si="986"/>
        <v>0.327868852459016</v>
      </c>
      <c r="G1959" t="str">
        <f t="shared" si="981"/>
        <v>0.327868852459016</v>
      </c>
      <c r="H1959" t="str">
        <f t="shared" si="987"/>
        <v>3.65588048577686+0.819052752727696i</v>
      </c>
      <c r="I1959" t="str">
        <f t="shared" si="988"/>
        <v>716.675824100172i</v>
      </c>
      <c r="J1959" t="str">
        <f t="shared" si="982"/>
        <v>-694.2417669997+156.785736686746i</v>
      </c>
      <c r="K1959" t="str">
        <f t="shared" si="989"/>
        <v>0.221821721914626-0.982218838494284i</v>
      </c>
      <c r="L1959" t="str">
        <f t="shared" si="990"/>
        <v>0.0454368417573484-0.17080199682467i</v>
      </c>
      <c r="M1959" t="str">
        <f t="shared" si="991"/>
        <v>0.267258563671974-1.15302083531895i</v>
      </c>
      <c r="N1959" t="str">
        <f t="shared" si="992"/>
        <v>-2.27637633057049i</v>
      </c>
      <c r="O1959" t="str">
        <f t="shared" si="993"/>
        <v>-0.648475458085692-0.761235561610565i</v>
      </c>
      <c r="P1959" t="str">
        <f t="shared" si="994"/>
        <v>1.64847545808569+0.761235561610565i</v>
      </c>
      <c r="Q1959" t="str">
        <f t="shared" si="995"/>
        <v>-1.64847545808569+1.51514076895992i</v>
      </c>
      <c r="R1959" t="str">
        <f t="shared" si="996"/>
        <v>-0.311999593347664-0.7485454874915i</v>
      </c>
      <c r="S1959" t="str">
        <f t="shared" si="997"/>
        <v>0.246512778127392i</v>
      </c>
      <c r="T1959" t="str">
        <f t="shared" si="998"/>
        <v>0.184526027676253-0.0769118865307492i</v>
      </c>
      <c r="U1959" t="str">
        <f t="shared" si="999"/>
        <v>0.0000499999999999999-0.000778644535674633i</v>
      </c>
      <c r="V1959" t="str">
        <f t="shared" si="1000"/>
        <v>0.00002-0.00872081879955594i</v>
      </c>
      <c r="W1959" t="str">
        <f t="shared" si="1001"/>
        <v>0.0000422720627182285-0.000715027439927296i</v>
      </c>
      <c r="X1959" t="str">
        <f t="shared" si="1002"/>
        <v>0.0000461279114718916-0.000714548741657059i</v>
      </c>
      <c r="Y1959" t="str">
        <f t="shared" si="1003"/>
        <v>0.009+0.91734505484822i</v>
      </c>
      <c r="Z1959" t="str">
        <f t="shared" si="1004"/>
        <v>-0.00934759159477304-0.000696130493849213i</v>
      </c>
      <c r="AA1959" t="str">
        <f t="shared" si="1005"/>
        <v>0.129185288900247-13.0901506042146i</v>
      </c>
      <c r="AB1959" t="str">
        <f t="shared" si="1006"/>
        <v>0.616760407773937-0.257070544988881i</v>
      </c>
      <c r="AC1959" t="str">
        <f t="shared" si="1007"/>
        <v>0.868426806192426-0.779841905179261i</v>
      </c>
      <c r="AD1959" t="str">
        <f t="shared" si="1008"/>
        <v>0.540318322542684+0.189183848189117i</v>
      </c>
      <c r="AE1959" t="str">
        <f t="shared" si="1009"/>
        <v>-0.00491897836463369-0.00214454540990683i</v>
      </c>
      <c r="AF1959" t="str">
        <f t="shared" si="1010"/>
        <v>-6.16954911135264-0.775640213396259i</v>
      </c>
      <c r="AG1959" t="str">
        <f t="shared" si="1011"/>
        <v>1.00921741140066-0.0255152385753047i</v>
      </c>
      <c r="AH1959" t="str">
        <f t="shared" si="1012"/>
        <v>0.0279775878048776+0.0175978835515099i</v>
      </c>
      <c r="AI1959">
        <f t="shared" si="1013"/>
        <v>-29.616060142159142</v>
      </c>
      <c r="AJ1959">
        <f t="shared" si="1014"/>
        <v>32.169864704424185</v>
      </c>
      <c r="AK1959"/>
      <c r="AL1959"/>
      <c r="AM1959"/>
      <c r="AN1959"/>
    </row>
    <row r="1960" spans="1:40" x14ac:dyDescent="0.35">
      <c r="A1960"/>
      <c r="B1960">
        <f t="shared" si="980"/>
        <v>182600</v>
      </c>
      <c r="C1960" s="237" t="str">
        <f t="shared" si="983"/>
        <v>-9.67208014309483E-07+0.00565940408703344i</v>
      </c>
      <c r="D1960" s="208" t="str">
        <f t="shared" si="984"/>
        <v>-2.51366861744723+0.0433887646672564i</v>
      </c>
      <c r="E1960" t="str">
        <f t="shared" si="985"/>
        <v>20500</v>
      </c>
      <c r="F1960" t="str">
        <f t="shared" si="986"/>
        <v>0.327868852459016</v>
      </c>
      <c r="G1960" t="str">
        <f t="shared" si="981"/>
        <v>0.327868852459016</v>
      </c>
      <c r="H1960" t="str">
        <f t="shared" si="987"/>
        <v>3.6560857024221+0.818653887952099i</v>
      </c>
      <c r="I1960" t="str">
        <f t="shared" si="988"/>
        <v>717.06852318187i</v>
      </c>
      <c r="J1960" t="str">
        <f t="shared" si="982"/>
        <v>-695.003884527586+156.871646679451i</v>
      </c>
      <c r="K1960" t="str">
        <f t="shared" si="989"/>
        <v>0.221589938844211-0.981731699314981i</v>
      </c>
      <c r="L1960" t="str">
        <f t="shared" si="990"/>
        <v>0.0453903736588264-0.170720812643202i</v>
      </c>
      <c r="M1960" t="str">
        <f t="shared" si="991"/>
        <v>0.266980312503037-1.15245251195818i</v>
      </c>
      <c r="N1960" t="str">
        <f t="shared" si="992"/>
        <v>-2.27762366006669i</v>
      </c>
      <c r="O1960" t="str">
        <f t="shared" si="993"/>
        <v>-0.649424464950028-0.760426107077058i</v>
      </c>
      <c r="P1960" t="str">
        <f t="shared" si="994"/>
        <v>1.64942446495003+0.760426107077058i</v>
      </c>
      <c r="Q1960" t="str">
        <f t="shared" si="995"/>
        <v>-1.64942446495003+1.51719755298963i</v>
      </c>
      <c r="R1960" t="str">
        <f t="shared" si="996"/>
        <v>-0.311973662227055-0.747989259418761i</v>
      </c>
      <c r="S1960" t="str">
        <f t="shared" si="997"/>
        <v>0.246647853622256i</v>
      </c>
      <c r="T1960" t="str">
        <f t="shared" si="998"/>
        <v>0.184489945368138-0.0769476341749778i</v>
      </c>
      <c r="U1960" t="str">
        <f t="shared" si="999"/>
        <v>0.0000500000000000001-0.000778218114789819i</v>
      </c>
      <c r="V1960" t="str">
        <f t="shared" si="1000"/>
        <v>0.00002-0.00871604288564598i</v>
      </c>
      <c r="W1960" t="str">
        <f t="shared" si="1001"/>
        <v>0.0000422720610524907-0.000714636084562755i</v>
      </c>
      <c r="X1960" t="str">
        <f t="shared" si="1002"/>
        <v>0.0000461236754396605-0.000714157671233202i</v>
      </c>
      <c r="Y1960" t="str">
        <f t="shared" si="1003"/>
        <v>0.009+0.917847709672794i</v>
      </c>
      <c r="Z1960" t="str">
        <f t="shared" si="1004"/>
        <v>-0.00933735291108667-0.000695592210227804i</v>
      </c>
      <c r="AA1960" t="str">
        <f t="shared" si="1005"/>
        <v>0.129043565393847-13.082972081614i</v>
      </c>
      <c r="AB1960" t="str">
        <f t="shared" si="1006"/>
        <v>0.616639806147453-0.25719002803368i</v>
      </c>
      <c r="AC1960" t="str">
        <f t="shared" si="1007"/>
        <v>0.86823139428905-0.779312767625134i</v>
      </c>
      <c r="AD1960" t="str">
        <f t="shared" si="1008"/>
        <v>0.540583529472267+0.188997563934305i</v>
      </c>
      <c r="AE1960" t="str">
        <f t="shared" si="1009"/>
        <v>-0.00491615395937863-0.00214076264586863i</v>
      </c>
      <c r="AF1960" t="str">
        <f t="shared" si="1010"/>
        <v>-6.16975431986933-0.775265123284843i</v>
      </c>
      <c r="AG1960" t="str">
        <f t="shared" si="1011"/>
        <v>1.0092035194161-0.025513942101802i</v>
      </c>
      <c r="AH1960" t="str">
        <f t="shared" si="1012"/>
        <v>0.0279661085568574+0.0175711118926338i</v>
      </c>
      <c r="AI1960">
        <f t="shared" si="1013"/>
        <v>-29.622360784019971</v>
      </c>
      <c r="AJ1960">
        <f t="shared" si="1014"/>
        <v>32.141155059506033</v>
      </c>
      <c r="AK1960"/>
      <c r="AL1960"/>
      <c r="AM1960"/>
      <c r="AN1960"/>
    </row>
    <row r="1961" spans="1:40" x14ac:dyDescent="0.35">
      <c r="A1961"/>
      <c r="B1961">
        <f t="shared" si="980"/>
        <v>182700</v>
      </c>
      <c r="C1961" s="237" t="str">
        <f t="shared" si="983"/>
        <v>-9.6614951043682E-07+0.00565630643856235i</v>
      </c>
      <c r="D1961" s="208" t="str">
        <f t="shared" si="984"/>
        <v>-2.51366860933203+0.043365016028978i</v>
      </c>
      <c r="E1961" t="str">
        <f t="shared" si="985"/>
        <v>20500</v>
      </c>
      <c r="F1961" t="str">
        <f t="shared" si="986"/>
        <v>0.327868852459016</v>
      </c>
      <c r="G1961" t="str">
        <f t="shared" si="981"/>
        <v>0.327868852459016</v>
      </c>
      <c r="H1961" t="str">
        <f t="shared" si="987"/>
        <v>3.65629060703945+0.818255384305639i</v>
      </c>
      <c r="I1961" t="str">
        <f t="shared" si="988"/>
        <v>717.461222263569i</v>
      </c>
      <c r="J1961" t="str">
        <f t="shared" si="982"/>
        <v>-695.766419539738+156.957556672157i</v>
      </c>
      <c r="K1961" t="str">
        <f t="shared" si="989"/>
        <v>0.221358513078409-0.981245015178844i</v>
      </c>
      <c r="L1961" t="str">
        <f t="shared" si="990"/>
        <v>0.0453439751317053-0.170639698846144i</v>
      </c>
      <c r="M1961" t="str">
        <f t="shared" si="991"/>
        <v>0.266702488210114-1.15188471402499i</v>
      </c>
      <c r="N1961" t="str">
        <f t="shared" si="992"/>
        <v>-2.27887098956289i</v>
      </c>
      <c r="O1961" t="str">
        <f t="shared" si="993"/>
        <v>-0.650372461419864-0.759615469449291i</v>
      </c>
      <c r="P1961" t="str">
        <f t="shared" si="994"/>
        <v>1.65037246141986+0.759615469449291i</v>
      </c>
      <c r="Q1961" t="str">
        <f t="shared" si="995"/>
        <v>-1.65037246141986+1.5192555201136i</v>
      </c>
      <c r="R1961" t="str">
        <f t="shared" si="996"/>
        <v>-0.311947710872154-0.747433552131233i</v>
      </c>
      <c r="S1961" t="str">
        <f t="shared" si="997"/>
        <v>0.246782929117121i</v>
      </c>
      <c r="T1961" t="str">
        <f t="shared" si="998"/>
        <v>0.18445384131536-0.0769833698204109i</v>
      </c>
      <c r="U1961" t="str">
        <f t="shared" si="999"/>
        <v>0.0000499999999999998-0.000777792160703998i</v>
      </c>
      <c r="V1961" t="str">
        <f t="shared" si="1000"/>
        <v>0.00002-0.00871127219988481i</v>
      </c>
      <c r="W1961" t="str">
        <f t="shared" si="1001"/>
        <v>0.0000422720593858403-0.000714245157734975i</v>
      </c>
      <c r="X1961" t="str">
        <f t="shared" si="1002"/>
        <v>0.000046119446357328-0.000713767028996523i</v>
      </c>
      <c r="Y1961" t="str">
        <f t="shared" si="1003"/>
        <v>0.009+0.918350364497368i</v>
      </c>
      <c r="Z1961" t="str">
        <f t="shared" si="1004"/>
        <v>-0.00932713104846077-0.000695054773974535i</v>
      </c>
      <c r="AA1961" t="str">
        <f t="shared" si="1005"/>
        <v>0.128902075123066-13.0758014333066i</v>
      </c>
      <c r="AB1961" t="str">
        <f t="shared" si="1006"/>
        <v>0.616519131841535-0.257309470973665i</v>
      </c>
      <c r="AC1961" t="str">
        <f t="shared" si="1007"/>
        <v>0.868036340102855-0.778784040020926i</v>
      </c>
      <c r="AD1961" t="str">
        <f t="shared" si="1008"/>
        <v>0.5408485486049+0.188810927810803i</v>
      </c>
      <c r="AE1961" t="str">
        <f t="shared" si="1009"/>
        <v>-0.00491333135345423-0.00213698363277785i</v>
      </c>
      <c r="AF1961" t="str">
        <f t="shared" si="1010"/>
        <v>-6.16995921637148-0.774890368276661i</v>
      </c>
      <c r="AG1961" t="str">
        <f t="shared" si="1011"/>
        <v>1.00918962593666-0.0255126381860695i</v>
      </c>
      <c r="AH1961" t="str">
        <f t="shared" si="1012"/>
        <v>0.0279546303945557+0.0175443652194548i</v>
      </c>
      <c r="AI1961">
        <f t="shared" si="1013"/>
        <v>-29.628660076492569</v>
      </c>
      <c r="AJ1961">
        <f t="shared" si="1014"/>
        <v>32.112439462800012</v>
      </c>
      <c r="AK1961"/>
      <c r="AL1961"/>
      <c r="AM1961"/>
      <c r="AN1961"/>
    </row>
    <row r="1962" spans="1:40" x14ac:dyDescent="0.35">
      <c r="A1962"/>
      <c r="B1962">
        <f t="shared" si="980"/>
        <v>182800</v>
      </c>
      <c r="C1962" s="237" t="str">
        <f t="shared" si="983"/>
        <v>-9.65092743239654E-07+0.00565321217920302i</v>
      </c>
      <c r="D1962" s="208" t="str">
        <f t="shared" si="984"/>
        <v>-2.51366860123015+0.0433412933738898i</v>
      </c>
      <c r="E1962" t="str">
        <f t="shared" si="985"/>
        <v>20500</v>
      </c>
      <c r="F1962" t="str">
        <f t="shared" si="986"/>
        <v>0.327868852459016</v>
      </c>
      <c r="G1962" t="str">
        <f t="shared" si="981"/>
        <v>0.327868852459016</v>
      </c>
      <c r="H1962" t="str">
        <f t="shared" si="987"/>
        <v>3.65649520024809+0.817857241345412i</v>
      </c>
      <c r="I1962" t="str">
        <f t="shared" si="988"/>
        <v>717.853921345268i</v>
      </c>
      <c r="J1962" t="str">
        <f t="shared" si="982"/>
        <v>-696.529372036157+157.043466664862i</v>
      </c>
      <c r="K1962" t="str">
        <f t="shared" si="989"/>
        <v>0.221127443895469-0.98075878549702i</v>
      </c>
      <c r="L1962" t="str">
        <f t="shared" si="990"/>
        <v>0.0452976460406747-0.170558655353921i</v>
      </c>
      <c r="M1962" t="str">
        <f t="shared" si="991"/>
        <v>0.266425089936144-1.15131744085094i</v>
      </c>
      <c r="N1962" t="str">
        <f t="shared" si="992"/>
        <v>-2.2801183190591i</v>
      </c>
      <c r="O1962" t="str">
        <f t="shared" si="993"/>
        <v>-0.651319446020285-0.758803649988473i</v>
      </c>
      <c r="P1962" t="str">
        <f t="shared" si="994"/>
        <v>1.65131944602029+0.758803649988473i</v>
      </c>
      <c r="Q1962" t="str">
        <f t="shared" si="995"/>
        <v>-1.65131944602029+1.52131466907063i</v>
      </c>
      <c r="R1962" t="str">
        <f t="shared" si="996"/>
        <v>-0.311921739271514-0.746878364762561i</v>
      </c>
      <c r="S1962" t="str">
        <f t="shared" si="997"/>
        <v>0.246918004611983i</v>
      </c>
      <c r="T1962" t="str">
        <f t="shared" si="998"/>
        <v>0.184417715515032-0.0770190934560215i</v>
      </c>
      <c r="U1962" t="str">
        <f t="shared" si="999"/>
        <v>0.00005-0.000777366672651098i</v>
      </c>
      <c r="V1962" t="str">
        <f t="shared" si="1000"/>
        <v>0.00002-0.00870650673369229i</v>
      </c>
      <c r="W1962" t="str">
        <f t="shared" si="1001"/>
        <v>0.000042272057718278-0.000713854658740677i</v>
      </c>
      <c r="X1962" t="str">
        <f t="shared" si="1002"/>
        <v>0.0000461152242096908-0.000713376814244409i</v>
      </c>
      <c r="Y1962" t="str">
        <f t="shared" si="1003"/>
        <v>0.009+0.918853019321943i</v>
      </c>
      <c r="Z1962" t="str">
        <f t="shared" si="1004"/>
        <v>-0.00931692597006151-0.000694518183133074i</v>
      </c>
      <c r="AA1962" t="str">
        <f t="shared" si="1005"/>
        <v>0.12876081757608-13.0686386463345i</v>
      </c>
      <c r="AB1962" t="str">
        <f t="shared" si="1006"/>
        <v>0.616398384846534-0.257428873771979i</v>
      </c>
      <c r="AC1962" t="str">
        <f t="shared" si="1007"/>
        <v>0.867841642966937-0.778255721833024i</v>
      </c>
      <c r="AD1962" t="str">
        <f t="shared" si="1008"/>
        <v>0.541113379485645+0.188623939977682i</v>
      </c>
      <c r="AE1962" t="str">
        <f t="shared" si="1009"/>
        <v>-0.00491051054198886-0.00213320836614276i</v>
      </c>
      <c r="AF1962" t="str">
        <f t="shared" si="1010"/>
        <v>-6.17016380147824-0.774515947971522i</v>
      </c>
      <c r="AG1962" t="str">
        <f t="shared" si="1011"/>
        <v>1.00917573097219-0.0255113268186971i</v>
      </c>
      <c r="AH1962" t="str">
        <f t="shared" si="1012"/>
        <v>0.0279431533073086+0.0175176435015679i</v>
      </c>
      <c r="AI1962">
        <f t="shared" si="1013"/>
        <v>-29.634958023352315</v>
      </c>
      <c r="AJ1962">
        <f t="shared" si="1014"/>
        <v>32.083717917978916</v>
      </c>
      <c r="AK1962"/>
      <c r="AL1962"/>
      <c r="AM1962"/>
      <c r="AN1962"/>
    </row>
    <row r="1963" spans="1:40" x14ac:dyDescent="0.35">
      <c r="A1963"/>
      <c r="B1963">
        <f t="shared" si="980"/>
        <v>182900</v>
      </c>
      <c r="C1963" s="237" t="str">
        <f t="shared" si="983"/>
        <v>-9.6403770892097E-07+0.0056501213033966i</v>
      </c>
      <c r="D1963" s="208" t="str">
        <f t="shared" si="984"/>
        <v>-2.51366859314156+0.0433175966593739i</v>
      </c>
      <c r="E1963" t="str">
        <f t="shared" si="985"/>
        <v>20500</v>
      </c>
      <c r="F1963" t="str">
        <f t="shared" si="986"/>
        <v>0.327868852459016</v>
      </c>
      <c r="G1963" t="str">
        <f t="shared" si="981"/>
        <v>0.327868852459016</v>
      </c>
      <c r="H1963" t="str">
        <f t="shared" si="987"/>
        <v>3.65669948266571+0.817459458629103i</v>
      </c>
      <c r="I1963" t="str">
        <f t="shared" si="988"/>
        <v>718.246620426967i</v>
      </c>
      <c r="J1963" t="str">
        <f t="shared" si="982"/>
        <v>-697.292742016842+157.129376657566i</v>
      </c>
      <c r="K1963" t="str">
        <f t="shared" si="989"/>
        <v>0.220896730575433-0.980273009681557i</v>
      </c>
      <c r="L1963" t="str">
        <f t="shared" si="990"/>
        <v>0.0452513862507446-0.170477682087049i</v>
      </c>
      <c r="M1963" t="str">
        <f t="shared" si="991"/>
        <v>0.266148116826178-1.15075069176861i</v>
      </c>
      <c r="N1963" t="str">
        <f t="shared" si="992"/>
        <v>-2.2813656485553i</v>
      </c>
      <c r="O1963" t="str">
        <f t="shared" si="993"/>
        <v>-0.652265417277928-0.757990649957669i</v>
      </c>
      <c r="P1963" t="str">
        <f t="shared" si="994"/>
        <v>1.65226541727793+0.757990649957669i</v>
      </c>
      <c r="Q1963" t="str">
        <f t="shared" si="995"/>
        <v>-1.65226541727793+1.52337499859763i</v>
      </c>
      <c r="R1963" t="str">
        <f t="shared" si="996"/>
        <v>-0.311895747413653-0.746323696448295i</v>
      </c>
      <c r="S1963" t="str">
        <f t="shared" si="997"/>
        <v>0.247053080106848i</v>
      </c>
      <c r="T1963" t="str">
        <f t="shared" si="998"/>
        <v>0.18438156796428-0.0770548050707704i</v>
      </c>
      <c r="U1963" t="str">
        <f t="shared" si="999"/>
        <v>0.0000500000000000002-0.00077694164986671i</v>
      </c>
      <c r="V1963" t="str">
        <f t="shared" si="1000"/>
        <v>0.00002-0.0087017464785071i</v>
      </c>
      <c r="W1963" t="str">
        <f t="shared" si="1001"/>
        <v>0.0000422720560498034-0.000713464586878106i</v>
      </c>
      <c r="X1963" t="str">
        <f t="shared" si="1002"/>
        <v>0.0000461110089815844-0.000712987026275748i</v>
      </c>
      <c r="Y1963" t="str">
        <f t="shared" si="1003"/>
        <v>0.009+0.919355674146517i</v>
      </c>
      <c r="Z1963" t="str">
        <f t="shared" si="1004"/>
        <v>-0.00930673763915548-0.000693982435752886i</v>
      </c>
      <c r="AA1963" t="str">
        <f t="shared" si="1005"/>
        <v>0.128619792242476-13.0614837077682i</v>
      </c>
      <c r="AB1963" t="str">
        <f t="shared" si="1006"/>
        <v>0.616277565152843-0.257548236391725i</v>
      </c>
      <c r="AC1963" t="str">
        <f t="shared" si="1007"/>
        <v>0.867647302216088-0.77772781252867i</v>
      </c>
      <c r="AD1963" t="str">
        <f t="shared" si="1008"/>
        <v>0.541378021659609+0.18843660059463i</v>
      </c>
      <c r="AE1963" t="str">
        <f t="shared" si="1009"/>
        <v>-0.00490769152012536-0.00212943684148296i</v>
      </c>
      <c r="AF1963" t="str">
        <f t="shared" si="1010"/>
        <v>-6.17036807580727-0.774141861969729i</v>
      </c>
      <c r="AG1963" t="str">
        <f t="shared" si="1011"/>
        <v>1.00916183453257-0.0255100079902977i</v>
      </c>
      <c r="AH1963" t="str">
        <f t="shared" si="1012"/>
        <v>0.027931677284486+0.0174909467086443i</v>
      </c>
      <c r="AI1963">
        <f t="shared" si="1013"/>
        <v>-29.641254628371023</v>
      </c>
      <c r="AJ1963">
        <f t="shared" si="1014"/>
        <v>32.054990428710923</v>
      </c>
      <c r="AK1963"/>
      <c r="AL1963"/>
      <c r="AM1963"/>
      <c r="AN1963"/>
    </row>
    <row r="1964" spans="1:40" x14ac:dyDescent="0.35">
      <c r="A1964"/>
      <c r="B1964">
        <f t="shared" si="980"/>
        <v>183000</v>
      </c>
      <c r="C1964" s="237" t="str">
        <f t="shared" si="983"/>
        <v>-9.62984403694074E-07+0.00564703380559624i</v>
      </c>
      <c r="D1964" s="208" t="str">
        <f t="shared" si="984"/>
        <v>-2.51366858506622+0.0432939258429045i</v>
      </c>
      <c r="E1964" t="str">
        <f t="shared" si="985"/>
        <v>20500</v>
      </c>
      <c r="F1964" t="str">
        <f t="shared" si="986"/>
        <v>0.327868852459016</v>
      </c>
      <c r="G1964" t="str">
        <f t="shared" si="981"/>
        <v>0.327868852459016</v>
      </c>
      <c r="H1964" t="str">
        <f t="shared" si="987"/>
        <v>3.6569034549085+0.817062035715011i</v>
      </c>
      <c r="I1964" t="str">
        <f t="shared" si="988"/>
        <v>718.639319508665i</v>
      </c>
      <c r="J1964" t="str">
        <f t="shared" si="982"/>
        <v>-698.056529481792+157.215286650272i</v>
      </c>
      <c r="K1964" t="str">
        <f t="shared" si="989"/>
        <v>0.220666372400127-0.979787687145391i</v>
      </c>
      <c r="L1964" t="str">
        <f t="shared" si="990"/>
        <v>0.0452051956272431-0.17039677896613i</v>
      </c>
      <c r="M1964" t="str">
        <f t="shared" si="991"/>
        <v>0.26587156802737-1.15018446611152i</v>
      </c>
      <c r="N1964" t="str">
        <f t="shared" si="992"/>
        <v>-2.2826129780515i</v>
      </c>
      <c r="O1964" t="str">
        <f t="shared" si="993"/>
        <v>-0.65321037372103-0.757176470621765i</v>
      </c>
      <c r="P1964" t="str">
        <f t="shared" si="994"/>
        <v>1.65321037372103+0.757176470621765i</v>
      </c>
      <c r="Q1964" t="str">
        <f t="shared" si="995"/>
        <v>-1.65321037372103+1.52543650742974i</v>
      </c>
      <c r="R1964" t="str">
        <f t="shared" si="996"/>
        <v>-0.311869735287089-0.745769546325861i</v>
      </c>
      <c r="S1964" t="str">
        <f t="shared" si="997"/>
        <v>0.247188155601712i</v>
      </c>
      <c r="T1964" t="str">
        <f t="shared" si="998"/>
        <v>0.184345398660215-0.0770905046536097i</v>
      </c>
      <c r="U1964" t="str">
        <f t="shared" si="999"/>
        <v>0.0000499999999999999-0.000776517091588091i</v>
      </c>
      <c r="V1964" t="str">
        <f t="shared" si="1000"/>
        <v>0.00002-0.00869699142578666i</v>
      </c>
      <c r="W1964" t="str">
        <f t="shared" si="1001"/>
        <v>0.0000422720543804162-0.000713074941447042i</v>
      </c>
      <c r="X1964" t="str">
        <f t="shared" si="1002"/>
        <v>0.0000461068006578874-0.000712597664390985i</v>
      </c>
      <c r="Y1964" t="str">
        <f t="shared" si="1003"/>
        <v>0.009+0.919858328971092i</v>
      </c>
      <c r="Z1964" t="str">
        <f t="shared" si="1004"/>
        <v>-0.0092965660191099-0.000693447529889254i</v>
      </c>
      <c r="AA1964" t="str">
        <f t="shared" si="1005"/>
        <v>0.128478998613234-13.0543366047066i</v>
      </c>
      <c r="AB1964" t="str">
        <f t="shared" si="1006"/>
        <v>0.616156672750806-0.257667558795977i</v>
      </c>
      <c r="AC1964" t="str">
        <f t="shared" si="1007"/>
        <v>0.867453317186774-0.777200311575807i</v>
      </c>
      <c r="AD1964" t="str">
        <f t="shared" si="1008"/>
        <v>0.541642474671966+0.18824890982186i</v>
      </c>
      <c r="AE1964" t="str">
        <f t="shared" si="1009"/>
        <v>-0.00490487428302167-0.00212566905432876i</v>
      </c>
      <c r="AF1964" t="str">
        <f t="shared" si="1010"/>
        <v>-6.17057203997472-0.773768109872107i</v>
      </c>
      <c r="AG1964" t="str">
        <f t="shared" si="1011"/>
        <v>1.00914793662767-0.0255086816915076i</v>
      </c>
      <c r="AH1964" t="str">
        <f t="shared" si="1012"/>
        <v>0.0279202023154969+0.017464274810429i</v>
      </c>
      <c r="AI1964">
        <f t="shared" si="1013"/>
        <v>-29.647549895316029</v>
      </c>
      <c r="AJ1964">
        <f t="shared" si="1014"/>
        <v>32.026256998651327</v>
      </c>
      <c r="AK1964"/>
      <c r="AL1964"/>
      <c r="AM1964"/>
      <c r="AN1964"/>
    </row>
    <row r="1965" spans="1:40" x14ac:dyDescent="0.35">
      <c r="A1965"/>
      <c r="B1965">
        <f t="shared" si="980"/>
        <v>183100</v>
      </c>
      <c r="C1965" s="237" t="str">
        <f t="shared" si="983"/>
        <v>-9.61932823782627E-07+0.00564394968026723i</v>
      </c>
      <c r="D1965" s="208" t="str">
        <f t="shared" si="984"/>
        <v>-2.51366857700411+0.0432702808820488i</v>
      </c>
      <c r="E1965" t="str">
        <f t="shared" si="985"/>
        <v>20500</v>
      </c>
      <c r="F1965" t="str">
        <f t="shared" si="986"/>
        <v>0.327868852459016</v>
      </c>
      <c r="G1965" t="str">
        <f t="shared" si="981"/>
        <v>0.327868852459016</v>
      </c>
      <c r="H1965" t="str">
        <f t="shared" si="987"/>
        <v>3.65710711759114+0.816664972162033i</v>
      </c>
      <c r="I1965" t="str">
        <f t="shared" si="988"/>
        <v>719.032018590364i</v>
      </c>
      <c r="J1965" t="str">
        <f t="shared" si="982"/>
        <v>-698.820734431009+157.301196642977i</v>
      </c>
      <c r="K1965" t="str">
        <f t="shared" si="989"/>
        <v>0.220436368653151-0.979302817302359i</v>
      </c>
      <c r="L1965" t="str">
        <f t="shared" si="990"/>
        <v>0.0451590740358165-0.17031594591186i</v>
      </c>
      <c r="M1965" t="str">
        <f t="shared" si="991"/>
        <v>0.265595442688968-1.14961876321422i</v>
      </c>
      <c r="N1965" t="str">
        <f t="shared" si="992"/>
        <v>-2.28386030754771i</v>
      </c>
      <c r="O1965" t="str">
        <f t="shared" si="993"/>
        <v>-0.654154313879405-0.756361113247478i</v>
      </c>
      <c r="P1965" t="str">
        <f t="shared" si="994"/>
        <v>1.65415431387941+0.756361113247478i</v>
      </c>
      <c r="Q1965" t="str">
        <f t="shared" si="995"/>
        <v>-1.65415431387941+1.52749919430023i</v>
      </c>
      <c r="R1965" t="str">
        <f t="shared" si="996"/>
        <v>-0.311843702880339-0.745215913534571i</v>
      </c>
      <c r="S1965" t="str">
        <f t="shared" si="997"/>
        <v>0.247323231096577i</v>
      </c>
      <c r="T1965" t="str">
        <f t="shared" si="998"/>
        <v>0.184309207599957-0.0771261921934864i</v>
      </c>
      <c r="U1965" t="str">
        <f t="shared" si="999"/>
        <v>0.0000500000000000001-0.000776092997054184i</v>
      </c>
      <c r="V1965" t="str">
        <f t="shared" si="1000"/>
        <v>0.00002-0.00869224156700686i</v>
      </c>
      <c r="W1965" t="str">
        <f t="shared" si="1001"/>
        <v>0.0000422720527101171-0.000712685721748807i</v>
      </c>
      <c r="X1965" t="str">
        <f t="shared" si="1002"/>
        <v>0.0000461025992235196-0.000712208727892079i</v>
      </c>
      <c r="Y1965" t="str">
        <f t="shared" si="1003"/>
        <v>0.009+0.920360983795666i</v>
      </c>
      <c r="Z1965" t="str">
        <f t="shared" si="1004"/>
        <v>-0.00928641107339204-0.000692913463603259i</v>
      </c>
      <c r="AA1965" t="str">
        <f t="shared" si="1005"/>
        <v>0.128338436180733-13.047197324277i</v>
      </c>
      <c r="AB1965" t="str">
        <f t="shared" si="1006"/>
        <v>0.616035707630798-0.25778684094779i</v>
      </c>
      <c r="AC1965" t="str">
        <f t="shared" si="1007"/>
        <v>0.867259687217114-0.776673218443234i</v>
      </c>
      <c r="AD1965" t="str">
        <f t="shared" si="1008"/>
        <v>0.541906738067953+0.188060867820195i</v>
      </c>
      <c r="AE1965" t="str">
        <f t="shared" si="1009"/>
        <v>-0.00490205882585048-0.00212190500022179i</v>
      </c>
      <c r="AF1965" t="str">
        <f t="shared" si="1010"/>
        <v>-6.17077569459525-0.773394691279984i</v>
      </c>
      <c r="AG1965" t="str">
        <f t="shared" si="1011"/>
        <v>1.00913403726737-0.025507347912987i</v>
      </c>
      <c r="AH1965" t="str">
        <f t="shared" si="1012"/>
        <v>0.0279087283897865+0.0174376277767437i</v>
      </c>
      <c r="AI1965">
        <f t="shared" si="1013"/>
        <v>-29.653843827950432</v>
      </c>
      <c r="AJ1965">
        <f t="shared" si="1014"/>
        <v>31.997517631449757</v>
      </c>
      <c r="AK1965"/>
      <c r="AL1965"/>
      <c r="AM1965"/>
      <c r="AN1965"/>
    </row>
    <row r="1966" spans="1:40" x14ac:dyDescent="0.35">
      <c r="A1966"/>
      <c r="B1966">
        <f t="shared" si="980"/>
        <v>183200</v>
      </c>
      <c r="C1966" s="237" t="str">
        <f t="shared" si="983"/>
        <v>-9.60882965420577E-07+0.00564086892188693i</v>
      </c>
      <c r="D1966" s="208" t="str">
        <f t="shared" si="984"/>
        <v>-2.51366856895519+0.0432466617344665i</v>
      </c>
      <c r="E1966" t="str">
        <f t="shared" si="985"/>
        <v>20500</v>
      </c>
      <c r="F1966" t="str">
        <f t="shared" si="986"/>
        <v>0.327868852459016</v>
      </c>
      <c r="G1966" t="str">
        <f t="shared" si="981"/>
        <v>0.327868852459016</v>
      </c>
      <c r="H1966" t="str">
        <f t="shared" si="987"/>
        <v>3.65731047132686+0.816268267529681i</v>
      </c>
      <c r="I1966" t="str">
        <f t="shared" si="988"/>
        <v>719.424717672063i</v>
      </c>
      <c r="J1966" t="str">
        <f t="shared" si="982"/>
        <v>-699.585356864492+157.387106635682i</v>
      </c>
      <c r="K1966" t="str">
        <f t="shared" si="989"/>
        <v>0.220206718619881-0.978818399567188i</v>
      </c>
      <c r="L1966" t="str">
        <f t="shared" si="990"/>
        <v>0.0451130213424283-0.170235182845019i</v>
      </c>
      <c r="M1966" t="str">
        <f t="shared" si="991"/>
        <v>0.265319739962309-1.14905358241221i</v>
      </c>
      <c r="N1966" t="str">
        <f t="shared" si="992"/>
        <v>-2.28510763704391i</v>
      </c>
      <c r="O1966" t="str">
        <f t="shared" si="993"/>
        <v>-0.655097236284429-0.75554457910338i</v>
      </c>
      <c r="P1966" t="str">
        <f t="shared" si="994"/>
        <v>1.65509723628443+0.75554457910338i</v>
      </c>
      <c r="Q1966" t="str">
        <f t="shared" si="995"/>
        <v>-1.65509723628443+1.52956305794053i</v>
      </c>
      <c r="R1966" t="str">
        <f t="shared" si="996"/>
        <v>-0.311817650181887-0.744662797215627i</v>
      </c>
      <c r="S1966" t="str">
        <f t="shared" si="997"/>
        <v>0.247458306591441i</v>
      </c>
      <c r="T1966" t="str">
        <f t="shared" si="998"/>
        <v>0.184272994780625-0.0771618676793321i</v>
      </c>
      <c r="U1966" t="str">
        <f t="shared" si="999"/>
        <v>0.0000499999999999998-0.00077566936550557i</v>
      </c>
      <c r="V1966" t="str">
        <f t="shared" si="1000"/>
        <v>0.00002-0.00868749689366241i</v>
      </c>
      <c r="W1966" t="str">
        <f t="shared" si="1001"/>
        <v>0.0000422720510389051-0.000712296927086231i</v>
      </c>
      <c r="X1966" t="str">
        <f t="shared" si="1002"/>
        <v>0.0000460984046634406-0.000711820216082518i</v>
      </c>
      <c r="Y1966" t="str">
        <f t="shared" si="1003"/>
        <v>0.009+0.92086363862024i</v>
      </c>
      <c r="Z1966" t="str">
        <f t="shared" si="1004"/>
        <v>-0.00927627276556903-0.00069238023496172i</v>
      </c>
      <c r="AA1966" t="str">
        <f t="shared" si="1005"/>
        <v>0.128198104438739-13.0400658536347i</v>
      </c>
      <c r="AB1966" t="str">
        <f t="shared" si="1006"/>
        <v>0.615914669783189-0.25790608281017i</v>
      </c>
      <c r="AC1966" t="str">
        <f t="shared" si="1007"/>
        <v>0.867066411646921-0.776146532600499i</v>
      </c>
      <c r="AD1966" t="str">
        <f t="shared" si="1008"/>
        <v>0.54217081139286+0.187872474751024i</v>
      </c>
      <c r="AE1966" t="str">
        <f t="shared" si="1009"/>
        <v>-0.00489924514379909-0.00211814467471455i</v>
      </c>
      <c r="AF1966" t="str">
        <f t="shared" si="1010"/>
        <v>-6.17097904028205-0.773021605795215i</v>
      </c>
      <c r="AG1966" t="str">
        <f t="shared" si="1011"/>
        <v>1.00912013646157-0.0255060066454186i</v>
      </c>
      <c r="AH1966" t="str">
        <f t="shared" si="1012"/>
        <v>0.0278972554968362+0.0174110055774839i</v>
      </c>
      <c r="AI1966">
        <f t="shared" si="1013"/>
        <v>-29.660136430033415</v>
      </c>
      <c r="AJ1966">
        <f t="shared" si="1014"/>
        <v>31.968772330746102</v>
      </c>
      <c r="AK1966"/>
      <c r="AL1966"/>
      <c r="AM1966"/>
      <c r="AN1966"/>
    </row>
    <row r="1967" spans="1:40" x14ac:dyDescent="0.35">
      <c r="A1967"/>
      <c r="B1967">
        <f t="shared" si="980"/>
        <v>183300</v>
      </c>
      <c r="C1967" s="237" t="str">
        <f t="shared" si="983"/>
        <v>-9.59834824852189E-07+0.00563779152494488i</v>
      </c>
      <c r="D1967" s="208" t="str">
        <f t="shared" si="984"/>
        <v>-2.51366856091945+0.0432230683579108i</v>
      </c>
      <c r="E1967" t="str">
        <f t="shared" si="985"/>
        <v>20500</v>
      </c>
      <c r="F1967" t="str">
        <f t="shared" si="986"/>
        <v>0.327868852459016</v>
      </c>
      <c r="G1967" t="str">
        <f t="shared" si="981"/>
        <v>0.327868852459016</v>
      </c>
      <c r="H1967" t="str">
        <f t="shared" si="987"/>
        <v>3.65751351672739+0.815871921378064i</v>
      </c>
      <c r="I1967" t="str">
        <f t="shared" si="988"/>
        <v>719.817416753761i</v>
      </c>
      <c r="J1967" t="str">
        <f t="shared" si="982"/>
        <v>-700.350396782242+157.473016628387i</v>
      </c>
      <c r="K1967" t="str">
        <f t="shared" si="989"/>
        <v>0.219977421587461-0.978334433355492i</v>
      </c>
      <c r="L1967" t="str">
        <f t="shared" si="990"/>
        <v>0.0450670374133574-0.17015448968648i</v>
      </c>
      <c r="M1967" t="str">
        <f t="shared" si="991"/>
        <v>0.265044459000818-1.14848892304197i</v>
      </c>
      <c r="N1967" t="str">
        <f t="shared" si="992"/>
        <v>-2.28635496654011i</v>
      </c>
      <c r="O1967" t="str">
        <f t="shared" si="993"/>
        <v>-0.65603913946908-0.754726869459853i</v>
      </c>
      <c r="P1967" t="str">
        <f t="shared" si="994"/>
        <v>1.65603913946908+0.754726869459853i</v>
      </c>
      <c r="Q1967" t="str">
        <f t="shared" si="995"/>
        <v>-1.65603913946908+1.53162809708026i</v>
      </c>
      <c r="R1967" t="str">
        <f t="shared" si="996"/>
        <v>-0.311791577180224-0.744110196512092i</v>
      </c>
      <c r="S1967" t="str">
        <f t="shared" si="997"/>
        <v>0.247593382086306i</v>
      </c>
      <c r="T1967" t="str">
        <f t="shared" si="998"/>
        <v>0.184236760199335-0.0771975311000752i</v>
      </c>
      <c r="U1967" t="str">
        <f t="shared" si="999"/>
        <v>0.00005-0.000775246196184511i</v>
      </c>
      <c r="V1967" t="str">
        <f t="shared" si="1000"/>
        <v>0.00002-0.00868275739726651i</v>
      </c>
      <c r="W1967" t="str">
        <f t="shared" si="1001"/>
        <v>0.0000422720493667815-0.000711908556763685i</v>
      </c>
      <c r="X1967" t="str">
        <f t="shared" si="1002"/>
        <v>0.0000460942169626537-0.000711432128267318i</v>
      </c>
      <c r="Y1967" t="str">
        <f t="shared" si="1003"/>
        <v>0.009+0.921366293444815i</v>
      </c>
      <c r="Z1967" t="str">
        <f t="shared" si="1004"/>
        <v>-0.00926615105930752-0.00069184784203724i</v>
      </c>
      <c r="AA1967" t="str">
        <f t="shared" si="1005"/>
        <v>0.128058002882405-13.0329421799633i</v>
      </c>
      <c r="AB1967" t="str">
        <f t="shared" si="1006"/>
        <v>0.615793559198338-0.258025284346111i</v>
      </c>
      <c r="AC1967" t="str">
        <f t="shared" si="1007"/>
        <v>0.866873489817649-0.775620253517928i</v>
      </c>
      <c r="AD1967" t="str">
        <f t="shared" si="1008"/>
        <v>0.542434694192052+0.187683730776301i</v>
      </c>
      <c r="AE1967" t="str">
        <f t="shared" si="1009"/>
        <v>-0.00489643323206975-0.00211438807337051i</v>
      </c>
      <c r="AF1967" t="str">
        <f t="shared" si="1010"/>
        <v>-6.17118207764684-0.772648853020153i</v>
      </c>
      <c r="AG1967" t="str">
        <f t="shared" si="1011"/>
        <v>1.00910623422015-0.0255046578795092i</v>
      </c>
      <c r="AH1967" t="str">
        <f t="shared" si="1012"/>
        <v>0.0278857836261662+0.0173844081826206i</v>
      </c>
      <c r="AI1967">
        <f t="shared" si="1013"/>
        <v>-29.666427705319428</v>
      </c>
      <c r="AJ1967">
        <f t="shared" si="1014"/>
        <v>31.940021100170931</v>
      </c>
      <c r="AK1967"/>
      <c r="AL1967"/>
      <c r="AM1967"/>
      <c r="AN1967"/>
    </row>
    <row r="1968" spans="1:40" x14ac:dyDescent="0.35">
      <c r="A1968"/>
      <c r="B1968">
        <f t="shared" si="980"/>
        <v>183400</v>
      </c>
      <c r="C1968" s="237" t="str">
        <f t="shared" si="983"/>
        <v>-9.58788398331919E-07+0.0056347174839425i</v>
      </c>
      <c r="D1968" s="208" t="str">
        <f t="shared" si="984"/>
        <v>-2.51366855289684+0.0431995007102258i</v>
      </c>
      <c r="E1968" t="str">
        <f t="shared" si="985"/>
        <v>20500</v>
      </c>
      <c r="F1968" t="str">
        <f t="shared" si="986"/>
        <v>0.327868852459016</v>
      </c>
      <c r="G1968" t="str">
        <f t="shared" si="981"/>
        <v>0.327868852459016</v>
      </c>
      <c r="H1968" t="str">
        <f t="shared" si="987"/>
        <v>3.65771625440295+0.81547593326789i</v>
      </c>
      <c r="I1968" t="str">
        <f t="shared" si="988"/>
        <v>720.21011583546i</v>
      </c>
      <c r="J1968" t="str">
        <f t="shared" si="982"/>
        <v>-701.115854184257+157.558926621092i</v>
      </c>
      <c r="K1968" t="str">
        <f t="shared" si="989"/>
        <v>0.219748476844799-0.977850918083786i</v>
      </c>
      <c r="L1968" t="str">
        <f t="shared" si="990"/>
        <v>0.0450211221151986-0.170073866357202i</v>
      </c>
      <c r="M1968" t="str">
        <f t="shared" si="991"/>
        <v>0.264769598959998-1.14792478444099i</v>
      </c>
      <c r="N1968" t="str">
        <f t="shared" si="992"/>
        <v>-2.28760229603632i</v>
      </c>
      <c r="O1968" t="str">
        <f t="shared" si="993"/>
        <v>-0.656980021967924-0.753907985589108i</v>
      </c>
      <c r="P1968" t="str">
        <f t="shared" si="994"/>
        <v>1.65698002196792+0.753907985589108i</v>
      </c>
      <c r="Q1968" t="str">
        <f t="shared" si="995"/>
        <v>-1.65698002196792+1.53369431044721i</v>
      </c>
      <c r="R1968" t="str">
        <f t="shared" si="996"/>
        <v>-0.311765483863826-0.743558110568899i</v>
      </c>
      <c r="S1968" t="str">
        <f t="shared" si="997"/>
        <v>0.24772845758117i</v>
      </c>
      <c r="T1968" t="str">
        <f t="shared" si="998"/>
        <v>0.184200503853202-0.0772331824446328i</v>
      </c>
      <c r="U1968" t="str">
        <f t="shared" si="999"/>
        <v>0.0000500000000000002-0.000774823488334904i</v>
      </c>
      <c r="V1968" t="str">
        <f t="shared" si="1000"/>
        <v>0.00002-0.00867802306935086i</v>
      </c>
      <c r="W1968" t="str">
        <f t="shared" si="1001"/>
        <v>0.0000422720476937454-0.000711520610087042i</v>
      </c>
      <c r="X1968" t="str">
        <f t="shared" si="1002"/>
        <v>0.0000460900361062003-0.000711044463753i</v>
      </c>
      <c r="Y1968" t="str">
        <f t="shared" si="1003"/>
        <v>0.009+0.921868948269389i</v>
      </c>
      <c r="Z1968" t="str">
        <f t="shared" si="1004"/>
        <v>-0.00925604591837322-0.000691316282908112i</v>
      </c>
      <c r="AA1968" t="str">
        <f t="shared" si="1005"/>
        <v>0.127918131008267-13.0258262904743i</v>
      </c>
      <c r="AB1968" t="str">
        <f t="shared" si="1006"/>
        <v>0.615672375866605-0.25814444551857i</v>
      </c>
      <c r="AC1968" t="str">
        <f t="shared" si="1007"/>
        <v>0.866680921072407-0.775094380666647i</v>
      </c>
      <c r="AD1968" t="str">
        <f t="shared" si="1008"/>
        <v>0.542698386010944+0.187494636058564i</v>
      </c>
      <c r="AE1968" t="str">
        <f t="shared" si="1009"/>
        <v>-0.00489362308587912-0.00211063519176406i</v>
      </c>
      <c r="AF1968" t="str">
        <f t="shared" si="1010"/>
        <v>-6.17138480729979-0.772276432557664i</v>
      </c>
      <c r="AG1968" t="str">
        <f t="shared" si="1011"/>
        <v>1.00909233055302-0.0255033016059879i</v>
      </c>
      <c r="AH1968" t="str">
        <f t="shared" si="1012"/>
        <v>0.027874312767331+0.017357835562198i</v>
      </c>
      <c r="AI1968">
        <f t="shared" si="1013"/>
        <v>-29.672717657559438</v>
      </c>
      <c r="AJ1968">
        <f t="shared" si="1014"/>
        <v>31.911263943346377</v>
      </c>
      <c r="AK1968"/>
      <c r="AL1968"/>
      <c r="AM1968"/>
      <c r="AN1968"/>
    </row>
    <row r="1969" spans="1:40" x14ac:dyDescent="0.35">
      <c r="A1969"/>
      <c r="B1969">
        <f t="shared" si="980"/>
        <v>183500</v>
      </c>
      <c r="C1969" s="237" t="str">
        <f t="shared" si="983"/>
        <v>-9.57743682124441E-07+0.00563164679339324i</v>
      </c>
      <c r="D1969" s="208" t="str">
        <f t="shared" si="984"/>
        <v>-2.51366854488735+0.0431759587493482i</v>
      </c>
      <c r="E1969" t="str">
        <f t="shared" si="985"/>
        <v>20500</v>
      </c>
      <c r="F1969" t="str">
        <f t="shared" si="986"/>
        <v>0.327868852459016</v>
      </c>
      <c r="G1969" t="str">
        <f t="shared" si="981"/>
        <v>0.327868852459016</v>
      </c>
      <c r="H1969" t="str">
        <f t="shared" si="987"/>
        <v>3.65791868496234+0.815080302760476i</v>
      </c>
      <c r="I1969" t="str">
        <f t="shared" si="988"/>
        <v>720.602814917159i</v>
      </c>
      <c r="J1969" t="str">
        <f t="shared" si="982"/>
        <v>-701.881729070539+157.644836613797i</v>
      </c>
      <c r="K1969" t="str">
        <f t="shared" si="989"/>
        <v>0.219519883682558-0.977367853169462i</v>
      </c>
      <c r="L1969" t="str">
        <f t="shared" si="990"/>
        <v>0.0449752753148609-0.169993312778236i</v>
      </c>
      <c r="M1969" t="str">
        <f t="shared" si="991"/>
        <v>0.264495158997419-1.1473611659477i</v>
      </c>
      <c r="N1969" t="str">
        <f t="shared" si="992"/>
        <v>-2.28884962553252i</v>
      </c>
      <c r="O1969" t="str">
        <f t="shared" si="993"/>
        <v>-0.657919882317093-0.753087928765203i</v>
      </c>
      <c r="P1969" t="str">
        <f t="shared" si="994"/>
        <v>1.65791988231709+0.753087928765203i</v>
      </c>
      <c r="Q1969" t="str">
        <f t="shared" si="995"/>
        <v>-1.65791988231709+1.53576169676732i</v>
      </c>
      <c r="R1969" t="str">
        <f t="shared" si="996"/>
        <v>-0.311739370221154-0.743006538532855i</v>
      </c>
      <c r="S1969" t="str">
        <f t="shared" si="997"/>
        <v>0.247863533076034i</v>
      </c>
      <c r="T1969" t="str">
        <f t="shared" si="998"/>
        <v>0.184164225739348-0.077268821701913i</v>
      </c>
      <c r="U1969" t="str">
        <f t="shared" si="999"/>
        <v>0.0000499999999999999-0.000774401241202293i</v>
      </c>
      <c r="V1969" t="str">
        <f t="shared" si="1000"/>
        <v>0.00002-0.00867329390146572i</v>
      </c>
      <c r="W1969" t="str">
        <f t="shared" si="1001"/>
        <v>0.0000422720460197968-0.000711133086363687i</v>
      </c>
      <c r="X1969" t="str">
        <f t="shared" si="1002"/>
        <v>0.0000460858620791638-0.000710657221847593i</v>
      </c>
      <c r="Y1969" t="str">
        <f t="shared" si="1003"/>
        <v>0.009+0.922371603093963i</v>
      </c>
      <c r="Z1969" t="str">
        <f t="shared" si="1004"/>
        <v>-0.00924595730663059-0.000690785555658344i</v>
      </c>
      <c r="AA1969" t="str">
        <f t="shared" si="1005"/>
        <v>0.127778488314235-13.0187181724073i</v>
      </c>
      <c r="AB1969" t="str">
        <f t="shared" si="1006"/>
        <v>0.615551119778368-0.258263566290472i</v>
      </c>
      <c r="AC1969" t="str">
        <f t="shared" si="1007"/>
        <v>0.866488704755972-0.77456891351856i</v>
      </c>
      <c r="AD1969" t="str">
        <f t="shared" si="1008"/>
        <v>0.542961886395026+0.187305190760933i</v>
      </c>
      <c r="AE1969" t="str">
        <f t="shared" si="1009"/>
        <v>-0.00489081470045855-0.00210688602548058i</v>
      </c>
      <c r="AF1969" t="str">
        <f t="shared" si="1010"/>
        <v>-6.17158722984969-0.771904344011128i</v>
      </c>
      <c r="AG1969" t="str">
        <f t="shared" si="1011"/>
        <v>1.00907842547008-0.025501937815608i</v>
      </c>
      <c r="AH1969" t="str">
        <f t="shared" si="1012"/>
        <v>0.0278628429099227+0.0173312876863362i</v>
      </c>
      <c r="AI1969">
        <f t="shared" si="1013"/>
        <v>-29.679006290499792</v>
      </c>
      <c r="AJ1969">
        <f t="shared" si="1014"/>
        <v>31.882500863887415</v>
      </c>
      <c r="AK1969"/>
      <c r="AL1969"/>
      <c r="AM1969"/>
      <c r="AN1969"/>
    </row>
    <row r="1970" spans="1:40" x14ac:dyDescent="0.35">
      <c r="A1970"/>
      <c r="B1970">
        <f t="shared" ref="B1970:B2033" si="1015">B1969+100</f>
        <v>183600</v>
      </c>
      <c r="C1970" s="237" t="str">
        <f t="shared" si="983"/>
        <v>-9.56700672504582E-07+0.00562857944782245i</v>
      </c>
      <c r="D1970" s="208" t="str">
        <f t="shared" si="984"/>
        <v>-2.51366853689094+0.0431524424333055i</v>
      </c>
      <c r="E1970" t="str">
        <f t="shared" si="985"/>
        <v>20500</v>
      </c>
      <c r="F1970" t="str">
        <f t="shared" si="986"/>
        <v>0.327868852459016</v>
      </c>
      <c r="G1970" t="str">
        <f t="shared" si="981"/>
        <v>0.327868852459016</v>
      </c>
      <c r="H1970" t="str">
        <f t="shared" si="987"/>
        <v>3.65812080901284+0.814685029417743i</v>
      </c>
      <c r="I1970" t="str">
        <f t="shared" si="988"/>
        <v>720.995513998858i</v>
      </c>
      <c r="J1970" t="str">
        <f t="shared" si="982"/>
        <v>-702.648021441087+157.730746606503i</v>
      </c>
      <c r="K1970" t="str">
        <f t="shared" si="989"/>
        <v>0.219291641393157-0.976885238030804i</v>
      </c>
      <c r="L1970" t="str">
        <f t="shared" si="990"/>
        <v>0.0449294968795665-0.169912828870721i</v>
      </c>
      <c r="M1970" t="str">
        <f t="shared" si="991"/>
        <v>0.264221138272723-1.14679806690152i</v>
      </c>
      <c r="N1970" t="str">
        <f t="shared" si="992"/>
        <v>-2.29009695502872i</v>
      </c>
      <c r="O1970" t="str">
        <f t="shared" si="993"/>
        <v>-0.65885871905433-0.752266700264001i</v>
      </c>
      <c r="P1970" t="str">
        <f t="shared" si="994"/>
        <v>1.65885871905433+0.752266700264001i</v>
      </c>
      <c r="Q1970" t="str">
        <f t="shared" si="995"/>
        <v>-1.65885871905433+1.53783025476472i</v>
      </c>
      <c r="R1970" t="str">
        <f t="shared" si="996"/>
        <v>-0.311713236240665-0.742455479552615i</v>
      </c>
      <c r="S1970" t="str">
        <f t="shared" si="997"/>
        <v>0.247998608570899i</v>
      </c>
      <c r="T1970" t="str">
        <f t="shared" si="998"/>
        <v>0.184127925854888-0.0773044488608168i</v>
      </c>
      <c r="U1970" t="str">
        <f t="shared" si="999"/>
        <v>0.0000500000000000001-0.000773979454033884i</v>
      </c>
      <c r="V1970" t="str">
        <f t="shared" si="1000"/>
        <v>0.00002-0.0086685698851795i</v>
      </c>
      <c r="W1970" t="str">
        <f t="shared" si="1001"/>
        <v>0.0000422720443449363-0.00071074598490253i</v>
      </c>
      <c r="X1970" t="str">
        <f t="shared" si="1002"/>
        <v>0.0000460816948666686-0.000710270401860649i</v>
      </c>
      <c r="Y1970" t="str">
        <f t="shared" si="1003"/>
        <v>0.009+0.922874257918537i</v>
      </c>
      <c r="Z1970" t="str">
        <f t="shared" si="1004"/>
        <v>-0.0092358851880428-0.000690255658377634i</v>
      </c>
      <c r="AA1970" t="str">
        <f t="shared" si="1005"/>
        <v>0.127639074299591-13.0116178130296i</v>
      </c>
      <c r="AB1970" t="str">
        <f t="shared" si="1006"/>
        <v>0.615429790923986-0.258382646624721i</v>
      </c>
      <c r="AC1970" t="str">
        <f t="shared" si="1007"/>
        <v>0.866296840214751-0.774043851546336i</v>
      </c>
      <c r="AD1970" t="str">
        <f t="shared" si="1008"/>
        <v>0.543225194889853+0.187115395047091i</v>
      </c>
      <c r="AE1970" t="str">
        <f t="shared" si="1009"/>
        <v>-0.00488800807105402-0.00210314057011621i</v>
      </c>
      <c r="AF1970" t="str">
        <f t="shared" si="1010"/>
        <v>-6.17178934590378-0.771532586984437i</v>
      </c>
      <c r="AG1970" t="str">
        <f t="shared" si="1011"/>
        <v>1.00906451898124-0.0255005664991455i</v>
      </c>
      <c r="AH1970" t="str">
        <f t="shared" si="1012"/>
        <v>0.02785137404357+0.0173047645252281i</v>
      </c>
      <c r="AI1970">
        <f t="shared" si="1013"/>
        <v>-29.685293607882851</v>
      </c>
      <c r="AJ1970">
        <f t="shared" si="1014"/>
        <v>31.853731865398338</v>
      </c>
      <c r="AK1970"/>
      <c r="AL1970"/>
      <c r="AM1970"/>
      <c r="AN1970"/>
    </row>
    <row r="1971" spans="1:40" x14ac:dyDescent="0.35">
      <c r="A1971"/>
      <c r="B1971">
        <f t="shared" si="1015"/>
        <v>183700</v>
      </c>
      <c r="C1971" s="237" t="str">
        <f t="shared" si="983"/>
        <v>-9.55659365757353E-07+0.00562551544176755i</v>
      </c>
      <c r="D1971" s="208" t="str">
        <f t="shared" si="984"/>
        <v>-2.5136685289076+0.0431289517202179i</v>
      </c>
      <c r="E1971" t="str">
        <f t="shared" si="985"/>
        <v>20500</v>
      </c>
      <c r="F1971" t="str">
        <f t="shared" si="986"/>
        <v>0.327868852459016</v>
      </c>
      <c r="G1971" t="str">
        <f t="shared" si="981"/>
        <v>0.327868852459016</v>
      </c>
      <c r="H1971" t="str">
        <f t="shared" si="987"/>
        <v>3.65832262716033+0.814290112802205i</v>
      </c>
      <c r="I1971" t="str">
        <f t="shared" si="988"/>
        <v>721.388213080556i</v>
      </c>
      <c r="J1971" t="str">
        <f t="shared" si="982"/>
        <v>-703.414731295901+157.816656599207i</v>
      </c>
      <c r="K1971" t="str">
        <f t="shared" si="989"/>
        <v>0.219063749270757-0.976403072086984i</v>
      </c>
      <c r="L1971" t="str">
        <f t="shared" si="990"/>
        <v>0.0448837866768508-0.169832414555885i</v>
      </c>
      <c r="M1971" t="str">
        <f t="shared" si="991"/>
        <v>0.263947535947608-1.14623548664287i</v>
      </c>
      <c r="N1971" t="str">
        <f t="shared" si="992"/>
        <v>-2.29134428452492i</v>
      </c>
      <c r="O1971" t="str">
        <f t="shared" si="993"/>
        <v>-0.659796530718965-0.751444301363194i</v>
      </c>
      <c r="P1971" t="str">
        <f t="shared" si="994"/>
        <v>1.65979653071897+0.751444301363194i</v>
      </c>
      <c r="Q1971" t="str">
        <f t="shared" si="995"/>
        <v>-1.65979653071897+1.53989998316173i</v>
      </c>
      <c r="R1971" t="str">
        <f t="shared" si="996"/>
        <v>-0.311687081910798-0.74190493277869i</v>
      </c>
      <c r="S1971" t="str">
        <f t="shared" si="997"/>
        <v>0.248133684065763i</v>
      </c>
      <c r="T1971" t="str">
        <f t="shared" si="998"/>
        <v>0.184091604196939-0.0773400639102336i</v>
      </c>
      <c r="U1971" t="str">
        <f t="shared" si="999"/>
        <v>0.0000499999999999999-0.0007735581260785i</v>
      </c>
      <c r="V1971" t="str">
        <f t="shared" si="1000"/>
        <v>0.00002-0.00866385101207922i</v>
      </c>
      <c r="W1971" t="str">
        <f t="shared" si="1001"/>
        <v>0.0000422720426691631-0.000710359305013965i</v>
      </c>
      <c r="X1971" t="str">
        <f t="shared" si="1002"/>
        <v>0.0000460775344538783-0.000709884003103203i</v>
      </c>
      <c r="Y1971" t="str">
        <f t="shared" si="1003"/>
        <v>0.009+0.923376912743112i</v>
      </c>
      <c r="Z1971" t="str">
        <f t="shared" si="1004"/>
        <v>-0.00922582952667092-0.000689726589161323i</v>
      </c>
      <c r="AA1971" t="str">
        <f t="shared" si="1005"/>
        <v>0.127499888464987-13.0045251996366i</v>
      </c>
      <c r="AB1971" t="str">
        <f t="shared" si="1006"/>
        <v>0.615308389293821-0.258501686484181i</v>
      </c>
      <c r="AC1971" t="str">
        <f t="shared" si="1007"/>
        <v>0.866105326796798-0.773519194223444i</v>
      </c>
      <c r="AD1971" t="str">
        <f t="shared" si="1008"/>
        <v>0.543488311041031+0.186925249081307i</v>
      </c>
      <c r="AE1971" t="str">
        <f t="shared" si="1009"/>
        <v>-0.00488520319292586-0.00209939882127801i</v>
      </c>
      <c r="AF1971" t="str">
        <f t="shared" si="1010"/>
        <v>-6.17199115606793-0.771161161081987i</v>
      </c>
      <c r="AG1971" t="str">
        <f t="shared" si="1011"/>
        <v>1.00905061109642-0.0254991876473994i</v>
      </c>
      <c r="AH1971" t="str">
        <f t="shared" si="1012"/>
        <v>0.0278399061579372+0.0172782660491415i</v>
      </c>
      <c r="AI1971">
        <f t="shared" si="1013"/>
        <v>-29.691579613446841</v>
      </c>
      <c r="AJ1971">
        <f t="shared" si="1014"/>
        <v>31.824956951477105</v>
      </c>
      <c r="AK1971"/>
      <c r="AL1971"/>
      <c r="AM1971"/>
      <c r="AN1971"/>
    </row>
    <row r="1972" spans="1:40" x14ac:dyDescent="0.35">
      <c r="A1972"/>
      <c r="B1972">
        <f t="shared" si="1015"/>
        <v>183800</v>
      </c>
      <c r="C1972" s="237" t="str">
        <f t="shared" si="983"/>
        <v>-9.54619758177824E-07+0.00562245476977772i</v>
      </c>
      <c r="D1972" s="208" t="str">
        <f t="shared" si="984"/>
        <v>-2.51366852093727+0.0431054865682959i</v>
      </c>
      <c r="E1972" t="str">
        <f t="shared" si="985"/>
        <v>20500</v>
      </c>
      <c r="F1972" t="str">
        <f t="shared" si="986"/>
        <v>0.327868852459016</v>
      </c>
      <c r="G1972" t="str">
        <f t="shared" si="981"/>
        <v>0.327868852459016</v>
      </c>
      <c r="H1972" t="str">
        <f t="shared" si="987"/>
        <v>3.65852414000911+0.813895552476966i</v>
      </c>
      <c r="I1972" t="str">
        <f t="shared" si="988"/>
        <v>721.780912162255i</v>
      </c>
      <c r="J1972" t="str">
        <f t="shared" si="982"/>
        <v>-704.181858634981+157.902566591912i</v>
      </c>
      <c r="K1972" t="str">
        <f t="shared" si="989"/>
        <v>0.21883620661127-0.975921354758057i</v>
      </c>
      <c r="L1972" t="str">
        <f t="shared" si="990"/>
        <v>0.0448381445745604-0.169752069755043i</v>
      </c>
      <c r="M1972" t="str">
        <f t="shared" si="991"/>
        <v>0.26367435118583-1.1456734245131i</v>
      </c>
      <c r="N1972" t="str">
        <f t="shared" si="992"/>
        <v>-2.29259161402113i</v>
      </c>
      <c r="O1972" t="str">
        <f t="shared" si="993"/>
        <v>-0.660733315851928-0.750620733342289i</v>
      </c>
      <c r="P1972" t="str">
        <f t="shared" si="994"/>
        <v>1.66073331585193+0.750620733342289i</v>
      </c>
      <c r="Q1972" t="str">
        <f t="shared" si="995"/>
        <v>-1.66073331585193+1.54197088067884i</v>
      </c>
      <c r="R1972" t="str">
        <f t="shared" si="996"/>
        <v>-0.311660907219981-0.741354897363438i</v>
      </c>
      <c r="S1972" t="str">
        <f t="shared" si="997"/>
        <v>0.248268759560628i</v>
      </c>
      <c r="T1972" t="str">
        <f t="shared" si="998"/>
        <v>0.184055260762617-0.0773756668390447i</v>
      </c>
      <c r="U1972" t="str">
        <f t="shared" si="999"/>
        <v>0.00005-0.000773137256586621i</v>
      </c>
      <c r="V1972" t="str">
        <f t="shared" si="1000"/>
        <v>0.00002-0.00865913727377013i</v>
      </c>
      <c r="W1972" t="str">
        <f t="shared" si="1001"/>
        <v>0.0000422720409924779-0.000709973046009909i</v>
      </c>
      <c r="X1972" t="str">
        <f t="shared" si="1002"/>
        <v>0.0000460733808259983-0.000709498024887812i</v>
      </c>
      <c r="Y1972" t="str">
        <f t="shared" si="1003"/>
        <v>0.009+0.923879567567686i</v>
      </c>
      <c r="Z1972" t="str">
        <f t="shared" si="1004"/>
        <v>-0.00921579028667423-0.00068919834611042i</v>
      </c>
      <c r="AA1972" t="str">
        <f t="shared" si="1005"/>
        <v>0.127360930312437-12.9974403195513i</v>
      </c>
      <c r="AB1972" t="str">
        <f t="shared" si="1006"/>
        <v>0.615186914878236-0.258620685831688i</v>
      </c>
      <c r="AC1972" t="str">
        <f t="shared" si="1007"/>
        <v>0.865914163851815-0.772994941024102i</v>
      </c>
      <c r="AD1972" t="str">
        <f t="shared" si="1008"/>
        <v>0.543751234394246+0.186734753028415i</v>
      </c>
      <c r="AE1972" t="str">
        <f t="shared" si="1009"/>
        <v>-0.00488240006134909-0.00209566077458379i</v>
      </c>
      <c r="AF1972" t="str">
        <f t="shared" si="1010"/>
        <v>-6.17219266094638-0.77079006590867i</v>
      </c>
      <c r="AG1972" t="str">
        <f t="shared" si="1011"/>
        <v>1.00903670182554-0.0254978012511922i</v>
      </c>
      <c r="AH1972" t="str">
        <f t="shared" si="1012"/>
        <v>0.0278284392427257+0.0172517922284165i</v>
      </c>
      <c r="AI1972">
        <f t="shared" si="1013"/>
        <v>-29.697864310925866</v>
      </c>
      <c r="AJ1972">
        <f t="shared" si="1014"/>
        <v>31.796176125710286</v>
      </c>
      <c r="AK1972"/>
      <c r="AL1972"/>
      <c r="AM1972"/>
      <c r="AN1972"/>
    </row>
    <row r="1973" spans="1:40" x14ac:dyDescent="0.35">
      <c r="A1973"/>
      <c r="B1973">
        <f t="shared" si="1015"/>
        <v>183900</v>
      </c>
      <c r="C1973" s="237" t="str">
        <f t="shared" si="983"/>
        <v>-9.53581846071145E-07+0.00561939742641401i</v>
      </c>
      <c r="D1973" s="208" t="str">
        <f t="shared" si="984"/>
        <v>-2.51366851297994+0.0430820469358408i</v>
      </c>
      <c r="E1973" t="str">
        <f t="shared" si="985"/>
        <v>20500</v>
      </c>
      <c r="F1973" t="str">
        <f t="shared" si="986"/>
        <v>0.327868852459016</v>
      </c>
      <c r="G1973" t="str">
        <f t="shared" si="981"/>
        <v>0.327868852459016</v>
      </c>
      <c r="H1973" t="str">
        <f t="shared" si="987"/>
        <v>3.65872534816213+0.813501348005759i</v>
      </c>
      <c r="I1973" t="str">
        <f t="shared" si="988"/>
        <v>722.173611243954i</v>
      </c>
      <c r="J1973" t="str">
        <f t="shared" si="982"/>
        <v>-704.949403458327+157.988476584618i</v>
      </c>
      <c r="K1973" t="str">
        <f t="shared" si="989"/>
        <v>0.218609012712341-0.975440085464961i</v>
      </c>
      <c r="L1973" t="str">
        <f t="shared" si="990"/>
        <v>0.0447925704408533-0.169671794389603i</v>
      </c>
      <c r="M1973" t="str">
        <f t="shared" si="991"/>
        <v>0.263401583153194-1.14511187985456i</v>
      </c>
      <c r="N1973" t="str">
        <f t="shared" si="992"/>
        <v>-2.29383894351733i</v>
      </c>
      <c r="O1973" t="str">
        <f t="shared" si="993"/>
        <v>-0.661669072995727-0.749795997482632i</v>
      </c>
      <c r="P1973" t="str">
        <f t="shared" si="994"/>
        <v>1.66166907299573+0.749795997482632i</v>
      </c>
      <c r="Q1973" t="str">
        <f t="shared" si="995"/>
        <v>-1.66166907299573+1.5440429460347i</v>
      </c>
      <c r="R1973" t="str">
        <f t="shared" si="996"/>
        <v>-0.311634712156636-0.740805372461068i</v>
      </c>
      <c r="S1973" t="str">
        <f t="shared" si="997"/>
        <v>0.248403835055492i</v>
      </c>
      <c r="T1973" t="str">
        <f t="shared" si="998"/>
        <v>0.184018895549041-0.0774112576361227i</v>
      </c>
      <c r="U1973" t="str">
        <f t="shared" si="999"/>
        <v>0.0000500000000000002-0.000772716844810339i</v>
      </c>
      <c r="V1973" t="str">
        <f t="shared" si="1000"/>
        <v>0.00002-0.00865442866187574i</v>
      </c>
      <c r="W1973" t="str">
        <f t="shared" si="1001"/>
        <v>0.0000422720393148805-0.000709587207203758i</v>
      </c>
      <c r="X1973" t="str">
        <f t="shared" si="1002"/>
        <v>0.000046069233968273-0.000709112466528505i</v>
      </c>
      <c r="Y1973" t="str">
        <f t="shared" si="1003"/>
        <v>0.009+0.924382222392261i</v>
      </c>
      <c r="Z1973" t="str">
        <f t="shared" si="1004"/>
        <v>-0.00920576743230913-0.000688670927331533i</v>
      </c>
      <c r="AA1973" t="str">
        <f t="shared" si="1005"/>
        <v>0.127222199345311-12.9903631601242i</v>
      </c>
      <c r="AB1973" t="str">
        <f t="shared" si="1006"/>
        <v>0.615065367667599-0.258739644630049i</v>
      </c>
      <c r="AC1973" t="str">
        <f t="shared" si="1007"/>
        <v>0.865723350731131-0.77247109142333i</v>
      </c>
      <c r="AD1973" t="str">
        <f t="shared" si="1008"/>
        <v>0.544013964495244+0.186543907053837i</v>
      </c>
      <c r="AE1973" t="str">
        <f t="shared" si="1009"/>
        <v>-0.00487959867161286-0.00209192642566215i</v>
      </c>
      <c r="AF1973" t="str">
        <f t="shared" si="1010"/>
        <v>-6.17239386114207-0.770419301069918i</v>
      </c>
      <c r="AG1973" t="str">
        <f t="shared" si="1011"/>
        <v>1.00902279117853-0.025496407301369i</v>
      </c>
      <c r="AH1973" t="str">
        <f t="shared" si="1012"/>
        <v>0.0278169732876714+0.0172253430334678i</v>
      </c>
      <c r="AI1973">
        <f t="shared" si="1013"/>
        <v>-29.704147704050136</v>
      </c>
      <c r="AJ1973">
        <f t="shared" si="1014"/>
        <v>31.767389391679121</v>
      </c>
      <c r="AK1973"/>
      <c r="AL1973"/>
      <c r="AM1973"/>
      <c r="AN1973"/>
    </row>
    <row r="1974" spans="1:40" x14ac:dyDescent="0.35">
      <c r="A1974"/>
      <c r="B1974">
        <f t="shared" si="1015"/>
        <v>184000</v>
      </c>
      <c r="C1974" s="237" t="str">
        <f t="shared" si="983"/>
        <v>-9.52545625752511E-07+0.00561634340624932i</v>
      </c>
      <c r="D1974" s="208" t="str">
        <f t="shared" si="984"/>
        <v>-2.51366850503559+0.0430586327812448i</v>
      </c>
      <c r="E1974" t="str">
        <f t="shared" si="985"/>
        <v>20500</v>
      </c>
      <c r="F1974" t="str">
        <f t="shared" si="986"/>
        <v>0.327868852459016</v>
      </c>
      <c r="G1974" t="str">
        <f t="shared" si="981"/>
        <v>0.327868852459016</v>
      </c>
      <c r="H1974" t="str">
        <f t="shared" si="987"/>
        <v>3.65892625222086+0.813107498952898i</v>
      </c>
      <c r="I1974" t="str">
        <f t="shared" si="988"/>
        <v>722.566310325652i</v>
      </c>
      <c r="J1974" t="str">
        <f t="shared" si="982"/>
        <v>-705.71736576594+158.074386577323i</v>
      </c>
      <c r="K1974" t="str">
        <f t="shared" si="989"/>
        <v>0.218382166873344-0.974959263629514i</v>
      </c>
      <c r="L1974" t="str">
        <f t="shared" si="990"/>
        <v>0.0447470641441978-0.16959158838106i</v>
      </c>
      <c r="M1974" t="str">
        <f t="shared" si="991"/>
        <v>0.263129231017542-1.14455085201057i</v>
      </c>
      <c r="N1974" t="str">
        <f t="shared" si="992"/>
        <v>-2.29508627301353i</v>
      </c>
      <c r="O1974" t="str">
        <f t="shared" si="993"/>
        <v>-0.662603800694487-0.748970095067366i</v>
      </c>
      <c r="P1974" t="str">
        <f t="shared" si="994"/>
        <v>1.66260380069449+0.748970095067366i</v>
      </c>
      <c r="Q1974" t="str">
        <f t="shared" si="995"/>
        <v>-1.66260380069449+1.54611617794616i</v>
      </c>
      <c r="R1974" t="str">
        <f t="shared" si="996"/>
        <v>-0.311608496709175-0.740256357227623i</v>
      </c>
      <c r="S1974" t="str">
        <f t="shared" si="997"/>
        <v>0.248538910550357i</v>
      </c>
      <c r="T1974" t="str">
        <f t="shared" si="998"/>
        <v>0.183982508553329-0.0774468362903329i</v>
      </c>
      <c r="U1974" t="str">
        <f t="shared" si="999"/>
        <v>0.00005-0.000772296890003374i</v>
      </c>
      <c r="V1974" t="str">
        <f t="shared" si="1000"/>
        <v>0.00002-0.00864972516803782i</v>
      </c>
      <c r="W1974" t="str">
        <f t="shared" si="1001"/>
        <v>0.0000422720376363706-0.000709201787910403i</v>
      </c>
      <c r="X1974" t="str">
        <f t="shared" si="1002"/>
        <v>0.0000460650938659877-0.00070872732734082i</v>
      </c>
      <c r="Y1974" t="str">
        <f t="shared" si="1003"/>
        <v>0.009+0.924884877216835i</v>
      </c>
      <c r="Z1974" t="str">
        <f t="shared" si="1004"/>
        <v>-0.00919576092792959-0.000688144330936886i</v>
      </c>
      <c r="AA1974" t="str">
        <f t="shared" si="1005"/>
        <v>0.127083695068337-12.9832937087337i</v>
      </c>
      <c r="AB1974" t="str">
        <f t="shared" si="1006"/>
        <v>0.614943747652279-0.258858562842049i</v>
      </c>
      <c r="AC1974" t="str">
        <f t="shared" si="1007"/>
        <v>0.865532886787691-0.771947644896923i</v>
      </c>
      <c r="AD1974" t="str">
        <f t="shared" si="1008"/>
        <v>0.544276500889845+0.186352711323573i</v>
      </c>
      <c r="AE1974" t="str">
        <f t="shared" si="1009"/>
        <v>-0.00487679901902102-0.00208819577015256i</v>
      </c>
      <c r="AF1974" t="str">
        <f t="shared" si="1010"/>
        <v>-6.17259475725645-0.770048866171653i</v>
      </c>
      <c r="AG1974" t="str">
        <f t="shared" si="1011"/>
        <v>1.00900887916533-0.0254950057887988i</v>
      </c>
      <c r="AH1974" t="str">
        <f t="shared" si="1012"/>
        <v>0.0278055082825482+0.0171989184347837i</v>
      </c>
      <c r="AI1974">
        <f t="shared" si="1013"/>
        <v>-29.710429796545263</v>
      </c>
      <c r="AJ1974">
        <f t="shared" si="1014"/>
        <v>31.738596752955051</v>
      </c>
      <c r="AK1974"/>
      <c r="AL1974"/>
      <c r="AM1974"/>
      <c r="AN1974"/>
    </row>
    <row r="1975" spans="1:40" x14ac:dyDescent="0.35">
      <c r="A1975"/>
      <c r="B1975">
        <f t="shared" si="1015"/>
        <v>184100</v>
      </c>
      <c r="C1975" s="237" t="str">
        <f t="shared" si="983"/>
        <v>-0.0000009515110935471+0.0056132927038683i</v>
      </c>
      <c r="D1975" s="208" t="str">
        <f t="shared" si="984"/>
        <v>-2.51366849710418+0.0430352440629903i</v>
      </c>
      <c r="E1975" t="str">
        <f t="shared" si="985"/>
        <v>20500</v>
      </c>
      <c r="F1975" t="str">
        <f t="shared" si="986"/>
        <v>0.327868852459016</v>
      </c>
      <c r="G1975" t="str">
        <f t="shared" si="981"/>
        <v>0.327868852459016</v>
      </c>
      <c r="H1975" t="str">
        <f t="shared" si="987"/>
        <v>3.65912685278529+0.812714004883289i</v>
      </c>
      <c r="I1975" t="str">
        <f t="shared" si="988"/>
        <v>722.959009407351i</v>
      </c>
      <c r="J1975" t="str">
        <f t="shared" si="982"/>
        <v>-706.485745557819+158.160296570027i</v>
      </c>
      <c r="K1975" t="str">
        <f t="shared" si="989"/>
        <v>0.218155668395384-0.974478888674423i</v>
      </c>
      <c r="L1975" t="str">
        <f t="shared" si="990"/>
        <v>0.0447016255533707-0.169511451650998i</v>
      </c>
      <c r="M1975" t="str">
        <f t="shared" si="991"/>
        <v>0.262857293948755-1.14399034032542i</v>
      </c>
      <c r="N1975" t="str">
        <f t="shared" si="992"/>
        <v>-2.29633360250974i</v>
      </c>
      <c r="O1975" t="str">
        <f t="shared" si="993"/>
        <v>-0.66353749749394-0.748143027381449i</v>
      </c>
      <c r="P1975" t="str">
        <f t="shared" si="994"/>
        <v>1.66353749749394+0.748143027381449i</v>
      </c>
      <c r="Q1975" t="str">
        <f t="shared" si="995"/>
        <v>-1.66353749749394+1.54819057512829i</v>
      </c>
      <c r="R1975" t="str">
        <f t="shared" si="996"/>
        <v>-0.311582260865989-0.73970785082097i</v>
      </c>
      <c r="S1975" t="str">
        <f t="shared" si="997"/>
        <v>0.248673986045221i</v>
      </c>
      <c r="T1975" t="str">
        <f t="shared" si="998"/>
        <v>0.183946099772594-0.0774824027905274i</v>
      </c>
      <c r="U1975" t="str">
        <f t="shared" si="999"/>
        <v>0.0000500000000000002-0.000771877391421082i</v>
      </c>
      <c r="V1975" t="str">
        <f t="shared" si="1000"/>
        <v>0.00002-0.00864502678391611i</v>
      </c>
      <c r="W1975" t="str">
        <f t="shared" si="1001"/>
        <v>0.0000422720359569485-0.000708816787446234i</v>
      </c>
      <c r="X1975" t="str">
        <f t="shared" si="1002"/>
        <v>0.0000460609605044671-0.00070834260664177i</v>
      </c>
      <c r="Y1975" t="str">
        <f t="shared" si="1003"/>
        <v>0.009+0.925387532041409i</v>
      </c>
      <c r="Z1975" t="str">
        <f t="shared" si="1004"/>
        <v>-0.00918577073798625-0.000687618555044276i</v>
      </c>
      <c r="AA1975" t="str">
        <f t="shared" si="1005"/>
        <v>0.126945416987591-12.9762319527856i</v>
      </c>
      <c r="AB1975" t="str">
        <f t="shared" si="1006"/>
        <v>0.614822054822625-0.258977440430427i</v>
      </c>
      <c r="AC1975" t="str">
        <f t="shared" si="1007"/>
        <v>0.865342771376078-0.771424600921426i</v>
      </c>
      <c r="AD1975" t="str">
        <f t="shared" si="1008"/>
        <v>0.544538843123925+0.186161166004183i</v>
      </c>
      <c r="AE1975" t="str">
        <f t="shared" si="1009"/>
        <v>-0.0048740010988915-0.00208446880370499i</v>
      </c>
      <c r="AF1975" t="str">
        <f t="shared" si="1010"/>
        <v>-6.17279534988947-0.769678760820299i</v>
      </c>
      <c r="AG1975" t="str">
        <f t="shared" si="1011"/>
        <v>1.00899496579586-0.0254935967043729i</v>
      </c>
      <c r="AH1975" t="str">
        <f t="shared" si="1012"/>
        <v>0.0277940442171648+0.0171725184029242i</v>
      </c>
      <c r="AI1975">
        <f t="shared" si="1013"/>
        <v>-29.716710592133211</v>
      </c>
      <c r="AJ1975">
        <f t="shared" si="1014"/>
        <v>31.709798213100033</v>
      </c>
      <c r="AK1975"/>
      <c r="AL1975"/>
      <c r="AM1975"/>
      <c r="AN1975"/>
    </row>
    <row r="1976" spans="1:40" x14ac:dyDescent="0.35">
      <c r="A1976"/>
      <c r="B1976">
        <f t="shared" si="1015"/>
        <v>184200</v>
      </c>
      <c r="C1976" s="237" t="str">
        <f t="shared" si="983"/>
        <v>-9.50478245790114E-07+0.00561024531386747i</v>
      </c>
      <c r="D1976" s="208" t="str">
        <f t="shared" si="984"/>
        <v>-2.51366848918568+0.0430118807396506i</v>
      </c>
      <c r="E1976" t="str">
        <f t="shared" si="985"/>
        <v>20500</v>
      </c>
      <c r="F1976" t="str">
        <f t="shared" si="986"/>
        <v>0.327868852459016</v>
      </c>
      <c r="G1976" t="str">
        <f t="shared" si="981"/>
        <v>0.327868852459016</v>
      </c>
      <c r="H1976" t="str">
        <f t="shared" si="987"/>
        <v>3.65932715045399+0.812320865362448i</v>
      </c>
      <c r="I1976" t="str">
        <f t="shared" si="988"/>
        <v>723.35170848905i</v>
      </c>
      <c r="J1976" t="str">
        <f t="shared" si="982"/>
        <v>-707.254542833963+158.246206562732i</v>
      </c>
      <c r="K1976" t="str">
        <f t="shared" si="989"/>
        <v>0.217929516581292-0.973998960023266i</v>
      </c>
      <c r="L1976" t="str">
        <f t="shared" si="990"/>
        <v>0.044656254537458-0.169431384121089i</v>
      </c>
      <c r="M1976" t="str">
        <f t="shared" si="991"/>
        <v>0.26258577111875-1.14343034414435i</v>
      </c>
      <c r="N1976" t="str">
        <f t="shared" si="992"/>
        <v>-2.29758093200594i</v>
      </c>
      <c r="O1976" t="str">
        <f t="shared" si="993"/>
        <v>-0.664470161941396-0.74731479571167i</v>
      </c>
      <c r="P1976" t="str">
        <f t="shared" si="994"/>
        <v>1.6644701619414+0.74731479571167i</v>
      </c>
      <c r="Q1976" t="str">
        <f t="shared" si="995"/>
        <v>-1.6644701619414+1.55026613629427i</v>
      </c>
      <c r="R1976" t="str">
        <f t="shared" si="996"/>
        <v>-0.311556004615473-0.739159852400823i</v>
      </c>
      <c r="S1976" t="str">
        <f t="shared" si="997"/>
        <v>0.248809061540085i</v>
      </c>
      <c r="T1976" t="str">
        <f t="shared" si="998"/>
        <v>0.183909669203957-0.0775179571255542i</v>
      </c>
      <c r="U1976" t="str">
        <f t="shared" si="999"/>
        <v>0.0000499999999999999-0.000771458348320416i</v>
      </c>
      <c r="V1976" t="str">
        <f t="shared" si="1000"/>
        <v>0.00002-0.00864033350118867i</v>
      </c>
      <c r="W1976" t="str">
        <f t="shared" si="1001"/>
        <v>0.0000422720342766139-0.000708432205129112i</v>
      </c>
      <c r="X1976" t="str">
        <f t="shared" si="1002"/>
        <v>0.0000460568338690758-0.000707958303749855i</v>
      </c>
      <c r="Y1976" t="str">
        <f t="shared" si="1003"/>
        <v>0.009+0.925890186865984i</v>
      </c>
      <c r="Z1976" t="str">
        <f t="shared" si="1004"/>
        <v>-0.00917579682702642-0.000687093597777062i</v>
      </c>
      <c r="AA1976" t="str">
        <f t="shared" si="1005"/>
        <v>0.126807364610494-12.9691778797129i</v>
      </c>
      <c r="AB1976" t="str">
        <f t="shared" si="1006"/>
        <v>0.614700289169015-0.259096277357908i</v>
      </c>
      <c r="AC1976" t="str">
        <f t="shared" si="1007"/>
        <v>0.865153003852492-0.770901958974182i</v>
      </c>
      <c r="AD1976" t="str">
        <f t="shared" si="1008"/>
        <v>0.544800990743445+0.185969271262821i</v>
      </c>
      <c r="AE1976" t="str">
        <f t="shared" si="1009"/>
        <v>-0.00487120490655662-0.00208074552198024i</v>
      </c>
      <c r="AF1976" t="str">
        <f t="shared" si="1010"/>
        <v>-6.17299563963967-0.769308984622797i</v>
      </c>
      <c r="AG1976" t="str">
        <f t="shared" si="1011"/>
        <v>1.00898105108009-0.0254921800390056i</v>
      </c>
      <c r="AH1976" t="str">
        <f t="shared" si="1012"/>
        <v>0.0277825810813652+0.017146142908523i</v>
      </c>
      <c r="AI1976">
        <f t="shared" si="1013"/>
        <v>-29.72299009453188</v>
      </c>
      <c r="AJ1976">
        <f t="shared" si="1014"/>
        <v>31.680993775669346</v>
      </c>
      <c r="AK1976"/>
      <c r="AL1976"/>
      <c r="AM1976"/>
      <c r="AN1976"/>
    </row>
    <row r="1977" spans="1:40" x14ac:dyDescent="0.35">
      <c r="A1977"/>
      <c r="B1977">
        <f t="shared" si="1015"/>
        <v>184300</v>
      </c>
      <c r="C1977" s="237" t="str">
        <f t="shared" si="983"/>
        <v>-9.49447078826644E-07+0.00560720123085496i</v>
      </c>
      <c r="D1977" s="208" t="str">
        <f t="shared" si="984"/>
        <v>-2.51366848128006+0.042988542769888i</v>
      </c>
      <c r="E1977" t="str">
        <f t="shared" si="985"/>
        <v>20500</v>
      </c>
      <c r="F1977" t="str">
        <f t="shared" si="986"/>
        <v>0.327868852459016</v>
      </c>
      <c r="G1977" t="str">
        <f t="shared" si="981"/>
        <v>0.327868852459016</v>
      </c>
      <c r="H1977" t="str">
        <f t="shared" si="987"/>
        <v>3.65952714582405+0.811928079956483i</v>
      </c>
      <c r="I1977" t="str">
        <f t="shared" si="988"/>
        <v>723.744407570749i</v>
      </c>
      <c r="J1977" t="str">
        <f t="shared" si="982"/>
        <v>-708.023757594374+158.332116555438i</v>
      </c>
      <c r="K1977" t="str">
        <f t="shared" si="989"/>
        <v>0.21770371073561-0.973519477100501i</v>
      </c>
      <c r="L1977" t="str">
        <f t="shared" si="990"/>
        <v>0.0446109509658525-0.169351385713096i</v>
      </c>
      <c r="M1977" t="str">
        <f t="shared" si="991"/>
        <v>0.262314661701463-1.1428708628136i</v>
      </c>
      <c r="N1977" t="str">
        <f t="shared" si="992"/>
        <v>-2.29882826150214i</v>
      </c>
      <c r="O1977" t="str">
        <f t="shared" si="993"/>
        <v>-0.665401792585794-0.746485401346611i</v>
      </c>
      <c r="P1977" t="str">
        <f t="shared" si="994"/>
        <v>1.66540179258579+0.746485401346611i</v>
      </c>
      <c r="Q1977" t="str">
        <f t="shared" si="995"/>
        <v>-1.66540179258579+1.55234286015553i</v>
      </c>
      <c r="R1977" t="str">
        <f t="shared" si="996"/>
        <v>-0.311529727945995-0.738612361128707i</v>
      </c>
      <c r="S1977" t="str">
        <f t="shared" si="997"/>
        <v>0.24894413703495i</v>
      </c>
      <c r="T1977" t="str">
        <f t="shared" si="998"/>
        <v>0.183873216844533-0.0775534992842485i</v>
      </c>
      <c r="U1977" t="str">
        <f t="shared" si="999"/>
        <v>0.0000500000000000001-0.000771039759959962i</v>
      </c>
      <c r="V1977" t="str">
        <f t="shared" si="1000"/>
        <v>0.00002-0.00863564531155155i</v>
      </c>
      <c r="W1977" t="str">
        <f t="shared" si="1001"/>
        <v>0.0000422720325953674-0.000708048040278395i</v>
      </c>
      <c r="X1977" t="str">
        <f t="shared" si="1002"/>
        <v>0.0000460527139452195-0.00070757441798507i</v>
      </c>
      <c r="Y1977" t="str">
        <f t="shared" si="1003"/>
        <v>0.009+0.926392841690558i</v>
      </c>
      <c r="Z1977" t="str">
        <f t="shared" si="1004"/>
        <v>-0.00916583915969388-0.00068656945726417i</v>
      </c>
      <c r="AA1977" t="str">
        <f t="shared" si="1005"/>
        <v>0.126669537445808-12.9621314769763i</v>
      </c>
      <c r="AB1977" t="str">
        <f t="shared" si="1006"/>
        <v>0.614578450681807-0.259215073587174i</v>
      </c>
      <c r="AC1977" t="str">
        <f t="shared" si="1007"/>
        <v>0.864963583574743-0.770379718533302i</v>
      </c>
      <c r="AD1977" t="str">
        <f t="shared" si="1008"/>
        <v>0.545062943294418+0.185777027267215i</v>
      </c>
      <c r="AE1977" t="str">
        <f t="shared" si="1009"/>
        <v>-0.00486841043736299-0.00207702592064982i</v>
      </c>
      <c r="AF1977" t="str">
        <f t="shared" si="1010"/>
        <v>-6.17319562710411-0.768939537186595i</v>
      </c>
      <c r="AG1977" t="str">
        <f t="shared" si="1011"/>
        <v>1.00896713502796-0.0254907557836345i</v>
      </c>
      <c r="AH1977" t="str">
        <f t="shared" si="1012"/>
        <v>0.0277711188650303+0.0171197919222866i</v>
      </c>
      <c r="AI1977">
        <f t="shared" si="1013"/>
        <v>-29.729268307454824</v>
      </c>
      <c r="AJ1977">
        <f t="shared" si="1014"/>
        <v>31.652183444208948</v>
      </c>
      <c r="AK1977"/>
      <c r="AL1977"/>
      <c r="AM1977"/>
      <c r="AN1977"/>
    </row>
    <row r="1978" spans="1:40" x14ac:dyDescent="0.35">
      <c r="A1978"/>
      <c r="B1978">
        <f t="shared" si="1015"/>
        <v>184400</v>
      </c>
      <c r="C1978" s="237" t="str">
        <f t="shared" si="983"/>
        <v>-9.48417589011707E-07+0.00560416044945064i</v>
      </c>
      <c r="D1978" s="208" t="str">
        <f t="shared" si="984"/>
        <v>-2.51366847338731+0.0429652301124549i</v>
      </c>
      <c r="E1978" t="str">
        <f t="shared" si="985"/>
        <v>20500</v>
      </c>
      <c r="F1978" t="str">
        <f t="shared" si="986"/>
        <v>0.327868852459016</v>
      </c>
      <c r="G1978" t="str">
        <f t="shared" si="981"/>
        <v>0.327868852459016</v>
      </c>
      <c r="H1978" t="str">
        <f t="shared" si="987"/>
        <v>3.65972683949119+0.811535648232099i</v>
      </c>
      <c r="I1978" t="str">
        <f t="shared" si="988"/>
        <v>724.137106652447i</v>
      </c>
      <c r="J1978" t="str">
        <f t="shared" si="982"/>
        <v>-708.793389839051+158.418026548142i</v>
      </c>
      <c r="K1978" t="str">
        <f t="shared" si="989"/>
        <v>0.217478250164594-0.973040439331466i</v>
      </c>
      <c r="L1978" t="str">
        <f t="shared" si="990"/>
        <v>0.0445657147082545-0.16927145634887i</v>
      </c>
      <c r="M1978" t="str">
        <f t="shared" si="991"/>
        <v>0.262043964872848-1.14231189568034i</v>
      </c>
      <c r="N1978" t="str">
        <f t="shared" si="992"/>
        <v>-2.30007559099835i</v>
      </c>
      <c r="O1978" t="str">
        <f t="shared" si="993"/>
        <v>-0.666332387977683-0.745654845576664i</v>
      </c>
      <c r="P1978" t="str">
        <f t="shared" si="994"/>
        <v>1.66633238797768+0.745654845576664i</v>
      </c>
      <c r="Q1978" t="str">
        <f t="shared" si="995"/>
        <v>-1.66633238797768+1.55442074542169i</v>
      </c>
      <c r="R1978" t="str">
        <f t="shared" si="996"/>
        <v>-0.311503430845928-0.738065376167962i</v>
      </c>
      <c r="S1978" t="str">
        <f t="shared" si="997"/>
        <v>0.249079212529814i</v>
      </c>
      <c r="T1978" t="str">
        <f t="shared" si="998"/>
        <v>0.183836742691437-0.0775890292554391i</v>
      </c>
      <c r="U1978" t="str">
        <f t="shared" si="999"/>
        <v>0.0000499999999999998-0.000770621625599893i</v>
      </c>
      <c r="V1978" t="str">
        <f t="shared" si="1000"/>
        <v>0.00002-0.0086309622067188i</v>
      </c>
      <c r="W1978" t="str">
        <f t="shared" si="1001"/>
        <v>0.0000422720309132081-0.000707664292214895i</v>
      </c>
      <c r="X1978" t="str">
        <f t="shared" si="1002"/>
        <v>0.0000460486007183403-0.000707190948668847i</v>
      </c>
      <c r="Y1978" t="str">
        <f t="shared" si="1003"/>
        <v>0.009+0.926895496515132i</v>
      </c>
      <c r="Z1978" t="str">
        <f t="shared" si="1004"/>
        <v>-0.00915589770072786-0.000686046131639994i</v>
      </c>
      <c r="AA1978" t="str">
        <f t="shared" si="1005"/>
        <v>0.126531935003633-12.9550927320636i</v>
      </c>
      <c r="AB1978" t="str">
        <f t="shared" si="1006"/>
        <v>0.614456539351357-0.259333829080888i</v>
      </c>
      <c r="AC1978" t="str">
        <f t="shared" si="1007"/>
        <v>0.864774509902248-0.769857879077643i</v>
      </c>
      <c r="AD1978" t="str">
        <f t="shared" si="1008"/>
        <v>0.545324700322945+0.185584434185654i</v>
      </c>
      <c r="AE1978" t="str">
        <f t="shared" si="1009"/>
        <v>-0.00486561768667129-0.0020733099953956i</v>
      </c>
      <c r="AF1978" t="str">
        <f t="shared" si="1010"/>
        <v>-6.1733953128785-0.768570418119644i</v>
      </c>
      <c r="AG1978" t="str">
        <f t="shared" si="1011"/>
        <v>1.00895321764942-0.0254893239292202i</v>
      </c>
      <c r="AH1978" t="str">
        <f t="shared" si="1012"/>
        <v>0.0277596575580759+0.0170934654149934i</v>
      </c>
      <c r="AI1978">
        <f t="shared" si="1013"/>
        <v>-29.735545234611767</v>
      </c>
      <c r="AJ1978">
        <f t="shared" si="1014"/>
        <v>31.623367222256231</v>
      </c>
      <c r="AK1978"/>
      <c r="AL1978"/>
      <c r="AM1978"/>
      <c r="AN1978"/>
    </row>
    <row r="1979" spans="1:40" x14ac:dyDescent="0.35">
      <c r="A1979"/>
      <c r="B1979">
        <f t="shared" si="1015"/>
        <v>184500</v>
      </c>
      <c r="C1979" s="237" t="str">
        <f t="shared" si="983"/>
        <v>-9.47389772710179E-07+0.005601122964286i</v>
      </c>
      <c r="D1979" s="208" t="str">
        <f t="shared" si="984"/>
        <v>-2.51366846550738+0.0429419427261927i</v>
      </c>
      <c r="E1979" t="str">
        <f t="shared" si="985"/>
        <v>20500</v>
      </c>
      <c r="F1979" t="str">
        <f t="shared" si="986"/>
        <v>0.327868852459016</v>
      </c>
      <c r="G1979" t="str">
        <f t="shared" si="981"/>
        <v>0.327868852459016</v>
      </c>
      <c r="H1979" t="str">
        <f t="shared" si="987"/>
        <v>3.65992623204963+0.811143569756594i</v>
      </c>
      <c r="I1979" t="str">
        <f t="shared" si="988"/>
        <v>724.529805734146i</v>
      </c>
      <c r="J1979" t="str">
        <f t="shared" si="982"/>
        <v>-709.563439567995+158.503936540847i</v>
      </c>
      <c r="K1979" t="str">
        <f t="shared" si="989"/>
        <v>0.217253134176211-0.972561846142371i</v>
      </c>
      <c r="L1979" t="str">
        <f t="shared" si="990"/>
        <v>0.04452054563467-0.169191595950351i</v>
      </c>
      <c r="M1979" t="str">
        <f t="shared" si="991"/>
        <v>0.261773679810881-1.14175344209272i</v>
      </c>
      <c r="N1979" t="str">
        <f t="shared" si="992"/>
        <v>-2.30132292049455i</v>
      </c>
      <c r="O1979" t="str">
        <f t="shared" si="993"/>
        <v>-0.667261946669199-0.744823129694044i</v>
      </c>
      <c r="P1979" t="str">
        <f t="shared" si="994"/>
        <v>1.6672619466692+0.744823129694044i</v>
      </c>
      <c r="Q1979" t="str">
        <f t="shared" si="995"/>
        <v>-1.6672619466692+1.55649979080051i</v>
      </c>
      <c r="R1979" t="str">
        <f t="shared" si="996"/>
        <v>-0.311477113303626-0.737518896683759i</v>
      </c>
      <c r="S1979" t="str">
        <f t="shared" si="997"/>
        <v>0.249214288024677i</v>
      </c>
      <c r="T1979" t="str">
        <f t="shared" si="998"/>
        <v>0.183800246741788-0.0776245470279448i</v>
      </c>
      <c r="U1979" t="str">
        <f t="shared" si="999"/>
        <v>0.00005-0.00077020394450201i</v>
      </c>
      <c r="V1979" t="str">
        <f t="shared" si="1000"/>
        <v>0.00002-0.00862628417842254i</v>
      </c>
      <c r="W1979" t="str">
        <f t="shared" si="1001"/>
        <v>0.0000422720292301371-0.000707280960260923i</v>
      </c>
      <c r="X1979" t="str">
        <f t="shared" si="1002"/>
        <v>0.0000460444941739235-0.000706807895124129i</v>
      </c>
      <c r="Y1979" t="str">
        <f t="shared" si="1003"/>
        <v>0.009+0.927398151339707i</v>
      </c>
      <c r="Z1979" t="str">
        <f t="shared" si="1004"/>
        <v>-0.00914597241496376-0.00068552361904449i</v>
      </c>
      <c r="AA1979" t="str">
        <f t="shared" si="1005"/>
        <v>0.126394556795399-12.94806163249i</v>
      </c>
      <c r="AB1979" t="str">
        <f t="shared" si="1006"/>
        <v>0.614334555168035-0.259452543801677i</v>
      </c>
      <c r="AC1979" t="str">
        <f t="shared" si="1007"/>
        <v>0.86458578219604-0.769336440086863i</v>
      </c>
      <c r="AD1979" t="str">
        <f t="shared" si="1008"/>
        <v>0.545586261375186+0.185391492187024i</v>
      </c>
      <c r="AE1979" t="str">
        <f t="shared" si="1009"/>
        <v>-0.00486282664985656-0.00206959774191036i</v>
      </c>
      <c r="AF1979" t="str">
        <f t="shared" si="1010"/>
        <v>-6.17359469755701-0.768201627030401i</v>
      </c>
      <c r="AG1979" t="str">
        <f t="shared" si="1011"/>
        <v>1.00893929895445-0.0254878844667463i</v>
      </c>
      <c r="AH1979" t="str">
        <f t="shared" si="1012"/>
        <v>0.0277481971504536+0.0170671633574946i</v>
      </c>
      <c r="AI1979">
        <f t="shared" si="1013"/>
        <v>-29.741820879708275</v>
      </c>
      <c r="AJ1979">
        <f t="shared" si="1014"/>
        <v>31.5945451133408</v>
      </c>
      <c r="AK1979"/>
      <c r="AL1979"/>
      <c r="AM1979"/>
      <c r="AN1979"/>
    </row>
    <row r="1980" spans="1:40" x14ac:dyDescent="0.35">
      <c r="A1980"/>
      <c r="B1980">
        <f t="shared" si="1015"/>
        <v>184600</v>
      </c>
      <c r="C1980" s="237" t="str">
        <f t="shared" si="983"/>
        <v>-9.46363626296825E-07+0.00559808877000429i</v>
      </c>
      <c r="D1980" s="208" t="str">
        <f t="shared" si="984"/>
        <v>-2.51366845764026+0.0429186805700329i</v>
      </c>
      <c r="E1980" t="str">
        <f t="shared" si="985"/>
        <v>20500</v>
      </c>
      <c r="F1980" t="str">
        <f t="shared" si="986"/>
        <v>0.327868852459016</v>
      </c>
      <c r="G1980" t="str">
        <f t="shared" si="981"/>
        <v>0.327868852459016</v>
      </c>
      <c r="H1980" t="str">
        <f t="shared" si="987"/>
        <v>3.6601253240922+0.81075184409787i</v>
      </c>
      <c r="I1980" t="str">
        <f t="shared" si="988"/>
        <v>724.922504815845i</v>
      </c>
      <c r="J1980" t="str">
        <f t="shared" si="982"/>
        <v>-710.333906781204+158.589846533553i</v>
      </c>
      <c r="K1980" t="str">
        <f t="shared" si="989"/>
        <v>0.217028362080129-0.972083696960304i</v>
      </c>
      <c r="L1980" t="str">
        <f t="shared" si="990"/>
        <v>0.0444754436154095-0.169111804439568i</v>
      </c>
      <c r="M1980" t="str">
        <f t="shared" si="991"/>
        <v>0.261503805695538-1.14119550139987i</v>
      </c>
      <c r="N1980" t="str">
        <f t="shared" si="992"/>
        <v>-2.30257024999075i</v>
      </c>
      <c r="O1980" t="str">
        <f t="shared" si="993"/>
        <v>-0.668190467214113-0.743990254992756i</v>
      </c>
      <c r="P1980" t="str">
        <f t="shared" si="994"/>
        <v>1.66819046721411+0.743990254992756i</v>
      </c>
      <c r="Q1980" t="str">
        <f t="shared" si="995"/>
        <v>-1.66819046721411+1.55857999499799i</v>
      </c>
      <c r="R1980" t="str">
        <f t="shared" si="996"/>
        <v>-0.311450775307428-0.736972921843063i</v>
      </c>
      <c r="S1980" t="str">
        <f t="shared" si="997"/>
        <v>0.249349363519541i</v>
      </c>
      <c r="T1980" t="str">
        <f t="shared" si="998"/>
        <v>0.183763728992704-0.0776600525905747i</v>
      </c>
      <c r="U1980" t="str">
        <f t="shared" si="999"/>
        <v>0.0000500000000000002-0.000769786715929693i</v>
      </c>
      <c r="V1980" t="str">
        <f t="shared" si="1000"/>
        <v>0.00002-0.00862161121841254i</v>
      </c>
      <c r="W1980" t="str">
        <f t="shared" si="1001"/>
        <v>0.0000422720275461538-0.000706898043740237i</v>
      </c>
      <c r="X1980" t="str">
        <f t="shared" si="1002"/>
        <v>0.0000460403942974909-0.000706425256675303i</v>
      </c>
      <c r="Y1980" t="str">
        <f t="shared" si="1003"/>
        <v>0.009+0.927900806164281i</v>
      </c>
      <c r="Z1980" t="str">
        <f t="shared" si="1004"/>
        <v>-0.00913606326733204-0.000685001917623058i</v>
      </c>
      <c r="AA1980" t="str">
        <f t="shared" si="1005"/>
        <v>0.126257402333865-12.9410381657976i</v>
      </c>
      <c r="AB1980" t="str">
        <f t="shared" si="1006"/>
        <v>0.61421249812221-0.259571217712136i</v>
      </c>
      <c r="AC1980" t="str">
        <f t="shared" si="1007"/>
        <v>0.864397399818746-0.768815401041391i</v>
      </c>
      <c r="AD1980" t="str">
        <f t="shared" si="1008"/>
        <v>0.545847625997374+0.185198201440789i</v>
      </c>
      <c r="AE1980" t="str">
        <f t="shared" si="1009"/>
        <v>-0.00486003732230772-0.00206588915589735i</v>
      </c>
      <c r="AF1980" t="str">
        <f t="shared" si="1010"/>
        <v>-6.17379378173246-0.767833163527837i</v>
      </c>
      <c r="AG1980" t="str">
        <f t="shared" si="1011"/>
        <v>1.00892537895301-0.0254864373872186i</v>
      </c>
      <c r="AH1980" t="str">
        <f t="shared" si="1012"/>
        <v>0.0277367376321497+0.0170408857207137i</v>
      </c>
      <c r="AI1980">
        <f t="shared" si="1013"/>
        <v>-29.748095246445992</v>
      </c>
      <c r="AJ1980">
        <f t="shared" si="1014"/>
        <v>31.5657171209849</v>
      </c>
      <c r="AK1980"/>
      <c r="AL1980"/>
      <c r="AM1980"/>
      <c r="AN1980"/>
    </row>
    <row r="1981" spans="1:40" x14ac:dyDescent="0.35">
      <c r="A1981"/>
      <c r="B1981">
        <f t="shared" si="1015"/>
        <v>184700</v>
      </c>
      <c r="C1981" s="237" t="str">
        <f t="shared" si="983"/>
        <v>-9.45339146156177E-07+0.00559505786126023i</v>
      </c>
      <c r="D1981" s="208" t="str">
        <f t="shared" si="984"/>
        <v>-2.51366844978591+0.0428954436029951i</v>
      </c>
      <c r="E1981" t="str">
        <f t="shared" si="985"/>
        <v>20500</v>
      </c>
      <c r="F1981" t="str">
        <f t="shared" si="986"/>
        <v>0.327868852459016</v>
      </c>
      <c r="G1981" t="str">
        <f t="shared" si="981"/>
        <v>0.327868852459016</v>
      </c>
      <c r="H1981" t="str">
        <f t="shared" si="987"/>
        <v>3.66032411621028+0.81036047082441i</v>
      </c>
      <c r="I1981" t="str">
        <f t="shared" si="988"/>
        <v>725.315203897544i</v>
      </c>
      <c r="J1981" t="str">
        <f t="shared" si="982"/>
        <v>-711.10479147868+158.675756526258i</v>
      </c>
      <c r="K1981" t="str">
        <f t="shared" si="989"/>
        <v>0.216803933187709-0.971605991213224i</v>
      </c>
      <c r="L1981" t="str">
        <f t="shared" si="990"/>
        <v>0.0444304085210883-0.169032081738638i</v>
      </c>
      <c r="M1981" t="str">
        <f t="shared" si="991"/>
        <v>0.261234341708797-1.14063807295186i</v>
      </c>
      <c r="N1981" t="str">
        <f t="shared" si="992"/>
        <v>-2.30381757948695i</v>
      </c>
      <c r="O1981" t="str">
        <f t="shared" si="993"/>
        <v>-0.669117948167804-0.74315622276861i</v>
      </c>
      <c r="P1981" t="str">
        <f t="shared" si="994"/>
        <v>1.6691179481678+0.74315622276861i</v>
      </c>
      <c r="Q1981" t="str">
        <f t="shared" si="995"/>
        <v>-1.6691179481678+1.56066135671834i</v>
      </c>
      <c r="R1981" t="str">
        <f t="shared" si="996"/>
        <v>-0.311424416845664-0.736427450814644i</v>
      </c>
      <c r="S1981" t="str">
        <f t="shared" si="997"/>
        <v>0.249484439014406i</v>
      </c>
      <c r="T1981" t="str">
        <f t="shared" si="998"/>
        <v>0.183727189441301-0.077695545932129i</v>
      </c>
      <c r="U1981" t="str">
        <f t="shared" si="999"/>
        <v>0.0000499999999999999-0.000769369939147919i</v>
      </c>
      <c r="V1981" t="str">
        <f t="shared" si="1000"/>
        <v>0.00002-0.0086169433184567i</v>
      </c>
      <c r="W1981" t="str">
        <f t="shared" si="1001"/>
        <v>0.0000422720258612577-0.000706515541978061i</v>
      </c>
      <c r="X1981" t="str">
        <f t="shared" si="1002"/>
        <v>0.0000460363010746041-0.000706043032648217i</v>
      </c>
      <c r="Y1981" t="str">
        <f t="shared" si="1003"/>
        <v>0.009+0.928403460988856i</v>
      </c>
      <c r="Z1981" t="str">
        <f t="shared" si="1004"/>
        <v>-0.0091261702228581-0.000684481025526563i</v>
      </c>
      <c r="AA1981" t="str">
        <f t="shared" si="1005"/>
        <v>0.126120471133114-12.9340223195557i</v>
      </c>
      <c r="AB1981" t="str">
        <f t="shared" si="1006"/>
        <v>0.614090368204241-0.259689850774831i</v>
      </c>
      <c r="AC1981" t="str">
        <f t="shared" si="1007"/>
        <v>0.864209362134588-0.768294761422402i</v>
      </c>
      <c r="AD1981" t="str">
        <f t="shared" si="1008"/>
        <v>0.546108793735817+0.18500456211698i</v>
      </c>
      <c r="AE1981" t="str">
        <f t="shared" si="1009"/>
        <v>-0.00485724969942783-0.00206218423307025i</v>
      </c>
      <c r="AF1981" t="str">
        <f t="shared" si="1010"/>
        <v>-6.17399256599619-0.767465027221415i</v>
      </c>
      <c r="AG1981" t="str">
        <f t="shared" si="1011"/>
        <v>1.00891145765507-0.0254849826816664i</v>
      </c>
      <c r="AH1981" t="str">
        <f t="shared" si="1012"/>
        <v>0.0277252789931863+0.0170146324756453i</v>
      </c>
      <c r="AI1981">
        <f t="shared" si="1013"/>
        <v>-29.754368338522575</v>
      </c>
      <c r="AJ1981">
        <f t="shared" si="1014"/>
        <v>31.536883248700889</v>
      </c>
      <c r="AK1981"/>
      <c r="AL1981"/>
      <c r="AM1981"/>
      <c r="AN1981"/>
    </row>
    <row r="1982" spans="1:40" x14ac:dyDescent="0.35">
      <c r="A1982"/>
      <c r="B1982">
        <f t="shared" si="1015"/>
        <v>184800</v>
      </c>
      <c r="C1982" s="237" t="str">
        <f t="shared" si="983"/>
        <v>-9.44316328682558E-07+0.00559203023272015i</v>
      </c>
      <c r="D1982" s="208" t="str">
        <f t="shared" si="984"/>
        <v>-2.51366844194431+0.0428722317841878i</v>
      </c>
      <c r="E1982" t="str">
        <f t="shared" si="985"/>
        <v>20500</v>
      </c>
      <c r="F1982" t="str">
        <f t="shared" si="986"/>
        <v>0.327868852459016</v>
      </c>
      <c r="G1982" t="str">
        <f t="shared" si="981"/>
        <v>0.327868852459016</v>
      </c>
      <c r="H1982" t="str">
        <f t="shared" si="987"/>
        <v>3.66052260899385+0.809969449505304i</v>
      </c>
      <c r="I1982" t="str">
        <f t="shared" si="988"/>
        <v>725.707902979242i</v>
      </c>
      <c r="J1982" t="str">
        <f t="shared" si="982"/>
        <v>-711.876093660422+158.761666518962i</v>
      </c>
      <c r="K1982" t="str">
        <f t="shared" si="989"/>
        <v>0.216579846812008-0.971128728329961i</v>
      </c>
      <c r="L1982" t="str">
        <f t="shared" si="990"/>
        <v>0.0443854402226253-0.168952427769768i</v>
      </c>
      <c r="M1982" t="str">
        <f t="shared" si="991"/>
        <v>0.260965287034633-1.14008115609973i</v>
      </c>
      <c r="N1982" t="str">
        <f t="shared" si="992"/>
        <v>-2.30506490898316i</v>
      </c>
      <c r="O1982" t="str">
        <f t="shared" si="993"/>
        <v>-0.670044388087277-0.742321034319214i</v>
      </c>
      <c r="P1982" t="str">
        <f t="shared" si="994"/>
        <v>1.67004438808728+0.742321034319214i</v>
      </c>
      <c r="Q1982" t="str">
        <f t="shared" si="995"/>
        <v>-1.67004438808728+1.56274387466395i</v>
      </c>
      <c r="R1982" t="str">
        <f t="shared" si="996"/>
        <v>-0.311398037906663-0.735882482769072i</v>
      </c>
      <c r="S1982" t="str">
        <f t="shared" si="997"/>
        <v>0.24961951450927i</v>
      </c>
      <c r="T1982" t="str">
        <f t="shared" si="998"/>
        <v>0.183690628084692-0.0777310270414005i</v>
      </c>
      <c r="U1982" t="str">
        <f t="shared" si="999"/>
        <v>0.0000500000000000001-0.000768953613423274i</v>
      </c>
      <c r="V1982" t="str">
        <f t="shared" si="1000"/>
        <v>0.00002-0.00861228047034064i</v>
      </c>
      <c r="W1982" t="str">
        <f t="shared" si="1001"/>
        <v>0.0000422720241754497-0.000706133454301099i</v>
      </c>
      <c r="X1982" t="str">
        <f t="shared" si="1002"/>
        <v>0.000046032214490865-0.000705661222370198i</v>
      </c>
      <c r="Y1982" t="str">
        <f t="shared" si="1003"/>
        <v>0.009+0.92890611581343i</v>
      </c>
      <c r="Z1982" t="str">
        <f t="shared" si="1004"/>
        <v>-0.00911629324666238-0.000683960940911339i</v>
      </c>
      <c r="AA1982" t="str">
        <f t="shared" si="1005"/>
        <v>0.125983762708547-12.9270140813607i</v>
      </c>
      <c r="AB1982" t="str">
        <f t="shared" si="1006"/>
        <v>0.61396816540448-0.259808442952304i</v>
      </c>
      <c r="AC1982" t="str">
        <f t="shared" si="1007"/>
        <v>0.864021668509374-0.767774520711839i</v>
      </c>
      <c r="AD1982" t="str">
        <f t="shared" si="1008"/>
        <v>0.546369764136896+0.184810574386202i</v>
      </c>
      <c r="AE1982" t="str">
        <f t="shared" si="1009"/>
        <v>-0.00485446377663416-0.00205848296915331i</v>
      </c>
      <c r="AF1982" t="str">
        <f t="shared" si="1010"/>
        <v>-6.17419105093816-0.767097217721116i</v>
      </c>
      <c r="AG1982" t="str">
        <f t="shared" si="1011"/>
        <v>1.00889753507061-0.0254835203411419i</v>
      </c>
      <c r="AH1982" t="str">
        <f t="shared" si="1012"/>
        <v>0.0277138212236217+0.0169884035933564i</v>
      </c>
      <c r="AI1982">
        <f t="shared" si="1013"/>
        <v>-29.760640159631329</v>
      </c>
      <c r="AJ1982">
        <f t="shared" si="1014"/>
        <v>31.508043499993054</v>
      </c>
      <c r="AK1982"/>
      <c r="AL1982"/>
      <c r="AM1982"/>
      <c r="AN1982"/>
    </row>
    <row r="1983" spans="1:40" x14ac:dyDescent="0.35">
      <c r="A1983"/>
      <c r="B1983">
        <f t="shared" si="1015"/>
        <v>184900</v>
      </c>
      <c r="C1983" s="237" t="str">
        <f t="shared" si="983"/>
        <v>-9.43295170280026E-07+0.0055890058790619i</v>
      </c>
      <c r="D1983" s="208" t="str">
        <f t="shared" si="984"/>
        <v>-2.51366843411543+0.0428490450728079i</v>
      </c>
      <c r="E1983" t="str">
        <f t="shared" si="985"/>
        <v>20500</v>
      </c>
      <c r="F1983" t="str">
        <f t="shared" si="986"/>
        <v>0.327868852459016</v>
      </c>
      <c r="G1983" t="str">
        <f t="shared" si="981"/>
        <v>0.327868852459016</v>
      </c>
      <c r="H1983" t="str">
        <f t="shared" si="987"/>
        <v>3.66072080303145+0.809578779710227i</v>
      </c>
      <c r="I1983" t="str">
        <f t="shared" si="988"/>
        <v>726.100602060941i</v>
      </c>
      <c r="J1983" t="str">
        <f t="shared" si="982"/>
        <v>-712.64781332643+158.847576511668i</v>
      </c>
      <c r="K1983" t="str">
        <f t="shared" si="989"/>
        <v>0.216356102267777-0.970651907740218i</v>
      </c>
      <c r="L1983" t="str">
        <f t="shared" si="990"/>
        <v>0.044340538591241-0.168872842455253i</v>
      </c>
      <c r="M1983" t="str">
        <f t="shared" si="991"/>
        <v>0.260696640859018-1.13952475019547i</v>
      </c>
      <c r="N1983" t="str">
        <f t="shared" si="992"/>
        <v>-2.30631223847936i</v>
      </c>
      <c r="O1983" t="str">
        <f t="shared" si="993"/>
        <v>-0.670969785531132-0.741484690943991i</v>
      </c>
      <c r="P1983" t="str">
        <f t="shared" si="994"/>
        <v>1.67096978553113+0.741484690943991i</v>
      </c>
      <c r="Q1983" t="str">
        <f t="shared" si="995"/>
        <v>-1.67096978553113+1.56482754753537i</v>
      </c>
      <c r="R1983" t="str">
        <f t="shared" si="996"/>
        <v>-0.311371638478727-0.735338016878723i</v>
      </c>
      <c r="S1983" t="str">
        <f t="shared" si="997"/>
        <v>0.249754590004135i</v>
      </c>
      <c r="T1983" t="str">
        <f t="shared" si="998"/>
        <v>0.183654044919999-0.0777664959071702i</v>
      </c>
      <c r="U1983" t="str">
        <f t="shared" si="999"/>
        <v>0.0000499999999999998-0.000768537738023907i</v>
      </c>
      <c r="V1983" t="str">
        <f t="shared" si="1000"/>
        <v>0.00002-0.00860762266586775i</v>
      </c>
      <c r="W1983" t="str">
        <f t="shared" si="1001"/>
        <v>0.0000422720224887292-0.000705751780037485i</v>
      </c>
      <c r="X1983" t="str">
        <f t="shared" si="1002"/>
        <v>0.0000460281345319124-0.000705279825169998i</v>
      </c>
      <c r="Y1983" t="str">
        <f t="shared" si="1003"/>
        <v>0.009+0.929408770638004i</v>
      </c>
      <c r="Z1983" t="str">
        <f t="shared" si="1004"/>
        <v>-0.0091064323039593-0.000683441661939108i</v>
      </c>
      <c r="AA1983" t="str">
        <f t="shared" si="1005"/>
        <v>0.125847276576881-12.9200134388357i</v>
      </c>
      <c r="AB1983" t="str">
        <f t="shared" si="1006"/>
        <v>0.613845889713306-0.259926994207056i</v>
      </c>
      <c r="AC1983" t="str">
        <f t="shared" si="1007"/>
        <v>0.863834318310519-0.767254678392432i</v>
      </c>
      <c r="AD1983" t="str">
        <f t="shared" si="1008"/>
        <v>0.546630536747064+0.184616238419655i</v>
      </c>
      <c r="AE1983" t="str">
        <f t="shared" si="1009"/>
        <v>-0.00485167954935761-0.00205478535988128i</v>
      </c>
      <c r="AF1983" t="str">
        <f t="shared" si="1010"/>
        <v>-6.17438923714688-0.766729734637419i</v>
      </c>
      <c r="AG1983" t="str">
        <f t="shared" si="1011"/>
        <v>1.00888361120962-0.0254820503567197i</v>
      </c>
      <c r="AH1983" t="str">
        <f t="shared" si="1012"/>
        <v>0.0277023643135468+0.0169621990449849i</v>
      </c>
      <c r="AI1983">
        <f t="shared" si="1013"/>
        <v>-29.766910713462224</v>
      </c>
      <c r="AJ1983">
        <f t="shared" si="1014"/>
        <v>31.479197878358828</v>
      </c>
      <c r="AK1983"/>
      <c r="AL1983"/>
      <c r="AM1983"/>
      <c r="AN1983"/>
    </row>
    <row r="1984" spans="1:40" x14ac:dyDescent="0.35">
      <c r="A1984"/>
      <c r="B1984">
        <f t="shared" si="1015"/>
        <v>185000</v>
      </c>
      <c r="C1984" s="237" t="str">
        <f t="shared" si="983"/>
        <v>-9.42275667362402E-07+0.00558598479497493i</v>
      </c>
      <c r="D1984" s="208" t="str">
        <f t="shared" si="984"/>
        <v>-2.51366842629924+0.0428258834281411i</v>
      </c>
      <c r="E1984" t="str">
        <f t="shared" si="985"/>
        <v>20500</v>
      </c>
      <c r="F1984" t="str">
        <f t="shared" si="986"/>
        <v>0.327868852459016</v>
      </c>
      <c r="G1984" t="str">
        <f t="shared" si="981"/>
        <v>0.327868852459016</v>
      </c>
      <c r="H1984" t="str">
        <f t="shared" si="987"/>
        <v>3.66091869891021+0.809188461009451i</v>
      </c>
      <c r="I1984" t="str">
        <f t="shared" si="988"/>
        <v>726.49330114264i</v>
      </c>
      <c r="J1984" t="str">
        <f t="shared" si="982"/>
        <v>-713.419950476704+158.933486504373i</v>
      </c>
      <c r="K1984" t="str">
        <f t="shared" si="989"/>
        <v>0.216132698871439-0.970175528874565i</v>
      </c>
      <c r="L1984" t="str">
        <f t="shared" si="990"/>
        <v>0.0442957034984589-0.168793325717479i</v>
      </c>
      <c r="M1984" t="str">
        <f t="shared" si="991"/>
        <v>0.260428402369898-1.13896885459204i</v>
      </c>
      <c r="N1984" t="str">
        <f t="shared" si="992"/>
        <v>-2.30755956797556i</v>
      </c>
      <c r="O1984" t="str">
        <f t="shared" si="993"/>
        <v>-0.671894139059617-0.740647193944145i</v>
      </c>
      <c r="P1984" t="str">
        <f t="shared" si="994"/>
        <v>1.67189413905962+0.740647193944145i</v>
      </c>
      <c r="Q1984" t="str">
        <f t="shared" si="995"/>
        <v>-1.67189413905962+1.56691237403141i</v>
      </c>
      <c r="R1984" t="str">
        <f t="shared" si="996"/>
        <v>-0.311345218550165-0.734794052317749i</v>
      </c>
      <c r="S1984" t="str">
        <f t="shared" si="997"/>
        <v>0.249889665498999i</v>
      </c>
      <c r="T1984" t="str">
        <f t="shared" si="998"/>
        <v>0.183617439944336-0.0778019525182135i</v>
      </c>
      <c r="U1984" t="str">
        <f t="shared" si="999"/>
        <v>0.00005-0.000768122312219572i</v>
      </c>
      <c r="V1984" t="str">
        <f t="shared" si="1000"/>
        <v>0.00002-0.00860296989685923i</v>
      </c>
      <c r="W1984" t="str">
        <f t="shared" si="1001"/>
        <v>0.0000422720208010968-0.000705370518516832i</v>
      </c>
      <c r="X1984" t="str">
        <f t="shared" si="1002"/>
        <v>0.0000460240611834268-0.00070489884037786i</v>
      </c>
      <c r="Y1984" t="str">
        <f t="shared" si="1003"/>
        <v>0.009+0.929911425462579i</v>
      </c>
      <c r="Z1984" t="str">
        <f t="shared" si="1004"/>
        <v>-0.00909658736005788-0.000682923186777044i</v>
      </c>
      <c r="AA1984" t="str">
        <f t="shared" si="1005"/>
        <v>0.125711012256143-12.9130203796307i</v>
      </c>
      <c r="AB1984" t="str">
        <f t="shared" si="1006"/>
        <v>0.613723541121073-0.26004550450157i</v>
      </c>
      <c r="AC1984" t="str">
        <f t="shared" si="1007"/>
        <v>0.863647310906995-0.766735233947657i</v>
      </c>
      <c r="AD1984" t="str">
        <f t="shared" si="1008"/>
        <v>0.546891111112852+0.184421554389103i</v>
      </c>
      <c r="AE1984" t="str">
        <f t="shared" si="1009"/>
        <v>-0.00484889701304338-0.00205109140099936i</v>
      </c>
      <c r="AF1984" t="str">
        <f t="shared" si="1010"/>
        <v>-6.17458712520945-0.76636257758131i</v>
      </c>
      <c r="AG1984" t="str">
        <f t="shared" si="1011"/>
        <v>1.0088696860821-0.0254805727194972i</v>
      </c>
      <c r="AH1984" t="str">
        <f t="shared" si="1012"/>
        <v>0.0276909082530898+0.0169360188017405i</v>
      </c>
      <c r="AI1984">
        <f t="shared" si="1013"/>
        <v>-29.773180003700656</v>
      </c>
      <c r="AJ1984">
        <f t="shared" si="1014"/>
        <v>31.450346387286135</v>
      </c>
      <c r="AK1984"/>
      <c r="AL1984"/>
      <c r="AM1984"/>
      <c r="AN1984"/>
    </row>
    <row r="1985" spans="1:40" x14ac:dyDescent="0.35">
      <c r="A1985"/>
      <c r="B1985">
        <f t="shared" si="1015"/>
        <v>185100</v>
      </c>
      <c r="C1985" s="237" t="str">
        <f t="shared" si="983"/>
        <v>-9.41257816353145E-07+0.00558296697516007i</v>
      </c>
      <c r="D1985" s="208" t="str">
        <f t="shared" si="984"/>
        <v>-2.51366841849571+0.0428027468095606i</v>
      </c>
      <c r="E1985" t="str">
        <f t="shared" si="985"/>
        <v>20500</v>
      </c>
      <c r="F1985" t="str">
        <f t="shared" si="986"/>
        <v>0.327868852459016</v>
      </c>
      <c r="G1985" t="str">
        <f t="shared" si="981"/>
        <v>0.327868852459016</v>
      </c>
      <c r="H1985" t="str">
        <f t="shared" si="987"/>
        <v>3.66111629721586+0.808798492973826i</v>
      </c>
      <c r="I1985" t="str">
        <f t="shared" si="988"/>
        <v>726.886000224338i</v>
      </c>
      <c r="J1985" t="str">
        <f t="shared" si="982"/>
        <v>-714.192505111244+159.019396497078i</v>
      </c>
      <c r="K1985" t="str">
        <f t="shared" si="989"/>
        <v>0.215909635941102-0.969699591164439i</v>
      </c>
      <c r="L1985" t="str">
        <f t="shared" si="990"/>
        <v>0.0442509348161022-0.168713877478918i</v>
      </c>
      <c r="M1985" t="str">
        <f t="shared" si="991"/>
        <v>0.260160570757204-1.13841346864336i</v>
      </c>
      <c r="N1985" t="str">
        <f t="shared" si="992"/>
        <v>-2.30880689747177i</v>
      </c>
      <c r="O1985" t="str">
        <f t="shared" si="993"/>
        <v>-0.6728174472346-0.739808544622672i</v>
      </c>
      <c r="P1985" t="str">
        <f t="shared" si="994"/>
        <v>1.6728174472346+0.739808544622672i</v>
      </c>
      <c r="Q1985" t="str">
        <f t="shared" si="995"/>
        <v>-1.6728174472346+1.5689983528491i</v>
      </c>
      <c r="R1985" t="str">
        <f t="shared" si="996"/>
        <v>-0.31131877810925-0.734250588262082i</v>
      </c>
      <c r="S1985" t="str">
        <f t="shared" si="997"/>
        <v>0.250024740993863i</v>
      </c>
      <c r="T1985" t="str">
        <f t="shared" si="998"/>
        <v>0.183580813154819-0.0778373968632912i</v>
      </c>
      <c r="U1985" t="str">
        <f t="shared" si="999"/>
        <v>0.0000500000000000001-0.000767707335281585i</v>
      </c>
      <c r="V1985" t="str">
        <f t="shared" si="1000"/>
        <v>0.00002-0.00859832215515373i</v>
      </c>
      <c r="W1985" t="str">
        <f t="shared" si="1001"/>
        <v>0.0000422720191125519-0.000704989669070183i</v>
      </c>
      <c r="X1985" t="str">
        <f t="shared" si="1002"/>
        <v>0.0000460199944311238-0.000704518267325437i</v>
      </c>
      <c r="Y1985" t="str">
        <f t="shared" si="1003"/>
        <v>0.009+0.930414080287153i</v>
      </c>
      <c r="Z1985" t="str">
        <f t="shared" si="1004"/>
        <v>-0.00908675838036047-0.000682405513597655i</v>
      </c>
      <c r="AA1985" t="str">
        <f t="shared" si="1005"/>
        <v>0.125574969265666-12.9060348914227i</v>
      </c>
      <c r="AB1985" t="str">
        <f t="shared" si="1006"/>
        <v>0.613601119618142-0.260163973798279i</v>
      </c>
      <c r="AC1985" t="str">
        <f t="shared" si="1007"/>
        <v>0.863460645669376-0.766216186861761i</v>
      </c>
      <c r="AD1985" t="str">
        <f t="shared" si="1008"/>
        <v>0.547151486780853+0.184226522466896i</v>
      </c>
      <c r="AE1985" t="str">
        <f t="shared" si="1009"/>
        <v>-0.00484611616315027-0.00204740108826314i</v>
      </c>
      <c r="AF1985" t="str">
        <f t="shared" si="1010"/>
        <v>-6.17478471571157-0.765995746164265i</v>
      </c>
      <c r="AG1985" t="str">
        <f t="shared" si="1011"/>
        <v>1.00885575969803-0.0254790874205947i</v>
      </c>
      <c r="AH1985" t="str">
        <f t="shared" si="1012"/>
        <v>0.0276794530324127+0.016909862834904i</v>
      </c>
      <c r="AI1985">
        <f t="shared" si="1013"/>
        <v>-29.779448034028306</v>
      </c>
      <c r="AJ1985">
        <f t="shared" si="1014"/>
        <v>31.421489030255742</v>
      </c>
      <c r="AK1985"/>
      <c r="AL1985"/>
      <c r="AM1985"/>
      <c r="AN1985"/>
    </row>
    <row r="1986" spans="1:40" x14ac:dyDescent="0.35">
      <c r="A1986"/>
      <c r="B1986">
        <f t="shared" si="1015"/>
        <v>185200</v>
      </c>
      <c r="C1986" s="237" t="str">
        <f t="shared" si="983"/>
        <v>-9.40241613685379E-07+0.00557995241432961i</v>
      </c>
      <c r="D1986" s="208" t="str">
        <f t="shared" si="984"/>
        <v>-2.51366841070483+0.042779635176527i</v>
      </c>
      <c r="E1986" t="str">
        <f t="shared" si="985"/>
        <v>20500</v>
      </c>
      <c r="F1986" t="str">
        <f t="shared" si="986"/>
        <v>0.327868852459016</v>
      </c>
      <c r="G1986" t="str">
        <f t="shared" si="981"/>
        <v>0.327868852459016</v>
      </c>
      <c r="H1986" t="str">
        <f t="shared" si="987"/>
        <v>3.66131359853275+0.808408875174823i</v>
      </c>
      <c r="I1986" t="str">
        <f t="shared" si="988"/>
        <v>727.278699306037i</v>
      </c>
      <c r="J1986" t="str">
        <f t="shared" si="982"/>
        <v>-714.965477230051+159.105306489783i</v>
      </c>
      <c r="K1986" t="str">
        <f t="shared" si="989"/>
        <v>0.215686912796545-0.969224094042147i</v>
      </c>
      <c r="L1986" t="str">
        <f t="shared" si="990"/>
        <v>0.0442062324162951-0.168634497662131i</v>
      </c>
      <c r="M1986" t="str">
        <f t="shared" si="991"/>
        <v>0.25989314521284-1.13785859170428i</v>
      </c>
      <c r="N1986" t="str">
        <f t="shared" si="992"/>
        <v>-2.31005422696797i</v>
      </c>
      <c r="O1986" t="str">
        <f t="shared" si="993"/>
        <v>-0.673739708619556-0.738968744284382i</v>
      </c>
      <c r="P1986" t="str">
        <f t="shared" si="994"/>
        <v>1.67373970861956+0.738968744284382i</v>
      </c>
      <c r="Q1986" t="str">
        <f t="shared" si="995"/>
        <v>-1.67373970861956+1.57108548268359i</v>
      </c>
      <c r="R1986" t="str">
        <f t="shared" si="996"/>
        <v>-0.311292317144274-0.733707623889456i</v>
      </c>
      <c r="S1986" t="str">
        <f t="shared" si="997"/>
        <v>0.250159816488728i</v>
      </c>
      <c r="T1986" t="str">
        <f t="shared" si="998"/>
        <v>0.183544164548567-0.0778728289311625i</v>
      </c>
      <c r="U1986" t="str">
        <f t="shared" si="999"/>
        <v>0.0000499999999999999-0.000767292806482833i</v>
      </c>
      <c r="V1986" t="str">
        <f t="shared" si="1000"/>
        <v>0.00002-0.00859367943260773i</v>
      </c>
      <c r="W1986" t="str">
        <f t="shared" si="1001"/>
        <v>0.0000422720174230945-0.000704609231030025i</v>
      </c>
      <c r="X1986" t="str">
        <f t="shared" si="1002"/>
        <v>0.0000460159342607601-0.000704138105345843i</v>
      </c>
      <c r="Y1986" t="str">
        <f t="shared" si="1003"/>
        <v>0.009+0.930916735111728i</v>
      </c>
      <c r="Z1986" t="str">
        <f t="shared" si="1004"/>
        <v>-0.00907694533036314-0.000681888640578846i</v>
      </c>
      <c r="AA1986" t="str">
        <f t="shared" si="1005"/>
        <v>0.125439147126085-12.8990569619151i</v>
      </c>
      <c r="AB1986" t="str">
        <f t="shared" si="1006"/>
        <v>0.613478625194884-0.260282402059613i</v>
      </c>
      <c r="AC1986" t="str">
        <f t="shared" si="1007"/>
        <v>0.863274321969789-0.765697536619754i</v>
      </c>
      <c r="AD1986" t="str">
        <f t="shared" si="1008"/>
        <v>0.547411663297761+0.184031142825959i</v>
      </c>
      <c r="AE1986" t="str">
        <f t="shared" si="1009"/>
        <v>-0.00484333699515116-0.00204371441743859i</v>
      </c>
      <c r="AF1986" t="str">
        <f t="shared" si="1010"/>
        <v>-6.17498200923758-0.765629239998296i</v>
      </c>
      <c r="AG1986" t="str">
        <f t="shared" si="1011"/>
        <v>1.00884183206742-0.0254775944511555i</v>
      </c>
      <c r="AH1986" t="str">
        <f t="shared" si="1012"/>
        <v>0.0276679986417131+0.0168837311158271i</v>
      </c>
      <c r="AI1986">
        <f t="shared" si="1013"/>
        <v>-29.785714808122712</v>
      </c>
      <c r="AJ1986">
        <f t="shared" si="1014"/>
        <v>31.392625810739528</v>
      </c>
      <c r="AK1986"/>
      <c r="AL1986"/>
      <c r="AM1986"/>
      <c r="AN1986"/>
    </row>
    <row r="1987" spans="1:40" x14ac:dyDescent="0.35">
      <c r="A1987"/>
      <c r="B1987">
        <f t="shared" si="1015"/>
        <v>185300</v>
      </c>
      <c r="C1987" s="237" t="str">
        <f t="shared" si="983"/>
        <v>-9.39227055801856E-07+0.00557694110720727i</v>
      </c>
      <c r="D1987" s="208" t="str">
        <f t="shared" si="984"/>
        <v>-2.51366840292655+0.0427565484885891i</v>
      </c>
      <c r="E1987" t="str">
        <f t="shared" si="985"/>
        <v>20500</v>
      </c>
      <c r="F1987" t="str">
        <f t="shared" si="986"/>
        <v>0.327868852459016</v>
      </c>
      <c r="G1987" t="str">
        <f t="shared" si="981"/>
        <v>0.327868852459016</v>
      </c>
      <c r="H1987" t="str">
        <f t="shared" si="987"/>
        <v>3.66151060344375+0.808019607184469i</v>
      </c>
      <c r="I1987" t="str">
        <f t="shared" si="988"/>
        <v>727.671398387736i</v>
      </c>
      <c r="J1987" t="str">
        <f t="shared" si="982"/>
        <v>-715.738866833124+159.191216482488i</v>
      </c>
      <c r="K1987" t="str">
        <f t="shared" si="989"/>
        <v>0.215464528759216-0.968749036940859i</v>
      </c>
      <c r="L1987" t="str">
        <f t="shared" si="990"/>
        <v>0.0441615961714611-0.168555186189771i</v>
      </c>
      <c r="M1987" t="str">
        <f t="shared" si="991"/>
        <v>0.259626124930677-1.13730422313063i</v>
      </c>
      <c r="N1987" t="str">
        <f t="shared" si="992"/>
        <v>-2.31130155646417i</v>
      </c>
      <c r="O1987" t="str">
        <f t="shared" si="993"/>
        <v>-0.674660921779609-0.738127794235855i</v>
      </c>
      <c r="P1987" t="str">
        <f t="shared" si="994"/>
        <v>1.67466092177961+0.738127794235855i</v>
      </c>
      <c r="Q1987" t="str">
        <f t="shared" si="995"/>
        <v>-1.67466092177961+1.57317376222832i</v>
      </c>
      <c r="R1987" t="str">
        <f t="shared" si="996"/>
        <v>-0.311265835643493-0.733165158379359i</v>
      </c>
      <c r="S1987" t="str">
        <f t="shared" si="997"/>
        <v>0.250294891983592i</v>
      </c>
      <c r="T1987" t="str">
        <f t="shared" si="998"/>
        <v>0.183507494122695-0.0779082487105706i</v>
      </c>
      <c r="U1987" t="str">
        <f t="shared" si="999"/>
        <v>0.0000500000000000001-0.000766878725097793i</v>
      </c>
      <c r="V1987" t="str">
        <f t="shared" si="1000"/>
        <v>0.00002-0.00858904172109525i</v>
      </c>
      <c r="W1987" t="str">
        <f t="shared" si="1001"/>
        <v>0.0000422720157327252-0.000704229203730302i</v>
      </c>
      <c r="X1987" t="str">
        <f t="shared" si="1002"/>
        <v>0.0000460118806581303-0.000703758353773628i</v>
      </c>
      <c r="Y1987" t="str">
        <f t="shared" si="1003"/>
        <v>0.009+0.931419389936302i</v>
      </c>
      <c r="Z1987" t="str">
        <f t="shared" si="1004"/>
        <v>-0.00906714817565512-0.00068137256590387i</v>
      </c>
      <c r="AA1987" t="str">
        <f t="shared" si="1005"/>
        <v>0.125303545359335-12.8920865788382i</v>
      </c>
      <c r="AB1987" t="str">
        <f t="shared" si="1006"/>
        <v>0.613356057841655-0.260400789247947i</v>
      </c>
      <c r="AC1987" t="str">
        <f t="shared" si="1007"/>
        <v>0.863088339181946-0.765179282707404i</v>
      </c>
      <c r="AD1987" t="str">
        <f t="shared" si="1008"/>
        <v>0.547671640210321+0.183835415639796i</v>
      </c>
      <c r="AE1987" t="str">
        <f t="shared" si="1009"/>
        <v>-0.00484055950453258-0.00204003138430207i</v>
      </c>
      <c r="AF1987" t="str">
        <f t="shared" si="1010"/>
        <v>-6.1751790063703-0.76526305869588i</v>
      </c>
      <c r="AG1987" t="str">
        <f t="shared" si="1011"/>
        <v>1.00882790320028-0.0254760938023451i</v>
      </c>
      <c r="AH1987" t="str">
        <f t="shared" si="1012"/>
        <v>0.0276565450712222+0.0168576236159317i</v>
      </c>
      <c r="AI1987">
        <f t="shared" si="1013"/>
        <v>-29.791980329657811</v>
      </c>
      <c r="AJ1987">
        <f t="shared" si="1014"/>
        <v>31.363756732201505</v>
      </c>
      <c r="AK1987"/>
      <c r="AL1987"/>
      <c r="AM1987"/>
      <c r="AN1987"/>
    </row>
    <row r="1988" spans="1:40" x14ac:dyDescent="0.35">
      <c r="A1988"/>
      <c r="B1988">
        <f t="shared" si="1015"/>
        <v>185400</v>
      </c>
      <c r="C1988" s="237" t="str">
        <f t="shared" si="983"/>
        <v>-9.38214139154898E-07+0.0055739330485281i</v>
      </c>
      <c r="D1988" s="208" t="str">
        <f t="shared" si="984"/>
        <v>-2.51366839516086+0.0427334867053821i</v>
      </c>
      <c r="E1988" t="str">
        <f t="shared" si="985"/>
        <v>20500</v>
      </c>
      <c r="F1988" t="str">
        <f t="shared" si="986"/>
        <v>0.327868852459016</v>
      </c>
      <c r="G1988" t="str">
        <f t="shared" si="981"/>
        <v>0.327868852459016</v>
      </c>
      <c r="H1988" t="str">
        <f t="shared" si="987"/>
        <v>3.6617073125304+0.807630688575412i</v>
      </c>
      <c r="I1988" t="str">
        <f t="shared" si="988"/>
        <v>728.064097469435i</v>
      </c>
      <c r="J1988" t="str">
        <f t="shared" si="982"/>
        <v>-716.512673920462+159.277126475193i</v>
      </c>
      <c r="K1988" t="str">
        <f t="shared" si="989"/>
        <v>0.215242483152226-0.968274419294609i</v>
      </c>
      <c r="L1988" t="str">
        <f t="shared" si="990"/>
        <v>0.0441170259543213-0.168475942984575i</v>
      </c>
      <c r="M1988" t="str">
        <f t="shared" si="991"/>
        <v>0.259359509106547-1.13675036227918i</v>
      </c>
      <c r="N1988" t="str">
        <f t="shared" si="992"/>
        <v>-2.31254888596038i</v>
      </c>
      <c r="O1988" t="str">
        <f t="shared" si="993"/>
        <v>-0.675581085281516-0.73728569578546i</v>
      </c>
      <c r="P1988" t="str">
        <f t="shared" si="994"/>
        <v>1.67558108528152+0.73728569578546i</v>
      </c>
      <c r="Q1988" t="str">
        <f t="shared" si="995"/>
        <v>-1.67558108528152+1.57526319017492i</v>
      </c>
      <c r="R1988" t="str">
        <f t="shared" si="996"/>
        <v>-0.311239333595171-0.732623190913054i</v>
      </c>
      <c r="S1988" t="str">
        <f t="shared" si="997"/>
        <v>0.250429967478457i</v>
      </c>
      <c r="T1988" t="str">
        <f t="shared" si="998"/>
        <v>0.18347080187432-0.0779436561902553i</v>
      </c>
      <c r="U1988" t="str">
        <f t="shared" si="999"/>
        <v>0.0000499999999999998-0.000766465090402484i</v>
      </c>
      <c r="V1988" t="str">
        <f t="shared" si="1000"/>
        <v>0.00002-0.0085844090125078i</v>
      </c>
      <c r="W1988" t="str">
        <f t="shared" si="1001"/>
        <v>0.0000422720140414433-0.000703849586506377i</v>
      </c>
      <c r="X1988" t="str">
        <f t="shared" si="1002"/>
        <v>0.0000460078336090667-0.00070337901194478i</v>
      </c>
      <c r="Y1988" t="str">
        <f t="shared" si="1003"/>
        <v>0.009+0.931922044760876i</v>
      </c>
      <c r="Z1988" t="str">
        <f t="shared" si="1004"/>
        <v>-0.0090573668819185-0.000680857287761292i</v>
      </c>
      <c r="AA1988" t="str">
        <f t="shared" si="1005"/>
        <v>0.125168163488641-12.8851237299485i</v>
      </c>
      <c r="AB1988" t="str">
        <f t="shared" si="1006"/>
        <v>0.61323341754882-0.260519135325645i</v>
      </c>
      <c r="AC1988" t="str">
        <f t="shared" si="1007"/>
        <v>0.862902696681106-0.764661424611242i</v>
      </c>
      <c r="AD1988" t="str">
        <f t="shared" si="1008"/>
        <v>0.547931417065377+0.18363934108249i</v>
      </c>
      <c r="AE1988" t="str">
        <f t="shared" si="1009"/>
        <v>-0.00483778368679491-0.00203635198464021i</v>
      </c>
      <c r="AF1988" t="str">
        <f t="shared" si="1010"/>
        <v>-6.17537570769126-0.76489720187003i</v>
      </c>
      <c r="AG1988" t="str">
        <f t="shared" si="1011"/>
        <v>1.00881397310663-0.0254745854653519i</v>
      </c>
      <c r="AH1988" t="str">
        <f t="shared" si="1012"/>
        <v>0.0276450923112065+0.0168315403067108i</v>
      </c>
      <c r="AI1988">
        <f t="shared" si="1013"/>
        <v>-29.798244602303335</v>
      </c>
      <c r="AJ1988">
        <f t="shared" si="1014"/>
        <v>31.334881798097857</v>
      </c>
      <c r="AK1988"/>
      <c r="AL1988"/>
      <c r="AM1988"/>
      <c r="AN1988"/>
    </row>
    <row r="1989" spans="1:40" x14ac:dyDescent="0.35">
      <c r="A1989"/>
      <c r="B1989">
        <f t="shared" si="1015"/>
        <v>185500</v>
      </c>
      <c r="C1989" s="237" t="str">
        <f t="shared" si="983"/>
        <v>-9.37202860206437E-07+0.00557092823303865i</v>
      </c>
      <c r="D1989" s="208" t="str">
        <f t="shared" si="984"/>
        <v>-2.51366838740772+0.0427104497866297i</v>
      </c>
      <c r="E1989" t="str">
        <f t="shared" si="985"/>
        <v>20500</v>
      </c>
      <c r="F1989" t="str">
        <f t="shared" si="986"/>
        <v>0.327868852459016</v>
      </c>
      <c r="G1989" t="str">
        <f t="shared" ref="G1989:G2052" si="1016">IF($C$11=$C$7,$C$24,F1989)</f>
        <v>0.327868852459016</v>
      </c>
      <c r="H1989" t="str">
        <f t="shared" si="987"/>
        <v>3.66190372637283+0.807242118920857i</v>
      </c>
      <c r="I1989" t="str">
        <f t="shared" si="988"/>
        <v>728.456796551133i</v>
      </c>
      <c r="J1989" t="str">
        <f t="shared" ref="J1989:J2052" si="1017">IMSUM(COMPLEX(0,2*PI()*B1989*$C$113*$C$112),COMPLEX(0,2*PI()*B1989*$C$113*$C$111),COMPLEX(0,2*PI()*B1989*$C$28*10^-12*$C$111),COMPLEX(-1*2*PI()*B1989*2*PI()*B1989*$C$113*$C$112*$C$28*10^-12*$C$111,0),COMPLEX(1,0))</f>
        <v>-717.286898492067+159.363036467899i</v>
      </c>
      <c r="K1989" t="str">
        <f t="shared" si="989"/>
        <v>0.215020775300347-0.967800240538292i</v>
      </c>
      <c r="L1989" t="str">
        <f t="shared" si="990"/>
        <v>0.0440725216378956-0.168396767969372i</v>
      </c>
      <c r="M1989" t="str">
        <f t="shared" si="991"/>
        <v>0.259093296938243-1.13619700850766i</v>
      </c>
      <c r="N1989" t="str">
        <f t="shared" si="992"/>
        <v>-2.31379621545658i</v>
      </c>
      <c r="O1989" t="str">
        <f t="shared" si="993"/>
        <v>-0.676500197693642-0.736442450243374i</v>
      </c>
      <c r="P1989" t="str">
        <f t="shared" si="994"/>
        <v>1.67650019769364+0.736442450243374i</v>
      </c>
      <c r="Q1989" t="str">
        <f t="shared" si="995"/>
        <v>-1.67650019769364+1.57735376521321i</v>
      </c>
      <c r="R1989" t="str">
        <f t="shared" si="996"/>
        <v>-0.31121281098754-0.73208172067358i</v>
      </c>
      <c r="S1989" t="str">
        <f t="shared" si="997"/>
        <v>0.250565042973321i</v>
      </c>
      <c r="T1989" t="str">
        <f t="shared" si="998"/>
        <v>0.183434087800558-0.077979051358941i</v>
      </c>
      <c r="U1989" t="str">
        <f t="shared" si="999"/>
        <v>0.00005-0.000766051901674506i</v>
      </c>
      <c r="V1989" t="str">
        <f t="shared" si="1000"/>
        <v>0.00002-0.00857978129875449i</v>
      </c>
      <c r="W1989" t="str">
        <f t="shared" si="1001"/>
        <v>0.0000422720123492495-0.000703470378695064i</v>
      </c>
      <c r="X1989" t="str">
        <f t="shared" si="1002"/>
        <v>0.0000460037930994402-0.000703000079196714i</v>
      </c>
      <c r="Y1989" t="str">
        <f t="shared" si="1003"/>
        <v>0.009+0.932424699585451i</v>
      </c>
      <c r="Z1989" t="str">
        <f t="shared" si="1004"/>
        <v>-0.00904760141492795-0.000680342804344998i</v>
      </c>
      <c r="AA1989" t="str">
        <f t="shared" si="1005"/>
        <v>0.125033001038521-12.8781684030295i</v>
      </c>
      <c r="AB1989" t="str">
        <f t="shared" si="1006"/>
        <v>0.613110704306739-0.260637440255018i</v>
      </c>
      <c r="AC1989" t="str">
        <f t="shared" si="1007"/>
        <v>0.862717393844116-0.764143961818558i</v>
      </c>
      <c r="AD1989" t="str">
        <f t="shared" si="1008"/>
        <v>0.548190993409824+0.183442919328704i</v>
      </c>
      <c r="AE1989" t="str">
        <f t="shared" si="1009"/>
        <v>-0.00483500953745218-0.00203267621425001i</v>
      </c>
      <c r="AF1989" t="str">
        <f t="shared" si="1010"/>
        <v>-6.17557211378055-0.764531669134227i</v>
      </c>
      <c r="AG1989" t="str">
        <f t="shared" si="1011"/>
        <v>1.00880004179647-0.0254730694313868i</v>
      </c>
      <c r="AH1989" t="str">
        <f t="shared" si="1012"/>
        <v>0.0276336403519672+0.0168054811597278i</v>
      </c>
      <c r="AI1989">
        <f t="shared" si="1013"/>
        <v>-29.804507629725077</v>
      </c>
      <c r="AJ1989">
        <f t="shared" si="1014"/>
        <v>31.306001011876628</v>
      </c>
      <c r="AK1989"/>
      <c r="AL1989"/>
      <c r="AM1989"/>
      <c r="AN1989"/>
    </row>
    <row r="1990" spans="1:40" x14ac:dyDescent="0.35">
      <c r="A1990"/>
      <c r="B1990">
        <f t="shared" si="1015"/>
        <v>185600</v>
      </c>
      <c r="C1990" s="237" t="str">
        <f t="shared" ref="C1990:C2053" si="1018">IMPRODUCT(COMPLEX(-1,0),IMDIV(IMPRODUCT(G1990,COMPLEX($C$100+$C$101,0)),COMPLEX($C$100,2*PI()*B1990*$C$103*$C$102*(2*$C$100+$C$101))))</f>
        <v>-9.36193215427886E-07+0.00556792665549666i</v>
      </c>
      <c r="D1990" s="208" t="str">
        <f t="shared" ref="D1990:D2053" si="1019">IMPRODUCT(COMPLEX($C$106,0),IMSUB(C1990,G1990))</f>
        <v>-2.51366837966711+0.0426874376921411i</v>
      </c>
      <c r="E1990" t="str">
        <f t="shared" ref="E1990:E2053" si="1020">IMDIV(COMPLEX($C$20*10^3,0),COMPLEX(1,2*PI()*B1990*$C$20*1000*$C$29*10^-12))</f>
        <v>20500</v>
      </c>
      <c r="F1990" t="str">
        <f t="shared" ref="F1990:F2053" si="1021">IMDIV(COMPLEX($C$22*1000,0),IMSUM(COMPLEX($C$22*1000,0),E1990))</f>
        <v>0.327868852459016</v>
      </c>
      <c r="G1990" t="str">
        <f t="shared" si="1016"/>
        <v>0.327868852459016</v>
      </c>
      <c r="H1990" t="str">
        <f t="shared" ref="H1990:H2053" si="1022">IMPRODUCT(COMPLEX($C$108,0),IMPRODUCT(COMPLEX(-1,0),D1990),IMDIV(COMPLEX(0,2*PI()*B1990*$C$109*$C$110),COMPLEX(1,2*PI()*B1990*$C$109*$C$110)))</f>
        <v>3.66209984554976+0.806853897794629i</v>
      </c>
      <c r="I1990" t="str">
        <f t="shared" ref="I1990:I2053" si="1023">COMPLEX(0,2*PI()*B1990*$C$113*$C$112*$C$114)</f>
        <v>728.849495632832i</v>
      </c>
      <c r="J1990" t="str">
        <f t="shared" si="1017"/>
        <v>-718.061540547939+159.448946460603i</v>
      </c>
      <c r="K1990" t="str">
        <f t="shared" ref="K1990:K2053" si="1024">IMDIV(I1990,J1990)</f>
        <v>0.214799404529998-0.967326500107669i</v>
      </c>
      <c r="L1990" t="str">
        <f t="shared" ref="L1990:L2053" si="1025">IMDIV(COMPLEX($C$117,0),COMPLEX(1,2*PI()*B1990*$C$115*$C$116))</f>
        <v>0.0440280830954998-0.168317661067078i</v>
      </c>
      <c r="M1990" t="str">
        <f t="shared" ref="M1990:M2053" si="1026">IMSUM(K1990,L1990)</f>
        <v>0.258827487625498-1.13564416117475i</v>
      </c>
      <c r="N1990" t="str">
        <f t="shared" ref="N1990:N2053" si="1027">COMPLEX(0,-2*PI()*B1990*$C$43)</f>
        <v>-2.31504354495278i</v>
      </c>
      <c r="O1990" t="str">
        <f t="shared" ref="O1990:O2053" si="1028">IMEXP(N1990)</f>
        <v>-0.677418257586012-0.735598058921536i</v>
      </c>
      <c r="P1990" t="str">
        <f t="shared" ref="P1990:P2053" si="1029">IMSUB(COMPLEX(1,0),O1990)</f>
        <v>1.67741825758601+0.735598058921536i</v>
      </c>
      <c r="Q1990" t="str">
        <f t="shared" ref="Q1990:Q2053" si="1030">IMSUM(COMPLEX(0,2*PI()*B1990*$C$43),O1990,COMPLEX(-1,0))</f>
        <v>-1.67741825758601+1.57944548603124i</v>
      </c>
      <c r="R1990" t="str">
        <f t="shared" ref="R1990:R2053" si="1031">IMDIV(P1990,Q1990)</f>
        <v>-0.311186267808845-0.731540746845726i</v>
      </c>
      <c r="S1990" t="str">
        <f t="shared" ref="S1990:S2053" si="1032">IMDIV(COMPLEX(0,2*PI()*B1990*$C$123),COMPLEX($C$124,0))</f>
        <v>0.250700118468186i</v>
      </c>
      <c r="T1990" t="str">
        <f t="shared" ref="T1990:T2053" si="1033">IMPRODUCT(R1990,S1990)</f>
        <v>0.183397351898529-0.0780144342053501i</v>
      </c>
      <c r="U1990" t="str">
        <f t="shared" ref="U1990:U2053" si="1034">IMDIV(COMPLEX(1,2*PI()*B1990*$C$16*10^-3*$C$15*10^-6),COMPLEX(0,2*PI()*B1990*$C$15*10^-6))</f>
        <v>0.0000500000000000001-0.000765639158193003i</v>
      </c>
      <c r="V1990" t="str">
        <f t="shared" ref="V1990:V2053" si="1035">IMSUM(COMPLEX($C$18*10^-3,0),IMDIV(COMPLEX(1,0),COMPLEX(0,2*PI()*B1990*($C$17*1*10^-6))))</f>
        <v>0.00002-0.00857515857176161i</v>
      </c>
      <c r="W1990" t="str">
        <f t="shared" ref="W1990:W2053" si="1036">IMDIV(IMPRODUCT(U1990,V1990),IMSUM(U1990,V1990))</f>
        <v>0.0000422720106561432-0.000703091579634592i</v>
      </c>
      <c r="X1990" t="str">
        <f t="shared" ref="X1990:X2053" si="1037">IMDIV(IMPRODUCT(COMPLEX($C$19,0),W1990),IMSUM(COMPLEX($C$19,0),W1990))</f>
        <v>0.0000459997591151596-0.000702621554868277i</v>
      </c>
      <c r="Y1990" t="str">
        <f t="shared" ref="Y1990:Y2053" si="1038">COMPLEX($C$13*10^-3,2*PI()*B1990*$C$12*0.000001)</f>
        <v>0.009+0.932927354410025i</v>
      </c>
      <c r="Z1990" t="str">
        <f t="shared" ref="Z1990:Z2053" si="1039">IMPRODUCT(COMPLEX($C$6,0),IMDIV(X1990,IMSUM(X1990,Y1990)))</f>
        <v>-0.00903785174055046-0.000679829113854161i</v>
      </c>
      <c r="AA1990" t="str">
        <f t="shared" ref="AA1990:AA2053" si="1040">IMDIV(COMPLEX($C$6,0),IMSUM(X1990,Y1990))</f>
        <v>0.124898057534776-12.8712205858906i</v>
      </c>
      <c r="AB1990" t="str">
        <f t="shared" ref="AB1990:AB2053" si="1041">IMPRODUCT(COMPLEX($C$119,0),T1990)</f>
        <v>0.612987918105786-0.260755703998374i</v>
      </c>
      <c r="AC1990" t="str">
        <f t="shared" ref="AC1990:AC2053" si="1042">IMSUM(COMPLEX(1,0),IMPRODUCT(AB1990,M1990))</f>
        <v>0.86253243004934-0.763626893817419i</v>
      </c>
      <c r="AD1990" t="str">
        <f t="shared" ref="AD1990:AD2053" si="1043">IMDIV(AB1990,AC1990)</f>
        <v>0.548450368790669+0.183246150553691i</v>
      </c>
      <c r="AE1990" t="str">
        <f t="shared" ref="AE1990:AE2053" si="1044">IMPRODUCT(AD1990,AA1990,X1990)</f>
        <v>-0.0048322370520322-0.0020290040689388i</v>
      </c>
      <c r="AF1990" t="str">
        <f t="shared" ref="AF1990:AF2053" si="1045">IMSUB(D1990,H1990)</f>
        <v>-6.17576822521687-0.764166460102488i</v>
      </c>
      <c r="AG1990" t="str">
        <f t="shared" ref="AG1990:AG2053" si="1046">IMSUM(COMPLEX(1,0),IMPRODUCT(AD1990,AA1990,COMPLEX($C$127,0)))</f>
        <v>1.00878610927985-0.0254715456916836i</v>
      </c>
      <c r="AH1990" t="str">
        <f t="shared" ref="AH1990:AH2053" si="1047">IMDIV(IMPRODUCT(AE1990,AF1990),AG1990)</f>
        <v>0.027622189183839+0.0167794461466165i</v>
      </c>
      <c r="AI1990">
        <f t="shared" ref="AI1990:AI2053" si="1048">20*LOG10(IMABS(AH1990))</f>
        <v>-29.810769415585071</v>
      </c>
      <c r="AJ1990">
        <f t="shared" ref="AJ1990:AJ2053" si="1049">IMARGUMENT(AH1990)*180/PI()</f>
        <v>31.277114376979053</v>
      </c>
      <c r="AK1990"/>
      <c r="AL1990"/>
      <c r="AM1990"/>
      <c r="AN1990"/>
    </row>
    <row r="1991" spans="1:40" x14ac:dyDescent="0.35">
      <c r="A1991"/>
      <c r="B1991">
        <f t="shared" si="1015"/>
        <v>185700</v>
      </c>
      <c r="C1991" s="237" t="str">
        <f t="shared" si="1018"/>
        <v>-9.35185201300171E-07+0.00556492831067119i</v>
      </c>
      <c r="D1991" s="208" t="str">
        <f t="shared" si="1019"/>
        <v>-2.513668371939+0.0426644503818125i</v>
      </c>
      <c r="E1991" t="str">
        <f t="shared" si="1020"/>
        <v>20500</v>
      </c>
      <c r="F1991" t="str">
        <f t="shared" si="1021"/>
        <v>0.327868852459016</v>
      </c>
      <c r="G1991" t="str">
        <f t="shared" si="1016"/>
        <v>0.327868852459016</v>
      </c>
      <c r="H1991" t="str">
        <f t="shared" si="1022"/>
        <v>3.66229567063854+0.806466024771123i</v>
      </c>
      <c r="I1991" t="str">
        <f t="shared" si="1023"/>
        <v>729.242194714531i</v>
      </c>
      <c r="J1991" t="str">
        <f t="shared" si="1017"/>
        <v>-718.836600088076+159.534856453308i</v>
      </c>
      <c r="K1991" t="str">
        <f t="shared" si="1024"/>
        <v>0.214578370169258-0.966853197439358i</v>
      </c>
      <c r="L1991" t="str">
        <f t="shared" si="1025"/>
        <v>0.0439837102007462-0.1682386222007i</v>
      </c>
      <c r="M1991" t="str">
        <f t="shared" si="1026"/>
        <v>0.258562080370004-1.13509181964006i</v>
      </c>
      <c r="N1991" t="str">
        <f t="shared" si="1027"/>
        <v>-2.31629087444898i</v>
      </c>
      <c r="O1991" t="str">
        <f t="shared" si="1028"/>
        <v>-0.67833526353028-0.734752523133678i</v>
      </c>
      <c r="P1991" t="str">
        <f t="shared" si="1029"/>
        <v>1.67833526353028+0.734752523133678i</v>
      </c>
      <c r="Q1991" t="str">
        <f t="shared" si="1030"/>
        <v>-1.67833526353028+1.5815383513153i</v>
      </c>
      <c r="R1991" t="str">
        <f t="shared" si="1031"/>
        <v>-0.311159704047301-0.731000268616038i</v>
      </c>
      <c r="S1991" t="str">
        <f t="shared" si="1032"/>
        <v>0.25083519396305i</v>
      </c>
      <c r="T1991" t="str">
        <f t="shared" si="1033"/>
        <v>0.183360594165346-0.07804980471819i</v>
      </c>
      <c r="U1991" t="str">
        <f t="shared" si="1034"/>
        <v>0.00005-0.000765226859238668i</v>
      </c>
      <c r="V1991" t="str">
        <f t="shared" si="1035"/>
        <v>0.00002-0.00857054082347309i</v>
      </c>
      <c r="W1991" t="str">
        <f t="shared" si="1036"/>
        <v>0.0000422720089621246-0.000702713188664615i</v>
      </c>
      <c r="X1991" t="str">
        <f t="shared" si="1037"/>
        <v>0.0000459957316421717-0.000702243438299732i</v>
      </c>
      <c r="Y1991" t="str">
        <f t="shared" si="1038"/>
        <v>0.009+0.933430009234599i</v>
      </c>
      <c r="Z1991" t="str">
        <f t="shared" si="1039"/>
        <v>-0.00902811782474489-0.000679316214493225i</v>
      </c>
      <c r="AA1991" t="str">
        <f t="shared" si="1040"/>
        <v>0.124763332504488-12.8642802663678i</v>
      </c>
      <c r="AB1991" t="str">
        <f t="shared" si="1041"/>
        <v>0.612865058936311-0.260873926517966i</v>
      </c>
      <c r="AC1991" t="str">
        <f t="shared" si="1042"/>
        <v>0.862347804676732-0.763110220096607i</v>
      </c>
      <c r="AD1991" t="str">
        <f t="shared" si="1043"/>
        <v>0.548709542754971+0.183049034933256i</v>
      </c>
      <c r="AE1991" t="str">
        <f t="shared" si="1044"/>
        <v>-0.00482946622607626-0.00202533554452389i</v>
      </c>
      <c r="AF1991" t="str">
        <f t="shared" si="1045"/>
        <v>-6.17596404257754-0.76380157438931i</v>
      </c>
      <c r="AG1991" t="str">
        <f t="shared" si="1046"/>
        <v>1.00877217556678-0.0254700142374981i</v>
      </c>
      <c r="AH1991" t="str">
        <f t="shared" si="1047"/>
        <v>0.0276107387971919+0.0167534352390792i</v>
      </c>
      <c r="AI1991">
        <f t="shared" si="1048"/>
        <v>-29.817029963541426</v>
      </c>
      <c r="AJ1991">
        <f t="shared" si="1049"/>
        <v>31.248221896835336</v>
      </c>
      <c r="AK1991"/>
      <c r="AL1991"/>
      <c r="AM1991"/>
      <c r="AN1991"/>
    </row>
    <row r="1992" spans="1:40" x14ac:dyDescent="0.35">
      <c r="A1992"/>
      <c r="B1992">
        <f t="shared" si="1015"/>
        <v>185800</v>
      </c>
      <c r="C1992" s="237" t="str">
        <f t="shared" si="1018"/>
        <v>-9.34178814313671E-07+0.00556193319334251i</v>
      </c>
      <c r="D1992" s="208" t="str">
        <f t="shared" si="1019"/>
        <v>-2.51366836422336+0.0426414878156259i</v>
      </c>
      <c r="E1992" t="str">
        <f t="shared" si="1020"/>
        <v>20500</v>
      </c>
      <c r="F1992" t="str">
        <f t="shared" si="1021"/>
        <v>0.327868852459016</v>
      </c>
      <c r="G1992" t="str">
        <f t="shared" si="1016"/>
        <v>0.327868852459016</v>
      </c>
      <c r="H1992" t="str">
        <f t="shared" si="1022"/>
        <v>3.66249120221514+0.806078499425319i</v>
      </c>
      <c r="I1992" t="str">
        <f t="shared" si="1023"/>
        <v>729.634893796229i</v>
      </c>
      <c r="J1992" t="str">
        <f t="shared" si="1017"/>
        <v>-719.612077112479+159.620766446014i</v>
      </c>
      <c r="K1992" t="str">
        <f t="shared" si="1024"/>
        <v>0.214357671547843-0.966380331970835i</v>
      </c>
      <c r="L1992" t="str">
        <f t="shared" si="1025"/>
        <v>0.0439394028275427-0.168159651293331i</v>
      </c>
      <c r="M1992" t="str">
        <f t="shared" si="1026"/>
        <v>0.258297074375386-1.13453998326417i</v>
      </c>
      <c r="N1992" t="str">
        <f t="shared" si="1027"/>
        <v>-2.31753820394519i</v>
      </c>
      <c r="O1992" t="str">
        <f t="shared" si="1028"/>
        <v>-0.679251214099748-0.733905844195302i</v>
      </c>
      <c r="P1992" t="str">
        <f t="shared" si="1029"/>
        <v>1.67925121409975+0.733905844195302i</v>
      </c>
      <c r="Q1992" t="str">
        <f t="shared" si="1030"/>
        <v>-1.67925121409975+1.58363235974989i</v>
      </c>
      <c r="R1992" t="str">
        <f t="shared" si="1031"/>
        <v>-0.311133119691118-0.730460285172811i</v>
      </c>
      <c r="S1992" t="str">
        <f t="shared" si="1032"/>
        <v>0.250970269457914i</v>
      </c>
      <c r="T1992" t="str">
        <f t="shared" si="1033"/>
        <v>0.183323814598125-0.0780851628861613i</v>
      </c>
      <c r="U1992" t="str">
        <f t="shared" si="1034"/>
        <v>0.0000500000000000002-0.000764815004093763i</v>
      </c>
      <c r="V1992" t="str">
        <f t="shared" si="1035"/>
        <v>0.00002-0.00856592804585011i</v>
      </c>
      <c r="W1992" t="str">
        <f t="shared" si="1036"/>
        <v>0.0000422720072671939-0.000702335205126226i</v>
      </c>
      <c r="X1992" t="str">
        <f t="shared" si="1037"/>
        <v>0.0000459917106664615-0.000701865728832781i</v>
      </c>
      <c r="Y1992" t="str">
        <f t="shared" si="1038"/>
        <v>0.009+0.933932664059174i</v>
      </c>
      <c r="Z1992" t="str">
        <f t="shared" si="1039"/>
        <v>-0.00901839963356203-0.000678804104471893i</v>
      </c>
      <c r="AA1992" t="str">
        <f t="shared" si="1040"/>
        <v>0.124628825476018-12.8573474323235i</v>
      </c>
      <c r="AB1992" t="str">
        <f t="shared" si="1041"/>
        <v>0.612742126788675-0.260992107776029i</v>
      </c>
      <c r="AC1992" t="str">
        <f t="shared" si="1042"/>
        <v>0.86216351710777-0.762593940145689i</v>
      </c>
      <c r="AD1992" t="str">
        <f t="shared" si="1043"/>
        <v>0.54896851484988+0.182851572643803i</v>
      </c>
      <c r="AE1992" t="str">
        <f t="shared" si="1044"/>
        <v>-0.00482669705513949-0.00202167063683305i</v>
      </c>
      <c r="AF1992" t="str">
        <f t="shared" si="1045"/>
        <v>-6.1761595664385-0.763437011609693i</v>
      </c>
      <c r="AG1992" t="str">
        <f t="shared" si="1046"/>
        <v>1.00875824066731-0.0254684750601094i</v>
      </c>
      <c r="AH1992" t="str">
        <f t="shared" si="1047"/>
        <v>0.0275992891824299+0.0167274484088897i</v>
      </c>
      <c r="AI1992">
        <f t="shared" si="1048"/>
        <v>-29.823289277248186</v>
      </c>
      <c r="AJ1992">
        <f t="shared" si="1049"/>
        <v>31.219323574870444</v>
      </c>
      <c r="AK1992"/>
      <c r="AL1992"/>
      <c r="AM1992"/>
      <c r="AN1992"/>
    </row>
    <row r="1993" spans="1:40" x14ac:dyDescent="0.35">
      <c r="A1993"/>
      <c r="B1993">
        <f t="shared" si="1015"/>
        <v>185900</v>
      </c>
      <c r="C1993" s="237" t="str">
        <f t="shared" si="1018"/>
        <v>-9.33174050968249E-07+0.00555894129830229i</v>
      </c>
      <c r="D1993" s="208" t="str">
        <f t="shared" si="1019"/>
        <v>-2.51366835652018+0.0426185499536509i</v>
      </c>
      <c r="E1993" t="str">
        <f t="shared" si="1020"/>
        <v>20500</v>
      </c>
      <c r="F1993" t="str">
        <f t="shared" si="1021"/>
        <v>0.327868852459016</v>
      </c>
      <c r="G1993" t="str">
        <f t="shared" si="1016"/>
        <v>0.327868852459016</v>
      </c>
      <c r="H1993" t="str">
        <f t="shared" si="1022"/>
        <v>3.66268644085416+0.805691321332797i</v>
      </c>
      <c r="I1993" t="str">
        <f t="shared" si="1023"/>
        <v>730.027592877928i</v>
      </c>
      <c r="J1993" t="str">
        <f t="shared" si="1017"/>
        <v>-720.387971621149+159.706676438719i</v>
      </c>
      <c r="K1993" t="str">
        <f t="shared" si="1024"/>
        <v>0.21413730799711-0.965907903140435i</v>
      </c>
      <c r="L1993" t="str">
        <f t="shared" si="1025"/>
        <v>0.0438951608500908-0.168080748268153i</v>
      </c>
      <c r="M1993" t="str">
        <f t="shared" si="1026"/>
        <v>0.258032468847201-1.13398865140859i</v>
      </c>
      <c r="N1993" t="str">
        <f t="shared" si="1027"/>
        <v>-2.31878553344139i</v>
      </c>
      <c r="O1993" t="str">
        <f t="shared" si="1028"/>
        <v>-0.680166107869337-0.733058023423711i</v>
      </c>
      <c r="P1993" t="str">
        <f t="shared" si="1029"/>
        <v>1.68016610786934+0.733058023423711i</v>
      </c>
      <c r="Q1993" t="str">
        <f t="shared" si="1030"/>
        <v>-1.68016610786934+1.58572751001768i</v>
      </c>
      <c r="R1993" t="str">
        <f t="shared" si="1031"/>
        <v>-0.3111065147285-0.729920795706102i</v>
      </c>
      <c r="S1993" t="str">
        <f t="shared" si="1032"/>
        <v>0.251105344952779i</v>
      </c>
      <c r="T1993" t="str">
        <f t="shared" si="1033"/>
        <v>0.183287013193988-0.0781205086979568i</v>
      </c>
      <c r="U1993" t="str">
        <f t="shared" si="1034"/>
        <v>0.0000499999999999999-0.000764403592042068i</v>
      </c>
      <c r="V1993" t="str">
        <f t="shared" si="1035"/>
        <v>0.00002-0.00856132023087122i</v>
      </c>
      <c r="W1993" t="str">
        <f t="shared" si="1036"/>
        <v>0.0000422720055713507-0.000701957628361911i</v>
      </c>
      <c r="X1993" t="str">
        <f t="shared" si="1037"/>
        <v>0.0000459876961740508-0.000701488425810517i</v>
      </c>
      <c r="Y1993" t="str">
        <f t="shared" si="1038"/>
        <v>0.009+0.934435318883748i</v>
      </c>
      <c r="Z1993" t="str">
        <f t="shared" si="1039"/>
        <v>-0.00900869713314378-0.000678292782005094i</v>
      </c>
      <c r="AA1993" t="str">
        <f t="shared" si="1040"/>
        <v>0.124494535978998-12.8504220716461i</v>
      </c>
      <c r="AB1993" t="str">
        <f t="shared" si="1041"/>
        <v>0.612619121653259-0.261110247734769i</v>
      </c>
      <c r="AC1993" t="str">
        <f t="shared" si="1042"/>
        <v>0.861979566725481-0.762078053455001i</v>
      </c>
      <c r="AD1993" t="str">
        <f t="shared" si="1043"/>
        <v>0.549227284622634+0.182653763862323i</v>
      </c>
      <c r="AE1993" t="str">
        <f t="shared" si="1044"/>
        <v>-0.00482392953479041-0.00201800934170423i</v>
      </c>
      <c r="AF1993" t="str">
        <f t="shared" si="1045"/>
        <v>-6.17635479737434-0.763072771379146i</v>
      </c>
      <c r="AG1993" t="str">
        <f t="shared" si="1046"/>
        <v>1.00874430459148-0.0254669281508189i</v>
      </c>
      <c r="AH1993" t="str">
        <f t="shared" si="1047"/>
        <v>0.0275878403299913+0.0167014856278911i</v>
      </c>
      <c r="AI1993">
        <f t="shared" si="1048"/>
        <v>-29.829547360355498</v>
      </c>
      <c r="AJ1993">
        <f t="shared" si="1049"/>
        <v>31.190419414500919</v>
      </c>
      <c r="AK1993"/>
      <c r="AL1993"/>
      <c r="AM1993"/>
      <c r="AN1993"/>
    </row>
    <row r="1994" spans="1:40" x14ac:dyDescent="0.35">
      <c r="A1994"/>
      <c r="B1994">
        <f t="shared" si="1015"/>
        <v>186000</v>
      </c>
      <c r="C1994" s="237" t="str">
        <f t="shared" si="1018"/>
        <v>-9.32170907773127E-07+0.00555595262035324i</v>
      </c>
      <c r="D1994" s="208" t="str">
        <f t="shared" si="1019"/>
        <v>-2.51366834882942+0.0425956367560415i</v>
      </c>
      <c r="E1994" t="str">
        <f t="shared" si="1020"/>
        <v>20500</v>
      </c>
      <c r="F1994" t="str">
        <f t="shared" si="1021"/>
        <v>0.327868852459016</v>
      </c>
      <c r="G1994" t="str">
        <f t="shared" si="1016"/>
        <v>0.327868852459016</v>
      </c>
      <c r="H1994" t="str">
        <f t="shared" si="1022"/>
        <v>3.6628813871288+0.805304490069718i</v>
      </c>
      <c r="I1994" t="str">
        <f t="shared" si="1023"/>
        <v>730.420291959627i</v>
      </c>
      <c r="J1994" t="str">
        <f t="shared" si="1017"/>
        <v>-721.164283614085+159.792586431423i</v>
      </c>
      <c r="K1994" t="str">
        <f t="shared" si="1024"/>
        <v>0.213917278850049-0.965435910387351i</v>
      </c>
      <c r="L1994" t="str">
        <f t="shared" si="1025"/>
        <v>0.0438509841428862-0.168001913048437i</v>
      </c>
      <c r="M1994" t="str">
        <f t="shared" si="1026"/>
        <v>0.257768262992935-1.13343782343579i</v>
      </c>
      <c r="N1994" t="str">
        <f t="shared" si="1027"/>
        <v>-2.32003286293759i</v>
      </c>
      <c r="O1994" t="str">
        <f t="shared" si="1028"/>
        <v>-0.681079943415634-0.732209062137964i</v>
      </c>
      <c r="P1994" t="str">
        <f t="shared" si="1029"/>
        <v>1.68107994341563+0.732209062137964i</v>
      </c>
      <c r="Q1994" t="str">
        <f t="shared" si="1030"/>
        <v>-1.68107994341563+1.58782380079963i</v>
      </c>
      <c r="R1994" t="str">
        <f t="shared" si="1031"/>
        <v>-0.311079889147627-0.729381799407694i</v>
      </c>
      <c r="S1994" t="str">
        <f t="shared" si="1032"/>
        <v>0.251240420447643i</v>
      </c>
      <c r="T1994" t="str">
        <f t="shared" si="1033"/>
        <v>0.183250189950047-0.078155842142256i</v>
      </c>
      <c r="U1994" t="str">
        <f t="shared" si="1034"/>
        <v>0.0000500000000000001-0.00076399262236893i</v>
      </c>
      <c r="V1994" t="str">
        <f t="shared" si="1035"/>
        <v>0.00002-0.00855671737053203i</v>
      </c>
      <c r="W1994" t="str">
        <f t="shared" si="1036"/>
        <v>0.0000422720038745954-0.000701580457715594i</v>
      </c>
      <c r="X1994" t="str">
        <f t="shared" si="1037"/>
        <v>0.0000459836881509995-0.000701111528577463i</v>
      </c>
      <c r="Y1994" t="str">
        <f t="shared" si="1038"/>
        <v>0.009+0.934937973708322i</v>
      </c>
      <c r="Z1994" t="str">
        <f t="shared" si="1039"/>
        <v>-0.00899901028972331-0.000677782245312973i</v>
      </c>
      <c r="AA1994" t="str">
        <f t="shared" si="1040"/>
        <v>0.12436046354433-12.84350417225i</v>
      </c>
      <c r="AB1994" t="str">
        <f t="shared" si="1041"/>
        <v>0.612496043520409-0.261228346356348i</v>
      </c>
      <c r="AC1994" t="str">
        <f t="shared" si="1042"/>
        <v>0.861795952914431-0.761562559515598i</v>
      </c>
      <c r="AD1994" t="str">
        <f t="shared" si="1043"/>
        <v>0.549485851620535+0.182455608766368i</v>
      </c>
      <c r="AE1994" t="str">
        <f t="shared" si="1044"/>
        <v>-0.00482116366061094-0.00201435165498535i</v>
      </c>
      <c r="AF1994" t="str">
        <f t="shared" si="1045"/>
        <v>-6.17654973595822-0.762708853313677i</v>
      </c>
      <c r="AG1994" t="str">
        <f t="shared" si="1046"/>
        <v>1.00873036734933-0.0254653735009496i</v>
      </c>
      <c r="AH1994" t="str">
        <f t="shared" si="1047"/>
        <v>0.0275763922303473+0.0166755468679948i</v>
      </c>
      <c r="AI1994">
        <f t="shared" si="1048"/>
        <v>-29.835804216510073</v>
      </c>
      <c r="AJ1994">
        <f t="shared" si="1049"/>
        <v>31.161509419134752</v>
      </c>
      <c r="AK1994"/>
      <c r="AL1994"/>
      <c r="AM1994"/>
      <c r="AN1994"/>
    </row>
    <row r="1995" spans="1:40" x14ac:dyDescent="0.35">
      <c r="A1995"/>
      <c r="B1995">
        <f t="shared" si="1015"/>
        <v>186100</v>
      </c>
      <c r="C1995" s="237" t="str">
        <f t="shared" si="1018"/>
        <v>-9.31169381246918E-07+0.0055529671543093i</v>
      </c>
      <c r="D1995" s="208" t="str">
        <f t="shared" si="1019"/>
        <v>-2.51366834115104+0.042572748183038i</v>
      </c>
      <c r="E1995" t="str">
        <f t="shared" si="1020"/>
        <v>20500</v>
      </c>
      <c r="F1995" t="str">
        <f t="shared" si="1021"/>
        <v>0.327868852459016</v>
      </c>
      <c r="G1995" t="str">
        <f t="shared" si="1016"/>
        <v>0.327868852459016</v>
      </c>
      <c r="H1995" t="str">
        <f t="shared" si="1022"/>
        <v>3.66307604161087+0.804918005212812i</v>
      </c>
      <c r="I1995" t="str">
        <f t="shared" si="1023"/>
        <v>730.812991041326i</v>
      </c>
      <c r="J1995" t="str">
        <f t="shared" si="1017"/>
        <v>-721.941013091287+159.878496424129i</v>
      </c>
      <c r="K1995" t="str">
        <f t="shared" si="1024"/>
        <v>0.213697583441289-0.964964353151625i</v>
      </c>
      <c r="L1995" t="str">
        <f t="shared" si="1025"/>
        <v>0.0438068725807177-0.167923145557544i</v>
      </c>
      <c r="M1995" t="str">
        <f t="shared" si="1026"/>
        <v>0.257504456022007-1.13288749870917i</v>
      </c>
      <c r="N1995" t="str">
        <f t="shared" si="1027"/>
        <v>-2.3212801924338i</v>
      </c>
      <c r="O1995" t="str">
        <f t="shared" si="1028"/>
        <v>-0.681992719316873-0.731358961658894i</v>
      </c>
      <c r="P1995" t="str">
        <f t="shared" si="1029"/>
        <v>1.68199271931687+0.731358961658894i</v>
      </c>
      <c r="Q1995" t="str">
        <f t="shared" si="1030"/>
        <v>-1.68199271931687+1.58992123077491i</v>
      </c>
      <c r="R1995" t="str">
        <f t="shared" si="1031"/>
        <v>-0.311053242936685-0.728843295471107i</v>
      </c>
      <c r="S1995" t="str">
        <f t="shared" si="1032"/>
        <v>0.251375495942508i</v>
      </c>
      <c r="T1995" t="str">
        <f t="shared" si="1033"/>
        <v>0.183213344863421-0.0781911632077346i</v>
      </c>
      <c r="U1995" t="str">
        <f t="shared" si="1034"/>
        <v>0.0000499999999999999-0.000763582094361206i</v>
      </c>
      <c r="V1995" t="str">
        <f t="shared" si="1035"/>
        <v>0.00002-0.00855211945684554i</v>
      </c>
      <c r="W1995" t="str">
        <f t="shared" si="1036"/>
        <v>0.0000422720021769275-0.000701203692532587i</v>
      </c>
      <c r="X1995" t="str">
        <f t="shared" si="1037"/>
        <v>0.0000459796865834053-0.000700735036479547i</v>
      </c>
      <c r="Y1995" t="str">
        <f t="shared" si="1038"/>
        <v>0.009+0.935440628532897i</v>
      </c>
      <c r="Z1995" t="str">
        <f t="shared" si="1039"/>
        <v>-0.00898933906962455-0.000677272492620883i</v>
      </c>
      <c r="AA1995" t="str">
        <f t="shared" si="1040"/>
        <v>0.124226607704177-12.8365937220761i</v>
      </c>
      <c r="AB1995" t="str">
        <f t="shared" si="1041"/>
        <v>0.612372892380496-0.261346403602916i</v>
      </c>
      <c r="AC1995" t="str">
        <f t="shared" si="1042"/>
        <v>0.861612675060718-0.761047457819317i</v>
      </c>
      <c r="AD1995" t="str">
        <f t="shared" si="1043"/>
        <v>0.549744215390985+0.182257107534081i</v>
      </c>
      <c r="AE1995" t="str">
        <f t="shared" si="1044"/>
        <v>-0.0048183994281968-0.00201069757253464i</v>
      </c>
      <c r="AF1995" t="str">
        <f t="shared" si="1045"/>
        <v>-6.17674438276191-0.762345257029774i</v>
      </c>
      <c r="AG1995" t="str">
        <f t="shared" si="1046"/>
        <v>1.00871642895092-0.0254638111018486i</v>
      </c>
      <c r="AH1995" t="str">
        <f t="shared" si="1047"/>
        <v>0.0275649448740046+0.0166496321011828i</v>
      </c>
      <c r="AI1995">
        <f t="shared" si="1048"/>
        <v>-29.8420598493542</v>
      </c>
      <c r="AJ1995">
        <f t="shared" si="1049"/>
        <v>31.132593592172707</v>
      </c>
      <c r="AK1995"/>
      <c r="AL1995"/>
      <c r="AM1995"/>
      <c r="AN1995"/>
    </row>
    <row r="1996" spans="1:40" x14ac:dyDescent="0.35">
      <c r="A1996"/>
      <c r="B1996">
        <f t="shared" si="1015"/>
        <v>186200</v>
      </c>
      <c r="C1996" s="237" t="str">
        <f t="shared" si="1018"/>
        <v>-9.30169467917567E-07+0.00554998489499547i</v>
      </c>
      <c r="D1996" s="208" t="str">
        <f t="shared" si="1019"/>
        <v>-2.51366833348504+0.0425498841949653i</v>
      </c>
      <c r="E1996" t="str">
        <f t="shared" si="1020"/>
        <v>20500</v>
      </c>
      <c r="F1996" t="str">
        <f t="shared" si="1021"/>
        <v>0.327868852459016</v>
      </c>
      <c r="G1996" t="str">
        <f t="shared" si="1016"/>
        <v>0.327868852459016</v>
      </c>
      <c r="H1996" t="str">
        <f t="shared" si="1022"/>
        <v>3.66327040487089+0.804531866339426i</v>
      </c>
      <c r="I1996" t="str">
        <f t="shared" si="1023"/>
        <v>731.205690123024i</v>
      </c>
      <c r="J1996" t="str">
        <f t="shared" si="1017"/>
        <v>-722.718160052755+159.964406416834i</v>
      </c>
      <c r="K1996" t="str">
        <f t="shared" si="1024"/>
        <v>0.213478221107073-0.964493230874159i</v>
      </c>
      <c r="L1996" t="str">
        <f t="shared" si="1025"/>
        <v>0.0437628260386654-0.167844445718921i</v>
      </c>
      <c r="M1996" t="str">
        <f t="shared" si="1026"/>
        <v>0.257241047145738-1.13233767659308i</v>
      </c>
      <c r="N1996" t="str">
        <f t="shared" si="1027"/>
        <v>-2.32252752193i</v>
      </c>
      <c r="O1996" t="str">
        <f t="shared" si="1028"/>
        <v>-0.682904434152916-0.730507723309128i</v>
      </c>
      <c r="P1996" t="str">
        <f t="shared" si="1029"/>
        <v>1.68290443415292+0.730507723309128i</v>
      </c>
      <c r="Q1996" t="str">
        <f t="shared" si="1030"/>
        <v>-1.68290443415292+1.59201979862087i</v>
      </c>
      <c r="R1996" t="str">
        <f t="shared" si="1031"/>
        <v>-0.311026576083843-0.728305283091609i</v>
      </c>
      <c r="S1996" t="str">
        <f t="shared" si="1032"/>
        <v>0.25151057143737i</v>
      </c>
      <c r="T1996" t="str">
        <f t="shared" si="1033"/>
        <v>0.183176477931226-0.078226471883056i</v>
      </c>
      <c r="U1996" t="str">
        <f t="shared" si="1034"/>
        <v>0.00005-0.000763172007307308i</v>
      </c>
      <c r="V1996" t="str">
        <f t="shared" si="1035"/>
        <v>0.00002-0.00854752648184185i</v>
      </c>
      <c r="W1996" t="str">
        <f t="shared" si="1036"/>
        <v>0.0000422720004783477-0.00070082733215963i</v>
      </c>
      <c r="X1996" t="str">
        <f t="shared" si="1037"/>
        <v>0.0000459756914574029-0.000700358948864104i</v>
      </c>
      <c r="Y1996" t="str">
        <f t="shared" si="1038"/>
        <v>0.009+0.935943283357471i</v>
      </c>
      <c r="Z1996" t="str">
        <f t="shared" si="1039"/>
        <v>-0.008979683439262-0.000676763522159352i</v>
      </c>
      <c r="AA1996" t="str">
        <f t="shared" si="1040"/>
        <v>0.124092967991969-12.8296907090909i</v>
      </c>
      <c r="AB1996" t="str">
        <f t="shared" si="1041"/>
        <v>0.612249668223881-0.261464419436581i</v>
      </c>
      <c r="AC1996" t="str">
        <f t="shared" si="1042"/>
        <v>0.861429732551965-0.760532747858732i</v>
      </c>
      <c r="AD1996" t="str">
        <f t="shared" si="1043"/>
        <v>0.550002375481461+0.182058260344182i</v>
      </c>
      <c r="AE1996" t="str">
        <f t="shared" si="1044"/>
        <v>-0.00481563683315692-0.00200704709022035i</v>
      </c>
      <c r="AF1996" t="str">
        <f t="shared" si="1045"/>
        <v>-6.17693873835593-0.761981982144461i</v>
      </c>
      <c r="AG1996" t="str">
        <f t="shared" si="1046"/>
        <v>1.00870248940631-0.0254622409448843i</v>
      </c>
      <c r="AH1996" t="str">
        <f t="shared" si="1047"/>
        <v>0.0275534982515034+0.0166237412995054i</v>
      </c>
      <c r="AI1996">
        <f t="shared" si="1048"/>
        <v>-29.848314262526504</v>
      </c>
      <c r="AJ1996">
        <f t="shared" si="1049"/>
        <v>31.103671937006972</v>
      </c>
      <c r="AK1996"/>
      <c r="AL1996"/>
      <c r="AM1996"/>
      <c r="AN1996"/>
    </row>
    <row r="1997" spans="1:40" x14ac:dyDescent="0.35">
      <c r="A1997"/>
      <c r="B1997">
        <f t="shared" si="1015"/>
        <v>186300</v>
      </c>
      <c r="C1997" s="237" t="str">
        <f t="shared" si="1018"/>
        <v>-9.29171164322381E-07+0.00554700583724806i</v>
      </c>
      <c r="D1997" s="208" t="str">
        <f t="shared" si="1019"/>
        <v>-2.51366832583138+0.0425270447522351i</v>
      </c>
      <c r="E1997" t="str">
        <f t="shared" si="1020"/>
        <v>20500</v>
      </c>
      <c r="F1997" t="str">
        <f t="shared" si="1021"/>
        <v>0.327868852459016</v>
      </c>
      <c r="G1997" t="str">
        <f t="shared" si="1016"/>
        <v>0.327868852459016</v>
      </c>
      <c r="H1997" t="str">
        <f t="shared" si="1022"/>
        <v>3.66346447747795+0.804146073027462i</v>
      </c>
      <c r="I1997" t="str">
        <f t="shared" si="1023"/>
        <v>731.598389204723i</v>
      </c>
      <c r="J1997" t="str">
        <f t="shared" si="1017"/>
        <v>-723.495724498489+160.050316409539i</v>
      </c>
      <c r="K1997" t="str">
        <f t="shared" si="1024"/>
        <v>0.213259191185274-0.964022542996706i</v>
      </c>
      <c r="L1997" t="str">
        <f t="shared" si="1025"/>
        <v>0.0437188443921013-0.167765813456106i</v>
      </c>
      <c r="M1997" t="str">
        <f t="shared" si="1026"/>
        <v>0.256978035577375-1.13178835645281i</v>
      </c>
      <c r="N1997" t="str">
        <f t="shared" si="1027"/>
        <v>-2.3237748514262i</v>
      </c>
      <c r="O1997" t="str">
        <f t="shared" si="1028"/>
        <v>-0.683815086505295-0.729655348413041i</v>
      </c>
      <c r="P1997" t="str">
        <f t="shared" si="1029"/>
        <v>1.68381508650529+0.729655348413041i</v>
      </c>
      <c r="Q1997" t="str">
        <f t="shared" si="1030"/>
        <v>-1.68381508650529+1.59411950301316i</v>
      </c>
      <c r="R1997" t="str">
        <f t="shared" si="1031"/>
        <v>-0.31099988857724-0.727767761466181i</v>
      </c>
      <c r="S1997" t="str">
        <f t="shared" si="1032"/>
        <v>0.251645646932235i</v>
      </c>
      <c r="T1997" t="str">
        <f t="shared" si="1033"/>
        <v>0.183139589150582-0.0782617681568726i</v>
      </c>
      <c r="U1997" t="str">
        <f t="shared" si="1034"/>
        <v>0.0000500000000000002-0.000762762360497162i</v>
      </c>
      <c r="V1997" t="str">
        <f t="shared" si="1035"/>
        <v>0.00002-0.00854293843756817i</v>
      </c>
      <c r="W1997" t="str">
        <f t="shared" si="1036"/>
        <v>0.0000422719987788557-0.000700451375944851i</v>
      </c>
      <c r="X1997" t="str">
        <f t="shared" si="1037"/>
        <v>0.0000459717027591637-0.000699983265079859i</v>
      </c>
      <c r="Y1997" t="str">
        <f t="shared" si="1038"/>
        <v>0.009+0.936445938182046i</v>
      </c>
      <c r="Z1997" t="str">
        <f t="shared" si="1039"/>
        <v>-0.0089700433651402-0.000676255332164057i</v>
      </c>
      <c r="AA1997" t="str">
        <f t="shared" si="1040"/>
        <v>0.123959543942386-12.8227951212869i</v>
      </c>
      <c r="AB1997" t="str">
        <f t="shared" si="1041"/>
        <v>0.612126371040937-0.261582393819416i</v>
      </c>
      <c r="AC1997" t="str">
        <f t="shared" si="1042"/>
        <v>0.861247124777339-0.760018429127186i</v>
      </c>
      <c r="AD1997" t="str">
        <f t="shared" si="1043"/>
        <v>0.550260331439517+0.18185906737598i</v>
      </c>
      <c r="AE1997" t="str">
        <f t="shared" si="1044"/>
        <v>-0.0048128758711135-0.00200340020392083i</v>
      </c>
      <c r="AF1997" t="str">
        <f t="shared" si="1045"/>
        <v>-6.17713280330933-0.761619028275227i</v>
      </c>
      <c r="AG1997" t="str">
        <f t="shared" si="1046"/>
        <v>1.00868854872556-0.0254606630214472i</v>
      </c>
      <c r="AH1997" t="str">
        <f t="shared" si="1047"/>
        <v>0.0275420523534161+0.0165978744350821i</v>
      </c>
      <c r="AI1997">
        <f t="shared" si="1048"/>
        <v>-29.854567459662078</v>
      </c>
      <c r="AJ1997">
        <f t="shared" si="1049"/>
        <v>31.074744457023876</v>
      </c>
      <c r="AK1997"/>
      <c r="AL1997"/>
      <c r="AM1997"/>
      <c r="AN1997"/>
    </row>
    <row r="1998" spans="1:40" x14ac:dyDescent="0.35">
      <c r="A1998"/>
      <c r="B1998">
        <f t="shared" si="1015"/>
        <v>186400</v>
      </c>
      <c r="C1998" s="237" t="str">
        <f t="shared" si="1018"/>
        <v>-9.28174467007907E-07+0.00554402997591426i</v>
      </c>
      <c r="D1998" s="208" t="str">
        <f t="shared" si="1019"/>
        <v>-2.51366831819004+0.0425042298153427i</v>
      </c>
      <c r="E1998" t="str">
        <f t="shared" si="1020"/>
        <v>20500</v>
      </c>
      <c r="F1998" t="str">
        <f t="shared" si="1021"/>
        <v>0.327868852459016</v>
      </c>
      <c r="G1998" t="str">
        <f t="shared" si="1016"/>
        <v>0.327868852459016</v>
      </c>
      <c r="H1998" t="str">
        <f t="shared" si="1022"/>
        <v>3.6636582599998+0.803760624855419i</v>
      </c>
      <c r="I1998" t="str">
        <f t="shared" si="1023"/>
        <v>731.991088286422i</v>
      </c>
      <c r="J1998" t="str">
        <f t="shared" si="1017"/>
        <v>-724.27370642849+160.136226402244i</v>
      </c>
      <c r="K1998" t="str">
        <f t="shared" si="1024"/>
        <v>0.213040493015374-0.963552288961866i</v>
      </c>
      <c r="L1998" t="str">
        <f t="shared" si="1025"/>
        <v>0.0436749275166874-0.167687248692722i</v>
      </c>
      <c r="M1998" t="str">
        <f t="shared" si="1026"/>
        <v>0.256715420532061-1.13123953765459i</v>
      </c>
      <c r="N1998" t="str">
        <f t="shared" si="1027"/>
        <v>-2.32502218092241i</v>
      </c>
      <c r="O1998" t="str">
        <f t="shared" si="1028"/>
        <v>-0.684724674957197-0.728801838296777i</v>
      </c>
      <c r="P1998" t="str">
        <f t="shared" si="1029"/>
        <v>1.6847246749572+0.728801838296777i</v>
      </c>
      <c r="Q1998" t="str">
        <f t="shared" si="1030"/>
        <v>-1.6847246749572+1.59622034262563i</v>
      </c>
      <c r="R1998" t="str">
        <f t="shared" si="1031"/>
        <v>-0.310973180405039-0.727230729793529i</v>
      </c>
      <c r="S1998" t="str">
        <f t="shared" si="1032"/>
        <v>0.251780722427099i</v>
      </c>
      <c r="T1998" t="str">
        <f t="shared" si="1033"/>
        <v>0.183102678518601-0.0782970520178333i</v>
      </c>
      <c r="U1998" t="str">
        <f t="shared" si="1034"/>
        <v>0.0000499999999999999-0.000762353153222214i</v>
      </c>
      <c r="V1998" t="str">
        <f t="shared" si="1035"/>
        <v>0.00002-0.00853835531608884i</v>
      </c>
      <c r="W1998" t="str">
        <f t="shared" si="1036"/>
        <v>0.000042271997078451-0.000700075823237774i</v>
      </c>
      <c r="X1998" t="str">
        <f t="shared" si="1037"/>
        <v>0.0000459677204748966-0.000699607984476946i</v>
      </c>
      <c r="Y1998" t="str">
        <f t="shared" si="1038"/>
        <v>0.009+0.93694859300662i</v>
      </c>
      <c r="Z1998" t="str">
        <f t="shared" si="1039"/>
        <v>-0.0089604188138538-0.000675747920875828i</v>
      </c>
      <c r="AA1998" t="str">
        <f t="shared" si="1040"/>
        <v>0.123826335091364-12.8159069466826i</v>
      </c>
      <c r="AB1998" t="str">
        <f t="shared" si="1041"/>
        <v>0.612003000822012-0.26170032671348i</v>
      </c>
      <c r="AC1998" t="str">
        <f t="shared" si="1042"/>
        <v>0.861064851127494-0.759504501118743i</v>
      </c>
      <c r="AD1998" t="str">
        <f t="shared" si="1043"/>
        <v>0.550518082812809+0.181659528809345i</v>
      </c>
      <c r="AE1998" t="str">
        <f t="shared" si="1044"/>
        <v>-0.00481011653770242-0.00199975690952437i</v>
      </c>
      <c r="AF1998" t="str">
        <f t="shared" si="1045"/>
        <v>-6.17732657818984-0.761256395040076i</v>
      </c>
      <c r="AG1998" t="str">
        <f t="shared" si="1046"/>
        <v>1.00867460691874-0.0254590773229516i</v>
      </c>
      <c r="AH1998" t="str">
        <f t="shared" si="1047"/>
        <v>0.0275306071703513+0.0165720314801006i</v>
      </c>
      <c r="AI1998">
        <f t="shared" si="1048"/>
        <v>-29.860819444391687</v>
      </c>
      <c r="AJ1998">
        <f t="shared" si="1049"/>
        <v>31.045811155598912</v>
      </c>
      <c r="AK1998"/>
      <c r="AL1998"/>
      <c r="AM1998"/>
      <c r="AN1998"/>
    </row>
    <row r="1999" spans="1:40" x14ac:dyDescent="0.35">
      <c r="A1999"/>
      <c r="B1999">
        <f t="shared" si="1015"/>
        <v>186500</v>
      </c>
      <c r="C1999" s="237" t="str">
        <f t="shared" si="1018"/>
        <v>-9.27179372529962E-07+0.00554105730585241i</v>
      </c>
      <c r="D1999" s="208" t="str">
        <f t="shared" si="1019"/>
        <v>-2.51366831056098+0.0424814393448685i</v>
      </c>
      <c r="E1999" t="str">
        <f t="shared" si="1020"/>
        <v>20500</v>
      </c>
      <c r="F1999" t="str">
        <f t="shared" si="1021"/>
        <v>0.327868852459016</v>
      </c>
      <c r="G1999" t="str">
        <f t="shared" si="1016"/>
        <v>0.327868852459016</v>
      </c>
      <c r="H1999" t="str">
        <f t="shared" si="1022"/>
        <v>3.66385175300283+0.803375521402368i</v>
      </c>
      <c r="I1999" t="str">
        <f t="shared" si="1023"/>
        <v>732.38378736812i</v>
      </c>
      <c r="J1999" t="str">
        <f t="shared" si="1017"/>
        <v>-725.052105842757+160.222136394949i</v>
      </c>
      <c r="K1999" t="str">
        <f t="shared" si="1024"/>
        <v>0.212822125938473-0.963082468213093i</v>
      </c>
      <c r="L1999" t="str">
        <f t="shared" si="1025"/>
        <v>0.0436310752883759-0.167608751352483i</v>
      </c>
      <c r="M1999" t="str">
        <f t="shared" si="1026"/>
        <v>0.256453201226849-1.13069121956558i</v>
      </c>
      <c r="N1999" t="str">
        <f t="shared" si="1027"/>
        <v>-2.32626951041861i</v>
      </c>
      <c r="O1999" t="str">
        <f t="shared" si="1028"/>
        <v>-0.685633198093441-0.727947194288267i</v>
      </c>
      <c r="P1999" t="str">
        <f t="shared" si="1029"/>
        <v>1.68563319809344+0.727947194288267i</v>
      </c>
      <c r="Q1999" t="str">
        <f t="shared" si="1030"/>
        <v>-1.68563319809344+1.59832231613034i</v>
      </c>
      <c r="R1999" t="str">
        <f t="shared" si="1031"/>
        <v>-0.310946451555357-0.726694187274089i</v>
      </c>
      <c r="S1999" t="str">
        <f t="shared" si="1032"/>
        <v>0.251915797921964i</v>
      </c>
      <c r="T1999" t="str">
        <f t="shared" si="1033"/>
        <v>0.183065746032405-0.0783323234545711i</v>
      </c>
      <c r="U1999" t="str">
        <f t="shared" si="1034"/>
        <v>0.0000500000000000001-0.000761944384775448i</v>
      </c>
      <c r="V1999" t="str">
        <f t="shared" si="1035"/>
        <v>0.00002-0.00853377710948503i</v>
      </c>
      <c r="W1999" t="str">
        <f t="shared" si="1036"/>
        <v>0.0000422719953771344-0.000699700673389335i</v>
      </c>
      <c r="X1999" t="str">
        <f t="shared" si="1037"/>
        <v>0.0000459637445908477-0.000699233106406887i</v>
      </c>
      <c r="Y1999" t="str">
        <f t="shared" si="1038"/>
        <v>0.009+0.937451247831194i</v>
      </c>
      <c r="Z1999" t="str">
        <f t="shared" si="1039"/>
        <v>-0.00895080975208698-0.000675241286540618i</v>
      </c>
      <c r="AA1999" t="str">
        <f t="shared" si="1040"/>
        <v>0.123693340976085-12.8090261733222i</v>
      </c>
      <c r="AB1999" t="str">
        <f t="shared" si="1041"/>
        <v>0.611879557557486-0.26181821808078i</v>
      </c>
      <c r="AC1999" t="str">
        <f t="shared" si="1042"/>
        <v>0.860882910994641-0.758990963328247i</v>
      </c>
      <c r="AD1999" t="str">
        <f t="shared" si="1043"/>
        <v>0.550775629149059+0.181459644824751i</v>
      </c>
      <c r="AE1999" t="str">
        <f t="shared" si="1044"/>
        <v>-0.00480735882857258-0.00199611720292945i</v>
      </c>
      <c r="AF1999" t="str">
        <f t="shared" si="1045"/>
        <v>-6.17752006356381-0.7608940820575i</v>
      </c>
      <c r="AG1999" t="str">
        <f t="shared" si="1046"/>
        <v>1.00866066399593-0.0254574838408329i</v>
      </c>
      <c r="AH1999" t="str">
        <f t="shared" si="1047"/>
        <v>0.027519162692949+0.0165462124068176i</v>
      </c>
      <c r="AI1999">
        <f t="shared" si="1048"/>
        <v>-29.867070220342672</v>
      </c>
      <c r="AJ1999">
        <f t="shared" si="1049"/>
        <v>31.016872036102658</v>
      </c>
      <c r="AK1999"/>
      <c r="AL1999"/>
      <c r="AM1999"/>
      <c r="AN1999"/>
    </row>
    <row r="2000" spans="1:40" x14ac:dyDescent="0.35">
      <c r="A2000"/>
      <c r="B2000">
        <f t="shared" si="1015"/>
        <v>186600</v>
      </c>
      <c r="C2000" s="237" t="str">
        <f t="shared" si="1018"/>
        <v>-9.26185877453575E-07+0.00553808782193179i</v>
      </c>
      <c r="D2000" s="208" t="str">
        <f t="shared" si="1019"/>
        <v>-2.51366830294418+0.0424586733014771i</v>
      </c>
      <c r="E2000" t="str">
        <f t="shared" si="1020"/>
        <v>20500</v>
      </c>
      <c r="F2000" t="str">
        <f t="shared" si="1021"/>
        <v>0.327868852459016</v>
      </c>
      <c r="G2000" t="str">
        <f t="shared" si="1016"/>
        <v>0.327868852459016</v>
      </c>
      <c r="H2000" t="str">
        <f t="shared" si="1022"/>
        <v>3.66404495705207+0.802990762247978i</v>
      </c>
      <c r="I2000" t="str">
        <f t="shared" si="1023"/>
        <v>732.776486449819i</v>
      </c>
      <c r="J2000" t="str">
        <f t="shared" si="1017"/>
        <v>-725.830922741289+160.308046387654i</v>
      </c>
      <c r="K2000" t="str">
        <f t="shared" si="1024"/>
        <v>0.212604089297276-0.96261308019469i</v>
      </c>
      <c r="L2000" t="str">
        <f t="shared" si="1025"/>
        <v>0.0435872875834077-0.167530321359192i</v>
      </c>
      <c r="M2000" t="str">
        <f t="shared" si="1026"/>
        <v>0.256191376880684-1.13014340155388i</v>
      </c>
      <c r="N2000" t="str">
        <f t="shared" si="1027"/>
        <v>-2.32751683991481i</v>
      </c>
      <c r="O2000" t="str">
        <f t="shared" si="1028"/>
        <v>-0.686540654500527-0.727091417717186i</v>
      </c>
      <c r="P2000" t="str">
        <f t="shared" si="1029"/>
        <v>1.68654065450053+0.727091417717186i</v>
      </c>
      <c r="Q2000" t="str">
        <f t="shared" si="1030"/>
        <v>-1.68654065450053+1.60042542219762i</v>
      </c>
      <c r="R2000" t="str">
        <f t="shared" si="1031"/>
        <v>-0.310919702016325-0.72615813311i</v>
      </c>
      <c r="S2000" t="str">
        <f t="shared" si="1032"/>
        <v>0.252050873416828i</v>
      </c>
      <c r="T2000" t="str">
        <f t="shared" si="1033"/>
        <v>0.183028791689109-0.0783675824557146i</v>
      </c>
      <c r="U2000" t="str">
        <f t="shared" si="1034"/>
        <v>0.0000499999999999998-0.000761536054451342i</v>
      </c>
      <c r="V2000" t="str">
        <f t="shared" si="1035"/>
        <v>0.00002-0.00852920380985506i</v>
      </c>
      <c r="W2000" t="str">
        <f t="shared" si="1036"/>
        <v>0.0000422719936749051-0.000699325925751843i</v>
      </c>
      <c r="X2000" t="str">
        <f t="shared" si="1037"/>
        <v>0.0000459597750932993-0.000698858630222594i</v>
      </c>
      <c r="Y2000" t="str">
        <f t="shared" si="1038"/>
        <v>0.009+0.937953902655769i</v>
      </c>
      <c r="Z2000" t="str">
        <f t="shared" si="1039"/>
        <v>-0.00894121614661327-0.000674735427409482i</v>
      </c>
      <c r="AA2000" t="str">
        <f t="shared" si="1040"/>
        <v>0.123560561134978-12.8021527892755i</v>
      </c>
      <c r="AB2000" t="str">
        <f t="shared" si="1041"/>
        <v>0.611756041237717-0.261936067883308i</v>
      </c>
      <c r="AC2000" t="str">
        <f t="shared" si="1042"/>
        <v>0.860701303772477-0.758477815251266i</v>
      </c>
      <c r="AD2000" t="str">
        <f t="shared" si="1043"/>
        <v>0.551032969996089+0.181259415603235i</v>
      </c>
      <c r="AE2000" t="str">
        <f t="shared" si="1044"/>
        <v>-0.00480460273938626-0.00199248108004436i</v>
      </c>
      <c r="AF2000" t="str">
        <f t="shared" si="1045"/>
        <v>-6.17771325999625-0.760532088946501i</v>
      </c>
      <c r="AG2000" t="str">
        <f t="shared" si="1046"/>
        <v>1.00864671996721-0.0254558825665492i</v>
      </c>
      <c r="AH2000" t="str">
        <f t="shared" si="1047"/>
        <v>0.0275077189118837+0.0165204171875575i</v>
      </c>
      <c r="AI2000">
        <f t="shared" si="1048"/>
        <v>-29.873319791138442</v>
      </c>
      <c r="AJ2000">
        <f t="shared" si="1049"/>
        <v>30.987927101896076</v>
      </c>
      <c r="AK2000"/>
      <c r="AL2000"/>
      <c r="AM2000"/>
      <c r="AN2000"/>
    </row>
    <row r="2001" spans="1:40" x14ac:dyDescent="0.35">
      <c r="A2001"/>
      <c r="B2001">
        <f t="shared" si="1015"/>
        <v>186700</v>
      </c>
      <c r="C2001" s="237" t="str">
        <f t="shared" si="1018"/>
        <v>-9.25193978353017E-07+0.00553512151903282i</v>
      </c>
      <c r="D2001" s="208" t="str">
        <f t="shared" si="1019"/>
        <v>-2.51366829533962+0.0424359316459183i</v>
      </c>
      <c r="E2001" t="str">
        <f t="shared" si="1020"/>
        <v>20500</v>
      </c>
      <c r="F2001" t="str">
        <f t="shared" si="1021"/>
        <v>0.327868852459016</v>
      </c>
      <c r="G2001" t="str">
        <f t="shared" si="1016"/>
        <v>0.327868852459016</v>
      </c>
      <c r="H2001" t="str">
        <f t="shared" si="1022"/>
        <v>3.66423787271124+0.802606346972487i</v>
      </c>
      <c r="I2001" t="str">
        <f t="shared" si="1023"/>
        <v>733.169185531518i</v>
      </c>
      <c r="J2001" t="str">
        <f t="shared" si="1017"/>
        <v>-726.610157124088+160.393956380359i</v>
      </c>
      <c r="K2001" t="str">
        <f t="shared" si="1024"/>
        <v>0.212386382436087-0.962144124351804i</v>
      </c>
      <c r="L2001" t="str">
        <f t="shared" si="1025"/>
        <v>0.0435435642783113-0.167451958636737i</v>
      </c>
      <c r="M2001" t="str">
        <f t="shared" si="1026"/>
        <v>0.255929946714398-1.12959608298854i</v>
      </c>
      <c r="N2001" t="str">
        <f t="shared" si="1027"/>
        <v>-2.32876416941101i</v>
      </c>
      <c r="O2001" t="str">
        <f t="shared" si="1028"/>
        <v>-0.687447042766607-0.726234509914977i</v>
      </c>
      <c r="P2001" t="str">
        <f t="shared" si="1029"/>
        <v>1.68744704276661+0.726234509914977i</v>
      </c>
      <c r="Q2001" t="str">
        <f t="shared" si="1030"/>
        <v>-1.68744704276661+1.60252965949603i</v>
      </c>
      <c r="R2001" t="str">
        <f t="shared" si="1031"/>
        <v>-0.310892931776049-0.725622566505113i</v>
      </c>
      <c r="S2001" t="str">
        <f t="shared" si="1032"/>
        <v>0.252185948911693i</v>
      </c>
      <c r="T2001" t="str">
        <f t="shared" si="1033"/>
        <v>0.18299181548583-0.0784028290098811i</v>
      </c>
      <c r="U2001" t="str">
        <f t="shared" si="1034"/>
        <v>0.00005-0.000761128161545907i</v>
      </c>
      <c r="V2001" t="str">
        <f t="shared" si="1035"/>
        <v>0.00002-0.00852463540931415i</v>
      </c>
      <c r="W2001" t="str">
        <f t="shared" si="1036"/>
        <v>0.000042271991971764-0.00069895157967901i</v>
      </c>
      <c r="X2001" t="str">
        <f t="shared" si="1037"/>
        <v>0.0000459558119685716-0.000698484555278372i</v>
      </c>
      <c r="Y2001" t="str">
        <f t="shared" si="1038"/>
        <v>0.009+0.938456557480343i</v>
      </c>
      <c r="Z2001" t="str">
        <f t="shared" si="1039"/>
        <v>-0.00893163796429541-0.000674230341738577i</v>
      </c>
      <c r="AA2001" t="str">
        <f t="shared" si="1040"/>
        <v>0.12342799510771-12.7952867826381i</v>
      </c>
      <c r="AB2001" t="str">
        <f t="shared" si="1041"/>
        <v>0.611632451853067-0.262053876083019i</v>
      </c>
      <c r="AC2001" t="str">
        <f t="shared" si="1042"/>
        <v>0.86052002885621-0.75796505638413i</v>
      </c>
      <c r="AD2001" t="str">
        <f t="shared" si="1043"/>
        <v>0.551290104901799+0.181058841326424i</v>
      </c>
      <c r="AE2001" t="str">
        <f t="shared" si="1044"/>
        <v>-0.00480184826581898-0.00198884853678746i</v>
      </c>
      <c r="AF2001" t="str">
        <f t="shared" si="1045"/>
        <v>-6.17790616805086-0.760170415326569i</v>
      </c>
      <c r="AG2001" t="str">
        <f t="shared" si="1046"/>
        <v>1.00863277484266-0.0254542734915811i</v>
      </c>
      <c r="AH2001" t="str">
        <f t="shared" si="1047"/>
        <v>0.0274962758178633+0.0164946457947136i</v>
      </c>
      <c r="AI2001">
        <f t="shared" si="1048"/>
        <v>-29.879568160398499</v>
      </c>
      <c r="AJ2001">
        <f t="shared" si="1049"/>
        <v>30.958976356333668</v>
      </c>
      <c r="AK2001"/>
      <c r="AL2001"/>
      <c r="AM2001"/>
      <c r="AN2001"/>
    </row>
    <row r="2002" spans="1:40" x14ac:dyDescent="0.35">
      <c r="A2002"/>
      <c r="B2002">
        <f t="shared" si="1015"/>
        <v>186800</v>
      </c>
      <c r="C2002" s="237" t="str">
        <f t="shared" si="1018"/>
        <v>-9.24203671811681E-07+0.00553215839204676i</v>
      </c>
      <c r="D2002" s="208" t="str">
        <f t="shared" si="1019"/>
        <v>-2.51366828774728+0.0424132143390252i</v>
      </c>
      <c r="E2002" t="str">
        <f t="shared" si="1020"/>
        <v>20500</v>
      </c>
      <c r="F2002" t="str">
        <f t="shared" si="1021"/>
        <v>0.327868852459016</v>
      </c>
      <c r="G2002" t="str">
        <f t="shared" si="1016"/>
        <v>0.327868852459016</v>
      </c>
      <c r="H2002" t="str">
        <f t="shared" si="1022"/>
        <v>3.6644305005427+0.802222275156724i</v>
      </c>
      <c r="I2002" t="str">
        <f t="shared" si="1023"/>
        <v>733.561884613217i</v>
      </c>
      <c r="J2002" t="str">
        <f t="shared" si="1017"/>
        <v>-727.389808991153+160.479866373064i</v>
      </c>
      <c r="K2002" t="str">
        <f t="shared" si="1024"/>
        <v>0.212169004700813-0.961675600130428i</v>
      </c>
      <c r="L2002" t="str">
        <f t="shared" si="1025"/>
        <v>0.0434999052499036-0.167373663109099i</v>
      </c>
      <c r="M2002" t="str">
        <f t="shared" si="1026"/>
        <v>0.255668909950717-1.12904926323953i</v>
      </c>
      <c r="N2002" t="str">
        <f t="shared" si="1027"/>
        <v>-2.33001149890722i</v>
      </c>
      <c r="O2002" t="str">
        <f t="shared" si="1028"/>
        <v>-0.6883523614815-0.725376472214837i</v>
      </c>
      <c r="P2002" t="str">
        <f t="shared" si="1029"/>
        <v>1.6883523614815+0.725376472214837i</v>
      </c>
      <c r="Q2002" t="str">
        <f t="shared" si="1030"/>
        <v>-1.6883523614815+1.60463502669238i</v>
      </c>
      <c r="R2002" t="str">
        <f t="shared" si="1031"/>
        <v>-0.310866140822627-0.725087486664984i</v>
      </c>
      <c r="S2002" t="str">
        <f t="shared" si="1032"/>
        <v>0.252321024406557i</v>
      </c>
      <c r="T2002" t="str">
        <f t="shared" si="1033"/>
        <v>0.182954817419685-0.0784380631056782i</v>
      </c>
      <c r="U2002" t="str">
        <f t="shared" si="1034"/>
        <v>0.0000500000000000002-0.000760720705356645i</v>
      </c>
      <c r="V2002" t="str">
        <f t="shared" si="1035"/>
        <v>0.00002-0.00852007189999437i</v>
      </c>
      <c r="W2002" t="str">
        <f t="shared" si="1036"/>
        <v>0.0000422719902677105-0.000698577634525923i</v>
      </c>
      <c r="X2002" t="str">
        <f t="shared" si="1037"/>
        <v>0.0000459518552030202-0.000698110880929904i</v>
      </c>
      <c r="Y2002" t="str">
        <f t="shared" si="1038"/>
        <v>0.009+0.938959212304917i</v>
      </c>
      <c r="Z2002" t="str">
        <f t="shared" si="1039"/>
        <v>-0.00892207517208478-0.000673726027789116i</v>
      </c>
      <c r="AA2002" t="str">
        <f t="shared" si="1040"/>
        <v>0.123295642435185-12.7884281415312i</v>
      </c>
      <c r="AB2002" t="str">
        <f t="shared" si="1041"/>
        <v>0.611508789393902-0.262171642641835i</v>
      </c>
      <c r="AC2002" t="str">
        <f t="shared" si="1042"/>
        <v>0.86033908564256-0.757452686223909i</v>
      </c>
      <c r="AD2002" t="str">
        <f t="shared" si="1043"/>
        <v>0.551547033414178+0.180857922176522i</v>
      </c>
      <c r="AE2002" t="str">
        <f t="shared" si="1044"/>
        <v>-0.00479909540355947-0.00198521956908699i</v>
      </c>
      <c r="AF2002" t="str">
        <f t="shared" si="1045"/>
        <v>-6.17809878828998-0.759809060817699i</v>
      </c>
      <c r="AG2002" t="str">
        <f t="shared" si="1046"/>
        <v>1.00861882863238-0.0254526566074314i</v>
      </c>
      <c r="AH2002" t="str">
        <f t="shared" si="1047"/>
        <v>0.0274848334016294+0.0164688982007467i</v>
      </c>
      <c r="AI2002">
        <f t="shared" si="1048"/>
        <v>-29.885815331738506</v>
      </c>
      <c r="AJ2002">
        <f t="shared" si="1049"/>
        <v>30.930019802761215</v>
      </c>
      <c r="AK2002"/>
      <c r="AL2002"/>
      <c r="AM2002"/>
      <c r="AN2002"/>
    </row>
    <row r="2003" spans="1:40" x14ac:dyDescent="0.35">
      <c r="A2003"/>
      <c r="B2003">
        <f t="shared" si="1015"/>
        <v>186900</v>
      </c>
      <c r="C2003" s="237" t="str">
        <f t="shared" si="1018"/>
        <v>-9.23214954422114E-07+0.00552919843587582i</v>
      </c>
      <c r="D2003" s="208" t="str">
        <f t="shared" si="1019"/>
        <v>-2.5136682801671+0.0423905213417146i</v>
      </c>
      <c r="E2003" t="str">
        <f t="shared" si="1020"/>
        <v>20500</v>
      </c>
      <c r="F2003" t="str">
        <f t="shared" si="1021"/>
        <v>0.327868852459016</v>
      </c>
      <c r="G2003" t="str">
        <f t="shared" si="1016"/>
        <v>0.327868852459016</v>
      </c>
      <c r="H2003" t="str">
        <f t="shared" si="1022"/>
        <v>3.6646228411074+0.801838546382078i</v>
      </c>
      <c r="I2003" t="str">
        <f t="shared" si="1023"/>
        <v>733.954583694915i</v>
      </c>
      <c r="J2003" t="str">
        <f t="shared" si="1017"/>
        <v>-728.169878342485+160.565776365769i</v>
      </c>
      <c r="K2003" t="str">
        <f t="shared" si="1024"/>
        <v>0.21195195543895-0.961207506977401i</v>
      </c>
      <c r="L2003" t="str">
        <f t="shared" si="1025"/>
        <v>0.0434563103752869-0.167295434700342i</v>
      </c>
      <c r="M2003" t="str">
        <f t="shared" si="1026"/>
        <v>0.255408265814237-1.12850294167774i</v>
      </c>
      <c r="N2003" t="str">
        <f t="shared" si="1027"/>
        <v>-2.33125882840342i</v>
      </c>
      <c r="O2003" t="str">
        <f t="shared" si="1028"/>
        <v>-0.68925660923667-0.72451730595174i</v>
      </c>
      <c r="P2003" t="str">
        <f t="shared" si="1029"/>
        <v>1.68925660923667+0.72451730595174i</v>
      </c>
      <c r="Q2003" t="str">
        <f t="shared" si="1030"/>
        <v>-1.68925660923667+1.60674152245168i</v>
      </c>
      <c r="R2003" t="str">
        <f t="shared" si="1031"/>
        <v>-0.31083932914415-0.724552892796876i</v>
      </c>
      <c r="S2003" t="str">
        <f t="shared" si="1032"/>
        <v>0.252456099901421i</v>
      </c>
      <c r="T2003" t="str">
        <f t="shared" si="1033"/>
        <v>0.182917797487792-0.0784732847317062i</v>
      </c>
      <c r="U2003" t="str">
        <f t="shared" si="1034"/>
        <v>0.0000499999999999999-0.000760313685182561i</v>
      </c>
      <c r="V2003" t="str">
        <f t="shared" si="1035"/>
        <v>0.00002-0.00851551327404473i</v>
      </c>
      <c r="W2003" t="str">
        <f t="shared" si="1036"/>
        <v>0.0000422719885627446-0.000698204089649044i</v>
      </c>
      <c r="X2003" t="str">
        <f t="shared" si="1037"/>
        <v>0.0000459479047830375-0.000697737606534243i</v>
      </c>
      <c r="Y2003" t="str">
        <f t="shared" si="1038"/>
        <v>0.009+0.939461867129492i</v>
      </c>
      <c r="Z2003" t="str">
        <f t="shared" si="1039"/>
        <v>-0.00891252773702116-0.000673222483827362i</v>
      </c>
      <c r="AA2003" t="str">
        <f t="shared" si="1040"/>
        <v>0.123163502659539-12.7815768541013i</v>
      </c>
      <c r="AB2003" t="str">
        <f t="shared" si="1041"/>
        <v>0.611385053850588-0.262289367521653i</v>
      </c>
      <c r="AC2003" t="str">
        <f t="shared" si="1042"/>
        <v>0.860158473529743-0.75694070426841i</v>
      </c>
      <c r="AD2003" t="str">
        <f t="shared" si="1043"/>
        <v>0.551803755081312+0.180656658336314i</v>
      </c>
      <c r="AE2003" t="str">
        <f t="shared" si="1044"/>
        <v>-0.00479634414830951-0.00198159417288106i</v>
      </c>
      <c r="AF2003" t="str">
        <f t="shared" si="1045"/>
        <v>-6.1782911212745-0.759448025040363i</v>
      </c>
      <c r="AG2003" t="str">
        <f t="shared" si="1046"/>
        <v>1.00860488134647-0.0254510319056251i</v>
      </c>
      <c r="AH2003" t="str">
        <f t="shared" si="1047"/>
        <v>0.0274733916539552+0.0164431743781848i</v>
      </c>
      <c r="AI2003">
        <f t="shared" si="1048"/>
        <v>-29.892061308770824</v>
      </c>
      <c r="AJ2003">
        <f t="shared" si="1049"/>
        <v>30.901057444517502</v>
      </c>
      <c r="AK2003"/>
      <c r="AL2003"/>
      <c r="AM2003"/>
      <c r="AN2003"/>
    </row>
    <row r="2004" spans="1:40" x14ac:dyDescent="0.35">
      <c r="A2004"/>
      <c r="B2004">
        <f t="shared" si="1015"/>
        <v>187000</v>
      </c>
      <c r="C2004" s="237" t="str">
        <f t="shared" si="1018"/>
        <v>-9.22227822785968E-07+0.00552624164543315i</v>
      </c>
      <c r="D2004" s="208" t="str">
        <f t="shared" si="1019"/>
        <v>-2.5136682725991+0.0423678526149875i</v>
      </c>
      <c r="E2004" t="str">
        <f t="shared" si="1020"/>
        <v>20500</v>
      </c>
      <c r="F2004" t="str">
        <f t="shared" si="1021"/>
        <v>0.327868852459016</v>
      </c>
      <c r="G2004" t="str">
        <f t="shared" si="1016"/>
        <v>0.327868852459016</v>
      </c>
      <c r="H2004" t="str">
        <f t="shared" si="1022"/>
        <v>3.66481489496508+0.801455160230543i</v>
      </c>
      <c r="I2004" t="str">
        <f t="shared" si="1023"/>
        <v>734.347282776614i</v>
      </c>
      <c r="J2004" t="str">
        <f t="shared" si="1017"/>
        <v>-728.950365178082+160.651686358474i</v>
      </c>
      <c r="K2004" t="str">
        <f t="shared" si="1024"/>
        <v>0.211735233999585-0.960739844340408i</v>
      </c>
      <c r="L2004" t="str">
        <f t="shared" si="1025"/>
        <v>0.04341277953185-0.167217273334623i</v>
      </c>
      <c r="M2004" t="str">
        <f t="shared" si="1026"/>
        <v>0.255148013531435-1.12795711767503i</v>
      </c>
      <c r="N2004" t="str">
        <f t="shared" si="1027"/>
        <v>-2.33250615789962i</v>
      </c>
      <c r="O2004" t="str">
        <f t="shared" si="1028"/>
        <v>-0.690159784625268-0.723657012462398i</v>
      </c>
      <c r="P2004" t="str">
        <f t="shared" si="1029"/>
        <v>1.69015978462527+0.723657012462398i</v>
      </c>
      <c r="Q2004" t="str">
        <f t="shared" si="1030"/>
        <v>-1.69015978462527+1.60884914543722i</v>
      </c>
      <c r="R2004" t="str">
        <f t="shared" si="1031"/>
        <v>-0.310812496728697-0.724018784109742i</v>
      </c>
      <c r="S2004" t="str">
        <f t="shared" si="1032"/>
        <v>0.252591175396286i</v>
      </c>
      <c r="T2004" t="str">
        <f t="shared" si="1033"/>
        <v>0.18288075568727-0.0785084938765559i</v>
      </c>
      <c r="U2004" t="str">
        <f t="shared" si="1034"/>
        <v>0.0000500000000000001-0.000759907100324177i</v>
      </c>
      <c r="V2004" t="str">
        <f t="shared" si="1035"/>
        <v>0.00002-0.00851095952363079i</v>
      </c>
      <c r="W2004" t="str">
        <f t="shared" si="1036"/>
        <v>0.0000422719868568666-0.00069783094440623i</v>
      </c>
      <c r="X2004" t="str">
        <f t="shared" si="1037"/>
        <v>0.0000459439606950528-0.000697364731449837i</v>
      </c>
      <c r="Y2004" t="str">
        <f t="shared" si="1038"/>
        <v>0.009+0.939964521954066i</v>
      </c>
      <c r="Z2004" t="str">
        <f t="shared" si="1039"/>
        <v>-0.00890299562623283-0.00067271970812463i</v>
      </c>
      <c r="AA2004" t="str">
        <f t="shared" si="1040"/>
        <v>0.123031575324138-12.7747329085205i</v>
      </c>
      <c r="AB2004" t="str">
        <f t="shared" si="1041"/>
        <v>0.611261245213496-0.262407050684339i</v>
      </c>
      <c r="AC2004" t="str">
        <f t="shared" si="1042"/>
        <v>0.859978191917462-0.756429110016216i</v>
      </c>
      <c r="AD2004" t="str">
        <f t="shared" si="1043"/>
        <v>0.552060269451364+0.180455049989178i</v>
      </c>
      <c r="AE2004" t="str">
        <f t="shared" si="1044"/>
        <v>-0.00479359449578409-0.00197797234411781i</v>
      </c>
      <c r="AF2004" t="str">
        <f t="shared" si="1045"/>
        <v>-6.17848316756418-0.759087307615555i</v>
      </c>
      <c r="AG2004" t="str">
        <f t="shared" si="1046"/>
        <v>1.00859093299503-0.0254493993777094i</v>
      </c>
      <c r="AH2004" t="str">
        <f t="shared" si="1047"/>
        <v>0.0274619505656491+0.0164174742996252i</v>
      </c>
      <c r="AI2004">
        <f t="shared" si="1048"/>
        <v>-29.898306095103301</v>
      </c>
      <c r="AJ2004">
        <f t="shared" si="1049"/>
        <v>30.872089284934454</v>
      </c>
      <c r="AK2004"/>
      <c r="AL2004"/>
      <c r="AM2004"/>
      <c r="AN2004"/>
    </row>
    <row r="2005" spans="1:40" x14ac:dyDescent="0.35">
      <c r="A2005"/>
      <c r="B2005">
        <f t="shared" si="1015"/>
        <v>187100</v>
      </c>
      <c r="C2005" s="237" t="str">
        <f t="shared" si="1018"/>
        <v>-9.21242273513962E-07+0.00552328801564269i</v>
      </c>
      <c r="D2005" s="208" t="str">
        <f t="shared" si="1019"/>
        <v>-2.51366826504322+0.0423452081199273i</v>
      </c>
      <c r="E2005" t="str">
        <f t="shared" si="1020"/>
        <v>20500</v>
      </c>
      <c r="F2005" t="str">
        <f t="shared" si="1021"/>
        <v>0.327868852459016</v>
      </c>
      <c r="G2005" t="str">
        <f t="shared" si="1016"/>
        <v>0.327868852459016</v>
      </c>
      <c r="H2005" t="str">
        <f t="shared" si="1022"/>
        <v>3.66500666267403+0.801072116284678i</v>
      </c>
      <c r="I2005" t="str">
        <f t="shared" si="1023"/>
        <v>734.739981858313i</v>
      </c>
      <c r="J2005" t="str">
        <f t="shared" si="1017"/>
        <v>-729.731269497946+160.73759635118i</v>
      </c>
      <c r="K2005" t="str">
        <f t="shared" si="1024"/>
        <v>0.211518839733391-0.960272611667972i</v>
      </c>
      <c r="L2005" t="str">
        <f t="shared" si="1025"/>
        <v>0.043369312597267-0.167139178936184i</v>
      </c>
      <c r="M2005" t="str">
        <f t="shared" si="1026"/>
        <v>0.254888152330658-1.12741179060416i</v>
      </c>
      <c r="N2005" t="str">
        <f t="shared" si="1027"/>
        <v>-2.33375348739583i</v>
      </c>
      <c r="O2005" t="str">
        <f t="shared" si="1028"/>
        <v>-0.691061886242113-0.722795593085274i</v>
      </c>
      <c r="P2005" t="str">
        <f t="shared" si="1029"/>
        <v>1.69106188624211+0.722795593085274i</v>
      </c>
      <c r="Q2005" t="str">
        <f t="shared" si="1030"/>
        <v>-1.69106188624211+1.61095789431056i</v>
      </c>
      <c r="R2005" t="str">
        <f t="shared" si="1031"/>
        <v>-0.310785643564324-0.72348515981422i</v>
      </c>
      <c r="S2005" t="str">
        <f t="shared" si="1032"/>
        <v>0.25272625089115i</v>
      </c>
      <c r="T2005" t="str">
        <f t="shared" si="1033"/>
        <v>0.182843692015232-0.0785436905288048i</v>
      </c>
      <c r="U2005" t="str">
        <f t="shared" si="1034"/>
        <v>0.0000499999999999998-0.000759500950083487i</v>
      </c>
      <c r="V2005" t="str">
        <f t="shared" si="1035"/>
        <v>0.00002-0.00850641064093508i</v>
      </c>
      <c r="W2005" t="str">
        <f t="shared" si="1036"/>
        <v>0.000042271985150076-0.000697458198156688i</v>
      </c>
      <c r="X2005" t="str">
        <f t="shared" si="1037"/>
        <v>0.0000459400229255306-0.00069699225503648i</v>
      </c>
      <c r="Y2005" t="str">
        <f t="shared" si="1038"/>
        <v>0.009+0.94046717677864i</v>
      </c>
      <c r="Z2005" t="str">
        <f t="shared" si="1039"/>
        <v>-0.00889347880693561-0.000672217698957228i</v>
      </c>
      <c r="AA2005" t="str">
        <f t="shared" si="1040"/>
        <v>0.122899859973569-12.7678962929862i</v>
      </c>
      <c r="AB2005" t="str">
        <f t="shared" si="1041"/>
        <v>0.611137363472976-0.262524692091715i</v>
      </c>
      <c r="AC2005" t="str">
        <f t="shared" si="1042"/>
        <v>0.85979824020693-0.755917902966605i</v>
      </c>
      <c r="AD2005" t="str">
        <f t="shared" si="1043"/>
        <v>0.552316576072584+0.18025309731905i</v>
      </c>
      <c r="AE2005" t="str">
        <f t="shared" si="1044"/>
        <v>-0.00479084644171105-0.00197435407875493i</v>
      </c>
      <c r="AF2005" t="str">
        <f t="shared" si="1045"/>
        <v>-6.17867492771725-0.758726908164751i</v>
      </c>
      <c r="AG2005" t="str">
        <f t="shared" si="1046"/>
        <v>1.00857698358817-0.0254477590152534i</v>
      </c>
      <c r="AH2005" t="str">
        <f t="shared" si="1047"/>
        <v>0.0274505101275503+0.0163917979377301i</v>
      </c>
      <c r="AI2005">
        <f t="shared" si="1048"/>
        <v>-29.904549694340915</v>
      </c>
      <c r="AJ2005">
        <f t="shared" si="1049"/>
        <v>30.843115327334612</v>
      </c>
      <c r="AK2005"/>
      <c r="AL2005"/>
      <c r="AM2005"/>
      <c r="AN2005"/>
    </row>
    <row r="2006" spans="1:40" x14ac:dyDescent="0.35">
      <c r="A2006"/>
      <c r="B2006">
        <f t="shared" si="1015"/>
        <v>187200</v>
      </c>
      <c r="C2006" s="237" t="str">
        <f t="shared" si="1018"/>
        <v>-9.2025830322591E-07+0.0055203375414394i</v>
      </c>
      <c r="D2006" s="208" t="str">
        <f t="shared" si="1019"/>
        <v>-2.51366825749945+0.0423225878177021i</v>
      </c>
      <c r="E2006" t="str">
        <f t="shared" si="1020"/>
        <v>20500</v>
      </c>
      <c r="F2006" t="str">
        <f t="shared" si="1021"/>
        <v>0.327868852459016</v>
      </c>
      <c r="G2006" t="str">
        <f t="shared" si="1016"/>
        <v>0.327868852459016</v>
      </c>
      <c r="H2006" t="str">
        <f t="shared" si="1022"/>
        <v>3.66519814479129+0.800689414127616i</v>
      </c>
      <c r="I2006" t="str">
        <f t="shared" si="1023"/>
        <v>735.132680940012i</v>
      </c>
      <c r="J2006" t="str">
        <f t="shared" si="1017"/>
        <v>-730.512591302076+160.823506343884i</v>
      </c>
      <c r="K2006" t="str">
        <f t="shared" si="1024"/>
        <v>0.211302771992613-0.959805808409459i</v>
      </c>
      <c r="L2006" t="str">
        <f t="shared" si="1025"/>
        <v>0.0433259094494952-0.167061151429356i</v>
      </c>
      <c r="M2006" t="str">
        <f t="shared" si="1026"/>
        <v>0.254628681442108-1.12686695983882i</v>
      </c>
      <c r="N2006" t="str">
        <f t="shared" si="1027"/>
        <v>-2.33500081689203i</v>
      </c>
      <c r="O2006" t="str">
        <f t="shared" si="1028"/>
        <v>-0.691962912683672-0.721933049160605i</v>
      </c>
      <c r="P2006" t="str">
        <f t="shared" si="1029"/>
        <v>1.69196291268367+0.721933049160605i</v>
      </c>
      <c r="Q2006" t="str">
        <f t="shared" si="1030"/>
        <v>-1.69196291268367+1.61306776773143i</v>
      </c>
      <c r="R2006" t="str">
        <f t="shared" si="1031"/>
        <v>-0.310758769639096-0.722952019122655i</v>
      </c>
      <c r="S2006" t="str">
        <f t="shared" si="1032"/>
        <v>0.252861326386015i</v>
      </c>
      <c r="T2006" t="str">
        <f t="shared" si="1033"/>
        <v>0.182806606468802-0.0785788746770279i</v>
      </c>
      <c r="U2006" t="str">
        <f t="shared" si="1034"/>
        <v>0.00005-0.000759095233764001i</v>
      </c>
      <c r="V2006" t="str">
        <f t="shared" si="1035"/>
        <v>0.00002-0.00850186661815679i</v>
      </c>
      <c r="W2006" t="str">
        <f t="shared" si="1036"/>
        <v>0.0000422719834423734-0.000697085850261017i</v>
      </c>
      <c r="X2006" t="str">
        <f t="shared" si="1037"/>
        <v>0.0000459360914609731-0.000696620176655361i</v>
      </c>
      <c r="Y2006" t="str">
        <f t="shared" si="1038"/>
        <v>0.009+0.940969831603215i</v>
      </c>
      <c r="Z2006" t="str">
        <f t="shared" si="1039"/>
        <v>-0.00888397724643336-0.000671716454606489i</v>
      </c>
      <c r="AA2006" t="str">
        <f t="shared" si="1040"/>
        <v>0.122768356153642-12.7610669957211i</v>
      </c>
      <c r="AB2006" t="str">
        <f t="shared" si="1041"/>
        <v>0.611013408619416-0.262642291705593i</v>
      </c>
      <c r="AC2006" t="str">
        <f t="shared" si="1042"/>
        <v>0.859618617800828-0.755407082619645i</v>
      </c>
      <c r="AD2006" t="str">
        <f t="shared" si="1043"/>
        <v>0.552572674493331+0.180050800510477i</v>
      </c>
      <c r="AE2006" t="str">
        <f t="shared" si="1044"/>
        <v>-0.00478809998183161-0.00197073937276027i</v>
      </c>
      <c r="AF2006" t="str">
        <f t="shared" si="1045"/>
        <v>-6.17886640229074-0.758366826309914i</v>
      </c>
      <c r="AG2006" t="str">
        <f t="shared" si="1046"/>
        <v>1.008563033136-0.0254461108098491i</v>
      </c>
      <c r="AH2006" t="str">
        <f t="shared" si="1047"/>
        <v>0.0274390703305334+0.0163661452652314i</v>
      </c>
      <c r="AI2006">
        <f t="shared" si="1048"/>
        <v>-29.910792110083968</v>
      </c>
      <c r="AJ2006">
        <f t="shared" si="1049"/>
        <v>30.81413557503457</v>
      </c>
      <c r="AK2006"/>
      <c r="AL2006"/>
      <c r="AM2006"/>
      <c r="AN2006"/>
    </row>
    <row r="2007" spans="1:40" x14ac:dyDescent="0.35">
      <c r="A2007"/>
      <c r="B2007">
        <f t="shared" si="1015"/>
        <v>187300</v>
      </c>
      <c r="C2007" s="237" t="str">
        <f t="shared" si="1018"/>
        <v>-9.19275908550601E-07+0.0055173902177689i</v>
      </c>
      <c r="D2007" s="208" t="str">
        <f t="shared" si="1019"/>
        <v>-2.51366824996776+0.0422999916695616i</v>
      </c>
      <c r="E2007" t="str">
        <f t="shared" si="1020"/>
        <v>20500</v>
      </c>
      <c r="F2007" t="str">
        <f t="shared" si="1021"/>
        <v>0.327868852459016</v>
      </c>
      <c r="G2007" t="str">
        <f t="shared" si="1016"/>
        <v>0.327868852459016</v>
      </c>
      <c r="H2007" t="str">
        <f t="shared" si="1022"/>
        <v>3.66538934187252+0.800307053343074i</v>
      </c>
      <c r="I2007" t="str">
        <f t="shared" si="1023"/>
        <v>735.52538002171i</v>
      </c>
      <c r="J2007" t="str">
        <f t="shared" si="1017"/>
        <v>-731.294330590472+160.909416336589i</v>
      </c>
      <c r="K2007" t="str">
        <f t="shared" si="1024"/>
        <v>0.21108703013108-0.959339434015072i</v>
      </c>
      <c r="L2007" t="str">
        <f t="shared" si="1025"/>
        <v>0.0432825699667765-0.166983190738559i</v>
      </c>
      <c r="M2007" t="str">
        <f t="shared" si="1026"/>
        <v>0.254369600097856-1.12632262475363i</v>
      </c>
      <c r="N2007" t="str">
        <f t="shared" si="1027"/>
        <v>-2.33624814638823i</v>
      </c>
      <c r="O2007" t="str">
        <f t="shared" si="1028"/>
        <v>-0.692862862548109-0.721069382030356i</v>
      </c>
      <c r="P2007" t="str">
        <f t="shared" si="1029"/>
        <v>1.69286286254811+0.721069382030356i</v>
      </c>
      <c r="Q2007" t="str">
        <f t="shared" si="1030"/>
        <v>-1.69286286254811+1.61517876435787i</v>
      </c>
      <c r="R2007" t="str">
        <f t="shared" si="1031"/>
        <v>-0.310731874941056-0.722419361249056i</v>
      </c>
      <c r="S2007" t="str">
        <f t="shared" si="1032"/>
        <v>0.252996401880879i</v>
      </c>
      <c r="T2007" t="str">
        <f t="shared" si="1033"/>
        <v>0.182769499045094-0.0786140463097864i</v>
      </c>
      <c r="U2007" t="str">
        <f t="shared" si="1034"/>
        <v>0.0000500000000000002-0.000758689950670696i</v>
      </c>
      <c r="V2007" t="str">
        <f t="shared" si="1035"/>
        <v>0.00002-0.00849732744751174i</v>
      </c>
      <c r="W2007" t="str">
        <f t="shared" si="1036"/>
        <v>0.0000422719817337588-0.000696713900081164i</v>
      </c>
      <c r="X2007" t="str">
        <f t="shared" si="1037"/>
        <v>0.0000459321662879169-0.000696248495669006i</v>
      </c>
      <c r="Y2007" t="str">
        <f t="shared" si="1038"/>
        <v>0.009+0.941472486427789i</v>
      </c>
      <c r="Z2007" t="str">
        <f t="shared" si="1039"/>
        <v>-0.00887449091211691-0.000671215973358708i</v>
      </c>
      <c r="AA2007" t="str">
        <f t="shared" si="1040"/>
        <v>0.122637063411384-12.7542450049733i</v>
      </c>
      <c r="AB2007" t="str">
        <f t="shared" si="1041"/>
        <v>0.610889380643169-0.262759849487741i</v>
      </c>
      <c r="AC2007" t="str">
        <f t="shared" si="1042"/>
        <v>0.859439324103329-0.754896648476103i</v>
      </c>
      <c r="AD2007" t="str">
        <f t="shared" si="1043"/>
        <v>0.552828564262044+0.179848159748562i</v>
      </c>
      <c r="AE2007" t="str">
        <f t="shared" si="1044"/>
        <v>-0.00478535511189975-0.00196712822211121i</v>
      </c>
      <c r="AF2007" t="str">
        <f t="shared" si="1045"/>
        <v>-6.17905759184028-0.758007061673512i</v>
      </c>
      <c r="AG2007" t="str">
        <f t="shared" si="1046"/>
        <v>1.00854908164864-0.0254444547531107i</v>
      </c>
      <c r="AH2007" t="str">
        <f t="shared" si="1047"/>
        <v>0.0274276311655047+0.0163405162549264i</v>
      </c>
      <c r="AI2007">
        <f t="shared" si="1048"/>
        <v>-29.917033345929521</v>
      </c>
      <c r="AJ2007">
        <f t="shared" si="1049"/>
        <v>30.785150031341892</v>
      </c>
      <c r="AK2007"/>
      <c r="AL2007"/>
      <c r="AM2007"/>
      <c r="AN2007"/>
    </row>
    <row r="2008" spans="1:40" x14ac:dyDescent="0.35">
      <c r="A2008"/>
      <c r="B2008">
        <f t="shared" si="1015"/>
        <v>187400</v>
      </c>
      <c r="C2008" s="237" t="str">
        <f t="shared" si="1018"/>
        <v>-9.18295086125833E-07+0.00551444603958765i</v>
      </c>
      <c r="D2008" s="208" t="str">
        <f t="shared" si="1019"/>
        <v>-2.51366824244812+0.0422774196368387i</v>
      </c>
      <c r="E2008" t="str">
        <f t="shared" si="1020"/>
        <v>20500</v>
      </c>
      <c r="F2008" t="str">
        <f t="shared" si="1021"/>
        <v>0.327868852459016</v>
      </c>
      <c r="G2008" t="str">
        <f t="shared" si="1016"/>
        <v>0.327868852459016</v>
      </c>
      <c r="H2008" t="str">
        <f t="shared" si="1022"/>
        <v>3.66558025447209+0.799925033515343i</v>
      </c>
      <c r="I2008" t="str">
        <f t="shared" si="1023"/>
        <v>735.918079103409i</v>
      </c>
      <c r="J2008" t="str">
        <f t="shared" si="1017"/>
        <v>-732.076487363134+160.995326329295i</v>
      </c>
      <c r="K2008" t="str">
        <f t="shared" si="1024"/>
        <v>0.210871613504188-0.958873487935855i</v>
      </c>
      <c r="L2008" t="str">
        <f t="shared" si="1025"/>
        <v>0.0432392940276345-0.1669052967883i</v>
      </c>
      <c r="M2008" t="str">
        <f t="shared" si="1026"/>
        <v>0.254110907531823-1.12577878472415i</v>
      </c>
      <c r="N2008" t="str">
        <f t="shared" si="1027"/>
        <v>-2.33749547588444i</v>
      </c>
      <c r="O2008" t="str">
        <f t="shared" si="1028"/>
        <v>-0.693761734435262-0.72020459303824i</v>
      </c>
      <c r="P2008" t="str">
        <f t="shared" si="1029"/>
        <v>1.69376173443526+0.72020459303824i</v>
      </c>
      <c r="Q2008" t="str">
        <f t="shared" si="1030"/>
        <v>-1.69376173443526+1.6172908828462i</v>
      </c>
      <c r="R2008" t="str">
        <f t="shared" si="1031"/>
        <v>-0.310704959458224-0.721887185409111i</v>
      </c>
      <c r="S2008" t="str">
        <f t="shared" si="1032"/>
        <v>0.253131477375743i</v>
      </c>
      <c r="T2008" t="str">
        <f t="shared" si="1033"/>
        <v>0.182732369741225-0.0786492054156306i</v>
      </c>
      <c r="U2008" t="str">
        <f t="shared" si="1034"/>
        <v>0.00005-0.000758285100110036i</v>
      </c>
      <c r="V2008" t="str">
        <f t="shared" si="1035"/>
        <v>0.00002-0.00849279312123244i</v>
      </c>
      <c r="W2008" t="str">
        <f t="shared" si="1036"/>
        <v>0.0000422719800242315-0.000696342346980442i</v>
      </c>
      <c r="X2008" t="str">
        <f t="shared" si="1037"/>
        <v>0.0000459282473929355-0.000695877211441324i</v>
      </c>
      <c r="Y2008" t="str">
        <f t="shared" si="1038"/>
        <v>0.009+0.941975141252364i</v>
      </c>
      <c r="Z2008" t="str">
        <f t="shared" si="1039"/>
        <v>-0.00886501977146448-0.00067071625350515i</v>
      </c>
      <c r="AA2008" t="str">
        <f t="shared" si="1040"/>
        <v>0.122505981295032-12.7474303090158i</v>
      </c>
      <c r="AB2008" t="str">
        <f t="shared" si="1041"/>
        <v>0.610765279534599-0.262877365399889i</v>
      </c>
      <c r="AC2008" t="str">
        <f t="shared" si="1042"/>
        <v>0.859260358520091-0.754386600037507i</v>
      </c>
      <c r="AD2008" t="str">
        <f t="shared" si="1043"/>
        <v>0.55308424492724+0.179645175219001i</v>
      </c>
      <c r="AE2008" t="str">
        <f t="shared" si="1044"/>
        <v>-0.00478261182768233-0.00196352062279497i</v>
      </c>
      <c r="AF2008" t="str">
        <f t="shared" si="1045"/>
        <v>-6.17924849692021-0.757647613878504i</v>
      </c>
      <c r="AG2008" t="str">
        <f t="shared" si="1046"/>
        <v>1.00853512913622-0.0254427908366732i</v>
      </c>
      <c r="AH2008" t="str">
        <f t="shared" si="1047"/>
        <v>0.0274161926234021+0.0163149108796795i</v>
      </c>
      <c r="AI2008">
        <f t="shared" si="1048"/>
        <v>-29.923273405471157</v>
      </c>
      <c r="AJ2008">
        <f t="shared" si="1049"/>
        <v>30.756158699558149</v>
      </c>
      <c r="AK2008"/>
      <c r="AL2008"/>
      <c r="AM2008"/>
      <c r="AN2008"/>
    </row>
    <row r="2009" spans="1:40" x14ac:dyDescent="0.35">
      <c r="A2009"/>
      <c r="B2009">
        <f t="shared" si="1015"/>
        <v>187500</v>
      </c>
      <c r="C2009" s="237" t="str">
        <f t="shared" si="1018"/>
        <v>-9.17315832598348E-07+0.00551150500186282i</v>
      </c>
      <c r="D2009" s="208" t="str">
        <f t="shared" si="1019"/>
        <v>-2.51366823494051+0.0422548716809483i</v>
      </c>
      <c r="E2009" t="str">
        <f t="shared" si="1020"/>
        <v>20500</v>
      </c>
      <c r="F2009" t="str">
        <f t="shared" si="1021"/>
        <v>0.327868852459016</v>
      </c>
      <c r="G2009" t="str">
        <f t="shared" si="1016"/>
        <v>0.327868852459016</v>
      </c>
      <c r="H2009" t="str">
        <f t="shared" si="1022"/>
        <v>3.66577088314304+0.799543354229298i</v>
      </c>
      <c r="I2009" t="str">
        <f t="shared" si="1023"/>
        <v>736.310778185108i</v>
      </c>
      <c r="J2009" t="str">
        <f t="shared" si="1017"/>
        <v>-732.859061620062+161.081236322i</v>
      </c>
      <c r="K2009" t="str">
        <f t="shared" si="1024"/>
        <v>0.210656521468896-0.95840796962369i</v>
      </c>
      <c r="L2009" t="str">
        <f t="shared" si="1025"/>
        <v>0.0431960815108755-0.166827469503175i</v>
      </c>
      <c r="M2009" t="str">
        <f t="shared" si="1026"/>
        <v>0.253852602979771-1.12523543912687i</v>
      </c>
      <c r="N2009" t="str">
        <f t="shared" si="1027"/>
        <v>-2.33874280538064i</v>
      </c>
      <c r="O2009" t="str">
        <f t="shared" si="1028"/>
        <v>-0.694659526946623-0.719338683529737i</v>
      </c>
      <c r="P2009" t="str">
        <f t="shared" si="1029"/>
        <v>1.69465952694662+0.719338683529737i</v>
      </c>
      <c r="Q2009" t="str">
        <f t="shared" si="1030"/>
        <v>-1.69465952694662+1.6194041218509i</v>
      </c>
      <c r="R2009" t="str">
        <f t="shared" si="1031"/>
        <v>-0.310678023178632-0.721355490820198i</v>
      </c>
      <c r="S2009" t="str">
        <f t="shared" si="1032"/>
        <v>0.253266552870608i</v>
      </c>
      <c r="T2009" t="str">
        <f t="shared" si="1033"/>
        <v>0.182695218554317-0.078684351983107i</v>
      </c>
      <c r="U2009" t="str">
        <f t="shared" si="1034"/>
        <v>0.0000500000000000002-0.00075788068138998i</v>
      </c>
      <c r="V2009" t="str">
        <f t="shared" si="1035"/>
        <v>0.00002-0.00848826363156777i</v>
      </c>
      <c r="W2009" t="str">
        <f t="shared" si="1036"/>
        <v>0.0000422719783137922-0.000695971190323529i</v>
      </c>
      <c r="X2009" t="str">
        <f t="shared" si="1037"/>
        <v>0.0000459243347626378-0.000695506323337567i</v>
      </c>
      <c r="Y2009" t="str">
        <f t="shared" si="1038"/>
        <v>0.009+0.942477796076938i</v>
      </c>
      <c r="Z2009" t="str">
        <f t="shared" si="1039"/>
        <v>-0.00885556379204093-0.000670217293342032i</v>
      </c>
      <c r="AA2009" t="str">
        <f t="shared" si="1040"/>
        <v>0.122375109354033-12.7406228961469i</v>
      </c>
      <c r="AB2009" t="str">
        <f t="shared" si="1041"/>
        <v>0.610641105284087-0.262994839403755i</v>
      </c>
      <c r="AC2009" t="str">
        <f t="shared" si="1042"/>
        <v>0.859081720458225-0.753876936806147i</v>
      </c>
      <c r="AD2009" t="str">
        <f t="shared" si="1043"/>
        <v>0.553339716037551+0.179441847108087i</v>
      </c>
      <c r="AE2009" t="str">
        <f t="shared" si="1044"/>
        <v>-0.00477987012495929-0.00195991657080866i</v>
      </c>
      <c r="AF2009" t="str">
        <f t="shared" si="1045"/>
        <v>-6.17943911808355-0.75728848254835i</v>
      </c>
      <c r="AG2009" t="str">
        <f t="shared" si="1046"/>
        <v>1.00852117560887-0.0254411190521951i</v>
      </c>
      <c r="AH2009" t="str">
        <f t="shared" si="1047"/>
        <v>0.027404754695198+0.0162893291124229i</v>
      </c>
      <c r="AI2009">
        <f t="shared" si="1048"/>
        <v>-29.929512292298156</v>
      </c>
      <c r="AJ2009">
        <f t="shared" si="1049"/>
        <v>30.727161582977452</v>
      </c>
      <c r="AK2009"/>
      <c r="AL2009"/>
      <c r="AM2009"/>
      <c r="AN2009"/>
    </row>
    <row r="2010" spans="1:40" x14ac:dyDescent="0.35">
      <c r="A2010"/>
      <c r="B2010">
        <f t="shared" si="1015"/>
        <v>187600</v>
      </c>
      <c r="C2010" s="237" t="str">
        <f t="shared" si="1018"/>
        <v>-9.16338144623875E-07+0.00550856709957245i</v>
      </c>
      <c r="D2010" s="208" t="str">
        <f t="shared" si="1019"/>
        <v>-2.5136682274449+0.0422323477633888i</v>
      </c>
      <c r="E2010" t="str">
        <f t="shared" si="1020"/>
        <v>20500</v>
      </c>
      <c r="F2010" t="str">
        <f t="shared" si="1021"/>
        <v>0.327868852459016</v>
      </c>
      <c r="G2010" t="str">
        <f t="shared" si="1016"/>
        <v>0.327868852459016</v>
      </c>
      <c r="H2010" t="str">
        <f t="shared" si="1022"/>
        <v>3.66596122843711+0.799162015070376i</v>
      </c>
      <c r="I2010" t="str">
        <f t="shared" si="1023"/>
        <v>736.703477266806i</v>
      </c>
      <c r="J2010" t="str">
        <f t="shared" si="1017"/>
        <v>-733.642053361257+161.167146314704i</v>
      </c>
      <c r="K2010" t="str">
        <f t="shared" si="1024"/>
        <v>0.210441753383727-0.957942878531289i</v>
      </c>
      <c r="L2010" t="str">
        <f t="shared" si="1025"/>
        <v>0.0431529322955868-0.166749708807867i</v>
      </c>
      <c r="M2010" t="str">
        <f t="shared" si="1026"/>
        <v>0.253594685679314-1.12469258733916i</v>
      </c>
      <c r="N2010" t="str">
        <f t="shared" si="1027"/>
        <v>-2.33999013487684i</v>
      </c>
      <c r="O2010" t="str">
        <f t="shared" si="1028"/>
        <v>-0.695556238685386-0.718471654852046i</v>
      </c>
      <c r="P2010" t="str">
        <f t="shared" si="1029"/>
        <v>1.69555623868539+0.718471654852046i</v>
      </c>
      <c r="Q2010" t="str">
        <f t="shared" si="1030"/>
        <v>-1.69555623868539+1.62151848002479i</v>
      </c>
      <c r="R2010" t="str">
        <f t="shared" si="1031"/>
        <v>-0.310651066090288-0.720824276701346i</v>
      </c>
      <c r="S2010" t="str">
        <f t="shared" si="1032"/>
        <v>0.253401628365472i</v>
      </c>
      <c r="T2010" t="str">
        <f t="shared" si="1033"/>
        <v>0.182658045481485-0.0787194860007488i</v>
      </c>
      <c r="U2010" t="str">
        <f t="shared" si="1034"/>
        <v>0.0000499999999999999-0.000757476693819939i</v>
      </c>
      <c r="V2010" t="str">
        <f t="shared" si="1035"/>
        <v>0.00002-0.00848373897078334i</v>
      </c>
      <c r="W2010" t="str">
        <f t="shared" si="1036"/>
        <v>0.0000422719766024402-0.000695600429476447i</v>
      </c>
      <c r="X2010" t="str">
        <f t="shared" si="1037"/>
        <v>0.0000459204283836685-0.000695135830724348i</v>
      </c>
      <c r="Y2010" t="str">
        <f t="shared" si="1038"/>
        <v>0.009+0.942980450901512i</v>
      </c>
      <c r="Z2010" t="str">
        <f t="shared" si="1039"/>
        <v>-0.00884612294149769-0.000669719091170492i</v>
      </c>
      <c r="AA2010" t="str">
        <f t="shared" si="1040"/>
        <v>0.12224444713904-12.7338227546897i</v>
      </c>
      <c r="AB2010" t="str">
        <f t="shared" si="1041"/>
        <v>0.61051685788199-0.263112271461012i</v>
      </c>
      <c r="AC2010" t="str">
        <f t="shared" si="1042"/>
        <v>0.858903409326337-0.753367658284995i</v>
      </c>
      <c r="AD2010" t="str">
        <f t="shared" si="1043"/>
        <v>0.553594977141694+0.179238175602664i</v>
      </c>
      <c r="AE2010" t="str">
        <f t="shared" si="1044"/>
        <v>-0.00477712999952335-0.0019563160621588i</v>
      </c>
      <c r="AF2010" t="str">
        <f t="shared" si="1045"/>
        <v>-6.17962945588201-0.756929667306987i</v>
      </c>
      <c r="AG2010" t="str">
        <f t="shared" si="1046"/>
        <v>1.00850722107672-0.0254394393913564i</v>
      </c>
      <c r="AH2010" t="str">
        <f t="shared" si="1047"/>
        <v>0.0273933173718966+0.0162637709261537i</v>
      </c>
      <c r="AI2010">
        <f t="shared" si="1048"/>
        <v>-29.9357500099965</v>
      </c>
      <c r="AJ2010">
        <f t="shared" si="1049"/>
        <v>30.698158684884749</v>
      </c>
      <c r="AK2010"/>
      <c r="AL2010"/>
      <c r="AM2010"/>
      <c r="AN2010"/>
    </row>
    <row r="2011" spans="1:40" x14ac:dyDescent="0.35">
      <c r="A2011"/>
      <c r="B2011">
        <f t="shared" si="1015"/>
        <v>187700</v>
      </c>
      <c r="C2011" s="237" t="str">
        <f t="shared" si="1018"/>
        <v>-9.15362018866998E-07+0.00550563232770514i</v>
      </c>
      <c r="D2011" s="208" t="str">
        <f t="shared" si="1019"/>
        <v>-2.51366821996127+0.0422098478457394i</v>
      </c>
      <c r="E2011" t="str">
        <f t="shared" si="1020"/>
        <v>20500</v>
      </c>
      <c r="F2011" t="str">
        <f t="shared" si="1021"/>
        <v>0.327868852459016</v>
      </c>
      <c r="G2011" t="str">
        <f t="shared" si="1016"/>
        <v>0.327868852459016</v>
      </c>
      <c r="H2011" t="str">
        <f t="shared" si="1022"/>
        <v>3.6661512909047+0.798781015624601i</v>
      </c>
      <c r="I2011" t="str">
        <f t="shared" si="1023"/>
        <v>737.096176348505i</v>
      </c>
      <c r="J2011" t="str">
        <f t="shared" si="1017"/>
        <v>-734.425462586717+161.25305630741i</v>
      </c>
      <c r="K2011" t="str">
        <f t="shared" si="1024"/>
        <v>0.210227308608766-0.957478214112206i</v>
      </c>
      <c r="L2011" t="str">
        <f t="shared" si="1025"/>
        <v>0.0431098462611359-0.166672014627148i</v>
      </c>
      <c r="M2011" t="str">
        <f t="shared" si="1026"/>
        <v>0.253337154869902-1.12415022873935i</v>
      </c>
      <c r="N2011" t="str">
        <f t="shared" si="1027"/>
        <v>-2.34123746437304i</v>
      </c>
      <c r="O2011" t="str">
        <f t="shared" si="1028"/>
        <v>-0.69645186825642-0.71760350835412i</v>
      </c>
      <c r="P2011" t="str">
        <f t="shared" si="1029"/>
        <v>1.69645186825642+0.71760350835412i</v>
      </c>
      <c r="Q2011" t="str">
        <f t="shared" si="1030"/>
        <v>-1.69645186825642+1.62363395601892i</v>
      </c>
      <c r="R2011" t="str">
        <f t="shared" si="1031"/>
        <v>-0.310624088181181-0.720293542273256i</v>
      </c>
      <c r="S2011" t="str">
        <f t="shared" si="1032"/>
        <v>0.253536703860337i</v>
      </c>
      <c r="T2011" t="str">
        <f t="shared" si="1033"/>
        <v>0.182620850519848-0.0787546074570793i</v>
      </c>
      <c r="U2011" t="str">
        <f t="shared" si="1034"/>
        <v>0.0000500000000000001-0.00075707313671082i</v>
      </c>
      <c r="V2011" t="str">
        <f t="shared" si="1035"/>
        <v>0.00002-0.00847921913116117i</v>
      </c>
      <c r="W2011" t="str">
        <f t="shared" si="1036"/>
        <v>0.0000422719748901764-0.000695230063806583i</v>
      </c>
      <c r="X2011" t="str">
        <f t="shared" si="1037"/>
        <v>0.0000459165282427082-0.000694765732969625i</v>
      </c>
      <c r="Y2011" t="str">
        <f t="shared" si="1038"/>
        <v>0.009+0.943483105726087i</v>
      </c>
      <c r="Z2011" t="str">
        <f t="shared" si="1039"/>
        <v>-0.00883669718757242-0.000669221645296591i</v>
      </c>
      <c r="AA2011" t="str">
        <f t="shared" si="1040"/>
        <v>0.122113994201904-12.7270298729926i</v>
      </c>
      <c r="AB2011" t="str">
        <f t="shared" si="1041"/>
        <v>0.610392537318678-0.263229661533301i</v>
      </c>
      <c r="AC2011" t="str">
        <f t="shared" si="1042"/>
        <v>0.858725424534492-0.752858763977798i</v>
      </c>
      <c r="AD2011" t="str">
        <f t="shared" si="1043"/>
        <v>0.553850027788471+0.17903416089018i</v>
      </c>
      <c r="AE2011" t="str">
        <f t="shared" si="1044"/>
        <v>-0.00477439144718007-0.0019527190928618i</v>
      </c>
      <c r="AF2011" t="str">
        <f t="shared" si="1045"/>
        <v>-6.17981951086597-0.756571167778862i</v>
      </c>
      <c r="AG2011" t="str">
        <f t="shared" si="1046"/>
        <v>1.00849326554992-0.0254377518458591i</v>
      </c>
      <c r="AH2011" t="str">
        <f t="shared" si="1047"/>
        <v>0.0273818806445347+0.0162382362939362i</v>
      </c>
      <c r="AI2011">
        <f t="shared" si="1048"/>
        <v>-29.94198656214833</v>
      </c>
      <c r="AJ2011">
        <f t="shared" si="1049"/>
        <v>30.669150008558823</v>
      </c>
      <c r="AK2011"/>
      <c r="AL2011"/>
      <c r="AM2011"/>
      <c r="AN2011"/>
    </row>
    <row r="2012" spans="1:40" x14ac:dyDescent="0.35">
      <c r="A2012"/>
      <c r="B2012">
        <f t="shared" si="1015"/>
        <v>187800</v>
      </c>
      <c r="C2012" s="237" t="str">
        <f t="shared" si="1018"/>
        <v>-9.14387452001198E-07+0.00550270068126023i</v>
      </c>
      <c r="D2012" s="208" t="str">
        <f t="shared" si="1019"/>
        <v>-2.51366821248959+0.0421873718896618i</v>
      </c>
      <c r="E2012" t="str">
        <f t="shared" si="1020"/>
        <v>20500</v>
      </c>
      <c r="F2012" t="str">
        <f t="shared" si="1021"/>
        <v>0.327868852459016</v>
      </c>
      <c r="G2012" t="str">
        <f t="shared" si="1016"/>
        <v>0.327868852459016</v>
      </c>
      <c r="H2012" t="str">
        <f t="shared" si="1022"/>
        <v>3.66634107109494+0.798400355478561i</v>
      </c>
      <c r="I2012" t="str">
        <f t="shared" si="1023"/>
        <v>737.488875430204i</v>
      </c>
      <c r="J2012" t="str">
        <f t="shared" si="1017"/>
        <v>-735.209289296444+161.338966300115i</v>
      </c>
      <c r="K2012" t="str">
        <f t="shared" si="1024"/>
        <v>0.210013186505642-0.957013975820821i</v>
      </c>
      <c r="L2012" t="str">
        <f t="shared" si="1025"/>
        <v>0.04306682328717-0.166594386885876i</v>
      </c>
      <c r="M2012" t="str">
        <f t="shared" si="1026"/>
        <v>0.253080009792812-1.1236083627067i</v>
      </c>
      <c r="N2012" t="str">
        <f t="shared" si="1027"/>
        <v>-2.34248479386925i</v>
      </c>
      <c r="O2012" t="str">
        <f t="shared" si="1028"/>
        <v>-0.697346414266285-0.716734245386639i</v>
      </c>
      <c r="P2012" t="str">
        <f t="shared" si="1029"/>
        <v>1.69734641426628+0.716734245386639i</v>
      </c>
      <c r="Q2012" t="str">
        <f t="shared" si="1030"/>
        <v>-1.69734641426628+1.62575054848261i</v>
      </c>
      <c r="R2012" t="str">
        <f t="shared" si="1031"/>
        <v>-0.310597089439305-0.719763286758288i</v>
      </c>
      <c r="S2012" t="str">
        <f t="shared" si="1032"/>
        <v>0.253671779355201i</v>
      </c>
      <c r="T2012" t="str">
        <f t="shared" si="1033"/>
        <v>0.182583633666523-0.078789716340615i</v>
      </c>
      <c r="U2012" t="str">
        <f t="shared" si="1034"/>
        <v>0.0000499999999999999-0.000756670009374975i</v>
      </c>
      <c r="V2012" t="str">
        <f t="shared" si="1035"/>
        <v>0.00002-0.00847470410499973i</v>
      </c>
      <c r="W2012" t="str">
        <f t="shared" si="1036"/>
        <v>0.0000422719731769999-0.000694860092682656i</v>
      </c>
      <c r="X2012" t="str">
        <f t="shared" si="1037"/>
        <v>0.0000459126343264718-0.0006943960294427i</v>
      </c>
      <c r="Y2012" t="str">
        <f t="shared" si="1038"/>
        <v>0.009+0.943985760550661i</v>
      </c>
      <c r="Z2012" t="str">
        <f t="shared" si="1039"/>
        <v>-0.00882728649808873-0.000668724954031266i</v>
      </c>
      <c r="AA2012" t="str">
        <f t="shared" si="1040"/>
        <v>0.121983750095677-12.7202442394287i</v>
      </c>
      <c r="AB2012" t="str">
        <f t="shared" si="1041"/>
        <v>0.610268143584516-0.263347009582238i</v>
      </c>
      <c r="AC2012" t="str">
        <f t="shared" si="1042"/>
        <v>0.858547765494206-0.752350253389036i</v>
      </c>
      <c r="AD2012" t="str">
        <f t="shared" si="1043"/>
        <v>0.554104867526786+0.178829803158662i</v>
      </c>
      <c r="AE2012" t="str">
        <f t="shared" si="1044"/>
        <v>-0.00477165446374776-0.00194912565894368i</v>
      </c>
      <c r="AF2012" t="str">
        <f t="shared" si="1045"/>
        <v>-6.18000928358453-0.756212983588899i</v>
      </c>
      <c r="AG2012" t="str">
        <f t="shared" si="1046"/>
        <v>1.00847930903862-0.0254360564074274i</v>
      </c>
      <c r="AH2012" t="str">
        <f t="shared" si="1047"/>
        <v>0.0273704445041809+0.0162127251889005i</v>
      </c>
      <c r="AI2012">
        <f t="shared" si="1048"/>
        <v>-29.9482219523323</v>
      </c>
      <c r="AJ2012">
        <f t="shared" si="1049"/>
        <v>30.640135557271101</v>
      </c>
      <c r="AK2012"/>
      <c r="AL2012"/>
      <c r="AM2012"/>
      <c r="AN2012"/>
    </row>
    <row r="2013" spans="1:40" x14ac:dyDescent="0.35">
      <c r="A2013"/>
      <c r="B2013">
        <f t="shared" si="1015"/>
        <v>187900</v>
      </c>
      <c r="C2013" s="237" t="str">
        <f t="shared" si="1018"/>
        <v>-9.13414440708786E-07+0.00549977215524762i</v>
      </c>
      <c r="D2013" s="208" t="str">
        <f t="shared" si="1019"/>
        <v>-2.51366820502984+0.0421649198568984i</v>
      </c>
      <c r="E2013" t="str">
        <f t="shared" si="1020"/>
        <v>20500</v>
      </c>
      <c r="F2013" t="str">
        <f t="shared" si="1021"/>
        <v>0.327868852459016</v>
      </c>
      <c r="G2013" t="str">
        <f t="shared" si="1016"/>
        <v>0.327868852459016</v>
      </c>
      <c r="H2013" t="str">
        <f t="shared" si="1022"/>
        <v>3.66653056955561+0.798020034219418i</v>
      </c>
      <c r="I2013" t="str">
        <f t="shared" si="1023"/>
        <v>737.881574511903i</v>
      </c>
      <c r="J2013" t="str">
        <f t="shared" si="1017"/>
        <v>-735.993533490437+161.42487629282i</v>
      </c>
      <c r="K2013" t="str">
        <f t="shared" si="1024"/>
        <v>0.209799386437537-0.956550163112352i</v>
      </c>
      <c r="L2013" t="str">
        <f t="shared" si="1025"/>
        <v>0.0430238632536158-0.166516825509001i</v>
      </c>
      <c r="M2013" t="str">
        <f t="shared" si="1026"/>
        <v>0.252823249691153-1.12306698862135i</v>
      </c>
      <c r="N2013" t="str">
        <f t="shared" si="1027"/>
        <v>-2.34373212336545i</v>
      </c>
      <c r="O2013" t="str">
        <f t="shared" si="1028"/>
        <v>-0.698239875323203-0.715863867302044i</v>
      </c>
      <c r="P2013" t="str">
        <f t="shared" si="1029"/>
        <v>1.6982398753232+0.715863867302044i</v>
      </c>
      <c r="Q2013" t="str">
        <f t="shared" si="1030"/>
        <v>-1.6982398753232+1.62786825606341i</v>
      </c>
      <c r="R2013" t="str">
        <f t="shared" si="1031"/>
        <v>-0.310570069852636-0.719233509380464i</v>
      </c>
      <c r="S2013" t="str">
        <f t="shared" si="1032"/>
        <v>0.253806854850064i</v>
      </c>
      <c r="T2013" t="str">
        <f t="shared" si="1033"/>
        <v>0.18254639491863-0.0788248126398622i</v>
      </c>
      <c r="U2013" t="str">
        <f t="shared" si="1034"/>
        <v>0.00005-0.000756267311126242i</v>
      </c>
      <c r="V2013" t="str">
        <f t="shared" si="1035"/>
        <v>0.00002-0.00847019388461394i</v>
      </c>
      <c r="W2013" t="str">
        <f t="shared" si="1036"/>
        <v>0.0000422719714629116-0.000694490515474744i</v>
      </c>
      <c r="X2013" t="str">
        <f t="shared" si="1037"/>
        <v>0.0000459087466217115-0.000694026719514229i</v>
      </c>
      <c r="Y2013" t="str">
        <f t="shared" si="1038"/>
        <v>0.009+0.944488415375235i</v>
      </c>
      <c r="Z2013" t="str">
        <f t="shared" si="1039"/>
        <v>-0.00881789084095602-0.00066822901569036i</v>
      </c>
      <c r="AA2013" t="str">
        <f t="shared" si="1040"/>
        <v>0.1218537143746-12.7134658423958i</v>
      </c>
      <c r="AB2013" t="str">
        <f t="shared" si="1041"/>
        <v>0.610143676669877-0.263464315569408i</v>
      </c>
      <c r="AC2013" t="str">
        <f t="shared" si="1042"/>
        <v>0.858370431618466-0.751842126023911i</v>
      </c>
      <c r="AD2013" t="str">
        <f t="shared" si="1043"/>
        <v>0.554359495905644+0.178625102596715i</v>
      </c>
      <c r="AE2013" t="str">
        <f t="shared" si="1044"/>
        <v>-0.00476891904505758-0.00194553575644004i</v>
      </c>
      <c r="AF2013" t="str">
        <f t="shared" si="1045"/>
        <v>-6.18019877458545-0.75585511436252i</v>
      </c>
      <c r="AG2013" t="str">
        <f t="shared" si="1046"/>
        <v>1.00846535155296-0.0254343530678074i</v>
      </c>
      <c r="AH2013" t="str">
        <f t="shared" si="1047"/>
        <v>0.0273590089419375+0.0161872375842431i</v>
      </c>
      <c r="AI2013">
        <f t="shared" si="1048"/>
        <v>-29.954456184122993</v>
      </c>
      <c r="AJ2013">
        <f t="shared" si="1049"/>
        <v>30.611115334285049</v>
      </c>
      <c r="AK2013"/>
      <c r="AL2013"/>
      <c r="AM2013"/>
      <c r="AN2013"/>
    </row>
    <row r="2014" spans="1:40" x14ac:dyDescent="0.35">
      <c r="A2014"/>
      <c r="B2014">
        <f t="shared" si="1015"/>
        <v>188000</v>
      </c>
      <c r="C2014" s="237" t="str">
        <f t="shared" si="1018"/>
        <v>-9.12442981680944E-07+0.00549684674468801i</v>
      </c>
      <c r="D2014" s="208" t="str">
        <f t="shared" si="1019"/>
        <v>-2.51366819758199+0.0421424917092748i</v>
      </c>
      <c r="E2014" t="str">
        <f t="shared" si="1020"/>
        <v>20500</v>
      </c>
      <c r="F2014" t="str">
        <f t="shared" si="1021"/>
        <v>0.327868852459016</v>
      </c>
      <c r="G2014" t="str">
        <f t="shared" si="1016"/>
        <v>0.327868852459016</v>
      </c>
      <c r="H2014" t="str">
        <f t="shared" si="1022"/>
        <v>3.66671978683324+0.797640051434923i</v>
      </c>
      <c r="I2014" t="str">
        <f t="shared" si="1023"/>
        <v>738.274273593601i</v>
      </c>
      <c r="J2014" t="str">
        <f t="shared" si="1017"/>
        <v>-736.778195168696+161.510786285525i</v>
      </c>
      <c r="K2014" t="str">
        <f t="shared" si="1024"/>
        <v>0.209585907769175-0.956086775442843i</v>
      </c>
      <c r="L2014" t="str">
        <f t="shared" si="1025"/>
        <v>0.0429809660406772-0.166439330421556i</v>
      </c>
      <c r="M2014" t="str">
        <f t="shared" si="1026"/>
        <v>0.252566873809852-1.1225261058644i</v>
      </c>
      <c r="N2014" t="str">
        <f t="shared" si="1027"/>
        <v>-2.34497945286165i</v>
      </c>
      <c r="O2014" t="str">
        <f t="shared" si="1028"/>
        <v>-0.699132250037108-0.714992375454488i</v>
      </c>
      <c r="P2014" t="str">
        <f t="shared" si="1029"/>
        <v>1.69913225003711+0.714992375454488i</v>
      </c>
      <c r="Q2014" t="str">
        <f t="shared" si="1030"/>
        <v>-1.69913225003711+1.62998707740716i</v>
      </c>
      <c r="R2014" t="str">
        <f t="shared" si="1031"/>
        <v>-0.310543029409142-0.718704209365451i</v>
      </c>
      <c r="S2014" t="str">
        <f t="shared" si="1032"/>
        <v>0.253941930344928i</v>
      </c>
      <c r="T2014" t="str">
        <f t="shared" si="1033"/>
        <v>0.182509134273288-0.0788598963433193i</v>
      </c>
      <c r="U2014" t="str">
        <f t="shared" si="1034"/>
        <v>0.0000500000000000002-0.0007558650412799i</v>
      </c>
      <c r="V2014" t="str">
        <f t="shared" si="1035"/>
        <v>0.00002-0.00846568846233487i</v>
      </c>
      <c r="W2014" t="str">
        <f t="shared" si="1036"/>
        <v>0.0000422719697479109-0.000694121331554253i</v>
      </c>
      <c r="X2014" t="str">
        <f t="shared" si="1037"/>
        <v>0.0000459048651152129-0.000693657802556195i</v>
      </c>
      <c r="Y2014" t="str">
        <f t="shared" si="1038"/>
        <v>0.009+0.94499107019981i</v>
      </c>
      <c r="Z2014" t="str">
        <f t="shared" si="1039"/>
        <v>-0.008808510184169-0.000667733828594551i</v>
      </c>
      <c r="AA2014" t="str">
        <f t="shared" si="1040"/>
        <v>0.121723886594106-12.7066946703167i</v>
      </c>
      <c r="AB2014" t="str">
        <f t="shared" si="1041"/>
        <v>0.610019136565131-0.263581579456367i</v>
      </c>
      <c r="AC2014" t="str">
        <f t="shared" si="1042"/>
        <v>0.858193422321697-0.751334381388378i</v>
      </c>
      <c r="AD2014" t="str">
        <f t="shared" si="1043"/>
        <v>0.554613912474142+0.178420059393537i</v>
      </c>
      <c r="AE2014" t="str">
        <f t="shared" si="1044"/>
        <v>-0.00476618518695338-0.00194194938139617i</v>
      </c>
      <c r="AF2014" t="str">
        <f t="shared" si="1045"/>
        <v>-6.18038798441523-0.755497559725648i</v>
      </c>
      <c r="AG2014" t="str">
        <f t="shared" si="1046"/>
        <v>1.00845139310311-0.0254326418187674i</v>
      </c>
      <c r="AH2014" t="str">
        <f t="shared" si="1047"/>
        <v>0.0273475739489382+0.0161617734532263i</v>
      </c>
      <c r="AI2014">
        <f t="shared" si="1048"/>
        <v>-29.960689261091545</v>
      </c>
      <c r="AJ2014">
        <f t="shared" si="1049"/>
        <v>30.582089342857603</v>
      </c>
      <c r="AK2014"/>
      <c r="AL2014"/>
      <c r="AM2014"/>
      <c r="AN2014"/>
    </row>
    <row r="2015" spans="1:40" x14ac:dyDescent="0.35">
      <c r="A2015"/>
      <c r="B2015">
        <f t="shared" si="1015"/>
        <v>188100</v>
      </c>
      <c r="C2015" s="237" t="str">
        <f t="shared" si="1018"/>
        <v>-9.11473071617599E-07+0.00549392444461253i</v>
      </c>
      <c r="D2015" s="208" t="str">
        <f t="shared" si="1019"/>
        <v>-2.51366819014601+0.0421200874086961i</v>
      </c>
      <c r="E2015" t="str">
        <f t="shared" si="1020"/>
        <v>20500</v>
      </c>
      <c r="F2015" t="str">
        <f t="shared" si="1021"/>
        <v>0.327868852459016</v>
      </c>
      <c r="G2015" t="str">
        <f t="shared" si="1016"/>
        <v>0.327868852459016</v>
      </c>
      <c r="H2015" t="str">
        <f t="shared" si="1022"/>
        <v>3.66690872347302+0.797260406713368i</v>
      </c>
      <c r="I2015" t="str">
        <f t="shared" si="1023"/>
        <v>738.6669726753i</v>
      </c>
      <c r="J2015" t="str">
        <f t="shared" si="1017"/>
        <v>-737.563274331221+161.59669627823i</v>
      </c>
      <c r="K2015" t="str">
        <f t="shared" si="1024"/>
        <v>0.209372749866823-0.95562381226917i</v>
      </c>
      <c r="L2015" t="str">
        <f t="shared" si="1025"/>
        <v>0.0429381315288364-0.166361901548664i</v>
      </c>
      <c r="M2015" t="str">
        <f t="shared" si="1026"/>
        <v>0.252310881395659-1.12198571381783i</v>
      </c>
      <c r="N2015" t="str">
        <f t="shared" si="1027"/>
        <v>-2.34622678235786i</v>
      </c>
      <c r="O2015" t="str">
        <f t="shared" si="1028"/>
        <v>-0.700023537019622-0.714119771199858i</v>
      </c>
      <c r="P2015" t="str">
        <f t="shared" si="1029"/>
        <v>1.70002353701962+0.714119771199858i</v>
      </c>
      <c r="Q2015" t="str">
        <f t="shared" si="1030"/>
        <v>-1.70002353701962+1.632107011158i</v>
      </c>
      <c r="R2015" t="str">
        <f t="shared" si="1031"/>
        <v>-0.310515968096763-0.718175385940559i</v>
      </c>
      <c r="S2015" t="str">
        <f t="shared" si="1032"/>
        <v>0.254077005839793i</v>
      </c>
      <c r="T2015" t="str">
        <f t="shared" si="1033"/>
        <v>0.182471851727615-0.0788949674394702i</v>
      </c>
      <c r="U2015" t="str">
        <f t="shared" si="1034"/>
        <v>0.0000499999999999999-0.000755463199152688i</v>
      </c>
      <c r="V2015" t="str">
        <f t="shared" si="1035"/>
        <v>0.00002-0.00846118783051012i</v>
      </c>
      <c r="W2015" t="str">
        <f t="shared" si="1036"/>
        <v>0.0000422719680319976-0.000693752540293927i</v>
      </c>
      <c r="X2015" t="str">
        <f t="shared" si="1037"/>
        <v>0.0000459009897937972-0.000693289277941916i</v>
      </c>
      <c r="Y2015" t="str">
        <f t="shared" si="1038"/>
        <v>0.009+0.945493725024384i</v>
      </c>
      <c r="Z2015" t="str">
        <f t="shared" si="1039"/>
        <v>-0.00879914449580756-0.000667239391069369i</v>
      </c>
      <c r="AA2015" t="str">
        <f t="shared" si="1040"/>
        <v>0.121594266310815-12.6999307116389i</v>
      </c>
      <c r="AB2015" t="str">
        <f t="shared" si="1041"/>
        <v>0.609894523260647-0.263698801204624i</v>
      </c>
      <c r="AC2015" t="str">
        <f t="shared" si="1042"/>
        <v>0.858016737019803-0.750827018989099i</v>
      </c>
      <c r="AD2015" t="str">
        <f t="shared" si="1043"/>
        <v>0.554868116781465+0.178214673738898i</v>
      </c>
      <c r="AE2015" t="str">
        <f t="shared" si="1044"/>
        <v>-0.00476345288529158-0.00193836652986684i</v>
      </c>
      <c r="AF2015" t="str">
        <f t="shared" si="1045"/>
        <v>-6.18057691361903-0.755140319304672i</v>
      </c>
      <c r="AG2015" t="str">
        <f t="shared" si="1046"/>
        <v>1.00843743369922-0.0254309226520975i</v>
      </c>
      <c r="AH2015" t="str">
        <f t="shared" si="1047"/>
        <v>0.0273361395163487+0.0161363327691774i</v>
      </c>
      <c r="AI2015">
        <f t="shared" si="1048"/>
        <v>-29.966921186805532</v>
      </c>
      <c r="AJ2015">
        <f t="shared" si="1049"/>
        <v>30.553057586237529</v>
      </c>
      <c r="AK2015"/>
      <c r="AL2015"/>
      <c r="AM2015"/>
      <c r="AN2015"/>
    </row>
    <row r="2016" spans="1:40" x14ac:dyDescent="0.35">
      <c r="A2016"/>
      <c r="B2016">
        <f t="shared" si="1015"/>
        <v>188200</v>
      </c>
      <c r="C2016" s="237" t="str">
        <f t="shared" si="1018"/>
        <v>-9.1050470722746E-07+0.0054910052500629i</v>
      </c>
      <c r="D2016" s="208" t="str">
        <f t="shared" si="1019"/>
        <v>-2.51366818272188+0.0420977069171489i</v>
      </c>
      <c r="E2016" t="str">
        <f t="shared" si="1020"/>
        <v>20500</v>
      </c>
      <c r="F2016" t="str">
        <f t="shared" si="1021"/>
        <v>0.327868852459016</v>
      </c>
      <c r="G2016" t="str">
        <f t="shared" si="1016"/>
        <v>0.327868852459016</v>
      </c>
      <c r="H2016" t="str">
        <f t="shared" si="1022"/>
        <v>3.66709738001887+0.796881099643649i</v>
      </c>
      <c r="I2016" t="str">
        <f t="shared" si="1023"/>
        <v>739.059671756999i</v>
      </c>
      <c r="J2016" t="str">
        <f t="shared" si="1017"/>
        <v>-738.348770978013+161.682606270935i</v>
      </c>
      <c r="K2016" t="str">
        <f t="shared" si="1024"/>
        <v>0.209159912098277-0.955161273049036i</v>
      </c>
      <c r="L2016" t="str">
        <f t="shared" si="1025"/>
        <v>0.0428953595988515-0.166284538815536i</v>
      </c>
      <c r="M2016" t="str">
        <f t="shared" si="1026"/>
        <v>0.252055271697128-1.12144581186457i</v>
      </c>
      <c r="N2016" t="str">
        <f t="shared" si="1027"/>
        <v>-2.34747411185406i</v>
      </c>
      <c r="O2016" t="str">
        <f t="shared" si="1028"/>
        <v>-0.700913734884041-0.713246055895793i</v>
      </c>
      <c r="P2016" t="str">
        <f t="shared" si="1029"/>
        <v>1.70091373488404+0.713246055895793i</v>
      </c>
      <c r="Q2016" t="str">
        <f t="shared" si="1030"/>
        <v>-1.70091373488404+1.63422805595827i</v>
      </c>
      <c r="R2016" t="str">
        <f t="shared" si="1031"/>
        <v>-0.310488885903451-0.717647038334755i</v>
      </c>
      <c r="S2016" t="str">
        <f t="shared" si="1032"/>
        <v>0.254212081334657i</v>
      </c>
      <c r="T2016" t="str">
        <f t="shared" si="1033"/>
        <v>0.18243454727873-0.0789300259167951i</v>
      </c>
      <c r="U2016" t="str">
        <f t="shared" si="1034"/>
        <v>0.0000500000000000001-0.000755061784062811i</v>
      </c>
      <c r="V2016" t="str">
        <f t="shared" si="1035"/>
        <v>0.00002-0.00845669198150346i</v>
      </c>
      <c r="W2016" t="str">
        <f t="shared" si="1036"/>
        <v>0.0000422719663151724-0.000693384141067853i</v>
      </c>
      <c r="X2016" t="str">
        <f t="shared" si="1037"/>
        <v>0.0000458971206443215-0.000692921145046052i</v>
      </c>
      <c r="Y2016" t="str">
        <f t="shared" si="1038"/>
        <v>0.009+0.945996379848959i</v>
      </c>
      <c r="Z2016" t="str">
        <f t="shared" si="1039"/>
        <v>-0.0087897937440365-0.00066674570144518i</v>
      </c>
      <c r="AA2016" t="str">
        <f t="shared" si="1040"/>
        <v>0.121464853082524-12.6931739548342i</v>
      </c>
      <c r="AB2016" t="str">
        <f t="shared" si="1041"/>
        <v>0.609769836746794-0.263815980775675i</v>
      </c>
      <c r="AC2016" t="str">
        <f t="shared" si="1042"/>
        <v>0.857840375130102-0.750320038333492i</v>
      </c>
      <c r="AD2016" t="str">
        <f t="shared" si="1043"/>
        <v>0.555122108376904+0.178008945823159i</v>
      </c>
      <c r="AE2016" t="str">
        <f t="shared" si="1044"/>
        <v>-0.00476072213594127-0.00193478719791641i</v>
      </c>
      <c r="AF2016" t="str">
        <f t="shared" si="1045"/>
        <v>-6.18076556274075-0.7547833927265i</v>
      </c>
      <c r="AG2016" t="str">
        <f t="shared" si="1046"/>
        <v>1.00842347335148-0.0254291955596091i</v>
      </c>
      <c r="AH2016" t="str">
        <f t="shared" si="1047"/>
        <v>0.0273247056353662+0.0161109155054893i</v>
      </c>
      <c r="AI2016">
        <f t="shared" si="1048"/>
        <v>-29.973151964829029</v>
      </c>
      <c r="AJ2016">
        <f t="shared" si="1049"/>
        <v>30.524020067667088</v>
      </c>
      <c r="AK2016"/>
      <c r="AL2016"/>
      <c r="AM2016"/>
      <c r="AN2016"/>
    </row>
    <row r="2017" spans="1:40" x14ac:dyDescent="0.35">
      <c r="A2017"/>
      <c r="B2017">
        <f t="shared" si="1015"/>
        <v>188300</v>
      </c>
      <c r="C2017" s="237" t="str">
        <f t="shared" si="1018"/>
        <v>-9.09537885227972E-07+0.0054880891560914i</v>
      </c>
      <c r="D2017" s="208" t="str">
        <f t="shared" si="1019"/>
        <v>-2.51366817530958+0.0420753501967008i</v>
      </c>
      <c r="E2017" t="str">
        <f t="shared" si="1020"/>
        <v>20500</v>
      </c>
      <c r="F2017" t="str">
        <f t="shared" si="1021"/>
        <v>0.327868852459016</v>
      </c>
      <c r="G2017" t="str">
        <f t="shared" si="1016"/>
        <v>0.327868852459016</v>
      </c>
      <c r="H2017" t="str">
        <f t="shared" si="1022"/>
        <v>3.66728575701343+0.796502129815214i</v>
      </c>
      <c r="I2017" t="str">
        <f t="shared" si="1023"/>
        <v>739.452370838698i</v>
      </c>
      <c r="J2017" t="str">
        <f t="shared" si="1017"/>
        <v>-739.134685109071+161.768516263641i</v>
      </c>
      <c r="K2017" t="str">
        <f t="shared" si="1024"/>
        <v>0.208947393832871-0.95469915724097i</v>
      </c>
      <c r="L2017" t="str">
        <f t="shared" si="1025"/>
        <v>0.0428526501317571-0.166207242147471i</v>
      </c>
      <c r="M2017" t="str">
        <f t="shared" si="1026"/>
        <v>0.251800043964628-1.12090639938844i</v>
      </c>
      <c r="N2017" t="str">
        <f t="shared" si="1027"/>
        <v>-2.34872144135026i</v>
      </c>
      <c r="O2017" t="str">
        <f t="shared" si="1028"/>
        <v>-0.701802842245374-0.712371230901638i</v>
      </c>
      <c r="P2017" t="str">
        <f t="shared" si="1029"/>
        <v>1.70180284224537+0.712371230901638i</v>
      </c>
      <c r="Q2017" t="str">
        <f t="shared" si="1030"/>
        <v>-1.70180284224537+1.63635021044862i</v>
      </c>
      <c r="R2017" t="str">
        <f t="shared" si="1031"/>
        <v>-0.310461782817134-0.717119165778634i</v>
      </c>
      <c r="S2017" t="str">
        <f t="shared" si="1032"/>
        <v>0.254347156829522i</v>
      </c>
      <c r="T2017" t="str">
        <f t="shared" si="1033"/>
        <v>0.182397220923754-0.0789650717637626i</v>
      </c>
      <c r="U2017" t="str">
        <f t="shared" si="1034"/>
        <v>0.0000499999999999999-0.000754660795329901i</v>
      </c>
      <c r="V2017" t="str">
        <f t="shared" si="1035"/>
        <v>0.00002-0.00845220090769489i</v>
      </c>
      <c r="W2017" t="str">
        <f t="shared" si="1036"/>
        <v>0.0000422719645974347-0.000693016133251435i</v>
      </c>
      <c r="X2017" t="str">
        <f t="shared" si="1037"/>
        <v>0.0000458932576536764-0.000692553403244579i</v>
      </c>
      <c r="Y2017" t="str">
        <f t="shared" si="1038"/>
        <v>0.009+0.946499034673533i</v>
      </c>
      <c r="Z2017" t="str">
        <f t="shared" si="1039"/>
        <v>-0.00878045789710516-0.000666252758057144i</v>
      </c>
      <c r="AA2017" t="str">
        <f t="shared" si="1040"/>
        <v>0.121335646468213-12.6864243883995i</v>
      </c>
      <c r="AB2017" t="str">
        <f t="shared" si="1041"/>
        <v>0.609645077013949-0.263933118130977i</v>
      </c>
      <c r="AC2017" t="str">
        <f t="shared" si="1042"/>
        <v>0.857664336071374-0.749813438929695i</v>
      </c>
      <c r="AD2017" t="str">
        <f t="shared" si="1043"/>
        <v>0.555375886809851+0.177802875837262i</v>
      </c>
      <c r="AE2017" t="str">
        <f t="shared" si="1044"/>
        <v>-0.00475799293478427-0.00193121138161879i</v>
      </c>
      <c r="AF2017" t="str">
        <f t="shared" si="1045"/>
        <v>-6.18095393232301-0.754426779618513i</v>
      </c>
      <c r="AG2017" t="str">
        <f t="shared" si="1046"/>
        <v>1.00840951207004-0.0254274605331369i</v>
      </c>
      <c r="AH2017" t="str">
        <f t="shared" si="1047"/>
        <v>0.0273132722972221+0.0160855216356213i</v>
      </c>
      <c r="AI2017">
        <f t="shared" si="1048"/>
        <v>-29.979381598721769</v>
      </c>
      <c r="AJ2017">
        <f t="shared" si="1049"/>
        <v>30.494976790381028</v>
      </c>
      <c r="AK2017"/>
      <c r="AL2017"/>
      <c r="AM2017"/>
      <c r="AN2017"/>
    </row>
    <row r="2018" spans="1:40" x14ac:dyDescent="0.35">
      <c r="A2018"/>
      <c r="B2018">
        <f t="shared" si="1015"/>
        <v>188400</v>
      </c>
      <c r="C2018" s="237" t="str">
        <f t="shared" si="1018"/>
        <v>-9.08572602345274E-07+0.00548517615776076i</v>
      </c>
      <c r="D2018" s="208" t="str">
        <f t="shared" si="1019"/>
        <v>-2.51366816790907+0.0420530172094992i</v>
      </c>
      <c r="E2018" t="str">
        <f t="shared" si="1020"/>
        <v>20500</v>
      </c>
      <c r="F2018" t="str">
        <f t="shared" si="1021"/>
        <v>0.327868852459016</v>
      </c>
      <c r="G2018" t="str">
        <f t="shared" si="1016"/>
        <v>0.327868852459016</v>
      </c>
      <c r="H2018" t="str">
        <f t="shared" si="1022"/>
        <v>3.66747385499801+0.796123496818078i</v>
      </c>
      <c r="I2018" t="str">
        <f t="shared" si="1023"/>
        <v>739.845069920396i</v>
      </c>
      <c r="J2018" t="str">
        <f t="shared" si="1017"/>
        <v>-739.921016724395+161.854426256345i</v>
      </c>
      <c r="K2018" t="str">
        <f t="shared" si="1024"/>
        <v>0.208735194441456-0.954237464304329i</v>
      </c>
      <c r="L2018" t="str">
        <f t="shared" si="1025"/>
        <v>0.0428100030088629-0.166130011469856i</v>
      </c>
      <c r="M2018" t="str">
        <f t="shared" si="1026"/>
        <v>0.251545197450319-1.12036747577419i</v>
      </c>
      <c r="N2018" t="str">
        <f t="shared" si="1027"/>
        <v>-2.34996877084647i</v>
      </c>
      <c r="O2018" t="str">
        <f t="shared" si="1028"/>
        <v>-0.702690857720327-0.711495297578467i</v>
      </c>
      <c r="P2018" t="str">
        <f t="shared" si="1029"/>
        <v>1.70269085772033+0.711495297578467i</v>
      </c>
      <c r="Q2018" t="str">
        <f t="shared" si="1030"/>
        <v>-1.70269085772033+1.638473473268i</v>
      </c>
      <c r="R2018" t="str">
        <f t="shared" si="1031"/>
        <v>-0.310434658825733-0.716591767504422i</v>
      </c>
      <c r="S2018" t="str">
        <f t="shared" si="1032"/>
        <v>0.254482232324386i</v>
      </c>
      <c r="T2018" t="str">
        <f t="shared" si="1033"/>
        <v>0.182359872659803-0.0790001049688317i</v>
      </c>
      <c r="U2018" t="str">
        <f t="shared" si="1034"/>
        <v>0.00005-0.000754260232275058i</v>
      </c>
      <c r="V2018" t="str">
        <f t="shared" si="1035"/>
        <v>0.00002-0.00844771460148067i</v>
      </c>
      <c r="W2018" t="str">
        <f t="shared" si="1036"/>
        <v>0.000042271962878785-0.000692648516221417i</v>
      </c>
      <c r="X2018" t="str">
        <f t="shared" si="1037"/>
        <v>0.0000458894008087882-0.000692186051914808i</v>
      </c>
      <c r="Y2018" t="str">
        <f t="shared" si="1038"/>
        <v>0.009+0.947001689498107i</v>
      </c>
      <c r="Z2018" t="str">
        <f t="shared" si="1039"/>
        <v>-0.0087711369233473-0.000665760559245226i</v>
      </c>
      <c r="AA2018" t="str">
        <f t="shared" si="1040"/>
        <v>0.121206646028033-12.6796820008557i</v>
      </c>
      <c r="AB2018" t="str">
        <f t="shared" si="1041"/>
        <v>0.609520244052474-0.264050213231956i</v>
      </c>
      <c r="AC2018" t="str">
        <f t="shared" si="1042"/>
        <v>0.857488619263823-0.74930722028657i</v>
      </c>
      <c r="AD2018" t="str">
        <f t="shared" si="1043"/>
        <v>0.55562945162979+0.17759646397273i</v>
      </c>
      <c r="AE2018" t="str">
        <f t="shared" si="1044"/>
        <v>-0.0047552652777148-0.00192763907705729i</v>
      </c>
      <c r="AF2018" t="str">
        <f t="shared" si="1045"/>
        <v>-6.18114202290708-0.754070479608579i</v>
      </c>
      <c r="AG2018" t="str">
        <f t="shared" si="1046"/>
        <v>1.0083955498651-0.0254257175645362i</v>
      </c>
      <c r="AH2018" t="str">
        <f t="shared" si="1047"/>
        <v>0.0273018394931772+0.016060151133096i</v>
      </c>
      <c r="AI2018">
        <f t="shared" si="1048"/>
        <v>-29.985610092040716</v>
      </c>
      <c r="AJ2018">
        <f t="shared" si="1049"/>
        <v>30.465927757606337</v>
      </c>
      <c r="AK2018"/>
      <c r="AL2018"/>
      <c r="AM2018"/>
      <c r="AN2018"/>
    </row>
    <row r="2019" spans="1:40" x14ac:dyDescent="0.35">
      <c r="A2019"/>
      <c r="B2019">
        <f t="shared" si="1015"/>
        <v>188500</v>
      </c>
      <c r="C2019" s="237" t="str">
        <f t="shared" si="1018"/>
        <v>-9.07608855314233E-07+0.00548226625014433i</v>
      </c>
      <c r="D2019" s="208" t="str">
        <f t="shared" si="1019"/>
        <v>-2.51366816052035+0.0420307079177732i</v>
      </c>
      <c r="E2019" t="str">
        <f t="shared" si="1020"/>
        <v>20500</v>
      </c>
      <c r="F2019" t="str">
        <f t="shared" si="1021"/>
        <v>0.327868852459016</v>
      </c>
      <c r="G2019" t="str">
        <f t="shared" si="1016"/>
        <v>0.327868852459016</v>
      </c>
      <c r="H2019" t="str">
        <f t="shared" si="1022"/>
        <v>3.66766167451272+0.795745200242847i</v>
      </c>
      <c r="I2019" t="str">
        <f t="shared" si="1023"/>
        <v>740.237769002095i</v>
      </c>
      <c r="J2019" t="str">
        <f t="shared" si="1017"/>
        <v>-740.707765823985+161.94033624905i</v>
      </c>
      <c r="K2019" t="str">
        <f t="shared" si="1024"/>
        <v>0.208523313296415-0.953776193699293i</v>
      </c>
      <c r="L2019" t="str">
        <f t="shared" si="1025"/>
        <v>0.0427674181117526-0.166052846708162i</v>
      </c>
      <c r="M2019" t="str">
        <f t="shared" si="1026"/>
        <v>0.251290731408168-1.11982904040745i</v>
      </c>
      <c r="N2019" t="str">
        <f t="shared" si="1027"/>
        <v>-2.35121610034267i</v>
      </c>
      <c r="O2019" t="str">
        <f t="shared" si="1028"/>
        <v>-0.703577779927285-0.710618257289097i</v>
      </c>
      <c r="P2019" t="str">
        <f t="shared" si="1029"/>
        <v>1.70357777992729+0.710618257289097i</v>
      </c>
      <c r="Q2019" t="str">
        <f t="shared" si="1030"/>
        <v>-1.70357777992729+1.64059784305357i</v>
      </c>
      <c r="R2019" t="str">
        <f t="shared" si="1031"/>
        <v>-0.31040751391715-0.716064842745988i</v>
      </c>
      <c r="S2019" t="str">
        <f t="shared" si="1032"/>
        <v>0.25461730781925i</v>
      </c>
      <c r="T2019" t="str">
        <f t="shared" si="1033"/>
        <v>0.182322502483998-0.0790351255204511i</v>
      </c>
      <c r="U2019" t="str">
        <f t="shared" si="1034"/>
        <v>0.0000500000000000002-0.000753860094220803i</v>
      </c>
      <c r="V2019" t="str">
        <f t="shared" si="1035"/>
        <v>0.00002-0.00844323305527298i</v>
      </c>
      <c r="W2019" t="str">
        <f t="shared" si="1036"/>
        <v>0.000042271961159223-0.000692281289355853i</v>
      </c>
      <c r="X2019" t="str">
        <f t="shared" si="1037"/>
        <v>0.0000458855500966181-0.000691819090435371i</v>
      </c>
      <c r="Y2019" t="str">
        <f t="shared" si="1038"/>
        <v>0.009+0.947504344322682i</v>
      </c>
      <c r="Z2019" t="str">
        <f t="shared" si="1039"/>
        <v>-0.00876183079118074-0.000665269103354166i</v>
      </c>
      <c r="AA2019" t="str">
        <f t="shared" si="1040"/>
        <v>0.121077851323308-12.6729467807484i</v>
      </c>
      <c r="AB2019" t="str">
        <f t="shared" si="1041"/>
        <v>0.609395337852746-0.264167266040003i</v>
      </c>
      <c r="AC2019" t="str">
        <f t="shared" si="1042"/>
        <v>0.857313224129108-0.748801381913703i</v>
      </c>
      <c r="AD2019" t="str">
        <f t="shared" si="1043"/>
        <v>0.555882802386309+0.177389710421666i</v>
      </c>
      <c r="AE2019" t="str">
        <f t="shared" si="1044"/>
        <v>-0.00475253916063972-0.00192407028032473i</v>
      </c>
      <c r="AF2019" t="str">
        <f t="shared" si="1045"/>
        <v>-6.18132983503307-0.753714492325074i</v>
      </c>
      <c r="AG2019" t="str">
        <f t="shared" si="1046"/>
        <v>1.00838158674683-0.0254239666456847i</v>
      </c>
      <c r="AH2019" t="str">
        <f t="shared" si="1047"/>
        <v>0.0272904072145262+0.016034803971502i</v>
      </c>
      <c r="AI2019">
        <f t="shared" si="1048"/>
        <v>-29.991837448338575</v>
      </c>
      <c r="AJ2019">
        <f t="shared" si="1049"/>
        <v>30.436872972562565</v>
      </c>
      <c r="AK2019"/>
      <c r="AL2019"/>
      <c r="AM2019"/>
      <c r="AN2019"/>
    </row>
    <row r="2020" spans="1:40" x14ac:dyDescent="0.35">
      <c r="A2020"/>
      <c r="B2020">
        <f t="shared" si="1015"/>
        <v>188600</v>
      </c>
      <c r="C2020" s="237" t="str">
        <f t="shared" si="1018"/>
        <v>-9.06646640878324E-07+0.00547935942832574i</v>
      </c>
      <c r="D2020" s="208" t="str">
        <f t="shared" si="1019"/>
        <v>-2.51366815314337+0.0420084222838307i</v>
      </c>
      <c r="E2020" t="str">
        <f t="shared" si="1020"/>
        <v>20500</v>
      </c>
      <c r="F2020" t="str">
        <f t="shared" si="1021"/>
        <v>0.327868852459016</v>
      </c>
      <c r="G2020" t="str">
        <f t="shared" si="1016"/>
        <v>0.327868852459016</v>
      </c>
      <c r="H2020" t="str">
        <f t="shared" si="1022"/>
        <v>3.66784921609629+0.795367239680666i</v>
      </c>
      <c r="I2020" t="str">
        <f t="shared" si="1023"/>
        <v>740.630468083794i</v>
      </c>
      <c r="J2020" t="str">
        <f t="shared" si="1017"/>
        <v>-741.494932407841+162.026246241756i</v>
      </c>
      <c r="K2020" t="str">
        <f t="shared" si="1024"/>
        <v>0.208311749771643-0.953315344886864i</v>
      </c>
      <c r="L2020" t="str">
        <f t="shared" si="1025"/>
        <v>0.0427248953222843-0.165975747787953i</v>
      </c>
      <c r="M2020" t="str">
        <f t="shared" si="1026"/>
        <v>0.251036645093927-1.11929109267482i</v>
      </c>
      <c r="N2020" t="str">
        <f t="shared" si="1027"/>
        <v>-2.35246342983887i</v>
      </c>
      <c r="O2020" t="str">
        <f t="shared" si="1028"/>
        <v>-0.704463607486353-0.709740111398048i</v>
      </c>
      <c r="P2020" t="str">
        <f t="shared" si="1029"/>
        <v>1.70446360748635+0.709740111398048i</v>
      </c>
      <c r="Q2020" t="str">
        <f t="shared" si="1030"/>
        <v>-1.70446360748635+1.64272331844082i</v>
      </c>
      <c r="R2020" t="str">
        <f t="shared" si="1031"/>
        <v>-0.31038034807928-0.715538390738816i</v>
      </c>
      <c r="S2020" t="str">
        <f t="shared" si="1032"/>
        <v>0.254752383314115i</v>
      </c>
      <c r="T2020" t="str">
        <f t="shared" si="1033"/>
        <v>0.18228511039346-0.0790701334070612i</v>
      </c>
      <c r="U2020" t="str">
        <f t="shared" si="1034"/>
        <v>0.0000499999999999999-0.000753460380491096i</v>
      </c>
      <c r="V2020" t="str">
        <f t="shared" si="1035"/>
        <v>0.00002-0.00843875626150028i</v>
      </c>
      <c r="W2020" t="str">
        <f t="shared" si="1036"/>
        <v>0.0000422719594387483-0.000691914452034114i</v>
      </c>
      <c r="X2020" t="str">
        <f t="shared" si="1037"/>
        <v>0.0000458817055041601-0.000691452518186197i</v>
      </c>
      <c r="Y2020" t="str">
        <f t="shared" si="1038"/>
        <v>0.009+0.948006999147256i</v>
      </c>
      <c r="Z2020" t="str">
        <f t="shared" si="1039"/>
        <v>-0.00875253946910689-0.000664778388733447i</v>
      </c>
      <c r="AA2020" t="str">
        <f t="shared" si="1040"/>
        <v>0.120949261916526-12.6662187166476i</v>
      </c>
      <c r="AB2020" t="str">
        <f t="shared" si="1041"/>
        <v>0.609270358405141-0.264284276516481i</v>
      </c>
      <c r="AC2020" t="str">
        <f t="shared" si="1042"/>
        <v>0.857138150090295-0.748295923321443i</v>
      </c>
      <c r="AD2020" t="str">
        <f t="shared" si="1043"/>
        <v>0.556135938629089+0.177182615376777i</v>
      </c>
      <c r="AE2020" t="str">
        <f t="shared" si="1044"/>
        <v>-0.00474981457947818-0.00192050498752344i</v>
      </c>
      <c r="AF2020" t="str">
        <f t="shared" si="1045"/>
        <v>-6.18151736923966-0.753358817396835i</v>
      </c>
      <c r="AG2020" t="str">
        <f t="shared" si="1046"/>
        <v>1.00836762272544-0.0254222077684818i</v>
      </c>
      <c r="AH2020" t="str">
        <f t="shared" si="1047"/>
        <v>0.0272789754525927+0.0160094801244924i</v>
      </c>
      <c r="AI2020">
        <f t="shared" si="1048"/>
        <v>-29.998063671165145</v>
      </c>
      <c r="AJ2020">
        <f t="shared" si="1049"/>
        <v>30.407812438464294</v>
      </c>
      <c r="AK2020"/>
      <c r="AL2020"/>
      <c r="AM2020"/>
      <c r="AN2020"/>
    </row>
    <row r="2021" spans="1:40" x14ac:dyDescent="0.35">
      <c r="A2021"/>
      <c r="B2021">
        <f t="shared" si="1015"/>
        <v>188700</v>
      </c>
      <c r="C2021" s="237" t="str">
        <f t="shared" si="1018"/>
        <v>-9.05685955789664E-07+0.00547645568739914i</v>
      </c>
      <c r="D2021" s="208" t="str">
        <f t="shared" si="1019"/>
        <v>-2.51366814577812+0.0419861602700601i</v>
      </c>
      <c r="E2021" t="str">
        <f t="shared" si="1020"/>
        <v>20500</v>
      </c>
      <c r="F2021" t="str">
        <f t="shared" si="1021"/>
        <v>0.327868852459016</v>
      </c>
      <c r="G2021" t="str">
        <f t="shared" si="1016"/>
        <v>0.327868852459016</v>
      </c>
      <c r="H2021" t="str">
        <f t="shared" si="1022"/>
        <v>3.66803648028625+0.794989614723269i</v>
      </c>
      <c r="I2021" t="str">
        <f t="shared" si="1023"/>
        <v>741.023167165493i</v>
      </c>
      <c r="J2021" t="str">
        <f t="shared" si="1017"/>
        <v>-742.282516475963+162.112156234461i</v>
      </c>
      <c r="K2021" t="str">
        <f t="shared" si="1024"/>
        <v>0.208100503242547-0.952854917328867i</v>
      </c>
      <c r="L2021" t="str">
        <f t="shared" si="1025"/>
        <v>0.0426824345225882-0.165898714634877i</v>
      </c>
      <c r="M2021" t="str">
        <f t="shared" si="1026"/>
        <v>0.250782937765135-1.11875363196374i</v>
      </c>
      <c r="N2021" t="str">
        <f t="shared" si="1027"/>
        <v>-2.35371075933507i</v>
      </c>
      <c r="O2021" t="str">
        <f t="shared" si="1028"/>
        <v>-0.705348339019335-0.708860861271565i</v>
      </c>
      <c r="P2021" t="str">
        <f t="shared" si="1029"/>
        <v>1.70534833901934+0.708860861271565i</v>
      </c>
      <c r="Q2021" t="str">
        <f t="shared" si="1030"/>
        <v>-1.70534833901934+1.6448498980635i</v>
      </c>
      <c r="R2021" t="str">
        <f t="shared" si="1031"/>
        <v>-0.31035316130002-0.715012410720013i</v>
      </c>
      <c r="S2021" t="str">
        <f t="shared" si="1032"/>
        <v>0.254887458808979i</v>
      </c>
      <c r="T2021" t="str">
        <f t="shared" si="1033"/>
        <v>0.182247696385306-0.0791051286170953i</v>
      </c>
      <c r="U2021" t="str">
        <f t="shared" si="1034"/>
        <v>0.0000500000000000001-0.000753061090411347i</v>
      </c>
      <c r="V2021" t="str">
        <f t="shared" si="1035"/>
        <v>0.00002-0.00843428421260705i</v>
      </c>
      <c r="W2021" t="str">
        <f t="shared" si="1036"/>
        <v>0.0000422719577173618-0.000691548003636907i</v>
      </c>
      <c r="X2021" t="str">
        <f t="shared" si="1037"/>
        <v>0.0000458778670184456-0.000691086334548569i</v>
      </c>
      <c r="Y2021" t="str">
        <f t="shared" si="1038"/>
        <v>0.009+0.94850965397183i</v>
      </c>
      <c r="Z2021" t="str">
        <f t="shared" si="1039"/>
        <v>-0.00874326292571116-0.000664288413737333i</v>
      </c>
      <c r="AA2021" t="str">
        <f t="shared" si="1040"/>
        <v>0.120820877371341-12.6594977971473i</v>
      </c>
      <c r="AB2021" t="str">
        <f t="shared" si="1041"/>
        <v>0.609145305700023-0.264401244622729i</v>
      </c>
      <c r="AC2021" t="str">
        <f t="shared" si="1042"/>
        <v>0.856963396571882-0.747790844020809i</v>
      </c>
      <c r="AD2021" t="str">
        <f t="shared" si="1043"/>
        <v>0.556388859907931+0.176975179031321i</v>
      </c>
      <c r="AE2021" t="str">
        <f t="shared" si="1044"/>
        <v>-0.00474709153016209-0.001916943194765i</v>
      </c>
      <c r="AF2021" t="str">
        <f t="shared" si="1045"/>
        <v>-6.18170462606437-0.753003454453209i</v>
      </c>
      <c r="AG2021" t="str">
        <f t="shared" si="1046"/>
        <v>1.0083536578111-0.0254204409248488i</v>
      </c>
      <c r="AH2021" t="str">
        <f t="shared" si="1047"/>
        <v>0.0272675441987359+0.0159841795657849i</v>
      </c>
      <c r="AI2021">
        <f t="shared" si="1048"/>
        <v>-30.004288764065691</v>
      </c>
      <c r="AJ2021">
        <f t="shared" si="1049"/>
        <v>30.378746158515337</v>
      </c>
      <c r="AK2021"/>
      <c r="AL2021"/>
      <c r="AM2021"/>
      <c r="AN2021"/>
    </row>
    <row r="2022" spans="1:40" x14ac:dyDescent="0.35">
      <c r="A2022"/>
      <c r="B2022">
        <f t="shared" si="1015"/>
        <v>188800</v>
      </c>
      <c r="C2022" s="237" t="str">
        <f t="shared" si="1018"/>
        <v>-9.04726796808954E-07+0.00547355502246898i</v>
      </c>
      <c r="D2022" s="208" t="str">
        <f t="shared" si="1019"/>
        <v>-2.51366813842457+0.0419639218389289i</v>
      </c>
      <c r="E2022" t="str">
        <f t="shared" si="1020"/>
        <v>20500</v>
      </c>
      <c r="F2022" t="str">
        <f t="shared" si="1021"/>
        <v>0.327868852459016</v>
      </c>
      <c r="G2022" t="str">
        <f t="shared" si="1016"/>
        <v>0.327868852459016</v>
      </c>
      <c r="H2022" t="str">
        <f t="shared" si="1022"/>
        <v>3.66822346761882+0.794612324962955i</v>
      </c>
      <c r="I2022" t="str">
        <f t="shared" si="1023"/>
        <v>741.415866247191i</v>
      </c>
      <c r="J2022" t="str">
        <f t="shared" si="1017"/>
        <v>-743.070518028351+162.198066227165i</v>
      </c>
      <c r="K2022" t="str">
        <f t="shared" si="1024"/>
        <v>0.207889573086043-0.952394910487947i</v>
      </c>
      <c r="L2022" t="str">
        <f t="shared" si="1025"/>
        <v>0.0426400355950676-0.16582174717467i</v>
      </c>
      <c r="M2022" t="str">
        <f t="shared" si="1026"/>
        <v>0.250529608681111-1.11821665766262i</v>
      </c>
      <c r="N2022" t="str">
        <f t="shared" si="1027"/>
        <v>-2.35495808883128i</v>
      </c>
      <c r="O2022" t="str">
        <f t="shared" si="1028"/>
        <v>-0.706231973149746-0.707980508277606i</v>
      </c>
      <c r="P2022" t="str">
        <f t="shared" si="1029"/>
        <v>1.70623197314975+0.707980508277606i</v>
      </c>
      <c r="Q2022" t="str">
        <f t="shared" si="1030"/>
        <v>-1.70623197314975+1.64697758055367i</v>
      </c>
      <c r="R2022" t="str">
        <f t="shared" si="1031"/>
        <v>-0.31032595356723-0.714486901928299i</v>
      </c>
      <c r="S2022" t="str">
        <f t="shared" si="1032"/>
        <v>0.255022534303844i</v>
      </c>
      <c r="T2022" t="str">
        <f t="shared" si="1033"/>
        <v>0.182210260456657-0.079140111138972i</v>
      </c>
      <c r="U2022" t="str">
        <f t="shared" si="1034"/>
        <v>0.0000499999999999998-0.000752662223308371i</v>
      </c>
      <c r="V2022" t="str">
        <f t="shared" si="1035"/>
        <v>0.00002-0.00842981690105375i</v>
      </c>
      <c r="W2022" t="str">
        <f t="shared" si="1036"/>
        <v>0.0000422719559950627-0.000691181943546226i</v>
      </c>
      <c r="X2022" t="str">
        <f t="shared" si="1037"/>
        <v>0.0000458740346265372-0.000690720538905037i</v>
      </c>
      <c r="Y2022" t="str">
        <f t="shared" si="1038"/>
        <v>0.009+0.949012308796405i</v>
      </c>
      <c r="Z2022" t="str">
        <f t="shared" si="1039"/>
        <v>-0.00873400112966161-0.000663799176724766i</v>
      </c>
      <c r="AA2022" t="str">
        <f t="shared" si="1040"/>
        <v>0.120692697252563-12.6527840108662i</v>
      </c>
      <c r="AB2022" t="str">
        <f t="shared" si="1041"/>
        <v>0.60902017972777-0.264518170320038i</v>
      </c>
      <c r="AC2022" t="str">
        <f t="shared" si="1042"/>
        <v>0.856788962999794-0.747286143523598i</v>
      </c>
      <c r="AD2022" t="str">
        <f t="shared" si="1043"/>
        <v>0.556641565772711+0.176767401579173i</v>
      </c>
      <c r="AE2022" t="str">
        <f t="shared" si="1044"/>
        <v>-0.00474437000863543-0.00191338489817055i</v>
      </c>
      <c r="AF2022" t="str">
        <f t="shared" si="1045"/>
        <v>-6.18189160604339-0.752648403124026i</v>
      </c>
      <c r="AG2022" t="str">
        <f t="shared" si="1046"/>
        <v>1.00833969201404-0.0254186661067286i</v>
      </c>
      <c r="AH2022" t="str">
        <f t="shared" si="1047"/>
        <v>0.0272561134443424+0.0159589022691616i</v>
      </c>
      <c r="AI2022">
        <f t="shared" si="1048"/>
        <v>-30.010512730582874</v>
      </c>
      <c r="AJ2022">
        <f t="shared" si="1049"/>
        <v>30.349674135916207</v>
      </c>
      <c r="AK2022"/>
      <c r="AL2022"/>
      <c r="AM2022"/>
      <c r="AN2022"/>
    </row>
    <row r="2023" spans="1:40" x14ac:dyDescent="0.35">
      <c r="A2023"/>
      <c r="B2023">
        <f t="shared" si="1015"/>
        <v>188900</v>
      </c>
      <c r="C2023" s="237" t="str">
        <f t="shared" si="1018"/>
        <v>-9.03769160705511E-07+0.00547065742865024i</v>
      </c>
      <c r="D2023" s="208" t="str">
        <f t="shared" si="1019"/>
        <v>-2.51366813108269+0.0419417069529852i</v>
      </c>
      <c r="E2023" t="str">
        <f t="shared" si="1020"/>
        <v>20500</v>
      </c>
      <c r="F2023" t="str">
        <f t="shared" si="1021"/>
        <v>0.327868852459016</v>
      </c>
      <c r="G2023" t="str">
        <f t="shared" si="1016"/>
        <v>0.327868852459016</v>
      </c>
      <c r="H2023" t="str">
        <f t="shared" si="1022"/>
        <v>3.66841017862897+0.794235369992576i</v>
      </c>
      <c r="I2023" t="str">
        <f t="shared" si="1023"/>
        <v>741.80856532889i</v>
      </c>
      <c r="J2023" t="str">
        <f t="shared" si="1017"/>
        <v>-743.858937065006+162.283976219871i</v>
      </c>
      <c r="K2023" t="str">
        <f t="shared" si="1024"/>
        <v>0.207678958680559-0.951935323827567i</v>
      </c>
      <c r="L2023" t="str">
        <f t="shared" si="1025"/>
        <v>0.0425976984223969-0.165744845333158i</v>
      </c>
      <c r="M2023" t="str">
        <f t="shared" si="1026"/>
        <v>0.250276657102956-1.11768016916072i</v>
      </c>
      <c r="N2023" t="str">
        <f t="shared" si="1027"/>
        <v>-2.35620541832748i</v>
      </c>
      <c r="O2023" t="str">
        <f t="shared" si="1028"/>
        <v>-0.707114508502784-0.707099053785865i</v>
      </c>
      <c r="P2023" t="str">
        <f t="shared" si="1029"/>
        <v>1.70711450850278+0.707099053785865i</v>
      </c>
      <c r="Q2023" t="str">
        <f t="shared" si="1030"/>
        <v>-1.70711450850278+1.64910636454161i</v>
      </c>
      <c r="R2023" t="str">
        <f t="shared" si="1031"/>
        <v>-0.310298724868775-0.713961863604022i</v>
      </c>
      <c r="S2023" t="str">
        <f t="shared" si="1032"/>
        <v>0.255157609798708i</v>
      </c>
      <c r="T2023" t="str">
        <f t="shared" si="1033"/>
        <v>0.182172802604633-0.0791750809611036i</v>
      </c>
      <c r="U2023" t="str">
        <f t="shared" si="1034"/>
        <v>0.00005-0.000752263778510434i</v>
      </c>
      <c r="V2023" t="str">
        <f t="shared" si="1035"/>
        <v>0.00002-0.00842535431931688i</v>
      </c>
      <c r="W2023" t="str">
        <f t="shared" si="1036"/>
        <v>0.0000422719542718518-0.000690816271145394i</v>
      </c>
      <c r="X2023" t="str">
        <f t="shared" si="1037"/>
        <v>0.0000458702083155344-0.000690355130639492i</v>
      </c>
      <c r="Y2023" t="str">
        <f t="shared" si="1038"/>
        <v>0.009+0.949514963620979i</v>
      </c>
      <c r="Z2023" t="str">
        <f t="shared" si="1039"/>
        <v>-0.00872475404970989-0.000663310676059444i</v>
      </c>
      <c r="AA2023" t="str">
        <f t="shared" si="1040"/>
        <v>0.120564721126162-12.6460773464469i</v>
      </c>
      <c r="AB2023" t="str">
        <f t="shared" si="1041"/>
        <v>0.608894980478756-0.264635053569676i</v>
      </c>
      <c r="AC2023" t="str">
        <f t="shared" si="1042"/>
        <v>0.856614848801381-0.74678182134229i</v>
      </c>
      <c r="AD2023" t="str">
        <f t="shared" si="1043"/>
        <v>0.556894055773427+0.176559283214768i</v>
      </c>
      <c r="AE2023" t="str">
        <f t="shared" si="1044"/>
        <v>-0.00474165001085482-0.00190983009387048i</v>
      </c>
      <c r="AF2023" t="str">
        <f t="shared" si="1045"/>
        <v>-6.18207830971166-0.752293663039591i</v>
      </c>
      <c r="AG2023" t="str">
        <f t="shared" si="1046"/>
        <v>1.00832572534444-0.0254168833060862i</v>
      </c>
      <c r="AH2023" t="str">
        <f t="shared" si="1047"/>
        <v>0.0272446831808338+0.0159336482084689i</v>
      </c>
      <c r="AI2023">
        <f t="shared" si="1048"/>
        <v>-30.016735574254962</v>
      </c>
      <c r="AJ2023">
        <f t="shared" si="1049"/>
        <v>30.32059637385716</v>
      </c>
      <c r="AK2023"/>
      <c r="AL2023"/>
      <c r="AM2023"/>
      <c r="AN2023"/>
    </row>
    <row r="2024" spans="1:40" x14ac:dyDescent="0.35">
      <c r="A2024"/>
      <c r="B2024">
        <f t="shared" si="1015"/>
        <v>189000</v>
      </c>
      <c r="C2024" s="237" t="str">
        <f t="shared" si="1018"/>
        <v>-9.02813044257152E-07+0.00546776290106809i</v>
      </c>
      <c r="D2024" s="208" t="str">
        <f t="shared" si="1019"/>
        <v>-2.51366812375246+0.0419195155748554i</v>
      </c>
      <c r="E2024" t="str">
        <f t="shared" si="1020"/>
        <v>20500</v>
      </c>
      <c r="F2024" t="str">
        <f t="shared" si="1021"/>
        <v>0.327868852459016</v>
      </c>
      <c r="G2024" t="str">
        <f t="shared" si="1016"/>
        <v>0.327868852459016</v>
      </c>
      <c r="H2024" t="str">
        <f t="shared" si="1022"/>
        <v>3.6685966138504+0.793858749405566i</v>
      </c>
      <c r="I2024" t="str">
        <f t="shared" si="1023"/>
        <v>742.201264410589i</v>
      </c>
      <c r="J2024" t="str">
        <f t="shared" si="1017"/>
        <v>-744.647773585927+162.369886212576i</v>
      </c>
      <c r="K2024" t="str">
        <f t="shared" si="1024"/>
        <v>0.207468659406014-0.951476156812012i</v>
      </c>
      <c r="L2024" t="str">
        <f t="shared" si="1025"/>
        <v>0.0425554228875209-0.16566800903625i</v>
      </c>
      <c r="M2024" t="str">
        <f t="shared" si="1026"/>
        <v>0.250024082293535-1.11714416584826i</v>
      </c>
      <c r="N2024" t="str">
        <f t="shared" si="1027"/>
        <v>-2.35745274782368i</v>
      </c>
      <c r="O2024" t="str">
        <f t="shared" si="1028"/>
        <v>-0.707995943705383-0.706216499167729i</v>
      </c>
      <c r="P2024" t="str">
        <f t="shared" si="1029"/>
        <v>1.70799594370538+0.706216499167729i</v>
      </c>
      <c r="Q2024" t="str">
        <f t="shared" si="1030"/>
        <v>-1.70799594370538+1.65123624865595i</v>
      </c>
      <c r="R2024" t="str">
        <f t="shared" si="1031"/>
        <v>-0.310271475192511-0.713437294989122i</v>
      </c>
      <c r="S2024" t="str">
        <f t="shared" si="1032"/>
        <v>0.255292685293573i</v>
      </c>
      <c r="T2024" t="str">
        <f t="shared" si="1033"/>
        <v>0.182135322826356-0.0792100380718944i</v>
      </c>
      <c r="U2024" t="str">
        <f t="shared" si="1034"/>
        <v>0.0000500000000000002-0.000751865755347203i</v>
      </c>
      <c r="V2024" t="str">
        <f t="shared" si="1035"/>
        <v>0.00002-0.00842089645988866i</v>
      </c>
      <c r="W2024" t="str">
        <f t="shared" si="1036"/>
        <v>0.0000422719525477285-0.000690450985819027i</v>
      </c>
      <c r="X2024" t="str">
        <f t="shared" si="1037"/>
        <v>0.000045866388072569-0.000689990109137113i</v>
      </c>
      <c r="Y2024" t="str">
        <f t="shared" si="1038"/>
        <v>0.009+0.950017618445553i</v>
      </c>
      <c r="Z2024" t="str">
        <f t="shared" si="1039"/>
        <v>-0.00871552165469002-0.000662822910109726i</v>
      </c>
      <c r="AA2024" t="str">
        <f t="shared" si="1040"/>
        <v>0.120436948559256-12.639377792556i</v>
      </c>
      <c r="AB2024" t="str">
        <f t="shared" si="1041"/>
        <v>0.608769707943361-0.264751894332887i</v>
      </c>
      <c r="AC2024" t="str">
        <f t="shared" si="1042"/>
        <v>0.856441053405382-0.74627787699013i</v>
      </c>
      <c r="AD2024" t="str">
        <f t="shared" si="1043"/>
        <v>0.557146329460179+0.176350824133146i</v>
      </c>
      <c r="AE2024" t="str">
        <f t="shared" si="1044"/>
        <v>-0.00473893153278907-0.00190627877800461i</v>
      </c>
      <c r="AF2024" t="str">
        <f t="shared" si="1045"/>
        <v>-6.18226473760286-0.751939233830711i</v>
      </c>
      <c r="AG2024" t="str">
        <f t="shared" si="1046"/>
        <v>1.00831175781253-0.0254150925149078i</v>
      </c>
      <c r="AH2024" t="str">
        <f t="shared" si="1047"/>
        <v>0.0272332533996608+0.0159084173576173i</v>
      </c>
      <c r="AI2024">
        <f t="shared" si="1048"/>
        <v>-30.022957298617165</v>
      </c>
      <c r="AJ2024">
        <f t="shared" si="1049"/>
        <v>30.291512875523562</v>
      </c>
      <c r="AK2024"/>
      <c r="AL2024"/>
      <c r="AM2024"/>
      <c r="AN2024"/>
    </row>
    <row r="2025" spans="1:40" x14ac:dyDescent="0.35">
      <c r="A2025"/>
      <c r="B2025">
        <f t="shared" si="1015"/>
        <v>189100</v>
      </c>
      <c r="C2025" s="237" t="str">
        <f t="shared" si="1018"/>
        <v>-9.01858444250228E-07+0.00546487143485807i</v>
      </c>
      <c r="D2025" s="208" t="str">
        <f t="shared" si="1019"/>
        <v>-2.51366811643386+0.0418973476672452i</v>
      </c>
      <c r="E2025" t="str">
        <f t="shared" si="1020"/>
        <v>20500</v>
      </c>
      <c r="F2025" t="str">
        <f t="shared" si="1021"/>
        <v>0.327868852459016</v>
      </c>
      <c r="G2025" t="str">
        <f t="shared" si="1016"/>
        <v>0.327868852459016</v>
      </c>
      <c r="H2025" t="str">
        <f t="shared" si="1022"/>
        <v>3.66878277381556+0.793482462795913i</v>
      </c>
      <c r="I2025" t="str">
        <f t="shared" si="1023"/>
        <v>742.593963492287i</v>
      </c>
      <c r="J2025" t="str">
        <f t="shared" si="1017"/>
        <v>-745.437027591114+162.45579620528i</v>
      </c>
      <c r="K2025" t="str">
        <f t="shared" si="1024"/>
        <v>0.207258674643827-0.951017408906378i</v>
      </c>
      <c r="L2025" t="str">
        <f t="shared" si="1025"/>
        <v>0.0425132088736551-0.165591238209945i</v>
      </c>
      <c r="M2025" t="str">
        <f t="shared" si="1026"/>
        <v>0.249771883517482-1.11660864711632i</v>
      </c>
      <c r="N2025" t="str">
        <f t="shared" si="1027"/>
        <v>-2.35870007731989i</v>
      </c>
      <c r="O2025" t="str">
        <f t="shared" si="1028"/>
        <v>-0.708876277386185-0.705332845796298i</v>
      </c>
      <c r="P2025" t="str">
        <f t="shared" si="1029"/>
        <v>1.70887627738618+0.705332845796298i</v>
      </c>
      <c r="Q2025" t="str">
        <f t="shared" si="1030"/>
        <v>-1.70887627738618+1.65336723152359i</v>
      </c>
      <c r="R2025" t="str">
        <f t="shared" si="1031"/>
        <v>-0.310244204526275-0.712913195327148i</v>
      </c>
      <c r="S2025" t="str">
        <f t="shared" si="1032"/>
        <v>0.255427760788437i</v>
      </c>
      <c r="T2025" t="str">
        <f t="shared" si="1033"/>
        <v>0.182097821118943-0.0792449824597363i</v>
      </c>
      <c r="U2025" t="str">
        <f t="shared" si="1034"/>
        <v>0.00005-0.000751468153149766i</v>
      </c>
      <c r="V2025" t="str">
        <f t="shared" si="1035"/>
        <v>0.00002-0.00841644331527738i</v>
      </c>
      <c r="W2025" t="str">
        <f t="shared" si="1036"/>
        <v>0.0000422719508226925-0.000690086086953039i</v>
      </c>
      <c r="X2025" t="str">
        <f t="shared" si="1037"/>
        <v>0.000045862573884807-0.000689625473784373i</v>
      </c>
      <c r="Y2025" t="str">
        <f t="shared" si="1038"/>
        <v>0.009+0.950520273270128i</v>
      </c>
      <c r="Z2025" t="str">
        <f t="shared" si="1039"/>
        <v>-0.0087063039135185-0.000662335877248654i</v>
      </c>
      <c r="AA2025" t="str">
        <f t="shared" si="1040"/>
        <v>0.120309379120112-12.6326853378844i</v>
      </c>
      <c r="AB2025" t="str">
        <f t="shared" si="1041"/>
        <v>0.608644362111949-0.264868692570871i</v>
      </c>
      <c r="AC2025" t="str">
        <f t="shared" si="1042"/>
        <v>0.856267576241969-0.745774309981038i</v>
      </c>
      <c r="AD2025" t="str">
        <f t="shared" si="1043"/>
        <v>0.557398386383163+0.176142024529906i</v>
      </c>
      <c r="AE2025" t="str">
        <f t="shared" si="1044"/>
        <v>-0.00473621457041926-0.00190273094672187i</v>
      </c>
      <c r="AF2025" t="str">
        <f t="shared" si="1045"/>
        <v>-6.18245089024942-0.751585115128668i</v>
      </c>
      <c r="AG2025" t="str">
        <f t="shared" si="1046"/>
        <v>1.00829778942852-0.0254132937252018i</v>
      </c>
      <c r="AH2025" t="str">
        <f t="shared" si="1047"/>
        <v>0.0272218240923061+0.0158832096905805i</v>
      </c>
      <c r="AI2025">
        <f t="shared" si="1048"/>
        <v>-30.029177907201085</v>
      </c>
      <c r="AJ2025">
        <f t="shared" si="1049"/>
        <v>30.262423644091967</v>
      </c>
      <c r="AK2025"/>
      <c r="AL2025"/>
      <c r="AM2025"/>
      <c r="AN2025"/>
    </row>
    <row r="2026" spans="1:40" x14ac:dyDescent="0.35">
      <c r="A2026"/>
      <c r="B2026">
        <f t="shared" si="1015"/>
        <v>189200</v>
      </c>
      <c r="C2026" s="237" t="str">
        <f t="shared" si="1018"/>
        <v>-9.00905357479565E-07+0.00546198302516595i</v>
      </c>
      <c r="D2026" s="208" t="str">
        <f t="shared" si="1019"/>
        <v>-2.51366810912686+0.041875203192939i</v>
      </c>
      <c r="E2026" t="str">
        <f t="shared" si="1020"/>
        <v>20500</v>
      </c>
      <c r="F2026" t="str">
        <f t="shared" si="1021"/>
        <v>0.327868852459016</v>
      </c>
      <c r="G2026" t="str">
        <f t="shared" si="1016"/>
        <v>0.327868852459016</v>
      </c>
      <c r="H2026" t="str">
        <f t="shared" si="1022"/>
        <v>3.66896865905562+0.793106509758179i</v>
      </c>
      <c r="I2026" t="str">
        <f t="shared" si="1023"/>
        <v>742.986662573986i</v>
      </c>
      <c r="J2026" t="str">
        <f t="shared" si="1017"/>
        <v>-746.226699080567+162.541706197986i</v>
      </c>
      <c r="K2026" t="str">
        <f t="shared" si="1024"/>
        <v>0.207049003776912-0.95055907957658i</v>
      </c>
      <c r="L2026" t="str">
        <f t="shared" si="1025"/>
        <v>0.0424710562642841-0.165514532780331i</v>
      </c>
      <c r="M2026" t="str">
        <f t="shared" si="1026"/>
        <v>0.249520060041196-1.11607361235691i</v>
      </c>
      <c r="N2026" t="str">
        <f t="shared" si="1027"/>
        <v>-2.35994740681609i</v>
      </c>
      <c r="O2026" t="str">
        <f t="shared" si="1028"/>
        <v>-0.709755508175527-0.704448095046398i</v>
      </c>
      <c r="P2026" t="str">
        <f t="shared" si="1029"/>
        <v>1.70975550817553+0.704448095046398i</v>
      </c>
      <c r="Q2026" t="str">
        <f t="shared" si="1030"/>
        <v>-1.70975550817553+1.65549931176969i</v>
      </c>
      <c r="R2026" t="str">
        <f t="shared" si="1031"/>
        <v>-0.310216912857898-0.712389563863256i</v>
      </c>
      <c r="S2026" t="str">
        <f t="shared" si="1032"/>
        <v>0.255562836283301i</v>
      </c>
      <c r="T2026" t="str">
        <f t="shared" si="1033"/>
        <v>0.182060297479518-0.079279914113014i</v>
      </c>
      <c r="U2026" t="str">
        <f t="shared" si="1034"/>
        <v>0.0000500000000000002-0.00075107097125064i</v>
      </c>
      <c r="V2026" t="str">
        <f t="shared" si="1035"/>
        <v>0.00002-0.00841199487800714i</v>
      </c>
      <c r="W2026" t="str">
        <f t="shared" si="1036"/>
        <v>0.0000422719490967447-0.000689721573934659i</v>
      </c>
      <c r="X2026" t="str">
        <f t="shared" si="1037"/>
        <v>0.0000458587657394499-0.000689261223969063i</v>
      </c>
      <c r="Y2026" t="str">
        <f t="shared" si="1038"/>
        <v>0.009+0.951022928094702i</v>
      </c>
      <c r="Z2026" t="str">
        <f t="shared" si="1039"/>
        <v>-0.00869710079519435-0.000661849575853954i</v>
      </c>
      <c r="AA2026" t="str">
        <f t="shared" si="1040"/>
        <v>0.120182012378144-12.6259999711469i</v>
      </c>
      <c r="AB2026" t="str">
        <f t="shared" si="1041"/>
        <v>0.608518942974907-0.264985448244805i</v>
      </c>
      <c r="AC2026" t="str">
        <f t="shared" si="1042"/>
        <v>0.856094416742709-0.7452711198297i</v>
      </c>
      <c r="AD2026" t="str">
        <f t="shared" si="1043"/>
        <v>0.557650226092686+0.175932884601258i</v>
      </c>
      <c r="AE2026" t="str">
        <f t="shared" si="1044"/>
        <v>-0.00473349911973889-0.00189918659618074i</v>
      </c>
      <c r="AF2026" t="str">
        <f t="shared" si="1045"/>
        <v>-6.18263676818248-0.75123130656524i</v>
      </c>
      <c r="AG2026" t="str">
        <f t="shared" si="1046"/>
        <v>1.00828382020263-0.025411486928998i</v>
      </c>
      <c r="AH2026" t="str">
        <f t="shared" si="1047"/>
        <v>0.0272103952502844+0.0158580251813972i</v>
      </c>
      <c r="AI2026">
        <f t="shared" si="1048"/>
        <v>-30.035397403534422</v>
      </c>
      <c r="AJ2026">
        <f t="shared" si="1049"/>
        <v>30.233328682733212</v>
      </c>
      <c r="AK2026"/>
      <c r="AL2026"/>
      <c r="AM2026"/>
      <c r="AN2026"/>
    </row>
    <row r="2027" spans="1:40" x14ac:dyDescent="0.35">
      <c r="A2027"/>
      <c r="B2027">
        <f t="shared" si="1015"/>
        <v>189300</v>
      </c>
      <c r="C2027" s="237" t="str">
        <f t="shared" si="1018"/>
        <v>-8.99953780748495E-07+0.00545909766714789i</v>
      </c>
      <c r="D2027" s="208" t="str">
        <f t="shared" si="1019"/>
        <v>-2.51366810183144+0.0418530821148005i</v>
      </c>
      <c r="E2027" t="str">
        <f t="shared" si="1020"/>
        <v>20500</v>
      </c>
      <c r="F2027" t="str">
        <f t="shared" si="1021"/>
        <v>0.327868852459016</v>
      </c>
      <c r="G2027" t="str">
        <f t="shared" si="1016"/>
        <v>0.327868852459016</v>
      </c>
      <c r="H2027" t="str">
        <f t="shared" si="1022"/>
        <v>3.66915427010052+0.792730889887483i</v>
      </c>
      <c r="I2027" t="str">
        <f t="shared" si="1023"/>
        <v>743.379361655685i</v>
      </c>
      <c r="J2027" t="str">
        <f t="shared" si="1017"/>
        <v>-747.016788054286+162.627616190691i</v>
      </c>
      <c r="K2027" t="str">
        <f t="shared" si="1024"/>
        <v>0.206839646189663-0.950101168289349i</v>
      </c>
      <c r="L2027" t="str">
        <f t="shared" si="1025"/>
        <v>0.0424289649431608-0.16543789267358i</v>
      </c>
      <c r="M2027" t="str">
        <f t="shared" si="1026"/>
        <v>0.249268611132824-1.11553906096293i</v>
      </c>
      <c r="N2027" t="str">
        <f t="shared" si="1027"/>
        <v>-2.36119473631229i</v>
      </c>
      <c r="O2027" t="str">
        <f t="shared" si="1028"/>
        <v>-0.71063363470548-0.703562248294547i</v>
      </c>
      <c r="P2027" t="str">
        <f t="shared" si="1029"/>
        <v>1.71063363470548+0.703562248294547i</v>
      </c>
      <c r="Q2027" t="str">
        <f t="shared" si="1030"/>
        <v>-1.71063363470548+1.65763248801774i</v>
      </c>
      <c r="R2027" t="str">
        <f t="shared" si="1031"/>
        <v>-0.310189600175189-0.711866399844191i</v>
      </c>
      <c r="S2027" t="str">
        <f t="shared" si="1032"/>
        <v>0.255697911778166i</v>
      </c>
      <c r="T2027" t="str">
        <f t="shared" si="1033"/>
        <v>0.182022751905201-0.0793148330201i</v>
      </c>
      <c r="U2027" t="str">
        <f t="shared" si="1034"/>
        <v>0.0000499999999999999-0.000750674208983732i</v>
      </c>
      <c r="V2027" t="str">
        <f t="shared" si="1035"/>
        <v>0.00002-0.00840755114061779i</v>
      </c>
      <c r="W2027" t="str">
        <f t="shared" si="1036"/>
        <v>0.0000422719473698843-0.000689357446152394i</v>
      </c>
      <c r="X2027" t="str">
        <f t="shared" si="1037"/>
        <v>0.0000458549636237308-0.000688897359080247i</v>
      </c>
      <c r="Y2027" t="str">
        <f t="shared" si="1038"/>
        <v>0.009+0.951525582919276i</v>
      </c>
      <c r="Z2027" t="str">
        <f t="shared" si="1039"/>
        <v>-0.00868791226879819-0.000661364004307966i</v>
      </c>
      <c r="AA2027" t="str">
        <f t="shared" si="1040"/>
        <v>0.120054847903905-12.6193216810823i</v>
      </c>
      <c r="AB2027" t="str">
        <f t="shared" si="1041"/>
        <v>0.608393450522609-0.265102161315826i</v>
      </c>
      <c r="AC2027" t="str">
        <f t="shared" si="1042"/>
        <v>0.855921574340577-0.744768306051494i</v>
      </c>
      <c r="AD2027" t="str">
        <f t="shared" si="1043"/>
        <v>0.557901848139158+0.175723404543983i</v>
      </c>
      <c r="AE2027" t="str">
        <f t="shared" si="1044"/>
        <v>-0.00473078517675355-0.00189564572254879i</v>
      </c>
      <c r="AF2027" t="str">
        <f t="shared" si="1045"/>
        <v>-6.18282237193196-0.750877807772682i</v>
      </c>
      <c r="AG2027" t="str">
        <f t="shared" si="1046"/>
        <v>1.0082698501451-0.0254096721183483i</v>
      </c>
      <c r="AH2027" t="str">
        <f t="shared" si="1047"/>
        <v>0.0271989668651402+0.0158328638041688i</v>
      </c>
      <c r="AI2027">
        <f t="shared" si="1048"/>
        <v>-30.041615791141766</v>
      </c>
      <c r="AJ2027">
        <f t="shared" si="1049"/>
        <v>30.204227994611031</v>
      </c>
      <c r="AK2027"/>
      <c r="AL2027"/>
      <c r="AM2027"/>
      <c r="AN2027"/>
    </row>
    <row r="2028" spans="1:40" x14ac:dyDescent="0.35">
      <c r="A2028"/>
      <c r="B2028">
        <f t="shared" si="1015"/>
        <v>189400</v>
      </c>
      <c r="C2028" s="237" t="str">
        <f t="shared" si="1018"/>
        <v>-8.99003710868743E-07+0.00545621535597015i</v>
      </c>
      <c r="D2028" s="208" t="str">
        <f t="shared" si="1019"/>
        <v>-2.51366809454757+0.0418309843957712i</v>
      </c>
      <c r="E2028" t="str">
        <f t="shared" si="1020"/>
        <v>20500</v>
      </c>
      <c r="F2028" t="str">
        <f t="shared" si="1021"/>
        <v>0.327868852459016</v>
      </c>
      <c r="G2028" t="str">
        <f t="shared" si="1016"/>
        <v>0.327868852459016</v>
      </c>
      <c r="H2028" t="str">
        <f t="shared" si="1022"/>
        <v>3.66933960747892+0.792355602779508i</v>
      </c>
      <c r="I2028" t="str">
        <f t="shared" si="1023"/>
        <v>743.772060737384i</v>
      </c>
      <c r="J2028" t="str">
        <f t="shared" si="1017"/>
        <v>-747.807294512272+162.713526183396i</v>
      </c>
      <c r="K2028" t="str">
        <f t="shared" si="1024"/>
        <v>0.206630601267965-0.949643674512223i</v>
      </c>
      <c r="L2028" t="str">
        <f t="shared" si="1025"/>
        <v>0.0423869347943064-0.165361317815954i</v>
      </c>
      <c r="M2028" t="str">
        <f t="shared" si="1026"/>
        <v>0.249017536062271-1.11500499232818i</v>
      </c>
      <c r="N2028" t="str">
        <f t="shared" si="1027"/>
        <v>-2.3624420658085i</v>
      </c>
      <c r="O2028" t="str">
        <f t="shared" si="1028"/>
        <v>-0.711510655609836-0.702675306918964i</v>
      </c>
      <c r="P2028" t="str">
        <f t="shared" si="1029"/>
        <v>1.71151065560984+0.702675306918964i</v>
      </c>
      <c r="Q2028" t="str">
        <f t="shared" si="1030"/>
        <v>-1.71151065560984+1.65976675888954i</v>
      </c>
      <c r="R2028" t="str">
        <f t="shared" si="1031"/>
        <v>-0.310162266465957-0.711343702518284i</v>
      </c>
      <c r="S2028" t="str">
        <f t="shared" si="1032"/>
        <v>0.25583298727303i</v>
      </c>
      <c r="T2028" t="str">
        <f t="shared" si="1033"/>
        <v>0.18198518439311-0.0793497391693593i</v>
      </c>
      <c r="U2028" t="str">
        <f t="shared" si="1034"/>
        <v>0.0000500000000000001-0.000750277865684377i</v>
      </c>
      <c r="V2028" t="str">
        <f t="shared" si="1035"/>
        <v>0.00002-0.00840311209566504i</v>
      </c>
      <c r="W2028" t="str">
        <f t="shared" si="1036"/>
        <v>0.0000422719456421119-0.000688993702996059i</v>
      </c>
      <c r="X2028" t="str">
        <f t="shared" si="1037"/>
        <v>0.0000458511675249182-0.000688533878508296i</v>
      </c>
      <c r="Y2028" t="str">
        <f t="shared" si="1038"/>
        <v>0.009+0.952028237743851i</v>
      </c>
      <c r="Z2028" t="str">
        <f t="shared" si="1039"/>
        <v>-0.00867873830349259-0.000660879160997681i</v>
      </c>
      <c r="AA2028" t="str">
        <f t="shared" si="1040"/>
        <v>0.119927885269085-12.6126504564529i</v>
      </c>
      <c r="AB2028" t="str">
        <f t="shared" si="1041"/>
        <v>0.608267884745422-0.265218831745045i</v>
      </c>
      <c r="AC2028" t="str">
        <f t="shared" si="1042"/>
        <v>0.855749048469942-0.744265868162513i</v>
      </c>
      <c r="AD2028" t="str">
        <f t="shared" si="1043"/>
        <v>0.558153252073094+0.175513584555439i</v>
      </c>
      <c r="AE2028" t="str">
        <f t="shared" si="1044"/>
        <v>-0.00472807273748101-0.00189210832200276i</v>
      </c>
      <c r="AF2028" t="str">
        <f t="shared" si="1045"/>
        <v>-6.18300770202649-0.750524618383737i</v>
      </c>
      <c r="AG2028" t="str">
        <f t="shared" si="1046"/>
        <v>1.00825587926615-0.0254078492853251i</v>
      </c>
      <c r="AH2028" t="str">
        <f t="shared" si="1047"/>
        <v>0.0271875389284499+0.0158077255330596i</v>
      </c>
      <c r="AI2028">
        <f t="shared" si="1048"/>
        <v>-30.047833073544062</v>
      </c>
      <c r="AJ2028">
        <f t="shared" si="1049"/>
        <v>30.175121582880639</v>
      </c>
      <c r="AK2028"/>
      <c r="AL2028"/>
      <c r="AM2028"/>
      <c r="AN2028"/>
    </row>
    <row r="2029" spans="1:40" x14ac:dyDescent="0.35">
      <c r="A2029"/>
      <c r="B2029">
        <f t="shared" si="1015"/>
        <v>189500</v>
      </c>
      <c r="C2029" s="237" t="str">
        <f t="shared" si="1018"/>
        <v>-8.98055144660463E-07+0.00545333608680923i</v>
      </c>
      <c r="D2029" s="208" t="str">
        <f t="shared" si="1019"/>
        <v>-2.51366808727524+0.0418089099988708i</v>
      </c>
      <c r="E2029" t="str">
        <f t="shared" si="1020"/>
        <v>20500</v>
      </c>
      <c r="F2029" t="str">
        <f t="shared" si="1021"/>
        <v>0.327868852459016</v>
      </c>
      <c r="G2029" t="str">
        <f t="shared" si="1016"/>
        <v>0.327868852459016</v>
      </c>
      <c r="H2029" t="str">
        <f t="shared" si="1022"/>
        <v>3.66952467171828+0.791980648030504i</v>
      </c>
      <c r="I2029" t="str">
        <f t="shared" si="1023"/>
        <v>744.164759819082i</v>
      </c>
      <c r="J2029" t="str">
        <f t="shared" si="1017"/>
        <v>-748.598218454523+162.799436176101i</v>
      </c>
      <c r="K2029" t="str">
        <f t="shared" si="1024"/>
        <v>0.206421868399178-0.949186597713557i</v>
      </c>
      <c r="L2029" t="str">
        <f t="shared" si="1025"/>
        <v>0.0423449657020087-0.165284808133799i</v>
      </c>
      <c r="M2029" t="str">
        <f t="shared" si="1026"/>
        <v>0.248766834101187-1.11447140584736i</v>
      </c>
      <c r="N2029" t="str">
        <f t="shared" si="1027"/>
        <v>-2.3636893953047i</v>
      </c>
      <c r="O2029" t="str">
        <f t="shared" si="1028"/>
        <v>-0.712386569524085-0.701787272299595i</v>
      </c>
      <c r="P2029" t="str">
        <f t="shared" si="1029"/>
        <v>1.71238656952408+0.701787272299595i</v>
      </c>
      <c r="Q2029" t="str">
        <f t="shared" si="1030"/>
        <v>-1.71238656952408+1.6619021230051i</v>
      </c>
      <c r="R2029" t="str">
        <f t="shared" si="1031"/>
        <v>-0.310134911717995-0.710821471135472i</v>
      </c>
      <c r="S2029" t="str">
        <f t="shared" si="1032"/>
        <v>0.255968062767895i</v>
      </c>
      <c r="T2029" t="str">
        <f t="shared" si="1033"/>
        <v>0.181947594940372-0.0793846325491473i</v>
      </c>
      <c r="U2029" t="str">
        <f t="shared" si="1034"/>
        <v>0.0000499999999999999-0.000749881940689289i</v>
      </c>
      <c r="V2029" t="str">
        <f t="shared" si="1035"/>
        <v>0.00002-0.00839867773572008i</v>
      </c>
      <c r="W2029" t="str">
        <f t="shared" si="1036"/>
        <v>0.0000422719439134271-0.000688630343856735i</v>
      </c>
      <c r="X2029" t="str">
        <f t="shared" si="1037"/>
        <v>0.0000458473774303132-0.000688170781644848i</v>
      </c>
      <c r="Y2029" t="str">
        <f t="shared" si="1038"/>
        <v>0.009+0.952530892568425i</v>
      </c>
      <c r="Z2029" t="str">
        <f t="shared" si="1039"/>
        <v>-0.00866957886852133-0.000660395044314691i</v>
      </c>
      <c r="AA2029" t="str">
        <f t="shared" si="1040"/>
        <v>0.11980112404651-12.6059862860454i</v>
      </c>
      <c r="AB2029" t="str">
        <f t="shared" si="1041"/>
        <v>0.608142245633745-0.26533545949354i</v>
      </c>
      <c r="AC2029" t="str">
        <f t="shared" si="1042"/>
        <v>0.855576838566572-0.743763805679602i</v>
      </c>
      <c r="AD2029" t="str">
        <f t="shared" si="1043"/>
        <v>0.558404437445121+0.175303424833596i</v>
      </c>
      <c r="AE2029" t="str">
        <f t="shared" si="1044"/>
        <v>-0.00472536179795128-0.00188857439072886i</v>
      </c>
      <c r="AF2029" t="str">
        <f t="shared" si="1045"/>
        <v>-6.18319275899352-0.750171738031633i</v>
      </c>
      <c r="AG2029" t="str">
        <f t="shared" si="1046"/>
        <v>1.00824190757603-0.0254060184220241i</v>
      </c>
      <c r="AH2029" t="str">
        <f t="shared" si="1047"/>
        <v>0.0271761114318209+0.0157826103422988i</v>
      </c>
      <c r="AI2029">
        <f t="shared" si="1048"/>
        <v>-30.054049254258501</v>
      </c>
      <c r="AJ2029">
        <f t="shared" si="1049"/>
        <v>30.146009450692915</v>
      </c>
      <c r="AK2029"/>
      <c r="AL2029"/>
      <c r="AM2029"/>
      <c r="AN2029"/>
    </row>
    <row r="2030" spans="1:40" x14ac:dyDescent="0.35">
      <c r="A2030"/>
      <c r="B2030">
        <f t="shared" si="1015"/>
        <v>189600</v>
      </c>
      <c r="C2030" s="237" t="str">
        <f t="shared" si="1018"/>
        <v>-8.97108078952186E-07+0.00545045985485183i</v>
      </c>
      <c r="D2030" s="208" t="str">
        <f t="shared" si="1019"/>
        <v>-2.5136680800144+0.0417868588871974i</v>
      </c>
      <c r="E2030" t="str">
        <f t="shared" si="1020"/>
        <v>20500</v>
      </c>
      <c r="F2030" t="str">
        <f t="shared" si="1021"/>
        <v>0.327868852459016</v>
      </c>
      <c r="G2030" t="str">
        <f t="shared" si="1016"/>
        <v>0.327868852459016</v>
      </c>
      <c r="H2030" t="str">
        <f t="shared" si="1022"/>
        <v>3.66970946334474+0.791606025237271i</v>
      </c>
      <c r="I2030" t="str">
        <f t="shared" si="1023"/>
        <v>744.557458900781i</v>
      </c>
      <c r="J2030" t="str">
        <f t="shared" si="1017"/>
        <v>-749.389559881041+162.885346168806i</v>
      </c>
      <c r="K2030" t="str">
        <f t="shared" si="1024"/>
        <v>0.206213446972138-0.948729937362514i</v>
      </c>
      <c r="L2030" t="str">
        <f t="shared" si="1025"/>
        <v>0.0423030575508225-0.165208363553551i</v>
      </c>
      <c r="M2030" t="str">
        <f t="shared" si="1026"/>
        <v>0.248516504522961-1.11393830091607i</v>
      </c>
      <c r="N2030" t="str">
        <f t="shared" si="1027"/>
        <v>-2.3649367248009i</v>
      </c>
      <c r="O2030" t="str">
        <f t="shared" si="1028"/>
        <v>-0.71326137508546-0.700898145818063i</v>
      </c>
      <c r="P2030" t="str">
        <f t="shared" si="1029"/>
        <v>1.71326137508546+0.700898145818063i</v>
      </c>
      <c r="Q2030" t="str">
        <f t="shared" si="1030"/>
        <v>-1.71326137508546+1.66403857898284i</v>
      </c>
      <c r="R2030" t="str">
        <f t="shared" si="1031"/>
        <v>-0.310107535919087-0.710299704947255i</v>
      </c>
      <c r="S2030" t="str">
        <f t="shared" si="1032"/>
        <v>0.256103138262757i</v>
      </c>
      <c r="T2030" t="str">
        <f t="shared" si="1033"/>
        <v>0.181909983544102-0.0794195131478088i</v>
      </c>
      <c r="U2030" t="str">
        <f t="shared" si="1034"/>
        <v>0.00005-0.000749486433336608i</v>
      </c>
      <c r="V2030" t="str">
        <f t="shared" si="1035"/>
        <v>0.00002-0.00839424805337i</v>
      </c>
      <c r="W2030" t="str">
        <f t="shared" si="1036"/>
        <v>0.0000422719421838301-0.000688267368126811i</v>
      </c>
      <c r="X2030" t="str">
        <f t="shared" si="1037"/>
        <v>0.0000458435933272503-0.000687808067882841i</v>
      </c>
      <c r="Y2030" t="str">
        <f t="shared" si="1038"/>
        <v>0.009+0.953033547393i</v>
      </c>
      <c r="Z2030" t="str">
        <f t="shared" si="1039"/>
        <v>-0.00866043393320953-0.000659911652655184i</v>
      </c>
      <c r="AA2030" t="str">
        <f t="shared" si="1040"/>
        <v>0.119674563810133-12.5993291586696i</v>
      </c>
      <c r="AB2030" t="str">
        <f t="shared" si="1041"/>
        <v>0.608016533177932-0.265452044522356i</v>
      </c>
      <c r="AC2030" t="str">
        <f t="shared" si="1042"/>
        <v>0.855404944067618-0.743262118120274i</v>
      </c>
      <c r="AD2030" t="str">
        <f t="shared" si="1043"/>
        <v>0.558655403805968+0.175092925576971i</v>
      </c>
      <c r="AE2030" t="str">
        <f t="shared" si="1044"/>
        <v>-0.00472265235420636-0.00188504392492208i</v>
      </c>
      <c r="AF2030" t="str">
        <f t="shared" si="1045"/>
        <v>-6.18337754335914-0.749819166350074i</v>
      </c>
      <c r="AG2030" t="str">
        <f t="shared" si="1046"/>
        <v>1.00822793508498-0.0254041795205609i</v>
      </c>
      <c r="AH2030" t="str">
        <f t="shared" si="1047"/>
        <v>0.0271646843668904+0.015757518206176i</v>
      </c>
      <c r="AI2030">
        <f t="shared" si="1048"/>
        <v>-30.060264336799392</v>
      </c>
      <c r="AJ2030">
        <f t="shared" si="1049"/>
        <v>30.116891601188666</v>
      </c>
      <c r="AK2030"/>
      <c r="AL2030"/>
      <c r="AM2030"/>
      <c r="AN2030"/>
    </row>
    <row r="2031" spans="1:40" x14ac:dyDescent="0.35">
      <c r="A2031"/>
      <c r="B2031">
        <f t="shared" si="1015"/>
        <v>189700</v>
      </c>
      <c r="C2031" s="237" t="str">
        <f t="shared" si="1018"/>
        <v>-8.96162510580791E-07+0.00544758665529472i</v>
      </c>
      <c r="D2031" s="208" t="str">
        <f t="shared" si="1019"/>
        <v>-2.51366807276504+0.0417648310239262i</v>
      </c>
      <c r="E2031" t="str">
        <f t="shared" si="1020"/>
        <v>20500</v>
      </c>
      <c r="F2031" t="str">
        <f t="shared" si="1021"/>
        <v>0.327868852459016</v>
      </c>
      <c r="G2031" t="str">
        <f t="shared" si="1016"/>
        <v>0.327868852459016</v>
      </c>
      <c r="H2031" t="str">
        <f t="shared" si="1022"/>
        <v>3.66989398288327+0.791231733997185i</v>
      </c>
      <c r="I2031" t="str">
        <f t="shared" si="1023"/>
        <v>744.95015798248i</v>
      </c>
      <c r="J2031" t="str">
        <f t="shared" si="1017"/>
        <v>-750.181318791825+162.971256161511i</v>
      </c>
      <c r="K2031" t="str">
        <f t="shared" si="1024"/>
        <v>0.206005336377151-0.948273692929066i</v>
      </c>
      <c r="L2031" t="str">
        <f t="shared" si="1025"/>
        <v>0.0422612102255683-0.165131984001733i</v>
      </c>
      <c r="M2031" t="str">
        <f t="shared" si="1026"/>
        <v>0.248266546602719-1.1134056769308i</v>
      </c>
      <c r="N2031" t="str">
        <f t="shared" si="1027"/>
        <v>-2.3661840542971i</v>
      </c>
      <c r="O2031" t="str">
        <f t="shared" si="1028"/>
        <v>-0.714135070932911-0.700007928857699i</v>
      </c>
      <c r="P2031" t="str">
        <f t="shared" si="1029"/>
        <v>1.71413507093291+0.700007928857699i</v>
      </c>
      <c r="Q2031" t="str">
        <f t="shared" si="1030"/>
        <v>-1.71413507093291+1.6661761254394i</v>
      </c>
      <c r="R2031" t="str">
        <f t="shared" si="1031"/>
        <v>-0.310080139057004-0.709778403206725i</v>
      </c>
      <c r="S2031" t="str">
        <f t="shared" si="1032"/>
        <v>0.256238213757622i</v>
      </c>
      <c r="T2031" t="str">
        <f t="shared" si="1033"/>
        <v>0.181872350201428-0.0794543809536817i</v>
      </c>
      <c r="U2031" t="str">
        <f t="shared" si="1034"/>
        <v>0.0000500000000000001-0.000749091342965847i</v>
      </c>
      <c r="V2031" t="str">
        <f t="shared" si="1035"/>
        <v>0.00002-0.00838982304121745i</v>
      </c>
      <c r="W2031" t="str">
        <f t="shared" si="1036"/>
        <v>0.0000422719404533209-0.000687904775199941i</v>
      </c>
      <c r="X2031" t="str">
        <f t="shared" si="1037"/>
        <v>0.0000458398152030988-0.000687445736616491i</v>
      </c>
      <c r="Y2031" t="str">
        <f t="shared" si="1038"/>
        <v>0.009+0.953536202217574i</v>
      </c>
      <c r="Z2031" t="str">
        <f t="shared" si="1039"/>
        <v>-0.00865130346696325-0.000659428984419947i</v>
      </c>
      <c r="AA2031" t="str">
        <f t="shared" si="1040"/>
        <v>0.119548204135037-12.5926790631594i</v>
      </c>
      <c r="AB2031" t="str">
        <f t="shared" si="1041"/>
        <v>0.607890747368387-0.265568586792512i</v>
      </c>
      <c r="AC2031" t="str">
        <f t="shared" si="1042"/>
        <v>0.855233364411623-0.74276080500281i</v>
      </c>
      <c r="AD2031" t="str">
        <f t="shared" si="1043"/>
        <v>0.558906150706483+0.174882086984707i</v>
      </c>
      <c r="AE2031" t="str">
        <f t="shared" si="1044"/>
        <v>-0.00471994440230052-0.001881516920787i</v>
      </c>
      <c r="AF2031" t="str">
        <f t="shared" si="1045"/>
        <v>-6.18356205564831-0.749466902973259i</v>
      </c>
      <c r="AG2031" t="str">
        <f t="shared" si="1046"/>
        <v>1.00821396180325-0.025402332573074i</v>
      </c>
      <c r="AH2031" t="str">
        <f t="shared" si="1047"/>
        <v>0.0271532577253285+0.0157324490990469i</v>
      </c>
      <c r="AI2031">
        <f t="shared" si="1048"/>
        <v>-30.066478324676606</v>
      </c>
      <c r="AJ2031">
        <f t="shared" si="1049"/>
        <v>30.087768037504929</v>
      </c>
      <c r="AK2031"/>
      <c r="AL2031"/>
      <c r="AM2031"/>
      <c r="AN2031"/>
    </row>
    <row r="2032" spans="1:40" x14ac:dyDescent="0.35">
      <c r="A2032"/>
      <c r="B2032">
        <f t="shared" si="1015"/>
        <v>189800</v>
      </c>
      <c r="C2032" s="237" t="str">
        <f t="shared" si="1018"/>
        <v>-8.95218436391526E-07+0.00544471648334495i</v>
      </c>
      <c r="D2032" s="208" t="str">
        <f t="shared" si="1019"/>
        <v>-2.51366806552713+0.0417428263723113i</v>
      </c>
      <c r="E2032" t="str">
        <f t="shared" si="1020"/>
        <v>20500</v>
      </c>
      <c r="F2032" t="str">
        <f t="shared" si="1021"/>
        <v>0.327868852459016</v>
      </c>
      <c r="G2032" t="str">
        <f t="shared" si="1016"/>
        <v>0.327868852459016</v>
      </c>
      <c r="H2032" t="str">
        <f t="shared" si="1022"/>
        <v>3.67007823085758+0.790857773908175i</v>
      </c>
      <c r="I2032" t="str">
        <f t="shared" si="1023"/>
        <v>745.342857064178i</v>
      </c>
      <c r="J2032" t="str">
        <f t="shared" si="1017"/>
        <v>-750.973495186875+163.057166154217i</v>
      </c>
      <c r="K2032" t="str">
        <f t="shared" si="1024"/>
        <v>0.205797536005993-0.947817863883994i</v>
      </c>
      <c r="L2032" t="str">
        <f t="shared" si="1025"/>
        <v>0.042219423611331-0.165055669404953i</v>
      </c>
      <c r="M2032" t="str">
        <f t="shared" si="1026"/>
        <v>0.248016959617324-1.11287353328895i</v>
      </c>
      <c r="N2032" t="str">
        <f t="shared" si="1027"/>
        <v>-2.36743138379331i</v>
      </c>
      <c r="O2032" t="str">
        <f t="shared" si="1028"/>
        <v>-0.715007655707123-0.699116622803523i</v>
      </c>
      <c r="P2032" t="str">
        <f t="shared" si="1029"/>
        <v>1.71500765570712+0.699116622803523i</v>
      </c>
      <c r="Q2032" t="str">
        <f t="shared" si="1030"/>
        <v>-1.71500765570712+1.66831476098979i</v>
      </c>
      <c r="R2032" t="str">
        <f t="shared" si="1031"/>
        <v>-0.310052721119501-0.709257565168539i</v>
      </c>
      <c r="S2032" t="str">
        <f t="shared" si="1032"/>
        <v>0.256373289252486i</v>
      </c>
      <c r="T2032" t="str">
        <f t="shared" si="1033"/>
        <v>0.181834694909468-0.0794892359550902i</v>
      </c>
      <c r="U2032" t="str">
        <f t="shared" si="1034"/>
        <v>0.0000499999999999999-0.000748696668917917i</v>
      </c>
      <c r="V2032" t="str">
        <f t="shared" si="1035"/>
        <v>0.00002-0.00838540269188065i</v>
      </c>
      <c r="W2032" t="str">
        <f t="shared" si="1036"/>
        <v>0.0000422719387218992-0.000687542564471059i</v>
      </c>
      <c r="X2032" t="str">
        <f t="shared" si="1037"/>
        <v>0.0000458360430452589-0.000687083787241274i</v>
      </c>
      <c r="Y2032" t="str">
        <f t="shared" si="1038"/>
        <v>0.009+0.954038857042148i</v>
      </c>
      <c r="Z2032" t="str">
        <f t="shared" si="1039"/>
        <v>-0.00864218743926898-0.000658947038014297i</v>
      </c>
      <c r="AA2032" t="str">
        <f t="shared" si="1040"/>
        <v>0.119422044597425-12.5860359883721i</v>
      </c>
      <c r="AB2032" t="str">
        <f t="shared" si="1041"/>
        <v>0.607764888195475-0.265685086264984i</v>
      </c>
      <c r="AC2032" t="str">
        <f t="shared" si="1042"/>
        <v>0.855062099038512-0.74225986584617i</v>
      </c>
      <c r="AD2032" t="str">
        <f t="shared" si="1043"/>
        <v>0.559156677697605+0.174670909256502i</v>
      </c>
      <c r="AE2032" t="str">
        <f t="shared" si="1044"/>
        <v>-0.00471723793829976-0.00187799337453698i</v>
      </c>
      <c r="AF2032" t="str">
        <f t="shared" si="1045"/>
        <v>-6.18374629638471-0.749114947535864i</v>
      </c>
      <c r="AG2032" t="str">
        <f t="shared" si="1046"/>
        <v>1.00819998774108-0.0254004775717224i</v>
      </c>
      <c r="AH2032" t="str">
        <f t="shared" si="1047"/>
        <v>0.0271418314988339+0.0157074029953274i</v>
      </c>
      <c r="AI2032">
        <f t="shared" si="1048"/>
        <v>-30.072691221397388</v>
      </c>
      <c r="AJ2032">
        <f t="shared" si="1049"/>
        <v>30.058638762769878</v>
      </c>
      <c r="AK2032"/>
      <c r="AL2032"/>
      <c r="AM2032"/>
      <c r="AN2032"/>
    </row>
    <row r="2033" spans="1:40" x14ac:dyDescent="0.35">
      <c r="A2033"/>
      <c r="B2033">
        <f t="shared" si="1015"/>
        <v>189900</v>
      </c>
      <c r="C2033" s="237" t="str">
        <f t="shared" si="1018"/>
        <v>-8.94275853237906E-07+0.00544184933421953i</v>
      </c>
      <c r="D2033" s="208" t="str">
        <f t="shared" si="1019"/>
        <v>-2.51366805830066+0.0417208448956831i</v>
      </c>
      <c r="E2033" t="str">
        <f t="shared" si="1020"/>
        <v>20500</v>
      </c>
      <c r="F2033" t="str">
        <f t="shared" si="1021"/>
        <v>0.327868852459016</v>
      </c>
      <c r="G2033" t="str">
        <f t="shared" si="1016"/>
        <v>0.327868852459016</v>
      </c>
      <c r="H2033" t="str">
        <f t="shared" si="1022"/>
        <v>3.67026220779016+0.790484144568732i</v>
      </c>
      <c r="I2033" t="str">
        <f t="shared" si="1023"/>
        <v>745.735556145877i</v>
      </c>
      <c r="J2033" t="str">
        <f t="shared" si="1017"/>
        <v>-751.766089066192+163.143076146921i</v>
      </c>
      <c r="K2033" t="str">
        <f t="shared" si="1024"/>
        <v>0.205590045251895-0.947362449698885i</v>
      </c>
      <c r="L2033" t="str">
        <f t="shared" si="1025"/>
        <v>0.0421776975934606-0.164979419689908i</v>
      </c>
      <c r="M2033" t="str">
        <f t="shared" si="1026"/>
        <v>0.247767742845356-1.11234186938879i</v>
      </c>
      <c r="N2033" t="str">
        <f t="shared" si="1027"/>
        <v>-2.36867871328951i</v>
      </c>
      <c r="O2033" t="str">
        <f t="shared" si="1028"/>
        <v>-0.715879128050488-0.69822422904227i</v>
      </c>
      <c r="P2033" t="str">
        <f t="shared" si="1029"/>
        <v>1.71587912805049+0.69822422904227i</v>
      </c>
      <c r="Q2033" t="str">
        <f t="shared" si="1030"/>
        <v>-1.71587912805049+1.67045448424724i</v>
      </c>
      <c r="R2033" t="str">
        <f t="shared" si="1031"/>
        <v>-0.310025282094333-0.70873719008894i</v>
      </c>
      <c r="S2033" t="str">
        <f t="shared" si="1032"/>
        <v>0.256508364747351i</v>
      </c>
      <c r="T2033" t="str">
        <f t="shared" si="1033"/>
        <v>0.181797017665346-0.0795240781403536i</v>
      </c>
      <c r="U2033" t="str">
        <f t="shared" si="1034"/>
        <v>0.0000500000000000001-0.000748302410535129i</v>
      </c>
      <c r="V2033" t="str">
        <f t="shared" si="1035"/>
        <v>0.00002-0.00838098699799346i</v>
      </c>
      <c r="W2033" t="str">
        <f t="shared" si="1036"/>
        <v>0.0000422719369895656-0.000687180735336385i</v>
      </c>
      <c r="X2033" t="str">
        <f t="shared" si="1037"/>
        <v>0.0000458322768411665-0.000686722219153964i</v>
      </c>
      <c r="Y2033" t="str">
        <f t="shared" si="1038"/>
        <v>0.009+0.954541511866723i</v>
      </c>
      <c r="Z2033" t="str">
        <f t="shared" si="1039"/>
        <v>-0.00863308581969392-0.000658465811848142i</v>
      </c>
      <c r="AA2033" t="str">
        <f t="shared" si="1040"/>
        <v>0.11929608477462-12.5793999231887i</v>
      </c>
      <c r="AB2033" t="str">
        <f t="shared" si="1041"/>
        <v>0.607638955649583-0.26580154290073i</v>
      </c>
      <c r="AC2033" t="str">
        <f t="shared" si="1042"/>
        <v>0.854891147389584-0.741759300170036i</v>
      </c>
      <c r="AD2033" t="str">
        <f t="shared" si="1043"/>
        <v>0.559406984330406+0.174459392592652i</v>
      </c>
      <c r="AE2033" t="str">
        <f t="shared" si="1044"/>
        <v>-0.0047145329582825-0.00187447328239467i</v>
      </c>
      <c r="AF2033" t="str">
        <f t="shared" si="1045"/>
        <v>-6.18393026609082-0.748763299673049i</v>
      </c>
      <c r="AG2033" t="str">
        <f t="shared" si="1046"/>
        <v>1.00818601290876-0.0253986145086878i</v>
      </c>
      <c r="AH2033" t="str">
        <f t="shared" si="1047"/>
        <v>0.0271304056791375+0.0156823798694968i</v>
      </c>
      <c r="AI2033">
        <f t="shared" si="1048"/>
        <v>-30.078903030465018</v>
      </c>
      <c r="AJ2033">
        <f t="shared" si="1049"/>
        <v>30.02950378010474</v>
      </c>
      <c r="AK2033"/>
      <c r="AL2033"/>
      <c r="AM2033"/>
      <c r="AN2033"/>
    </row>
    <row r="2034" spans="1:40" x14ac:dyDescent="0.35">
      <c r="A2034"/>
      <c r="B2034">
        <f t="shared" ref="B2034:B2097" si="1050">B2033+100</f>
        <v>190000</v>
      </c>
      <c r="C2034" s="237" t="str">
        <f t="shared" si="1018"/>
        <v>-8.93334757981731E-07+0.00543898520314558i</v>
      </c>
      <c r="D2034" s="208" t="str">
        <f t="shared" si="1019"/>
        <v>-2.5136680510856+0.0416988865574495i</v>
      </c>
      <c r="E2034" t="str">
        <f t="shared" si="1020"/>
        <v>20500</v>
      </c>
      <c r="F2034" t="str">
        <f t="shared" si="1021"/>
        <v>0.327868852459016</v>
      </c>
      <c r="G2034" t="str">
        <f t="shared" si="1016"/>
        <v>0.327868852459016</v>
      </c>
      <c r="H2034" t="str">
        <f t="shared" si="1022"/>
        <v>3.67044591420224+0.790110845577901i</v>
      </c>
      <c r="I2034" t="str">
        <f t="shared" si="1023"/>
        <v>746.128255227576i</v>
      </c>
      <c r="J2034" t="str">
        <f t="shared" si="1017"/>
        <v>-752.559100429774+163.228986139626i</v>
      </c>
      <c r="K2034" t="str">
        <f t="shared" si="1024"/>
        <v>0.205382863509557-0.946907449846134i</v>
      </c>
      <c r="L2034" t="str">
        <f t="shared" si="1025"/>
        <v>0.0421360320575699-0.164903234783381i</v>
      </c>
      <c r="M2034" t="str">
        <f t="shared" si="1026"/>
        <v>0.247518895567127-1.11181068462952i</v>
      </c>
      <c r="N2034" t="str">
        <f t="shared" si="1027"/>
        <v>-2.36992604278571i</v>
      </c>
      <c r="O2034" t="str">
        <f t="shared" si="1028"/>
        <v>-0.716749486607149-0.697330748962347i</v>
      </c>
      <c r="P2034" t="str">
        <f t="shared" si="1029"/>
        <v>1.71674948660715+0.697330748962347i</v>
      </c>
      <c r="Q2034" t="str">
        <f t="shared" si="1030"/>
        <v>-1.71674948660715+1.67259529382336i</v>
      </c>
      <c r="R2034" t="str">
        <f t="shared" si="1031"/>
        <v>-0.309997821969231-0.708217277225723i</v>
      </c>
      <c r="S2034" t="str">
        <f t="shared" si="1032"/>
        <v>0.256643440242215i</v>
      </c>
      <c r="T2034" t="str">
        <f t="shared" si="1033"/>
        <v>0.181759318466184-0.0795589074977771i</v>
      </c>
      <c r="U2034" t="str">
        <f t="shared" si="1034"/>
        <v>0.0000499999999999999-0.00074790856716116i</v>
      </c>
      <c r="V2034" t="str">
        <f t="shared" si="1035"/>
        <v>0.00002-0.00837657595220503i</v>
      </c>
      <c r="W2034" t="str">
        <f t="shared" si="1036"/>
        <v>0.0000422719352563194-0.000686819287193393i</v>
      </c>
      <c r="X2034" t="str">
        <f t="shared" si="1037"/>
        <v>0.0000458285165782888-0.000686361031752591i</v>
      </c>
      <c r="Y2034" t="str">
        <f t="shared" si="1038"/>
        <v>0.009+0.955044166691297i</v>
      </c>
      <c r="Z2034" t="str">
        <f t="shared" si="1039"/>
        <v>-0.0086239985778853-0.000657985304335894i</v>
      </c>
      <c r="AA2034" t="str">
        <f t="shared" si="1040"/>
        <v>0.119170324245064-12.5727708565136i</v>
      </c>
      <c r="AB2034" t="str">
        <f t="shared" si="1041"/>
        <v>0.607512949721093-0.265917956660662i</v>
      </c>
      <c r="AC2034" t="str">
        <f t="shared" si="1042"/>
        <v>0.854720508907519-0.741259107494822i</v>
      </c>
      <c r="AD2034" t="str">
        <f t="shared" si="1043"/>
        <v>0.559657070156045+0.174247537194043i</v>
      </c>
      <c r="AE2034" t="str">
        <f t="shared" si="1044"/>
        <v>-0.00471182945833877-0.0018709566405918i</v>
      </c>
      <c r="AF2034" t="str">
        <f t="shared" si="1045"/>
        <v>-6.18411396528784-0.748411959020452i</v>
      </c>
      <c r="AG2034" t="str">
        <f t="shared" si="1046"/>
        <v>1.00817203731653-0.0253967433761721i</v>
      </c>
      <c r="AH2034" t="str">
        <f t="shared" si="1047"/>
        <v>0.0271189802580001+0.0156573796960977i</v>
      </c>
      <c r="AI2034">
        <f t="shared" si="1048"/>
        <v>-30.08511375537935</v>
      </c>
      <c r="AJ2034">
        <f t="shared" si="1049"/>
        <v>30.000363092625992</v>
      </c>
      <c r="AK2034"/>
      <c r="AL2034"/>
      <c r="AM2034"/>
      <c r="AN2034"/>
    </row>
    <row r="2035" spans="1:40" x14ac:dyDescent="0.35">
      <c r="A2035"/>
      <c r="B2035">
        <f t="shared" si="1050"/>
        <v>190100</v>
      </c>
      <c r="C2035" s="237" t="str">
        <f t="shared" si="1018"/>
        <v>-8.92395147493046E-07+0.00543612408536021i</v>
      </c>
      <c r="D2035" s="208" t="str">
        <f t="shared" si="1019"/>
        <v>-2.51366804388192+0.041676951321095i</v>
      </c>
      <c r="E2035" t="str">
        <f t="shared" si="1020"/>
        <v>20500</v>
      </c>
      <c r="F2035" t="str">
        <f t="shared" si="1021"/>
        <v>0.327868852459016</v>
      </c>
      <c r="G2035" t="str">
        <f t="shared" si="1016"/>
        <v>0.327868852459016</v>
      </c>
      <c r="H2035" t="str">
        <f t="shared" si="1022"/>
        <v>3.67062935061384+0.789737876535295i</v>
      </c>
      <c r="I2035" t="str">
        <f t="shared" si="1023"/>
        <v>746.520954309275i</v>
      </c>
      <c r="J2035" t="str">
        <f t="shared" si="1017"/>
        <v>-753.352529277623+163.314896132331i</v>
      </c>
      <c r="K2035" t="str">
        <f t="shared" si="1024"/>
        <v>0.205175990175124-0.946452863798934i</v>
      </c>
      <c r="L2035" t="str">
        <f t="shared" si="1025"/>
        <v>0.0420944268895351-0.164827114612241i</v>
      </c>
      <c r="M2035" t="str">
        <f t="shared" si="1026"/>
        <v>0.247270417064659-1.11127997841118i</v>
      </c>
      <c r="N2035" t="str">
        <f t="shared" si="1027"/>
        <v>-2.37117337228192i</v>
      </c>
      <c r="O2035" t="str">
        <f t="shared" si="1028"/>
        <v>-0.717618730022983-0.69643618395385i</v>
      </c>
      <c r="P2035" t="str">
        <f t="shared" si="1029"/>
        <v>1.71761873002298+0.69643618395385i</v>
      </c>
      <c r="Q2035" t="str">
        <f t="shared" si="1030"/>
        <v>-1.71761873002298+1.67473718832807i</v>
      </c>
      <c r="R2035" t="str">
        <f t="shared" si="1031"/>
        <v>-0.309970340731917-0.707697825838247i</v>
      </c>
      <c r="S2035" t="str">
        <f t="shared" si="1032"/>
        <v>0.25677851573708i</v>
      </c>
      <c r="T2035" t="str">
        <f t="shared" si="1033"/>
        <v>0.181721597309104-0.0795937240156586i</v>
      </c>
      <c r="U2035" t="str">
        <f t="shared" si="1034"/>
        <v>0.00005-0.000747515138141088i</v>
      </c>
      <c r="V2035" t="str">
        <f t="shared" si="1035"/>
        <v>0.00002-0.00837216954718018i</v>
      </c>
      <c r="W2035" t="str">
        <f t="shared" si="1036"/>
        <v>0.0000422719335221612-0.000686458219440842i</v>
      </c>
      <c r="X2035" t="str">
        <f t="shared" si="1037"/>
        <v>0.0000458247622441265-0.000686000224436449i</v>
      </c>
      <c r="Y2035" t="str">
        <f t="shared" si="1038"/>
        <v>0.009+0.955546821515871i</v>
      </c>
      <c r="Z2035" t="str">
        <f t="shared" si="1039"/>
        <v>-0.00861492568357015-0.000657505513896491i</v>
      </c>
      <c r="AA2035" t="str">
        <f t="shared" si="1040"/>
        <v>0.119044762588306-12.5661487772746i</v>
      </c>
      <c r="AB2035" t="str">
        <f t="shared" si="1041"/>
        <v>0.607386870400385-0.266034327505666i</v>
      </c>
      <c r="AC2035" t="str">
        <f t="shared" si="1042"/>
        <v>0.854550183036372-0.740759287341616i</v>
      </c>
      <c r="AD2035" t="str">
        <f t="shared" si="1043"/>
        <v>0.559906934725809+0.174035343262132i</v>
      </c>
      <c r="AE2035" t="str">
        <f t="shared" si="1044"/>
        <v>-0.0047091274345707-0.00186744344536899i</v>
      </c>
      <c r="AF2035" t="str">
        <f t="shared" si="1045"/>
        <v>-6.18429739449576-0.7480609252142i</v>
      </c>
      <c r="AG2035" t="str">
        <f t="shared" si="1046"/>
        <v>1.00815806097467-0.0253948641663995i</v>
      </c>
      <c r="AH2035" t="str">
        <f t="shared" si="1047"/>
        <v>0.0271075552272129+0.0156324024497329i</v>
      </c>
      <c r="AI2035">
        <f t="shared" si="1048"/>
        <v>-30.091323399637076</v>
      </c>
      <c r="AJ2035">
        <f t="shared" si="1049"/>
        <v>29.971216703440199</v>
      </c>
      <c r="AK2035"/>
      <c r="AL2035"/>
      <c r="AM2035"/>
      <c r="AN2035"/>
    </row>
    <row r="2036" spans="1:40" x14ac:dyDescent="0.35">
      <c r="A2036"/>
      <c r="B2036">
        <f t="shared" si="1050"/>
        <v>190200</v>
      </c>
      <c r="C2036" s="237" t="str">
        <f t="shared" si="1018"/>
        <v>-8.91457018650159E-07+0.00543326597611069i</v>
      </c>
      <c r="D2036" s="208" t="str">
        <f t="shared" si="1019"/>
        <v>-2.5136680366896+0.041655039150182i</v>
      </c>
      <c r="E2036" t="str">
        <f t="shared" si="1020"/>
        <v>20500</v>
      </c>
      <c r="F2036" t="str">
        <f t="shared" si="1021"/>
        <v>0.327868852459016</v>
      </c>
      <c r="G2036" t="str">
        <f t="shared" si="1016"/>
        <v>0.327868852459016</v>
      </c>
      <c r="H2036" t="str">
        <f t="shared" si="1022"/>
        <v>3.67081251754376+0.789365237041068i</v>
      </c>
      <c r="I2036" t="str">
        <f t="shared" si="1023"/>
        <v>746.913653390973i</v>
      </c>
      <c r="J2036" t="str">
        <f t="shared" si="1017"/>
        <v>-754.146375609738+163.400806125037i</v>
      </c>
      <c r="K2036" t="str">
        <f t="shared" si="1024"/>
        <v>0.204969424646196-0.945998691031284i</v>
      </c>
      <c r="L2036" t="str">
        <f t="shared" si="1025"/>
        <v>0.0420528819754949-0.164751059103448i</v>
      </c>
      <c r="M2036" t="str">
        <f t="shared" si="1026"/>
        <v>0.247022306621691-1.11074975013473i</v>
      </c>
      <c r="N2036" t="str">
        <f t="shared" si="1027"/>
        <v>-2.37242070177812i</v>
      </c>
      <c r="O2036" t="str">
        <f t="shared" si="1028"/>
        <v>-0.71848685694558-0.695540535408585i</v>
      </c>
      <c r="P2036" t="str">
        <f t="shared" si="1029"/>
        <v>1.71848685694558+0.695540535408585i</v>
      </c>
      <c r="Q2036" t="str">
        <f t="shared" si="1030"/>
        <v>-1.71848685694558+1.67688016636954i</v>
      </c>
      <c r="R2036" t="str">
        <f t="shared" si="1031"/>
        <v>-0.309942838370111-0.707178835187442i</v>
      </c>
      <c r="S2036" t="str">
        <f t="shared" si="1032"/>
        <v>0.256913591231944i</v>
      </c>
      <c r="T2036" t="str">
        <f t="shared" si="1033"/>
        <v>0.181683854191229-0.0796285276822872i</v>
      </c>
      <c r="U2036" t="str">
        <f t="shared" si="1034"/>
        <v>0.0000500000000000002-0.000747122122821353i</v>
      </c>
      <c r="V2036" t="str">
        <f t="shared" si="1035"/>
        <v>0.00002-0.00836776777559911i</v>
      </c>
      <c r="W2036" t="str">
        <f t="shared" si="1036"/>
        <v>0.0000422719317870907-0.000686097531478744i</v>
      </c>
      <c r="X2036" t="str">
        <f t="shared" si="1037"/>
        <v>0.0000458210138262131-0.000685639796606103i</v>
      </c>
      <c r="Y2036" t="str">
        <f t="shared" si="1038"/>
        <v>0.009+0.956049476340446i</v>
      </c>
      <c r="Z2036" t="str">
        <f t="shared" si="1039"/>
        <v>-0.0086058671065553-0.000657026438953373i</v>
      </c>
      <c r="AA2036" t="str">
        <f t="shared" si="1040"/>
        <v>0.118919399385009-12.5595336744228i</v>
      </c>
      <c r="AB2036" t="str">
        <f t="shared" si="1041"/>
        <v>0.607260717677843-0.266150655396599i</v>
      </c>
      <c r="AC2036" t="str">
        <f t="shared" si="1042"/>
        <v>0.854380169221557-0.740259839232244i</v>
      </c>
      <c r="AD2036" t="str">
        <f t="shared" si="1043"/>
        <v>0.560156577591094+0.173822810998972i</v>
      </c>
      <c r="AE2036" t="str">
        <f t="shared" si="1044"/>
        <v>-0.00470642688309228-0.00186393369297602i</v>
      </c>
      <c r="AF2036" t="str">
        <f t="shared" si="1045"/>
        <v>-6.18448055423336-0.747710197890886i</v>
      </c>
      <c r="AG2036" t="str">
        <f t="shared" si="1046"/>
        <v>1.00814408389345-0.0253929768716153i</v>
      </c>
      <c r="AH2036" t="str">
        <f t="shared" si="1047"/>
        <v>0.0270961305785978+0.0156074481050688i</v>
      </c>
      <c r="AI2036">
        <f t="shared" si="1048"/>
        <v>-30.097531966731168</v>
      </c>
      <c r="AJ2036">
        <f t="shared" si="1049"/>
        <v>29.942064615649326</v>
      </c>
      <c r="AK2036"/>
      <c r="AL2036"/>
      <c r="AM2036"/>
      <c r="AN2036"/>
    </row>
    <row r="2037" spans="1:40" x14ac:dyDescent="0.35">
      <c r="A2037"/>
      <c r="B2037">
        <f t="shared" si="1050"/>
        <v>190300</v>
      </c>
      <c r="C2037" s="237" t="str">
        <f t="shared" si="1018"/>
        <v>-8.90520368339538E-07+0.00543041087065415i</v>
      </c>
      <c r="D2037" s="208" t="str">
        <f t="shared" si="1019"/>
        <v>-2.51366802950861+0.0416331500083485i</v>
      </c>
      <c r="E2037" t="str">
        <f t="shared" si="1020"/>
        <v>20500</v>
      </c>
      <c r="F2037" t="str">
        <f t="shared" si="1021"/>
        <v>0.327868852459016</v>
      </c>
      <c r="G2037" t="str">
        <f t="shared" si="1016"/>
        <v>0.327868852459016</v>
      </c>
      <c r="H2037" t="str">
        <f t="shared" si="1022"/>
        <v>3.67099541550956+0.788992926695952i</v>
      </c>
      <c r="I2037" t="str">
        <f t="shared" si="1023"/>
        <v>747.306352472672i</v>
      </c>
      <c r="J2037" t="str">
        <f t="shared" si="1017"/>
        <v>-754.940639426119+163.486716117741i</v>
      </c>
      <c r="K2037" t="str">
        <f t="shared" si="1024"/>
        <v>0.204763166321814-0.945544931017991i</v>
      </c>
      <c r="L2037" t="str">
        <f t="shared" si="1025"/>
        <v>0.0420113972018484-0.164675068184043i</v>
      </c>
      <c r="M2037" t="str">
        <f t="shared" si="1026"/>
        <v>0.246774563523662-1.11021999920203i</v>
      </c>
      <c r="N2037" t="str">
        <f t="shared" si="1027"/>
        <v>-2.37366803127432i</v>
      </c>
      <c r="O2037" t="str">
        <f t="shared" si="1028"/>
        <v>-0.719353866024289-0.694643804720023i</v>
      </c>
      <c r="P2037" t="str">
        <f t="shared" si="1029"/>
        <v>1.71935386602429+0.694643804720023i</v>
      </c>
      <c r="Q2037" t="str">
        <f t="shared" si="1030"/>
        <v>-1.71935386602429+1.6790242265543i</v>
      </c>
      <c r="R2037" t="str">
        <f t="shared" si="1031"/>
        <v>-0.309915314871514-0.706660304535782i</v>
      </c>
      <c r="S2037" t="str">
        <f t="shared" si="1032"/>
        <v>0.257048666726808i</v>
      </c>
      <c r="T2037" t="str">
        <f t="shared" si="1033"/>
        <v>0.181646089109683-0.0796633184859416i</v>
      </c>
      <c r="U2037" t="str">
        <f t="shared" si="1034"/>
        <v>0.0000499999999999999-0.000746729520549767i</v>
      </c>
      <c r="V2037" t="str">
        <f t="shared" si="1035"/>
        <v>0.00002-0.00836337063015737i</v>
      </c>
      <c r="W2037" t="str">
        <f t="shared" si="1036"/>
        <v>0.0000422719300511076-0.000685737222708368i</v>
      </c>
      <c r="X2037" t="str">
        <f t="shared" si="1037"/>
        <v>0.0000458172713121147-0.000685279747663366i</v>
      </c>
      <c r="Y2037" t="str">
        <f t="shared" si="1038"/>
        <v>0.009+0.95655213116502i</v>
      </c>
      <c r="Z2037" t="str">
        <f t="shared" si="1039"/>
        <v>-0.00859682281672682-0.000656548077934464i</v>
      </c>
      <c r="AA2037" t="str">
        <f t="shared" si="1040"/>
        <v>0.118794234216938-12.5529255369327i</v>
      </c>
      <c r="AB2037" t="str">
        <f t="shared" si="1041"/>
        <v>0.607134491543854-0.266266940294285i</v>
      </c>
      <c r="AC2037" t="str">
        <f t="shared" si="1042"/>
        <v>0.854210466909847-0.739760762689246i</v>
      </c>
      <c r="AD2037" t="str">
        <f t="shared" si="1043"/>
        <v>0.560405998303408+0.173609940607206i</v>
      </c>
      <c r="AE2037" t="str">
        <f t="shared" si="1044"/>
        <v>-0.00470372780002934-0.00186042737967167i</v>
      </c>
      <c r="AF2037" t="str">
        <f t="shared" si="1045"/>
        <v>-6.18466344501817-0.747359776687603i</v>
      </c>
      <c r="AG2037" t="str">
        <f t="shared" si="1046"/>
        <v>1.00813010608316-0.0253910814840866i</v>
      </c>
      <c r="AH2037" t="str">
        <f t="shared" si="1047"/>
        <v>0.0270847063040065+0.015582516636833i</v>
      </c>
      <c r="AI2037">
        <f t="shared" si="1048"/>
        <v>-30.103739460151367</v>
      </c>
      <c r="AJ2037">
        <f t="shared" si="1049"/>
        <v>29.912906832347971</v>
      </c>
      <c r="AK2037"/>
      <c r="AL2037"/>
      <c r="AM2037"/>
      <c r="AN2037"/>
    </row>
    <row r="2038" spans="1:40" x14ac:dyDescent="0.35">
      <c r="A2038"/>
      <c r="B2038">
        <f t="shared" si="1050"/>
        <v>190400</v>
      </c>
      <c r="C2038" s="237" t="str">
        <f t="shared" si="1018"/>
        <v>-8.8958519345584E-07+0.00542755876425773i</v>
      </c>
      <c r="D2038" s="208" t="str">
        <f t="shared" si="1019"/>
        <v>-2.51366802233894+0.0416112838593093i</v>
      </c>
      <c r="E2038" t="str">
        <f t="shared" si="1020"/>
        <v>20500</v>
      </c>
      <c r="F2038" t="str">
        <f t="shared" si="1021"/>
        <v>0.327868852459016</v>
      </c>
      <c r="G2038" t="str">
        <f t="shared" si="1016"/>
        <v>0.327868852459016</v>
      </c>
      <c r="H2038" t="str">
        <f t="shared" si="1022"/>
        <v>3.67117804502763+0.788620945101222i</v>
      </c>
      <c r="I2038" t="str">
        <f t="shared" si="1023"/>
        <v>747.699051554371i</v>
      </c>
      <c r="J2038" t="str">
        <f t="shared" si="1017"/>
        <v>-755.735320726766+163.572626110446i</v>
      </c>
      <c r="K2038" t="str">
        <f t="shared" si="1024"/>
        <v>0.20455721460247-0.945091583234652i</v>
      </c>
      <c r="L2038" t="str">
        <f t="shared" si="1025"/>
        <v>0.0419699724552564-0.164599141781158i</v>
      </c>
      <c r="M2038" t="str">
        <f t="shared" si="1026"/>
        <v>0.246527187057726-1.10969072501581i</v>
      </c>
      <c r="N2038" t="str">
        <f t="shared" si="1027"/>
        <v>-2.37491536077053i</v>
      </c>
      <c r="O2038" t="str">
        <f t="shared" si="1028"/>
        <v>-0.720219755910197-0.693745993283317i</v>
      </c>
      <c r="P2038" t="str">
        <f t="shared" si="1029"/>
        <v>1.7202197559102+0.693745993283317i</v>
      </c>
      <c r="Q2038" t="str">
        <f t="shared" si="1030"/>
        <v>-1.7202197559102+1.68116936748721i</v>
      </c>
      <c r="R2038" t="str">
        <f t="shared" si="1031"/>
        <v>-0.309887770223816-0.706142233147288i</v>
      </c>
      <c r="S2038" t="str">
        <f t="shared" si="1032"/>
        <v>0.257183742221673i</v>
      </c>
      <c r="T2038" t="str">
        <f t="shared" si="1033"/>
        <v>0.181608302061589-0.0796980964148909i</v>
      </c>
      <c r="U2038" t="str">
        <f t="shared" si="1034"/>
        <v>0.0000500000000000001-0.000746337330675531i</v>
      </c>
      <c r="V2038" t="str">
        <f t="shared" si="1035"/>
        <v>0.00002-0.00835897810356595i</v>
      </c>
      <c r="W2038" t="str">
        <f t="shared" si="1036"/>
        <v>0.0000422719283142127-0.000685377292532259i</v>
      </c>
      <c r="X2038" t="str">
        <f t="shared" si="1037"/>
        <v>0.000045813534689431-0.000684920077011327i</v>
      </c>
      <c r="Y2038" t="str">
        <f t="shared" si="1038"/>
        <v>0.009+0.957054785989595i</v>
      </c>
      <c r="Z2038" t="str">
        <f t="shared" si="1039"/>
        <v>-0.00858779278405015-0.000656070429272174i</v>
      </c>
      <c r="AA2038" t="str">
        <f t="shared" si="1040"/>
        <v>0.118669266666961-12.546324353802i</v>
      </c>
      <c r="AB2038" t="str">
        <f t="shared" si="1041"/>
        <v>0.607008191988802-0.266383182159513i</v>
      </c>
      <c r="AC2038" t="str">
        <f t="shared" si="1042"/>
        <v>0.854041075549387-0.73926205723586i</v>
      </c>
      <c r="AD2038" t="str">
        <f t="shared" si="1043"/>
        <v>0.560655196414368+0.173396732290055i</v>
      </c>
      <c r="AE2038" t="str">
        <f t="shared" si="1044"/>
        <v>-0.00470103018151959-0.00185692450172366i</v>
      </c>
      <c r="AF2038" t="str">
        <f t="shared" si="1045"/>
        <v>-6.18484606736657-0.747009661241913i</v>
      </c>
      <c r="AG2038" t="str">
        <f t="shared" si="1046"/>
        <v>1.00811612755409-0.0253891779961012i</v>
      </c>
      <c r="AH2038" t="str">
        <f t="shared" si="1047"/>
        <v>0.0270732823953216+0.0155576080198154i</v>
      </c>
      <c r="AI2038">
        <f t="shared" si="1048"/>
        <v>-30.109945883383777</v>
      </c>
      <c r="AJ2038">
        <f t="shared" si="1049"/>
        <v>29.883743356624354</v>
      </c>
      <c r="AK2038"/>
      <c r="AL2038"/>
      <c r="AM2038"/>
      <c r="AN2038"/>
    </row>
    <row r="2039" spans="1:40" x14ac:dyDescent="0.35">
      <c r="A2039"/>
      <c r="B2039">
        <f t="shared" si="1050"/>
        <v>190500</v>
      </c>
      <c r="C2039" s="237" t="str">
        <f t="shared" si="1018"/>
        <v>-8.88651490901852E-07+0.00542470965219844i</v>
      </c>
      <c r="D2039" s="208" t="str">
        <f t="shared" si="1019"/>
        <v>-2.51366801518055+0.0415894406668547i</v>
      </c>
      <c r="E2039" t="str">
        <f t="shared" si="1020"/>
        <v>20500</v>
      </c>
      <c r="F2039" t="str">
        <f t="shared" si="1021"/>
        <v>0.327868852459016</v>
      </c>
      <c r="G2039" t="str">
        <f t="shared" si="1016"/>
        <v>0.327868852459016</v>
      </c>
      <c r="H2039" t="str">
        <f t="shared" si="1022"/>
        <v>3.67136040661308+0.788249291858713i</v>
      </c>
      <c r="I2039" t="str">
        <f t="shared" si="1023"/>
        <v>748.091750636069i</v>
      </c>
      <c r="J2039" t="str">
        <f t="shared" si="1017"/>
        <v>-756.530419511679+163.658536103152i</v>
      </c>
      <c r="K2039" t="str">
        <f t="shared" si="1024"/>
        <v>0.204351568890085-0.944638647157668i</v>
      </c>
      <c r="L2039" t="str">
        <f t="shared" si="1025"/>
        <v>0.0419286076226398-0.164523279822011i</v>
      </c>
      <c r="M2039" t="str">
        <f t="shared" si="1026"/>
        <v>0.246280176512725-1.10916192697968i</v>
      </c>
      <c r="N2039" t="str">
        <f t="shared" si="1027"/>
        <v>-2.37616269026673i</v>
      </c>
      <c r="O2039" t="str">
        <f t="shared" si="1028"/>
        <v>-0.721084525256113-0.692847102495324i</v>
      </c>
      <c r="P2039" t="str">
        <f t="shared" si="1029"/>
        <v>1.72108452525611+0.692847102495324i</v>
      </c>
      <c r="Q2039" t="str">
        <f t="shared" si="1030"/>
        <v>-1.72108452525611+1.68331558777141i</v>
      </c>
      <c r="R2039" t="str">
        <f t="shared" si="1031"/>
        <v>-0.309860204414687-0.705624620287539i</v>
      </c>
      <c r="S2039" t="str">
        <f t="shared" si="1032"/>
        <v>0.257318817716537i</v>
      </c>
      <c r="T2039" t="str">
        <f t="shared" si="1033"/>
        <v>0.18157049304407-0.0797328614573917i</v>
      </c>
      <c r="U2039" t="str">
        <f t="shared" si="1034"/>
        <v>0.0000499999999999999-0.000745945552549189i</v>
      </c>
      <c r="V2039" t="str">
        <f t="shared" si="1035"/>
        <v>0.00002-0.00835459018855094i</v>
      </c>
      <c r="W2039" t="str">
        <f t="shared" si="1036"/>
        <v>0.0000422719265764052-0.000685017740354197i</v>
      </c>
      <c r="X2039" t="str">
        <f t="shared" si="1037"/>
        <v>0.0000458098039457925-0.000684560784054308i</v>
      </c>
      <c r="Y2039" t="str">
        <f t="shared" si="1038"/>
        <v>0.009+0.957557440814169i</v>
      </c>
      <c r="Z2039" t="str">
        <f t="shared" si="1039"/>
        <v>-0.00857877697856941-0.000655593491403346i</v>
      </c>
      <c r="AA2039" t="str">
        <f t="shared" si="1040"/>
        <v>0.118544496319044-12.5397301140517i</v>
      </c>
      <c r="AB2039" t="str">
        <f t="shared" si="1041"/>
        <v>0.606881819003071-0.266499380953033i</v>
      </c>
      <c r="AC2039" t="str">
        <f t="shared" si="1042"/>
        <v>0.853871994589682-0.738763722396025i</v>
      </c>
      <c r="AD2039" t="str">
        <f t="shared" si="1043"/>
        <v>0.560904171475707+0.173183186251329i</v>
      </c>
      <c r="AE2039" t="str">
        <f t="shared" si="1044"/>
        <v>-0.00469833402371249-0.00185342505540866i</v>
      </c>
      <c r="AF2039" t="str">
        <f t="shared" si="1045"/>
        <v>-6.18502842179363-0.746659851191858i</v>
      </c>
      <c r="AG2039" t="str">
        <f t="shared" si="1046"/>
        <v>1.00810214831651-0.0253872663999691i</v>
      </c>
      <c r="AH2039" t="str">
        <f t="shared" si="1047"/>
        <v>0.0270618588444559+0.0155327222288669i</v>
      </c>
      <c r="AI2039">
        <f t="shared" si="1048"/>
        <v>-30.116151239911133</v>
      </c>
      <c r="AJ2039">
        <f t="shared" si="1049"/>
        <v>29.854574191559035</v>
      </c>
      <c r="AK2039"/>
      <c r="AL2039"/>
      <c r="AM2039"/>
      <c r="AN2039"/>
    </row>
    <row r="2040" spans="1:40" x14ac:dyDescent="0.35">
      <c r="A2040"/>
      <c r="B2040">
        <f t="shared" si="1050"/>
        <v>190600</v>
      </c>
      <c r="C2040" s="237" t="str">
        <f t="shared" si="1018"/>
        <v>-8.87719257588532E-07+0.00542186352976336i</v>
      </c>
      <c r="D2040" s="208" t="str">
        <f t="shared" si="1019"/>
        <v>-2.51366800803344+0.0415676203948524i</v>
      </c>
      <c r="E2040" t="str">
        <f t="shared" si="1020"/>
        <v>20500</v>
      </c>
      <c r="F2040" t="str">
        <f t="shared" si="1021"/>
        <v>0.327868852459016</v>
      </c>
      <c r="G2040" t="str">
        <f t="shared" si="1016"/>
        <v>0.327868852459016</v>
      </c>
      <c r="H2040" t="str">
        <f t="shared" si="1022"/>
        <v>3.6715425007799+0.787877966570816i</v>
      </c>
      <c r="I2040" t="str">
        <f t="shared" si="1023"/>
        <v>748.484449717768i</v>
      </c>
      <c r="J2040" t="str">
        <f t="shared" si="1017"/>
        <v>-757.325935780858+163.744446095857i</v>
      </c>
      <c r="K2040" t="str">
        <f t="shared" si="1024"/>
        <v>0.204146228588017-0.94418612226424i</v>
      </c>
      <c r="L2040" t="str">
        <f t="shared" si="1025"/>
        <v>0.0418873025911782-0.164447482233904i</v>
      </c>
      <c r="M2040" t="str">
        <f t="shared" si="1026"/>
        <v>0.246033531179195-1.10863360449814i</v>
      </c>
      <c r="N2040" t="str">
        <f t="shared" si="1027"/>
        <v>-2.37741001976293i</v>
      </c>
      <c r="O2040" t="str">
        <f t="shared" si="1028"/>
        <v>-0.721948172716608-0.69194713375456i</v>
      </c>
      <c r="P2040" t="str">
        <f t="shared" si="1029"/>
        <v>1.72194817271661+0.69194713375456i</v>
      </c>
      <c r="Q2040" t="str">
        <f t="shared" si="1030"/>
        <v>-1.72194817271661+1.68546288600837i</v>
      </c>
      <c r="R2040" t="str">
        <f t="shared" si="1031"/>
        <v>-0.30983261743181-0.705107465223651i</v>
      </c>
      <c r="S2040" t="str">
        <f t="shared" si="1032"/>
        <v>0.257453893211402i</v>
      </c>
      <c r="T2040" t="str">
        <f t="shared" si="1033"/>
        <v>0.181532662054252-0.0797676136016984i</v>
      </c>
      <c r="U2040" t="str">
        <f t="shared" si="1034"/>
        <v>0.00005-0.00074555418552267i</v>
      </c>
      <c r="V2040" t="str">
        <f t="shared" si="1035"/>
        <v>0.00002-0.00835020687785389i</v>
      </c>
      <c r="W2040" t="str">
        <f t="shared" si="1036"/>
        <v>0.0000422719248376857-0.000684658565579228i</v>
      </c>
      <c r="X2040" t="str">
        <f t="shared" si="1037"/>
        <v>0.0000458060790688635-0.00068420186819789i</v>
      </c>
      <c r="Y2040" t="str">
        <f t="shared" si="1038"/>
        <v>0.009+0.958060095638743i</v>
      </c>
      <c r="Z2040" t="str">
        <f t="shared" si="1039"/>
        <v>-0.00856977537040744-0.000655117262769276i</v>
      </c>
      <c r="AA2040" t="str">
        <f t="shared" si="1040"/>
        <v>0.118419922758248-12.5331428067256i</v>
      </c>
      <c r="AB2040" t="str">
        <f t="shared" si="1041"/>
        <v>0.606755372577055-0.266615536635587i</v>
      </c>
      <c r="AC2040" t="str">
        <f t="shared" si="1042"/>
        <v>0.853703223481564-0.738265757694402i</v>
      </c>
      <c r="AD2040" t="str">
        <f t="shared" si="1043"/>
        <v>0.56115292303929+0.172969302695426i</v>
      </c>
      <c r="AE2040" t="str">
        <f t="shared" si="1044"/>
        <v>-0.00469563932276929-0.00184992903701228i</v>
      </c>
      <c r="AF2040" t="str">
        <f t="shared" si="1045"/>
        <v>-6.18521050881334-0.746310346175964i</v>
      </c>
      <c r="AG2040" t="str">
        <f t="shared" si="1046"/>
        <v>1.00808816838074-0.0253853466880214i</v>
      </c>
      <c r="AH2040" t="str">
        <f t="shared" si="1047"/>
        <v>0.0270504356433519+0.0155078592389002i</v>
      </c>
      <c r="AI2040">
        <f t="shared" si="1048"/>
        <v>-30.122355533212811</v>
      </c>
      <c r="AJ2040">
        <f t="shared" si="1049"/>
        <v>29.82539934022692</v>
      </c>
      <c r="AK2040"/>
      <c r="AL2040"/>
      <c r="AM2040"/>
      <c r="AN2040"/>
    </row>
    <row r="2041" spans="1:40" x14ac:dyDescent="0.35">
      <c r="A2041"/>
      <c r="B2041">
        <f t="shared" si="1050"/>
        <v>190700</v>
      </c>
      <c r="C2041" s="237" t="str">
        <f t="shared" si="1018"/>
        <v>-8.86788490434889E-07+0.00541902039224932i</v>
      </c>
      <c r="D2041" s="208" t="str">
        <f t="shared" si="1019"/>
        <v>-2.51366800089755+0.0415458230072448i</v>
      </c>
      <c r="E2041" t="str">
        <f t="shared" si="1020"/>
        <v>20500</v>
      </c>
      <c r="F2041" t="str">
        <f t="shared" si="1021"/>
        <v>0.327868852459016</v>
      </c>
      <c r="G2041" t="str">
        <f t="shared" si="1016"/>
        <v>0.327868852459016</v>
      </c>
      <c r="H2041" t="str">
        <f t="shared" si="1022"/>
        <v>3.67172432804075+0.787506968840463i</v>
      </c>
      <c r="I2041" t="str">
        <f t="shared" si="1023"/>
        <v>748.877148799467i</v>
      </c>
      <c r="J2041" t="str">
        <f t="shared" si="1017"/>
        <v>-758.121869534304+163.830356088561i</v>
      </c>
      <c r="K2041" t="str">
        <f t="shared" si="1024"/>
        <v>0.203941193101053-0.943734008032361i</v>
      </c>
      <c r="L2041" t="str">
        <f t="shared" si="1025"/>
        <v>0.0418460572483106-0.164371748944229i</v>
      </c>
      <c r="M2041" t="str">
        <f t="shared" si="1026"/>
        <v>0.245787250349364-1.10810575697659i</v>
      </c>
      <c r="N2041" t="str">
        <f t="shared" si="1027"/>
        <v>-2.37865734925913i</v>
      </c>
      <c r="O2041" t="str">
        <f t="shared" si="1028"/>
        <v>-0.722810696947994-0.691046088461222i</v>
      </c>
      <c r="P2041" t="str">
        <f t="shared" si="1029"/>
        <v>1.72281069694799+0.691046088461222i</v>
      </c>
      <c r="Q2041" t="str">
        <f t="shared" si="1030"/>
        <v>-1.72281069694799+1.68761126079791i</v>
      </c>
      <c r="R2041" t="str">
        <f t="shared" si="1031"/>
        <v>-0.309805009262826-0.704590767224273i</v>
      </c>
      <c r="S2041" t="str">
        <f t="shared" si="1032"/>
        <v>0.257588968706266i</v>
      </c>
      <c r="T2041" t="str">
        <f t="shared" si="1033"/>
        <v>0.181494809089257-0.0798023528360465i</v>
      </c>
      <c r="U2041" t="str">
        <f t="shared" si="1034"/>
        <v>0.0000500000000000002-0.000745163228949247i</v>
      </c>
      <c r="V2041" t="str">
        <f t="shared" si="1035"/>
        <v>0.00002-0.00834582816423151i</v>
      </c>
      <c r="W2041" t="str">
        <f t="shared" si="1036"/>
        <v>0.0000422719230980539-0.000684299767613639i</v>
      </c>
      <c r="X2041" t="str">
        <f t="shared" si="1037"/>
        <v>0.0000458023600463408-0.000683843328848911i</v>
      </c>
      <c r="Y2041" t="str">
        <f t="shared" si="1038"/>
        <v>0.009+0.958562750463318i</v>
      </c>
      <c r="Z2041" t="str">
        <f t="shared" si="1039"/>
        <v>-0.00856078792976561-0.000654641741815691i</v>
      </c>
      <c r="AA2041" t="str">
        <f t="shared" si="1040"/>
        <v>0.118295545570726-12.5265624208909i</v>
      </c>
      <c r="AB2041" t="str">
        <f t="shared" si="1041"/>
        <v>0.606628852701134-0.266731649167852i</v>
      </c>
      <c r="AC2041" t="str">
        <f t="shared" si="1042"/>
        <v>0.853534761677244-0.737768162656348i</v>
      </c>
      <c r="AD2041" t="str">
        <f t="shared" si="1043"/>
        <v>0.561401450657068+0.172755081827328i</v>
      </c>
      <c r="AE2041" t="str">
        <f t="shared" si="1044"/>
        <v>-0.00469294607486297-0.00184643644282906i</v>
      </c>
      <c r="AF2041" t="str">
        <f t="shared" si="1045"/>
        <v>-6.1853923289383-0.745961145833218i</v>
      </c>
      <c r="AG2041" t="str">
        <f t="shared" si="1046"/>
        <v>1.00807418775707-0.0253834188526101i</v>
      </c>
      <c r="AH2041" t="str">
        <f t="shared" si="1047"/>
        <v>0.0270390127839821+0.015483019024889i</v>
      </c>
      <c r="AI2041">
        <f t="shared" si="1048"/>
        <v>-30.128558766764833</v>
      </c>
      <c r="AJ2041">
        <f t="shared" si="1049"/>
        <v>29.79621880569589</v>
      </c>
      <c r="AK2041"/>
      <c r="AL2041"/>
      <c r="AM2041"/>
      <c r="AN2041"/>
    </row>
    <row r="2042" spans="1:40" x14ac:dyDescent="0.35">
      <c r="A2042"/>
      <c r="B2042">
        <f t="shared" si="1050"/>
        <v>190800</v>
      </c>
      <c r="C2042" s="237" t="str">
        <f t="shared" si="1018"/>
        <v>-8.85859186368019E-07+0.00541618023496304i</v>
      </c>
      <c r="D2042" s="208" t="str">
        <f t="shared" si="1019"/>
        <v>-2.51366799377288+0.04152404846805i</v>
      </c>
      <c r="E2042" t="str">
        <f t="shared" si="1020"/>
        <v>20500</v>
      </c>
      <c r="F2042" t="str">
        <f t="shared" si="1021"/>
        <v>0.327868852459016</v>
      </c>
      <c r="G2042" t="str">
        <f t="shared" si="1016"/>
        <v>0.327868852459016</v>
      </c>
      <c r="H2042" t="str">
        <f t="shared" si="1022"/>
        <v>3.6719058889072+0.787136298271164i</v>
      </c>
      <c r="I2042" t="str">
        <f t="shared" si="1023"/>
        <v>749.269847881166i</v>
      </c>
      <c r="J2042" t="str">
        <f t="shared" si="1017"/>
        <v>-758.918220772016+163.916266081267i</v>
      </c>
      <c r="K2042" t="str">
        <f t="shared" si="1024"/>
        <v>0.203736461835409-0.943282303940823i</v>
      </c>
      <c r="L2042" t="str">
        <f t="shared" si="1025"/>
        <v>0.0418048714817334-0.164296079880463i</v>
      </c>
      <c r="M2042" t="str">
        <f t="shared" si="1026"/>
        <v>0.245541333317142-1.10757838382129i</v>
      </c>
      <c r="N2042" t="str">
        <f t="shared" si="1027"/>
        <v>-2.37990467875534i</v>
      </c>
      <c r="O2042" t="str">
        <f t="shared" si="1028"/>
        <v>-0.723672096608335-0.690143968017178i</v>
      </c>
      <c r="P2042" t="str">
        <f t="shared" si="1029"/>
        <v>1.72367209660833+0.690143968017178i</v>
      </c>
      <c r="Q2042" t="str">
        <f t="shared" si="1030"/>
        <v>-1.72367209660833+1.68976071073816i</v>
      </c>
      <c r="R2042" t="str">
        <f t="shared" si="1031"/>
        <v>-0.30977737989539-0.704074525559592i</v>
      </c>
      <c r="S2042" t="str">
        <f t="shared" si="1032"/>
        <v>0.25772404420113i</v>
      </c>
      <c r="T2042" t="str">
        <f t="shared" si="1033"/>
        <v>0.18145693414621-0.0798370791486697i</v>
      </c>
      <c r="U2042" t="str">
        <f t="shared" si="1034"/>
        <v>0.00005-0.000744772682183547i</v>
      </c>
      <c r="V2042" t="str">
        <f t="shared" si="1035"/>
        <v>0.00002-0.00834145404045577i</v>
      </c>
      <c r="W2042" t="str">
        <f t="shared" si="1036"/>
        <v>0.0000422719213575097-0.000683941345864955i</v>
      </c>
      <c r="X2042" t="str">
        <f t="shared" si="1037"/>
        <v>0.0000457986468659516-0.000683485165415424i</v>
      </c>
      <c r="Y2042" t="str">
        <f t="shared" si="1038"/>
        <v>0.009+0.959065405287892i</v>
      </c>
      <c r="Z2042" t="str">
        <f t="shared" si="1039"/>
        <v>-0.00855181462692313-0.000654166926992705i</v>
      </c>
      <c r="AA2042" t="str">
        <f t="shared" si="1040"/>
        <v>0.118171364343718-12.5199889456376i</v>
      </c>
      <c r="AB2042" t="str">
        <f t="shared" si="1041"/>
        <v>0.606502259365699-0.266847718510501i</v>
      </c>
      <c r="AC2042" t="str">
        <f t="shared" si="1042"/>
        <v>0.853366608630254-0.737270936807928i</v>
      </c>
      <c r="AD2042" t="str">
        <f t="shared" si="1043"/>
        <v>0.561649753881133+0.172540523852604i</v>
      </c>
      <c r="AE2042" t="str">
        <f t="shared" si="1044"/>
        <v>-0.00469025427617809-0.00184294726916231i</v>
      </c>
      <c r="AF2042" t="str">
        <f t="shared" si="1045"/>
        <v>-6.18557388268008-0.745612249803114i</v>
      </c>
      <c r="AG2042" t="str">
        <f t="shared" si="1046"/>
        <v>1.00806020645581-0.0253814828861091i</v>
      </c>
      <c r="AH2042" t="str">
        <f t="shared" si="1047"/>
        <v>0.0270275902583492+0.0154582015618677i</v>
      </c>
      <c r="AI2042">
        <f t="shared" si="1048"/>
        <v>-30.134760944039819</v>
      </c>
      <c r="AJ2042">
        <f t="shared" si="1049"/>
        <v>29.76703259102635</v>
      </c>
      <c r="AK2042"/>
      <c r="AL2042"/>
      <c r="AM2042"/>
      <c r="AN2042"/>
    </row>
    <row r="2043" spans="1:40" x14ac:dyDescent="0.35">
      <c r="A2043"/>
      <c r="B2043">
        <f t="shared" si="1050"/>
        <v>190900</v>
      </c>
      <c r="C2043" s="237" t="str">
        <f t="shared" si="1018"/>
        <v>-8.84931342323063E-07+0.00541334305322108i</v>
      </c>
      <c r="D2043" s="208" t="str">
        <f t="shared" si="1019"/>
        <v>-2.51366798665941+0.0415022967413616i</v>
      </c>
      <c r="E2043" t="str">
        <f t="shared" si="1020"/>
        <v>20500</v>
      </c>
      <c r="F2043" t="str">
        <f t="shared" si="1021"/>
        <v>0.327868852459016</v>
      </c>
      <c r="G2043" t="str">
        <f t="shared" si="1016"/>
        <v>0.327868852459016</v>
      </c>
      <c r="H2043" t="str">
        <f t="shared" si="1022"/>
        <v>3.67208718388958+0.786765954466962i</v>
      </c>
      <c r="I2043" t="str">
        <f t="shared" si="1023"/>
        <v>749.662546962864i</v>
      </c>
      <c r="J2043" t="str">
        <f t="shared" si="1017"/>
        <v>-759.714989493994+164.002176073972i</v>
      </c>
      <c r="K2043" t="str">
        <f t="shared" si="1024"/>
        <v>0.203532034198718-0.942831009469209i</v>
      </c>
      <c r="L2043" t="str">
        <f t="shared" si="1025"/>
        <v>0.0417637451794008-0.16422047497017i</v>
      </c>
      <c r="M2043" t="str">
        <f t="shared" si="1026"/>
        <v>0.245295779378119-1.10705148443938i</v>
      </c>
      <c r="N2043" t="str">
        <f t="shared" si="1027"/>
        <v>-2.38115200825154i</v>
      </c>
      <c r="O2043" t="str">
        <f t="shared" si="1028"/>
        <v>-0.724532370357427-0.68924077382599i</v>
      </c>
      <c r="P2043" t="str">
        <f t="shared" si="1029"/>
        <v>1.72453237035743+0.68924077382599i</v>
      </c>
      <c r="Q2043" t="str">
        <f t="shared" si="1030"/>
        <v>-1.72453237035743+1.69191123442555i</v>
      </c>
      <c r="R2043" t="str">
        <f t="shared" si="1031"/>
        <v>-0.309749729317132-0.703558739501333i</v>
      </c>
      <c r="S2043" t="str">
        <f t="shared" si="1032"/>
        <v>0.257859119695995i</v>
      </c>
      <c r="T2043" t="str">
        <f t="shared" si="1033"/>
        <v>0.181419037222238-0.0798717925277884i</v>
      </c>
      <c r="U2043" t="str">
        <f t="shared" si="1034"/>
        <v>0.0000500000000000001-0.000744382544581567i</v>
      </c>
      <c r="V2043" t="str">
        <f t="shared" si="1035"/>
        <v>0.00002-0.00833708449931355i</v>
      </c>
      <c r="W2043" t="str">
        <f t="shared" si="1036"/>
        <v>0.0000422719196160534-0.000683583299741959i</v>
      </c>
      <c r="X2043" t="str">
        <f t="shared" si="1037"/>
        <v>0.000045794939515458-0.000683127377306758i</v>
      </c>
      <c r="Y2043" t="str">
        <f t="shared" si="1038"/>
        <v>0.009+0.959568060112467i</v>
      </c>
      <c r="Z2043" t="str">
        <f t="shared" si="1039"/>
        <v>-0.00854285543223755-0.000653692816754862i</v>
      </c>
      <c r="AA2043" t="str">
        <f t="shared" si="1040"/>
        <v>0.118047378665548-12.5134223700786i</v>
      </c>
      <c r="AB2043" t="str">
        <f t="shared" si="1041"/>
        <v>0.606375592561147-0.266963744624161i</v>
      </c>
      <c r="AC2043" t="str">
        <f t="shared" si="1042"/>
        <v>0.853198763795482-0.736774079675911i</v>
      </c>
      <c r="AD2043" t="str">
        <f t="shared" si="1043"/>
        <v>0.561897832263689+0.172325628977413i</v>
      </c>
      <c r="AE2043" t="str">
        <f t="shared" si="1044"/>
        <v>-0.00468756392291107-0.00183946151232435i</v>
      </c>
      <c r="AF2043" t="str">
        <f t="shared" si="1045"/>
        <v>-6.18575517054899-0.7452636577256i</v>
      </c>
      <c r="AG2043" t="str">
        <f t="shared" si="1046"/>
        <v>1.00804622448727-0.0253795387809134i</v>
      </c>
      <c r="AH2043" t="str">
        <f t="shared" si="1047"/>
        <v>0.0270161680584864+0.0154334068249328i</v>
      </c>
      <c r="AI2043">
        <f t="shared" si="1048"/>
        <v>-30.140962068506674</v>
      </c>
      <c r="AJ2043">
        <f t="shared" si="1049"/>
        <v>29.737840699273423</v>
      </c>
      <c r="AK2043"/>
      <c r="AL2043"/>
      <c r="AM2043"/>
      <c r="AN2043"/>
    </row>
    <row r="2044" spans="1:40" x14ac:dyDescent="0.35">
      <c r="A2044"/>
      <c r="B2044">
        <f t="shared" si="1050"/>
        <v>191000</v>
      </c>
      <c r="C2044" s="237" t="str">
        <f t="shared" si="1018"/>
        <v>-8.84004955243172E-07+0.00541050884234978i</v>
      </c>
      <c r="D2044" s="208" t="str">
        <f t="shared" si="1019"/>
        <v>-2.51366797955711+0.0414805677913483i</v>
      </c>
      <c r="E2044" t="str">
        <f t="shared" si="1020"/>
        <v>20500</v>
      </c>
      <c r="F2044" t="str">
        <f t="shared" si="1021"/>
        <v>0.327868852459016</v>
      </c>
      <c r="G2044" t="str">
        <f t="shared" si="1016"/>
        <v>0.327868852459016</v>
      </c>
      <c r="H2044" t="str">
        <f t="shared" si="1022"/>
        <v>3.67226821349701+0.78639593703246i</v>
      </c>
      <c r="I2044" t="str">
        <f t="shared" si="1023"/>
        <v>750.055246044563i</v>
      </c>
      <c r="J2044" t="str">
        <f t="shared" si="1017"/>
        <v>-760.512175700238+164.088086066677i</v>
      </c>
      <c r="K2044" t="str">
        <f t="shared" si="1024"/>
        <v>0.203327909600033-0.942380124097901i</v>
      </c>
      <c r="L2044" t="str">
        <f t="shared" si="1025"/>
        <v>0.0417226782295236-0.164144934141i</v>
      </c>
      <c r="M2044" t="str">
        <f t="shared" si="1026"/>
        <v>0.245050587829557-1.1065250582389i</v>
      </c>
      <c r="N2044" t="str">
        <f t="shared" si="1027"/>
        <v>-2.38239933774774i</v>
      </c>
      <c r="O2044" t="str">
        <f t="shared" si="1028"/>
        <v>-0.725391516856834-0.688336507292866i</v>
      </c>
      <c r="P2044" t="str">
        <f t="shared" si="1029"/>
        <v>1.72539151685683+0.688336507292866i</v>
      </c>
      <c r="Q2044" t="str">
        <f t="shared" si="1030"/>
        <v>-1.72539151685683+1.69406283045487i</v>
      </c>
      <c r="R2044" t="str">
        <f t="shared" si="1031"/>
        <v>-0.309722057515667-0.703043408322737i</v>
      </c>
      <c r="S2044" t="str">
        <f t="shared" si="1032"/>
        <v>0.257994195190859i</v>
      </c>
      <c r="T2044" t="str">
        <f t="shared" si="1033"/>
        <v>0.181381118314463-0.0799064929616114i</v>
      </c>
      <c r="U2044" t="str">
        <f t="shared" si="1034"/>
        <v>0.0000499999999999999-0.000743992815500631i</v>
      </c>
      <c r="V2044" t="str">
        <f t="shared" si="1035"/>
        <v>0.00002-0.00833271953360709i</v>
      </c>
      <c r="W2044" t="str">
        <f t="shared" si="1036"/>
        <v>0.0000422719178736846-0.000683225628654656i</v>
      </c>
      <c r="X2044" t="str">
        <f t="shared" si="1037"/>
        <v>0.0000457912379826512-0.000682769963933445i</v>
      </c>
      <c r="Y2044" t="str">
        <f t="shared" si="1038"/>
        <v>0.009+0.960070714937041i</v>
      </c>
      <c r="Z2044" t="str">
        <f t="shared" si="1039"/>
        <v>-0.00853391031614364-0.000653219409561043i</v>
      </c>
      <c r="AA2044" t="str">
        <f t="shared" si="1040"/>
        <v>0.117923588125624-12.5068626833498i</v>
      </c>
      <c r="AB2044" t="str">
        <f t="shared" si="1041"/>
        <v>0.60624885227786-0.267079727469422i</v>
      </c>
      <c r="AC2044" t="str">
        <f t="shared" si="1042"/>
        <v>0.853031226629152-0.736277590787765i</v>
      </c>
      <c r="AD2044" t="str">
        <f t="shared" si="1043"/>
        <v>0.562145685357047+0.172110397408497i</v>
      </c>
      <c r="AE2044" t="str">
        <f t="shared" si="1044"/>
        <v>-0.00468487501126966-0.00183597916863618i</v>
      </c>
      <c r="AF2044" t="str">
        <f t="shared" si="1045"/>
        <v>-6.18593619305412-0.744915369241112i</v>
      </c>
      <c r="AG2044" t="str">
        <f t="shared" si="1046"/>
        <v>1.00803224186177-0.0253775865294389i</v>
      </c>
      <c r="AH2044" t="str">
        <f t="shared" si="1047"/>
        <v>0.0270047461764547+0.0154086347892401i</v>
      </c>
      <c r="AI2044">
        <f t="shared" si="1048"/>
        <v>-30.14716214363164</v>
      </c>
      <c r="AJ2044">
        <f t="shared" si="1049"/>
        <v>29.708643133485126</v>
      </c>
      <c r="AK2044"/>
      <c r="AL2044"/>
      <c r="AM2044"/>
      <c r="AN2044"/>
    </row>
    <row r="2045" spans="1:40" x14ac:dyDescent="0.35">
      <c r="A2045"/>
      <c r="B2045">
        <f t="shared" si="1050"/>
        <v>191100</v>
      </c>
      <c r="C2045" s="237" t="str">
        <f t="shared" si="1018"/>
        <v>-8.83080022079531E-07+0.00540767759768537i</v>
      </c>
      <c r="D2045" s="208" t="str">
        <f t="shared" si="1019"/>
        <v>-2.51366797246596+0.0414588615822545i</v>
      </c>
      <c r="E2045" t="str">
        <f t="shared" si="1020"/>
        <v>20500</v>
      </c>
      <c r="F2045" t="str">
        <f t="shared" si="1021"/>
        <v>0.327868852459016</v>
      </c>
      <c r="G2045" t="str">
        <f t="shared" si="1016"/>
        <v>0.327868852459016</v>
      </c>
      <c r="H2045" t="str">
        <f t="shared" si="1022"/>
        <v>3.67244897823744+0.786026245572814i</v>
      </c>
      <c r="I2045" t="str">
        <f t="shared" si="1023"/>
        <v>750.447945126262i</v>
      </c>
      <c r="J2045" t="str">
        <f t="shared" si="1017"/>
        <v>-761.309779390748+164.173996059382i</v>
      </c>
      <c r="K2045" t="str">
        <f t="shared" si="1024"/>
        <v>0.20312408744982-0.941929647308067i</v>
      </c>
      <c r="L2045" t="str">
        <f t="shared" si="1025"/>
        <v>0.0416816705205681-0.164069457320689i</v>
      </c>
      <c r="M2045" t="str">
        <f t="shared" si="1026"/>
        <v>0.244805757970388-1.10599910462876i</v>
      </c>
      <c r="N2045" t="str">
        <f t="shared" si="1027"/>
        <v>-2.38364666724395i</v>
      </c>
      <c r="O2045" t="str">
        <f t="shared" si="1028"/>
        <v>-0.726249534769879-0.687431169824684i</v>
      </c>
      <c r="P2045" t="str">
        <f t="shared" si="1029"/>
        <v>1.72624953476988+0.687431169824684i</v>
      </c>
      <c r="Q2045" t="str">
        <f t="shared" si="1030"/>
        <v>-1.72624953476988+1.69621549741927i</v>
      </c>
      <c r="R2045" t="str">
        <f t="shared" si="1031"/>
        <v>-0.309694364478611-0.702528531298565i</v>
      </c>
      <c r="S2045" t="str">
        <f t="shared" si="1032"/>
        <v>0.258129270685724i</v>
      </c>
      <c r="T2045" t="str">
        <f t="shared" si="1033"/>
        <v>0.181343177420011-0.0799411804383426i</v>
      </c>
      <c r="U2045" t="str">
        <f t="shared" si="1034"/>
        <v>0.0000500000000000001-0.00074360349429943i</v>
      </c>
      <c r="V2045" t="str">
        <f t="shared" si="1035"/>
        <v>0.00002-0.00832835913615359i</v>
      </c>
      <c r="W2045" t="str">
        <f t="shared" si="1036"/>
        <v>0.0000422719161304038-0.0006828683320143i</v>
      </c>
      <c r="X2045" t="str">
        <f t="shared" si="1037"/>
        <v>0.0000457875422553572-0.000682412924707283i</v>
      </c>
      <c r="Y2045" t="str">
        <f t="shared" si="1038"/>
        <v>0.009+0.960573369761615i</v>
      </c>
      <c r="Z2045" t="str">
        <f t="shared" si="1039"/>
        <v>-0.00852497924915402-0.000652746703874539i</v>
      </c>
      <c r="AA2045" t="str">
        <f t="shared" si="1040"/>
        <v>0.117799992314428-12.5003098746098i</v>
      </c>
      <c r="AB2045" t="str">
        <f t="shared" si="1041"/>
        <v>0.60612203850623-0.267195667006856i</v>
      </c>
      <c r="AC2045" t="str">
        <f t="shared" si="1042"/>
        <v>0.852863996588807-0.735781469671666i</v>
      </c>
      <c r="AD2045" t="str">
        <f t="shared" si="1043"/>
        <v>0.56239331271365+0.171894829353187i</v>
      </c>
      <c r="AE2045" t="str">
        <f t="shared" si="1044"/>
        <v>-0.00468218753747349-0.00183250023442771i</v>
      </c>
      <c r="AF2045" t="str">
        <f t="shared" si="1045"/>
        <v>-6.1861169507034-0.744567383990559i</v>
      </c>
      <c r="AG2045" t="str">
        <f t="shared" si="1046"/>
        <v>1.00801825858964-0.0253756261241232i</v>
      </c>
      <c r="AH2045" t="str">
        <f t="shared" si="1047"/>
        <v>0.0269933246043471+0.0153838854300068i</v>
      </c>
      <c r="AI2045">
        <f t="shared" si="1048"/>
        <v>-30.153361172876917</v>
      </c>
      <c r="AJ2045">
        <f t="shared" si="1049"/>
        <v>29.67943989670211</v>
      </c>
      <c r="AK2045"/>
      <c r="AL2045"/>
      <c r="AM2045"/>
      <c r="AN2045"/>
    </row>
    <row r="2046" spans="1:40" x14ac:dyDescent="0.35">
      <c r="A2046"/>
      <c r="B2046">
        <f t="shared" si="1050"/>
        <v>191200</v>
      </c>
      <c r="C2046" s="237" t="str">
        <f t="shared" si="1018"/>
        <v>-8.82156539791257E-07+0.00540484931457372i</v>
      </c>
      <c r="D2046" s="208" t="str">
        <f t="shared" si="1019"/>
        <v>-2.51366796538593+0.0414371780783985i</v>
      </c>
      <c r="E2046" t="str">
        <f t="shared" si="1020"/>
        <v>20500</v>
      </c>
      <c r="F2046" t="str">
        <f t="shared" si="1021"/>
        <v>0.327868852459016</v>
      </c>
      <c r="G2046" t="str">
        <f t="shared" si="1016"/>
        <v>0.327868852459016</v>
      </c>
      <c r="H2046" t="str">
        <f t="shared" si="1022"/>
        <v>3.6726294786176+0.785656879693725i</v>
      </c>
      <c r="I2046" t="str">
        <f t="shared" si="1023"/>
        <v>750.840644207961i</v>
      </c>
      <c r="J2046" t="str">
        <f t="shared" si="1017"/>
        <v>-762.107800565525+164.259906052087i</v>
      </c>
      <c r="K2046" t="str">
        <f t="shared" si="1024"/>
        <v>0.202920567159956-0.941479578581665i</v>
      </c>
      <c r="L2046" t="str">
        <f t="shared" si="1025"/>
        <v>0.0416407219412562-0.163994044437061i</v>
      </c>
      <c r="M2046" t="str">
        <f t="shared" si="1026"/>
        <v>0.244561289101212-1.10547362301873i</v>
      </c>
      <c r="N2046" t="str">
        <f t="shared" si="1027"/>
        <v>-2.38489399674015i</v>
      </c>
      <c r="O2046" t="str">
        <f t="shared" si="1028"/>
        <v>-0.727106422761616-0.686524762830013i</v>
      </c>
      <c r="P2046" t="str">
        <f t="shared" si="1029"/>
        <v>1.72710642276162+0.686524762830013i</v>
      </c>
      <c r="Q2046" t="str">
        <f t="shared" si="1030"/>
        <v>-1.72710642276162+1.69836923391014i</v>
      </c>
      <c r="R2046" t="str">
        <f t="shared" si="1031"/>
        <v>-0.309666650193561-0.702014107705114i</v>
      </c>
      <c r="S2046" t="str">
        <f t="shared" si="1032"/>
        <v>0.258264346180588i</v>
      </c>
      <c r="T2046" t="str">
        <f t="shared" si="1033"/>
        <v>0.18130521453601-0.0799758549461729i</v>
      </c>
      <c r="U2046" t="str">
        <f t="shared" si="1034"/>
        <v>0.0000499999999999998-0.000743214580337973i</v>
      </c>
      <c r="V2046" t="str">
        <f t="shared" si="1035"/>
        <v>0.00002-0.0083240032997853i</v>
      </c>
      <c r="W2046" t="str">
        <f t="shared" si="1036"/>
        <v>0.0000422719143862105-0.000682511409233362i</v>
      </c>
      <c r="X2046" t="str">
        <f t="shared" si="1037"/>
        <v>0.000045783852321431-0.000682056259041266i</v>
      </c>
      <c r="Y2046" t="str">
        <f t="shared" si="1038"/>
        <v>0.009+0.961076024586189i</v>
      </c>
      <c r="Z2046" t="str">
        <f t="shared" si="1039"/>
        <v>-0.00851606220185804-0.000652274698162946i</v>
      </c>
      <c r="AA2046" t="str">
        <f t="shared" si="1040"/>
        <v>0.117676590823519-12.4937639330401i</v>
      </c>
      <c r="AB2046" t="str">
        <f t="shared" si="1041"/>
        <v>0.605995151236658-0.267311563196993i</v>
      </c>
      <c r="AC2046" t="str">
        <f t="shared" si="1042"/>
        <v>0.852697073133341-0.735285715856488i</v>
      </c>
      <c r="AD2046" t="str">
        <f t="shared" si="1043"/>
        <v>0.562640713886058+0.171678925019402i</v>
      </c>
      <c r="AE2046" t="str">
        <f t="shared" si="1044"/>
        <v>-0.00467950149775353-0.00182902470603757i</v>
      </c>
      <c r="AF2046" t="str">
        <f t="shared" si="1045"/>
        <v>-6.18629744400353-0.744219701615326i</v>
      </c>
      <c r="AG2046" t="str">
        <f t="shared" si="1046"/>
        <v>1.00800427468119-0.0253736575574253i</v>
      </c>
      <c r="AH2046" t="str">
        <f t="shared" si="1047"/>
        <v>0.0269819033342849+0.0153591587225108i</v>
      </c>
      <c r="AI2046">
        <f t="shared" si="1048"/>
        <v>-30.159559159701637</v>
      </c>
      <c r="AJ2046">
        <f t="shared" si="1049"/>
        <v>29.650230991960147</v>
      </c>
      <c r="AK2046"/>
      <c r="AL2046"/>
      <c r="AM2046"/>
      <c r="AN2046"/>
    </row>
    <row r="2047" spans="1:40" x14ac:dyDescent="0.35">
      <c r="A2047"/>
      <c r="B2047">
        <f t="shared" si="1050"/>
        <v>191300</v>
      </c>
      <c r="C2047" s="237" t="str">
        <f t="shared" si="1018"/>
        <v>-8.81234505345426E-07+0.00540202398837047i</v>
      </c>
      <c r="D2047" s="208" t="str">
        <f t="shared" si="1019"/>
        <v>-2.513667958317+0.0414155172441736i</v>
      </c>
      <c r="E2047" t="str">
        <f t="shared" si="1020"/>
        <v>20500</v>
      </c>
      <c r="F2047" t="str">
        <f t="shared" si="1021"/>
        <v>0.327868852459016</v>
      </c>
      <c r="G2047" t="str">
        <f t="shared" si="1016"/>
        <v>0.327868852459016</v>
      </c>
      <c r="H2047" t="str">
        <f t="shared" si="1022"/>
        <v>3.67280971514305+0.785287839001448i</v>
      </c>
      <c r="I2047" t="str">
        <f t="shared" si="1023"/>
        <v>751.233343289659i</v>
      </c>
      <c r="J2047" t="str">
        <f t="shared" si="1017"/>
        <v>-762.906239224567+164.345816044792i</v>
      </c>
      <c r="K2047" t="str">
        <f t="shared" si="1024"/>
        <v>0.202717348143722-0.941029917401447i</v>
      </c>
      <c r="L2047" t="str">
        <f t="shared" si="1025"/>
        <v>0.0415998323805647-0.163918695418025i</v>
      </c>
      <c r="M2047" t="str">
        <f t="shared" si="1026"/>
        <v>0.244317180524287-1.10494861281947i</v>
      </c>
      <c r="N2047" t="str">
        <f t="shared" si="1027"/>
        <v>-2.38614132623635i</v>
      </c>
      <c r="O2047" t="str">
        <f t="shared" si="1028"/>
        <v>-0.72796217949888-0.68561728771906i</v>
      </c>
      <c r="P2047" t="str">
        <f t="shared" si="1029"/>
        <v>1.72796217949888+0.68561728771906i</v>
      </c>
      <c r="Q2047" t="str">
        <f t="shared" si="1030"/>
        <v>-1.72796217949888+1.70052403851729i</v>
      </c>
      <c r="R2047" t="str">
        <f t="shared" si="1031"/>
        <v>-0.3096389146481-0.701500136820178i</v>
      </c>
      <c r="S2047" t="str">
        <f t="shared" si="1032"/>
        <v>0.258399421675451i</v>
      </c>
      <c r="T2047" t="str">
        <f t="shared" si="1033"/>
        <v>0.181267229659584-0.0800105164732834i</v>
      </c>
      <c r="U2047" t="str">
        <f t="shared" si="1034"/>
        <v>0.00005-0.000742826072977631i</v>
      </c>
      <c r="V2047" t="str">
        <f t="shared" si="1035"/>
        <v>0.00002-0.0083196520173495i</v>
      </c>
      <c r="W2047" t="str">
        <f t="shared" si="1036"/>
        <v>0.0000422719126411053-0.000682154859725557i</v>
      </c>
      <c r="X2047" t="str">
        <f t="shared" si="1037"/>
        <v>0.0000457801681687617-0.000681699966349646i</v>
      </c>
      <c r="Y2047" t="str">
        <f t="shared" si="1038"/>
        <v>0.009+0.961578679410764i</v>
      </c>
      <c r="Z2047" t="str">
        <f t="shared" si="1039"/>
        <v>-0.00850715914492236-0.000651803390898228i</v>
      </c>
      <c r="AA2047" t="str">
        <f t="shared" si="1040"/>
        <v>0.117553383245526-12.4872248478446i</v>
      </c>
      <c r="AB2047" t="str">
        <f t="shared" si="1041"/>
        <v>0.605868190459532-0.267427416000329i</v>
      </c>
      <c r="AC2047" t="str">
        <f t="shared" si="1042"/>
        <v>0.852530455722966-0.734790328871798i</v>
      </c>
      <c r="AD2047" t="str">
        <f t="shared" si="1043"/>
        <v>0.562887888426945+0.171462684615644i</v>
      </c>
      <c r="AE2047" t="str">
        <f t="shared" si="1044"/>
        <v>-0.00467681688835232-0.00182555257981314i</v>
      </c>
      <c r="AF2047" t="str">
        <f t="shared" si="1045"/>
        <v>-6.18647767346005-0.743872321757274i</v>
      </c>
      <c r="AG2047" t="str">
        <f t="shared" si="1046"/>
        <v>1.00799029014677-0.0253716808218244i</v>
      </c>
      <c r="AH2047" t="str">
        <f t="shared" si="1047"/>
        <v>0.0269704823584191+0.0153344546420894i</v>
      </c>
      <c r="AI2047">
        <f t="shared" si="1048"/>
        <v>-30.165756107561688</v>
      </c>
      <c r="AJ2047">
        <f t="shared" si="1049"/>
        <v>29.621016422286946</v>
      </c>
      <c r="AK2047"/>
      <c r="AL2047"/>
      <c r="AM2047"/>
      <c r="AN2047"/>
    </row>
    <row r="2048" spans="1:40" x14ac:dyDescent="0.35">
      <c r="A2048"/>
      <c r="B2048">
        <f t="shared" si="1050"/>
        <v>191400</v>
      </c>
      <c r="C2048" s="237" t="str">
        <f t="shared" si="1018"/>
        <v>-8.8031391571702E-07+0.00539920161444092i</v>
      </c>
      <c r="D2048" s="208" t="str">
        <f t="shared" si="1019"/>
        <v>-2.51366795125915+0.0413938790440471i</v>
      </c>
      <c r="E2048" t="str">
        <f t="shared" si="1020"/>
        <v>20500</v>
      </c>
      <c r="F2048" t="str">
        <f t="shared" si="1021"/>
        <v>0.327868852459016</v>
      </c>
      <c r="G2048" t="str">
        <f t="shared" si="1016"/>
        <v>0.327868852459016</v>
      </c>
      <c r="H2048" t="str">
        <f t="shared" si="1022"/>
        <v>3.67298968831818+0.784919123102794i</v>
      </c>
      <c r="I2048" t="str">
        <f t="shared" si="1023"/>
        <v>751.626042371358i</v>
      </c>
      <c r="J2048" t="str">
        <f t="shared" si="1017"/>
        <v>-763.705095367876+164.431726037498i</v>
      </c>
      <c r="K2048" t="str">
        <f t="shared" si="1024"/>
        <v>0.202514429815802-0.940580663250949i</v>
      </c>
      <c r="L2048" t="str">
        <f t="shared" si="1025"/>
        <v>0.0415590017277235-0.163843410191576i</v>
      </c>
      <c r="M2048" t="str">
        <f t="shared" si="1026"/>
        <v>0.244073431543526-1.10442407344253i</v>
      </c>
      <c r="N2048" t="str">
        <f t="shared" si="1027"/>
        <v>-2.38738865573256i</v>
      </c>
      <c r="O2048" t="str">
        <f t="shared" si="1028"/>
        <v>-0.728816803650266-0.684708745903694i</v>
      </c>
      <c r="P2048" t="str">
        <f t="shared" si="1029"/>
        <v>1.72881680365027+0.684708745903694i</v>
      </c>
      <c r="Q2048" t="str">
        <f t="shared" si="1030"/>
        <v>-1.72881680365027+1.70267990982887i</v>
      </c>
      <c r="R2048" t="str">
        <f t="shared" si="1031"/>
        <v>-0.309611157829807-0.700986617923062i</v>
      </c>
      <c r="S2048" t="str">
        <f t="shared" si="1032"/>
        <v>0.258534497170315i</v>
      </c>
      <c r="T2048" t="str">
        <f t="shared" si="1033"/>
        <v>0.181229222787859-0.0800451650078482i</v>
      </c>
      <c r="U2048" t="str">
        <f t="shared" si="1034"/>
        <v>0.0000500000000000002-0.000742437971581093i</v>
      </c>
      <c r="V2048" t="str">
        <f t="shared" si="1035"/>
        <v>0.00002-0.00831530528170824i</v>
      </c>
      <c r="W2048" t="str">
        <f t="shared" si="1036"/>
        <v>0.0000422719108950878-0.000681798682905813i</v>
      </c>
      <c r="X2048" t="str">
        <f t="shared" si="1037"/>
        <v>0.0000457764897852687-0.000681344046047881i</v>
      </c>
      <c r="Y2048" t="str">
        <f t="shared" si="1038"/>
        <v>0.009+0.962081334235338i</v>
      </c>
      <c r="Z2048" t="str">
        <f t="shared" si="1039"/>
        <v>-0.00849827004909013-0.000651332780556654i</v>
      </c>
      <c r="AA2048" t="str">
        <f t="shared" si="1040"/>
        <v>0.117430369174144-12.4806926082503i</v>
      </c>
      <c r="AB2048" t="str">
        <f t="shared" si="1041"/>
        <v>0.605741156165246-0.267543225377337i</v>
      </c>
      <c r="AC2048" t="str">
        <f t="shared" si="1042"/>
        <v>0.852364143819203-0.734295308247878i</v>
      </c>
      <c r="AD2048" t="str">
        <f t="shared" si="1043"/>
        <v>0.563134835889114+0.171246108351009i</v>
      </c>
      <c r="AE2048" t="str">
        <f t="shared" si="1044"/>
        <v>-0.00467413370552399-0.0018220838521106i</v>
      </c>
      <c r="AF2048" t="str">
        <f t="shared" si="1045"/>
        <v>-6.18665763957733-0.743525244058747i</v>
      </c>
      <c r="AG2048" t="str">
        <f t="shared" si="1046"/>
        <v>1.00797630499671-0.0253696959098225i</v>
      </c>
      <c r="AH2048" t="str">
        <f t="shared" si="1047"/>
        <v>0.0269590616689308+0.0153097731641408i</v>
      </c>
      <c r="AI2048">
        <f t="shared" si="1048"/>
        <v>-30.171952019909355</v>
      </c>
      <c r="AJ2048">
        <f t="shared" si="1049"/>
        <v>29.591796190704446</v>
      </c>
      <c r="AK2048"/>
      <c r="AL2048"/>
      <c r="AM2048"/>
      <c r="AN2048"/>
    </row>
    <row r="2049" spans="1:40" x14ac:dyDescent="0.35">
      <c r="A2049"/>
      <c r="B2049">
        <f t="shared" si="1050"/>
        <v>191500</v>
      </c>
      <c r="C2049" s="237" t="str">
        <f t="shared" si="1018"/>
        <v>-8.7939476788896E-07+0.0053963821881602i</v>
      </c>
      <c r="D2049" s="208" t="str">
        <f t="shared" si="1019"/>
        <v>-2.51366794421235+0.0413722634425615i</v>
      </c>
      <c r="E2049" t="str">
        <f t="shared" si="1020"/>
        <v>20500</v>
      </c>
      <c r="F2049" t="str">
        <f t="shared" si="1021"/>
        <v>0.327868852459016</v>
      </c>
      <c r="G2049" t="str">
        <f t="shared" si="1016"/>
        <v>0.327868852459016</v>
      </c>
      <c r="H2049" t="str">
        <f t="shared" si="1022"/>
        <v>3.67316939864617+0.784550731605106i</v>
      </c>
      <c r="I2049" t="str">
        <f t="shared" si="1023"/>
        <v>752.018741453057i</v>
      </c>
      <c r="J2049" t="str">
        <f t="shared" si="1017"/>
        <v>-764.504368995451+164.517636030202i</v>
      </c>
      <c r="K2049" t="str">
        <f t="shared" si="1024"/>
        <v>0.202311811592275-0.940131815614496i</v>
      </c>
      <c r="L2049" t="str">
        <f t="shared" si="1025"/>
        <v>0.0415182298722166-0.163768188685797i</v>
      </c>
      <c r="M2049" t="str">
        <f t="shared" si="1026"/>
        <v>0.243830041464492-1.10390000430029i</v>
      </c>
      <c r="N2049" t="str">
        <f t="shared" si="1027"/>
        <v>-2.38863598522876i</v>
      </c>
      <c r="O2049" t="str">
        <f t="shared" si="1028"/>
        <v>-0.729670293886108-0.683799138797469i</v>
      </c>
      <c r="P2049" t="str">
        <f t="shared" si="1029"/>
        <v>1.72967029388611+0.683799138797469i</v>
      </c>
      <c r="Q2049" t="str">
        <f t="shared" si="1030"/>
        <v>-1.72967029388611+1.70483684643129i</v>
      </c>
      <c r="R2049" t="str">
        <f t="shared" si="1031"/>
        <v>-0.309583379726243-0.700473550294594i</v>
      </c>
      <c r="S2049" t="str">
        <f t="shared" si="1032"/>
        <v>0.25866957266518i</v>
      </c>
      <c r="T2049" t="str">
        <f t="shared" si="1033"/>
        <v>0.181191193917964-0.0800798005380294i</v>
      </c>
      <c r="U2049" t="str">
        <f t="shared" si="1034"/>
        <v>0.0000499999999999999-0.000742050275512379i</v>
      </c>
      <c r="V2049" t="str">
        <f t="shared" si="1035"/>
        <v>0.00002-0.00831096308573867i</v>
      </c>
      <c r="W2049" t="str">
        <f t="shared" si="1036"/>
        <v>0.0000422719091481575-0.000681442878190278i</v>
      </c>
      <c r="X2049" t="str">
        <f t="shared" si="1037"/>
        <v>0.0000457728171589027-0.000680988497552649i</v>
      </c>
      <c r="Y2049" t="str">
        <f t="shared" si="1038"/>
        <v>0.009+0.962583989059913i</v>
      </c>
      <c r="Z2049" t="str">
        <f t="shared" si="1039"/>
        <v>-0.00848939488518091-0.000650862865618789i</v>
      </c>
      <c r="AA2049" t="str">
        <f t="shared" si="1040"/>
        <v>0.117307548204135-12.4741672035062i</v>
      </c>
      <c r="AB2049" t="str">
        <f t="shared" si="1041"/>
        <v>0.605614048344203-0.26765899128845i</v>
      </c>
      <c r="AC2049" t="str">
        <f t="shared" si="1042"/>
        <v>0.852198136884915-0.733800653515689i</v>
      </c>
      <c r="AD2049" t="str">
        <f t="shared" si="1043"/>
        <v>0.563381555825491+0.171029196435176i</v>
      </c>
      <c r="AE2049" t="str">
        <f t="shared" si="1044"/>
        <v>-0.00467145194553391-0.00181861851929473i</v>
      </c>
      <c r="AF2049" t="str">
        <f t="shared" si="1045"/>
        <v>-6.18683734285852-0.743178468162545i</v>
      </c>
      <c r="AG2049" t="str">
        <f t="shared" si="1046"/>
        <v>1.00796231924135-0.0253677028139413i</v>
      </c>
      <c r="AH2049" t="str">
        <f t="shared" si="1047"/>
        <v>0.0269476412580296+0.0152851142641224i</v>
      </c>
      <c r="AI2049">
        <f t="shared" si="1048"/>
        <v>-30.178146900193941</v>
      </c>
      <c r="AJ2049">
        <f t="shared" si="1049"/>
        <v>29.562570300227691</v>
      </c>
      <c r="AK2049"/>
      <c r="AL2049"/>
      <c r="AM2049"/>
      <c r="AN2049"/>
    </row>
    <row r="2050" spans="1:40" x14ac:dyDescent="0.35">
      <c r="A2050"/>
      <c r="B2050">
        <f t="shared" si="1050"/>
        <v>191600</v>
      </c>
      <c r="C2050" s="237" t="str">
        <f t="shared" si="1018"/>
        <v>-8.78477058851997E-07+0.00539356570491294i</v>
      </c>
      <c r="D2050" s="208" t="str">
        <f t="shared" si="1019"/>
        <v>-2.51366793717658+0.0413506704043326i</v>
      </c>
      <c r="E2050" t="str">
        <f t="shared" si="1020"/>
        <v>20500</v>
      </c>
      <c r="F2050" t="str">
        <f t="shared" si="1021"/>
        <v>0.327868852459016</v>
      </c>
      <c r="G2050" t="str">
        <f t="shared" si="1016"/>
        <v>0.327868852459016</v>
      </c>
      <c r="H2050" t="str">
        <f t="shared" si="1022"/>
        <v>3.67334884662905+0.784182664116289i</v>
      </c>
      <c r="I2050" t="str">
        <f t="shared" si="1023"/>
        <v>752.411440534755i</v>
      </c>
      <c r="J2050" t="str">
        <f t="shared" si="1017"/>
        <v>-765.304060107292+164.603546022907i</v>
      </c>
      <c r="K2050" t="str">
        <f t="shared" si="1024"/>
        <v>0.202109492890618-0.939683373977197i</v>
      </c>
      <c r="L2050" t="str">
        <f t="shared" si="1025"/>
        <v>0.0414775167037797-0.163693030828854i</v>
      </c>
      <c r="M2050" t="str">
        <f t="shared" si="1026"/>
        <v>0.243587009594398-1.10337640480605i</v>
      </c>
      <c r="N2050" t="str">
        <f t="shared" si="1027"/>
        <v>-2.38988331472496i</v>
      </c>
      <c r="O2050" t="str">
        <f t="shared" si="1028"/>
        <v>-0.730522648878528-0.682888467815572i</v>
      </c>
      <c r="P2050" t="str">
        <f t="shared" si="1029"/>
        <v>1.73052264887853+0.682888467815572i</v>
      </c>
      <c r="Q2050" t="str">
        <f t="shared" si="1030"/>
        <v>-1.73052264887853+1.70699484690939i</v>
      </c>
      <c r="R2050" t="str">
        <f t="shared" si="1031"/>
        <v>-0.309555580324957-0.699960933217086i</v>
      </c>
      <c r="S2050" t="str">
        <f t="shared" si="1032"/>
        <v>0.258804648160044i</v>
      </c>
      <c r="T2050" t="str">
        <f t="shared" si="1033"/>
        <v>0.181153143047024-0.0801144230519787i</v>
      </c>
      <c r="U2050" t="str">
        <f t="shared" si="1034"/>
        <v>0.0000500000000000001-0.000741662984136853i</v>
      </c>
      <c r="V2050" t="str">
        <f t="shared" si="1035"/>
        <v>0.00002-0.00830662542233273i</v>
      </c>
      <c r="W2050" t="str">
        <f t="shared" si="1036"/>
        <v>0.0000422719074003155-0.000681087444996339i</v>
      </c>
      <c r="X2050" t="str">
        <f t="shared" si="1037"/>
        <v>0.0000457691502776476-0.000680633320281865i</v>
      </c>
      <c r="Y2050" t="str">
        <f t="shared" si="1038"/>
        <v>0.009+0.963086643884487i</v>
      </c>
      <c r="Z2050" t="str">
        <f t="shared" si="1039"/>
        <v>-0.00848053362409076-0.000650393644569518i</v>
      </c>
      <c r="AA2050" t="str">
        <f t="shared" si="1040"/>
        <v>0.117184919931321-12.4676486228843i</v>
      </c>
      <c r="AB2050" t="str">
        <f t="shared" si="1041"/>
        <v>0.605486866986794-0.267774713694067i</v>
      </c>
      <c r="AC2050" t="str">
        <f t="shared" si="1042"/>
        <v>0.852032434384265-0.733306364206902i</v>
      </c>
      <c r="AD2050" t="str">
        <f t="shared" si="1043"/>
        <v>0.563628047789113+0.170811949078413i</v>
      </c>
      <c r="AE2050" t="str">
        <f t="shared" si="1044"/>
        <v>-0.00466877160465907-0.00181515657773912i</v>
      </c>
      <c r="AF2050" t="str">
        <f t="shared" si="1045"/>
        <v>-6.18701678380563-0.742831993711956i</v>
      </c>
      <c r="AG2050" t="str">
        <f t="shared" si="1046"/>
        <v>1.00794833289105-0.0253657015267242i</v>
      </c>
      <c r="AH2050" t="str">
        <f t="shared" si="1047"/>
        <v>0.0269362211179553+0.0152604779175525i</v>
      </c>
      <c r="AI2050">
        <f t="shared" si="1048"/>
        <v>-30.184340751861043</v>
      </c>
      <c r="AJ2050">
        <f t="shared" si="1049"/>
        <v>29.5333387538663</v>
      </c>
      <c r="AK2050"/>
      <c r="AL2050"/>
      <c r="AM2050"/>
      <c r="AN2050"/>
    </row>
    <row r="2051" spans="1:40" x14ac:dyDescent="0.35">
      <c r="A2051"/>
      <c r="B2051">
        <f t="shared" si="1050"/>
        <v>191700</v>
      </c>
      <c r="C2051" s="237" t="str">
        <f t="shared" si="1018"/>
        <v>-8.77560785604741E-07+0.00539075216009345i</v>
      </c>
      <c r="D2051" s="208" t="str">
        <f t="shared" si="1019"/>
        <v>-2.51366793015182+0.0413290998940498i</v>
      </c>
      <c r="E2051" t="str">
        <f t="shared" si="1020"/>
        <v>20500</v>
      </c>
      <c r="F2051" t="str">
        <f t="shared" si="1021"/>
        <v>0.327868852459016</v>
      </c>
      <c r="G2051" t="str">
        <f t="shared" si="1016"/>
        <v>0.327868852459016</v>
      </c>
      <c r="H2051" t="str">
        <f t="shared" si="1022"/>
        <v>3.67352803276768+0.783814920244791i</v>
      </c>
      <c r="I2051" t="str">
        <f t="shared" si="1023"/>
        <v>752.804139616454i</v>
      </c>
      <c r="J2051" t="str">
        <f t="shared" si="1017"/>
        <v>-766.104168703399+164.689456015613i</v>
      </c>
      <c r="K2051" t="str">
        <f t="shared" si="1024"/>
        <v>0.201907473129698-0.939235337824947i</v>
      </c>
      <c r="L2051" t="str">
        <f t="shared" si="1025"/>
        <v>0.0414368621124009-0.163617936549003i</v>
      </c>
      <c r="M2051" t="str">
        <f t="shared" si="1026"/>
        <v>0.243344335242099-1.10285327437395i</v>
      </c>
      <c r="N2051" t="str">
        <f t="shared" si="1027"/>
        <v>-2.39113064422116i</v>
      </c>
      <c r="O2051" t="str">
        <f t="shared" si="1028"/>
        <v>-0.731373867301405-0.681976734374852i</v>
      </c>
      <c r="P2051" t="str">
        <f t="shared" si="1029"/>
        <v>1.7313738673014+0.681976734374852i</v>
      </c>
      <c r="Q2051" t="str">
        <f t="shared" si="1030"/>
        <v>-1.7313738673014+1.70915390984631i</v>
      </c>
      <c r="R2051" t="str">
        <f t="shared" si="1031"/>
        <v>-0.309527759613491-0.699448765974359i</v>
      </c>
      <c r="S2051" t="str">
        <f t="shared" si="1032"/>
        <v>0.258939723654909i</v>
      </c>
      <c r="T2051" t="str">
        <f t="shared" si="1033"/>
        <v>0.181115070172168-0.0801490325378405i</v>
      </c>
      <c r="U2051" t="str">
        <f t="shared" si="1034"/>
        <v>0.0000499999999999999-0.000741276096821181i</v>
      </c>
      <c r="V2051" t="str">
        <f t="shared" si="1035"/>
        <v>0.00002-0.00830229228439723i</v>
      </c>
      <c r="W2051" t="str">
        <f t="shared" si="1036"/>
        <v>0.0000422719056515609-0.000680732382742573i</v>
      </c>
      <c r="X2051" t="str">
        <f t="shared" si="1037"/>
        <v>0.0000457654891295161-0.000680278513654627i</v>
      </c>
      <c r="Y2051" t="str">
        <f t="shared" si="1038"/>
        <v>0.009+0.963589298709061i</v>
      </c>
      <c r="Z2051" t="str">
        <f t="shared" si="1039"/>
        <v>-0.00847168623679129-0.000649925115897964i</v>
      </c>
      <c r="AA2051" t="str">
        <f t="shared" si="1040"/>
        <v>0.117062483952581-12.4611368556789i</v>
      </c>
      <c r="AB2051" t="str">
        <f t="shared" si="1041"/>
        <v>0.605359612083424-0.26789039255456i</v>
      </c>
      <c r="AC2051" t="str">
        <f t="shared" si="1042"/>
        <v>0.851867035782736-0.732812439853883i</v>
      </c>
      <c r="AD2051" t="str">
        <f t="shared" si="1043"/>
        <v>0.563874311333151+0.170594366491578i</v>
      </c>
      <c r="AE2051" t="str">
        <f t="shared" si="1044"/>
        <v>-0.00466609267918766-0.00181169802382592i</v>
      </c>
      <c r="AF2051" t="str">
        <f t="shared" si="1045"/>
        <v>-6.1871959629195-0.742485820350741i</v>
      </c>
      <c r="AG2051" t="str">
        <f t="shared" si="1046"/>
        <v>1.00793434595616-0.025363692040736i</v>
      </c>
      <c r="AH2051" t="str">
        <f t="shared" si="1047"/>
        <v>0.026924801240976+0.0152358641000078i</v>
      </c>
      <c r="AI2051">
        <f t="shared" si="1048"/>
        <v>-30.190533578353392</v>
      </c>
      <c r="AJ2051">
        <f t="shared" si="1049"/>
        <v>29.504101554622316</v>
      </c>
      <c r="AK2051"/>
      <c r="AL2051"/>
      <c r="AM2051"/>
      <c r="AN2051"/>
    </row>
    <row r="2052" spans="1:40" x14ac:dyDescent="0.35">
      <c r="A2052"/>
      <c r="B2052">
        <f t="shared" si="1050"/>
        <v>191800</v>
      </c>
      <c r="C2052" s="237" t="str">
        <f t="shared" si="1018"/>
        <v>-8.76645945153612E-07+0.00538794154910562i</v>
      </c>
      <c r="D2052" s="208" t="str">
        <f t="shared" si="1019"/>
        <v>-2.51366792313804+0.0413075518764764i</v>
      </c>
      <c r="E2052" t="str">
        <f t="shared" si="1020"/>
        <v>20500</v>
      </c>
      <c r="F2052" t="str">
        <f t="shared" si="1021"/>
        <v>0.327868852459016</v>
      </c>
      <c r="G2052" t="str">
        <f t="shared" si="1016"/>
        <v>0.327868852459016</v>
      </c>
      <c r="H2052" t="str">
        <f t="shared" si="1022"/>
        <v>3.67370695756171+0.783447499599614i</v>
      </c>
      <c r="I2052" t="str">
        <f t="shared" si="1023"/>
        <v>753.196838698153i</v>
      </c>
      <c r="J2052" t="str">
        <f t="shared" si="1017"/>
        <v>-766.904694783773+164.775366008318i</v>
      </c>
      <c r="K2052" t="str">
        <f t="shared" si="1024"/>
        <v>0.201705751729761-0.938787706644422i</v>
      </c>
      <c r="L2052" t="str">
        <f t="shared" si="1025"/>
        <v>0.0413962659883198-0.163542905774583i</v>
      </c>
      <c r="M2052" t="str">
        <f t="shared" si="1026"/>
        <v>0.243102017718081-1.10233061241901i</v>
      </c>
      <c r="N2052" t="str">
        <f t="shared" si="1027"/>
        <v>-2.39237797371737i</v>
      </c>
      <c r="O2052" t="str">
        <f t="shared" si="1028"/>
        <v>-0.732223947830395-0.681063939893804i</v>
      </c>
      <c r="P2052" t="str">
        <f t="shared" si="1029"/>
        <v>1.73222394783039+0.681063939893804i</v>
      </c>
      <c r="Q2052" t="str">
        <f t="shared" si="1030"/>
        <v>-1.73222394783039+1.71131403382357i</v>
      </c>
      <c r="R2052" t="str">
        <f t="shared" si="1031"/>
        <v>-0.309499917579375-0.698937047851721i</v>
      </c>
      <c r="S2052" t="str">
        <f t="shared" si="1032"/>
        <v>0.259074799149773i</v>
      </c>
      <c r="T2052" t="str">
        <f t="shared" si="1033"/>
        <v>0.18107697529052-0.0801836289837479i</v>
      </c>
      <c r="U2052" t="str">
        <f t="shared" si="1034"/>
        <v>0.00005-0.000740889612933372i</v>
      </c>
      <c r="V2052" t="str">
        <f t="shared" si="1035"/>
        <v>0.00002-0.0082979636648538i</v>
      </c>
      <c r="W2052" t="str">
        <f t="shared" si="1036"/>
        <v>0.0000422719039018944-0.00068037769084879i</v>
      </c>
      <c r="X2052" t="str">
        <f t="shared" si="1037"/>
        <v>0.0000457618337025551-0.000679924077091283i</v>
      </c>
      <c r="Y2052" t="str">
        <f t="shared" si="1038"/>
        <v>0.009+0.964091953533636i</v>
      </c>
      <c r="Z2052" t="str">
        <f t="shared" si="1039"/>
        <v>-0.00846285269433031-0.000649457278097546i</v>
      </c>
      <c r="AA2052" t="str">
        <f t="shared" si="1040"/>
        <v>0.116940239865846-12.4546318912064i</v>
      </c>
      <c r="AB2052" t="str">
        <f t="shared" si="1041"/>
        <v>0.605232283624478-0.268006027830267i</v>
      </c>
      <c r="AC2052" t="str">
        <f t="shared" si="1042"/>
        <v>0.851701940547108-0.732318879989673i</v>
      </c>
      <c r="AD2052" t="str">
        <f t="shared" si="1043"/>
        <v>0.564120346010898+0.170376448886105i</v>
      </c>
      <c r="AE2052" t="str">
        <f t="shared" si="1044"/>
        <v>-0.00466341516541937-0.00180824285394588i</v>
      </c>
      <c r="AF2052" t="str">
        <f t="shared" si="1045"/>
        <v>-6.18737488069975-0.742139947723138i</v>
      </c>
      <c r="AG2052" t="str">
        <f t="shared" si="1046"/>
        <v>1.00792035844703-0.0253616743485619i</v>
      </c>
      <c r="AH2052" t="str">
        <f t="shared" si="1047"/>
        <v>0.0269133816193904+0.0152112727871252i</v>
      </c>
      <c r="AI2052">
        <f t="shared" si="1048"/>
        <v>-30.19672538310995</v>
      </c>
      <c r="AJ2052">
        <f t="shared" si="1049"/>
        <v>29.474858705491261</v>
      </c>
      <c r="AK2052"/>
      <c r="AL2052"/>
      <c r="AM2052"/>
      <c r="AN2052"/>
    </row>
    <row r="2053" spans="1:40" x14ac:dyDescent="0.35">
      <c r="A2053"/>
      <c r="B2053">
        <f t="shared" si="1050"/>
        <v>191900</v>
      </c>
      <c r="C2053" s="237" t="str">
        <f t="shared" si="1018"/>
        <v>-8.75732534512868E-07+0.00538513386736302i</v>
      </c>
      <c r="D2053" s="208" t="str">
        <f t="shared" si="1019"/>
        <v>-2.51366791613522+0.0412860263164498i</v>
      </c>
      <c r="E2053" t="str">
        <f t="shared" si="1020"/>
        <v>20500</v>
      </c>
      <c r="F2053" t="str">
        <f t="shared" si="1021"/>
        <v>0.327868852459016</v>
      </c>
      <c r="G2053" t="str">
        <f t="shared" ref="G2053:G2116" si="1051">IF($C$11=$C$7,$C$24,F2053)</f>
        <v>0.327868852459016</v>
      </c>
      <c r="H2053" t="str">
        <f t="shared" si="1022"/>
        <v>3.67388562150965+0.783080401790284i</v>
      </c>
      <c r="I2053" t="str">
        <f t="shared" si="1023"/>
        <v>753.589537779852i</v>
      </c>
      <c r="J2053" t="str">
        <f t="shared" ref="J2053:J2116" si="1052">IMSUM(COMPLEX(0,2*PI()*B2053*$C$113*$C$112),COMPLEX(0,2*PI()*B2053*$C$113*$C$111),COMPLEX(0,2*PI()*B2053*$C$28*10^-12*$C$111),COMPLEX(-1*2*PI()*B2053*2*PI()*B2053*$C$113*$C$112*$C$28*10^-12*$C$111,0),COMPLEX(1,0))</f>
        <v>-767.705638348413+164.861276001022i</v>
      </c>
      <c r="K2053" t="str">
        <f t="shared" si="1024"/>
        <v>0.201504328112442-0.938340479923082i</v>
      </c>
      <c r="L2053" t="str">
        <f t="shared" si="1025"/>
        <v>0.0413557282220257-0.16346793843402i</v>
      </c>
      <c r="M2053" t="str">
        <f t="shared" si="1026"/>
        <v>0.242860056334468-1.1018084183571i</v>
      </c>
      <c r="N2053" t="str">
        <f t="shared" si="1027"/>
        <v>-2.39362530321357i</v>
      </c>
      <c r="O2053" t="str">
        <f t="shared" si="1028"/>
        <v>-0.733072889142902-0.680150085792598i</v>
      </c>
      <c r="P2053" t="str">
        <f t="shared" si="1029"/>
        <v>1.7330728891429+0.680150085792598i</v>
      </c>
      <c r="Q2053" t="str">
        <f t="shared" si="1030"/>
        <v>-1.7330728891429+1.71347521742097i</v>
      </c>
      <c r="R2053" t="str">
        <f t="shared" si="1031"/>
        <v>-0.309472054210127-0.698425778135985i</v>
      </c>
      <c r="S2053" t="str">
        <f t="shared" si="1032"/>
        <v>0.259209874644637i</v>
      </c>
      <c r="T2053" t="str">
        <f t="shared" si="1033"/>
        <v>0.181038858399212-0.0802182123778253i</v>
      </c>
      <c r="U2053" t="str">
        <f t="shared" si="1034"/>
        <v>0.0000500000000000002-0.000740503531842737i</v>
      </c>
      <c r="V2053" t="str">
        <f t="shared" si="1035"/>
        <v>0.00002-0.00829363955663865i</v>
      </c>
      <c r="W2053" t="str">
        <f t="shared" si="1036"/>
        <v>0.0000422719021513156-0.000680023368735997i</v>
      </c>
      <c r="X2053" t="str">
        <f t="shared" si="1037"/>
        <v>0.00004575818398484-0.000679570010013356i</v>
      </c>
      <c r="Y2053" t="str">
        <f t="shared" si="1038"/>
        <v>0.009+0.96459460835821i</v>
      </c>
      <c r="Z2053" t="str">
        <f t="shared" si="1039"/>
        <v>-0.00845403296783077-0.000648990129665905i</v>
      </c>
      <c r="AA2053" t="str">
        <f t="shared" si="1040"/>
        <v>0.116818187270103-12.4481337188061i</v>
      </c>
      <c r="AB2053" t="str">
        <f t="shared" si="1041"/>
        <v>0.605104881600372-0.268121619481493i</v>
      </c>
      <c r="AC2053" t="str">
        <f t="shared" si="1042"/>
        <v>0.85153714814548-0.73182568414803i</v>
      </c>
      <c r="AD2053" t="str">
        <f t="shared" si="1043"/>
        <v>0.564366151375776+0.170158196474032i</v>
      </c>
      <c r="AE2053" t="str">
        <f t="shared" si="1044"/>
        <v>-0.00466073905966518-0.00180479106449851i</v>
      </c>
      <c r="AF2053" t="str">
        <f t="shared" si="1045"/>
        <v>-6.18755353764487-0.741794375473834i</v>
      </c>
      <c r="AG2053" t="str">
        <f t="shared" si="1046"/>
        <v>1.00790637037403-0.0253596484428092i</v>
      </c>
      <c r="AH2053" t="str">
        <f t="shared" si="1047"/>
        <v>0.0269019622455255+0.0151867039546008i</v>
      </c>
      <c r="AI2053">
        <f t="shared" si="1048"/>
        <v>-30.20291616956662</v>
      </c>
      <c r="AJ2053">
        <f t="shared" si="1049"/>
        <v>29.445610209462799</v>
      </c>
      <c r="AK2053"/>
      <c r="AL2053"/>
      <c r="AM2053"/>
      <c r="AN2053"/>
    </row>
    <row r="2054" spans="1:40" x14ac:dyDescent="0.35">
      <c r="A2054"/>
      <c r="B2054">
        <f t="shared" si="1050"/>
        <v>192000</v>
      </c>
      <c r="C2054" s="237" t="str">
        <f t="shared" ref="C2054:C2117" si="1053">IMPRODUCT(COMPLEX(-1,0),IMDIV(IMPRODUCT(G2054,COMPLEX($C$100+$C$101,0)),COMPLEX($C$100,2*PI()*B2054*$C$103*$C$102*(2*$C$100+$C$101))))</f>
        <v>-0.0000008748205507045+0.00538232911028868i</v>
      </c>
      <c r="D2054" s="208" t="str">
        <f t="shared" ref="D2054:D2117" si="1054">IMPRODUCT(COMPLEX($C$106,0),IMSUB(C2054,G2054))</f>
        <v>-2.51366790914335+0.0412645231788799i</v>
      </c>
      <c r="E2054" t="str">
        <f t="shared" ref="E2054:E2117" si="1055">IMDIV(COMPLEX($C$20*10^3,0),COMPLEX(1,2*PI()*B2054*$C$20*1000*$C$29*10^-12))</f>
        <v>20500</v>
      </c>
      <c r="F2054" t="str">
        <f t="shared" ref="F2054:F2117" si="1056">IMDIV(COMPLEX($C$22*1000,0),IMSUM(COMPLEX($C$22*1000,0),E2054))</f>
        <v>0.327868852459016</v>
      </c>
      <c r="G2054" t="str">
        <f t="shared" si="1051"/>
        <v>0.327868852459016</v>
      </c>
      <c r="H2054" t="str">
        <f t="shared" ref="H2054:H2117" si="1057">IMPRODUCT(COMPLEX($C$108,0),IMPRODUCT(COMPLEX(-1,0),D2054),IMDIV(COMPLEX(0,2*PI()*B2054*$C$109*$C$110),COMPLEX(1,2*PI()*B2054*$C$109*$C$110)))</f>
        <v>3.67406402510888+0.782713626426909i</v>
      </c>
      <c r="I2054" t="str">
        <f t="shared" ref="I2054:I2117" si="1058">COMPLEX(0,2*PI()*B2054*$C$113*$C$112*$C$114)</f>
        <v>753.98223686155i</v>
      </c>
      <c r="J2054" t="str">
        <f t="shared" si="1052"/>
        <v>-768.506999397318+164.947185993728i</v>
      </c>
      <c r="K2054" t="str">
        <f t="shared" ref="K2054:K2117" si="1059">IMDIV(I2054,J2054)</f>
        <v>0.201303201700756-0.937893657149166i</v>
      </c>
      <c r="L2054" t="str">
        <f t="shared" ref="L2054:L2117" si="1060">IMDIV(COMPLEX($C$117,0),COMPLEX(1,2*PI()*B2054*$C$115*$C$116))</f>
        <v>0.0413152487042586-0.163393034455827i</v>
      </c>
      <c r="M2054" t="str">
        <f t="shared" ref="M2054:M2117" si="1061">IMSUM(K2054,L2054)</f>
        <v>0.242618450405015-1.10128669160499i</v>
      </c>
      <c r="N2054" t="str">
        <f t="shared" ref="N2054:N2117" si="1062">COMPLEX(0,-2*PI()*B2054*$C$43)</f>
        <v>-2.39487263270977i</v>
      </c>
      <c r="O2054" t="str">
        <f t="shared" ref="O2054:O2117" si="1063">IMEXP(N2054)</f>
        <v>-0.733920689918125-0.679235173493028i</v>
      </c>
      <c r="P2054" t="str">
        <f t="shared" ref="P2054:P2117" si="1064">IMSUB(COMPLEX(1,0),O2054)</f>
        <v>1.73392068991812+0.679235173493028i</v>
      </c>
      <c r="Q2054" t="str">
        <f t="shared" ref="Q2054:Q2117" si="1065">IMSUM(COMPLEX(0,2*PI()*B2054*$C$43),O2054,COMPLEX(-1,0))</f>
        <v>-1.73392068991812+1.71563745921674i</v>
      </c>
      <c r="R2054" t="str">
        <f t="shared" ref="R2054:R2117" si="1066">IMDIV(P2054,Q2054)</f>
        <v>-0.309444169493246-0.697914956115438i</v>
      </c>
      <c r="S2054" t="str">
        <f t="shared" ref="S2054:S2117" si="1067">IMDIV(COMPLEX(0,2*PI()*B2054*$C$123),COMPLEX($C$124,0))</f>
        <v>0.259344950139502i</v>
      </c>
      <c r="T2054" t="str">
        <f t="shared" ref="T2054:T2117" si="1068">IMPRODUCT(R2054,S2054)</f>
        <v>0.181000719495371-0.0802527827081855i</v>
      </c>
      <c r="U2054" t="str">
        <f t="shared" ref="U2054:U2117" si="1069">IMDIV(COMPLEX(1,2*PI()*B2054*$C$16*10^-3*$C$15*10^-6),COMPLEX(0,2*PI()*B2054*$C$15*10^-6))</f>
        <v>0.0000499999999999999-0.000740117852919899i</v>
      </c>
      <c r="V2054" t="str">
        <f t="shared" ref="V2054:V2117" si="1070">IMSUM(COMPLEX($C$18*10^-3,0),IMDIV(COMPLEX(1,0),COMPLEX(0,2*PI()*B2054*($C$17*1*10^-6))))</f>
        <v>0.00002-0.00828931995270289i</v>
      </c>
      <c r="W2054" t="str">
        <f t="shared" ref="W2054:W2117" si="1071">IMDIV(IMPRODUCT(U2054,V2054),IMSUM(U2054,V2054))</f>
        <v>0.0000422719003998242-0.000679669415826408i</v>
      </c>
      <c r="X2054" t="str">
        <f t="shared" ref="X2054:X2117" si="1072">IMDIV(IMPRODUCT(COMPLEX($C$19,0),W2054),IMSUM(COMPLEX($C$19,0),W2054))</f>
        <v>0.0000457545399644777-0.00067921631184358i</v>
      </c>
      <c r="Y2054" t="str">
        <f t="shared" ref="Y2054:Y2117" si="1073">COMPLEX($C$13*10^-3,2*PI()*B2054*$C$12*0.000001)</f>
        <v>0.009+0.965097263182784i</v>
      </c>
      <c r="Z2054" t="str">
        <f t="shared" ref="Z2054:Z2117" si="1074">IMPRODUCT(COMPLEX($C$6,0),IMDIV(X2054,IMSUM(X2054,Y2054)))</f>
        <v>-0.00844522702849092-0.000648523669104912i</v>
      </c>
      <c r="AA2054" t="str">
        <f t="shared" ref="AA2054:AA2117" si="1075">IMDIV(COMPLEX($C$6,0),IMSUM(X2054,Y2054))</f>
        <v>0.116696325765382-12.4416423278391i</v>
      </c>
      <c r="AB2054" t="str">
        <f t="shared" ref="AB2054:AB2117" si="1076">IMPRODUCT(COMPLEX($C$119,0),T2054)</f>
        <v>0.604977406001503-0.268237167468508i</v>
      </c>
      <c r="AC2054" t="str">
        <f t="shared" ref="AC2054:AC2117" si="1077">IMSUM(COMPLEX(1,0),IMPRODUCT(AB2054,M2054))</f>
        <v>0.851372658047243-0.731332851863404i</v>
      </c>
      <c r="AD2054" t="str">
        <f t="shared" ref="AD2054:AD2117" si="1078">IMDIV(AB2054,AC2054)</f>
        <v>0.564611726981322+0.169939609467979i</v>
      </c>
      <c r="AE2054" t="str">
        <f t="shared" ref="AE2054:AE2117" si="1079">IMPRODUCT(AD2054,AA2054,X2054)</f>
        <v>-0.00465806435824716-0.00180134265189175i</v>
      </c>
      <c r="AF2054" t="str">
        <f t="shared" ref="AF2054:AF2117" si="1080">IMSUB(D2054,H2054)</f>
        <v>-6.18773193425223-0.741449103248029i</v>
      </c>
      <c r="AG2054" t="str">
        <f t="shared" ref="AG2054:AG2117" si="1081">IMSUM(COMPLEX(1,0),IMPRODUCT(AD2054,AA2054,COMPLEX($C$127,0)))</f>
        <v>1.00789238174753-0.0253576143161052i</v>
      </c>
      <c r="AH2054" t="str">
        <f t="shared" ref="AH2054:AH2117" si="1082">IMDIV(IMPRODUCT(AE2054,AF2054),AG2054)</f>
        <v>0.0268905431117365+0.0151621575781898i</v>
      </c>
      <c r="AI2054">
        <f t="shared" ref="AI2054:AI2117" si="1083">20*LOG10(IMABS(AH2054))</f>
        <v>-30.209105941156238</v>
      </c>
      <c r="AJ2054">
        <f t="shared" ref="AJ2054:AJ2117" si="1084">IMARGUMENT(AH2054)*180/PI()</f>
        <v>29.416356069520909</v>
      </c>
      <c r="AK2054"/>
      <c r="AL2054"/>
      <c r="AM2054"/>
      <c r="AN2054"/>
    </row>
    <row r="2055" spans="1:40" x14ac:dyDescent="0.35">
      <c r="A2055"/>
      <c r="B2055">
        <f t="shared" si="1050"/>
        <v>192100</v>
      </c>
      <c r="C2055" s="237" t="str">
        <f t="shared" si="1053"/>
        <v>-8.73909990758262E-07+0.00537952727331517i</v>
      </c>
      <c r="D2055" s="208" t="str">
        <f t="shared" si="1054"/>
        <v>-2.51366790216239+0.0412430424287497i</v>
      </c>
      <c r="E2055" t="str">
        <f t="shared" si="1055"/>
        <v>20500</v>
      </c>
      <c r="F2055" t="str">
        <f t="shared" si="1056"/>
        <v>0.327868852459016</v>
      </c>
      <c r="G2055" t="str">
        <f t="shared" si="1051"/>
        <v>0.327868852459016</v>
      </c>
      <c r="H2055" t="str">
        <f t="shared" si="1057"/>
        <v>3.67424216885554+0.782347173120106i</v>
      </c>
      <c r="I2055" t="str">
        <f t="shared" si="1058"/>
        <v>754.374935943249i</v>
      </c>
      <c r="J2055" t="str">
        <f t="shared" si="1052"/>
        <v>-769.30877793049+165.033095986433i</v>
      </c>
      <c r="K2055" t="str">
        <f t="shared" si="1059"/>
        <v>0.201102371919084-0.937447237811694i</v>
      </c>
      <c r="L2055" t="str">
        <f t="shared" si="1060"/>
        <v>0.0412748273260069-0.1633181937686i</v>
      </c>
      <c r="M2055" t="str">
        <f t="shared" si="1061"/>
        <v>0.242377199245091-1.10076543158029i</v>
      </c>
      <c r="N2055" t="str">
        <f t="shared" si="1062"/>
        <v>-2.39611996220598i</v>
      </c>
      <c r="O2055" t="str">
        <f t="shared" si="1063"/>
        <v>-0.734767348837035-0.678319204418535i</v>
      </c>
      <c r="P2055" t="str">
        <f t="shared" si="1064"/>
        <v>1.73476734883703+0.678319204418535i</v>
      </c>
      <c r="Q2055" t="str">
        <f t="shared" si="1065"/>
        <v>-1.73476734883703+1.71780075778744i</v>
      </c>
      <c r="R2055" t="str">
        <f t="shared" si="1066"/>
        <v>-0.309416263416229-0.69740458107985i</v>
      </c>
      <c r="S2055" t="str">
        <f t="shared" si="1067"/>
        <v>0.259480025634366i</v>
      </c>
      <c r="T2055" t="str">
        <f t="shared" si="1068"/>
        <v>0.180962558576124-0.0802873399629329i</v>
      </c>
      <c r="U2055" t="str">
        <f t="shared" si="1069"/>
        <v>0.0000500000000000001-0.000739732575536809i</v>
      </c>
      <c r="V2055" t="str">
        <f t="shared" si="1070"/>
        <v>0.00002-0.00828500484601224i</v>
      </c>
      <c r="W2055" t="str">
        <f t="shared" si="1071"/>
        <v>0.0000422718986474208-0.000679315831543452i</v>
      </c>
      <c r="X2055" t="str">
        <f t="shared" si="1072"/>
        <v>0.0000457509016296081-0.000678862982005915i</v>
      </c>
      <c r="Y2055" t="str">
        <f t="shared" si="1073"/>
        <v>0.009+0.965599918007359i</v>
      </c>
      <c r="Z2055" t="str">
        <f t="shared" si="1074"/>
        <v>-0.00843643484758429-0.000648057894920681i</v>
      </c>
      <c r="AA2055" t="str">
        <f t="shared" si="1075"/>
        <v>0.11657465495276-12.4351577076889i</v>
      </c>
      <c r="AB2055" t="str">
        <f t="shared" si="1076"/>
        <v>0.604849856818267-0.268352671751551i</v>
      </c>
      <c r="AC2055" t="str">
        <f t="shared" si="1077"/>
        <v>0.851208469723086-0.730840382670914i</v>
      </c>
      <c r="AD2055" t="str">
        <f t="shared" si="1078"/>
        <v>0.564857072381208+0.169720688081148i</v>
      </c>
      <c r="AE2055" t="str">
        <f t="shared" si="1079"/>
        <v>-0.0046553910574989-0.0017978976125422i</v>
      </c>
      <c r="AF2055" t="str">
        <f t="shared" si="1080"/>
        <v>-6.18791007101793-0.741104130691356i</v>
      </c>
      <c r="AG2055" t="str">
        <f t="shared" si="1081"/>
        <v>1.0078783925779-0.0253555719610987i</v>
      </c>
      <c r="AH2055" t="str">
        <f t="shared" si="1082"/>
        <v>0.0268791242104092+0.0151376336337066i</v>
      </c>
      <c r="AI2055">
        <f t="shared" si="1083"/>
        <v>-30.215294701307943</v>
      </c>
      <c r="AJ2055">
        <f t="shared" si="1084"/>
        <v>29.387096288642006</v>
      </c>
      <c r="AK2055"/>
      <c r="AL2055"/>
      <c r="AM2055"/>
      <c r="AN2055"/>
    </row>
    <row r="2056" spans="1:40" x14ac:dyDescent="0.35">
      <c r="A2056"/>
      <c r="B2056">
        <f t="shared" si="1050"/>
        <v>192200</v>
      </c>
      <c r="C2056" s="237" t="str">
        <f t="shared" si="1053"/>
        <v>-8.73000851711631E-07+0.00537672835188459i</v>
      </c>
      <c r="D2056" s="208" t="str">
        <f t="shared" si="1054"/>
        <v>-2.51366789519232+0.0412215840311152i</v>
      </c>
      <c r="E2056" t="str">
        <f t="shared" si="1055"/>
        <v>20500</v>
      </c>
      <c r="F2056" t="str">
        <f t="shared" si="1056"/>
        <v>0.327868852459016</v>
      </c>
      <c r="G2056" t="str">
        <f t="shared" si="1051"/>
        <v>0.327868852459016</v>
      </c>
      <c r="H2056" t="str">
        <f t="shared" si="1057"/>
        <v>3.67442005324468+0.781981041481052i</v>
      </c>
      <c r="I2056" t="str">
        <f t="shared" si="1058"/>
        <v>754.767635024948i</v>
      </c>
      <c r="J2056" t="str">
        <f t="shared" si="1052"/>
        <v>-770.110973947928+165.119005979138i</v>
      </c>
      <c r="K2056" t="str">
        <f t="shared" si="1059"/>
        <v>0.200901838193185-0.937001221400462i</v>
      </c>
      <c r="L2056" t="str">
        <f t="shared" si="1060"/>
        <v>0.0412344639785082-0.163243416301024i</v>
      </c>
      <c r="M2056" t="str">
        <f t="shared" si="1061"/>
        <v>0.242136302171693-1.10024463770149i</v>
      </c>
      <c r="N2056" t="str">
        <f t="shared" si="1062"/>
        <v>-2.39736729170218i</v>
      </c>
      <c r="O2056" t="str">
        <f t="shared" si="1063"/>
        <v>-0.735612864582362-0.677402179994227i</v>
      </c>
      <c r="P2056" t="str">
        <f t="shared" si="1064"/>
        <v>1.73561286458236+0.677402179994227i</v>
      </c>
      <c r="Q2056" t="str">
        <f t="shared" si="1065"/>
        <v>-1.73561286458236+1.71996511170795i</v>
      </c>
      <c r="R2056" t="str">
        <f t="shared" si="1066"/>
        <v>-0.309388335966557-0.696894652320484i</v>
      </c>
      <c r="S2056" t="str">
        <f t="shared" si="1067"/>
        <v>0.259615101129231i</v>
      </c>
      <c r="T2056" t="str">
        <f t="shared" si="1068"/>
        <v>0.180924375638603-0.0803218841301622i</v>
      </c>
      <c r="U2056" t="str">
        <f t="shared" si="1069"/>
        <v>0.0000499999999999999-0.000739347699066704i</v>
      </c>
      <c r="V2056" t="str">
        <f t="shared" si="1070"/>
        <v>0.00002-0.00828069422954708i</v>
      </c>
      <c r="W2056" t="str">
        <f t="shared" si="1071"/>
        <v>0.000042271896894105-0.000678962615311739i</v>
      </c>
      <c r="X2056" t="str">
        <f t="shared" si="1072"/>
        <v>0.000045747268968399-0.000678510019925482i</v>
      </c>
      <c r="Y2056" t="str">
        <f t="shared" si="1073"/>
        <v>0.009+0.966102572831933i</v>
      </c>
      <c r="Z2056" t="str">
        <f t="shared" si="1074"/>
        <v>-0.00842765639645885-0.000647592805623493i</v>
      </c>
      <c r="AA2056" t="str">
        <f t="shared" si="1075"/>
        <v>0.116453174434353-12.4286798477613i</v>
      </c>
      <c r="AB2056" t="str">
        <f t="shared" si="1076"/>
        <v>0.604722234041079-0.268468132290831i</v>
      </c>
      <c r="AC2056" t="str">
        <f t="shared" si="1077"/>
        <v>0.851044582644991-0.730348276106405i</v>
      </c>
      <c r="AD2056" t="str">
        <f t="shared" si="1078"/>
        <v>0.56510218712923+0.169501432527344i</v>
      </c>
      <c r="AE2056" t="str">
        <f t="shared" si="1079"/>
        <v>-0.00465271915376498-0.00179445594287501i</v>
      </c>
      <c r="AF2056" t="str">
        <f t="shared" si="1080"/>
        <v>-6.188087948437-0.740759457449937i</v>
      </c>
      <c r="AG2056" t="str">
        <f t="shared" si="1081"/>
        <v>1.00786440287553-0.0253535213704599i</v>
      </c>
      <c r="AH2056" t="str">
        <f t="shared" si="1082"/>
        <v>0.0268677055339566+0.0151131320970242i</v>
      </c>
      <c r="AI2056">
        <f t="shared" si="1083"/>
        <v>-30.221482453448075</v>
      </c>
      <c r="AJ2056">
        <f t="shared" si="1084"/>
        <v>29.357830869797358</v>
      </c>
      <c r="AK2056"/>
      <c r="AL2056"/>
      <c r="AM2056"/>
      <c r="AN2056"/>
    </row>
    <row r="2057" spans="1:40" x14ac:dyDescent="0.35">
      <c r="A2057"/>
      <c r="B2057">
        <f t="shared" si="1050"/>
        <v>192300</v>
      </c>
      <c r="C2057" s="237" t="str">
        <f t="shared" si="1053"/>
        <v>-8.72093130609773E-07+0.00537393234144846i</v>
      </c>
      <c r="D2057" s="208" t="str">
        <f t="shared" si="1054"/>
        <v>-2.51366788823313+0.0412001479511049i</v>
      </c>
      <c r="E2057" t="str">
        <f t="shared" si="1055"/>
        <v>20500</v>
      </c>
      <c r="F2057" t="str">
        <f t="shared" si="1056"/>
        <v>0.327868852459016</v>
      </c>
      <c r="G2057" t="str">
        <f t="shared" si="1051"/>
        <v>0.327868852459016</v>
      </c>
      <c r="H2057" t="str">
        <f t="shared" si="1057"/>
        <v>3.67459767877017+0.781615231121469i</v>
      </c>
      <c r="I2057" t="str">
        <f t="shared" si="1058"/>
        <v>755.160334106646i</v>
      </c>
      <c r="J2057" t="str">
        <f t="shared" si="1052"/>
        <v>-770.913587449633+165.204915971843i</v>
      </c>
      <c r="K2057" t="str">
        <f t="shared" si="1059"/>
        <v>0.200701599950179-0.936555607406042i</v>
      </c>
      <c r="L2057" t="str">
        <f t="shared" si="1060"/>
        <v>0.0411941585532481-0.163168701981869i</v>
      </c>
      <c r="M2057" t="str">
        <f t="shared" si="1061"/>
        <v>0.241895758503427-1.09972430938791i</v>
      </c>
      <c r="N2057" t="str">
        <f t="shared" si="1062"/>
        <v>-2.39861462119838i</v>
      </c>
      <c r="O2057" t="str">
        <f t="shared" si="1063"/>
        <v>-0.736457235838633-0.676484101646831i</v>
      </c>
      <c r="P2057" t="str">
        <f t="shared" si="1064"/>
        <v>1.73645723583863+0.676484101646831i</v>
      </c>
      <c r="Q2057" t="str">
        <f t="shared" si="1065"/>
        <v>-1.73645723583863+1.72213051955155i</v>
      </c>
      <c r="R2057" t="str">
        <f t="shared" si="1066"/>
        <v>-0.309360387131698-0.696385169130066i</v>
      </c>
      <c r="S2057" t="str">
        <f t="shared" si="1067"/>
        <v>0.259750176624095i</v>
      </c>
      <c r="T2057" t="str">
        <f t="shared" si="1068"/>
        <v>0.180886170679935-0.080356415197957i</v>
      </c>
      <c r="U2057" t="str">
        <f t="shared" si="1069"/>
        <v>0.00005-0.000738963222884144i</v>
      </c>
      <c r="V2057" t="str">
        <f t="shared" si="1070"/>
        <v>0.00002-0.00827638809630244i</v>
      </c>
      <c r="W2057" t="str">
        <f t="shared" si="1071"/>
        <v>0.0000422718951398772-0.000678609766557096i</v>
      </c>
      <c r="X2057" t="str">
        <f t="shared" si="1072"/>
        <v>0.0000457436419690515-0.000678157425028632i</v>
      </c>
      <c r="Y2057" t="str">
        <f t="shared" si="1073"/>
        <v>0.009+0.966605227656507i</v>
      </c>
      <c r="Z2057" t="str">
        <f t="shared" si="1074"/>
        <v>-0.00841889164653748-0.000647128399727854i</v>
      </c>
      <c r="AA2057" t="str">
        <f t="shared" si="1075"/>
        <v>0.116331883813318-12.4222087374838i</v>
      </c>
      <c r="AB2057" t="str">
        <f t="shared" si="1076"/>
        <v>0.604594537660337-0.268583549046517i</v>
      </c>
      <c r="AC2057" t="str">
        <f t="shared" si="1077"/>
        <v>0.850880996286241-0.729856531706367i</v>
      </c>
      <c r="AD2057" t="str">
        <f t="shared" si="1078"/>
        <v>0.565347070779316+0.16928184302094i</v>
      </c>
      <c r="AE2057" t="str">
        <f t="shared" si="1079"/>
        <v>-0.00465004864340128-0.0017910176393237i</v>
      </c>
      <c r="AF2057" t="str">
        <f t="shared" si="1080"/>
        <v>-6.1882655670033-0.740415083170364i</v>
      </c>
      <c r="AG2057" t="str">
        <f t="shared" si="1081"/>
        <v>1.00785041265079-0.0253514625368791i</v>
      </c>
      <c r="AH2057" t="str">
        <f t="shared" si="1082"/>
        <v>0.026856287074822+0.0150886529440741i</v>
      </c>
      <c r="AI2057">
        <f t="shared" si="1083"/>
        <v>-30.227669200999369</v>
      </c>
      <c r="AJ2057">
        <f t="shared" si="1084"/>
        <v>29.328559815950211</v>
      </c>
      <c r="AK2057"/>
      <c r="AL2057"/>
      <c r="AM2057"/>
      <c r="AN2057"/>
    </row>
    <row r="2058" spans="1:40" x14ac:dyDescent="0.35">
      <c r="A2058"/>
      <c r="B2058">
        <f t="shared" si="1050"/>
        <v>192400</v>
      </c>
      <c r="C2058" s="237" t="str">
        <f t="shared" si="1053"/>
        <v>-8.71186824505573E-07+0.00537113923746789i</v>
      </c>
      <c r="D2058" s="208" t="str">
        <f t="shared" si="1054"/>
        <v>-2.51366788128477+0.0411787341539205i</v>
      </c>
      <c r="E2058" t="str">
        <f t="shared" si="1055"/>
        <v>20500</v>
      </c>
      <c r="F2058" t="str">
        <f t="shared" si="1056"/>
        <v>0.327868852459016</v>
      </c>
      <c r="G2058" t="str">
        <f t="shared" si="1051"/>
        <v>0.327868852459016</v>
      </c>
      <c r="H2058" t="str">
        <f t="shared" si="1057"/>
        <v>3.6747750459247+0.781249741653612i</v>
      </c>
      <c r="I2058" t="str">
        <f t="shared" si="1058"/>
        <v>755.553033188345i</v>
      </c>
      <c r="J2058" t="str">
        <f t="shared" si="1052"/>
        <v>-771.716618435603+165.290825964548i</v>
      </c>
      <c r="K2058" t="str">
        <f t="shared" si="1059"/>
        <v>0.200501656618555-0.93611039531979i</v>
      </c>
      <c r="L2058" t="str">
        <f t="shared" si="1060"/>
        <v>0.0411539109419585-0.163094050739988i</v>
      </c>
      <c r="M2058" t="str">
        <f t="shared" si="1061"/>
        <v>0.241655567560514-1.09920444605978i</v>
      </c>
      <c r="N2058" t="str">
        <f t="shared" si="1062"/>
        <v>-2.39986195069459i</v>
      </c>
      <c r="O2058" t="str">
        <f t="shared" si="1063"/>
        <v>-0.737300461292156-0.675564970804714i</v>
      </c>
      <c r="P2058" t="str">
        <f t="shared" si="1064"/>
        <v>1.73730046129216+0.675564970804714i</v>
      </c>
      <c r="Q2058" t="str">
        <f t="shared" si="1065"/>
        <v>-1.73730046129216+1.72429697988988i</v>
      </c>
      <c r="R2058" t="str">
        <f t="shared" si="1066"/>
        <v>-0.309332416899115-0.695876130802792i</v>
      </c>
      <c r="S2058" t="str">
        <f t="shared" si="1067"/>
        <v>0.25988525211896i</v>
      </c>
      <c r="T2058" t="str">
        <f t="shared" si="1068"/>
        <v>0.18084794369725-0.0803909331543937i</v>
      </c>
      <c r="U2058" t="str">
        <f t="shared" si="1069"/>
        <v>0.0000500000000000001-0.000738579146364976i</v>
      </c>
      <c r="V2058" t="str">
        <f t="shared" si="1070"/>
        <v>0.00002-0.00827208643928772i</v>
      </c>
      <c r="W2058" t="str">
        <f t="shared" si="1071"/>
        <v>0.0000422718933847369-0.000678257284706527i</v>
      </c>
      <c r="X2058" t="str">
        <f t="shared" si="1072"/>
        <v>0.0000457400206197955-0.000677805196742887i</v>
      </c>
      <c r="Y2058" t="str">
        <f t="shared" si="1073"/>
        <v>0.009+0.967107882481082i</v>
      </c>
      <c r="Z2058" t="str">
        <f t="shared" si="1074"/>
        <v>-0.00841014056931709-0.000646664675752412i</v>
      </c>
      <c r="AA2058" t="str">
        <f t="shared" si="1075"/>
        <v>0.116210782693842-12.4157443663065i</v>
      </c>
      <c r="AB2058" t="str">
        <f t="shared" si="1076"/>
        <v>0.604466767666447-0.268698921978756i</v>
      </c>
      <c r="AC2058" t="str">
        <f t="shared" si="1077"/>
        <v>0.850717710121386-0.729365149008017i</v>
      </c>
      <c r="AD2058" t="str">
        <f t="shared" si="1078"/>
        <v>0.565591722885518+0.169061919776913i</v>
      </c>
      <c r="AE2058" t="str">
        <f t="shared" si="1079"/>
        <v>-0.00464737952277484-0.00178758269833046i</v>
      </c>
      <c r="AF2058" t="str">
        <f t="shared" si="1080"/>
        <v>-6.18844292720947-0.740071007499692i</v>
      </c>
      <c r="AG2058" t="str">
        <f t="shared" si="1081"/>
        <v>1.00783642191408-0.0253493954530685i</v>
      </c>
      <c r="AH2058" t="str">
        <f t="shared" si="1082"/>
        <v>0.0268448688254766+0.0150641961508469i</v>
      </c>
      <c r="AI2058">
        <f t="shared" si="1083"/>
        <v>-30.23385494738146</v>
      </c>
      <c r="AJ2058">
        <f t="shared" si="1084"/>
        <v>29.299283130059255</v>
      </c>
      <c r="AK2058"/>
      <c r="AL2058"/>
      <c r="AM2058"/>
      <c r="AN2058"/>
    </row>
    <row r="2059" spans="1:40" x14ac:dyDescent="0.35">
      <c r="A2059"/>
      <c r="B2059">
        <f t="shared" si="1050"/>
        <v>192500</v>
      </c>
      <c r="C2059" s="237" t="str">
        <f t="shared" si="1053"/>
        <v>-8.70281930459525E-07+0.00536834903541332i</v>
      </c>
      <c r="D2059" s="208" t="str">
        <f t="shared" si="1054"/>
        <v>-2.51366787434725+0.0411573426048355i</v>
      </c>
      <c r="E2059" t="str">
        <f t="shared" si="1055"/>
        <v>20500</v>
      </c>
      <c r="F2059" t="str">
        <f t="shared" si="1056"/>
        <v>0.327868852459016</v>
      </c>
      <c r="G2059" t="str">
        <f t="shared" si="1051"/>
        <v>0.327868852459016</v>
      </c>
      <c r="H2059" t="str">
        <f t="shared" si="1057"/>
        <v>3.67495215519988+0.7808845726903i</v>
      </c>
      <c r="I2059" t="str">
        <f t="shared" si="1058"/>
        <v>755.945732270044i</v>
      </c>
      <c r="J2059" t="str">
        <f t="shared" si="1052"/>
        <v>-772.52006690584+165.376735957253i</v>
      </c>
      <c r="K2059" t="str">
        <f t="shared" si="1059"/>
        <v>0.200302007628156-0.935665584633826i</v>
      </c>
      <c r="L2059" t="str">
        <f t="shared" si="1060"/>
        <v>0.0411137210366191-0.163019462504324i</v>
      </c>
      <c r="M2059" t="str">
        <f t="shared" si="1061"/>
        <v>0.241415728664775-1.09868504713815i</v>
      </c>
      <c r="N2059" t="str">
        <f t="shared" si="1062"/>
        <v>-2.40110928019079i</v>
      </c>
      <c r="O2059" t="str">
        <f t="shared" si="1063"/>
        <v>-0.738142539631-0.674644788897904i</v>
      </c>
      <c r="P2059" t="str">
        <f t="shared" si="1064"/>
        <v>1.738142539631+0.674644788897904i</v>
      </c>
      <c r="Q2059" t="str">
        <f t="shared" si="1065"/>
        <v>-1.738142539631+1.72646449129289i</v>
      </c>
      <c r="R2059" t="str">
        <f t="shared" si="1066"/>
        <v>-0.309304425256247-0.695367536634343i</v>
      </c>
      <c r="S2059" t="str">
        <f t="shared" si="1067"/>
        <v>0.260020327613824i</v>
      </c>
      <c r="T2059" t="str">
        <f t="shared" si="1068"/>
        <v>0.18080969468768-0.0804254379875349i</v>
      </c>
      <c r="U2059" t="str">
        <f t="shared" si="1069"/>
        <v>0.0000499999999999999-0.000738195468886341i</v>
      </c>
      <c r="V2059" t="str">
        <f t="shared" si="1070"/>
        <v>0.00002-0.00826778925152703i</v>
      </c>
      <c r="W2059" t="str">
        <f t="shared" si="1071"/>
        <v>0.0000422718916286843-0.000677905169188232i</v>
      </c>
      <c r="X2059" t="str">
        <f t="shared" si="1072"/>
        <v>0.0000457364049088925-0.000677453334496964i</v>
      </c>
      <c r="Y2059" t="str">
        <f t="shared" si="1073"/>
        <v>0.009+0.967610537305656i</v>
      </c>
      <c r="Z2059" t="str">
        <f t="shared" si="1074"/>
        <v>-0.00840140313636883-0.000646201632219996i</v>
      </c>
      <c r="AA2059" t="str">
        <f t="shared" si="1075"/>
        <v>0.116089870681147-12.409286723701i</v>
      </c>
      <c r="AB2059" t="str">
        <f t="shared" si="1076"/>
        <v>0.604338924049823-0.268814251047648i</v>
      </c>
      <c r="AC2059" t="str">
        <f t="shared" si="1077"/>
        <v>0.850554723626283-0.728874127549242i</v>
      </c>
      <c r="AD2059" t="str">
        <f t="shared" si="1078"/>
        <v>0.565836143002018+0.168841663010827i</v>
      </c>
      <c r="AE2059" t="str">
        <f t="shared" si="1079"/>
        <v>-0.00464471178826367-0.00178415111634587i</v>
      </c>
      <c r="AF2059" t="str">
        <f t="shared" si="1080"/>
        <v>-6.18862002954713-0.739727230085464i</v>
      </c>
      <c r="AG2059" t="str">
        <f t="shared" si="1081"/>
        <v>1.00782243067579-0.0253473201117606i</v>
      </c>
      <c r="AH2059" t="str">
        <f t="shared" si="1082"/>
        <v>0.0268334507784204+0.0150397616933913i</v>
      </c>
      <c r="AI2059">
        <f t="shared" si="1083"/>
        <v>-30.240039696010758</v>
      </c>
      <c r="AJ2059">
        <f t="shared" si="1084"/>
        <v>29.270000815076308</v>
      </c>
      <c r="AK2059"/>
      <c r="AL2059"/>
      <c r="AM2059"/>
      <c r="AN2059"/>
    </row>
    <row r="2060" spans="1:40" x14ac:dyDescent="0.35">
      <c r="A2060"/>
      <c r="B2060">
        <f t="shared" si="1050"/>
        <v>192600</v>
      </c>
      <c r="C2060" s="237" t="str">
        <f t="shared" si="1053"/>
        <v>-8.69378445539769E-07+0.00536556173076459i</v>
      </c>
      <c r="D2060" s="208" t="str">
        <f t="shared" si="1054"/>
        <v>-2.51366786742054+0.0411359732691952i</v>
      </c>
      <c r="E2060" t="str">
        <f t="shared" si="1055"/>
        <v>20500</v>
      </c>
      <c r="F2060" t="str">
        <f t="shared" si="1056"/>
        <v>0.327868852459016</v>
      </c>
      <c r="G2060" t="str">
        <f t="shared" si="1051"/>
        <v>0.327868852459016</v>
      </c>
      <c r="H2060" t="str">
        <f t="shared" si="1057"/>
        <v>3.67512900708614+0.780519723844867i</v>
      </c>
      <c r="I2060" t="str">
        <f t="shared" si="1058"/>
        <v>756.338431351743i</v>
      </c>
      <c r="J2060" t="str">
        <f t="shared" si="1052"/>
        <v>-773.323932860342+165.462645949958i</v>
      </c>
      <c r="K2060" t="str">
        <f t="shared" si="1059"/>
        <v>0.200102652410182-0.935221174841049i</v>
      </c>
      <c r="L2060" t="str">
        <f t="shared" si="1060"/>
        <v>0.0410735887294543-0.162944937203902i</v>
      </c>
      <c r="M2060" t="str">
        <f t="shared" si="1061"/>
        <v>0.241176241139636-1.09816611204495i</v>
      </c>
      <c r="N2060" t="str">
        <f t="shared" si="1062"/>
        <v>-2.40235660968699i</v>
      </c>
      <c r="O2060" t="str">
        <f t="shared" si="1063"/>
        <v>-0.738983469545043-0.673723557358039i</v>
      </c>
      <c r="P2060" t="str">
        <f t="shared" si="1064"/>
        <v>1.73898346954504+0.673723557358039i</v>
      </c>
      <c r="Q2060" t="str">
        <f t="shared" si="1065"/>
        <v>-1.73898346954504+1.72863305232895i</v>
      </c>
      <c r="R2060" t="str">
        <f t="shared" si="1066"/>
        <v>-0.309276412190535-0.694859385921847i</v>
      </c>
      <c r="S2060" t="str">
        <f t="shared" si="1067"/>
        <v>0.260155403108688i</v>
      </c>
      <c r="T2060" t="str">
        <f t="shared" si="1068"/>
        <v>0.180771423648354-0.0804599296854374i</v>
      </c>
      <c r="U2060" t="str">
        <f t="shared" si="1069"/>
        <v>0.0000500000000000002-0.000737812189826693i</v>
      </c>
      <c r="V2060" t="str">
        <f t="shared" si="1070"/>
        <v>0.00002-0.00826349652605894i</v>
      </c>
      <c r="W2060" t="str">
        <f t="shared" si="1071"/>
        <v>0.00004227188987172-0.000677553419431608i</v>
      </c>
      <c r="X2060" t="str">
        <f t="shared" si="1072"/>
        <v>0.0000457327948246349-0.000677101837720776i</v>
      </c>
      <c r="Y2060" t="str">
        <f t="shared" si="1073"/>
        <v>0.009+0.968113192130231i</v>
      </c>
      <c r="Z2060" t="str">
        <f t="shared" si="1074"/>
        <v>-0.00839267931933779-0.000645739267657582i</v>
      </c>
      <c r="AA2060" t="str">
        <f t="shared" si="1075"/>
        <v>0.115969147381481-12.402835799161i</v>
      </c>
      <c r="AB2060" t="str">
        <f t="shared" si="1076"/>
        <v>0.60421100680087-0.268929536213275i</v>
      </c>
      <c r="AC2060" t="str">
        <f t="shared" si="1077"/>
        <v>0.850392036278045-0.72838346686862i</v>
      </c>
      <c r="AD2060" t="str">
        <f t="shared" si="1078"/>
        <v>0.566080330683133+0.16862107293883i</v>
      </c>
      <c r="AE2060" t="str">
        <f t="shared" si="1079"/>
        <v>-0.00464204543625705-0.00178072288982895i</v>
      </c>
      <c r="AF2060" t="str">
        <f t="shared" si="1080"/>
        <v>-6.18879687450668-0.739383750575672i</v>
      </c>
      <c r="AG2060" t="str">
        <f t="shared" si="1081"/>
        <v>1.00780843894632-0.025345236505709i</v>
      </c>
      <c r="AH2060" t="str">
        <f t="shared" si="1082"/>
        <v>0.0268220329261824+0.0150153495478145i</v>
      </c>
      <c r="AI2060">
        <f t="shared" si="1083"/>
        <v>-30.246223450300324</v>
      </c>
      <c r="AJ2060">
        <f t="shared" si="1084"/>
        <v>29.240712873947022</v>
      </c>
      <c r="AK2060"/>
      <c r="AL2060"/>
      <c r="AM2060"/>
      <c r="AN2060"/>
    </row>
    <row r="2061" spans="1:40" x14ac:dyDescent="0.35">
      <c r="A2061"/>
      <c r="B2061">
        <f t="shared" si="1050"/>
        <v>192700</v>
      </c>
      <c r="C2061" s="237" t="str">
        <f t="shared" si="1053"/>
        <v>-8.68476366822032E-07+0.00536277731901093i</v>
      </c>
      <c r="D2061" s="208" t="str">
        <f t="shared" si="1054"/>
        <v>-2.5136678605046+0.0411146261124171i</v>
      </c>
      <c r="E2061" t="str">
        <f t="shared" si="1055"/>
        <v>20500</v>
      </c>
      <c r="F2061" t="str">
        <f t="shared" si="1056"/>
        <v>0.327868852459016</v>
      </c>
      <c r="G2061" t="str">
        <f t="shared" si="1051"/>
        <v>0.327868852459016</v>
      </c>
      <c r="H2061" t="str">
        <f t="shared" si="1057"/>
        <v>3.67530560207272+0.780155194731197i</v>
      </c>
      <c r="I2061" t="str">
        <f t="shared" si="1058"/>
        <v>756.731130433441i</v>
      </c>
      <c r="J2061" t="str">
        <f t="shared" si="1052"/>
        <v>-774.128216299112+165.548555942663i</v>
      </c>
      <c r="K2061" t="str">
        <f t="shared" si="1059"/>
        <v>0.199903590397185-0.934777165435125i</v>
      </c>
      <c r="L2061" t="str">
        <f t="shared" si="1060"/>
        <v>0.0410335139129347-0.162870474767834i</v>
      </c>
      <c r="M2061" t="str">
        <f t="shared" si="1061"/>
        <v>0.24093710431012-1.09764764020296i</v>
      </c>
      <c r="N2061" t="str">
        <f t="shared" si="1062"/>
        <v>-2.4036039391832i</v>
      </c>
      <c r="O2061" t="str">
        <f t="shared" si="1063"/>
        <v>-0.739823249725945-0.672801277618393i</v>
      </c>
      <c r="P2061" t="str">
        <f t="shared" si="1064"/>
        <v>1.73982324972595+0.672801277618393i</v>
      </c>
      <c r="Q2061" t="str">
        <f t="shared" si="1065"/>
        <v>-1.73982324972595+1.73080266156481i</v>
      </c>
      <c r="R2061" t="str">
        <f t="shared" si="1066"/>
        <v>-0.309248377689401-0.694351677963894i</v>
      </c>
      <c r="S2061" t="str">
        <f t="shared" si="1067"/>
        <v>0.260290478603553i</v>
      </c>
      <c r="T2061" t="str">
        <f t="shared" si="1068"/>
        <v>0.180733130576402-0.0804944082361465i</v>
      </c>
      <c r="U2061" t="str">
        <f t="shared" si="1069"/>
        <v>0.0000499999999999999-0.000737429308565753i</v>
      </c>
      <c r="V2061" t="str">
        <f t="shared" si="1070"/>
        <v>0.00002-0.00825920825593642i</v>
      </c>
      <c r="W2061" t="str">
        <f t="shared" si="1071"/>
        <v>0.0000422718881138427-0.000677202034867218i</v>
      </c>
      <c r="X2061" t="str">
        <f t="shared" si="1072"/>
        <v>0.0000457291903553434-0.0006767507058454i</v>
      </c>
      <c r="Y2061" t="str">
        <f t="shared" si="1073"/>
        <v>0.009+0.968615846954805i</v>
      </c>
      <c r="Z2061" t="str">
        <f t="shared" si="1074"/>
        <v>-0.00838396908994246-0.00064527758059625i</v>
      </c>
      <c r="AA2061" t="str">
        <f t="shared" si="1075"/>
        <v>0.115848612402119-12.3963915822023i</v>
      </c>
      <c r="AB2061" t="str">
        <f t="shared" si="1076"/>
        <v>0.604083015909994-0.269044777435679i</v>
      </c>
      <c r="AC2061" t="str">
        <f t="shared" si="1077"/>
        <v>0.850229647555074-0.727893166505405i</v>
      </c>
      <c r="AD2061" t="str">
        <f t="shared" si="1078"/>
        <v>0.566324285483308+0.168400149777655i</v>
      </c>
      <c r="AE2061" t="str">
        <f t="shared" si="1079"/>
        <v>-0.00463938046315522-0.00177729801524711i</v>
      </c>
      <c r="AF2061" t="str">
        <f t="shared" si="1080"/>
        <v>-6.18897346257732-0.73904056861878i</v>
      </c>
      <c r="AG2061" t="str">
        <f t="shared" si="1081"/>
        <v>1.00779444673607-0.0253431446276887i</v>
      </c>
      <c r="AH2061" t="str">
        <f t="shared" si="1082"/>
        <v>0.0268106152613198+0.0149909596902813i</v>
      </c>
      <c r="AI2061">
        <f t="shared" si="1083"/>
        <v>-30.252406213660134</v>
      </c>
      <c r="AJ2061">
        <f t="shared" si="1084"/>
        <v>29.211419309610363</v>
      </c>
      <c r="AK2061"/>
      <c r="AL2061"/>
      <c r="AM2061"/>
      <c r="AN2061"/>
    </row>
    <row r="2062" spans="1:40" x14ac:dyDescent="0.35">
      <c r="A2062"/>
      <c r="B2062">
        <f t="shared" si="1050"/>
        <v>192800</v>
      </c>
      <c r="C2062" s="237" t="str">
        <f t="shared" si="1053"/>
        <v>-8.67575691389669E-07+0.00535999579565101i</v>
      </c>
      <c r="D2062" s="208" t="str">
        <f t="shared" si="1054"/>
        <v>-2.51366785359942+0.0410933010999911i</v>
      </c>
      <c r="E2062" t="str">
        <f t="shared" si="1055"/>
        <v>20500</v>
      </c>
      <c r="F2062" t="str">
        <f t="shared" si="1056"/>
        <v>0.327868852459016</v>
      </c>
      <c r="G2062" t="str">
        <f t="shared" si="1051"/>
        <v>0.327868852459016</v>
      </c>
      <c r="H2062" t="str">
        <f t="shared" si="1057"/>
        <v>3.6754819406478+0.779790984963717i</v>
      </c>
      <c r="I2062" t="str">
        <f t="shared" si="1058"/>
        <v>757.12382951514i</v>
      </c>
      <c r="J2062" t="str">
        <f t="shared" si="1052"/>
        <v>-774.932917222146+165.634465935368i</v>
      </c>
      <c r="K2062" t="str">
        <f t="shared" si="1059"/>
        <v>0.199704821023064-0.934333555910502i</v>
      </c>
      <c r="L2062" t="str">
        <f t="shared" si="1060"/>
        <v>0.0409934964797752-0.162796075125318i</v>
      </c>
      <c r="M2062" t="str">
        <f t="shared" si="1061"/>
        <v>0.240698317502839-1.09712963103582i</v>
      </c>
      <c r="N2062" t="str">
        <f t="shared" si="1062"/>
        <v>-2.4048512686794i</v>
      </c>
      <c r="O2062" t="str">
        <f t="shared" si="1063"/>
        <v>-0.740661878867138-0.671877951113892i</v>
      </c>
      <c r="P2062" t="str">
        <f t="shared" si="1064"/>
        <v>1.74066187886714+0.671877951113892i</v>
      </c>
      <c r="Q2062" t="str">
        <f t="shared" si="1065"/>
        <v>-1.74066187886714+1.73297331756551i</v>
      </c>
      <c r="R2062" t="str">
        <f t="shared" si="1066"/>
        <v>-0.309220321740252-0.693844412060543i</v>
      </c>
      <c r="S2062" t="str">
        <f t="shared" si="1067"/>
        <v>0.260425554098417i</v>
      </c>
      <c r="T2062" t="str">
        <f t="shared" si="1068"/>
        <v>0.180694815468957-0.0805288736276959i</v>
      </c>
      <c r="U2062" t="str">
        <f t="shared" si="1069"/>
        <v>0.0000500000000000001-0.000737046824484549i</v>
      </c>
      <c r="V2062" t="str">
        <f t="shared" si="1070"/>
        <v>0.00002-0.00825492443422697i</v>
      </c>
      <c r="W2062" t="str">
        <f t="shared" si="1071"/>
        <v>0.0000422718863550536-0.000676851014926827i</v>
      </c>
      <c r="X2062" t="str">
        <f t="shared" si="1072"/>
        <v>0.0000457255914893715-0.000676399938303114i</v>
      </c>
      <c r="Y2062" t="str">
        <f t="shared" si="1073"/>
        <v>0.009+0.969118501779379i</v>
      </c>
      <c r="Z2062" t="str">
        <f t="shared" si="1074"/>
        <v>-0.008375272419975-0.000644816569571237i</v>
      </c>
      <c r="AA2062" t="str">
        <f t="shared" si="1075"/>
        <v>0.115728265351355-12.3899540623622i</v>
      </c>
      <c r="AB2062" t="str">
        <f t="shared" si="1076"/>
        <v>0.603954951367613-0.269159974674864i</v>
      </c>
      <c r="AC2062" t="str">
        <f t="shared" si="1077"/>
        <v>0.850067556937049-0.727403225999552i</v>
      </c>
      <c r="AD2062" t="str">
        <f t="shared" si="1078"/>
        <v>0.566568006957116+0.168178893744637i</v>
      </c>
      <c r="AE2062" t="str">
        <f t="shared" si="1079"/>
        <v>-0.00463671686536942-0.00177387648907626i</v>
      </c>
      <c r="AF2062" t="str">
        <f t="shared" si="1080"/>
        <v>-6.18914979424722-0.738697683863726i</v>
      </c>
      <c r="AG2062" t="str">
        <f t="shared" si="1081"/>
        <v>1.00778045405546-0.0253410444704948i</v>
      </c>
      <c r="AH2062" t="str">
        <f t="shared" si="1082"/>
        <v>0.026799197776418+0.0149665920970148i</v>
      </c>
      <c r="AI2062">
        <f t="shared" si="1083"/>
        <v>-30.258587989496984</v>
      </c>
      <c r="AJ2062">
        <f t="shared" si="1084"/>
        <v>29.182120124999923</v>
      </c>
      <c r="AK2062"/>
      <c r="AL2062"/>
      <c r="AM2062"/>
      <c r="AN2062"/>
    </row>
    <row r="2063" spans="1:40" x14ac:dyDescent="0.35">
      <c r="A2063"/>
      <c r="B2063">
        <f t="shared" si="1050"/>
        <v>192900</v>
      </c>
      <c r="C2063" s="237" t="str">
        <f t="shared" si="1053"/>
        <v>-8.66676416333549E-07+0.00535721715619274i</v>
      </c>
      <c r="D2063" s="208" t="str">
        <f t="shared" si="1054"/>
        <v>-2.51366784670498+0.0410719981974777i</v>
      </c>
      <c r="E2063" t="str">
        <f t="shared" si="1055"/>
        <v>20500</v>
      </c>
      <c r="F2063" t="str">
        <f t="shared" si="1056"/>
        <v>0.327868852459016</v>
      </c>
      <c r="G2063" t="str">
        <f t="shared" si="1051"/>
        <v>0.327868852459016</v>
      </c>
      <c r="H2063" t="str">
        <f t="shared" si="1057"/>
        <v>3.67565802329838+0.779427094157397i</v>
      </c>
      <c r="I2063" t="str">
        <f t="shared" si="1058"/>
        <v>757.516528596839i</v>
      </c>
      <c r="J2063" t="str">
        <f t="shared" si="1052"/>
        <v>-775.738035629448+165.720375928073i</v>
      </c>
      <c r="K2063" t="str">
        <f t="shared" si="1059"/>
        <v>0.199506343723061-0.933890345762384i</v>
      </c>
      <c r="L2063" t="str">
        <f t="shared" si="1060"/>
        <v>0.0409535363229344-0.162721738205636i</v>
      </c>
      <c r="M2063" t="str">
        <f t="shared" si="1061"/>
        <v>0.240459880045995-1.09661208396802i</v>
      </c>
      <c r="N2063" t="str">
        <f t="shared" si="1062"/>
        <v>-2.4060985981756i</v>
      </c>
      <c r="O2063" t="str">
        <f t="shared" si="1063"/>
        <v>-0.741499355663863-0.670953579281067i</v>
      </c>
      <c r="P2063" t="str">
        <f t="shared" si="1064"/>
        <v>1.74149935566386+0.670953579281067i</v>
      </c>
      <c r="Q2063" t="str">
        <f t="shared" si="1065"/>
        <v>-1.74149935566386+1.73514501889453i</v>
      </c>
      <c r="R2063" t="str">
        <f t="shared" si="1066"/>
        <v>-0.309192244330492-0.693337587513296i</v>
      </c>
      <c r="S2063" t="str">
        <f t="shared" si="1067"/>
        <v>0.260560629593282i</v>
      </c>
      <c r="T2063" t="str">
        <f t="shared" si="1068"/>
        <v>0.180656478323152-0.0805633258481129i</v>
      </c>
      <c r="U2063" t="str">
        <f t="shared" si="1069"/>
        <v>0.0000499999999999999-0.000736664736965372i</v>
      </c>
      <c r="V2063" t="str">
        <f t="shared" si="1070"/>
        <v>0.00002-0.00825064505401221i</v>
      </c>
      <c r="W2063" t="str">
        <f t="shared" si="1071"/>
        <v>0.0000422718845953521-0.000676500359043359i</v>
      </c>
      <c r="X2063" t="str">
        <f t="shared" si="1072"/>
        <v>0.000045721998215101-0.000676049534527354i</v>
      </c>
      <c r="Y2063" t="str">
        <f t="shared" si="1073"/>
        <v>0.009+0.969621156603954i</v>
      </c>
      <c r="Z2063" t="str">
        <f t="shared" si="1074"/>
        <v>-0.00836658928130047-0.000644356233121849i</v>
      </c>
      <c r="AA2063" t="str">
        <f t="shared" si="1075"/>
        <v>0.115608105838502-12.3835232291999i</v>
      </c>
      <c r="AB2063" t="str">
        <f t="shared" si="1076"/>
        <v>0.603826813164145-0.269275127890813i</v>
      </c>
      <c r="AC2063" t="str">
        <f t="shared" si="1077"/>
        <v>0.849905763904906-0.726913644891696i</v>
      </c>
      <c r="AD2063" t="str">
        <f t="shared" si="1078"/>
        <v>0.566811494659272+0.167957305057694i</v>
      </c>
      <c r="AE2063" t="str">
        <f t="shared" si="1079"/>
        <v>-0.00463405463932189-0.00177045830780063i</v>
      </c>
      <c r="AF2063" t="str">
        <f t="shared" si="1080"/>
        <v>-6.18932587000336-0.738355095959919i</v>
      </c>
      <c r="AG2063" t="str">
        <f t="shared" si="1081"/>
        <v>1.0077664609149-0.025338936026944i</v>
      </c>
      <c r="AH2063" t="str">
        <f t="shared" si="1082"/>
        <v>0.0267877804640911+0.0149422467442959i</v>
      </c>
      <c r="AI2063">
        <f t="shared" si="1083"/>
        <v>-30.264768781214389</v>
      </c>
      <c r="AJ2063">
        <f t="shared" si="1084"/>
        <v>29.152815323042908</v>
      </c>
      <c r="AK2063"/>
      <c r="AL2063"/>
      <c r="AM2063"/>
      <c r="AN2063"/>
    </row>
    <row r="2064" spans="1:40" x14ac:dyDescent="0.35">
      <c r="A2064"/>
      <c r="B2064">
        <f t="shared" si="1050"/>
        <v>193000</v>
      </c>
      <c r="C2064" s="237" t="str">
        <f t="shared" si="1053"/>
        <v>-8.65778538752089E-07+0.00535444139615338i</v>
      </c>
      <c r="D2064" s="208" t="str">
        <f t="shared" si="1054"/>
        <v>-2.51366783982126+0.0410507173705093i</v>
      </c>
      <c r="E2064" t="str">
        <f t="shared" si="1055"/>
        <v>20500</v>
      </c>
      <c r="F2064" t="str">
        <f t="shared" si="1056"/>
        <v>0.327868852459016</v>
      </c>
      <c r="G2064" t="str">
        <f t="shared" si="1051"/>
        <v>0.327868852459016</v>
      </c>
      <c r="H2064" t="str">
        <f t="shared" si="1057"/>
        <v>3.67583385051035+0.779063521927735i</v>
      </c>
      <c r="I2064" t="str">
        <f t="shared" si="1058"/>
        <v>757.909227678538i</v>
      </c>
      <c r="J2064" t="str">
        <f t="shared" si="1052"/>
        <v>-776.543571521016+165.806285920779i</v>
      </c>
      <c r="K2064" t="str">
        <f t="shared" si="1059"/>
        <v>0.19930815793376-0.933447534486752i</v>
      </c>
      <c r="L2064" t="str">
        <f t="shared" si="1060"/>
        <v>0.0409136333356146-0.162647463938157i</v>
      </c>
      <c r="M2064" t="str">
        <f t="shared" si="1061"/>
        <v>0.240221791269375-1.09609499842491i</v>
      </c>
      <c r="N2064" t="str">
        <f t="shared" si="1062"/>
        <v>-2.4073459276718i</v>
      </c>
      <c r="O2064" t="str">
        <f t="shared" si="1063"/>
        <v>-0.74233567881315-0.670028163558085i</v>
      </c>
      <c r="P2064" t="str">
        <f t="shared" si="1064"/>
        <v>1.74233567881315+0.670028163558085i</v>
      </c>
      <c r="Q2064" t="str">
        <f t="shared" si="1065"/>
        <v>-1.74233567881315+1.73731776411371i</v>
      </c>
      <c r="R2064" t="str">
        <f t="shared" si="1066"/>
        <v>-0.309164145447509-0.692831203625104i</v>
      </c>
      <c r="S2064" t="str">
        <f t="shared" si="1067"/>
        <v>0.260695705088144i</v>
      </c>
      <c r="T2064" t="str">
        <f t="shared" si="1068"/>
        <v>0.180618119136114-0.0805977648854119i</v>
      </c>
      <c r="U2064" t="str">
        <f t="shared" si="1069"/>
        <v>0.00005-0.000736283045391817i</v>
      </c>
      <c r="V2064" t="str">
        <f t="shared" si="1070"/>
        <v>0.00002-0.00824637010838836i</v>
      </c>
      <c r="W2064" t="str">
        <f t="shared" si="1071"/>
        <v>0.0000422718828347384-0.000676150066650931i</v>
      </c>
      <c r="X2064" t="str">
        <f t="shared" si="1072"/>
        <v>0.0000457184105209445-0.000675699493952742i</v>
      </c>
      <c r="Y2064" t="str">
        <f t="shared" si="1073"/>
        <v>0.009+0.970123811428528i</v>
      </c>
      <c r="Z2064" t="str">
        <f t="shared" si="1074"/>
        <v>-0.00835791964585711-0.000643896569791499i</v>
      </c>
      <c r="AA2064" t="str">
        <f t="shared" si="1075"/>
        <v>0.115488133473892-12.3770990722963i</v>
      </c>
      <c r="AB2064" t="str">
        <f t="shared" si="1076"/>
        <v>0.603698601289986-0.269390237043464i</v>
      </c>
      <c r="AC2064" t="str">
        <f t="shared" si="1077"/>
        <v>0.849744267940855-0.72642442272313i</v>
      </c>
      <c r="AD2064" t="str">
        <f t="shared" si="1078"/>
        <v>0.567054748144612+0.167735383935319i</v>
      </c>
      <c r="AE2064" t="str">
        <f t="shared" si="1079"/>
        <v>-0.00463139378144579-0.00176704346791268i</v>
      </c>
      <c r="AF2064" t="str">
        <f t="shared" si="1080"/>
        <v>-6.18950169033161-0.738012804557226i</v>
      </c>
      <c r="AG2064" t="str">
        <f t="shared" si="1081"/>
        <v>1.0077524673248-0.0253368192898731i</v>
      </c>
      <c r="AH2064" t="str">
        <f t="shared" si="1082"/>
        <v>0.0267763633169817+0.0149179236084626i</v>
      </c>
      <c r="AI2064">
        <f t="shared" si="1083"/>
        <v>-30.270948592212704</v>
      </c>
      <c r="AJ2064">
        <f t="shared" si="1084"/>
        <v>29.123504906659306</v>
      </c>
      <c r="AK2064"/>
      <c r="AL2064"/>
      <c r="AM2064"/>
      <c r="AN2064"/>
    </row>
    <row r="2065" spans="1:40" x14ac:dyDescent="0.35">
      <c r="A2065"/>
      <c r="B2065">
        <f t="shared" si="1050"/>
        <v>193100</v>
      </c>
      <c r="C2065" s="237" t="str">
        <f t="shared" si="1053"/>
        <v>-8.64882055751206E-07+0.00535166851105941i</v>
      </c>
      <c r="D2065" s="208" t="str">
        <f t="shared" si="1054"/>
        <v>-2.51366783294822+0.0410294585847888i</v>
      </c>
      <c r="E2065" t="str">
        <f t="shared" si="1055"/>
        <v>20500</v>
      </c>
      <c r="F2065" t="str">
        <f t="shared" si="1056"/>
        <v>0.327868852459016</v>
      </c>
      <c r="G2065" t="str">
        <f t="shared" si="1051"/>
        <v>0.327868852459016</v>
      </c>
      <c r="H2065" t="str">
        <f t="shared" si="1057"/>
        <v>3.67600942276842+0.778700267890775i</v>
      </c>
      <c r="I2065" t="str">
        <f t="shared" si="1058"/>
        <v>758.301926760236i</v>
      </c>
      <c r="J2065" t="str">
        <f t="shared" si="1052"/>
        <v>-777.349524896849+165.892195913483i</v>
      </c>
      <c r="K2065" t="str">
        <f t="shared" si="1059"/>
        <v>0.199110263093078-0.933005121580353i</v>
      </c>
      <c r="L2065" t="str">
        <f t="shared" si="1060"/>
        <v>0.0408737874112608-0.162573252252334i</v>
      </c>
      <c r="M2065" t="str">
        <f t="shared" si="1061"/>
        <v>0.239984050504339-1.09557837383269i</v>
      </c>
      <c r="N2065" t="str">
        <f t="shared" si="1062"/>
        <v>-2.40859325716801i</v>
      </c>
      <c r="O2065" t="str">
        <f t="shared" si="1063"/>
        <v>-0.743170847013825-0.669101705384729i</v>
      </c>
      <c r="P2065" t="str">
        <f t="shared" si="1064"/>
        <v>1.74317084701382+0.669101705384729i</v>
      </c>
      <c r="Q2065" t="str">
        <f t="shared" si="1065"/>
        <v>-1.74317084701382+1.73949155178328i</v>
      </c>
      <c r="R2065" t="str">
        <f t="shared" si="1066"/>
        <v>-0.309136025078672-0.692325259700362i</v>
      </c>
      <c r="S2065" t="str">
        <f t="shared" si="1067"/>
        <v>0.260830780583009i</v>
      </c>
      <c r="T2065" t="str">
        <f t="shared" si="1068"/>
        <v>0.18057973790498-0.0806321907275987i</v>
      </c>
      <c r="U2065" t="str">
        <f t="shared" si="1069"/>
        <v>0.0000500000000000001-0.000735901749148737i</v>
      </c>
      <c r="V2065" t="str">
        <f t="shared" si="1070"/>
        <v>0.00002-0.00824209959046582i</v>
      </c>
      <c r="W2065" t="str">
        <f t="shared" si="1071"/>
        <v>0.0000422718810732124-0.00067580013718482i</v>
      </c>
      <c r="X2065" t="str">
        <f t="shared" si="1072"/>
        <v>0.0000457148283953452-0.000675349816015076i</v>
      </c>
      <c r="Y2065" t="str">
        <f t="shared" si="1073"/>
        <v>0.009+0.970626466253103i</v>
      </c>
      <c r="Z2065" t="str">
        <f t="shared" si="1074"/>
        <v>-0.00834926348565584-0.00064343757812768i</v>
      </c>
      <c r="AA2065" t="str">
        <f t="shared" si="1075"/>
        <v>0.115368347868863-12.3706815812539i</v>
      </c>
      <c r="AB2065" t="str">
        <f t="shared" si="1076"/>
        <v>0.603570315735568-0.269505302092728i</v>
      </c>
      <c r="AC2065" t="str">
        <f t="shared" si="1077"/>
        <v>0.849583068528366-0.725935559035865i</v>
      </c>
      <c r="AD2065" t="str">
        <f t="shared" si="1078"/>
        <v>0.567297766968117+0.16751313059662i</v>
      </c>
      <c r="AE2065" t="str">
        <f t="shared" si="1079"/>
        <v>-0.00462873428818531-0.00176363196591346i</v>
      </c>
      <c r="AF2065" t="str">
        <f t="shared" si="1080"/>
        <v>-6.18967725571664-0.737670809305986i</v>
      </c>
      <c r="AG2065" t="str">
        <f t="shared" si="1081"/>
        <v>1.0077384732956-0.0253346942521404i</v>
      </c>
      <c r="AH2065" t="str">
        <f t="shared" si="1082"/>
        <v>0.0267649463277599+0.0148936226659112i</v>
      </c>
      <c r="AI2065">
        <f t="shared" si="1083"/>
        <v>-30.27712742588918</v>
      </c>
      <c r="AJ2065">
        <f t="shared" si="1084"/>
        <v>29.094188878765049</v>
      </c>
      <c r="AK2065"/>
      <c r="AL2065"/>
      <c r="AM2065"/>
      <c r="AN2065"/>
    </row>
    <row r="2066" spans="1:40" x14ac:dyDescent="0.35">
      <c r="A2066"/>
      <c r="B2066">
        <f t="shared" si="1050"/>
        <v>193200</v>
      </c>
      <c r="C2066" s="237" t="str">
        <f t="shared" si="1053"/>
        <v>-8.63986964444344E-07+0.00534889849644672i</v>
      </c>
      <c r="D2066" s="208" t="str">
        <f t="shared" si="1054"/>
        <v>-2.51366782608585+0.0410082218060915i</v>
      </c>
      <c r="E2066" t="str">
        <f t="shared" si="1055"/>
        <v>20500</v>
      </c>
      <c r="F2066" t="str">
        <f t="shared" si="1056"/>
        <v>0.327868852459016</v>
      </c>
      <c r="G2066" t="str">
        <f t="shared" si="1051"/>
        <v>0.327868852459016</v>
      </c>
      <c r="H2066" t="str">
        <f t="shared" si="1057"/>
        <v>3.67618474055624+0.778337331663087i</v>
      </c>
      <c r="I2066" t="str">
        <f t="shared" si="1058"/>
        <v>758.694625841935i</v>
      </c>
      <c r="J2066" t="str">
        <f t="shared" si="1052"/>
        <v>-778.155895756949+165.978105906188i</v>
      </c>
      <c r="K2066" t="str">
        <f t="shared" si="1059"/>
        <v>0.19891265864027-0.932563106540697i</v>
      </c>
      <c r="L2066" t="str">
        <f t="shared" si="1060"/>
        <v>0.0408339984435595-0.162499103077705i</v>
      </c>
      <c r="M2066" t="str">
        <f t="shared" si="1061"/>
        <v>0.23974665708383-1.0950622096184i</v>
      </c>
      <c r="N2066" t="str">
        <f t="shared" si="1062"/>
        <v>-2.40984058666421i</v>
      </c>
      <c r="O2066" t="str">
        <f t="shared" si="1063"/>
        <v>-0.744004858966497-0.668174206202426i</v>
      </c>
      <c r="P2066" t="str">
        <f t="shared" si="1064"/>
        <v>1.7440048589665+0.668174206202426i</v>
      </c>
      <c r="Q2066" t="str">
        <f t="shared" si="1065"/>
        <v>-1.7440048589665+1.74166638046178i</v>
      </c>
      <c r="R2066" t="str">
        <f t="shared" si="1066"/>
        <v>-0.309107883211358-0.69181975504492i</v>
      </c>
      <c r="S2066" t="str">
        <f t="shared" si="1067"/>
        <v>0.260965856077873i</v>
      </c>
      <c r="T2066" t="str">
        <f t="shared" si="1068"/>
        <v>0.180541334626882-0.0806666033626712i</v>
      </c>
      <c r="U2066" t="str">
        <f t="shared" si="1069"/>
        <v>0.0000499999999999999-0.00073552084762226i</v>
      </c>
      <c r="V2066" t="str">
        <f t="shared" si="1070"/>
        <v>0.00002-0.0082378334933693i</v>
      </c>
      <c r="W2066" t="str">
        <f t="shared" si="1071"/>
        <v>0.0000422718793107741-0.00067545057008147i</v>
      </c>
      <c r="X2066" t="str">
        <f t="shared" si="1072"/>
        <v>0.0000457112518267748-0.000675000500151297i</v>
      </c>
      <c r="Y2066" t="str">
        <f t="shared" si="1073"/>
        <v>0.009+0.971129121077677i</v>
      </c>
      <c r="Z2066" t="str">
        <f t="shared" si="1074"/>
        <v>-0.00834062077277984-0.000642979256681928i</v>
      </c>
      <c r="AA2066" t="str">
        <f t="shared" si="1075"/>
        <v>0.115248748635766-12.3642707456969i</v>
      </c>
      <c r="AB2066" t="str">
        <f t="shared" si="1076"/>
        <v>0.603441956491304-0.26962032299849i</v>
      </c>
      <c r="AC2066" t="str">
        <f t="shared" si="1077"/>
        <v>0.849422165152163-0.725447053372568i</v>
      </c>
      <c r="AD2066" t="str">
        <f t="shared" si="1078"/>
        <v>0.567540550684904+0.167290545261275i</v>
      </c>
      <c r="AE2066" t="str">
        <f t="shared" si="1079"/>
        <v>-0.00462607615599542-0.00176022379831209i</v>
      </c>
      <c r="AF2066" t="str">
        <f t="shared" si="1080"/>
        <v>-6.18985256664209-0.737329109856996i</v>
      </c>
      <c r="AG2066" t="str">
        <f t="shared" si="1081"/>
        <v>1.00772447883772-0.025332560906625i</v>
      </c>
      <c r="AH2066" t="str">
        <f t="shared" si="1082"/>
        <v>0.0267535294891251+0.0148693438930949i</v>
      </c>
      <c r="AI2066">
        <f t="shared" si="1083"/>
        <v>-30.283305285637674</v>
      </c>
      <c r="AJ2066">
        <f t="shared" si="1084"/>
        <v>29.064867242268225</v>
      </c>
      <c r="AK2066"/>
      <c r="AL2066"/>
      <c r="AM2066"/>
      <c r="AN2066"/>
    </row>
    <row r="2067" spans="1:40" x14ac:dyDescent="0.35">
      <c r="A2067"/>
      <c r="B2067">
        <f t="shared" si="1050"/>
        <v>193300</v>
      </c>
      <c r="C2067" s="237" t="str">
        <f t="shared" si="1053"/>
        <v>-8.63093261952371E-07+0.00534613134786031i</v>
      </c>
      <c r="D2067" s="208" t="str">
        <f t="shared" si="1054"/>
        <v>-2.51366781923413+0.0409870070002624i</v>
      </c>
      <c r="E2067" t="str">
        <f t="shared" si="1055"/>
        <v>20500</v>
      </c>
      <c r="F2067" t="str">
        <f t="shared" si="1056"/>
        <v>0.327868852459016</v>
      </c>
      <c r="G2067" t="str">
        <f t="shared" si="1051"/>
        <v>0.327868852459016</v>
      </c>
      <c r="H2067" t="str">
        <f t="shared" si="1057"/>
        <v>3.67635980435631+0.777974712861796i</v>
      </c>
      <c r="I2067" t="str">
        <f t="shared" si="1058"/>
        <v>759.087324923634i</v>
      </c>
      <c r="J2067" t="str">
        <f t="shared" si="1052"/>
        <v>-778.962684101315+166.064015898894i</v>
      </c>
      <c r="K2067" t="str">
        <f t="shared" si="1059"/>
        <v>0.198715344015916-0.932121488866061i</v>
      </c>
      <c r="L2067" t="str">
        <f t="shared" si="1060"/>
        <v>0.0407942663264394-0.162425016343895i</v>
      </c>
      <c r="M2067" t="str">
        <f t="shared" si="1061"/>
        <v>0.239509610342355-1.09454650520996i</v>
      </c>
      <c r="N2067" t="str">
        <f t="shared" si="1062"/>
        <v>-2.41108791616041i</v>
      </c>
      <c r="O2067" t="str">
        <f t="shared" si="1063"/>
        <v>-0.744837713373591-0.6672456674542i</v>
      </c>
      <c r="P2067" t="str">
        <f t="shared" si="1064"/>
        <v>1.74483771337359+0.6672456674542i</v>
      </c>
      <c r="Q2067" t="str">
        <f t="shared" si="1065"/>
        <v>-1.74483771337359+1.74384224870621i</v>
      </c>
      <c r="R2067" t="str">
        <f t="shared" si="1066"/>
        <v>-0.309079719832906-0.691314688966051i</v>
      </c>
      <c r="S2067" t="str">
        <f t="shared" si="1067"/>
        <v>0.261100931572738i</v>
      </c>
      <c r="T2067" t="str">
        <f t="shared" si="1068"/>
        <v>0.180502909298954-0.0807010027786126i</v>
      </c>
      <c r="U2067" t="str">
        <f t="shared" si="1069"/>
        <v>0.0000500000000000001-0.000735140340199798i</v>
      </c>
      <c r="V2067" t="str">
        <f t="shared" si="1070"/>
        <v>0.00002-0.00823357181023776i</v>
      </c>
      <c r="W2067" t="str">
        <f t="shared" si="1071"/>
        <v>0.0000422718775474239-0.000675101364778506i</v>
      </c>
      <c r="X2067" t="str">
        <f t="shared" si="1072"/>
        <v>0.0000457076808037368-0.000674651545799548i</v>
      </c>
      <c r="Y2067" t="str">
        <f t="shared" si="1073"/>
        <v>0.009+0.971631775902251i</v>
      </c>
      <c r="Z2067" t="str">
        <f t="shared" si="1074"/>
        <v>-0.008331991479385-0.000642521604009858i</v>
      </c>
      <c r="AA2067" t="str">
        <f t="shared" si="1075"/>
        <v>0.115129335387959-12.3578665552709i</v>
      </c>
      <c r="AB2067" t="str">
        <f t="shared" si="1076"/>
        <v>0.603313523547615-0.269735299720583i</v>
      </c>
      <c r="AC2067" t="str">
        <f t="shared" si="1077"/>
        <v>0.849261557298237-0.724958905276604i</v>
      </c>
      <c r="AD2067" t="str">
        <f t="shared" si="1078"/>
        <v>0.567783098850209+0.167067628149565i</v>
      </c>
      <c r="AE2067" t="str">
        <f t="shared" si="1079"/>
        <v>-0.00462341938134197-0.00175681896162616i</v>
      </c>
      <c r="AF2067" t="str">
        <f t="shared" si="1080"/>
        <v>-6.19002762359044-0.736987705861534i</v>
      </c>
      <c r="AG2067" t="str">
        <f t="shared" si="1081"/>
        <v>1.0077104839616-0.025330419246226i</v>
      </c>
      <c r="AH2067" t="str">
        <f t="shared" si="1082"/>
        <v>0.0267421127938035+0.0148450872665242i</v>
      </c>
      <c r="AI2067">
        <f t="shared" si="1083"/>
        <v>-30.289482174849184</v>
      </c>
      <c r="AJ2067">
        <f t="shared" si="1084"/>
        <v>29.035540000072235</v>
      </c>
      <c r="AK2067"/>
      <c r="AL2067"/>
      <c r="AM2067"/>
      <c r="AN2067"/>
    </row>
    <row r="2068" spans="1:40" x14ac:dyDescent="0.35">
      <c r="A2068"/>
      <c r="B2068">
        <f t="shared" si="1050"/>
        <v>193400</v>
      </c>
      <c r="C2068" s="237" t="str">
        <f t="shared" si="1053"/>
        <v>-8.6220094540361E-07+0.00534336706085443i</v>
      </c>
      <c r="D2068" s="208" t="str">
        <f t="shared" si="1054"/>
        <v>-2.51366781239304+0.0409658141332173i</v>
      </c>
      <c r="E2068" t="str">
        <f t="shared" si="1055"/>
        <v>20500</v>
      </c>
      <c r="F2068" t="str">
        <f t="shared" si="1056"/>
        <v>0.327868852459016</v>
      </c>
      <c r="G2068" t="str">
        <f t="shared" si="1051"/>
        <v>0.327868852459016</v>
      </c>
      <c r="H2068" t="str">
        <f t="shared" si="1057"/>
        <v>3.67653461464999+0.777612411104549i</v>
      </c>
      <c r="I2068" t="str">
        <f t="shared" si="1058"/>
        <v>759.480024005333i</v>
      </c>
      <c r="J2068" t="str">
        <f t="shared" si="1052"/>
        <v>-779.769889929947+166.149925891599i</v>
      </c>
      <c r="K2068" t="str">
        <f t="shared" si="1059"/>
        <v>0.198518318661921-0.931680268055486i</v>
      </c>
      <c r="L2068" t="str">
        <f t="shared" si="1060"/>
        <v>0.040754590954069-0.162350991980613i</v>
      </c>
      <c r="M2068" t="str">
        <f t="shared" si="1061"/>
        <v>0.23927290961599-1.0940312600361i</v>
      </c>
      <c r="N2068" t="str">
        <f t="shared" si="1062"/>
        <v>-2.41233524565662i</v>
      </c>
      <c r="O2068" t="str">
        <f t="shared" si="1063"/>
        <v>-0.745669408939332-0.666316090584692i</v>
      </c>
      <c r="P2068" t="str">
        <f t="shared" si="1064"/>
        <v>1.74566940893933+0.666316090584692i</v>
      </c>
      <c r="Q2068" t="str">
        <f t="shared" si="1065"/>
        <v>-1.74566940893933+1.74601915507193i</v>
      </c>
      <c r="R2068" t="str">
        <f t="shared" si="1066"/>
        <v>-0.309051534930663-0.690810060772465i</v>
      </c>
      <c r="S2068" t="str">
        <f t="shared" si="1067"/>
        <v>0.261236007067602i</v>
      </c>
      <c r="T2068" t="str">
        <f t="shared" si="1068"/>
        <v>0.180464461918326-0.0807353889633999i</v>
      </c>
      <c r="U2068" t="str">
        <f t="shared" si="1069"/>
        <v>0.0000499999999999999-0.000734760226270012i</v>
      </c>
      <c r="V2068" t="str">
        <f t="shared" si="1070"/>
        <v>0.00002-0.00822931453422418i</v>
      </c>
      <c r="W2068" t="str">
        <f t="shared" si="1071"/>
        <v>0.000042271875783161-0.000674752520714701i</v>
      </c>
      <c r="X2068" t="str">
        <f t="shared" si="1072"/>
        <v>0.0000457041153147617-0.000674302952399098i</v>
      </c>
      <c r="Y2068" t="str">
        <f t="shared" si="1073"/>
        <v>0.009+0.972134430726826i</v>
      </c>
      <c r="Z2068" t="str">
        <f t="shared" si="1074"/>
        <v>-0.00832337557769874-0.000642064618671074i</v>
      </c>
      <c r="AA2068" t="str">
        <f t="shared" si="1075"/>
        <v>0.115010107739797-12.3514689996431i</v>
      </c>
      <c r="AB2068" t="str">
        <f t="shared" si="1076"/>
        <v>0.603185016894908-0.269850232218824i</v>
      </c>
      <c r="AC2068" t="str">
        <f t="shared" si="1077"/>
        <v>0.849101244453821-0.724471114291981i</v>
      </c>
      <c r="AD2068" t="str">
        <f t="shared" si="1078"/>
        <v>0.568025411019423+0.166844379482337i</v>
      </c>
      <c r="AE2068" t="str">
        <f t="shared" si="1079"/>
        <v>-0.00462076396070163-0.00175341745238126i</v>
      </c>
      <c r="AF2068" t="str">
        <f t="shared" si="1080"/>
        <v>-6.19020242704303-0.736646596971332i</v>
      </c>
      <c r="AG2068" t="str">
        <f t="shared" si="1081"/>
        <v>1.00769648867767-0.0253282692638643i</v>
      </c>
      <c r="AH2068" t="str">
        <f t="shared" si="1082"/>
        <v>0.0267306962345505+0.0148208527627659i</v>
      </c>
      <c r="AI2068">
        <f t="shared" si="1083"/>
        <v>-30.295658096911371</v>
      </c>
      <c r="AJ2068">
        <f t="shared" si="1084"/>
        <v>29.006207155072172</v>
      </c>
      <c r="AK2068"/>
      <c r="AL2068"/>
      <c r="AM2068"/>
      <c r="AN2068"/>
    </row>
    <row r="2069" spans="1:40" x14ac:dyDescent="0.35">
      <c r="A2069"/>
      <c r="B2069">
        <f t="shared" si="1050"/>
        <v>193500</v>
      </c>
      <c r="C2069" s="237" t="str">
        <f t="shared" si="1053"/>
        <v>-8.61310011933789E-07+0.00534060563099247i</v>
      </c>
      <c r="D2069" s="208" t="str">
        <f t="shared" si="1054"/>
        <v>-2.51366780556255+0.0409446431709423i</v>
      </c>
      <c r="E2069" t="str">
        <f t="shared" si="1055"/>
        <v>20500</v>
      </c>
      <c r="F2069" t="str">
        <f t="shared" si="1056"/>
        <v>0.327868852459016</v>
      </c>
      <c r="G2069" t="str">
        <f t="shared" si="1051"/>
        <v>0.327868852459016</v>
      </c>
      <c r="H2069" t="str">
        <f t="shared" si="1057"/>
        <v>3.67670917191755+0.777250426009533i</v>
      </c>
      <c r="I2069" t="str">
        <f t="shared" si="1058"/>
        <v>759.872723087031i</v>
      </c>
      <c r="J2069" t="str">
        <f t="shared" si="1052"/>
        <v>-780.577513242845+166.235835884303i</v>
      </c>
      <c r="K2069" t="str">
        <f t="shared" si="1059"/>
        <v>0.198321582021511-0.931239443608775i</v>
      </c>
      <c r="L2069" t="str">
        <f t="shared" si="1060"/>
        <v>0.0407149722208576-0.162277029917652i</v>
      </c>
      <c r="M2069" t="str">
        <f t="shared" si="1061"/>
        <v>0.239036554242369-1.09351647352643i</v>
      </c>
      <c r="N2069" t="str">
        <f t="shared" si="1062"/>
        <v>-2.41358257515282i</v>
      </c>
      <c r="O2069" t="str">
        <f t="shared" si="1063"/>
        <v>-0.74649994436973-0.665385477040181i</v>
      </c>
      <c r="P2069" t="str">
        <f t="shared" si="1064"/>
        <v>1.74649994436973+0.665385477040181i</v>
      </c>
      <c r="Q2069" t="str">
        <f t="shared" si="1065"/>
        <v>-1.74649994436973+1.74819709811264i</v>
      </c>
      <c r="R2069" t="str">
        <f t="shared" si="1066"/>
        <v>-0.309023328491959-0.690305869774312i</v>
      </c>
      <c r="S2069" t="str">
        <f t="shared" si="1067"/>
        <v>0.261371082562466i</v>
      </c>
      <c r="T2069" t="str">
        <f t="shared" si="1068"/>
        <v>0.180425992482137-0.0807697619049999i</v>
      </c>
      <c r="U2069" t="str">
        <f t="shared" si="1069"/>
        <v>0.00005-0.000734380505222847i</v>
      </c>
      <c r="V2069" t="str">
        <f t="shared" si="1070"/>
        <v>0.00002-0.00822506165849588i</v>
      </c>
      <c r="W2069" t="str">
        <f t="shared" si="1071"/>
        <v>0.0000422718740179861-0.000674404037329999i</v>
      </c>
      <c r="X2069" t="str">
        <f t="shared" si="1072"/>
        <v>0.0000457005553484123-0.0006739547193904i</v>
      </c>
      <c r="Y2069" t="str">
        <f t="shared" si="1073"/>
        <v>0.009+0.9726370855514i</v>
      </c>
      <c r="Z2069" t="str">
        <f t="shared" si="1074"/>
        <v>-0.00831477304002074-0.000641608299229246i</v>
      </c>
      <c r="AA2069" t="str">
        <f t="shared" si="1075"/>
        <v>0.114891065306641-12.345078068502i</v>
      </c>
      <c r="AB2069" t="str">
        <f t="shared" si="1076"/>
        <v>0.603056436523621-0.269965120452991i</v>
      </c>
      <c r="AC2069" t="str">
        <f t="shared" si="1077"/>
        <v>0.848941226107396-0.723983679963434i</v>
      </c>
      <c r="AD2069" t="str">
        <f t="shared" si="1078"/>
        <v>0.568267486748067+0.166620799481061i</v>
      </c>
      <c r="AE2069" t="str">
        <f t="shared" si="1079"/>
        <v>-0.00461810989056192-0.00175001926711154i</v>
      </c>
      <c r="AF2069" t="str">
        <f t="shared" si="1080"/>
        <v>-6.1903769774801-0.736305782838591i</v>
      </c>
      <c r="AG2069" t="str">
        <f t="shared" si="1081"/>
        <v>1.00768249299639-0.0253261109524809i</v>
      </c>
      <c r="AH2069" t="str">
        <f t="shared" si="1082"/>
        <v>0.0267192798041486+0.0147966403584451i</v>
      </c>
      <c r="AI2069">
        <f t="shared" si="1083"/>
        <v>-30.301833055208768</v>
      </c>
      <c r="AJ2069">
        <f t="shared" si="1084"/>
        <v>28.976868710160229</v>
      </c>
      <c r="AK2069"/>
      <c r="AL2069"/>
      <c r="AM2069"/>
      <c r="AN2069"/>
    </row>
    <row r="2070" spans="1:40" x14ac:dyDescent="0.35">
      <c r="A2070"/>
      <c r="B2070">
        <f t="shared" si="1050"/>
        <v>193600</v>
      </c>
      <c r="C2070" s="237" t="str">
        <f t="shared" si="1053"/>
        <v>-8.60420458686072E-07+0.00533784705384714i</v>
      </c>
      <c r="D2070" s="208" t="str">
        <f t="shared" si="1054"/>
        <v>-2.51366779874264+0.0409234940794948i</v>
      </c>
      <c r="E2070" t="str">
        <f t="shared" si="1055"/>
        <v>20500</v>
      </c>
      <c r="F2070" t="str">
        <f t="shared" si="1056"/>
        <v>0.327868852459016</v>
      </c>
      <c r="G2070" t="str">
        <f t="shared" si="1051"/>
        <v>0.327868852459016</v>
      </c>
      <c r="H2070" t="str">
        <f t="shared" si="1057"/>
        <v>3.67688347663813+0.776888757195463i</v>
      </c>
      <c r="I2070" t="str">
        <f t="shared" si="1058"/>
        <v>760.26542216873i</v>
      </c>
      <c r="J2070" t="str">
        <f t="shared" si="1052"/>
        <v>-781.38555404001+166.321745877009i</v>
      </c>
      <c r="K2070" t="str">
        <f t="shared" si="1059"/>
        <v>0.198125133539235-0.930799015026489i</v>
      </c>
      <c r="L2070" t="str">
        <f t="shared" si="1060"/>
        <v>0.0406754100214541-0.162203130084892i</v>
      </c>
      <c r="M2070" t="str">
        <f t="shared" si="1061"/>
        <v>0.238800543560689-1.09300214511138i</v>
      </c>
      <c r="N2070" t="str">
        <f t="shared" si="1062"/>
        <v>-2.41482990464902i</v>
      </c>
      <c r="O2070" t="str">
        <f t="shared" si="1063"/>
        <v>-0.747329318372619-0.664453828268538i</v>
      </c>
      <c r="P2070" t="str">
        <f t="shared" si="1064"/>
        <v>1.74732931837262+0.664453828268538i</v>
      </c>
      <c r="Q2070" t="str">
        <f t="shared" si="1065"/>
        <v>-1.74732931837262+1.75037607638048i</v>
      </c>
      <c r="R2070" t="str">
        <f t="shared" si="1066"/>
        <v>-0.308995100504111-0.68980211528316i</v>
      </c>
      <c r="S2070" t="str">
        <f t="shared" si="1067"/>
        <v>0.261506158057331i</v>
      </c>
      <c r="T2070" t="str">
        <f t="shared" si="1068"/>
        <v>0.180387500987519-0.0808041215913689i</v>
      </c>
      <c r="U2070" t="str">
        <f t="shared" si="1069"/>
        <v>0.0000500000000000001-0.00073400117644949i</v>
      </c>
      <c r="V2070" t="str">
        <f t="shared" si="1070"/>
        <v>0.00002-0.00822081317623425i</v>
      </c>
      <c r="W2070" t="str">
        <f t="shared" si="1071"/>
        <v>0.000042271872251899-0.000674055914065494i</v>
      </c>
      <c r="X2070" t="str">
        <f t="shared" si="1072"/>
        <v>0.0000456970008932793-0.000673606846215051i</v>
      </c>
      <c r="Y2070" t="str">
        <f t="shared" si="1073"/>
        <v>0.009+0.973139740375974i</v>
      </c>
      <c r="Z2070" t="str">
        <f t="shared" si="1074"/>
        <v>-0.00830618383872203-0.000641152644252025i</v>
      </c>
      <c r="AA2070" t="str">
        <f t="shared" si="1075"/>
        <v>0.114772207704845-12.3386937515576i</v>
      </c>
      <c r="AB2070" t="str">
        <f t="shared" si="1076"/>
        <v>0.602927782424167-0.27007996438283i</v>
      </c>
      <c r="AC2070" t="str">
        <f t="shared" si="1077"/>
        <v>0.848781501748694-0.723496601836333i</v>
      </c>
      <c r="AD2070" t="str">
        <f t="shared" si="1078"/>
        <v>0.568509325591802+0.166396888367768i</v>
      </c>
      <c r="AE2070" t="str">
        <f t="shared" si="1079"/>
        <v>-0.0046154571674211-0.00174662440235911i</v>
      </c>
      <c r="AF2070" t="str">
        <f t="shared" si="1080"/>
        <v>-6.19055127538077-0.735965263115968i</v>
      </c>
      <c r="AG2070" t="str">
        <f t="shared" si="1081"/>
        <v>1.0076684969282-0.025323944305038i</v>
      </c>
      <c r="AH2070" t="str">
        <f t="shared" si="1082"/>
        <v>0.0267078634954089+0.0147724500302423i</v>
      </c>
      <c r="AI2070">
        <f t="shared" si="1083"/>
        <v>-30.308007053122786</v>
      </c>
      <c r="AJ2070">
        <f t="shared" si="1084"/>
        <v>28.947524668219753</v>
      </c>
      <c r="AK2070"/>
      <c r="AL2070"/>
      <c r="AM2070"/>
      <c r="AN2070"/>
    </row>
    <row r="2071" spans="1:40" x14ac:dyDescent="0.35">
      <c r="A2071"/>
      <c r="B2071">
        <f t="shared" si="1050"/>
        <v>193700</v>
      </c>
      <c r="C2071" s="237" t="str">
        <f t="shared" si="1053"/>
        <v>-8.59532282810957E-07+0.00533509132500013i</v>
      </c>
      <c r="D2071" s="208" t="str">
        <f t="shared" si="1054"/>
        <v>-2.51366779193329+0.040902366825001i</v>
      </c>
      <c r="E2071" t="str">
        <f t="shared" si="1055"/>
        <v>20500</v>
      </c>
      <c r="F2071" t="str">
        <f t="shared" si="1056"/>
        <v>0.327868852459016</v>
      </c>
      <c r="G2071" t="str">
        <f t="shared" si="1051"/>
        <v>0.327868852459016</v>
      </c>
      <c r="H2071" t="str">
        <f t="shared" si="1057"/>
        <v>3.67705752928977+0.776527404281597i</v>
      </c>
      <c r="I2071" t="str">
        <f t="shared" si="1058"/>
        <v>760.658121250429i</v>
      </c>
      <c r="J2071" t="str">
        <f t="shared" si="1052"/>
        <v>-782.19401232144+166.407655869714i</v>
      </c>
      <c r="K2071" t="str">
        <f t="shared" si="1059"/>
        <v>0.19792897266095-0.930358981809957i</v>
      </c>
      <c r="L2071" t="str">
        <f t="shared" si="1060"/>
        <v>0.0406359042507454-0.162129292412296i</v>
      </c>
      <c r="M2071" t="str">
        <f t="shared" si="1061"/>
        <v>0.238564876911695-1.09248827422225i</v>
      </c>
      <c r="N2071" t="str">
        <f t="shared" si="1062"/>
        <v>-2.41607723414523i</v>
      </c>
      <c r="O2071" t="str">
        <f t="shared" si="1063"/>
        <v>-0.748157529657641-0.663521145719242i</v>
      </c>
      <c r="P2071" t="str">
        <f t="shared" si="1064"/>
        <v>1.74815752965764+0.663521145719242i</v>
      </c>
      <c r="Q2071" t="str">
        <f t="shared" si="1065"/>
        <v>-1.74815752965764+1.75255608842599i</v>
      </c>
      <c r="R2071" t="str">
        <f t="shared" si="1066"/>
        <v>-0.308966850954418-0.689298796611997i</v>
      </c>
      <c r="S2071" t="str">
        <f t="shared" si="1067"/>
        <v>0.261641233552195i</v>
      </c>
      <c r="T2071" t="str">
        <f t="shared" si="1068"/>
        <v>0.180348987431606-0.0808384680104511i</v>
      </c>
      <c r="U2071" t="str">
        <f t="shared" si="1069"/>
        <v>0.0000499999999999999-0.000733622239342389i</v>
      </c>
      <c r="V2071" t="str">
        <f t="shared" si="1070"/>
        <v>0.00002-0.00821656908063473i</v>
      </c>
      <c r="W2071" t="str">
        <f t="shared" si="1071"/>
        <v>0.0000422718704848993-0.000673708150363433i</v>
      </c>
      <c r="X2071" t="str">
        <f t="shared" si="1072"/>
        <v>0.0000456934519379831-0.000673259332315802i</v>
      </c>
      <c r="Y2071" t="str">
        <f t="shared" si="1073"/>
        <v>0.009+0.973642395200549i</v>
      </c>
      <c r="Z2071" t="str">
        <f t="shared" si="1074"/>
        <v>-0.00829760794624506-0.000640697652311057i</v>
      </c>
      <c r="AA2071" t="str">
        <f t="shared" si="1075"/>
        <v>0.114653534551756-12.3323160385411i</v>
      </c>
      <c r="AB2071" t="str">
        <f t="shared" si="1076"/>
        <v>0.602799054586968-0.270194763968045i</v>
      </c>
      <c r="AC2071" t="str">
        <f t="shared" si="1077"/>
        <v>0.848622070868689-0.723009879456742i</v>
      </c>
      <c r="AD2071" t="str">
        <f t="shared" si="1078"/>
        <v>0.568750927106417+0.166172646365093i</v>
      </c>
      <c r="AE2071" t="str">
        <f t="shared" si="1079"/>
        <v>-0.00461280578778803-0.00174323285467439i</v>
      </c>
      <c r="AF2071" t="str">
        <f t="shared" si="1080"/>
        <v>-6.19072532122306-0.735625037456596i</v>
      </c>
      <c r="AG2071" t="str">
        <f t="shared" si="1081"/>
        <v>1.00765450048355-0.0253217693145176i</v>
      </c>
      <c r="AH2071" t="str">
        <f t="shared" si="1082"/>
        <v>0.0266964473011694+0.0147482817548953i</v>
      </c>
      <c r="AI2071">
        <f t="shared" si="1083"/>
        <v>-30.314180094031833</v>
      </c>
      <c r="AJ2071">
        <f t="shared" si="1084"/>
        <v>28.918175032130126</v>
      </c>
      <c r="AK2071"/>
      <c r="AL2071"/>
      <c r="AM2071"/>
      <c r="AN2071"/>
    </row>
    <row r="2072" spans="1:40" x14ac:dyDescent="0.35">
      <c r="A2072"/>
      <c r="B2072">
        <f t="shared" si="1050"/>
        <v>193800</v>
      </c>
      <c r="C2072" s="237" t="str">
        <f t="shared" si="1053"/>
        <v>-8.58645481466301E-07+0.00533233844004232i</v>
      </c>
      <c r="D2072" s="208" t="str">
        <f t="shared" si="1054"/>
        <v>-2.51366778513448+0.0408812613736578i</v>
      </c>
      <c r="E2072" t="str">
        <f t="shared" si="1055"/>
        <v>20500</v>
      </c>
      <c r="F2072" t="str">
        <f t="shared" si="1056"/>
        <v>0.327868852459016</v>
      </c>
      <c r="G2072" t="str">
        <f t="shared" si="1051"/>
        <v>0.327868852459016</v>
      </c>
      <c r="H2072" t="str">
        <f t="shared" si="1057"/>
        <v>3.67723133034939+0.77616636688772i</v>
      </c>
      <c r="I2072" t="str">
        <f t="shared" si="1058"/>
        <v>761.050820332127i</v>
      </c>
      <c r="J2072" t="str">
        <f t="shared" si="1052"/>
        <v>-783.002888087137+166.493565862418i</v>
      </c>
      <c r="K2072" t="str">
        <f t="shared" si="1059"/>
        <v>0.197733098833824-0.929919343461256i</v>
      </c>
      <c r="L2072" t="str">
        <f t="shared" si="1060"/>
        <v>0.0405964548038577-0.162055516829914i</v>
      </c>
      <c r="M2072" t="str">
        <f t="shared" si="1061"/>
        <v>0.238329553637682-1.09197486029117i</v>
      </c>
      <c r="N2072" t="str">
        <f t="shared" si="1062"/>
        <v>-2.41732456364143i</v>
      </c>
      <c r="O2072" t="str">
        <f t="shared" si="1063"/>
        <v>-0.748984576936225-0.662587430843405i</v>
      </c>
      <c r="P2072" t="str">
        <f t="shared" si="1064"/>
        <v>1.74898457693623+0.662587430843405i</v>
      </c>
      <c r="Q2072" t="str">
        <f t="shared" si="1065"/>
        <v>-1.74898457693623+1.75473713279802i</v>
      </c>
      <c r="R2072" t="str">
        <f t="shared" si="1066"/>
        <v>-0.308938579830185-0.688795913075248i</v>
      </c>
      <c r="S2072" t="str">
        <f t="shared" si="1067"/>
        <v>0.26177630904706i</v>
      </c>
      <c r="T2072" t="str">
        <f t="shared" si="1068"/>
        <v>0.180310451811538-0.0808728011501863i</v>
      </c>
      <c r="U2072" t="str">
        <f t="shared" si="1069"/>
        <v>0.0000500000000000001-0.000733243693295258i</v>
      </c>
      <c r="V2072" t="str">
        <f t="shared" si="1070"/>
        <v>0.00002-0.00821232936490691i</v>
      </c>
      <c r="W2072" t="str">
        <f t="shared" si="1071"/>
        <v>0.0000422718687169878-0.000673360745667222i</v>
      </c>
      <c r="X2072" t="str">
        <f t="shared" si="1072"/>
        <v>0.0000456899084711745-0.000672912177136558i</v>
      </c>
      <c r="Y2072" t="str">
        <f t="shared" si="1073"/>
        <v>0.009+0.974145050025123i</v>
      </c>
      <c r="Z2072" t="str">
        <f t="shared" si="1074"/>
        <v>-0.00828904533510349-0.000640243321981985i</v>
      </c>
      <c r="AA2072" t="str">
        <f t="shared" si="1075"/>
        <v>0.114535045465714-12.3259449192051i</v>
      </c>
      <c r="AB2072" t="str">
        <f t="shared" si="1076"/>
        <v>0.602670253002464-0.270309519168328i</v>
      </c>
      <c r="AC2072" t="str">
        <f t="shared" si="1077"/>
        <v>0.848462932959578-0.722523512371414i</v>
      </c>
      <c r="AD2072" t="str">
        <f t="shared" si="1078"/>
        <v>0.568992290847863+0.165948073696267i</v>
      </c>
      <c r="AE2072" t="str">
        <f t="shared" si="1079"/>
        <v>-0.00461015574818254-0.00173984462061604i</v>
      </c>
      <c r="AF2072" t="str">
        <f t="shared" si="1080"/>
        <v>-6.19089911548387-0.735285105514062i</v>
      </c>
      <c r="AG2072" t="str">
        <f t="shared" si="1081"/>
        <v>1.0076405036729-0.025319585973924i</v>
      </c>
      <c r="AH2072" t="str">
        <f t="shared" si="1082"/>
        <v>0.0266850312142972+0.0147241355091988i</v>
      </c>
      <c r="AI2072">
        <f t="shared" si="1083"/>
        <v>-30.320352181310817</v>
      </c>
      <c r="AJ2072">
        <f t="shared" si="1084"/>
        <v>28.888819804764328</v>
      </c>
      <c r="AK2072"/>
      <c r="AL2072"/>
      <c r="AM2072"/>
      <c r="AN2072"/>
    </row>
    <row r="2073" spans="1:40" x14ac:dyDescent="0.35">
      <c r="A2073"/>
      <c r="B2073">
        <f t="shared" si="1050"/>
        <v>193900</v>
      </c>
      <c r="C2073" s="237" t="str">
        <f t="shared" si="1053"/>
        <v>-8.57760051817291E-07+0.00532958839457367i</v>
      </c>
      <c r="D2073" s="208" t="str">
        <f t="shared" si="1054"/>
        <v>-2.51366777834619+0.0408601776917315i</v>
      </c>
      <c r="E2073" t="str">
        <f t="shared" si="1055"/>
        <v>20500</v>
      </c>
      <c r="F2073" t="str">
        <f t="shared" si="1056"/>
        <v>0.327868852459016</v>
      </c>
      <c r="G2073" t="str">
        <f t="shared" si="1051"/>
        <v>0.327868852459016</v>
      </c>
      <c r="H2073" t="str">
        <f t="shared" si="1057"/>
        <v>3.67740488029281+0.775805644634153i</v>
      </c>
      <c r="I2073" t="str">
        <f t="shared" si="1058"/>
        <v>761.443519413826i</v>
      </c>
      <c r="J2073" t="str">
        <f t="shared" si="1052"/>
        <v>-783.8121813371+166.579475855124i</v>
      </c>
      <c r="K2073" t="str">
        <f t="shared" si="1059"/>
        <v>0.197537511506337-0.92948009948323i</v>
      </c>
      <c r="L2073" t="str">
        <f t="shared" si="1060"/>
        <v>0.0405570615761537-0.161981803267879i</v>
      </c>
      <c r="M2073" t="str">
        <f t="shared" si="1061"/>
        <v>0.238094573082491-1.09146190275111i</v>
      </c>
      <c r="N2073" t="str">
        <f t="shared" si="1062"/>
        <v>-2.41857189313763i</v>
      </c>
      <c r="O2073" t="str">
        <f t="shared" si="1063"/>
        <v>-0.749810458921633-0.661652685093721i</v>
      </c>
      <c r="P2073" t="str">
        <f t="shared" si="1064"/>
        <v>1.74981045892163+0.661652685093721i</v>
      </c>
      <c r="Q2073" t="str">
        <f t="shared" si="1065"/>
        <v>-1.74981045892163+1.75691920804391i</v>
      </c>
      <c r="R2073" t="str">
        <f t="shared" si="1066"/>
        <v>-0.308910287118677-0.688293463988733i</v>
      </c>
      <c r="S2073" t="str">
        <f t="shared" si="1067"/>
        <v>0.261911384541924i</v>
      </c>
      <c r="T2073" t="str">
        <f t="shared" si="1068"/>
        <v>0.180271894124446-0.080907120998496i</v>
      </c>
      <c r="U2073" t="str">
        <f t="shared" si="1069"/>
        <v>0.0000499999999999999-0.000732865537703045i</v>
      </c>
      <c r="V2073" t="str">
        <f t="shared" si="1070"/>
        <v>0.00002-0.00820809402227414i</v>
      </c>
      <c r="W2073" t="str">
        <f t="shared" si="1071"/>
        <v>0.0000422718669481638-0.00067301369942141i</v>
      </c>
      <c r="X2073" t="str">
        <f t="shared" si="1072"/>
        <v>0.0000456863704815319-0.00067256538012237i</v>
      </c>
      <c r="Y2073" t="str">
        <f t="shared" si="1073"/>
        <v>0.009+0.974647704849698i</v>
      </c>
      <c r="Z2073" t="str">
        <f t="shared" si="1074"/>
        <v>-0.00828049597788188-0.000639789651844396i</v>
      </c>
      <c r="AA2073" t="str">
        <f t="shared" si="1075"/>
        <v>0.114416740066042-12.3195803833232i</v>
      </c>
      <c r="AB2073" t="str">
        <f t="shared" si="1076"/>
        <v>0.602541377661065-0.270424229943305i</v>
      </c>
      <c r="AC2073" t="str">
        <f t="shared" si="1077"/>
        <v>0.848304087514824-0.722037500127734i</v>
      </c>
      <c r="AD2073" t="str">
        <f t="shared" si="1078"/>
        <v>0.5692334163722+0.165723170585089i</v>
      </c>
      <c r="AE2073" t="str">
        <f t="shared" si="1079"/>
        <v>-0.0046075070451348-0.00173645969675063i</v>
      </c>
      <c r="AF2073" t="str">
        <f t="shared" si="1080"/>
        <v>-6.191072658639-0.734945466942422i</v>
      </c>
      <c r="AG2073" t="str">
        <f t="shared" si="1081"/>
        <v>1.00762650650673-0.0253173942762801i</v>
      </c>
      <c r="AH2073" t="str">
        <f t="shared" si="1082"/>
        <v>0.0266736152276851+0.0147000112700019i</v>
      </c>
      <c r="AI2073">
        <f t="shared" si="1083"/>
        <v>-30.326523318332267</v>
      </c>
      <c r="AJ2073">
        <f t="shared" si="1084"/>
        <v>28.859458988988074</v>
      </c>
      <c r="AK2073"/>
      <c r="AL2073"/>
      <c r="AM2073"/>
      <c r="AN2073"/>
    </row>
    <row r="2074" spans="1:40" x14ac:dyDescent="0.35">
      <c r="A2074"/>
      <c r="B2074">
        <f t="shared" si="1050"/>
        <v>194000</v>
      </c>
      <c r="C2074" s="237" t="str">
        <f t="shared" si="1053"/>
        <v>-8.56875991036405E-07+0.00532684118420318i</v>
      </c>
      <c r="D2074" s="208" t="str">
        <f t="shared" si="1054"/>
        <v>-2.51366777156839+0.0408391157455577i</v>
      </c>
      <c r="E2074" t="str">
        <f t="shared" si="1055"/>
        <v>20500</v>
      </c>
      <c r="F2074" t="str">
        <f t="shared" si="1056"/>
        <v>0.327868852459016</v>
      </c>
      <c r="G2074" t="str">
        <f t="shared" si="1051"/>
        <v>0.327868852459016</v>
      </c>
      <c r="H2074" t="str">
        <f t="shared" si="1057"/>
        <v>3.67757817959476+0.775445237141746i</v>
      </c>
      <c r="I2074" t="str">
        <f t="shared" si="1058"/>
        <v>761.836218495525i</v>
      </c>
      <c r="J2074" t="str">
        <f t="shared" si="1052"/>
        <v>-784.621892071329+166.665385847829i</v>
      </c>
      <c r="K2074" t="str">
        <f t="shared" si="1059"/>
        <v>0.197342210128268-0.929041249379474i</v>
      </c>
      <c r="L2074" t="str">
        <f t="shared" si="1060"/>
        <v>0.0405177244632339-0.161908151656409i</v>
      </c>
      <c r="M2074" t="str">
        <f t="shared" si="1061"/>
        <v>0.237859934591502-1.09094940103588i</v>
      </c>
      <c r="N2074" t="str">
        <f t="shared" si="1062"/>
        <v>-2.41981922263383i</v>
      </c>
      <c r="O2074" t="str">
        <f t="shared" si="1063"/>
        <v>-0.750635174328931-0.660716909924496i</v>
      </c>
      <c r="P2074" t="str">
        <f t="shared" si="1064"/>
        <v>1.75063517432893+0.660716909924496i</v>
      </c>
      <c r="Q2074" t="str">
        <f t="shared" si="1065"/>
        <v>-1.75063517432893+1.75910231270933i</v>
      </c>
      <c r="R2074" t="str">
        <f t="shared" si="1066"/>
        <v>-0.30888197280718-0.687791448669699i</v>
      </c>
      <c r="S2074" t="str">
        <f t="shared" si="1067"/>
        <v>0.262046460036789i</v>
      </c>
      <c r="T2074" t="str">
        <f t="shared" si="1068"/>
        <v>0.180233314367469-0.0809414275433012i</v>
      </c>
      <c r="U2074" t="str">
        <f t="shared" si="1069"/>
        <v>0.00005-0.000732487771961963i</v>
      </c>
      <c r="V2074" t="str">
        <f t="shared" si="1070"/>
        <v>0.00002-0.00820386304597399i</v>
      </c>
      <c r="W2074" t="str">
        <f t="shared" si="1071"/>
        <v>0.0000422718651784277-0.000672667011071694i</v>
      </c>
      <c r="X2074" t="str">
        <f t="shared" si="1072"/>
        <v>0.0000456828379577643-0.000672218940719433i</v>
      </c>
      <c r="Y2074" t="str">
        <f t="shared" si="1073"/>
        <v>0.009+0.975150359674272i</v>
      </c>
      <c r="Z2074" t="str">
        <f t="shared" si="1074"/>
        <v>-0.00827195984723556-0.000639336640481846i</v>
      </c>
      <c r="AA2074" t="str">
        <f t="shared" si="1075"/>
        <v>0.114298617973053-12.3132224206903i</v>
      </c>
      <c r="AB2074" t="str">
        <f t="shared" si="1076"/>
        <v>0.60241242855321-0.270538896252605i</v>
      </c>
      <c r="AC2074" t="str">
        <f t="shared" si="1077"/>
        <v>0.848145534029087-0.721551842273796i</v>
      </c>
      <c r="AD2074" t="str">
        <f t="shared" si="1078"/>
        <v>0.569474303235664+0.165497937255967i</v>
      </c>
      <c r="AE2074" t="str">
        <f t="shared" si="1079"/>
        <v>-0.00460485967518595-0.0017330780796531i</v>
      </c>
      <c r="AF2074" t="str">
        <f t="shared" si="1080"/>
        <v>-6.19124595116315-0.734606121396188i</v>
      </c>
      <c r="AG2074" t="str">
        <f t="shared" si="1081"/>
        <v>1.00761250899549-0.0253151942146315i</v>
      </c>
      <c r="AH2074" t="str">
        <f t="shared" si="1082"/>
        <v>0.0266621993342562+0.0146759090142121i</v>
      </c>
      <c r="AI2074">
        <f t="shared" si="1083"/>
        <v>-30.332693508464651</v>
      </c>
      <c r="AJ2074">
        <f t="shared" si="1084"/>
        <v>28.830092587662456</v>
      </c>
      <c r="AK2074"/>
      <c r="AL2074"/>
      <c r="AM2074"/>
      <c r="AN2074"/>
    </row>
    <row r="2075" spans="1:40" x14ac:dyDescent="0.35">
      <c r="A2075"/>
      <c r="B2075">
        <f t="shared" si="1050"/>
        <v>194100</v>
      </c>
      <c r="C2075" s="237" t="str">
        <f t="shared" si="1053"/>
        <v>-8.55993296303442E-07+0.00532409680454902i</v>
      </c>
      <c r="D2075" s="208" t="str">
        <f t="shared" si="1054"/>
        <v>-2.51366776480106+0.0408180755015425i</v>
      </c>
      <c r="E2075" t="str">
        <f t="shared" si="1055"/>
        <v>20500</v>
      </c>
      <c r="F2075" t="str">
        <f t="shared" si="1056"/>
        <v>0.327868852459016</v>
      </c>
      <c r="G2075" t="str">
        <f t="shared" si="1051"/>
        <v>0.327868852459016</v>
      </c>
      <c r="H2075" t="str">
        <f t="shared" si="1057"/>
        <v>3.67775122872883+0.77508514403188i</v>
      </c>
      <c r="I2075" t="str">
        <f t="shared" si="1058"/>
        <v>762.228917577224i</v>
      </c>
      <c r="J2075" t="str">
        <f t="shared" si="1052"/>
        <v>-785.432020289824+166.751295840534i</v>
      </c>
      <c r="K2075" t="str">
        <f t="shared" si="1059"/>
        <v>0.197147194150694-0.92860279265434i</v>
      </c>
      <c r="L2075" t="str">
        <f t="shared" si="1060"/>
        <v>0.040478443360935-0.161834561925809i</v>
      </c>
      <c r="M2075" t="str">
        <f t="shared" si="1061"/>
        <v>0.237625637511629-1.09043735458015i</v>
      </c>
      <c r="N2075" t="str">
        <f t="shared" si="1062"/>
        <v>-2.42106655213004i</v>
      </c>
      <c r="O2075" t="str">
        <f t="shared" si="1063"/>
        <v>-0.75145872187501-0.659780106791631i</v>
      </c>
      <c r="P2075" t="str">
        <f t="shared" si="1064"/>
        <v>1.75145872187501+0.659780106791631i</v>
      </c>
      <c r="Q2075" t="str">
        <f t="shared" si="1065"/>
        <v>-1.75145872187501+1.76128644533841i</v>
      </c>
      <c r="R2075" t="str">
        <f t="shared" si="1066"/>
        <v>-0.308853636882941-0.68728986643679i</v>
      </c>
      <c r="S2075" t="str">
        <f t="shared" si="1067"/>
        <v>0.262181535531653i</v>
      </c>
      <c r="T2075" t="str">
        <f t="shared" si="1068"/>
        <v>0.180194712537742-0.080975720772505i</v>
      </c>
      <c r="U2075" t="str">
        <f t="shared" si="1069"/>
        <v>0.0000500000000000001-0.000732110395469455i</v>
      </c>
      <c r="V2075" t="str">
        <f t="shared" si="1070"/>
        <v>0.00002-0.00819963642925786i</v>
      </c>
      <c r="W2075" t="str">
        <f t="shared" si="1071"/>
        <v>0.0000422718634077792-0.000672320680064909i</v>
      </c>
      <c r="X2075" t="str">
        <f t="shared" si="1072"/>
        <v>0.0000456793108886082-0.000671872858375074i</v>
      </c>
      <c r="Y2075" t="str">
        <f t="shared" si="1073"/>
        <v>0.009+0.975653014498846i</v>
      </c>
      <c r="Z2075" t="str">
        <f t="shared" si="1074"/>
        <v>-0.00826343691589016-0.000638884286481817i</v>
      </c>
      <c r="AA2075" t="str">
        <f t="shared" si="1075"/>
        <v>0.114180678808035-12.3068710211225i</v>
      </c>
      <c r="AB2075" t="str">
        <f t="shared" si="1076"/>
        <v>0.602283405669322-0.270653518055794i</v>
      </c>
      <c r="AC2075" t="str">
        <f t="shared" si="1077"/>
        <v>0.847987271998277-0.721066538358352i</v>
      </c>
      <c r="AD2075" t="str">
        <f t="shared" si="1078"/>
        <v>0.5697149509946+0.165272373933892i</v>
      </c>
      <c r="AE2075" t="str">
        <f t="shared" si="1079"/>
        <v>-0.00460221363488744-0.00172969976590634i</v>
      </c>
      <c r="AF2075" t="str">
        <f t="shared" si="1080"/>
        <v>-6.19141899352989-0.734267068530338i</v>
      </c>
      <c r="AG2075" t="str">
        <f t="shared" si="1081"/>
        <v>1.00759851114967-0.0253129857820431i</v>
      </c>
      <c r="AH2075" t="str">
        <f t="shared" si="1082"/>
        <v>0.026650783526958+0.0146518287187913i</v>
      </c>
      <c r="AI2075">
        <f t="shared" si="1083"/>
        <v>-30.338862755074345</v>
      </c>
      <c r="AJ2075">
        <f t="shared" si="1084"/>
        <v>28.800720603642922</v>
      </c>
      <c r="AK2075"/>
      <c r="AL2075"/>
      <c r="AM2075"/>
      <c r="AN2075"/>
    </row>
    <row r="2076" spans="1:40" x14ac:dyDescent="0.35">
      <c r="A2076"/>
      <c r="B2076">
        <f t="shared" si="1050"/>
        <v>194200</v>
      </c>
      <c r="C2076" s="237" t="str">
        <f t="shared" si="1053"/>
        <v>-8.55111964805421E-07+0.00532135525123826i</v>
      </c>
      <c r="D2076" s="208" t="str">
        <f t="shared" si="1054"/>
        <v>-2.51366775804419+0.04079705692616i</v>
      </c>
      <c r="E2076" t="str">
        <f t="shared" si="1055"/>
        <v>20500</v>
      </c>
      <c r="F2076" t="str">
        <f t="shared" si="1056"/>
        <v>0.327868852459016</v>
      </c>
      <c r="G2076" t="str">
        <f t="shared" si="1051"/>
        <v>0.327868852459016</v>
      </c>
      <c r="H2076" t="str">
        <f t="shared" si="1057"/>
        <v>3.67792402816758+0.774725364926469i</v>
      </c>
      <c r="I2076" t="str">
        <f t="shared" si="1058"/>
        <v>762.621616658922i</v>
      </c>
      <c r="J2076" t="str">
        <f t="shared" si="1052"/>
        <v>-786.242565992586+166.837205833239i</v>
      </c>
      <c r="K2076" t="str">
        <f t="shared" si="1059"/>
        <v>0.196952463025991-0.928164728812931i</v>
      </c>
      <c r="L2076" t="str">
        <f t="shared" si="1060"/>
        <v>0.0404392181653287-0.161761034006464i</v>
      </c>
      <c r="M2076" t="str">
        <f t="shared" si="1061"/>
        <v>0.23739168119132-1.0899257628194i</v>
      </c>
      <c r="N2076" t="str">
        <f t="shared" si="1062"/>
        <v>-2.42231388162624i</v>
      </c>
      <c r="O2076" t="str">
        <f t="shared" si="1063"/>
        <v>-0.752281100278555-0.658842277152648i</v>
      </c>
      <c r="P2076" t="str">
        <f t="shared" si="1064"/>
        <v>1.75228110027855+0.658842277152648i</v>
      </c>
      <c r="Q2076" t="str">
        <f t="shared" si="1065"/>
        <v>-1.75228110027855+1.76347160447359i</v>
      </c>
      <c r="R2076" t="str">
        <f t="shared" si="1066"/>
        <v>-0.308825279333211-0.686788716610072i</v>
      </c>
      <c r="S2076" t="str">
        <f t="shared" si="1067"/>
        <v>0.262316611026517i</v>
      </c>
      <c r="T2076" t="str">
        <f t="shared" si="1068"/>
        <v>0.180156088632405-0.0810100006740054i</v>
      </c>
      <c r="U2076" t="str">
        <f t="shared" si="1069"/>
        <v>0.0000499999999999999-0.000731733407624205i</v>
      </c>
      <c r="V2076" t="str">
        <f t="shared" si="1070"/>
        <v>0.00002-0.00819541416539108i</v>
      </c>
      <c r="W2076" t="str">
        <f t="shared" si="1071"/>
        <v>0.0000422718616362184-0.00067197470584903i</v>
      </c>
      <c r="X2076" t="str">
        <f t="shared" si="1072"/>
        <v>0.0000456757892628311-0.000671527132537774i</v>
      </c>
      <c r="Y2076" t="str">
        <f t="shared" si="1073"/>
        <v>0.009+0.976155669323421i</v>
      </c>
      <c r="Z2076" t="str">
        <f t="shared" si="1074"/>
        <v>-0.00825492715664185-0.000638432588435734i</v>
      </c>
      <c r="AA2076" t="str">
        <f t="shared" si="1075"/>
        <v>0.114062922193258-12.3005261744566i</v>
      </c>
      <c r="AB2076" t="str">
        <f t="shared" si="1076"/>
        <v>0.602154308999841-0.270768095312423i</v>
      </c>
      <c r="AC2076" t="str">
        <f t="shared" si="1077"/>
        <v>0.847829300919521-0.720581587930828i</v>
      </c>
      <c r="AD2076" t="str">
        <f t="shared" si="1078"/>
        <v>0.569955359205522+0.16504648084445i</v>
      </c>
      <c r="AE2076" t="str">
        <f t="shared" si="1079"/>
        <v>-0.00459956892080151-0.00172632475210142i</v>
      </c>
      <c r="AF2076" t="str">
        <f t="shared" si="1080"/>
        <v>-6.19159178621177-0.733928308000309i</v>
      </c>
      <c r="AG2076" t="str">
        <f t="shared" si="1081"/>
        <v>1.00758451297974-0.0253107689716009i</v>
      </c>
      <c r="AH2076" t="str">
        <f t="shared" si="1082"/>
        <v>0.0266393677987681+0.0146277703607582i</v>
      </c>
      <c r="AI2076">
        <f t="shared" si="1083"/>
        <v>-30.345031061523855</v>
      </c>
      <c r="AJ2076">
        <f t="shared" si="1084"/>
        <v>28.771343039778206</v>
      </c>
      <c r="AK2076"/>
      <c r="AL2076"/>
      <c r="AM2076"/>
      <c r="AN2076"/>
    </row>
    <row r="2077" spans="1:40" x14ac:dyDescent="0.35">
      <c r="A2077"/>
      <c r="B2077">
        <f t="shared" si="1050"/>
        <v>194300</v>
      </c>
      <c r="C2077" s="237" t="str">
        <f t="shared" si="1053"/>
        <v>-8.54231993736609E-07+0.00531861651990702i</v>
      </c>
      <c r="D2077" s="208" t="str">
        <f t="shared" si="1054"/>
        <v>-2.51366775129774+0.0407760599859538i</v>
      </c>
      <c r="E2077" t="str">
        <f t="shared" si="1055"/>
        <v>20500</v>
      </c>
      <c r="F2077" t="str">
        <f t="shared" si="1056"/>
        <v>0.327868852459016</v>
      </c>
      <c r="G2077" t="str">
        <f t="shared" si="1051"/>
        <v>0.327868852459016</v>
      </c>
      <c r="H2077" t="str">
        <f t="shared" si="1057"/>
        <v>3.67809657838241+0.774365899447948i</v>
      </c>
      <c r="I2077" t="str">
        <f t="shared" si="1058"/>
        <v>763.014315740621i</v>
      </c>
      <c r="J2077" t="str">
        <f t="shared" si="1052"/>
        <v>-787.053529179613+166.923115825944i</v>
      </c>
      <c r="K2077" t="str">
        <f t="shared" si="1059"/>
        <v>0.196758016207828-0.92772705736111i</v>
      </c>
      <c r="L2077" t="str">
        <f t="shared" si="1060"/>
        <v>0.0404000487727229-0.161687567828849i</v>
      </c>
      <c r="M2077" t="str">
        <f t="shared" si="1061"/>
        <v>0.237158064980551-1.08941462518996i</v>
      </c>
      <c r="N2077" t="str">
        <f t="shared" si="1062"/>
        <v>-2.42356121112244i</v>
      </c>
      <c r="O2077" t="str">
        <f t="shared" si="1063"/>
        <v>-0.753102308260092-0.657903422466643i</v>
      </c>
      <c r="P2077" t="str">
        <f t="shared" si="1064"/>
        <v>1.75310230826009+0.657903422466643i</v>
      </c>
      <c r="Q2077" t="str">
        <f t="shared" si="1065"/>
        <v>-1.75310230826009+1.7656577886558i</v>
      </c>
      <c r="R2077" t="str">
        <f t="shared" si="1066"/>
        <v>-0.308796900145223-0.686287998510995i</v>
      </c>
      <c r="S2077" t="str">
        <f t="shared" si="1067"/>
        <v>0.262451686521382i</v>
      </c>
      <c r="T2077" t="str">
        <f t="shared" si="1068"/>
        <v>0.180117442648594-0.0810442672356886i</v>
      </c>
      <c r="U2077" t="str">
        <f t="shared" si="1069"/>
        <v>0.0000500000000000001-0.000731356807826151i</v>
      </c>
      <c r="V2077" t="str">
        <f t="shared" si="1070"/>
        <v>0.00002-0.0081911962476529i</v>
      </c>
      <c r="W2077" t="str">
        <f t="shared" si="1071"/>
        <v>0.0000422718598637457-0.000671629087873178i</v>
      </c>
      <c r="X2077" t="str">
        <f t="shared" si="1072"/>
        <v>0.0000456722730692281-0.000671181762657141i</v>
      </c>
      <c r="Y2077" t="str">
        <f t="shared" si="1073"/>
        <v>0.009+0.976658324147995i</v>
      </c>
      <c r="Z2077" t="str">
        <f t="shared" si="1074"/>
        <v>-0.00824643054235672-0.000637981544938925i</v>
      </c>
      <c r="AA2077" t="str">
        <f t="shared" si="1075"/>
        <v>0.113945347751965-12.2941878705506i</v>
      </c>
      <c r="AB2077" t="str">
        <f t="shared" si="1076"/>
        <v>0.602025138535196-0.270882627982003i</v>
      </c>
      <c r="AC2077" t="str">
        <f t="shared" si="1077"/>
        <v>0.84767162029117-0.720096990541313i</v>
      </c>
      <c r="AD2077" t="str">
        <f t="shared" si="1078"/>
        <v>0.570195527425073+0.164820258213809i</v>
      </c>
      <c r="AE2077" t="str">
        <f t="shared" si="1079"/>
        <v>-0.00459692552950083-0.00172295303483738i</v>
      </c>
      <c r="AF2077" t="str">
        <f t="shared" si="1080"/>
        <v>-6.19176432968015-0.733589839461994i</v>
      </c>
      <c r="AG2077" t="str">
        <f t="shared" si="1081"/>
        <v>1.00757051449618-0.0253085437764115i</v>
      </c>
      <c r="AH2077" t="str">
        <f t="shared" si="1082"/>
        <v>0.0266279521426904+0.0146037339171866i</v>
      </c>
      <c r="AI2077">
        <f t="shared" si="1083"/>
        <v>-30.351198431172975</v>
      </c>
      <c r="AJ2077">
        <f t="shared" si="1084"/>
        <v>28.741959898911247</v>
      </c>
      <c r="AK2077"/>
      <c r="AL2077"/>
      <c r="AM2077"/>
      <c r="AN2077"/>
    </row>
    <row r="2078" spans="1:40" x14ac:dyDescent="0.35">
      <c r="A2078"/>
      <c r="B2078">
        <f t="shared" si="1050"/>
        <v>194400</v>
      </c>
      <c r="C2078" s="237" t="str">
        <f t="shared" si="1053"/>
        <v>-8.53353380298477E-07+0.00531588060620034i</v>
      </c>
      <c r="D2078" s="208" t="str">
        <f t="shared" si="1054"/>
        <v>-2.5136677445617+0.040755084647536i</v>
      </c>
      <c r="E2078" t="str">
        <f t="shared" si="1055"/>
        <v>20500</v>
      </c>
      <c r="F2078" t="str">
        <f t="shared" si="1056"/>
        <v>0.327868852459016</v>
      </c>
      <c r="G2078" t="str">
        <f t="shared" si="1051"/>
        <v>0.327868852459016</v>
      </c>
      <c r="H2078" t="str">
        <f t="shared" si="1057"/>
        <v>3.67826887984366+0.774006747219296i</v>
      </c>
      <c r="I2078" t="str">
        <f t="shared" si="1058"/>
        <v>763.40701482232i</v>
      </c>
      <c r="J2078" t="str">
        <f t="shared" si="1052"/>
        <v>-787.864909850907+167.009025818649i</v>
      </c>
      <c r="K2078" t="str">
        <f t="shared" si="1059"/>
        <v>0.19656385315116-0.927289777805483i</v>
      </c>
      <c r="L2078" t="str">
        <f t="shared" si="1060"/>
        <v>0.0403609350796588-0.161614163323519i</v>
      </c>
      <c r="M2078" t="str">
        <f t="shared" si="1061"/>
        <v>0.236924788230819-1.088903941129i</v>
      </c>
      <c r="N2078" t="str">
        <f t="shared" si="1062"/>
        <v>-2.42480854061865i</v>
      </c>
      <c r="O2078" t="str">
        <f t="shared" si="1063"/>
        <v>-0.753922344541966-0.656963544194307i</v>
      </c>
      <c r="P2078" t="str">
        <f t="shared" si="1064"/>
        <v>1.75392234454197+0.656963544194307i</v>
      </c>
      <c r="Q2078" t="str">
        <f t="shared" si="1065"/>
        <v>-1.75392234454197+1.76784499642434i</v>
      </c>
      <c r="R2078" t="str">
        <f t="shared" si="1066"/>
        <v>-0.308768499306203-0.685787711462415i</v>
      </c>
      <c r="S2078" t="str">
        <f t="shared" si="1067"/>
        <v>0.262586762016246i</v>
      </c>
      <c r="T2078" t="str">
        <f t="shared" si="1068"/>
        <v>0.180078774583447-0.0810785204454313i</v>
      </c>
      <c r="U2078" t="str">
        <f t="shared" si="1069"/>
        <v>0.0000499999999999999-0.000730980595476443i</v>
      </c>
      <c r="V2078" t="str">
        <f t="shared" si="1070"/>
        <v>0.00002-0.00818698266933619i</v>
      </c>
      <c r="W2078" t="str">
        <f t="shared" si="1071"/>
        <v>0.0000422718580903604-0.00067128382558759i</v>
      </c>
      <c r="X2078" t="str">
        <f t="shared" si="1072"/>
        <v>0.0000456687622966232-0.000670836748183915i</v>
      </c>
      <c r="Y2078" t="str">
        <f t="shared" si="1073"/>
        <v>0.009+0.977160978972569i</v>
      </c>
      <c r="Z2078" t="str">
        <f t="shared" si="1074"/>
        <v>-0.00823794704597072-0.000637531154590619i</v>
      </c>
      <c r="AA2078" t="str">
        <f t="shared" si="1075"/>
        <v>0.113827955108372-12.2878560992836i</v>
      </c>
      <c r="AB2078" t="str">
        <f t="shared" si="1076"/>
        <v>0.60189589426582-0.270997116024013i</v>
      </c>
      <c r="AC2078" t="str">
        <f t="shared" si="1077"/>
        <v>0.847514229612788-0.719612745740567i</v>
      </c>
      <c r="AD2078" t="str">
        <f t="shared" si="1078"/>
        <v>0.570435455210045+0.164593706268732i</v>
      </c>
      <c r="AE2078" t="str">
        <f t="shared" si="1079"/>
        <v>-0.00459428345756871-0.00171958461072136i</v>
      </c>
      <c r="AF2078" t="str">
        <f t="shared" si="1080"/>
        <v>-6.19193662440536-0.73325166257176i</v>
      </c>
      <c r="AG2078" t="str">
        <f t="shared" si="1081"/>
        <v>1.00755651570949-0.0253063101896024i</v>
      </c>
      <c r="AH2078" t="str">
        <f t="shared" si="1082"/>
        <v>0.0266165365517563+0.0145797193652061i</v>
      </c>
      <c r="AI2078">
        <f t="shared" si="1083"/>
        <v>-30.357364867378372</v>
      </c>
      <c r="AJ2078">
        <f t="shared" si="1084"/>
        <v>28.712571183879383</v>
      </c>
      <c r="AK2078"/>
      <c r="AL2078"/>
      <c r="AM2078"/>
      <c r="AN2078"/>
    </row>
    <row r="2079" spans="1:40" x14ac:dyDescent="0.35">
      <c r="A2079"/>
      <c r="B2079">
        <f t="shared" si="1050"/>
        <v>194500</v>
      </c>
      <c r="C2079" s="237" t="str">
        <f t="shared" si="1053"/>
        <v>-8.52476121699727E-07+0.00531314750577236i</v>
      </c>
      <c r="D2079" s="208" t="str">
        <f t="shared" si="1054"/>
        <v>-2.51366773783606+0.0407341308775881i</v>
      </c>
      <c r="E2079" t="str">
        <f t="shared" si="1055"/>
        <v>20500</v>
      </c>
      <c r="F2079" t="str">
        <f t="shared" si="1056"/>
        <v>0.327868852459016</v>
      </c>
      <c r="G2079" t="str">
        <f t="shared" si="1051"/>
        <v>0.327868852459016</v>
      </c>
      <c r="H2079" t="str">
        <f t="shared" si="1057"/>
        <v>3.67844093302062+0.773647907864013i</v>
      </c>
      <c r="I2079" t="str">
        <f t="shared" si="1058"/>
        <v>763.799713904019i</v>
      </c>
      <c r="J2079" t="str">
        <f t="shared" si="1052"/>
        <v>-788.676708006467+167.094935811355i</v>
      </c>
      <c r="K2079" t="str">
        <f t="shared" si="1059"/>
        <v>0.196369973312228-0.926852889653413i</v>
      </c>
      <c r="L2079" t="str">
        <f t="shared" si="1060"/>
        <v>0.0403218769829124-0.161540820421116i</v>
      </c>
      <c r="M2079" t="str">
        <f t="shared" si="1061"/>
        <v>0.23669185029514-1.08839371007453i</v>
      </c>
      <c r="N2079" t="str">
        <f t="shared" si="1062"/>
        <v>-2.42605587011485i</v>
      </c>
      <c r="O2079" t="str">
        <f t="shared" si="1063"/>
        <v>-0.754741207848326-0.656022643797948i</v>
      </c>
      <c r="P2079" t="str">
        <f t="shared" si="1064"/>
        <v>1.75474120784833+0.656022643797948i</v>
      </c>
      <c r="Q2079" t="str">
        <f t="shared" si="1065"/>
        <v>-1.75474120784833+1.7700332263169i</v>
      </c>
      <c r="R2079" t="str">
        <f t="shared" si="1066"/>
        <v>-0.308740076803353-0.685287854788586i</v>
      </c>
      <c r="S2079" t="str">
        <f t="shared" si="1067"/>
        <v>0.262721837511111i</v>
      </c>
      <c r="T2079" t="str">
        <f t="shared" si="1068"/>
        <v>0.180040084434105-0.0811127602910984i</v>
      </c>
      <c r="U2079" t="str">
        <f t="shared" si="1069"/>
        <v>0.0000500000000000001-0.000730604769977486i</v>
      </c>
      <c r="V2079" t="str">
        <f t="shared" si="1070"/>
        <v>0.00002-0.00818277342374783i</v>
      </c>
      <c r="W2079" t="str">
        <f t="shared" si="1071"/>
        <v>0.0000422718563160631-0.000670938918443652i</v>
      </c>
      <c r="X2079" t="str">
        <f t="shared" si="1072"/>
        <v>0.0000456652569338693-0.000670492088569965i</v>
      </c>
      <c r="Y2079" t="str">
        <f t="shared" si="1073"/>
        <v>0.009+0.977663633797143i</v>
      </c>
      <c r="Z2079" t="str">
        <f t="shared" si="1074"/>
        <v>-0.00822947664048943-0.000637081415993929i</v>
      </c>
      <c r="AA2079" t="str">
        <f t="shared" si="1075"/>
        <v>0.113710743887665-12.2815308505552i</v>
      </c>
      <c r="AB2079" t="str">
        <f t="shared" si="1076"/>
        <v>0.601766576182157-0.271111559397892i</v>
      </c>
      <c r="AC2079" t="str">
        <f t="shared" si="1077"/>
        <v>0.847357128385163-0.719128853080033i</v>
      </c>
      <c r="AD2079" t="str">
        <f t="shared" si="1078"/>
        <v>0.570675142117368+0.164366825236582i</v>
      </c>
      <c r="AE2079" t="str">
        <f t="shared" si="1079"/>
        <v>-0.00459164270159873-0.00171621947636853i</v>
      </c>
      <c r="AF2079" t="str">
        <f t="shared" si="1080"/>
        <v>-6.19210867085668-0.732913776986425i</v>
      </c>
      <c r="AG2079" t="str">
        <f t="shared" si="1081"/>
        <v>1.00754251663016-0.0253040682043206i</v>
      </c>
      <c r="AH2079" t="str">
        <f t="shared" si="1082"/>
        <v>0.0266051210190242+0.0145557266820021i</v>
      </c>
      <c r="AI2079">
        <f t="shared" si="1083"/>
        <v>-30.363530373493649</v>
      </c>
      <c r="AJ2079">
        <f t="shared" si="1084"/>
        <v>28.683176897515057</v>
      </c>
      <c r="AK2079"/>
      <c r="AL2079"/>
      <c r="AM2079"/>
      <c r="AN2079"/>
    </row>
    <row r="2080" spans="1:40" x14ac:dyDescent="0.35">
      <c r="A2080"/>
      <c r="B2080">
        <f t="shared" si="1050"/>
        <v>194600</v>
      </c>
      <c r="C2080" s="237" t="str">
        <f t="shared" si="1053"/>
        <v>-8.51600215156191E-07+0.00531041721428602i</v>
      </c>
      <c r="D2080" s="208" t="str">
        <f t="shared" si="1054"/>
        <v>-2.51366773112077+0.0407131986428595i</v>
      </c>
      <c r="E2080" t="str">
        <f t="shared" si="1055"/>
        <v>20500</v>
      </c>
      <c r="F2080" t="str">
        <f t="shared" si="1056"/>
        <v>0.327868852459016</v>
      </c>
      <c r="G2080" t="str">
        <f t="shared" si="1051"/>
        <v>0.327868852459016</v>
      </c>
      <c r="H2080" t="str">
        <f t="shared" si="1057"/>
        <v>3.67861273838141+0.773289381006117i</v>
      </c>
      <c r="I2080" t="str">
        <f t="shared" si="1058"/>
        <v>764.192412985717i</v>
      </c>
      <c r="J2080" t="str">
        <f t="shared" si="1052"/>
        <v>-789.488923646293+167.180845804059i</v>
      </c>
      <c r="K2080" t="str">
        <f t="shared" si="1059"/>
        <v>0.196176376148553-0.926416392413007i</v>
      </c>
      <c r="L2080" t="str">
        <f t="shared" si="1060"/>
        <v>0.0402828743794926-0.161467539052366i</v>
      </c>
      <c r="M2080" t="str">
        <f t="shared" si="1061"/>
        <v>0.236459250528046-1.08788393146537i</v>
      </c>
      <c r="N2080" t="str">
        <f t="shared" si="1062"/>
        <v>-2.42730319961105i</v>
      </c>
      <c r="O2080" t="str">
        <f t="shared" si="1063"/>
        <v>-0.755558896905168-0.655080722741439i</v>
      </c>
      <c r="P2080" t="str">
        <f t="shared" si="1064"/>
        <v>1.75555889690517+0.655080722741439i</v>
      </c>
      <c r="Q2080" t="str">
        <f t="shared" si="1065"/>
        <v>-1.75555889690517+1.77222247686961i</v>
      </c>
      <c r="R2080" t="str">
        <f t="shared" si="1066"/>
        <v>-0.308711632623875-0.684788427815147i</v>
      </c>
      <c r="S2080" t="str">
        <f t="shared" si="1067"/>
        <v>0.262856913005975i</v>
      </c>
      <c r="T2080" t="str">
        <f t="shared" si="1068"/>
        <v>0.180001372197705-0.0811469867605464i</v>
      </c>
      <c r="U2080" t="str">
        <f t="shared" si="1069"/>
        <v>0.0000499999999999999-0.00073022933073289i</v>
      </c>
      <c r="V2080" t="str">
        <f t="shared" si="1070"/>
        <v>0.00002-0.00817856850420838i</v>
      </c>
      <c r="W2080" t="str">
        <f t="shared" si="1071"/>
        <v>0.0000422718545408533-0.000670594365893861i</v>
      </c>
      <c r="X2080" t="str">
        <f t="shared" si="1072"/>
        <v>0.0000456617569698477-0.000670147783268285i</v>
      </c>
      <c r="Y2080" t="str">
        <f t="shared" si="1073"/>
        <v>0.009+0.978166288621718i</v>
      </c>
      <c r="Z2080" t="str">
        <f t="shared" si="1074"/>
        <v>-0.00822101929898779-0.000636632327755844i</v>
      </c>
      <c r="AA2080" t="str">
        <f t="shared" si="1075"/>
        <v>0.113593713715992-12.2752121142861i</v>
      </c>
      <c r="AB2080" t="str">
        <f t="shared" si="1076"/>
        <v>0.601637184274638-0.271225958063052i</v>
      </c>
      <c r="AC2080" t="str">
        <f t="shared" si="1077"/>
        <v>0.84720031611029-0.718645312111789i</v>
      </c>
      <c r="AD2080" t="str">
        <f t="shared" si="1078"/>
        <v>0.570914587704126+0.164139615345292i</v>
      </c>
      <c r="AE2080" t="str">
        <f t="shared" si="1079"/>
        <v>-0.00458900325819508-0.00171285762840193i</v>
      </c>
      <c r="AF2080" t="str">
        <f t="shared" si="1080"/>
        <v>-6.19228046950218-0.732576182363257i</v>
      </c>
      <c r="AG2080" t="str">
        <f t="shared" si="1081"/>
        <v>1.00752851726869-0.0253018178137347i</v>
      </c>
      <c r="AH2080" t="str">
        <f t="shared" si="1082"/>
        <v>0.0265937055375795+0.0145317558448141i</v>
      </c>
      <c r="AI2080">
        <f t="shared" si="1083"/>
        <v>-30.369694952869605</v>
      </c>
      <c r="AJ2080">
        <f t="shared" si="1084"/>
        <v>28.653777042643178</v>
      </c>
      <c r="AK2080"/>
      <c r="AL2080"/>
      <c r="AM2080"/>
      <c r="AN2080"/>
    </row>
    <row r="2081" spans="1:40" x14ac:dyDescent="0.35">
      <c r="A2081"/>
      <c r="B2081">
        <f t="shared" si="1050"/>
        <v>194700</v>
      </c>
      <c r="C2081" s="237" t="str">
        <f t="shared" si="1053"/>
        <v>-8.50725657890863E-07+0.00530768972741322i</v>
      </c>
      <c r="D2081" s="208" t="str">
        <f t="shared" si="1054"/>
        <v>-2.51366772441584+0.040692287910168i</v>
      </c>
      <c r="E2081" t="str">
        <f t="shared" si="1055"/>
        <v>20500</v>
      </c>
      <c r="F2081" t="str">
        <f t="shared" si="1056"/>
        <v>0.327868852459016</v>
      </c>
      <c r="G2081" t="str">
        <f t="shared" si="1051"/>
        <v>0.327868852459016</v>
      </c>
      <c r="H2081" t="str">
        <f t="shared" si="1057"/>
        <v>3.67878429639316+0.772931166270166i</v>
      </c>
      <c r="I2081" t="str">
        <f t="shared" si="1058"/>
        <v>764.585112067416i</v>
      </c>
      <c r="J2081" t="str">
        <f t="shared" si="1052"/>
        <v>-790.301556770385+167.266755796764i</v>
      </c>
      <c r="K2081" t="str">
        <f t="shared" si="1059"/>
        <v>0.195983061118939-0.925980285593125i</v>
      </c>
      <c r="L2081" t="str">
        <f t="shared" si="1060"/>
        <v>0.0402439271666406-0.161394319148078i</v>
      </c>
      <c r="M2081" t="str">
        <f t="shared" si="1061"/>
        <v>0.23622698828558-1.0873746047412i</v>
      </c>
      <c r="N2081" t="str">
        <f t="shared" si="1062"/>
        <v>-2.42855052910725i</v>
      </c>
      <c r="O2081" t="str">
        <f t="shared" si="1063"/>
        <v>-0.756375410440304-0.65413778249025i</v>
      </c>
      <c r="P2081" t="str">
        <f t="shared" si="1064"/>
        <v>1.7563754104403+0.65413778249025i</v>
      </c>
      <c r="Q2081" t="str">
        <f t="shared" si="1065"/>
        <v>-1.7563754104403+1.774412746617i</v>
      </c>
      <c r="R2081" t="str">
        <f t="shared" si="1066"/>
        <v>-0.308683166754955-0.684289429869125i</v>
      </c>
      <c r="S2081" t="str">
        <f t="shared" si="1067"/>
        <v>0.26299198850084i</v>
      </c>
      <c r="T2081" t="str">
        <f t="shared" si="1068"/>
        <v>0.179962637871387-0.081181199841622i</v>
      </c>
      <c r="U2081" t="str">
        <f t="shared" si="1069"/>
        <v>0.00005-0.000729854277147513i</v>
      </c>
      <c r="V2081" t="str">
        <f t="shared" si="1070"/>
        <v>0.00002-0.00817436790405212i</v>
      </c>
      <c r="W2081" t="str">
        <f t="shared" si="1071"/>
        <v>0.0000422718527647314-0.000670250167391855i</v>
      </c>
      <c r="X2081" t="str">
        <f t="shared" si="1072"/>
        <v>0.0000456582623934689-0.000669803831733003i</v>
      </c>
      <c r="Y2081" t="str">
        <f t="shared" si="1073"/>
        <v>0.009+0.978668943446292i</v>
      </c>
      <c r="Z2081" t="str">
        <f t="shared" si="1074"/>
        <v>-0.00821257499461012-0.000636183888487223i</v>
      </c>
      <c r="AA2081" t="str">
        <f t="shared" si="1075"/>
        <v>0.11347686422047-12.2688998804176i</v>
      </c>
      <c r="AB2081" t="str">
        <f t="shared" si="1076"/>
        <v>0.601507718533704-0.271340311978871i</v>
      </c>
      <c r="AC2081" t="str">
        <f t="shared" si="1077"/>
        <v>0.847043792291369-0.718162122388606i</v>
      </c>
      <c r="AD2081" t="str">
        <f t="shared" si="1078"/>
        <v>0.571153791527544+0.163912076823403i</v>
      </c>
      <c r="AE2081" t="str">
        <f t="shared" si="1079"/>
        <v>-0.00458636512397234-0.00170949906345271i</v>
      </c>
      <c r="AF2081" t="str">
        <f t="shared" si="1080"/>
        <v>-6.192452020809-0.732238878359998i</v>
      </c>
      <c r="AG2081" t="str">
        <f t="shared" si="1081"/>
        <v>1.00751451763558-0.0252995590110333i</v>
      </c>
      <c r="AH2081" t="str">
        <f t="shared" si="1082"/>
        <v>0.0265822901005358+0.0145078068309379i</v>
      </c>
      <c r="AI2081">
        <f t="shared" si="1083"/>
        <v>-30.375858608853544</v>
      </c>
      <c r="AJ2081">
        <f t="shared" si="1084"/>
        <v>28.624371622083896</v>
      </c>
      <c r="AK2081"/>
      <c r="AL2081"/>
      <c r="AM2081"/>
      <c r="AN2081"/>
    </row>
    <row r="2082" spans="1:40" x14ac:dyDescent="0.35">
      <c r="A2082"/>
      <c r="B2082">
        <f t="shared" si="1050"/>
        <v>194800</v>
      </c>
      <c r="C2082" s="237" t="str">
        <f t="shared" si="1053"/>
        <v>-8.49852447133849E-07+0.00530496504083469i</v>
      </c>
      <c r="D2082" s="208" t="str">
        <f t="shared" si="1054"/>
        <v>-2.51366771772122+0.0406713986463993i</v>
      </c>
      <c r="E2082" t="str">
        <f t="shared" si="1055"/>
        <v>20500</v>
      </c>
      <c r="F2082" t="str">
        <f t="shared" si="1056"/>
        <v>0.327868852459016</v>
      </c>
      <c r="G2082" t="str">
        <f t="shared" si="1051"/>
        <v>0.327868852459016</v>
      </c>
      <c r="H2082" t="str">
        <f t="shared" si="1057"/>
        <v>3.67895560752183+0.772573263281238i</v>
      </c>
      <c r="I2082" t="str">
        <f t="shared" si="1058"/>
        <v>764.977811149115i</v>
      </c>
      <c r="J2082" t="str">
        <f t="shared" si="1052"/>
        <v>-791.114607378744+167.35266578947i</v>
      </c>
      <c r="K2082" t="str">
        <f t="shared" si="1059"/>
        <v>0.19579002768346-0.925544568703368i</v>
      </c>
      <c r="L2082" t="str">
        <f t="shared" si="1060"/>
        <v>0.0402050352418299-0.161321160639146i</v>
      </c>
      <c r="M2082" t="str">
        <f t="shared" si="1061"/>
        <v>0.23599506292529-1.08686572934251i</v>
      </c>
      <c r="N2082" t="str">
        <f t="shared" si="1062"/>
        <v>-2.42979785860346i</v>
      </c>
      <c r="O2082" t="str">
        <f t="shared" si="1063"/>
        <v>-0.757190747183385-0.653193824511429i</v>
      </c>
      <c r="P2082" t="str">
        <f t="shared" si="1064"/>
        <v>1.75719074718338+0.653193824511429i</v>
      </c>
      <c r="Q2082" t="str">
        <f t="shared" si="1065"/>
        <v>-1.75719074718338+1.77660403409203i</v>
      </c>
      <c r="R2082" t="str">
        <f t="shared" si="1066"/>
        <v>-0.30865467918377-0.683790860278929i</v>
      </c>
      <c r="S2082" t="str">
        <f t="shared" si="1067"/>
        <v>0.263127063995702i</v>
      </c>
      <c r="T2082" t="str">
        <f t="shared" si="1068"/>
        <v>0.17992388145229-0.0812153995221607i</v>
      </c>
      <c r="U2082" t="str">
        <f t="shared" si="1069"/>
        <v>0.0000500000000000001-0.000729479608627419i</v>
      </c>
      <c r="V2082" t="str">
        <f t="shared" si="1070"/>
        <v>0.00002-0.00817017161662709i</v>
      </c>
      <c r="W2082" t="str">
        <f t="shared" si="1071"/>
        <v>0.0000422718509876974-0.000669906322392384i</v>
      </c>
      <c r="X2082" t="str">
        <f t="shared" si="1072"/>
        <v>0.0000456547731936715-0.000669460233419359i</v>
      </c>
      <c r="Y2082" t="str">
        <f t="shared" si="1073"/>
        <v>0.009+0.979171598270867i</v>
      </c>
      <c r="Z2082" t="str">
        <f t="shared" si="1074"/>
        <v>-0.00820414370056956-0.000635736096802759i</v>
      </c>
      <c r="AA2082" t="str">
        <f t="shared" si="1075"/>
        <v>0.11336019502917-12.2625941389119i</v>
      </c>
      <c r="AB2082" t="str">
        <f t="shared" si="1076"/>
        <v>0.601378178949792-0.271454621104691i</v>
      </c>
      <c r="AC2082" t="str">
        <f t="shared" si="1077"/>
        <v>0.846887556432808-0.717679283463898i</v>
      </c>
      <c r="AD2082" t="str">
        <f t="shared" si="1078"/>
        <v>0.571392753144997+0.163684209900034i</v>
      </c>
      <c r="AE2082" t="str">
        <f t="shared" si="1079"/>
        <v>-0.00458372829555554-0.00170614377815986i</v>
      </c>
      <c r="AF2082" t="str">
        <f t="shared" si="1080"/>
        <v>-6.19262332524305-0.731901864634839i</v>
      </c>
      <c r="AG2082" t="str">
        <f t="shared" si="1081"/>
        <v>1.00750051774133-0.0252972917894259i</v>
      </c>
      <c r="AH2082" t="str">
        <f t="shared" si="1082"/>
        <v>0.0265708747010333+0.0144838796177239i</v>
      </c>
      <c r="AI2082">
        <f t="shared" si="1083"/>
        <v>-30.38202134478993</v>
      </c>
      <c r="AJ2082">
        <f t="shared" si="1084"/>
        <v>28.594960638651404</v>
      </c>
      <c r="AK2082"/>
      <c r="AL2082"/>
      <c r="AM2082"/>
      <c r="AN2082"/>
    </row>
    <row r="2083" spans="1:40" x14ac:dyDescent="0.35">
      <c r="A2083"/>
      <c r="B2083">
        <f t="shared" si="1050"/>
        <v>194900</v>
      </c>
      <c r="C2083" s="237" t="str">
        <f t="shared" si="1053"/>
        <v>-8.48980580122399E-07+0.00530224315024016i</v>
      </c>
      <c r="D2083" s="208" t="str">
        <f t="shared" si="1054"/>
        <v>-2.5136677110369+0.0406505308185079i</v>
      </c>
      <c r="E2083" t="str">
        <f t="shared" si="1055"/>
        <v>20500</v>
      </c>
      <c r="F2083" t="str">
        <f t="shared" si="1056"/>
        <v>0.327868852459016</v>
      </c>
      <c r="G2083" t="str">
        <f t="shared" si="1051"/>
        <v>0.327868852459016</v>
      </c>
      <c r="H2083" t="str">
        <f t="shared" si="1057"/>
        <v>3.67912667223237+0.772215671664937i</v>
      </c>
      <c r="I2083" t="str">
        <f t="shared" si="1058"/>
        <v>765.370510230813i</v>
      </c>
      <c r="J2083" t="str">
        <f t="shared" si="1052"/>
        <v>-791.928075471368+167.438575782175i</v>
      </c>
      <c r="K2083" t="str">
        <f t="shared" si="1059"/>
        <v>0.195597275303461-0.925109241254088i</v>
      </c>
      <c r="L2083" t="str">
        <f t="shared" si="1060"/>
        <v>0.0401661985027657-0.161248063456551i</v>
      </c>
      <c r="M2083" t="str">
        <f t="shared" si="1061"/>
        <v>0.235763473806227-1.08635730471064i</v>
      </c>
      <c r="N2083" t="str">
        <f t="shared" si="1062"/>
        <v>-2.43104518809966i</v>
      </c>
      <c r="O2083" t="str">
        <f t="shared" si="1063"/>
        <v>-0.758004905865871-0.652248850273629i</v>
      </c>
      <c r="P2083" t="str">
        <f t="shared" si="1064"/>
        <v>1.75800490586587+0.652248850273629i</v>
      </c>
      <c r="Q2083" t="str">
        <f t="shared" si="1065"/>
        <v>-1.75800490586587+1.77879633782603i</v>
      </c>
      <c r="R2083" t="str">
        <f t="shared" si="1066"/>
        <v>-0.308626169897484-0.683292718374358i</v>
      </c>
      <c r="S2083" t="str">
        <f t="shared" si="1067"/>
        <v>0.263262139490567i</v>
      </c>
      <c r="T2083" t="str">
        <f t="shared" si="1068"/>
        <v>0.179885102937559-0.0812495857899908i</v>
      </c>
      <c r="U2083" t="str">
        <f t="shared" si="1069"/>
        <v>0.0000499999999999999-0.00072910532457989i</v>
      </c>
      <c r="V2083" t="str">
        <f t="shared" si="1070"/>
        <v>0.00002-0.00816597963529479i</v>
      </c>
      <c r="W2083" t="str">
        <f t="shared" si="1071"/>
        <v>0.0000422718492097508-0.00066956283035131i</v>
      </c>
      <c r="X2083" t="str">
        <f t="shared" si="1072"/>
        <v>0.0000456512893594217-0.000669116987783703i</v>
      </c>
      <c r="Y2083" t="str">
        <f t="shared" si="1073"/>
        <v>0.009+0.979674253095441i</v>
      </c>
      <c r="Z2083" t="str">
        <f t="shared" si="1074"/>
        <v>-0.00819572539014798-0.000635288951320981i</v>
      </c>
      <c r="AA2083" t="str">
        <f t="shared" si="1075"/>
        <v>0.113243705771124-12.2562948797517i</v>
      </c>
      <c r="AB2083" t="str">
        <f t="shared" si="1076"/>
        <v>0.601248565513359-0.27156888539983i</v>
      </c>
      <c r="AC2083" t="str">
        <f t="shared" si="1077"/>
        <v>0.846731608040208-0.717196794891781i</v>
      </c>
      <c r="AD2083" t="str">
        <f t="shared" si="1078"/>
        <v>0.571631472114013+0.163456014804916i</v>
      </c>
      <c r="AE2083" t="str">
        <f t="shared" si="1079"/>
        <v>-0.00458109276957997-0.00170279176917044i</v>
      </c>
      <c r="AF2083" t="str">
        <f t="shared" si="1080"/>
        <v>-6.19279438326927-0.731565140846429i</v>
      </c>
      <c r="AG2083" t="str">
        <f t="shared" si="1081"/>
        <v>1.00748651759647-0.0252950161421423i</v>
      </c>
      <c r="AH2083" t="str">
        <f t="shared" si="1082"/>
        <v>0.0265594593322382+0.0144599741825774i</v>
      </c>
      <c r="AI2083">
        <f t="shared" si="1083"/>
        <v>-30.388183164020436</v>
      </c>
      <c r="AJ2083">
        <f t="shared" si="1084"/>
        <v>28.565544095155222</v>
      </c>
      <c r="AK2083"/>
      <c r="AL2083"/>
      <c r="AM2083"/>
      <c r="AN2083"/>
    </row>
    <row r="2084" spans="1:40" x14ac:dyDescent="0.35">
      <c r="A2084"/>
      <c r="B2084">
        <f t="shared" si="1050"/>
        <v>195000</v>
      </c>
      <c r="C2084" s="237" t="str">
        <f t="shared" si="1053"/>
        <v>-8.48110054100806E-07+0.00529952405132809i</v>
      </c>
      <c r="D2084" s="208" t="str">
        <f t="shared" si="1054"/>
        <v>-2.51366770436287+0.0406296843935154i</v>
      </c>
      <c r="E2084" t="str">
        <f t="shared" si="1055"/>
        <v>20500</v>
      </c>
      <c r="F2084" t="str">
        <f t="shared" si="1056"/>
        <v>0.327868852459016</v>
      </c>
      <c r="G2084" t="str">
        <f t="shared" si="1051"/>
        <v>0.327868852459016</v>
      </c>
      <c r="H2084" t="str">
        <f t="shared" si="1057"/>
        <v>3.67929749098866+0.771858391047396i</v>
      </c>
      <c r="I2084" t="str">
        <f t="shared" si="1058"/>
        <v>765.763209312512i</v>
      </c>
      <c r="J2084" t="str">
        <f t="shared" si="1052"/>
        <v>-792.741961048259+167.524485774879i</v>
      </c>
      <c r="K2084" t="str">
        <f t="shared" si="1059"/>
        <v>0.195404803441554-0.92467430275638i</v>
      </c>
      <c r="L2084" t="str">
        <f t="shared" si="1060"/>
        <v>0.0401274168473831-0.161175027531353i</v>
      </c>
      <c r="M2084" t="str">
        <f t="shared" si="1061"/>
        <v>0.235532220288937-1.08584933028773i</v>
      </c>
      <c r="N2084" t="str">
        <f t="shared" si="1062"/>
        <v>-2.43229251759586i</v>
      </c>
      <c r="O2084" t="str">
        <f t="shared" si="1063"/>
        <v>-0.758817885221077-0.651302861247064i</v>
      </c>
      <c r="P2084" t="str">
        <f t="shared" si="1064"/>
        <v>1.75881788522108+0.651302861247064i</v>
      </c>
      <c r="Q2084" t="str">
        <f t="shared" si="1065"/>
        <v>-1.75881788522108+1.7809896563488i</v>
      </c>
      <c r="R2084" t="str">
        <f t="shared" si="1066"/>
        <v>-0.308597638883243-0.682795003486577i</v>
      </c>
      <c r="S2084" t="str">
        <f t="shared" si="1067"/>
        <v>0.263397214985431i</v>
      </c>
      <c r="T2084" t="str">
        <f t="shared" si="1068"/>
        <v>0.179846302324332-0.081283758632926i</v>
      </c>
      <c r="U2084" t="str">
        <f t="shared" si="1069"/>
        <v>0.0000500000000000001-0.000728731424413441i</v>
      </c>
      <c r="V2084" t="str">
        <f t="shared" si="1070"/>
        <v>0.00002-0.00816179195343053i</v>
      </c>
      <c r="W2084" t="str">
        <f t="shared" si="1071"/>
        <v>0.0000422718474308923-0.000669219690725633i</v>
      </c>
      <c r="X2084" t="str">
        <f t="shared" si="1072"/>
        <v>0.0000456478108797155-0.000668774094283523i</v>
      </c>
      <c r="Y2084" t="str">
        <f t="shared" si="1073"/>
        <v>0.009+0.980176907920015i</v>
      </c>
      <c r="Z2084" t="str">
        <f t="shared" si="1074"/>
        <v>-0.00818732003669605-0.000634842450664254i</v>
      </c>
      <c r="AA2084" t="str">
        <f t="shared" si="1075"/>
        <v>0.113127396076317-12.2500020929404i</v>
      </c>
      <c r="AB2084" t="str">
        <f t="shared" si="1076"/>
        <v>0.60111887821484-0.271683104823555i</v>
      </c>
      <c r="AC2084" t="str">
        <f t="shared" si="1077"/>
        <v>0.846575946620388-0.716714656226979i</v>
      </c>
      <c r="AD2084" t="str">
        <f t="shared" si="1078"/>
        <v>0.571869947992259+0.163227491768344i</v>
      </c>
      <c r="AE2084" t="str">
        <f t="shared" si="1079"/>
        <v>-0.00457845854269137-0.00169944303313925i</v>
      </c>
      <c r="AF2084" t="str">
        <f t="shared" si="1080"/>
        <v>-6.19296519535153-0.731228706653881i</v>
      </c>
      <c r="AG2084" t="str">
        <f t="shared" si="1081"/>
        <v>1.00747251721151-0.0252927320624327i</v>
      </c>
      <c r="AH2084" t="str">
        <f t="shared" si="1082"/>
        <v>0.0265480439873455+0.0144360905029579i</v>
      </c>
      <c r="AI2084">
        <f t="shared" si="1083"/>
        <v>-30.394344069883342</v>
      </c>
      <c r="AJ2084">
        <f t="shared" si="1084"/>
        <v>28.536121994396641</v>
      </c>
      <c r="AK2084"/>
      <c r="AL2084"/>
      <c r="AM2084"/>
      <c r="AN2084"/>
    </row>
    <row r="2085" spans="1:40" x14ac:dyDescent="0.35">
      <c r="A2085"/>
      <c r="B2085">
        <f t="shared" si="1050"/>
        <v>195100</v>
      </c>
      <c r="C2085" s="237" t="str">
        <f t="shared" si="1053"/>
        <v>-8.47240866320436E-07+0.00529680773980576i</v>
      </c>
      <c r="D2085" s="208" t="str">
        <f t="shared" si="1054"/>
        <v>-2.5136676976991+0.0406088593385108i</v>
      </c>
      <c r="E2085" t="str">
        <f t="shared" si="1055"/>
        <v>20500</v>
      </c>
      <c r="F2085" t="str">
        <f t="shared" si="1056"/>
        <v>0.327868852459016</v>
      </c>
      <c r="G2085" t="str">
        <f t="shared" si="1051"/>
        <v>0.327868852459016</v>
      </c>
      <c r="H2085" t="str">
        <f t="shared" si="1057"/>
        <v>3.67946806425347+0.77150142105527i</v>
      </c>
      <c r="I2085" t="str">
        <f t="shared" si="1058"/>
        <v>766.155908394211i</v>
      </c>
      <c r="J2085" t="str">
        <f t="shared" si="1052"/>
        <v>-793.556264109416+167.610395767585i</v>
      </c>
      <c r="K2085" t="str">
        <f t="shared" si="1059"/>
        <v>0.195212611561621-0.924239752722079i</v>
      </c>
      <c r="L2085" t="str">
        <f t="shared" si="1060"/>
        <v>0.0400886901738484-0.161102052794699i</v>
      </c>
      <c r="M2085" t="str">
        <f t="shared" si="1061"/>
        <v>0.235301301735469-1.08534180551678i</v>
      </c>
      <c r="N2085" t="str">
        <f t="shared" si="1062"/>
        <v>-2.43353984709207i</v>
      </c>
      <c r="O2085" t="str">
        <f t="shared" si="1063"/>
        <v>-0.75962968398415-0.650355858903524i</v>
      </c>
      <c r="P2085" t="str">
        <f t="shared" si="1064"/>
        <v>1.75962968398415+0.650355858903524i</v>
      </c>
      <c r="Q2085" t="str">
        <f t="shared" si="1065"/>
        <v>-1.75962968398415+1.78318398818855i</v>
      </c>
      <c r="R2085" t="str">
        <f t="shared" si="1066"/>
        <v>-0.308569086128186-0.682297714948126i</v>
      </c>
      <c r="S2085" t="str">
        <f t="shared" si="1067"/>
        <v>0.263532290480296i</v>
      </c>
      <c r="T2085" t="str">
        <f t="shared" si="1068"/>
        <v>0.179807479609752-0.0813179180387726i</v>
      </c>
      <c r="U2085" t="str">
        <f t="shared" si="1069"/>
        <v>0.0000499999999999999-0.000728357907537778i</v>
      </c>
      <c r="V2085" t="str">
        <f t="shared" si="1070"/>
        <v>0.00002-0.00815760856442312i</v>
      </c>
      <c r="W2085" t="str">
        <f t="shared" si="1071"/>
        <v>0.0000422718456511213-0.000668876902973443i</v>
      </c>
      <c r="X2085" t="str">
        <f t="shared" si="1072"/>
        <v>0.0000456443377435757-0.000668431552377394i</v>
      </c>
      <c r="Y2085" t="str">
        <f t="shared" si="1073"/>
        <v>0.009+0.98067956274459i</v>
      </c>
      <c r="Z2085" t="str">
        <f t="shared" si="1074"/>
        <v>-0.00817892761363252-0.000634396593458731i</v>
      </c>
      <c r="AA2085" t="str">
        <f t="shared" si="1075"/>
        <v>0.113011265575685-12.2437157685019i</v>
      </c>
      <c r="AB2085" t="str">
        <f t="shared" si="1076"/>
        <v>0.600989117044686-0.271797279335111i</v>
      </c>
      <c r="AC2085" t="str">
        <f t="shared" si="1077"/>
        <v>0.846420571681347-0.716232867024926i</v>
      </c>
      <c r="AD2085" t="str">
        <f t="shared" si="1078"/>
        <v>0.572108180337553+0.162998641021225i</v>
      </c>
      <c r="AE2085" t="str">
        <f t="shared" si="1079"/>
        <v>-0.00457582561154561-0.00169609756672909i</v>
      </c>
      <c r="AF2085" t="str">
        <f t="shared" si="1080"/>
        <v>-6.19313576195257-0.730892561716759i</v>
      </c>
      <c r="AG2085" t="str">
        <f t="shared" si="1081"/>
        <v>1.00745851659698-0.0252904395435676i</v>
      </c>
      <c r="AH2085" t="str">
        <f t="shared" si="1082"/>
        <v>0.0265366286595749+0.0144122285563802i</v>
      </c>
      <c r="AI2085">
        <f t="shared" si="1083"/>
        <v>-30.400504065714347</v>
      </c>
      <c r="AJ2085">
        <f t="shared" si="1084"/>
        <v>28.506694339174519</v>
      </c>
      <c r="AK2085"/>
      <c r="AL2085"/>
      <c r="AM2085"/>
      <c r="AN2085"/>
    </row>
    <row r="2086" spans="1:40" x14ac:dyDescent="0.35">
      <c r="A2086"/>
      <c r="B2086">
        <f t="shared" si="1050"/>
        <v>195200</v>
      </c>
      <c r="C2086" s="237" t="str">
        <f t="shared" si="1053"/>
        <v>-8.46373014039695E-07+0.00529409421138928i</v>
      </c>
      <c r="D2086" s="208" t="str">
        <f t="shared" si="1054"/>
        <v>-2.51366769104556+0.0405880556206512i</v>
      </c>
      <c r="E2086" t="str">
        <f t="shared" si="1055"/>
        <v>20500</v>
      </c>
      <c r="F2086" t="str">
        <f t="shared" si="1056"/>
        <v>0.327868852459016</v>
      </c>
      <c r="G2086" t="str">
        <f t="shared" si="1051"/>
        <v>0.327868852459016</v>
      </c>
      <c r="H2086" t="str">
        <f t="shared" si="1057"/>
        <v>3.67963839248852+0.771144761315729i</v>
      </c>
      <c r="I2086" t="str">
        <f t="shared" si="1058"/>
        <v>766.54860747591i</v>
      </c>
      <c r="J2086" t="str">
        <f t="shared" si="1052"/>
        <v>-794.37098465484+167.69630576029i</v>
      </c>
      <c r="K2086" t="str">
        <f t="shared" si="1059"/>
        <v>0.195020699128795-0.923805590663766i</v>
      </c>
      <c r="L2086" t="str">
        <f t="shared" si="1060"/>
        <v>0.0400500183805566-0.16102913917782i</v>
      </c>
      <c r="M2086" t="str">
        <f t="shared" si="1061"/>
        <v>0.235070717509352-1.08483472984159i</v>
      </c>
      <c r="N2086" t="str">
        <f t="shared" si="1062"/>
        <v>-2.43478717658827i</v>
      </c>
      <c r="O2086" t="str">
        <f t="shared" si="1063"/>
        <v>-0.760440300892056-0.649407844716399i</v>
      </c>
      <c r="P2086" t="str">
        <f t="shared" si="1064"/>
        <v>1.76044030089206+0.649407844716399i</v>
      </c>
      <c r="Q2086" t="str">
        <f t="shared" si="1065"/>
        <v>-1.76044030089206+1.78537933187187i</v>
      </c>
      <c r="R2086" t="str">
        <f t="shared" si="1066"/>
        <v>-0.308540511619445-0.681800852092923i</v>
      </c>
      <c r="S2086" t="str">
        <f t="shared" si="1067"/>
        <v>0.26366736597516i</v>
      </c>
      <c r="T2086" t="str">
        <f t="shared" si="1068"/>
        <v>0.179768634790961-0.0813520639953273i</v>
      </c>
      <c r="U2086" t="str">
        <f t="shared" si="1069"/>
        <v>0.00005-0.000727984773363836i</v>
      </c>
      <c r="V2086" t="str">
        <f t="shared" si="1070"/>
        <v>0.00002-0.00815342946167493i</v>
      </c>
      <c r="W2086" t="str">
        <f t="shared" si="1071"/>
        <v>0.0000422718438704382-0.000668534466553959i</v>
      </c>
      <c r="X2086" t="str">
        <f t="shared" si="1072"/>
        <v>0.0000456408699400541-0.00066808936152502i</v>
      </c>
      <c r="Y2086" t="str">
        <f t="shared" si="1073"/>
        <v>0.009+0.981182217569164i</v>
      </c>
      <c r="Z2086" t="str">
        <f t="shared" si="1074"/>
        <v>-0.00817054809444449-0.000633951378334381i</v>
      </c>
      <c r="AA2086" t="str">
        <f t="shared" si="1075"/>
        <v>0.112895313901112-12.2374358964806i</v>
      </c>
      <c r="AB2086" t="str">
        <f t="shared" si="1076"/>
        <v>0.600859281993343-0.271911408893709i</v>
      </c>
      <c r="AC2086" t="str">
        <f t="shared" si="1077"/>
        <v>0.846265482732276-0.715751426841683i</v>
      </c>
      <c r="AD2086" t="str">
        <f t="shared" si="1078"/>
        <v>0.572346168707872+0.162769462795044i</v>
      </c>
      <c r="AE2086" t="str">
        <f t="shared" si="1079"/>
        <v>-0.00457319397280904-0.00169275536661056i</v>
      </c>
      <c r="AF2086" t="str">
        <f t="shared" si="1080"/>
        <v>-6.19330608353408-0.730556705695078i</v>
      </c>
      <c r="AG2086" t="str">
        <f t="shared" si="1081"/>
        <v>1.00744451576339-0.0252881385788384i</v>
      </c>
      <c r="AH2086" t="str">
        <f t="shared" si="1082"/>
        <v>0.026525213342175+0.0143883883204132i</v>
      </c>
      <c r="AI2086">
        <f t="shared" si="1083"/>
        <v>-30.406663154845681</v>
      </c>
      <c r="AJ2086">
        <f t="shared" si="1084"/>
        <v>28.477261132279647</v>
      </c>
      <c r="AK2086"/>
      <c r="AL2086"/>
      <c r="AM2086"/>
      <c r="AN2086"/>
    </row>
    <row r="2087" spans="1:40" x14ac:dyDescent="0.35">
      <c r="A2087"/>
      <c r="B2087">
        <f t="shared" si="1050"/>
        <v>195300</v>
      </c>
      <c r="C2087" s="237" t="str">
        <f t="shared" si="1053"/>
        <v>-8.4550649452399E-07+0.0052913834618035i</v>
      </c>
      <c r="D2087" s="208" t="str">
        <f t="shared" si="1054"/>
        <v>-2.51366768440225+0.0405672732071602i</v>
      </c>
      <c r="E2087" t="str">
        <f t="shared" si="1055"/>
        <v>20500</v>
      </c>
      <c r="F2087" t="str">
        <f t="shared" si="1056"/>
        <v>0.327868852459016</v>
      </c>
      <c r="G2087" t="str">
        <f t="shared" si="1051"/>
        <v>0.327868852459016</v>
      </c>
      <c r="H2087" t="str">
        <f t="shared" si="1057"/>
        <v>3.67980847615449+0.770788411456483i</v>
      </c>
      <c r="I2087" t="str">
        <f t="shared" si="1058"/>
        <v>766.941306557608i</v>
      </c>
      <c r="J2087" t="str">
        <f t="shared" si="1052"/>
        <v>-795.186122684529+167.782215752995i</v>
      </c>
      <c r="K2087" t="str">
        <f t="shared" si="1059"/>
        <v>0.194829065609472-0.923371816094761i</v>
      </c>
      <c r="L2087" t="str">
        <f t="shared" si="1060"/>
        <v>0.0400114013661322-0.160956286612031i</v>
      </c>
      <c r="M2087" t="str">
        <f t="shared" si="1061"/>
        <v>0.234840466975604-1.08432810270679i</v>
      </c>
      <c r="N2087" t="str">
        <f t="shared" si="1062"/>
        <v>-2.43603450608447i</v>
      </c>
      <c r="O2087" t="str">
        <f t="shared" si="1063"/>
        <v>-0.76124973468362-0.648458820160632i</v>
      </c>
      <c r="P2087" t="str">
        <f t="shared" si="1064"/>
        <v>1.76124973468362+0.648458820160632i</v>
      </c>
      <c r="Q2087" t="str">
        <f t="shared" si="1065"/>
        <v>-1.76124973468362+1.78757568592384i</v>
      </c>
      <c r="R2087" t="str">
        <f t="shared" si="1066"/>
        <v>-0.308511915344126-0.681304414256242i</v>
      </c>
      <c r="S2087" t="str">
        <f t="shared" si="1067"/>
        <v>0.263802441470024i</v>
      </c>
      <c r="T2087" t="str">
        <f t="shared" si="1068"/>
        <v>0.179729767865101-0.0813861964903738i</v>
      </c>
      <c r="U2087" t="str">
        <f t="shared" si="1069"/>
        <v>0.0000500000000000001-0.000727612021303744i</v>
      </c>
      <c r="V2087" t="str">
        <f t="shared" si="1070"/>
        <v>0.00002-0.00814925463860193i</v>
      </c>
      <c r="W2087" t="str">
        <f t="shared" si="1071"/>
        <v>0.0000422718420888429-0.000668192380927496i</v>
      </c>
      <c r="X2087" t="str">
        <f t="shared" si="1072"/>
        <v>0.0000456374074582298-0.000667747521187195i</v>
      </c>
      <c r="Y2087" t="str">
        <f t="shared" si="1073"/>
        <v>0.009+0.981684872393738i</v>
      </c>
      <c r="Z2087" t="str">
        <f t="shared" si="1074"/>
        <v>-0.00816218145268681-0.000633506803924939i</v>
      </c>
      <c r="AA2087" t="str">
        <f t="shared" si="1075"/>
        <v>0.112779540685427-12.2311624669415i</v>
      </c>
      <c r="AB2087" t="str">
        <f t="shared" si="1076"/>
        <v>0.600729373051259-0.272025493458517i</v>
      </c>
      <c r="AC2087" t="str">
        <f t="shared" si="1077"/>
        <v>0.846110679283567-0.715270335233978i</v>
      </c>
      <c r="AD2087" t="str">
        <f t="shared" si="1078"/>
        <v>0.572583912661332+0.162539957321879i</v>
      </c>
      <c r="AE2087" t="str">
        <f t="shared" si="1079"/>
        <v>-0.0045705636231581-0.00168941642946207i</v>
      </c>
      <c r="AF2087" t="str">
        <f t="shared" si="1080"/>
        <v>-6.19347616055674-0.730221138249323i</v>
      </c>
      <c r="AG2087" t="str">
        <f t="shared" si="1081"/>
        <v>1.00743051472129-0.0252858291615566i</v>
      </c>
      <c r="AH2087" t="str">
        <f t="shared" si="1082"/>
        <v>0.0265137980284199+0.0143645697726794i</v>
      </c>
      <c r="AI2087">
        <f t="shared" si="1083"/>
        <v>-30.412821340606996</v>
      </c>
      <c r="AJ2087">
        <f t="shared" si="1084"/>
        <v>28.447822376497189</v>
      </c>
      <c r="AK2087"/>
      <c r="AL2087"/>
      <c r="AM2087"/>
      <c r="AN2087"/>
    </row>
    <row r="2088" spans="1:40" x14ac:dyDescent="0.35">
      <c r="A2088"/>
      <c r="B2088">
        <f t="shared" si="1050"/>
        <v>195400</v>
      </c>
      <c r="C2088" s="237" t="str">
        <f t="shared" si="1053"/>
        <v>-8.44641305045767E-07+0.00528867548678211i</v>
      </c>
      <c r="D2088" s="208" t="str">
        <f t="shared" si="1054"/>
        <v>-2.51366767776913+0.0405465120653295i</v>
      </c>
      <c r="E2088" t="str">
        <f t="shared" si="1055"/>
        <v>20500</v>
      </c>
      <c r="F2088" t="str">
        <f t="shared" si="1056"/>
        <v>0.327868852459016</v>
      </c>
      <c r="G2088" t="str">
        <f t="shared" si="1051"/>
        <v>0.327868852459016</v>
      </c>
      <c r="H2088" t="str">
        <f t="shared" si="1057"/>
        <v>3.67997831571095+0.770432371105743i</v>
      </c>
      <c r="I2088" t="str">
        <f t="shared" si="1058"/>
        <v>767.334005639307i</v>
      </c>
      <c r="J2088" t="str">
        <f t="shared" si="1052"/>
        <v>-796.001678198484+167.8681257457i</v>
      </c>
      <c r="K2088" t="str">
        <f t="shared" si="1059"/>
        <v>0.194637710471301-0.922938428529125i</v>
      </c>
      <c r="L2088" t="str">
        <f t="shared" si="1060"/>
        <v>0.0399728390294281-0.16088349502873i</v>
      </c>
      <c r="M2088" t="str">
        <f t="shared" si="1061"/>
        <v>0.234610549500729-1.08382192355786i</v>
      </c>
      <c r="N2088" t="str">
        <f t="shared" si="1062"/>
        <v>-2.43728183558068i</v>
      </c>
      <c r="O2088" t="str">
        <f t="shared" si="1063"/>
        <v>-0.762057984099504-0.647508786712736i</v>
      </c>
      <c r="P2088" t="str">
        <f t="shared" si="1064"/>
        <v>1.7620579840995+0.647508786712736i</v>
      </c>
      <c r="Q2088" t="str">
        <f t="shared" si="1065"/>
        <v>-1.7620579840995+1.78977304886794i</v>
      </c>
      <c r="R2088" t="str">
        <f t="shared" si="1066"/>
        <v>-0.308483297289339-0.680808400774722i</v>
      </c>
      <c r="S2088" t="str">
        <f t="shared" si="1067"/>
        <v>0.263937516964889i</v>
      </c>
      <c r="T2088" t="str">
        <f t="shared" si="1068"/>
        <v>0.179690878829317-0.0814203155116898i</v>
      </c>
      <c r="U2088" t="str">
        <f t="shared" si="1069"/>
        <v>0.0000499999999999999-0.000727239650770832i</v>
      </c>
      <c r="V2088" t="str">
        <f t="shared" si="1070"/>
        <v>0.00002-0.00814508408863334i</v>
      </c>
      <c r="W2088" t="str">
        <f t="shared" si="1071"/>
        <v>0.0000422718403063352-0.000667850645555472i</v>
      </c>
      <c r="X2088" t="str">
        <f t="shared" si="1072"/>
        <v>0.0000456339502872108-0.000667406030825829i</v>
      </c>
      <c r="Y2088" t="str">
        <f t="shared" si="1073"/>
        <v>0.009+0.982187527218313i</v>
      </c>
      <c r="Z2088" t="str">
        <f t="shared" si="1074"/>
        <v>-0.0081538276619822-0.000633062868867928i</v>
      </c>
      <c r="AA2088" t="str">
        <f t="shared" si="1075"/>
        <v>0.112663945562403-12.2248954699697i</v>
      </c>
      <c r="AB2088" t="str">
        <f t="shared" si="1076"/>
        <v>0.600599390208892-0.272139532988684i</v>
      </c>
      <c r="AC2088" t="str">
        <f t="shared" si="1077"/>
        <v>0.845956160846778-0.714789591759226i</v>
      </c>
      <c r="AD2088" t="str">
        <f t="shared" si="1078"/>
        <v>0.572821411756209+0.162310124834412i</v>
      </c>
      <c r="AE2088" t="str">
        <f t="shared" si="1079"/>
        <v>-0.00456793455927948-0.00168608075196997i</v>
      </c>
      <c r="AF2088" t="str">
        <f t="shared" si="1080"/>
        <v>-6.19364599348008-0.729885859040414i</v>
      </c>
      <c r="AG2088" t="str">
        <f t="shared" si="1081"/>
        <v>1.00741651348121-0.0252835112850538i</v>
      </c>
      <c r="AH2088" t="str">
        <f t="shared" si="1082"/>
        <v>0.0265023827116102+0.0143407728908566i</v>
      </c>
      <c r="AI2088">
        <f t="shared" si="1083"/>
        <v>-30.418978626324833</v>
      </c>
      <c r="AJ2088">
        <f t="shared" si="1084"/>
        <v>28.418378074608828</v>
      </c>
      <c r="AK2088"/>
      <c r="AL2088"/>
      <c r="AM2088"/>
      <c r="AN2088"/>
    </row>
    <row r="2089" spans="1:40" x14ac:dyDescent="0.35">
      <c r="A2089"/>
      <c r="B2089">
        <f t="shared" si="1050"/>
        <v>195500</v>
      </c>
      <c r="C2089" s="237" t="str">
        <f t="shared" si="1053"/>
        <v>-8.43777442884404E-07+0.00528597028206744i</v>
      </c>
      <c r="D2089" s="208" t="str">
        <f t="shared" si="1054"/>
        <v>-2.51366767114619+0.0405257721625171i</v>
      </c>
      <c r="E2089" t="str">
        <f t="shared" si="1055"/>
        <v>20500</v>
      </c>
      <c r="F2089" t="str">
        <f t="shared" si="1056"/>
        <v>0.327868852459016</v>
      </c>
      <c r="G2089" t="str">
        <f t="shared" si="1051"/>
        <v>0.327868852459016</v>
      </c>
      <c r="H2089" t="str">
        <f t="shared" si="1057"/>
        <v>3.68014791161646+0.770076639892263i</v>
      </c>
      <c r="I2089" t="str">
        <f t="shared" si="1058"/>
        <v>767.726704721006i</v>
      </c>
      <c r="J2089" t="str">
        <f t="shared" si="1052"/>
        <v>-796.817651196705+167.954035738405i</v>
      </c>
      <c r="K2089" t="str">
        <f t="shared" si="1059"/>
        <v>0.194446633183177-0.922505427481657i</v>
      </c>
      <c r="L2089" t="str">
        <f t="shared" si="1060"/>
        <v>0.0399343312695243-0.160810764359398i</v>
      </c>
      <c r="M2089" t="str">
        <f t="shared" si="1061"/>
        <v>0.234380964452701-1.08331619184105i</v>
      </c>
      <c r="N2089" t="str">
        <f t="shared" si="1062"/>
        <v>-2.43852916507688i</v>
      </c>
      <c r="O2089" t="str">
        <f t="shared" si="1063"/>
        <v>-0.762865047882198-0.646557745850818i</v>
      </c>
      <c r="P2089" t="str">
        <f t="shared" si="1064"/>
        <v>1.7628650478822+0.646557745850818i</v>
      </c>
      <c r="Q2089" t="str">
        <f t="shared" si="1065"/>
        <v>-1.7628650478822+1.79197141922606i</v>
      </c>
      <c r="R2089" t="str">
        <f t="shared" si="1066"/>
        <v>-0.308454657442174-0.680312810986369i</v>
      </c>
      <c r="S2089" t="str">
        <f t="shared" si="1067"/>
        <v>0.264072592459753i</v>
      </c>
      <c r="T2089" t="str">
        <f t="shared" si="1068"/>
        <v>0.179651967680752-0.0814544210470399i</v>
      </c>
      <c r="U2089" t="str">
        <f t="shared" si="1069"/>
        <v>0.0000500000000000001-0.000726867661179647i</v>
      </c>
      <c r="V2089" t="str">
        <f t="shared" si="1070"/>
        <v>0.00002-0.00814091780521203i</v>
      </c>
      <c r="W2089" t="str">
        <f t="shared" si="1071"/>
        <v>0.0000422718385229154-0.00066750925990042i</v>
      </c>
      <c r="X2089" t="str">
        <f t="shared" si="1072"/>
        <v>0.0000456304984161317-0.000667064889903927i</v>
      </c>
      <c r="Y2089" t="str">
        <f t="shared" si="1073"/>
        <v>0.009+0.982690182042887i</v>
      </c>
      <c r="Z2089" t="str">
        <f t="shared" si="1074"/>
        <v>-0.00814548669602082-0.00063261957180461i</v>
      </c>
      <c r="AA2089" t="str">
        <f t="shared" si="1075"/>
        <v>0.112548528166751-12.218634895671i</v>
      </c>
      <c r="AB2089" t="str">
        <f t="shared" si="1076"/>
        <v>0.600469333456692-0.272253527443313i</v>
      </c>
      <c r="AC2089" t="str">
        <f t="shared" si="1077"/>
        <v>0.845801926934667-0.714309195975451i</v>
      </c>
      <c r="AD2089" t="str">
        <f t="shared" si="1078"/>
        <v>0.573058665550933+0.162079965565896i</v>
      </c>
      <c r="AE2089" t="str">
        <f t="shared" si="1079"/>
        <v>-0.00456530677787016-0.00168274833082827i</v>
      </c>
      <c r="AF2089" t="str">
        <f t="shared" si="1080"/>
        <v>-6.19381558276265-0.729550867729746i</v>
      </c>
      <c r="AG2089" t="str">
        <f t="shared" si="1081"/>
        <v>1.0074025120537-0.0252811849426831i</v>
      </c>
      <c r="AH2089" t="str">
        <f t="shared" si="1082"/>
        <v>0.0264909673850742+0.0143169976526755i</v>
      </c>
      <c r="AI2089">
        <f t="shared" si="1083"/>
        <v>-30.425135015322656</v>
      </c>
      <c r="AJ2089">
        <f t="shared" si="1084"/>
        <v>28.388928229387869</v>
      </c>
      <c r="AK2089"/>
      <c r="AL2089"/>
      <c r="AM2089"/>
      <c r="AN2089"/>
    </row>
    <row r="2090" spans="1:40" x14ac:dyDescent="0.35">
      <c r="A2090"/>
      <c r="B2090">
        <f t="shared" si="1050"/>
        <v>195600</v>
      </c>
      <c r="C2090" s="237" t="str">
        <f t="shared" si="1053"/>
        <v>-8.42914905326246E-07+0.00528326784341055i</v>
      </c>
      <c r="D2090" s="208" t="str">
        <f t="shared" si="1054"/>
        <v>-2.5136676645334+0.0405050534661476i</v>
      </c>
      <c r="E2090" t="str">
        <f t="shared" si="1055"/>
        <v>20500</v>
      </c>
      <c r="F2090" t="str">
        <f t="shared" si="1056"/>
        <v>0.327868852459016</v>
      </c>
      <c r="G2090" t="str">
        <f t="shared" si="1051"/>
        <v>0.327868852459016</v>
      </c>
      <c r="H2090" t="str">
        <f t="shared" si="1057"/>
        <v>3.68031726432849+0.769721217445296i</v>
      </c>
      <c r="I2090" t="str">
        <f t="shared" si="1058"/>
        <v>768.119403802704i</v>
      </c>
      <c r="J2090" t="str">
        <f t="shared" si="1052"/>
        <v>-797.634041679194+168.03994573111i</v>
      </c>
      <c r="K2090" t="str">
        <f t="shared" si="1059"/>
        <v>0.194255833215246-0.922072812467888i</v>
      </c>
      <c r="L2090" t="str">
        <f t="shared" si="1060"/>
        <v>0.0398958779857288-0.160738094535603i</v>
      </c>
      <c r="M2090" t="str">
        <f t="shared" si="1061"/>
        <v>0.234151711200975-1.08281090700349i</v>
      </c>
      <c r="N2090" t="str">
        <f t="shared" si="1062"/>
        <v>-2.43977649457308i</v>
      </c>
      <c r="O2090" t="str">
        <f t="shared" si="1063"/>
        <v>-0.763670924776053-0.64560569905453i</v>
      </c>
      <c r="P2090" t="str">
        <f t="shared" si="1064"/>
        <v>1.76367092477605+0.64560569905453i</v>
      </c>
      <c r="Q2090" t="str">
        <f t="shared" si="1065"/>
        <v>-1.76367092477605+1.79417079551855i</v>
      </c>
      <c r="R2090" t="str">
        <f t="shared" si="1066"/>
        <v>-0.308425995789705-0.679817644230536i</v>
      </c>
      <c r="S2090" t="str">
        <f t="shared" si="1067"/>
        <v>0.264207667954618i</v>
      </c>
      <c r="T2090" t="str">
        <f t="shared" si="1068"/>
        <v>0.179613034416552-0.0814885130841788i</v>
      </c>
      <c r="U2090" t="str">
        <f t="shared" si="1069"/>
        <v>0.0000499999999999999-0.000726496051945912i</v>
      </c>
      <c r="V2090" t="str">
        <f t="shared" si="1070"/>
        <v>0.00002-0.00813675578179422i</v>
      </c>
      <c r="W2090" t="str">
        <f t="shared" si="1071"/>
        <v>0.0000422718367385832-0.000667168223425958i</v>
      </c>
      <c r="X2090" t="str">
        <f t="shared" si="1072"/>
        <v>0.0000456270518341558-0.000666724097885594i</v>
      </c>
      <c r="Y2090" t="str">
        <f t="shared" si="1073"/>
        <v>0.009+0.983192836867462i</v>
      </c>
      <c r="Z2090" t="str">
        <f t="shared" si="1074"/>
        <v>-0.00813715852856015-0.000632176911380009i</v>
      </c>
      <c r="AA2090" t="str">
        <f t="shared" si="1075"/>
        <v>0.112433288134119-12.2123807341712i</v>
      </c>
      <c r="AB2090" t="str">
        <f t="shared" si="1076"/>
        <v>0.600339202785121-0.272367476781477i</v>
      </c>
      <c r="AC2090" t="str">
        <f t="shared" si="1077"/>
        <v>0.845647977061162-0.713829147441384i</v>
      </c>
      <c r="AD2090" t="str">
        <f t="shared" si="1078"/>
        <v>0.573295673604079+0.161849479750198i</v>
      </c>
      <c r="AE2090" t="str">
        <f t="shared" si="1079"/>
        <v>-0.00456268027563711-0.00167941916273889i</v>
      </c>
      <c r="AF2090" t="str">
        <f t="shared" si="1080"/>
        <v>-6.19398492886189-0.729216163979148i</v>
      </c>
      <c r="AG2090" t="str">
        <f t="shared" si="1081"/>
        <v>1.0073885104493-0.0252788501278165i</v>
      </c>
      <c r="AH2090" t="str">
        <f t="shared" si="1082"/>
        <v>0.0264795520421654+0.0142932440359218i</v>
      </c>
      <c r="AI2090">
        <f t="shared" si="1083"/>
        <v>-30.431290510921141</v>
      </c>
      <c r="AJ2090">
        <f t="shared" si="1084"/>
        <v>28.359472843605182</v>
      </c>
      <c r="AK2090"/>
      <c r="AL2090"/>
      <c r="AM2090"/>
      <c r="AN2090"/>
    </row>
    <row r="2091" spans="1:40" x14ac:dyDescent="0.35">
      <c r="A2091"/>
      <c r="B2091">
        <f t="shared" si="1050"/>
        <v>195700</v>
      </c>
      <c r="C2091" s="237" t="str">
        <f t="shared" si="1053"/>
        <v>-8.42053689664555E-07+0.00528056816657115i</v>
      </c>
      <c r="D2091" s="208" t="str">
        <f t="shared" si="1054"/>
        <v>-2.51366765793075+0.0404843559437122i</v>
      </c>
      <c r="E2091" t="str">
        <f t="shared" si="1055"/>
        <v>20500</v>
      </c>
      <c r="F2091" t="str">
        <f t="shared" si="1056"/>
        <v>0.327868852459016</v>
      </c>
      <c r="G2091" t="str">
        <f t="shared" si="1051"/>
        <v>0.327868852459016</v>
      </c>
      <c r="H2091" t="str">
        <f t="shared" si="1057"/>
        <v>3.68048637430348+0.769366103394636i</v>
      </c>
      <c r="I2091" t="str">
        <f t="shared" si="1058"/>
        <v>768.512102884403i</v>
      </c>
      <c r="J2091" t="str">
        <f t="shared" si="1052"/>
        <v>-798.450849645947+168.125855723815i</v>
      </c>
      <c r="K2091" t="str">
        <f t="shared" si="1059"/>
        <v>0.194065310038894-0.921640583004096i</v>
      </c>
      <c r="L2091" t="str">
        <f t="shared" si="1060"/>
        <v>0.0398574790775758-0.160665485488993i</v>
      </c>
      <c r="M2091" t="str">
        <f t="shared" si="1061"/>
        <v>0.23392278911647-1.08230606849309i</v>
      </c>
      <c r="N2091" t="str">
        <f t="shared" si="1062"/>
        <v>-2.44102382406929i</v>
      </c>
      <c r="O2091" t="str">
        <f t="shared" si="1063"/>
        <v>-0.764475613527268-0.644652647805086i</v>
      </c>
      <c r="P2091" t="str">
        <f t="shared" si="1064"/>
        <v>1.76447561352727+0.644652647805086i</v>
      </c>
      <c r="Q2091" t="str">
        <f t="shared" si="1065"/>
        <v>-1.76447561352727+1.7963711762642i</v>
      </c>
      <c r="R2091" t="str">
        <f t="shared" si="1066"/>
        <v>-0.308397312319006-0.679322899847928i</v>
      </c>
      <c r="S2091" t="str">
        <f t="shared" si="1067"/>
        <v>0.264342743449482i</v>
      </c>
      <c r="T2091" t="str">
        <f t="shared" si="1068"/>
        <v>0.179574079033859-0.0815225916108528i</v>
      </c>
      <c r="U2091" t="str">
        <f t="shared" si="1069"/>
        <v>0.00005-0.000726124822486566i</v>
      </c>
      <c r="V2091" t="str">
        <f t="shared" si="1070"/>
        <v>0.00002-0.00813259801184957i</v>
      </c>
      <c r="W2091" t="str">
        <f t="shared" si="1071"/>
        <v>0.000042271834953339-0.000666827535596816i</v>
      </c>
      <c r="X2091" t="str">
        <f t="shared" si="1072"/>
        <v>0.0000456236105304747-0.000666383654236041i</v>
      </c>
      <c r="Y2091" t="str">
        <f t="shared" si="1073"/>
        <v>0.009+0.983695491692036i</v>
      </c>
      <c r="Z2091" t="str">
        <f t="shared" si="1074"/>
        <v>-0.00812884313342492-0.000631734886242884i</v>
      </c>
      <c r="AA2091" t="str">
        <f t="shared" si="1075"/>
        <v>0.112318225101088-12.2061329756166i</v>
      </c>
      <c r="AB2091" t="str">
        <f t="shared" si="1076"/>
        <v>0.600208998184625-0.272481380962217i</v>
      </c>
      <c r="AC2091" t="str">
        <f t="shared" si="1077"/>
        <v>0.845494310741365-0.713349445716367i</v>
      </c>
      <c r="AD2091" t="str">
        <f t="shared" si="1078"/>
        <v>0.573532435474383+0.161618667621753i</v>
      </c>
      <c r="AE2091" t="str">
        <f t="shared" si="1079"/>
        <v>-0.00456005504929767-0.00167609324441139i</v>
      </c>
      <c r="AF2091" t="str">
        <f t="shared" si="1080"/>
        <v>-6.19415403223423-0.728881747450924i</v>
      </c>
      <c r="AG2091" t="str">
        <f t="shared" si="1081"/>
        <v>1.00737450867856-0.0252765068338475i</v>
      </c>
      <c r="AH2091" t="str">
        <f t="shared" si="1082"/>
        <v>0.026468136676266+0.014269512018434i</v>
      </c>
      <c r="AI2091">
        <f t="shared" si="1083"/>
        <v>-30.437445116437569</v>
      </c>
      <c r="AJ2091">
        <f t="shared" si="1084"/>
        <v>28.330011920022599</v>
      </c>
      <c r="AK2091"/>
      <c r="AL2091"/>
      <c r="AM2091"/>
      <c r="AN2091"/>
    </row>
    <row r="2092" spans="1:40" x14ac:dyDescent="0.35">
      <c r="A2092"/>
      <c r="B2092">
        <f t="shared" si="1050"/>
        <v>195800</v>
      </c>
      <c r="C2092" s="237" t="str">
        <f t="shared" si="1053"/>
        <v>-8.41193793199545E-07+0.00527787124731772i</v>
      </c>
      <c r="D2092" s="208" t="str">
        <f t="shared" si="1054"/>
        <v>-2.5136676513382+0.0404636795627692i</v>
      </c>
      <c r="E2092" t="str">
        <f t="shared" si="1055"/>
        <v>20500</v>
      </c>
      <c r="F2092" t="str">
        <f t="shared" si="1056"/>
        <v>0.327868852459016</v>
      </c>
      <c r="G2092" t="str">
        <f t="shared" si="1051"/>
        <v>0.327868852459016</v>
      </c>
      <c r="H2092" t="str">
        <f t="shared" si="1057"/>
        <v>3.6806552419968+0.769011297370577i</v>
      </c>
      <c r="I2092" t="str">
        <f t="shared" si="1058"/>
        <v>768.904801966102i</v>
      </c>
      <c r="J2092" t="str">
        <f t="shared" si="1052"/>
        <v>-799.268075096967+168.21176571652i</v>
      </c>
      <c r="K2092" t="str">
        <f t="shared" si="1059"/>
        <v>0.193875063126749-0.921208738607285i</v>
      </c>
      <c r="L2092" t="str">
        <f t="shared" si="1060"/>
        <v>0.0398191344448252-0.160592937151303i</v>
      </c>
      <c r="M2092" t="str">
        <f t="shared" si="1061"/>
        <v>0.233694197571574-1.08180167575859i</v>
      </c>
      <c r="N2092" t="str">
        <f t="shared" si="1062"/>
        <v>-2.44227115356549i</v>
      </c>
      <c r="O2092" t="str">
        <f t="shared" si="1063"/>
        <v>-0.765279112883869-0.643698593585288i</v>
      </c>
      <c r="P2092" t="str">
        <f t="shared" si="1064"/>
        <v>1.76527911288387+0.643698593585288i</v>
      </c>
      <c r="Q2092" t="str">
        <f t="shared" si="1065"/>
        <v>-1.76527911288387+1.7985725599802i</v>
      </c>
      <c r="R2092" t="str">
        <f t="shared" si="1066"/>
        <v>-0.308368607017125-0.67882857718061i</v>
      </c>
      <c r="S2092" t="str">
        <f t="shared" si="1067"/>
        <v>0.264477818944347i</v>
      </c>
      <c r="T2092" t="str">
        <f t="shared" si="1068"/>
        <v>0.179535101529822-0.0815566566147957i</v>
      </c>
      <c r="U2092" t="str">
        <f t="shared" si="1069"/>
        <v>0.0000500000000000001-0.000725753972219721i</v>
      </c>
      <c r="V2092" t="str">
        <f t="shared" si="1070"/>
        <v>0.00002-0.00812844448886087i</v>
      </c>
      <c r="W2092" t="str">
        <f t="shared" si="1071"/>
        <v>0.0000422718331671825-0.000666487195878799i</v>
      </c>
      <c r="X2092" t="str">
        <f t="shared" si="1072"/>
        <v>0.0000456201744943055-0.000666043558421544i</v>
      </c>
      <c r="Y2092" t="str">
        <f t="shared" si="1073"/>
        <v>0.009+0.98419814651661i</v>
      </c>
      <c r="Z2092" t="str">
        <f t="shared" si="1074"/>
        <v>-0.00812054048450644-0.000631293495045694i</v>
      </c>
      <c r="AA2092" t="str">
        <f t="shared" si="1075"/>
        <v>0.112203338705172-12.1998916101734i</v>
      </c>
      <c r="AB2092" t="str">
        <f t="shared" si="1076"/>
        <v>0.600078719645675-0.272595239944537i</v>
      </c>
      <c r="AC2092" t="str">
        <f t="shared" si="1077"/>
        <v>0.845340927491558-0.71287009036043i</v>
      </c>
      <c r="AD2092" t="str">
        <f t="shared" si="1078"/>
        <v>0.573768950720734+0.161387529415609i</v>
      </c>
      <c r="AE2092" t="str">
        <f t="shared" si="1079"/>
        <v>-0.00455743109557894-0.00167277057256312i</v>
      </c>
      <c r="AF2092" t="str">
        <f t="shared" si="1080"/>
        <v>-6.194322893335-0.728547617807808i</v>
      </c>
      <c r="AG2092" t="str">
        <f t="shared" si="1081"/>
        <v>1.00736050675203-0.0252741550541892i</v>
      </c>
      <c r="AH2092" t="str">
        <f t="shared" si="1082"/>
        <v>0.0264567212807816+0.0142458015781043i</v>
      </c>
      <c r="AI2092">
        <f t="shared" si="1083"/>
        <v>-30.443598835187032</v>
      </c>
      <c r="AJ2092">
        <f t="shared" si="1084"/>
        <v>28.300545461399356</v>
      </c>
      <c r="AK2092"/>
      <c r="AL2092"/>
      <c r="AM2092"/>
      <c r="AN2092"/>
    </row>
    <row r="2093" spans="1:40" x14ac:dyDescent="0.35">
      <c r="A2093"/>
      <c r="B2093">
        <f t="shared" si="1050"/>
        <v>195900</v>
      </c>
      <c r="C2093" s="237" t="str">
        <f t="shared" si="1053"/>
        <v>-8.40335213238278E-07+0.00527517708142729i</v>
      </c>
      <c r="D2093" s="208" t="str">
        <f t="shared" si="1054"/>
        <v>-2.51366764475576+0.0404430242909426i</v>
      </c>
      <c r="E2093" t="str">
        <f t="shared" si="1055"/>
        <v>20500</v>
      </c>
      <c r="F2093" t="str">
        <f t="shared" si="1056"/>
        <v>0.327868852459016</v>
      </c>
      <c r="G2093" t="str">
        <f t="shared" si="1051"/>
        <v>0.327868852459016</v>
      </c>
      <c r="H2093" t="str">
        <f t="shared" si="1057"/>
        <v>3.68082386786281+0.768656799003952i</v>
      </c>
      <c r="I2093" t="str">
        <f t="shared" si="1058"/>
        <v>769.297501047801i</v>
      </c>
      <c r="J2093" t="str">
        <f t="shared" si="1052"/>
        <v>-800.085718032254+168.297675709225i</v>
      </c>
      <c r="K2093" t="str">
        <f t="shared" si="1059"/>
        <v>0.193685091952672-0.920777278795195i</v>
      </c>
      <c r="L2093" t="str">
        <f t="shared" si="1060"/>
        <v>0.0397808439874628-0.160520449454348i</v>
      </c>
      <c r="M2093" t="str">
        <f t="shared" si="1061"/>
        <v>0.233465935940135-1.08129772824954i</v>
      </c>
      <c r="N2093" t="str">
        <f t="shared" si="1062"/>
        <v>-2.44351848306169i</v>
      </c>
      <c r="O2093" t="str">
        <f t="shared" si="1063"/>
        <v>-0.766081421595756-0.642743537879476i</v>
      </c>
      <c r="P2093" t="str">
        <f t="shared" si="1064"/>
        <v>1.76608142159576+0.642743537879476i</v>
      </c>
      <c r="Q2093" t="str">
        <f t="shared" si="1065"/>
        <v>-1.76608142159576+1.80077494518221i</v>
      </c>
      <c r="R2093" t="str">
        <f t="shared" si="1066"/>
        <v>-0.308339879871109-0.67833467557198i</v>
      </c>
      <c r="S2093" t="str">
        <f t="shared" si="1067"/>
        <v>0.264612894439211i</v>
      </c>
      <c r="T2093" t="str">
        <f t="shared" si="1068"/>
        <v>0.179496101901585-0.0815907080837328i</v>
      </c>
      <c r="U2093" t="str">
        <f t="shared" si="1069"/>
        <v>0.0000499999999999999-0.000725383500564679i</v>
      </c>
      <c r="V2093" t="str">
        <f t="shared" si="1070"/>
        <v>0.00002-0.00812429520632442i</v>
      </c>
      <c r="W2093" t="str">
        <f t="shared" si="1071"/>
        <v>0.0000422718313801136-0.000666147203738809i</v>
      </c>
      <c r="X2093" t="str">
        <f t="shared" si="1072"/>
        <v>0.0000456167437148943-0.000665703809909484i</v>
      </c>
      <c r="Y2093" t="str">
        <f t="shared" si="1073"/>
        <v>0.009+0.984700801341185i</v>
      </c>
      <c r="Z2093" t="str">
        <f t="shared" si="1074"/>
        <v>-0.00811225055576282-0.000630852736444616i</v>
      </c>
      <c r="AA2093" t="str">
        <f t="shared" si="1075"/>
        <v>0.112088628584811-12.1936566280281i</v>
      </c>
      <c r="AB2093" t="str">
        <f t="shared" si="1076"/>
        <v>0.599948367158725-0.272709053687407i</v>
      </c>
      <c r="AC2093" t="str">
        <f t="shared" si="1077"/>
        <v>0.845187826829192-0.712391080934229i</v>
      </c>
      <c r="AD2093" t="str">
        <f t="shared" si="1078"/>
        <v>0.574005218902177+0.161156065367386i</v>
      </c>
      <c r="AE2093" t="str">
        <f t="shared" si="1079"/>
        <v>-0.00455480841121829-0.00166945114391906i</v>
      </c>
      <c r="AF2093" t="str">
        <f t="shared" si="1080"/>
        <v>-6.19449151261857-0.728213774713009i</v>
      </c>
      <c r="AG2093" t="str">
        <f t="shared" si="1081"/>
        <v>1.00734650468029-0.0252717947822754i</v>
      </c>
      <c r="AH2093" t="str">
        <f t="shared" si="1082"/>
        <v>0.0264453058491458+0.0142221126928781i</v>
      </c>
      <c r="AI2093">
        <f t="shared" si="1083"/>
        <v>-30.449751670481291</v>
      </c>
      <c r="AJ2093">
        <f t="shared" si="1084"/>
        <v>28.271073470487355</v>
      </c>
      <c r="AK2093"/>
      <c r="AL2093"/>
      <c r="AM2093"/>
      <c r="AN2093"/>
    </row>
    <row r="2094" spans="1:40" x14ac:dyDescent="0.35">
      <c r="A2094"/>
      <c r="B2094">
        <f t="shared" si="1050"/>
        <v>196000</v>
      </c>
      <c r="C2094" s="237" t="str">
        <f t="shared" si="1053"/>
        <v>-8.39477947094696E-07+0.00527248566468551i</v>
      </c>
      <c r="D2094" s="208" t="str">
        <f t="shared" si="1054"/>
        <v>-2.51366763818338+0.0404223900959223i</v>
      </c>
      <c r="E2094" t="str">
        <f t="shared" si="1055"/>
        <v>20500</v>
      </c>
      <c r="F2094" t="str">
        <f t="shared" si="1056"/>
        <v>0.327868852459016</v>
      </c>
      <c r="G2094" t="str">
        <f t="shared" si="1051"/>
        <v>0.327868852459016</v>
      </c>
      <c r="H2094" t="str">
        <f t="shared" si="1057"/>
        <v>3.68099225235477+0.768302607926091i</v>
      </c>
      <c r="I2094" t="str">
        <f t="shared" si="1058"/>
        <v>769.690200129499i</v>
      </c>
      <c r="J2094" t="str">
        <f t="shared" si="1052"/>
        <v>-800.903778451806+168.38358570193i</v>
      </c>
      <c r="K2094" t="str">
        <f t="shared" si="1059"/>
        <v>0.193495395991759-0.920346203086301i</v>
      </c>
      <c r="L2094" t="str">
        <f t="shared" si="1060"/>
        <v>0.0397426076056987-0.160448022330029i</v>
      </c>
      <c r="M2094" t="str">
        <f t="shared" si="1061"/>
        <v>0.233238003597458-1.08079422541633i</v>
      </c>
      <c r="N2094" t="str">
        <f t="shared" si="1062"/>
        <v>-2.44476581255789i</v>
      </c>
      <c r="O2094" t="str">
        <f t="shared" si="1063"/>
        <v>-0.766882538414671-0.641787482173555i</v>
      </c>
      <c r="P2094" t="str">
        <f t="shared" si="1064"/>
        <v>1.76688253841467+0.641787482173555i</v>
      </c>
      <c r="Q2094" t="str">
        <f t="shared" si="1065"/>
        <v>-1.76688253841467+1.80297833038434i</v>
      </c>
      <c r="R2094" t="str">
        <f t="shared" si="1066"/>
        <v>-0.308311130867982-0.677841194366785i</v>
      </c>
      <c r="S2094" t="str">
        <f t="shared" si="1067"/>
        <v>0.264747969934075i</v>
      </c>
      <c r="T2094" t="str">
        <f t="shared" si="1068"/>
        <v>0.179457080146295-0.0816247460053772i</v>
      </c>
      <c r="U2094" t="str">
        <f t="shared" si="1069"/>
        <v>0.0000500000000000001-0.000725013406941944i</v>
      </c>
      <c r="V2094" t="str">
        <f t="shared" si="1070"/>
        <v>0.00002-0.00812015015774976i</v>
      </c>
      <c r="W2094" t="str">
        <f t="shared" si="1071"/>
        <v>0.0000422718295921327-0.000665807558644851i</v>
      </c>
      <c r="X2094" t="str">
        <f t="shared" si="1072"/>
        <v>0.0000456133181815149-0.000665364408168345i</v>
      </c>
      <c r="Y2094" t="str">
        <f t="shared" si="1073"/>
        <v>0.009+0.985203456165759i</v>
      </c>
      <c r="Z2094" t="str">
        <f t="shared" si="1074"/>
        <v>-0.00810397332121894-0.00063041260909954i</v>
      </c>
      <c r="AA2094" t="str">
        <f t="shared" si="1075"/>
        <v>0.111974094379369-12.1874280193873i</v>
      </c>
      <c r="AB2094" t="str">
        <f t="shared" si="1076"/>
        <v>0.599817940714241-0.272822822149762i</v>
      </c>
      <c r="AC2094" t="str">
        <f t="shared" si="1077"/>
        <v>0.845035008272879-0.711912416999101i</v>
      </c>
      <c r="AD2094" t="str">
        <f t="shared" si="1078"/>
        <v>0.574241239577909+0.160924275713313i</v>
      </c>
      <c r="AE2094" t="str">
        <f t="shared" si="1079"/>
        <v>-0.00455218699296318-0.00166613495521203i</v>
      </c>
      <c r="AF2094" t="str">
        <f t="shared" si="1080"/>
        <v>-6.19465989053815-0.727880217830169i</v>
      </c>
      <c r="AG2094" t="str">
        <f t="shared" si="1081"/>
        <v>1.0073325024739-0.0252694260115599i</v>
      </c>
      <c r="AH2094" t="str">
        <f t="shared" si="1082"/>
        <v>0.0264338903748188+0.0141984453407548i</v>
      </c>
      <c r="AI2094">
        <f t="shared" si="1083"/>
        <v>-30.455903625629013</v>
      </c>
      <c r="AJ2094">
        <f t="shared" si="1084"/>
        <v>28.241595950033897</v>
      </c>
      <c r="AK2094"/>
      <c r="AL2094"/>
      <c r="AM2094"/>
      <c r="AN2094"/>
    </row>
    <row r="2095" spans="1:40" x14ac:dyDescent="0.35">
      <c r="A2095"/>
      <c r="B2095">
        <f t="shared" si="1050"/>
        <v>196100</v>
      </c>
      <c r="C2095" s="237" t="str">
        <f t="shared" si="1053"/>
        <v>-8.38621992089578E-07+0.00526979699288662i</v>
      </c>
      <c r="D2095" s="208" t="str">
        <f t="shared" si="1054"/>
        <v>-2.51366763162106+0.0404017769454641i</v>
      </c>
      <c r="E2095" t="str">
        <f t="shared" si="1055"/>
        <v>20500</v>
      </c>
      <c r="F2095" t="str">
        <f t="shared" si="1056"/>
        <v>0.327868852459016</v>
      </c>
      <c r="G2095" t="str">
        <f t="shared" si="1051"/>
        <v>0.327868852459016</v>
      </c>
      <c r="H2095" t="str">
        <f t="shared" si="1057"/>
        <v>3.68116039592495+0.76794872376886i</v>
      </c>
      <c r="I2095" t="str">
        <f t="shared" si="1058"/>
        <v>770.082899211198i</v>
      </c>
      <c r="J2095" t="str">
        <f t="shared" si="1052"/>
        <v>-801.722256355625+168.469495694636i</v>
      </c>
      <c r="K2095" t="str">
        <f t="shared" si="1059"/>
        <v>0.193305974720336-0.919915510999807i</v>
      </c>
      <c r="L2095" t="str">
        <f t="shared" si="1060"/>
        <v>0.0397044251999676-0.160375655710329i</v>
      </c>
      <c r="M2095" t="str">
        <f t="shared" si="1061"/>
        <v>0.233010399920304-1.08029116671014i</v>
      </c>
      <c r="N2095" t="str">
        <f t="shared" si="1062"/>
        <v>-2.4460131420541i</v>
      </c>
      <c r="O2095" t="str">
        <f t="shared" si="1063"/>
        <v>-0.767682462094218-0.640830427954977i</v>
      </c>
      <c r="P2095" t="str">
        <f t="shared" si="1064"/>
        <v>1.76768246209422+0.640830427954977i</v>
      </c>
      <c r="Q2095" t="str">
        <f t="shared" si="1065"/>
        <v>-1.76768246209422+1.80518271409912i</v>
      </c>
      <c r="R2095" t="str">
        <f t="shared" si="1066"/>
        <v>-0.308282359994774-0.677348132911105i</v>
      </c>
      <c r="S2095" t="str">
        <f t="shared" si="1067"/>
        <v>0.26488304542894i</v>
      </c>
      <c r="T2095" t="str">
        <f t="shared" si="1068"/>
        <v>0.1794180362611-0.0816587703674365i</v>
      </c>
      <c r="U2095" t="str">
        <f t="shared" si="1069"/>
        <v>0.0000499999999999999-0.00072464369077318i</v>
      </c>
      <c r="V2095" t="str">
        <f t="shared" si="1070"/>
        <v>0.00002-0.00811600933665961i</v>
      </c>
      <c r="W2095" t="str">
        <f t="shared" si="1071"/>
        <v>0.0000422718278032391-0.000665468260065991i</v>
      </c>
      <c r="X2095" t="str">
        <f t="shared" si="1072"/>
        <v>0.000045609897883467-0.000665025352667666i</v>
      </c>
      <c r="Y2095" t="str">
        <f t="shared" si="1073"/>
        <v>0.009+0.985706110990334i</v>
      </c>
      <c r="Z2095" t="str">
        <f t="shared" si="1074"/>
        <v>-0.00809570875496556-0.000629973111674006i</v>
      </c>
      <c r="AA2095" t="str">
        <f t="shared" si="1075"/>
        <v>0.111859735729136-12.1812057744777i</v>
      </c>
      <c r="AB2095" t="str">
        <f t="shared" si="1076"/>
        <v>0.599687440302688-0.272936545290515i</v>
      </c>
      <c r="AC2095" t="str">
        <f t="shared" si="1077"/>
        <v>0.844882471342387-0.711434098117017i</v>
      </c>
      <c r="AD2095" t="str">
        <f t="shared" si="1078"/>
        <v>0.574477012307297+0.160692160690201i</v>
      </c>
      <c r="AE2095" t="str">
        <f t="shared" si="1079"/>
        <v>-0.00454956683757102-0.00166282200318241i</v>
      </c>
      <c r="AF2095" t="str">
        <f t="shared" si="1080"/>
        <v>-6.19482802754601-0.727546946823396i</v>
      </c>
      <c r="AG2095" t="str">
        <f t="shared" si="1081"/>
        <v>1.00731850014342-0.0252670487355175i</v>
      </c>
      <c r="AH2095" t="str">
        <f t="shared" si="1082"/>
        <v>0.0264224748512868+0.0141747994997867i</v>
      </c>
      <c r="AI2095">
        <f t="shared" si="1083"/>
        <v>-30.462054703936023</v>
      </c>
      <c r="AJ2095">
        <f t="shared" si="1084"/>
        <v>28.212112902780632</v>
      </c>
      <c r="AK2095"/>
      <c r="AL2095"/>
      <c r="AM2095"/>
      <c r="AN2095"/>
    </row>
    <row r="2096" spans="1:40" x14ac:dyDescent="0.35">
      <c r="A2096"/>
      <c r="B2096">
        <f t="shared" si="1050"/>
        <v>196200</v>
      </c>
      <c r="C2096" s="237" t="str">
        <f t="shared" si="1053"/>
        <v>-8.37767345550564E-07+0.00526711106183353i</v>
      </c>
      <c r="D2096" s="208" t="str">
        <f t="shared" si="1054"/>
        <v>-2.51366762506878+0.0403811848073904i</v>
      </c>
      <c r="E2096" t="str">
        <f t="shared" si="1055"/>
        <v>20500</v>
      </c>
      <c r="F2096" t="str">
        <f t="shared" si="1056"/>
        <v>0.327868852459016</v>
      </c>
      <c r="G2096" t="str">
        <f t="shared" si="1051"/>
        <v>0.327868852459016</v>
      </c>
      <c r="H2096" t="str">
        <f t="shared" si="1057"/>
        <v>3.68132829902458+0.76759514616463i</v>
      </c>
      <c r="I2096" t="str">
        <f t="shared" si="1058"/>
        <v>770.475598292897i</v>
      </c>
      <c r="J2096" t="str">
        <f t="shared" si="1052"/>
        <v>-802.54115174371+168.55540568734i</v>
      </c>
      <c r="K2096" t="str">
        <f t="shared" si="1059"/>
        <v>0.19311682761595-0.919485202055649i</v>
      </c>
      <c r="L2096" t="str">
        <f t="shared" si="1060"/>
        <v>0.0396662966709277-0.160303349527316i</v>
      </c>
      <c r="M2096" t="str">
        <f t="shared" si="1061"/>
        <v>0.232783124286878-1.07978855158297i</v>
      </c>
      <c r="N2096" t="str">
        <f t="shared" si="1062"/>
        <v>-2.4472604715503i</v>
      </c>
      <c r="O2096" t="str">
        <f t="shared" si="1063"/>
        <v>-0.76848119138984-0.639872376712773i</v>
      </c>
      <c r="P2096" t="str">
        <f t="shared" si="1064"/>
        <v>1.76848119138984+0.639872376712773i</v>
      </c>
      <c r="Q2096" t="str">
        <f t="shared" si="1065"/>
        <v>-1.76848119138984+1.80738809483753i</v>
      </c>
      <c r="R2096" t="str">
        <f t="shared" si="1066"/>
        <v>-0.308253567238481-0.676855490552366i</v>
      </c>
      <c r="S2096" t="str">
        <f t="shared" si="1067"/>
        <v>0.265018120923804i</v>
      </c>
      <c r="T2096" t="str">
        <f t="shared" si="1068"/>
        <v>0.179378970243148-0.0816927811576017i</v>
      </c>
      <c r="U2096" t="str">
        <f t="shared" si="1069"/>
        <v>0.0000500000000000001-0.000724274351481248i</v>
      </c>
      <c r="V2096" t="str">
        <f t="shared" si="1070"/>
        <v>0.00002-0.00811187273659001i</v>
      </c>
      <c r="W2096" t="str">
        <f t="shared" si="1071"/>
        <v>0.0000422718260134338-0.000665129307472399i</v>
      </c>
      <c r="X2096" t="str">
        <f t="shared" si="1072"/>
        <v>0.0000456064828100796-0.000664686642878091i</v>
      </c>
      <c r="Y2096" t="str">
        <f t="shared" si="1073"/>
        <v>0.009+0.986208765814908i</v>
      </c>
      <c r="Z2096" t="str">
        <f t="shared" si="1074"/>
        <v>-0.00808745683115982-0.000629534242835263i</v>
      </c>
      <c r="AA2096" t="str">
        <f t="shared" si="1075"/>
        <v>0.111745552275319-12.1749898835458i</v>
      </c>
      <c r="AB2096" t="str">
        <f t="shared" si="1076"/>
        <v>0.599556865914535-0.273050223068524i</v>
      </c>
      <c r="AC2096" t="str">
        <f t="shared" si="1077"/>
        <v>0.844730215558666-0.710956123850601i</v>
      </c>
      <c r="AD2096" t="str">
        <f t="shared" si="1078"/>
        <v>0.57471253664985+0.160459720535457i</v>
      </c>
      <c r="AE2096" t="str">
        <f t="shared" si="1079"/>
        <v>-0.00454694794180918-0.00165951228457828i</v>
      </c>
      <c r="AF2096" t="str">
        <f t="shared" si="1080"/>
        <v>-6.19499592409336-0.72721396135724i</v>
      </c>
      <c r="AG2096" t="str">
        <f t="shared" si="1081"/>
        <v>1.00730449769944-0.0252646629476423i</v>
      </c>
      <c r="AH2096" t="str">
        <f t="shared" si="1082"/>
        <v>0.0264110592720616+0.0141511751480788i</v>
      </c>
      <c r="AI2096">
        <f t="shared" si="1083"/>
        <v>-30.468204908705442</v>
      </c>
      <c r="AJ2096">
        <f t="shared" si="1084"/>
        <v>28.182624331463746</v>
      </c>
      <c r="AK2096"/>
      <c r="AL2096"/>
      <c r="AM2096"/>
      <c r="AN2096"/>
    </row>
    <row r="2097" spans="1:40" x14ac:dyDescent="0.35">
      <c r="A2097"/>
      <c r="B2097">
        <f t="shared" si="1050"/>
        <v>196300</v>
      </c>
      <c r="C2097" s="237" t="str">
        <f t="shared" si="1053"/>
        <v>-8.36914004812065E-07+0.0052644278673376i</v>
      </c>
      <c r="D2097" s="208" t="str">
        <f t="shared" si="1054"/>
        <v>-2.5136676185265+0.0403606136495883i</v>
      </c>
      <c r="E2097" t="str">
        <f t="shared" si="1055"/>
        <v>20500</v>
      </c>
      <c r="F2097" t="str">
        <f t="shared" si="1056"/>
        <v>0.327868852459016</v>
      </c>
      <c r="G2097" t="str">
        <f t="shared" si="1051"/>
        <v>0.327868852459016</v>
      </c>
      <c r="H2097" t="str">
        <f t="shared" si="1057"/>
        <v>3.68149596210378+0.767241874746284i</v>
      </c>
      <c r="I2097" t="str">
        <f t="shared" si="1058"/>
        <v>770.868297374595i</v>
      </c>
      <c r="J2097" t="str">
        <f t="shared" si="1052"/>
        <v>-803.36046461606+168.641315680045i</v>
      </c>
      <c r="K2097" t="str">
        <f t="shared" si="1059"/>
        <v>0.192927954157377-0.91905527577449i</v>
      </c>
      <c r="L2097" t="str">
        <f t="shared" si="1060"/>
        <v>0.0396282219194598-0.160231103713139i</v>
      </c>
      <c r="M2097" t="str">
        <f t="shared" si="1061"/>
        <v>0.232556176076837-1.07928637948763i</v>
      </c>
      <c r="N2097" t="str">
        <f t="shared" si="1062"/>
        <v>-2.4485078010465i</v>
      </c>
      <c r="O2097" t="str">
        <f t="shared" si="1063"/>
        <v>-0.769278725058854-0.6389133299375i</v>
      </c>
      <c r="P2097" t="str">
        <f t="shared" si="1064"/>
        <v>1.76927872505885+0.6389133299375i</v>
      </c>
      <c r="Q2097" t="str">
        <f t="shared" si="1065"/>
        <v>-1.76927872505885+1.809594471109i</v>
      </c>
      <c r="R2097" t="str">
        <f t="shared" si="1066"/>
        <v>-0.308224752586102-0.676363266639317i</v>
      </c>
      <c r="S2097" t="str">
        <f t="shared" si="1067"/>
        <v>0.265153196418669i</v>
      </c>
      <c r="T2097" t="str">
        <f t="shared" si="1068"/>
        <v>0.179339882089587-0.0817267783635584i</v>
      </c>
      <c r="U2097" t="str">
        <f t="shared" si="1069"/>
        <v>0.0000500000000000001-0.000723905388490175i</v>
      </c>
      <c r="V2097" t="str">
        <f t="shared" si="1070"/>
        <v>0.00002-0.00810774035108995i</v>
      </c>
      <c r="W2097" t="str">
        <f t="shared" si="1071"/>
        <v>0.0000422718242227161-0.000664790700335311i</v>
      </c>
      <c r="X2097" t="str">
        <f t="shared" si="1072"/>
        <v>0.0000456030729507067-0.000664348278271324i</v>
      </c>
      <c r="Y2097" t="str">
        <f t="shared" si="1073"/>
        <v>0.009+0.986711420639482i</v>
      </c>
      <c r="Z2097" t="str">
        <f t="shared" si="1074"/>
        <v>-0.00807921752402452-0.000629096001254185i</v>
      </c>
      <c r="AA2097" t="str">
        <f t="shared" si="1075"/>
        <v>0.111631543660041-12.1687803368581i</v>
      </c>
      <c r="AB2097" t="str">
        <f t="shared" si="1076"/>
        <v>0.599426217540248-0.273163855442629i</v>
      </c>
      <c r="AC2097" t="str">
        <f t="shared" si="1077"/>
        <v>0.844578240443805-0.710478493763123i</v>
      </c>
      <c r="AD2097" t="str">
        <f t="shared" si="1078"/>
        <v>0.574947812165249+0.160226955487073i</v>
      </c>
      <c r="AE2097" t="str">
        <f t="shared" si="1079"/>
        <v>-0.00454433030245497-0.00165620579615525i</v>
      </c>
      <c r="AF2097" t="str">
        <f t="shared" si="1080"/>
        <v>-6.19516358063028-0.726881261096696i</v>
      </c>
      <c r="AG2097" t="str">
        <f t="shared" si="1081"/>
        <v>1.00729049515253-0.0252622686414491i</v>
      </c>
      <c r="AH2097" t="str">
        <f t="shared" si="1082"/>
        <v>0.0263996436306813+0.0141275722637888i</v>
      </c>
      <c r="AI2097">
        <f t="shared" si="1083"/>
        <v>-30.474354243237439</v>
      </c>
      <c r="AJ2097">
        <f t="shared" si="1084"/>
        <v>28.153130238813549</v>
      </c>
      <c r="AK2097"/>
      <c r="AL2097"/>
      <c r="AM2097"/>
      <c r="AN2097"/>
    </row>
    <row r="2098" spans="1:40" x14ac:dyDescent="0.35">
      <c r="A2098"/>
      <c r="B2098">
        <f t="shared" ref="B2098:B2134" si="1085">B2097+100</f>
        <v>196400</v>
      </c>
      <c r="C2098" s="237" t="str">
        <f t="shared" si="1053"/>
        <v>-8.36061967215285E-07+0.00526174740521874i</v>
      </c>
      <c r="D2098" s="208" t="str">
        <f t="shared" si="1054"/>
        <v>-2.5136676119942+0.0403400634400104i</v>
      </c>
      <c r="E2098" t="str">
        <f t="shared" si="1055"/>
        <v>20500</v>
      </c>
      <c r="F2098" t="str">
        <f t="shared" si="1056"/>
        <v>0.327868852459016</v>
      </c>
      <c r="G2098" t="str">
        <f t="shared" si="1051"/>
        <v>0.327868852459016</v>
      </c>
      <c r="H2098" t="str">
        <f t="shared" si="1057"/>
        <v>3.68166338561172+0.766888909147226i</v>
      </c>
      <c r="I2098" t="str">
        <f t="shared" si="1058"/>
        <v>771.260996456294i</v>
      </c>
      <c r="J2098" t="str">
        <f t="shared" si="1052"/>
        <v>-804.180194972677+168.727225672751i</v>
      </c>
      <c r="K2098" t="str">
        <f t="shared" si="1059"/>
        <v>0.192739353824611-0.918625731677722i</v>
      </c>
      <c r="L2098" t="str">
        <f t="shared" si="1060"/>
        <v>0.039590200846668-0.160158918200033i</v>
      </c>
      <c r="M2098" t="str">
        <f t="shared" si="1061"/>
        <v>0.232329554671279-1.07878464987775i</v>
      </c>
      <c r="N2098" t="str">
        <f t="shared" si="1062"/>
        <v>-2.44975513054271i</v>
      </c>
      <c r="O2098" t="str">
        <f t="shared" si="1063"/>
        <v>-0.77007506186044-0.637953289121264i</v>
      </c>
      <c r="P2098" t="str">
        <f t="shared" si="1064"/>
        <v>1.77007506186044+0.637953289121264i</v>
      </c>
      <c r="Q2098" t="str">
        <f t="shared" si="1065"/>
        <v>-1.77007506186044+1.81180184142145i</v>
      </c>
      <c r="R2098" t="str">
        <f t="shared" si="1066"/>
        <v>-0.308195916024621-0.675871460522033i</v>
      </c>
      <c r="S2098" t="str">
        <f t="shared" si="1067"/>
        <v>0.265288271913533i</v>
      </c>
      <c r="T2098" t="str">
        <f t="shared" si="1068"/>
        <v>0.179300771797566-0.08176076197298i</v>
      </c>
      <c r="U2098" t="str">
        <f t="shared" si="1069"/>
        <v>0.00005-0.000723536801225157i</v>
      </c>
      <c r="V2098" t="str">
        <f t="shared" si="1070"/>
        <v>0.00002-0.00810361217372176i</v>
      </c>
      <c r="W2098" t="str">
        <f t="shared" si="1071"/>
        <v>0.0000422718224310859-0.000664452438127037i</v>
      </c>
      <c r="X2098" t="str">
        <f t="shared" si="1072"/>
        <v>0.0000455996682947308-0.000664010258320156i</v>
      </c>
      <c r="Y2098" t="str">
        <f t="shared" si="1073"/>
        <v>0.009+0.987214075464057i</v>
      </c>
      <c r="Z2098" t="str">
        <f t="shared" si="1074"/>
        <v>-0.00807099080784822-0.00062865838560531i</v>
      </c>
      <c r="AA2098" t="str">
        <f t="shared" si="1075"/>
        <v>0.11151770952634-12.1625771247011i</v>
      </c>
      <c r="AB2098" t="str">
        <f t="shared" si="1076"/>
        <v>0.5992954951703-0.27327744237163i</v>
      </c>
      <c r="AC2098" t="str">
        <f t="shared" si="1077"/>
        <v>0.844426545521054-0.710001207418512i</v>
      </c>
      <c r="AD2098" t="str">
        <f t="shared" si="1078"/>
        <v>0.575182838413326+0.15999386578364i</v>
      </c>
      <c r="AE2098" t="str">
        <f t="shared" si="1079"/>
        <v>-0.0045417139162957-0.00165290253467666i</v>
      </c>
      <c r="AF2098" t="str">
        <f t="shared" si="1080"/>
        <v>-6.19533099760592-0.726548845707216i</v>
      </c>
      <c r="AG2098" t="str">
        <f t="shared" si="1081"/>
        <v>1.00727649251327-0.0252598658104731i</v>
      </c>
      <c r="AH2098" t="str">
        <f t="shared" si="1082"/>
        <v>0.0263882279207107+0.0141039908251278i</v>
      </c>
      <c r="AI2098">
        <f t="shared" si="1083"/>
        <v>-30.480502710829036</v>
      </c>
      <c r="AJ2098">
        <f t="shared" si="1084"/>
        <v>28.123630627555457</v>
      </c>
      <c r="AK2098"/>
      <c r="AL2098"/>
      <c r="AM2098"/>
      <c r="AN2098"/>
    </row>
    <row r="2099" spans="1:40" x14ac:dyDescent="0.35">
      <c r="A2099"/>
      <c r="B2099">
        <f t="shared" si="1085"/>
        <v>196500</v>
      </c>
      <c r="C2099" s="237" t="str">
        <f t="shared" si="1053"/>
        <v>-8.35211230108195E-07+0.00525906967130541i</v>
      </c>
      <c r="D2099" s="208" t="str">
        <f t="shared" si="1054"/>
        <v>-2.51366760547189+0.0403195341466748i</v>
      </c>
      <c r="E2099" t="str">
        <f t="shared" si="1055"/>
        <v>20500</v>
      </c>
      <c r="F2099" t="str">
        <f t="shared" si="1056"/>
        <v>0.327868852459016</v>
      </c>
      <c r="G2099" t="str">
        <f t="shared" si="1051"/>
        <v>0.327868852459016</v>
      </c>
      <c r="H2099" t="str">
        <f t="shared" si="1057"/>
        <v>3.68183056999654+0.76653624900139i</v>
      </c>
      <c r="I2099" t="str">
        <f t="shared" si="1058"/>
        <v>771.653695537993i</v>
      </c>
      <c r="J2099" t="str">
        <f t="shared" si="1052"/>
        <v>-805.000342813561+168.813135665456i</v>
      </c>
      <c r="K2099" t="str">
        <f t="shared" si="1059"/>
        <v>0.192551026098855-0.918196569287464i</v>
      </c>
      <c r="L2099" t="str">
        <f t="shared" si="1060"/>
        <v>0.0395522333538772-0.160086792920313i</v>
      </c>
      <c r="M2099" t="str">
        <f t="shared" si="1061"/>
        <v>0.232103259452732-1.07828336220778i</v>
      </c>
      <c r="N2099" t="str">
        <f t="shared" si="1062"/>
        <v>-2.45100246003891i</v>
      </c>
      <c r="O2099" t="str">
        <f t="shared" si="1063"/>
        <v>-0.77087020055562-0.636992255757743i</v>
      </c>
      <c r="P2099" t="str">
        <f t="shared" si="1064"/>
        <v>1.77087020055562+0.636992255757743i</v>
      </c>
      <c r="Q2099" t="str">
        <f t="shared" si="1065"/>
        <v>-1.77087020055562+1.81401020428117i</v>
      </c>
      <c r="R2099" t="str">
        <f t="shared" si="1066"/>
        <v>-0.308167057541006-0.675380071551927i</v>
      </c>
      <c r="S2099" t="str">
        <f t="shared" si="1067"/>
        <v>0.265423347408396i</v>
      </c>
      <c r="T2099" t="str">
        <f t="shared" si="1068"/>
        <v>0.179261639364234-0.0817947319735296i</v>
      </c>
      <c r="U2099" t="str">
        <f t="shared" si="1069"/>
        <v>0.0000500000000000001-0.000723168589112576i</v>
      </c>
      <c r="V2099" t="str">
        <f t="shared" si="1070"/>
        <v>0.00002-0.00809948819806082i</v>
      </c>
      <c r="W2099" t="str">
        <f t="shared" si="1071"/>
        <v>0.0000422718206385437-0.00066411452032098i</v>
      </c>
      <c r="X2099" t="str">
        <f t="shared" si="1072"/>
        <v>0.0000455962688315611-0.000663672582498451i</v>
      </c>
      <c r="Y2099" t="str">
        <f t="shared" si="1073"/>
        <v>0.009+0.987716730288631i</v>
      </c>
      <c r="Z2099" t="str">
        <f t="shared" si="1074"/>
        <v>-0.00806277665698504-0.000628221394566809i</v>
      </c>
      <c r="AA2099" t="str">
        <f t="shared" si="1075"/>
        <v>0.111404049518166-12.156380237381i</v>
      </c>
      <c r="AB2099" t="str">
        <f t="shared" si="1076"/>
        <v>0.59916469879516-0.273390983814292i</v>
      </c>
      <c r="AC2099" t="str">
        <f t="shared" si="1077"/>
        <v>0.844275130314803-0.709524264381343i</v>
      </c>
      <c r="AD2099" t="str">
        <f t="shared" si="1078"/>
        <v>0.575417614954076+0.159760451664344i</v>
      </c>
      <c r="AE2099" t="str">
        <f t="shared" si="1079"/>
        <v>-0.00453909878012852-0.00164960249691341i</v>
      </c>
      <c r="AF2099" t="str">
        <f t="shared" si="1080"/>
        <v>-6.19549817546843-0.726216714854715i</v>
      </c>
      <c r="AG2099" t="str">
        <f t="shared" si="1081"/>
        <v>1.00726248979227-0.0252574544482694i</v>
      </c>
      <c r="AH2099" t="str">
        <f t="shared" si="1082"/>
        <v>0.0263768121357395+0.0140804308103592i</v>
      </c>
      <c r="AI2099">
        <f t="shared" si="1083"/>
        <v>-30.486650314774693</v>
      </c>
      <c r="AJ2099">
        <f t="shared" si="1084"/>
        <v>28.094125500409984</v>
      </c>
      <c r="AK2099"/>
      <c r="AL2099"/>
      <c r="AM2099"/>
      <c r="AN2099"/>
    </row>
    <row r="2100" spans="1:40" x14ac:dyDescent="0.35">
      <c r="A2100"/>
      <c r="B2100">
        <f t="shared" si="1085"/>
        <v>196600</v>
      </c>
      <c r="C2100" s="237" t="str">
        <f t="shared" si="1053"/>
        <v>-8.34361790845492E-07+0.00525639466143446i</v>
      </c>
      <c r="D2100" s="208" t="str">
        <f t="shared" si="1054"/>
        <v>-2.51366759895952+0.0402990257376642i</v>
      </c>
      <c r="E2100" t="str">
        <f t="shared" si="1055"/>
        <v>20500</v>
      </c>
      <c r="F2100" t="str">
        <f t="shared" si="1056"/>
        <v>0.327868852459016</v>
      </c>
      <c r="G2100" t="str">
        <f t="shared" si="1051"/>
        <v>0.327868852459016</v>
      </c>
      <c r="H2100" t="str">
        <f t="shared" si="1057"/>
        <v>3.68199751570529+0.7661838939432i</v>
      </c>
      <c r="I2100" t="str">
        <f t="shared" si="1058"/>
        <v>772.046394619692i</v>
      </c>
      <c r="J2100" t="str">
        <f t="shared" si="1052"/>
        <v>-805.82090813871+168.89904565816i</v>
      </c>
      <c r="K2100" t="str">
        <f t="shared" si="1059"/>
        <v>0.192362970462531-0.917767788126562i</v>
      </c>
      <c r="L2100" t="str">
        <f t="shared" si="1060"/>
        <v>0.0395143193426345-0.160014727806379i</v>
      </c>
      <c r="M2100" t="str">
        <f t="shared" si="1061"/>
        <v>0.231877289805166-1.07778251593294i</v>
      </c>
      <c r="N2100" t="str">
        <f t="shared" si="1062"/>
        <v>-2.45224978953511i</v>
      </c>
      <c r="O2100" t="str">
        <f t="shared" si="1063"/>
        <v>-0.771664139907299-0.636030231342134i</v>
      </c>
      <c r="P2100" t="str">
        <f t="shared" si="1064"/>
        <v>1.7716641399073+0.636030231342134i</v>
      </c>
      <c r="Q2100" t="str">
        <f t="shared" si="1065"/>
        <v>-1.7716641399073+1.81621955819298i</v>
      </c>
      <c r="R2100" t="str">
        <f t="shared" si="1066"/>
        <v>-0.308138177122216-0.674889099081724i</v>
      </c>
      <c r="S2100" t="str">
        <f t="shared" si="1067"/>
        <v>0.26555842290326i</v>
      </c>
      <c r="T2100" t="str">
        <f t="shared" si="1068"/>
        <v>0.179222484786745-0.0818286883528611i</v>
      </c>
      <c r="U2100" t="str">
        <f t="shared" si="1069"/>
        <v>0.0000499999999999999-0.000722800751579962i</v>
      </c>
      <c r="V2100" t="str">
        <f t="shared" si="1070"/>
        <v>0.00002-0.00809536841769557i</v>
      </c>
      <c r="W2100" t="str">
        <f t="shared" si="1071"/>
        <v>0.0000422718188450892-0.000663776946391593i</v>
      </c>
      <c r="X2100" t="str">
        <f t="shared" si="1072"/>
        <v>0.0000455928745506339-0.00066333525028114i</v>
      </c>
      <c r="Y2100" t="str">
        <f t="shared" si="1073"/>
        <v>0.009+0.988219385113205i</v>
      </c>
      <c r="Z2100" t="str">
        <f t="shared" si="1074"/>
        <v>-0.00805457504585428-0.000627785026820477i</v>
      </c>
      <c r="AA2100" t="str">
        <f t="shared" si="1075"/>
        <v>0.111290563280376-12.1501896652238i</v>
      </c>
      <c r="AB2100" t="str">
        <f t="shared" si="1076"/>
        <v>0.599033828405316-0.273504479729349i</v>
      </c>
      <c r="AC2100" t="str">
        <f t="shared" si="1077"/>
        <v>0.84412399435061-0.709047664216836i</v>
      </c>
      <c r="AD2100" t="str">
        <f t="shared" si="1078"/>
        <v>0.57565214134766+0.159526713368957i</v>
      </c>
      <c r="AE2100" t="str">
        <f t="shared" si="1079"/>
        <v>-0.00453648489076051-0.00164630567964395i</v>
      </c>
      <c r="AF2100" t="str">
        <f t="shared" si="1080"/>
        <v>-6.19566511466481-0.725884868205536i</v>
      </c>
      <c r="AG2100" t="str">
        <f t="shared" si="1081"/>
        <v>1.0072484870001-0.0252550345484134i</v>
      </c>
      <c r="AH2100" t="str">
        <f t="shared" si="1082"/>
        <v>0.0263653962693846+0.0140568921977991i</v>
      </c>
      <c r="AI2100">
        <f t="shared" si="1083"/>
        <v>-30.492797058365618</v>
      </c>
      <c r="AJ2100">
        <f t="shared" si="1084"/>
        <v>28.064614860091531</v>
      </c>
      <c r="AK2100"/>
      <c r="AL2100"/>
      <c r="AM2100"/>
      <c r="AN2100"/>
    </row>
    <row r="2101" spans="1:40" x14ac:dyDescent="0.35">
      <c r="A2101"/>
      <c r="B2101">
        <f t="shared" si="1085"/>
        <v>196700</v>
      </c>
      <c r="C2101" s="237" t="str">
        <f t="shared" si="1053"/>
        <v>-8.33513646788639E-07+0.00525372237145137i</v>
      </c>
      <c r="D2101" s="208" t="str">
        <f t="shared" si="1054"/>
        <v>-2.51366759245708+0.0402785381811272i</v>
      </c>
      <c r="E2101" t="str">
        <f t="shared" si="1055"/>
        <v>20500</v>
      </c>
      <c r="F2101" t="str">
        <f t="shared" si="1056"/>
        <v>0.327868852459016</v>
      </c>
      <c r="G2101" t="str">
        <f t="shared" si="1051"/>
        <v>0.327868852459016</v>
      </c>
      <c r="H2101" t="str">
        <f t="shared" si="1057"/>
        <v>3.68216422318404+0.765831843607596i</v>
      </c>
      <c r="I2101" t="str">
        <f t="shared" si="1058"/>
        <v>772.43909370139i</v>
      </c>
      <c r="J2101" t="str">
        <f t="shared" si="1052"/>
        <v>-806.641890948126+168.984955650866i</v>
      </c>
      <c r="K2101" t="str">
        <f t="shared" si="1059"/>
        <v>0.192175186399272-0.917339387718581i</v>
      </c>
      <c r="L2101" t="str">
        <f t="shared" si="1060"/>
        <v>0.0394764587147073-0.159942722790714i</v>
      </c>
      <c r="M2101" t="str">
        <f t="shared" si="1061"/>
        <v>0.231651645113979-1.0772821105093i</v>
      </c>
      <c r="N2101" t="str">
        <f t="shared" si="1062"/>
        <v>-2.45349711903132i</v>
      </c>
      <c r="O2101" t="str">
        <f t="shared" si="1063"/>
        <v>-0.772456878680248-0.635067217371176i</v>
      </c>
      <c r="P2101" t="str">
        <f t="shared" si="1064"/>
        <v>1.77245687868025+0.635067217371176i</v>
      </c>
      <c r="Q2101" t="str">
        <f t="shared" si="1065"/>
        <v>-1.77245687868025+1.81842990166014i</v>
      </c>
      <c r="R2101" t="str">
        <f t="shared" si="1066"/>
        <v>-0.308109274755198-0.674398542465465i</v>
      </c>
      <c r="S2101" t="str">
        <f t="shared" si="1067"/>
        <v>0.265693498398125i</v>
      </c>
      <c r="T2101" t="str">
        <f t="shared" si="1068"/>
        <v>0.179183308062246-0.0818626310986177i</v>
      </c>
      <c r="U2101" t="str">
        <f t="shared" si="1069"/>
        <v>0.0000500000000000001-0.000722433288056029i</v>
      </c>
      <c r="V2101" t="str">
        <f t="shared" si="1070"/>
        <v>0.00002-0.00809125282622755i</v>
      </c>
      <c r="W2101" t="str">
        <f t="shared" si="1071"/>
        <v>0.0000422718170507226-0.000663439715814416i</v>
      </c>
      <c r="X2101" t="str">
        <f t="shared" si="1072"/>
        <v>0.0000455894854414116-0.000662998261144222i</v>
      </c>
      <c r="Y2101" t="str">
        <f t="shared" si="1073"/>
        <v>0.009+0.98872203993778i</v>
      </c>
      <c r="Z2101" t="str">
        <f t="shared" si="1074"/>
        <v>-0.00804638594894028-0.000627349281051708i</v>
      </c>
      <c r="AA2101" t="str">
        <f t="shared" si="1075"/>
        <v>0.111177250458731-12.1440053985753i</v>
      </c>
      <c r="AB2101" t="str">
        <f t="shared" si="1076"/>
        <v>0.598902883991232-0.2736179300755i</v>
      </c>
      <c r="AC2101" t="str">
        <f t="shared" si="1077"/>
        <v>0.843973137155155-0.708571406490852i</v>
      </c>
      <c r="AD2101" t="str">
        <f t="shared" si="1078"/>
        <v>0.575886417154393+0.159292651137841i</v>
      </c>
      <c r="AE2101" t="str">
        <f t="shared" si="1079"/>
        <v>-0.00453387224500851-0.00164301207965422i</v>
      </c>
      <c r="AF2101" t="str">
        <f t="shared" si="1080"/>
        <v>-6.19583181564112-0.725553305426469i</v>
      </c>
      <c r="AG2101" t="str">
        <f t="shared" si="1081"/>
        <v>1.00723448414738-0.0252526061045008i</v>
      </c>
      <c r="AH2101" t="str">
        <f t="shared" si="1082"/>
        <v>0.0263539803152874+0.0140333749658148i</v>
      </c>
      <c r="AI2101">
        <f t="shared" si="1083"/>
        <v>-30.498942944890665</v>
      </c>
      <c r="AJ2101">
        <f t="shared" si="1084"/>
        <v>28.035098709308475</v>
      </c>
      <c r="AK2101"/>
      <c r="AL2101"/>
      <c r="AM2101"/>
      <c r="AN2101"/>
    </row>
    <row r="2102" spans="1:40" x14ac:dyDescent="0.35">
      <c r="A2102"/>
      <c r="B2102">
        <f t="shared" si="1085"/>
        <v>196800</v>
      </c>
      <c r="C2102" s="237" t="str">
        <f t="shared" si="1053"/>
        <v>-8.32666795305759E-07+0.00525105279720993i</v>
      </c>
      <c r="D2102" s="208" t="str">
        <f t="shared" si="1054"/>
        <v>-2.51366758596455+0.0402580714452761i</v>
      </c>
      <c r="E2102" t="str">
        <f t="shared" si="1055"/>
        <v>20500</v>
      </c>
      <c r="F2102" t="str">
        <f t="shared" si="1056"/>
        <v>0.327868852459016</v>
      </c>
      <c r="G2102" t="str">
        <f t="shared" si="1051"/>
        <v>0.327868852459016</v>
      </c>
      <c r="H2102" t="str">
        <f t="shared" si="1057"/>
        <v>3.68233069287784+0.76548009763005i</v>
      </c>
      <c r="I2102" t="str">
        <f t="shared" si="1058"/>
        <v>772.831792783089i</v>
      </c>
      <c r="J2102" t="str">
        <f t="shared" si="1052"/>
        <v>-807.463291241808+169.070865643571i</v>
      </c>
      <c r="K2102" t="str">
        <f t="shared" si="1059"/>
        <v>0.191987673393909-0.916911367587817i</v>
      </c>
      <c r="L2102" t="str">
        <f t="shared" si="1060"/>
        <v>0.039438651372083-0.159870777805884i</v>
      </c>
      <c r="M2102" t="str">
        <f t="shared" si="1061"/>
        <v>0.231426324765992-1.0767821453937i</v>
      </c>
      <c r="N2102" t="str">
        <f t="shared" si="1062"/>
        <v>-2.45474444852752i</v>
      </c>
      <c r="O2102" t="str">
        <f t="shared" si="1063"/>
        <v>-0.773248415641088-0.634103215343171i</v>
      </c>
      <c r="P2102" t="str">
        <f t="shared" si="1064"/>
        <v>1.77324841564109+0.634103215343171i</v>
      </c>
      <c r="Q2102" t="str">
        <f t="shared" si="1065"/>
        <v>-1.77324841564109+1.82064123318435i</v>
      </c>
      <c r="R2102" t="str">
        <f t="shared" si="1066"/>
        <v>-0.308080350426881-0.673908401058517i</v>
      </c>
      <c r="S2102" t="str">
        <f t="shared" si="1067"/>
        <v>0.265828573892989i</v>
      </c>
      <c r="T2102" t="str">
        <f t="shared" si="1068"/>
        <v>0.17914410918789-0.0818965601984301i</v>
      </c>
      <c r="U2102" t="str">
        <f t="shared" si="1069"/>
        <v>0.0000499999999999999-0.000722066197970632i</v>
      </c>
      <c r="V2102" t="str">
        <f t="shared" si="1070"/>
        <v>0.00002-0.00808714141727112i</v>
      </c>
      <c r="W2102" t="str">
        <f t="shared" si="1071"/>
        <v>0.0000422718152554435-0.000663102828066037i</v>
      </c>
      <c r="X2102" t="str">
        <f t="shared" si="1072"/>
        <v>0.0000455861014933842-0.000662661614564763i</v>
      </c>
      <c r="Y2102" t="str">
        <f t="shared" si="1073"/>
        <v>0.009+0.989224694762354i</v>
      </c>
      <c r="Z2102" t="str">
        <f t="shared" si="1074"/>
        <v>-0.00803820934079238-0.000626914155949508i</v>
      </c>
      <c r="AA2102" t="str">
        <f t="shared" si="1075"/>
        <v>0.111064110699897-12.1378274278009i</v>
      </c>
      <c r="AB2102" t="str">
        <f t="shared" si="1076"/>
        <v>0.598771865543393-0.273731334811403i</v>
      </c>
      <c r="AC2102" t="str">
        <f t="shared" si="1077"/>
        <v>0.84382255825628-0.708095490769895i</v>
      </c>
      <c r="AD2102" t="str">
        <f t="shared" si="1078"/>
        <v>0.576120441934757+0.159058265211955i</v>
      </c>
      <c r="AE2102" t="str">
        <f t="shared" si="1079"/>
        <v>-0.00453126083969925-0.00163972169373775i</v>
      </c>
      <c r="AF2102" t="str">
        <f t="shared" si="1080"/>
        <v>-6.19599827884239-0.725222026184774i</v>
      </c>
      <c r="AG2102" t="str">
        <f t="shared" si="1081"/>
        <v>1.0072204812447-0.0252501691101472i</v>
      </c>
      <c r="AH2102" t="str">
        <f t="shared" si="1082"/>
        <v>0.0263425642671163+0.0140098790928273i</v>
      </c>
      <c r="AI2102">
        <f t="shared" si="1083"/>
        <v>-30.505087977635284</v>
      </c>
      <c r="AJ2102">
        <f t="shared" si="1084"/>
        <v>28.005577050765332</v>
      </c>
      <c r="AK2102"/>
      <c r="AL2102"/>
      <c r="AM2102"/>
      <c r="AN2102"/>
    </row>
    <row r="2103" spans="1:40" x14ac:dyDescent="0.35">
      <c r="A2103"/>
      <c r="B2103">
        <f t="shared" si="1085"/>
        <v>196900</v>
      </c>
      <c r="C2103" s="237" t="str">
        <f t="shared" si="1053"/>
        <v>-8.31821233771671E-07+0.00524838593457239i</v>
      </c>
      <c r="D2103" s="208" t="str">
        <f t="shared" si="1054"/>
        <v>-2.51366757948192+0.0402376254983883i</v>
      </c>
      <c r="E2103" t="str">
        <f t="shared" si="1055"/>
        <v>20500</v>
      </c>
      <c r="F2103" t="str">
        <f t="shared" si="1056"/>
        <v>0.327868852459016</v>
      </c>
      <c r="G2103" t="str">
        <f t="shared" si="1051"/>
        <v>0.327868852459016</v>
      </c>
      <c r="H2103" t="str">
        <f t="shared" si="1057"/>
        <v>3.68249692523071+0.765128655646523i</v>
      </c>
      <c r="I2103" t="str">
        <f t="shared" si="1058"/>
        <v>773.224491864788i</v>
      </c>
      <c r="J2103" t="str">
        <f t="shared" si="1052"/>
        <v>-808.285109019756+169.156775636276i</v>
      </c>
      <c r="K2103" t="str">
        <f t="shared" si="1059"/>
        <v>0.191800430932481-0.916483727259282i</v>
      </c>
      <c r="L2103" t="str">
        <f t="shared" si="1060"/>
        <v>0.0394008972169689-0.159798892784537i</v>
      </c>
      <c r="M2103" t="str">
        <f t="shared" si="1061"/>
        <v>0.23120132814945-1.07628262004382i</v>
      </c>
      <c r="N2103" t="str">
        <f t="shared" si="1062"/>
        <v>-2.45599177802372i</v>
      </c>
      <c r="O2103" t="str">
        <f t="shared" si="1063"/>
        <v>-0.774038749558327-0.633138226757935i</v>
      </c>
      <c r="P2103" t="str">
        <f t="shared" si="1064"/>
        <v>1.77403874955833+0.633138226757935i</v>
      </c>
      <c r="Q2103" t="str">
        <f t="shared" si="1065"/>
        <v>-1.77403874955833+1.82285355126579i</v>
      </c>
      <c r="R2103" t="str">
        <f t="shared" si="1066"/>
        <v>-0.308051404124192-0.67341867421755i</v>
      </c>
      <c r="S2103" t="str">
        <f t="shared" si="1067"/>
        <v>0.265963649387853i</v>
      </c>
      <c r="T2103" t="str">
        <f t="shared" si="1068"/>
        <v>0.179104888160829-0.0819304756399224i</v>
      </c>
      <c r="U2103" t="str">
        <f t="shared" si="1069"/>
        <v>0.00005-0.000721699480754804i</v>
      </c>
      <c r="V2103" t="str">
        <f t="shared" si="1070"/>
        <v>0.00002-0.0080830341844538i</v>
      </c>
      <c r="W2103" t="str">
        <f t="shared" si="1071"/>
        <v>0.0000422718134592524-0.000662766282624125i</v>
      </c>
      <c r="X2103" t="str">
        <f t="shared" si="1072"/>
        <v>0.000045582722696068-0.000662325310020886i</v>
      </c>
      <c r="Y2103" t="str">
        <f t="shared" si="1073"/>
        <v>0.009+0.989727349586928i</v>
      </c>
      <c r="Z2103" t="str">
        <f t="shared" si="1074"/>
        <v>-0.00803004519602447-0.000626479650206462i</v>
      </c>
      <c r="AA2103" t="str">
        <f t="shared" si="1075"/>
        <v>0.110951143651439-12.1316557432857i</v>
      </c>
      <c r="AB2103" t="str">
        <f t="shared" si="1076"/>
        <v>0.598640773052279-0.27384469389569i</v>
      </c>
      <c r="AC2103" t="str">
        <f t="shared" si="1077"/>
        <v>0.843672257182949-0.707619916621128i</v>
      </c>
      <c r="AD2103" t="str">
        <f t="shared" si="1078"/>
        <v>0.576354215249397+0.158823555832851i</v>
      </c>
      <c r="AE2103" t="str">
        <f t="shared" si="1079"/>
        <v>-0.00452865067166917-0.00163643451869558i</v>
      </c>
      <c r="AF2103" t="str">
        <f t="shared" si="1080"/>
        <v>-6.19616450471263-0.724891030148135i</v>
      </c>
      <c r="AG2103" t="str">
        <f t="shared" si="1081"/>
        <v>1.00720647830268-0.0252477235589885i</v>
      </c>
      <c r="AH2103" t="str">
        <f t="shared" si="1082"/>
        <v>0.0263311481185641+0.0139864045573089i</v>
      </c>
      <c r="AI2103">
        <f t="shared" si="1083"/>
        <v>-30.511232159882546</v>
      </c>
      <c r="AJ2103">
        <f t="shared" si="1084"/>
        <v>27.976049887161238</v>
      </c>
      <c r="AK2103"/>
      <c r="AL2103"/>
      <c r="AM2103"/>
      <c r="AN2103"/>
    </row>
    <row r="2104" spans="1:40" x14ac:dyDescent="0.35">
      <c r="A2104"/>
      <c r="B2104">
        <f t="shared" si="1085"/>
        <v>197000</v>
      </c>
      <c r="C2104" s="237" t="str">
        <f t="shared" si="1053"/>
        <v>-8.30976959567841E-07+0.00524572177940936i</v>
      </c>
      <c r="D2104" s="208" t="str">
        <f t="shared" si="1054"/>
        <v>-2.51366757300915+0.0402172003088051i</v>
      </c>
      <c r="E2104" t="str">
        <f t="shared" si="1055"/>
        <v>20500</v>
      </c>
      <c r="F2104" t="str">
        <f t="shared" si="1056"/>
        <v>0.327868852459016</v>
      </c>
      <c r="G2104" t="str">
        <f t="shared" si="1051"/>
        <v>0.327868852459016</v>
      </c>
      <c r="H2104" t="str">
        <f t="shared" si="1057"/>
        <v>3.68266292068564+0.764777517293501i</v>
      </c>
      <c r="I2104" t="str">
        <f t="shared" si="1058"/>
        <v>773.617190946487i</v>
      </c>
      <c r="J2104" t="str">
        <f t="shared" si="1052"/>
        <v>-809.10734428197+169.242685628981i</v>
      </c>
      <c r="K2104" t="str">
        <f t="shared" si="1059"/>
        <v>0.191613458502225-0.916056466258713i</v>
      </c>
      <c r="L2104" t="str">
        <f t="shared" si="1060"/>
        <v>0.0393631961517907-0.159727067659404i</v>
      </c>
      <c r="M2104" t="str">
        <f t="shared" si="1061"/>
        <v>0.230976654654016-1.07578353391812i</v>
      </c>
      <c r="N2104" t="str">
        <f t="shared" si="1062"/>
        <v>-2.45723910751992i</v>
      </c>
      <c r="O2104" t="str">
        <f t="shared" si="1063"/>
        <v>-0.774827879202339-0.632172253116827i</v>
      </c>
      <c r="P2104" t="str">
        <f t="shared" si="1064"/>
        <v>1.77482787920234+0.632172253116827i</v>
      </c>
      <c r="Q2104" t="str">
        <f t="shared" si="1065"/>
        <v>-1.77482787920234+1.82506685440309i</v>
      </c>
      <c r="R2104" t="str">
        <f t="shared" si="1066"/>
        <v>-0.30802243583404-0.672929361300548i</v>
      </c>
      <c r="S2104" t="str">
        <f t="shared" si="1067"/>
        <v>0.266098724882718i</v>
      </c>
      <c r="T2104" t="str">
        <f t="shared" si="1068"/>
        <v>0.179065644978218-0.0819643774107069i</v>
      </c>
      <c r="U2104" t="str">
        <f t="shared" si="1069"/>
        <v>0.0000500000000000001-0.000721333135840717i</v>
      </c>
      <c r="V2104" t="str">
        <f t="shared" si="1070"/>
        <v>0.00002-0.008078931121416i</v>
      </c>
      <c r="W2104" t="str">
        <f t="shared" si="1071"/>
        <v>0.000042271811662149-0.000662430078967395i</v>
      </c>
      <c r="X2104" t="str">
        <f t="shared" si="1072"/>
        <v>0.0000455793490390057-0.000661989346991777i</v>
      </c>
      <c r="Y2104" t="str">
        <f t="shared" si="1073"/>
        <v>0.009+0.990230004411503i</v>
      </c>
      <c r="Z2104" t="str">
        <f t="shared" si="1074"/>
        <v>-0.00802189348931496-0.000626045762518728i</v>
      </c>
      <c r="AA2104" t="str">
        <f t="shared" si="1075"/>
        <v>0.11083834896182-12.1254903354342i</v>
      </c>
      <c r="AB2104" t="str">
        <f t="shared" si="1076"/>
        <v>0.598509606508381-0.273958007286959i</v>
      </c>
      <c r="AC2104" t="str">
        <f t="shared" si="1077"/>
        <v>0.843522233465266-0.707144683612352i</v>
      </c>
      <c r="AD2104" t="str">
        <f t="shared" si="1078"/>
        <v>0.576587736659126+0.158588523242676i</v>
      </c>
      <c r="AE2104" t="str">
        <f t="shared" si="1079"/>
        <v>-0.00452604173776451-0.00163315055133621i</v>
      </c>
      <c r="AF2104" t="str">
        <f t="shared" si="1080"/>
        <v>-6.19633049369479-0.724560316984696i</v>
      </c>
      <c r="AG2104" t="str">
        <f t="shared" si="1081"/>
        <v>1.00719247533192-0.0252452694446808i</v>
      </c>
      <c r="AH2104" t="str">
        <f t="shared" si="1082"/>
        <v>0.0263197318633505+0.0139629513377838i</v>
      </c>
      <c r="AI2104">
        <f t="shared" si="1083"/>
        <v>-30.517375494912336</v>
      </c>
      <c r="AJ2104">
        <f t="shared" si="1084"/>
        <v>27.946517221188927</v>
      </c>
      <c r="AK2104"/>
      <c r="AL2104"/>
      <c r="AM2104"/>
      <c r="AN2104"/>
    </row>
    <row r="2105" spans="1:40" x14ac:dyDescent="0.35">
      <c r="A2105"/>
      <c r="B2105">
        <f t="shared" si="1085"/>
        <v>197100</v>
      </c>
      <c r="C2105" s="237" t="str">
        <f t="shared" si="1053"/>
        <v>-8.30133970082416E-07+0.00524306032759996i</v>
      </c>
      <c r="D2105" s="208" t="str">
        <f t="shared" si="1054"/>
        <v>-2.51366756654623+0.040196795844933i</v>
      </c>
      <c r="E2105" t="str">
        <f t="shared" si="1055"/>
        <v>20500</v>
      </c>
      <c r="F2105" t="str">
        <f t="shared" si="1056"/>
        <v>0.327868852459016</v>
      </c>
      <c r="G2105" t="str">
        <f t="shared" si="1051"/>
        <v>0.327868852459016</v>
      </c>
      <c r="H2105" t="str">
        <f t="shared" si="1057"/>
        <v>3.68282867968463+0.764426682207968i</v>
      </c>
      <c r="I2105" t="str">
        <f t="shared" si="1058"/>
        <v>774.009890028185i</v>
      </c>
      <c r="J2105" t="str">
        <f t="shared" si="1052"/>
        <v>-809.92999702845+169.328595621686i</v>
      </c>
      <c r="K2105" t="str">
        <f t="shared" si="1059"/>
        <v>0.191426755591573-0.915629584112562i</v>
      </c>
      <c r="L2105" t="str">
        <f t="shared" si="1060"/>
        <v>0.039325548079193-0.159655302363298i</v>
      </c>
      <c r="M2105" t="str">
        <f t="shared" si="1061"/>
        <v>0.230752303670766-1.07528488647586i</v>
      </c>
      <c r="N2105" t="str">
        <f t="shared" si="1062"/>
        <v>-2.45848643701613i</v>
      </c>
      <c r="O2105" t="str">
        <f t="shared" si="1063"/>
        <v>-0.775615803345378-0.631205295922732i</v>
      </c>
      <c r="P2105" t="str">
        <f t="shared" si="1064"/>
        <v>1.77561580334538+0.631205295922732i</v>
      </c>
      <c r="Q2105" t="str">
        <f t="shared" si="1065"/>
        <v>-1.77561580334538+1.8272811410934i</v>
      </c>
      <c r="R2105" t="str">
        <f t="shared" si="1066"/>
        <v>-0.30799344554332-0.672440461666791i</v>
      </c>
      <c r="S2105" t="str">
        <f t="shared" si="1067"/>
        <v>0.266233800377582i</v>
      </c>
      <c r="T2105" t="str">
        <f t="shared" si="1068"/>
        <v>0.179026379637205-0.0819982654983839i</v>
      </c>
      <c r="U2105" t="str">
        <f t="shared" si="1069"/>
        <v>0.0000499999999999999-0.000720967162661698i</v>
      </c>
      <c r="V2105" t="str">
        <f t="shared" si="1070"/>
        <v>0.00002-0.008074832221811i</v>
      </c>
      <c r="W2105" t="str">
        <f t="shared" si="1071"/>
        <v>0.0000422718098641331-0.000662094216575625i</v>
      </c>
      <c r="X2105" t="str">
        <f t="shared" si="1072"/>
        <v>0.0000455759805117667-0.000661653724957679i</v>
      </c>
      <c r="Y2105" t="str">
        <f t="shared" si="1073"/>
        <v>0.009+0.990732659236077i</v>
      </c>
      <c r="Z2105" t="str">
        <f t="shared" si="1074"/>
        <v>-0.00801375419540659-0.000625612491586028i</v>
      </c>
      <c r="AA2105" t="str">
        <f t="shared" si="1075"/>
        <v>0.110725726280396-12.1193311946707i</v>
      </c>
      <c r="AB2105" t="str">
        <f t="shared" si="1076"/>
        <v>0.598378365902167-0.274071274943763i</v>
      </c>
      <c r="AC2105" t="str">
        <f t="shared" si="1077"/>
        <v>0.843372486634475-0.706669791311979i</v>
      </c>
      <c r="AD2105" t="str">
        <f t="shared" si="1078"/>
        <v>0.576821005724913+0.158353167684149i</v>
      </c>
      <c r="AE2105" t="str">
        <f t="shared" si="1079"/>
        <v>-0.00452343403484123-0.00162986978847549i</v>
      </c>
      <c r="AF2105" t="str">
        <f t="shared" si="1080"/>
        <v>-6.19649624623086-0.724229886363035i</v>
      </c>
      <c r="AG2105" t="str">
        <f t="shared" si="1081"/>
        <v>1.00717847234305-0.0252428067608999i</v>
      </c>
      <c r="AH2105" t="str">
        <f t="shared" si="1082"/>
        <v>0.02630831549522+0.0139395194128274i</v>
      </c>
      <c r="AI2105">
        <f t="shared" si="1083"/>
        <v>-30.523517986002005</v>
      </c>
      <c r="AJ2105">
        <f t="shared" si="1084"/>
        <v>27.916979055535588</v>
      </c>
      <c r="AK2105"/>
      <c r="AL2105"/>
      <c r="AM2105"/>
      <c r="AN2105"/>
    </row>
    <row r="2106" spans="1:40" x14ac:dyDescent="0.35">
      <c r="A2106"/>
      <c r="B2106">
        <f t="shared" si="1085"/>
        <v>197200</v>
      </c>
      <c r="C2106" s="237" t="str">
        <f t="shared" si="1053"/>
        <v>-8.29292262710123E-07+0.00524040157503155i</v>
      </c>
      <c r="D2106" s="208" t="str">
        <f t="shared" si="1054"/>
        <v>-2.51366756009314+0.0401764120752419i</v>
      </c>
      <c r="E2106" t="str">
        <f t="shared" si="1055"/>
        <v>20500</v>
      </c>
      <c r="F2106" t="str">
        <f t="shared" si="1056"/>
        <v>0.327868852459016</v>
      </c>
      <c r="G2106" t="str">
        <f t="shared" si="1051"/>
        <v>0.327868852459016</v>
      </c>
      <c r="H2106" t="str">
        <f t="shared" si="1057"/>
        <v>3.68299420266865+0.764076150027436i</v>
      </c>
      <c r="I2106" t="str">
        <f t="shared" si="1058"/>
        <v>774.402589109884i</v>
      </c>
      <c r="J2106" t="str">
        <f t="shared" si="1052"/>
        <v>-810.753067259196+169.414505614391i</v>
      </c>
      <c r="K2106" t="str">
        <f t="shared" si="1059"/>
        <v>0.191240321690151-0.915203080348006i</v>
      </c>
      <c r="L2106" t="str">
        <f t="shared" si="1060"/>
        <v>0.0392879529020383-0.159583596829118i</v>
      </c>
      <c r="M2106" t="str">
        <f t="shared" si="1061"/>
        <v>0.230528274592189-1.07478667717712i</v>
      </c>
      <c r="N2106" t="str">
        <f t="shared" si="1062"/>
        <v>-2.45973376651233i</v>
      </c>
      <c r="O2106" t="str">
        <f t="shared" si="1063"/>
        <v>-0.776402520761556-0.630237356680085i</v>
      </c>
      <c r="P2106" t="str">
        <f t="shared" si="1064"/>
        <v>1.77640252076156+0.630237356680085i</v>
      </c>
      <c r="Q2106" t="str">
        <f t="shared" si="1065"/>
        <v>-1.77640252076156+1.82949640983225i</v>
      </c>
      <c r="R2106" t="str">
        <f t="shared" si="1066"/>
        <v>-0.30796443323892-0.671951974676877i</v>
      </c>
      <c r="S2106" t="str">
        <f t="shared" si="1067"/>
        <v>0.266368875872447i</v>
      </c>
      <c r="T2106" t="str">
        <f t="shared" si="1068"/>
        <v>0.178987092134951-0.0820321398905464i</v>
      </c>
      <c r="U2106" t="str">
        <f t="shared" si="1069"/>
        <v>0.0000500000000000001-0.000720601560652237i</v>
      </c>
      <c r="V2106" t="str">
        <f t="shared" si="1070"/>
        <v>0.00002-0.00807073747930507i</v>
      </c>
      <c r="W2106" t="str">
        <f t="shared" si="1071"/>
        <v>0.0000422718080652054-0.000661758694929657i</v>
      </c>
      <c r="X2106" t="str">
        <f t="shared" si="1072"/>
        <v>0.0000455726171039477-0.000661318443399896i</v>
      </c>
      <c r="Y2106" t="str">
        <f t="shared" si="1073"/>
        <v>0.009+0.991235314060652i</v>
      </c>
      <c r="Z2106" t="str">
        <f t="shared" si="1074"/>
        <v>-0.00800562728910622-0.000625179836111646i</v>
      </c>
      <c r="AA2106" t="str">
        <f t="shared" si="1075"/>
        <v>0.110613275257415-12.1131783114389i</v>
      </c>
      <c r="AB2106" t="str">
        <f t="shared" si="1076"/>
        <v>0.598247051224147-0.274184496824635i</v>
      </c>
      <c r="AC2106" t="str">
        <f t="shared" si="1077"/>
        <v>0.843223016222937-0.706195239289122i</v>
      </c>
      <c r="AD2106" t="str">
        <f t="shared" si="1078"/>
        <v>0.577054022007905+0.158117489400618i</v>
      </c>
      <c r="AE2106" t="str">
        <f t="shared" si="1079"/>
        <v>-0.00452082755976513-0.00162659222693702i</v>
      </c>
      <c r="AF2106" t="str">
        <f t="shared" si="1080"/>
        <v>-6.19666176276179-0.723899737952194i</v>
      </c>
      <c r="AG2106" t="str">
        <f t="shared" si="1081"/>
        <v>1.00716446934668-0.0252403355013427i</v>
      </c>
      <c r="AH2106" t="str">
        <f t="shared" si="1082"/>
        <v>0.0262968990079438+0.0139161087610689i</v>
      </c>
      <c r="AI2106">
        <f t="shared" si="1083"/>
        <v>-30.529659636425478</v>
      </c>
      <c r="AJ2106">
        <f t="shared" si="1084"/>
        <v>27.887435392885788</v>
      </c>
      <c r="AK2106"/>
      <c r="AL2106"/>
      <c r="AM2106"/>
      <c r="AN2106"/>
    </row>
    <row r="2107" spans="1:40" x14ac:dyDescent="0.35">
      <c r="A2107"/>
      <c r="B2107">
        <f t="shared" si="1085"/>
        <v>197300</v>
      </c>
      <c r="C2107" s="237" t="str">
        <f t="shared" si="1053"/>
        <v>-8.28451834852306E-07+0.00523774551759985i</v>
      </c>
      <c r="D2107" s="208" t="str">
        <f t="shared" si="1054"/>
        <v>-2.51366755364986+0.0401560489682655i</v>
      </c>
      <c r="E2107" t="str">
        <f t="shared" si="1055"/>
        <v>20500</v>
      </c>
      <c r="F2107" t="str">
        <f t="shared" si="1056"/>
        <v>0.327868852459016</v>
      </c>
      <c r="G2107" t="str">
        <f t="shared" si="1051"/>
        <v>0.327868852459016</v>
      </c>
      <c r="H2107" t="str">
        <f t="shared" si="1057"/>
        <v>3.68315949007769+0.76372592038991i</v>
      </c>
      <c r="I2107" t="str">
        <f t="shared" si="1058"/>
        <v>774.795288191583i</v>
      </c>
      <c r="J2107" t="str">
        <f t="shared" si="1052"/>
        <v>-811.576554974209+169.500415607097i</v>
      </c>
      <c r="K2107" t="str">
        <f t="shared" si="1059"/>
        <v>0.191054156288773-0.914776954492932i</v>
      </c>
      <c r="L2107" t="str">
        <f t="shared" si="1060"/>
        <v>0.0392504105234057-0.159511950989841i</v>
      </c>
      <c r="M2107" t="str">
        <f t="shared" si="1061"/>
        <v>0.230304566812179-1.07428890548277i</v>
      </c>
      <c r="N2107" t="str">
        <f t="shared" si="1062"/>
        <v>-2.46098109600853i</v>
      </c>
      <c r="O2107" t="str">
        <f t="shared" si="1063"/>
        <v>-0.77718803022688-0.62926843689483i</v>
      </c>
      <c r="P2107" t="str">
        <f t="shared" si="1064"/>
        <v>1.77718803022688+0.62926843689483i</v>
      </c>
      <c r="Q2107" t="str">
        <f t="shared" si="1065"/>
        <v>-1.77718803022688+1.8317126591137i</v>
      </c>
      <c r="R2107" t="str">
        <f t="shared" si="1066"/>
        <v>-0.307935398907712-0.671463899692691i</v>
      </c>
      <c r="S2107" t="str">
        <f t="shared" si="1067"/>
        <v>0.266503951367311i</v>
      </c>
      <c r="T2107" t="str">
        <f t="shared" si="1068"/>
        <v>0.178947782468606-0.0820660005747744i</v>
      </c>
      <c r="U2107" t="str">
        <f t="shared" si="1069"/>
        <v>0.0000499999999999999-0.00072023632924795i</v>
      </c>
      <c r="V2107" t="str">
        <f t="shared" si="1070"/>
        <v>0.00002-0.00806664688757707i</v>
      </c>
      <c r="W2107" t="str">
        <f t="shared" si="1071"/>
        <v>0.0000422718062653652-0.000661423513511369i</v>
      </c>
      <c r="X2107" t="str">
        <f t="shared" si="1072"/>
        <v>0.0000455692588051702-0.000660983501800767i</v>
      </c>
      <c r="Y2107" t="str">
        <f t="shared" si="1073"/>
        <v>0.009+0.991737968885226i</v>
      </c>
      <c r="Z2107" t="str">
        <f t="shared" si="1074"/>
        <v>-0.00799751274528445-0.000624747794802385i</v>
      </c>
      <c r="AA2107" t="str">
        <f t="shared" si="1075"/>
        <v>0.110500995544016-12.1070316762017i</v>
      </c>
      <c r="AB2107" t="str">
        <f t="shared" si="1076"/>
        <v>0.598115662464796-0.27429767288806i</v>
      </c>
      <c r="AC2107" t="str">
        <f t="shared" si="1077"/>
        <v>0.843073821764149-0.705721027113481i</v>
      </c>
      <c r="AD2107" t="str">
        <f t="shared" si="1078"/>
        <v>0.577286785069402+0.15788148863599i</v>
      </c>
      <c r="AE2107" t="str">
        <f t="shared" si="1079"/>
        <v>-0.00451822230941137-0.00162331786355148i</v>
      </c>
      <c r="AF2107" t="str">
        <f t="shared" si="1080"/>
        <v>-6.19682704372755-0.723569871421645i</v>
      </c>
      <c r="AG2107" t="str">
        <f t="shared" si="1081"/>
        <v>1.00715046635345-0.0252378556597246i</v>
      </c>
      <c r="AH2107" t="str">
        <f t="shared" si="1082"/>
        <v>0.0262854823953165+0.0138927193611861i</v>
      </c>
      <c r="AI2107">
        <f t="shared" si="1083"/>
        <v>-30.535800449454801</v>
      </c>
      <c r="AJ2107">
        <f t="shared" si="1084"/>
        <v>27.857886235915803</v>
      </c>
      <c r="AK2107"/>
      <c r="AL2107"/>
      <c r="AM2107"/>
      <c r="AN2107"/>
    </row>
    <row r="2108" spans="1:40" x14ac:dyDescent="0.35">
      <c r="A2108"/>
      <c r="B2108">
        <f t="shared" si="1085"/>
        <v>197400</v>
      </c>
      <c r="C2108" s="237" t="str">
        <f t="shared" si="1053"/>
        <v>-8.27612683916873E-07+0.00523509215120887i</v>
      </c>
      <c r="D2108" s="208" t="str">
        <f t="shared" si="1054"/>
        <v>-2.51366754721637+0.0401357064926014i</v>
      </c>
      <c r="E2108" t="str">
        <f t="shared" si="1055"/>
        <v>20500</v>
      </c>
      <c r="F2108" t="str">
        <f t="shared" si="1056"/>
        <v>0.327868852459016</v>
      </c>
      <c r="G2108" t="str">
        <f t="shared" si="1051"/>
        <v>0.327868852459016</v>
      </c>
      <c r="H2108" t="str">
        <f t="shared" si="1057"/>
        <v>3.6833245423507+0.763375992933914i</v>
      </c>
      <c r="I2108" t="str">
        <f t="shared" si="1058"/>
        <v>775.187987273281i</v>
      </c>
      <c r="J2108" t="str">
        <f t="shared" si="1052"/>
        <v>-812.400460173488+169.586325599801i</v>
      </c>
      <c r="K2108" t="str">
        <f t="shared" si="1059"/>
        <v>0.190868258879437-0.91435120607595i</v>
      </c>
      <c r="L2108" t="str">
        <f t="shared" si="1060"/>
        <v>0.0392129208465917-0.15944036477853i</v>
      </c>
      <c r="M2108" t="str">
        <f t="shared" si="1061"/>
        <v>0.230081179726029-1.07379157085448i</v>
      </c>
      <c r="N2108" t="str">
        <f t="shared" si="1062"/>
        <v>-2.46222842550474i</v>
      </c>
      <c r="O2108" t="str">
        <f t="shared" si="1063"/>
        <v>-0.777972330519236-0.628298538074432i</v>
      </c>
      <c r="P2108" t="str">
        <f t="shared" si="1064"/>
        <v>1.77797233051924+0.628298538074432i</v>
      </c>
      <c r="Q2108" t="str">
        <f t="shared" si="1065"/>
        <v>-1.77797233051924+1.83392988743031i</v>
      </c>
      <c r="R2108" t="str">
        <f t="shared" si="1066"/>
        <v>-0.307906342536559-0.670976236077411i</v>
      </c>
      <c r="S2108" t="str">
        <f t="shared" si="1067"/>
        <v>0.266639026862176i</v>
      </c>
      <c r="T2108" t="str">
        <f t="shared" si="1068"/>
        <v>0.178908450635327-0.0820998475386399i</v>
      </c>
      <c r="U2108" t="str">
        <f t="shared" si="1069"/>
        <v>0.00005-0.000719871467885617i</v>
      </c>
      <c r="V2108" t="str">
        <f t="shared" si="1070"/>
        <v>0.00002-0.00806256044031891i</v>
      </c>
      <c r="W2108" t="str">
        <f t="shared" si="1071"/>
        <v>0.0000422718044646129-0.000661088671803704i</v>
      </c>
      <c r="X2108" t="str">
        <f t="shared" si="1072"/>
        <v>0.0000455659056050827-0.00066064889964369i</v>
      </c>
      <c r="Y2108" t="str">
        <f t="shared" si="1073"/>
        <v>0.009+0.9922406237098i</v>
      </c>
      <c r="Z2108" t="str">
        <f t="shared" si="1074"/>
        <v>-0.00798941053887569-0.000624316366368583i</v>
      </c>
      <c r="AA2108" t="str">
        <f t="shared" si="1075"/>
        <v>0.110388886792221-12.1008912794417i</v>
      </c>
      <c r="AB2108" t="str">
        <f t="shared" si="1076"/>
        <v>0.59798419961461-0.274410803092501i</v>
      </c>
      <c r="AC2108" t="str">
        <f t="shared" si="1077"/>
        <v>0.842924902792719-0.705247154355421i</v>
      </c>
      <c r="AD2108" t="str">
        <f t="shared" si="1078"/>
        <v>0.577519294470885+0.157645165634783i</v>
      </c>
      <c r="AE2108" t="str">
        <f t="shared" si="1079"/>
        <v>-0.00451561828066504-0.00162004669515714i</v>
      </c>
      <c r="AF2108" t="str">
        <f t="shared" si="1080"/>
        <v>-6.19699208956707-0.723240286441313i</v>
      </c>
      <c r="AG2108" t="str">
        <f t="shared" si="1081"/>
        <v>1.00713646337398-0.0252353672297826i</v>
      </c>
      <c r="AH2108" t="str">
        <f t="shared" si="1082"/>
        <v>0.0262740656511603+0.0138693511919104i</v>
      </c>
      <c r="AI2108">
        <f t="shared" si="1083"/>
        <v>-30.541940428358334</v>
      </c>
      <c r="AJ2108">
        <f t="shared" si="1084"/>
        <v>27.828331587298518</v>
      </c>
      <c r="AK2108"/>
      <c r="AL2108"/>
      <c r="AM2108"/>
      <c r="AN2108"/>
    </row>
    <row r="2109" spans="1:40" x14ac:dyDescent="0.35">
      <c r="A2109"/>
      <c r="B2109">
        <f t="shared" si="1085"/>
        <v>197500</v>
      </c>
      <c r="C2109" s="237" t="str">
        <f t="shared" si="1053"/>
        <v>-8.26774807318334E-07+0.00523244147177104i</v>
      </c>
      <c r="D2109" s="208" t="str">
        <f t="shared" si="1054"/>
        <v>-2.51366754079264+0.0401153846169113i</v>
      </c>
      <c r="E2109" t="str">
        <f t="shared" si="1055"/>
        <v>20500</v>
      </c>
      <c r="F2109" t="str">
        <f t="shared" si="1056"/>
        <v>0.327868852459016</v>
      </c>
      <c r="G2109" t="str">
        <f t="shared" si="1051"/>
        <v>0.327868852459016</v>
      </c>
      <c r="H2109" t="str">
        <f t="shared" si="1057"/>
        <v>3.68348935992564+0.763026367298468i</v>
      </c>
      <c r="I2109" t="str">
        <f t="shared" si="1058"/>
        <v>775.58068635498i</v>
      </c>
      <c r="J2109" t="str">
        <f t="shared" si="1052"/>
        <v>-813.224782857033+169.672235592506i</v>
      </c>
      <c r="K2109" t="str">
        <f t="shared" si="1059"/>
        <v>0.190682628955329-0.913925834626383i</v>
      </c>
      <c r="L2109" t="str">
        <f t="shared" si="1060"/>
        <v>0.0391754837751087-0.159368838128329i</v>
      </c>
      <c r="M2109" t="str">
        <f t="shared" si="1061"/>
        <v>0.229858112730438-1.07329467275471i</v>
      </c>
      <c r="N2109" t="str">
        <f t="shared" si="1062"/>
        <v>-2.46347575500094i</v>
      </c>
      <c r="O2109" t="str">
        <f t="shared" si="1063"/>
        <v>-0.778755420418373-0.627327661727907i</v>
      </c>
      <c r="P2109" t="str">
        <f t="shared" si="1064"/>
        <v>1.77875542041837+0.627327661727907i</v>
      </c>
      <c r="Q2109" t="str">
        <f t="shared" si="1065"/>
        <v>-1.77875542041837+1.83614809327303i</v>
      </c>
      <c r="R2109" t="str">
        <f t="shared" si="1066"/>
        <v>-0.307877264112306-0.670488983195521i</v>
      </c>
      <c r="S2109" t="str">
        <f t="shared" si="1067"/>
        <v>0.26677410235704i</v>
      </c>
      <c r="T2109" t="str">
        <f t="shared" si="1068"/>
        <v>0.17886909663227-0.0821336807697018i</v>
      </c>
      <c r="U2109" t="str">
        <f t="shared" si="1069"/>
        <v>0.0000500000000000001-0.000719506976003146i</v>
      </c>
      <c r="V2109" t="str">
        <f t="shared" si="1070"/>
        <v>0.00002-0.0080584781312352i</v>
      </c>
      <c r="W2109" t="str">
        <f t="shared" si="1071"/>
        <v>0.0000422718026629483-0.000660754169290645i</v>
      </c>
      <c r="X2109" t="str">
        <f t="shared" si="1072"/>
        <v>0.0000455625574933606-0.000660314636413121i</v>
      </c>
      <c r="Y2109" t="str">
        <f t="shared" si="1073"/>
        <v>0.009+0.992743278534375i</v>
      </c>
      <c r="Z2109" t="str">
        <f t="shared" si="1074"/>
        <v>-0.00798132064487796-0.000623885549524106i</v>
      </c>
      <c r="AA2109" t="str">
        <f t="shared" si="1075"/>
        <v>0.110276948654938-12.0947571116607i</v>
      </c>
      <c r="AB2109" t="str">
        <f t="shared" si="1076"/>
        <v>0.597852662664086-0.274523887396373i</v>
      </c>
      <c r="AC2109" t="str">
        <f t="shared" si="1077"/>
        <v>0.842776258844393-0.704773620585936i</v>
      </c>
      <c r="AD2109" t="str">
        <f t="shared" si="1078"/>
        <v>0.577751549773994+0.157408520642101i</v>
      </c>
      <c r="AE2109" t="str">
        <f t="shared" si="1079"/>
        <v>-0.00451301547042084-0.00161677871859965i</v>
      </c>
      <c r="AF2109" t="str">
        <f t="shared" si="1080"/>
        <v>-6.19715690071828-0.722910982681557i</v>
      </c>
      <c r="AG2109" t="str">
        <f t="shared" si="1081"/>
        <v>1.00712246041891-0.025232870205273i</v>
      </c>
      <c r="AH2109" t="str">
        <f t="shared" si="1082"/>
        <v>0.0262626487693219+0.0138460042320236i</v>
      </c>
      <c r="AI2109">
        <f t="shared" si="1083"/>
        <v>-30.548079576401971</v>
      </c>
      <c r="AJ2109">
        <f t="shared" si="1084"/>
        <v>27.798771449700972</v>
      </c>
      <c r="AK2109"/>
      <c r="AL2109"/>
      <c r="AM2109"/>
      <c r="AN2109"/>
    </row>
    <row r="2110" spans="1:40" x14ac:dyDescent="0.35">
      <c r="A2110"/>
      <c r="B2110">
        <f t="shared" si="1085"/>
        <v>197600</v>
      </c>
      <c r="C2110" s="237" t="str">
        <f t="shared" si="1053"/>
        <v>-8.25938202477698E-07+0.00522979347520694i</v>
      </c>
      <c r="D2110" s="208" t="str">
        <f t="shared" si="1054"/>
        <v>-2.51366753437867+0.0400950833099199i</v>
      </c>
      <c r="E2110" t="str">
        <f t="shared" si="1055"/>
        <v>20500</v>
      </c>
      <c r="F2110" t="str">
        <f t="shared" si="1056"/>
        <v>0.327868852459016</v>
      </c>
      <c r="G2110" t="str">
        <f t="shared" si="1051"/>
        <v>0.327868852459016</v>
      </c>
      <c r="H2110" t="str">
        <f t="shared" si="1057"/>
        <v>3.68365394323949+0.762677043123109i</v>
      </c>
      <c r="I2110" t="str">
        <f t="shared" si="1058"/>
        <v>775.973385436679i</v>
      </c>
      <c r="J2110" t="str">
        <f t="shared" si="1052"/>
        <v>-814.049523024844+169.758145585212i</v>
      </c>
      <c r="K2110" t="str">
        <f t="shared" si="1059"/>
        <v>0.190497266010811-0.913500839674266i</v>
      </c>
      <c r="L2110" t="str">
        <f t="shared" si="1060"/>
        <v>0.0391380992126843-0.159297370972463i</v>
      </c>
      <c r="M2110" t="str">
        <f t="shared" si="1061"/>
        <v>0.229635365223495-1.07279821064673i</v>
      </c>
      <c r="N2110" t="str">
        <f t="shared" si="1062"/>
        <v>-2.46472308449714i</v>
      </c>
      <c r="O2110" t="str">
        <f t="shared" si="1063"/>
        <v>-0.779537298705943-0.626355809365765i</v>
      </c>
      <c r="P2110" t="str">
        <f t="shared" si="1064"/>
        <v>1.77953729870594+0.626355809365765i</v>
      </c>
      <c r="Q2110" t="str">
        <f t="shared" si="1065"/>
        <v>-1.77953729870594+1.83836727513138i</v>
      </c>
      <c r="R2110" t="str">
        <f t="shared" si="1066"/>
        <v>-0.307848163621791-0.67000214041278i</v>
      </c>
      <c r="S2110" t="str">
        <f t="shared" si="1067"/>
        <v>0.266909177851904i</v>
      </c>
      <c r="T2110" t="str">
        <f t="shared" si="1068"/>
        <v>0.178829720456591-0.0821675002555107i</v>
      </c>
      <c r="U2110" t="str">
        <f t="shared" si="1069"/>
        <v>0.0000499999999999999-0.000719142853039578i</v>
      </c>
      <c r="V2110" t="str">
        <f t="shared" si="1070"/>
        <v>0.00002-0.00805439995404326i</v>
      </c>
      <c r="W2110" t="str">
        <f t="shared" si="1071"/>
        <v>0.0000422718008603713-0.000660420005457214i</v>
      </c>
      <c r="X2110" t="str">
        <f t="shared" si="1072"/>
        <v>0.0000455592144597042-0.000659980711594532i</v>
      </c>
      <c r="Y2110" t="str">
        <f t="shared" si="1073"/>
        <v>0.009+0.993245933358949i</v>
      </c>
      <c r="Z2110" t="str">
        <f t="shared" si="1074"/>
        <v>-0.00797324303835233-0.000623455342986306i</v>
      </c>
      <c r="AA2110" t="str">
        <f t="shared" si="1075"/>
        <v>0.110165180785955-12.0886291633797i</v>
      </c>
      <c r="AB2110" t="str">
        <f t="shared" si="1076"/>
        <v>0.597721051603716-0.274636925758066i</v>
      </c>
      <c r="AC2110" t="str">
        <f t="shared" si="1077"/>
        <v>0.842627889456019-0.70430042537666i</v>
      </c>
      <c r="AD2110" t="str">
        <f t="shared" si="1078"/>
        <v>0.577983550540539+0.157171553903641i</v>
      </c>
      <c r="AE2110" t="str">
        <f t="shared" si="1079"/>
        <v>-0.00451041387558283-0.00161351393073192i</v>
      </c>
      <c r="AF2110" t="str">
        <f t="shared" si="1080"/>
        <v>-6.19732147761816-0.722581959813189i</v>
      </c>
      <c r="AG2110" t="str">
        <f t="shared" si="1081"/>
        <v>1.00710845749889-0.0252303645799718i</v>
      </c>
      <c r="AH2110" t="str">
        <f t="shared" si="1082"/>
        <v>0.0262512317436723+0.0138226784603582i</v>
      </c>
      <c r="AI2110">
        <f t="shared" si="1083"/>
        <v>-30.554217896849138</v>
      </c>
      <c r="AJ2110">
        <f t="shared" si="1084"/>
        <v>27.769205825785228</v>
      </c>
      <c r="AK2110"/>
      <c r="AL2110"/>
      <c r="AM2110"/>
      <c r="AN2110"/>
    </row>
    <row r="2111" spans="1:40" x14ac:dyDescent="0.35">
      <c r="A2111"/>
      <c r="B2111">
        <f t="shared" si="1085"/>
        <v>197700</v>
      </c>
      <c r="C2111" s="237" t="str">
        <f t="shared" si="1053"/>
        <v>-8.25102866822512E-07+0.00522714815744543i</v>
      </c>
      <c r="D2111" s="208" t="str">
        <f t="shared" si="1054"/>
        <v>-2.51366752797444+0.040074802540415i</v>
      </c>
      <c r="E2111" t="str">
        <f t="shared" si="1055"/>
        <v>20500</v>
      </c>
      <c r="F2111" t="str">
        <f t="shared" si="1056"/>
        <v>0.327868852459016</v>
      </c>
      <c r="G2111" t="str">
        <f t="shared" si="1051"/>
        <v>0.327868852459016</v>
      </c>
      <c r="H2111" t="str">
        <f t="shared" si="1057"/>
        <v>3.68381829272823+0.762328020047885i</v>
      </c>
      <c r="I2111" t="str">
        <f t="shared" si="1058"/>
        <v>776.366084518378i</v>
      </c>
      <c r="J2111" t="str">
        <f t="shared" si="1052"/>
        <v>-814.874680676921+169.844055577917i</v>
      </c>
      <c r="K2111" t="str">
        <f t="shared" si="1059"/>
        <v>0.19031216954142-0.91307622075035i</v>
      </c>
      <c r="L2111" t="str">
        <f t="shared" si="1060"/>
        <v>0.0391007670632617-0.159225963244243i</v>
      </c>
      <c r="M2111" t="str">
        <f t="shared" si="1061"/>
        <v>0.229412936604682-1.07230218399459i</v>
      </c>
      <c r="N2111" t="str">
        <f t="shared" si="1062"/>
        <v>-2.46597041399335i</v>
      </c>
      <c r="O2111" t="str">
        <f t="shared" si="1063"/>
        <v>-0.78031796416548-0.625382982500036i</v>
      </c>
      <c r="P2111" t="str">
        <f t="shared" si="1064"/>
        <v>1.78031796416548+0.625382982500036i</v>
      </c>
      <c r="Q2111" t="str">
        <f t="shared" si="1065"/>
        <v>-1.78031796416548+1.84058743149331i</v>
      </c>
      <c r="R2111" t="str">
        <f t="shared" si="1066"/>
        <v>-0.307819041051845-0.669515707096237i</v>
      </c>
      <c r="S2111" t="str">
        <f t="shared" si="1067"/>
        <v>0.267044253346769i</v>
      </c>
      <c r="T2111" t="str">
        <f t="shared" si="1068"/>
        <v>0.178790322105449-0.0822013059836084i</v>
      </c>
      <c r="U2111" t="str">
        <f t="shared" si="1069"/>
        <v>0.0000500000000000001-0.000718779098435109i</v>
      </c>
      <c r="V2111" t="str">
        <f t="shared" si="1070"/>
        <v>0.00002-0.00805032590247324i</v>
      </c>
      <c r="W2111" t="str">
        <f t="shared" si="1071"/>
        <v>0.0000422717990568824-0.00066008617978949i</v>
      </c>
      <c r="X2111" t="str">
        <f t="shared" si="1072"/>
        <v>0.0000455558764938405-0.000659647124674456i</v>
      </c>
      <c r="Y2111" t="str">
        <f t="shared" si="1073"/>
        <v>0.009+0.993748588183523i</v>
      </c>
      <c r="Z2111" t="str">
        <f t="shared" si="1074"/>
        <v>-0.00796517769442318-0.000623025745476034i</v>
      </c>
      <c r="AA2111" t="str">
        <f t="shared" si="1075"/>
        <v>0.110053582839939-12.0825074251391i</v>
      </c>
      <c r="AB2111" t="str">
        <f t="shared" si="1076"/>
        <v>0.597589366424004-0.274749918135939i</v>
      </c>
      <c r="AC2111" t="str">
        <f t="shared" si="1077"/>
        <v>0.84247979416556-0.703827568299864i</v>
      </c>
      <c r="AD2111" t="str">
        <f t="shared" si="1078"/>
        <v>0.578215296332512+0.156934265665695i</v>
      </c>
      <c r="AE2111" t="str">
        <f t="shared" si="1079"/>
        <v>-0.00450781349306493-0.00161025232841429i</v>
      </c>
      <c r="AF2111" t="str">
        <f t="shared" si="1080"/>
        <v>-6.19748582070267-0.72225321750747i</v>
      </c>
      <c r="AG2111" t="str">
        <f t="shared" si="1081"/>
        <v>1.00709445462455-0.0252278503476762i</v>
      </c>
      <c r="AH2111" t="str">
        <f t="shared" si="1082"/>
        <v>0.0262398145681102+0.0137993738557987i</v>
      </c>
      <c r="AI2111">
        <f t="shared" si="1083"/>
        <v>-30.560355392959689</v>
      </c>
      <c r="AJ2111">
        <f t="shared" si="1084"/>
        <v>27.73963471820775</v>
      </c>
      <c r="AK2111"/>
      <c r="AL2111"/>
      <c r="AM2111"/>
      <c r="AN2111"/>
    </row>
    <row r="2112" spans="1:40" x14ac:dyDescent="0.35">
      <c r="A2112"/>
      <c r="B2112">
        <f t="shared" si="1085"/>
        <v>197800</v>
      </c>
      <c r="C2112" s="237" t="str">
        <f t="shared" si="1053"/>
        <v>-8.24268797786819E-07+0.00522450551442361i</v>
      </c>
      <c r="D2112" s="208" t="str">
        <f t="shared" si="1054"/>
        <v>-2.51366752157991+0.0400545422772477i</v>
      </c>
      <c r="E2112" t="str">
        <f t="shared" si="1055"/>
        <v>20500</v>
      </c>
      <c r="F2112" t="str">
        <f t="shared" si="1056"/>
        <v>0.327868852459016</v>
      </c>
      <c r="G2112" t="str">
        <f t="shared" si="1051"/>
        <v>0.327868852459016</v>
      </c>
      <c r="H2112" t="str">
        <f t="shared" si="1057"/>
        <v>3.68398240882679+0.761979297713324i</v>
      </c>
      <c r="I2112" t="str">
        <f t="shared" si="1058"/>
        <v>776.758783600076i</v>
      </c>
      <c r="J2112" t="str">
        <f t="shared" si="1052"/>
        <v>-815.700255813264+169.929965570621i</v>
      </c>
      <c r="K2112" t="str">
        <f t="shared" si="1059"/>
        <v>0.190127339043868-0.912651977386093i</v>
      </c>
      <c r="L2112" t="str">
        <f t="shared" si="1060"/>
        <v>0.0390634872309979-0.159154614877058i</v>
      </c>
      <c r="M2112" t="str">
        <f t="shared" si="1061"/>
        <v>0.229190826274866-1.07180659226315i</v>
      </c>
      <c r="N2112" t="str">
        <f t="shared" si="1062"/>
        <v>-2.46721774348955i</v>
      </c>
      <c r="O2112" t="str">
        <f t="shared" si="1063"/>
        <v>-0.78109741558239-0.624409182644291i</v>
      </c>
      <c r="P2112" t="str">
        <f t="shared" si="1064"/>
        <v>1.78109741558239+0.624409182644291i</v>
      </c>
      <c r="Q2112" t="str">
        <f t="shared" si="1065"/>
        <v>-1.78109741558239+1.84280856084526i</v>
      </c>
      <c r="R2112" t="str">
        <f t="shared" si="1066"/>
        <v>-0.307789896389269-0.66902968261423i</v>
      </c>
      <c r="S2112" t="str">
        <f t="shared" si="1067"/>
        <v>0.267179328841633i</v>
      </c>
      <c r="T2112" t="str">
        <f t="shared" si="1068"/>
        <v>0.178750901576001-0.0822350979415206i</v>
      </c>
      <c r="U2112" t="str">
        <f t="shared" si="1069"/>
        <v>0.0000499999999999999-0.000718415711631044i</v>
      </c>
      <c r="V2112" t="str">
        <f t="shared" si="1070"/>
        <v>0.00002-0.00804625597026773i</v>
      </c>
      <c r="W2112" t="str">
        <f t="shared" si="1071"/>
        <v>0.000042271797252481-0.000659752691774575i</v>
      </c>
      <c r="X2112" t="str">
        <f t="shared" si="1072"/>
        <v>0.0000455525435855225-0.000659313875140461i</v>
      </c>
      <c r="Y2112" t="str">
        <f t="shared" si="1073"/>
        <v>0.009+0.994251243008098i</v>
      </c>
      <c r="Z2112" t="str">
        <f t="shared" si="1074"/>
        <v>-0.00795712458827779-0.000622596755717623i</v>
      </c>
      <c r="AA2112" t="str">
        <f t="shared" si="1075"/>
        <v>0.10994215447243-12.0763918874982i</v>
      </c>
      <c r="AB2112" t="str">
        <f t="shared" si="1076"/>
        <v>0.597457607115449-0.274862864488298i</v>
      </c>
      <c r="AC2112" t="str">
        <f t="shared" si="1077"/>
        <v>0.842331972512103-0.703355048928455i</v>
      </c>
      <c r="AD2112" t="str">
        <f t="shared" si="1078"/>
        <v>0.578446786712052+0.15669665617515i</v>
      </c>
      <c r="AE2112" t="str">
        <f t="shared" si="1079"/>
        <v>-0.00450521431979029-0.0016069939085144i</v>
      </c>
      <c r="AF2112" t="str">
        <f t="shared" si="1080"/>
        <v>-6.1976499304067-0.721924755436076i</v>
      </c>
      <c r="AG2112" t="str">
        <f t="shared" si="1081"/>
        <v>1.00708045180655-0.0252253275022015i</v>
      </c>
      <c r="AH2112" t="str">
        <f t="shared" si="1082"/>
        <v>0.0262283972365562+0.0137760903972794i</v>
      </c>
      <c r="AI2112">
        <f t="shared" si="1083"/>
        <v>-30.566492067991696</v>
      </c>
      <c r="AJ2112">
        <f t="shared" si="1084"/>
        <v>27.710058129621032</v>
      </c>
      <c r="AK2112"/>
      <c r="AL2112"/>
      <c r="AM2112"/>
      <c r="AN2112"/>
    </row>
    <row r="2113" spans="1:40" x14ac:dyDescent="0.35">
      <c r="A2113"/>
      <c r="B2113">
        <f t="shared" si="1085"/>
        <v>197900</v>
      </c>
      <c r="C2113" s="237" t="str">
        <f t="shared" si="1053"/>
        <v>-8.23435992811134E-07+0.00522186554208678i</v>
      </c>
      <c r="D2113" s="208" t="str">
        <f t="shared" si="1054"/>
        <v>-2.51366751519507+0.040034302489332i</v>
      </c>
      <c r="E2113" t="str">
        <f t="shared" si="1055"/>
        <v>20500</v>
      </c>
      <c r="F2113" t="str">
        <f t="shared" si="1056"/>
        <v>0.327868852459016</v>
      </c>
      <c r="G2113" t="str">
        <f t="shared" si="1051"/>
        <v>0.327868852459016</v>
      </c>
      <c r="H2113" t="str">
        <f t="shared" si="1057"/>
        <v>3.68414629196917+0.761630875760491i</v>
      </c>
      <c r="I2113" t="str">
        <f t="shared" si="1058"/>
        <v>777.151482681775i</v>
      </c>
      <c r="J2113" t="str">
        <f t="shared" si="1052"/>
        <v>-816.526248433874+170.015875563327i</v>
      </c>
      <c r="K2113" t="str">
        <f t="shared" si="1059"/>
        <v>0.189942774016038-0.912228109113669i</v>
      </c>
      <c r="L2113" t="str">
        <f t="shared" si="1060"/>
        <v>0.0390262596202642-0.159083325804383i</v>
      </c>
      <c r="M2113" t="str">
        <f t="shared" si="1061"/>
        <v>0.228969033636302-1.07131143491805i</v>
      </c>
      <c r="N2113" t="str">
        <f t="shared" si="1062"/>
        <v>-2.46846507298575i</v>
      </c>
      <c r="O2113" t="str">
        <f t="shared" si="1063"/>
        <v>-0.781875651743984-0.623434411313588i</v>
      </c>
      <c r="P2113" t="str">
        <f t="shared" si="1064"/>
        <v>1.78187565174398+0.623434411313588i</v>
      </c>
      <c r="Q2113" t="str">
        <f t="shared" si="1065"/>
        <v>-1.78187565174398+1.84503066167216i</v>
      </c>
      <c r="R2113" t="str">
        <f t="shared" si="1066"/>
        <v>-0.307760729620871-0.66854406633637i</v>
      </c>
      <c r="S2113" t="str">
        <f t="shared" si="1067"/>
        <v>0.267314404336498i</v>
      </c>
      <c r="T2113" t="str">
        <f t="shared" si="1068"/>
        <v>0.178711458865407-0.0822688761167691i</v>
      </c>
      <c r="U2113" t="str">
        <f t="shared" si="1069"/>
        <v>0.00005-0.000718052692069838i</v>
      </c>
      <c r="V2113" t="str">
        <f t="shared" si="1070"/>
        <v>0.00002-0.00804219015118218i</v>
      </c>
      <c r="W2113" t="str">
        <f t="shared" si="1071"/>
        <v>0.0000422717954471675-0.000659419540900621i</v>
      </c>
      <c r="X2113" t="str">
        <f t="shared" si="1072"/>
        <v>0.0000455492157245288-0.000658980962481144i</v>
      </c>
      <c r="Y2113" t="str">
        <f t="shared" si="1073"/>
        <v>0.009+0.994753897832672i</v>
      </c>
      <c r="Z2113" t="str">
        <f t="shared" si="1074"/>
        <v>-0.00794908369516613-0.000622168372438873i</v>
      </c>
      <c r="AA2113" t="str">
        <f t="shared" si="1075"/>
        <v>0.109830895339844-12.0702825410359i</v>
      </c>
      <c r="AB2113" t="str">
        <f t="shared" si="1076"/>
        <v>0.597325773668558-0.274975764773437i</v>
      </c>
      <c r="AC2113" t="str">
        <f t="shared" si="1077"/>
        <v>0.842184424035827-0.702882866835974i</v>
      </c>
      <c r="AD2113" t="str">
        <f t="shared" si="1078"/>
        <v>0.578678021241495+0.156458725679482i</v>
      </c>
      <c r="AE2113" t="str">
        <f t="shared" si="1079"/>
        <v>-0.00450261635269191-0.00160373866790721i</v>
      </c>
      <c r="AF2113" t="str">
        <f t="shared" si="1080"/>
        <v>-6.19781380716424-0.721596573271159i</v>
      </c>
      <c r="AG2113" t="str">
        <f t="shared" si="1081"/>
        <v>1.00706644905554-0.0252227960373853i</v>
      </c>
      <c r="AH2113" t="str">
        <f t="shared" si="1082"/>
        <v>0.0262169797429592+0.0137528280637863i</v>
      </c>
      <c r="AI2113">
        <f t="shared" si="1083"/>
        <v>-30.572627925199491</v>
      </c>
      <c r="AJ2113">
        <f t="shared" si="1084"/>
        <v>27.680476062671278</v>
      </c>
      <c r="AK2113"/>
      <c r="AL2113"/>
      <c r="AM2113"/>
      <c r="AN2113"/>
    </row>
    <row r="2114" spans="1:40" x14ac:dyDescent="0.35">
      <c r="A2114"/>
      <c r="B2114">
        <f t="shared" si="1085"/>
        <v>198000</v>
      </c>
      <c r="C2114" s="237" t="str">
        <f t="shared" si="1053"/>
        <v>-8.2260444934247E-07+0.00521922823638851i</v>
      </c>
      <c r="D2114" s="208" t="str">
        <f t="shared" si="1054"/>
        <v>-2.5136675088199+0.0400140831456453i</v>
      </c>
      <c r="E2114" t="str">
        <f t="shared" si="1055"/>
        <v>20500</v>
      </c>
      <c r="F2114" t="str">
        <f t="shared" si="1056"/>
        <v>0.327868852459016</v>
      </c>
      <c r="G2114" t="str">
        <f t="shared" si="1051"/>
        <v>0.327868852459016</v>
      </c>
      <c r="H2114" t="str">
        <f t="shared" si="1057"/>
        <v>3.68430994258837+0.761282753830937i</v>
      </c>
      <c r="I2114" t="str">
        <f t="shared" si="1058"/>
        <v>777.544181763474i</v>
      </c>
      <c r="J2114" t="str">
        <f t="shared" si="1052"/>
        <v>-817.35265853875+170.101785556032i</v>
      </c>
      <c r="K2114" t="str">
        <f t="shared" si="1059"/>
        <v>0.189758473956976-0.911804615465959i</v>
      </c>
      <c r="L2114" t="str">
        <f t="shared" si="1060"/>
        <v>0.0389890841356454-0.159012095959772i</v>
      </c>
      <c r="M2114" t="str">
        <f t="shared" si="1061"/>
        <v>0.228747558092621-1.07081671142573i</v>
      </c>
      <c r="N2114" t="str">
        <f t="shared" si="1062"/>
        <v>-2.46971240248195i</v>
      </c>
      <c r="O2114" t="str">
        <f t="shared" si="1063"/>
        <v>-0.782652671439459-0.622458670024507i</v>
      </c>
      <c r="P2114" t="str">
        <f t="shared" si="1064"/>
        <v>1.78265267143946+0.622458670024507i</v>
      </c>
      <c r="Q2114" t="str">
        <f t="shared" si="1065"/>
        <v>-1.78265267143946+1.84725373245744i</v>
      </c>
      <c r="R2114" t="str">
        <f t="shared" si="1066"/>
        <v>-0.307731540733438-0.668058857633543i</v>
      </c>
      <c r="S2114" t="str">
        <f t="shared" si="1067"/>
        <v>0.267449479831362i</v>
      </c>
      <c r="T2114" t="str">
        <f t="shared" si="1068"/>
        <v>0.178671993970825-0.0823026404968616i</v>
      </c>
      <c r="U2114" t="str">
        <f t="shared" si="1069"/>
        <v>0.0000499999999999999-0.000717690039195052i</v>
      </c>
      <c r="V2114" t="str">
        <f t="shared" si="1070"/>
        <v>0.00002-0.0080381284389846i</v>
      </c>
      <c r="W2114" t="str">
        <f t="shared" si="1071"/>
        <v>0.0000422717936409416-0.000659086726656804i</v>
      </c>
      <c r="X2114" t="str">
        <f t="shared" si="1072"/>
        <v>0.0000455458929006637-0.000658648386186142i</v>
      </c>
      <c r="Y2114" t="str">
        <f t="shared" si="1073"/>
        <v>0.009+0.995256552657246i</v>
      </c>
      <c r="Z2114" t="str">
        <f t="shared" si="1074"/>
        <v>-0.00794105499040076-0.000621740594371043i</v>
      </c>
      <c r="AA2114" t="str">
        <f t="shared" si="1075"/>
        <v>0.109719805099465-12.0641793763498i</v>
      </c>
      <c r="AB2114" t="str">
        <f t="shared" si="1076"/>
        <v>0.597193866073832-0.2750886189496i</v>
      </c>
      <c r="AC2114" t="str">
        <f t="shared" si="1077"/>
        <v>0.842037148278024-0.702411021596591i</v>
      </c>
      <c r="AD2114" t="str">
        <f t="shared" si="1078"/>
        <v>0.578908999483332+0.156220474426758i</v>
      </c>
      <c r="AE2114" t="str">
        <f t="shared" si="1079"/>
        <v>-0.00450001958871202-0.0016004866034749i</v>
      </c>
      <c r="AF2114" t="str">
        <f t="shared" si="1080"/>
        <v>-6.19797745140827-0.721268670685292i</v>
      </c>
      <c r="AG2114" t="str">
        <f t="shared" si="1081"/>
        <v>1.00705244638218-0.0252202559470833i</v>
      </c>
      <c r="AH2114" t="str">
        <f t="shared" si="1082"/>
        <v>0.0262055620812914+0.0137295868343551i</v>
      </c>
      <c r="AI2114">
        <f t="shared" si="1083"/>
        <v>-30.578762967835228</v>
      </c>
      <c r="AJ2114">
        <f t="shared" si="1084"/>
        <v>27.650888519999683</v>
      </c>
      <c r="AK2114"/>
      <c r="AL2114"/>
      <c r="AM2114"/>
      <c r="AN2114"/>
    </row>
    <row r="2115" spans="1:40" x14ac:dyDescent="0.35">
      <c r="A2115"/>
      <c r="B2115">
        <f t="shared" si="1085"/>
        <v>198100</v>
      </c>
      <c r="C2115" s="237" t="str">
        <f t="shared" si="1053"/>
        <v>-8.21774164834247E-07+0.00521659359329045i</v>
      </c>
      <c r="D2115" s="208" t="str">
        <f t="shared" si="1054"/>
        <v>-2.51366750245439+0.0399938842152268i</v>
      </c>
      <c r="E2115" t="str">
        <f t="shared" si="1055"/>
        <v>20500</v>
      </c>
      <c r="F2115" t="str">
        <f t="shared" si="1056"/>
        <v>0.327868852459016</v>
      </c>
      <c r="G2115" t="str">
        <f t="shared" si="1051"/>
        <v>0.327868852459016</v>
      </c>
      <c r="H2115" t="str">
        <f t="shared" si="1057"/>
        <v>3.68447336111639+0.76093493156672i</v>
      </c>
      <c r="I2115" t="str">
        <f t="shared" si="1058"/>
        <v>777.936880845173i</v>
      </c>
      <c r="J2115" t="str">
        <f t="shared" si="1052"/>
        <v>-818.179486127892+170.187695548737i</v>
      </c>
      <c r="K2115" t="str">
        <f t="shared" si="1059"/>
        <v>0.189574438366895-0.911381495976552i</v>
      </c>
      <c r="L2115" t="str">
        <f t="shared" si="1060"/>
        <v>0.0389519606819384-0.158940925276863i</v>
      </c>
      <c r="M2115" t="str">
        <f t="shared" si="1061"/>
        <v>0.228526399048833-1.07032242125342i</v>
      </c>
      <c r="N2115" t="str">
        <f t="shared" si="1062"/>
        <v>-2.47095973197816i</v>
      </c>
      <c r="O2115" t="str">
        <f t="shared" si="1063"/>
        <v>-0.78342847345991-0.621481960295128i</v>
      </c>
      <c r="P2115" t="str">
        <f t="shared" si="1064"/>
        <v>1.78342847345991+0.621481960295128i</v>
      </c>
      <c r="Q2115" t="str">
        <f t="shared" si="1065"/>
        <v>-1.78342847345991+1.84947777168303i</v>
      </c>
      <c r="R2115" t="str">
        <f t="shared" si="1066"/>
        <v>-0.307702329713742-0.667574055877907i</v>
      </c>
      <c r="S2115" t="str">
        <f t="shared" si="1067"/>
        <v>0.267584555326227i</v>
      </c>
      <c r="T2115" t="str">
        <f t="shared" si="1068"/>
        <v>0.178632506889416-0.0823363910692957i</v>
      </c>
      <c r="U2115" t="str">
        <f t="shared" si="1069"/>
        <v>0.00005-0.000717327752451392i</v>
      </c>
      <c r="V2115" t="str">
        <f t="shared" si="1070"/>
        <v>0.00002-0.00803407082745557i</v>
      </c>
      <c r="W2115" t="str">
        <f t="shared" si="1071"/>
        <v>0.0000422717918338037-0.000658754248533342i</v>
      </c>
      <c r="X2115" t="str">
        <f t="shared" si="1072"/>
        <v>0.0000455425751037581-0.000658316145746125i</v>
      </c>
      <c r="Y2115" t="str">
        <f t="shared" si="1073"/>
        <v>0.009+0.995759207481821i</v>
      </c>
      <c r="Z2115" t="str">
        <f t="shared" si="1074"/>
        <v>-0.00793303844935664-0.000621313420248841i</v>
      </c>
      <c r="AA2115" t="str">
        <f t="shared" si="1075"/>
        <v>0.109608883409447-12.0580823840566i</v>
      </c>
      <c r="AB2115" t="str">
        <f t="shared" si="1076"/>
        <v>0.597061884321782-0.275201426975i</v>
      </c>
      <c r="AC2115" t="str">
        <f t="shared" si="1077"/>
        <v>0.84189014478109-0.701939512785116i</v>
      </c>
      <c r="AD2115" t="str">
        <f t="shared" si="1078"/>
        <v>0.57913972100023+0.155981902665645i</v>
      </c>
      <c r="AE2115" t="str">
        <f t="shared" si="1079"/>
        <v>-0.00449742402480241-0.00159723771210699i</v>
      </c>
      <c r="AF2115" t="str">
        <f t="shared" si="1080"/>
        <v>-6.19814086357078-0.720941047351493i</v>
      </c>
      <c r="AG2115" t="str">
        <f t="shared" si="1081"/>
        <v>1.00703844379713-0.0252177072251718i</v>
      </c>
      <c r="AH2115" t="str">
        <f t="shared" si="1082"/>
        <v>0.0261941442455502+0.0137063666880728i</v>
      </c>
      <c r="AI2115">
        <f t="shared" si="1083"/>
        <v>-30.584897199148152</v>
      </c>
      <c r="AJ2115">
        <f t="shared" si="1084"/>
        <v>27.621295504243655</v>
      </c>
      <c r="AK2115"/>
      <c r="AL2115"/>
      <c r="AM2115"/>
      <c r="AN2115"/>
    </row>
    <row r="2116" spans="1:40" x14ac:dyDescent="0.35">
      <c r="A2116"/>
      <c r="B2116">
        <f t="shared" si="1085"/>
        <v>198200</v>
      </c>
      <c r="C2116" s="237" t="str">
        <f t="shared" si="1053"/>
        <v>-8.20945136746317E-07+0.00521396160876242i</v>
      </c>
      <c r="D2116" s="208" t="str">
        <f t="shared" si="1054"/>
        <v>-2.51366749609851+0.0399737056671786i</v>
      </c>
      <c r="E2116" t="str">
        <f t="shared" si="1055"/>
        <v>20500</v>
      </c>
      <c r="F2116" t="str">
        <f t="shared" si="1056"/>
        <v>0.327868852459016</v>
      </c>
      <c r="G2116" t="str">
        <f t="shared" si="1051"/>
        <v>0.327868852459016</v>
      </c>
      <c r="H2116" t="str">
        <f t="shared" si="1057"/>
        <v>3.68463654798424+0.7605874086104i</v>
      </c>
      <c r="I2116" t="str">
        <f t="shared" si="1058"/>
        <v>778.329579926871i</v>
      </c>
      <c r="J2116" t="str">
        <f t="shared" si="1052"/>
        <v>-819.0067312013+170.273605541441i</v>
      </c>
      <c r="K2116" t="str">
        <f t="shared" si="1059"/>
        <v>0.189390666747164-0.910958750179744i</v>
      </c>
      <c r="L2116" t="str">
        <f t="shared" si="1060"/>
        <v>0.0389148891641528-0.158869813689375i</v>
      </c>
      <c r="M2116" t="str">
        <f t="shared" si="1061"/>
        <v>0.228305555911317-1.06982856386912i</v>
      </c>
      <c r="N2116" t="str">
        <f t="shared" si="1062"/>
        <v>-2.47220706147436i</v>
      </c>
      <c r="O2116" t="str">
        <f t="shared" si="1063"/>
        <v>-0.784203056598307-0.620504283645063i</v>
      </c>
      <c r="P2116" t="str">
        <f t="shared" si="1064"/>
        <v>1.78420305659831+0.620504283645063i</v>
      </c>
      <c r="Q2116" t="str">
        <f t="shared" si="1065"/>
        <v>-1.78420305659831+1.8517027778293i</v>
      </c>
      <c r="R2116" t="str">
        <f t="shared" si="1066"/>
        <v>-0.307673096548548-0.667089660442901i</v>
      </c>
      <c r="S2116" t="str">
        <f t="shared" si="1067"/>
        <v>0.267719630821089i</v>
      </c>
      <c r="T2116" t="str">
        <f t="shared" si="1068"/>
        <v>0.178592997618339-0.0823701278215586i</v>
      </c>
      <c r="U2116" t="str">
        <f t="shared" si="1069"/>
        <v>0.0000500000000000001-0.000716965831284668i</v>
      </c>
      <c r="V2116" t="str">
        <f t="shared" si="1070"/>
        <v>0.00002-0.00803001731038829i</v>
      </c>
      <c r="W2116" t="str">
        <f t="shared" si="1071"/>
        <v>0.0000422717900257536-0.000658422106021471i</v>
      </c>
      <c r="X2116" t="str">
        <f t="shared" si="1072"/>
        <v>0.0000455392623236677-0.000657984240652781i</v>
      </c>
      <c r="Y2116" t="str">
        <f t="shared" si="1073"/>
        <v>0.009+0.996261862306395i</v>
      </c>
      <c r="Z2116" t="str">
        <f t="shared" si="1074"/>
        <v>-0.00792503404747082-0.00062088684881041i</v>
      </c>
      <c r="AA2116" t="str">
        <f t="shared" si="1075"/>
        <v>0.109498129928805-12.0519915547921i</v>
      </c>
      <c r="AB2116" t="str">
        <f t="shared" si="1076"/>
        <v>0.596929828402911-0.275314188807814i</v>
      </c>
      <c r="AC2116" t="str">
        <f t="shared" si="1077"/>
        <v>0.841743413088518-0.701468339976968i</v>
      </c>
      <c r="AD2116" t="str">
        <f t="shared" si="1078"/>
        <v>0.579370185355035+0.155743010645389i</v>
      </c>
      <c r="AE2116" t="str">
        <f t="shared" si="1079"/>
        <v>-0.00449482965792428-0.00159399199070011i</v>
      </c>
      <c r="AF2116" t="str">
        <f t="shared" si="1080"/>
        <v>-6.19830404408275-0.720613702943221i</v>
      </c>
      <c r="AG2116" t="str">
        <f t="shared" si="1081"/>
        <v>1.00702444131107-0.0252151498655471i</v>
      </c>
      <c r="AH2116" t="str">
        <f t="shared" si="1082"/>
        <v>0.026182726229758+0.0136831676040754i</v>
      </c>
      <c r="AI2116">
        <f t="shared" si="1083"/>
        <v>-30.591030622384913</v>
      </c>
      <c r="AJ2116">
        <f t="shared" si="1084"/>
        <v>27.591697018033244</v>
      </c>
      <c r="AK2116"/>
      <c r="AL2116"/>
      <c r="AM2116"/>
      <c r="AN2116"/>
    </row>
    <row r="2117" spans="1:40" x14ac:dyDescent="0.35">
      <c r="A2117"/>
      <c r="B2117">
        <f t="shared" si="1085"/>
        <v>198300</v>
      </c>
      <c r="C2117" s="237" t="str">
        <f t="shared" si="1053"/>
        <v>-8.20117362544924E-07+0.00521133227878234i</v>
      </c>
      <c r="D2117" s="208" t="str">
        <f t="shared" si="1054"/>
        <v>-2.51366748975224+0.0399535474706646i</v>
      </c>
      <c r="E2117" t="str">
        <f t="shared" si="1055"/>
        <v>20500</v>
      </c>
      <c r="F2117" t="str">
        <f t="shared" si="1056"/>
        <v>0.327868852459016</v>
      </c>
      <c r="G2117" t="str">
        <f t="shared" ref="G2117:G2180" si="1086">IF($C$11=$C$7,$C$24,F2117)</f>
        <v>0.327868852459016</v>
      </c>
      <c r="H2117" t="str">
        <f t="shared" si="1057"/>
        <v>3.68479950362196+0.760240184605044i</v>
      </c>
      <c r="I2117" t="str">
        <f t="shared" si="1058"/>
        <v>778.72227900857i</v>
      </c>
      <c r="J2117" t="str">
        <f t="shared" ref="J2117:J2180" si="1087">IMSUM(COMPLEX(0,2*PI()*B2117*$C$113*$C$112),COMPLEX(0,2*PI()*B2117*$C$113*$C$111),COMPLEX(0,2*PI()*B2117*$C$28*10^-12*$C$111),COMPLEX(-1*2*PI()*B2117*2*PI()*B2117*$C$113*$C$112*$C$28*10^-12*$C$111,0),COMPLEX(1,0))</f>
        <v>-819.834393758974+170.359515534147i</v>
      </c>
      <c r="K2117" t="str">
        <f t="shared" si="1059"/>
        <v>0.189207158600316-0.910536377610538i</v>
      </c>
      <c r="L2117" t="str">
        <f t="shared" si="1060"/>
        <v>0.0388778694875099-0.15879876113111i</v>
      </c>
      <c r="M2117" t="str">
        <f t="shared" si="1061"/>
        <v>0.228085028087826-1.06933513874165i</v>
      </c>
      <c r="N2117" t="str">
        <f t="shared" si="1062"/>
        <v>-2.47345439097056i</v>
      </c>
      <c r="O2117" t="str">
        <f t="shared" si="1063"/>
        <v>-0.784976419649537-0.619525641595401i</v>
      </c>
      <c r="P2117" t="str">
        <f t="shared" si="1064"/>
        <v>1.78497641964954+0.619525641595401i</v>
      </c>
      <c r="Q2117" t="str">
        <f t="shared" si="1065"/>
        <v>-1.78497641964954+1.85392874937516i</v>
      </c>
      <c r="R2117" t="str">
        <f t="shared" si="1066"/>
        <v>-0.307643841224609-0.666605670703218i</v>
      </c>
      <c r="S2117" t="str">
        <f t="shared" si="1067"/>
        <v>0.267854706315954i</v>
      </c>
      <c r="T2117" t="str">
        <f t="shared" si="1068"/>
        <v>0.17855346615476-0.0824038507411296i</v>
      </c>
      <c r="U2117" t="str">
        <f t="shared" si="1069"/>
        <v>0.0000499999999999999-0.000716604275141808i</v>
      </c>
      <c r="V2117" t="str">
        <f t="shared" si="1070"/>
        <v>0.00002-0.00802596788158828i</v>
      </c>
      <c r="W2117" t="str">
        <f t="shared" si="1071"/>
        <v>0.0000422717882167909-0.000658090298613454i</v>
      </c>
      <c r="X2117" t="str">
        <f t="shared" si="1072"/>
        <v>0.0000455359545502734-0.000657652670398824i</v>
      </c>
      <c r="Y2117" t="str">
        <f t="shared" si="1073"/>
        <v>0.009+0.99676451713097i</v>
      </c>
      <c r="Z2117" t="str">
        <f t="shared" si="1074"/>
        <v>-0.00791704176024228-0.0006204608787973i</v>
      </c>
      <c r="AA2117" t="str">
        <f t="shared" si="1075"/>
        <v>0.109387544317421-12.045906879211i</v>
      </c>
      <c r="AB2117" t="str">
        <f t="shared" si="1076"/>
        <v>0.596797698307749-0.275426904406192i</v>
      </c>
      <c r="AC2117" t="str">
        <f t="shared" si="1077"/>
        <v>0.841596952744894-0.700997502748243i</v>
      </c>
      <c r="AD2117" t="str">
        <f t="shared" si="1078"/>
        <v>0.579600392110769+0.155503798615855i</v>
      </c>
      <c r="AE2117" t="str">
        <f t="shared" si="1079"/>
        <v>-0.00449223648504824-0.00159074943615834i</v>
      </c>
      <c r="AF2117" t="str">
        <f t="shared" si="1080"/>
        <v>-6.1984669933742-0.720286637134379i</v>
      </c>
      <c r="AG2117" t="str">
        <f t="shared" si="1081"/>
        <v>1.00701043893467-0.0252125838621255i</v>
      </c>
      <c r="AH2117" t="str">
        <f t="shared" si="1082"/>
        <v>0.0261713080279621+0.0136599895615508i</v>
      </c>
      <c r="AI2117">
        <f t="shared" si="1083"/>
        <v>-30.597163240789182</v>
      </c>
      <c r="AJ2117">
        <f t="shared" si="1084"/>
        <v>27.562093063996372</v>
      </c>
      <c r="AK2117"/>
      <c r="AL2117"/>
      <c r="AM2117"/>
      <c r="AN2117"/>
    </row>
    <row r="2118" spans="1:40" x14ac:dyDescent="0.35">
      <c r="A2118"/>
      <c r="B2118">
        <f t="shared" si="1085"/>
        <v>198400</v>
      </c>
      <c r="C2118" s="237" t="str">
        <f t="shared" ref="C2118:C2181" si="1088">IMPRODUCT(COMPLEX(-1,0),IMDIV(IMPRODUCT(G2118,COMPLEX($C$100+$C$101,0)),COMPLEX($C$100,2*PI()*B2118*$C$103*$C$102*(2*$C$100+$C$101))))</f>
        <v>-8.19290839702733E-07+0.00520870559933635i</v>
      </c>
      <c r="D2118" s="208" t="str">
        <f t="shared" ref="D2118:D2181" si="1089">IMPRODUCT(COMPLEX($C$106,0),IMSUB(C2118,G2118))</f>
        <v>-2.51366748341556+0.039933409594912i</v>
      </c>
      <c r="E2118" t="str">
        <f t="shared" ref="E2118:E2181" si="1090">IMDIV(COMPLEX($C$20*10^3,0),COMPLEX(1,2*PI()*B2118*$C$20*1000*$C$29*10^-12))</f>
        <v>20500</v>
      </c>
      <c r="F2118" t="str">
        <f t="shared" ref="F2118:F2181" si="1091">IMDIV(COMPLEX($C$22*1000,0),IMSUM(COMPLEX($C$22*1000,0),E2118))</f>
        <v>0.327868852459016</v>
      </c>
      <c r="G2118" t="str">
        <f t="shared" si="1086"/>
        <v>0.327868852459016</v>
      </c>
      <c r="H2118" t="str">
        <f t="shared" ref="H2118:H2181" si="1092">IMPRODUCT(COMPLEX($C$108,0),IMPRODUCT(COMPLEX(-1,0),D2118),IMDIV(COMPLEX(0,2*PI()*B2118*$C$109*$C$110),COMPLEX(1,2*PI()*B2118*$C$109*$C$110)))</f>
        <v>3.68496222845861+0.759893259194209i</v>
      </c>
      <c r="I2118" t="str">
        <f t="shared" ref="I2118:I2181" si="1093">COMPLEX(0,2*PI()*B2118*$C$113*$C$112*$C$114)</f>
        <v>779.114978090269i</v>
      </c>
      <c r="J2118" t="str">
        <f t="shared" si="1087"/>
        <v>-820.662473800914+170.445425526852i</v>
      </c>
      <c r="K2118" t="str">
        <f t="shared" ref="K2118:K2181" si="1094">IMDIV(I2118,J2118)</f>
        <v>0.18902391343003-0.910114377804641i</v>
      </c>
      <c r="L2118" t="str">
        <f t="shared" ref="L2118:L2181" si="1095">IMDIV(COMPLEX($C$117,0),COMPLEX(1,2*PI()*B2118*$C$115*$C$116))</f>
        <v>0.0388409015574417-0.158727767535949i</v>
      </c>
      <c r="M2118" t="str">
        <f t="shared" ref="M2118:M2181" si="1096">IMSUM(K2118,L2118)</f>
        <v>0.227864814987472-1.06884214534059i</v>
      </c>
      <c r="N2118" t="str">
        <f t="shared" ref="N2118:N2181" si="1097">COMPLEX(0,-2*PI()*B2118*$C$43)</f>
        <v>-2.47470172046677i</v>
      </c>
      <c r="O2118" t="str">
        <f t="shared" ref="O2118:O2181" si="1098">IMEXP(N2118)</f>
        <v>-0.785748561410384-0.618546035668738i</v>
      </c>
      <c r="P2118" t="str">
        <f t="shared" ref="P2118:P2181" si="1099">IMSUB(COMPLEX(1,0),O2118)</f>
        <v>1.78574856141038+0.618546035668738i</v>
      </c>
      <c r="Q2118" t="str">
        <f t="shared" ref="Q2118:Q2181" si="1100">IMSUM(COMPLEX(0,2*PI()*B2118*$C$43),O2118,COMPLEX(-1,0))</f>
        <v>-1.78574856141038+1.85615568479803i</v>
      </c>
      <c r="R2118" t="str">
        <f t="shared" ref="R2118:R2181" si="1101">IMDIV(P2118,Q2118)</f>
        <v>-0.307614563728659-0.666122086034816i</v>
      </c>
      <c r="S2118" t="str">
        <f t="shared" ref="S2118:S2181" si="1102">IMDIV(COMPLEX(0,2*PI()*B2118*$C$123),COMPLEX($C$124,0))</f>
        <v>0.267989781810818i</v>
      </c>
      <c r="T2118" t="str">
        <f t="shared" ref="T2118:T2181" si="1103">IMPRODUCT(R2118,S2118)</f>
        <v>0.178513912495837-0.0824375598154733i</v>
      </c>
      <c r="U2118" t="str">
        <f t="shared" ref="U2118:U2181" si="1104">IMDIV(COMPLEX(1,2*PI()*B2118*$C$16*10^-3*$C$15*10^-6),COMPLEX(0,2*PI()*B2118*$C$15*10^-6))</f>
        <v>0.0000500000000000001-0.000716243083470872i</v>
      </c>
      <c r="V2118" t="str">
        <f t="shared" ref="V2118:V2181" si="1105">IMSUM(COMPLEX($C$18*10^-3,0),IMDIV(COMPLEX(1,0),COMPLEX(0,2*PI()*B2118*($C$17*1*10^-6))))</f>
        <v>0.00002-0.00802192253487376i</v>
      </c>
      <c r="W2118" t="str">
        <f t="shared" ref="W2118:W2181" si="1106">IMDIV(IMPRODUCT(U2118,V2118),IMSUM(U2118,V2118))</f>
        <v>0.0000422717864069164-0.000657758825802592i</v>
      </c>
      <c r="X2118" t="str">
        <f t="shared" ref="X2118:X2181" si="1107">IMDIV(IMPRODUCT(COMPLEX($C$19,0),W2118),IMSUM(COMPLEX($C$19,0),W2118))</f>
        <v>0.0000455326517734832-0.000657321434478007i</v>
      </c>
      <c r="Y2118" t="str">
        <f t="shared" ref="Y2118:Y2181" si="1108">COMPLEX($C$13*10^-3,2*PI()*B2118*$C$12*0.000001)</f>
        <v>0.009+0.997267171955544i</v>
      </c>
      <c r="Z2118" t="str">
        <f t="shared" ref="Z2118:Z2181" si="1109">IMPRODUCT(COMPLEX($C$6,0),IMDIV(X2118,IMSUM(X2118,Y2118)))</f>
        <v>-0.00790906156323203-0.000620035508954503i</v>
      </c>
      <c r="AA2118" t="str">
        <f t="shared" ref="AA2118:AA2181" si="1110">IMDIV(COMPLEX($C$6,0),IMSUM(X2118,Y2118))</f>
        <v>0.109277126236032-12.0398283479869i</v>
      </c>
      <c r="AB2118" t="str">
        <f t="shared" ref="AB2118:AB2181" si="1111">IMPRODUCT(COMPLEX($C$119,0),T2118)</f>
        <v>0.596665494026794-0.275539573728237i</v>
      </c>
      <c r="AC2118" t="str">
        <f t="shared" ref="AC2118:AC2181" si="1112">IMSUM(COMPLEX(1,0),IMPRODUCT(AB2118,M2118))</f>
        <v>0.841450763295903-0.700527000675613i</v>
      </c>
      <c r="AD2118" t="str">
        <f t="shared" ref="AD2118:AD2181" si="1113">IMDIV(AB2118,AC2118)</f>
        <v>0.579830340830618+0.155264266827471i</v>
      </c>
      <c r="AE2118" t="str">
        <f t="shared" ref="AE2118:AE2181" si="1114">IMPRODUCT(AD2118,AA2118,X2118)</f>
        <v>-0.00448964450315434-0.00158751004539272i</v>
      </c>
      <c r="AF2118" t="str">
        <f t="shared" ref="AF2118:AF2181" si="1115">IMSUB(D2118,H2118)</f>
        <v>-6.19862971187417-0.719959849599297i</v>
      </c>
      <c r="AG2118" t="str">
        <f t="shared" ref="AG2118:AG2181" si="1116">IMSUM(COMPLEX(1,0),IMPRODUCT(AD2118,AA2118,COMPLEX($C$127,0)))</f>
        <v>1.0069964366786-0.025210009208843i</v>
      </c>
      <c r="AH2118" t="str">
        <f t="shared" ref="AH2118:AH2181" si="1117">IMDIV(IMPRODUCT(AE2118,AF2118),AG2118)</f>
        <v>0.0261598896342354+0.0136368325397358i</v>
      </c>
      <c r="AI2118">
        <f t="shared" ref="AI2118:AI2181" si="1118">20*LOG10(IMABS(AH2118))</f>
        <v>-30.603295057601866</v>
      </c>
      <c r="AJ2118">
        <f t="shared" ref="AJ2118:AJ2181" si="1119">IMARGUMENT(AH2118)*180/PI()</f>
        <v>27.532483644753256</v>
      </c>
      <c r="AK2118"/>
      <c r="AL2118"/>
      <c r="AM2118"/>
      <c r="AN2118"/>
    </row>
    <row r="2119" spans="1:40" x14ac:dyDescent="0.35">
      <c r="A2119"/>
      <c r="B2119">
        <f t="shared" si="1085"/>
        <v>198500</v>
      </c>
      <c r="C2119" s="237" t="str">
        <f t="shared" si="1088"/>
        <v>-8.18465565698736E-07+0.00520608156641858i</v>
      </c>
      <c r="D2119" s="208" t="str">
        <f t="shared" si="1089"/>
        <v>-2.51366747708846+0.0399132920092091i</v>
      </c>
      <c r="E2119" t="str">
        <f t="shared" si="1090"/>
        <v>20500</v>
      </c>
      <c r="F2119" t="str">
        <f t="shared" si="1091"/>
        <v>0.327868852459016</v>
      </c>
      <c r="G2119" t="str">
        <f t="shared" si="1086"/>
        <v>0.327868852459016</v>
      </c>
      <c r="H2119" t="str">
        <f t="shared" si="1092"/>
        <v>3.68512472292228+0.759546632021973i</v>
      </c>
      <c r="I2119" t="str">
        <f t="shared" si="1093"/>
        <v>779.507677171967i</v>
      </c>
      <c r="J2119" t="str">
        <f t="shared" si="1087"/>
        <v>-821.490971327121+170.531335519556i</v>
      </c>
      <c r="K2119" t="str">
        <f t="shared" si="1094"/>
        <v>0.188840930741138-0.909692750298463i</v>
      </c>
      <c r="L2119" t="str">
        <f t="shared" si="1095"/>
        <v>0.0388039852795913-0.158656832837859i</v>
      </c>
      <c r="M2119" t="str">
        <f t="shared" si="1096"/>
        <v>0.227644916020729-1.06834958313632i</v>
      </c>
      <c r="N2119" t="str">
        <f t="shared" si="1097"/>
        <v>-2.47594904996297i</v>
      </c>
      <c r="O2119" t="str">
        <f t="shared" si="1098"/>
        <v>-0.786519480679514-0.617565467389189i</v>
      </c>
      <c r="P2119" t="str">
        <f t="shared" si="1099"/>
        <v>1.78651948067951+0.617565467389189i</v>
      </c>
      <c r="Q2119" t="str">
        <f t="shared" si="1100"/>
        <v>-1.78651948067951+1.85838358257378i</v>
      </c>
      <c r="R2119" t="str">
        <f t="shared" si="1101"/>
        <v>-0.307585264047429-0.665638905814923i</v>
      </c>
      <c r="S2119" t="str">
        <f t="shared" si="1102"/>
        <v>0.268124857305683i</v>
      </c>
      <c r="T2119" t="str">
        <f t="shared" si="1103"/>
        <v>0.178474336638737-0.0824712550320477i</v>
      </c>
      <c r="U2119" t="str">
        <f t="shared" si="1104"/>
        <v>0.0000499999999999999-0.00071588225572101i</v>
      </c>
      <c r="V2119" t="str">
        <f t="shared" si="1105"/>
        <v>0.00002-0.00801788126407532i</v>
      </c>
      <c r="W2119" t="str">
        <f t="shared" si="1106"/>
        <v>0.0000422717845961293-0.000657427687083184i</v>
      </c>
      <c r="X2119" t="str">
        <f t="shared" si="1107"/>
        <v>0.0000455293539832285-0.000656990532385077i</v>
      </c>
      <c r="Y2119" t="str">
        <f t="shared" si="1108"/>
        <v>0.009+0.997769826780118i</v>
      </c>
      <c r="Z2119" t="str">
        <f t="shared" si="1109"/>
        <v>-0.00790109343206236-0.000619610738030383i</v>
      </c>
      <c r="AA2119" t="str">
        <f t="shared" si="1110"/>
        <v>0.109166875346236-12.0337559518123i</v>
      </c>
      <c r="AB2119" t="str">
        <f t="shared" si="1111"/>
        <v>0.596533215550579-0.275652196732028i</v>
      </c>
      <c r="AC2119" t="str">
        <f t="shared" si="1112"/>
        <v>0.841304844288314-0.700056833336422i</v>
      </c>
      <c r="AD2119" t="str">
        <f t="shared" si="1113"/>
        <v>0.58006003107796+0.155024415531286i</v>
      </c>
      <c r="AE2119" t="str">
        <f t="shared" si="1114"/>
        <v>-0.0044870537092319-0.00158427381532169i</v>
      </c>
      <c r="AF2119" t="str">
        <f t="shared" si="1115"/>
        <v>-6.19879220001074-0.719633340012764i</v>
      </c>
      <c r="AG2119" t="str">
        <f t="shared" si="1116"/>
        <v>1.00698243455354-0.0252074258996558i</v>
      </c>
      <c r="AH2119" t="str">
        <f t="shared" si="1117"/>
        <v>0.0261484710426748+0.013613696517918i</v>
      </c>
      <c r="AI2119">
        <f t="shared" si="1118"/>
        <v>-30.609426076061226</v>
      </c>
      <c r="AJ2119">
        <f t="shared" si="1119"/>
        <v>27.502868762921338</v>
      </c>
      <c r="AK2119"/>
      <c r="AL2119"/>
      <c r="AM2119"/>
      <c r="AN2119"/>
    </row>
    <row r="2120" spans="1:40" x14ac:dyDescent="0.35">
      <c r="A2120"/>
      <c r="B2120">
        <f t="shared" si="1085"/>
        <v>198600</v>
      </c>
      <c r="C2120" s="237" t="str">
        <f t="shared" si="1088"/>
        <v>-8.17641538018284E-07+0.00520346017603125i</v>
      </c>
      <c r="D2120" s="208" t="str">
        <f t="shared" si="1089"/>
        <v>-2.51366747077092+0.0398931946829063i</v>
      </c>
      <c r="E2120" t="str">
        <f t="shared" si="1090"/>
        <v>20500</v>
      </c>
      <c r="F2120" t="str">
        <f t="shared" si="1091"/>
        <v>0.327868852459016</v>
      </c>
      <c r="G2120" t="str">
        <f t="shared" si="1086"/>
        <v>0.327868852459016</v>
      </c>
      <c r="H2120" t="str">
        <f t="shared" si="1092"/>
        <v>3.68528698744009+0.759200302732895i</v>
      </c>
      <c r="I2120" t="str">
        <f t="shared" si="1093"/>
        <v>779.900376253666i</v>
      </c>
      <c r="J2120" t="str">
        <f t="shared" si="1087"/>
        <v>-822.319886337594+170.617245512262i</v>
      </c>
      <c r="K2120" t="str">
        <f t="shared" si="1094"/>
        <v>0.188658210039624-0.909271494629119i</v>
      </c>
      <c r="L2120" t="str">
        <f t="shared" si="1095"/>
        <v>0.0387671205598111-0.158585956970884i</v>
      </c>
      <c r="M2120" t="str">
        <f t="shared" si="1096"/>
        <v>0.227425330599435-1.0678574516i</v>
      </c>
      <c r="N2120" t="str">
        <f t="shared" si="1097"/>
        <v>-2.47719637945917i</v>
      </c>
      <c r="O2120" t="str">
        <f t="shared" si="1098"/>
        <v>-0.787289176257513-0.616583938282345i</v>
      </c>
      <c r="P2120" t="str">
        <f t="shared" si="1099"/>
        <v>1.78728917625751+0.616583938282345i</v>
      </c>
      <c r="Q2120" t="str">
        <f t="shared" si="1100"/>
        <v>-1.78728917625751+1.86061244117683i</v>
      </c>
      <c r="R2120" t="str">
        <f t="shared" si="1101"/>
        <v>-0.307555942167632-0.665156129422012i</v>
      </c>
      <c r="S2120" t="str">
        <f t="shared" si="1102"/>
        <v>0.268259932800547i</v>
      </c>
      <c r="T2120" t="str">
        <f t="shared" si="1103"/>
        <v>0.178434738580621-0.0825049363782979i</v>
      </c>
      <c r="U2120" t="str">
        <f t="shared" si="1104"/>
        <v>0.00005-0.000715521791342502i</v>
      </c>
      <c r="V2120" t="str">
        <f t="shared" si="1105"/>
        <v>0.00002-0.00801384406303599i</v>
      </c>
      <c r="W2120" t="str">
        <f t="shared" si="1106"/>
        <v>0.0000422717827844302-0.000657096881950572i</v>
      </c>
      <c r="X2120" t="str">
        <f t="shared" si="1107"/>
        <v>0.0000455260611694679-0.000656659963615823i</v>
      </c>
      <c r="Y2120" t="str">
        <f t="shared" si="1108"/>
        <v>0.009+0.998272481604693i</v>
      </c>
      <c r="Z2120" t="str">
        <f t="shared" si="1109"/>
        <v>-0.00789313734241726-0.000619186564776716i</v>
      </c>
      <c r="AA2120" t="str">
        <f t="shared" si="1110"/>
        <v>0.109056791310483-12.0276896813983i</v>
      </c>
      <c r="AB2120" t="str">
        <f t="shared" si="1111"/>
        <v>0.596400862869615-0.275764773375601i</v>
      </c>
      <c r="AC2120" t="str">
        <f t="shared" si="1112"/>
        <v>0.84115919526999-0.699587000308612i</v>
      </c>
      <c r="AD2120" t="str">
        <f t="shared" si="1113"/>
        <v>0.580289462416336+0.154784244978919i</v>
      </c>
      <c r="AE2120" t="str">
        <f t="shared" si="1114"/>
        <v>-0.00448446410027957-0.00158104074287067i</v>
      </c>
      <c r="AF2120" t="str">
        <f t="shared" si="1115"/>
        <v>-6.19895445821101-0.719307108049989i</v>
      </c>
      <c r="AG2120" t="str">
        <f t="shared" si="1116"/>
        <v>1.00696843257018-0.0252048339285393i</v>
      </c>
      <c r="AH2120" t="str">
        <f t="shared" si="1117"/>
        <v>0.0261370522474019+0.0135905814754337i</v>
      </c>
      <c r="AI2120">
        <f t="shared" si="1118"/>
        <v>-30.615556299402975</v>
      </c>
      <c r="AJ2120">
        <f t="shared" si="1119"/>
        <v>27.47324842111118</v>
      </c>
      <c r="AK2120"/>
      <c r="AL2120"/>
      <c r="AM2120"/>
      <c r="AN2120"/>
    </row>
    <row r="2121" spans="1:40" x14ac:dyDescent="0.35">
      <c r="A2121"/>
      <c r="B2121">
        <f t="shared" si="1085"/>
        <v>198700</v>
      </c>
      <c r="C2121" s="237" t="str">
        <f t="shared" si="1088"/>
        <v>-8.1681875415304E-07+0.00520084142418458i</v>
      </c>
      <c r="D2121" s="208" t="str">
        <f t="shared" si="1089"/>
        <v>-2.5136674644629+0.0398731175854151i</v>
      </c>
      <c r="E2121" t="str">
        <f t="shared" si="1090"/>
        <v>20500</v>
      </c>
      <c r="F2121" t="str">
        <f t="shared" si="1091"/>
        <v>0.327868852459016</v>
      </c>
      <c r="G2121" t="str">
        <f t="shared" si="1086"/>
        <v>0.327868852459016</v>
      </c>
      <c r="H2121" t="str">
        <f t="shared" si="1092"/>
        <v>3.68544902243814+0.758854270972038i</v>
      </c>
      <c r="I2121" t="str">
        <f t="shared" si="1093"/>
        <v>780.293075335365i</v>
      </c>
      <c r="J2121" t="str">
        <f t="shared" si="1087"/>
        <v>-823.149218832333+170.703155504967i</v>
      </c>
      <c r="K2121" t="str">
        <f t="shared" si="1094"/>
        <v>0.188475750832611-0.908850610334424i</v>
      </c>
      <c r="L2121" t="str">
        <f t="shared" si="1095"/>
        <v>0.0387303073041637-0.158515139869154i</v>
      </c>
      <c r="M2121" t="str">
        <f t="shared" si="1096"/>
        <v>0.227206058136775-1.06736575020358i</v>
      </c>
      <c r="N2121" t="str">
        <f t="shared" si="1097"/>
        <v>-2.47844370895538i</v>
      </c>
      <c r="O2121" t="str">
        <f t="shared" si="1098"/>
        <v>-0.788057646946871-0.615601449875291i</v>
      </c>
      <c r="P2121" t="str">
        <f t="shared" si="1099"/>
        <v>1.78805764694687+0.615601449875291i</v>
      </c>
      <c r="Q2121" t="str">
        <f t="shared" si="1100"/>
        <v>-1.78805764694687+1.86284225908009i</v>
      </c>
      <c r="R2121" t="str">
        <f t="shared" si="1101"/>
        <v>-0.307526598075971-0.664673756235814i</v>
      </c>
      <c r="S2121" t="str">
        <f t="shared" si="1102"/>
        <v>0.268395008295411i</v>
      </c>
      <c r="T2121" t="str">
        <f t="shared" si="1103"/>
        <v>0.178395118318653-0.0825386038416598i</v>
      </c>
      <c r="U2121" t="str">
        <f t="shared" si="1104"/>
        <v>0.0000500000000000001-0.00071516168978672i</v>
      </c>
      <c r="V2121" t="str">
        <f t="shared" si="1105"/>
        <v>0.00002-0.00800981092561126i</v>
      </c>
      <c r="W2121" t="str">
        <f t="shared" si="1106"/>
        <v>0.0000422717809718189-0.000656766409901096i</v>
      </c>
      <c r="X2121" t="str">
        <f t="shared" si="1107"/>
        <v>0.0000455227733221835-0.000656329727667029i</v>
      </c>
      <c r="Y2121" t="str">
        <f t="shared" si="1108"/>
        <v>0.009+0.998775136429267i</v>
      </c>
      <c r="Z2121" t="str">
        <f t="shared" si="1109"/>
        <v>-0.00788519327004177-0.000618762987948638i</v>
      </c>
      <c r="AA2121" t="str">
        <f t="shared" si="1110"/>
        <v>0.108946873792076-12.021629527475i</v>
      </c>
      <c r="AB2121" t="str">
        <f t="shared" si="1111"/>
        <v>0.596268435974422-0.275877303616962i</v>
      </c>
      <c r="AC2121" t="str">
        <f t="shared" si="1112"/>
        <v>0.841013815789869-0.699117501170766i</v>
      </c>
      <c r="AD2121" t="str">
        <f t="shared" si="1113"/>
        <v>0.58051863440947+0.154543755422594i</v>
      </c>
      <c r="AE2121" t="str">
        <f t="shared" si="1114"/>
        <v>-0.00448187567330531-0.00157781082497229i</v>
      </c>
      <c r="AF2121" t="str">
        <f t="shared" si="1115"/>
        <v>-6.19911648690104-0.718981153386623i</v>
      </c>
      <c r="AG2121" t="str">
        <f t="shared" si="1116"/>
        <v>1.00695443073922-0.0252022332894893i</v>
      </c>
      <c r="AH2121" t="str">
        <f t="shared" si="1117"/>
        <v>0.0261256332425625+0.0135674873916693i</v>
      </c>
      <c r="AI2121">
        <f t="shared" si="1118"/>
        <v>-30.621685730860158</v>
      </c>
      <c r="AJ2121">
        <f t="shared" si="1119"/>
        <v>27.443622621929528</v>
      </c>
      <c r="AK2121"/>
      <c r="AL2121"/>
      <c r="AM2121"/>
      <c r="AN2121"/>
    </row>
    <row r="2122" spans="1:40" x14ac:dyDescent="0.35">
      <c r="A2122"/>
      <c r="B2122">
        <f t="shared" si="1085"/>
        <v>198800</v>
      </c>
      <c r="C2122" s="237" t="str">
        <f t="shared" si="1088"/>
        <v>-8.15997211601012E-07+0.00519822530689696i</v>
      </c>
      <c r="D2122" s="208" t="str">
        <f t="shared" si="1089"/>
        <v>-2.51366745816442+0.03985306068621i</v>
      </c>
      <c r="E2122" t="str">
        <f t="shared" si="1090"/>
        <v>20500</v>
      </c>
      <c r="F2122" t="str">
        <f t="shared" si="1091"/>
        <v>0.327868852459016</v>
      </c>
      <c r="G2122" t="str">
        <f t="shared" si="1086"/>
        <v>0.327868852459016</v>
      </c>
      <c r="H2122" t="str">
        <f t="shared" si="1092"/>
        <v>3.68561082834167+0.758508536384979i</v>
      </c>
      <c r="I2122" t="str">
        <f t="shared" si="1093"/>
        <v>780.685774417064i</v>
      </c>
      <c r="J2122" t="str">
        <f t="shared" si="1087"/>
        <v>-823.978968811338+170.789065497672i</v>
      </c>
      <c r="K2122" t="str">
        <f t="shared" si="1094"/>
        <v>0.188293552628366-0.908430096952893i</v>
      </c>
      <c r="L2122" t="str">
        <f t="shared" si="1095"/>
        <v>0.0386935454189203-0.158444381466878i</v>
      </c>
      <c r="M2122" t="str">
        <f t="shared" si="1096"/>
        <v>0.226987098047286-1.06687447841977i</v>
      </c>
      <c r="N2122" t="str">
        <f t="shared" si="1097"/>
        <v>-2.47969103845158i</v>
      </c>
      <c r="O2122" t="str">
        <f t="shared" si="1098"/>
        <v>-0.788824891551966-0.614618003696629i</v>
      </c>
      <c r="P2122" t="str">
        <f t="shared" si="1099"/>
        <v>1.78882489155197+0.614618003696629i</v>
      </c>
      <c r="Q2122" t="str">
        <f t="shared" si="1100"/>
        <v>-1.78882489155197+1.86507303475495i</v>
      </c>
      <c r="R2122" t="str">
        <f t="shared" si="1101"/>
        <v>-0.307497231759136-0.664191785637319i</v>
      </c>
      <c r="S2122" t="str">
        <f t="shared" si="1102"/>
        <v>0.268530083790276i</v>
      </c>
      <c r="T2122" t="str">
        <f t="shared" si="1103"/>
        <v>0.178355475850002-0.0825722574095587i</v>
      </c>
      <c r="U2122" t="str">
        <f t="shared" si="1104"/>
        <v>0.0000499999999999999-0.00071480195050614i</v>
      </c>
      <c r="V2122" t="str">
        <f t="shared" si="1105"/>
        <v>0.00002-0.00800578184566879i</v>
      </c>
      <c r="W2122" t="str">
        <f t="shared" si="1106"/>
        <v>0.0000422717791582951-0.000656436270432112i</v>
      </c>
      <c r="X2122" t="str">
        <f t="shared" si="1107"/>
        <v>0.000045519490431384-0.000655999824036505i</v>
      </c>
      <c r="Y2122" t="str">
        <f t="shared" si="1108"/>
        <v>0.009+0.999277791253841i</v>
      </c>
      <c r="Z2122" t="str">
        <f t="shared" si="1109"/>
        <v>-0.00787726119074207-0.000618340006304669i</v>
      </c>
      <c r="AA2122" t="str">
        <f t="shared" si="1110"/>
        <v>0.108837122455168-12.015575480791i</v>
      </c>
      <c r="AB2122" t="str">
        <f t="shared" si="1111"/>
        <v>0.596135934855537-0.275989787414081i</v>
      </c>
      <c r="AC2122" t="str">
        <f t="shared" si="1112"/>
        <v>0.840868705397983-0.698648335502092i</v>
      </c>
      <c r="AD2122" t="str">
        <f t="shared" si="1113"/>
        <v>0.580747546621271+0.154302947115131i</v>
      </c>
      <c r="AE2122" t="str">
        <f t="shared" si="1114"/>
        <v>-0.00447928842532641-0.00157458405856636i</v>
      </c>
      <c r="AF2122" t="str">
        <f t="shared" si="1115"/>
        <v>-6.19927828650609-0.718655475698769i</v>
      </c>
      <c r="AG2122" t="str">
        <f t="shared" si="1116"/>
        <v>1.00694042907134-0.0251996239765214i</v>
      </c>
      <c r="AH2122" t="str">
        <f t="shared" si="1117"/>
        <v>0.0261142140223286+0.0135444142460614i</v>
      </c>
      <c r="AI2122">
        <f t="shared" si="1118"/>
        <v>-30.62781437366262</v>
      </c>
      <c r="AJ2122">
        <f t="shared" si="1119"/>
        <v>27.413991367977886</v>
      </c>
      <c r="AK2122"/>
      <c r="AL2122"/>
      <c r="AM2122"/>
      <c r="AN2122"/>
    </row>
    <row r="2123" spans="1:40" x14ac:dyDescent="0.35">
      <c r="A2123"/>
      <c r="B2123">
        <f t="shared" si="1085"/>
        <v>198900</v>
      </c>
      <c r="C2123" s="237" t="str">
        <f t="shared" si="1088"/>
        <v>-8.1517690786646E-07+0.00519561182019465i</v>
      </c>
      <c r="D2123" s="208" t="str">
        <f t="shared" si="1089"/>
        <v>-2.51366745187542+0.0398330239548257i</v>
      </c>
      <c r="E2123" t="str">
        <f t="shared" si="1090"/>
        <v>20500</v>
      </c>
      <c r="F2123" t="str">
        <f t="shared" si="1091"/>
        <v>0.327868852459016</v>
      </c>
      <c r="G2123" t="str">
        <f t="shared" si="1086"/>
        <v>0.327868852459016</v>
      </c>
      <c r="H2123" t="str">
        <f t="shared" si="1092"/>
        <v>3.68577240557481+0.758163098617763i</v>
      </c>
      <c r="I2123" t="str">
        <f t="shared" si="1093"/>
        <v>781.078473498762i</v>
      </c>
      <c r="J2123" t="str">
        <f t="shared" si="1087"/>
        <v>-824.809136274609+170.874975490377i</v>
      </c>
      <c r="K2123" t="str">
        <f t="shared" si="1094"/>
        <v>0.188111614936292-0.908009954023739i</v>
      </c>
      <c r="L2123" t="str">
        <f t="shared" si="1095"/>
        <v>0.0386568348105601-0.158373681698346i</v>
      </c>
      <c r="M2123" t="str">
        <f t="shared" si="1096"/>
        <v>0.226768449746852-1.06638363572209i</v>
      </c>
      <c r="N2123" t="str">
        <f t="shared" si="1097"/>
        <v>-2.48093836794778i</v>
      </c>
      <c r="O2123" t="str">
        <f t="shared" si="1098"/>
        <v>-0.789590908879101-0.613633601276426i</v>
      </c>
      <c r="P2123" t="str">
        <f t="shared" si="1099"/>
        <v>1.7895909088791+0.613633601276426i</v>
      </c>
      <c r="Q2123" t="str">
        <f t="shared" si="1100"/>
        <v>-1.7895909088791+1.86730476667135i</v>
      </c>
      <c r="R2123" t="str">
        <f t="shared" si="1101"/>
        <v>-0.307467843203798-0.663710217008752i</v>
      </c>
      <c r="S2123" t="str">
        <f t="shared" si="1102"/>
        <v>0.26866515928514i</v>
      </c>
      <c r="T2123" t="str">
        <f t="shared" si="1103"/>
        <v>0.178315811171831-0.0826058970694068i</v>
      </c>
      <c r="U2123" t="str">
        <f t="shared" si="1104"/>
        <v>0.0000500000000000001-0.000714442572954354i</v>
      </c>
      <c r="V2123" t="str">
        <f t="shared" si="1105"/>
        <v>0.00002-0.00800175681708875i</v>
      </c>
      <c r="W2123" t="str">
        <f t="shared" si="1106"/>
        <v>0.0000422717773438594-0.000656106463041998i</v>
      </c>
      <c r="X2123" t="str">
        <f t="shared" si="1107"/>
        <v>0.0000455162124871028-0.000655670252223065i</v>
      </c>
      <c r="Y2123" t="str">
        <f t="shared" si="1108"/>
        <v>0.009+0.999780446078416i</v>
      </c>
      <c r="Z2123" t="str">
        <f t="shared" si="1109"/>
        <v>-0.00786934108038517-0.000617917618606674i</v>
      </c>
      <c r="AA2123" t="str">
        <f t="shared" si="1110"/>
        <v>0.108727536964755-12.0095275321137i</v>
      </c>
      <c r="AB2123" t="str">
        <f t="shared" si="1111"/>
        <v>0.59600335950348-0.276102224724885i</v>
      </c>
      <c r="AC2123" t="str">
        <f t="shared" si="1112"/>
        <v>0.840723863645439-0.69817950288242i</v>
      </c>
      <c r="AD2123" t="str">
        <f t="shared" si="1113"/>
        <v>0.580976198615813+0.154061820309939i</v>
      </c>
      <c r="AE2123" t="str">
        <f t="shared" si="1114"/>
        <v>-0.00447670235336929-0.00157136044059976i</v>
      </c>
      <c r="AF2123" t="str">
        <f t="shared" si="1115"/>
        <v>-6.19943985745023-0.718330074662937i</v>
      </c>
      <c r="AG2123" t="str">
        <f t="shared" si="1116"/>
        <v>1.00692642757725-0.0251970059836707i</v>
      </c>
      <c r="AH2123" t="str">
        <f t="shared" si="1117"/>
        <v>0.0261027945808947+0.0135213620180954i</v>
      </c>
      <c r="AI2123">
        <f t="shared" si="1118"/>
        <v>-30.633942231038148</v>
      </c>
      <c r="AJ2123">
        <f t="shared" si="1119"/>
        <v>27.384354661853632</v>
      </c>
      <c r="AK2123"/>
      <c r="AL2123"/>
      <c r="AM2123"/>
      <c r="AN2123"/>
    </row>
    <row r="2124" spans="1:40" x14ac:dyDescent="0.35">
      <c r="A2124"/>
      <c r="B2124">
        <f t="shared" si="1085"/>
        <v>199000</v>
      </c>
      <c r="C2124" s="237" t="str">
        <f t="shared" si="1088"/>
        <v>-8.14357840459925E-07+0.00519300096011195i</v>
      </c>
      <c r="D2124" s="208" t="str">
        <f t="shared" si="1089"/>
        <v>-2.5136674455959+0.0398130073608583i</v>
      </c>
      <c r="E2124" t="str">
        <f t="shared" si="1090"/>
        <v>20500</v>
      </c>
      <c r="F2124" t="str">
        <f t="shared" si="1091"/>
        <v>0.327868852459016</v>
      </c>
      <c r="G2124" t="str">
        <f t="shared" si="1086"/>
        <v>0.327868852459016</v>
      </c>
      <c r="H2124" t="str">
        <f t="shared" si="1092"/>
        <v>3.68593375456084+0.757817957316958i</v>
      </c>
      <c r="I2124" t="str">
        <f t="shared" si="1093"/>
        <v>781.471172580461i</v>
      </c>
      <c r="J2124" t="str">
        <f t="shared" si="1087"/>
        <v>-825.639721222146+170.960885483082i</v>
      </c>
      <c r="K2124" t="str">
        <f t="shared" si="1094"/>
        <v>0.18792993726693-0.907590181086878i</v>
      </c>
      <c r="L2124" t="str">
        <f t="shared" si="1095"/>
        <v>0.0386201753857711-0.158303040497932i</v>
      </c>
      <c r="M2124" t="str">
        <f t="shared" si="1096"/>
        <v>0.226550112652701-1.06589322158481i</v>
      </c>
      <c r="N2124" t="str">
        <f t="shared" si="1097"/>
        <v>-2.48218569744398i</v>
      </c>
      <c r="O2124" t="str">
        <f t="shared" si="1098"/>
        <v>-0.790355697736483-0.612648244146245i</v>
      </c>
      <c r="P2124" t="str">
        <f t="shared" si="1099"/>
        <v>1.79035569773648+0.612648244146245i</v>
      </c>
      <c r="Q2124" t="str">
        <f t="shared" si="1100"/>
        <v>-1.79035569773648+1.86953745329774i</v>
      </c>
      <c r="R2124" t="str">
        <f t="shared" si="1101"/>
        <v>-0.307438432396625-0.663229049733588i</v>
      </c>
      <c r="S2124" t="str">
        <f t="shared" si="1102"/>
        <v>0.268800234780005i</v>
      </c>
      <c r="T2124" t="str">
        <f t="shared" si="1103"/>
        <v>0.178276124281308-0.0826395228086095i</v>
      </c>
      <c r="U2124" t="str">
        <f t="shared" si="1104"/>
        <v>0.0000499999999999999-0.000714083556586032i</v>
      </c>
      <c r="V2124" t="str">
        <f t="shared" si="1105"/>
        <v>0.00002-0.00799773583376357i</v>
      </c>
      <c r="W2124" t="str">
        <f t="shared" si="1106"/>
        <v>0.0000422717755285112-0.000655776987230124i</v>
      </c>
      <c r="X2124" t="str">
        <f t="shared" si="1107"/>
        <v>0.0000455129394793978-0.00065534101172653i</v>
      </c>
      <c r="Y2124" t="str">
        <f t="shared" si="1108"/>
        <v>0.009+1.00028310090299i</v>
      </c>
      <c r="Z2124" t="str">
        <f t="shared" si="1109"/>
        <v>-0.0078614329148988-0.000617495823619868i</v>
      </c>
      <c r="AA2124" t="str">
        <f t="shared" si="1110"/>
        <v>0.108618116986682-12.0034856722292i</v>
      </c>
      <c r="AB2124" t="str">
        <f t="shared" si="1111"/>
        <v>0.595870709908783-0.276214615507278i</v>
      </c>
      <c r="AC2124" t="str">
        <f t="shared" si="1112"/>
        <v>0.840579290084418-0.697711002892197i</v>
      </c>
      <c r="AD2124" t="str">
        <f t="shared" si="1113"/>
        <v>0.581204589957364+0.153820375261015i</v>
      </c>
      <c r="AE2124" t="str">
        <f t="shared" si="1114"/>
        <v>-0.00447411745446977-0.0015681399680264i</v>
      </c>
      <c r="AF2124" t="str">
        <f t="shared" si="1115"/>
        <v>-6.19960120015674-0.7180049499561i</v>
      </c>
      <c r="AG2124" t="str">
        <f t="shared" si="1116"/>
        <v>1.00691242626765-0.0251943793049927i</v>
      </c>
      <c r="AH2124" t="str">
        <f t="shared" si="1117"/>
        <v>0.0260913749124816+0.013498330687306i</v>
      </c>
      <c r="AI2124">
        <f t="shared" si="1118"/>
        <v>-30.640069306211348</v>
      </c>
      <c r="AJ2124">
        <f t="shared" si="1119"/>
        <v>27.354712506147592</v>
      </c>
      <c r="AK2124"/>
      <c r="AL2124"/>
      <c r="AM2124"/>
      <c r="AN2124"/>
    </row>
    <row r="2125" spans="1:40" x14ac:dyDescent="0.35">
      <c r="A2125"/>
      <c r="B2125">
        <f t="shared" si="1085"/>
        <v>199100</v>
      </c>
      <c r="C2125" s="237" t="str">
        <f t="shared" si="1088"/>
        <v>-8.13540006898196E-07+0.00519039272269113i</v>
      </c>
      <c r="D2125" s="208" t="str">
        <f t="shared" si="1089"/>
        <v>-2.51366743932584+0.0397930108739653i</v>
      </c>
      <c r="E2125" t="str">
        <f t="shared" si="1090"/>
        <v>20500</v>
      </c>
      <c r="F2125" t="str">
        <f t="shared" si="1091"/>
        <v>0.327868852459016</v>
      </c>
      <c r="G2125" t="str">
        <f t="shared" si="1086"/>
        <v>0.327868852459016</v>
      </c>
      <c r="H2125" t="str">
        <f t="shared" si="1092"/>
        <v>3.68609487572203+0.757473112129624i</v>
      </c>
      <c r="I2125" t="str">
        <f t="shared" si="1093"/>
        <v>781.86387166216i</v>
      </c>
      <c r="J2125" t="str">
        <f t="shared" si="1087"/>
        <v>-826.47072365395+171.046795475787i</v>
      </c>
      <c r="K2125" t="str">
        <f t="shared" si="1094"/>
        <v>0.18774851913195-0.907170777682915i</v>
      </c>
      <c r="L2125" t="str">
        <f t="shared" si="1095"/>
        <v>0.0385835670514473-0.158232457800088i</v>
      </c>
      <c r="M2125" t="str">
        <f t="shared" si="1096"/>
        <v>0.226332086183397-1.065403235483i</v>
      </c>
      <c r="N2125" t="str">
        <f t="shared" si="1097"/>
        <v>-2.48343302694019i</v>
      </c>
      <c r="O2125" t="str">
        <f t="shared" si="1098"/>
        <v>-0.791119256934236-0.611661933839129i</v>
      </c>
      <c r="P2125" t="str">
        <f t="shared" si="1099"/>
        <v>1.79111925693424+0.611661933839129i</v>
      </c>
      <c r="Q2125" t="str">
        <f t="shared" si="1100"/>
        <v>-1.79111925693424+1.87177109310106i</v>
      </c>
      <c r="R2125" t="str">
        <f t="shared" si="1101"/>
        <v>-0.307408999324277-0.662748283196542i</v>
      </c>
      <c r="S2125" t="str">
        <f t="shared" si="1102"/>
        <v>0.268935310274869i</v>
      </c>
      <c r="T2125" t="str">
        <f t="shared" si="1103"/>
        <v>0.178236415175599-0.0826731346145614i</v>
      </c>
      <c r="U2125" t="str">
        <f t="shared" si="1104"/>
        <v>0.00005-0.000713724900856961i</v>
      </c>
      <c r="V2125" t="str">
        <f t="shared" si="1105"/>
        <v>0.00002-0.00799371888959793i</v>
      </c>
      <c r="W2125" t="str">
        <f t="shared" si="1106"/>
        <v>0.000042271773712251-0.000655447842496885i</v>
      </c>
      <c r="X2125" t="str">
        <f t="shared" si="1107"/>
        <v>0.0000455096713983531-0.00065501210204774i</v>
      </c>
      <c r="Y2125" t="str">
        <f t="shared" si="1108"/>
        <v>0.009+1.00078575572756i</v>
      </c>
      <c r="Z2125" t="str">
        <f t="shared" si="1109"/>
        <v>-0.00785353667027132-0.000617074620112814i</v>
      </c>
      <c r="AA2125" t="str">
        <f t="shared" si="1110"/>
        <v>0.108508862187635-11.9974498919419i</v>
      </c>
      <c r="AB2125" t="str">
        <f t="shared" si="1111"/>
        <v>0.595737986061975-0.276326959719127i</v>
      </c>
      <c r="AC2125" t="str">
        <f t="shared" si="1112"/>
        <v>0.840434984268164-0.6972428351125i</v>
      </c>
      <c r="AD2125" t="str">
        <f t="shared" si="1113"/>
        <v>0.581432720210371+0.153578612222954i</v>
      </c>
      <c r="AE2125" t="str">
        <f t="shared" si="1114"/>
        <v>-0.00447153372567282-0.00156492263780732i</v>
      </c>
      <c r="AF2125" t="str">
        <f t="shared" si="1115"/>
        <v>-6.19976231504787-0.717680101255659i</v>
      </c>
      <c r="AG2125" t="str">
        <f t="shared" si="1116"/>
        <v>1.00689842515325-0.0251917439345624i</v>
      </c>
      <c r="AH2125" t="str">
        <f t="shared" si="1117"/>
        <v>0.0260799550113343+0.0134753202332772i</v>
      </c>
      <c r="AI2125">
        <f t="shared" si="1118"/>
        <v>-30.646195602404198</v>
      </c>
      <c r="AJ2125">
        <f t="shared" si="1119"/>
        <v>27.325064903446194</v>
      </c>
      <c r="AK2125"/>
      <c r="AL2125"/>
      <c r="AM2125"/>
      <c r="AN2125"/>
    </row>
    <row r="2126" spans="1:40" x14ac:dyDescent="0.35">
      <c r="A2126"/>
      <c r="B2126">
        <f t="shared" si="1085"/>
        <v>199200</v>
      </c>
      <c r="C2126" s="237" t="str">
        <f t="shared" si="1088"/>
        <v>-8.12723404704282E-07+0.00518778710398233i</v>
      </c>
      <c r="D2126" s="208" t="str">
        <f t="shared" si="1089"/>
        <v>-2.51366743306523+0.0397730344638645i</v>
      </c>
      <c r="E2126" t="str">
        <f t="shared" si="1090"/>
        <v>20500</v>
      </c>
      <c r="F2126" t="str">
        <f t="shared" si="1091"/>
        <v>0.327868852459016</v>
      </c>
      <c r="G2126" t="str">
        <f t="shared" si="1086"/>
        <v>0.327868852459016</v>
      </c>
      <c r="H2126" t="str">
        <f t="shared" si="1092"/>
        <v>3.68625576947972+0.757128562703317i</v>
      </c>
      <c r="I2126" t="str">
        <f t="shared" si="1093"/>
        <v>782.256570743858i</v>
      </c>
      <c r="J2126" t="str">
        <f t="shared" si="1087"/>
        <v>-827.30214357002+171.132705468493i</v>
      </c>
      <c r="K2126" t="str">
        <f t="shared" si="1094"/>
        <v>0.187567360044154-0.906751743353157i</v>
      </c>
      <c r="L2126" t="str">
        <f t="shared" si="1095"/>
        <v>0.0385470097146906-0.158161933539349i</v>
      </c>
      <c r="M2126" t="str">
        <f t="shared" si="1096"/>
        <v>0.226114369758845-1.06491367689251i</v>
      </c>
      <c r="N2126" t="str">
        <f t="shared" si="1097"/>
        <v>-2.48468035643639i</v>
      </c>
      <c r="O2126" t="str">
        <f t="shared" si="1098"/>
        <v>-0.791881585284379-0.610674671889623i</v>
      </c>
      <c r="P2126" t="str">
        <f t="shared" si="1099"/>
        <v>1.79188158528438+0.610674671889623i</v>
      </c>
      <c r="Q2126" t="str">
        <f t="shared" si="1100"/>
        <v>-1.79188158528438+1.87400568454677i</v>
      </c>
      <c r="R2126" t="str">
        <f t="shared" si="1101"/>
        <v>-0.307379543973382-0.662267916783575i</v>
      </c>
      <c r="S2126" t="str">
        <f t="shared" si="1102"/>
        <v>0.269070385769734i</v>
      </c>
      <c r="T2126" t="str">
        <f t="shared" si="1103"/>
        <v>0.178196683851875-0.0827067324746428i</v>
      </c>
      <c r="U2126" t="str">
        <f t="shared" si="1104"/>
        <v>0.0000500000000000001-0.000713366605224002i</v>
      </c>
      <c r="V2126" t="str">
        <f t="shared" si="1105"/>
        <v>0.00002-0.00798970597850882i</v>
      </c>
      <c r="W2126" t="str">
        <f t="shared" si="1106"/>
        <v>0.0000422717718950785-0.000655119028343662i</v>
      </c>
      <c r="X2126" t="str">
        <f t="shared" si="1107"/>
        <v>0.000045506408234076-0.000654683522688509i</v>
      </c>
      <c r="Y2126" t="str">
        <f t="shared" si="1108"/>
        <v>0.009+1.00128841055214i</v>
      </c>
      <c r="Z2126" t="str">
        <f t="shared" si="1109"/>
        <v>-0.00784565232255095-0.000616654006857359i</v>
      </c>
      <c r="AA2126" t="str">
        <f t="shared" si="1110"/>
        <v>0.108399772235133-11.9914201820747i</v>
      </c>
      <c r="AB2126" t="str">
        <f t="shared" si="1111"/>
        <v>0.5956051879536-0.276439257318252i</v>
      </c>
      <c r="AC2126" t="str">
        <f t="shared" si="1112"/>
        <v>0.840290945751012-0.696774999125042i</v>
      </c>
      <c r="AD2126" t="str">
        <f t="shared" si="1113"/>
        <v>0.581660588939451+0.153336531450958i</v>
      </c>
      <c r="AE2126" t="str">
        <f t="shared" si="1114"/>
        <v>-0.00446895116403231-0.00156170844691064i</v>
      </c>
      <c r="AF2126" t="str">
        <f t="shared" si="1115"/>
        <v>-6.19992320254495-0.717355528239452i</v>
      </c>
      <c r="AG2126" t="str">
        <f t="shared" si="1116"/>
        <v>1.00688442424476-0.0251890998664738i</v>
      </c>
      <c r="AH2126" t="str">
        <f t="shared" si="1117"/>
        <v>0.0260685348717203+0.0134523306356423i</v>
      </c>
      <c r="AI2126">
        <f t="shared" si="1118"/>
        <v>-30.652321122836469</v>
      </c>
      <c r="AJ2126">
        <f t="shared" si="1119"/>
        <v>27.295411856333118</v>
      </c>
      <c r="AK2126"/>
      <c r="AL2126"/>
      <c r="AM2126"/>
      <c r="AN2126"/>
    </row>
    <row r="2127" spans="1:40" x14ac:dyDescent="0.35">
      <c r="A2127"/>
      <c r="B2127">
        <f t="shared" si="1085"/>
        <v>199300</v>
      </c>
      <c r="C2127" s="237" t="str">
        <f t="shared" si="1088"/>
        <v>-8.11908031407445E-07+0.00518518410004379i</v>
      </c>
      <c r="D2127" s="208" t="str">
        <f t="shared" si="1089"/>
        <v>-2.51366742681403+0.0397530781003357i</v>
      </c>
      <c r="E2127" t="str">
        <f t="shared" si="1090"/>
        <v>20500</v>
      </c>
      <c r="F2127" t="str">
        <f t="shared" si="1091"/>
        <v>0.327868852459016</v>
      </c>
      <c r="G2127" t="str">
        <f t="shared" si="1086"/>
        <v>0.327868852459016</v>
      </c>
      <c r="H2127" t="str">
        <f t="shared" si="1092"/>
        <v>3.68641643625425+0.756784308686073i</v>
      </c>
      <c r="I2127" t="str">
        <f t="shared" si="1093"/>
        <v>782.649269825557i</v>
      </c>
      <c r="J2127" t="str">
        <f t="shared" si="1087"/>
        <v>-828.133980970356+171.218615461197i</v>
      </c>
      <c r="K2127" t="str">
        <f t="shared" si="1094"/>
        <v>0.187386459517465-0.906333077639605i</v>
      </c>
      <c r="L2127" t="str">
        <f t="shared" si="1095"/>
        <v>0.0385105032828087-0.158091467650331i</v>
      </c>
      <c r="M2127" t="str">
        <f t="shared" si="1096"/>
        <v>0.225896962800274-1.06442454528994i</v>
      </c>
      <c r="N2127" t="str">
        <f t="shared" si="1097"/>
        <v>-2.48592768593259i</v>
      </c>
      <c r="O2127" t="str">
        <f t="shared" si="1098"/>
        <v>-0.792642681600864-0.609686459833733i</v>
      </c>
      <c r="P2127" t="str">
        <f t="shared" si="1099"/>
        <v>1.79264268160086+0.609686459833733i</v>
      </c>
      <c r="Q2127" t="str">
        <f t="shared" si="1100"/>
        <v>-1.79264268160086+1.87624122609886i</v>
      </c>
      <c r="R2127" t="str">
        <f t="shared" si="1101"/>
        <v>-0.307350066330575-0.661787949881873i</v>
      </c>
      <c r="S2127" t="str">
        <f t="shared" si="1102"/>
        <v>0.269205461264598i</v>
      </c>
      <c r="T2127" t="str">
        <f t="shared" si="1103"/>
        <v>0.178156930307302-0.0827403163762272i</v>
      </c>
      <c r="U2127" t="str">
        <f t="shared" si="1104"/>
        <v>0.0000499999999999999-0.000713008669145111i</v>
      </c>
      <c r="V2127" t="str">
        <f t="shared" si="1105"/>
        <v>0.00002-0.00798569709442526i</v>
      </c>
      <c r="W2127" t="str">
        <f t="shared" si="1106"/>
        <v>0.0000422717700769936-0.000654790544272839i</v>
      </c>
      <c r="X2127" t="str">
        <f t="shared" si="1107"/>
        <v>0.0000455031499766996-0.000654355273151667i</v>
      </c>
      <c r="Y2127" t="str">
        <f t="shared" si="1108"/>
        <v>0.009+1.00179106537671i</v>
      </c>
      <c r="Z2127" t="str">
        <f t="shared" si="1109"/>
        <v>-0.00783777984784649-0.000616233982628704i</v>
      </c>
      <c r="AA2127" t="str">
        <f t="shared" si="1110"/>
        <v>0.10829084679754-11.9853965334694i</v>
      </c>
      <c r="AB2127" t="str">
        <f t="shared" si="1111"/>
        <v>0.595472315574185-0.276551508262451i</v>
      </c>
      <c r="AC2127" t="str">
        <f t="shared" si="1112"/>
        <v>0.840147174088348-0.696307494512122i</v>
      </c>
      <c r="AD2127" t="str">
        <f t="shared" si="1113"/>
        <v>0.581888195709417+0.153094133200795i</v>
      </c>
      <c r="AE2127" t="str">
        <f t="shared" si="1114"/>
        <v>-0.0044663697666116-0.00155849739231136i</v>
      </c>
      <c r="AF2127" t="str">
        <f t="shared" si="1115"/>
        <v>-6.20008386306828-0.717031230585737i</v>
      </c>
      <c r="AG2127" t="str">
        <f t="shared" si="1116"/>
        <v>1.00687042355291-0.0251864470948421i</v>
      </c>
      <c r="AH2127" t="str">
        <f t="shared" si="1117"/>
        <v>0.0260571144879331+0.0134293618740824i</v>
      </c>
      <c r="AI2127">
        <f t="shared" si="1118"/>
        <v>-30.658445870724968</v>
      </c>
      <c r="AJ2127">
        <f t="shared" si="1119"/>
        <v>27.265753367383791</v>
      </c>
      <c r="AK2127"/>
      <c r="AL2127"/>
      <c r="AM2127"/>
      <c r="AN2127"/>
    </row>
    <row r="2128" spans="1:40" x14ac:dyDescent="0.35">
      <c r="A2128"/>
      <c r="B2128">
        <f t="shared" si="1085"/>
        <v>199400</v>
      </c>
      <c r="C2128" s="237" t="str">
        <f t="shared" si="1088"/>
        <v>-8.11093884543101E-07+0.00518258370694151i</v>
      </c>
      <c r="D2128" s="208" t="str">
        <f t="shared" si="1089"/>
        <v>-2.51366742057224+0.0397331417532183i</v>
      </c>
      <c r="E2128" t="str">
        <f t="shared" si="1090"/>
        <v>20500</v>
      </c>
      <c r="F2128" t="str">
        <f t="shared" si="1091"/>
        <v>0.327868852459016</v>
      </c>
      <c r="G2128" t="str">
        <f t="shared" si="1086"/>
        <v>0.327868852459016</v>
      </c>
      <c r="H2128" t="str">
        <f t="shared" si="1092"/>
        <v>3.68657687646507+0.756440349726442i</v>
      </c>
      <c r="I2128" t="str">
        <f t="shared" si="1093"/>
        <v>783.041968907256i</v>
      </c>
      <c r="J2128" t="str">
        <f t="shared" si="1087"/>
        <v>-828.966235854958+171.304525453902i</v>
      </c>
      <c r="K2128" t="str">
        <f t="shared" si="1094"/>
        <v>0.187205817066935-0.905914780084952i</v>
      </c>
      <c r="L2128" t="str">
        <f t="shared" si="1095"/>
        <v>0.0384740476633146-0.158021060067732i</v>
      </c>
      <c r="M2128" t="str">
        <f t="shared" si="1096"/>
        <v>0.22567986473025-1.06393584015268i</v>
      </c>
      <c r="N2128" t="str">
        <f t="shared" si="1097"/>
        <v>-2.4871750154288i</v>
      </c>
      <c r="O2128" t="str">
        <f t="shared" si="1098"/>
        <v>-0.793402544699561-0.608697299208942i</v>
      </c>
      <c r="P2128" t="str">
        <f t="shared" si="1099"/>
        <v>1.79340254469956+0.608697299208942i</v>
      </c>
      <c r="Q2128" t="str">
        <f t="shared" si="1100"/>
        <v>-1.79340254469956+1.87847771621986i</v>
      </c>
      <c r="R2128" t="str">
        <f t="shared" si="1101"/>
        <v>-0.307320566382473-0.661308381879856i</v>
      </c>
      <c r="S2128" t="str">
        <f t="shared" si="1102"/>
        <v>0.269340536759462i</v>
      </c>
      <c r="T2128" t="str">
        <f t="shared" si="1103"/>
        <v>0.178117154539052-0.0827738863066772i</v>
      </c>
      <c r="U2128" t="str">
        <f t="shared" si="1104"/>
        <v>0.0000500000000000001-0.000712651092079344i</v>
      </c>
      <c r="V2128" t="str">
        <f t="shared" si="1105"/>
        <v>0.00002-0.00798169223128863i</v>
      </c>
      <c r="W2128" t="str">
        <f t="shared" si="1106"/>
        <v>0.0000422717682579967-0.000654462389787813i</v>
      </c>
      <c r="X2128" t="str">
        <f t="shared" si="1107"/>
        <v>0.000045499896616382-0.000654027352941051i</v>
      </c>
      <c r="Y2128" t="str">
        <f t="shared" si="1108"/>
        <v>0.009+1.00229372020129i</v>
      </c>
      <c r="Z2128" t="str">
        <f t="shared" si="1109"/>
        <v>-0.00782991922232657-0.00061581454620533i</v>
      </c>
      <c r="AA2128" t="str">
        <f t="shared" si="1110"/>
        <v>0.108182085544047-11.9793789369857i</v>
      </c>
      <c r="AB2128" t="str">
        <f t="shared" si="1111"/>
        <v>0.595339368914278-0.276663712509483i</v>
      </c>
      <c r="AC2128" t="str">
        <f t="shared" si="1112"/>
        <v>0.84000366883663-0.695840320856688i</v>
      </c>
      <c r="AD2128" t="str">
        <f t="shared" si="1113"/>
        <v>0.582115540085264+0.152851417728846i</v>
      </c>
      <c r="AE2128" t="str">
        <f t="shared" si="1114"/>
        <v>-0.00446378953048307-0.00155528947099163i</v>
      </c>
      <c r="AF2128" t="str">
        <f t="shared" si="1115"/>
        <v>-6.20024429703731-0.716707207973224i</v>
      </c>
      <c r="AG2128" t="str">
        <f t="shared" si="1116"/>
        <v>1.0068564230884-0.0251837856138011i</v>
      </c>
      <c r="AH2128" t="str">
        <f t="shared" si="1117"/>
        <v>0.026045693854291+0.013406413928329i</v>
      </c>
      <c r="AI2128">
        <f t="shared" si="1118"/>
        <v>-30.664569849283492</v>
      </c>
      <c r="AJ2128">
        <f t="shared" si="1119"/>
        <v>27.236089439171113</v>
      </c>
      <c r="AK2128"/>
      <c r="AL2128"/>
      <c r="AM2128"/>
      <c r="AN2128"/>
    </row>
    <row r="2129" spans="1:40" x14ac:dyDescent="0.35">
      <c r="A2129"/>
      <c r="B2129">
        <f t="shared" si="1085"/>
        <v>199500</v>
      </c>
      <c r="C2129" s="237" t="str">
        <f t="shared" si="1088"/>
        <v>-8.10280961652851E-07+0.00517998592074941i</v>
      </c>
      <c r="D2129" s="208" t="str">
        <f t="shared" si="1089"/>
        <v>-2.51366741433983+0.0397132253924122i</v>
      </c>
      <c r="E2129" t="str">
        <f t="shared" si="1090"/>
        <v>20500</v>
      </c>
      <c r="F2129" t="str">
        <f t="shared" si="1091"/>
        <v>0.327868852459016</v>
      </c>
      <c r="G2129" t="str">
        <f t="shared" si="1086"/>
        <v>0.327868852459016</v>
      </c>
      <c r="H2129" t="str">
        <f t="shared" si="1092"/>
        <v>3.68673709053062+0.756096685473462i</v>
      </c>
      <c r="I2129" t="str">
        <f t="shared" si="1093"/>
        <v>783.434667988955i</v>
      </c>
      <c r="J2129" t="str">
        <f t="shared" si="1087"/>
        <v>-829.798908223826+171.390435446608i</v>
      </c>
      <c r="K2129" t="str">
        <f t="shared" si="1094"/>
        <v>0.187025432208731-0.905496850232583i</v>
      </c>
      <c r="L2129" t="str">
        <f t="shared" si="1095"/>
        <v>0.0384376427639272-0.15795071072633i</v>
      </c>
      <c r="M2129" t="str">
        <f t="shared" si="1096"/>
        <v>0.225463074972658-1.06344756095891i</v>
      </c>
      <c r="N2129" t="str">
        <f t="shared" si="1097"/>
        <v>-2.488422344925i</v>
      </c>
      <c r="O2129" t="str">
        <f t="shared" si="1098"/>
        <v>-0.794161173398239-0.607707191554232i</v>
      </c>
      <c r="P2129" t="str">
        <f t="shared" si="1099"/>
        <v>1.79416117339824+0.607707191554232i</v>
      </c>
      <c r="Q2129" t="str">
        <f t="shared" si="1100"/>
        <v>-1.79416117339824+1.88071515337077i</v>
      </c>
      <c r="R2129" t="str">
        <f t="shared" si="1101"/>
        <v>-0.307291044115675-0.660829212167183i</v>
      </c>
      <c r="S2129" t="str">
        <f t="shared" si="1102"/>
        <v>0.269475612254327i</v>
      </c>
      <c r="T2129" t="str">
        <f t="shared" si="1103"/>
        <v>0.178077356544296-0.0828074422533429i</v>
      </c>
      <c r="U2129" t="str">
        <f t="shared" si="1104"/>
        <v>0.0000499999999999999-0.00071229387348682i</v>
      </c>
      <c r="V2129" t="str">
        <f t="shared" si="1105"/>
        <v>0.00002-0.00797769138305238i</v>
      </c>
      <c r="W2129" t="str">
        <f t="shared" si="1106"/>
        <v>0.0000422717664380874-0.000654134564392956i</v>
      </c>
      <c r="X2129" t="str">
        <f t="shared" si="1107"/>
        <v>0.0000454966481433054-0.000653699761561472i</v>
      </c>
      <c r="Y2129" t="str">
        <f t="shared" si="1108"/>
        <v>0.009+1.00279637502586i</v>
      </c>
      <c r="Z2129" t="str">
        <f t="shared" si="1109"/>
        <v>-0.00782207042221957-0.000615395696369027i</v>
      </c>
      <c r="AA2129" t="str">
        <f t="shared" si="1110"/>
        <v>0.108073488144683-11.9733673835022i</v>
      </c>
      <c r="AB2129" t="str">
        <f t="shared" si="1111"/>
        <v>0.595206347964424-0.276775870017068i</v>
      </c>
      <c r="AC2129" t="str">
        <f t="shared" si="1112"/>
        <v>0.839860429553374-0.695373477742308i</v>
      </c>
      <c r="AD2129" t="str">
        <f t="shared" si="1113"/>
        <v>0.582342621632162+0.15260838529209i</v>
      </c>
      <c r="AE2129" t="str">
        <f t="shared" si="1114"/>
        <v>-0.00446121045272815-0.00155208467994063i</v>
      </c>
      <c r="AF2129" t="str">
        <f t="shared" si="1115"/>
        <v>-6.20040450487045-0.71638346008105i</v>
      </c>
      <c r="AG2129" t="str">
        <f t="shared" si="1116"/>
        <v>1.00684242286198-0.0251811154175053i</v>
      </c>
      <c r="AH2129" t="str">
        <f t="shared" si="1117"/>
        <v>0.0260342729651349+0.0133834867781614i</v>
      </c>
      <c r="AI2129">
        <f t="shared" si="1118"/>
        <v>-30.670693061723739</v>
      </c>
      <c r="AJ2129">
        <f t="shared" si="1119"/>
        <v>27.20642007426315</v>
      </c>
      <c r="AK2129"/>
      <c r="AL2129"/>
      <c r="AM2129"/>
      <c r="AN2129"/>
    </row>
    <row r="2130" spans="1:40" x14ac:dyDescent="0.35">
      <c r="A2130"/>
      <c r="B2130">
        <f t="shared" si="1085"/>
        <v>199600</v>
      </c>
      <c r="C2130" s="237" t="str">
        <f t="shared" si="1088"/>
        <v>-8.09469260284447E-07+0.00517739073754926i</v>
      </c>
      <c r="D2130" s="208" t="str">
        <f t="shared" si="1089"/>
        <v>-2.51366740811678+0.0396933289878777i</v>
      </c>
      <c r="E2130" t="str">
        <f t="shared" si="1090"/>
        <v>20500</v>
      </c>
      <c r="F2130" t="str">
        <f t="shared" si="1091"/>
        <v>0.327868852459016</v>
      </c>
      <c r="G2130" t="str">
        <f t="shared" si="1086"/>
        <v>0.327868852459016</v>
      </c>
      <c r="H2130" t="str">
        <f t="shared" si="1092"/>
        <v>3.68689707886841+0.755753315576661i</v>
      </c>
      <c r="I2130" t="str">
        <f t="shared" si="1093"/>
        <v>783.827367070654i</v>
      </c>
      <c r="J2130" t="str">
        <f t="shared" si="1087"/>
        <v>-830.63199807696+171.476345439313i</v>
      </c>
      <c r="K2130" t="str">
        <f t="shared" si="1094"/>
        <v>0.186845304460138-0.905079287626575i</v>
      </c>
      <c r="L2130" t="str">
        <f t="shared" si="1095"/>
        <v>0.0384012884925692-0.157880419560982i</v>
      </c>
      <c r="M2130" t="str">
        <f t="shared" si="1096"/>
        <v>0.225246592952707-1.06295970718756i</v>
      </c>
      <c r="N2130" t="str">
        <f t="shared" si="1097"/>
        <v>-2.4896696744212i</v>
      </c>
      <c r="O2130" t="str">
        <f t="shared" si="1098"/>
        <v>-0.794918566516606-0.606716138410035i</v>
      </c>
      <c r="P2130" t="str">
        <f t="shared" si="1099"/>
        <v>1.79491856651661+0.606716138410035i</v>
      </c>
      <c r="Q2130" t="str">
        <f t="shared" si="1100"/>
        <v>-1.79491856651661+1.88295353601116i</v>
      </c>
      <c r="R2130" t="str">
        <f t="shared" si="1101"/>
        <v>-0.307261499516776-0.660350440134729i</v>
      </c>
      <c r="S2130" t="str">
        <f t="shared" si="1102"/>
        <v>0.269610687749191i</v>
      </c>
      <c r="T2130" t="str">
        <f t="shared" si="1103"/>
        <v>0.178037536320205-0.0828409842035657i</v>
      </c>
      <c r="U2130" t="str">
        <f t="shared" si="1104"/>
        <v>0.00005-0.000711937012828762i</v>
      </c>
      <c r="V2130" t="str">
        <f t="shared" si="1105"/>
        <v>0.00002-0.0079736945436821i</v>
      </c>
      <c r="W2130" t="str">
        <f t="shared" si="1106"/>
        <v>0.000042271764617266-0.00065380706759365i</v>
      </c>
      <c r="X2130" t="str">
        <f t="shared" si="1107"/>
        <v>0.0000454934045476767-0.00065337249851875i</v>
      </c>
      <c r="Y2130" t="str">
        <f t="shared" si="1108"/>
        <v>0.009+1.00329902985044i</v>
      </c>
      <c r="Z2130" t="str">
        <f t="shared" si="1109"/>
        <v>-0.00781423342381343-0.000614977431904837i</v>
      </c>
      <c r="AA2130" t="str">
        <f t="shared" si="1110"/>
        <v>0.107965054270301-11.9673618639153i</v>
      </c>
      <c r="AB2130" t="str">
        <f t="shared" si="1111"/>
        <v>0.595073252715167-0.276887980742896i</v>
      </c>
      <c r="AC2130" t="str">
        <f t="shared" si="1112"/>
        <v>0.839717455797153-0.694906964753155i</v>
      </c>
      <c r="AD2130" t="str">
        <f t="shared" si="1113"/>
        <v>0.582569439915475+0.152365036148087i</v>
      </c>
      <c r="AE2130" t="str">
        <f t="shared" si="1114"/>
        <v>-0.00445863253043733-0.00154888301615438i</v>
      </c>
      <c r="AF2130" t="str">
        <f t="shared" si="1115"/>
        <v>-6.20056448698519-0.716059986588783i</v>
      </c>
      <c r="AG2130" t="str">
        <f t="shared" si="1116"/>
        <v>1.00682842288437-0.0251784365001278i</v>
      </c>
      <c r="AH2130" t="str">
        <f t="shared" si="1117"/>
        <v>0.0260228518148305+0.0133605804034075i</v>
      </c>
      <c r="AI2130">
        <f t="shared" si="1118"/>
        <v>-30.676815511254571</v>
      </c>
      <c r="AJ2130">
        <f t="shared" si="1119"/>
        <v>27.176745275222704</v>
      </c>
      <c r="AK2130"/>
      <c r="AL2130"/>
      <c r="AM2130"/>
      <c r="AN2130"/>
    </row>
    <row r="2131" spans="1:40" x14ac:dyDescent="0.35">
      <c r="A2131"/>
      <c r="B2131">
        <f t="shared" si="1085"/>
        <v>199700</v>
      </c>
      <c r="C2131" s="237" t="str">
        <f t="shared" si="1088"/>
        <v>-8.08658777991811E-07+0.00517479815343077i</v>
      </c>
      <c r="D2131" s="208" t="str">
        <f t="shared" si="1089"/>
        <v>-2.51366740190309+0.0396734525096359i</v>
      </c>
      <c r="E2131" t="str">
        <f t="shared" si="1090"/>
        <v>20500</v>
      </c>
      <c r="F2131" t="str">
        <f t="shared" si="1091"/>
        <v>0.327868852459016</v>
      </c>
      <c r="G2131" t="str">
        <f t="shared" si="1086"/>
        <v>0.327868852459016</v>
      </c>
      <c r="H2131" t="str">
        <f t="shared" si="1092"/>
        <v>3.68705684189504+0.755410239686065i</v>
      </c>
      <c r="I2131" t="str">
        <f t="shared" si="1093"/>
        <v>784.220066152352i</v>
      </c>
      <c r="J2131" t="str">
        <f t="shared" si="1087"/>
        <v>-831.465505414361+171.562255432017i</v>
      </c>
      <c r="K2131" t="str">
        <f t="shared" si="1094"/>
        <v>0.186665433339551-0.904662091811695i</v>
      </c>
      <c r="L2131" t="str">
        <f t="shared" si="1095"/>
        <v>0.0383649847573681-0.15781018650663i</v>
      </c>
      <c r="M2131" t="str">
        <f t="shared" si="1096"/>
        <v>0.225030418096919-1.06247227831832i</v>
      </c>
      <c r="N2131" t="str">
        <f t="shared" si="1097"/>
        <v>-2.49091700391741i</v>
      </c>
      <c r="O2131" t="str">
        <f t="shared" si="1098"/>
        <v>-0.795674722876292-0.605724141318253i</v>
      </c>
      <c r="P2131" t="str">
        <f t="shared" si="1099"/>
        <v>1.79567472287629+0.605724141318253i</v>
      </c>
      <c r="Q2131" t="str">
        <f t="shared" si="1100"/>
        <v>-1.79567472287629+1.88519286259916i</v>
      </c>
      <c r="R2131" t="str">
        <f t="shared" si="1101"/>
        <v>-0.307231932572344-0.659872065174587i</v>
      </c>
      <c r="S2131" t="str">
        <f t="shared" si="1102"/>
        <v>0.269745763244056i</v>
      </c>
      <c r="T2131" t="str">
        <f t="shared" si="1103"/>
        <v>0.17799769386395-0.0828745121446733i</v>
      </c>
      <c r="U2131" t="str">
        <f t="shared" si="1104"/>
        <v>0.0000500000000000002-0.000711580509567458i</v>
      </c>
      <c r="V2131" t="str">
        <f t="shared" si="1105"/>
        <v>0.00002-0.00796970170715552i</v>
      </c>
      <c r="W2131" t="str">
        <f t="shared" si="1106"/>
        <v>0.0000422717627955325-0.000653479898896263i</v>
      </c>
      <c r="X2131" t="str">
        <f t="shared" si="1107"/>
        <v>0.0000454901658197273-0.000653045563319685i</v>
      </c>
      <c r="Y2131" t="str">
        <f t="shared" si="1108"/>
        <v>0.009+1.00380168467501i</v>
      </c>
      <c r="Z2131" t="str">
        <f t="shared" si="1109"/>
        <v>-0.00780640820345558-0.000614559751601098i</v>
      </c>
      <c r="AA2131" t="str">
        <f t="shared" si="1110"/>
        <v>0.107856783592582-11.9613623691401i</v>
      </c>
      <c r="AB2131" t="str">
        <f t="shared" si="1111"/>
        <v>0.594940083157051-0.277000044644611i</v>
      </c>
      <c r="AC2131" t="str">
        <f t="shared" si="1112"/>
        <v>0.839574747127611-0.694440781474005i</v>
      </c>
      <c r="AD2131" t="str">
        <f t="shared" si="1113"/>
        <v>0.582795994500748+0.152121370554986i</v>
      </c>
      <c r="AE2131" t="str">
        <f t="shared" si="1114"/>
        <v>-0.0044560557607102-0.00154568447663584i</v>
      </c>
      <c r="AF2131" t="str">
        <f t="shared" si="1115"/>
        <v>-6.20072424379813-0.715736787176429i</v>
      </c>
      <c r="AG2131" t="str">
        <f t="shared" si="1116"/>
        <v>1.0068144231663-0.0251757488558623i</v>
      </c>
      <c r="AH2131" t="str">
        <f t="shared" si="1117"/>
        <v>0.0260114303977683+0.0133376947839432i</v>
      </c>
      <c r="AI2131">
        <f t="shared" si="1118"/>
        <v>-30.682937201082115</v>
      </c>
      <c r="AJ2131">
        <f t="shared" si="1119"/>
        <v>27.147065044606485</v>
      </c>
      <c r="AK2131"/>
      <c r="AL2131"/>
      <c r="AM2131"/>
      <c r="AN2131"/>
    </row>
    <row r="2132" spans="1:40" x14ac:dyDescent="0.35">
      <c r="A2132"/>
      <c r="B2132">
        <f t="shared" si="1085"/>
        <v>199800</v>
      </c>
      <c r="C2132" s="237" t="str">
        <f t="shared" si="1088"/>
        <v>-8.07849512334949E-07+0.0051722081644914i</v>
      </c>
      <c r="D2132" s="208" t="str">
        <f t="shared" si="1089"/>
        <v>-2.51366739569872+0.0396535959277674i</v>
      </c>
      <c r="E2132" t="str">
        <f t="shared" si="1090"/>
        <v>20500</v>
      </c>
      <c r="F2132" t="str">
        <f t="shared" si="1091"/>
        <v>0.327868852459016</v>
      </c>
      <c r="G2132" t="str">
        <f t="shared" si="1086"/>
        <v>0.327868852459016</v>
      </c>
      <c r="H2132" t="str">
        <f t="shared" si="1092"/>
        <v>3.68721638002612+0.755067457452188i</v>
      </c>
      <c r="I2132" t="str">
        <f t="shared" si="1093"/>
        <v>784.612765234051i</v>
      </c>
      <c r="J2132" t="str">
        <f t="shared" si="1087"/>
        <v>-832.299430236028+171.648165424723i</v>
      </c>
      <c r="K2132" t="str">
        <f t="shared" si="1094"/>
        <v>0.186485818366486-0.904245262333399i</v>
      </c>
      <c r="L2132" t="str">
        <f t="shared" si="1095"/>
        <v>0.0383287314666547-0.157740011498295i</v>
      </c>
      <c r="M2132" t="str">
        <f t="shared" si="1096"/>
        <v>0.224814549833141-1.06198527383169i</v>
      </c>
      <c r="N2132" t="str">
        <f t="shared" si="1097"/>
        <v>-2.49216433341361i</v>
      </c>
      <c r="O2132" t="str">
        <f t="shared" si="1098"/>
        <v>-0.796429641300836-0.604731201822283i</v>
      </c>
      <c r="P2132" t="str">
        <f t="shared" si="1099"/>
        <v>1.79642964130084+0.604731201822283i</v>
      </c>
      <c r="Q2132" t="str">
        <f t="shared" si="1100"/>
        <v>-1.79642964130084+1.88743313159133i</v>
      </c>
      <c r="R2132" t="str">
        <f t="shared" si="1101"/>
        <v>-0.307202343268959-0.65939408668009i</v>
      </c>
      <c r="S2132" t="str">
        <f t="shared" si="1102"/>
        <v>0.26988083873892i</v>
      </c>
      <c r="T2132" t="str">
        <f t="shared" si="1103"/>
        <v>0.177957829172707-0.0829080260639883i</v>
      </c>
      <c r="U2132" t="str">
        <f t="shared" si="1104"/>
        <v>0.00005-0.00071122436316627i</v>
      </c>
      <c r="V2132" t="str">
        <f t="shared" si="1105"/>
        <v>0.00002-0.00796571286746224i</v>
      </c>
      <c r="W2132" t="str">
        <f t="shared" si="1106"/>
        <v>0.0000422717609728864-0.00065315305780814i</v>
      </c>
      <c r="X2132" t="str">
        <f t="shared" si="1107"/>
        <v>0.0000454869319497132-0.000652718955472068i</v>
      </c>
      <c r="Y2132" t="str">
        <f t="shared" si="1108"/>
        <v>0.009+1.00430433949959i</v>
      </c>
      <c r="Z2132" t="str">
        <f t="shared" si="1109"/>
        <v>-0.00779859473755254-0.000614142654249384i</v>
      </c>
      <c r="AA2132" t="str">
        <f t="shared" si="1110"/>
        <v>0.10774867578403-11.9553688901096i</v>
      </c>
      <c r="AB2132" t="str">
        <f t="shared" si="1111"/>
        <v>0.594806839280637-0.27711206167984i</v>
      </c>
      <c r="AC2132" t="str">
        <f t="shared" si="1112"/>
        <v>0.839432303105421-0.693974927490296i</v>
      </c>
      <c r="AD2132" t="str">
        <f t="shared" si="1113"/>
        <v>0.583022284953716+0.151877388771553i</v>
      </c>
      <c r="AE2132" t="str">
        <f t="shared" si="1114"/>
        <v>-0.00445348014065528-0.00154248905839507i</v>
      </c>
      <c r="AF2132" t="str">
        <f t="shared" si="1115"/>
        <v>-6.20088377572484-0.715413861524421i</v>
      </c>
      <c r="AG2132" t="str">
        <f t="shared" si="1116"/>
        <v>1.00680042371851-0.0251730524789216i</v>
      </c>
      <c r="AH2132" t="str">
        <f t="shared" si="1117"/>
        <v>0.0260000087083618+0.0133148298996938i</v>
      </c>
      <c r="AI2132">
        <f t="shared" si="1118"/>
        <v>-30.689058134409962</v>
      </c>
      <c r="AJ2132">
        <f t="shared" si="1119"/>
        <v>27.117379384969322</v>
      </c>
      <c r="AK2132"/>
      <c r="AL2132"/>
      <c r="AM2132"/>
      <c r="AN2132"/>
    </row>
    <row r="2133" spans="1:40" x14ac:dyDescent="0.35">
      <c r="A2133"/>
      <c r="B2133">
        <f t="shared" si="1085"/>
        <v>199900</v>
      </c>
      <c r="C2133" s="237" t="str">
        <f t="shared" si="1088"/>
        <v>-8.07041460879983E-07+0.00516962076683642i</v>
      </c>
      <c r="D2133" s="208" t="str">
        <f t="shared" si="1089"/>
        <v>-2.51366738950366+0.0396337592124126i</v>
      </c>
      <c r="E2133" t="str">
        <f t="shared" si="1090"/>
        <v>20500</v>
      </c>
      <c r="F2133" t="str">
        <f t="shared" si="1091"/>
        <v>0.327868852459016</v>
      </c>
      <c r="G2133" t="str">
        <f t="shared" si="1086"/>
        <v>0.327868852459016</v>
      </c>
      <c r="H2133" t="str">
        <f t="shared" si="1092"/>
        <v>3.68737569367633+0.754724968526036i</v>
      </c>
      <c r="I2133" t="str">
        <f t="shared" si="1093"/>
        <v>785.00546431575i</v>
      </c>
      <c r="J2133" t="str">
        <f t="shared" si="1087"/>
        <v>-833.133772541961+171.734075417428i</v>
      </c>
      <c r="K2133" t="str">
        <f t="shared" si="1094"/>
        <v>0.186306459061553-0.903828798737833i</v>
      </c>
      <c r="L2133" t="str">
        <f t="shared" si="1095"/>
        <v>0.0382925285289626-0.157669894471076i</v>
      </c>
      <c r="M2133" t="str">
        <f t="shared" si="1096"/>
        <v>0.224598987590516-1.06149869320891i</v>
      </c>
      <c r="N2133" t="str">
        <f t="shared" si="1097"/>
        <v>-2.49341166290981i</v>
      </c>
      <c r="O2133" t="str">
        <f t="shared" si="1098"/>
        <v>-0.797183320615716-0.603737321466961i</v>
      </c>
      <c r="P2133" t="str">
        <f t="shared" si="1099"/>
        <v>1.79718332061572+0.603737321466961i</v>
      </c>
      <c r="Q2133" t="str">
        <f t="shared" si="1100"/>
        <v>-1.79718332061572+1.88967434144285i</v>
      </c>
      <c r="R2133" t="str">
        <f t="shared" si="1101"/>
        <v>-0.307172731593165-0.658916504045769i</v>
      </c>
      <c r="S2133" t="str">
        <f t="shared" si="1102"/>
        <v>0.270015914233783i</v>
      </c>
      <c r="T2133" t="str">
        <f t="shared" si="1103"/>
        <v>0.177917942243646-0.0829415259488169i</v>
      </c>
      <c r="U2133" t="str">
        <f t="shared" si="1104"/>
        <v>0.0000500000000000002-0.000710868573089651i</v>
      </c>
      <c r="V2133" t="str">
        <f t="shared" si="1105"/>
        <v>0.00002-0.00796172801860406i</v>
      </c>
      <c r="W2133" t="str">
        <f t="shared" si="1106"/>
        <v>0.0000422717591493285-0.00065282654383763i</v>
      </c>
      <c r="X2133" t="str">
        <f t="shared" si="1107"/>
        <v>0.0000454837029279152-0.000652392674484677i</v>
      </c>
      <c r="Y2133" t="str">
        <f t="shared" si="1108"/>
        <v>0.009+1.00480699432416i</v>
      </c>
      <c r="Z2133" t="str">
        <f t="shared" si="1109"/>
        <v>-0.00779079300257016-0.000613726138644551i</v>
      </c>
      <c r="AA2133" t="str">
        <f t="shared" si="1110"/>
        <v>0.107640730517974-11.9493814177754i</v>
      </c>
      <c r="AB2133" t="str">
        <f t="shared" si="1111"/>
        <v>0.594673521076467-0.277224031806155i</v>
      </c>
      <c r="AC2133" t="str">
        <f t="shared" si="1112"/>
        <v>0.839290123292323-0.693509402388034i</v>
      </c>
      <c r="AD2133" t="str">
        <f t="shared" si="1113"/>
        <v>0.583248310840296+0.151633091057123i</v>
      </c>
      <c r="AE2133" t="str">
        <f t="shared" si="1114"/>
        <v>-0.00445090566739023-0.00153929675844889i</v>
      </c>
      <c r="AF2133" t="str">
        <f t="shared" si="1115"/>
        <v>-6.20104308317999-0.715091209313623i</v>
      </c>
      <c r="AG2133" t="str">
        <f t="shared" si="1116"/>
        <v>1.00678642455176-0.0251703473635389i</v>
      </c>
      <c r="AH2133" t="str">
        <f t="shared" si="1117"/>
        <v>0.0259885867410488+0.0132919857306315i</v>
      </c>
      <c r="AI2133">
        <f t="shared" si="1118"/>
        <v>-30.695178314439211</v>
      </c>
      <c r="AJ2133">
        <f t="shared" si="1119"/>
        <v>27.08768829885884</v>
      </c>
      <c r="AK2133"/>
      <c r="AL2133"/>
      <c r="AM2133"/>
      <c r="AN2133"/>
    </row>
    <row r="2134" spans="1:40" x14ac:dyDescent="0.35">
      <c r="A2134"/>
      <c r="B2134">
        <f t="shared" si="1085"/>
        <v>200000</v>
      </c>
      <c r="C2134" s="237" t="str">
        <f t="shared" si="1088"/>
        <v>-8.06234621199102E-07+0.00516703595657887i</v>
      </c>
      <c r="D2134" s="208" t="str">
        <f t="shared" si="1089"/>
        <v>-2.51366738331788+0.0396139423337714i</v>
      </c>
      <c r="E2134" t="str">
        <f t="shared" si="1090"/>
        <v>20500</v>
      </c>
      <c r="F2134" t="str">
        <f t="shared" si="1091"/>
        <v>0.327868852459016</v>
      </c>
      <c r="G2134" t="str">
        <f t="shared" si="1086"/>
        <v>0.327868852459016</v>
      </c>
      <c r="H2134" t="str">
        <f t="shared" si="1092"/>
        <v>3.68753478325942+0.754382772559104i</v>
      </c>
      <c r="I2134" t="str">
        <f t="shared" si="1093"/>
        <v>785.398163397448i</v>
      </c>
      <c r="J2134" t="str">
        <f t="shared" si="1087"/>
        <v>-833.96853233216+171.819985410133i</v>
      </c>
      <c r="K2134" t="str">
        <f t="shared" si="1094"/>
        <v>0.186127354946476-0.903412700571825i</v>
      </c>
      <c r="L2134" t="str">
        <f t="shared" si="1095"/>
        <v>0.0382563758530281-0.157599835360157i</v>
      </c>
      <c r="M2134" t="str">
        <f t="shared" si="1096"/>
        <v>0.224383730799504-1.06101253593198i</v>
      </c>
      <c r="N2134" t="str">
        <f t="shared" si="1097"/>
        <v>-2.49465899240601i</v>
      </c>
      <c r="O2134" t="str">
        <f t="shared" si="1098"/>
        <v>-0.797935759648336-0.602742501798597i</v>
      </c>
      <c r="P2134" t="str">
        <f t="shared" si="1099"/>
        <v>1.79793575964834+0.602742501798597i</v>
      </c>
      <c r="Q2134" t="str">
        <f t="shared" si="1100"/>
        <v>-1.79793575964834+1.89191649060741i</v>
      </c>
      <c r="R2134" t="str">
        <f t="shared" si="1101"/>
        <v>-0.307143097531507-0.658439316667377i</v>
      </c>
      <c r="S2134" t="str">
        <f t="shared" si="1102"/>
        <v>0.270150989728647i</v>
      </c>
      <c r="T2134" t="str">
        <f t="shared" si="1103"/>
        <v>0.177878033073946-0.082975011786459i</v>
      </c>
      <c r="U2134" t="str">
        <f t="shared" si="1104"/>
        <v>0.0000499999999999999-0.000710513138803103i</v>
      </c>
      <c r="V2134" t="str">
        <f t="shared" si="1105"/>
        <v>0.00002-0.00795774715459475i</v>
      </c>
      <c r="W2134" t="str">
        <f t="shared" si="1106"/>
        <v>0.0000422717573248579-0.000652500356494051i</v>
      </c>
      <c r="X2134" t="str">
        <f t="shared" si="1107"/>
        <v>0.0000454804787446365-0.00065206671986726i</v>
      </c>
      <c r="Y2134" t="str">
        <f t="shared" si="1108"/>
        <v>0.009+1.00530964914873i</v>
      </c>
      <c r="Z2134" t="str">
        <f t="shared" si="1109"/>
        <v>-0.0077830029750329-0.000613310203584653i</v>
      </c>
      <c r="AA2134" t="str">
        <f t="shared" si="1110"/>
        <v>0.107532947468561-11.943399943107i</v>
      </c>
      <c r="AB2134" t="str">
        <f t="shared" si="1111"/>
        <v>0.594540128535111-0.277335954981106i</v>
      </c>
      <c r="AC2134" t="str">
        <f t="shared" si="1112"/>
        <v>0.839148207251104-0.693044205753867i</v>
      </c>
      <c r="AD2134" t="str">
        <f t="shared" si="1113"/>
        <v>0.583474071726603+0.151388477671642i</v>
      </c>
      <c r="AE2134" t="str">
        <f t="shared" si="1114"/>
        <v>-0.00444833233804155-0.0015361075738211i</v>
      </c>
      <c r="AF2134" t="str">
        <f t="shared" si="1115"/>
        <v>-6.2012021665773-0.714768830225333i</v>
      </c>
      <c r="AG2134" t="str">
        <f t="shared" si="1116"/>
        <v>1.00677242567678-0.0251676335039665i</v>
      </c>
      <c r="AH2134" t="str">
        <f t="shared" si="1117"/>
        <v>0.0259771644902915+0.0132691622567774i</v>
      </c>
      <c r="AI2134">
        <f t="shared" si="1118"/>
        <v>-30.701297744368091</v>
      </c>
      <c r="AJ2134">
        <f t="shared" si="1119"/>
        <v>27.057991788819042</v>
      </c>
      <c r="AK2134"/>
      <c r="AL2134"/>
      <c r="AM2134"/>
      <c r="AN2134"/>
    </row>
    <row r="2135" spans="1:40" x14ac:dyDescent="0.35">
      <c r="A2135"/>
      <c r="B2135">
        <f>B2134+1000</f>
        <v>201000</v>
      </c>
      <c r="C2135" s="237" t="str">
        <f t="shared" si="1088"/>
        <v>-7.98232342163743E-07+0.00514132931127115i</v>
      </c>
      <c r="D2135" s="208" t="str">
        <f t="shared" si="1089"/>
        <v>-2.51366732196708+0.0394168580530788i</v>
      </c>
      <c r="E2135" t="str">
        <f t="shared" si="1090"/>
        <v>20500</v>
      </c>
      <c r="F2135" t="str">
        <f t="shared" si="1091"/>
        <v>0.327868852459016</v>
      </c>
      <c r="G2135" t="str">
        <f t="shared" si="1086"/>
        <v>0.327868852459016</v>
      </c>
      <c r="H2135" t="str">
        <f t="shared" si="1092"/>
        <v>3.68911344575886+0.750976849325931i</v>
      </c>
      <c r="I2135" t="str">
        <f t="shared" si="1093"/>
        <v>789.325154214436i</v>
      </c>
      <c r="J2135" t="str">
        <f t="shared" si="1087"/>
        <v>-842.33909186879+172.679085337184i</v>
      </c>
      <c r="K2135" t="str">
        <f t="shared" si="1094"/>
        <v>0.184350244800067-0.899271718329164i</v>
      </c>
      <c r="L2135" t="str">
        <f t="shared" si="1095"/>
        <v>0.0378975935560932-0.156902415444987i</v>
      </c>
      <c r="M2135" t="str">
        <f t="shared" si="1096"/>
        <v>0.22224783835616-1.05617413377415i</v>
      </c>
      <c r="N2135" t="str">
        <f t="shared" si="1097"/>
        <v>-2.50713228736804i</v>
      </c>
      <c r="O2135" t="str">
        <f t="shared" si="1098"/>
        <v>-0.805391677860876-0.592742984127558i</v>
      </c>
      <c r="P2135" t="str">
        <f t="shared" si="1099"/>
        <v>1.80539167786088+0.592742984127558i</v>
      </c>
      <c r="Q2135" t="str">
        <f t="shared" si="1100"/>
        <v>-1.80539167786088+1.91438930324048i</v>
      </c>
      <c r="R2135" t="str">
        <f t="shared" si="1101"/>
        <v>-0.30684552272243-0.65368904988691i</v>
      </c>
      <c r="S2135" t="str">
        <f t="shared" si="1102"/>
        <v>0.271501744677291i</v>
      </c>
      <c r="T2135" t="str">
        <f t="shared" si="1103"/>
        <v>0.177477717520737-0.0833090947655551i</v>
      </c>
      <c r="U2135" t="str">
        <f t="shared" si="1104"/>
        <v>0.0000500000000000003-0.000706978247565282i</v>
      </c>
      <c r="V2135" t="str">
        <f t="shared" si="1105"/>
        <v>0.00002-0.00791815637273109i</v>
      </c>
      <c r="W2135" t="str">
        <f t="shared" si="1106"/>
        <v>0.0000422717390299823-0.00064925634028898i</v>
      </c>
      <c r="X2135" t="str">
        <f t="shared" si="1107"/>
        <v>0.0000454485009146907-0.000648825016886212i</v>
      </c>
      <c r="Y2135" t="str">
        <f t="shared" si="1108"/>
        <v>0.009+1.01033619739448i</v>
      </c>
      <c r="Z2135" t="str">
        <f t="shared" si="1109"/>
        <v>-0.0077057414862916-0.000609182520826733i</v>
      </c>
      <c r="AA2135" t="str">
        <f t="shared" si="1110"/>
        <v>0.10646396778237-11.8839130942156i</v>
      </c>
      <c r="AB2135" t="str">
        <f t="shared" si="1111"/>
        <v>0.593202112500491-0.278452595040032i</v>
      </c>
      <c r="AC2135" t="str">
        <f t="shared" si="1112"/>
        <v>0.837743458847972-0.688410214655512i</v>
      </c>
      <c r="AD2135" t="str">
        <f t="shared" si="1113"/>
        <v>0.585717010254621+0.148925039520215i</v>
      </c>
      <c r="AE2135" t="str">
        <f t="shared" si="1114"/>
        <v>-0.00442266133415656-0.00150438642017654i</v>
      </c>
      <c r="AF2135" t="str">
        <f t="shared" si="1115"/>
        <v>-6.20278076772594-0.711559991272852i</v>
      </c>
      <c r="AG2135" t="str">
        <f t="shared" si="1116"/>
        <v>1.00663245534251-0.0251400127273581i</v>
      </c>
      <c r="AH2135" t="str">
        <f t="shared" si="1117"/>
        <v>0.0258629251918778+0.0130420613933591i</v>
      </c>
      <c r="AI2135">
        <f t="shared" si="1118"/>
        <v>-30.762451489931223</v>
      </c>
      <c r="AJ2135">
        <f t="shared" si="1119"/>
        <v>26.760728928619436</v>
      </c>
      <c r="AK2135"/>
      <c r="AL2135"/>
      <c r="AM2135"/>
      <c r="AN2135"/>
    </row>
    <row r="2136" spans="1:40" x14ac:dyDescent="0.35">
      <c r="A2136"/>
      <c r="B2136">
        <f>B2135+1000</f>
        <v>202000</v>
      </c>
      <c r="C2136" s="237" t="str">
        <f t="shared" si="1088"/>
        <v>-7.90348614435724E-07+0.0051158771871858i</v>
      </c>
      <c r="D2136" s="208" t="str">
        <f t="shared" si="1089"/>
        <v>-2.51366726152516+0.0392217251017578i</v>
      </c>
      <c r="E2136" t="str">
        <f t="shared" si="1090"/>
        <v>20500</v>
      </c>
      <c r="F2136" t="str">
        <f t="shared" si="1091"/>
        <v>0.327868852459016</v>
      </c>
      <c r="G2136" t="str">
        <f t="shared" si="1086"/>
        <v>0.327868852459016</v>
      </c>
      <c r="H2136" t="str">
        <f t="shared" si="1092"/>
        <v>3.69067014980407+0.747599842279374i</v>
      </c>
      <c r="I2136" t="str">
        <f t="shared" si="1093"/>
        <v>793.252145031423i</v>
      </c>
      <c r="J2136" t="str">
        <f t="shared" si="1087"/>
        <v>-850.751399832036+173.538185264235i</v>
      </c>
      <c r="K2136" t="str">
        <f t="shared" si="1094"/>
        <v>0.182598135618467-0.895166785613185i</v>
      </c>
      <c r="L2136" t="str">
        <f t="shared" si="1095"/>
        <v>0.0375437385285015-0.156210716455845i</v>
      </c>
      <c r="M2136" t="str">
        <f t="shared" si="1096"/>
        <v>0.220141874146969-1.05137750206903i</v>
      </c>
      <c r="N2136" t="str">
        <f t="shared" si="1097"/>
        <v>-2.51960558233007i</v>
      </c>
      <c r="O2136" t="str">
        <f t="shared" si="1098"/>
        <v>-0.812722292374369-0.582651246868786i</v>
      </c>
      <c r="P2136" t="str">
        <f t="shared" si="1099"/>
        <v>1.81272229237437+0.582651246868786i</v>
      </c>
      <c r="Q2136" t="str">
        <f t="shared" si="1100"/>
        <v>-1.81272229237437+1.93695433546128i</v>
      </c>
      <c r="R2136" t="str">
        <f t="shared" si="1101"/>
        <v>-0.306545694429229-0.64897765292529i</v>
      </c>
      <c r="S2136" t="str">
        <f t="shared" si="1102"/>
        <v>0.272852499625934i</v>
      </c>
      <c r="T2136" t="str">
        <f t="shared" si="1103"/>
        <v>0.177075174802037-0.0836417589745829i</v>
      </c>
      <c r="U2136" t="str">
        <f t="shared" si="1104"/>
        <v>0.00005-0.000703478355250598i</v>
      </c>
      <c r="V2136" t="str">
        <f t="shared" si="1105"/>
        <v>0.00002-0.00787895757880668i</v>
      </c>
      <c r="W2136" t="str">
        <f t="shared" si="1106"/>
        <v>0.0000422717206438841-0.000646044454240633i</v>
      </c>
      <c r="X2136" t="str">
        <f t="shared" si="1107"/>
        <v>0.000045416996449379-0.000645615418836748i</v>
      </c>
      <c r="Y2136" t="str">
        <f t="shared" si="1108"/>
        <v>0.009+1.01536274564022i</v>
      </c>
      <c r="Z2136" t="str">
        <f t="shared" si="1109"/>
        <v>-0.00762962534953373-0.00060511159407726i</v>
      </c>
      <c r="AA2136" t="str">
        <f t="shared" si="1110"/>
        <v>0.105410857308018-11.8250162113868i</v>
      </c>
      <c r="AB2136" t="str">
        <f t="shared" si="1111"/>
        <v>0.591856652380538-0.279564492997168i</v>
      </c>
      <c r="AC2136" t="str">
        <f t="shared" si="1112"/>
        <v>0.836364614366845-0.683808620196132i</v>
      </c>
      <c r="AD2136" t="str">
        <f t="shared" si="1113"/>
        <v>0.587932972903478+0.146430324607268i</v>
      </c>
      <c r="AE2136" t="str">
        <f t="shared" si="1114"/>
        <v>-0.00439710162674675-0.00147297357500827i</v>
      </c>
      <c r="AF2136" t="str">
        <f t="shared" si="1115"/>
        <v>-6.20433741132923-0.708378117177616i</v>
      </c>
      <c r="AG2136" t="str">
        <f t="shared" si="1116"/>
        <v>1.00649252604134-0.0251115113548578i</v>
      </c>
      <c r="AH2136" t="str">
        <f t="shared" si="1117"/>
        <v>0.0257486516326559+0.0128170084255872i</v>
      </c>
      <c r="AI2136">
        <f t="shared" si="1118"/>
        <v>-30.823533724590458</v>
      </c>
      <c r="AJ2136">
        <f t="shared" si="1119"/>
        <v>26.462926439426088</v>
      </c>
      <c r="AK2136"/>
      <c r="AL2136"/>
      <c r="AM2136"/>
      <c r="AN2136"/>
    </row>
    <row r="2137" spans="1:40" x14ac:dyDescent="0.35">
      <c r="A2137"/>
      <c r="B2137">
        <f t="shared" ref="B2137:B2200" si="1120">B2136+1000</f>
        <v>203000</v>
      </c>
      <c r="C2137" s="237" t="str">
        <f t="shared" si="1088"/>
        <v>-7.82581107791974E-07+0.00509067582292574i</v>
      </c>
      <c r="D2137" s="208" t="str">
        <f t="shared" si="1089"/>
        <v>-2.51366720197429+0.0390285146424307i</v>
      </c>
      <c r="E2137" t="str">
        <f t="shared" si="1090"/>
        <v>20500</v>
      </c>
      <c r="F2137" t="str">
        <f t="shared" si="1091"/>
        <v>0.327868852459016</v>
      </c>
      <c r="G2137" t="str">
        <f t="shared" si="1086"/>
        <v>0.327868852459016</v>
      </c>
      <c r="H2137" t="str">
        <f t="shared" si="1092"/>
        <v>3.69220529405482+0.744251410907454i</v>
      </c>
      <c r="I2137" t="str">
        <f t="shared" si="1093"/>
        <v>797.17913584841i</v>
      </c>
      <c r="J2137" t="str">
        <f t="shared" si="1087"/>
        <v>-859.205456221899+174.397285191285i</v>
      </c>
      <c r="K2137" t="str">
        <f t="shared" si="1094"/>
        <v>0.180870566884332-0.89109746041352i</v>
      </c>
      <c r="L2137" t="str">
        <f t="shared" si="1095"/>
        <v>0.0371947227672204-0.155524674893515i</v>
      </c>
      <c r="M2137" t="str">
        <f t="shared" si="1096"/>
        <v>0.218065289651552-1.04662213530704i</v>
      </c>
      <c r="N2137" t="str">
        <f t="shared" si="1097"/>
        <v>-2.5320788772921i</v>
      </c>
      <c r="O2137" t="str">
        <f t="shared" si="1098"/>
        <v>-0.819926462683964-0.572468860105563i</v>
      </c>
      <c r="P2137" t="str">
        <f t="shared" si="1099"/>
        <v>1.81992646268396+0.572468860105563i</v>
      </c>
      <c r="Q2137" t="str">
        <f t="shared" si="1100"/>
        <v>-1.81992646268396+1.95961001718654i</v>
      </c>
      <c r="R2137" t="str">
        <f t="shared" si="1101"/>
        <v>-0.3062435989862-0.644304541101563i</v>
      </c>
      <c r="S2137" t="str">
        <f t="shared" si="1102"/>
        <v>0.274203254574578i</v>
      </c>
      <c r="T2137" t="str">
        <f t="shared" si="1103"/>
        <v>0.176670402107229-0.083972991534648i</v>
      </c>
      <c r="U2137" t="str">
        <f t="shared" si="1104"/>
        <v>0.00005-0.000700012944633601i</v>
      </c>
      <c r="V2137" t="str">
        <f t="shared" si="1105"/>
        <v>0.00002-0.0078401449798963i</v>
      </c>
      <c r="W2137" t="str">
        <f t="shared" si="1106"/>
        <v>0.0000422717021665643-0.000642864223519077i</v>
      </c>
      <c r="X2137" t="str">
        <f t="shared" si="1107"/>
        <v>0.0000453859560429101-0.000642437451307011i</v>
      </c>
      <c r="Y2137" t="str">
        <f t="shared" si="1108"/>
        <v>0.009+1.02038929388596i</v>
      </c>
      <c r="Z2137" t="str">
        <f t="shared" si="1109"/>
        <v>-0.00755463203370997-0.000601096273205324i</v>
      </c>
      <c r="AA2137" t="str">
        <f t="shared" si="1110"/>
        <v>0.104373303327108-11.7667005565875i</v>
      </c>
      <c r="AB2137" t="str">
        <f t="shared" si="1111"/>
        <v>0.590503738781034-0.280671605806057i</v>
      </c>
      <c r="AC2137" t="str">
        <f t="shared" si="1112"/>
        <v>0.835011253448819-0.67923901900686i</v>
      </c>
      <c r="AD2137" t="str">
        <f t="shared" si="1113"/>
        <v>0.590121529014548+0.143904602674888i</v>
      </c>
      <c r="AE2137" t="str">
        <f t="shared" si="1114"/>
        <v>-0.00437165048651026-0.00144186617299489i</v>
      </c>
      <c r="AF2137" t="str">
        <f t="shared" si="1115"/>
        <v>-6.20587249602911-0.705222896265023i</v>
      </c>
      <c r="AG2137" t="str">
        <f t="shared" si="1116"/>
        <v>1.00635264859229-0.0250821239610958i</v>
      </c>
      <c r="AH2137" t="str">
        <f t="shared" si="1117"/>
        <v>0.0256343386609725+0.0125939841477864i</v>
      </c>
      <c r="AI2137">
        <f t="shared" si="1118"/>
        <v>-30.884547604847761</v>
      </c>
      <c r="AJ2137">
        <f t="shared" si="1119"/>
        <v>26.164586790197522</v>
      </c>
      <c r="AK2137"/>
      <c r="AL2137"/>
      <c r="AM2137"/>
      <c r="AN2137"/>
    </row>
    <row r="2138" spans="1:40" x14ac:dyDescent="0.35">
      <c r="A2138"/>
      <c r="B2138">
        <f t="shared" si="1120"/>
        <v>204000</v>
      </c>
      <c r="C2138" s="237" t="str">
        <f t="shared" si="1088"/>
        <v>-7.74927548982439E-07+0.00506572153084692i</v>
      </c>
      <c r="D2138" s="208" t="str">
        <f t="shared" si="1089"/>
        <v>-2.513667143297+0.0388371984031597i</v>
      </c>
      <c r="E2138" t="str">
        <f t="shared" si="1090"/>
        <v>20500</v>
      </c>
      <c r="F2138" t="str">
        <f t="shared" si="1091"/>
        <v>0.327868852459016</v>
      </c>
      <c r="G2138" t="str">
        <f t="shared" si="1086"/>
        <v>0.327868852459016</v>
      </c>
      <c r="H2138" t="str">
        <f t="shared" si="1092"/>
        <v>3.69371926832262+0.740931219457372i</v>
      </c>
      <c r="I2138" t="str">
        <f t="shared" si="1093"/>
        <v>801.106126665397i</v>
      </c>
      <c r="J2138" t="str">
        <f t="shared" si="1087"/>
        <v>-867.701261038379+175.256385118335i</v>
      </c>
      <c r="K2138" t="str">
        <f t="shared" si="1094"/>
        <v>0.179167088486809-0.887063307346026i</v>
      </c>
      <c r="L2138" t="str">
        <f t="shared" si="1095"/>
        <v>0.0368504601827034-0.154844228048486i</v>
      </c>
      <c r="M2138" t="str">
        <f t="shared" si="1096"/>
        <v>0.216017548669512-1.04190753539451i</v>
      </c>
      <c r="N2138" t="str">
        <f t="shared" si="1097"/>
        <v>-2.54455217225413i</v>
      </c>
      <c r="O2138" t="str">
        <f t="shared" si="1098"/>
        <v>-0.827003067957136-0.562197408024517i</v>
      </c>
      <c r="P2138" t="str">
        <f t="shared" si="1099"/>
        <v>1.82700306795714+0.562197408024517i</v>
      </c>
      <c r="Q2138" t="str">
        <f t="shared" si="1100"/>
        <v>-1.82700306795714+1.98235476422961i</v>
      </c>
      <c r="R2138" t="str">
        <f t="shared" si="1101"/>
        <v>-0.305939222601125-0.639669141234292i</v>
      </c>
      <c r="S2138" t="str">
        <f t="shared" si="1102"/>
        <v>0.275554009523221i</v>
      </c>
      <c r="T2138" t="str">
        <f t="shared" si="1103"/>
        <v>0.176263396635385-0.0843027794581572i</v>
      </c>
      <c r="U2138" t="str">
        <f t="shared" si="1104"/>
        <v>0.0000500000000000001-0.000696581508630495i</v>
      </c>
      <c r="V2138" t="str">
        <f t="shared" si="1105"/>
        <v>0.00002-0.00780171289666151i</v>
      </c>
      <c r="W2138" t="str">
        <f t="shared" si="1106"/>
        <v>0.0000422716835980231-0.000639715182604753i</v>
      </c>
      <c r="X2138" t="str">
        <f t="shared" si="1107"/>
        <v>0.0000453553706170041-0.000639290649186223i</v>
      </c>
      <c r="Y2138" t="str">
        <f t="shared" si="1108"/>
        <v>0.009+1.02541584213171i</v>
      </c>
      <c r="Z2138" t="str">
        <f t="shared" si="1109"/>
        <v>-0.00748073955917629-0.000597135438224622i</v>
      </c>
      <c r="AA2138" t="str">
        <f t="shared" si="1110"/>
        <v>0.103351000790286-11.708957563589i</v>
      </c>
      <c r="AB2138" t="str">
        <f t="shared" si="1111"/>
        <v>0.58914336234015-0.281773890056923i</v>
      </c>
      <c r="AC2138" t="str">
        <f t="shared" si="1112"/>
        <v>0.833682965619901-0.674701013659029i</v>
      </c>
      <c r="AD2138" t="str">
        <f t="shared" si="1113"/>
        <v>0.592282249989902+0.141348149408201i</v>
      </c>
      <c r="AE2138" t="str">
        <f t="shared" si="1114"/>
        <v>-0.00434630526855828-0.00141106141379467i</v>
      </c>
      <c r="AF2138" t="str">
        <f t="shared" si="1115"/>
        <v>-6.20738641161962-0.702094021054212i</v>
      </c>
      <c r="AG2138" t="str">
        <f t="shared" si="1116"/>
        <v>1.00621283385597-0.0250518453143132i</v>
      </c>
      <c r="AH2138" t="str">
        <f t="shared" si="1117"/>
        <v>0.0255199813529659+0.0123729698082362i</v>
      </c>
      <c r="AI2138">
        <f t="shared" si="1118"/>
        <v>-30.945496262751288</v>
      </c>
      <c r="AJ2138">
        <f t="shared" si="1119"/>
        <v>25.865712406728797</v>
      </c>
      <c r="AK2138"/>
      <c r="AL2138"/>
      <c r="AM2138"/>
      <c r="AN2138"/>
    </row>
    <row r="2139" spans="1:40" x14ac:dyDescent="0.35">
      <c r="A2139"/>
      <c r="B2139">
        <f t="shared" si="1120"/>
        <v>205000</v>
      </c>
      <c r="C2139" s="237" t="str">
        <f t="shared" si="1088"/>
        <v>-7.67385720066581E-07+0.00504101069525917i</v>
      </c>
      <c r="D2139" s="208" t="str">
        <f t="shared" si="1089"/>
        <v>-2.51366708547631+0.0386477486636536i</v>
      </c>
      <c r="E2139" t="str">
        <f t="shared" si="1090"/>
        <v>20500</v>
      </c>
      <c r="F2139" t="str">
        <f t="shared" si="1091"/>
        <v>0.327868852459016</v>
      </c>
      <c r="G2139" t="str">
        <f t="shared" si="1086"/>
        <v>0.327868852459016</v>
      </c>
      <c r="H2139" t="str">
        <f t="shared" si="1092"/>
        <v>3.69521245380111+0.73763893686909i</v>
      </c>
      <c r="I2139" t="str">
        <f t="shared" si="1093"/>
        <v>805.033117482385i</v>
      </c>
      <c r="J2139" t="str">
        <f t="shared" si="1087"/>
        <v>-876.238814281475+176.115485045386i</v>
      </c>
      <c r="K2139" t="str">
        <f t="shared" si="1094"/>
        <v>0.177487260444823-0.883063897545182i</v>
      </c>
      <c r="L2139" t="str">
        <f t="shared" si="1095"/>
        <v>0.0365108665503799-0.154169313993176i</v>
      </c>
      <c r="M2139" t="str">
        <f t="shared" si="1096"/>
        <v>0.213998126995203-1.03723321153836i</v>
      </c>
      <c r="N2139" t="str">
        <f t="shared" si="1097"/>
        <v>-2.55702546721617i</v>
      </c>
      <c r="O2139" t="str">
        <f t="shared" si="1098"/>
        <v>-0.83395100720807-0.551838488669145i</v>
      </c>
      <c r="P2139" t="str">
        <f t="shared" si="1099"/>
        <v>1.83395100720807+0.551838488669145i</v>
      </c>
      <c r="Q2139" t="str">
        <f t="shared" si="1100"/>
        <v>-1.83395100720807+2.00518697854702i</v>
      </c>
      <c r="R2139" t="str">
        <f t="shared" si="1101"/>
        <v>-0.305632551354211-0.635070891363552i</v>
      </c>
      <c r="S2139" t="str">
        <f t="shared" si="1102"/>
        <v>0.276904764471865i</v>
      </c>
      <c r="T2139" t="str">
        <f t="shared" si="1103"/>
        <v>0.175854155595962-0.084631109647673i</v>
      </c>
      <c r="U2139" t="str">
        <f t="shared" si="1104"/>
        <v>0.0000500000000000001-0.00069318355005181i</v>
      </c>
      <c r="V2139" t="str">
        <f t="shared" si="1105"/>
        <v>0.00002-0.00776365576058023i</v>
      </c>
      <c r="W2139" t="str">
        <f t="shared" si="1106"/>
        <v>0.0000422716649382607-0.000636596875061413i</v>
      </c>
      <c r="X2139" t="str">
        <f t="shared" si="1107"/>
        <v>0.0000453252313142499-0.000636174556437868i</v>
      </c>
      <c r="Y2139" t="str">
        <f t="shared" si="1108"/>
        <v>0.009+1.03044239037745i</v>
      </c>
      <c r="Z2139" t="str">
        <f t="shared" si="1109"/>
        <v>-0.00740792648157707-0.00059322799833703i</v>
      </c>
      <c r="AA2139" t="str">
        <f t="shared" si="1110"/>
        <v>0.102343652092554-11.6517788337636i</v>
      </c>
      <c r="AB2139" t="str">
        <f t="shared" si="1111"/>
        <v>0.587775513730765-0.282871301972849i</v>
      </c>
      <c r="AC2139" t="str">
        <f t="shared" si="1112"/>
        <v>0.832379350034692-0.670194212573455i</v>
      </c>
      <c r="AD2139" t="str">
        <f t="shared" si="1113"/>
        <v>0.594414709374219+0.13876124643586i</v>
      </c>
      <c r="AE2139" t="str">
        <f t="shared" si="1114"/>
        <v>-0.00432106341014231-0.001380556560313i</v>
      </c>
      <c r="AF2139" t="str">
        <f t="shared" si="1115"/>
        <v>-6.20887953927742-0.698991188205436i</v>
      </c>
      <c r="AG2139" t="str">
        <f t="shared" si="1116"/>
        <v>1.00607309273351-0.0250206703750951i</v>
      </c>
      <c r="AH2139" t="str">
        <f t="shared" si="1117"/>
        <v>0.0254055750076185+0.0121539470976621i</v>
      </c>
      <c r="AI2139">
        <f t="shared" si="1118"/>
        <v>-31.006382806610553</v>
      </c>
      <c r="AJ2139">
        <f t="shared" si="1119"/>
        <v>25.566305673365822</v>
      </c>
      <c r="AK2139"/>
      <c r="AL2139"/>
      <c r="AM2139"/>
      <c r="AN2139"/>
    </row>
    <row r="2140" spans="1:40" x14ac:dyDescent="0.35">
      <c r="A2140"/>
      <c r="B2140">
        <f t="shared" si="1120"/>
        <v>206000</v>
      </c>
      <c r="C2140" s="237" t="str">
        <f t="shared" si="1088"/>
        <v>-7.59953456806397E-07+0.00501653977067995i</v>
      </c>
      <c r="D2140" s="208" t="str">
        <f t="shared" si="1089"/>
        <v>-2.51366702849563+0.0384601382418796i</v>
      </c>
      <c r="E2140" t="str">
        <f t="shared" si="1090"/>
        <v>20500</v>
      </c>
      <c r="F2140" t="str">
        <f t="shared" si="1091"/>
        <v>0.327868852459016</v>
      </c>
      <c r="G2140" t="str">
        <f t="shared" si="1086"/>
        <v>0.327868852459016</v>
      </c>
      <c r="H2140" t="str">
        <f t="shared" si="1092"/>
        <v>3.69668522328926+0.73437423670934i</v>
      </c>
      <c r="I2140" t="str">
        <f t="shared" si="1093"/>
        <v>808.960108299372i</v>
      </c>
      <c r="J2140" t="str">
        <f t="shared" si="1087"/>
        <v>-884.818115951188+176.974584972437i</v>
      </c>
      <c r="K2140" t="str">
        <f t="shared" si="1094"/>
        <v>0.175830652638776-0.879098808557964i</v>
      </c>
      <c r="L2140" t="str">
        <f t="shared" si="1095"/>
        <v>0.0361758594635323-0.153499871574061i</v>
      </c>
      <c r="M2140" t="str">
        <f t="shared" si="1096"/>
        <v>0.212006512102308-1.03259868013203i</v>
      </c>
      <c r="N2140" t="str">
        <f t="shared" si="1097"/>
        <v>-2.5694987621782i</v>
      </c>
      <c r="O2140" t="str">
        <f t="shared" si="1098"/>
        <v>-0.840769199468931-0.541393713691222i</v>
      </c>
      <c r="P2140" t="str">
        <f t="shared" si="1099"/>
        <v>1.84076919946893+0.541393713691222i</v>
      </c>
      <c r="Q2140" t="str">
        <f t="shared" si="1100"/>
        <v>-1.84076919946893+2.02810504848698i</v>
      </c>
      <c r="R2140" t="str">
        <f t="shared" si="1101"/>
        <v>-0.305323571197116-0.630509240481105i</v>
      </c>
      <c r="S2140" t="str">
        <f t="shared" si="1102"/>
        <v>0.278255519420507i</v>
      </c>
      <c r="T2140" t="str">
        <f t="shared" si="1103"/>
        <v>0.175442676209499-0.0849579688947777i</v>
      </c>
      <c r="U2140" t="str">
        <f t="shared" si="1104"/>
        <v>0.0000500000000000001-0.000689818581362239i</v>
      </c>
      <c r="V2140" t="str">
        <f t="shared" si="1105"/>
        <v>0.00002-0.00772596811125708i</v>
      </c>
      <c r="W2140" t="str">
        <f t="shared" si="1106"/>
        <v>0.0000422716461872777-0.00063350885331565i</v>
      </c>
      <c r="X2140" t="str">
        <f t="shared" si="1107"/>
        <v>0.0000452955294916902-0.000633088725879484i</v>
      </c>
      <c r="Y2140" t="str">
        <f t="shared" si="1108"/>
        <v>0.009+1.0354689386232i</v>
      </c>
      <c r="Z2140" t="str">
        <f t="shared" si="1109"/>
        <v>-0.00733617187627469-0.000589372891011506i</v>
      </c>
      <c r="AA2140" t="str">
        <f t="shared" si="1110"/>
        <v>0.101350966856206-11.5951561320022i</v>
      </c>
      <c r="AB2140" t="str">
        <f t="shared" si="1111"/>
        <v>0.586400183662799-0.283963797405974i</v>
      </c>
      <c r="AC2140" t="str">
        <f t="shared" si="1112"/>
        <v>0.831100015227815-0.665718229930753i</v>
      </c>
      <c r="AD2140" t="str">
        <f t="shared" si="1113"/>
        <v>0.596518482937279+0.13614418132936i</v>
      </c>
      <c r="AE2140" t="str">
        <f t="shared" si="1114"/>
        <v>-0.00429592242845804-0.00135034893701744i</v>
      </c>
      <c r="AF2140" t="str">
        <f t="shared" si="1115"/>
        <v>-6.21035225178489-0.69591409846746i</v>
      </c>
      <c r="AG2140" t="str">
        <f t="shared" si="1116"/>
        <v>1.00593343616557-0.0249885942951612i</v>
      </c>
      <c r="AH2140" t="str">
        <f t="shared" si="1117"/>
        <v>0.0252911151419818+0.0119368981380264i</v>
      </c>
      <c r="AI2140">
        <f t="shared" si="1118"/>
        <v>-31.067210321698319</v>
      </c>
      <c r="AJ2140">
        <f t="shared" si="1119"/>
        <v>25.266368934665252</v>
      </c>
      <c r="AK2140"/>
      <c r="AL2140"/>
      <c r="AM2140"/>
      <c r="AN2140"/>
    </row>
    <row r="2141" spans="1:40" x14ac:dyDescent="0.35">
      <c r="A2141"/>
      <c r="B2141">
        <f t="shared" si="1120"/>
        <v>207000</v>
      </c>
      <c r="C2141" s="237" t="str">
        <f t="shared" si="1088"/>
        <v>-7.52628647113569E-07+0.0049923052801384i</v>
      </c>
      <c r="D2141" s="208" t="str">
        <f t="shared" si="1089"/>
        <v>-2.51366697233875+0.0382743404810611i</v>
      </c>
      <c r="E2141" t="str">
        <f t="shared" si="1090"/>
        <v>20500</v>
      </c>
      <c r="F2141" t="str">
        <f t="shared" si="1091"/>
        <v>0.327868852459016</v>
      </c>
      <c r="G2141" t="str">
        <f t="shared" si="1086"/>
        <v>0.327868852459016</v>
      </c>
      <c r="H2141" t="str">
        <f t="shared" si="1092"/>
        <v>3.69813794140811+0.731136797106156i</v>
      </c>
      <c r="I2141" t="str">
        <f t="shared" si="1093"/>
        <v>812.887099116359i</v>
      </c>
      <c r="J2141" t="str">
        <f t="shared" si="1087"/>
        <v>-893.439166047518+177.833684899488i</v>
      </c>
      <c r="K2141" t="str">
        <f t="shared" si="1094"/>
        <v>0.174196844550375-0.875167624239249i</v>
      </c>
      <c r="L2141" t="str">
        <f t="shared" si="1095"/>
        <v>0.0358453582875201-0.152835840403714i</v>
      </c>
      <c r="M2141" t="str">
        <f t="shared" si="1096"/>
        <v>0.210042202837895-1.02800346464296i</v>
      </c>
      <c r="N2141" t="str">
        <f t="shared" si="1097"/>
        <v>-2.58197205714022i</v>
      </c>
      <c r="O2141" t="str">
        <f t="shared" si="1098"/>
        <v>-0.847456583958072-0.530864708100016i</v>
      </c>
      <c r="P2141" t="str">
        <f t="shared" si="1099"/>
        <v>1.84745658395807+0.530864708100016i</v>
      </c>
      <c r="Q2141" t="str">
        <f t="shared" si="1100"/>
        <v>-1.84745658395807+2.0511073490402i</v>
      </c>
      <c r="R2141" t="str">
        <f t="shared" si="1101"/>
        <v>-0.305012267951902-0.625983648268417i</v>
      </c>
      <c r="S2141" t="str">
        <f t="shared" si="1102"/>
        <v>0.27960627436915i</v>
      </c>
      <c r="T2141" t="str">
        <f t="shared" si="1103"/>
        <v>0.17502895570834-0.0852833438789162i</v>
      </c>
      <c r="U2141" t="str">
        <f t="shared" si="1104"/>
        <v>0.0000499999999999999-0.000686486124447441i</v>
      </c>
      <c r="V2141" t="str">
        <f t="shared" si="1105"/>
        <v>0.00002-0.00768864459381139i</v>
      </c>
      <c r="W2141" t="str">
        <f t="shared" si="1106"/>
        <v>0.0000422716273450742-0.000630450678442811i</v>
      </c>
      <c r="X2141" t="str">
        <f t="shared" si="1107"/>
        <v>0.000045266256714619-0.000630032718968814i</v>
      </c>
      <c r="Y2141" t="str">
        <f t="shared" si="1108"/>
        <v>0.009+1.04049548686894i</v>
      </c>
      <c r="Z2141" t="str">
        <f t="shared" si="1109"/>
        <v>-0.00726545532330565-0.000585569081096885i</v>
      </c>
      <c r="AA2141" t="str">
        <f t="shared" si="1110"/>
        <v>0.100372661721144-11.5390813827529i</v>
      </c>
      <c r="AB2141" t="str">
        <f t="shared" si="1111"/>
        <v>0.585017362885629-0.28505133183363i</v>
      </c>
      <c r="AC2141" t="str">
        <f t="shared" si="1112"/>
        <v>0.829844578872852-0.661272685582926i</v>
      </c>
      <c r="AD2141" t="str">
        <f t="shared" si="1113"/>
        <v>0.598593148756933+0.133497247601326i</v>
      </c>
      <c r="AE2141" t="str">
        <f t="shared" si="1114"/>
        <v>-0.00427087991852347-0.00132043592830019i</v>
      </c>
      <c r="AF2141" t="str">
        <f t="shared" si="1115"/>
        <v>-6.21180491374686-0.692862456625095i</v>
      </c>
      <c r="AG2141" t="str">
        <f t="shared" si="1116"/>
        <v>1.00579387513131-0.0249556124162171i</v>
      </c>
      <c r="AH2141" t="str">
        <f t="shared" si="1117"/>
        <v>0.0251765974865723+0.0117218054716199i</v>
      </c>
      <c r="AI2141">
        <f t="shared" si="1118"/>
        <v>-31.127981870936775</v>
      </c>
      <c r="AJ2141">
        <f t="shared" si="1119"/>
        <v>24.965904497017892</v>
      </c>
      <c r="AK2141"/>
      <c r="AL2141"/>
      <c r="AM2141"/>
      <c r="AN2141"/>
    </row>
    <row r="2142" spans="1:40" x14ac:dyDescent="0.35">
      <c r="A2142"/>
      <c r="B2142">
        <f t="shared" si="1120"/>
        <v>208000</v>
      </c>
      <c r="C2142" s="237" t="str">
        <f t="shared" si="1088"/>
        <v>-7.45409229548822E-07+0.00496830381352859i</v>
      </c>
      <c r="D2142" s="208" t="str">
        <f t="shared" si="1089"/>
        <v>-2.51366691698989+0.0380903292370525i</v>
      </c>
      <c r="E2142" t="str">
        <f t="shared" si="1090"/>
        <v>20500</v>
      </c>
      <c r="F2142" t="str">
        <f t="shared" si="1091"/>
        <v>0.327868852459016</v>
      </c>
      <c r="G2142" t="str">
        <f t="shared" si="1086"/>
        <v>0.327868852459016</v>
      </c>
      <c r="H2142" t="str">
        <f t="shared" si="1092"/>
        <v>3.69957096481124+0.727926300683957i</v>
      </c>
      <c r="I2142" t="str">
        <f t="shared" si="1093"/>
        <v>816.814089933346i</v>
      </c>
      <c r="J2142" t="str">
        <f t="shared" si="1087"/>
        <v>-902.101964570464+178.692784826538i</v>
      </c>
      <c r="K2142" t="str">
        <f t="shared" si="1094"/>
        <v>0.172585425010294-0.871269934648714i</v>
      </c>
      <c r="L2142" t="str">
        <f t="shared" si="1095"/>
        <v>0.035519284115306-0.152177160852767i</v>
      </c>
      <c r="M2142" t="str">
        <f t="shared" si="1096"/>
        <v>0.2081047091256-1.02344709550148i</v>
      </c>
      <c r="N2142" t="str">
        <f t="shared" si="1097"/>
        <v>-2.59444535210226i</v>
      </c>
      <c r="O2142" t="str">
        <f t="shared" si="1098"/>
        <v>-0.854012120245075-0.520253110009457i</v>
      </c>
      <c r="P2142" t="str">
        <f t="shared" si="1099"/>
        <v>1.85401212024508+0.520253110009457i</v>
      </c>
      <c r="Q2142" t="str">
        <f t="shared" si="1100"/>
        <v>-1.85401212024508+2.0741922420928i</v>
      </c>
      <c r="R2142" t="str">
        <f t="shared" si="1101"/>
        <v>-0.304698627309991-0.621493584842288i</v>
      </c>
      <c r="S2142" t="str">
        <f t="shared" si="1102"/>
        <v>0.280957029317794i</v>
      </c>
      <c r="T2142" t="str">
        <f t="shared" si="1103"/>
        <v>0.174612991337356-0.0856072211662247i</v>
      </c>
      <c r="U2142" t="str">
        <f t="shared" si="1104"/>
        <v>0.0000499999999999999-0.000683185710387599i</v>
      </c>
      <c r="V2142" t="str">
        <f t="shared" si="1105"/>
        <v>0.00002-0.00765167995634115i</v>
      </c>
      <c r="W2142" t="str">
        <f t="shared" si="1106"/>
        <v>0.0000422716084116508-0.000627421919959119i</v>
      </c>
      <c r="X2142" t="str">
        <f t="shared" si="1107"/>
        <v>0.0000452374047505905-0.000627006105596162i</v>
      </c>
      <c r="Y2142" t="str">
        <f t="shared" si="1108"/>
        <v>0.009+1.04552203511468i</v>
      </c>
      <c r="Z2142" t="str">
        <f t="shared" si="1109"/>
        <v>-0.00719575689284184-0.000581815559967056i</v>
      </c>
      <c r="AA2142" t="str">
        <f t="shared" si="1110"/>
        <v>0.0994084601422335-11.483546666173i</v>
      </c>
      <c r="AB2142" t="str">
        <f t="shared" si="1111"/>
        <v>0.583627042190504-0.286133860354428i</v>
      </c>
      <c r="AC2142" t="str">
        <f t="shared" si="1112"/>
        <v>0.828612667548524-0.656857204966034i</v>
      </c>
      <c r="AD2142" t="str">
        <f t="shared" si="1113"/>
        <v>0.600638287302574+0.130820744702625i</v>
      </c>
      <c r="AE2142" t="str">
        <f t="shared" si="1114"/>
        <v>-0.00424593355112775-0.00129081497688522i</v>
      </c>
      <c r="AF2142" t="str">
        <f t="shared" si="1115"/>
        <v>-6.21323788180113-0.689835971446905i</v>
      </c>
      <c r="AG2142" t="str">
        <f t="shared" si="1116"/>
        <v>1.00565442064726-0.0249217202688565i</v>
      </c>
      <c r="AH2142" t="str">
        <f t="shared" si="1117"/>
        <v>0.0250620179809335+0.0115086520504384i</v>
      </c>
      <c r="AI2142">
        <f t="shared" si="1118"/>
        <v>-31.188700495568497</v>
      </c>
      <c r="AJ2142">
        <f t="shared" si="1119"/>
        <v>24.664914630224693</v>
      </c>
      <c r="AK2142"/>
      <c r="AL2142"/>
      <c r="AM2142"/>
      <c r="AN2142"/>
    </row>
    <row r="2143" spans="1:40" x14ac:dyDescent="0.35">
      <c r="A2143"/>
      <c r="B2143">
        <f t="shared" si="1120"/>
        <v>209000</v>
      </c>
      <c r="C2143" s="237" t="str">
        <f t="shared" si="1088"/>
        <v>-7.38293191871305E-07+0.00494453202600966i</v>
      </c>
      <c r="D2143" s="208" t="str">
        <f t="shared" si="1089"/>
        <v>-2.5136668624336+0.0379080788660741i</v>
      </c>
      <c r="E2143" t="str">
        <f t="shared" si="1090"/>
        <v>20500</v>
      </c>
      <c r="F2143" t="str">
        <f t="shared" si="1091"/>
        <v>0.327868852459016</v>
      </c>
      <c r="G2143" t="str">
        <f t="shared" si="1086"/>
        <v>0.327868852459016</v>
      </c>
      <c r="H2143" t="str">
        <f t="shared" si="1092"/>
        <v>3.70098464238888+0.724742434499162i</v>
      </c>
      <c r="I2143" t="str">
        <f t="shared" si="1093"/>
        <v>820.741080750333i</v>
      </c>
      <c r="J2143" t="str">
        <f t="shared" si="1087"/>
        <v>-910.806511520027+179.551884753589i</v>
      </c>
      <c r="K2143" t="str">
        <f t="shared" si="1094"/>
        <v>0.170995991953426-0.867405335949242i</v>
      </c>
      <c r="L2143" t="str">
        <f t="shared" si="1095"/>
        <v>0.0351975597242445-0.151523774041819i</v>
      </c>
      <c r="M2143" t="str">
        <f t="shared" si="1096"/>
        <v>0.206193551677671-1.01892910999106i</v>
      </c>
      <c r="N2143" t="str">
        <f t="shared" si="1097"/>
        <v>-2.60691864706429i</v>
      </c>
      <c r="O2143" t="str">
        <f t="shared" si="1098"/>
        <v>-0.860434788412572-0.509560570383357i</v>
      </c>
      <c r="P2143" t="str">
        <f t="shared" si="1099"/>
        <v>1.86043478841257+0.509560570383357i</v>
      </c>
      <c r="Q2143" t="str">
        <f t="shared" si="1100"/>
        <v>-1.86043478841257+2.09735807668093i</v>
      </c>
      <c r="R2143" t="str">
        <f t="shared" si="1101"/>
        <v>-0.30438263483113-0.61703853050789i</v>
      </c>
      <c r="S2143" t="str">
        <f t="shared" si="1102"/>
        <v>0.282307784266437i</v>
      </c>
      <c r="T2143" t="str">
        <f t="shared" si="1103"/>
        <v>0.174194780354701-0.0859295872083563i</v>
      </c>
      <c r="U2143" t="str">
        <f t="shared" si="1104"/>
        <v>0.0000499999999999999-0.000679916879237419i</v>
      </c>
      <c r="V2143" t="str">
        <f t="shared" si="1105"/>
        <v>0.00002-0.00761506904745913i</v>
      </c>
      <c r="W2143" t="str">
        <f t="shared" si="1106"/>
        <v>0.0000422715893870078-0.000624422155619704i</v>
      </c>
      <c r="X2143" t="str">
        <f t="shared" si="1107"/>
        <v>0.0000452089655636262-0.00062400846388266i</v>
      </c>
      <c r="Y2143" t="str">
        <f t="shared" si="1108"/>
        <v>0.009+1.05054858336043i</v>
      </c>
      <c r="Z2143" t="str">
        <f t="shared" si="1109"/>
        <v>-0.00712705713113827-0.000578111344697286i</v>
      </c>
      <c r="AA2143" t="str">
        <f t="shared" si="1110"/>
        <v>0.0984580921934728-11.4285442143918i</v>
      </c>
      <c r="AB2143" t="str">
        <f t="shared" si="1111"/>
        <v>0.582229212413068-0.287211337684328i</v>
      </c>
      <c r="AC2143" t="str">
        <f t="shared" si="1112"/>
        <v>0.827403916511909-0.65247141901407i</v>
      </c>
      <c r="AD2143" t="str">
        <f t="shared" si="1113"/>
        <v>0.602653481519135+0.128114978018364i</v>
      </c>
      <c r="AE2143" t="str">
        <f t="shared" si="1114"/>
        <v>-0.00422108107084819-0.00126148358227893i</v>
      </c>
      <c r="AF2143" t="str">
        <f t="shared" si="1115"/>
        <v>-6.21465150482248-0.686834355633088i</v>
      </c>
      <c r="AG2143" t="str">
        <f t="shared" si="1116"/>
        <v>1.00551508376633-0.024886913571517i</v>
      </c>
      <c r="AH2143" t="str">
        <f t="shared" si="1117"/>
        <v>0.024947372769347+0.0112974212258328i</v>
      </c>
      <c r="AI2143">
        <f t="shared" si="1118"/>
        <v>-31.249369215815786</v>
      </c>
      <c r="AJ2143">
        <f t="shared" si="1119"/>
        <v>24.36340156903286</v>
      </c>
      <c r="AK2143"/>
      <c r="AL2143"/>
      <c r="AM2143"/>
      <c r="AN2143"/>
    </row>
    <row r="2144" spans="1:40" x14ac:dyDescent="0.35">
      <c r="A2144"/>
      <c r="B2144">
        <f t="shared" si="1120"/>
        <v>210000</v>
      </c>
      <c r="C2144" s="237" t="str">
        <f t="shared" si="1088"/>
        <v>-7.31278569636314E-07+0.00492098663645199i</v>
      </c>
      <c r="D2144" s="208" t="str">
        <f t="shared" si="1089"/>
        <v>-2.51366680865483+0.0377275642127986i</v>
      </c>
      <c r="E2144" t="str">
        <f t="shared" si="1090"/>
        <v>20500</v>
      </c>
      <c r="F2144" t="str">
        <f t="shared" si="1091"/>
        <v>0.327868852459016</v>
      </c>
      <c r="G2144" t="str">
        <f t="shared" si="1086"/>
        <v>0.327868852459016</v>
      </c>
      <c r="H2144" t="str">
        <f t="shared" si="1092"/>
        <v>3.70237931546627+0.721584889976414i</v>
      </c>
      <c r="I2144" t="str">
        <f t="shared" si="1093"/>
        <v>824.668071567321i</v>
      </c>
      <c r="J2144" t="str">
        <f t="shared" si="1087"/>
        <v>-919.552806896206+180.41098468064i</v>
      </c>
      <c r="K2144" t="str">
        <f t="shared" si="1094"/>
        <v>0.169428152181456-0.863573430306844i</v>
      </c>
      <c r="L2144" t="str">
        <f t="shared" si="1095"/>
        <v>0.034880109534094-0.150875621833281i</v>
      </c>
      <c r="M2144" t="str">
        <f t="shared" si="1096"/>
        <v>0.20430826171555-1.01444905214013i</v>
      </c>
      <c r="N2144" t="str">
        <f t="shared" si="1097"/>
        <v>-2.61939194202632i</v>
      </c>
      <c r="O2144" t="str">
        <f t="shared" si="1098"/>
        <v>-0.866723589214984-0.498788752778463i</v>
      </c>
      <c r="P2144" t="str">
        <f t="shared" si="1099"/>
        <v>1.86672358921498+0.498788752778463i</v>
      </c>
      <c r="Q2144" t="str">
        <f t="shared" si="1100"/>
        <v>-1.86672358921498+2.12060318924786i</v>
      </c>
      <c r="R2144" t="str">
        <f t="shared" si="1101"/>
        <v>-0.304064275942348-0.612617975518843i</v>
      </c>
      <c r="S2144" t="str">
        <f t="shared" si="1102"/>
        <v>0.283658539215081i</v>
      </c>
      <c r="T2144" t="str">
        <f t="shared" si="1103"/>
        <v>0.173774320032575-0.0862504283412977i</v>
      </c>
      <c r="U2144" t="str">
        <f t="shared" si="1104"/>
        <v>0.0000499999999999999-0.00067667917981248i</v>
      </c>
      <c r="V2144" t="str">
        <f t="shared" si="1105"/>
        <v>0.00002-0.0075788068138998i</v>
      </c>
      <c r="W2144" t="str">
        <f t="shared" si="1106"/>
        <v>0.0000422715702711456-0.000621450971222462i</v>
      </c>
      <c r="X2144" t="str">
        <f t="shared" si="1107"/>
        <v>0.0000451809313086148-0.000621039379984322i</v>
      </c>
      <c r="Y2144" t="str">
        <f t="shared" si="1108"/>
        <v>0.009+1.05557513160617i</v>
      </c>
      <c r="Z2144" t="str">
        <f t="shared" si="1109"/>
        <v>-0.00705933704694917-0.000574455477270367i</v>
      </c>
      <c r="AA2144" t="str">
        <f t="shared" si="1110"/>
        <v>0.0975212943787083-11.3740664078821i</v>
      </c>
      <c r="AB2144" t="str">
        <f t="shared" si="1111"/>
        <v>0.580823864435914-0.288283718152685i</v>
      </c>
      <c r="AC2144" t="str">
        <f t="shared" si="1112"/>
        <v>0.826217969478386-0.648114964074051i</v>
      </c>
      <c r="AD2144" t="str">
        <f t="shared" si="1113"/>
        <v>0.604638316911558+0.125380258862736i</v>
      </c>
      <c r="AE2144" t="str">
        <f t="shared" si="1114"/>
        <v>-0.00419632029413347-0.00123243929926317i</v>
      </c>
      <c r="AF2144" t="str">
        <f t="shared" si="1115"/>
        <v>-6.2160461241211-0.683857325763615i</v>
      </c>
      <c r="AG2144" t="str">
        <f t="shared" si="1116"/>
        <v>1.00537587557665-0.0248511882294892i</v>
      </c>
      <c r="AH2144" t="str">
        <f t="shared" si="1117"/>
        <v>0.0248326581967025+0.0110880967384303i</v>
      </c>
      <c r="AI2144">
        <f t="shared" si="1118"/>
        <v>-31.309991031523374</v>
      </c>
      <c r="AJ2144">
        <f t="shared" si="1119"/>
        <v>24.06136751463249</v>
      </c>
      <c r="AK2144"/>
      <c r="AL2144"/>
      <c r="AM2144"/>
      <c r="AN2144"/>
    </row>
    <row r="2145" spans="1:40" x14ac:dyDescent="0.35">
      <c r="A2145"/>
      <c r="B2145">
        <f t="shared" si="1120"/>
        <v>211000</v>
      </c>
      <c r="C2145" s="237" t="str">
        <f t="shared" si="1088"/>
        <v>-7.24363444839424E-07+0.00489766442592758i</v>
      </c>
      <c r="D2145" s="208" t="str">
        <f t="shared" si="1089"/>
        <v>-2.51366675563887+0.0375487605987781i</v>
      </c>
      <c r="E2145" t="str">
        <f t="shared" si="1090"/>
        <v>20500</v>
      </c>
      <c r="F2145" t="str">
        <f t="shared" si="1091"/>
        <v>0.327868852459016</v>
      </c>
      <c r="G2145" t="str">
        <f t="shared" si="1086"/>
        <v>0.327868852459016</v>
      </c>
      <c r="H2145" t="str">
        <f t="shared" si="1092"/>
        <v>3.70375531799613+0.718453362845404i</v>
      </c>
      <c r="I2145" t="str">
        <f t="shared" si="1093"/>
        <v>828.595062384308i</v>
      </c>
      <c r="J2145" t="str">
        <f t="shared" si="1087"/>
        <v>-928.340850699002+181.270084607691i</v>
      </c>
      <c r="K2145" t="str">
        <f t="shared" si="1094"/>
        <v>0.167881521132521-0.859773825792072i</v>
      </c>
      <c r="L2145" t="str">
        <f t="shared" si="1095"/>
        <v>0.0345668595662121-0.150232646823187i</v>
      </c>
      <c r="M2145" t="str">
        <f t="shared" si="1096"/>
        <v>0.202448380698733-1.01000647261526i</v>
      </c>
      <c r="N2145" t="str">
        <f t="shared" si="1097"/>
        <v>-2.63186523698835i</v>
      </c>
      <c r="O2145" t="str">
        <f t="shared" si="1098"/>
        <v>-0.872877544233953-0.487939333085686i</v>
      </c>
      <c r="P2145" t="str">
        <f t="shared" si="1099"/>
        <v>1.87287754423395+0.487939333085686i</v>
      </c>
      <c r="Q2145" t="str">
        <f t="shared" si="1100"/>
        <v>-1.87287754423395+2.14392590390266i</v>
      </c>
      <c r="R2145" t="str">
        <f t="shared" si="1101"/>
        <v>-0.303743535936893-0.608231419844224i</v>
      </c>
      <c r="S2145" t="str">
        <f t="shared" si="1102"/>
        <v>0.285009294163724i</v>
      </c>
      <c r="T2145" t="str">
        <f t="shared" si="1103"/>
        <v>0.173351607658002-0.0865697307841676i</v>
      </c>
      <c r="U2145" t="str">
        <f t="shared" si="1104"/>
        <v>0.00005-0.000673472169481615i</v>
      </c>
      <c r="V2145" t="str">
        <f t="shared" si="1105"/>
        <v>0.00002-0.00754288829819411i</v>
      </c>
      <c r="W2145" t="str">
        <f t="shared" si="1106"/>
        <v>0.0000422715510640645-0.000618507960417459i</v>
      </c>
      <c r="X2145" t="str">
        <f t="shared" si="1107"/>
        <v>0.0000451532943258983-0.000618098447901681i</v>
      </c>
      <c r="Y2145" t="str">
        <f t="shared" si="1108"/>
        <v>0.009+1.06060167985191i</v>
      </c>
      <c r="Z2145" t="str">
        <f t="shared" si="1109"/>
        <v>-0.00699257809839331-0.000570847023811273i</v>
      </c>
      <c r="AA2145" t="str">
        <f t="shared" si="1110"/>
        <v>0.096597809448607-11.3201057719329i</v>
      </c>
      <c r="AB2145" t="str">
        <f t="shared" si="1111"/>
        <v>0.579410989191181-0.289350955698237i</v>
      </c>
      <c r="AC2145" t="str">
        <f t="shared" si="1112"/>
        <v>0.825054478408175-0.643787481822242i</v>
      </c>
      <c r="AD2145" t="str">
        <f t="shared" si="1113"/>
        <v>0.606592381629725+0.122616904472665i</v>
      </c>
      <c r="AE2145" t="str">
        <f t="shared" si="1114"/>
        <v>-0.00417164910744908-0.00120367973642826i</v>
      </c>
      <c r="AF2145" t="str">
        <f t="shared" si="1115"/>
        <v>-6.217422073635-0.680904602246626i</v>
      </c>
      <c r="AG2145" t="str">
        <f t="shared" si="1116"/>
        <v>1.00523680720053-0.024814540333968i</v>
      </c>
      <c r="AH2145" t="str">
        <f t="shared" si="1117"/>
        <v>0.0247178708045023+0.010880662708307i</v>
      </c>
      <c r="AI2145">
        <f t="shared" si="1118"/>
        <v>-31.370568922791406</v>
      </c>
      <c r="AJ2145">
        <f t="shared" si="1119"/>
        <v>23.758814636110728</v>
      </c>
      <c r="AK2145"/>
      <c r="AL2145"/>
      <c r="AM2145"/>
      <c r="AN2145"/>
    </row>
    <row r="2146" spans="1:40" x14ac:dyDescent="0.35">
      <c r="A2146"/>
      <c r="B2146">
        <f t="shared" si="1120"/>
        <v>212000</v>
      </c>
      <c r="C2146" s="237" t="str">
        <f t="shared" si="1088"/>
        <v>-7.17545944605187E-07+0.0048745622362428i</v>
      </c>
      <c r="D2146" s="208" t="str">
        <f t="shared" si="1089"/>
        <v>-2.51366670337137+0.0373716438111948i</v>
      </c>
      <c r="E2146" t="str">
        <f t="shared" si="1090"/>
        <v>20500</v>
      </c>
      <c r="F2146" t="str">
        <f t="shared" si="1091"/>
        <v>0.327868852459016</v>
      </c>
      <c r="G2146" t="str">
        <f t="shared" si="1086"/>
        <v>0.327868852459016</v>
      </c>
      <c r="H2146" t="str">
        <f t="shared" si="1092"/>
        <v>3.70511297674555+0.715347553078312i</v>
      </c>
      <c r="I2146" t="str">
        <f t="shared" si="1093"/>
        <v>832.522053201295i</v>
      </c>
      <c r="J2146" t="str">
        <f t="shared" si="1087"/>
        <v>-937.170642928415+182.129184534741i</v>
      </c>
      <c r="K2146" t="str">
        <f t="shared" si="1094"/>
        <v>0.166355722657711-0.856006136282948i</v>
      </c>
      <c r="L2146" t="str">
        <f t="shared" si="1095"/>
        <v>0.0342577374038997-0.149594792332977i</v>
      </c>
      <c r="M2146" t="str">
        <f t="shared" si="1096"/>
        <v>0.200613460061611-1.00560092861592i</v>
      </c>
      <c r="N2146" t="str">
        <f t="shared" si="1097"/>
        <v>-2.64433853195038i</v>
      </c>
      <c r="O2146" t="str">
        <f t="shared" si="1098"/>
        <v>-0.87889569603057-0.47701399926935i</v>
      </c>
      <c r="P2146" t="str">
        <f t="shared" si="1099"/>
        <v>1.87889569603057+0.47701399926935i</v>
      </c>
      <c r="Q2146" t="str">
        <f t="shared" si="1100"/>
        <v>-1.87889569603057+2.16732453268103i</v>
      </c>
      <c r="R2146" t="str">
        <f t="shared" si="1101"/>
        <v>-0.303420399973151-0.603878372942204i</v>
      </c>
      <c r="S2146" t="str">
        <f t="shared" si="1102"/>
        <v>0.286360049112366i</v>
      </c>
      <c r="T2146" t="str">
        <f t="shared" si="1103"/>
        <v>0.172926640533625-0.0868874806380053i</v>
      </c>
      <c r="U2146" t="str">
        <f t="shared" si="1104"/>
        <v>0.00005-0.000670295413965193i</v>
      </c>
      <c r="V2146" t="str">
        <f t="shared" si="1105"/>
        <v>0.00002-0.00750730863641017i</v>
      </c>
      <c r="W2146" t="str">
        <f t="shared" si="1106"/>
        <v>0.0000422715317657649-0.000615592724521745i</v>
      </c>
      <c r="X2146" t="str">
        <f t="shared" si="1107"/>
        <v>0.0000451260471360365-0.000615185269294803i</v>
      </c>
      <c r="Y2146" t="str">
        <f t="shared" si="1108"/>
        <v>0.009+1.06562822809766i</v>
      </c>
      <c r="Z2146" t="str">
        <f t="shared" si="1109"/>
        <v>-0.00692676218025328-0.000567285073849304i</v>
      </c>
      <c r="AA2146" t="str">
        <f t="shared" si="1110"/>
        <v>0.095687386223705-11.2666549732238i</v>
      </c>
      <c r="AB2146" t="str">
        <f t="shared" si="1111"/>
        <v>0.577990577663214-0.290413003865051i</v>
      </c>
      <c r="AC2146" t="str">
        <f t="shared" si="1112"/>
        <v>0.823913103299193-0.639488619181634i</v>
      </c>
      <c r="AD2146" t="str">
        <f t="shared" si="1113"/>
        <v>0.608515266553816+0.119825238000302i</v>
      </c>
      <c r="AE2146" t="str">
        <f t="shared" si="1114"/>
        <v>-0.00414706546548369-0.00117520255474575i</v>
      </c>
      <c r="AF2146" t="str">
        <f t="shared" si="1115"/>
        <v>-6.21877968011692-0.677975909267117i</v>
      </c>
      <c r="AG2146" t="str">
        <f t="shared" si="1116"/>
        <v>1.00509788979326-0.0247769661611513i</v>
      </c>
      <c r="AH2146" t="str">
        <f t="shared" si="1117"/>
        <v>0.0246030073270082+0.0106751036254157i</v>
      </c>
      <c r="AI2146">
        <f t="shared" si="1118"/>
        <v>-31.431105850593681</v>
      </c>
      <c r="AJ2146">
        <f t="shared" si="1119"/>
        <v>23.455745071876649</v>
      </c>
      <c r="AK2146"/>
      <c r="AL2146"/>
      <c r="AM2146"/>
      <c r="AN2146"/>
    </row>
    <row r="2147" spans="1:40" x14ac:dyDescent="0.35">
      <c r="A2147"/>
      <c r="B2147">
        <f t="shared" si="1120"/>
        <v>213000</v>
      </c>
      <c r="C2147" s="237" t="str">
        <f t="shared" si="1088"/>
        <v>-7.10824239918914E-07+0.00485167696851283i</v>
      </c>
      <c r="D2147" s="208" t="str">
        <f t="shared" si="1089"/>
        <v>-2.5136666518383+0.0371961900919317i</v>
      </c>
      <c r="E2147" t="str">
        <f t="shared" si="1090"/>
        <v>20500</v>
      </c>
      <c r="F2147" t="str">
        <f t="shared" si="1091"/>
        <v>0.327868852459016</v>
      </c>
      <c r="G2147" t="str">
        <f t="shared" si="1086"/>
        <v>0.327868852459016</v>
      </c>
      <c r="H2147" t="str">
        <f t="shared" si="1092"/>
        <v>3.70645261147755+0.712267164827892i</v>
      </c>
      <c r="I2147" t="str">
        <f t="shared" si="1093"/>
        <v>836.449044018282i</v>
      </c>
      <c r="J2147" t="str">
        <f t="shared" si="1087"/>
        <v>-946.042183584444+182.988284461791i</v>
      </c>
      <c r="K2147" t="str">
        <f t="shared" si="1094"/>
        <v>0.164850388804192-0.852269981369361i</v>
      </c>
      <c r="L2147" t="str">
        <f t="shared" si="1095"/>
        <v>0.0339526721538572-0.148962002401248i</v>
      </c>
      <c r="M2147" t="str">
        <f t="shared" si="1096"/>
        <v>0.198803060958049-1.00123198377061i</v>
      </c>
      <c r="N2147" t="str">
        <f t="shared" si="1097"/>
        <v>-2.65681182691241i</v>
      </c>
      <c r="O2147" t="str">
        <f t="shared" si="1098"/>
        <v>-0.884777108294341-0.466014451104581i</v>
      </c>
      <c r="P2147" t="str">
        <f t="shared" si="1099"/>
        <v>1.88477710829434+0.466014451104581i</v>
      </c>
      <c r="Q2147" t="str">
        <f t="shared" si="1100"/>
        <v>-1.88477710829434+2.19079737580783i</v>
      </c>
      <c r="R2147" t="str">
        <f t="shared" si="1101"/>
        <v>-0.3030948530736-0.599558353540131i</v>
      </c>
      <c r="S2147" t="str">
        <f t="shared" si="1102"/>
        <v>0.28771080406101i</v>
      </c>
      <c r="T2147" t="str">
        <f t="shared" si="1103"/>
        <v>0.172499415978526-0.0872036638845591i</v>
      </c>
      <c r="U2147" t="str">
        <f t="shared" si="1104"/>
        <v>0.0000500000000000001-0.000667148487139066i</v>
      </c>
      <c r="V2147" t="str">
        <f t="shared" si="1105"/>
        <v>0.00002-0.00747206305595754i</v>
      </c>
      <c r="W2147" t="str">
        <f t="shared" si="1106"/>
        <v>0.0000422715123762473-0.000612704872339368i</v>
      </c>
      <c r="X2147" t="str">
        <f t="shared" si="1107"/>
        <v>0.0000450991824347423-0.000612299453303501i</v>
      </c>
      <c r="Y2147" t="str">
        <f t="shared" si="1108"/>
        <v>0.009+1.0706547763434i</v>
      </c>
      <c r="Z2147" t="str">
        <f t="shared" si="1109"/>
        <v>-0.00686187161169157-0.000563768739606539i</v>
      </c>
      <c r="AA2147" t="str">
        <f t="shared" si="1110"/>
        <v>0.094789779423285-11.2137068164968i</v>
      </c>
      <c r="AB2147" t="str">
        <f t="shared" si="1111"/>
        <v>0.576562620891304-0.291469815798476i</v>
      </c>
      <c r="AC2147" t="str">
        <f t="shared" si="1112"/>
        <v>0.822793511986024-0.635218028240598i</v>
      </c>
      <c r="AD2147" t="str">
        <f t="shared" si="1113"/>
        <v>0.610406565380174+0.117005588504287i</v>
      </c>
      <c r="AE2147" t="str">
        <f t="shared" si="1114"/>
        <v>-0.00412256738941439-0.00114700546617877i</v>
      </c>
      <c r="AF2147" t="str">
        <f t="shared" si="1115"/>
        <v>-6.22011926331585-0.67507097473596i</v>
      </c>
      <c r="AG2147" t="str">
        <f t="shared" si="1116"/>
        <v>1.00495913454203-0.024738462171387i</v>
      </c>
      <c r="AH2147" t="str">
        <f t="shared" si="1117"/>
        <v>0.0244880646875215+0.0104714043402492i</v>
      </c>
      <c r="AI2147">
        <f t="shared" si="1118"/>
        <v>-31.491604757383929</v>
      </c>
      <c r="AJ2147">
        <f t="shared" si="1119"/>
        <v>23.15216093103955</v>
      </c>
      <c r="AK2147"/>
      <c r="AL2147"/>
      <c r="AM2147"/>
      <c r="AN2147"/>
    </row>
    <row r="2148" spans="1:40" x14ac:dyDescent="0.35">
      <c r="A2148"/>
      <c r="B2148">
        <f t="shared" si="1120"/>
        <v>214000</v>
      </c>
      <c r="C2148" s="237" t="str">
        <f t="shared" si="1088"/>
        <v>-7.04196544399858E-07+0.004829005581776i</v>
      </c>
      <c r="D2148" s="208" t="str">
        <f t="shared" si="1089"/>
        <v>-2.51366660102596+0.0370223761269493i</v>
      </c>
      <c r="E2148" t="str">
        <f t="shared" si="1090"/>
        <v>20500</v>
      </c>
      <c r="F2148" t="str">
        <f t="shared" si="1091"/>
        <v>0.327868852459016</v>
      </c>
      <c r="G2148" t="str">
        <f t="shared" si="1086"/>
        <v>0.327868852459016</v>
      </c>
      <c r="H2148" t="str">
        <f t="shared" si="1092"/>
        <v>3.70777453512738+0.709211906366219i</v>
      </c>
      <c r="I2148" t="str">
        <f t="shared" si="1093"/>
        <v>840.37603483527i</v>
      </c>
      <c r="J2148" t="str">
        <f t="shared" si="1087"/>
        <v>-954.95547266709+183.847384388842i</v>
      </c>
      <c r="K2148" t="str">
        <f t="shared" si="1094"/>
        <v>0.163365159604725-0.848564986258968i</v>
      </c>
      <c r="L2148" t="str">
        <f t="shared" si="1095"/>
        <v>0.0336515944087175-0.148334221775504i</v>
      </c>
      <c r="M2148" t="str">
        <f t="shared" si="1096"/>
        <v>0.197016754013442-0.996899208034472i</v>
      </c>
      <c r="N2148" t="str">
        <f t="shared" si="1097"/>
        <v>-2.66928512187444i</v>
      </c>
      <c r="O2148" t="str">
        <f t="shared" si="1098"/>
        <v>-0.890520865988852-0.454942399912852i</v>
      </c>
      <c r="P2148" t="str">
        <f t="shared" si="1099"/>
        <v>1.89052086598885+0.454942399912852i</v>
      </c>
      <c r="Q2148" t="str">
        <f t="shared" si="1100"/>
        <v>-1.89052086598885+2.21434272196159i</v>
      </c>
      <c r="R2148" t="str">
        <f t="shared" si="1101"/>
        <v>-0.302766880123717-0.595270889420831i</v>
      </c>
      <c r="S2148" t="str">
        <f t="shared" si="1102"/>
        <v>0.289061559009653i</v>
      </c>
      <c r="T2148" t="str">
        <f t="shared" si="1103"/>
        <v>0.172069931329048-0.0875182663850504i</v>
      </c>
      <c r="U2148" t="str">
        <f t="shared" si="1104"/>
        <v>0.0000500000000000001-0.000664030970844024i</v>
      </c>
      <c r="V2148" t="str">
        <f t="shared" si="1105"/>
        <v>0.00002-0.00743714687345306i</v>
      </c>
      <c r="W2148" t="str">
        <f t="shared" si="1106"/>
        <v>0.0000422714928955119-0.000609844019986453i</v>
      </c>
      <c r="X2148" t="str">
        <f t="shared" si="1107"/>
        <v>0.0000450726930879817-0.00060944061637259i</v>
      </c>
      <c r="Y2148" t="str">
        <f t="shared" si="1108"/>
        <v>0.009+1.07568132458915i</v>
      </c>
      <c r="Z2148" t="str">
        <f t="shared" si="1109"/>
        <v>-0.00679788912436723-0.000560297155311416i</v>
      </c>
      <c r="AA2148" t="str">
        <f t="shared" si="1110"/>
        <v>0.0939047494998275-11.1612542413195i</v>
      </c>
      <c r="AB2148" t="str">
        <f t="shared" si="1111"/>
        <v>0.575127109972435-0.292521344241012i</v>
      </c>
      <c r="AC2148" t="str">
        <f t="shared" si="1112"/>
        <v>0.821695379944857-0.630975366172688i</v>
      </c>
      <c r="AD2148" t="str">
        <f t="shared" si="1113"/>
        <v>0.612265874707522+0.114158290939767i</v>
      </c>
      <c r="AE2148" t="str">
        <f t="shared" si="1114"/>
        <v>-0.00409815296522669-0.00111908623232867i</v>
      </c>
      <c r="AF2148" t="str">
        <f t="shared" si="1115"/>
        <v>-6.22144113615334-0.67218953023927i</v>
      </c>
      <c r="AG2148" t="str">
        <f t="shared" si="1116"/>
        <v>1.00482055266474-0.0246990250083534i</v>
      </c>
      <c r="AH2148" t="str">
        <f t="shared" si="1117"/>
        <v>0.0243730399947828+0.0102695500547355i</v>
      </c>
      <c r="AI2148">
        <f t="shared" si="1118"/>
        <v>-31.552068567692334</v>
      </c>
      <c r="AJ2148">
        <f t="shared" si="1119"/>
        <v>22.848064294756984</v>
      </c>
      <c r="AK2148"/>
      <c r="AL2148"/>
      <c r="AM2148"/>
      <c r="AN2148"/>
    </row>
    <row r="2149" spans="1:40" x14ac:dyDescent="0.35">
      <c r="A2149"/>
      <c r="B2149">
        <f t="shared" si="1120"/>
        <v>215000</v>
      </c>
      <c r="C2149" s="237" t="str">
        <f t="shared" si="1088"/>
        <v>-6.9766111311413E-07+0.00480654509164659i</v>
      </c>
      <c r="D2149" s="208" t="str">
        <f t="shared" si="1089"/>
        <v>-2.51366655092099+0.0368501790359572i</v>
      </c>
      <c r="E2149" t="str">
        <f t="shared" si="1090"/>
        <v>20500</v>
      </c>
      <c r="F2149" t="str">
        <f t="shared" si="1091"/>
        <v>0.327868852459016</v>
      </c>
      <c r="G2149" t="str">
        <f t="shared" si="1086"/>
        <v>0.327868852459016</v>
      </c>
      <c r="H2149" t="str">
        <f t="shared" si="1092"/>
        <v>3.70907905397376+0.706181490024111i</v>
      </c>
      <c r="I2149" t="str">
        <f t="shared" si="1093"/>
        <v>844.303025652257i</v>
      </c>
      <c r="J2149" t="str">
        <f t="shared" si="1087"/>
        <v>-963.910510176352+184.706484315893i</v>
      </c>
      <c r="K2149" t="str">
        <f t="shared" si="1094"/>
        <v>0.161899682873372-0.844890781684557i</v>
      </c>
      <c r="L2149" t="str">
        <f t="shared" si="1095"/>
        <v>0.0333544362106241-0.147711395903889i</v>
      </c>
      <c r="M2149" t="str">
        <f t="shared" si="1096"/>
        <v>0.195254119083996-0.992602177588446i</v>
      </c>
      <c r="N2149" t="str">
        <f t="shared" si="1097"/>
        <v>-2.68175841683647i</v>
      </c>
      <c r="O2149" t="str">
        <f t="shared" si="1098"/>
        <v>-0.896126075494134-0.443799568295735i</v>
      </c>
      <c r="P2149" t="str">
        <f t="shared" si="1099"/>
        <v>1.89612607549413+0.443799568295735i</v>
      </c>
      <c r="Q2149" t="str">
        <f t="shared" si="1100"/>
        <v>-1.89612607549413+2.23795884854073i</v>
      </c>
      <c r="R2149" t="str">
        <f t="shared" si="1101"/>
        <v>-0.302436465870893-0.591015517214935i</v>
      </c>
      <c r="S2149" t="str">
        <f t="shared" si="1102"/>
        <v>0.290412313958297i</v>
      </c>
      <c r="T2149" t="str">
        <f t="shared" si="1103"/>
        <v>0.171638183939649-0.0878312738789356i</v>
      </c>
      <c r="U2149" t="str">
        <f t="shared" si="1104"/>
        <v>0.0000500000000000001-0.000660942454700564i</v>
      </c>
      <c r="V2149" t="str">
        <f t="shared" si="1105"/>
        <v>0.00002-0.0074025554926463i</v>
      </c>
      <c r="W2149" t="str">
        <f t="shared" si="1106"/>
        <v>0.0000422714733235591-0.00060700979072115i</v>
      </c>
      <c r="X2149" t="str">
        <f t="shared" si="1107"/>
        <v>0.0000450465721272357-0.000606608382082052i</v>
      </c>
      <c r="Y2149" t="str">
        <f t="shared" si="1108"/>
        <v>0.009+1.08070787283489i</v>
      </c>
      <c r="Z2149" t="str">
        <f t="shared" si="1109"/>
        <v>-0.00673479785094036-0.000556869476536684i</v>
      </c>
      <c r="AA2149" t="str">
        <f t="shared" si="1110"/>
        <v>0.0930320624788966-11.1092903189416i</v>
      </c>
      <c r="AB2149" t="str">
        <f t="shared" si="1111"/>
        <v>0.57368403606414-0.29356754152817i</v>
      </c>
      <c r="AC2149" t="str">
        <f t="shared" si="1112"/>
        <v>0.820618390104107-0.626760295157731i</v>
      </c>
      <c r="AD2149" t="str">
        <f t="shared" si="1113"/>
        <v>0.614092794123626+0.111283686147229i</v>
      </c>
      <c r="AE2149" t="str">
        <f t="shared" si="1114"/>
        <v>-0.00407382034208988-0.00109144266311765i</v>
      </c>
      <c r="AF2149" t="str">
        <f t="shared" si="1115"/>
        <v>-6.22274560489475-0.669331310988154i</v>
      </c>
      <c r="AG2149" t="str">
        <f t="shared" si="1116"/>
        <v>1.00468215540883-0.0246586514982856i</v>
      </c>
      <c r="AH2149" t="str">
        <f t="shared" si="1117"/>
        <v>0.0242579305395011+0.0100695263133619i</v>
      </c>
      <c r="AI2149">
        <f t="shared" si="1118"/>
        <v>-31.61250018870772</v>
      </c>
      <c r="AJ2149">
        <f t="shared" si="1119"/>
        <v>22.543457217550738</v>
      </c>
      <c r="AK2149"/>
      <c r="AL2149"/>
      <c r="AM2149"/>
      <c r="AN2149"/>
    </row>
    <row r="2150" spans="1:40" x14ac:dyDescent="0.35">
      <c r="A2150"/>
      <c r="B2150">
        <f t="shared" si="1120"/>
        <v>216000</v>
      </c>
      <c r="C2150" s="237" t="str">
        <f t="shared" si="1088"/>
        <v>-6.91216241426115E-07+0.00478429256900526i</v>
      </c>
      <c r="D2150" s="208" t="str">
        <f t="shared" si="1089"/>
        <v>-2.5136665015103+0.0366795763623737i</v>
      </c>
      <c r="E2150" t="str">
        <f t="shared" si="1090"/>
        <v>20500</v>
      </c>
      <c r="F2150" t="str">
        <f t="shared" si="1091"/>
        <v>0.327868852459016</v>
      </c>
      <c r="G2150" t="str">
        <f t="shared" si="1086"/>
        <v>0.327868852459016</v>
      </c>
      <c r="H2150" t="str">
        <f t="shared" si="1092"/>
        <v>3.71036646780518+0.703175632131203i</v>
      </c>
      <c r="I2150" t="str">
        <f t="shared" si="1093"/>
        <v>848.230016469244i</v>
      </c>
      <c r="J2150" t="str">
        <f t="shared" si="1087"/>
        <v>-972.907296112231+185.565584242944i</v>
      </c>
      <c r="K2150" t="str">
        <f t="shared" si="1094"/>
        <v>0.160453614007183-0.841247003812885i</v>
      </c>
      <c r="L2150" t="str">
        <f t="shared" si="1095"/>
        <v>0.0330611310158211-0.14709347092693i</v>
      </c>
      <c r="M2150" t="str">
        <f t="shared" si="1096"/>
        <v>0.193514745023004-0.988340474739815i</v>
      </c>
      <c r="N2150" t="str">
        <f t="shared" si="1097"/>
        <v>-2.6942317117985i</v>
      </c>
      <c r="O2150" t="str">
        <f t="shared" si="1098"/>
        <v>-0.901591864745695-0.432587689866898i</v>
      </c>
      <c r="P2150" t="str">
        <f t="shared" si="1099"/>
        <v>1.90159186474569+0.432587689866898i</v>
      </c>
      <c r="Q2150" t="str">
        <f t="shared" si="1100"/>
        <v>-1.90159186474569+2.2616440219316i</v>
      </c>
      <c r="R2150" t="str">
        <f t="shared" si="1101"/>
        <v>-0.302103594923339-0.586791782199037i</v>
      </c>
      <c r="S2150" t="str">
        <f t="shared" si="1102"/>
        <v>0.29176306890694i</v>
      </c>
      <c r="T2150" t="str">
        <f t="shared" si="1103"/>
        <v>0.171204171183764-0.0881426719826524i</v>
      </c>
      <c r="U2150" t="str">
        <f t="shared" si="1104"/>
        <v>0.0000499999999999999-0.000657882535928798i</v>
      </c>
      <c r="V2150" t="str">
        <f t="shared" si="1105"/>
        <v>0.00002-0.00736828440240257i</v>
      </c>
      <c r="W2150" t="str">
        <f t="shared" si="1106"/>
        <v>0.0000422714536603892-0.000604201814778304i</v>
      </c>
      <c r="X2150" t="str">
        <f t="shared" si="1107"/>
        <v>0.000045020812744912-0.000603802380981859i</v>
      </c>
      <c r="Y2150" t="str">
        <f t="shared" si="1108"/>
        <v>0.009+1.08573442108063i</v>
      </c>
      <c r="Z2150" t="str">
        <f t="shared" si="1109"/>
        <v>-0.0066725813139471-0.000553484879560446i</v>
      </c>
      <c r="AA2150" t="str">
        <f t="shared" si="1110"/>
        <v>0.0921714898041897-11.0578082492368i</v>
      </c>
      <c r="AB2150" t="str">
        <f t="shared" si="1111"/>
        <v>0.572233390387377-0.294608359584284i</v>
      </c>
      <c r="AC2150" t="str">
        <f t="shared" si="1112"/>
        <v>0.819562232660613-0.622572482304032i</v>
      </c>
      <c r="AD2150" t="str">
        <f t="shared" si="1113"/>
        <v>0.615886926292339+0.108382120840018i</v>
      </c>
      <c r="AE2150" t="str">
        <f t="shared" si="1114"/>
        <v>-0.00404956773078295-0.00106407261550483i</v>
      </c>
      <c r="AF2150" t="str">
        <f t="shared" si="1115"/>
        <v>-6.22403296931548-0.666496055768829i</v>
      </c>
      <c r="AG2150" t="str">
        <f t="shared" si="1116"/>
        <v>1.0045439540501-0.0246173386492358i</v>
      </c>
      <c r="AH2150" t="str">
        <f t="shared" si="1117"/>
        <v>0.0241427337909911+0.00987131899450962i</v>
      </c>
      <c r="AI2150">
        <f t="shared" si="1118"/>
        <v>-31.672902510851941</v>
      </c>
      <c r="AJ2150">
        <f t="shared" si="1119"/>
        <v>22.238341728583745</v>
      </c>
      <c r="AK2150"/>
      <c r="AL2150"/>
      <c r="AM2150"/>
      <c r="AN2150"/>
    </row>
    <row r="2151" spans="1:40" x14ac:dyDescent="0.35">
      <c r="A2151"/>
      <c r="B2151">
        <f t="shared" si="1120"/>
        <v>217000</v>
      </c>
      <c r="C2151" s="237" t="str">
        <f t="shared" si="1088"/>
        <v>-6.84860263886828E-07+0.00476224513872575i</v>
      </c>
      <c r="D2151" s="208" t="str">
        <f t="shared" si="1089"/>
        <v>-2.51366645278115+0.0365105460635641i</v>
      </c>
      <c r="E2151" t="str">
        <f t="shared" si="1090"/>
        <v>20500</v>
      </c>
      <c r="F2151" t="str">
        <f t="shared" si="1091"/>
        <v>0.327868852459016</v>
      </c>
      <c r="G2151" t="str">
        <f t="shared" si="1086"/>
        <v>0.327868852459016</v>
      </c>
      <c r="H2151" t="str">
        <f t="shared" si="1092"/>
        <v>3.7116370700816+0.70019405295677i</v>
      </c>
      <c r="I2151" t="str">
        <f t="shared" si="1093"/>
        <v>852.157007286231i</v>
      </c>
      <c r="J2151" t="str">
        <f t="shared" si="1087"/>
        <v>-981.945830474727+186.424684169994i</v>
      </c>
      <c r="K2151" t="str">
        <f t="shared" si="1094"/>
        <v>0.159026615793679-0.837633294154958i</v>
      </c>
      <c r="L2151" t="str">
        <f t="shared" si="1095"/>
        <v>0.0327716136602242-0.146480393669287i</v>
      </c>
      <c r="M2151" t="str">
        <f t="shared" si="1096"/>
        <v>0.191798229453903-0.984113687824245i</v>
      </c>
      <c r="N2151" t="str">
        <f t="shared" si="1097"/>
        <v>-2.70670500676053i</v>
      </c>
      <c r="O2151" t="str">
        <f t="shared" si="1098"/>
        <v>-0.906917383370195-0.421308508982383i</v>
      </c>
      <c r="P2151" t="str">
        <f t="shared" si="1099"/>
        <v>1.9069173833702+0.421308508982383i</v>
      </c>
      <c r="Q2151" t="str">
        <f t="shared" si="1100"/>
        <v>-1.9069173833702+2.28539649777815i</v>
      </c>
      <c r="R2151" t="str">
        <f t="shared" si="1101"/>
        <v>-0.301768251748993-0.582599238099498i</v>
      </c>
      <c r="S2151" t="str">
        <f t="shared" si="1102"/>
        <v>0.293113823855582i</v>
      </c>
      <c r="T2151" t="str">
        <f t="shared" si="1103"/>
        <v>0.170767890454693-0.0884524461883613i</v>
      </c>
      <c r="U2151" t="str">
        <f t="shared" si="1104"/>
        <v>0.0000499999999999999-0.000654850819173367i</v>
      </c>
      <c r="V2151" t="str">
        <f t="shared" si="1105"/>
        <v>0.00002-0.00733432917474172i</v>
      </c>
      <c r="W2151" t="str">
        <f t="shared" si="1106"/>
        <v>0.0000422714339060029-0.000601419729208723i</v>
      </c>
      <c r="X2151" t="str">
        <f t="shared" si="1107"/>
        <v>0.0000449954082899065-0.000601022250431416i</v>
      </c>
      <c r="Y2151" t="str">
        <f t="shared" si="1108"/>
        <v>0.009+1.09076096932638i</v>
      </c>
      <c r="Z2151" t="str">
        <f t="shared" si="1109"/>
        <v>-0.00661122341503433-0.000550142560749629i</v>
      </c>
      <c r="AA2151" t="str">
        <f t="shared" si="1110"/>
        <v>0.0913228081876118-11.0068013577308i</v>
      </c>
      <c r="AB2151" t="str">
        <f t="shared" si="1111"/>
        <v>0.570775164229505-0.295643749918303i</v>
      </c>
      <c r="AC2151" t="str">
        <f t="shared" si="1112"/>
        <v>0.81852660490119-0.61841159957183i</v>
      </c>
      <c r="AD2151" t="str">
        <f t="shared" si="1113"/>
        <v>0.617647877041029+0.105453947590628i</v>
      </c>
      <c r="AE2151" t="str">
        <f t="shared" si="1114"/>
        <v>-0.00402539340217124-0.00103697399223589i</v>
      </c>
      <c r="AF2151" t="str">
        <f t="shared" si="1115"/>
        <v>-6.22530352286275-0.663683506893206i</v>
      </c>
      <c r="AG2151" t="str">
        <f t="shared" si="1116"/>
        <v>1.00440595989148-0.0245750836503704i</v>
      </c>
      <c r="AH2151" t="str">
        <f t="shared" si="1117"/>
        <v>0.0240274473939267+0.00967491430200341i</v>
      </c>
      <c r="AI2151">
        <f t="shared" si="1118"/>
        <v>-31.733278408341498</v>
      </c>
      <c r="AJ2151">
        <f t="shared" si="1119"/>
        <v>21.932719832911356</v>
      </c>
      <c r="AK2151"/>
      <c r="AL2151"/>
      <c r="AM2151"/>
      <c r="AN2151"/>
    </row>
    <row r="2152" spans="1:40" x14ac:dyDescent="0.35">
      <c r="A2152"/>
      <c r="B2152">
        <f t="shared" si="1120"/>
        <v>218000</v>
      </c>
      <c r="C2152" s="237" t="str">
        <f t="shared" si="1088"/>
        <v>-6.78591553157812E-07+0.00474039997843632i</v>
      </c>
      <c r="D2152" s="208" t="str">
        <f t="shared" si="1089"/>
        <v>-2.51366640472103+0.0363430665013451i</v>
      </c>
      <c r="E2152" t="str">
        <f t="shared" si="1090"/>
        <v>20500</v>
      </c>
      <c r="F2152" t="str">
        <f t="shared" si="1091"/>
        <v>0.327868852459016</v>
      </c>
      <c r="G2152" t="str">
        <f t="shared" si="1086"/>
        <v>0.327868852459016</v>
      </c>
      <c r="H2152" t="str">
        <f t="shared" si="1092"/>
        <v>3.71289114809134+0.697236476651149i</v>
      </c>
      <c r="I2152" t="str">
        <f t="shared" si="1093"/>
        <v>856.083998103219i</v>
      </c>
      <c r="J2152" t="str">
        <f t="shared" si="1087"/>
        <v>-991.026113263839+187.283784097045i</v>
      </c>
      <c r="K2152" t="str">
        <f t="shared" si="1094"/>
        <v>0.157618358223927-0.834049299477766i</v>
      </c>
      <c r="L2152" t="str">
        <f t="shared" si="1095"/>
        <v>0.032485820325943-0.145872111631512i</v>
      </c>
      <c r="M2152" t="str">
        <f t="shared" si="1096"/>
        <v>0.19010417854987-0.979921411109278i</v>
      </c>
      <c r="N2152" t="str">
        <f t="shared" si="1097"/>
        <v>-2.71917830172256i</v>
      </c>
      <c r="O2152" t="str">
        <f t="shared" si="1098"/>
        <v>-0.912101802817747-0.40996378046922i</v>
      </c>
      <c r="P2152" t="str">
        <f t="shared" si="1099"/>
        <v>1.91210180281775+0.40996378046922i</v>
      </c>
      <c r="Q2152" t="str">
        <f t="shared" si="1100"/>
        <v>-1.91210180281775+2.30921452125334i</v>
      </c>
      <c r="R2152" t="str">
        <f t="shared" si="1101"/>
        <v>-0.301430420674398-0.578437446901703i</v>
      </c>
      <c r="S2152" t="str">
        <f t="shared" si="1102"/>
        <v>0.294464578804226i</v>
      </c>
      <c r="T2152" t="str">
        <f t="shared" si="1103"/>
        <v>0.170329339166502-0.0887605818626673i</v>
      </c>
      <c r="U2152" t="str">
        <f t="shared" si="1104"/>
        <v>0.0000499999999999999-0.000651846916333122i</v>
      </c>
      <c r="V2152" t="str">
        <f t="shared" si="1105"/>
        <v>0.00002-0.00730068546293098i</v>
      </c>
      <c r="W2152" t="str">
        <f t="shared" si="1106"/>
        <v>0.0000422714140604004-0.000598663177722817i</v>
      </c>
      <c r="X2152" t="str">
        <f t="shared" si="1107"/>
        <v>0.0000449703522633068-0.000598267634443396i</v>
      </c>
      <c r="Y2152" t="str">
        <f t="shared" si="1108"/>
        <v>0.009+1.09578751757212i</v>
      </c>
      <c r="Z2152" t="str">
        <f t="shared" si="1109"/>
        <v>-0.00655070842453924-0.000546841735964848i</v>
      </c>
      <c r="AA2152" t="str">
        <f t="shared" si="1110"/>
        <v>0.0904857994641665-10.9562630927115i</v>
      </c>
      <c r="AB2152" t="str">
        <f t="shared" si="1111"/>
        <v>0.569309348947289-0.296673663619518i</v>
      </c>
      <c r="AC2152" t="str">
        <f t="shared" si="1112"/>
        <v>0.817511211029388-0.614277323697901i</v>
      </c>
      <c r="AD2152" t="str">
        <f t="shared" si="1113"/>
        <v>0.619375255448345+0.10249952481567i</v>
      </c>
      <c r="AE2152" t="str">
        <f t="shared" si="1114"/>
        <v>-0.00400129568573086-0.00101014474062433i</v>
      </c>
      <c r="AF2152" t="str">
        <f t="shared" si="1115"/>
        <v>-6.22655755281237-0.660893410149804i</v>
      </c>
      <c r="AG2152" t="str">
        <f t="shared" si="1116"/>
        <v>1.00426818426182-0.0245318838713025i</v>
      </c>
      <c r="AH2152" t="str">
        <f t="shared" si="1117"/>
        <v>0.0239120691651999+0.00948029875686033i</v>
      </c>
      <c r="AI2152">
        <f t="shared" si="1118"/>
        <v>-31.793630739739804</v>
      </c>
      <c r="AJ2152">
        <f t="shared" si="1119"/>
        <v>21.626593512695521</v>
      </c>
      <c r="AK2152"/>
      <c r="AL2152"/>
      <c r="AM2152"/>
      <c r="AN2152"/>
    </row>
    <row r="2153" spans="1:40" x14ac:dyDescent="0.35">
      <c r="A2153"/>
      <c r="B2153">
        <f t="shared" si="1120"/>
        <v>219000</v>
      </c>
      <c r="C2153" s="237" t="str">
        <f t="shared" si="1088"/>
        <v>-6.72408518969434E-07+0.00471875431731537i</v>
      </c>
      <c r="D2153" s="208" t="str">
        <f t="shared" si="1089"/>
        <v>-2.51366635731777+0.0361771164327512i</v>
      </c>
      <c r="E2153" t="str">
        <f t="shared" si="1090"/>
        <v>20500</v>
      </c>
      <c r="F2153" t="str">
        <f t="shared" si="1091"/>
        <v>0.327868852459016</v>
      </c>
      <c r="G2153" t="str">
        <f t="shared" si="1086"/>
        <v>0.327868852459016</v>
      </c>
      <c r="H2153" t="str">
        <f t="shared" si="1092"/>
        <v>3.71412898310378+0.694302631187997i</v>
      </c>
      <c r="I2153" t="str">
        <f t="shared" si="1093"/>
        <v>860.010988920206i</v>
      </c>
      <c r="J2153" t="str">
        <f t="shared" si="1087"/>
        <v>-1000.14814447957+188.142884024095i</v>
      </c>
      <c r="K2153" t="str">
        <f t="shared" si="1094"/>
        <v>0.156228518311022-0.830494671717432i</v>
      </c>
      <c r="L2153" t="str">
        <f t="shared" si="1095"/>
        <v>0.0322036885087248-0.145268572981844i</v>
      </c>
      <c r="M2153" t="str">
        <f t="shared" si="1096"/>
        <v>0.188432206819747-0.975763244699276i</v>
      </c>
      <c r="N2153" t="str">
        <f t="shared" si="1097"/>
        <v>-2.73165159668459i</v>
      </c>
      <c r="O2153" t="str">
        <f t="shared" si="1098"/>
        <v>-0.917144316490827-0.398555269352413i</v>
      </c>
      <c r="P2153" t="str">
        <f t="shared" si="1099"/>
        <v>1.91714431649083+0.398555269352413i</v>
      </c>
      <c r="Q2153" t="str">
        <f t="shared" si="1100"/>
        <v>-1.91714431649083+2.33309632733218i</v>
      </c>
      <c r="R2153" t="str">
        <f t="shared" si="1101"/>
        <v>-0.301090085883605-0.574305978664621i</v>
      </c>
      <c r="S2153" t="str">
        <f t="shared" si="1102"/>
        <v>0.295815333752869i</v>
      </c>
      <c r="T2153" t="str">
        <f t="shared" si="1103"/>
        <v>0.169888514754943-0.0890670642453386i</v>
      </c>
      <c r="U2153" t="str">
        <f t="shared" si="1104"/>
        <v>0.0000499999999999999-0.000648870446395528i</v>
      </c>
      <c r="V2153" t="str">
        <f t="shared" si="1105"/>
        <v>0.00002-0.00726734899962992i</v>
      </c>
      <c r="W2153" t="str">
        <f t="shared" si="1106"/>
        <v>0.000042271394123582-0.000595931810538574i</v>
      </c>
      <c r="X2153" t="str">
        <f t="shared" si="1107"/>
        <v>0.0000449456383142308-0.000595538183531844i</v>
      </c>
      <c r="Y2153" t="str">
        <f t="shared" si="1108"/>
        <v>0.009+1.10081406581786i</v>
      </c>
      <c r="Z2153" t="str">
        <f t="shared" si="1109"/>
        <v>-0.0064910209714011-0.000543581639985817i</v>
      </c>
      <c r="AA2153" t="str">
        <f t="shared" si="1110"/>
        <v>0.0896602504514812-10.9061870224174i</v>
      </c>
      <c r="AB2153" t="str">
        <f t="shared" si="1111"/>
        <v>0.567835935969978-0.297698051353283i</v>
      </c>
      <c r="AC2153" t="str">
        <f t="shared" si="1112"/>
        <v>0.816515761997248-0.610169336121353i</v>
      </c>
      <c r="AD2153" t="str">
        <f t="shared" si="1113"/>
        <v>0.621068673932348+0.099519216759542i</v>
      </c>
      <c r="AE2153" t="str">
        <f t="shared" si="1114"/>
        <v>-0.00397727296811887-0.000983582851363558i</v>
      </c>
      <c r="AF2153" t="str">
        <f t="shared" si="1115"/>
        <v>-6.22779534042155-0.658125514755246i</v>
      </c>
      <c r="AG2153" t="str">
        <f t="shared" si="1116"/>
        <v>1.00413063851463-0.0244877368614531i</v>
      </c>
      <c r="AH2153" t="str">
        <f t="shared" si="1117"/>
        <v>0.023796597090879+0.00928745918923523i</v>
      </c>
      <c r="AI2153">
        <f t="shared" si="1118"/>
        <v>-31.853962348500289</v>
      </c>
      <c r="AJ2153">
        <f t="shared" si="1119"/>
        <v>21.319964728392407</v>
      </c>
      <c r="AK2153"/>
      <c r="AL2153"/>
      <c r="AM2153"/>
      <c r="AN2153"/>
    </row>
    <row r="2154" spans="1:40" x14ac:dyDescent="0.35">
      <c r="A2154"/>
      <c r="B2154">
        <f t="shared" si="1120"/>
        <v>220000</v>
      </c>
      <c r="C2154" s="237" t="str">
        <f t="shared" si="1088"/>
        <v>-6.66309607112246E-07+0.00469730543491998i</v>
      </c>
      <c r="D2154" s="208" t="str">
        <f t="shared" si="1089"/>
        <v>-2.51366631055944+0.0360126750010532i</v>
      </c>
      <c r="E2154" t="str">
        <f t="shared" si="1090"/>
        <v>20500</v>
      </c>
      <c r="F2154" t="str">
        <f t="shared" si="1091"/>
        <v>0.327868852459016</v>
      </c>
      <c r="G2154" t="str">
        <f t="shared" si="1086"/>
        <v>0.327868852459016</v>
      </c>
      <c r="H2154" t="str">
        <f t="shared" si="1092"/>
        <v>3.71535085051752+0.69139224830715i</v>
      </c>
      <c r="I2154" t="str">
        <f t="shared" si="1093"/>
        <v>863.937979737193i</v>
      </c>
      <c r="J2154" t="str">
        <f t="shared" si="1087"/>
        <v>-1009.31192412191+189.001983951147i</v>
      </c>
      <c r="K2154" t="str">
        <f t="shared" si="1094"/>
        <v>0.154856779913838-0.826969067893798i</v>
      </c>
      <c r="L2154" t="str">
        <f t="shared" si="1095"/>
        <v>0.0319251569862926-0.144669726548013i</v>
      </c>
      <c r="M2154" t="str">
        <f t="shared" si="1096"/>
        <v>0.186781936900131-0.971638794441811i</v>
      </c>
      <c r="N2154" t="str">
        <f t="shared" si="1097"/>
        <v>-2.74412489164662i</v>
      </c>
      <c r="O2154" t="str">
        <f t="shared" si="1098"/>
        <v>-0.92204413986976-0.387084750580327i</v>
      </c>
      <c r="P2154" t="str">
        <f t="shared" si="1099"/>
        <v>1.92204413986976+0.387084750580327i</v>
      </c>
      <c r="Q2154" t="str">
        <f t="shared" si="1100"/>
        <v>-1.92204413986976+2.35704014106629i</v>
      </c>
      <c r="R2154" t="str">
        <f t="shared" si="1101"/>
        <v>-0.300747231417043-0.570204411340477i</v>
      </c>
      <c r="S2154" t="str">
        <f t="shared" si="1102"/>
        <v>0.297166088701513i</v>
      </c>
      <c r="T2154" t="str">
        <f t="shared" si="1103"/>
        <v>0.169445414678398-0.0893718784480115i</v>
      </c>
      <c r="U2154" t="str">
        <f t="shared" si="1104"/>
        <v>0.00005-0.000645921035275549i</v>
      </c>
      <c r="V2154" t="str">
        <f t="shared" si="1105"/>
        <v>0.00002-0.00723431559508615i</v>
      </c>
      <c r="W2154" t="str">
        <f t="shared" si="1106"/>
        <v>0.0000422713740955484-0.000593225284233656i</v>
      </c>
      <c r="X2154" t="str">
        <f t="shared" si="1107"/>
        <v>0.0000449212602358019-0.000592833554564465i</v>
      </c>
      <c r="Y2154" t="str">
        <f t="shared" si="1108"/>
        <v>0.009+1.10584061406361i</v>
      </c>
      <c r="Z2154" t="str">
        <f t="shared" si="1109"/>
        <v>-0.0064321460333944-0.000540361525956598i</v>
      </c>
      <c r="AA2154" t="str">
        <f t="shared" si="1110"/>
        <v>0.0888459528138144-10.8565668323043i</v>
      </c>
      <c r="AB2154" t="str">
        <f t="shared" si="1111"/>
        <v>0.56635491680246-0.298716863356681i</v>
      </c>
      <c r="AC2154" t="str">
        <f t="shared" si="1112"/>
        <v>0.815539975341951-0.606087322910627i</v>
      </c>
      <c r="AD2154" t="str">
        <f t="shared" si="1113"/>
        <v>0.622727748338943+0.096513393476793i</v>
      </c>
      <c r="AE2154" t="str">
        <f t="shared" si="1114"/>
        <v>-0.00395332369178858-0.000957286357369133i</v>
      </c>
      <c r="AF2154" t="str">
        <f t="shared" si="1115"/>
        <v>-6.22901716107696-0.655379573306097i</v>
      </c>
      <c r="AG2154" t="str">
        <f t="shared" si="1116"/>
        <v>1.00399333402683-0.0244426403494451i</v>
      </c>
      <c r="AH2154" t="str">
        <f t="shared" si="1117"/>
        <v>0.023681029323268+0.00909638273055676i</v>
      </c>
      <c r="AI2154">
        <f t="shared" si="1118"/>
        <v>-31.914276063498921</v>
      </c>
      <c r="AJ2154">
        <f t="shared" si="1119"/>
        <v>21.012835419909887</v>
      </c>
      <c r="AK2154"/>
      <c r="AL2154"/>
      <c r="AM2154"/>
      <c r="AN2154"/>
    </row>
    <row r="2155" spans="1:40" x14ac:dyDescent="0.35">
      <c r="A2155"/>
      <c r="B2155">
        <f t="shared" si="1120"/>
        <v>221000</v>
      </c>
      <c r="C2155" s="237" t="str">
        <f t="shared" si="1088"/>
        <v>-6.60293298460145E-07+0.00467605066004592i</v>
      </c>
      <c r="D2155" s="208" t="str">
        <f t="shared" si="1089"/>
        <v>-2.51366626443441+0.0358497217270187i</v>
      </c>
      <c r="E2155" t="str">
        <f t="shared" si="1090"/>
        <v>20500</v>
      </c>
      <c r="F2155" t="str">
        <f t="shared" si="1091"/>
        <v>0.327868852459016</v>
      </c>
      <c r="G2155" t="str">
        <f t="shared" si="1086"/>
        <v>0.327868852459016</v>
      </c>
      <c r="H2155" t="str">
        <f t="shared" si="1092"/>
        <v>3.71655702000458+0.688505063458256i</v>
      </c>
      <c r="I2155" t="str">
        <f t="shared" si="1093"/>
        <v>867.86497055418i</v>
      </c>
      <c r="J2155" t="str">
        <f t="shared" si="1087"/>
        <v>-1018.51745219088+189.861083878197i</v>
      </c>
      <c r="K2155" t="str">
        <f t="shared" si="1094"/>
        <v>0.153502833565796-0.823472150026369i</v>
      </c>
      <c r="L2155" t="str">
        <f t="shared" si="1095"/>
        <v>0.0316501657875493-0.144075521809087i</v>
      </c>
      <c r="M2155" t="str">
        <f t="shared" si="1096"/>
        <v>0.185152999353345-0.967547671835456i</v>
      </c>
      <c r="N2155" t="str">
        <f t="shared" si="1097"/>
        <v>-2.75659818660865i</v>
      </c>
      <c r="O2155" t="str">
        <f t="shared" si="1098"/>
        <v>-0.926800510634784-0.375554008748548i</v>
      </c>
      <c r="P2155" t="str">
        <f t="shared" si="1099"/>
        <v>1.92680051063478+0.375554008748548i</v>
      </c>
      <c r="Q2155" t="str">
        <f t="shared" si="1100"/>
        <v>-1.92680051063478+2.3810441778601i</v>
      </c>
      <c r="R2155" t="str">
        <f t="shared" si="1101"/>
        <v>-0.30040184117039-0.566132330599389i</v>
      </c>
      <c r="S2155" t="str">
        <f t="shared" si="1102"/>
        <v>0.298516843650156i</v>
      </c>
      <c r="T2155" t="str">
        <f t="shared" si="1103"/>
        <v>0.169000036418836-0.0896750094528803i</v>
      </c>
      <c r="U2155" t="str">
        <f t="shared" si="1104"/>
        <v>0.0000500000000000001-0.000642998315658918i</v>
      </c>
      <c r="V2155" t="str">
        <f t="shared" si="1105"/>
        <v>0.00002-0.00720158113537987i</v>
      </c>
      <c r="W2155" t="str">
        <f t="shared" si="1106"/>
        <v>0.0000422713539762996-0.000590543261601511i</v>
      </c>
      <c r="X2155" t="str">
        <f t="shared" si="1107"/>
        <v>0.0000448972119612449-0.000590153410618869i</v>
      </c>
      <c r="Y2155" t="str">
        <f t="shared" si="1108"/>
        <v>0.009+1.11086716230935i</v>
      </c>
      <c r="Z2155" t="str">
        <f t="shared" si="1109"/>
        <v>-0.00637406892767075-0.000537180664849808i</v>
      </c>
      <c r="AA2155" t="str">
        <f t="shared" si="1110"/>
        <v>0.0880427029303858-10.8073963223859i</v>
      </c>
      <c r="AB2155" t="str">
        <f t="shared" si="1111"/>
        <v>0.564866283028459-0.299730049434147i</v>
      </c>
      <c r="AC2155" t="str">
        <f t="shared" si="1112"/>
        <v>0.81458357502716-0.602030974691592i</v>
      </c>
      <c r="AD2155" t="str">
        <f t="shared" si="1113"/>
        <v>0.624352098030633+0.0934824308131137i</v>
      </c>
      <c r="AE2155" t="str">
        <f t="shared" si="1114"/>
        <v>-0.00392944635364714-0.000931253332649468i</v>
      </c>
      <c r="AF2155" t="str">
        <f t="shared" si="1115"/>
        <v>-6.23022328443899-0.652655341731237i</v>
      </c>
      <c r="AG2155" t="str">
        <f t="shared" si="1116"/>
        <v>1.00385628219747-0.0243965922425265i</v>
      </c>
      <c r="AH2155" t="str">
        <f t="shared" si="1117"/>
        <v>0.0235653641780576+0.00890705680584474i</v>
      </c>
      <c r="AI2155">
        <f t="shared" si="1118"/>
        <v>-31.974574699558364</v>
      </c>
      <c r="AJ2155">
        <f t="shared" si="1119"/>
        <v>20.70520750773419</v>
      </c>
      <c r="AK2155"/>
      <c r="AL2155"/>
      <c r="AM2155"/>
      <c r="AN2155"/>
    </row>
    <row r="2156" spans="1:40" x14ac:dyDescent="0.35">
      <c r="A2156"/>
      <c r="B2156">
        <f t="shared" si="1120"/>
        <v>222000</v>
      </c>
      <c r="C2156" s="237" t="str">
        <f t="shared" si="1088"/>
        <v>-6.54358108024343E-07+0.00465498736961875i</v>
      </c>
      <c r="D2156" s="208" t="str">
        <f t="shared" si="1089"/>
        <v>-2.51366621893129+0.0356882365004104i</v>
      </c>
      <c r="E2156" t="str">
        <f t="shared" si="1090"/>
        <v>20500</v>
      </c>
      <c r="F2156" t="str">
        <f t="shared" si="1091"/>
        <v>0.327868852459016</v>
      </c>
      <c r="G2156" t="str">
        <f t="shared" si="1086"/>
        <v>0.327868852459016</v>
      </c>
      <c r="H2156" t="str">
        <f t="shared" si="1092"/>
        <v>3.71774775565035+0.685640815745109i</v>
      </c>
      <c r="I2156" t="str">
        <f t="shared" si="1093"/>
        <v>871.791961371168i</v>
      </c>
      <c r="J2156" t="str">
        <f t="shared" si="1087"/>
        <v>-1027.76472868645+190.720183805248i</v>
      </c>
      <c r="K2156" t="str">
        <f t="shared" si="1094"/>
        <v>0.15216637630862-0.820003585051732i</v>
      </c>
      <c r="L2156" t="str">
        <f t="shared" si="1095"/>
        <v>0.0313786561626229-0.143485908887358i</v>
      </c>
      <c r="M2156" t="str">
        <f t="shared" si="1096"/>
        <v>0.183545032471243-0.96348949393909i</v>
      </c>
      <c r="N2156" t="str">
        <f t="shared" si="1097"/>
        <v>-2.76907148157068i</v>
      </c>
      <c r="O2156" t="str">
        <f t="shared" si="1098"/>
        <v>-0.931412688784644-0.363964837822228i</v>
      </c>
      <c r="P2156" t="str">
        <f t="shared" si="1099"/>
        <v>1.93141268878464+0.363964837822228i</v>
      </c>
      <c r="Q2156" t="str">
        <f t="shared" si="1100"/>
        <v>-1.93141268878464+2.40510664374845i</v>
      </c>
      <c r="R2156" t="str">
        <f t="shared" si="1101"/>
        <v>-0.300053898893449-0.562089329658815i</v>
      </c>
      <c r="S2156" t="str">
        <f t="shared" si="1102"/>
        <v>0.2998675985988i</v>
      </c>
      <c r="T2156" t="str">
        <f t="shared" si="1103"/>
        <v>0.168552377482798-0.0899764421113857i</v>
      </c>
      <c r="U2156" t="str">
        <f t="shared" si="1104"/>
        <v>0.0000500000000000001-0.000640101926849644i</v>
      </c>
      <c r="V2156" t="str">
        <f t="shared" si="1105"/>
        <v>0.00002-0.007169141580716i</v>
      </c>
      <c r="W2156" t="str">
        <f t="shared" si="1106"/>
        <v>0.0000422713337658363-0.000587885411511383i</v>
      </c>
      <c r="X2156" t="str">
        <f t="shared" si="1107"/>
        <v>0.0000448734875601098-0.000587497420842722i</v>
      </c>
      <c r="Y2156" t="str">
        <f t="shared" si="1108"/>
        <v>0.009+1.11589371055509i</v>
      </c>
      <c r="Z2156" t="str">
        <f t="shared" si="1109"/>
        <v>-0.00631677530159789-0.000534038344949057i</v>
      </c>
      <c r="AA2156" t="str">
        <f t="shared" si="1110"/>
        <v>0.0872503017678348-10.7586694046457i</v>
      </c>
      <c r="AB2156" t="str">
        <f t="shared" si="1111"/>
        <v>0.56337002631383-0.300737558953088i</v>
      </c>
      <c r="AC2156" t="str">
        <f t="shared" si="1112"/>
        <v>0.813646291288909-0.597999986576931i</v>
      </c>
      <c r="AD2156" t="str">
        <f t="shared" si="1113"/>
        <v>0.625941345975543+0.0904267103850261i</v>
      </c>
      <c r="AE2156" t="str">
        <f t="shared" si="1114"/>
        <v>-0.00390563950375402-0.000905481891204838i</v>
      </c>
      <c r="AF2156" t="str">
        <f t="shared" si="1115"/>
        <v>-6.23141397458164-0.649952579244699i</v>
      </c>
      <c r="AG2156" t="str">
        <f t="shared" si="1116"/>
        <v>1.00371949444642-0.0243495906260167i</v>
      </c>
      <c r="AH2156" t="str">
        <f t="shared" si="1117"/>
        <v>0.0234496001315636+0.00871946912620605i</v>
      </c>
      <c r="AI2156">
        <f t="shared" si="1118"/>
        <v>-32.034861057963973</v>
      </c>
      <c r="AJ2156">
        <f t="shared" si="1119"/>
        <v>20.397082894033026</v>
      </c>
      <c r="AK2156"/>
      <c r="AL2156"/>
      <c r="AM2156"/>
      <c r="AN2156"/>
    </row>
    <row r="2157" spans="1:40" x14ac:dyDescent="0.35">
      <c r="A2157"/>
      <c r="B2157">
        <f t="shared" si="1120"/>
        <v>223000</v>
      </c>
      <c r="C2157" s="237" t="str">
        <f t="shared" si="1088"/>
        <v>-6.48502584036968E-07+0.00463411298761478i</v>
      </c>
      <c r="D2157" s="208" t="str">
        <f t="shared" si="1089"/>
        <v>-2.51366617403893+0.0355281995717133i</v>
      </c>
      <c r="E2157" t="str">
        <f t="shared" si="1090"/>
        <v>20500</v>
      </c>
      <c r="F2157" t="str">
        <f t="shared" si="1091"/>
        <v>0.327868852459016</v>
      </c>
      <c r="G2157" t="str">
        <f t="shared" si="1086"/>
        <v>0.327868852459016</v>
      </c>
      <c r="H2157" t="str">
        <f t="shared" si="1092"/>
        <v>3.71892331608981+0.682799247870706i</v>
      </c>
      <c r="I2157" t="str">
        <f t="shared" si="1093"/>
        <v>875.718952188155i</v>
      </c>
      <c r="J2157" t="str">
        <f t="shared" si="1087"/>
        <v>-1037.05375360865+191.579283732298i</v>
      </c>
      <c r="K2157" t="str">
        <f t="shared" si="1094"/>
        <v>0.150847111530739-0.816563044742203i</v>
      </c>
      <c r="L2157" t="str">
        <f t="shared" si="1095"/>
        <v>0.0311105705537254-0.142900838540255i</v>
      </c>
      <c r="M2157" t="str">
        <f t="shared" si="1096"/>
        <v>0.181957682084464-0.959463883282458i</v>
      </c>
      <c r="N2157" t="str">
        <f t="shared" si="1097"/>
        <v>-2.78154477653271i</v>
      </c>
      <c r="O2157" t="str">
        <f t="shared" si="1098"/>
        <v>-0.935879956751729-0.35231904085698i</v>
      </c>
      <c r="P2157" t="str">
        <f t="shared" si="1099"/>
        <v>1.93587995675173+0.35231904085698i</v>
      </c>
      <c r="Q2157" t="str">
        <f t="shared" si="1100"/>
        <v>-1.93587995675173+2.42922573567573i</v>
      </c>
      <c r="R2157" t="str">
        <f t="shared" si="1101"/>
        <v>-0.299703388188996-0.558075009117653i</v>
      </c>
      <c r="S2157" t="str">
        <f t="shared" si="1102"/>
        <v>0.301218353547442i</v>
      </c>
      <c r="T2157" t="str">
        <f t="shared" si="1103"/>
        <v>0.168102435402393-0.0902761611428792i</v>
      </c>
      <c r="U2157" t="str">
        <f t="shared" si="1104"/>
        <v>0.0000500000000000001-0.000637231514621619i</v>
      </c>
      <c r="V2157" t="str">
        <f t="shared" si="1105"/>
        <v>0.00002-0.00713699296376211i</v>
      </c>
      <c r="W2157" t="str">
        <f t="shared" si="1106"/>
        <v>0.0000422713134641586-0.000585251408772079i</v>
      </c>
      <c r="X2157" t="str">
        <f t="shared" si="1107"/>
        <v>0.0000448500812346133-0.000584865260317691i</v>
      </c>
      <c r="Y2157" t="str">
        <f t="shared" si="1108"/>
        <v>0.009+1.12092025880084i</v>
      </c>
      <c r="Z2157" t="str">
        <f t="shared" si="1109"/>
        <v>-0.00626025112388742-0.000530933871349025i</v>
      </c>
      <c r="AA2157" t="str">
        <f t="shared" si="1110"/>
        <v>0.086468554756719-10.7103801005208i</v>
      </c>
      <c r="AB2157" t="str">
        <f t="shared" si="1111"/>
        <v>0.561866138409885-0.301739340839413i</v>
      </c>
      <c r="AC2157" t="str">
        <f t="shared" si="1112"/>
        <v>0.812727860485939-0.593994058096501i</v>
      </c>
      <c r="AD2157" t="str">
        <f t="shared" si="1113"/>
        <v>0.627495118836723+0.0873466195581301i</v>
      </c>
      <c r="AE2157" t="str">
        <f t="shared" si="1114"/>
        <v>-0.00388190174406023-0.000879970185953151i</v>
      </c>
      <c r="AF2157" t="str">
        <f t="shared" si="1115"/>
        <v>-6.23258949012874-0.647271048298993i</v>
      </c>
      <c r="AG2157" t="str">
        <f t="shared" si="1116"/>
        <v>1.00358298221306-0.0243016337627842i</v>
      </c>
      <c r="AH2157" t="str">
        <f t="shared" si="1117"/>
        <v>0.023333735818057+0.00853360768150173i</v>
      </c>
      <c r="AI2157">
        <f t="shared" si="1118"/>
        <v>-32.0951379269694</v>
      </c>
      <c r="AJ2157">
        <f t="shared" si="1119"/>
        <v>20.088463463726281</v>
      </c>
      <c r="AK2157"/>
      <c r="AL2157"/>
      <c r="AM2157"/>
      <c r="AN2157"/>
    </row>
    <row r="2158" spans="1:40" x14ac:dyDescent="0.35">
      <c r="A2158"/>
      <c r="B2158">
        <f t="shared" si="1120"/>
        <v>224000</v>
      </c>
      <c r="C2158" s="237" t="str">
        <f t="shared" si="1088"/>
        <v>-6.42725307063154E-07+0.00461342498401067i</v>
      </c>
      <c r="D2158" s="208" t="str">
        <f t="shared" si="1089"/>
        <v>-2.51366612974648+0.0353695915440818i</v>
      </c>
      <c r="E2158" t="str">
        <f t="shared" si="1090"/>
        <v>20500</v>
      </c>
      <c r="F2158" t="str">
        <f t="shared" si="1091"/>
        <v>0.327868852459016</v>
      </c>
      <c r="G2158" t="str">
        <f t="shared" si="1086"/>
        <v>0.327868852459016</v>
      </c>
      <c r="H2158" t="str">
        <f t="shared" si="1092"/>
        <v>3.72008395463995+0.679980106083046i</v>
      </c>
      <c r="I2158" t="str">
        <f t="shared" si="1093"/>
        <v>879.645943005142i</v>
      </c>
      <c r="J2158" t="str">
        <f t="shared" si="1087"/>
        <v>-1046.38452695746+192.438383659348i</v>
      </c>
      <c r="K2158" t="str">
        <f t="shared" si="1094"/>
        <v>0.149544748810392-0.813150205626003i</v>
      </c>
      <c r="L2158" t="str">
        <f t="shared" si="1095"/>
        <v>0.0308458525668037-0.142320262152318i</v>
      </c>
      <c r="M2158" t="str">
        <f t="shared" si="1096"/>
        <v>0.180390601377196-0.955470467778321i</v>
      </c>
      <c r="N2158" t="str">
        <f t="shared" si="1097"/>
        <v>-2.79401807149474i</v>
      </c>
      <c r="O2158" t="str">
        <f t="shared" si="1098"/>
        <v>-0.940201619513708-0.340618429718359i</v>
      </c>
      <c r="P2158" t="str">
        <f t="shared" si="1099"/>
        <v>1.94020161951371+0.340618429718359i</v>
      </c>
      <c r="Q2158" t="str">
        <f t="shared" si="1100"/>
        <v>-1.94020161951371+2.45339964177638i</v>
      </c>
      <c r="R2158" t="str">
        <f t="shared" si="1101"/>
        <v>-0.299350292511637-0.554088976794851i</v>
      </c>
      <c r="S2158" t="str">
        <f t="shared" si="1102"/>
        <v>0.302569108496085i</v>
      </c>
      <c r="T2158" t="str">
        <f t="shared" si="1103"/>
        <v>0.167650207736326-0.0905741511332883i</v>
      </c>
      <c r="U2158" t="str">
        <f t="shared" si="1104"/>
        <v>0.0000500000000000001-0.000634386731074202i</v>
      </c>
      <c r="V2158" t="str">
        <f t="shared" si="1105"/>
        <v>0.00002-0.00710513138803103i</v>
      </c>
      <c r="W2158" t="str">
        <f t="shared" si="1106"/>
        <v>0.000042271293071267-0.000582640933999393i</v>
      </c>
      <c r="X2158" t="str">
        <f t="shared" si="1107"/>
        <v>0.0000448269873160916-0.000582256609926977i</v>
      </c>
      <c r="Y2158" t="str">
        <f t="shared" si="1108"/>
        <v>0.009+1.12594680704658i</v>
      </c>
      <c r="Z2158" t="str">
        <f t="shared" si="1109"/>
        <v>-0.00620448267599815-0.000527866565472326i</v>
      </c>
      <c r="AA2158" t="str">
        <f t="shared" si="1110"/>
        <v>0.0856972716718569-10.6625225384509i</v>
      </c>
      <c r="AB2158" t="str">
        <f t="shared" si="1111"/>
        <v>0.560354611156833-0.302735343573075i</v>
      </c>
      <c r="AC2158" t="str">
        <f t="shared" si="1112"/>
        <v>0.811828024954269-0.590012893129037i</v>
      </c>
      <c r="AD2158" t="str">
        <f t="shared" si="1113"/>
        <v>0.629013047061684+0.0842425514240567i</v>
      </c>
      <c r="AE2158" t="str">
        <f t="shared" si="1114"/>
        <v>-0.00385823172718418-0.000854716407682177i</v>
      </c>
      <c r="AF2158" t="str">
        <f t="shared" si="1115"/>
        <v>-6.23375008438643-0.644610514538964i</v>
      </c>
      <c r="AG2158" t="str">
        <f t="shared" si="1116"/>
        <v>1.00344675695495-0.0242527200927422i</v>
      </c>
      <c r="AH2158" t="str">
        <f t="shared" si="1117"/>
        <v>0.0232177700271692+0.00834946073318041i</v>
      </c>
      <c r="AI2158">
        <f t="shared" si="1118"/>
        <v>-32.15540808229629</v>
      </c>
      <c r="AJ2158">
        <f t="shared" si="1119"/>
        <v>19.779351085536764</v>
      </c>
      <c r="AK2158"/>
      <c r="AL2158"/>
      <c r="AM2158"/>
      <c r="AN2158"/>
    </row>
    <row r="2159" spans="1:40" x14ac:dyDescent="0.35">
      <c r="A2159"/>
      <c r="B2159">
        <f t="shared" si="1120"/>
        <v>225000</v>
      </c>
      <c r="C2159" s="237" t="str">
        <f t="shared" si="1088"/>
        <v>-6.37024889140779E-07+0.00459292087376123i</v>
      </c>
      <c r="D2159" s="208" t="str">
        <f t="shared" si="1089"/>
        <v>-2.51366608604327+0.0352123933655028i</v>
      </c>
      <c r="E2159" t="str">
        <f t="shared" si="1090"/>
        <v>20500</v>
      </c>
      <c r="F2159" t="str">
        <f t="shared" si="1091"/>
        <v>0.327868852459016</v>
      </c>
      <c r="G2159" t="str">
        <f t="shared" si="1086"/>
        <v>0.327868852459016</v>
      </c>
      <c r="H2159" t="str">
        <f t="shared" si="1092"/>
        <v>3.72122991942826+0.677183140121613i</v>
      </c>
      <c r="I2159" t="str">
        <f t="shared" si="1093"/>
        <v>883.572933822129i</v>
      </c>
      <c r="J2159" t="str">
        <f t="shared" si="1087"/>
        <v>-1055.75704873289+193.2974835864i</v>
      </c>
      <c r="K2159" t="str">
        <f t="shared" si="1094"/>
        <v>0.1482590037631-0.809764748908621i</v>
      </c>
      <c r="L2159" t="str">
        <f t="shared" si="1095"/>
        <v>0.0305844469439552-0.141744131727213i</v>
      </c>
      <c r="M2159" t="str">
        <f t="shared" si="1096"/>
        <v>0.178843450707055-0.951508880635834i</v>
      </c>
      <c r="N2159" t="str">
        <f t="shared" si="1097"/>
        <v>-2.80649136645677i</v>
      </c>
      <c r="O2159" t="str">
        <f t="shared" si="1098"/>
        <v>-0.944377004701665-0.328864824799965i</v>
      </c>
      <c r="P2159" t="str">
        <f t="shared" si="1099"/>
        <v>1.94437700470167+0.328864824799965i</v>
      </c>
      <c r="Q2159" t="str">
        <f t="shared" si="1100"/>
        <v>-1.94437700470167+2.47762654165681i</v>
      </c>
      <c r="R2159" t="str">
        <f t="shared" si="1101"/>
        <v>-0.298994595166659-0.550130847572399i</v>
      </c>
      <c r="S2159" t="str">
        <f t="shared" si="1102"/>
        <v>0.303919863444729i</v>
      </c>
      <c r="T2159" t="str">
        <f t="shared" si="1103"/>
        <v>0.167195692070937-0.090870396533763i</v>
      </c>
      <c r="U2159" t="str">
        <f t="shared" si="1104"/>
        <v>0.0000499999999999999-0.000631567234491647i</v>
      </c>
      <c r="V2159" t="str">
        <f t="shared" si="1105"/>
        <v>0.00002-0.00707355302630644i</v>
      </c>
      <c r="W2159" t="str">
        <f t="shared" si="1106"/>
        <v>0.0000422712725871619-0.000580053673487057i</v>
      </c>
      <c r="X2159" t="str">
        <f t="shared" si="1107"/>
        <v>0.0000448042002615658-0.000579671156226413i</v>
      </c>
      <c r="Y2159" t="str">
        <f t="shared" si="1108"/>
        <v>0.009+1.13097335529233i</v>
      </c>
      <c r="Z2159" t="str">
        <f t="shared" si="1109"/>
        <v>-0.00614945654380699-0.000524835764602619i</v>
      </c>
      <c r="AA2159" t="str">
        <f t="shared" si="1110"/>
        <v>0.0849362665163987-10.6150909514947i</v>
      </c>
      <c r="AB2159" t="str">
        <f t="shared" si="1111"/>
        <v>0.558835436487248-0.303725515183545i</v>
      </c>
      <c r="AC2159" t="str">
        <f t="shared" si="1112"/>
        <v>0.810946532865926-0.586056199834822i</v>
      </c>
      <c r="AD2159" t="str">
        <f t="shared" si="1113"/>
        <v>0.630494764972171+0.0811149047759361i</v>
      </c>
      <c r="AE2159" t="str">
        <f t="shared" si="1114"/>
        <v>-0.00383462815522542-0.00082971878402678i</v>
      </c>
      <c r="AF2159" t="str">
        <f t="shared" si="1115"/>
        <v>-6.23489600547153-0.64197074675611i</v>
      </c>
      <c r="AG2159" t="str">
        <f t="shared" si="1116"/>
        <v>1.00331083014647-0.0242028482323703i</v>
      </c>
      <c r="AH2159" t="str">
        <f t="shared" si="1117"/>
        <v>0.0231017017013791+0.00816701680727106i</v>
      </c>
      <c r="AI2159">
        <f t="shared" si="1118"/>
        <v>-32.215674287625184</v>
      </c>
      <c r="AJ2159">
        <f t="shared" si="1119"/>
        <v>19.469747613009829</v>
      </c>
      <c r="AK2159"/>
      <c r="AL2159"/>
      <c r="AM2159"/>
      <c r="AN2159"/>
    </row>
    <row r="2160" spans="1:40" x14ac:dyDescent="0.35">
      <c r="A2160"/>
      <c r="B2160">
        <f t="shared" si="1120"/>
        <v>226000</v>
      </c>
      <c r="C2160" s="237" t="str">
        <f t="shared" si="1088"/>
        <v>-6.31399972946785E-07+0.00457259821580449i</v>
      </c>
      <c r="D2160" s="208" t="str">
        <f t="shared" si="1089"/>
        <v>-2.51366604291892+0.0350565863211678i</v>
      </c>
      <c r="E2160" t="str">
        <f t="shared" si="1090"/>
        <v>20500</v>
      </c>
      <c r="F2160" t="str">
        <f t="shared" si="1091"/>
        <v>0.327868852459016</v>
      </c>
      <c r="G2160" t="str">
        <f t="shared" si="1086"/>
        <v>0.327868852459016</v>
      </c>
      <c r="H2160" t="str">
        <f t="shared" si="1092"/>
        <v>3.7223614535181+0.674408103164646i</v>
      </c>
      <c r="I2160" t="str">
        <f t="shared" si="1093"/>
        <v>887.499924639117i</v>
      </c>
      <c r="J2160" t="str">
        <f t="shared" si="1087"/>
        <v>-1065.17131893493+194.15658351345i</v>
      </c>
      <c r="K2160" t="str">
        <f t="shared" si="1094"/>
        <v>0.146989597893492-0.806406360395603i</v>
      </c>
      <c r="L2160" t="str">
        <f t="shared" si="1095"/>
        <v>0.0303262995365886-0.141172399879799i</v>
      </c>
      <c r="M2160" t="str">
        <f t="shared" si="1096"/>
        <v>0.177315897430081-0.947578760275402i</v>
      </c>
      <c r="N2160" t="str">
        <f t="shared" si="1097"/>
        <v>-2.8189646614188i</v>
      </c>
      <c r="O2160" t="str">
        <f t="shared" si="1098"/>
        <v>-0.948405462704704-0.317060054740228i</v>
      </c>
      <c r="P2160" t="str">
        <f t="shared" si="1099"/>
        <v>1.9484054627047+0.317060054740228i</v>
      </c>
      <c r="Q2160" t="str">
        <f t="shared" si="1100"/>
        <v>-1.9484054627047+2.50190460667857i</v>
      </c>
      <c r="R2160" t="str">
        <f t="shared" si="1101"/>
        <v>-0.298636279308866-0.546200243242553i</v>
      </c>
      <c r="S2160" t="str">
        <f t="shared" si="1102"/>
        <v>0.305270618393372i</v>
      </c>
      <c r="T2160" t="str">
        <f t="shared" si="1103"/>
        <v>0.166738886021264-0.0911648816593133i</v>
      </c>
      <c r="U2160" t="str">
        <f t="shared" si="1104"/>
        <v>0.0000499999999999999-0.000628772689206286i</v>
      </c>
      <c r="V2160" t="str">
        <f t="shared" si="1105"/>
        <v>0.00002-0.0070422541191104i</v>
      </c>
      <c r="W2160" t="str">
        <f t="shared" si="1106"/>
        <v>0.000042271252011844-0.000577489319081133i</v>
      </c>
      <c r="X2160" t="str">
        <f t="shared" si="1107"/>
        <v>0.0000447817146504134-0.000577108591318992i</v>
      </c>
      <c r="Y2160" t="str">
        <f t="shared" si="1108"/>
        <v>0.009+1.13599990353807i</v>
      </c>
      <c r="Z2160" t="str">
        <f t="shared" si="1109"/>
        <v>-0.00609515960953806-0.000521840821433371i</v>
      </c>
      <c r="AA2160" t="str">
        <f t="shared" si="1110"/>
        <v>0.084185357409504-10.568079675009i</v>
      </c>
      <c r="AB2160" t="str">
        <f t="shared" si="1111"/>
        <v>0.557308606429624-0.304709803245262i</v>
      </c>
      <c r="AC2160" t="str">
        <f t="shared" si="1112"/>
        <v>0.81008313809167-0.582123690589572i</v>
      </c>
      <c r="AD2160" t="str">
        <f t="shared" si="1113"/>
        <v>0.631939910854133+0.0779640840824956i</v>
      </c>
      <c r="AE2160" t="str">
        <f t="shared" si="1114"/>
        <v>-0.00381108977861328-0.000804975578470909i</v>
      </c>
      <c r="AF2160" t="str">
        <f t="shared" si="1115"/>
        <v>-6.23602749643702-0.639351516843478i</v>
      </c>
      <c r="AG2160" t="str">
        <f t="shared" si="1116"/>
        <v>1.00317521327746-0.0241520169742563i</v>
      </c>
      <c r="AH2160" t="str">
        <f t="shared" si="1117"/>
        <v>0.0229855299335765+0.00798626468753281i</v>
      </c>
      <c r="AI2160">
        <f t="shared" si="1118"/>
        <v>-32.275939295078309</v>
      </c>
      <c r="AJ2160">
        <f t="shared" si="1119"/>
        <v>19.159654885510509</v>
      </c>
      <c r="AK2160"/>
      <c r="AL2160"/>
      <c r="AM2160"/>
      <c r="AN2160"/>
    </row>
    <row r="2161" spans="1:40" x14ac:dyDescent="0.35">
      <c r="A2161"/>
      <c r="B2161">
        <f t="shared" si="1120"/>
        <v>227000</v>
      </c>
      <c r="C2161" s="237" t="str">
        <f t="shared" si="1088"/>
        <v>-6.25849230989071E-07+0.00455245461209268i</v>
      </c>
      <c r="D2161" s="208" t="str">
        <f t="shared" si="1089"/>
        <v>-2.51366600036323+0.0349021520260439i</v>
      </c>
      <c r="E2161" t="str">
        <f t="shared" si="1090"/>
        <v>20500</v>
      </c>
      <c r="F2161" t="str">
        <f t="shared" si="1091"/>
        <v>0.327868852459016</v>
      </c>
      <c r="G2161" t="str">
        <f t="shared" si="1086"/>
        <v>0.327868852459016</v>
      </c>
      <c r="H2161" t="str">
        <f t="shared" si="1092"/>
        <v>3.72347879503018+0.671654751777035i</v>
      </c>
      <c r="I2161" t="str">
        <f t="shared" si="1093"/>
        <v>891.426915456104i</v>
      </c>
      <c r="J2161" t="str">
        <f t="shared" si="1087"/>
        <v>-1074.6273375636+195.015683440501i</v>
      </c>
      <c r="K2161" t="str">
        <f t="shared" si="1094"/>
        <v>0.145736258451284-0.803074730416571i</v>
      </c>
      <c r="L2161" t="str">
        <f t="shared" si="1095"/>
        <v>0.0300713572793045-0.140605019828249i</v>
      </c>
      <c r="M2161" t="str">
        <f t="shared" si="1096"/>
        <v>0.175807615730588-0.94367975024482i</v>
      </c>
      <c r="N2161" t="str">
        <f t="shared" si="1097"/>
        <v>-2.83143795638083i</v>
      </c>
      <c r="O2161" t="str">
        <f t="shared" si="1098"/>
        <v>-0.952286366771019-0.305205956137906i</v>
      </c>
      <c r="P2161" t="str">
        <f t="shared" si="1099"/>
        <v>1.95228636677102+0.305205956137906i</v>
      </c>
      <c r="Q2161" t="str">
        <f t="shared" si="1100"/>
        <v>-1.95228636677102+2.52623200024292i</v>
      </c>
      <c r="R2161" t="str">
        <f t="shared" si="1101"/>
        <v>-0.298275327941418-0.542296792359173i</v>
      </c>
      <c r="S2161" t="str">
        <f t="shared" si="1102"/>
        <v>0.306621373342016i</v>
      </c>
      <c r="T2161" t="str">
        <f t="shared" si="1103"/>
        <v>0.16627978723214-0.0914575906874378i</v>
      </c>
      <c r="U2161" t="str">
        <f t="shared" si="1104"/>
        <v>0.0000499999999999999-0.000626002765465289i</v>
      </c>
      <c r="V2161" t="str">
        <f t="shared" si="1105"/>
        <v>0.00002-0.00701123097321123i</v>
      </c>
      <c r="W2161" t="str">
        <f t="shared" si="1106"/>
        <v>0.0000422712313453134-0.000574947568057701i</v>
      </c>
      <c r="X2161" t="str">
        <f t="shared" si="1107"/>
        <v>0.0000447595251811401-0.00057456861273268i</v>
      </c>
      <c r="Y2161" t="str">
        <f t="shared" si="1108"/>
        <v>0.009+1.14102645178381i</v>
      </c>
      <c r="Z2161" t="str">
        <f t="shared" si="1109"/>
        <v>-0.00604157904393943-0.000518881103631548i</v>
      </c>
      <c r="AA2161" t="str">
        <f t="shared" si="1110"/>
        <v>0.0834443664774691-10.5214831443892i</v>
      </c>
      <c r="AB2161" t="str">
        <f t="shared" si="1111"/>
        <v>0.555774113112045-0.305688154873044i</v>
      </c>
      <c r="AC2161" t="str">
        <f t="shared" si="1112"/>
        <v>0.809237600067617-0.578215081919424i</v>
      </c>
      <c r="AD2161" t="str">
        <f t="shared" si="1113"/>
        <v>0.633348127047894+0.0747904994607405i</v>
      </c>
      <c r="AE2161" t="str">
        <f t="shared" si="1114"/>
        <v>-0.00378761539498948-0.000780485089373355i</v>
      </c>
      <c r="AF2161" t="str">
        <f t="shared" si="1115"/>
        <v>-6.23714479539341-0.636752599750991i</v>
      </c>
      <c r="AG2161" t="str">
        <f t="shared" si="1116"/>
        <v>1.00303991785182-0.0241002252866562i</v>
      </c>
      <c r="AH2161" t="str">
        <f t="shared" si="1117"/>
        <v>0.0228692539646927+0.00780719340875457i</v>
      </c>
      <c r="AI2161">
        <f t="shared" si="1118"/>
        <v>-32.336205845696725</v>
      </c>
      <c r="AJ2161">
        <f t="shared" si="1119"/>
        <v>18.849074729198431</v>
      </c>
      <c r="AK2161"/>
      <c r="AL2161"/>
      <c r="AM2161"/>
      <c r="AN2161"/>
    </row>
    <row r="2162" spans="1:40" x14ac:dyDescent="0.35">
      <c r="A2162"/>
      <c r="B2162">
        <f t="shared" si="1120"/>
        <v>228000</v>
      </c>
      <c r="C2162" s="237" t="str">
        <f t="shared" si="1088"/>
        <v>-6.20371364823228E-07+0.00453248770664907i</v>
      </c>
      <c r="D2162" s="208" t="str">
        <f t="shared" si="1089"/>
        <v>-2.51366595836626+0.0347490724176429i</v>
      </c>
      <c r="E2162" t="str">
        <f t="shared" si="1090"/>
        <v>20500</v>
      </c>
      <c r="F2162" t="str">
        <f t="shared" si="1091"/>
        <v>0.327868852459016</v>
      </c>
      <c r="G2162" t="str">
        <f t="shared" si="1086"/>
        <v>0.327868852459016</v>
      </c>
      <c r="H2162" t="str">
        <f t="shared" si="1092"/>
        <v>3.72458217726105+0.668922845859065i</v>
      </c>
      <c r="I2162" t="str">
        <f t="shared" si="1093"/>
        <v>895.353906273091i</v>
      </c>
      <c r="J2162" t="str">
        <f t="shared" si="1087"/>
        <v>-1084.12510461887+195.874783367551i</v>
      </c>
      <c r="K2162" t="str">
        <f t="shared" si="1094"/>
        <v>0.144498718291318-0.799769553750632i</v>
      </c>
      <c r="L2162" t="str">
        <f t="shared" si="1095"/>
        <v>0.0298195681644774-0.140041945386239i</v>
      </c>
      <c r="M2162" t="str">
        <f t="shared" si="1096"/>
        <v>0.174318286455795-0.939811499136871i</v>
      </c>
      <c r="N2162" t="str">
        <f t="shared" si="1097"/>
        <v>-2.84391125134286i</v>
      </c>
      <c r="O2162" t="str">
        <f t="shared" si="1098"/>
        <v>-0.956019113105401-0.293304373266343i</v>
      </c>
      <c r="P2162" t="str">
        <f t="shared" si="1099"/>
        <v>1.9560191131054+0.293304373266343i</v>
      </c>
      <c r="Q2162" t="str">
        <f t="shared" si="1100"/>
        <v>-1.9560191131054+2.55060687807652i</v>
      </c>
      <c r="R2162" t="str">
        <f t="shared" si="1101"/>
        <v>-0.29791172391465-0.538420130093041i</v>
      </c>
      <c r="S2162" t="str">
        <f t="shared" si="1102"/>
        <v>0.307972128290658i</v>
      </c>
      <c r="T2162" t="str">
        <f t="shared" si="1103"/>
        <v>0.165818393379287-0.0917485076567337i</v>
      </c>
      <c r="U2162" t="str">
        <f t="shared" si="1104"/>
        <v>0.0000499999999999999-0.000623257139300968i</v>
      </c>
      <c r="V2162" t="str">
        <f t="shared" si="1105"/>
        <v>0.00002-0.00698047996017083i</v>
      </c>
      <c r="W2162" t="str">
        <f t="shared" si="1106"/>
        <v>0.0000422712105875705-0.000572428123003792i</v>
      </c>
      <c r="X2162" t="str">
        <f t="shared" si="1107"/>
        <v>0.0000447376266682519-0.000572050923301464i</v>
      </c>
      <c r="Y2162" t="str">
        <f t="shared" si="1108"/>
        <v>0.009+1.14605300002956i</v>
      </c>
      <c r="Z2162" t="str">
        <f t="shared" si="1109"/>
        <v>-0.00598870229870044-0.0005159559934158i</v>
      </c>
      <c r="AA2162" t="str">
        <f t="shared" si="1110"/>
        <v>0.0827131197482144-10.47529589287i</v>
      </c>
      <c r="AB2162" t="str">
        <f t="shared" si="1111"/>
        <v>0.554231948765835-0.306660516717445i</v>
      </c>
      <c r="AC2162" t="str">
        <f t="shared" si="1112"/>
        <v>0.808409683665607-0.574330094437003i</v>
      </c>
      <c r="AD2162" t="str">
        <f t="shared" si="1113"/>
        <v>0.634719060038436+0.0715945666471461i</v>
      </c>
      <c r="AE2162" t="str">
        <f t="shared" si="1114"/>
        <v>-0.00376420384812357-0.000756245649016301i</v>
      </c>
      <c r="AF2162" t="str">
        <f t="shared" si="1115"/>
        <v>-6.23824813562731-0.634173773441422i</v>
      </c>
      <c r="AG2162" t="str">
        <f t="shared" si="1116"/>
        <v>1.00290495538612-0.0240474723130728i</v>
      </c>
      <c r="AH2162" t="str">
        <f t="shared" si="1117"/>
        <v>0.0227528731814035+0.00762979225019991i</v>
      </c>
      <c r="AI2162">
        <f t="shared" si="1118"/>
        <v>-32.396476669909362</v>
      </c>
      <c r="AJ2162">
        <f t="shared" si="1119"/>
        <v>18.538008957974924</v>
      </c>
      <c r="AK2162"/>
      <c r="AL2162"/>
      <c r="AM2162"/>
      <c r="AN2162"/>
    </row>
    <row r="2163" spans="1:40" x14ac:dyDescent="0.35">
      <c r="A2163"/>
      <c r="B2163">
        <f t="shared" si="1120"/>
        <v>229000</v>
      </c>
      <c r="C2163" s="237" t="str">
        <f t="shared" si="1088"/>
        <v>-6.14965104293118E-07+0.00451269518464932i</v>
      </c>
      <c r="D2163" s="208" t="str">
        <f t="shared" si="1089"/>
        <v>-2.51366591691825+0.0345973297489781i</v>
      </c>
      <c r="E2163" t="str">
        <f t="shared" si="1090"/>
        <v>20500</v>
      </c>
      <c r="F2163" t="str">
        <f t="shared" si="1091"/>
        <v>0.327868852459016</v>
      </c>
      <c r="G2163" t="str">
        <f t="shared" si="1086"/>
        <v>0.327868852459016</v>
      </c>
      <c r="H2163" t="str">
        <f t="shared" si="1092"/>
        <v>3.72567182879807+0.666212148595762i</v>
      </c>
      <c r="I2163" t="str">
        <f t="shared" si="1093"/>
        <v>899.280897090078i</v>
      </c>
      <c r="J2163" t="str">
        <f t="shared" si="1087"/>
        <v>-1093.66462010077+196.733883294603i</v>
      </c>
      <c r="K2163" t="str">
        <f t="shared" si="1094"/>
        <v>0.143276715737482-0.796490529552912i</v>
      </c>
      <c r="L2163" t="str">
        <f t="shared" si="1095"/>
        <v>0.0295708812175146-0.139483130955184i</v>
      </c>
      <c r="M2163" t="str">
        <f t="shared" si="1096"/>
        <v>0.172847596954997-0.935973660508096i</v>
      </c>
      <c r="N2163" t="str">
        <f t="shared" si="1097"/>
        <v>-2.85638454630489i</v>
      </c>
      <c r="O2163" t="str">
        <f t="shared" si="1098"/>
        <v>-0.959603120963183-0.281357157786539i</v>
      </c>
      <c r="P2163" t="str">
        <f t="shared" si="1099"/>
        <v>1.95960312096318+0.281357157786539i</v>
      </c>
      <c r="Q2163" t="str">
        <f t="shared" si="1100"/>
        <v>-1.95960312096318+2.57502738851835i</v>
      </c>
      <c r="R2163" t="str">
        <f t="shared" si="1101"/>
        <v>-0.297545449924911-0.534569898091055i</v>
      </c>
      <c r="S2163" t="str">
        <f t="shared" si="1102"/>
        <v>0.309322883239303i</v>
      </c>
      <c r="T2163" t="str">
        <f t="shared" si="1103"/>
        <v>0.165354702170466-0.0920376164655091i</v>
      </c>
      <c r="U2163" t="str">
        <f t="shared" si="1104"/>
        <v>0.00005-0.000620535492404458i</v>
      </c>
      <c r="V2163" t="str">
        <f t="shared" si="1105"/>
        <v>0.00002-0.0069499975149299i</v>
      </c>
      <c r="W2163" t="str">
        <f t="shared" si="1106"/>
        <v>0.0000422711897386158-0.000569930691701419i</v>
      </c>
      <c r="X2163" t="str">
        <f t="shared" si="1107"/>
        <v>0.0000447160140392249-0.000569555231049525i</v>
      </c>
      <c r="Y2163" t="str">
        <f t="shared" si="1108"/>
        <v>0.009+1.1510795482753i</v>
      </c>
      <c r="Z2163" t="str">
        <f t="shared" si="1109"/>
        <v>-0.00593651709910057-0.000513064887148571i</v>
      </c>
      <c r="AA2163" t="str">
        <f t="shared" si="1110"/>
        <v>0.0819914470489973-10.4295125493833i</v>
      </c>
      <c r="AB2163" t="str">
        <f t="shared" si="1111"/>
        <v>0.552682105729408-0.307626834960117i</v>
      </c>
      <c r="AC2163" t="str">
        <f t="shared" si="1112"/>
        <v>0.807599159067215-0.570468452778604i</v>
      </c>
      <c r="AD2163" t="str">
        <f t="shared" si="1113"/>
        <v>0.636052360545914+0.0683767069674391i</v>
      </c>
      <c r="AE2163" t="str">
        <f t="shared" si="1114"/>
        <v>-0.00374085402686027-0.000732255622676465i</v>
      </c>
      <c r="AF2163" t="str">
        <f t="shared" si="1115"/>
        <v>-6.23933774571632-0.631614818846784i</v>
      </c>
      <c r="AG2163" t="str">
        <f t="shared" si="1116"/>
        <v>1.00277033740817-0.0239937573718518i</v>
      </c>
      <c r="AH2163" t="str">
        <f t="shared" si="1117"/>
        <v>0.0226363871138966+0.00745405072919455i</v>
      </c>
      <c r="AI2163">
        <f t="shared" si="1118"/>
        <v>-32.456754487995582</v>
      </c>
      <c r="AJ2163">
        <f t="shared" si="1119"/>
        <v>18.22645937441122</v>
      </c>
      <c r="AK2163"/>
      <c r="AL2163"/>
      <c r="AM2163"/>
      <c r="AN2163"/>
    </row>
    <row r="2164" spans="1:40" x14ac:dyDescent="0.35">
      <c r="A2164"/>
      <c r="B2164">
        <f t="shared" si="1120"/>
        <v>230000</v>
      </c>
      <c r="C2164" s="237" t="str">
        <f t="shared" si="1088"/>
        <v>-6.09629206794555E-07+0.00449307477152702i</v>
      </c>
      <c r="D2164" s="208" t="str">
        <f t="shared" si="1089"/>
        <v>-2.51366587600971+0.0344469065817072i</v>
      </c>
      <c r="E2164" t="str">
        <f t="shared" si="1090"/>
        <v>20500</v>
      </c>
      <c r="F2164" t="str">
        <f t="shared" si="1091"/>
        <v>0.327868852459016</v>
      </c>
      <c r="G2164" t="str">
        <f t="shared" si="1086"/>
        <v>0.327868852459016</v>
      </c>
      <c r="H2164" t="str">
        <f t="shared" si="1092"/>
        <v>3.72674797363154+0.663522426407039i</v>
      </c>
      <c r="I2164" t="str">
        <f t="shared" si="1093"/>
        <v>903.207887907065i</v>
      </c>
      <c r="J2164" t="str">
        <f t="shared" si="1087"/>
        <v>-1103.24588400928+197.592983221653i</v>
      </c>
      <c r="K2164" t="str">
        <f t="shared" si="1094"/>
        <v>0.142069994450454-0.793237361282514i</v>
      </c>
      <c r="L2164" t="str">
        <f t="shared" si="1095"/>
        <v>0.0293252464727756-0.138928531516547i</v>
      </c>
      <c r="M2164" t="str">
        <f t="shared" si="1096"/>
        <v>0.17139524092323-0.932165892799061i</v>
      </c>
      <c r="N2164" t="str">
        <f t="shared" si="1097"/>
        <v>-2.86885784126692i</v>
      </c>
      <c r="O2164" t="str">
        <f t="shared" si="1098"/>
        <v>-0.963037832740586-0.269366168459062i</v>
      </c>
      <c r="P2164" t="str">
        <f t="shared" si="1099"/>
        <v>1.96303783274059+0.269366168459062i</v>
      </c>
      <c r="Q2164" t="str">
        <f t="shared" si="1100"/>
        <v>-1.96303783274059+2.59949167280786i</v>
      </c>
      <c r="R2164" t="str">
        <f t="shared" si="1101"/>
        <v>-0.297176488513365-0.53074574433916i</v>
      </c>
      <c r="S2164" t="str">
        <f t="shared" si="1102"/>
        <v>0.310673638187945i</v>
      </c>
      <c r="T2164" t="str">
        <f t="shared" si="1103"/>
        <v>0.164888711346616-0.0923249008703652i</v>
      </c>
      <c r="U2164" t="str">
        <f t="shared" si="1104"/>
        <v>0.0000500000000000001-0.0006178375120027i</v>
      </c>
      <c r="V2164" t="str">
        <f t="shared" si="1105"/>
        <v>0.00002-0.00691978013443026i</v>
      </c>
      <c r="W2164" t="str">
        <f t="shared" si="1106"/>
        <v>0.0000422711687984499-0.000567454987014647i</v>
      </c>
      <c r="X2164" t="str">
        <f t="shared" si="1107"/>
        <v>0.0000446946823315622-0.000567081249078404i</v>
      </c>
      <c r="Y2164" t="str">
        <f t="shared" si="1108"/>
        <v>0.009+1.15610609652104i</v>
      </c>
      <c r="Z2164" t="str">
        <f t="shared" si="1109"/>
        <v>-0.00588501143688115-0.000510207194941496i</v>
      </c>
      <c r="AA2164" t="str">
        <f t="shared" si="1110"/>
        <v>0.0812791819072328-10.3841278364725i</v>
      </c>
      <c r="AB2164" t="str">
        <f t="shared" si="1111"/>
        <v>0.55112457645207-0.308587055309069i</v>
      </c>
      <c r="AC2164" t="str">
        <f t="shared" si="1112"/>
        <v>0.806805801641304-0.566629885542436i</v>
      </c>
      <c r="AD2164" t="str">
        <f t="shared" si="1113"/>
        <v>0.637347683616169+0.0651373473048745i</v>
      </c>
      <c r="AE2164" t="str">
        <f t="shared" si="1114"/>
        <v>-0.00371756486409651-0.00070851340771755i</v>
      </c>
      <c r="AF2164" t="str">
        <f t="shared" si="1115"/>
        <v>-6.24041384964125-0.629075519825332i</v>
      </c>
      <c r="AG2164" t="str">
        <f t="shared" si="1116"/>
        <v>1.00263607545556-0.0239390799557908i</v>
      </c>
      <c r="AH2164" t="str">
        <f t="shared" si="1117"/>
        <v>0.0225197954337004+0.00727995859484905i</v>
      </c>
      <c r="AI2164">
        <f t="shared" si="1118"/>
        <v>-32.517042010541964</v>
      </c>
      <c r="AJ2164">
        <f t="shared" si="1119"/>
        <v>17.914427770651578</v>
      </c>
      <c r="AK2164"/>
      <c r="AL2164"/>
      <c r="AM2164"/>
      <c r="AN2164"/>
    </row>
    <row r="2165" spans="1:40" x14ac:dyDescent="0.35">
      <c r="A2165"/>
      <c r="B2165">
        <f t="shared" si="1120"/>
        <v>231000</v>
      </c>
      <c r="C2165" s="237" t="str">
        <f t="shared" si="1088"/>
        <v>-6.04362456561182E-07+0.00447362423210206i</v>
      </c>
      <c r="D2165" s="208" t="str">
        <f t="shared" si="1089"/>
        <v>-2.51366583563129+0.0342977857794491i</v>
      </c>
      <c r="E2165" t="str">
        <f t="shared" si="1090"/>
        <v>20500</v>
      </c>
      <c r="F2165" t="str">
        <f t="shared" si="1091"/>
        <v>0.327868852459016</v>
      </c>
      <c r="G2165" t="str">
        <f t="shared" si="1086"/>
        <v>0.327868852459016</v>
      </c>
      <c r="H2165" t="str">
        <f t="shared" si="1092"/>
        <v>3.7278108312634+0.660853448898491i</v>
      </c>
      <c r="I2165" t="str">
        <f t="shared" si="1093"/>
        <v>907.134878724053i</v>
      </c>
      <c r="J2165" t="str">
        <f t="shared" si="1087"/>
        <v>-1112.86889634441+198.452083148704i</v>
      </c>
      <c r="K2165" t="str">
        <f t="shared" si="1094"/>
        <v>0.140878303299094-0.790009756631572i</v>
      </c>
      <c r="L2165" t="str">
        <f t="shared" si="1095"/>
        <v>0.0290826149501299-0.138378102624211i</v>
      </c>
      <c r="M2165" t="str">
        <f t="shared" si="1096"/>
        <v>0.169960918249224-0.928387859255783i</v>
      </c>
      <c r="N2165" t="str">
        <f t="shared" si="1097"/>
        <v>-2.88133113622895i</v>
      </c>
      <c r="O2165" t="str">
        <f t="shared" si="1098"/>
        <v>-0.966322714061477-0.257333270854861i</v>
      </c>
      <c r="P2165" t="str">
        <f t="shared" si="1099"/>
        <v>1.96632271406148+0.257333270854861i</v>
      </c>
      <c r="Q2165" t="str">
        <f t="shared" si="1100"/>
        <v>-1.96632271406148+2.62399786537409i</v>
      </c>
      <c r="R2165" t="str">
        <f t="shared" si="1101"/>
        <v>-0.296804822064808-0.526947323028918i</v>
      </c>
      <c r="S2165" t="str">
        <f t="shared" si="1102"/>
        <v>0.312024393136588i</v>
      </c>
      <c r="T2165" t="str">
        <f t="shared" si="1103"/>
        <v>0.164420418683048-0.0926103444847847i</v>
      </c>
      <c r="U2165" t="str">
        <f t="shared" si="1104"/>
        <v>0.0000500000000000001-0.000615162890738619i</v>
      </c>
      <c r="V2165" t="str">
        <f t="shared" si="1105"/>
        <v>0.00002-0.00688982437627255i</v>
      </c>
      <c r="W2165" t="str">
        <f t="shared" si="1106"/>
        <v>0.0000422711477670728-0.000565000726779595i</v>
      </c>
      <c r="X2165" t="str">
        <f t="shared" si="1107"/>
        <v>0.0000446736266899424-0.000564628695457119i</v>
      </c>
      <c r="Y2165" t="str">
        <f t="shared" si="1108"/>
        <v>0.009+1.16113264476679i</v>
      </c>
      <c r="Z2165" t="str">
        <f t="shared" si="1109"/>
        <v>-0.00583417356333346-0.00050738234027374i</v>
      </c>
      <c r="AA2165" t="str">
        <f t="shared" si="1110"/>
        <v>0.0805761614543331-10.3391365682613i</v>
      </c>
      <c r="AB2165" t="str">
        <f t="shared" si="1111"/>
        <v>0.549559353498014-0.309541122993953i</v>
      </c>
      <c r="AC2165" t="str">
        <f t="shared" si="1112"/>
        <v>0.806029391824985-0.562814125227962i</v>
      </c>
      <c r="AD2165" t="str">
        <f t="shared" si="1113"/>
        <v>0.638604688711447+0.0618769200670594i</v>
      </c>
      <c r="AE2165" t="str">
        <f t="shared" si="1114"/>
        <v>-0.00369433533578856-0.000685017432703932i</v>
      </c>
      <c r="AF2165" t="str">
        <f t="shared" si="1115"/>
        <v>-6.24147666689469-0.626555663119042i</v>
      </c>
      <c r="AG2165" t="str">
        <f t="shared" si="1116"/>
        <v>1.00250218107423-0.0238834397317653i</v>
      </c>
      <c r="AH2165" t="str">
        <f t="shared" si="1117"/>
        <v>0.0224030979515735+0.00710750582191547i</v>
      </c>
      <c r="AI2165">
        <f t="shared" si="1118"/>
        <v>-32.577341938892481</v>
      </c>
      <c r="AJ2165">
        <f t="shared" si="1119"/>
        <v>17.60191592929711</v>
      </c>
      <c r="AK2165"/>
      <c r="AL2165"/>
      <c r="AM2165"/>
      <c r="AN2165"/>
    </row>
    <row r="2166" spans="1:40" x14ac:dyDescent="0.35">
      <c r="A2166"/>
      <c r="B2166">
        <f t="shared" si="1120"/>
        <v>232000</v>
      </c>
      <c r="C2166" s="237" t="str">
        <f t="shared" si="1088"/>
        <v>-5.99163663971906E-07+0.00445434136973193i</v>
      </c>
      <c r="D2166" s="208" t="str">
        <f t="shared" si="1089"/>
        <v>-2.51366579577388+0.0341499505012781i</v>
      </c>
      <c r="E2166" t="str">
        <f t="shared" si="1090"/>
        <v>20500</v>
      </c>
      <c r="F2166" t="str">
        <f t="shared" si="1091"/>
        <v>0.327868852459016</v>
      </c>
      <c r="G2166" t="str">
        <f t="shared" si="1086"/>
        <v>0.327868852459016</v>
      </c>
      <c r="H2166" t="str">
        <f t="shared" si="1092"/>
        <v>3.72886061681337+0.65820498881296i</v>
      </c>
      <c r="I2166" t="str">
        <f t="shared" si="1093"/>
        <v>911.06186954104i</v>
      </c>
      <c r="J2166" t="str">
        <f t="shared" si="1087"/>
        <v>-1122.53365710615+199.311183075754i</v>
      </c>
      <c r="K2166" t="str">
        <f t="shared" si="1094"/>
        <v>0.139701396235408-0.786807427455608i</v>
      </c>
      <c r="L2166" t="str">
        <f t="shared" si="1095"/>
        <v>0.0288429386321352-0.137831800396918i</v>
      </c>
      <c r="M2166" t="str">
        <f t="shared" si="1096"/>
        <v>0.168544334867543-0.924639227852526i</v>
      </c>
      <c r="N2166" t="str">
        <f t="shared" si="1097"/>
        <v>-2.89380443119098i</v>
      </c>
      <c r="O2166" t="str">
        <f t="shared" si="1098"/>
        <v>-0.969457253860505-0.245260337065023i</v>
      </c>
      <c r="P2166" t="str">
        <f t="shared" si="1099"/>
        <v>1.9694572538605+0.245260337065023i</v>
      </c>
      <c r="Q2166" t="str">
        <f t="shared" si="1100"/>
        <v>-1.9694572538605+2.64854409412596i</v>
      </c>
      <c r="R2166" t="str">
        <f t="shared" si="1101"/>
        <v>-0.296430432806476-0.523174294427616i</v>
      </c>
      <c r="S2166" t="str">
        <f t="shared" si="1102"/>
        <v>0.313375148085232i</v>
      </c>
      <c r="T2166" t="str">
        <f t="shared" si="1103"/>
        <v>0.163949821990641-0.0928939307776988i</v>
      </c>
      <c r="U2166" t="str">
        <f t="shared" si="1104"/>
        <v>0.0000500000000000001-0.000612511326554402i</v>
      </c>
      <c r="V2166" t="str">
        <f t="shared" si="1105"/>
        <v>0.00002-0.0068601268574093i</v>
      </c>
      <c r="W2166" t="str">
        <f t="shared" si="1106"/>
        <v>0.0000422711266444851-0.000562567633697275i</v>
      </c>
      <c r="X2166" t="str">
        <f t="shared" si="1107"/>
        <v>0.0000446528423634565-0.000562197293115135i</v>
      </c>
      <c r="Y2166" t="str">
        <f t="shared" si="1108"/>
        <v>0.009+1.16615919301253i</v>
      </c>
      <c r="Z2166" t="str">
        <f t="shared" si="1109"/>
        <v>-0.00578399198259511-0.000504589759622756i</v>
      </c>
      <c r="AA2166" t="str">
        <f t="shared" si="1110"/>
        <v>0.0798822263324515-10.2945336484748i</v>
      </c>
      <c r="AB2166" t="str">
        <f t="shared" si="1111"/>
        <v>0.547986429550313-0.310488982761268i</v>
      </c>
      <c r="AC2166" t="str">
        <f t="shared" si="1112"/>
        <v>0.805269715007902-0.559020908176262i</v>
      </c>
      <c r="AD2166" t="str">
        <f t="shared" si="1113"/>
        <v>0.639823039801112+0.0585958631512466i</v>
      </c>
      <c r="AE2166" t="str">
        <f t="shared" si="1114"/>
        <v>-0.00367116445998691-0.000661766156534398i</v>
      </c>
      <c r="AF2166" t="str">
        <f t="shared" si="1115"/>
        <v>-6.24252641258725-0.624055038311682i</v>
      </c>
      <c r="AG2166" t="str">
        <f t="shared" si="1116"/>
        <v>1.00236866581698-0.0238268365403645i</v>
      </c>
      <c r="AH2166" t="str">
        <f t="shared" si="1117"/>
        <v>0.0222862946154514+0.00693668260477154i</v>
      </c>
      <c r="AI2166">
        <f t="shared" si="1118"/>
        <v>-32.637656965592882</v>
      </c>
      <c r="AJ2166">
        <f t="shared" si="1119"/>
        <v>17.288925624266067</v>
      </c>
      <c r="AK2166"/>
      <c r="AL2166"/>
      <c r="AM2166"/>
      <c r="AN2166"/>
    </row>
    <row r="2167" spans="1:40" x14ac:dyDescent="0.35">
      <c r="A2167"/>
      <c r="B2167">
        <f t="shared" si="1120"/>
        <v>233000</v>
      </c>
      <c r="C2167" s="237" t="str">
        <f t="shared" si="1088"/>
        <v>-5.94031664879108E-07+0.00443522402548482i</v>
      </c>
      <c r="D2167" s="208" t="str">
        <f t="shared" si="1089"/>
        <v>-2.51366575642856+0.0340033841953836i</v>
      </c>
      <c r="E2167" t="str">
        <f t="shared" si="1090"/>
        <v>20500</v>
      </c>
      <c r="F2167" t="str">
        <f t="shared" si="1091"/>
        <v>0.327868852459016</v>
      </c>
      <c r="G2167" t="str">
        <f t="shared" si="1086"/>
        <v>0.327868852459016</v>
      </c>
      <c r="H2167" t="str">
        <f t="shared" si="1092"/>
        <v>3.72989754112198+0.655576821982755i</v>
      </c>
      <c r="I2167" t="str">
        <f t="shared" si="1093"/>
        <v>914.988860358027i</v>
      </c>
      <c r="J2167" t="str">
        <f t="shared" si="1087"/>
        <v>-1132.24016629452+200.170283002804i</v>
      </c>
      <c r="K2167" t="str">
        <f t="shared" si="1094"/>
        <v>0.138539032172941-0.78363008970505i</v>
      </c>
      <c r="L2167" t="str">
        <f t="shared" si="1095"/>
        <v>0.0286061704418181-0.137289581510775i</v>
      </c>
      <c r="M2167" t="str">
        <f t="shared" si="1096"/>
        <v>0.167145202614759-0.920919671215825i</v>
      </c>
      <c r="N2167" t="str">
        <f t="shared" si="1097"/>
        <v>-2.90627772615301i</v>
      </c>
      <c r="O2167" t="str">
        <f t="shared" si="1098"/>
        <v>-0.972440964462614-0.233149245409504i</v>
      </c>
      <c r="P2167" t="str">
        <f t="shared" si="1099"/>
        <v>1.97244096446261+0.233149245409504i</v>
      </c>
      <c r="Q2167" t="str">
        <f t="shared" si="1100"/>
        <v>-1.97244096446261+2.67312848074351i</v>
      </c>
      <c r="R2167" t="str">
        <f t="shared" si="1101"/>
        <v>-0.296053302806851-0.519426324751785i</v>
      </c>
      <c r="S2167" t="str">
        <f t="shared" si="1102"/>
        <v>0.314725903033875i</v>
      </c>
      <c r="T2167" t="str">
        <f t="shared" si="1103"/>
        <v>0.163476919117072-0.0931756430720474i</v>
      </c>
      <c r="U2167" t="str">
        <f t="shared" si="1104"/>
        <v>0.0000500000000000002-0.000609882522577774i</v>
      </c>
      <c r="V2167" t="str">
        <f t="shared" si="1105"/>
        <v>0.00002-0.00683068425287106i</v>
      </c>
      <c r="W2167" t="str">
        <f t="shared" si="1106"/>
        <v>0.0000422711054306873-0.000560155435229195i</v>
      </c>
      <c r="X2167" t="str">
        <f t="shared" si="1107"/>
        <v>0.0000446323247029222-0.000559786769738045i</v>
      </c>
      <c r="Y2167" t="str">
        <f t="shared" si="1108"/>
        <v>0.009+1.17118574125827i</v>
      </c>
      <c r="Z2167" t="str">
        <f t="shared" si="1109"/>
        <v>-0.00573445544514694-0.000501828902106892i</v>
      </c>
      <c r="AA2167" t="str">
        <f t="shared" si="1110"/>
        <v>0.0791972206040172-10.2503140685115i</v>
      </c>
      <c r="AB2167" t="str">
        <f t="shared" si="1111"/>
        <v>0.546405797415037-0.311430578869554i</v>
      </c>
      <c r="AC2167" t="str">
        <f t="shared" si="1112"/>
        <v>0.804526561419712-0.55524997451146i</v>
      </c>
      <c r="AD2167" t="str">
        <f t="shared" si="1113"/>
        <v>0.64100240545245+0.0552946199081367i</v>
      </c>
      <c r="AE2167" t="str">
        <f t="shared" si="1114"/>
        <v>-0.00364805129589816-0.000638758067595623i</v>
      </c>
      <c r="AF2167" t="str">
        <f t="shared" si="1115"/>
        <v>-6.24356329755054-0.621573437787371i</v>
      </c>
      <c r="AG2167" t="str">
        <f t="shared" si="1116"/>
        <v>1.00223554124196-0.0237692703955393i</v>
      </c>
      <c r="AH2167" t="str">
        <f t="shared" si="1117"/>
        <v>0.0221693855084458+0.00676747935152917i</v>
      </c>
      <c r="AI2167">
        <f t="shared" si="1118"/>
        <v>-32.69798977483012</v>
      </c>
      <c r="AJ2167">
        <f t="shared" si="1119"/>
        <v>16.975458621634299</v>
      </c>
      <c r="AK2167"/>
      <c r="AL2167"/>
      <c r="AM2167"/>
      <c r="AN2167"/>
    </row>
    <row r="2168" spans="1:40" x14ac:dyDescent="0.35">
      <c r="A2168"/>
      <c r="B2168">
        <f t="shared" si="1120"/>
        <v>234000</v>
      </c>
      <c r="C2168" s="237" t="str">
        <f t="shared" si="1088"/>
        <v>-5.88965319956826E-07+0.00441627007733364i</v>
      </c>
      <c r="D2168" s="208" t="str">
        <f t="shared" si="1089"/>
        <v>-2.51366571758658+0.0338580705928913i</v>
      </c>
      <c r="E2168" t="str">
        <f t="shared" si="1090"/>
        <v>20500</v>
      </c>
      <c r="F2168" t="str">
        <f t="shared" si="1091"/>
        <v>0.327868852459016</v>
      </c>
      <c r="G2168" t="str">
        <f t="shared" si="1086"/>
        <v>0.327868852459016</v>
      </c>
      <c r="H2168" t="str">
        <f t="shared" si="1092"/>
        <v>3.73092181085087+0.652968727282594i</v>
      </c>
      <c r="I2168" t="str">
        <f t="shared" si="1093"/>
        <v>918.915851175015i</v>
      </c>
      <c r="J2168" t="str">
        <f t="shared" si="1087"/>
        <v>-1141.98842390949+201.029382929856i</v>
      </c>
      <c r="K2168" t="str">
        <f t="shared" si="1094"/>
        <v>0.137390974868542-0.780477463357984i</v>
      </c>
      <c r="L2168" t="str">
        <f t="shared" si="1095"/>
        <v>0.028372264221039-0.136751403191835i</v>
      </c>
      <c r="M2168" t="str">
        <f t="shared" si="1096"/>
        <v>0.165763239089581-0.917228866549819i</v>
      </c>
      <c r="N2168" t="str">
        <f t="shared" si="1097"/>
        <v>-2.91875102111504i</v>
      </c>
      <c r="O2168" t="str">
        <f t="shared" si="1098"/>
        <v>-0.975273381658916-0.221001880144904i</v>
      </c>
      <c r="P2168" t="str">
        <f t="shared" si="1099"/>
        <v>1.97527338165892+0.221001880144904i</v>
      </c>
      <c r="Q2168" t="str">
        <f t="shared" si="1100"/>
        <v>-1.97527338165892+2.69774914097014i</v>
      </c>
      <c r="R2168" t="str">
        <f t="shared" si="1101"/>
        <v>-0.295673413974444-0.515703086044049i</v>
      </c>
      <c r="S2168" t="str">
        <f t="shared" si="1102"/>
        <v>0.316076657982519i</v>
      </c>
      <c r="T2168" t="str">
        <f t="shared" si="1103"/>
        <v>0.163001707948074-0.0934554645433241i</v>
      </c>
      <c r="U2168" t="str">
        <f t="shared" si="1104"/>
        <v>0.0000499999999999999-0.000607276187011199i</v>
      </c>
      <c r="V2168" t="str">
        <f t="shared" si="1105"/>
        <v>0.00002-0.00680149329452546i</v>
      </c>
      <c r="W2168" t="str">
        <f t="shared" si="1106"/>
        <v>0.0000422710841256793-0.000557763863495637i</v>
      </c>
      <c r="X2168" t="str">
        <f t="shared" si="1107"/>
        <v>0.000044612069158283-0.000557396857665984i</v>
      </c>
      <c r="Y2168" t="str">
        <f t="shared" si="1108"/>
        <v>0.009+1.17621228950402i</v>
      </c>
      <c r="Z2168" t="str">
        <f t="shared" si="1109"/>
        <v>-0.00568555294150502-0.000499099229139582i</v>
      </c>
      <c r="AA2168" t="str">
        <f t="shared" si="1110"/>
        <v>0.0785209916639955-10.206472905566i</v>
      </c>
      <c r="AB2168" t="str">
        <f t="shared" si="1111"/>
        <v>0.544817450025453-0.312365855084524i</v>
      </c>
      <c r="AC2168" t="str">
        <f t="shared" si="1112"/>
        <v>0.803799726020702-0.551501068083206i</v>
      </c>
      <c r="AD2168" t="str">
        <f t="shared" si="1113"/>
        <v>0.642142458921458+0.0519736391041773i</v>
      </c>
      <c r="AE2168" t="str">
        <f t="shared" si="1114"/>
        <v>-0.00362499494297368-0.000615991682934969i</v>
      </c>
      <c r="AF2168" t="str">
        <f t="shared" si="1115"/>
        <v>-6.24458752843745-0.619110656689703i</v>
      </c>
      <c r="AG2168" t="str">
        <f t="shared" si="1116"/>
        <v>1.00210281891118-0.0237107414842614i</v>
      </c>
      <c r="AH2168" t="str">
        <f t="shared" si="1117"/>
        <v>0.022052370846898+0.00659988667826535i</v>
      </c>
      <c r="AI2168">
        <f t="shared" si="1118"/>
        <v>-32.758343042865448</v>
      </c>
      <c r="AJ2168">
        <f t="shared" si="1119"/>
        <v>16.66151668045768</v>
      </c>
      <c r="AK2168"/>
      <c r="AL2168"/>
      <c r="AM2168"/>
      <c r="AN2168"/>
    </row>
    <row r="2169" spans="1:40" x14ac:dyDescent="0.35">
      <c r="A2169"/>
      <c r="B2169">
        <f t="shared" si="1120"/>
        <v>235000</v>
      </c>
      <c r="C2169" s="237" t="str">
        <f t="shared" si="1088"/>
        <v>-5.83963514068389E-07+0.00439747743937088i</v>
      </c>
      <c r="D2169" s="208" t="str">
        <f t="shared" si="1089"/>
        <v>-2.5136656792394+0.0337139937018434i</v>
      </c>
      <c r="E2169" t="str">
        <f t="shared" si="1090"/>
        <v>20500</v>
      </c>
      <c r="F2169" t="str">
        <f t="shared" si="1091"/>
        <v>0.327868852459016</v>
      </c>
      <c r="G2169" t="str">
        <f t="shared" si="1086"/>
        <v>0.327868852459016</v>
      </c>
      <c r="H2169" t="str">
        <f t="shared" si="1092"/>
        <v>3.7319336285805+0.650380486583249i</v>
      </c>
      <c r="I2169" t="str">
        <f t="shared" si="1093"/>
        <v>922.842841992002i</v>
      </c>
      <c r="J2169" t="str">
        <f t="shared" si="1087"/>
        <v>-1151.77842995109+201.888482856906i</v>
      </c>
      <c r="K2169" t="str">
        <f t="shared" si="1094"/>
        <v>0.136256992807314-0.77734927235398i</v>
      </c>
      <c r="L2169" t="str">
        <f t="shared" si="1095"/>
        <v>0.028141174709424-0.136217223208751i</v>
      </c>
      <c r="M2169" t="str">
        <f t="shared" si="1096"/>
        <v>0.164398167516738-0.913566495562731i</v>
      </c>
      <c r="N2169" t="str">
        <f t="shared" si="1097"/>
        <v>-2.93122431607707i</v>
      </c>
      <c r="O2169" t="str">
        <f t="shared" si="1098"/>
        <v>-0.977954064778912-0.208820131171309i</v>
      </c>
      <c r="P2169" t="str">
        <f t="shared" si="1099"/>
        <v>1.97795406477891+0.208820131171309i</v>
      </c>
      <c r="Q2169" t="str">
        <f t="shared" si="1100"/>
        <v>-1.97795406477891+2.72240418490576i</v>
      </c>
      <c r="R2169" t="str">
        <f t="shared" si="1101"/>
        <v>-0.295290748056588-0.512004256053194i</v>
      </c>
      <c r="S2169" t="str">
        <f t="shared" si="1102"/>
        <v>0.317427412931161i</v>
      </c>
      <c r="T2169" t="str">
        <f t="shared" si="1103"/>
        <v>0.162524186408709-0.09373337821811i</v>
      </c>
      <c r="U2169" t="str">
        <f t="shared" si="1104"/>
        <v>0.0000499999999999999-0.000604692033023917i</v>
      </c>
      <c r="V2169" t="str">
        <f t="shared" si="1105"/>
        <v>0.00002-0.0067725507698679i</v>
      </c>
      <c r="W2169" t="str">
        <f t="shared" si="1106"/>
        <v>0.0000422710627294623-0.00055539265517655i</v>
      </c>
      <c r="X2169" t="str">
        <f t="shared" si="1107"/>
        <v>0.0000445920712760828-0.000555027293794594i</v>
      </c>
      <c r="Y2169" t="str">
        <f t="shared" si="1108"/>
        <v>0.009+1.18123883774976i</v>
      </c>
      <c r="Z2169" t="str">
        <f t="shared" si="1109"/>
        <v>-0.0056372736961-0.000496400214094584i</v>
      </c>
      <c r="AA2169" t="str">
        <f t="shared" si="1110"/>
        <v>0.0778533901547545-10.1630053207985i</v>
      </c>
      <c r="AB2169" t="str">
        <f t="shared" si="1111"/>
        <v>0.543221380446281-0.313294754674167i</v>
      </c>
      <c r="AC2169" t="str">
        <f t="shared" si="1112"/>
        <v>0.803089008395417-0.547773936410097i</v>
      </c>
      <c r="AD2169" t="str">
        <f t="shared" si="1113"/>
        <v>0.643242878243658+0.0486333748822672i</v>
      </c>
      <c r="AE2169" t="str">
        <f t="shared" si="1114"/>
        <v>-0.00360199454002292-0.000593465547451343i</v>
      </c>
      <c r="AF2169" t="str">
        <f t="shared" si="1115"/>
        <v>-6.2455993078199-0.616666492881406i</v>
      </c>
      <c r="AG2169" t="str">
        <f t="shared" si="1116"/>
        <v>1.00197051038899-0.0236512501661894i</v>
      </c>
      <c r="AH2169" t="str">
        <f t="shared" si="1117"/>
        <v>0.0219352509784791+0.00643389540336712i</v>
      </c>
      <c r="AI2169">
        <f t="shared" si="1118"/>
        <v>-32.818719438463695</v>
      </c>
      <c r="AJ2169">
        <f t="shared" si="1119"/>
        <v>16.347101553569683</v>
      </c>
      <c r="AK2169"/>
      <c r="AL2169"/>
      <c r="AM2169"/>
      <c r="AN2169"/>
    </row>
    <row r="2170" spans="1:40" x14ac:dyDescent="0.35">
      <c r="A2170"/>
      <c r="B2170">
        <f t="shared" si="1120"/>
        <v>236000</v>
      </c>
      <c r="C2170" s="237" t="str">
        <f t="shared" si="1088"/>
        <v>-5.79025155652762E-07+0.00437884406104351i</v>
      </c>
      <c r="D2170" s="208" t="str">
        <f t="shared" si="1089"/>
        <v>-2.51366564137865+0.0335711378013336i</v>
      </c>
      <c r="E2170" t="str">
        <f t="shared" si="1090"/>
        <v>20500</v>
      </c>
      <c r="F2170" t="str">
        <f t="shared" si="1091"/>
        <v>0.327868852459016</v>
      </c>
      <c r="G2170" t="str">
        <f t="shared" si="1086"/>
        <v>0.327868852459016</v>
      </c>
      <c r="H2170" t="str">
        <f t="shared" si="1092"/>
        <v>3.7329331929051+0.647811884705866i</v>
      </c>
      <c r="I2170" t="str">
        <f t="shared" si="1093"/>
        <v>926.769832808989i</v>
      </c>
      <c r="J2170" t="str">
        <f t="shared" si="1087"/>
        <v>-1161.6101844193+202.747582783957i</v>
      </c>
      <c r="K2170" t="str">
        <f t="shared" si="1094"/>
        <v>0.135136859090764-0.774245244529192i</v>
      </c>
      <c r="L2170" t="str">
        <f t="shared" si="1095"/>
        <v>0.0279128575238479-0.135686999865495i</v>
      </c>
      <c r="M2170" t="str">
        <f t="shared" si="1096"/>
        <v>0.163049716614612-0.909932244394687i</v>
      </c>
      <c r="N2170" t="str">
        <f t="shared" si="1097"/>
        <v>-2.9436976110391i</v>
      </c>
      <c r="O2170" t="str">
        <f t="shared" si="1098"/>
        <v>-0.980482596759055-0.19660589373826i</v>
      </c>
      <c r="P2170" t="str">
        <f t="shared" si="1099"/>
        <v>1.98048259675905+0.19660589373826i</v>
      </c>
      <c r="Q2170" t="str">
        <f t="shared" si="1100"/>
        <v>-1.98048259675905+2.74709171730084i</v>
      </c>
      <c r="R2170" t="str">
        <f t="shared" si="1101"/>
        <v>-0.294905286638236-0.508329518117381i</v>
      </c>
      <c r="S2170" t="str">
        <f t="shared" si="1102"/>
        <v>0.318778167879804i</v>
      </c>
      <c r="T2170" t="str">
        <f t="shared" si="1103"/>
        <v>0.162044352464682-0.0940093669726053i</v>
      </c>
      <c r="U2170" t="str">
        <f t="shared" si="1104"/>
        <v>0.0000499999999999999-0.000602129778646698i</v>
      </c>
      <c r="V2170" t="str">
        <f t="shared" si="1105"/>
        <v>0.00002-0.00674385352084303i</v>
      </c>
      <c r="W2170" t="str">
        <f t="shared" si="1106"/>
        <v>0.0000422710412420363-0.000553041551414923i</v>
      </c>
      <c r="X2170" t="str">
        <f t="shared" si="1107"/>
        <v>0.0000445723266970132-0.000552677819478504i</v>
      </c>
      <c r="Y2170" t="str">
        <f t="shared" si="1108"/>
        <v>0.009+1.18626538599551i</v>
      </c>
      <c r="Z2170" t="str">
        <f t="shared" si="1109"/>
        <v>-0.00558960716133743-0.000493731341981861i</v>
      </c>
      <c r="AA2170" t="str">
        <f t="shared" si="1110"/>
        <v>0.0771942698834615-10.1199065575516i</v>
      </c>
      <c r="AB2170" t="str">
        <f t="shared" si="1111"/>
        <v>0.541617581878086-0.314217220403837i</v>
      </c>
      <c r="AC2170" t="str">
        <f t="shared" si="1112"/>
        <v>0.80239421264919-0.544068330624227i</v>
      </c>
      <c r="AD2170" t="str">
        <f t="shared" si="1113"/>
        <v>0.644303346324883+0.0452742867209933i</v>
      </c>
      <c r="AE2170" t="str">
        <f t="shared" si="1114"/>
        <v>-0.00357904926435122-0.000571178233104498i</v>
      </c>
      <c r="AF2170" t="str">
        <f t="shared" si="1115"/>
        <v>-6.24659883428375-0.614240746904532i</v>
      </c>
      <c r="AG2170" t="str">
        <f t="shared" si="1116"/>
        <v>1.00183862724047-0.0235907969733441i</v>
      </c>
      <c r="AH2170" t="str">
        <f t="shared" si="1117"/>
        <v>0.0218180263803393+0.00626949654199353i</v>
      </c>
      <c r="AI2170">
        <f t="shared" si="1118"/>
        <v>-32.87912162331655</v>
      </c>
      <c r="AJ2170">
        <f t="shared" si="1119"/>
        <v>16.032214988366224</v>
      </c>
      <c r="AK2170"/>
      <c r="AL2170"/>
      <c r="AM2170"/>
      <c r="AN2170"/>
    </row>
    <row r="2171" spans="1:40" x14ac:dyDescent="0.35">
      <c r="A2171"/>
      <c r="B2171">
        <f t="shared" si="1120"/>
        <v>237000</v>
      </c>
      <c r="C2171" s="237" t="str">
        <f t="shared" si="1088"/>
        <v>-5.74149176128913E-07+0.0043603679264069i</v>
      </c>
      <c r="D2171" s="208" t="str">
        <f t="shared" si="1089"/>
        <v>-2.51366560399614+0.0334294874357862i</v>
      </c>
      <c r="E2171" t="str">
        <f t="shared" si="1090"/>
        <v>20500</v>
      </c>
      <c r="F2171" t="str">
        <f t="shared" si="1091"/>
        <v>0.327868852459016</v>
      </c>
      <c r="G2171" t="str">
        <f t="shared" si="1086"/>
        <v>0.327868852459016</v>
      </c>
      <c r="H2171" t="str">
        <f t="shared" si="1092"/>
        <v>3.73392069852519+0.645262709376974i</v>
      </c>
      <c r="I2171" t="str">
        <f t="shared" si="1093"/>
        <v>930.696823625976i</v>
      </c>
      <c r="J2171" t="str">
        <f t="shared" si="1087"/>
        <v>-1171.48368731413+203.606682711007i</v>
      </c>
      <c r="K2171" t="str">
        <f t="shared" si="1094"/>
        <v>0.134030351327939-0.771165111552473i</v>
      </c>
      <c r="L2171" t="str">
        <f t="shared" si="1095"/>
        <v>0.0276872691384524-0.135160691994163i</v>
      </c>
      <c r="M2171" t="str">
        <f t="shared" si="1096"/>
        <v>0.161717620466391-0.906325803546636i</v>
      </c>
      <c r="N2171" t="str">
        <f t="shared" si="1097"/>
        <v>-2.95617090600113i</v>
      </c>
      <c r="O2171" t="str">
        <f t="shared" si="1098"/>
        <v>-0.982858584207633-0.184361068149886i</v>
      </c>
      <c r="P2171" t="str">
        <f t="shared" si="1099"/>
        <v>1.98285858420763+0.184361068149886i</v>
      </c>
      <c r="Q2171" t="str">
        <f t="shared" si="1100"/>
        <v>-1.98285858420763+2.77180983785124i</v>
      </c>
      <c r="R2171" t="str">
        <f t="shared" si="1101"/>
        <v>-0.29451701114073-0.504678561050383i</v>
      </c>
      <c r="S2171" t="str">
        <f t="shared" si="1102"/>
        <v>0.320128922828448i</v>
      </c>
      <c r="T2171" t="str">
        <f t="shared" si="1103"/>
        <v>0.16156220412367-0.0942834135311359i</v>
      </c>
      <c r="U2171" t="str">
        <f t="shared" si="1104"/>
        <v>0.00005-0.000599589146669286i</v>
      </c>
      <c r="V2171" t="str">
        <f t="shared" si="1105"/>
        <v>0.00002-0.00671539844269601i</v>
      </c>
      <c r="W2171" t="str">
        <f t="shared" si="1106"/>
        <v>0.0000422710196634019-0.000550710297722641i</v>
      </c>
      <c r="X2171" t="str">
        <f t="shared" si="1107"/>
        <v>0.0000445528311535383-0.000550348180437294i</v>
      </c>
      <c r="Y2171" t="str">
        <f t="shared" si="1108"/>
        <v>0.009+1.19129193424125i</v>
      </c>
      <c r="Z2171" t="str">
        <f t="shared" si="1109"/>
        <v>-0.00554254301183402-0.000491092109133803i</v>
      </c>
      <c r="AA2171" t="str">
        <f t="shared" si="1110"/>
        <v>0.0765434877419199-10.0771719396121i</v>
      </c>
      <c r="AB2171" t="str">
        <f t="shared" si="1111"/>
        <v>0.540006047661721-0.315133194531264i</v>
      </c>
      <c r="AC2171" t="str">
        <f t="shared" si="1112"/>
        <v>0.801715147307548-0.540384005416621i</v>
      </c>
      <c r="AD2171" t="str">
        <f t="shared" si="1113"/>
        <v>0.645323551031988+0.0418968393922504i</v>
      </c>
      <c r="AE2171" t="str">
        <f t="shared" si="1114"/>
        <v>-0.00355615833092107-0.000549128338141463i</v>
      </c>
      <c r="AF2171" t="str">
        <f t="shared" si="1115"/>
        <v>-6.24758630252133-0.611833221941188i</v>
      </c>
      <c r="AG2171" t="str">
        <f t="shared" si="1116"/>
        <v>1.00170718102995-0.0235293826097889i</v>
      </c>
      <c r="AH2171" t="str">
        <f t="shared" si="1117"/>
        <v>0.0217006976572992+0.00610668130064487i</v>
      </c>
      <c r="AI2171">
        <f t="shared" si="1118"/>
        <v>-32.939552252462583</v>
      </c>
      <c r="AJ2171">
        <f t="shared" si="1119"/>
        <v>15.716858727566795</v>
      </c>
      <c r="AK2171"/>
      <c r="AL2171"/>
      <c r="AM2171"/>
      <c r="AN2171"/>
    </row>
    <row r="2172" spans="1:40" x14ac:dyDescent="0.35">
      <c r="A2172"/>
      <c r="B2172">
        <f t="shared" si="1120"/>
        <v>238000</v>
      </c>
      <c r="C2172" s="237" t="str">
        <f t="shared" si="1088"/>
        <v>-5.69334529317729E-07+0.00434204705339782i</v>
      </c>
      <c r="D2172" s="208" t="str">
        <f t="shared" si="1089"/>
        <v>-2.51366556708385+0.0332890274093833i</v>
      </c>
      <c r="E2172" t="str">
        <f t="shared" si="1090"/>
        <v>20500</v>
      </c>
      <c r="F2172" t="str">
        <f t="shared" si="1091"/>
        <v>0.327868852459016</v>
      </c>
      <c r="G2172" t="str">
        <f t="shared" si="1086"/>
        <v>0.327868852459016</v>
      </c>
      <c r="H2172" t="str">
        <f t="shared" si="1092"/>
        <v>3.7348963363376+0.642732751184159i</v>
      </c>
      <c r="I2172" t="str">
        <f t="shared" si="1093"/>
        <v>934.623814442964i</v>
      </c>
      <c r="J2172" t="str">
        <f t="shared" si="1087"/>
        <v>-1181.39893863557+204.465782638059i</v>
      </c>
      <c r="K2172" t="str">
        <f t="shared" si="1094"/>
        <v>0.13293725152955-0.768108608862687i</v>
      </c>
      <c r="L2172" t="str">
        <f t="shared" si="1095"/>
        <v>0.0274643668651821-0.134638258947847i</v>
      </c>
      <c r="M2172" t="str">
        <f t="shared" si="1096"/>
        <v>0.160401618394732-0.902746867810534i</v>
      </c>
      <c r="N2172" t="str">
        <f t="shared" si="1097"/>
        <v>-2.96864420096316i</v>
      </c>
      <c r="O2172" t="str">
        <f t="shared" si="1098"/>
        <v>-0.985081657465977-0.172087559469253i</v>
      </c>
      <c r="P2172" t="str">
        <f t="shared" si="1099"/>
        <v>1.98508165746598+0.172087559469253i</v>
      </c>
      <c r="Q2172" t="str">
        <f t="shared" si="1100"/>
        <v>-1.98508165746598+2.79655664149391i</v>
      </c>
      <c r="R2172" t="str">
        <f t="shared" si="1101"/>
        <v>-0.294125902820581-0.501051079030782i</v>
      </c>
      <c r="S2172" t="str">
        <f t="shared" si="1102"/>
        <v>0.321479677777091i</v>
      </c>
      <c r="T2172" t="str">
        <f t="shared" si="1103"/>
        <v>0.16107773943668-0.0945555004646564i</v>
      </c>
      <c r="U2172" t="str">
        <f t="shared" si="1104"/>
        <v>0.00005-0.000597069864540424i</v>
      </c>
      <c r="V2172" t="str">
        <f t="shared" si="1105"/>
        <v>0.00002-0.00668718248285275i</v>
      </c>
      <c r="W2172" t="str">
        <f t="shared" si="1106"/>
        <v>0.0000422709979935593-0.000548398643888706i</v>
      </c>
      <c r="X2172" t="str">
        <f t="shared" si="1107"/>
        <v>0.0000445335804675829-0.000548038126663791i</v>
      </c>
      <c r="Y2172" t="str">
        <f t="shared" si="1108"/>
        <v>0.009+1.19631848248699i</v>
      </c>
      <c r="Z2172" t="str">
        <f t="shared" si="1109"/>
        <v>-0.00549607113882262-0.000488482022901295i</v>
      </c>
      <c r="AA2172" t="str">
        <f t="shared" si="1110"/>
        <v>0.075900903628766-10.0347968695173i</v>
      </c>
      <c r="AB2172" t="str">
        <f t="shared" si="1111"/>
        <v>0.538386771282867-0.316042618801549i</v>
      </c>
      <c r="AC2172" t="str">
        <f t="shared" si="1112"/>
        <v>0.801051625218349-0.536720718983712i</v>
      </c>
      <c r="AD2172" t="str">
        <f t="shared" si="1113"/>
        <v>0.646303185283485+0.0385015029173173i</v>
      </c>
      <c r="AE2172" t="str">
        <f t="shared" si="1114"/>
        <v>-0.0035333209915359-0.00052731448633999i</v>
      </c>
      <c r="AF2172" t="str">
        <f t="shared" si="1115"/>
        <v>-6.24856190342145-0.609443723774776i</v>
      </c>
      <c r="AG2172" t="str">
        <f t="shared" si="1116"/>
        <v>1.00157618331935-0.023467007951317i</v>
      </c>
      <c r="AH2172" t="str">
        <f t="shared" si="1117"/>
        <v>0.0215832655400867+0.00594544107184052i</v>
      </c>
      <c r="AI2172">
        <f t="shared" si="1118"/>
        <v>-33.000013974701538</v>
      </c>
      <c r="AJ2172">
        <f t="shared" si="1119"/>
        <v>15.401034509959068</v>
      </c>
      <c r="AK2172"/>
      <c r="AL2172"/>
      <c r="AM2172"/>
      <c r="AN2172"/>
    </row>
    <row r="2173" spans="1:40" x14ac:dyDescent="0.35">
      <c r="A2173"/>
      <c r="B2173">
        <f t="shared" si="1120"/>
        <v>239000</v>
      </c>
      <c r="C2173" s="237" t="str">
        <f t="shared" si="1088"/>
        <v>-5.64580190880827E-07+0.00432387949312574i</v>
      </c>
      <c r="D2173" s="208" t="str">
        <f t="shared" si="1089"/>
        <v>-2.51366553063392+0.0331497427806307i</v>
      </c>
      <c r="E2173" t="str">
        <f t="shared" si="1090"/>
        <v>20500</v>
      </c>
      <c r="F2173" t="str">
        <f t="shared" si="1091"/>
        <v>0.327868852459016</v>
      </c>
      <c r="G2173" t="str">
        <f t="shared" si="1086"/>
        <v>0.327868852459016</v>
      </c>
      <c r="H2173" t="str">
        <f t="shared" si="1092"/>
        <v>3.73586029352314+0.640221803532445i</v>
      </c>
      <c r="I2173" t="str">
        <f t="shared" si="1093"/>
        <v>938.550805259951i</v>
      </c>
      <c r="J2173" t="str">
        <f t="shared" si="1087"/>
        <v>-1191.35593838363+205.324882565109i</v>
      </c>
      <c r="K2173" t="str">
        <f t="shared" si="1094"/>
        <v>0.131857346004917-0.765075475607054i</v>
      </c>
      <c r="L2173" t="str">
        <f t="shared" si="1095"/>
        <v>0.0272441088348262-0.134119660593588i</v>
      </c>
      <c r="M2173" t="str">
        <f t="shared" si="1096"/>
        <v>0.159101454839743-0.899195136200642i</v>
      </c>
      <c r="N2173" t="str">
        <f t="shared" si="1097"/>
        <v>-2.98111749592519i</v>
      </c>
      <c r="O2173" t="str">
        <f t="shared" si="1098"/>
        <v>-0.98715147066597-0.159787277221978i</v>
      </c>
      <c r="P2173" t="str">
        <f t="shared" si="1099"/>
        <v>1.98715147066597+0.159787277221978i</v>
      </c>
      <c r="Q2173" t="str">
        <f t="shared" si="1100"/>
        <v>-1.98715147066597+2.82133021870321i</v>
      </c>
      <c r="R2173" t="str">
        <f t="shared" si="1101"/>
        <v>-0.293731942768242-0.49744677149404i</v>
      </c>
      <c r="S2173" t="str">
        <f t="shared" si="1102"/>
        <v>0.322830432725735i</v>
      </c>
      <c r="T2173" t="str">
        <f t="shared" si="1103"/>
        <v>0.160590956499441-0.0948256101892424i</v>
      </c>
      <c r="U2173" t="str">
        <f t="shared" si="1104"/>
        <v>0.0000500000000000001-0.000594571664270381i</v>
      </c>
      <c r="V2173" t="str">
        <f t="shared" si="1105"/>
        <v>0.00002-0.00665920263982826i</v>
      </c>
      <c r="W2173" t="str">
        <f t="shared" si="1106"/>
        <v>0.0000422709762325091-0.000546106343889743i</v>
      </c>
      <c r="X2173" t="str">
        <f t="shared" si="1107"/>
        <v>0.0000445145705482948-0.000545747412334683i</v>
      </c>
      <c r="Y2173" t="str">
        <f t="shared" si="1108"/>
        <v>0.009+1.20134503073274i</v>
      </c>
      <c r="Z2173" t="str">
        <f t="shared" si="1109"/>
        <v>-0.00545018164472128-0.000485900601359425i</v>
      </c>
      <c r="AA2173" t="str">
        <f t="shared" si="1110"/>
        <v>0.0752663803739515-9.99277682690309i</v>
      </c>
      <c r="AB2173" t="str">
        <f t="shared" si="1111"/>
        <v>0.53675974637668-0.316945434442125i</v>
      </c>
      <c r="AC2173" t="str">
        <f t="shared" si="1112"/>
        <v>0.800403463456583-0.533078232974757i</v>
      </c>
      <c r="AD2173" t="str">
        <f t="shared" si="1113"/>
        <v>0.647241947140092+0.0350887525213461i</v>
      </c>
      <c r="AE2173" t="str">
        <f t="shared" si="1114"/>
        <v>-0.00351053653404551-0.000505735326268424i</v>
      </c>
      <c r="AF2173" t="str">
        <f t="shared" si="1115"/>
        <v>-6.24952582415706-0.607072060751814i</v>
      </c>
      <c r="AG2173" t="str">
        <f t="shared" si="1116"/>
        <v>1.00144564566664-0.023403674045141i</v>
      </c>
      <c r="AH2173" t="str">
        <f t="shared" si="1117"/>
        <v>0.0214657308836114+0.00578576742889953i</v>
      </c>
      <c r="AI2173">
        <f t="shared" si="1118"/>
        <v>-33.060509433005699</v>
      </c>
      <c r="AJ2173">
        <f t="shared" si="1119"/>
        <v>15.084744071125032</v>
      </c>
      <c r="AK2173"/>
      <c r="AL2173"/>
      <c r="AM2173"/>
      <c r="AN2173"/>
    </row>
    <row r="2174" spans="1:40" x14ac:dyDescent="0.35">
      <c r="A2174"/>
      <c r="B2174">
        <f t="shared" si="1120"/>
        <v>240000</v>
      </c>
      <c r="C2174" s="237" t="str">
        <f t="shared" si="1088"/>
        <v>-5.59885157775628E-07+0.00430586332918154i</v>
      </c>
      <c r="D2174" s="208" t="str">
        <f t="shared" si="1089"/>
        <v>-2.51366549463867+0.0330116188570585i</v>
      </c>
      <c r="E2174" t="str">
        <f t="shared" si="1090"/>
        <v>20500</v>
      </c>
      <c r="F2174" t="str">
        <f t="shared" si="1091"/>
        <v>0.327868852459016</v>
      </c>
      <c r="G2174" t="str">
        <f t="shared" si="1086"/>
        <v>0.327868852459016</v>
      </c>
      <c r="H2174" t="str">
        <f t="shared" si="1092"/>
        <v>3.73681275363192+0.637729662601305i</v>
      </c>
      <c r="I2174" t="str">
        <f t="shared" si="1093"/>
        <v>942.477796076938i</v>
      </c>
      <c r="J2174" t="str">
        <f t="shared" si="1087"/>
        <v>-1201.35468655831+206.18398249216i</v>
      </c>
      <c r="K2174" t="str">
        <f t="shared" si="1094"/>
        <v>0.130790425261729-0.762065454580632i</v>
      </c>
      <c r="L2174" t="str">
        <f t="shared" si="1095"/>
        <v>0.0270264539785487-0.133604857305405i</v>
      </c>
      <c r="M2174" t="str">
        <f t="shared" si="1096"/>
        <v>0.157816879240278-0.895670311886037i</v>
      </c>
      <c r="N2174" t="str">
        <f t="shared" si="1097"/>
        <v>-2.99359079088722i</v>
      </c>
      <c r="O2174" t="str">
        <f t="shared" si="1098"/>
        <v>-0.989067701783859-0.147462135099132i</v>
      </c>
      <c r="P2174" t="str">
        <f t="shared" si="1099"/>
        <v>1.98906770178386+0.147462135099132i</v>
      </c>
      <c r="Q2174" t="str">
        <f t="shared" si="1100"/>
        <v>-1.98906770178386+2.84612865578809i</v>
      </c>
      <c r="R2174" t="str">
        <f t="shared" si="1101"/>
        <v>-0.293335111906876-0.493865343027344i</v>
      </c>
      <c r="S2174" t="str">
        <f t="shared" si="1102"/>
        <v>0.324181187674377i</v>
      </c>
      <c r="T2174" t="str">
        <f t="shared" si="1103"/>
        <v>0.160101853453818-0.0950937249645673i</v>
      </c>
      <c r="U2174" t="str">
        <f t="shared" si="1104"/>
        <v>0.0000500000000000001-0.000592094282335921i</v>
      </c>
      <c r="V2174" t="str">
        <f t="shared" si="1105"/>
        <v>0.00002-0.00663145596216231i</v>
      </c>
      <c r="W2174" t="str">
        <f t="shared" si="1106"/>
        <v>0.0000422709543802517-0.000543833155802775i</v>
      </c>
      <c r="X2174" t="str">
        <f t="shared" si="1107"/>
        <v>0.000044495797389866-0.000543475795723365i</v>
      </c>
      <c r="Y2174" t="str">
        <f t="shared" si="1108"/>
        <v>0.009+1.20637157897848i</v>
      </c>
      <c r="Z2174" t="str">
        <f t="shared" si="1109"/>
        <v>-0.0054048648378604-0.000483347373022326i</v>
      </c>
      <c r="AA2174" t="str">
        <f t="shared" si="1110"/>
        <v>0.074639783665426-9.95110736689445i</v>
      </c>
      <c r="AB2174" t="str">
        <f t="shared" si="1111"/>
        <v>0.535124966732525-0.317841582157664i</v>
      </c>
      <c r="AC2174" t="str">
        <f t="shared" si="1112"/>
        <v>0.799770483231778-0.529456312440241i</v>
      </c>
      <c r="AD2174" t="str">
        <f t="shared" si="1113"/>
        <v>0.648139539895116+0.031659068586282i</v>
      </c>
      <c r="AE2174" t="str">
        <f t="shared" si="1114"/>
        <v>-0.00348780428157262-0.000484389530561609i</v>
      </c>
      <c r="AF2174" t="str">
        <f t="shared" si="1115"/>
        <v>-6.25047824827059-0.604718043744247i</v>
      </c>
      <c r="AG2174" t="str">
        <f t="shared" si="1116"/>
        <v>1.00131557962416-0.0233393821095878i</v>
      </c>
      <c r="AH2174" t="str">
        <f t="shared" si="1117"/>
        <v>0.0213480946652793+0.00562765212082333i</v>
      </c>
      <c r="AI2174">
        <f t="shared" si="1118"/>
        <v>-33.121041264926497</v>
      </c>
      <c r="AJ2174">
        <f t="shared" si="1119"/>
        <v>14.767989144151617</v>
      </c>
      <c r="AK2174"/>
      <c r="AL2174"/>
      <c r="AM2174"/>
      <c r="AN2174"/>
    </row>
    <row r="2175" spans="1:40" x14ac:dyDescent="0.35">
      <c r="A2175"/>
      <c r="B2175">
        <f t="shared" si="1120"/>
        <v>241000</v>
      </c>
      <c r="C2175" s="237" t="str">
        <f t="shared" si="1088"/>
        <v>-5.55248447726303E-07+0.00428799667696375i</v>
      </c>
      <c r="D2175" s="208" t="str">
        <f t="shared" si="1089"/>
        <v>-2.51366545909056+0.0328746411900554i</v>
      </c>
      <c r="E2175" t="str">
        <f t="shared" si="1090"/>
        <v>20500</v>
      </c>
      <c r="F2175" t="str">
        <f t="shared" si="1091"/>
        <v>0.327868852459016</v>
      </c>
      <c r="G2175" t="str">
        <f t="shared" si="1086"/>
        <v>0.327868852459016</v>
      </c>
      <c r="H2175" t="str">
        <f t="shared" si="1092"/>
        <v>3.7377538966664+0.635256127302323i</v>
      </c>
      <c r="I2175" t="str">
        <f t="shared" si="1093"/>
        <v>946.404786893925i</v>
      </c>
      <c r="J2175" t="str">
        <f t="shared" si="1087"/>
        <v>-1211.3951831596+207.04308241921i</v>
      </c>
      <c r="K2175" t="str">
        <f t="shared" si="1094"/>
        <v>0.129736283908455-0.759078292166823i</v>
      </c>
      <c r="L2175" t="str">
        <f t="shared" si="1095"/>
        <v>0.0268113620098945-0.133093809957401i</v>
      </c>
      <c r="M2175" t="str">
        <f t="shared" si="1096"/>
        <v>0.15654764591835-0.892172102124224i</v>
      </c>
      <c r="N2175" t="str">
        <f t="shared" si="1097"/>
        <v>-3.00606408584925i</v>
      </c>
      <c r="O2175" t="str">
        <f t="shared" si="1098"/>
        <v>-0.990830052690358-0.135114050659517i</v>
      </c>
      <c r="P2175" t="str">
        <f t="shared" si="1099"/>
        <v>1.99083005269036+0.135114050659517i</v>
      </c>
      <c r="Q2175" t="str">
        <f t="shared" si="1100"/>
        <v>-1.99083005269036+2.87095003518973i</v>
      </c>
      <c r="R2175" t="str">
        <f t="shared" si="1101"/>
        <v>-0.292935390991124-0.490306503267168i</v>
      </c>
      <c r="S2175" t="str">
        <f t="shared" si="1102"/>
        <v>0.325531942623022i</v>
      </c>
      <c r="T2175" t="str">
        <f t="shared" si="1103"/>
        <v>0.159610428489262-0.0953598268923751i</v>
      </c>
      <c r="U2175" t="str">
        <f t="shared" si="1104"/>
        <v>0.0000500000000000001-0.00058963745958764i</v>
      </c>
      <c r="V2175" t="str">
        <f t="shared" si="1105"/>
        <v>0.00002-0.00660393954738155i</v>
      </c>
      <c r="W2175" t="str">
        <f t="shared" si="1106"/>
        <v>0.0000422709324367873-0.000541578841720137i</v>
      </c>
      <c r="X2175" t="str">
        <f t="shared" si="1107"/>
        <v>0.0000444772570694203-0.000541223039114938i</v>
      </c>
      <c r="Y2175" t="str">
        <f t="shared" si="1108"/>
        <v>0.009+1.21139812722422i</v>
      </c>
      <c r="Z2175" t="str">
        <f t="shared" si="1109"/>
        <v>-0.00536011122736244-0.000480821876566912i</v>
      </c>
      <c r="AA2175" t="str">
        <f t="shared" si="1110"/>
        <v>0.0740209819779454-9.90978411853491i</v>
      </c>
      <c r="AB2175" t="str">
        <f t="shared" si="1111"/>
        <v>0.533482426298817-0.318731002124977i</v>
      </c>
      <c r="AC2175" t="str">
        <f t="shared" si="1112"/>
        <v>0.799152509797888-0.525854725781209i</v>
      </c>
      <c r="AD2175" t="str">
        <f t="shared" si="1113"/>
        <v>0.648995672164717+0.0282129366021686i</v>
      </c>
      <c r="AE2175" t="str">
        <f t="shared" si="1114"/>
        <v>-0.00346512359175922-0.000463275795212192i</v>
      </c>
      <c r="AF2175" t="str">
        <f t="shared" si="1115"/>
        <v>-6.25141935575696-0.602381486112268i</v>
      </c>
      <c r="AG2175" t="str">
        <f t="shared" si="1116"/>
        <v>1.00118599673707-0.0232741335337934i</v>
      </c>
      <c r="AH2175" t="str">
        <f t="shared" si="1117"/>
        <v>0.0212303579833401+0.00547108706727427i</v>
      </c>
      <c r="AI2175">
        <f t="shared" si="1118"/>
        <v>-33.181612102998976</v>
      </c>
      <c r="AJ2175">
        <f t="shared" si="1119"/>
        <v>14.450771460321599</v>
      </c>
      <c r="AK2175"/>
      <c r="AL2175"/>
      <c r="AM2175"/>
      <c r="AN2175"/>
    </row>
    <row r="2176" spans="1:40" x14ac:dyDescent="0.35">
      <c r="A2176"/>
      <c r="B2176">
        <f t="shared" si="1120"/>
        <v>242000</v>
      </c>
      <c r="C2176" s="237" t="str">
        <f t="shared" si="1088"/>
        <v>-5.5066909870998E-07+0.00427027768302137i</v>
      </c>
      <c r="D2176" s="208" t="str">
        <f t="shared" si="1089"/>
        <v>-2.51366542398222+0.0327387955698305i</v>
      </c>
      <c r="E2176" t="str">
        <f t="shared" si="1090"/>
        <v>20500</v>
      </c>
      <c r="F2176" t="str">
        <f t="shared" si="1091"/>
        <v>0.327868852459016</v>
      </c>
      <c r="G2176" t="str">
        <f t="shared" si="1086"/>
        <v>0.327868852459016</v>
      </c>
      <c r="H2176" t="str">
        <f t="shared" si="1092"/>
        <v>3.73868389916236+0.632800999237568i</v>
      </c>
      <c r="I2176" t="str">
        <f t="shared" si="1093"/>
        <v>950.331777710912i</v>
      </c>
      <c r="J2176" t="str">
        <f t="shared" si="1087"/>
        <v>-1221.47742818751+207.90218234626i</v>
      </c>
      <c r="K2176" t="str">
        <f t="shared" si="1094"/>
        <v>0.128694720559375-0.756113738278917i</v>
      </c>
      <c r="L2176" t="str">
        <f t="shared" si="1095"/>
        <v>0.0265987934072575-0.132586479916949i</v>
      </c>
      <c r="M2176" t="str">
        <f t="shared" si="1096"/>
        <v>0.155293513966632-0.888700218195866i</v>
      </c>
      <c r="N2176" t="str">
        <f t="shared" si="1097"/>
        <v>-3.01853738081128i</v>
      </c>
      <c r="O2176" t="str">
        <f t="shared" si="1098"/>
        <v>-0.992438249197026-0.122744945031321i</v>
      </c>
      <c r="P2176" t="str">
        <f t="shared" si="1099"/>
        <v>1.99243824919703+0.122744945031321i</v>
      </c>
      <c r="Q2176" t="str">
        <f t="shared" si="1100"/>
        <v>-1.99243824919703+2.89579243577996i</v>
      </c>
      <c r="R2176" t="str">
        <f t="shared" si="1101"/>
        <v>-0.292532760605859-0.486769966799453i</v>
      </c>
      <c r="S2176" t="str">
        <f t="shared" si="1102"/>
        <v>0.326882697571664i</v>
      </c>
      <c r="T2176" t="str">
        <f t="shared" si="1103"/>
        <v>0.159116679844275-0.095623897914929i</v>
      </c>
      <c r="U2176" t="str">
        <f t="shared" si="1104"/>
        <v>0.0000499999999999999-0.000587200941159588i</v>
      </c>
      <c r="V2176" t="str">
        <f t="shared" si="1105"/>
        <v>0.00002-0.00657665054098741i</v>
      </c>
      <c r="W2176" t="str">
        <f t="shared" si="1106"/>
        <v>0.0000422709104021165-0.000539343167666522i</v>
      </c>
      <c r="X2176" t="str">
        <f t="shared" si="1107"/>
        <v>0.0000444589457449637-0.000538988908723359i</v>
      </c>
      <c r="Y2176" t="str">
        <f t="shared" si="1108"/>
        <v>0.009+1.21642467546997i</v>
      </c>
      <c r="Z2176" t="str">
        <f t="shared" si="1109"/>
        <v>-0.00531591151817046-0.00047832366056525i</v>
      </c>
      <c r="AA2176" t="str">
        <f t="shared" si="1110"/>
        <v>0.0734098465039528-9.86880278325623i</v>
      </c>
      <c r="AB2176" t="str">
        <f t="shared" si="1111"/>
        <v>0.531832119187918-0.319613633987824i</v>
      </c>
      <c r="AC2176" t="str">
        <f t="shared" si="1112"/>
        <v>0.79854937236566-0.522273244699487i</v>
      </c>
      <c r="AD2176" t="str">
        <f t="shared" si="1113"/>
        <v>0.649810057977909+0.0247508471168264i</v>
      </c>
      <c r="AE2176" t="str">
        <f t="shared" si="1114"/>
        <v>-0.00344249385603277-0.000442392838876925i</v>
      </c>
      <c r="AF2176" t="str">
        <f t="shared" si="1115"/>
        <v>-6.25234932314458-0.600062203667738i</v>
      </c>
      <c r="AG2176" t="str">
        <f t="shared" si="1116"/>
        <v>1.00105690854161-0.0232079298773988i</v>
      </c>
      <c r="AH2176" t="str">
        <f t="shared" si="1117"/>
        <v>0.0211125220552741+0.00531606435365054i</v>
      </c>
      <c r="AI2176">
        <f t="shared" si="1118"/>
        <v>-33.242224575140831</v>
      </c>
      <c r="AJ2176">
        <f t="shared" si="1119"/>
        <v>14.13309274978754</v>
      </c>
      <c r="AK2176"/>
      <c r="AL2176"/>
      <c r="AM2176"/>
      <c r="AN2176"/>
    </row>
    <row r="2177" spans="1:40" x14ac:dyDescent="0.35">
      <c r="A2177"/>
      <c r="B2177">
        <f t="shared" si="1120"/>
        <v>243000</v>
      </c>
      <c r="C2177" s="237" t="str">
        <f t="shared" si="1088"/>
        <v>-5.46146168457656E-07+0.00425270452441284i</v>
      </c>
      <c r="D2177" s="208" t="str">
        <f t="shared" si="1089"/>
        <v>-2.51366538930641+0.0326040680204985i</v>
      </c>
      <c r="E2177" t="str">
        <f t="shared" si="1090"/>
        <v>20500</v>
      </c>
      <c r="F2177" t="str">
        <f t="shared" si="1091"/>
        <v>0.327868852459016</v>
      </c>
      <c r="G2177" t="str">
        <f t="shared" si="1086"/>
        <v>0.327868852459016</v>
      </c>
      <c r="H2177" t="str">
        <f t="shared" si="1092"/>
        <v>3.73960293426766+0.630364082658525i</v>
      </c>
      <c r="I2177" t="str">
        <f t="shared" si="1093"/>
        <v>954.2587685279i</v>
      </c>
      <c r="J2177" t="str">
        <f t="shared" si="1087"/>
        <v>-1231.60142164204+208.761282273312i</v>
      </c>
      <c r="K2177" t="str">
        <f t="shared" si="1094"/>
        <v>0.127665537742148-0.753171546302699i</v>
      </c>
      <c r="L2177" t="str">
        <f t="shared" si="1095"/>
        <v>0.026388709396797-0.132082829037954i</v>
      </c>
      <c r="M2177" t="str">
        <f t="shared" si="1096"/>
        <v>0.154054247138945-0.885254375340653i</v>
      </c>
      <c r="N2177" t="str">
        <f t="shared" si="1097"/>
        <v>-3.03101067577331i</v>
      </c>
      <c r="O2177" t="str">
        <f t="shared" si="1098"/>
        <v>-0.993892041098929-0.110356742613235i</v>
      </c>
      <c r="P2177" t="str">
        <f t="shared" si="1099"/>
        <v>1.99389204109893+0.110356742613235i</v>
      </c>
      <c r="Q2177" t="str">
        <f t="shared" si="1100"/>
        <v>-1.99389204109893+2.92065393316008i</v>
      </c>
      <c r="R2177" t="str">
        <f t="shared" si="1101"/>
        <v>-0.29212720116495-0.483255453062357i</v>
      </c>
      <c r="S2177" t="str">
        <f t="shared" si="1102"/>
        <v>0.328233452520307i</v>
      </c>
      <c r="T2177" t="str">
        <f t="shared" si="1103"/>
        <v>0.158620605807923-0.0958859198134658i</v>
      </c>
      <c r="U2177" t="str">
        <f t="shared" si="1104"/>
        <v>0.0000499999999999999-0.000584784476381154i</v>
      </c>
      <c r="V2177" t="str">
        <f t="shared" si="1105"/>
        <v>0.00002-0.00654958613546894i</v>
      </c>
      <c r="W2177" t="str">
        <f t="shared" si="1106"/>
        <v>0.0000422708882762398-0.000537125903518079i</v>
      </c>
      <c r="X2177" t="str">
        <f t="shared" si="1107"/>
        <v>0.0000444408596533889-0.000536773174610594i</v>
      </c>
      <c r="Y2177" t="str">
        <f t="shared" si="1108"/>
        <v>0.009+1.22145122371571i</v>
      </c>
      <c r="Z2177" t="str">
        <f t="shared" si="1109"/>
        <v>-0.00527225660621902-0.000475852283225125i</v>
      </c>
      <c r="AA2177" t="str">
        <f t="shared" si="1110"/>
        <v>0.0728062510864474-9.82815913338549i</v>
      </c>
      <c r="AB2177" t="str">
        <f t="shared" si="1111"/>
        <v>0.530174039681198-0.32048941685175i</v>
      </c>
      <c r="AC2177" t="str">
        <f t="shared" si="1112"/>
        <v>0.797960904017314-0.518711644148905i</v>
      </c>
      <c r="AD2177" t="str">
        <f t="shared" si="1113"/>
        <v>0.650582416866427+0.0212732956839633i</v>
      </c>
      <c r="AE2177" t="str">
        <f t="shared" si="1114"/>
        <v>-0.00341991449889101-0.000421739402197835i</v>
      </c>
      <c r="AF2177" t="str">
        <f t="shared" si="1115"/>
        <v>-6.25326832357407-0.597760014638026i</v>
      </c>
      <c r="AG2177" t="str">
        <f t="shared" si="1116"/>
        <v>1.00092832656349-0.0231407728702484i</v>
      </c>
      <c r="AH2177" t="str">
        <f t="shared" si="1117"/>
        <v>0.0209945882162079+0.00516257622625346i</v>
      </c>
      <c r="AI2177">
        <f t="shared" si="1118"/>
        <v>-33.302881305049546</v>
      </c>
      <c r="AJ2177">
        <f t="shared" si="1119"/>
        <v>13.814954742231789</v>
      </c>
      <c r="AK2177"/>
      <c r="AL2177"/>
      <c r="AM2177"/>
      <c r="AN2177"/>
    </row>
    <row r="2178" spans="1:40" x14ac:dyDescent="0.35">
      <c r="A2178"/>
      <c r="B2178">
        <f t="shared" si="1120"/>
        <v>244000</v>
      </c>
      <c r="C2178" s="237" t="str">
        <f t="shared" si="1088"/>
        <v>-5.41678733969472E-07+0.00423527540808086i</v>
      </c>
      <c r="D2178" s="208" t="str">
        <f t="shared" si="1089"/>
        <v>-2.51366535505608+0.0324704447952866i</v>
      </c>
      <c r="E2178" t="str">
        <f t="shared" si="1090"/>
        <v>20500</v>
      </c>
      <c r="F2178" t="str">
        <f t="shared" si="1091"/>
        <v>0.327868852459016</v>
      </c>
      <c r="G2178" t="str">
        <f t="shared" si="1086"/>
        <v>0.327868852459016</v>
      </c>
      <c r="H2178" t="str">
        <f t="shared" si="1092"/>
        <v>3.74051117181901+0.627945184425748i</v>
      </c>
      <c r="I2178" t="str">
        <f t="shared" si="1093"/>
        <v>958.185759344887i</v>
      </c>
      <c r="J2178" t="str">
        <f t="shared" si="1087"/>
        <v>-1241.76716352319+209.620382200362i</v>
      </c>
      <c r="K2178" t="str">
        <f t="shared" si="1094"/>
        <v>0.126648541807813-0.750251473040031i</v>
      </c>
      <c r="L2178" t="str">
        <f t="shared" si="1095"/>
        <v>0.0261810719357895-0.131582819654195i</v>
      </c>
      <c r="M2178" t="str">
        <f t="shared" si="1096"/>
        <v>0.152829613743602-0.881834292694226i</v>
      </c>
      <c r="N2178" t="str">
        <f t="shared" si="1097"/>
        <v>-3.04348397073534i</v>
      </c>
      <c r="O2178" t="str">
        <f t="shared" si="1098"/>
        <v>-0.995191202213569-0.0979513707750469i</v>
      </c>
      <c r="P2178" t="str">
        <f t="shared" si="1099"/>
        <v>1.99519120221357+0.0979513707750469i</v>
      </c>
      <c r="Q2178" t="str">
        <f t="shared" si="1100"/>
        <v>-1.99519120221357+2.94553259996029i</v>
      </c>
      <c r="R2178" t="str">
        <f t="shared" si="1101"/>
        <v>-0.291718692910017-0.479762686251482i</v>
      </c>
      <c r="S2178" t="str">
        <f t="shared" si="1102"/>
        <v>0.329584207468951i</v>
      </c>
      <c r="T2178" t="str">
        <f t="shared" si="1103"/>
        <v>0.15812220472137-0.0961458742066263i</v>
      </c>
      <c r="U2178" t="str">
        <f t="shared" si="1104"/>
        <v>0.0000499999999999999-0.000582387818691068i</v>
      </c>
      <c r="V2178" t="str">
        <f t="shared" si="1105"/>
        <v>0.00002-0.00652274356933997i</v>
      </c>
      <c r="W2178" t="str">
        <f t="shared" si="1106"/>
        <v>0.0000422708660591576-0.000534926822923466i</v>
      </c>
      <c r="X2178" t="str">
        <f t="shared" si="1107"/>
        <v>0.000044422995108541-0.000534575610607765i</v>
      </c>
      <c r="Y2178" t="str">
        <f t="shared" si="1108"/>
        <v>0.009+1.22647777196146i</v>
      </c>
      <c r="Z2178" t="str">
        <f t="shared" si="1109"/>
        <v>-0.00522913757374332-0.000473407312138585i</v>
      </c>
      <c r="AA2178" t="str">
        <f t="shared" si="1110"/>
        <v>0.0722100721537724-9.78784901068847i</v>
      </c>
      <c r="AB2178" t="str">
        <f t="shared" si="1111"/>
        <v>0.528508182234157-0.32135828927884i</v>
      </c>
      <c r="AC2178" t="str">
        <f t="shared" si="1112"/>
        <v>0.797386941623547-0.515169702287359i</v>
      </c>
      <c r="AD2178" t="str">
        <f t="shared" si="1113"/>
        <v>0.651312473954301+0.017780782809626i</v>
      </c>
      <c r="AE2178" t="str">
        <f t="shared" si="1114"/>
        <v>-0.00339738497720453-0.000401314247137423i</v>
      </c>
      <c r="AF2178" t="str">
        <f t="shared" si="1115"/>
        <v>-6.25417652687509-0.595474739630461i</v>
      </c>
      <c r="AG2178" t="str">
        <f t="shared" si="1116"/>
        <v>1.00080026231618-0.0230726644120836i</v>
      </c>
      <c r="AH2178" t="str">
        <f t="shared" si="1117"/>
        <v>0.0208765579173607+0.00501061508754398i</v>
      </c>
      <c r="AI2178">
        <f t="shared" si="1118"/>
        <v>-33.363584912596679</v>
      </c>
      <c r="AJ2178">
        <f t="shared" si="1119"/>
        <v>13.496359167509068</v>
      </c>
      <c r="AK2178"/>
      <c r="AL2178"/>
      <c r="AM2178"/>
      <c r="AN2178"/>
    </row>
    <row r="2179" spans="1:40" x14ac:dyDescent="0.35">
      <c r="A2179"/>
      <c r="B2179">
        <f t="shared" si="1120"/>
        <v>245000</v>
      </c>
      <c r="C2179" s="237" t="str">
        <f t="shared" si="1088"/>
        <v>-5.37265891043801E-07+0.00421798857024263i</v>
      </c>
      <c r="D2179" s="208" t="str">
        <f t="shared" si="1089"/>
        <v>-2.51366532122429+0.0323379123718602i</v>
      </c>
      <c r="E2179" t="str">
        <f t="shared" si="1090"/>
        <v>20500</v>
      </c>
      <c r="F2179" t="str">
        <f t="shared" si="1091"/>
        <v>0.327868852459016</v>
      </c>
      <c r="G2179" t="str">
        <f t="shared" si="1086"/>
        <v>0.327868852459016</v>
      </c>
      <c r="H2179" t="str">
        <f t="shared" si="1092"/>
        <v>3.74140877841667+0.625544113969069i</v>
      </c>
      <c r="I2179" t="str">
        <f t="shared" si="1093"/>
        <v>962.112750161874i</v>
      </c>
      <c r="J2179" t="str">
        <f t="shared" si="1087"/>
        <v>-1251.97465383095+210.479482127413i</v>
      </c>
      <c r="K2179" t="str">
        <f t="shared" si="1094"/>
        <v>0.125643542843195-0.747353278653455i</v>
      </c>
      <c r="L2179" t="str">
        <f t="shared" si="1095"/>
        <v>0.0259758436964052-0.131086414572749i</v>
      </c>
      <c r="M2179" t="str">
        <f t="shared" si="1096"/>
        <v>0.1516193865396-0.878439693226204i</v>
      </c>
      <c r="N2179" t="str">
        <f t="shared" si="1097"/>
        <v>-3.05595726569737i</v>
      </c>
      <c r="O2179" t="str">
        <f t="shared" si="1098"/>
        <v>-0.996335530416069-0.0855307595577804i</v>
      </c>
      <c r="P2179" t="str">
        <f t="shared" si="1099"/>
        <v>1.99633553041607+0.0855307595577804i</v>
      </c>
      <c r="Q2179" t="str">
        <f t="shared" si="1100"/>
        <v>-1.99633553041607+2.97042650613959i</v>
      </c>
      <c r="R2179" t="str">
        <f t="shared" si="1101"/>
        <v>-0.291307215909174-0.476291395227509i</v>
      </c>
      <c r="S2179" t="str">
        <f t="shared" si="1102"/>
        <v>0.330934962417593i</v>
      </c>
      <c r="T2179" t="str">
        <f t="shared" si="1103"/>
        <v>0.157621474979439-0.0964037425488762i</v>
      </c>
      <c r="U2179" t="str">
        <f t="shared" si="1104"/>
        <v>0.0000499999999999999-0.000580010725553554i</v>
      </c>
      <c r="V2179" t="str">
        <f t="shared" si="1105"/>
        <v>0.00002-0.0064961201261998i</v>
      </c>
      <c r="W2179" t="str">
        <f t="shared" si="1106"/>
        <v>0.0000422708437508703-0.000532745703226879i</v>
      </c>
      <c r="X2179" t="str">
        <f t="shared" si="1107"/>
        <v>0.0000444053484993362-0.000532395994238247i</v>
      </c>
      <c r="Y2179" t="str">
        <f t="shared" si="1108"/>
        <v>0.009+1.2315043202072i</v>
      </c>
      <c r="Z2179" t="str">
        <f t="shared" si="1109"/>
        <v>-0.00518654568472304-0.000470988324038232i</v>
      </c>
      <c r="AA2179" t="str">
        <f t="shared" si="1110"/>
        <v>0.0716211886562837-9.74786832494999i</v>
      </c>
      <c r="AB2179" t="str">
        <f t="shared" si="1111"/>
        <v>0.526834541481646-0.322220189282438i</v>
      </c>
      <c r="AC2179" t="str">
        <f t="shared" si="1112"/>
        <v>0.796827325762764-0.511647200429782i</v>
      </c>
      <c r="AD2179" t="str">
        <f t="shared" si="1113"/>
        <v>0.651999960047122+0.014273813897025i</v>
      </c>
      <c r="AE2179" t="str">
        <f t="shared" si="1114"/>
        <v>-0.00337490477953701-0.000381116156327743i</v>
      </c>
      <c r="AF2179" t="str">
        <f t="shared" si="1115"/>
        <v>-6.25507409964096-0.593206201597209i</v>
      </c>
      <c r="AG2179" t="str">
        <f t="shared" si="1116"/>
        <v>1.00067272729923-0.0230036065722364i</v>
      </c>
      <c r="AH2179" t="str">
        <f t="shared" si="1117"/>
        <v>0.0207584327245199+0.00486017349148618i</v>
      </c>
      <c r="AI2179">
        <f t="shared" si="1118"/>
        <v>-33.424338014219323</v>
      </c>
      <c r="AJ2179">
        <f t="shared" si="1119"/>
        <v>13.177307756272272</v>
      </c>
      <c r="AK2179"/>
      <c r="AL2179"/>
      <c r="AM2179"/>
      <c r="AN2179"/>
    </row>
    <row r="2180" spans="1:40" x14ac:dyDescent="0.35">
      <c r="A2180"/>
      <c r="B2180">
        <f t="shared" si="1120"/>
        <v>246000</v>
      </c>
      <c r="C2180" s="237" t="str">
        <f t="shared" si="1088"/>
        <v>-5.32906753819643E-07+0.00420084227579464i</v>
      </c>
      <c r="D2180" s="208" t="str">
        <f t="shared" si="1089"/>
        <v>-2.51366528780424+0.0322064574477589i</v>
      </c>
      <c r="E2180" t="str">
        <f t="shared" si="1090"/>
        <v>20500</v>
      </c>
      <c r="F2180" t="str">
        <f t="shared" si="1091"/>
        <v>0.327868852459016</v>
      </c>
      <c r="G2180" t="str">
        <f t="shared" si="1086"/>
        <v>0.327868852459016</v>
      </c>
      <c r="H2180" t="str">
        <f t="shared" si="1092"/>
        <v>3.7422959174973+0.623160683248479i</v>
      </c>
      <c r="I2180" t="str">
        <f t="shared" si="1093"/>
        <v>966.039740978861i</v>
      </c>
      <c r="J2180" t="str">
        <f t="shared" si="1087"/>
        <v>-1262.22389256532+211.338582054463i</v>
      </c>
      <c r="K2180" t="str">
        <f t="shared" si="1094"/>
        <v>0.124650354585592-0.744476726611738i</v>
      </c>
      <c r="L2180" t="str">
        <f t="shared" si="1095"/>
        <v>0.0257729880498946-0.13059357706749i</v>
      </c>
      <c r="M2180" t="str">
        <f t="shared" si="1096"/>
        <v>0.150423342635487-0.875070303679228i</v>
      </c>
      <c r="N2180" t="str">
        <f t="shared" si="1097"/>
        <v>-3.0684305606594i</v>
      </c>
      <c r="O2180" t="str">
        <f t="shared" si="1098"/>
        <v>-0.997324847670622-0.0730968413734207i</v>
      </c>
      <c r="P2180" t="str">
        <f t="shared" si="1099"/>
        <v>1.99732484767062+0.0730968413734207i</v>
      </c>
      <c r="Q2180" t="str">
        <f t="shared" si="1100"/>
        <v>-1.99732484767062+2.99533371928598i</v>
      </c>
      <c r="R2180" t="str">
        <f t="shared" si="1101"/>
        <v>-0.290892750055788-0.472841313426196i</v>
      </c>
      <c r="S2180" t="str">
        <f t="shared" si="1102"/>
        <v>0.332285717366238i</v>
      </c>
      <c r="T2180" t="str">
        <f t="shared" si="1103"/>
        <v>0.157118415032218-0.0966595061289253i</v>
      </c>
      <c r="U2180" t="str">
        <f t="shared" si="1104"/>
        <v>0.00005-0.000577652958376507i</v>
      </c>
      <c r="V2180" t="str">
        <f t="shared" si="1105"/>
        <v>0.00002-0.00646971313381688i</v>
      </c>
      <c r="W2180" t="str">
        <f t="shared" si="1106"/>
        <v>0.0000422708213513785-0.00053058232539293i</v>
      </c>
      <c r="X2180" t="str">
        <f t="shared" si="1107"/>
        <v>0.0000443879162879356-0.000530234106642631i</v>
      </c>
      <c r="Y2180" t="str">
        <f t="shared" si="1108"/>
        <v>0.009+1.23653086845294i</v>
      </c>
      <c r="Z2180" t="str">
        <f t="shared" si="1109"/>
        <v>-0.00514447238045478-0.000468594904560878i</v>
      </c>
      <c r="AA2180" t="str">
        <f t="shared" si="1110"/>
        <v>0.0710394820048059-9.70821305258766i</v>
      </c>
      <c r="AB2180" t="str">
        <f t="shared" si="1111"/>
        <v>0.525153112243234-0.323075054321865i</v>
      </c>
      <c r="AC2180" t="str">
        <f t="shared" si="1112"/>
        <v>0.796281900642439-0.508143923002015i</v>
      </c>
      <c r="AD2180" t="str">
        <f t="shared" si="1113"/>
        <v>0.652644611721092+0.0107528991897335i</v>
      </c>
      <c r="AE2180" t="str">
        <f t="shared" si="1114"/>
        <v>-0.00335247342548223-0.000361143932433015i</v>
      </c>
      <c r="AF2180" t="str">
        <f t="shared" si="1115"/>
        <v>-6.25596120530154-0.59095422580072i</v>
      </c>
      <c r="AG2180" t="str">
        <f t="shared" si="1116"/>
        <v>1.00054573299653-0.0229336015893201i</v>
      </c>
      <c r="AH2180" t="str">
        <f t="shared" si="1117"/>
        <v>0.0206402143165463+0.00471124413897682i</v>
      </c>
      <c r="AI2180">
        <f t="shared" si="1118"/>
        <v>-33.485143223307958</v>
      </c>
      <c r="AJ2180">
        <f t="shared" si="1119"/>
        <v>12.857802240584432</v>
      </c>
      <c r="AK2180"/>
      <c r="AL2180"/>
      <c r="AM2180"/>
      <c r="AN2180"/>
    </row>
    <row r="2181" spans="1:40" x14ac:dyDescent="0.35">
      <c r="A2181"/>
      <c r="B2181">
        <f t="shared" si="1120"/>
        <v>247000</v>
      </c>
      <c r="C2181" s="237" t="str">
        <f t="shared" si="1088"/>
        <v>-5.2860045433204E-07+0.00418383481773226i</v>
      </c>
      <c r="D2181" s="208" t="str">
        <f t="shared" si="1089"/>
        <v>-2.51366525478927+0.0320760669359473i</v>
      </c>
      <c r="E2181" t="str">
        <f t="shared" si="1090"/>
        <v>20500</v>
      </c>
      <c r="F2181" t="str">
        <f t="shared" si="1091"/>
        <v>0.327868852459016</v>
      </c>
      <c r="G2181" t="str">
        <f t="shared" ref="G2181:G2244" si="1121">IF($C$11=$C$7,$C$24,F2181)</f>
        <v>0.327868852459016</v>
      </c>
      <c r="H2181" t="str">
        <f t="shared" si="1092"/>
        <v>3.74317274940486+0.620794706715606i</v>
      </c>
      <c r="I2181" t="str">
        <f t="shared" si="1093"/>
        <v>969.966731795849i</v>
      </c>
      <c r="J2181" t="str">
        <f t="shared" ref="J2181:J2244" si="1122">IMSUM(COMPLEX(0,2*PI()*B2181*$C$113*$C$112),COMPLEX(0,2*PI()*B2181*$C$113*$C$111),COMPLEX(0,2*PI()*B2181*$C$28*10^-12*$C$111),COMPLEX(-1*2*PI()*B2181*2*PI()*B2181*$C$113*$C$112*$C$28*10^-12*$C$111,0),COMPLEX(1,0))</f>
        <v>-1272.51487972632+212.197681981515i</v>
      </c>
      <c r="K2181" t="str">
        <f t="shared" si="1094"/>
        <v>0.123668794339717-0.741621583636397i</v>
      </c>
      <c r="L2181" t="str">
        <f t="shared" si="1095"/>
        <v>0.025572469051175-0.130104270872672i</v>
      </c>
      <c r="M2181" t="str">
        <f t="shared" si="1096"/>
        <v>0.149241263390892-0.871725854509069i</v>
      </c>
      <c r="N2181" t="str">
        <f t="shared" si="1097"/>
        <v>-3.08090385562143i</v>
      </c>
      <c r="O2181" t="str">
        <f t="shared" si="1098"/>
        <v>-0.998159000058191-0.0606515507042631i</v>
      </c>
      <c r="P2181" t="str">
        <f t="shared" si="1099"/>
        <v>1.99815900005819+0.0606515507042631i</v>
      </c>
      <c r="Q2181" t="str">
        <f t="shared" si="1100"/>
        <v>-1.99815900005819+3.02025230491717i</v>
      </c>
      <c r="R2181" t="str">
        <f t="shared" si="1101"/>
        <v>-0.290475275067223-0.469412178770648i</v>
      </c>
      <c r="S2181" t="str">
        <f t="shared" si="1102"/>
        <v>0.33363647231488i</v>
      </c>
      <c r="T2181" t="str">
        <f t="shared" si="1103"/>
        <v>0.156613023386681-0.0969131460681227i</v>
      </c>
      <c r="U2181" t="str">
        <f t="shared" si="1104"/>
        <v>0.00005-0.000575314282431664i</v>
      </c>
      <c r="V2181" t="str">
        <f t="shared" si="1105"/>
        <v>0.00002-0.00644351996323462i</v>
      </c>
      <c r="W2181" t="str">
        <f t="shared" si="1106"/>
        <v>0.0000422707988606823-0.000528436473933371i</v>
      </c>
      <c r="X2181" t="str">
        <f t="shared" si="1107"/>
        <v>0.0000443706950079673-0.000528089732505498i</v>
      </c>
      <c r="Y2181" t="str">
        <f t="shared" si="1108"/>
        <v>0.009+1.24155741669869i</v>
      </c>
      <c r="Z2181" t="str">
        <f t="shared" si="1109"/>
        <v>-0.00510290927525034-0.000466226648018394i</v>
      </c>
      <c r="AA2181" t="str">
        <f t="shared" si="1110"/>
        <v>0.0704648360108458-9.66887923530042i</v>
      </c>
      <c r="AB2181" t="str">
        <f t="shared" si="1111"/>
        <v>0.523463889528627-0.323922821297056i</v>
      </c>
      <c r="AC2181" t="str">
        <f t="shared" si="1112"/>
        <v>0.795750514022598-0.504659657495498i</v>
      </c>
      <c r="AD2181" t="str">
        <f t="shared" si="1113"/>
        <v>0.653246171411638+0.0072185537132103i</v>
      </c>
      <c r="AE2181" t="str">
        <f t="shared" si="1114"/>
        <v>-0.00333009046501697-0.000341396397525131i</v>
      </c>
      <c r="AF2181" t="str">
        <f t="shared" si="1115"/>
        <v>-6.25683800419413-0.588718639779659i</v>
      </c>
      <c r="AG2181" t="str">
        <f t="shared" si="1116"/>
        <v>1.00041929087459-0.0228626518709142i</v>
      </c>
      <c r="AH2181" t="str">
        <f t="shared" si="1117"/>
        <v>0.0205219044839006+0.00456381987335561i</v>
      </c>
      <c r="AI2181">
        <f t="shared" si="1118"/>
        <v>-33.546003150593876</v>
      </c>
      <c r="AJ2181">
        <f t="shared" si="1119"/>
        <v>12.537844354513396</v>
      </c>
      <c r="AK2181"/>
      <c r="AL2181"/>
      <c r="AM2181"/>
      <c r="AN2181"/>
    </row>
    <row r="2182" spans="1:40" x14ac:dyDescent="0.35">
      <c r="A2182"/>
      <c r="B2182">
        <f t="shared" si="1120"/>
        <v>248000</v>
      </c>
      <c r="C2182" s="237" t="str">
        <f t="shared" ref="C2182:C2245" si="1123">IMPRODUCT(COMPLEX(-1,0),IMDIV(IMPRODUCT(G2182,COMPLEX($C$100+$C$101,0)),COMPLEX($C$100,2*PI()*B2182*$C$103*$C$102*(2*$C$100+$C$101))))</f>
        <v>-5.24346142079967E-07+0.00416696451658318i</v>
      </c>
      <c r="D2182" s="208" t="str">
        <f t="shared" ref="D2182:D2245" si="1124">IMPRODUCT(COMPLEX($C$106,0),IMSUB(C2182,G2182))</f>
        <v>-2.51366522217288+0.0319467279604711i</v>
      </c>
      <c r="E2182" t="str">
        <f t="shared" ref="E2182:E2245" si="1125">IMDIV(COMPLEX($C$20*10^3,0),COMPLEX(1,2*PI()*B2182*$C$20*1000*$C$29*10^-12))</f>
        <v>20500</v>
      </c>
      <c r="F2182" t="str">
        <f t="shared" ref="F2182:F2245" si="1126">IMDIV(COMPLEX($C$22*1000,0),IMSUM(COMPLEX($C$22*1000,0),E2182))</f>
        <v>0.327868852459016</v>
      </c>
      <c r="G2182" t="str">
        <f t="shared" si="1121"/>
        <v>0.327868852459016</v>
      </c>
      <c r="H2182" t="str">
        <f t="shared" ref="H2182:H2245" si="1127">IMPRODUCT(COMPLEX($C$108,0),IMPRODUCT(COMPLEX(-1,0),D2182),IMDIV(COMPLEX(0,2*PI()*B2182*$C$109*$C$110),COMPLEX(1,2*PI()*B2182*$C$109*$C$110)))</f>
        <v>3.74403943145981+0.618446001275797i</v>
      </c>
      <c r="I2182" t="str">
        <f t="shared" ref="I2182:I2245" si="1128">COMPLEX(0,2*PI()*B2182*$C$113*$C$112*$C$114)</f>
        <v>973.893722612836i</v>
      </c>
      <c r="J2182" t="str">
        <f t="shared" si="1122"/>
        <v>-1282.84761531393+213.056781908565i</v>
      </c>
      <c r="K2182" t="str">
        <f t="shared" ref="K2182:K2245" si="1129">IMDIV(I2182,J2182)</f>
        <v>0.12269868289682-0.738787619649191i</v>
      </c>
      <c r="L2182" t="str">
        <f t="shared" ref="L2182:L2245" si="1130">IMDIV(COMPLEX($C$117,0),COMPLEX(1,2*PI()*B2182*$C$115*$C$116))</f>
        <v>0.0253742514238063-0.129618460176582i</v>
      </c>
      <c r="M2182" t="str">
        <f t="shared" ref="M2182:M2245" si="1131">IMSUM(K2182,L2182)</f>
        <v>0.148072934320626-0.868406079825773i</v>
      </c>
      <c r="N2182" t="str">
        <f t="shared" ref="N2182:N2245" si="1132">COMPLEX(0,-2*PI()*B2182*$C$43)</f>
        <v>-3.09337715058346i</v>
      </c>
      <c r="O2182" t="str">
        <f t="shared" ref="O2182:O2245" si="1133">IMEXP(N2182)</f>
        <v>-0.998837857800456-0.0481968238019466i</v>
      </c>
      <c r="P2182" t="str">
        <f t="shared" ref="P2182:P2245" si="1134">IMSUB(COMPLEX(1,0),O2182)</f>
        <v>1.99883785780046+0.0481968238019466i</v>
      </c>
      <c r="Q2182" t="str">
        <f t="shared" ref="Q2182:Q2245" si="1135">IMSUM(COMPLEX(0,2*PI()*B2182*$C$43),O2182,COMPLEX(-1,0))</f>
        <v>-1.99883785780046+3.04518032678151i</v>
      </c>
      <c r="R2182" t="str">
        <f t="shared" ref="R2182:R2245" si="1136">IMDIV(P2182,Q2182)</f>
        <v>-0.290054770483584-0.466003733585813i</v>
      </c>
      <c r="S2182" t="str">
        <f t="shared" ref="S2182:S2245" si="1137">IMDIV(COMPLEX(0,2*PI()*B2182*$C$123),COMPLEX($C$124,0))</f>
        <v>0.334987227263523i</v>
      </c>
      <c r="T2182" t="str">
        <f t="shared" ref="T2182:T2245" si="1138">IMPRODUCT(R2182,S2182)</f>
        <v>0.156105298608361-0.0971646433188534i</v>
      </c>
      <c r="U2182" t="str">
        <f t="shared" ref="U2182:U2245" si="1139">IMDIV(COMPLEX(1,2*PI()*B2182*$C$16*10^-3*$C$15*10^-6),COMPLEX(0,2*PI()*B2182*$C$15*10^-6))</f>
        <v>0.0000500000000000001-0.000572994466776698i</v>
      </c>
      <c r="V2182" t="str">
        <f t="shared" ref="V2182:V2245" si="1140">IMSUM(COMPLEX($C$18*10^-3,0),IMDIV(COMPLEX(1,0),COMPLEX(0,2*PI()*B2182*($C$17*1*10^-6))))</f>
        <v>0.00002-0.006417538027899i</v>
      </c>
      <c r="W2182" t="str">
        <f t="shared" ref="W2182:W2245" si="1141">IMDIV(IMPRODUCT(U2182,V2182),IMSUM(U2182,V2182))</f>
        <v>0.0000422707762787825-0.000526307936835557i</v>
      </c>
      <c r="X2182" t="str">
        <f t="shared" ref="X2182:X2245" si="1142">IMDIV(IMPRODUCT(COMPLEX($C$19,0),W2182),IMSUM(COMPLEX($C$19,0),W2182))</f>
        <v>0.0000443536812628045-0.000525962659983983i</v>
      </c>
      <c r="Y2182" t="str">
        <f t="shared" ref="Y2182:Y2245" si="1143">COMPLEX($C$13*10^-3,2*PI()*B2182*$C$12*0.000001)</f>
        <v>0.009+1.24658396494443i</v>
      </c>
      <c r="Z2182" t="str">
        <f t="shared" ref="Z2182:Z2245" si="1144">IMPRODUCT(COMPLEX($C$6,0),IMDIV(X2182,IMSUM(X2182,Y2182)))</f>
        <v>-0.00506184815225614-0.000463883157175499i</v>
      </c>
      <c r="AA2182" t="str">
        <f t="shared" ref="AA2182:AA2245" si="1145">IMDIV(COMPLEX($C$6,0),IMSUM(X2182,Y2182))</f>
        <v>0.0698971368284865-9.6298629787492i</v>
      </c>
      <c r="AB2182" t="str">
        <f t="shared" ref="AB2182:AB2245" si="1146">IMPRODUCT(COMPLEX($C$119,0),T2182)</f>
        <v>0.521766868543257-0.3247634265432i</v>
      </c>
      <c r="AC2182" t="str">
        <f t="shared" ref="AC2182:AC2245" si="1147">IMSUM(COMPLEX(1,0),IMPRODUCT(AB2182,M2182))</f>
        <v>0.795233017141319-0.501194194422892i</v>
      </c>
      <c r="AD2182" t="str">
        <f t="shared" ref="AD2182:AD2245" si="1148">IMDIV(AB2182,AC2182)</f>
        <v>0.653804387501736+0.003671297214721i</v>
      </c>
      <c r="AE2182" t="str">
        <f t="shared" ref="AE2182:AE2245" si="1149">IMPRODUCT(AD2182,AA2182,X2182)</f>
        <v>-0.00330775547786972-0.000321872392472217i</v>
      </c>
      <c r="AF2182" t="str">
        <f t="shared" ref="AF2182:AF2245" si="1150">IMSUB(D2182,H2182)</f>
        <v>-6.25770465363269-0.586499273315326i</v>
      </c>
      <c r="AG2182" t="str">
        <f t="shared" ref="AG2182:AG2245" si="1151">IMSUM(COMPLEX(1,0),IMPRODUCT(AD2182,AA2182,COMPLEX($C$127,0)))</f>
        <v>1.00029341238079-0.0227907599932465i</v>
      </c>
      <c r="AH2182" t="str">
        <f t="shared" ref="AH2182:AH2245" si="1152">IMDIV(IMPRODUCT(AE2182,AF2182),AG2182)</f>
        <v>0.0204035051271979+0.00441789367599805i</v>
      </c>
      <c r="AI2182">
        <f t="shared" ref="AI2182:AI2245" si="1153">20*LOG10(IMABS(AH2182))</f>
        <v>-33.606920404532765</v>
      </c>
      <c r="AJ2182">
        <f t="shared" ref="AJ2182:AJ2245" si="1154">IMARGUMENT(AH2182)*180/PI()</f>
        <v>12.217435834715003</v>
      </c>
      <c r="AK2182"/>
      <c r="AL2182"/>
      <c r="AM2182"/>
      <c r="AN2182"/>
    </row>
    <row r="2183" spans="1:40" x14ac:dyDescent="0.35">
      <c r="A2183"/>
      <c r="B2183">
        <f t="shared" si="1120"/>
        <v>249000</v>
      </c>
      <c r="C2183" s="237" t="str">
        <f t="shared" si="1123"/>
        <v>-5.20142983606389E-07+0.00415022971985461i</v>
      </c>
      <c r="D2183" s="208" t="str">
        <f t="shared" si="1124"/>
        <v>-2.51366518994867+0.0318184278522187i</v>
      </c>
      <c r="E2183" t="str">
        <f t="shared" si="1125"/>
        <v>20500</v>
      </c>
      <c r="F2183" t="str">
        <f t="shared" si="1126"/>
        <v>0.327868852459016</v>
      </c>
      <c r="G2183" t="str">
        <f t="shared" si="1121"/>
        <v>0.327868852459016</v>
      </c>
      <c r="H2183" t="str">
        <f t="shared" si="1127"/>
        <v>3.74489611802632+0.616114386250805i</v>
      </c>
      <c r="I2183" t="str">
        <f t="shared" si="1128"/>
        <v>977.820713429823i</v>
      </c>
      <c r="J2183" t="str">
        <f t="shared" si="1122"/>
        <v>-1293.22209932816+213.915881835616i</v>
      </c>
      <c r="K2183" t="str">
        <f t="shared" si="1129"/>
        <v>0.121739844455905-0.735974607720487i</v>
      </c>
      <c r="L2183" t="str">
        <f t="shared" si="1130"/>
        <v>0.025178300545343-0.129136109615288i</v>
      </c>
      <c r="M2183" t="str">
        <f t="shared" si="1131"/>
        <v>0.146918145001248-0.865110717335775i</v>
      </c>
      <c r="N2183" t="str">
        <f t="shared" si="1132"/>
        <v>-3.10585044554549i</v>
      </c>
      <c r="O2183" t="str">
        <f t="shared" si="1133"/>
        <v>-0.999361315280002-0.0357345983862106i</v>
      </c>
      <c r="P2183" t="str">
        <f t="shared" si="1134"/>
        <v>1.99936131528+0.0357345983862106i</v>
      </c>
      <c r="Q2183" t="str">
        <f t="shared" si="1135"/>
        <v>-1.99936131528+3.07011584715928i</v>
      </c>
      <c r="R2183" t="str">
        <f t="shared" si="1136"/>
        <v>-0.28963121566645-0.462615724515133i</v>
      </c>
      <c r="S2183" t="str">
        <f t="shared" si="1137"/>
        <v>0.336337982212167i</v>
      </c>
      <c r="T2183" t="str">
        <f t="shared" si="1138"/>
        <v>0.15559523932304-0.0974139786629108i</v>
      </c>
      <c r="U2183" t="str">
        <f t="shared" si="1139"/>
        <v>0.0000500000000000001-0.000570693284179201i</v>
      </c>
      <c r="V2183" t="str">
        <f t="shared" si="1140"/>
        <v>0.00002-0.00639176478280703i</v>
      </c>
      <c r="W2183" t="str">
        <f t="shared" si="1141"/>
        <v>0.0000422707536056792-0.000524196505492679i</v>
      </c>
      <c r="X2183" t="str">
        <f t="shared" si="1142"/>
        <v>0.0000443368717238847-0.000523852680638048i</v>
      </c>
      <c r="Y2183" t="str">
        <f t="shared" si="1143"/>
        <v>0.009+1.25161051319017i</v>
      </c>
      <c r="Z2183" t="str">
        <f t="shared" si="1144"/>
        <v>-0.00502128095939014-0.000461564043034183i</v>
      </c>
      <c r="AA2183" t="str">
        <f t="shared" si="1145"/>
        <v>0.0693362728979241-9.59116045127002i</v>
      </c>
      <c r="AB2183" t="str">
        <f t="shared" si="1146"/>
        <v>0.520062044693934-0.325596805825298i</v>
      </c>
      <c r="AC2183" t="str">
        <f t="shared" si="1147"/>
        <v>0.794729264642228-0.497747327274463i</v>
      </c>
      <c r="AD2183" t="str">
        <f t="shared" si="1148"/>
        <v>0.65431901440977+0.000111654101558546i</v>
      </c>
      <c r="AE2183" t="str">
        <f t="shared" si="1149"/>
        <v>-0.00328546807290417-0.00030257077633931i</v>
      </c>
      <c r="AF2183" t="str">
        <f t="shared" si="1150"/>
        <v>-6.25856130797499-0.584295958398586i</v>
      </c>
      <c r="AG2183" t="str">
        <f t="shared" si="1151"/>
        <v>1.00016810894162-0.022717928700867i</v>
      </c>
      <c r="AH2183" t="str">
        <f t="shared" si="1152"/>
        <v>0.0202850182557818+0.00427345866198457i</v>
      </c>
      <c r="AI2183">
        <f t="shared" si="1153"/>
        <v>-33.667897591687719</v>
      </c>
      <c r="AJ2183">
        <f t="shared" si="1154"/>
        <v>11.896578420998434</v>
      </c>
      <c r="AK2183"/>
      <c r="AL2183"/>
      <c r="AM2183"/>
      <c r="AN2183"/>
    </row>
    <row r="2184" spans="1:40" x14ac:dyDescent="0.35">
      <c r="A2184"/>
      <c r="B2184">
        <f t="shared" si="1120"/>
        <v>250000</v>
      </c>
      <c r="C2184" s="237" t="str">
        <f t="shared" si="1123"/>
        <v>-5.15990162089986E-07+0.00413362880149358i</v>
      </c>
      <c r="D2184" s="208" t="str">
        <f t="shared" si="1124"/>
        <v>-2.51366515811037+0.0316911541447841i</v>
      </c>
      <c r="E2184" t="str">
        <f t="shared" si="1125"/>
        <v>20500</v>
      </c>
      <c r="F2184" t="str">
        <f t="shared" si="1126"/>
        <v>0.327868852459016</v>
      </c>
      <c r="G2184" t="str">
        <f t="shared" si="1121"/>
        <v>0.327868852459016</v>
      </c>
      <c r="H2184" t="str">
        <f t="shared" si="1127"/>
        <v>3.74574296057797+0.61379968334206i</v>
      </c>
      <c r="I2184" t="str">
        <f t="shared" si="1128"/>
        <v>981.74770424681i</v>
      </c>
      <c r="J2184" t="str">
        <f t="shared" si="1122"/>
        <v>-1303.638331769+214.774981762666i</v>
      </c>
      <c r="K2184" t="str">
        <f t="shared" si="1129"/>
        <v>0.120792106547004-0.733182324018582i</v>
      </c>
      <c r="L2184" t="str">
        <f t="shared" si="1130"/>
        <v>0.0249845824330542-0.128657184266448i</v>
      </c>
      <c r="M2184" t="str">
        <f t="shared" si="1131"/>
        <v>0.145776688980058-0.86183950828503i</v>
      </c>
      <c r="N2184" t="str">
        <f t="shared" si="1132"/>
        <v>-3.11832374050752i</v>
      </c>
      <c r="O2184" t="str">
        <f t="shared" si="1133"/>
        <v>-0.999729291056755-0.02326681334342i</v>
      </c>
      <c r="P2184" t="str">
        <f t="shared" si="1134"/>
        <v>1.99972929105676+0.02326681334342i</v>
      </c>
      <c r="Q2184" t="str">
        <f t="shared" si="1135"/>
        <v>-1.99972929105676+3.0950569271641i</v>
      </c>
      <c r="R2184" t="str">
        <f t="shared" si="1136"/>
        <v>-0.289204589797641-0.459247902439308i</v>
      </c>
      <c r="S2184" t="str">
        <f t="shared" si="1137"/>
        <v>0.337688737160809i</v>
      </c>
      <c r="T2184" t="str">
        <f t="shared" si="1138"/>
        <v>0.15508284421848-0.0976611327098752i</v>
      </c>
      <c r="U2184" t="str">
        <f t="shared" si="1139"/>
        <v>0.0000500000000000001-0.000568410511042485i</v>
      </c>
      <c r="V2184" t="str">
        <f t="shared" si="1140"/>
        <v>0.00002-0.0063661977236758i</v>
      </c>
      <c r="W2184" t="str">
        <f t="shared" si="1141"/>
        <v>0.000042270730841373-0.000522101974635637i</v>
      </c>
      <c r="X2184" t="str">
        <f t="shared" si="1142"/>
        <v>0.0000443202631290827-0.000521759589362442i</v>
      </c>
      <c r="Y2184" t="str">
        <f t="shared" si="1143"/>
        <v>0.009+1.25663706143592i</v>
      </c>
      <c r="Z2184" t="str">
        <f t="shared" si="1144"/>
        <v>-0.00498119980539208-0.000459268924624616i</v>
      </c>
      <c r="AA2184" t="str">
        <f t="shared" si="1145"/>
        <v>0.0687821348905725-9.55276788261707i</v>
      </c>
      <c r="AB2184" t="str">
        <f t="shared" si="1146"/>
        <v>0.518349413594627-0.326422894332748i</v>
      </c>
      <c r="AC2184" t="str">
        <f t="shared" si="1147"/>
        <v>0.794239114503868-0.494318852475342i</v>
      </c>
      <c r="AD2184" t="str">
        <f t="shared" si="1148"/>
        <v>0.654789812677025-0.00345984662240323i</v>
      </c>
      <c r="AE2184" t="str">
        <f t="shared" si="1149"/>
        <v>-0.00326322788751715-0.00028349042580113i</v>
      </c>
      <c r="AF2184" t="str">
        <f t="shared" si="1150"/>
        <v>-6.25940811868834-0.582108529197276i</v>
      </c>
      <c r="AG2184" t="str">
        <f t="shared" si="1151"/>
        <v>1.00004339196089-0.0226441609063157i</v>
      </c>
      <c r="AH2184" t="str">
        <f t="shared" si="1152"/>
        <v>0.0201664459863206+0.00413050807584603i</v>
      </c>
      <c r="AI2184">
        <f t="shared" si="1153"/>
        <v>-33.728937317110208</v>
      </c>
      <c r="AJ2184">
        <f t="shared" si="1154"/>
        <v>11.575273856876967</v>
      </c>
      <c r="AK2184"/>
      <c r="AL2184"/>
      <c r="AM2184"/>
      <c r="AN2184"/>
    </row>
    <row r="2185" spans="1:40" x14ac:dyDescent="0.35">
      <c r="A2185"/>
      <c r="B2185">
        <f t="shared" si="1120"/>
        <v>251000</v>
      </c>
      <c r="C2185" s="237" t="str">
        <f t="shared" si="1123"/>
        <v>-5.11886876948301E-07+0.00411716016136033i</v>
      </c>
      <c r="D2185" s="208" t="str">
        <f t="shared" si="1124"/>
        <v>-2.51366512665185+0.0315648945704292i</v>
      </c>
      <c r="E2185" t="str">
        <f t="shared" si="1125"/>
        <v>20500</v>
      </c>
      <c r="F2185" t="str">
        <f t="shared" si="1126"/>
        <v>0.327868852459016</v>
      </c>
      <c r="G2185" t="str">
        <f t="shared" si="1121"/>
        <v>0.327868852459016</v>
      </c>
      <c r="H2185" t="str">
        <f t="shared" si="1127"/>
        <v>3.74658010776169+0.611501716594532i</v>
      </c>
      <c r="I2185" t="str">
        <f t="shared" si="1128"/>
        <v>985.674695063798i</v>
      </c>
      <c r="J2185" t="str">
        <f t="shared" si="1122"/>
        <v>-1314.09631263646+215.634081689717i</v>
      </c>
      <c r="K2185" t="str">
        <f t="shared" si="1129"/>
        <v>0.119855299956434-0.730410547759889i</v>
      </c>
      <c r="L2185" t="str">
        <f t="shared" si="1130"/>
        <v>0.0247930637299993-0.12818164964321i</v>
      </c>
      <c r="M2185" t="str">
        <f t="shared" si="1131"/>
        <v>0.144648363686433-0.858592197403099i</v>
      </c>
      <c r="N2185" t="str">
        <f t="shared" si="1132"/>
        <v>-3.13079703546955i</v>
      </c>
      <c r="O2185" t="str">
        <f t="shared" si="1133"/>
        <v>-0.99994172788065-0.010795408424913i</v>
      </c>
      <c r="P2185" t="str">
        <f t="shared" si="1134"/>
        <v>1.99994172788065+0.010795408424913i</v>
      </c>
      <c r="Q2185" t="str">
        <f t="shared" si="1135"/>
        <v>-1.99994172788065+3.12000162704464i</v>
      </c>
      <c r="R2185" t="str">
        <f t="shared" si="1136"/>
        <v>-0.288774871877927-0.455900022397085i</v>
      </c>
      <c r="S2185" t="str">
        <f t="shared" si="1137"/>
        <v>0.339039492109454i</v>
      </c>
      <c r="T2185" t="str">
        <f t="shared" si="1138"/>
        <v>0.154568112046196-0.097906085895465i</v>
      </c>
      <c r="U2185" t="str">
        <f t="shared" si="1139"/>
        <v>0.0000499999999999999-0.000566145927333149i</v>
      </c>
      <c r="V2185" t="str">
        <f t="shared" si="1140"/>
        <v>0.00002-0.00634083438613127i</v>
      </c>
      <c r="W2185" t="str">
        <f t="shared" si="1141"/>
        <v>0.0000422707079858643-0.000520024142266541i</v>
      </c>
      <c r="X2185" t="str">
        <f t="shared" si="1142"/>
        <v>0.0000443038522811223-0.000519683184320244i</v>
      </c>
      <c r="Y2185" t="str">
        <f t="shared" si="1143"/>
        <v>0.009+1.26166360968166i</v>
      </c>
      <c r="Z2185" t="str">
        <f t="shared" si="1144"/>
        <v>-0.00494159695598413-0.000456997428802279i</v>
      </c>
      <c r="AA2185" t="str">
        <f t="shared" si="1145"/>
        <v>0.0682346156557235-9.51468156273762i</v>
      </c>
      <c r="AB2185" t="str">
        <f t="shared" si="1146"/>
        <v>0.516628971072398-0.32724162667383i</v>
      </c>
      <c r="AC2185" t="str">
        <f t="shared" si="1147"/>
        <v>0.79376242797098-0.490908569343608i</v>
      </c>
      <c r="AD2185" t="str">
        <f t="shared" si="1148"/>
        <v>0.655216549054683-0.0070426714217617i</v>
      </c>
      <c r="AE2185" t="str">
        <f t="shared" si="1149"/>
        <v>-0.00324103458705069-0.000264630234566919i</v>
      </c>
      <c r="AF2185" t="str">
        <f t="shared" si="1150"/>
        <v>-6.26024523441354-0.579936822024103i</v>
      </c>
      <c r="AG2185" t="str">
        <f t="shared" si="1151"/>
        <v>0.99991927281795-0.0225694596897851i</v>
      </c>
      <c r="AH2185" t="str">
        <f t="shared" si="1152"/>
        <v>0.0200477905414243+0.00398903528738545i</v>
      </c>
      <c r="AI2185">
        <f t="shared" si="1153"/>
        <v>-33.79004218471885</v>
      </c>
      <c r="AJ2185">
        <f t="shared" si="1154"/>
        <v>11.2535238901095</v>
      </c>
      <c r="AK2185"/>
      <c r="AL2185"/>
      <c r="AM2185"/>
      <c r="AN2185"/>
    </row>
    <row r="2186" spans="1:40" x14ac:dyDescent="0.35">
      <c r="A2186"/>
      <c r="B2186">
        <f t="shared" si="1120"/>
        <v>252000</v>
      </c>
      <c r="C2186" s="237" t="str">
        <f t="shared" si="1123"/>
        <v>-5.07832343451887E-07+0.00410082222471418i</v>
      </c>
      <c r="D2186" s="208" t="str">
        <f t="shared" si="1124"/>
        <v>-2.51366509556709+0.0314396370561421i</v>
      </c>
      <c r="E2186" t="str">
        <f t="shared" si="1125"/>
        <v>20500</v>
      </c>
      <c r="F2186" t="str">
        <f t="shared" si="1126"/>
        <v>0.327868852459016</v>
      </c>
      <c r="G2186" t="str">
        <f t="shared" si="1121"/>
        <v>0.327868852459016</v>
      </c>
      <c r="H2186" t="str">
        <f t="shared" si="1127"/>
        <v>3.74740770546006+0.609220312361167i</v>
      </c>
      <c r="I2186" t="str">
        <f t="shared" si="1128"/>
        <v>989.601685880785i</v>
      </c>
      <c r="J2186" t="str">
        <f t="shared" si="1122"/>
        <v>-1324.59604193054+216.493181616768i</v>
      </c>
      <c r="K2186" t="str">
        <f t="shared" si="1129"/>
        <v>0.118929258653986-0.727659061160024i</v>
      </c>
      <c r="L2186" t="str">
        <f t="shared" si="1130"/>
        <v>0.0246037116914511-0.12770947168819i</v>
      </c>
      <c r="M2186" t="str">
        <f t="shared" si="1131"/>
        <v>0.143532970345437-0.855368532848214i</v>
      </c>
      <c r="N2186" t="str">
        <f t="shared" si="1132"/>
        <v>-3.14327033043158i</v>
      </c>
      <c r="O2186" t="str">
        <f t="shared" si="1133"/>
        <v>-0.999998592700537+0.00167767605478889i</v>
      </c>
      <c r="P2186" t="str">
        <f t="shared" si="1134"/>
        <v>1.99999859270054-0.00167767605478889i</v>
      </c>
      <c r="Q2186" t="str">
        <f t="shared" si="1135"/>
        <v>-1.99999859270054+3.14494800648637i</v>
      </c>
      <c r="R2186" t="str">
        <f t="shared" si="1136"/>
        <v>-0.288342040725796-0.452571843508063i</v>
      </c>
      <c r="S2186" t="str">
        <f t="shared" si="1137"/>
        <v>0.340390247058096i</v>
      </c>
      <c r="T2186" t="str">
        <f t="shared" si="1138"/>
        <v>0.154051041623248-0.0981488184798893i</v>
      </c>
      <c r="U2186" t="str">
        <f t="shared" si="1139"/>
        <v>0.0000499999999999999-0.000563899316510399i</v>
      </c>
      <c r="V2186" t="str">
        <f t="shared" si="1140"/>
        <v>0.00002-0.00631567234491646i</v>
      </c>
      <c r="W2186" t="str">
        <f t="shared" si="1141"/>
        <v>0.0000422706850391537-0.000517962809593832i</v>
      </c>
      <c r="X2186" t="str">
        <f t="shared" si="1142"/>
        <v>0.0000442876360460392-0.000517623266878076i</v>
      </c>
      <c r="Y2186" t="str">
        <f t="shared" si="1143"/>
        <v>0.009+1.2666901579274i</v>
      </c>
      <c r="Z2186" t="str">
        <f t="shared" si="1144"/>
        <v>-0.00490246483013796-0.000454749190051114i</v>
      </c>
      <c r="AA2186" t="str">
        <f t="shared" si="1145"/>
        <v>0.0676936101686618-9.4768978405741i</v>
      </c>
      <c r="AB2186" t="str">
        <f t="shared" si="1146"/>
        <v>0.514900713173384-0.3280529368702i</v>
      </c>
      <c r="AC2186" t="str">
        <f t="shared" si="1147"/>
        <v>0.793299069487549-0.48751628004914i</v>
      </c>
      <c r="AD2186" t="str">
        <f t="shared" si="1148"/>
        <v>0.655598996590324-0.0106362822963943i</v>
      </c>
      <c r="AE2186" t="str">
        <f t="shared" si="1149"/>
        <v>-0.00321888786421724-0.000245989112816281i</v>
      </c>
      <c r="AF2186" t="str">
        <f t="shared" si="1150"/>
        <v>-6.26107280102715-0.577780675305025i</v>
      </c>
      <c r="AG2186" t="str">
        <f t="shared" si="1151"/>
        <v>0.999795762865876-0.0224938282987688i</v>
      </c>
      <c r="AH2186" t="str">
        <f t="shared" si="1152"/>
        <v>0.019929054248278+0.00384903378756893i</v>
      </c>
      <c r="AI2186">
        <f t="shared" si="1153"/>
        <v>-33.851214797678139</v>
      </c>
      <c r="AJ2186">
        <f t="shared" si="1154"/>
        <v>10.931330273220853</v>
      </c>
      <c r="AK2186"/>
      <c r="AL2186"/>
      <c r="AM2186"/>
      <c r="AN2186"/>
    </row>
    <row r="2187" spans="1:40" x14ac:dyDescent="0.35">
      <c r="A2187"/>
      <c r="B2187">
        <f t="shared" si="1120"/>
        <v>253000</v>
      </c>
      <c r="C2187" s="237" t="str">
        <f t="shared" si="1123"/>
        <v>-5.03825792349054E-07+0.00408461344171149i</v>
      </c>
      <c r="D2187" s="208" t="str">
        <f t="shared" si="1124"/>
        <v>-2.5136650648502+0.0313153697197881i</v>
      </c>
      <c r="E2187" t="str">
        <f t="shared" si="1125"/>
        <v>20500</v>
      </c>
      <c r="F2187" t="str">
        <f t="shared" si="1126"/>
        <v>0.327868852459016</v>
      </c>
      <c r="G2187" t="str">
        <f t="shared" si="1121"/>
        <v>0.327868852459016</v>
      </c>
      <c r="H2187" t="str">
        <f t="shared" si="1127"/>
        <v>3.74822589685209+0.606955299267892i</v>
      </c>
      <c r="I2187" t="str">
        <f t="shared" si="1128"/>
        <v>993.528676697772i</v>
      </c>
      <c r="J2187" t="str">
        <f t="shared" si="1122"/>
        <v>-1335.13751965123+217.352281543818i</v>
      </c>
      <c r="K2187" t="str">
        <f t="shared" si="1129"/>
        <v>0.118013819721995-0.724927649385757i</v>
      </c>
      <c r="L2187" t="str">
        <f t="shared" si="1130"/>
        <v>0.0244164941716557-0.12724061676752i</v>
      </c>
      <c r="M2187" t="str">
        <f t="shared" si="1131"/>
        <v>0.142430313893651-0.852168266153277i</v>
      </c>
      <c r="N2187" t="str">
        <f t="shared" si="1132"/>
        <v>-3.15574362539361i</v>
      </c>
      <c r="O2187" t="str">
        <f t="shared" si="1133"/>
        <v>-0.999899876669329+0.0141504995198545i</v>
      </c>
      <c r="P2187" t="str">
        <f t="shared" si="1134"/>
        <v>1.99989987666933-0.0141504995198545i</v>
      </c>
      <c r="Q2187" t="str">
        <f t="shared" si="1135"/>
        <v>-1.99989987666933+3.16989412491346i</v>
      </c>
      <c r="R2187" t="str">
        <f t="shared" si="1136"/>
        <v>-0.287906074976171-0.449263128897409i</v>
      </c>
      <c r="S2187" t="str">
        <f t="shared" si="1137"/>
        <v>0.34174100200674i</v>
      </c>
      <c r="T2187" t="str">
        <f t="shared" si="1138"/>
        <v>0.153531631834084-0.0983893105461843i</v>
      </c>
      <c r="U2187" t="str">
        <f t="shared" si="1139"/>
        <v>0.0000499999999999999-0.000561670465456999i</v>
      </c>
      <c r="V2187" t="str">
        <f t="shared" si="1140"/>
        <v>0.00002-0.00629070921311837i</v>
      </c>
      <c r="W2187" t="str">
        <f t="shared" si="1141"/>
        <v>0.0000422706620012416-0.000515917780968889i</v>
      </c>
      <c r="X2187" t="str">
        <f t="shared" si="1142"/>
        <v>0.0000442716113516793-0.000515579641542748i</v>
      </c>
      <c r="Y2187" t="str">
        <f t="shared" si="1143"/>
        <v>0.009+1.27171670617315i</v>
      </c>
      <c r="Z2187" t="str">
        <f t="shared" si="1144"/>
        <v>-0.0048637959964446-0.000452523850292464i</v>
      </c>
      <c r="AA2187" t="str">
        <f t="shared" si="1145"/>
        <v>0.0671590154802362-9.43941312289615i</v>
      </c>
      <c r="AB2187" t="str">
        <f t="shared" si="1146"/>
        <v>0.513164636168959-0.328856758351334i</v>
      </c>
      <c r="AC2187" t="str">
        <f t="shared" si="1147"/>
        <v>0.792848906631623-0.484141789573308i</v>
      </c>
      <c r="AD2187" t="str">
        <f t="shared" si="1148"/>
        <v>0.655936934713916-0.0142401368498756i</v>
      </c>
      <c r="AE2187" t="str">
        <f t="shared" si="1149"/>
        <v>-0.00319678743853769-0.000227565986646529i</v>
      </c>
      <c r="AF2187" t="str">
        <f t="shared" si="1150"/>
        <v>-6.26189096170229-0.575639929548104i</v>
      </c>
      <c r="AG2187" t="str">
        <f t="shared" si="1151"/>
        <v>0.999672873429642-0.0224172701477051i</v>
      </c>
      <c r="AH2187" t="str">
        <f t="shared" si="1152"/>
        <v>0.0198102395372926+0.00371049718448938i</v>
      </c>
      <c r="AI2187">
        <f t="shared" si="1153"/>
        <v>-33.912457758775588</v>
      </c>
      <c r="AJ2187">
        <f t="shared" si="1154"/>
        <v>10.608694764014411</v>
      </c>
      <c r="AK2187"/>
      <c r="AL2187"/>
      <c r="AM2187"/>
      <c r="AN2187"/>
    </row>
    <row r="2188" spans="1:40" x14ac:dyDescent="0.35">
      <c r="A2188"/>
      <c r="B2188">
        <f t="shared" si="1120"/>
        <v>254000</v>
      </c>
      <c r="C2188" s="237" t="str">
        <f t="shared" si="1123"/>
        <v>-4.99866469500995E-07+0.00406853228691559i</v>
      </c>
      <c r="D2188" s="208" t="str">
        <f t="shared" si="1124"/>
        <v>-2.51366503449539+0.0311920808663529i</v>
      </c>
      <c r="E2188" t="str">
        <f t="shared" si="1125"/>
        <v>20500</v>
      </c>
      <c r="F2188" t="str">
        <f t="shared" si="1126"/>
        <v>0.327868852459016</v>
      </c>
      <c r="G2188" t="str">
        <f t="shared" si="1121"/>
        <v>0.327868852459016</v>
      </c>
      <c r="H2188" t="str">
        <f t="shared" si="1127"/>
        <v>3.74903482247237+0.604706508179166i</v>
      </c>
      <c r="I2188" t="str">
        <f t="shared" si="1128"/>
        <v>997.455667514759i</v>
      </c>
      <c r="J2188" t="str">
        <f t="shared" si="1122"/>
        <v>-1345.72074579854+218.211381470869i</v>
      </c>
      <c r="K2188" t="str">
        <f t="shared" si="1129"/>
        <v>0.11710882328621-0.722216100507783i</v>
      </c>
      <c r="L2188" t="str">
        <f t="shared" si="1130"/>
        <v>0.0242313796109194-0.126775051664981i</v>
      </c>
      <c r="M2188" t="str">
        <f t="shared" si="1131"/>
        <v>0.141340202897129-0.848991152172764i</v>
      </c>
      <c r="N2188" t="str">
        <f t="shared" si="1132"/>
        <v>-3.16821692035564i</v>
      </c>
      <c r="O2188" t="str">
        <f t="shared" si="1133"/>
        <v>-0.999645595145369+0.0266211214350631i</v>
      </c>
      <c r="P2188" t="str">
        <f t="shared" si="1134"/>
        <v>1.99964559514537-0.0266211214350631i</v>
      </c>
      <c r="Q2188" t="str">
        <f t="shared" si="1135"/>
        <v>-1.99964559514537+3.1948380417907i</v>
      </c>
      <c r="R2188" t="str">
        <f t="shared" si="1136"/>
        <v>-0.287466953079161-0.445973645622474i</v>
      </c>
      <c r="S2188" t="str">
        <f t="shared" si="1137"/>
        <v>0.343091756955383i</v>
      </c>
      <c r="T2188" t="str">
        <f t="shared" si="1138"/>
        <v>0.153009881632412-0.09862754199854i</v>
      </c>
      <c r="U2188" t="str">
        <f t="shared" si="1139"/>
        <v>0.0000499999999999999-0.000559459164411893i</v>
      </c>
      <c r="V2188" t="str">
        <f t="shared" si="1140"/>
        <v>0.00002-0.00626594264141322i</v>
      </c>
      <c r="W2188" t="str">
        <f t="shared" si="1141"/>
        <v>0.0000422706388721283-0.000513888863824175i</v>
      </c>
      <c r="X2188" t="str">
        <f t="shared" si="1142"/>
        <v>0.0000442557751862433-0.000513552115899469i</v>
      </c>
      <c r="Y2188" t="str">
        <f t="shared" si="1143"/>
        <v>0.009+1.27674325441889i</v>
      </c>
      <c r="Z2188" t="str">
        <f t="shared" si="1144"/>
        <v>-0.00482558316958501-0.000450321058699696i</v>
      </c>
      <c r="AA2188" t="str">
        <f t="shared" si="1145"/>
        <v>0.0666307306678206-9.40222387316024i</v>
      </c>
      <c r="AB2188" t="str">
        <f t="shared" si="1146"/>
        <v>0.511420736561994-0.329653023948929i</v>
      </c>
      <c r="AC2188" t="str">
        <f t="shared" si="1147"/>
        <v>0.792411810051834-0.480784905669405i</v>
      </c>
      <c r="AD2188" t="str">
        <f t="shared" si="1148"/>
        <v>0.656230149323243-0.0178536883596025i</v>
      </c>
      <c r="AE2188" t="str">
        <f t="shared" si="1149"/>
        <v>-0.00317473305579229-0.000209359797530789i</v>
      </c>
      <c r="AF2188" t="str">
        <f t="shared" si="1150"/>
        <v>-6.26269985696776-0.573514427312813i</v>
      </c>
      <c r="AG2188" t="str">
        <f t="shared" si="1151"/>
        <v>0.99955061580429-0.0223397888176092i</v>
      </c>
      <c r="AH2188" t="str">
        <f t="shared" si="1152"/>
        <v>0.0196913489407728+0.00357341919939821i</v>
      </c>
      <c r="AI2188">
        <f t="shared" si="1153"/>
        <v>-33.973773670797677</v>
      </c>
      <c r="AJ2188">
        <f t="shared" si="1154"/>
        <v>10.285619126068394</v>
      </c>
      <c r="AK2188"/>
      <c r="AL2188"/>
      <c r="AM2188"/>
      <c r="AN2188"/>
    </row>
    <row r="2189" spans="1:40" x14ac:dyDescent="0.35">
      <c r="A2189"/>
      <c r="B2189">
        <f t="shared" si="1120"/>
        <v>255000</v>
      </c>
      <c r="C2189" s="237" t="str">
        <f t="shared" si="1123"/>
        <v>-4.95953635526904E-07+0.00405257725881831i</v>
      </c>
      <c r="D2189" s="208" t="str">
        <f t="shared" si="1124"/>
        <v>-2.513665004497+0.0310697589842737i</v>
      </c>
      <c r="E2189" t="str">
        <f t="shared" si="1125"/>
        <v>20500</v>
      </c>
      <c r="F2189" t="str">
        <f t="shared" si="1126"/>
        <v>0.327868852459016</v>
      </c>
      <c r="G2189" t="str">
        <f t="shared" si="1121"/>
        <v>0.327868852459016</v>
      </c>
      <c r="H2189" t="str">
        <f t="shared" si="1127"/>
        <v>3.74983462026888+0.602473772164107i</v>
      </c>
      <c r="I2189" t="str">
        <f t="shared" si="1128"/>
        <v>1001.38265833175i</v>
      </c>
      <c r="J2189" t="str">
        <f t="shared" si="1122"/>
        <v>-1356.34572037247+219.070481397919i</v>
      </c>
      <c r="K2189" t="str">
        <f t="shared" si="1129"/>
        <v>0.116214112448453-0.719524205454369i</v>
      </c>
      <c r="L2189" t="str">
        <f t="shared" si="1130"/>
        <v>0.0240483370230155-0.126312743576215i</v>
      </c>
      <c r="M2189" t="str">
        <f t="shared" si="1131"/>
        <v>0.140262449471469-0.845836949030584i</v>
      </c>
      <c r="N2189" t="str">
        <f t="shared" si="1132"/>
        <v>-3.18069021531767i</v>
      </c>
      <c r="O2189" t="str">
        <f t="shared" si="1133"/>
        <v>-0.999235787690051+0.0390876016077135i</v>
      </c>
      <c r="P2189" t="str">
        <f t="shared" si="1134"/>
        <v>1.99923578769005-0.0390876016077135i</v>
      </c>
      <c r="Q2189" t="str">
        <f t="shared" si="1135"/>
        <v>-1.99923578769005+3.21977781692538i</v>
      </c>
      <c r="R2189" t="str">
        <f t="shared" si="1136"/>
        <v>-0.287024653298798-0.442703164601248i</v>
      </c>
      <c r="S2189" t="str">
        <f t="shared" si="1137"/>
        <v>0.344442511904026i</v>
      </c>
      <c r="T2189" t="str">
        <f t="shared" si="1138"/>
        <v>0.152485790043115-0.0988634925606202i</v>
      </c>
      <c r="U2189" t="str">
        <f t="shared" si="1139"/>
        <v>0.00005-0.000557265206904395i</v>
      </c>
      <c r="V2189" t="str">
        <f t="shared" si="1140"/>
        <v>0.00002-0.00624137031732925i</v>
      </c>
      <c r="W2189" t="str">
        <f t="shared" si="1141"/>
        <v>0.0000422706156518145-0.000511875868612817i</v>
      </c>
      <c r="X2189" t="str">
        <f t="shared" si="1142"/>
        <v>0.000044240124596869-0.000511540500551493i</v>
      </c>
      <c r="Y2189" t="str">
        <f t="shared" si="1143"/>
        <v>0.009+1.28176980266464i</v>
      </c>
      <c r="Z2189" t="str">
        <f t="shared" si="1144"/>
        <v>-0.00478781920689642-0.000448140471518162i</v>
      </c>
      <c r="AA2189" t="str">
        <f t="shared" si="1145"/>
        <v>0.0661086567876046-9.36532661039492i</v>
      </c>
      <c r="AB2189" t="str">
        <f t="shared" si="1146"/>
        <v>0.509669011093256-0.330441665891292i</v>
      </c>
      <c r="AC2189" t="str">
        <f t="shared" si="1147"/>
        <v>0.791987653405567-0.4774454388239i</v>
      </c>
      <c r="AD2189" t="str">
        <f t="shared" si="1148"/>
        <v>0.656478432868745-0.0214763858485778i</v>
      </c>
      <c r="AE2189" t="str">
        <f t="shared" si="1149"/>
        <v>-0.00315272448748293-0.000191369501786764i</v>
      </c>
      <c r="AF2189" t="str">
        <f t="shared" si="1150"/>
        <v>-6.26349962476588-0.571404013179833i</v>
      </c>
      <c r="AG2189" t="str">
        <f t="shared" si="1151"/>
        <v>0.999429001253078-0.022261388055692i</v>
      </c>
      <c r="AH2189" t="str">
        <f t="shared" si="1152"/>
        <v>0.0195723850915969+0.00343779366280423i</v>
      </c>
      <c r="AI2189">
        <f t="shared" si="1153"/>
        <v>-34.035165136906059</v>
      </c>
      <c r="AJ2189">
        <f t="shared" si="1154"/>
        <v>9.9621051292205944</v>
      </c>
      <c r="AK2189"/>
      <c r="AL2189"/>
      <c r="AM2189"/>
      <c r="AN2189"/>
    </row>
    <row r="2190" spans="1:40" x14ac:dyDescent="0.35">
      <c r="A2190"/>
      <c r="B2190">
        <f t="shared" si="1120"/>
        <v>256000</v>
      </c>
      <c r="C2190" s="237" t="str">
        <f t="shared" si="1123"/>
        <v>-4.92086565458726E-07+0.00403674687937247i</v>
      </c>
      <c r="D2190" s="208" t="str">
        <f t="shared" si="1124"/>
        <v>-2.51366497484946+0.0309483927418556i</v>
      </c>
      <c r="E2190" t="str">
        <f t="shared" si="1125"/>
        <v>20500</v>
      </c>
      <c r="F2190" t="str">
        <f t="shared" si="1126"/>
        <v>0.327868852459016</v>
      </c>
      <c r="G2190" t="str">
        <f t="shared" si="1121"/>
        <v>0.327868852459016</v>
      </c>
      <c r="H2190" t="str">
        <f t="shared" si="1127"/>
        <v>3.75062542565918+0.600256926463142i</v>
      </c>
      <c r="I2190" t="str">
        <f t="shared" si="1128"/>
        <v>1005.30964914873i</v>
      </c>
      <c r="J2190" t="str">
        <f t="shared" si="1122"/>
        <v>-1367.01244337301+219.92958132497i</v>
      </c>
      <c r="K2190" t="str">
        <f t="shared" si="1129"/>
        <v>0.115329533220981-0.716851757965778i</v>
      </c>
      <c r="L2190" t="str">
        <f t="shared" si="1130"/>
        <v>0.0238673359828991-0.125853660103004i</v>
      </c>
      <c r="M2190" t="str">
        <f t="shared" si="1131"/>
        <v>0.13919686920388-0.842705418068782i</v>
      </c>
      <c r="N2190" t="str">
        <f t="shared" si="1132"/>
        <v>-3.1931635102797i</v>
      </c>
      <c r="O2190" t="str">
        <f t="shared" si="1133"/>
        <v>-0.998670518061656+0.0515480004894798i</v>
      </c>
      <c r="P2190" t="str">
        <f t="shared" si="1134"/>
        <v>1.99867051806166-0.0515480004894798i</v>
      </c>
      <c r="Q2190" t="str">
        <f t="shared" si="1135"/>
        <v>-1.99867051806166+3.24471151076918i</v>
      </c>
      <c r="R2190" t="str">
        <f t="shared" si="1136"/>
        <v>-0.286579153711777-0.43945146054259i</v>
      </c>
      <c r="S2190" t="str">
        <f t="shared" si="1137"/>
        <v>0.34579326685267i</v>
      </c>
      <c r="T2190" t="str">
        <f t="shared" si="1138"/>
        <v>0.151959356164199-0.0990971417738688i</v>
      </c>
      <c r="U2190" t="str">
        <f t="shared" si="1139"/>
        <v>0.0000500000000000001-0.000555088389689925i</v>
      </c>
      <c r="V2190" t="str">
        <f t="shared" si="1140"/>
        <v>0.00002-0.00621698996452718i</v>
      </c>
      <c r="W2190" t="str">
        <f t="shared" si="1141"/>
        <v>0.0000422705923403005-0.000509878608749621i</v>
      </c>
      <c r="X2190" t="str">
        <f t="shared" si="1142"/>
        <v>0.0000442246566882531-0.000509544609061187i</v>
      </c>
      <c r="Y2190" t="str">
        <f t="shared" si="1143"/>
        <v>0.009+1.28679635091038i</v>
      </c>
      <c r="Z2190" t="str">
        <f t="shared" si="1144"/>
        <v>-0.00475049710503362-0.000445981751890507i</v>
      </c>
      <c r="AA2190" t="str">
        <f t="shared" si="1145"/>
        <v>0.0655926968282147-9.32871790811412i</v>
      </c>
      <c r="AB2190" t="str">
        <f t="shared" si="1146"/>
        <v>0.507909456747915-0.331222615797677i</v>
      </c>
      <c r="AC2190" t="str">
        <f t="shared" si="1147"/>
        <v>0.791576313298736-0.474123202218396i</v>
      </c>
      <c r="AD2190" t="str">
        <f t="shared" si="1148"/>
        <v>0.656681584437729-0.0251076741589035i</v>
      </c>
      <c r="AE2190" t="str">
        <f t="shared" si="1149"/>
        <v>-0.00313076153030761-0.000173594070055774i</v>
      </c>
      <c r="AF2190" t="str">
        <f t="shared" si="1150"/>
        <v>-6.26429040050864-0.569308533721286i</v>
      </c>
      <c r="AG2190" t="str">
        <f t="shared" si="1151"/>
        <v>0.999308041005615-0.0221820717749704i</v>
      </c>
      <c r="AH2190" t="str">
        <f t="shared" si="1152"/>
        <v>0.0194533507219127+0.0033036145106378i</v>
      </c>
      <c r="AI2190">
        <f t="shared" si="1153"/>
        <v>-34.096634761012361</v>
      </c>
      <c r="AJ2190">
        <f t="shared" si="1154"/>
        <v>9.6381545500379975</v>
      </c>
      <c r="AK2190"/>
      <c r="AL2190"/>
      <c r="AM2190"/>
      <c r="AN2190"/>
    </row>
    <row r="2191" spans="1:40" x14ac:dyDescent="0.35">
      <c r="A2191"/>
      <c r="B2191">
        <f t="shared" si="1120"/>
        <v>257000</v>
      </c>
      <c r="C2191" s="237" t="str">
        <f t="shared" si="1123"/>
        <v>-4.88264548405349E-07+0.00402103969353549i</v>
      </c>
      <c r="D2191" s="208" t="str">
        <f t="shared" si="1124"/>
        <v>-2.51366494554732+0.0308279709837721i</v>
      </c>
      <c r="E2191" t="str">
        <f t="shared" si="1125"/>
        <v>20500</v>
      </c>
      <c r="F2191" t="str">
        <f t="shared" si="1126"/>
        <v>0.327868852459016</v>
      </c>
      <c r="G2191" t="str">
        <f t="shared" si="1121"/>
        <v>0.327868852459016</v>
      </c>
      <c r="H2191" t="str">
        <f t="shared" si="1127"/>
        <v>3.75140737158536+0.598055808455217i</v>
      </c>
      <c r="I2191" t="str">
        <f t="shared" si="1128"/>
        <v>1009.23663996572i</v>
      </c>
      <c r="J2191" t="str">
        <f t="shared" si="1122"/>
        <v>-1377.72091480017+220.788681252021i</v>
      </c>
      <c r="K2191" t="str">
        <f t="shared" si="1129"/>
        <v>0.114454934462517-0.714198554549542i</v>
      </c>
      <c r="L2191" t="str">
        <f t="shared" si="1130"/>
        <v>0.0236883466147249-0.125397769247639i</v>
      </c>
      <c r="M2191" t="str">
        <f t="shared" si="1131"/>
        <v>0.138143281077242-0.839596323797181i</v>
      </c>
      <c r="N2191" t="str">
        <f t="shared" si="1132"/>
        <v>-3.20563680524173i</v>
      </c>
      <c r="O2191" t="str">
        <f t="shared" si="1133"/>
        <v>-0.997949874205438+0.0640003794781713i</v>
      </c>
      <c r="P2191" t="str">
        <f t="shared" si="1134"/>
        <v>1.99794987420544-0.0640003794781713i</v>
      </c>
      <c r="Q2191" t="str">
        <f t="shared" si="1135"/>
        <v>-1.99794987420544+3.2696371847199i</v>
      </c>
      <c r="R2191" t="str">
        <f t="shared" si="1136"/>
        <v>-0.286130432206193-0.436218311878207i</v>
      </c>
      <c r="S2191" t="str">
        <f t="shared" si="1137"/>
        <v>0.347144021801312i</v>
      </c>
      <c r="T2191" t="str">
        <f t="shared" si="1138"/>
        <v>0.15143057916878-0.0993284689958055i</v>
      </c>
      <c r="U2191" t="str">
        <f t="shared" si="1139"/>
        <v>0.00005-0.000552928512687241i</v>
      </c>
      <c r="V2191" t="str">
        <f t="shared" si="1140"/>
        <v>0.00002-0.00619279934209711i</v>
      </c>
      <c r="W2191" t="str">
        <f t="shared" si="1141"/>
        <v>0.0000422705689375866-0.00050789690055343i</v>
      </c>
      <c r="X2191" t="str">
        <f t="shared" si="1142"/>
        <v>0.0000442093686213082-0.000507564257892431i</v>
      </c>
      <c r="Y2191" t="str">
        <f t="shared" si="1143"/>
        <v>0.009+1.29182289915612i</v>
      </c>
      <c r="Z2191" t="str">
        <f t="shared" si="1144"/>
        <v>-0.00471360999671974-0.000443844569686945i</v>
      </c>
      <c r="AA2191" t="str">
        <f t="shared" si="1145"/>
        <v>0.0650827556655766-9.29239439325419i</v>
      </c>
      <c r="AB2191" t="str">
        <f t="shared" si="1146"/>
        <v>0.506142070762192-0.331995804672588i</v>
      </c>
      <c r="AC2191" t="str">
        <f t="shared" si="1147"/>
        <v>0.791177669227127-0.470818011692379i</v>
      </c>
      <c r="AD2191" t="str">
        <f t="shared" si="1148"/>
        <v>0.656839409837912-0.0287469940269227i</v>
      </c>
      <c r="AE2191" t="str">
        <f t="shared" si="1149"/>
        <v>-0.00310884400564515-0.000156032486791989i</v>
      </c>
      <c r="AF2191" t="str">
        <f t="shared" si="1150"/>
        <v>-6.26507231713268-0.567227837471445i</v>
      </c>
      <c r="AG2191" t="str">
        <f t="shared" si="1151"/>
        <v>0.999187746255986-0.0221018440538612i</v>
      </c>
      <c r="AH2191" t="str">
        <f t="shared" si="1152"/>
        <v>0.019334248661842+0.00317087578047912i</v>
      </c>
      <c r="AI2191">
        <f t="shared" si="1153"/>
        <v>-34.158185148154146</v>
      </c>
      <c r="AJ2191">
        <f t="shared" si="1154"/>
        <v>9.3137691722758298</v>
      </c>
      <c r="AK2191"/>
      <c r="AL2191"/>
      <c r="AM2191"/>
      <c r="AN2191"/>
    </row>
    <row r="2192" spans="1:40" x14ac:dyDescent="0.35">
      <c r="A2192"/>
      <c r="B2192">
        <f t="shared" si="1120"/>
        <v>258000</v>
      </c>
      <c r="C2192" s="237" t="str">
        <f t="shared" si="1123"/>
        <v>-4.84486887225888E-07+0.00400545426882369i</v>
      </c>
      <c r="D2192" s="208" t="str">
        <f t="shared" si="1124"/>
        <v>-2.51366491658526+0.0307084827276483i</v>
      </c>
      <c r="E2192" t="str">
        <f t="shared" si="1125"/>
        <v>20500</v>
      </c>
      <c r="F2192" t="str">
        <f t="shared" si="1126"/>
        <v>0.327868852459016</v>
      </c>
      <c r="G2192" t="str">
        <f t="shared" si="1121"/>
        <v>0.327868852459016</v>
      </c>
      <c r="H2192" t="str">
        <f t="shared" si="1127"/>
        <v>3.75218058856753+0.595870257625508i</v>
      </c>
      <c r="I2192" t="str">
        <f t="shared" si="1128"/>
        <v>1013.16363078271i</v>
      </c>
      <c r="J2192" t="str">
        <f t="shared" si="1122"/>
        <v>-1388.47113465395+221.647781179072i</v>
      </c>
      <c r="K2192" t="str">
        <f t="shared" si="1129"/>
        <v>0.113590167815899-0.711564394436471i</v>
      </c>
      <c r="L2192" t="str">
        <f t="shared" si="1130"/>
        <v>0.0235113395801569-0.124945039407351i</v>
      </c>
      <c r="M2192" t="str">
        <f t="shared" si="1131"/>
        <v>0.137101507396056-0.836509433843822i</v>
      </c>
      <c r="N2192" t="str">
        <f t="shared" si="1132"/>
        <v>-3.21811010020376i</v>
      </c>
      <c r="O2192" t="str">
        <f t="shared" si="1133"/>
        <v>-0.99707396823994+0.0764428012193406i</v>
      </c>
      <c r="P2192" t="str">
        <f t="shared" si="1134"/>
        <v>1.99707396823994-0.0764428012193406i</v>
      </c>
      <c r="Q2192" t="str">
        <f t="shared" si="1135"/>
        <v>-1.99707396823994+3.2945529014231i</v>
      </c>
      <c r="R2192" t="str">
        <f t="shared" si="1136"/>
        <v>-0.28567846648029-0.433003500696328i</v>
      </c>
      <c r="S2192" t="str">
        <f t="shared" si="1137"/>
        <v>0.348494776749956i</v>
      </c>
      <c r="T2192" t="str">
        <f t="shared" si="1138"/>
        <v>0.150899458307116-0.0995574533983185i</v>
      </c>
      <c r="U2192" t="str">
        <f t="shared" si="1139"/>
        <v>0.0000500000000000001-0.000550785378917136i</v>
      </c>
      <c r="V2192" t="str">
        <f t="shared" si="1140"/>
        <v>0.00002-0.00616879624387193i</v>
      </c>
      <c r="W2192" t="str">
        <f t="shared" si="1141"/>
        <v>0.0000422705454436736-0.000505930563190866i</v>
      </c>
      <c r="X2192" t="str">
        <f t="shared" si="1142"/>
        <v>0.0000441942576118618-0.00050559926635444i</v>
      </c>
      <c r="Y2192" t="str">
        <f t="shared" si="1143"/>
        <v>0.009+1.29684944740187i</v>
      </c>
      <c r="Z2192" t="str">
        <f t="shared" si="1144"/>
        <v>-0.0046771511475864-0.000441728601340547i</v>
      </c>
      <c r="AA2192" t="str">
        <f t="shared" si="1145"/>
        <v>0.0645787400190168-9.25635274513675i</v>
      </c>
      <c r="AB2192" t="str">
        <f t="shared" si="1146"/>
        <v>0.504366850630147-0.332761162900077i</v>
      </c>
      <c r="AC2192" t="str">
        <f t="shared" si="1147"/>
        <v>0.790791603519239-0.467529685706681i</v>
      </c>
      <c r="AD2192" t="str">
        <f t="shared" si="1148"/>
        <v>0.65695172168031-0.0323937821600749i</v>
      </c>
      <c r="AE2192" t="str">
        <f t="shared" si="1149"/>
        <v>-0.00308697175905162-0.000138683749761449i</v>
      </c>
      <c r="AF2192" t="str">
        <f t="shared" si="1150"/>
        <v>-6.26584550515279-0.56516177489786i</v>
      </c>
      <c r="AG2192" t="str">
        <f t="shared" si="1151"/>
        <v>0.99906812816086-0.0220207091357638i</v>
      </c>
      <c r="AH2192" t="str">
        <f t="shared" si="1152"/>
        <v>0.0192150818382005+0.00303957160784901i</v>
      </c>
      <c r="AI2192">
        <f t="shared" si="1153"/>
        <v>-34.219818904869086</v>
      </c>
      <c r="AJ2192">
        <f t="shared" si="1154"/>
        <v>8.9889507873218584</v>
      </c>
      <c r="AK2192"/>
      <c r="AL2192"/>
      <c r="AM2192"/>
      <c r="AN2192"/>
    </row>
    <row r="2193" spans="1:40" x14ac:dyDescent="0.35">
      <c r="A2193"/>
      <c r="B2193">
        <f t="shared" si="1120"/>
        <v>259000</v>
      </c>
      <c r="C2193" s="237" t="str">
        <f t="shared" si="1123"/>
        <v>-4.80752898211722E-07+0.0039899891948766i</v>
      </c>
      <c r="D2193" s="208" t="str">
        <f t="shared" si="1124"/>
        <v>-2.51366488795801+0.0305899171607206i</v>
      </c>
      <c r="E2193" t="str">
        <f t="shared" si="1125"/>
        <v>20500</v>
      </c>
      <c r="F2193" t="str">
        <f t="shared" si="1126"/>
        <v>0.327868852459016</v>
      </c>
      <c r="G2193" t="str">
        <f t="shared" si="1121"/>
        <v>0.327868852459016</v>
      </c>
      <c r="H2193" t="str">
        <f t="shared" si="1127"/>
        <v>3.75294520475589+0.593700115533662i</v>
      </c>
      <c r="I2193" t="str">
        <f t="shared" si="1128"/>
        <v>1017.0906215997i</v>
      </c>
      <c r="J2193" t="str">
        <f t="shared" si="1122"/>
        <v>-1399.26310293434+222.506881106122i</v>
      </c>
      <c r="K2193" t="str">
        <f t="shared" si="1129"/>
        <v>0.112735087647305-0.70894907953749i</v>
      </c>
      <c r="L2193" t="str">
        <f t="shared" si="1130"/>
        <v>0.0233362860669631-0.12449543936883i</v>
      </c>
      <c r="M2193" t="str">
        <f t="shared" si="1131"/>
        <v>0.136071373714268-0.83344451890632i</v>
      </c>
      <c r="N2193" t="str">
        <f t="shared" si="1132"/>
        <v>-3.23058339516579i</v>
      </c>
      <c r="O2193" t="str">
        <f t="shared" si="1133"/>
        <v>-0.996042936439548+0.0888733299076986i</v>
      </c>
      <c r="P2193" t="str">
        <f t="shared" si="1134"/>
        <v>1.99604293643955-0.0888733299076986i</v>
      </c>
      <c r="Q2193" t="str">
        <f t="shared" si="1135"/>
        <v>-1.99604293643955+3.31945672507349i</v>
      </c>
      <c r="R2193" t="str">
        <f t="shared" si="1136"/>
        <v>-0.285223234041202-0.429806812677029i</v>
      </c>
      <c r="S2193" t="str">
        <f t="shared" si="1137"/>
        <v>0.349845531698599i</v>
      </c>
      <c r="T2193" t="str">
        <f t="shared" si="1138"/>
        <v>0.150365992908675-0.0997840739659382i</v>
      </c>
      <c r="U2193" t="str">
        <f t="shared" si="1139"/>
        <v>0.0000500000000000001-0.000548658794442553i</v>
      </c>
      <c r="V2193" t="str">
        <f t="shared" si="1140"/>
        <v>0.00002-0.00614497849775659i</v>
      </c>
      <c r="W2193" t="str">
        <f t="shared" si="1141"/>
        <v>0.0000422705218585616-0.000503979418621339i</v>
      </c>
      <c r="X2193" t="str">
        <f t="shared" si="1142"/>
        <v>0.0000441793209293824-0.000503649456546799i</v>
      </c>
      <c r="Y2193" t="str">
        <f t="shared" si="1143"/>
        <v>0.009+1.30187599564761i</v>
      </c>
      <c r="Z2193" t="str">
        <f t="shared" si="1144"/>
        <v>-0.0046411139530983-0.000439633529687191i</v>
      </c>
      <c r="AA2193" t="str">
        <f t="shared" si="1145"/>
        <v>0.0640805584085513-9.22058969445558i</v>
      </c>
      <c r="AB2193" t="str">
        <f t="shared" si="1146"/>
        <v>0.502583794110592-0.333518620237967i</v>
      </c>
      <c r="AC2193" t="str">
        <f t="shared" si="1147"/>
        <v>0.790418001280625-0.464258045307683i</v>
      </c>
      <c r="AD2193" t="str">
        <f t="shared" si="1148"/>
        <v>0.657018339461359-0.0360474713153968i</v>
      </c>
      <c r="AE2193" t="str">
        <f t="shared" si="1149"/>
        <v>-0.00306514465976628-0.000121546869550816i</v>
      </c>
      <c r="AF2193" t="str">
        <f t="shared" si="1150"/>
        <v>-6.2666100927139-0.563110198372941i</v>
      </c>
      <c r="AG2193" t="str">
        <f t="shared" si="1151"/>
        <v>0.998949197837591-0.0219386714286285i</v>
      </c>
      <c r="AH2193" t="str">
        <f t="shared" si="1152"/>
        <v>0.0190958532732238+0.00290969622256085i</v>
      </c>
      <c r="AI2193">
        <f t="shared" si="1153"/>
        <v>-34.281538639570897</v>
      </c>
      <c r="AJ2193">
        <f t="shared" si="1154"/>
        <v>8.6637011946303399</v>
      </c>
      <c r="AK2193"/>
      <c r="AL2193"/>
      <c r="AM2193"/>
      <c r="AN2193"/>
    </row>
    <row r="2194" spans="1:40" x14ac:dyDescent="0.35">
      <c r="A2194"/>
      <c r="B2194">
        <f t="shared" si="1120"/>
        <v>260000</v>
      </c>
      <c r="C2194" s="237" t="str">
        <f t="shared" si="1123"/>
        <v>-4.77061910777142E-07+0.00397464308303161i</v>
      </c>
      <c r="D2194" s="208" t="str">
        <f t="shared" si="1124"/>
        <v>-2.51366485966044+0.0304722636365757i</v>
      </c>
      <c r="E2194" t="str">
        <f t="shared" si="1125"/>
        <v>20500</v>
      </c>
      <c r="F2194" t="str">
        <f t="shared" si="1126"/>
        <v>0.327868852459016</v>
      </c>
      <c r="G2194" t="str">
        <f t="shared" si="1121"/>
        <v>0.327868852459016</v>
      </c>
      <c r="H2194" t="str">
        <f t="shared" si="1127"/>
        <v>3.75370134598178+0.591545225782574i</v>
      </c>
      <c r="I2194" t="str">
        <f t="shared" si="1128"/>
        <v>1021.01761241668i</v>
      </c>
      <c r="J2194" t="str">
        <f t="shared" si="1122"/>
        <v>-1410.09681964135+223.365981033173i</v>
      </c>
      <c r="K2194" t="str">
        <f t="shared" si="1129"/>
        <v>0.111889550987003-0.70635241440119i</v>
      </c>
      <c r="L2194" t="str">
        <f t="shared" si="1130"/>
        <v>0.0231631577778881-0.124048938302811i</v>
      </c>
      <c r="M2194" t="str">
        <f t="shared" si="1131"/>
        <v>0.135052708764891-0.830401352704001i</v>
      </c>
      <c r="N2194" t="str">
        <f t="shared" si="1132"/>
        <v>-3.24305669012782i</v>
      </c>
      <c r="O2194" t="str">
        <f t="shared" si="1133"/>
        <v>-0.994856939213294+0.101290031588291i</v>
      </c>
      <c r="P2194" t="str">
        <f t="shared" si="1134"/>
        <v>1.99485693921329-0.101290031588291i</v>
      </c>
      <c r="Q2194" t="str">
        <f t="shared" si="1135"/>
        <v>-1.99485693921329+3.34434672171611i</v>
      </c>
      <c r="R2194" t="str">
        <f t="shared" si="1136"/>
        <v>-0.284764712203697-0.426628037029166i</v>
      </c>
      <c r="S2194" t="str">
        <f t="shared" si="1137"/>
        <v>0.351196286647242i</v>
      </c>
      <c r="T2194" t="str">
        <f t="shared" si="1138"/>
        <v>0.149830182384245-0.100008309494109i</v>
      </c>
      <c r="U2194" t="str">
        <f t="shared" si="1139"/>
        <v>0.0000499999999999999-0.000546548568310079i</v>
      </c>
      <c r="V2194" t="str">
        <f t="shared" si="1140"/>
        <v>0.00002-0.00612134396507291i</v>
      </c>
      <c r="W2194" t="str">
        <f t="shared" si="1141"/>
        <v>0.0000422704981822513-0.000502043291543346i</v>
      </c>
      <c r="X2194" t="str">
        <f t="shared" si="1142"/>
        <v>0.0000441645558957474-0.000501714653305832i</v>
      </c>
      <c r="Y2194" t="str">
        <f t="shared" si="1143"/>
        <v>0.009+1.30690254389335i</v>
      </c>
      <c r="Z2194" t="str">
        <f t="shared" si="1144"/>
        <v>-0.00460549193556072-0.000437559043810128i</v>
      </c>
      <c r="AA2194" t="str">
        <f t="shared" si="1145"/>
        <v>0.0635881211133112-9.18510202228604i</v>
      </c>
      <c r="AB2194" t="str">
        <f t="shared" si="1146"/>
        <v>0.500792899234142-0.334268105812081i</v>
      </c>
      <c r="AC2194" t="str">
        <f t="shared" si="1147"/>
        <v>0.790056750339638-0.461002914092221i</v>
      </c>
      <c r="AD2194" t="str">
        <f t="shared" si="1148"/>
        <v>0.657039089644301-0.0397074903797382i</v>
      </c>
      <c r="AE2194" t="str">
        <f t="shared" si="1149"/>
        <v>-0.00304336260022764-0.000104620869085398i</v>
      </c>
      <c r="AF2194" t="str">
        <f t="shared" si="1150"/>
        <v>-6.26736620564222-0.561072962145998i</v>
      </c>
      <c r="AG2194" t="str">
        <f t="shared" si="1151"/>
        <v>0.998830966362298-0.0218557355045072i</v>
      </c>
      <c r="AH2194" t="str">
        <f t="shared" si="1152"/>
        <v>0.0189765660833032+0.0027812439451318i</v>
      </c>
      <c r="AI2194">
        <f t="shared" si="1153"/>
        <v>-34.343346962925459</v>
      </c>
      <c r="AJ2194">
        <f t="shared" si="1154"/>
        <v>8.3380222021419108</v>
      </c>
      <c r="AK2194"/>
      <c r="AL2194"/>
      <c r="AM2194"/>
      <c r="AN2194"/>
    </row>
    <row r="2195" spans="1:40" x14ac:dyDescent="0.35">
      <c r="A2195"/>
      <c r="B2195">
        <f t="shared" si="1120"/>
        <v>261000</v>
      </c>
      <c r="C2195" s="237" t="str">
        <f t="shared" si="1123"/>
        <v>-4.73413267158266E-07+0.00395941456590837i</v>
      </c>
      <c r="D2195" s="208" t="str">
        <f t="shared" si="1124"/>
        <v>-2.5136648316875+0.0303555116719642i</v>
      </c>
      <c r="E2195" t="str">
        <f t="shared" si="1125"/>
        <v>20500</v>
      </c>
      <c r="F2195" t="str">
        <f t="shared" si="1126"/>
        <v>0.327868852459016</v>
      </c>
      <c r="G2195" t="str">
        <f t="shared" si="1121"/>
        <v>0.327868852459016</v>
      </c>
      <c r="H2195" t="str">
        <f t="shared" si="1127"/>
        <v>3.75444913580721+0.589405433987633i</v>
      </c>
      <c r="I2195" t="str">
        <f t="shared" si="1128"/>
        <v>1024.94460323367i</v>
      </c>
      <c r="J2195" t="str">
        <f t="shared" si="1122"/>
        <v>-1420.97228477498+224.225080960223i</v>
      </c>
      <c r="K2195" t="str">
        <f t="shared" si="1129"/>
        <v>0.111053417471591-0.703774206172189i</v>
      </c>
      <c r="L2195" t="str">
        <f t="shared" si="1130"/>
        <v>0.0229919269197943-0.123605505758738i</v>
      </c>
      <c r="M2195" t="str">
        <f t="shared" si="1131"/>
        <v>0.134045344391385-0.827379711930927i</v>
      </c>
      <c r="N2195" t="str">
        <f t="shared" si="1132"/>
        <v>-3.25552998508985i</v>
      </c>
      <c r="O2195" t="str">
        <f t="shared" si="1133"/>
        <v>-0.993516161079894+0.113690974457384i</v>
      </c>
      <c r="P2195" t="str">
        <f t="shared" si="1134"/>
        <v>1.99351616107989-0.113690974457384i</v>
      </c>
      <c r="Q2195" t="str">
        <f t="shared" si="1135"/>
        <v>-1.99351616107989+3.36922095954723i</v>
      </c>
      <c r="R2195" t="str">
        <f t="shared" si="1136"/>
        <v>-0.284302878088934-0.423466966428883i</v>
      </c>
      <c r="S2195" t="str">
        <f t="shared" si="1137"/>
        <v>0.352547041595886i</v>
      </c>
      <c r="T2195" t="str">
        <f t="shared" si="1138"/>
        <v>0.149292026228087-0.10023013858745i</v>
      </c>
      <c r="U2195" t="str">
        <f t="shared" si="1139"/>
        <v>0.0000499999999999999-0.000544454512492799i</v>
      </c>
      <c r="V2195" t="str">
        <f t="shared" si="1140"/>
        <v>0.00002-0.00609789053991937i</v>
      </c>
      <c r="W2195" t="str">
        <f t="shared" si="1141"/>
        <v>0.0000422704744147431-0.000500122009342002i</v>
      </c>
      <c r="X2195" t="str">
        <f t="shared" si="1142"/>
        <v>0.000044149959884038-0.000499794684152163i</v>
      </c>
      <c r="Y2195" t="str">
        <f t="shared" si="1143"/>
        <v>0.009+1.3119290921391i</v>
      </c>
      <c r="Z2195" t="str">
        <f t="shared" si="1144"/>
        <v>-0.0045702787412073-0.000435504838888979i</v>
      </c>
      <c r="AA2195" t="str">
        <f t="shared" si="1145"/>
        <v>0.0631013401311002-9.14988655911844i</v>
      </c>
      <c r="AB2195" t="str">
        <f t="shared" si="1146"/>
        <v>0.498994164310414-0.335009548110428i</v>
      </c>
      <c r="AC2195" t="str">
        <f t="shared" si="1147"/>
        <v>0.789707741194565-0.457764118173229i</v>
      </c>
      <c r="AD2195" t="str">
        <f t="shared" si="1148"/>
        <v>0.657013805739776-0.0433732644516185i</v>
      </c>
      <c r="AE2195" t="str">
        <f t="shared" si="1149"/>
        <v>-0.0030216254955993-0.0000879047831565416i</v>
      </c>
      <c r="AF2195" t="str">
        <f t="shared" si="1150"/>
        <v>-6.26811396749471-0.559049922315669i</v>
      </c>
      <c r="AG2195" t="str">
        <f t="shared" si="1151"/>
        <v>0.998713444767949-0.0217719060990911i</v>
      </c>
      <c r="AH2195" t="str">
        <f t="shared" si="1152"/>
        <v>0.0188572234777314+0.00265420918325337i</v>
      </c>
      <c r="AI2195">
        <f t="shared" si="1153"/>
        <v>-34.405246488226545</v>
      </c>
      <c r="AJ2195">
        <f t="shared" si="1154"/>
        <v>8.011915626693165</v>
      </c>
      <c r="AK2195"/>
      <c r="AL2195"/>
      <c r="AM2195"/>
      <c r="AN2195"/>
    </row>
    <row r="2196" spans="1:40" x14ac:dyDescent="0.35">
      <c r="A2196"/>
      <c r="B2196">
        <f t="shared" si="1120"/>
        <v>262000</v>
      </c>
      <c r="C2196" s="237" t="str">
        <f t="shared" si="1123"/>
        <v>-4.69806322119938E-07+0.00394430229700247i</v>
      </c>
      <c r="D2196" s="208" t="str">
        <f t="shared" si="1124"/>
        <v>-2.51366480403426+0.0302396509436856i</v>
      </c>
      <c r="E2196" t="str">
        <f t="shared" si="1125"/>
        <v>20500</v>
      </c>
      <c r="F2196" t="str">
        <f t="shared" si="1126"/>
        <v>0.327868852459016</v>
      </c>
      <c r="G2196" t="str">
        <f t="shared" si="1121"/>
        <v>0.327868852459016</v>
      </c>
      <c r="H2196" t="str">
        <f t="shared" si="1127"/>
        <v>3.75518869557329+0.5872805877465i</v>
      </c>
      <c r="I2196" t="str">
        <f t="shared" si="1128"/>
        <v>1028.87159405066i</v>
      </c>
      <c r="J2196" t="str">
        <f t="shared" si="1122"/>
        <v>-1431.88949833522+225.084180887274i</v>
      </c>
      <c r="K2196" t="str">
        <f t="shared" si="1129"/>
        <v>0.110226549287669-0.70121426455015i</v>
      </c>
      <c r="L2196" t="str">
        <f t="shared" si="1130"/>
        <v>0.0228225661930666-0.123165111659497i</v>
      </c>
      <c r="M2196" t="str">
        <f t="shared" si="1131"/>
        <v>0.133049115480736-0.824379376209647i</v>
      </c>
      <c r="N2196" t="str">
        <f t="shared" si="1132"/>
        <v>-3.26800328005188i</v>
      </c>
      <c r="O2196" t="str">
        <f t="shared" si="1133"/>
        <v>-0.992020810639047+0.126074229163017i</v>
      </c>
      <c r="P2196" t="str">
        <f t="shared" si="1134"/>
        <v>1.99202081063905-0.126074229163017i</v>
      </c>
      <c r="Q2196" t="str">
        <f t="shared" si="1135"/>
        <v>-1.99202081063905+3.3940775092149i</v>
      </c>
      <c r="R2196" t="str">
        <f t="shared" si="1136"/>
        <v>-0.283837708623207-0.42032339695964i</v>
      </c>
      <c r="S2196" t="str">
        <f t="shared" si="1137"/>
        <v>0.353897796544528i</v>
      </c>
      <c r="T2196" t="str">
        <f t="shared" si="1138"/>
        <v>0.148751524020128-0.100449539658001i</v>
      </c>
      <c r="U2196" t="str">
        <f t="shared" si="1139"/>
        <v>0.0000499999999999999-0.00054237644183443i</v>
      </c>
      <c r="V2196" t="str">
        <f t="shared" si="1140"/>
        <v>0.00002-0.00607461614854563i</v>
      </c>
      <c r="W2196" t="str">
        <f t="shared" si="1141"/>
        <v>0.0000422704505560375-0.000498215402037759i</v>
      </c>
      <c r="X2196" t="str">
        <f t="shared" si="1142"/>
        <v>0.0000441355303173716-0.000497889379239511i</v>
      </c>
      <c r="Y2196" t="str">
        <f t="shared" si="1143"/>
        <v>0.009+1.31695564038484i</v>
      </c>
      <c r="Z2196" t="str">
        <f t="shared" si="1144"/>
        <v>-0.0045354681373658-0.000433470616053066i</v>
      </c>
      <c r="AA2196" t="str">
        <f t="shared" si="1145"/>
        <v>0.0626201291390305-9.11494018391335i</v>
      </c>
      <c r="AB2196" t="str">
        <f t="shared" si="1146"/>
        <v>0.497187587935355-0.335742874977338i</v>
      </c>
      <c r="AC2196" t="str">
        <f t="shared" si="1147"/>
        <v>0.789370866962148-0.454541486146021i</v>
      </c>
      <c r="AD2196" t="str">
        <f t="shared" si="1148"/>
        <v>0.656942328385562-0.0470442149247928i</v>
      </c>
      <c r="AE2196" t="str">
        <f t="shared" si="1149"/>
        <v>-0.0029999332833048-0.000071397657957839i</v>
      </c>
      <c r="AF2196" t="str">
        <f t="shared" si="1150"/>
        <v>-6.26885349960755-0.557040936802814i</v>
      </c>
      <c r="AG2196" t="str">
        <f t="shared" si="1151"/>
        <v>0.998596644042414-0.021687188111231i</v>
      </c>
      <c r="AH2196" t="str">
        <f t="shared" si="1152"/>
        <v>0.0187378287574527+0.00252858642831819i</v>
      </c>
      <c r="AI2196">
        <f t="shared" si="1153"/>
        <v>-34.467239831773583</v>
      </c>
      <c r="AJ2196">
        <f t="shared" si="1154"/>
        <v>7.685383294412417</v>
      </c>
      <c r="AK2196"/>
      <c r="AL2196"/>
      <c r="AM2196"/>
      <c r="AN2196"/>
    </row>
    <row r="2197" spans="1:40" x14ac:dyDescent="0.35">
      <c r="A2197"/>
      <c r="B2197">
        <f t="shared" si="1120"/>
        <v>263000</v>
      </c>
      <c r="C2197" s="237" t="str">
        <f t="shared" si="1123"/>
        <v>-4.66240442670466E-07+0.00392930495028868i</v>
      </c>
      <c r="D2197" s="208" t="str">
        <f t="shared" si="1124"/>
        <v>-2.51366477669585+0.0301246712855466i</v>
      </c>
      <c r="E2197" t="str">
        <f t="shared" si="1125"/>
        <v>20500</v>
      </c>
      <c r="F2197" t="str">
        <f t="shared" si="1126"/>
        <v>0.327868852459016</v>
      </c>
      <c r="G2197" t="str">
        <f t="shared" si="1121"/>
        <v>0.327868852459016</v>
      </c>
      <c r="H2197" t="str">
        <f t="shared" si="1127"/>
        <v>3.75592014444745+0.585170536609349i</v>
      </c>
      <c r="I2197" t="str">
        <f t="shared" si="1128"/>
        <v>1032.79858486764i</v>
      </c>
      <c r="J2197" t="str">
        <f t="shared" si="1122"/>
        <v>-1442.84846032208+225.943280814325i</v>
      </c>
      <c r="K2197" t="str">
        <f t="shared" si="1129"/>
        <v>0.109408811116922-0.698672401749564i</v>
      </c>
      <c r="L2197" t="str">
        <f t="shared" si="1130"/>
        <v>0.0226550487812709-0.122727726296229i</v>
      </c>
      <c r="M2197" t="str">
        <f t="shared" si="1131"/>
        <v>0.132063859898193-0.821400128045793i</v>
      </c>
      <c r="N2197" t="str">
        <f t="shared" si="1132"/>
        <v>-3.28047657501391i</v>
      </c>
      <c r="O2197" t="str">
        <f t="shared" si="1133"/>
        <v>-0.990371120538972+0.138437869105171i</v>
      </c>
      <c r="P2197" t="str">
        <f t="shared" si="1134"/>
        <v>1.99037112053897-0.138437869105171i</v>
      </c>
      <c r="Q2197" t="str">
        <f t="shared" si="1135"/>
        <v>-1.99037112053897+3.41891444411908i</v>
      </c>
      <c r="R2197" t="str">
        <f t="shared" si="1136"/>
        <v>-0.283369180536705-0.417197128053737i</v>
      </c>
      <c r="S2197" t="str">
        <f t="shared" si="1137"/>
        <v>0.355248551493173i</v>
      </c>
      <c r="T2197" t="str">
        <f t="shared" si="1138"/>
        <v>0.148208675428202-0.100666490923472i</v>
      </c>
      <c r="U2197" t="str">
        <f t="shared" si="1139"/>
        <v>0.00005-0.000540314173994756i</v>
      </c>
      <c r="V2197" t="str">
        <f t="shared" si="1140"/>
        <v>0.00002-0.00605151874874127i</v>
      </c>
      <c r="W2197" t="str">
        <f t="shared" si="1141"/>
        <v>0.000042270426606135-0.000496323302236306i</v>
      </c>
      <c r="X2197" t="str">
        <f t="shared" si="1142"/>
        <v>0.0000441212646677599-0.000495998571304611i</v>
      </c>
      <c r="Y2197" t="str">
        <f t="shared" si="1143"/>
        <v>0.009+1.32198218863059i</v>
      </c>
      <c r="Z2197" t="str">
        <f t="shared" si="1144"/>
        <v>-0.00450105400969822-0.000431456082238792i</v>
      </c>
      <c r="AA2197" t="str">
        <f t="shared" si="1145"/>
        <v>0.0621444034551909-9.08025982317746i</v>
      </c>
      <c r="AB2197" t="str">
        <f t="shared" si="1146"/>
        <v>0.495373168998731-0.336468013607611i</v>
      </c>
      <c r="AC2197" t="str">
        <f t="shared" si="1147"/>
        <v>0.789046023327367-0.451334849055307i</v>
      </c>
      <c r="AD2197" t="str">
        <f t="shared" si="1148"/>
        <v>0.65682450542549-0.0507197595734756i</v>
      </c>
      <c r="AE2197" t="str">
        <f t="shared" si="1149"/>
        <v>-0.00297828592257111-0.000055098550630192i</v>
      </c>
      <c r="AF2197" t="str">
        <f t="shared" si="1150"/>
        <v>-6.2695849211433-0.555045865323802i</v>
      </c>
      <c r="AG2197" t="str">
        <f t="shared" si="1151"/>
        <v>0.998480575126525-0.0216015866024379i</v>
      </c>
      <c r="AH2197" t="str">
        <f t="shared" si="1152"/>
        <v>0.0186183853138194+0.00240437025200304i</v>
      </c>
      <c r="AI2197">
        <f t="shared" si="1153"/>
        <v>-34.529329613250376</v>
      </c>
      <c r="AJ2197">
        <f t="shared" si="1154"/>
        <v>7.3584270411042301</v>
      </c>
      <c r="AK2197"/>
      <c r="AL2197"/>
      <c r="AM2197"/>
      <c r="AN2197"/>
    </row>
    <row r="2198" spans="1:40" x14ac:dyDescent="0.35">
      <c r="A2198"/>
      <c r="B2198">
        <f t="shared" si="1120"/>
        <v>264000</v>
      </c>
      <c r="C2198" s="237" t="str">
        <f t="shared" si="1123"/>
        <v>-4.62715007783903E-07+0.00391442121983311i</v>
      </c>
      <c r="D2198" s="208" t="str">
        <f t="shared" si="1124"/>
        <v>-2.51366474966752+0.0300105626853872i</v>
      </c>
      <c r="E2198" t="str">
        <f t="shared" si="1125"/>
        <v>20500</v>
      </c>
      <c r="F2198" t="str">
        <f t="shared" si="1126"/>
        <v>0.327868852459016</v>
      </c>
      <c r="G2198" t="str">
        <f t="shared" si="1121"/>
        <v>0.327868852459016</v>
      </c>
      <c r="H2198" t="str">
        <f t="shared" si="1127"/>
        <v>3.75664359946951+0.583075132049602i</v>
      </c>
      <c r="I2198" t="str">
        <f t="shared" si="1128"/>
        <v>1036.72557568463i</v>
      </c>
      <c r="J2198" t="str">
        <f t="shared" si="1122"/>
        <v>-1453.84917073556+226.802380741375i</v>
      </c>
      <c r="K2198" t="str">
        <f t="shared" si="1129"/>
        <v>0.108600070082568-0.69614843246027i</v>
      </c>
      <c r="L2198" t="str">
        <f t="shared" si="1130"/>
        <v>0.0224893483410622-0.122293320323207i</v>
      </c>
      <c r="M2198" t="str">
        <f t="shared" si="1131"/>
        <v>0.13108941842363-0.818441752783477i</v>
      </c>
      <c r="N2198" t="str">
        <f t="shared" si="1132"/>
        <v>-3.29294986997594i</v>
      </c>
      <c r="O2198" t="str">
        <f t="shared" si="1133"/>
        <v>-0.988567347440222+0.150779970735514i</v>
      </c>
      <c r="P2198" t="str">
        <f t="shared" si="1134"/>
        <v>1.98856734744022-0.150779970735514i</v>
      </c>
      <c r="Q2198" t="str">
        <f t="shared" si="1135"/>
        <v>-1.98856734744022+3.44372984071145i</v>
      </c>
      <c r="R2198" t="str">
        <f t="shared" si="1136"/>
        <v>-0.282897270362278-0.414087962435294i</v>
      </c>
      <c r="S2198" t="str">
        <f t="shared" si="1137"/>
        <v>0.356599306441815i</v>
      </c>
      <c r="T2198" t="str">
        <f t="shared" si="1138"/>
        <v>0.14766348021033-0.100880970405471i</v>
      </c>
      <c r="U2198" t="str">
        <f t="shared" si="1139"/>
        <v>0.00005-0.000538267529396291i</v>
      </c>
      <c r="V2198" t="str">
        <f t="shared" si="1140"/>
        <v>0.00002-0.00602859632923846i</v>
      </c>
      <c r="W2198" t="str">
        <f t="shared" si="1141"/>
        <v>0.0000422704025650359-0.000494445545079615i</v>
      </c>
      <c r="X2198" t="str">
        <f t="shared" si="1142"/>
        <v>0.0000441071604550014-0.000494122095618319i</v>
      </c>
      <c r="Y2198" t="str">
        <f t="shared" si="1143"/>
        <v>0.009+1.32700873687633i</v>
      </c>
      <c r="Z2198" t="str">
        <f t="shared" si="1144"/>
        <v>-0.00446703035951542-0.000429460950051166i</v>
      </c>
      <c r="AA2198" t="str">
        <f t="shared" si="1145"/>
        <v>0.0616740800013584-9.04584245006234i</v>
      </c>
      <c r="AB2198" t="str">
        <f t="shared" si="1146"/>
        <v>0.493550906691751-0.337184890540598i</v>
      </c>
      <c r="AC2198" t="str">
        <f t="shared" si="1147"/>
        <v>0.788733108494525-0.448144040362873i</v>
      </c>
      <c r="AD2198" t="str">
        <f t="shared" si="1148"/>
        <v>0.656660191987424-0.0543993126392158i</v>
      </c>
      <c r="AE2198" t="str">
        <f t="shared" si="1149"/>
        <v>-0.00295668339398121-0.0000390065288155522i</v>
      </c>
      <c r="AF2198" t="str">
        <f t="shared" si="1150"/>
        <v>-6.27030834913703-0.553064569364215i</v>
      </c>
      <c r="AG2198" t="str">
        <f t="shared" si="1151"/>
        <v>0.998365248912112-0.0215151067963705i</v>
      </c>
      <c r="AH2198" t="str">
        <f t="shared" si="1152"/>
        <v>0.0184988966273558+0.00228155530290763i</v>
      </c>
      <c r="AI2198">
        <f t="shared" si="1153"/>
        <v>-34.591518456103913</v>
      </c>
      <c r="AJ2198">
        <f t="shared" si="1154"/>
        <v>7.0310487126238144</v>
      </c>
      <c r="AK2198"/>
      <c r="AL2198"/>
      <c r="AM2198"/>
      <c r="AN2198"/>
    </row>
    <row r="2199" spans="1:40" x14ac:dyDescent="0.35">
      <c r="A2199"/>
      <c r="B2199">
        <f t="shared" si="1120"/>
        <v>265000</v>
      </c>
      <c r="C2199" s="237" t="str">
        <f t="shared" si="1123"/>
        <v>-4.59229408129605E-07+0.00389964981941403i</v>
      </c>
      <c r="D2199" s="208" t="str">
        <f t="shared" si="1124"/>
        <v>-2.51366472294458+0.0298973152821742i</v>
      </c>
      <c r="E2199" t="str">
        <f t="shared" si="1125"/>
        <v>20500</v>
      </c>
      <c r="F2199" t="str">
        <f t="shared" si="1126"/>
        <v>0.327868852459016</v>
      </c>
      <c r="G2199" t="str">
        <f t="shared" si="1121"/>
        <v>0.327868852459016</v>
      </c>
      <c r="H2199" t="str">
        <f t="shared" si="1127"/>
        <v>3.75735917559661+0.58099422743514i</v>
      </c>
      <c r="I2199" t="str">
        <f t="shared" si="1128"/>
        <v>1040.65256650162i</v>
      </c>
      <c r="J2199" t="str">
        <f t="shared" si="1122"/>
        <v>-1464.89162957565+227.661480668426i</v>
      </c>
      <c r="K2199" t="str">
        <f t="shared" si="1129"/>
        <v>0.107800195697121-0.693642173808594i</v>
      </c>
      <c r="L2199" t="str">
        <f t="shared" si="1130"/>
        <v>0.0223254389923335-0.121861864752797i</v>
      </c>
      <c r="M2199" t="str">
        <f t="shared" si="1131"/>
        <v>0.130125634689455-0.815504038561391i</v>
      </c>
      <c r="N2199" t="str">
        <f t="shared" si="1132"/>
        <v>-3.30542316493797i</v>
      </c>
      <c r="O2199" t="str">
        <f t="shared" si="1133"/>
        <v>-0.986609771975746+0.16309861385667i</v>
      </c>
      <c r="P2199" t="str">
        <f t="shared" si="1134"/>
        <v>1.98660977197575-0.16309861385667i</v>
      </c>
      <c r="Q2199" t="str">
        <f t="shared" si="1135"/>
        <v>-1.98660977197575+3.46852177879464i</v>
      </c>
      <c r="R2199" t="str">
        <f t="shared" si="1136"/>
        <v>-0.282421954434196-0.41099570606464i</v>
      </c>
      <c r="S2199" t="str">
        <f t="shared" si="1137"/>
        <v>0.357950061390459i</v>
      </c>
      <c r="T2199" t="str">
        <f t="shared" si="1138"/>
        <v>0.147115938217053-0.101092955927734i</v>
      </c>
      <c r="U2199" t="str">
        <f t="shared" si="1139"/>
        <v>0.0000500000000000001-0.000536236331172155i</v>
      </c>
      <c r="V2199" t="str">
        <f t="shared" si="1140"/>
        <v>0.00002-0.00600584690912813i</v>
      </c>
      <c r="W2199" t="str">
        <f t="shared" si="1141"/>
        <v>0.0000422703784327408-0.000492581968198081i</v>
      </c>
      <c r="X2199" t="str">
        <f t="shared" si="1142"/>
        <v>0.0000440932152456012-0.000492259789937794i</v>
      </c>
      <c r="Y2199" t="str">
        <f t="shared" si="1143"/>
        <v>0.009+1.33203528512207i</v>
      </c>
      <c r="Z2199" t="str">
        <f t="shared" si="1144"/>
        <v>-0.00443339130116132-0.000427484937629106i</v>
      </c>
      <c r="AA2199" t="str">
        <f t="shared" si="1145"/>
        <v>0.0612090772666673-9.01168508348165i</v>
      </c>
      <c r="AB2199" t="str">
        <f t="shared" si="1146"/>
        <v>0.491720800514863-0.337893431654281i</v>
      </c>
      <c r="AC2199" t="str">
        <f t="shared" si="1147"/>
        <v>0.78843202313957-0.444968895915922i</v>
      </c>
      <c r="AD2199" t="str">
        <f t="shared" si="1148"/>
        <v>0.656449250560342-0.0580822849194504i</v>
      </c>
      <c r="AE2199" t="str">
        <f t="shared" si="1149"/>
        <v>-0.00293512569903424-0.0000231206702189961i</v>
      </c>
      <c r="AF2199" t="str">
        <f t="shared" si="1150"/>
        <v>-6.27102389854119-0.551096912152966i</v>
      </c>
      <c r="AG2199" t="str">
        <f t="shared" si="1151"/>
        <v>0.998250676240039-0.0214277540782981i</v>
      </c>
      <c r="AH2199" t="str">
        <f t="shared" si="1152"/>
        <v>0.018379366266523+0.00216013630324625i</v>
      </c>
      <c r="AI2199">
        <f t="shared" si="1153"/>
        <v>-34.653808987926332</v>
      </c>
      <c r="AJ2199">
        <f t="shared" si="1154"/>
        <v>6.703250165238547</v>
      </c>
      <c r="AK2199"/>
      <c r="AL2199"/>
      <c r="AM2199"/>
      <c r="AN2199"/>
    </row>
    <row r="2200" spans="1:40" x14ac:dyDescent="0.35">
      <c r="A2200"/>
      <c r="B2200">
        <f t="shared" si="1120"/>
        <v>266000</v>
      </c>
      <c r="C2200" s="237" t="str">
        <f t="shared" si="1123"/>
        <v>-4.55783045808943E-07+0.00388498948215137i</v>
      </c>
      <c r="D2200" s="208" t="str">
        <f t="shared" si="1124"/>
        <v>-2.51366469652248+0.0297849193631605i</v>
      </c>
      <c r="E2200" t="str">
        <f t="shared" si="1125"/>
        <v>20500</v>
      </c>
      <c r="F2200" t="str">
        <f t="shared" si="1126"/>
        <v>0.327868852459016</v>
      </c>
      <c r="G2200" t="str">
        <f t="shared" si="1121"/>
        <v>0.327868852459016</v>
      </c>
      <c r="H2200" t="str">
        <f t="shared" si="1127"/>
        <v>3.75806698574714+0.578927678000002i</v>
      </c>
      <c r="I2200" t="str">
        <f t="shared" si="1128"/>
        <v>1044.57955731861i</v>
      </c>
      <c r="J2200" t="str">
        <f t="shared" si="1122"/>
        <v>-1475.97583684236+228.520580595477i</v>
      </c>
      <c r="K2200" t="str">
        <f t="shared" si="1129"/>
        <v>0.107009059811446-0.691153445319224i</v>
      </c>
      <c r="L2200" t="str">
        <f t="shared" si="1130"/>
        <v>0.0221632953086003-0.12143333095047i</v>
      </c>
      <c r="M2200" t="str">
        <f t="shared" si="1131"/>
        <v>0.129172355120046-0.812586776269694i</v>
      </c>
      <c r="N2200" t="str">
        <f t="shared" si="1132"/>
        <v>-3.3178964599i</v>
      </c>
      <c r="O2200" t="str">
        <f t="shared" si="1133"/>
        <v>-0.984498698707228+0.175391881920959i</v>
      </c>
      <c r="P2200" t="str">
        <f t="shared" si="1134"/>
        <v>1.98449869870723-0.175391881920959i</v>
      </c>
      <c r="Q2200" t="str">
        <f t="shared" si="1135"/>
        <v>-1.98449869870723+3.49328834182096i</v>
      </c>
      <c r="R2200" t="str">
        <f t="shared" si="1136"/>
        <v>-0.28194320888692-0.40792016808409i</v>
      </c>
      <c r="S2200" t="str">
        <f t="shared" si="1137"/>
        <v>0.359300816339102i</v>
      </c>
      <c r="T2200" t="str">
        <f t="shared" si="1138"/>
        <v>0.146566049393797-0.101302425114336i</v>
      </c>
      <c r="U2200" t="str">
        <f t="shared" si="1139"/>
        <v>0.00005-0.000534220405115117i</v>
      </c>
      <c r="V2200" t="str">
        <f t="shared" si="1140"/>
        <v>0.00002-0.0059832685372893i</v>
      </c>
      <c r="W2200" t="str">
        <f t="shared" si="1141"/>
        <v>0.00004227035420925-0.000490732411663738i</v>
      </c>
      <c r="X2200" t="str">
        <f t="shared" si="1142"/>
        <v>0.0000440794266517194-0.000490411494459764i</v>
      </c>
      <c r="Y2200" t="str">
        <f t="shared" si="1143"/>
        <v>0.009+1.33706183336782i</v>
      </c>
      <c r="Z2200" t="str">
        <f t="shared" si="1144"/>
        <v>-0.00440013105946666-0.000425527768514578i</v>
      </c>
      <c r="AA2200" t="str">
        <f t="shared" si="1145"/>
        <v>0.0607493152722567-8.97778478724986i</v>
      </c>
      <c r="AB2200" t="str">
        <f t="shared" si="1146"/>
        <v>0.489882850285659-0.338593562159292i</v>
      </c>
      <c r="AC2200" t="str">
        <f t="shared" si="1147"/>
        <v>0.788142670363628-0.441809253916034i</v>
      </c>
      <c r="AD2200" t="str">
        <f t="shared" si="1148"/>
        <v>0.656191551070389-0.0617680838577333i</v>
      </c>
      <c r="AE2200" t="str">
        <f t="shared" si="1149"/>
        <v>-0.00291361285971382-7.44006217894873E-06i</v>
      </c>
      <c r="AF2200" t="str">
        <f t="shared" si="1150"/>
        <v>-6.27173168226962-0.549142758636841i</v>
      </c>
      <c r="AG2200" t="str">
        <f t="shared" si="1151"/>
        <v>0.998136867898226-0.0213395339945484i</v>
      </c>
      <c r="AH2200" t="str">
        <f t="shared" si="1152"/>
        <v>0.0182597978864888+0.00204010804559193i</v>
      </c>
      <c r="AI2200">
        <f t="shared" si="1153"/>
        <v>-34.716203840837835</v>
      </c>
      <c r="AJ2200">
        <f t="shared" si="1154"/>
        <v>6.3750332659764393</v>
      </c>
      <c r="AK2200"/>
      <c r="AL2200"/>
      <c r="AM2200"/>
      <c r="AN2200"/>
    </row>
    <row r="2201" spans="1:40" x14ac:dyDescent="0.35">
      <c r="A2201"/>
      <c r="B2201">
        <f t="shared" ref="B2201:B2264" si="1155">B2200+1000</f>
        <v>267000</v>
      </c>
      <c r="C2201" s="237" t="str">
        <f t="shared" si="1123"/>
        <v>-4.52375334098898E-07+0.00387043896014461i</v>
      </c>
      <c r="D2201" s="208" t="str">
        <f t="shared" si="1124"/>
        <v>-2.51366467039668+0.0296733653611087i</v>
      </c>
      <c r="E2201" t="str">
        <f t="shared" si="1125"/>
        <v>20500</v>
      </c>
      <c r="F2201" t="str">
        <f t="shared" si="1126"/>
        <v>0.327868852459016</v>
      </c>
      <c r="G2201" t="str">
        <f t="shared" si="1121"/>
        <v>0.327868852459016</v>
      </c>
      <c r="H2201" t="str">
        <f t="shared" si="1127"/>
        <v>3.75876714084339+0.576875340816481i</v>
      </c>
      <c r="I2201" t="str">
        <f t="shared" si="1128"/>
        <v>1048.50654813559i</v>
      </c>
      <c r="J2201" t="str">
        <f t="shared" si="1122"/>
        <v>-1487.10179253568+229.379680522528i</v>
      </c>
      <c r="K2201" t="str">
        <f t="shared" si="1129"/>
        <v>0.106226536565069-0.688682068877748i</v>
      </c>
      <c r="L2201" t="str">
        <f t="shared" si="1130"/>
        <v>0.0220028923076135-0.121007690629909i</v>
      </c>
      <c r="M2201" t="str">
        <f t="shared" si="1131"/>
        <v>0.128229428872683-0.809689759507657i</v>
      </c>
      <c r="N2201" t="str">
        <f t="shared" si="1132"/>
        <v>-3.33036975486203i</v>
      </c>
      <c r="O2201" t="str">
        <f t="shared" si="1133"/>
        <v>-0.982234456077706+0.187657862328581i</v>
      </c>
      <c r="P2201" t="str">
        <f t="shared" si="1134"/>
        <v>1.98223445607771-0.187657862328581i</v>
      </c>
      <c r="Q2201" t="str">
        <f t="shared" si="1135"/>
        <v>-1.98223445607771+3.51802761719061i</v>
      </c>
      <c r="R2201" t="str">
        <f t="shared" si="1136"/>
        <v>-0.281461009653884-0.404861160765069i</v>
      </c>
      <c r="S2201" t="str">
        <f t="shared" si="1137"/>
        <v>0.360651571287744i</v>
      </c>
      <c r="T2201" t="str">
        <f t="shared" si="1138"/>
        <v>0.146013813783302-0.101509355387908i</v>
      </c>
      <c r="U2201" t="str">
        <f t="shared" si="1139"/>
        <v>0.0000500000000000001-0.000532219579627794i</v>
      </c>
      <c r="V2201" t="str">
        <f t="shared" si="1140"/>
        <v>0.00002-0.00596085929183128i</v>
      </c>
      <c r="W2201" t="str">
        <f t="shared" si="1141"/>
        <v>0.0000422703298945644-0.000488896717944557i</v>
      </c>
      <c r="X2201" t="str">
        <f t="shared" si="1142"/>
        <v>0.0000440657923301468-0.000488577051774849i</v>
      </c>
      <c r="Y2201" t="str">
        <f t="shared" si="1143"/>
        <v>0.009+1.34208838161356i</v>
      </c>
      <c r="Z2201" t="str">
        <f t="shared" si="1144"/>
        <v>-0.00436724396726918-0.000423589171525351i</v>
      </c>
      <c r="AA2201" t="str">
        <f t="shared" si="1145"/>
        <v>0.0602947155368373-8.94413866923987i</v>
      </c>
      <c r="AB2201" t="str">
        <f t="shared" si="1146"/>
        <v>0.488037056146993-0.339285206592959i</v>
      </c>
      <c r="AC2201" t="str">
        <f t="shared" si="1147"/>
        <v>0.787864955647676-0.438664954888849i</v>
      </c>
      <c r="AD2201" t="str">
        <f t="shared" si="1148"/>
        <v>0.655886970956004-0.0654561136355725i</v>
      </c>
      <c r="AE2201" t="str">
        <f t="shared" si="1149"/>
        <v>-0.00289214491806423+0.0000080361987543146i</v>
      </c>
      <c r="AF2201" t="str">
        <f t="shared" si="1150"/>
        <v>-6.27243181124007-0.547201975455372i</v>
      </c>
      <c r="AG2201" t="str">
        <f t="shared" si="1151"/>
        <v>0.99802383461966-0.0212504522519346i</v>
      </c>
      <c r="AH2201" t="str">
        <f t="shared" si="1152"/>
        <v>0.0181401952279009+0.00192146538967382i</v>
      </c>
      <c r="AI2201">
        <f t="shared" si="1153"/>
        <v>-34.778705651871086</v>
      </c>
      <c r="AJ2201">
        <f t="shared" si="1154"/>
        <v>6.046399892967476</v>
      </c>
      <c r="AK2201"/>
      <c r="AL2201"/>
      <c r="AM2201"/>
      <c r="AN2201"/>
    </row>
    <row r="2202" spans="1:40" x14ac:dyDescent="0.35">
      <c r="A2202"/>
      <c r="B2202">
        <f t="shared" si="1155"/>
        <v>268000</v>
      </c>
      <c r="C2202" s="237" t="str">
        <f t="shared" si="1123"/>
        <v>-4.49005697202301E-07+0.00385599702411854i</v>
      </c>
      <c r="D2202" s="208" t="str">
        <f t="shared" si="1124"/>
        <v>-2.5136646445628+0.0295626438515755i</v>
      </c>
      <c r="E2202" t="str">
        <f t="shared" si="1125"/>
        <v>20500</v>
      </c>
      <c r="F2202" t="str">
        <f t="shared" si="1126"/>
        <v>0.327868852459016</v>
      </c>
      <c r="G2202" t="str">
        <f t="shared" si="1121"/>
        <v>0.327868852459016</v>
      </c>
      <c r="H2202" t="str">
        <f t="shared" si="1127"/>
        <v>3.75945974985348+0.574837074767761i</v>
      </c>
      <c r="I2202" t="str">
        <f t="shared" si="1128"/>
        <v>1052.43353895258i</v>
      </c>
      <c r="J2202" t="str">
        <f t="shared" si="1122"/>
        <v>-1498.26949665563+230.238780449578i</v>
      </c>
      <c r="K2202" t="str">
        <f t="shared" si="1129"/>
        <v>0.105452502337701-0.686227868693844i</v>
      </c>
      <c r="L2202" t="str">
        <f t="shared" si="1130"/>
        <v>0.021844205442196-0.120584915848164i</v>
      </c>
      <c r="M2202" t="str">
        <f t="shared" si="1131"/>
        <v>0.127296707779897-0.806812784542008i</v>
      </c>
      <c r="N2202" t="str">
        <f t="shared" si="1132"/>
        <v>-3.34284304982406i</v>
      </c>
      <c r="O2202" t="str">
        <f t="shared" si="1133"/>
        <v>-0.979817396360473+0.19989464672518i</v>
      </c>
      <c r="P2202" t="str">
        <f t="shared" si="1134"/>
        <v>1.97981739636047-0.19989464672518i</v>
      </c>
      <c r="Q2202" t="str">
        <f t="shared" si="1135"/>
        <v>-1.97981739636047+3.54273769654924i</v>
      </c>
      <c r="R2202" t="str">
        <f t="shared" si="1136"/>
        <v>-0.280975332466273-0.401818499456552i</v>
      </c>
      <c r="S2202" t="str">
        <f t="shared" si="1137"/>
        <v>0.362002326236389i</v>
      </c>
      <c r="T2202" t="str">
        <f t="shared" si="1138"/>
        <v>0.145459231528087-0.101713723967834i</v>
      </c>
      <c r="U2202" t="str">
        <f t="shared" si="1139"/>
        <v>0.0000500000000000001-0.00053023368567396i</v>
      </c>
      <c r="V2202" t="str">
        <f t="shared" si="1140"/>
        <v>0.00002-0.00593861727954833i</v>
      </c>
      <c r="W2202" t="str">
        <f t="shared" si="1141"/>
        <v>0.0000422703054886841-0.000487074731859728i</v>
      </c>
      <c r="X2202" t="str">
        <f t="shared" si="1142"/>
        <v>0.0000440523099813083-0.000486756306822909i</v>
      </c>
      <c r="Y2202" t="str">
        <f t="shared" si="1143"/>
        <v>0.009+1.3471149298593i</v>
      </c>
      <c r="Z2202" t="str">
        <f t="shared" si="1144"/>
        <v>-0.00433472446299854-0.000421668880631276i</v>
      </c>
      <c r="AA2202" t="str">
        <f t="shared" si="1145"/>
        <v>0.0598452010431533-8.91074388055912i</v>
      </c>
      <c r="AB2202" t="str">
        <f t="shared" si="1146"/>
        <v>0.486183418575221-0.339968288813276i</v>
      </c>
      <c r="AC2202" t="str">
        <f t="shared" si="1147"/>
        <v>0.78759878680838-0.435535841654322i</v>
      </c>
      <c r="AD2202" t="str">
        <f t="shared" si="1148"/>
        <v>0.655535395241949-0.069145775265935i</v>
      </c>
      <c r="AE2202" t="str">
        <f t="shared" si="1149"/>
        <v>-0.00287072193577347+0.0000233090072323944i</v>
      </c>
      <c r="AF2202" t="str">
        <f t="shared" si="1150"/>
        <v>-6.27312439441628-0.545274430916186i</v>
      </c>
      <c r="AG2202" t="str">
        <f t="shared" si="1151"/>
        <v>0.9979115870804-0.0211605147171603i</v>
      </c>
      <c r="AH2202" t="str">
        <f t="shared" si="1152"/>
        <v>0.0180205621156615+0.00180420325922444i</v>
      </c>
      <c r="AI2202">
        <f t="shared" si="1153"/>
        <v>-34.841317063358147</v>
      </c>
      <c r="AJ2202">
        <f t="shared" si="1154"/>
        <v>5.7173519357709806</v>
      </c>
      <c r="AK2202"/>
      <c r="AL2202"/>
      <c r="AM2202"/>
      <c r="AN2202"/>
    </row>
    <row r="2203" spans="1:40" x14ac:dyDescent="0.35">
      <c r="A2203"/>
      <c r="B2203">
        <f t="shared" si="1155"/>
        <v>269000</v>
      </c>
      <c r="C2203" s="237" t="str">
        <f t="shared" si="1123"/>
        <v>-4.45673570004605E-07+0.00384166246307716i</v>
      </c>
      <c r="D2203" s="208" t="str">
        <f t="shared" si="1124"/>
        <v>-2.51366461901649+0.0294527455502582i</v>
      </c>
      <c r="E2203" t="str">
        <f t="shared" si="1125"/>
        <v>20500</v>
      </c>
      <c r="F2203" t="str">
        <f t="shared" si="1126"/>
        <v>0.327868852459016</v>
      </c>
      <c r="G2203" t="str">
        <f t="shared" si="1121"/>
        <v>0.327868852459016</v>
      </c>
      <c r="H2203" t="str">
        <f t="shared" si="1127"/>
        <v>3.76014491983197+0.572812740520928i</v>
      </c>
      <c r="I2203" t="str">
        <f t="shared" si="1128"/>
        <v>1056.36052976957i</v>
      </c>
      <c r="J2203" t="str">
        <f t="shared" si="1122"/>
        <v>-1509.47894920219+231.097880376629i</v>
      </c>
      <c r="K2203" t="str">
        <f t="shared" si="1129"/>
        <v>0.104686835701948-0.683790671265107i</v>
      </c>
      <c r="L2203" t="str">
        <f t="shared" si="1130"/>
        <v>0.0216872105912945-0.120164979000888i</v>
      </c>
      <c r="M2203" t="str">
        <f t="shared" si="1131"/>
        <v>0.126374046293243-0.803955650265995i</v>
      </c>
      <c r="N2203" t="str">
        <f t="shared" si="1132"/>
        <v>-3.35531634478609i</v>
      </c>
      <c r="O2203" t="str">
        <f t="shared" si="1133"/>
        <v>-0.977247895604264+0.212100331298744i</v>
      </c>
      <c r="P2203" t="str">
        <f t="shared" si="1134"/>
        <v>1.97724789560426-0.212100331298744i</v>
      </c>
      <c r="Q2203" t="str">
        <f t="shared" si="1135"/>
        <v>-1.97724789560426+3.56741667608483i</v>
      </c>
      <c r="R2203" t="str">
        <f t="shared" si="1136"/>
        <v>-0.28048615285182-0.398792002534787i</v>
      </c>
      <c r="S2203" t="str">
        <f t="shared" si="1137"/>
        <v>0.363353081185031i</v>
      </c>
      <c r="T2203" t="str">
        <f t="shared" si="1138"/>
        <v>0.144902302872964-0.101915507868444i</v>
      </c>
      <c r="U2203" t="str">
        <f t="shared" si="1139"/>
        <v>0.0000499999999999999-0.000528262556730931i</v>
      </c>
      <c r="V2203" t="str">
        <f t="shared" si="1140"/>
        <v>0.00002-0.00591654063538644i</v>
      </c>
      <c r="W2203" t="str">
        <f t="shared" si="1141"/>
        <v>0.0000422702809916095-0.000485266300535954i</v>
      </c>
      <c r="X2203" t="str">
        <f t="shared" si="1142"/>
        <v>0.0000440389773482905-0.000484949106849359i</v>
      </c>
      <c r="Y2203" t="str">
        <f t="shared" si="1143"/>
        <v>0.009+1.35214147810505i</v>
      </c>
      <c r="Z2203" t="str">
        <f t="shared" si="1144"/>
        <v>-0.00430256708832368-0.000419766634833972i</v>
      </c>
      <c r="AA2203" t="str">
        <f t="shared" si="1145"/>
        <v>0.059400696205323-8.87759761474449i</v>
      </c>
      <c r="AB2203" t="str">
        <f t="shared" si="1146"/>
        <v>0.484321938388603-0.340642731992863i</v>
      </c>
      <c r="AC2203" t="str">
        <f t="shared" si="1147"/>
        <v>0.787344073955047-0.432421759297619i</v>
      </c>
      <c r="AD2203" t="str">
        <f t="shared" si="1148"/>
        <v>0.655136716612247-0.0728364666883918i</v>
      </c>
      <c r="AE2203" t="str">
        <f t="shared" si="1149"/>
        <v>-0.00284934399376328+0.0000383792495147583i</v>
      </c>
      <c r="AF2203" t="str">
        <f t="shared" si="1150"/>
        <v>-6.27380953884846-0.54335999497067i</v>
      </c>
      <c r="AG2203" t="str">
        <f t="shared" si="1151"/>
        <v>0.997800135897577-0.021069727416203i</v>
      </c>
      <c r="AH2203" t="str">
        <f t="shared" si="1152"/>
        <v>0.0179009024577003+0.00168831663887656i</v>
      </c>
      <c r="AI2203">
        <f t="shared" si="1153"/>
        <v>-34.904040723320982</v>
      </c>
      <c r="AJ2203">
        <f t="shared" si="1154"/>
        <v>5.3878912956916656</v>
      </c>
      <c r="AK2203"/>
      <c r="AL2203"/>
      <c r="AM2203"/>
      <c r="AN2203"/>
    </row>
    <row r="2204" spans="1:40" x14ac:dyDescent="0.35">
      <c r="A2204"/>
      <c r="B2204">
        <f t="shared" si="1155"/>
        <v>270000</v>
      </c>
      <c r="C2204" s="237" t="str">
        <f t="shared" si="1123"/>
        <v>-4.42378397836928E-07+0.00382743408396512i</v>
      </c>
      <c r="D2204" s="208" t="str">
        <f t="shared" si="1124"/>
        <v>-2.51366459375351+0.0293436613103993i</v>
      </c>
      <c r="E2204" t="str">
        <f t="shared" si="1125"/>
        <v>20500</v>
      </c>
      <c r="F2204" t="str">
        <f t="shared" si="1126"/>
        <v>0.327868852459016</v>
      </c>
      <c r="G2204" t="str">
        <f t="shared" si="1121"/>
        <v>0.327868852459016</v>
      </c>
      <c r="H2204" t="str">
        <f t="shared" si="1127"/>
        <v>3.76082275595972+0.570802200500467i</v>
      </c>
      <c r="I2204" t="str">
        <f t="shared" si="1128"/>
        <v>1060.28752058656i</v>
      </c>
      <c r="J2204" t="str">
        <f t="shared" si="1122"/>
        <v>-1520.73015017536+231.95698030368i</v>
      </c>
      <c r="K2204" t="str">
        <f t="shared" si="1129"/>
        <v>0.103929417377165-0.681370305341514i</v>
      </c>
      <c r="L2204" t="str">
        <f t="shared" si="1130"/>
        <v>0.0215318840512438-0.119747852817635i</v>
      </c>
      <c r="M2204" t="str">
        <f t="shared" si="1131"/>
        <v>0.125461301428409-0.801118158159149i</v>
      </c>
      <c r="N2204" t="str">
        <f t="shared" si="1132"/>
        <v>-3.36778963974812i</v>
      </c>
      <c r="O2204" t="str">
        <f t="shared" si="1133"/>
        <v>-0.974526353574758+0.224273017075808i</v>
      </c>
      <c r="P2204" t="str">
        <f t="shared" si="1134"/>
        <v>1.97452635357476-0.224273017075808i</v>
      </c>
      <c r="Q2204" t="str">
        <f t="shared" si="1135"/>
        <v>-1.97452635357476+3.59206265682393i</v>
      </c>
      <c r="R2204" t="str">
        <f t="shared" si="1136"/>
        <v>-0.279993446133597-0.39578149135427i</v>
      </c>
      <c r="S2204" t="str">
        <f t="shared" si="1137"/>
        <v>0.364703836133675i</v>
      </c>
      <c r="T2204" t="str">
        <f t="shared" si="1138"/>
        <v>0.144343028167609-0.10211468389721i</v>
      </c>
      <c r="U2204" t="str">
        <f t="shared" si="1139"/>
        <v>0.0000499999999999999-0.000526306028743039i</v>
      </c>
      <c r="V2204" t="str">
        <f t="shared" si="1140"/>
        <v>0.00002-0.00589462752192204i</v>
      </c>
      <c r="W2204" t="str">
        <f t="shared" si="1141"/>
        <v>0.0000422702564033414-0.000483471273364743i</v>
      </c>
      <c r="X2204" t="str">
        <f t="shared" si="1142"/>
        <v>0.0000440257922158971-0.000483155301362511i</v>
      </c>
      <c r="Y2204" t="str">
        <f t="shared" si="1143"/>
        <v>0.009+1.35716802635079i</v>
      </c>
      <c r="Z2204" t="str">
        <f t="shared" si="1144"/>
        <v>-0.00427076648586187-0.000417882178049862i</v>
      </c>
      <c r="AA2204" t="str">
        <f t="shared" si="1145"/>
        <v>0.0589611268370281-8.84469710697537i</v>
      </c>
      <c r="AB2204" t="str">
        <f t="shared" si="1146"/>
        <v>0.482452616755898-0.341308458612936i</v>
      </c>
      <c r="AC2204" t="str">
        <f t="shared" si="1147"/>
        <v>0.787100729447603-0.42932255514065i</v>
      </c>
      <c r="AD2204" t="str">
        <f t="shared" si="1148"/>
        <v>0.654690835482093-0.0765275828658812i</v>
      </c>
      <c r="AE2204" t="str">
        <f t="shared" si="1149"/>
        <v>-0.00282801119178672+0.0000532478038670821i</v>
      </c>
      <c r="AF2204" t="str">
        <f t="shared" si="1150"/>
        <v>-6.27448734971323-0.541458539190068i</v>
      </c>
      <c r="AG2204" t="str">
        <f t="shared" si="1151"/>
        <v>0.997689491627376-0.0209780965336793i</v>
      </c>
      <c r="AH2204" t="str">
        <f t="shared" si="1152"/>
        <v>0.0177812202437533+0.00157380057111044i</v>
      </c>
      <c r="AI2204">
        <f t="shared" si="1153"/>
        <v>-34.966879285862021</v>
      </c>
      <c r="AJ2204">
        <f t="shared" si="1154"/>
        <v>5.0580198860868419</v>
      </c>
      <c r="AK2204"/>
      <c r="AL2204"/>
      <c r="AM2204"/>
      <c r="AN2204"/>
    </row>
    <row r="2205" spans="1:40" x14ac:dyDescent="0.35">
      <c r="A2205"/>
      <c r="B2205">
        <f t="shared" si="1155"/>
        <v>271000</v>
      </c>
      <c r="C2205" s="237" t="str">
        <f t="shared" si="1123"/>
        <v>-4.39119636245227E-07+0.00381331071133683i</v>
      </c>
      <c r="D2205" s="208" t="str">
        <f t="shared" si="1124"/>
        <v>-2.51366456876967+0.029235382120249i</v>
      </c>
      <c r="E2205" t="str">
        <f t="shared" si="1125"/>
        <v>20500</v>
      </c>
      <c r="F2205" t="str">
        <f t="shared" si="1126"/>
        <v>0.327868852459016</v>
      </c>
      <c r="G2205" t="str">
        <f t="shared" si="1121"/>
        <v>0.327868852459016</v>
      </c>
      <c r="H2205" t="str">
        <f t="shared" si="1127"/>
        <v>3.76149336158266+0.568805318862144i</v>
      </c>
      <c r="I2205" t="str">
        <f t="shared" si="1128"/>
        <v>1064.21451140354i</v>
      </c>
      <c r="J2205" t="str">
        <f t="shared" si="1122"/>
        <v>-1532.02309957515+232.816080230731i</v>
      </c>
      <c r="K2205" t="str">
        <f t="shared" si="1129"/>
        <v>0.103180130184436-0.678966601890508i</v>
      </c>
      <c r="L2205" t="str">
        <f t="shared" si="1130"/>
        <v>0.0213782025272363-0.119333510357231i</v>
      </c>
      <c r="M2205" t="str">
        <f t="shared" si="1131"/>
        <v>0.124558332711672-0.798300112247739i</v>
      </c>
      <c r="N2205" t="str">
        <f t="shared" si="1132"/>
        <v>-3.38026293471015i</v>
      </c>
      <c r="O2205" t="str">
        <f t="shared" si="1133"/>
        <v>-0.971653193692375+0.236410810216894i</v>
      </c>
      <c r="P2205" t="str">
        <f t="shared" si="1134"/>
        <v>1.97165319369237-0.236410810216894i</v>
      </c>
      <c r="Q2205" t="str">
        <f t="shared" si="1135"/>
        <v>-1.97165319369237+3.61667374492704i</v>
      </c>
      <c r="R2205" t="str">
        <f t="shared" si="1136"/>
        <v>-0.279497187428825-0.392786790199941i</v>
      </c>
      <c r="S2205" t="str">
        <f t="shared" si="1137"/>
        <v>0.366054591082318i</v>
      </c>
      <c r="T2205" t="str">
        <f t="shared" si="1138"/>
        <v>0.143781407869176-0.102311228652917i</v>
      </c>
      <c r="U2205" t="str">
        <f t="shared" si="1139"/>
        <v>0.0000499999999999999-0.000524363940076091i</v>
      </c>
      <c r="V2205" t="str">
        <f t="shared" si="1140"/>
        <v>0.00002-0.00587287612885222i</v>
      </c>
      <c r="W2205" t="str">
        <f t="shared" si="1141"/>
        <v>0.0000422702317238801-0.000481689501960595i</v>
      </c>
      <c r="X2205" t="str">
        <f t="shared" si="1142"/>
        <v>0.0000440127524097243-0.000481374742091788i</v>
      </c>
      <c r="Y2205" t="str">
        <f t="shared" si="1143"/>
        <v>0.009+1.36219457459653i</v>
      </c>
      <c r="Z2205" t="str">
        <f t="shared" si="1144"/>
        <v>-0.00423931739694598-0.000416015258996342i</v>
      </c>
      <c r="AA2205" t="str">
        <f t="shared" si="1145"/>
        <v>0.0585264201205197-8.81203963330366i</v>
      </c>
      <c r="AB2205" t="str">
        <f t="shared" si="1146"/>
        <v>0.480575455205098-0.341965390457198i</v>
      </c>
      <c r="AC2205" t="str">
        <f t="shared" si="1147"/>
        <v>0.786868667855677-0.426238078714183i</v>
      </c>
      <c r="AD2205" t="str">
        <f t="shared" si="1148"/>
        <v>0.654197660068508-0.0802185158830857i</v>
      </c>
      <c r="AE2205" t="str">
        <f t="shared" si="1149"/>
        <v>-0.00280672364803118+0.0000679155409521504i</v>
      </c>
      <c r="AF2205" t="str">
        <f t="shared" si="1150"/>
        <v>-6.27515793035233-0.539569936741895i</v>
      </c>
      <c r="AG2205" t="str">
        <f t="shared" si="1151"/>
        <v>0.997579664763027-0.0208856284121828i</v>
      </c>
      <c r="AH2205" t="str">
        <f t="shared" si="1152"/>
        <v>0.0176615195441358+0.00146065015324823i</v>
      </c>
      <c r="AI2205">
        <f t="shared" si="1153"/>
        <v>-35.029835411560228</v>
      </c>
      <c r="AJ2205">
        <f t="shared" si="1154"/>
        <v>4.7277396326609304</v>
      </c>
      <c r="AK2205"/>
      <c r="AL2205"/>
      <c r="AM2205"/>
      <c r="AN2205"/>
    </row>
    <row r="2206" spans="1:40" x14ac:dyDescent="0.35">
      <c r="A2206"/>
      <c r="B2206">
        <f t="shared" si="1155"/>
        <v>272000</v>
      </c>
      <c r="C2206" s="237" t="str">
        <f t="shared" si="1123"/>
        <v>-4.35896750765362E-07+0.00379929118703257i</v>
      </c>
      <c r="D2206" s="208" t="str">
        <f t="shared" si="1124"/>
        <v>-2.51366454406088+0.0291278991005831i</v>
      </c>
      <c r="E2206" t="str">
        <f t="shared" si="1125"/>
        <v>20500</v>
      </c>
      <c r="F2206" t="str">
        <f t="shared" si="1126"/>
        <v>0.327868852459016</v>
      </c>
      <c r="G2206" t="str">
        <f t="shared" si="1121"/>
        <v>0.327868852459016</v>
      </c>
      <c r="H2206" t="str">
        <f t="shared" si="1127"/>
        <v>3.76215683824978+0.56682196146737i</v>
      </c>
      <c r="I2206" t="str">
        <f t="shared" si="1128"/>
        <v>1068.14150222053i</v>
      </c>
      <c r="J2206" t="str">
        <f t="shared" si="1122"/>
        <v>-1543.35779740156+233.675180157781i</v>
      </c>
      <c r="K2206" t="str">
        <f t="shared" si="1129"/>
        <v>0.102438859002644-0.676579394062725i</v>
      </c>
      <c r="L2206" t="str">
        <f t="shared" si="1130"/>
        <v>0.0212261431249906-0.118921925003207i</v>
      </c>
      <c r="M2206" t="str">
        <f t="shared" si="1131"/>
        <v>0.123665002127635-0.795501319065932i</v>
      </c>
      <c r="N2206" t="str">
        <f t="shared" si="1132"/>
        <v>-3.39273622967218i</v>
      </c>
      <c r="O2206" t="str">
        <f t="shared" si="1133"/>
        <v>-0.968628862966404+0.248511822311155i</v>
      </c>
      <c r="P2206" t="str">
        <f t="shared" si="1134"/>
        <v>1.9686288629664-0.248511822311155i</v>
      </c>
      <c r="Q2206" t="str">
        <f t="shared" si="1135"/>
        <v>-1.9686288629664+3.64124805198334i</v>
      </c>
      <c r="R2206" t="str">
        <f t="shared" si="1136"/>
        <v>-0.278997351647691-0.38980772624058i</v>
      </c>
      <c r="S2206" t="str">
        <f t="shared" si="1137"/>
        <v>0.36740534603096i</v>
      </c>
      <c r="T2206" t="str">
        <f t="shared" si="1138"/>
        <v>0.143217442544962-0.102505118523841i</v>
      </c>
      <c r="U2206" t="str">
        <f t="shared" si="1139"/>
        <v>0.00005-0.00052243613147287i</v>
      </c>
      <c r="V2206" t="str">
        <f t="shared" si="1140"/>
        <v>0.00002-0.00585128467249614i</v>
      </c>
      <c r="W2206" t="str">
        <f t="shared" si="1141"/>
        <v>0.0000422702069532262-0.000479920840120153i</v>
      </c>
      <c r="X2206" t="str">
        <f t="shared" si="1142"/>
        <v>0.0000439998557952661-0.000479607282946935i</v>
      </c>
      <c r="Y2206" t="str">
        <f t="shared" si="1143"/>
        <v>0.009+1.36722112284228i</v>
      </c>
      <c r="Z2206" t="str">
        <f t="shared" si="1144"/>
        <v>-0.00420821465944982-0.000414165631081132i</v>
      </c>
      <c r="AA2206" t="str">
        <f t="shared" si="1145"/>
        <v>0.0580965045764245-8.77962250990106i</v>
      </c>
      <c r="AB2206" t="str">
        <f t="shared" si="1146"/>
        <v>0.478690455632339-0.342613448605744i</v>
      </c>
      <c r="AC2206" t="str">
        <f t="shared" si="1147"/>
        <v>0.786647805918655-0.423168181730583i</v>
      </c>
      <c r="AD2206" t="str">
        <f t="shared" si="1148"/>
        <v>0.653657106459865-0.0839086550464163i</v>
      </c>
      <c r="AE2206" t="str">
        <f t="shared" si="1149"/>
        <v>-0.00278548149872843+0.000082383324213431i</v>
      </c>
      <c r="AF2206" t="str">
        <f t="shared" si="1150"/>
        <v>-6.27582138231066-0.537694062366787i</v>
      </c>
      <c r="AG2206" t="str">
        <f t="shared" si="1151"/>
        <v>0.99747066573277-0.0207923295516013i</v>
      </c>
      <c r="AH2206" t="str">
        <f t="shared" si="1152"/>
        <v>0.0175418045085182+0.00134886053449683i</v>
      </c>
      <c r="AI2206">
        <f t="shared" si="1153"/>
        <v>-35.092911767868458</v>
      </c>
      <c r="AJ2206">
        <f t="shared" si="1154"/>
        <v>4.3970524737509198</v>
      </c>
      <c r="AK2206"/>
      <c r="AL2206"/>
      <c r="AM2206"/>
      <c r="AN2206"/>
    </row>
    <row r="2207" spans="1:40" x14ac:dyDescent="0.35">
      <c r="A2207"/>
      <c r="B2207">
        <f t="shared" si="1155"/>
        <v>273000</v>
      </c>
      <c r="C2207" s="237" t="str">
        <f t="shared" si="1123"/>
        <v>-4.32709216703947E-07+0.00378537436986201i</v>
      </c>
      <c r="D2207" s="208" t="str">
        <f t="shared" si="1124"/>
        <v>-2.51366451962312+0.0290212035022754i</v>
      </c>
      <c r="E2207" t="str">
        <f t="shared" si="1125"/>
        <v>20500</v>
      </c>
      <c r="F2207" t="str">
        <f t="shared" si="1126"/>
        <v>0.327868852459016</v>
      </c>
      <c r="G2207" t="str">
        <f t="shared" si="1121"/>
        <v>0.327868852459016</v>
      </c>
      <c r="H2207" t="str">
        <f t="shared" si="1127"/>
        <v>3.76281328575004+0.564851995857942i</v>
      </c>
      <c r="I2207" t="str">
        <f t="shared" si="1128"/>
        <v>1072.06849303752i</v>
      </c>
      <c r="J2207" t="str">
        <f t="shared" si="1122"/>
        <v>-1554.73424365459+234.534280084831i</v>
      </c>
      <c r="K2207" t="str">
        <f t="shared" si="1129"/>
        <v>0.101705490725592-0.674208517158253i</v>
      </c>
      <c r="L2207" t="str">
        <f t="shared" si="1130"/>
        <v>0.0210756833426161-0.118513070459297i</v>
      </c>
      <c r="M2207" t="str">
        <f t="shared" si="1131"/>
        <v>0.122781174068208-0.79272158761755i</v>
      </c>
      <c r="N2207" t="str">
        <f t="shared" si="1132"/>
        <v>-3.40520952463421i</v>
      </c>
      <c r="O2207" t="str">
        <f t="shared" si="1133"/>
        <v>-0.965453831925456+0.260574170670183i</v>
      </c>
      <c r="P2207" t="str">
        <f t="shared" si="1134"/>
        <v>1.96545383192546-0.260574170670183i</v>
      </c>
      <c r="Q2207" t="str">
        <f t="shared" si="1135"/>
        <v>-1.96545383192546+3.66578369530439i</v>
      </c>
      <c r="R2207" t="str">
        <f t="shared" si="1136"/>
        <v>-0.278493913492177-0.386844129483366i</v>
      </c>
      <c r="S2207" t="str">
        <f t="shared" si="1137"/>
        <v>0.368756100979605i</v>
      </c>
      <c r="T2207" t="str">
        <f t="shared" si="1138"/>
        <v>0.142651132875136-0.102696329685927i</v>
      </c>
      <c r="U2207" t="str">
        <f t="shared" si="1139"/>
        <v>0.00005-0.0005205224460096i</v>
      </c>
      <c r="V2207" t="str">
        <f t="shared" si="1140"/>
        <v>0.00002-0.00582985139530751i</v>
      </c>
      <c r="W2207" t="str">
        <f t="shared" si="1141"/>
        <v>0.0000422701820913802-0.000478165143782235i</v>
      </c>
      <c r="X2207" t="str">
        <f t="shared" si="1142"/>
        <v>0.0000439871002770362-0.000477852779978061i</v>
      </c>
      <c r="Y2207" t="str">
        <f t="shared" si="1143"/>
        <v>0.009+1.37224767108802i</v>
      </c>
      <c r="Z2207" t="str">
        <f t="shared" si="1144"/>
        <v>-0.0041774532056689-0.000412333052294564i</v>
      </c>
      <c r="AA2207" t="str">
        <f t="shared" si="1145"/>
        <v>0.0576713100343286-8.74744309232311i</v>
      </c>
      <c r="AB2207" t="str">
        <f t="shared" si="1146"/>
        <v>0.476797620311021-0.343252553428972i</v>
      </c>
      <c r="AC2207" t="str">
        <f t="shared" si="1147"/>
        <v>0.786438062506722-0.420112718057142i</v>
      </c>
      <c r="AD2207" t="str">
        <f t="shared" si="1148"/>
        <v>0.65306909868424-0.0875973869856013i</v>
      </c>
      <c r="AE2207" t="str">
        <f t="shared" si="1149"/>
        <v>-0.00276428489777058+0.0000966520102514859i</v>
      </c>
      <c r="AF2207" t="str">
        <f t="shared" si="1150"/>
        <v>-6.27647780537316-0.535830792355667i</v>
      </c>
      <c r="AG2207" t="str">
        <f t="shared" si="1151"/>
        <v>0.997362504897832-0.0206982066084126i</v>
      </c>
      <c r="AH2207" t="str">
        <f t="shared" si="1152"/>
        <v>0.0174220793646996+0.00123842691303731i</v>
      </c>
      <c r="AI2207">
        <f t="shared" si="1153"/>
        <v>-35.156111029514385</v>
      </c>
      <c r="AJ2207">
        <f t="shared" si="1154"/>
        <v>4.0659603606006378</v>
      </c>
      <c r="AK2207"/>
      <c r="AL2207"/>
      <c r="AM2207"/>
      <c r="AN2207"/>
    </row>
    <row r="2208" spans="1:40" x14ac:dyDescent="0.35">
      <c r="A2208"/>
      <c r="B2208">
        <f t="shared" si="1155"/>
        <v>274000</v>
      </c>
      <c r="C2208" s="237" t="str">
        <f t="shared" si="1123"/>
        <v>-4.29556518924809E-07+0.00377155913529458i</v>
      </c>
      <c r="D2208" s="208" t="str">
        <f t="shared" si="1124"/>
        <v>-2.51366449545244+0.0289152867039251i</v>
      </c>
      <c r="E2208" t="str">
        <f t="shared" si="1125"/>
        <v>20500</v>
      </c>
      <c r="F2208" t="str">
        <f t="shared" si="1126"/>
        <v>0.327868852459016</v>
      </c>
      <c r="G2208" t="str">
        <f t="shared" si="1121"/>
        <v>0.327868852459016</v>
      </c>
      <c r="H2208" t="str">
        <f t="shared" si="1127"/>
        <v>3.76346280214852+0.562895291231204i</v>
      </c>
      <c r="I2208" t="str">
        <f t="shared" si="1128"/>
        <v>1075.9954838545i</v>
      </c>
      <c r="J2208" t="str">
        <f t="shared" si="1122"/>
        <v>-1566.15243833423+235.393380011882i</v>
      </c>
      <c r="K2208" t="str">
        <f t="shared" si="1129"/>
        <v>0.100979914220162-0.671853808593536i</v>
      </c>
      <c r="L2208" t="str">
        <f t="shared" si="1130"/>
        <v>0.0209268010626667-0.118106920745005i</v>
      </c>
      <c r="M2208" t="str">
        <f t="shared" si="1131"/>
        <v>0.121906715282829-0.789960729338541i</v>
      </c>
      <c r="N2208" t="str">
        <f t="shared" si="1132"/>
        <v>-3.41768281959624i</v>
      </c>
      <c r="O2208" t="str">
        <f t="shared" si="1133"/>
        <v>-0.962128594544257+0.272595978620911i</v>
      </c>
      <c r="P2208" t="str">
        <f t="shared" si="1134"/>
        <v>1.96212859454426-0.272595978620911i</v>
      </c>
      <c r="Q2208" t="str">
        <f t="shared" si="1135"/>
        <v>-1.96212859454426+3.69027879821715i</v>
      </c>
      <c r="R2208" t="str">
        <f t="shared" si="1136"/>
        <v>-0.27798684745488-0.383895832729564i</v>
      </c>
      <c r="S2208" t="str">
        <f t="shared" si="1137"/>
        <v>0.370106855928247i</v>
      </c>
      <c r="T2208" t="str">
        <f t="shared" si="1138"/>
        <v>0.142082479655495-0.102884838100931i</v>
      </c>
      <c r="U2208" t="str">
        <f t="shared" si="1139"/>
        <v>0.0000500000000000001-0.000518622729053361i</v>
      </c>
      <c r="V2208" t="str">
        <f t="shared" si="1140"/>
        <v>0.00002-0.00580857456539763i</v>
      </c>
      <c r="W2208" t="str">
        <f t="shared" si="1141"/>
        <v>0.0000422701571383422-0.000476422270988739i</v>
      </c>
      <c r="X2208" t="str">
        <f t="shared" si="1142"/>
        <v>0.0000439744837977158-0.000476111091336599i</v>
      </c>
      <c r="Y2208" t="str">
        <f t="shared" si="1143"/>
        <v>0.009+1.37727421933377i</v>
      </c>
      <c r="Z2208" t="str">
        <f t="shared" si="1144"/>
        <v>-0.00414702806025514-0.000410517285104816i</v>
      </c>
      <c r="AA2208" t="str">
        <f t="shared" si="1145"/>
        <v>0.0572507676041069-8.71549877478893i</v>
      </c>
      <c r="AB2208" t="str">
        <f t="shared" si="1146"/>
        <v>0.474896951901017-0.343882624581377i</v>
      </c>
      <c r="AC2208" t="str">
        <f t="shared" si="1147"/>
        <v>0.786239358582924-0.417071543689931i</v>
      </c>
      <c r="AD2208" t="str">
        <f t="shared" si="1148"/>
        <v>0.652433568776334-0.0912840957568663i</v>
      </c>
      <c r="AE2208" t="str">
        <f t="shared" si="1149"/>
        <v>-0.00274313401633121+0.000110722449193434i</v>
      </c>
      <c r="AF2208" t="str">
        <f t="shared" si="1150"/>
        <v>-6.27712729760096-0.533980004527279i</v>
      </c>
      <c r="AG2208" t="str">
        <f t="shared" si="1151"/>
        <v>0.997255192550385-0.0206032663949494i</v>
      </c>
      <c r="AH2208" t="str">
        <f t="shared" si="1152"/>
        <v>0.0173023484173755+0.00112934453315935i</v>
      </c>
      <c r="AI2208">
        <f t="shared" si="1153"/>
        <v>-35.219435878906921</v>
      </c>
      <c r="AJ2208">
        <f t="shared" si="1154"/>
        <v>3.734465257621669</v>
      </c>
      <c r="AK2208"/>
      <c r="AL2208"/>
      <c r="AM2208"/>
      <c r="AN2208"/>
    </row>
    <row r="2209" spans="1:40" x14ac:dyDescent="0.35">
      <c r="A2209"/>
      <c r="B2209">
        <f t="shared" si="1155"/>
        <v>275000</v>
      </c>
      <c r="C2209" s="237" t="str">
        <f t="shared" si="1123"/>
        <v>-4.26438151640806E-07+0.00375784437515648i</v>
      </c>
      <c r="D2209" s="208" t="str">
        <f t="shared" si="1124"/>
        <v>-2.51366447154496+0.028810140209533i</v>
      </c>
      <c r="E2209" t="str">
        <f t="shared" si="1125"/>
        <v>20500</v>
      </c>
      <c r="F2209" t="str">
        <f t="shared" si="1126"/>
        <v>0.327868852459016</v>
      </c>
      <c r="G2209" t="str">
        <f t="shared" si="1121"/>
        <v>0.327868852459016</v>
      </c>
      <c r="H2209" t="str">
        <f t="shared" si="1127"/>
        <v>3.76410548382172+0.560951718415624i</v>
      </c>
      <c r="I2209" t="str">
        <f t="shared" si="1128"/>
        <v>1079.92247467149i</v>
      </c>
      <c r="J2209" t="str">
        <f t="shared" si="1122"/>
        <v>-1577.61238144049+236.252479938933i</v>
      </c>
      <c r="K2209" t="str">
        <f t="shared" si="1129"/>
        <v>0.100262020285472-0.669515107868848i</v>
      </c>
      <c r="L2209" t="str">
        <f t="shared" si="1130"/>
        <v>0.0207794745443791-0.117703450191233i</v>
      </c>
      <c r="M2209" t="str">
        <f t="shared" si="1131"/>
        <v>0.121041494829851-0.787218558060081i</v>
      </c>
      <c r="N2209" t="str">
        <f t="shared" si="1132"/>
        <v>-3.43015611455827i</v>
      </c>
      <c r="O2209" t="str">
        <f t="shared" si="1133"/>
        <v>-0.958653668166798+0.284575375797595i</v>
      </c>
      <c r="P2209" t="str">
        <f t="shared" si="1134"/>
        <v>1.9586536681668-0.284575375797595i</v>
      </c>
      <c r="Q2209" t="str">
        <f t="shared" si="1135"/>
        <v>-1.9586536681668+3.71473149035587i</v>
      </c>
      <c r="R2209" t="str">
        <f t="shared" si="1136"/>
        <v>-0.27747612781788-0.380962671531346i</v>
      </c>
      <c r="S2209" t="str">
        <f t="shared" si="1137"/>
        <v>0.371457610876891i</v>
      </c>
      <c r="T2209" t="str">
        <f t="shared" si="1138"/>
        <v>0.141511483800312-0.103070619514601i</v>
      </c>
      <c r="U2209" t="str">
        <f t="shared" si="1139"/>
        <v>0.00005-0.00051673682822044i</v>
      </c>
      <c r="V2209" t="str">
        <f t="shared" si="1140"/>
        <v>0.00002-0.00578745247606891i</v>
      </c>
      <c r="W2209" t="str">
        <f t="shared" si="1141"/>
        <v>0.0000422701320941131-0.000474692081846408i</v>
      </c>
      <c r="X2209" t="str">
        <f t="shared" si="1142"/>
        <v>0.0000439620043373241-0.000474382077237099i</v>
      </c>
      <c r="Y2209" t="str">
        <f t="shared" si="1143"/>
        <v>0.009+1.38230076757951i</v>
      </c>
      <c r="Z2209" t="str">
        <f t="shared" si="1144"/>
        <v>-0.00411693433820447-0.000408718096355987i</v>
      </c>
      <c r="AA2209" t="str">
        <f t="shared" si="1145"/>
        <v>0.0568348096479897-8.68378698947727i</v>
      </c>
      <c r="AB2209" t="str">
        <f t="shared" si="1146"/>
        <v>0.472988453458197-0.344503580995466i</v>
      </c>
      <c r="AC2209" t="str">
        <f t="shared" si="1147"/>
        <v>0.786051617166054-0.414044516728357i</v>
      </c>
      <c r="AD2209" t="str">
        <f t="shared" si="1148"/>
        <v>0.651750456843349-0.0949681629476321i</v>
      </c>
      <c r="AE2209" t="str">
        <f t="shared" si="1149"/>
        <v>-0.00272202904249321+0.000124595485055145i</v>
      </c>
      <c r="AF2209" t="str">
        <f t="shared" si="1150"/>
        <v>-6.27776995536668-0.532141578206091i</v>
      </c>
      <c r="AG2209" t="str">
        <f t="shared" si="1151"/>
        <v>0.997148738911507-0.0205075158786489i</v>
      </c>
      <c r="AH2209" t="str">
        <f t="shared" si="1152"/>
        <v>0.0171826160469101+0.00102160868244428i</v>
      </c>
      <c r="AI2209">
        <f t="shared" si="1153"/>
        <v>-35.282889006542703</v>
      </c>
      <c r="AJ2209">
        <f t="shared" si="1154"/>
        <v>3.4025691426522142</v>
      </c>
      <c r="AK2209"/>
      <c r="AL2209"/>
      <c r="AM2209"/>
      <c r="AN2209"/>
    </row>
    <row r="2210" spans="1:40" x14ac:dyDescent="0.35">
      <c r="A2210"/>
      <c r="B2210">
        <f t="shared" si="1155"/>
        <v>276000</v>
      </c>
      <c r="C2210" s="237" t="str">
        <f t="shared" si="1123"/>
        <v>-4.2335361821098E-07+0.00374422899733437i</v>
      </c>
      <c r="D2210" s="208" t="str">
        <f t="shared" si="1124"/>
        <v>-2.51366444789686+0.0287057556462302i</v>
      </c>
      <c r="E2210" t="str">
        <f t="shared" si="1125"/>
        <v>20500</v>
      </c>
      <c r="F2210" t="str">
        <f t="shared" si="1126"/>
        <v>0.327868852459016</v>
      </c>
      <c r="G2210" t="str">
        <f t="shared" si="1121"/>
        <v>0.327868852459016</v>
      </c>
      <c r="H2210" t="str">
        <f t="shared" si="1127"/>
        <v>3.76474142549194+0.559021149846746i</v>
      </c>
      <c r="I2210" t="str">
        <f t="shared" si="1128"/>
        <v>1083.84946548848i</v>
      </c>
      <c r="J2210" t="str">
        <f t="shared" si="1122"/>
        <v>-1589.11407297336+237.111579865984i</v>
      </c>
      <c r="K2210" t="str">
        <f t="shared" si="1129"/>
        <v>0.099551701613005-0.667192256536292i</v>
      </c>
      <c r="L2210" t="str">
        <f t="shared" si="1130"/>
        <v>0.020633682416091-0.117302633435974i</v>
      </c>
      <c r="M2210" t="str">
        <f t="shared" si="1131"/>
        <v>0.120185384029096-0.784494889972266i</v>
      </c>
      <c r="N2210" t="str">
        <f t="shared" si="1132"/>
        <v>-3.4426294095203i</v>
      </c>
      <c r="O2210" t="str">
        <f t="shared" si="1133"/>
        <v>-0.955029593425843+0.296510498432804i</v>
      </c>
      <c r="P2210" t="str">
        <f t="shared" si="1134"/>
        <v>1.95502959342584-0.296510498432804i</v>
      </c>
      <c r="Q2210" t="str">
        <f t="shared" si="1135"/>
        <v>-1.95502959342584+3.7391399079531i</v>
      </c>
      <c r="R2210" t="str">
        <f t="shared" si="1136"/>
        <v>-0.276961728651588-0.378044484149679i</v>
      </c>
      <c r="S2210" t="str">
        <f t="shared" si="1137"/>
        <v>0.372808365825534i</v>
      </c>
      <c r="T2210" t="str">
        <f t="shared" si="1138"/>
        <v>0.140938146345199-0.103253649454814i</v>
      </c>
      <c r="U2210" t="str">
        <f t="shared" si="1139"/>
        <v>0.0000500000000000001-0.000514864593335584i</v>
      </c>
      <c r="V2210" t="str">
        <f t="shared" si="1140"/>
        <v>0.00002-0.00576648344535851i</v>
      </c>
      <c r="W2210" t="str">
        <f t="shared" si="1141"/>
        <v>0.0000422701069586934-0.000472974438489427i</v>
      </c>
      <c r="X2210" t="str">
        <f t="shared" si="1142"/>
        <v>0.0000439496599124059-0.000472665599919857i</v>
      </c>
      <c r="Y2210" t="str">
        <f t="shared" si="1143"/>
        <v>0.009+1.38732731582525i</v>
      </c>
      <c r="Z2210" t="str">
        <f t="shared" si="1144"/>
        <v>-0.00408716724289502-0.000406935257168848i</v>
      </c>
      <c r="AA2210" t="str">
        <f t="shared" si="1145"/>
        <v>0.0564233697533313-8.65230520583731i</v>
      </c>
      <c r="AB2210" t="str">
        <f t="shared" si="1146"/>
        <v>0.471072128443994-0.345115340875534i</v>
      </c>
      <c r="AC2210" t="str">
        <f t="shared" si="1147"/>
        <v>0.785874763294552-0.411031497350131i</v>
      </c>
      <c r="AD2210" t="str">
        <f t="shared" si="1148"/>
        <v>0.651019711129302-0.0986489677828603i</v>
      </c>
      <c r="AE2210" t="str">
        <f t="shared" si="1149"/>
        <v>-0.00270097018088082+0.000138271956097122i</v>
      </c>
      <c r="AF2210" t="str">
        <f t="shared" si="1150"/>
        <v>-6.2784058733888-0.530315394200516i</v>
      </c>
      <c r="AG2210" t="str">
        <f t="shared" si="1151"/>
        <v>0.997043154129134-0.0204109621812682i</v>
      </c>
      <c r="AH2210" t="str">
        <f t="shared" si="1152"/>
        <v>0.0170628867080979+0.000915214688988865i</v>
      </c>
      <c r="AI2210">
        <f t="shared" si="1153"/>
        <v>-35.346473111420444</v>
      </c>
      <c r="AJ2210">
        <f t="shared" si="1154"/>
        <v>3.0702740071938561</v>
      </c>
      <c r="AK2210"/>
      <c r="AL2210"/>
      <c r="AM2210"/>
      <c r="AN2210"/>
    </row>
    <row r="2211" spans="1:40" x14ac:dyDescent="0.35">
      <c r="A2211"/>
      <c r="B2211">
        <f t="shared" si="1155"/>
        <v>277000</v>
      </c>
      <c r="C2211" s="237" t="str">
        <f t="shared" si="1123"/>
        <v>-4.20302430942814E-07+0.00373071192548558i</v>
      </c>
      <c r="D2211" s="208" t="str">
        <f t="shared" si="1124"/>
        <v>-2.51366442450443+0.0286021247620561i</v>
      </c>
      <c r="E2211" t="str">
        <f t="shared" si="1125"/>
        <v>20500</v>
      </c>
      <c r="F2211" t="str">
        <f t="shared" si="1126"/>
        <v>0.327868852459016</v>
      </c>
      <c r="G2211" t="str">
        <f t="shared" si="1121"/>
        <v>0.327868852459016</v>
      </c>
      <c r="H2211" t="str">
        <f t="shared" si="1127"/>
        <v>3.76537072026102+0.557103459543579i</v>
      </c>
      <c r="I2211" t="str">
        <f t="shared" si="1128"/>
        <v>1087.77645630547i</v>
      </c>
      <c r="J2211" t="str">
        <f t="shared" si="1122"/>
        <v>-1600.65751293286+237.970679793034i</v>
      </c>
      <c r="K2211" t="str">
        <f t="shared" si="1129"/>
        <v>0.0988488527476941-0.664885098168392i</v>
      </c>
      <c r="L2211" t="str">
        <f t="shared" si="1130"/>
        <v>0.0204894036678348-0.116904445420065i</v>
      </c>
      <c r="M2211" t="str">
        <f t="shared" si="1131"/>
        <v>0.119338256415529-0.781789543588457i</v>
      </c>
      <c r="N2211" t="str">
        <f t="shared" si="1132"/>
        <v>-3.45510270448233i</v>
      </c>
      <c r="O2211" t="str">
        <f t="shared" si="1133"/>
        <v>-0.951256934158817+0.308399489647387i</v>
      </c>
      <c r="P2211" t="str">
        <f t="shared" si="1134"/>
        <v>1.95125693415882-0.308399489647387i</v>
      </c>
      <c r="Q2211" t="str">
        <f t="shared" si="1135"/>
        <v>-1.95125693415882+3.76350219412972i</v>
      </c>
      <c r="R2211" t="str">
        <f t="shared" si="1136"/>
        <v>-0.276443623813619-0.375141111513283i</v>
      </c>
      <c r="S2211" t="str">
        <f t="shared" si="1137"/>
        <v>0.374159120774178i</v>
      </c>
      <c r="T2211" t="str">
        <f t="shared" si="1138"/>
        <v>0.140362468450058-0.103433903229731i</v>
      </c>
      <c r="U2211" t="str">
        <f t="shared" si="1139"/>
        <v>0.0000500000000000001-0.000513005876392134i</v>
      </c>
      <c r="V2211" t="str">
        <f t="shared" si="1140"/>
        <v>0.00002-0.00574566581559187i</v>
      </c>
      <c r="W2211" t="str">
        <f t="shared" si="1141"/>
        <v>0.0000422700817320833-0.000471269205042816i</v>
      </c>
      <c r="X2211" t="str">
        <f t="shared" si="1142"/>
        <v>0.0000439374485752433-0.00047096152361435i</v>
      </c>
      <c r="Y2211" t="str">
        <f t="shared" si="1143"/>
        <v>0.009+1.392353864071i</v>
      </c>
      <c r="Z2211" t="str">
        <f t="shared" si="1144"/>
        <v>-0.00405772206417508-0.000405168542844301i</v>
      </c>
      <c r="AA2211" t="str">
        <f t="shared" si="1145"/>
        <v>0.0560163827060706-8.62105092991482i</v>
      </c>
      <c r="AB2211" t="str">
        <f t="shared" si="1146"/>
        <v>0.469147980735268-0.345717821691496i</v>
      </c>
      <c r="AC2211" t="str">
        <f t="shared" si="1147"/>
        <v>0.785708723991223-0.408032347786909i</v>
      </c>
      <c r="AD2211" t="str">
        <f t="shared" si="1148"/>
        <v>0.65024128807812-0.102325887232856i</v>
      </c>
      <c r="AE2211" t="str">
        <f t="shared" si="1149"/>
        <v>-0.00267995765229759+0.000151752695173237i</v>
      </c>
      <c r="AF2211" t="str">
        <f t="shared" si="1150"/>
        <v>-6.27903514476545-0.528501334781523i</v>
      </c>
      <c r="AG2211" t="str">
        <f t="shared" si="1151"/>
        <v>0.996938448276011-0.0203136125780798i</v>
      </c>
      <c r="AH2211" t="str">
        <f t="shared" si="1152"/>
        <v>0.0169431649289263+0.000810157918676946i</v>
      </c>
      <c r="AI2211">
        <f t="shared" si="1153"/>
        <v>-35.410190901457085</v>
      </c>
      <c r="AJ2211">
        <f t="shared" si="1154"/>
        <v>2.7375818566486201</v>
      </c>
      <c r="AK2211"/>
      <c r="AL2211"/>
      <c r="AM2211"/>
      <c r="AN2211"/>
    </row>
    <row r="2212" spans="1:40" x14ac:dyDescent="0.35">
      <c r="A2212"/>
      <c r="B2212">
        <f t="shared" si="1155"/>
        <v>278000</v>
      </c>
      <c r="C2212" s="237" t="str">
        <f t="shared" si="1123"/>
        <v>-4.17284110899419E-07+0.00371729209875432i</v>
      </c>
      <c r="D2212" s="208" t="str">
        <f t="shared" si="1124"/>
        <v>-2.51366440136397+0.0284992394237831i</v>
      </c>
      <c r="E2212" t="str">
        <f t="shared" si="1125"/>
        <v>20500</v>
      </c>
      <c r="F2212" t="str">
        <f t="shared" si="1126"/>
        <v>0.327868852459016</v>
      </c>
      <c r="G2212" t="str">
        <f t="shared" si="1121"/>
        <v>0.327868852459016</v>
      </c>
      <c r="H2212" t="str">
        <f t="shared" si="1127"/>
        <v>3.76599345964302+0.555198523085308i</v>
      </c>
      <c r="I2212" t="str">
        <f t="shared" si="1128"/>
        <v>1091.70344712245i</v>
      </c>
      <c r="J2212" t="str">
        <f t="shared" si="1122"/>
        <v>-1612.24270131897+238.829779720085i</v>
      </c>
      <c r="K2212" t="str">
        <f t="shared" si="1129"/>
        <v>0.09815337004993-0.66259347832724i</v>
      </c>
      <c r="L2212" t="str">
        <f t="shared" si="1130"/>
        <v>0.0203466176441019-0.116508861383007i</v>
      </c>
      <c r="M2212" t="str">
        <f t="shared" si="1131"/>
        <v>0.118499987694032-0.779102339710247i</v>
      </c>
      <c r="N2212" t="str">
        <f t="shared" si="1132"/>
        <v>-3.46757599944436i</v>
      </c>
      <c r="O2212" t="str">
        <f t="shared" si="1133"/>
        <v>-0.947336277320086+0.320240499739369i</v>
      </c>
      <c r="P2212" t="str">
        <f t="shared" si="1134"/>
        <v>1.94733627732009-0.320240499739369i</v>
      </c>
      <c r="Q2212" t="str">
        <f t="shared" si="1135"/>
        <v>-1.94733627732009+3.78781649918373i</v>
      </c>
      <c r="R2212" t="str">
        <f t="shared" si="1136"/>
        <v>-0.275921786947678-0.372252397178625i</v>
      </c>
      <c r="S2212" t="str">
        <f t="shared" si="1137"/>
        <v>0.375509875722821i</v>
      </c>
      <c r="T2212" t="str">
        <f t="shared" si="1138"/>
        <v>0.139784451402068-0.103611355925941i</v>
      </c>
      <c r="U2212" t="str">
        <f t="shared" si="1139"/>
        <v>0.0000499999999999999-0.000511160531513024i</v>
      </c>
      <c r="V2212" t="str">
        <f t="shared" si="1140"/>
        <v>0.00002-0.00572499795294589i</v>
      </c>
      <c r="W2212" t="str">
        <f t="shared" si="1141"/>
        <v>0.0000422700564142833-0.00046957624758664i</v>
      </c>
      <c r="X2212" t="str">
        <f t="shared" si="1142"/>
        <v>0.0000439253684130846-0.000469269714503468i</v>
      </c>
      <c r="Y2212" t="str">
        <f t="shared" si="1143"/>
        <v>0.009+1.39738041231674i</v>
      </c>
      <c r="Z2212" t="str">
        <f t="shared" si="1144"/>
        <v>-0.00402859417649915-0.000403417732769393i</v>
      </c>
      <c r="AA2212" t="str">
        <f t="shared" si="1145"/>
        <v>0.0556137844648642-8.59002170369301i</v>
      </c>
      <c r="AB2212" t="str">
        <f t="shared" si="1146"/>
        <v>0.46721601463429-0.346310940172684i</v>
      </c>
      <c r="AC2212" t="str">
        <f t="shared" si="1147"/>
        <v>0.785553428228825-0.405046932300444i</v>
      </c>
      <c r="AD2212" t="str">
        <f t="shared" si="1148"/>
        <v>0.64941515239526-0.105998296122646i</v>
      </c>
      <c r="AE2212" t="str">
        <f t="shared" si="1149"/>
        <v>-0.00265899169336907+0.000165038530073139i</v>
      </c>
      <c r="AF2212" t="str">
        <f t="shared" si="1150"/>
        <v>-6.27965786100699-0.526699283661525i</v>
      </c>
      <c r="AG2212" t="str">
        <f t="shared" si="1151"/>
        <v>0.996834631347637-0.0202154744970393i</v>
      </c>
      <c r="AH2212" t="str">
        <f t="shared" si="1152"/>
        <v>0.0168234553093323+0.000706433772492915i</v>
      </c>
      <c r="AI2212">
        <f t="shared" si="1153"/>
        <v>-35.47404509390941</v>
      </c>
      <c r="AJ2212">
        <f t="shared" si="1154"/>
        <v>2.4044947105399719</v>
      </c>
      <c r="AK2212"/>
      <c r="AL2212"/>
      <c r="AM2212"/>
      <c r="AN2212"/>
    </row>
    <row r="2213" spans="1:40" x14ac:dyDescent="0.35">
      <c r="A2213"/>
      <c r="B2213">
        <f t="shared" si="1155"/>
        <v>279000</v>
      </c>
      <c r="C2213" s="237" t="str">
        <f t="shared" si="1123"/>
        <v>-4.14298187711596E-07+0.00370396847149418i</v>
      </c>
      <c r="D2213" s="208" t="str">
        <f t="shared" si="1124"/>
        <v>-2.5136643784719+0.0283970916147887i</v>
      </c>
      <c r="E2213" t="str">
        <f t="shared" si="1125"/>
        <v>20500</v>
      </c>
      <c r="F2213" t="str">
        <f t="shared" si="1126"/>
        <v>0.327868852459016</v>
      </c>
      <c r="G2213" t="str">
        <f t="shared" si="1121"/>
        <v>0.327868852459016</v>
      </c>
      <c r="H2213" t="str">
        <f t="shared" si="1127"/>
        <v>3.76660973359649+0.553306217588437i</v>
      </c>
      <c r="I2213" t="str">
        <f t="shared" si="1128"/>
        <v>1095.63043793944i</v>
      </c>
      <c r="J2213" t="str">
        <f t="shared" si="1122"/>
        <v>-1623.86963813169+239.688879647135i</v>
      </c>
      <c r="K2213" t="str">
        <f t="shared" si="1129"/>
        <v>0.0974651516584601-0.660317244534151i</v>
      </c>
      <c r="L2213" t="str">
        <f t="shared" si="1130"/>
        <v>0.0202053040367727-0.116115856858841i</v>
      </c>
      <c r="M2213" t="str">
        <f t="shared" si="1131"/>
        <v>0.117670455695233-0.776433101392992i</v>
      </c>
      <c r="N2213" t="str">
        <f t="shared" si="1132"/>
        <v>-3.48004929440639i</v>
      </c>
      <c r="O2213" t="str">
        <f t="shared" si="1133"/>
        <v>-0.943268232889637+0.332031686471731i</v>
      </c>
      <c r="P2213" t="str">
        <f t="shared" si="1134"/>
        <v>1.94326823288964-0.332031686471731i</v>
      </c>
      <c r="Q2213" t="str">
        <f t="shared" si="1135"/>
        <v>-1.94326823288964+3.81208098087812i</v>
      </c>
      <c r="R2213" t="str">
        <f t="shared" si="1136"/>
        <v>-0.275396191482459-0.369378187290928i</v>
      </c>
      <c r="S2213" t="str">
        <f t="shared" si="1137"/>
        <v>0.376860630671463i</v>
      </c>
      <c r="T2213" t="str">
        <f t="shared" si="1138"/>
        <v>0.139204096618741-0.103785982406598i</v>
      </c>
      <c r="U2213" t="str">
        <f t="shared" si="1139"/>
        <v>0.0000499999999999999-0.000509328414912619i</v>
      </c>
      <c r="V2213" t="str">
        <f t="shared" si="1140"/>
        <v>0.00002-0.00570447824702135i</v>
      </c>
      <c r="W2213" t="str">
        <f t="shared" si="1141"/>
        <v>0.0000422700310052942-0.000467895434120954i</v>
      </c>
      <c r="X2213" t="str">
        <f t="shared" si="1142"/>
        <v>0.000043913417547395-0.000467590040688495i</v>
      </c>
      <c r="Y2213" t="str">
        <f t="shared" si="1143"/>
        <v>0.009+1.40240696056248i</v>
      </c>
      <c r="Z2213" t="str">
        <f t="shared" si="1144"/>
        <v>-0.00399977903711041-0.00040168261032579i</v>
      </c>
      <c r="AA2213" t="str">
        <f t="shared" si="1145"/>
        <v>0.0552155121358572-8.55921510444694i</v>
      </c>
      <c r="AB2213" t="str">
        <f t="shared" si="1146"/>
        <v>0.465276234878957-0.346894612301621i</v>
      </c>
      <c r="AC2213" t="str">
        <f t="shared" si="1147"/>
        <v>0.785408806896502-0.402075117159276i</v>
      </c>
      <c r="AD2213" t="str">
        <f t="shared" si="1148"/>
        <v>0.648541277107915-0.109665567242843i</v>
      </c>
      <c r="AE2213" t="str">
        <f t="shared" si="1149"/>
        <v>-0.00263807255619002+0.000178130283858017i</v>
      </c>
      <c r="AF2213" t="str">
        <f t="shared" si="1150"/>
        <v>-6.28027411206839-0.524909125973648i</v>
      </c>
      <c r="AG2213" t="str">
        <f t="shared" si="1151"/>
        <v>0.99673171326021-0.0201165555179249i</v>
      </c>
      <c r="AH2213" t="str">
        <f t="shared" si="1152"/>
        <v>0.0167037625199535+0.000604037683879307i</v>
      </c>
      <c r="AI2213">
        <f t="shared" si="1153"/>
        <v>-35.538038415800898</v>
      </c>
      <c r="AJ2213">
        <f t="shared" si="1154"/>
        <v>2.0710146027267702</v>
      </c>
      <c r="AK2213"/>
      <c r="AL2213"/>
      <c r="AM2213"/>
      <c r="AN2213"/>
    </row>
    <row r="2214" spans="1:40" x14ac:dyDescent="0.35">
      <c r="A2214"/>
      <c r="B2214">
        <f t="shared" si="1155"/>
        <v>280000</v>
      </c>
      <c r="C2214" s="237" t="str">
        <f t="shared" si="1123"/>
        <v>-4.11344199394583E-07+0.00369074001299666i</v>
      </c>
      <c r="D2214" s="208" t="str">
        <f t="shared" si="1124"/>
        <v>-2.51366435582465+0.0282956734329744i</v>
      </c>
      <c r="E2214" t="str">
        <f t="shared" si="1125"/>
        <v>20500</v>
      </c>
      <c r="F2214" t="str">
        <f t="shared" si="1126"/>
        <v>0.327868852459016</v>
      </c>
      <c r="G2214" t="str">
        <f t="shared" si="1121"/>
        <v>0.327868852459016</v>
      </c>
      <c r="H2214" t="str">
        <f t="shared" si="1127"/>
        <v>3.7672196305556+0.551426421684269i</v>
      </c>
      <c r="I2214" t="str">
        <f t="shared" si="1128"/>
        <v>1099.55742875643i</v>
      </c>
      <c r="J2214" t="str">
        <f t="shared" si="1122"/>
        <v>-1635.53832337103+240.547979574187i</v>
      </c>
      <c r="K2214" t="str">
        <f t="shared" si="1129"/>
        <v>0.0967840974541653-0.658056246239826i</v>
      </c>
      <c r="L2214" t="str">
        <f t="shared" si="1130"/>
        <v>0.0200654428782092-0.115725407672084i</v>
      </c>
      <c r="M2214" t="str">
        <f t="shared" si="1131"/>
        <v>0.116849540332375-0.77378165391191i</v>
      </c>
      <c r="N2214" t="str">
        <f t="shared" si="1132"/>
        <v>-3.49252258936842i</v>
      </c>
      <c r="O2214" t="str">
        <f t="shared" si="1133"/>
        <v>-0.939053433778175+0.343771215359021i</v>
      </c>
      <c r="P2214" t="str">
        <f t="shared" si="1134"/>
        <v>1.93905343377818-0.343771215359021i</v>
      </c>
      <c r="Q2214" t="str">
        <f t="shared" si="1135"/>
        <v>-1.93905343377818+3.83629380472744i</v>
      </c>
      <c r="R2214" t="str">
        <f t="shared" si="1136"/>
        <v>-0.274866810630564-0.366518330546173i</v>
      </c>
      <c r="S2214" t="str">
        <f t="shared" si="1137"/>
        <v>0.378211385620107i</v>
      </c>
      <c r="T2214" t="str">
        <f t="shared" si="1138"/>
        <v>0.138621405651036-0.103957757309565i</v>
      </c>
      <c r="U2214" t="str">
        <f t="shared" si="1139"/>
        <v>0.0000499999999999999-0.00050750938485936i</v>
      </c>
      <c r="V2214" t="str">
        <f t="shared" si="1140"/>
        <v>0.00002-0.00568410511042485i</v>
      </c>
      <c r="W2214" t="str">
        <f t="shared" si="1141"/>
        <v>0.0000422700055051163-0.000466226634531534i</v>
      </c>
      <c r="X2214" t="str">
        <f t="shared" si="1142"/>
        <v>0.0000439015941331241-0.000465922372154874i</v>
      </c>
      <c r="Y2214" t="str">
        <f t="shared" si="1143"/>
        <v>0.009+1.40743350880823i</v>
      </c>
      <c r="Z2214" t="str">
        <f t="shared" si="1144"/>
        <v>-0.00397127218426895-0.000399962962800708i</v>
      </c>
      <c r="AA2214" t="str">
        <f t="shared" si="1145"/>
        <v>0.0548215039480946-8.52862874411229i</v>
      </c>
      <c r="AB2214" t="str">
        <f t="shared" si="1146"/>
        <v>0.463328646653201-0.347468753307817i</v>
      </c>
      <c r="AC2214" t="str">
        <f t="shared" si="1147"/>
        <v>0.785274792767016-0.399116770615963i</v>
      </c>
      <c r="AD2214" t="str">
        <f t="shared" si="1148"/>
        <v>0.647619643623755-0.113327071462036i</v>
      </c>
      <c r="AE2214" t="str">
        <f t="shared" si="1149"/>
        <v>-0.00261720050797667+0.000191028775190147i</v>
      </c>
      <c r="AF2214" t="str">
        <f t="shared" si="1150"/>
        <v>-6.28088398638025-0.523130748251295i</v>
      </c>
      <c r="AG2214" t="str">
        <f t="shared" si="1151"/>
        <v>0.996629703848567-0.020016863371452i</v>
      </c>
      <c r="AH2214" t="str">
        <f t="shared" si="1152"/>
        <v>0.0165840913008757+0.000502965116136413i</v>
      </c>
      <c r="AI2214">
        <f t="shared" si="1153"/>
        <v>-35.602173604352799</v>
      </c>
      <c r="AJ2214">
        <f t="shared" si="1154"/>
        <v>1.737143581604456</v>
      </c>
      <c r="AK2214"/>
      <c r="AL2214"/>
      <c r="AM2214"/>
      <c r="AN2214"/>
    </row>
    <row r="2215" spans="1:40" x14ac:dyDescent="0.35">
      <c r="A2215"/>
      <c r="B2215">
        <f t="shared" si="1155"/>
        <v>281000</v>
      </c>
      <c r="C2215" s="237" t="str">
        <f t="shared" si="1123"/>
        <v>-4.08421692169318E-07+0.00367760570722515i</v>
      </c>
      <c r="D2215" s="208" t="str">
        <f t="shared" si="1124"/>
        <v>-2.51366433341876+0.0281949770887262i</v>
      </c>
      <c r="E2215" t="str">
        <f t="shared" si="1125"/>
        <v>20500</v>
      </c>
      <c r="F2215" t="str">
        <f t="shared" si="1126"/>
        <v>0.327868852459016</v>
      </c>
      <c r="G2215" t="str">
        <f t="shared" si="1121"/>
        <v>0.327868852459016</v>
      </c>
      <c r="H2215" t="str">
        <f t="shared" si="1127"/>
        <v>3.76782323746092+0.549559015496787i</v>
      </c>
      <c r="I2215" t="str">
        <f t="shared" si="1128"/>
        <v>1103.48441957341i</v>
      </c>
      <c r="J2215" t="str">
        <f t="shared" si="1122"/>
        <v>-1647.24875703699+241.407079501237i</v>
      </c>
      <c r="K2215" t="str">
        <f t="shared" si="1129"/>
        <v>0.0961101090246897-0.655810334795084i</v>
      </c>
      <c r="L2215" t="str">
        <f t="shared" si="1130"/>
        <v>0.019927014534505-0.115337489933732i</v>
      </c>
      <c r="M2215" t="str">
        <f t="shared" si="1131"/>
        <v>0.116037123559195-0.771147824728816i</v>
      </c>
      <c r="N2215" t="str">
        <f t="shared" si="1132"/>
        <v>-3.50499588433045i</v>
      </c>
      <c r="O2215" t="str">
        <f t="shared" si="1133"/>
        <v>-0.934692535728656+0.355457259952775i</v>
      </c>
      <c r="P2215" t="str">
        <f t="shared" si="1134"/>
        <v>1.93469253572866-0.355457259952775i</v>
      </c>
      <c r="Q2215" t="str">
        <f t="shared" si="1135"/>
        <v>-1.93469253572866+3.86045314428323i</v>
      </c>
      <c r="R2215" t="str">
        <f t="shared" si="1136"/>
        <v>-0.274333617387429-0.363672678154064i</v>
      </c>
      <c r="S2215" t="str">
        <f t="shared" si="1137"/>
        <v>0.37956214056875i</v>
      </c>
      <c r="T2215" t="str">
        <f t="shared" si="1138"/>
        <v>0.138036380186527-0.104126655045541i</v>
      </c>
      <c r="U2215" t="str">
        <f t="shared" si="1139"/>
        <v>0.00005-0.00050570330163922i</v>
      </c>
      <c r="V2215" t="str">
        <f t="shared" si="1140"/>
        <v>0.00002-0.00566387697835928i</v>
      </c>
      <c r="W2215" t="str">
        <f t="shared" si="1141"/>
        <v>0.0000422699799137503-0.00046456972055631i</v>
      </c>
      <c r="X2215" t="str">
        <f t="shared" si="1142"/>
        <v>0.0000438898963579921-0.000464266580738667i</v>
      </c>
      <c r="Y2215" t="str">
        <f t="shared" si="1143"/>
        <v>0.009+1.41246005705397i</v>
      </c>
      <c r="Z2215" t="str">
        <f t="shared" si="1144"/>
        <v>-0.00394306923552404-0.000398258581300184i</v>
      </c>
      <c r="AA2215" t="str">
        <f t="shared" si="1145"/>
        <v>0.054431699229549-8.49826026866813i</v>
      </c>
      <c r="AB2215" t="str">
        <f t="shared" si="1146"/>
        <v>0.461373255597573-0.348033277661505i</v>
      </c>
      <c r="AC2215" t="str">
        <f t="shared" si="1147"/>
        <v>0.785151320464774-0.39617176288484i</v>
      </c>
      <c r="AD2215" t="str">
        <f t="shared" si="1148"/>
        <v>0.646650241788106-0.116982177840614i</v>
      </c>
      <c r="AE2215" t="str">
        <f t="shared" si="1149"/>
        <v>-0.00259637583072307+0.000203734818655975i</v>
      </c>
      <c r="AF2215" t="str">
        <f t="shared" si="1150"/>
        <v>-6.28148757087968-0.521364038408061i</v>
      </c>
      <c r="AG2215" t="str">
        <f t="shared" si="1151"/>
        <v>0.996528612864125-0.0199164059383596i</v>
      </c>
      <c r="AH2215" t="str">
        <f t="shared" si="1152"/>
        <v>0.0164644464603747+0.000403211559865094i</v>
      </c>
      <c r="AI2215">
        <f t="shared" si="1153"/>
        <v>-35.666453407420647</v>
      </c>
      <c r="AJ2215">
        <f t="shared" si="1154"/>
        <v>1.402883710299508</v>
      </c>
      <c r="AK2215"/>
      <c r="AL2215"/>
      <c r="AM2215"/>
      <c r="AN2215"/>
    </row>
    <row r="2216" spans="1:40" x14ac:dyDescent="0.35">
      <c r="A2216"/>
      <c r="B2216">
        <f t="shared" si="1155"/>
        <v>282000</v>
      </c>
      <c r="C2216" s="237" t="str">
        <f t="shared" si="1123"/>
        <v>-4.0553022028818E-07+0.00366456455255496i</v>
      </c>
      <c r="D2216" s="208" t="str">
        <f t="shared" si="1124"/>
        <v>-2.51366431125081+0.0280949949029214i</v>
      </c>
      <c r="E2216" t="str">
        <f t="shared" si="1125"/>
        <v>20500</v>
      </c>
      <c r="F2216" t="str">
        <f t="shared" si="1126"/>
        <v>0.327868852459016</v>
      </c>
      <c r="G2216" t="str">
        <f t="shared" si="1121"/>
        <v>0.327868852459016</v>
      </c>
      <c r="H2216" t="str">
        <f t="shared" si="1127"/>
        <v>3.76842063978923+0.54770388062086i</v>
      </c>
      <c r="I2216" t="str">
        <f t="shared" si="1128"/>
        <v>1107.4114103904i</v>
      </c>
      <c r="J2216" t="str">
        <f t="shared" si="1122"/>
        <v>-1659.00093912957+242.266179428287i</v>
      </c>
      <c r="K2216" t="str">
        <f t="shared" si="1129"/>
        <v>0.095443089629904-0.653579363422077i</v>
      </c>
      <c r="L2216" t="str">
        <f t="shared" si="1130"/>
        <v>0.0197899996988893-0.114952080037311i</v>
      </c>
      <c r="M2216" t="str">
        <f t="shared" si="1131"/>
        <v>0.115233089328793-0.768531443459388i</v>
      </c>
      <c r="N2216" t="str">
        <f t="shared" si="1132"/>
        <v>-3.51746917929248i</v>
      </c>
      <c r="O2216" t="str">
        <f t="shared" si="1133"/>
        <v>-0.930186217214265+0.367088002125671i</v>
      </c>
      <c r="P2216" t="str">
        <f t="shared" si="1134"/>
        <v>1.93018621721426-0.367088002125671i</v>
      </c>
      <c r="Q2216" t="str">
        <f t="shared" si="1135"/>
        <v>-1.93018621721426+3.88455718141815i</v>
      </c>
      <c r="R2216" t="str">
        <f t="shared" si="1136"/>
        <v>-0.273796584530278-0.360841083801951i</v>
      </c>
      <c r="S2216" t="str">
        <f t="shared" si="1137"/>
        <v>0.380912895517394i</v>
      </c>
      <c r="T2216" t="str">
        <f t="shared" si="1138"/>
        <v>0.137449022052636-0.104292649796201i</v>
      </c>
      <c r="U2216" t="str">
        <f t="shared" si="1139"/>
        <v>0.00005-0.000503910027519932i</v>
      </c>
      <c r="V2216" t="str">
        <f t="shared" si="1140"/>
        <v>0.00002-0.00564379230822325i</v>
      </c>
      <c r="W2216" t="str">
        <f t="shared" si="1141"/>
        <v>0.0000422699542311964-0.000462924565752533i</v>
      </c>
      <c r="X2216" t="str">
        <f t="shared" si="1142"/>
        <v>0.000043878322441794-0.000462622540093758i</v>
      </c>
      <c r="Y2216" t="str">
        <f t="shared" si="1143"/>
        <v>0.009+1.41748660529971i</v>
      </c>
      <c r="Z2216" t="str">
        <f t="shared" si="1144"/>
        <v>-0.00391516588602887-0.00039656926066457i</v>
      </c>
      <c r="AA2216" t="str">
        <f t="shared" si="1145"/>
        <v>0.0540460383837263-8.4681073575313i</v>
      </c>
      <c r="AB2216" t="str">
        <f t="shared" si="1146"/>
        <v>0.459410067820055-0.348588099067432i</v>
      </c>
      <c r="AC2216" t="str">
        <f t="shared" si="1147"/>
        <v>0.785038326434598-0.393239966120314i</v>
      </c>
      <c r="AD2216" t="str">
        <f t="shared" si="1148"/>
        <v>0.645633069939647-0.120630253746089i</v>
      </c>
      <c r="AE2216" t="str">
        <f t="shared" si="1149"/>
        <v>-0.00257559882086166+0.000216249225083131i</v>
      </c>
      <c r="AF2216" t="str">
        <f t="shared" si="1150"/>
        <v>-6.28208495104004-0.519608885717939i</v>
      </c>
      <c r="AG2216" t="str">
        <f t="shared" si="1151"/>
        <v>0.996428449972818-0.0198151912484672i</v>
      </c>
      <c r="AH2216" t="str">
        <f t="shared" si="1152"/>
        <v>0.0163448328736503+0.000304772530450587i</v>
      </c>
      <c r="AI2216">
        <f t="shared" si="1153"/>
        <v>-35.730880583937356</v>
      </c>
      <c r="AJ2216">
        <f t="shared" si="1154"/>
        <v>1.0682370668512382</v>
      </c>
      <c r="AK2216"/>
      <c r="AL2216"/>
      <c r="AM2216"/>
      <c r="AN2216"/>
    </row>
    <row r="2217" spans="1:40" x14ac:dyDescent="0.35">
      <c r="A2217"/>
      <c r="B2217">
        <f t="shared" si="1155"/>
        <v>283000</v>
      </c>
      <c r="C2217" s="237" t="str">
        <f t="shared" si="1123"/>
        <v>-4.02669345865018E-07+0.00365161556151865i</v>
      </c>
      <c r="D2217" s="208" t="str">
        <f t="shared" si="1124"/>
        <v>-2.51366428931744+0.0279957193049763i</v>
      </c>
      <c r="E2217" t="str">
        <f t="shared" si="1125"/>
        <v>20500</v>
      </c>
      <c r="F2217" t="str">
        <f t="shared" si="1126"/>
        <v>0.327868852459016</v>
      </c>
      <c r="G2217" t="str">
        <f t="shared" si="1121"/>
        <v>0.327868852459016</v>
      </c>
      <c r="H2217" t="str">
        <f t="shared" si="1127"/>
        <v>3.76901192158273+0.545860900100816i</v>
      </c>
      <c r="I2217" t="str">
        <f t="shared" si="1128"/>
        <v>1111.33840120739i</v>
      </c>
      <c r="J2217" t="str">
        <f t="shared" si="1122"/>
        <v>-1670.79486964876+243.125279355338i</v>
      </c>
      <c r="K2217" t="str">
        <f t="shared" si="1129"/>
        <v>0.0947829441681634-0.65136318718597i</v>
      </c>
      <c r="L2217" t="str">
        <f t="shared" si="1130"/>
        <v>0.0196543793852801-0.114569154654992i</v>
      </c>
      <c r="M2217" t="str">
        <f t="shared" si="1131"/>
        <v>0.114437323553443-0.765932341840962i</v>
      </c>
      <c r="N2217" t="str">
        <f t="shared" si="1132"/>
        <v>-3.52994247425451i</v>
      </c>
      <c r="O2217" t="str">
        <f t="shared" si="1133"/>
        <v>-0.925535179332858+0.378661632354395i</v>
      </c>
      <c r="P2217" t="str">
        <f t="shared" si="1134"/>
        <v>1.92553517933286-0.378661632354395i</v>
      </c>
      <c r="Q2217" t="str">
        <f t="shared" si="1135"/>
        <v>-1.92553517933286+3.90860410660891i</v>
      </c>
      <c r="R2217" t="str">
        <f t="shared" si="1136"/>
        <v>-0.273255684617086-0.358023403619679i</v>
      </c>
      <c r="S2217" t="str">
        <f t="shared" si="1137"/>
        <v>0.382263650466037i</v>
      </c>
      <c r="T2217" t="str">
        <f t="shared" si="1138"/>
        <v>0.136859333219934-0.104455715512323i</v>
      </c>
      <c r="U2217" t="str">
        <f t="shared" si="1139"/>
        <v>0.00005-0.000502129426715975i</v>
      </c>
      <c r="V2217" t="str">
        <f t="shared" si="1140"/>
        <v>0.00002-0.00562384957921893i</v>
      </c>
      <c r="W2217" t="str">
        <f t="shared" si="1141"/>
        <v>0.0000422699284574554-0.000461291045464633i</v>
      </c>
      <c r="X2217" t="str">
        <f t="shared" si="1142"/>
        <v>0.0000438668706357209-0.000460990125659726i</v>
      </c>
      <c r="Y2217" t="str">
        <f t="shared" si="1143"/>
        <v>0.009+1.42251315354546i</v>
      </c>
      <c r="Z2217" t="str">
        <f t="shared" si="1144"/>
        <v>-0.00388755790689737-0.000394894799386302i</v>
      </c>
      <c r="AA2217" t="str">
        <f t="shared" si="1145"/>
        <v>0.0536644628668706-8.43816772296545i</v>
      </c>
      <c r="AB2217" t="str">
        <f t="shared" si="1146"/>
        <v>0.45743908990709-0.34913313045859i</v>
      </c>
      <c r="AC2217" t="str">
        <f t="shared" si="1147"/>
        <v>0.784935748911276-0.390321254395652i</v>
      </c>
      <c r="AD2217" t="str">
        <f t="shared" si="1148"/>
        <v>0.644568134964484-0.124270664969819i</v>
      </c>
      <c r="AE2217" t="str">
        <f t="shared" si="1149"/>
        <v>-0.00255486978892813+0.000228572801851212i</v>
      </c>
      <c r="AF2217" t="str">
        <f t="shared" si="1150"/>
        <v>-6.28267621090017-0.51786518079584i</v>
      </c>
      <c r="AG2217" t="str">
        <f t="shared" si="1151"/>
        <v>0.996329224753037-0.0197132274797061i</v>
      </c>
      <c r="AH2217" t="str">
        <f t="shared" si="1152"/>
        <v>0.0162252554815562+0.000207643565588708i</v>
      </c>
      <c r="AI2217">
        <f t="shared" si="1153"/>
        <v>-35.795457904360994</v>
      </c>
      <c r="AJ2217">
        <f t="shared" si="1154"/>
        <v>0.73320574438679198</v>
      </c>
      <c r="AK2217"/>
      <c r="AL2217"/>
      <c r="AM2217"/>
      <c r="AN2217"/>
    </row>
    <row r="2218" spans="1:40" x14ac:dyDescent="0.35">
      <c r="A2218"/>
      <c r="B2218">
        <f t="shared" si="1155"/>
        <v>284000</v>
      </c>
      <c r="C2218" s="237" t="str">
        <f t="shared" si="1123"/>
        <v>-3.99838638709337E-07+0.00363875776055675i</v>
      </c>
      <c r="D2218" s="208" t="str">
        <f t="shared" si="1124"/>
        <v>-2.51366426761536+0.0278971428309351i</v>
      </c>
      <c r="E2218" t="str">
        <f t="shared" si="1125"/>
        <v>20500</v>
      </c>
      <c r="F2218" t="str">
        <f t="shared" si="1126"/>
        <v>0.327868852459016</v>
      </c>
      <c r="G2218" t="str">
        <f t="shared" si="1121"/>
        <v>0.327868852459016</v>
      </c>
      <c r="H2218" t="str">
        <f t="shared" si="1127"/>
        <v>3.76959716547761+0.544029958409387i</v>
      </c>
      <c r="I2218" t="str">
        <f t="shared" si="1128"/>
        <v>1115.26539202438i</v>
      </c>
      <c r="J2218" t="str">
        <f t="shared" si="1122"/>
        <v>-1682.63054859457+243.984379282388i</v>
      </c>
      <c r="K2218" t="str">
        <f t="shared" si="1129"/>
        <v>0.0941295791433568-0.649161662967148i</v>
      </c>
      <c r="L2218" t="str">
        <f t="shared" si="1130"/>
        <v>0.0195201349219844-0.114188690733767i</v>
      </c>
      <c r="M2218" t="str">
        <f t="shared" si="1131"/>
        <v>0.113649714065341-0.763350353700915i</v>
      </c>
      <c r="N2218" t="str">
        <f t="shared" si="1132"/>
        <v>-3.54241576921654i</v>
      </c>
      <c r="O2218" t="str">
        <f t="shared" si="1133"/>
        <v>-0.920740145697886+0.390176350001171i</v>
      </c>
      <c r="P2218" t="str">
        <f t="shared" si="1134"/>
        <v>1.92074014569789-0.390176350001171i</v>
      </c>
      <c r="Q2218" t="str">
        <f t="shared" si="1135"/>
        <v>-1.92074014569789+3.93259211921771i</v>
      </c>
      <c r="R2218" t="str">
        <f t="shared" si="1136"/>
        <v>-0.272710889985566-0.355219496145331i</v>
      </c>
      <c r="S2218" t="str">
        <f t="shared" si="1137"/>
        <v>0.383614405414679i</v>
      </c>
      <c r="T2218" t="str">
        <f t="shared" si="1138"/>
        <v>0.136267315805493-0.104615825911921i</v>
      </c>
      <c r="U2218" t="str">
        <f t="shared" si="1139"/>
        <v>0.00005-0.000500361365354299i</v>
      </c>
      <c r="V2218" t="str">
        <f t="shared" si="1140"/>
        <v>0.00002-0.00560404729196815i</v>
      </c>
      <c r="W2218" t="str">
        <f t="shared" si="1141"/>
        <v>0.0000422699025925275-0.000459669036792749i</v>
      </c>
      <c r="X2218" t="str">
        <f t="shared" si="1142"/>
        <v>0.0000438555392216967-0.000459369214630411i</v>
      </c>
      <c r="Y2218" t="str">
        <f t="shared" si="1143"/>
        <v>0.009+1.4275397017912i</v>
      </c>
      <c r="Z2218" t="str">
        <f t="shared" si="1144"/>
        <v>-0.00386024114360124-0.000393234999529741i</v>
      </c>
      <c r="AA2218" t="str">
        <f t="shared" si="1145"/>
        <v>0.0532869151657183-8.40843910950141i</v>
      </c>
      <c r="AB2218" t="str">
        <f t="shared" si="1146"/>
        <v>0.455460328934787-0.349668283989984i</v>
      </c>
      <c r="AC2218" t="str">
        <f t="shared" si="1147"/>
        <v>0.784843527889798-0.387415503682285i</v>
      </c>
      <c r="AD2218" t="str">
        <f t="shared" si="1148"/>
        <v>0.643455452348614-0.127902775845185i</v>
      </c>
      <c r="AE2218" t="str">
        <f t="shared" si="1149"/>
        <v>-0.00253418905923+0.000240706353196674i</v>
      </c>
      <c r="AF2218" t="str">
        <f t="shared" si="1150"/>
        <v>-6.28326143309297-0.516132815578452i</v>
      </c>
      <c r="AG2218" t="str">
        <f t="shared" si="1151"/>
        <v>0.996230946693568-0.0196105229571197i</v>
      </c>
      <c r="AH2218" t="str">
        <f t="shared" si="1152"/>
        <v>0.0161057192893216+0.000111820222852205i</v>
      </c>
      <c r="AI2218">
        <f t="shared" si="1153"/>
        <v>-35.860188151129691</v>
      </c>
      <c r="AJ2218">
        <f t="shared" si="1154"/>
        <v>0.39779185128332611</v>
      </c>
      <c r="AK2218"/>
      <c r="AL2218"/>
      <c r="AM2218"/>
      <c r="AN2218"/>
    </row>
    <row r="2219" spans="1:40" x14ac:dyDescent="0.35">
      <c r="A2219"/>
      <c r="B2219">
        <f t="shared" si="1155"/>
        <v>285000</v>
      </c>
      <c r="C2219" s="237" t="str">
        <f t="shared" si="1123"/>
        <v>-3.97037676164577E-07+0.00362599018977377i</v>
      </c>
      <c r="D2219" s="208" t="str">
        <f t="shared" si="1124"/>
        <v>-2.51366424614131+0.0277992581215989i</v>
      </c>
      <c r="E2219" t="str">
        <f t="shared" si="1125"/>
        <v>20500</v>
      </c>
      <c r="F2219" t="str">
        <f t="shared" si="1126"/>
        <v>0.327868852459016</v>
      </c>
      <c r="G2219" t="str">
        <f t="shared" si="1121"/>
        <v>0.327868852459016</v>
      </c>
      <c r="H2219" t="str">
        <f t="shared" si="1127"/>
        <v>3.77017645273186+0.542210941426945i</v>
      </c>
      <c r="I2219" t="str">
        <f t="shared" si="1128"/>
        <v>1119.19238284136i</v>
      </c>
      <c r="J2219" t="str">
        <f t="shared" si="1122"/>
        <v>-1694.50797596699+244.84347920944i</v>
      </c>
      <c r="K2219" t="str">
        <f t="shared" si="1129"/>
        <v>0.0934829026327263-0.646974649433885i</v>
      </c>
      <c r="L2219" t="str">
        <f t="shared" si="1130"/>
        <v>0.0193872479455392-0.113810665491668i</v>
      </c>
      <c r="M2219" t="str">
        <f t="shared" si="1131"/>
        <v>0.112870150578265-0.760785314925553i</v>
      </c>
      <c r="N2219" t="str">
        <f t="shared" si="1132"/>
        <v>-3.55488906417857i</v>
      </c>
      <c r="O2219" t="str">
        <f t="shared" si="1133"/>
        <v>-0.915801862325812+0.401630363593909i</v>
      </c>
      <c r="P2219" t="str">
        <f t="shared" si="1134"/>
        <v>1.91580186232581-0.401630363593909i</v>
      </c>
      <c r="Q2219" t="str">
        <f t="shared" si="1135"/>
        <v>-1.91580186232581+3.95651942777248i</v>
      </c>
      <c r="R2219" t="str">
        <f t="shared" si="1136"/>
        <v>-0.272162172752169-0.352429222291879i</v>
      </c>
      <c r="S2219" t="str">
        <f t="shared" si="1137"/>
        <v>0.384965160363324i</v>
      </c>
      <c r="T2219" t="str">
        <f t="shared" si="1138"/>
        <v>0.135672972076315-0.104772954478369i</v>
      </c>
      <c r="U2219" t="str">
        <f t="shared" si="1139"/>
        <v>0.00005-0.000498605711440776i</v>
      </c>
      <c r="V2219" t="str">
        <f t="shared" si="1140"/>
        <v>0.00002-0.00558438396813669i</v>
      </c>
      <c r="W2219" t="str">
        <f t="shared" si="1141"/>
        <v>0.0000422698766364133-0.000458058418561932i</v>
      </c>
      <c r="X2219" t="str">
        <f t="shared" si="1142"/>
        <v>0.0000438443265117355-0.000457759685923161i</v>
      </c>
      <c r="Y2219" t="str">
        <f t="shared" si="1143"/>
        <v>0.009+1.43256625003695i</v>
      </c>
      <c r="Z2219" t="str">
        <f t="shared" si="1144"/>
        <v>-0.00383321151440648-0.000391589666653153i</v>
      </c>
      <c r="AA2219" t="str">
        <f t="shared" si="1145"/>
        <v>0.0529133387758007-8.37891929337006i</v>
      </c>
      <c r="AB2219" t="str">
        <f t="shared" si="1146"/>
        <v>0.45347379248038-0.350193471032353i</v>
      </c>
      <c r="AC2219" t="str">
        <f t="shared" si="1147"/>
        <v>0.784761605096336-0.384522591829618i</v>
      </c>
      <c r="AD2219" t="str">
        <f t="shared" si="1148"/>
        <v>0.642295046228721-0.131525949367121i</v>
      </c>
      <c r="AE2219" t="str">
        <f t="shared" si="1149"/>
        <v>-0.00251355696951909+0.000252650680511615i</v>
      </c>
      <c r="AF2219" t="str">
        <f t="shared" si="1150"/>
        <v>-6.28384069887317-0.514411683305346i</v>
      </c>
      <c r="AG2219" t="str">
        <f t="shared" si="1151"/>
        <v>0.996133625191532-0.0195070861518346i</v>
      </c>
      <c r="AH2219" t="str">
        <f t="shared" si="1152"/>
        <v>0.0159862293652667+0.0000172980772988604i</v>
      </c>
      <c r="AI2219">
        <f t="shared" si="1153"/>
        <v>-35.925074119122456</v>
      </c>
      <c r="AJ2219">
        <f t="shared" si="1154"/>
        <v>6.1997511324018824E-2</v>
      </c>
      <c r="AK2219"/>
      <c r="AL2219"/>
      <c r="AM2219"/>
      <c r="AN2219"/>
    </row>
    <row r="2220" spans="1:40" x14ac:dyDescent="0.35">
      <c r="A2220"/>
      <c r="B2220">
        <f t="shared" si="1155"/>
        <v>286000</v>
      </c>
      <c r="C2220" s="237" t="str">
        <f t="shared" si="1123"/>
        <v>-3.94266042950353E-07+0.00361331190269937i</v>
      </c>
      <c r="D2220" s="208" t="str">
        <f t="shared" si="1124"/>
        <v>-2.51366422489212+0.0277020579206952i</v>
      </c>
      <c r="E2220" t="str">
        <f t="shared" si="1125"/>
        <v>20500</v>
      </c>
      <c r="F2220" t="str">
        <f t="shared" si="1126"/>
        <v>0.327868852459016</v>
      </c>
      <c r="G2220" t="str">
        <f t="shared" si="1121"/>
        <v>0.327868852459016</v>
      </c>
      <c r="H2220" t="str">
        <f t="shared" si="1127"/>
        <v>3.77074986325265+0.540403736421123i</v>
      </c>
      <c r="I2220" t="str">
        <f t="shared" si="1128"/>
        <v>1123.11937365835i</v>
      </c>
      <c r="J2220" t="str">
        <f t="shared" si="1122"/>
        <v>-1706.42715176603+245.70257913649i</v>
      </c>
      <c r="K2220" t="str">
        <f t="shared" si="1129"/>
        <v>0.0928428242554216-0.644802007015499i</v>
      </c>
      <c r="L2220" t="str">
        <f t="shared" si="1130"/>
        <v>0.0192557003946926-0.11343505641406i</v>
      </c>
      <c r="M2220" t="str">
        <f t="shared" si="1131"/>
        <v>0.112098524650114-0.758237063429559i</v>
      </c>
      <c r="N2220" t="str">
        <f t="shared" si="1132"/>
        <v>-3.5673623591406i</v>
      </c>
      <c r="O2220" t="str">
        <f t="shared" si="1133"/>
        <v>-0.910721097520047+0.413021891104915i</v>
      </c>
      <c r="P2220" t="str">
        <f t="shared" si="1134"/>
        <v>1.91072109752005-0.413021891104915i</v>
      </c>
      <c r="Q2220" t="str">
        <f t="shared" si="1135"/>
        <v>-1.91072109752005+3.98038425024551i</v>
      </c>
      <c r="R2220" t="str">
        <f t="shared" si="1136"/>
        <v>-0.271609504811126-0.349652445314699i</v>
      </c>
      <c r="S2220" t="str">
        <f t="shared" si="1137"/>
        <v>0.386315915311966i</v>
      </c>
      <c r="T2220" t="str">
        <f t="shared" si="1138"/>
        <v>0.135076304452815-0.10492707445854i</v>
      </c>
      <c r="U2220" t="str">
        <f t="shared" si="1139"/>
        <v>0.00005-0.000496862334827347i</v>
      </c>
      <c r="V2220" t="str">
        <f t="shared" si="1140"/>
        <v>0.00002-0.00556485815006628i</v>
      </c>
      <c r="W2220" t="str">
        <f t="shared" si="1141"/>
        <v>0.0000422698505891134-0.000456459071291987i</v>
      </c>
      <c r="X2220" t="str">
        <f t="shared" si="1142"/>
        <v>0.0000438332308473069-0.000456161420148666i</v>
      </c>
      <c r="Y2220" t="str">
        <f t="shared" si="1143"/>
        <v>0.009+1.43759279828269i</v>
      </c>
      <c r="Z2220" t="str">
        <f t="shared" si="1144"/>
        <v>-0.00380646500884792-0.000389958609732641i</v>
      </c>
      <c r="AA2220" t="str">
        <f t="shared" si="1145"/>
        <v>0.0525436781802852-8.34960608194761i</v>
      </c>
      <c r="AB2220" t="str">
        <f t="shared" si="1146"/>
        <v>0.451479488633873-0.350708602165957i</v>
      </c>
      <c r="AC2220" t="str">
        <f t="shared" si="1147"/>
        <v>0.784689923959844-0.381642398545334i</v>
      </c>
      <c r="AD2220" t="str">
        <f t="shared" si="1148"/>
        <v>0.641086949441326-0.135139547313067i</v>
      </c>
      <c r="AE2220" t="str">
        <f t="shared" si="1149"/>
        <v>-0.00249297387066756+0.000264406582636858i</v>
      </c>
      <c r="AF2220" t="str">
        <f t="shared" si="1150"/>
        <v>-6.28441408814477-0.512701678500428i</v>
      </c>
      <c r="AG2220" t="str">
        <f t="shared" si="1151"/>
        <v>0.996037269550325-0.0194029256800055i</v>
      </c>
      <c r="AH2220" t="str">
        <f t="shared" si="1152"/>
        <v>0.0158667908395109-0.0000759272808810036i</v>
      </c>
      <c r="AI2220">
        <f t="shared" si="1153"/>
        <v>-35.990118616126857</v>
      </c>
      <c r="AJ2220">
        <f t="shared" si="1154"/>
        <v>-0.27417513615902639</v>
      </c>
      <c r="AK2220"/>
      <c r="AL2220"/>
      <c r="AM2220"/>
      <c r="AN2220"/>
    </row>
    <row r="2221" spans="1:40" x14ac:dyDescent="0.35">
      <c r="A2221"/>
      <c r="B2221">
        <f t="shared" si="1155"/>
        <v>287000</v>
      </c>
      <c r="C2221" s="237" t="str">
        <f t="shared" si="1123"/>
        <v>-3.91523331008489E-07+0.0036007219660544i</v>
      </c>
      <c r="D2221" s="208" t="str">
        <f t="shared" si="1124"/>
        <v>-2.51366420386466+0.0276055350730837i</v>
      </c>
      <c r="E2221" t="str">
        <f t="shared" si="1125"/>
        <v>20500</v>
      </c>
      <c r="F2221" t="str">
        <f t="shared" si="1126"/>
        <v>0.327868852459016</v>
      </c>
      <c r="G2221" t="str">
        <f t="shared" si="1121"/>
        <v>0.327868852459016</v>
      </c>
      <c r="H2221" t="str">
        <f t="shared" si="1127"/>
        <v>3.77131747562282+0.538608232026751i</v>
      </c>
      <c r="I2221" t="str">
        <f t="shared" si="1128"/>
        <v>1127.04636447534i</v>
      </c>
      <c r="J2221" t="str">
        <f t="shared" si="1122"/>
        <v>-1718.38807599169+246.561679063541i</v>
      </c>
      <c r="K2221" t="str">
        <f t="shared" si="1129"/>
        <v>0.0922092551417871-0.642643597875922i</v>
      </c>
      <c r="L2221" t="str">
        <f t="shared" si="1130"/>
        <v>0.0191254745045191-0.113061841249972i</v>
      </c>
      <c r="M2221" t="str">
        <f t="shared" si="1131"/>
        <v>0.111334729646306-0.755705439125894i</v>
      </c>
      <c r="N2221" t="str">
        <f t="shared" si="1132"/>
        <v>-3.57983565410263i</v>
      </c>
      <c r="O2221" t="str">
        <f t="shared" si="1133"/>
        <v>-0.905498641751418+0.424349160228151i</v>
      </c>
      <c r="P2221" t="str">
        <f t="shared" si="1134"/>
        <v>1.90549864175142-0.424349160228151i</v>
      </c>
      <c r="Q2221" t="str">
        <f t="shared" si="1135"/>
        <v>-1.90549864175142+4.00418481433078i</v>
      </c>
      <c r="R2221" t="str">
        <f t="shared" si="1136"/>
        <v>-0.271052857833475-0.346889030779923i</v>
      </c>
      <c r="S2221" t="str">
        <f t="shared" si="1137"/>
        <v>0.38766667026061i</v>
      </c>
      <c r="T2221" t="str">
        <f t="shared" si="1138"/>
        <v>0.134477315512383-0.105078158860926i</v>
      </c>
      <c r="U2221" t="str">
        <f t="shared" si="1139"/>
        <v>0.0000499999999999998-0.000495131107179863i</v>
      </c>
      <c r="V2221" t="str">
        <f t="shared" si="1140"/>
        <v>0.00002-0.00554546840041448i</v>
      </c>
      <c r="W2221" t="str">
        <f t="shared" si="1141"/>
        <v>0.0000422698244506282-0.000454870877167948i</v>
      </c>
      <c r="X2221" t="str">
        <f t="shared" si="1142"/>
        <v>0.000043822250598725-0.000454574299581489i</v>
      </c>
      <c r="Y2221" t="str">
        <f t="shared" si="1143"/>
        <v>0.009+1.44261934652843i</v>
      </c>
      <c r="Z2221" t="str">
        <f t="shared" si="1144"/>
        <v>-0.00377999768624102-0.000388341641088059i</v>
      </c>
      <c r="AA2221" t="str">
        <f t="shared" si="1145"/>
        <v>0.0521778788293189-8.32049731321152i</v>
      </c>
      <c r="AB2221" t="str">
        <f t="shared" si="1146"/>
        <v>0.449477426009943-0.351213587174291i</v>
      </c>
      <c r="AC2221" t="str">
        <f t="shared" si="1147"/>
        <v>0.784628429584406-0.37877480537618i</v>
      </c>
      <c r="AD2221" t="str">
        <f t="shared" si="1148"/>
        <v>0.639831203570153-0.138742930365218i</v>
      </c>
      <c r="AE2221" t="str">
        <f t="shared" si="1149"/>
        <v>-0.00247244012634738+0.000275974856149042i</v>
      </c>
      <c r="AF2221" t="str">
        <f t="shared" si="1150"/>
        <v>-6.28498167948748-0.511002696953667i</v>
      </c>
      <c r="AG2221" t="str">
        <f t="shared" si="1151"/>
        <v>0.995941888977562-0.0192980503017246i</v>
      </c>
      <c r="AH2221" t="str">
        <f t="shared" si="1152"/>
        <v>0.015747408902672-0.000167860248675736i</v>
      </c>
      <c r="AI2221">
        <f t="shared" si="1153"/>
        <v>-36.055324463314449</v>
      </c>
      <c r="AJ2221">
        <f t="shared" si="1154"/>
        <v>-0.61072393614721476</v>
      </c>
      <c r="AK2221"/>
      <c r="AL2221"/>
      <c r="AM2221"/>
      <c r="AN2221"/>
    </row>
    <row r="2222" spans="1:40" x14ac:dyDescent="0.35">
      <c r="A2222"/>
      <c r="B2222">
        <f t="shared" si="1155"/>
        <v>288000</v>
      </c>
      <c r="C2222" s="237" t="str">
        <f t="shared" si="1123"/>
        <v>-3.88809139352832E-07+0.00358821945952191i</v>
      </c>
      <c r="D2222" s="208" t="str">
        <f t="shared" si="1124"/>
        <v>-2.51366418305586+0.0275096825230013i</v>
      </c>
      <c r="E2222" t="str">
        <f t="shared" si="1125"/>
        <v>20500</v>
      </c>
      <c r="F2222" t="str">
        <f t="shared" si="1126"/>
        <v>0.327868852459016</v>
      </c>
      <c r="G2222" t="str">
        <f t="shared" si="1121"/>
        <v>0.327868852459016</v>
      </c>
      <c r="H2222" t="str">
        <f t="shared" si="1127"/>
        <v>3.77187936712698+0.536824318226102i</v>
      </c>
      <c r="I2222" t="str">
        <f t="shared" si="1128"/>
        <v>1130.97335529233i</v>
      </c>
      <c r="J2222" t="str">
        <f t="shared" si="1122"/>
        <v>-1730.39074864397+247.420778990591i</v>
      </c>
      <c r="K2222" t="str">
        <f t="shared" si="1129"/>
        <v>0.0915821079033506-0.640499285887779i</v>
      </c>
      <c r="L2222" t="str">
        <f t="shared" si="1130"/>
        <v>0.0189965528006669-0.112690998008492i</v>
      </c>
      <c r="M2222" t="str">
        <f t="shared" si="1131"/>
        <v>0.110578660704018-0.753190283896271i</v>
      </c>
      <c r="N2222" t="str">
        <f t="shared" si="1132"/>
        <v>-3.59230894906466i</v>
      </c>
      <c r="O2222" t="str">
        <f t="shared" si="1133"/>
        <v>-0.90013530753518+0.435610408654966i</v>
      </c>
      <c r="P2222" t="str">
        <f t="shared" si="1134"/>
        <v>1.90013530753518-0.435610408654966i</v>
      </c>
      <c r="Q2222" t="str">
        <f t="shared" si="1135"/>
        <v>-1.90013530753518+4.02791935771963i</v>
      </c>
      <c r="R2222" t="str">
        <f t="shared" si="1136"/>
        <v>-0.270492203266155-0.344138846533646i</v>
      </c>
      <c r="S2222" t="str">
        <f t="shared" si="1137"/>
        <v>0.389017425209253i</v>
      </c>
      <c r="T2222" t="str">
        <f t="shared" si="1138"/>
        <v>0.133876007993001-0.105226180453777i</v>
      </c>
      <c r="U2222" t="str">
        <f t="shared" si="1139"/>
        <v>0.0000499999999999998-0.000493411901946599i</v>
      </c>
      <c r="V2222" t="str">
        <f t="shared" si="1140"/>
        <v>0.00002-0.00552621330180192i</v>
      </c>
      <c r="W2222" t="str">
        <f t="shared" si="1141"/>
        <v>0.0000422697982209584-0.000453293720011167i</v>
      </c>
      <c r="X2222" t="str">
        <f t="shared" si="1142"/>
        <v>0.0000438113841645475-0.000452998208131175i</v>
      </c>
      <c r="Y2222" t="str">
        <f t="shared" si="1143"/>
        <v>0.009+1.44764589477418i</v>
      </c>
      <c r="Z2222" t="str">
        <f t="shared" si="1144"/>
        <v>-0.00375380567422998-0.000386738576310839i</v>
      </c>
      <c r="AA2222" t="str">
        <f t="shared" si="1145"/>
        <v>0.0518158871198892-8.29159085520879i</v>
      </c>
      <c r="AB2222" t="str">
        <f t="shared" si="1146"/>
        <v>0.44746761376003-0.351708335037862i</v>
      </c>
      <c r="AC2222" t="str">
        <f t="shared" si="1147"/>
        <v>0.784577068722155-0.375919695689231i</v>
      </c>
      <c r="AD2222" t="str">
        <f t="shared" si="1148"/>
        <v>0.638527858991775-0.142335458234154i</v>
      </c>
      <c r="AE2222" t="str">
        <f t="shared" si="1149"/>
        <v>-0.00245195611271327+0.000287356295642205i</v>
      </c>
      <c r="AF2222" t="str">
        <f t="shared" si="1150"/>
        <v>-6.28554355018284-0.509314635703101i</v>
      </c>
      <c r="AG2222" t="str">
        <f t="shared" si="1151"/>
        <v>0.995847492583025-0.0191924689199063i</v>
      </c>
      <c r="AH2222" t="str">
        <f t="shared" si="1152"/>
        <v>0.0156280888045594-0.000258505212525039i</v>
      </c>
      <c r="AI2222">
        <f t="shared" si="1153"/>
        <v>-36.120694495722745</v>
      </c>
      <c r="AJ2222">
        <f t="shared" si="1154"/>
        <v>-0.9476467178120378</v>
      </c>
      <c r="AK2222"/>
      <c r="AL2222"/>
      <c r="AM2222"/>
      <c r="AN2222"/>
    </row>
    <row r="2223" spans="1:40" x14ac:dyDescent="0.35">
      <c r="A2223"/>
      <c r="B2223">
        <f t="shared" si="1155"/>
        <v>289000</v>
      </c>
      <c r="C2223" s="237" t="str">
        <f t="shared" si="1123"/>
        <v>-3.86123073922693E-07+0.00357580347552296i</v>
      </c>
      <c r="D2223" s="208" t="str">
        <f t="shared" si="1124"/>
        <v>-2.51366416246269+0.0274144933123427i</v>
      </c>
      <c r="E2223" t="str">
        <f t="shared" si="1125"/>
        <v>20500</v>
      </c>
      <c r="F2223" t="str">
        <f t="shared" si="1126"/>
        <v>0.327868852459016</v>
      </c>
      <c r="G2223" t="str">
        <f t="shared" si="1121"/>
        <v>0.327868852459016</v>
      </c>
      <c r="H2223" t="str">
        <f t="shared" si="1127"/>
        <v>3.77243561377691+0.535051886329478i</v>
      </c>
      <c r="I2223" t="str">
        <f t="shared" si="1128"/>
        <v>1134.90034610931i</v>
      </c>
      <c r="J2223" t="str">
        <f t="shared" si="1122"/>
        <v>-1742.43516972286+248.279878917643i</v>
      </c>
      <c r="K2223" t="str">
        <f t="shared" si="1129"/>
        <v>0.0909612966035047-0.638368936606874i</v>
      </c>
      <c r="L2223" t="str">
        <f t="shared" si="1130"/>
        <v>0.0188689180937336-0.112322504955213i</v>
      </c>
      <c r="M2223" t="str">
        <f t="shared" si="1131"/>
        <v>0.109830214697238-0.750691441562087i</v>
      </c>
      <c r="N2223" t="str">
        <f t="shared" si="1132"/>
        <v>-3.60478224402669i</v>
      </c>
      <c r="O2223" t="str">
        <f t="shared" si="1133"/>
        <v>-0.89463192930461+0.44680388434828i</v>
      </c>
      <c r="P2223" t="str">
        <f t="shared" si="1134"/>
        <v>1.89463192930461-0.44680388434828i</v>
      </c>
      <c r="Q2223" t="str">
        <f t="shared" si="1135"/>
        <v>-1.89463192930461+4.05158612837497i</v>
      </c>
      <c r="R2223" t="str">
        <f t="shared" si="1136"/>
        <v>-0.269927512331088-0.341401762671933i</v>
      </c>
      <c r="S2223" t="str">
        <f t="shared" si="1137"/>
        <v>0.390368180157897i</v>
      </c>
      <c r="T2223" t="str">
        <f t="shared" si="1138"/>
        <v>0.133272384796941-0.105371111763235i</v>
      </c>
      <c r="U2223" t="str">
        <f t="shared" si="1139"/>
        <v>0.0000499999999999998-0.000491704594327407i</v>
      </c>
      <c r="V2223" t="str">
        <f t="shared" si="1140"/>
        <v>0.00002-0.00550709145646697i</v>
      </c>
      <c r="W2223" t="str">
        <f t="shared" si="1141"/>
        <v>0.0000422697719001044-0.000451727485251009i</v>
      </c>
      <c r="X2223" t="str">
        <f t="shared" si="1142"/>
        <v>0.0000438006299709888-0.000451433031313956i</v>
      </c>
      <c r="Y2223" t="str">
        <f t="shared" si="1143"/>
        <v>0.009+1.45267244301992i</v>
      </c>
      <c r="Z2223" t="str">
        <f t="shared" si="1144"/>
        <v>-0.0037278851673707-0.000385149234193615i</v>
      </c>
      <c r="AA2223" t="str">
        <f t="shared" si="1145"/>
        <v>0.0514576503761638-8.26288460553482i</v>
      </c>
      <c r="AB2223" t="str">
        <f t="shared" si="1146"/>
        <v>0.445450061584697-0.352192753927957i</v>
      </c>
      <c r="AC2223" t="str">
        <f t="shared" si="1147"/>
        <v>0.784535789746846-0.373076954653656i</v>
      </c>
      <c r="AD2223" t="str">
        <f t="shared" si="1148"/>
        <v>0.637176974919483-0.145916489783731i</v>
      </c>
      <c r="AE2223" t="str">
        <f t="shared" si="1149"/>
        <v>-0.0024315222180889+0.000298551694003526i</v>
      </c>
      <c r="AF2223" t="str">
        <f t="shared" si="1150"/>
        <v>-6.2860997762396-0.507637393017135i</v>
      </c>
      <c r="AG2223" t="str">
        <f t="shared" si="1151"/>
        <v>0.995754089376609-0.0190861905791394i</v>
      </c>
      <c r="AH2223" t="str">
        <f t="shared" si="1152"/>
        <v>0.015508835852859-0.000347866550551881i</v>
      </c>
      <c r="AI2223">
        <f t="shared" si="1153"/>
        <v>-36.186231562744901</v>
      </c>
      <c r="AJ2223">
        <f t="shared" si="1154"/>
        <v>-1.2849412943966467</v>
      </c>
      <c r="AK2223"/>
      <c r="AL2223"/>
      <c r="AM2223"/>
      <c r="AN2223"/>
    </row>
    <row r="2224" spans="1:40" x14ac:dyDescent="0.35">
      <c r="A2224"/>
      <c r="B2224">
        <f t="shared" si="1155"/>
        <v>290000</v>
      </c>
      <c r="C2224" s="237" t="str">
        <f t="shared" si="1123"/>
        <v>-3.83464747439789E-07+0.00356347311899688i</v>
      </c>
      <c r="D2224" s="208" t="str">
        <f t="shared" si="1124"/>
        <v>-2.51366414208218+0.0273199605789761i</v>
      </c>
      <c r="E2224" t="str">
        <f t="shared" si="1125"/>
        <v>20500</v>
      </c>
      <c r="F2224" t="str">
        <f t="shared" si="1126"/>
        <v>0.327868852459016</v>
      </c>
      <c r="G2224" t="str">
        <f t="shared" si="1121"/>
        <v>0.327868852459016</v>
      </c>
      <c r="H2224" t="str">
        <f t="shared" si="1127"/>
        <v>3.77298629033641+0.5332908289561i</v>
      </c>
      <c r="I2224" t="str">
        <f t="shared" si="1128"/>
        <v>1138.8273369263i</v>
      </c>
      <c r="J2224" t="str">
        <f t="shared" si="1122"/>
        <v>-1754.52133922837+249.138978844693i</v>
      </c>
      <c r="K2224" t="str">
        <f t="shared" si="1129"/>
        <v>0.0903467367288516-0.636252417247131i</v>
      </c>
      <c r="L2224" t="str">
        <f t="shared" si="1130"/>
        <v>0.0187425534737668-0.111956340608729i</v>
      </c>
      <c r="M2224" t="str">
        <f t="shared" si="1131"/>
        <v>0.109089290202618-0.74820875785586i</v>
      </c>
      <c r="N2224" t="str">
        <f t="shared" si="1132"/>
        <v>-3.61725553898872i</v>
      </c>
      <c r="O2224" t="str">
        <f t="shared" si="1133"/>
        <v>-0.888989363281182+0.457927845815166i</v>
      </c>
      <c r="P2224" t="str">
        <f t="shared" si="1134"/>
        <v>1.88898936328118-0.457927845815166i</v>
      </c>
      <c r="Q2224" t="str">
        <f t="shared" si="1135"/>
        <v>-1.88898936328118+4.07518338480389i</v>
      </c>
      <c r="R2224" t="str">
        <f t="shared" si="1136"/>
        <v>-0.269358756024305-0.338677651511635i</v>
      </c>
      <c r="S2224" t="str">
        <f t="shared" si="1137"/>
        <v>0.39171893510654i</v>
      </c>
      <c r="T2224" t="str">
        <f t="shared" si="1138"/>
        <v>0.132666448994522-0.105512925071463i</v>
      </c>
      <c r="U2224" t="str">
        <f t="shared" si="1139"/>
        <v>0.0000499999999999998-0.00049000906124352i</v>
      </c>
      <c r="V2224" t="str">
        <f t="shared" si="1140"/>
        <v>0.00002-0.00548810148592743i</v>
      </c>
      <c r="W2224" t="str">
        <f t="shared" si="1141"/>
        <v>0.0000422697454880666-0.000450172059897118i</v>
      </c>
      <c r="X2224" t="str">
        <f t="shared" si="1142"/>
        <v>0.0000437899864713508-0.000449878656225059i</v>
      </c>
      <c r="Y2224" t="str">
        <f t="shared" si="1143"/>
        <v>0.009+1.45769899126566i</v>
      </c>
      <c r="Z2224" t="str">
        <f t="shared" si="1144"/>
        <v>-0.00370223242574801-0.000383573436661678i</v>
      </c>
      <c r="AA2224" t="str">
        <f t="shared" si="1145"/>
        <v>0.0511031168303063-8.23437649082297i</v>
      </c>
      <c r="AB2224" t="str">
        <f t="shared" si="1146"/>
        <v>0.443424779746189-0.352666751200385i</v>
      </c>
      <c r="AC2224" t="str">
        <f t="shared" si="1147"/>
        <v>0.784504542628062-0.370246469222918i</v>
      </c>
      <c r="AD2224" t="str">
        <f t="shared" si="1148"/>
        <v>0.63577861944525-0.149485383157251i</v>
      </c>
      <c r="AE2224" t="str">
        <f t="shared" si="1149"/>
        <v>-0.00241113884265583+0.000309561842683509i</v>
      </c>
      <c r="AF2224" t="str">
        <f t="shared" si="1150"/>
        <v>-6.28665043241859-0.505970868377124i</v>
      </c>
      <c r="AG2224" t="str">
        <f t="shared" si="1151"/>
        <v>0.995661688266279-0.0189792244645065i</v>
      </c>
      <c r="AH2224" t="str">
        <f t="shared" si="1152"/>
        <v>0.0153896554118075-0.000435948634755551i</v>
      </c>
      <c r="AI2224">
        <f t="shared" si="1153"/>
        <v>-36.251938528628834</v>
      </c>
      <c r="AJ2224">
        <f t="shared" si="1154"/>
        <v>-1.622605463108608</v>
      </c>
      <c r="AK2224"/>
      <c r="AL2224"/>
      <c r="AM2224"/>
      <c r="AN2224"/>
    </row>
    <row r="2225" spans="1:40" x14ac:dyDescent="0.35">
      <c r="A2225"/>
      <c r="B2225">
        <f t="shared" si="1155"/>
        <v>291000</v>
      </c>
      <c r="C2225" s="237" t="str">
        <f t="shared" si="1123"/>
        <v>-3.8083377926865E-07+0.00355122750718626i</v>
      </c>
      <c r="D2225" s="208" t="str">
        <f t="shared" si="1124"/>
        <v>-2.51366412191143+0.0272260775550947i</v>
      </c>
      <c r="E2225" t="str">
        <f t="shared" si="1125"/>
        <v>20500</v>
      </c>
      <c r="F2225" t="str">
        <f t="shared" si="1126"/>
        <v>0.327868852459016</v>
      </c>
      <c r="G2225" t="str">
        <f t="shared" si="1121"/>
        <v>0.327868852459016</v>
      </c>
      <c r="H2225" t="str">
        <f t="shared" si="1127"/>
        <v>3.77353147034566+0.531541040015313i</v>
      </c>
      <c r="I2225" t="str">
        <f t="shared" si="1128"/>
        <v>1142.75432774329i</v>
      </c>
      <c r="J2225" t="str">
        <f t="shared" si="1122"/>
        <v>-1766.64925716049+249.998078771743i</v>
      </c>
      <c r="K2225" t="str">
        <f t="shared" si="1129"/>
        <v>0.0897383451612079-0.634149596655935i</v>
      </c>
      <c r="L2225" t="str">
        <f t="shared" si="1130"/>
        <v>0.0186174423048875-0.111592483737187i</v>
      </c>
      <c r="M2225" t="str">
        <f t="shared" si="1131"/>
        <v>0.108355787466095-0.745742080393122i</v>
      </c>
      <c r="N2225" t="str">
        <f t="shared" si="1132"/>
        <v>-3.62972883395075i</v>
      </c>
      <c r="O2225" t="str">
        <f t="shared" si="1133"/>
        <v>-0.883208487341356+0.468980562377797i</v>
      </c>
      <c r="P2225" t="str">
        <f t="shared" si="1134"/>
        <v>1.88320848734136-0.468980562377797i</v>
      </c>
      <c r="Q2225" t="str">
        <f t="shared" si="1135"/>
        <v>-1.88320848734136+4.09870939632855i</v>
      </c>
      <c r="R2225" t="str">
        <f t="shared" si="1136"/>
        <v>-0.268785905115103-0.335966387561986i</v>
      </c>
      <c r="S2225" t="str">
        <f t="shared" si="1137"/>
        <v>0.393069690055182i</v>
      </c>
      <c r="T2225" t="str">
        <f t="shared" si="1138"/>
        <v>0.132058203827949-0.105651592414795i</v>
      </c>
      <c r="U2225" t="str">
        <f t="shared" si="1139"/>
        <v>0.0000500000000000002-0.000488325181307976i</v>
      </c>
      <c r="V2225" t="str">
        <f t="shared" si="1140"/>
        <v>0.00002-0.00546924203064932i</v>
      </c>
      <c r="W2225" t="str">
        <f t="shared" si="1141"/>
        <v>0.0000422697189848461-0.000448627332512271i</v>
      </c>
      <c r="X2225" t="str">
        <f t="shared" si="1142"/>
        <v>0.000043779452145465-0.000448334971511576i</v>
      </c>
      <c r="Y2225" t="str">
        <f t="shared" si="1143"/>
        <v>0.009+1.46272553951141i</v>
      </c>
      <c r="Z2225" t="str">
        <f t="shared" si="1144"/>
        <v>-0.00367684377362608-0.000382011008706118i</v>
      </c>
      <c r="AA2225" t="str">
        <f t="shared" si="1145"/>
        <v>0.0507522356037519-8.20606446624469i</v>
      </c>
      <c r="AB2225" t="str">
        <f t="shared" si="1146"/>
        <v>0.441391779081262-0.353130233389295i</v>
      </c>
      <c r="AC2225" t="str">
        <f t="shared" si="1147"/>
        <v>0.784483278905969-0.367428128117465i</v>
      </c>
      <c r="AD2225" t="str">
        <f t="shared" si="1148"/>
        <v>0.634332869579935-0.153041495904911i</v>
      </c>
      <c r="AE2225" t="str">
        <f t="shared" si="1149"/>
        <v>-0.00239080639814588+0.000320387531960716i</v>
      </c>
      <c r="AF2225" t="str">
        <f t="shared" si="1150"/>
        <v>-6.28719559225709-0.504314962460218i</v>
      </c>
      <c r="AG2225" t="str">
        <f t="shared" si="1151"/>
        <v>0.995570298056028-0.0188715799003755i</v>
      </c>
      <c r="AH2225" t="str">
        <f t="shared" si="1152"/>
        <v>0.0152705529008607-0.000522755833165846i</v>
      </c>
      <c r="AI2225">
        <f t="shared" si="1153"/>
        <v>-36.317818272983295</v>
      </c>
      <c r="AJ2225">
        <f t="shared" si="1154"/>
        <v>-1.9606370050227704</v>
      </c>
      <c r="AK2225"/>
      <c r="AL2225"/>
      <c r="AM2225"/>
      <c r="AN2225"/>
    </row>
    <row r="2226" spans="1:40" x14ac:dyDescent="0.35">
      <c r="A2226"/>
      <c r="B2226">
        <f t="shared" si="1155"/>
        <v>292000</v>
      </c>
      <c r="C2226" s="237" t="str">
        <f t="shared" si="1123"/>
        <v>-3.78229795280356E-07+0.00353906576942623i</v>
      </c>
      <c r="D2226" s="208" t="str">
        <f t="shared" si="1124"/>
        <v>-2.51366410194755+0.0271328375656011i</v>
      </c>
      <c r="E2226" t="str">
        <f t="shared" si="1125"/>
        <v>20500</v>
      </c>
      <c r="F2226" t="str">
        <f t="shared" si="1126"/>
        <v>0.327868852459016</v>
      </c>
      <c r="G2226" t="str">
        <f t="shared" si="1121"/>
        <v>0.327868852459016</v>
      </c>
      <c r="H2226" t="str">
        <f t="shared" si="1127"/>
        <v>3.77407122614488+0.529802414688082i</v>
      </c>
      <c r="I2226" t="str">
        <f t="shared" si="1128"/>
        <v>1146.68131856027i</v>
      </c>
      <c r="J2226" t="str">
        <f t="shared" si="1122"/>
        <v>-1778.81892351923+250.857178698794i</v>
      </c>
      <c r="K2226" t="str">
        <f t="shared" si="1129"/>
        <v>0.0891360401502382-0.632060345289915i</v>
      </c>
      <c r="L2226" t="str">
        <f t="shared" si="1130"/>
        <v>0.0184935682200313-0.111230913354888i</v>
      </c>
      <c r="M2226" t="str">
        <f t="shared" si="1131"/>
        <v>0.107629608370269-0.743291258644803i</v>
      </c>
      <c r="N2226" t="str">
        <f t="shared" si="1132"/>
        <v>-3.64220212891278i</v>
      </c>
      <c r="O2226" t="str">
        <f t="shared" si="1133"/>
        <v>-0.877290200879995+0.479960314442702i</v>
      </c>
      <c r="P2226" t="str">
        <f t="shared" si="1134"/>
        <v>1.87729020087999-0.479960314442702i</v>
      </c>
      <c r="Q2226" t="str">
        <f t="shared" si="1135"/>
        <v>-1.87729020087999+4.12216244335548i</v>
      </c>
      <c r="R2226" t="str">
        <f t="shared" si="1136"/>
        <v>-0.268208930145204-0.333267847496961i</v>
      </c>
      <c r="S2226" t="str">
        <f t="shared" si="1137"/>
        <v>0.394420445003826i</v>
      </c>
      <c r="T2226" t="str">
        <f t="shared" si="1138"/>
        <v>0.131447652715219-0.105787085581871i</v>
      </c>
      <c r="U2226" t="str">
        <f t="shared" si="1139"/>
        <v>0.0000500000000000002-0.000486652834796647i</v>
      </c>
      <c r="V2226" t="str">
        <f t="shared" si="1140"/>
        <v>0.00002-0.00545051174972244i</v>
      </c>
      <c r="W2226" t="str">
        <f t="shared" si="1141"/>
        <v>0.0000422696923904425-0.000447093193185784i</v>
      </c>
      <c r="X2226" t="str">
        <f t="shared" si="1142"/>
        <v>0.000043769025499147-0.000446801867345898i</v>
      </c>
      <c r="Y2226" t="str">
        <f t="shared" si="1143"/>
        <v>0.009+1.46775208775715i</v>
      </c>
      <c r="Z2226" t="str">
        <f t="shared" si="1144"/>
        <v>-0.00365171559813154-0.000380461778318711i</v>
      </c>
      <c r="AA2226" t="str">
        <f t="shared" si="1145"/>
        <v>0.0504049566889434-8.17794651502072i</v>
      </c>
      <c r="AB2226" t="str">
        <f t="shared" si="1146"/>
        <v>0.439351071014242-0.353583106200945i</v>
      </c>
      <c r="AC2226" t="str">
        <f t="shared" si="1147"/>
        <v>0.784471951666682-0.364621821807869i</v>
      </c>
      <c r="AD2226" t="str">
        <f t="shared" si="1148"/>
        <v>0.632839811291522-0.156584185112426i</v>
      </c>
      <c r="AE2226" t="str">
        <f t="shared" si="1149"/>
        <v>-0.00237052530753633+0.000331029551200912i</v>
      </c>
      <c r="AF2226" t="str">
        <f t="shared" si="1150"/>
        <v>-6.28773532809243-0.502669577122481i</v>
      </c>
      <c r="AG2226" t="str">
        <f t="shared" si="1151"/>
        <v>0.995479927443841-0.0187632663491596i</v>
      </c>
      <c r="AH2226" t="str">
        <f t="shared" si="1152"/>
        <v>0.0151515337933537-0.000608292511957558i</v>
      </c>
      <c r="AI2226">
        <f t="shared" si="1153"/>
        <v>-36.383873691292429</v>
      </c>
      <c r="AJ2226">
        <f t="shared" si="1154"/>
        <v>-2.2990336849902464</v>
      </c>
      <c r="AK2226"/>
      <c r="AL2226"/>
      <c r="AM2226"/>
      <c r="AN2226"/>
    </row>
    <row r="2227" spans="1:40" x14ac:dyDescent="0.35">
      <c r="A2227"/>
      <c r="B2227">
        <f t="shared" si="1155"/>
        <v>293000</v>
      </c>
      <c r="C2227" s="237" t="str">
        <f t="shared" si="1123"/>
        <v>-3.75652427719535E-07+0.0035269870469382i</v>
      </c>
      <c r="D2227" s="208" t="str">
        <f t="shared" si="1124"/>
        <v>-2.51366408218774+0.0270402340265262i</v>
      </c>
      <c r="E2227" t="str">
        <f t="shared" si="1125"/>
        <v>20500</v>
      </c>
      <c r="F2227" t="str">
        <f t="shared" si="1126"/>
        <v>0.327868852459016</v>
      </c>
      <c r="G2227" t="str">
        <f t="shared" si="1121"/>
        <v>0.327868852459016</v>
      </c>
      <c r="H2227" t="str">
        <f t="shared" si="1127"/>
        <v>3.77460562889764+0.528074849408808i</v>
      </c>
      <c r="I2227" t="str">
        <f t="shared" si="1128"/>
        <v>1150.60830937726i</v>
      </c>
      <c r="J2227" t="str">
        <f t="shared" si="1122"/>
        <v>-1791.03033830459+251.716278625844i</v>
      </c>
      <c r="K2227" t="str">
        <f t="shared" si="1129"/>
        <v>0.0885397412867169-0.629984535191154i</v>
      </c>
      <c r="L2227" t="str">
        <f t="shared" si="1130"/>
        <v>0.0183709151158067-0.110871608718936i</v>
      </c>
      <c r="M2227" t="str">
        <f t="shared" si="1131"/>
        <v>0.106910656402524-0.74085614391009i</v>
      </c>
      <c r="N2227" t="str">
        <f t="shared" si="1132"/>
        <v>-3.65467542387481i</v>
      </c>
      <c r="O2227" t="str">
        <f t="shared" si="1133"/>
        <v>-0.871235424670442+0.490865393768307i</v>
      </c>
      <c r="P2227" t="str">
        <f t="shared" si="1134"/>
        <v>1.87123542467044-0.490865393768307i</v>
      </c>
      <c r="Q2227" t="str">
        <f t="shared" si="1135"/>
        <v>-1.87123542467044+4.14554081764312i</v>
      </c>
      <c r="R2227" t="str">
        <f t="shared" si="1136"/>
        <v>-0.267627801427984-0.330581910128404i</v>
      </c>
      <c r="S2227" t="str">
        <f t="shared" si="1137"/>
        <v>0.395771199952469i</v>
      </c>
      <c r="T2227" t="str">
        <f t="shared" si="1138"/>
        <v>0.130834799254098-0.105919376111794i</v>
      </c>
      <c r="U2227" t="str">
        <f t="shared" si="1139"/>
        <v>0.0000500000000000002-0.000484991903619867i</v>
      </c>
      <c r="V2227" t="str">
        <f t="shared" si="1140"/>
        <v>0.00002-0.0054319093205425i</v>
      </c>
      <c r="W2227" t="str">
        <f t="shared" si="1141"/>
        <v>0.0000422696657048567-0.000445569533507461i</v>
      </c>
      <c r="X2227" t="str">
        <f t="shared" si="1142"/>
        <v>0.0000437587050636663-0.000445279235399675i</v>
      </c>
      <c r="Y2227" t="str">
        <f t="shared" si="1143"/>
        <v>0.009+1.4727786360029i</v>
      </c>
      <c r="Z2227" t="str">
        <f t="shared" si="1144"/>
        <v>-0.00362684434796714-0.000378925576428365i</v>
      </c>
      <c r="AA2227" t="str">
        <f t="shared" si="1145"/>
        <v>0.0500612309314823-8.15002064794071i</v>
      </c>
      <c r="AB2227" t="str">
        <f t="shared" si="1146"/>
        <v>0.437302667570312-0.354025274507538i</v>
      </c>
      <c r="AC2227" t="str">
        <f t="shared" si="1147"/>
        <v>0.784470515518151-0.361827442498422i</v>
      </c>
      <c r="AD2227" t="str">
        <f t="shared" si="1148"/>
        <v>0.631299539541457-0.160112807530897i</v>
      </c>
      <c r="AE2227" t="str">
        <f t="shared" si="1149"/>
        <v>-0.00235029600474741+0.000341488689110877i</v>
      </c>
      <c r="AF2227" t="str">
        <f t="shared" si="1150"/>
        <v>-6.28826971108538-0.501034615382282i</v>
      </c>
      <c r="AG2227" t="str">
        <f t="shared" si="1151"/>
        <v>0.995390585019667-0.0186542934100431i</v>
      </c>
      <c r="AH2227" t="str">
        <f t="shared" si="1152"/>
        <v>0.0150326036151483-0.0006925630375272i</v>
      </c>
      <c r="AI2227">
        <f t="shared" si="1153"/>
        <v>-36.450107695441659</v>
      </c>
      <c r="AJ2227">
        <f t="shared" si="1154"/>
        <v>-2.6377932515606699</v>
      </c>
      <c r="AK2227"/>
      <c r="AL2227"/>
      <c r="AM2227"/>
      <c r="AN2227"/>
    </row>
    <row r="2228" spans="1:40" x14ac:dyDescent="0.35">
      <c r="A2228"/>
      <c r="B2228">
        <f t="shared" si="1155"/>
        <v>294000</v>
      </c>
      <c r="C2228" s="237" t="str">
        <f t="shared" si="1123"/>
        <v>-3.73101315074494E-07+0.00351499049262757i</v>
      </c>
      <c r="D2228" s="208" t="str">
        <f t="shared" si="1124"/>
        <v>-2.51366406262921+0.026948260443478i</v>
      </c>
      <c r="E2228" t="str">
        <f t="shared" si="1125"/>
        <v>20500</v>
      </c>
      <c r="F2228" t="str">
        <f t="shared" si="1126"/>
        <v>0.327868852459016</v>
      </c>
      <c r="G2228" t="str">
        <f t="shared" si="1121"/>
        <v>0.327868852459016</v>
      </c>
      <c r="H2228" t="str">
        <f t="shared" si="1127"/>
        <v>3.77513474861348+0.526358241847414i</v>
      </c>
      <c r="I2228" t="str">
        <f t="shared" si="1128"/>
        <v>1154.53530019425i</v>
      </c>
      <c r="J2228" t="str">
        <f t="shared" si="1122"/>
        <v>-1803.28350151656+252.575378552896i</v>
      </c>
      <c r="K2228" t="str">
        <f t="shared" si="1129"/>
        <v>0.0879493694763868-0.627922039963756i</v>
      </c>
      <c r="L2228" t="str">
        <f t="shared" si="1130"/>
        <v>0.0182494671474659-0.110514549325943i</v>
      </c>
      <c r="M2228" t="str">
        <f t="shared" si="1131"/>
        <v>0.106198836623853-0.738436589289699i</v>
      </c>
      <c r="N2228" t="str">
        <f t="shared" si="1132"/>
        <v>-3.66714871883684i</v>
      </c>
      <c r="O2228" t="str">
        <f t="shared" si="1133"/>
        <v>-0.865045100721256+0.501694103730701i</v>
      </c>
      <c r="P2228" t="str">
        <f t="shared" si="1134"/>
        <v>1.86504510072126-0.501694103730701i</v>
      </c>
      <c r="Q2228" t="str">
        <f t="shared" si="1135"/>
        <v>-1.86504510072126+4.16884282256754i</v>
      </c>
      <c r="R2228" t="str">
        <f t="shared" si="1136"/>
        <v>-0.267042489047696-0.327908456379875i</v>
      </c>
      <c r="S2228" t="str">
        <f t="shared" si="1137"/>
        <v>0.397121954901113i</v>
      </c>
      <c r="T2228" t="str">
        <f t="shared" si="1138"/>
        <v>0.130219647226182-0.10604843529228i</v>
      </c>
      <c r="U2228" t="str">
        <f t="shared" si="1139"/>
        <v>0.0000500000000000002-0.00048334227129463i</v>
      </c>
      <c r="V2228" t="str">
        <f t="shared" si="1140"/>
        <v>0.00002-0.00541343343849984i</v>
      </c>
      <c r="W2228" t="str">
        <f t="shared" si="1141"/>
        <v>0.0000422696389280895-0.000444056246542069i</v>
      </c>
      <c r="X2228" t="str">
        <f t="shared" si="1142"/>
        <v>0.0000437484893952292-0.000443766968818335i</v>
      </c>
      <c r="Y2228" t="str">
        <f t="shared" si="1143"/>
        <v>0.009+1.47780518424864i</v>
      </c>
      <c r="Z2228" t="str">
        <f t="shared" si="1144"/>
        <v>-0.00360222653215718-0.000377402236839248i</v>
      </c>
      <c r="AA2228" t="str">
        <f t="shared" si="1145"/>
        <v>0.0497210100127297-8.12228490289457i</v>
      </c>
      <c r="AB2228" t="str">
        <f t="shared" si="1146"/>
        <v>0.435246581389093-0.354456642341041i</v>
      </c>
      <c r="AC2228" t="str">
        <f t="shared" si="1147"/>
        <v>0.784478926566634-0.359044884111179i</v>
      </c>
      <c r="AD2228" t="str">
        <f t="shared" si="1148"/>
        <v>0.629712158319027-0.163626719707789i</v>
      </c>
      <c r="AE2228" t="str">
        <f t="shared" si="1149"/>
        <v>-0.00233011893434315+0.000351765733986773i</v>
      </c>
      <c r="AF2228" t="str">
        <f t="shared" si="1150"/>
        <v>-6.28879881124269-0.499409981403936i</v>
      </c>
      <c r="AG2228" t="str">
        <f t="shared" si="1151"/>
        <v>0.995302279263397-0.0185446708176789i</v>
      </c>
      <c r="AH2228" t="str">
        <f t="shared" si="1152"/>
        <v>0.0149137679432765-0.000775571778530069i</v>
      </c>
      <c r="AI2228">
        <f t="shared" si="1153"/>
        <v>-36.516523214250178</v>
      </c>
      <c r="AJ2228">
        <f t="shared" si="1154"/>
        <v>-2.9769134369088279</v>
      </c>
      <c r="AK2228"/>
      <c r="AL2228"/>
      <c r="AM2228"/>
      <c r="AN2228"/>
    </row>
    <row r="2229" spans="1:40" x14ac:dyDescent="0.35">
      <c r="A2229"/>
      <c r="B2229">
        <f t="shared" si="1155"/>
        <v>295000</v>
      </c>
      <c r="C2229" s="237" t="str">
        <f t="shared" si="1123"/>
        <v>-3.7057610195045E-07+0.00350307527088579i</v>
      </c>
      <c r="D2229" s="208" t="str">
        <f t="shared" si="1124"/>
        <v>-2.51366404326924+0.0268569104101244i</v>
      </c>
      <c r="E2229" t="str">
        <f t="shared" si="1125"/>
        <v>20500</v>
      </c>
      <c r="F2229" t="str">
        <f t="shared" si="1126"/>
        <v>0.327868852459016</v>
      </c>
      <c r="G2229" t="str">
        <f t="shared" si="1121"/>
        <v>0.327868852459016</v>
      </c>
      <c r="H2229" t="str">
        <f t="shared" si="1127"/>
        <v>3.77565865417018+0.52465249089174i</v>
      </c>
      <c r="I2229" t="str">
        <f t="shared" si="1128"/>
        <v>1158.46229101124i</v>
      </c>
      <c r="J2229" t="str">
        <f t="shared" si="1122"/>
        <v>-1815.57841315515+253.434478479946i</v>
      </c>
      <c r="K2229" t="str">
        <f t="shared" si="1129"/>
        <v>0.0873648469144045-0.625872734750842i</v>
      </c>
      <c r="L2229" t="str">
        <f t="shared" si="1130"/>
        <v>0.0181292087239867-0.110159714908777i</v>
      </c>
      <c r="M2229" t="str">
        <f t="shared" si="1131"/>
        <v>0.105494055638391-0.736032449659619i</v>
      </c>
      <c r="N2229" t="str">
        <f t="shared" si="1132"/>
        <v>-3.67962201379887i</v>
      </c>
      <c r="O2229" t="str">
        <f t="shared" si="1133"/>
        <v>-0.858720192129663+0.512444759587601i</v>
      </c>
      <c r="P2229" t="str">
        <f t="shared" si="1134"/>
        <v>1.85872019212966-0.512444759587601i</v>
      </c>
      <c r="Q2229" t="str">
        <f t="shared" si="1135"/>
        <v>-1.85872019212966+4.19206677338647i</v>
      </c>
      <c r="R2229" t="str">
        <f t="shared" si="1136"/>
        <v>-0.266452962858738-0.325247369261227i</v>
      </c>
      <c r="S2229" t="str">
        <f t="shared" si="1137"/>
        <v>0.398472709849756i</v>
      </c>
      <c r="T2229" t="str">
        <f t="shared" si="1138"/>
        <v>0.129602200601025-0.106174234157818i</v>
      </c>
      <c r="U2229" t="str">
        <f t="shared" si="1139"/>
        <v>0.0000500000000000002-0.00048170382291736i</v>
      </c>
      <c r="V2229" t="str">
        <f t="shared" si="1140"/>
        <v>0.00002-0.00539508281667441i</v>
      </c>
      <c r="W2229" t="str">
        <f t="shared" si="1141"/>
        <v>0.0000422696120601411-0.00044255322680435i</v>
      </c>
      <c r="X2229" t="str">
        <f t="shared" si="1142"/>
        <v>0.0000437383770744693-0.000442264962196098i</v>
      </c>
      <c r="Y2229" t="str">
        <f t="shared" si="1143"/>
        <v>0.009+1.48283173249438i</v>
      </c>
      <c r="Z2229" t="str">
        <f t="shared" si="1144"/>
        <v>-0.00357785871882157-0.000375891596170351i</v>
      </c>
      <c r="AA2229" t="str">
        <f t="shared" si="1145"/>
        <v>0.0493842464327984-8.0947373444117i</v>
      </c>
      <c r="AB2229" t="str">
        <f t="shared" si="1146"/>
        <v>0.433182825738434-0.354877112887033i</v>
      </c>
      <c r="AC2229" t="str">
        <f t="shared" si="1147"/>
        <v>0.78449714239367-0.356274042270432i</v>
      </c>
      <c r="AD2229" t="str">
        <f t="shared" si="1148"/>
        <v>0.628077780673717-0.167125278119081i</v>
      </c>
      <c r="AE2229" t="str">
        <f t="shared" si="1149"/>
        <v>-0.00230999455123415+0.000361861473957258i</v>
      </c>
      <c r="AF2229" t="str">
        <f t="shared" si="1150"/>
        <v>-6.28932269743942-0.497795580481616i</v>
      </c>
      <c r="AG2229" t="str">
        <f t="shared" si="1151"/>
        <v>0.995215018542849-0.018434408440851i</v>
      </c>
      <c r="AH2229" t="str">
        <f t="shared" si="1152"/>
        <v>0.0147950324045711-0.000857323107879793i</v>
      </c>
      <c r="AI2229">
        <f t="shared" si="1153"/>
        <v>-36.583123194015499</v>
      </c>
      <c r="AJ2229">
        <f t="shared" si="1154"/>
        <v>-3.3163919567742397</v>
      </c>
      <c r="AK2229"/>
      <c r="AL2229"/>
      <c r="AM2229"/>
      <c r="AN2229"/>
    </row>
    <row r="2230" spans="1:40" x14ac:dyDescent="0.35">
      <c r="A2230"/>
      <c r="B2230">
        <f t="shared" si="1155"/>
        <v>296000</v>
      </c>
      <c r="C2230" s="237" t="str">
        <f t="shared" si="1123"/>
        <v>-3.68076438945768E-07+0.00349124055739633i</v>
      </c>
      <c r="D2230" s="208" t="str">
        <f t="shared" si="1124"/>
        <v>-2.51366402410516+0.0267661776067052i</v>
      </c>
      <c r="E2230" t="str">
        <f t="shared" si="1125"/>
        <v>20500</v>
      </c>
      <c r="F2230" t="str">
        <f t="shared" si="1126"/>
        <v>0.327868852459016</v>
      </c>
      <c r="G2230" t="str">
        <f t="shared" si="1121"/>
        <v>0.327868852459016</v>
      </c>
      <c r="H2230" t="str">
        <f t="shared" si="1127"/>
        <v>3.77617741333543+0.52295749663021i</v>
      </c>
      <c r="I2230" t="str">
        <f t="shared" si="1128"/>
        <v>1162.38928182822i</v>
      </c>
      <c r="J2230" t="str">
        <f t="shared" si="1122"/>
        <v>-1827.91507322036+254.293578406997i</v>
      </c>
      <c r="K2230" t="str">
        <f t="shared" si="1129"/>
        <v>0.0867860970603695-0.623836496211929i</v>
      </c>
      <c r="L2230" t="str">
        <f t="shared" si="1130"/>
        <v>0.0180101245032605-0.109807085433357i</v>
      </c>
      <c r="M2230" t="str">
        <f t="shared" si="1131"/>
        <v>0.10479622156363-0.733643581645286i</v>
      </c>
      <c r="N2230" t="str">
        <f t="shared" si="1132"/>
        <v>-3.6920953087609i</v>
      </c>
      <c r="O2230" t="str">
        <f t="shared" si="1133"/>
        <v>-0.852261682931709+0.523115688740466i</v>
      </c>
      <c r="P2230" t="str">
        <f t="shared" si="1134"/>
        <v>1.85226168293171-0.523115688740466i</v>
      </c>
      <c r="Q2230" t="str">
        <f t="shared" si="1135"/>
        <v>-1.85226168293171+4.21521099750137i</v>
      </c>
      <c r="R2230" t="str">
        <f t="shared" si="1136"/>
        <v>-0.265859192484969-0.322598533843903i</v>
      </c>
      <c r="S2230" t="str">
        <f t="shared" si="1137"/>
        <v>0.399823464798398i</v>
      </c>
      <c r="T2230" t="str">
        <f t="shared" si="1138"/>
        <v>0.128982463540353-0.106296743487845i</v>
      </c>
      <c r="U2230" t="str">
        <f t="shared" si="1139"/>
        <v>0.00005-0.000480076445137232i</v>
      </c>
      <c r="V2230" t="str">
        <f t="shared" si="1140"/>
        <v>0.00002-0.005376856185537i</v>
      </c>
      <c r="W2230" t="str">
        <f t="shared" si="1141"/>
        <v>0.000042269585101012-0.000441060370234519i</v>
      </c>
      <c r="X2230" t="str">
        <f t="shared" si="1142"/>
        <v>0.0000437283667059553-0.000440773111551503i</v>
      </c>
      <c r="Y2230" t="str">
        <f t="shared" si="1143"/>
        <v>0.009+1.48785828074013i</v>
      </c>
      <c r="Z2230" t="str">
        <f t="shared" si="1144"/>
        <v>-0.00355373753397947-0.000374393493796631i</v>
      </c>
      <c r="AA2230" t="str">
        <f t="shared" si="1145"/>
        <v>0.0490508934939606-8.06737606321055i</v>
      </c>
      <c r="AB2230" t="str">
        <f t="shared" si="1146"/>
        <v>0.431111414528503-0.355286588478607i</v>
      </c>
      <c r="AC2230" t="str">
        <f t="shared" si="1147"/>
        <v>0.784525122033559-0.353514814287647i</v>
      </c>
      <c r="AD2230" t="str">
        <f t="shared" si="1148"/>
        <v>0.626396528745606-0.170607839302502i</v>
      </c>
      <c r="AE2230" t="str">
        <f t="shared" si="1149"/>
        <v>-0.00228992332038327+0.00037177669722129i</v>
      </c>
      <c r="AF2230" t="str">
        <f t="shared" si="1150"/>
        <v>-6.28984143744059-0.496191319023505i</v>
      </c>
      <c r="AG2230" t="str">
        <f t="shared" si="1151"/>
        <v>0.995128811111762-0.0183235162811079i</v>
      </c>
      <c r="AH2230" t="str">
        <f t="shared" si="1152"/>
        <v>0.014676402674289-0.000937821404708951i</v>
      </c>
      <c r="AI2230">
        <f t="shared" si="1153"/>
        <v>-36.649910599067184</v>
      </c>
      <c r="AJ2230">
        <f t="shared" si="1154"/>
        <v>-3.656226510407067</v>
      </c>
      <c r="AK2230"/>
      <c r="AL2230"/>
      <c r="AM2230"/>
      <c r="AN2230"/>
    </row>
    <row r="2231" spans="1:40" x14ac:dyDescent="0.35">
      <c r="A2231"/>
      <c r="B2231">
        <f t="shared" si="1155"/>
        <v>297000</v>
      </c>
      <c r="C2231" s="237" t="str">
        <f t="shared" si="1123"/>
        <v>-3.6560198253106E-07+0.00347948553894457i</v>
      </c>
      <c r="D2231" s="208" t="str">
        <f t="shared" si="1124"/>
        <v>-2.51366400513433+0.026676055798575i</v>
      </c>
      <c r="E2231" t="str">
        <f t="shared" si="1125"/>
        <v>20500</v>
      </c>
      <c r="F2231" t="str">
        <f t="shared" si="1126"/>
        <v>0.327868852459016</v>
      </c>
      <c r="G2231" t="str">
        <f t="shared" si="1121"/>
        <v>0.327868852459016</v>
      </c>
      <c r="H2231" t="str">
        <f t="shared" si="1127"/>
        <v>3.77669109278807+0.521273160334773i</v>
      </c>
      <c r="I2231" t="str">
        <f t="shared" si="1128"/>
        <v>1166.31627264521i</v>
      </c>
      <c r="J2231" t="str">
        <f t="shared" si="1122"/>
        <v>-1840.29348171219+255.152678334047i</v>
      </c>
      <c r="K2231" t="str">
        <f t="shared" si="1129"/>
        <v>0.0862130446139028-0.621813202500711i</v>
      </c>
      <c r="L2231" t="str">
        <f t="shared" si="1130"/>
        <v>0.0178921993873871-0.109456641095507i</v>
      </c>
      <c r="M2231" t="str">
        <f t="shared" si="1131"/>
        <v>0.10410524400129-0.731269843596218i</v>
      </c>
      <c r="N2231" t="str">
        <f t="shared" si="1132"/>
        <v>-3.70456860372293i</v>
      </c>
      <c r="O2231" t="str">
        <f t="shared" si="1133"/>
        <v>-0.845670577949165+0.533705230994718i</v>
      </c>
      <c r="P2231" t="str">
        <f t="shared" si="1134"/>
        <v>1.84567057794917-0.533705230994718i</v>
      </c>
      <c r="Q2231" t="str">
        <f t="shared" si="1135"/>
        <v>-1.84567057794917+4.23827383471765i</v>
      </c>
      <c r="R2231" t="str">
        <f t="shared" si="1136"/>
        <v>-0.265261147319034-0.319961837236911i</v>
      </c>
      <c r="S2231" t="str">
        <f t="shared" si="1137"/>
        <v>0.401174219747042i</v>
      </c>
      <c r="T2231" t="str">
        <f t="shared" si="1138"/>
        <v>0.128360440402348-0.106415933804919i</v>
      </c>
      <c r="U2231" t="str">
        <f t="shared" si="1139"/>
        <v>0.00005-0.000478460026130036i</v>
      </c>
      <c r="V2231" t="str">
        <f t="shared" si="1140"/>
        <v>0.00002-0.0053587522926564i</v>
      </c>
      <c r="W2231" t="str">
        <f t="shared" si="1141"/>
        <v>0.000042269558050703-0.000439577574174272i</v>
      </c>
      <c r="X2231" t="str">
        <f t="shared" si="1142"/>
        <v>0.0000437184569177087-0.00043929131430344i</v>
      </c>
      <c r="Y2231" t="str">
        <f t="shared" si="1143"/>
        <v>0.009+1.49288482898587i</v>
      </c>
      <c r="Z2231" t="str">
        <f t="shared" si="1144"/>
        <v>-0.0035298596603812-0.000372907771791601i</v>
      </c>
      <c r="AA2231" t="str">
        <f t="shared" si="1145"/>
        <v>0.0487209052844462-8.04019917575732i</v>
      </c>
      <c r="AB2231" t="str">
        <f t="shared" si="1146"/>
        <v>0.429032362326101-0.355684970590263i</v>
      </c>
      <c r="AC2231" t="str">
        <f t="shared" si="1147"/>
        <v>0.784562825951342-0.350767099146815i</v>
      </c>
      <c r="AD2231" t="str">
        <f t="shared" si="1148"/>
        <v>0.624668533793638-0.174073759991841i</v>
      </c>
      <c r="AE2231" t="str">
        <f t="shared" si="1149"/>
        <v>-0.00226990571651358+0.000381512192280766i</v>
      </c>
      <c r="AF2231" t="str">
        <f t="shared" si="1150"/>
        <v>-6.2903550979224-0.494597104536198i</v>
      </c>
      <c r="AG2231" t="str">
        <f t="shared" si="1151"/>
        <v>0.9950436651078-0.018212004471362i</v>
      </c>
      <c r="AH2231" t="str">
        <f t="shared" si="1152"/>
        <v>0.0145578844747253-0.00101707105629197i</v>
      </c>
      <c r="AI2231">
        <f t="shared" si="1153"/>
        <v>-36.716888412331194</v>
      </c>
      <c r="AJ2231">
        <f t="shared" si="1154"/>
        <v>-3.99641478052459</v>
      </c>
      <c r="AK2231"/>
      <c r="AL2231"/>
      <c r="AM2231"/>
      <c r="AN2231"/>
    </row>
    <row r="2232" spans="1:40" x14ac:dyDescent="0.35">
      <c r="A2232"/>
      <c r="B2232">
        <f t="shared" si="1155"/>
        <v>298000</v>
      </c>
      <c r="C2232" s="237" t="str">
        <f t="shared" si="1123"/>
        <v>-3.6315239493117E-07+0.00346780941323147i</v>
      </c>
      <c r="D2232" s="208" t="str">
        <f t="shared" si="1124"/>
        <v>-2.51366398635415+0.0265865388347746i</v>
      </c>
      <c r="E2232" t="str">
        <f t="shared" si="1125"/>
        <v>20500</v>
      </c>
      <c r="F2232" t="str">
        <f t="shared" si="1126"/>
        <v>0.327868852459016</v>
      </c>
      <c r="G2232" t="str">
        <f t="shared" si="1121"/>
        <v>0.327868852459016</v>
      </c>
      <c r="H2232" t="str">
        <f t="shared" si="1127"/>
        <v>3.77719975813882+0.51959938444412i</v>
      </c>
      <c r="I2232" t="str">
        <f t="shared" si="1128"/>
        <v>1170.2432634622i</v>
      </c>
      <c r="J2232" t="str">
        <f t="shared" si="1122"/>
        <v>-1852.71363863063+256.011778261099i</v>
      </c>
      <c r="K2232" t="str">
        <f t="shared" si="1129"/>
        <v>0.0856456154907733-0.619802733243158i</v>
      </c>
      <c r="L2232" t="str">
        <f t="shared" si="1130"/>
        <v>0.0177754185180704-0.109108362317839i</v>
      </c>
      <c r="M2232" t="str">
        <f t="shared" si="1131"/>
        <v>0.103421034008844-0.728911095560997i</v>
      </c>
      <c r="N2232" t="str">
        <f t="shared" si="1132"/>
        <v>-3.71704189868496i</v>
      </c>
      <c r="O2232" t="str">
        <f t="shared" si="1133"/>
        <v>-0.838947902633198+0.544211738818043i</v>
      </c>
      <c r="P2232" t="str">
        <f t="shared" si="1134"/>
        <v>1.8389479026332-0.544211738818043i</v>
      </c>
      <c r="Q2232" t="str">
        <f t="shared" si="1135"/>
        <v>-1.8389479026332+4.261253637503i</v>
      </c>
      <c r="R2232" t="str">
        <f t="shared" si="1136"/>
        <v>-0.264658796521744-0.317337168563499i</v>
      </c>
      <c r="S2232" t="str">
        <f t="shared" si="1137"/>
        <v>0.402524974695685i</v>
      </c>
      <c r="T2232" t="str">
        <f t="shared" si="1138"/>
        <v>0.127736135746023-0.106531775372905i</v>
      </c>
      <c r="U2232" t="str">
        <f t="shared" si="1139"/>
        <v>0.00005-0.000476854455572553i</v>
      </c>
      <c r="V2232" t="str">
        <f t="shared" si="1140"/>
        <v>0.00002-0.00534076990241259i</v>
      </c>
      <c r="W2232" t="str">
        <f t="shared" si="1141"/>
        <v>0.0000422695309092145-0.000438104737343267i</v>
      </c>
      <c r="X2232" t="str">
        <f t="shared" si="1142"/>
        <v>0.0000437086463607309-0.00043781946924765i</v>
      </c>
      <c r="Y2232" t="str">
        <f t="shared" si="1143"/>
        <v>0.009+1.49791137723161i</v>
      </c>
      <c r="Z2232" t="str">
        <f t="shared" si="1144"/>
        <v>-0.00350622183636702-0.000371434274871283i</v>
      </c>
      <c r="AA2232" t="str">
        <f t="shared" si="1145"/>
        <v>0.0483942366626129-8.01320482383283i</v>
      </c>
      <c r="AB2232" t="str">
        <f t="shared" si="1146"/>
        <v>0.426945684369289-0.356072159831846i</v>
      </c>
      <c r="AC2232" t="str">
        <f t="shared" si="1147"/>
        <v>0.784610216021284-0.34803079749023i</v>
      </c>
      <c r="AD2232" t="str">
        <f t="shared" si="1148"/>
        <v>0.622893936221854-0.177522397252278i</v>
      </c>
      <c r="AE2232" t="str">
        <f t="shared" si="1149"/>
        <v>-0.00224994222381848+0.000391068748167874i</v>
      </c>
      <c r="AF2232" t="str">
        <f t="shared" si="1150"/>
        <v>-6.29086374449297-0.493012845609345i</v>
      </c>
      <c r="AG2232" t="str">
        <f t="shared" si="1151"/>
        <v>0.994959588550565-0.0180998832744565i</v>
      </c>
      <c r="AH2232" t="str">
        <f t="shared" si="1152"/>
        <v>0.0144394835738174-0.00109507645992927i</v>
      </c>
      <c r="AI2232">
        <f t="shared" si="1153"/>
        <v>-36.784059635905706</v>
      </c>
      <c r="AJ2232">
        <f t="shared" si="1154"/>
        <v>-4.3369544332740579</v>
      </c>
      <c r="AK2232"/>
      <c r="AL2232"/>
      <c r="AM2232"/>
      <c r="AN2232"/>
    </row>
    <row r="2233" spans="1:40" x14ac:dyDescent="0.35">
      <c r="A2233"/>
      <c r="B2233">
        <f t="shared" si="1155"/>
        <v>299000</v>
      </c>
      <c r="C2233" s="237" t="str">
        <f t="shared" si="1123"/>
        <v>-3.60727344009904E-07+0.00345621138869116i</v>
      </c>
      <c r="D2233" s="208" t="str">
        <f t="shared" si="1124"/>
        <v>-2.51366396776209+0.0264976206466322i</v>
      </c>
      <c r="E2233" t="str">
        <f t="shared" si="1125"/>
        <v>20500</v>
      </c>
      <c r="F2233" t="str">
        <f t="shared" si="1126"/>
        <v>0.327868852459016</v>
      </c>
      <c r="G2233" t="str">
        <f t="shared" si="1121"/>
        <v>0.327868852459016</v>
      </c>
      <c r="H2233" t="str">
        <f t="shared" si="1127"/>
        <v>3.77770347395065+0.517936072547211i</v>
      </c>
      <c r="I2233" t="str">
        <f t="shared" si="1128"/>
        <v>1174.17025427919i</v>
      </c>
      <c r="J2233" t="str">
        <f t="shared" si="1122"/>
        <v>-1865.17554397569+256.870878188149i</v>
      </c>
      <c r="K2233" t="str">
        <f t="shared" si="1129"/>
        <v>0.0850837367995511-0.617804969516038i</v>
      </c>
      <c r="L2233" t="str">
        <f t="shared" si="1130"/>
        <v>0.0176597672721152-0.1087622297467i</v>
      </c>
      <c r="M2233" t="str">
        <f t="shared" si="1131"/>
        <v>0.102743504071666-0.726567199262738i</v>
      </c>
      <c r="N2233" t="str">
        <f t="shared" si="1132"/>
        <v>-3.72951519364699i</v>
      </c>
      <c r="O2233" t="str">
        <f t="shared" si="1133"/>
        <v>-0.832094702904827+0.554633577596713i</v>
      </c>
      <c r="P2233" t="str">
        <f t="shared" si="1134"/>
        <v>1.83209470290483-0.554633577596713i</v>
      </c>
      <c r="Q2233" t="str">
        <f t="shared" si="1135"/>
        <v>-1.83209470290483+4.2841487712437i</v>
      </c>
      <c r="R2233" t="str">
        <f t="shared" si="1136"/>
        <v>-0.264052109021489-0.314724418938488i</v>
      </c>
      <c r="S2233" t="str">
        <f t="shared" si="1137"/>
        <v>0.403875729644329i</v>
      </c>
      <c r="T2233" t="str">
        <f t="shared" si="1138"/>
        <v>0.127109554335669-0.106644238195178i</v>
      </c>
      <c r="U2233" t="str">
        <f t="shared" si="1139"/>
        <v>0.00005-0.000475259624617461i</v>
      </c>
      <c r="V2233" t="str">
        <f t="shared" si="1140"/>
        <v>0.00002-0.00532290779571555i</v>
      </c>
      <c r="W2233" t="str">
        <f t="shared" si="1141"/>
        <v>0.000042269503676547-0.000436641759816084i</v>
      </c>
      <c r="X2233" t="str">
        <f t="shared" si="1142"/>
        <v>0.0000436989337085432-0.000436357476533695i</v>
      </c>
      <c r="Y2233" t="str">
        <f t="shared" si="1143"/>
        <v>0.009+1.50293792547736i</v>
      </c>
      <c r="Z2233" t="str">
        <f t="shared" si="1144"/>
        <v>-0.0034828208547529-0.000369972850339573i</v>
      </c>
      <c r="AA2233" t="str">
        <f t="shared" si="1145"/>
        <v>0.0480708432414932-7.98639117410865i</v>
      </c>
      <c r="AB2233" t="str">
        <f t="shared" si="1146"/>
        <v>0.424851396582248-0.356448055942535i</v>
      </c>
      <c r="AC2233" t="str">
        <f t="shared" si="1147"/>
        <v>0.784667255505786-0.345305811604696i</v>
      </c>
      <c r="AD2233" t="str">
        <f t="shared" si="1148"/>
        <v>0.621072885603491-0.180953108616757i</v>
      </c>
      <c r="AE2233" t="str">
        <f t="shared" si="1149"/>
        <v>-0.00223003333567415+0.000400447154667461i</v>
      </c>
      <c r="AF2233" t="str">
        <f t="shared" si="1150"/>
        <v>-6.29136744171274-0.491438451900579i</v>
      </c>
      <c r="AG2233" t="str">
        <f t="shared" si="1151"/>
        <v>0.994876589339622-0.0179871630817007i</v>
      </c>
      <c r="AH2233" t="str">
        <f t="shared" si="1152"/>
        <v>0.01432120578374-0.00117184202479436i</v>
      </c>
      <c r="AI2233">
        <f t="shared" si="1153"/>
        <v>-36.851427291648278</v>
      </c>
      <c r="AJ2233">
        <f t="shared" si="1154"/>
        <v>-4.6778431182079379</v>
      </c>
      <c r="AK2233"/>
      <c r="AL2233"/>
      <c r="AM2233"/>
      <c r="AN2233"/>
    </row>
    <row r="2234" spans="1:40" x14ac:dyDescent="0.35">
      <c r="A2234"/>
      <c r="B2234">
        <f t="shared" si="1155"/>
        <v>300000</v>
      </c>
      <c r="C2234" s="237" t="str">
        <f t="shared" si="1123"/>
        <v>-3.58326503157418E-07+0.00344469068431194i</v>
      </c>
      <c r="D2234" s="208" t="str">
        <f t="shared" si="1124"/>
        <v>-2.51366394935565+0.0264092952463915i</v>
      </c>
      <c r="E2234" t="str">
        <f t="shared" si="1125"/>
        <v>20500</v>
      </c>
      <c r="F2234" t="str">
        <f t="shared" si="1126"/>
        <v>0.327868852459016</v>
      </c>
      <c r="G2234" t="str">
        <f t="shared" si="1121"/>
        <v>0.327868852459016</v>
      </c>
      <c r="H2234" t="str">
        <f t="shared" si="1127"/>
        <v>3.77820230375856+0.516283129366979i</v>
      </c>
      <c r="I2234" t="str">
        <f t="shared" si="1128"/>
        <v>1178.09724509617i</v>
      </c>
      <c r="J2234" t="str">
        <f t="shared" si="1122"/>
        <v>-1877.67919774736+257.7299781152i</v>
      </c>
      <c r="K2234" t="str">
        <f t="shared" si="1129"/>
        <v>0.0845273368187888-0.615819793825776i</v>
      </c>
      <c r="L2234" t="str">
        <f t="shared" si="1130"/>
        <v>0.0175452312570201-0.10841822424915i</v>
      </c>
      <c r="M2234" t="str">
        <f t="shared" si="1131"/>
        <v>0.102072568075809-0.724238018074926i</v>
      </c>
      <c r="N2234" t="str">
        <f t="shared" si="1132"/>
        <v>-3.74198848860902i</v>
      </c>
      <c r="O2234" t="str">
        <f t="shared" si="1133"/>
        <v>-0.825112044992198+0.564969125889896i</v>
      </c>
      <c r="P2234" t="str">
        <f t="shared" si="1134"/>
        <v>1.8251120449922-0.564969125889896i</v>
      </c>
      <c r="Q2234" t="str">
        <f t="shared" si="1135"/>
        <v>-1.8251120449922+4.30695761449892i</v>
      </c>
      <c r="R2234" t="str">
        <f t="shared" si="1136"/>
        <v>-0.263441053513686-0.312123481446273i</v>
      </c>
      <c r="S2234" t="str">
        <f t="shared" si="1137"/>
        <v>0.405226484592972i</v>
      </c>
      <c r="T2234" t="str">
        <f t="shared" si="1138"/>
        <v>0.126480701145393-0.10675329201282i</v>
      </c>
      <c r="U2234" t="str">
        <f t="shared" si="1139"/>
        <v>0.00005-0.000473675425868736i</v>
      </c>
      <c r="V2234" t="str">
        <f t="shared" si="1140"/>
        <v>0.00002-0.00530516476972983i</v>
      </c>
      <c r="W2234" t="str">
        <f t="shared" si="1141"/>
        <v>0.0000422694763527009-0.000435188542999637i</v>
      </c>
      <c r="X2234" t="str">
        <f t="shared" si="1142"/>
        <v>0.0000436893176567383-0.00043490523764241i</v>
      </c>
      <c r="Y2234" t="str">
        <f t="shared" si="1143"/>
        <v>0.009+1.5079644737231i</v>
      </c>
      <c r="Z2234" t="str">
        <f t="shared" si="1144"/>
        <v>-0.00345965356174259-0.000368523348034976i</v>
      </c>
      <c r="AA2234" t="str">
        <f t="shared" si="1145"/>
        <v>0.0477506813737081-7.95975641773204i</v>
      </c>
      <c r="AB2234" t="str">
        <f t="shared" si="1146"/>
        <v>0.422749515590451-0.356812557784824i</v>
      </c>
      <c r="AC2234" t="str">
        <f t="shared" si="1147"/>
        <v>0.784733909034796-0.342592045408158i</v>
      </c>
      <c r="AD2234" t="str">
        <f t="shared" si="1148"/>
        <v>0.619205540702922-0.184365252223261i</v>
      </c>
      <c r="AE2234" t="str">
        <f t="shared" si="1149"/>
        <v>-0.00221017955435424+0.000409648202534127i</v>
      </c>
      <c r="AF2234" t="str">
        <f t="shared" si="1150"/>
        <v>-6.29186625311421-0.489873834120587i</v>
      </c>
      <c r="AG2234" t="str">
        <f t="shared" si="1151"/>
        <v>0.994794675252535-0.0178738544113726i</v>
      </c>
      <c r="AH2234" t="str">
        <f t="shared" si="1152"/>
        <v>0.0142030569594916-0.00124737217374182i</v>
      </c>
      <c r="AI2234">
        <f t="shared" si="1153"/>
        <v>-36.918994421774428</v>
      </c>
      <c r="AJ2234">
        <f t="shared" si="1154"/>
        <v>-5.0190784682628822</v>
      </c>
      <c r="AK2234"/>
      <c r="AL2234"/>
      <c r="AM2234"/>
      <c r="AN2234"/>
    </row>
    <row r="2235" spans="1:40" x14ac:dyDescent="0.35">
      <c r="A2235"/>
      <c r="B2235">
        <f t="shared" si="1155"/>
        <v>301000</v>
      </c>
      <c r="C2235" s="237" t="str">
        <f t="shared" si="1123"/>
        <v>-3.55949551180254E-07+0.00343324652946098i</v>
      </c>
      <c r="D2235" s="208" t="str">
        <f t="shared" si="1124"/>
        <v>-2.51366393113235+0.0263215567258675i</v>
      </c>
      <c r="E2235" t="str">
        <f t="shared" si="1125"/>
        <v>20500</v>
      </c>
      <c r="F2235" t="str">
        <f t="shared" si="1126"/>
        <v>0.327868852459016</v>
      </c>
      <c r="G2235" t="str">
        <f t="shared" si="1121"/>
        <v>0.327868852459016</v>
      </c>
      <c r="H2235" t="str">
        <f t="shared" si="1127"/>
        <v>3.77869631008902+0.51464046074438i</v>
      </c>
      <c r="I2235" t="str">
        <f t="shared" si="1128"/>
        <v>1182.02423591316i</v>
      </c>
      <c r="J2235" t="str">
        <f t="shared" si="1122"/>
        <v>-1890.22459994565+258.58907804225i</v>
      </c>
      <c r="K2235" t="str">
        <f t="shared" si="1129"/>
        <v>0.0839763449746959-0.613847090087685i</v>
      </c>
      <c r="L2235" t="str">
        <f t="shared" si="1130"/>
        <v>0.0174317963066668-0.108076326909996i</v>
      </c>
      <c r="M2235" t="str">
        <f t="shared" si="1131"/>
        <v>0.101408141281363-0.721923416997681i</v>
      </c>
      <c r="N2235" t="str">
        <f t="shared" si="1132"/>
        <v>-3.75446178357105i</v>
      </c>
      <c r="O2235" t="str">
        <f t="shared" si="1133"/>
        <v>-0.818001015264703+0.57521677568193i</v>
      </c>
      <c r="P2235" t="str">
        <f t="shared" si="1134"/>
        <v>1.8180010152647-0.57521677568193i</v>
      </c>
      <c r="Q2235" t="str">
        <f t="shared" si="1135"/>
        <v>-1.8180010152647+4.32967855925298i</v>
      </c>
      <c r="R2235" t="str">
        <f t="shared" si="1136"/>
        <v>-0.26282559846028-0.309534251119461i</v>
      </c>
      <c r="S2235" t="str">
        <f t="shared" si="1137"/>
        <v>0.406577239541616i</v>
      </c>
      <c r="T2235" t="str">
        <f t="shared" si="1138"/>
        <v>0.125849581363732-0.106858906302854i</v>
      </c>
      <c r="U2235" t="str">
        <f t="shared" si="1139"/>
        <v>0.00005-0.000472101753357545i</v>
      </c>
      <c r="V2235" t="str">
        <f t="shared" si="1140"/>
        <v>0.00002-0.00528753963760448i</v>
      </c>
      <c r="W2235" t="str">
        <f t="shared" si="1141"/>
        <v>0.0000422694489376772-0.000433744989611056i</v>
      </c>
      <c r="X2235" t="str">
        <f t="shared" si="1142"/>
        <v>0.0000436797969225401-0.000433462655363785i</v>
      </c>
      <c r="Y2235" t="str">
        <f t="shared" si="1143"/>
        <v>0.009+1.51299102196884i</v>
      </c>
      <c r="Z2235" t="str">
        <f t="shared" si="1144"/>
        <v>-0.00343671685586428-0.000367085620278553i</v>
      </c>
      <c r="AA2235" t="str">
        <f t="shared" si="1145"/>
        <v>0.0474337081367161-7.93329876991815i</v>
      </c>
      <c r="AB2235" t="str">
        <f t="shared" si="1146"/>
        <v>0.42064005873608-0.357165563338612i</v>
      </c>
      <c r="AC2235" t="str">
        <f t="shared" si="1147"/>
        <v>0.784810142585597-0.339889404436736i</v>
      </c>
      <c r="AD2235" t="str">
        <f t="shared" si="1148"/>
        <v>0.617292069495462-0.187758186953104i</v>
      </c>
      <c r="AE2235" t="str">
        <f t="shared" si="1149"/>
        <v>-0.00219038139074645+0.000418672683704475i</v>
      </c>
      <c r="AF2235" t="str">
        <f t="shared" si="1150"/>
        <v>-6.29236024122137-0.488318904018512i</v>
      </c>
      <c r="AG2235" t="str">
        <f t="shared" si="1151"/>
        <v>0.99471385394291-0.0177599679071886i</v>
      </c>
      <c r="AH2235" t="str">
        <f t="shared" si="1152"/>
        <v>0.0140850429974707-0.00132167134507875i</v>
      </c>
      <c r="AI2235">
        <f t="shared" si="1153"/>
        <v>-36.986764089469133</v>
      </c>
      <c r="AJ2235">
        <f t="shared" si="1154"/>
        <v>-5.3606580997527695</v>
      </c>
      <c r="AK2235"/>
      <c r="AL2235"/>
      <c r="AM2235"/>
      <c r="AN2235"/>
    </row>
    <row r="2236" spans="1:40" x14ac:dyDescent="0.35">
      <c r="A2236"/>
      <c r="B2236">
        <f t="shared" si="1155"/>
        <v>302000</v>
      </c>
      <c r="C2236" s="237" t="str">
        <f t="shared" si="1123"/>
        <v>-3.53596172193919E-07+0.00342187816371258i</v>
      </c>
      <c r="D2236" s="208" t="str">
        <f t="shared" si="1124"/>
        <v>-2.51366391308978+0.0262343992551298i</v>
      </c>
      <c r="E2236" t="str">
        <f t="shared" si="1125"/>
        <v>20500</v>
      </c>
      <c r="F2236" t="str">
        <f t="shared" si="1126"/>
        <v>0.327868852459016</v>
      </c>
      <c r="G2236" t="str">
        <f t="shared" si="1121"/>
        <v>0.327868852459016</v>
      </c>
      <c r="H2236" t="str">
        <f t="shared" si="1127"/>
        <v>3.77918555447901+0.513007973622654i</v>
      </c>
      <c r="I2236" t="str">
        <f t="shared" si="1128"/>
        <v>1185.95122673015i</v>
      </c>
      <c r="J2236" t="str">
        <f t="shared" si="1122"/>
        <v>-1902.81175057056+259.4481779693i</v>
      </c>
      <c r="K2236" t="str">
        <f t="shared" si="1129"/>
        <v>0.0834306918193113-0.611886743605506i</v>
      </c>
      <c r="L2236" t="str">
        <f t="shared" si="1130"/>
        <v>0.0173194484771013-0.107736519028861i</v>
      </c>
      <c r="M2236" t="str">
        <f t="shared" si="1131"/>
        <v>0.100750140296413-0.719623262634367i</v>
      </c>
      <c r="N2236" t="str">
        <f t="shared" si="1132"/>
        <v>-3.76693507853308i</v>
      </c>
      <c r="O2236" t="str">
        <f t="shared" si="1133"/>
        <v>-0.810762720063954+0.585374932632496i</v>
      </c>
      <c r="P2236" t="str">
        <f t="shared" si="1134"/>
        <v>1.81076272006395-0.585374932632496i</v>
      </c>
      <c r="Q2236" t="str">
        <f t="shared" si="1135"/>
        <v>-1.81076272006395+4.35231001116558i</v>
      </c>
      <c r="R2236" t="str">
        <f t="shared" si="1136"/>
        <v>-0.262205712089272-0.306956624918153i</v>
      </c>
      <c r="S2236" t="str">
        <f t="shared" si="1137"/>
        <v>0.407927994490258i</v>
      </c>
      <c r="T2236" t="str">
        <f t="shared" si="1138"/>
        <v>0.125216200398361-0.106961050276467i</v>
      </c>
      <c r="U2236" t="str">
        <f t="shared" si="1139"/>
        <v>0.00005-0.000470538502518613i</v>
      </c>
      <c r="V2236" t="str">
        <f t="shared" si="1140"/>
        <v>0.00002-0.00527003122820847i</v>
      </c>
      <c r="W2236" t="str">
        <f t="shared" si="1141"/>
        <v>0.000042269421431476-0.000432311003655977i</v>
      </c>
      <c r="X2236" t="str">
        <f t="shared" si="1142"/>
        <v>0.0000436703702443746-0.000432029633775287i</v>
      </c>
      <c r="Y2236" t="str">
        <f t="shared" si="1143"/>
        <v>0.009+1.51801757021459i</v>
      </c>
      <c r="Z2236" t="str">
        <f t="shared" si="1144"/>
        <v>-0.00341400768693239-0.000365659521823207i</v>
      </c>
      <c r="AA2236" t="str">
        <f t="shared" si="1145"/>
        <v>0.0471198813184186-7.90701646955136i</v>
      </c>
      <c r="AB2236" t="str">
        <f t="shared" si="1146"/>
        <v>0.418523044093767-0.357506969695268i</v>
      </c>
      <c r="AC2236" t="str">
        <f t="shared" si="1147"/>
        <v>0.784895923463094-0.337197795832167i</v>
      </c>
      <c r="AD2236" t="str">
        <f t="shared" si="1148"/>
        <v>0.615332649184914-0.191131272570051i</v>
      </c>
      <c r="AE2236" t="str">
        <f t="shared" si="1149"/>
        <v>-0.00217063936407119+0.000427521391504161i</v>
      </c>
      <c r="AF2236" t="str">
        <f t="shared" si="1150"/>
        <v>-6.29284946756879-0.486773574367524i</v>
      </c>
      <c r="AG2236" t="str">
        <f t="shared" si="1151"/>
        <v>0.994634132938462-0.0176455143367398i</v>
      </c>
      <c r="AH2236" t="str">
        <f t="shared" si="1152"/>
        <v>0.0139671698340432-0.00139474399429744i</v>
      </c>
      <c r="AI2236">
        <f t="shared" si="1153"/>
        <v>-37.054739379510885</v>
      </c>
      <c r="AJ2236">
        <f t="shared" si="1154"/>
        <v>-5.7025796123662751</v>
      </c>
      <c r="AK2236"/>
      <c r="AL2236"/>
      <c r="AM2236"/>
      <c r="AN2236"/>
    </row>
    <row r="2237" spans="1:40" x14ac:dyDescent="0.35">
      <c r="A2237"/>
      <c r="B2237">
        <f t="shared" si="1155"/>
        <v>303000</v>
      </c>
      <c r="C2237" s="237" t="str">
        <f t="shared" si="1123"/>
        <v>-3.51266055517907E-07+0.00341058483667959i</v>
      </c>
      <c r="D2237" s="208" t="str">
        <f t="shared" si="1124"/>
        <v>-2.51366389522555+0.0261478170812102i</v>
      </c>
      <c r="E2237" t="str">
        <f t="shared" si="1125"/>
        <v>20500</v>
      </c>
      <c r="F2237" t="str">
        <f t="shared" si="1126"/>
        <v>0.327868852459016</v>
      </c>
      <c r="G2237" t="str">
        <f t="shared" si="1121"/>
        <v>0.327868852459016</v>
      </c>
      <c r="H2237" t="str">
        <f t="shared" si="1127"/>
        <v>3.77967009749457+0.511385576031846i</v>
      </c>
      <c r="I2237" t="str">
        <f t="shared" si="1128"/>
        <v>1189.87821754713i</v>
      </c>
      <c r="J2237" t="str">
        <f t="shared" si="1122"/>
        <v>-1915.44064962208+260.307277896352i</v>
      </c>
      <c r="K2237" t="str">
        <f t="shared" si="1129"/>
        <v>0.0828903090091556-0.60993864105133i</v>
      </c>
      <c r="L2237" t="str">
        <f t="shared" si="1130"/>
        <v>0.0172081740424056-0.107398782117304i</v>
      </c>
      <c r="M2237" t="str">
        <f t="shared" si="1131"/>
        <v>0.100098483051561-0.717337423168634i</v>
      </c>
      <c r="N2237" t="str">
        <f t="shared" si="1132"/>
        <v>-3.77940837349511i</v>
      </c>
      <c r="O2237" t="str">
        <f t="shared" si="1133"/>
        <v>-0.803398285531664+0.595442016324665i</v>
      </c>
      <c r="P2237" t="str">
        <f t="shared" si="1134"/>
        <v>1.80339828553166-0.595442016324665i</v>
      </c>
      <c r="Q2237" t="str">
        <f t="shared" si="1135"/>
        <v>-1.80339828553166+4.37485038981978i</v>
      </c>
      <c r="R2237" t="str">
        <f t="shared" si="1136"/>
        <v>-0.261581362394305-0.304390501709841i</v>
      </c>
      <c r="S2237" t="str">
        <f t="shared" si="1137"/>
        <v>0.409278749438901i</v>
      </c>
      <c r="T2237" t="str">
        <f t="shared" si="1138"/>
        <v>0.124580563880883-0.107059692877265i</v>
      </c>
      <c r="U2237" t="str">
        <f t="shared" si="1139"/>
        <v>0.00005-0.000468985570167066i</v>
      </c>
      <c r="V2237" t="str">
        <f t="shared" si="1140"/>
        <v>0.00002-0.00525263838587115i</v>
      </c>
      <c r="W2237" t="str">
        <f t="shared" si="1141"/>
        <v>0.0000422693938340979-0.000430886490407291i</v>
      </c>
      <c r="X2237" t="str">
        <f t="shared" si="1142"/>
        <v>0.0000436610363814503-0.000430606078220612i</v>
      </c>
      <c r="Y2237" t="str">
        <f t="shared" si="1143"/>
        <v>0.009+1.52304411846033i</v>
      </c>
      <c r="Z2237" t="str">
        <f t="shared" si="1144"/>
        <v>-0.0033915230550331-0.000364244909804146i</v>
      </c>
      <c r="AA2237" t="str">
        <f t="shared" si="1145"/>
        <v>0.0468091594030909-7.88090777879396i</v>
      </c>
      <c r="AB2237" t="str">
        <f t="shared" si="1146"/>
        <v>0.416398490486601-0.357836673051798i</v>
      </c>
      <c r="AC2237" t="str">
        <f t="shared" si="1147"/>
        <v>0.784991220280455-0.33451712832967i</v>
      </c>
      <c r="AD2237" t="str">
        <f t="shared" si="1148"/>
        <v>0.613327466218934-0.194483869860332i</v>
      </c>
      <c r="AE2237" t="str">
        <f t="shared" si="1149"/>
        <v>-0.00215095400160219+0.000436195120850051i</v>
      </c>
      <c r="AF2237" t="str">
        <f t="shared" si="1150"/>
        <v>-6.29333399272012-0.485237758950636i</v>
      </c>
      <c r="AG2237" t="str">
        <f t="shared" si="1151"/>
        <v>0.994555519639087-0.017530504589897i</v>
      </c>
      <c r="AH2237" t="str">
        <f t="shared" si="1152"/>
        <v>0.0138494434441006-0.00146659459577071i</v>
      </c>
      <c r="AI2237">
        <f t="shared" si="1153"/>
        <v>-37.12292339890891</v>
      </c>
      <c r="AJ2237">
        <f t="shared" si="1154"/>
        <v>-6.0448405891745578</v>
      </c>
      <c r="AK2237"/>
      <c r="AL2237"/>
      <c r="AM2237"/>
      <c r="AN2237"/>
    </row>
    <row r="2238" spans="1:40" x14ac:dyDescent="0.35">
      <c r="A2238"/>
      <c r="B2238">
        <f t="shared" si="1155"/>
        <v>304000</v>
      </c>
      <c r="C2238" s="237" t="str">
        <f t="shared" si="1123"/>
        <v>-3.48958895573171E-07+0.00339936580784839i</v>
      </c>
      <c r="D2238" s="208" t="str">
        <f t="shared" si="1124"/>
        <v>-2.51366387753733+0.0260618045268377i</v>
      </c>
      <c r="E2238" t="str">
        <f t="shared" si="1125"/>
        <v>20500</v>
      </c>
      <c r="F2238" t="str">
        <f t="shared" si="1126"/>
        <v>0.327868852459016</v>
      </c>
      <c r="G2238" t="str">
        <f t="shared" si="1121"/>
        <v>0.327868852459016</v>
      </c>
      <c r="H2238" t="str">
        <f t="shared" si="1127"/>
        <v>3.78014999874901+0.509773177073584i</v>
      </c>
      <c r="I2238" t="str">
        <f t="shared" si="1128"/>
        <v>1193.80520836412i</v>
      </c>
      <c r="J2238" t="str">
        <f t="shared" si="1122"/>
        <v>-1928.11129710022+261.166377823402i</v>
      </c>
      <c r="K2238" t="str">
        <f t="shared" si="1129"/>
        <v>0.0823551292843471-0.608002670445852i</v>
      </c>
      <c r="L2238" t="str">
        <f t="shared" si="1130"/>
        <v>0.0170979594906582-0.107063097895976i</v>
      </c>
      <c r="M2238" t="str">
        <f t="shared" si="1131"/>
        <v>0.0994530887750053-0.715065768341828i</v>
      </c>
      <c r="N2238" t="str">
        <f t="shared" si="1132"/>
        <v>-3.79188166845714i</v>
      </c>
      <c r="O2238" t="str">
        <f t="shared" si="1133"/>
        <v>-0.795908857434439+0.605416460510784i</v>
      </c>
      <c r="P2238" t="str">
        <f t="shared" si="1134"/>
        <v>1.79590885743444-0.605416460510784i</v>
      </c>
      <c r="Q2238" t="str">
        <f t="shared" si="1135"/>
        <v>-1.79590885743444+4.39729812896792i</v>
      </c>
      <c r="R2238" t="str">
        <f t="shared" si="1136"/>
        <v>-0.260952517134288-0.301835782249924i</v>
      </c>
      <c r="S2238" t="str">
        <f t="shared" si="1137"/>
        <v>0.410629504387545i</v>
      </c>
      <c r="T2238" t="str">
        <f t="shared" si="1138"/>
        <v>0.123942677671713-0.107154802779535i</v>
      </c>
      <c r="U2238" t="str">
        <f t="shared" si="1139"/>
        <v>0.0000499999999999998-0.000467442854475726i</v>
      </c>
      <c r="V2238" t="str">
        <f t="shared" si="1140"/>
        <v>0.00002-0.00523535997012815i</v>
      </c>
      <c r="W2238" t="str">
        <f t="shared" si="1141"/>
        <v>0.0000422693661455433-0.000429471356384299i</v>
      </c>
      <c r="X2238" t="str">
        <f t="shared" si="1142"/>
        <v>0.0000436517941133506-0.00042919189528888i</v>
      </c>
      <c r="Y2238" t="str">
        <f t="shared" si="1143"/>
        <v>0.009+1.52807066670608i</v>
      </c>
      <c r="Z2238" t="str">
        <f t="shared" si="1144"/>
        <v>-0.0033692600095334-0.000362841643690586i</v>
      </c>
      <c r="AA2238" t="str">
        <f t="shared" si="1145"/>
        <v>0.0465015015576392-7.85497098270276i</v>
      </c>
      <c r="AB2238" t="str">
        <f t="shared" si="1146"/>
        <v>0.414266417502451-0.358154568705035i</v>
      </c>
      <c r="AC2238" t="str">
        <f t="shared" si="1147"/>
        <v>0.785096002940173-0.331847312246202i</v>
      </c>
      <c r="AD2238" t="str">
        <f t="shared" si="1148"/>
        <v>0.611276716302122-0.19781534077346i</v>
      </c>
      <c r="AE2238" t="str">
        <f t="shared" si="1149"/>
        <v>-0.00213132583838909+0.000444694668447394i</v>
      </c>
      <c r="AF2238" t="str">
        <f t="shared" si="1150"/>
        <v>-6.29381387628634-0.483711372546746i</v>
      </c>
      <c r="AG2238" t="str">
        <f t="shared" si="1151"/>
        <v>0.994478021314948-0.0174149496771822i</v>
      </c>
      <c r="AH2238" t="str">
        <f t="shared" si="1152"/>
        <v>0.0137318698396098-0.00153722764440931i</v>
      </c>
      <c r="AI2238">
        <f t="shared" si="1153"/>
        <v>-37.191319277553774</v>
      </c>
      <c r="AJ2238">
        <f t="shared" si="1154"/>
        <v>-6.3874385966460538</v>
      </c>
      <c r="AK2238"/>
      <c r="AL2238"/>
      <c r="AM2238"/>
      <c r="AN2238"/>
    </row>
    <row r="2239" spans="1:40" x14ac:dyDescent="0.35">
      <c r="A2239"/>
      <c r="B2239">
        <f t="shared" si="1155"/>
        <v>305000</v>
      </c>
      <c r="C2239" s="237" t="str">
        <f t="shared" si="1123"/>
        <v>-3.46674391781941E-07+0.00338822034641706i</v>
      </c>
      <c r="D2239" s="208" t="str">
        <f t="shared" si="1124"/>
        <v>-2.5136638600228+0.0259763559891975i</v>
      </c>
      <c r="E2239" t="str">
        <f t="shared" si="1125"/>
        <v>20500</v>
      </c>
      <c r="F2239" t="str">
        <f t="shared" si="1126"/>
        <v>0.327868852459016</v>
      </c>
      <c r="G2239" t="str">
        <f t="shared" si="1121"/>
        <v>0.327868852459016</v>
      </c>
      <c r="H2239" t="str">
        <f t="shared" si="1127"/>
        <v>3.78062531692065+0.508170686906074i</v>
      </c>
      <c r="I2239" t="str">
        <f t="shared" si="1128"/>
        <v>1197.73219918111i</v>
      </c>
      <c r="J2239" t="str">
        <f t="shared" si="1122"/>
        <v>-1940.82369300498+262.025477750453i</v>
      </c>
      <c r="K2239" t="str">
        <f t="shared" si="1129"/>
        <v>0.0818250864481789-0.606078721138909i</v>
      </c>
      <c r="L2239" t="str">
        <f t="shared" si="1130"/>
        <v>0.0169887915199805-0.106729448291825i</v>
      </c>
      <c r="M2239" t="str">
        <f t="shared" si="1131"/>
        <v>0.0988138779681594-0.712808169430734i</v>
      </c>
      <c r="N2239" t="str">
        <f t="shared" si="1132"/>
        <v>-3.80435496341917i</v>
      </c>
      <c r="O2239" t="str">
        <f t="shared" si="1133"/>
        <v>-0.788295600985516+0.615296713356154i</v>
      </c>
      <c r="P2239" t="str">
        <f t="shared" si="1134"/>
        <v>1.78829560098552-0.615296713356154i</v>
      </c>
      <c r="Q2239" t="str">
        <f t="shared" si="1135"/>
        <v>-1.78829560098552+4.41965167677532i</v>
      </c>
      <c r="R2239" t="str">
        <f t="shared" si="1136"/>
        <v>-0.260319143833074-0.29929236916282i</v>
      </c>
      <c r="S2239" t="str">
        <f t="shared" si="1137"/>
        <v>0.411980259336188i</v>
      </c>
      <c r="T2239" t="str">
        <f t="shared" si="1138"/>
        <v>0.123302547865041-0.107246348386524i</v>
      </c>
      <c r="U2239" t="str">
        <f t="shared" si="1139"/>
        <v>0.0000499999999999998-0.000465910254952854i</v>
      </c>
      <c r="V2239" t="str">
        <f t="shared" si="1140"/>
        <v>0.00002-0.00521819485547199i</v>
      </c>
      <c r="W2239" t="str">
        <f t="shared" si="1141"/>
        <v>0.0000422693383658133-0.000428065509332282i</v>
      </c>
      <c r="X2239" t="str">
        <f t="shared" si="1142"/>
        <v>0.0000436426422396328-0.000427786992794207i</v>
      </c>
      <c r="Y2239" t="str">
        <f t="shared" si="1143"/>
        <v>0.009+1.53309721495182i</v>
      </c>
      <c r="Z2239" t="str">
        <f t="shared" si="1144"/>
        <v>-0.0033472156481127-0.000361449585238577i</v>
      </c>
      <c r="AA2239" t="str">
        <f t="shared" si="1145"/>
        <v>0.0461968676181723-7.82920438885327i</v>
      </c>
      <c r="AB2239" t="str">
        <f t="shared" si="1146"/>
        <v>0.412126845510558-0.358460551045887i</v>
      </c>
      <c r="AC2239" t="str">
        <f t="shared" si="1147"/>
        <v>0.785210242615532-0.329188259469091i</v>
      </c>
      <c r="AD2239" t="str">
        <f t="shared" si="1148"/>
        <v>0.609180604406788-0.201125048563858i</v>
      </c>
      <c r="AE2239" t="str">
        <f t="shared" si="1149"/>
        <v>-0.00211175541698165+0.000453020832982153i</v>
      </c>
      <c r="AF2239" t="str">
        <f t="shared" si="1150"/>
        <v>-6.29428917694345-0.482194330916877i</v>
      </c>
      <c r="AG2239" t="str">
        <f t="shared" si="1151"/>
        <v>0.994401645104583-0.0172988607281062i</v>
      </c>
      <c r="AH2239" t="str">
        <f t="shared" si="1152"/>
        <v>0.0136144550681522-0.00160664765728224i</v>
      </c>
      <c r="AI2239">
        <f t="shared" si="1153"/>
        <v>-37.259930168883109</v>
      </c>
      <c r="AJ2239">
        <f t="shared" si="1154"/>
        <v>-6.7303711846727587</v>
      </c>
      <c r="AK2239"/>
      <c r="AL2239"/>
      <c r="AM2239"/>
      <c r="AN2239"/>
    </row>
    <row r="2240" spans="1:40" x14ac:dyDescent="0.35">
      <c r="A2240"/>
      <c r="B2240">
        <f t="shared" si="1155"/>
        <v>306000</v>
      </c>
      <c r="C2240" s="237" t="str">
        <f t="shared" si="1123"/>
        <v>-0.0000003444122484698+0.0033771477311366i</v>
      </c>
      <c r="D2240" s="208" t="str">
        <f t="shared" si="1124"/>
        <v>-2.51366384267969+0.0258914659387139i</v>
      </c>
      <c r="E2240" t="str">
        <f t="shared" si="1125"/>
        <v>20500</v>
      </c>
      <c r="F2240" t="str">
        <f t="shared" si="1126"/>
        <v>0.327868852459016</v>
      </c>
      <c r="G2240" t="str">
        <f t="shared" si="1121"/>
        <v>0.327868852459016</v>
      </c>
      <c r="H2240" t="str">
        <f t="shared" si="1127"/>
        <v>3.78109610977028+0.506578016729372i</v>
      </c>
      <c r="I2240" t="str">
        <f t="shared" si="1128"/>
        <v>1201.6591899981i</v>
      </c>
      <c r="J2240" t="str">
        <f t="shared" si="1122"/>
        <v>-1953.57783733635+262.884577677503i</v>
      </c>
      <c r="K2240" t="str">
        <f t="shared" si="1129"/>
        <v>0.0813001153471383-0.604166683790406i</v>
      </c>
      <c r="L2240" t="str">
        <f t="shared" si="1130"/>
        <v>0.0168806570346673-0.106397815435335i</v>
      </c>
      <c r="M2240" t="str">
        <f t="shared" si="1131"/>
        <v>0.0981807723818056-0.710564499225741i</v>
      </c>
      <c r="N2240" t="str">
        <f t="shared" si="1132"/>
        <v>-3.8168282583812i</v>
      </c>
      <c r="O2240" t="str">
        <f t="shared" si="1133"/>
        <v>-0.780559700663479+0.625081237680464i</v>
      </c>
      <c r="P2240" t="str">
        <f t="shared" si="1134"/>
        <v>1.78055970066348-0.625081237680464i</v>
      </c>
      <c r="Q2240" t="str">
        <f t="shared" si="1135"/>
        <v>-1.78055970066348+4.44190949606166i</v>
      </c>
      <c r="R2240" t="str">
        <f t="shared" si="1136"/>
        <v>-0.259681209779183-0.296760166923678i</v>
      </c>
      <c r="S2240" t="str">
        <f t="shared" si="1137"/>
        <v>0.413331014284832i</v>
      </c>
      <c r="T2240" t="str">
        <f t="shared" si="1138"/>
        <v>0.1226601807939-0.107334297828742i</v>
      </c>
      <c r="U2240" t="str">
        <f t="shared" si="1139"/>
        <v>0.0000499999999999998-0.000464387672420329i</v>
      </c>
      <c r="V2240" t="str">
        <f t="shared" si="1140"/>
        <v>0.00002-0.0052011419311077i</v>
      </c>
      <c r="W2240" t="str">
        <f t="shared" si="1141"/>
        <v>0.000042269310494908-0.000426668858202457i</v>
      </c>
      <c r="X2240" t="str">
        <f t="shared" si="1142"/>
        <v>0.0000436335795794352-0.000426391279755678i</v>
      </c>
      <c r="Y2240" t="str">
        <f t="shared" si="1143"/>
        <v>0.009+1.53812376319756i</v>
      </c>
      <c r="Z2240" t="str">
        <f t="shared" si="1144"/>
        <v>-0.00332538711581646-0.000360068598444947i</v>
      </c>
      <c r="AA2240" t="str">
        <f t="shared" si="1145"/>
        <v>0.0458952180768814-7.80360632697115i</v>
      </c>
      <c r="AB2240" t="str">
        <f t="shared" si="1146"/>
        <v>0.409979795678474-0.358754513553664i</v>
      </c>
      <c r="AC2240" t="str">
        <f t="shared" si="1147"/>
        <v>0.785333911732414-0.326539883445104i</v>
      </c>
      <c r="AD2240" t="str">
        <f t="shared" si="1148"/>
        <v>0.607039344781479-0.204412357933202i</v>
      </c>
      <c r="AE2240" t="str">
        <f t="shared" si="1149"/>
        <v>-0.00209224328715583+0.000461174415308327i</v>
      </c>
      <c r="AF2240" t="str">
        <f t="shared" si="1150"/>
        <v>-6.29475995244997-0.480686550790658i</v>
      </c>
      <c r="AG2240" t="str">
        <f t="shared" si="1151"/>
        <v>0.994326398013022-0.0171822489894757i</v>
      </c>
      <c r="AH2240" t="str">
        <f t="shared" si="1152"/>
        <v>0.0134972052114552-0.00167485917519858i</v>
      </c>
      <c r="AI2240">
        <f t="shared" si="1153"/>
        <v>-37.328759250561347</v>
      </c>
      <c r="AJ2240">
        <f t="shared" si="1154"/>
        <v>-7.0736358866008251</v>
      </c>
      <c r="AK2240"/>
      <c r="AL2240"/>
      <c r="AM2240"/>
      <c r="AN2240"/>
    </row>
    <row r="2241" spans="1:40" x14ac:dyDescent="0.35">
      <c r="A2241"/>
      <c r="B2241">
        <f t="shared" si="1155"/>
        <v>307000</v>
      </c>
      <c r="C2241" s="237" t="str">
        <f t="shared" si="1123"/>
        <v>-3.42172174770019E-07+0.00336614725015538i</v>
      </c>
      <c r="D2241" s="208" t="str">
        <f t="shared" si="1124"/>
        <v>-2.5136638255058+0.0258071289178579i</v>
      </c>
      <c r="E2241" t="str">
        <f t="shared" si="1125"/>
        <v>20500</v>
      </c>
      <c r="F2241" t="str">
        <f t="shared" si="1126"/>
        <v>0.327868852459016</v>
      </c>
      <c r="G2241" t="str">
        <f t="shared" si="1121"/>
        <v>0.327868852459016</v>
      </c>
      <c r="H2241" t="str">
        <f t="shared" si="1127"/>
        <v>3.78156243415823+0.50499507877085i</v>
      </c>
      <c r="I2241" t="str">
        <f t="shared" si="1128"/>
        <v>1205.58618081508i</v>
      </c>
      <c r="J2241" t="str">
        <f t="shared" si="1122"/>
        <v>-1966.37373009434+263.743677604554i</v>
      </c>
      <c r="K2241" t="str">
        <f t="shared" si="1129"/>
        <v>0.080780151851359-0.602266450351496i</v>
      </c>
      <c r="L2241" t="str">
        <f t="shared" si="1130"/>
        <v>0.0167735431413992-0.106068181657817i</v>
      </c>
      <c r="M2241" t="str">
        <f t="shared" si="1131"/>
        <v>0.0975536949927582-0.708334632009313i</v>
      </c>
      <c r="N2241" t="str">
        <f t="shared" si="1132"/>
        <v>-3.82930155334323i</v>
      </c>
      <c r="O2241" t="str">
        <f t="shared" si="1133"/>
        <v>-0.772702360027978+0.634768511196951i</v>
      </c>
      <c r="P2241" t="str">
        <f t="shared" si="1134"/>
        <v>1.77270236002798-0.634768511196951i</v>
      </c>
      <c r="Q2241" t="str">
        <f t="shared" si="1135"/>
        <v>-1.77270236002798+4.46407006454018i</v>
      </c>
      <c r="R2241" t="str">
        <f t="shared" si="1136"/>
        <v>-0.259038682025585-0.294239081840662i</v>
      </c>
      <c r="S2241" t="str">
        <f t="shared" si="1137"/>
        <v>0.414681769233474i</v>
      </c>
      <c r="T2241" t="str">
        <f t="shared" si="1138"/>
        <v>0.122015583035319-0.107418618962277i</v>
      </c>
      <c r="U2241" t="str">
        <f t="shared" si="1139"/>
        <v>0.0000499999999999998-0.00046287500899225i</v>
      </c>
      <c r="V2241" t="str">
        <f t="shared" si="1140"/>
        <v>0.00002-0.00518420010071321i</v>
      </c>
      <c r="W2241" t="str">
        <f t="shared" si="1141"/>
        <v>0.0000422692825328278-0.00042528131313235i</v>
      </c>
      <c r="X2241" t="str">
        <f t="shared" si="1142"/>
        <v>0.0000436246049710974-0.000425004666377744i</v>
      </c>
      <c r="Y2241" t="str">
        <f t="shared" si="1143"/>
        <v>0.009+1.54315031144331i</v>
      </c>
      <c r="Z2241" t="str">
        <f t="shared" si="1144"/>
        <v>-0.00330377160413164-0.00035869854950238i</v>
      </c>
      <c r="AA2241" t="str">
        <f t="shared" si="1145"/>
        <v>0.0455965140692154-7.77817514857072i</v>
      </c>
      <c r="AB2241" t="str">
        <f t="shared" si="1146"/>
        <v>0.407825289989281-0.359036348790449i</v>
      </c>
      <c r="AC2241" t="str">
        <f t="shared" si="1147"/>
        <v>0.785466983951497-0.323902099169866i</v>
      </c>
      <c r="AD2241" t="str">
        <f t="shared" si="1148"/>
        <v>0.604853160957106-0.207676635173486i</v>
      </c>
      <c r="AE2241" t="str">
        <f t="shared" si="1149"/>
        <v>-0.00207279000564161+0.000469156218630524i</v>
      </c>
      <c r="AF2241" t="str">
        <f t="shared" si="1150"/>
        <v>-6.29522625966403-0.479187949852992i</v>
      </c>
      <c r="AG2241" t="str">
        <f t="shared" si="1151"/>
        <v>0.994252286909926-0.0170651258236649i</v>
      </c>
      <c r="AH2241" t="str">
        <f t="shared" si="1152"/>
        <v>0.0133801263839143-0.0017418667642524i</v>
      </c>
      <c r="AI2241">
        <f t="shared" si="1153"/>
        <v>-37.397809725175037</v>
      </c>
      <c r="AJ2241">
        <f t="shared" si="1154"/>
        <v>-7.4172302192725867</v>
      </c>
      <c r="AK2241"/>
      <c r="AL2241"/>
      <c r="AM2241"/>
      <c r="AN2241"/>
    </row>
    <row r="2242" spans="1:40" x14ac:dyDescent="0.35">
      <c r="A2242"/>
      <c r="B2242">
        <f t="shared" si="1155"/>
        <v>308000</v>
      </c>
      <c r="C2242" s="237" t="str">
        <f t="shared" si="1123"/>
        <v>-3.39953884530064E-07+0.00335521820086666i</v>
      </c>
      <c r="D2242" s="208" t="str">
        <f t="shared" si="1124"/>
        <v>-2.51366380849891+0.0257233395399777i</v>
      </c>
      <c r="E2242" t="str">
        <f t="shared" si="1125"/>
        <v>20500</v>
      </c>
      <c r="F2242" t="str">
        <f t="shared" si="1126"/>
        <v>0.327868852459016</v>
      </c>
      <c r="G2242" t="str">
        <f t="shared" si="1121"/>
        <v>0.327868852459016</v>
      </c>
      <c r="H2242" t="str">
        <f t="shared" si="1127"/>
        <v>3.7820243460609+0.50342178627092i</v>
      </c>
      <c r="I2242" t="str">
        <f t="shared" si="1128"/>
        <v>1209.51317163207i</v>
      </c>
      <c r="J2242" t="str">
        <f t="shared" si="1122"/>
        <v>-1979.21137127895+264.602777531605i</v>
      </c>
      <c r="K2242" t="str">
        <f t="shared" si="1129"/>
        <v>0.0802651328355012-0.600377914046138i</v>
      </c>
      <c r="L2242" t="str">
        <f t="shared" si="1130"/>
        <v>0.0166674371455356-0.105740529488722i</v>
      </c>
      <c r="M2242" t="str">
        <f t="shared" si="1131"/>
        <v>0.0969325699810368-0.70611844353486i</v>
      </c>
      <c r="N2242" t="str">
        <f t="shared" si="1132"/>
        <v>-3.84177484830526i</v>
      </c>
      <c r="O2242" t="str">
        <f t="shared" si="1133"/>
        <v>-0.764724801532478+0.644357026749234i</v>
      </c>
      <c r="P2242" t="str">
        <f t="shared" si="1134"/>
        <v>1.76472480153248-0.644357026749234i</v>
      </c>
      <c r="Q2242" t="str">
        <f t="shared" si="1135"/>
        <v>-1.76472480153248+4.48613187505449i</v>
      </c>
      <c r="R2242" t="str">
        <f t="shared" si="1136"/>
        <v>-0.258391527389529-0.291729022037816i</v>
      </c>
      <c r="S2242" t="str">
        <f t="shared" si="1137"/>
        <v>0.416032524182117i</v>
      </c>
      <c r="T2242" t="str">
        <f t="shared" si="1138"/>
        <v>0.121368761415573-0.107499279367138i</v>
      </c>
      <c r="U2242" t="str">
        <f t="shared" si="1139"/>
        <v>0.0000500000000000002-0.000461372168053964i</v>
      </c>
      <c r="V2242" t="str">
        <f t="shared" si="1140"/>
        <v>0.00002-0.0051673682822044i</v>
      </c>
      <c r="W2242" t="str">
        <f t="shared" si="1141"/>
        <v>0.000042269254479574-0.00042390278542653i</v>
      </c>
      <c r="X2242" t="str">
        <f t="shared" si="1142"/>
        <v>0.0000436157172717869-0.000423627064030969i</v>
      </c>
      <c r="Y2242" t="str">
        <f t="shared" si="1143"/>
        <v>0.009+1.54817685968905i</v>
      </c>
      <c r="Z2242" t="str">
        <f t="shared" si="1144"/>
        <v>-0.00328236635008307-0.000357339306755557i</v>
      </c>
      <c r="AA2242" t="str">
        <f t="shared" si="1145"/>
        <v>0.0453007173613571-7.75290922660127i</v>
      </c>
      <c r="AB2242" t="str">
        <f t="shared" si="1146"/>
        <v>0.405663351259145-0.359305948395555i</v>
      </c>
      <c r="AC2242" t="str">
        <f t="shared" si="1147"/>
        <v>0.785609434150783-0.321274823177698i</v>
      </c>
      <c r="AD2242" t="str">
        <f t="shared" si="1148"/>
        <v>0.602622285750758-0.210917248310739i</v>
      </c>
      <c r="AE2242" t="str">
        <f t="shared" si="1149"/>
        <v>-0.00205339613585258+0.000476967048681658i</v>
      </c>
      <c r="AF2242" t="str">
        <f t="shared" si="1150"/>
        <v>-6.29568815455981-0.477698446730942i</v>
      </c>
      <c r="AG2242" t="str">
        <f t="shared" si="1151"/>
        <v>0.99417931852774-0.016947502706858i</v>
      </c>
      <c r="AH2242" t="str">
        <f t="shared" si="1152"/>
        <v>0.0132632247311071-0.0018076750173295i</v>
      </c>
      <c r="AI2242">
        <f t="shared" si="1153"/>
        <v>-37.46708482094364</v>
      </c>
      <c r="AJ2242">
        <f t="shared" si="1154"/>
        <v>-7.7611516830741678</v>
      </c>
      <c r="AK2242"/>
      <c r="AL2242"/>
      <c r="AM2242"/>
      <c r="AN2242"/>
    </row>
    <row r="2243" spans="1:40" x14ac:dyDescent="0.35">
      <c r="A2243"/>
      <c r="B2243">
        <f t="shared" si="1155"/>
        <v>309000</v>
      </c>
      <c r="C2243" s="237" t="str">
        <f t="shared" si="1123"/>
        <v>-3.37757096220185E-07+0.00334435988975886i</v>
      </c>
      <c r="D2243" s="208" t="str">
        <f t="shared" si="1124"/>
        <v>-2.51366379165686+0.0256400924881513i</v>
      </c>
      <c r="E2243" t="str">
        <f t="shared" si="1125"/>
        <v>20500</v>
      </c>
      <c r="F2243" t="str">
        <f t="shared" si="1126"/>
        <v>0.327868852459016</v>
      </c>
      <c r="G2243" t="str">
        <f t="shared" si="1121"/>
        <v>0.327868852459016</v>
      </c>
      <c r="H2243" t="str">
        <f t="shared" si="1127"/>
        <v>3.7824819005872+0.501858053468978i</v>
      </c>
      <c r="I2243" t="str">
        <f t="shared" si="1128"/>
        <v>1213.44016244906i</v>
      </c>
      <c r="J2243" t="str">
        <f t="shared" si="1122"/>
        <v>-1992.09076089017+265.461877458656i</v>
      </c>
      <c r="K2243" t="str">
        <f t="shared" si="1129"/>
        <v>0.0797549961600389-0.598500969352893i</v>
      </c>
      <c r="L2243" t="str">
        <f t="shared" si="1130"/>
        <v>0.0165623265474859-0.105414841653019i</v>
      </c>
      <c r="M2243" t="str">
        <f t="shared" si="1131"/>
        <v>0.0963173227075248-0.703915811005912i</v>
      </c>
      <c r="N2243" t="str">
        <f t="shared" si="1132"/>
        <v>-3.85424814326729i</v>
      </c>
      <c r="O2243" t="str">
        <f t="shared" si="1133"/>
        <v>-0.756628266334064+0.653845292545804i</v>
      </c>
      <c r="P2243" t="str">
        <f t="shared" si="1134"/>
        <v>1.75662826633406-0.653845292545804i</v>
      </c>
      <c r="Q2243" t="str">
        <f t="shared" si="1135"/>
        <v>-1.75662826633406+4.50809343581309i</v>
      </c>
      <c r="R2243" t="str">
        <f t="shared" si="1136"/>
        <v>-0.257739712452428-0.289229897438482i</v>
      </c>
      <c r="S2243" t="str">
        <f t="shared" si="1137"/>
        <v>0.417383279130761i</v>
      </c>
      <c r="T2243" t="str">
        <f t="shared" si="1138"/>
        <v>0.120719723015527-0.107576246345614i</v>
      </c>
      <c r="U2243" t="str">
        <f t="shared" si="1139"/>
        <v>0.0000500000000000002-0.000459879054241492i</v>
      </c>
      <c r="V2243" t="str">
        <f t="shared" si="1140"/>
        <v>0.00002-0.00515064540750471i</v>
      </c>
      <c r="W2243" t="str">
        <f t="shared" si="1141"/>
        <v>0.0000422692263351463-0.000422533187537727i</v>
      </c>
      <c r="X2243" t="str">
        <f t="shared" si="1142"/>
        <v>0.0000436069153571319-0.000422258385233168i</v>
      </c>
      <c r="Y2243" t="str">
        <f t="shared" si="1143"/>
        <v>0.009+1.55320340793479i</v>
      </c>
      <c r="Z2243" t="str">
        <f t="shared" si="1144"/>
        <v>-0.00326116863535016-0.000355990740658291i</v>
      </c>
      <c r="AA2243" t="str">
        <f t="shared" si="1145"/>
        <v>0.045007790337971-7.72780695509922i</v>
      </c>
      <c r="AB2243" t="str">
        <f t="shared" si="1146"/>
        <v>0.403494003155171-0.359563203080044i</v>
      </c>
      <c r="AC2243" t="str">
        <f t="shared" si="1147"/>
        <v>0.785761238408475-0.318657973531806i</v>
      </c>
      <c r="AD2243" t="str">
        <f t="shared" si="1148"/>
        <v>0.600346961267091-0.214133567249377i</v>
      </c>
      <c r="AE2243" t="str">
        <f t="shared" si="1149"/>
        <v>-0.00203406224761692+0.000484607713895887i</v>
      </c>
      <c r="AF2243" t="str">
        <f t="shared" si="1150"/>
        <v>-6.29614569224406-0.476217960980827i</v>
      </c>
      <c r="AG2243" t="str">
        <f t="shared" si="1151"/>
        <v>0.994107499459867-0.0168293912272548i</v>
      </c>
      <c r="AH2243" t="str">
        <f t="shared" si="1152"/>
        <v>0.0131465064282983-0.00187228855557719i</v>
      </c>
      <c r="AI2243">
        <f t="shared" si="1153"/>
        <v>-37.536587792446888</v>
      </c>
      <c r="AJ2243">
        <f t="shared" si="1154"/>
        <v>-8.1053977619942028</v>
      </c>
      <c r="AK2243"/>
      <c r="AL2243"/>
      <c r="AM2243"/>
      <c r="AN2243"/>
    </row>
    <row r="2244" spans="1:40" x14ac:dyDescent="0.35">
      <c r="A2244"/>
      <c r="B2244">
        <f t="shared" si="1155"/>
        <v>310000</v>
      </c>
      <c r="C2244" s="237" t="str">
        <f t="shared" si="1123"/>
        <v>-3.35581532844099E-07+0.00333357163226895i</v>
      </c>
      <c r="D2244" s="208" t="str">
        <f t="shared" si="1124"/>
        <v>-2.51366377497754+0.025557382514062i</v>
      </c>
      <c r="E2244" t="str">
        <f t="shared" si="1125"/>
        <v>20500</v>
      </c>
      <c r="F2244" t="str">
        <f t="shared" si="1126"/>
        <v>0.327868852459016</v>
      </c>
      <c r="G2244" t="str">
        <f t="shared" si="1121"/>
        <v>0.327868852459016</v>
      </c>
      <c r="H2244" t="str">
        <f t="shared" si="1127"/>
        <v>3.78293515199448+0.500303795589559i</v>
      </c>
      <c r="I2244" t="str">
        <f t="shared" si="1128"/>
        <v>1217.36715326604i</v>
      </c>
      <c r="J2244" t="str">
        <f t="shared" si="1122"/>
        <v>-2005.01189892801+266.320977385706i</v>
      </c>
      <c r="K2244" t="str">
        <f t="shared" si="1129"/>
        <v>0.0792496806529513-0.59663551198705i</v>
      </c>
      <c r="L2244" t="str">
        <f t="shared" si="1130"/>
        <v>0.016458199039156-0.105091101068584i</v>
      </c>
      <c r="M2244" t="str">
        <f t="shared" si="1131"/>
        <v>0.0957078796921073-0.701726613055634i</v>
      </c>
      <c r="N2244" t="str">
        <f t="shared" si="1132"/>
        <v>-3.86672143822932i</v>
      </c>
      <c r="O2244" t="str">
        <f t="shared" si="1133"/>
        <v>-0.748414014100348+0.663231832392116i</v>
      </c>
      <c r="P2244" t="str">
        <f t="shared" si="1134"/>
        <v>1.74841401410035-0.663231832392116i</v>
      </c>
      <c r="Q2244" t="str">
        <f t="shared" si="1135"/>
        <v>-1.74841401410035+4.52995327062144i</v>
      </c>
      <c r="R2244" t="str">
        <f t="shared" si="1136"/>
        <v>-0.25708320355981-0.286741619749285i</v>
      </c>
      <c r="S2244" t="str">
        <f t="shared" si="1137"/>
        <v>0.418734034079404i</v>
      </c>
      <c r="T2244" t="str">
        <f t="shared" si="1138"/>
        <v>0.120068475176081-0.107649486920656i</v>
      </c>
      <c r="U2244" t="str">
        <f t="shared" si="1139"/>
        <v>0.0000500000000000002-0.000458395573421358i</v>
      </c>
      <c r="V2244" t="str">
        <f t="shared" si="1140"/>
        <v>0.00002-0.00513403042231921i</v>
      </c>
      <c r="W2244" t="str">
        <f t="shared" si="1141"/>
        <v>0.0000422691980995457-0.000421172433048311i</v>
      </c>
      <c r="X2244" t="str">
        <f t="shared" si="1142"/>
        <v>0.0000435981981208664-0.000420898543630888i</v>
      </c>
      <c r="Y2244" t="str">
        <f t="shared" si="1143"/>
        <v>0.009+1.55822995618054i</v>
      </c>
      <c r="Z2244" t="str">
        <f t="shared" si="1144"/>
        <v>-0.0032401757854035-0.000354652723731715i</v>
      </c>
      <c r="AA2244" t="str">
        <f t="shared" si="1145"/>
        <v>0.0447176959902365-7.7028667488477i</v>
      </c>
      <c r="AB2244" t="str">
        <f t="shared" si="1146"/>
        <v>0.401317270213608-0.35980800262132i</v>
      </c>
      <c r="AC2244" t="str">
        <f t="shared" si="1147"/>
        <v>0.785922373986197-0.316051469814867i</v>
      </c>
      <c r="AD2244" t="str">
        <f t="shared" si="1148"/>
        <v>0.598027438897328-0.217324963917109i</v>
      </c>
      <c r="AE2244" t="str">
        <f t="shared" si="1149"/>
        <v>-0.00201478891691009+0.000492079025576666i</v>
      </c>
      <c r="AF2244" t="str">
        <f t="shared" si="1150"/>
        <v>-6.29659892697202-0.474746413075497i</v>
      </c>
      <c r="AG2244" t="str">
        <f t="shared" si="1151"/>
        <v>0.994036836158856-0.0167108030832469i</v>
      </c>
      <c r="AH2244" t="str">
        <f t="shared" si="1152"/>
        <v>0.0130299776789358-0.00193571202983552i</v>
      </c>
      <c r="AI2244">
        <f t="shared" si="1153"/>
        <v>-37.606321921369613</v>
      </c>
      <c r="AJ2244">
        <f t="shared" si="1154"/>
        <v>-8.4499659236870137</v>
      </c>
      <c r="AK2244"/>
      <c r="AL2244"/>
      <c r="AM2244"/>
      <c r="AN2244"/>
    </row>
    <row r="2245" spans="1:40" x14ac:dyDescent="0.35">
      <c r="A2245"/>
      <c r="B2245">
        <f t="shared" si="1155"/>
        <v>311000</v>
      </c>
      <c r="C2245" s="237" t="str">
        <f t="shared" si="1123"/>
        <v>-3.3342692185168E-07+0.00332285275263864i</v>
      </c>
      <c r="D2245" s="208" t="str">
        <f t="shared" si="1124"/>
        <v>-2.51366375845886+0.0254752044368962i</v>
      </c>
      <c r="E2245" t="str">
        <f t="shared" si="1125"/>
        <v>20500</v>
      </c>
      <c r="F2245" t="str">
        <f t="shared" si="1126"/>
        <v>0.327868852459016</v>
      </c>
      <c r="G2245" t="str">
        <f t="shared" ref="G2245:G2308" si="1156">IF($C$11=$C$7,$C$24,F2245)</f>
        <v>0.327868852459016</v>
      </c>
      <c r="H2245" t="str">
        <f t="shared" si="1127"/>
        <v>3.78338415370416+0.498758928828739i</v>
      </c>
      <c r="I2245" t="str">
        <f t="shared" si="1128"/>
        <v>1221.29414408303i</v>
      </c>
      <c r="J2245" t="str">
        <f t="shared" ref="J2245:J2308" si="1157">IMSUM(COMPLEX(0,2*PI()*B2245*$C$113*$C$112),COMPLEX(0,2*PI()*B2245*$C$113*$C$111),COMPLEX(0,2*PI()*B2245*$C$28*10^-12*$C$111),COMPLEX(-1*2*PI()*B2245*2*PI()*B2245*$C$113*$C$112*$C$28*10^-12*$C$111,0),COMPLEX(1,0))</f>
        <v>-2017.97478539247+267.180077312756i</v>
      </c>
      <c r="K2245" t="str">
        <f t="shared" si="1129"/>
        <v>0.0787491260918143-0.59478143888308i</v>
      </c>
      <c r="L2245" t="str">
        <f t="shared" si="1130"/>
        <v>0.016355042500471-0.104769290843651i</v>
      </c>
      <c r="M2245" t="str">
        <f t="shared" si="1131"/>
        <v>0.0951041685922853-0.699550729726731i</v>
      </c>
      <c r="N2245" t="str">
        <f t="shared" si="1132"/>
        <v>-3.87919473319135i</v>
      </c>
      <c r="O2245" t="str">
        <f t="shared" si="1133"/>
        <v>-0.740083322813481+0.672515185920256i</v>
      </c>
      <c r="P2245" t="str">
        <f t="shared" si="1134"/>
        <v>1.74008332281348-0.672515185920256i</v>
      </c>
      <c r="Q2245" t="str">
        <f t="shared" si="1135"/>
        <v>-1.74008332281348+4.55170991911161i</v>
      </c>
      <c r="R2245" t="str">
        <f t="shared" si="1136"/>
        <v>-0.256421966821324-0.284264102444648i</v>
      </c>
      <c r="S2245" t="str">
        <f t="shared" si="1137"/>
        <v>0.420084789028048i</v>
      </c>
      <c r="T2245" t="str">
        <f t="shared" si="1138"/>
        <v>0.119415025503707-0.107718967834293i</v>
      </c>
      <c r="U2245" t="str">
        <f t="shared" si="1139"/>
        <v>0.0000500000000000002-0.000456921632670807i</v>
      </c>
      <c r="V2245" t="str">
        <f t="shared" si="1140"/>
        <v>0.00002-0.00511752228591304i</v>
      </c>
      <c r="W2245" t="str">
        <f t="shared" si="1141"/>
        <v>0.0000422691697727724-0.000419820436652137i</v>
      </c>
      <c r="X2245" t="str">
        <f t="shared" si="1142"/>
        <v>0.0000435895644744816-0.000419547453981294i</v>
      </c>
      <c r="Y2245" t="str">
        <f t="shared" si="1143"/>
        <v>0.009+1.56325650442628i</v>
      </c>
      <c r="Z2245" t="str">
        <f t="shared" si="1144"/>
        <v>-0.00321938516866122-0.000353325130523449i</v>
      </c>
      <c r="AA2245" t="str">
        <f t="shared" si="1145"/>
        <v>0.0444303979041479-7.67808704304262i</v>
      </c>
      <c r="AB2245" t="str">
        <f t="shared" si="1146"/>
        <v>0.399133177858354-0.360040235857828i</v>
      </c>
      <c r="AC2245" t="str">
        <f t="shared" si="1147"/>
        <v>0.786092819312488-0.31345523311999i</v>
      </c>
      <c r="AD2245" t="str">
        <f t="shared" si="1148"/>
        <v>0.59566397931583-0.220490812410414i</v>
      </c>
      <c r="AE2245" t="str">
        <f t="shared" si="1149"/>
        <v>-0.00199557672558924+0.000499381798060268i</v>
      </c>
      <c r="AF2245" t="str">
        <f t="shared" si="1150"/>
        <v>-6.29704791216302-0.473283724391843i</v>
      </c>
      <c r="AG2245" t="str">
        <f t="shared" si="1151"/>
        <v>0.993967334934618-0.0165917500815605i</v>
      </c>
      <c r="AH2245" t="str">
        <f t="shared" si="1152"/>
        <v>0.0129136447131402-0.00199795012203214i</v>
      </c>
      <c r="AI2245">
        <f t="shared" si="1153"/>
        <v>-37.676290517262991</v>
      </c>
      <c r="AJ2245">
        <f t="shared" si="1154"/>
        <v>-8.7948536195481974</v>
      </c>
      <c r="AK2245"/>
      <c r="AL2245"/>
      <c r="AM2245"/>
      <c r="AN2245"/>
    </row>
    <row r="2246" spans="1:40" x14ac:dyDescent="0.35">
      <c r="A2246"/>
      <c r="B2246">
        <f t="shared" si="1155"/>
        <v>312000</v>
      </c>
      <c r="C2246" s="237" t="str">
        <f t="shared" ref="C2246:C2309" si="1158">IMPRODUCT(COMPLEX(-1,0),IMDIV(IMPRODUCT(G2246,COMPLEX($C$100+$C$101,0)),COMPLEX($C$100,2*PI()*B2246*$C$103*$C$102*(2*$C$100+$C$101))))</f>
        <v>-3.31292995053569E-07+0.00331220258377311i</v>
      </c>
      <c r="D2246" s="208" t="str">
        <f t="shared" ref="D2246:D2309" si="1159">IMPRODUCT(COMPLEX($C$106,0),IMSUB(C2246,G2246))</f>
        <v>-2.51366374209875+0.0253935531422605i</v>
      </c>
      <c r="E2246" t="str">
        <f t="shared" ref="E2246:E2309" si="1160">IMDIV(COMPLEX($C$20*10^3,0),COMPLEX(1,2*PI()*B2246*$C$20*1000*$C$29*10^-12))</f>
        <v>20500</v>
      </c>
      <c r="F2246" t="str">
        <f t="shared" ref="F2246:F2309" si="1161">IMDIV(COMPLEX($C$22*1000,0),IMSUM(COMPLEX($C$22*1000,0),E2246))</f>
        <v>0.327868852459016</v>
      </c>
      <c r="G2246" t="str">
        <f t="shared" si="1156"/>
        <v>0.327868852459016</v>
      </c>
      <c r="H2246" t="str">
        <f t="shared" ref="H2246:H2309" si="1162">IMPRODUCT(COMPLEX($C$108,0),IMPRODUCT(COMPLEX(-1,0),D2246),IMDIV(COMPLEX(0,2*PI()*B2246*$C$109*$C$110),COMPLEX(1,2*PI()*B2246*$C$109*$C$110)))</f>
        <v>3.78382895831696+0.4972233703407i</v>
      </c>
      <c r="I2246" t="str">
        <f t="shared" ref="I2246:I2309" si="1163">COMPLEX(0,2*PI()*B2246*$C$113*$C$112*$C$114)</f>
        <v>1225.22113490002i</v>
      </c>
      <c r="J2246" t="str">
        <f t="shared" si="1157"/>
        <v>-2030.97942028354+268.039177239807i</v>
      </c>
      <c r="K2246" t="str">
        <f t="shared" ref="K2246:K2309" si="1164">IMDIV(I2246,J2246)</f>
        <v>0.0782532731862643-0.592938648177306i</v>
      </c>
      <c r="L2246" t="str">
        <f t="shared" ref="L2246:L2309" si="1165">IMDIV(COMPLEX($C$117,0),COMPLEX(1,2*PI()*B2246*$C$115*$C$116))</f>
        <v>0.0162528449959694-0.10444939427429i</v>
      </c>
      <c r="M2246" t="str">
        <f t="shared" ref="M2246:M2309" si="1166">IMSUM(K2246,L2246)</f>
        <v>0.0945061181822337-0.697388042451596i</v>
      </c>
      <c r="N2246" t="str">
        <f t="shared" ref="N2246:N2309" si="1167">COMPLEX(0,-2*PI()*B2246*$C$43)</f>
        <v>-3.89166802815338i</v>
      </c>
      <c r="O2246" t="str">
        <f t="shared" ref="O2246:O2309" si="1168">IMEXP(N2246)</f>
        <v>-0.731637488571328+0.681693908816149i</v>
      </c>
      <c r="P2246" t="str">
        <f t="shared" ref="P2246:P2309" si="1169">IMSUB(COMPLEX(1,0),O2246)</f>
        <v>1.73163748857133-0.681693908816149i</v>
      </c>
      <c r="Q2246" t="str">
        <f t="shared" ref="Q2246:Q2309" si="1170">IMSUM(COMPLEX(0,2*PI()*B2246*$C$43),O2246,COMPLEX(-1,0))</f>
        <v>-1.73163748857133+4.57336193696953i</v>
      </c>
      <c r="R2246" t="str">
        <f t="shared" ref="R2246:R2309" si="1171">IMDIV(P2246,Q2246)</f>
        <v>-0.255755968110809-0.281797260751852i</v>
      </c>
      <c r="S2246" t="str">
        <f t="shared" ref="S2246:S2309" si="1172">IMDIV(COMPLEX(0,2*PI()*B2246*$C$123),COMPLEX($C$124,0))</f>
        <v>0.421435543976691i</v>
      </c>
      <c r="T2246" t="str">
        <f t="shared" ref="T2246:T2309" si="1173">IMPRODUCT(R2246,S2246)</f>
        <v>0.118759381876098-0.107784655546064i</v>
      </c>
      <c r="U2246" t="str">
        <f t="shared" ref="U2246:U2309" si="1174">IMDIV(COMPLEX(1,2*PI()*B2246*$C$16*10^-3*$C$15*10^-6),COMPLEX(0,2*PI()*B2246*$C$15*10^-6))</f>
        <v>0.0000500000000000002-0.000455457140258401i</v>
      </c>
      <c r="V2246" t="str">
        <f t="shared" ref="V2246:V2309" si="1175">IMSUM(COMPLEX($C$18*10^-3,0),IMDIV(COMPLEX(1,0),COMPLEX(0,2*PI()*B2246*($C$17*1*10^-6))))</f>
        <v>0.00002-0.00510111997089408i</v>
      </c>
      <c r="W2246" t="str">
        <f t="shared" ref="W2246:W2309" si="1176">IMDIV(IMPRODUCT(U2246,V2246),IMSUM(U2246,V2246))</f>
        <v>0.0000422691413548273-0.000418477114136726i</v>
      </c>
      <c r="X2246" t="str">
        <f t="shared" ref="X2246:X2309" si="1177">IMDIV(IMPRODUCT(COMPLEX($C$19,0),W2246),IMSUM(COMPLEX($C$19,0),W2246))</f>
        <v>0.0000435810133468839-0.000418205032134338i</v>
      </c>
      <c r="Y2246" t="str">
        <f t="shared" ref="Y2246:Y2309" si="1178">COMPLEX($C$13*10^-3,2*PI()*B2246*$C$12*0.000001)</f>
        <v>0.009+1.56828305267202i</v>
      </c>
      <c r="Z2246" t="str">
        <f t="shared" ref="Z2246:Z2309" si="1179">IMPRODUCT(COMPLEX($C$6,0),IMDIV(X2246,IMSUM(X2246,Y2246)))</f>
        <v>-0.00319879419566374-0.000352007837567692i</v>
      </c>
      <c r="AA2246" t="str">
        <f t="shared" ref="AA2246:AA2309" si="1180">IMDIV(COMPLEX($C$6,0),IMSUM(X2246,Y2246))</f>
        <v>0.0441458602490748-7.65346629296489i</v>
      </c>
      <c r="AB2246" t="str">
        <f t="shared" ref="AB2246:AB2309" si="1181">IMPRODUCT(COMPLEX($C$119,0),T2246)</f>
        <v>0.396941752419836-0.360259790683821i</v>
      </c>
      <c r="AC2246" t="str">
        <f t="shared" ref="AC2246:AC2309" si="1182">IMSUM(COMPLEX(1,0),IMPRODUCT(AB2246,M2246))</f>
        <v>0.78627255396664-0.310869186042047i</v>
      </c>
      <c r="AD2246" t="str">
        <f t="shared" ref="AD2246:AD2309" si="1183">IMDIV(AB2246,AC2246)</f>
        <v>0.593256852474227-0.223630489140476i</v>
      </c>
      <c r="AE2246" t="str">
        <f t="shared" ref="AE2246:AE2309" si="1184">IMPRODUCT(AD2246,AA2246,X2246)</f>
        <v>-0.00197642626112883+0.000506516848874328i</v>
      </c>
      <c r="AF2246" t="str">
        <f t="shared" ref="AF2246:AF2309" si="1185">IMSUB(D2246,H2246)</f>
        <v>-6.29749270041571-0.47182981719844i</v>
      </c>
      <c r="AG2246" t="str">
        <f t="shared" ref="AG2246:AG2309" si="1186">IMSUM(COMPLEX(1,0),IMPRODUCT(AD2246,AA2246,COMPLEX($C$127,0)))</f>
        <v>0.993899001952655-0.0164722441353667i</v>
      </c>
      <c r="AH2246" t="str">
        <f t="shared" ref="AH2246:AH2309" si="1187">IMDIV(IMPRODUCT(AE2246,AF2246),AG2246)</f>
        <v>0.0127975137861845-0.00205900754653819i</v>
      </c>
      <c r="AI2246">
        <f t="shared" ref="AI2246:AI2309" si="1188">20*LOG10(IMABS(AH2246))</f>
        <v>-37.746496918325207</v>
      </c>
      <c r="AJ2246">
        <f t="shared" ref="AJ2246:AJ2309" si="1189">IMARGUMENT(AH2246)*180/PI()</f>
        <v>-9.1400582847934828</v>
      </c>
      <c r="AK2246"/>
      <c r="AL2246"/>
      <c r="AM2246"/>
      <c r="AN2246"/>
    </row>
    <row r="2247" spans="1:40" x14ac:dyDescent="0.35">
      <c r="A2247"/>
      <c r="B2247">
        <f t="shared" si="1155"/>
        <v>313000</v>
      </c>
      <c r="C2247" s="237" t="str">
        <f t="shared" si="1158"/>
        <v>-3.29179488537728E-07+0.00330162046710276i</v>
      </c>
      <c r="D2247" s="208" t="str">
        <f t="shared" si="1159"/>
        <v>-2.51366372589521+0.0253124235811212i</v>
      </c>
      <c r="E2247" t="str">
        <f t="shared" si="1160"/>
        <v>20500</v>
      </c>
      <c r="F2247" t="str">
        <f t="shared" si="1161"/>
        <v>0.327868852459016</v>
      </c>
      <c r="G2247" t="str">
        <f t="shared" si="1156"/>
        <v>0.327868852459016</v>
      </c>
      <c r="H2247" t="str">
        <f t="shared" si="1162"/>
        <v>3.78426961762801+0.495697038224579i</v>
      </c>
      <c r="I2247" t="str">
        <f t="shared" si="1163"/>
        <v>1229.14812571701i</v>
      </c>
      <c r="J2247" t="str">
        <f t="shared" si="1157"/>
        <v>-2044.02580360123+268.898277166858i</v>
      </c>
      <c r="K2247" t="str">
        <f t="shared" si="1164"/>
        <v>0.0777620635608421-0.591107039190918i</v>
      </c>
      <c r="L2247" t="str">
        <f t="shared" si="1165"/>
        <v>0.0161515947714692-0.104131394841918i</v>
      </c>
      <c r="M2247" t="str">
        <f t="shared" si="1166"/>
        <v>0.0939136583323113-0.695238434032836i</v>
      </c>
      <c r="N2247" t="str">
        <f t="shared" si="1167"/>
        <v>-3.90414132311541i</v>
      </c>
      <c r="O2247" t="str">
        <f t="shared" si="1168"/>
        <v>-0.723077825385817+0.690766573044265i</v>
      </c>
      <c r="P2247" t="str">
        <f t="shared" si="1169"/>
        <v>1.72307782538582-0.690766573044265i</v>
      </c>
      <c r="Q2247" t="str">
        <f t="shared" si="1170"/>
        <v>-1.72307782538582+4.59490789615968i</v>
      </c>
      <c r="R2247" t="str">
        <f t="shared" si="1171"/>
        <v>-0.255085173066425-0.279341011636624i</v>
      </c>
      <c r="S2247" t="str">
        <f t="shared" si="1172"/>
        <v>0.422786298925335i</v>
      </c>
      <c r="T2247" t="str">
        <f t="shared" si="1173"/>
        <v>0.118101552447907-0.107846516231482i</v>
      </c>
      <c r="U2247" t="str">
        <f t="shared" si="1174"/>
        <v>0.00005-0.000454002005624986i</v>
      </c>
      <c r="V2247" t="str">
        <f t="shared" si="1175"/>
        <v>0.00002-0.00508482246299985i</v>
      </c>
      <c r="W2247" t="str">
        <f t="shared" si="1176"/>
        <v>0.0000422691128457106-0.000417142382365792i</v>
      </c>
      <c r="X2247" t="str">
        <f t="shared" si="1177"/>
        <v>0.0000435725436840621-0.000416871195015318i</v>
      </c>
      <c r="Y2247" t="str">
        <f t="shared" si="1178"/>
        <v>0.009+1.57330960091777i</v>
      </c>
      <c r="Z2247" t="str">
        <f t="shared" si="1179"/>
        <v>-0.0031784003182673-0.000350700723346274i</v>
      </c>
      <c r="AA2247" t="str">
        <f t="shared" si="1180"/>
        <v>0.0438640477665827-7.62900297365931i</v>
      </c>
      <c r="AB2247" t="str">
        <f t="shared" si="1181"/>
        <v>0.394743021154192-0.360466554044221i</v>
      </c>
      <c r="AC2247" t="str">
        <f t="shared" si="1182"/>
        <v>0.786461558662822-0.308293252669366i</v>
      </c>
      <c r="AD2247" t="str">
        <f t="shared" si="1183"/>
        <v>0.590806337593034-0.226743372979584i</v>
      </c>
      <c r="AE2247" t="str">
        <f t="shared" si="1184"/>
        <v>-0.00195733811635795+0.000513484998891871i</v>
      </c>
      <c r="AF2247" t="str">
        <f t="shared" si="1185"/>
        <v>-6.29793334352322-0.470384614643458i</v>
      </c>
      <c r="AG2247" t="str">
        <f t="shared" si="1186"/>
        <v>0.993831843232313-0.0163522972623597i</v>
      </c>
      <c r="AH2247" t="str">
        <f t="shared" si="1187"/>
        <v>0.0126815911769677-0.00211888905148753i</v>
      </c>
      <c r="AI2247">
        <f t="shared" si="1188"/>
        <v>-37.816944492199831</v>
      </c>
      <c r="AJ2247">
        <f t="shared" si="1189"/>
        <v>-9.4855773385486728</v>
      </c>
      <c r="AK2247"/>
      <c r="AL2247"/>
      <c r="AM2247"/>
      <c r="AN2247"/>
    </row>
    <row r="2248" spans="1:40" x14ac:dyDescent="0.35">
      <c r="A2248"/>
      <c r="B2248">
        <f t="shared" si="1155"/>
        <v>314000</v>
      </c>
      <c r="C2248" s="237" t="str">
        <f t="shared" si="1158"/>
        <v>-3.27086142587847E-07+0.00329110575244743i</v>
      </c>
      <c r="D2248" s="208" t="str">
        <f t="shared" si="1159"/>
        <v>-2.51366370984622+0.0252318107687636i</v>
      </c>
      <c r="E2248" t="str">
        <f t="shared" si="1160"/>
        <v>20500</v>
      </c>
      <c r="F2248" t="str">
        <f t="shared" si="1161"/>
        <v>0.327868852459016</v>
      </c>
      <c r="G2248" t="str">
        <f t="shared" si="1156"/>
        <v>0.327868852459016</v>
      </c>
      <c r="H2248" t="str">
        <f t="shared" si="1162"/>
        <v>3.78470618264135+0.494179851511453i</v>
      </c>
      <c r="I2248" t="str">
        <f t="shared" si="1163"/>
        <v>1233.07511653399i</v>
      </c>
      <c r="J2248" t="str">
        <f t="shared" si="1157"/>
        <v>-2057.11393534554+269.757377093909i</v>
      </c>
      <c r="K2248" t="str">
        <f t="shared" si="1164"/>
        <v>0.0772754397382025-0.589286512413233i</v>
      </c>
      <c r="L2248" t="str">
        <f t="shared" si="1165"/>
        <v>0.0160512802508024-0.103815276210859i</v>
      </c>
      <c r="M2248" t="str">
        <f t="shared" si="1166"/>
        <v>0.0933267199890049-0.693101788624092i</v>
      </c>
      <c r="N2248" t="str">
        <f t="shared" si="1167"/>
        <v>-3.91661461807744i</v>
      </c>
      <c r="O2248" t="str">
        <f t="shared" si="1168"/>
        <v>-0.714405664978507+0.699731767069794i</v>
      </c>
      <c r="P2248" t="str">
        <f t="shared" si="1169"/>
        <v>1.71440566497851-0.699731767069794i</v>
      </c>
      <c r="Q2248" t="str">
        <f t="shared" si="1170"/>
        <v>-1.71440566497851+4.61634638514723i</v>
      </c>
      <c r="R2248" t="str">
        <f t="shared" si="1171"/>
        <v>-0.254409547090862-0.276895273789242i</v>
      </c>
      <c r="S2248" t="str">
        <f t="shared" si="1172"/>
        <v>0.424137053873977i</v>
      </c>
      <c r="T2248" t="str">
        <f t="shared" si="1173"/>
        <v>0.117441545656597-0.107904515780531i</v>
      </c>
      <c r="U2248" t="str">
        <f t="shared" si="1174"/>
        <v>0.00005-0.000452556139365034i</v>
      </c>
      <c r="V2248" t="str">
        <f t="shared" si="1175"/>
        <v>0.00002-0.00506862876088839i</v>
      </c>
      <c r="W2248" t="str">
        <f t="shared" si="1176"/>
        <v>0.0000422690842454234-0.000415816159262124i</v>
      </c>
      <c r="X2248" t="str">
        <f t="shared" si="1177"/>
        <v>0.0000435641544487624-0.000415545860607775i</v>
      </c>
      <c r="Y2248" t="str">
        <f t="shared" si="1178"/>
        <v>0.009+1.57833614916351i</v>
      </c>
      <c r="Z2248" t="str">
        <f t="shared" si="1179"/>
        <v>-0.0031582010288556-0.000349403668250611i</v>
      </c>
      <c r="AA2248" t="str">
        <f t="shared" si="1180"/>
        <v>0.0435849257594983-7.60469557961926i</v>
      </c>
      <c r="AB2248" t="str">
        <f t="shared" si="1181"/>
        <v>0.392537012262828-0.360660411929597i</v>
      </c>
      <c r="AC2248" t="str">
        <f t="shared" si="1182"/>
        <v>0.786659815234468-0.305727358575796i</v>
      </c>
      <c r="AD2248" t="str">
        <f t="shared" si="1183"/>
        <v>0.588312723150834-0.229828845407937i</v>
      </c>
      <c r="AE2248" t="str">
        <f t="shared" si="1184"/>
        <v>-0.00193831288919914+0.000520287072480634i</v>
      </c>
      <c r="AF2248" t="str">
        <f t="shared" si="1185"/>
        <v>-6.29836989248757-0.468948040742689i</v>
      </c>
      <c r="AG2248" t="str">
        <f t="shared" si="1186"/>
        <v>0.993765864645061-0.0162319215828032i</v>
      </c>
      <c r="AH2248" t="str">
        <f t="shared" si="1187"/>
        <v>0.01256588318648-0.00217759942005816i</v>
      </c>
      <c r="AI2248">
        <f t="shared" si="1188"/>
        <v>-37.887636636794312</v>
      </c>
      <c r="AJ2248">
        <f t="shared" si="1189"/>
        <v>-9.8314081839472287</v>
      </c>
      <c r="AK2248"/>
      <c r="AL2248"/>
      <c r="AM2248"/>
      <c r="AN2248"/>
    </row>
    <row r="2249" spans="1:40" x14ac:dyDescent="0.35">
      <c r="A2249"/>
      <c r="B2249">
        <f t="shared" si="1155"/>
        <v>315000</v>
      </c>
      <c r="C2249" s="237" t="str">
        <f t="shared" si="1158"/>
        <v>-3.25012701603535E-07+0.00328065779788317i</v>
      </c>
      <c r="D2249" s="208" t="str">
        <f t="shared" si="1159"/>
        <v>-2.51366369394984+0.025151709783771i</v>
      </c>
      <c r="E2249" t="str">
        <f t="shared" si="1160"/>
        <v>20500</v>
      </c>
      <c r="F2249" t="str">
        <f t="shared" si="1161"/>
        <v>0.327868852459016</v>
      </c>
      <c r="G2249" t="str">
        <f t="shared" si="1156"/>
        <v>0.327868852459016</v>
      </c>
      <c r="H2249" t="str">
        <f t="shared" si="1162"/>
        <v>3.7851387035844+0.492671730151576i</v>
      </c>
      <c r="I2249" t="str">
        <f t="shared" si="1163"/>
        <v>1237.00210735098i</v>
      </c>
      <c r="J2249" t="str">
        <f t="shared" si="1157"/>
        <v>-2070.24381551646+270.616477020959i</v>
      </c>
      <c r="K2249" t="str">
        <f t="shared" si="1164"/>
        <v>0.0767933451226814-0.587476969485267i</v>
      </c>
      <c r="L2249" t="str">
        <f t="shared" si="1165"/>
        <v>0.0159518900326184-0.10350102222593i</v>
      </c>
      <c r="M2249" t="str">
        <f t="shared" si="1166"/>
        <v>0.0927452351552998-0.690977991711197i</v>
      </c>
      <c r="N2249" t="str">
        <f t="shared" si="1167"/>
        <v>-3.92908791303947i</v>
      </c>
      <c r="O2249" t="str">
        <f t="shared" si="1168"/>
        <v>-0.705622356573393+0.708588096078258i</v>
      </c>
      <c r="P2249" t="str">
        <f t="shared" si="1169"/>
        <v>1.70562235657339-0.708588096078258i</v>
      </c>
      <c r="Q2249" t="str">
        <f t="shared" si="1170"/>
        <v>-1.70562235657339+4.63767600911773i</v>
      </c>
      <c r="R2249" t="str">
        <f t="shared" si="1171"/>
        <v>-0.253729055351604-0.274459967611147i</v>
      </c>
      <c r="S2249" t="str">
        <f t="shared" si="1172"/>
        <v>0.42548780882262i</v>
      </c>
      <c r="T2249" t="str">
        <f t="shared" si="1173"/>
        <v>0.116779370228394-0.107958619796187i</v>
      </c>
      <c r="U2249" t="str">
        <f t="shared" si="1174"/>
        <v>0.00005-0.00045111945320832i</v>
      </c>
      <c r="V2249" t="str">
        <f t="shared" si="1175"/>
        <v>0.00002-0.00505253787593318i</v>
      </c>
      <c r="W2249" t="str">
        <f t="shared" si="1176"/>
        <v>0.0000422690555539658-0.000414498363790742i</v>
      </c>
      <c r="X2249" t="str">
        <f t="shared" si="1177"/>
        <v>0.000043555844620167-0.000414228947936643i</v>
      </c>
      <c r="Y2249" t="str">
        <f t="shared" si="1178"/>
        <v>0.009+1.58336269740926i</v>
      </c>
      <c r="Z2249" t="str">
        <f t="shared" si="1179"/>
        <v>-0.00313819385956824-0.000348116554544503i</v>
      </c>
      <c r="AA2249" t="str">
        <f t="shared" si="1180"/>
        <v>0.0433084600812213-7.58054262447769i</v>
      </c>
      <c r="AB2249" t="str">
        <f t="shared" si="1181"/>
        <v>0.39032375491231-0.360841249371222i</v>
      </c>
      <c r="AC2249" t="str">
        <f t="shared" si="1182"/>
        <v>0.786867306618956-0.303171430813148i</v>
      </c>
      <c r="AD2249" t="str">
        <f t="shared" si="1183"/>
        <v>0.585776306870902-0.232886290660782i</v>
      </c>
      <c r="AE2249" t="str">
        <f t="shared" si="1184"/>
        <v>-0.0019193511824083+0.000526923897647587i</v>
      </c>
      <c r="AF2249" t="str">
        <f t="shared" si="1185"/>
        <v>-6.29880239753424-0.467520020367805i</v>
      </c>
      <c r="AG2249" t="str">
        <f t="shared" si="1186"/>
        <v>0.993701071912787-0.0161111293175449i</v>
      </c>
      <c r="AH2249" t="str">
        <f t="shared" si="1187"/>
        <v>0.0124503961362598-0.0022351434717152i</v>
      </c>
      <c r="AI2249">
        <f t="shared" si="1188"/>
        <v>-37.95857678111922</v>
      </c>
      <c r="AJ2249">
        <f t="shared" si="1189"/>
        <v>-10.17754820823302</v>
      </c>
      <c r="AK2249"/>
      <c r="AL2249"/>
      <c r="AM2249"/>
      <c r="AN2249"/>
    </row>
    <row r="2250" spans="1:40" x14ac:dyDescent="0.35">
      <c r="A2250"/>
      <c r="B2250">
        <f t="shared" si="1155"/>
        <v>316000</v>
      </c>
      <c r="C2250" s="237" t="str">
        <f t="shared" si="1158"/>
        <v>-3.22958914022302E-07+0.00327027596961169i</v>
      </c>
      <c r="D2250" s="208" t="str">
        <f t="shared" si="1159"/>
        <v>-2.51366367820413+0.025072115767023i</v>
      </c>
      <c r="E2250" t="str">
        <f t="shared" si="1160"/>
        <v>20500</v>
      </c>
      <c r="F2250" t="str">
        <f t="shared" si="1161"/>
        <v>0.327868852459016</v>
      </c>
      <c r="G2250" t="str">
        <f t="shared" si="1156"/>
        <v>0.327868852459016</v>
      </c>
      <c r="H2250" t="str">
        <f t="shared" si="1162"/>
        <v>3.78556722992195+0.491172595001792i</v>
      </c>
      <c r="I2250" t="str">
        <f t="shared" si="1163"/>
        <v>1240.92909816797i</v>
      </c>
      <c r="J2250" t="str">
        <f t="shared" si="1157"/>
        <v>-2083.415444114+271.47557694801i</v>
      </c>
      <c r="K2250" t="str">
        <f t="shared" si="1164"/>
        <v>0.076315723984203-0.585678313183506i</v>
      </c>
      <c r="L2250" t="str">
        <f t="shared" si="1165"/>
        <v>0.0158534128872528-0.103188616910067i</v>
      </c>
      <c r="M2250" t="str">
        <f t="shared" si="1166"/>
        <v>0.0921691368714558-0.688866930093573i</v>
      </c>
      <c r="N2250" t="str">
        <f t="shared" si="1167"/>
        <v>-3.9415612080015i</v>
      </c>
      <c r="O2250" t="str">
        <f t="shared" si="1168"/>
        <v>-0.696729266686995+0.717334182192513i</v>
      </c>
      <c r="P2250" t="str">
        <f t="shared" si="1169"/>
        <v>1.696729266687-0.717334182192513i</v>
      </c>
      <c r="Q2250" t="str">
        <f t="shared" si="1170"/>
        <v>-1.696729266687+4.65889539019401i</v>
      </c>
      <c r="R2250" t="str">
        <f t="shared" si="1171"/>
        <v>-0.253043662781282-0.272035015202079i</v>
      </c>
      <c r="S2250" t="str">
        <f t="shared" si="1172"/>
        <v>0.426838563771264i</v>
      </c>
      <c r="T2250" t="str">
        <f t="shared" si="1173"/>
        <v>0.116115035184349-0.108008793592982i</v>
      </c>
      <c r="U2250" t="str">
        <f t="shared" si="1174"/>
        <v>0.00005-0.000449691860001965i</v>
      </c>
      <c r="V2250" t="str">
        <f t="shared" si="1175"/>
        <v>0.00002-0.005036548832022i</v>
      </c>
      <c r="W2250" t="str">
        <f t="shared" si="1176"/>
        <v>0.0000422690267713386-0.000413188915942442i</v>
      </c>
      <c r="X2250" t="str">
        <f t="shared" si="1177"/>
        <v>0.0000435476131935864-0.000412920377051841i</v>
      </c>
      <c r="Y2250" t="str">
        <f t="shared" si="1178"/>
        <v>0.009+1.588389245655i</v>
      </c>
      <c r="Z2250" t="str">
        <f t="shared" si="1179"/>
        <v>-0.00311837638154724-0.000346839266327861i</v>
      </c>
      <c r="AA2250" t="str">
        <f t="shared" si="1180"/>
        <v>0.0430346171252719-7.55654264070384i</v>
      </c>
      <c r="AB2250" t="str">
        <f t="shared" si="1181"/>
        <v>0.388103279254629-0.361008950436272i</v>
      </c>
      <c r="AC2250" t="str">
        <f t="shared" si="1182"/>
        <v>0.787084016842543-0.300625397903966i</v>
      </c>
      <c r="AD2250" t="str">
        <f t="shared" si="1183"/>
        <v>0.583197395705345-0.235915095875899i</v>
      </c>
      <c r="AE2250" t="str">
        <f t="shared" si="1184"/>
        <v>-0.00190045360331667+0.000533396306179094i</v>
      </c>
      <c r="AF2250" t="str">
        <f t="shared" si="1185"/>
        <v>-6.29923090812608-0.466100479234769i</v>
      </c>
      <c r="AG2250" t="str">
        <f t="shared" si="1186"/>
        <v>0.99363747060612-0.0159899327860003i</v>
      </c>
      <c r="AH2250" t="str">
        <f t="shared" si="1187"/>
        <v>0.0123351363668471-0.00229152606341759i</v>
      </c>
      <c r="AI2250">
        <f t="shared" si="1188"/>
        <v>-38.029768386146095</v>
      </c>
      <c r="AJ2250">
        <f t="shared" si="1189"/>
        <v>-10.523994782874261</v>
      </c>
      <c r="AK2250"/>
      <c r="AL2250"/>
      <c r="AM2250"/>
      <c r="AN2250"/>
    </row>
    <row r="2251" spans="1:40" x14ac:dyDescent="0.35">
      <c r="A2251"/>
      <c r="B2251">
        <f t="shared" si="1155"/>
        <v>317000</v>
      </c>
      <c r="C2251" s="237" t="str">
        <f t="shared" si="1158"/>
        <v>-3.2092453224325E-07+0.0032599596418321i</v>
      </c>
      <c r="D2251" s="208" t="str">
        <f t="shared" si="1159"/>
        <v>-2.5136636626072+0.0249930239207128i</v>
      </c>
      <c r="E2251" t="str">
        <f t="shared" si="1160"/>
        <v>20500</v>
      </c>
      <c r="F2251" t="str">
        <f t="shared" si="1161"/>
        <v>0.327868852459016</v>
      </c>
      <c r="G2251" t="str">
        <f t="shared" si="1156"/>
        <v>0.327868852459016</v>
      </c>
      <c r="H2251" t="str">
        <f t="shared" si="1162"/>
        <v>3.78599181036993+0.489682367813168i</v>
      </c>
      <c r="I2251" t="str">
        <f t="shared" si="1163"/>
        <v>1244.85608898496i</v>
      </c>
      <c r="J2251" t="str">
        <f t="shared" si="1157"/>
        <v>-2096.62882113816+272.334676875061i</v>
      </c>
      <c r="K2251" t="str">
        <f t="shared" si="1164"/>
        <v>0.075842521442535-0.583890447404017i</v>
      </c>
      <c r="L2251" t="str">
        <f t="shared" si="1165"/>
        <v>0.0157558377536611-0.102878044461986i</v>
      </c>
      <c r="M2251" t="str">
        <f t="shared" si="1166"/>
        <v>0.0915983591961961-0.686768491866003i</v>
      </c>
      <c r="N2251" t="str">
        <f t="shared" si="1167"/>
        <v>-3.95403450296353i</v>
      </c>
      <c r="O2251" t="str">
        <f t="shared" si="1168"/>
        <v>-0.687727778915754+0.725968664687122i</v>
      </c>
      <c r="P2251" t="str">
        <f t="shared" si="1169"/>
        <v>1.68772777891575-0.725968664687122i</v>
      </c>
      <c r="Q2251" t="str">
        <f t="shared" si="1170"/>
        <v>-1.68772777891575+4.68000316765065i</v>
      </c>
      <c r="R2251" t="str">
        <f t="shared" si="1171"/>
        <v>-0.252353334078079-0.269620340347676i</v>
      </c>
      <c r="S2251" t="str">
        <f t="shared" si="1172"/>
        <v>0.428189318719907i</v>
      </c>
      <c r="T2251" t="str">
        <f t="shared" si="1173"/>
        <v>0.115448549846501-0.10805500219559i</v>
      </c>
      <c r="U2251" t="str">
        <f t="shared" si="1174"/>
        <v>0.00005-0.00044827327369281i</v>
      </c>
      <c r="V2251" t="str">
        <f t="shared" si="1175"/>
        <v>0.00002-0.00502066066535947i</v>
      </c>
      <c r="W2251" t="str">
        <f t="shared" si="1176"/>
        <v>0.0000422689978975424-0.000411887736717586i</v>
      </c>
      <c r="X2251" t="str">
        <f t="shared" si="1177"/>
        <v>0.0000435394591801511-0.000411620069012045i</v>
      </c>
      <c r="Y2251" t="str">
        <f t="shared" si="1178"/>
        <v>0.009+1.59341579390074i</v>
      </c>
      <c r="Z2251" t="str">
        <f t="shared" si="1179"/>
        <v>-0.00309874620419921-0.000345571689501187i</v>
      </c>
      <c r="AA2251" t="str">
        <f t="shared" si="1180"/>
        <v>0.0427633638150677-7.53269417930568i</v>
      </c>
      <c r="AB2251" t="str">
        <f t="shared" si="1181"/>
        <v>0.385875616447799-0.361163398223102i</v>
      </c>
      <c r="AC2251" t="str">
        <f t="shared" si="1182"/>
        <v>0.787309931005559-0.298089189834678i</v>
      </c>
      <c r="AD2251" t="str">
        <f t="shared" si="1183"/>
        <v>0.580576305816633-0.238914651241308i</v>
      </c>
      <c r="AE2251" t="str">
        <f t="shared" si="1184"/>
        <v>-0.00188162076357333+0.000539705133776168i</v>
      </c>
      <c r="AF2251" t="str">
        <f t="shared" si="1185"/>
        <v>-6.29965547297713-0.464689343892455i</v>
      </c>
      <c r="AG2251" t="str">
        <f t="shared" si="1186"/>
        <v>0.993575066142775-0.0158683444041027i</v>
      </c>
      <c r="AH2251" t="str">
        <f t="shared" si="1187"/>
        <v>0.0122201102362254-0.00234675209078566i</v>
      </c>
      <c r="AI2251">
        <f t="shared" si="1188"/>
        <v>-38.101214945690153</v>
      </c>
      <c r="AJ2251">
        <f t="shared" si="1189"/>
        <v>-10.870745263682473</v>
      </c>
      <c r="AK2251"/>
      <c r="AL2251"/>
      <c r="AM2251"/>
      <c r="AN2251"/>
    </row>
    <row r="2252" spans="1:40" x14ac:dyDescent="0.35">
      <c r="A2252"/>
      <c r="B2252">
        <f t="shared" si="1155"/>
        <v>318000</v>
      </c>
      <c r="C2252" s="237" t="str">
        <f t="shared" si="1158"/>
        <v>-3.18909312552457E-07+0.0032497081966153i</v>
      </c>
      <c r="D2252" s="208" t="str">
        <f t="shared" si="1159"/>
        <v>-2.51366364715719+0.024914429507384i</v>
      </c>
      <c r="E2252" t="str">
        <f t="shared" si="1160"/>
        <v>20500</v>
      </c>
      <c r="F2252" t="str">
        <f t="shared" si="1161"/>
        <v>0.327868852459016</v>
      </c>
      <c r="G2252" t="str">
        <f t="shared" si="1156"/>
        <v>0.327868852459016</v>
      </c>
      <c r="H2252" t="str">
        <f t="shared" si="1162"/>
        <v>3.78641249290889+0.488200971218795i</v>
      </c>
      <c r="I2252" t="str">
        <f t="shared" si="1163"/>
        <v>1248.78307980194i</v>
      </c>
      <c r="J2252" t="str">
        <f t="shared" si="1157"/>
        <v>-2109.88394658893+273.193776802112i</v>
      </c>
      <c r="K2252" t="str">
        <f t="shared" si="1164"/>
        <v>0.0753736834518717-0.582113277146767i</v>
      </c>
      <c r="L2252" t="str">
        <f t="shared" si="1165"/>
        <v>0.0156591537364156-0.102569289253875i</v>
      </c>
      <c r="M2252" t="str">
        <f t="shared" si="1166"/>
        <v>0.0910328371882873-0.684682566400642i</v>
      </c>
      <c r="N2252" t="str">
        <f t="shared" si="1167"/>
        <v>-3.96650779792556i</v>
      </c>
      <c r="O2252" t="str">
        <f t="shared" si="1168"/>
        <v>-0.67861929372077+0.73449020020006i</v>
      </c>
      <c r="P2252" t="str">
        <f t="shared" si="1169"/>
        <v>1.67861929372077-0.73449020020006i</v>
      </c>
      <c r="Q2252" t="str">
        <f t="shared" si="1170"/>
        <v>-1.67861929372077+4.70099799812562i</v>
      </c>
      <c r="R2252" t="str">
        <f t="shared" si="1171"/>
        <v>-0.251658033706242-0.267215868507603i</v>
      </c>
      <c r="S2252" t="str">
        <f t="shared" si="1172"/>
        <v>0.429540073668551i</v>
      </c>
      <c r="T2252" t="str">
        <f t="shared" si="1173"/>
        <v>0.114779923844162-0.108097210337462i</v>
      </c>
      <c r="U2252" t="str">
        <f t="shared" si="1174"/>
        <v>0.00005-0.000446863609310129i</v>
      </c>
      <c r="V2252" t="str">
        <f t="shared" si="1175"/>
        <v>0.00002-0.00500487242427343i</v>
      </c>
      <c r="W2252" t="str">
        <f t="shared" si="1176"/>
        <v>0.0000422689689325774-0.000410594748110255i</v>
      </c>
      <c r="X2252" t="str">
        <f t="shared" si="1177"/>
        <v>0.000043531381606516-0.000410327945868877i</v>
      </c>
      <c r="Y2252" t="str">
        <f t="shared" si="1178"/>
        <v>0.009+1.59844234214649i</v>
      </c>
      <c r="Z2252" t="str">
        <f t="shared" si="1179"/>
        <v>-0.00307930097447447-0.000344313711730926i</v>
      </c>
      <c r="AA2252" t="str">
        <f t="shared" si="1180"/>
        <v>0.042494667593927-7.50899580953802i</v>
      </c>
      <c r="AB2252" t="str">
        <f t="shared" si="1181"/>
        <v>0.383640798676864-0.361304474856682i</v>
      </c>
      <c r="AC2252" t="str">
        <f t="shared" si="1182"/>
        <v>0.787545035267826-0.295562738049095i</v>
      </c>
      <c r="AD2252" t="str">
        <f t="shared" si="1183"/>
        <v>0.577913362556645-0.241884350143224i</v>
      </c>
      <c r="AE2252" t="str">
        <f t="shared" si="1184"/>
        <v>-0.00186285327888993+0.000545851220185374i</v>
      </c>
      <c r="AF2252" t="str">
        <f t="shared" si="1185"/>
        <v>-6.30007614006608-0.463286541711411i</v>
      </c>
      <c r="AG2252" t="str">
        <f t="shared" si="1186"/>
        <v>0.99351386378593-0.0157463766822252i</v>
      </c>
      <c r="AH2252" t="str">
        <f t="shared" si="1187"/>
        <v>0.0121053241182615-0.00240082648923209i</v>
      </c>
      <c r="AI2252">
        <f t="shared" si="1188"/>
        <v>-38.172919987312397</v>
      </c>
      <c r="AJ2252">
        <f t="shared" si="1189"/>
        <v>-11.217796990940498</v>
      </c>
      <c r="AK2252"/>
      <c r="AL2252"/>
      <c r="AM2252"/>
      <c r="AN2252"/>
    </row>
    <row r="2253" spans="1:40" x14ac:dyDescent="0.35">
      <c r="A2253"/>
      <c r="B2253">
        <f t="shared" si="1155"/>
        <v>319000</v>
      </c>
      <c r="C2253" s="237" t="str">
        <f t="shared" si="1158"/>
        <v>-3.16913015049959E-07+0.00323952102378046i</v>
      </c>
      <c r="D2253" s="208" t="str">
        <f t="shared" si="1159"/>
        <v>-2.51366363185224+0.0248363278489835i</v>
      </c>
      <c r="E2253" t="str">
        <f t="shared" si="1160"/>
        <v>20500</v>
      </c>
      <c r="F2253" t="str">
        <f t="shared" si="1161"/>
        <v>0.327868852459016</v>
      </c>
      <c r="G2253" t="str">
        <f t="shared" si="1156"/>
        <v>0.327868852459016</v>
      </c>
      <c r="H2253" t="str">
        <f t="shared" si="1162"/>
        <v>3.78682932479714+0.486728328721777i</v>
      </c>
      <c r="I2253" t="str">
        <f t="shared" si="1163"/>
        <v>1252.71007061893i</v>
      </c>
      <c r="J2253" t="str">
        <f t="shared" si="1157"/>
        <v>-2123.18082046632+274.052876729162i</v>
      </c>
      <c r="K2253" t="str">
        <f t="shared" si="1164"/>
        <v>0.0749091567857401-0.580346708500228i</v>
      </c>
      <c r="L2253" t="str">
        <f t="shared" si="1165"/>
        <v>0.0155633501027635-0.102262335829125i</v>
      </c>
      <c r="M2253" t="str">
        <f t="shared" si="1166"/>
        <v>0.0904725068885036-0.682609044329353i</v>
      </c>
      <c r="N2253" t="str">
        <f t="shared" si="1167"/>
        <v>-3.97898109288759i</v>
      </c>
      <c r="O2253" t="str">
        <f t="shared" si="1168"/>
        <v>-0.669405228209914+0.742897462941712i</v>
      </c>
      <c r="P2253" t="str">
        <f t="shared" si="1169"/>
        <v>1.66940522820991-0.742897462941712i</v>
      </c>
      <c r="Q2253" t="str">
        <f t="shared" si="1170"/>
        <v>-1.66940522820991+4.7218785558293i</v>
      </c>
      <c r="R2253" t="str">
        <f t="shared" si="1171"/>
        <v>-0.250957725896644-0.264821526804127i</v>
      </c>
      <c r="S2253" t="str">
        <f t="shared" si="1172"/>
        <v>0.430890828617193i</v>
      </c>
      <c r="T2253" t="str">
        <f t="shared" si="1173"/>
        <v>0.1141091671203-0.108135382459491i</v>
      </c>
      <c r="U2253" t="str">
        <f t="shared" si="1174"/>
        <v>0.00005-0.000445462782948655i</v>
      </c>
      <c r="V2253" t="str">
        <f t="shared" si="1175"/>
        <v>0.00002-0.00498918316902493i</v>
      </c>
      <c r="W2253" t="str">
        <f t="shared" si="1176"/>
        <v>0.0000422689398764446-0.000409309873092648i</v>
      </c>
      <c r="X2253" t="str">
        <f t="shared" si="1177"/>
        <v>0.0000435233795145681-0.000409043930651307i</v>
      </c>
      <c r="Y2253" t="str">
        <f t="shared" si="1178"/>
        <v>0.009+1.60346889039223i</v>
      </c>
      <c r="Z2253" t="str">
        <f t="shared" si="1179"/>
        <v>-0.00306003837616154-0.000343065222415591i</v>
      </c>
      <c r="AA2253" t="str">
        <f t="shared" si="1180"/>
        <v>0.0422284964152928-7.48544611861624i</v>
      </c>
      <c r="AB2253" t="str">
        <f t="shared" si="1181"/>
        <v>0.381398859175234-0.361432061484133i</v>
      </c>
      <c r="AC2253" t="str">
        <f t="shared" si="1182"/>
        <v>0.787789316834327-0.293045975442261i</v>
      </c>
      <c r="AD2253" t="str">
        <f t="shared" si="1183"/>
        <v>0.575208900443075-0.24482358931415i</v>
      </c>
      <c r="AE2253" t="str">
        <f t="shared" si="1184"/>
        <v>-0.00184415176878614+0.000551835409324981i</v>
      </c>
      <c r="AF2253" t="str">
        <f t="shared" si="1185"/>
        <v>-6.30049295664938-0.461892000872794i</v>
      </c>
      <c r="AG2253" t="str">
        <f t="shared" si="1186"/>
        <v>0.993453868642619-0.0156240422230695i</v>
      </c>
      <c r="AH2253" t="str">
        <f t="shared" si="1187"/>
        <v>0.0119907844011365-0.00245375423505436i</v>
      </c>
      <c r="AI2253">
        <f t="shared" si="1188"/>
        <v>-38.244887073246787</v>
      </c>
      <c r="AJ2253">
        <f t="shared" si="1189"/>
        <v>-11.565147289536599</v>
      </c>
      <c r="AK2253"/>
      <c r="AL2253"/>
      <c r="AM2253"/>
      <c r="AN2253"/>
    </row>
    <row r="2254" spans="1:40" x14ac:dyDescent="0.35">
      <c r="A2254"/>
      <c r="B2254">
        <f t="shared" si="1155"/>
        <v>320000</v>
      </c>
      <c r="C2254" s="237" t="str">
        <f t="shared" si="1158"/>
        <v>-3.14935403578365E-07+0.00322939752077399i</v>
      </c>
      <c r="D2254" s="208" t="str">
        <f t="shared" si="1159"/>
        <v>-2.51366361669055+0.0247587143259339i</v>
      </c>
      <c r="E2254" t="str">
        <f t="shared" si="1160"/>
        <v>20500</v>
      </c>
      <c r="F2254" t="str">
        <f t="shared" si="1161"/>
        <v>0.327868852459016</v>
      </c>
      <c r="G2254" t="str">
        <f t="shared" si="1156"/>
        <v>0.327868852459016</v>
      </c>
      <c r="H2254" t="str">
        <f t="shared" si="1162"/>
        <v>3.78724235258373+0.485264364683463i</v>
      </c>
      <c r="I2254" t="str">
        <f t="shared" si="1163"/>
        <v>1256.63706143592i</v>
      </c>
      <c r="J2254" t="str">
        <f t="shared" si="1157"/>
        <v>-2136.51944277033+274.911976656212i</v>
      </c>
      <c r="K2254" t="str">
        <f t="shared" si="1164"/>
        <v>0.0744488890222216-0.578590648626195i</v>
      </c>
      <c r="L2254" t="str">
        <f t="shared" si="1165"/>
        <v>0.0154684162797463-0.101957168900093i</v>
      </c>
      <c r="M2254" t="str">
        <f t="shared" si="1166"/>
        <v>0.0899173053019679-0.680547817526288i</v>
      </c>
      <c r="N2254" t="str">
        <f t="shared" si="1167"/>
        <v>-3.99145438784962i</v>
      </c>
      <c r="O2254" t="str">
        <f t="shared" si="1168"/>
        <v>-0.66008701591736+0.751189144901146i</v>
      </c>
      <c r="P2254" t="str">
        <f t="shared" si="1169"/>
        <v>1.66008701591736-0.751189144901146i</v>
      </c>
      <c r="Q2254" t="str">
        <f t="shared" si="1170"/>
        <v>-1.66008701591736+4.74264353275077i</v>
      </c>
      <c r="R2254" t="str">
        <f t="shared" si="1171"/>
        <v>-0.250252374647454-0.262437244011196i</v>
      </c>
      <c r="S2254" t="str">
        <f t="shared" si="1172"/>
        <v>0.432241583565836i</v>
      </c>
      <c r="T2254" t="str">
        <f t="shared" si="1173"/>
        <v>0.113436289938053-0.108169482708726i</v>
      </c>
      <c r="U2254" t="str">
        <f t="shared" si="1174"/>
        <v>0.00005-0.000444070711751941i</v>
      </c>
      <c r="V2254" t="str">
        <f t="shared" si="1175"/>
        <v>0.00002-0.00497359197162172i</v>
      </c>
      <c r="W2254" t="str">
        <f t="shared" si="1176"/>
        <v>0.0000422689107291443-0.000408033035599823i</v>
      </c>
      <c r="X2254" t="str">
        <f t="shared" si="1177"/>
        <v>0.0000435154519611399-0.000407767947350399i</v>
      </c>
      <c r="Y2254" t="str">
        <f t="shared" si="1178"/>
        <v>0.009+1.60849543863797i</v>
      </c>
      <c r="Z2254" t="str">
        <f t="shared" si="1179"/>
        <v>-0.00304095612919722-0.000341826112652638i</v>
      </c>
      <c r="AA2254" t="str">
        <f t="shared" si="1180"/>
        <v>0.0419648187331674-7.46204371143516i</v>
      </c>
      <c r="AB2254" t="str">
        <f t="shared" si="1181"/>
        <v>0.379149832246456-0.361546038270434i</v>
      </c>
      <c r="AC2254" t="str">
        <f t="shared" si="1182"/>
        <v>0.788042763941075-0.290538836354663i</v>
      </c>
      <c r="AD2254" t="str">
        <f t="shared" si="1183"/>
        <v>0.572463263133322-0.24773176898111i</v>
      </c>
      <c r="AE2254" t="str">
        <f t="shared" si="1184"/>
        <v>-0.00182551685633689+0.00055765854940667i</v>
      </c>
      <c r="AF2254" t="str">
        <f t="shared" si="1185"/>
        <v>-6.30090596927428-0.460505650357529i</v>
      </c>
      <c r="AG2254" t="str">
        <f t="shared" si="1186"/>
        <v>0.993395085662159-0.0155013537195265i</v>
      </c>
      <c r="AH2254" t="str">
        <f t="shared" si="1187"/>
        <v>0.0118764974857725-0.00250554034648981i</v>
      </c>
      <c r="AI2254">
        <f t="shared" si="1188"/>
        <v>-38.317119801350316</v>
      </c>
      <c r="AJ2254">
        <f t="shared" si="1189"/>
        <v>-11.912793469106354</v>
      </c>
      <c r="AK2254"/>
      <c r="AL2254"/>
      <c r="AM2254"/>
      <c r="AN2254"/>
    </row>
    <row r="2255" spans="1:40" x14ac:dyDescent="0.35">
      <c r="A2255"/>
      <c r="B2255">
        <f t="shared" si="1155"/>
        <v>321000</v>
      </c>
      <c r="C2255" s="237" t="str">
        <f t="shared" si="1158"/>
        <v>-3.12976245653018E-07+0.00321933709255084i</v>
      </c>
      <c r="D2255" s="208" t="str">
        <f t="shared" si="1159"/>
        <v>-2.51366360167034+0.0246815843762231i</v>
      </c>
      <c r="E2255" t="str">
        <f t="shared" si="1160"/>
        <v>20500</v>
      </c>
      <c r="F2255" t="str">
        <f t="shared" si="1161"/>
        <v>0.327868852459016</v>
      </c>
      <c r="G2255" t="str">
        <f t="shared" si="1156"/>
        <v>0.327868852459016</v>
      </c>
      <c r="H2255" t="str">
        <f t="shared" si="1162"/>
        <v>3.78765162212107+0.483809004311775i</v>
      </c>
      <c r="I2255" t="str">
        <f t="shared" si="1163"/>
        <v>1260.5640522529i</v>
      </c>
      <c r="J2255" t="str">
        <f t="shared" si="1157"/>
        <v>-2149.89981350095+275.771076583264i</v>
      </c>
      <c r="K2255" t="str">
        <f t="shared" si="1164"/>
        <v>0.0739928285294843-0.576845005744885i</v>
      </c>
      <c r="L2255" t="str">
        <f t="shared" si="1165"/>
        <v>0.0153743418513763-0.101653773345893i</v>
      </c>
      <c r="M2255" t="str">
        <f t="shared" si="1166"/>
        <v>0.0893671703808606-0.678498779090778i</v>
      </c>
      <c r="N2255" t="str">
        <f t="shared" si="1167"/>
        <v>-4.00392768281165i</v>
      </c>
      <c r="O2255" t="str">
        <f t="shared" si="1168"/>
        <v>-0.650666106580546+0.75936395604961i</v>
      </c>
      <c r="P2255" t="str">
        <f t="shared" si="1169"/>
        <v>1.65066610658055-0.75936395604961i</v>
      </c>
      <c r="Q2255" t="str">
        <f t="shared" si="1170"/>
        <v>-1.65066610658055+4.76329163886126i</v>
      </c>
      <c r="R2255" t="str">
        <f t="shared" si="1171"/>
        <v>-0.249541943724872-0.260062950543968i</v>
      </c>
      <c r="S2255" t="str">
        <f t="shared" si="1172"/>
        <v>0.43359233851448i</v>
      </c>
      <c r="T2255" t="str">
        <f t="shared" si="1173"/>
        <v>0.112761302887335-0.108199474937116i</v>
      </c>
      <c r="U2255" t="str">
        <f t="shared" si="1174"/>
        <v>0.0000499999999999998-0.000442687313896014i</v>
      </c>
      <c r="V2255" t="str">
        <f t="shared" si="1175"/>
        <v>0.00002-0.00495809791563536i</v>
      </c>
      <c r="W2255" t="str">
        <f t="shared" si="1176"/>
        <v>0.0000422688814906769-0.000406764160514676i</v>
      </c>
      <c r="X2255" t="str">
        <f t="shared" si="1177"/>
        <v>0.0000435075980177327-0.000406499920904324i</v>
      </c>
      <c r="Y2255" t="str">
        <f t="shared" si="1178"/>
        <v>0.009+1.61352198688372i</v>
      </c>
      <c r="Z2255" t="str">
        <f t="shared" si="1179"/>
        <v>-0.00302205198899164-0.00034059627520612i</v>
      </c>
      <c r="AA2255" t="str">
        <f t="shared" si="1180"/>
        <v>0.0417036034927575-7.43878721029322i</v>
      </c>
      <c r="AB2255" t="str">
        <f t="shared" si="1181"/>
        <v>0.376893753286292-0.361646284394218i</v>
      </c>
      <c r="AC2255" t="str">
        <f t="shared" si="1182"/>
        <v>0.788305365841225-0.288041256566753i</v>
      </c>
      <c r="AD2255" t="str">
        <f t="shared" si="1183"/>
        <v>0.569676803395662-0.250608293013942i</v>
      </c>
      <c r="AE2255" t="str">
        <f t="shared" si="1184"/>
        <v>-0.00180694916792057+0.000563321493052691i</v>
      </c>
      <c r="AF2255" t="str">
        <f t="shared" si="1185"/>
        <v>-6.30131522379141-0.459127419935552i</v>
      </c>
      <c r="AG2255" t="str">
        <f t="shared" si="1186"/>
        <v>0.993337519634598-0.0153783239525029i</v>
      </c>
      <c r="AH2255" t="str">
        <f t="shared" si="1187"/>
        <v>0.0117624697842524-0.00255618988473327i</v>
      </c>
      <c r="AI2255">
        <f t="shared" si="1188"/>
        <v>-38.389621806078814</v>
      </c>
      <c r="AJ2255">
        <f t="shared" si="1189"/>
        <v>-12.260732824184659</v>
      </c>
      <c r="AK2255"/>
      <c r="AL2255"/>
      <c r="AM2255"/>
      <c r="AN2255"/>
    </row>
    <row r="2256" spans="1:40" x14ac:dyDescent="0.35">
      <c r="A2256"/>
      <c r="B2256">
        <f t="shared" si="1155"/>
        <v>322000</v>
      </c>
      <c r="C2256" s="237" t="str">
        <f t="shared" si="1158"/>
        <v>-3.11035312393648E-07+0.00320933915145773i</v>
      </c>
      <c r="D2256" s="208" t="str">
        <f t="shared" si="1159"/>
        <v>-2.51366358678985+0.0246049334945093i</v>
      </c>
      <c r="E2256" t="str">
        <f t="shared" si="1160"/>
        <v>20500</v>
      </c>
      <c r="F2256" t="str">
        <f t="shared" si="1161"/>
        <v>0.327868852459016</v>
      </c>
      <c r="G2256" t="str">
        <f t="shared" si="1156"/>
        <v>0.327868852459016</v>
      </c>
      <c r="H2256" t="str">
        <f t="shared" si="1162"/>
        <v>3.78805717857732+0.48236217364979i</v>
      </c>
      <c r="I2256" t="str">
        <f t="shared" si="1163"/>
        <v>1264.49104306989i</v>
      </c>
      <c r="J2256" t="str">
        <f t="shared" si="1157"/>
        <v>-2163.32193265819+276.630176510314i</v>
      </c>
      <c r="K2256" t="str">
        <f t="shared" si="1164"/>
        <v>0.0735409244516122-0.575109689120268i</v>
      </c>
      <c r="L2256" t="str">
        <f t="shared" si="1165"/>
        <v>0.0152811165558725-0.101352134210228i</v>
      </c>
      <c r="M2256" t="str">
        <f t="shared" si="1166"/>
        <v>0.0888220410074847-0.676461823330496i</v>
      </c>
      <c r="N2256" t="str">
        <f t="shared" si="1167"/>
        <v>-4.01640097777368i</v>
      </c>
      <c r="O2256" t="str">
        <f t="shared" si="1168"/>
        <v>-0.641143965914628+0.767420624541237i</v>
      </c>
      <c r="P2256" t="str">
        <f t="shared" si="1169"/>
        <v>1.64114396591463-0.767420624541237i</v>
      </c>
      <c r="Q2256" t="str">
        <f t="shared" si="1170"/>
        <v>-1.64114396591463+4.78382160231492i</v>
      </c>
      <c r="R2256" t="str">
        <f t="shared" si="1171"/>
        <v>-0.248826396663971-0.257698578448812i</v>
      </c>
      <c r="S2256" t="str">
        <f t="shared" si="1172"/>
        <v>0.434943093463123i</v>
      </c>
      <c r="T2256" t="str">
        <f t="shared" si="1173"/>
        <v>0.112084216891576-0.10822532270031i</v>
      </c>
      <c r="U2256" t="str">
        <f t="shared" si="1174"/>
        <v>0.0000499999999999998-0.000441312508573356i</v>
      </c>
      <c r="V2256" t="str">
        <f t="shared" si="1175"/>
        <v>0.00002-0.00494270009602159i</v>
      </c>
      <c r="W2256" t="str">
        <f t="shared" si="1176"/>
        <v>0.0000422688521610435-0.000405503173653246i</v>
      </c>
      <c r="X2256" t="str">
        <f t="shared" si="1177"/>
        <v>0.0000434998167702436-0.000405239777183661i</v>
      </c>
      <c r="Y2256" t="str">
        <f t="shared" si="1178"/>
        <v>0.009+1.61854853512946i</v>
      </c>
      <c r="Z2256" t="str">
        <f t="shared" si="1179"/>
        <v>-0.00300332374576816-0.000339375604475081i</v>
      </c>
      <c r="AA2256" t="str">
        <f t="shared" si="1180"/>
        <v>0.0414448201213254-7.41567525462226i</v>
      </c>
      <c r="AB2256" t="str">
        <f t="shared" si="1181"/>
        <v>0.374630658805252-0.361732678043766i</v>
      </c>
      <c r="AC2256" t="str">
        <f t="shared" si="1182"/>
        <v>0.788577112791352-0.285553173293856i</v>
      </c>
      <c r="AD2256" t="str">
        <f t="shared" si="1183"/>
        <v>0.566849883077919-0.253452569073606i</v>
      </c>
      <c r="AE2256" t="str">
        <f t="shared" si="1184"/>
        <v>-0.00178844933296894+0.000568825097408508i</v>
      </c>
      <c r="AF2256" t="str">
        <f t="shared" si="1185"/>
        <v>-6.30172076536717-0.457757240155281i</v>
      </c>
      <c r="AG2256" t="str">
        <f t="shared" si="1186"/>
        <v>0.9932811751892-0.0152549657887228i</v>
      </c>
      <c r="AH2256" t="str">
        <f t="shared" si="1187"/>
        <v>0.0116487077182369-0.00260570795491644i</v>
      </c>
      <c r="AI2256">
        <f t="shared" si="1188"/>
        <v>-38.462396759487028</v>
      </c>
      <c r="AJ2256">
        <f t="shared" si="1189"/>
        <v>-12.608962634360624</v>
      </c>
      <c r="AK2256"/>
      <c r="AL2256"/>
      <c r="AM2256"/>
      <c r="AN2256"/>
    </row>
    <row r="2257" spans="1:40" x14ac:dyDescent="0.35">
      <c r="A2257"/>
      <c r="B2257">
        <f t="shared" si="1155"/>
        <v>323000</v>
      </c>
      <c r="C2257" s="237" t="str">
        <f t="shared" si="1158"/>
        <v>-3.09112378457528E-07+0.00319940311711887i</v>
      </c>
      <c r="D2257" s="208" t="str">
        <f t="shared" si="1159"/>
        <v>-2.51366357204736+0.0245287572312447i</v>
      </c>
      <c r="E2257" t="str">
        <f t="shared" si="1160"/>
        <v>20500</v>
      </c>
      <c r="F2257" t="str">
        <f t="shared" si="1161"/>
        <v>0.327868852459016</v>
      </c>
      <c r="G2257" t="str">
        <f t="shared" si="1156"/>
        <v>0.327868852459016</v>
      </c>
      <c r="H2257" t="str">
        <f t="shared" si="1162"/>
        <v>3.78845906644851+0.480923799564471i</v>
      </c>
      <c r="I2257" t="str">
        <f t="shared" si="1163"/>
        <v>1268.41803388688i</v>
      </c>
      <c r="J2257" t="str">
        <f t="shared" si="1157"/>
        <v>-2176.78580024205+277.489276437365i</v>
      </c>
      <c r="K2257" t="str">
        <f t="shared" si="1164"/>
        <v>0.0730931266947324-0.573384609045606i</v>
      </c>
      <c r="L2257" t="str">
        <f t="shared" si="1165"/>
        <v>0.0151887302829513-0.101052236699248i</v>
      </c>
      <c r="M2257" t="str">
        <f t="shared" si="1166"/>
        <v>0.0882818569776837-0.674436845744854i</v>
      </c>
      <c r="N2257" t="str">
        <f t="shared" si="1167"/>
        <v>-4.02887427273571i</v>
      </c>
      <c r="O2257" t="str">
        <f t="shared" si="1168"/>
        <v>-0.63152207538444+0.775357896910923i</v>
      </c>
      <c r="P2257" t="str">
        <f t="shared" si="1169"/>
        <v>1.63152207538444-0.775357896910923i</v>
      </c>
      <c r="Q2257" t="str">
        <f t="shared" si="1170"/>
        <v>-1.63152207538444+4.80423216964663i</v>
      </c>
      <c r="R2257" t="str">
        <f t="shared" si="1171"/>
        <v>-0.248105696769615-0.25534406139377i</v>
      </c>
      <c r="S2257" t="str">
        <f t="shared" si="1172"/>
        <v>0.436293848411767i</v>
      </c>
      <c r="T2257" t="str">
        <f t="shared" si="1173"/>
        <v>0.111405043214578-0.108246989256498i</v>
      </c>
      <c r="U2257" t="str">
        <f t="shared" si="1174"/>
        <v>0.0000499999999999998-0.000439946215977154i</v>
      </c>
      <c r="V2257" t="str">
        <f t="shared" si="1175"/>
        <v>0.00002-0.00492739761894412i</v>
      </c>
      <c r="W2257" t="str">
        <f t="shared" si="1176"/>
        <v>0.0000422688227402444-0.00040425000175025i</v>
      </c>
      <c r="X2257" t="str">
        <f t="shared" si="1177"/>
        <v>0.0000434921073186964-0.000403987442976946i</v>
      </c>
      <c r="Y2257" t="str">
        <f t="shared" si="1178"/>
        <v>0.009+1.62357508337521i</v>
      </c>
      <c r="Z2257" t="str">
        <f t="shared" si="1179"/>
        <v>-0.00298476922391713-0.000338163996462599i</v>
      </c>
      <c r="AA2257" t="str">
        <f t="shared" si="1180"/>
        <v>0.0411884385192313-7.39270650072144i</v>
      </c>
      <c r="AB2257" t="str">
        <f t="shared" si="1181"/>
        <v>0.372360586451505-0.361805096413131i</v>
      </c>
      <c r="AC2257" t="str">
        <f t="shared" si="1182"/>
        <v>0.788857996037953-0.283074525181398i</v>
      </c>
      <c r="AD2257" t="str">
        <f t="shared" si="1183"/>
        <v>0.563982873073453-0.256264008760452i</v>
      </c>
      <c r="AE2257" t="str">
        <f t="shared" si="1184"/>
        <v>-0.00177001798371797+0.00057417022425085i</v>
      </c>
      <c r="AF2257" t="str">
        <f t="shared" si="1185"/>
        <v>-6.30212263849587-0.456395042333226i</v>
      </c>
      <c r="AG2257" t="str">
        <f t="shared" si="1186"/>
        <v>0.993226056792954-0.0151312921784954i</v>
      </c>
      <c r="AH2257" t="str">
        <f t="shared" si="1187"/>
        <v>0.0115352177173739-0.00265409970704925i</v>
      </c>
      <c r="AI2257">
        <f t="shared" si="1188"/>
        <v>-38.535448372257193</v>
      </c>
      <c r="AJ2257">
        <f t="shared" si="1189"/>
        <v>-12.957480164441243</v>
      </c>
      <c r="AK2257"/>
      <c r="AL2257"/>
      <c r="AM2257"/>
      <c r="AN2257"/>
    </row>
    <row r="2258" spans="1:40" x14ac:dyDescent="0.35">
      <c r="A2258"/>
      <c r="B2258">
        <f t="shared" si="1155"/>
        <v>324000</v>
      </c>
      <c r="C2258" s="237" t="str">
        <f t="shared" si="1158"/>
        <v>-3.07207221974079E-07+0.00318952841632361i</v>
      </c>
      <c r="D2258" s="208" t="str">
        <f t="shared" si="1159"/>
        <v>-2.51366355744116+0.0244530511918144i</v>
      </c>
      <c r="E2258" t="str">
        <f t="shared" si="1160"/>
        <v>20500</v>
      </c>
      <c r="F2258" t="str">
        <f t="shared" si="1161"/>
        <v>0.327868852459016</v>
      </c>
      <c r="G2258" t="str">
        <f t="shared" si="1156"/>
        <v>0.327868852459016</v>
      </c>
      <c r="H2258" t="str">
        <f t="shared" si="1162"/>
        <v>3.78885732957045+0.479493809735563i</v>
      </c>
      <c r="I2258" t="str">
        <f t="shared" si="1163"/>
        <v>1272.34502470387i</v>
      </c>
      <c r="J2258" t="str">
        <f t="shared" si="1157"/>
        <v>-2190.29141625252+278.348376364415i</v>
      </c>
      <c r="K2258" t="str">
        <f t="shared" si="1164"/>
        <v>0.0726493859134272-0.571669676829267i</v>
      </c>
      <c r="L2258" t="str">
        <f t="shared" si="1165"/>
        <v>0.0150971730711727-0.100754066179437i</v>
      </c>
      <c r="M2258" t="str">
        <f t="shared" si="1166"/>
        <v>0.0877465589845999-0.672423743008704i</v>
      </c>
      <c r="N2258" t="str">
        <f t="shared" si="1167"/>
        <v>-4.04134756769774i</v>
      </c>
      <c r="O2258" t="str">
        <f t="shared" si="1168"/>
        <v>-0.621801931974005+0.78317453826934i</v>
      </c>
      <c r="P2258" t="str">
        <f t="shared" si="1169"/>
        <v>1.62180193197401-0.78317453826934i</v>
      </c>
      <c r="Q2258" t="str">
        <f t="shared" si="1170"/>
        <v>-1.62180193197401+4.82452210596708i</v>
      </c>
      <c r="R2258" t="str">
        <f t="shared" si="1171"/>
        <v>-0.247379807117486-0.252999334659457i</v>
      </c>
      <c r="S2258" t="str">
        <f t="shared" si="1172"/>
        <v>0.437644603360409i</v>
      </c>
      <c r="T2258" t="str">
        <f t="shared" si="1173"/>
        <v>0.110723793467485-0.108264437565307i</v>
      </c>
      <c r="U2258" t="str">
        <f t="shared" si="1174"/>
        <v>0.0000499999999999998-0.000438588357285866i</v>
      </c>
      <c r="V2258" t="str">
        <f t="shared" si="1175"/>
        <v>0.00002-0.0049121896016017i</v>
      </c>
      <c r="W2258" t="str">
        <f t="shared" si="1176"/>
        <v>0.00004226879322828-0.000403004572444919i</v>
      </c>
      <c r="X2258" t="str">
        <f t="shared" si="1177"/>
        <v>0.0000434844687769819-0.000402742845976524i</v>
      </c>
      <c r="Y2258" t="str">
        <f t="shared" si="1178"/>
        <v>0.009+1.62860163162095i</v>
      </c>
      <c r="Z2258" t="str">
        <f t="shared" si="1179"/>
        <v>-0.00296638628136409-0.000336961348745594i</v>
      </c>
      <c r="AA2258" t="str">
        <f t="shared" si="1180"/>
        <v>0.0409344290511766-7.36987962149695i</v>
      </c>
      <c r="AB2258" t="str">
        <f t="shared" si="1181"/>
        <v>0.370083575034177-0.361863415698445i</v>
      </c>
      <c r="AC2258" t="str">
        <f t="shared" si="1182"/>
        <v>0.789148007804105-0.280605252300476i</v>
      </c>
      <c r="AD2258" t="str">
        <f t="shared" si="1183"/>
        <v>0.561076153284534-0.259042027762431i</v>
      </c>
      <c r="AE2258" t="str">
        <f t="shared" si="1184"/>
        <v>-0.0017516557549604+0.000579357740091465i</v>
      </c>
      <c r="AF2258" t="str">
        <f t="shared" si="1185"/>
        <v>-6.30252088701161-0.455040758543749i</v>
      </c>
      <c r="AG2258" t="str">
        <f t="shared" si="1186"/>
        <v>0.993172168749106-0.0150073161534568i</v>
      </c>
      <c r="AH2258" t="str">
        <f t="shared" si="1187"/>
        <v>0.0114220062177064-0.00270137033692442i</v>
      </c>
      <c r="AI2258">
        <f t="shared" si="1188"/>
        <v>-38.608780394753076</v>
      </c>
      <c r="AJ2258">
        <f t="shared" si="1189"/>
        <v>-13.306282664623838</v>
      </c>
      <c r="AK2258"/>
      <c r="AL2258"/>
      <c r="AM2258"/>
      <c r="AN2258"/>
    </row>
    <row r="2259" spans="1:40" x14ac:dyDescent="0.35">
      <c r="A2259"/>
      <c r="B2259">
        <f t="shared" si="1155"/>
        <v>325000</v>
      </c>
      <c r="C2259" s="237" t="str">
        <f t="shared" si="1158"/>
        <v>-3.05319624480845E-07+0.00317971448291618i</v>
      </c>
      <c r="D2259" s="208" t="str">
        <f t="shared" si="1159"/>
        <v>-2.51366354296957+0.0243778110356907i</v>
      </c>
      <c r="E2259" t="str">
        <f t="shared" si="1160"/>
        <v>20500</v>
      </c>
      <c r="F2259" t="str">
        <f t="shared" si="1161"/>
        <v>0.327868852459016</v>
      </c>
      <c r="G2259" t="str">
        <f t="shared" si="1156"/>
        <v>0.327868852459016</v>
      </c>
      <c r="H2259" t="str">
        <f t="shared" si="1162"/>
        <v>3.78925201113036+0.478072132644678i</v>
      </c>
      <c r="I2259" t="str">
        <f t="shared" si="1163"/>
        <v>1276.27201552085i</v>
      </c>
      <c r="J2259" t="str">
        <f t="shared" si="1157"/>
        <v>-2203.83878068961+279.207476291466i</v>
      </c>
      <c r="K2259" t="str">
        <f t="shared" si="1164"/>
        <v>0.0722096534974254-0.569964804780729i</v>
      </c>
      <c r="L2259" t="str">
        <f t="shared" si="1165"/>
        <v>0.0150064351053397-0.10045760817554i</v>
      </c>
      <c r="M2259" t="str">
        <f t="shared" si="1166"/>
        <v>0.0872160886027651-0.670422412956269i</v>
      </c>
      <c r="N2259" t="str">
        <f t="shared" si="1167"/>
        <v>-4.05382086265977i</v>
      </c>
      <c r="O2259" t="str">
        <f t="shared" si="1168"/>
        <v>-0.611985047953639+0.790869332495061i</v>
      </c>
      <c r="P2259" t="str">
        <f t="shared" si="1169"/>
        <v>1.61198504795364-0.790869332495061i</v>
      </c>
      <c r="Q2259" t="str">
        <f t="shared" si="1170"/>
        <v>-1.61198504795364+4.84469019515483i</v>
      </c>
      <c r="R2259" t="str">
        <f t="shared" si="1171"/>
        <v>-0.246648690555195-0.250664335130414i</v>
      </c>
      <c r="S2259" t="str">
        <f t="shared" si="1172"/>
        <v>0.438995358309054i</v>
      </c>
      <c r="T2259" t="str">
        <f t="shared" si="1173"/>
        <v>0.110040479615877-0.108277630286737i</v>
      </c>
      <c r="U2259" t="str">
        <f t="shared" si="1174"/>
        <v>0.0000499999999999998-0.000437238854648064i</v>
      </c>
      <c r="V2259" t="str">
        <f t="shared" si="1175"/>
        <v>0.00002-0.00489707517205831i</v>
      </c>
      <c r="W2259" t="str">
        <f t="shared" si="1176"/>
        <v>0.0000422687636251513-0.000401766814267079i</v>
      </c>
      <c r="X2259" t="str">
        <f t="shared" si="1177"/>
        <v>0.0000434769002726029-0.00040150591476464i</v>
      </c>
      <c r="Y2259" t="str">
        <f t="shared" si="1178"/>
        <v>0.009+1.63362817986669i</v>
      </c>
      <c r="Z2259" t="str">
        <f t="shared" si="1179"/>
        <v>-0.00294817280895122-0.000335767560445279i</v>
      </c>
      <c r="AA2259" t="str">
        <f t="shared" si="1180"/>
        <v>0.0406827625376312-7.34719330620603i</v>
      </c>
      <c r="AB2259" t="str">
        <f t="shared" si="1181"/>
        <v>0.367799664547063-0.36190751109437i</v>
      </c>
      <c r="AC2259" t="str">
        <f t="shared" si="1182"/>
        <v>0.789447141276319-0.278145296143761i</v>
      </c>
      <c r="AD2259" t="str">
        <f t="shared" si="1183"/>
        <v>0.558130112583039-0.26178604600314i</v>
      </c>
      <c r="AE2259" t="str">
        <f t="shared" si="1184"/>
        <v>-0.00173336328379929+0.000584388516276257i</v>
      </c>
      <c r="AF2259" t="str">
        <f t="shared" si="1185"/>
        <v>-6.30291555409993-0.453694321608987i</v>
      </c>
      <c r="AG2259" t="str">
        <f t="shared" si="1186"/>
        <v>0.993119515195738-0.0148830508242805i</v>
      </c>
      <c r="AH2259" t="str">
        <f t="shared" si="1187"/>
        <v>0.0113090796600742-0.00274752508698336i</v>
      </c>
      <c r="AI2259">
        <f t="shared" si="1188"/>
        <v>-38.6823966181042</v>
      </c>
      <c r="AJ2259">
        <f t="shared" si="1189"/>
        <v>-13.655367370673712</v>
      </c>
      <c r="AK2259"/>
      <c r="AL2259"/>
      <c r="AM2259"/>
      <c r="AN2259"/>
    </row>
    <row r="2260" spans="1:40" x14ac:dyDescent="0.35">
      <c r="A2260"/>
      <c r="B2260">
        <f t="shared" si="1155"/>
        <v>326000</v>
      </c>
      <c r="C2260" s="237" t="str">
        <f t="shared" si="1158"/>
        <v>-3.03449370860876E-07+0.00316996075768748i</v>
      </c>
      <c r="D2260" s="208" t="str">
        <f t="shared" si="1159"/>
        <v>-2.51366352863097+0.024303032475604i</v>
      </c>
      <c r="E2260" t="str">
        <f t="shared" si="1160"/>
        <v>20500</v>
      </c>
      <c r="F2260" t="str">
        <f t="shared" si="1161"/>
        <v>0.327868852459016</v>
      </c>
      <c r="G2260" t="str">
        <f t="shared" si="1156"/>
        <v>0.327868852459016</v>
      </c>
      <c r="H2260" t="str">
        <f t="shared" si="1162"/>
        <v>3.7896431536783+0.476658697564553i</v>
      </c>
      <c r="I2260" t="str">
        <f t="shared" si="1163"/>
        <v>1280.19900633784i</v>
      </c>
      <c r="J2260" t="str">
        <f t="shared" si="1157"/>
        <v>-2217.42789355331+280.066576218517i</v>
      </c>
      <c r="K2260" t="str">
        <f t="shared" si="1164"/>
        <v>0.0717738815585722-0.56826990619685i</v>
      </c>
      <c r="L2260" t="str">
        <f t="shared" si="1165"/>
        <v>0.0149165067139506-0.100162848368513i</v>
      </c>
      <c r="M2260" t="str">
        <f t="shared" si="1166"/>
        <v>0.0866903882725228-0.668432754565363i</v>
      </c>
      <c r="N2260" t="str">
        <f t="shared" si="1167"/>
        <v>-4.0662941576218i</v>
      </c>
      <c r="O2260" t="str">
        <f t="shared" si="1168"/>
        <v>-0.602072950644659+0.798441082423765i</v>
      </c>
      <c r="P2260" t="str">
        <f t="shared" si="1169"/>
        <v>1.60207295064466-0.798441082423765i</v>
      </c>
      <c r="Q2260" t="str">
        <f t="shared" si="1170"/>
        <v>-1.60207295064466+4.86473524004557i</v>
      </c>
      <c r="R2260" t="str">
        <f t="shared" si="1171"/>
        <v>-0.245912309703502-0.248339001286905i</v>
      </c>
      <c r="S2260" t="str">
        <f t="shared" si="1172"/>
        <v>0.440346113257696i</v>
      </c>
      <c r="T2260" t="str">
        <f t="shared" si="1173"/>
        <v>0.109355113986987-0.10828652978016i</v>
      </c>
      <c r="U2260" t="str">
        <f t="shared" si="1174"/>
        <v>0.0000500000000000002-0.000435897631167549i</v>
      </c>
      <c r="V2260" t="str">
        <f t="shared" si="1175"/>
        <v>0.00002-0.00488205346907653i</v>
      </c>
      <c r="W2260" t="str">
        <f t="shared" si="1176"/>
        <v>0.0000422687339308587-0.000400536656623482i</v>
      </c>
      <c r="X2260" t="str">
        <f t="shared" si="1177"/>
        <v>0.0000434694009464224-0.00040027657879978i</v>
      </c>
      <c r="Y2260" t="str">
        <f t="shared" si="1178"/>
        <v>0.009+1.63865472811244i</v>
      </c>
      <c r="Z2260" t="str">
        <f t="shared" si="1179"/>
        <v>-0.00293012672983222-0.000334582532198263i</v>
      </c>
      <c r="AA2260" t="str">
        <f t="shared" si="1180"/>
        <v>0.040433410246448-7.32464626020597i</v>
      </c>
      <c r="AB2260" t="str">
        <f t="shared" si="1181"/>
        <v>0.365508896192747-0.361937256790745i</v>
      </c>
      <c r="AC2260" t="str">
        <f t="shared" si="1182"/>
        <v>0.789755390591542-0.275694599621745i</v>
      </c>
      <c r="AD2260" t="str">
        <f t="shared" si="1183"/>
        <v>0.555145148768524-0.264495487789697i</v>
      </c>
      <c r="AE2260" t="str">
        <f t="shared" si="1184"/>
        <v>-0.00171514120940303+0.000589263429080047i</v>
      </c>
      <c r="AF2260" t="str">
        <f t="shared" si="1185"/>
        <v>-6.30330668230927-0.452355665088949i</v>
      </c>
      <c r="AG2260" t="str">
        <f t="shared" si="1186"/>
        <v>0.99306810010436-0.0147585093783613i</v>
      </c>
      <c r="AH2260" t="str">
        <f t="shared" si="1187"/>
        <v>0.0111964444885134-0.00279256924714458i</v>
      </c>
      <c r="AI2260">
        <f t="shared" si="1188"/>
        <v>-38.756300875318573</v>
      </c>
      <c r="AJ2260">
        <f t="shared" si="1189"/>
        <v>-14.004731504108621</v>
      </c>
      <c r="AK2260"/>
      <c r="AL2260"/>
      <c r="AM2260"/>
      <c r="AN2260"/>
    </row>
    <row r="2261" spans="1:40" x14ac:dyDescent="0.35">
      <c r="A2261"/>
      <c r="B2261">
        <f t="shared" si="1155"/>
        <v>327000</v>
      </c>
      <c r="C2261" s="237" t="str">
        <f t="shared" si="1158"/>
        <v>-3.01596249281441E-07+0.00316026668826897i</v>
      </c>
      <c r="D2261" s="208" t="str">
        <f t="shared" si="1159"/>
        <v>-2.5136635144237+0.0242287112767288i</v>
      </c>
      <c r="E2261" t="str">
        <f t="shared" si="1160"/>
        <v>20500</v>
      </c>
      <c r="F2261" t="str">
        <f t="shared" si="1161"/>
        <v>0.327868852459016</v>
      </c>
      <c r="G2261" t="str">
        <f t="shared" si="1156"/>
        <v>0.327868852459016</v>
      </c>
      <c r="H2261" t="str">
        <f t="shared" si="1162"/>
        <v>3.79003079913826+0.475253434548448i</v>
      </c>
      <c r="I2261" t="str">
        <f t="shared" si="1163"/>
        <v>1284.12599715483i</v>
      </c>
      <c r="J2261" t="str">
        <f t="shared" si="1157"/>
        <v>-2231.05875484364+280.925676145568i</v>
      </c>
      <c r="K2261" t="str">
        <f t="shared" si="1164"/>
        <v>0.0713420229180566-0.566584895348296i</v>
      </c>
      <c r="L2261" t="str">
        <f t="shared" si="1165"/>
        <v>0.0148273783667023-0.0998697725935055i</v>
      </c>
      <c r="M2261" t="str">
        <f t="shared" si="1166"/>
        <v>0.0861694012847589-0.666454667941802i</v>
      </c>
      <c r="N2261" t="str">
        <f t="shared" si="1167"/>
        <v>-4.07876745258383i</v>
      </c>
      <c r="O2261" t="str">
        <f t="shared" si="1168"/>
        <v>-0.592067182181773+0.805888610034498i</v>
      </c>
      <c r="P2261" t="str">
        <f t="shared" si="1169"/>
        <v>1.59206718218177-0.805888610034498i</v>
      </c>
      <c r="Q2261" t="str">
        <f t="shared" si="1170"/>
        <v>-1.59206718218177+4.88465606261833i</v>
      </c>
      <c r="R2261" t="str">
        <f t="shared" si="1171"/>
        <v>-0.245170626957644-0.246023273197132i</v>
      </c>
      <c r="S2261" t="str">
        <f t="shared" si="1172"/>
        <v>0.441696868206339i</v>
      </c>
      <c r="T2261" t="str">
        <f t="shared" si="1173"/>
        <v>0.108667709277046-0.108291098103376i</v>
      </c>
      <c r="U2261" t="str">
        <f t="shared" si="1174"/>
        <v>0.0000500000000000002-0.000434564610888749i</v>
      </c>
      <c r="V2261" t="str">
        <f t="shared" si="1175"/>
        <v>0.00002-0.004867123641954i</v>
      </c>
      <c r="W2261" t="str">
        <f t="shared" si="1176"/>
        <v>0.0000422687041454026-0.000399314029784418i</v>
      </c>
      <c r="X2261" t="str">
        <f t="shared" si="1177"/>
        <v>0.0000434619699524202-0.000399054768403302i</v>
      </c>
      <c r="Y2261" t="str">
        <f t="shared" si="1178"/>
        <v>0.009+1.64368127635818i</v>
      </c>
      <c r="Z2261" t="str">
        <f t="shared" si="1179"/>
        <v>-0.00291224599888014-0.00033340616612831i</v>
      </c>
      <c r="AA2261" t="str">
        <f t="shared" si="1180"/>
        <v>0.0401863438846536-7.30223720470755i</v>
      </c>
      <c r="AB2261" t="str">
        <f t="shared" si="1181"/>
        <v>0.363211312407153-0.361952525969435i</v>
      </c>
      <c r="AC2261" t="str">
        <f t="shared" si="1182"/>
        <v>0.79007275082432-0.273253107059308i</v>
      </c>
      <c r="AD2261" t="str">
        <f t="shared" si="1183"/>
        <v>0.552121668523643-0.267169781960391i</v>
      </c>
      <c r="AE2261" t="str">
        <f t="shared" si="1184"/>
        <v>-0.00169699017276175+0.000593983359796993i</v>
      </c>
      <c r="AF2261" t="str">
        <f t="shared" si="1185"/>
        <v>-6.30369431356196-0.451024723271719i</v>
      </c>
      <c r="AG2261" t="str">
        <f t="shared" si="1186"/>
        <v>0.993017927278546-0.0146337050774703i</v>
      </c>
      <c r="AH2261" t="str">
        <f t="shared" si="1187"/>
        <v>0.0110841071486523-0.00283650815559494i</v>
      </c>
      <c r="AI2261">
        <f t="shared" si="1188"/>
        <v>-38.830497042426224</v>
      </c>
      <c r="AJ2261">
        <f t="shared" si="1189"/>
        <v>-14.35437227239342</v>
      </c>
      <c r="AK2261"/>
      <c r="AL2261"/>
      <c r="AM2261"/>
      <c r="AN2261"/>
    </row>
    <row r="2262" spans="1:40" x14ac:dyDescent="0.35">
      <c r="A2262"/>
      <c r="B2262">
        <f t="shared" si="1155"/>
        <v>328000</v>
      </c>
      <c r="C2262" s="237" t="str">
        <f t="shared" si="1158"/>
        <v>-2.99760051134031E-07+0.00315063172902822i</v>
      </c>
      <c r="D2262" s="208" t="str">
        <f t="shared" si="1159"/>
        <v>-2.51366350034618+0.024154843255883i</v>
      </c>
      <c r="E2262" t="str">
        <f t="shared" si="1160"/>
        <v>20500</v>
      </c>
      <c r="F2262" t="str">
        <f t="shared" si="1161"/>
        <v>0.327868852459016</v>
      </c>
      <c r="G2262" t="str">
        <f t="shared" si="1156"/>
        <v>0.327868852459016</v>
      </c>
      <c r="H2262" t="str">
        <f t="shared" si="1162"/>
        <v>3.79041498881924+0.473856274419735i</v>
      </c>
      <c r="I2262" t="str">
        <f t="shared" si="1163"/>
        <v>1288.05298797182i</v>
      </c>
      <c r="J2262" t="str">
        <f t="shared" si="1157"/>
        <v>-2244.73136456058+281.784776072618i</v>
      </c>
      <c r="K2262" t="str">
        <f t="shared" si="1164"/>
        <v>0.0709140310939131-0.564909687466254i</v>
      </c>
      <c r="L2262" t="str">
        <f t="shared" si="1165"/>
        <v>0.0147390406720432-0.0995783668378706i</v>
      </c>
      <c r="M2262" t="str">
        <f t="shared" si="1166"/>
        <v>0.0856530717659563-0.664488054304125i</v>
      </c>
      <c r="N2262" t="str">
        <f t="shared" si="1167"/>
        <v>-4.09124074754586i</v>
      </c>
      <c r="O2262" t="str">
        <f t="shared" si="1168"/>
        <v>-0.581969299273145+0.813210756632944i</v>
      </c>
      <c r="P2262" t="str">
        <f t="shared" si="1169"/>
        <v>1.58196929927314-0.813210756632944i</v>
      </c>
      <c r="Q2262" t="str">
        <f t="shared" si="1170"/>
        <v>-1.58196929927314+4.9044515041788i</v>
      </c>
      <c r="R2262" t="str">
        <f t="shared" si="1171"/>
        <v>-0.244423604488761-0.243717092509895i</v>
      </c>
      <c r="S2262" t="str">
        <f t="shared" si="1172"/>
        <v>0.443047623154983i</v>
      </c>
      <c r="T2262" t="str">
        <f t="shared" si="1173"/>
        <v>0.107978278558752-0.108291297011719i</v>
      </c>
      <c r="U2262" t="str">
        <f t="shared" si="1174"/>
        <v>0.0000500000000000002-0.000433239718782381i</v>
      </c>
      <c r="V2262" t="str">
        <f t="shared" si="1175"/>
        <v>0.00002-0.00485228485036267i</v>
      </c>
      <c r="W2262" t="str">
        <f t="shared" si="1176"/>
        <v>0.0000422686742687836-0.000398098864870531i</v>
      </c>
      <c r="X2262" t="str">
        <f t="shared" si="1177"/>
        <v>0.0000434546064574522-0.000397840414746243i</v>
      </c>
      <c r="Y2262" t="str">
        <f t="shared" si="1178"/>
        <v>0.009+1.64870782460392i</v>
      </c>
      <c r="Z2262" t="str">
        <f t="shared" si="1179"/>
        <v>-0.00289452860210762-0.000332238365818714i</v>
      </c>
      <c r="AA2262" t="str">
        <f t="shared" si="1180"/>
        <v>0.0399415355904171-7.27996487653309i</v>
      </c>
      <c r="AB2262" t="str">
        <f t="shared" si="1181"/>
        <v>0.360906956884512-0.361953190801341i</v>
      </c>
      <c r="AC2262" t="str">
        <f t="shared" si="1182"/>
        <v>0.790399217974109-0.270820764192636i</v>
      </c>
      <c r="AD2262" t="str">
        <f t="shared" si="1183"/>
        <v>0.549060087366884-0.269808362031997i</v>
      </c>
      <c r="AE2262" t="str">
        <f t="shared" si="1184"/>
        <v>-0.00167891081644489+0.000598549194826369i</v>
      </c>
      <c r="AF2262" t="str">
        <f t="shared" si="1185"/>
        <v>-6.30407848916542-0.449701431163852i</v>
      </c>
      <c r="AG2262" t="str">
        <f t="shared" si="1186"/>
        <v>0.992969000352599-0.0145086512553831i</v>
      </c>
      <c r="AH2262" t="str">
        <f t="shared" si="1187"/>
        <v>0.0109720740861048-0.00287934719954166i</v>
      </c>
      <c r="AI2262">
        <f t="shared" si="1188"/>
        <v>-38.904989039654396</v>
      </c>
      <c r="AJ2262">
        <f t="shared" si="1189"/>
        <v>-14.704286869134057</v>
      </c>
      <c r="AK2262"/>
      <c r="AL2262"/>
      <c r="AM2262"/>
      <c r="AN2262"/>
    </row>
    <row r="2263" spans="1:40" x14ac:dyDescent="0.35">
      <c r="A2263"/>
      <c r="B2263">
        <f t="shared" si="1155"/>
        <v>329000</v>
      </c>
      <c r="C2263" s="237" t="str">
        <f t="shared" si="1158"/>
        <v>-2.97940570975649E-07+0.00314105534096666i</v>
      </c>
      <c r="D2263" s="208" t="str">
        <f t="shared" si="1159"/>
        <v>-2.51366348639683+0.0240814242807444i</v>
      </c>
      <c r="E2263" t="str">
        <f t="shared" si="1160"/>
        <v>20500</v>
      </c>
      <c r="F2263" t="str">
        <f t="shared" si="1161"/>
        <v>0.327868852459016</v>
      </c>
      <c r="G2263" t="str">
        <f t="shared" si="1156"/>
        <v>0.327868852459016</v>
      </c>
      <c r="H2263" t="str">
        <f t="shared" si="1162"/>
        <v>3.79079576342587+0.472467148761626i</v>
      </c>
      <c r="I2263" t="str">
        <f t="shared" si="1163"/>
        <v>1291.9799787888i</v>
      </c>
      <c r="J2263" t="str">
        <f t="shared" si="1157"/>
        <v>-2258.44572270413+282.643875999668i</v>
      </c>
      <c r="K2263" t="str">
        <f t="shared" si="1164"/>
        <v>0.0704898602887669-0.563244198729302i</v>
      </c>
      <c r="L2263" t="str">
        <f t="shared" si="1165"/>
        <v>0.0146514843747757-0.0992886172392081i</v>
      </c>
      <c r="M2263" t="str">
        <f t="shared" si="1166"/>
        <v>0.0851413446635426-0.66253281596851i</v>
      </c>
      <c r="N2263" t="str">
        <f t="shared" si="1167"/>
        <v>-4.10371404250789i</v>
      </c>
      <c r="O2263" t="str">
        <f t="shared" si="1168"/>
        <v>-0.571780872958202+0.8204063830317i</v>
      </c>
      <c r="P2263" t="str">
        <f t="shared" si="1169"/>
        <v>1.5717808729582-0.8204063830317i</v>
      </c>
      <c r="Q2263" t="str">
        <f t="shared" si="1170"/>
        <v>-1.5717808729582+4.92412042553959i</v>
      </c>
      <c r="R2263" t="str">
        <f t="shared" si="1171"/>
        <v>-0.243671204245441-0.241420402447663i</v>
      </c>
      <c r="S2263" t="str">
        <f t="shared" si="1172"/>
        <v>0.444398378103625i</v>
      </c>
      <c r="T2263" t="str">
        <f t="shared" si="1173"/>
        <v>0.107286835288866-0.108287087957231i</v>
      </c>
      <c r="U2263" t="str">
        <f t="shared" si="1174"/>
        <v>0.0000500000000000002-0.000431922880731371i</v>
      </c>
      <c r="V2263" t="str">
        <f t="shared" si="1175"/>
        <v>0.00002-0.00483753626419136i</v>
      </c>
      <c r="W2263" t="str">
        <f t="shared" si="1176"/>
        <v>0.0000422686443010023-0.000396891093839906i</v>
      </c>
      <c r="X2263" t="str">
        <f t="shared" si="1177"/>
        <v>0.0000434473096410177-0.000396633449836445i</v>
      </c>
      <c r="Y2263" t="str">
        <f t="shared" si="1178"/>
        <v>0.009+1.65373437284967i</v>
      </c>
      <c r="Z2263" t="str">
        <f t="shared" si="1179"/>
        <v>-0.00287697255609978-0.000331079036285282i</v>
      </c>
      <c r="AA2263" t="str">
        <f t="shared" si="1180"/>
        <v>0.0396989579251867-7.25782802787874i</v>
      </c>
      <c r="AB2263" t="str">
        <f t="shared" si="1181"/>
        <v>0.358595874602745-0.361939122443641i</v>
      </c>
      <c r="AC2263" t="str">
        <f t="shared" si="1182"/>
        <v>0.79073478895272-0.268397518166442i</v>
      </c>
      <c r="AD2263" t="str">
        <f t="shared" si="1183"/>
        <v>0.545960829602635-0.272410666346794i</v>
      </c>
      <c r="AE2263" t="str">
        <f t="shared" si="1184"/>
        <v>-0.00166090378436018+0.000602961825754228i</v>
      </c>
      <c r="AF2263" t="str">
        <f t="shared" si="1185"/>
        <v>-6.3044592498227-0.448385724480882i</v>
      </c>
      <c r="AG2263" t="str">
        <f t="shared" si="1186"/>
        <v>0.992921322790248-0.0143833613154801i</v>
      </c>
      <c r="AH2263" t="str">
        <f t="shared" si="1187"/>
        <v>0.0108603517448606-0.00292109181592832i</v>
      </c>
      <c r="AI2263">
        <f t="shared" si="1188"/>
        <v>-38.979780832635981</v>
      </c>
      <c r="AJ2263">
        <f t="shared" si="1189"/>
        <v>-15.054472474287662</v>
      </c>
      <c r="AK2263"/>
      <c r="AL2263"/>
      <c r="AM2263"/>
      <c r="AN2263"/>
    </row>
    <row r="2264" spans="1:40" x14ac:dyDescent="0.35">
      <c r="A2264"/>
      <c r="B2264">
        <f t="shared" si="1155"/>
        <v>330000</v>
      </c>
      <c r="C2264" s="237" t="str">
        <f t="shared" si="1158"/>
        <v>-2.96137606471361E-07+0.00313153699161909i</v>
      </c>
      <c r="D2264" s="208" t="str">
        <f t="shared" si="1159"/>
        <v>-2.5136634725741+0.0240084502690797i</v>
      </c>
      <c r="E2264" t="str">
        <f t="shared" si="1160"/>
        <v>20500</v>
      </c>
      <c r="F2264" t="str">
        <f t="shared" si="1161"/>
        <v>0.327868852459016</v>
      </c>
      <c r="G2264" t="str">
        <f t="shared" si="1156"/>
        <v>0.327868852459016</v>
      </c>
      <c r="H2264" t="str">
        <f t="shared" si="1162"/>
        <v>3.79117316306896+0.471085989907075i</v>
      </c>
      <c r="I2264" t="str">
        <f t="shared" si="1163"/>
        <v>1295.90696960579i</v>
      </c>
      <c r="J2264" t="str">
        <f t="shared" si="1157"/>
        <v>-2272.2018292743+283.50297592672i</v>
      </c>
      <c r="K2264" t="str">
        <f t="shared" si="1164"/>
        <v>0.0700694653778355-0.561588346250528i</v>
      </c>
      <c r="L2264" t="str">
        <f t="shared" si="1165"/>
        <v>0.0145647003537061-0.0990005100834318i</v>
      </c>
      <c r="M2264" t="str">
        <f t="shared" si="1166"/>
        <v>0.0846341657315416-0.66058885633396i</v>
      </c>
      <c r="N2264" t="str">
        <f t="shared" si="1167"/>
        <v>-4.11618733746992i</v>
      </c>
      <c r="O2264" t="str">
        <f t="shared" si="1168"/>
        <v>-0.561503488363212+0.827474369727513i</v>
      </c>
      <c r="P2264" t="str">
        <f t="shared" si="1169"/>
        <v>1.56150348836321-0.827474369727513i</v>
      </c>
      <c r="Q2264" t="str">
        <f t="shared" si="1170"/>
        <v>-1.56150348836321+4.94366170719743i</v>
      </c>
      <c r="R2264" t="str">
        <f t="shared" si="1171"/>
        <v>-0.242913387955377-0.239133147800065i</v>
      </c>
      <c r="S2264" t="str">
        <f t="shared" si="1172"/>
        <v>0.44574913305227i</v>
      </c>
      <c r="T2264" t="str">
        <f t="shared" si="1173"/>
        <v>0.106593393315939-0.108278432087899i</v>
      </c>
      <c r="U2264" t="str">
        <f t="shared" si="1174"/>
        <v>0.00005-0.000430614023517032i</v>
      </c>
      <c r="V2264" t="str">
        <f t="shared" si="1175"/>
        <v>0.00002-0.00482287706339078i</v>
      </c>
      <c r="W2264" t="str">
        <f t="shared" si="1176"/>
        <v>0.0000422686142420594-0.000395690649475377i</v>
      </c>
      <c r="X2264" t="str">
        <f t="shared" si="1177"/>
        <v>0.0000434400786950277-0.00039543380650585i</v>
      </c>
      <c r="Y2264" t="str">
        <f t="shared" si="1178"/>
        <v>0.009+1.65876092109541i</v>
      </c>
      <c r="Z2264" t="str">
        <f t="shared" si="1179"/>
        <v>-0.00285957590745893-0.000329928083949929i</v>
      </c>
      <c r="AA2264" t="str">
        <f t="shared" si="1180"/>
        <v>0.0394585838659987-7.2358254260816i</v>
      </c>
      <c r="AB2264" t="str">
        <f t="shared" si="1181"/>
        <v>0.356278111849295-0.361910191037237i</v>
      </c>
      <c r="AC2264" t="str">
        <f t="shared" si="1182"/>
        <v>0.791079461571881-0.265983317531528i</v>
      </c>
      <c r="AD2264" t="str">
        <f t="shared" si="1183"/>
        <v>0.542824328268593-0.274976138219166i</v>
      </c>
      <c r="AE2264" t="str">
        <f t="shared" si="1184"/>
        <v>-0.00164296972151405+0.000607222149430559i</v>
      </c>
      <c r="AF2264" t="str">
        <f t="shared" si="1185"/>
        <v>-6.30483663564306-0.447077539637995i</v>
      </c>
      <c r="AG2264" t="str">
        <f t="shared" si="1186"/>
        <v>0.992874897883378-0.0142578487283213i</v>
      </c>
      <c r="AH2264" t="str">
        <f t="shared" si="1187"/>
        <v>0.0107489465656758-0.00296174749211222i</v>
      </c>
      <c r="AI2264">
        <f t="shared" si="1188"/>
        <v>-39.054876433650357</v>
      </c>
      <c r="AJ2264">
        <f t="shared" si="1189"/>
        <v>-15.404926254371802</v>
      </c>
      <c r="AK2264"/>
      <c r="AL2264"/>
      <c r="AM2264"/>
      <c r="AN2264"/>
    </row>
    <row r="2265" spans="1:40" x14ac:dyDescent="0.35">
      <c r="A2265"/>
      <c r="B2265">
        <f t="shared" ref="B2265:B2328" si="1190">B2264+1000</f>
        <v>331000</v>
      </c>
      <c r="C2265" s="237" t="str">
        <f t="shared" si="1158"/>
        <v>-2.94350958338015E-07+0.00312207615495485i</v>
      </c>
      <c r="D2265" s="208" t="str">
        <f t="shared" si="1159"/>
        <v>-2.51366345887647+0.0239359171879872i</v>
      </c>
      <c r="E2265" t="str">
        <f t="shared" si="1160"/>
        <v>20500</v>
      </c>
      <c r="F2265" t="str">
        <f t="shared" si="1161"/>
        <v>0.327868852459016</v>
      </c>
      <c r="G2265" t="str">
        <f t="shared" si="1156"/>
        <v>0.327868852459016</v>
      </c>
      <c r="H2265" t="str">
        <f t="shared" si="1162"/>
        <v>3.7915472272758+0.469712730928833i</v>
      </c>
      <c r="I2265" t="str">
        <f t="shared" si="1163"/>
        <v>1299.83396042278i</v>
      </c>
      <c r="J2265" t="str">
        <f t="shared" si="1157"/>
        <v>-2285.99968427109+284.36207585377i</v>
      </c>
      <c r="K2265" t="str">
        <f t="shared" si="1164"/>
        <v>0.0696528018971675-0.559942048064813i</v>
      </c>
      <c r="L2265" t="str">
        <f t="shared" si="1165"/>
        <v>0.0144786796193413-0.0987140318028681i</v>
      </c>
      <c r="M2265" t="str">
        <f t="shared" si="1166"/>
        <v>0.0841314815165088-0.658656079867681i</v>
      </c>
      <c r="N2265" t="str">
        <f t="shared" si="1167"/>
        <v>-4.12866063243195i</v>
      </c>
      <c r="O2265" t="str">
        <f t="shared" si="1168"/>
        <v>-0.551138744454668+0.834413617075448i</v>
      </c>
      <c r="P2265" t="str">
        <f t="shared" si="1169"/>
        <v>1.55113874445467-0.834413617075448i</v>
      </c>
      <c r="Q2265" t="str">
        <f t="shared" si="1170"/>
        <v>-1.55113874445467+4.9630742495074i</v>
      </c>
      <c r="R2265" t="str">
        <f t="shared" si="1171"/>
        <v>-0.24215011712714-0.2368552749178i</v>
      </c>
      <c r="S2265" t="str">
        <f t="shared" si="1172"/>
        <v>0.447099888000912i</v>
      </c>
      <c r="T2265" t="str">
        <f t="shared" si="1173"/>
        <v>0.105897966888174-0.108265290246952i</v>
      </c>
      <c r="U2265" t="str">
        <f t="shared" si="1174"/>
        <v>0.00005-0.0004293130748055i</v>
      </c>
      <c r="V2265" t="str">
        <f t="shared" si="1175"/>
        <v>0.00002-0.00480830643782162i</v>
      </c>
      <c r="W2265" t="str">
        <f t="shared" si="1176"/>
        <v>0.0000422685840919554-0.000394497465372074i</v>
      </c>
      <c r="X2265" t="str">
        <f t="shared" si="1177"/>
        <v>0.0000434329128235818-0.000394241418398069i</v>
      </c>
      <c r="Y2265" t="str">
        <f t="shared" si="1178"/>
        <v>0.009+1.66378746934115i</v>
      </c>
      <c r="Z2265" t="str">
        <f t="shared" si="1179"/>
        <v>-0.00284233673226096-0.000328785416614812i</v>
      </c>
      <c r="AA2265" t="str">
        <f t="shared" si="1180"/>
        <v>0.0392203867979414-7.21395585339034i</v>
      </c>
      <c r="AB2265" t="str">
        <f t="shared" si="1181"/>
        <v>0.353953716247404-0.361866265704407i</v>
      </c>
      <c r="AC2265" t="str">
        <f t="shared" si="1182"/>
        <v>0.791433234530947-0.263578112242671i</v>
      </c>
      <c r="AD2265" t="str">
        <f t="shared" si="1183"/>
        <v>0.539651025080485-0.277504226081729i</v>
      </c>
      <c r="AE2265" t="str">
        <f t="shared" si="1184"/>
        <v>-0.00162510927377319+0.00061133106804205i</v>
      </c>
      <c r="AF2265" t="str">
        <f t="shared" si="1185"/>
        <v>-6.30521068615227-0.445776813740846i</v>
      </c>
      <c r="AG2265" t="str">
        <f t="shared" si="1186"/>
        <v>0.992829728750801-0.0141321270291939i</v>
      </c>
      <c r="AH2265" t="str">
        <f t="shared" si="1187"/>
        <v>0.0106378649844588-0.00300131976650393i</v>
      </c>
      <c r="AI2265">
        <f t="shared" si="1188"/>
        <v>-39.130279902901862</v>
      </c>
      <c r="AJ2265">
        <f t="shared" si="1189"/>
        <v>-15.755645362683831</v>
      </c>
      <c r="AK2265"/>
      <c r="AL2265"/>
      <c r="AM2265"/>
      <c r="AN2265"/>
    </row>
    <row r="2266" spans="1:40" x14ac:dyDescent="0.35">
      <c r="A2266"/>
      <c r="B2266">
        <f t="shared" si="1190"/>
        <v>332000</v>
      </c>
      <c r="C2266" s="237" t="str">
        <f t="shared" si="1158"/>
        <v>-2.9258043028919E-07+0.00311267231128105i</v>
      </c>
      <c r="D2266" s="208" t="str">
        <f t="shared" si="1159"/>
        <v>-2.51366344530242+0.0238638210531547i</v>
      </c>
      <c r="E2266" t="str">
        <f t="shared" si="1160"/>
        <v>20500</v>
      </c>
      <c r="F2266" t="str">
        <f t="shared" si="1161"/>
        <v>0.327868852459016</v>
      </c>
      <c r="G2266" t="str">
        <f t="shared" si="1156"/>
        <v>0.327868852459016</v>
      </c>
      <c r="H2266" t="str">
        <f t="shared" si="1162"/>
        <v>3.79191799500024+0.46834730562964i</v>
      </c>
      <c r="I2266" t="str">
        <f t="shared" si="1163"/>
        <v>1303.76095123976i</v>
      </c>
      <c r="J2266" t="str">
        <f t="shared" si="1157"/>
        <v>-2299.8392876945+285.221175780821i</v>
      </c>
      <c r="K2266" t="str">
        <f t="shared" si="1164"/>
        <v>0.069239826032127-0.558305223116347i</v>
      </c>
      <c r="L2266" t="str">
        <f t="shared" si="1165"/>
        <v>0.0143934133116314-0.0984291689743805i</v>
      </c>
      <c r="M2266" t="str">
        <f t="shared" si="1166"/>
        <v>0.0836332393437584-0.656734392090727i</v>
      </c>
      <c r="N2266" t="str">
        <f t="shared" si="1167"/>
        <v>-4.14113392739398i</v>
      </c>
      <c r="O2266" t="str">
        <f t="shared" si="1168"/>
        <v>-0.540688253790519+0.841223045459978i</v>
      </c>
      <c r="P2266" t="str">
        <f t="shared" si="1169"/>
        <v>1.54068825379052-0.841223045459978i</v>
      </c>
      <c r="Q2266" t="str">
        <f t="shared" si="1170"/>
        <v>-1.54068825379052+4.98235697285396i</v>
      </c>
      <c r="R2266" t="str">
        <f t="shared" si="1171"/>
        <v>-0.241381353052084-0.234586731706944i</v>
      </c>
      <c r="S2266" t="str">
        <f t="shared" si="1172"/>
        <v>0.448450642949555i</v>
      </c>
      <c r="T2266" t="str">
        <f t="shared" si="1173"/>
        <v>0.105200570661414-0.108247622972241i</v>
      </c>
      <c r="U2266" t="str">
        <f t="shared" si="1174"/>
        <v>0.00005-0.0004280199631344i</v>
      </c>
      <c r="V2266" t="str">
        <f t="shared" si="1175"/>
        <v>0.00002-0.00479382358710529i</v>
      </c>
      <c r="W2266" t="str">
        <f t="shared" si="1176"/>
        <v>0.0000422685538506909-0.000393311475925183i</v>
      </c>
      <c r="X2266" t="str">
        <f t="shared" si="1177"/>
        <v>0.0000434258112427476-0.000393056219956147i</v>
      </c>
      <c r="Y2266" t="str">
        <f t="shared" si="1178"/>
        <v>0.009+1.6688140175869i</v>
      </c>
      <c r="Z2266" t="str">
        <f t="shared" si="1179"/>
        <v>-0.00282525313552333-0.000327650943437068i</v>
      </c>
      <c r="AA2266" t="str">
        <f t="shared" si="1180"/>
        <v>0.0389843405067843-7.19221810674058i</v>
      </c>
      <c r="AB2266" t="str">
        <f t="shared" si="1181"/>
        <v>0.35162273678281-0.361807214546735i</v>
      </c>
      <c r="AC2266" t="str">
        <f t="shared" si="1182"/>
        <v>0.791796107404675-0.261181853656822i</v>
      </c>
      <c r="AD2266" t="str">
        <f t="shared" si="1183"/>
        <v>0.536441370374123-0.279994383631024i</v>
      </c>
      <c r="AE2266" t="str">
        <f t="shared" si="1184"/>
        <v>-0.00160732308762771+0.00061528948918072i</v>
      </c>
      <c r="AF2266" t="str">
        <f t="shared" si="1185"/>
        <v>-6.30558144030266-0.444483484576485i</v>
      </c>
      <c r="AG2266" t="str">
        <f t="shared" si="1186"/>
        <v>0.992785818337054-0.0140062098156355i</v>
      </c>
      <c r="AH2266" t="str">
        <f t="shared" si="1187"/>
        <v>0.0105271134306591-0.00303981422917029i</v>
      </c>
      <c r="AI2266">
        <f t="shared" si="1188"/>
        <v>-39.205995349831689</v>
      </c>
      <c r="AJ2266">
        <f t="shared" si="1189"/>
        <v>-16.106626939526862</v>
      </c>
      <c r="AK2266"/>
      <c r="AL2266"/>
      <c r="AM2266"/>
      <c r="AN2266"/>
    </row>
    <row r="2267" spans="1:40" x14ac:dyDescent="0.35">
      <c r="A2267"/>
      <c r="B2267">
        <f t="shared" si="1190"/>
        <v>333000</v>
      </c>
      <c r="C2267" s="237" t="str">
        <f t="shared" si="1158"/>
        <v>-2.90825828981271E-07+0.00310332494714733i</v>
      </c>
      <c r="D2267" s="208" t="str">
        <f t="shared" si="1159"/>
        <v>-2.51366343185048+0.0237921579281295i</v>
      </c>
      <c r="E2267" t="str">
        <f t="shared" si="1160"/>
        <v>20500</v>
      </c>
      <c r="F2267" t="str">
        <f t="shared" si="1161"/>
        <v>0.327868852459016</v>
      </c>
      <c r="G2267" t="str">
        <f t="shared" si="1156"/>
        <v>0.327868852459016</v>
      </c>
      <c r="H2267" t="str">
        <f t="shared" si="1162"/>
        <v>3.7922855046326+0.466989648532575i</v>
      </c>
      <c r="I2267" t="str">
        <f t="shared" si="1163"/>
        <v>1307.68794205675i</v>
      </c>
      <c r="J2267" t="str">
        <f t="shared" si="1157"/>
        <v>-2313.72063954452+286.080275707871i</v>
      </c>
      <c r="K2267" t="str">
        <f t="shared" si="1164"/>
        <v>0.0688304946061052-0.556677791246346i</v>
      </c>
      <c r="L2267" t="str">
        <f t="shared" si="1165"/>
        <v>0.0143088926977562-0.0981459083175224i</v>
      </c>
      <c r="M2267" t="str">
        <f t="shared" si="1166"/>
        <v>0.0831393873038614-0.654823699563868i</v>
      </c>
      <c r="N2267" t="str">
        <f t="shared" si="1167"/>
        <v>-4.15360722235601i</v>
      </c>
      <c r="O2267" t="str">
        <f t="shared" si="1168"/>
        <v>-0.530153642269284+0.847901595462948i</v>
      </c>
      <c r="P2267" t="str">
        <f t="shared" si="1169"/>
        <v>1.53015364226928-0.847901595462948i</v>
      </c>
      <c r="Q2267" t="str">
        <f t="shared" si="1170"/>
        <v>-1.53015364226928+5.00150881781896i</v>
      </c>
      <c r="R2267" t="str">
        <f t="shared" si="1171"/>
        <v>-0.240607056806365-0.232327467623669i</v>
      </c>
      <c r="S2267" t="str">
        <f t="shared" si="1172"/>
        <v>0.449801397898199i</v>
      </c>
      <c r="T2267" t="str">
        <f t="shared" si="1173"/>
        <v>0.104501219707275-0.108225390495674i</v>
      </c>
      <c r="U2267" t="str">
        <f t="shared" si="1174"/>
        <v>0.00005-0.000426734617899762i</v>
      </c>
      <c r="V2267" t="str">
        <f t="shared" si="1175"/>
        <v>0.00002-0.00477942772047734i</v>
      </c>
      <c r="W2267" t="str">
        <f t="shared" si="1176"/>
        <v>0.0000422685235182667-0.000392132616317935i</v>
      </c>
      <c r="X2267" t="str">
        <f t="shared" si="1177"/>
        <v>0.0000434187731803462-0.000391878146410569i</v>
      </c>
      <c r="Y2267" t="str">
        <f t="shared" si="1178"/>
        <v>0.009+1.67384056583264i</v>
      </c>
      <c r="Z2267" t="str">
        <f t="shared" si="1179"/>
        <v>-0.00280832325068422-0.000326524574904089i</v>
      </c>
      <c r="AA2267" t="str">
        <f t="shared" si="1180"/>
        <v>0.0387504191717598-7.17061099753404i</v>
      </c>
      <c r="AB2267" t="str">
        <f t="shared" si="1181"/>
        <v>0.349285223830932-0.361732904643216i</v>
      </c>
      <c r="AC2267" t="str">
        <f t="shared" si="1182"/>
        <v>0.792168080631141-0.258794494531648i</v>
      </c>
      <c r="AD2267" t="str">
        <f t="shared" si="1183"/>
        <v>0.533195823044781-0.28244606997254i</v>
      </c>
      <c r="AE2267" t="str">
        <f t="shared" si="1184"/>
        <v>-0.00158961180995548+0.000619098325907933i</v>
      </c>
      <c r="AF2267" t="str">
        <f t="shared" si="1185"/>
        <v>-6.30594893648308-0.443197490604446i</v>
      </c>
      <c r="AG2267" t="str">
        <f t="shared" si="1186"/>
        <v>0.99274316941124-0.0138801107449317i</v>
      </c>
      <c r="AH2267" t="str">
        <f t="shared" si="1187"/>
        <v>0.0104166983256522-0.00307723652239812i</v>
      </c>
      <c r="AI2267">
        <f t="shared" si="1188"/>
        <v>-39.282026934470395</v>
      </c>
      <c r="AJ2267">
        <f t="shared" si="1189"/>
        <v>-16.457868112438238</v>
      </c>
      <c r="AK2267"/>
      <c r="AL2267"/>
      <c r="AM2267"/>
      <c r="AN2267"/>
    </row>
    <row r="2268" spans="1:40" x14ac:dyDescent="0.35">
      <c r="A2268"/>
      <c r="B2268">
        <f t="shared" si="1190"/>
        <v>334000</v>
      </c>
      <c r="C2268" s="237" t="str">
        <f t="shared" si="1158"/>
        <v>-2.89086963960681E-07+0.00309403355525248i</v>
      </c>
      <c r="D2268" s="208" t="str">
        <f t="shared" si="1159"/>
        <v>-2.51366341851918+0.0237209239236024i</v>
      </c>
      <c r="E2268" t="str">
        <f t="shared" si="1160"/>
        <v>20500</v>
      </c>
      <c r="F2268" t="str">
        <f t="shared" si="1161"/>
        <v>0.327868852459016</v>
      </c>
      <c r="G2268" t="str">
        <f t="shared" si="1156"/>
        <v>0.327868852459016</v>
      </c>
      <c r="H2268" t="str">
        <f t="shared" si="1162"/>
        <v>3.79264979400933+0.46563969487157i</v>
      </c>
      <c r="I2268" t="str">
        <f t="shared" si="1163"/>
        <v>1311.61493287374i</v>
      </c>
      <c r="J2268" t="str">
        <f t="shared" si="1157"/>
        <v>-2327.64373982116+286.939375634922i</v>
      </c>
      <c r="K2268" t="str">
        <f t="shared" si="1164"/>
        <v>0.0684247650694576-0.555059673180918i</v>
      </c>
      <c r="L2268" t="str">
        <f t="shared" si="1165"/>
        <v>0.0142251091699566-0.0978642366927163i</v>
      </c>
      <c r="M2268" t="str">
        <f t="shared" si="1166"/>
        <v>0.0826498742394142-0.652923909873634i</v>
      </c>
      <c r="N2268" t="str">
        <f t="shared" si="1167"/>
        <v>-4.16608051731804i</v>
      </c>
      <c r="O2268" t="str">
        <f t="shared" si="1168"/>
        <v>-0.519536548877096+0.854448228028402i</v>
      </c>
      <c r="P2268" t="str">
        <f t="shared" si="1169"/>
        <v>1.5195365488771-0.854448228028402i</v>
      </c>
      <c r="Q2268" t="str">
        <f t="shared" si="1170"/>
        <v>-1.5195365488771+5.02052874534644i</v>
      </c>
      <c r="R2268" t="str">
        <f t="shared" si="1171"/>
        <v>-0.239827189253102-0.230077433669357i</v>
      </c>
      <c r="S2268" t="str">
        <f t="shared" si="1172"/>
        <v>0.451152152846841i</v>
      </c>
      <c r="T2268" t="str">
        <f t="shared" si="1173"/>
        <v>0.103799929521407-0.108198552742744i</v>
      </c>
      <c r="U2268" t="str">
        <f t="shared" si="1174"/>
        <v>0.00005-0.000425456969343176i</v>
      </c>
      <c r="V2268" t="str">
        <f t="shared" si="1175"/>
        <v>0.00002-0.00476511805664358i</v>
      </c>
      <c r="W2268" t="str">
        <f t="shared" si="1176"/>
        <v>0.0000422684930946832-0.000390960822509807i</v>
      </c>
      <c r="X2268" t="str">
        <f t="shared" si="1177"/>
        <v>0.0000434117978757394-0.000390707133767459i</v>
      </c>
      <c r="Y2268" t="str">
        <f t="shared" si="1178"/>
        <v>0.009+1.67886711407839i</v>
      </c>
      <c r="Z2268" t="str">
        <f t="shared" si="1179"/>
        <v>-0.00279154523909233-0.000325406222809306i</v>
      </c>
      <c r="AA2268" t="str">
        <f t="shared" si="1180"/>
        <v>0.0385185973584953-7.14913335142168i</v>
      </c>
      <c r="AB2268" t="str">
        <f t="shared" si="1181"/>
        <v>0.346941229184482-0.361643202048686i</v>
      </c>
      <c r="AC2268" t="str">
        <f t="shared" si="1182"/>
        <v>0.792549155499717-0.256415989024359i</v>
      </c>
      <c r="AD2268" t="str">
        <f t="shared" si="1183"/>
        <v>0.529914850483911-0.284858749765256i</v>
      </c>
      <c r="AE2268" t="str">
        <f t="shared" si="1184"/>
        <v>-0.00157197608778798+0.000622758496814466i</v>
      </c>
      <c r="AF2268" t="str">
        <f t="shared" si="1185"/>
        <v>-6.30631321252851-0.441918770947968i</v>
      </c>
      <c r="AG2268" t="str">
        <f t="shared" si="1186"/>
        <v>0.992701784565896-0.0137538435315898i</v>
      </c>
      <c r="AH2268" t="str">
        <f t="shared" si="1187"/>
        <v>0.0103066260811271-0.00311359234122239i</v>
      </c>
      <c r="AI2268">
        <f t="shared" si="1188"/>
        <v>-39.358378868827238</v>
      </c>
      <c r="AJ2268">
        <f t="shared" si="1189"/>
        <v>-16.8093659964305</v>
      </c>
      <c r="AK2268"/>
      <c r="AL2268"/>
      <c r="AM2268"/>
      <c r="AN2268"/>
    </row>
    <row r="2269" spans="1:40" x14ac:dyDescent="0.35">
      <c r="A2269"/>
      <c r="B2269">
        <f t="shared" si="1190"/>
        <v>335000</v>
      </c>
      <c r="C2269" s="237" t="str">
        <f t="shared" si="1158"/>
        <v>-2.87363647612172E-07+0.00308479763435256i</v>
      </c>
      <c r="D2269" s="208" t="str">
        <f t="shared" si="1159"/>
        <v>-2.51366340530709+0.023650115196703i</v>
      </c>
      <c r="E2269" t="str">
        <f t="shared" si="1160"/>
        <v>20500</v>
      </c>
      <c r="F2269" t="str">
        <f t="shared" si="1161"/>
        <v>0.327868852459016</v>
      </c>
      <c r="G2269" t="str">
        <f t="shared" si="1156"/>
        <v>0.327868852459016</v>
      </c>
      <c r="H2269" t="str">
        <f t="shared" si="1162"/>
        <v>3.79301090042256+0.464297380582046i</v>
      </c>
      <c r="I2269" t="str">
        <f t="shared" si="1163"/>
        <v>1315.54192369073i</v>
      </c>
      <c r="J2269" t="str">
        <f t="shared" si="1157"/>
        <v>-2341.60858852442+287.798475561973i</v>
      </c>
      <c r="K2269" t="str">
        <f t="shared" si="1164"/>
        <v>0.0680225954886676-0.553450790519172i</v>
      </c>
      <c r="L2269" t="str">
        <f t="shared" si="1165"/>
        <v>0.0141420542434074-0.097584141099459i</v>
      </c>
      <c r="M2269" t="str">
        <f t="shared" si="1166"/>
        <v>0.082164649732075-0.651034931618631i</v>
      </c>
      <c r="N2269" t="str">
        <f t="shared" si="1167"/>
        <v>-4.17855381228007i</v>
      </c>
      <c r="O2269" t="str">
        <f t="shared" si="1168"/>
        <v>-0.508838625432706+0.860861924624242i</v>
      </c>
      <c r="P2269" t="str">
        <f t="shared" si="1169"/>
        <v>1.50883862543271-0.860861924624242i</v>
      </c>
      <c r="Q2269" t="str">
        <f t="shared" si="1170"/>
        <v>-1.50883862543271+5.03941573690431i</v>
      </c>
      <c r="R2269" t="str">
        <f t="shared" si="1171"/>
        <v>-0.239041711044656-0.2278365823861i</v>
      </c>
      <c r="S2269" t="str">
        <f t="shared" si="1172"/>
        <v>0.452502907795486i</v>
      </c>
      <c r="T2269" t="str">
        <f t="shared" si="1173"/>
        <v>0.103096716031896-0.108167069332115i</v>
      </c>
      <c r="U2269" t="str">
        <f t="shared" si="1174"/>
        <v>0.00005-0.000424186948539167i</v>
      </c>
      <c r="V2269" t="str">
        <f t="shared" si="1175"/>
        <v>0.00002-0.00475089382363867i</v>
      </c>
      <c r="W2269" t="str">
        <f t="shared" si="1176"/>
        <v>0.0000422684625799409-0.000389796031224947i</v>
      </c>
      <c r="X2269" t="str">
        <f t="shared" si="1177"/>
        <v>0.000043404884579626-0.00038954311879703i</v>
      </c>
      <c r="Y2269" t="str">
        <f t="shared" si="1178"/>
        <v>0.009+1.68389366232413i</v>
      </c>
      <c r="Z2269" t="str">
        <f t="shared" si="1179"/>
        <v>-0.00277491728950783-0.00032429580022855i</v>
      </c>
      <c r="AA2269" t="str">
        <f t="shared" si="1180"/>
        <v>0.038288850012095-7.12778400809082i</v>
      </c>
      <c r="AB2269" t="str">
        <f t="shared" si="1181"/>
        <v>0.344590806081548-0.361537971792434i</v>
      </c>
      <c r="AC2269" t="str">
        <f t="shared" si="1182"/>
        <v>0.792939334139158-0.25404629269088i</v>
      </c>
      <c r="AD2269" t="str">
        <f t="shared" si="1183"/>
        <v>0.526598928513144-0.287231893365387i</v>
      </c>
      <c r="AE2269" t="str">
        <f t="shared" si="1184"/>
        <v>-0.00155441656807751+0.000626270926076016i</v>
      </c>
      <c r="AF2269" t="str">
        <f t="shared" si="1185"/>
        <v>-6.30667430572965-0.440647265385343i</v>
      </c>
      <c r="AG2269" t="str">
        <f t="shared" si="1186"/>
        <v>0.992661666215914-0.0136274219447874i</v>
      </c>
      <c r="AH2269" t="str">
        <f t="shared" si="1187"/>
        <v>0.0101969030974724-0.00314888743391532i</v>
      </c>
      <c r="AI2269">
        <f t="shared" si="1188"/>
        <v>-39.435055418321809</v>
      </c>
      <c r="AJ2269">
        <f t="shared" si="1189"/>
        <v>-17.161117694233262</v>
      </c>
      <c r="AK2269"/>
      <c r="AL2269"/>
      <c r="AM2269"/>
      <c r="AN2269"/>
    </row>
    <row r="2270" spans="1:40" x14ac:dyDescent="0.35">
      <c r="A2270"/>
      <c r="B2270">
        <f t="shared" si="1190"/>
        <v>336000</v>
      </c>
      <c r="C2270" s="237" t="str">
        <f t="shared" si="1158"/>
        <v>-2.85655695108234E-07+0.00307561668917085i</v>
      </c>
      <c r="D2270" s="208" t="str">
        <f t="shared" si="1159"/>
        <v>-2.51366339221279+0.0235797279503099i</v>
      </c>
      <c r="E2270" t="str">
        <f t="shared" si="1160"/>
        <v>20500</v>
      </c>
      <c r="F2270" t="str">
        <f t="shared" si="1161"/>
        <v>0.327868852459016</v>
      </c>
      <c r="G2270" t="str">
        <f t="shared" si="1156"/>
        <v>0.327868852459016</v>
      </c>
      <c r="H2270" t="str">
        <f t="shared" si="1162"/>
        <v>3.79336886062937+0.462962642291696i</v>
      </c>
      <c r="I2270" t="str">
        <f t="shared" si="1163"/>
        <v>1319.46891450771i</v>
      </c>
      <c r="J2270" t="str">
        <f t="shared" si="1157"/>
        <v>-2355.61518565429+288.657575489024i</v>
      </c>
      <c r="K2270" t="str">
        <f t="shared" si="1164"/>
        <v>0.0676239445357247-0.551851065721481i</v>
      </c>
      <c r="L2270" t="str">
        <f t="shared" si="1165"/>
        <v>0.0140597195541328-0.0973056086745541i</v>
      </c>
      <c r="M2270" t="str">
        <f t="shared" si="1166"/>
        <v>0.0816836640898575-0.649156674396035i</v>
      </c>
      <c r="N2270" t="str">
        <f t="shared" si="1167"/>
        <v>-4.1910271072421i</v>
      </c>
      <c r="O2270" t="str">
        <f t="shared" si="1168"/>
        <v>-0.498061536330491+0.867141687400687i</v>
      </c>
      <c r="P2270" t="str">
        <f t="shared" si="1169"/>
        <v>1.49806153633049-0.867141687400687i</v>
      </c>
      <c r="Q2270" t="str">
        <f t="shared" si="1170"/>
        <v>-1.49806153633049+5.05816879464279i</v>
      </c>
      <c r="R2270" t="str">
        <f t="shared" si="1171"/>
        <v>-0.23825058262507-0.225604867852602i</v>
      </c>
      <c r="S2270" t="str">
        <f t="shared" si="1172"/>
        <v>0.453853662744128i</v>
      </c>
      <c r="T2270" t="str">
        <f t="shared" si="1173"/>
        <v>0.102391595607808-0.108130899575311i</v>
      </c>
      <c r="U2270" t="str">
        <f t="shared" si="1174"/>
        <v>0.00005-0.0004229244873828i</v>
      </c>
      <c r="V2270" t="str">
        <f t="shared" si="1175"/>
        <v>0.00002-0.00473675425868736i</v>
      </c>
      <c r="W2270" t="str">
        <f t="shared" si="1176"/>
        <v>0.0000422684319740406-0.00038863817994078i</v>
      </c>
      <c r="X2270" t="str">
        <f t="shared" si="1177"/>
        <v>0.0000433980325538374-0.000388386039022183i</v>
      </c>
      <c r="Y2270" t="str">
        <f t="shared" si="1178"/>
        <v>0.009+1.68892021056987i</v>
      </c>
      <c r="Z2270" t="str">
        <f t="shared" si="1179"/>
        <v>-0.0027584376176131-0.000323193221496858i</v>
      </c>
      <c r="AA2270" t="str">
        <f t="shared" si="1180"/>
        <v>0.0380611524503636-7.10656182105591i</v>
      </c>
      <c r="AB2270" t="str">
        <f t="shared" si="1181"/>
        <v>0.34223400923415-0.361417077877161i</v>
      </c>
      <c r="AC2270" t="str">
        <f t="shared" si="1182"/>
        <v>0.793338619505737-0.251685362485319i</v>
      </c>
      <c r="AD2270" t="str">
        <f t="shared" si="1183"/>
        <v>0.523248541315685-0.289564976969518i</v>
      </c>
      <c r="AE2270" t="str">
        <f t="shared" si="1184"/>
        <v>-0.00153693389746581+0.000629636543504641i</v>
      </c>
      <c r="AF2270" t="str">
        <f t="shared" si="1185"/>
        <v>-6.30703225284216-0.439382914341386i</v>
      </c>
      <c r="AG2270" t="str">
        <f t="shared" si="1186"/>
        <v>0.992622816597483-0.0135008598057993i</v>
      </c>
      <c r="AH2270" t="str">
        <f t="shared" si="1187"/>
        <v>0.0100875357621656-0.00318312760243905i</v>
      </c>
      <c r="AI2270">
        <f t="shared" si="1188"/>
        <v>-39.512060903255801</v>
      </c>
      <c r="AJ2270">
        <f t="shared" si="1189"/>
        <v>-17.513120296542535</v>
      </c>
      <c r="AK2270"/>
      <c r="AL2270"/>
      <c r="AM2270"/>
      <c r="AN2270"/>
    </row>
    <row r="2271" spans="1:40" x14ac:dyDescent="0.35">
      <c r="A2271"/>
      <c r="B2271">
        <f t="shared" si="1190"/>
        <v>337000</v>
      </c>
      <c r="C2271" s="237" t="str">
        <f t="shared" si="1158"/>
        <v>-2.83962924359533E-07+0.0030664902303093i</v>
      </c>
      <c r="D2271" s="208" t="str">
        <f t="shared" si="1159"/>
        <v>-2.51366337923487+0.0235097584323713i</v>
      </c>
      <c r="E2271" t="str">
        <f t="shared" si="1160"/>
        <v>20500</v>
      </c>
      <c r="F2271" t="str">
        <f t="shared" si="1161"/>
        <v>0.327868852459016</v>
      </c>
      <c r="G2271" t="str">
        <f t="shared" si="1156"/>
        <v>0.327868852459016</v>
      </c>
      <c r="H2271" t="str">
        <f t="shared" si="1162"/>
        <v>3.79372371086092+0.461635417311413i</v>
      </c>
      <c r="I2271" t="str">
        <f t="shared" si="1163"/>
        <v>1323.3959053247i</v>
      </c>
      <c r="J2271" t="str">
        <f t="shared" si="1157"/>
        <v>-2369.66353121078+289.516675416074i</v>
      </c>
      <c r="K2271" t="str">
        <f t="shared" si="1164"/>
        <v>0.0672287714777149-0.550260422097951i</v>
      </c>
      <c r="L2271" t="str">
        <f t="shared" si="1165"/>
        <v>0.0139780968569622-0.0970286266903686i</v>
      </c>
      <c r="M2271" t="str">
        <f t="shared" si="1166"/>
        <v>0.0812068683346771-0.64728904878832i</v>
      </c>
      <c r="N2271" t="str">
        <f t="shared" si="1167"/>
        <v>-4.20350040220413i</v>
      </c>
      <c r="O2271" t="str">
        <f t="shared" si="1168"/>
        <v>-0.487206958281505+0.873286539345525i</v>
      </c>
      <c r="P2271" t="str">
        <f t="shared" si="1169"/>
        <v>1.48720695828151-0.873286539345525i</v>
      </c>
      <c r="Q2271" t="str">
        <f t="shared" si="1170"/>
        <v>-1.48720695828151+5.07678694154965i</v>
      </c>
      <c r="R2271" t="str">
        <f t="shared" si="1171"/>
        <v>-0.237453764232636-0.22338224568046i</v>
      </c>
      <c r="S2271" t="str">
        <f t="shared" si="1172"/>
        <v>0.455204417692772i</v>
      </c>
      <c r="T2271" t="str">
        <f t="shared" si="1173"/>
        <v>0.101684585067878-0.108090002476474i</v>
      </c>
      <c r="U2271" t="str">
        <f t="shared" si="1174"/>
        <v>0.00005-0.00042166951857751i</v>
      </c>
      <c r="V2271" t="str">
        <f t="shared" si="1175"/>
        <v>0.00002-0.00472269860806811i</v>
      </c>
      <c r="W2271" t="str">
        <f t="shared" si="1176"/>
        <v>0.0000422684012769828-0.000387487206876839i</v>
      </c>
      <c r="X2271" t="str">
        <f t="shared" si="1177"/>
        <v>0.0000433912410711411-0.00038723583270736i</v>
      </c>
      <c r="Y2271" t="str">
        <f t="shared" si="1178"/>
        <v>0.009+1.69394675881562i</v>
      </c>
      <c r="Z2271" t="str">
        <f t="shared" si="1179"/>
        <v>-0.0027421044655341-0.000322098402185839i</v>
      </c>
      <c r="AA2271" t="str">
        <f t="shared" si="1180"/>
        <v>0.037835480357173-7.08546565745326i</v>
      </c>
      <c r="AB2271" t="str">
        <f t="shared" si="1181"/>
        <v>0.339870894857284-0.361280383278176i</v>
      </c>
      <c r="AC2271" t="str">
        <f t="shared" si="1182"/>
        <v>0.793747015371454-0.249333156759779i</v>
      </c>
      <c r="AD2271" t="str">
        <f t="shared" si="1183"/>
        <v>0.519864181365032-0.291857482756874i</v>
      </c>
      <c r="AE2271" t="str">
        <f t="shared" si="1184"/>
        <v>-0.00151952872205425+0.000632856284595838i</v>
      </c>
      <c r="AF2271" t="str">
        <f t="shared" si="1185"/>
        <v>-6.30738709009579-0.438125658879042i</v>
      </c>
      <c r="AG2271" t="str">
        <f t="shared" si="1186"/>
        <v>0.992585237767082-0.0133741709854017i</v>
      </c>
      <c r="AH2271" t="str">
        <f t="shared" si="1187"/>
        <v>0.00997853044816167-0.00321631870286038i</v>
      </c>
      <c r="AI2271">
        <f t="shared" si="1188"/>
        <v>-39.589399700330276</v>
      </c>
      <c r="AJ2271">
        <f t="shared" si="1189"/>
        <v>-17.865370882276263</v>
      </c>
      <c r="AK2271"/>
      <c r="AL2271"/>
      <c r="AM2271"/>
      <c r="AN2271"/>
    </row>
    <row r="2272" spans="1:40" x14ac:dyDescent="0.35">
      <c r="A2272"/>
      <c r="B2272">
        <f t="shared" si="1190"/>
        <v>338000</v>
      </c>
      <c r="C2272" s="237" t="str">
        <f t="shared" si="1158"/>
        <v>-2.82285155966369E-07+0.00305741777416152i</v>
      </c>
      <c r="D2272" s="208" t="str">
        <f t="shared" si="1159"/>
        <v>-2.51366336637199+0.0234402029352383i</v>
      </c>
      <c r="E2272" t="str">
        <f t="shared" si="1160"/>
        <v>20500</v>
      </c>
      <c r="F2272" t="str">
        <f t="shared" si="1161"/>
        <v>0.327868852459016</v>
      </c>
      <c r="G2272" t="str">
        <f t="shared" si="1156"/>
        <v>0.327868852459016</v>
      </c>
      <c r="H2272" t="str">
        <f t="shared" si="1162"/>
        <v>3.79407548683147+0.460315643626372i</v>
      </c>
      <c r="I2272" t="str">
        <f t="shared" si="1163"/>
        <v>1327.32289614169i</v>
      </c>
      <c r="J2272" t="str">
        <f t="shared" si="1157"/>
        <v>-2383.75362519388+290.375775343125i</v>
      </c>
      <c r="K2272" t="str">
        <f t="shared" si="1164"/>
        <v>0.0668370361666177-0.548678783797044i</v>
      </c>
      <c r="L2272" t="str">
        <f t="shared" si="1165"/>
        <v>0.0138971780235259-0.0967531825531155i</v>
      </c>
      <c r="M2272" t="str">
        <f t="shared" si="1166"/>
        <v>0.0807342141901436-0.64543196635016i</v>
      </c>
      <c r="N2272" t="str">
        <f t="shared" si="1167"/>
        <v>-4.21597369716616i</v>
      </c>
      <c r="O2272" t="str">
        <f t="shared" si="1168"/>
        <v>-0.476276580052615+0.879295524436116i</v>
      </c>
      <c r="P2272" t="str">
        <f t="shared" si="1169"/>
        <v>1.47627658005261-0.879295524436116i</v>
      </c>
      <c r="Q2272" t="str">
        <f t="shared" si="1170"/>
        <v>-1.47627658005261+5.09526922160228i</v>
      </c>
      <c r="R2272" t="str">
        <f t="shared" si="1171"/>
        <v>-0.236651215902604-0.221168673010814i</v>
      </c>
      <c r="S2272" t="str">
        <f t="shared" si="1172"/>
        <v>0.456555172641415i</v>
      </c>
      <c r="T2272" t="str">
        <f t="shared" si="1173"/>
        <v>0.100975701689325-0.108044336732214i</v>
      </c>
      <c r="U2272" t="str">
        <f t="shared" si="1174"/>
        <v>0.00005-0.000420421975623139i</v>
      </c>
      <c r="V2272" t="str">
        <f t="shared" si="1175"/>
        <v>0.00002-0.00470872612697915i</v>
      </c>
      <c r="W2272" t="str">
        <f t="shared" si="1176"/>
        <v>0.0000422683704887679-0.000386343050983789i</v>
      </c>
      <c r="X2272" t="str">
        <f t="shared" si="1177"/>
        <v>0.0000433845094150459-0.000386092438847569i</v>
      </c>
      <c r="Y2272" t="str">
        <f t="shared" si="1178"/>
        <v>0.009+1.69897330706136i</v>
      </c>
      <c r="Z2272" t="str">
        <f t="shared" si="1179"/>
        <v>-0.00272591610137141-0.000321011259081469i</v>
      </c>
      <c r="AA2272" t="str">
        <f t="shared" si="1180"/>
        <v>0.0376118097759654-7.06449439783925i</v>
      </c>
      <c r="AB2272" t="str">
        <f t="shared" si="1181"/>
        <v>0.337501520698384-0.361127749942891i</v>
      </c>
      <c r="AC2272" t="str">
        <f t="shared" si="1182"/>
        <v>0.794164526312314-0.246989635264421i</v>
      </c>
      <c r="AD2272" t="str">
        <f t="shared" si="1183"/>
        <v>0.51644634935096-0.29410889903083i</v>
      </c>
      <c r="AE2272" t="str">
        <f t="shared" si="1184"/>
        <v>-0.00150220168717521+0.000635931090571575i</v>
      </c>
      <c r="AF2272" t="str">
        <f t="shared" si="1185"/>
        <v>-6.30773885320346-0.436875440691134i</v>
      </c>
      <c r="AG2272" t="str">
        <f t="shared" si="1186"/>
        <v>0.992548931600502-0.0132473694012521i</v>
      </c>
      <c r="AH2272" t="str">
        <f t="shared" si="1187"/>
        <v>0.00986989351228493-0.0032484666457293i</v>
      </c>
      <c r="AI2272">
        <f t="shared" si="1188"/>
        <v>-39.667076244206811</v>
      </c>
      <c r="AJ2272">
        <f t="shared" si="1189"/>
        <v>-18.217866518838957</v>
      </c>
      <c r="AK2272"/>
      <c r="AL2272"/>
      <c r="AM2272"/>
      <c r="AN2272"/>
    </row>
    <row r="2273" spans="1:40" x14ac:dyDescent="0.35">
      <c r="A2273"/>
      <c r="B2273">
        <f t="shared" si="1190"/>
        <v>339000</v>
      </c>
      <c r="C2273" s="237" t="str">
        <f t="shared" si="1158"/>
        <v>-2.80622213171145E-07+0.00304839884282739i</v>
      </c>
      <c r="D2273" s="208" t="str">
        <f t="shared" si="1159"/>
        <v>-2.51366335362276+0.02337105779501i</v>
      </c>
      <c r="E2273" t="str">
        <f t="shared" si="1160"/>
        <v>20500</v>
      </c>
      <c r="F2273" t="str">
        <f t="shared" si="1161"/>
        <v>0.327868852459016</v>
      </c>
      <c r="G2273" t="str">
        <f t="shared" si="1156"/>
        <v>0.327868852459016</v>
      </c>
      <c r="H2273" t="str">
        <f t="shared" si="1162"/>
        <v>3.79442422374701+0.459003259887184i</v>
      </c>
      <c r="I2273" t="str">
        <f t="shared" si="1163"/>
        <v>1331.24988695867i</v>
      </c>
      <c r="J2273" t="str">
        <f t="shared" si="1157"/>
        <v>-2397.8854676036+291.234875270175i</v>
      </c>
      <c r="K2273" t="str">
        <f t="shared" si="1164"/>
        <v>0.0664486990293044-0.547106075794392i</v>
      </c>
      <c r="L2273" t="str">
        <f t="shared" si="1165"/>
        <v>0.0138169550402902-0.0964792638011615i</v>
      </c>
      <c r="M2273" t="str">
        <f t="shared" si="1166"/>
        <v>0.0802656540695946-0.643585339595553i</v>
      </c>
      <c r="N2273" t="str">
        <f t="shared" si="1167"/>
        <v>-4.22844699212819i</v>
      </c>
      <c r="O2273" t="str">
        <f t="shared" si="1168"/>
        <v>-0.465272102203764+0.885167707788129i</v>
      </c>
      <c r="P2273" t="str">
        <f t="shared" si="1169"/>
        <v>1.46527210220376-0.885167707788129i</v>
      </c>
      <c r="Q2273" t="str">
        <f t="shared" si="1170"/>
        <v>-1.46527210220376+5.11361469991632i</v>
      </c>
      <c r="R2273" t="str">
        <f t="shared" si="1171"/>
        <v>-0.235842897470069-0.2189641085114i</v>
      </c>
      <c r="S2273" t="str">
        <f t="shared" si="1172"/>
        <v>0.457905927590058i</v>
      </c>
      <c r="T2273" t="str">
        <f t="shared" si="1173"/>
        <v>0.100264963216843-0.107993860731559i</v>
      </c>
      <c r="U2273" t="str">
        <f t="shared" si="1174"/>
        <v>0.00005-0.000419181792804192i</v>
      </c>
      <c r="V2273" t="str">
        <f t="shared" si="1175"/>
        <v>0.00002-0.00469483607940694i</v>
      </c>
      <c r="W2273" t="str">
        <f t="shared" si="1176"/>
        <v>0.000042268339609397-0.000385205651932641i</v>
      </c>
      <c r="X2273" t="str">
        <f t="shared" si="1177"/>
        <v>0.0000433778368796138-0.000384955797157616i</v>
      </c>
      <c r="Y2273" t="str">
        <f t="shared" si="1178"/>
        <v>0.009+1.7039998553071i</v>
      </c>
      <c r="Z2273" t="str">
        <f t="shared" si="1179"/>
        <v>-0.00270987081874102-0.000319931710162409i</v>
      </c>
      <c r="AA2273" t="str">
        <f t="shared" si="1180"/>
        <v>0.0373901171033896-7.04364693599209i</v>
      </c>
      <c r="AB2273" t="str">
        <f t="shared" si="1181"/>
        <v>0.335125946067375-0.360959038790655i</v>
      </c>
      <c r="AC2273" t="str">
        <f t="shared" si="1182"/>
        <v>0.794591157696621-0.244654759147917i</v>
      </c>
      <c r="AD2273" t="str">
        <f t="shared" si="1183"/>
        <v>0.512995554103028-0.296318720359488i</v>
      </c>
      <c r="AE2273" t="str">
        <f t="shared" si="1184"/>
        <v>-0.00148495343716542+0.000638861908418961i</v>
      </c>
      <c r="AF2273" t="str">
        <f t="shared" si="1185"/>
        <v>-6.30808757736977-0.435632202092174i</v>
      </c>
      <c r="AG2273" t="str">
        <f t="shared" si="1186"/>
        <v>0.992513899791917-0.0131204690152521i</v>
      </c>
      <c r="AH2273" t="str">
        <f t="shared" si="1187"/>
        <v>0.00976163129362436-0.00327957739641912i</v>
      </c>
      <c r="AI2273">
        <f t="shared" si="1188"/>
        <v>-39.745095029115149</v>
      </c>
      <c r="AJ2273">
        <f t="shared" si="1189"/>
        <v>-18.570604262383799</v>
      </c>
      <c r="AK2273"/>
      <c r="AL2273"/>
      <c r="AM2273"/>
      <c r="AN2273"/>
    </row>
    <row r="2274" spans="1:40" x14ac:dyDescent="0.35">
      <c r="A2274"/>
      <c r="B2274">
        <f t="shared" si="1190"/>
        <v>340000</v>
      </c>
      <c r="C2274" s="237" t="str">
        <f t="shared" si="1158"/>
        <v>-2.7897392181182E-07+0.00303943296402919i</v>
      </c>
      <c r="D2274" s="208" t="str">
        <f t="shared" si="1159"/>
        <v>-2.51366334098586+0.0233023193908905i</v>
      </c>
      <c r="E2274" t="str">
        <f t="shared" si="1160"/>
        <v>20500</v>
      </c>
      <c r="F2274" t="str">
        <f t="shared" si="1161"/>
        <v>0.327868852459016</v>
      </c>
      <c r="G2274" t="str">
        <f t="shared" si="1156"/>
        <v>0.327868852459016</v>
      </c>
      <c r="H2274" t="str">
        <f t="shared" si="1162"/>
        <v>3.79476995631401+0.457698205401281i</v>
      </c>
      <c r="I2274" t="str">
        <f t="shared" si="1163"/>
        <v>1335.17687777566i</v>
      </c>
      <c r="J2274" t="str">
        <f t="shared" si="1157"/>
        <v>-2412.05905843994+292.093975197226i</v>
      </c>
      <c r="K2274" t="str">
        <f t="shared" si="1164"/>
        <v>0.0660637210577404-0.545542223881808i</v>
      </c>
      <c r="L2274" t="str">
        <f t="shared" si="1165"/>
        <v>0.0137374200066302-0.0962068581033581i</v>
      </c>
      <c r="M2274" t="str">
        <f t="shared" si="1166"/>
        <v>0.0798011410643706-0.641749081985166i</v>
      </c>
      <c r="N2274" t="str">
        <f t="shared" si="1167"/>
        <v>-4.24092028709022i</v>
      </c>
      <c r="O2274" t="str">
        <f t="shared" si="1168"/>
        <v>-0.45419523682339+0.890902175800994i</v>
      </c>
      <c r="P2274" t="str">
        <f t="shared" si="1169"/>
        <v>1.45419523682339-0.890902175800994i</v>
      </c>
      <c r="Q2274" t="str">
        <f t="shared" si="1170"/>
        <v>-1.45419523682339+5.13182246289121i</v>
      </c>
      <c r="R2274" t="str">
        <f t="shared" si="1171"/>
        <v>-0.235028768572978-0.21676851237394i</v>
      </c>
      <c r="S2274" t="str">
        <f t="shared" si="1172"/>
        <v>0.459256682538702i</v>
      </c>
      <c r="T2274" t="str">
        <f t="shared" si="1173"/>
        <v>0.0995523878717053-0.107938532555982i</v>
      </c>
      <c r="U2274" t="str">
        <f t="shared" si="1174"/>
        <v>0.0000499999999999998-0.000417948905178296i</v>
      </c>
      <c r="V2274" t="str">
        <f t="shared" si="1175"/>
        <v>0.00002-0.00468102773799692i</v>
      </c>
      <c r="W2274" t="str">
        <f t="shared" si="1176"/>
        <v>0.0000422683086388701-0.000384074950104154i</v>
      </c>
      <c r="X2274" t="str">
        <f t="shared" si="1177"/>
        <v>0.0000433712227692704-0.000383825848061498i</v>
      </c>
      <c r="Y2274" t="str">
        <f t="shared" si="1178"/>
        <v>0.009+1.70902640355285i</v>
      </c>
      <c r="Z2274" t="str">
        <f t="shared" si="1179"/>
        <v>-0.0026939669363244-0.000318859674578719i</v>
      </c>
      <c r="AA2274" t="str">
        <f t="shared" si="1180"/>
        <v>0.0371703790830689-7.02292217871718i</v>
      </c>
      <c r="AB2274" t="str">
        <f t="shared" si="1181"/>
        <v>0.3327442318671-0.360774109712844i</v>
      </c>
      <c r="AC2274" t="str">
        <f t="shared" si="1182"/>
        <v>0.795026915673349-0.242328490958138i</v>
      </c>
      <c r="AD2274" t="str">
        <f t="shared" si="1183"/>
        <v>0.509512312511242-0.298486447715318i</v>
      </c>
      <c r="AE2274" t="str">
        <f t="shared" si="1184"/>
        <v>-0.00146778461514013+0.000641649690924802i</v>
      </c>
      <c r="AF2274" t="str">
        <f t="shared" si="1185"/>
        <v>-6.30843329729987-0.43439588601039i</v>
      </c>
      <c r="AG2274" t="str">
        <f t="shared" si="1186"/>
        <v>0.992480143852992-0.0129934838308843i</v>
      </c>
      <c r="AH2274" t="str">
        <f t="shared" si="1187"/>
        <v>0.00965375011192894-0.00330965697543041i</v>
      </c>
      <c r="AI2274">
        <f t="shared" si="1188"/>
        <v>-39.823460610511589</v>
      </c>
      <c r="AJ2274">
        <f t="shared" si="1189"/>
        <v>-18.923581158089789</v>
      </c>
      <c r="AK2274"/>
      <c r="AL2274"/>
      <c r="AM2274"/>
      <c r="AN2274"/>
    </row>
    <row r="2275" spans="1:40" x14ac:dyDescent="0.35">
      <c r="A2275"/>
      <c r="B2275">
        <f t="shared" si="1190"/>
        <v>341000</v>
      </c>
      <c r="C2275" s="237" t="str">
        <f t="shared" si="1158"/>
        <v>-2.77340110276293E-07+0.00303051967102907i</v>
      </c>
      <c r="D2275" s="208" t="str">
        <f t="shared" si="1159"/>
        <v>-2.51366332845997+0.0232339841445562i</v>
      </c>
      <c r="E2275" t="str">
        <f t="shared" si="1160"/>
        <v>20500</v>
      </c>
      <c r="F2275" t="str">
        <f t="shared" si="1161"/>
        <v>0.327868852459016</v>
      </c>
      <c r="G2275" t="str">
        <f t="shared" si="1156"/>
        <v>0.327868852459016</v>
      </c>
      <c r="H2275" t="str">
        <f t="shared" si="1162"/>
        <v>3.79511271874776+0.456400420124345i</v>
      </c>
      <c r="I2275" t="str">
        <f t="shared" si="1163"/>
        <v>1339.10386859265i</v>
      </c>
      <c r="J2275" t="str">
        <f t="shared" si="1157"/>
        <v>-2426.2743977029+292.953075124277i</v>
      </c>
      <c r="K2275" t="str">
        <f t="shared" si="1164"/>
        <v>0.0656820637993714-0.543987154656418i</v>
      </c>
      <c r="L2275" t="str">
        <f t="shared" si="1165"/>
        <v>0.0136585651329402-0.0959359532573979i</v>
      </c>
      <c r="M2275" t="str">
        <f t="shared" si="1166"/>
        <v>0.0793406289323116-0.639923107913816i</v>
      </c>
      <c r="N2275" t="str">
        <f t="shared" si="1167"/>
        <v>-4.25339358205225i</v>
      </c>
      <c r="O2275" t="str">
        <f t="shared" si="1168"/>
        <v>-0.443047707262061+0.896498036300042i</v>
      </c>
      <c r="P2275" t="str">
        <f t="shared" si="1169"/>
        <v>1.44304770726206-0.896498036300042i</v>
      </c>
      <c r="Q2275" t="str">
        <f t="shared" si="1170"/>
        <v>-1.44304770726206+5.14989161835229i</v>
      </c>
      <c r="R2275" t="str">
        <f t="shared" si="1171"/>
        <v>-0.234208788655331-0.214581846311929i</v>
      </c>
      <c r="S2275" t="str">
        <f t="shared" si="1172"/>
        <v>0.460607437487344i</v>
      </c>
      <c r="T2275" t="str">
        <f t="shared" si="1173"/>
        <v>0.0988379943610407-0.107878309979547i</v>
      </c>
      <c r="U2275" t="str">
        <f t="shared" si="1174"/>
        <v>0.0000499999999999998-0.00041672324856487i</v>
      </c>
      <c r="V2275" t="str">
        <f t="shared" si="1175"/>
        <v>0.00002-0.00466730038392655i</v>
      </c>
      <c r="W2275" t="str">
        <f t="shared" si="1176"/>
        <v>0.0000422682775771884-0.000382950886578442i</v>
      </c>
      <c r="X2275" t="str">
        <f t="shared" si="1177"/>
        <v>0.0000433646663986281-0.000382702532682045i</v>
      </c>
      <c r="Y2275" t="str">
        <f t="shared" si="1178"/>
        <v>0.009+1.71405295179859i</v>
      </c>
      <c r="Z2275" t="str">
        <f t="shared" si="1179"/>
        <v>-0.00267820279742826-0.00031779507263112i</v>
      </c>
      <c r="AA2275" t="str">
        <f t="shared" si="1180"/>
        <v>0.0369525727995001-7.00231904565604i</v>
      </c>
      <c r="AB2275" t="str">
        <f t="shared" si="1181"/>
        <v>0.33035644062433-0.36057282157335i</v>
      </c>
      <c r="AC2275" t="str">
        <f t="shared" si="1182"/>
        <v>0.795471807160502-0.240010794643195i</v>
      </c>
      <c r="AD2275" t="str">
        <f t="shared" si="1183"/>
        <v>0.505997149444264-0.30061158861384i</v>
      </c>
      <c r="AE2275" t="str">
        <f t="shared" si="1184"/>
        <v>-0.00145069586276965+0.000644295396706161i</v>
      </c>
      <c r="AF2275" t="str">
        <f t="shared" si="1185"/>
        <v>-6.30877604720773-0.433166435979789i</v>
      </c>
      <c r="AG2275" t="str">
        <f t="shared" si="1186"/>
        <v>0.992447665112024-0.0128664278905342i</v>
      </c>
      <c r="AH2275" t="str">
        <f t="shared" si="1187"/>
        <v>0.0095462562660114-0.00333871145865839i</v>
      </c>
      <c r="AI2275">
        <f t="shared" si="1188"/>
        <v>-39.902177606783923</v>
      </c>
      <c r="AJ2275">
        <f t="shared" si="1189"/>
        <v>-19.276794240437827</v>
      </c>
      <c r="AK2275"/>
      <c r="AL2275"/>
      <c r="AM2275"/>
      <c r="AN2275"/>
    </row>
    <row r="2276" spans="1:40" x14ac:dyDescent="0.35">
      <c r="A2276"/>
      <c r="B2276">
        <f t="shared" si="1190"/>
        <v>342000</v>
      </c>
      <c r="C2276" s="237" t="str">
        <f t="shared" si="1158"/>
        <v>-2.75720609457736E-07+0.00302165850254809i</v>
      </c>
      <c r="D2276" s="208" t="str">
        <f t="shared" si="1159"/>
        <v>-2.51366331604379+0.0231660485195354i</v>
      </c>
      <c r="E2276" t="str">
        <f t="shared" si="1160"/>
        <v>20500</v>
      </c>
      <c r="F2276" t="str">
        <f t="shared" si="1161"/>
        <v>0.327868852459016</v>
      </c>
      <c r="G2276" t="str">
        <f t="shared" si="1156"/>
        <v>0.327868852459016</v>
      </c>
      <c r="H2276" t="str">
        <f t="shared" si="1162"/>
        <v>3.79545254478067+0.455109844651914i</v>
      </c>
      <c r="I2276" t="str">
        <f t="shared" si="1163"/>
        <v>1343.03085940964i</v>
      </c>
      <c r="J2276" t="str">
        <f t="shared" si="1157"/>
        <v>-2440.53148539247+293.812175051327i</v>
      </c>
      <c r="K2276" t="str">
        <f t="shared" si="1164"/>
        <v>0.065303689347707-0.542440795510008i</v>
      </c>
      <c r="L2276" t="str">
        <f t="shared" si="1165"/>
        <v>0.0135803827387809-0.0956665371881938i</v>
      </c>
      <c r="M2276" t="str">
        <f t="shared" si="1166"/>
        <v>0.0788840720864879-0.638107332698202i</v>
      </c>
      <c r="N2276" t="str">
        <f t="shared" si="1167"/>
        <v>-4.26586687701428i</v>
      </c>
      <c r="O2276" t="str">
        <f t="shared" si="1168"/>
        <v>-0.431831247864355+0.901954418675309i</v>
      </c>
      <c r="P2276" t="str">
        <f t="shared" si="1169"/>
        <v>1.43183124786436-0.901954418675309i</v>
      </c>
      <c r="Q2276" t="str">
        <f t="shared" si="1170"/>
        <v>-1.43183124786436+5.16782129568959i</v>
      </c>
      <c r="R2276" t="str">
        <f t="shared" si="1171"/>
        <v>-0.233382916970525-0.21240407355877i</v>
      </c>
      <c r="S2276" t="str">
        <f t="shared" si="1172"/>
        <v>0.461958192435989i</v>
      </c>
      <c r="T2276" t="str">
        <f t="shared" si="1173"/>
        <v>0.0981218018872502-0.107813150469142i</v>
      </c>
      <c r="U2276" t="str">
        <f t="shared" si="1174"/>
        <v>0.0000499999999999998-0.000415504759533979i</v>
      </c>
      <c r="V2276" t="str">
        <f t="shared" si="1175"/>
        <v>0.00002-0.00465365330678056i</v>
      </c>
      <c r="W2276" t="str">
        <f t="shared" si="1176"/>
        <v>0.0000422682464243522-0.000381833403124732i</v>
      </c>
      <c r="X2276" t="str">
        <f t="shared" si="1177"/>
        <v>0.0000433581670923024-0.000381585792830661i</v>
      </c>
      <c r="Y2276" t="str">
        <f t="shared" si="1178"/>
        <v>0.009+1.71907950004433i</v>
      </c>
      <c r="Z2276" t="str">
        <f t="shared" si="1179"/>
        <v>-0.00266257676955263-0.000316737825750577i</v>
      </c>
      <c r="AA2276" t="str">
        <f t="shared" si="1180"/>
        <v>0.0367366756720706-6.98183646909814i</v>
      </c>
      <c r="AB2276" t="str">
        <f t="shared" si="1181"/>
        <v>0.327962636521233-0.360355032209357i</v>
      </c>
      <c r="AC2276" t="str">
        <f t="shared" si="1182"/>
        <v>0.795925839833528-0.237701635552765i</v>
      </c>
      <c r="AD2276" t="str">
        <f t="shared" si="1183"/>
        <v>0.502450597664898-0.302693657251204i</v>
      </c>
      <c r="AE2276" t="str">
        <f t="shared" si="1184"/>
        <v>-0.00143368782005663+0.000646799990236524i</v>
      </c>
      <c r="AF2276" t="str">
        <f t="shared" si="1185"/>
        <v>-6.30911586082446-0.431943796132379i</v>
      </c>
      <c r="AG2276" t="str">
        <f t="shared" si="1186"/>
        <v>0.992416464713141-0.0127393152727892i</v>
      </c>
      <c r="AH2276" t="str">
        <f t="shared" si="1187"/>
        <v>0.00943915603215091-0.00336674697762245i</v>
      </c>
      <c r="AI2276">
        <f t="shared" si="1188"/>
        <v>-39.981250701013096</v>
      </c>
      <c r="AJ2276">
        <f t="shared" si="1189"/>
        <v>-19.630240533495492</v>
      </c>
      <c r="AK2276"/>
      <c r="AL2276"/>
      <c r="AM2276"/>
      <c r="AN2276"/>
    </row>
    <row r="2277" spans="1:40" x14ac:dyDescent="0.35">
      <c r="A2277"/>
      <c r="B2277">
        <f t="shared" si="1190"/>
        <v>343000</v>
      </c>
      <c r="C2277" s="237" t="str">
        <f t="shared" si="1158"/>
        <v>-2.74115252710844E-07+0.00301284900268673i</v>
      </c>
      <c r="D2277" s="208" t="str">
        <f t="shared" si="1159"/>
        <v>-2.51366330373606+0.0230985090205983i</v>
      </c>
      <c r="E2277" t="str">
        <f t="shared" si="1160"/>
        <v>20500</v>
      </c>
      <c r="F2277" t="str">
        <f t="shared" si="1161"/>
        <v>0.327868852459016</v>
      </c>
      <c r="G2277" t="str">
        <f t="shared" si="1156"/>
        <v>0.327868852459016</v>
      </c>
      <c r="H2277" t="str">
        <f t="shared" si="1162"/>
        <v>3.79578946767039+0.453826420211092i</v>
      </c>
      <c r="I2277" t="str">
        <f t="shared" si="1163"/>
        <v>1346.95785022662i</v>
      </c>
      <c r="J2277" t="str">
        <f t="shared" si="1157"/>
        <v>-2454.83032150866+294.671274978378i</v>
      </c>
      <c r="K2277" t="str">
        <f t="shared" si="1164"/>
        <v>0.0649285603330839-0.540903074618502i</v>
      </c>
      <c r="L2277" t="str">
        <f t="shared" si="1165"/>
        <v>0.0135028652510613-0.095398597946282i</v>
      </c>
      <c r="M2277" t="str">
        <f t="shared" si="1166"/>
        <v>0.0784314255841452-0.636301672564784i</v>
      </c>
      <c r="N2277" t="str">
        <f t="shared" si="1167"/>
        <v>-4.27834017197631i</v>
      </c>
      <c r="O2277" t="str">
        <f t="shared" si="1168"/>
        <v>-0.420547603699027+0.907270474016986i</v>
      </c>
      <c r="P2277" t="str">
        <f t="shared" si="1169"/>
        <v>1.42054760369903-0.907270474016986i</v>
      </c>
      <c r="Q2277" t="str">
        <f t="shared" si="1170"/>
        <v>-1.42054760369903+5.1856106459933i</v>
      </c>
      <c r="R2277" t="str">
        <f t="shared" si="1171"/>
        <v>-0.232551112584883-0.210235158866272i</v>
      </c>
      <c r="S2277" t="str">
        <f t="shared" si="1172"/>
        <v>0.463308947384631i</v>
      </c>
      <c r="T2277" t="str">
        <f t="shared" si="1173"/>
        <v>0.0974038301575732-0.107743011184827i</v>
      </c>
      <c r="U2277" t="str">
        <f t="shared" si="1174"/>
        <v>0.0000500000000000002-0.000414293375395396i</v>
      </c>
      <c r="V2277" t="str">
        <f t="shared" si="1175"/>
        <v>0.00002-0.00464008580442843i</v>
      </c>
      <c r="W2277" t="str">
        <f t="shared" si="1176"/>
        <v>0.0000422682151803623-0.000380722442191331i</v>
      </c>
      <c r="X2277" t="str">
        <f t="shared" si="1177"/>
        <v>0.0000433517241847409-0.000380475570997312i</v>
      </c>
      <c r="Y2277" t="str">
        <f t="shared" si="1178"/>
        <v>0.009+1.72410604829008i</v>
      </c>
      <c r="Z2277" t="str">
        <f t="shared" si="1179"/>
        <v>-0.00264708724396825-0.000315687856478406i</v>
      </c>
      <c r="AA2277" t="str">
        <f t="shared" si="1180"/>
        <v>0.0365226654492034-6.96147339379646i</v>
      </c>
      <c r="AB2277" t="str">
        <f t="shared" si="1181"/>
        <v>0.325562885427351-0.360120598432508i</v>
      </c>
      <c r="AC2277" t="str">
        <f t="shared" si="1182"/>
        <v>0.796389022113719-0.235400980439718i</v>
      </c>
      <c r="AD2277" t="str">
        <f t="shared" si="1183"/>
        <v>0.498873197743013-0.304732174640714i</v>
      </c>
      <c r="AE2277" t="str">
        <f t="shared" si="1184"/>
        <v>-0.00141676112511551+0.000649164441868122i</v>
      </c>
      <c r="AF2277" t="str">
        <f t="shared" si="1185"/>
        <v>-6.30945277140645-0.430727911190494i</v>
      </c>
      <c r="AG2277" t="str">
        <f t="shared" si="1186"/>
        <v>0.992386543615526-0.0126121600897204i</v>
      </c>
      <c r="AH2277" t="str">
        <f t="shared" si="1187"/>
        <v>0.00933245566250449-0.00339376971966031i</v>
      </c>
      <c r="AI2277">
        <f t="shared" si="1188"/>
        <v>-40.060684642785475</v>
      </c>
      <c r="AJ2277">
        <f t="shared" si="1189"/>
        <v>-19.983917051206546</v>
      </c>
      <c r="AK2277"/>
      <c r="AL2277"/>
      <c r="AM2277"/>
      <c r="AN2277"/>
    </row>
    <row r="2278" spans="1:40" x14ac:dyDescent="0.35">
      <c r="A2278"/>
      <c r="B2278">
        <f t="shared" si="1190"/>
        <v>344000</v>
      </c>
      <c r="C2278" s="237" t="str">
        <f t="shared" si="1158"/>
        <v>-2.72523875808951E-07+0.00300409072084654i</v>
      </c>
      <c r="D2278" s="208" t="str">
        <f t="shared" si="1159"/>
        <v>-2.51366329153551+0.0230313621931568i</v>
      </c>
      <c r="E2278" t="str">
        <f t="shared" si="1160"/>
        <v>20500</v>
      </c>
      <c r="F2278" t="str">
        <f t="shared" si="1161"/>
        <v>0.327868852459016</v>
      </c>
      <c r="G2278" t="str">
        <f t="shared" si="1156"/>
        <v>0.327868852459016</v>
      </c>
      <c r="H2278" t="str">
        <f t="shared" si="1162"/>
        <v>3.79612352020772+0.452550088652391i</v>
      </c>
      <c r="I2278" t="str">
        <f t="shared" si="1163"/>
        <v>1350.88484104361i</v>
      </c>
      <c r="J2278" t="str">
        <f t="shared" si="1157"/>
        <v>-2469.17090605146+295.530374905428i</v>
      </c>
      <c r="K2278" t="str">
        <f t="shared" si="1164"/>
        <v>0.0645566399136148-0.539373920931639i</v>
      </c>
      <c r="L2278" t="str">
        <f t="shared" si="1165"/>
        <v>0.013426005202257-0.0951321237062469i</v>
      </c>
      <c r="M2278" t="str">
        <f t="shared" si="1166"/>
        <v>0.0779826451158718-0.634506044637886i</v>
      </c>
      <c r="N2278" t="str">
        <f t="shared" si="1167"/>
        <v>-4.29081346693834i</v>
      </c>
      <c r="O2278" t="str">
        <f t="shared" si="1168"/>
        <v>-0.40919853028751+0.912445375247495i</v>
      </c>
      <c r="P2278" t="str">
        <f t="shared" si="1169"/>
        <v>1.40919853028751-0.912445375247495i</v>
      </c>
      <c r="Q2278" t="str">
        <f t="shared" si="1170"/>
        <v>-1.40919853028751+5.20325884218584i</v>
      </c>
      <c r="R2278" t="str">
        <f t="shared" si="1171"/>
        <v>-0.231713334381347-0.208075068503507i</v>
      </c>
      <c r="S2278" t="str">
        <f t="shared" si="1172"/>
        <v>0.464659702333274i</v>
      </c>
      <c r="T2278" t="str">
        <f t="shared" si="1173"/>
        <v>0.0966840993938152-0.107667848980287i</v>
      </c>
      <c r="U2278" t="str">
        <f t="shared" si="1174"/>
        <v>0.0000500000000000002-0.000413089034187851i</v>
      </c>
      <c r="V2278" t="str">
        <f t="shared" si="1175"/>
        <v>0.00002-0.00462659718290393i</v>
      </c>
      <c r="W2278" t="str">
        <f t="shared" si="1176"/>
        <v>0.000042268183845219-0.000379617946895749i</v>
      </c>
      <c r="X2278" t="str">
        <f t="shared" si="1177"/>
        <v>0.0000433453370200497-0.000379371810340657i</v>
      </c>
      <c r="Y2278" t="str">
        <f t="shared" si="1178"/>
        <v>0.009+1.72913259653582i</v>
      </c>
      <c r="Z2278" t="str">
        <f t="shared" si="1179"/>
        <v>-0.00263173263530249-0.000314645088446744i</v>
      </c>
      <c r="AA2278" t="str">
        <f t="shared" si="1180"/>
        <v>0.0363105202026199-6.9412287767862i</v>
      </c>
      <c r="AB2278" t="str">
        <f t="shared" si="1181"/>
        <v>0.323157254932115-0.359869376030416i</v>
      </c>
      <c r="AC2278" t="str">
        <f t="shared" si="1182"/>
        <v>0.796861363156627-0.233108797462063i</v>
      </c>
      <c r="AD2278" t="str">
        <f t="shared" si="1183"/>
        <v>0.495265497965884-0.306726668748146i</v>
      </c>
      <c r="AE2278" t="str">
        <f t="shared" si="1184"/>
        <v>-0.00139991641395339+0.000651389727850016i</v>
      </c>
      <c r="AF2278" t="str">
        <f t="shared" si="1185"/>
        <v>-6.30978681174323-0.429518726459234i</v>
      </c>
      <c r="AG2278" t="str">
        <f t="shared" si="1186"/>
        <v>0.992357902592693-0.0124849764841473i</v>
      </c>
      <c r="AH2278" t="str">
        <f t="shared" si="1187"/>
        <v>0.00922616138352211-0.00341978592808474i</v>
      </c>
      <c r="AI2278">
        <f t="shared" si="1188"/>
        <v>-40.140484250063047</v>
      </c>
      <c r="AJ2278">
        <f t="shared" si="1189"/>
        <v>-20.337820797683033</v>
      </c>
      <c r="AK2278"/>
      <c r="AL2278"/>
      <c r="AM2278"/>
      <c r="AN2278"/>
    </row>
    <row r="2279" spans="1:40" x14ac:dyDescent="0.35">
      <c r="A2279"/>
      <c r="B2279">
        <f t="shared" si="1190"/>
        <v>345000</v>
      </c>
      <c r="C2279" s="237" t="str">
        <f t="shared" si="1158"/>
        <v>-2.7094631690203E-07+0.00299538321165344i</v>
      </c>
      <c r="D2279" s="208" t="str">
        <f t="shared" si="1159"/>
        <v>-2.51366327944089+0.0229646046226764i</v>
      </c>
      <c r="E2279" t="str">
        <f t="shared" si="1160"/>
        <v>20500</v>
      </c>
      <c r="F2279" t="str">
        <f t="shared" si="1161"/>
        <v>0.327868852459016</v>
      </c>
      <c r="G2279" t="str">
        <f t="shared" si="1156"/>
        <v>0.327868852459016</v>
      </c>
      <c r="H2279" t="str">
        <f t="shared" si="1162"/>
        <v>3.7964547347244+0.451280792441703i</v>
      </c>
      <c r="I2279" t="str">
        <f t="shared" si="1163"/>
        <v>1354.8118318606i</v>
      </c>
      <c r="J2279" t="str">
        <f t="shared" si="1157"/>
        <v>-2483.55323902088+296.38947483248i</v>
      </c>
      <c r="K2279" t="str">
        <f t="shared" si="1164"/>
        <v>0.0641878917663081-0.537853264162762i</v>
      </c>
      <c r="L2279" t="str">
        <f t="shared" si="1165"/>
        <v>0.0133497952286611-0.0948671027651701i</v>
      </c>
      <c r="M2279" t="str">
        <f t="shared" si="1166"/>
        <v>0.0775376869949692-0.632720366927932i</v>
      </c>
      <c r="N2279" t="str">
        <f t="shared" si="1167"/>
        <v>-4.30328676190037i</v>
      </c>
      <c r="O2279" t="str">
        <f t="shared" si="1168"/>
        <v>-0.39778579333079+0.917478317250165i</v>
      </c>
      <c r="P2279" t="str">
        <f t="shared" si="1169"/>
        <v>1.39778579333079-0.917478317250165i</v>
      </c>
      <c r="Q2279" t="str">
        <f t="shared" si="1170"/>
        <v>-1.39778579333079+5.22076507915054i</v>
      </c>
      <c r="R2279" t="str">
        <f t="shared" si="1171"/>
        <v>-0.230869541063366-0.205923770256014i</v>
      </c>
      <c r="S2279" t="str">
        <f t="shared" si="1172"/>
        <v>0.466010457281918i</v>
      </c>
      <c r="T2279" t="str">
        <f t="shared" si="1173"/>
        <v>0.0959626303422217-0.107587620403406i</v>
      </c>
      <c r="U2279" t="str">
        <f t="shared" si="1174"/>
        <v>0.0000500000000000002-0.000411891674668467i</v>
      </c>
      <c r="V2279" t="str">
        <f t="shared" si="1175"/>
        <v>0.00002-0.00461318675628682i</v>
      </c>
      <c r="W2279" t="str">
        <f t="shared" si="1176"/>
        <v>0.000042268152418923-0.000378519861015005i</v>
      </c>
      <c r="X2279" t="str">
        <f t="shared" si="1177"/>
        <v>0.0000433390049518275-0.000378274454678358i</v>
      </c>
      <c r="Y2279" t="str">
        <f t="shared" si="1178"/>
        <v>0.009+1.73415914478157i</v>
      </c>
      <c r="Z2279" t="str">
        <f t="shared" si="1179"/>
        <v>-0.00261651138113342-0.000313609446359458i</v>
      </c>
      <c r="AA2279" t="str">
        <f t="shared" si="1180"/>
        <v>0.0361002183217173-6.92110158720642i</v>
      </c>
      <c r="AB2279" t="str">
        <f t="shared" si="1181"/>
        <v>0.320745814377844-0.359601219768585i</v>
      </c>
      <c r="AC2279" t="str">
        <f t="shared" si="1182"/>
        <v>0.797342872840465-0.230825056185174i</v>
      </c>
      <c r="AD2279" t="str">
        <f t="shared" si="1183"/>
        <v>0.491628054245934-0.308676674625904i</v>
      </c>
      <c r="AE2279" t="str">
        <f t="shared" si="1184"/>
        <v>-0.00138315432025247+0.000653476830342251i</v>
      </c>
      <c r="AF2279" t="str">
        <f t="shared" si="1185"/>
        <v>-6.31011801416529-0.428316187819027i</v>
      </c>
      <c r="AG2279" t="str">
        <f t="shared" si="1186"/>
        <v>0.992330542231804-0.0123577786268836i</v>
      </c>
      <c r="AH2279" t="str">
        <f t="shared" si="1187"/>
        <v>0.00912027939436731-0.00344480190230493i</v>
      </c>
      <c r="AI2279">
        <f t="shared" si="1188"/>
        <v>-40.220654411111944</v>
      </c>
      <c r="AJ2279">
        <f t="shared" si="1189"/>
        <v>-20.691948767508151</v>
      </c>
      <c r="AK2279"/>
      <c r="AL2279"/>
      <c r="AM2279"/>
      <c r="AN2279"/>
    </row>
    <row r="2280" spans="1:40" x14ac:dyDescent="0.35">
      <c r="A2280"/>
      <c r="B2280">
        <f t="shared" si="1190"/>
        <v>346000</v>
      </c>
      <c r="C2280" s="237" t="str">
        <f t="shared" si="1158"/>
        <v>-2.69382416475552E-07+0.00298672603488221i</v>
      </c>
      <c r="D2280" s="208" t="str">
        <f t="shared" si="1159"/>
        <v>-2.51366326745098+0.022898232934097i</v>
      </c>
      <c r="E2280" t="str">
        <f t="shared" si="1160"/>
        <v>20500</v>
      </c>
      <c r="F2280" t="str">
        <f t="shared" si="1161"/>
        <v>0.327868852459016</v>
      </c>
      <c r="G2280" t="str">
        <f t="shared" si="1156"/>
        <v>0.327868852459016</v>
      </c>
      <c r="H2280" t="str">
        <f t="shared" si="1162"/>
        <v>3.79678314310081+0.450018474652367i</v>
      </c>
      <c r="I2280" t="str">
        <f t="shared" si="1163"/>
        <v>1358.73882267759i</v>
      </c>
      <c r="J2280" t="str">
        <f t="shared" si="1157"/>
        <v>-2497.97732041692+297.24857475953i</v>
      </c>
      <c r="K2280" t="str">
        <f t="shared" si="1164"/>
        <v>0.0638222800783643-0.536341034778803i</v>
      </c>
      <c r="L2280" t="str">
        <f t="shared" si="1165"/>
        <v>0.01327422806867-0.0946035235411005i</v>
      </c>
      <c r="M2280" t="str">
        <f t="shared" si="1166"/>
        <v>0.0770965081470343-0.630944558319903i</v>
      </c>
      <c r="N2280" t="str">
        <f t="shared" si="1167"/>
        <v>-4.3157600568624i</v>
      </c>
      <c r="O2280" t="str">
        <f t="shared" si="1168"/>
        <v>-0.386311168434696+0.922368516994493i</v>
      </c>
      <c r="P2280" t="str">
        <f t="shared" si="1169"/>
        <v>1.3863111684347-0.922368516994493i</v>
      </c>
      <c r="Q2280" t="str">
        <f t="shared" si="1170"/>
        <v>-1.3863111684347+5.23812857385689i</v>
      </c>
      <c r="R2280" t="str">
        <f t="shared" si="1171"/>
        <v>-0.230019691158955-0.203781233425353i</v>
      </c>
      <c r="S2280" t="str">
        <f t="shared" si="1172"/>
        <v>0.46736121223056i</v>
      </c>
      <c r="T2280" t="str">
        <f t="shared" si="1173"/>
        <v>0.0952394442835117-0.107502281696948i</v>
      </c>
      <c r="U2280" t="str">
        <f t="shared" si="1174"/>
        <v>0.0000500000000000002-0.000410701236302373i</v>
      </c>
      <c r="V2280" t="str">
        <f t="shared" si="1175"/>
        <v>0.00002-0.00459985384658656i</v>
      </c>
      <c r="W2280" t="str">
        <f t="shared" si="1176"/>
        <v>0.000042268120901475-0.000377428128976095i</v>
      </c>
      <c r="X2280" t="str">
        <f t="shared" si="1177"/>
        <v>0.0000433327273430002-0.00037718344847756i</v>
      </c>
      <c r="Y2280" t="str">
        <f t="shared" si="1178"/>
        <v>0.009+1.73918569302731i</v>
      </c>
      <c r="Z2280" t="str">
        <f t="shared" si="1179"/>
        <v>-0.0026014219415924-0.000312580855973429i</v>
      </c>
      <c r="AA2280" t="str">
        <f t="shared" si="1180"/>
        <v>0.0358917385080622-6.90109080612508i</v>
      </c>
      <c r="AB2280" t="str">
        <f t="shared" si="1181"/>
        <v>0.318328634893283-0.359315983392683i</v>
      </c>
      <c r="AC2280" t="str">
        <f t="shared" si="1182"/>
        <v>0.797833561754506-0.228549727584314i</v>
      </c>
      <c r="AD2280" t="str">
        <f t="shared" si="1183"/>
        <v>0.487961430025918-0.310581734545849i</v>
      </c>
      <c r="AE2280" t="str">
        <f t="shared" si="1184"/>
        <v>-0.00136647547515428+0.00065542673742588i</v>
      </c>
      <c r="AF2280" t="str">
        <f t="shared" si="1185"/>
        <v>-6.31044641055179-0.42712024171827i</v>
      </c>
      <c r="AG2280" t="str">
        <f t="shared" si="1186"/>
        <v>0.99230446293303-0.0122305807139679i</v>
      </c>
      <c r="AH2280" t="str">
        <f t="shared" si="1187"/>
        <v>0.00901481586534501-0.00346882399791089i</v>
      </c>
      <c r="AI2280">
        <f t="shared" si="1188"/>
        <v>-40.301200086491235</v>
      </c>
      <c r="AJ2280">
        <f t="shared" si="1189"/>
        <v>-21.046297946037793</v>
      </c>
      <c r="AK2280"/>
      <c r="AL2280"/>
      <c r="AM2280"/>
      <c r="AN2280"/>
    </row>
    <row r="2281" spans="1:40" x14ac:dyDescent="0.35">
      <c r="A2281"/>
      <c r="B2281">
        <f t="shared" si="1190"/>
        <v>347000</v>
      </c>
      <c r="C2281" s="237" t="str">
        <f t="shared" si="1158"/>
        <v>-2.67832017310145E-07+0.00297811875538222i</v>
      </c>
      <c r="D2281" s="208" t="str">
        <f t="shared" si="1159"/>
        <v>-2.51366325556459+0.0228322437912637i</v>
      </c>
      <c r="E2281" t="str">
        <f t="shared" si="1160"/>
        <v>20500</v>
      </c>
      <c r="F2281" t="str">
        <f t="shared" si="1161"/>
        <v>0.327868852459016</v>
      </c>
      <c r="G2281" t="str">
        <f t="shared" si="1156"/>
        <v>0.327868852459016</v>
      </c>
      <c r="H2281" t="str">
        <f t="shared" si="1162"/>
        <v>3.79710877677347+0.448763078957397i</v>
      </c>
      <c r="I2281" t="str">
        <f t="shared" si="1163"/>
        <v>1362.66581349457i</v>
      </c>
      <c r="J2281" t="str">
        <f t="shared" si="1157"/>
        <v>-2512.44315023958+298.107674686581i</v>
      </c>
      <c r="K2281" t="str">
        <f t="shared" si="1164"/>
        <v>0.0634597695386429-0.534837163990406i</v>
      </c>
      <c r="L2281" t="str">
        <f t="shared" si="1165"/>
        <v>0.0131992965611008-0.0943413745715467i</v>
      </c>
      <c r="M2281" t="str">
        <f t="shared" si="1166"/>
        <v>0.0766590660997437-0.629178538561953i</v>
      </c>
      <c r="N2281" t="str">
        <f t="shared" si="1167"/>
        <v>-4.32823335182443i</v>
      </c>
      <c r="O2281" t="str">
        <f t="shared" si="1168"/>
        <v>-0.374776440833645+0.927115213657971i</v>
      </c>
      <c r="P2281" t="str">
        <f t="shared" si="1169"/>
        <v>1.37477644083364-0.927115213657971i</v>
      </c>
      <c r="Q2281" t="str">
        <f t="shared" si="1170"/>
        <v>-1.37477644083364+5.2553485654824i</v>
      </c>
      <c r="R2281" t="str">
        <f t="shared" si="1171"/>
        <v>-0.229163743024951-0.201647428828997i</v>
      </c>
      <c r="S2281" t="str">
        <f t="shared" si="1172"/>
        <v>0.468711967179205i</v>
      </c>
      <c r="T2281" t="str">
        <f t="shared" si="1173"/>
        <v>0.0945145630430679-0.107411788799375i</v>
      </c>
      <c r="U2281" t="str">
        <f t="shared" si="1174"/>
        <v>0.0000500000000000002-0.00040951765925251i</v>
      </c>
      <c r="V2281" t="str">
        <f t="shared" si="1175"/>
        <v>0.00002-0.0045865977836281i</v>
      </c>
      <c r="W2281" t="str">
        <f t="shared" si="1176"/>
        <v>0.0000422680892928756-0.000376342695846622i</v>
      </c>
      <c r="X2281" t="str">
        <f t="shared" si="1177"/>
        <v>0.0000433265035656596-0.00037609873684552i</v>
      </c>
      <c r="Y2281" t="str">
        <f t="shared" si="1178"/>
        <v>0.009+1.74421224127305i</v>
      </c>
      <c r="Z2281" t="str">
        <f t="shared" si="1179"/>
        <v>-0.00258646279897435-0.000311559244080233i</v>
      </c>
      <c r="AA2281" t="str">
        <f t="shared" si="1180"/>
        <v>0.0356850597699926-6.88119542636679i</v>
      </c>
      <c r="AB2281" t="str">
        <f t="shared" si="1181"/>
        <v>0.315905789427666-0.35901351963128i</v>
      </c>
      <c r="AC2281" t="str">
        <f t="shared" si="1182"/>
        <v>0.798333441187435-0.226282784047475i</v>
      </c>
      <c r="AD2281" t="str">
        <f t="shared" si="1183"/>
        <v>0.484266196181597-0.312441398130866i</v>
      </c>
      <c r="AE2281" t="str">
        <f t="shared" si="1184"/>
        <v>-0.00134988050704554+0.000657240443109072i</v>
      </c>
      <c r="AF2281" t="str">
        <f t="shared" si="1185"/>
        <v>-6.31077203233806-0.425930835166133i</v>
      </c>
      <c r="AG2281" t="str">
        <f t="shared" si="1186"/>
        <v>0.992279664908953-0.0121033969638783i</v>
      </c>
      <c r="AH2281" t="str">
        <f t="shared" si="1187"/>
        <v>0.00890977693633568-0.0034918586267226i</v>
      </c>
      <c r="AI2281">
        <f t="shared" si="1188"/>
        <v>-40.382126311104912</v>
      </c>
      <c r="AJ2281">
        <f t="shared" si="1189"/>
        <v>-21.400865309711612</v>
      </c>
      <c r="AK2281"/>
      <c r="AL2281"/>
      <c r="AM2281"/>
      <c r="AN2281"/>
    </row>
    <row r="2282" spans="1:40" x14ac:dyDescent="0.35">
      <c r="A2282"/>
      <c r="B2282">
        <f t="shared" si="1190"/>
        <v>348000</v>
      </c>
      <c r="C2282" s="237" t="str">
        <f t="shared" si="1158"/>
        <v>-2.66294964442082E-07+0.00296956094300458i</v>
      </c>
      <c r="D2282" s="208" t="str">
        <f t="shared" si="1159"/>
        <v>-2.51366324378051+0.0227666338963685i</v>
      </c>
      <c r="E2282" t="str">
        <f t="shared" si="1160"/>
        <v>20500</v>
      </c>
      <c r="F2282" t="str">
        <f t="shared" si="1161"/>
        <v>0.327868852459016</v>
      </c>
      <c r="G2282" t="str">
        <f t="shared" si="1156"/>
        <v>0.327868852459016</v>
      </c>
      <c r="H2282" t="str">
        <f t="shared" si="1162"/>
        <v>3.7974316667423+0.447514549621778i</v>
      </c>
      <c r="I2282" t="str">
        <f t="shared" si="1163"/>
        <v>1366.59280431156i</v>
      </c>
      <c r="J2282" t="str">
        <f t="shared" si="1157"/>
        <v>-2526.95072848885+298.966774613631i</v>
      </c>
      <c r="K2282" t="str">
        <f t="shared" si="1164"/>
        <v>0.0631003253292914-0.533341583742217i</v>
      </c>
      <c r="L2282" t="str">
        <f t="shared" si="1165"/>
        <v>0.0131249936435412-0.0940806445119907i</v>
      </c>
      <c r="M2282" t="str">
        <f t="shared" si="1166"/>
        <v>0.0762253189728326-0.627422228254208i</v>
      </c>
      <c r="N2282" t="str">
        <f t="shared" si="1167"/>
        <v>-4.34070664678646i</v>
      </c>
      <c r="O2282" t="str">
        <f t="shared" si="1168"/>
        <v>-0.363183405112902+0.931717668744453i</v>
      </c>
      <c r="P2282" t="str">
        <f t="shared" si="1169"/>
        <v>1.3631834051129-0.931717668744453i</v>
      </c>
      <c r="Q2282" t="str">
        <f t="shared" si="1170"/>
        <v>-1.3631834051129+5.27242431553091i</v>
      </c>
      <c r="R2282" t="str">
        <f t="shared" si="1171"/>
        <v>-0.22830165485148-0.199522328800583i</v>
      </c>
      <c r="S2282" t="str">
        <f t="shared" si="1172"/>
        <v>0.470062722127847i</v>
      </c>
      <c r="T2282" t="str">
        <f t="shared" si="1173"/>
        <v>0.0937880090012894-0.107316097345779i</v>
      </c>
      <c r="U2282" t="str">
        <f t="shared" si="1174"/>
        <v>0.00005-0.000408340884369599i</v>
      </c>
      <c r="V2282" t="str">
        <f t="shared" si="1175"/>
        <v>0.00002-0.00457341790493951i</v>
      </c>
      <c r="W2282" t="str">
        <f t="shared" si="1176"/>
        <v>0.0000422680575931254-0.000375263507325601i</v>
      </c>
      <c r="X2282" t="str">
        <f t="shared" si="1177"/>
        <v>0.0000433203330009068-0.000375020265520434i</v>
      </c>
      <c r="Y2282" t="str">
        <f t="shared" si="1178"/>
        <v>0.009+1.7492387895188i</v>
      </c>
      <c r="Z2282" t="str">
        <f t="shared" si="1179"/>
        <v>-0.00257163245735617-0.000310544538488201i</v>
      </c>
      <c r="AA2282" t="str">
        <f t="shared" si="1180"/>
        <v>0.03548016141733-6.86141445234376i</v>
      </c>
      <c r="AB2282" t="str">
        <f t="shared" si="1181"/>
        <v>0.313477352785312-0.358693680198959i</v>
      </c>
      <c r="AC2282" t="str">
        <f t="shared" si="1182"/>
        <v>0.798842523115686-0.224024199378496i</v>
      </c>
      <c r="AD2282" t="str">
        <f t="shared" si="1183"/>
        <v>0.480542930921858-0.314255222484994i</v>
      </c>
      <c r="AE2282" t="str">
        <f t="shared" si="1184"/>
        <v>-0.00133337004134583+0.000658918947329201i</v>
      </c>
      <c r="AF2282" t="str">
        <f t="shared" si="1185"/>
        <v>-6.31109491052281-0.424747915725409i</v>
      </c>
      <c r="AG2282" t="str">
        <f t="shared" si="1186"/>
        <v>0.992256148184016-0.0119762416147323i</v>
      </c>
      <c r="AH2282" t="str">
        <f t="shared" si="1187"/>
        <v>0.00880516871523729-0.00351391225680291i</v>
      </c>
      <c r="AI2282">
        <f t="shared" si="1188"/>
        <v>-40.463438196319345</v>
      </c>
      <c r="AJ2282">
        <f t="shared" si="1189"/>
        <v>-21.755647826365383</v>
      </c>
      <c r="AK2282"/>
      <c r="AL2282"/>
      <c r="AM2282"/>
      <c r="AN2282"/>
    </row>
    <row r="2283" spans="1:40" x14ac:dyDescent="0.35">
      <c r="A2283"/>
      <c r="B2283">
        <f t="shared" si="1190"/>
        <v>349000</v>
      </c>
      <c r="C2283" s="237" t="str">
        <f t="shared" si="1158"/>
        <v>-2.64771105124572E-07+0.00296105217253051i</v>
      </c>
      <c r="D2283" s="208" t="str">
        <f t="shared" si="1159"/>
        <v>-2.5136632320976+0.0227013999894006i</v>
      </c>
      <c r="E2283" t="str">
        <f t="shared" si="1160"/>
        <v>20500</v>
      </c>
      <c r="F2283" t="str">
        <f t="shared" si="1161"/>
        <v>0.327868852459016</v>
      </c>
      <c r="G2283" t="str">
        <f t="shared" si="1156"/>
        <v>0.327868852459016</v>
      </c>
      <c r="H2283" t="str">
        <f t="shared" si="1162"/>
        <v>3.79775184357795+0.446272831494916i</v>
      </c>
      <c r="I2283" t="str">
        <f t="shared" si="1163"/>
        <v>1370.51979512855i</v>
      </c>
      <c r="J2283" t="str">
        <f t="shared" si="1157"/>
        <v>-2541.50005516473+299.825874540682i</v>
      </c>
      <c r="K2283" t="str">
        <f t="shared" si="1164"/>
        <v>0.0627439131175361-0.53185422670328i</v>
      </c>
      <c r="L2283" t="str">
        <f t="shared" si="1165"/>
        <v>0.0130513123507309-0.0938213221344228i</v>
      </c>
      <c r="M2283" t="str">
        <f t="shared" si="1166"/>
        <v>0.075795225468267-0.625675548837703i</v>
      </c>
      <c r="N2283" t="str">
        <f t="shared" si="1167"/>
        <v>-4.3531799417485i</v>
      </c>
      <c r="O2283" t="str">
        <f t="shared" si="1168"/>
        <v>-0.351533864929359+0.936175166199055i</v>
      </c>
      <c r="P2283" t="str">
        <f t="shared" si="1169"/>
        <v>1.35153386492936-0.936175166199055i</v>
      </c>
      <c r="Q2283" t="str">
        <f t="shared" si="1170"/>
        <v>-1.35153386492936+5.28935510794756i</v>
      </c>
      <c r="R2283" t="str">
        <f t="shared" si="1171"/>
        <v>-0.227433384666599-0.197405907190472i</v>
      </c>
      <c r="S2283" t="str">
        <f t="shared" si="1172"/>
        <v>0.471413477076491i</v>
      </c>
      <c r="T2283" t="str">
        <f t="shared" si="1173"/>
        <v>0.0930598051040995-0.107215162668957i</v>
      </c>
      <c r="U2283" t="str">
        <f t="shared" si="1174"/>
        <v>0.00005-0.000407170853182294i</v>
      </c>
      <c r="V2283" t="str">
        <f t="shared" si="1175"/>
        <v>0.00002-0.00456031355564169i</v>
      </c>
      <c r="W2283" t="str">
        <f t="shared" si="1176"/>
        <v>0.0000422680258022248-0.000374190509734407i</v>
      </c>
      <c r="X2283" t="str">
        <f t="shared" si="1177"/>
        <v>0.000043314215038696-0.000373947980862378i</v>
      </c>
      <c r="Y2283" t="str">
        <f t="shared" si="1178"/>
        <v>0.009+1.75426533776454i</v>
      </c>
      <c r="Z2283" t="str">
        <f t="shared" si="1179"/>
        <v>-0.00255692944222265-0.000309536668004861i</v>
      </c>
      <c r="AA2283" t="str">
        <f t="shared" si="1180"/>
        <v>0.0352770230562006-6.84174689988981i</v>
      </c>
      <c r="AB2283" t="str">
        <f t="shared" si="1181"/>
        <v>0.311043401660751-0.358356315799914i</v>
      </c>
      <c r="AC2283" t="str">
        <f t="shared" si="1182"/>
        <v>0.799360820191725-0.221773948800468i</v>
      </c>
      <c r="AD2283" t="str">
        <f t="shared" si="1183"/>
        <v>0.476792219686352-0.316022772322194i</v>
      </c>
      <c r="AE2283" t="str">
        <f t="shared" si="1184"/>
        <v>-0.00131694470029699+0.000660463255951087i</v>
      </c>
      <c r="AF2283" t="str">
        <f t="shared" si="1185"/>
        <v>-6.31141507567555-0.423571431505515i</v>
      </c>
      <c r="AG2283" t="str">
        <f t="shared" si="1186"/>
        <v>0.992233912594015-0.0118491289214734i</v>
      </c>
      <c r="AH2283" t="str">
        <f t="shared" si="1187"/>
        <v>0.00870099727641557-0.0035349914124358i</v>
      </c>
      <c r="AI2283">
        <f t="shared" si="1188"/>
        <v>-40.545140932148001</v>
      </c>
      <c r="AJ2283">
        <f t="shared" si="1189"/>
        <v>-22.11064245555211</v>
      </c>
      <c r="AK2283"/>
      <c r="AL2283"/>
      <c r="AM2283"/>
      <c r="AN2283"/>
    </row>
    <row r="2284" spans="1:40" x14ac:dyDescent="0.35">
      <c r="A2284"/>
      <c r="B2284">
        <f t="shared" si="1190"/>
        <v>350000</v>
      </c>
      <c r="C2284" s="237" t="str">
        <f t="shared" si="1158"/>
        <v>-2.63260288789792E-07+0.00295259202360085i</v>
      </c>
      <c r="D2284" s="208" t="str">
        <f t="shared" si="1159"/>
        <v>-2.51366322051467+0.0226365388476065i</v>
      </c>
      <c r="E2284" t="str">
        <f t="shared" si="1160"/>
        <v>20500</v>
      </c>
      <c r="F2284" t="str">
        <f t="shared" si="1161"/>
        <v>0.327868852459016</v>
      </c>
      <c r="G2284" t="str">
        <f t="shared" si="1156"/>
        <v>0.327868852459016</v>
      </c>
      <c r="H2284" t="str">
        <f t="shared" si="1162"/>
        <v>3.79806933742876+0.445037870003153i</v>
      </c>
      <c r="I2284" t="str">
        <f t="shared" si="1163"/>
        <v>1374.44678594553i</v>
      </c>
      <c r="J2284" t="str">
        <f t="shared" si="1157"/>
        <v>-2556.09113026724+300.684974467733i</v>
      </c>
      <c r="K2284" t="str">
        <f t="shared" si="1164"/>
        <v>0.0623904990476311-0.530375026257623i</v>
      </c>
      <c r="L2284" t="str">
        <f t="shared" si="1165"/>
        <v>0.0129782458129732-0.0935633963258983i</v>
      </c>
      <c r="M2284" t="str">
        <f t="shared" si="1166"/>
        <v>0.0753687448606043-0.623938422583521i</v>
      </c>
      <c r="N2284" t="str">
        <f t="shared" si="1167"/>
        <v>-4.36565323671052i</v>
      </c>
      <c r="O2284" t="str">
        <f t="shared" si="1168"/>
        <v>-0.339829632730972+0.940487012519542i</v>
      </c>
      <c r="P2284" t="str">
        <f t="shared" si="1169"/>
        <v>1.33982963273097-0.940487012519542i</v>
      </c>
      <c r="Q2284" t="str">
        <f t="shared" si="1170"/>
        <v>-1.33982963273097+5.30614024923006i</v>
      </c>
      <c r="R2284" t="str">
        <f t="shared" si="1171"/>
        <v>-0.226558890341178-0.195298139366667i</v>
      </c>
      <c r="S2284" t="str">
        <f t="shared" si="1172"/>
        <v>0.472764232025134i</v>
      </c>
      <c r="T2284" t="str">
        <f t="shared" si="1173"/>
        <v>0.0923299748736199-0.107108939800614i</v>
      </c>
      <c r="U2284" t="str">
        <f t="shared" si="1174"/>
        <v>0.00005-0.000406007507887488i</v>
      </c>
      <c r="V2284" t="str">
        <f t="shared" si="1175"/>
        <v>0.00002-0.00454728408833988i</v>
      </c>
      <c r="W2284" t="str">
        <f t="shared" si="1176"/>
        <v>0.000042267993920175-0.00037312365000788i</v>
      </c>
      <c r="X2284" t="str">
        <f t="shared" si="1177"/>
        <v>0.0000433081490776846-0.000372881829844428i</v>
      </c>
      <c r="Y2284" t="str">
        <f t="shared" si="1178"/>
        <v>0.009+1.75929188601028i</v>
      </c>
      <c r="Z2284" t="str">
        <f t="shared" si="1179"/>
        <v>-0.00254235230009971-0.000308535562419713i</v>
      </c>
      <c r="AA2284" t="str">
        <f t="shared" si="1180"/>
        <v>0.0350756245839522-6.8221917960967i</v>
      </c>
      <c r="AB2284" t="str">
        <f t="shared" si="1181"/>
        <v>0.3086040146744-0.358001276131965i</v>
      </c>
      <c r="AC2284" t="str">
        <f t="shared" si="1182"/>
        <v>0.799888345732287-0.219532008959448i</v>
      </c>
      <c r="AD2284" t="str">
        <f t="shared" si="1183"/>
        <v>0.473014655040643-0.317743620093568i</v>
      </c>
      <c r="AE2284" t="str">
        <f t="shared" si="1184"/>
        <v>-0.00130060510275429+0.000661874380761159i</v>
      </c>
      <c r="AF2284" t="str">
        <f t="shared" si="1185"/>
        <v>-6.31173255794343-0.422401331155546i</v>
      </c>
      <c r="AG2284" t="str">
        <f t="shared" si="1186"/>
        <v>0.992212957785639-0.0117220731530426i</v>
      </c>
      <c r="AH2284" t="str">
        <f t="shared" si="1187"/>
        <v>0.00859726865916198-0.00355510267406805i</v>
      </c>
      <c r="AI2284">
        <f t="shared" si="1188"/>
        <v>-40.627239789508238</v>
      </c>
      <c r="AJ2284">
        <f t="shared" si="1189"/>
        <v>-22.46584614886233</v>
      </c>
      <c r="AK2284"/>
      <c r="AL2284"/>
      <c r="AM2284"/>
      <c r="AN2284"/>
    </row>
    <row r="2285" spans="1:40" x14ac:dyDescent="0.35">
      <c r="A2285"/>
      <c r="B2285">
        <f t="shared" si="1190"/>
        <v>351000</v>
      </c>
      <c r="C2285" s="237" t="str">
        <f t="shared" si="1158"/>
        <v>-2.61762367011697E-07+0.00294418008064684i</v>
      </c>
      <c r="D2285" s="208" t="str">
        <f t="shared" si="1159"/>
        <v>-2.5136632090306+0.0225720472849591i</v>
      </c>
      <c r="E2285" t="str">
        <f t="shared" si="1160"/>
        <v>20500</v>
      </c>
      <c r="F2285" t="str">
        <f t="shared" si="1161"/>
        <v>0.327868852459016</v>
      </c>
      <c r="G2285" t="str">
        <f t="shared" si="1156"/>
        <v>0.327868852459016</v>
      </c>
      <c r="H2285" t="str">
        <f t="shared" si="1162"/>
        <v>3.79838417802781+0.443809611142464i</v>
      </c>
      <c r="I2285" t="str">
        <f t="shared" si="1163"/>
        <v>1378.37377676252i</v>
      </c>
      <c r="J2285" t="str">
        <f t="shared" si="1157"/>
        <v>-2570.72395379636+301.544074394783i</v>
      </c>
      <c r="K2285" t="str">
        <f t="shared" si="1164"/>
        <v>0.0620400497329679-0.528903916494992i</v>
      </c>
      <c r="L2285" t="str">
        <f t="shared" si="1165"/>
        <v>0.0129057872545768-0.0933068560871128i</v>
      </c>
      <c r="M2285" t="str">
        <f t="shared" si="1166"/>
        <v>0.0749458369875447-0.622210772582105i</v>
      </c>
      <c r="N2285" t="str">
        <f t="shared" si="1167"/>
        <v>-4.37812653167255i</v>
      </c>
      <c r="O2285" t="str">
        <f t="shared" si="1168"/>
        <v>-0.328072529474681+0.944652536864261i</v>
      </c>
      <c r="P2285" t="str">
        <f t="shared" si="1169"/>
        <v>1.32807252947468-0.944652536864261i</v>
      </c>
      <c r="Q2285" t="str">
        <f t="shared" si="1170"/>
        <v>-1.32807252947468+5.32277906853681i</v>
      </c>
      <c r="R2285" t="str">
        <f t="shared" si="1171"/>
        <v>-0.225678129593965-0.193199002216035i</v>
      </c>
      <c r="S2285" t="str">
        <f t="shared" si="1172"/>
        <v>0.474114986973776i</v>
      </c>
      <c r="T2285" t="str">
        <f t="shared" si="1173"/>
        <v>0.091598542419002-0.106997383472709i</v>
      </c>
      <c r="U2285" t="str">
        <f t="shared" si="1174"/>
        <v>0.00005-0.0004048507913408i</v>
      </c>
      <c r="V2285" t="str">
        <f t="shared" si="1175"/>
        <v>0.00002-0.00453432886301697i</v>
      </c>
      <c r="W2285" t="str">
        <f t="shared" si="1176"/>
        <v>0.0000422679619469762-0.000372062875685596i</v>
      </c>
      <c r="X2285" t="str">
        <f t="shared" si="1177"/>
        <v>0.000043302134525083-0.000371821760043935i</v>
      </c>
      <c r="Y2285" t="str">
        <f t="shared" si="1178"/>
        <v>0.009+1.76431843425603i</v>
      </c>
      <c r="Z2285" t="str">
        <f t="shared" si="1179"/>
        <v>-0.00252789959819525-0.000307541152487376i</v>
      </c>
      <c r="AA2285" t="str">
        <f t="shared" si="1180"/>
        <v>0.0348759461841803-6.8027481791537i</v>
      </c>
      <c r="AB2285" t="str">
        <f t="shared" si="1181"/>
        <v>0.306159272408769-0.357628409891061i</v>
      </c>
      <c r="AC2285" t="str">
        <f t="shared" si="1182"/>
        <v>0.800425113706546-0.217298357928446i</v>
      </c>
      <c r="AD2285" t="str">
        <f t="shared" si="1183"/>
        <v>0.469210836568898-0.319417346113082i</v>
      </c>
      <c r="AE2285" t="str">
        <f t="shared" si="1184"/>
        <v>-0.00128435186397945+0.000663153339457887i</v>
      </c>
      <c r="AF2285" t="str">
        <f t="shared" si="1185"/>
        <v>-6.31204738705841-0.421237563857505i</v>
      </c>
      <c r="AG2285" t="str">
        <f t="shared" si="1186"/>
        <v>0.992193283216052-0.0115950885895393i</v>
      </c>
      <c r="AH2285" t="str">
        <f t="shared" si="1187"/>
        <v>0.00849398886616176-0.00357425267821707i</v>
      </c>
      <c r="AI2285">
        <f t="shared" si="1188"/>
        <v>-40.709740122550059</v>
      </c>
      <c r="AJ2285">
        <f t="shared" si="1189"/>
        <v>-22.821255850253593</v>
      </c>
      <c r="AK2285"/>
      <c r="AL2285"/>
      <c r="AM2285"/>
      <c r="AN2285"/>
    </row>
    <row r="2286" spans="1:40" x14ac:dyDescent="0.35">
      <c r="A2286"/>
      <c r="B2286">
        <f t="shared" si="1190"/>
        <v>352000</v>
      </c>
      <c r="C2286" s="237" t="str">
        <f t="shared" si="1158"/>
        <v>-2.60277193469577E-07+0.00293581593282213i</v>
      </c>
      <c r="D2286" s="208" t="str">
        <f t="shared" si="1159"/>
        <v>-2.51366319764427+0.0225079221516363i</v>
      </c>
      <c r="E2286" t="str">
        <f t="shared" si="1160"/>
        <v>20500</v>
      </c>
      <c r="F2286" t="str">
        <f t="shared" si="1161"/>
        <v>0.327868852459016</v>
      </c>
      <c r="G2286" t="str">
        <f t="shared" si="1156"/>
        <v>0.327868852459016</v>
      </c>
      <c r="H2286" t="str">
        <f t="shared" si="1162"/>
        <v>3.79869639469966+0.442588001471194i</v>
      </c>
      <c r="I2286" t="str">
        <f t="shared" si="1163"/>
        <v>1382.30076757951i</v>
      </c>
      <c r="J2286" t="str">
        <f t="shared" si="1157"/>
        <v>-2585.3985257521+302.403174321834i</v>
      </c>
      <c r="K2286" t="str">
        <f t="shared" si="1164"/>
        <v>0.0616925322483258-0.527440832201672i</v>
      </c>
      <c r="L2286" t="str">
        <f t="shared" si="1165"/>
        <v>0.0128339299923271-0.0930516905309997i</v>
      </c>
      <c r="M2286" t="str">
        <f t="shared" si="1166"/>
        <v>0.0745264622406529-0.620492522732672i</v>
      </c>
      <c r="N2286" t="str">
        <f t="shared" si="1167"/>
        <v>-4.39059982663458i</v>
      </c>
      <c r="O2286" t="str">
        <f t="shared" si="1168"/>
        <v>-0.316264384343203+0.948671091156474i</v>
      </c>
      <c r="P2286" t="str">
        <f t="shared" si="1169"/>
        <v>1.3162643843432-0.948671091156474i</v>
      </c>
      <c r="Q2286" t="str">
        <f t="shared" si="1170"/>
        <v>-1.3162643843432+5.33927091779105i</v>
      </c>
      <c r="R2286" t="str">
        <f t="shared" si="1171"/>
        <v>-0.2247910599969-0.191108474145881i</v>
      </c>
      <c r="S2286" t="str">
        <f t="shared" si="1172"/>
        <v>0.475465741922421i</v>
      </c>
      <c r="T2286" t="str">
        <f t="shared" si="1173"/>
        <v>0.0908655324474331-0.106880448118954i</v>
      </c>
      <c r="U2286" t="str">
        <f t="shared" si="1174"/>
        <v>0.00005-0.000403700647047218i</v>
      </c>
      <c r="V2286" t="str">
        <f t="shared" si="1175"/>
        <v>0.00002-0.00452144724692885i</v>
      </c>
      <c r="W2286" t="str">
        <f t="shared" si="1176"/>
        <v>0.000042267929882629-0.000371008134903269i</v>
      </c>
      <c r="X2286" t="str">
        <f t="shared" si="1177"/>
        <v>0.00004329617079651-0.000370767719633935i</v>
      </c>
      <c r="Y2286" t="str">
        <f t="shared" si="1178"/>
        <v>0.009+1.76934498250177i</v>
      </c>
      <c r="Z2286" t="str">
        <f t="shared" si="1179"/>
        <v>-0.00251356992404695-0.000306553369911086i</v>
      </c>
      <c r="AA2286" t="str">
        <f t="shared" si="1180"/>
        <v>0.0346779683218499-6.78341509818994i</v>
      </c>
      <c r="AB2286" t="str">
        <f t="shared" si="1181"/>
        <v>0.303709257445241-0.357237564776292i</v>
      </c>
      <c r="AC2286" t="str">
        <f t="shared" si="1182"/>
        <v>0.800971138724212-0.215072975211707i</v>
      </c>
      <c r="AD2286" t="str">
        <f t="shared" si="1183"/>
        <v>0.465381370764169-0.32104353868171i</v>
      </c>
      <c r="AE2286" t="str">
        <f t="shared" si="1184"/>
        <v>-0.00126818559543562+0.000664301155638353i</v>
      </c>
      <c r="AF2286" t="str">
        <f t="shared" si="1185"/>
        <v>-6.31235959234393-0.420080079319558i</v>
      </c>
      <c r="AG2286" t="str">
        <f t="shared" si="1186"/>
        <v>0.992174888152526-0.0114681895193708i</v>
      </c>
      <c r="AH2286" t="str">
        <f t="shared" si="1187"/>
        <v>0.00839116386197168-0.00359244811734368i</v>
      </c>
      <c r="AI2286">
        <f t="shared" si="1188"/>
        <v>-40.792647371061463</v>
      </c>
      <c r="AJ2286">
        <f t="shared" si="1189"/>
        <v>-23.176868496382777</v>
      </c>
      <c r="AK2286"/>
      <c r="AL2286"/>
      <c r="AM2286"/>
      <c r="AN2286"/>
    </row>
    <row r="2287" spans="1:40" x14ac:dyDescent="0.35">
      <c r="A2287"/>
      <c r="B2287">
        <f t="shared" si="1190"/>
        <v>353000</v>
      </c>
      <c r="C2287" s="237" t="str">
        <f t="shared" si="1158"/>
        <v>-2.58804623912307E-07+0.00292749917393582i</v>
      </c>
      <c r="D2287" s="208" t="str">
        <f t="shared" si="1159"/>
        <v>-2.51366318635457+0.022444160333508i</v>
      </c>
      <c r="E2287" t="str">
        <f t="shared" si="1160"/>
        <v>20500</v>
      </c>
      <c r="F2287" t="str">
        <f t="shared" si="1161"/>
        <v>0.327868852459016</v>
      </c>
      <c r="G2287" t="str">
        <f t="shared" si="1156"/>
        <v>0.327868852459016</v>
      </c>
      <c r="H2287" t="str">
        <f t="shared" si="1162"/>
        <v>3.79900601636704+0.441372988102929i</v>
      </c>
      <c r="I2287" t="str">
        <f t="shared" si="1163"/>
        <v>1386.2277583965i</v>
      </c>
      <c r="J2287" t="str">
        <f t="shared" si="1157"/>
        <v>-2600.11484613445+303.262274248885i</v>
      </c>
      <c r="K2287" t="str">
        <f t="shared" si="1164"/>
        <v>0.0613479141222792-0.525985708851506i</v>
      </c>
      <c r="L2287" t="str">
        <f t="shared" si="1165"/>
        <v>0.0127626674339857-0.0927978888813461i</v>
      </c>
      <c r="M2287" t="str">
        <f t="shared" si="1166"/>
        <v>0.0741105815562649-0.618783597732852i</v>
      </c>
      <c r="N2287" t="str">
        <f t="shared" si="1167"/>
        <v>-4.40307312159662i</v>
      </c>
      <c r="O2287" t="str">
        <f t="shared" si="1168"/>
        <v>-0.304407034460383+0.952542050185206i</v>
      </c>
      <c r="P2287" t="str">
        <f t="shared" si="1169"/>
        <v>1.30440703446038-0.952542050185206i</v>
      </c>
      <c r="Q2287" t="str">
        <f t="shared" si="1170"/>
        <v>-1.30440703446038+5.35561517178183i</v>
      </c>
      <c r="R2287" t="str">
        <f t="shared" si="1171"/>
        <v>-0.223897638980635-0.18902653508582i</v>
      </c>
      <c r="S2287" t="str">
        <f t="shared" si="1172"/>
        <v>0.476816496871063i</v>
      </c>
      <c r="T2287" t="str">
        <f t="shared" si="1173"/>
        <v>0.0901309702752958-0.106758087876448i</v>
      </c>
      <c r="U2287" t="str">
        <f t="shared" si="1174"/>
        <v>0.00005-0.000402557019151901i</v>
      </c>
      <c r="V2287" t="str">
        <f t="shared" si="1175"/>
        <v>0.00002-0.00450863861450129i</v>
      </c>
      <c r="W2287" t="str">
        <f t="shared" si="1176"/>
        <v>0.0000422678977271342-0.000369959376384314i</v>
      </c>
      <c r="X2287" t="str">
        <f t="shared" si="1177"/>
        <v>0.0000432902573158506-0.000369719657374725i</v>
      </c>
      <c r="Y2287" t="str">
        <f t="shared" si="1178"/>
        <v>0.009+1.77437153074752i</v>
      </c>
      <c r="Z2287" t="str">
        <f t="shared" si="1179"/>
        <v>-0.0024993618851771-0.00030557214732651i</v>
      </c>
      <c r="AA2287" t="str">
        <f t="shared" si="1180"/>
        <v>0.0344816717385122-6.764191613119i</v>
      </c>
      <c r="AB2287" t="str">
        <f t="shared" si="1181"/>
        <v>0.301254054401378-0.356828587495343i</v>
      </c>
      <c r="AC2287" t="str">
        <f t="shared" si="1182"/>
        <v>0.801526436023569-0.212855841749273i</v>
      </c>
      <c r="AD2287" t="str">
        <f t="shared" si="1183"/>
        <v>0.461526870916211-0.322621794209868i</v>
      </c>
      <c r="AE2287" t="str">
        <f t="shared" si="1184"/>
        <v>-0.00125210690458407+0.000665318858780843i</v>
      </c>
      <c r="AF2287" t="str">
        <f t="shared" si="1185"/>
        <v>-6.31266920272161-0.418928827769421i</v>
      </c>
      <c r="AG2287" t="str">
        <f t="shared" si="1186"/>
        <v>0.992157771672117-0.0113413902363885i</v>
      </c>
      <c r="AH2287" t="str">
        <f t="shared" si="1187"/>
        <v>0.00828879957150715-0.00360969573968947i</v>
      </c>
      <c r="AI2287">
        <f t="shared" si="1188"/>
        <v>-40.875967062954217</v>
      </c>
      <c r="AJ2287">
        <f t="shared" si="1189"/>
        <v>-23.53268101693979</v>
      </c>
      <c r="AK2287"/>
      <c r="AL2287"/>
      <c r="AM2287"/>
      <c r="AN2287"/>
    </row>
    <row r="2288" spans="1:40" x14ac:dyDescent="0.35">
      <c r="A2288"/>
      <c r="B2288">
        <f t="shared" si="1190"/>
        <v>354000</v>
      </c>
      <c r="C2288" s="237" t="str">
        <f t="shared" si="1158"/>
        <v>-2.57344516123324E-07+0.00291922940238674i</v>
      </c>
      <c r="D2288" s="208" t="str">
        <f t="shared" si="1159"/>
        <v>-2.51366317516041+0.0223807587516317i</v>
      </c>
      <c r="E2288" t="str">
        <f t="shared" si="1160"/>
        <v>20500</v>
      </c>
      <c r="F2288" t="str">
        <f t="shared" si="1161"/>
        <v>0.327868852459016</v>
      </c>
      <c r="G2288" t="str">
        <f t="shared" si="1156"/>
        <v>0.327868852459016</v>
      </c>
      <c r="H2288" t="str">
        <f t="shared" si="1162"/>
        <v>3.7993130715574+0.440164518699484i</v>
      </c>
      <c r="I2288" t="str">
        <f t="shared" si="1163"/>
        <v>1390.15474921348i</v>
      </c>
      <c r="J2288" t="str">
        <f t="shared" si="1157"/>
        <v>-2614.87291494342+304.121374175936i</v>
      </c>
      <c r="K2288" t="str">
        <f t="shared" si="1164"/>
        <v>0.0610061633297441-0.524538482597008i</v>
      </c>
      <c r="L2288" t="str">
        <f t="shared" si="1165"/>
        <v>0.0126919930768188-0.0925454404714296i</v>
      </c>
      <c r="M2288" t="str">
        <f t="shared" si="1166"/>
        <v>0.0736981564065629-0.617083923068438i</v>
      </c>
      <c r="N2288" t="str">
        <f t="shared" si="1167"/>
        <v>-4.41554641655865i</v>
      </c>
      <c r="O2288" t="str">
        <f t="shared" si="1168"/>
        <v>-0.29250232460542+0.956264811702504i</v>
      </c>
      <c r="P2288" t="str">
        <f t="shared" si="1169"/>
        <v>1.29250232460542-0.956264811702504i</v>
      </c>
      <c r="Q2288" t="str">
        <f t="shared" si="1170"/>
        <v>-1.29250232460542+5.37181122826115i</v>
      </c>
      <c r="R2288" t="str">
        <f t="shared" si="1171"/>
        <v>-0.222997823840305-0.186953166489985i</v>
      </c>
      <c r="S2288" t="str">
        <f t="shared" si="1172"/>
        <v>0.478167251819707i</v>
      </c>
      <c r="T2288" t="str">
        <f t="shared" si="1173"/>
        <v>0.0893948818395083-0.106630256587494i</v>
      </c>
      <c r="U2288" t="str">
        <f t="shared" si="1174"/>
        <v>0.00005-0.000401419852431133i</v>
      </c>
      <c r="V2288" t="str">
        <f t="shared" si="1175"/>
        <v>0.00002-0.00449590234722869i</v>
      </c>
      <c r="W2288" t="str">
        <f t="shared" si="1176"/>
        <v>0.0000422678654804922-0.000368916549431535i</v>
      </c>
      <c r="X2288" t="str">
        <f t="shared" si="1177"/>
        <v>0.000043284393515114-0.000368677522605541i</v>
      </c>
      <c r="Y2288" t="str">
        <f t="shared" si="1178"/>
        <v>0.009+1.77939807899326i</v>
      </c>
      <c r="Z2288" t="str">
        <f t="shared" si="1179"/>
        <v>-0.00248527410875416-0.000304597418285902i</v>
      </c>
      <c r="AA2288" t="str">
        <f t="shared" si="1180"/>
        <v>0.034287037447621-6.74507679448676i</v>
      </c>
      <c r="AB2288" t="str">
        <f t="shared" si="1181"/>
        <v>0.298793749968821-0.356401323770575i</v>
      </c>
      <c r="AC2288" t="str">
        <f t="shared" si="1182"/>
        <v>0.802091021459375-0.21064693992184i</v>
      </c>
      <c r="AD2288" t="str">
        <f t="shared" si="1183"/>
        <v>0.457647956997023-0.324151717338278i</v>
      </c>
      <c r="AE2288" t="str">
        <f t="shared" si="1184"/>
        <v>-0.00123611639468312+0.000666207484223907i</v>
      </c>
      <c r="AF2288" t="str">
        <f t="shared" si="1185"/>
        <v>-6.31297624671781-0.417783759947852i</v>
      </c>
      <c r="AG2288" t="str">
        <f t="shared" si="1186"/>
        <v>0.992141932661383-0.0112147050370187i</v>
      </c>
      <c r="AH2288" t="str">
        <f t="shared" si="1187"/>
        <v>0.00818690187854218-0.00362600234908146i</v>
      </c>
      <c r="AI2288">
        <f t="shared" si="1188"/>
        <v>-40.959704816829799</v>
      </c>
      <c r="AJ2288">
        <f t="shared" si="1189"/>
        <v>-23.888690334989388</v>
      </c>
      <c r="AK2288"/>
      <c r="AL2288"/>
      <c r="AM2288"/>
      <c r="AN2288"/>
    </row>
    <row r="2289" spans="1:40" x14ac:dyDescent="0.35">
      <c r="A2289"/>
      <c r="B2289">
        <f t="shared" si="1190"/>
        <v>355000</v>
      </c>
      <c r="C2289" s="237" t="str">
        <f t="shared" si="1158"/>
        <v>-2.55896729886296E-07+0.00291100622109884i</v>
      </c>
      <c r="D2289" s="208" t="str">
        <f t="shared" si="1159"/>
        <v>-2.51366316406072+0.0223177143617578i</v>
      </c>
      <c r="E2289" t="str">
        <f t="shared" si="1160"/>
        <v>20500</v>
      </c>
      <c r="F2289" t="str">
        <f t="shared" si="1161"/>
        <v>0.327868852459016</v>
      </c>
      <c r="G2289" t="str">
        <f t="shared" si="1156"/>
        <v>0.327868852459016</v>
      </c>
      <c r="H2289" t="str">
        <f t="shared" si="1162"/>
        <v>3.79961758840939+0.438962541463974i</v>
      </c>
      <c r="I2289" t="str">
        <f t="shared" si="1163"/>
        <v>1394.08174003047i</v>
      </c>
      <c r="J2289" t="str">
        <f t="shared" si="1157"/>
        <v>-2629.67273217901+304.980474102986i</v>
      </c>
      <c r="K2289" t="str">
        <f t="shared" si="1164"/>
        <v>0.0606672482846716-0.523099090260653i</v>
      </c>
      <c r="L2289" t="str">
        <f t="shared" si="1165"/>
        <v>0.0126219005061525-0.0922943347426731i</v>
      </c>
      <c r="M2289" t="str">
        <f t="shared" si="1166"/>
        <v>0.0732891487908241-0.615393425003326i</v>
      </c>
      <c r="N2289" t="str">
        <f t="shared" si="1167"/>
        <v>-4.42801971152068i</v>
      </c>
      <c r="O2289" t="str">
        <f t="shared" si="1168"/>
        <v>-0.280552106925805+0.95983879651715i</v>
      </c>
      <c r="P2289" t="str">
        <f t="shared" si="1169"/>
        <v>1.28055210692581-0.95983879651715i</v>
      </c>
      <c r="Q2289" t="str">
        <f t="shared" si="1170"/>
        <v>-1.28055210692581+5.38785850803783i</v>
      </c>
      <c r="R2289" t="str">
        <f t="shared" si="1171"/>
        <v>-0.222091571741515-0.184888351339525i</v>
      </c>
      <c r="S2289" t="str">
        <f t="shared" si="1172"/>
        <v>0.47951800676835i</v>
      </c>
      <c r="T2289" t="str">
        <f t="shared" si="1173"/>
        <v>0.0886572937090154-0.106496907801541i</v>
      </c>
      <c r="U2289" t="str">
        <f t="shared" si="1174"/>
        <v>0.00005-0.00040028909228344i</v>
      </c>
      <c r="V2289" t="str">
        <f t="shared" si="1175"/>
        <v>0.00002-0.00448323783357452i</v>
      </c>
      <c r="W2289" t="str">
        <f t="shared" si="1176"/>
        <v>0.000042267833142704-0.000367879603918982i</v>
      </c>
      <c r="X2289" t="str">
        <f t="shared" si="1177"/>
        <v>0.0000432785788342996-0.000367641265236442i</v>
      </c>
      <c r="Y2289" t="str">
        <f t="shared" si="1178"/>
        <v>0.009+1.784424627239i</v>
      </c>
      <c r="Z2289" t="str">
        <f t="shared" si="1179"/>
        <v>-0.0024713052412611-0.00030362911724257i</v>
      </c>
      <c r="AA2289" t="str">
        <f t="shared" si="1180"/>
        <v>0.0340940467299344-6.72606972332107i</v>
      </c>
      <c r="AB2289" t="str">
        <f t="shared" si="1181"/>
        <v>0.2963284329517-0.355955618345513i</v>
      </c>
      <c r="AC2289" t="str">
        <f t="shared" si="1182"/>
        <v>0.802664911490727-0.208446253555869i</v>
      </c>
      <c r="AD2289" t="str">
        <f t="shared" si="1183"/>
        <v>0.45374525554389-0.325632921056944i</v>
      </c>
      <c r="AE2289" t="str">
        <f t="shared" si="1184"/>
        <v>-0.00122021466458861+0.000666968073141393i</v>
      </c>
      <c r="AF2289" t="str">
        <f t="shared" si="1185"/>
        <v>-6.31328075247011-0.416644827102216i</v>
      </c>
      <c r="AG2289" t="str">
        <f t="shared" si="1186"/>
        <v>0.992127369816164-0.0110881482173788i</v>
      </c>
      <c r="AH2289" t="str">
        <f t="shared" si="1187"/>
        <v>0.00808547662421781-0.00364137480470119i</v>
      </c>
      <c r="AI2289">
        <f t="shared" si="1188"/>
        <v>-41.043866344634438</v>
      </c>
      <c r="AJ2289">
        <f t="shared" si="1189"/>
        <v>-24.244893367315012</v>
      </c>
      <c r="AK2289"/>
      <c r="AL2289"/>
      <c r="AM2289"/>
      <c r="AN2289"/>
    </row>
    <row r="2290" spans="1:40" x14ac:dyDescent="0.35">
      <c r="A2290"/>
      <c r="B2290">
        <f t="shared" si="1190"/>
        <v>356000</v>
      </c>
      <c r="C2290" s="237" t="str">
        <f t="shared" si="1158"/>
        <v>-2.54461126951448E-07+0.00290282923745756i</v>
      </c>
      <c r="D2290" s="208" t="str">
        <f t="shared" si="1159"/>
        <v>-2.51366315305443+0.0222550241538413i</v>
      </c>
      <c r="E2290" t="str">
        <f t="shared" si="1160"/>
        <v>20500</v>
      </c>
      <c r="F2290" t="str">
        <f t="shared" si="1161"/>
        <v>0.327868852459016</v>
      </c>
      <c r="G2290" t="str">
        <f t="shared" si="1156"/>
        <v>0.327868852459016</v>
      </c>
      <c r="H2290" t="str">
        <f t="shared" si="1162"/>
        <v>3.79991959467907+0.437767005133997i</v>
      </c>
      <c r="I2290" t="str">
        <f t="shared" si="1163"/>
        <v>1398.00873084746i</v>
      </c>
      <c r="J2290" t="str">
        <f t="shared" si="1157"/>
        <v>-2644.51429784122+305.839574030037i</v>
      </c>
      <c r="K2290" t="str">
        <f t="shared" si="1164"/>
        <v>0.0603311378328748-0.521667469326247i</v>
      </c>
      <c r="L2290" t="str">
        <f t="shared" si="1165"/>
        <v>0.0125523833939551-0.0920445612433201i</v>
      </c>
      <c r="M2290" t="str">
        <f t="shared" si="1166"/>
        <v>0.0728835212268299-0.613712030569567i</v>
      </c>
      <c r="N2290" t="str">
        <f t="shared" si="1167"/>
        <v>-4.44049300648271i</v>
      </c>
      <c r="O2290" t="str">
        <f t="shared" si="1168"/>
        <v>-0.26855824064919+0.963263448584764i</v>
      </c>
      <c r="P2290" t="str">
        <f t="shared" si="1169"/>
        <v>1.26855824064919-0.963263448584764i</v>
      </c>
      <c r="Q2290" t="str">
        <f t="shared" si="1170"/>
        <v>-1.26855824064919+5.40375645506747i</v>
      </c>
      <c r="R2290" t="str">
        <f t="shared" si="1171"/>
        <v>-0.221178839726599-0.182832074145438i</v>
      </c>
      <c r="S2290" t="str">
        <f t="shared" si="1172"/>
        <v>0.480868761716994i</v>
      </c>
      <c r="T2290" t="str">
        <f t="shared" si="1173"/>
        <v>0.0879182330964664-0.106357994777331i</v>
      </c>
      <c r="U2290" t="str">
        <f t="shared" si="1174"/>
        <v>0.00005-0.000399164684720846i</v>
      </c>
      <c r="V2290" t="str">
        <f t="shared" si="1175"/>
        <v>0.00002-0.00447064446887347i</v>
      </c>
      <c r="W2290" t="str">
        <f t="shared" si="1176"/>
        <v>0.0000422678007137697-0.000366848490283908i</v>
      </c>
      <c r="X2290" t="str">
        <f t="shared" si="1177"/>
        <v>0.0000432728127212591-0.000366610835740258i</v>
      </c>
      <c r="Y2290" t="str">
        <f t="shared" si="1178"/>
        <v>0.009+1.78945117548475i</v>
      </c>
      <c r="Z2290" t="str">
        <f t="shared" si="1179"/>
        <v>-0.00245745394817022-0.000302667179535666i</v>
      </c>
      <c r="AA2290" t="str">
        <f t="shared" si="1180"/>
        <v>0.0339026811290135-6.70716949098469i</v>
      </c>
      <c r="AB2290" t="str">
        <f t="shared" si="1181"/>
        <v>0.293858194305664-0.355491314992019i</v>
      </c>
      <c r="AC2290" t="str">
        <f t="shared" si="1182"/>
        <v>0.803248123168757-0.20625376792901i</v>
      </c>
      <c r="AD2290" t="str">
        <f t="shared" si="1183"/>
        <v>0.449819399540245-0.327065026822458i</v>
      </c>
      <c r="AE2290" t="str">
        <f t="shared" si="1184"/>
        <v>-0.00120440230855684+0.000667601672513973i</v>
      </c>
      <c r="AF2290" t="str">
        <f t="shared" si="1185"/>
        <v>-6.3135827477335-0.415511980980156i</v>
      </c>
      <c r="AG2290" t="str">
        <f t="shared" si="1186"/>
        <v>0.992114081641392-0.0109617340703912i</v>
      </c>
      <c r="AH2290" t="str">
        <f t="shared" si="1187"/>
        <v>0.00798452960556564-0.00365582002082131i</v>
      </c>
      <c r="AI2290">
        <f t="shared" si="1188"/>
        <v>-41.128457454400198</v>
      </c>
      <c r="AJ2290">
        <f t="shared" si="1189"/>
        <v>-24.601287024765565</v>
      </c>
      <c r="AK2290"/>
      <c r="AL2290"/>
      <c r="AM2290"/>
      <c r="AN2290"/>
    </row>
    <row r="2291" spans="1:40" x14ac:dyDescent="0.35">
      <c r="A2291"/>
      <c r="B2291">
        <f t="shared" si="1190"/>
        <v>357000</v>
      </c>
      <c r="C2291" s="237" t="str">
        <f t="shared" si="1158"/>
        <v>-2.53037571002556E-07+0.00289469806324738i</v>
      </c>
      <c r="D2291" s="208" t="str">
        <f t="shared" si="1159"/>
        <v>-2.5136631421405+0.0221926851515633i</v>
      </c>
      <c r="E2291" t="str">
        <f t="shared" si="1160"/>
        <v>20500</v>
      </c>
      <c r="F2291" t="str">
        <f t="shared" si="1161"/>
        <v>0.327868852459016</v>
      </c>
      <c r="G2291" t="str">
        <f t="shared" si="1156"/>
        <v>0.327868852459016</v>
      </c>
      <c r="H2291" t="str">
        <f t="shared" si="1162"/>
        <v>3.8002191177462+0.436577858974908i</v>
      </c>
      <c r="I2291" t="str">
        <f t="shared" si="1163"/>
        <v>1401.93572166445i</v>
      </c>
      <c r="J2291" t="str">
        <f t="shared" si="1157"/>
        <v>-2659.39761193004+306.698673957087i</v>
      </c>
      <c r="K2291" t="str">
        <f t="shared" si="1164"/>
        <v>0.0599978012449943-0.520243557930466i</v>
      </c>
      <c r="L2291" t="str">
        <f t="shared" si="1165"/>
        <v>0.0124834354974463-0.0917961096271266i</v>
      </c>
      <c r="M2291" t="str">
        <f t="shared" si="1166"/>
        <v>0.0724812367424406-0.612039667557593i</v>
      </c>
      <c r="N2291" t="str">
        <f t="shared" si="1167"/>
        <v>-4.45296630144474i</v>
      </c>
      <c r="O2291" t="str">
        <f t="shared" si="1168"/>
        <v>-0.256522591794126+0.96653823509431i</v>
      </c>
      <c r="P2291" t="str">
        <f t="shared" si="1169"/>
        <v>1.25652259179413-0.96653823509431i</v>
      </c>
      <c r="Q2291" t="str">
        <f t="shared" si="1170"/>
        <v>-1.25652259179413+5.41950453653905i</v>
      </c>
      <c r="R2291" t="str">
        <f t="shared" si="1171"/>
        <v>-0.220259584721113-0.180784320951698i</v>
      </c>
      <c r="S2291" t="str">
        <f t="shared" si="1172"/>
        <v>0.482219516665637i</v>
      </c>
      <c r="T2291" t="str">
        <f t="shared" si="1173"/>
        <v>0.0871777278700532-0.106213470485189i</v>
      </c>
      <c r="U2291" t="str">
        <f t="shared" si="1174"/>
        <v>0.0000499999999999998-0.000398046576360282i</v>
      </c>
      <c r="V2291" t="str">
        <f t="shared" si="1175"/>
        <v>0.00002-0.00445812165523517i</v>
      </c>
      <c r="W2291" t="str">
        <f t="shared" si="1176"/>
        <v>0.0000422677681936905-0.000365823159518898i</v>
      </c>
      <c r="X2291" t="str">
        <f t="shared" si="1177"/>
        <v>0.0000432670946315678-0.000365586185144732i</v>
      </c>
      <c r="Y2291" t="str">
        <f t="shared" si="1178"/>
        <v>0.009+1.79447772373049i</v>
      </c>
      <c r="Z2291" t="str">
        <f t="shared" si="1179"/>
        <v>-0.00244371891362436-0.000301711541375288i</v>
      </c>
      <c r="AA2291" t="str">
        <f t="shared" si="1180"/>
        <v>0.0337129224468071-6.68837519903042i</v>
      </c>
      <c r="AB2291" t="str">
        <f t="shared" si="1181"/>
        <v>0.29138312717745-0.355008256517954i</v>
      </c>
      <c r="AC2291" t="str">
        <f t="shared" si="1182"/>
        <v>0.803840674124252-0.204069469775777i</v>
      </c>
      <c r="AD2291" t="str">
        <f t="shared" si="1183"/>
        <v>0.445871028294145-0.328447664673382i</v>
      </c>
      <c r="AE2291" t="str">
        <f t="shared" si="1184"/>
        <v>-0.00118867991604926+0.000668109335096882i</v>
      </c>
      <c r="AF2291" t="str">
        <f t="shared" si="1185"/>
        <v>-6.3138822598867-0.414385173823345i</v>
      </c>
      <c r="AG2291" t="str">
        <f t="shared" si="1186"/>
        <v>0.992102066450958-0.0108354768828857i</v>
      </c>
      <c r="AH2291" t="str">
        <f t="shared" si="1187"/>
        <v>0.0078840665740421-0.00366934496650834i</v>
      </c>
      <c r="AI2291">
        <f t="shared" si="1188"/>
        <v>-41.213484053080904</v>
      </c>
      <c r="AJ2291">
        <f t="shared" si="1189"/>
        <v>-24.957868212607497</v>
      </c>
      <c r="AK2291"/>
      <c r="AL2291"/>
      <c r="AM2291"/>
      <c r="AN2291"/>
    </row>
    <row r="2292" spans="1:40" x14ac:dyDescent="0.35">
      <c r="A2292"/>
      <c r="B2292">
        <f t="shared" si="1190"/>
        <v>358000</v>
      </c>
      <c r="C2292" s="237" t="str">
        <f t="shared" si="1158"/>
        <v>-2.51625927624603E-07+0.00288661231459041i</v>
      </c>
      <c r="D2292" s="208" t="str">
        <f t="shared" si="1159"/>
        <v>-2.51366313131791+0.0221306944118598i</v>
      </c>
      <c r="E2292" t="str">
        <f t="shared" si="1160"/>
        <v>20500</v>
      </c>
      <c r="F2292" t="str">
        <f t="shared" si="1161"/>
        <v>0.327868852459016</v>
      </c>
      <c r="G2292" t="str">
        <f t="shared" si="1156"/>
        <v>0.327868852459016</v>
      </c>
      <c r="H2292" t="str">
        <f t="shared" si="1162"/>
        <v>3.80051618462025+0.435395052773218i</v>
      </c>
      <c r="I2292" t="str">
        <f t="shared" si="1163"/>
        <v>1405.86271248143i</v>
      </c>
      <c r="J2292" t="str">
        <f t="shared" si="1157"/>
        <v>-2674.32267444547+307.557773884138i</v>
      </c>
      <c r="K2292" t="str">
        <f t="shared" si="1164"/>
        <v>0.0596672082095956-0.518827294854504i</v>
      </c>
      <c r="L2292" t="str">
        <f t="shared" si="1165"/>
        <v>0.0124150506577314-0.0915489696520735i</v>
      </c>
      <c r="M2292" t="str">
        <f t="shared" si="1166"/>
        <v>0.072082258867327-0.610376264506577i</v>
      </c>
      <c r="N2292" t="str">
        <f t="shared" si="1167"/>
        <v>-4.46543959640677i</v>
      </c>
      <c r="O2292" t="str">
        <f t="shared" si="1168"/>
        <v>-0.24444703287974+0.969662646551001i</v>
      </c>
      <c r="P2292" t="str">
        <f t="shared" si="1169"/>
        <v>1.24444703287974-0.969662646551001i</v>
      </c>
      <c r="Q2292" t="str">
        <f t="shared" si="1170"/>
        <v>-1.24444703287974+5.43510224295777i</v>
      </c>
      <c r="R2292" t="str">
        <f t="shared" si="1171"/>
        <v>-0.219333763540597-0.178745079338675i</v>
      </c>
      <c r="S2292" t="str">
        <f t="shared" si="1172"/>
        <v>0.483570271614279i</v>
      </c>
      <c r="T2292" t="str">
        <f t="shared" si="1173"/>
        <v>0.0864358065655189-0.106063287609509i</v>
      </c>
      <c r="U2292" t="str">
        <f t="shared" si="1174"/>
        <v>0.0000499999999999998-0.000396934714415142i</v>
      </c>
      <c r="V2292" t="str">
        <f t="shared" si="1175"/>
        <v>0.00002-0.00444566880144959i</v>
      </c>
      <c r="W2292" t="str">
        <f t="shared" si="1176"/>
        <v>0.0000422677355824667-0.000364803563164104i</v>
      </c>
      <c r="X2292" t="str">
        <f t="shared" si="1177"/>
        <v>0.0000432614240283932-0.000364567265024763i</v>
      </c>
      <c r="Y2292" t="str">
        <f t="shared" si="1178"/>
        <v>0.009+1.79950427197623i</v>
      </c>
      <c r="Z2292" t="str">
        <f t="shared" si="1179"/>
        <v>-0.00243009884012428-0.000300762139827851i</v>
      </c>
      <c r="AA2292" t="str">
        <f t="shared" si="1180"/>
        <v>0.03352475273932-6.66968595905838i</v>
      </c>
      <c r="AB2292" t="str">
        <f t="shared" si="1181"/>
        <v>0.288903326945021-0.354506284775476i</v>
      </c>
      <c r="AC2292" t="str">
        <f t="shared" si="1182"/>
        <v>0.804442582555123-0.201893347293504i</v>
      </c>
      <c r="AD2292" t="str">
        <f t="shared" si="1183"/>
        <v>0.441900787314516-0.329780473343771i</v>
      </c>
      <c r="AE2292" t="str">
        <f t="shared" si="1184"/>
        <v>-0.00117304807153932+0.000668492119384007i</v>
      </c>
      <c r="AF2292" t="str">
        <f t="shared" si="1185"/>
        <v>-6.31417931593816-0.413264358361358i</v>
      </c>
      <c r="AG2292" t="str">
        <f t="shared" si="1186"/>
        <v>0.992091322367631-0.0107093909326976i</v>
      </c>
      <c r="AH2292" t="str">
        <f t="shared" si="1187"/>
        <v>0.00778409323407606-0.00368195666529229i</v>
      </c>
      <c r="AI2292">
        <f t="shared" si="1188"/>
        <v>-41.298952149484592</v>
      </c>
      <c r="AJ2292">
        <f t="shared" si="1189"/>
        <v>-25.314633830879504</v>
      </c>
      <c r="AK2292"/>
      <c r="AL2292"/>
      <c r="AM2292"/>
      <c r="AN2292"/>
    </row>
    <row r="2293" spans="1:40" x14ac:dyDescent="0.35">
      <c r="A2293"/>
      <c r="B2293">
        <f t="shared" si="1190"/>
        <v>359000</v>
      </c>
      <c r="C2293" s="237" t="str">
        <f t="shared" si="1158"/>
        <v>-2.50226064272026E-07+0.00287857161188595i</v>
      </c>
      <c r="D2293" s="208" t="str">
        <f t="shared" si="1159"/>
        <v>-2.51366312058561+0.022069049024459i</v>
      </c>
      <c r="E2293" t="str">
        <f t="shared" si="1160"/>
        <v>20500</v>
      </c>
      <c r="F2293" t="str">
        <f t="shared" si="1161"/>
        <v>0.327868852459016</v>
      </c>
      <c r="G2293" t="str">
        <f t="shared" si="1156"/>
        <v>0.327868852459016</v>
      </c>
      <c r="H2293" t="str">
        <f t="shared" si="1162"/>
        <v>3.80081082194634+0.434218536830038i</v>
      </c>
      <c r="I2293" t="str">
        <f t="shared" si="1163"/>
        <v>1409.78970329842i</v>
      </c>
      <c r="J2293" t="str">
        <f t="shared" si="1157"/>
        <v>-2689.28948538753+308.416873811189i</v>
      </c>
      <c r="K2293" t="str">
        <f t="shared" si="1164"/>
        <v>0.0593393288263968-0.517418619515858i</v>
      </c>
      <c r="L2293" t="str">
        <f t="shared" si="1165"/>
        <v>0.0123472227984612-0.0913031311790961i</v>
      </c>
      <c r="M2293" t="str">
        <f t="shared" si="1166"/>
        <v>0.071686551624858-0.608721750694954i</v>
      </c>
      <c r="N2293" t="str">
        <f t="shared" si="1167"/>
        <v>-4.4779128913688i</v>
      </c>
      <c r="O2293" t="str">
        <f t="shared" si="1168"/>
        <v>-0.232333442634409+0.972636196855558i</v>
      </c>
      <c r="P2293" t="str">
        <f t="shared" si="1169"/>
        <v>1.23233344263441-0.972636196855558i</v>
      </c>
      <c r="Q2293" t="str">
        <f t="shared" si="1170"/>
        <v>-1.23233344263441+5.45054908822436i</v>
      </c>
      <c r="R2293" t="str">
        <f t="shared" si="1171"/>
        <v>-0.218401332897602-0.176714338426873i</v>
      </c>
      <c r="S2293" t="str">
        <f t="shared" si="1172"/>
        <v>0.484921026562923i</v>
      </c>
      <c r="T2293" t="str">
        <f t="shared" si="1173"/>
        <v>0.0856924983983471-0.105907398551416i</v>
      </c>
      <c r="U2293" t="str">
        <f t="shared" si="1174"/>
        <v>0.0000499999999999998-0.000395829046686966i</v>
      </c>
      <c r="V2293" t="str">
        <f t="shared" si="1175"/>
        <v>0.00002-0.00443328532289402i</v>
      </c>
      <c r="W2293" t="str">
        <f t="shared" si="1176"/>
        <v>0.000042267702880099-0.000363789653299617i</v>
      </c>
      <c r="X2293" t="str">
        <f t="shared" si="1177"/>
        <v>0.0000432558003823688-0.000363554027494774i</v>
      </c>
      <c r="Y2293" t="str">
        <f t="shared" si="1178"/>
        <v>0.009+1.80453082022198i</v>
      </c>
      <c r="Z2293" t="str">
        <f t="shared" si="1179"/>
        <v>-0.00241659244822205-0.000299818912801768i</v>
      </c>
      <c r="AA2293" t="str">
        <f t="shared" si="1180"/>
        <v>0.0333381543123689-6.65110089257604i</v>
      </c>
      <c r="AB2293" t="str">
        <f t="shared" si="1181"/>
        <v>0.286418891258307-0.35398524066995i</v>
      </c>
      <c r="AC2293" t="str">
        <f t="shared" si="1182"/>
        <v>0.805053867213737-0.199725390148588i</v>
      </c>
      <c r="AD2293" t="str">
        <f t="shared" si="1183"/>
        <v>0.437909328185187-0.331063100374744i</v>
      </c>
      <c r="AE2293" t="str">
        <f t="shared" si="1184"/>
        <v>-0.00115750735432145+0.00066875108956835i</v>
      </c>
      <c r="AF2293" t="str">
        <f t="shared" si="1185"/>
        <v>-6.31447394253195-0.412149487805579i</v>
      </c>
      <c r="AG2293" t="str">
        <f t="shared" si="1186"/>
        <v>0.99208184732301-0.01058349048576i</v>
      </c>
      <c r="AH2293" t="str">
        <f t="shared" si="1187"/>
        <v>0.00768461524163038-0.00369366219480358i</v>
      </c>
      <c r="AI2293">
        <f t="shared" si="1188"/>
        <v>-41.384867857306496</v>
      </c>
      <c r="AJ2293">
        <f t="shared" si="1189"/>
        <v>-25.671580774749792</v>
      </c>
      <c r="AK2293"/>
      <c r="AL2293"/>
      <c r="AM2293"/>
      <c r="AN2293"/>
    </row>
    <row r="2294" spans="1:40" x14ac:dyDescent="0.35">
      <c r="A2294"/>
      <c r="B2294">
        <f t="shared" si="1190"/>
        <v>360000</v>
      </c>
      <c r="C2294" s="237" t="str">
        <f t="shared" si="1158"/>
        <v>-2.48837850237616E-07+0.00287057557975105i</v>
      </c>
      <c r="D2294" s="208" t="str">
        <f t="shared" si="1159"/>
        <v>-2.51366310994264+0.0220077461114247i</v>
      </c>
      <c r="E2294" t="str">
        <f t="shared" si="1160"/>
        <v>20500</v>
      </c>
      <c r="F2294" t="str">
        <f t="shared" si="1161"/>
        <v>0.327868852459016</v>
      </c>
      <c r="G2294" t="str">
        <f t="shared" si="1156"/>
        <v>0.327868852459016</v>
      </c>
      <c r="H2294" t="str">
        <f t="shared" si="1162"/>
        <v>3.80110305601124+0.433048261954688i</v>
      </c>
      <c r="I2294" t="str">
        <f t="shared" si="1163"/>
        <v>1413.71669411541i</v>
      </c>
      <c r="J2294" t="str">
        <f t="shared" si="1157"/>
        <v>-2704.2980447562+309.275973738239i</v>
      </c>
      <c r="K2294" t="str">
        <f t="shared" si="1164"/>
        <v>0.0590141335996233-0.516017471960223i</v>
      </c>
      <c r="L2294" t="str">
        <f t="shared" si="1165"/>
        <v>0.012279945924517-0.0910585841708313i</v>
      </c>
      <c r="M2294" t="str">
        <f t="shared" si="1166"/>
        <v>0.0712940795241403-0.607076056131054i</v>
      </c>
      <c r="N2294" t="str">
        <f t="shared" si="1167"/>
        <v>-4.49038618633083i</v>
      </c>
      <c r="O2294" t="str">
        <f t="shared" si="1168"/>
        <v>-0.220183705703466+0.975458423379843i</v>
      </c>
      <c r="P2294" t="str">
        <f t="shared" si="1169"/>
        <v>1.22018370570347-0.975458423379843i</v>
      </c>
      <c r="Q2294" t="str">
        <f t="shared" si="1170"/>
        <v>-1.22018370570347+5.46584460971067i</v>
      </c>
      <c r="R2294" t="str">
        <f t="shared" si="1171"/>
        <v>-0.217462249408988-0.174692088880943i</v>
      </c>
      <c r="S2294" t="str">
        <f t="shared" si="1172"/>
        <v>0.486271781511566i</v>
      </c>
      <c r="T2294" t="str">
        <f t="shared" si="1173"/>
        <v>0.084947833276113-0.105745755431621i</v>
      </c>
      <c r="U2294" t="str">
        <f t="shared" si="1174"/>
        <v>0.0000499999999999998-0.00039472952155728i</v>
      </c>
      <c r="V2294" t="str">
        <f t="shared" si="1175"/>
        <v>0.00002-0.00442097064144154i</v>
      </c>
      <c r="W2294" t="str">
        <f t="shared" si="1176"/>
        <v>0.0000422676700865883-0.000362781382537975i</v>
      </c>
      <c r="X2294" t="str">
        <f t="shared" si="1177"/>
        <v>0.000043250223171471-0.000362546425201241i</v>
      </c>
      <c r="Y2294" t="str">
        <f t="shared" si="1178"/>
        <v>0.009+1.80955736846772i</v>
      </c>
      <c r="Z2294" t="str">
        <f t="shared" si="1179"/>
        <v>-0.00240319847622077-0.000298881799033445i</v>
      </c>
      <c r="AA2294" t="str">
        <f t="shared" si="1180"/>
        <v>0.0331531097174214-6.6326191308606i</v>
      </c>
      <c r="AB2294" t="str">
        <f t="shared" si="1181"/>
        <v>0.283929920080485-0.353444964169479i</v>
      </c>
      <c r="AC2294" t="str">
        <f t="shared" si="1182"/>
        <v>0.805674547394112-0.197565589482972i</v>
      </c>
      <c r="AD2294" t="str">
        <f t="shared" si="1183"/>
        <v>0.433897308436681-0.332295202224068i</v>
      </c>
      <c r="AE2294" t="str">
        <f t="shared" si="1184"/>
        <v>-0.00114205833832224+0.000668887315499027i</v>
      </c>
      <c r="AF2294" t="str">
        <f t="shared" si="1185"/>
        <v>-6.31476616595388-0.411040515843263i</v>
      </c>
      <c r="AG2294" t="str">
        <f t="shared" si="1186"/>
        <v>0.992073639057544-0.0104577897931915i</v>
      </c>
      <c r="AH2294" t="str">
        <f t="shared" si="1187"/>
        <v>0.00758563820277824-0.0037044686863783i</v>
      </c>
      <c r="AI2294">
        <f t="shared" si="1188"/>
        <v>-41.471237398266247</v>
      </c>
      <c r="AJ2294">
        <f t="shared" si="1189"/>
        <v>-26.028705934879174</v>
      </c>
      <c r="AK2294"/>
      <c r="AL2294"/>
      <c r="AM2294"/>
      <c r="AN2294"/>
    </row>
    <row r="2295" spans="1:40" x14ac:dyDescent="0.35">
      <c r="A2295"/>
      <c r="B2295">
        <f t="shared" si="1190"/>
        <v>361000</v>
      </c>
      <c r="C2295" s="237" t="str">
        <f t="shared" si="1158"/>
        <v>-2.47461156621999E-07+0.00286262384696215i</v>
      </c>
      <c r="D2295" s="208" t="str">
        <f t="shared" si="1159"/>
        <v>-2.51366309938799+0.0219467828267098i</v>
      </c>
      <c r="E2295" t="str">
        <f t="shared" si="1160"/>
        <v>20500</v>
      </c>
      <c r="F2295" t="str">
        <f t="shared" si="1161"/>
        <v>0.327868852459016</v>
      </c>
      <c r="G2295" t="str">
        <f t="shared" si="1156"/>
        <v>0.327868852459016</v>
      </c>
      <c r="H2295" t="str">
        <f t="shared" si="1162"/>
        <v>3.80139291274888+0.431884179458327i</v>
      </c>
      <c r="I2295" t="str">
        <f t="shared" si="1163"/>
        <v>1417.64368493239i</v>
      </c>
      <c r="J2295" t="str">
        <f t="shared" si="1157"/>
        <v>-2719.34835255148+310.13507366529i</v>
      </c>
      <c r="K2295" t="str">
        <f t="shared" si="1164"/>
        <v>0.0586915934314864-0.514623792853509i</v>
      </c>
      <c r="L2295" t="str">
        <f t="shared" si="1165"/>
        <v>0.012213214120719-0.0908153186903828i</v>
      </c>
      <c r="M2295" t="str">
        <f t="shared" si="1166"/>
        <v>0.0709048075522054-0.605439111543892i</v>
      </c>
      <c r="N2295" t="str">
        <f t="shared" si="1167"/>
        <v>-4.50285948129286i</v>
      </c>
      <c r="O2295" t="str">
        <f t="shared" si="1168"/>
        <v>-0.207999712355983+0.978128887038834i</v>
      </c>
      <c r="P2295" t="str">
        <f t="shared" si="1169"/>
        <v>1.20799971235598-0.978128887038834i</v>
      </c>
      <c r="Q2295" t="str">
        <f t="shared" si="1170"/>
        <v>-1.20799971235598+5.48098836833169i</v>
      </c>
      <c r="R2295" t="str">
        <f t="shared" si="1171"/>
        <v>-0.216516469603504-0.172678322913992i</v>
      </c>
      <c r="S2295" t="str">
        <f t="shared" si="1172"/>
        <v>0.48762253646021i</v>
      </c>
      <c r="T2295" t="str">
        <f t="shared" si="1173"/>
        <v>0.084201841811016-0.105578310093471i</v>
      </c>
      <c r="U2295" t="str">
        <f t="shared" si="1174"/>
        <v>0.0000500000000000002-0.000393636087979559i</v>
      </c>
      <c r="V2295" t="str">
        <f t="shared" si="1175"/>
        <v>0.00002-0.00440872418537106i</v>
      </c>
      <c r="W2295" t="str">
        <f t="shared" si="1176"/>
        <v>0.0000422676372019352-0.000361778704016782i</v>
      </c>
      <c r="X2295" t="str">
        <f t="shared" si="1177"/>
        <v>0.0000432446918808961-0.000361544411315311i</v>
      </c>
      <c r="Y2295" t="str">
        <f t="shared" si="1178"/>
        <v>0.009+1.81458391671346i</v>
      </c>
      <c r="Z2295" t="str">
        <f t="shared" si="1179"/>
        <v>-0.00238991567987958-0.000297950738073493i</v>
      </c>
      <c r="AA2295" t="str">
        <f t="shared" si="1180"/>
        <v>0.0329696017475121-6.61423981482331i</v>
      </c>
      <c r="AB2295" t="str">
        <f t="shared" si="1181"/>
        <v>0.281436515729873-0.352885294315108i</v>
      </c>
      <c r="AC2295" t="str">
        <f t="shared" si="1182"/>
        <v>0.806304642918946-0.195413937920919i</v>
      </c>
      <c r="AD2295" t="str">
        <f t="shared" si="1183"/>
        <v>0.429865391415891-0.333476444373695i</v>
      </c>
      <c r="AE2295" t="str">
        <f t="shared" si="1184"/>
        <v>-0.00112670159191368+0.000668901872634568i</v>
      </c>
      <c r="AF2295" t="str">
        <f t="shared" si="1185"/>
        <v>-6.31505601213687-0.409937396631617i</v>
      </c>
      <c r="AG2295" t="str">
        <f t="shared" si="1186"/>
        <v>0.992066695120582-0.0103323030883804i</v>
      </c>
      <c r="AH2295" t="str">
        <f t="shared" si="1187"/>
        <v>0.00748716767229263-0.00371438332463042i</v>
      </c>
      <c r="AI2295">
        <f t="shared" si="1188"/>
        <v>-41.558067105356216</v>
      </c>
      <c r="AJ2295">
        <f t="shared" si="1189"/>
        <v>-26.386006197785623</v>
      </c>
      <c r="AK2295"/>
      <c r="AL2295"/>
      <c r="AM2295"/>
      <c r="AN2295"/>
    </row>
    <row r="2296" spans="1:40" x14ac:dyDescent="0.35">
      <c r="A2296"/>
      <c r="B2296">
        <f t="shared" si="1190"/>
        <v>362000</v>
      </c>
      <c r="C2296" s="237" t="str">
        <f t="shared" si="1158"/>
        <v>-2.46095856303725E-07+0.00285471604639764i</v>
      </c>
      <c r="D2296" s="208" t="str">
        <f t="shared" si="1159"/>
        <v>-2.51366308892069+0.0218861563557152i</v>
      </c>
      <c r="E2296" t="str">
        <f t="shared" si="1160"/>
        <v>20500</v>
      </c>
      <c r="F2296" t="str">
        <f t="shared" si="1161"/>
        <v>0.327868852459016</v>
      </c>
      <c r="G2296" t="str">
        <f t="shared" si="1156"/>
        <v>0.327868852459016</v>
      </c>
      <c r="H2296" t="str">
        <f t="shared" si="1162"/>
        <v>3.80168041774618+0.430726241147729i</v>
      </c>
      <c r="I2296" t="str">
        <f t="shared" si="1163"/>
        <v>1421.57067574938i</v>
      </c>
      <c r="J2296" t="str">
        <f t="shared" si="1157"/>
        <v>-2734.44040877339+310.99417359234i</v>
      </c>
      <c r="K2296" t="str">
        <f t="shared" si="1164"/>
        <v>0.0583716796157841-0.513237523473995i</v>
      </c>
      <c r="L2296" t="str">
        <f t="shared" si="1165"/>
        <v>0.0121470215505592-0.0905733249001035i</v>
      </c>
      <c r="M2296" t="str">
        <f t="shared" si="1166"/>
        <v>0.0705187011663433-0.603810848374098i</v>
      </c>
      <c r="N2296" t="str">
        <f t="shared" si="1167"/>
        <v>-4.51533277625489i</v>
      </c>
      <c r="O2296" t="str">
        <f t="shared" si="1168"/>
        <v>-0.195783358190682+0.980647172358937i</v>
      </c>
      <c r="P2296" t="str">
        <f t="shared" si="1169"/>
        <v>1.19578335819068-0.980647172358937i</v>
      </c>
      <c r="Q2296" t="str">
        <f t="shared" si="1170"/>
        <v>-1.19578335819068+5.49597994861383i</v>
      </c>
      <c r="R2296" t="str">
        <f t="shared" si="1171"/>
        <v>-0.215563949929666-0.170673034292186i</v>
      </c>
      <c r="S2296" t="str">
        <f t="shared" si="1172"/>
        <v>0.488973291408853i</v>
      </c>
      <c r="T2296" t="str">
        <f t="shared" si="1173"/>
        <v>0.0834545553325862-0.105405014106202i</v>
      </c>
      <c r="U2296" t="str">
        <f t="shared" si="1174"/>
        <v>0.0000500000000000002-0.000392548695471328i</v>
      </c>
      <c r="V2296" t="str">
        <f t="shared" si="1175"/>
        <v>0.00002-0.00439654538927888i</v>
      </c>
      <c r="W2296" t="str">
        <f t="shared" si="1176"/>
        <v>0.0000422676042261397-0.000360781571391463i</v>
      </c>
      <c r="X2296" t="str">
        <f t="shared" si="1177"/>
        <v>0.0000432392060029397-0.000360547939525555i</v>
      </c>
      <c r="Y2296" t="str">
        <f t="shared" si="1178"/>
        <v>0.009+1.81961046495921i</v>
      </c>
      <c r="Z2296" t="str">
        <f t="shared" si="1179"/>
        <v>-0.00237674283212474-0.000297025670273255i</v>
      </c>
      <c r="AA2296" t="str">
        <f t="shared" si="1180"/>
        <v>0.0327876134332399-6.59596209487634i</v>
      </c>
      <c r="AB2296" t="str">
        <f t="shared" si="1181"/>
        <v>0.278938782922397-0.35230606923169i</v>
      </c>
      <c r="AC2296" t="str">
        <f t="shared" si="1182"/>
        <v>0.806944174126478-0.193270429576049i</v>
      </c>
      <c r="AD2296" t="str">
        <f t="shared" si="1183"/>
        <v>0.425814246153615-0.334606501435202i</v>
      </c>
      <c r="AE2296" t="str">
        <f t="shared" si="1184"/>
        <v>-0.00111143767772879+0.000668795841992776i</v>
      </c>
      <c r="AF2296" t="str">
        <f t="shared" si="1185"/>
        <v>-6.31534350666687-0.408840084792014i</v>
      </c>
      <c r="AG2296" t="str">
        <f t="shared" si="1186"/>
        <v>0.992061012870488-0.0102070445840662i</v>
      </c>
      <c r="AH2296" t="str">
        <f t="shared" si="1187"/>
        <v>0.00738920915225296-0.00372341334699279i</v>
      </c>
      <c r="AI2296">
        <f t="shared" si="1188"/>
        <v>-41.645363426202138</v>
      </c>
      <c r="AJ2296">
        <f t="shared" si="1189"/>
        <v>-26.743478446209007</v>
      </c>
      <c r="AK2296"/>
      <c r="AL2296"/>
      <c r="AM2296"/>
      <c r="AN2296"/>
    </row>
    <row r="2297" spans="1:40" x14ac:dyDescent="0.35">
      <c r="A2297"/>
      <c r="B2297">
        <f t="shared" si="1190"/>
        <v>363000</v>
      </c>
      <c r="C2297" s="237" t="str">
        <f t="shared" si="1158"/>
        <v>-2.44741823909903E-07+0.00284685181498127i</v>
      </c>
      <c r="D2297" s="208" t="str">
        <f t="shared" si="1159"/>
        <v>-2.51366307853977+0.0218258639148564i</v>
      </c>
      <c r="E2297" t="str">
        <f t="shared" si="1160"/>
        <v>20500</v>
      </c>
      <c r="F2297" t="str">
        <f t="shared" si="1161"/>
        <v>0.327868852459016</v>
      </c>
      <c r="G2297" t="str">
        <f t="shared" si="1156"/>
        <v>0.327868852459016</v>
      </c>
      <c r="H2297" t="str">
        <f t="shared" si="1162"/>
        <v>3.80196559624844+0.429574399319124i</v>
      </c>
      <c r="I2297" t="str">
        <f t="shared" si="1163"/>
        <v>1425.49766656637i</v>
      </c>
      <c r="J2297" t="str">
        <f t="shared" si="1157"/>
        <v>-2749.57421342191+311.853273519392i</v>
      </c>
      <c r="K2297" t="str">
        <f t="shared" si="1164"/>
        <v>0.0580543638316227-0.511858605704575i</v>
      </c>
      <c r="L2297" t="str">
        <f t="shared" si="1165"/>
        <v>0.012081362454957-0.0903325930603947i</v>
      </c>
      <c r="M2297" t="str">
        <f t="shared" si="1166"/>
        <v>0.0701357262865797-0.60219119876497i</v>
      </c>
      <c r="N2297" t="str">
        <f t="shared" si="1167"/>
        <v>-4.52780607121692i</v>
      </c>
      <c r="O2297" t="str">
        <f t="shared" si="1168"/>
        <v>-0.183536543841016+0.983012887542628i</v>
      </c>
      <c r="P2297" t="str">
        <f t="shared" si="1169"/>
        <v>1.18353654384102-0.983012887542628i</v>
      </c>
      <c r="Q2297" t="str">
        <f t="shared" si="1170"/>
        <v>-1.18353654384102+5.51081895875955i</v>
      </c>
      <c r="R2297" t="str">
        <f t="shared" si="1171"/>
        <v>-0.214604646763914-0.168676218339618i</v>
      </c>
      <c r="S2297" t="str">
        <f t="shared" si="1172"/>
        <v>0.490324046357495i</v>
      </c>
      <c r="T2297" t="str">
        <f t="shared" si="1173"/>
        <v>0.0827060059005618-0.105225818768403i</v>
      </c>
      <c r="U2297" t="str">
        <f t="shared" si="1174"/>
        <v>0.0000500000000000002-0.000391467294106394i</v>
      </c>
      <c r="V2297" t="str">
        <f t="shared" si="1175"/>
        <v>0.00002-0.00438443369399161i</v>
      </c>
      <c r="W2297" t="str">
        <f t="shared" si="1176"/>
        <v>0.0000422675711592031-0.000359789938828121i</v>
      </c>
      <c r="X2297" t="str">
        <f t="shared" si="1177"/>
        <v>0.0000432337650368828-0.000359556964030842i</v>
      </c>
      <c r="Y2297" t="str">
        <f t="shared" si="1178"/>
        <v>0.009+1.82463701320495i</v>
      </c>
      <c r="Z2297" t="str">
        <f t="shared" si="1179"/>
        <v>-0.00236367872276621-0.000296106536771605i</v>
      </c>
      <c r="AA2297" t="str">
        <f t="shared" si="1180"/>
        <v>0.0326071280388448-6.57778513080196i</v>
      </c>
      <c r="AB2297" t="str">
        <f t="shared" si="1181"/>
        <v>0.276436828814631-0.351707126139467i</v>
      </c>
      <c r="AC2297" t="str">
        <f t="shared" si="1182"/>
        <v>0.807593161857165-0.191135060058627i</v>
      </c>
      <c r="AD2297" t="str">
        <f t="shared" si="1183"/>
        <v>0.421744547229998-0.335685057253135i</v>
      </c>
      <c r="AE2297" t="str">
        <f t="shared" si="1184"/>
        <v>-0.00109626715247942+0.000668570310097208i</v>
      </c>
      <c r="AF2297" t="str">
        <f t="shared" si="1185"/>
        <v>-6.31562867478821-0.407748535404268i</v>
      </c>
      <c r="AG2297" t="str">
        <f t="shared" si="1186"/>
        <v>0.992056589474793-0.0100820284694201i</v>
      </c>
      <c r="AH2297" t="str">
        <f t="shared" si="1187"/>
        <v>0.00729176809066647-0.00373156604322745i</v>
      </c>
      <c r="AI2297">
        <f t="shared" si="1188"/>
        <v>-41.733132926543128</v>
      </c>
      <c r="AJ2297">
        <f t="shared" si="1189"/>
        <v>-27.101119559485102</v>
      </c>
      <c r="AK2297"/>
      <c r="AL2297"/>
      <c r="AM2297"/>
      <c r="AN2297"/>
    </row>
    <row r="2298" spans="1:40" x14ac:dyDescent="0.35">
      <c r="A2298"/>
      <c r="B2298">
        <f t="shared" si="1190"/>
        <v>364000</v>
      </c>
      <c r="C2298" s="237" t="str">
        <f t="shared" si="1158"/>
        <v>-2.43398935787432E-07+0.00283903079362666i</v>
      </c>
      <c r="D2298" s="208" t="str">
        <f t="shared" si="1159"/>
        <v>-2.5136630682443+0.0217659027511377i</v>
      </c>
      <c r="E2298" t="str">
        <f t="shared" si="1160"/>
        <v>20500</v>
      </c>
      <c r="F2298" t="str">
        <f t="shared" si="1161"/>
        <v>0.327868852459016</v>
      </c>
      <c r="G2298" t="str">
        <f t="shared" si="1156"/>
        <v>0.327868852459016</v>
      </c>
      <c r="H2298" t="str">
        <f t="shared" si="1162"/>
        <v>3.80224847316493+0.42842860675214i</v>
      </c>
      <c r="I2298" t="str">
        <f t="shared" si="1163"/>
        <v>1429.42465738336i</v>
      </c>
      <c r="J2298" t="str">
        <f t="shared" si="1157"/>
        <v>-2764.74976649705+312.712373446442i</v>
      </c>
      <c r="K2298" t="str">
        <f t="shared" si="1164"/>
        <v>0.0577396181372499-0.510486982025133i</v>
      </c>
      <c r="L2298" t="str">
        <f t="shared" si="1165"/>
        <v>0.0120162311510376-0.0900931135285222i</v>
      </c>
      <c r="M2298" t="str">
        <f t="shared" si="1166"/>
        <v>0.0697558492882875-0.600580095553655i</v>
      </c>
      <c r="N2298" t="str">
        <f t="shared" si="1167"/>
        <v>-4.54027936617895i</v>
      </c>
      <c r="O2298" t="str">
        <f t="shared" si="1168"/>
        <v>-0.171261174679467+0.985225664529406i</v>
      </c>
      <c r="P2298" t="str">
        <f t="shared" si="1169"/>
        <v>1.17126117467947-0.985225664529406i</v>
      </c>
      <c r="Q2298" t="str">
        <f t="shared" si="1170"/>
        <v>-1.17126117467947+5.52550503070836i</v>
      </c>
      <c r="R2298" t="str">
        <f t="shared" si="1171"/>
        <v>-0.213638516419085-0.166687871943462i</v>
      </c>
      <c r="S2298" t="str">
        <f t="shared" si="1172"/>
        <v>0.491674801306139i</v>
      </c>
      <c r="T2298" t="str">
        <f t="shared" si="1173"/>
        <v>0.0819562263179448-0.105040675111692i</v>
      </c>
      <c r="U2298" t="str">
        <f t="shared" si="1174"/>
        <v>0.0000500000000000002-0.000390391834507201i</v>
      </c>
      <c r="V2298" t="str">
        <f t="shared" si="1175"/>
        <v>0.00002-0.00437238854648064i</v>
      </c>
      <c r="W2298" t="str">
        <f t="shared" si="1176"/>
        <v>0.0000422675380011258-0.000358803760996531i</v>
      </c>
      <c r="X2298" t="str">
        <f t="shared" si="1177"/>
        <v>0.0000432283684888734-0.000358571439533333i</v>
      </c>
      <c r="Y2298" t="str">
        <f t="shared" si="1178"/>
        <v>0.009+1.8296635614507i</v>
      </c>
      <c r="Z2298" t="str">
        <f t="shared" si="1179"/>
        <v>-0.00235072215821952-0.000295193279481968i</v>
      </c>
      <c r="AA2298" t="str">
        <f t="shared" si="1180"/>
        <v>0.0324281290583549-6.55970809162342i</v>
      </c>
      <c r="AB2298" t="str">
        <f t="shared" si="1181"/>
        <v>0.273930763047438-0.351088301366356i</v>
      </c>
      <c r="AC2298" t="str">
        <f t="shared" si="1182"/>
        <v>0.808251627440186-0.189007826483108i</v>
      </c>
      <c r="AD2298" t="str">
        <f t="shared" si="1183"/>
        <v>0.41765697463793-0.336711805006134i</v>
      </c>
      <c r="AE2298" t="str">
        <f t="shared" si="1184"/>
        <v>-0.00108119056677637+0.000668226368920122i</v>
      </c>
      <c r="AF2298" t="str">
        <f t="shared" si="1185"/>
        <v>-6.31591154140923-0.406662704001002i</v>
      </c>
      <c r="AG2298" t="str">
        <f t="shared" si="1186"/>
        <v>0.992053421910403-0.00995726890712342i</v>
      </c>
      <c r="AH2298" t="str">
        <f t="shared" si="1187"/>
        <v>0.00719484988010633-0.00373884875490437i</v>
      </c>
      <c r="AI2298">
        <f t="shared" si="1188"/>
        <v>-41.821382293835605</v>
      </c>
      <c r="AJ2298">
        <f t="shared" si="1189"/>
        <v>-27.45892641391691</v>
      </c>
      <c r="AK2298"/>
      <c r="AL2298"/>
      <c r="AM2298"/>
      <c r="AN2298"/>
    </row>
    <row r="2299" spans="1:40" x14ac:dyDescent="0.35">
      <c r="A2299"/>
      <c r="B2299">
        <f t="shared" si="1190"/>
        <v>365000</v>
      </c>
      <c r="C2299" s="237" t="str">
        <f t="shared" si="1158"/>
        <v>-2.4206706997477E-07+0.00283125262718266i</v>
      </c>
      <c r="D2299" s="208" t="str">
        <f t="shared" si="1159"/>
        <v>-2.51366305803333+0.0217062701417337i</v>
      </c>
      <c r="E2299" t="str">
        <f t="shared" si="1160"/>
        <v>20500</v>
      </c>
      <c r="F2299" t="str">
        <f t="shared" si="1161"/>
        <v>0.327868852459016</v>
      </c>
      <c r="G2299" t="str">
        <f t="shared" si="1156"/>
        <v>0.327868852459016</v>
      </c>
      <c r="H2299" t="str">
        <f t="shared" si="1162"/>
        <v>3.80252907307401+0.427288816703809i</v>
      </c>
      <c r="I2299" t="str">
        <f t="shared" si="1163"/>
        <v>1433.35164820034i</v>
      </c>
      <c r="J2299" t="str">
        <f t="shared" si="1157"/>
        <v>-2779.9670679988+313.571473373493i</v>
      </c>
      <c r="K2299" t="str">
        <f t="shared" si="1164"/>
        <v>0.0574274149640094-0.509122595505025i</v>
      </c>
      <c r="L2299" t="str">
        <f t="shared" si="1165"/>
        <v>0.0119516220309333-0.0898548767574489i</v>
      </c>
      <c r="M2299" t="str">
        <f t="shared" si="1166"/>
        <v>0.0693790369949427-0.598977472262474i</v>
      </c>
      <c r="N2299" t="str">
        <f t="shared" si="1167"/>
        <v>-4.55275266114098i</v>
      </c>
      <c r="O2299" t="str">
        <f t="shared" si="1168"/>
        <v>-0.158959160521105+0.98728515905306i</v>
      </c>
      <c r="P2299" t="str">
        <f t="shared" si="1169"/>
        <v>1.1589591605211-0.98728515905306i</v>
      </c>
      <c r="Q2299" t="str">
        <f t="shared" si="1170"/>
        <v>-1.1589591605211+5.54003782019404i</v>
      </c>
      <c r="R2299" t="str">
        <f t="shared" si="1171"/>
        <v>-0.2126655151532-0.164707993559401i</v>
      </c>
      <c r="S2299" t="str">
        <f t="shared" si="1172"/>
        <v>0.493025556254782i</v>
      </c>
      <c r="T2299" t="str">
        <f t="shared" si="1173"/>
        <v>0.0812052501442327-0.104849533904616i</v>
      </c>
      <c r="U2299" t="str">
        <f t="shared" si="1174"/>
        <v>0.00005-0.000389322267837317i</v>
      </c>
      <c r="V2299" t="str">
        <f t="shared" si="1175"/>
        <v>0.00002-0.00436040939977795i</v>
      </c>
      <c r="W2299" t="str">
        <f t="shared" si="1176"/>
        <v>0.0000422675047519082-0.000357822993063239i</v>
      </c>
      <c r="X2299" t="str">
        <f t="shared" si="1177"/>
        <v>0.0000432230158718155-0.000357591321231588i</v>
      </c>
      <c r="Y2299" t="str">
        <f t="shared" si="1178"/>
        <v>0.009+1.83469010969644i</v>
      </c>
      <c r="Z2299" t="str">
        <f t="shared" si="1179"/>
        <v>-0.00233787196123324-0.000294285841079634i</v>
      </c>
      <c r="AA2299" t="str">
        <f t="shared" si="1180"/>
        <v>0.0322506002118123-6.54173015547848i</v>
      </c>
      <c r="AB2299" t="str">
        <f t="shared" si="1181"/>
        <v>0.271420697790196-0.350449430360985i</v>
      </c>
      <c r="AC2299" t="str">
        <f t="shared" si="1182"/>
        <v>0.808919592679732-0.18688872747596i</v>
      </c>
      <c r="AD2299" t="str">
        <f t="shared" si="1183"/>
        <v>0.413552213644441-0.337686447305844i</v>
      </c>
      <c r="AE2299" t="str">
        <f t="shared" si="1184"/>
        <v>-0.00106620846495187+0.0006677651158221i</v>
      </c>
      <c r="AF2299" t="str">
        <f t="shared" si="1185"/>
        <v>-6.31619213110734-0.405582546562075i</v>
      </c>
      <c r="AG2299" t="str">
        <f t="shared" si="1186"/>
        <v>0.992051506963852-0.00983278003044765i</v>
      </c>
      <c r="AH2299" t="str">
        <f t="shared" si="1187"/>
        <v>0.00709845985636647-0.00374526887484994i</v>
      </c>
      <c r="AI2299">
        <f t="shared" si="1188"/>
        <v>-41.910118340986635</v>
      </c>
      <c r="AJ2299">
        <f t="shared" si="1189"/>
        <v>-27.816895883150291</v>
      </c>
      <c r="AK2299"/>
      <c r="AL2299"/>
      <c r="AM2299"/>
      <c r="AN2299"/>
    </row>
    <row r="2300" spans="1:40" x14ac:dyDescent="0.35">
      <c r="A2300"/>
      <c r="B2300">
        <f t="shared" si="1190"/>
        <v>366000</v>
      </c>
      <c r="C2300" s="237" t="str">
        <f t="shared" si="1158"/>
        <v>-2.40746106174231E-07+0.00282351696437949i</v>
      </c>
      <c r="D2300" s="208" t="str">
        <f t="shared" si="1159"/>
        <v>-2.51366304790594+0.0216469633935761i</v>
      </c>
      <c r="E2300" t="str">
        <f t="shared" si="1160"/>
        <v>20500</v>
      </c>
      <c r="F2300" t="str">
        <f t="shared" si="1161"/>
        <v>0.327868852459016</v>
      </c>
      <c r="G2300" t="str">
        <f t="shared" si="1156"/>
        <v>0.327868852459016</v>
      </c>
      <c r="H2300" t="str">
        <f t="shared" si="1162"/>
        <v>3.80280742022853+0.426154982902701i</v>
      </c>
      <c r="I2300" t="str">
        <f t="shared" si="1163"/>
        <v>1437.27863901733i</v>
      </c>
      <c r="J2300" t="str">
        <f t="shared" si="1157"/>
        <v>-2795.22611792717+314.430573300543i</v>
      </c>
      <c r="K2300" t="str">
        <f t="shared" si="1164"/>
        <v>0.057117727110402-0.50776538979569i</v>
      </c>
      <c r="L2300" t="str">
        <f t="shared" si="1165"/>
        <v>0.0118875295606055-0.0896178732946837i</v>
      </c>
      <c r="M2300" t="str">
        <f t="shared" si="1166"/>
        <v>0.0690052566710075-0.597383263090374i</v>
      </c>
      <c r="N2300" t="str">
        <f t="shared" si="1167"/>
        <v>-4.56522595610301i</v>
      </c>
      <c r="O2300" t="str">
        <f t="shared" si="1168"/>
        <v>-0.146632415326455+0.989191050695228i</v>
      </c>
      <c r="P2300" t="str">
        <f t="shared" si="1169"/>
        <v>1.14663241532645-0.989191050695228i</v>
      </c>
      <c r="Q2300" t="str">
        <f t="shared" si="1170"/>
        <v>-1.14663241532645+5.55441700679824i</v>
      </c>
      <c r="R2300" t="str">
        <f t="shared" si="1171"/>
        <v>-0.211685599178561-0.162736583217318i</v>
      </c>
      <c r="S2300" t="str">
        <f t="shared" si="1172"/>
        <v>0.494376311203426i</v>
      </c>
      <c r="T2300" t="str">
        <f t="shared" si="1173"/>
        <v>0.080453111708827-0.104652345656784i</v>
      </c>
      <c r="U2300" t="str">
        <f t="shared" si="1174"/>
        <v>0.00005-0.000388258545794045i</v>
      </c>
      <c r="V2300" t="str">
        <f t="shared" si="1175"/>
        <v>0.00002-0.00434849571289331i</v>
      </c>
      <c r="W2300" t="str">
        <f t="shared" si="1176"/>
        <v>0.0000422674714115513-0.00035684759068477i</v>
      </c>
      <c r="X2300" t="str">
        <f t="shared" si="1177"/>
        <v>0.000043217706705259-0.000356616564813777i</v>
      </c>
      <c r="Y2300" t="str">
        <f t="shared" si="1178"/>
        <v>0.009+1.83971665794218i</v>
      </c>
      <c r="Z2300" t="str">
        <f t="shared" si="1179"/>
        <v>-0.0023251269706213-0.000293384164989292i</v>
      </c>
      <c r="AA2300" t="str">
        <f t="shared" si="1180"/>
        <v>0.0320745254415663-6.52385050949451i</v>
      </c>
      <c r="AB2300" t="str">
        <f t="shared" si="1181"/>
        <v>0.268906747785608-0.349790347706507i</v>
      </c>
      <c r="AC2300" t="str">
        <f t="shared" si="1182"/>
        <v>0.809597079841082-0.184777763183715i</v>
      </c>
      <c r="AD2300" t="str">
        <f t="shared" si="1183"/>
        <v>0.409430954650129-0.338608696293586i</v>
      </c>
      <c r="AE2300" t="str">
        <f t="shared" si="1184"/>
        <v>-0.00105132138488445+0.000667187653488336i</v>
      </c>
      <c r="AF2300" t="str">
        <f t="shared" si="1185"/>
        <v>-6.31647046813447-0.404508019509125i</v>
      </c>
      <c r="AG2300" t="str">
        <f t="shared" si="1186"/>
        <v>0.992050841231609-0.00970857594033468i</v>
      </c>
      <c r="AH2300" t="str">
        <f t="shared" si="1187"/>
        <v>0.00700260329713431-0.00375083384656575i</v>
      </c>
      <c r="AI2300">
        <f t="shared" si="1188"/>
        <v>-41.99934801022134</v>
      </c>
      <c r="AJ2300">
        <f t="shared" si="1189"/>
        <v>-28.175024838552226</v>
      </c>
      <c r="AK2300"/>
      <c r="AL2300"/>
      <c r="AM2300"/>
      <c r="AN2300"/>
    </row>
    <row r="2301" spans="1:40" x14ac:dyDescent="0.35">
      <c r="A2301"/>
      <c r="B2301">
        <f t="shared" si="1190"/>
        <v>367000</v>
      </c>
      <c r="C2301" s="237" t="str">
        <f t="shared" si="1158"/>
        <v>-2.39435925724826E-07+0.00281582345777596i</v>
      </c>
      <c r="D2301" s="208" t="str">
        <f t="shared" si="1159"/>
        <v>-2.51366303786122+0.021587979842949i</v>
      </c>
      <c r="E2301" t="str">
        <f t="shared" si="1160"/>
        <v>20500</v>
      </c>
      <c r="F2301" t="str">
        <f t="shared" si="1161"/>
        <v>0.327868852459016</v>
      </c>
      <c r="G2301" t="str">
        <f t="shared" si="1156"/>
        <v>0.327868852459016</v>
      </c>
      <c r="H2301" t="str">
        <f t="shared" si="1162"/>
        <v>3.8030835385609+0.425027059543099i</v>
      </c>
      <c r="I2301" t="str">
        <f t="shared" si="1163"/>
        <v>1441.20562983432i</v>
      </c>
      <c r="J2301" t="str">
        <f t="shared" si="1157"/>
        <v>-2810.52691628216+315.289673227594i</v>
      </c>
      <c r="K2301" t="str">
        <f t="shared" si="1164"/>
        <v>0.0568105277362574-0.50641530912333i</v>
      </c>
      <c r="L2301" t="str">
        <f t="shared" si="1165"/>
        <v>0.0118239482786891-0.0893820937811464i</v>
      </c>
      <c r="M2301" t="str">
        <f t="shared" si="1166"/>
        <v>0.0686344760149465-0.595797402904476i</v>
      </c>
      <c r="N2301" t="str">
        <f t="shared" si="1167"/>
        <v>-4.57769925106504i</v>
      </c>
      <c r="O2301" t="str">
        <f t="shared" si="1168"/>
        <v>-0.134282856903726+0.99094304293525i</v>
      </c>
      <c r="P2301" t="str">
        <f t="shared" si="1169"/>
        <v>1.13428285690373-0.99094304293525i</v>
      </c>
      <c r="Q2301" t="str">
        <f t="shared" si="1170"/>
        <v>-1.13428285690373+5.56864229400029i</v>
      </c>
      <c r="R2301" t="str">
        <f t="shared" si="1171"/>
        <v>-0.210698724671184-0.16077364252725i</v>
      </c>
      <c r="S2301" t="str">
        <f t="shared" si="1172"/>
        <v>0.495727066152069i</v>
      </c>
      <c r="T2301" t="str">
        <f t="shared" si="1173"/>
        <v>0.0796998461246152-0.104449060623229i</v>
      </c>
      <c r="U2301" t="str">
        <f t="shared" si="1174"/>
        <v>0.00005-0.000387200620601146i</v>
      </c>
      <c r="V2301" t="str">
        <f t="shared" si="1175"/>
        <v>0.00002-0.00433664695073284i</v>
      </c>
      <c r="W2301" t="str">
        <f t="shared" si="1176"/>
        <v>0.000042267437980056-0.00035587751000096i</v>
      </c>
      <c r="X2301" t="str">
        <f t="shared" si="1177"/>
        <v>0.0000432124405152904-0.000355647126451023i</v>
      </c>
      <c r="Y2301" t="str">
        <f t="shared" si="1178"/>
        <v>0.009+1.84474320618793i</v>
      </c>
      <c r="Z2301" t="str">
        <f t="shared" si="1179"/>
        <v>-0.00231248604100078-0.000292488195372824i</v>
      </c>
      <c r="AA2301" t="str">
        <f t="shared" si="1180"/>
        <v>0.0318998889086422-6.50606834966608i</v>
      </c>
      <c r="AB2301" t="str">
        <f t="shared" si="1181"/>
        <v>0.266389030395107-0.34911088713518i</v>
      </c>
      <c r="AC2301" t="str">
        <f t="shared" si="1182"/>
        <v>0.81028411163648-0.182674935281282i</v>
      </c>
      <c r="AD2301" t="str">
        <f t="shared" si="1183"/>
        <v>0.405293893046643-0.339478273734673i</v>
      </c>
      <c r="AE2301" t="str">
        <f t="shared" si="1184"/>
        <v>-0.00103652985782616+0.000666495089861635i</v>
      </c>
      <c r="AF2301" t="str">
        <f t="shared" si="1185"/>
        <v>-6.31674657642212-0.40343907970015i</v>
      </c>
      <c r="AG2301" t="str">
        <f t="shared" si="1186"/>
        <v>0.992051421120429-0.00958467070247954i</v>
      </c>
      <c r="AH2301" t="str">
        <f t="shared" si="1187"/>
        <v>0.00690728542068073-0.00375555116361754i</v>
      </c>
      <c r="AI2301">
        <f t="shared" si="1188"/>
        <v>-42.089078377091845</v>
      </c>
      <c r="AJ2301">
        <f t="shared" si="1189"/>
        <v>-28.533310149592289</v>
      </c>
      <c r="AK2301"/>
      <c r="AL2301"/>
      <c r="AM2301"/>
      <c r="AN2301"/>
    </row>
    <row r="2302" spans="1:40" x14ac:dyDescent="0.35">
      <c r="A2302"/>
      <c r="B2302">
        <f t="shared" si="1190"/>
        <v>368000</v>
      </c>
      <c r="C2302" s="237" t="str">
        <f t="shared" si="1158"/>
        <v>-2.3813641157562E-07+0.00280817176370743i</v>
      </c>
      <c r="D2302" s="208" t="str">
        <f t="shared" si="1159"/>
        <v>-2.51366302789828+0.0215293168550903i</v>
      </c>
      <c r="E2302" t="str">
        <f t="shared" si="1160"/>
        <v>20500</v>
      </c>
      <c r="F2302" t="str">
        <f t="shared" si="1161"/>
        <v>0.327868852459016</v>
      </c>
      <c r="G2302" t="str">
        <f t="shared" si="1156"/>
        <v>0.327868852459016</v>
      </c>
      <c r="H2302" t="str">
        <f t="shared" si="1162"/>
        <v>3.80335745168815+0.423905001279292i</v>
      </c>
      <c r="I2302" t="str">
        <f t="shared" si="1163"/>
        <v>1445.1326206513i</v>
      </c>
      <c r="J2302" t="str">
        <f t="shared" si="1157"/>
        <v>-2825.86946306376+316.148773154645i</v>
      </c>
      <c r="K2302" t="str">
        <f t="shared" si="1164"/>
        <v>0.056505790357014-0.505072298281739i</v>
      </c>
      <c r="L2302" t="str">
        <f t="shared" si="1165"/>
        <v>0.0117608727953574-0.0891475289500478i</v>
      </c>
      <c r="M2302" t="str">
        <f t="shared" si="1166"/>
        <v>0.0682666631523714-0.594219827231787i</v>
      </c>
      <c r="N2302" t="str">
        <f t="shared" si="1167"/>
        <v>-4.59017254602707i</v>
      </c>
      <c r="O2302" t="str">
        <f t="shared" si="1168"/>
        <v>-0.12191240661043+0.992540863196298i</v>
      </c>
      <c r="P2302" t="str">
        <f t="shared" si="1169"/>
        <v>1.12191240661043-0.992540863196298i</v>
      </c>
      <c r="Q2302" t="str">
        <f t="shared" si="1170"/>
        <v>-1.12191240661043+5.58271340922337i</v>
      </c>
      <c r="R2302" t="str">
        <f t="shared" si="1171"/>
        <v>-0.209704847780563-0.158819174685596i</v>
      </c>
      <c r="S2302" t="str">
        <f t="shared" si="1172"/>
        <v>0.497077821100713i</v>
      </c>
      <c r="T2302" t="str">
        <f t="shared" si="1173"/>
        <v>0.0789454893017296-0.104239628809019i</v>
      </c>
      <c r="U2302" t="str">
        <f t="shared" si="1174"/>
        <v>0.00005-0.000386148445001687i</v>
      </c>
      <c r="V2302" t="str">
        <f t="shared" si="1175"/>
        <v>0.00002-0.00432486258401889i</v>
      </c>
      <c r="W2302" t="str">
        <f t="shared" si="1176"/>
        <v>0.0000422674044574225-0.000354912707628387i</v>
      </c>
      <c r="X2302" t="str">
        <f t="shared" si="1177"/>
        <v>0.0000432072168344251-0.000354682962790826i</v>
      </c>
      <c r="Y2302" t="str">
        <f t="shared" si="1178"/>
        <v>0.009+1.84976975443367i</v>
      </c>
      <c r="Z2302" t="str">
        <f t="shared" si="1179"/>
        <v>-0.00229994804253444-0.000291597877117324i</v>
      </c>
      <c r="AA2302" t="str">
        <f t="shared" si="1180"/>
        <v>0.0317266749891768-6.48838288073436i</v>
      </c>
      <c r="AB2302" t="str">
        <f t="shared" si="1181"/>
        <v>0.263867665644839-0.348410881543775i</v>
      </c>
      <c r="AC2302" t="str">
        <f t="shared" si="1182"/>
        <v>0.810980711210762-0.180580246980501i</v>
      </c>
      <c r="AD2302" t="str">
        <f t="shared" si="1183"/>
        <v>0.401141729072293-0.3402949111104i</v>
      </c>
      <c r="AE2302" t="str">
        <f t="shared" si="1184"/>
        <v>-0.00102183440823232+0.000665688538072144i</v>
      </c>
      <c r="AF2302" t="str">
        <f t="shared" si="1185"/>
        <v>-6.31702047958643-0.402375684424202i</v>
      </c>
      <c r="AG2302" t="str">
        <f t="shared" si="1186"/>
        <v>0.99205324284776-0.00946107834441614i</v>
      </c>
      <c r="AH2302" t="str">
        <f t="shared" si="1187"/>
        <v>0.00681251138456909-0.00375942836899502i</v>
      </c>
      <c r="AI2302">
        <f t="shared" si="1188"/>
        <v>-42.179316654632558</v>
      </c>
      <c r="AJ2302">
        <f t="shared" si="1189"/>
        <v>-28.891748684224087</v>
      </c>
      <c r="AK2302"/>
      <c r="AL2302"/>
      <c r="AM2302"/>
      <c r="AN2302"/>
    </row>
    <row r="2303" spans="1:40" x14ac:dyDescent="0.35">
      <c r="A2303"/>
      <c r="B2303">
        <f t="shared" si="1190"/>
        <v>369000</v>
      </c>
      <c r="C2303" s="237" t="str">
        <f t="shared" si="1158"/>
        <v>-2.36847448259576E-07+0.00280056154223458i</v>
      </c>
      <c r="D2303" s="208" t="str">
        <f t="shared" si="1159"/>
        <v>-2.51366301801623+0.0214709718237985i</v>
      </c>
      <c r="E2303" t="str">
        <f t="shared" si="1160"/>
        <v>20500</v>
      </c>
      <c r="F2303" t="str">
        <f t="shared" si="1161"/>
        <v>0.327868852459016</v>
      </c>
      <c r="G2303" t="str">
        <f t="shared" si="1156"/>
        <v>0.327868852459016</v>
      </c>
      <c r="H2303" t="str">
        <f t="shared" si="1162"/>
        <v>3.80362918291684+0.422788763219922i</v>
      </c>
      <c r="I2303" t="str">
        <f t="shared" si="1163"/>
        <v>1449.05961146829i</v>
      </c>
      <c r="J2303" t="str">
        <f t="shared" si="1157"/>
        <v>-2841.25375827198+317.007873081695i</v>
      </c>
      <c r="K2303" t="str">
        <f t="shared" si="1164"/>
        <v>0.0562034888381038-0.503736302625225i</v>
      </c>
      <c r="L2303" t="str">
        <f t="shared" si="1165"/>
        <v>0.0116982977912072-0.0889141696257867i</v>
      </c>
      <c r="M2303" t="str">
        <f t="shared" si="1166"/>
        <v>0.067901786629311-0.592650472251012i</v>
      </c>
      <c r="N2303" t="str">
        <f t="shared" si="1167"/>
        <v>-4.6026458409891i</v>
      </c>
      <c r="O2303" t="str">
        <f t="shared" si="1168"/>
        <v>-0.109522989054463+0.993984262887786i</v>
      </c>
      <c r="P2303" t="str">
        <f t="shared" si="1169"/>
        <v>1.10952298905446-0.993984262887786i</v>
      </c>
      <c r="Q2303" t="str">
        <f t="shared" si="1170"/>
        <v>-1.10952298905446+5.59663010387689i</v>
      </c>
      <c r="R2303" t="str">
        <f t="shared" si="1171"/>
        <v>-0.208703924639789-0.156873184481594i</v>
      </c>
      <c r="S2303" t="str">
        <f t="shared" si="1172"/>
        <v>0.498428576049356i</v>
      </c>
      <c r="T2303" t="str">
        <f t="shared" si="1173"/>
        <v>0.0781900779614888-0.104023999974122i</v>
      </c>
      <c r="U2303" t="str">
        <f t="shared" si="1174"/>
        <v>0.00005-0.000385101972251005i</v>
      </c>
      <c r="V2303" t="str">
        <f t="shared" si="1175"/>
        <v>0.00002-0.00431314208921125i</v>
      </c>
      <c r="W2303" t="str">
        <f t="shared" si="1176"/>
        <v>0.0000422673708436517-0.000353953140653905i</v>
      </c>
      <c r="X2303" t="str">
        <f t="shared" si="1177"/>
        <v>0.0000432020352015051-0.000353724030950611i</v>
      </c>
      <c r="Y2303" t="str">
        <f t="shared" si="1178"/>
        <v>0.009+1.85479630267941i</v>
      </c>
      <c r="Z2303" t="str">
        <f t="shared" si="1179"/>
        <v>-0.00228751186067815-0.000290713155823355i</v>
      </c>
      <c r="AA2303" t="str">
        <f t="shared" si="1180"/>
        <v>0.0315548682709202-6.47079331606836i</v>
      </c>
      <c r="AB2303" t="str">
        <f t="shared" si="1181"/>
        <v>0.26134277627226-0.347690163009845i</v>
      </c>
      <c r="AC2303" t="str">
        <f t="shared" si="1182"/>
        <v>0.811686902126735-0.17849370303895i</v>
      </c>
      <c r="AD2303" t="str">
        <f t="shared" si="1183"/>
        <v>0.396975167665846-0.341058349707651i</v>
      </c>
      <c r="AE2303" t="str">
        <f t="shared" si="1184"/>
        <v>-0.00100723555359374+0.000664769116363925i</v>
      </c>
      <c r="AF2303" t="str">
        <f t="shared" si="1185"/>
        <v>-6.31729220093307-0.401317791396124i</v>
      </c>
      <c r="AG2303" t="str">
        <f t="shared" si="1186"/>
        <v>0.992056302442191-0.00933781285260748i</v>
      </c>
      <c r="AH2303" t="str">
        <f t="shared" si="1187"/>
        <v>0.00671828628438304-0.00376247305444319i</v>
      </c>
      <c r="AI2303">
        <f t="shared" si="1188"/>
        <v>-42.270070197668836</v>
      </c>
      <c r="AJ2303">
        <f t="shared" si="1189"/>
        <v>-29.250337309270463</v>
      </c>
      <c r="AK2303"/>
      <c r="AL2303"/>
      <c r="AM2303"/>
      <c r="AN2303"/>
    </row>
    <row r="2304" spans="1:40" x14ac:dyDescent="0.35">
      <c r="A2304"/>
      <c r="B2304">
        <f t="shared" si="1190"/>
        <v>370000</v>
      </c>
      <c r="C2304" s="237" t="str">
        <f t="shared" si="1158"/>
        <v>-2.35568921867911E-07+0.00279299245709312i</v>
      </c>
      <c r="D2304" s="208" t="str">
        <f t="shared" si="1159"/>
        <v>-2.51366300821419+0.0214129421710473i</v>
      </c>
      <c r="E2304" t="str">
        <f t="shared" si="1160"/>
        <v>20500</v>
      </c>
      <c r="F2304" t="str">
        <f t="shared" si="1161"/>
        <v>0.327868852459016</v>
      </c>
      <c r="G2304" t="str">
        <f t="shared" si="1156"/>
        <v>0.327868852459016</v>
      </c>
      <c r="H2304" t="str">
        <f t="shared" si="1162"/>
        <v>3.80389875524794+0.421678300922426i</v>
      </c>
      <c r="I2304" t="str">
        <f t="shared" si="1163"/>
        <v>1452.98660228528i</v>
      </c>
      <c r="J2304" t="str">
        <f t="shared" si="1157"/>
        <v>-2856.67980190682+317.866973008746i</v>
      </c>
      <c r="K2304" t="str">
        <f t="shared" si="1164"/>
        <v>0.0559035973894382-0.502407268061615i</v>
      </c>
      <c r="L2304" t="str">
        <f t="shared" si="1165"/>
        <v>0.0116362180161646-0.0886820067228605i</v>
      </c>
      <c r="M2304" t="str">
        <f t="shared" si="1166"/>
        <v>0.0675398154056028-0.591089274784475i</v>
      </c>
      <c r="N2304" t="str">
        <f t="shared" si="1167"/>
        <v>-4.61511913595113i</v>
      </c>
      <c r="O2304" t="str">
        <f t="shared" si="1168"/>
        <v>-0.0971165317946623+0.995273017444046i</v>
      </c>
      <c r="P2304" t="str">
        <f t="shared" si="1169"/>
        <v>1.09711653179466-0.995273017444046i</v>
      </c>
      <c r="Q2304" t="str">
        <f t="shared" si="1170"/>
        <v>-1.09711653179466+5.61039215339518i</v>
      </c>
      <c r="R2304" t="str">
        <f t="shared" si="1171"/>
        <v>-0.207695911376008-0.154935678304029i</v>
      </c>
      <c r="S2304" t="str">
        <f t="shared" si="1172"/>
        <v>0.499779330997998i</v>
      </c>
      <c r="T2304" t="str">
        <f t="shared" si="1173"/>
        <v>0.0774336496505086-0.103802123638521i</v>
      </c>
      <c r="U2304" t="str">
        <f t="shared" si="1174"/>
        <v>0.00005-0.000384061156109786i</v>
      </c>
      <c r="V2304" t="str">
        <f t="shared" si="1175"/>
        <v>0.00002-0.0043014849484296i</v>
      </c>
      <c r="W2304" t="str">
        <f t="shared" si="1176"/>
        <v>0.000042267337138744-0.000352998766628298i</v>
      </c>
      <c r="X2304" t="str">
        <f t="shared" si="1177"/>
        <v>0.0000431968951615961-0.000352770288511394i</v>
      </c>
      <c r="Y2304" t="str">
        <f t="shared" si="1178"/>
        <v>0.009+1.85982285092516i</v>
      </c>
      <c r="Z2304" t="str">
        <f t="shared" si="1179"/>
        <v>-0.00227517639593327-0.000289833977793437i</v>
      </c>
      <c r="AA2304" t="str">
        <f t="shared" si="1180"/>
        <v>0.0313844535498057-6.45329887754828i</v>
      </c>
      <c r="AB2304" t="str">
        <f t="shared" si="1181"/>
        <v>0.258814487773304-0.346948562808811i</v>
      </c>
      <c r="AC2304" t="str">
        <f t="shared" si="1182"/>
        <v>0.812402708350329-0.176415309768984i</v>
      </c>
      <c r="AD2304" t="str">
        <f t="shared" si="1183"/>
        <v>0.392794918318492-0.341768340706024i</v>
      </c>
      <c r="AE2304" t="str">
        <f t="shared" si="1184"/>
        <v>-0.000992733804271458+0.000663737948018328i</v>
      </c>
      <c r="AF2304" t="str">
        <f t="shared" si="1185"/>
        <v>-6.31756176346213-0.400265358751379i</v>
      </c>
      <c r="AG2304" t="str">
        <f t="shared" si="1186"/>
        <v>0.99206059574396-0.00921488816954037i</v>
      </c>
      <c r="AH2304" t="str">
        <f t="shared" si="1187"/>
        <v>0.0066246151524737-0.00376469285976529i</v>
      </c>
      <c r="AI2304">
        <f t="shared" si="1188"/>
        <v>-42.361346507285987</v>
      </c>
      <c r="AJ2304">
        <f t="shared" si="1189"/>
        <v>-29.609072890809667</v>
      </c>
      <c r="AK2304"/>
      <c r="AL2304"/>
      <c r="AM2304"/>
      <c r="AN2304"/>
    </row>
    <row r="2305" spans="1:40" x14ac:dyDescent="0.35">
      <c r="A2305"/>
      <c r="B2305">
        <f t="shared" si="1190"/>
        <v>371000</v>
      </c>
      <c r="C2305" s="237" t="str">
        <f t="shared" si="1158"/>
        <v>-2.34300720024936E-07+0.00278546417564429i</v>
      </c>
      <c r="D2305" s="208" t="str">
        <f t="shared" si="1159"/>
        <v>-2.51366299849131+0.0213552253466062i</v>
      </c>
      <c r="E2305" t="str">
        <f t="shared" si="1160"/>
        <v>20500</v>
      </c>
      <c r="F2305" t="str">
        <f t="shared" si="1161"/>
        <v>0.327868852459016</v>
      </c>
      <c r="G2305" t="str">
        <f t="shared" si="1156"/>
        <v>0.327868852459016</v>
      </c>
      <c r="H2305" t="str">
        <f t="shared" si="1162"/>
        <v>3.80416619138165+0.42057357038757i</v>
      </c>
      <c r="I2305" t="str">
        <f t="shared" si="1163"/>
        <v>1456.91359310227i</v>
      </c>
      <c r="J2305" t="str">
        <f t="shared" si="1157"/>
        <v>-2872.14759396827+318.726072935796i</v>
      </c>
      <c r="K2305" t="str">
        <f t="shared" si="1164"/>
        <v>0.0556060905599969-0.501085141045391i</v>
      </c>
      <c r="L2305" t="str">
        <f t="shared" si="1165"/>
        <v>0.0115746282884101-0.0884510312447916i</v>
      </c>
      <c r="M2305" t="str">
        <f t="shared" si="1166"/>
        <v>0.067180718848407-0.589536172290183i</v>
      </c>
      <c r="N2305" t="str">
        <f t="shared" si="1167"/>
        <v>-4.62759243091316i</v>
      </c>
      <c r="O2305" t="str">
        <f t="shared" si="1168"/>
        <v>-0.0846949650409272+0.996406926359264i</v>
      </c>
      <c r="P2305" t="str">
        <f t="shared" si="1169"/>
        <v>1.08469496504093-0.996406926359264i</v>
      </c>
      <c r="Q2305" t="str">
        <f t="shared" si="1170"/>
        <v>-1.08469496504093+5.62399935727242i</v>
      </c>
      <c r="R2305" t="str">
        <f t="shared" si="1171"/>
        <v>-0.206680764121255-0.153006664148186i</v>
      </c>
      <c r="S2305" t="str">
        <f t="shared" si="1172"/>
        <v>0.501130085946642i</v>
      </c>
      <c r="T2305" t="str">
        <f t="shared" si="1173"/>
        <v>0.0766762427549894-0.103573949087602i</v>
      </c>
      <c r="U2305" t="str">
        <f t="shared" si="1174"/>
        <v>0.00005-0.000383025950837253i</v>
      </c>
      <c r="V2305" t="str">
        <f t="shared" si="1175"/>
        <v>0.00002-0.00428989064937723i</v>
      </c>
      <c r="W2305" t="str">
        <f t="shared" si="1176"/>
        <v>0.0000422673033427004-0.000352049543560018i</v>
      </c>
      <c r="X2305" t="str">
        <f t="shared" si="1177"/>
        <v>0.0000431917962658863-0.000351821693511509i</v>
      </c>
      <c r="Y2305" t="str">
        <f t="shared" si="1178"/>
        <v>0.009+1.8648493991709i</v>
      </c>
      <c r="Z2305" t="str">
        <f t="shared" si="1179"/>
        <v>-0.00226294056360344-0.00028896029002075i</v>
      </c>
      <c r="AA2305" t="str">
        <f t="shared" si="1180"/>
        <v>0.0312154158265856-6.43589879545081i</v>
      </c>
      <c r="AB2305" t="str">
        <f t="shared" si="1181"/>
        <v>0.256282928450134-0.34618591143198i</v>
      </c>
      <c r="AC2305" t="str">
        <f t="shared" si="1182"/>
        <v>0.813128154235457-0.174345075047002i</v>
      </c>
      <c r="AD2305" t="str">
        <f t="shared" si="1183"/>
        <v>0.388601694924062-0.34242464526253i</v>
      </c>
      <c r="AE2305" t="str">
        <f t="shared" si="1184"/>
        <v>-0.000978329663334025+0.000662596161274289i</v>
      </c>
      <c r="AF2305" t="str">
        <f t="shared" si="1185"/>
        <v>-6.31782918987296-0.399218345040964i</v>
      </c>
      <c r="AG2305" t="str">
        <f t="shared" si="1186"/>
        <v>0.992066118405503-0.00909231819082626i</v>
      </c>
      <c r="AH2305" t="str">
        <f t="shared" si="1187"/>
        <v>0.00653150295672683-0.0037660954720981i</v>
      </c>
      <c r="AI2305">
        <f t="shared" si="1188"/>
        <v>-42.453153235465706</v>
      </c>
      <c r="AJ2305">
        <f t="shared" si="1189"/>
        <v>-29.967952294563485</v>
      </c>
      <c r="AK2305"/>
      <c r="AL2305"/>
      <c r="AM2305"/>
      <c r="AN2305"/>
    </row>
    <row r="2306" spans="1:40" x14ac:dyDescent="0.35">
      <c r="A2306"/>
      <c r="B2306">
        <f t="shared" si="1190"/>
        <v>372000</v>
      </c>
      <c r="C2306" s="237" t="str">
        <f t="shared" si="1158"/>
        <v>-2.33042731863347E-07+0.00277797636882605i</v>
      </c>
      <c r="D2306" s="208" t="str">
        <f t="shared" si="1159"/>
        <v>-2.51366298884674+0.0212978188276664i</v>
      </c>
      <c r="E2306" t="str">
        <f t="shared" si="1160"/>
        <v>20500</v>
      </c>
      <c r="F2306" t="str">
        <f t="shared" si="1161"/>
        <v>0.327868852459016</v>
      </c>
      <c r="G2306" t="str">
        <f t="shared" si="1156"/>
        <v>0.327868852459016</v>
      </c>
      <c r="H2306" t="str">
        <f t="shared" si="1162"/>
        <v>3.804431513722+0.419474528054028i</v>
      </c>
      <c r="I2306" t="str">
        <f t="shared" si="1163"/>
        <v>1460.84058391925i</v>
      </c>
      <c r="J2306" t="str">
        <f t="shared" si="1157"/>
        <v>-2887.65713445634+319.585172862848i</v>
      </c>
      <c r="K2306" t="str">
        <f t="shared" si="1164"/>
        <v>0.0553109432325129-0.499769868570905i</v>
      </c>
      <c r="L2306" t="str">
        <f t="shared" si="1165"/>
        <v>0.0115135234933228-0.0882212342830689i</v>
      </c>
      <c r="M2306" t="str">
        <f t="shared" si="1166"/>
        <v>0.0668244667258357-0.587991102853974i</v>
      </c>
      <c r="N2306" t="str">
        <f t="shared" si="1167"/>
        <v>-4.64006572587519i</v>
      </c>
      <c r="O2306" t="str">
        <f t="shared" si="1168"/>
        <v>-0.0722602213539035+0.997385813218679i</v>
      </c>
      <c r="P2306" t="str">
        <f t="shared" si="1169"/>
        <v>1.0722602213539-0.997385813218679i</v>
      </c>
      <c r="Q2306" t="str">
        <f t="shared" si="1170"/>
        <v>-1.0722602213539+5.63745153909387i</v>
      </c>
      <c r="R2306" t="str">
        <f t="shared" si="1171"/>
        <v>-0.205658439023649-0.151086151623045i</v>
      </c>
      <c r="S2306" t="str">
        <f t="shared" si="1172"/>
        <v>0.502480840895285i</v>
      </c>
      <c r="T2306" t="str">
        <f t="shared" si="1173"/>
        <v>0.0759178965151802-0.103339425377815i</v>
      </c>
      <c r="U2306" t="str">
        <f t="shared" si="1174"/>
        <v>0.00005-0.000381996311184465i</v>
      </c>
      <c r="V2306" t="str">
        <f t="shared" si="1175"/>
        <v>0.00002-0.004278358685266i</v>
      </c>
      <c r="W2306" t="str">
        <f t="shared" si="1176"/>
        <v>0.0000422672694555211-0.000351105429909048i</v>
      </c>
      <c r="X2306" t="str">
        <f t="shared" si="1177"/>
        <v>0.0000431867380715878-0.000350878204440485i</v>
      </c>
      <c r="Y2306" t="str">
        <f t="shared" si="1178"/>
        <v>0.009+1.86987594741664i</v>
      </c>
      <c r="Z2306" t="str">
        <f t="shared" si="1179"/>
        <v>-0.00225080329355622-0.000288092040178048i</v>
      </c>
      <c r="AA2306" t="str">
        <f t="shared" si="1180"/>
        <v>0.031047740303526-6.41859230833594i</v>
      </c>
      <c r="AB2306" t="str">
        <f t="shared" si="1181"/>
        <v>0.25374822945949-0.345402038605461i</v>
      </c>
      <c r="AC2306" t="str">
        <f t="shared" si="1182"/>
        <v>0.813863264508619-0.172283008322955i</v>
      </c>
      <c r="AD2306" t="str">
        <f t="shared" si="1183"/>
        <v>0.38439621562756-0.343027034593757i</v>
      </c>
      <c r="AE2306" t="str">
        <f t="shared" si="1184"/>
        <v>-0.0009640236263974+0.000661344889245587i</v>
      </c>
      <c r="AF2306" t="str">
        <f t="shared" si="1185"/>
        <v>-6.31809450256874-0.398176709226362i</v>
      </c>
      <c r="AG2306" t="str">
        <f t="shared" si="1186"/>
        <v>0.992072865892056-0.00897011676230891i</v>
      </c>
      <c r="AH2306" t="str">
        <f t="shared" si="1187"/>
        <v>0.00643895459935023-0.00376668862516023i</v>
      </c>
      <c r="AI2306">
        <f t="shared" si="1188"/>
        <v>-42.545498189897444</v>
      </c>
      <c r="AJ2306">
        <f t="shared" si="1189"/>
        <v>-30.3269723862891</v>
      </c>
      <c r="AK2306"/>
      <c r="AL2306"/>
      <c r="AM2306"/>
      <c r="AN2306"/>
    </row>
    <row r="2307" spans="1:40" x14ac:dyDescent="0.35">
      <c r="A2307"/>
      <c r="B2307">
        <f t="shared" si="1190"/>
        <v>373000</v>
      </c>
      <c r="C2307" s="237" t="str">
        <f t="shared" si="1158"/>
        <v>-2.31794848000003E-07+0.00277052871110518i</v>
      </c>
      <c r="D2307" s="208" t="str">
        <f t="shared" si="1159"/>
        <v>-2.51366297927963+0.0212407201184731i</v>
      </c>
      <c r="E2307" t="str">
        <f t="shared" si="1160"/>
        <v>20500</v>
      </c>
      <c r="F2307" t="str">
        <f t="shared" si="1161"/>
        <v>0.327868852459016</v>
      </c>
      <c r="G2307" t="str">
        <f t="shared" si="1156"/>
        <v>0.327868852459016</v>
      </c>
      <c r="H2307" t="str">
        <f t="shared" si="1162"/>
        <v>3.8046947443815+0.418381130793076i</v>
      </c>
      <c r="I2307" t="str">
        <f t="shared" si="1163"/>
        <v>1464.76757473624i</v>
      </c>
      <c r="J2307" t="str">
        <f t="shared" si="1157"/>
        <v>-2903.20842337103+320.444272789898i</v>
      </c>
      <c r="K2307" t="str">
        <f t="shared" si="1164"/>
        <v>0.0550181306182563-0.498461398165718i</v>
      </c>
      <c r="L2307" t="str">
        <f t="shared" si="1165"/>
        <v>0.0114528985824439-0.0879926070161035i</v>
      </c>
      <c r="M2307" t="str">
        <f t="shared" si="1166"/>
        <v>0.0664710292007002-0.586454005181821i</v>
      </c>
      <c r="N2307" t="str">
        <f t="shared" si="1167"/>
        <v>-4.65253902083722i</v>
      </c>
      <c r="O2307" t="str">
        <f t="shared" si="1168"/>
        <v>-0.0598142353443199+0.998209525726024i</v>
      </c>
      <c r="P2307" t="str">
        <f t="shared" si="1169"/>
        <v>1.05981423534432-0.998209525726024i</v>
      </c>
      <c r="Q2307" t="str">
        <f t="shared" si="1170"/>
        <v>-1.05981423534432+5.65074854656324i</v>
      </c>
      <c r="R2307" t="str">
        <f t="shared" si="1171"/>
        <v>-0.204628892258982-0.149174151958715i</v>
      </c>
      <c r="S2307" t="str">
        <f t="shared" si="1172"/>
        <v>0.503831595843929i</v>
      </c>
      <c r="T2307" t="str">
        <f t="shared" si="1173"/>
        <v>0.0751586510400241-0.103098501342618i</v>
      </c>
      <c r="U2307" t="str">
        <f t="shared" si="1174"/>
        <v>0.00005-0.000380972192387724i</v>
      </c>
      <c r="V2307" t="str">
        <f t="shared" si="1175"/>
        <v>0.00002-0.00426688855474249i</v>
      </c>
      <c r="W2307" t="str">
        <f t="shared" si="1176"/>
        <v>0.0000422672354772072-0.000350166384580829i</v>
      </c>
      <c r="X2307" t="str">
        <f t="shared" si="1177"/>
        <v>0.000043181720141841-0.000349939780232981i</v>
      </c>
      <c r="Y2307" t="str">
        <f t="shared" si="1178"/>
        <v>0.009+1.87490249566239i</v>
      </c>
      <c r="Z2307" t="str">
        <f t="shared" si="1179"/>
        <v>-0.00223876352998886-0.000287229176606801i</v>
      </c>
      <c r="AA2307" t="str">
        <f t="shared" si="1180"/>
        <v>0.0308814123811673-6.40137866293593i</v>
      </c>
      <c r="AB2307" t="str">
        <f t="shared" si="1181"/>
        <v>0.251210524861636-0.344596773310034i</v>
      </c>
      <c r="AC2307" t="str">
        <f t="shared" si="1182"/>
        <v>0.8146080642532-0.170229120630092i</v>
      </c>
      <c r="AD2307" t="str">
        <f t="shared" si="1183"/>
        <v>0.380179202672055-0.343575290055473i</v>
      </c>
      <c r="AE2307" t="str">
        <f t="shared" si="1184"/>
        <v>-0.000949816181467518+0.000659985269835014i</v>
      </c>
      <c r="AF2307" t="str">
        <f t="shared" si="1185"/>
        <v>-6.31835772366113-0.397140410674603i</v>
      </c>
      <c r="AG2307" t="str">
        <f t="shared" si="1186"/>
        <v>0.992080833482305-0.00884829767718091i</v>
      </c>
      <c r="AH2307" t="str">
        <f t="shared" si="1187"/>
        <v>0.00634697491568247-0.00376648009847307i</v>
      </c>
      <c r="AI2307">
        <f t="shared" si="1188"/>
        <v>-42.638389338972658</v>
      </c>
      <c r="AJ2307">
        <f t="shared" si="1189"/>
        <v>-30.686130032166623</v>
      </c>
      <c r="AK2307"/>
      <c r="AL2307"/>
      <c r="AM2307"/>
      <c r="AN2307"/>
    </row>
    <row r="2308" spans="1:40" x14ac:dyDescent="0.35">
      <c r="A2308"/>
      <c r="B2308">
        <f t="shared" si="1190"/>
        <v>374000</v>
      </c>
      <c r="C2308" s="237" t="str">
        <f t="shared" si="1158"/>
        <v>-2.30556960512154E-07+0.00276312088043012i</v>
      </c>
      <c r="D2308" s="208" t="str">
        <f t="shared" si="1159"/>
        <v>-2.51366296978916+0.0211839267499643i</v>
      </c>
      <c r="E2308" t="str">
        <f t="shared" si="1160"/>
        <v>20500</v>
      </c>
      <c r="F2308" t="str">
        <f t="shared" si="1161"/>
        <v>0.327868852459016</v>
      </c>
      <c r="G2308" t="str">
        <f t="shared" si="1156"/>
        <v>0.327868852459016</v>
      </c>
      <c r="H2308" t="str">
        <f t="shared" si="1162"/>
        <v>3.80495590518568+0.41729333590332i</v>
      </c>
      <c r="I2308" t="str">
        <f t="shared" si="1163"/>
        <v>1468.69456555323i</v>
      </c>
      <c r="J2308" t="str">
        <f t="shared" si="1157"/>
        <v>-2918.80146071233+321.303372716949i</v>
      </c>
      <c r="K2308" t="str">
        <f t="shared" si="1164"/>
        <v>0.0547276282519117-0.497159677884i</v>
      </c>
      <c r="L2308" t="str">
        <f t="shared" si="1165"/>
        <v>0.0113927485724585-0.0877651407081989i</v>
      </c>
      <c r="M2308" t="str">
        <f t="shared" si="1166"/>
        <v>0.0661203768243702-0.584924818592199i</v>
      </c>
      <c r="N2308" t="str">
        <f t="shared" si="1167"/>
        <v>-4.66501231579925i</v>
      </c>
      <c r="O2308" t="str">
        <f t="shared" si="1168"/>
        <v>-0.0473589433719975+0.998877935727228i</v>
      </c>
      <c r="P2308" t="str">
        <f t="shared" si="1169"/>
        <v>1.047358943372-0.998877935727228i</v>
      </c>
      <c r="Q2308" t="str">
        <f t="shared" si="1170"/>
        <v>-1.047358943372+5.66389025152648i</v>
      </c>
      <c r="R2308" t="str">
        <f t="shared" si="1171"/>
        <v>-0.203592080042678-0.147270678014071i</v>
      </c>
      <c r="S2308" t="str">
        <f t="shared" si="1172"/>
        <v>0.505182350792572i</v>
      </c>
      <c r="T2308" t="str">
        <f t="shared" si="1173"/>
        <v>0.0743985473219643-0.10285112559871i</v>
      </c>
      <c r="U2308" t="str">
        <f t="shared" si="1174"/>
        <v>0.00005-0.000379953550162089i</v>
      </c>
      <c r="V2308" t="str">
        <f t="shared" si="1175"/>
        <v>0.00002-0.00425547976181538i</v>
      </c>
      <c r="W2308" t="str">
        <f t="shared" si="1176"/>
        <v>0.0000422672014077592-0.000349232366920325i</v>
      </c>
      <c r="X2308" t="str">
        <f t="shared" si="1177"/>
        <v>0.0000431767420456175-0.000349006380262842i</v>
      </c>
      <c r="Y2308" t="str">
        <f t="shared" si="1178"/>
        <v>0.009+1.87992904390813i</v>
      </c>
      <c r="Z2308" t="str">
        <f t="shared" si="1179"/>
        <v>-0.00222682023119885-0.000286371648306529i</v>
      </c>
      <c r="AA2308" t="str">
        <f t="shared" si="1180"/>
        <v>0.0307164176551458-6.38425711404606i</v>
      </c>
      <c r="AB2308" t="str">
        <f t="shared" si="1181"/>
        <v>0.24866995166985-0.343769943801984i</v>
      </c>
      <c r="AC2308" t="str">
        <f t="shared" si="1182"/>
        <v>0.815362578893482-0.168183424594898i</v>
      </c>
      <c r="AD2308" t="str">
        <f t="shared" si="1183"/>
        <v>0.37595138224392-0.34406920321967i</v>
      </c>
      <c r="AE2308" t="str">
        <f t="shared" si="1184"/>
        <v>-0.000935707808785465+0.000658518445645721i</v>
      </c>
      <c r="AF2308" t="str">
        <f t="shared" si="1185"/>
        <v>-6.31861887497484-0.396109409153356i</v>
      </c>
      <c r="AG2308" t="str">
        <f t="shared" si="1186"/>
        <v>0.99209001626909-0.00872687467310792i</v>
      </c>
      <c r="AH2308" t="str">
        <f t="shared" si="1187"/>
        <v>0.00625556867302247-0.00376547771655653i</v>
      </c>
      <c r="AI2308">
        <f t="shared" si="1188"/>
        <v>-42.731834816970355</v>
      </c>
      <c r="AJ2308">
        <f t="shared" si="1189"/>
        <v>-31.045422099196273</v>
      </c>
      <c r="AK2308"/>
      <c r="AL2308"/>
      <c r="AM2308"/>
      <c r="AN2308"/>
    </row>
    <row r="2309" spans="1:40" x14ac:dyDescent="0.35">
      <c r="A2309"/>
      <c r="B2309">
        <f t="shared" si="1190"/>
        <v>375000</v>
      </c>
      <c r="C2309" s="237" t="str">
        <f t="shared" si="1158"/>
        <v>-2.29328962914091E-07+0.0027557525581845i</v>
      </c>
      <c r="D2309" s="208" t="str">
        <f t="shared" si="1159"/>
        <v>-2.51366296037451+0.0211274362794145i</v>
      </c>
      <c r="E2309" t="str">
        <f t="shared" si="1160"/>
        <v>20500</v>
      </c>
      <c r="F2309" t="str">
        <f t="shared" si="1161"/>
        <v>0.327868852459016</v>
      </c>
      <c r="G2309" t="str">
        <f t="shared" ref="G2309:G2372" si="1191">IF($C$11=$C$7,$C$24,F2309)</f>
        <v>0.327868852459016</v>
      </c>
      <c r="H2309" t="str">
        <f t="shared" si="1162"/>
        <v>3.80521501767745+0.416211101105549i</v>
      </c>
      <c r="I2309" t="str">
        <f t="shared" si="1163"/>
        <v>1472.62155637022i</v>
      </c>
      <c r="J2309" t="str">
        <f t="shared" ref="J2309:J2372" si="1192">IMSUM(COMPLEX(0,2*PI()*B2309*$C$113*$C$112),COMPLEX(0,2*PI()*B2309*$C$113*$C$111),COMPLEX(0,2*PI()*B2309*$C$28*10^-12*$C$111),COMPLEX(-1*2*PI()*B2309*2*PI()*B2309*$C$113*$C$112*$C$28*10^-12*$C$111,0),COMPLEX(1,0))</f>
        <v>-2934.43624648025+322.162472643999i</v>
      </c>
      <c r="K2309" t="str">
        <f t="shared" si="1164"/>
        <v>0.054439411986546-0.495864656300054i</v>
      </c>
      <c r="L2309" t="str">
        <f t="shared" si="1165"/>
        <v>0.0113330685441953-0.0875388267085346i</v>
      </c>
      <c r="M2309" t="str">
        <f t="shared" si="1166"/>
        <v>0.0657724805307413-0.583403483008589i</v>
      </c>
      <c r="N2309" t="str">
        <f t="shared" si="1167"/>
        <v>-4.67748561076128i</v>
      </c>
      <c r="O2309" t="str">
        <f t="shared" si="1168"/>
        <v>-0.034896283244589+0.999390939230346i</v>
      </c>
      <c r="P2309" t="str">
        <f t="shared" si="1169"/>
        <v>1.03489628324459-0.999390939230346i</v>
      </c>
      <c r="Q2309" t="str">
        <f t="shared" si="1170"/>
        <v>-1.03489628324459+5.67687654999163i</v>
      </c>
      <c r="R2309" t="str">
        <f t="shared" si="1171"/>
        <v>-0.202547958642174-0.145375744284635i</v>
      </c>
      <c r="S2309" t="str">
        <f t="shared" si="1172"/>
        <v>0.506533105741214i</v>
      </c>
      <c r="T2309" t="str">
        <f t="shared" si="1173"/>
        <v>0.0736376272519367-0.102597246552563i</v>
      </c>
      <c r="U2309" t="str">
        <f t="shared" si="1174"/>
        <v>0.0000499999999999998-0.000378940340694988i</v>
      </c>
      <c r="V2309" t="str">
        <f t="shared" si="1175"/>
        <v>0.00002-0.00424413181578388i</v>
      </c>
      <c r="W2309" t="str">
        <f t="shared" si="1176"/>
        <v>0.0000422671672471777-0.000348303336706149i</v>
      </c>
      <c r="X2309" t="str">
        <f t="shared" si="1177"/>
        <v>0.0000431718033576298-0.00034807796433725i</v>
      </c>
      <c r="Y2309" t="str">
        <f t="shared" si="1178"/>
        <v>0.009+1.88495559215388i</v>
      </c>
      <c r="Z2309" t="str">
        <f t="shared" si="1179"/>
        <v>-0.00221497236935842-0.00028551940492435i</v>
      </c>
      <c r="AA2309" t="str">
        <f t="shared" si="1180"/>
        <v>0.03055274191307-6.36722692441678i</v>
      </c>
      <c r="AB2309" t="str">
        <f t="shared" si="1181"/>
        <v>0.246126649900536-0.34292137763493i</v>
      </c>
      <c r="AC2309" t="str">
        <f t="shared" si="1182"/>
        <v>0.816126834178358-0.166145934447277i</v>
      </c>
      <c r="AD2309" t="str">
        <f t="shared" si="1183"/>
        <v>0.371713484316551-0.344508575948941i</v>
      </c>
      <c r="AE2309" t="str">
        <f t="shared" si="1184"/>
        <v>-0.00092169898067538+0.000656945563889501i</v>
      </c>
      <c r="AF2309" t="str">
        <f t="shared" si="1185"/>
        <v>-6.31887797805196-0.395083664826134i</v>
      </c>
      <c r="AG2309" t="str">
        <f t="shared" si="1186"/>
        <v>0.992100409160152-0.00860586142936327i</v>
      </c>
      <c r="AH2309" t="str">
        <f t="shared" si="1187"/>
        <v>0.00616474056948094-0.00376368934809789i</v>
      </c>
      <c r="AI2309">
        <f t="shared" si="1188"/>
        <v>-42.825842929443539</v>
      </c>
      <c r="AJ2309">
        <f t="shared" si="1189"/>
        <v>-31.404845455588529</v>
      </c>
      <c r="AK2309"/>
      <c r="AL2309"/>
      <c r="AM2309"/>
      <c r="AN2309"/>
    </row>
    <row r="2310" spans="1:40" x14ac:dyDescent="0.35">
      <c r="A2310"/>
      <c r="B2310">
        <f t="shared" si="1190"/>
        <v>376000</v>
      </c>
      <c r="C2310" s="237" t="str">
        <f t="shared" ref="C2310:C2373" si="1193">IMPRODUCT(COMPLEX(-1,0),IMDIV(IMPRODUCT(G2310,COMPLEX($C$100+$C$101,0)),COMPLEX($C$100,2*PI()*B2310*$C$103*$C$102*(2*$C$100+$C$101))))</f>
        <v>-2.28110750134254E-07+0.00274842342914149i</v>
      </c>
      <c r="D2310" s="208" t="str">
        <f t="shared" ref="D2310:D2373" si="1194">IMPRODUCT(COMPLEX($C$106,0),IMSUB(C2310,G2310))</f>
        <v>-2.51366295103487+0.0210712462900848i</v>
      </c>
      <c r="E2310" t="str">
        <f t="shared" ref="E2310:E2373" si="1195">IMDIV(COMPLEX($C$20*10^3,0),COMPLEX(1,2*PI()*B2310*$C$20*1000*$C$29*10^-12))</f>
        <v>20500</v>
      </c>
      <c r="F2310" t="str">
        <f t="shared" ref="F2310:F2373" si="1196">IMDIV(COMPLEX($C$22*1000,0),IMSUM(COMPLEX($C$22*1000,0),E2310))</f>
        <v>0.327868852459016</v>
      </c>
      <c r="G2310" t="str">
        <f t="shared" si="1191"/>
        <v>0.327868852459016</v>
      </c>
      <c r="H2310" t="str">
        <f t="shared" ref="H2310:H2373" si="1197">IMPRODUCT(COMPLEX($C$108,0),IMPRODUCT(COMPLEX(-1,0),D2310),IMDIV(COMPLEX(0,2*PI()*B2310*$C$109*$C$110),COMPLEX(1,2*PI()*B2310*$C$109*$C$110)))</f>
        <v>3.80547210312153+0.415134384537608i</v>
      </c>
      <c r="I2310" t="str">
        <f t="shared" ref="I2310:I2373" si="1198">COMPLEX(0,2*PI()*B2310*$C$113*$C$112*$C$114)</f>
        <v>1476.5485471872i</v>
      </c>
      <c r="J2310" t="str">
        <f t="shared" si="1192"/>
        <v>-2950.11278067478+323.02157257105i</v>
      </c>
      <c r="K2310" t="str">
        <f t="shared" ref="K2310:K2373" si="1199">IMDIV(I2310,J2310)</f>
        <v>0.0541534579886715-0.494576282501921i</v>
      </c>
      <c r="L2310" t="str">
        <f t="shared" ref="L2310:L2373" si="1200">IMDIV(COMPLEX($C$117,0),COMPLEX(1,2*PI()*B2310*$C$115*$C$116))</f>
        <v>0.0112738536416447-0.0873136564501653i</v>
      </c>
      <c r="M2310" t="str">
        <f t="shared" ref="M2310:M2373" si="1201">IMSUM(K2310,L2310)</f>
        <v>0.0654273116303162-0.581889938952086i</v>
      </c>
      <c r="N2310" t="str">
        <f t="shared" ref="N2310:N2373" si="1202">COMPLEX(0,-2*PI()*B2310*$C$43)</f>
        <v>-4.68995890572331i</v>
      </c>
      <c r="O2310" t="str">
        <f t="shared" ref="O2310:O2373" si="1203">IMEXP(N2310)</f>
        <v>-0.0224281939160918+0.999748456421745i</v>
      </c>
      <c r="P2310" t="str">
        <f t="shared" ref="P2310:P2373" si="1204">IMSUB(COMPLEX(1,0),O2310)</f>
        <v>1.02242819391609-0.999748456421745i</v>
      </c>
      <c r="Q2310" t="str">
        <f t="shared" ref="Q2310:Q2373" si="1205">IMSUM(COMPLEX(0,2*PI()*B2310*$C$43),O2310,COMPLEX(-1,0))</f>
        <v>-1.02242819391609+5.68970736214506i</v>
      </c>
      <c r="R2310" t="str">
        <f t="shared" ref="R2310:R2373" si="1206">IMDIV(P2310,Q2310)</f>
        <v>-0.201496484389691-0.143489366910657i</v>
      </c>
      <c r="S2310" t="str">
        <f t="shared" ref="S2310:S2373" si="1207">IMDIV(COMPLEX(0,2*PI()*B2310*$C$123),COMPLEX($C$124,0))</f>
        <v>0.507883860689858i</v>
      </c>
      <c r="T2310" t="str">
        <f t="shared" ref="T2310:T2373" si="1208">IMPRODUCT(R2310,S2310)</f>
        <v>0.072875933634528-0.10233681240727i</v>
      </c>
      <c r="U2310" t="str">
        <f t="shared" ref="U2310:U2373" si="1209">IMDIV(COMPLEX(1,2*PI()*B2310*$C$16*10^-3*$C$15*10^-6),COMPLEX(0,2*PI()*B2310*$C$15*10^-6))</f>
        <v>0.0000499999999999998-0.000377932520639949i</v>
      </c>
      <c r="V2310" t="str">
        <f t="shared" ref="V2310:V2373" si="1210">IMSUM(COMPLEX($C$18*10^-3,0),IMDIV(COMPLEX(1,0),COMPLEX(0,2*PI()*B2310*($C$17*1*10^-6))))</f>
        <v>0.00002-0.00423284423116744i</v>
      </c>
      <c r="W2310" t="str">
        <f t="shared" ref="W2310:W2373" si="1211">IMDIV(IMPRODUCT(U2310,V2310),IMSUM(U2310,V2310))</f>
        <v>0.0000422671329954634-0.000347379254144806i</v>
      </c>
      <c r="X2310" t="str">
        <f t="shared" ref="X2310:X2373" si="1212">IMDIV(IMPRODUCT(COMPLEX($C$19,0),W2310),IMSUM(COMPLEX($C$19,0),W2310))</f>
        <v>0.0000431669036582369-0.000347154492690951i</v>
      </c>
      <c r="Y2310" t="str">
        <f t="shared" ref="Y2310:Y2373" si="1213">COMPLEX($C$13*10^-3,2*PI()*B2310*$C$12*0.000001)</f>
        <v>0.009+1.88998214039962i</v>
      </c>
      <c r="Z2310" t="str">
        <f t="shared" ref="Z2310:Z2373" si="1214">IMPRODUCT(COMPLEX($C$6,0),IMDIV(X2310,IMSUM(X2310,Y2310)))</f>
        <v>-0.00220321893029336-0.000284672396744712i</v>
      </c>
      <c r="AA2310" t="str">
        <f t="shared" ref="AA2310:AA2373" si="1215">IMDIV(COMPLEX($C$6,0),IMSUM(X2310,Y2310))</f>
        <v>0.0303903711314606-6.35028736464801i</v>
      </c>
      <c r="AB2310" t="str">
        <f t="shared" ref="AB2310:AB2373" si="1216">IMPRODUCT(COMPLEX($C$119,0),T2310)</f>
        <v>0.243580762623885-0.342050901682719i</v>
      </c>
      <c r="AC2310" t="str">
        <f t="shared" ref="AC2310:AC2373" si="1217">IMSUM(COMPLEX(1,0),IMPRODUCT(AB2310,M2310))</f>
        <v>0.81690085616468-0.164116666030941i</v>
      </c>
      <c r="AD2310" t="str">
        <f t="shared" ref="AD2310:AD2373" si="1218">IMDIV(AB2310,AC2310)</f>
        <v>0.367466242492585-0.344893220468264i</v>
      </c>
      <c r="AE2310" t="str">
        <f t="shared" ref="AE2310:AE2373" si="1219">IMPRODUCT(AD2310,AA2310,X2310)</f>
        <v>-0.000907790161395139+0.000655267776292385i</v>
      </c>
      <c r="AF2310" t="str">
        <f t="shared" ref="AF2310:AF2373" si="1220">IMSUB(D2310,H2310)</f>
        <v>-6.3191350541564-0.394063138247523i</v>
      </c>
      <c r="AG2310" t="str">
        <f t="shared" ref="AG2310:AG2373" si="1221">IMSUM(COMPLEX(1,0),IMPRODUCT(AD2310,AA2310,COMPLEX($C$127,0)))</f>
        <v>0.992112006878931-0.00848527156397408i</v>
      </c>
      <c r="AH2310" t="str">
        <f t="shared" ref="AH2310:AH2373" si="1222">IMDIV(IMPRODUCT(AE2310,AF2310),AG2310)</f>
        <v>0.00607449523285452-0.00376112290509679i</v>
      </c>
      <c r="AI2310">
        <f t="shared" ref="AI2310:AI2373" si="1223">20*LOG10(IMABS(AH2310))</f>
        <v>-42.920422158813885</v>
      </c>
      <c r="AJ2310">
        <f t="shared" ref="AJ2310:AJ2373" si="1224">IMARGUMENT(AH2310)*180/PI()</f>
        <v>-31.764396971161929</v>
      </c>
      <c r="AK2310"/>
      <c r="AL2310"/>
      <c r="AM2310"/>
      <c r="AN2310"/>
    </row>
    <row r="2311" spans="1:40" x14ac:dyDescent="0.35">
      <c r="A2311"/>
      <c r="B2311">
        <f t="shared" si="1190"/>
        <v>377000</v>
      </c>
      <c r="C2311" s="237" t="str">
        <f t="shared" si="1193"/>
        <v>-2.26902218492759E-07+0.00274113318141888i</v>
      </c>
      <c r="D2311" s="208" t="str">
        <f t="shared" si="1194"/>
        <v>-2.51366294176946+0.0210153543908781i</v>
      </c>
      <c r="E2311" t="str">
        <f t="shared" si="1195"/>
        <v>20500</v>
      </c>
      <c r="F2311" t="str">
        <f t="shared" si="1196"/>
        <v>0.327868852459016</v>
      </c>
      <c r="G2311" t="str">
        <f t="shared" si="1191"/>
        <v>0.327868852459016</v>
      </c>
      <c r="H2311" t="str">
        <f t="shared" si="1197"/>
        <v>3.80572718250874+0.414063144749384i</v>
      </c>
      <c r="I2311" t="str">
        <f t="shared" si="1198"/>
        <v>1480.47553800419i</v>
      </c>
      <c r="J2311" t="str">
        <f t="shared" si="1192"/>
        <v>-2965.83106329594+323.880672498101i</v>
      </c>
      <c r="K2311" t="str">
        <f t="shared" si="1199"/>
        <v>0.0538697427333933-0.493294506085094i</v>
      </c>
      <c r="L2311" t="str">
        <f t="shared" si="1200"/>
        <v>0.0112150990709933-0.0870896214490321i</v>
      </c>
      <c r="M2311" t="str">
        <f t="shared" si="1201"/>
        <v>0.0650848418043866-0.580384127534126i</v>
      </c>
      <c r="N2311" t="str">
        <f t="shared" si="1202"/>
        <v>-4.70243220068534i</v>
      </c>
      <c r="O2311" t="str">
        <f t="shared" si="1203"/>
        <v>-0.00995661518518689+0.999950431678518i</v>
      </c>
      <c r="P2311" t="str">
        <f t="shared" si="1204"/>
        <v>1.00995661518519-0.999950431678518i</v>
      </c>
      <c r="Q2311" t="str">
        <f t="shared" si="1205"/>
        <v>-1.00995661518519+5.70238263236386i</v>
      </c>
      <c r="R2311" t="str">
        <f t="shared" si="1206"/>
        <v>-0.200437613695436-0.141611563685406i</v>
      </c>
      <c r="S2311" t="str">
        <f t="shared" si="1207"/>
        <v>0.509234615638501i</v>
      </c>
      <c r="T2311" t="str">
        <f t="shared" si="1208"/>
        <v>0.0721135102033048-0.102069771169694i</v>
      </c>
      <c r="U2311" t="str">
        <f t="shared" si="1209"/>
        <v>0.0000499999999999998-0.0003769300471104i</v>
      </c>
      <c r="V2311" t="str">
        <f t="shared" si="1210"/>
        <v>0.00002-0.00422161652763649i</v>
      </c>
      <c r="W2311" t="str">
        <f t="shared" si="1211"/>
        <v>0.0000422670986526172-0.000346460079865005i</v>
      </c>
      <c r="X2311" t="str">
        <f t="shared" si="1212"/>
        <v>0.0000431620425333562-0.000346235925980582i</v>
      </c>
      <c r="Y2311" t="str">
        <f t="shared" si="1213"/>
        <v>0.009+1.89500868864536i</v>
      </c>
      <c r="Z2311" t="str">
        <f t="shared" si="1214"/>
        <v>-0.00219155891326597-0.000283830574679333i</v>
      </c>
      <c r="AA2311" t="str">
        <f t="shared" si="1215"/>
        <v>0.0302292914727441-6.33343771308486i</v>
      </c>
      <c r="AB2311" t="str">
        <f t="shared" si="1216"/>
        <v>0.241032436015118-0.341158342163318i</v>
      </c>
      <c r="AC2311" t="str">
        <f t="shared" si="1217"/>
        <v>0.817684671200324-0.162095636814006i</v>
      </c>
      <c r="AD2311" t="str">
        <f t="shared" si="1218"/>
        <v>0.363210393844635-0.345222959434016i</v>
      </c>
      <c r="AE2311" t="str">
        <f t="shared" si="1219"/>
        <v>-0.000893981806989712+0.000653486238997246i</v>
      </c>
      <c r="AF2311" t="str">
        <f t="shared" si="1220"/>
        <v>-6.3193901242782-0.393047790358506i</v>
      </c>
      <c r="AG2311" t="str">
        <f t="shared" si="1221"/>
        <v>0.992124803965417-0.00836511863087827i</v>
      </c>
      <c r="AH2311" t="str">
        <f t="shared" si="1222"/>
        <v>0.00598483721952171-0.0037577863419843i</v>
      </c>
      <c r="AI2311">
        <f t="shared" si="1223"/>
        <v>-43.015581170187588</v>
      </c>
      <c r="AJ2311">
        <f t="shared" si="1224"/>
        <v>-32.12407351773637</v>
      </c>
      <c r="AK2311"/>
      <c r="AL2311"/>
      <c r="AM2311"/>
      <c r="AN2311"/>
    </row>
    <row r="2312" spans="1:40" x14ac:dyDescent="0.35">
      <c r="A2312"/>
      <c r="B2312">
        <f t="shared" si="1190"/>
        <v>378000</v>
      </c>
      <c r="C2312" s="237" t="str">
        <f t="shared" si="1193"/>
        <v>-2.25703265679327E-07+0.00273388150643474i</v>
      </c>
      <c r="D2312" s="208" t="str">
        <f t="shared" si="1194"/>
        <v>-2.5136629325775+0.0209597582159997i</v>
      </c>
      <c r="E2312" t="str">
        <f t="shared" si="1195"/>
        <v>20500</v>
      </c>
      <c r="F2312" t="str">
        <f t="shared" si="1196"/>
        <v>0.327868852459016</v>
      </c>
      <c r="G2312" t="str">
        <f t="shared" si="1191"/>
        <v>0.327868852459016</v>
      </c>
      <c r="H2312" t="str">
        <f t="shared" si="1197"/>
        <v>3.80598027656013+0.412997340697845i</v>
      </c>
      <c r="I2312" t="str">
        <f t="shared" si="1198"/>
        <v>1484.40252882118i</v>
      </c>
      <c r="J2312" t="str">
        <f t="shared" si="1192"/>
        <v>-2981.59109434371+324.739772425151i</v>
      </c>
      <c r="K2312" t="str">
        <f t="shared" si="1199"/>
        <v>0.0535882429996469-0.492019277146291i</v>
      </c>
      <c r="L2312" t="str">
        <f t="shared" si="1200"/>
        <v>0.0111568000996765-0.0868667133029877i</v>
      </c>
      <c r="M2312" t="str">
        <f t="shared" si="1201"/>
        <v>0.0647450430993234-0.578885990449279i</v>
      </c>
      <c r="N2312" t="str">
        <f t="shared" si="1202"/>
        <v>-4.71490549564737i</v>
      </c>
      <c r="O2312" t="str">
        <f t="shared" si="1203"/>
        <v>0.00251651260656259+0.999996833577137i</v>
      </c>
      <c r="P2312" t="str">
        <f t="shared" si="1204"/>
        <v>0.997483487393437-0.999996833577137i</v>
      </c>
      <c r="Q2312" t="str">
        <f t="shared" si="1205"/>
        <v>-0.997483487393437+5.71490232922451i</v>
      </c>
      <c r="R2312" t="str">
        <f t="shared" si="1206"/>
        <v>-0.199371303061227-0.139742354063664i</v>
      </c>
      <c r="S2312" t="str">
        <f t="shared" si="1207"/>
        <v>0.510585370587145i</v>
      </c>
      <c r="T2312" t="str">
        <f t="shared" si="1208"/>
        <v>0.0713504016363159-0.101796070657959i</v>
      </c>
      <c r="U2312" t="str">
        <f t="shared" si="1209"/>
        <v>0.0000499999999999998-0.0003759328776736i</v>
      </c>
      <c r="V2312" t="str">
        <f t="shared" si="1210"/>
        <v>0.00002-0.00421044822994433i</v>
      </c>
      <c r="W2312" t="str">
        <f t="shared" si="1211"/>
        <v>0.0000422670642186395-0.000345545774912087i</v>
      </c>
      <c r="X2312" t="str">
        <f t="shared" si="1212"/>
        <v>0.0000431572195743756-0.00034532222527911i</v>
      </c>
      <c r="Y2312" t="str">
        <f t="shared" si="1213"/>
        <v>0.009+1.90003523689111i</v>
      </c>
      <c r="Z2312" t="str">
        <f t="shared" si="1214"/>
        <v>-0.00217999133076202-0.00028299389025733i</v>
      </c>
      <c r="AA2312" t="str">
        <f t="shared" si="1215"/>
        <v>0.0300694892823017-6.31667725571505i</v>
      </c>
      <c r="AB2312" t="str">
        <f t="shared" si="1216"/>
        <v>0.238481819406291-0.340243524663849i</v>
      </c>
      <c r="AC2312" t="str">
        <f t="shared" si="1217"/>
        <v>0.818478305906879-0.160082865899783i</v>
      </c>
      <c r="AD2312" t="str">
        <f t="shared" si="1218"/>
        <v>0.358946678754636-0.34549762600033i</v>
      </c>
      <c r="AE2312" t="str">
        <f t="shared" si="1219"/>
        <v>-0.00088027436514743+0.000651602112463855i</v>
      </c>
      <c r="AF2312" t="str">
        <f t="shared" si="1220"/>
        <v>-6.31964320913763-0.392037582481845i</v>
      </c>
      <c r="AG2312" t="str">
        <f t="shared" si="1221"/>
        <v>0.992138794777045-0.00824541611709471i</v>
      </c>
      <c r="AH2312" t="str">
        <f t="shared" si="1222"/>
        <v>0.00589577101336264-0.00375368765471914i</v>
      </c>
      <c r="AI2312">
        <f t="shared" si="1223"/>
        <v>-43.111328817399546</v>
      </c>
      <c r="AJ2312">
        <f t="shared" si="1224"/>
        <v>-32.483871969532082</v>
      </c>
      <c r="AK2312"/>
      <c r="AL2312"/>
      <c r="AM2312"/>
      <c r="AN2312"/>
    </row>
    <row r="2313" spans="1:40" x14ac:dyDescent="0.35">
      <c r="A2313"/>
      <c r="B2313">
        <f t="shared" si="1190"/>
        <v>379000</v>
      </c>
      <c r="C2313" s="237" t="str">
        <f t="shared" si="1193"/>
        <v>-2.2451379073164E-07+0.002726668098864i</v>
      </c>
      <c r="D2313" s="208" t="str">
        <f t="shared" si="1194"/>
        <v>-2.51366292345819+0.020904455424624i</v>
      </c>
      <c r="E2313" t="str">
        <f t="shared" si="1195"/>
        <v>20500</v>
      </c>
      <c r="F2313" t="str">
        <f t="shared" si="1196"/>
        <v>0.327868852459016</v>
      </c>
      <c r="G2313" t="str">
        <f t="shared" si="1191"/>
        <v>0.327868852459016</v>
      </c>
      <c r="H2313" t="str">
        <f t="shared" si="1197"/>
        <v>3.80623140573111+0.411936931742138i</v>
      </c>
      <c r="I2313" t="str">
        <f t="shared" si="1198"/>
        <v>1488.32951963816i</v>
      </c>
      <c r="J2313" t="str">
        <f t="shared" si="1192"/>
        <v>-2997.39287381809+325.598872352202i</v>
      </c>
      <c r="K2313" t="str">
        <f t="shared" si="1199"/>
        <v>0.0533089358655186-0.490750546277346i</v>
      </c>
      <c r="L2313" t="str">
        <f t="shared" si="1200"/>
        <v>0.0110989520554471-0.0866449236908357i</v>
      </c>
      <c r="M2313" t="str">
        <f t="shared" si="1201"/>
        <v>0.0644078879209657-0.577395469968182i</v>
      </c>
      <c r="N2313" t="str">
        <f t="shared" si="1202"/>
        <v>-4.7273787906094i</v>
      </c>
      <c r="O2313" t="str">
        <f t="shared" si="1203"/>
        <v>0.014989248876588+0.999887654898347i</v>
      </c>
      <c r="P2313" t="str">
        <f t="shared" si="1204"/>
        <v>0.985010751123412-0.999887654898347i</v>
      </c>
      <c r="Q2313" t="str">
        <f t="shared" si="1205"/>
        <v>-0.985010751123412+5.72726644550775i</v>
      </c>
      <c r="R2313" t="str">
        <f t="shared" si="1206"/>
        <v>-0.198297509094555-0.137881759170412i</v>
      </c>
      <c r="S2313" t="str">
        <f t="shared" si="1207"/>
        <v>0.511936125535788i</v>
      </c>
      <c r="T2313" t="str">
        <f t="shared" si="1208"/>
        <v>0.0705866535717593-0.101515658509264i</v>
      </c>
      <c r="U2313" t="str">
        <f t="shared" si="1209"/>
        <v>0.0000500000000000002-0.000374940970344646i</v>
      </c>
      <c r="V2313" t="str">
        <f t="shared" si="1210"/>
        <v>0.00002-0.00419933886786004i</v>
      </c>
      <c r="W2313" t="str">
        <f t="shared" si="1211"/>
        <v>0.0000422670296935313-0.000344636300742524i</v>
      </c>
      <c r="X2313" t="str">
        <f t="shared" si="1212"/>
        <v>0.0000431524343780663-0.000344413352070319i</v>
      </c>
      <c r="Y2313" t="str">
        <f t="shared" si="1213"/>
        <v>0.009+1.90506178513685i</v>
      </c>
      <c r="Z2313" t="str">
        <f t="shared" si="1214"/>
        <v>-0.00216851520828154-0.000282162295615519i</v>
      </c>
      <c r="AA2313" t="str">
        <f t="shared" si="1215"/>
        <v>0.0299109510855761-6.30000528606811i</v>
      </c>
      <c r="AB2313" t="str">
        <f t="shared" si="1216"/>
        <v>0.23592906533867-0.339306274166714i</v>
      </c>
      <c r="AC2313" t="str">
        <f t="shared" si="1217"/>
        <v>0.819281787161989-0.158078374037785i</v>
      </c>
      <c r="AD2313" t="str">
        <f t="shared" si="1218"/>
        <v>0.354675840751851-0.345717063882655i</v>
      </c>
      <c r="AE2313" t="str">
        <f t="shared" si="1219"/>
        <v>-0.000866668275059018+0.000649616561366071i</v>
      </c>
      <c r="AF2313" t="str">
        <f t="shared" si="1220"/>
        <v>-6.3198943291893-0.391032476317514i</v>
      </c>
      <c r="AG2313" t="str">
        <f t="shared" si="1221"/>
        <v>0.992153973489641-0.00812617743990769i</v>
      </c>
      <c r="AH2313" t="str">
        <f t="shared" si="1222"/>
        <v>0.0058073010247017-0.00374883487985938i</v>
      </c>
      <c r="AI2313">
        <f t="shared" si="1223"/>
        <v>-43.20767414929955</v>
      </c>
      <c r="AJ2313">
        <f t="shared" si="1224"/>
        <v>-32.843789203564683</v>
      </c>
      <c r="AK2313"/>
      <c r="AL2313"/>
      <c r="AM2313"/>
      <c r="AN2313"/>
    </row>
    <row r="2314" spans="1:40" x14ac:dyDescent="0.35">
      <c r="A2314"/>
      <c r="B2314">
        <f t="shared" si="1190"/>
        <v>380000</v>
      </c>
      <c r="C2314" s="237" t="str">
        <f t="shared" si="1193"/>
        <v>-2.23333694014076E-07+0.00271949265659547i</v>
      </c>
      <c r="D2314" s="208" t="str">
        <f t="shared" si="1194"/>
        <v>-2.51366291441078+0.0208494437005653i</v>
      </c>
      <c r="E2314" t="str">
        <f t="shared" si="1195"/>
        <v>20500</v>
      </c>
      <c r="F2314" t="str">
        <f t="shared" si="1196"/>
        <v>0.327868852459016</v>
      </c>
      <c r="G2314" t="str">
        <f t="shared" si="1191"/>
        <v>0.327868852459016</v>
      </c>
      <c r="H2314" t="str">
        <f t="shared" si="1197"/>
        <v>3.80648059021561+0.41088187763879i</v>
      </c>
      <c r="I2314" t="str">
        <f t="shared" si="1198"/>
        <v>1492.25651045515i</v>
      </c>
      <c r="J2314" t="str">
        <f t="shared" si="1192"/>
        <v>-3013.2364017191+326.457972279252i</v>
      </c>
      <c r="K2314" t="str">
        <f t="shared" si="1199"/>
        <v>0.0530317987036508-0.489488264559181i</v>
      </c>
      <c r="L2314" t="str">
        <f t="shared" si="1200"/>
        <v>0.0110415503254603-0.0864242443713817i</v>
      </c>
      <c r="M2314" t="str">
        <f t="shared" si="1201"/>
        <v>0.0640733490291111-0.575912508930563i</v>
      </c>
      <c r="N2314" t="str">
        <f t="shared" si="1202"/>
        <v>-4.73985208557143i</v>
      </c>
      <c r="O2314" t="str">
        <f t="shared" si="1203"/>
        <v>0.0274596531032339+0.999622912628282i</v>
      </c>
      <c r="P2314" t="str">
        <f t="shared" si="1204"/>
        <v>0.972540346896766-0.999622912628282i</v>
      </c>
      <c r="Q2314" t="str">
        <f t="shared" si="1205"/>
        <v>-0.972540346896766+5.73947499819971i</v>
      </c>
      <c r="R2314" t="str">
        <f t="shared" si="1206"/>
        <v>-0.197216188523103-0.136029801809703i</v>
      </c>
      <c r="S2314" t="str">
        <f t="shared" si="1207"/>
        <v>0.51328688048443i</v>
      </c>
      <c r="T2314" t="str">
        <f t="shared" si="1208"/>
        <v>0.0698223126238177-0.101228482188053i</v>
      </c>
      <c r="U2314" t="str">
        <f t="shared" si="1209"/>
        <v>0.0000500000000000002-0.000373954283580581i</v>
      </c>
      <c r="V2314" t="str">
        <f t="shared" si="1210"/>
        <v>0.00002-0.00418828797610251i</v>
      </c>
      <c r="W2314" t="str">
        <f t="shared" si="1211"/>
        <v>0.0000422669950772927-0.000343731619218512i</v>
      </c>
      <c r="X2314" t="str">
        <f t="shared" si="1212"/>
        <v>0.0000431476865464975-0.000343509268243422i</v>
      </c>
      <c r="Y2314" t="str">
        <f t="shared" si="1213"/>
        <v>0.009+1.91008833338259i</v>
      </c>
      <c r="Z2314" t="str">
        <f t="shared" si="1214"/>
        <v>-0.00215712958413366-0.00028133574348891i</v>
      </c>
      <c r="AA2314" t="str">
        <f t="shared" si="1215"/>
        <v>0.0297536635852268-6.28342110511591i</v>
      </c>
      <c r="AB2314" t="str">
        <f t="shared" si="1216"/>
        <v>0.233374329615654-0.338346415076896i</v>
      </c>
      <c r="AC2314" t="str">
        <f t="shared" si="1217"/>
        <v>0.820095142081302-0.15608218363491i</v>
      </c>
      <c r="AD2314" t="str">
        <f t="shared" si="1218"/>
        <v>0.350398626349578-0.34588112741858i</v>
      </c>
      <c r="AE2314" t="str">
        <f t="shared" si="1219"/>
        <v>-0.000853163967279558+0.00064753075448657i</v>
      </c>
      <c r="AF2314" t="str">
        <f t="shared" si="1220"/>
        <v>-6.32014350462639-0.390032433938225i</v>
      </c>
      <c r="AG2314" t="str">
        <f t="shared" si="1221"/>
        <v>0.992170334098417-0.0080074159440656i</v>
      </c>
      <c r="AH2314" t="str">
        <f t="shared" si="1222"/>
        <v>0.00571943158927481-0.00374323609361246i</v>
      </c>
      <c r="AI2314">
        <f t="shared" si="1223"/>
        <v>-43.304626416289437</v>
      </c>
      <c r="AJ2314">
        <f t="shared" si="1224"/>
        <v>-33.203822100045777</v>
      </c>
      <c r="AK2314"/>
      <c r="AL2314"/>
      <c r="AM2314"/>
      <c r="AN2314"/>
    </row>
    <row r="2315" spans="1:40" x14ac:dyDescent="0.35">
      <c r="A2315"/>
      <c r="B2315">
        <f t="shared" si="1190"/>
        <v>381000</v>
      </c>
      <c r="C2315" s="237" t="str">
        <f t="shared" si="1193"/>
        <v>-2.22162877196856E-07+0.00271235488068981i</v>
      </c>
      <c r="D2315" s="208" t="str">
        <f t="shared" si="1194"/>
        <v>-2.51366290543451+0.0207947207519552i</v>
      </c>
      <c r="E2315" t="str">
        <f t="shared" si="1195"/>
        <v>20500</v>
      </c>
      <c r="F2315" t="str">
        <f t="shared" si="1196"/>
        <v>0.327868852459016</v>
      </c>
      <c r="G2315" t="str">
        <f t="shared" si="1191"/>
        <v>0.327868852459016</v>
      </c>
      <c r="H2315" t="str">
        <f t="shared" si="1197"/>
        <v>3.80672784994994+0.409832138536938i</v>
      </c>
      <c r="I2315" t="str">
        <f t="shared" si="1198"/>
        <v>1496.18350127214i</v>
      </c>
      <c r="J2315" t="str">
        <f t="shared" si="1192"/>
        <v>-3029.12167804672+327.317072206304i</v>
      </c>
      <c r="K2315" t="str">
        <f t="shared" si="1199"/>
        <v>0.0527568091767304-0.488232383555856i</v>
      </c>
      <c r="L2315" t="str">
        <f t="shared" si="1200"/>
        <v>0.0109845903553756-0.0862046671824983i</v>
      </c>
      <c r="M2315" t="str">
        <f t="shared" si="1201"/>
        <v>0.063741399532106-0.574437050738354i</v>
      </c>
      <c r="N2315" t="str">
        <f t="shared" si="1202"/>
        <v>-4.75232538053346i</v>
      </c>
      <c r="O2315" t="str">
        <f t="shared" si="1203"/>
        <v>0.039925785127667+0.999202647955828i</v>
      </c>
      <c r="P2315" t="str">
        <f t="shared" si="1204"/>
        <v>0.960074214872333-0.999202647955828i</v>
      </c>
      <c r="Q2315" t="str">
        <f t="shared" si="1205"/>
        <v>-0.960074214872333+5.75152802848929i</v>
      </c>
      <c r="R2315" t="str">
        <f t="shared" si="1206"/>
        <v>-0.196127298209712-0.134186506473712i</v>
      </c>
      <c r="S2315" t="str">
        <f t="shared" si="1207"/>
        <v>0.514637635433074i</v>
      </c>
      <c r="T2315" t="str">
        <f t="shared" si="1208"/>
        <v>0.069057426398656-0.100934488994524i</v>
      </c>
      <c r="U2315" t="str">
        <f t="shared" si="1209"/>
        <v>0.0000500000000000002-0.000372972776274596i</v>
      </c>
      <c r="V2315" t="str">
        <f t="shared" si="1210"/>
        <v>0.00002-0.00417729509427547i</v>
      </c>
      <c r="W2315" t="str">
        <f t="shared" si="1211"/>
        <v>0.0000422669603699247-0.000342831692602634i</v>
      </c>
      <c r="X2315" t="str">
        <f t="shared" si="1212"/>
        <v>0.0000431429756869537-0.000342609936087712i</v>
      </c>
      <c r="Y2315" t="str">
        <f t="shared" si="1213"/>
        <v>0.009+1.91511488162834i</v>
      </c>
      <c r="Z2315" t="str">
        <f t="shared" si="1214"/>
        <v>-0.00214583350923485-0.000280514187201372i</v>
      </c>
      <c r="AA2315" t="str">
        <f t="shared" si="1215"/>
        <v>0.0295976136583416-6.26692402117498i</v>
      </c>
      <c r="AB2315" t="str">
        <f t="shared" si="1216"/>
        <v>0.230817771356246-0.337363771250401i</v>
      </c>
      <c r="AC2315" t="str">
        <f t="shared" si="1217"/>
        <v>0.82091839800008-0.154094318766812i</v>
      </c>
      <c r="AD2315" t="str">
        <f t="shared" si="1218"/>
        <v>0.346115784880591-0.345989681625771i</v>
      </c>
      <c r="AE2315" t="str">
        <f t="shared" si="1219"/>
        <v>-0.000839761863593209+0.000645345864608734i</v>
      </c>
      <c r="AF2315" t="str">
        <f t="shared" si="1220"/>
        <v>-6.32039075538445-0.389037417784983i</v>
      </c>
      <c r="AG2315" t="str">
        <f t="shared" si="1221"/>
        <v>0.99218787041901-0.00788914489899519i</v>
      </c>
      <c r="AH2315" t="str">
        <f t="shared" si="1222"/>
        <v>0.00563216696721947-0.00373689941086106i</v>
      </c>
      <c r="AI2315">
        <f t="shared" si="1223"/>
        <v>-43.402195077127523</v>
      </c>
      <c r="AJ2315">
        <f t="shared" si="1224"/>
        <v>-33.563967542777817</v>
      </c>
      <c r="AK2315"/>
      <c r="AL2315"/>
      <c r="AM2315"/>
      <c r="AN2315"/>
    </row>
    <row r="2316" spans="1:40" x14ac:dyDescent="0.35">
      <c r="A2316"/>
      <c r="B2316">
        <f t="shared" si="1190"/>
        <v>382000</v>
      </c>
      <c r="C2316" s="237" t="str">
        <f t="shared" si="1193"/>
        <v>-2.21001243235549E-07+0.00270525447533788i</v>
      </c>
      <c r="D2316" s="208" t="str">
        <f t="shared" si="1194"/>
        <v>-2.51366289652865+0.0207402843109238i</v>
      </c>
      <c r="E2316" t="str">
        <f t="shared" si="1195"/>
        <v>20500</v>
      </c>
      <c r="F2316" t="str">
        <f t="shared" si="1196"/>
        <v>0.327868852459016</v>
      </c>
      <c r="G2316" t="str">
        <f t="shared" si="1191"/>
        <v>0.327868852459016</v>
      </c>
      <c r="H2316" t="str">
        <f t="shared" si="1197"/>
        <v>3.80697320461683+0.408787674973659i</v>
      </c>
      <c r="I2316" t="str">
        <f t="shared" si="1198"/>
        <v>1500.11049208913i</v>
      </c>
      <c r="J2316" t="str">
        <f t="shared" si="1192"/>
        <v>-3045.04870280095+328.176172133354i</v>
      </c>
      <c r="K2316" t="str">
        <f t="shared" si="1199"/>
        <v>0.0524839452330528-0.48698285530871i</v>
      </c>
      <c r="L2316" t="str">
        <f t="shared" si="1200"/>
        <v>0.0109280676484729-0.0859861840402022i</v>
      </c>
      <c r="M2316" t="str">
        <f t="shared" si="1201"/>
        <v>0.0634120128815257-0.572969039348912i</v>
      </c>
      <c r="N2316" t="str">
        <f t="shared" si="1202"/>
        <v>-4.76479867549549i</v>
      </c>
      <c r="O2316" t="str">
        <f t="shared" si="1203"/>
        <v>0.0523857054557275+0.998626926266214i</v>
      </c>
      <c r="P2316" t="str">
        <f t="shared" si="1204"/>
        <v>0.947614294544272-0.998626926266214i</v>
      </c>
      <c r="Q2316" t="str">
        <f t="shared" si="1205"/>
        <v>-0.947614294544272+5.7634256017617i</v>
      </c>
      <c r="R2316" t="str">
        <f t="shared" si="1206"/>
        <v>-0.195030795167831-0.132351899351964i</v>
      </c>
      <c r="S2316" t="str">
        <f t="shared" si="1207"/>
        <v>0.515988390381717i</v>
      </c>
      <c r="T2316" t="str">
        <f t="shared" si="1208"/>
        <v>0.0682920435105829-0.100633626073515i</v>
      </c>
      <c r="U2316" t="str">
        <f t="shared" si="1209"/>
        <v>0.0000500000000000002-0.000371996407750317i</v>
      </c>
      <c r="V2316" t="str">
        <f t="shared" si="1210"/>
        <v>0.00002-0.00416635976680355i</v>
      </c>
      <c r="W2316" t="str">
        <f t="shared" si="1211"/>
        <v>0.0000422669255714282-0.000341936483552642i</v>
      </c>
      <c r="X2316" t="str">
        <f t="shared" si="1212"/>
        <v>0.0000431383014118541-0.000341715318287371i</v>
      </c>
      <c r="Y2316" t="str">
        <f t="shared" si="1213"/>
        <v>0.009+1.92014142987408i</v>
      </c>
      <c r="Z2316" t="str">
        <f t="shared" si="1214"/>
        <v>-0.00213462604691148-0.000279697580656486i</v>
      </c>
      <c r="AA2316" t="str">
        <f t="shared" si="1215"/>
        <v>0.0294427883536977-6.25051334981028i</v>
      </c>
      <c r="AB2316" t="str">
        <f t="shared" si="1216"/>
        <v>0.228259553049074-0.336358166023961i</v>
      </c>
      <c r="AC2316" t="str">
        <f t="shared" si="1217"/>
        <v>0.821751582454368-0.152114805189458i</v>
      </c>
      <c r="AD2316" t="str">
        <f t="shared" si="1218"/>
        <v>0.34182806833143-0.346042602257145i</v>
      </c>
      <c r="AE2316" t="str">
        <f t="shared" si="1219"/>
        <v>-0.000826462376881104+0.000643063068406348i</v>
      </c>
      <c r="AF2316" t="str">
        <f t="shared" si="1220"/>
        <v>-6.32063610114548-0.388047390662735i</v>
      </c>
      <c r="AG2316" t="str">
        <f t="shared" si="1221"/>
        <v>0.992206576088577-0.0077713774960332i</v>
      </c>
      <c r="AH2316" t="str">
        <f t="shared" si="1222"/>
        <v>0.00554551134209152-0.00372983298416942i</v>
      </c>
      <c r="AI2316">
        <f t="shared" si="1223"/>
        <v>-43.500389806007107</v>
      </c>
      <c r="AJ2316">
        <f t="shared" si="1224"/>
        <v>-33.924222419554781</v>
      </c>
      <c r="AK2316"/>
      <c r="AL2316"/>
      <c r="AM2316"/>
      <c r="AN2316"/>
    </row>
    <row r="2317" spans="1:40" x14ac:dyDescent="0.35">
      <c r="A2317"/>
      <c r="B2317">
        <f t="shared" si="1190"/>
        <v>383000</v>
      </c>
      <c r="C2317" s="237" t="str">
        <f t="shared" si="1193"/>
        <v>-2.19848696350963E-07+0.00269819114781993i</v>
      </c>
      <c r="D2317" s="208" t="str">
        <f t="shared" si="1194"/>
        <v>-2.51366288769246+0.0206861321332861i</v>
      </c>
      <c r="E2317" t="str">
        <f t="shared" si="1195"/>
        <v>20500</v>
      </c>
      <c r="F2317" t="str">
        <f t="shared" si="1196"/>
        <v>0.327868852459016</v>
      </c>
      <c r="G2317" t="str">
        <f t="shared" si="1191"/>
        <v>0.327868852459016</v>
      </c>
      <c r="H2317" t="str">
        <f t="shared" si="1197"/>
        <v>3.80721667364914+0.407748447869334i</v>
      </c>
      <c r="I2317" t="str">
        <f t="shared" si="1198"/>
        <v>1504.03748290611i</v>
      </c>
      <c r="J2317" t="str">
        <f t="shared" si="1192"/>
        <v>-3061.0174759818+329.035272060405i</v>
      </c>
      <c r="K2317" t="str">
        <f t="shared" si="1199"/>
        <v>0.0522131851021695-0.485739632330579i</v>
      </c>
      <c r="L2317" t="str">
        <f t="shared" si="1200"/>
        <v>0.0108719777647858-0.0857687869377445i</v>
      </c>
      <c r="M2317" t="str">
        <f t="shared" si="1201"/>
        <v>0.0630851628669553-0.571508419268324i</v>
      </c>
      <c r="N2317" t="str">
        <f t="shared" si="1202"/>
        <v>-4.77727197045752i</v>
      </c>
      <c r="O2317" t="str">
        <f t="shared" si="1203"/>
        <v>0.0648374755596791+0.997895837130834i</v>
      </c>
      <c r="P2317" t="str">
        <f t="shared" si="1204"/>
        <v>0.935162524440321-0.997895837130834i</v>
      </c>
      <c r="Q2317" t="str">
        <f t="shared" si="1205"/>
        <v>-0.935162524440321+5.77516780758835i</v>
      </c>
      <c r="R2317" t="str">
        <f t="shared" si="1206"/>
        <v>-0.193926636577431-0.130526008340723i</v>
      </c>
      <c r="S2317" t="str">
        <f t="shared" si="1207"/>
        <v>0.517339145330361i</v>
      </c>
      <c r="T2317" t="str">
        <f t="shared" si="1208"/>
        <v>0.0675262135983732-0.10032584042376i</v>
      </c>
      <c r="U2317" t="str">
        <f t="shared" si="1209"/>
        <v>0.00005-0.00037102513775619i</v>
      </c>
      <c r="V2317" t="str">
        <f t="shared" si="1210"/>
        <v>0.00002-0.00415548154286933i</v>
      </c>
      <c r="W2317" t="str">
        <f t="shared" si="1211"/>
        <v>0.0000422668906818032-0.000341045955116274i</v>
      </c>
      <c r="X2317" t="str">
        <f t="shared" si="1212"/>
        <v>0.0000431336633386689-0.000340825377916266i</v>
      </c>
      <c r="Y2317" t="str">
        <f t="shared" si="1213"/>
        <v>0.009+1.92516797811983i</v>
      </c>
      <c r="Z2317" t="str">
        <f t="shared" si="1214"/>
        <v>-0.00212350627270516-0.000278885878328533i</v>
      </c>
      <c r="AA2317" t="str">
        <f t="shared" si="1215"/>
        <v>0.0292891748890718-6.23418841374043i</v>
      </c>
      <c r="AB2317" t="str">
        <f t="shared" si="1216"/>
        <v>0.225699840606943-0.335329422245967i</v>
      </c>
      <c r="AC2317" t="str">
        <f t="shared" si="1217"/>
        <v>0.822594723161782-0.150143670350856i</v>
      </c>
      <c r="AD2317" t="str">
        <f t="shared" si="1218"/>
        <v>0.337536231175547-0.346039775853136i</v>
      </c>
      <c r="AE2317" t="str">
        <f t="shared" si="1219"/>
        <v>-0.000813265910991942+0.000640683546330525i</v>
      </c>
      <c r="AF2317" t="str">
        <f t="shared" si="1220"/>
        <v>-6.3208795613416-0.387062315736048i</v>
      </c>
      <c r="AG2317" t="str">
        <f t="shared" si="1221"/>
        <v>0.992226444566929-0.00765412684567519i</v>
      </c>
      <c r="AH2317" t="str">
        <f t="shared" si="1222"/>
        <v>0.00545946881990464-0.00372204500276657i</v>
      </c>
      <c r="AI2317">
        <f t="shared" si="1223"/>
        <v>-43.599220499930013</v>
      </c>
      <c r="AJ2317">
        <f t="shared" si="1224"/>
        <v>-34.28458362255958</v>
      </c>
      <c r="AK2317"/>
      <c r="AL2317"/>
      <c r="AM2317"/>
      <c r="AN2317"/>
    </row>
    <row r="2318" spans="1:40" x14ac:dyDescent="0.35">
      <c r="A2318"/>
      <c r="B2318">
        <f t="shared" si="1190"/>
        <v>384000</v>
      </c>
      <c r="C2318" s="237" t="str">
        <f t="shared" si="1193"/>
        <v>-2.18705142009415E-07+0.00269116460846542i</v>
      </c>
      <c r="D2318" s="208" t="str">
        <f t="shared" si="1194"/>
        <v>-2.51366287892521+0.0206322619982349i</v>
      </c>
      <c r="E2318" t="str">
        <f t="shared" si="1195"/>
        <v>20500</v>
      </c>
      <c r="F2318" t="str">
        <f t="shared" si="1196"/>
        <v>0.327868852459016</v>
      </c>
      <c r="G2318" t="str">
        <f t="shared" si="1191"/>
        <v>0.327868852459016</v>
      </c>
      <c r="H2318" t="str">
        <f t="shared" si="1197"/>
        <v>3.80745827623371+0.406714418523092i</v>
      </c>
      <c r="I2318" t="str">
        <f t="shared" si="1198"/>
        <v>1507.9644737231i</v>
      </c>
      <c r="J2318" t="str">
        <f t="shared" si="1192"/>
        <v>-3077.02799758927+329.894371987455i</v>
      </c>
      <c r="K2318" t="str">
        <f t="shared" si="1199"/>
        <v>0.0519445072906107-0.484502667600123i</v>
      </c>
      <c r="L2318" t="str">
        <f t="shared" si="1200"/>
        <v>0.0108163163202482-0.0855524679447121i</v>
      </c>
      <c r="M2318" t="str">
        <f t="shared" si="1201"/>
        <v>0.0627608236108589-0.570055135544835i</v>
      </c>
      <c r="N2318" t="str">
        <f t="shared" si="1202"/>
        <v>-4.78974526541955i</v>
      </c>
      <c r="O2318" t="str">
        <f t="shared" si="1203"/>
        <v>0.0772791581798031+0.99700949429332i</v>
      </c>
      <c r="P2318" t="str">
        <f t="shared" si="1204"/>
        <v>0.922720841820197-0.99700949429332i</v>
      </c>
      <c r="Q2318" t="str">
        <f t="shared" si="1205"/>
        <v>-0.922720841820197+5.78675475971287i</v>
      </c>
      <c r="R2318" t="str">
        <f t="shared" si="1206"/>
        <v>-0.192814779801422-0.128708863052529i</v>
      </c>
      <c r="S2318" t="str">
        <f t="shared" si="1207"/>
        <v>0.518689900279004i</v>
      </c>
      <c r="T2318" t="str">
        <f t="shared" si="1208"/>
        <v>0.0667599873417402-0.100011078907518i</v>
      </c>
      <c r="U2318" t="str">
        <f t="shared" si="1209"/>
        <v>0.00005-0.00037005892645995i</v>
      </c>
      <c r="V2318" t="str">
        <f t="shared" si="1210"/>
        <v>0.00002-0.00414465997635144i</v>
      </c>
      <c r="W2318" t="str">
        <f t="shared" si="1211"/>
        <v>0.0000422668557010512-0.000340160070726195i</v>
      </c>
      <c r="X2318" t="str">
        <f t="shared" si="1212"/>
        <v>0.0000431290610898452-0.000339940078432916i</v>
      </c>
      <c r="Y2318" t="str">
        <f t="shared" si="1213"/>
        <v>0.009+1.93019452636557i</v>
      </c>
      <c r="Z2318" t="str">
        <f t="shared" si="1214"/>
        <v>-0.00211247327418245-0.00027807903525371i</v>
      </c>
      <c r="AA2318" t="str">
        <f t="shared" si="1215"/>
        <v>0.0291367606486017-6.21794854274456i</v>
      </c>
      <c r="AB2318" t="str">
        <f t="shared" si="1216"/>
        <v>0.223138803421895-0.334277362308658i</v>
      </c>
      <c r="AC2318" t="str">
        <f t="shared" si="1217"/>
        <v>0.823447848001868-0.148180943402937i</v>
      </c>
      <c r="AD2318" t="str">
        <f t="shared" si="1218"/>
        <v>0.333241030205348-0.345981099791054i</v>
      </c>
      <c r="AE2318" t="str">
        <f t="shared" si="1219"/>
        <v>-0.000800172860615737+0.000638208482494396i</v>
      </c>
      <c r="AF2318" t="str">
        <f t="shared" si="1220"/>
        <v>-6.32112115515892-0.386082156524857i</v>
      </c>
      <c r="AG2318" t="str">
        <f t="shared" si="1221"/>
        <v>0.992247469137718-0.00753740597484256i</v>
      </c>
      <c r="AH2318" t="str">
        <f t="shared" si="1222"/>
        <v>0.00537404342819663-0.00371354369151012i</v>
      </c>
      <c r="AI2318">
        <f t="shared" si="1223"/>
        <v>-43.698697286383663</v>
      </c>
      <c r="AJ2318">
        <f t="shared" si="1224"/>
        <v>-34.645048048762249</v>
      </c>
      <c r="AK2318"/>
      <c r="AL2318"/>
      <c r="AM2318"/>
      <c r="AN2318"/>
    </row>
    <row r="2319" spans="1:40" x14ac:dyDescent="0.35">
      <c r="A2319"/>
      <c r="B2319">
        <f t="shared" si="1190"/>
        <v>385000</v>
      </c>
      <c r="C2319" s="237" t="str">
        <f t="shared" si="1193"/>
        <v>-2.17570486903325E-07+0.00268417457061333i</v>
      </c>
      <c r="D2319" s="208" t="str">
        <f t="shared" si="1194"/>
        <v>-2.51366287022619+0.0205786717080355i</v>
      </c>
      <c r="E2319" t="str">
        <f t="shared" si="1195"/>
        <v>20500</v>
      </c>
      <c r="F2319" t="str">
        <f t="shared" si="1196"/>
        <v>0.327868852459016</v>
      </c>
      <c r="G2319" t="str">
        <f t="shared" si="1191"/>
        <v>0.327868852459016</v>
      </c>
      <c r="H2319" t="str">
        <f t="shared" si="1197"/>
        <v>3.8076980313151+0.405685548608339i</v>
      </c>
      <c r="I2319" t="str">
        <f t="shared" si="1198"/>
        <v>1511.89146454009i</v>
      </c>
      <c r="J2319" t="str">
        <f t="shared" si="1192"/>
        <v>-3093.08026762336+330.753471914506i</v>
      </c>
      <c r="K2319" t="str">
        <f t="shared" si="1199"/>
        <v>0.0516778905776826-0.483271914556187i</v>
      </c>
      <c r="L2319" t="str">
        <f t="shared" si="1200"/>
        <v>0.0107610789858575-0.0853372192061424i</v>
      </c>
      <c r="M2319" t="str">
        <f t="shared" si="1201"/>
        <v>0.0624389695635401-0.568609133762329i</v>
      </c>
      <c r="N2319" t="str">
        <f t="shared" si="1202"/>
        <v>-4.80221856038158i</v>
      </c>
      <c r="O2319" t="str">
        <f t="shared" si="1203"/>
        <v>0.0897088176258052+0.995968035651838i</v>
      </c>
      <c r="P2319" t="str">
        <f t="shared" si="1204"/>
        <v>0.910291182374195-0.995968035651838i</v>
      </c>
      <c r="Q2319" t="str">
        <f t="shared" si="1205"/>
        <v>-0.910291182374195+5.79818659603342i</v>
      </c>
      <c r="R2319" t="str">
        <f t="shared" si="1206"/>
        <v>-0.191695182402572-0.126900494825896i</v>
      </c>
      <c r="S2319" t="str">
        <f t="shared" si="1207"/>
        <v>0.520040655227648i</v>
      </c>
      <c r="T2319" t="str">
        <f t="shared" si="1208"/>
        <v>0.0659934164779717-0.099689288260617i</v>
      </c>
      <c r="U2319" t="str">
        <f t="shared" si="1209"/>
        <v>0.00005-0.000369097734443171i</v>
      </c>
      <c r="V2319" t="str">
        <f t="shared" si="1210"/>
        <v>0.00002-0.00413389462576352i</v>
      </c>
      <c r="W2319" t="str">
        <f t="shared" si="1211"/>
        <v>0.0000422668206291724-0.000339278794194987i</v>
      </c>
      <c r="X2319" t="str">
        <f t="shared" si="1212"/>
        <v>0.0000431244942927249-0.00033905938367547i</v>
      </c>
      <c r="Y2319" t="str">
        <f t="shared" si="1213"/>
        <v>0.009+1.93522107461131i</v>
      </c>
      <c r="Z2319" t="str">
        <f t="shared" si="1214"/>
        <v>-0.00210152615074742-0.000277277007021434i</v>
      </c>
      <c r="AA2319" t="str">
        <f t="shared" si="1215"/>
        <v>0.0289855331801938-6.20179307357054i</v>
      </c>
      <c r="AB2319" t="str">
        <f t="shared" si="1216"/>
        <v>0.220576614420813-0.333201808181688i</v>
      </c>
      <c r="AC2319" t="str">
        <f t="shared" si="1217"/>
        <v>0.824310984996019-0.146226655213619i</v>
      </c>
      <c r="AD2319" t="str">
        <f t="shared" si="1218"/>
        <v>0.32894322436328-0.345866482331592i</v>
      </c>
      <c r="AE2319" t="str">
        <f t="shared" si="1219"/>
        <v>-0.000787183611160546+0.000635639064555432i</v>
      </c>
      <c r="AF2319" t="str">
        <f t="shared" si="1220"/>
        <v>-6.32136090154129-0.385106876900303i</v>
      </c>
      <c r="AG2319" t="str">
        <f t="shared" si="1221"/>
        <v>0.992269642909668-0.00742122782417036i</v>
      </c>
      <c r="AH2319" t="str">
        <f t="shared" si="1222"/>
        <v>0.00528923911512099-0.00370433730983005i</v>
      </c>
      <c r="AI2319">
        <f t="shared" si="1223"/>
        <v>-43.798830531339846</v>
      </c>
      <c r="AJ2319">
        <f t="shared" si="1224"/>
        <v>-35.005612600318777</v>
      </c>
      <c r="AK2319"/>
      <c r="AL2319"/>
      <c r="AM2319"/>
      <c r="AN2319"/>
    </row>
    <row r="2320" spans="1:40" x14ac:dyDescent="0.35">
      <c r="A2320"/>
      <c r="B2320">
        <f t="shared" si="1190"/>
        <v>386000</v>
      </c>
      <c r="C2320" s="237" t="str">
        <f t="shared" si="1193"/>
        <v>-2.16444638932197E-07+0.00267722075057322i</v>
      </c>
      <c r="D2320" s="208" t="str">
        <f t="shared" si="1194"/>
        <v>-2.51366286159469+0.020525359087728i</v>
      </c>
      <c r="E2320" t="str">
        <f t="shared" si="1195"/>
        <v>20500</v>
      </c>
      <c r="F2320" t="str">
        <f t="shared" si="1196"/>
        <v>0.327868852459016</v>
      </c>
      <c r="G2320" t="str">
        <f t="shared" si="1191"/>
        <v>0.327868852459016</v>
      </c>
      <c r="H2320" t="str">
        <f t="shared" si="1197"/>
        <v>3.80793595759915+0.4046618001683i</v>
      </c>
      <c r="I2320" t="str">
        <f t="shared" si="1198"/>
        <v>1515.81845535708i</v>
      </c>
      <c r="J2320" t="str">
        <f t="shared" si="1192"/>
        <v>-3109.17428608406+331.612571841557i</v>
      </c>
      <c r="K2320" t="str">
        <f t="shared" si="1199"/>
        <v>0.051413314011339-0.482047327092284i</v>
      </c>
      <c r="L2320" t="str">
        <f t="shared" si="1200"/>
        <v>0.0107062614868508-0.0851230329416494i</v>
      </c>
      <c r="M2320" t="str">
        <f t="shared" si="1201"/>
        <v>0.0621195754981898-0.567170360033933i</v>
      </c>
      <c r="N2320" t="str">
        <f t="shared" si="1202"/>
        <v>-4.81469185534361i</v>
      </c>
      <c r="O2320" t="str">
        <f t="shared" si="1203"/>
        <v>0.102124520077969+0.994771623237638i</v>
      </c>
      <c r="P2320" t="str">
        <f t="shared" si="1204"/>
        <v>0.897875479922031-0.994771623237638i</v>
      </c>
      <c r="Q2320" t="str">
        <f t="shared" si="1205"/>
        <v>-0.897875479922031+5.80946347858125i</v>
      </c>
      <c r="R2320" t="str">
        <f t="shared" si="1206"/>
        <v>-0.190567802160926-0.125100936735141i</v>
      </c>
      <c r="S2320" t="str">
        <f t="shared" si="1207"/>
        <v>0.52139141017629i</v>
      </c>
      <c r="T2320" t="str">
        <f t="shared" si="1208"/>
        <v>0.06522655381871-0.0993604151028814i</v>
      </c>
      <c r="U2320" t="str">
        <f t="shared" si="1209"/>
        <v>0.00005-0.000368141522695909i</v>
      </c>
      <c r="V2320" t="str">
        <f t="shared" si="1210"/>
        <v>0.00002-0.00412318505419418i</v>
      </c>
      <c r="W2320" t="str">
        <f t="shared" si="1211"/>
        <v>0.0000422667854661678-0.000338402089710228i</v>
      </c>
      <c r="X2320" t="str">
        <f t="shared" si="1212"/>
        <v>0.0000431199625794716-0.000338183257856795i</v>
      </c>
      <c r="Y2320" t="str">
        <f t="shared" si="1213"/>
        <v>0.009+1.94024762285706i</v>
      </c>
      <c r="Z2320" t="str">
        <f t="shared" si="1214"/>
        <v>-0.00209066401345782-0.000276479749765855i</v>
      </c>
      <c r="AA2320" t="str">
        <f t="shared" si="1215"/>
        <v>0.028835480192977-6.18572134984439i</v>
      </c>
      <c r="AB2320" t="str">
        <f t="shared" si="1216"/>
        <v>0.218013450121505-0.332102581446982i</v>
      </c>
      <c r="AC2320" t="str">
        <f t="shared" si="1217"/>
        <v>0.82518416228696-0.144280838378993i</v>
      </c>
      <c r="AD2320" t="str">
        <f t="shared" si="1218"/>
        <v>0.3246435745719-0.345695842662325i</v>
      </c>
      <c r="AE2320" t="str">
        <f t="shared" si="1219"/>
        <v>-0.000774298538632159+0.00063297648359537i</v>
      </c>
      <c r="AF2320" t="str">
        <f t="shared" si="1220"/>
        <v>-6.32159881919384-0.384136441080572i</v>
      </c>
      <c r="AG2320" t="str">
        <f t="shared" si="1221"/>
        <v>0.992292958817857-0.00730560524531397i</v>
      </c>
      <c r="AH2320" t="str">
        <f t="shared" si="1222"/>
        <v>0.00520505974856376-0.00369443415065242i</v>
      </c>
      <c r="AI2320">
        <f t="shared" si="1223"/>
        <v>-43.899630847592263</v>
      </c>
      <c r="AJ2320">
        <f t="shared" si="1224"/>
        <v>-35.366274184967622</v>
      </c>
      <c r="AK2320"/>
      <c r="AL2320"/>
      <c r="AM2320"/>
      <c r="AN2320"/>
    </row>
    <row r="2321" spans="1:40" x14ac:dyDescent="0.35">
      <c r="A2321"/>
      <c r="B2321">
        <f t="shared" si="1190"/>
        <v>387000</v>
      </c>
      <c r="C2321" s="237" t="str">
        <f t="shared" si="1193"/>
        <v>-2.15327507183927E-07+0.00267030286758689i</v>
      </c>
      <c r="D2321" s="208" t="str">
        <f t="shared" si="1194"/>
        <v>-2.51366285303001+0.0204723219848328i</v>
      </c>
      <c r="E2321" t="str">
        <f t="shared" si="1195"/>
        <v>20500</v>
      </c>
      <c r="F2321" t="str">
        <f t="shared" si="1196"/>
        <v>0.327868852459016</v>
      </c>
      <c r="G2321" t="str">
        <f t="shared" si="1191"/>
        <v>0.327868852459016</v>
      </c>
      <c r="H2321" t="str">
        <f t="shared" si="1197"/>
        <v>3.80817207355664+0.403643135611664i</v>
      </c>
      <c r="I2321" t="str">
        <f t="shared" si="1198"/>
        <v>1519.74544617406i</v>
      </c>
      <c r="J2321" t="str">
        <f t="shared" si="1192"/>
        <v>-3125.31005297138+332.471671768608i</v>
      </c>
      <c r="K2321" t="str">
        <f t="shared" si="1199"/>
        <v>0.0511507569041253-0.480828859551132i</v>
      </c>
      <c r="L2321" t="str">
        <f t="shared" si="1200"/>
        <v>0.0106518596018963-0.0849099014445616i</v>
      </c>
      <c r="M2321" t="str">
        <f t="shared" si="1201"/>
        <v>0.0618026165060216-0.565738760995694i</v>
      </c>
      <c r="N2321" t="str">
        <f t="shared" si="1202"/>
        <v>-4.82716515030564i</v>
      </c>
      <c r="O2321" t="str">
        <f t="shared" si="1203"/>
        <v>0.11452433388802+0.993420443189844i</v>
      </c>
      <c r="P2321" t="str">
        <f t="shared" si="1204"/>
        <v>0.88547566611198-0.993420443189844i</v>
      </c>
      <c r="Q2321" t="str">
        <f t="shared" si="1205"/>
        <v>-0.88547566611198+5.82058559349548i</v>
      </c>
      <c r="R2321" t="str">
        <f t="shared" si="1206"/>
        <v>-0.189432597091766-0.123310223600337i</v>
      </c>
      <c r="S2321" t="str">
        <f t="shared" si="1207"/>
        <v>0.522742165124933i</v>
      </c>
      <c r="T2321" t="str">
        <f t="shared" si="1208"/>
        <v>0.0644594532668798-0.0990244059489888i</v>
      </c>
      <c r="U2321" t="str">
        <f t="shared" si="1209"/>
        <v>0.00005-0.000367190252611423i</v>
      </c>
      <c r="V2321" t="str">
        <f t="shared" si="1210"/>
        <v>0.00002-0.00411253082924794i</v>
      </c>
      <c r="W2321" t="str">
        <f t="shared" si="1211"/>
        <v>0.0000422667502120377-0.000337529921829658i</v>
      </c>
      <c r="X2321" t="str">
        <f t="shared" si="1212"/>
        <v>0.0000431154655869949-0.000337311665559651i</v>
      </c>
      <c r="Y2321" t="str">
        <f t="shared" si="1213"/>
        <v>0.009+1.9452741711028i</v>
      </c>
      <c r="Z2321" t="str">
        <f t="shared" si="1214"/>
        <v>-0.00207988598484478-0.000275687220157518i</v>
      </c>
      <c r="AA2321" t="str">
        <f t="shared" si="1215"/>
        <v>0.0286865895548069-6.16973272198174i</v>
      </c>
      <c r="AB2321" t="str">
        <f t="shared" si="1216"/>
        <v>0.215449490689286-0.330979503335019i</v>
      </c>
      <c r="AC2321" t="str">
        <f t="shared" si="1217"/>
        <v>0.826067408117764-0.142343527235678i</v>
      </c>
      <c r="AD2321" t="str">
        <f t="shared" si="1218"/>
        <v>0.320342843563066-0.345469110938294i</v>
      </c>
      <c r="AE2321" t="str">
        <f t="shared" si="1219"/>
        <v>-0.000761518009517013+0.000630221933998088i</v>
      </c>
      <c r="AF2321" t="str">
        <f t="shared" si="1220"/>
        <v>-6.32183492658665-0.383170813626831i</v>
      </c>
      <c r="AG2321" t="str">
        <f t="shared" si="1221"/>
        <v>0.992317409625038-0.00719055099827854i</v>
      </c>
      <c r="AH2321" t="str">
        <f t="shared" si="1222"/>
        <v>0.00512150911528782-0.0036838425393057i</v>
      </c>
      <c r="AI2321">
        <f t="shared" si="1223"/>
        <v>-44.001109103446566</v>
      </c>
      <c r="AJ2321">
        <f t="shared" si="1224"/>
        <v>-35.727029716428973</v>
      </c>
      <c r="AK2321"/>
      <c r="AL2321"/>
      <c r="AM2321"/>
      <c r="AN2321"/>
    </row>
    <row r="2322" spans="1:40" x14ac:dyDescent="0.35">
      <c r="A2322"/>
      <c r="B2322">
        <f t="shared" si="1190"/>
        <v>388000</v>
      </c>
      <c r="C2322" s="237" t="str">
        <f t="shared" si="1193"/>
        <v>-2.14219001916444E-07+0.00266342064379052i</v>
      </c>
      <c r="D2322" s="208" t="str">
        <f t="shared" si="1194"/>
        <v>-2.51366284453147+0.0204195582690607i</v>
      </c>
      <c r="E2322" t="str">
        <f t="shared" si="1195"/>
        <v>20500</v>
      </c>
      <c r="F2322" t="str">
        <f t="shared" si="1196"/>
        <v>0.327868852459016</v>
      </c>
      <c r="G2322" t="str">
        <f t="shared" si="1191"/>
        <v>0.327868852459016</v>
      </c>
      <c r="H2322" t="str">
        <f t="shared" si="1197"/>
        <v>3.80840639742678+0.402629517708279i</v>
      </c>
      <c r="I2322" t="str">
        <f t="shared" si="1198"/>
        <v>1523.67243699105i</v>
      </c>
      <c r="J2322" t="str">
        <f t="shared" si="1192"/>
        <v>-3141.48756828532+333.330771695658i</v>
      </c>
      <c r="K2322" t="str">
        <f t="shared" si="1199"/>
        <v>0.0508901988291951-0.479616466719287i</v>
      </c>
      <c r="L2322" t="str">
        <f t="shared" si="1200"/>
        <v>0.010597869162298-0.0846978170810718i</v>
      </c>
      <c r="M2322" t="str">
        <f t="shared" si="1201"/>
        <v>0.0614880679914931-0.564314283800359i</v>
      </c>
      <c r="N2322" t="str">
        <f t="shared" si="1202"/>
        <v>-4.83963844526767i</v>
      </c>
      <c r="O2322" t="str">
        <f t="shared" si="1203"/>
        <v>0.12690632987966+0.991914705726493i</v>
      </c>
      <c r="P2322" t="str">
        <f t="shared" si="1204"/>
        <v>0.87309367012034-0.991914705726493i</v>
      </c>
      <c r="Q2322" t="str">
        <f t="shared" si="1205"/>
        <v>-0.87309367012034+5.83155315099416i</v>
      </c>
      <c r="R2322" t="str">
        <f t="shared" si="1206"/>
        <v>-0.188289525464093-0.121528391997398i</v>
      </c>
      <c r="S2322" t="str">
        <f t="shared" si="1207"/>
        <v>0.524092920073577i</v>
      </c>
      <c r="T2322" t="str">
        <f t="shared" si="1208"/>
        <v>0.0636921698337626-0.0986812072197446i</v>
      </c>
      <c r="U2322" t="str">
        <f t="shared" si="1209"/>
        <v>0.00005-0.000366243885980982i</v>
      </c>
      <c r="V2322" t="str">
        <f t="shared" si="1210"/>
        <v>0.00002-0.00410193152298699i</v>
      </c>
      <c r="W2322" t="str">
        <f t="shared" si="1211"/>
        <v>0.0000422667148667832-0.000336662255476394i</v>
      </c>
      <c r="X2322" t="str">
        <f t="shared" si="1212"/>
        <v>0.0000431110029568774-0.0003364445717319i</v>
      </c>
      <c r="Y2322" t="str">
        <f t="shared" si="1213"/>
        <v>0.009+1.95030071934854i</v>
      </c>
      <c r="Z2322" t="str">
        <f t="shared" si="1214"/>
        <v>-0.00206919119873531-0.000274899375395166i</v>
      </c>
      <c r="AA2322" t="str">
        <f t="shared" si="1215"/>
        <v>0.0285388492898092-6.15382654709992i</v>
      </c>
      <c r="AB2322" t="str">
        <f t="shared" si="1216"/>
        <v>0.212884919994046-0.329832394762523i</v>
      </c>
      <c r="AC2322" t="str">
        <f t="shared" si="1217"/>
        <v>0.826960750810387-0.140414757873292i</v>
      </c>
      <c r="AD2322" t="str">
        <f t="shared" si="1218"/>
        <v>0.316041795706292-0.345186228319602i</v>
      </c>
      <c r="AE2322" t="str">
        <f t="shared" si="1219"/>
        <v>-0.000748842380668034+0.000627376613325131i</v>
      </c>
      <c r="AF2322" t="str">
        <f t="shared" si="1220"/>
        <v>-6.32206924195825-0.382209959439218i</v>
      </c>
      <c r="AG2322" t="str">
        <f t="shared" si="1221"/>
        <v>0.992342987923015-0.00707607774876993i</v>
      </c>
      <c r="AH2322" t="str">
        <f t="shared" si="1222"/>
        <v>0.00503859092010247-0.00367257083240769i</v>
      </c>
      <c r="AI2322">
        <f t="shared" si="1223"/>
        <v>-44.103276431785858</v>
      </c>
      <c r="AJ2322">
        <f t="shared" si="1224"/>
        <v>-36.087876114799819</v>
      </c>
      <c r="AK2322"/>
      <c r="AL2322"/>
      <c r="AM2322"/>
      <c r="AN2322"/>
    </row>
    <row r="2323" spans="1:40" x14ac:dyDescent="0.35">
      <c r="A2323"/>
      <c r="B2323">
        <f t="shared" si="1190"/>
        <v>389000</v>
      </c>
      <c r="C2323" s="237" t="str">
        <f t="shared" si="1193"/>
        <v>-2.13119034539689E-07+0.0026565738041775i</v>
      </c>
      <c r="D2323" s="208" t="str">
        <f t="shared" si="1194"/>
        <v>-2.51366283609839+0.0203670658320275i</v>
      </c>
      <c r="E2323" t="str">
        <f t="shared" si="1195"/>
        <v>20500</v>
      </c>
      <c r="F2323" t="str">
        <f t="shared" si="1196"/>
        <v>0.327868852459016</v>
      </c>
      <c r="G2323" t="str">
        <f t="shared" si="1191"/>
        <v>0.327868852459016</v>
      </c>
      <c r="H2323" t="str">
        <f t="shared" si="1197"/>
        <v>3.80863894722068+0.401620909584894i</v>
      </c>
      <c r="I2323" t="str">
        <f t="shared" si="1198"/>
        <v>1527.59942780804i</v>
      </c>
      <c r="J2323" t="str">
        <f t="shared" si="1192"/>
        <v>-3157.70683202587+334.189871622708i</v>
      </c>
      <c r="K2323" t="str">
        <f t="shared" si="1199"/>
        <v>0.0506316196163941-0.478410103821827i</v>
      </c>
      <c r="L2323" t="str">
        <f t="shared" si="1200"/>
        <v>0.0105442860512151-0.0844867722893976i</v>
      </c>
      <c r="M2323" t="str">
        <f t="shared" si="1201"/>
        <v>0.0611759056676092-0.562896876111225i</v>
      </c>
      <c r="N2323" t="str">
        <f t="shared" si="1202"/>
        <v>-4.8521117402297i</v>
      </c>
      <c r="O2323" t="str">
        <f t="shared" si="1203"/>
        <v>0.139268581648701+0.990254645111831i</v>
      </c>
      <c r="P2323" t="str">
        <f t="shared" si="1204"/>
        <v>0.860731418351299-0.990254645111831i</v>
      </c>
      <c r="Q2323" t="str">
        <f t="shared" si="1205"/>
        <v>-0.860731418351299+5.84236638534153i</v>
      </c>
      <c r="R2323" t="str">
        <f t="shared" si="1206"/>
        <v>-0.18713854581966-0.119755480268265i</v>
      </c>
      <c r="S2323" t="str">
        <f t="shared" si="1207"/>
        <v>0.52544367502222i</v>
      </c>
      <c r="T2323" t="str">
        <f t="shared" si="1208"/>
        <v>0.0629247596562081-0.0983307652537962i</v>
      </c>
      <c r="U2323" t="str">
        <f t="shared" si="1209"/>
        <v>0.00005-0.000365302384988743i</v>
      </c>
      <c r="V2323" t="str">
        <f t="shared" si="1210"/>
        <v>0.00002-0.00409138671187391i</v>
      </c>
      <c r="W2323" t="str">
        <f t="shared" si="1211"/>
        <v>0.0000422666794304046-0.000335799055934244i</v>
      </c>
      <c r="X2323" t="str">
        <f t="shared" si="1212"/>
        <v>0.000043106574335303-0.000335581941681835i</v>
      </c>
      <c r="Y2323" t="str">
        <f t="shared" si="1213"/>
        <v>0.009+1.95532726759429i</v>
      </c>
      <c r="Z2323" t="str">
        <f t="shared" si="1214"/>
        <v>-0.00205857880007843-0.000274116173197699i</v>
      </c>
      <c r="AA2323" t="str">
        <f t="shared" si="1215"/>
        <v>0.0283922475759711-6.13800218893185i</v>
      </c>
      <c r="AB2323" t="str">
        <f t="shared" si="1216"/>
        <v>0.210319925667778-0.328661076371609i</v>
      </c>
      <c r="AC2323" t="str">
        <f t="shared" si="1217"/>
        <v>0.827864218743739-0.138494568147062i</v>
      </c>
      <c r="AD2323" t="str">
        <f t="shared" si="1218"/>
        <v>0.311741196836296-0.344847147005986i</v>
      </c>
      <c r="AE2323" t="str">
        <f t="shared" si="1219"/>
        <v>-0.000736271999193699+0.000624441722189214i</v>
      </c>
      <c r="AF2323" t="str">
        <f t="shared" si="1220"/>
        <v>-6.32230178331907-0.381253843752866i</v>
      </c>
      <c r="AG2323" t="str">
        <f t="shared" si="1221"/>
        <v>0.992369686134055-0.00696219806556899i</v>
      </c>
      <c r="AH2323" t="str">
        <f t="shared" si="1222"/>
        <v>0.00495630878506064-0.00366062741673576i</v>
      </c>
      <c r="AI2323">
        <f t="shared" si="1223"/>
        <v>-44.206144239527205</v>
      </c>
      <c r="AJ2323">
        <f t="shared" si="1224"/>
        <v>-36.448810306949426</v>
      </c>
      <c r="AK2323"/>
      <c r="AL2323"/>
      <c r="AM2323"/>
      <c r="AN2323"/>
    </row>
    <row r="2324" spans="1:40" x14ac:dyDescent="0.35">
      <c r="A2324"/>
      <c r="B2324">
        <f t="shared" si="1190"/>
        <v>390000</v>
      </c>
      <c r="C2324" s="237" t="str">
        <f t="shared" si="1193"/>
        <v>-2.12027517597918E-07+0.00264976207656182i</v>
      </c>
      <c r="D2324" s="208" t="str">
        <f t="shared" si="1194"/>
        <v>-2.5136628277301+0.020314842586974i</v>
      </c>
      <c r="E2324" t="str">
        <f t="shared" si="1195"/>
        <v>20500</v>
      </c>
      <c r="F2324" t="str">
        <f t="shared" si="1196"/>
        <v>0.327868852459016</v>
      </c>
      <c r="G2324" t="str">
        <f t="shared" si="1191"/>
        <v>0.327868852459016</v>
      </c>
      <c r="H2324" t="str">
        <f t="shared" si="1197"/>
        <v>3.80886974072472+0.400617274720973i</v>
      </c>
      <c r="I2324" t="str">
        <f t="shared" si="1198"/>
        <v>1531.52641862502i</v>
      </c>
      <c r="J2324" t="str">
        <f t="shared" si="1192"/>
        <v>-3173.96784419304+335.048971549759i</v>
      </c>
      <c r="K2324" t="str">
        <f t="shared" si="1199"/>
        <v>0.050374999348412-0.477209726517127i</v>
      </c>
      <c r="L2324" t="str">
        <f t="shared" si="1200"/>
        <v>0.0104911062028934-0.0842767595789541i</v>
      </c>
      <c r="M2324" t="str">
        <f t="shared" si="1201"/>
        <v>0.0608661055513054-0.561486486096081i</v>
      </c>
      <c r="N2324" t="str">
        <f t="shared" si="1202"/>
        <v>-4.86458503519173i</v>
      </c>
      <c r="O2324" t="str">
        <f t="shared" si="1203"/>
        <v>0.151609165862786+0.988440519619866i</v>
      </c>
      <c r="P2324" t="str">
        <f t="shared" si="1204"/>
        <v>0.848390834137214-0.988440519619866i</v>
      </c>
      <c r="Q2324" t="str">
        <f t="shared" si="1205"/>
        <v>-0.848390834137214+5.8530255548116i</v>
      </c>
      <c r="R2324" t="str">
        <f t="shared" si="1206"/>
        <v>-0.185979616992568-0.117991528531196i</v>
      </c>
      <c r="S2324" t="str">
        <f t="shared" si="1207"/>
        <v>0.526794429970864i</v>
      </c>
      <c r="T2324" t="str">
        <f t="shared" si="1208"/>
        <v>0.0621572800139823-0.0979730263197995i</v>
      </c>
      <c r="U2324" t="str">
        <f t="shared" si="1209"/>
        <v>0.00005-0.000364365712206721i</v>
      </c>
      <c r="V2324" t="str">
        <f t="shared" si="1210"/>
        <v>0.00002-0.00408089597671526i</v>
      </c>
      <c r="W2324" t="str">
        <f t="shared" si="1211"/>
        <v>0.0000422666439029028-0.000334940288843079i</v>
      </c>
      <c r="X2324" t="str">
        <f t="shared" si="1212"/>
        <v>0.0000431021793729847-0.000334723741073542i</v>
      </c>
      <c r="Y2324" t="str">
        <f t="shared" si="1213"/>
        <v>0.009+1.96035381584003i</v>
      </c>
      <c r="Z2324" t="str">
        <f t="shared" si="1214"/>
        <v>-0.00204804794477411-0.000273337571796272i</v>
      </c>
      <c r="AA2324" t="str">
        <f t="shared" si="1215"/>
        <v>0.0282467727427761-6.12225901774124i</v>
      </c>
      <c r="AB2324" t="str">
        <f t="shared" si="1216"/>
        <v>0.207754699162562-0.327465368570455i</v>
      </c>
      <c r="AC2324" t="str">
        <f t="shared" si="1217"/>
        <v>0.828777840331225-0.136582997690542i</v>
      </c>
      <c r="AD2324" t="str">
        <f t="shared" si="1218"/>
        <v>0.307441814079858-0.344451830268433i</v>
      </c>
      <c r="AE2324" t="str">
        <f t="shared" si="1219"/>
        <v>-0.000723807202350232+0.000621418464125715i</v>
      </c>
      <c r="AF2324" t="str">
        <f t="shared" si="1220"/>
        <v>-6.32253256845482-0.380302432133999i</v>
      </c>
      <c r="AG2324" t="str">
        <f t="shared" si="1221"/>
        <v>0.992397496512356-0.00684892441793065i</v>
      </c>
      <c r="AH2324" t="str">
        <f t="shared" si="1222"/>
        <v>0.00487466624868289-0.00364802070808042i</v>
      </c>
      <c r="AI2324">
        <f t="shared" si="1223"/>
        <v>-44.309724217491279</v>
      </c>
      <c r="AJ2324">
        <f t="shared" si="1224"/>
        <v>-36.80982922691615</v>
      </c>
      <c r="AK2324"/>
      <c r="AL2324"/>
      <c r="AM2324"/>
      <c r="AN2324"/>
    </row>
    <row r="2325" spans="1:40" x14ac:dyDescent="0.35">
      <c r="A2325"/>
      <c r="B2325">
        <f t="shared" si="1190"/>
        <v>391000</v>
      </c>
      <c r="C2325" s="237" t="str">
        <f t="shared" si="1193"/>
        <v>-2.10944364752312E-07+0.00264298519154198i</v>
      </c>
      <c r="D2325" s="208" t="str">
        <f t="shared" si="1194"/>
        <v>-2.51366281942592+0.0202628864684885i</v>
      </c>
      <c r="E2325" t="str">
        <f t="shared" si="1195"/>
        <v>20500</v>
      </c>
      <c r="F2325" t="str">
        <f t="shared" si="1196"/>
        <v>0.327868852459016</v>
      </c>
      <c r="G2325" t="str">
        <f t="shared" si="1191"/>
        <v>0.327868852459016</v>
      </c>
      <c r="H2325" t="str">
        <f t="shared" si="1197"/>
        <v>3.80909879550388+0.399618576944559i</v>
      </c>
      <c r="I2325" t="str">
        <f t="shared" si="1198"/>
        <v>1535.45340944201i</v>
      </c>
      <c r="J2325" t="str">
        <f t="shared" si="1192"/>
        <v>-3190.27060478682+335.90807147681i</v>
      </c>
      <c r="K2325" t="str">
        <f t="shared" si="1199"/>
        <v>0.0501203183570051-0.476015290891721i</v>
      </c>
      <c r="L2325" t="str">
        <f t="shared" si="1200"/>
        <v>0.0104383256019111-0.0840677715295367i</v>
      </c>
      <c r="M2325" t="str">
        <f t="shared" si="1201"/>
        <v>0.0605586439589162-0.560083062421258i</v>
      </c>
      <c r="N2325" t="str">
        <f t="shared" si="1202"/>
        <v>-4.87705833015376i</v>
      </c>
      <c r="O2325" t="str">
        <f t="shared" si="1203"/>
        <v>0.163926162560617+0.986472611494181i</v>
      </c>
      <c r="P2325" t="str">
        <f t="shared" si="1204"/>
        <v>0.836073837439383-0.986472611494181i</v>
      </c>
      <c r="Q2325" t="str">
        <f t="shared" si="1205"/>
        <v>-0.836073837439383+5.86353094164794i</v>
      </c>
      <c r="R2325" t="str">
        <f t="shared" si="1206"/>
        <v>-0.184812698129422-0.116236578691139i</v>
      </c>
      <c r="S2325" t="str">
        <f t="shared" si="1207"/>
        <v>0.528145184919507i</v>
      </c>
      <c r="T2325" t="str">
        <f t="shared" si="1208"/>
        <v>0.0613897893472424-0.0976079366290366i</v>
      </c>
      <c r="U2325" t="str">
        <f t="shared" si="1209"/>
        <v>0.00005-0.000363433830589824i</v>
      </c>
      <c r="V2325" t="str">
        <f t="shared" si="1210"/>
        <v>0.00002-0.00407045890260602i</v>
      </c>
      <c r="W2325" t="str">
        <f t="shared" si="1211"/>
        <v>0.0000422666082842787-0.000334085920194279i</v>
      </c>
      <c r="X2325" t="str">
        <f t="shared" si="1212"/>
        <v>0.000043097817725098-0.000333869935922366i</v>
      </c>
      <c r="Y2325" t="str">
        <f t="shared" si="1213"/>
        <v>0.009+1.96538036408577i</v>
      </c>
      <c r="Z2325" t="str">
        <f t="shared" si="1214"/>
        <v>-0.0020375977995055-0.000272563529926555i</v>
      </c>
      <c r="AA2325" t="str">
        <f t="shared" si="1215"/>
        <v>0.0281024132688779-6.10659641023884i</v>
      </c>
      <c r="AB2325" t="str">
        <f t="shared" si="1216"/>
        <v>0.205189435808973-0.326245091575472i</v>
      </c>
      <c r="AC2325" t="str">
        <f t="shared" si="1217"/>
        <v>0.829701643997792-0.134680087928443i</v>
      </c>
      <c r="AD2325" t="str">
        <f t="shared" si="1218"/>
        <v>0.303144415681966-0.344000252477706i</v>
      </c>
      <c r="AE2325" t="str">
        <f t="shared" si="1219"/>
        <v>-0.000711448317436903+0.000618308045462109i</v>
      </c>
      <c r="AF2325" t="str">
        <f t="shared" si="1220"/>
        <v>-6.3227616149298-0.37935569047607i</v>
      </c>
      <c r="AG2325" t="str">
        <f t="shared" si="1221"/>
        <v>0.992426411145548-0.00673626917300676i</v>
      </c>
      <c r="AH2325" t="str">
        <f t="shared" si="1222"/>
        <v>0.00479366676520857-0.00363475915008232i</v>
      </c>
      <c r="AI2325">
        <f t="shared" si="1223"/>
        <v>-44.414028350707525</v>
      </c>
      <c r="AJ2325">
        <f t="shared" si="1224"/>
        <v>-37.170929816300536</v>
      </c>
      <c r="AK2325"/>
      <c r="AL2325"/>
      <c r="AM2325"/>
      <c r="AN2325"/>
    </row>
    <row r="2326" spans="1:40" x14ac:dyDescent="0.35">
      <c r="A2326"/>
      <c r="B2326">
        <f t="shared" si="1190"/>
        <v>392000</v>
      </c>
      <c r="C2326" s="237" t="str">
        <f t="shared" si="1193"/>
        <v>-2.09869490763906E-07+0.00263624288246544i</v>
      </c>
      <c r="D2326" s="208" t="str">
        <f t="shared" si="1194"/>
        <v>-2.51366281118522+0.020211195432235i</v>
      </c>
      <c r="E2326" t="str">
        <f t="shared" si="1195"/>
        <v>20500</v>
      </c>
      <c r="F2326" t="str">
        <f t="shared" si="1196"/>
        <v>0.327868852459016</v>
      </c>
      <c r="G2326" t="str">
        <f t="shared" si="1191"/>
        <v>0.327868852459016</v>
      </c>
      <c r="H2326" t="str">
        <f t="shared" si="1197"/>
        <v>3.80932612890515+0.398624780428202i</v>
      </c>
      <c r="I2326" t="str">
        <f t="shared" si="1198"/>
        <v>1539.380400259i</v>
      </c>
      <c r="J2326" t="str">
        <f t="shared" si="1192"/>
        <v>-3206.61511380722+336.767171403861i</v>
      </c>
      <c r="K2326" t="str">
        <f t="shared" si="1199"/>
        <v>0.0498675572192784-0.474826753455195i</v>
      </c>
      <c r="L2326" t="str">
        <f t="shared" si="1200"/>
        <v>0.0103859402824368-0.0838598007905156i</v>
      </c>
      <c r="M2326" t="str">
        <f t="shared" si="1201"/>
        <v>0.0602534975017152-0.558686554245711i</v>
      </c>
      <c r="N2326" t="str">
        <f t="shared" si="1202"/>
        <v>-4.88953162511579i</v>
      </c>
      <c r="O2326" t="str">
        <f t="shared" si="1203"/>
        <v>0.176217655450668+0.98435122690403i</v>
      </c>
      <c r="P2326" t="str">
        <f t="shared" si="1204"/>
        <v>0.823782344549332-0.98435122690403i</v>
      </c>
      <c r="Q2326" t="str">
        <f t="shared" si="1205"/>
        <v>-0.823782344549332+5.87388285201982i</v>
      </c>
      <c r="R2326" t="str">
        <f t="shared" si="1206"/>
        <v>-0.183637748710077-0.114490674450195i</v>
      </c>
      <c r="S2326" t="str">
        <f t="shared" si="1207"/>
        <v>0.529495939868149i</v>
      </c>
      <c r="T2326" t="str">
        <f t="shared" si="1208"/>
        <v>0.0606223472741443-0.0972354423485132i</v>
      </c>
      <c r="U2326" t="str">
        <f t="shared" si="1209"/>
        <v>0.0000499999999999998-0.000362506703470971i</v>
      </c>
      <c r="V2326" t="str">
        <f t="shared" si="1210"/>
        <v>0.00002-0.00406007507887488i</v>
      </c>
      <c r="W2326" t="str">
        <f t="shared" si="1211"/>
        <v>0.0000422665725745324-0.00033323591632625i</v>
      </c>
      <c r="X2326" t="str">
        <f t="shared" si="1212"/>
        <v>0.0000430934890512089-0.000333020492590411i</v>
      </c>
      <c r="Y2326" t="str">
        <f t="shared" si="1213"/>
        <v>0.009+1.97040691233152i</v>
      </c>
      <c r="Z2326" t="str">
        <f t="shared" si="1214"/>
        <v>-0.00202722754157387-0.000271794006821099i</v>
      </c>
      <c r="AA2326" t="str">
        <f t="shared" si="1215"/>
        <v>0.027959157779819-6.09101374950022i</v>
      </c>
      <c r="AB2326" t="str">
        <f t="shared" si="1216"/>
        <v>0.202624334874934-0.32500006545508i</v>
      </c>
      <c r="AC2326" t="str">
        <f t="shared" si="1217"/>
        <v>0.830635658156444-0.132785882089561i</v>
      </c>
      <c r="AD2326" t="str">
        <f t="shared" si="1218"/>
        <v>0.298849770831412-0.343492399129861i</v>
      </c>
      <c r="AE2326" t="str">
        <f t="shared" si="1219"/>
        <v>-0.000699195661694573+0.0006151116751855i</v>
      </c>
      <c r="AF2326" t="str">
        <f t="shared" si="1220"/>
        <v>-6.32298894009037-0.378413584995967i</v>
      </c>
      <c r="AG2326" t="str">
        <f t="shared" si="1221"/>
        <v>0.992456421956246-0.00662424459329627i</v>
      </c>
      <c r="AH2326" t="str">
        <f t="shared" si="1222"/>
        <v>0.00471331370387485-0.003620851213054i</v>
      </c>
      <c r="AI2326">
        <f t="shared" si="1223"/>
        <v>-44.519068929176775</v>
      </c>
      <c r="AJ2326">
        <f t="shared" si="1224"/>
        <v>-37.532109024657288</v>
      </c>
      <c r="AK2326"/>
      <c r="AL2326"/>
      <c r="AM2326"/>
      <c r="AN2326"/>
    </row>
    <row r="2327" spans="1:40" x14ac:dyDescent="0.35">
      <c r="A2327"/>
      <c r="B2327">
        <f t="shared" si="1190"/>
        <v>393000</v>
      </c>
      <c r="C2327" s="237" t="str">
        <f t="shared" si="1193"/>
        <v>-2.08802811476822E-07+0.00262953488539375i</v>
      </c>
      <c r="D2327" s="208" t="str">
        <f t="shared" si="1194"/>
        <v>-2.51366280300734+0.0201597674546854i</v>
      </c>
      <c r="E2327" t="str">
        <f t="shared" si="1195"/>
        <v>20500</v>
      </c>
      <c r="F2327" t="str">
        <f t="shared" si="1196"/>
        <v>0.327868852459016</v>
      </c>
      <c r="G2327" t="str">
        <f t="shared" si="1191"/>
        <v>0.327868852459016</v>
      </c>
      <c r="H2327" t="str">
        <f t="shared" si="1197"/>
        <v>3.80955175806056+0.397635849684945i</v>
      </c>
      <c r="I2327" t="str">
        <f t="shared" si="1198"/>
        <v>1543.30739107599i</v>
      </c>
      <c r="J2327" t="str">
        <f t="shared" si="1192"/>
        <v>-3223.00137125424+337.626271330911i</v>
      </c>
      <c r="K2327" t="str">
        <f t="shared" si="1199"/>
        <v>0.0496166967540373-0.473644071135193i</v>
      </c>
      <c r="L2327" t="str">
        <f t="shared" si="1200"/>
        <v>0.0103339463275003-0.0836528400800403i</v>
      </c>
      <c r="M2327" t="str">
        <f t="shared" si="1201"/>
        <v>0.0599506430815376-0.557296911215233i</v>
      </c>
      <c r="N2327" t="str">
        <f t="shared" si="1202"/>
        <v>-4.90200492007782i</v>
      </c>
      <c r="O2327" t="str">
        <f t="shared" si="1203"/>
        <v>0.188481732209323+0.982076695896697i</v>
      </c>
      <c r="P2327" t="str">
        <f t="shared" si="1204"/>
        <v>0.811518267790677-0.982076695896697i</v>
      </c>
      <c r="Q2327" t="str">
        <f t="shared" si="1205"/>
        <v>-0.811518267790677+5.88408161597452i</v>
      </c>
      <c r="R2327" t="str">
        <f t="shared" si="1206"/>
        <v>-0.18245472856897-0.112753861318133i</v>
      </c>
      <c r="S2327" t="str">
        <f t="shared" si="1207"/>
        <v>0.530846694816793i</v>
      </c>
      <c r="T2327" t="str">
        <f t="shared" si="1208"/>
        <v>0.059855014608562-0.0968554896145328i</v>
      </c>
      <c r="U2327" t="str">
        <f t="shared" si="1209"/>
        <v>0.0000499999999999998-0.000361584294556287i</v>
      </c>
      <c r="V2327" t="str">
        <f t="shared" si="1210"/>
        <v>0.00002-0.00404974409903041i</v>
      </c>
      <c r="W2327" t="str">
        <f t="shared" si="1211"/>
        <v>0.0000422665367736649-0.000332390243920012i</v>
      </c>
      <c r="X2327" t="str">
        <f t="shared" si="1212"/>
        <v>0.0000430891930152111-0.000332175377782155i</v>
      </c>
      <c r="Y2327" t="str">
        <f t="shared" si="1213"/>
        <v>0.009+1.97543346057726i</v>
      </c>
      <c r="Z2327" t="str">
        <f t="shared" si="1214"/>
        <v>-0.00201693635873688-0.000271028962201886i</v>
      </c>
      <c r="AA2327" t="str">
        <f t="shared" si="1215"/>
        <v>0.0278169950457896-6.07551042488476i</v>
      </c>
      <c r="AB2327" t="str">
        <f t="shared" si="1216"/>
        <v>0.200059599624939-0.323730110175082i</v>
      </c>
      <c r="AC2327" t="str">
        <f t="shared" si="1217"/>
        <v>0.83157991118421-0.130900425219788i</v>
      </c>
      <c r="AD2327" t="str">
        <f t="shared" si="1218"/>
        <v>0.294558649485793-0.342928266868696i</v>
      </c>
      <c r="AE2327" t="str">
        <f t="shared" si="1219"/>
        <v>-0.000687049542207444+0.000611830564808375i</v>
      </c>
      <c r="AF2327" t="str">
        <f t="shared" si="1220"/>
        <v>-6.3232145610679-0.37747608223026i</v>
      </c>
      <c r="AG2327" t="str">
        <f t="shared" si="1221"/>
        <v>0.992487520703645-0.00651286283412108i</v>
      </c>
      <c r="AH2327" t="str">
        <f t="shared" si="1222"/>
        <v>0.00463361034822332-0.00360630539278705i</v>
      </c>
      <c r="AI2327">
        <f t="shared" si="1223"/>
        <v>-44.624858559116667</v>
      </c>
      <c r="AJ2327">
        <f t="shared" si="1224"/>
        <v>-37.893363809888434</v>
      </c>
      <c r="AK2327"/>
      <c r="AL2327"/>
      <c r="AM2327"/>
      <c r="AN2327"/>
    </row>
    <row r="2328" spans="1:40" x14ac:dyDescent="0.35">
      <c r="A2328"/>
      <c r="B2328">
        <f t="shared" si="1190"/>
        <v>394000</v>
      </c>
      <c r="C2328" s="237" t="str">
        <f t="shared" si="1193"/>
        <v>-2.0774424380179E-07+0.00262286093906797i</v>
      </c>
      <c r="D2328" s="208" t="str">
        <f t="shared" si="1194"/>
        <v>-2.51366279489166+0.0201086005328544i</v>
      </c>
      <c r="E2328" t="str">
        <f t="shared" si="1195"/>
        <v>20500</v>
      </c>
      <c r="F2328" t="str">
        <f t="shared" si="1196"/>
        <v>0.327868852459016</v>
      </c>
      <c r="G2328" t="str">
        <f t="shared" si="1191"/>
        <v>0.327868852459016</v>
      </c>
      <c r="H2328" t="str">
        <f t="shared" si="1197"/>
        <v>3.80977569989054+0.396651749564346i</v>
      </c>
      <c r="I2328" t="str">
        <f t="shared" si="1198"/>
        <v>1547.23438189297i</v>
      </c>
      <c r="J2328" t="str">
        <f t="shared" si="1192"/>
        <v>-3239.42937712788+338.485371257962i</v>
      </c>
      <c r="K2328" t="str">
        <f t="shared" si="1199"/>
        <v>0.0493677180181997-0.472467201272467i</v>
      </c>
      <c r="L2328" t="str">
        <f t="shared" si="1200"/>
        <v>0.010282339868276-0.0834468821842555i</v>
      </c>
      <c r="M2328" t="str">
        <f t="shared" si="1201"/>
        <v>0.0596500578864757-0.555914083456722i</v>
      </c>
      <c r="N2328" t="str">
        <f t="shared" si="1202"/>
        <v>-4.91447821503985i</v>
      </c>
      <c r="O2328" t="str">
        <f t="shared" si="1203"/>
        <v>0.200716484778397+0.979649372346149i</v>
      </c>
      <c r="P2328" t="str">
        <f t="shared" si="1204"/>
        <v>0.799283515221603-0.979649372346149i</v>
      </c>
      <c r="Q2328" t="str">
        <f t="shared" si="1205"/>
        <v>-0.799283515221603+5.894127587386i</v>
      </c>
      <c r="R2328" t="str">
        <f t="shared" si="1206"/>
        <v>-0.181263597917064-0.111026186622974i</v>
      </c>
      <c r="S2328" t="str">
        <f t="shared" si="1207"/>
        <v>0.532197449765436i</v>
      </c>
      <c r="T2328" t="str">
        <f t="shared" si="1208"/>
        <v>0.0590878533779281-0.0964680245467689i</v>
      </c>
      <c r="U2328" t="str">
        <f t="shared" si="1209"/>
        <v>0.0000499999999999998-0.000360666567920357i</v>
      </c>
      <c r="V2328" t="str">
        <f t="shared" si="1210"/>
        <v>0.00002-0.004039465560708i</v>
      </c>
      <c r="W2328" t="str">
        <f t="shared" si="1211"/>
        <v>0.0000422665008816772-0.000331548869994846i</v>
      </c>
      <c r="X2328" t="str">
        <f t="shared" si="1212"/>
        <v>0.0000430849292852573-0.00033133455854008i</v>
      </c>
      <c r="Y2328" t="str">
        <f t="shared" si="1213"/>
        <v>0.009+1.98046000882301i</v>
      </c>
      <c r="Z2328" t="str">
        <f t="shared" si="1214"/>
        <v>-0.00200672344904934-0.000270268356272968i</v>
      </c>
      <c r="AA2328" t="str">
        <f t="shared" si="1215"/>
        <v>0.0276759139794238-6.06008583195573i</v>
      </c>
      <c r="AB2328" t="str">
        <f t="shared" si="1216"/>
        <v>0.197495437379686-0.322435045645695i</v>
      </c>
      <c r="AC2328" t="str">
        <f t="shared" si="1217"/>
        <v>0.83253443139756-0.129023764195207i</v>
      </c>
      <c r="AD2328" t="str">
        <f t="shared" si="1218"/>
        <v>0.290271822196068-0.342307863505129i</v>
      </c>
      <c r="AE2328" t="str">
        <f t="shared" si="1219"/>
        <v>-0.000675010255807972+0.000608465928232432i</v>
      </c>
      <c r="AF2328" t="str">
        <f t="shared" si="1220"/>
        <v>-6.3234384947822-0.376543149031492i</v>
      </c>
      <c r="AG2328" t="str">
        <f t="shared" si="1221"/>
        <v>0.992519698985158-0.00640213594113019i</v>
      </c>
      <c r="AH2328" t="str">
        <f t="shared" si="1222"/>
        <v>0.00455455989543442-0.00359113020934466i</v>
      </c>
      <c r="AI2328">
        <f t="shared" si="1223"/>
        <v>-44.731410174716608</v>
      </c>
      <c r="AJ2328">
        <f t="shared" si="1224"/>
        <v>-38.254691138632445</v>
      </c>
      <c r="AK2328"/>
      <c r="AL2328"/>
      <c r="AM2328"/>
      <c r="AN2328"/>
    </row>
    <row r="2329" spans="1:40" x14ac:dyDescent="0.35">
      <c r="A2329"/>
      <c r="B2329">
        <f t="shared" ref="B2329:B2392" si="1225">B2328+1000</f>
        <v>395000</v>
      </c>
      <c r="C2329" s="237" t="str">
        <f t="shared" si="1193"/>
        <v>-2.06693705699969E-07+0.00261622078487483i</v>
      </c>
      <c r="D2329" s="208" t="str">
        <f t="shared" si="1194"/>
        <v>-2.51366278683754+0.0200576926840404i</v>
      </c>
      <c r="E2329" t="str">
        <f t="shared" si="1195"/>
        <v>20500</v>
      </c>
      <c r="F2329" t="str">
        <f t="shared" si="1196"/>
        <v>0.327868852459016</v>
      </c>
      <c r="G2329" t="str">
        <f t="shared" si="1191"/>
        <v>0.327868852459016</v>
      </c>
      <c r="H2329" t="str">
        <f t="shared" si="1197"/>
        <v>3.80999797110689+0.395672445248573i</v>
      </c>
      <c r="I2329" t="str">
        <f t="shared" si="1198"/>
        <v>1551.16137270996i</v>
      </c>
      <c r="J2329" t="str">
        <f t="shared" si="1192"/>
        <v>-3255.89913142813+339.344471185013i</v>
      </c>
      <c r="K2329" t="str">
        <f t="shared" si="1199"/>
        <v>0.0491206023032711-0.471296101616021i</v>
      </c>
      <c r="L2329" t="str">
        <f t="shared" si="1200"/>
        <v>0.0102311170833784-0.083241919956527i</v>
      </c>
      <c r="M2329" t="str">
        <f t="shared" si="1201"/>
        <v>0.0593517193866495-0.554538021572548i</v>
      </c>
      <c r="N2329" t="str">
        <f t="shared" si="1202"/>
        <v>-4.92695151000188i</v>
      </c>
      <c r="O2329" t="str">
        <f t="shared" si="1203"/>
        <v>0.212920009661994+0.977069633897982i</v>
      </c>
      <c r="P2329" t="str">
        <f t="shared" si="1204"/>
        <v>0.787079990338006-0.977069633897982i</v>
      </c>
      <c r="Q2329" t="str">
        <f t="shared" si="1205"/>
        <v>-0.787079990338006+5.90402114389986i</v>
      </c>
      <c r="R2329" t="str">
        <f t="shared" si="1206"/>
        <v>-0.180064317364401-0.109307699521606i</v>
      </c>
      <c r="S2329" t="str">
        <f t="shared" si="1207"/>
        <v>0.53354820471408i</v>
      </c>
      <c r="T2329" t="str">
        <f t="shared" si="1208"/>
        <v>0.058320926841179-0.0960729932628425i</v>
      </c>
      <c r="U2329" t="str">
        <f t="shared" si="1209"/>
        <v>0.0000499999999999998-0.000359753488001572i</v>
      </c>
      <c r="V2329" t="str">
        <f t="shared" si="1210"/>
        <v>0.00002-0.0040292390656176i</v>
      </c>
      <c r="W2329" t="str">
        <f t="shared" si="1211"/>
        <v>0.0000422664648985699-0.000330711761904022i</v>
      </c>
      <c r="X2329" t="str">
        <f t="shared" si="1212"/>
        <v>0.0000430806975336953-0.000330498002240414i</v>
      </c>
      <c r="Y2329" t="str">
        <f t="shared" si="1213"/>
        <v>0.009+1.98548655706875i</v>
      </c>
      <c r="Z2329" t="str">
        <f t="shared" si="1214"/>
        <v>-0.00199658802070702-0.000269512149713264i</v>
      </c>
      <c r="AA2329" t="str">
        <f t="shared" si="1215"/>
        <v>0.0275359036336384-6.04473937240182i</v>
      </c>
      <c r="AB2329" t="str">
        <f t="shared" si="1216"/>
        <v>0.194932059576052-0.321114691770276i</v>
      </c>
      <c r="AC2329" t="str">
        <f t="shared" si="1217"/>
        <v>0.833499247027252-0.127155947735246i</v>
      </c>
      <c r="AD2329" t="str">
        <f t="shared" si="1218"/>
        <v>0.285990059930666-0.3416312080335i</v>
      </c>
      <c r="AE2329" t="str">
        <f t="shared" si="1219"/>
        <v>-0.000663078088985098+0.000605018981610814i</v>
      </c>
      <c r="AF2329" t="str">
        <f t="shared" si="1220"/>
        <v>-6.32366075794443-0.375614752564533i</v>
      </c>
      <c r="AG2329" t="str">
        <f t="shared" si="1221"/>
        <v>0.992552948238095-0.00629207584783201i</v>
      </c>
      <c r="AH2329" t="str">
        <f t="shared" si="1222"/>
        <v>0.00447616545569032-0.00357533420584107i</v>
      </c>
      <c r="AI2329">
        <f t="shared" si="1223"/>
        <v>-44.838737050428925</v>
      </c>
      <c r="AJ2329">
        <f t="shared" si="1224"/>
        <v>-38.616087986652886</v>
      </c>
      <c r="AK2329"/>
      <c r="AL2329"/>
      <c r="AM2329"/>
      <c r="AN2329"/>
    </row>
    <row r="2330" spans="1:40" x14ac:dyDescent="0.35">
      <c r="A2330"/>
      <c r="B2330">
        <f t="shared" si="1225"/>
        <v>396000</v>
      </c>
      <c r="C2330" s="237" t="str">
        <f t="shared" si="1193"/>
        <v>-2.05651116167056E-07+0.00260961416681338i</v>
      </c>
      <c r="D2330" s="208" t="str">
        <f t="shared" si="1194"/>
        <v>-2.51366277884435+0.0200070419455693i</v>
      </c>
      <c r="E2330" t="str">
        <f t="shared" si="1195"/>
        <v>20500</v>
      </c>
      <c r="F2330" t="str">
        <f t="shared" si="1196"/>
        <v>0.327868852459016</v>
      </c>
      <c r="G2330" t="str">
        <f t="shared" si="1191"/>
        <v>0.327868852459016</v>
      </c>
      <c r="H2330" t="str">
        <f t="shared" si="1197"/>
        <v>3.81021858821589+0.394697902248541i</v>
      </c>
      <c r="I2330" t="str">
        <f t="shared" si="1198"/>
        <v>1555.08836352695i</v>
      </c>
      <c r="J2330" t="str">
        <f t="shared" si="1192"/>
        <v>-3272.410634155+340.203571112064i</v>
      </c>
      <c r="K2330" t="str">
        <f t="shared" si="1199"/>
        <v>0.0488753311318773-0.470130730318281i</v>
      </c>
      <c r="L2330" t="str">
        <f t="shared" si="1200"/>
        <v>0.0101802741981692-0.0830379463166774i</v>
      </c>
      <c r="M2330" t="str">
        <f t="shared" si="1201"/>
        <v>0.0590556053300465-0.553168676634958i</v>
      </c>
      <c r="N2330" t="str">
        <f t="shared" si="1202"/>
        <v>-4.93942480496391i</v>
      </c>
      <c r="O2330" t="str">
        <f t="shared" si="1203"/>
        <v>0.225090408222653+0.974337881910664i</v>
      </c>
      <c r="P2330" t="str">
        <f t="shared" si="1204"/>
        <v>0.774909591777347-0.974337881910664i</v>
      </c>
      <c r="Q2330" t="str">
        <f t="shared" si="1205"/>
        <v>-0.774909591777347+5.91376268687457i</v>
      </c>
      <c r="R2330" t="str">
        <f t="shared" si="1206"/>
        <v>-0.178856847943292-0.107598451010438i</v>
      </c>
      <c r="S2330" t="str">
        <f t="shared" si="1207"/>
        <v>0.534898959662723i</v>
      </c>
      <c r="T2330" t="str">
        <f t="shared" si="1208"/>
        <v>0.0575542995068038-0.0956703418934207i</v>
      </c>
      <c r="U2330" t="str">
        <f t="shared" si="1209"/>
        <v>0.0000500000000000002-0.000358845019597527i</v>
      </c>
      <c r="V2330" t="str">
        <f t="shared" si="1210"/>
        <v>0.00002-0.0040190642194923i</v>
      </c>
      <c r="W2330" t="str">
        <f t="shared" si="1211"/>
        <v>0.0000422664288243436-0.000329878887330561i</v>
      </c>
      <c r="X2330" t="str">
        <f t="shared" si="1212"/>
        <v>0.0000430764974370051-0.000329665676588896i</v>
      </c>
      <c r="Y2330" t="str">
        <f t="shared" si="1213"/>
        <v>0.009+1.99051310531449i</v>
      </c>
      <c r="Z2330" t="str">
        <f t="shared" si="1214"/>
        <v>-0.00198652929189307-0.000268760303669479i</v>
      </c>
      <c r="AA2330" t="str">
        <f t="shared" si="1215"/>
        <v>0.0273969531995068-6.02947045395961i</v>
      </c>
      <c r="AB2330" t="str">
        <f t="shared" si="1216"/>
        <v>0.192369681827426-0.319768868495789i</v>
      </c>
      <c r="AC2330" t="str">
        <f t="shared" si="1217"/>
        <v>0.834474386192594-0.125297026415888i</v>
      </c>
      <c r="AD2330" t="str">
        <f t="shared" si="1218"/>
        <v>0.281714133899253-0.340898330644783i</v>
      </c>
      <c r="AE2330" t="str">
        <f t="shared" si="1219"/>
        <v>-0.000651253317795663+0.000601490943208564i</v>
      </c>
      <c r="AF2330" t="str">
        <f t="shared" si="1220"/>
        <v>-6.32388136706024-0.374690860302972i</v>
      </c>
      <c r="AG2330" t="str">
        <f t="shared" si="1221"/>
        <v>0.992587259741385-0.00618269437315617i</v>
      </c>
      <c r="AH2330" t="str">
        <f t="shared" si="1222"/>
        <v>0.00439843005156564-0.00355892594720786i</v>
      </c>
      <c r="AI2330">
        <f t="shared" si="1223"/>
        <v>-44.946852813827583</v>
      </c>
      <c r="AJ2330">
        <f t="shared" si="1224"/>
        <v>-38.97755133922562</v>
      </c>
      <c r="AK2330"/>
      <c r="AL2330"/>
      <c r="AM2330"/>
      <c r="AN2330"/>
    </row>
    <row r="2331" spans="1:40" x14ac:dyDescent="0.35">
      <c r="A2331"/>
      <c r="B2331">
        <f t="shared" si="1225"/>
        <v>397000</v>
      </c>
      <c r="C2331" s="237" t="str">
        <f t="shared" si="1193"/>
        <v>-2.04616395217664E-07+0.00260304083146194i</v>
      </c>
      <c r="D2331" s="208" t="str">
        <f t="shared" si="1194"/>
        <v>-2.51366277091148+0.0199566463745415i</v>
      </c>
      <c r="E2331" t="str">
        <f t="shared" si="1195"/>
        <v>20500</v>
      </c>
      <c r="F2331" t="str">
        <f t="shared" si="1196"/>
        <v>0.327868852459016</v>
      </c>
      <c r="G2331" t="str">
        <f t="shared" si="1191"/>
        <v>0.327868852459016</v>
      </c>
      <c r="H2331" t="str">
        <f t="shared" si="1197"/>
        <v>3.81043756752138+0.393728086400125i</v>
      </c>
      <c r="I2331" t="str">
        <f t="shared" si="1198"/>
        <v>1559.01535434393i</v>
      </c>
      <c r="J2331" t="str">
        <f t="shared" si="1192"/>
        <v>-3288.96388530848+341.062671039114i</v>
      </c>
      <c r="K2331" t="str">
        <f t="shared" si="1199"/>
        <v>0.0486318862543602-0.468971045930375i</v>
      </c>
      <c r="L2331" t="str">
        <f t="shared" si="1200"/>
        <v>0.0101298074840766-0.0828349542502329i</v>
      </c>
      <c r="M2331" t="str">
        <f t="shared" si="1201"/>
        <v>0.0587616937384368-0.551806000180608i</v>
      </c>
      <c r="N2331" t="str">
        <f t="shared" si="1202"/>
        <v>-4.95189809992594i</v>
      </c>
      <c r="O2331" t="str">
        <f t="shared" si="1203"/>
        <v>0.237225786976745+0.971454541393093i</v>
      </c>
      <c r="P2331" t="str">
        <f t="shared" si="1204"/>
        <v>0.762774213023255-0.971454541393093i</v>
      </c>
      <c r="Q2331" t="str">
        <f t="shared" si="1205"/>
        <v>-0.762774213023255+5.92335264131903i</v>
      </c>
      <c r="R2331" t="str">
        <f t="shared" si="1206"/>
        <v>-0.177641151132141-0.105898493936064i</v>
      </c>
      <c r="S2331" t="str">
        <f t="shared" si="1207"/>
        <v>0.536249714611367i</v>
      </c>
      <c r="T2331" t="str">
        <f t="shared" si="1208"/>
        <v>0.0567880371509879-0.0952600165978453i</v>
      </c>
      <c r="U2331" t="str">
        <f t="shared" si="1209"/>
        <v>0.0000500000000000002-0.000357941127860506i</v>
      </c>
      <c r="V2331" t="str">
        <f t="shared" si="1210"/>
        <v>0.00002-0.00400894063203766i</v>
      </c>
      <c r="W2331" t="str">
        <f t="shared" si="1211"/>
        <v>0.0000422663926589989-0.000329050214283111i</v>
      </c>
      <c r="X2331" t="str">
        <f t="shared" si="1212"/>
        <v>0.0000430723286757348-0.000328837549616645i</v>
      </c>
      <c r="Y2331" t="str">
        <f t="shared" si="1213"/>
        <v>0.009+1.99553965356024i</v>
      </c>
      <c r="Z2331" t="str">
        <f t="shared" si="1214"/>
        <v>-0.00197654649062732-0.000268012779749137i</v>
      </c>
      <c r="AA2331" t="str">
        <f t="shared" si="1215"/>
        <v>0.0272590520041717-6.01427849033736i</v>
      </c>
      <c r="AB2331" t="str">
        <f t="shared" si="1216"/>
        <v>0.189808523984349-0.318397395865039i</v>
      </c>
      <c r="AC2331" t="str">
        <f t="shared" si="1217"/>
        <v>0.835459876875104-0.123447052682926i</v>
      </c>
      <c r="AD2331" t="str">
        <f t="shared" si="1218"/>
        <v>0.277444815376191-0.340109272736706i</v>
      </c>
      <c r="AE2331" t="str">
        <f t="shared" si="1219"/>
        <v>-0.000639536207779177+0.000597883033261587i</v>
      </c>
      <c r="AF2331" t="str">
        <f t="shared" si="1220"/>
        <v>-6.32410033843286-0.373771440025584i</v>
      </c>
      <c r="AG2331" t="str">
        <f t="shared" si="1221"/>
        <v>0.992622624617343-0.0060740032190455i</v>
      </c>
      <c r="AH2331" t="str">
        <f t="shared" si="1222"/>
        <v>0.00432135661744732-0.0035419140189486i</v>
      </c>
      <c r="AI2331">
        <f t="shared" si="1223"/>
        <v>-45.055771459063855</v>
      </c>
      <c r="AJ2331">
        <f t="shared" si="1224"/>
        <v>-39.339078191523953</v>
      </c>
      <c r="AK2331"/>
      <c r="AL2331"/>
      <c r="AM2331"/>
      <c r="AN2331"/>
    </row>
    <row r="2332" spans="1:40" x14ac:dyDescent="0.35">
      <c r="A2332"/>
      <c r="B2332">
        <f t="shared" si="1225"/>
        <v>398000</v>
      </c>
      <c r="C2332" s="237" t="str">
        <f t="shared" si="1193"/>
        <v>-2.03589463869983E-07+0.00259650052794581i</v>
      </c>
      <c r="D2332" s="208" t="str">
        <f t="shared" si="1194"/>
        <v>-2.51366276303835+0.0199065040475846i</v>
      </c>
      <c r="E2332" t="str">
        <f t="shared" si="1195"/>
        <v>20500</v>
      </c>
      <c r="F2332" t="str">
        <f t="shared" si="1196"/>
        <v>0.327868852459016</v>
      </c>
      <c r="G2332" t="str">
        <f t="shared" si="1191"/>
        <v>0.327868852459016</v>
      </c>
      <c r="H2332" t="str">
        <f t="shared" si="1197"/>
        <v>3.81065492512766+0.392762963860387i</v>
      </c>
      <c r="I2332" t="str">
        <f t="shared" si="1198"/>
        <v>1562.94234516092i</v>
      </c>
      <c r="J2332" t="str">
        <f t="shared" si="1192"/>
        <v>-3305.55888488858+341.921770966164i</v>
      </c>
      <c r="K2332" t="str">
        <f t="shared" si="1199"/>
        <v>0.0483902496454309-0.46781700739746i</v>
      </c>
      <c r="L2332" t="str">
        <f t="shared" si="1200"/>
        <v>0.0100797132579257-0.0826329368076792i</v>
      </c>
      <c r="M2332" t="str">
        <f t="shared" si="1201"/>
        <v>0.0584699629033566-0.550449944205139i</v>
      </c>
      <c r="N2332" t="str">
        <f t="shared" si="1202"/>
        <v>-4.96437139488797i</v>
      </c>
      <c r="O2332" t="str">
        <f t="shared" si="1203"/>
        <v>0.249324257889055+0.968420060938471i</v>
      </c>
      <c r="P2332" t="str">
        <f t="shared" si="1204"/>
        <v>0.750675742110945-0.968420060938471i</v>
      </c>
      <c r="Q2332" t="str">
        <f t="shared" si="1205"/>
        <v>-0.750675742110945+5.93279145582644i</v>
      </c>
      <c r="R2332" t="str">
        <f t="shared" si="1206"/>
        <v>-0.176417188879929-0.104207883005936i</v>
      </c>
      <c r="S2332" t="str">
        <f t="shared" si="1207"/>
        <v>0.537600469560009i</v>
      </c>
      <c r="T2332" t="str">
        <f t="shared" si="1208"/>
        <v>0.0560222068358457-0.0948419635803066i</v>
      </c>
      <c r="U2332" t="str">
        <f t="shared" si="1209"/>
        <v>0.0000500000000000002-0.000357041778293017i</v>
      </c>
      <c r="V2332" t="str">
        <f t="shared" si="1210"/>
        <v>0.00002-0.0039988679168818i</v>
      </c>
      <c r="W2332" t="str">
        <f t="shared" si="1211"/>
        <v>0.0000422663564025365-0.000328225711091829i</v>
      </c>
      <c r="X2332" t="str">
        <f t="shared" si="1212"/>
        <v>0.0000430681909344421-0.000328013589676062i</v>
      </c>
      <c r="Y2332" t="str">
        <f t="shared" si="1213"/>
        <v>0.009+2.00056620180598i</v>
      </c>
      <c r="Z2332" t="str">
        <f t="shared" si="1214"/>
        <v>-0.00196663885461808-0.000267269540013775i</v>
      </c>
      <c r="AA2332" t="str">
        <f t="shared" si="1215"/>
        <v>0.0271221895087961-5.99916290114003i</v>
      </c>
      <c r="AB2332" t="str">
        <f t="shared" si="1216"/>
        <v>0.187248810195455-0.317000094070733i</v>
      </c>
      <c r="AC2332" t="str">
        <f t="shared" si="1217"/>
        <v>0.836455746891567-0.121606080865243i</v>
      </c>
      <c r="AD2332" t="str">
        <f t="shared" si="1218"/>
        <v>0.273182875523762-0.339264086920761i</v>
      </c>
      <c r="AE2332" t="str">
        <f t="shared" si="1219"/>
        <v>-0.000627927013875829+0.000594196473834016i</v>
      </c>
      <c r="AF2332" t="str">
        <f t="shared" si="1220"/>
        <v>-6.32431768816601-0.372856459812802i</v>
      </c>
      <c r="AG2332" t="str">
        <f t="shared" si="1221"/>
        <v>0.99265903383347-0.005966013968079i</v>
      </c>
      <c r="AH2332" t="str">
        <f t="shared" si="1222"/>
        <v>0.00424494799898259-0.00352430702588153i</v>
      </c>
      <c r="AI2332">
        <f t="shared" si="1223"/>
        <v>-45.165507360955161</v>
      </c>
      <c r="AJ2332">
        <f t="shared" si="1224"/>
        <v>-39.700665549001037</v>
      </c>
      <c r="AK2332"/>
      <c r="AL2332"/>
      <c r="AM2332"/>
      <c r="AN2332"/>
    </row>
    <row r="2333" spans="1:40" x14ac:dyDescent="0.35">
      <c r="A2333"/>
      <c r="B2333">
        <f t="shared" si="1225"/>
        <v>399000</v>
      </c>
      <c r="C2333" s="237" t="str">
        <f t="shared" si="1193"/>
        <v>-2.02570244130712E-07+0.00258999300790537i</v>
      </c>
      <c r="D2333" s="208" t="str">
        <f t="shared" si="1194"/>
        <v>-2.51366275522433+0.0198566130606078i</v>
      </c>
      <c r="E2333" t="str">
        <f t="shared" si="1195"/>
        <v>20500</v>
      </c>
      <c r="F2333" t="str">
        <f t="shared" si="1196"/>
        <v>0.327868852459016</v>
      </c>
      <c r="G2333" t="str">
        <f t="shared" si="1191"/>
        <v>0.327868852459016</v>
      </c>
      <c r="H2333" t="str">
        <f t="shared" si="1197"/>
        <v>3.81087067694237+0.391802501103875i</v>
      </c>
      <c r="I2333" t="str">
        <f t="shared" si="1198"/>
        <v>1566.86933597791i</v>
      </c>
      <c r="J2333" t="str">
        <f t="shared" si="1192"/>
        <v>-3322.1956328953+342.780870893215i</v>
      </c>
      <c r="K2333" t="str">
        <f t="shared" si="1199"/>
        <v>0.0481504035008771-0.466668574054103i</v>
      </c>
      <c r="L2333" t="str">
        <f t="shared" si="1200"/>
        <v>0.0100299878812805-0.0824318871037278i</v>
      </c>
      <c r="M2333" t="str">
        <f t="shared" si="1201"/>
        <v>0.0581803913821576-0.549100461157831i</v>
      </c>
      <c r="N2333" t="str">
        <f t="shared" si="1202"/>
        <v>-4.97684468985i</v>
      </c>
      <c r="O2333" t="str">
        <f t="shared" si="1203"/>
        <v>0.261383938666535+0.965234912654515i</v>
      </c>
      <c r="P2333" t="str">
        <f t="shared" si="1204"/>
        <v>0.738616061333465-0.965234912654515i</v>
      </c>
      <c r="Q2333" t="str">
        <f t="shared" si="1205"/>
        <v>-0.738616061333465+5.94207960250452i</v>
      </c>
      <c r="R2333" t="str">
        <f t="shared" si="1206"/>
        <v>-0.175184923631355-0.10252667479902i</v>
      </c>
      <c r="S2333" t="str">
        <f t="shared" si="1207"/>
        <v>0.538951224508652i</v>
      </c>
      <c r="T2333" t="str">
        <f t="shared" si="1208"/>
        <v>0.0552568769277322-0.0944161291065734i</v>
      </c>
      <c r="U2333" t="str">
        <f t="shared" si="1209"/>
        <v>0.0000500000000000002-0.000356146936743411i</v>
      </c>
      <c r="V2333" t="str">
        <f t="shared" si="1210"/>
        <v>0.00002-0.00398884569152621i</v>
      </c>
      <c r="W2333" t="str">
        <f t="shared" si="1211"/>
        <v>0.0000422663200549573-0.000327405346404372i</v>
      </c>
      <c r="X2333" t="str">
        <f t="shared" si="1212"/>
        <v>0.0000430640839016325-0.000327193765436816i</v>
      </c>
      <c r="Y2333" t="str">
        <f t="shared" si="1213"/>
        <v>0.009+2.00559275005172i</v>
      </c>
      <c r="Z2333" t="str">
        <f t="shared" si="1214"/>
        <v>-0.00195680563111662-0.000266530546972211i</v>
      </c>
      <c r="AA2333" t="str">
        <f t="shared" si="1215"/>
        <v>0.0269863553065463-5.98412311179519i</v>
      </c>
      <c r="AB2333" t="str">
        <f t="shared" si="1216"/>
        <v>0.184690768968676-0.315576783511397i</v>
      </c>
      <c r="AC2333" t="str">
        <f t="shared" si="1217"/>
        <v>0.837462023866456-0.11977416718811i</v>
      </c>
      <c r="AD2333" t="str">
        <f t="shared" si="1218"/>
        <v>0.268929085215211-0.338362837026114i</v>
      </c>
      <c r="AE2333" t="str">
        <f t="shared" si="1219"/>
        <v>-0.000616425980347807+0.00059043248867415i</v>
      </c>
      <c r="AF2333" t="str">
        <f t="shared" si="1220"/>
        <v>-6.3245334321667-0.371945888043267i</v>
      </c>
      <c r="AG2333" t="str">
        <f t="shared" si="1221"/>
        <v>0.992696478204304-0.00585873808112634i</v>
      </c>
      <c r="AH2333" t="str">
        <f t="shared" si="1222"/>
        <v>0.00416920695255569-0.00350611359087172i</v>
      </c>
      <c r="AI2333">
        <f t="shared" si="1223"/>
        <v>-45.276075289741662</v>
      </c>
      <c r="AJ2333">
        <f t="shared" si="1224"/>
        <v>-40.062310427772445</v>
      </c>
      <c r="AK2333"/>
      <c r="AL2333"/>
      <c r="AM2333"/>
      <c r="AN2333"/>
    </row>
    <row r="2334" spans="1:40" x14ac:dyDescent="0.35">
      <c r="A2334"/>
      <c r="B2334">
        <f t="shared" si="1225"/>
        <v>400000</v>
      </c>
      <c r="C2334" s="237" t="str">
        <f t="shared" si="1193"/>
        <v>-2.01558658980242E-07+0.00258351802546453i</v>
      </c>
      <c r="D2334" s="208" t="str">
        <f t="shared" si="1194"/>
        <v>-2.51366274746884+0.0198069715285614i</v>
      </c>
      <c r="E2334" t="str">
        <f t="shared" si="1195"/>
        <v>20500</v>
      </c>
      <c r="F2334" t="str">
        <f t="shared" si="1196"/>
        <v>0.327868852459016</v>
      </c>
      <c r="G2334" t="str">
        <f t="shared" si="1191"/>
        <v>0.327868852459016</v>
      </c>
      <c r="H2334" t="str">
        <f t="shared" si="1197"/>
        <v>3.81108483867941+0.390846664918989i</v>
      </c>
      <c r="I2334" t="str">
        <f t="shared" si="1198"/>
        <v>1570.7963267949i</v>
      </c>
      <c r="J2334" t="str">
        <f t="shared" si="1192"/>
        <v>-3338.87412932864+343.639970820266i</v>
      </c>
      <c r="K2334" t="str">
        <f t="shared" si="1199"/>
        <v>0.04791233023433-0.46552570561975i</v>
      </c>
      <c r="L2334" t="str">
        <f t="shared" si="1200"/>
        <v>0.00998062775979662-0.0822317983165914i</v>
      </c>
      <c r="M2334" t="str">
        <f t="shared" si="1201"/>
        <v>0.0578929579941266-0.547757503936341i</v>
      </c>
      <c r="N2334" t="str">
        <f t="shared" si="1202"/>
        <v>-4.98931798481203i</v>
      </c>
      <c r="O2334" t="str">
        <f t="shared" si="1203"/>
        <v>0.273402953051145+0.961899592090003i</v>
      </c>
      <c r="P2334" t="str">
        <f t="shared" si="1204"/>
        <v>0.726597046948855-0.961899592090003i</v>
      </c>
      <c r="Q2334" t="str">
        <f t="shared" si="1205"/>
        <v>-0.726597046948855+5.95121757690203i</v>
      </c>
      <c r="R2334" t="str">
        <f t="shared" si="1206"/>
        <v>-0.173944318352661-0.100854927776431i</v>
      </c>
      <c r="S2334" t="str">
        <f t="shared" si="1207"/>
        <v>0.540301979457296i</v>
      </c>
      <c r="T2334" t="str">
        <f t="shared" si="1208"/>
        <v>0.0544921171156283-0.0939824595212928i</v>
      </c>
      <c r="U2334" t="str">
        <f t="shared" si="1209"/>
        <v>0.0000500000000000002-0.000355256569401553i</v>
      </c>
      <c r="V2334" t="str">
        <f t="shared" si="1210"/>
        <v>0.00002-0.00397887357729739i</v>
      </c>
      <c r="W2334" t="str">
        <f t="shared" si="1211"/>
        <v>0.0000422662836162616-0.000326589089181918i</v>
      </c>
      <c r="X2334" t="str">
        <f t="shared" si="1212"/>
        <v>0.0000430600072696992-0.00032637804588186i</v>
      </c>
      <c r="Y2334" t="str">
        <f t="shared" si="1213"/>
        <v>0.009+2.01061929829747i</v>
      </c>
      <c r="Z2334" t="str">
        <f t="shared" si="1214"/>
        <v>-0.00194704607677411-0.000265795763573951i</v>
      </c>
      <c r="AA2334" t="str">
        <f t="shared" si="1215"/>
        <v>0.0268515391206138-5.96915855348019i</v>
      </c>
      <c r="AB2334" t="str">
        <f t="shared" si="1216"/>
        <v>0.182134633232693-0.314127284849202i</v>
      </c>
      <c r="AC2334" t="str">
        <f t="shared" si="1217"/>
        <v>0.838478735203717-0.117951369786485i</v>
      </c>
      <c r="AD2334" t="str">
        <f t="shared" si="1218"/>
        <v>0.264684214857688-0.3374055981004i</v>
      </c>
      <c r="AE2334" t="str">
        <f t="shared" si="1219"/>
        <v>-0.00060503334070392+0.000586592303068938i</v>
      </c>
      <c r="AF2334" t="str">
        <f t="shared" si="1220"/>
        <v>-6.32474758614825-0.371039693390428i</v>
      </c>
      <c r="AG2334" t="str">
        <f t="shared" si="1221"/>
        <v>0.992734948393297-0.00575218689503523i</v>
      </c>
      <c r="AH2334" t="str">
        <f t="shared" si="1222"/>
        <v>0.00409413614479361-0.00348734235355287i</v>
      </c>
      <c r="AI2334">
        <f t="shared" si="1223"/>
        <v>-45.387490426549356</v>
      </c>
      <c r="AJ2334">
        <f t="shared" si="1224"/>
        <v>-40.424009854993471</v>
      </c>
      <c r="AK2334"/>
      <c r="AL2334"/>
      <c r="AM2334"/>
      <c r="AN2334"/>
    </row>
    <row r="2335" spans="1:40" x14ac:dyDescent="0.35">
      <c r="A2335"/>
      <c r="B2335">
        <f t="shared" si="1225"/>
        <v>401000</v>
      </c>
      <c r="C2335" s="237" t="str">
        <f t="shared" si="1193"/>
        <v>-2.0055463235811E-07+0.00257707533719986i</v>
      </c>
      <c r="D2335" s="208" t="str">
        <f t="shared" si="1194"/>
        <v>-2.5136627397713+0.0197575775851989i</v>
      </c>
      <c r="E2335" t="str">
        <f t="shared" si="1195"/>
        <v>20500</v>
      </c>
      <c r="F2335" t="str">
        <f t="shared" si="1196"/>
        <v>0.327868852459016</v>
      </c>
      <c r="G2335" t="str">
        <f t="shared" si="1191"/>
        <v>0.327868852459016</v>
      </c>
      <c r="H2335" t="str">
        <f t="shared" si="1197"/>
        <v>3.81129742586173+0.389895422404352i</v>
      </c>
      <c r="I2335" t="str">
        <f t="shared" si="1198"/>
        <v>1574.72331761188i</v>
      </c>
      <c r="J2335" t="str">
        <f t="shared" si="1192"/>
        <v>-3355.59437418859+344.499070747317i</v>
      </c>
      <c r="K2335" t="str">
        <f t="shared" si="1199"/>
        <v>0.0476760124740841-0.464388362194233i</v>
      </c>
      <c r="L2335" t="str">
        <f t="shared" si="1200"/>
        <v>0.00993162934258494-0.0820326636872694i</v>
      </c>
      <c r="M2335" t="str">
        <f t="shared" si="1201"/>
        <v>0.057607641816669-0.546421025881502i</v>
      </c>
      <c r="N2335" t="str">
        <f t="shared" si="1202"/>
        <v>-5.00179127977406i</v>
      </c>
      <c r="O2335" t="str">
        <f t="shared" si="1203"/>
        <v>0.285379431111765+0.958414618157677i</v>
      </c>
      <c r="P2335" t="str">
        <f t="shared" si="1204"/>
        <v>0.714620568888235-0.958414618157677i</v>
      </c>
      <c r="Q2335" t="str">
        <f t="shared" si="1205"/>
        <v>-0.714620568888235+5.96020589793174i</v>
      </c>
      <c r="R2335" t="str">
        <f t="shared" si="1206"/>
        <v>-0.172695336558145-0.0991927022920239i</v>
      </c>
      <c r="S2335" t="str">
        <f t="shared" si="1207"/>
        <v>0.541652734405939i</v>
      </c>
      <c r="T2335" t="str">
        <f t="shared" si="1208"/>
        <v>0.053727998429589-0.0935409012658732i</v>
      </c>
      <c r="U2335" t="str">
        <f t="shared" si="1209"/>
        <v>0.00005-0.000354370642794565i</v>
      </c>
      <c r="V2335" t="str">
        <f t="shared" si="1210"/>
        <v>0.00002-0.00396895119929914i</v>
      </c>
      <c r="W2335" t="str">
        <f t="shared" si="1211"/>
        <v>0.0000422662470864504-0.000325776908695253i</v>
      </c>
      <c r="X2335" t="str">
        <f t="shared" si="1212"/>
        <v>0.0000430559607348669-0.000325566400303532i</v>
      </c>
      <c r="Y2335" t="str">
        <f t="shared" si="1213"/>
        <v>0.009+2.01564584654321i</v>
      </c>
      <c r="Z2335" t="str">
        <f t="shared" si="1214"/>
        <v>-0.00193735945750115-0.000265065153202728i</v>
      </c>
      <c r="AA2335" t="str">
        <f t="shared" si="1215"/>
        <v>0.0267177308022713-5.95426866305056i</v>
      </c>
      <c r="AB2335" t="str">
        <f t="shared" si="1216"/>
        <v>0.179580640398597-0.312651419069734i</v>
      </c>
      <c r="AC2335" t="str">
        <f t="shared" si="1217"/>
        <v>0.839505908057899-0.116137748718301i</v>
      </c>
      <c r="AD2335" t="str">
        <f t="shared" si="1218"/>
        <v>0.260449034215127-0.336392456407414i</v>
      </c>
      <c r="AE2335" t="str">
        <f t="shared" si="1219"/>
        <v>-0.000593749317627589+0.000582677143697211i</v>
      </c>
      <c r="AF2335" t="str">
        <f t="shared" si="1220"/>
        <v>-6.32496016563303-0.370137844819153i</v>
      </c>
      <c r="AG2335" t="str">
        <f t="shared" si="1221"/>
        <v>0.992774434914748-0.0056463716203521i</v>
      </c>
      <c r="AH2335" t="str">
        <f t="shared" si="1222"/>
        <v>0.00401973815210075-0.00346800196903998i</v>
      </c>
      <c r="AI2335">
        <f t="shared" si="1223"/>
        <v>-45.499768379600354</v>
      </c>
      <c r="AJ2335">
        <f t="shared" si="1224"/>
        <v>-40.785760869236832</v>
      </c>
      <c r="AK2335"/>
      <c r="AL2335"/>
      <c r="AM2335"/>
      <c r="AN2335"/>
    </row>
    <row r="2336" spans="1:40" x14ac:dyDescent="0.35">
      <c r="A2336"/>
      <c r="B2336">
        <f t="shared" si="1225"/>
        <v>402000</v>
      </c>
      <c r="C2336" s="237" t="str">
        <f t="shared" si="1193"/>
        <v>-1.99558089148702E-07+0.00257066470211005i</v>
      </c>
      <c r="D2336" s="208" t="str">
        <f t="shared" si="1194"/>
        <v>-2.51366273213114+0.0197084293828437i</v>
      </c>
      <c r="E2336" t="str">
        <f t="shared" si="1195"/>
        <v>20500</v>
      </c>
      <c r="F2336" t="str">
        <f t="shared" si="1196"/>
        <v>0.327868852459016</v>
      </c>
      <c r="G2336" t="str">
        <f t="shared" si="1191"/>
        <v>0.327868852459016</v>
      </c>
      <c r="H2336" t="str">
        <f t="shared" si="1197"/>
        <v>3.81150845382413+0.38894874096528i</v>
      </c>
      <c r="I2336" t="str">
        <f t="shared" si="1198"/>
        <v>1578.65030842887i</v>
      </c>
      <c r="J2336" t="str">
        <f t="shared" si="1192"/>
        <v>-3372.35636747516+345.358170674367i</v>
      </c>
      <c r="K2336" t="str">
        <f t="shared" si="1199"/>
        <v>0.047441433059972-0.463256504253362i</v>
      </c>
      <c r="L2336" t="str">
        <f t="shared" si="1200"/>
        <v>0.00988298912158605-0.0818344765188427i</v>
      </c>
      <c r="M2336" t="str">
        <f t="shared" si="1201"/>
        <v>0.057324422181558-0.545090980772205i</v>
      </c>
      <c r="N2336" t="str">
        <f t="shared" si="1202"/>
        <v>-5.01426457473609i</v>
      </c>
      <c r="O2336" t="str">
        <f t="shared" si="1203"/>
        <v>0.297311509535124+0.954780533053511i</v>
      </c>
      <c r="P2336" t="str">
        <f t="shared" si="1204"/>
        <v>0.702688490464876-0.954780533053511i</v>
      </c>
      <c r="Q2336" t="str">
        <f t="shared" si="1205"/>
        <v>-0.702688490464876+5.9690451077896i</v>
      </c>
      <c r="R2336" t="str">
        <f t="shared" si="1206"/>
        <v>-0.171437942337377-0.09754006060293i</v>
      </c>
      <c r="S2336" t="str">
        <f t="shared" si="1207"/>
        <v>0.543003489354583i</v>
      </c>
      <c r="T2336" t="str">
        <f t="shared" si="1208"/>
        <v>0.0529645932592485-0.0930914008969655i</v>
      </c>
      <c r="U2336" t="str">
        <f t="shared" si="1209"/>
        <v>0.0000500000000000002-0.00035348912378264i</v>
      </c>
      <c r="V2336" t="str">
        <f t="shared" si="1210"/>
        <v>0.00002-0.00395907818636556i</v>
      </c>
      <c r="W2336" t="str">
        <f t="shared" si="1211"/>
        <v>0.0000422662104655249-0.000324968774520938i</v>
      </c>
      <c r="X2336" t="str">
        <f t="shared" si="1212"/>
        <v>0.000043051943997134-0.000324758798299717i</v>
      </c>
      <c r="Y2336" t="str">
        <f t="shared" si="1213"/>
        <v>0.009+2.02067239478895i</v>
      </c>
      <c r="Z2336" t="str">
        <f t="shared" si="1214"/>
        <v>-0.00192774504832968-0.00026433867967013i</v>
      </c>
      <c r="AA2336" t="str">
        <f t="shared" si="1215"/>
        <v>0.0265849203289596-5.93945288296913i</v>
      </c>
      <c r="AB2336" t="str">
        <f t="shared" si="1216"/>
        <v>0.177029032421743-0.311149007543765i</v>
      </c>
      <c r="AC2336" t="str">
        <f t="shared" si="1217"/>
        <v>0.840543569304608-0.114333365977734i</v>
      </c>
      <c r="AD2336" t="str">
        <f t="shared" si="1218"/>
        <v>0.256224312231151-0.335323509421682i</v>
      </c>
      <c r="AE2336" t="str">
        <f t="shared" si="1219"/>
        <v>-0.000582574122908159+0.000578688238481607i</v>
      </c>
      <c r="AF2336" t="str">
        <f t="shared" si="1220"/>
        <v>-6.32517118595527-0.369240311582436i</v>
      </c>
      <c r="AG2336" t="str">
        <f t="shared" si="1221"/>
        <v>0.992814928135758-0.00554130333907679i</v>
      </c>
      <c r="AH2336" t="str">
        <f t="shared" si="1222"/>
        <v>0.00394601546022266-0.00344810110663315i</v>
      </c>
      <c r="AI2336">
        <f t="shared" si="1223"/>
        <v>-45.612925201214438</v>
      </c>
      <c r="AJ2336">
        <f t="shared" si="1224"/>
        <v>-41.147560520866563</v>
      </c>
      <c r="AK2336"/>
      <c r="AL2336"/>
      <c r="AM2336"/>
      <c r="AN2336"/>
    </row>
    <row r="2337" spans="1:40" x14ac:dyDescent="0.35">
      <c r="A2337"/>
      <c r="B2337">
        <f t="shared" si="1225"/>
        <v>403000</v>
      </c>
      <c r="C2337" s="237" t="str">
        <f t="shared" si="1193"/>
        <v>-1.98568955167203E-07+0.00256428588158588i</v>
      </c>
      <c r="D2337" s="208" t="str">
        <f t="shared" si="1194"/>
        <v>-2.51366272454778+0.0196595250921584i</v>
      </c>
      <c r="E2337" t="str">
        <f t="shared" si="1195"/>
        <v>20500</v>
      </c>
      <c r="F2337" t="str">
        <f t="shared" si="1196"/>
        <v>0.327868852459016</v>
      </c>
      <c r="G2337" t="str">
        <f t="shared" si="1191"/>
        <v>0.327868852459016</v>
      </c>
      <c r="H2337" t="str">
        <f t="shared" si="1197"/>
        <v>3.81171793771588+0.388006588310254i</v>
      </c>
      <c r="I2337" t="str">
        <f t="shared" si="1198"/>
        <v>1582.57729924586i</v>
      </c>
      <c r="J2337" t="str">
        <f t="shared" si="1192"/>
        <v>-3389.16010918834+346.217270601418i</v>
      </c>
      <c r="K2337" t="str">
        <f t="shared" si="1199"/>
        <v>0.0472085750402906-0.462130092644552i</v>
      </c>
      <c r="L2337" t="str">
        <f t="shared" si="1200"/>
        <v>0.00983470363095497-0.0816372301757772i</v>
      </c>
      <c r="M2337" t="str">
        <f t="shared" si="1201"/>
        <v>0.0570432786712456-0.543767322820329i</v>
      </c>
      <c r="N2337" t="str">
        <f t="shared" si="1202"/>
        <v>-5.02673786969812i</v>
      </c>
      <c r="O2337" t="str">
        <f t="shared" si="1203"/>
        <v>0.309197331915693+0.950997902172353i</v>
      </c>
      <c r="P2337" t="str">
        <f t="shared" si="1204"/>
        <v>0.690802668084307-0.950997902172353i</v>
      </c>
      <c r="Q2337" t="str">
        <f t="shared" si="1205"/>
        <v>-0.690802668084307+5.97773577187047i</v>
      </c>
      <c r="R2337" t="str">
        <f t="shared" si="1206"/>
        <v>-0.170172100383123-0.0958970668800174i</v>
      </c>
      <c r="S2337" t="str">
        <f t="shared" si="1207"/>
        <v>0.544354244303225i</v>
      </c>
      <c r="T2337" t="str">
        <f t="shared" si="1208"/>
        <v>0.0522019753723677-0.0926339051055475i</v>
      </c>
      <c r="U2337" t="str">
        <f t="shared" si="1209"/>
        <v>0.00005-0.00035261197955489i</v>
      </c>
      <c r="V2337" t="str">
        <f t="shared" si="1210"/>
        <v>0.00002-0.00394925417101478i</v>
      </c>
      <c r="W2337" t="str">
        <f t="shared" si="1211"/>
        <v>0.0000422661737534848-0.000324164656537491i</v>
      </c>
      <c r="X2337" t="str">
        <f t="shared" si="1212"/>
        <v>0.0000430479567602155-0.000323955209770048i</v>
      </c>
      <c r="Y2337" t="str">
        <f t="shared" si="1213"/>
        <v>0.009+2.0256989430347i</v>
      </c>
      <c r="Z2337" t="str">
        <f t="shared" si="1214"/>
        <v>-0.00191820213327732-0.000263616307209341i</v>
      </c>
      <c r="AA2337" t="str">
        <f t="shared" si="1215"/>
        <v>0.0264530978024108-5.92471066123643i</v>
      </c>
      <c r="AB2337" t="str">
        <f t="shared" si="1216"/>
        <v>0.174480055863739-0.309619872091043i</v>
      </c>
      <c r="AC2337" t="str">
        <f t="shared" si="1217"/>
        <v>0.841591745510291-0.112538285508412i</v>
      </c>
      <c r="AD2337" t="str">
        <f t="shared" si="1218"/>
        <v>0.252010816852023-0.334198865819915i</v>
      </c>
      <c r="AE2337" t="str">
        <f t="shared" si="1219"/>
        <v>-0.000571507957375506+0.00057462681643928i</v>
      </c>
      <c r="AF2337" t="str">
        <f t="shared" si="1220"/>
        <v>-6.32538066226366-0.368347063218096i</v>
      </c>
      <c r="AG2337" t="str">
        <f t="shared" si="1221"/>
        <v>0.99285641827823-0.00543699300245172i</v>
      </c>
      <c r="AH2337" t="str">
        <f t="shared" si="1222"/>
        <v>0.00387297046383846-0.00342764844851297i</v>
      </c>
      <c r="AI2337">
        <f t="shared" si="1223"/>
        <v>-45.726977405649684</v>
      </c>
      <c r="AJ2337">
        <f t="shared" si="1224"/>
        <v>-41.509405872409666</v>
      </c>
      <c r="AK2337"/>
      <c r="AL2337"/>
      <c r="AM2337"/>
      <c r="AN2337"/>
    </row>
    <row r="2338" spans="1:40" x14ac:dyDescent="0.35">
      <c r="A2338"/>
      <c r="B2338">
        <f t="shared" si="1225"/>
        <v>404000</v>
      </c>
      <c r="C2338" s="237" t="str">
        <f t="shared" si="1193"/>
        <v>-1.97587157145785E-07+0.00255793863938057i</v>
      </c>
      <c r="D2338" s="208" t="str">
        <f t="shared" si="1194"/>
        <v>-2.51366271702066+0.0196108629019177i</v>
      </c>
      <c r="E2338" t="str">
        <f t="shared" si="1195"/>
        <v>20500</v>
      </c>
      <c r="F2338" t="str">
        <f t="shared" si="1196"/>
        <v>0.327868852459016</v>
      </c>
      <c r="G2338" t="str">
        <f t="shared" si="1191"/>
        <v>0.327868852459016</v>
      </c>
      <c r="H2338" t="str">
        <f t="shared" si="1197"/>
        <v>3.81192589250351+0.387068932447477i</v>
      </c>
      <c r="I2338" t="str">
        <f t="shared" si="1198"/>
        <v>1586.50429006285i</v>
      </c>
      <c r="J2338" t="str">
        <f t="shared" si="1192"/>
        <v>-3406.00559932814+347.076370528468i</v>
      </c>
      <c r="K2338" t="str">
        <f t="shared" si="1199"/>
        <v>0.0469774216687795-0.461009088582531i</v>
      </c>
      <c r="L2338" t="str">
        <f t="shared" si="1200"/>
        <v>0.00978676944645609-0.0814409180832367i</v>
      </c>
      <c r="M2338" t="str">
        <f t="shared" si="1201"/>
        <v>0.0567641911152356-0.542450006665768i</v>
      </c>
      <c r="N2338" t="str">
        <f t="shared" si="1202"/>
        <v>-5.03921116466015i</v>
      </c>
      <c r="O2338" t="str">
        <f t="shared" si="1203"/>
        <v>0.321035049044507+0.947067314019965i</v>
      </c>
      <c r="P2338" t="str">
        <f t="shared" si="1204"/>
        <v>0.678964950955493-0.947067314019965i</v>
      </c>
      <c r="Q2338" t="str">
        <f t="shared" si="1205"/>
        <v>-0.678964950955493+5.98627847868012i</v>
      </c>
      <c r="R2338" t="str">
        <f t="shared" si="1206"/>
        <v>-0.168897776020005-0.0942637872182644i</v>
      </c>
      <c r="S2338" t="str">
        <f t="shared" si="1207"/>
        <v>0.545704999251868i</v>
      </c>
      <c r="T2338" t="str">
        <f t="shared" si="1208"/>
        <v>0.0514402199334212-0.092168360736639i</v>
      </c>
      <c r="U2338" t="str">
        <f t="shared" si="1209"/>
        <v>0.00005-0.000351739177625299i</v>
      </c>
      <c r="V2338" t="str">
        <f t="shared" si="1210"/>
        <v>0.00002-0.00393947878940335i</v>
      </c>
      <c r="W2338" t="str">
        <f t="shared" si="1211"/>
        <v>0.0000422661369503315-0.000323364524921672i</v>
      </c>
      <c r="X2338" t="str">
        <f t="shared" si="1212"/>
        <v>0.0000430439987314901-0.000323155604912173i</v>
      </c>
      <c r="Y2338" t="str">
        <f t="shared" si="1213"/>
        <v>0.009+2.03072549128044i</v>
      </c>
      <c r="Z2338" t="str">
        <f t="shared" si="1214"/>
        <v>-0.00190873000521409-0.000262898000469023i</v>
      </c>
      <c r="AA2338" t="str">
        <f t="shared" si="1215"/>
        <v>0.026322253446804-5.91004145132227i</v>
      </c>
      <c r="AB2338" t="str">
        <f t="shared" si="1216"/>
        <v>0.171933961954576-0.308063835046184i</v>
      </c>
      <c r="AC2338" t="str">
        <f t="shared" si="1217"/>
        <v>0.842650462901305-0.110752573216586i</v>
      </c>
      <c r="AD2338" t="str">
        <f t="shared" si="1218"/>
        <v>0.247809314849767-0.333018645469374i</v>
      </c>
      <c r="AE2338" t="str">
        <f t="shared" si="1219"/>
        <v>-0.000560551010838097+0.000570494107531545i</v>
      </c>
      <c r="AF2338" t="str">
        <f t="shared" si="1220"/>
        <v>-6.32558860952417-0.367458069545559i</v>
      </c>
      <c r="AG2338" t="str">
        <f t="shared" si="1221"/>
        <v>0.992898895420913-0.00533345142878751i</v>
      </c>
      <c r="AH2338" t="str">
        <f t="shared" si="1222"/>
        <v>0.00380060546618308-0.00340665268842911i</v>
      </c>
      <c r="AI2338">
        <f t="shared" si="1223"/>
        <v>-45.841941987829841</v>
      </c>
      <c r="AJ2338">
        <f t="shared" si="1224"/>
        <v>-41.871293998925211</v>
      </c>
      <c r="AK2338"/>
      <c r="AL2338"/>
      <c r="AM2338"/>
      <c r="AN2338"/>
    </row>
    <row r="2339" spans="1:40" x14ac:dyDescent="0.35">
      <c r="A2339"/>
      <c r="B2339">
        <f t="shared" si="1225"/>
        <v>405000</v>
      </c>
      <c r="C2339" s="237" t="str">
        <f t="shared" si="1193"/>
        <v>-1.96612622720045E-07+0.00255162274158064i</v>
      </c>
      <c r="D2339" s="208" t="str">
        <f t="shared" si="1194"/>
        <v>-2.51366270954923+0.0195624410187849i</v>
      </c>
      <c r="E2339" t="str">
        <f t="shared" si="1195"/>
        <v>20500</v>
      </c>
      <c r="F2339" t="str">
        <f t="shared" si="1196"/>
        <v>0.327868852459016</v>
      </c>
      <c r="G2339" t="str">
        <f t="shared" si="1191"/>
        <v>0.327868852459016</v>
      </c>
      <c r="H2339" t="str">
        <f t="shared" si="1197"/>
        <v>3.81213233297338+0.386135741681453i</v>
      </c>
      <c r="I2339" t="str">
        <f t="shared" si="1198"/>
        <v>1590.43128087983i</v>
      </c>
      <c r="J2339" t="str">
        <f t="shared" si="1192"/>
        <v>-3422.89283789456+347.93547045552i</v>
      </c>
      <c r="K2339" t="str">
        <f t="shared" si="1199"/>
        <v>0.0467479564016514-0.459893453645094i</v>
      </c>
      <c r="L2339" t="str">
        <f t="shared" si="1200"/>
        <v>0.0097391831848683-0.0812455337264057i</v>
      </c>
      <c r="M2339" t="str">
        <f t="shared" si="1201"/>
        <v>0.0564871395865197-0.5411389873715i</v>
      </c>
      <c r="N2339" t="str">
        <f t="shared" si="1202"/>
        <v>-5.05168445962218i</v>
      </c>
      <c r="O2339" t="str">
        <f t="shared" si="1203"/>
        <v>0.332822819196869+0.942989380121456i</v>
      </c>
      <c r="P2339" t="str">
        <f t="shared" si="1204"/>
        <v>0.667177180803131-0.942989380121456i</v>
      </c>
      <c r="Q2339" t="str">
        <f t="shared" si="1205"/>
        <v>-0.667177180803131+5.99467383974364i</v>
      </c>
      <c r="R2339" t="str">
        <f t="shared" si="1206"/>
        <v>-0.167614935233893-0.0926402896470231i</v>
      </c>
      <c r="S2339" t="str">
        <f t="shared" si="1207"/>
        <v>0.547055754200512i</v>
      </c>
      <c r="T2339" t="str">
        <f t="shared" si="1208"/>
        <v>0.0506794035222061-0.0916947148096473i</v>
      </c>
      <c r="U2339" t="str">
        <f t="shared" si="1209"/>
        <v>0.00005-0.000350870685828694i</v>
      </c>
      <c r="V2339" t="str">
        <f t="shared" si="1210"/>
        <v>0.00002-0.00392975168128137i</v>
      </c>
      <c r="W2339" t="str">
        <f t="shared" si="1211"/>
        <v>0.0000422661000560657-0.000322568350144792i</v>
      </c>
      <c r="X2339" t="str">
        <f t="shared" si="1212"/>
        <v>0.0000430400696219431-0.000322359954218071i</v>
      </c>
      <c r="Y2339" t="str">
        <f t="shared" si="1213"/>
        <v>0.009+2.03575203952619i</v>
      </c>
      <c r="Z2339" t="str">
        <f t="shared" si="1214"/>
        <v>-0.0018993279657313-0.000262183724507251i</v>
      </c>
      <c r="AA2339" t="str">
        <f t="shared" si="1215"/>
        <v>0.0261923776069501-5.89544471209794i</v>
      </c>
      <c r="AB2339" t="str">
        <f t="shared" si="1216"/>
        <v>0.16939100665482-0.30648071932668i</v>
      </c>
      <c r="AC2339" t="str">
        <f t="shared" si="1217"/>
        <v>0.843719747332283-0.108976296984211i</v>
      </c>
      <c r="AD2339" t="str">
        <f t="shared" si="1218"/>
        <v>0.243620571645455-0.33178297941311i</v>
      </c>
      <c r="AE2339" t="str">
        <f t="shared" si="1219"/>
        <v>-0.000549703462024299+0.000566291342512379i</v>
      </c>
      <c r="AF2339" t="str">
        <f t="shared" si="1220"/>
        <v>-6.32579504252261-0.366573300662668i</v>
      </c>
      <c r="AG2339" t="str">
        <f t="shared" si="1221"/>
        <v>0.992942349501466-0.00523068930132388i</v>
      </c>
      <c r="AH2339" t="str">
        <f t="shared" si="1222"/>
        <v>0.00372892267869792-0.00338512253038156i</v>
      </c>
      <c r="AI2339">
        <f t="shared" si="1223"/>
        <v>-45.957836443015232</v>
      </c>
      <c r="AJ2339">
        <f t="shared" si="1224"/>
        <v>-42.233221988370808</v>
      </c>
      <c r="AK2339"/>
      <c r="AL2339"/>
      <c r="AM2339"/>
      <c r="AN2339"/>
    </row>
    <row r="2340" spans="1:40" x14ac:dyDescent="0.35">
      <c r="A2340"/>
      <c r="B2340">
        <f t="shared" si="1225"/>
        <v>406000</v>
      </c>
      <c r="C2340" s="237" t="str">
        <f t="shared" si="1193"/>
        <v>-1.95645280415671E-07+0.00254533795657721i</v>
      </c>
      <c r="D2340" s="208" t="str">
        <f t="shared" si="1194"/>
        <v>-2.51366270213294+0.019514257667092i</v>
      </c>
      <c r="E2340" t="str">
        <f t="shared" si="1195"/>
        <v>20500</v>
      </c>
      <c r="F2340" t="str">
        <f t="shared" si="1196"/>
        <v>0.327868852459016</v>
      </c>
      <c r="G2340" t="str">
        <f t="shared" si="1191"/>
        <v>0.327868852459016</v>
      </c>
      <c r="H2340" t="str">
        <f t="shared" si="1197"/>
        <v>3.81233727373428+0.385206984609618i</v>
      </c>
      <c r="I2340" t="str">
        <f t="shared" si="1198"/>
        <v>1594.35827169682i</v>
      </c>
      <c r="J2340" t="str">
        <f t="shared" si="1192"/>
        <v>-3439.8218248876+348.79457038257i</v>
      </c>
      <c r="K2340" t="str">
        <f t="shared" si="1199"/>
        <v>0.0465201628946713-0.458783149768931i</v>
      </c>
      <c r="L2340" t="str">
        <f t="shared" si="1200"/>
        <v>0.00969194150339971-0.0810510706498192i</v>
      </c>
      <c r="M2340" t="str">
        <f t="shared" si="1201"/>
        <v>0.056212104398071-0.53983422041875i</v>
      </c>
      <c r="N2340" t="str">
        <f t="shared" si="1202"/>
        <v>-5.06415775458421i</v>
      </c>
      <c r="O2340" t="str">
        <f t="shared" si="1203"/>
        <v>0.344558808418884+0.938764734926147i</v>
      </c>
      <c r="P2340" t="str">
        <f t="shared" si="1204"/>
        <v>0.655441191581116-0.938764734926147i</v>
      </c>
      <c r="Q2340" t="str">
        <f t="shared" si="1205"/>
        <v>-0.655441191581116+6.00292248951036i</v>
      </c>
      <c r="R2340" t="str">
        <f t="shared" si="1206"/>
        <v>-0.166323544702047-0.091026644140158i</v>
      </c>
      <c r="S2340" t="str">
        <f t="shared" si="1207"/>
        <v>0.548406509149155i</v>
      </c>
      <c r="T2340" t="str">
        <f t="shared" si="1208"/>
        <v>0.0499196041524664-0.091212914539363i</v>
      </c>
      <c r="U2340" t="str">
        <f t="shared" si="1209"/>
        <v>0.00005-0.0003500064723168i</v>
      </c>
      <c r="V2340" t="str">
        <f t="shared" si="1210"/>
        <v>0.00002-0.00392007248994816i</v>
      </c>
      <c r="W2340" t="str">
        <f t="shared" si="1211"/>
        <v>0.0000422660630706881-0.000321776102969072i</v>
      </c>
      <c r="X2340" t="str">
        <f t="shared" si="1212"/>
        <v>0.0000430361691461155-0.00032156822847043i</v>
      </c>
      <c r="Y2340" t="str">
        <f t="shared" si="1213"/>
        <v>0.009+2.04077858777193i</v>
      </c>
      <c r="Z2340" t="str">
        <f t="shared" si="1214"/>
        <v>-0.0018899953250128-0.000261473444785603i</v>
      </c>
      <c r="AA2340" t="str">
        <f t="shared" si="1215"/>
        <v>0.026063460746511-5.8809199077698i</v>
      </c>
      <c r="AB2340" t="str">
        <f t="shared" si="1216"/>
        <v>0.16685145071787-0.304870348503072i</v>
      </c>
      <c r="AC2340" t="str">
        <f t="shared" si="1217"/>
        <v>0.844799624253774-0.10720952668195i</v>
      </c>
      <c r="AD2340" t="str">
        <f t="shared" si="1218"/>
        <v>0.239445351132774-0.330492009852106i</v>
      </c>
      <c r="AE2340" t="str">
        <f t="shared" si="1219"/>
        <v>-0.000538965478527139+0.00056201975277598i</v>
      </c>
      <c r="AF2340" t="str">
        <f t="shared" si="1220"/>
        <v>-6.32599997586722-0.365692726942526i</v>
      </c>
      <c r="AG2340" t="str">
        <f t="shared" si="1221"/>
        <v>0.992986770318572-0.00512871716612822i</v>
      </c>
      <c r="AH2340" t="str">
        <f t="shared" si="1222"/>
        <v>0.00365792422071124-0.00336306668729609i</v>
      </c>
      <c r="AI2340">
        <f t="shared" si="1223"/>
        <v>-46.074678787472159</v>
      </c>
      <c r="AJ2340">
        <f t="shared" si="1224"/>
        <v>-42.595186941964684</v>
      </c>
      <c r="AK2340"/>
      <c r="AL2340"/>
      <c r="AM2340"/>
      <c r="AN2340"/>
    </row>
    <row r="2341" spans="1:40" x14ac:dyDescent="0.35">
      <c r="A2341"/>
      <c r="B2341">
        <f t="shared" si="1225"/>
        <v>407000</v>
      </c>
      <c r="C2341" s="237" t="str">
        <f t="shared" si="1193"/>
        <v>-1.94685059635329E-07+0.00253908405503763i</v>
      </c>
      <c r="D2341" s="208" t="str">
        <f t="shared" si="1194"/>
        <v>-2.51366269477125+0.0194663110886218i</v>
      </c>
      <c r="E2341" t="str">
        <f t="shared" si="1195"/>
        <v>20500</v>
      </c>
      <c r="F2341" t="str">
        <f t="shared" si="1196"/>
        <v>0.327868852459016</v>
      </c>
      <c r="G2341" t="str">
        <f t="shared" si="1191"/>
        <v>0.327868852459016</v>
      </c>
      <c r="H2341" t="str">
        <f t="shared" si="1197"/>
        <v>3.81254072921995+0.384282630119022i</v>
      </c>
      <c r="I2341" t="str">
        <f t="shared" si="1198"/>
        <v>1598.28526251381i</v>
      </c>
      <c r="J2341" t="str">
        <f t="shared" si="1192"/>
        <v>-3456.79256030725+349.653670309621i</v>
      </c>
      <c r="K2341" t="str">
        <f t="shared" si="1199"/>
        <v>0.0462940250002845-0.457678139245484i</v>
      </c>
      <c r="L2341" t="str">
        <f t="shared" si="1200"/>
        <v>0.00964504109911232-0.0808575224567026i</v>
      </c>
      <c r="M2341" t="str">
        <f t="shared" si="1201"/>
        <v>0.0559390660993968-0.538535661702187i</v>
      </c>
      <c r="N2341" t="str">
        <f t="shared" si="1202"/>
        <v>-5.07663104954624i</v>
      </c>
      <c r="O2341" t="str">
        <f t="shared" si="1203"/>
        <v>0.356241190812792+0.934394035708857i</v>
      </c>
      <c r="P2341" t="str">
        <f t="shared" si="1204"/>
        <v>0.643758809187208-0.934394035708857i</v>
      </c>
      <c r="Q2341" t="str">
        <f t="shared" si="1205"/>
        <v>-0.643758809187208+6.0110250852551i</v>
      </c>
      <c r="R2341" t="str">
        <f t="shared" si="1206"/>
        <v>-0.165023571824029-0.0894229226260398i</v>
      </c>
      <c r="S2341" t="str">
        <f t="shared" si="1207"/>
        <v>0.549757264097799i</v>
      </c>
      <c r="T2341" t="str">
        <f t="shared" si="1208"/>
        <v>0.0491609012905208-0.0907229073576248i</v>
      </c>
      <c r="U2341" t="str">
        <f t="shared" si="1209"/>
        <v>0.00005-0.000349146505554351i</v>
      </c>
      <c r="V2341" t="str">
        <f t="shared" si="1210"/>
        <v>0.00002-0.00391044086220873i</v>
      </c>
      <c r="W2341" t="str">
        <f t="shared" si="1211"/>
        <v>0.0000422660259941993-0.000320987754444097i</v>
      </c>
      <c r="X2341" t="str">
        <f t="shared" si="1212"/>
        <v>0.000043032297022051-0.000320780398739088i</v>
      </c>
      <c r="Y2341" t="str">
        <f t="shared" si="1213"/>
        <v>0.009+2.04580513601767i</v>
      </c>
      <c r="Z2341" t="str">
        <f t="shared" si="1214"/>
        <v>-0.00188073140170855-0.000260767127163331i</v>
      </c>
      <c r="AA2341" t="str">
        <f t="shared" si="1215"/>
        <v>0.0259354934462475-5.8664665078136i</v>
      </c>
      <c r="AB2341" t="str">
        <f t="shared" si="1216"/>
        <v>0.164315559752213-0.303232546871363i</v>
      </c>
      <c r="AC2341" t="str">
        <f t="shared" si="1217"/>
        <v>0.84589011867913-0.105452334182049i</v>
      </c>
      <c r="AD2341" t="str">
        <f t="shared" si="1218"/>
        <v>0.235284415501901-0.329145890124343i</v>
      </c>
      <c r="AE2341" t="str">
        <f t="shared" si="1219"/>
        <v>-0.000528337216752412+0.000557680570203433i</v>
      </c>
      <c r="AF2341" t="str">
        <f t="shared" si="1220"/>
        <v>-6.3262034239912-0.3648163190304i</v>
      </c>
      <c r="AG2341" t="str">
        <f t="shared" si="1221"/>
        <v>0.993032147534079-0.00502754543003146i</v>
      </c>
      <c r="AH2341" t="str">
        <f t="shared" si="1222"/>
        <v>0.00358761211914756-0.00334049387969462i</v>
      </c>
      <c r="AI2341">
        <f t="shared" si="1223"/>
        <v>-46.192487580203178</v>
      </c>
      <c r="AJ2341">
        <f t="shared" si="1224"/>
        <v>-42.957185974548274</v>
      </c>
      <c r="AK2341"/>
      <c r="AL2341"/>
      <c r="AM2341"/>
      <c r="AN2341"/>
    </row>
    <row r="2342" spans="1:40" x14ac:dyDescent="0.35">
      <c r="A2342"/>
      <c r="B2342">
        <f t="shared" si="1225"/>
        <v>408000</v>
      </c>
      <c r="C2342" s="237" t="str">
        <f t="shared" si="1193"/>
        <v>-1.9373189064579E-07+0.00253286080987759i</v>
      </c>
      <c r="D2342" s="208" t="str">
        <f t="shared" si="1194"/>
        <v>-2.51366268746362+0.0194185995423949i</v>
      </c>
      <c r="E2342" t="str">
        <f t="shared" si="1195"/>
        <v>20500</v>
      </c>
      <c r="F2342" t="str">
        <f t="shared" si="1196"/>
        <v>0.327868852459016</v>
      </c>
      <c r="G2342" t="str">
        <f t="shared" si="1191"/>
        <v>0.327868852459016</v>
      </c>
      <c r="H2342" t="str">
        <f t="shared" si="1197"/>
        <v>3.81274271369162+0.383362647383052i</v>
      </c>
      <c r="I2342" t="str">
        <f t="shared" si="1198"/>
        <v>1602.21225333079i</v>
      </c>
      <c r="J2342" t="str">
        <f t="shared" si="1192"/>
        <v>-3473.80504415352+350.512770236671i</v>
      </c>
      <c r="K2342" t="str">
        <f t="shared" si="1199"/>
        <v>0.0460695267647916-0.456578384716882i</v>
      </c>
      <c r="L2342" t="str">
        <f t="shared" si="1200"/>
        <v>0.009598478708356-0.0806648828083199i</v>
      </c>
      <c r="M2342" t="str">
        <f t="shared" si="1201"/>
        <v>0.0556680054731476-0.537243267525202i</v>
      </c>
      <c r="N2342" t="str">
        <f t="shared" si="1202"/>
        <v>-5.08910434450827i</v>
      </c>
      <c r="O2342" t="str">
        <f t="shared" si="1203"/>
        <v>0.367868148821039+0.929877962467647i</v>
      </c>
      <c r="P2342" t="str">
        <f t="shared" si="1204"/>
        <v>0.632131851178961-0.929877962467647i</v>
      </c>
      <c r="Q2342" t="str">
        <f t="shared" si="1205"/>
        <v>-0.632131851178961+6.01898230697592i</v>
      </c>
      <c r="R2342" t="str">
        <f t="shared" si="1206"/>
        <v>-0.163714984753379-0.0878291989973758i</v>
      </c>
      <c r="S2342" t="str">
        <f t="shared" si="1207"/>
        <v>0.551108019046441i</v>
      </c>
      <c r="T2342" t="str">
        <f t="shared" si="1208"/>
        <v>0.0484033758738794-0.090224640935653i</v>
      </c>
      <c r="U2342" t="str">
        <f t="shared" si="1209"/>
        <v>0.00005-0.000348290754315248i</v>
      </c>
      <c r="V2342" t="str">
        <f t="shared" si="1210"/>
        <v>0.00002-0.00390085644833077i</v>
      </c>
      <c r="W2342" t="str">
        <f t="shared" si="1211"/>
        <v>0.0000422659888265997-0.000320203275903273i</v>
      </c>
      <c r="X2342" t="str">
        <f t="shared" si="1212"/>
        <v>0.000043028452971243-0.000319996436377492i</v>
      </c>
      <c r="Y2342" t="str">
        <f t="shared" si="1213"/>
        <v>0.009+2.05083168426342i</v>
      </c>
      <c r="Z2342" t="str">
        <f t="shared" si="1214"/>
        <v>-0.00187153552281007-0.000260064737891616i</v>
      </c>
      <c r="AA2342" t="str">
        <f t="shared" si="1215"/>
        <v>0.0258084664022976-5.8520839869098i</v>
      </c>
      <c r="AB2342" t="str">
        <f t="shared" si="1216"/>
        <v>0.161783604283651-0.301567139527665i</v>
      </c>
      <c r="AC2342" t="str">
        <f t="shared" si="1217"/>
        <v>0.846991255150657-0.1037047933711i</v>
      </c>
      <c r="AD2342" t="str">
        <f t="shared" si="1218"/>
        <v>0.231138525063757-0.327744784680746i</v>
      </c>
      <c r="AE2342" t="str">
        <f t="shared" si="1219"/>
        <v>-0.000517818821870089+0.000553275027008393i</v>
      </c>
      <c r="AF2342" t="str">
        <f t="shared" si="1220"/>
        <v>-6.32640540115524-0.363944047840657i</v>
      </c>
      <c r="AG2342" t="str">
        <f t="shared" si="1221"/>
        <v>0.993078470675179-0.00492718435860203i</v>
      </c>
      <c r="AH2342" t="str">
        <f t="shared" si="1222"/>
        <v>0.00351798830826588-0.00331741283436006i</v>
      </c>
      <c r="AI2342">
        <f t="shared" si="1223"/>
        <v>-46.31128194580603</v>
      </c>
      <c r="AJ2342">
        <f t="shared" si="1224"/>
        <v>-43.31921621494164</v>
      </c>
      <c r="AK2342"/>
      <c r="AL2342"/>
      <c r="AM2342"/>
      <c r="AN2342"/>
    </row>
    <row r="2343" spans="1:40" x14ac:dyDescent="0.35">
      <c r="A2343"/>
      <c r="B2343">
        <f t="shared" si="1225"/>
        <v>409000</v>
      </c>
      <c r="C2343" s="237" t="str">
        <f t="shared" si="1193"/>
        <v>-1.92785704565266E-07+0.00252666799623371i</v>
      </c>
      <c r="D2343" s="208" t="str">
        <f t="shared" si="1194"/>
        <v>-2.51366268020953+0.0193711213044584i</v>
      </c>
      <c r="E2343" t="str">
        <f t="shared" si="1195"/>
        <v>20500</v>
      </c>
      <c r="F2343" t="str">
        <f t="shared" si="1196"/>
        <v>0.327868852459016</v>
      </c>
      <c r="G2343" t="str">
        <f t="shared" si="1191"/>
        <v>0.327868852459016</v>
      </c>
      <c r="H2343" t="str">
        <f t="shared" si="1197"/>
        <v>3.81294324124043+0.382447005858192i</v>
      </c>
      <c r="I2343" t="str">
        <f t="shared" si="1198"/>
        <v>1606.13924414778i</v>
      </c>
      <c r="J2343" t="str">
        <f t="shared" si="1192"/>
        <v>-3490.8592764264+351.371870163722i</v>
      </c>
      <c r="K2343" t="str">
        <f t="shared" si="1199"/>
        <v>0.0458466524255747-0.455483849171937i</v>
      </c>
      <c r="L2343" t="str">
        <f t="shared" si="1200"/>
        <v>0.00955225110621177-0.0804731454233303i</v>
      </c>
      <c r="M2343" t="str">
        <f t="shared" si="1201"/>
        <v>0.0553989035317865-0.535956994595267i</v>
      </c>
      <c r="N2343" t="str">
        <f t="shared" si="1202"/>
        <v>-5.1015776394703i</v>
      </c>
      <c r="O2343" t="str">
        <f t="shared" si="1203"/>
        <v>0.379437873509056+0.925217217818024i</v>
      </c>
      <c r="P2343" t="str">
        <f t="shared" si="1204"/>
        <v>0.620562126490944-0.925217217818024i</v>
      </c>
      <c r="Q2343" t="str">
        <f t="shared" si="1205"/>
        <v>-0.620562126490944+6.02679485728832i</v>
      </c>
      <c r="R2343" t="str">
        <f t="shared" si="1206"/>
        <v>-0.162397752430089-0.0862455491208554i</v>
      </c>
      <c r="S2343" t="str">
        <f t="shared" si="1207"/>
        <v>0.552458773995086i</v>
      </c>
      <c r="T2343" t="str">
        <f t="shared" si="1208"/>
        <v>0.0476471103298407-0.0897180632070845i</v>
      </c>
      <c r="U2343" t="str">
        <f t="shared" si="1209"/>
        <v>0.00005-0.00034743918767878i</v>
      </c>
      <c r="V2343" t="str">
        <f t="shared" si="1210"/>
        <v>0.00002-0.00389131890200233i</v>
      </c>
      <c r="W2343" t="str">
        <f t="shared" si="1211"/>
        <v>0.0000422659515678907-0.000319422638960362i</v>
      </c>
      <c r="X2343" t="str">
        <f t="shared" si="1212"/>
        <v>0.0000430246367185879-0.00031921631301925i</v>
      </c>
      <c r="Y2343" t="str">
        <f t="shared" si="1213"/>
        <v>0.009+2.05585823250916i</v>
      </c>
      <c r="Z2343" t="str">
        <f t="shared" si="1214"/>
        <v>-0.00186240702352829-0.000259366243607972i</v>
      </c>
      <c r="AA2343" t="str">
        <f t="shared" si="1215"/>
        <v>0.0256823704244857-5.83777182488007i</v>
      </c>
      <c r="AB2343" t="str">
        <f t="shared" si="1216"/>
        <v>0.159255859817461-0.299873952445194i</v>
      </c>
      <c r="AC2343" t="str">
        <f t="shared" si="1217"/>
        <v>0.848103057704969-0.101966980162658i</v>
      </c>
      <c r="AD2343" t="str">
        <f t="shared" si="1218"/>
        <v>0.227008438074726-0.326288869058102i</v>
      </c>
      <c r="AE2343" t="str">
        <f t="shared" si="1219"/>
        <v>-0.00050741042776925+0.000548804355582157i</v>
      </c>
      <c r="AF2343" t="str">
        <f t="shared" si="1220"/>
        <v>-6.32660592144996-0.363075884553734i</v>
      </c>
      <c r="AG2343" t="str">
        <f t="shared" si="1221"/>
        <v>0.993125729136617-0.0048276440741596i</v>
      </c>
      <c r="AH2343" t="str">
        <f t="shared" si="1222"/>
        <v>0.00344905462942791-0.00329383228299816i</v>
      </c>
      <c r="AI2343">
        <f t="shared" si="1223"/>
        <v>-46.431081598528294</v>
      </c>
      <c r="AJ2343">
        <f t="shared" si="1224"/>
        <v>-43.681274806297715</v>
      </c>
      <c r="AK2343"/>
      <c r="AL2343"/>
      <c r="AM2343"/>
      <c r="AN2343"/>
    </row>
    <row r="2344" spans="1:40" x14ac:dyDescent="0.35">
      <c r="A2344"/>
      <c r="B2344">
        <f t="shared" si="1225"/>
        <v>410000</v>
      </c>
      <c r="C2344" s="237" t="str">
        <f t="shared" si="1193"/>
        <v>-1.91846433350964E-07+0.00252050539143634i</v>
      </c>
      <c r="D2344" s="208" t="str">
        <f t="shared" si="1194"/>
        <v>-2.51366267300844+0.0193238746676786i</v>
      </c>
      <c r="E2344" t="str">
        <f t="shared" si="1195"/>
        <v>20500</v>
      </c>
      <c r="F2344" t="str">
        <f t="shared" si="1196"/>
        <v>0.327868852459016</v>
      </c>
      <c r="G2344" t="str">
        <f t="shared" si="1191"/>
        <v>0.327868852459016</v>
      </c>
      <c r="H2344" t="str">
        <f t="shared" si="1197"/>
        <v>3.81314232578987+0.381535675280823i</v>
      </c>
      <c r="I2344" t="str">
        <f t="shared" si="1198"/>
        <v>1610.06623496477i</v>
      </c>
      <c r="J2344" t="str">
        <f t="shared" si="1192"/>
        <v>-3507.9552571259+352.230970090773i</v>
      </c>
      <c r="K2344" t="str">
        <f t="shared" si="1199"/>
        <v>0.0456253864083626-0.454394495942164i</v>
      </c>
      <c r="L2344" t="str">
        <f t="shared" si="1200"/>
        <v>0.00950635510594441-0.080282304077153i</v>
      </c>
      <c r="M2344" t="str">
        <f t="shared" si="1201"/>
        <v>0.055131741514307-0.534676800019317i</v>
      </c>
      <c r="N2344" t="str">
        <f t="shared" si="1202"/>
        <v>-5.11405093443233i</v>
      </c>
      <c r="O2344" t="str">
        <f t="shared" si="1203"/>
        <v>0.390948564846698+0.920412526883629i</v>
      </c>
      <c r="P2344" t="str">
        <f t="shared" si="1204"/>
        <v>0.609051435153302-0.920412526883629i</v>
      </c>
      <c r="Q2344" t="str">
        <f t="shared" si="1205"/>
        <v>-0.609051435153302+6.03446346131596i</v>
      </c>
      <c r="R2344" t="str">
        <f t="shared" si="1206"/>
        <v>-0.161071844613863-0.0846720508465908i</v>
      </c>
      <c r="S2344" t="str">
        <f t="shared" si="1207"/>
        <v>0.553809528943728i</v>
      </c>
      <c r="T2344" t="str">
        <f t="shared" si="1208"/>
        <v>0.0468921885940498-0.0892031223917008i</v>
      </c>
      <c r="U2344" t="str">
        <f t="shared" si="1209"/>
        <v>0.0000499999999999998-0.000346591775025904i</v>
      </c>
      <c r="V2344" t="str">
        <f t="shared" si="1210"/>
        <v>0.00002-0.00388182788029013i</v>
      </c>
      <c r="W2344" t="str">
        <f t="shared" si="1211"/>
        <v>0.0000422659142180726-0.000318645815506068i</v>
      </c>
      <c r="X2344" t="str">
        <f t="shared" si="1212"/>
        <v>0.0000430208479923305-0.000318440000574703i</v>
      </c>
      <c r="Y2344" t="str">
        <f t="shared" si="1213"/>
        <v>0.009+2.0608847807549i</v>
      </c>
      <c r="Z2344" t="str">
        <f t="shared" si="1214"/>
        <v>-0.00185334524717334-0.000258671611330678i</v>
      </c>
      <c r="AA2344" t="str">
        <f t="shared" si="1215"/>
        <v>0.0255571964346579-5.82352950662436i</v>
      </c>
      <c r="AB2344" t="str">
        <f t="shared" si="1216"/>
        <v>0.156732606900422-0.298152812553576i</v>
      </c>
      <c r="AC2344" t="str">
        <f t="shared" si="1217"/>
        <v>0.849225549837592-0.100238972509671i</v>
      </c>
      <c r="AD2344" t="str">
        <f t="shared" si="1218"/>
        <v>0.222894910561838-0.324778329848848i</v>
      </c>
      <c r="AE2344" t="str">
        <f t="shared" si="1219"/>
        <v>-0.000497112157016196+0.000544269788337818i</v>
      </c>
      <c r="AF2344" t="str">
        <f t="shared" si="1220"/>
        <v>-6.32680499879831-0.362211800613144i</v>
      </c>
      <c r="AG2344" t="str">
        <f t="shared" si="1221"/>
        <v>0.993173912182936-0.00472893455382708i</v>
      </c>
      <c r="AH2344" t="str">
        <f t="shared" si="1222"/>
        <v>0.00338081283089412-0.00326976096089492i</v>
      </c>
      <c r="AI2344">
        <f t="shared" si="1223"/>
        <v>-46.551906867599428</v>
      </c>
      <c r="AJ2344">
        <f t="shared" si="1224"/>
        <v>-44.043358906454237</v>
      </c>
      <c r="AK2344"/>
      <c r="AL2344"/>
      <c r="AM2344"/>
      <c r="AN2344"/>
    </row>
    <row r="2345" spans="1:40" x14ac:dyDescent="0.35">
      <c r="A2345"/>
      <c r="B2345">
        <f t="shared" si="1225"/>
        <v>411000</v>
      </c>
      <c r="C2345" s="237" t="str">
        <f t="shared" si="1193"/>
        <v>-1.90914009786853E-07+0.00251437277498296i</v>
      </c>
      <c r="D2345" s="208" t="str">
        <f t="shared" si="1194"/>
        <v>-2.51366266585987+0.019276857941536i</v>
      </c>
      <c r="E2345" t="str">
        <f t="shared" si="1195"/>
        <v>20500</v>
      </c>
      <c r="F2345" t="str">
        <f t="shared" si="1196"/>
        <v>0.327868852459016</v>
      </c>
      <c r="G2345" t="str">
        <f t="shared" si="1191"/>
        <v>0.327868852459016</v>
      </c>
      <c r="H2345" t="str">
        <f t="shared" si="1197"/>
        <v>3.81333998109818+0.380628625664104i</v>
      </c>
      <c r="I2345" t="str">
        <f t="shared" si="1198"/>
        <v>1613.99322578176i</v>
      </c>
      <c r="J2345" t="str">
        <f t="shared" si="1192"/>
        <v>-3525.09298625202+353.090070017823i</v>
      </c>
      <c r="K2345" t="str">
        <f t="shared" si="1199"/>
        <v>0.0454057133245483-0.453310288697883i</v>
      </c>
      <c r="L2345" t="str">
        <f t="shared" si="1200"/>
        <v>0.0094607875584637-0.0800923526013402i</v>
      </c>
      <c r="M2345" t="str">
        <f t="shared" si="1201"/>
        <v>0.054866500883012-0.533402641299223i</v>
      </c>
      <c r="N2345" t="str">
        <f t="shared" si="1202"/>
        <v>-5.12652422939436i</v>
      </c>
      <c r="O2345" t="str">
        <f t="shared" si="1203"/>
        <v>0.402398431988288+0.915464637183418i</v>
      </c>
      <c r="P2345" t="str">
        <f t="shared" si="1204"/>
        <v>0.597601568011712-0.915464637183418i</v>
      </c>
      <c r="Q2345" t="str">
        <f t="shared" si="1205"/>
        <v>-0.597601568011712+6.04198886657778i</v>
      </c>
      <c r="R2345" t="str">
        <f t="shared" si="1206"/>
        <v>-0.159737231918201-0.0831087840173332i</v>
      </c>
      <c r="S2345" t="str">
        <f t="shared" si="1207"/>
        <v>0.555160283892371i</v>
      </c>
      <c r="T2345" t="str">
        <f t="shared" si="1208"/>
        <v>0.0461386961290124-0.08867976701989i</v>
      </c>
      <c r="U2345" t="str">
        <f t="shared" si="1209"/>
        <v>0.0000499999999999998-0.000345748486035573i</v>
      </c>
      <c r="V2345" t="str">
        <f t="shared" si="1210"/>
        <v>0.00002-0.00387238304359843i</v>
      </c>
      <c r="W2345" t="str">
        <f t="shared" si="1211"/>
        <v>0.0000422658767771461-0.000317872777704663i</v>
      </c>
      <c r="X2345" t="str">
        <f t="shared" si="1212"/>
        <v>0.0000430170865240188-0.000317667471227564i</v>
      </c>
      <c r="Y2345" t="str">
        <f t="shared" si="1213"/>
        <v>0.009+2.06591132900065i</v>
      </c>
      <c r="Z2345" t="str">
        <f t="shared" si="1214"/>
        <v>-0.00184434954503644-0.000257980808453369i</v>
      </c>
      <c r="AA2345" t="str">
        <f t="shared" si="1215"/>
        <v>0.0254329354650485-5.80935652205918i</v>
      </c>
      <c r="AB2345" t="str">
        <f t="shared" si="1216"/>
        <v>0.154214131182696-0.296403547820608i</v>
      </c>
      <c r="AC2345" t="str">
        <f t="shared" si="1217"/>
        <v>0.850358754466735-0.0985208504167422i</v>
      </c>
      <c r="AD2345" t="str">
        <f t="shared" si="1218"/>
        <v>0.218798696148556-0.323213364667876i</v>
      </c>
      <c r="AE2345" t="str">
        <f t="shared" si="1219"/>
        <v>-0.000486924120816107+0.000539672557553945i</v>
      </c>
      <c r="AF2345" t="str">
        <f t="shared" si="1220"/>
        <v>-6.32700264695805-0.361351767722568i</v>
      </c>
      <c r="AG2345" t="str">
        <f t="shared" si="1221"/>
        <v>0.99322300895075-0.00463106562762399i</v>
      </c>
      <c r="AH2345" t="str">
        <f t="shared" si="1222"/>
        <v>0.00331326456765014-0.00324520760557222i</v>
      </c>
      <c r="AI2345">
        <f t="shared" si="1223"/>
        <v>-46.673778723916264</v>
      </c>
      <c r="AJ2345">
        <f t="shared" si="1224"/>
        <v>-44.405465688279754</v>
      </c>
      <c r="AK2345"/>
      <c r="AL2345"/>
      <c r="AM2345"/>
      <c r="AN2345"/>
    </row>
    <row r="2346" spans="1:40" x14ac:dyDescent="0.35">
      <c r="A2346"/>
      <c r="B2346">
        <f t="shared" si="1225"/>
        <v>412000</v>
      </c>
      <c r="C2346" s="237" t="str">
        <f t="shared" si="1193"/>
        <v>-1.89988367471643E-07+0.00250826992851185i</v>
      </c>
      <c r="D2346" s="208" t="str">
        <f t="shared" si="1194"/>
        <v>-2.51366265876327+0.0192300694519242i</v>
      </c>
      <c r="E2346" t="str">
        <f t="shared" si="1195"/>
        <v>20500</v>
      </c>
      <c r="F2346" t="str">
        <f t="shared" si="1196"/>
        <v>0.327868852459016</v>
      </c>
      <c r="G2346" t="str">
        <f t="shared" si="1191"/>
        <v>0.327868852459016</v>
      </c>
      <c r="H2346" t="str">
        <f t="shared" si="1197"/>
        <v>3.81353622076061+0.37972582729483i</v>
      </c>
      <c r="I2346" t="str">
        <f t="shared" si="1198"/>
        <v>1617.92021659874i</v>
      </c>
      <c r="J2346" t="str">
        <f t="shared" si="1192"/>
        <v>-3542.27246380475+353.949169944874i</v>
      </c>
      <c r="K2346" t="str">
        <f t="shared" si="1199"/>
        <v>0.0451876179685474-0.452231191444364i</v>
      </c>
      <c r="L2346" t="str">
        <f t="shared" si="1200"/>
        <v>0.00941554535179477-0.0799032848829584i</v>
      </c>
      <c r="M2346" t="str">
        <f t="shared" si="1201"/>
        <v>0.0546031633203422-0.532134476327322i</v>
      </c>
      <c r="N2346" t="str">
        <f t="shared" si="1202"/>
        <v>-5.13899752435639i</v>
      </c>
      <c r="O2346" t="str">
        <f t="shared" si="1203"/>
        <v>0.413785693551245+0.910374318515365i</v>
      </c>
      <c r="P2346" t="str">
        <f t="shared" si="1204"/>
        <v>0.586214306448755-0.910374318515365i</v>
      </c>
      <c r="Q2346" t="str">
        <f t="shared" si="1205"/>
        <v>-0.586214306448755+6.04937184287176i</v>
      </c>
      <c r="R2346" t="str">
        <f t="shared" si="1206"/>
        <v>-0.158393885845291-0.0815558304774378i</v>
      </c>
      <c r="S2346" t="str">
        <f t="shared" si="1207"/>
        <v>0.556511038841015i</v>
      </c>
      <c r="T2346" t="str">
        <f t="shared" si="1208"/>
        <v>0.0453867199425406-0.088147945957828i</v>
      </c>
      <c r="U2346" t="str">
        <f t="shared" si="1209"/>
        <v>0.0000499999999999998-0.000344909290681118i</v>
      </c>
      <c r="V2346" t="str">
        <f t="shared" si="1210"/>
        <v>0.00002-0.00386298405562853i</v>
      </c>
      <c r="W2346" t="str">
        <f t="shared" si="1211"/>
        <v>0.0000422658392451123-0.00031710349799067i</v>
      </c>
      <c r="X2346" t="str">
        <f t="shared" si="1212"/>
        <v>0.0000430133520484545-0.000316898697431598i</v>
      </c>
      <c r="Y2346" t="str">
        <f t="shared" si="1213"/>
        <v>0.009+2.07093787724639i</v>
      </c>
      <c r="Z2346" t="str">
        <f t="shared" si="1214"/>
        <v>-0.00183541927627376-0.000257293802739673i</v>
      </c>
      <c r="AA2346" t="str">
        <f t="shared" si="1215"/>
        <v>0.025309578656672-5.79525236605659i</v>
      </c>
      <c r="AB2346" t="str">
        <f t="shared" si="1216"/>
        <v>0.151700723479484-0.294625987336427i</v>
      </c>
      <c r="AC2346" t="str">
        <f t="shared" si="1217"/>
        <v>0.851502693896275-0.0968126959521791i</v>
      </c>
      <c r="AD2346" t="str">
        <f t="shared" si="1218"/>
        <v>0.214720545881168-0.32159418211624i</v>
      </c>
      <c r="AE2346" t="str">
        <f t="shared" si="1219"/>
        <v>-0.000476846418977963+0.000535013895217538i</v>
      </c>
      <c r="AF2346" t="str">
        <f t="shared" si="1220"/>
        <v>-6.32719887952388-0.360495757842906i</v>
      </c>
      <c r="AG2346" t="str">
        <f t="shared" si="1221"/>
        <v>0.993273008451048-0.00453404697659989i</v>
      </c>
      <c r="AH2346" t="str">
        <f t="shared" si="1222"/>
        <v>0.00324641140126109-0.00322018095544064i</v>
      </c>
      <c r="AI2346">
        <f t="shared" si="1223"/>
        <v>-46.796718808175449</v>
      </c>
      <c r="AJ2346">
        <f t="shared" si="1224"/>
        <v>-44.767592340017927</v>
      </c>
      <c r="AK2346"/>
      <c r="AL2346"/>
      <c r="AM2346"/>
      <c r="AN2346"/>
    </row>
    <row r="2347" spans="1:40" x14ac:dyDescent="0.35">
      <c r="A2347"/>
      <c r="B2347">
        <f t="shared" si="1225"/>
        <v>413000</v>
      </c>
      <c r="C2347" s="237" t="str">
        <f t="shared" si="1193"/>
        <v>-1.89069440806955E-07+0.00250219663577618i</v>
      </c>
      <c r="D2347" s="208" t="str">
        <f t="shared" si="1194"/>
        <v>-2.51366265171817+0.0191835075409507i</v>
      </c>
      <c r="E2347" t="str">
        <f t="shared" si="1195"/>
        <v>20500</v>
      </c>
      <c r="F2347" t="str">
        <f t="shared" si="1196"/>
        <v>0.327868852459016</v>
      </c>
      <c r="G2347" t="str">
        <f t="shared" si="1191"/>
        <v>0.327868852459016</v>
      </c>
      <c r="H2347" t="str">
        <f t="shared" si="1197"/>
        <v>3.81373105821183+0.378827250730388i</v>
      </c>
      <c r="I2347" t="str">
        <f t="shared" si="1198"/>
        <v>1621.84720741573i</v>
      </c>
      <c r="J2347" t="str">
        <f t="shared" si="1192"/>
        <v>-3559.4936897841+354.808269871924i</v>
      </c>
      <c r="K2347" t="str">
        <f t="shared" si="1199"/>
        <v>0.0449710853152002-0.451157168518028i</v>
      </c>
      <c r="L2347" t="str">
        <f t="shared" si="1200"/>
        <v>0.00937062541055693-0.0797150948639774i</v>
      </c>
      <c r="M2347" t="str">
        <f t="shared" si="1201"/>
        <v>0.0543417107257571-0.530872263382005i</v>
      </c>
      <c r="N2347" t="str">
        <f t="shared" si="1202"/>
        <v>-5.15147081931842i</v>
      </c>
      <c r="O2347" t="str">
        <f t="shared" si="1203"/>
        <v>0.425108577893229+0.905142362836696i</v>
      </c>
      <c r="P2347" t="str">
        <f t="shared" si="1204"/>
        <v>0.574891422106771-0.905142362836696i</v>
      </c>
      <c r="Q2347" t="str">
        <f t="shared" si="1205"/>
        <v>-0.574891422106771+6.05661318215512i</v>
      </c>
      <c r="R2347" t="str">
        <f t="shared" si="1206"/>
        <v>-0.157041778821744-0.0800132740815592i</v>
      </c>
      <c r="S2347" t="str">
        <f t="shared" si="1207"/>
        <v>0.557861793789658i</v>
      </c>
      <c r="T2347" t="str">
        <f t="shared" si="1208"/>
        <v>0.0446363486061222-0.0876076084334168i</v>
      </c>
      <c r="U2347" t="str">
        <f t="shared" si="1209"/>
        <v>0.0000499999999999998-0.000344074159226685i</v>
      </c>
      <c r="V2347" t="str">
        <f t="shared" si="1210"/>
        <v>0.00002-0.00385363058333887i</v>
      </c>
      <c r="W2347" t="str">
        <f t="shared" si="1211"/>
        <v>0.0000422658016219714-0.000316337949065592i</v>
      </c>
      <c r="X2347" t="str">
        <f t="shared" si="1212"/>
        <v>0.0000430096443036458-0.00031613365190736i</v>
      </c>
      <c r="Y2347" t="str">
        <f t="shared" si="1213"/>
        <v>0.009+2.07596442549214i</v>
      </c>
      <c r="Z2347" t="str">
        <f t="shared" si="1214"/>
        <v>-0.00182655380779235-0.00025661056231797i</v>
      </c>
      <c r="AA2347" t="str">
        <f t="shared" si="1215"/>
        <v>0.0251871172577442-5.78121653838424i</v>
      </c>
      <c r="AB2347" t="str">
        <f t="shared" si="1216"/>
        <v>0.14919267983242-0.292819961400205i</v>
      </c>
      <c r="AC2347" t="str">
        <f t="shared" si="1217"/>
        <v>0.852657389777896-0.0951145932598009i</v>
      </c>
      <c r="AD2347" t="str">
        <f t="shared" si="1218"/>
        <v>0.210661208055858-0.319921001741871i</v>
      </c>
      <c r="AE2347" t="str">
        <f t="shared" si="1219"/>
        <v>-0.000466879139882873+0.00053029503286656i</v>
      </c>
      <c r="AF2347" t="str">
        <f t="shared" si="1220"/>
        <v>-6.32739370993-0.359643743189437i</v>
      </c>
      <c r="AG2347" t="str">
        <f t="shared" si="1221"/>
        <v>0.993323899571535-0.00443788813100927i</v>
      </c>
      <c r="AH2347" t="str">
        <f t="shared" si="1222"/>
        <v>0.0031802547997555-0.00319468974845148i</v>
      </c>
      <c r="AI2347">
        <f t="shared" si="1223"/>
        <v>-46.920749460543533</v>
      </c>
      <c r="AJ2347">
        <f t="shared" si="1224"/>
        <v>-45.129736065627341</v>
      </c>
      <c r="AK2347"/>
      <c r="AL2347"/>
      <c r="AM2347"/>
      <c r="AN2347"/>
    </row>
    <row r="2348" spans="1:40" x14ac:dyDescent="0.35">
      <c r="A2348"/>
      <c r="B2348">
        <f t="shared" si="1225"/>
        <v>414000</v>
      </c>
      <c r="C2348" s="237" t="str">
        <f t="shared" si="1193"/>
        <v>-1.88157164985704E-07+0.00249615268261842i</v>
      </c>
      <c r="D2348" s="208" t="str">
        <f t="shared" si="1194"/>
        <v>-2.51366264472406+0.0191371705667412i</v>
      </c>
      <c r="E2348" t="str">
        <f t="shared" si="1195"/>
        <v>20500</v>
      </c>
      <c r="F2348" t="str">
        <f t="shared" si="1196"/>
        <v>0.327868852459016</v>
      </c>
      <c r="G2348" t="str">
        <f t="shared" si="1191"/>
        <v>0.327868852459016</v>
      </c>
      <c r="H2348" t="str">
        <f t="shared" si="1197"/>
        <v>3.8139245067281+0.377932866795713i</v>
      </c>
      <c r="I2348" t="str">
        <f t="shared" si="1198"/>
        <v>1625.77419823272i</v>
      </c>
      <c r="J2348" t="str">
        <f t="shared" si="1192"/>
        <v>-3576.75666419007+355.667369798976i</v>
      </c>
      <c r="K2348" t="str">
        <f t="shared" si="1199"/>
        <v>0.0447561005172171-0.450088184582678i</v>
      </c>
      <c r="L2348" t="str">
        <f t="shared" si="1200"/>
        <v>0.009326024695451-0.0795277765406679i</v>
      </c>
      <c r="M2348" t="str">
        <f t="shared" si="1201"/>
        <v>0.0540821252126681-0.529615961123346i</v>
      </c>
      <c r="N2348" t="str">
        <f t="shared" si="1202"/>
        <v>-5.16394411428045i</v>
      </c>
      <c r="O2348" t="str">
        <f t="shared" si="1203"/>
        <v>0.436365323387779+0.899769584140673i</v>
      </c>
      <c r="P2348" t="str">
        <f t="shared" si="1204"/>
        <v>0.563634676612221-0.899769584140673i</v>
      </c>
      <c r="Q2348" t="str">
        <f t="shared" si="1205"/>
        <v>-0.563634676612221+6.06371369842112i</v>
      </c>
      <c r="R2348" t="str">
        <f t="shared" si="1206"/>
        <v>-0.155680884235164-0.0784812007030514i</v>
      </c>
      <c r="S2348" t="str">
        <f t="shared" si="1207"/>
        <v>0.559212548738302i</v>
      </c>
      <c r="T2348" t="str">
        <f t="shared" si="1208"/>
        <v>0.0438876722731956-0.0870587040629786i</v>
      </c>
      <c r="U2348" t="str">
        <f t="shared" si="1209"/>
        <v>0.0000500000000000002-0.000343243062223722i</v>
      </c>
      <c r="V2348" t="str">
        <f t="shared" si="1210"/>
        <v>0.00002-0.00384432229690568i</v>
      </c>
      <c r="W2348" t="str">
        <f t="shared" si="1211"/>
        <v>0.0000422657639077251-0.00031557610389468i</v>
      </c>
      <c r="X2348" t="str">
        <f t="shared" si="1212"/>
        <v>0.0000430059630307621-0.000315372307638958i</v>
      </c>
      <c r="Y2348" t="str">
        <f t="shared" si="1213"/>
        <v>0.009+2.08099097373788i</v>
      </c>
      <c r="Z2348" t="str">
        <f t="shared" si="1214"/>
        <v>-0.00181775251413775-0.000255931055676226i</v>
      </c>
      <c r="AA2348" t="str">
        <f t="shared" si="1215"/>
        <v>0.0250655426221285-5.76724854364614i</v>
      </c>
      <c r="AB2348" t="str">
        <f t="shared" si="1216"/>
        <v>0.146690301570657-0.290985301609369i</v>
      </c>
      <c r="AC2348" t="str">
        <f t="shared" si="1217"/>
        <v>0.853822863072416-0.0934266285705009i</v>
      </c>
      <c r="AD2348" t="str">
        <f t="shared" si="1218"/>
        <v>0.206621428046532-0.31819405399726i</v>
      </c>
      <c r="AE2348" t="str">
        <f t="shared" si="1219"/>
        <v>-0.000457022360455732+0.000525517201431924i</v>
      </c>
      <c r="AF2348" t="str">
        <f t="shared" si="1220"/>
        <v>-6.32758715145216-0.358795696228972i</v>
      </c>
      <c r="AG2348" t="str">
        <f t="shared" si="1221"/>
        <v>0.99337567107899-0.00434259846852828i</v>
      </c>
      <c r="AH2348" t="str">
        <f t="shared" si="1222"/>
        <v>0.00311479613753732-0.00316874272074746i</v>
      </c>
      <c r="AI2348">
        <f t="shared" si="1223"/>
        <v>-47.045893751970745</v>
      </c>
      <c r="AJ2348">
        <f t="shared" si="1224"/>
        <v>-45.49189408511841</v>
      </c>
      <c r="AK2348"/>
      <c r="AL2348"/>
      <c r="AM2348"/>
      <c r="AN2348"/>
    </row>
    <row r="2349" spans="1:40" x14ac:dyDescent="0.35">
      <c r="A2349"/>
      <c r="B2349">
        <f t="shared" si="1225"/>
        <v>415000</v>
      </c>
      <c r="C2349" s="237" t="str">
        <f t="shared" si="1193"/>
        <v>-1.87251475980676E-07+0.00249013785694528i</v>
      </c>
      <c r="D2349" s="208" t="str">
        <f t="shared" si="1194"/>
        <v>-2.51366263778044+0.0190910569032472i</v>
      </c>
      <c r="E2349" t="str">
        <f t="shared" si="1195"/>
        <v>20500</v>
      </c>
      <c r="F2349" t="str">
        <f t="shared" si="1196"/>
        <v>0.327868852459016</v>
      </c>
      <c r="G2349" t="str">
        <f t="shared" si="1191"/>
        <v>0.327868852459016</v>
      </c>
      <c r="H2349" t="str">
        <f t="shared" si="1197"/>
        <v>3.81411657942953+0.377042646580322i</v>
      </c>
      <c r="I2349" t="str">
        <f t="shared" si="1198"/>
        <v>1629.70118904971i</v>
      </c>
      <c r="J2349" t="str">
        <f t="shared" si="1192"/>
        <v>-3594.06138702265+356.526469726026i</v>
      </c>
      <c r="K2349" t="str">
        <f t="shared" si="1199"/>
        <v>0.0445426489026659-0.449024204625814i</v>
      </c>
      <c r="L2349" t="str">
        <f t="shared" si="1200"/>
        <v>0.00928174020275491-0.0793413239630053i</v>
      </c>
      <c r="M2349" t="str">
        <f t="shared" si="1201"/>
        <v>0.0538243891054208-0.528365528588819i</v>
      </c>
      <c r="N2349" t="str">
        <f t="shared" si="1202"/>
        <v>-5.17641740924248i</v>
      </c>
      <c r="O2349" t="str">
        <f t="shared" si="1203"/>
        <v>0.447554178698385+0.894256818329955i</v>
      </c>
      <c r="P2349" t="str">
        <f t="shared" si="1204"/>
        <v>0.552445821301615-0.894256818329955i</v>
      </c>
      <c r="Q2349" t="str">
        <f t="shared" si="1205"/>
        <v>-0.552445821301615+6.07067422757244i</v>
      </c>
      <c r="R2349" t="str">
        <f t="shared" si="1206"/>
        <v>-0.154311176471581-0.0769596982420482i</v>
      </c>
      <c r="S2349" t="str">
        <f t="shared" si="1207"/>
        <v>0.560563303686944i</v>
      </c>
      <c r="T2349" t="str">
        <f t="shared" si="1208"/>
        <v>0.0431407826973128-0.0865011828787285i</v>
      </c>
      <c r="U2349" t="str">
        <f t="shared" si="1209"/>
        <v>0.0000500000000000002-0.00034241597050752i</v>
      </c>
      <c r="V2349" t="str">
        <f t="shared" si="1210"/>
        <v>0.00002-0.00383505886968422i</v>
      </c>
      <c r="W2349" t="str">
        <f t="shared" si="1211"/>
        <v>0.0000422657261023731-0.000314817935703759i</v>
      </c>
      <c r="X2349" t="str">
        <f t="shared" si="1212"/>
        <v>0.0000430023079740861-0.000314614637870889i</v>
      </c>
      <c r="Y2349" t="str">
        <f t="shared" si="1213"/>
        <v>0.009+2.08601752198362i</v>
      </c>
      <c r="Z2349" t="str">
        <f t="shared" si="1214"/>
        <v>-0.0018090147773838-0.000255255251656903i</v>
      </c>
      <c r="AA2349" t="str">
        <f t="shared" si="1215"/>
        <v>0.0249448462078089-5.75334789122435i</v>
      </c>
      <c r="AB2349" t="str">
        <f t="shared" si="1216"/>
        <v>0.144193895371572-0.289121840951429i</v>
      </c>
      <c r="AC2349" t="str">
        <f t="shared" si="1217"/>
        <v>0.854999134010232-0.0917488902135268i</v>
      </c>
      <c r="AD2349" t="str">
        <f t="shared" si="1218"/>
        <v>0.202601948133438-0.316413580194164i</v>
      </c>
      <c r="AE2349" t="str">
        <f t="shared" si="1219"/>
        <v>-0.000447276146140258+0.000520681631079176i</v>
      </c>
      <c r="AF2349" t="str">
        <f t="shared" si="1220"/>
        <v>-6.32777921720997-0.357951589677075i</v>
      </c>
      <c r="AG2349" t="str">
        <f t="shared" si="1221"/>
        <v>0.993428311621663-0.00424818721251383i</v>
      </c>
      <c r="AH2349" t="str">
        <f t="shared" si="1222"/>
        <v>0.00305003669532708-0.0031423486053137i</v>
      </c>
      <c r="AI2349">
        <f t="shared" si="1223"/>
        <v>-47.17217551725571</v>
      </c>
      <c r="AJ2349">
        <f t="shared" si="1224"/>
        <v>-45.854063634885485</v>
      </c>
      <c r="AK2349"/>
      <c r="AL2349"/>
      <c r="AM2349"/>
      <c r="AN2349"/>
    </row>
    <row r="2350" spans="1:40" x14ac:dyDescent="0.35">
      <c r="A2350"/>
      <c r="B2350">
        <f t="shared" si="1225"/>
        <v>416000</v>
      </c>
      <c r="C2350" s="237" t="str">
        <f t="shared" si="1193"/>
        <v>-1.86352310533282E-07+0.00248415194870277i</v>
      </c>
      <c r="D2350" s="208" t="str">
        <f t="shared" si="1194"/>
        <v>-2.51366263088684+0.0190451649400546i</v>
      </c>
      <c r="E2350" t="str">
        <f t="shared" si="1195"/>
        <v>20500</v>
      </c>
      <c r="F2350" t="str">
        <f t="shared" si="1196"/>
        <v>0.327868852459016</v>
      </c>
      <c r="G2350" t="str">
        <f t="shared" si="1191"/>
        <v>0.327868852459016</v>
      </c>
      <c r="H2350" t="str">
        <f t="shared" si="1197"/>
        <v>3.8143072892823+0.376156561435351i</v>
      </c>
      <c r="I2350" t="str">
        <f t="shared" si="1198"/>
        <v>1633.62817986669i</v>
      </c>
      <c r="J2350" t="str">
        <f t="shared" si="1192"/>
        <v>-3611.40785828186+357.385569653077i</v>
      </c>
      <c r="K2350" t="str">
        <f t="shared" si="1199"/>
        <v>0.0443307159724999-0.447965193954968i</v>
      </c>
      <c r="L2350" t="str">
        <f t="shared" si="1200"/>
        <v>0.00923776896382768-0.0791557312340836i</v>
      </c>
      <c r="M2350" t="str">
        <f t="shared" si="1201"/>
        <v>0.0535684849363276-0.527120925189052i</v>
      </c>
      <c r="N2350" t="str">
        <f t="shared" si="1202"/>
        <v>-5.18889070420451i</v>
      </c>
      <c r="O2350" t="str">
        <f t="shared" si="1203"/>
        <v>0.458673403050966+0.888604923086546i</v>
      </c>
      <c r="P2350" t="str">
        <f t="shared" si="1204"/>
        <v>0.541326596949034-0.888604923086546i</v>
      </c>
      <c r="Q2350" t="str">
        <f t="shared" si="1205"/>
        <v>-0.541326596949034+6.07749562729106i</v>
      </c>
      <c r="R2350" t="str">
        <f t="shared" si="1206"/>
        <v>-0.152932630953743-0.0754488566331998i</v>
      </c>
      <c r="S2350" t="str">
        <f t="shared" si="1207"/>
        <v>0.561914058635589i</v>
      </c>
      <c r="T2350" t="str">
        <f t="shared" si="1208"/>
        <v>0.042395773250176-0.0859349953570364i</v>
      </c>
      <c r="U2350" t="str">
        <f t="shared" si="1209"/>
        <v>0.0000500000000000002-0.0003415928551938i</v>
      </c>
      <c r="V2350" t="str">
        <f t="shared" si="1210"/>
        <v>0.00002-0.00382583997817056i</v>
      </c>
      <c r="W2350" t="str">
        <f t="shared" si="1211"/>
        <v>0.0000422656882059165-0.000314063417976112i</v>
      </c>
      <c r="X2350" t="str">
        <f t="shared" si="1212"/>
        <v>0.0000429986788809706-0.000313860616104913i</v>
      </c>
      <c r="Y2350" t="str">
        <f t="shared" si="1213"/>
        <v>0.009+2.09104407022937i</v>
      </c>
      <c r="Z2350" t="str">
        <f t="shared" si="1214"/>
        <v>-0.00180033998702412-0.000254583119451982i</v>
      </c>
      <c r="AA2350" t="str">
        <f t="shared" si="1215"/>
        <v>0.0248250195753891-5.73951409522151i</v>
      </c>
      <c r="AB2350" t="str">
        <f t="shared" si="1216"/>
        <v>0.141703773321052-0.287229413898438i</v>
      </c>
      <c r="AC2350" t="str">
        <f t="shared" si="1217"/>
        <v>0.856186222050916-0.0900814686274613i</v>
      </c>
      <c r="AD2350" t="str">
        <f t="shared" si="1218"/>
        <v>0.198603507332658-0.31457983245534i</v>
      </c>
      <c r="AE2350" t="str">
        <f t="shared" si="1219"/>
        <v>-0.000437640550877385+0.000515789551049844i</v>
      </c>
      <c r="AF2350" t="str">
        <f t="shared" si="1220"/>
        <v>-6.32796992016914-0.357111396495296i</v>
      </c>
      <c r="AG2350" t="str">
        <f t="shared" si="1221"/>
        <v>0.993481809731697-0.0041546634303057i</v>
      </c>
      <c r="AH2350" t="str">
        <f t="shared" si="1222"/>
        <v>0.00298597766013153-0.00311551613062931i</v>
      </c>
      <c r="AI2350">
        <f t="shared" si="1223"/>
        <v>-47.299619389981338</v>
      </c>
      <c r="AJ2350">
        <f t="shared" si="1224"/>
        <v>-46.216241968035831</v>
      </c>
      <c r="AK2350"/>
      <c r="AL2350"/>
      <c r="AM2350"/>
      <c r="AN2350"/>
    </row>
    <row r="2351" spans="1:40" x14ac:dyDescent="0.35">
      <c r="A2351"/>
      <c r="B2351">
        <f t="shared" si="1225"/>
        <v>417000</v>
      </c>
      <c r="C2351" s="237" t="str">
        <f t="shared" si="1193"/>
        <v>-1.85459606142521E-07+0.00247819474985182i</v>
      </c>
      <c r="D2351" s="208" t="str">
        <f t="shared" si="1194"/>
        <v>-2.51366262404277+0.0189994930821973i</v>
      </c>
      <c r="E2351" t="str">
        <f t="shared" si="1195"/>
        <v>20500</v>
      </c>
      <c r="F2351" t="str">
        <f t="shared" si="1196"/>
        <v>0.327868852459016</v>
      </c>
      <c r="G2351" t="str">
        <f t="shared" si="1191"/>
        <v>0.327868852459016</v>
      </c>
      <c r="H2351" t="str">
        <f t="shared" si="1197"/>
        <v>3.81449664910077+0.375274582970644i</v>
      </c>
      <c r="I2351" t="str">
        <f t="shared" si="1198"/>
        <v>1637.55517068368i</v>
      </c>
      <c r="J2351" t="str">
        <f t="shared" si="1192"/>
        <v>-3628.79607796767+358.244669580127i</v>
      </c>
      <c r="K2351" t="str">
        <f t="shared" si="1199"/>
        <v>0.0441202873981289-0.446911118194117i</v>
      </c>
      <c r="L2351" t="str">
        <f t="shared" si="1200"/>
        <v>0.00919410804462102-0.0789709925095334i</v>
      </c>
      <c r="M2351" t="str">
        <f t="shared" si="1201"/>
        <v>0.0533143954427499-0.52588211070365i</v>
      </c>
      <c r="N2351" t="str">
        <f t="shared" si="1202"/>
        <v>-5.20136399916654i</v>
      </c>
      <c r="O2351" t="str">
        <f t="shared" si="1203"/>
        <v>0.4697212665047+0.882814777738354i</v>
      </c>
      <c r="P2351" t="str">
        <f t="shared" si="1204"/>
        <v>0.5302787334953-0.882814777738354i</v>
      </c>
      <c r="Q2351" t="str">
        <f t="shared" si="1205"/>
        <v>-0.5302787334953+6.08417877690489i</v>
      </c>
      <c r="R2351" t="str">
        <f t="shared" si="1206"/>
        <v>-0.151545224180288-0.0739487678530372i</v>
      </c>
      <c r="S2351" t="str">
        <f t="shared" si="1207"/>
        <v>0.563264813584231i</v>
      </c>
      <c r="T2351" t="str">
        <f t="shared" si="1208"/>
        <v>0.0416527389395246-0.0853600924474904i</v>
      </c>
      <c r="U2351" t="str">
        <f t="shared" si="1209"/>
        <v>0.0000500000000000002-0.00034077368767535i</v>
      </c>
      <c r="V2351" t="str">
        <f t="shared" si="1210"/>
        <v>0.00002-0.00381666530196391i</v>
      </c>
      <c r="W2351" t="str">
        <f t="shared" si="1211"/>
        <v>0.0000422656502183559-0.00031331252444936i</v>
      </c>
      <c r="X2351" t="str">
        <f t="shared" si="1212"/>
        <v>0.000042995075501795-0.000313110216096954i</v>
      </c>
      <c r="Y2351" t="str">
        <f t="shared" si="1213"/>
        <v>0.009+2.09607061847511i</v>
      </c>
      <c r="Z2351" t="str">
        <f t="shared" si="1214"/>
        <v>-0.00179172753986544-0.00025391462859806i</v>
      </c>
      <c r="AA2351" t="str">
        <f t="shared" si="1215"/>
        <v>0.0247060543866173-5.72574667440429i</v>
      </c>
      <c r="AB2351" t="str">
        <f t="shared" si="1216"/>
        <v>0.139220252973281-0.285307856504139i</v>
      </c>
      <c r="AC2351" t="str">
        <f t="shared" si="1217"/>
        <v>0.857384145841926-0.0884244563708701i</v>
      </c>
      <c r="AD2351" t="str">
        <f t="shared" si="1218"/>
        <v>0.194626841226501-0.312693073663313i</v>
      </c>
      <c r="AE2351" t="str">
        <f t="shared" si="1219"/>
        <v>-0.000428115617086946+0.00051084218950249i</v>
      </c>
      <c r="AF2351" t="str">
        <f t="shared" si="1220"/>
        <v>-6.32815927314354-0.356275089888447i</v>
      </c>
      <c r="AG2351" t="str">
        <f t="shared" si="1221"/>
        <v>0.993536153827569-0.00406203603157183i</v>
      </c>
      <c r="AH2351" t="str">
        <f t="shared" si="1222"/>
        <v>0.00292262012524127-0.00308825401931978i</v>
      </c>
      <c r="AI2351">
        <f t="shared" si="1223"/>
        <v>-47.428250839451927</v>
      </c>
      <c r="AJ2351">
        <f t="shared" si="1224"/>
        <v>-46.578426354714757</v>
      </c>
      <c r="AK2351"/>
      <c r="AL2351"/>
      <c r="AM2351"/>
      <c r="AN2351"/>
    </row>
    <row r="2352" spans="1:40" x14ac:dyDescent="0.35">
      <c r="A2352"/>
      <c r="B2352">
        <f t="shared" si="1225"/>
        <v>418000</v>
      </c>
      <c r="C2352" s="237" t="str">
        <f t="shared" si="1193"/>
        <v>-1.8457330105412E-07+0.00247226605434418i</v>
      </c>
      <c r="D2352" s="208" t="str">
        <f t="shared" si="1194"/>
        <v>-2.51366261724776+0.0189540397499721i</v>
      </c>
      <c r="E2352" t="str">
        <f t="shared" si="1195"/>
        <v>20500</v>
      </c>
      <c r="F2352" t="str">
        <f t="shared" si="1196"/>
        <v>0.327868852459016</v>
      </c>
      <c r="G2352" t="str">
        <f t="shared" si="1191"/>
        <v>0.327868852459016</v>
      </c>
      <c r="H2352" t="str">
        <f t="shared" si="1197"/>
        <v>3.81468467154961+0.374396683051905i</v>
      </c>
      <c r="I2352" t="str">
        <f t="shared" si="1198"/>
        <v>1641.48216150067i</v>
      </c>
      <c r="J2352" t="str">
        <f t="shared" si="1192"/>
        <v>-3646.22604608011+359.103769507178i</v>
      </c>
      <c r="K2352" t="str">
        <f t="shared" si="1199"/>
        <v>0.043911349019024-0.4458619432801i</v>
      </c>
      <c r="L2352" t="str">
        <f t="shared" si="1200"/>
        <v>0.00915075454519919-0.078787101996951i</v>
      </c>
      <c r="M2352" t="str">
        <f t="shared" si="1201"/>
        <v>0.0530621035642232-0.524649045277051i</v>
      </c>
      <c r="N2352" t="str">
        <f t="shared" si="1202"/>
        <v>-5.21383729412857i</v>
      </c>
      <c r="O2352" t="str">
        <f t="shared" si="1203"/>
        <v>0.480696050221168+0.876887283122391i</v>
      </c>
      <c r="P2352" t="str">
        <f t="shared" si="1204"/>
        <v>0.519303949778832-0.876887283122391i</v>
      </c>
      <c r="Q2352" t="str">
        <f t="shared" si="1205"/>
        <v>-0.519303949778832+6.09072457725096i</v>
      </c>
      <c r="R2352" t="str">
        <f t="shared" si="1206"/>
        <v>-0.150148933765795-0.0724595259269413i</v>
      </c>
      <c r="S2352" t="str">
        <f t="shared" si="1207"/>
        <v>0.564615568532874i</v>
      </c>
      <c r="T2352" t="str">
        <f t="shared" si="1208"/>
        <v>0.0409117764268625-0.0847764256027792i</v>
      </c>
      <c r="U2352" t="str">
        <f t="shared" si="1209"/>
        <v>0.00005-0.00033995843961871i</v>
      </c>
      <c r="V2352" t="str">
        <f t="shared" si="1210"/>
        <v>0.00002-0.00380753452372955i</v>
      </c>
      <c r="W2352" t="str">
        <f t="shared" si="1211"/>
        <v>0.0000422656121396922-0.000312565229112456i</v>
      </c>
      <c r="X2352" t="str">
        <f t="shared" si="1212"/>
        <v>0.00004299149758992-0.000312363411854076i</v>
      </c>
      <c r="Y2352" t="str">
        <f t="shared" si="1213"/>
        <v>0.009+2.10109716672085i</v>
      </c>
      <c r="Z2352" t="str">
        <f t="shared" si="1214"/>
        <v>-0.00178317683992271-0.000253249748971507i</v>
      </c>
      <c r="AA2352" t="str">
        <f t="shared" si="1215"/>
        <v>0.0245879424029326-5.71204515214731i</v>
      </c>
      <c r="AB2352" t="str">
        <f t="shared" si="1216"/>
        <v>0.13674365740999-0.283357006503836i</v>
      </c>
      <c r="AC2352" t="str">
        <f t="shared" si="1217"/>
        <v>0.858592923176439-0.0867779481325982i</v>
      </c>
      <c r="AD2352" t="str">
        <f t="shared" si="1218"/>
        <v>0.19067268179489-0.310753577406212i</v>
      </c>
      <c r="AE2352" t="str">
        <f t="shared" si="1219"/>
        <v>-0.000418701375652722+0.000505840773353607i</v>
      </c>
      <c r="AF2352" t="str">
        <f t="shared" si="1220"/>
        <v>-6.32834728879737-0.355442643301933i</v>
      </c>
      <c r="AG2352" t="str">
        <f t="shared" si="1221"/>
        <v>0.993591332216568-0.00397031376669743i</v>
      </c>
      <c r="AH2352" t="str">
        <f t="shared" si="1222"/>
        <v>0.00285996509025689-0.00306057098681126i</v>
      </c>
      <c r="AI2352">
        <f t="shared" si="1223"/>
        <v>-47.558096209768685</v>
      </c>
      <c r="AJ2352">
        <f t="shared" si="1224"/>
        <v>-46.940614082424439</v>
      </c>
      <c r="AK2352"/>
      <c r="AL2352"/>
      <c r="AM2352"/>
      <c r="AN2352"/>
    </row>
    <row r="2353" spans="1:40" x14ac:dyDescent="0.35">
      <c r="A2353"/>
      <c r="B2353">
        <f t="shared" si="1225"/>
        <v>419000</v>
      </c>
      <c r="C2353" s="237" t="str">
        <f t="shared" si="1193"/>
        <v>-1.83693334249845E-07+0.00246636565809864i</v>
      </c>
      <c r="D2353" s="208" t="str">
        <f t="shared" si="1194"/>
        <v>-2.51366261050135+0.0189088033787562i</v>
      </c>
      <c r="E2353" t="str">
        <f t="shared" si="1195"/>
        <v>20500</v>
      </c>
      <c r="F2353" t="str">
        <f t="shared" si="1196"/>
        <v>0.327868852459016</v>
      </c>
      <c r="G2353" t="str">
        <f t="shared" si="1191"/>
        <v>0.327868852459016</v>
      </c>
      <c r="H2353" t="str">
        <f t="shared" si="1197"/>
        <v>3.81487136914594+0.373522833797841i</v>
      </c>
      <c r="I2353" t="str">
        <f t="shared" si="1198"/>
        <v>1645.40915231765i</v>
      </c>
      <c r="J2353" t="str">
        <f t="shared" si="1192"/>
        <v>-3663.69776261916+359.962869434229i</v>
      </c>
      <c r="K2353" t="str">
        <f t="shared" si="1199"/>
        <v>0.0437038868403681-0.444817635459131i</v>
      </c>
      <c r="L2353" t="str">
        <f t="shared" si="1200"/>
        <v>0.00910770559926639-0.078604053955332i</v>
      </c>
      <c r="M2353" t="str">
        <f t="shared" si="1201"/>
        <v>0.0528115924396345-0.523421689414463i</v>
      </c>
      <c r="N2353" t="str">
        <f t="shared" si="1202"/>
        <v>-5.2263105890906i</v>
      </c>
      <c r="O2353" t="str">
        <f t="shared" si="1203"/>
        <v>0.491596046731775+0.87082336144461i</v>
      </c>
      <c r="P2353" t="str">
        <f t="shared" si="1204"/>
        <v>0.508403953268225-0.87082336144461i</v>
      </c>
      <c r="Q2353" t="str">
        <f t="shared" si="1205"/>
        <v>-0.508403953268225+6.09713395053521i</v>
      </c>
      <c r="R2353" t="str">
        <f t="shared" si="1206"/>
        <v>-0.148743738481739-0.0709812269356857i</v>
      </c>
      <c r="S2353" t="str">
        <f t="shared" si="1207"/>
        <v>0.565966323481518i</v>
      </c>
      <c r="T2353" t="str">
        <f t="shared" si="1208"/>
        <v>0.0401729840449973-0.0841839468094062i</v>
      </c>
      <c r="U2353" t="str">
        <f t="shared" si="1209"/>
        <v>0.00005-0.000339147082960909i</v>
      </c>
      <c r="V2353" t="str">
        <f t="shared" si="1210"/>
        <v>0.00002-0.00379844732916218i</v>
      </c>
      <c r="W2353" t="str">
        <f t="shared" si="1211"/>
        <v>0.0000422655739699261-0.000311821506202654i</v>
      </c>
      <c r="X2353" t="str">
        <f t="shared" si="1212"/>
        <v>0.0000429879449016468-0.000311620177631472i</v>
      </c>
      <c r="Y2353" t="str">
        <f t="shared" si="1213"/>
        <v>0.009+2.1061237149666i</v>
      </c>
      <c r="Z2353" t="str">
        <f t="shared" si="1214"/>
        <v>-0.001774687298316-0.000252588450783738i</v>
      </c>
      <c r="AA2353" t="str">
        <f t="shared" si="1215"/>
        <v>0.0244706754840403-5.69840905637838i</v>
      </c>
      <c r="AB2353" t="str">
        <f t="shared" si="1216"/>
        <v>0.134274315299082-0.281376703417058i</v>
      </c>
      <c r="AC2353" t="str">
        <f t="shared" si="1217"/>
        <v>0.859812570950257-0.0851420407416854i</v>
      </c>
      <c r="AD2353" t="str">
        <f t="shared" si="1218"/>
        <v>0.186741757247773-0.308761627920712i</v>
      </c>
      <c r="AE2353" t="str">
        <f t="shared" si="1219"/>
        <v>-0.000409397845910791+0.000500786528118412i</v>
      </c>
      <c r="AF2353" t="str">
        <f t="shared" si="1220"/>
        <v>-6.32853397964729-0.354614030419085i</v>
      </c>
      <c r="AG2353" t="str">
        <f t="shared" si="1221"/>
        <v>0.99364733309729-0.00387950522521865i</v>
      </c>
      <c r="AH2353" t="str">
        <f t="shared" si="1222"/>
        <v>0.00279801346114307-0.0030324757399876i</v>
      </c>
      <c r="AI2353">
        <f t="shared" si="1223"/>
        <v>-47.689182761194566</v>
      </c>
      <c r="AJ2353">
        <f t="shared" si="1224"/>
        <v>-47.302802456342469</v>
      </c>
      <c r="AK2353"/>
      <c r="AL2353"/>
      <c r="AM2353"/>
      <c r="AN2353"/>
    </row>
    <row r="2354" spans="1:40" x14ac:dyDescent="0.35">
      <c r="A2354"/>
      <c r="B2354">
        <f t="shared" si="1225"/>
        <v>420000</v>
      </c>
      <c r="C2354" s="237" t="str">
        <f t="shared" si="1193"/>
        <v>-1.82819645437007E-07+0.00246049335897761i</v>
      </c>
      <c r="D2354" s="208" t="str">
        <f t="shared" si="1194"/>
        <v>-2.51366260380307+0.0188637824188283i</v>
      </c>
      <c r="E2354" t="str">
        <f t="shared" si="1195"/>
        <v>20500</v>
      </c>
      <c r="F2354" t="str">
        <f t="shared" si="1196"/>
        <v>0.327868852459016</v>
      </c>
      <c r="G2354" t="str">
        <f t="shared" si="1191"/>
        <v>0.327868852459016</v>
      </c>
      <c r="H2354" t="str">
        <f t="shared" si="1197"/>
        <v>3.81505675426126+0.372653007577375i</v>
      </c>
      <c r="I2354" t="str">
        <f t="shared" si="1198"/>
        <v>1649.33614313464i</v>
      </c>
      <c r="J2354" t="str">
        <f t="shared" si="1192"/>
        <v>-3681.21122758482+360.821969361279i</v>
      </c>
      <c r="K2354" t="str">
        <f t="shared" si="1199"/>
        <v>0.0434978870307409-0.443778161283333i</v>
      </c>
      <c r="L2354" t="str">
        <f t="shared" si="1200"/>
        <v>0.00906495837370174-0.0784218426945134i</v>
      </c>
      <c r="M2354" t="str">
        <f t="shared" si="1201"/>
        <v>0.0525628454044426-0.522200003977846i</v>
      </c>
      <c r="N2354" t="str">
        <f t="shared" si="1202"/>
        <v>-5.23878388405263i</v>
      </c>
      <c r="O2354" t="str">
        <f t="shared" si="1203"/>
        <v>0.502419560203401+0.864623956136436i</v>
      </c>
      <c r="P2354" t="str">
        <f t="shared" si="1204"/>
        <v>0.497580439796599-0.864623956136436i</v>
      </c>
      <c r="Q2354" t="str">
        <f t="shared" si="1205"/>
        <v>-0.497580439796599+6.10340784018907i</v>
      </c>
      <c r="R2354" t="str">
        <f t="shared" si="1206"/>
        <v>-0.147329618298344-0.0695139690215263i</v>
      </c>
      <c r="S2354" t="str">
        <f t="shared" si="1207"/>
        <v>0.56731707843016i</v>
      </c>
      <c r="T2354" t="str">
        <f t="shared" si="1208"/>
        <v>0.039436461815377-0.0835826086192472i</v>
      </c>
      <c r="U2354" t="str">
        <f t="shared" si="1209"/>
        <v>0.00005-0.00033833958990624i</v>
      </c>
      <c r="V2354" t="str">
        <f t="shared" si="1210"/>
        <v>0.00002-0.00378940340694988i</v>
      </c>
      <c r="W2354" t="str">
        <f t="shared" si="1211"/>
        <v>0.0000422655357090586-0.000311081330202575i</v>
      </c>
      <c r="X2354" t="str">
        <f t="shared" si="1212"/>
        <v>0.0000429844171961738-0.000310880487929521i</v>
      </c>
      <c r="Y2354" t="str">
        <f t="shared" si="1213"/>
        <v>0.009+2.11115026321234i</v>
      </c>
      <c r="Z2354" t="str">
        <f t="shared" si="1214"/>
        <v>-0.00176625833316912-0.000251930704576543i</v>
      </c>
      <c r="AA2354" t="str">
        <f t="shared" si="1215"/>
        <v>0.0243542455865078-5.68483791952415i</v>
      </c>
      <c r="AB2354" t="str">
        <f t="shared" si="1216"/>
        <v>0.131812560952578-0.279366788653037i</v>
      </c>
      <c r="AC2354" t="str">
        <f t="shared" si="1217"/>
        <v>0.86104310511782-0.0835168331768715i</v>
      </c>
      <c r="AD2354" t="str">
        <f t="shared" si="1218"/>
        <v>0.182834791858624-0.306717520032072i</v>
      </c>
      <c r="AE2354" t="str">
        <f t="shared" si="1219"/>
        <v>-0.000400205035641187+0.000495680677751565i</v>
      </c>
      <c r="AF2354" t="str">
        <f t="shared" si="1220"/>
        <v>-6.32871935806433-0.353789225158547i</v>
      </c>
      <c r="AG2354" t="str">
        <f t="shared" si="1221"/>
        <v>0.993704144562162-0.00378961883430062i</v>
      </c>
      <c r="AH2354" t="str">
        <f t="shared" si="1222"/>
        <v>0.00273676605031041-0.00300397697584994i</v>
      </c>
      <c r="AI2354">
        <f t="shared" si="1223"/>
        <v>-47.821538713972735</v>
      </c>
      <c r="AJ2354">
        <f t="shared" si="1224"/>
        <v>-47.664988799632454</v>
      </c>
      <c r="AK2354"/>
      <c r="AL2354"/>
      <c r="AM2354"/>
      <c r="AN2354"/>
    </row>
    <row r="2355" spans="1:40" x14ac:dyDescent="0.35">
      <c r="A2355"/>
      <c r="B2355">
        <f t="shared" si="1225"/>
        <v>421000</v>
      </c>
      <c r="C2355" s="237" t="str">
        <f t="shared" si="1193"/>
        <v>-1.81952175038127E-07+0.00245464895676405i</v>
      </c>
      <c r="D2355" s="208" t="str">
        <f t="shared" si="1194"/>
        <v>-2.51366259715247+0.0188189753351911i</v>
      </c>
      <c r="E2355" t="str">
        <f t="shared" si="1195"/>
        <v>20500</v>
      </c>
      <c r="F2355" t="str">
        <f t="shared" si="1196"/>
        <v>0.327868852459016</v>
      </c>
      <c r="G2355" t="str">
        <f t="shared" si="1191"/>
        <v>0.327868852459016</v>
      </c>
      <c r="H2355" t="str">
        <f t="shared" si="1197"/>
        <v>3.8152408391236+0.371787177006886i</v>
      </c>
      <c r="I2355" t="str">
        <f t="shared" si="1198"/>
        <v>1653.26313395163i</v>
      </c>
      <c r="J2355" t="str">
        <f t="shared" si="1192"/>
        <v>-3698.76644097711+361.68106928833i</v>
      </c>
      <c r="K2355" t="str">
        <f t="shared" si="1199"/>
        <v>0.0432933359198409-0.44274348760731i</v>
      </c>
      <c r="L2355" t="str">
        <f t="shared" si="1200"/>
        <v>0.00902251006810175-0.0782404625746228i</v>
      </c>
      <c r="M2355" t="str">
        <f t="shared" si="1201"/>
        <v>0.0523158459879427-0.520983950181933i</v>
      </c>
      <c r="N2355" t="str">
        <f t="shared" si="1202"/>
        <v>-5.25125717901466i</v>
      </c>
      <c r="O2355" t="str">
        <f t="shared" si="1203"/>
        <v>0.51316490670224+0.858290031707978i</v>
      </c>
      <c r="P2355" t="str">
        <f t="shared" si="1204"/>
        <v>0.48683509329776-0.858290031707978i</v>
      </c>
      <c r="Q2355" t="str">
        <f t="shared" si="1205"/>
        <v>-0.48683509329776+6.10954721072264i</v>
      </c>
      <c r="R2355" t="str">
        <f t="shared" si="1206"/>
        <v>-0.145906554427349-0.0680578523938086i</v>
      </c>
      <c r="S2355" t="str">
        <f t="shared" si="1207"/>
        <v>0.568667833378805i</v>
      </c>
      <c r="T2355" t="str">
        <f t="shared" si="1208"/>
        <v>0.0387023114652017-0.0829723641819673i</v>
      </c>
      <c r="U2355" t="str">
        <f t="shared" si="1209"/>
        <v>0.00005-0.00033753593292309i</v>
      </c>
      <c r="V2355" t="str">
        <f t="shared" si="1210"/>
        <v>0.00002-0.0037804024487386i</v>
      </c>
      <c r="W2355" t="str">
        <f t="shared" si="1211"/>
        <v>0.0000422654973570901-0.000310344675837286i</v>
      </c>
      <c r="X2355" t="str">
        <f t="shared" si="1212"/>
        <v>0.0000429809142355557-0.00031014431749087i</v>
      </c>
      <c r="Y2355" t="str">
        <f t="shared" si="1213"/>
        <v>0.009+2.11617681145808i</v>
      </c>
      <c r="Z2355" t="str">
        <f t="shared" si="1214"/>
        <v>-0.00175788936950981-0.000251276481217499i</v>
      </c>
      <c r="AA2355" t="str">
        <f t="shared" si="1215"/>
        <v>0.0242386447623838-5.67133127845654i</v>
      </c>
      <c r="AB2355" t="str">
        <f t="shared" si="1216"/>
        <v>0.129358734383809-0.27732710561906i</v>
      </c>
      <c r="AC2355" t="str">
        <f t="shared" si="1217"/>
        <v>0.862284540647279-0.0819024265756609i</v>
      </c>
      <c r="AD2355" t="str">
        <f t="shared" si="1218"/>
        <v>0.178952505799092-0.304621559091323i</v>
      </c>
      <c r="AE2355" t="str">
        <f t="shared" si="1219"/>
        <v>-0.000391122941062822+0.000490524444487891i</v>
      </c>
      <c r="AF2355" t="str">
        <f t="shared" si="1220"/>
        <v>-6.32890343627607-0.352968201671695i</v>
      </c>
      <c r="AG2355" t="str">
        <f t="shared" si="1221"/>
        <v>0.993761754599983-0.00370066285726073i</v>
      </c>
      <c r="AH2355" t="str">
        <f t="shared" si="1222"/>
        <v>0.002676223576725-0.00297508338018031i</v>
      </c>
      <c r="AI2355">
        <f t="shared" si="1223"/>
        <v>-47.955193294773807</v>
      </c>
      <c r="AJ2355">
        <f t="shared" si="1224"/>
        <v>-48.027170453752568</v>
      </c>
      <c r="AK2355"/>
      <c r="AL2355"/>
      <c r="AM2355"/>
      <c r="AN2355"/>
    </row>
    <row r="2356" spans="1:40" x14ac:dyDescent="0.35">
      <c r="A2356"/>
      <c r="B2356">
        <f t="shared" si="1225"/>
        <v>422000</v>
      </c>
      <c r="C2356" s="237" t="str">
        <f t="shared" si="1193"/>
        <v>-1.81090864180789E-07+0.00244883225313873i</v>
      </c>
      <c r="D2356" s="208" t="str">
        <f t="shared" si="1194"/>
        <v>-2.51366259054908+0.0187743806073969i</v>
      </c>
      <c r="E2356" t="str">
        <f t="shared" si="1195"/>
        <v>20500</v>
      </c>
      <c r="F2356" t="str">
        <f t="shared" si="1196"/>
        <v>0.327868852459016</v>
      </c>
      <c r="G2356" t="str">
        <f t="shared" si="1191"/>
        <v>0.327868852459016</v>
      </c>
      <c r="H2356" t="str">
        <f t="shared" si="1197"/>
        <v>3.8154236358194+0.37092531494748i</v>
      </c>
      <c r="I2356" t="str">
        <f t="shared" si="1198"/>
        <v>1657.19012476862i</v>
      </c>
      <c r="J2356" t="str">
        <f t="shared" si="1192"/>
        <v>-3716.36340279601+362.54016921538i</v>
      </c>
      <c r="K2356" t="str">
        <f t="shared" si="1199"/>
        <v>0.0430902199962468-0.441713581584787i</v>
      </c>
      <c r="L2356" t="str">
        <f t="shared" si="1200"/>
        <v>0.00898035791433005-0.078059908005534i</v>
      </c>
      <c r="M2356" t="str">
        <f t="shared" si="1201"/>
        <v>0.0520705779105768-0.519773489590321i</v>
      </c>
      <c r="N2356" t="str">
        <f t="shared" si="1202"/>
        <v>-5.26373047397669i</v>
      </c>
      <c r="O2356" t="str">
        <f t="shared" si="1203"/>
        <v>0.523830414455783+0.851822573597978i</v>
      </c>
      <c r="P2356" t="str">
        <f t="shared" si="1204"/>
        <v>0.476169585544217-0.851822573597978i</v>
      </c>
      <c r="Q2356" t="str">
        <f t="shared" si="1205"/>
        <v>-0.476169585544217+6.11555304757467i</v>
      </c>
      <c r="R2356" t="str">
        <f t="shared" si="1206"/>
        <v>-0.144474529365703-0.0666129793340625i</v>
      </c>
      <c r="S2356" t="str">
        <f t="shared" si="1207"/>
        <v>0.570018588327447i</v>
      </c>
      <c r="T2356" t="str">
        <f t="shared" si="1208"/>
        <v>0.0379706364442877-0.0823531672783103i</v>
      </c>
      <c r="U2356" t="str">
        <f t="shared" si="1209"/>
        <v>0.00005-0.000336736084740808i</v>
      </c>
      <c r="V2356" t="str">
        <f t="shared" si="1210"/>
        <v>0.00002-0.00377144414909704i</v>
      </c>
      <c r="W2356" t="str">
        <f t="shared" si="1211"/>
        <v>0.0000422654589140214-0.000309611518071423i</v>
      </c>
      <c r="X2356" t="str">
        <f t="shared" si="1212"/>
        <v>0.0000429774357846632-0.000309411641297568i</v>
      </c>
      <c r="Y2356" t="str">
        <f t="shared" si="1213"/>
        <v>0.009+2.12120335970383i</v>
      </c>
      <c r="Z2356" t="str">
        <f t="shared" si="1214"/>
        <v>-0.00174957983917176-0.000250625751895456i</v>
      </c>
      <c r="AA2356" t="str">
        <f t="shared" si="1215"/>
        <v>0.0241238651578423-5.65788867444018i</v>
      </c>
      <c r="AB2356" t="str">
        <f t="shared" si="1216"/>
        <v>0.126913181363783-0.27525749983173i</v>
      </c>
      <c r="AC2356" t="str">
        <f t="shared" si="1217"/>
        <v>0.863536891474637-0.0802989242429215i</v>
      </c>
      <c r="AD2356" t="str">
        <f t="shared" si="1218"/>
        <v>0.17509561497484-0.302474060909613i</v>
      </c>
      <c r="AE2356" t="str">
        <f t="shared" si="1219"/>
        <v>-0.000382151546831704+0.000485319048683203i</v>
      </c>
      <c r="AF2356" t="str">
        <f t="shared" si="1220"/>
        <v>-6.32908622636848-0.352150934340083i</v>
      </c>
      <c r="AG2356" t="str">
        <f t="shared" si="1221"/>
        <v>0.993820151098492-0.00361264539213728i</v>
      </c>
      <c r="AH2356" t="str">
        <f t="shared" si="1222"/>
        <v>0.00261638666604523-0.00294580362620917i</v>
      </c>
      <c r="AI2356">
        <f t="shared" si="1223"/>
        <v>-48.090176785965141</v>
      </c>
      <c r="AJ2356">
        <f t="shared" si="1224"/>
        <v>-48.389344778758783</v>
      </c>
      <c r="AK2356"/>
      <c r="AL2356"/>
      <c r="AM2356"/>
      <c r="AN2356"/>
    </row>
    <row r="2357" spans="1:40" x14ac:dyDescent="0.35">
      <c r="A2357"/>
      <c r="B2357">
        <f t="shared" si="1225"/>
        <v>423000</v>
      </c>
      <c r="C2357" s="237" t="str">
        <f t="shared" si="1193"/>
        <v>-1.80235654687639E-07+0.00244304305165777i</v>
      </c>
      <c r="D2357" s="208" t="str">
        <f t="shared" si="1194"/>
        <v>-2.51366258399248+0.0187299967293762i</v>
      </c>
      <c r="E2357" t="str">
        <f t="shared" si="1195"/>
        <v>20500</v>
      </c>
      <c r="F2357" t="str">
        <f t="shared" si="1196"/>
        <v>0.327868852459016</v>
      </c>
      <c r="G2357" t="str">
        <f t="shared" si="1191"/>
        <v>0.327868852459016</v>
      </c>
      <c r="H2357" t="str">
        <f t="shared" si="1197"/>
        <v>3.81560515629556+0.370067394502325i</v>
      </c>
      <c r="I2357" t="str">
        <f t="shared" si="1198"/>
        <v>1661.1171155856i</v>
      </c>
      <c r="J2357" t="str">
        <f t="shared" si="1192"/>
        <v>-3734.00211304153+363.399269142432i</v>
      </c>
      <c r="K2357" t="str">
        <f t="shared" si="1199"/>
        <v>0.0428885259052127-0.440688410665275i</v>
      </c>
      <c r="L2357" t="str">
        <f t="shared" si="1200"/>
        <v>0.00893849917607445-0.0778801734463303i</v>
      </c>
      <c r="M2357" t="str">
        <f t="shared" si="1201"/>
        <v>0.0518270250812871-0.518568584111605i</v>
      </c>
      <c r="N2357" t="str">
        <f t="shared" si="1202"/>
        <v>-5.27620376893872i</v>
      </c>
      <c r="O2357" t="str">
        <f t="shared" si="1203"/>
        <v>0.534414424112924+0.845222588020488i</v>
      </c>
      <c r="P2357" t="str">
        <f t="shared" si="1204"/>
        <v>0.465585575887076-0.845222588020488i</v>
      </c>
      <c r="Q2357" t="str">
        <f t="shared" si="1205"/>
        <v>-0.465585575887076+6.12142635695921i</v>
      </c>
      <c r="R2357" t="str">
        <f t="shared" si="1206"/>
        <v>-0.143033526940181-0.0651794542005516i</v>
      </c>
      <c r="S2357" t="str">
        <f t="shared" si="1207"/>
        <v>0.57136934327609i</v>
      </c>
      <c r="T2357" t="str">
        <f t="shared" si="1208"/>
        <v>0.0372415419416632-0.0817249723542742i</v>
      </c>
      <c r="U2357" t="str">
        <f t="shared" si="1209"/>
        <v>0.00005-0.000335940018346621i</v>
      </c>
      <c r="V2357" t="str">
        <f t="shared" si="1210"/>
        <v>0.00002-0.00376252820548217i</v>
      </c>
      <c r="W2357" t="str">
        <f t="shared" si="1211"/>
        <v>0.0000422654203798536-0.000308881832106363i</v>
      </c>
      <c r="X2357" t="str">
        <f t="shared" si="1212"/>
        <v>0.0000429739816111437-0.000308682434568227i</v>
      </c>
      <c r="Y2357" t="str">
        <f t="shared" si="1213"/>
        <v>0.009+2.12622990794957i</v>
      </c>
      <c r="Z2357" t="str">
        <f t="shared" si="1214"/>
        <v>-0.0017413291806981-0.000249978488116115i</v>
      </c>
      <c r="AA2357" t="str">
        <f t="shared" si="1215"/>
        <v>0.0240098990118479-5.6445096530804i</v>
      </c>
      <c r="AB2357" t="str">
        <f t="shared" si="1216"/>
        <v>0.12447625347666-0.273157819031199i</v>
      </c>
      <c r="AC2357" t="str">
        <f t="shared" si="1217"/>
        <v>0.864800170456937-0.0787064316589885i</v>
      </c>
      <c r="AD2357" t="str">
        <f t="shared" si="1218"/>
        <v>0.171264830862662-0.300275351689757i</v>
      </c>
      <c r="AE2357" t="str">
        <f t="shared" si="1219"/>
        <v>-0.000373290826042417+0.000480065708655247i</v>
      </c>
      <c r="AF2357" t="str">
        <f t="shared" si="1220"/>
        <v>-6.32926774028804-0.351337397772949i</v>
      </c>
      <c r="AG2357" t="str">
        <f t="shared" si="1221"/>
        <v>0.993879321846956-0.00352557437030441i</v>
      </c>
      <c r="AH2357" t="str">
        <f t="shared" si="1222"/>
        <v>0.00255725585078608-0.00291614637328813i</v>
      </c>
      <c r="AI2357">
        <f t="shared" si="1223"/>
        <v>-48.226520577908886</v>
      </c>
      <c r="AJ2357">
        <f t="shared" si="1224"/>
        <v>-48.7515091536035</v>
      </c>
      <c r="AK2357"/>
      <c r="AL2357"/>
      <c r="AM2357"/>
      <c r="AN2357"/>
    </row>
    <row r="2358" spans="1:40" x14ac:dyDescent="0.35">
      <c r="A2358"/>
      <c r="B2358">
        <f t="shared" si="1225"/>
        <v>424000</v>
      </c>
      <c r="C2358" s="237" t="str">
        <f t="shared" si="1193"/>
        <v>-1.79386489066568E-07+0.0024372811577305i</v>
      </c>
      <c r="D2358" s="208" t="str">
        <f t="shared" si="1194"/>
        <v>-2.51366257748221+0.0186858222092672i</v>
      </c>
      <c r="E2358" t="str">
        <f t="shared" si="1195"/>
        <v>20500</v>
      </c>
      <c r="F2358" t="str">
        <f t="shared" si="1196"/>
        <v>0.327868852459016</v>
      </c>
      <c r="G2358" t="str">
        <f t="shared" si="1191"/>
        <v>0.327868852459016</v>
      </c>
      <c r="H2358" t="str">
        <f t="shared" si="1197"/>
        <v>3.81578541236129+0.369213389013954i</v>
      </c>
      <c r="I2358" t="str">
        <f t="shared" si="1198"/>
        <v>1665.04410640259i</v>
      </c>
      <c r="J2358" t="str">
        <f t="shared" si="1192"/>
        <v>-3751.68257171366+364.258369069482i</v>
      </c>
      <c r="K2358" t="str">
        <f t="shared" si="1199"/>
        <v>0.0426882404465008-0.439667942590799i</v>
      </c>
      <c r="L2358" t="str">
        <f t="shared" si="1200"/>
        <v>0.00889693114841073-0.0777012534047734i</v>
      </c>
      <c r="M2358" t="str">
        <f t="shared" si="1201"/>
        <v>0.0515851715949115-0.517369195995572i</v>
      </c>
      <c r="N2358" t="str">
        <f t="shared" si="1202"/>
        <v>-5.28867706390075i</v>
      </c>
      <c r="O2358" t="str">
        <f t="shared" si="1203"/>
        <v>0.544915289002114+0.838491101808328i</v>
      </c>
      <c r="P2358" t="str">
        <f t="shared" si="1204"/>
        <v>0.455084710997886-0.838491101808328i</v>
      </c>
      <c r="Q2358" t="str">
        <f t="shared" si="1205"/>
        <v>-0.455084710997886+6.12716816570908i</v>
      </c>
      <c r="R2358" t="str">
        <f t="shared" si="1206"/>
        <v>-0.14158353235294-0.0637573834322498i</v>
      </c>
      <c r="S2358" t="str">
        <f t="shared" si="1207"/>
        <v>0.572720098224734i</v>
      </c>
      <c r="T2358" t="str">
        <f t="shared" si="1208"/>
        <v>0.0365151349018701-0.0810877345561806i</v>
      </c>
      <c r="U2358" t="str">
        <f t="shared" si="1209"/>
        <v>0.00005-0.000335147706982597i</v>
      </c>
      <c r="V2358" t="str">
        <f t="shared" si="1210"/>
        <v>0.00002-0.00375365431820509i</v>
      </c>
      <c r="W2358" t="str">
        <f t="shared" si="1211"/>
        <v>0.0000422653817545868-0.000308155593377438i</v>
      </c>
      <c r="X2358" t="str">
        <f t="shared" si="1212"/>
        <v>0.0000429705514853799-0.000307956672755251i</v>
      </c>
      <c r="Y2358" t="str">
        <f t="shared" si="1213"/>
        <v>0.009+2.13125645619532i</v>
      </c>
      <c r="Z2358" t="str">
        <f t="shared" si="1214"/>
        <v>-0.0017331368392466-0.000249334661697644i</v>
      </c>
      <c r="AA2358" t="str">
        <f t="shared" si="1215"/>
        <v>0.0238967386548424-5.63119376427193i</v>
      </c>
      <c r="AB2358" t="str">
        <f t="shared" si="1216"/>
        <v>0.12204830817423-0.271027913298384i</v>
      </c>
      <c r="AC2358" t="str">
        <f t="shared" si="1217"/>
        <v>0.866074389324494-0.0771250564872291i</v>
      </c>
      <c r="AD2358" t="str">
        <f t="shared" si="1218"/>
        <v>0.167460860348877-0.298025767954985i</v>
      </c>
      <c r="AE2358" t="str">
        <f t="shared" si="1219"/>
        <v>-0.000364540740232806+0.00047476564052486i</v>
      </c>
      <c r="AF2358" t="str">
        <f t="shared" si="1220"/>
        <v>-6.3294479898435-0.350527566804687i</v>
      </c>
      <c r="AG2358" t="str">
        <f t="shared" si="1221"/>
        <v>0.993939254538777-0.00343945755513248i</v>
      </c>
      <c r="AH2358" t="str">
        <f t="shared" si="1222"/>
        <v>0.00249883157051-0.00288612026556774i</v>
      </c>
      <c r="AI2358">
        <f t="shared" si="1223"/>
        <v>-48.364257224517317</v>
      </c>
      <c r="AJ2358">
        <f t="shared" si="1224"/>
        <v>-49.113660976430019</v>
      </c>
      <c r="AK2358"/>
      <c r="AL2358"/>
      <c r="AM2358"/>
      <c r="AN2358"/>
    </row>
    <row r="2359" spans="1:40" x14ac:dyDescent="0.35">
      <c r="A2359"/>
      <c r="B2359">
        <f t="shared" si="1225"/>
        <v>425000</v>
      </c>
      <c r="C2359" s="237" t="str">
        <f t="shared" si="1193"/>
        <v>-1.78543310501052E-07+0.00243154637859776i</v>
      </c>
      <c r="D2359" s="208" t="str">
        <f t="shared" si="1194"/>
        <v>-2.51366257101784+0.0186418555692495i</v>
      </c>
      <c r="E2359" t="str">
        <f t="shared" si="1195"/>
        <v>20500</v>
      </c>
      <c r="F2359" t="str">
        <f t="shared" si="1196"/>
        <v>0.327868852459016</v>
      </c>
      <c r="G2359" t="str">
        <f t="shared" si="1191"/>
        <v>0.327868852459016</v>
      </c>
      <c r="H2359" t="str">
        <f t="shared" si="1197"/>
        <v>3.81596441569001+0.368363272061687i</v>
      </c>
      <c r="I2359" t="str">
        <f t="shared" si="1198"/>
        <v>1668.97109721958i</v>
      </c>
      <c r="J2359" t="str">
        <f t="shared" si="1192"/>
        <v>-3769.40477881241+365.117468996533i</v>
      </c>
      <c r="K2359" t="str">
        <f t="shared" si="1199"/>
        <v>0.0424893505722461-0.438652145392641i</v>
      </c>
      <c r="L2359" t="str">
        <f t="shared" si="1200"/>
        <v>0.00885565115737373-0.0775231424367804i</v>
      </c>
      <c r="M2359" t="str">
        <f t="shared" si="1201"/>
        <v>0.0513450017296198-0.516175287829421i</v>
      </c>
      <c r="N2359" t="str">
        <f t="shared" si="1202"/>
        <v>-5.30115035886278i</v>
      </c>
      <c r="O2359" t="str">
        <f t="shared" si="1203"/>
        <v>0.555331375387556+0.831629162253324i</v>
      </c>
      <c r="P2359" t="str">
        <f t="shared" si="1204"/>
        <v>0.444668624612444-0.831629162253324i</v>
      </c>
      <c r="Q2359" t="str">
        <f t="shared" si="1205"/>
        <v>-0.444668624612444+6.1327795211161i</v>
      </c>
      <c r="R2359" t="str">
        <f t="shared" si="1206"/>
        <v>-0.140124532228025-0.0623468755522065i</v>
      </c>
      <c r="S2359" t="str">
        <f t="shared" si="1207"/>
        <v>0.574070853173376i</v>
      </c>
      <c r="T2359" t="str">
        <f t="shared" si="1208"/>
        <v>0.0357915240409495-0.0804414097666625i</v>
      </c>
      <c r="U2359" t="str">
        <f t="shared" si="1209"/>
        <v>0.00005-0.000334359124142638i</v>
      </c>
      <c r="V2359" t="str">
        <f t="shared" si="1210"/>
        <v>0.00002-0.00374482219039754i</v>
      </c>
      <c r="W2359" t="str">
        <f t="shared" si="1211"/>
        <v>0.0000422653430382225-0.000307432777551169i</v>
      </c>
      <c r="X2359" t="str">
        <f t="shared" si="1212"/>
        <v>0.0000429671451804546-0.000307234331542063i</v>
      </c>
      <c r="Y2359" t="str">
        <f t="shared" si="1213"/>
        <v>0.009+2.13628300444106i</v>
      </c>
      <c r="Z2359" t="str">
        <f t="shared" si="1214"/>
        <v>-0.00172500226649632-0.000248694244766412i</v>
      </c>
      <c r="AA2359" t="str">
        <f t="shared" si="1215"/>
        <v>0.0237843765074548-5.61794056214851i</v>
      </c>
      <c r="AB2359" t="str">
        <f t="shared" si="1216"/>
        <v>0.11962970882935-0.268867635175251i</v>
      </c>
      <c r="AC2359" t="str">
        <f t="shared" si="1217"/>
        <v>0.867359558632156-0.0755549085810516i</v>
      </c>
      <c r="AD2359" t="str">
        <f t="shared" si="1218"/>
        <v>0.163684405569107-0.295725656474969i</v>
      </c>
      <c r="AE2359" t="str">
        <f t="shared" si="1219"/>
        <v>-0.000355901239391906+0.000469420058057384i</v>
      </c>
      <c r="AF2359" t="str">
        <f t="shared" si="1220"/>
        <v>-6.32962698670785-0.349721416492437i</v>
      </c>
      <c r="AG2359" t="str">
        <f t="shared" si="1221"/>
        <v>0.993999936774121-0.00335430254069561i</v>
      </c>
      <c r="AH2359" t="str">
        <f t="shared" si="1222"/>
        <v>0.00244111417204466-0.00285573393068139i</v>
      </c>
      <c r="AI2359">
        <f t="shared" si="1223"/>
        <v>-48.503420502310597</v>
      </c>
      <c r="AJ2359">
        <f t="shared" si="1224"/>
        <v>-49.475797664861467</v>
      </c>
      <c r="AK2359"/>
      <c r="AL2359"/>
      <c r="AM2359"/>
      <c r="AN2359"/>
    </row>
    <row r="2360" spans="1:40" x14ac:dyDescent="0.35">
      <c r="A2360"/>
      <c r="B2360">
        <f t="shared" si="1225"/>
        <v>426000</v>
      </c>
      <c r="C2360" s="237" t="str">
        <f t="shared" si="1193"/>
        <v>-1.7770606284064E-07+0.00242583852331027i</v>
      </c>
      <c r="D2360" s="208" t="str">
        <f t="shared" si="1194"/>
        <v>-2.51366256459894+0.0185980953453787i</v>
      </c>
      <c r="E2360" t="str">
        <f t="shared" si="1195"/>
        <v>20500</v>
      </c>
      <c r="F2360" t="str">
        <f t="shared" si="1196"/>
        <v>0.327868852459016</v>
      </c>
      <c r="G2360" t="str">
        <f t="shared" si="1191"/>
        <v>0.327868852459016</v>
      </c>
      <c r="H2360" t="str">
        <f t="shared" si="1197"/>
        <v>3.81614217782127+0.367517017459026i</v>
      </c>
      <c r="I2360" t="str">
        <f t="shared" si="1198"/>
        <v>1672.89808803656i</v>
      </c>
      <c r="J2360" t="str">
        <f t="shared" si="1192"/>
        <v>-3787.16873433778+365.976568923583i</v>
      </c>
      <c r="K2360" t="str">
        <f t="shared" si="1199"/>
        <v>0.042291843384858-0.43764098738815i</v>
      </c>
      <c r="L2360" t="str">
        <f t="shared" si="1200"/>
        <v>0.00881465655953493-0.0773458351459063i</v>
      </c>
      <c r="M2360" t="str">
        <f t="shared" si="1201"/>
        <v>0.0511064999443929-0.514986822534056i</v>
      </c>
      <c r="N2360" t="str">
        <f t="shared" si="1202"/>
        <v>-5.31362365382481i</v>
      </c>
      <c r="O2360" t="str">
        <f t="shared" si="1203"/>
        <v>0.565661062723385+0.824637836943376i</v>
      </c>
      <c r="P2360" t="str">
        <f t="shared" si="1204"/>
        <v>0.434338937276615-0.824637836943376i</v>
      </c>
      <c r="Q2360" t="str">
        <f t="shared" si="1205"/>
        <v>-0.434338937276615+6.13826149076819i</v>
      </c>
      <c r="R2360" t="str">
        <f t="shared" si="1206"/>
        <v>-0.138656514658819-0.0609480411702703i</v>
      </c>
      <c r="S2360" t="str">
        <f t="shared" si="1207"/>
        <v>0.575421608122021i</v>
      </c>
      <c r="T2360" t="str">
        <f t="shared" si="1208"/>
        <v>0.0350708198620841-0.0797859546415722i</v>
      </c>
      <c r="U2360" t="str">
        <f t="shared" si="1209"/>
        <v>0.00005-0.000333574243569533i</v>
      </c>
      <c r="V2360" t="str">
        <f t="shared" si="1210"/>
        <v>0.00002-0.00373603152797877i</v>
      </c>
      <c r="W2360" t="str">
        <f t="shared" si="1211"/>
        <v>0.000042265304230761-0.000306713360522562i</v>
      </c>
      <c r="X2360" t="str">
        <f t="shared" si="1212"/>
        <v>0.0000429637624721087-0.000306515386840405i</v>
      </c>
      <c r="Y2360" t="str">
        <f t="shared" si="1213"/>
        <v>0.009+2.1413095526868i</v>
      </c>
      <c r="Z2360" t="str">
        <f t="shared" si="1214"/>
        <v>-0.00171692492055584-0.000248057209752743i</v>
      </c>
      <c r="AA2360" t="str">
        <f t="shared" si="1215"/>
        <v>0.0236728050792311-5.60474960503305i</v>
      </c>
      <c r="AB2360" t="str">
        <f t="shared" si="1216"/>
        <v>0.117220824788225-0.266676839788178i</v>
      </c>
      <c r="AC2360" t="str">
        <f t="shared" si="1217"/>
        <v>0.868655687709584-0.0739960999903147i</v>
      </c>
      <c r="AD2360" t="str">
        <f t="shared" si="1218"/>
        <v>0.159936163749459-0.293375374189119i</v>
      </c>
      <c r="AE2360" t="str">
        <f t="shared" si="1219"/>
        <v>-0.000347372261971065+0.000464030172504444i</v>
      </c>
      <c r="AF2360" t="str">
        <f t="shared" si="1220"/>
        <v>-6.32980474242021-0.348918922113647i</v>
      </c>
      <c r="AG2360" t="str">
        <f t="shared" si="1221"/>
        <v>0.99406135606256-0.00327011675052569i</v>
      </c>
      <c r="AH2360" t="str">
        <f t="shared" si="1222"/>
        <v>0.00238410390972712-0.00282499597843601i</v>
      </c>
      <c r="AI2360">
        <f t="shared" si="1223"/>
        <v>-48.644045473245505</v>
      </c>
      <c r="AJ2360">
        <f t="shared" si="1224"/>
        <v>-49.837916656287213</v>
      </c>
      <c r="AK2360"/>
      <c r="AL2360"/>
      <c r="AM2360"/>
      <c r="AN2360"/>
    </row>
    <row r="2361" spans="1:40" x14ac:dyDescent="0.35">
      <c r="A2361"/>
      <c r="B2361">
        <f t="shared" si="1225"/>
        <v>427000</v>
      </c>
      <c r="C2361" s="237" t="str">
        <f t="shared" si="1193"/>
        <v>-1.76874690591609E-07+0.00242015740270754i</v>
      </c>
      <c r="D2361" s="208" t="str">
        <f t="shared" si="1194"/>
        <v>-2.51366255822509+0.0185545400874245i</v>
      </c>
      <c r="E2361" t="str">
        <f t="shared" si="1195"/>
        <v>20500</v>
      </c>
      <c r="F2361" t="str">
        <f t="shared" si="1196"/>
        <v>0.327868852459016</v>
      </c>
      <c r="G2361" t="str">
        <f t="shared" si="1191"/>
        <v>0.327868852459016</v>
      </c>
      <c r="H2361" t="str">
        <f t="shared" si="1197"/>
        <v>3.81631871016251+0.366674599251099i</v>
      </c>
      <c r="I2361" t="str">
        <f t="shared" si="1198"/>
        <v>1676.82507885355i</v>
      </c>
      <c r="J2361" t="str">
        <f t="shared" si="1192"/>
        <v>-3804.97443828976+366.835668850633i</v>
      </c>
      <c r="K2361" t="str">
        <f t="shared" si="1199"/>
        <v>0.0420957061349556-0.436634437177597i</v>
      </c>
      <c r="L2361" t="str">
        <f t="shared" si="1200"/>
        <v>0.0087739447415869-0.0771693261828336i</v>
      </c>
      <c r="M2361" t="str">
        <f t="shared" si="1201"/>
        <v>0.0508696508765425-0.513803763360431i</v>
      </c>
      <c r="N2361" t="str">
        <f t="shared" si="1202"/>
        <v>-5.32609694878684i</v>
      </c>
      <c r="O2361" t="str">
        <f t="shared" si="1203"/>
        <v>0.575902743905793+0.817518213596357i</v>
      </c>
      <c r="P2361" t="str">
        <f t="shared" si="1204"/>
        <v>0.424097256094207-0.817518213596357i</v>
      </c>
      <c r="Q2361" t="str">
        <f t="shared" si="1205"/>
        <v>-0.424097256094207+6.1436151623832i</v>
      </c>
      <c r="R2361" t="str">
        <f t="shared" si="1206"/>
        <v>-0.137179469256449-0.059560992985137i</v>
      </c>
      <c r="S2361" t="str">
        <f t="shared" si="1207"/>
        <v>0.576772363070663i</v>
      </c>
      <c r="T2361" t="str">
        <f t="shared" si="1208"/>
        <v>0.0343531346708726-0.0791213266478215i</v>
      </c>
      <c r="U2361" t="str">
        <f t="shared" si="1209"/>
        <v>0.0000499999999999998-0.000332793039252039i</v>
      </c>
      <c r="V2361" t="str">
        <f t="shared" si="1210"/>
        <v>0.00002-0.00372728203962285i</v>
      </c>
      <c r="W2361" t="str">
        <f t="shared" si="1211"/>
        <v>0.000042265265332203-0.000305997318412438i</v>
      </c>
      <c r="X2361" t="str">
        <f t="shared" si="1212"/>
        <v>0.0000429604031387077-0.000305799814787674i</v>
      </c>
      <c r="Y2361" t="str">
        <f t="shared" si="1213"/>
        <v>0.009+2.14633610093255i</v>
      </c>
      <c r="Z2361" t="str">
        <f t="shared" si="1214"/>
        <v>-0.00170890426587308-0.000247423529386783i</v>
      </c>
      <c r="AA2361" t="str">
        <f t="shared" si="1215"/>
        <v>0.0235620169673847-5.59162045538847i</v>
      </c>
      <c r="AB2361" t="str">
        <f t="shared" si="1216"/>
        <v>0.114822031421462-0.264455384974427i</v>
      </c>
      <c r="AC2361" t="str">
        <f t="shared" si="1217"/>
        <v>0.869962784610553-0.0724487449671076i</v>
      </c>
      <c r="AD2361" t="str">
        <f t="shared" si="1218"/>
        <v>0.156216827049166-0.29097528812717i</v>
      </c>
      <c r="AE2361" t="str">
        <f t="shared" si="1219"/>
        <v>-0.000338953734898238+0.000458597192446061i</v>
      </c>
      <c r="AF2361" t="str">
        <f t="shared" si="1220"/>
        <v>-6.3299812683876-0.348120059163675i</v>
      </c>
      <c r="AG2361" t="str">
        <f t="shared" si="1221"/>
        <v>0.994123499825739-0.00318690743641339i</v>
      </c>
      <c r="AH2361" t="str">
        <f t="shared" si="1222"/>
        <v>0.00232780094567402-0.00279391499950942i</v>
      </c>
      <c r="AI2361">
        <f t="shared" si="1223"/>
        <v>-48.786168551609556</v>
      </c>
      <c r="AJ2361">
        <f t="shared" si="1224"/>
        <v>-50.200015408141134</v>
      </c>
      <c r="AK2361"/>
      <c r="AL2361"/>
      <c r="AM2361"/>
      <c r="AN2361"/>
    </row>
    <row r="2362" spans="1:40" x14ac:dyDescent="0.35">
      <c r="A2362"/>
      <c r="B2362">
        <f t="shared" si="1225"/>
        <v>428000</v>
      </c>
      <c r="C2362" s="237" t="str">
        <f t="shared" si="1193"/>
        <v>-1.76049138907773E-07+0.00241450282939692i</v>
      </c>
      <c r="D2362" s="208" t="str">
        <f t="shared" si="1194"/>
        <v>-2.51366255189586+0.0185111883587097i</v>
      </c>
      <c r="E2362" t="str">
        <f t="shared" si="1195"/>
        <v>20500</v>
      </c>
      <c r="F2362" t="str">
        <f t="shared" si="1196"/>
        <v>0.327868852459016</v>
      </c>
      <c r="G2362" t="str">
        <f t="shared" si="1191"/>
        <v>0.327868852459016</v>
      </c>
      <c r="H2362" t="str">
        <f t="shared" si="1197"/>
        <v>3.81649402399088+0.365835991712147i</v>
      </c>
      <c r="I2362" t="str">
        <f t="shared" si="1198"/>
        <v>1680.75206967054i</v>
      </c>
      <c r="J2362" t="str">
        <f t="shared" si="1192"/>
        <v>-3822.82189066836+367.694768777685i</v>
      </c>
      <c r="K2362" t="str">
        <f t="shared" si="1199"/>
        <v>0.0419009262193327-0.435632463641039i</v>
      </c>
      <c r="L2362" t="str">
        <f t="shared" si="1200"/>
        <v>0.0087335131199342-0.0769936102448684i</v>
      </c>
      <c r="M2362" t="str">
        <f t="shared" si="1201"/>
        <v>0.0506344393392669-0.512626073885907i</v>
      </c>
      <c r="N2362" t="str">
        <f t="shared" si="1202"/>
        <v>-5.33857024374887i</v>
      </c>
      <c r="O2362" t="str">
        <f t="shared" si="1203"/>
        <v>0.586054825523061+0.810271399890885i</v>
      </c>
      <c r="P2362" t="str">
        <f t="shared" si="1204"/>
        <v>0.413945174476939-0.810271399890885i</v>
      </c>
      <c r="Q2362" t="str">
        <f t="shared" si="1205"/>
        <v>-0.413945174476939+6.14884164363975i</v>
      </c>
      <c r="R2362" t="str">
        <f t="shared" si="1206"/>
        <v>-0.13569338719916-0.0581858457856843i</v>
      </c>
      <c r="S2362" t="str">
        <f t="shared" si="1207"/>
        <v>0.578123118019307i</v>
      </c>
      <c r="T2362" t="str">
        <f t="shared" si="1208"/>
        <v>0.0336385825902104-0.0784474841021795i</v>
      </c>
      <c r="U2362" t="str">
        <f t="shared" si="1209"/>
        <v>0.0000499999999999998-0.000332015485422011i</v>
      </c>
      <c r="V2362" t="str">
        <f t="shared" si="1210"/>
        <v>0.00002-0.00371857343672653i</v>
      </c>
      <c r="W2362" t="str">
        <f t="shared" si="1211"/>
        <v>0.0000422652263425495-0.000305284627564777i</v>
      </c>
      <c r="X2362" t="str">
        <f t="shared" si="1212"/>
        <v>0.0000429570669612021-0.000305087591744262i</v>
      </c>
      <c r="Y2362" t="str">
        <f t="shared" si="1213"/>
        <v>0.009+2.15136264917829i</v>
      </c>
      <c r="Z2362" t="str">
        <f t="shared" si="1214"/>
        <v>-0.0017009397731464-0.000246793176694409i</v>
      </c>
      <c r="AA2362" t="str">
        <f t="shared" si="1215"/>
        <v>0.0234520048555691-5.57855267976944i</v>
      </c>
      <c r="AB2362" t="str">
        <f t="shared" si="1216"/>
        <v>0.112433710173805-0.262203131411831i</v>
      </c>
      <c r="AC2362" t="str">
        <f t="shared" si="1217"/>
        <v>0.871280856061247-0.0709129599708618i</v>
      </c>
      <c r="AD2362" t="str">
        <f t="shared" si="1218"/>
        <v>0.152527082404758-0.288525775327168i</v>
      </c>
      <c r="AE2362" t="str">
        <f t="shared" si="1219"/>
        <v>-0.000330645573595441+0.000453122323633283i</v>
      </c>
      <c r="AF2362" t="str">
        <f t="shared" si="1220"/>
        <v>-6.33015657588674-0.347324803353437i</v>
      </c>
      <c r="AG2362" t="str">
        <f t="shared" si="1221"/>
        <v>0.994186355400051-0.00310468167725687i</v>
      </c>
      <c r="AH2362" t="str">
        <f t="shared" si="1222"/>
        <v>0.00227220535007773-0.00276249956415574i</v>
      </c>
      <c r="AI2362">
        <f t="shared" si="1223"/>
        <v>-48.929827575298674</v>
      </c>
      <c r="AJ2362">
        <f t="shared" si="1224"/>
        <v>-50.562091398177678</v>
      </c>
      <c r="AK2362"/>
      <c r="AL2362"/>
      <c r="AM2362"/>
      <c r="AN2362"/>
    </row>
    <row r="2363" spans="1:40" x14ac:dyDescent="0.35">
      <c r="A2363"/>
      <c r="B2363">
        <f t="shared" si="1225"/>
        <v>429000</v>
      </c>
      <c r="C2363" s="237" t="str">
        <f t="shared" si="1193"/>
        <v>-1.7522935358143E-07+0.00240887461773302i</v>
      </c>
      <c r="D2363" s="208" t="str">
        <f t="shared" si="1194"/>
        <v>-2.51366254561084+0.0184680387359532i</v>
      </c>
      <c r="E2363" t="str">
        <f t="shared" si="1195"/>
        <v>20500</v>
      </c>
      <c r="F2363" t="str">
        <f t="shared" si="1196"/>
        <v>0.327868852459016</v>
      </c>
      <c r="G2363" t="str">
        <f t="shared" si="1191"/>
        <v>0.327868852459016</v>
      </c>
      <c r="H2363" t="str">
        <f t="shared" si="1197"/>
        <v>3.81666813045509+0.365001169343042i</v>
      </c>
      <c r="I2363" t="str">
        <f t="shared" si="1198"/>
        <v>1684.67906048753i</v>
      </c>
      <c r="J2363" t="str">
        <f t="shared" si="1192"/>
        <v>-3840.71109147357+368.553868704735i</v>
      </c>
      <c r="K2363" t="str">
        <f t="shared" si="1199"/>
        <v>0.0417074911789581-0.434635035935257i</v>
      </c>
      <c r="L2363" t="str">
        <f t="shared" si="1200"/>
        <v>0.00869335914029075-0.0768186820754418i</v>
      </c>
      <c r="M2363" t="str">
        <f t="shared" si="1201"/>
        <v>0.0504008503192488-0.511453718010699i</v>
      </c>
      <c r="N2363" t="str">
        <f t="shared" si="1202"/>
        <v>-5.3510435387109i</v>
      </c>
      <c r="O2363" t="str">
        <f t="shared" si="1203"/>
        <v>0.59611572810347+0.80289852329399i</v>
      </c>
      <c r="P2363" t="str">
        <f t="shared" si="1204"/>
        <v>0.40388427189653-0.80289852329399i</v>
      </c>
      <c r="Q2363" t="str">
        <f t="shared" si="1205"/>
        <v>-0.40388427189653+6.15394206200489i</v>
      </c>
      <c r="R2363" t="str">
        <f t="shared" si="1206"/>
        <v>-0.134198261282648-0.0568227164515559i</v>
      </c>
      <c r="S2363" t="str">
        <f t="shared" si="1207"/>
        <v>0.57947387296795i</v>
      </c>
      <c r="T2363" t="str">
        <f t="shared" si="1208"/>
        <v>0.0329272795747428-0.0777643862110209i</v>
      </c>
      <c r="U2363" t="str">
        <f t="shared" si="1209"/>
        <v>0.0000499999999999998-0.000331241556551563i</v>
      </c>
      <c r="V2363" t="str">
        <f t="shared" si="1210"/>
        <v>0.00002-0.00370990543337752i</v>
      </c>
      <c r="W2363" t="str">
        <f t="shared" si="1211"/>
        <v>0.0000422651872618011-0.000304575264544138i</v>
      </c>
      <c r="X2363" t="str">
        <f t="shared" si="1212"/>
        <v>0.0000429537537230933-0.000304378694290985i</v>
      </c>
      <c r="Y2363" t="str">
        <f t="shared" si="1213"/>
        <v>0.009+2.15638919742403i</v>
      </c>
      <c r="Z2363" t="str">
        <f t="shared" si="1214"/>
        <v>-0.00169303091923738-0.000246166124993219i</v>
      </c>
      <c r="AA2363" t="str">
        <f t="shared" si="1215"/>
        <v>0.0233427615126687-5.56554584877456i</v>
      </c>
      <c r="AB2363" t="str">
        <f t="shared" si="1216"/>
        <v>0.110056248612446-0.25991994275164i</v>
      </c>
      <c r="AC2363" t="str">
        <f t="shared" si="1217"/>
        <v>0.87260990740756-0.0693888636727585i</v>
      </c>
      <c r="AD2363" t="str">
        <f t="shared" si="1218"/>
        <v>0.148867611375772-0.286027222750777i</v>
      </c>
      <c r="AE2363" t="str">
        <f t="shared" si="1219"/>
        <v>-0.000322447681999327+0.000447606768831293i</v>
      </c>
      <c r="AF2363" t="str">
        <f t="shared" si="1220"/>
        <v>-6.33033067606593-0.346533130607089i</v>
      </c>
      <c r="AG2363" t="str">
        <f t="shared" si="1221"/>
        <v>0.994249910039335-0.0030234463779575i</v>
      </c>
      <c r="AH2363" t="str">
        <f t="shared" si="1222"/>
        <v>0.00221731710152794-0.00273075822091897i</v>
      </c>
      <c r="AI2363">
        <f t="shared" si="1223"/>
        <v>-49.075061881828901</v>
      </c>
      <c r="AJ2363">
        <f t="shared" si="1224"/>
        <v>-50.924142124743625</v>
      </c>
      <c r="AK2363"/>
      <c r="AL2363"/>
      <c r="AM2363"/>
      <c r="AN2363"/>
    </row>
    <row r="2364" spans="1:40" x14ac:dyDescent="0.35">
      <c r="A2364"/>
      <c r="B2364">
        <f t="shared" si="1225"/>
        <v>430000</v>
      </c>
      <c r="C2364" s="237" t="str">
        <f t="shared" si="1193"/>
        <v>-1.74415281034465E-07+0.00240327258379737i</v>
      </c>
      <c r="D2364" s="208" t="str">
        <f t="shared" si="1194"/>
        <v>-2.51366253936961+0.0184250898091132i</v>
      </c>
      <c r="E2364" t="str">
        <f t="shared" si="1195"/>
        <v>20500</v>
      </c>
      <c r="F2364" t="str">
        <f t="shared" si="1196"/>
        <v>0.327868852459016</v>
      </c>
      <c r="G2364" t="str">
        <f t="shared" si="1191"/>
        <v>0.327868852459016</v>
      </c>
      <c r="H2364" t="str">
        <f t="shared" si="1197"/>
        <v>3.81684104057701+0.364170106868821i</v>
      </c>
      <c r="I2364" t="str">
        <f t="shared" si="1198"/>
        <v>1688.60605130451i</v>
      </c>
      <c r="J2364" t="str">
        <f t="shared" si="1192"/>
        <v>-3858.64204070541+369.412968631786i</v>
      </c>
      <c r="K2364" t="str">
        <f t="shared" si="1199"/>
        <v>0.0415153886970069-0.433642123490717i</v>
      </c>
      <c r="L2364" t="str">
        <f t="shared" si="1200"/>
        <v>0.00865348027728354-0.0766445364636195i</v>
      </c>
      <c r="M2364" t="str">
        <f t="shared" si="1201"/>
        <v>0.0501688689742904-0.510286659954337i</v>
      </c>
      <c r="N2364" t="str">
        <f t="shared" si="1202"/>
        <v>-5.36351683367293i</v>
      </c>
      <c r="O2364" t="str">
        <f t="shared" si="1203"/>
        <v>0.60608388636103+0.795400730885703i</v>
      </c>
      <c r="P2364" t="str">
        <f t="shared" si="1204"/>
        <v>0.39391611363897-0.795400730885703i</v>
      </c>
      <c r="Q2364" t="str">
        <f t="shared" si="1205"/>
        <v>-0.39391611363897+6.15891756455863i</v>
      </c>
      <c r="R2364" t="str">
        <f t="shared" si="1206"/>
        <v>-0.132694085971367-0.0554717239529633i</v>
      </c>
      <c r="S2364" t="str">
        <f t="shared" si="1207"/>
        <v>0.580824627916592i</v>
      </c>
      <c r="T2364" t="str">
        <f t="shared" si="1208"/>
        <v>0.0322193434248718-0.0770719931110515i</v>
      </c>
      <c r="U2364" t="str">
        <f t="shared" si="1209"/>
        <v>0.0000499999999999998-0.000330471227350281i</v>
      </c>
      <c r="V2364" t="str">
        <f t="shared" si="1210"/>
        <v>0.00002-0.00370127774632315i</v>
      </c>
      <c r="W2364" t="str">
        <f t="shared" si="1211"/>
        <v>0.0000422651480899588-0.000303869206133076i</v>
      </c>
      <c r="X2364" t="str">
        <f t="shared" si="1212"/>
        <v>0.0000429504632103967-0.000303673099226496i</v>
      </c>
      <c r="Y2364" t="str">
        <f t="shared" si="1213"/>
        <v>0.009+2.16141574566978i</v>
      </c>
      <c r="Z2364" t="str">
        <f t="shared" si="1214"/>
        <v>-0.00168517718708477-0.000245542347888568i</v>
      </c>
      <c r="AA2364" t="str">
        <f t="shared" si="1215"/>
        <v>0.0232342797916096-5.55259953699928i</v>
      </c>
      <c r="AB2364" t="str">
        <f t="shared" si="1216"/>
        <v>0.107690040473839-0.257605685754647i</v>
      </c>
      <c r="AC2364" t="str">
        <f t="shared" si="1217"/>
        <v>0.873949942561383-0.0678765769593998i</v>
      </c>
      <c r="AD2364" t="str">
        <f t="shared" si="1218"/>
        <v>0.145239089992101-0.283480027196047i</v>
      </c>
      <c r="AE2364" t="str">
        <f t="shared" si="1219"/>
        <v>-0.000314359952584873+0.000442051727663089i</v>
      </c>
      <c r="AF2364" t="str">
        <f t="shared" si="1220"/>
        <v>-6.33050357994662-0.345745017059708i</v>
      </c>
      <c r="AG2364" t="str">
        <f t="shared" si="1221"/>
        <v>0.994314150917584-0.00294320826836379i</v>
      </c>
      <c r="AH2364" t="str">
        <f t="shared" si="1222"/>
        <v>0.00216313608735855-0.0026986994953549i</v>
      </c>
      <c r="AI2364">
        <f t="shared" si="1223"/>
        <v>-49.221912389465487</v>
      </c>
      <c r="AJ2364">
        <f t="shared" si="1224"/>
        <v>-51.286165107040127</v>
      </c>
      <c r="AK2364"/>
      <c r="AL2364"/>
      <c r="AM2364"/>
      <c r="AN2364"/>
    </row>
    <row r="2365" spans="1:40" x14ac:dyDescent="0.35">
      <c r="A2365"/>
      <c r="B2365">
        <f t="shared" si="1225"/>
        <v>431000</v>
      </c>
      <c r="C2365" s="237" t="str">
        <f t="shared" si="1193"/>
        <v>-1.73606868309602E-07+0.00239769654537842i</v>
      </c>
      <c r="D2365" s="208" t="str">
        <f t="shared" si="1194"/>
        <v>-2.51366253317178+0.0183823401812346i</v>
      </c>
      <c r="E2365" t="str">
        <f t="shared" si="1195"/>
        <v>20500</v>
      </c>
      <c r="F2365" t="str">
        <f t="shared" si="1196"/>
        <v>0.327868852459016</v>
      </c>
      <c r="G2365" t="str">
        <f t="shared" si="1191"/>
        <v>0.327868852459016</v>
      </c>
      <c r="H2365" t="str">
        <f t="shared" si="1197"/>
        <v>3.81701276525357+0.363342779236267i</v>
      </c>
      <c r="I2365" t="str">
        <f t="shared" si="1198"/>
        <v>1692.5330421215i</v>
      </c>
      <c r="J2365" t="str">
        <f t="shared" si="1192"/>
        <v>-3876.61473836386+370.272068558836i</v>
      </c>
      <c r="K2365" t="str">
        <f t="shared" si="1199"/>
        <v>0.0413246065969241-0.432653696008585i</v>
      </c>
      <c r="L2365" t="str">
        <f t="shared" si="1200"/>
        <v>0.00861387403406252-0.0764711682436151i</v>
      </c>
      <c r="M2365" t="str">
        <f t="shared" si="1201"/>
        <v>0.0499384806309866-0.5091248642522i</v>
      </c>
      <c r="N2365" t="str">
        <f t="shared" si="1202"/>
        <v>-5.37599012863496i</v>
      </c>
      <c r="O2365" t="str">
        <f t="shared" si="1203"/>
        <v>0.615957749439012+0.78777918918059i</v>
      </c>
      <c r="P2365" t="str">
        <f t="shared" si="1204"/>
        <v>0.384042250560988-0.78777918918059i</v>
      </c>
      <c r="Q2365" t="str">
        <f t="shared" si="1205"/>
        <v>-0.384042250560988+6.16376931781555i</v>
      </c>
      <c r="R2365" t="str">
        <f t="shared" si="1206"/>
        <v>-0.131180857450808-0.0541329893496583i</v>
      </c>
      <c r="S2365" t="str">
        <f t="shared" si="1207"/>
        <v>0.582175382865237i</v>
      </c>
      <c r="T2365" t="str">
        <f t="shared" si="1208"/>
        <v>0.0315148938002771-0.0763702659110142i</v>
      </c>
      <c r="U2365" t="str">
        <f t="shared" si="1209"/>
        <v>0.0000499999999999998-0.000329704472762461i</v>
      </c>
      <c r="V2365" t="str">
        <f t="shared" si="1210"/>
        <v>0.00002-0.00369269009493957i</v>
      </c>
      <c r="W2365" t="str">
        <f t="shared" si="1211"/>
        <v>0.0000422651088270232-0.000303166429329624i</v>
      </c>
      <c r="X2365" t="str">
        <f t="shared" si="1212"/>
        <v>0.0000429471952116072-0.00030297078356477i</v>
      </c>
      <c r="Y2365" t="str">
        <f t="shared" si="1213"/>
        <v>0.009+2.16644229391552i</v>
      </c>
      <c r="Z2365" t="str">
        <f t="shared" si="1214"/>
        <v>-0.00167737806562006-0.00024492181926969i</v>
      </c>
      <c r="AA2365" t="str">
        <f t="shared" si="1215"/>
        <v>0.0231265526281909-5.53971332298959i</v>
      </c>
      <c r="AB2365" t="str">
        <f t="shared" si="1216"/>
        <v>0.105335485708896-0.255260230430587i</v>
      </c>
      <c r="AC2365" t="str">
        <f t="shared" si="1217"/>
        <v>0.875300963945871-0.0663762229357003i</v>
      </c>
      <c r="AD2365" t="str">
        <f t="shared" si="1218"/>
        <v>0.141642188602991-0.280884595207619i</v>
      </c>
      <c r="AE2365" t="str">
        <f t="shared" si="1219"/>
        <v>-0.000306382266392157+0.000436458396453844i</v>
      </c>
      <c r="AF2365" t="str">
        <f t="shared" si="1220"/>
        <v>-6.33067529842535-0.344960439055032i</v>
      </c>
      <c r="AG2365" t="str">
        <f t="shared" si="1221"/>
        <v>0.99437906513167-0.00286397390226318i</v>
      </c>
      <c r="AH2365" t="str">
        <f t="shared" si="1222"/>
        <v>0.00210966210401945-0.00266633188876295i</v>
      </c>
      <c r="AI2365">
        <f t="shared" si="1223"/>
        <v>-49.370421683886399</v>
      </c>
      <c r="AJ2365">
        <f t="shared" si="1224"/>
        <v>-51.64815788538646</v>
      </c>
      <c r="AK2365"/>
      <c r="AL2365"/>
      <c r="AM2365"/>
      <c r="AN2365"/>
    </row>
    <row r="2366" spans="1:40" x14ac:dyDescent="0.35">
      <c r="A2366"/>
      <c r="B2366">
        <f t="shared" si="1225"/>
        <v>432000</v>
      </c>
      <c r="C2366" s="237" t="str">
        <f t="shared" si="1193"/>
        <v>-1.72804063061781E-07+0.00239214632195174i</v>
      </c>
      <c r="D2366" s="208" t="str">
        <f t="shared" si="1194"/>
        <v>-2.51366252701694+0.0183397884682967i</v>
      </c>
      <c r="E2366" t="str">
        <f t="shared" si="1195"/>
        <v>20500</v>
      </c>
      <c r="F2366" t="str">
        <f t="shared" si="1196"/>
        <v>0.327868852459016</v>
      </c>
      <c r="G2366" t="str">
        <f t="shared" si="1191"/>
        <v>0.327868852459016</v>
      </c>
      <c r="H2366" t="str">
        <f t="shared" si="1197"/>
        <v>3.81718331525827+0.362519161611514i</v>
      </c>
      <c r="I2366" t="str">
        <f t="shared" si="1198"/>
        <v>1696.46003293849i</v>
      </c>
      <c r="J2366" t="str">
        <f t="shared" si="1192"/>
        <v>-3894.62918444892+371.131168485888i</v>
      </c>
      <c r="K2366" t="str">
        <f t="shared" si="1199"/>
        <v>0.041135132840516-0.431669723457755i</v>
      </c>
      <c r="L2366" t="str">
        <f t="shared" si="1200"/>
        <v>0.00857453794191656-0.0762985722943114i</v>
      </c>
      <c r="M2366" t="str">
        <f t="shared" si="1201"/>
        <v>0.0497096707824326-0.507968295752066i</v>
      </c>
      <c r="N2366" t="str">
        <f t="shared" si="1202"/>
        <v>-5.38846342359699i</v>
      </c>
      <c r="O2366" t="str">
        <f t="shared" si="1203"/>
        <v>0.625735781151233+0.780035083946265i</v>
      </c>
      <c r="P2366" t="str">
        <f t="shared" si="1204"/>
        <v>0.374264218848767-0.780035083946265i</v>
      </c>
      <c r="Q2366" t="str">
        <f t="shared" si="1205"/>
        <v>-0.374264218848767+6.16849850754326i</v>
      </c>
      <c r="R2366" t="str">
        <f t="shared" si="1206"/>
        <v>-0.129658573680748-0.0528066357890437i</v>
      </c>
      <c r="S2366" t="str">
        <f t="shared" si="1207"/>
        <v>0.583526137813879i</v>
      </c>
      <c r="T2366" t="str">
        <f t="shared" si="1208"/>
        <v>0.0308140522329248-0.0756591667343832i</v>
      </c>
      <c r="U2366" t="str">
        <f t="shared" si="1209"/>
        <v>0.0000500000000000002-0.0003289412679644i</v>
      </c>
      <c r="V2366" t="str">
        <f t="shared" si="1210"/>
        <v>0.00002-0.00368414220120128i</v>
      </c>
      <c r="W2366" t="str">
        <f t="shared" si="1211"/>
        <v>0.0000422650694729955-0.000302466911344798i</v>
      </c>
      <c r="X2366" t="str">
        <f t="shared" si="1212"/>
        <v>0.0000429439495176655-0.000302271724532611i</v>
      </c>
      <c r="Y2366" t="str">
        <f t="shared" si="1213"/>
        <v>0.009+2.17146884216127i</v>
      </c>
      <c r="Z2366" t="str">
        <f t="shared" si="1214"/>
        <v>-0.0016696330496843-0.000244304513305879i</v>
      </c>
      <c r="AA2366" t="str">
        <f t="shared" si="1215"/>
        <v>0.0230195730399337-5.52688678919621i</v>
      </c>
      <c r="AB2366" t="str">
        <f t="shared" si="1216"/>
        <v>0.102992990526463-0.252883450180832i</v>
      </c>
      <c r="AC2366" t="str">
        <f t="shared" si="1217"/>
        <v>0.876662972439709-0.0648879269269509i</v>
      </c>
      <c r="AD2366" t="str">
        <f t="shared" si="1218"/>
        <v>0.138077571727732-0.27824134298439i</v>
      </c>
      <c r="AE2366" t="str">
        <f t="shared" si="1219"/>
        <v>-0.000298514493056151+0.000430827968075881i</v>
      </c>
      <c r="AF2366" t="str">
        <f t="shared" si="1220"/>
        <v>-6.33084584227521-0.344179373143217i</v>
      </c>
      <c r="AG2366" t="str">
        <f t="shared" si="1221"/>
        <v>0.994444639704076-0.00278574965642155i</v>
      </c>
      <c r="AH2366" t="str">
        <f t="shared" si="1222"/>
        <v>0.00205689485747272-0.00263366387692703i</v>
      </c>
      <c r="AI2366">
        <f t="shared" si="1223"/>
        <v>-49.520634110843289</v>
      </c>
      <c r="AJ2366">
        <f t="shared" si="1224"/>
        <v>-52.010118021473133</v>
      </c>
      <c r="AK2366"/>
      <c r="AL2366"/>
      <c r="AM2366"/>
      <c r="AN2366"/>
    </row>
    <row r="2367" spans="1:40" x14ac:dyDescent="0.35">
      <c r="A2367"/>
      <c r="B2367">
        <f t="shared" si="1225"/>
        <v>433000</v>
      </c>
      <c r="C2367" s="237" t="str">
        <f t="shared" si="1193"/>
        <v>-1.72006813549692E-07+0.00238662173466057i</v>
      </c>
      <c r="D2367" s="208" t="str">
        <f t="shared" si="1194"/>
        <v>-2.5136625209047+0.0182974332990644i</v>
      </c>
      <c r="E2367" t="str">
        <f t="shared" si="1195"/>
        <v>20500</v>
      </c>
      <c r="F2367" t="str">
        <f t="shared" si="1196"/>
        <v>0.327868852459016</v>
      </c>
      <c r="G2367" t="str">
        <f t="shared" si="1191"/>
        <v>0.327868852459016</v>
      </c>
      <c r="H2367" t="str">
        <f t="shared" si="1197"/>
        <v>3.81735270124299+0.361699229377683i</v>
      </c>
      <c r="I2367" t="str">
        <f t="shared" si="1198"/>
        <v>1700.38702375548i</v>
      </c>
      <c r="J2367" t="str">
        <f t="shared" si="1192"/>
        <v>-3912.68537896061+371.990268412938i</v>
      </c>
      <c r="K2367" t="str">
        <f t="shared" si="1199"/>
        <v>0.0409469555260729-0.430690176071938i</v>
      </c>
      <c r="L2367" t="str">
        <f t="shared" si="1200"/>
        <v>0.00853546955989548-0.076126743538787i</v>
      </c>
      <c r="M2367" t="str">
        <f t="shared" si="1201"/>
        <v>0.0494824250859684-0.506816919610725i</v>
      </c>
      <c r="N2367" t="str">
        <f t="shared" si="1202"/>
        <v>-5.40093671855902i</v>
      </c>
      <c r="O2367" t="str">
        <f t="shared" si="1203"/>
        <v>0.635416460221057+0.772169620018906i</v>
      </c>
      <c r="P2367" t="str">
        <f t="shared" si="1204"/>
        <v>0.364583539778943-0.772169620018906i</v>
      </c>
      <c r="Q2367" t="str">
        <f t="shared" si="1205"/>
        <v>-0.364583539778943+6.17310633857793i</v>
      </c>
      <c r="R2367" t="str">
        <f t="shared" si="1206"/>
        <v>-0.128127234449482-0.0514927885033794i</v>
      </c>
      <c r="S2367" t="str">
        <f t="shared" si="1207"/>
        <v>0.584876892762523i</v>
      </c>
      <c r="T2367" t="str">
        <f t="shared" si="1208"/>
        <v>0.0301169421395343-0.0749386587630683i</v>
      </c>
      <c r="U2367" t="str">
        <f t="shared" si="1209"/>
        <v>0.0000500000000000002-0.000328181588361711i</v>
      </c>
      <c r="V2367" t="str">
        <f t="shared" si="1210"/>
        <v>0.00002-0.00367563378965116i</v>
      </c>
      <c r="W2367" t="str">
        <f t="shared" si="1211"/>
        <v>0.0000422650300278755-0.000301770629600134i</v>
      </c>
      <c r="X2367" t="str">
        <f t="shared" si="1212"/>
        <v>0.0000429407259219218-0.000301575899567196i</v>
      </c>
      <c r="Y2367" t="str">
        <f t="shared" si="1213"/>
        <v>0.009+2.17649539040701i</v>
      </c>
      <c r="Z2367" t="str">
        <f t="shared" si="1214"/>
        <v>-0.0016619416399463-0.000243690404442708i</v>
      </c>
      <c r="AA2367" t="str">
        <f t="shared" si="1215"/>
        <v>0.0229133341249495-5.51411952192949i</v>
      </c>
      <c r="AB2367" t="str">
        <f t="shared" si="1216"/>
        <v>0.100662967434993-0.250475221944476i</v>
      </c>
      <c r="AC2367" t="str">
        <f t="shared" si="1217"/>
        <v>0.878035967320321-0.0634118164800367i</v>
      </c>
      <c r="AD2367" t="str">
        <f t="shared" si="1218"/>
        <v>0.134545897908133-0.275550696284767i</v>
      </c>
      <c r="AE2367" t="str">
        <f t="shared" si="1219"/>
        <v>-0.000290756490839596+0.000425161631794512i</v>
      </c>
      <c r="AF2367" t="str">
        <f t="shared" si="1220"/>
        <v>-6.33101522214769-0.343401796078619i</v>
      </c>
      <c r="AG2367" t="str">
        <f t="shared" si="1221"/>
        <v>0.994510861585645-0.00270854172967164i</v>
      </c>
      <c r="AH2367" t="str">
        <f t="shared" si="1222"/>
        <v>0.00200483396361344-0.00260070390886739i</v>
      </c>
      <c r="AI2367">
        <f t="shared" si="1223"/>
        <v>-49.672595875320972</v>
      </c>
      <c r="AJ2367">
        <f t="shared" si="1224"/>
        <v>-52.372043098612224</v>
      </c>
      <c r="AK2367"/>
      <c r="AL2367"/>
      <c r="AM2367"/>
      <c r="AN2367"/>
    </row>
    <row r="2368" spans="1:40" x14ac:dyDescent="0.35">
      <c r="A2368"/>
      <c r="B2368">
        <f t="shared" si="1225"/>
        <v>434000</v>
      </c>
      <c r="C2368" s="237" t="str">
        <f t="shared" si="1193"/>
        <v>-1.71215068627435E-07+0.00238112260629663i</v>
      </c>
      <c r="D2368" s="208" t="str">
        <f t="shared" si="1194"/>
        <v>-2.51366251483465+0.0182552733149408i</v>
      </c>
      <c r="E2368" t="str">
        <f t="shared" si="1195"/>
        <v>20500</v>
      </c>
      <c r="F2368" t="str">
        <f t="shared" si="1196"/>
        <v>0.327868852459016</v>
      </c>
      <c r="G2368" t="str">
        <f t="shared" si="1191"/>
        <v>0.327868852459016</v>
      </c>
      <c r="H2368" t="str">
        <f t="shared" si="1197"/>
        <v>3.81752093373953+0.360882958132552i</v>
      </c>
      <c r="I2368" t="str">
        <f t="shared" si="1198"/>
        <v>1704.31401457246i</v>
      </c>
      <c r="J2368" t="str">
        <f t="shared" si="1192"/>
        <v>-3930.78332189891+372.849368339989i</v>
      </c>
      <c r="K2368" t="str">
        <f t="shared" si="1199"/>
        <v>0.0407600628865245-0.429715024346784i</v>
      </c>
      <c r="L2368" t="str">
        <f t="shared" si="1200"/>
        <v>0.00849666647443794-0.0759556769438483i</v>
      </c>
      <c r="M2368" t="str">
        <f t="shared" si="1201"/>
        <v>0.0492567293609624-0.505670701290632i</v>
      </c>
      <c r="N2368" t="str">
        <f t="shared" si="1202"/>
        <v>-5.41341001352105i</v>
      </c>
      <c r="O2368" t="str">
        <f t="shared" si="1203"/>
        <v>0.644998280518076+0.764184021115808i</v>
      </c>
      <c r="P2368" t="str">
        <f t="shared" si="1204"/>
        <v>0.355001719481924-0.764184021115808i</v>
      </c>
      <c r="Q2368" t="str">
        <f t="shared" si="1205"/>
        <v>-0.355001719481924+6.17759403463686i</v>
      </c>
      <c r="R2368" t="str">
        <f t="shared" si="1206"/>
        <v>-0.126586841429024-0.050191574806042i</v>
      </c>
      <c r="S2368" t="str">
        <f t="shared" si="1207"/>
        <v>0.586227647711166i</v>
      </c>
      <c r="T2368" t="str">
        <f t="shared" si="1208"/>
        <v>0.029423688833465-0.0742087062821231i</v>
      </c>
      <c r="U2368" t="str">
        <f t="shared" si="1209"/>
        <v>0.0000500000000000002-0.000327425409586684i</v>
      </c>
      <c r="V2368" t="str">
        <f t="shared" si="1210"/>
        <v>0.00002-0.00366716458737086i</v>
      </c>
      <c r="W2368" t="str">
        <f t="shared" si="1211"/>
        <v>0.0000422649904916645-0.000301077561725264i</v>
      </c>
      <c r="X2368" t="str">
        <f t="shared" si="1212"/>
        <v>0.000042937524220106-0.000300883286313643i</v>
      </c>
      <c r="Y2368" t="str">
        <f t="shared" si="1213"/>
        <v>0.009+2.18152193865275i</v>
      </c>
      <c r="Z2368" t="str">
        <f t="shared" si="1214"/>
        <v>-0.00165430334282208-0.00024307946739834i</v>
      </c>
      <c r="AA2368" t="str">
        <f t="shared" si="1215"/>
        <v>0.022807829060825-5.50141111131481i</v>
      </c>
      <c r="AB2368" t="str">
        <f t="shared" si="1216"/>
        <v>0.0983458352822751-0.248035426347763i</v>
      </c>
      <c r="AC2368" t="str">
        <f t="shared" si="1217"/>
        <v>0.879419946206083-0.0619480213637437i</v>
      </c>
      <c r="AD2368" t="str">
        <f t="shared" si="1218"/>
        <v>0.131047819562765-0.272813090329423i</v>
      </c>
      <c r="AE2368" t="str">
        <f t="shared" si="1219"/>
        <v>-0.000283108106668799+0.000419460573114557i</v>
      </c>
      <c r="AF2368" t="str">
        <f t="shared" si="1220"/>
        <v>-6.33118344857418-0.342627684817611i</v>
      </c>
      <c r="AG2368" t="str">
        <f t="shared" si="1221"/>
        <v>0.994577717658337-0.00263235614204918i</v>
      </c>
      <c r="AH2368" t="str">
        <f t="shared" si="1222"/>
        <v>0.00195347894871376-0.0025674604056025i</v>
      </c>
      <c r="AI2368">
        <f t="shared" si="1223"/>
        <v>-49.826355147755493</v>
      </c>
      <c r="AJ2368">
        <f t="shared" si="1224"/>
        <v>-52.733930721983107</v>
      </c>
      <c r="AK2368"/>
      <c r="AL2368"/>
      <c r="AM2368"/>
      <c r="AN2368"/>
    </row>
    <row r="2369" spans="1:40" x14ac:dyDescent="0.35">
      <c r="A2369"/>
      <c r="B2369">
        <f t="shared" si="1225"/>
        <v>435000</v>
      </c>
      <c r="C2369" s="237" t="str">
        <f t="shared" si="1193"/>
        <v>-1.7042877773632E-07+0.0023756487612811i</v>
      </c>
      <c r="D2369" s="208" t="str">
        <f t="shared" si="1194"/>
        <v>-2.51366250880642+0.0182133071698218i</v>
      </c>
      <c r="E2369" t="str">
        <f t="shared" si="1195"/>
        <v>20500</v>
      </c>
      <c r="F2369" t="str">
        <f t="shared" si="1196"/>
        <v>0.327868852459016</v>
      </c>
      <c r="G2369" t="str">
        <f t="shared" si="1191"/>
        <v>0.327868852459016</v>
      </c>
      <c r="H2369" t="str">
        <f t="shared" si="1197"/>
        <v>3.8176880231613+0.360070323686252i</v>
      </c>
      <c r="I2369" t="str">
        <f t="shared" si="1198"/>
        <v>1708.24100538945i</v>
      </c>
      <c r="J2369" t="str">
        <f t="shared" si="1192"/>
        <v>-3948.92301326382+373.708468267039i</v>
      </c>
      <c r="K2369" t="str">
        <f t="shared" si="1199"/>
        <v>0.0405744432876196-0.428744239037039i</v>
      </c>
      <c r="L2369" t="str">
        <f t="shared" si="1200"/>
        <v>0.00845812629900505-0.0757853675195684i</v>
      </c>
      <c r="M2369" t="str">
        <f t="shared" si="1201"/>
        <v>0.0490325695866246-0.504529606556607i</v>
      </c>
      <c r="N2369" t="str">
        <f t="shared" si="1202"/>
        <v>-5.42588330848308i</v>
      </c>
      <c r="O2369" t="str">
        <f t="shared" si="1203"/>
        <v>0.654479751292433+0.756079529644994i</v>
      </c>
      <c r="P2369" t="str">
        <f t="shared" si="1204"/>
        <v>0.345520248707567-0.756079529644994i</v>
      </c>
      <c r="Q2369" t="str">
        <f t="shared" si="1205"/>
        <v>-0.345520248707567+6.18196283812807i</v>
      </c>
      <c r="R2369" t="str">
        <f t="shared" si="1206"/>
        <v>-0.125037398231288-0.0489031240867971i</v>
      </c>
      <c r="S2369" t="str">
        <f t="shared" si="1207"/>
        <v>0.587578402659809i</v>
      </c>
      <c r="T2369" t="str">
        <f t="shared" si="1208"/>
        <v>0.0287344195359947-0.0734692747254786i</v>
      </c>
      <c r="U2369" t="str">
        <f t="shared" si="1209"/>
        <v>0.0000500000000000002-0.000326672707495681i</v>
      </c>
      <c r="V2369" t="str">
        <f t="shared" si="1210"/>
        <v>0.00002-0.00365873432395162i</v>
      </c>
      <c r="W2369" t="str">
        <f t="shared" si="1211"/>
        <v>0.0000422649508643633-0.000300387685555524i</v>
      </c>
      <c r="X2369" t="str">
        <f t="shared" si="1212"/>
        <v>0.0000429343442102933-0.000300193862622633i</v>
      </c>
      <c r="Y2369" t="str">
        <f t="shared" si="1213"/>
        <v>0.009+2.1865484868985i</v>
      </c>
      <c r="Z2369" t="str">
        <f t="shared" si="1214"/>
        <v>-0.00164671767039574-0.000242471677159891i</v>
      </c>
      <c r="AA2369" t="str">
        <f t="shared" si="1215"/>
        <v>0.0227030511035285-5.48876115124885i</v>
      </c>
      <c r="AB2369" t="str">
        <f t="shared" si="1216"/>
        <v>0.0960420192931308-0.245563947856951i</v>
      </c>
      <c r="AC2369" t="str">
        <f t="shared" si="1217"/>
        <v>0.880814904997476-0.0604966735681275i</v>
      </c>
      <c r="AD2369" t="str">
        <f t="shared" si="1218"/>
        <v>0.127583982843063-0.270028969701704i</v>
      </c>
      <c r="AE2369" t="str">
        <f t="shared" si="1219"/>
        <v>-0.000275569176172468+0.000413725973627856i</v>
      </c>
      <c r="AF2369" t="str">
        <f t="shared" si="1220"/>
        <v>-6.33135053196772-0.34185701651643i</v>
      </c>
      <c r="AG2369" t="str">
        <f t="shared" si="1221"/>
        <v>0.994645194738001-0.00255719873397801i</v>
      </c>
      <c r="AH2369" t="str">
        <f t="shared" si="1222"/>
        <v>0.00190282924989113-0.00253394175892286i</v>
      </c>
      <c r="AI2369">
        <f t="shared" si="1223"/>
        <v>-49.981962177917303</v>
      </c>
      <c r="AJ2369">
        <f t="shared" si="1224"/>
        <v>-53.095778518871469</v>
      </c>
      <c r="AK2369"/>
      <c r="AL2369"/>
      <c r="AM2369"/>
      <c r="AN2369"/>
    </row>
    <row r="2370" spans="1:40" x14ac:dyDescent="0.35">
      <c r="A2370"/>
      <c r="B2370">
        <f t="shared" si="1225"/>
        <v>436000</v>
      </c>
      <c r="C2370" s="237" t="str">
        <f t="shared" si="1193"/>
        <v>-1.69647890896786E-07+0.00237020002564597i</v>
      </c>
      <c r="D2370" s="208" t="str">
        <f t="shared" si="1194"/>
        <v>-2.51366250281962+0.0181715335299524i</v>
      </c>
      <c r="E2370" t="str">
        <f t="shared" si="1195"/>
        <v>20500</v>
      </c>
      <c r="F2370" t="str">
        <f t="shared" si="1196"/>
        <v>0.327868852459016</v>
      </c>
      <c r="G2370" t="str">
        <f t="shared" si="1191"/>
        <v>0.327868852459016</v>
      </c>
      <c r="H2370" t="str">
        <f t="shared" si="1197"/>
        <v>3.81785397980486+0.359261302058997i</v>
      </c>
      <c r="I2370" t="str">
        <f t="shared" si="1198"/>
        <v>1712.16799620644i</v>
      </c>
      <c r="J2370" t="str">
        <f t="shared" si="1192"/>
        <v>-3967.10445305536+374.567568194089i</v>
      </c>
      <c r="K2370" t="str">
        <f t="shared" si="1199"/>
        <v>0.0403900852261362-0.427777791153726i</v>
      </c>
      <c r="L2370" t="str">
        <f t="shared" si="1200"/>
        <v>0.0084198466737197-0.0756158103188304i</v>
      </c>
      <c r="M2370" t="str">
        <f t="shared" si="1201"/>
        <v>0.0488099318998559-0.503393601472556i</v>
      </c>
      <c r="N2370" t="str">
        <f t="shared" si="1202"/>
        <v>-5.43835660344511i</v>
      </c>
      <c r="O2370" t="str">
        <f t="shared" si="1203"/>
        <v>0.663859397406762+0.747857406511917i</v>
      </c>
      <c r="P2370" t="str">
        <f t="shared" si="1204"/>
        <v>0.336140602593238-0.747857406511917i</v>
      </c>
      <c r="Q2370" t="str">
        <f t="shared" si="1205"/>
        <v>-0.336140602593238+6.18621400995703i</v>
      </c>
      <c r="R2370" t="str">
        <f t="shared" si="1206"/>
        <v>-0.123478910465239-0.0476275678060389i</v>
      </c>
      <c r="S2370" t="str">
        <f t="shared" si="1207"/>
        <v>0.588929157608453i</v>
      </c>
      <c r="T2370" t="str">
        <f t="shared" si="1208"/>
        <v>0.02804926338695-0.0727203307227028i</v>
      </c>
      <c r="U2370" t="str">
        <f t="shared" si="1209"/>
        <v>0.00005-0.000325923458166561i</v>
      </c>
      <c r="V2370" t="str">
        <f t="shared" si="1210"/>
        <v>0.00002-0.00365034273146549i</v>
      </c>
      <c r="W2370" t="str">
        <f t="shared" si="1211"/>
        <v>0.0000422649111459728-0.000299700979129592i</v>
      </c>
      <c r="X2370" t="str">
        <f t="shared" si="1212"/>
        <v>0.0000429311856928706-0.000299507606548034i</v>
      </c>
      <c r="Y2370" t="str">
        <f t="shared" si="1213"/>
        <v>0.009+2.19157503514424i</v>
      </c>
      <c r="Z2370" t="str">
        <f t="shared" si="1214"/>
        <v>-0.00163918414034144-0.000241867008979828i</v>
      </c>
      <c r="AA2370" t="str">
        <f t="shared" si="1215"/>
        <v>0.0225989935863304-5.47616923935629i</v>
      </c>
      <c r="AB2370" t="str">
        <f t="shared" si="1216"/>
        <v>0.0937519511049453-0.243060674934595i</v>
      </c>
      <c r="AC2370" t="str">
        <f t="shared" si="1217"/>
        <v>0.882220837817235-0.059057907302888i</v>
      </c>
      <c r="AD2370" t="str">
        <f t="shared" si="1218"/>
        <v>0.124155027491305-0.267198788245649i</v>
      </c>
      <c r="AE2370" t="str">
        <f t="shared" si="1219"/>
        <v>-0.000268139523723412+0.000407959010861589i</v>
      </c>
      <c r="AF2370" t="str">
        <f t="shared" si="1220"/>
        <v>-6.33151648262448-0.341089768529045i</v>
      </c>
      <c r="AG2370" t="str">
        <f t="shared" si="1221"/>
        <v>0.994713279577143-0.00248307516550339i</v>
      </c>
      <c r="AH2370" t="str">
        <f t="shared" si="1222"/>
        <v>0.00185288421559911-0.00250015633017579i</v>
      </c>
      <c r="AI2370">
        <f t="shared" si="1223"/>
        <v>-50.139469417138748</v>
      </c>
      <c r="AJ2370">
        <f t="shared" si="1224"/>
        <v>-53.457584138903044</v>
      </c>
      <c r="AK2370"/>
      <c r="AL2370"/>
      <c r="AM2370"/>
      <c r="AN2370"/>
    </row>
    <row r="2371" spans="1:40" x14ac:dyDescent="0.35">
      <c r="A2371"/>
      <c r="B2371">
        <f t="shared" si="1225"/>
        <v>437000</v>
      </c>
      <c r="C2371" s="237" t="str">
        <f t="shared" si="1193"/>
        <v>-1.68872358700473E-07+0.00236477622701567i</v>
      </c>
      <c r="D2371" s="208" t="str">
        <f t="shared" si="1194"/>
        <v>-2.51366249687388+0.0181299510737868i</v>
      </c>
      <c r="E2371" t="str">
        <f t="shared" si="1195"/>
        <v>20500</v>
      </c>
      <c r="F2371" t="str">
        <f t="shared" si="1196"/>
        <v>0.327868852459016</v>
      </c>
      <c r="G2371" t="str">
        <f t="shared" si="1191"/>
        <v>0.327868852459016</v>
      </c>
      <c r="H2371" t="str">
        <f t="shared" si="1197"/>
        <v>3.8180188138515+0.358455869478828i</v>
      </c>
      <c r="I2371" t="str">
        <f t="shared" si="1198"/>
        <v>1716.09498702342i</v>
      </c>
      <c r="J2371" t="str">
        <f t="shared" si="1192"/>
        <v>-3985.32764127351+375.426668121141i</v>
      </c>
      <c r="K2371" t="str">
        <f t="shared" si="1199"/>
        <v>0.0402069773281208-0.42681565196139i</v>
      </c>
      <c r="L2371" t="str">
        <f t="shared" si="1200"/>
        <v>0.0083818252650115-0.0754470004368777i</v>
      </c>
      <c r="M2371" t="str">
        <f t="shared" si="1201"/>
        <v>0.0485888025931323-0.502262652398268i</v>
      </c>
      <c r="N2371" t="str">
        <f t="shared" si="1202"/>
        <v>-5.45082989840714i</v>
      </c>
      <c r="O2371" t="str">
        <f t="shared" si="1203"/>
        <v>0.673135759565683+0.739518930923294i</v>
      </c>
      <c r="P2371" t="str">
        <f t="shared" si="1204"/>
        <v>0.326864240434317-0.739518930923294i</v>
      </c>
      <c r="Q2371" t="str">
        <f t="shared" si="1205"/>
        <v>-0.326864240434317+6.19034882933043i</v>
      </c>
      <c r="R2371" t="str">
        <f t="shared" si="1206"/>
        <v>-0.121911385795017-0.046365039487957i</v>
      </c>
      <c r="S2371" t="str">
        <f t="shared" si="1207"/>
        <v>0.590279912557095i</v>
      </c>
      <c r="T2371" t="str">
        <f t="shared" si="1208"/>
        <v>0.0273683514546575-0.0719618421467969i</v>
      </c>
      <c r="U2371" t="str">
        <f t="shared" si="1209"/>
        <v>0.00005-0.000325177637896157i</v>
      </c>
      <c r="V2371" t="str">
        <f t="shared" si="1210"/>
        <v>0.00002-0.00364198954443696i</v>
      </c>
      <c r="W2371" t="str">
        <f t="shared" si="1211"/>
        <v>0.0000422648713364935-0.000299017420687177i</v>
      </c>
      <c r="X2371" t="str">
        <f t="shared" si="1212"/>
        <v>0.0000429280484705071-0.00029882449634461i</v>
      </c>
      <c r="Y2371" t="str">
        <f t="shared" si="1213"/>
        <v>0.009+2.19660158338998i</v>
      </c>
      <c r="Z2371" t="str">
        <f t="shared" si="1214"/>
        <v>-0.00163170227584688-0.000241265438372449i</v>
      </c>
      <c r="AA2371" t="str">
        <f t="shared" si="1215"/>
        <v>0.0224956499187418-5.46363497694695i</v>
      </c>
      <c r="AB2371" t="str">
        <f t="shared" si="1216"/>
        <v>0.0914760688009287-0.240525500199308i</v>
      </c>
      <c r="AC2371" t="str">
        <f t="shared" si="1217"/>
        <v>0.88363773694944-0.0576318589947195i</v>
      </c>
      <c r="AD2371" t="str">
        <f t="shared" si="1218"/>
        <v>0.12076158670052-0.264323008961725i</v>
      </c>
      <c r="AE2371" t="str">
        <f t="shared" si="1219"/>
        <v>-0.000260818962483194+0.000402160858127688i</v>
      </c>
      <c r="AF2371" t="str">
        <f t="shared" si="1220"/>
        <v>-6.33168131072538-0.340325918405041i</v>
      </c>
      <c r="AG2371" t="str">
        <f t="shared" si="1221"/>
        <v>0.994781958867718-0.00240999091557399i</v>
      </c>
      <c r="AH2371" t="str">
        <f t="shared" si="1222"/>
        <v>0.00180364310614132-0.00246611244906313i</v>
      </c>
      <c r="AI2371">
        <f t="shared" si="1223"/>
        <v>-50.298931649625644</v>
      </c>
      <c r="AJ2371">
        <f t="shared" si="1224"/>
        <v>-53.819345254274758</v>
      </c>
      <c r="AK2371"/>
      <c r="AL2371"/>
      <c r="AM2371"/>
      <c r="AN2371"/>
    </row>
    <row r="2372" spans="1:40" x14ac:dyDescent="0.35">
      <c r="A2372"/>
      <c r="B2372">
        <f t="shared" si="1225"/>
        <v>438000</v>
      </c>
      <c r="C2372" s="237" t="str">
        <f t="shared" si="1193"/>
        <v>-1.68102132302396E-07+0.00235937719458878i</v>
      </c>
      <c r="D2372" s="208" t="str">
        <f t="shared" si="1194"/>
        <v>-2.5136624909688+0.0180885584918473i</v>
      </c>
      <c r="E2372" t="str">
        <f t="shared" si="1195"/>
        <v>20500</v>
      </c>
      <c r="F2372" t="str">
        <f t="shared" si="1196"/>
        <v>0.327868852459016</v>
      </c>
      <c r="G2372" t="str">
        <f t="shared" si="1191"/>
        <v>0.327868852459016</v>
      </c>
      <c r="H2372" t="str">
        <f t="shared" si="1197"/>
        <v>3.81818253536874+0.357654002379396i</v>
      </c>
      <c r="I2372" t="str">
        <f t="shared" si="1198"/>
        <v>1720.02197784041i</v>
      </c>
      <c r="J2372" t="str">
        <f t="shared" si="1192"/>
        <v>-4003.59257791827+376.285768048191i</v>
      </c>
      <c r="K2372" t="str">
        <f t="shared" si="1199"/>
        <v>0.0400251083471537-0.425857792975356i</v>
      </c>
      <c r="L2372" t="str">
        <f t="shared" si="1200"/>
        <v>0.00834405976526721-0.0752789330108687i</v>
      </c>
      <c r="M2372" t="str">
        <f t="shared" si="1201"/>
        <v>0.0483691681124209-0.501136725986225i</v>
      </c>
      <c r="N2372" t="str">
        <f t="shared" si="1202"/>
        <v>-5.46330319336917i</v>
      </c>
      <c r="O2372" t="str">
        <f t="shared" si="1203"/>
        <v>0.682307394542844+0.731065400188079i</v>
      </c>
      <c r="P2372" t="str">
        <f t="shared" si="1204"/>
        <v>0.317692605457156-0.731065400188079i</v>
      </c>
      <c r="Q2372" t="str">
        <f t="shared" si="1205"/>
        <v>-0.317692605457156+6.19436859355725i</v>
      </c>
      <c r="R2372" t="str">
        <f t="shared" si="1206"/>
        <v>-0.120334833999023-0.0451156747125802i</v>
      </c>
      <c r="S2372" t="str">
        <f t="shared" si="1207"/>
        <v>0.591630667505739i</v>
      </c>
      <c r="T2372" t="str">
        <f t="shared" si="1208"/>
        <v>0.0266918167451756-0.0711937781630343i</v>
      </c>
      <c r="U2372" t="str">
        <f t="shared" si="1209"/>
        <v>0.00005-0.000324435223197764i</v>
      </c>
      <c r="V2372" t="str">
        <f t="shared" si="1210"/>
        <v>0.00002-0.00363367449981496i</v>
      </c>
      <c r="W2372" t="str">
        <f t="shared" si="1211"/>
        <v>0.0000422648314359264-0.000298336988666701i</v>
      </c>
      <c r="X2372" t="str">
        <f t="shared" si="1212"/>
        <v>0.0000429249323481215-0.000298144510465687i</v>
      </c>
      <c r="Y2372" t="str">
        <f t="shared" si="1213"/>
        <v>0.009+2.20162813163573i</v>
      </c>
      <c r="Z2372" t="str">
        <f t="shared" si="1214"/>
        <v>-0.00162427160553763-0.000240666941110421i</v>
      </c>
      <c r="AA2372" t="str">
        <f t="shared" si="1215"/>
        <v>0.0223930135854718-5.45115796897393i</v>
      </c>
      <c r="AB2372" t="str">
        <f t="shared" si="1216"/>
        <v>0.0892148169409723-0.237958320588999i</v>
      </c>
      <c r="AC2372" t="str">
        <f t="shared" si="1217"/>
        <v>0.885065592777585-0.0562186672835779i</v>
      </c>
      <c r="AD2372" t="str">
        <f t="shared" si="1218"/>
        <v>0.117404286976369-0.26140210390028i</v>
      </c>
      <c r="AE2372" t="str">
        <f t="shared" si="1219"/>
        <v>-0.000253607294449617+0.00039633268437317i</v>
      </c>
      <c r="AF2372" t="str">
        <f t="shared" si="1220"/>
        <v>-6.33184502633754-0.339565443887549i</v>
      </c>
      <c r="AG2372" t="str">
        <f t="shared" si="1221"/>
        <v>0.994851219243919-0.00233795128137278i</v>
      </c>
      <c r="AH2372" t="str">
        <f t="shared" si="1222"/>
        <v>0.00175510509420746-0.00243181841245072i</v>
      </c>
      <c r="AI2372">
        <f t="shared" si="1223"/>
        <v>-50.460406133680934</v>
      </c>
      <c r="AJ2372">
        <f t="shared" si="1224"/>
        <v>-54.18105955997585</v>
      </c>
      <c r="AK2372"/>
      <c r="AL2372"/>
      <c r="AM2372"/>
      <c r="AN2372"/>
    </row>
    <row r="2373" spans="1:40" x14ac:dyDescent="0.35">
      <c r="A2373"/>
      <c r="B2373">
        <f t="shared" si="1225"/>
        <v>439000</v>
      </c>
      <c r="C2373" s="237" t="str">
        <f t="shared" si="1193"/>
        <v>-1.67337163413255E-07+0.00235400275912018i</v>
      </c>
      <c r="D2373" s="208" t="str">
        <f t="shared" si="1194"/>
        <v>-2.51366248510404+0.0180473544865881i</v>
      </c>
      <c r="E2373" t="str">
        <f t="shared" si="1195"/>
        <v>20500</v>
      </c>
      <c r="F2373" t="str">
        <f t="shared" si="1196"/>
        <v>0.327868852459016</v>
      </c>
      <c r="G2373" t="str">
        <f t="shared" ref="G2373:G2436" si="1226">IF($C$11=$C$7,$C$24,F2373)</f>
        <v>0.327868852459016</v>
      </c>
      <c r="H2373" t="str">
        <f t="shared" si="1197"/>
        <v>3.81834515431197+0.356855677397796i</v>
      </c>
      <c r="I2373" t="str">
        <f t="shared" si="1198"/>
        <v>1723.9489686574i</v>
      </c>
      <c r="J2373" t="str">
        <f t="shared" ref="J2373:J2436" si="1227">IMSUM(COMPLEX(0,2*PI()*B2373*$C$113*$C$112),COMPLEX(0,2*PI()*B2373*$C$113*$C$111),COMPLEX(0,2*PI()*B2373*$C$28*10^-12*$C$111),COMPLEX(-1*2*PI()*B2373*2*PI()*B2373*$C$113*$C$112*$C$28*10^-12*$C$111,0),COMPLEX(1,0))</f>
        <v>-4021.89926298965+377.144867975242i</v>
      </c>
      <c r="K2373" t="str">
        <f t="shared" si="1199"/>
        <v>0.0398444671626413-0.424904185959021i</v>
      </c>
      <c r="L2373" t="str">
        <f t="shared" si="1200"/>
        <v>0.0083065478924864-0.0751116032194376i</v>
      </c>
      <c r="M2373" t="str">
        <f t="shared" si="1201"/>
        <v>0.0481510150551277-0.500015789178459i</v>
      </c>
      <c r="N2373" t="str">
        <f t="shared" si="1202"/>
        <v>-5.4757764883312i</v>
      </c>
      <c r="O2373" t="str">
        <f t="shared" si="1203"/>
        <v>0.691372875405462+0.722498129515629i</v>
      </c>
      <c r="P2373" t="str">
        <f t="shared" si="1204"/>
        <v>0.308627124594538-0.722498129515629i</v>
      </c>
      <c r="Q2373" t="str">
        <f t="shared" si="1205"/>
        <v>-0.308627124594538+6.19827461784683i</v>
      </c>
      <c r="R2373" t="str">
        <f t="shared" si="1206"/>
        <v>-0.118749267029974-0.0438796111066548i</v>
      </c>
      <c r="S2373" t="str">
        <f t="shared" si="1207"/>
        <v>0.592981422454382i</v>
      </c>
      <c r="T2373" t="str">
        <f t="shared" si="1208"/>
        <v>0.0260197942107693-0.0704161092788492i</v>
      </c>
      <c r="U2373" t="str">
        <f t="shared" si="1209"/>
        <v>0.00005-0.000323696190798681i</v>
      </c>
      <c r="V2373" t="str">
        <f t="shared" si="1210"/>
        <v>0.00002-0.00362539733694522i</v>
      </c>
      <c r="W2373" t="str">
        <f t="shared" si="1211"/>
        <v>0.0000422647914442723-0.000297659661703049i</v>
      </c>
      <c r="X2373" t="str">
        <f t="shared" si="1212"/>
        <v>0.0000429218371328524-0.000297467627560922i</v>
      </c>
      <c r="Y2373" t="str">
        <f t="shared" si="1213"/>
        <v>0.009+2.20665467988147i</v>
      </c>
      <c r="Z2373" t="str">
        <f t="shared" si="1214"/>
        <v>-0.00161689166340305-0.000240071493221352i</v>
      </c>
      <c r="AA2373" t="str">
        <f t="shared" si="1215"/>
        <v>0.0222910781453991-5.4387378239919i</v>
      </c>
      <c r="AB2373" t="str">
        <f t="shared" si="1216"/>
        <v>0.0869686465899751-0.235359037527616i</v>
      </c>
      <c r="AC2373" t="str">
        <f t="shared" si="1217"/>
        <v>0.886504393721625-0.0548184730178215i</v>
      </c>
      <c r="AD2373" t="str">
        <f t="shared" si="1218"/>
        <v>0.11408374800102-0.258436554052762i</v>
      </c>
      <c r="AE2373" t="str">
        <f t="shared" si="1219"/>
        <v>-0.000246504310507051+0.000390475654031629i</v>
      </c>
      <c r="AF2373" t="str">
        <f t="shared" si="1220"/>
        <v>-6.33200763941601-0.338808322911208i</v>
      </c>
      <c r="AG2373" t="str">
        <f t="shared" si="1221"/>
        <v>0.994921047284969-0.00226696137769609i</v>
      </c>
      <c r="AH2373" t="str">
        <f t="shared" si="1222"/>
        <v>0.00170726926543152-0.0023972824831916i</v>
      </c>
      <c r="AI2373">
        <f t="shared" si="1223"/>
        <v>-50.623952753747467</v>
      </c>
      <c r="AJ2373">
        <f t="shared" si="1224"/>
        <v>-54.54272477400793</v>
      </c>
      <c r="AK2373"/>
      <c r="AL2373"/>
      <c r="AM2373"/>
      <c r="AN2373"/>
    </row>
    <row r="2374" spans="1:40" x14ac:dyDescent="0.35">
      <c r="A2374"/>
      <c r="B2374">
        <f t="shared" si="1225"/>
        <v>440000</v>
      </c>
      <c r="C2374" s="237" t="str">
        <f t="shared" ref="C2374:C2437" si="1228">IMPRODUCT(COMPLEX(-1,0),IMDIV(IMPRODUCT(G2374,COMPLEX($C$100+$C$101,0)),COMPLEX($C$100,2*PI()*B2374*$C$103*$C$102*(2*$C$100+$C$101))))</f>
        <v>-1.66577404291868E-07+0.00234865275290333i</v>
      </c>
      <c r="D2374" s="208" t="str">
        <f t="shared" ref="D2374:D2437" si="1229">IMPRODUCT(COMPLEX($C$106,0),IMSUB(C2374,G2374))</f>
        <v>-2.51366247927922+0.0180063377722589i</v>
      </c>
      <c r="E2374" t="str">
        <f t="shared" ref="E2374:E2437" si="1230">IMDIV(COMPLEX($C$20*10^3,0),COMPLEX(1,2*PI()*B2374*$C$20*1000*$C$29*10^-12))</f>
        <v>20500</v>
      </c>
      <c r="F2374" t="str">
        <f t="shared" ref="F2374:F2437" si="1231">IMDIV(COMPLEX($C$22*1000,0),IMSUM(COMPLEX($C$22*1000,0),E2374))</f>
        <v>0.327868852459016</v>
      </c>
      <c r="G2374" t="str">
        <f t="shared" si="1226"/>
        <v>0.327868852459016</v>
      </c>
      <c r="H2374" t="str">
        <f t="shared" ref="H2374:H2437" si="1232">IMPRODUCT(COMPLEX($C$108,0),IMPRODUCT(COMPLEX(-1,0),D2374),IMDIV(COMPLEX(0,2*PI()*B2374*$C$109*$C$110),COMPLEX(1,2*PI()*B2374*$C$109*$C$110)))</f>
        <v>3.81850668052578+0.356060871372374i</v>
      </c>
      <c r="I2374" t="str">
        <f t="shared" ref="I2374:I2437" si="1233">COMPLEX(0,2*PI()*B2374*$C$113*$C$112*$C$114)</f>
        <v>1727.87595947439i</v>
      </c>
      <c r="J2374" t="str">
        <f t="shared" si="1227"/>
        <v>-4040.24769648765+378.003967902292i</v>
      </c>
      <c r="K2374" t="str">
        <f t="shared" ref="K2374:K2437" si="1234">IMDIV(I2374,J2374)</f>
        <v>0.0396650427781356-0.423954802921197i</v>
      </c>
      <c r="L2374" t="str">
        <f t="shared" ref="L2374:L2437" si="1235">IMDIV(COMPLEX($C$117,0),COMPLEX(1,2*PI()*B2374*$C$115*$C$116))</f>
        <v>0.00826928738994262-0.0749450062822606i</v>
      </c>
      <c r="M2374" t="str">
        <f t="shared" ref="M2374:M2437" si="1236">IMSUM(K2374,L2374)</f>
        <v>0.0479343301680782-0.498899809203458i</v>
      </c>
      <c r="N2374" t="str">
        <f t="shared" ref="N2374:N2437" si="1237">COMPLEX(0,-2*PI()*B2374*$C$43)</f>
        <v>-5.48824978329323i</v>
      </c>
      <c r="O2374" t="str">
        <f t="shared" ref="O2374:O2437" si="1238">IMEXP(N2374)</f>
        <v>0.700330791736324+0.713818451811084i</v>
      </c>
      <c r="P2374" t="str">
        <f t="shared" ref="P2374:P2437" si="1239">IMSUB(COMPLEX(1,0),O2374)</f>
        <v>0.299669208263676-0.713818451811084i</v>
      </c>
      <c r="Q2374" t="str">
        <f t="shared" ref="Q2374:Q2437" si="1240">IMSUM(COMPLEX(0,2*PI()*B2374*$C$43),O2374,COMPLEX(-1,0))</f>
        <v>-0.299669208263676+6.20206823510431i</v>
      </c>
      <c r="R2374" t="str">
        <f t="shared" ref="R2374:R2437" si="1241">IMDIV(P2374,Q2374)</f>
        <v>-0.117154699075899-0.0426569883333092i</v>
      </c>
      <c r="S2374" t="str">
        <f t="shared" ref="S2374:S2437" si="1242">IMDIV(COMPLEX(0,2*PI()*B2374*$C$123),COMPLEX($C$124,0))</f>
        <v>0.594332177403025i</v>
      </c>
      <c r="T2374" t="str">
        <f t="shared" ref="T2374:T2437" si="1243">IMPRODUCT(R2374,S2374)</f>
        <v>0.0253524207575911-0.0696288073947752i</v>
      </c>
      <c r="U2374" t="str">
        <f t="shared" ref="U2374:U2437" si="1244">IMDIV(COMPLEX(1,2*PI()*B2374*$C$16*10^-3*$C$15*10^-6),COMPLEX(0,2*PI()*B2374*$C$15*10^-6))</f>
        <v>0.00005-0.000322960517637775i</v>
      </c>
      <c r="V2374" t="str">
        <f t="shared" ref="V2374:V2437" si="1245">IMSUM(COMPLEX($C$18*10^-3,0),IMDIV(COMPLEX(1,0),COMPLEX(0,2*PI()*B2374*($C$17*1*10^-6))))</f>
        <v>0.00002-0.00361715779754307i</v>
      </c>
      <c r="W2374" t="str">
        <f t="shared" ref="W2374:W2437" si="1246">IMDIV(IMPRODUCT(U2374,V2374),IMSUM(U2374,V2374))</f>
        <v>0.0000422647513615317-0.000296985418625333i</v>
      </c>
      <c r="X2374" t="str">
        <f t="shared" ref="X2374:X2437" si="1247">IMDIV(IMPRODUCT(COMPLEX($C$19,0),W2374),IMSUM(COMPLEX($C$19,0),W2374))</f>
        <v>0.0000429187626340265-0.00029679382647405i</v>
      </c>
      <c r="Y2374" t="str">
        <f t="shared" ref="Y2374:Y2437" si="1248">COMPLEX($C$13*10^-3,2*PI()*B2374*$C$12*0.000001)</f>
        <v>0.009+2.21168122812721i</v>
      </c>
      <c r="Z2374" t="str">
        <f t="shared" ref="Z2374:Z2437" si="1249">IMPRODUCT(COMPLEX($C$6,0),IMDIV(X2374,IMSUM(X2374,Y2374)))</f>
        <v>-0.00160956198872306-0.000239479070984428i</v>
      </c>
      <c r="AA2374" t="str">
        <f t="shared" ref="AA2374:AA2437" si="1250">IMDIV(COMPLEX($C$6,0),IMSUM(X2374,Y2374))</f>
        <v>0.0221898372305613-5.42637415411627i</v>
      </c>
      <c r="AB2374" t="str">
        <f t="shared" ref="AB2374:AB2437" si="1251">IMPRODUCT(COMPLEX($C$119,0),T2374)</f>
        <v>0.0847380153435156-0.232727557095411i</v>
      </c>
      <c r="AC2374" t="str">
        <f t="shared" ref="AC2374:AC2437" si="1252">IMSUM(COMPLEX(1,0),IMPRODUCT(AB2374,M2374))</f>
        <v>0.887954126173976-0.0534314192481813i</v>
      </c>
      <c r="AD2374" t="str">
        <f t="shared" ref="AD2374:AD2437" si="1253">IMDIV(AB2374,AC2374)</f>
        <v>0.110800582499083-0.25542684924077i</v>
      </c>
      <c r="AE2374" t="str">
        <f t="shared" ref="AE2374:AE2437" si="1254">IMPRODUCT(AD2374,AA2374,X2374)</f>
        <v>-0.000239509790479557+0.000384590926875827i</v>
      </c>
      <c r="AF2374" t="str">
        <f t="shared" ref="AF2374:AF2437" si="1255">IMSUB(D2374,H2374)</f>
        <v>-6.332169159805-0.338054533600115i</v>
      </c>
      <c r="AG2374" t="str">
        <f t="shared" ref="AG2374:AG2437" si="1256">IMSUM(COMPLEX(1,0),IMPRODUCT(AD2374,AA2374,COMPLEX($C$127,0)))</f>
        <v>0.99499142951793-0.00219702613638173i</v>
      </c>
      <c r="AH2374" t="str">
        <f t="shared" ref="AH2374:AH2437" si="1257">IMDIV(IMPRODUCT(AE2374,AF2374),AG2374)</f>
        <v>0.00166013461897128-0.00236251288896207i</v>
      </c>
      <c r="AI2374">
        <f t="shared" ref="AI2374:AI2437" si="1258">20*LOG10(IMABS(AH2374))</f>
        <v>-50.7896341842848</v>
      </c>
      <c r="AJ2374">
        <f t="shared" ref="AJ2374:AJ2437" si="1259">IMARGUMENT(AH2374)*180/PI()</f>
        <v>-54.904338637597107</v>
      </c>
      <c r="AK2374"/>
      <c r="AL2374"/>
      <c r="AM2374"/>
      <c r="AN2374"/>
    </row>
    <row r="2375" spans="1:40" x14ac:dyDescent="0.35">
      <c r="A2375"/>
      <c r="B2375">
        <f t="shared" si="1225"/>
        <v>441000</v>
      </c>
      <c r="C2375" s="237" t="str">
        <f t="shared" si="1228"/>
        <v>-1.65822807737726E-07+0.00234332700975287i</v>
      </c>
      <c r="D2375" s="208" t="str">
        <f t="shared" si="1229"/>
        <v>-2.51366247349398+0.017965507074772i</v>
      </c>
      <c r="E2375" t="str">
        <f t="shared" si="1230"/>
        <v>20500</v>
      </c>
      <c r="F2375" t="str">
        <f t="shared" si="1231"/>
        <v>0.327868852459016</v>
      </c>
      <c r="G2375" t="str">
        <f t="shared" si="1226"/>
        <v>0.327868852459016</v>
      </c>
      <c r="H2375" t="str">
        <f t="shared" si="1232"/>
        <v>3.81866712374553+0.35526956134061i</v>
      </c>
      <c r="I2375" t="str">
        <f t="shared" si="1233"/>
        <v>1731.80295029137i</v>
      </c>
      <c r="J2375" t="str">
        <f t="shared" si="1227"/>
        <v>-4058.63787841227+378.863067829344i</v>
      </c>
      <c r="K2375" t="str">
        <f t="shared" si="1234"/>
        <v>0.0394868243196799-0.423009616113474i</v>
      </c>
      <c r="L2375" t="str">
        <f t="shared" si="1235"/>
        <v>0.00823227602584961-0.0747791374596273i</v>
      </c>
      <c r="M2375" t="str">
        <f t="shared" si="1236"/>
        <v>0.0477191003455295-0.497788753573101i</v>
      </c>
      <c r="N2375" t="str">
        <f t="shared" si="1237"/>
        <v>-5.50072307825526i</v>
      </c>
      <c r="O2375" t="str">
        <f t="shared" si="1238"/>
        <v>0.709179749853223+0.705027717467988i</v>
      </c>
      <c r="P2375" t="str">
        <f t="shared" si="1239"/>
        <v>0.290820250146777-0.705027717467988i</v>
      </c>
      <c r="Q2375" t="str">
        <f t="shared" si="1240"/>
        <v>-0.290820250146777+6.20575079572325i</v>
      </c>
      <c r="R2375" t="str">
        <f t="shared" si="1241"/>
        <v>-0.115551146622098-0.0414479480804569i</v>
      </c>
      <c r="S2375" t="str">
        <f t="shared" si="1242"/>
        <v>0.595682932351669i</v>
      </c>
      <c r="T2375" t="str">
        <f t="shared" si="1243"/>
        <v>0.0246898352525263-0.068831845856449i</v>
      </c>
      <c r="U2375" t="str">
        <f t="shared" si="1244"/>
        <v>0.00005-0.000322228180863086i</v>
      </c>
      <c r="V2375" t="str">
        <f t="shared" si="1245"/>
        <v>0.00002-0.00360895562566656i</v>
      </c>
      <c r="W2375" t="str">
        <f t="shared" si="1246"/>
        <v>0.0000422647111877057-0.000296314238454699i</v>
      </c>
      <c r="X2375" t="str">
        <f t="shared" si="1247"/>
        <v>0.0000429157086631314-0.000296123086240712i</v>
      </c>
      <c r="Y2375" t="str">
        <f t="shared" si="1248"/>
        <v>0.009+2.21670777637296i</v>
      </c>
      <c r="Z2375" t="str">
        <f t="shared" si="1249"/>
        <v>-0.00160228212599645-0.000238889650927117i</v>
      </c>
      <c r="AA2375" t="str">
        <f t="shared" si="1250"/>
        <v>0.0220892845451601-5.41406657498271i</v>
      </c>
      <c r="AB2375" t="str">
        <f t="shared" si="1251"/>
        <v>0.0825233873507327-0.23006379020275i</v>
      </c>
      <c r="AC2375" t="str">
        <f t="shared" si="1252"/>
        <v>0.889414774434512-0.0520576512205093i</v>
      </c>
      <c r="AD2375" t="str">
        <f t="shared" si="1253"/>
        <v>0.107555396105619-0.252373488002956i</v>
      </c>
      <c r="AE2375" t="str">
        <f t="shared" si="1254"/>
        <v>-0.000232623503186786+0.000378679657871515i</v>
      </c>
      <c r="AF2375" t="str">
        <f t="shared" si="1255"/>
        <v>-6.33232959723951-0.337304054265838i</v>
      </c>
      <c r="AG2375" t="str">
        <f t="shared" si="1256"/>
        <v>0.995062352420504-0.00212815030578545i</v>
      </c>
      <c r="AH2375" t="str">
        <f t="shared" si="1257"/>
        <v>0.00161370006810934-0.00232751782111216i</v>
      </c>
      <c r="AI2375">
        <f t="shared" si="1258"/>
        <v>-50.957516066599034</v>
      </c>
      <c r="AJ2375">
        <f t="shared" si="1259"/>
        <v>-55.265898915401031</v>
      </c>
      <c r="AK2375"/>
      <c r="AL2375"/>
      <c r="AM2375"/>
      <c r="AN2375"/>
    </row>
    <row r="2376" spans="1:40" x14ac:dyDescent="0.35">
      <c r="A2376"/>
      <c r="B2376">
        <f t="shared" si="1225"/>
        <v>442000</v>
      </c>
      <c r="C2376" s="237" t="str">
        <f t="shared" si="1228"/>
        <v>-1.65073327083652E-07+0.00233802536498734i</v>
      </c>
      <c r="D2376" s="208" t="str">
        <f t="shared" si="1229"/>
        <v>-2.51366246774796+0.0179248611315696i</v>
      </c>
      <c r="E2376" t="str">
        <f t="shared" si="1230"/>
        <v>20500</v>
      </c>
      <c r="F2376" t="str">
        <f t="shared" si="1231"/>
        <v>0.327868852459016</v>
      </c>
      <c r="G2376" t="str">
        <f t="shared" si="1226"/>
        <v>0.327868852459016</v>
      </c>
      <c r="H2376" t="str">
        <f t="shared" si="1232"/>
        <v>3.81882649359877+0.354481724537007i</v>
      </c>
      <c r="I2376" t="str">
        <f t="shared" si="1233"/>
        <v>1735.72994110836i</v>
      </c>
      <c r="J2376" t="str">
        <f t="shared" si="1227"/>
        <v>-4077.0698087635+379.722167756394i</v>
      </c>
      <c r="K2376" t="str">
        <f t="shared" si="1234"/>
        <v>0.0393098010341796-0.42206859802763i</v>
      </c>
      <c r="L2376" t="str">
        <f t="shared" si="1235"/>
        <v>0.00819551159303272-0.074613992052017i</v>
      </c>
      <c r="M2376" t="str">
        <f t="shared" si="1236"/>
        <v>0.0475053126272123-0.496682590079647i</v>
      </c>
      <c r="N2376" t="str">
        <f t="shared" si="1237"/>
        <v>-5.51319637321729i</v>
      </c>
      <c r="O2376" t="str">
        <f t="shared" si="1238"/>
        <v>0.717918373025784+0.696127294158196i</v>
      </c>
      <c r="P2376" t="str">
        <f t="shared" si="1239"/>
        <v>0.282081626974216-0.696127294158196i</v>
      </c>
      <c r="Q2376" t="str">
        <f t="shared" si="1240"/>
        <v>-0.282081626974216+6.20932366737549i</v>
      </c>
      <c r="R2376" t="str">
        <f t="shared" si="1241"/>
        <v>-0.113938628514022-0.0402526340478903i</v>
      </c>
      <c r="S2376" t="str">
        <f t="shared" si="1242"/>
        <v>0.597033687300311i</v>
      </c>
      <c r="T2376" t="str">
        <f t="shared" si="1243"/>
        <v>0.024032178529162-0.0680251995076669i</v>
      </c>
      <c r="U2376" t="str">
        <f t="shared" si="1244"/>
        <v>0.00005-0.000321499157829459i</v>
      </c>
      <c r="V2376" t="str">
        <f t="shared" si="1245"/>
        <v>0.00002-0.00360079056768994i</v>
      </c>
      <c r="W2376" t="str">
        <f t="shared" si="1246"/>
        <v>0.0000422646709227948-0.000295646100402136i</v>
      </c>
      <c r="X2376" t="str">
        <f t="shared" si="1247"/>
        <v>0.0000429126750337833-0.000295455386086251i</v>
      </c>
      <c r="Y2376" t="str">
        <f t="shared" si="1248"/>
        <v>0.009+2.2217343246187i</v>
      </c>
      <c r="Z2376" t="str">
        <f t="shared" si="1249"/>
        <v>-0.0015950516248698-0.000238303209821903i</v>
      </c>
      <c r="AA2376" t="str">
        <f t="shared" si="1250"/>
        <v>0.021989413864582-5.40181470570736i</v>
      </c>
      <c r="AB2376" t="str">
        <f t="shared" si="1251"/>
        <v>0.0803252333342756-0.227367652767455i</v>
      </c>
      <c r="AC2376" t="str">
        <f t="shared" si="1252"/>
        <v>0.890886320644529-0.0506973163672534i</v>
      </c>
      <c r="AD2376" t="str">
        <f t="shared" si="1253"/>
        <v>0.104348787236275-0.249276977479834i</v>
      </c>
      <c r="AE2376" t="str">
        <f t="shared" si="1254"/>
        <v>-0.00022584520650256+0.000372742997032415i</v>
      </c>
      <c r="AF2376" t="str">
        <f t="shared" si="1255"/>
        <v>-6.33248896134673-0.336556863405437i</v>
      </c>
      <c r="AG2376" t="str">
        <f t="shared" si="1256"/>
        <v>0.995133802423845-0.00206033845030609i</v>
      </c>
      <c r="AH2376" t="str">
        <f t="shared" si="1257"/>
        <v>0.00156796444087434-0.00229230543352961i</v>
      </c>
      <c r="AI2376">
        <f t="shared" si="1258"/>
        <v>-51.127667199879554</v>
      </c>
      <c r="AJ2376">
        <f t="shared" si="1259"/>
        <v>-55.627403395710395</v>
      </c>
      <c r="AK2376"/>
      <c r="AL2376"/>
      <c r="AM2376"/>
      <c r="AN2376"/>
    </row>
    <row r="2377" spans="1:40" x14ac:dyDescent="0.35">
      <c r="A2377"/>
      <c r="B2377">
        <f t="shared" si="1225"/>
        <v>443000</v>
      </c>
      <c r="C2377" s="237" t="str">
        <f t="shared" si="1228"/>
        <v>-1.64328916188594E-07+0.00233274765541226i</v>
      </c>
      <c r="D2377" s="208" t="str">
        <f t="shared" si="1229"/>
        <v>-2.51366246204081+0.017884398691494i</v>
      </c>
      <c r="E2377" t="str">
        <f t="shared" si="1230"/>
        <v>20500</v>
      </c>
      <c r="F2377" t="str">
        <f t="shared" si="1231"/>
        <v>0.327868852459016</v>
      </c>
      <c r="G2377" t="str">
        <f t="shared" si="1226"/>
        <v>0.327868852459016</v>
      </c>
      <c r="H2377" t="str">
        <f t="shared" si="1232"/>
        <v>3.81898479960668+0.35369733839101i</v>
      </c>
      <c r="I2377" t="str">
        <f t="shared" si="1233"/>
        <v>1739.65693192535i</v>
      </c>
      <c r="J2377" t="str">
        <f t="shared" si="1227"/>
        <v>-4095.54348754135+380.581267683445i</v>
      </c>
      <c r="K2377" t="str">
        <f t="shared" si="1234"/>
        <v>0.0391339622877976-0.42113172139305i</v>
      </c>
      <c r="L2377" t="str">
        <f t="shared" si="1235"/>
        <v>0.00815899190860525-0.0744495653996813i</v>
      </c>
      <c r="M2377" t="str">
        <f t="shared" si="1236"/>
        <v>0.0472929541964029-0.495581286792731i</v>
      </c>
      <c r="N2377" t="str">
        <f t="shared" si="1237"/>
        <v>-5.52566966817932i</v>
      </c>
      <c r="O2377" t="str">
        <f t="shared" si="1238"/>
        <v>0.726545301689664+0.687118566619091i</v>
      </c>
      <c r="P2377" t="str">
        <f t="shared" si="1239"/>
        <v>0.273454698310336-0.687118566619091i</v>
      </c>
      <c r="Q2377" t="str">
        <f t="shared" si="1240"/>
        <v>-0.273454698310336+6.21278823479841i</v>
      </c>
      <c r="R2377" t="str">
        <f t="shared" si="1241"/>
        <v>-0.112317166021095-0.0390711919330117i</v>
      </c>
      <c r="S2377" t="str">
        <f t="shared" si="1242"/>
        <v>0.598384442248955i</v>
      </c>
      <c r="T2377" t="str">
        <f t="shared" si="1243"/>
        <v>0.0233795933928371-0.0672088447445162i</v>
      </c>
      <c r="U2377" t="str">
        <f t="shared" si="1244"/>
        <v>0.00005-0.00032077342609621i</v>
      </c>
      <c r="V2377" t="str">
        <f t="shared" si="1245"/>
        <v>0.00002-0.00359266237227754i</v>
      </c>
      <c r="W2377" t="str">
        <f t="shared" si="1246"/>
        <v>0.0000422646305668-0.000294980983866348i</v>
      </c>
      <c r="X2377" t="str">
        <f t="shared" si="1247"/>
        <v>0.0000429096615617003-0.000294790705423589i</v>
      </c>
      <c r="Y2377" t="str">
        <f t="shared" si="1248"/>
        <v>0.009+2.22676087286445i</v>
      </c>
      <c r="Z2377" t="str">
        <f t="shared" si="1249"/>
        <v>-0.00158787004006804-0.00023771972468307i</v>
      </c>
      <c r="AA2377" t="str">
        <f t="shared" si="1250"/>
        <v>0.0218902190344337-5.3896181688474i</v>
      </c>
      <c r="AB2377" t="str">
        <f t="shared" si="1251"/>
        <v>0.0781440306071833-0.22463906589573i</v>
      </c>
      <c r="AC2377" t="str">
        <f t="shared" si="1252"/>
        <v>0.892368744719705-0.049350564297608i</v>
      </c>
      <c r="AD2377" t="str">
        <f t="shared" si="1253"/>
        <v>0.101181346959569-0.246137833296564i</v>
      </c>
      <c r="AE2377" t="str">
        <f t="shared" si="1254"/>
        <v>-0.000219174647416176+0.000366782089276584i</v>
      </c>
      <c r="AF2377" t="str">
        <f t="shared" si="1255"/>
        <v>-6.33264726164749-0.335812939699516i</v>
      </c>
      <c r="AG2377" t="str">
        <f t="shared" si="1256"/>
        <v>0.995205765915366-0.00199359494995907i</v>
      </c>
      <c r="AH2377" t="str">
        <f t="shared" si="1257"/>
        <v>0.00152292648068288-0.00225688384151929i</v>
      </c>
      <c r="AI2377">
        <f t="shared" si="1258"/>
        <v>-51.300159747829348</v>
      </c>
      <c r="AJ2377">
        <f t="shared" si="1259"/>
        <v>-55.988849890647998</v>
      </c>
      <c r="AK2377"/>
      <c r="AL2377"/>
      <c r="AM2377"/>
      <c r="AN2377"/>
    </row>
    <row r="2378" spans="1:40" x14ac:dyDescent="0.35">
      <c r="A2378"/>
      <c r="B2378">
        <f t="shared" si="1225"/>
        <v>444000</v>
      </c>
      <c r="C2378" s="237" t="str">
        <f t="shared" si="1228"/>
        <v>-1.63589529430523E-07+0.0023274937193034i</v>
      </c>
      <c r="D2378" s="208" t="str">
        <f t="shared" si="1229"/>
        <v>-2.51366245637218+0.0178441185146594i</v>
      </c>
      <c r="E2378" t="str">
        <f t="shared" si="1230"/>
        <v>20500</v>
      </c>
      <c r="F2378" t="str">
        <f t="shared" si="1231"/>
        <v>0.327868852459016</v>
      </c>
      <c r="G2378" t="str">
        <f t="shared" si="1226"/>
        <v>0.327868852459016</v>
      </c>
      <c r="H2378" t="str">
        <f t="shared" si="1232"/>
        <v>3.81914205118543+0.352916380524944i</v>
      </c>
      <c r="I2378" t="str">
        <f t="shared" si="1233"/>
        <v>1743.58392274234i</v>
      </c>
      <c r="J2378" t="str">
        <f t="shared" si="1227"/>
        <v>-4114.05891474582+381.440367610495i</v>
      </c>
      <c r="K2378" t="str">
        <f t="shared" si="1234"/>
        <v>0.0389592975643756-0.420198959174201i</v>
      </c>
      <c r="L2378" t="str">
        <f t="shared" si="1235"/>
        <v>0.00812271481364978-0.0742858528822301i</v>
      </c>
      <c r="M2378" t="str">
        <f t="shared" si="1236"/>
        <v>0.0470820123780254-0.494484812056431i</v>
      </c>
      <c r="N2378" t="str">
        <f t="shared" si="1237"/>
        <v>-5.53814296314135i</v>
      </c>
      <c r="O2378" t="str">
        <f t="shared" si="1238"/>
        <v>0.735059193658072+0.678002936438143i</v>
      </c>
      <c r="P2378" t="str">
        <f t="shared" si="1239"/>
        <v>0.264940806341928-0.678002936438143i</v>
      </c>
      <c r="Q2378" t="str">
        <f t="shared" si="1240"/>
        <v>-0.264940806341928+6.21614589957949i</v>
      </c>
      <c r="R2378" t="str">
        <f t="shared" si="1241"/>
        <v>-0.110686782901434-0.037903769415156i</v>
      </c>
      <c r="S2378" t="str">
        <f t="shared" si="1242"/>
        <v>0.599735197197598i</v>
      </c>
      <c r="T2378" t="str">
        <f t="shared" si="1243"/>
        <v>0.0227322246247309-0.0663827595705592i</v>
      </c>
      <c r="U2378" t="str">
        <f t="shared" si="1244"/>
        <v>0.00005-0.000320050963424822i</v>
      </c>
      <c r="V2378" t="str">
        <f t="shared" si="1245"/>
        <v>0.00002-0.003584570790358i</v>
      </c>
      <c r="W2378" t="str">
        <f t="shared" si="1246"/>
        <v>0.000042264590119722-0.000294318868431641i</v>
      </c>
      <c r="X2378" t="str">
        <f t="shared" si="1247"/>
        <v>0.0000429066680646735-0.000294129023851122i</v>
      </c>
      <c r="Y2378" t="str">
        <f t="shared" si="1248"/>
        <v>0.009+2.23178742111019i</v>
      </c>
      <c r="Z2378" t="str">
        <f t="shared" si="1249"/>
        <v>-0.00158073693132587-0.000237139172763576i</v>
      </c>
      <c r="AA2378" t="str">
        <f t="shared" si="1250"/>
        <v>0.0217916939695956-5.37747659036252i</v>
      </c>
      <c r="AB2378" t="str">
        <f t="shared" si="1251"/>
        <v>0.0759802630865503-0.221877956066608i</v>
      </c>
      <c r="AC2378" t="str">
        <f t="shared" si="1252"/>
        <v>0.893862024282065-0.04801754678629i</v>
      </c>
      <c r="AD2378" t="str">
        <f t="shared" si="1253"/>
        <v>0.0980536588713688-0.242956579443692i</v>
      </c>
      <c r="AE2378" t="str">
        <f t="shared" si="1254"/>
        <v>-0.000212611562096346+0.000360798074284053i</v>
      </c>
      <c r="AF2378" t="str">
        <f t="shared" si="1255"/>
        <v>-6.33280450755761-0.335072262010285i</v>
      </c>
      <c r="AG2378" t="str">
        <f t="shared" si="1256"/>
        <v>0.995278229241555-0.00192792399999848i</v>
      </c>
      <c r="AH2378" t="str">
        <f t="shared" si="1257"/>
        <v>0.00147858484700123-0.002221261120697i</v>
      </c>
      <c r="AI2378">
        <f t="shared" si="1258"/>
        <v>-51.475069462447038</v>
      </c>
      <c r="AJ2378">
        <f t="shared" si="1259"/>
        <v>-56.350236236356025</v>
      </c>
      <c r="AK2378"/>
      <c r="AL2378"/>
      <c r="AM2378"/>
      <c r="AN2378"/>
    </row>
    <row r="2379" spans="1:40" x14ac:dyDescent="0.35">
      <c r="A2379"/>
      <c r="B2379">
        <f t="shared" si="1225"/>
        <v>445000</v>
      </c>
      <c r="C2379" s="237" t="str">
        <f t="shared" si="1228"/>
        <v>-1.62855121699436E-07+0.00232226339639017i</v>
      </c>
      <c r="D2379" s="208" t="str">
        <f t="shared" si="1229"/>
        <v>-2.51366245074173+0.0178040193723246i</v>
      </c>
      <c r="E2379" t="str">
        <f t="shared" si="1230"/>
        <v>20500</v>
      </c>
      <c r="F2379" t="str">
        <f t="shared" si="1231"/>
        <v>0.327868852459016</v>
      </c>
      <c r="G2379" t="str">
        <f t="shared" si="1226"/>
        <v>0.327868852459016</v>
      </c>
      <c r="H2379" t="str">
        <f t="shared" si="1232"/>
        <v>3.81929825764763+0.352138828752001i</v>
      </c>
      <c r="I2379" t="str">
        <f t="shared" si="1233"/>
        <v>1747.51091355932i</v>
      </c>
      <c r="J2379" t="str">
        <f t="shared" si="1227"/>
        <v>-4132.6160903769+382.299467537545i</v>
      </c>
      <c r="K2379" t="str">
        <f t="shared" si="1234"/>
        <v>0.0387857964638794-0.419270284568131i</v>
      </c>
      <c r="L2379" t="str">
        <f t="shared" si="1235"/>
        <v>0.00808667817290442-0.0741228499182247i</v>
      </c>
      <c r="M2379" t="str">
        <f t="shared" si="1236"/>
        <v>0.0468724746367838-0.493393134486356i</v>
      </c>
      <c r="N2379" t="str">
        <f t="shared" si="1237"/>
        <v>-5.55061625810338i</v>
      </c>
      <c r="O2379" t="str">
        <f t="shared" si="1238"/>
        <v>0.743458724330583+0.668781821834851i</v>
      </c>
      <c r="P2379" t="str">
        <f t="shared" si="1239"/>
        <v>0.256541275669417-0.668781821834851i</v>
      </c>
      <c r="Q2379" t="str">
        <f t="shared" si="1240"/>
        <v>-0.256541275669417+6.21939807993823i</v>
      </c>
      <c r="R2379" t="str">
        <f t="shared" si="1241"/>
        <v>-0.109047505467483-0.036750516138451i</v>
      </c>
      <c r="S2379" t="str">
        <f t="shared" si="1242"/>
        <v>0.601085952146242i</v>
      </c>
      <c r="T2379" t="str">
        <f t="shared" si="1243"/>
        <v>0.0220902189849467-0.0655469236530946i</v>
      </c>
      <c r="U2379" t="str">
        <f t="shared" si="1244"/>
        <v>0.0000499999999999998-0.000319331747776676i</v>
      </c>
      <c r="V2379" t="str">
        <f t="shared" si="1245"/>
        <v>0.00002-0.00357651557509877i</v>
      </c>
      <c r="W2379" t="str">
        <f t="shared" si="1246"/>
        <v>0.0000422645495815615-0.000293659733865827i</v>
      </c>
      <c r="X2379" t="str">
        <f t="shared" si="1247"/>
        <v>0.0000429036943625386-0.000293470321150619i</v>
      </c>
      <c r="Y2379" t="str">
        <f t="shared" si="1248"/>
        <v>0.009+2.23681396935593i</v>
      </c>
      <c r="Z2379" t="str">
        <f t="shared" si="1249"/>
        <v>-0.00157365186332016-0.000236561531551915i</v>
      </c>
      <c r="AA2379" t="str">
        <f t="shared" si="1250"/>
        <v>0.0216938326532857-5.36538959957637i</v>
      </c>
      <c r="AB2379" t="str">
        <f t="shared" si="1251"/>
        <v>0.0738344213038335-0.219084255320001i</v>
      </c>
      <c r="AC2379" t="str">
        <f t="shared" si="1252"/>
        <v>0.895366134590941-0.04669841776089i</v>
      </c>
      <c r="AD2379" t="str">
        <f t="shared" si="1253"/>
        <v>0.094966298971596-0.239733748155982i</v>
      </c>
      <c r="AE2379" t="str">
        <f t="shared" si="1254"/>
        <v>-0.000206155675957732+0.000354792086355849i</v>
      </c>
      <c r="AF2379" t="str">
        <f t="shared" si="1255"/>
        <v>-6.33296070838936-0.334334809379676i</v>
      </c>
      <c r="AG2379" t="str">
        <f t="shared" si="1256"/>
        <v>0.995351178710786-0.00186332961058721i</v>
      </c>
      <c r="AH2379" t="str">
        <f t="shared" si="1257"/>
        <v>0.00143493811602626-0.00218544530589873i</v>
      </c>
      <c r="AI2379">
        <f t="shared" si="1258"/>
        <v>-51.65247592669671</v>
      </c>
      <c r="AJ2379">
        <f t="shared" si="1259"/>
        <v>-56.711560293182529</v>
      </c>
      <c r="AK2379"/>
      <c r="AL2379"/>
      <c r="AM2379"/>
      <c r="AN2379"/>
    </row>
    <row r="2380" spans="1:40" x14ac:dyDescent="0.35">
      <c r="A2380"/>
      <c r="B2380">
        <f t="shared" si="1225"/>
        <v>446000</v>
      </c>
      <c r="C2380" s="237" t="str">
        <f t="shared" si="1228"/>
        <v>-1.62125648390482E-07+0.00231705652783944i</v>
      </c>
      <c r="D2380" s="208" t="str">
        <f t="shared" si="1229"/>
        <v>-2.51366244514909+0.017764100046769i</v>
      </c>
      <c r="E2380" t="str">
        <f t="shared" si="1230"/>
        <v>20500</v>
      </c>
      <c r="F2380" t="str">
        <f t="shared" si="1231"/>
        <v>0.327868852459016</v>
      </c>
      <c r="G2380" t="str">
        <f t="shared" si="1226"/>
        <v>0.327868852459016</v>
      </c>
      <c r="H2380" t="str">
        <f t="shared" si="1232"/>
        <v>3.81945342820358+0.351364661074207i</v>
      </c>
      <c r="I2380" t="str">
        <f t="shared" si="1233"/>
        <v>1751.43790437631i</v>
      </c>
      <c r="J2380" t="str">
        <f t="shared" si="1227"/>
        <v>-4151.2150144346+383.158567464597i</v>
      </c>
      <c r="K2380" t="str">
        <f t="shared" si="1234"/>
        <v>0.0386134487008676-0.418345671001999i</v>
      </c>
      <c r="L2380" t="str">
        <f t="shared" si="1235"/>
        <v>0.00805087987445364-0.0739605519647737i</v>
      </c>
      <c r="M2380" t="str">
        <f t="shared" si="1236"/>
        <v>0.0466643285753212-0.492306222966773i</v>
      </c>
      <c r="N2380" t="str">
        <f t="shared" si="1237"/>
        <v>-5.56308955306541i</v>
      </c>
      <c r="O2380" t="str">
        <f t="shared" si="1238"/>
        <v>0.751742586899228+0.65945665744009i</v>
      </c>
      <c r="P2380" t="str">
        <f t="shared" si="1239"/>
        <v>0.248257413100772-0.65945665744009i</v>
      </c>
      <c r="Q2380" t="str">
        <f t="shared" si="1240"/>
        <v>-0.248257413100772+6.2225462105055i</v>
      </c>
      <c r="R2380" t="str">
        <f t="shared" si="1241"/>
        <v>-0.107399362652525-0.035611583693162i</v>
      </c>
      <c r="S2380" t="str">
        <f t="shared" si="1242"/>
        <v>0.602436707094885i</v>
      </c>
      <c r="T2380" t="str">
        <f t="shared" si="1243"/>
        <v>0.0214537252145424-0.0647013183804765i</v>
      </c>
      <c r="U2380" t="str">
        <f t="shared" si="1244"/>
        <v>0.0000499999999999998-0.000318615757310809i</v>
      </c>
      <c r="V2380" t="str">
        <f t="shared" si="1245"/>
        <v>0.00002-0.00356849648188106i</v>
      </c>
      <c r="W2380" t="str">
        <f t="shared" si="1246"/>
        <v>0.0000422645089523196-0.000293003560118176i</v>
      </c>
      <c r="X2380" t="str">
        <f t="shared" si="1247"/>
        <v>0.0000429007402771497-0.000292814577285177i</v>
      </c>
      <c r="Y2380" t="str">
        <f t="shared" si="1248"/>
        <v>0.009+2.24184051760168i</v>
      </c>
      <c r="Z2380" t="str">
        <f t="shared" si="1249"/>
        <v>-0.00156661440560362-0.000235986778769081i</v>
      </c>
      <c r="AA2380" t="str">
        <f t="shared" si="1250"/>
        <v>0.0215966291361419-5.35335682913897i</v>
      </c>
      <c r="AB2380" t="str">
        <f t="shared" si="1251"/>
        <v>0.0717070024116386-0.216257901448282i</v>
      </c>
      <c r="AC2380" t="str">
        <f t="shared" si="1252"/>
        <v>0.896881048472964-0.0453933332877351i</v>
      </c>
      <c r="AD2380" t="str">
        <f t="shared" si="1253"/>
        <v>0.0919198355431755-0.236469879789315i</v>
      </c>
      <c r="AE2380" t="str">
        <f t="shared" si="1254"/>
        <v>-0.000199806703730046+0.000348765254274478i</v>
      </c>
      <c r="AF2380" t="str">
        <f t="shared" si="1255"/>
        <v>-6.33311587335267-0.333600561027438i</v>
      </c>
      <c r="AG2380" t="str">
        <f t="shared" si="1256"/>
        <v>0.995424600596128-0.00179981560651532i</v>
      </c>
      <c r="AH2380" t="str">
        <f t="shared" si="1257"/>
        <v>0.00139198478138547-0.00214944439010577i</v>
      </c>
      <c r="AI2380">
        <f t="shared" si="1258"/>
        <v>-51.832462818011031</v>
      </c>
      <c r="AJ2380">
        <f t="shared" si="1259"/>
        <v>-57.072819945862072</v>
      </c>
      <c r="AK2380"/>
      <c r="AL2380"/>
      <c r="AM2380"/>
      <c r="AN2380"/>
    </row>
    <row r="2381" spans="1:40" x14ac:dyDescent="0.35">
      <c r="A2381"/>
      <c r="B2381">
        <f t="shared" si="1225"/>
        <v>447000</v>
      </c>
      <c r="C2381" s="237" t="str">
        <f t="shared" si="1228"/>
        <v>-1.61401065397188E-07+0.00231187295623938i</v>
      </c>
      <c r="D2381" s="208" t="str">
        <f t="shared" si="1229"/>
        <v>-2.51366243959396+0.0177243593311686i</v>
      </c>
      <c r="E2381" t="str">
        <f t="shared" si="1230"/>
        <v>20500</v>
      </c>
      <c r="F2381" t="str">
        <f t="shared" si="1231"/>
        <v>0.327868852459016</v>
      </c>
      <c r="G2381" t="str">
        <f t="shared" si="1226"/>
        <v>0.327868852459016</v>
      </c>
      <c r="H2381" t="str">
        <f t="shared" si="1232"/>
        <v>3.81960757196279+0.350593855680469i</v>
      </c>
      <c r="I2381" t="str">
        <f t="shared" si="1233"/>
        <v>1755.3648951933i</v>
      </c>
      <c r="J2381" t="str">
        <f t="shared" si="1227"/>
        <v>-4169.85568691891+384.017667391647i</v>
      </c>
      <c r="K2381" t="str">
        <f t="shared" si="1234"/>
        <v>0.0384422441029832-0.417425092130634i</v>
      </c>
      <c r="L2381" t="str">
        <f t="shared" si="1235"/>
        <v>0.00801531782942392-0.0737989545171357i</v>
      </c>
      <c r="M2381" t="str">
        <f t="shared" si="1236"/>
        <v>0.0464575619324071-0.49122404664777i</v>
      </c>
      <c r="N2381" t="str">
        <f t="shared" si="1237"/>
        <v>-5.57556284802744i</v>
      </c>
      <c r="O2381" t="str">
        <f t="shared" si="1238"/>
        <v>0.759909492551805+0.650028894072916i</v>
      </c>
      <c r="P2381" t="str">
        <f t="shared" si="1239"/>
        <v>0.240090507448195-0.650028894072916i</v>
      </c>
      <c r="Q2381" t="str">
        <f t="shared" si="1240"/>
        <v>-0.240090507448195+6.22559174210036i</v>
      </c>
      <c r="R2381" t="str">
        <f t="shared" si="1241"/>
        <v>-0.105742386078061-0.0344871255954691i</v>
      </c>
      <c r="S2381" t="str">
        <f t="shared" si="1242"/>
        <v>0.603787462043527i</v>
      </c>
      <c r="T2381" t="str">
        <f t="shared" si="1243"/>
        <v>0.0208228940364646-0.0638459269204992i</v>
      </c>
      <c r="U2381" t="str">
        <f t="shared" si="1244"/>
        <v>0.0000499999999999998-0.000317902970381702i</v>
      </c>
      <c r="V2381" t="str">
        <f t="shared" si="1245"/>
        <v>0.00002-0.00356051326827507i</v>
      </c>
      <c r="W2381" t="str">
        <f t="shared" si="1246"/>
        <v>0.000042264468231997-0.00029235032731738i</v>
      </c>
      <c r="X2381" t="str">
        <f t="shared" si="1247"/>
        <v>0.0000428978056323498-0.000292161772397184i</v>
      </c>
      <c r="Y2381" t="str">
        <f t="shared" si="1248"/>
        <v>0.009+2.24686706584742i</v>
      </c>
      <c r="Z2381" t="str">
        <f t="shared" si="1249"/>
        <v>-0.00155962413253932-0.000235414892365542i</v>
      </c>
      <c r="AA2381" t="str">
        <f t="shared" si="1250"/>
        <v>0.0215000775353177-5.34137791498953i</v>
      </c>
      <c r="AB2381" t="str">
        <f t="shared" si="1251"/>
        <v>0.0695985101868431-0.21339883819143i</v>
      </c>
      <c r="AC2381" t="str">
        <f t="shared" si="1252"/>
        <v>0.898406736251082-0.0441024515562192i</v>
      </c>
      <c r="AD2381" t="str">
        <f t="shared" si="1253"/>
        <v>0.0889148290332807-0.233165522695743i</v>
      </c>
      <c r="AE2381" t="str">
        <f t="shared" si="1254"/>
        <v>-0.000193564349529687+0.000342718701165856i</v>
      </c>
      <c r="AF2381" t="str">
        <f t="shared" si="1255"/>
        <v>-6.33327001155675-0.3328694963493i</v>
      </c>
      <c r="AG2381" t="str">
        <f t="shared" si="1256"/>
        <v>0.99549848113816-0.00173738562696644i</v>
      </c>
      <c r="AH2381" t="str">
        <f t="shared" si="1257"/>
        <v>0.00134972325485562-0.00211326632338571i</v>
      </c>
      <c r="AI2381">
        <f t="shared" si="1258"/>
        <v>-52.015118194813368</v>
      </c>
      <c r="AJ2381">
        <f t="shared" si="1259"/>
        <v>-57.434013103687612</v>
      </c>
      <c r="AK2381"/>
      <c r="AL2381"/>
      <c r="AM2381"/>
      <c r="AN2381"/>
    </row>
    <row r="2382" spans="1:40" x14ac:dyDescent="0.35">
      <c r="A2382"/>
      <c r="B2382">
        <f t="shared" si="1225"/>
        <v>448000</v>
      </c>
      <c r="C2382" s="237" t="str">
        <f t="shared" si="1228"/>
        <v>-1.6068132910479E-07+0.00230671252558363i</v>
      </c>
      <c r="D2382" s="208" t="str">
        <f t="shared" si="1229"/>
        <v>-2.51366243407598+0.0176847960294745i</v>
      </c>
      <c r="E2382" t="str">
        <f t="shared" si="1230"/>
        <v>20500</v>
      </c>
      <c r="F2382" t="str">
        <f t="shared" si="1231"/>
        <v>0.327868852459016</v>
      </c>
      <c r="G2382" t="str">
        <f t="shared" si="1226"/>
        <v>0.327868852459016</v>
      </c>
      <c r="H2382" t="str">
        <f t="shared" si="1232"/>
        <v>3.81976069793508+0.349826390944611i</v>
      </c>
      <c r="I2382" t="str">
        <f t="shared" si="1233"/>
        <v>1759.29188601028i</v>
      </c>
      <c r="J2382" t="str">
        <f t="shared" si="1227"/>
        <v>-4188.53810782984+384.876767318698i</v>
      </c>
      <c r="K2382" t="str">
        <f t="shared" si="1234"/>
        <v>0.0382721726094697-0.416508521834119i</v>
      </c>
      <c r="L2382" t="str">
        <f t="shared" si="1235"/>
        <v>0.00797998997168398-0.0736380531083255i</v>
      </c>
      <c r="M2382" t="str">
        <f t="shared" si="1236"/>
        <v>0.0462521625811537-0.490146574942445i</v>
      </c>
      <c r="N2382" t="str">
        <f t="shared" si="1237"/>
        <v>-5.58803614298947i</v>
      </c>
      <c r="O2382" t="str">
        <f t="shared" si="1238"/>
        <v>0.767958170672392+0.640499998514842i</v>
      </c>
      <c r="P2382" t="str">
        <f t="shared" si="1239"/>
        <v>0.232041829327608-0.640499998514842i</v>
      </c>
      <c r="Q2382" t="str">
        <f t="shared" si="1240"/>
        <v>-0.232041829327608+6.22853614150431i</v>
      </c>
      <c r="R2382" t="str">
        <f t="shared" si="1241"/>
        <v>-0.104076610122038-0.0333772972656243i</v>
      </c>
      <c r="S2382" t="str">
        <f t="shared" si="1242"/>
        <v>0.605138216992172i</v>
      </c>
      <c r="T2382" t="str">
        <f t="shared" si="1243"/>
        <v>0.0201978781553376-0.0629807342798395i</v>
      </c>
      <c r="U2382" t="str">
        <f t="shared" si="1244"/>
        <v>0.0000499999999999998-0.0003171933655371i</v>
      </c>
      <c r="V2382" t="str">
        <f t="shared" si="1245"/>
        <v>0.00002-0.00355256569401553i</v>
      </c>
      <c r="W2382" t="str">
        <f t="shared" si="1246"/>
        <v>0.0000422644274205943-0.000291700015769553i</v>
      </c>
      <c r="X2382" t="str">
        <f t="shared" si="1247"/>
        <v>0.000042894890253947-0.000291511886806327i</v>
      </c>
      <c r="Y2382" t="str">
        <f t="shared" si="1248"/>
        <v>0.009+2.25189361409316i</v>
      </c>
      <c r="Z2382" t="str">
        <f t="shared" si="1249"/>
        <v>-0.00155268062323645-0.000234845850518292i</v>
      </c>
      <c r="AA2382" t="str">
        <f t="shared" si="1250"/>
        <v>0.0214041720335909-5.3294524963196i</v>
      </c>
      <c r="AB2382" t="str">
        <f t="shared" si="1251"/>
        <v>0.0675094550298904-0.210507015435713i</v>
      </c>
      <c r="AC2382" t="str">
        <f t="shared" si="1252"/>
        <v>0.899943165672636-0.0428259328615378i</v>
      </c>
      <c r="AD2382" t="str">
        <f t="shared" si="1253"/>
        <v>0.0859518319368895-0.229821233096727i</v>
      </c>
      <c r="AE2382" t="str">
        <f t="shared" si="1254"/>
        <v>-0.000187428306933849+0.000336653544362773i</v>
      </c>
      <c r="AF2382" t="str">
        <f t="shared" si="1255"/>
        <v>-6.33342313201106-0.332141594915137i</v>
      </c>
      <c r="AG2382" t="str">
        <f t="shared" si="1256"/>
        <v>0.995572806547773-0.00167604312533189i</v>
      </c>
      <c r="AH2382" t="str">
        <f t="shared" si="1257"/>
        <v>0.00130815186709921-0.00207691901184978i</v>
      </c>
      <c r="AI2382">
        <f t="shared" si="1258"/>
        <v>-52.2005348085153</v>
      </c>
      <c r="AJ2382">
        <f t="shared" si="1259"/>
        <v>-57.79513770068089</v>
      </c>
      <c r="AK2382"/>
      <c r="AL2382"/>
      <c r="AM2382"/>
      <c r="AN2382"/>
    </row>
    <row r="2383" spans="1:40" x14ac:dyDescent="0.35">
      <c r="A2383"/>
      <c r="B2383">
        <f t="shared" si="1225"/>
        <v>449000</v>
      </c>
      <c r="C2383" s="237" t="str">
        <f t="shared" si="1228"/>
        <v>-1.59966396383668E-07+0.00230157508125562i</v>
      </c>
      <c r="D2383" s="208" t="str">
        <f t="shared" si="1229"/>
        <v>-2.51366242859483+0.0176454089562931i</v>
      </c>
      <c r="E2383" t="str">
        <f t="shared" si="1230"/>
        <v>20500</v>
      </c>
      <c r="F2383" t="str">
        <f t="shared" si="1231"/>
        <v>0.327868852459016</v>
      </c>
      <c r="G2383" t="str">
        <f t="shared" si="1226"/>
        <v>0.327868852459016</v>
      </c>
      <c r="H2383" t="str">
        <f t="shared" si="1232"/>
        <v>3.81991281503205+0.349062245423431i</v>
      </c>
      <c r="I2383" t="str">
        <f t="shared" si="1233"/>
        <v>1763.21887682727i</v>
      </c>
      <c r="J2383" t="str">
        <f t="shared" si="1227"/>
        <v>-4207.26227716739+385.735867245748i</v>
      </c>
      <c r="K2383" t="str">
        <f t="shared" si="1234"/>
        <v>0.0381032242697094-0.415595934215434i</v>
      </c>
      <c r="L2383" t="str">
        <f t="shared" si="1235"/>
        <v>0.00794489425754951-0.0734778433087257i</v>
      </c>
      <c r="M2383" t="str">
        <f t="shared" si="1236"/>
        <v>0.0460481185272589-0.48907377752416i</v>
      </c>
      <c r="N2383" t="str">
        <f t="shared" si="1237"/>
        <v>-5.6005094379515i</v>
      </c>
      <c r="O2383" t="str">
        <f t="shared" si="1238"/>
        <v>0.775887369039036+0.630871453281635i</v>
      </c>
      <c r="P2383" t="str">
        <f t="shared" si="1239"/>
        <v>0.224112630960964-0.630871453281635i</v>
      </c>
      <c r="Q2383" t="str">
        <f t="shared" si="1240"/>
        <v>-0.224112630960964+6.23138089123313i</v>
      </c>
      <c r="R2383" t="str">
        <f t="shared" si="1241"/>
        <v>-0.10240207198791-0.0322822560044297i</v>
      </c>
      <c r="S2383" t="str">
        <f t="shared" si="1242"/>
        <v>0.606488971940814i</v>
      </c>
      <c r="T2383" t="str">
        <f t="shared" si="1243"/>
        <v>0.0195788322560567-0.0621057273645568i</v>
      </c>
      <c r="U2383" t="str">
        <f t="shared" si="1244"/>
        <v>0.0000500000000000002-0.000316486921515859i</v>
      </c>
      <c r="V2383" t="str">
        <f t="shared" si="1245"/>
        <v>0.00002-0.00354465352097763i</v>
      </c>
      <c r="W2383" t="str">
        <f t="shared" si="1246"/>
        <v>0.0000422643865181125-0.000291052605956258i</v>
      </c>
      <c r="X2383" t="str">
        <f t="shared" si="1247"/>
        <v>0.0000428919939696868-0.00029086490100762i</v>
      </c>
      <c r="Y2383" t="str">
        <f t="shared" si="1248"/>
        <v>0.009+2.25692016233891i</v>
      </c>
      <c r="Z2383" t="str">
        <f t="shared" si="1249"/>
        <v>-0.00154578346148687-0.000234279631627924i</v>
      </c>
      <c r="AA2383" t="str">
        <f t="shared" si="1250"/>
        <v>0.021308906878487-5.31758021553684i</v>
      </c>
      <c r="AB2383" t="str">
        <f t="shared" si="1251"/>
        <v>0.0654403539600883-0.2075823894159i</v>
      </c>
      <c r="AC2383" t="str">
        <f t="shared" si="1252"/>
        <v>0.901490301836494-0.0415639395857735i</v>
      </c>
      <c r="AD2383" t="str">
        <f t="shared" si="1253"/>
        <v>0.0830313886826789-0.226437574954627i</v>
      </c>
      <c r="AE2383" t="str">
        <f t="shared" si="1254"/>
        <v>-0.000181398259057063+0.000330570895269923i</v>
      </c>
      <c r="AF2383" t="str">
        <f t="shared" si="1255"/>
        <v>-6.33357524362688-0.331416836467138i</v>
      </c>
      <c r="AG2383" t="str">
        <f t="shared" si="1256"/>
        <v>0.995647563008978-0.00161579136907234i</v>
      </c>
      <c r="AH2383" t="str">
        <f t="shared" si="1257"/>
        <v>0.00126726886841875-0.00204041031662688i</v>
      </c>
      <c r="AI2383">
        <f t="shared" si="1258"/>
        <v>-52.388810443756853</v>
      </c>
      <c r="AJ2383">
        <f t="shared" si="1259"/>
        <v>-58.15619169575406</v>
      </c>
      <c r="AK2383"/>
      <c r="AL2383"/>
      <c r="AM2383"/>
      <c r="AN2383"/>
    </row>
    <row r="2384" spans="1:40" x14ac:dyDescent="0.35">
      <c r="A2384"/>
      <c r="B2384">
        <f t="shared" si="1225"/>
        <v>450000</v>
      </c>
      <c r="C2384" s="237" t="str">
        <f t="shared" si="1228"/>
        <v>-1.59256224582892E-07+0.00229646047001319i</v>
      </c>
      <c r="D2384" s="208" t="str">
        <f t="shared" si="1229"/>
        <v>-2.51366242315018+0.0176061969367678i</v>
      </c>
      <c r="E2384" t="str">
        <f t="shared" si="1230"/>
        <v>20500</v>
      </c>
      <c r="F2384" t="str">
        <f t="shared" si="1231"/>
        <v>0.327868852459016</v>
      </c>
      <c r="G2384" t="str">
        <f t="shared" si="1226"/>
        <v>0.327868852459016</v>
      </c>
      <c r="H2384" t="str">
        <f t="shared" si="1232"/>
        <v>3.82006393206829+0.348301397854815i</v>
      </c>
      <c r="I2384" t="str">
        <f t="shared" si="1233"/>
        <v>1767.14586764426i</v>
      </c>
      <c r="J2384" t="str">
        <f t="shared" si="1227"/>
        <v>-4226.02819493156+386.594967172799i</v>
      </c>
      <c r="K2384" t="str">
        <f t="shared" si="1234"/>
        <v>0.0379353892417829-0.414687303598084i</v>
      </c>
      <c r="L2384" t="str">
        <f t="shared" si="1235"/>
        <v>0.00791002866549233-0.0733183207257031i</v>
      </c>
      <c r="M2384" t="str">
        <f t="shared" si="1236"/>
        <v>0.0458454179072752-0.488005624323787i</v>
      </c>
      <c r="N2384" t="str">
        <f t="shared" si="1237"/>
        <v>-5.61298273291353i</v>
      </c>
      <c r="O2384" t="str">
        <f t="shared" si="1238"/>
        <v>0.783695854018571+0.621144756392665i</v>
      </c>
      <c r="P2384" t="str">
        <f t="shared" si="1239"/>
        <v>0.216304145981429-0.621144756392665i</v>
      </c>
      <c r="Q2384" t="str">
        <f t="shared" si="1240"/>
        <v>-0.216304145981429+6.23412748930619i</v>
      </c>
      <c r="R2384" t="str">
        <f t="shared" si="1241"/>
        <v>-0.100718811774493-0.0312021609679868i</v>
      </c>
      <c r="S2384" t="str">
        <f t="shared" si="1242"/>
        <v>0.607839726889458i</v>
      </c>
      <c r="T2384" t="str">
        <f t="shared" si="1243"/>
        <v>0.018965913001142-0.0612208950416386i</v>
      </c>
      <c r="U2384" t="str">
        <f t="shared" si="1244"/>
        <v>0.0000500000000000002-0.000315783617245824i</v>
      </c>
      <c r="V2384" t="str">
        <f t="shared" si="1245"/>
        <v>0.00002-0.00353677651315323i</v>
      </c>
      <c r="W2384" t="str">
        <f t="shared" si="1246"/>
        <v>0.0000422643455245524-0.000290408078532555i</v>
      </c>
      <c r="X2384" t="str">
        <f t="shared" si="1247"/>
        <v>0.000042889116609226-0.00029022079566944i</v>
      </c>
      <c r="Y2384" t="str">
        <f t="shared" si="1248"/>
        <v>0.009+2.26194671058465i</v>
      </c>
      <c r="Z2384" t="str">
        <f t="shared" si="1249"/>
        <v>-0.0015389322357027-0.000233716214315759i</v>
      </c>
      <c r="AA2384" t="str">
        <f t="shared" si="1250"/>
        <v>0.0212142763814173-5.30576071822941i</v>
      </c>
      <c r="AB2384" t="str">
        <f t="shared" si="1251"/>
        <v>0.0633917306067643-0.204624922920972i</v>
      </c>
      <c r="AC2384" t="str">
        <f t="shared" si="1252"/>
        <v>0.903048107119277-0.0403166361772753i</v>
      </c>
      <c r="AD2384" t="str">
        <f t="shared" si="1253"/>
        <v>0.0801540355213036-0.223015119842468i</v>
      </c>
      <c r="AE2384" t="str">
        <f t="shared" si="1254"/>
        <v>-0.00017547387863015+0.000324471859230504i</v>
      </c>
      <c r="AF2384" t="str">
        <f t="shared" si="1255"/>
        <v>-6.33372635521847-0.330695200918047i</v>
      </c>
      <c r="AG2384" t="str">
        <f t="shared" si="1256"/>
        <v>0.995722736681701-0.00155663343962717i</v>
      </c>
      <c r="AH2384" t="str">
        <f t="shared" si="1257"/>
        <v>0.00122707242952805-0.00200374805285445i</v>
      </c>
      <c r="AI2384">
        <f t="shared" si="1258"/>
        <v>-52.580048290015675</v>
      </c>
      <c r="AJ2384">
        <f t="shared" si="1259"/>
        <v>-58.517173072866981</v>
      </c>
      <c r="AK2384"/>
      <c r="AL2384"/>
      <c r="AM2384"/>
      <c r="AN2384"/>
    </row>
    <row r="2385" spans="1:40" x14ac:dyDescent="0.35">
      <c r="A2385"/>
      <c r="B2385">
        <f t="shared" si="1225"/>
        <v>451000</v>
      </c>
      <c r="C2385" s="237" t="str">
        <f t="shared" si="1228"/>
        <v>-1.5855077152385E-07+0.00229136853997329i</v>
      </c>
      <c r="D2385" s="208" t="str">
        <f t="shared" si="1229"/>
        <v>-2.5136624177417+0.0175671588064619i</v>
      </c>
      <c r="E2385" t="str">
        <f t="shared" si="1230"/>
        <v>20500</v>
      </c>
      <c r="F2385" t="str">
        <f t="shared" si="1231"/>
        <v>0.327868852459016</v>
      </c>
      <c r="G2385" t="str">
        <f t="shared" si="1226"/>
        <v>0.327868852459016</v>
      </c>
      <c r="H2385" t="str">
        <f t="shared" si="1232"/>
        <v>3.82021405776261+0.347543827155828i</v>
      </c>
      <c r="I2385" t="str">
        <f t="shared" si="1233"/>
        <v>1771.07285846125i</v>
      </c>
      <c r="J2385" t="str">
        <f t="shared" si="1227"/>
        <v>-4244.83586112234+387.45406709985i</v>
      </c>
      <c r="K2385" t="str">
        <f t="shared" si="1234"/>
        <v>0.0377686577910515-0.413782604523794i</v>
      </c>
      <c r="L2385" t="str">
        <f t="shared" si="1235"/>
        <v>0.007875391195854-0.0731594810032294i</v>
      </c>
      <c r="M2385" t="str">
        <f t="shared" si="1236"/>
        <v>0.0456440489869055-0.486942085527023i</v>
      </c>
      <c r="N2385" t="str">
        <f t="shared" si="1237"/>
        <v>-5.62545602787556i</v>
      </c>
      <c r="O2385" t="str">
        <f t="shared" si="1238"/>
        <v>0.791382410758547+0.611321421137842i</v>
      </c>
      <c r="P2385" t="str">
        <f t="shared" si="1239"/>
        <v>0.208617589241453-0.611321421137842i</v>
      </c>
      <c r="Q2385" t="str">
        <f t="shared" si="1240"/>
        <v>-0.208617589241453+6.2367774490134i</v>
      </c>
      <c r="R2385" t="str">
        <f t="shared" si="1241"/>
        <v>-0.0990268725466063-0.0301371731406566i</v>
      </c>
      <c r="S2385" t="str">
        <f t="shared" si="1242"/>
        <v>0.609190481838101i</v>
      </c>
      <c r="T2385" t="str">
        <f t="shared" si="1243"/>
        <v>0.0183592790267949-0.0603262282015873i</v>
      </c>
      <c r="U2385" t="str">
        <f t="shared" si="1244"/>
        <v>0.0000500000000000002-0.000315083431841732i</v>
      </c>
      <c r="V2385" t="str">
        <f t="shared" si="1245"/>
        <v>0.00002-0.0035289344366274i</v>
      </c>
      <c r="W2385" t="str">
        <f t="shared" si="1246"/>
        <v>0.0000422643044399143-0.000289766414325077i</v>
      </c>
      <c r="X2385" t="str">
        <f t="shared" si="1247"/>
        <v>0.0000428862580041081-0.000289579551631627i</v>
      </c>
      <c r="Y2385" t="str">
        <f t="shared" si="1248"/>
        <v>0.009+2.26697325883039i</v>
      </c>
      <c r="Z2385" t="str">
        <f t="shared" si="1249"/>
        <v>-0.001532126538855-0.000233155577421016i</v>
      </c>
      <c r="AA2385" t="str">
        <f t="shared" si="1250"/>
        <v>0.021120274916828-5.29399365313048i</v>
      </c>
      <c r="AB2385" t="str">
        <f t="shared" si="1251"/>
        <v>0.0613641151960848-0.201634585503315i</v>
      </c>
      <c r="AC2385" t="str">
        <f t="shared" si="1252"/>
        <v>0.904616541100687-0.0390841891282697i</v>
      </c>
      <c r="AD2385" t="str">
        <f t="shared" si="1253"/>
        <v>0.0773203004160575-0.219554446812059i</v>
      </c>
      <c r="AE2385" t="str">
        <f t="shared" si="1254"/>
        <v>-0.000169654828081501+0.000318357535394512i</v>
      </c>
      <c r="AF2385" t="str">
        <f t="shared" si="1255"/>
        <v>-6.33387647550431-0.329976668349366i</v>
      </c>
      <c r="AG2385" t="str">
        <f t="shared" si="1256"/>
        <v>0.995798313704584-0.00149857223237061i</v>
      </c>
      <c r="AH2385" t="str">
        <f t="shared" si="1257"/>
        <v>0.00118756064234022-0.00196693998868661i</v>
      </c>
      <c r="AI2385">
        <f t="shared" si="1258"/>
        <v>-52.774357348120809</v>
      </c>
      <c r="AJ2385">
        <f t="shared" si="1259"/>
        <v>-58.87807984117859</v>
      </c>
      <c r="AK2385"/>
      <c r="AL2385"/>
      <c r="AM2385"/>
      <c r="AN2385"/>
    </row>
    <row r="2386" spans="1:40" x14ac:dyDescent="0.35">
      <c r="A2386"/>
      <c r="B2386">
        <f t="shared" si="1225"/>
        <v>452000</v>
      </c>
      <c r="C2386" s="237" t="str">
        <f t="shared" si="1228"/>
        <v>-1.57849995493994E-07+0.00228629914059694i</v>
      </c>
      <c r="D2386" s="208" t="str">
        <f t="shared" si="1229"/>
        <v>-2.51366241236909+0.0175282934112432i</v>
      </c>
      <c r="E2386" t="str">
        <f t="shared" si="1230"/>
        <v>20500</v>
      </c>
      <c r="F2386" t="str">
        <f t="shared" si="1231"/>
        <v>0.327868852459016</v>
      </c>
      <c r="G2386" t="str">
        <f t="shared" si="1226"/>
        <v>0.327868852459016</v>
      </c>
      <c r="H2386" t="str">
        <f t="shared" si="1232"/>
        <v>3.8203632007394+0.346789512420885i</v>
      </c>
      <c r="I2386" t="str">
        <f t="shared" si="1233"/>
        <v>1774.99984927823i</v>
      </c>
      <c r="J2386" t="str">
        <f t="shared" si="1227"/>
        <v>-4263.68527573974+388.313167026901i</v>
      </c>
      <c r="K2386" t="str">
        <f t="shared" si="1234"/>
        <v>0.0376030202887602-0.412881811750212i</v>
      </c>
      <c r="L2386" t="str">
        <f t="shared" si="1235"/>
        <v>0.00784097987056357-0.0730013198215064i</v>
      </c>
      <c r="M2386" t="str">
        <f t="shared" si="1236"/>
        <v>0.0454440001593238-0.485883131571718i</v>
      </c>
      <c r="N2386" t="str">
        <f t="shared" si="1237"/>
        <v>-5.63792932283759i</v>
      </c>
      <c r="O2386" t="str">
        <f t="shared" si="1238"/>
        <v>0.798945843376242+0.601402975842177i</v>
      </c>
      <c r="P2386" t="str">
        <f t="shared" si="1239"/>
        <v>0.201054156623758-0.601402975842177i</v>
      </c>
      <c r="Q2386" t="str">
        <f t="shared" si="1240"/>
        <v>-0.201054156623758+6.23933229867977i</v>
      </c>
      <c r="R2386" t="str">
        <f t="shared" si="1241"/>
        <v>-0.0973263004064689-0.0290874553061755i</v>
      </c>
      <c r="S2386" t="str">
        <f t="shared" si="1242"/>
        <v>0.610541236786745i</v>
      </c>
      <c r="T2386" t="str">
        <f t="shared" si="1243"/>
        <v>0.0177590909376116-0.0594217198220438i</v>
      </c>
      <c r="U2386" t="str">
        <f t="shared" si="1244"/>
        <v>0.0000500000000000002-0.000314386344603144i</v>
      </c>
      <c r="V2386" t="str">
        <f t="shared" si="1245"/>
        <v>0.00002-0.00352112705955521i</v>
      </c>
      <c r="W2386" t="str">
        <f t="shared" si="1246"/>
        <v>0.0000422642632641996-0.000289127594330131i</v>
      </c>
      <c r="X2386" t="str">
        <f t="shared" si="1247"/>
        <v>0.0000428834179877383-0.000288941149903565i</v>
      </c>
      <c r="Y2386" t="str">
        <f t="shared" si="1248"/>
        <v>0.009+2.27199980707614i</v>
      </c>
      <c r="Z2386" t="str">
        <f t="shared" si="1249"/>
        <v>-0.00152536596841321-0.000232597699998035i</v>
      </c>
      <c r="AA2386" t="str">
        <f t="shared" si="1250"/>
        <v>0.0210268969213642-5.28227867208349i</v>
      </c>
      <c r="AB2386" t="str">
        <f t="shared" si="1251"/>
        <v>0.0593580445333856-0.198611353691373i</v>
      </c>
      <c r="AC2386" t="str">
        <f t="shared" si="1252"/>
        <v>0.90619556048797-0.0378667669506492i</v>
      </c>
      <c r="AD2386" t="str">
        <f t="shared" si="1253"/>
        <v>0.0745307029359665-0.216056142260507i</v>
      </c>
      <c r="AE2386" t="str">
        <f t="shared" si="1254"/>
        <v>-0.00016394075962068+0.000312229016588679i</v>
      </c>
      <c r="AF2386" t="str">
        <f t="shared" si="1255"/>
        <v>-6.33402561310849-0.329261219009642i</v>
      </c>
      <c r="AG2386" t="str">
        <f t="shared" si="1256"/>
        <v>0.995874280197766-0.00144161045661504i</v>
      </c>
      <c r="AH2386" t="str">
        <f t="shared" si="1257"/>
        <v>0.00114873152077189-0.00192999384431981i</v>
      </c>
      <c r="AI2386">
        <f t="shared" si="1258"/>
        <v>-52.971852875681634</v>
      </c>
      <c r="AJ2386">
        <f t="shared" si="1259"/>
        <v>-59.238910035192603</v>
      </c>
      <c r="AK2386"/>
      <c r="AL2386"/>
      <c r="AM2386"/>
      <c r="AN2386"/>
    </row>
    <row r="2387" spans="1:40" x14ac:dyDescent="0.35">
      <c r="A2387"/>
      <c r="B2387">
        <f t="shared" si="1225"/>
        <v>453000</v>
      </c>
      <c r="C2387" s="237" t="str">
        <f t="shared" si="1228"/>
        <v>-1.57153855240672E-07+0.00228125212267449i</v>
      </c>
      <c r="D2387" s="208" t="str">
        <f t="shared" si="1229"/>
        <v>-2.51366240703201+0.0174895996071711i</v>
      </c>
      <c r="E2387" t="str">
        <f t="shared" si="1230"/>
        <v>20500</v>
      </c>
      <c r="F2387" t="str">
        <f t="shared" si="1231"/>
        <v>0.327868852459016</v>
      </c>
      <c r="G2387" t="str">
        <f t="shared" si="1226"/>
        <v>0.327868852459016</v>
      </c>
      <c r="H2387" t="str">
        <f t="shared" si="1232"/>
        <v>3.82051136952967+0.34603843291987i</v>
      </c>
      <c r="I2387" t="str">
        <f t="shared" si="1233"/>
        <v>1778.92684009522i</v>
      </c>
      <c r="J2387" t="str">
        <f t="shared" si="1227"/>
        <v>-4282.57643878375+389.172266953951i</v>
      </c>
      <c r="K2387" t="str">
        <f t="shared" si="1234"/>
        <v>0.0374384672106638-0.411984900248655i</v>
      </c>
      <c r="L2387" t="str">
        <f t="shared" si="1235"/>
        <v>0.0078067927328597-0.0728438328965961i</v>
      </c>
      <c r="M2387" t="str">
        <f t="shared" si="1236"/>
        <v>0.0452452599435235-0.484828733145251i</v>
      </c>
      <c r="N2387" t="str">
        <f t="shared" si="1237"/>
        <v>-5.65040261779962i</v>
      </c>
      <c r="O2387" t="str">
        <f t="shared" si="1238"/>
        <v>0.806384975144716+0.591390963628002i</v>
      </c>
      <c r="P2387" t="str">
        <f t="shared" si="1239"/>
        <v>0.193615024855284-0.591390963628002i</v>
      </c>
      <c r="Q2387" t="str">
        <f t="shared" si="1240"/>
        <v>-0.193615024855284+6.24179358142762i</v>
      </c>
      <c r="R2387" t="str">
        <f t="shared" si="1241"/>
        <v>-0.0956171445658113-0.0280531720168699i</v>
      </c>
      <c r="S2387" t="str">
        <f t="shared" si="1242"/>
        <v>0.611891991735388i</v>
      </c>
      <c r="T2387" t="str">
        <f t="shared" si="1243"/>
        <v>0.017165511299898-0.0585073650324248i</v>
      </c>
      <c r="U2387" t="str">
        <f t="shared" si="1244"/>
        <v>0.0000500000000000002-0.000313692335012409i</v>
      </c>
      <c r="V2387" t="str">
        <f t="shared" si="1245"/>
        <v>0.00002-0.00351335415213897i</v>
      </c>
      <c r="W2387" t="str">
        <f t="shared" si="1246"/>
        <v>0.0000422642219974087-0.000288491599711829i</v>
      </c>
      <c r="X2387" t="str">
        <f t="shared" si="1247"/>
        <v>0.0000428805963953578-0.000288305571662326i</v>
      </c>
      <c r="Y2387" t="str">
        <f t="shared" si="1248"/>
        <v>0.009+2.27702635532188i</v>
      </c>
      <c r="Z2387" t="str">
        <f t="shared" si="1249"/>
        <v>-0.00151865012628572-0.000232042561313522i</v>
      </c>
      <c r="AA2387" t="str">
        <f t="shared" si="1250"/>
        <v>0.0209341368930474-5.27061543000794i</v>
      </c>
      <c r="AB2387" t="str">
        <f t="shared" si="1251"/>
        <v>0.0573740619808274-0.195555211205691i</v>
      </c>
      <c r="AC2387" t="str">
        <f t="shared" si="1252"/>
        <v>0.907785119039531-0.0366645401498738i</v>
      </c>
      <c r="AD2387" t="str">
        <f t="shared" si="1253"/>
        <v>0.0717857541513218-0.212520799795155i</v>
      </c>
      <c r="AE2387" t="str">
        <f t="shared" si="1254"/>
        <v>-0.000158331315324287+0.000306087389188159i</v>
      </c>
      <c r="AF2387" t="str">
        <f t="shared" si="1255"/>
        <v>-6.33417377656168-0.328548833312699i</v>
      </c>
      <c r="AG2387" t="str">
        <f t="shared" si="1256"/>
        <v>0.995950622265667-0.00138575063566089i</v>
      </c>
      <c r="AH2387" t="str">
        <f t="shared" si="1257"/>
        <v>0.00111058300156309-0.0018929172910361i</v>
      </c>
      <c r="AI2387">
        <f t="shared" si="1258"/>
        <v>-53.172656875991152</v>
      </c>
      <c r="AJ2387">
        <f t="shared" si="1259"/>
        <v>-59.599661714897437</v>
      </c>
      <c r="AK2387"/>
      <c r="AL2387"/>
      <c r="AM2387"/>
      <c r="AN2387"/>
    </row>
    <row r="2388" spans="1:40" x14ac:dyDescent="0.35">
      <c r="A2388"/>
      <c r="B2388">
        <f t="shared" si="1225"/>
        <v>454000</v>
      </c>
      <c r="C2388" s="237" t="str">
        <f t="shared" si="1228"/>
        <v>-1.56462309965052E-07+0.00227622733831085i</v>
      </c>
      <c r="D2388" s="208" t="str">
        <f t="shared" si="1229"/>
        <v>-2.51366240173017+0.0174510762603832i</v>
      </c>
      <c r="E2388" t="str">
        <f t="shared" si="1230"/>
        <v>20500</v>
      </c>
      <c r="F2388" t="str">
        <f t="shared" si="1231"/>
        <v>0.327868852459016</v>
      </c>
      <c r="G2388" t="str">
        <f t="shared" si="1226"/>
        <v>0.327868852459016</v>
      </c>
      <c r="H2388" t="str">
        <f t="shared" si="1232"/>
        <v>3.82065857257243+0.34529056809637i</v>
      </c>
      <c r="I2388" t="str">
        <f t="shared" si="1233"/>
        <v>1782.85383091221i</v>
      </c>
      <c r="J2388" t="str">
        <f t="shared" si="1227"/>
        <v>-4301.50935025439+390.031366881002i</v>
      </c>
      <c r="K2388" t="str">
        <f t="shared" si="1234"/>
        <v>0.0372749891356703-0.411091845201864i</v>
      </c>
      <c r="L2388" t="str">
        <f t="shared" si="1235"/>
        <v>0.00777282784701687-0.0726870159800548i</v>
      </c>
      <c r="M2388" t="str">
        <f t="shared" si="1236"/>
        <v>0.0450478169826872-0.483778861181919i</v>
      </c>
      <c r="N2388" t="str">
        <f t="shared" si="1237"/>
        <v>-5.66287591276165i</v>
      </c>
      <c r="O2388" t="str">
        <f t="shared" si="1238"/>
        <v>0.813698648675888+0.58128694217489i</v>
      </c>
      <c r="P2388" t="str">
        <f t="shared" si="1239"/>
        <v>0.186301351324112-0.58128694217489i</v>
      </c>
      <c r="Q2388" t="str">
        <f t="shared" si="1240"/>
        <v>-0.186301351324112+6.24416285493654i</v>
      </c>
      <c r="R2388" t="str">
        <f t="shared" si="1241"/>
        <v>-0.0938994574186845-0.027034489560911i</v>
      </c>
      <c r="S2388" t="str">
        <f t="shared" si="1242"/>
        <v>0.61324274668403i</v>
      </c>
      <c r="T2388" t="str">
        <f t="shared" si="1243"/>
        <v>0.0165787046335338-0.0575831611795742i</v>
      </c>
      <c r="U2388" t="str">
        <f t="shared" si="1244"/>
        <v>0.00005-0.000313001382732645i</v>
      </c>
      <c r="V2388" t="str">
        <f t="shared" si="1245"/>
        <v>0.00002-0.00350561548660563i</v>
      </c>
      <c r="W2388" t="str">
        <f t="shared" si="1246"/>
        <v>0.0000422641806395426-0.000287858411800237i</v>
      </c>
      <c r="X2388" t="str">
        <f t="shared" si="1247"/>
        <v>0.0000428777930640207-0.000287672798250817i</v>
      </c>
      <c r="Y2388" t="str">
        <f t="shared" si="1248"/>
        <v>0.009+2.28205290356763i</v>
      </c>
      <c r="Z2388" t="str">
        <f t="shared" si="1249"/>
        <v>-0.00151197861876113-0.000231490140843862i</v>
      </c>
      <c r="AA2388" t="str">
        <f t="shared" si="1250"/>
        <v>0.0208419893904625-5.25900358486522i</v>
      </c>
      <c r="AB2388" t="str">
        <f t="shared" si="1251"/>
        <v>0.0554127174302027-0.192466149178353i</v>
      </c>
      <c r="AC2388" t="str">
        <f t="shared" si="1252"/>
        <v>0.909385167487736-0.035477681196928i</v>
      </c>
      <c r="AD2388" t="str">
        <f t="shared" si="1253"/>
        <v>0.0690859565316837-0.208949020097031i</v>
      </c>
      <c r="AE2388" t="str">
        <f t="shared" si="1254"/>
        <v>-0.000152826127224015+0.000299933732989948i</v>
      </c>
      <c r="AF2388" t="str">
        <f t="shared" si="1255"/>
        <v>-6.3343209743026-0.327839491835987i</v>
      </c>
      <c r="AG2388" t="str">
        <f t="shared" si="1256"/>
        <v>0.996027325999764-0.0013309951068928i</v>
      </c>
      <c r="AH2388" t="str">
        <f t="shared" si="1257"/>
        <v>0.00107311294511235-0.00185571795026442i</v>
      </c>
      <c r="AI2388">
        <f t="shared" si="1258"/>
        <v>-53.376898635597037</v>
      </c>
      <c r="AJ2388">
        <f t="shared" si="1259"/>
        <v>-59.960332965901493</v>
      </c>
      <c r="AK2388"/>
      <c r="AL2388"/>
      <c r="AM2388"/>
      <c r="AN2388"/>
    </row>
    <row r="2389" spans="1:40" x14ac:dyDescent="0.35">
      <c r="A2389"/>
      <c r="B2389">
        <f t="shared" si="1225"/>
        <v>455000</v>
      </c>
      <c r="C2389" s="237" t="str">
        <f t="shared" si="1228"/>
        <v>-1.55775319316148E-07+0.00227122464091113i</v>
      </c>
      <c r="D2389" s="208" t="str">
        <f t="shared" si="1229"/>
        <v>-2.51366239646324+0.0174127222469853i</v>
      </c>
      <c r="E2389" t="str">
        <f t="shared" si="1230"/>
        <v>20500</v>
      </c>
      <c r="F2389" t="str">
        <f t="shared" si="1231"/>
        <v>0.327868852459016</v>
      </c>
      <c r="G2389" t="str">
        <f t="shared" si="1226"/>
        <v>0.327868852459016</v>
      </c>
      <c r="H2389" t="str">
        <f t="shared" si="1232"/>
        <v>3.82080481821576+0.344545897565836i</v>
      </c>
      <c r="I2389" t="str">
        <f t="shared" si="1233"/>
        <v>1786.78082172919i</v>
      </c>
      <c r="J2389" t="str">
        <f t="shared" si="1227"/>
        <v>-4320.48401015163+390.890466808052i</v>
      </c>
      <c r="K2389" t="str">
        <f t="shared" si="1234"/>
        <v>0.0371125767445082-0.410202622001807i</v>
      </c>
      <c r="L2389" t="str">
        <f t="shared" si="1235"/>
        <v>0.00773908329807565-0.0725308648585721i</v>
      </c>
      <c r="M2389" t="str">
        <f t="shared" si="1236"/>
        <v>0.0448516600425838-0.482733486860379i</v>
      </c>
      <c r="N2389" t="str">
        <f t="shared" si="1237"/>
        <v>-5.67534920772368i</v>
      </c>
      <c r="O2389" t="str">
        <f t="shared" si="1238"/>
        <v>0.820885726100605+0.571092483477311i</v>
      </c>
      <c r="P2389" t="str">
        <f t="shared" si="1239"/>
        <v>0.179114273899395-0.571092483477311i</v>
      </c>
      <c r="Q2389" t="str">
        <f t="shared" si="1240"/>
        <v>-0.179114273899395+6.24644169120099i</v>
      </c>
      <c r="R2389" t="str">
        <f t="shared" si="1241"/>
        <v>-0.092173294614927-0.0260315759275524i</v>
      </c>
      <c r="S2389" t="str">
        <f t="shared" si="1242"/>
        <v>0.614593501632674i</v>
      </c>
      <c r="T2389" t="str">
        <f t="shared" si="1243"/>
        <v>0.0159988374023313-0.0566491078944081i</v>
      </c>
      <c r="U2389" t="str">
        <f t="shared" si="1244"/>
        <v>0.00005-0.00031231346760576i</v>
      </c>
      <c r="V2389" t="str">
        <f t="shared" si="1245"/>
        <v>0.00002-0.00349791083718452i</v>
      </c>
      <c r="W2389" t="str">
        <f t="shared" si="1246"/>
        <v>0.0000422641391906023-0.000287228012089551i</v>
      </c>
      <c r="X2389" t="str">
        <f t="shared" si="1247"/>
        <v>0.0000428750078325706-0.000287042811175964i</v>
      </c>
      <c r="Y2389" t="str">
        <f t="shared" si="1248"/>
        <v>0.009+2.28707945181337i</v>
      </c>
      <c r="Z2389" t="str">
        <f t="shared" si="1249"/>
        <v>-0.00150535105645069-0.000230940418272455i</v>
      </c>
      <c r="AA2389" t="str">
        <f t="shared" si="1250"/>
        <v>0.0207504490319622-5.24744279762543i</v>
      </c>
      <c r="AB2389" t="str">
        <f t="shared" si="1251"/>
        <v>0.0534745672707105-0.189344166375729i</v>
      </c>
      <c r="AC2389" t="str">
        <f t="shared" si="1252"/>
        <v>0.910995653460923-0.0343063644982706i</v>
      </c>
      <c r="AD2389" t="str">
        <f t="shared" si="1253"/>
        <v>0.0664318038463743-0.205341410782836i</v>
      </c>
      <c r="AE2389" t="str">
        <f t="shared" si="1254"/>
        <v>-0.000147424817396909+0.000293769121088143i</v>
      </c>
      <c r="AF2389" t="str">
        <f t="shared" si="1255"/>
        <v>-6.334467214679-0.327133175318851i</v>
      </c>
      <c r="AG2389" t="str">
        <f t="shared" si="1256"/>
        <v>0.996104377481349-0.00127734602192199i</v>
      </c>
      <c r="AH2389" t="str">
        <f t="shared" si="1257"/>
        <v>0.0010363191363268-0.00181840339266026i</v>
      </c>
      <c r="AI2389">
        <f t="shared" si="1258"/>
        <v>-53.584715316472149</v>
      </c>
      <c r="AJ2389">
        <f t="shared" si="1259"/>
        <v>-60.320921899559885</v>
      </c>
      <c r="AK2389"/>
      <c r="AL2389"/>
      <c r="AM2389"/>
      <c r="AN2389"/>
    </row>
    <row r="2390" spans="1:40" x14ac:dyDescent="0.35">
      <c r="A2390"/>
      <c r="B2390">
        <f t="shared" si="1225"/>
        <v>456000</v>
      </c>
      <c r="C2390" s="237" t="str">
        <f t="shared" si="1228"/>
        <v>-1.55092843384936E-07+0.00226624388516636i</v>
      </c>
      <c r="D2390" s="208" t="str">
        <f t="shared" si="1229"/>
        <v>-2.51366239123092+0.0173745364529421i</v>
      </c>
      <c r="E2390" t="str">
        <f t="shared" si="1230"/>
        <v>20500</v>
      </c>
      <c r="F2390" t="str">
        <f t="shared" si="1231"/>
        <v>0.327868852459016</v>
      </c>
      <c r="G2390" t="str">
        <f t="shared" si="1226"/>
        <v>0.327868852459016</v>
      </c>
      <c r="H2390" t="str">
        <f t="shared" si="1232"/>
        <v>3.82095011471804+0.343804401113848i</v>
      </c>
      <c r="I2390" t="str">
        <f t="shared" si="1233"/>
        <v>1790.70781254618i</v>
      </c>
      <c r="J2390" t="str">
        <f t="shared" si="1227"/>
        <v>-4339.5004184755+391.749566735103i</v>
      </c>
      <c r="K2390" t="str">
        <f t="shared" si="1234"/>
        <v>0.036951220818412-0.409317206247497i</v>
      </c>
      <c r="L2390" t="str">
        <f t="shared" si="1235"/>
        <v>0.00770555719157701-0.0723753753536141i</v>
      </c>
      <c r="M2390" t="str">
        <f t="shared" si="1236"/>
        <v>0.044656778009989-0.481692581601111i</v>
      </c>
      <c r="N2390" t="str">
        <f t="shared" si="1237"/>
        <v>-5.68782250268571i</v>
      </c>
      <c r="O2390" t="str">
        <f t="shared" si="1238"/>
        <v>0.827945089245669+0.560809173600058i</v>
      </c>
      <c r="P2390" t="str">
        <f t="shared" si="1239"/>
        <v>0.172054910754331-0.560809173600058i</v>
      </c>
      <c r="Q2390" t="str">
        <f t="shared" si="1240"/>
        <v>-0.172054910754331+6.24863167628577i</v>
      </c>
      <c r="R2390" t="str">
        <f t="shared" si="1241"/>
        <v>-0.0904387151342513-0.0250446007702909i</v>
      </c>
      <c r="S2390" t="str">
        <f t="shared" si="1242"/>
        <v>0.615944256581317i</v>
      </c>
      <c r="T2390" t="str">
        <f t="shared" si="1243"/>
        <v>0.0154260780028327-0.0557052071595359i</v>
      </c>
      <c r="U2390" t="str">
        <f t="shared" si="1244"/>
        <v>0.00005-0.000311628569650484i</v>
      </c>
      <c r="V2390" t="str">
        <f t="shared" si="1245"/>
        <v>0.00002-0.00349023998008543i</v>
      </c>
      <c r="W2390" t="str">
        <f t="shared" si="1246"/>
        <v>0.0000422640976505884-0.000286600382236306i</v>
      </c>
      <c r="X2390" t="str">
        <f t="shared" si="1247"/>
        <v>0.000042872240541615-0.000286415592106911i</v>
      </c>
      <c r="Y2390" t="str">
        <f t="shared" si="1248"/>
        <v>0.009+2.29210600005911i</v>
      </c>
      <c r="Z2390" t="str">
        <f t="shared" si="1249"/>
        <v>-0.0014987670542314-0.000230393373487087i</v>
      </c>
      <c r="AA2390" t="str">
        <f t="shared" si="1250"/>
        <v>0.0206595104948782-5.23593273223415i</v>
      </c>
      <c r="AB2390" t="str">
        <f t="shared" si="1251"/>
        <v>0.0515601743515127-0.186189269424502i</v>
      </c>
      <c r="AC2390" t="str">
        <f t="shared" si="1252"/>
        <v>0.912616521404659-0.0331507663637156i</v>
      </c>
      <c r="AD2390" t="str">
        <f t="shared" si="1253"/>
        <v>0.0638237810674766-0.20169858626553i</v>
      </c>
      <c r="AE2390" t="str">
        <f t="shared" si="1254"/>
        <v>-0.000142126998057703+0.000287594619750987i</v>
      </c>
      <c r="AF2390" t="str">
        <f t="shared" si="1255"/>
        <v>-6.33461250594896-0.326429864660906i</v>
      </c>
      <c r="AG2390" t="str">
        <f t="shared" si="1256"/>
        <v>0.99618176278429-0.00122480534677416i</v>
      </c>
      <c r="AH2390" t="str">
        <f t="shared" si="1257"/>
        <v>0.00100019928548615-0.00178098113720344i</v>
      </c>
      <c r="AI2390">
        <f t="shared" si="1258"/>
        <v>-53.796252609581416</v>
      </c>
      <c r="AJ2390">
        <f t="shared" si="1259"/>
        <v>-60.681426653100594</v>
      </c>
      <c r="AK2390"/>
      <c r="AL2390"/>
      <c r="AM2390"/>
      <c r="AN2390"/>
    </row>
    <row r="2391" spans="1:40" x14ac:dyDescent="0.35">
      <c r="A2391"/>
      <c r="B2391">
        <f t="shared" si="1225"/>
        <v>457000</v>
      </c>
      <c r="C2391" s="237" t="str">
        <f t="shared" si="1228"/>
        <v>-1.54414842698555E-07+0.00226128492703943i</v>
      </c>
      <c r="D2391" s="208" t="str">
        <f t="shared" si="1229"/>
        <v>-2.51366238603292+0.017336517773969i</v>
      </c>
      <c r="E2391" t="str">
        <f t="shared" si="1230"/>
        <v>20500</v>
      </c>
      <c r="F2391" t="str">
        <f t="shared" si="1231"/>
        <v>0.327868852459016</v>
      </c>
      <c r="G2391" t="str">
        <f t="shared" si="1226"/>
        <v>0.327868852459016</v>
      </c>
      <c r="H2391" t="str">
        <f t="shared" si="1232"/>
        <v>3.8210944702491+0.343066058694337i</v>
      </c>
      <c r="I2391" t="str">
        <f t="shared" si="1233"/>
        <v>1794.63480336317i</v>
      </c>
      <c r="J2391" t="str">
        <f t="shared" si="1227"/>
        <v>-4358.55857522598+392.608666662154i</v>
      </c>
      <c r="K2391" t="str">
        <f t="shared" si="1234"/>
        <v>0.0367909122378271-0.408435573742839i</v>
      </c>
      <c r="L2391" t="str">
        <f t="shared" si="1235"/>
        <v>0.00767224765330054-0.07222054332107i</v>
      </c>
      <c r="M2391" t="str">
        <f t="shared" si="1236"/>
        <v>0.0444631598911276-0.480656117063909i</v>
      </c>
      <c r="N2391" t="str">
        <f t="shared" si="1237"/>
        <v>-5.70029579764774i</v>
      </c>
      <c r="O2391" t="str">
        <f t="shared" si="1238"/>
        <v>0.834875639807811+0.550438612431485i</v>
      </c>
      <c r="P2391" t="str">
        <f t="shared" si="1239"/>
        <v>0.165124360192189-0.550438612431485i</v>
      </c>
      <c r="Q2391" t="str">
        <f t="shared" si="1240"/>
        <v>-0.165124360192189+6.25073441007923i</v>
      </c>
      <c r="R2391" t="str">
        <f t="shared" si="1241"/>
        <v>-0.0886957813609164-0.0240737353678916i</v>
      </c>
      <c r="S2391" t="str">
        <f t="shared" si="1242"/>
        <v>0.617295011529961i</v>
      </c>
      <c r="T2391" t="str">
        <f t="shared" si="1243"/>
        <v>0.0148605967514919-0.0547514633778458i</v>
      </c>
      <c r="U2391" t="str">
        <f t="shared" si="1244"/>
        <v>0.00005-0.000310946669060439i</v>
      </c>
      <c r="V2391" t="str">
        <f t="shared" si="1245"/>
        <v>0.00002-0.00348260269347692i</v>
      </c>
      <c r="W2391" t="str">
        <f t="shared" si="1246"/>
        <v>0.0000422640560195019-0.000285975504057578i</v>
      </c>
      <c r="X2391" t="str">
        <f t="shared" si="1247"/>
        <v>0.0000428694910335039-0.000285791122873229i</v>
      </c>
      <c r="Y2391" t="str">
        <f t="shared" si="1248"/>
        <v>0.009+2.29713254830486i</v>
      </c>
      <c r="Z2391" t="str">
        <f t="shared" si="1249"/>
        <v>-0.00149222623118993-0.000229848986577368i</v>
      </c>
      <c r="AA2391" t="str">
        <f t="shared" si="1250"/>
        <v>0.0205691685147489-5.22447305557999i</v>
      </c>
      <c r="AB2391" t="str">
        <f t="shared" si="1251"/>
        <v>0.0496701079388906-0.183001473040899i</v>
      </c>
      <c r="AC2391" t="str">
        <f t="shared" si="1252"/>
        <v>0.914247712502282-0.0320110649721818i</v>
      </c>
      <c r="AD2391" t="str">
        <f t="shared" si="1253"/>
        <v>0.0612623642753669-0.198021167613563i</v>
      </c>
      <c r="AE2391" t="str">
        <f t="shared" si="1254"/>
        <v>-0.00013693227165326+0.000281411288299789i</v>
      </c>
      <c r="AF2391" t="str">
        <f t="shared" si="1255"/>
        <v>-6.33475685628202-0.325729540920368i</v>
      </c>
      <c r="AG2391" t="str">
        <f t="shared" si="1256"/>
        <v>0.996259467977772-0.00117337486212296i</v>
      </c>
      <c r="AH2391" t="str">
        <f t="shared" si="1257"/>
        <v>0.000964751029120795-0.0017434586503146i</v>
      </c>
      <c r="AI2391">
        <f t="shared" si="1258"/>
        <v>-54.01166545764341</v>
      </c>
      <c r="AJ2391">
        <f t="shared" si="1259"/>
        <v>-61.041845389738704</v>
      </c>
      <c r="AK2391"/>
      <c r="AL2391"/>
      <c r="AM2391"/>
      <c r="AN2391"/>
    </row>
    <row r="2392" spans="1:40" x14ac:dyDescent="0.35">
      <c r="A2392"/>
      <c r="B2392">
        <f t="shared" si="1225"/>
        <v>458000</v>
      </c>
      <c r="C2392" s="237" t="str">
        <f t="shared" si="1228"/>
        <v>-1.53741278214595E-07+0.00225634762375118i</v>
      </c>
      <c r="D2392" s="208" t="str">
        <f t="shared" si="1229"/>
        <v>-2.51366238086892+0.0172986651154257i</v>
      </c>
      <c r="E2392" t="str">
        <f t="shared" si="1230"/>
        <v>20500</v>
      </c>
      <c r="F2392" t="str">
        <f t="shared" si="1231"/>
        <v>0.327868852459016</v>
      </c>
      <c r="G2392" t="str">
        <f t="shared" si="1226"/>
        <v>0.327868852459016</v>
      </c>
      <c r="H2392" t="str">
        <f t="shared" si="1232"/>
        <v>3.82123789289126+0.34233085042788i</v>
      </c>
      <c r="I2392" t="str">
        <f t="shared" si="1233"/>
        <v>1798.56179418016i</v>
      </c>
      <c r="J2392" t="str">
        <f t="shared" si="1227"/>
        <v>-4377.65848040308+393.467766589204i</v>
      </c>
      <c r="K2392" t="str">
        <f t="shared" si="1234"/>
        <v>0.0366316419811349-0.407557700494505i</v>
      </c>
      <c r="L2392" t="str">
        <f t="shared" si="1235"/>
        <v>0.00763915282900664-0.0720663646509046i</v>
      </c>
      <c r="M2392" t="str">
        <f t="shared" si="1236"/>
        <v>0.0442707948101415-0.47962406514541i</v>
      </c>
      <c r="N2392" t="str">
        <f t="shared" si="1237"/>
        <v>-5.71276909260977i</v>
      </c>
      <c r="O2392" t="str">
        <f t="shared" si="1238"/>
        <v>0.841676299524556+0.539982413434595i</v>
      </c>
      <c r="P2392" t="str">
        <f t="shared" si="1239"/>
        <v>0.158323700475444-0.539982413434595i</v>
      </c>
      <c r="Q2392" t="str">
        <f t="shared" si="1240"/>
        <v>-0.158323700475444+6.25275150604437i</v>
      </c>
      <c r="R2392" t="str">
        <f t="shared" si="1241"/>
        <v>-0.0869445591589401-0.0231191525832194i</v>
      </c>
      <c r="S2392" t="str">
        <f t="shared" si="1242"/>
        <v>0.618645766478604i</v>
      </c>
      <c r="T2392" t="str">
        <f t="shared" si="1243"/>
        <v>0.0143025658701816-0.0537878834420268i</v>
      </c>
      <c r="U2392" t="str">
        <f t="shared" si="1244"/>
        <v>0.00005-0.000310267746202229i</v>
      </c>
      <c r="V2392" t="str">
        <f t="shared" si="1245"/>
        <v>0.00002-0.00347499875746496i</v>
      </c>
      <c r="W2392" t="str">
        <f t="shared" si="1246"/>
        <v>0.0000422640142973433-0.000285353359529261i</v>
      </c>
      <c r="X2392" t="str">
        <f t="shared" si="1247"/>
        <v>0.0000428667591523065-0.000285169385463197i</v>
      </c>
      <c r="Y2392" t="str">
        <f t="shared" si="1248"/>
        <v>0.009+2.3021590965506i</v>
      </c>
      <c r="Z2392" t="str">
        <f t="shared" si="1249"/>
        <v>-0.0014857282105678-0.000229307237832182i</v>
      </c>
      <c r="AA2392" t="str">
        <f t="shared" si="1250"/>
        <v>0.0204794178845572-5.21306343746248i</v>
      </c>
      <c r="AB2392" t="str">
        <f t="shared" si="1251"/>
        <v>0.0478049436678034-0.179780800263066i</v>
      </c>
      <c r="AC2392" t="str">
        <f t="shared" si="1252"/>
        <v>0.915889164594761-0.0308874403352484i</v>
      </c>
      <c r="AD2392" t="str">
        <f t="shared" si="1253"/>
        <v>0.0587480205667873-0.194309782408811i</v>
      </c>
      <c r="AE2392" t="str">
        <f t="shared" si="1254"/>
        <v>-0.00013184023095903+0.000275220178989783i</v>
      </c>
      <c r="AF2392" t="str">
        <f t="shared" si="1255"/>
        <v>-6.33490027376018-0.325032185312454i</v>
      </c>
      <c r="AG2392" t="str">
        <f t="shared" si="1256"/>
        <v>0.996337479129028-0.00112305616356833i</v>
      </c>
      <c r="AH2392" t="str">
        <f t="shared" si="1257"/>
        <v>0.000929971930903123-0.00170584334499068i</v>
      </c>
      <c r="AI2392">
        <f t="shared" si="1258"/>
        <v>-54.231118856069898</v>
      </c>
      <c r="AJ2392">
        <f t="shared" si="1259"/>
        <v>-61.40217629879011</v>
      </c>
      <c r="AK2392"/>
      <c r="AL2392"/>
      <c r="AM2392"/>
      <c r="AN2392"/>
    </row>
    <row r="2393" spans="1:40" x14ac:dyDescent="0.35">
      <c r="A2393"/>
      <c r="B2393">
        <f t="shared" ref="B2393:B2456" si="1260">B2392+1000</f>
        <v>459000</v>
      </c>
      <c r="C2393" s="237" t="str">
        <f t="shared" si="1228"/>
        <v>-1.53072111315487E-07+0.00225143183376672i</v>
      </c>
      <c r="D2393" s="208" t="str">
        <f t="shared" si="1229"/>
        <v>-2.51366237573864+0.0172609773922115i</v>
      </c>
      <c r="E2393" t="str">
        <f t="shared" si="1230"/>
        <v>20500</v>
      </c>
      <c r="F2393" t="str">
        <f t="shared" si="1231"/>
        <v>0.327868852459016</v>
      </c>
      <c r="G2393" t="str">
        <f t="shared" si="1226"/>
        <v>0.327868852459016</v>
      </c>
      <c r="H2393" t="str">
        <f t="shared" si="1232"/>
        <v>3.8213803906406+0.341598756599972i</v>
      </c>
      <c r="I2393" t="str">
        <f t="shared" si="1233"/>
        <v>1802.48878499714i</v>
      </c>
      <c r="J2393" t="str">
        <f t="shared" si="1227"/>
        <v>-4396.80013400679+394.326866516255i</v>
      </c>
      <c r="K2393" t="str">
        <f t="shared" si="1234"/>
        <v>0.0364734011233972-0.406683562709835i</v>
      </c>
      <c r="L2393" t="str">
        <f t="shared" si="1235"/>
        <v>0.00760627088418235-0.0719128352668131i</v>
      </c>
      <c r="M2393" t="str">
        <f t="shared" si="1236"/>
        <v>0.0440796720075795-0.478596397976648i</v>
      </c>
      <c r="N2393" t="str">
        <f t="shared" si="1237"/>
        <v>-5.7252423875718i</v>
      </c>
      <c r="O2393" t="str">
        <f t="shared" si="1238"/>
        <v>0.848346010341989+0.529442203396018i</v>
      </c>
      <c r="P2393" t="str">
        <f t="shared" si="1239"/>
        <v>0.151653989658011-0.529442203396018i</v>
      </c>
      <c r="Q2393" t="str">
        <f t="shared" si="1240"/>
        <v>-0.151653989658011+6.25468459096782i</v>
      </c>
      <c r="R2393" t="str">
        <f t="shared" si="1241"/>
        <v>-0.0851851179478117-0.0221810268198144i</v>
      </c>
      <c r="S2393" t="str">
        <f t="shared" si="1242"/>
        <v>0.619996521427246i</v>
      </c>
      <c r="T2393" t="str">
        <f t="shared" si="1243"/>
        <v>0.0137521594699694-0.0528144768050129i</v>
      </c>
      <c r="U2393" t="str">
        <f t="shared" si="1244"/>
        <v>0.00005-0.000309591781613553i</v>
      </c>
      <c r="V2393" t="str">
        <f t="shared" si="1245"/>
        <v>0.00002-0.00346742795407179i</v>
      </c>
      <c r="W2393" t="str">
        <f t="shared" si="1246"/>
        <v>0.0000422639724841136-0.000284733930784311i</v>
      </c>
      <c r="X2393" t="str">
        <f t="shared" si="1247"/>
        <v>0.0000428640447437881-0.000284550362022038i</v>
      </c>
      <c r="Y2393" t="str">
        <f t="shared" si="1248"/>
        <v>0.009+2.30718564479634i</v>
      </c>
      <c r="Z2393" t="str">
        <f t="shared" si="1249"/>
        <v>-0.00147927261970684-0.000228768107737184i</v>
      </c>
      <c r="AA2393" t="str">
        <f t="shared" si="1250"/>
        <v>0.0203902534539788-5.20170355056018i</v>
      </c>
      <c r="AB2393" t="str">
        <f t="shared" si="1251"/>
        <v>0.0459652634876618-0.176527282686522i</v>
      </c>
      <c r="AC2393" t="str">
        <f t="shared" si="1252"/>
        <v>0.917540812099903-0.0297800742584536i</v>
      </c>
      <c r="AD2393" t="str">
        <f t="shared" si="1253"/>
        <v>0.0562812079654845-0.19056506460327i</v>
      </c>
      <c r="AE2393" t="str">
        <f t="shared" si="1254"/>
        <v>-0.000126850459177471+0.000269022336892854i</v>
      </c>
      <c r="AF2393" t="str">
        <f t="shared" si="1255"/>
        <v>-6.33504276637924-0.324337779207761i</v>
      </c>
      <c r="AG2393" t="str">
        <f t="shared" si="1256"/>
        <v>0.996415782306067-0.00107385066195961i</v>
      </c>
      <c r="AH2393" t="str">
        <f t="shared" si="1257"/>
        <v>0.000895859482551604-0.00166814257995914i</v>
      </c>
      <c r="AI2393">
        <f t="shared" si="1258"/>
        <v>-54.454788742458021</v>
      </c>
      <c r="AJ2393">
        <f t="shared" si="1259"/>
        <v>-61.762417595777208</v>
      </c>
      <c r="AK2393"/>
      <c r="AL2393"/>
      <c r="AM2393"/>
      <c r="AN2393"/>
    </row>
    <row r="2394" spans="1:40" x14ac:dyDescent="0.35">
      <c r="A2394"/>
      <c r="B2394">
        <f t="shared" si="1260"/>
        <v>460000</v>
      </c>
      <c r="C2394" s="237" t="str">
        <f t="shared" si="1228"/>
        <v>-1.52407303802956E-07+0.00224653741678189i</v>
      </c>
      <c r="D2394" s="208" t="str">
        <f t="shared" si="1229"/>
        <v>-2.51366237064179+0.0172234535286612i</v>
      </c>
      <c r="E2394" t="str">
        <f t="shared" si="1230"/>
        <v>20500</v>
      </c>
      <c r="F2394" t="str">
        <f t="shared" si="1231"/>
        <v>0.327868852459016</v>
      </c>
      <c r="G2394" t="str">
        <f t="shared" si="1226"/>
        <v>0.327868852459016</v>
      </c>
      <c r="H2394" t="str">
        <f t="shared" si="1232"/>
        <v>3.82152197140797+0.340869757659352i</v>
      </c>
      <c r="I2394" t="str">
        <f t="shared" si="1233"/>
        <v>1806.41577581413i</v>
      </c>
      <c r="J2394" t="str">
        <f t="shared" si="1227"/>
        <v>-4415.98353603712+395.185966443306i</v>
      </c>
      <c r="K2394" t="str">
        <f t="shared" si="1234"/>
        <v>0.0363161808351184-0.405813136794768i</v>
      </c>
      <c r="L2394" t="str">
        <f t="shared" si="1235"/>
        <v>0.00757360000379105-0.0717599511258817i</v>
      </c>
      <c r="M2394" t="str">
        <f t="shared" si="1236"/>
        <v>0.0438897808389095-0.47757308792065i</v>
      </c>
      <c r="N2394" t="str">
        <f t="shared" si="1237"/>
        <v>-5.73771568253383i</v>
      </c>
      <c r="O2394" t="str">
        <f t="shared" si="1238"/>
        <v>0.854883734579364+0.518819622172909i</v>
      </c>
      <c r="P2394" t="str">
        <f t="shared" si="1239"/>
        <v>0.145116265420636-0.518819622172909i</v>
      </c>
      <c r="Q2394" t="str">
        <f t="shared" si="1240"/>
        <v>-0.145116265420636+6.25653530470674i</v>
      </c>
      <c r="R2394" t="str">
        <f t="shared" si="1241"/>
        <v>-0.0834175307786543-0.0212595339761551i</v>
      </c>
      <c r="S2394" t="str">
        <f t="shared" si="1242"/>
        <v>0.62134727637589i</v>
      </c>
      <c r="T2394" t="str">
        <f t="shared" si="1243"/>
        <v>0.0132095535331047-0.0518312555513188i</v>
      </c>
      <c r="U2394" t="str">
        <f t="shared" si="1244"/>
        <v>0.00005-0.00030891875600135i</v>
      </c>
      <c r="V2394" t="str">
        <f t="shared" si="1245"/>
        <v>0.00002-0.00345989006721512i</v>
      </c>
      <c r="W2394" t="str">
        <f t="shared" si="1246"/>
        <v>0.0000422639305798134-0.000284117200111056i</v>
      </c>
      <c r="X2394" t="str">
        <f t="shared" si="1247"/>
        <v>0.0000428613476553893-0.000283934034850245i</v>
      </c>
      <c r="Y2394" t="str">
        <f t="shared" si="1248"/>
        <v>0.009+2.31221219304209i</v>
      </c>
      <c r="Z2394" t="str">
        <f t="shared" si="1249"/>
        <v>-0.00147285908999591-0.00022823157697234i</v>
      </c>
      <c r="AA2394" t="str">
        <f t="shared" si="1250"/>
        <v>0.0203016701286434-5.19039307039947i</v>
      </c>
      <c r="AB2394" t="str">
        <f t="shared" si="1251"/>
        <v>0.0441516556021207-0.173240960702589i</v>
      </c>
      <c r="AC2394" t="str">
        <f t="shared" si="1252"/>
        <v>0.919202585930977-0.0286891503002726i</v>
      </c>
      <c r="AD2394" t="str">
        <f t="shared" si="1253"/>
        <v>0.0538623753354248-0.186787654374543i</v>
      </c>
      <c r="AE2394" t="str">
        <f t="shared" si="1254"/>
        <v>-0.000121962530038418+0.000262818799782279i</v>
      </c>
      <c r="AF2394" t="str">
        <f t="shared" si="1255"/>
        <v>-6.33518434204976-0.323646304130691i</v>
      </c>
      <c r="AG2394" t="str">
        <f t="shared" si="1256"/>
        <v>0.996494363580374-0.00102575958376284i</v>
      </c>
      <c r="AH2394" t="str">
        <f t="shared" si="1257"/>
        <v>0.000862411104747336-0.00163036365885151i</v>
      </c>
      <c r="AI2394">
        <f t="shared" si="1258"/>
        <v>-54.682862986648821</v>
      </c>
      <c r="AJ2394">
        <f t="shared" si="1259"/>
        <v>-62.122567522528762</v>
      </c>
      <c r="AK2394"/>
      <c r="AL2394"/>
      <c r="AM2394"/>
      <c r="AN2394"/>
    </row>
    <row r="2395" spans="1:40" x14ac:dyDescent="0.35">
      <c r="A2395"/>
      <c r="B2395">
        <f t="shared" si="1260"/>
        <v>461000</v>
      </c>
      <c r="C2395" s="237" t="str">
        <f t="shared" si="1228"/>
        <v>-1.51746817892579E-07+0.00224166423370994i</v>
      </c>
      <c r="D2395" s="208" t="str">
        <f t="shared" si="1229"/>
        <v>-2.51366236557806+0.0171860924584429i</v>
      </c>
      <c r="E2395" t="str">
        <f t="shared" si="1230"/>
        <v>20500</v>
      </c>
      <c r="F2395" t="str">
        <f t="shared" si="1231"/>
        <v>0.327868852459016</v>
      </c>
      <c r="G2395" t="str">
        <f t="shared" si="1226"/>
        <v>0.327868852459016</v>
      </c>
      <c r="H2395" t="str">
        <f t="shared" si="1232"/>
        <v>3.82166264302002+0.340143834216334i</v>
      </c>
      <c r="I2395" t="str">
        <f t="shared" si="1233"/>
        <v>1810.34276663112i</v>
      </c>
      <c r="J2395" t="str">
        <f t="shared" si="1227"/>
        <v>-4435.20868649407+396.045066370357i</v>
      </c>
      <c r="K2395" t="str">
        <f t="shared" si="1234"/>
        <v>0.0361599723810264-0.404946399351783i</v>
      </c>
      <c r="L2395" t="str">
        <f t="shared" si="1235"/>
        <v>0.00754113839202587-0.0716077082182505i</v>
      </c>
      <c r="M2395" t="str">
        <f t="shared" si="1236"/>
        <v>0.0437011107730523-0.476554107570033i</v>
      </c>
      <c r="N2395" t="str">
        <f t="shared" si="1237"/>
        <v>-5.75018897749586i</v>
      </c>
      <c r="O2395" t="str">
        <f t="shared" si="1238"/>
        <v>0.861288455090549+0.508116322437822i</v>
      </c>
      <c r="P2395" t="str">
        <f t="shared" si="1239"/>
        <v>0.138711544909451-0.508116322437822i</v>
      </c>
      <c r="Q2395" t="str">
        <f t="shared" si="1240"/>
        <v>-0.138711544909451+6.25830529993368i</v>
      </c>
      <c r="R2395" t="str">
        <f t="shared" si="1241"/>
        <v>-0.0816418744107918-0.0203548513975463i</v>
      </c>
      <c r="S2395" t="str">
        <f t="shared" si="1242"/>
        <v>0.622698031324533i</v>
      </c>
      <c r="T2395" t="str">
        <f t="shared" si="1243"/>
        <v>0.0126749258931555-0.0508382344692448i</v>
      </c>
      <c r="U2395" t="str">
        <f t="shared" si="1244"/>
        <v>0.00005-0.000308248650239959i</v>
      </c>
      <c r="V2395" t="str">
        <f t="shared" si="1245"/>
        <v>0.00002-0.00345238488268753i</v>
      </c>
      <c r="W2395" t="str">
        <f t="shared" si="1246"/>
        <v>0.0000422638885844439-0.0002835031499515i</v>
      </c>
      <c r="X2395" t="str">
        <f t="shared" si="1247"/>
        <v>0.0000428586677362041-0.000283320386401876i</v>
      </c>
      <c r="Y2395" t="str">
        <f t="shared" si="1248"/>
        <v>0.009+2.31723874128783i</v>
      </c>
      <c r="Z2395" t="str">
        <f t="shared" si="1249"/>
        <v>-0.00146648725681825-0.000227697626409505i</v>
      </c>
      <c r="AA2395" t="str">
        <f t="shared" si="1250"/>
        <v>0.0202136628694076-5.17913167532368i</v>
      </c>
      <c r="AB2395" t="str">
        <f t="shared" si="1251"/>
        <v>0.0423647144026883-0.16992188373973i</v>
      </c>
      <c r="AC2395" t="str">
        <f t="shared" si="1252"/>
        <v>0.920874413414775-0.0276148537287081i</v>
      </c>
      <c r="AD2395" t="str">
        <f t="shared" si="1253"/>
        <v>0.0514919622965965-0.182978197980196i</v>
      </c>
      <c r="AE2395" t="str">
        <f t="shared" si="1254"/>
        <v>-0.000117176007901304+0.000256610598019421i</v>
      </c>
      <c r="AF2395" t="str">
        <f t="shared" si="1255"/>
        <v>-6.33532500859808-0.322957741757891i</v>
      </c>
      <c r="AG2395" t="str">
        <f t="shared" si="1256"/>
        <v>0.996573209029611-0.000978783971471902i</v>
      </c>
      <c r="AH2395" t="str">
        <f t="shared" si="1257"/>
        <v>0.000829624148062269-0.00159251382939606i</v>
      </c>
      <c r="AI2395">
        <f t="shared" si="1258"/>
        <v>-54.915542495315741</v>
      </c>
      <c r="AJ2395">
        <f t="shared" si="1259"/>
        <v>-62.482624347276051</v>
      </c>
      <c r="AK2395"/>
      <c r="AL2395"/>
      <c r="AM2395"/>
      <c r="AN2395"/>
    </row>
    <row r="2396" spans="1:40" x14ac:dyDescent="0.35">
      <c r="A2396"/>
      <c r="B2396">
        <f t="shared" si="1260"/>
        <v>462000</v>
      </c>
      <c r="C2396" s="237" t="str">
        <f t="shared" si="1228"/>
        <v>-1.5109061620841E-07+0.00223681214666831i</v>
      </c>
      <c r="D2396" s="208" t="str">
        <f t="shared" si="1229"/>
        <v>-2.51366236054718+0.017148893124457i</v>
      </c>
      <c r="E2396" t="str">
        <f t="shared" si="1230"/>
        <v>20500</v>
      </c>
      <c r="F2396" t="str">
        <f t="shared" si="1231"/>
        <v>0.327868852459016</v>
      </c>
      <c r="G2396" t="str">
        <f t="shared" si="1226"/>
        <v>0.327868852459016</v>
      </c>
      <c r="H2396" t="str">
        <f t="shared" si="1232"/>
        <v>3.82180241322042+0.339420967041154i</v>
      </c>
      <c r="I2396" t="str">
        <f t="shared" si="1233"/>
        <v>1814.26975744811i</v>
      </c>
      <c r="J2396" t="str">
        <f t="shared" si="1227"/>
        <v>-4454.47558537764+396.904166297407i</v>
      </c>
      <c r="K2396" t="str">
        <f t="shared" si="1234"/>
        <v>0.0360047671188717-0.404083327177887i</v>
      </c>
      <c r="L2396" t="str">
        <f t="shared" si="1235"/>
        <v>0.00750888427206658-0.0714561025667821i</v>
      </c>
      <c r="M2396" t="str">
        <f t="shared" si="1236"/>
        <v>0.0435136513909383-0.475539429744669i</v>
      </c>
      <c r="N2396" t="str">
        <f t="shared" si="1237"/>
        <v>-5.76266227245789i</v>
      </c>
      <c r="O2396" t="str">
        <f t="shared" si="1238"/>
        <v>0.867559175422272+0.497333969421582i</v>
      </c>
      <c r="P2396" t="str">
        <f t="shared" si="1239"/>
        <v>0.132440824577728-0.497333969421582i</v>
      </c>
      <c r="Q2396" t="str">
        <f t="shared" si="1240"/>
        <v>-0.132440824577728+6.25999624187947i</v>
      </c>
      <c r="R2396" t="str">
        <f t="shared" si="1241"/>
        <v>-0.0798582293886641-0.0194671578255753i</v>
      </c>
      <c r="S2396" t="str">
        <f t="shared" si="1242"/>
        <v>0.624048786273177i</v>
      </c>
      <c r="T2396" t="str">
        <f t="shared" si="1243"/>
        <v>0.0121484562132386-0.0498354311239208i</v>
      </c>
      <c r="U2396" t="str">
        <f t="shared" si="1244"/>
        <v>0.0000499999999999998-0.000307581445369309i</v>
      </c>
      <c r="V2396" t="str">
        <f t="shared" si="1245"/>
        <v>0.00002-0.00344491218813626i</v>
      </c>
      <c r="W2396" t="str">
        <f t="shared" si="1246"/>
        <v>0.0000422638464980055-0.000282891762899665i</v>
      </c>
      <c r="X2396" t="str">
        <f t="shared" si="1247"/>
        <v>0.0000428560048369563-0.000282709399282892i</v>
      </c>
      <c r="Y2396" t="str">
        <f t="shared" si="1248"/>
        <v>0.009+2.32226528953358i</v>
      </c>
      <c r="Z2396" t="str">
        <f t="shared" si="1249"/>
        <v>-0.00146015675949958-0.000227166237110018i</v>
      </c>
      <c r="AA2396" t="str">
        <f t="shared" si="1250"/>
        <v>0.0201262266916367-5.16791904646247i</v>
      </c>
      <c r="AB2396" t="str">
        <f t="shared" si="1251"/>
        <v>0.0406050403959631-0.166570110507694i</v>
      </c>
      <c r="AC2396" t="str">
        <f t="shared" si="1252"/>
        <v>0.92255621820917-0.0265573714754374i</v>
      </c>
      <c r="AD2396" t="str">
        <f t="shared" si="1253"/>
        <v>0.049170399143425-0.179137347611023i</v>
      </c>
      <c r="AE2396" t="str">
        <f t="shared" si="1254"/>
        <v>-0.000112490447859229+0.000250398754442451i</v>
      </c>
      <c r="AF2396" t="str">
        <f t="shared" si="1255"/>
        <v>-6.3354647737676-0.322272073916697i</v>
      </c>
      <c r="AG2396" t="str">
        <f t="shared" si="1256"/>
        <v>0.996652304740291-0.000932924684063182i</v>
      </c>
      <c r="AH2396" t="str">
        <f t="shared" si="1257"/>
        <v>0.000797495893898973-0.00155460028263007i</v>
      </c>
      <c r="AI2396">
        <f t="shared" si="1258"/>
        <v>-55.153042447357848</v>
      </c>
      <c r="AJ2396">
        <f t="shared" si="1259"/>
        <v>-62.842586364741209</v>
      </c>
      <c r="AK2396"/>
      <c r="AL2396"/>
      <c r="AM2396"/>
      <c r="AN2396"/>
    </row>
    <row r="2397" spans="1:40" x14ac:dyDescent="0.35">
      <c r="A2397"/>
      <c r="B2397">
        <f t="shared" si="1260"/>
        <v>463000</v>
      </c>
      <c r="C2397" s="237" t="str">
        <f t="shared" si="1228"/>
        <v>-1.50438661777695E-07+0.00223198101896567i</v>
      </c>
      <c r="D2397" s="208" t="str">
        <f t="shared" si="1229"/>
        <v>-2.51366235554887+0.0171118544787368i</v>
      </c>
      <c r="E2397" t="str">
        <f t="shared" si="1230"/>
        <v>20500</v>
      </c>
      <c r="F2397" t="str">
        <f t="shared" si="1231"/>
        <v>0.327868852459016</v>
      </c>
      <c r="G2397" t="str">
        <f t="shared" si="1226"/>
        <v>0.327868852459016</v>
      </c>
      <c r="H2397" t="str">
        <f t="shared" si="1232"/>
        <v>3.82194128967077+0.338701137062361i</v>
      </c>
      <c r="I2397" t="str">
        <f t="shared" si="1233"/>
        <v>1818.19674826509i</v>
      </c>
      <c r="J2397" t="str">
        <f t="shared" si="1227"/>
        <v>-4473.78423268782+397.763266224458i</v>
      </c>
      <c r="K2397" t="str">
        <f t="shared" si="1234"/>
        <v>0.0358505564982444-0.403223897262607i</v>
      </c>
      <c r="L2397" t="str">
        <f t="shared" si="1235"/>
        <v>0.00747683588584021-0.071305130226733i</v>
      </c>
      <c r="M2397" t="str">
        <f t="shared" si="1236"/>
        <v>0.0433273923840846-0.47452902748934i</v>
      </c>
      <c r="N2397" t="str">
        <f t="shared" si="1237"/>
        <v>-5.77513556741992i</v>
      </c>
      <c r="O2397" t="str">
        <f t="shared" si="1238"/>
        <v>0.873694919969156+0.48647424065421i</v>
      </c>
      <c r="P2397" t="str">
        <f t="shared" si="1239"/>
        <v>0.126305080030844-0.48647424065421i</v>
      </c>
      <c r="Q2397" t="str">
        <f t="shared" si="1240"/>
        <v>-0.126305080030844+6.26160980807413i</v>
      </c>
      <c r="R2397" t="str">
        <f t="shared" si="1241"/>
        <v>-0.0780666801190395-0.0185966333450728i</v>
      </c>
      <c r="S2397" t="str">
        <f t="shared" si="1242"/>
        <v>0.62539954122182i</v>
      </c>
      <c r="T2397" t="str">
        <f t="shared" si="1243"/>
        <v>0.0116303259622789-0.0488228659311579i</v>
      </c>
      <c r="U2397" t="str">
        <f t="shared" si="1244"/>
        <v>0.0000499999999999998-0.000306917122593133i</v>
      </c>
      <c r="V2397" t="str">
        <f t="shared" si="1245"/>
        <v>0.00002-0.00343747177304309i</v>
      </c>
      <c r="W2397" t="str">
        <f t="shared" si="1246"/>
        <v>0.0000422638043204992-0.000282283021699951i</v>
      </c>
      <c r="X2397" t="str">
        <f t="shared" si="1247"/>
        <v>0.0000428533588099815-0.000282101056249537i</v>
      </c>
      <c r="Y2397" t="str">
        <f t="shared" si="1248"/>
        <v>0.009+2.32729183777932i</v>
      </c>
      <c r="Z2397" t="str">
        <f t="shared" si="1249"/>
        <v>-0.00145386724125716-0.000226637390322362i</v>
      </c>
      <c r="AA2397" t="str">
        <f t="shared" si="1250"/>
        <v>0.0200393566644998-5.15675486770184i</v>
      </c>
      <c r="AB2397" t="str">
        <f t="shared" si="1251"/>
        <v>0.0388732401242823-0.163185709244357i</v>
      </c>
      <c r="AC2397" t="str">
        <f t="shared" si="1252"/>
        <v>0.924247920220223-0.0255168920874407i</v>
      </c>
      <c r="AD2397" t="str">
        <f t="shared" si="1253"/>
        <v>0.0468981067657929-0.175265761243273i</v>
      </c>
      <c r="AE2397" t="str">
        <f t="shared" si="1254"/>
        <v>-0.000107905395844805+0.000244184284257136i</v>
      </c>
      <c r="AF2397" t="str">
        <f t="shared" si="1255"/>
        <v>-6.33560364521964-0.321589282583624i</v>
      </c>
      <c r="AG2397" t="str">
        <f t="shared" si="1256"/>
        <v>0.996731636810449-0.000888182397493098i</v>
      </c>
      <c r="AH2397" t="str">
        <f t="shared" si="1257"/>
        <v>0.000766023555441227-0.00151663015213161i</v>
      </c>
      <c r="AI2397">
        <f t="shared" si="1258"/>
        <v>-55.395593679140134</v>
      </c>
      <c r="AJ2397">
        <f t="shared" si="1259"/>
        <v>-63.202451896220524</v>
      </c>
      <c r="AK2397"/>
      <c r="AL2397"/>
      <c r="AM2397"/>
      <c r="AN2397"/>
    </row>
    <row r="2398" spans="1:40" x14ac:dyDescent="0.35">
      <c r="A2398"/>
      <c r="B2398">
        <f t="shared" si="1260"/>
        <v>464000</v>
      </c>
      <c r="C2398" s="237" t="str">
        <f t="shared" si="1228"/>
        <v>-1.49790918025665E-07+0.00222717071508905i</v>
      </c>
      <c r="D2398" s="208" t="str">
        <f t="shared" si="1229"/>
        <v>-2.51366235058283+0.0170749754823494i</v>
      </c>
      <c r="E2398" t="str">
        <f t="shared" si="1230"/>
        <v>20500</v>
      </c>
      <c r="F2398" t="str">
        <f t="shared" si="1231"/>
        <v>0.327868852459016</v>
      </c>
      <c r="G2398" t="str">
        <f t="shared" si="1226"/>
        <v>0.327868852459016</v>
      </c>
      <c r="H2398" t="str">
        <f t="shared" si="1232"/>
        <v>3.82207927995171+0.337984325365178i</v>
      </c>
      <c r="I2398" t="str">
        <f t="shared" si="1233"/>
        <v>1822.12373908208i</v>
      </c>
      <c r="J2398" t="str">
        <f t="shared" si="1227"/>
        <v>-4493.13462842462+398.622366151509i</v>
      </c>
      <c r="K2398" t="str">
        <f t="shared" si="1234"/>
        <v>0.0356973320594088-0.402368086786027i</v>
      </c>
      <c r="L2398" t="str">
        <f t="shared" si="1235"/>
        <v>0.00744499149378508-0.0711547872854294i</v>
      </c>
      <c r="M2398" t="str">
        <f t="shared" si="1236"/>
        <v>0.0431423235531939-0.473522874071456i</v>
      </c>
      <c r="N2398" t="str">
        <f t="shared" si="1237"/>
        <v>-5.78760886238195i</v>
      </c>
      <c r="O2398" t="str">
        <f t="shared" si="1238"/>
        <v>0.879694734125498+0.475538825703926i</v>
      </c>
      <c r="P2398" t="str">
        <f t="shared" si="1239"/>
        <v>0.120305265874502-0.475538825703926i</v>
      </c>
      <c r="Q2398" t="str">
        <f t="shared" si="1240"/>
        <v>-0.120305265874502+6.26314768808588i</v>
      </c>
      <c r="R2398" t="str">
        <f t="shared" si="1241"/>
        <v>-0.076267314948462-0.0177434593285243i</v>
      </c>
      <c r="S2398" t="str">
        <f t="shared" si="1242"/>
        <v>0.626750296170464i</v>
      </c>
      <c r="T2398" t="str">
        <f t="shared" si="1243"/>
        <v>0.0111207183892412-0.0478005622320746i</v>
      </c>
      <c r="U2398" t="str">
        <f t="shared" si="1244"/>
        <v>0.0000499999999999998-0.0003062556632772i</v>
      </c>
      <c r="V2398" t="str">
        <f t="shared" si="1245"/>
        <v>0.00002-0.00343006342870464i</v>
      </c>
      <c r="W2398" t="str">
        <f t="shared" si="1246"/>
        <v>0.0000422637620519261-0.000281676909245513i</v>
      </c>
      <c r="X2398" t="str">
        <f t="shared" si="1247"/>
        <v>0.0000428507295092042-0.000281495340206692i</v>
      </c>
      <c r="Y2398" t="str">
        <f t="shared" si="1248"/>
        <v>0.009+2.33231838602506i</v>
      </c>
      <c r="Z2398" t="str">
        <f t="shared" si="1249"/>
        <v>-0.00144761834914944-0.000226111067479835i</v>
      </c>
      <c r="AA2398" t="str">
        <f t="shared" si="1250"/>
        <v>0.0199530479102731-5.14563882565432i</v>
      </c>
      <c r="AB2398" t="str">
        <f t="shared" si="1251"/>
        <v>0.0371699260795945-0.15976875796515i</v>
      </c>
      <c r="AC2398" t="str">
        <f t="shared" si="1252"/>
        <v>0.92594943551889-0.0244936056760576i</v>
      </c>
      <c r="AD2398" t="str">
        <f t="shared" si="1253"/>
        <v>0.0446754965726954-0.171364102489892i</v>
      </c>
      <c r="AE2398" t="str">
        <f t="shared" si="1254"/>
        <v>-0.00010342038873771+0.000237968194929649i</v>
      </c>
      <c r="AF2398" t="str">
        <f t="shared" si="1255"/>
        <v>-6.33574163053454-0.320909349882829i</v>
      </c>
      <c r="AG2398" t="str">
        <f t="shared" si="1256"/>
        <v>0.996811191352286-0.000844557605238285i</v>
      </c>
      <c r="AH2398" t="str">
        <f t="shared" si="1257"/>
        <v>0.000735204278614891-0.0014786105132709i</v>
      </c>
      <c r="AI2398">
        <f t="shared" si="1258"/>
        <v>-55.643444241936926</v>
      </c>
      <c r="AJ2398">
        <f t="shared" si="1259"/>
        <v>-63.562219289664171</v>
      </c>
      <c r="AK2398"/>
      <c r="AL2398"/>
      <c r="AM2398"/>
      <c r="AN2398"/>
    </row>
    <row r="2399" spans="1:40" x14ac:dyDescent="0.35">
      <c r="A2399"/>
      <c r="B2399">
        <f t="shared" si="1260"/>
        <v>465000</v>
      </c>
      <c r="C2399" s="237" t="str">
        <f t="shared" si="1228"/>
        <v>-1.49147348770402E-07+0.00222238110069119i</v>
      </c>
      <c r="D2399" s="208" t="str">
        <f t="shared" si="1229"/>
        <v>-2.5136623456488+0.0170382551052991i</v>
      </c>
      <c r="E2399" t="str">
        <f t="shared" si="1230"/>
        <v>20500</v>
      </c>
      <c r="F2399" t="str">
        <f t="shared" si="1231"/>
        <v>0.327868852459016</v>
      </c>
      <c r="G2399" t="str">
        <f t="shared" si="1226"/>
        <v>0.327868852459016</v>
      </c>
      <c r="H2399" t="str">
        <f t="shared" si="1232"/>
        <v>3.82221639156392+0.337270513189955i</v>
      </c>
      <c r="I2399" t="str">
        <f t="shared" si="1233"/>
        <v>1826.05072989907i</v>
      </c>
      <c r="J2399" t="str">
        <f t="shared" si="1227"/>
        <v>-4512.52677258803+399.481466078559i</v>
      </c>
      <c r="K2399" t="str">
        <f t="shared" si="1234"/>
        <v>0.0355450854321539-0.401515873116828i</v>
      </c>
      <c r="L2399" t="str">
        <f t="shared" si="1235"/>
        <v>0.00741334937461822-0.0710050698619463i</v>
      </c>
      <c r="M2399" t="str">
        <f t="shared" si="1236"/>
        <v>0.0429584348067721-0.472520942978774i</v>
      </c>
      <c r="N2399" t="str">
        <f t="shared" si="1237"/>
        <v>-5.80008215734398i</v>
      </c>
      <c r="O2399" t="str">
        <f t="shared" si="1238"/>
        <v>0.885557684433791+0.464529425914292i</v>
      </c>
      <c r="P2399" t="str">
        <f t="shared" si="1239"/>
        <v>0.114442315566209-0.464529425914292i</v>
      </c>
      <c r="Q2399" t="str">
        <f t="shared" si="1240"/>
        <v>-0.114442315566209+6.26461158325827i</v>
      </c>
      <c r="R2399" t="str">
        <f t="shared" si="1241"/>
        <v>-0.0744602262408768-0.0169078183778681i</v>
      </c>
      <c r="S2399" t="str">
        <f t="shared" si="1242"/>
        <v>0.628101051119107i</v>
      </c>
      <c r="T2399" t="str">
        <f t="shared" si="1243"/>
        <v>0.0106198184952699-0.0467685463684612i</v>
      </c>
      <c r="U2399" t="str">
        <f t="shared" si="1244"/>
        <v>0.0000499999999999998-0.000305597048947572i</v>
      </c>
      <c r="V2399" t="str">
        <f t="shared" si="1245"/>
        <v>0.00002-0.0034226869482128i</v>
      </c>
      <c r="W2399" t="str">
        <f t="shared" si="1246"/>
        <v>0.000042263719692287-0.000281073408576655i</v>
      </c>
      <c r="X2399" t="str">
        <f t="shared" si="1247"/>
        <v>0.0000428481167901182-0.000280892234206296i</v>
      </c>
      <c r="Y2399" t="str">
        <f t="shared" si="1248"/>
        <v>0.009+2.33734493427081i</v>
      </c>
      <c r="Z2399" t="str">
        <f t="shared" si="1249"/>
        <v>-0.00144140973402653-0.000225587250198266i</v>
      </c>
      <c r="AA2399" t="str">
        <f t="shared" si="1250"/>
        <v>0.0198672956036556-5.13457060962964i</v>
      </c>
      <c r="AB2399" t="str">
        <f t="shared" si="1251"/>
        <v>0.0354957166103391-0.15631934471496i</v>
      </c>
      <c r="AC2399" t="str">
        <f t="shared" si="1252"/>
        <v>0.927660676257388-0.0234877038633997i</v>
      </c>
      <c r="AD2399" t="str">
        <f t="shared" si="1253"/>
        <v>0.0425029704185254-0.167433040450838i</v>
      </c>
      <c r="AE2399" t="str">
        <f t="shared" si="1254"/>
        <v>-0.0000990349544739436+0.000231751486081521i</v>
      </c>
      <c r="AF2399" t="str">
        <f t="shared" si="1255"/>
        <v>-6.33587873721272-0.320232258084656i</v>
      </c>
      <c r="AG2399" t="str">
        <f t="shared" si="1256"/>
        <v>0.996890954494801-0.000802050618877774i</v>
      </c>
      <c r="AH2399" t="str">
        <f t="shared" si="1257"/>
        <v>0.000705035143058876-0.00144054838248162i</v>
      </c>
      <c r="AI2399">
        <f t="shared" si="1258"/>
        <v>-55.896861157922288</v>
      </c>
      <c r="AJ2399">
        <f t="shared" si="1259"/>
        <v>-63.921886919747365</v>
      </c>
      <c r="AK2399"/>
      <c r="AL2399"/>
      <c r="AM2399"/>
      <c r="AN2399"/>
    </row>
    <row r="2400" spans="1:40" x14ac:dyDescent="0.35">
      <c r="A2400"/>
      <c r="B2400">
        <f t="shared" si="1260"/>
        <v>466000</v>
      </c>
      <c r="C2400" s="237" t="str">
        <f t="shared" si="1228"/>
        <v>-1.48507918217793E-07+0.00221761204257802i</v>
      </c>
      <c r="D2400" s="208" t="str">
        <f t="shared" si="1229"/>
        <v>-2.5136623407465+0.0170016923264315i</v>
      </c>
      <c r="E2400" t="str">
        <f t="shared" si="1230"/>
        <v>20500</v>
      </c>
      <c r="F2400" t="str">
        <f t="shared" si="1231"/>
        <v>0.327868852459016</v>
      </c>
      <c r="G2400" t="str">
        <f t="shared" si="1226"/>
        <v>0.327868852459016</v>
      </c>
      <c r="H2400" t="str">
        <f t="shared" si="1232"/>
        <v>3.82235263192915+0.336559681930563i</v>
      </c>
      <c r="I2400" t="str">
        <f t="shared" si="1233"/>
        <v>1829.97772071605i</v>
      </c>
      <c r="J2400" t="str">
        <f t="shared" si="1227"/>
        <v>-4531.96066517806+400.34056600561i</v>
      </c>
      <c r="K2400" t="str">
        <f t="shared" si="1234"/>
        <v>0.0353938083346625-0.400667233810361i</v>
      </c>
      <c r="L2400" t="str">
        <f t="shared" si="1235"/>
        <v>0.00738190782510631-0.0708559741067909i</v>
      </c>
      <c r="M2400" t="str">
        <f t="shared" si="1236"/>
        <v>0.0427757161597688-0.471523207917152i</v>
      </c>
      <c r="N2400" t="str">
        <f t="shared" si="1237"/>
        <v>-5.81255545230601i</v>
      </c>
      <c r="O2400" t="str">
        <f t="shared" si="1238"/>
        <v>0.891282858729953+0.453447754139506i</v>
      </c>
      <c r="P2400" t="str">
        <f t="shared" si="1239"/>
        <v>0.108717141270047-0.453447754139506i</v>
      </c>
      <c r="Q2400" t="str">
        <f t="shared" si="1240"/>
        <v>-0.108717141270047+6.26600320644552i</v>
      </c>
      <c r="R2400" t="str">
        <f t="shared" si="1241"/>
        <v>-0.0726455104553643-0.0160898942636239i</v>
      </c>
      <c r="S2400" t="str">
        <f t="shared" si="1242"/>
        <v>0.629451806067749i</v>
      </c>
      <c r="T2400" t="str">
        <f t="shared" si="1243"/>
        <v>0.0101278130036772-0.0457268477588426i</v>
      </c>
      <c r="U2400" t="str">
        <f t="shared" si="1244"/>
        <v>0.0000500000000000002-0.000304941261288886i</v>
      </c>
      <c r="V2400" t="str">
        <f t="shared" si="1245"/>
        <v>0.00002-0.00341534212643552i</v>
      </c>
      <c r="W2400" t="str">
        <f t="shared" si="1246"/>
        <v>0.0000422636772415824-0.000280472502879266i</v>
      </c>
      <c r="X2400" t="str">
        <f t="shared" si="1247"/>
        <v>0.0000428455205097653-0.000280291721445756i</v>
      </c>
      <c r="Y2400" t="str">
        <f t="shared" si="1248"/>
        <v>0.009+2.34237148251655i</v>
      </c>
      <c r="Z2400" t="str">
        <f t="shared" si="1249"/>
        <v>-0.00143524105048145-0.000225065920273766i</v>
      </c>
      <c r="AA2400" t="str">
        <f t="shared" si="1250"/>
        <v>0.0197820949710948-5.12354991160586i</v>
      </c>
      <c r="AB2400" t="str">
        <f t="shared" si="1251"/>
        <v>0.0338512358211351-0.152837567822363i</v>
      </c>
      <c r="AC2400" t="str">
        <f t="shared" si="1252"/>
        <v>0.929381550585286-0.0224993797260604i</v>
      </c>
      <c r="AD2400" t="str">
        <f t="shared" si="1253"/>
        <v>0.0403809205320041-0.163473249562515i</v>
      </c>
      <c r="AE2400" t="str">
        <f t="shared" si="1254"/>
        <v>-0.000094748612156692+0.000225535149386682i</v>
      </c>
      <c r="AF2400" t="str">
        <f t="shared" si="1255"/>
        <v>-6.33601497267565-0.319557989604132i</v>
      </c>
      <c r="AG2400" t="str">
        <f t="shared" si="1256"/>
        <v>0.99697091238641-0.000760661568716819i</v>
      </c>
      <c r="AH2400" t="str">
        <f t="shared" si="1257"/>
        <v>0.000675513163105394-0.00140245071655192i</v>
      </c>
      <c r="AI2400">
        <f t="shared" si="1258"/>
        <v>-56.156132405881721</v>
      </c>
      <c r="AJ2400">
        <f t="shared" si="1259"/>
        <v>-64.281453187937814</v>
      </c>
      <c r="AK2400"/>
      <c r="AL2400"/>
      <c r="AM2400"/>
      <c r="AN2400"/>
    </row>
    <row r="2401" spans="1:40" x14ac:dyDescent="0.35">
      <c r="A2401"/>
      <c r="B2401">
        <f t="shared" si="1260"/>
        <v>467000</v>
      </c>
      <c r="C2401" s="237" t="str">
        <f t="shared" si="1228"/>
        <v>-1.47872590956544E-07+0.00221286340869633i</v>
      </c>
      <c r="D2401" s="208" t="str">
        <f t="shared" si="1229"/>
        <v>-2.51366233587565+0.0169652861333385i</v>
      </c>
      <c r="E2401" t="str">
        <f t="shared" si="1230"/>
        <v>20500</v>
      </c>
      <c r="F2401" t="str">
        <f t="shared" si="1231"/>
        <v>0.327868852459016</v>
      </c>
      <c r="G2401" t="str">
        <f t="shared" si="1226"/>
        <v>0.327868852459016</v>
      </c>
      <c r="H2401" t="str">
        <f t="shared" si="1232"/>
        <v>3.82248800839115+0.33585181313287i</v>
      </c>
      <c r="I2401" t="str">
        <f t="shared" si="1233"/>
        <v>1833.90471153304i</v>
      </c>
      <c r="J2401" t="str">
        <f t="shared" si="1227"/>
        <v>-4551.43630619471+401.19966593266i</v>
      </c>
      <c r="K2401" t="str">
        <f t="shared" si="1234"/>
        <v>0.0352434925723966-0.399822146606756i</v>
      </c>
      <c r="L2401" t="str">
        <f t="shared" si="1235"/>
        <v>0.00735066515983984-0.0707074962015896i</v>
      </c>
      <c r="M2401" t="str">
        <f t="shared" si="1236"/>
        <v>0.0425941577322364-0.470529642808346i</v>
      </c>
      <c r="N2401" t="str">
        <f t="shared" si="1237"/>
        <v>-5.82502874726804i</v>
      </c>
      <c r="O2401" t="str">
        <f t="shared" si="1238"/>
        <v>0.896869366285241+0.442295534477922i</v>
      </c>
      <c r="P2401" t="str">
        <f t="shared" si="1239"/>
        <v>0.103130633714759-0.442295534477922i</v>
      </c>
      <c r="Q2401" t="str">
        <f t="shared" si="1240"/>
        <v>-0.103130633714759+6.26732428174596i</v>
      </c>
      <c r="R2401" t="str">
        <f t="shared" si="1241"/>
        <v>-0.0708232682239222-0.0152898718612945i</v>
      </c>
      <c r="S2401" t="str">
        <f t="shared" si="1242"/>
        <v>0.630802561016393i</v>
      </c>
      <c r="T2401" t="str">
        <f t="shared" si="1243"/>
        <v>0.00964489032771705-0.044675498975201i</v>
      </c>
      <c r="U2401" t="str">
        <f t="shared" si="1244"/>
        <v>0.0000500000000000002-0.000304288282142657i</v>
      </c>
      <c r="V2401" t="str">
        <f t="shared" si="1245"/>
        <v>0.00002-0.00340802875999776i</v>
      </c>
      <c r="W2401" t="str">
        <f t="shared" si="1246"/>
        <v>0.0000422636346998133-0.000279874175483252i</v>
      </c>
      <c r="X2401" t="str">
        <f t="shared" si="1247"/>
        <v>0.0000428429405267173-0.000279693785266407i</v>
      </c>
      <c r="Y2401" t="str">
        <f t="shared" si="1248"/>
        <v>0.009+2.34739803076229i</v>
      </c>
      <c r="Z2401" t="str">
        <f t="shared" si="1249"/>
        <v>-0.00142911195680215-0.00022454705968051i</v>
      </c>
      <c r="AA2401" t="str">
        <f t="shared" si="1250"/>
        <v>0.0196974412901214-5.11257642620069i</v>
      </c>
      <c r="AB2401" t="str">
        <f t="shared" si="1251"/>
        <v>0.0322371134650681-0.14932353615606i</v>
      </c>
      <c r="AC2401" t="str">
        <f t="shared" si="1252"/>
        <v>0.931111962565373-0.0215288277360571i</v>
      </c>
      <c r="AD2401" t="str">
        <f t="shared" si="1253"/>
        <v>0.0383097294477617-0.159485409446383i</v>
      </c>
      <c r="AE2401" t="str">
        <f t="shared" si="1254"/>
        <v>-0.0000905608721687792+0.000219320168470662i</v>
      </c>
      <c r="AF2401" t="str">
        <f t="shared" si="1255"/>
        <v>-6.3361503442668-0.318886526999532i</v>
      </c>
      <c r="AG2401" t="str">
        <f t="shared" si="1256"/>
        <v>0.997051051197537-0.000720390404451793i</v>
      </c>
      <c r="AH2401" t="str">
        <f t="shared" si="1257"/>
        <v>0.000646635288769238-0.00136432441193563i</v>
      </c>
      <c r="AI2401">
        <f t="shared" si="1258"/>
        <v>-56.421569173677824</v>
      </c>
      <c r="AJ2401">
        <f t="shared" si="1259"/>
        <v>-64.640916522558825</v>
      </c>
      <c r="AK2401"/>
      <c r="AL2401"/>
      <c r="AM2401"/>
      <c r="AN2401"/>
    </row>
    <row r="2402" spans="1:40" x14ac:dyDescent="0.35">
      <c r="A2402"/>
      <c r="B2402">
        <f t="shared" si="1260"/>
        <v>468000</v>
      </c>
      <c r="C2402" s="237" t="str">
        <f t="shared" si="1228"/>
        <v>-1.47241331953286E-07+0.00220813506812154i</v>
      </c>
      <c r="D2402" s="208" t="str">
        <f t="shared" si="1229"/>
        <v>-2.513662331036+0.0169290355222651i</v>
      </c>
      <c r="E2402" t="str">
        <f t="shared" si="1230"/>
        <v>20500</v>
      </c>
      <c r="F2402" t="str">
        <f t="shared" si="1231"/>
        <v>0.327868852459016</v>
      </c>
      <c r="G2402" t="str">
        <f t="shared" si="1226"/>
        <v>0.327868852459016</v>
      </c>
      <c r="H2402" t="str">
        <f t="shared" si="1232"/>
        <v>3.82262252821676+0.335146888493195i</v>
      </c>
      <c r="I2402" t="str">
        <f t="shared" si="1233"/>
        <v>1837.83170235003i</v>
      </c>
      <c r="J2402" t="str">
        <f t="shared" si="1227"/>
        <v>-4570.95369563797+402.058765859711i</v>
      </c>
      <c r="K2402" t="str">
        <f t="shared" si="1234"/>
        <v>0.035094130036998-0.398980589429029i</v>
      </c>
      <c r="L2402" t="str">
        <f t="shared" si="1235"/>
        <v>0.00731961971101066-0.0705596323587787i</v>
      </c>
      <c r="M2402" t="str">
        <f t="shared" si="1236"/>
        <v>0.0424137497480087-0.469540221787808i</v>
      </c>
      <c r="N2402" t="str">
        <f t="shared" si="1237"/>
        <v>-5.83750204223007i</v>
      </c>
      <c r="O2402" t="str">
        <f t="shared" si="1238"/>
        <v>0.90231633794483+0.431074502003808i</v>
      </c>
      <c r="P2402" t="str">
        <f t="shared" si="1239"/>
        <v>0.09768366205517-0.431074502003808i</v>
      </c>
      <c r="Q2402" t="str">
        <f t="shared" si="1240"/>
        <v>-0.09768366205517+6.26857654423388i</v>
      </c>
      <c r="R2402" t="str">
        <f t="shared" si="1241"/>
        <v>-0.0689936044292161-0.0145079370849819i</v>
      </c>
      <c r="S2402" t="str">
        <f t="shared" si="1242"/>
        <v>0.632153315965036i</v>
      </c>
      <c r="T2402" t="str">
        <f t="shared" si="1243"/>
        <v>0.00917124053608343-0.0436145358203089i</v>
      </c>
      <c r="U2402" t="str">
        <f t="shared" si="1244"/>
        <v>0.0000500000000000002-0.0003036380935056i</v>
      </c>
      <c r="V2402" t="str">
        <f t="shared" si="1245"/>
        <v>0.00002-0.00340074664726272i</v>
      </c>
      <c r="W2402" t="str">
        <f t="shared" si="1246"/>
        <v>0.0000422635920669805-0.000279278409860992i</v>
      </c>
      <c r="X2402" t="str">
        <f t="shared" si="1247"/>
        <v>0.0000428403767010548-0.000279098409151947i</v>
      </c>
      <c r="Y2402" t="str">
        <f t="shared" si="1248"/>
        <v>0.009+2.35242457900804i</v>
      </c>
      <c r="Z2402" t="str">
        <f t="shared" si="1249"/>
        <v>-0.001423022114924-0.000224030650568544i</v>
      </c>
      <c r="AA2402" t="str">
        <f t="shared" si="1250"/>
        <v>0.0196133298886945-5.10164985064327i</v>
      </c>
      <c r="AB2402" t="str">
        <f t="shared" si="1251"/>
        <v>0.0306539848283724-0.145777369383357i</v>
      </c>
      <c r="AC2402" t="str">
        <f t="shared" si="1252"/>
        <v>0.932851812089385-0.0205762436989428i</v>
      </c>
      <c r="AD2402" t="str">
        <f t="shared" si="1253"/>
        <v>0.0362897699405754-0.155470204756792i</v>
      </c>
      <c r="AE2402" t="str">
        <f t="shared" si="1254"/>
        <v>-0.0000864712362866323+0.000213107518811909i</v>
      </c>
      <c r="AF2402" t="str">
        <f t="shared" si="1255"/>
        <v>-6.33628485925276-0.31821785297093i</v>
      </c>
      <c r="AG2402" t="str">
        <f t="shared" si="1256"/>
        <v>0.997131357123196-0.000681236895875722i</v>
      </c>
      <c r="AH2402" t="str">
        <f t="shared" si="1257"/>
        <v>0.000618398406745459-0.00132617630408302i</v>
      </c>
      <c r="AI2402">
        <f t="shared" si="1258"/>
        <v>-56.69350842166773</v>
      </c>
      <c r="AJ2402">
        <f t="shared" si="1259"/>
        <v>-65.000275378842005</v>
      </c>
      <c r="AK2402"/>
      <c r="AL2402"/>
      <c r="AM2402"/>
      <c r="AN2402"/>
    </row>
    <row r="2403" spans="1:40" x14ac:dyDescent="0.35">
      <c r="A2403"/>
      <c r="B2403">
        <f t="shared" si="1260"/>
        <v>469000</v>
      </c>
      <c r="C2403" s="237" t="str">
        <f t="shared" si="1228"/>
        <v>-1.4661410654774E-07+0.00220342689104575i</v>
      </c>
      <c r="D2403" s="208" t="str">
        <f t="shared" si="1229"/>
        <v>-2.51366232622728+0.0168929394980174i</v>
      </c>
      <c r="E2403" t="str">
        <f t="shared" si="1230"/>
        <v>20500</v>
      </c>
      <c r="F2403" t="str">
        <f t="shared" si="1231"/>
        <v>0.327868852459016</v>
      </c>
      <c r="G2403" t="str">
        <f t="shared" si="1226"/>
        <v>0.327868852459016</v>
      </c>
      <c r="H2403" t="str">
        <f t="shared" si="1232"/>
        <v>3.82275619859674+0.334444889856804i</v>
      </c>
      <c r="I2403" t="str">
        <f t="shared" si="1233"/>
        <v>1841.75869316702i</v>
      </c>
      <c r="J2403" t="str">
        <f t="shared" si="1227"/>
        <v>-4590.51283350785+402.917865786762i</v>
      </c>
      <c r="K2403" t="str">
        <f t="shared" si="1234"/>
        <v>0.0349457127052054-0.398142540381227i</v>
      </c>
      <c r="L2403" t="str">
        <f t="shared" si="1235"/>
        <v>0.00728876982819258-0.0704123788212984i</v>
      </c>
      <c r="M2403" t="str">
        <f t="shared" si="1236"/>
        <v>0.042234482533398-0.468554919202525i</v>
      </c>
      <c r="N2403" t="str">
        <f t="shared" si="1237"/>
        <v>-5.8499753371921i</v>
      </c>
      <c r="O2403" t="str">
        <f t="shared" si="1238"/>
        <v>0.907622926263043+0.419786402497402i</v>
      </c>
      <c r="P2403" t="str">
        <f t="shared" si="1239"/>
        <v>0.092377073736957-0.419786402497402i</v>
      </c>
      <c r="Q2403" t="str">
        <f t="shared" si="1240"/>
        <v>-0.092377073736957+6.2697617396895i</v>
      </c>
      <c r="R2403" t="str">
        <f t="shared" si="1241"/>
        <v>-0.067156628282233-0.0137442768181605i</v>
      </c>
      <c r="S2403" t="str">
        <f t="shared" si="1242"/>
        <v>0.63350407091368i</v>
      </c>
      <c r="T2403" t="str">
        <f t="shared" si="1243"/>
        <v>0.0087070553160692-0.0425439974056314i</v>
      </c>
      <c r="U2403" t="str">
        <f t="shared" si="1244"/>
        <v>0.0000500000000000002-0.000302990677527976i</v>
      </c>
      <c r="V2403" t="str">
        <f t="shared" si="1245"/>
        <v>0.00002-0.00339349558831333i</v>
      </c>
      <c r="W2403" t="str">
        <f t="shared" si="1246"/>
        <v>0.0000422635493430846-0.000278685189625831i</v>
      </c>
      <c r="X2403" t="str">
        <f t="shared" si="1247"/>
        <v>0.0000428378288943481-0.000278505576726946i</v>
      </c>
      <c r="Y2403" t="str">
        <f t="shared" si="1248"/>
        <v>0.009+2.35745112725378i</v>
      </c>
      <c r="Z2403" t="str">
        <f t="shared" si="1249"/>
        <v>-0.00141697119038341-0.000223516675261645i</v>
      </c>
      <c r="AA2403" t="str">
        <f t="shared" si="1250"/>
        <v>0.019529756144558-5.09076988474644i</v>
      </c>
      <c r="AB2403" t="str">
        <f t="shared" si="1251"/>
        <v>0.0291024906072921-0.142199198230545i</v>
      </c>
      <c r="AC2403" t="str">
        <f t="shared" si="1252"/>
        <v>0.934600994793655-0.0196418246890231i</v>
      </c>
      <c r="AD2403" t="str">
        <f t="shared" si="1253"/>
        <v>0.0343214049622624-0.151428325028096i</v>
      </c>
      <c r="AE2403" t="str">
        <f t="shared" si="1254"/>
        <v>-0.0000824791977957277+0.000206898167645353i</v>
      </c>
      <c r="AF2403" t="str">
        <f t="shared" si="1255"/>
        <v>-6.33641852482402-0.317551950358787i</v>
      </c>
      <c r="AG2403" t="str">
        <f t="shared" si="1256"/>
        <v>0.997211816385546-0.000643200633623805i</v>
      </c>
      <c r="AH2403" t="str">
        <f t="shared" si="1257"/>
        <v>0.000590799341415075-0.00128801316679221i</v>
      </c>
      <c r="AI2403">
        <f t="shared" si="1258"/>
        <v>-56.972315810045913</v>
      </c>
      <c r="AJ2403">
        <f t="shared" si="1259"/>
        <v>-65.359528238982122</v>
      </c>
      <c r="AK2403"/>
      <c r="AL2403"/>
      <c r="AM2403"/>
      <c r="AN2403"/>
    </row>
    <row r="2404" spans="1:40" x14ac:dyDescent="0.35">
      <c r="A2404"/>
      <c r="B2404">
        <f t="shared" si="1260"/>
        <v>470000</v>
      </c>
      <c r="C2404" s="237" t="str">
        <f t="shared" si="1228"/>
        <v>-1.4599088044796E-07+0.00219873874876576i</v>
      </c>
      <c r="D2404" s="208" t="str">
        <f t="shared" si="1229"/>
        <v>-2.5136623214492+0.0168569970738708i</v>
      </c>
      <c r="E2404" t="str">
        <f t="shared" si="1230"/>
        <v>20500</v>
      </c>
      <c r="F2404" t="str">
        <f t="shared" si="1231"/>
        <v>0.327868852459016</v>
      </c>
      <c r="G2404" t="str">
        <f t="shared" si="1226"/>
        <v>0.327868852459016</v>
      </c>
      <c r="H2404" t="str">
        <f t="shared" si="1232"/>
        <v>3.82288902664678+0.333745799216399i</v>
      </c>
      <c r="I2404" t="str">
        <f t="shared" si="1233"/>
        <v>1845.685683984i</v>
      </c>
      <c r="J2404" t="str">
        <f t="shared" si="1227"/>
        <v>-4610.11371980435+403.776965713813i</v>
      </c>
      <c r="K2404" t="str">
        <f t="shared" si="1234"/>
        <v>0.0347982326377885-0.397307977746597i</v>
      </c>
      <c r="L2404" t="str">
        <f t="shared" si="1235"/>
        <v>0.00725811387812532-0.0702657318622906i</v>
      </c>
      <c r="M2404" t="str">
        <f t="shared" si="1236"/>
        <v>0.0420563465159138-0.467573709608888i</v>
      </c>
      <c r="N2404" t="str">
        <f t="shared" si="1237"/>
        <v>-5.86244863215413i</v>
      </c>
      <c r="O2404" t="str">
        <f t="shared" si="1238"/>
        <v>0.91278830563519+0.408432992173305i</v>
      </c>
      <c r="P2404" t="str">
        <f t="shared" si="1239"/>
        <v>0.08721169436481-0.408432992173305i</v>
      </c>
      <c r="Q2404" t="str">
        <f t="shared" si="1240"/>
        <v>-0.08721169436481+6.27088162432743i</v>
      </c>
      <c r="R2404" t="str">
        <f t="shared" si="1241"/>
        <v>-0.065312453399754-0.0129990788415556i</v>
      </c>
      <c r="S2404" t="str">
        <f t="shared" si="1242"/>
        <v>0.634854825862323i</v>
      </c>
      <c r="T2404" t="str">
        <f t="shared" si="1243"/>
        <v>0.00825252793432639-0.0414639262297419i</v>
      </c>
      <c r="U2404" t="str">
        <f t="shared" si="1244"/>
        <v>0.0000500000000000002-0.00030234601651196i</v>
      </c>
      <c r="V2404" t="str">
        <f t="shared" si="1245"/>
        <v>0.00002-0.00338627538493394i</v>
      </c>
      <c r="W2404" t="str">
        <f t="shared" si="1246"/>
        <v>0.0000422635065281267-0.000278094498530576i</v>
      </c>
      <c r="X2404" t="str">
        <f t="shared" si="1247"/>
        <v>0.0000428352969696394-0.000277915271755331i</v>
      </c>
      <c r="Y2404" t="str">
        <f t="shared" si="1248"/>
        <v>0.009+2.36247767549952i</v>
      </c>
      <c r="Z2404" t="str">
        <f t="shared" si="1249"/>
        <v>-0.00141095885227164-0.000223005116255188i</v>
      </c>
      <c r="AA2404" t="str">
        <f t="shared" si="1250"/>
        <v>0.0194467154846036-5.07993623087905i</v>
      </c>
      <c r="AB2404" t="str">
        <f t="shared" si="1251"/>
        <v>0.0275832767769269-0.138589164744997i</v>
      </c>
      <c r="AC2404" t="str">
        <f t="shared" si="1252"/>
        <v>0.936359401974759-0.0187257689816231i</v>
      </c>
      <c r="AD2404" t="str">
        <f t="shared" si="1253"/>
        <v>0.0324049875812446-0.147360464521098i</v>
      </c>
      <c r="AE2404" t="str">
        <f t="shared" si="1254"/>
        <v>-0.0000785842416074553+0.0002006930738681i</v>
      </c>
      <c r="AF2404" t="str">
        <f t="shared" si="1255"/>
        <v>-6.33655134809598-0.316888802142528i</v>
      </c>
      <c r="AG2404" t="str">
        <f t="shared" si="1256"/>
        <v>0.997292415236431-0.000606281029958583i</v>
      </c>
      <c r="AH2404" t="str">
        <f t="shared" si="1257"/>
        <v>0.000563834855858258-0.00124984171158018i</v>
      </c>
      <c r="AI2404">
        <f t="shared" si="1258"/>
        <v>-57.258389053936732</v>
      </c>
      <c r="AJ2404">
        <f t="shared" si="1259"/>
        <v>-65.718673612179529</v>
      </c>
      <c r="AK2404"/>
      <c r="AL2404"/>
      <c r="AM2404"/>
      <c r="AN2404"/>
    </row>
    <row r="2405" spans="1:40" x14ac:dyDescent="0.35">
      <c r="A2405"/>
      <c r="B2405">
        <f t="shared" si="1260"/>
        <v>471000</v>
      </c>
      <c r="C2405" s="237" t="str">
        <f t="shared" si="1228"/>
        <v>-1.45371619725647E-07+0.0021940705136714i</v>
      </c>
      <c r="D2405" s="208" t="str">
        <f t="shared" si="1229"/>
        <v>-2.51366231670154+0.0168212072714807i</v>
      </c>
      <c r="E2405" t="str">
        <f t="shared" si="1230"/>
        <v>20500</v>
      </c>
      <c r="F2405" t="str">
        <f t="shared" si="1231"/>
        <v>0.327868852459016</v>
      </c>
      <c r="G2405" t="str">
        <f t="shared" si="1226"/>
        <v>0.327868852459016</v>
      </c>
      <c r="H2405" t="str">
        <f t="shared" si="1232"/>
        <v>3.82302101940851+0.333049598710671i</v>
      </c>
      <c r="I2405" t="str">
        <f t="shared" si="1233"/>
        <v>1849.61267480099i</v>
      </c>
      <c r="J2405" t="str">
        <f t="shared" si="1227"/>
        <v>-4629.75635452747+404.636065640863i</v>
      </c>
      <c r="K2405" t="str">
        <f t="shared" si="1234"/>
        <v>0.0346516819784965-0.396476879985776i</v>
      </c>
      <c r="L2405" t="str">
        <f t="shared" si="1235"/>
        <v>0.00722765024450148-0.0701196877848007i</v>
      </c>
      <c r="M2405" t="str">
        <f t="shared" si="1236"/>
        <v>0.041879332222998-0.466596567770577i</v>
      </c>
      <c r="N2405" t="str">
        <f t="shared" si="1237"/>
        <v>-5.87492192711616i</v>
      </c>
      <c r="O2405" t="str">
        <f t="shared" si="1238"/>
        <v>0.917811672426021+0.397016037407243i</v>
      </c>
      <c r="P2405" t="str">
        <f t="shared" si="1239"/>
        <v>0.082188327573979-0.397016037407243i</v>
      </c>
      <c r="Q2405" t="str">
        <f t="shared" si="1240"/>
        <v>-0.082188327573979+6.2719379645234i</v>
      </c>
      <c r="R2405" t="str">
        <f t="shared" si="1241"/>
        <v>-0.0634611978815678-0.0122725317580689i</v>
      </c>
      <c r="S2405" t="str">
        <f t="shared" si="1242"/>
        <v>0.636205580810965i</v>
      </c>
      <c r="T2405" t="str">
        <f t="shared" si="1243"/>
        <v>0.00780785319516324-0.0403743682572024i</v>
      </c>
      <c r="U2405" t="str">
        <f t="shared" si="1244"/>
        <v>0.00005-0.000301704092910023i</v>
      </c>
      <c r="V2405" t="str">
        <f t="shared" si="1245"/>
        <v>0.00002-0.00337908584059225i</v>
      </c>
      <c r="W2405" t="str">
        <f t="shared" si="1246"/>
        <v>0.0000422634636221074-0.000277506320466008i</v>
      </c>
      <c r="X2405" t="str">
        <f t="shared" si="1247"/>
        <v>0.0000428327807914229-0.000277327478138914i</v>
      </c>
      <c r="Y2405" t="str">
        <f t="shared" si="1248"/>
        <v>0.009+2.36750422374527i</v>
      </c>
      <c r="Z2405" t="str">
        <f t="shared" si="1249"/>
        <v>-0.00140498477318974-0.000222495956214056i</v>
      </c>
      <c r="AA2405" t="str">
        <f t="shared" si="1250"/>
        <v>0.0193642033842457-5.0691485939389i</v>
      </c>
      <c r="AB2405" t="str">
        <f t="shared" si="1251"/>
        <v>0.0260969944518436-0.134947422558817i</v>
      </c>
      <c r="AC2405" t="str">
        <f t="shared" si="1252"/>
        <v>0.938126920505241-0.017828275982336i</v>
      </c>
      <c r="AD2405" t="str">
        <f t="shared" si="1253"/>
        <v>0.0305408609247748-0.143267322068881i</v>
      </c>
      <c r="AE2405" t="str">
        <f t="shared" si="1254"/>
        <v>-0.0000747858443773569+0.00019449318794739i</v>
      </c>
      <c r="AF2405" t="str">
        <f t="shared" si="1255"/>
        <v>-6.33668333611005-0.31622839143919i</v>
      </c>
      <c r="AG2405" t="str">
        <f t="shared" si="1256"/>
        <v>0.997373139959895-0.000570477319594057i</v>
      </c>
      <c r="AH2405" t="str">
        <f t="shared" si="1257"/>
        <v>0.000537501652874617-0.0012116685870743i</v>
      </c>
      <c r="AI2405">
        <f t="shared" si="1258"/>
        <v>-57.552161783500956</v>
      </c>
      <c r="AJ2405">
        <f t="shared" si="1259"/>
        <v>-66.07771003468136</v>
      </c>
      <c r="AK2405"/>
      <c r="AL2405"/>
      <c r="AM2405"/>
      <c r="AN2405"/>
    </row>
    <row r="2406" spans="1:40" x14ac:dyDescent="0.35">
      <c r="A2406"/>
      <c r="B2406">
        <f t="shared" si="1260"/>
        <v>472000</v>
      </c>
      <c r="C2406" s="237" t="str">
        <f t="shared" si="1228"/>
        <v>-1.44756290811533E-07+0.00218942205923397i</v>
      </c>
      <c r="D2406" s="208" t="str">
        <f t="shared" si="1229"/>
        <v>-2.51366231198402+0.0167855691207938i</v>
      </c>
      <c r="E2406" t="str">
        <f t="shared" si="1230"/>
        <v>20500</v>
      </c>
      <c r="F2406" t="str">
        <f t="shared" si="1231"/>
        <v>0.327868852459016</v>
      </c>
      <c r="G2406" t="str">
        <f t="shared" si="1226"/>
        <v>0.327868852459016</v>
      </c>
      <c r="H2406" t="str">
        <f t="shared" si="1232"/>
        <v>3.8231521838503+0.332356270622802i</v>
      </c>
      <c r="I2406" t="str">
        <f t="shared" si="1233"/>
        <v>1853.53966561798i</v>
      </c>
      <c r="J2406" t="str">
        <f t="shared" si="1227"/>
        <v>-4649.4407376772+405.495165567914i</v>
      </c>
      <c r="K2406" t="str">
        <f t="shared" si="1234"/>
        <v>0.0345060529530218-0.395649225734989i</v>
      </c>
      <c r="L2406" t="str">
        <f t="shared" si="1235"/>
        <v>0.00719737732775657-0.0699742429214817i</v>
      </c>
      <c r="M2406" t="str">
        <f t="shared" si="1236"/>
        <v>0.0417034302807784-0.465623468656471i</v>
      </c>
      <c r="N2406" t="str">
        <f t="shared" si="1237"/>
        <v>-5.88739522207819i</v>
      </c>
      <c r="O2406" t="str">
        <f t="shared" si="1238"/>
        <v>0.922692245094756+0.385537314461257i</v>
      </c>
      <c r="P2406" t="str">
        <f t="shared" si="1239"/>
        <v>0.077307754905244-0.385537314461257i</v>
      </c>
      <c r="Q2406" t="str">
        <f t="shared" si="1240"/>
        <v>-0.077307754905244+6.27293253653945i</v>
      </c>
      <c r="R2406" t="str">
        <f t="shared" si="1241"/>
        <v>-0.0616029843873412-0.0115648249146987i</v>
      </c>
      <c r="S2406" t="str">
        <f t="shared" si="1242"/>
        <v>0.637556335759609i</v>
      </c>
      <c r="T2406" t="str">
        <f t="shared" si="1243"/>
        <v>0.00737322739631674-0.0392753729978497i</v>
      </c>
      <c r="U2406" t="str">
        <f t="shared" si="1244"/>
        <v>0.00005-0.000301064889323349i</v>
      </c>
      <c r="V2406" t="str">
        <f t="shared" si="1245"/>
        <v>0.00002-0.00337192676042152i</v>
      </c>
      <c r="W2406" t="str">
        <f t="shared" si="1246"/>
        <v>0.000042263420625028-0.000276920639459429i</v>
      </c>
      <c r="X2406" t="str">
        <f t="shared" si="1247"/>
        <v>0.0000428302802256269-0.000276742179915923i</v>
      </c>
      <c r="Y2406" t="str">
        <f t="shared" si="1248"/>
        <v>0.009+2.37253077199101i</v>
      </c>
      <c r="Z2406" t="str">
        <f t="shared" si="1249"/>
        <v>-0.0013990486292039-0.000221989177970596i</v>
      </c>
      <c r="AA2406" t="str">
        <f t="shared" si="1250"/>
        <v>0.0192822153668059-5.05840668132603i</v>
      </c>
      <c r="AB2406" t="str">
        <f t="shared" si="1251"/>
        <v>0.0246442997382505-0.131274137153848i</v>
      </c>
      <c r="AC2406" t="str">
        <f t="shared" si="1252"/>
        <v>0.939903432749493-0.0169495461531988i</v>
      </c>
      <c r="AD2406" t="str">
        <f t="shared" si="1253"/>
        <v>0.028729358123831-0.139149600922071i</v>
      </c>
      <c r="AE2406" t="str">
        <f t="shared" si="1254"/>
        <v>-0.0000710834746246807+0.000188299451830762i</v>
      </c>
      <c r="AF2406" t="str">
        <f t="shared" si="1255"/>
        <v>-6.33681449583432-0.315570701502008i</v>
      </c>
      <c r="AG2406" t="str">
        <f t="shared" si="1256"/>
        <v>0.997453976874679-0.000535788560558266i</v>
      </c>
      <c r="AH2406" t="str">
        <f t="shared" si="1257"/>
        <v>0.000511796376009972-0.00117350037842376i</v>
      </c>
      <c r="AI2406">
        <f t="shared" si="1258"/>
        <v>-57.854108003120281</v>
      </c>
      <c r="AJ2406">
        <f t="shared" si="1259"/>
        <v>-66.436636069815705</v>
      </c>
      <c r="AK2406"/>
      <c r="AL2406"/>
      <c r="AM2406"/>
      <c r="AN2406"/>
    </row>
    <row r="2407" spans="1:40" x14ac:dyDescent="0.35">
      <c r="A2407"/>
      <c r="B2407">
        <f t="shared" si="1260"/>
        <v>473000</v>
      </c>
      <c r="C2407" s="237" t="str">
        <f t="shared" si="1228"/>
        <v>-1.44144860490827E-07+0.00218479325999475i</v>
      </c>
      <c r="D2407" s="208" t="str">
        <f t="shared" si="1229"/>
        <v>-2.51366230729638+0.0167500816599598i</v>
      </c>
      <c r="E2407" t="str">
        <f t="shared" si="1230"/>
        <v>20500</v>
      </c>
      <c r="F2407" t="str">
        <f t="shared" si="1231"/>
        <v>0.327868852459016</v>
      </c>
      <c r="G2407" t="str">
        <f t="shared" si="1226"/>
        <v>0.327868852459016</v>
      </c>
      <c r="H2407" t="str">
        <f t="shared" si="1232"/>
        <v>3.82328252686819+0.331665797379056i</v>
      </c>
      <c r="I2407" t="str">
        <f t="shared" si="1233"/>
        <v>1857.46665643497i</v>
      </c>
      <c r="J2407" t="str">
        <f t="shared" si="1227"/>
        <v>-4669.16686925354+406.354265494964i</v>
      </c>
      <c r="K2407" t="str">
        <f t="shared" si="1234"/>
        <v>0.0343613378679789-0.394824993804285i</v>
      </c>
      <c r="L2407" t="str">
        <f t="shared" si="1235"/>
        <v>0.00716729354486209-0.0698293936343032i</v>
      </c>
      <c r="M2407" t="str">
        <f t="shared" si="1236"/>
        <v>0.041528631412841-0.464654387438588i</v>
      </c>
      <c r="N2407" t="str">
        <f t="shared" si="1237"/>
        <v>-5.89986851704022i</v>
      </c>
      <c r="O2407" t="str">
        <f t="shared" si="1238"/>
        <v>0.927429264316677+0.373998609207345i</v>
      </c>
      <c r="P2407" t="str">
        <f t="shared" si="1239"/>
        <v>0.072570735683323-0.373998609207345i</v>
      </c>
      <c r="Q2407" t="str">
        <f t="shared" si="1240"/>
        <v>-0.072570735683323+6.27386712624757i</v>
      </c>
      <c r="R2407" t="str">
        <f t="shared" si="1241"/>
        <v>-0.0597379402130553-0.010876148321405i</v>
      </c>
      <c r="S2407" t="str">
        <f t="shared" si="1242"/>
        <v>0.638907090708252i</v>
      </c>
      <c r="T2407" t="str">
        <f t="shared" si="1243"/>
        <v>0.00694884828214031-0.0381669935864267i</v>
      </c>
      <c r="U2407" t="str">
        <f t="shared" si="1244"/>
        <v>0.00005-0.000300428388500255i</v>
      </c>
      <c r="V2407" t="str">
        <f t="shared" si="1245"/>
        <v>0.00002-0.00336479795120287i</v>
      </c>
      <c r="W2407" t="str">
        <f t="shared" si="1246"/>
        <v>0.0000422633775368891-0.000276337439673223i</v>
      </c>
      <c r="X2407" t="str">
        <f t="shared" si="1247"/>
        <v>0.0000428277951395952-0.000276159361259579i</v>
      </c>
      <c r="Y2407" t="str">
        <f t="shared" si="1248"/>
        <v>0.009+2.37755732023676i</v>
      </c>
      <c r="Z2407" t="str">
        <f t="shared" si="1249"/>
        <v>-0.00139315009980158-0.000221484764522561i</v>
      </c>
      <c r="AA2407" t="str">
        <f t="shared" si="1250"/>
        <v>0.0192007470029033-5.04771020291602i</v>
      </c>
      <c r="AB2407" t="str">
        <f t="shared" si="1251"/>
        <v>0.023225853577531-0.127569486127832i</v>
      </c>
      <c r="AC2407" t="str">
        <f t="shared" si="1252"/>
        <v>0.941688816479887-0.0160897809357343i</v>
      </c>
      <c r="AD2407" t="str">
        <f t="shared" si="1253"/>
        <v>0.0269708022606786-0.135008008593582i</v>
      </c>
      <c r="AE2407" t="str">
        <f t="shared" si="1254"/>
        <v>-0.0000674765928532024+0.00018211279885847i</v>
      </c>
      <c r="AF2407" t="str">
        <f t="shared" si="1255"/>
        <v>-6.33694483416457-0.314915715719096i</v>
      </c>
      <c r="AG2407" t="str">
        <f t="shared" si="1256"/>
        <v>0.997534912336693-0.000502213635093713i</v>
      </c>
      <c r="AH2407" t="str">
        <f t="shared" si="1257"/>
        <v>0.000486715610589269-0.0011353436067313i</v>
      </c>
      <c r="AI2407">
        <f t="shared" si="1258"/>
        <v>-58.164747264813371</v>
      </c>
      <c r="AJ2407">
        <f t="shared" si="1259"/>
        <v>-66.795450308021358</v>
      </c>
      <c r="AK2407"/>
      <c r="AL2407"/>
      <c r="AM2407"/>
      <c r="AN2407"/>
    </row>
    <row r="2408" spans="1:40" x14ac:dyDescent="0.35">
      <c r="A2408"/>
      <c r="B2408">
        <f t="shared" si="1260"/>
        <v>474000</v>
      </c>
      <c r="C2408" s="237" t="str">
        <f t="shared" si="1228"/>
        <v>-1.43537295898733E-07+0.00218018399155374i</v>
      </c>
      <c r="D2408" s="208" t="str">
        <f t="shared" si="1229"/>
        <v>-2.51366230263839+0.0167147439352453i</v>
      </c>
      <c r="E2408" t="str">
        <f t="shared" si="1230"/>
        <v>20500</v>
      </c>
      <c r="F2408" t="str">
        <f t="shared" si="1231"/>
        <v>0.327868852459016</v>
      </c>
      <c r="G2408" t="str">
        <f t="shared" si="1226"/>
        <v>0.327868852459016</v>
      </c>
      <c r="H2408" t="str">
        <f t="shared" si="1232"/>
        <v>3.82341205528689+0.33097816154733i</v>
      </c>
      <c r="I2408" t="str">
        <f t="shared" si="1233"/>
        <v>1861.39364725195i</v>
      </c>
      <c r="J2408" t="str">
        <f t="shared" si="1227"/>
        <v>-4688.93474925651+407.213365422016i</v>
      </c>
      <c r="K2408" t="str">
        <f t="shared" si="1234"/>
        <v>0.0342175291098981-0.394004163175788i</v>
      </c>
      <c r="L2408" t="str">
        <f t="shared" si="1235"/>
        <v>0.00713739732912159-0.0696851363142625i</v>
      </c>
      <c r="M2408" t="str">
        <f t="shared" si="1236"/>
        <v>0.0413549264390197-0.46368929949005i</v>
      </c>
      <c r="N2408" t="str">
        <f t="shared" si="1237"/>
        <v>-5.91234181200225i</v>
      </c>
      <c r="O2408" t="str">
        <f t="shared" si="1238"/>
        <v>0.932021993101263+0.362401716849616i</v>
      </c>
      <c r="P2408" t="str">
        <f t="shared" si="1239"/>
        <v>0.067978006898737-0.362401716849616i</v>
      </c>
      <c r="Q2408" t="str">
        <f t="shared" si="1240"/>
        <v>-0.067978006898737+6.27474352885187i</v>
      </c>
      <c r="R2408" t="str">
        <f t="shared" si="1241"/>
        <v>-0.0578661973669189-0.0102066925668663i</v>
      </c>
      <c r="S2408" t="str">
        <f t="shared" si="1242"/>
        <v>0.640257845656896i</v>
      </c>
      <c r="T2408" t="str">
        <f t="shared" si="1243"/>
        <v>0.00653491499414407-0.0370492868625002i</v>
      </c>
      <c r="U2408" t="str">
        <f t="shared" si="1244"/>
        <v>0.00005-0.000299794573334643i</v>
      </c>
      <c r="V2408" t="str">
        <f t="shared" si="1245"/>
        <v>0.00002-0.00335769922134801i</v>
      </c>
      <c r="W2408" t="str">
        <f t="shared" si="1246"/>
        <v>0.0000422633343576913-0.000275756705403417i</v>
      </c>
      <c r="X2408" t="str">
        <f t="shared" si="1247"/>
        <v>0.0000428253254020692-0.000275579006476648i</v>
      </c>
      <c r="Y2408" t="str">
        <f t="shared" si="1248"/>
        <v>0.009+2.3825838684825i</v>
      </c>
      <c r="Z2408" t="str">
        <f t="shared" si="1249"/>
        <v>-0.00138728886784817-0.000220982699031134i</v>
      </c>
      <c r="AA2408" t="str">
        <f t="shared" si="1250"/>
        <v>0.0191197939098585-5.03705887103417i</v>
      </c>
      <c r="AB2408" t="str">
        <f t="shared" si="1251"/>
        <v>0.02184232158093-0.123833659461526i</v>
      </c>
      <c r="AC2408" t="str">
        <f t="shared" si="1252"/>
        <v>0.943482944793232-0.0152491826708039i</v>
      </c>
      <c r="AD2408" t="str">
        <f t="shared" si="1253"/>
        <v>0.025265506319099-0.130843256702907i</v>
      </c>
      <c r="AE2408" t="str">
        <f t="shared" si="1254"/>
        <v>-0.0000639646516732657+0.000175934153678161i</v>
      </c>
      <c r="AF2408" t="str">
        <f t="shared" si="1255"/>
        <v>-6.33707435792528-0.314263417612085i</v>
      </c>
      <c r="AG2408" t="str">
        <f t="shared" si="1256"/>
        <v>0.997615932741468-0.000469751250595159i</v>
      </c>
      <c r="AH2408" t="str">
        <f t="shared" si="1257"/>
        <v>0.000462255884755146-0.00109720472850513i</v>
      </c>
      <c r="AI2408">
        <f t="shared" si="1258"/>
        <v>-58.484650697721314</v>
      </c>
      <c r="AJ2408">
        <f t="shared" si="1259"/>
        <v>-67.1541513668721</v>
      </c>
      <c r="AK2408"/>
      <c r="AL2408"/>
      <c r="AM2408"/>
      <c r="AN2408"/>
    </row>
    <row r="2409" spans="1:40" x14ac:dyDescent="0.35">
      <c r="A2409"/>
      <c r="B2409">
        <f t="shared" si="1260"/>
        <v>475000</v>
      </c>
      <c r="C2409" s="237" t="str">
        <f t="shared" si="1228"/>
        <v>-1.42933564516041E-07+0.00217559413055856i</v>
      </c>
      <c r="D2409" s="208" t="str">
        <f t="shared" si="1229"/>
        <v>-2.51366229800979+0.016679555000949i</v>
      </c>
      <c r="E2409" t="str">
        <f t="shared" si="1230"/>
        <v>20500</v>
      </c>
      <c r="F2409" t="str">
        <f t="shared" si="1231"/>
        <v>0.327868852459016</v>
      </c>
      <c r="G2409" t="str">
        <f t="shared" si="1226"/>
        <v>0.327868852459016</v>
      </c>
      <c r="H2409" t="str">
        <f t="shared" si="1232"/>
        <v>3.82354077586055+0.330293345835753i</v>
      </c>
      <c r="I2409" t="str">
        <f t="shared" si="1233"/>
        <v>1865.32063806894i</v>
      </c>
      <c r="J2409" t="str">
        <f t="shared" si="1227"/>
        <v>-4708.74437768609+408.072465349066i</v>
      </c>
      <c r="K2409" t="str">
        <f t="shared" si="1234"/>
        <v>0.034074619144235-0.393186713001974i</v>
      </c>
      <c r="L2409" t="str">
        <f t="shared" si="1235"/>
        <v>0.00710768712996958-0.0695414673810997i</v>
      </c>
      <c r="M2409" t="str">
        <f t="shared" si="1236"/>
        <v>0.0411823062742046-0.462728180383074i</v>
      </c>
      <c r="N2409" t="str">
        <f t="shared" si="1237"/>
        <v>-5.92481510696428i</v>
      </c>
      <c r="O2409" t="str">
        <f t="shared" si="1238"/>
        <v>0.936469716906857+0.350748441644994i</v>
      </c>
      <c r="P2409" t="str">
        <f t="shared" si="1239"/>
        <v>0.063530283093143-0.350748441644994i</v>
      </c>
      <c r="Q2409" t="str">
        <f t="shared" si="1240"/>
        <v>-0.063530283093143+6.27556354860927i</v>
      </c>
      <c r="R2409" t="str">
        <f t="shared" si="1241"/>
        <v>-0.0559878926446638-0.00955664873108165i</v>
      </c>
      <c r="S2409" t="str">
        <f t="shared" si="1242"/>
        <v>0.641608600605539i</v>
      </c>
      <c r="T2409" t="str">
        <f t="shared" si="1243"/>
        <v>0.006131628018828-0.0359223134505959i</v>
      </c>
      <c r="U2409" t="str">
        <f t="shared" si="1244"/>
        <v>0.00005-0.000299163426864465i</v>
      </c>
      <c r="V2409" t="str">
        <f t="shared" si="1245"/>
        <v>0.00002-0.00335063038088201i</v>
      </c>
      <c r="W2409" t="str">
        <f t="shared" si="1246"/>
        <v>0.0000422632910874359-0.000275178421078284i</v>
      </c>
      <c r="X2409" t="str">
        <f t="shared" si="1247"/>
        <v>0.0000428228708831718-0.000275001100006053i</v>
      </c>
      <c r="Y2409" t="str">
        <f t="shared" si="1248"/>
        <v>0.009+2.38761041672824i</v>
      </c>
      <c r="Z2409" t="str">
        <f t="shared" si="1249"/>
        <v>-0.0013814646195444-0.00022048296481895i</v>
      </c>
      <c r="AA2409" t="str">
        <f t="shared" si="1250"/>
        <v>0.0190393517511016-5.02645240042936i</v>
      </c>
      <c r="AB2409" t="str">
        <f t="shared" si="1251"/>
        <v>0.020494373855191-0.120066859786545i</v>
      </c>
      <c r="AC2409" t="str">
        <f t="shared" si="1252"/>
        <v>0.945285686027665-0.0144279545152145i</v>
      </c>
      <c r="AD2409" t="str">
        <f t="shared" si="1253"/>
        <v>0.0236137731372829-0.126656060819992i</v>
      </c>
      <c r="AE2409" t="str">
        <f t="shared" si="1254"/>
        <v>-0.0000605470959249855+0.000169764432161813i</v>
      </c>
      <c r="AF2409" t="str">
        <f t="shared" si="1255"/>
        <v>-6.33720307387034-0.313613790834804i</v>
      </c>
      <c r="AG2409" t="str">
        <f t="shared" si="1256"/>
        <v>0.997697024526583-0.000438399940584072i</v>
      </c>
      <c r="AH2409" t="str">
        <f t="shared" si="1257"/>
        <v>0.000438413670511639-0.00105909013513086i</v>
      </c>
      <c r="AI2409">
        <f t="shared" si="1258"/>
        <v>-58.814448069491405</v>
      </c>
      <c r="AJ2409">
        <f t="shared" si="1259"/>
        <v>-67.512737891094773</v>
      </c>
      <c r="AK2409"/>
      <c r="AL2409"/>
      <c r="AM2409"/>
      <c r="AN2409"/>
    </row>
    <row r="2410" spans="1:40" x14ac:dyDescent="0.35">
      <c r="A2410"/>
      <c r="B2410">
        <f t="shared" si="1260"/>
        <v>476000</v>
      </c>
      <c r="C2410" s="237" t="str">
        <f t="shared" si="1228"/>
        <v>-1.42333634164766E-07+0.00217102355469336i</v>
      </c>
      <c r="D2410" s="208" t="str">
        <f t="shared" si="1229"/>
        <v>-2.51366229341032+0.0166445139193158i</v>
      </c>
      <c r="E2410" t="str">
        <f t="shared" si="1230"/>
        <v>20500</v>
      </c>
      <c r="F2410" t="str">
        <f t="shared" si="1231"/>
        <v>0.327868852459016</v>
      </c>
      <c r="G2410" t="str">
        <f t="shared" si="1226"/>
        <v>0.327868852459016</v>
      </c>
      <c r="H2410" t="str">
        <f t="shared" si="1232"/>
        <v>3.82366869527362+0.329611333091303i</v>
      </c>
      <c r="I2410" t="str">
        <f t="shared" si="1233"/>
        <v>1869.24762888593i</v>
      </c>
      <c r="J2410" t="str">
        <f t="shared" si="1227"/>
        <v>-4728.59575454229+408.931565276116i</v>
      </c>
      <c r="K2410" t="str">
        <f t="shared" si="1234"/>
        <v>0.0339326005143914-0.392372622603956i</v>
      </c>
      <c r="L2410" t="str">
        <f t="shared" si="1235"/>
        <v>0.00707816141277339-0.0693983832830163i</v>
      </c>
      <c r="M2410" t="str">
        <f t="shared" si="1236"/>
        <v>0.0410107619271648-0.461771005886972i</v>
      </c>
      <c r="N2410" t="str">
        <f t="shared" si="1237"/>
        <v>-5.93728840192631i</v>
      </c>
      <c r="O2410" t="str">
        <f t="shared" si="1238"/>
        <v>0.940771743751829+0.339040596622504i</v>
      </c>
      <c r="P2410" t="str">
        <f t="shared" si="1239"/>
        <v>0.059228256248171-0.339040596622504i</v>
      </c>
      <c r="Q2410" t="str">
        <f t="shared" si="1240"/>
        <v>-0.059228256248171+6.27632899854881i</v>
      </c>
      <c r="R2410" t="str">
        <f t="shared" si="1241"/>
        <v>-0.0541031677041189-0.00892620829477029i</v>
      </c>
      <c r="S2410" t="str">
        <f t="shared" si="1242"/>
        <v>0.642959355554183i</v>
      </c>
      <c r="T2410" t="str">
        <f t="shared" si="1243"/>
        <v>0.00573918913274791-0.0347861378404802i</v>
      </c>
      <c r="U2410" t="str">
        <f t="shared" si="1244"/>
        <v>0.00005-0.000298534932270212i</v>
      </c>
      <c r="V2410" t="str">
        <f t="shared" si="1245"/>
        <v>0.00002-0.00334359124142638i</v>
      </c>
      <c r="W2410" t="str">
        <f t="shared" si="1246"/>
        <v>0.0000422632477261233-0.000274602571256952i</v>
      </c>
      <c r="X2410" t="str">
        <f t="shared" si="1247"/>
        <v>0.0000428204314543866-0.000274425626417472i</v>
      </c>
      <c r="Y2410" t="str">
        <f t="shared" si="1248"/>
        <v>0.009+2.39263696497399i</v>
      </c>
      <c r="Z2410" t="str">
        <f t="shared" si="1249"/>
        <v>-0.0013756770443843-0.000219985545368138i</v>
      </c>
      <c r="AA2410" t="str">
        <f t="shared" si="1250"/>
        <v>0.0189594162355929-5.01589050824881i</v>
      </c>
      <c r="AB2410" t="str">
        <f t="shared" si="1251"/>
        <v>0.0191826848189443-0.116269302653698i</v>
      </c>
      <c r="AC2410" t="str">
        <f t="shared" si="1252"/>
        <v>0.947096903680059-0.0136263003550249i</v>
      </c>
      <c r="AD2410" t="str">
        <f t="shared" si="1253"/>
        <v>0.022015895363384-0.122447140308747i</v>
      </c>
      <c r="AE2410" t="str">
        <f t="shared" si="1254"/>
        <v>-0.0000572233628025628+0.000163604541324965i</v>
      </c>
      <c r="AF2410" t="str">
        <f t="shared" si="1255"/>
        <v>-6.33733098868394-0.312966819171987i</v>
      </c>
      <c r="AG2410" t="str">
        <f t="shared" si="1256"/>
        <v>0.997778174174067-0.000408158065719241i</v>
      </c>
      <c r="AH2410" t="str">
        <f t="shared" si="1257"/>
        <v>0.000415185384772625-0.00102100615236367i</v>
      </c>
      <c r="AI2410">
        <f t="shared" si="1258"/>
        <v>-59.154836099014773</v>
      </c>
      <c r="AJ2410">
        <f t="shared" si="1259"/>
        <v>-67.871208552583568</v>
      </c>
      <c r="AK2410"/>
      <c r="AL2410"/>
      <c r="AM2410"/>
      <c r="AN2410"/>
    </row>
    <row r="2411" spans="1:40" x14ac:dyDescent="0.35">
      <c r="A2411"/>
      <c r="B2411">
        <f t="shared" si="1260"/>
        <v>477000</v>
      </c>
      <c r="C2411" s="237" t="str">
        <f t="shared" si="1228"/>
        <v>-1.41737473003865E-07+0.00216647214266801i</v>
      </c>
      <c r="D2411" s="208" t="str">
        <f t="shared" si="1229"/>
        <v>-2.51366228883975+0.0166096197604547i</v>
      </c>
      <c r="E2411" t="str">
        <f t="shared" si="1230"/>
        <v>20500</v>
      </c>
      <c r="F2411" t="str">
        <f t="shared" si="1231"/>
        <v>0.327868852459016</v>
      </c>
      <c r="G2411" t="str">
        <f t="shared" si="1226"/>
        <v>0.327868852459016</v>
      </c>
      <c r="H2411" t="str">
        <f t="shared" si="1232"/>
        <v>3.82379582014185+0.328932106298413i</v>
      </c>
      <c r="I2411" t="str">
        <f t="shared" si="1233"/>
        <v>1873.17461970291i</v>
      </c>
      <c r="J2411" t="str">
        <f t="shared" si="1227"/>
        <v>-4748.4888798251+409.790665203167i</v>
      </c>
      <c r="K2411" t="str">
        <f t="shared" si="1234"/>
        <v>0.033791465840753-0.391561871469797i</v>
      </c>
      <c r="L2411" t="str">
        <f t="shared" si="1235"/>
        <v>0.00704881865863781-0.0692558804963964i</v>
      </c>
      <c r="M2411" t="str">
        <f t="shared" si="1236"/>
        <v>0.0408402844993908-0.460817751966193i</v>
      </c>
      <c r="N2411" t="str">
        <f t="shared" si="1237"/>
        <v>-5.94976169688834i</v>
      </c>
      <c r="O2411" t="str">
        <f t="shared" si="1238"/>
        <v>0.94492740432224+0.327280003301202i</v>
      </c>
      <c r="P2411" t="str">
        <f t="shared" si="1239"/>
        <v>0.05507259567776-0.327280003301202i</v>
      </c>
      <c r="Q2411" t="str">
        <f t="shared" si="1240"/>
        <v>-0.05507259567776+6.27704170018954i</v>
      </c>
      <c r="R2411" t="str">
        <f t="shared" si="1241"/>
        <v>-0.0522121691389663-0.00831556304552426i</v>
      </c>
      <c r="S2411" t="str">
        <f t="shared" si="1242"/>
        <v>0.644310110502825i</v>
      </c>
      <c r="T2411" t="str">
        <f t="shared" si="1243"/>
        <v>0.00535780134475494-0.0336408284675196i</v>
      </c>
      <c r="U2411" t="str">
        <f t="shared" si="1244"/>
        <v>0.00005-0.000297909072873419i</v>
      </c>
      <c r="V2411" t="str">
        <f t="shared" si="1245"/>
        <v>0.00002-0.0033365816161823i</v>
      </c>
      <c r="W2411" t="str">
        <f t="shared" si="1246"/>
        <v>0.0000422632042737545-0.000274029140628033i</v>
      </c>
      <c r="X2411" t="str">
        <f t="shared" si="1247"/>
        <v>0.0000428180069885443-0.000273852570409983i</v>
      </c>
      <c r="Y2411" t="str">
        <f t="shared" si="1248"/>
        <v>0.009+2.39766351321973i</v>
      </c>
      <c r="Z2411" t="str">
        <f t="shared" si="1249"/>
        <v>-0.00136992583511388-0.000219490424318431i</v>
      </c>
      <c r="AA2411" t="str">
        <f t="shared" si="1250"/>
        <v>0.0188799831172499-5.0053729140129i</v>
      </c>
      <c r="AB2411" t="str">
        <f t="shared" si="1251"/>
        <v>0.0179079330096481-0.112441216801583i</v>
      </c>
      <c r="AC2411" t="str">
        <f t="shared" si="1252"/>
        <v>0.948916456324061-0.0128444247155015i</v>
      </c>
      <c r="AD2411" t="str">
        <f t="shared" si="1253"/>
        <v>0.0204721554137298-0.118217218170256i</v>
      </c>
      <c r="AE2411" t="str">
        <f t="shared" si="1254"/>
        <v>-0.000053992881979669+0.000157455379248256i</v>
      </c>
      <c r="AF2411" t="str">
        <f t="shared" si="1255"/>
        <v>-6.3374581089816-0.312322486537958i</v>
      </c>
      <c r="AG2411" t="str">
        <f t="shared" si="1256"/>
        <v>0.99785936821278-0.000379023814842898i</v>
      </c>
      <c r="AH2411" t="str">
        <f t="shared" si="1257"/>
        <v>0.000392567390414594-0.000982959039840712i</v>
      </c>
      <c r="AI2411">
        <f t="shared" si="1258"/>
        <v>-59.506588296433485</v>
      </c>
      <c r="AJ2411">
        <f t="shared" si="1259"/>
        <v>-68.229562050409072</v>
      </c>
      <c r="AK2411"/>
      <c r="AL2411"/>
      <c r="AM2411"/>
      <c r="AN2411"/>
    </row>
    <row r="2412" spans="1:40" x14ac:dyDescent="0.35">
      <c r="A2412"/>
      <c r="B2412">
        <f t="shared" si="1260"/>
        <v>478000</v>
      </c>
      <c r="C2412" s="237" t="str">
        <f t="shared" si="1228"/>
        <v>-1.41145049525015E-07+0.00216193977420738i</v>
      </c>
      <c r="D2412" s="208" t="str">
        <f t="shared" si="1229"/>
        <v>-2.51366228429784+0.0165748716022566i</v>
      </c>
      <c r="E2412" t="str">
        <f t="shared" si="1230"/>
        <v>20500</v>
      </c>
      <c r="F2412" t="str">
        <f t="shared" si="1231"/>
        <v>0.327868852459016</v>
      </c>
      <c r="G2412" t="str">
        <f t="shared" si="1226"/>
        <v>0.327868852459016</v>
      </c>
      <c r="H2412" t="str">
        <f t="shared" si="1232"/>
        <v>3.82392215701298+0.328255648577632i</v>
      </c>
      <c r="I2412" t="str">
        <f t="shared" si="1233"/>
        <v>1877.1016105199i</v>
      </c>
      <c r="J2412" t="str">
        <f t="shared" si="1227"/>
        <v>-4768.42375353453+410.649765130218i</v>
      </c>
      <c r="K2412" t="str">
        <f t="shared" si="1234"/>
        <v>0.0336512078197399-0.390754439252854i</v>
      </c>
      <c r="L2412" t="str">
        <f t="shared" si="1235"/>
        <v>0.00701965736421249-0.0691139555255315i</v>
      </c>
      <c r="M2412" t="str">
        <f t="shared" si="1236"/>
        <v>0.0406708651839524-0.459868394778386i</v>
      </c>
      <c r="N2412" t="str">
        <f t="shared" si="1237"/>
        <v>-5.96223499185037i</v>
      </c>
      <c r="O2412" t="str">
        <f t="shared" si="1238"/>
        <v>0.948936052075971+0.315468491406782i</v>
      </c>
      <c r="P2412" t="str">
        <f t="shared" si="1239"/>
        <v>0.051063947924029-0.315468491406782i</v>
      </c>
      <c r="Q2412" t="str">
        <f t="shared" si="1240"/>
        <v>-0.051063947924029+6.27770348325715i</v>
      </c>
      <c r="R2412" t="str">
        <f t="shared" si="1241"/>
        <v>-0.0503150485515683-0.00772490498067225i</v>
      </c>
      <c r="S2412" t="str">
        <f t="shared" si="1242"/>
        <v>0.645660865451468i</v>
      </c>
      <c r="T2412" t="str">
        <f t="shared" si="1243"/>
        <v>0.0049876688353512-0.0324864577930382i</v>
      </c>
      <c r="U2412" t="str">
        <f t="shared" si="1244"/>
        <v>0.00005-0.00029728583213519i</v>
      </c>
      <c r="V2412" t="str">
        <f t="shared" si="1245"/>
        <v>0.00002-0.00332960131991413i</v>
      </c>
      <c r="W2412" t="str">
        <f t="shared" si="1246"/>
        <v>0.0000422631607303306-0.000273458114008267i</v>
      </c>
      <c r="X2412" t="str">
        <f t="shared" si="1247"/>
        <v>0.0000428155973598052-0.000273281916810699i</v>
      </c>
      <c r="Y2412" t="str">
        <f t="shared" si="1248"/>
        <v>0.009+2.40269006146547i</v>
      </c>
      <c r="Z2412" t="str">
        <f t="shared" si="1249"/>
        <v>-0.00136421068769028-0.000218997585465264i</v>
      </c>
      <c r="AA2412" t="str">
        <f t="shared" si="1250"/>
        <v>0.0188010481943831-4.99489933959025i</v>
      </c>
      <c r="AB2412" t="str">
        <f t="shared" si="1251"/>
        <v>0.0166708008808908-0.108582844425169i</v>
      </c>
      <c r="AC2412" t="str">
        <f t="shared" si="1252"/>
        <v>0.950744197528862-0.0120825326676715i</v>
      </c>
      <c r="AD2412" t="str">
        <f t="shared" si="1253"/>
        <v>0.0189828254336853-0.113967020885713i</v>
      </c>
      <c r="AE2412" t="str">
        <f t="shared" si="1254"/>
        <v>-0.000050855075735833+0.000151317835001226i</v>
      </c>
      <c r="AF2412" t="str">
        <f t="shared" si="1255"/>
        <v>-6.33758444131082-0.311680776975375i</v>
      </c>
      <c r="AG2412" t="str">
        <f t="shared" si="1256"/>
        <v>0.997940593220765-0.000350995206061742i</v>
      </c>
      <c r="AH2412" t="str">
        <f t="shared" si="1257"/>
        <v>0.000370555997333155-0.000944954990613221i</v>
      </c>
      <c r="AI2412">
        <f t="shared" si="1258"/>
        <v>-59.870566680031516</v>
      </c>
      <c r="AJ2412">
        <f t="shared" si="1259"/>
        <v>-68.587797110820034</v>
      </c>
      <c r="AK2412"/>
      <c r="AL2412"/>
      <c r="AM2412"/>
      <c r="AN2412"/>
    </row>
    <row r="2413" spans="1:40" x14ac:dyDescent="0.35">
      <c r="A2413"/>
      <c r="B2413">
        <f t="shared" si="1260"/>
        <v>479000</v>
      </c>
      <c r="C2413" s="237" t="str">
        <f t="shared" si="1228"/>
        <v>-1.40556332548441E-07+0.00215742633004071i</v>
      </c>
      <c r="D2413" s="208" t="str">
        <f t="shared" si="1229"/>
        <v>-2.51366227978434+0.0165402685303121i</v>
      </c>
      <c r="E2413" t="str">
        <f t="shared" si="1230"/>
        <v>20500</v>
      </c>
      <c r="F2413" t="str">
        <f t="shared" si="1231"/>
        <v>0.327868852459016</v>
      </c>
      <c r="G2413" t="str">
        <f t="shared" si="1226"/>
        <v>0.327868852459016</v>
      </c>
      <c r="H2413" t="str">
        <f t="shared" si="1232"/>
        <v>3.82404771236763+0.327581943184258i</v>
      </c>
      <c r="I2413" t="str">
        <f t="shared" si="1233"/>
        <v>1881.02860133689i</v>
      </c>
      <c r="J2413" t="str">
        <f t="shared" si="1227"/>
        <v>-4788.40037567058+411.508865057269i</v>
      </c>
      <c r="K2413" t="str">
        <f t="shared" si="1234"/>
        <v>0.0335118192228701-0.389950305770116i</v>
      </c>
      <c r="L2413" t="str">
        <f t="shared" si="1235"/>
        <v>0.00699067604150217-0.0689726049023488i</v>
      </c>
      <c r="M2413" t="str">
        <f t="shared" si="1236"/>
        <v>0.0405024952643723-0.458922910672465i</v>
      </c>
      <c r="N2413" t="str">
        <f t="shared" si="1237"/>
        <v>-5.9747082868124i</v>
      </c>
      <c r="O2413" t="str">
        <f t="shared" si="1238"/>
        <v>0.952797063343315+0.303607898586903i</v>
      </c>
      <c r="P2413" t="str">
        <f t="shared" si="1239"/>
        <v>0.047202936656685-0.303607898586903i</v>
      </c>
      <c r="Q2413" t="str">
        <f t="shared" si="1240"/>
        <v>-0.047202936656685+6.2783161853993i</v>
      </c>
      <c r="R2413" t="str">
        <f t="shared" si="1241"/>
        <v>-0.0484119626247571-0.00715442620681361i</v>
      </c>
      <c r="S2413" t="str">
        <f t="shared" si="1242"/>
        <v>0.647011620400112i</v>
      </c>
      <c r="T2413" t="str">
        <f t="shared" si="1243"/>
        <v>0.0046289968931035-0.0313231023845938i</v>
      </c>
      <c r="U2413" t="str">
        <f t="shared" si="1244"/>
        <v>0.00005-0.000296665193654741i</v>
      </c>
      <c r="V2413" t="str">
        <f t="shared" si="1245"/>
        <v>0.00002-0.0033226501689331i</v>
      </c>
      <c r="W2413" t="str">
        <f t="shared" si="1246"/>
        <v>0.0000422631170958523-0.000272889476341186i</v>
      </c>
      <c r="X2413" t="str">
        <f t="shared" si="1247"/>
        <v>0.0000428132024436398-0.000272713650573435i</v>
      </c>
      <c r="Y2413" t="str">
        <f t="shared" si="1248"/>
        <v>0.009+2.40771660971122i</v>
      </c>
      <c r="Z2413" t="str">
        <f t="shared" si="1249"/>
        <v>-0.00135853130124161-0.000218507012757911i</v>
      </c>
      <c r="AA2413" t="str">
        <f t="shared" si="1250"/>
        <v>0.0187226073091398-4.9844695091732i</v>
      </c>
      <c r="AB2413" t="str">
        <f t="shared" si="1251"/>
        <v>0.0154719745898601-0.104694441444116i</v>
      </c>
      <c r="AC2413" t="str">
        <f t="shared" si="1252"/>
        <v>0.952579975778795-0.0113408297314254i</v>
      </c>
      <c r="AD2413" t="str">
        <f t="shared" si="1253"/>
        <v>0.01754816726116-0.109697278259158i</v>
      </c>
      <c r="AE2413" t="str">
        <f t="shared" si="1254"/>
        <v>-0.0000478093590837909+0.000145192788568464i</v>
      </c>
      <c r="AF2413" t="str">
        <f t="shared" si="1255"/>
        <v>-6.33770999215197-0.311041674653946i</v>
      </c>
      <c r="AG2413" t="str">
        <f t="shared" si="1256"/>
        <v>0.998021835827576-0.000324070087862241i</v>
      </c>
      <c r="AH2413" t="str">
        <f t="shared" si="1257"/>
        <v>0.000349147463502975-0.000907000130698966i</v>
      </c>
      <c r="AI2413">
        <f t="shared" si="1258"/>
        <v>-60.247735816699233</v>
      </c>
      <c r="AJ2413">
        <f t="shared" si="1259"/>
        <v>-68.94591248724403</v>
      </c>
      <c r="AK2413"/>
      <c r="AL2413"/>
      <c r="AM2413"/>
      <c r="AN2413"/>
    </row>
    <row r="2414" spans="1:40" x14ac:dyDescent="0.35">
      <c r="A2414"/>
      <c r="B2414">
        <f t="shared" si="1260"/>
        <v>480000</v>
      </c>
      <c r="C2414" s="237" t="str">
        <f t="shared" si="1228"/>
        <v>-1.39971291218821E-07+0.00215293169189116i</v>
      </c>
      <c r="D2414" s="208" t="str">
        <f t="shared" si="1229"/>
        <v>-2.51366227529902+0.0165058096378322i</v>
      </c>
      <c r="E2414" t="str">
        <f t="shared" si="1230"/>
        <v>20500</v>
      </c>
      <c r="F2414" t="str">
        <f t="shared" si="1231"/>
        <v>0.327868852459016</v>
      </c>
      <c r="G2414" t="str">
        <f t="shared" si="1226"/>
        <v>0.327868852459016</v>
      </c>
      <c r="H2414" t="str">
        <f t="shared" si="1232"/>
        <v>3.82417249262016+0.326910973507034i</v>
      </c>
      <c r="I2414" t="str">
        <f t="shared" si="1233"/>
        <v>1884.95559215388i</v>
      </c>
      <c r="J2414" t="str">
        <f t="shared" si="1227"/>
        <v>-4808.41874623324+412.367964984319i</v>
      </c>
      <c r="K2414" t="str">
        <f t="shared" si="1234"/>
        <v>0.0333732928958374-0.389149451000587i</v>
      </c>
      <c r="L2414" t="str">
        <f t="shared" si="1235"/>
        <v>0.00696187321767946-0.0688318251861418i</v>
      </c>
      <c r="M2414" t="str">
        <f t="shared" si="1236"/>
        <v>0.0403351661135169-0.457981276186729i</v>
      </c>
      <c r="N2414" t="str">
        <f t="shared" si="1237"/>
        <v>-5.98718158177443i</v>
      </c>
      <c r="O2414" t="str">
        <f t="shared" si="1238"/>
        <v>0.956509837424008+0.291700070125289i</v>
      </c>
      <c r="P2414" t="str">
        <f t="shared" si="1239"/>
        <v>0.043490162575992-0.291700070125289i</v>
      </c>
      <c r="Q2414" t="str">
        <f t="shared" si="1240"/>
        <v>-0.043490162575992+6.27888165189972i</v>
      </c>
      <c r="R2414" t="str">
        <f t="shared" si="1241"/>
        <v>-0.0465030731924732-0.00660431883598598i</v>
      </c>
      <c r="S2414" t="str">
        <f t="shared" si="1242"/>
        <v>0.648362375348755i</v>
      </c>
      <c r="T2414" t="str">
        <f t="shared" si="1243"/>
        <v>0.00428199184806039-0.0301508429960889i</v>
      </c>
      <c r="U2414" t="str">
        <f t="shared" si="1244"/>
        <v>0.0000499999999999999-0.00029604714116796i</v>
      </c>
      <c r="V2414" t="str">
        <f t="shared" si="1245"/>
        <v>0.00002-0.00331572798108115i</v>
      </c>
      <c r="W2414" t="str">
        <f t="shared" si="1246"/>
        <v>0.00004226307337032-0.00027232321269579i</v>
      </c>
      <c r="X2414" t="str">
        <f t="shared" si="1247"/>
        <v>0.0000428108221168156-0.000272147756777387i</v>
      </c>
      <c r="Y2414" t="str">
        <f t="shared" si="1248"/>
        <v>0.009+2.41274315795696i</v>
      </c>
      <c r="Z2414" t="str">
        <f t="shared" si="1249"/>
        <v>-0.0013528873780273-0.00021801869029766i</v>
      </c>
      <c r="AA2414" t="str">
        <f t="shared" si="1250"/>
        <v>0.0186446563469578-4.97408314925372i</v>
      </c>
      <c r="AB2414" t="str">
        <f t="shared" si="1251"/>
        <v>0.0143121437747954-0.100776277770536i</v>
      </c>
      <c r="AC2414" t="str">
        <f t="shared" si="1252"/>
        <v>0.954423634393899-0.0106195217751252i</v>
      </c>
      <c r="AD2414" t="str">
        <f t="shared" si="1253"/>
        <v>0.0161684323927532-0.105408723260044i</v>
      </c>
      <c r="AE2414" t="str">
        <f t="shared" si="1254"/>
        <v>-0.0000448551398977469+0.000139081110778052i</v>
      </c>
      <c r="AF2414" t="str">
        <f t="shared" si="1255"/>
        <v>-6.33783476791918-0.310405163869202i</v>
      </c>
      <c r="AG2414" t="str">
        <f t="shared" si="1256"/>
        <v>0.998103082716583-0.000298246140259584i</v>
      </c>
      <c r="AH2414" t="str">
        <f t="shared" si="1257"/>
        <v>0.000328337996040669-0.000869100518654464i</v>
      </c>
      <c r="AI2414">
        <f t="shared" si="1258"/>
        <v>-60.639179761842911</v>
      </c>
      <c r="AJ2414">
        <f t="shared" si="1259"/>
        <v>-69.303906960279846</v>
      </c>
      <c r="AK2414"/>
      <c r="AL2414"/>
      <c r="AM2414"/>
      <c r="AN2414"/>
    </row>
    <row r="2415" spans="1:40" x14ac:dyDescent="0.35">
      <c r="A2415"/>
      <c r="B2415">
        <f t="shared" si="1260"/>
        <v>481000</v>
      </c>
      <c r="C2415" s="237" t="str">
        <f t="shared" si="1228"/>
        <v>-1.39389895001244E-07+0.00214845574246549i</v>
      </c>
      <c r="D2415" s="208" t="str">
        <f t="shared" si="1229"/>
        <v>-2.51366227084165+0.0164714940255688i</v>
      </c>
      <c r="E2415" t="str">
        <f t="shared" si="1230"/>
        <v>20500</v>
      </c>
      <c r="F2415" t="str">
        <f t="shared" si="1231"/>
        <v>0.327868852459016</v>
      </c>
      <c r="G2415" t="str">
        <f t="shared" si="1226"/>
        <v>0.327868852459016</v>
      </c>
      <c r="H2415" t="str">
        <f t="shared" si="1232"/>
        <v>3.82429650411944+0.326242723066813i</v>
      </c>
      <c r="I2415" t="str">
        <f t="shared" si="1233"/>
        <v>1888.88258297086i</v>
      </c>
      <c r="J2415" t="str">
        <f t="shared" si="1227"/>
        <v>-4828.47886522252+413.22706491137i</v>
      </c>
      <c r="K2415" t="str">
        <f t="shared" si="1234"/>
        <v>0.033235621757602-0.38835185508367i</v>
      </c>
      <c r="L2415" t="str">
        <f t="shared" si="1235"/>
        <v>0.00693324743490034-0.0686916129633046i</v>
      </c>
      <c r="M2415" t="str">
        <f t="shared" si="1236"/>
        <v>0.0401688691925023-0.457043468046975i</v>
      </c>
      <c r="N2415" t="str">
        <f t="shared" si="1237"/>
        <v>-5.99965487673647i</v>
      </c>
      <c r="O2415" t="str">
        <f t="shared" si="1238"/>
        <v>0.960073796680688+0.279746858654622i</v>
      </c>
      <c r="P2415" t="str">
        <f t="shared" si="1239"/>
        <v>0.039926203319312-0.279746858654622i</v>
      </c>
      <c r="Q2415" t="str">
        <f t="shared" si="1240"/>
        <v>-0.039926203319312+6.27940173539109i</v>
      </c>
      <c r="R2415" t="str">
        <f t="shared" si="1241"/>
        <v>-0.044588547309133-0.00607477487843179i</v>
      </c>
      <c r="S2415" t="str">
        <f t="shared" si="1242"/>
        <v>0.649713130297399i</v>
      </c>
      <c r="T2415" t="str">
        <f t="shared" si="1243"/>
        <v>0.00394686100211792-0.0289697646476305i</v>
      </c>
      <c r="U2415" t="str">
        <f t="shared" si="1244"/>
        <v>0.0000499999999999999-0.000295431658545989i</v>
      </c>
      <c r="V2415" t="str">
        <f t="shared" si="1245"/>
        <v>0.00002-0.00330883457571508i</v>
      </c>
      <c r="W2415" t="str">
        <f t="shared" si="1246"/>
        <v>0.0000422630295537352-0.000271759308265249i</v>
      </c>
      <c r="X2415" t="str">
        <f t="shared" si="1247"/>
        <v>0.0000428084562573797-0.000271584220625832i</v>
      </c>
      <c r="Y2415" t="str">
        <f t="shared" si="1248"/>
        <v>0.009+2.4177697062027i</v>
      </c>
      <c r="Z2415" t="str">
        <f t="shared" si="1249"/>
        <v>-0.00134727862339916-0.000217532602336006i</v>
      </c>
      <c r="AA2415" t="str">
        <f t="shared" si="1250"/>
        <v>0.0185671912360234-4.96373998859929i</v>
      </c>
      <c r="AB2415" t="str">
        <f t="shared" si="1251"/>
        <v>0.0131920013222426-0.0968286375759173i</v>
      </c>
      <c r="AC2415" t="str">
        <f t="shared" si="1252"/>
        <v>0.95627501145154-0.00991881491167327i</v>
      </c>
      <c r="AD2415" t="str">
        <f t="shared" si="1253"/>
        <v>0.0148438619525307-0.101102091865688i</v>
      </c>
      <c r="AE2415" t="str">
        <f t="shared" si="1254"/>
        <v>-0.0000419918190424898+0.00013298366323233i</v>
      </c>
      <c r="AF2415" t="str">
        <f t="shared" si="1255"/>
        <v>-6.33795877496109-0.309771229041244i</v>
      </c>
      <c r="AG2415" t="str">
        <f t="shared" si="1256"/>
        <v>0.998184320627246-0.000273520875979664i</v>
      </c>
      <c r="AH2415" t="str">
        <f t="shared" si="1257"/>
        <v>0.000308123752270179-0.000831262145167047i</v>
      </c>
      <c r="AI2415">
        <f t="shared" si="1258"/>
        <v>-61.046122648315361</v>
      </c>
      <c r="AJ2415">
        <f t="shared" si="1259"/>
        <v>-69.661779337685772</v>
      </c>
      <c r="AK2415"/>
      <c r="AL2415"/>
      <c r="AM2415"/>
      <c r="AN2415"/>
    </row>
    <row r="2416" spans="1:40" x14ac:dyDescent="0.35">
      <c r="A2416"/>
      <c r="B2416">
        <f t="shared" si="1260"/>
        <v>482000</v>
      </c>
      <c r="C2416" s="237" t="str">
        <f t="shared" si="1228"/>
        <v>-1.38812113677216E-07+0.00214399836544384i</v>
      </c>
      <c r="D2416" s="208" t="str">
        <f t="shared" si="1229"/>
        <v>-2.513662266412+0.0164373208017361i</v>
      </c>
      <c r="E2416" t="str">
        <f t="shared" si="1230"/>
        <v>20500</v>
      </c>
      <c r="F2416" t="str">
        <f t="shared" si="1231"/>
        <v>0.327868852459016</v>
      </c>
      <c r="G2416" t="str">
        <f t="shared" si="1226"/>
        <v>0.327868852459016</v>
      </c>
      <c r="H2416" t="str">
        <f t="shared" si="1232"/>
        <v>3.82441975314964+0.325577175515284i</v>
      </c>
      <c r="I2416" t="str">
        <f t="shared" si="1233"/>
        <v>1892.80957378785i</v>
      </c>
      <c r="J2416" t="str">
        <f t="shared" si="1227"/>
        <v>-4848.58073263842+414.08616483842i</v>
      </c>
      <c r="K2416" t="str">
        <f t="shared" si="1234"/>
        <v>0.0330987987994941-0.387557498317589i</v>
      </c>
      <c r="L2416" t="str">
        <f t="shared" si="1235"/>
        <v>0.00690479725012231-0.068551964847069i</v>
      </c>
      <c r="M2416" t="str">
        <f t="shared" si="1236"/>
        <v>0.0400035960496164-0.456109463164658i</v>
      </c>
      <c r="N2416" t="str">
        <f t="shared" si="1237"/>
        <v>-6.0121281716985i</v>
      </c>
      <c r="O2416" t="str">
        <f t="shared" si="1238"/>
        <v>0.963488386628755+0.267750123868353i</v>
      </c>
      <c r="P2416" t="str">
        <f t="shared" si="1239"/>
        <v>0.036511613371245-0.267750123868353i</v>
      </c>
      <c r="Q2416" t="str">
        <f t="shared" si="1240"/>
        <v>-0.036511613371245+6.27987829556685i</v>
      </c>
      <c r="R2416" t="str">
        <f t="shared" si="1241"/>
        <v>-0.0426685573176136-0.00556598613193353i</v>
      </c>
      <c r="S2416" t="str">
        <f t="shared" si="1242"/>
        <v>0.651063885246041i</v>
      </c>
      <c r="T2416" t="str">
        <f t="shared" si="1243"/>
        <v>0.00362381255628223-0.0277799567050489i</v>
      </c>
      <c r="U2416" t="str">
        <f t="shared" si="1244"/>
        <v>0.0000499999999999999-0.000294818729793819i</v>
      </c>
      <c r="V2416" t="str">
        <f t="shared" si="1245"/>
        <v>0.00002-0.00330196977369078i</v>
      </c>
      <c r="W2416" t="str">
        <f t="shared" si="1246"/>
        <v>0.0000422629856460987-0.000271197748365608i</v>
      </c>
      <c r="X2416" t="str">
        <f t="shared" si="1247"/>
        <v>0.0000428061047446433-0.000271023027444838i</v>
      </c>
      <c r="Y2416" t="str">
        <f t="shared" si="1248"/>
        <v>0.009+2.42279625444845i</v>
      </c>
      <c r="Z2416" t="str">
        <f t="shared" si="1249"/>
        <v>-0.00134170474576284-0.00021704873327286i</v>
      </c>
      <c r="AA2416" t="str">
        <f t="shared" si="1250"/>
        <v>0.0184902079467413-4.95343975822942i</v>
      </c>
      <c r="AB2416" t="str">
        <f t="shared" si="1251"/>
        <v>0.0121122431239361-0.0928518195569071i</v>
      </c>
      <c r="AC2416" t="str">
        <f t="shared" si="1252"/>
        <v>0.958133939709222-0.0092389153910047i</v>
      </c>
      <c r="AD2416" t="str">
        <f t="shared" si="1253"/>
        <v>0.0135746866634227-0.0967781229036781i</v>
      </c>
      <c r="AE2416" t="str">
        <f t="shared" si="1254"/>
        <v>-0.0000392187905033263+0.000126901298241013i</v>
      </c>
      <c r="AF2416" t="str">
        <f t="shared" si="1255"/>
        <v>-6.33808201956164-0.309139854713548i</v>
      </c>
      <c r="AG2416" t="str">
        <f t="shared" si="1256"/>
        <v>0.998265536357362-0.000249891641673466i</v>
      </c>
      <c r="AH2416" t="str">
        <f t="shared" si="1257"/>
        <v>0.000288500840790313-0.000793490932666898i</v>
      </c>
      <c r="AI2416">
        <f t="shared" si="1258"/>
        <v>-61.469953910243106</v>
      </c>
      <c r="AJ2416">
        <f t="shared" si="1259"/>
        <v>-70.01952845436287</v>
      </c>
      <c r="AK2416"/>
      <c r="AL2416"/>
      <c r="AM2416"/>
      <c r="AN2416"/>
    </row>
    <row r="2417" spans="1:40" x14ac:dyDescent="0.35">
      <c r="A2417"/>
      <c r="B2417">
        <f t="shared" si="1260"/>
        <v>483000</v>
      </c>
      <c r="C2417" s="237" t="str">
        <f t="shared" si="1228"/>
        <v>-1.38237917340743E-07+0.00213955944546967i</v>
      </c>
      <c r="D2417" s="208" t="str">
        <f t="shared" si="1229"/>
        <v>-2.51366226200982+0.0164032890819341i</v>
      </c>
      <c r="E2417" t="str">
        <f t="shared" si="1230"/>
        <v>20500</v>
      </c>
      <c r="F2417" t="str">
        <f t="shared" si="1231"/>
        <v>0.327868852459016</v>
      </c>
      <c r="G2417" t="str">
        <f t="shared" si="1226"/>
        <v>0.327868852459016</v>
      </c>
      <c r="H2417" t="str">
        <f t="shared" si="1232"/>
        <v>3.824542245931+0.324914314633659i</v>
      </c>
      <c r="I2417" t="str">
        <f t="shared" si="1233"/>
        <v>1896.73656460484i</v>
      </c>
      <c r="J2417" t="str">
        <f t="shared" si="1227"/>
        <v>-4868.72434848093+414.945264765472i</v>
      </c>
      <c r="K2417" t="str">
        <f t="shared" si="1234"/>
        <v>0.0329628170843305-0.386766361157803i</v>
      </c>
      <c r="L2417" t="str">
        <f t="shared" si="1235"/>
        <v>0.00687652123492501-0.0684128774772453i</v>
      </c>
      <c r="M2417" t="str">
        <f t="shared" si="1236"/>
        <v>0.0398393383192555-0.455179238635048i</v>
      </c>
      <c r="N2417" t="str">
        <f t="shared" si="1237"/>
        <v>-6.02460146666052i</v>
      </c>
      <c r="O2417" t="str">
        <f t="shared" si="1238"/>
        <v>0.966753076022652+0.255711732231318i</v>
      </c>
      <c r="P2417" t="str">
        <f t="shared" si="1239"/>
        <v>0.033246923977348-0.255711732231318i</v>
      </c>
      <c r="Q2417" t="str">
        <f t="shared" si="1240"/>
        <v>-0.033246923977348+6.28031319889184i</v>
      </c>
      <c r="R2417" t="str">
        <f t="shared" si="1241"/>
        <v>-0.0407432809157085-0.00507814406768489i</v>
      </c>
      <c r="S2417" t="str">
        <f t="shared" si="1242"/>
        <v>0.652414640194684i</v>
      </c>
      <c r="T2417" t="str">
        <f t="shared" si="1243"/>
        <v>0.00331305553477541-0.0265815129589729i</v>
      </c>
      <c r="U2417" t="str">
        <f t="shared" si="1244"/>
        <v>0.0000499999999999999-0.000294208339048904i</v>
      </c>
      <c r="V2417" t="str">
        <f t="shared" si="1245"/>
        <v>0.00002-0.00329513339734773i</v>
      </c>
      <c r="W2417" t="str">
        <f t="shared" si="1246"/>
        <v>0.000042262941647411-0.000270638518434519i</v>
      </c>
      <c r="X2417" t="str">
        <f t="shared" si="1247"/>
        <v>0.0000428037674591647-0.000270464162681992i</v>
      </c>
      <c r="Y2417" t="str">
        <f t="shared" si="1248"/>
        <v>0.009+2.42782280269419i</v>
      </c>
      <c r="Z2417" t="str">
        <f t="shared" si="1249"/>
        <v>-0.00133616545653996-0.000216567067654801i</v>
      </c>
      <c r="AA2417" t="str">
        <f t="shared" si="1250"/>
        <v>0.0184137024912097-4.94318219139232i</v>
      </c>
      <c r="AB2417" t="str">
        <f t="shared" si="1251"/>
        <v>0.0110735678231302-0.088846137199615i</v>
      </c>
      <c r="AC2417" t="str">
        <f t="shared" si="1252"/>
        <v>0.960000246528721-0.00858002948896042i</v>
      </c>
      <c r="AD2417" t="str">
        <f t="shared" si="1253"/>
        <v>0.0123611268212264-0.0924375578942283i</v>
      </c>
      <c r="AE2417" t="str">
        <f t="shared" si="1254"/>
        <v>-0.0000365354415167563+0.000120834858756599i</v>
      </c>
      <c r="AF2417" t="str">
        <f t="shared" si="1255"/>
        <v>-6.33820450794082-0.308511025551725i</v>
      </c>
      <c r="AG2417" t="str">
        <f t="shared" si="1256"/>
        <v>0.99834671676529-0.00022735561916307i</v>
      </c>
      <c r="AH2417" t="str">
        <f t="shared" si="1257"/>
        <v>0.000269465322543822-0.000755792734958521i</v>
      </c>
      <c r="AI2417">
        <f t="shared" si="1258"/>
        <v>-61.912259453099153</v>
      </c>
      <c r="AJ2417">
        <f t="shared" si="1259"/>
        <v>-70.377153172335312</v>
      </c>
      <c r="AK2417"/>
      <c r="AL2417"/>
      <c r="AM2417"/>
      <c r="AN2417"/>
    </row>
    <row r="2418" spans="1:40" x14ac:dyDescent="0.35">
      <c r="A2418"/>
      <c r="B2418">
        <f t="shared" si="1260"/>
        <v>484000</v>
      </c>
      <c r="C2418" s="237" t="str">
        <f t="shared" si="1228"/>
        <v>-1.37667276394459E-07+0.00213513886813979i</v>
      </c>
      <c r="D2418" s="208" t="str">
        <f t="shared" si="1229"/>
        <v>-2.51366225763491+0.0163693979890717i</v>
      </c>
      <c r="E2418" t="str">
        <f t="shared" si="1230"/>
        <v>20500</v>
      </c>
      <c r="F2418" t="str">
        <f t="shared" si="1231"/>
        <v>0.327868852459016</v>
      </c>
      <c r="G2418" t="str">
        <f t="shared" si="1226"/>
        <v>0.327868852459016</v>
      </c>
      <c r="H2418" t="str">
        <f t="shared" si="1232"/>
        <v>3.82466398862072+0.324254124331445i</v>
      </c>
      <c r="I2418" t="str">
        <f t="shared" si="1233"/>
        <v>1900.66355542182i</v>
      </c>
      <c r="J2418" t="str">
        <f t="shared" si="1227"/>
        <v>-4888.90971275006+415.804364692522i</v>
      </c>
      <c r="K2418" t="str">
        <f t="shared" si="1234"/>
        <v>0.0328276697455419-0.385978424215463i</v>
      </c>
      <c r="L2418" t="str">
        <f t="shared" si="1235"/>
        <v>0.00684841797533342-0.0682743475199643i</v>
      </c>
      <c r="M2418" t="str">
        <f t="shared" si="1236"/>
        <v>0.0396760877208753-0.454252771735427i</v>
      </c>
      <c r="N2418" t="str">
        <f t="shared" si="1237"/>
        <v>-6.03707476162255i</v>
      </c>
      <c r="O2418" t="str">
        <f t="shared" si="1238"/>
        <v>0.969867356938514+0.243633556689348i</v>
      </c>
      <c r="P2418" t="str">
        <f t="shared" si="1239"/>
        <v>0.030132643061486-0.243633556689348i</v>
      </c>
      <c r="Q2418" t="str">
        <f t="shared" si="1240"/>
        <v>-0.030132643061486+6.2807083183119i</v>
      </c>
      <c r="R2418" t="str">
        <f t="shared" si="1241"/>
        <v>-0.0388129012209454-0.00461143971267863i</v>
      </c>
      <c r="S2418" t="str">
        <f t="shared" si="1242"/>
        <v>0.653765395143328i</v>
      </c>
      <c r="T2418" t="str">
        <f t="shared" si="1243"/>
        <v>0.00301479970593898-0.0253745317033703i</v>
      </c>
      <c r="U2418" t="str">
        <f t="shared" si="1244"/>
        <v>0.0000500000000000001-0.000293600470579795i</v>
      </c>
      <c r="V2418" t="str">
        <f t="shared" si="1245"/>
        <v>0.00002-0.00328832527049371i</v>
      </c>
      <c r="W2418" t="str">
        <f t="shared" si="1246"/>
        <v>0.0000422628975576735-0.000270081604029985i</v>
      </c>
      <c r="X2418" t="str">
        <f t="shared" si="1247"/>
        <v>0.0000428014442827355-0.000269907611905146i</v>
      </c>
      <c r="Y2418" t="str">
        <f t="shared" si="1248"/>
        <v>0.009+2.43284935093994i</v>
      </c>
      <c r="Z2418" t="str">
        <f t="shared" si="1249"/>
        <v>-0.00133066047013074-0.000216087590173346i</v>
      </c>
      <c r="AA2418" t="str">
        <f t="shared" si="1250"/>
        <v>0.0183376709227037-4.93296702354182i</v>
      </c>
      <c r="AB2418" t="str">
        <f t="shared" si="1251"/>
        <v>0.0100766765502261-0.0848119190421254i</v>
      </c>
      <c r="AC2418" t="str">
        <f t="shared" si="1252"/>
        <v>0.961873753801656-0.00794236339251273i</v>
      </c>
      <c r="AD2418" t="str">
        <f t="shared" si="1253"/>
        <v>0.0112033922712109-0.0880811408925801i</v>
      </c>
      <c r="AE2418" t="str">
        <f t="shared" si="1254"/>
        <v>-0.0000339411527018652+0.00011478517831212i</v>
      </c>
      <c r="AF2418" t="str">
        <f t="shared" si="1255"/>
        <v>-6.33832624625563-0.307884726342373i</v>
      </c>
      <c r="AG2418" t="str">
        <f t="shared" si="1256"/>
        <v>0.99842784877214-0.000205909826718773i</v>
      </c>
      <c r="AH2418" t="str">
        <f t="shared" si="1257"/>
        <v>0.000251013211887818-0.0007181733368719i</v>
      </c>
      <c r="AI2418">
        <f t="shared" si="1258"/>
        <v>-62.374860535728267</v>
      </c>
      <c r="AJ2418">
        <f t="shared" si="1259"/>
        <v>-70.734652380723105</v>
      </c>
      <c r="AK2418"/>
      <c r="AL2418"/>
      <c r="AM2418"/>
      <c r="AN2418"/>
    </row>
    <row r="2419" spans="1:40" x14ac:dyDescent="0.35">
      <c r="A2419"/>
      <c r="B2419">
        <f t="shared" si="1260"/>
        <v>485000</v>
      </c>
      <c r="C2419" s="237" t="str">
        <f t="shared" si="1228"/>
        <v>-1.37100161545808E-07+0.00213073651999455i</v>
      </c>
      <c r="D2419" s="208" t="str">
        <f t="shared" si="1229"/>
        <v>-2.51366225328703+0.0163356466532916i</v>
      </c>
      <c r="E2419" t="str">
        <f t="shared" si="1230"/>
        <v>20500</v>
      </c>
      <c r="F2419" t="str">
        <f t="shared" si="1231"/>
        <v>0.327868852459016</v>
      </c>
      <c r="G2419" t="str">
        <f t="shared" si="1226"/>
        <v>0.327868852459016</v>
      </c>
      <c r="H2419" t="str">
        <f t="shared" si="1232"/>
        <v>3.82478498731356+0.323596588645149i</v>
      </c>
      <c r="I2419" t="str">
        <f t="shared" si="1233"/>
        <v>1904.59054623881i</v>
      </c>
      <c r="J2419" t="str">
        <f t="shared" si="1227"/>
        <v>-4909.13682544581+416.663464619572i</v>
      </c>
      <c r="K2419" t="str">
        <f t="shared" si="1234"/>
        <v>0.0326933499863169-0.385193668255879i</v>
      </c>
      <c r="L2419" t="str">
        <f t="shared" si="1235"/>
        <v>0.00682048607164352-0.0681363716674247i</v>
      </c>
      <c r="M2419" t="str">
        <f t="shared" si="1236"/>
        <v>0.0395138360579604-0.453330039923304i</v>
      </c>
      <c r="N2419" t="str">
        <f t="shared" si="1237"/>
        <v>-6.04954805658458i</v>
      </c>
      <c r="O2419" t="str">
        <f t="shared" si="1238"/>
        <v>0.972830744853181+0.231517476377931i</v>
      </c>
      <c r="P2419" t="str">
        <f t="shared" si="1239"/>
        <v>0.027169255146819-0.231517476377931i</v>
      </c>
      <c r="Q2419" t="str">
        <f t="shared" si="1240"/>
        <v>-0.027169255146819+6.28106553296251i</v>
      </c>
      <c r="R2419" t="str">
        <f t="shared" si="1241"/>
        <v>-0.0368776068336365-0.00416606352858889i</v>
      </c>
      <c r="S2419" t="str">
        <f t="shared" si="1242"/>
        <v>0.655116150091971i</v>
      </c>
      <c r="T2419" t="str">
        <f t="shared" si="1243"/>
        <v>0.00272925549988773-0.0241591158134573i</v>
      </c>
      <c r="U2419" t="str">
        <f t="shared" si="1244"/>
        <v>0.0000500000000000002-0.000292995108784785i</v>
      </c>
      <c r="V2419" t="str">
        <f t="shared" si="1245"/>
        <v>0.00002-0.00328154521838959i</v>
      </c>
      <c r="W2419" t="str">
        <f t="shared" si="1246"/>
        <v>0.0000422628533768863-0.000269526990829115i</v>
      </c>
      <c r="X2419" t="str">
        <f t="shared" si="1247"/>
        <v>0.0000427991350983645-0.000269353360801181i</v>
      </c>
      <c r="Y2419" t="str">
        <f t="shared" si="1248"/>
        <v>0.009+2.43787589918568i</v>
      </c>
      <c r="Z2419" t="str">
        <f t="shared" si="1249"/>
        <v>-0.00132518950387718-0.000215610285663236i</v>
      </c>
      <c r="AA2419" t="str">
        <f t="shared" si="1250"/>
        <v>0.0182621093351659-4.92279399231461i</v>
      </c>
      <c r="AB2419" t="str">
        <f t="shared" si="1251"/>
        <v>0.00912227264753851-0.0807495089349027i</v>
      </c>
      <c r="AC2419" t="str">
        <f t="shared" si="1252"/>
        <v>0.963754277876624-0.00732612308131445i</v>
      </c>
      <c r="AD2419" t="str">
        <f t="shared" si="1253"/>
        <v>0.0101016823873141-0.0837096183315024i</v>
      </c>
      <c r="AE2419" t="str">
        <f t="shared" si="1254"/>
        <v>-0.0000314352981923853+0.000108753080961264i</v>
      </c>
      <c r="AF2419" t="str">
        <f t="shared" si="1255"/>
        <v>-6.33844724060059-0.307260941991857i</v>
      </c>
      <c r="AG2419" t="str">
        <f t="shared" si="1256"/>
        <v>0.998508919363941-0.000185551120366713i</v>
      </c>
      <c r="AH2419" t="str">
        <f t="shared" si="1257"/>
        <v>0.000233140477665076-0.000680638453933332i</v>
      </c>
      <c r="AI2419">
        <f t="shared" si="1258"/>
        <v>-62.859862773735443</v>
      </c>
      <c r="AJ2419">
        <f t="shared" si="1259"/>
        <v>-71.092024995711398</v>
      </c>
      <c r="AK2419"/>
      <c r="AL2419"/>
      <c r="AM2419"/>
      <c r="AN2419"/>
    </row>
    <row r="2420" spans="1:40" x14ac:dyDescent="0.35">
      <c r="A2420"/>
      <c r="B2420">
        <f t="shared" si="1260"/>
        <v>486000</v>
      </c>
      <c r="C2420" s="237" t="str">
        <f t="shared" si="1228"/>
        <v>-1.36536543803289E-07+0.00212635228850812i</v>
      </c>
      <c r="D2420" s="208" t="str">
        <f t="shared" si="1229"/>
        <v>-2.51366224896596+0.0163020342118956i</v>
      </c>
      <c r="E2420" t="str">
        <f t="shared" si="1230"/>
        <v>20500</v>
      </c>
      <c r="F2420" t="str">
        <f t="shared" si="1231"/>
        <v>0.327868852459016</v>
      </c>
      <c r="G2420" t="str">
        <f t="shared" si="1226"/>
        <v>0.327868852459016</v>
      </c>
      <c r="H2420" t="str">
        <f t="shared" si="1232"/>
        <v>3.82490524804271+0.322941691737079i</v>
      </c>
      <c r="I2420" t="str">
        <f t="shared" si="1233"/>
        <v>1908.5175370558i</v>
      </c>
      <c r="J2420" t="str">
        <f t="shared" si="1227"/>
        <v>-4929.40568656817+417.522564546623i</v>
      </c>
      <c r="K2420" t="str">
        <f t="shared" si="1234"/>
        <v>0.0325598510787528-0.384412074196997i</v>
      </c>
      <c r="L2420" t="str">
        <f t="shared" si="1235"/>
        <v>0.00679272413825037-0.0679989466376411i</v>
      </c>
      <c r="M2420" t="str">
        <f t="shared" si="1236"/>
        <v>0.0393525752170032-0.452411020834638i</v>
      </c>
      <c r="N2420" t="str">
        <f t="shared" si="1237"/>
        <v>-6.06202135154662i</v>
      </c>
      <c r="O2420" t="str">
        <f t="shared" si="1238"/>
        <v>0.975642778719592+0.219365376329795i</v>
      </c>
      <c r="P2420" t="str">
        <f t="shared" si="1239"/>
        <v>0.024357221280408-0.219365376329795i</v>
      </c>
      <c r="Q2420" t="str">
        <f t="shared" si="1240"/>
        <v>-0.024357221280408+6.28138672787641i</v>
      </c>
      <c r="R2420" t="str">
        <f t="shared" si="1241"/>
        <v>-0.0349375918979985-0.00374220528712627i</v>
      </c>
      <c r="S2420" t="str">
        <f t="shared" si="1242"/>
        <v>0.656466905040615i</v>
      </c>
      <c r="T2420" t="str">
        <f t="shared" si="1243"/>
        <v>0.00245663392286641-0.0229353728228511i</v>
      </c>
      <c r="U2420" t="str">
        <f t="shared" si="1244"/>
        <v>0.0000500000000000001-0.000292392238190578i</v>
      </c>
      <c r="V2420" t="str">
        <f t="shared" si="1245"/>
        <v>0.00002-0.00327479306773447i</v>
      </c>
      <c r="W2420" t="str">
        <f t="shared" si="1246"/>
        <v>0.0000422628091050505-0.000268974664626908i</v>
      </c>
      <c r="X2420" t="str">
        <f t="shared" si="1247"/>
        <v>0.0000427968397902629-0.000268801395174779i</v>
      </c>
      <c r="Y2420" t="str">
        <f t="shared" si="1248"/>
        <v>0.009+2.44290244743142i</v>
      </c>
      <c r="Z2420" t="str">
        <f t="shared" si="1249"/>
        <v>-0.00131975227802684-0.000215135139100759i</v>
      </c>
      <c r="AA2420" t="str">
        <f t="shared" si="1250"/>
        <v>0.0181870138627049-4.91266283750782i</v>
      </c>
      <c r="AB2420" t="str">
        <f t="shared" si="1251"/>
        <v>0.00821106138304067-0.0766592662986662i</v>
      </c>
      <c r="AC2420" t="str">
        <f t="shared" si="1252"/>
        <v>0.965641629488074-0.00673151420553585i</v>
      </c>
      <c r="AD2420" t="str">
        <f t="shared" si="1253"/>
        <v>0.00905618605390402-0.0793237388638726i</v>
      </c>
      <c r="AE2420" t="str">
        <f t="shared" si="1254"/>
        <v>-0.0000290172457693463+0.000102739381220773i</v>
      </c>
      <c r="AF2420" t="str">
        <f t="shared" si="1255"/>
        <v>-6.33856749700867-0.306639657525183i</v>
      </c>
      <c r="AG2420" t="str">
        <f t="shared" si="1256"/>
        <v>0.998589915593776-0.000166276195226045i</v>
      </c>
      <c r="AH2420" t="str">
        <f t="shared" si="1257"/>
        <v>0.000215843044275662-0.000643193732055322i</v>
      </c>
      <c r="AI2420">
        <f t="shared" si="1258"/>
        <v>-63.369718600350964</v>
      </c>
      <c r="AJ2420">
        <f t="shared" si="1259"/>
        <v>-71.44926996051538</v>
      </c>
      <c r="AK2420"/>
      <c r="AL2420"/>
      <c r="AM2420"/>
      <c r="AN2420"/>
    </row>
    <row r="2421" spans="1:40" x14ac:dyDescent="0.35">
      <c r="A2421"/>
      <c r="B2421">
        <f t="shared" si="1260"/>
        <v>487000</v>
      </c>
      <c r="C2421" s="237" t="str">
        <f t="shared" si="1228"/>
        <v>-1.35976394472747E-07+0.0021219860620789i</v>
      </c>
      <c r="D2421" s="208" t="str">
        <f t="shared" si="1229"/>
        <v>-2.51366224467148+0.0162685598092716i</v>
      </c>
      <c r="E2421" t="str">
        <f t="shared" si="1230"/>
        <v>20500</v>
      </c>
      <c r="F2421" t="str">
        <f t="shared" si="1231"/>
        <v>0.327868852459016</v>
      </c>
      <c r="G2421" t="str">
        <f t="shared" si="1226"/>
        <v>0.327868852459016</v>
      </c>
      <c r="H2421" t="str">
        <f t="shared" si="1232"/>
        <v>3.82502477678051+0.32228941789409i</v>
      </c>
      <c r="I2421" t="str">
        <f t="shared" si="1233"/>
        <v>1912.44452787279i</v>
      </c>
      <c r="J2421" t="str">
        <f t="shared" si="1227"/>
        <v>-4949.71629611715+418.381664473673i</v>
      </c>
      <c r="K2421" t="str">
        <f t="shared" si="1234"/>
        <v>0.0324271663630219-0.383633623107905i</v>
      </c>
      <c r="L2421" t="str">
        <f t="shared" si="1235"/>
        <v>0.0067651308034788-0.067862069174197i</v>
      </c>
      <c r="M2421" t="str">
        <f t="shared" si="1236"/>
        <v>0.0391922971665007-0.451495692282102i</v>
      </c>
      <c r="N2421" t="str">
        <f t="shared" si="1237"/>
        <v>-6.07449464650865i</v>
      </c>
      <c r="O2421" t="str">
        <f t="shared" si="1238"/>
        <v>0.978303021038506+0.207179147181688i</v>
      </c>
      <c r="P2421" t="str">
        <f t="shared" si="1239"/>
        <v>0.021696978961494-0.207179147181688i</v>
      </c>
      <c r="Q2421" t="str">
        <f t="shared" si="1240"/>
        <v>-0.021696978961494+6.28167379369034i</v>
      </c>
      <c r="R2421" t="str">
        <f t="shared" si="1241"/>
        <v>-0.0329930561612368-0.00334005394185907i</v>
      </c>
      <c r="S2421" t="str">
        <f t="shared" si="1242"/>
        <v>0.657817659989257i</v>
      </c>
      <c r="T2421" t="str">
        <f t="shared" si="1243"/>
        <v>0.00219714646827163-0.0217034149998789i</v>
      </c>
      <c r="U2421" t="str">
        <f t="shared" si="1244"/>
        <v>0.0000500000000000001-0.000291791843450967i</v>
      </c>
      <c r="V2421" t="str">
        <f t="shared" si="1245"/>
        <v>0.00002-0.00326806864665083i</v>
      </c>
      <c r="W2421" t="str">
        <f t="shared" si="1246"/>
        <v>0.0000422627647421673-0.00026842461133503i</v>
      </c>
      <c r="X2421" t="str">
        <f t="shared" si="1247"/>
        <v>0.0000427945582438295-0.000268251700947207i</v>
      </c>
      <c r="Y2421" t="str">
        <f t="shared" si="1248"/>
        <v>0.009+2.44792899567717i</v>
      </c>
      <c r="Z2421" t="str">
        <f t="shared" si="1249"/>
        <v>-0.00131434851569694-0.000214662135602089i</v>
      </c>
      <c r="AA2421" t="str">
        <f t="shared" si="1250"/>
        <v>0.0181123806791005-4.90257330105677i</v>
      </c>
      <c r="AB2421" t="str">
        <f t="shared" si="1251"/>
        <v>0.00734374965296383-0.0725415663794455i</v>
      </c>
      <c r="AC2421" t="str">
        <f t="shared" si="1252"/>
        <v>0.967535613686999-0.00615874195997802i</v>
      </c>
      <c r="AD2421" t="str">
        <f t="shared" si="1253"/>
        <v>0.00806708165010799-0.0749242532054678i</v>
      </c>
      <c r="AE2421" t="str">
        <f t="shared" si="1254"/>
        <v>-0.0000266863569943028+0.0000967448840152194i</v>
      </c>
      <c r="AF2421" t="str">
        <f t="shared" si="1255"/>
        <v>-6.33868702145199-0.306020858084818i</v>
      </c>
      <c r="AG2421" t="str">
        <f t="shared" si="1256"/>
        <v>0.998670824583887-0.000148081586875337i</v>
      </c>
      <c r="AH2421" t="str">
        <f t="shared" si="1257"/>
        <v>0.000199116792748704-0.000605844747245972i</v>
      </c>
      <c r="AI2421">
        <f t="shared" si="1258"/>
        <v>-63.907307878710554</v>
      </c>
      <c r="AJ2421">
        <f t="shared" si="1259"/>
        <v>-71.806386245339795</v>
      </c>
      <c r="AK2421"/>
      <c r="AL2421"/>
      <c r="AM2421"/>
      <c r="AN2421"/>
    </row>
    <row r="2422" spans="1:40" x14ac:dyDescent="0.35">
      <c r="A2422"/>
      <c r="B2422">
        <f t="shared" si="1260"/>
        <v>488000</v>
      </c>
      <c r="C2422" s="237" t="str">
        <f t="shared" si="1228"/>
        <v>-1.35419685153727E-07+0.00211763773002008i</v>
      </c>
      <c r="D2422" s="208" t="str">
        <f t="shared" si="1229"/>
        <v>-2.51366224040338+0.0162352225968206i</v>
      </c>
      <c r="E2422" t="str">
        <f t="shared" si="1230"/>
        <v>20500</v>
      </c>
      <c r="F2422" t="str">
        <f t="shared" si="1231"/>
        <v>0.327868852459016</v>
      </c>
      <c r="G2422" t="str">
        <f t="shared" si="1226"/>
        <v>0.327868852459016</v>
      </c>
      <c r="H2422" t="str">
        <f t="shared" si="1232"/>
        <v>3.82514357943916+0.321639751526388i</v>
      </c>
      <c r="I2422" t="str">
        <f t="shared" si="1233"/>
        <v>1916.37151868977i</v>
      </c>
      <c r="J2422" t="str">
        <f t="shared" si="1227"/>
        <v>-4970.06865409275+419.240764400725i</v>
      </c>
      <c r="K2422" t="str">
        <f t="shared" si="1234"/>
        <v>0.0322952892465483-0.382858296207349i</v>
      </c>
      <c r="L2422" t="str">
        <f t="shared" si="1235"/>
        <v>0.00673770470941573-0.0677257360459968i</v>
      </c>
      <c r="M2422" t="str">
        <f t="shared" si="1236"/>
        <v>0.039032993955964-0.450584032253346i</v>
      </c>
      <c r="N2422" t="str">
        <f t="shared" si="1237"/>
        <v>-6.08696794147068i</v>
      </c>
      <c r="O2422" t="str">
        <f t="shared" si="1238"/>
        <v>0.980811057926579+0.194960684880172i</v>
      </c>
      <c r="P2422" t="str">
        <f t="shared" si="1239"/>
        <v>0.019188942073421-0.194960684880172i</v>
      </c>
      <c r="Q2422" t="str">
        <f t="shared" si="1240"/>
        <v>-0.019188942073421+6.28192862635085i</v>
      </c>
      <c r="R2422" t="str">
        <f t="shared" si="1241"/>
        <v>-0.0310442050304169-0.00295979749648599i</v>
      </c>
      <c r="S2422" t="str">
        <f t="shared" si="1242"/>
        <v>0.659168414937902i</v>
      </c>
      <c r="T2422" t="str">
        <f t="shared" si="1243"/>
        <v>0.00195100502429584-0.0204633594229072i</v>
      </c>
      <c r="U2422" t="str">
        <f t="shared" si="1244"/>
        <v>0.0000500000000000001-0.000291193909345535i</v>
      </c>
      <c r="V2422" t="str">
        <f t="shared" si="1245"/>
        <v>0.00002-0.00326137178466998i</v>
      </c>
      <c r="W2422" t="str">
        <f t="shared" si="1246"/>
        <v>0.0000422627202882375-0.000267876816980629i</v>
      </c>
      <c r="X2422" t="str">
        <f t="shared" si="1247"/>
        <v>0.0000427922903456364-0.000267704264155136i</v>
      </c>
      <c r="Y2422" t="str">
        <f t="shared" si="1248"/>
        <v>0.009+2.45295554392291i</v>
      </c>
      <c r="Z2422" t="str">
        <f t="shared" si="1249"/>
        <v>-0.0013089779428392-0.000214191260421655i</v>
      </c>
      <c r="AA2422" t="str">
        <f t="shared" si="1250"/>
        <v>0.0180382059973158-4.89252512701307i</v>
      </c>
      <c r="AB2422" t="str">
        <f t="shared" si="1251"/>
        <v>0.00652104567310619-0.0683968005003616i</v>
      </c>
      <c r="AC2422" t="str">
        <f t="shared" si="1252"/>
        <v>0.969436029773664-0.00560801095443431i</v>
      </c>
      <c r="AD2422" t="str">
        <f t="shared" si="1253"/>
        <v>0.00713453703668033-0.0705119139779284i</v>
      </c>
      <c r="AE2422" t="str">
        <f t="shared" si="1254"/>
        <v>-0.0000244419873430597+0.0000907703846240715i</v>
      </c>
      <c r="AF2422" t="str">
        <f t="shared" si="1255"/>
        <v>-6.33880581984254-0.305404528929567i</v>
      </c>
      <c r="AG2422" t="str">
        <f t="shared" si="1256"/>
        <v>0.998751633527756-0.000130963672747209i</v>
      </c>
      <c r="AH2422" t="str">
        <f t="shared" si="1257"/>
        <v>0.000182957561813719-0.00056859700533723i</v>
      </c>
      <c r="AI2422">
        <f t="shared" si="1258"/>
        <v>-64.476043388148867</v>
      </c>
      <c r="AJ2422">
        <f t="shared" si="1259"/>
        <v>-72.163372847334415</v>
      </c>
      <c r="AK2422"/>
      <c r="AL2422"/>
      <c r="AM2422"/>
      <c r="AN2422"/>
    </row>
    <row r="2423" spans="1:40" x14ac:dyDescent="0.35">
      <c r="A2423"/>
      <c r="B2423">
        <f t="shared" si="1260"/>
        <v>489000</v>
      </c>
      <c r="C2423" s="237" t="str">
        <f t="shared" si="1228"/>
        <v>-1.34866387735867E-07+0.00211330718255024i</v>
      </c>
      <c r="D2423" s="208" t="str">
        <f t="shared" si="1229"/>
        <v>-2.51366223616143+0.0162020217328852i</v>
      </c>
      <c r="E2423" t="str">
        <f t="shared" si="1230"/>
        <v>20500</v>
      </c>
      <c r="F2423" t="str">
        <f t="shared" si="1231"/>
        <v>0.327868852459016</v>
      </c>
      <c r="G2423" t="str">
        <f t="shared" si="1226"/>
        <v>0.327868852459016</v>
      </c>
      <c r="H2423" t="str">
        <f t="shared" si="1232"/>
        <v>3.82526166187144+0.320992677166336i</v>
      </c>
      <c r="I2423" t="str">
        <f t="shared" si="1233"/>
        <v>1920.29850950676i</v>
      </c>
      <c r="J2423" t="str">
        <f t="shared" si="1227"/>
        <v>-4990.46276049496+420.099864327775i</v>
      </c>
      <c r="K2423" t="str">
        <f t="shared" si="1234"/>
        <v>0.032164213203197-0.382086074862278i</v>
      </c>
      <c r="L2423" t="str">
        <f t="shared" si="1235"/>
        <v>0.00671044451174614-0.067589944047027i</v>
      </c>
      <c r="M2423" t="str">
        <f t="shared" si="1236"/>
        <v>0.0388746577149431-0.449676018909305i</v>
      </c>
      <c r="N2423" t="str">
        <f t="shared" si="1237"/>
        <v>-6.09944123643271i</v>
      </c>
      <c r="O2423" t="str">
        <f t="shared" si="1238"/>
        <v>0.983166499180746+0.182711890386684i</v>
      </c>
      <c r="P2423" t="str">
        <f t="shared" si="1239"/>
        <v>0.0168335008192541-0.182711890386684i</v>
      </c>
      <c r="Q2423" t="str">
        <f t="shared" si="1240"/>
        <v>-0.0168335008192541+6.28215312681939i</v>
      </c>
      <c r="R2423" t="str">
        <f t="shared" si="1241"/>
        <v>-0.0290912496270078-0.00260162286956216i</v>
      </c>
      <c r="S2423" t="str">
        <f t="shared" si="1242"/>
        <v>0.660519169886544i</v>
      </c>
      <c r="T2423" t="str">
        <f t="shared" si="1243"/>
        <v>0.00171842177816105-0.0192153280545934i</v>
      </c>
      <c r="U2423" t="str">
        <f t="shared" si="1244"/>
        <v>0.00005-0.000290598420778365i</v>
      </c>
      <c r="V2423" t="str">
        <f t="shared" si="1245"/>
        <v>0.00002-0.00325470231271769i</v>
      </c>
      <c r="W2423" t="str">
        <f t="shared" si="1246"/>
        <v>0.0000422626757432618-0.000267331267705146i</v>
      </c>
      <c r="X2423" t="str">
        <f t="shared" si="1247"/>
        <v>0.0000427900359834137-0.00026715907094945i</v>
      </c>
      <c r="Y2423" t="str">
        <f t="shared" si="1248"/>
        <v>0.009+2.45798209216865i</v>
      </c>
      <c r="Z2423" t="str">
        <f t="shared" si="1249"/>
        <v>-0.00130364028820508-0.00021372249895052i</v>
      </c>
      <c r="AA2423" t="str">
        <f t="shared" si="1250"/>
        <v>0.0179644860690173-4.88251806152303i</v>
      </c>
      <c r="AB2423" t="str">
        <f t="shared" si="1251"/>
        <v>0.00574365865874334-0.0642253763098059i</v>
      </c>
      <c r="AC2423" t="str">
        <f t="shared" si="1252"/>
        <v>0.971342671232445-0.00507952508029478i</v>
      </c>
      <c r="AD2423" t="str">
        <f t="shared" si="1253"/>
        <v>0.0062587095454065-0.0660874755520115i</v>
      </c>
      <c r="AE2423" t="str">
        <f t="shared" si="1254"/>
        <v>-0.000022283486339873+0.000084816668631121i</v>
      </c>
      <c r="AF2423" t="str">
        <f t="shared" si="1255"/>
        <v>-6.33892389803287-0.304790655433451i</v>
      </c>
      <c r="AG2423" t="str">
        <f t="shared" si="1256"/>
        <v>0.998832329692148-0.000114918673550815i</v>
      </c>
      <c r="AH2423" t="str">
        <f t="shared" si="1257"/>
        <v>0.000167361148971287-0.000531455941732325i</v>
      </c>
      <c r="AI2423">
        <f t="shared" si="1258"/>
        <v>-65.080011004054853</v>
      </c>
      <c r="AJ2423">
        <f t="shared" si="1259"/>
        <v>-72.520228790544635</v>
      </c>
      <c r="AK2423"/>
      <c r="AL2423"/>
      <c r="AM2423"/>
      <c r="AN2423"/>
    </row>
    <row r="2424" spans="1:40" x14ac:dyDescent="0.35">
      <c r="A2424"/>
      <c r="B2424">
        <f t="shared" si="1260"/>
        <v>490000</v>
      </c>
      <c r="C2424" s="237" t="str">
        <f t="shared" si="1228"/>
        <v>-1.3431647439535E-07+0.00210899431078414i</v>
      </c>
      <c r="D2424" s="208" t="str">
        <f t="shared" si="1229"/>
        <v>-2.51366223194542+0.0161689563826784i</v>
      </c>
      <c r="E2424" t="str">
        <f t="shared" si="1230"/>
        <v>20500</v>
      </c>
      <c r="F2424" t="str">
        <f t="shared" si="1231"/>
        <v>0.327868852459016</v>
      </c>
      <c r="G2424" t="str">
        <f t="shared" si="1226"/>
        <v>0.327868852459016</v>
      </c>
      <c r="H2424" t="str">
        <f t="shared" si="1232"/>
        <v>3.82537902987146+0.320348179467263i</v>
      </c>
      <c r="I2424" t="str">
        <f t="shared" si="1233"/>
        <v>1924.22550032375i</v>
      </c>
      <c r="J2424" t="str">
        <f t="shared" si="1227"/>
        <v>-5010.89861532379+420.958964254826i</v>
      </c>
      <c r="K2424" t="str">
        <f t="shared" si="1234"/>
        <v>0.032033931772473-0.381316940586381i</v>
      </c>
      <c r="L2424" t="str">
        <f t="shared" si="1235"/>
        <v>0.00668334887959019-0.0674546899961147i</v>
      </c>
      <c r="M2424" t="str">
        <f t="shared" si="1236"/>
        <v>0.0387172806520632-0.448771630582496i</v>
      </c>
      <c r="N2424" t="str">
        <f t="shared" si="1237"/>
        <v>-6.11191453139473i</v>
      </c>
      <c r="O2424" t="str">
        <f t="shared" si="1238"/>
        <v>0.985368978338936+0.170434669381791i</v>
      </c>
      <c r="P2424" t="str">
        <f t="shared" si="1239"/>
        <v>0.014631021661064-0.170434669381791i</v>
      </c>
      <c r="Q2424" t="str">
        <f t="shared" si="1240"/>
        <v>-0.014631021661064+6.28234920077652i</v>
      </c>
      <c r="R2424" t="str">
        <f t="shared" si="1241"/>
        <v>-0.0271344068389289-0.00226571575567371i</v>
      </c>
      <c r="S2424" t="str">
        <f t="shared" si="1242"/>
        <v>0.661869924835187i</v>
      </c>
      <c r="T2424" t="str">
        <f t="shared" si="1243"/>
        <v>0.00149960911690566-0.0179594478149293i</v>
      </c>
      <c r="U2424" t="str">
        <f t="shared" si="1244"/>
        <v>0.00005-0.000290005362776777i</v>
      </c>
      <c r="V2424" t="str">
        <f t="shared" si="1245"/>
        <v>0.00002-0.0032480600630999i</v>
      </c>
      <c r="W2424" t="str">
        <f t="shared" si="1246"/>
        <v>0.0000422626311072411-0.000266787949763158i</v>
      </c>
      <c r="X2424" t="str">
        <f t="shared" si="1247"/>
        <v>0.0000427877950460362-0.000266616107594085i</v>
      </c>
      <c r="Y2424" t="str">
        <f t="shared" si="1248"/>
        <v>0.009+2.4630086404144i</v>
      </c>
      <c r="Z2424" t="str">
        <f t="shared" si="1249"/>
        <v>-0.00129833528331151-0.000213255836714797i</v>
      </c>
      <c r="AA2424" t="str">
        <f t="shared" si="1250"/>
        <v>0.0178912171841003-4.87255185280611i</v>
      </c>
      <c r="AB2424" t="str">
        <f t="shared" si="1251"/>
        <v>0.00501229849301783-0.0600277180255803i</v>
      </c>
      <c r="AC2424" t="str">
        <f t="shared" si="1252"/>
        <v>0.97325532566898-0.0045734873733771i</v>
      </c>
      <c r="AD2424" t="str">
        <f t="shared" si="1253"/>
        <v>0.00543974597101454-0.0616516938911418i</v>
      </c>
      <c r="AE2424" t="str">
        <f t="shared" si="1254"/>
        <v>-0.0000202101976920598+0.0000788845118762257i</v>
      </c>
      <c r="AF2424" t="str">
        <f t="shared" si="1255"/>
        <v>-6.33904126181688-0.304179223084585i</v>
      </c>
      <c r="AG2424" t="str">
        <f t="shared" si="1256"/>
        <v>0.998912900419131-0.0000999426547212287i</v>
      </c>
      <c r="AH2424" t="str">
        <f t="shared" si="1257"/>
        <v>0.000152323311562584-0.000494426921171965i</v>
      </c>
      <c r="AI2424">
        <f t="shared" si="1258"/>
        <v>-65.724159233912303</v>
      </c>
      <c r="AJ2424">
        <f t="shared" si="1259"/>
        <v>-72.876953125858194</v>
      </c>
      <c r="AK2424"/>
      <c r="AL2424"/>
      <c r="AM2424"/>
      <c r="AN2424"/>
    </row>
    <row r="2425" spans="1:40" x14ac:dyDescent="0.35">
      <c r="A2425"/>
      <c r="B2425">
        <f t="shared" si="1260"/>
        <v>491000</v>
      </c>
      <c r="C2425" s="237" t="str">
        <f t="shared" si="1228"/>
        <v>-1.33769917591415E-07+0.00210469900672359i</v>
      </c>
      <c r="D2425" s="208" t="str">
        <f t="shared" si="1229"/>
        <v>-2.51366222775516+0.0161360257182142i</v>
      </c>
      <c r="E2425" t="str">
        <f t="shared" si="1230"/>
        <v>20500</v>
      </c>
      <c r="F2425" t="str">
        <f t="shared" si="1231"/>
        <v>0.327868852459016</v>
      </c>
      <c r="G2425" t="str">
        <f t="shared" si="1226"/>
        <v>0.327868852459016</v>
      </c>
      <c r="H2425" t="str">
        <f t="shared" si="1232"/>
        <v>3.82549568917536+0.319706243202312i</v>
      </c>
      <c r="I2425" t="str">
        <f t="shared" si="1233"/>
        <v>1928.15249114074i</v>
      </c>
      <c r="J2425" t="str">
        <f t="shared" si="1227"/>
        <v>-5031.37621857923+421.818064181876i</v>
      </c>
      <c r="K2425" t="str">
        <f t="shared" si="1234"/>
        <v>0.031904438558733-0.380550875038671i</v>
      </c>
      <c r="L2425" t="str">
        <f t="shared" si="1235"/>
        <v>0.00665641649534253-0.0673199707366879i</v>
      </c>
      <c r="M2425" t="str">
        <f t="shared" si="1236"/>
        <v>0.0385608550540755-0.447870845775359i</v>
      </c>
      <c r="N2425" t="str">
        <f t="shared" si="1237"/>
        <v>-6.12438782635677i</v>
      </c>
      <c r="O2425" t="str">
        <f t="shared" si="1238"/>
        <v>0.987418152737091+0.158130931968642i</v>
      </c>
      <c r="P2425" t="str">
        <f t="shared" si="1239"/>
        <v>0.012581847262909-0.158130931968642i</v>
      </c>
      <c r="Q2425" t="str">
        <f t="shared" si="1240"/>
        <v>-0.012581847262909+6.28251875832541i</v>
      </c>
      <c r="R2425" t="str">
        <f t="shared" si="1241"/>
        <v>-0.0251738993699421-0.00195226048306998i</v>
      </c>
      <c r="S2425" t="str">
        <f t="shared" si="1242"/>
        <v>0.663220679783831i</v>
      </c>
      <c r="T2425" t="str">
        <f t="shared" si="1243"/>
        <v>0.00129477952469678-0.0166958506529428i</v>
      </c>
      <c r="U2425" t="str">
        <f t="shared" si="1244"/>
        <v>0.00005-0.000289414720490063i</v>
      </c>
      <c r="V2425" t="str">
        <f t="shared" si="1245"/>
        <v>0.00002-0.0032414448694887i</v>
      </c>
      <c r="W2425" t="str">
        <f t="shared" si="1246"/>
        <v>0.0000422625863801761-0.000266246849521221i</v>
      </c>
      <c r="X2425" t="str">
        <f t="shared" si="1247"/>
        <v>0.000042785567423509-0.000266075360464882i</v>
      </c>
      <c r="Y2425" t="str">
        <f t="shared" si="1248"/>
        <v>0.009+2.46803518866014i</v>
      </c>
      <c r="Z2425" t="str">
        <f t="shared" si="1249"/>
        <v>-0.00129306266240716-0.000212791259374081i</v>
      </c>
      <c r="AA2425" t="str">
        <f t="shared" si="1250"/>
        <v>0.0178183956702232-4.86262625113404i</v>
      </c>
      <c r="AB2425" t="str">
        <f t="shared" si="1251"/>
        <v>0.00432767538371553-0.055804266674554i</v>
      </c>
      <c r="AC2425" t="str">
        <f t="shared" si="1252"/>
        <v>0.975173774749786-0.00409009987298233i</v>
      </c>
      <c r="AD2425" t="str">
        <f t="shared" si="1253"/>
        <v>0.00467778256558347-0.0572053263952779i</v>
      </c>
      <c r="AE2425" t="str">
        <f t="shared" si="1254"/>
        <v>-0.0000182214594249717+0.00007297468040934i</v>
      </c>
      <c r="AF2425" t="str">
        <f t="shared" si="1255"/>
        <v>-6.33915791693052-0.303570217484098i</v>
      </c>
      <c r="AG2425" t="str">
        <f t="shared" si="1256"/>
        <v>0.998993333128061-0.0000860315278951843i</v>
      </c>
      <c r="AH2425" t="str">
        <f t="shared" si="1257"/>
        <v>0.00013783976783737-0.000457515237519012i</v>
      </c>
      <c r="AI2425">
        <f t="shared" si="1258"/>
        <v>-66.414560553387503</v>
      </c>
      <c r="AJ2425">
        <f t="shared" si="1259"/>
        <v>-73.233544930948199</v>
      </c>
      <c r="AK2425"/>
      <c r="AL2425"/>
      <c r="AM2425"/>
      <c r="AN2425"/>
    </row>
    <row r="2426" spans="1:40" x14ac:dyDescent="0.35">
      <c r="A2426"/>
      <c r="B2426">
        <f t="shared" si="1260"/>
        <v>492000</v>
      </c>
      <c r="C2426" s="237" t="str">
        <f t="shared" si="1228"/>
        <v>-1.33226690062897E-07+0.00210042116324845i</v>
      </c>
      <c r="D2426" s="208" t="str">
        <f t="shared" si="1229"/>
        <v>-2.51366222359041+0.0161032289182381i</v>
      </c>
      <c r="E2426" t="str">
        <f t="shared" si="1230"/>
        <v>20500</v>
      </c>
      <c r="F2426" t="str">
        <f t="shared" si="1231"/>
        <v>0.327868852459016</v>
      </c>
      <c r="G2426" t="str">
        <f t="shared" si="1226"/>
        <v>0.327868852459016</v>
      </c>
      <c r="H2426" t="str">
        <f t="shared" si="1232"/>
        <v>3.82561164546191+0.319066853263253i</v>
      </c>
      <c r="I2426" t="str">
        <f t="shared" si="1233"/>
        <v>1932.07948195772i</v>
      </c>
      <c r="J2426" t="str">
        <f t="shared" si="1227"/>
        <v>-5051.8955702613+422.677164108928i</v>
      </c>
      <c r="K2426" t="str">
        <f t="shared" si="1234"/>
        <v>0.0317757272304068-0.379787860022062i</v>
      </c>
      <c r="L2426" t="str">
        <f t="shared" si="1235"/>
        <v>0.00662964605451521-0.0671857831365465i</v>
      </c>
      <c r="M2426" t="str">
        <f t="shared" si="1236"/>
        <v>0.038405373284922-0.446973643158608i</v>
      </c>
      <c r="N2426" t="str">
        <f t="shared" si="1237"/>
        <v>-6.1368611213188i</v>
      </c>
      <c r="O2426" t="str">
        <f t="shared" si="1238"/>
        <v>0.989313703562458+0.145802592375901i</v>
      </c>
      <c r="P2426" t="str">
        <f t="shared" si="1239"/>
        <v>0.010686296437542-0.145802592375901i</v>
      </c>
      <c r="Q2426" t="str">
        <f t="shared" si="1240"/>
        <v>-0.010686296437542+6.2826637136947i</v>
      </c>
      <c r="R2426" t="str">
        <f t="shared" si="1241"/>
        <v>-0.0232099557862675-0.00166143986776736i</v>
      </c>
      <c r="S2426" t="str">
        <f t="shared" si="1242"/>
        <v>0.664571434732473i</v>
      </c>
      <c r="T2426" t="str">
        <f t="shared" si="1243"/>
        <v>0.00110414547664388-0.0154246736169571i</v>
      </c>
      <c r="U2426" t="str">
        <f t="shared" si="1244"/>
        <v>0.00005-0.000288826479188254i</v>
      </c>
      <c r="V2426" t="str">
        <f t="shared" si="1245"/>
        <v>0.00002-0.00323485656690844i</v>
      </c>
      <c r="W2426" t="str">
        <f t="shared" si="1246"/>
        <v>0.0000422625415620681-0.000265707953456725i</v>
      </c>
      <c r="X2426" t="str">
        <f t="shared" si="1247"/>
        <v>0.0000427833530069547-0.000265536816048437i</v>
      </c>
      <c r="Y2426" t="str">
        <f t="shared" si="1248"/>
        <v>0.009+2.47306173690589i</v>
      </c>
      <c r="Z2426" t="str">
        <f t="shared" si="1249"/>
        <v>-0.00128782216243906-0.000212328752719904i</v>
      </c>
      <c r="AA2426" t="str">
        <f t="shared" si="1250"/>
        <v>0.0177460178923457-4.85274100880972i</v>
      </c>
      <c r="AB2426" t="str">
        <f t="shared" si="1251"/>
        <v>0.00369049950834804-0.0515554803274977i</v>
      </c>
      <c r="AC2426" t="str">
        <f t="shared" si="1252"/>
        <v>0.977097794144452-0.00362956347718238i</v>
      </c>
      <c r="AD2426" t="str">
        <f t="shared" si="1253"/>
        <v>0.00397294503543799-0.0527491317452309i</v>
      </c>
      <c r="AE2426" t="str">
        <f t="shared" si="1254"/>
        <v>-0.000016316604017312+0.0000670879304469267i</v>
      </c>
      <c r="AF2426" t="str">
        <f t="shared" si="1255"/>
        <v>-6.33927386905232-0.302963624345015i</v>
      </c>
      <c r="AG2426" t="str">
        <f t="shared" si="1256"/>
        <v>0.999073615317539-0.000073181052412604i</v>
      </c>
      <c r="AH2426" t="str">
        <f t="shared" si="1257"/>
        <v>0.000123906198020303-0.000420726113562059i</v>
      </c>
      <c r="AI2426">
        <f t="shared" si="1258"/>
        <v>-67.158779876806875</v>
      </c>
      <c r="AJ2426">
        <f t="shared" si="1259"/>
        <v>-73.590003310206271</v>
      </c>
      <c r="AK2426"/>
      <c r="AL2426"/>
      <c r="AM2426"/>
      <c r="AN2426"/>
    </row>
    <row r="2427" spans="1:40" x14ac:dyDescent="0.35">
      <c r="A2427"/>
      <c r="B2427">
        <f t="shared" si="1260"/>
        <v>493000</v>
      </c>
      <c r="C2427" s="237" t="str">
        <f t="shared" si="1228"/>
        <v>-1.32686764824832E-07+0.00209616067410768i</v>
      </c>
      <c r="D2427" s="208" t="str">
        <f t="shared" si="1229"/>
        <v>-2.51366221945099+0.0160705651681589i</v>
      </c>
      <c r="E2427" t="str">
        <f t="shared" si="1230"/>
        <v>20500</v>
      </c>
      <c r="F2427" t="str">
        <f t="shared" si="1231"/>
        <v>0.327868852459016</v>
      </c>
      <c r="G2427" t="str">
        <f t="shared" si="1226"/>
        <v>0.327868852459016</v>
      </c>
      <c r="H2427" t="str">
        <f t="shared" si="1232"/>
        <v>3.82572690435337+0.318429994659384i</v>
      </c>
      <c r="I2427" t="str">
        <f t="shared" si="1233"/>
        <v>1936.00647277471i</v>
      </c>
      <c r="J2427" t="str">
        <f t="shared" si="1227"/>
        <v>-5072.45667036998+423.536264035978i</v>
      </c>
      <c r="K2427" t="str">
        <f t="shared" si="1234"/>
        <v>0.0316477915192318-0.379027877481984i</v>
      </c>
      <c r="L2427" t="str">
        <f t="shared" si="1235"/>
        <v>0.00660303626558078-0.0670521240876246i</v>
      </c>
      <c r="M2427" t="str">
        <f t="shared" si="1236"/>
        <v>0.0382508277848126-0.446080001569609i</v>
      </c>
      <c r="N2427" t="str">
        <f t="shared" si="1237"/>
        <v>-6.14933441628083i</v>
      </c>
      <c r="O2427" t="str">
        <f t="shared" si="1238"/>
        <v>0.991055335903214+0.133451568659822i</v>
      </c>
      <c r="P2427" t="str">
        <f t="shared" si="1239"/>
        <v>0.00894466409678596-0.133451568659822i</v>
      </c>
      <c r="Q2427" t="str">
        <f t="shared" si="1240"/>
        <v>-0.00894466409678596+6.28278598494065i</v>
      </c>
      <c r="R2427" t="str">
        <f t="shared" si="1241"/>
        <v>-0.021242810560206-0.00139343506413198i</v>
      </c>
      <c r="S2427" t="str">
        <f t="shared" si="1242"/>
        <v>0.665922189681118i</v>
      </c>
      <c r="T2427" t="str">
        <f t="shared" si="1243"/>
        <v>0.000927919329085217-0.0141460589232336i</v>
      </c>
      <c r="U2427" t="str">
        <f t="shared" si="1244"/>
        <v>0.00005-0.000288240624260894i</v>
      </c>
      <c r="V2427" t="str">
        <f t="shared" si="1245"/>
        <v>0.00002-0.00322829499172201i</v>
      </c>
      <c r="W2427" t="str">
        <f t="shared" si="1246"/>
        <v>0.0000422624966529177-0.000265171248156785i</v>
      </c>
      <c r="X2427" t="str">
        <f t="shared" si="1247"/>
        <v>0.000042781151688598-0.000265000460940994i</v>
      </c>
      <c r="Y2427" t="str">
        <f t="shared" si="1248"/>
        <v>0.009+2.47808828515163i</v>
      </c>
      <c r="Z2427" t="str">
        <f t="shared" si="1249"/>
        <v>-0.0012826135230199-0.000211868302674205i</v>
      </c>
      <c r="AA2427" t="str">
        <f t="shared" si="1250"/>
        <v>0.017674080252276-4.84289588014675i</v>
      </c>
      <c r="AB2427" t="str">
        <f t="shared" si="1251"/>
        <v>0.00310148064744564-0.0472818343285157i</v>
      </c>
      <c r="AC2427" t="str">
        <f t="shared" si="1252"/>
        <v>0.979027153470645-0.00319207779433076i</v>
      </c>
      <c r="AD2427" t="str">
        <f t="shared" si="1253"/>
        <v>0.00332534854048671-0.0482838697473354i</v>
      </c>
      <c r="AE2427" t="str">
        <f t="shared" si="1254"/>
        <v>-0.0000144949585366931+0.0000612250083305908i</v>
      </c>
      <c r="AF2427" t="str">
        <f t="shared" si="1255"/>
        <v>-6.33938912380436-0.302359429491225i</v>
      </c>
      <c r="AG2427" t="str">
        <f t="shared" si="1256"/>
        <v>0.999153734567332-0.0000613868368427994i</v>
      </c>
      <c r="AH2427" t="str">
        <f t="shared" si="1257"/>
        <v>0.000110518245374807-0.000384064700836854i</v>
      </c>
      <c r="AI2427">
        <f t="shared" si="1258"/>
        <v>-67.96640761045181</v>
      </c>
      <c r="AJ2427">
        <f t="shared" si="1259"/>
        <v>-73.946327394681148</v>
      </c>
      <c r="AK2427"/>
      <c r="AL2427"/>
      <c r="AM2427"/>
      <c r="AN2427"/>
    </row>
    <row r="2428" spans="1:40" x14ac:dyDescent="0.35">
      <c r="A2428"/>
      <c r="B2428">
        <f t="shared" si="1260"/>
        <v>494000</v>
      </c>
      <c r="C2428" s="237" t="str">
        <f t="shared" si="1228"/>
        <v>-1.32150115165112E-07+0.00209191743391059i</v>
      </c>
      <c r="D2428" s="208" t="str">
        <f t="shared" si="1229"/>
        <v>-2.51366221533667+0.0160380336599812i</v>
      </c>
      <c r="E2428" t="str">
        <f t="shared" si="1230"/>
        <v>20500</v>
      </c>
      <c r="F2428" t="str">
        <f t="shared" si="1231"/>
        <v>0.327868852459016</v>
      </c>
      <c r="G2428" t="str">
        <f t="shared" si="1226"/>
        <v>0.327868852459016</v>
      </c>
      <c r="H2428" t="str">
        <f t="shared" si="1232"/>
        <v>3.82584147141596+0.317795652516358i</v>
      </c>
      <c r="I2428" t="str">
        <f t="shared" si="1233"/>
        <v>1939.9334635917i</v>
      </c>
      <c r="J2428" t="str">
        <f t="shared" si="1227"/>
        <v>-5093.05951890527+424.395363963028i</v>
      </c>
      <c r="K2428" t="str">
        <f t="shared" si="1234"/>
        <v>0.031520625219495-0.378270909504987i</v>
      </c>
      <c r="L2428" t="str">
        <f t="shared" si="1235"/>
        <v>0.00657658584981944-0.0669189905057661i</v>
      </c>
      <c r="M2428" t="str">
        <f t="shared" si="1236"/>
        <v>0.0380972110693144-0.445189900010753i</v>
      </c>
      <c r="N2428" t="str">
        <f t="shared" si="1237"/>
        <v>-6.16180771124286i</v>
      </c>
      <c r="O2428" t="str">
        <f t="shared" si="1238"/>
        <v>0.992642778794336+0.121079782405892i</v>
      </c>
      <c r="P2428" t="str">
        <f t="shared" si="1239"/>
        <v>0.00735722120566396-0.121079782405892i</v>
      </c>
      <c r="Q2428" t="str">
        <f t="shared" si="1240"/>
        <v>-0.00735722120566396+6.28288749364875i</v>
      </c>
      <c r="R2428" t="str">
        <f t="shared" si="1241"/>
        <v>-0.0192727041106644-0.00114842541197569i</v>
      </c>
      <c r="S2428" t="str">
        <f t="shared" si="1242"/>
        <v>0.66727294462976i</v>
      </c>
      <c r="T2428" t="str">
        <f t="shared" si="1243"/>
        <v>0.000766313206336664-0.0128601540229011i</v>
      </c>
      <c r="U2428" t="str">
        <f t="shared" si="1244"/>
        <v>0.00005-0.000287657141215832i</v>
      </c>
      <c r="V2428" t="str">
        <f t="shared" si="1245"/>
        <v>0.00002-0.00322175998161731i</v>
      </c>
      <c r="W2428" t="str">
        <f t="shared" si="1246"/>
        <v>0.0000422624516527258-0.000264636720317118i</v>
      </c>
      <c r="X2428" t="str">
        <f t="shared" si="1247"/>
        <v>0.0000427789633617538-0.000264466281847322i</v>
      </c>
      <c r="Y2428" t="str">
        <f t="shared" si="1248"/>
        <v>0.009+2.48311483339737i</v>
      </c>
      <c r="Z2428" t="str">
        <f t="shared" si="1249"/>
        <v>-0.00127743648639562-0.000211409895287834i</v>
      </c>
      <c r="AA2428" t="str">
        <f t="shared" si="1250"/>
        <v>0.0176025791882232-4.833090621449i</v>
      </c>
      <c r="AB2428" t="str">
        <f t="shared" si="1251"/>
        <v>0.00256132780602624-0.0429838215187508i</v>
      </c>
      <c r="AC2428" t="str">
        <f t="shared" si="1252"/>
        <v>0.980961616242031-0.00277784099082517i</v>
      </c>
      <c r="AD2428" t="str">
        <f t="shared" si="1253"/>
        <v>0.00273509769601292-0.0438103011786482i</v>
      </c>
      <c r="AE2428" t="str">
        <f t="shared" si="1254"/>
        <v>-0.00001275584477545+0.0000553866504880699i</v>
      </c>
      <c r="AF2428" t="str">
        <f t="shared" si="1255"/>
        <v>-6.33950368675263-0.301757618856377i</v>
      </c>
      <c r="AG2428" t="str">
        <f t="shared" si="1256"/>
        <v>0.999233678540268-0.000050644340535156i</v>
      </c>
      <c r="AH2428" t="str">
        <f t="shared" si="1257"/>
        <v>0.0000976715172645611-0.000347536079466202i</v>
      </c>
      <c r="AI2428">
        <f t="shared" si="1258"/>
        <v>-68.849854235136661</v>
      </c>
      <c r="AJ2428">
        <f t="shared" si="1259"/>
        <v>-74.302516342004949</v>
      </c>
      <c r="AK2428"/>
      <c r="AL2428"/>
      <c r="AM2428"/>
      <c r="AN2428"/>
    </row>
    <row r="2429" spans="1:40" x14ac:dyDescent="0.35">
      <c r="A2429"/>
      <c r="B2429">
        <f t="shared" si="1260"/>
        <v>495000</v>
      </c>
      <c r="C2429" s="237" t="str">
        <f t="shared" si="1228"/>
        <v>-1.31616714641171E-07+0.00208769133811814i</v>
      </c>
      <c r="D2429" s="208" t="str">
        <f t="shared" si="1229"/>
        <v>-2.51366221124727+0.0160056335922391i</v>
      </c>
      <c r="E2429" t="str">
        <f t="shared" si="1230"/>
        <v>20500</v>
      </c>
      <c r="F2429" t="str">
        <f t="shared" si="1231"/>
        <v>0.327868852459016</v>
      </c>
      <c r="G2429" t="str">
        <f t="shared" si="1226"/>
        <v>0.327868852459016</v>
      </c>
      <c r="H2429" t="str">
        <f t="shared" si="1232"/>
        <v>3.82595535216072+0.317163812075106i</v>
      </c>
      <c r="I2429" t="str">
        <f t="shared" si="1233"/>
        <v>1943.86045440868i</v>
      </c>
      <c r="J2429" t="str">
        <f t="shared" si="1227"/>
        <v>-5113.70411586719+425.254463890079i</v>
      </c>
      <c r="K2429" t="str">
        <f t="shared" si="1234"/>
        <v>0.0313942221872878-0.377516938317382i</v>
      </c>
      <c r="L2429" t="str">
        <f t="shared" si="1235"/>
        <v>0.00655029354116712-0.0667863793304963i</v>
      </c>
      <c r="M2429" t="str">
        <f t="shared" si="1236"/>
        <v>0.0379445157284549-0.444303317647878i</v>
      </c>
      <c r="N2429" t="str">
        <f t="shared" si="1237"/>
        <v>-6.17428100620489i</v>
      </c>
      <c r="O2429" t="str">
        <f t="shared" si="1238"/>
        <v>0.994075785259761+0.108689158429854i</v>
      </c>
      <c r="P2429" t="str">
        <f t="shared" si="1239"/>
        <v>0.00592421474023896-0.108689158429854i</v>
      </c>
      <c r="Q2429" t="str">
        <f t="shared" si="1240"/>
        <v>-0.00592421474023896+6.28297016463474i</v>
      </c>
      <c r="R2429" t="str">
        <f t="shared" si="1241"/>
        <v>-0.0172998828403828-0.00092658828018643i</v>
      </c>
      <c r="S2429" t="str">
        <f t="shared" si="1242"/>
        <v>0.668623699578403i</v>
      </c>
      <c r="T2429" t="str">
        <f t="shared" si="1243"/>
        <v>0.000619538883884241-0.0115671116670097i</v>
      </c>
      <c r="U2429" t="str">
        <f t="shared" si="1244"/>
        <v>0.00005-0.000287076015678022i</v>
      </c>
      <c r="V2429" t="str">
        <f t="shared" si="1245"/>
        <v>0.00002-0.00321525137559385i</v>
      </c>
      <c r="W2429" t="str">
        <f t="shared" si="1246"/>
        <v>0.0000422624065614934-0.00026410435674095i</v>
      </c>
      <c r="X2429" t="str">
        <f t="shared" si="1247"/>
        <v>0.0000427767879208137-0.000263934265579625i</v>
      </c>
      <c r="Y2429" t="str">
        <f t="shared" si="1248"/>
        <v>0.009+2.48814138164312i</v>
      </c>
      <c r="Z2429" t="str">
        <f t="shared" si="1249"/>
        <v>-0.00127229079741349-0.000210953516739065i</v>
      </c>
      <c r="AA2429" t="str">
        <f t="shared" si="1250"/>
        <v>0.0175315111743558-4.82332499099048i</v>
      </c>
      <c r="AB2429" t="str">
        <f t="shared" si="1251"/>
        <v>0.00207074882317769-0.03866195245382i</v>
      </c>
      <c r="AC2429" t="str">
        <f t="shared" si="1252"/>
        <v>0.982900939819314-0.00238704963513004i</v>
      </c>
      <c r="AD2429" t="str">
        <f t="shared" si="1253"/>
        <v>0.00220228657687932-0.0393291876326382i</v>
      </c>
      <c r="AE2429" t="str">
        <f t="shared" si="1254"/>
        <v>-0.0000110985793866264+0.000049573583396494i</v>
      </c>
      <c r="AF2429" t="str">
        <f t="shared" si="1255"/>
        <v>-6.33961756340799-0.301158178482867i</v>
      </c>
      <c r="AG2429" t="str">
        <f t="shared" si="1256"/>
        <v>0.999313434984097-0.0000409488751932823i</v>
      </c>
      <c r="AH2429" t="str">
        <f t="shared" si="1257"/>
        <v>0.0000853615862120239-0.000311145258017739i</v>
      </c>
      <c r="AI2429">
        <f t="shared" si="1258"/>
        <v>-69.825577312309818</v>
      </c>
      <c r="AJ2429">
        <f t="shared" si="1259"/>
        <v>-74.658569336318678</v>
      </c>
      <c r="AK2429"/>
      <c r="AL2429"/>
      <c r="AM2429"/>
      <c r="AN2429"/>
    </row>
    <row r="2430" spans="1:40" x14ac:dyDescent="0.35">
      <c r="A2430"/>
      <c r="B2430">
        <f t="shared" si="1260"/>
        <v>496000</v>
      </c>
      <c r="C2430" s="237" t="str">
        <f t="shared" si="1228"/>
        <v>-1.31086537076731E-07+0.00208348228303432i</v>
      </c>
      <c r="D2430" s="208" t="str">
        <f t="shared" si="1229"/>
        <v>-2.51366220718257+0.0159733641699298i</v>
      </c>
      <c r="E2430" t="str">
        <f t="shared" si="1230"/>
        <v>20500</v>
      </c>
      <c r="F2430" t="str">
        <f t="shared" si="1231"/>
        <v>0.327868852459016</v>
      </c>
      <c r="G2430" t="str">
        <f t="shared" si="1226"/>
        <v>0.327868852459016</v>
      </c>
      <c r="H2430" t="str">
        <f t="shared" si="1232"/>
        <v>3.82606855204399+0.316534458690701i</v>
      </c>
      <c r="I2430" t="str">
        <f t="shared" si="1233"/>
        <v>1947.78744522567i</v>
      </c>
      <c r="J2430" t="str">
        <f t="shared" si="1227"/>
        <v>-5134.39046125571+426.113563817129i</v>
      </c>
      <c r="K2430" t="str">
        <f t="shared" si="1234"/>
        <v>0.031268576339771-0.376765946283901i</v>
      </c>
      <c r="L2430" t="str">
        <f t="shared" si="1235"/>
        <v>0.00652415808606556-0.0666542875247954i</v>
      </c>
      <c r="M2430" t="str">
        <f t="shared" si="1236"/>
        <v>0.0377927344258366-0.443420233808696i</v>
      </c>
      <c r="N2430" t="str">
        <f t="shared" si="1237"/>
        <v>-6.18675430116692i</v>
      </c>
      <c r="O2430" t="str">
        <f t="shared" si="1238"/>
        <v>0.995354132350808+0.0962816244782447i</v>
      </c>
      <c r="P2430" t="str">
        <f t="shared" si="1239"/>
        <v>0.00464586764919195-0.0962816244782447i</v>
      </c>
      <c r="Q2430" t="str">
        <f t="shared" si="1240"/>
        <v>-0.00464586764919195+6.28303592564516i</v>
      </c>
      <c r="R2430" t="str">
        <f t="shared" si="1241"/>
        <v>-0.0153245991697103-0.000728098906931337i</v>
      </c>
      <c r="S2430" t="str">
        <f t="shared" si="1242"/>
        <v>0.669974454527047i</v>
      </c>
      <c r="T2430" t="str">
        <f t="shared" si="1243"/>
        <v>0.000487807668013062-0.0102670899695723i</v>
      </c>
      <c r="U2430" t="str">
        <f t="shared" si="1244"/>
        <v>0.00005-0.000286497233388349i</v>
      </c>
      <c r="V2430" t="str">
        <f t="shared" si="1245"/>
        <v>0.00002-0.00320876901394951i</v>
      </c>
      <c r="W2430" t="str">
        <f t="shared" si="1246"/>
        <v>0.0000422623613792211-0.000263574144337935i</v>
      </c>
      <c r="X2430" t="str">
        <f t="shared" si="1247"/>
        <v>0.0000427746252612326-0.000263404399056463i</v>
      </c>
      <c r="Y2430" t="str">
        <f t="shared" si="1248"/>
        <v>0.009+2.49316792988886i</v>
      </c>
      <c r="Z2430" t="str">
        <f t="shared" si="1249"/>
        <v>-0.00126717620349079-0.000210499153332136i</v>
      </c>
      <c r="AA2430" t="str">
        <f t="shared" si="1250"/>
        <v>0.017460872720368-4.81359874899562i</v>
      </c>
      <c r="AB2430" t="str">
        <f t="shared" si="1251"/>
        <v>0.00163044996972916-0.0343167556145253i</v>
      </c>
      <c r="AC2430" t="str">
        <f t="shared" si="1252"/>
        <v>0.984844875364552-0.00201989853808678i</v>
      </c>
      <c r="AD2430" t="str">
        <f t="shared" si="1253"/>
        <v>0.00172699872413274-0.0348412913654302i</v>
      </c>
      <c r="AE2430" t="str">
        <f t="shared" si="1254"/>
        <v>-9.52247402010126E-06+0.0000437865235479265i</v>
      </c>
      <c r="AF2430" t="str">
        <f t="shared" si="1255"/>
        <v>-6.33973075922656-0.300561094520771i</v>
      </c>
      <c r="AG2430" t="str">
        <f t="shared" si="1256"/>
        <v>0.999392991733317-0.0000322956064720497i</v>
      </c>
      <c r="AH2430" t="str">
        <f t="shared" si="1257"/>
        <v>0.0000735839909537323-0.000274897173379475i</v>
      </c>
      <c r="AI2430">
        <f t="shared" si="1258"/>
        <v>-70.916058189862156</v>
      </c>
      <c r="AJ2430">
        <f t="shared" si="1259"/>
        <v>-75.014485588191718</v>
      </c>
      <c r="AK2430"/>
      <c r="AL2430"/>
      <c r="AM2430"/>
      <c r="AN2430"/>
    </row>
    <row r="2431" spans="1:40" x14ac:dyDescent="0.35">
      <c r="A2431"/>
      <c r="B2431">
        <f t="shared" si="1260"/>
        <v>497000</v>
      </c>
      <c r="C2431" s="237" t="str">
        <f t="shared" si="1228"/>
        <v>-1.30559556558596E-07+0.00207929016579772i</v>
      </c>
      <c r="D2431" s="208" t="str">
        <f t="shared" si="1229"/>
        <v>-2.51366220314239+0.0159412246044492i</v>
      </c>
      <c r="E2431" t="str">
        <f t="shared" si="1230"/>
        <v>20500</v>
      </c>
      <c r="F2431" t="str">
        <f t="shared" si="1231"/>
        <v>0.327868852459016</v>
      </c>
      <c r="G2431" t="str">
        <f t="shared" si="1226"/>
        <v>0.327868852459016</v>
      </c>
      <c r="H2431" t="str">
        <f t="shared" si="1232"/>
        <v>3.8261810764682+0.315907577831296i</v>
      </c>
      <c r="I2431" t="str">
        <f t="shared" si="1233"/>
        <v>1951.71443604266i</v>
      </c>
      <c r="J2431" t="str">
        <f t="shared" si="1227"/>
        <v>-5155.11855507086+426.972663744181i</v>
      </c>
      <c r="K2431" t="str">
        <f t="shared" si="1234"/>
        <v>0.0311436816544483-0.376017915906342i</v>
      </c>
      <c r="L2431" t="str">
        <f t="shared" si="1235"/>
        <v>0.00649817824331561-0.0665227120748815i</v>
      </c>
      <c r="M2431" t="str">
        <f t="shared" si="1236"/>
        <v>0.0376418598977639-0.442540627981224i</v>
      </c>
      <c r="N2431" t="str">
        <f t="shared" si="1237"/>
        <v>-6.19922759612895i</v>
      </c>
      <c r="O2431" t="str">
        <f t="shared" si="1238"/>
        <v>0.99647762118087+0.0838591109284741i</v>
      </c>
      <c r="P2431" t="str">
        <f t="shared" si="1239"/>
        <v>0.00352237881912998-0.0838591109284741i</v>
      </c>
      <c r="Q2431" t="str">
        <f t="shared" si="1240"/>
        <v>-0.00352237881912998+6.28308670705742i</v>
      </c>
      <c r="R2431" t="str">
        <f t="shared" si="1241"/>
        <v>-0.013347111566757-0.000553130236472306i</v>
      </c>
      <c r="S2431" t="str">
        <f t="shared" si="1242"/>
        <v>0.67132520947569i</v>
      </c>
      <c r="T2431" t="str">
        <f t="shared" si="1243"/>
        <v>0.000371330271867109-0.00896025246844855i</v>
      </c>
      <c r="U2431" t="str">
        <f t="shared" si="1244"/>
        <v>0.00005-0.000285920780202457i</v>
      </c>
      <c r="V2431" t="str">
        <f t="shared" si="1245"/>
        <v>0.00002-0.00320231273826752i</v>
      </c>
      <c r="W2431" t="str">
        <f t="shared" si="1246"/>
        <v>0.0000422623161059102-0.000263046070123079i</v>
      </c>
      <c r="X2431" t="str">
        <f t="shared" si="1247"/>
        <v>0.0000427724752795159-0.000262876669301665i</v>
      </c>
      <c r="Y2431" t="str">
        <f t="shared" si="1248"/>
        <v>0.009+2.4981944781346i</v>
      </c>
      <c r="Z2431" t="str">
        <f t="shared" si="1249"/>
        <v>-0.00126209245458361-0.000210046791495803i</v>
      </c>
      <c r="AA2431" t="str">
        <f t="shared" si="1250"/>
        <v>0.0173906603710496-4.80391165761941i</v>
      </c>
      <c r="AB2431" t="str">
        <f t="shared" si="1251"/>
        <v>0.00124113553399296-0.029948777610352i</v>
      </c>
      <c r="AC2431" t="str">
        <f t="shared" si="1252"/>
        <v>0.986793167798929-0.00167658058954121i</v>
      </c>
      <c r="AD2431" t="str">
        <f t="shared" si="1253"/>
        <v>0.00130930715398296-0.0303473751426437i</v>
      </c>
      <c r="AE2431" t="str">
        <f t="shared" si="1254"/>
        <v>-8.02683545880602E-06+0.0000380261774171724i</v>
      </c>
      <c r="AF2431" t="str">
        <f t="shared" si="1255"/>
        <v>-6.33984327961059-0.299966353226847i</v>
      </c>
      <c r="AG2431" t="str">
        <f t="shared" si="1256"/>
        <v>0.999472336710974-0.0000246795555967481i</v>
      </c>
      <c r="AH2431" t="str">
        <f t="shared" si="1257"/>
        <v>0.0000623342374920148-0.000238796690652929i</v>
      </c>
      <c r="AI2431">
        <f t="shared" si="1258"/>
        <v>-72.153155600022288</v>
      </c>
      <c r="AJ2431">
        <f t="shared" si="1259"/>
        <v>-75.370264334540721</v>
      </c>
      <c r="AK2431"/>
      <c r="AL2431"/>
      <c r="AM2431"/>
      <c r="AN2431"/>
    </row>
    <row r="2432" spans="1:40" x14ac:dyDescent="0.35">
      <c r="A2432"/>
      <c r="B2432">
        <f t="shared" si="1260"/>
        <v>498000</v>
      </c>
      <c r="C2432" s="237" t="str">
        <f t="shared" si="1228"/>
        <v>-1.30035747433479E-07+0.00207511488437312i</v>
      </c>
      <c r="D2432" s="208" t="str">
        <f t="shared" si="1229"/>
        <v>-2.51366219912652+0.0159092141135273i</v>
      </c>
      <c r="E2432" t="str">
        <f t="shared" si="1230"/>
        <v>20500</v>
      </c>
      <c r="F2432" t="str">
        <f t="shared" si="1231"/>
        <v>0.327868852459016</v>
      </c>
      <c r="G2432" t="str">
        <f t="shared" si="1226"/>
        <v>0.327868852459016</v>
      </c>
      <c r="H2432" t="str">
        <f t="shared" si="1232"/>
        <v>3.82629293078241+0.315283155077015i</v>
      </c>
      <c r="I2432" t="str">
        <f t="shared" si="1233"/>
        <v>1955.64142685965i</v>
      </c>
      <c r="J2432" t="str">
        <f t="shared" si="1227"/>
        <v>-5175.88839731262+427.831763671231i</v>
      </c>
      <c r="K2432" t="str">
        <f t="shared" si="1234"/>
        <v>0.0310195321684519-0.375272829822271i</v>
      </c>
      <c r="L2432" t="str">
        <f t="shared" si="1235"/>
        <v>0.0064723527839314-0.0663916499899888i</v>
      </c>
      <c r="M2432" t="str">
        <f t="shared" si="1236"/>
        <v>0.0374918849523833-0.44166447981226i</v>
      </c>
      <c r="N2432" t="str">
        <f t="shared" si="1237"/>
        <v>-6.21170089109098i</v>
      </c>
      <c r="O2432" t="str">
        <f t="shared" si="1238"/>
        <v>0.997446076956352+0.0714235504884921i</v>
      </c>
      <c r="P2432" t="str">
        <f t="shared" si="1239"/>
        <v>0.00255392304364799-0.0714235504884921i</v>
      </c>
      <c r="Q2432" t="str">
        <f t="shared" si="1240"/>
        <v>-0.00255392304364799+6.28312444157947i</v>
      </c>
      <c r="R2432" t="str">
        <f t="shared" si="1241"/>
        <v>-0.0113676845737504-0.000401852752645379i</v>
      </c>
      <c r="S2432" t="str">
        <f t="shared" si="1242"/>
        <v>0.672675964424334i</v>
      </c>
      <c r="T2432" t="str">
        <f t="shared" si="1243"/>
        <v>0.000270316687942304-0.00764676818391917i</v>
      </c>
      <c r="U2432" t="str">
        <f t="shared" si="1244"/>
        <v>0.0000499999999999999-0.0002853466420896i</v>
      </c>
      <c r="V2432" t="str">
        <f t="shared" si="1245"/>
        <v>0.00002-0.00319588239140352i</v>
      </c>
      <c r="W2432" t="str">
        <f t="shared" si="1246"/>
        <v>0.0000422622707415613-0.000262520121215687i</v>
      </c>
      <c r="X2432" t="str">
        <f t="shared" si="1247"/>
        <v>0.0000427703378732073-0.000262351063443296i</v>
      </c>
      <c r="Y2432" t="str">
        <f t="shared" si="1248"/>
        <v>0.009+2.50322102638035i</v>
      </c>
      <c r="Z2432" t="str">
        <f t="shared" si="1249"/>
        <v>-0.0012570393031565-0.000209596417781923i</v>
      </c>
      <c r="AA2432" t="str">
        <f t="shared" si="1250"/>
        <v>0.0173208707058644-4.79426348092815i</v>
      </c>
      <c r="AB2432" t="str">
        <f t="shared" si="1251"/>
        <v>0.000903507395584884-0.0255585833752476i</v>
      </c>
      <c r="AC2432" t="str">
        <f t="shared" si="1252"/>
        <v>0.988745555764162-0.00135728659132821i</v>
      </c>
      <c r="AD2432" t="str">
        <f t="shared" si="1253"/>
        <v>0.000949274369139307-0.0258482020868581i</v>
      </c>
      <c r="AE2432" t="str">
        <f t="shared" si="1254"/>
        <v>-0.0000066109657549959+0.000032293241431849i</v>
      </c>
      <c r="AF2432" t="str">
        <f t="shared" si="1255"/>
        <v>-6.33995512990893-0.299373940963488i</v>
      </c>
      <c r="AG2432" t="str">
        <f t="shared" si="1256"/>
        <v>0.999551457930424-0.0000180956010037698i</v>
      </c>
      <c r="AH2432" t="str">
        <f t="shared" si="1257"/>
        <v>0.000051607800142844-0.00020284860306366i</v>
      </c>
      <c r="AI2432">
        <f t="shared" si="1258"/>
        <v>-73.584176188976727</v>
      </c>
      <c r="AJ2432">
        <f t="shared" si="1259"/>
        <v>-75.725904838540544</v>
      </c>
      <c r="AK2432"/>
      <c r="AL2432"/>
      <c r="AM2432"/>
      <c r="AN2432"/>
    </row>
    <row r="2433" spans="1:40" x14ac:dyDescent="0.35">
      <c r="A2433"/>
      <c r="B2433">
        <f t="shared" si="1260"/>
        <v>499000</v>
      </c>
      <c r="C2433" s="237" t="str">
        <f t="shared" si="1228"/>
        <v>-1.2951508430488E-07+0.00207095633754321i</v>
      </c>
      <c r="D2433" s="208" t="str">
        <f t="shared" si="1229"/>
        <v>-2.51366219513477+0.0158773319211646i</v>
      </c>
      <c r="E2433" t="str">
        <f t="shared" si="1230"/>
        <v>20500</v>
      </c>
      <c r="F2433" t="str">
        <f t="shared" si="1231"/>
        <v>0.327868852459016</v>
      </c>
      <c r="G2433" t="str">
        <f t="shared" si="1226"/>
        <v>0.327868852459016</v>
      </c>
      <c r="H2433" t="str">
        <f t="shared" si="1232"/>
        <v>3.82640412028299+0.314661176118918i</v>
      </c>
      <c r="I2433" t="str">
        <f t="shared" si="1233"/>
        <v>1959.56841767663i</v>
      </c>
      <c r="J2433" t="str">
        <f t="shared" si="1227"/>
        <v>-5196.699987981+428.690863598282i</v>
      </c>
      <c r="K2433" t="str">
        <f t="shared" si="1234"/>
        <v>0.0308961219778366-0.374530670803702i</v>
      </c>
      <c r="L2433" t="str">
        <f t="shared" si="1235"/>
        <v>0.00644668049099651-0.0662610983021494i</v>
      </c>
      <c r="M2433" t="str">
        <f t="shared" si="1236"/>
        <v>0.0373428024688331-0.440791769105851i</v>
      </c>
      <c r="N2433" t="str">
        <f t="shared" si="1237"/>
        <v>-6.22417418605301i</v>
      </c>
      <c r="O2433" t="str">
        <f t="shared" si="1238"/>
        <v>0.998259349003869+0.0589768778960987i</v>
      </c>
      <c r="P2433" t="str">
        <f t="shared" si="1239"/>
        <v>0.00174065099613097-0.0589768778960987i</v>
      </c>
      <c r="Q2433" t="str">
        <f t="shared" si="1240"/>
        <v>-0.00174065099613097+6.28315106394911i</v>
      </c>
      <c r="R2433" t="str">
        <f t="shared" si="1241"/>
        <v>-0.00938658882942462-0.000274434309056862i</v>
      </c>
      <c r="S2433" t="str">
        <f t="shared" si="1242"/>
        <v>0.674026719372976i</v>
      </c>
      <c r="T2433" t="str">
        <f t="shared" si="1243"/>
        <v>0.000184976057016986-0.0063268116748001i</v>
      </c>
      <c r="U2433" t="str">
        <f t="shared" si="1244"/>
        <v>0.0000499999999999999-0.000284774805131504i</v>
      </c>
      <c r="V2433" t="str">
        <f t="shared" si="1245"/>
        <v>0.00002-0.00318947781747286i</v>
      </c>
      <c r="W2433" t="str">
        <f t="shared" si="1246"/>
        <v>0.0000422622252861753-0.000261996284838317i</v>
      </c>
      <c r="X2433" t="str">
        <f t="shared" si="1247"/>
        <v>0.0000427682129408765-0.000261827568712599i</v>
      </c>
      <c r="Y2433" t="str">
        <f t="shared" si="1248"/>
        <v>0.009+2.50824757462609i</v>
      </c>
      <c r="Z2433" t="str">
        <f t="shared" si="1249"/>
        <v>-0.00125201650415224-0.000209148018864058i</v>
      </c>
      <c r="AA2433" t="str">
        <f t="shared" si="1250"/>
        <v>0.0172515003385331-4.78465398488031i</v>
      </c>
      <c r="AB2433" t="str">
        <f t="shared" si="1251"/>
        <v>0.000618264587337092-0.0211467563551783i</v>
      </c>
      <c r="AC2433" t="str">
        <f t="shared" si="1252"/>
        <v>0.990701771587709-0.00106220508665578i</v>
      </c>
      <c r="AD2433" t="str">
        <f t="shared" si="1253"/>
        <v>0.000646952372476004-0.0213445355257501i</v>
      </c>
      <c r="AE2433" t="str">
        <f t="shared" si="1254"/>
        <v>-5.27416236652452E-06+0.0000265884019447i</v>
      </c>
      <c r="AF2433" t="str">
        <f t="shared" si="1255"/>
        <v>-6.34006631541776-0.298783844197753i</v>
      </c>
      <c r="AG2433" t="str">
        <f t="shared" si="1256"/>
        <v>0.999630343497064-0.0000125384800020131i</v>
      </c>
      <c r="AH2433" t="str">
        <f t="shared" si="1257"/>
        <v>0.0000414001225794691-0.000167057631888971i</v>
      </c>
      <c r="AI2433">
        <f t="shared" si="1258"/>
        <v>-75.283823599672033</v>
      </c>
      <c r="AJ2433">
        <f t="shared" si="1259"/>
        <v>-76.081406389534294</v>
      </c>
      <c r="AK2433"/>
      <c r="AL2433"/>
      <c r="AM2433"/>
      <c r="AN2433"/>
    </row>
    <row r="2434" spans="1:40" x14ac:dyDescent="0.35">
      <c r="A2434"/>
      <c r="B2434">
        <f t="shared" si="1260"/>
        <v>500000</v>
      </c>
      <c r="C2434" s="237" t="str">
        <f t="shared" si="1228"/>
        <v>-1.28997542030014E-07+0.00206681442490043i</v>
      </c>
      <c r="D2434" s="208" t="str">
        <f t="shared" si="1229"/>
        <v>-2.51366219116695+0.01584557725757i</v>
      </c>
      <c r="E2434" t="str">
        <f t="shared" si="1230"/>
        <v>20500</v>
      </c>
      <c r="F2434" t="str">
        <f t="shared" si="1231"/>
        <v>0.327868852459016</v>
      </c>
      <c r="G2434" t="str">
        <f t="shared" si="1226"/>
        <v>0.327868852459016</v>
      </c>
      <c r="H2434" t="str">
        <f t="shared" si="1232"/>
        <v>3.82651465021424+0.31404162675792i</v>
      </c>
      <c r="I2434" t="str">
        <f t="shared" si="1233"/>
        <v>1963.49540849362i</v>
      </c>
      <c r="J2434" t="str">
        <f t="shared" si="1227"/>
        <v>-5217.553327076+429.549963525332i</v>
      </c>
      <c r="K2434" t="str">
        <f t="shared" si="1234"/>
        <v>0.0307734452368842-0.373791421755824i</v>
      </c>
      <c r="L2434" t="str">
        <f t="shared" si="1235"/>
        <v>0.00642116015952336-0.0661310540659837i</v>
      </c>
      <c r="M2434" t="str">
        <f t="shared" si="1236"/>
        <v>0.0371946053964076-0.439922475821808i</v>
      </c>
      <c r="N2434" t="str">
        <f t="shared" si="1237"/>
        <v>-6.23664748101504i</v>
      </c>
      <c r="O2434" t="str">
        <f t="shared" si="1238"/>
        <v>0.998917310793685+0.0465210296179343i</v>
      </c>
      <c r="P2434" t="str">
        <f t="shared" si="1239"/>
        <v>0.00108268920631505-0.0465210296179343i</v>
      </c>
      <c r="Q2434" t="str">
        <f t="shared" si="1240"/>
        <v>-0.00108268920631505+6.28316851063297i</v>
      </c>
      <c r="R2434" t="str">
        <f t="shared" si="1241"/>
        <v>-0.00740410108726529-0.000171039956061458i</v>
      </c>
      <c r="S2434" t="str">
        <f t="shared" si="1242"/>
        <v>0.675377474321621i</v>
      </c>
      <c r="T2434" t="str">
        <f t="shared" si="1243"/>
        <v>0.000115516533532869-0.0050005630919392i</v>
      </c>
      <c r="U2434" t="str">
        <f t="shared" si="1244"/>
        <v>0.0000499999999999999-0.000284205255521242i</v>
      </c>
      <c r="V2434" t="str">
        <f t="shared" si="1245"/>
        <v>0.00002-0.00318309886183791i</v>
      </c>
      <c r="W2434" t="str">
        <f t="shared" si="1246"/>
        <v>0.000042262179739753-0.000261474548315743i</v>
      </c>
      <c r="X2434" t="str">
        <f t="shared" si="1247"/>
        <v>0.0000427661003821054-0.000261306172442958i</v>
      </c>
      <c r="Y2434" t="str">
        <f t="shared" si="1248"/>
        <v>0.009+2.51327412287183i</v>
      </c>
      <c r="Z2434" t="str">
        <f t="shared" si="1249"/>
        <v>-0.00124702381496201-0.000208701581536068i</v>
      </c>
      <c r="AA2434" t="str">
        <f t="shared" si="1250"/>
        <v>0.0171825459166221-4.77508293730748i</v>
      </c>
      <c r="AB2434" t="str">
        <f t="shared" si="1251"/>
        <v>0.00038610284534691-0.0167138986869364i</v>
      </c>
      <c r="AC2434" t="str">
        <f t="shared" si="1252"/>
        <v>0.992661541251983-0.000791522185942992i</v>
      </c>
      <c r="AD2434" t="str">
        <f t="shared" si="1253"/>
        <v>0.000402382683007479-0.0168371388409344i</v>
      </c>
      <c r="AE2434" t="str">
        <f t="shared" si="1254"/>
        <v>-4.01571829308401E-06+0.0000209123352081406i</v>
      </c>
      <c r="AF2434" t="str">
        <f t="shared" si="1255"/>
        <v>-6.34017684138119-0.29819604950035i</v>
      </c>
      <c r="AG2434" t="str">
        <f t="shared" si="1256"/>
        <v>0.999708981610031-8.00279045439201E-06i</v>
      </c>
      <c r="AH2434" t="str">
        <f t="shared" si="1257"/>
        <v>0.0000317066188715482-0.000131428426402571i</v>
      </c>
      <c r="AI2434">
        <f t="shared" si="1258"/>
        <v>-77.380537220943054</v>
      </c>
      <c r="AJ2434">
        <f t="shared" si="1259"/>
        <v>-76.436768302936898</v>
      </c>
      <c r="AK2434"/>
      <c r="AL2434"/>
      <c r="AM2434"/>
      <c r="AN2434"/>
    </row>
    <row r="2435" spans="1:40" x14ac:dyDescent="0.35">
      <c r="A2435"/>
      <c r="B2435">
        <f t="shared" si="1260"/>
        <v>501000</v>
      </c>
      <c r="C2435" s="237" t="str">
        <f t="shared" si="1228"/>
        <v>-1.28483095716768E-07+0.00206268904683886i</v>
      </c>
      <c r="D2435" s="208" t="str">
        <f t="shared" si="1229"/>
        <v>-2.51366218722286+0.0158139493590979i</v>
      </c>
      <c r="E2435" t="str">
        <f t="shared" si="1230"/>
        <v>20500</v>
      </c>
      <c r="F2435" t="str">
        <f t="shared" si="1231"/>
        <v>0.327868852459016</v>
      </c>
      <c r="G2435" t="str">
        <f t="shared" si="1226"/>
        <v>0.327868852459016</v>
      </c>
      <c r="H2435" t="str">
        <f t="shared" si="1232"/>
        <v>3.82662452576893+0.313424492903766i</v>
      </c>
      <c r="I2435" t="str">
        <f t="shared" si="1233"/>
        <v>1967.42239931061i</v>
      </c>
      <c r="J2435" t="str">
        <f t="shared" si="1227"/>
        <v>-5238.44841459761+430.409063452383i</v>
      </c>
      <c r="K2435" t="str">
        <f t="shared" si="1234"/>
        <v>0.0306514961574172-0.373055065715713i</v>
      </c>
      <c r="L2435" t="str">
        <f t="shared" si="1235"/>
        <v>0.00639579059631262-0.0660015143584831i</v>
      </c>
      <c r="M2435" t="str">
        <f t="shared" si="1236"/>
        <v>0.0370472867537298-0.439056580074196i</v>
      </c>
      <c r="N2435" t="str">
        <f t="shared" si="1237"/>
        <v>-6.24912077597707i</v>
      </c>
      <c r="O2435" t="str">
        <f t="shared" si="1238"/>
        <v>0.9994198599594+0.0340579435482023i</v>
      </c>
      <c r="P2435" t="str">
        <f t="shared" si="1239"/>
        <v>0.00058014004060003-0.0340579435482023i</v>
      </c>
      <c r="Q2435" t="str">
        <f t="shared" si="1240"/>
        <v>-0.00058014004060003+6.28317871952527i</v>
      </c>
      <c r="R2435" t="str">
        <f t="shared" si="1241"/>
        <v>-0.00542050422943551-0.0000918317645912654i</v>
      </c>
      <c r="S2435" t="str">
        <f t="shared" si="1242"/>
        <v>0.676728229270263i</v>
      </c>
      <c r="T2435" t="str">
        <f t="shared" si="1243"/>
        <v>0.0000621451474426107-0.00366820822893786i</v>
      </c>
      <c r="U2435" t="str">
        <f t="shared" si="1244"/>
        <v>0.0000499999999999999-0.000283637979562117i</v>
      </c>
      <c r="V2435" t="str">
        <f t="shared" si="1245"/>
        <v>0.00002-0.00317674537109572i</v>
      </c>
      <c r="W2435" t="str">
        <f t="shared" si="1246"/>
        <v>0.0000422621341022955-0.00026095489907394i</v>
      </c>
      <c r="X2435" t="str">
        <f t="shared" si="1247"/>
        <v>0.0000427640000974784-0.000260786862068893i</v>
      </c>
      <c r="Y2435" t="str">
        <f t="shared" si="1248"/>
        <v>0.009+2.51830067111758i</v>
      </c>
      <c r="Z2435" t="str">
        <f t="shared" si="1249"/>
        <v>-0.0012420609953963-0.000208257092710777i</v>
      </c>
      <c r="AA2435" t="str">
        <f t="shared" si="1250"/>
        <v>0.0171140041211387-4.76555010789574i</v>
      </c>
      <c r="AB2435" t="str">
        <f t="shared" si="1251"/>
        <v>0.000207714147215713-0.0122606313676723i</v>
      </c>
      <c r="AC2435" t="str">
        <f t="shared" si="1252"/>
        <v>0.994624584367734-0.000545421389169489i</v>
      </c>
      <c r="AD2435" t="str">
        <f t="shared" si="1253"/>
        <v>0.000215596354145724-0.0123267753175467i</v>
      </c>
      <c r="AE2435" t="str">
        <f t="shared" si="1254"/>
        <v>-0.0000028349222123653+0.0000152657073510252i</v>
      </c>
      <c r="AF2435" t="str">
        <f t="shared" si="1255"/>
        <v>-6.34028671299179-0.297610543544668i</v>
      </c>
      <c r="AG2435" t="str">
        <f t="shared" si="1256"/>
        <v>0.999787360563866-4.48299247869226E-06i</v>
      </c>
      <c r="AH2435" t="str">
        <f t="shared" si="1257"/>
        <v>0.0000225226745194683-0.0000959655638359992i</v>
      </c>
      <c r="AI2435">
        <f t="shared" si="1258"/>
        <v>-80.124829797469758</v>
      </c>
      <c r="AJ2435">
        <f t="shared" si="1259"/>
        <v>-76.791989920136004</v>
      </c>
      <c r="AK2435"/>
      <c r="AL2435"/>
      <c r="AM2435"/>
      <c r="AN2435"/>
    </row>
    <row r="2436" spans="1:40" x14ac:dyDescent="0.35">
      <c r="A2436"/>
      <c r="B2436">
        <f t="shared" si="1260"/>
        <v>502000</v>
      </c>
      <c r="C2436" s="237" t="str">
        <f t="shared" si="1228"/>
        <v>-1.27971720720713E-07+0.00205858010454627i</v>
      </c>
      <c r="D2436" s="208" t="str">
        <f t="shared" si="1229"/>
        <v>-2.51366218330232+0.0157824474681881i</v>
      </c>
      <c r="E2436" t="str">
        <f t="shared" si="1230"/>
        <v>20500</v>
      </c>
      <c r="F2436" t="str">
        <f t="shared" si="1231"/>
        <v>0.327868852459016</v>
      </c>
      <c r="G2436" t="str">
        <f t="shared" si="1226"/>
        <v>0.327868852459016</v>
      </c>
      <c r="H2436" t="str">
        <f t="shared" si="1232"/>
        <v>3.82673375208903+0.312809760573993i</v>
      </c>
      <c r="I2436" t="str">
        <f t="shared" si="1233"/>
        <v>1971.3493901276i</v>
      </c>
      <c r="J2436" t="str">
        <f t="shared" si="1227"/>
        <v>-5259.38525054584+431.268163379434i</v>
      </c>
      <c r="K2436" t="str">
        <f t="shared" si="1234"/>
        <v>0.0305302690081217-0.372321585851076i</v>
      </c>
      <c r="L2436" t="str">
        <f t="shared" si="1235"/>
        <v>0.00637057061981639-0.0658724762788048i</v>
      </c>
      <c r="M2436" t="str">
        <f t="shared" si="1236"/>
        <v>0.0369008396279381-0.438194062129881i</v>
      </c>
      <c r="N2436" t="str">
        <f t="shared" si="1237"/>
        <v>-6.2615940709391i</v>
      </c>
      <c r="O2436" t="str">
        <f t="shared" si="1238"/>
        <v>0.999766918313879+0.0215895587071696i</v>
      </c>
      <c r="P2436" t="str">
        <f t="shared" si="1239"/>
        <v>0.000233081686121017-0.0215895587071696i</v>
      </c>
      <c r="Q2436" t="str">
        <f t="shared" si="1240"/>
        <v>-0.000233081686121017+6.28318362964627i</v>
      </c>
      <c r="R2436" t="str">
        <f t="shared" si="1241"/>
        <v>-0.00343608727620453-0.0000369686469147643i</v>
      </c>
      <c r="S2436" t="str">
        <f t="shared" si="1242"/>
        <v>0.678078984218906i</v>
      </c>
      <c r="T2436" t="str">
        <f t="shared" si="1243"/>
        <v>0.0000250676625479108-0.00232993856993628i</v>
      </c>
      <c r="U2436" t="str">
        <f t="shared" si="1244"/>
        <v>0.0000500000000000001-0.000283072963666575i</v>
      </c>
      <c r="V2436" t="str">
        <f t="shared" si="1245"/>
        <v>0.00002-0.00317041719306565i</v>
      </c>
      <c r="W2436" t="str">
        <f t="shared" si="1246"/>
        <v>0.0000422620883738038-0.000260437324639076i</v>
      </c>
      <c r="X2436" t="str">
        <f t="shared" si="1247"/>
        <v>0.000042761911988568-0.000260269625125039i</v>
      </c>
      <c r="Y2436" t="str">
        <f t="shared" si="1248"/>
        <v>0.009+2.52332721936332i</v>
      </c>
      <c r="Z2436" t="str">
        <f t="shared" si="1249"/>
        <v>-0.00123712780765589-0.000207814539418604i</v>
      </c>
      <c r="AA2436" t="str">
        <f t="shared" si="1250"/>
        <v>0.0170458716661314-4.75605526816721i</v>
      </c>
      <c r="AB2436" t="str">
        <f t="shared" si="1251"/>
        <v>0.0000837862385577089-0.00778759441461198i</v>
      </c>
      <c r="AC2436" t="str">
        <f t="shared" si="1252"/>
        <v>0.996590614151793-0.000324083404805209i</v>
      </c>
      <c r="AD2436" t="str">
        <f t="shared" si="1253"/>
        <v>0.0000866139942165955-0.00781420799460559i</v>
      </c>
      <c r="AE2436" t="str">
        <f t="shared" si="1254"/>
        <v>-1.73105861609764E-06+9.64917435761822E-06i</v>
      </c>
      <c r="AF2436" t="str">
        <f t="shared" si="1255"/>
        <v>-6.34039593539135-0.297027313105805i</v>
      </c>
      <c r="AG2436" t="str">
        <f t="shared" si="1256"/>
        <v>0.999865468750148-1.97341016710444E-06i</v>
      </c>
      <c r="AH2436" t="str">
        <f t="shared" si="1257"/>
        <v>0.00001384364748356-0.0000606735493565901i</v>
      </c>
      <c r="AI2436">
        <f t="shared" si="1258"/>
        <v>-84.119607822532245</v>
      </c>
      <c r="AJ2436">
        <f t="shared" si="1259"/>
        <v>-77.147070608394827</v>
      </c>
      <c r="AK2436"/>
      <c r="AL2436"/>
      <c r="AM2436"/>
      <c r="AN2436"/>
    </row>
    <row r="2437" spans="1:40" x14ac:dyDescent="0.35">
      <c r="A2437"/>
      <c r="B2437">
        <f t="shared" si="1260"/>
        <v>503000</v>
      </c>
      <c r="C2437" s="237" t="str">
        <f t="shared" si="1228"/>
        <v>-1.27463392642149E-07+0.0020544874999962i</v>
      </c>
      <c r="D2437" s="208" t="str">
        <f t="shared" si="1229"/>
        <v>-2.51366217940514+0.0157510708333042i</v>
      </c>
      <c r="E2437" t="str">
        <f t="shared" si="1230"/>
        <v>20500</v>
      </c>
      <c r="F2437" t="str">
        <f t="shared" si="1231"/>
        <v>0.327868852459016</v>
      </c>
      <c r="G2437" t="str">
        <f t="shared" ref="G2437:G2500" si="1261">IF($C$11=$C$7,$C$24,F2437)</f>
        <v>0.327868852459016</v>
      </c>
      <c r="H2437" t="str">
        <f t="shared" si="1232"/>
        <v>3.82684233426621+0.312197415892906i</v>
      </c>
      <c r="I2437" t="str">
        <f t="shared" si="1233"/>
        <v>1975.27638094458i</v>
      </c>
      <c r="J2437" t="str">
        <f t="shared" ref="J2437:J2500" si="1262">IMSUM(COMPLEX(0,2*PI()*B2437*$C$113*$C$112),COMPLEX(0,2*PI()*B2437*$C$113*$C$111),COMPLEX(0,2*PI()*B2437*$C$28*10^-12*$C$111),COMPLEX(-1*2*PI()*B2437*2*PI()*B2437*$C$113*$C$112*$C$28*10^-12*$C$111,0),COMPLEX(1,0))</f>
        <v>-5280.36383492068+432.127263306484i</v>
      </c>
      <c r="K2437" t="str">
        <f t="shared" si="1234"/>
        <v>0.0304097581138797-0.37159096545901i</v>
      </c>
      <c r="L2437" t="str">
        <f t="shared" si="1235"/>
        <v>0.00634549906000202-0.0657439369480632i</v>
      </c>
      <c r="M2437" t="str">
        <f t="shared" si="1236"/>
        <v>0.0367552571738817-0.437334902407073i</v>
      </c>
      <c r="N2437" t="str">
        <f t="shared" si="1237"/>
        <v>-6.27406736590113i</v>
      </c>
      <c r="O2437" t="str">
        <f t="shared" si="1238"/>
        <v>0.99995843186141+0.00911781493949044i</v>
      </c>
      <c r="P2437" t="str">
        <f t="shared" si="1239"/>
        <v>0.0000415681385900202-0.00911781493949044i</v>
      </c>
      <c r="Q2437" t="str">
        <f t="shared" si="1240"/>
        <v>-0.0000415681385900202+6.28318518084062i</v>
      </c>
      <c r="R2437" t="str">
        <f t="shared" si="1241"/>
        <v>-0.00145114539070086-6.60617441355628E-06i</v>
      </c>
      <c r="S2437" t="str">
        <f t="shared" si="1242"/>
        <v>0.67942973916755i</v>
      </c>
      <c r="T2437" t="str">
        <f t="shared" si="1243"/>
        <v>4.48843135869789E-06-0.000985951334298078i</v>
      </c>
      <c r="U2437" t="str">
        <f t="shared" si="1244"/>
        <v>0.0000500000000000001-0.000282510194355111i</v>
      </c>
      <c r="V2437" t="str">
        <f t="shared" si="1245"/>
        <v>0.00002-0.00316411417677725i</v>
      </c>
      <c r="W2437" t="str">
        <f t="shared" si="1246"/>
        <v>0.0000422620425542785-0.000259921812636512i</v>
      </c>
      <c r="X2437" t="str">
        <f t="shared" si="1247"/>
        <v>0.000042759835957925-0.000259754449245165i</v>
      </c>
      <c r="Y2437" t="str">
        <f t="shared" si="1248"/>
        <v>0.009+2.52835376760907i</v>
      </c>
      <c r="Z2437" t="str">
        <f t="shared" si="1249"/>
        <v>-0.0012322240163034-0.000207373908806249i</v>
      </c>
      <c r="AA2437" t="str">
        <f t="shared" si="1250"/>
        <v>0.0169781452982962-4.7465981914617i</v>
      </c>
      <c r="AB2437" t="str">
        <f t="shared" si="1251"/>
        <v>0.0000150021478808005-0.0032954470144116i</v>
      </c>
      <c r="AC2437" t="str">
        <f t="shared" si="1252"/>
        <v>0.998559337409368-0.000127685965396945i</v>
      </c>
      <c r="AD2437" t="str">
        <f t="shared" si="1253"/>
        <v>0.0000154457892127288-0.00330019951618568i</v>
      </c>
      <c r="AE2437" t="str">
        <f t="shared" si="1254"/>
        <v>-7.03407945930601E-07+4.06338204875323E-06i</v>
      </c>
      <c r="AF2437" t="str">
        <f t="shared" si="1255"/>
        <v>-6.34050451367135-0.296446345059602i</v>
      </c>
      <c r="AG2437" t="str">
        <f t="shared" si="1256"/>
        <v>0.999943294659093-4.68233323792056E-07i</v>
      </c>
      <c r="AH2437" t="str">
        <f t="shared" si="1257"/>
        <v>5.66486920795152E-06-0.0000255568160617207i</v>
      </c>
      <c r="AI2437">
        <f t="shared" si="1258"/>
        <v>-91.641562856454101</v>
      </c>
      <c r="AJ2437">
        <f t="shared" si="1259"/>
        <v>-77.502009760736115</v>
      </c>
      <c r="AK2437"/>
      <c r="AL2437"/>
      <c r="AM2437"/>
      <c r="AN2437"/>
    </row>
    <row r="2438" spans="1:40" x14ac:dyDescent="0.35">
      <c r="A2438"/>
      <c r="B2438">
        <f t="shared" si="1260"/>
        <v>504000</v>
      </c>
      <c r="C2438" s="237" t="str">
        <f t="shared" ref="C2438:C2501" si="1263">IMPRODUCT(COMPLEX(-1,0),IMDIV(IMPRODUCT(G2438,COMPLEX($C$100+$C$101,0)),COMPLEX($C$100,2*PI()*B2438*$C$103*$C$102*(2*$C$100+$C$101))))</f>
        <v>-1.26958087323199E-07+0.0020504111359402i</v>
      </c>
      <c r="D2438" s="208" t="str">
        <f t="shared" ref="D2438:D2501" si="1264">IMPRODUCT(COMPLEX($C$106,0),IMSUB(C2438,G2438))</f>
        <v>-2.51366217553112+0.0157198187088749i</v>
      </c>
      <c r="E2438" t="str">
        <f t="shared" ref="E2438:E2501" si="1265">IMDIV(COMPLEX($C$20*10^3,0),COMPLEX(1,2*PI()*B2438*$C$20*1000*$C$29*10^-12))</f>
        <v>20500</v>
      </c>
      <c r="F2438" t="str">
        <f t="shared" ref="F2438:F2501" si="1266">IMDIV(COMPLEX($C$22*1000,0),IMSUM(COMPLEX($C$22*1000,0),E2438))</f>
        <v>0.327868852459016</v>
      </c>
      <c r="G2438" t="str">
        <f t="shared" si="1261"/>
        <v>0.327868852459016</v>
      </c>
      <c r="H2438" t="str">
        <f t="shared" ref="H2438:H2501" si="1267">IMPRODUCT(COMPLEX($C$108,0),IMPRODUCT(COMPLEX(-1,0),D2438),IMDIV(COMPLEX(0,2*PI()*B2438*$C$109*$C$110),COMPLEX(1,2*PI()*B2438*$C$109*$C$110)))</f>
        <v>3.82695027734241+0.311587445090586i</v>
      </c>
      <c r="I2438" t="str">
        <f t="shared" ref="I2438:I2501" si="1268">COMPLEX(0,2*PI()*B2438*$C$113*$C$112*$C$114)</f>
        <v>1979.20337176157i</v>
      </c>
      <c r="J2438" t="str">
        <f t="shared" si="1262"/>
        <v>-5301.38416772215+432.986363233535i</v>
      </c>
      <c r="K2438" t="str">
        <f t="shared" ref="K2438:K2501" si="1269">IMDIV(I2438,J2438)</f>
        <v>0.0302899578551116-0.370863187964769i</v>
      </c>
      <c r="L2438" t="str">
        <f t="shared" ref="L2438:L2501" si="1270">IMDIV(COMPLEX($C$117,0),COMPLEX(1,2*PI()*B2438*$C$115*$C$116))</f>
        <v>0.00632057475821779-0.0656158935091226i</v>
      </c>
      <c r="M2438" t="str">
        <f t="shared" ref="M2438:M2501" si="1271">IMSUM(K2438,L2438)</f>
        <v>0.0366105326133294-0.436479081473892i</v>
      </c>
      <c r="N2438" t="str">
        <f t="shared" ref="N2438:N2501" si="1272">COMPLEX(0,-2*PI()*B2438*$C$43)</f>
        <v>-6.28654066086316i</v>
      </c>
      <c r="O2438" t="str">
        <f t="shared" ref="O2438:O2501" si="1273">IMEXP(N2438)</f>
        <v>0.99999437080611-0.00335534738759256i</v>
      </c>
      <c r="P2438" t="str">
        <f t="shared" ref="P2438:P2501" si="1274">IMSUB(COMPLEX(1,0),O2438)</f>
        <v>5.62919389002214E-06+0.00335534738759256i</v>
      </c>
      <c r="Q2438" t="str">
        <f t="shared" ref="Q2438:Q2501" si="1275">IMSUM(COMPLEX(0,2*PI()*B2438*$C$43),O2438,COMPLEX(-1,0))</f>
        <v>-5.62919389002214E-06+6.28318531347557i</v>
      </c>
      <c r="R2438" t="str">
        <f t="shared" ref="R2438:R2501" si="1276">IMDIV(P2438,Q2438)</f>
        <v>0.000534020121187635-8.96392468442094E-07i</v>
      </c>
      <c r="S2438" t="str">
        <f t="shared" ref="S2438:S2501" si="1277">IMDIV(COMPLEX(0,2*PI()*B2438*$C$123),COMPLEX($C$124,0))</f>
        <v>0.680780494116192i</v>
      </c>
      <c r="T2438" t="str">
        <f t="shared" ref="T2438:T2501" si="1278">IMPRODUCT(R2438,S2438)</f>
        <v>6.10246507588042E-07+0.000363550481970107i</v>
      </c>
      <c r="U2438" t="str">
        <f t="shared" ref="U2438:U2501" si="1279">IMDIV(COMPLEX(1,2*PI()*B2438*$C$16*10^-3*$C$15*10^-6),COMPLEX(0,2*PI()*B2438*$C$15*10^-6))</f>
        <v>0.0000500000000000001-0.0002819496582552i</v>
      </c>
      <c r="V2438" t="str">
        <f t="shared" ref="V2438:V2501" si="1280">IMSUM(COMPLEX($C$18*10^-3,0),IMDIV(COMPLEX(1,0),COMPLEX(0,2*PI()*B2438*($C$17*1*10^-6))))</f>
        <v>0.00002-0.00315783617245824i</v>
      </c>
      <c r="W2438" t="str">
        <f t="shared" ref="W2438:W2501" si="1281">IMDIV(IMPRODUCT(U2438,V2438),IMSUM(U2438,V2438))</f>
        <v>0.0000422619966437204-0.000259408350789822i</v>
      </c>
      <c r="X2438" t="str">
        <f t="shared" ref="X2438:X2501" si="1282">IMDIV(IMPRODUCT(COMPLEX($C$19,0),W2438),IMSUM(COMPLEX($C$19,0),W2438))</f>
        <v>0.0000427577719090649-0.000259241322161174i</v>
      </c>
      <c r="Y2438" t="str">
        <f t="shared" ref="Y2438:Y2501" si="1283">COMPLEX($C$13*10^-3,2*PI()*B2438*$C$12*0.000001)</f>
        <v>0.009+2.53338031585481i</v>
      </c>
      <c r="Z2438" t="str">
        <f t="shared" ref="Z2438:Z2501" si="1284">IMPRODUCT(COMPLEX($C$6,0),IMDIV(X2438,IMSUM(X2438,Y2438)))</f>
        <v>-0.00122734938823518-0.000206935188135372i</v>
      </c>
      <c r="AA2438" t="str">
        <f t="shared" ref="AA2438:AA2501" si="1285">IMDIV(COMPLEX($C$6,0),IMSUM(X2438,Y2438))</f>
        <v>0.016910821796588-4.73717865291879i</v>
      </c>
      <c r="AB2438" t="str">
        <f t="shared" ref="AB2438:AB2501" si="1286">IMPRODUCT(COMPLEX($C$119,0),T2438)</f>
        <v>2.03968995378238E-06+0.00121513233840209i</v>
      </c>
      <c r="AC2438" t="str">
        <f t="shared" ref="AC2438:AC2501" si="1287">IMSUM(COMPLEX(1,0),IMPRODUCT(AB2438,M2438))</f>
        <v>1.00053045452107+0.0000435963601070625i</v>
      </c>
      <c r="AD2438" t="str">
        <f t="shared" ref="AD2438:AD2501" si="1288">IMDIV(AB2438,AC2438)</f>
        <v>2.09152775034692E-06+0.00121448801655992i</v>
      </c>
      <c r="AE2438" t="str">
        <f t="shared" ref="AE2438:AE2501" si="1289">IMPRODUCT(AD2438,AA2438,X2438)</f>
        <v>2.48753270890117E-07-1.49103393483229E-06i</v>
      </c>
      <c r="AF2438" t="str">
        <f t="shared" ref="AF2438:AF2501" si="1290">IMSUB(D2438,H2438)</f>
        <v>-6.34061245287353-0.295867626381711i</v>
      </c>
      <c r="AG2438" t="str">
        <f t="shared" ref="AG2438:AG2501" si="1291">IMSUM(COMPLEX(1,0),IMPRODUCT(AD2438,AA2438,COMPLEX($C$127,0)))</f>
        <v>1.00002082688111+3.84807803165647E-08i</v>
      </c>
      <c r="AH2438" t="str">
        <f t="shared" ref="AH2438:AH2501" si="1292">IMDIV(IMPRODUCT(AE2438,AF2438),AG2438)</f>
        <v>-2.01835436126569E-06+9.38027501083711E-06i</v>
      </c>
      <c r="AI2438">
        <f t="shared" ref="AI2438:AI2501" si="1293">20*LOG10(IMABS(AH2438))</f>
        <v>-100.35913397732807</v>
      </c>
      <c r="AJ2438">
        <f t="shared" ref="AJ2438:AJ2501" si="1294">IMARGUMENT(AH2438)*180/PI()</f>
        <v>102.14319320415873</v>
      </c>
      <c r="AK2438"/>
      <c r="AL2438"/>
      <c r="AM2438"/>
      <c r="AN2438"/>
    </row>
    <row r="2439" spans="1:40" x14ac:dyDescent="0.35">
      <c r="A2439"/>
      <c r="B2439">
        <f t="shared" si="1260"/>
        <v>505000</v>
      </c>
      <c r="C2439" s="237" t="str">
        <f t="shared" si="1263"/>
        <v>-1.26455780844932E-07+0.00204635091590007i</v>
      </c>
      <c r="D2439" s="208" t="str">
        <f t="shared" si="1264"/>
        <v>-2.51366217168011+0.0156886903552339i</v>
      </c>
      <c r="E2439" t="str">
        <f t="shared" si="1265"/>
        <v>20500</v>
      </c>
      <c r="F2439" t="str">
        <f t="shared" si="1266"/>
        <v>0.327868852459016</v>
      </c>
      <c r="G2439" t="str">
        <f t="shared" si="1261"/>
        <v>0.327868852459016</v>
      </c>
      <c r="H2439" t="str">
        <f t="shared" si="1267"/>
        <v>3.82705758631055+0.310979834501877i</v>
      </c>
      <c r="I2439" t="str">
        <f t="shared" si="1268"/>
        <v>1983.13036257856i</v>
      </c>
      <c r="J2439" t="str">
        <f t="shared" si="1262"/>
        <v>-5322.44624895023+433.845463160585i</v>
      </c>
      <c r="K2439" t="str">
        <f t="shared" si="1269"/>
        <v>0.0301708626671255-0.370138236920541i</v>
      </c>
      <c r="L2439" t="str">
        <f t="shared" si="1270"/>
        <v>0.00629579656706156-0.0654883431263992i</v>
      </c>
      <c r="M2439" t="str">
        <f t="shared" si="1271"/>
        <v>0.0364666592341871-0.43562658004694i</v>
      </c>
      <c r="N2439" t="str">
        <f t="shared" si="1272"/>
        <v>-6.29901395582519i</v>
      </c>
      <c r="O2439" t="str">
        <f t="shared" si="1273"/>
        <v>0.999874729556562-0.0158279876861386i</v>
      </c>
      <c r="P2439" t="str">
        <f t="shared" si="1274"/>
        <v>0.000125270443438019+0.0158279876861386i</v>
      </c>
      <c r="Q2439" t="str">
        <f t="shared" si="1275"/>
        <v>-0.000125270443438019+6.28318596813905i</v>
      </c>
      <c r="R2439" t="str">
        <f t="shared" si="1276"/>
        <v>0.00251910181594815-0.0000199876325603592i</v>
      </c>
      <c r="S2439" t="str">
        <f t="shared" si="1277"/>
        <v>0.682131249064837i</v>
      </c>
      <c r="T2439" t="str">
        <f t="shared" si="1278"/>
        <v>0.0000136341887642468+0.00171835806823421i</v>
      </c>
      <c r="U2439" t="str">
        <f t="shared" si="1279"/>
        <v>0.0000500000000000001-0.00028139134210024i</v>
      </c>
      <c r="V2439" t="str">
        <f t="shared" si="1280"/>
        <v>0.00002-0.00315158303152268i</v>
      </c>
      <c r="W2439" t="str">
        <f t="shared" si="1281"/>
        <v>0.0000422619506421308-0.000258896926919817i</v>
      </c>
      <c r="X2439" t="str">
        <f t="shared" si="1282"/>
        <v>0.0000427557197464592-0.000258730231702147i</v>
      </c>
      <c r="Y2439" t="str">
        <f t="shared" si="1283"/>
        <v>0.009+2.53840686410055i</v>
      </c>
      <c r="Z2439" t="str">
        <f t="shared" si="1284"/>
        <v>-0.00122250369265361-0.000206498364781315i</v>
      </c>
      <c r="AA2439" t="str">
        <f t="shared" si="1285"/>
        <v>0.0168438979718368-4.72779642945983i</v>
      </c>
      <c r="AB2439" t="str">
        <f t="shared" si="1286"/>
        <v>0.0000455709578090368+0.00574344571447227i</v>
      </c>
      <c r="AC2439" t="str">
        <f t="shared" si="1287"/>
        <v>1.00250365943487+0.000189592357199898i</v>
      </c>
      <c r="AD2439" t="str">
        <f t="shared" si="1288"/>
        <v>0.0000465406282091003+0.00572909319250021i</v>
      </c>
      <c r="AE2439" t="str">
        <f t="shared" si="1289"/>
        <v>1.12615228608702E-06-0.0000070134481470092i</v>
      </c>
      <c r="AF2439" t="str">
        <f t="shared" si="1290"/>
        <v>-6.34071975799066-0.295291144146643i</v>
      </c>
      <c r="AG2439" t="str">
        <f t="shared" si="1291"/>
        <v>1.00009805410836-4.47194363891584E-07i</v>
      </c>
      <c r="AH2439" t="str">
        <f t="shared" si="1292"/>
        <v>-9.21074176379416E-06+0.0000441334348567466i</v>
      </c>
      <c r="AI2439">
        <f t="shared" si="1293"/>
        <v>-86.919485411074987</v>
      </c>
      <c r="AJ2439">
        <f t="shared" si="1294"/>
        <v>101.78853884208259</v>
      </c>
      <c r="AK2439"/>
      <c r="AL2439"/>
      <c r="AM2439"/>
      <c r="AN2439"/>
    </row>
    <row r="2440" spans="1:40" x14ac:dyDescent="0.35">
      <c r="A2440"/>
      <c r="B2440">
        <f t="shared" si="1260"/>
        <v>506000</v>
      </c>
      <c r="C2440" s="237" t="str">
        <f t="shared" si="1263"/>
        <v>-1.2595644952454E-07+0.00204230674416031i</v>
      </c>
      <c r="D2440" s="208" t="str">
        <f t="shared" si="1264"/>
        <v>-2.51366216785191+0.0156576850385624i</v>
      </c>
      <c r="E2440" t="str">
        <f t="shared" si="1265"/>
        <v>20500</v>
      </c>
      <c r="F2440" t="str">
        <f t="shared" si="1266"/>
        <v>0.327868852459016</v>
      </c>
      <c r="G2440" t="str">
        <f t="shared" si="1261"/>
        <v>0.327868852459016</v>
      </c>
      <c r="H2440" t="str">
        <f t="shared" si="1267"/>
        <v>3.82716426611495+0.310374570565411i</v>
      </c>
      <c r="I2440" t="str">
        <f t="shared" si="1268"/>
        <v>1987.05735339554i</v>
      </c>
      <c r="J2440" t="str">
        <f t="shared" si="1262"/>
        <v>-5343.55007860492+434.704563087637i</v>
      </c>
      <c r="K2440" t="str">
        <f t="shared" si="1269"/>
        <v>0.0300524670394769-0.369416096004251i</v>
      </c>
      <c r="L2440" t="str">
        <f t="shared" si="1270"/>
        <v>0.00627116335024942-0.0653612829856557i</v>
      </c>
      <c r="M2440" t="str">
        <f t="shared" si="1271"/>
        <v>0.0363236303897263-0.434777378989907i</v>
      </c>
      <c r="N2440" t="str">
        <f t="shared" si="1272"/>
        <v>-6.31148725078722i</v>
      </c>
      <c r="O2440" t="str">
        <f t="shared" si="1273"/>
        <v>0.999599526726677-0.0282981654494238i</v>
      </c>
      <c r="P2440" t="str">
        <f t="shared" si="1274"/>
        <v>0.000400473273323043+0.0282981654494238i</v>
      </c>
      <c r="Q2440" t="str">
        <f t="shared" si="1275"/>
        <v>-0.000400473273323043+6.2831890853378i</v>
      </c>
      <c r="R2440" t="str">
        <f t="shared" si="1276"/>
        <v>0.00450378612278748-0.0000640243216987883i</v>
      </c>
      <c r="S2440" t="str">
        <f t="shared" si="1277"/>
        <v>0.683482004013479i</v>
      </c>
      <c r="T2440" t="str">
        <f t="shared" si="1278"/>
        <v>0.0000437594717002915+0.00307825676485088i</v>
      </c>
      <c r="U2440" t="str">
        <f t="shared" si="1279"/>
        <v>0.0000500000000000001-0.0002808352327285i</v>
      </c>
      <c r="V2440" t="str">
        <f t="shared" si="1280"/>
        <v>0.00002-0.0031453546065592i</v>
      </c>
      <c r="W2440" t="str">
        <f t="shared" si="1281"/>
        <v>0.0000422619045495103-0.000258387528943588i</v>
      </c>
      <c r="X2440" t="str">
        <f t="shared" si="1282"/>
        <v>0.0000427536793755205-0.000258221165793371i</v>
      </c>
      <c r="Y2440" t="str">
        <f t="shared" si="1283"/>
        <v>0.009+2.5434334123463i</v>
      </c>
      <c r="Z2440" t="str">
        <f t="shared" si="1284"/>
        <v>-0.00121768670103974-0.000206063426231812i</v>
      </c>
      <c r="AA2440" t="str">
        <f t="shared" si="1285"/>
        <v>0.0167773706663707-4.71845129977047i</v>
      </c>
      <c r="AB2440" t="str">
        <f t="shared" si="1286"/>
        <v>0.000146261803549988+0.010288775634694i</v>
      </c>
      <c r="AC2440" t="str">
        <f t="shared" si="1287"/>
        <v>1.00447863966316+0.000310134359723646i</v>
      </c>
      <c r="AD2440" t="str">
        <f t="shared" si="1288"/>
        <v>0.00014877216803008+0.0102428554367101i</v>
      </c>
      <c r="AE2440" t="str">
        <f t="shared" si="1289"/>
        <v>1.92951999519055E-06-0.0000125032453486267i</v>
      </c>
      <c r="AF2440" t="str">
        <f t="shared" si="1290"/>
        <v>-6.34082643396686-0.294716885526849i</v>
      </c>
      <c r="AG2440" t="str">
        <f t="shared" si="1291"/>
        <v>1.00017496513621-1.91905629110823E-06i</v>
      </c>
      <c r="AH2440" t="str">
        <f t="shared" si="1292"/>
        <v>-0.0000159170350190458+0.0000786984464633098i</v>
      </c>
      <c r="AI2440">
        <f t="shared" si="1293"/>
        <v>-81.906559725532006</v>
      </c>
      <c r="AJ2440">
        <f t="shared" si="1294"/>
        <v>101.43402768336847</v>
      </c>
      <c r="AK2440"/>
      <c r="AL2440"/>
      <c r="AM2440"/>
      <c r="AN2440"/>
    </row>
    <row r="2441" spans="1:40" x14ac:dyDescent="0.35">
      <c r="A2441"/>
      <c r="B2441">
        <f t="shared" si="1260"/>
        <v>507000</v>
      </c>
      <c r="C2441" s="237" t="str">
        <f t="shared" si="1263"/>
        <v>-1.2546006991254E-07+0.00203827852576057i</v>
      </c>
      <c r="D2441" s="208" t="str">
        <f t="shared" si="1264"/>
        <v>-2.51366216404633+0.015626802030831i</v>
      </c>
      <c r="E2441" t="str">
        <f t="shared" si="1265"/>
        <v>20500</v>
      </c>
      <c r="F2441" t="str">
        <f t="shared" si="1266"/>
        <v>0.327868852459016</v>
      </c>
      <c r="G2441" t="str">
        <f t="shared" si="1261"/>
        <v>0.327868852459016</v>
      </c>
      <c r="H2441" t="str">
        <f t="shared" si="1267"/>
        <v>3.82727032165196+0.309771639822623i</v>
      </c>
      <c r="I2441" t="str">
        <f t="shared" si="1268"/>
        <v>1990.98434421253i</v>
      </c>
      <c r="J2441" t="str">
        <f t="shared" si="1262"/>
        <v>-5364.69565668623+435.563663014687i</v>
      </c>
      <c r="K2441" t="str">
        <f t="shared" si="1269"/>
        <v>0.0299347655153368-0.36869674901837i</v>
      </c>
      <c r="L2441" t="str">
        <f t="shared" si="1270"/>
        <v>0.0062466739824879-0.0652347102938071i</v>
      </c>
      <c r="M2441" t="str">
        <f t="shared" si="1271"/>
        <v>0.0361814394978247-0.433931459312177i</v>
      </c>
      <c r="N2441" t="str">
        <f t="shared" si="1272"/>
        <v>-6.32396054574925i</v>
      </c>
      <c r="O2441" t="str">
        <f t="shared" si="1273"/>
        <v>0.999168805132808-0.040763940553848i</v>
      </c>
      <c r="P2441" t="str">
        <f t="shared" si="1274"/>
        <v>0.000831194867191964+0.040763940553848i</v>
      </c>
      <c r="Q2441" t="str">
        <f t="shared" si="1275"/>
        <v>-0.000831194867191964+6.2831966051954i</v>
      </c>
      <c r="R2441" t="str">
        <f t="shared" si="1276"/>
        <v>0.00648775335936706-0.000133146789293865i</v>
      </c>
      <c r="S2441" t="str">
        <f t="shared" si="1277"/>
        <v>0.684832758962122i</v>
      </c>
      <c r="T2441" t="str">
        <f t="shared" si="1278"/>
        <v>0.0000911832830590659+0.00444302603256112i</v>
      </c>
      <c r="U2441" t="str">
        <f t="shared" si="1279"/>
        <v>0.00005-0.000280281317082092i</v>
      </c>
      <c r="V2441" t="str">
        <f t="shared" si="1280"/>
        <v>0.00002-0.00313915075131944i</v>
      </c>
      <c r="W2441" t="str">
        <f t="shared" si="1281"/>
        <v>0.00004226185836586-0.000257880144873553i</v>
      </c>
      <c r="X2441" t="str">
        <f t="shared" si="1282"/>
        <v>0.0000427516507025952-0.000257714112455399i</v>
      </c>
      <c r="Y2441" t="str">
        <f t="shared" si="1283"/>
        <v>0.009+2.54845996059204i</v>
      </c>
      <c r="Z2441" t="str">
        <f t="shared" si="1284"/>
        <v>-0.00121289818712647-0.00020563036008575i</v>
      </c>
      <c r="AA2441" t="str">
        <f t="shared" si="1285"/>
        <v>0.0167112367536437-4.70914304428325i</v>
      </c>
      <c r="AB2441" t="str">
        <f t="shared" si="1286"/>
        <v>0.000304771308144912+0.0148503849679156i</v>
      </c>
      <c r="AC2441" t="str">
        <f t="shared" si="1287"/>
        <v>1.00645507628512+0.000405058446736241i</v>
      </c>
      <c r="AD2441" t="str">
        <f t="shared" si="1288"/>
        <v>0.000308754915134853+0.014755015155711i</v>
      </c>
      <c r="AE2441" t="str">
        <f t="shared" si="1289"/>
        <v>2.65959080270611E-06-0.0000179598205177629i</v>
      </c>
      <c r="AF2441" t="str">
        <f t="shared" si="1290"/>
        <v>-6.34093248569829-0.294144837791792i</v>
      </c>
      <c r="AG2441" t="str">
        <f t="shared" si="1291"/>
        <v>1.00025154886473-4.37077536411803E-06i</v>
      </c>
      <c r="AH2441" t="str">
        <f t="shared" si="1292"/>
        <v>-0.0000221419986265545+0.00011307116475231i</v>
      </c>
      <c r="AI2441">
        <f t="shared" si="1293"/>
        <v>-78.769538106472311</v>
      </c>
      <c r="AJ2441">
        <f t="shared" si="1294"/>
        <v>101.07966023307802</v>
      </c>
      <c r="AK2441"/>
      <c r="AL2441"/>
      <c r="AM2441"/>
      <c r="AN2441"/>
    </row>
    <row r="2442" spans="1:40" x14ac:dyDescent="0.35">
      <c r="A2442"/>
      <c r="B2442">
        <f t="shared" si="1260"/>
        <v>508000</v>
      </c>
      <c r="C2442" s="237" t="str">
        <f t="shared" si="1263"/>
        <v>-1.24966618790026E-07+0.00203426616648821i</v>
      </c>
      <c r="D2442" s="208" t="str">
        <f t="shared" si="1264"/>
        <v>-2.5136621602632+0.0155960406097429i</v>
      </c>
      <c r="E2442" t="str">
        <f t="shared" si="1265"/>
        <v>20500</v>
      </c>
      <c r="F2442" t="str">
        <f t="shared" si="1266"/>
        <v>0.327868852459016</v>
      </c>
      <c r="G2442" t="str">
        <f t="shared" si="1261"/>
        <v>0.327868852459016</v>
      </c>
      <c r="H2442" t="str">
        <f t="shared" si="1267"/>
        <v>3.82737575777052+0.309171028916804i</v>
      </c>
      <c r="I2442" t="str">
        <f t="shared" si="1268"/>
        <v>1994.91133502952i</v>
      </c>
      <c r="J2442" t="str">
        <f t="shared" si="1262"/>
        <v>-5385.88298319416+436.422762941738i</v>
      </c>
      <c r="K2442" t="str">
        <f t="shared" si="1269"/>
        <v>0.0298177526908682-0.367980179888734i</v>
      </c>
      <c r="L2442" t="str">
        <f t="shared" si="1270"/>
        <v>0.00622232734934673-0.0651086222787232i</v>
      </c>
      <c r="M2442" t="str">
        <f t="shared" si="1271"/>
        <v>0.0360400800402149-0.433088802167457i</v>
      </c>
      <c r="N2442" t="str">
        <f t="shared" si="1272"/>
        <v>-6.33643384071128i</v>
      </c>
      <c r="O2442" t="str">
        <f t="shared" si="1273"/>
        <v>0.998582631787079-0.0532233735607816i</v>
      </c>
      <c r="P2442" t="str">
        <f t="shared" si="1274"/>
        <v>0.00141736821292104+0.0532233735607816i</v>
      </c>
      <c r="Q2442" t="str">
        <f t="shared" si="1275"/>
        <v>-0.00141736821292104+6.2832104671505i</v>
      </c>
      <c r="R2442" t="str">
        <f t="shared" si="1276"/>
        <v>0.00847067775310496-0.000227491071607923i</v>
      </c>
      <c r="S2442" t="str">
        <f t="shared" si="1277"/>
        <v>0.686183513910766i</v>
      </c>
      <c r="T2442" t="str">
        <f t="shared" si="1278"/>
        <v>0.00015610062289925+0.00581243942583131i</v>
      </c>
      <c r="U2442" t="str">
        <f t="shared" si="1279"/>
        <v>0.00005-0.000279729582205946i</v>
      </c>
      <c r="V2442" t="str">
        <f t="shared" si="1280"/>
        <v>0.00002-0.0031329713207066i</v>
      </c>
      <c r="W2442" t="str">
        <f t="shared" si="1281"/>
        <v>0.0000422618120911806-0.000257374762816523i</v>
      </c>
      <c r="X2442" t="str">
        <f t="shared" si="1282"/>
        <v>0.0000427496336349491-0.000257209059803108i</v>
      </c>
      <c r="Y2442" t="str">
        <f t="shared" si="1283"/>
        <v>0.009+2.55348650883778i</v>
      </c>
      <c r="Z2442" t="str">
        <f t="shared" si="1284"/>
        <v>-0.00120813792687182-0.00020519915405191i</v>
      </c>
      <c r="AA2442" t="str">
        <f t="shared" si="1285"/>
        <v>0.0166454931378666-4.69987144516025i</v>
      </c>
      <c r="AB2442" t="str">
        <f t="shared" si="1286"/>
        <v>0.000521751240437595+0.0194275168418334i</v>
      </c>
      <c r="AC2442" t="str">
        <f t="shared" si="1287"/>
        <v>1.00843264395458+0.000474204642211796i</v>
      </c>
      <c r="AD2442" t="str">
        <f t="shared" si="1288"/>
        <v>0.000526447361451709+0.0192648138817348i</v>
      </c>
      <c r="AE2442" t="str">
        <f t="shared" si="1289"/>
        <v>3.31710248762805E-06-0.0000233825788578734i</v>
      </c>
      <c r="AF2442" t="str">
        <f t="shared" si="1290"/>
        <v>-6.34103791803372-0.293574988307061i</v>
      </c>
      <c r="AG2442" t="str">
        <f t="shared" si="1291"/>
        <v>1.00032779430012-7.79589659099006E-06i</v>
      </c>
      <c r="AH2442" t="str">
        <f t="shared" si="1292"/>
        <v>-0.0000278904185730184+0.000147247516507733i</v>
      </c>
      <c r="AI2442">
        <f t="shared" si="1293"/>
        <v>-76.485959220573974</v>
      </c>
      <c r="AJ2442">
        <f t="shared" si="1294"/>
        <v>100.72543697107555</v>
      </c>
      <c r="AK2442"/>
      <c r="AL2442"/>
      <c r="AM2442"/>
      <c r="AN2442"/>
    </row>
    <row r="2443" spans="1:40" x14ac:dyDescent="0.35">
      <c r="A2443"/>
      <c r="B2443">
        <f t="shared" si="1260"/>
        <v>509000</v>
      </c>
      <c r="C2443" s="237" t="str">
        <f t="shared" si="1263"/>
        <v>-1.24476073165947E-07+0.00203026957287095i</v>
      </c>
      <c r="D2443" s="208" t="str">
        <f t="shared" si="1264"/>
        <v>-2.51366215650235+0.0155654000586773i</v>
      </c>
      <c r="E2443" t="str">
        <f t="shared" si="1265"/>
        <v>20500</v>
      </c>
      <c r="F2443" t="str">
        <f t="shared" si="1266"/>
        <v>0.327868852459016</v>
      </c>
      <c r="G2443" t="str">
        <f t="shared" si="1261"/>
        <v>0.327868852459016</v>
      </c>
      <c r="H2443" t="str">
        <f t="shared" si="1267"/>
        <v>3.82748057927272+0.30857272459213i</v>
      </c>
      <c r="I2443" t="str">
        <f t="shared" si="1268"/>
        <v>1998.83832584651i</v>
      </c>
      <c r="J2443" t="str">
        <f t="shared" si="1262"/>
        <v>-5407.11205812871+437.281862868788i</v>
      </c>
      <c r="K2443" t="str">
        <f t="shared" si="1269"/>
        <v>0.0297014232146109-0.367266372663383i</v>
      </c>
      <c r="L2443" t="str">
        <f t="shared" si="1270"/>
        <v>0.00619812234713325-0.0649830161890326i</v>
      </c>
      <c r="M2443" t="str">
        <f t="shared" si="1271"/>
        <v>0.0358995455617441-0.432249388852416i</v>
      </c>
      <c r="N2443" t="str">
        <f t="shared" si="1272"/>
        <v>-6.34890713567331i</v>
      </c>
      <c r="O2443" t="str">
        <f t="shared" si="1273"/>
        <v>0.997841097886969-0.0656745260183061i</v>
      </c>
      <c r="P2443" t="str">
        <f t="shared" si="1274"/>
        <v>0.00215890211303105+0.0656745260183061i</v>
      </c>
      <c r="Q2443" t="str">
        <f t="shared" si="1275"/>
        <v>-0.00215890211303105+6.283232609655i</v>
      </c>
      <c r="R2443" t="str">
        <f t="shared" si="1276"/>
        <v>0.010452227468221-0.000347188713918687i</v>
      </c>
      <c r="S2443" t="str">
        <f t="shared" si="1277"/>
        <v>0.687534268859408i</v>
      </c>
      <c r="T2443" t="str">
        <f t="shared" si="1278"/>
        <v>0.000238704138580323+0.00718626457031555i</v>
      </c>
      <c r="U2443" t="str">
        <f t="shared" si="1279"/>
        <v>0.00005-0.000279180015246799i</v>
      </c>
      <c r="V2443" t="str">
        <f t="shared" si="1280"/>
        <v>0.00002-0.00312681617076415i</v>
      </c>
      <c r="W2443" t="str">
        <f t="shared" si="1281"/>
        <v>0.0000422617657254729-0.000256871370972769i</v>
      </c>
      <c r="X2443" t="str">
        <f t="shared" si="1282"/>
        <v>0.0000427476280807585-0.000256705996044769i</v>
      </c>
      <c r="Y2443" t="str">
        <f t="shared" si="1283"/>
        <v>0.009+2.55851305708353i</v>
      </c>
      <c r="Z2443" t="str">
        <f t="shared" si="1284"/>
        <v>-0.00120340569843281-0.000204769795947751i</v>
      </c>
      <c r="AA2443" t="str">
        <f t="shared" si="1285"/>
        <v>0.0165801367536461-4.69063628627627i</v>
      </c>
      <c r="AB2443" t="str">
        <f t="shared" si="1286"/>
        <v>0.000797845505602204+0.0240193945676619i</v>
      </c>
      <c r="AC2443" t="str">
        <f t="shared" si="1287"/>
        <v>1.01041101091356+0.000517417117452088i</v>
      </c>
      <c r="AD2443" t="str">
        <f t="shared" si="1288"/>
        <v>0.000801797758506173+0.0237714944159805i</v>
      </c>
      <c r="AE2443" t="str">
        <f t="shared" si="1289"/>
        <v>3.90279606935646E-06-0.0000287709358038554i</v>
      </c>
      <c r="AF2443" t="str">
        <f t="shared" si="1290"/>
        <v>-6.34114273577507-0.293007324533453i</v>
      </c>
      <c r="AG2443" t="str">
        <f t="shared" si="1291"/>
        <v>1.0004036905561-0.0000121878414560157i</v>
      </c>
      <c r="AH2443" t="str">
        <f t="shared" si="1292"/>
        <v>-0.0000331671013463255+0.000181223500288604i</v>
      </c>
      <c r="AI2443">
        <f t="shared" si="1293"/>
        <v>-74.692623959839608</v>
      </c>
      <c r="AJ2443">
        <f t="shared" si="1294"/>
        <v>100.37135835217968</v>
      </c>
      <c r="AK2443"/>
      <c r="AL2443"/>
      <c r="AM2443"/>
      <c r="AN2443"/>
    </row>
    <row r="2444" spans="1:40" x14ac:dyDescent="0.35">
      <c r="A2444"/>
      <c r="B2444">
        <f t="shared" si="1260"/>
        <v>510000</v>
      </c>
      <c r="C2444" s="237" t="str">
        <f t="shared" si="1263"/>
        <v>-1.2398841027444E-07+0.00202628865216967i</v>
      </c>
      <c r="D2444" s="208" t="str">
        <f t="shared" si="1264"/>
        <v>-2.5136621527636+0.0155348796666341i</v>
      </c>
      <c r="E2444" t="str">
        <f t="shared" si="1265"/>
        <v>20500</v>
      </c>
      <c r="F2444" t="str">
        <f t="shared" si="1266"/>
        <v>0.327868852459016</v>
      </c>
      <c r="G2444" t="str">
        <f t="shared" si="1261"/>
        <v>0.327868852459016</v>
      </c>
      <c r="H2444" t="str">
        <f t="shared" si="1267"/>
        <v>3.82758479091431+0.307976713692736i</v>
      </c>
      <c r="I2444" t="str">
        <f t="shared" si="1268"/>
        <v>2002.76531666349i</v>
      </c>
      <c r="J2444" t="str">
        <f t="shared" si="1262"/>
        <v>-5428.38288148987+438.140962795839i</v>
      </c>
      <c r="K2444" t="str">
        <f t="shared" si="1269"/>
        <v>0.029585771786875-0.366555311511411i</v>
      </c>
      <c r="L2444" t="str">
        <f t="shared" si="1270"/>
        <v>0.00617405788276959-0.0648578892939348i</v>
      </c>
      <c r="M2444" t="str">
        <f t="shared" si="1271"/>
        <v>0.0357598296696446-0.431413200805346i</v>
      </c>
      <c r="N2444" t="str">
        <f t="shared" si="1272"/>
        <v>-6.36138043063534i</v>
      </c>
      <c r="O2444" t="str">
        <f t="shared" si="1273"/>
        <v>0.996944318801113-0.078115460762797i</v>
      </c>
      <c r="P2444" t="str">
        <f t="shared" si="1274"/>
        <v>0.00305568119888699+0.078115460762797i</v>
      </c>
      <c r="Q2444" t="str">
        <f t="shared" si="1275"/>
        <v>-0.00305568119888699+6.28326496987254i</v>
      </c>
      <c r="R2444" t="str">
        <f t="shared" si="1276"/>
        <v>0.0124320646386983-0.000492366570549i</v>
      </c>
      <c r="S2444" t="str">
        <f t="shared" si="1277"/>
        <v>0.688885023808053i</v>
      </c>
      <c r="T2444" t="str">
        <f t="shared" si="1278"/>
        <v>0.000339183956674937+0.00856426314461293i</v>
      </c>
      <c r="U2444" t="str">
        <f t="shared" si="1279"/>
        <v>0.00005-0.000278632603452198i</v>
      </c>
      <c r="V2444" t="str">
        <f t="shared" si="1280"/>
        <v>0.00002-0.00312068515866461i</v>
      </c>
      <c r="W2444" t="str">
        <f t="shared" si="1281"/>
        <v>0.0000422617192687383-0.000256369957635111i</v>
      </c>
      <c r="X2444" t="str">
        <f t="shared" si="1282"/>
        <v>0.0000427456339490993-0.000256204909481138i</v>
      </c>
      <c r="Y2444" t="str">
        <f t="shared" si="1283"/>
        <v>0.009+2.56353960532927i</v>
      </c>
      <c r="Z2444" t="str">
        <f t="shared" si="1284"/>
        <v>-0.00119870128213959-0.000204342273698214i</v>
      </c>
      <c r="AA2444" t="str">
        <f t="shared" si="1285"/>
        <v>0.0165151645656272-4.68143735320196i</v>
      </c>
      <c r="AB2444" t="str">
        <f t="shared" si="1286"/>
        <v>0.00113368958332664+0.028625221579159i</v>
      </c>
      <c r="AC2444" t="str">
        <f t="shared" si="1287"/>
        <v>1.01238983901163+0.000534544396063936i</v>
      </c>
      <c r="AD2444" t="str">
        <f t="shared" si="1288"/>
        <v>0.00113474415506261+0.0282743009708349i</v>
      </c>
      <c r="AE2444" t="str">
        <f t="shared" si="1289"/>
        <v>4.41741567403406E-06-0.0000341243170260518i</v>
      </c>
      <c r="AF2444" t="str">
        <f t="shared" si="1290"/>
        <v>-6.34124694367791-0.292441834026102i</v>
      </c>
      <c r="AG2444" t="str">
        <f t="shared" si="1291"/>
        <v>1.00047922685526-0.0000175399097639812i</v>
      </c>
      <c r="AH2444" t="str">
        <f t="shared" si="1292"/>
        <v>-0.0000379768729566783+0.000214995186327213i</v>
      </c>
      <c r="AI2444">
        <f t="shared" si="1293"/>
        <v>-73.21798826160358</v>
      </c>
      <c r="AJ2444">
        <f t="shared" si="1294"/>
        <v>100.01742480627905</v>
      </c>
      <c r="AK2444"/>
      <c r="AL2444"/>
      <c r="AM2444"/>
      <c r="AN2444"/>
    </row>
    <row r="2445" spans="1:40" x14ac:dyDescent="0.35">
      <c r="A2445"/>
      <c r="B2445">
        <f t="shared" si="1260"/>
        <v>511000</v>
      </c>
      <c r="C2445" s="237" t="str">
        <f t="shared" si="1263"/>
        <v>-1.23503607572175E-07+0.00202232331237116i</v>
      </c>
      <c r="D2445" s="208" t="str">
        <f t="shared" si="1264"/>
        <v>-2.51366214904678+0.0155044787281789i</v>
      </c>
      <c r="E2445" t="str">
        <f t="shared" si="1265"/>
        <v>20500</v>
      </c>
      <c r="F2445" t="str">
        <f t="shared" si="1266"/>
        <v>0.327868852459016</v>
      </c>
      <c r="G2445" t="str">
        <f t="shared" si="1261"/>
        <v>0.327868852459016</v>
      </c>
      <c r="H2445" t="str">
        <f t="shared" si="1267"/>
        <v>3.82768839740525+0.307382983161768i</v>
      </c>
      <c r="I2445" t="str">
        <f t="shared" si="1268"/>
        <v>2006.69230748048i</v>
      </c>
      <c r="J2445" t="str">
        <f t="shared" si="1262"/>
        <v>-5449.69545327765+439.00006272289i</v>
      </c>
      <c r="K2445" t="str">
        <f t="shared" si="1269"/>
        <v>0.0294707931591423-0.365846980721832i</v>
      </c>
      <c r="L2445" t="str">
        <f t="shared" si="1270"/>
        <v>0.00615013287367045-0.0647332388830084i</v>
      </c>
      <c r="M2445" t="str">
        <f t="shared" si="1271"/>
        <v>0.0356209260328127-0.43058021960484i</v>
      </c>
      <c r="N2445" t="str">
        <f t="shared" si="1272"/>
        <v>-6.37385372559737i</v>
      </c>
      <c r="O2445" t="str">
        <f t="shared" si="1273"/>
        <v>0.995892434051363-0.0905442422203154i</v>
      </c>
      <c r="P2445" t="str">
        <f t="shared" si="1274"/>
        <v>0.00410756594863704+0.0905442422203154i</v>
      </c>
      <c r="Q2445" t="str">
        <f t="shared" si="1275"/>
        <v>-0.00410756594863704+6.28330948337705i</v>
      </c>
      <c r="R2445" t="str">
        <f t="shared" si="1276"/>
        <v>0.0144098454073358-0.000663146602913765i</v>
      </c>
      <c r="S2445" t="str">
        <f t="shared" si="1277"/>
        <v>0.690235778756695i</v>
      </c>
      <c r="T2445" t="str">
        <f t="shared" si="1278"/>
        <v>0.000457727511892039+0.00994619086649601i</v>
      </c>
      <c r="U2445" t="str">
        <f t="shared" si="1279"/>
        <v>0.00005-0.000278087334169512i</v>
      </c>
      <c r="V2445" t="str">
        <f t="shared" si="1280"/>
        <v>0.00002-0.00311457814269854i</v>
      </c>
      <c r="W2445" t="str">
        <f t="shared" si="1281"/>
        <v>0.0000422616727209775-0.000255870511188008i</v>
      </c>
      <c r="X2445" t="str">
        <f t="shared" si="1282"/>
        <v>0.0000427436511499365-0.000255705788504551i</v>
      </c>
      <c r="Y2445" t="str">
        <f t="shared" si="1283"/>
        <v>0.009+2.56856615357501i</v>
      </c>
      <c r="Z2445" t="str">
        <f t="shared" si="1284"/>
        <v>-0.00119402446046996-0.000203916575334511i</v>
      </c>
      <c r="AA2445" t="str">
        <f t="shared" si="1285"/>
        <v>0.0164505735681394-4.67227443318713i</v>
      </c>
      <c r="AB2445" t="str">
        <f t="shared" si="1286"/>
        <v>0.00152990995600462+0.0332441813865965i</v>
      </c>
      <c r="AC2445" t="str">
        <f t="shared" si="1287"/>
        <v>1.0143687837314+0.000525439561361262i</v>
      </c>
      <c r="AD2445" t="str">
        <f t="shared" si="1288"/>
        <v>0.00152521443677254+0.0327724793110299i</v>
      </c>
      <c r="AE2445" t="str">
        <f t="shared" si="1289"/>
        <v>4.86170840135802E-06-0.0000394421584322127i</v>
      </c>
      <c r="AF2445" t="str">
        <f t="shared" si="1290"/>
        <v>-6.34135054645203-0.291878504433589i</v>
      </c>
      <c r="AG2445" t="str">
        <f t="shared" si="1291"/>
        <v>1.00055439253041-0.0000238452814968406i</v>
      </c>
      <c r="AH2445" t="str">
        <f t="shared" si="1292"/>
        <v>-0.0000423245779651537+0.000248558716412956i</v>
      </c>
      <c r="AI2445">
        <f t="shared" si="1293"/>
        <v>-71.967286231623646</v>
      </c>
      <c r="AJ2445">
        <f t="shared" si="1294"/>
        <v>99.663636738476001</v>
      </c>
      <c r="AK2445"/>
      <c r="AL2445"/>
      <c r="AM2445"/>
      <c r="AN2445"/>
    </row>
    <row r="2446" spans="1:40" x14ac:dyDescent="0.35">
      <c r="A2446"/>
      <c r="B2446">
        <f t="shared" si="1260"/>
        <v>512000</v>
      </c>
      <c r="C2446" s="237" t="str">
        <f t="shared" si="1263"/>
        <v>-1.23021642735761E-07+0.00201837346218106i</v>
      </c>
      <c r="D2446" s="208" t="str">
        <f t="shared" si="1264"/>
        <v>-2.51366214535172+0.0154741965433881i</v>
      </c>
      <c r="E2446" t="str">
        <f t="shared" si="1265"/>
        <v>20500</v>
      </c>
      <c r="F2446" t="str">
        <f t="shared" si="1266"/>
        <v>0.327868852459016</v>
      </c>
      <c r="G2446" t="str">
        <f t="shared" si="1261"/>
        <v>0.327868852459016</v>
      </c>
      <c r="H2446" t="str">
        <f t="shared" si="1267"/>
        <v>3.82779140341022+0.306791520040481i</v>
      </c>
      <c r="I2446" t="str">
        <f t="shared" si="1268"/>
        <v>2010.61929829747i</v>
      </c>
      <c r="J2446" t="str">
        <f t="shared" si="1262"/>
        <v>-5471.04977349204+439.859162649941i</v>
      </c>
      <c r="K2446" t="str">
        <f t="shared" si="1269"/>
        <v>0.0293564821334756-0.365141364702446i</v>
      </c>
      <c r="L2446" t="str">
        <f t="shared" si="1270"/>
        <v>0.00612634624762248-0.0646090622660219i</v>
      </c>
      <c r="M2446" t="str">
        <f t="shared" si="1271"/>
        <v>0.0354828283810981-0.429750426968468i</v>
      </c>
      <c r="N2446" t="str">
        <f t="shared" si="1272"/>
        <v>-6.3863270205594i</v>
      </c>
      <c r="O2446" t="str">
        <f t="shared" si="1273"/>
        <v>0.994685607291073-0.102958936707743i</v>
      </c>
      <c r="P2446" t="str">
        <f t="shared" si="1274"/>
        <v>0.00531439270892697+0.102958936707743i</v>
      </c>
      <c r="Q2446" t="str">
        <f t="shared" si="1275"/>
        <v>-0.00531439270892697+6.28336808385166i</v>
      </c>
      <c r="R2446" t="str">
        <f t="shared" si="1276"/>
        <v>0.0163852199710575-0.000859645675757429i</v>
      </c>
      <c r="S2446" t="str">
        <f t="shared" si="1277"/>
        <v>0.691586533705339i</v>
      </c>
      <c r="T2446" t="str">
        <f t="shared" si="1278"/>
        <v>0.000594519373111864+0.0113317974837832i</v>
      </c>
      <c r="U2446" t="str">
        <f t="shared" si="1279"/>
        <v>0.00005-0.000277544194844963i</v>
      </c>
      <c r="V2446" t="str">
        <f t="shared" si="1280"/>
        <v>0.00002-0.00310849498226358i</v>
      </c>
      <c r="W2446" t="str">
        <f t="shared" si="1281"/>
        <v>0.0000422616260821911-0.000255373020106668i</v>
      </c>
      <c r="X2446" t="str">
        <f t="shared" si="1282"/>
        <v>0.0000427416795941125-0.000255208621598022i</v>
      </c>
      <c r="Y2446" t="str">
        <f t="shared" si="1283"/>
        <v>0.009+2.57359270182076i</v>
      </c>
      <c r="Z2446" t="str">
        <f t="shared" si="1284"/>
        <v>-0.00118937501802417-0.000203492688992962i</v>
      </c>
      <c r="AA2446" t="str">
        <f t="shared" si="1285"/>
        <v>0.0163863607848506-4.6631473151445i</v>
      </c>
      <c r="AB2446" t="str">
        <f t="shared" si="1286"/>
        <v>0.00198712352727445+0.0378754375462515i</v>
      </c>
      <c r="AC2446" t="str">
        <f t="shared" si="1287"/>
        <v>1.01634749422021+0.000489960466027358i</v>
      </c>
      <c r="AD2446" t="str">
        <f t="shared" si="1288"/>
        <v>0.00197312636781434+0.0372652768937025i</v>
      </c>
      <c r="AE2446" t="str">
        <f t="shared" si="1289"/>
        <v>5.23642419188367E-06-0.0000447239061674324i</v>
      </c>
      <c r="AF2446" t="str">
        <f t="shared" si="1290"/>
        <v>-6.34145354876194-0.291317323497093i</v>
      </c>
      <c r="AG2446" t="str">
        <f t="shared" si="1291"/>
        <v>1.00062917702589-0.0000310970186823638i</v>
      </c>
      <c r="AH2446" t="str">
        <f t="shared" si="1292"/>
        <v>-0.0000462150785198036+0.000281910303762036i</v>
      </c>
      <c r="AI2446">
        <f t="shared" si="1293"/>
        <v>-70.882605981849522</v>
      </c>
      <c r="AJ2446">
        <f t="shared" si="1294"/>
        <v>99.309994529216254</v>
      </c>
      <c r="AK2446"/>
      <c r="AL2446"/>
      <c r="AM2446"/>
      <c r="AN2446"/>
    </row>
    <row r="2447" spans="1:40" x14ac:dyDescent="0.35">
      <c r="A2447"/>
      <c r="B2447">
        <f t="shared" si="1260"/>
        <v>513000</v>
      </c>
      <c r="C2447" s="237" t="str">
        <f t="shared" si="1263"/>
        <v>-1.22542493659169E-07+0.00201443901101687i</v>
      </c>
      <c r="D2447" s="208" t="str">
        <f t="shared" si="1264"/>
        <v>-2.51366214167824+0.015444032417796i</v>
      </c>
      <c r="E2447" t="str">
        <f t="shared" si="1265"/>
        <v>20500</v>
      </c>
      <c r="F2447" t="str">
        <f t="shared" si="1266"/>
        <v>0.327868852459016</v>
      </c>
      <c r="G2447" t="str">
        <f t="shared" si="1261"/>
        <v>0.327868852459016</v>
      </c>
      <c r="H2447" t="str">
        <f t="shared" si="1267"/>
        <v>3.82789381354915+0.306202311467302i</v>
      </c>
      <c r="I2447" t="str">
        <f t="shared" si="1268"/>
        <v>2014.54628911445i</v>
      </c>
      <c r="J2447" t="str">
        <f t="shared" si="1262"/>
        <v>-5492.44584213305+440.718262576991i</v>
      </c>
      <c r="K2447" t="str">
        <f t="shared" si="1269"/>
        <v>0.0292428335619355-0.364438447978731i</v>
      </c>
      <c r="L2447" t="str">
        <f t="shared" si="1270"/>
        <v>0.00610269694266646-0.0644853567727524i</v>
      </c>
      <c r="M2447" t="str">
        <f t="shared" si="1271"/>
        <v>0.035345530504602-0.428923804751483i</v>
      </c>
      <c r="N2447" t="str">
        <f t="shared" si="1272"/>
        <v>-6.39880031552143i</v>
      </c>
      <c r="O2447" t="str">
        <f t="shared" si="1273"/>
        <v>0.993324026279642-0.115357612733626i</v>
      </c>
      <c r="P2447" t="str">
        <f t="shared" si="1274"/>
        <v>0.006675973720358+0.115357612733626i</v>
      </c>
      <c r="Q2447" t="str">
        <f t="shared" si="1275"/>
        <v>-0.006675973720358+6.2834427027878i</v>
      </c>
      <c r="R2447" t="str">
        <f t="shared" si="1276"/>
        <v>0.018357832632648-0.00108197535175422i</v>
      </c>
      <c r="S2447" t="str">
        <f t="shared" si="1277"/>
        <v>0.692937288653982i</v>
      </c>
      <c r="T2447" t="str">
        <f t="shared" si="1278"/>
        <v>0.000749741066635008+0.0127208267700307i</v>
      </c>
      <c r="U2447" t="str">
        <f t="shared" si="1279"/>
        <v>0.00005-0.000277003173022653i</v>
      </c>
      <c r="V2447" t="str">
        <f t="shared" si="1280"/>
        <v>0.00002-0.00310243553785371i</v>
      </c>
      <c r="W2447" t="str">
        <f t="shared" si="1281"/>
        <v>0.0000422615793523805-0.000254877472956159i</v>
      </c>
      <c r="X2447" t="str">
        <f t="shared" si="1282"/>
        <v>0.0000427397191933388-0.000254713397334369i</v>
      </c>
      <c r="Y2447" t="str">
        <f t="shared" si="1283"/>
        <v>0.009+2.5786192500665i</v>
      </c>
      <c r="Z2447" t="str">
        <f t="shared" si="1284"/>
        <v>-0.00118475274150019-0.000203070602913833i</v>
      </c>
      <c r="AA2447" t="str">
        <f t="shared" si="1285"/>
        <v>0.0163225232684231-4.65405578963337i</v>
      </c>
      <c r="AB2447" t="str">
        <f t="shared" si="1286"/>
        <v>0.00250593703124615+0.0425181336460072i</v>
      </c>
      <c r="AC2447" t="str">
        <f t="shared" si="1287"/>
        <v>1.01832561332816+0.000427969943873957i</v>
      </c>
      <c r="AD2447" t="str">
        <f t="shared" si="1288"/>
        <v>0.00247838763448477+0.0417519430073385i</v>
      </c>
      <c r="AE2447" t="str">
        <f t="shared" si="1289"/>
        <v>0.0000055423156948682-0.0000499690166120928i</v>
      </c>
      <c r="AF2447" t="str">
        <f t="shared" si="1290"/>
        <v>-6.34155595522739-0.290758279049506i</v>
      </c>
      <c r="AG2447" t="str">
        <f t="shared" si="1291"/>
        <v>1.00070356989875-0.0000392880672739254i</v>
      </c>
      <c r="AH2447" t="str">
        <f t="shared" si="1292"/>
        <v>-0.0000496532533995945+0.000315046232873361i</v>
      </c>
      <c r="AI2447">
        <f t="shared" si="1293"/>
        <v>-69.925954655142078</v>
      </c>
      <c r="AJ2447">
        <f t="shared" si="1294"/>
        <v>98.95649853443085</v>
      </c>
      <c r="AK2447"/>
      <c r="AL2447"/>
      <c r="AM2447"/>
      <c r="AN2447"/>
    </row>
    <row r="2448" spans="1:40" x14ac:dyDescent="0.35">
      <c r="A2448"/>
      <c r="B2448">
        <f t="shared" si="1260"/>
        <v>514000</v>
      </c>
      <c r="C2448" s="237" t="str">
        <f t="shared" si="1263"/>
        <v>-1.22066138451202E-07+0.00201051986900102i</v>
      </c>
      <c r="D2448" s="208" t="str">
        <f t="shared" si="1264"/>
        <v>-2.51366213802618+0.0154139856623412i</v>
      </c>
      <c r="E2448" t="str">
        <f t="shared" si="1265"/>
        <v>20500</v>
      </c>
      <c r="F2448" t="str">
        <f t="shared" si="1266"/>
        <v>0.327868852459016</v>
      </c>
      <c r="G2448" t="str">
        <f t="shared" si="1261"/>
        <v>0.327868852459016</v>
      </c>
      <c r="H2448" t="str">
        <f t="shared" si="1267"/>
        <v>3.82799563239777+0.305615344676959i</v>
      </c>
      <c r="I2448" t="str">
        <f t="shared" si="1268"/>
        <v>2018.47327993144i</v>
      </c>
      <c r="J2448" t="str">
        <f t="shared" si="1262"/>
        <v>-5513.88365920068+441.577362504041i</v>
      </c>
      <c r="K2448" t="str">
        <f t="shared" si="1269"/>
        <v>0.0291298423460074-0.363738215192751i</v>
      </c>
      <c r="L2448" t="str">
        <f t="shared" si="1270"/>
        <v>0.00607918390697925-0.0643621197527968i</v>
      </c>
      <c r="M2448" t="str">
        <f t="shared" si="1271"/>
        <v>0.0352090262529866-0.428100334945548i</v>
      </c>
      <c r="N2448" t="str">
        <f t="shared" si="1272"/>
        <v>-6.41127361048346i</v>
      </c>
      <c r="O2448" t="str">
        <f t="shared" si="1273"/>
        <v>0.9918079028533-0.127738341298683i</v>
      </c>
      <c r="P2448" t="str">
        <f t="shared" si="1274"/>
        <v>0.00819209714669999+0.127738341298683i</v>
      </c>
      <c r="Q2448" t="str">
        <f t="shared" si="1275"/>
        <v>-0.00819209714669999+6.28353526918478i</v>
      </c>
      <c r="R2448" t="str">
        <f t="shared" si="1276"/>
        <v>0.0203273218590758-0.00133024168466014i</v>
      </c>
      <c r="S2448" t="str">
        <f t="shared" si="1277"/>
        <v>0.694288043602625i</v>
      </c>
      <c r="T2448" t="str">
        <f t="shared" si="1278"/>
        <v>0.000923570896761349+0.0141130165252186i</v>
      </c>
      <c r="U2448" t="str">
        <f t="shared" si="1279"/>
        <v>0.00005-0.000276464256343621i</v>
      </c>
      <c r="V2448" t="str">
        <f t="shared" si="1280"/>
        <v>0.00002-0.00309639967104854i</v>
      </c>
      <c r="W2448" t="str">
        <f t="shared" si="1281"/>
        <v>0.0000422615325315459-0.000254383858390536i</v>
      </c>
      <c r="X2448" t="str">
        <f t="shared" si="1282"/>
        <v>0.0000427377698601834-0.000254220104375329i</v>
      </c>
      <c r="Y2448" t="str">
        <f t="shared" si="1283"/>
        <v>0.009+2.58364579831225i</v>
      </c>
      <c r="Z2448" t="str">
        <f t="shared" si="1284"/>
        <v>-0.00118015741966917-0.000202650305440184i</v>
      </c>
      <c r="AA2448" t="str">
        <f t="shared" si="1285"/>
        <v>0.0162590581001755-4.64499964884366i</v>
      </c>
      <c r="AB2448" t="str">
        <f t="shared" si="1286"/>
        <v>0.00308694643280383+0.0471713933076462i</v>
      </c>
      <c r="AC2448" t="str">
        <f t="shared" si="1287"/>
        <v>1.02030277765285+0.000339336023516587i</v>
      </c>
      <c r="AD2448" t="str">
        <f t="shared" si="1288"/>
        <v>0.0030408958907176+0.0462317289095689i</v>
      </c>
      <c r="AE2448" t="str">
        <f t="shared" si="1289"/>
        <v>5.78013813668006E-06-0.0000551769563778273i</v>
      </c>
      <c r="AF2448" t="str">
        <f t="shared" si="1290"/>
        <v>-6.34165777042395-0.290201359014618i</v>
      </c>
      <c r="AG2448" t="str">
        <f t="shared" si="1291"/>
        <v>1.00077756082009-0.0000484112590408709i</v>
      </c>
      <c r="AH2448" t="str">
        <f t="shared" si="1292"/>
        <v>-0.0000526439970663266+0.000347962859370763i</v>
      </c>
      <c r="AI2448">
        <f t="shared" si="1293"/>
        <v>-69.071055953619606</v>
      </c>
      <c r="AJ2448">
        <f t="shared" si="1294"/>
        <v>98.603149085678098</v>
      </c>
      <c r="AK2448"/>
      <c r="AL2448"/>
      <c r="AM2448"/>
      <c r="AN2448"/>
    </row>
    <row r="2449" spans="1:40" x14ac:dyDescent="0.35">
      <c r="A2449"/>
      <c r="B2449">
        <f t="shared" si="1260"/>
        <v>515000</v>
      </c>
      <c r="C2449" s="237" t="str">
        <f t="shared" si="1263"/>
        <v>-1.21592555432991E-07+0.00200661594695398i</v>
      </c>
      <c r="D2449" s="208" t="str">
        <f t="shared" si="1264"/>
        <v>-2.51366213439538+0.0153840555933139i</v>
      </c>
      <c r="E2449" t="str">
        <f t="shared" si="1265"/>
        <v>20500</v>
      </c>
      <c r="F2449" t="str">
        <f t="shared" si="1266"/>
        <v>0.327868852459016</v>
      </c>
      <c r="G2449" t="str">
        <f t="shared" si="1261"/>
        <v>0.327868852459016</v>
      </c>
      <c r="H2449" t="str">
        <f t="shared" si="1267"/>
        <v>3.82809686448806+0.305030606999561i</v>
      </c>
      <c r="I2449" t="str">
        <f t="shared" si="1268"/>
        <v>2022.40027074843i</v>
      </c>
      <c r="J2449" t="str">
        <f t="shared" si="1262"/>
        <v>-5535.36322469493+442.436462431093i</v>
      </c>
      <c r="K2449" t="str">
        <f t="shared" si="1269"/>
        <v>0.0290175034360325-0.363040651102053i</v>
      </c>
      <c r="L2449" t="str">
        <f t="shared" si="1270"/>
        <v>0.00605580609875913-0.0642393485753953i</v>
      </c>
      <c r="M2449" t="str">
        <f t="shared" si="1271"/>
        <v>0.0350733095347916-0.427279999677448i</v>
      </c>
      <c r="N2449" t="str">
        <f t="shared" si="1272"/>
        <v>-6.42374690544549i</v>
      </c>
      <c r="O2449" t="str">
        <f t="shared" si="1273"/>
        <v>0.990137472892153-0.140099196195914i</v>
      </c>
      <c r="P2449" t="str">
        <f t="shared" si="1274"/>
        <v>0.00986252710784696+0.140099196195914i</v>
      </c>
      <c r="Q2449" t="str">
        <f t="shared" si="1275"/>
        <v>-0.00986252710784696+6.28364770924958i</v>
      </c>
      <c r="R2449" t="str">
        <f t="shared" si="1276"/>
        <v>0.0222933203465626-0.0016045450112118i</v>
      </c>
      <c r="S2449" t="str">
        <f t="shared" si="1277"/>
        <v>0.695638798551269i</v>
      </c>
      <c r="T2449" t="str">
        <f t="shared" si="1278"/>
        <v>0.00111618376382081+0.0155080985816014i</v>
      </c>
      <c r="U2449" t="str">
        <f t="shared" si="1279"/>
        <v>0.0000499999999999999-0.000275927432544894i</v>
      </c>
      <c r="V2449" t="str">
        <f t="shared" si="1280"/>
        <v>0.00002-0.00309038724450282i</v>
      </c>
      <c r="W2449" t="str">
        <f t="shared" si="1281"/>
        <v>0.0000422614856196892-0.00025389216515198i</v>
      </c>
      <c r="X2449" t="str">
        <f t="shared" si="1282"/>
        <v>0.0000427358315080651-0.000253728731470711i</v>
      </c>
      <c r="Y2449" t="str">
        <f t="shared" si="1283"/>
        <v>0.009+2.58867234655799i</v>
      </c>
      <c r="Z2449" t="str">
        <f t="shared" si="1284"/>
        <v>-0.00117558884335139-0.000202231785016762i</v>
      </c>
      <c r="AA2449" t="str">
        <f t="shared" si="1285"/>
        <v>0.0161959623897491-4.63597868657999i</v>
      </c>
      <c r="AB2449" t="str">
        <f t="shared" si="1286"/>
        <v>0.00373073631939114+0.0518343202064053i</v>
      </c>
      <c r="AC2449" t="str">
        <f t="shared" si="1287"/>
        <v>1.0222786175908+0.000223932143778666i</v>
      </c>
      <c r="AD2449" t="str">
        <f t="shared" si="1288"/>
        <v>0.00366053880549684+0.0507038879637911i</v>
      </c>
      <c r="AE2449" t="str">
        <f t="shared" si="1289"/>
        <v>5.95064918981045E-06-0.0000603472023015306i</v>
      </c>
      <c r="AF2449" t="str">
        <f t="shared" si="1290"/>
        <v>-6.34175899888344-0.289646551406247i</v>
      </c>
      <c r="AG2449" t="str">
        <f t="shared" si="1291"/>
        <v>1.00085113957615-0.0000584593134687683i</v>
      </c>
      <c r="AH2449" t="str">
        <f t="shared" si="1292"/>
        <v>-0.0000551922187247583+0.000380656609831948i</v>
      </c>
      <c r="AI2449">
        <f t="shared" si="1293"/>
        <v>-68.298978419641273</v>
      </c>
      <c r="AJ2449">
        <f t="shared" si="1294"/>
        <v>98.249946490289233</v>
      </c>
      <c r="AK2449"/>
      <c r="AL2449"/>
      <c r="AM2449"/>
      <c r="AN2449"/>
    </row>
    <row r="2450" spans="1:40" x14ac:dyDescent="0.35">
      <c r="A2450"/>
      <c r="B2450">
        <f t="shared" si="1260"/>
        <v>516000</v>
      </c>
      <c r="C2450" s="237" t="str">
        <f t="shared" si="1263"/>
        <v>-1.21121723135529E-07+0.00200272715638758i</v>
      </c>
      <c r="D2450" s="208" t="str">
        <f t="shared" si="1264"/>
        <v>-2.51366213078567+0.0153542415323048i</v>
      </c>
      <c r="E2450" t="str">
        <f t="shared" si="1265"/>
        <v>20500</v>
      </c>
      <c r="F2450" t="str">
        <f t="shared" si="1266"/>
        <v>0.327868852459016</v>
      </c>
      <c r="G2450" t="str">
        <f t="shared" si="1261"/>
        <v>0.327868852459016</v>
      </c>
      <c r="H2450" t="str">
        <f t="shared" si="1267"/>
        <v>3.82819751430878+0.304448085859741i</v>
      </c>
      <c r="I2450" t="str">
        <f t="shared" si="1268"/>
        <v>2026.32726156542i</v>
      </c>
      <c r="J2450" t="str">
        <f t="shared" si="1262"/>
        <v>-5556.88453861579+443.295562358143i</v>
      </c>
      <c r="K2450" t="str">
        <f t="shared" si="1269"/>
        <v>0.0289058118306489-0.362345740578604i</v>
      </c>
      <c r="L2450" t="str">
        <f t="shared" si="1270"/>
        <v>0.0060325624861114-0.0641170406292489i</v>
      </c>
      <c r="M2450" t="str">
        <f t="shared" si="1271"/>
        <v>0.0349383743167603-0.426462781207853i</v>
      </c>
      <c r="N2450" t="str">
        <f t="shared" si="1272"/>
        <v>-6.43622020040752i</v>
      </c>
      <c r="O2450" t="str">
        <f t="shared" si="1273"/>
        <v>0.988312996283481-0.15243825431029i</v>
      </c>
      <c r="P2450" t="str">
        <f t="shared" si="1274"/>
        <v>0.011687003716519+0.15243825431029i</v>
      </c>
      <c r="Q2450" t="str">
        <f t="shared" si="1275"/>
        <v>-0.011687003716519+6.28378194609723i</v>
      </c>
      <c r="R2450" t="str">
        <f t="shared" si="1276"/>
        <v>0.0242554550925544-0.00190497974197947i</v>
      </c>
      <c r="S2450" t="str">
        <f t="shared" si="1277"/>
        <v>0.696989553499911i</v>
      </c>
      <c r="T2450" t="str">
        <f t="shared" si="1278"/>
        <v>0.00132775097978865+0.0169057988148966i</v>
      </c>
      <c r="U2450" t="str">
        <f t="shared" si="1279"/>
        <v>0.0000499999999999999-0.000275392689458567i</v>
      </c>
      <c r="V2450" t="str">
        <f t="shared" si="1280"/>
        <v>0.00002-0.00308439812193595i</v>
      </c>
      <c r="W2450" t="str">
        <f t="shared" si="1281"/>
        <v>0.0000422614386168104-0.000253402382069941i</v>
      </c>
      <c r="X2450" t="str">
        <f t="shared" si="1282"/>
        <v>0.0000427339040512381-0.000253239267457526i</v>
      </c>
      <c r="Y2450" t="str">
        <f t="shared" si="1283"/>
        <v>0.009+2.59369889480373i</v>
      </c>
      <c r="Z2450" t="str">
        <f t="shared" si="1284"/>
        <v>-0.00117104680539237-0.000201815030188856i</v>
      </c>
      <c r="AA2450" t="str">
        <f t="shared" si="1285"/>
        <v>0.0161332332747786-4.62699269824614i</v>
      </c>
      <c r="AB2450" t="str">
        <f t="shared" si="1286"/>
        <v>0.00443787928472314+0.0565059981083721i</v>
      </c>
      <c r="AC2450" t="str">
        <f t="shared" si="1287"/>
        <v>1.02425275739584+0.0000816373706247061i</v>
      </c>
      <c r="AD2450" t="str">
        <f t="shared" si="1288"/>
        <v>0.00433719411213654+0.0551676757745953i</v>
      </c>
      <c r="AE2450" t="str">
        <f t="shared" si="1289"/>
        <v>6.05460884251487E-06-0.0000654792414374378i</v>
      </c>
      <c r="AF2450" t="str">
        <f t="shared" si="1290"/>
        <v>-6.34185964509445-0.289093844327436i</v>
      </c>
      <c r="AG2450" t="str">
        <f t="shared" si="1291"/>
        <v>1.00092429606955-0.0000694248396689435i</v>
      </c>
      <c r="AH2450" t="str">
        <f t="shared" si="1292"/>
        <v>-0.0000573028413910848+0.000413123981604292i</v>
      </c>
      <c r="AI2450">
        <f t="shared" si="1293"/>
        <v>-67.595629843976781</v>
      </c>
      <c r="AJ2450">
        <f t="shared" si="1294"/>
        <v>97.896891031514798</v>
      </c>
      <c r="AK2450"/>
      <c r="AL2450"/>
      <c r="AM2450"/>
      <c r="AN2450"/>
    </row>
    <row r="2451" spans="1:40" x14ac:dyDescent="0.35">
      <c r="A2451"/>
      <c r="B2451">
        <f t="shared" si="1260"/>
        <v>517000</v>
      </c>
      <c r="C2451" s="237" t="str">
        <f t="shared" si="1263"/>
        <v>-1.20653620297242E-07+0.00199885340949826i</v>
      </c>
      <c r="D2451" s="208" t="str">
        <f t="shared" si="1264"/>
        <v>-2.51366212719688+0.0153245428061533i</v>
      </c>
      <c r="E2451" t="str">
        <f t="shared" si="1265"/>
        <v>20500</v>
      </c>
      <c r="F2451" t="str">
        <f t="shared" si="1266"/>
        <v>0.327868852459016</v>
      </c>
      <c r="G2451" t="str">
        <f t="shared" si="1261"/>
        <v>0.327868852459016</v>
      </c>
      <c r="H2451" t="str">
        <f t="shared" si="1267"/>
        <v>3.82829758630591+0.303867768775762i</v>
      </c>
      <c r="I2451" t="str">
        <f t="shared" si="1268"/>
        <v>2030.2542523824i</v>
      </c>
      <c r="J2451" t="str">
        <f t="shared" si="1262"/>
        <v>-5578.44760096327+444.154662285194i</v>
      </c>
      <c r="K2451" t="str">
        <f t="shared" si="1269"/>
        <v>0.0287947625762394-0.361653468607718i</v>
      </c>
      <c r="L2451" t="str">
        <f t="shared" si="1270"/>
        <v>0.00600945204693556-0.0639951933223409i</v>
      </c>
      <c r="M2451" t="str">
        <f t="shared" si="1271"/>
        <v>0.034804214623175-0.425648661930059i</v>
      </c>
      <c r="N2451" t="str">
        <f t="shared" si="1272"/>
        <v>-6.44869349536955i</v>
      </c>
      <c r="O2451" t="str">
        <f t="shared" si="1273"/>
        <v>0.986334756881307-0.164753595917943i</v>
      </c>
      <c r="P2451" t="str">
        <f t="shared" si="1274"/>
        <v>0.013665243118693+0.164753595917943i</v>
      </c>
      <c r="Q2451" t="str">
        <f t="shared" si="1275"/>
        <v>-0.013665243118693+6.28393989945161i</v>
      </c>
      <c r="R2451" t="str">
        <f t="shared" si="1276"/>
        <v>0.0262133474747407-0.00223163415138867i</v>
      </c>
      <c r="S2451" t="str">
        <f t="shared" si="1277"/>
        <v>0.698340308448556i</v>
      </c>
      <c r="T2451" t="str">
        <f t="shared" si="1278"/>
        <v>0.0015584400816251+0.0183058371609796i</v>
      </c>
      <c r="U2451" t="str">
        <f t="shared" si="1279"/>
        <v>0.0000499999999999999-0.000274860015010872i</v>
      </c>
      <c r="V2451" t="str">
        <f t="shared" si="1280"/>
        <v>0.00002-0.00307843216812176i</v>
      </c>
      <c r="W2451" t="str">
        <f t="shared" si="1281"/>
        <v>0.0000422613915229108-0.000252914498060296i</v>
      </c>
      <c r="X2451" t="str">
        <f t="shared" si="1282"/>
        <v>0.0000427319874047864-0.000252751701259155i</v>
      </c>
      <c r="Y2451" t="str">
        <f t="shared" si="1283"/>
        <v>0.009+2.59872544304948i</v>
      </c>
      <c r="Z2451" t="str">
        <f t="shared" si="1284"/>
        <v>-0.00116653110063942-0.000201400029601219i</v>
      </c>
      <c r="AA2451" t="str">
        <f t="shared" si="1285"/>
        <v>0.0160708679205674-4.61804148082944i</v>
      </c>
      <c r="AB2451" t="str">
        <f t="shared" si="1286"/>
        <v>0.00520893530489217+0.0611854909262865i</v>
      </c>
      <c r="AC2451" t="str">
        <f t="shared" si="1287"/>
        <v>1.02622481524462-0.0000876633845847945i</v>
      </c>
      <c r="AD2451" t="str">
        <f t="shared" si="1288"/>
        <v>0.00507072965939305+0.0596223503219672i</v>
      </c>
      <c r="AE2451" t="str">
        <f t="shared" si="1289"/>
        <v>6.09277926912173E-06-0.0000705725710472952i</v>
      </c>
      <c r="AF2451" t="str">
        <f t="shared" si="1290"/>
        <v>-6.34195971350279-0.288543225969609i</v>
      </c>
      <c r="AG2451" t="str">
        <f t="shared" si="1291"/>
        <v>1.00099702032035-0.0000813003382966002i</v>
      </c>
      <c r="AH2451" t="str">
        <f t="shared" si="1292"/>
        <v>-0.0000589808009699917+0.000445361542607872i</v>
      </c>
      <c r="AI2451">
        <f t="shared" si="1293"/>
        <v>-66.950236648620091</v>
      </c>
      <c r="AJ2451">
        <f t="shared" si="1294"/>
        <v>97.543982968676602</v>
      </c>
      <c r="AK2451"/>
      <c r="AL2451"/>
      <c r="AM2451"/>
      <c r="AN2451"/>
    </row>
    <row r="2452" spans="1:40" x14ac:dyDescent="0.35">
      <c r="A2452"/>
      <c r="B2452">
        <f t="shared" si="1260"/>
        <v>518000</v>
      </c>
      <c r="C2452" s="237" t="str">
        <f t="shared" si="1263"/>
        <v>-1.2018822586158E-07+0.00199499461916047i</v>
      </c>
      <c r="D2452" s="208" t="str">
        <f t="shared" si="1264"/>
        <v>-2.51366212362886+0.0152949587468969i</v>
      </c>
      <c r="E2452" t="str">
        <f t="shared" si="1265"/>
        <v>20500</v>
      </c>
      <c r="F2452" t="str">
        <f t="shared" si="1266"/>
        <v>0.327868852459016</v>
      </c>
      <c r="G2452" t="str">
        <f t="shared" si="1261"/>
        <v>0.327868852459016</v>
      </c>
      <c r="H2452" t="str">
        <f t="shared" si="1267"/>
        <v>3.82839708488325+0.303289643358668i</v>
      </c>
      <c r="I2452" t="str">
        <f t="shared" si="1268"/>
        <v>2034.18124319939i</v>
      </c>
      <c r="J2452" t="str">
        <f t="shared" si="1262"/>
        <v>-5600.05241173736+445.013762212244i</v>
      </c>
      <c r="K2452" t="str">
        <f t="shared" si="1269"/>
        <v>0.0286843507663875-0.360963820287014i</v>
      </c>
      <c r="L2452" t="str">
        <f t="shared" si="1270"/>
        <v>0.00598647376881511-0.0638738040817648i</v>
      </c>
      <c r="M2452" t="str">
        <f t="shared" si="1271"/>
        <v>0.0346708245352026-0.424837624368779i</v>
      </c>
      <c r="N2452" t="str">
        <f t="shared" si="1272"/>
        <v>-6.46116679033158i</v>
      </c>
      <c r="O2452" t="str">
        <f t="shared" si="1273"/>
        <v>0.984203062462235-0.17704330498485i</v>
      </c>
      <c r="P2452" t="str">
        <f t="shared" si="1274"/>
        <v>0.015796937537765+0.17704330498485i</v>
      </c>
      <c r="Q2452" t="str">
        <f t="shared" si="1275"/>
        <v>-0.015796937537765+6.28412348534673i</v>
      </c>
      <c r="R2452" t="str">
        <f t="shared" si="1276"/>
        <v>0.02816661333727-0.00258459016713738i</v>
      </c>
      <c r="S2452" t="str">
        <f t="shared" si="1277"/>
        <v>0.699691063397198i</v>
      </c>
      <c r="T2452" t="str">
        <f t="shared" si="1278"/>
        <v>0.0018084146424903+0.0197079276382521i</v>
      </c>
      <c r="U2452" t="str">
        <f t="shared" si="1279"/>
        <v>0.0000499999999999999-0.000274329397221276i</v>
      </c>
      <c r="V2452" t="str">
        <f t="shared" si="1280"/>
        <v>0.00002-0.00307248924887828i</v>
      </c>
      <c r="W2452" t="str">
        <f t="shared" si="1281"/>
        <v>0.0000422613443379913-0.000252428502124509i</v>
      </c>
      <c r="X2452" t="str">
        <f t="shared" si="1282"/>
        <v>0.0000427300814846125-0.000252266021884506i</v>
      </c>
      <c r="Y2452" t="str">
        <f t="shared" si="1283"/>
        <v>0.009+2.60375199129522i</v>
      </c>
      <c r="Z2452" t="str">
        <f t="shared" si="1284"/>
        <v>-0.00116204152591847-0.000200986771996978i</v>
      </c>
      <c r="AA2452" t="str">
        <f t="shared" si="1285"/>
        <v>0.0160088635197673-4.60912483288563i</v>
      </c>
      <c r="AB2452" t="str">
        <f t="shared" si="1286"/>
        <v>0.00604445110737196+0.0658718427943045i</v>
      </c>
      <c r="AC2452" t="str">
        <f t="shared" si="1287"/>
        <v>1.02819440330928-0.000284079145737358i</v>
      </c>
      <c r="AD2452" t="str">
        <f t="shared" si="1288"/>
        <v>0.00586100346438175+0.0640671720942514i</v>
      </c>
      <c r="AE2452" t="str">
        <f t="shared" si="1289"/>
        <v>6.06592470103482E-06-0.0000756266985886544i</v>
      </c>
      <c r="AF2452" t="str">
        <f t="shared" si="1290"/>
        <v>-6.34205920851211-0.287994684611771i</v>
      </c>
      <c r="AG2452" t="str">
        <f t="shared" si="1291"/>
        <v>1.00106930246719-0.0000940782034769459i</v>
      </c>
      <c r="AH2452" t="str">
        <f t="shared" si="1292"/>
        <v>-0.0000602310453404254+0.000477365931125947i</v>
      </c>
      <c r="AI2452">
        <f t="shared" si="1293"/>
        <v>-66.354377281016241</v>
      </c>
      <c r="AJ2452">
        <f t="shared" si="1294"/>
        <v>97.191222537321011</v>
      </c>
      <c r="AK2452"/>
      <c r="AL2452"/>
      <c r="AM2452"/>
      <c r="AN2452"/>
    </row>
    <row r="2453" spans="1:40" x14ac:dyDescent="0.35">
      <c r="A2453"/>
      <c r="B2453">
        <f t="shared" si="1260"/>
        <v>519000</v>
      </c>
      <c r="C2453" s="237" t="str">
        <f t="shared" si="1263"/>
        <v>-1.19725518974659E-07+0.00199115069892016i</v>
      </c>
      <c r="D2453" s="208" t="str">
        <f t="shared" si="1264"/>
        <v>-2.51366212008144+0.0152654886917212i</v>
      </c>
      <c r="E2453" t="str">
        <f t="shared" si="1265"/>
        <v>20500</v>
      </c>
      <c r="F2453" t="str">
        <f t="shared" si="1266"/>
        <v>0.327868852459016</v>
      </c>
      <c r="G2453" t="str">
        <f t="shared" si="1261"/>
        <v>0.327868852459016</v>
      </c>
      <c r="H2453" t="str">
        <f t="shared" si="1267"/>
        <v>3.82849601440278+0.302713697311436i</v>
      </c>
      <c r="I2453" t="str">
        <f t="shared" si="1268"/>
        <v>2038.10823401638i</v>
      </c>
      <c r="J2453" t="str">
        <f t="shared" si="1262"/>
        <v>-5621.69897093807+445.872862139295i</v>
      </c>
      <c r="K2453" t="str">
        <f t="shared" si="1269"/>
        <v>0.0285745715413382-0.360276780825366i</v>
      </c>
      <c r="L2453" t="str">
        <f t="shared" si="1270"/>
        <v>0.00596362664890707-0.0637528703535461i</v>
      </c>
      <c r="M2453" t="str">
        <f t="shared" si="1271"/>
        <v>0.0345381981902453-0.424029651178912i</v>
      </c>
      <c r="N2453" t="str">
        <f t="shared" si="1272"/>
        <v>-6.47364008529361i</v>
      </c>
      <c r="O2453" t="str">
        <f t="shared" si="1273"/>
        <v>0.981918244677563-0.189305469464922i</v>
      </c>
      <c r="P2453" t="str">
        <f t="shared" si="1274"/>
        <v>0.0180817553224371+0.189305469464922i</v>
      </c>
      <c r="Q2453" t="str">
        <f t="shared" si="1275"/>
        <v>-0.0180817553224371+6.28433461582869i</v>
      </c>
      <c r="R2453" t="str">
        <f t="shared" si="1276"/>
        <v>0.0301148630842927-0.00296392315924441i</v>
      </c>
      <c r="S2453" t="str">
        <f t="shared" si="1277"/>
        <v>0.701041818345842i</v>
      </c>
      <c r="T2453" t="str">
        <f t="shared" si="1278"/>
        <v>0.00207783408099405+0.0211117783758486i</v>
      </c>
      <c r="U2453" t="str">
        <f t="shared" si="1279"/>
        <v>0.0000500000000000001-0.000273800824201582i</v>
      </c>
      <c r="V2453" t="str">
        <f t="shared" si="1280"/>
        <v>0.00002-0.00306656923105771i</v>
      </c>
      <c r="W2453" t="str">
        <f t="shared" si="1281"/>
        <v>0.0000422612970620532-0.000251944383348817i</v>
      </c>
      <c r="X2453" t="str">
        <f t="shared" si="1282"/>
        <v>0.000042728186207429-0.000251782218427199i</v>
      </c>
      <c r="Y2453" t="str">
        <f t="shared" si="1283"/>
        <v>0.009+2.60877853954096i</v>
      </c>
      <c r="Z2453" t="str">
        <f t="shared" si="1284"/>
        <v>-0.00115757788001123-0.000200575246216561i</v>
      </c>
      <c r="AA2453" t="str">
        <f t="shared" si="1285"/>
        <v>0.0159472172920626-4.60024255452366i</v>
      </c>
      <c r="AB2453" t="str">
        <f t="shared" si="1286"/>
        <v>0.00694495953345337+0.0705640781622757i</v>
      </c>
      <c r="AC2453" t="str">
        <f t="shared" si="1287"/>
        <v>1.0301611278377-0.000507712651741254i</v>
      </c>
      <c r="AD2453" t="str">
        <f t="shared" si="1288"/>
        <v>0.00670786376726651+0.0685014042198399i</v>
      </c>
      <c r="AE2453" t="str">
        <f t="shared" si="1289"/>
        <v>5.97481129845813E-06-0.000080641141701301i</v>
      </c>
      <c r="AF2453" t="str">
        <f t="shared" si="1290"/>
        <v>-6.34215813448422-0.287448208619715i</v>
      </c>
      <c r="AG2453" t="str">
        <f t="shared" si="1291"/>
        <v>1.00114113276832-0.000107750724738682i</v>
      </c>
      <c r="AH2453" t="str">
        <f t="shared" si="1292"/>
        <v>-0.0000610585334502344+0.00050913385558312i</v>
      </c>
      <c r="AI2453">
        <f t="shared" si="1293"/>
        <v>-65.801343771179845</v>
      </c>
      <c r="AJ2453">
        <f t="shared" si="1294"/>
        <v>96.838609949374231</v>
      </c>
      <c r="AK2453"/>
      <c r="AL2453"/>
      <c r="AM2453"/>
      <c r="AN2453"/>
    </row>
    <row r="2454" spans="1:40" x14ac:dyDescent="0.35">
      <c r="A2454"/>
      <c r="B2454">
        <f t="shared" si="1260"/>
        <v>520000</v>
      </c>
      <c r="C2454" s="237" t="str">
        <f t="shared" si="1263"/>
        <v>-1.19265478982919E-07+0.00198732156298831i</v>
      </c>
      <c r="D2454" s="208" t="str">
        <f t="shared" si="1264"/>
        <v>-2.51366211655446+0.0152361319829104i</v>
      </c>
      <c r="E2454" t="str">
        <f t="shared" si="1265"/>
        <v>20500</v>
      </c>
      <c r="F2454" t="str">
        <f t="shared" si="1266"/>
        <v>0.327868852459016</v>
      </c>
      <c r="G2454" t="str">
        <f t="shared" si="1261"/>
        <v>0.327868852459016</v>
      </c>
      <c r="H2454" t="str">
        <f t="shared" si="1267"/>
        <v>3.8285943791852+0.302139918428111i</v>
      </c>
      <c r="I2454" t="str">
        <f t="shared" si="1268"/>
        <v>2042.03522483337i</v>
      </c>
      <c r="J2454" t="str">
        <f t="shared" si="1262"/>
        <v>-5643.3872785654+446.731962066346i</v>
      </c>
      <c r="K2454" t="str">
        <f t="shared" si="1269"/>
        <v>0.028465420087469-0.359592335541877i</v>
      </c>
      <c r="L2454" t="str">
        <f t="shared" si="1270"/>
        <v>0.00594090969383467-0.063632389602474i</v>
      </c>
      <c r="M2454" t="str">
        <f t="shared" si="1271"/>
        <v>0.0344063297813037-0.423224725144351i</v>
      </c>
      <c r="N2454" t="str">
        <f t="shared" si="1272"/>
        <v>-6.48611338025564i</v>
      </c>
      <c r="O2454" t="str">
        <f t="shared" si="1273"/>
        <v>0.979480659001686-0.20153818159749i</v>
      </c>
      <c r="P2454" t="str">
        <f t="shared" si="1274"/>
        <v>0.020519340998314+0.20153818159749i</v>
      </c>
      <c r="Q2454" t="str">
        <f t="shared" si="1275"/>
        <v>-0.020519340998314+6.28457519865815i</v>
      </c>
      <c r="R2454" t="str">
        <f t="shared" si="1276"/>
        <v>0.032057701780968-0.00336970172897312i</v>
      </c>
      <c r="S2454" t="str">
        <f t="shared" si="1277"/>
        <v>0.702392573294485i</v>
      </c>
      <c r="T2454" t="str">
        <f t="shared" si="1278"/>
        <v>0.0023668534686483+0.0225170916478413i</v>
      </c>
      <c r="U2454" t="str">
        <f t="shared" si="1279"/>
        <v>0.0000500000000000001-0.00027327428415504i</v>
      </c>
      <c r="V2454" t="str">
        <f t="shared" si="1280"/>
        <v>0.00002-0.00306067198253645i</v>
      </c>
      <c r="W2454" t="str">
        <f t="shared" si="1281"/>
        <v>0.000042261249695097-0.000251462130903404i</v>
      </c>
      <c r="X2454" t="str">
        <f t="shared" si="1282"/>
        <v>0.0000427263014907474-0.000251300280064747i</v>
      </c>
      <c r="Y2454" t="str">
        <f t="shared" si="1283"/>
        <v>0.009+2.61380508778671i</v>
      </c>
      <c r="Z2454" t="str">
        <f t="shared" si="1284"/>
        <v>-0.00115313996363258-0.000200165441196636i</v>
      </c>
      <c r="AA2454" t="str">
        <f t="shared" si="1285"/>
        <v>0.0158859264838574-4.59139444739062i</v>
      </c>
      <c r="AB2454" t="str">
        <f t="shared" si="1286"/>
        <v>0.007910978894673+0.0752612019100704i</v>
      </c>
      <c r="AC2454" t="str">
        <f t="shared" si="1287"/>
        <v>1.03212458924117-0.000758660135665576i</v>
      </c>
      <c r="AD2454" t="str">
        <f t="shared" si="1288"/>
        <v>0.00761114908768909+0.072924312597578i</v>
      </c>
      <c r="AE2454" t="str">
        <f t="shared" si="1289"/>
        <v>5.82020702287572E-06-0.0000856154281918525i</v>
      </c>
      <c r="AF2454" t="str">
        <f t="shared" si="1290"/>
        <v>-6.34225649573966-0.286903786445201i</v>
      </c>
      <c r="AG2454" t="str">
        <f t="shared" si="1291"/>
        <v>1.00121250160262-0.000122310088954214i</v>
      </c>
      <c r="AH2454" t="str">
        <f t="shared" si="1292"/>
        <v>-0.0000614682344198579+0.000540662094311503i</v>
      </c>
      <c r="AI2454">
        <f t="shared" si="1293"/>
        <v>-65.285706217059115</v>
      </c>
      <c r="AJ2454">
        <f t="shared" si="1294"/>
        <v>96.486145393300646</v>
      </c>
      <c r="AK2454"/>
      <c r="AL2454"/>
      <c r="AM2454"/>
      <c r="AN2454"/>
    </row>
    <row r="2455" spans="1:40" x14ac:dyDescent="0.35">
      <c r="A2455"/>
      <c r="B2455">
        <f t="shared" si="1260"/>
        <v>521000</v>
      </c>
      <c r="C2455" s="237" t="str">
        <f t="shared" si="1263"/>
        <v>-1.18808085430818E-07+0.00198350712623454i</v>
      </c>
      <c r="D2455" s="208" t="str">
        <f t="shared" si="1264"/>
        <v>-2.51366211304778+0.0152068879677981i</v>
      </c>
      <c r="E2455" t="str">
        <f t="shared" si="1265"/>
        <v>20500</v>
      </c>
      <c r="F2455" t="str">
        <f t="shared" si="1266"/>
        <v>0.327868852459016</v>
      </c>
      <c r="G2455" t="str">
        <f t="shared" si="1261"/>
        <v>0.327868852459016</v>
      </c>
      <c r="H2455" t="str">
        <f t="shared" si="1267"/>
        <v>3.82869218351039+0.301568294593001i</v>
      </c>
      <c r="I2455" t="str">
        <f t="shared" si="1268"/>
        <v>2045.96221565035i</v>
      </c>
      <c r="J2455" t="str">
        <f t="shared" si="1262"/>
        <v>-5665.11733461935+447.591061993397i</v>
      </c>
      <c r="K2455" t="str">
        <f t="shared" si="1269"/>
        <v>0.0283568916367657-0.358910469864864i</v>
      </c>
      <c r="L2455" t="str">
        <f t="shared" si="1270"/>
        <v>0.00591832191958032-0.0635123593119299i</v>
      </c>
      <c r="M2455" t="str">
        <f t="shared" si="1271"/>
        <v>0.034275213556346-0.422422829176794i</v>
      </c>
      <c r="N2455" t="str">
        <f t="shared" si="1272"/>
        <v>-6.49858667521767i</v>
      </c>
      <c r="O2455" t="str">
        <f t="shared" si="1273"/>
        <v>0.976890684676793-0.21373953820411i</v>
      </c>
      <c r="P2455" t="str">
        <f t="shared" si="1274"/>
        <v>0.023109315323207+0.21373953820411i</v>
      </c>
      <c r="Q2455" t="str">
        <f t="shared" si="1275"/>
        <v>-0.023109315323207+6.28484713701356i</v>
      </c>
      <c r="R2455" t="str">
        <f t="shared" si="1276"/>
        <v>0.0339947292620533-0.00380198749788611i</v>
      </c>
      <c r="S2455" t="str">
        <f t="shared" si="1277"/>
        <v>0.703743328243127i</v>
      </c>
      <c r="T2455" t="str">
        <f t="shared" si="1278"/>
        <v>0.00267562333570113+0.0239235639136014i</v>
      </c>
      <c r="U2455" t="str">
        <f t="shared" si="1279"/>
        <v>0.0000500000000000001-0.000272749765375472i</v>
      </c>
      <c r="V2455" t="str">
        <f t="shared" si="1280"/>
        <v>0.00002-0.00305479737220529i</v>
      </c>
      <c r="W2455" t="str">
        <f t="shared" si="1281"/>
        <v>0.0000422612022371234-0.000250981734041605i</v>
      </c>
      <c r="X2455" t="str">
        <f t="shared" si="1282"/>
        <v>0.0000427244272528706-0.000250820196057752i</v>
      </c>
      <c r="Y2455" t="str">
        <f t="shared" si="1283"/>
        <v>0.009+2.61883163603245i</v>
      </c>
      <c r="Z2455" t="str">
        <f t="shared" si="1284"/>
        <v>-0.00114872757940844-0.00019975734596908i</v>
      </c>
      <c r="AA2455" t="str">
        <f t="shared" si="1285"/>
        <v>0.0158249883679698-4.58258031465731i</v>
      </c>
      <c r="AB2455" t="str">
        <f t="shared" si="1286"/>
        <v>0.00894301232383198+0.0799621994824826i</v>
      </c>
      <c r="AC2455" t="str">
        <f t="shared" si="1287"/>
        <v>1.03408438218983-0.00103701110349881i</v>
      </c>
      <c r="AD2455" t="str">
        <f t="shared" si="1288"/>
        <v>0.00857068828290772+0.0773351660258573i</v>
      </c>
      <c r="AE2455" t="str">
        <f t="shared" si="1289"/>
        <v>0.0000056028815103145-0.0000905490960165545i</v>
      </c>
      <c r="AF2455" t="str">
        <f t="shared" si="1290"/>
        <v>-6.34235429655817-0.286361406625203i</v>
      </c>
      <c r="AG2455" t="str">
        <f t="shared" si="1291"/>
        <v>1.00128339947062-0.000137748382285992i</v>
      </c>
      <c r="AH2455" t="str">
        <f t="shared" si="1292"/>
        <v>-0.0000614651266552105+0.000571947495305144i</v>
      </c>
      <c r="AI2455">
        <f t="shared" si="1293"/>
        <v>-64.803007402403466</v>
      </c>
      <c r="AJ2455">
        <f t="shared" si="1294"/>
        <v>96.133829034264991</v>
      </c>
      <c r="AK2455"/>
      <c r="AL2455"/>
      <c r="AM2455"/>
      <c r="AN2455"/>
    </row>
    <row r="2456" spans="1:40" x14ac:dyDescent="0.35">
      <c r="A2456"/>
      <c r="B2456">
        <f t="shared" si="1260"/>
        <v>522000</v>
      </c>
      <c r="C2456" s="237" t="str">
        <f t="shared" si="1263"/>
        <v>-1.18353318058563E-07+0.00197970730418082i</v>
      </c>
      <c r="D2456" s="208" t="str">
        <f t="shared" si="1264"/>
        <v>-2.51366210956123+0.0151777559987196i</v>
      </c>
      <c r="E2456" t="str">
        <f t="shared" si="1265"/>
        <v>20500</v>
      </c>
      <c r="F2456" t="str">
        <f t="shared" si="1266"/>
        <v>0.327868852459016</v>
      </c>
      <c r="G2456" t="str">
        <f t="shared" si="1261"/>
        <v>0.327868852459016</v>
      </c>
      <c r="H2456" t="str">
        <f t="shared" si="1267"/>
        <v>3.82878943161784+0.300998813779819i</v>
      </c>
      <c r="I2456" t="str">
        <f t="shared" si="1268"/>
        <v>2049.88920646734i</v>
      </c>
      <c r="J2456" t="str">
        <f t="shared" si="1262"/>
        <v>-5686.8891390999+448.450161920447i</v>
      </c>
      <c r="K2456" t="str">
        <f t="shared" si="1269"/>
        <v>0.0282489814663064-0.358231169330853i</v>
      </c>
      <c r="L2456" t="str">
        <f t="shared" si="1270"/>
        <v>0.00589586235137994-0.0633927769837171i</v>
      </c>
      <c r="M2456" t="str">
        <f t="shared" si="1271"/>
        <v>0.0341448438176863-0.42162394631457i</v>
      </c>
      <c r="N2456" t="str">
        <f t="shared" si="1272"/>
        <v>-6.5110599701797i</v>
      </c>
      <c r="O2456" t="str">
        <f t="shared" si="1273"/>
        <v>0.974148724653861-0.225907640984665i</v>
      </c>
      <c r="P2456" t="str">
        <f t="shared" si="1274"/>
        <v>0.025851275346139+0.225907640984665i</v>
      </c>
      <c r="Q2456" t="str">
        <f t="shared" si="1275"/>
        <v>-0.025851275346139+6.28515232919503i</v>
      </c>
      <c r="R2456" t="str">
        <f t="shared" si="1276"/>
        <v>0.0359255402481947-0.00426083489729575i</v>
      </c>
      <c r="S2456" t="str">
        <f t="shared" si="1277"/>
        <v>0.705094083191771i</v>
      </c>
      <c r="T2456" t="str">
        <f t="shared" si="1278"/>
        <v>0.00300428947554025+0.0253308858644699i</v>
      </c>
      <c r="U2456" t="str">
        <f t="shared" si="1279"/>
        <v>0.0000500000000000001-0.0002722272562464i</v>
      </c>
      <c r="V2456" t="str">
        <f t="shared" si="1280"/>
        <v>0.00002-0.00304894526995968i</v>
      </c>
      <c r="W2456" t="str">
        <f t="shared" si="1281"/>
        <v>0.0000422611546881337-0.000250503182099101i</v>
      </c>
      <c r="X2456" t="str">
        <f t="shared" si="1282"/>
        <v>0.0000427225634128837-0.000250341955749107i</v>
      </c>
      <c r="Y2456" t="str">
        <f t="shared" si="1283"/>
        <v>0.009+2.6238581842782i</v>
      </c>
      <c r="Z2456" t="str">
        <f t="shared" si="1284"/>
        <v>-0.00114434053185368-0.000199350949659932i</v>
      </c>
      <c r="AA2456" t="str">
        <f t="shared" si="1285"/>
        <v>0.0157644002433264-4.57379996100324i</v>
      </c>
      <c r="AB2456" t="str">
        <f t="shared" si="1286"/>
        <v>0.0100415471212336+0.0846660370452232i</v>
      </c>
      <c r="AC2456" t="str">
        <f t="shared" si="1287"/>
        <v>1.03604009571597-0.00134284811278663i</v>
      </c>
      <c r="AD2456" t="str">
        <f t="shared" si="1288"/>
        <v>0.0095863006076149+0.0817332363303798i</v>
      </c>
      <c r="AE2456" t="str">
        <f t="shared" si="1289"/>
        <v>5.32360594541358E-06-0.0000954416932622828i</v>
      </c>
      <c r="AF2456" t="str">
        <f t="shared" si="1290"/>
        <v>-6.34245154117907-0.285821057781099i</v>
      </c>
      <c r="AG2456" t="str">
        <f t="shared" si="1291"/>
        <v>1.00135381699542-0.000154057592138379i</v>
      </c>
      <c r="AH2456" t="str">
        <f t="shared" si="1292"/>
        <v>-0.0000610541969698714+0.000602986975962927i</v>
      </c>
      <c r="AI2456">
        <f t="shared" si="1293"/>
        <v>-64.34954350622553</v>
      </c>
      <c r="AJ2456">
        <f t="shared" si="1294"/>
        <v>95.781661014294855</v>
      </c>
      <c r="AK2456"/>
      <c r="AL2456"/>
      <c r="AM2456"/>
      <c r="AN2456"/>
    </row>
    <row r="2457" spans="1:40" x14ac:dyDescent="0.35">
      <c r="A2457"/>
      <c r="B2457">
        <f t="shared" ref="B2457:B2520" si="1295">B2456+1000</f>
        <v>523000</v>
      </c>
      <c r="C2457" s="237" t="str">
        <f t="shared" si="1263"/>
        <v>-1.17901156799864E-07+0.00197592201299522i</v>
      </c>
      <c r="D2457" s="208" t="str">
        <f t="shared" si="1264"/>
        <v>-2.51366210609466+0.0151487354329634i</v>
      </c>
      <c r="E2457" t="str">
        <f t="shared" si="1265"/>
        <v>20500</v>
      </c>
      <c r="F2457" t="str">
        <f t="shared" si="1266"/>
        <v>0.327868852459016</v>
      </c>
      <c r="G2457" t="str">
        <f t="shared" si="1261"/>
        <v>0.327868852459016</v>
      </c>
      <c r="H2457" t="str">
        <f t="shared" si="1267"/>
        <v>3.82888612770713+0.300431464050897i</v>
      </c>
      <c r="I2457" t="str">
        <f t="shared" si="1268"/>
        <v>2053.81619728433i</v>
      </c>
      <c r="J2457" t="str">
        <f t="shared" si="1262"/>
        <v>-5708.70269200708+449.309261847498i</v>
      </c>
      <c r="K2457" t="str">
        <f t="shared" si="1269"/>
        <v>0.028141684897751-0.357554419583574i</v>
      </c>
      <c r="L2457" t="str">
        <f t="shared" si="1270"/>
        <v>0.00587353002361978-0.0632736401378982i</v>
      </c>
      <c r="M2457" t="str">
        <f t="shared" si="1271"/>
        <v>0.0340152149213708-0.420828059721472i</v>
      </c>
      <c r="N2457" t="str">
        <f t="shared" si="1272"/>
        <v>-6.52353326514173i</v>
      </c>
      <c r="O2457" t="str">
        <f t="shared" si="1273"/>
        <v>0.971255205529963-0.238040596812705i</v>
      </c>
      <c r="P2457" t="str">
        <f t="shared" si="1274"/>
        <v>0.028744794470037+0.238040596812705i</v>
      </c>
      <c r="Q2457" t="str">
        <f t="shared" si="1275"/>
        <v>-0.028744794470037+6.28549266832903i</v>
      </c>
      <c r="R2457" t="str">
        <f t="shared" si="1276"/>
        <v>0.0378497244700242-0.00474629095838342i</v>
      </c>
      <c r="S2457" t="str">
        <f t="shared" si="1277"/>
        <v>0.706444838140414i</v>
      </c>
      <c r="T2457" t="str">
        <f t="shared" si="1278"/>
        <v>0.00335299274786249+0.0267387424768855i</v>
      </c>
      <c r="U2457" t="str">
        <f t="shared" si="1279"/>
        <v>0.0000500000000000001-0.000271706745240193i</v>
      </c>
      <c r="V2457" t="str">
        <f t="shared" si="1280"/>
        <v>0.00002-0.00304311554669016i</v>
      </c>
      <c r="W2457" t="str">
        <f t="shared" si="1281"/>
        <v>0.0000422611070481289-0.000250026464493137i</v>
      </c>
      <c r="X2457" t="str">
        <f t="shared" si="1282"/>
        <v>0.0000427207098906444-0.000249865548563213i</v>
      </c>
      <c r="Y2457" t="str">
        <f t="shared" si="1283"/>
        <v>0.009+2.62888473252394i</v>
      </c>
      <c r="Z2457" t="str">
        <f t="shared" si="1284"/>
        <v>-0.00113997862735059-0.000198946241488399i</v>
      </c>
      <c r="AA2457" t="str">
        <f t="shared" si="1285"/>
        <v>0.0157041594346644-4.56505319260252i</v>
      </c>
      <c r="AB2457" t="str">
        <f t="shared" si="1286"/>
        <v>0.0112070540967964+0.0893716616624946i</v>
      </c>
      <c r="AC2457" t="str">
        <f t="shared" si="1287"/>
        <v>1.03799131332525-0.00167624655141861i</v>
      </c>
      <c r="AD2457" t="str">
        <f t="shared" si="1288"/>
        <v>0.010657795775401+0.0861177984905728i</v>
      </c>
      <c r="AE2457" t="str">
        <f t="shared" si="1289"/>
        <v>4.98315293633021E-06-0.000100292778125805i</v>
      </c>
      <c r="AF2457" t="str">
        <f t="shared" si="1290"/>
        <v>-6.34254823380179-0.285282728617934i</v>
      </c>
      <c r="AG2457" t="str">
        <f t="shared" si="1291"/>
        <v>1.00142374492364-0.000171229609114449i</v>
      </c>
      <c r="AH2457" t="str">
        <f t="shared" si="1292"/>
        <v>-0.0000602404397167416+0.000633777522820325i</v>
      </c>
      <c r="AI2457">
        <f t="shared" si="1293"/>
        <v>-63.922203327308331</v>
      </c>
      <c r="AJ2457">
        <f t="shared" si="1294"/>
        <v>95.429641452445978</v>
      </c>
      <c r="AK2457"/>
      <c r="AL2457"/>
      <c r="AM2457"/>
      <c r="AN2457"/>
    </row>
    <row r="2458" spans="1:40" x14ac:dyDescent="0.35">
      <c r="A2458"/>
      <c r="B2458">
        <f t="shared" si="1295"/>
        <v>524000</v>
      </c>
      <c r="C2458" s="237" t="str">
        <f t="shared" si="1263"/>
        <v>-1.17451581779717E-07+0.00197215116948574i</v>
      </c>
      <c r="D2458" s="208" t="str">
        <f t="shared" si="1264"/>
        <v>-2.51366210264792+0.015119825632724i</v>
      </c>
      <c r="E2458" t="str">
        <f t="shared" si="1265"/>
        <v>20500</v>
      </c>
      <c r="F2458" t="str">
        <f t="shared" si="1266"/>
        <v>0.327868852459016</v>
      </c>
      <c r="G2458" t="str">
        <f t="shared" si="1261"/>
        <v>0.327868852459016</v>
      </c>
      <c r="H2458" t="str">
        <f t="shared" si="1267"/>
        <v>3.8289822759384+0.299866233556355i</v>
      </c>
      <c r="I2458" t="str">
        <f t="shared" si="1268"/>
        <v>2057.74318810131i</v>
      </c>
      <c r="J2458" t="str">
        <f t="shared" si="1262"/>
        <v>-5730.55799334088+450.168361774548i</v>
      </c>
      <c r="K2458" t="str">
        <f t="shared" si="1269"/>
        <v>0.0280349972968386-0.356880206372983i</v>
      </c>
      <c r="L2458" t="str">
        <f t="shared" si="1270"/>
        <v>0.00585132397973344-0.0631549463126281i</v>
      </c>
      <c r="M2458" t="str">
        <f t="shared" si="1271"/>
        <v>0.033886321276572-0.420035152685611i</v>
      </c>
      <c r="N2458" t="str">
        <f t="shared" si="1272"/>
        <v>-6.53600656010376i</v>
      </c>
      <c r="O2458" t="str">
        <f t="shared" si="1273"/>
        <v>0.968210577481902-0.250136518029977i</v>
      </c>
      <c r="P2458" t="str">
        <f t="shared" si="1274"/>
        <v>0.031789422518098+0.250136518029977i</v>
      </c>
      <c r="Q2458" t="str">
        <f t="shared" si="1275"/>
        <v>-0.031789422518098+6.28587004207378i</v>
      </c>
      <c r="R2458" t="str">
        <f t="shared" si="1276"/>
        <v>0.0397668668001613-0.00525839510326951i</v>
      </c>
      <c r="S2458" t="str">
        <f t="shared" si="1277"/>
        <v>0.707795593089058i</v>
      </c>
      <c r="T2458" t="str">
        <f t="shared" si="1278"/>
        <v>0.00372186888081524+0.0281468130721137i</v>
      </c>
      <c r="U2458" t="str">
        <f t="shared" si="1279"/>
        <v>0.00005-0.000271188220917215i</v>
      </c>
      <c r="V2458" t="str">
        <f t="shared" si="1280"/>
        <v>0.00002-0.00303730807427281i</v>
      </c>
      <c r="W2458" t="str">
        <f t="shared" si="1281"/>
        <v>0.0000422610593171097-0.000249551570721742i</v>
      </c>
      <c r="X2458" t="str">
        <f t="shared" si="1282"/>
        <v>0.000042718866606774-0.000249390964005195i</v>
      </c>
      <c r="Y2458" t="str">
        <f t="shared" si="1283"/>
        <v>0.009+2.63391128076968i</v>
      </c>
      <c r="Z2458" t="str">
        <f t="shared" si="1284"/>
        <v>-0.00113564167412743-0.000198543210765832i</v>
      </c>
      <c r="AA2458" t="str">
        <f t="shared" si="1285"/>
        <v>0.0156442632922357-4.5563398171094i</v>
      </c>
      <c r="AB2458" t="str">
        <f t="shared" si="1286"/>
        <v>0.0124399869087311+0.0940780014966295i</v>
      </c>
      <c r="AC2458" t="str">
        <f t="shared" si="1287"/>
        <v>1.03993761311606-0.00203727441684326i</v>
      </c>
      <c r="AD2458" t="str">
        <f t="shared" si="1288"/>
        <v>0.0117849740218297+0.0904881307646339i</v>
      </c>
      <c r="AE2458" t="str">
        <f t="shared" si="1289"/>
        <v>4.58229639050992E-06-0.000105101918891296i</v>
      </c>
      <c r="AF2458" t="str">
        <f t="shared" si="1290"/>
        <v>-6.34264437858632-0.284746407923631i</v>
      </c>
      <c r="AG2458" t="str">
        <f t="shared" si="1291"/>
        <v>1.0014931741263-0.000189256228977065i</v>
      </c>
      <c r="AH2458" t="str">
        <f t="shared" si="1292"/>
        <v>-0.000059028855929291+0.000664316191270114i</v>
      </c>
      <c r="AI2458">
        <f t="shared" si="1293"/>
        <v>-63.51834823242239</v>
      </c>
      <c r="AJ2458">
        <f t="shared" si="1294"/>
        <v>95.077770444971463</v>
      </c>
      <c r="AK2458"/>
      <c r="AL2458"/>
      <c r="AM2458"/>
      <c r="AN2458"/>
    </row>
    <row r="2459" spans="1:40" x14ac:dyDescent="0.35">
      <c r="A2459"/>
      <c r="B2459">
        <f t="shared" si="1295"/>
        <v>525000</v>
      </c>
      <c r="C2459" s="237" t="str">
        <f t="shared" si="1263"/>
        <v>-1.17004573312229E-07+0.00196839469109424i</v>
      </c>
      <c r="D2459" s="208" t="str">
        <f t="shared" si="1264"/>
        <v>-2.51366209922085+0.0150910259650558i</v>
      </c>
      <c r="E2459" t="str">
        <f t="shared" si="1265"/>
        <v>20500</v>
      </c>
      <c r="F2459" t="str">
        <f t="shared" si="1266"/>
        <v>0.327868852459016</v>
      </c>
      <c r="G2459" t="str">
        <f t="shared" si="1261"/>
        <v>0.327868852459016</v>
      </c>
      <c r="H2459" t="str">
        <f t="shared" si="1267"/>
        <v>3.82907788043273+0.29930311053332i</v>
      </c>
      <c r="I2459" t="str">
        <f t="shared" si="1268"/>
        <v>2061.6701789183i</v>
      </c>
      <c r="J2459" t="str">
        <f t="shared" si="1262"/>
        <v>-5752.45504310129+451.027461701599i</v>
      </c>
      <c r="K2459" t="str">
        <f t="shared" si="1269"/>
        <v>0.0279289140728916-0.356208515554294i</v>
      </c>
      <c r="L2459" t="str">
        <f t="shared" si="1270"/>
        <v>0.00582924327210034-0.0630366930639898i</v>
      </c>
      <c r="M2459" t="str">
        <f t="shared" si="1271"/>
        <v>0.0337581573449919-0.419245208618284i</v>
      </c>
      <c r="N2459" t="str">
        <f t="shared" si="1272"/>
        <v>-6.54847985506579i</v>
      </c>
      <c r="O2459" t="str">
        <f t="shared" si="1273"/>
        <v>0.965015314196167-0.262193522740118i</v>
      </c>
      <c r="P2459" t="str">
        <f t="shared" si="1274"/>
        <v>0.034984685803833+0.262193522740118i</v>
      </c>
      <c r="Q2459" t="str">
        <f t="shared" si="1275"/>
        <v>-0.034984685803833+6.28628633232567i</v>
      </c>
      <c r="R2459" t="str">
        <f t="shared" si="1276"/>
        <v>0.0416765473932081-0.00579717893732827i</v>
      </c>
      <c r="S2459" t="str">
        <f t="shared" si="1277"/>
        <v>0.709146348037701i</v>
      </c>
      <c r="T2459" t="str">
        <f t="shared" si="1278"/>
        <v>0.00411104827232742+0.0295547713827137i</v>
      </c>
      <c r="U2459" t="str">
        <f t="shared" si="1279"/>
        <v>0.00005-0.000270671671924992i</v>
      </c>
      <c r="V2459" t="str">
        <f t="shared" si="1280"/>
        <v>0.00002-0.00303152272555991i</v>
      </c>
      <c r="W2459" t="str">
        <f t="shared" si="1281"/>
        <v>0.0000422610114950769-0.000249078490362961i</v>
      </c>
      <c r="X2459" t="str">
        <f t="shared" si="1282"/>
        <v>0.0000427170334826492-0.000248918191660145i</v>
      </c>
      <c r="Y2459" t="str">
        <f t="shared" si="1283"/>
        <v>0.009+2.63893782901543i</v>
      </c>
      <c r="Z2459" t="str">
        <f t="shared" si="1284"/>
        <v>-0.00113132948223738-0.000198141846894743i</v>
      </c>
      <c r="AA2459" t="str">
        <f t="shared" si="1285"/>
        <v>0.0155847091915147-4.5476596436442i</v>
      </c>
      <c r="AB2459" t="str">
        <f t="shared" si="1286"/>
        <v>0.0137407813995082+0.0987839660302502i</v>
      </c>
      <c r="AC2459" t="str">
        <f t="shared" si="1287"/>
        <v>1.04187856790702-0.00242599209600353i</v>
      </c>
      <c r="AD2459" t="str">
        <f t="shared" si="1288"/>
        <v>0.0129676261690987+0.0948435148131955i</v>
      </c>
      <c r="AE2459" t="str">
        <f t="shared" si="1289"/>
        <v>0.0000041218113913411-0.000109868693906172i</v>
      </c>
      <c r="AF2459" t="str">
        <f t="shared" si="1290"/>
        <v>-6.34273997965358-0.284212084568264i</v>
      </c>
      <c r="AG2459" t="str">
        <f t="shared" si="1291"/>
        <v>1.00156209559969-0.000208129154613756i</v>
      </c>
      <c r="AH2459" t="str">
        <f t="shared" si="1292"/>
        <v>-0.0000574244524724995+0.00069460010527253i</v>
      </c>
      <c r="AI2459">
        <f t="shared" si="1293"/>
        <v>-63.135721044659277</v>
      </c>
      <c r="AJ2459">
        <f t="shared" si="1294"/>
        <v>94.726048065491042</v>
      </c>
      <c r="AK2459"/>
      <c r="AL2459"/>
      <c r="AM2459"/>
      <c r="AN2459"/>
    </row>
    <row r="2460" spans="1:40" x14ac:dyDescent="0.35">
      <c r="A2460"/>
      <c r="B2460">
        <f t="shared" si="1295"/>
        <v>526000</v>
      </c>
      <c r="C2460" s="237" t="str">
        <f t="shared" si="1263"/>
        <v>-1.16560111898452E-07+0.0019646524958904i</v>
      </c>
      <c r="D2460" s="208" t="str">
        <f t="shared" si="1264"/>
        <v>-2.51366209581332+0.0150623358018264i</v>
      </c>
      <c r="E2460" t="str">
        <f t="shared" si="1265"/>
        <v>20500</v>
      </c>
      <c r="F2460" t="str">
        <f t="shared" si="1266"/>
        <v>0.327868852459016</v>
      </c>
      <c r="G2460" t="str">
        <f t="shared" si="1261"/>
        <v>0.327868852459016</v>
      </c>
      <c r="H2460" t="str">
        <f t="shared" si="1267"/>
        <v>3.82917294527265+0.298742083305119i</v>
      </c>
      <c r="I2460" t="str">
        <f t="shared" si="1268"/>
        <v>2065.59716973529i</v>
      </c>
      <c r="J2460" t="str">
        <f t="shared" si="1262"/>
        <v>-5774.39384128832+451.88656162865i</v>
      </c>
      <c r="K2460" t="str">
        <f t="shared" si="1269"/>
        <v>0.0278234306783245-0.355539333087003i</v>
      </c>
      <c r="L2460" t="str">
        <f t="shared" si="1270"/>
        <v>0.00580728696194657-0.0629188779658369i</v>
      </c>
      <c r="M2460" t="str">
        <f t="shared" si="1271"/>
        <v>0.0336307176402711-0.41845821105284i</v>
      </c>
      <c r="N2460" t="str">
        <f t="shared" si="1272"/>
        <v>-6.56095315002782i</v>
      </c>
      <c r="O2460" t="str">
        <f t="shared" si="1273"/>
        <v>0.961669912795239-0.274209735101431i</v>
      </c>
      <c r="P2460" t="str">
        <f t="shared" si="1274"/>
        <v>0.0383300872047611+0.274209735101431i</v>
      </c>
      <c r="Q2460" t="str">
        <f t="shared" si="1275"/>
        <v>-0.0383300872047611+6.28674341492639i</v>
      </c>
      <c r="R2460" t="str">
        <f t="shared" si="1276"/>
        <v>0.0435783418338148-0.00636266604304519i</v>
      </c>
      <c r="S2460" t="str">
        <f t="shared" si="1277"/>
        <v>0.710497102986343i</v>
      </c>
      <c r="T2460" t="str">
        <f t="shared" si="1278"/>
        <v>0.00452065579085319+0.030962285625874i</v>
      </c>
      <c r="U2460" t="str">
        <f t="shared" si="1279"/>
        <v>0.00005-0.000270157086997378i</v>
      </c>
      <c r="V2460" t="str">
        <f t="shared" si="1280"/>
        <v>0.00002-0.00302575937437064i</v>
      </c>
      <c r="W2460" t="str">
        <f t="shared" si="1281"/>
        <v>0.000042260963582032-0.000248607213074091i</v>
      </c>
      <c r="X2460" t="str">
        <f t="shared" si="1282"/>
        <v>0.0000427152104403942-0.000248447221192346i</v>
      </c>
      <c r="Y2460" t="str">
        <f t="shared" si="1283"/>
        <v>0.009+2.64396437726117i</v>
      </c>
      <c r="Z2460" t="str">
        <f t="shared" si="1284"/>
        <v>-0.00112704186353777-0.00019774213936784i</v>
      </c>
      <c r="AA2460" t="str">
        <f t="shared" si="1285"/>
        <v>0.0155254945329123-4.53901248277948i</v>
      </c>
      <c r="AB2460" t="str">
        <f t="shared" si="1286"/>
        <v>0.0151098549298638+0.103488446311386i</v>
      </c>
      <c r="AC2460" t="str">
        <f t="shared" si="1287"/>
        <v>1.04381374537283-0.00284245214629016i</v>
      </c>
      <c r="AD2460" t="str">
        <f t="shared" si="1288"/>
        <v>0.0142055336922494+0.0991832358215787i</v>
      </c>
      <c r="AE2460" t="str">
        <f t="shared" si="1289"/>
        <v>0.0000036024740757227-0.000114592691555225i</v>
      </c>
      <c r="AF2460" t="str">
        <f t="shared" si="1290"/>
        <v>-6.34283504108597-0.283679747503293i</v>
      </c>
      <c r="AG2460" t="str">
        <f t="shared" si="1291"/>
        <v>1.00163050046615-0.000227839998004739i</v>
      </c>
      <c r="AH2460" t="str">
        <f t="shared" si="1292"/>
        <v>-0.000055432241203614+0.000724626457054911i</v>
      </c>
      <c r="AI2460">
        <f t="shared" si="1293"/>
        <v>-62.772375883853606</v>
      </c>
      <c r="AJ2460">
        <f t="shared" si="1294"/>
        <v>94.374474365163778</v>
      </c>
      <c r="AK2460"/>
      <c r="AL2460"/>
      <c r="AM2460"/>
      <c r="AN2460"/>
    </row>
    <row r="2461" spans="1:40" x14ac:dyDescent="0.35">
      <c r="A2461"/>
      <c r="B2461">
        <f t="shared" si="1295"/>
        <v>527000</v>
      </c>
      <c r="C2461" s="237" t="str">
        <f t="shared" si="1263"/>
        <v>-1.16118178224263E-07+0.00196092450256573i</v>
      </c>
      <c r="D2461" s="208" t="str">
        <f t="shared" si="1264"/>
        <v>-2.51366209242516+0.0150337545196706i</v>
      </c>
      <c r="E2461" t="str">
        <f t="shared" si="1265"/>
        <v>20500</v>
      </c>
      <c r="F2461" t="str">
        <f t="shared" si="1266"/>
        <v>0.327868852459016</v>
      </c>
      <c r="G2461" t="str">
        <f t="shared" si="1261"/>
        <v>0.327868852459016</v>
      </c>
      <c r="H2461" t="str">
        <f t="shared" si="1267"/>
        <v>3.82926747450251+0.298183140280514i</v>
      </c>
      <c r="I2461" t="str">
        <f t="shared" si="1268"/>
        <v>2069.52416055228i</v>
      </c>
      <c r="J2461" t="str">
        <f t="shared" si="1262"/>
        <v>-5796.37438790196+452.7456615557i</v>
      </c>
      <c r="K2461" t="str">
        <f t="shared" si="1269"/>
        <v>0.0277185426081612-0.354872645033946i</v>
      </c>
      <c r="L2461" t="str">
        <f t="shared" si="1270"/>
        <v>0.0057854541192454-0.0628014986096297i</v>
      </c>
      <c r="M2461" t="str">
        <f t="shared" si="1271"/>
        <v>0.0335039967274066-0.417674143643576i</v>
      </c>
      <c r="N2461" t="str">
        <f t="shared" si="1272"/>
        <v>-6.57342644498985i</v>
      </c>
      <c r="O2461" t="str">
        <f t="shared" si="1273"/>
        <v>0.958174893760248-0.28618328561874i</v>
      </c>
      <c r="P2461" t="str">
        <f t="shared" si="1274"/>
        <v>0.041825106239752+0.28618328561874i</v>
      </c>
      <c r="Q2461" t="str">
        <f t="shared" si="1275"/>
        <v>-0.041825106239752+6.28724315937111i</v>
      </c>
      <c r="R2461" t="str">
        <f t="shared" si="1276"/>
        <v>0.0454718212928849-0.00695487177572686i</v>
      </c>
      <c r="S2461" t="str">
        <f t="shared" si="1277"/>
        <v>0.711847857934988i</v>
      </c>
      <c r="T2461" t="str">
        <f t="shared" si="1278"/>
        <v>0.00495081057576367+0.0323690185837427i</v>
      </c>
      <c r="U2461" t="str">
        <f t="shared" si="1279"/>
        <v>0.00005-0.00026964445495374i</v>
      </c>
      <c r="V2461" t="str">
        <f t="shared" si="1280"/>
        <v>0.00002-0.00302001789548189i</v>
      </c>
      <c r="W2461" t="str">
        <f t="shared" si="1281"/>
        <v>0.0000422609155779752-0.000248137728590935i</v>
      </c>
      <c r="X2461" t="str">
        <f t="shared" si="1282"/>
        <v>0.00004271339740287-0.000247978042344536i</v>
      </c>
      <c r="Y2461" t="str">
        <f t="shared" si="1283"/>
        <v>0.009+2.64899092550691i</v>
      </c>
      <c r="Z2461" t="str">
        <f t="shared" si="1284"/>
        <v>-0.0011227786316695-0.000197344077767044i</v>
      </c>
      <c r="AA2461" t="str">
        <f t="shared" si="1285"/>
        <v>0.0154666167414906-4.5303981465261i</v>
      </c>
      <c r="AB2461" t="str">
        <f t="shared" si="1286"/>
        <v>0.0165476057116276+0.108190315221967i</v>
      </c>
      <c r="AC2461" t="str">
        <f t="shared" si="1287"/>
        <v>1.04574270818847-0.00328669907782173i</v>
      </c>
      <c r="AD2461" t="str">
        <f t="shared" si="1288"/>
        <v>0.0154984687868929+0.103506582620635i</v>
      </c>
      <c r="AE2461" t="str">
        <f t="shared" si="1289"/>
        <v>0.0000030250615125674-0.000119273510233133i</v>
      </c>
      <c r="AF2461" t="str">
        <f t="shared" si="1290"/>
        <v>-6.34292956692767-0.283149385760843i</v>
      </c>
      <c r="AG2461" t="str">
        <f t="shared" si="1291"/>
        <v>1.00169837997494-0.000248380282193513i</v>
      </c>
      <c r="AH2461" t="str">
        <f t="shared" si="1292"/>
        <v>-0.0000530572381428265+0.000754392506801239i</v>
      </c>
      <c r="AI2461">
        <f t="shared" si="1293"/>
        <v>-62.426623430648817</v>
      </c>
      <c r="AJ2461">
        <f t="shared" si="1294"/>
        <v>94.023049372862488</v>
      </c>
      <c r="AK2461"/>
      <c r="AL2461"/>
      <c r="AM2461"/>
      <c r="AN2461"/>
    </row>
    <row r="2462" spans="1:40" x14ac:dyDescent="0.35">
      <c r="A2462"/>
      <c r="B2462">
        <f t="shared" si="1295"/>
        <v>528000</v>
      </c>
      <c r="C2462" s="237" t="str">
        <f t="shared" si="1263"/>
        <v>-1.15678753158267E-07+0.00195721063042775i</v>
      </c>
      <c r="D2462" s="208" t="str">
        <f t="shared" si="1264"/>
        <v>-2.51366208905623+0.0150052814999461i</v>
      </c>
      <c r="E2462" t="str">
        <f t="shared" si="1265"/>
        <v>20500</v>
      </c>
      <c r="F2462" t="str">
        <f t="shared" si="1266"/>
        <v>0.327868852459016</v>
      </c>
      <c r="G2462" t="str">
        <f t="shared" si="1261"/>
        <v>0.327868852459016</v>
      </c>
      <c r="H2462" t="str">
        <f t="shared" si="1267"/>
        <v>3.82936147212895+0.297626269952911i</v>
      </c>
      <c r="I2462" t="str">
        <f t="shared" si="1268"/>
        <v>2073.45115136926i</v>
      </c>
      <c r="J2462" t="str">
        <f t="shared" si="1262"/>
        <v>-5818.39668294222+453.604761482751i</v>
      </c>
      <c r="K2462" t="str">
        <f t="shared" si="1269"/>
        <v>0.0276142453995577-0.354208437560347i</v>
      </c>
      <c r="L2462" t="str">
        <f t="shared" si="1270"/>
        <v>0.00576374382262067-0.0626845526042813i</v>
      </c>
      <c r="M2462" t="str">
        <f t="shared" si="1271"/>
        <v>0.0333779892221784-0.416892990164628i</v>
      </c>
      <c r="N2462" t="str">
        <f t="shared" si="1272"/>
        <v>-6.58589973995188i</v>
      </c>
      <c r="O2462" t="str">
        <f t="shared" si="1273"/>
        <v>0.954530800849995-0.298112311434244i</v>
      </c>
      <c r="P2462" t="str">
        <f t="shared" si="1274"/>
        <v>0.045469199150005+0.298112311434244i</v>
      </c>
      <c r="Q2462" t="str">
        <f t="shared" si="1275"/>
        <v>-0.045469199150005+6.28778742851764i</v>
      </c>
      <c r="R2462" t="str">
        <f t="shared" si="1276"/>
        <v>0.0473565526919733-0.00757380306138007i</v>
      </c>
      <c r="S2462" t="str">
        <f t="shared" si="1277"/>
        <v>0.71319861288363i</v>
      </c>
      <c r="T2462" t="str">
        <f t="shared" si="1278"/>
        <v>0.00540162583763006+0.0337746276908659i</v>
      </c>
      <c r="U2462" t="str">
        <f t="shared" si="1279"/>
        <v>0.00005-0.000269133764698146i</v>
      </c>
      <c r="V2462" t="str">
        <f t="shared" si="1280"/>
        <v>0.00002-0.00301429816461923i</v>
      </c>
      <c r="W2462" t="str">
        <f t="shared" si="1281"/>
        <v>0.0000422608674829079-0.000247670026727051i</v>
      </c>
      <c r="X2462" t="str">
        <f t="shared" si="1282"/>
        <v>0.0000427115942936684-0.000247510644937152i</v>
      </c>
      <c r="Y2462" t="str">
        <f t="shared" si="1283"/>
        <v>0.009+2.65401747375266i</v>
      </c>
      <c r="Z2462" t="str">
        <f t="shared" si="1284"/>
        <v>-0.00111853960203681-0.000196947651762542i</v>
      </c>
      <c r="AA2462" t="str">
        <f t="shared" si="1285"/>
        <v>0.0154080732666837-4.52181644831969i</v>
      </c>
      <c r="AB2462" t="str">
        <f t="shared" si="1286"/>
        <v>0.0180544121401888+0.112888427770085i</v>
      </c>
      <c r="AC2462" t="str">
        <f t="shared" si="1287"/>
        <v>1.04766501418188-0.00375876913736931i</v>
      </c>
      <c r="AD2462" t="str">
        <f t="shared" si="1288"/>
        <v>0.0168461944384249+0.107812847806153i</v>
      </c>
      <c r="AE2462" t="str">
        <f t="shared" si="1289"/>
        <v>2.39035158226367E-06-0.000123910758315333i</v>
      </c>
      <c r="AF2462" t="str">
        <f t="shared" si="1290"/>
        <v>-6.34302356118518-0.282620988452965i</v>
      </c>
      <c r="AG2462" t="str">
        <f t="shared" si="1291"/>
        <v>1.00176572550293-0.000269741443259531i</v>
      </c>
      <c r="AH2462" t="str">
        <f t="shared" si="1292"/>
        <v>-0.0000503044626539743+0.000783895582331834i</v>
      </c>
      <c r="AI2462">
        <f t="shared" si="1293"/>
        <v>-62.096987716178802</v>
      </c>
      <c r="AJ2462">
        <f t="shared" si="1294"/>
        <v>93.671773095350616</v>
      </c>
      <c r="AK2462"/>
      <c r="AL2462"/>
      <c r="AM2462"/>
      <c r="AN2462"/>
    </row>
    <row r="2463" spans="1:40" x14ac:dyDescent="0.35">
      <c r="A2463"/>
      <c r="B2463">
        <f t="shared" si="1295"/>
        <v>529000</v>
      </c>
      <c r="C2463" s="237" t="str">
        <f t="shared" si="1263"/>
        <v>-1.15241817749722E-07+0.00195351079939412i</v>
      </c>
      <c r="D2463" s="208" t="str">
        <f t="shared" si="1264"/>
        <v>-2.51366208570639+0.0149769161286883i</v>
      </c>
      <c r="E2463" t="str">
        <f t="shared" si="1265"/>
        <v>20500</v>
      </c>
      <c r="F2463" t="str">
        <f t="shared" si="1266"/>
        <v>0.327868852459016</v>
      </c>
      <c r="G2463" t="str">
        <f t="shared" si="1261"/>
        <v>0.327868852459016</v>
      </c>
      <c r="H2463" t="str">
        <f t="shared" si="1267"/>
        <v>3.8294549421213+0.297071460899618i</v>
      </c>
      <c r="I2463" t="str">
        <f t="shared" si="1268"/>
        <v>2077.37814218625i</v>
      </c>
      <c r="J2463" t="str">
        <f t="shared" si="1262"/>
        <v>-5840.4607264091+454.463861409801i</v>
      </c>
      <c r="K2463" t="str">
        <f t="shared" si="1269"/>
        <v>0.0275105346313308-0.353546696932897i</v>
      </c>
      <c r="L2463" t="str">
        <f t="shared" si="1270"/>
        <v>0.00574215515925038-0.0625680375759999i</v>
      </c>
      <c r="M2463" t="str">
        <f t="shared" si="1271"/>
        <v>0.0332526897905812-0.416114734508897i</v>
      </c>
      <c r="N2463" t="str">
        <f t="shared" si="1272"/>
        <v>-6.59837303491391i</v>
      </c>
      <c r="O2463" t="str">
        <f t="shared" si="1273"/>
        <v>0.950738201016354-0.309994956617341i</v>
      </c>
      <c r="P2463" t="str">
        <f t="shared" si="1274"/>
        <v>0.049261798983646+0.309994956617341i</v>
      </c>
      <c r="Q2463" t="str">
        <f t="shared" si="1275"/>
        <v>-0.049261798983646+6.28837807829657i</v>
      </c>
      <c r="R2463" t="str">
        <f t="shared" si="1276"/>
        <v>0.0492320988759227-0.00821945819708346i</v>
      </c>
      <c r="S2463" t="str">
        <f t="shared" si="1277"/>
        <v>0.714549367832274i</v>
      </c>
      <c r="T2463" t="str">
        <f t="shared" si="1278"/>
        <v>0.00587320865864979+0.0351787651288466i</v>
      </c>
      <c r="U2463" t="str">
        <f t="shared" si="1279"/>
        <v>0.00005-0.000268625005218565i</v>
      </c>
      <c r="V2463" t="str">
        <f t="shared" si="1280"/>
        <v>0.00002-0.00300860005844793i</v>
      </c>
      <c r="W2463" t="str">
        <f t="shared" si="1281"/>
        <v>0.0000422608192968314-0.000247204097373025i</v>
      </c>
      <c r="X2463" t="str">
        <f t="shared" si="1282"/>
        <v>0.0000427098010371028-0.000247045018867609i</v>
      </c>
      <c r="Y2463" t="str">
        <f t="shared" si="1283"/>
        <v>0.009+2.6590440219984i</v>
      </c>
      <c r="Z2463" t="str">
        <f t="shared" si="1284"/>
        <v>-0.00111432459178734-0.000196552851111862i</v>
      </c>
      <c r="AA2463" t="str">
        <f t="shared" si="1285"/>
        <v>0.0153498615820211-4.51326720300713i</v>
      </c>
      <c r="AB2463" t="str">
        <f t="shared" si="1286"/>
        <v>0.0196306321274396+0.117581621406373i</v>
      </c>
      <c r="AC2463" t="str">
        <f t="shared" si="1287"/>
        <v>1.04958021649517-0.00425869009425167i</v>
      </c>
      <c r="AD2463" t="str">
        <f t="shared" si="1288"/>
        <v>0.0182484644926913+0.112101327856807i</v>
      </c>
      <c r="AE2463" t="str">
        <f t="shared" si="1289"/>
        <v>1.69912285711693E-06-0.000128504054127308i</v>
      </c>
      <c r="AF2463" t="str">
        <f t="shared" si="1290"/>
        <v>-6.34311702782769-0.28209454477093i</v>
      </c>
      <c r="AG2463" t="str">
        <f t="shared" si="1291"/>
        <v>1.00183252855536-0.000291914832292315i</v>
      </c>
      <c r="AH2463" t="str">
        <f t="shared" si="1292"/>
        <v>-0.0000471789366353372+0.000813133078773394i</v>
      </c>
      <c r="AI2463">
        <f t="shared" si="1293"/>
        <v>-61.782171642374763</v>
      </c>
      <c r="AJ2463">
        <f t="shared" si="1294"/>
        <v>93.320645517460136</v>
      </c>
      <c r="AK2463"/>
      <c r="AL2463"/>
      <c r="AM2463"/>
      <c r="AN2463"/>
    </row>
    <row r="2464" spans="1:40" x14ac:dyDescent="0.35">
      <c r="A2464"/>
      <c r="B2464">
        <f t="shared" si="1295"/>
        <v>530000</v>
      </c>
      <c r="C2464" s="237" t="str">
        <f t="shared" si="1263"/>
        <v>-1.14807353226497E-07+0.00194982492998688i</v>
      </c>
      <c r="D2464" s="208" t="str">
        <f t="shared" si="1264"/>
        <v>-2.5136620823755+0.0149486577965661i</v>
      </c>
      <c r="E2464" t="str">
        <f t="shared" si="1265"/>
        <v>20500</v>
      </c>
      <c r="F2464" t="str">
        <f t="shared" si="1266"/>
        <v>0.327868852459016</v>
      </c>
      <c r="G2464" t="str">
        <f t="shared" si="1261"/>
        <v>0.327868852459016</v>
      </c>
      <c r="H2464" t="str">
        <f t="shared" si="1267"/>
        <v>3.829547888412+0.296518701781061i</v>
      </c>
      <c r="I2464" t="str">
        <f t="shared" si="1268"/>
        <v>2081.30513300324i</v>
      </c>
      <c r="J2464" t="str">
        <f t="shared" si="1262"/>
        <v>-5862.56651830259+455.322961336853i</v>
      </c>
      <c r="K2464" t="str">
        <f t="shared" si="1269"/>
        <v>0.0274074059234936-0.352887409518824i</v>
      </c>
      <c r="L2464" t="str">
        <f t="shared" si="1270"/>
        <v>0.00572068722477157-0.0624519511681324i</v>
      </c>
      <c r="M2464" t="str">
        <f t="shared" si="1271"/>
        <v>0.0331280931482652-0.415339360686956i</v>
      </c>
      <c r="N2464" t="str">
        <f t="shared" si="1272"/>
        <v>-6.61084632987594i</v>
      </c>
      <c r="O2464" t="str">
        <f t="shared" si="1273"/>
        <v>0.946797684316066-0.321829372453379i</v>
      </c>
      <c r="P2464" t="str">
        <f t="shared" si="1274"/>
        <v>0.053202315683934+0.321829372453379i</v>
      </c>
      <c r="Q2464" t="str">
        <f t="shared" si="1275"/>
        <v>-0.053202315683934+6.28901695742256i</v>
      </c>
      <c r="R2464" t="str">
        <f t="shared" si="1276"/>
        <v>0.05109801879377-0.00889182665418379i</v>
      </c>
      <c r="S2464" t="str">
        <f t="shared" si="1277"/>
        <v>0.715900122780917i</v>
      </c>
      <c r="T2464" t="str">
        <f t="shared" si="1278"/>
        <v>0.00636565979347681+0.0365810779283215i</v>
      </c>
      <c r="U2464" t="str">
        <f t="shared" si="1279"/>
        <v>0.00005-0.000268118165586077i</v>
      </c>
      <c r="V2464" t="str">
        <f t="shared" si="1280"/>
        <v>0.00002-0.00300292345456406i</v>
      </c>
      <c r="W2464" t="str">
        <f t="shared" si="1281"/>
        <v>0.0000422607710197458-0.000246739930495735i</v>
      </c>
      <c r="X2464" t="str">
        <f t="shared" si="1282"/>
        <v>0.0000427080175581989-0.000246581154109556i</v>
      </c>
      <c r="Y2464" t="str">
        <f t="shared" si="1283"/>
        <v>0.009+2.66407057024414i</v>
      </c>
      <c r="Z2464" t="str">
        <f t="shared" si="1284"/>
        <v>-0.00111013341979231-0.000196159665658916i</v>
      </c>
      <c r="AA2464" t="str">
        <f t="shared" si="1285"/>
        <v>0.0152919791848551-4.50475022683327i</v>
      </c>
      <c r="AB2464" t="str">
        <f t="shared" si="1286"/>
        <v>0.0212766024360702+0.122268716364858i</v>
      </c>
      <c r="AC2464" t="str">
        <f t="shared" si="1287"/>
        <v>1.05148786375438-0.00478648102853409i</v>
      </c>
      <c r="AD2464" t="str">
        <f t="shared" si="1288"/>
        <v>0.0197050237280775+0.116371323250653i</v>
      </c>
      <c r="AE2464" t="str">
        <f t="shared" si="1289"/>
        <v>9.52154482794609E-07-0.000133053025912304i</v>
      </c>
      <c r="AF2464" t="str">
        <f t="shared" si="1290"/>
        <v>-6.3432099707875-0.281570043984495i</v>
      </c>
      <c r="AG2464" t="str">
        <f t="shared" si="1291"/>
        <v>1.00189878076652-0.000314891717366536i</v>
      </c>
      <c r="AH2464" t="str">
        <f t="shared" si="1292"/>
        <v>-0.0000436856837206368+0.000842102458219696i</v>
      </c>
      <c r="AI2464">
        <f t="shared" si="1293"/>
        <v>-61.481029198039565</v>
      </c>
      <c r="AJ2464">
        <f t="shared" si="1294"/>
        <v>92.969666602272255</v>
      </c>
      <c r="AK2464"/>
      <c r="AL2464"/>
      <c r="AM2464"/>
      <c r="AN2464"/>
    </row>
    <row r="2465" spans="1:40" x14ac:dyDescent="0.35">
      <c r="A2465"/>
      <c r="B2465">
        <f t="shared" si="1295"/>
        <v>531000</v>
      </c>
      <c r="C2465" s="237" t="str">
        <f t="shared" si="1263"/>
        <v>-1.14375340993058E-07+0.00194615294332679i</v>
      </c>
      <c r="D2465" s="208" t="str">
        <f t="shared" si="1264"/>
        <v>-2.5136620790634+0.0149205058988387i</v>
      </c>
      <c r="E2465" t="str">
        <f t="shared" si="1265"/>
        <v>20500</v>
      </c>
      <c r="F2465" t="str">
        <f t="shared" si="1266"/>
        <v>0.327868852459016</v>
      </c>
      <c r="G2465" t="str">
        <f t="shared" si="1261"/>
        <v>0.327868852459016</v>
      </c>
      <c r="H2465" t="str">
        <f t="shared" si="1267"/>
        <v>3.82964031489699+0.295967981340058i</v>
      </c>
      <c r="I2465" t="str">
        <f t="shared" si="1268"/>
        <v>2085.23212382023i</v>
      </c>
      <c r="J2465" t="str">
        <f t="shared" si="1262"/>
        <v>-5884.7140586227+456.182061263903i</v>
      </c>
      <c r="K2465" t="str">
        <f t="shared" si="1269"/>
        <v>0.0273048549367957-0.352230561784981i</v>
      </c>
      <c r="L2465" t="str">
        <f t="shared" si="1270"/>
        <v>0.00569933912318734-0.0623362910410156i</v>
      </c>
      <c r="M2465" t="str">
        <f t="shared" si="1271"/>
        <v>0.033004194059983-0.414566852825997i</v>
      </c>
      <c r="N2465" t="str">
        <f t="shared" si="1272"/>
        <v>-6.62331962483797i</v>
      </c>
      <c r="O2465" t="str">
        <f t="shared" si="1273"/>
        <v>0.942709863818935-0.333613717731279i</v>
      </c>
      <c r="P2465" t="str">
        <f t="shared" si="1274"/>
        <v>0.057290136181065+0.333613717731279i</v>
      </c>
      <c r="Q2465" t="str">
        <f t="shared" si="1275"/>
        <v>-0.057290136181065+6.28970590710669i</v>
      </c>
      <c r="R2465" t="str">
        <f t="shared" si="1276"/>
        <v>0.0529538676879396-0.00959088888465543i</v>
      </c>
      <c r="S2465" t="str">
        <f t="shared" si="1277"/>
        <v>0.717250877729559i</v>
      </c>
      <c r="T2465" t="str">
        <f t="shared" si="1278"/>
        <v>0.00687907347072578+0.0379812080783496i</v>
      </c>
      <c r="U2465" t="str">
        <f t="shared" si="1279"/>
        <v>0.00005-0.000267613234954088i</v>
      </c>
      <c r="V2465" t="str">
        <f t="shared" si="1280"/>
        <v>0.00002-0.00299726823148579i</v>
      </c>
      <c r="W2465" t="str">
        <f t="shared" si="1281"/>
        <v>0.0000422607226516524-0.000246277516137645i</v>
      </c>
      <c r="X2465" t="str">
        <f t="shared" si="1282"/>
        <v>0.0000427062437826885-0.00024611904071218i</v>
      </c>
      <c r="Y2465" t="str">
        <f t="shared" si="1283"/>
        <v>0.009+2.66909711848989i</v>
      </c>
      <c r="Z2465" t="str">
        <f t="shared" si="1284"/>
        <v>-0.00110596590662715-0.000195768085333112i</v>
      </c>
      <c r="AA2465" t="str">
        <f t="shared" si="1285"/>
        <v>0.0152344235960916-4.4962653374277i</v>
      </c>
      <c r="AB2465" t="str">
        <f t="shared" si="1286"/>
        <v>0.022992638016115+0.126948516028584i</v>
      </c>
      <c r="AC2465" t="str">
        <f t="shared" si="1287"/>
        <v>1.05338750024794-0.00534215212187392i</v>
      </c>
      <c r="AD2465" t="str">
        <f t="shared" si="1288"/>
        <v>0.0212156079289852+0.120622138580144i</v>
      </c>
      <c r="AE2465" t="str">
        <f t="shared" si="1289"/>
        <v>1.50226060793928E-07-0.00013755731179753i</v>
      </c>
      <c r="AF2465" t="str">
        <f t="shared" si="1290"/>
        <v>-6.34330239396039-0.281047475441219i</v>
      </c>
      <c r="AG2465" t="str">
        <f t="shared" si="1291"/>
        <v>1.00196447390042-0.000338663285517469i</v>
      </c>
      <c r="AH2465" t="str">
        <f t="shared" si="1292"/>
        <v>-0.0000398297284903146+0.000870801249383318i</v>
      </c>
      <c r="AI2465">
        <f t="shared" si="1293"/>
        <v>-61.192542868514728</v>
      </c>
      <c r="AJ2465">
        <f t="shared" si="1294"/>
        <v>92.618836291299758</v>
      </c>
      <c r="AK2465"/>
      <c r="AL2465"/>
      <c r="AM2465"/>
      <c r="AN2465"/>
    </row>
    <row r="2466" spans="1:40" x14ac:dyDescent="0.35">
      <c r="A2466"/>
      <c r="B2466">
        <f t="shared" si="1295"/>
        <v>532000</v>
      </c>
      <c r="C2466" s="237" t="str">
        <f t="shared" si="1263"/>
        <v>-1.13945762628477E-07+0.00194249476112769i</v>
      </c>
      <c r="D2466" s="208" t="str">
        <f t="shared" si="1264"/>
        <v>-2.51366207576997+0.0148924598353123i</v>
      </c>
      <c r="E2466" t="str">
        <f t="shared" si="1265"/>
        <v>20500</v>
      </c>
      <c r="F2466" t="str">
        <f t="shared" si="1266"/>
        <v>0.327868852459016</v>
      </c>
      <c r="G2466" t="str">
        <f t="shared" si="1261"/>
        <v>0.327868852459016</v>
      </c>
      <c r="H2466" t="str">
        <f t="shared" si="1267"/>
        <v>3.82973222543619+0.295419288401068i</v>
      </c>
      <c r="I2466" t="str">
        <f t="shared" si="1268"/>
        <v>2089.15911463721i</v>
      </c>
      <c r="J2466" t="str">
        <f t="shared" si="1262"/>
        <v>-5906.90334736943+457.041161190953i</v>
      </c>
      <c r="K2466" t="str">
        <f t="shared" si="1269"/>
        <v>0.0272028773722713-0.351576140296946i</v>
      </c>
      <c r="L2466" t="str">
        <f t="shared" si="1270"/>
        <v>0.00567810996677368-0.0622210548718208i</v>
      </c>
      <c r="M2466" t="str">
        <f t="shared" si="1271"/>
        <v>0.032880987339045-0.413797195168767i</v>
      </c>
      <c r="N2466" t="str">
        <f t="shared" si="1272"/>
        <v>-6.6357929198i</v>
      </c>
      <c r="O2466" t="str">
        <f t="shared" si="1273"/>
        <v>0.938475375512449-0.345346159029991i</v>
      </c>
      <c r="P2466" t="str">
        <f t="shared" si="1274"/>
        <v>0.061524624487551+0.345346159029991i</v>
      </c>
      <c r="Q2466" t="str">
        <f t="shared" si="1275"/>
        <v>-0.061524624487551+6.29044676077001i</v>
      </c>
      <c r="R2466" t="str">
        <f t="shared" si="1276"/>
        <v>0.0547991972917286-0.0103166161309662i</v>
      </c>
      <c r="S2466" t="str">
        <f t="shared" si="1277"/>
        <v>0.718601632678204i</v>
      </c>
      <c r="T2466" t="str">
        <f t="shared" si="1278"/>
        <v>0.00741353719542661+0.0393787926432912i</v>
      </c>
      <c r="U2466" t="str">
        <f t="shared" si="1279"/>
        <v>0.00005-0.000267110202557558i</v>
      </c>
      <c r="V2466" t="str">
        <f t="shared" si="1280"/>
        <v>0.00002-0.00299163426864465i</v>
      </c>
      <c r="W2466" t="str">
        <f t="shared" si="1281"/>
        <v>0.0000422606741925525-0.000245816844416082i</v>
      </c>
      <c r="X2466" t="str">
        <f t="shared" si="1282"/>
        <v>0.0000427044796370012-0.000245658668799479i</v>
      </c>
      <c r="Y2466" t="str">
        <f t="shared" si="1283"/>
        <v>0.009+2.67412366673563i</v>
      </c>
      <c r="Z2466" t="str">
        <f t="shared" si="1284"/>
        <v>-0.00110182187455228-0.00019537810014844i</v>
      </c>
      <c r="AA2466" t="str">
        <f t="shared" si="1285"/>
        <v>0.0151771923599252-4.48781235379185i</v>
      </c>
      <c r="AB2466" t="str">
        <f t="shared" si="1286"/>
        <v>0.0247790313446768+0.131619807320261i</v>
      </c>
      <c r="AC2466" t="str">
        <f t="shared" si="1287"/>
        <v>1.0552786661137-0.00592570445136118i</v>
      </c>
      <c r="AD2466" t="str">
        <f t="shared" si="1288"/>
        <v>0.0227799439606682+0.12485308266565i</v>
      </c>
      <c r="AE2466" t="str">
        <f t="shared" si="1289"/>
        <v>-7.05882468048618E-07-0.000142016559758821i</v>
      </c>
      <c r="AF2466" t="str">
        <f t="shared" si="1290"/>
        <v>-6.34339430120616-0.280526828565756i</v>
      </c>
      <c r="AG2466" t="str">
        <f t="shared" si="1291"/>
        <v>1.00202959985144-0.000363220644716356i</v>
      </c>
      <c r="AH2466" t="str">
        <f t="shared" si="1292"/>
        <v>-0.000035616095693137+0.000899227047238385i</v>
      </c>
      <c r="AI2466">
        <f t="shared" si="1293"/>
        <v>-60.915805115813875</v>
      </c>
      <c r="AJ2466">
        <f t="shared" si="1294"/>
        <v>92.268154504670747</v>
      </c>
      <c r="AK2466"/>
      <c r="AL2466"/>
      <c r="AM2466"/>
      <c r="AN2466"/>
    </row>
    <row r="2467" spans="1:40" x14ac:dyDescent="0.35">
      <c r="A2467"/>
      <c r="B2467">
        <f t="shared" si="1295"/>
        <v>533000</v>
      </c>
      <c r="C2467" s="237" t="str">
        <f t="shared" si="1263"/>
        <v>-1.13518599884466E-07+0.00193885030569093i</v>
      </c>
      <c r="D2467" s="208" t="str">
        <f t="shared" si="1264"/>
        <v>-2.51366207249506+0.0148645190102971i</v>
      </c>
      <c r="E2467" t="str">
        <f t="shared" si="1265"/>
        <v>20500</v>
      </c>
      <c r="F2467" t="str">
        <f t="shared" si="1266"/>
        <v>0.327868852459016</v>
      </c>
      <c r="G2467" t="str">
        <f t="shared" si="1261"/>
        <v>0.327868852459016</v>
      </c>
      <c r="H2467" t="str">
        <f t="shared" si="1267"/>
        <v>3.82982362385377+0.294872611869453i</v>
      </c>
      <c r="I2467" t="str">
        <f t="shared" si="1268"/>
        <v>2093.0861054542i</v>
      </c>
      <c r="J2467" t="str">
        <f t="shared" si="1262"/>
        <v>-5929.13438454277+457.900261118004i</v>
      </c>
      <c r="K2467" t="str">
        <f t="shared" si="1269"/>
        <v>0.0271014689707919-0.350924131718132i</v>
      </c>
      <c r="L2467" t="str">
        <f t="shared" si="1270"/>
        <v>0.00565699887598891-0.0621062403544075i</v>
      </c>
      <c r="M2467" t="str">
        <f t="shared" si="1271"/>
        <v>0.0327584678467808-0.41303037207254i</v>
      </c>
      <c r="N2467" t="str">
        <f t="shared" si="1272"/>
        <v>-6.64826621476203i</v>
      </c>
      <c r="O2467" t="str">
        <f t="shared" si="1273"/>
        <v>0.934094878202829-0.357024871003746i</v>
      </c>
      <c r="P2467" t="str">
        <f t="shared" si="1274"/>
        <v>0.065905121797171+0.357024871003746i</v>
      </c>
      <c r="Q2467" t="str">
        <f t="shared" si="1275"/>
        <v>-0.065905121797171+6.29124134375828i</v>
      </c>
      <c r="R2467" t="str">
        <f t="shared" si="1276"/>
        <v>0.0566335560350762-0.0110689702398016i</v>
      </c>
      <c r="S2467" t="str">
        <f t="shared" si="1277"/>
        <v>0.719952387626846i</v>
      </c>
      <c r="T2467" t="str">
        <f t="shared" si="1278"/>
        <v>0.00796913155271566+0.0407734638872519i</v>
      </c>
      <c r="U2467" t="str">
        <f t="shared" si="1279"/>
        <v>0.0000499999999999999-0.000266609057712234i</v>
      </c>
      <c r="V2467" t="str">
        <f t="shared" si="1280"/>
        <v>0.00002-0.00298602144637702i</v>
      </c>
      <c r="W2467" t="str">
        <f t="shared" si="1281"/>
        <v>0.0000422606256424463-0.000245357905522543i</v>
      </c>
      <c r="X2467" t="str">
        <f t="shared" si="1282"/>
        <v>0.0000427027250482549-0.000245200028569568i</v>
      </c>
      <c r="Y2467" t="str">
        <f t="shared" si="1283"/>
        <v>0.009+2.67915021498138i</v>
      </c>
      <c r="Z2467" t="str">
        <f t="shared" si="1284"/>
        <v>-0.00109770114749411-0.000194989700202564i</v>
      </c>
      <c r="AA2467" t="str">
        <f t="shared" si="1285"/>
        <v>0.015120283043576-4.47939109628592i</v>
      </c>
      <c r="AB2467" t="str">
        <f t="shared" si="1286"/>
        <v>0.0266360517697829+0.136281361118216i</v>
      </c>
      <c r="AC2467" t="str">
        <f t="shared" si="1287"/>
        <v>1.05716089753467-0.00653712978671027i</v>
      </c>
      <c r="AD2467" t="str">
        <f t="shared" si="1288"/>
        <v>0.0243977498453916+0.129063468667488i</v>
      </c>
      <c r="AE2467" t="str">
        <f t="shared" si="1289"/>
        <v>-1.61539093898428E-06-0.000146430427583842i</v>
      </c>
      <c r="AF2467" t="str">
        <f t="shared" si="1290"/>
        <v>-6.34348569634883-0.280008092859156i</v>
      </c>
      <c r="AG2467" t="str">
        <f t="shared" si="1291"/>
        <v>1.0020941506449-0.000388554825845073i</v>
      </c>
      <c r="AH2467" t="str">
        <f t="shared" si="1292"/>
        <v>-0.0000310498094782235+0.000927377512654886i</v>
      </c>
      <c r="AI2467">
        <f t="shared" si="1293"/>
        <v>-60.650003079620248</v>
      </c>
      <c r="AJ2467">
        <f t="shared" si="1294"/>
        <v>91.917621141314456</v>
      </c>
      <c r="AK2467"/>
      <c r="AL2467"/>
      <c r="AM2467"/>
      <c r="AN2467"/>
    </row>
    <row r="2468" spans="1:40" x14ac:dyDescent="0.35">
      <c r="A2468"/>
      <c r="B2468">
        <f t="shared" si="1295"/>
        <v>534000</v>
      </c>
      <c r="C2468" s="237" t="str">
        <f t="shared" si="1263"/>
        <v>-1.13093834683442E-07+0.00193521949989985i</v>
      </c>
      <c r="D2468" s="208" t="str">
        <f t="shared" si="1264"/>
        <v>-2.51366206923853+0.0148366828325655i</v>
      </c>
      <c r="E2468" t="str">
        <f t="shared" si="1265"/>
        <v>20500</v>
      </c>
      <c r="F2468" t="str">
        <f t="shared" si="1266"/>
        <v>0.327868852459016</v>
      </c>
      <c r="G2468" t="str">
        <f t="shared" si="1261"/>
        <v>0.327868852459016</v>
      </c>
      <c r="H2468" t="str">
        <f t="shared" si="1267"/>
        <v>3.82991451393865+0.294327940730771i</v>
      </c>
      <c r="I2468" t="str">
        <f t="shared" si="1268"/>
        <v>2097.01309627119i</v>
      </c>
      <c r="J2468" t="str">
        <f t="shared" si="1262"/>
        <v>-5951.40717014273+458.759361045055i</v>
      </c>
      <c r="K2468" t="str">
        <f t="shared" si="1269"/>
        <v>0.0270006255126244-0.350274522808898i</v>
      </c>
      <c r="L2468" t="str">
        <f t="shared" si="1270"/>
        <v>0.00563600497938329-0.0619918451991742i</v>
      </c>
      <c r="M2468" t="str">
        <f t="shared" si="1271"/>
        <v>0.0326366304920077-0.412266368008072i</v>
      </c>
      <c r="N2468" t="str">
        <f t="shared" si="1272"/>
        <v>-6.66073950972406i</v>
      </c>
      <c r="O2468" t="str">
        <f t="shared" si="1273"/>
        <v>0.929569053412535-0.368648036666037i</v>
      </c>
      <c r="P2468" t="str">
        <f t="shared" si="1274"/>
        <v>0.070430946587465+0.368648036666037i</v>
      </c>
      <c r="Q2468" t="str">
        <f t="shared" si="1275"/>
        <v>-0.070430946587465+6.29209147305802i</v>
      </c>
      <c r="R2468" t="str">
        <f t="shared" si="1276"/>
        <v>0.0584564892585871-0.0118479034800008i</v>
      </c>
      <c r="S2468" t="str">
        <f t="shared" si="1277"/>
        <v>0.72130314257549i</v>
      </c>
      <c r="T2468" t="str">
        <f t="shared" si="1278"/>
        <v>0.00854593001305566+0.0421648494061493i</v>
      </c>
      <c r="U2468" t="str">
        <f t="shared" si="1279"/>
        <v>0.0000499999999999999-0.000266109789813897i</v>
      </c>
      <c r="V2468" t="str">
        <f t="shared" si="1280"/>
        <v>0.00002-0.00298042964591564i</v>
      </c>
      <c r="W2468" t="str">
        <f t="shared" si="1281"/>
        <v>0.0000422605770013355-0.000244900689721992i</v>
      </c>
      <c r="X2468" t="str">
        <f t="shared" si="1282"/>
        <v>0.0000427009799442503-0.000244743110293975i</v>
      </c>
      <c r="Y2468" t="str">
        <f t="shared" si="1283"/>
        <v>0.009+2.68417676322712i</v>
      </c>
      <c r="Z2468" t="str">
        <f t="shared" si="1284"/>
        <v>-0.00109360355102636-0.000194602875675966i</v>
      </c>
      <c r="AA2468" t="str">
        <f t="shared" si="1285"/>
        <v>0.0150636932370321-4.47100138661636i</v>
      </c>
      <c r="AB2468" t="str">
        <f t="shared" si="1286"/>
        <v>0.0285639448593519+0.140931932697807i</v>
      </c>
      <c r="AC2468" t="str">
        <f t="shared" si="1287"/>
        <v>1.05903372694345-0.00717641039116502i</v>
      </c>
      <c r="AD2468" t="str">
        <f t="shared" si="1288"/>
        <v>0.0260687348398839+0.133252614196424i</v>
      </c>
      <c r="AE2468" t="str">
        <f t="shared" si="1289"/>
        <v>-0.0000025775190776975-0.000150798582833831i</v>
      </c>
      <c r="AF2468" t="str">
        <f t="shared" si="1290"/>
        <v>-6.34357658317718-0.279491257898206i</v>
      </c>
      <c r="AG2468" t="str">
        <f t="shared" si="1291"/>
        <v>1.00215811843765-0.000414656784669667i</v>
      </c>
      <c r="AH2468" t="str">
        <f t="shared" si="1292"/>
        <v>-0.0000261358926375526+0.000955250372024633i</v>
      </c>
      <c r="AI2468">
        <f t="shared" si="1293"/>
        <v>-60.394405849500963</v>
      </c>
      <c r="AJ2468">
        <f t="shared" si="1294"/>
        <v>91.567236079149396</v>
      </c>
      <c r="AK2468"/>
      <c r="AL2468"/>
      <c r="AM2468"/>
      <c r="AN2468"/>
    </row>
    <row r="2469" spans="1:40" x14ac:dyDescent="0.35">
      <c r="A2469"/>
      <c r="B2469">
        <f t="shared" si="1295"/>
        <v>535000</v>
      </c>
      <c r="C2469" s="237" t="str">
        <f t="shared" si="1263"/>
        <v>-1.12671449116615E-07+0.00193160226721439i</v>
      </c>
      <c r="D2469" s="208" t="str">
        <f t="shared" si="1264"/>
        <v>-2.51366206600023+0.0148089507153103i</v>
      </c>
      <c r="E2469" t="str">
        <f t="shared" si="1265"/>
        <v>20500</v>
      </c>
      <c r="F2469" t="str">
        <f t="shared" si="1266"/>
        <v>0.327868852459016</v>
      </c>
      <c r="G2469" t="str">
        <f t="shared" si="1261"/>
        <v>0.327868852459016</v>
      </c>
      <c r="H2469" t="str">
        <f t="shared" si="1267"/>
        <v>3.83000489944483+0.293785264050035i</v>
      </c>
      <c r="I2469" t="str">
        <f t="shared" si="1268"/>
        <v>2100.94008708817i</v>
      </c>
      <c r="J2469" t="str">
        <f t="shared" si="1262"/>
        <v>-5973.72170416931+459.618460972106i</v>
      </c>
      <c r="K2469" t="str">
        <f t="shared" si="1269"/>
        <v>0.0269003428169958-0.349627300425679i</v>
      </c>
      <c r="L2469" t="str">
        <f t="shared" si="1270"/>
        <v>0.00561512741350982-0.0618778671329099i</v>
      </c>
      <c r="M2469" t="str">
        <f t="shared" si="1271"/>
        <v>0.0325154702305056-0.411505167558589i</v>
      </c>
      <c r="N2469" t="str">
        <f t="shared" si="1272"/>
        <v>-6.67321280468609i</v>
      </c>
      <c r="O2469" t="str">
        <f t="shared" si="1273"/>
        <v>0.924898605274229-0.380213847672314i</v>
      </c>
      <c r="P2469" t="str">
        <f t="shared" si="1274"/>
        <v>0.075101394725771+0.380213847672314i</v>
      </c>
      <c r="Q2469" t="str">
        <f t="shared" si="1275"/>
        <v>-0.075101394725771+6.29299895701378i</v>
      </c>
      <c r="R2469" t="str">
        <f t="shared" si="1276"/>
        <v>0.0602675394357771-0.012653358365067i</v>
      </c>
      <c r="S2469" t="str">
        <f t="shared" si="1277"/>
        <v>0.722653897524133i</v>
      </c>
      <c r="T2469" t="str">
        <f t="shared" si="1278"/>
        <v>0.00914399873928526+0.0435525722674537i</v>
      </c>
      <c r="U2469" t="str">
        <f t="shared" si="1279"/>
        <v>0.0000499999999999999-0.000265612388337609i</v>
      </c>
      <c r="V2469" t="str">
        <f t="shared" si="1280"/>
        <v>0.00002-0.00297485874938122i</v>
      </c>
      <c r="W2469" t="str">
        <f t="shared" si="1281"/>
        <v>0.0000422605282692206-0.000244445187352184i</v>
      </c>
      <c r="X2469" t="str">
        <f t="shared" si="1282"/>
        <v>0.0000426992442534615-0.000244287904316976i</v>
      </c>
      <c r="Y2469" t="str">
        <f t="shared" si="1283"/>
        <v>0.009+2.68920331147286i</v>
      </c>
      <c r="Z2469" t="str">
        <f t="shared" si="1284"/>
        <v>-0.00108952891235165-0.000194217616831058i</v>
      </c>
      <c r="AA2469" t="str">
        <f t="shared" si="1285"/>
        <v>0.015007420552794-4.46264304782316i</v>
      </c>
      <c r="AB2469" t="str">
        <f t="shared" si="1286"/>
        <v>0.0305629317562756+0.145570262198494i</v>
      </c>
      <c r="AC2469" t="str">
        <f t="shared" si="1287"/>
        <v>1.06089668323522-0.00784351882648589i</v>
      </c>
      <c r="AD2469" t="str">
        <f t="shared" si="1288"/>
        <v>0.0277925995140535+0.137419841422669i</v>
      </c>
      <c r="AE2469" t="str">
        <f t="shared" si="1289"/>
        <v>-3.59148661355879E-06-0.000155120702803935i</v>
      </c>
      <c r="AF2469" t="str">
        <f t="shared" si="1290"/>
        <v>-6.34366696544506-0.278976313334725i</v>
      </c>
      <c r="AG2469" t="str">
        <f t="shared" si="1291"/>
        <v>1.00222149551858-0.000441517403812261i</v>
      </c>
      <c r="AH2469" t="str">
        <f t="shared" si="1292"/>
        <v>-0.0000208793658589504+0.000982843416879314i</v>
      </c>
      <c r="AI2469">
        <f t="shared" si="1293"/>
        <v>-60.148353806600753</v>
      </c>
      <c r="AJ2469">
        <f t="shared" si="1294"/>
        <v>91.216999175270473</v>
      </c>
      <c r="AK2469"/>
      <c r="AL2469"/>
      <c r="AM2469"/>
      <c r="AN2469"/>
    </row>
    <row r="2470" spans="1:40" x14ac:dyDescent="0.35">
      <c r="A2470"/>
      <c r="B2470">
        <f t="shared" si="1295"/>
        <v>536000</v>
      </c>
      <c r="C2470" s="237" t="str">
        <f t="shared" si="1263"/>
        <v>-1.12251425442095E-07+0.00192799853166569i</v>
      </c>
      <c r="D2470" s="208" t="str">
        <f t="shared" si="1264"/>
        <v>-2.51366206278005+0.0147813220761036i</v>
      </c>
      <c r="E2470" t="str">
        <f t="shared" si="1265"/>
        <v>20500</v>
      </c>
      <c r="F2470" t="str">
        <f t="shared" si="1266"/>
        <v>0.327868852459016</v>
      </c>
      <c r="G2470" t="str">
        <f t="shared" si="1261"/>
        <v>0.327868852459016</v>
      </c>
      <c r="H2470" t="str">
        <f t="shared" si="1267"/>
        <v>3.83009478409187+0.29324457097103i</v>
      </c>
      <c r="I2470" t="str">
        <f t="shared" si="1268"/>
        <v>2104.86707790516i</v>
      </c>
      <c r="J2470" t="str">
        <f t="shared" si="1262"/>
        <v>-5996.07798662251+460.477560899156i</v>
      </c>
      <c r="K2470" t="str">
        <f t="shared" si="1269"/>
        <v>0.0268006167416633-0.348982451520123i</v>
      </c>
      <c r="L2470" t="str">
        <f t="shared" si="1270"/>
        <v>0.00559436532283705-0.0617643038986526i</v>
      </c>
      <c r="M2470" t="str">
        <f t="shared" si="1271"/>
        <v>0.0323949820645004-0.410746755418776i</v>
      </c>
      <c r="N2470" t="str">
        <f t="shared" si="1272"/>
        <v>-6.68568609964812i</v>
      </c>
      <c r="O2470" t="str">
        <f t="shared" si="1273"/>
        <v>0.920084260421231-0.391720504601324i</v>
      </c>
      <c r="P2470" t="str">
        <f t="shared" si="1274"/>
        <v>0.079915739578769+0.391720504601324i</v>
      </c>
      <c r="Q2470" t="str">
        <f t="shared" si="1275"/>
        <v>-0.079915739578769+6.2939655950468i</v>
      </c>
      <c r="R2470" t="str">
        <f t="shared" si="1276"/>
        <v>0.0620662464034789-0.0134852674806129i</v>
      </c>
      <c r="S2470" t="str">
        <f t="shared" si="1277"/>
        <v>0.724004652472777i</v>
      </c>
      <c r="T2470" t="str">
        <f t="shared" si="1278"/>
        <v>0.00976339639580358+0.0449362511576405i</v>
      </c>
      <c r="U2470" t="str">
        <f t="shared" si="1279"/>
        <v>0.0000499999999999999-0.000265116842836979i</v>
      </c>
      <c r="V2470" t="str">
        <f t="shared" si="1280"/>
        <v>0.00002-0.00296930863977416i</v>
      </c>
      <c r="W2470" t="str">
        <f t="shared" si="1281"/>
        <v>0.0000422604794461026-0.000243991388822976i</v>
      </c>
      <c r="X2470" t="str">
        <f t="shared" si="1282"/>
        <v>0.0000426975179050297-0.000243834401054893i</v>
      </c>
      <c r="Y2470" t="str">
        <f t="shared" si="1283"/>
        <v>0.009+2.69422985971861i</v>
      </c>
      <c r="Z2470" t="str">
        <f t="shared" si="1284"/>
        <v>-0.00108547706028315-0.000193833914011327i</v>
      </c>
      <c r="AA2470" t="str">
        <f t="shared" si="1285"/>
        <v>0.014951462625622-4.45431590426736i</v>
      </c>
      <c r="AB2470" t="str">
        <f t="shared" si="1286"/>
        <v>0.0326332085406364+0.150195075116686i</v>
      </c>
      <c r="AC2470" t="str">
        <f t="shared" si="1287"/>
        <v>1.06274929198944-0.00853841776238936i</v>
      </c>
      <c r="AD2470" t="str">
        <f t="shared" si="1288"/>
        <v>0.0295690358309297+0.141564477183332i</v>
      </c>
      <c r="AE2470" t="str">
        <f t="shared" si="1289"/>
        <v>-4.65651339175227E-06-0.000159396474482135i</v>
      </c>
      <c r="AF2470" t="str">
        <f t="shared" si="1290"/>
        <v>-6.34375684687192-0.278463248894926i</v>
      </c>
      <c r="AG2470" t="str">
        <f t="shared" si="1291"/>
        <v>1.00228427430916-0.000469127494720738i</v>
      </c>
      <c r="AH2470" t="str">
        <f t="shared" si="1292"/>
        <v>-0.0000152852469897135+0.00101015450350062i</v>
      </c>
      <c r="AI2470">
        <f t="shared" si="1293"/>
        <v>-59.911249643718378</v>
      </c>
      <c r="AJ2470">
        <f t="shared" si="1294"/>
        <v>90.866910266141716</v>
      </c>
      <c r="AK2470"/>
      <c r="AL2470"/>
      <c r="AM2470"/>
      <c r="AN2470"/>
    </row>
    <row r="2471" spans="1:40" x14ac:dyDescent="0.35">
      <c r="A2471"/>
      <c r="B2471">
        <f t="shared" si="1295"/>
        <v>537000</v>
      </c>
      <c r="C2471" s="237" t="str">
        <f t="shared" si="1263"/>
        <v>-1.11833746083035E-07+0.00192440821785073i</v>
      </c>
      <c r="D2471" s="208" t="str">
        <f t="shared" si="1264"/>
        <v>-2.51366205957784+0.0147537963368556i</v>
      </c>
      <c r="E2471" t="str">
        <f t="shared" si="1265"/>
        <v>20500</v>
      </c>
      <c r="F2471" t="str">
        <f t="shared" si="1266"/>
        <v>0.327868852459016</v>
      </c>
      <c r="G2471" t="str">
        <f t="shared" si="1261"/>
        <v>0.327868852459016</v>
      </c>
      <c r="H2471" t="str">
        <f t="shared" si="1267"/>
        <v>3.83018417156512+0.292705850715582i</v>
      </c>
      <c r="I2471" t="str">
        <f t="shared" si="1268"/>
        <v>2108.79406872215i</v>
      </c>
      <c r="J2471" t="str">
        <f t="shared" si="1262"/>
        <v>-6018.47601750231+461.336660826207i</v>
      </c>
      <c r="K2471" t="str">
        <f t="shared" si="1269"/>
        <v>0.02670144318249-0.348339963138234i</v>
      </c>
      <c r="L2471" t="str">
        <f t="shared" si="1270"/>
        <v>0.00557371785966213-0.0616511532555442i</v>
      </c>
      <c r="M2471" t="str">
        <f t="shared" si="1271"/>
        <v>0.0322751610421521-0.409991116393778i</v>
      </c>
      <c r="N2471" t="str">
        <f t="shared" si="1272"/>
        <v>-6.69815939461015i</v>
      </c>
      <c r="O2471" t="str">
        <f t="shared" si="1273"/>
        <v>0.915126767874465-0.403166217235069i</v>
      </c>
      <c r="P2471" t="str">
        <f t="shared" si="1274"/>
        <v>0.084873232125535+0.403166217235069i</v>
      </c>
      <c r="Q2471" t="str">
        <f t="shared" si="1275"/>
        <v>-0.084873232125535+6.29499317737508i</v>
      </c>
      <c r="R2471" t="str">
        <f t="shared" si="1276"/>
        <v>0.063852147600339-0.0143435533171115i</v>
      </c>
      <c r="S2471" t="str">
        <f t="shared" si="1277"/>
        <v>0.72535540742142i</v>
      </c>
      <c r="T2471" t="str">
        <f t="shared" si="1278"/>
        <v>0.0104041739602043+0.0463155005373765i</v>
      </c>
      <c r="U2471" t="str">
        <f t="shared" si="1279"/>
        <v>0.0000500000000000001-0.000264623142943428i</v>
      </c>
      <c r="V2471" t="str">
        <f t="shared" si="1280"/>
        <v>0.00002-0.00296377920096639i</v>
      </c>
      <c r="W2471" t="str">
        <f t="shared" si="1281"/>
        <v>0.0000422604305319829-0.000243539284615663i</v>
      </c>
      <c r="X2471" t="str">
        <f t="shared" si="1282"/>
        <v>0.0000426958008287556-0.00024338259099544i</v>
      </c>
      <c r="Y2471" t="str">
        <f t="shared" si="1283"/>
        <v>0.009+2.69925640796435i</v>
      </c>
      <c r="Z2471" t="str">
        <f t="shared" si="1284"/>
        <v>-0.00108144782522679-0.000193451757640494i</v>
      </c>
      <c r="AA2471" t="str">
        <f t="shared" si="1285"/>
        <v>0.014895817112289-4.44601978161896i</v>
      </c>
      <c r="AB2471" t="str">
        <f t="shared" si="1286"/>
        <v>0.0347749456001127+0.154805082824435i</v>
      </c>
      <c r="AC2471" t="str">
        <f t="shared" si="1287"/>
        <v>1.0645910757001-0.00926105979082077i</v>
      </c>
      <c r="AD2471" t="str">
        <f t="shared" si="1288"/>
        <v>0.0313977272278029+0.145685853088326i</v>
      </c>
      <c r="AE2471" t="str">
        <f t="shared" si="1289"/>
        <v>-5.77181948428017E-06-0.000163625594506816i</v>
      </c>
      <c r="AF2471" t="str">
        <f t="shared" si="1290"/>
        <v>-6.34384623114296-0.277952054378726i</v>
      </c>
      <c r="AG2471" t="str">
        <f t="shared" si="1291"/>
        <v>1.00234644736392-0.000497477799635836i</v>
      </c>
      <c r="AH2471" t="str">
        <f t="shared" si="1292"/>
        <v>-9.35855031078675E-06+0.00103718155252291i</v>
      </c>
      <c r="AI2471">
        <f t="shared" si="1293"/>
        <v>-59.682550756267368</v>
      </c>
      <c r="AJ2471">
        <f t="shared" si="1294"/>
        <v>90.516969167787082</v>
      </c>
      <c r="AK2471"/>
      <c r="AL2471"/>
      <c r="AM2471"/>
      <c r="AN2471"/>
    </row>
    <row r="2472" spans="1:40" x14ac:dyDescent="0.35">
      <c r="A2472"/>
      <c r="B2472">
        <f t="shared" si="1295"/>
        <v>538000</v>
      </c>
      <c r="C2472" s="237" t="str">
        <f t="shared" si="1263"/>
        <v>-1.1141839362579E-07+0.00192083125092715i</v>
      </c>
      <c r="D2472" s="208" t="str">
        <f t="shared" si="1264"/>
        <v>-2.51366205639348+0.0147263729237748i</v>
      </c>
      <c r="E2472" t="str">
        <f t="shared" si="1265"/>
        <v>20500</v>
      </c>
      <c r="F2472" t="str">
        <f t="shared" si="1266"/>
        <v>0.327868852459016</v>
      </c>
      <c r="G2472" t="str">
        <f t="shared" si="1261"/>
        <v>0.327868852459016</v>
      </c>
      <c r="H2472" t="str">
        <f t="shared" si="1267"/>
        <v>3.83027306551624+0.292169092582893i</v>
      </c>
      <c r="I2472" t="str">
        <f t="shared" si="1268"/>
        <v>2112.72105953914i</v>
      </c>
      <c r="J2472" t="str">
        <f t="shared" si="1262"/>
        <v>-6040.91579680874+462.195760753257i</v>
      </c>
      <c r="K2472" t="str">
        <f t="shared" si="1269"/>
        <v>0.0266028180730248-0.347699822419524i</v>
      </c>
      <c r="L2472" t="str">
        <f t="shared" si="1270"/>
        <v>0.0055531841840249-0.0615384129786868i</v>
      </c>
      <c r="M2472" t="str">
        <f t="shared" si="1271"/>
        <v>0.0321560022570497-0.409238235398211i</v>
      </c>
      <c r="N2472" t="str">
        <f t="shared" si="1272"/>
        <v>-6.71063268957218i</v>
      </c>
      <c r="O2472" t="str">
        <f t="shared" si="1273"/>
        <v>0.910026898925926-0.41454920483733i</v>
      </c>
      <c r="P2472" t="str">
        <f t="shared" si="1274"/>
        <v>0.089973101074074+0.41454920483733i</v>
      </c>
      <c r="Q2472" t="str">
        <f t="shared" si="1275"/>
        <v>-0.089973101074074+6.29608348473485i</v>
      </c>
      <c r="R2472" t="str">
        <f t="shared" si="1276"/>
        <v>0.0656247783133186-0.0152281281083203i</v>
      </c>
      <c r="S2472" t="str">
        <f t="shared" si="1277"/>
        <v>0.726706162370062i</v>
      </c>
      <c r="T2472" t="str">
        <f t="shared" si="1278"/>
        <v>0.0110663745376771+0.0476899308044578i</v>
      </c>
      <c r="U2472" t="str">
        <f t="shared" si="1279"/>
        <v>0.0000500000000000001-0.000264131278365466i</v>
      </c>
      <c r="V2472" t="str">
        <f t="shared" si="1280"/>
        <v>0.00002-0.00295827031769322i</v>
      </c>
      <c r="W2472" t="str">
        <f t="shared" si="1281"/>
        <v>0.000042260381526862-0.000243088865282308i</v>
      </c>
      <c r="X2472" t="str">
        <f t="shared" si="1282"/>
        <v>0.0000426940929550908-0.00024293246469705i</v>
      </c>
      <c r="Y2472" t="str">
        <f t="shared" si="1283"/>
        <v>0.009+2.70428295621009i</v>
      </c>
      <c r="Z2472" t="str">
        <f t="shared" si="1284"/>
        <v>-0.00107744103916334-0.000193071138221657i</v>
      </c>
      <c r="AA2472" t="str">
        <f t="shared" si="1285"/>
        <v>0.0148404816913337-4.43775450684445i</v>
      </c>
      <c r="AB2472" t="str">
        <f t="shared" si="1286"/>
        <v>0.0369882870096336+0.159398983114042i</v>
      </c>
      <c r="AC2472" t="str">
        <f t="shared" si="1287"/>
        <v>1.06642155401443-0.0100113872454385i</v>
      </c>
      <c r="AD2472" t="str">
        <f t="shared" si="1288"/>
        <v>0.0332783486985319+0.149783305624738i</v>
      </c>
      <c r="AE2472" t="str">
        <f t="shared" si="1289"/>
        <v>-6.93662529981553E-06-0.000167807769123i</v>
      </c>
      <c r="AF2472" t="str">
        <f t="shared" si="1290"/>
        <v>-6.34393512190972-0.277442719659118i</v>
      </c>
      <c r="AG2472" t="str">
        <f t="shared" si="1291"/>
        <v>1.00240800737085-0.000526558993555104i</v>
      </c>
      <c r="AH2472" t="str">
        <f t="shared" si="1292"/>
        <v>-3.10428582162134E-06+0.00106392254852866i</v>
      </c>
      <c r="AI2472">
        <f t="shared" si="1293"/>
        <v>-59.461762760408405</v>
      </c>
      <c r="AJ2472">
        <f t="shared" si="1294"/>
        <v>90.167175675984325</v>
      </c>
      <c r="AK2472"/>
      <c r="AL2472"/>
      <c r="AM2472"/>
      <c r="AN2472"/>
    </row>
    <row r="2473" spans="1:40" x14ac:dyDescent="0.35">
      <c r="A2473"/>
      <c r="B2473">
        <f t="shared" si="1295"/>
        <v>539000</v>
      </c>
      <c r="C2473" s="237" t="str">
        <f t="shared" si="1263"/>
        <v>-1.11005350818101E-07+0.00191726755660797i</v>
      </c>
      <c r="D2473" s="208" t="str">
        <f t="shared" si="1264"/>
        <v>-2.51366205322681+0.0146990512673278i</v>
      </c>
      <c r="E2473" t="str">
        <f t="shared" si="1265"/>
        <v>20500</v>
      </c>
      <c r="F2473" t="str">
        <f t="shared" si="1266"/>
        <v>0.327868852459016</v>
      </c>
      <c r="G2473" t="str">
        <f t="shared" si="1261"/>
        <v>0.327868852459016</v>
      </c>
      <c r="H2473" t="str">
        <f t="shared" si="1267"/>
        <v>3.8303614695634+0.291634285948822i</v>
      </c>
      <c r="I2473" t="str">
        <f t="shared" si="1268"/>
        <v>2116.64805035612i</v>
      </c>
      <c r="J2473" t="str">
        <f t="shared" si="1262"/>
        <v>-6063.39732454178+463.054860680309i</v>
      </c>
      <c r="K2473" t="str">
        <f t="shared" si="1269"/>
        <v>0.0265047373840897-0.347062016596182i</v>
      </c>
      <c r="L2473" t="str">
        <f t="shared" si="1270"/>
        <v>0.00553276346362416-0.0614260808590064i</v>
      </c>
      <c r="M2473" t="str">
        <f t="shared" si="1271"/>
        <v>0.0320375008477139-0.408488097455188i</v>
      </c>
      <c r="N2473" t="str">
        <f t="shared" si="1272"/>
        <v>-6.72310598453421i</v>
      </c>
      <c r="O2473" t="str">
        <f t="shared" si="1273"/>
        <v>0.904785447018681-0.425867696430716i</v>
      </c>
      <c r="P2473" t="str">
        <f t="shared" si="1274"/>
        <v>0.095214552981319+0.425867696430716i</v>
      </c>
      <c r="Q2473" t="str">
        <f t="shared" si="1275"/>
        <v>-0.095214552981319+6.29723828810349i</v>
      </c>
      <c r="R2473" t="str">
        <f t="shared" si="1276"/>
        <v>0.0673836719320907-0.0161388936757514i</v>
      </c>
      <c r="S2473" t="str">
        <f t="shared" si="1277"/>
        <v>0.728056917318706i</v>
      </c>
      <c r="T2473" t="str">
        <f t="shared" si="1278"/>
        <v>0.0117500331785019+0.049059148464493i</v>
      </c>
      <c r="U2473" t="str">
        <f t="shared" si="1279"/>
        <v>0.0000500000000000001-0.000263641238887979i</v>
      </c>
      <c r="V2473" t="str">
        <f t="shared" si="1280"/>
        <v>0.00002-0.00295278187554537i</v>
      </c>
      <c r="W2473" t="str">
        <f t="shared" si="1281"/>
        <v>0.0000422603324307407-0.00024264012144509i</v>
      </c>
      <c r="X2473" t="str">
        <f t="shared" si="1282"/>
        <v>0.0000426923942151317-0.000242484012788221i</v>
      </c>
      <c r="Y2473" t="str">
        <f t="shared" si="1283"/>
        <v>0.009+2.70930950445584i</v>
      </c>
      <c r="Z2473" t="str">
        <f t="shared" si="1284"/>
        <v>-0.00107345653563094-0.000192692046336484i</v>
      </c>
      <c r="AA2473" t="str">
        <f t="shared" si="1285"/>
        <v>0.0147854540628193-4.429519908195i</v>
      </c>
      <c r="AB2473" t="str">
        <f t="shared" si="1286"/>
        <v>0.0392733499213713+0.163975460768545i</v>
      </c>
      <c r="AC2473" t="str">
        <f t="shared" si="1287"/>
        <v>1.06824024398008-0.0107893320266963i</v>
      </c>
      <c r="AD2473" t="str">
        <f t="shared" si="1288"/>
        <v>0.0352105668769858+0.15385617625963i</v>
      </c>
      <c r="AE2473" t="str">
        <f t="shared" si="1289"/>
        <v>-8.15015169239582E-06-0.000171942714137279i</v>
      </c>
      <c r="AF2473" t="str">
        <f t="shared" si="1290"/>
        <v>-6.34402352279021-0.276935234681494i</v>
      </c>
      <c r="AG2473" t="str">
        <f t="shared" si="1291"/>
        <v>1.00246894715185-0.000556361686193342i</v>
      </c>
      <c r="AH2473" t="str">
        <f t="shared" si="1292"/>
        <v>3.47254146431277E-06+0.0010903755396369i</v>
      </c>
      <c r="AI2473">
        <f t="shared" si="1293"/>
        <v>-59.248433943736991</v>
      </c>
      <c r="AJ2473">
        <f t="shared" si="1294"/>
        <v>89.817529566459271</v>
      </c>
      <c r="AK2473"/>
      <c r="AL2473"/>
      <c r="AM2473"/>
      <c r="AN2473"/>
    </row>
    <row r="2474" spans="1:40" x14ac:dyDescent="0.35">
      <c r="A2474"/>
      <c r="B2474">
        <f t="shared" si="1295"/>
        <v>540000</v>
      </c>
      <c r="C2474" s="237" t="str">
        <f t="shared" si="1263"/>
        <v>-1.10594600567303E-07+0.0019137170611565i</v>
      </c>
      <c r="D2474" s="208" t="str">
        <f t="shared" si="1264"/>
        <v>-2.51366205007773+0.0146718308021998i</v>
      </c>
      <c r="E2474" t="str">
        <f t="shared" si="1265"/>
        <v>20500</v>
      </c>
      <c r="F2474" t="str">
        <f t="shared" si="1266"/>
        <v>0.327868852459016</v>
      </c>
      <c r="G2474" t="str">
        <f t="shared" si="1261"/>
        <v>0.327868852459016</v>
      </c>
      <c r="H2474" t="str">
        <f t="shared" si="1267"/>
        <v>3.83044938729187+0.29110142026524i</v>
      </c>
      <c r="I2474" t="str">
        <f t="shared" si="1268"/>
        <v>2120.57504117311i</v>
      </c>
      <c r="J2474" t="str">
        <f t="shared" si="1262"/>
        <v>-6085.92060070144+463.913960607359i</v>
      </c>
      <c r="K2474" t="str">
        <f t="shared" si="1269"/>
        <v>0.026407197123371-0.346426532992243i</v>
      </c>
      <c r="L2474" t="str">
        <f t="shared" si="1270"/>
        <v>0.00551245487373344-0.0613141547031091i</v>
      </c>
      <c r="M2474" t="str">
        <f t="shared" si="1271"/>
        <v>0.0319196519971044-0.407740687695352i</v>
      </c>
      <c r="N2474" t="str">
        <f t="shared" si="1272"/>
        <v>-6.73557927949624i</v>
      </c>
      <c r="O2474" t="str">
        <f t="shared" si="1273"/>
        <v>0.899403227623428-0.437119931072194i</v>
      </c>
      <c r="P2474" t="str">
        <f t="shared" si="1274"/>
        <v>0.100596772376572+0.437119931072194i</v>
      </c>
      <c r="Q2474" t="str">
        <f t="shared" si="1275"/>
        <v>-0.100596772376572+6.29845934842405i</v>
      </c>
      <c r="R2474" t="str">
        <f t="shared" si="1276"/>
        <v>0.069128360211212-0.0170757412795584i</v>
      </c>
      <c r="S2474" t="str">
        <f t="shared" si="1277"/>
        <v>0.729407672267349i</v>
      </c>
      <c r="T2474" t="str">
        <f t="shared" si="1278"/>
        <v>0.0124551766989622+0.050422756309319i</v>
      </c>
      <c r="U2474" t="str">
        <f t="shared" si="1279"/>
        <v>0.0000500000000000001-0.00026315301437152i</v>
      </c>
      <c r="V2474" t="str">
        <f t="shared" si="1280"/>
        <v>0.00002-0.00294731376096102i</v>
      </c>
      <c r="W2474" t="str">
        <f t="shared" si="1281"/>
        <v>0.0000422602832436205-0.000242193043795654i</v>
      </c>
      <c r="X2474" t="str">
        <f t="shared" si="1282"/>
        <v>0.000042690704540613-0.00024203722596687i</v>
      </c>
      <c r="Y2474" t="str">
        <f t="shared" si="1283"/>
        <v>0.009+2.71433605270158i</v>
      </c>
      <c r="Z2474" t="str">
        <f t="shared" si="1284"/>
        <v>-0.00106949414970787-0.000192314472644388i</v>
      </c>
      <c r="AA2474" t="str">
        <f t="shared" si="1285"/>
        <v>0.0147307319480942-4.42131581519453i</v>
      </c>
      <c r="AB2474" t="str">
        <f t="shared" si="1286"/>
        <v>0.0416302239661606+0.168533188158061i</v>
      </c>
      <c r="AC2474" t="str">
        <f t="shared" si="1287"/>
        <v>1.07004666030062-0.011594815432906i</v>
      </c>
      <c r="AD2474" t="str">
        <f t="shared" si="1288"/>
        <v>0.037194040121583+0.15790381154127i</v>
      </c>
      <c r="AE2474" t="str">
        <f t="shared" si="1289"/>
        <v>-9.41162006893479E-06-0.000176030154871459i</v>
      </c>
      <c r="AF2474" t="str">
        <f t="shared" si="1290"/>
        <v>-6.3441114373696-0.27642958946304i</v>
      </c>
      <c r="AG2474" t="str">
        <f t="shared" si="1291"/>
        <v>1.00252925966315-0.00058687642393888i</v>
      </c>
      <c r="AH2474" t="str">
        <f t="shared" si="1292"/>
        <v>0.0000103669322132741+0.00111653863708478i</v>
      </c>
      <c r="AI2474">
        <f t="shared" si="1293"/>
        <v>-59.042150492019744</v>
      </c>
      <c r="AJ2474">
        <f t="shared" si="1294"/>
        <v>89.468030595083093</v>
      </c>
      <c r="AK2474"/>
      <c r="AL2474"/>
      <c r="AM2474"/>
      <c r="AN2474"/>
    </row>
    <row r="2475" spans="1:40" x14ac:dyDescent="0.35">
      <c r="A2475"/>
      <c r="B2475">
        <f t="shared" si="1295"/>
        <v>541000</v>
      </c>
      <c r="C2475" s="237" t="str">
        <f t="shared" si="1263"/>
        <v>-1.10186125938559E-07+0.00191017969138126i</v>
      </c>
      <c r="D2475" s="208" t="str">
        <f t="shared" si="1264"/>
        <v>-2.51366204694609+0.0146447109672563i</v>
      </c>
      <c r="E2475" t="str">
        <f t="shared" si="1265"/>
        <v>20500</v>
      </c>
      <c r="F2475" t="str">
        <f t="shared" si="1266"/>
        <v>0.327868852459016</v>
      </c>
      <c r="G2475" t="str">
        <f t="shared" si="1261"/>
        <v>0.327868852459016</v>
      </c>
      <c r="H2475" t="str">
        <f t="shared" si="1267"/>
        <v>3.83053682225418+0.290570485059321i</v>
      </c>
      <c r="I2475" t="str">
        <f t="shared" si="1268"/>
        <v>2124.5020319901i</v>
      </c>
      <c r="J2475" t="str">
        <f t="shared" si="1262"/>
        <v>-6108.48562528772+464.77306053441i</v>
      </c>
      <c r="K2475" t="str">
        <f t="shared" si="1269"/>
        <v>0.026310193335016-0.345793359022768i</v>
      </c>
      <c r="L2475" t="str">
        <f t="shared" si="1270"/>
        <v>0.00549225759711933-0.0612026323331475i</v>
      </c>
      <c r="M2475" t="str">
        <f t="shared" si="1271"/>
        <v>0.0318024509321353-0.406995991355915i</v>
      </c>
      <c r="N2475" t="str">
        <f t="shared" si="1272"/>
        <v>-6.74805257445827i</v>
      </c>
      <c r="O2475" t="str">
        <f t="shared" si="1273"/>
        <v>0.893881078111619-0.448304158127057i</v>
      </c>
      <c r="P2475" t="str">
        <f t="shared" si="1274"/>
        <v>0.106118921888381+0.448304158127057i</v>
      </c>
      <c r="Q2475" t="str">
        <f t="shared" si="1275"/>
        <v>-0.106118921888381+6.29974841633121i</v>
      </c>
      <c r="R2475" t="str">
        <f t="shared" si="1276"/>
        <v>0.070858373539929-0.0180385514762163i</v>
      </c>
      <c r="S2475" t="str">
        <f t="shared" si="1277"/>
        <v>0.730758427215993i</v>
      </c>
      <c r="T2475" t="str">
        <f t="shared" si="1278"/>
        <v>0.0131818235060146+0.0517803536031219i</v>
      </c>
      <c r="U2475" t="str">
        <f t="shared" si="1279"/>
        <v>0.0000500000000000001-0.00026266659475161i</v>
      </c>
      <c r="V2475" t="str">
        <f t="shared" si="1280"/>
        <v>0.00002-0.00294186586121803i</v>
      </c>
      <c r="W2475" t="str">
        <f t="shared" si="1281"/>
        <v>0.0000422602339655019-0.000241747623094468i</v>
      </c>
      <c r="X2475" t="str">
        <f t="shared" si="1282"/>
        <v>0.0000426890238638983-0.000241592094999693i</v>
      </c>
      <c r="Y2475" t="str">
        <f t="shared" si="1283"/>
        <v>0.009+2.71936260094733i</v>
      </c>
      <c r="Z2475" t="str">
        <f t="shared" si="1284"/>
        <v>-0.00106555371799544-0.000191938407881713i</v>
      </c>
      <c r="AA2475" t="str">
        <f t="shared" si="1285"/>
        <v>0.0146763130895559-4.41314205862782i</v>
      </c>
      <c r="AB2475" t="str">
        <f t="shared" si="1286"/>
        <v>0.0440589706674746+0.173070825861874i</v>
      </c>
      <c r="AC2475" t="str">
        <f t="shared" si="1287"/>
        <v>1.07184031559921-0.0124277479976736i</v>
      </c>
      <c r="AD2475" t="str">
        <f t="shared" si="1288"/>
        <v>0.039228418600911+0.161925563198811i</v>
      </c>
      <c r="AE2475" t="str">
        <f t="shared" si="1289"/>
        <v>-0.0000107202524955526-0.000180069826114975i</v>
      </c>
      <c r="AF2475" t="str">
        <f t="shared" si="1290"/>
        <v>-6.34419886920027-0.275925774092065i</v>
      </c>
      <c r="AG2475" t="str">
        <f t="shared" si="1291"/>
        <v>1.00258893799558-0.000618093691805516i</v>
      </c>
      <c r="AH2475" t="str">
        <f t="shared" si="1292"/>
        <v>0.0000175738934543289+0.00114241001480284i</v>
      </c>
      <c r="AI2475">
        <f t="shared" si="1293"/>
        <v>-58.842532365280526</v>
      </c>
      <c r="AJ2475">
        <f t="shared" si="1294"/>
        <v>89.118678498068292</v>
      </c>
      <c r="AK2475"/>
      <c r="AL2475"/>
      <c r="AM2475"/>
      <c r="AN2475"/>
    </row>
    <row r="2476" spans="1:40" x14ac:dyDescent="0.35">
      <c r="A2476"/>
      <c r="B2476">
        <f t="shared" si="1295"/>
        <v>542000</v>
      </c>
      <c r="C2476" s="237" t="str">
        <f t="shared" si="1263"/>
        <v>-1.09779910153113E-07+0.00190665537463088i</v>
      </c>
      <c r="D2476" s="208" t="str">
        <f t="shared" si="1264"/>
        <v>-2.51366204383177+0.0146176912055034i</v>
      </c>
      <c r="E2476" t="str">
        <f t="shared" si="1265"/>
        <v>20500</v>
      </c>
      <c r="F2476" t="str">
        <f t="shared" si="1266"/>
        <v>0.327868852459016</v>
      </c>
      <c r="G2476" t="str">
        <f t="shared" si="1261"/>
        <v>0.327868852459016</v>
      </c>
      <c r="H2476" t="str">
        <f t="shared" si="1267"/>
        <v>3.83062377797056+0.29004146993291i</v>
      </c>
      <c r="I2476" t="str">
        <f t="shared" si="1268"/>
        <v>2128.42902280708i</v>
      </c>
      <c r="J2476" t="str">
        <f t="shared" si="1262"/>
        <v>-6131.09239830061+465.63216046146i</v>
      </c>
      <c r="K2476" t="str">
        <f t="shared" si="1269"/>
        <v>0.0262137220992347-0.345162482193033i</v>
      </c>
      <c r="L2476" t="str">
        <f t="shared" si="1270"/>
        <v>0.0054721708239599-0.0610915115866831i</v>
      </c>
      <c r="M2476" t="str">
        <f t="shared" si="1271"/>
        <v>0.0316858929231946-0.406253993779716i</v>
      </c>
      <c r="N2476" t="str">
        <f t="shared" si="1272"/>
        <v>-6.7605258694203i</v>
      </c>
      <c r="O2476" t="str">
        <f t="shared" si="1273"/>
        <v>0.888219857625184-0.459418637541293i</v>
      </c>
      <c r="P2476" t="str">
        <f t="shared" si="1274"/>
        <v>0.111780142374816+0.459418637541293i</v>
      </c>
      <c r="Q2476" t="str">
        <f t="shared" si="1275"/>
        <v>-0.111780142374816+6.30110723187901i</v>
      </c>
      <c r="R2476" t="str">
        <f t="shared" si="1276"/>
        <v>0.07257324121946-0.0190271939833623i</v>
      </c>
      <c r="S2476" t="str">
        <f t="shared" si="1277"/>
        <v>0.732109182164636i</v>
      </c>
      <c r="T2476" t="str">
        <f t="shared" si="1278"/>
        <v>0.0139299834260473+0.0531315362762157i</v>
      </c>
      <c r="U2476" t="str">
        <f t="shared" si="1279"/>
        <v>0.00005-0.000262181970038046i</v>
      </c>
      <c r="V2476" t="str">
        <f t="shared" si="1280"/>
        <v>0.00002-0.00293643806442611i</v>
      </c>
      <c r="W2476" t="str">
        <f t="shared" si="1281"/>
        <v>0.0000422601845963857-0.000241303850170185i</v>
      </c>
      <c r="X2476" t="str">
        <f t="shared" si="1282"/>
        <v>0.0000426873521179756-0.00024114861072152i</v>
      </c>
      <c r="Y2476" t="str">
        <f t="shared" si="1283"/>
        <v>0.009+2.72438914919307i</v>
      </c>
      <c r="Z2476" t="str">
        <f t="shared" si="1284"/>
        <v>-0.0010616350786011-0.000191563842860953i</v>
      </c>
      <c r="AA2476" t="str">
        <f t="shared" si="1285"/>
        <v>0.0146221952504183-4.40499847052902i</v>
      </c>
      <c r="AB2476" t="str">
        <f t="shared" si="1286"/>
        <v>0.0465596228690657+0.177587023316124i</v>
      </c>
      <c r="AC2476" t="str">
        <f t="shared" si="1287"/>
        <v>1.0736207206904-0.0132880293340918i</v>
      </c>
      <c r="AD2476" t="str">
        <f t="shared" si="1288"/>
        <v>0.041313344380378+0.165920788240365i</v>
      </c>
      <c r="AE2476" t="str">
        <f t="shared" si="1289"/>
        <v>-0.0000120752718026942-0.00018406147207606i</v>
      </c>
      <c r="AF2476" t="str">
        <f t="shared" si="1290"/>
        <v>-6.34428582180233-0.275423778727407i</v>
      </c>
      <c r="AG2476" t="str">
        <f t="shared" si="1291"/>
        <v>1.00264797537498-0.000650003915379425i</v>
      </c>
      <c r="AH2476" t="str">
        <f t="shared" si="1292"/>
        <v>0.0000250884392516344+0.00116798790898375i</v>
      </c>
      <c r="AI2476">
        <f t="shared" si="1293"/>
        <v>-58.64922972003793</v>
      </c>
      <c r="AJ2476">
        <f t="shared" si="1294"/>
        <v>88.769472992168801</v>
      </c>
      <c r="AK2476"/>
      <c r="AL2476"/>
      <c r="AM2476"/>
      <c r="AN2476"/>
    </row>
    <row r="2477" spans="1:40" x14ac:dyDescent="0.35">
      <c r="A2477"/>
      <c r="B2477">
        <f t="shared" si="1295"/>
        <v>543000</v>
      </c>
      <c r="C2477" s="237" t="str">
        <f t="shared" si="1263"/>
        <v>-1.09375936586566E-07+0.00190314403878921i</v>
      </c>
      <c r="D2477" s="208" t="str">
        <f t="shared" si="1264"/>
        <v>-2.51366204073464+0.0145907709640506i</v>
      </c>
      <c r="E2477" t="str">
        <f t="shared" si="1265"/>
        <v>20500</v>
      </c>
      <c r="F2477" t="str">
        <f t="shared" si="1266"/>
        <v>0.327868852459016</v>
      </c>
      <c r="G2477" t="str">
        <f t="shared" si="1261"/>
        <v>0.327868852459016</v>
      </c>
      <c r="H2477" t="str">
        <f t="shared" si="1267"/>
        <v>3.83071025792932+0.289514364561833i</v>
      </c>
      <c r="I2477" t="str">
        <f t="shared" si="1268"/>
        <v>2132.35601362407i</v>
      </c>
      <c r="J2477" t="str">
        <f t="shared" si="1262"/>
        <v>-6153.74091974012+466.491260388511i</v>
      </c>
      <c r="K2477" t="str">
        <f t="shared" si="1269"/>
        <v>0.0261177795319074-0.344533890097736i</v>
      </c>
      <c r="L2477" t="str">
        <f t="shared" si="1270"/>
        <v>0.00545219375176409-0.06098079031655i</v>
      </c>
      <c r="M2477" t="str">
        <f t="shared" si="1271"/>
        <v>0.0315699732836715-0.405514680414286i</v>
      </c>
      <c r="N2477" t="str">
        <f t="shared" si="1272"/>
        <v>-6.77299916438233i</v>
      </c>
      <c r="O2477" t="str">
        <f t="shared" si="1273"/>
        <v>0.882420446942863-0.470461640112303i</v>
      </c>
      <c r="P2477" t="str">
        <f t="shared" si="1274"/>
        <v>0.117579553057137+0.470461640112303i</v>
      </c>
      <c r="Q2477" t="str">
        <f t="shared" si="1275"/>
        <v>-0.117579553057137+6.30253752427003i</v>
      </c>
      <c r="R2477" t="str">
        <f t="shared" si="1276"/>
        <v>0.0742724917475764-0.0200415275521722i</v>
      </c>
      <c r="S2477" t="str">
        <f t="shared" si="1277"/>
        <v>0.733459937113278i</v>
      </c>
      <c r="T2477" t="str">
        <f t="shared" si="1278"/>
        <v>0.0146996575380702+0.0544758971264238i</v>
      </c>
      <c r="U2477" t="str">
        <f t="shared" si="1279"/>
        <v>0.00005-0.000261699130314219i</v>
      </c>
      <c r="V2477" t="str">
        <f t="shared" si="1280"/>
        <v>0.00002-0.00293103025951925i</v>
      </c>
      <c r="W2477" t="str">
        <f t="shared" si="1281"/>
        <v>0.0000422601351362738-0.000240861715919023i</v>
      </c>
      <c r="X2477" t="str">
        <f t="shared" si="1282"/>
        <v>0.0000426856892364496-0.000240706764034697i</v>
      </c>
      <c r="Y2477" t="str">
        <f t="shared" si="1283"/>
        <v>0.009+2.72941569743881i</v>
      </c>
      <c r="Z2477" t="str">
        <f t="shared" si="1284"/>
        <v>-0.00105773807112188-0.000191190768469954i</v>
      </c>
      <c r="AA2477" t="str">
        <f t="shared" si="1285"/>
        <v>0.0145683762144816-4.39688488417006i</v>
      </c>
      <c r="AB2477" t="str">
        <f t="shared" si="1286"/>
        <v>0.0491321841774202+0.182080419486904i</v>
      </c>
      <c r="AC2477" t="str">
        <f t="shared" si="1287"/>
        <v>1.07538738485978-0.0141755479860811i</v>
      </c>
      <c r="AD2477" t="str">
        <f t="shared" si="1288"/>
        <v>0.0434484515098817+0.169888849049522i</v>
      </c>
      <c r="AE2477" t="str">
        <f t="shared" si="1289"/>
        <v>-0.0000134759016890406-0.000188004846331761i</v>
      </c>
      <c r="AF2477" t="str">
        <f t="shared" si="1290"/>
        <v>-6.34437229866396-0.274923593597782i</v>
      </c>
      <c r="AG2477" t="str">
        <f t="shared" si="1291"/>
        <v>1.00270636516246-0.000682597462760801i</v>
      </c>
      <c r="AH2477" t="str">
        <f t="shared" si="1292"/>
        <v>0.0000329055913660266+0.00119327061764531i</v>
      </c>
      <c r="AI2477">
        <f t="shared" si="1293"/>
        <v>-58.461919793130704</v>
      </c>
      <c r="AJ2477">
        <f t="shared" si="1294"/>
        <v>88.420413774878867</v>
      </c>
      <c r="AK2477"/>
      <c r="AL2477"/>
      <c r="AM2477"/>
      <c r="AN2477"/>
    </row>
    <row r="2478" spans="1:40" x14ac:dyDescent="0.35">
      <c r="A2478"/>
      <c r="B2478">
        <f t="shared" si="1295"/>
        <v>544000</v>
      </c>
      <c r="C2478" s="237" t="str">
        <f t="shared" si="1263"/>
        <v>-1.08974188767178E-07+0.00189964561227037i</v>
      </c>
      <c r="D2478" s="208" t="str">
        <f t="shared" si="1264"/>
        <v>-2.51366203765457+0.0145639496940728i</v>
      </c>
      <c r="E2478" t="str">
        <f t="shared" si="1265"/>
        <v>20500</v>
      </c>
      <c r="F2478" t="str">
        <f t="shared" si="1266"/>
        <v>0.327868852459016</v>
      </c>
      <c r="G2478" t="str">
        <f t="shared" si="1261"/>
        <v>0.327868852459016</v>
      </c>
      <c r="H2478" t="str">
        <f t="shared" si="1267"/>
        <v>3.83079626558712+0.288989158695275i</v>
      </c>
      <c r="I2478" t="str">
        <f t="shared" si="1268"/>
        <v>2136.28300444106i</v>
      </c>
      <c r="J2478" t="str">
        <f t="shared" si="1262"/>
        <v>-6176.43118960625+467.350360315562i</v>
      </c>
      <c r="K2478" t="str">
        <f t="shared" si="1269"/>
        <v>0.0260223617841957-0.343907570420188i</v>
      </c>
      <c r="L2478" t="str">
        <f t="shared" si="1270"/>
        <v>0.00543232558529311-0.060870466390725i</v>
      </c>
      <c r="M2478" t="str">
        <f t="shared" si="1271"/>
        <v>0.0314546873694888-0.404778036810913i</v>
      </c>
      <c r="N2478" t="str">
        <f t="shared" si="1272"/>
        <v>-6.78547245934436i</v>
      </c>
      <c r="O2478" t="str">
        <f t="shared" si="1273"/>
        <v>0.876483748343178-0.481431447757927i</v>
      </c>
      <c r="P2478" t="str">
        <f t="shared" si="1274"/>
        <v>0.123516251656822+0.481431447757927i</v>
      </c>
      <c r="Q2478" t="str">
        <f t="shared" si="1275"/>
        <v>-0.123516251656822+6.30404101158643i</v>
      </c>
      <c r="R2478" t="str">
        <f t="shared" si="1276"/>
        <v>0.0759556531102849-0.0210813998476361i</v>
      </c>
      <c r="S2478" t="str">
        <f t="shared" si="1277"/>
        <v>0.734810692061923i</v>
      </c>
      <c r="T2478" t="str">
        <f t="shared" si="1278"/>
        <v>0.0154908380116756+0.0558130260279838i</v>
      </c>
      <c r="U2478" t="str">
        <f t="shared" si="1279"/>
        <v>0.00005-0.000261218065736435i</v>
      </c>
      <c r="V2478" t="str">
        <f t="shared" si="1280"/>
        <v>0.00002-0.00292564233624808i</v>
      </c>
      <c r="W2478" t="str">
        <f t="shared" si="1281"/>
        <v>0.0000422600855851663-0.000240421211304138i</v>
      </c>
      <c r="X2478" t="str">
        <f t="shared" si="1282"/>
        <v>0.0000426840351535335-0.000240266545908469i</v>
      </c>
      <c r="Y2478" t="str">
        <f t="shared" si="1283"/>
        <v>0.009+2.73444224568456i</v>
      </c>
      <c r="Z2478" t="str">
        <f t="shared" si="1284"/>
        <v>-0.00105386253662794-0.000190819175671132i</v>
      </c>
      <c r="AA2478" t="str">
        <f t="shared" si="1285"/>
        <v>0.0145148537859055-4.38880113404925i</v>
      </c>
      <c r="AB2478" t="str">
        <f t="shared" si="1286"/>
        <v>0.0517766284201575+0.186549643568503i</v>
      </c>
      <c r="AC2478" t="str">
        <f t="shared" si="1287"/>
        <v>1.07713981615144-0.0150901812872626i</v>
      </c>
      <c r="AD2478" t="str">
        <f t="shared" si="1288"/>
        <v>0.0456333661124506+0.173829113480253i</v>
      </c>
      <c r="AE2478" t="str">
        <f t="shared" si="1289"/>
        <v>-0.0000149213668241931-0.000191899711776762i</v>
      </c>
      <c r="AF2478" t="str">
        <f t="shared" si="1290"/>
        <v>-6.34445830324169-0.274425209001202i</v>
      </c>
      <c r="AG2478" t="str">
        <f t="shared" si="1291"/>
        <v>1.00276410085468-0.000715864646499648i</v>
      </c>
      <c r="AH2478" t="str">
        <f t="shared" si="1292"/>
        <v>0.0000410203799058491+0.00121825650018745i</v>
      </c>
      <c r="AI2478">
        <f t="shared" si="1293"/>
        <v>-58.280304177466071</v>
      </c>
      <c r="AJ2478">
        <f t="shared" si="1294"/>
        <v>88.071500524633606</v>
      </c>
      <c r="AK2478"/>
      <c r="AL2478"/>
      <c r="AM2478"/>
      <c r="AN2478"/>
    </row>
    <row r="2479" spans="1:40" x14ac:dyDescent="0.35">
      <c r="A2479"/>
      <c r="B2479">
        <f t="shared" si="1295"/>
        <v>545000</v>
      </c>
      <c r="C2479" s="237" t="str">
        <f t="shared" si="1263"/>
        <v>-1.08574650374187E-07+0.00189616002401385i</v>
      </c>
      <c r="D2479" s="208" t="str">
        <f t="shared" si="1264"/>
        <v>-2.51366203459144+0.0145372268507729i</v>
      </c>
      <c r="E2479" t="str">
        <f t="shared" si="1265"/>
        <v>20500</v>
      </c>
      <c r="F2479" t="str">
        <f t="shared" si="1266"/>
        <v>0.327868852459016</v>
      </c>
      <c r="G2479" t="str">
        <f t="shared" si="1261"/>
        <v>0.327868852459016</v>
      </c>
      <c r="H2479" t="str">
        <f t="shared" si="1267"/>
        <v>3.83088180436938+0.288465842155109i</v>
      </c>
      <c r="I2479" t="str">
        <f t="shared" si="1268"/>
        <v>2140.20999525805i</v>
      </c>
      <c r="J2479" t="str">
        <f t="shared" si="1262"/>
        <v>-6199.16320789899+468.209460242612i</v>
      </c>
      <c r="K2479" t="str">
        <f t="shared" si="1269"/>
        <v>0.02592746504216-0.343283510931541i</v>
      </c>
      <c r="L2479" t="str">
        <f t="shared" si="1270"/>
        <v>0.00541256553648142-0.0607605376921919i</v>
      </c>
      <c r="M2479" t="str">
        <f t="shared" si="1271"/>
        <v>0.0313400305786414-0.404044048623733i</v>
      </c>
      <c r="N2479" t="str">
        <f t="shared" si="1272"/>
        <v>-6.79794575430639i</v>
      </c>
      <c r="O2479" t="str">
        <f t="shared" si="1273"/>
        <v>0.870410685464047-0.492326353783756i</v>
      </c>
      <c r="P2479" t="str">
        <f t="shared" si="1274"/>
        <v>0.129589314535953+0.492326353783756i</v>
      </c>
      <c r="Q2479" t="str">
        <f t="shared" si="1275"/>
        <v>-0.129589314535953+6.30561940052263i</v>
      </c>
      <c r="R2479" t="str">
        <f t="shared" si="1276"/>
        <v>0.0776222530804037-0.0221466473371045i</v>
      </c>
      <c r="S2479" t="str">
        <f t="shared" si="1277"/>
        <v>0.736161447010565i</v>
      </c>
      <c r="T2479" t="str">
        <f t="shared" si="1278"/>
        <v>0.0163035079501155+0.0571425101478903i</v>
      </c>
      <c r="U2479" t="str">
        <f t="shared" si="1279"/>
        <v>0.00005-0.000260738766533249i</v>
      </c>
      <c r="V2479" t="str">
        <f t="shared" si="1280"/>
        <v>0.00002-0.0029202741851724i</v>
      </c>
      <c r="W2479" t="str">
        <f t="shared" si="1281"/>
        <v>0.0000422600359430644-0.000239982327355011i</v>
      </c>
      <c r="X2479" t="str">
        <f t="shared" si="1282"/>
        <v>0.0000426823898040446-0.000239827947378355i</v>
      </c>
      <c r="Y2479" t="str">
        <f t="shared" si="1283"/>
        <v>0.009+2.7394687939303i</v>
      </c>
      <c r="Z2479" t="str">
        <f t="shared" si="1284"/>
        <v>-0.00105000831764637-0.000190449055500721i</v>
      </c>
      <c r="AA2479" t="str">
        <f t="shared" si="1285"/>
        <v>0.0144616257889848-4.38074705588009i</v>
      </c>
      <c r="AB2479" t="str">
        <f t="shared" si="1286"/>
        <v>0.0544928991215308+0.190993315706512i</v>
      </c>
      <c r="AC2479" t="str">
        <f t="shared" si="1287"/>
        <v>1.07887752166292-0.0160317952277498i</v>
      </c>
      <c r="AD2479" t="str">
        <f t="shared" si="1288"/>
        <v>0.0478677064738392+0.177740954950246i</v>
      </c>
      <c r="AE2479" t="str">
        <f t="shared" si="1289"/>
        <v>-0.0000164108929501155-0.000195745840571095i</v>
      </c>
      <c r="AF2479" t="str">
        <f t="shared" si="1290"/>
        <v>-6.34454383896082-0.273928615304336i</v>
      </c>
      <c r="AG2479" t="str">
        <f t="shared" si="1291"/>
        <v>1.00282117608408-0.000749795725525473i</v>
      </c>
      <c r="AH2479" t="str">
        <f t="shared" si="1292"/>
        <v>0.00004942784396701+0.0012429439769438i</v>
      </c>
      <c r="AI2479">
        <f t="shared" si="1293"/>
        <v>-58.104106431987425</v>
      </c>
      <c r="AJ2479">
        <f t="shared" si="1294"/>
        <v>87.722732901011767</v>
      </c>
      <c r="AK2479"/>
      <c r="AL2479"/>
      <c r="AM2479"/>
      <c r="AN2479"/>
    </row>
    <row r="2480" spans="1:40" x14ac:dyDescent="0.35">
      <c r="A2480"/>
      <c r="B2480">
        <f t="shared" si="1295"/>
        <v>546000</v>
      </c>
      <c r="C2480" s="237" t="str">
        <f t="shared" si="1263"/>
        <v>-1.08177305236148E-07+0.00189268720347976i</v>
      </c>
      <c r="D2480" s="208" t="str">
        <f t="shared" si="1264"/>
        <v>-2.51366203154513+0.0145106018933448i</v>
      </c>
      <c r="E2480" t="str">
        <f t="shared" si="1265"/>
        <v>20500</v>
      </c>
      <c r="F2480" t="str">
        <f t="shared" si="1266"/>
        <v>0.327868852459016</v>
      </c>
      <c r="G2480" t="str">
        <f t="shared" si="1261"/>
        <v>0.327868852459016</v>
      </c>
      <c r="H2480" t="str">
        <f t="shared" si="1267"/>
        <v>3.83096687767058+0.287944404835271i</v>
      </c>
      <c r="I2480" t="str">
        <f t="shared" si="1268"/>
        <v>2144.13698607503i</v>
      </c>
      <c r="J2480" t="str">
        <f t="shared" si="1262"/>
        <v>-6221.93697461835+469.068560169663i</v>
      </c>
      <c r="K2480" t="str">
        <f t="shared" si="1269"/>
        <v>0.0258330855263808-0.342661699490006i</v>
      </c>
      <c r="L2480" t="str">
        <f t="shared" si="1270"/>
        <v>0.00539291282436005-0.060651002118814i</v>
      </c>
      <c r="M2480" t="str">
        <f t="shared" si="1271"/>
        <v>0.0312259983507409-0.40331270160882i</v>
      </c>
      <c r="N2480" t="str">
        <f t="shared" si="1272"/>
        <v>-6.81041904926842i</v>
      </c>
      <c r="O2480" t="str">
        <f t="shared" si="1273"/>
        <v>0.864202203159093-0.503144663148651i</v>
      </c>
      <c r="P2480" t="str">
        <f t="shared" si="1274"/>
        <v>0.135797796840907+0.503144663148651i</v>
      </c>
      <c r="Q2480" t="str">
        <f t="shared" si="1275"/>
        <v>-0.135797796840907+6.30727438611977i</v>
      </c>
      <c r="R2480" t="str">
        <f t="shared" si="1276"/>
        <v>0.0792718195227915-0.0232370951874566i</v>
      </c>
      <c r="S2480" t="str">
        <f t="shared" si="1277"/>
        <v>0.737512201959209i</v>
      </c>
      <c r="T2480" t="str">
        <f t="shared" si="1278"/>
        <v>0.0171376412388369+0.058463934169567i</v>
      </c>
      <c r="U2480" t="str">
        <f t="shared" si="1279"/>
        <v>0.00005-0.0002602612230048i</v>
      </c>
      <c r="V2480" t="str">
        <f t="shared" si="1280"/>
        <v>0.00002-0.00291492569765376i</v>
      </c>
      <c r="W2480" t="str">
        <f t="shared" si="1281"/>
        <v>0.0000422599862099692-0.00023954505516684i</v>
      </c>
      <c r="X2480" t="str">
        <f t="shared" si="1282"/>
        <v>0.0000426807531233961-0.000239390959545547i</v>
      </c>
      <c r="Y2480" t="str">
        <f t="shared" si="1283"/>
        <v>0.009+2.74449534217604i</v>
      </c>
      <c r="Z2480" t="str">
        <f t="shared" si="1284"/>
        <v>-0.00104617525814518-0.000190080399068004i</v>
      </c>
      <c r="AA2480" t="str">
        <f t="shared" si="1285"/>
        <v>0.0144086900679289-4.37272248658011i</v>
      </c>
      <c r="AB2480" t="str">
        <f t="shared" si="1286"/>
        <v>0.0572809089961716+0.195410047745428i</v>
      </c>
      <c r="AC2480" t="str">
        <f t="shared" si="1287"/>
        <v>1.08060000784756-0.017000244329238i</v>
      </c>
      <c r="AD2480" t="str">
        <f t="shared" si="1288"/>
        <v>0.0501510831330374+0.181623752532632i</v>
      </c>
      <c r="AE2480" t="str">
        <f t="shared" si="1289"/>
        <v>-0.0000179437069813347-0.000199543014086743i</v>
      </c>
      <c r="AF2480" t="str">
        <f t="shared" si="1290"/>
        <v>-6.34462890921571-0.273433802941926i</v>
      </c>
      <c r="AG2480" t="str">
        <f t="shared" si="1291"/>
        <v>1.00287758461912-0.00078438090707033i</v>
      </c>
      <c r="AH2480" t="str">
        <f t="shared" si="1292"/>
        <v>0.0000581230322623223+0.00126733152872794i</v>
      </c>
      <c r="AI2480">
        <f t="shared" si="1293"/>
        <v>-57.933069977834961</v>
      </c>
      <c r="AJ2480">
        <f t="shared" si="1294"/>
        <v>87.374110544938361</v>
      </c>
      <c r="AK2480"/>
      <c r="AL2480"/>
      <c r="AM2480"/>
      <c r="AN2480"/>
    </row>
    <row r="2481" spans="1:40" x14ac:dyDescent="0.35">
      <c r="A2481"/>
      <c r="B2481">
        <f t="shared" si="1295"/>
        <v>547000</v>
      </c>
      <c r="C2481" s="237" t="str">
        <f t="shared" si="1263"/>
        <v>-1.07782137329307E-07+0.00188922708064402i</v>
      </c>
      <c r="D2481" s="208" t="str">
        <f t="shared" si="1264"/>
        <v>-2.51366202851551+0.0144840742849375i</v>
      </c>
      <c r="E2481" t="str">
        <f t="shared" si="1265"/>
        <v>20500</v>
      </c>
      <c r="F2481" t="str">
        <f t="shared" si="1266"/>
        <v>0.327868852459016</v>
      </c>
      <c r="G2481" t="str">
        <f t="shared" si="1261"/>
        <v>0.327868852459016</v>
      </c>
      <c r="H2481" t="str">
        <f t="shared" si="1267"/>
        <v>3.83105148885461+0.28742483670113i</v>
      </c>
      <c r="I2481" t="str">
        <f t="shared" si="1268"/>
        <v>2148.06397689202i</v>
      </c>
      <c r="J2481" t="str">
        <f t="shared" si="1262"/>
        <v>-6244.75248976433+469.927660096713i</v>
      </c>
      <c r="K2481" t="str">
        <f t="shared" si="1269"/>
        <v>0.0257392194915854-0.342042124040089i</v>
      </c>
      <c r="L2481" t="str">
        <f t="shared" si="1270"/>
        <v>0.00537336667498001-0.0605418575832041i</v>
      </c>
      <c r="M2481" t="str">
        <f t="shared" si="1271"/>
        <v>0.0311125861665654-0.402583981623293i</v>
      </c>
      <c r="N2481" t="str">
        <f t="shared" si="1272"/>
        <v>-6.82289234423045i</v>
      </c>
      <c r="O2481" t="str">
        <f t="shared" si="1273"/>
        <v>0.857859267350636-0.513884692728466i</v>
      </c>
      <c r="P2481" t="str">
        <f t="shared" si="1274"/>
        <v>0.142140732649364+0.513884692728466i</v>
      </c>
      <c r="Q2481" t="str">
        <f t="shared" si="1275"/>
        <v>-0.142140732649364+6.30900765150198i</v>
      </c>
      <c r="R2481" t="str">
        <f t="shared" si="1276"/>
        <v>0.0809038807059843-0.0243525571712553i</v>
      </c>
      <c r="S2481" t="str">
        <f t="shared" si="1277"/>
        <v>0.738862956907852i</v>
      </c>
      <c r="T2481" t="str">
        <f t="shared" si="1278"/>
        <v>0.0179932023998212+0.0597768805237437i</v>
      </c>
      <c r="U2481" t="str">
        <f t="shared" si="1279"/>
        <v>0.00005-0.000259785425522159i</v>
      </c>
      <c r="V2481" t="str">
        <f t="shared" si="1280"/>
        <v>0.00002-0.00290959676584818i</v>
      </c>
      <c r="W2481" t="str">
        <f t="shared" si="1281"/>
        <v>0.0000422599363858814-0.000239109385899943i</v>
      </c>
      <c r="X2481" t="str">
        <f t="shared" si="1282"/>
        <v>0.0000426791250475911-0.000238955573576312i</v>
      </c>
      <c r="Y2481" t="str">
        <f t="shared" si="1283"/>
        <v>0.009+2.74952189042179i</v>
      </c>
      <c r="Z2481" t="str">
        <f t="shared" si="1284"/>
        <v>-0.00104236320351753-0.000189713197554568i</v>
      </c>
      <c r="AA2481" t="str">
        <f t="shared" si="1285"/>
        <v>0.0143560444866426-4.36472726425981i</v>
      </c>
      <c r="AB2481" t="str">
        <f t="shared" si="1286"/>
        <v>0.0601405394622326+0.199798444000335i</v>
      </c>
      <c r="AC2481" t="str">
        <f t="shared" si="1287"/>
        <v>1.08230678082392-0.0179953715287723i</v>
      </c>
      <c r="AD2481" t="str">
        <f t="shared" si="1288"/>
        <v>0.0524830989736702+0.185476891046113i</v>
      </c>
      <c r="AE2481" t="str">
        <f t="shared" si="1289"/>
        <v>-0.0000195190371038846-0.000203291022853167i</v>
      </c>
      <c r="AF2481" t="str">
        <f t="shared" si="1290"/>
        <v>-6.34471351737012-0.272940762416193i</v>
      </c>
      <c r="AG2481" t="str">
        <f t="shared" si="1291"/>
        <v>1.00293332036445-0.000819610348584922i</v>
      </c>
      <c r="AH2481" t="str">
        <f t="shared" si="1292"/>
        <v>0.0000671010037401142+0.00129141769637453i</v>
      </c>
      <c r="AI2481">
        <f t="shared" si="1293"/>
        <v>-57.766956240536217</v>
      </c>
      <c r="AJ2481">
        <f t="shared" si="1294"/>
        <v>87.025633078888262</v>
      </c>
      <c r="AK2481"/>
      <c r="AL2481"/>
      <c r="AM2481"/>
      <c r="AN2481"/>
    </row>
    <row r="2482" spans="1:40" x14ac:dyDescent="0.35">
      <c r="A2482"/>
      <c r="B2482">
        <f t="shared" si="1295"/>
        <v>548000</v>
      </c>
      <c r="C2482" s="237" t="str">
        <f t="shared" si="1263"/>
        <v>-1.07389130775971E-07+0.0018857795859937i</v>
      </c>
      <c r="D2482" s="208" t="str">
        <f t="shared" si="1264"/>
        <v>-2.51366202550246+0.0144576434926184i</v>
      </c>
      <c r="E2482" t="str">
        <f t="shared" si="1265"/>
        <v>20500</v>
      </c>
      <c r="F2482" t="str">
        <f t="shared" si="1266"/>
        <v>0.327868852459016</v>
      </c>
      <c r="G2482" t="str">
        <f t="shared" si="1261"/>
        <v>0.327868852459016</v>
      </c>
      <c r="H2482" t="str">
        <f t="shared" si="1267"/>
        <v>3.83113564125508+0.286907127788854i</v>
      </c>
      <c r="I2482" t="str">
        <f t="shared" si="1268"/>
        <v>2151.99096770901i</v>
      </c>
      <c r="J2482" t="str">
        <f t="shared" si="1262"/>
        <v>-6267.60975333692+470.786760023765i</v>
      </c>
      <c r="K2482" t="str">
        <f t="shared" si="1269"/>
        <v>0.0256458632262789-0.341424772611822i</v>
      </c>
      <c r="L2482" t="str">
        <f t="shared" si="1270"/>
        <v>0.00535392632133663-0.0604331020125943i</v>
      </c>
      <c r="M2482" t="str">
        <f t="shared" si="1271"/>
        <v>0.0309997895476155-0.401857874624416i</v>
      </c>
      <c r="N2482" t="str">
        <f t="shared" si="1272"/>
        <v>-6.83536563919248i</v>
      </c>
      <c r="O2482" t="str">
        <f t="shared" si="1273"/>
        <v>0.851382864879416-0.524544771577906i</v>
      </c>
      <c r="P2482" t="str">
        <f t="shared" si="1274"/>
        <v>0.148617135120584+0.524544771577906i</v>
      </c>
      <c r="Q2482" t="str">
        <f t="shared" si="1275"/>
        <v>-0.148617135120584+6.31082086761457i</v>
      </c>
      <c r="R2482" t="str">
        <f t="shared" si="1276"/>
        <v>0.0825179656199647-0.0254928355822296i</v>
      </c>
      <c r="S2482" t="str">
        <f t="shared" si="1277"/>
        <v>0.740213711856496i</v>
      </c>
      <c r="T2482" t="str">
        <f t="shared" si="1278"/>
        <v>0.0188701464520695+0.0610809296264008i</v>
      </c>
      <c r="U2482" t="str">
        <f t="shared" si="1279"/>
        <v>0.00005-0.000259311364526681i</v>
      </c>
      <c r="V2482" t="str">
        <f t="shared" si="1280"/>
        <v>0.00002-0.00290428728269882i</v>
      </c>
      <c r="W2482" t="str">
        <f t="shared" si="1281"/>
        <v>0.0000422598864708024-0.000238675310779159i</v>
      </c>
      <c r="X2482" t="str">
        <f t="shared" si="1282"/>
        <v>0.0000426775055132164-0.000238521780701394i</v>
      </c>
      <c r="Y2482" t="str">
        <f t="shared" si="1283"/>
        <v>0.009+2.75454843866753i</v>
      </c>
      <c r="Z2482" t="str">
        <f t="shared" si="1284"/>
        <v>-0.00103857200056613-0.000189347442213563i</v>
      </c>
      <c r="AA2482" t="str">
        <f t="shared" si="1285"/>
        <v>0.0143036869285114-4.35676122821186i</v>
      </c>
      <c r="AB2482" t="str">
        <f t="shared" si="1286"/>
        <v>0.0630716401750736+0.204157102052212i</v>
      </c>
      <c r="AC2482" t="str">
        <f t="shared" si="1287"/>
        <v>1.08399734669203-0.0190170080715614i</v>
      </c>
      <c r="AD2482" t="str">
        <f t="shared" si="1288"/>
        <v>0.0548633493162592+0.189299761143503i</v>
      </c>
      <c r="AE2482" t="str">
        <f t="shared" si="1289"/>
        <v>-0.0000211361128729853-0.000206989666501802i</v>
      </c>
      <c r="AF2482" t="str">
        <f t="shared" si="1290"/>
        <v>-6.34479766675754-0.272449484296236i</v>
      </c>
      <c r="AG2482" t="str">
        <f t="shared" si="1291"/>
        <v>1.00298837736108-0.000855474159647417i</v>
      </c>
      <c r="AH2482" t="str">
        <f t="shared" si="1292"/>
        <v>0.0000763568281921258+0.0013152010802757i</v>
      </c>
      <c r="AI2482">
        <f t="shared" si="1293"/>
        <v>-57.6055430044876</v>
      </c>
      <c r="AJ2482">
        <f t="shared" si="1294"/>
        <v>86.677300107090872</v>
      </c>
      <c r="AK2482"/>
      <c r="AL2482"/>
      <c r="AM2482"/>
      <c r="AN2482"/>
    </row>
    <row r="2483" spans="1:40" x14ac:dyDescent="0.35">
      <c r="A2483"/>
      <c r="B2483">
        <f t="shared" si="1295"/>
        <v>549000</v>
      </c>
      <c r="C2483" s="237" t="str">
        <f t="shared" si="1263"/>
        <v>-1.06998269842926E-07+0.0018823446505223i</v>
      </c>
      <c r="D2483" s="208" t="str">
        <f t="shared" si="1264"/>
        <v>-2.51366202250586+0.0144313089873376i</v>
      </c>
      <c r="E2483" t="str">
        <f t="shared" si="1265"/>
        <v>20500</v>
      </c>
      <c r="F2483" t="str">
        <f t="shared" si="1266"/>
        <v>0.327868852459016</v>
      </c>
      <c r="G2483" t="str">
        <f t="shared" si="1261"/>
        <v>0.327868852459016</v>
      </c>
      <c r="H2483" t="str">
        <f t="shared" si="1267"/>
        <v>3.83121933817567+0.286391268204803i</v>
      </c>
      <c r="I2483" t="str">
        <f t="shared" si="1268"/>
        <v>2155.917958526i</v>
      </c>
      <c r="J2483" t="str">
        <f t="shared" si="1262"/>
        <v>-6290.50876533613+471.645859950815i</v>
      </c>
      <c r="K2483" t="str">
        <f t="shared" si="1269"/>
        <v>0.0255530130523796-0.34080963332002i</v>
      </c>
      <c r="L2483" t="str">
        <f t="shared" si="1270"/>
        <v>0.00533459100329565-0.0603247333487129i</v>
      </c>
      <c r="M2483" t="str">
        <f t="shared" si="1271"/>
        <v>0.0308876040556752-0.401134366668733i</v>
      </c>
      <c r="N2483" t="str">
        <f t="shared" si="1272"/>
        <v>-6.84783893415451i</v>
      </c>
      <c r="O2483" t="str">
        <f t="shared" si="1273"/>
        <v>0.84477400335106-0.535123241190498i</v>
      </c>
      <c r="P2483" t="str">
        <f t="shared" si="1274"/>
        <v>0.15522599664894+0.535123241190498i</v>
      </c>
      <c r="Q2483" t="str">
        <f t="shared" si="1275"/>
        <v>-0.15522599664894+6.31271569296401i</v>
      </c>
      <c r="R2483" t="str">
        <f t="shared" si="1276"/>
        <v>0.0841136042997791-0.0266577211604304i</v>
      </c>
      <c r="S2483" t="str">
        <f t="shared" si="1277"/>
        <v>0.741564466805139i</v>
      </c>
      <c r="T2483" t="str">
        <f t="shared" si="1278"/>
        <v>0.0197684187785746+0.0623756601236241i</v>
      </c>
      <c r="U2483" t="str">
        <f t="shared" si="1279"/>
        <v>0.00005-0.000258839030529364i</v>
      </c>
      <c r="V2483" t="str">
        <f t="shared" si="1280"/>
        <v>0.00002-0.00289899714192888i</v>
      </c>
      <c r="W2483" t="str">
        <f t="shared" si="1281"/>
        <v>0.0000422598364647327-0.000238242821093262i</v>
      </c>
      <c r="X2483" t="str">
        <f t="shared" si="1282"/>
        <v>0.0000426758944574352-0.000238089572215428i</v>
      </c>
      <c r="Y2483" t="str">
        <f t="shared" si="1283"/>
        <v>0.009+2.75957498691327i</v>
      </c>
      <c r="Z2483" t="str">
        <f t="shared" si="1284"/>
        <v>-0.00103480149748783-0.000188983124368974i</v>
      </c>
      <c r="AA2483" t="str">
        <f t="shared" si="1285"/>
        <v>0.0142516152961882-4.34882421890028i</v>
      </c>
      <c r="AB2483" t="str">
        <f t="shared" si="1286"/>
        <v>0.0660740285826285+0.208484613566338i</v>
      </c>
      <c r="AC2483" t="str">
        <f t="shared" si="1287"/>
        <v>1.08567121185633-0.0200649734132069i</v>
      </c>
      <c r="AD2483" t="str">
        <f t="shared" si="1288"/>
        <v>0.0572914220113044+0.193091759398647i</v>
      </c>
      <c r="AE2483" t="str">
        <f t="shared" si="1289"/>
        <v>-0.0000227941653094465-0.000210638753709518i</v>
      </c>
      <c r="AF2483" t="str">
        <f t="shared" si="1290"/>
        <v>-6.34488136068153-0.271959959217465i</v>
      </c>
      <c r="AG2483" t="str">
        <f t="shared" si="1291"/>
        <v>1.00304274978648-0.000891962403864384i</v>
      </c>
      <c r="AH2483" t="str">
        <f t="shared" si="1292"/>
        <v>0.0000858855868506963+0.00133868033991273i</v>
      </c>
      <c r="AI2483">
        <f t="shared" si="1293"/>
        <v>-57.448622951268007</v>
      </c>
      <c r="AJ2483">
        <f t="shared" si="1294"/>
        <v>86.329111215736134</v>
      </c>
      <c r="AK2483"/>
      <c r="AL2483"/>
      <c r="AM2483"/>
      <c r="AN2483"/>
    </row>
    <row r="2484" spans="1:40" x14ac:dyDescent="0.35">
      <c r="A2484"/>
      <c r="B2484">
        <f t="shared" si="1295"/>
        <v>550000</v>
      </c>
      <c r="C2484" s="237" t="str">
        <f t="shared" si="1263"/>
        <v>-1.06609538939856E-07+0.00187892220572522i</v>
      </c>
      <c r="D2484" s="208" t="str">
        <f t="shared" si="1264"/>
        <v>-2.51366201952559+0.0144050702438934i</v>
      </c>
      <c r="E2484" t="str">
        <f t="shared" si="1265"/>
        <v>20500</v>
      </c>
      <c r="F2484" t="str">
        <f t="shared" si="1266"/>
        <v>0.327868852459016</v>
      </c>
      <c r="G2484" t="str">
        <f t="shared" si="1261"/>
        <v>0.327868852459016</v>
      </c>
      <c r="H2484" t="str">
        <f t="shared" si="1267"/>
        <v>3.83130258289045+0.285877248124899i</v>
      </c>
      <c r="I2484" t="str">
        <f t="shared" si="1268"/>
        <v>2159.84494934298i</v>
      </c>
      <c r="J2484" t="str">
        <f t="shared" si="1262"/>
        <v>-6313.44952576196+472.504959877866i</v>
      </c>
      <c r="K2484" t="str">
        <f t="shared" si="1269"/>
        <v>0.0254606653248599-0.340196694363527i</v>
      </c>
      <c r="L2484" t="str">
        <f t="shared" si="1270"/>
        <v>0.00531535996751946-0.0602167495476576i</v>
      </c>
      <c r="M2484" t="str">
        <f t="shared" si="1271"/>
        <v>0.0307760252923794-0.400413443911185i</v>
      </c>
      <c r="N2484" t="str">
        <f t="shared" si="1272"/>
        <v>-6.86031222911654i</v>
      </c>
      <c r="O2484" t="str">
        <f t="shared" si="1273"/>
        <v>0.838033710979315-0.545618455756619i</v>
      </c>
      <c r="P2484" t="str">
        <f t="shared" si="1274"/>
        <v>0.161966289020685+0.545618455756619i</v>
      </c>
      <c r="Q2484" t="str">
        <f t="shared" si="1275"/>
        <v>-0.161966289020685+6.31469377335992i</v>
      </c>
      <c r="R2484" t="str">
        <f t="shared" si="1276"/>
        <v>0.0856903281546898-0.0278469930273913i</v>
      </c>
      <c r="S2484" t="str">
        <f t="shared" si="1277"/>
        <v>0.742915221753781i</v>
      </c>
      <c r="T2484" t="str">
        <f t="shared" si="1278"/>
        <v>0.0206879550001204+0.0636606491431956i</v>
      </c>
      <c r="U2484" t="str">
        <f t="shared" si="1279"/>
        <v>0.0000499999999999999-0.000258368414110219i</v>
      </c>
      <c r="V2484" t="str">
        <f t="shared" si="1280"/>
        <v>0.00002-0.00289372623803446i</v>
      </c>
      <c r="W2484" t="str">
        <f t="shared" si="1281"/>
        <v>0.0000422597863676735-0.000237811908194381i</v>
      </c>
      <c r="X2484" t="str">
        <f t="shared" si="1282"/>
        <v>0.0000426742918179818-0.00023765893947636i</v>
      </c>
      <c r="Y2484" t="str">
        <f t="shared" si="1283"/>
        <v>0.009+2.76460153515902i</v>
      </c>
      <c r="Z2484" t="str">
        <f t="shared" si="1284"/>
        <v>-0.00103105154385843-0.000188620235414898i</v>
      </c>
      <c r="AA2484" t="str">
        <f t="shared" si="1285"/>
        <v>0.0141998275113829-4.34091607794972i</v>
      </c>
      <c r="AB2484" t="str">
        <f t="shared" si="1286"/>
        <v>0.0691474895035914+0.212779565133205i</v>
      </c>
      <c r="AC2484" t="str">
        <f t="shared" si="1287"/>
        <v>1.08732788335478-0.0211390751317045i</v>
      </c>
      <c r="AD2484" t="str">
        <f t="shared" si="1288"/>
        <v>0.0597668975331759+0.196852288391751i</v>
      </c>
      <c r="AE2484" t="str">
        <f t="shared" si="1289"/>
        <v>-0.0000244924269947958-0.000214238102141104i</v>
      </c>
      <c r="AF2484" t="str">
        <f t="shared" si="1290"/>
        <v>-6.34496460241604-0.271472177881006i</v>
      </c>
      <c r="AG2484" t="str">
        <f t="shared" si="1291"/>
        <v>1.00309643195473-0.000929065100763801i</v>
      </c>
      <c r="AH2484" t="str">
        <f t="shared" si="1292"/>
        <v>0.000095682372975313+0.00136185419338338i</v>
      </c>
      <c r="AI2484">
        <f t="shared" si="1293"/>
        <v>-57.29600235767699</v>
      </c>
      <c r="AJ2484">
        <f t="shared" si="1294"/>
        <v>85.981065973180051</v>
      </c>
      <c r="AK2484"/>
      <c r="AL2484"/>
      <c r="AM2484"/>
      <c r="AN2484"/>
    </row>
    <row r="2485" spans="1:40" x14ac:dyDescent="0.35">
      <c r="A2485"/>
      <c r="B2485">
        <f t="shared" si="1295"/>
        <v>551000</v>
      </c>
      <c r="C2485" s="237" t="str">
        <f t="shared" si="1263"/>
        <v>-1.06222922617788E-07+0.00187551218359517i</v>
      </c>
      <c r="D2485" s="208" t="str">
        <f t="shared" si="1264"/>
        <v>-2.51366201656153+0.0143789267408963i</v>
      </c>
      <c r="E2485" t="str">
        <f t="shared" si="1265"/>
        <v>20500</v>
      </c>
      <c r="F2485" t="str">
        <f t="shared" si="1266"/>
        <v>0.327868852459016</v>
      </c>
      <c r="G2485" t="str">
        <f t="shared" si="1261"/>
        <v>0.327868852459016</v>
      </c>
      <c r="H2485" t="str">
        <f t="shared" si="1267"/>
        <v>3.83138537864418+0.285365057794043i</v>
      </c>
      <c r="I2485" t="str">
        <f t="shared" si="1268"/>
        <v>2163.77194015997i</v>
      </c>
      <c r="J2485" t="str">
        <f t="shared" si="1262"/>
        <v>-6336.4320346144+473.364059804916i</v>
      </c>
      <c r="K2485" t="str">
        <f t="shared" si="1269"/>
        <v>0.025368816431391-0.339585944024492i</v>
      </c>
      <c r="L2485" t="str">
        <f t="shared" si="1270"/>
        <v>0.00529623246739421-0.0601091485797698i</v>
      </c>
      <c r="M2485" t="str">
        <f t="shared" si="1271"/>
        <v>0.0306650488987852-0.399695092604262i</v>
      </c>
      <c r="N2485" t="str">
        <f t="shared" si="1272"/>
        <v>-6.87278552407857i</v>
      </c>
      <c r="O2485" t="str">
        <f t="shared" si="1273"/>
        <v>0.831163036426082-0.556028782419557i</v>
      </c>
      <c r="P2485" t="str">
        <f t="shared" si="1274"/>
        <v>0.168836963573918+0.556028782419557i</v>
      </c>
      <c r="Q2485" t="str">
        <f t="shared" si="1275"/>
        <v>-0.168836963573918+6.31675674165901i</v>
      </c>
      <c r="R2485" t="str">
        <f t="shared" si="1276"/>
        <v>0.0872476703025393-0.0290604186316166i</v>
      </c>
      <c r="S2485" t="str">
        <f t="shared" si="1277"/>
        <v>0.744265976702425i</v>
      </c>
      <c r="T2485" t="str">
        <f t="shared" si="1278"/>
        <v>0.0216286808562415+0.0649354725527306i</v>
      </c>
      <c r="U2485" t="str">
        <f t="shared" si="1279"/>
        <v>0.0000499999999999999-0.000257899505917642i</v>
      </c>
      <c r="V2485" t="str">
        <f t="shared" si="1280"/>
        <v>0.00002-0.00288847446627759i</v>
      </c>
      <c r="W2485" t="str">
        <f t="shared" si="1281"/>
        <v>0.0000422597361796259-0.000237382563497428i</v>
      </c>
      <c r="X2485" t="str">
        <f t="shared" si="1282"/>
        <v>0.0000426726975331552-0.000237229873904875i</v>
      </c>
      <c r="Y2485" t="str">
        <f t="shared" si="1283"/>
        <v>0.009+2.76962808340476i</v>
      </c>
      <c r="Z2485" t="str">
        <f t="shared" si="1284"/>
        <v>-0.0010273219906177-0.000188258766814834i</v>
      </c>
      <c r="AA2485" t="str">
        <f t="shared" si="1285"/>
        <v>0.0141483215146559-4.3330366481351i</v>
      </c>
      <c r="AB2485" t="str">
        <f t="shared" si="1286"/>
        <v>0.0722917747295363+0.217040539131323i</v>
      </c>
      <c r="AC2485" t="str">
        <f t="shared" si="1287"/>
        <v>1.08896686919403-0.0222391088495677i</v>
      </c>
      <c r="AD2485" t="str">
        <f t="shared" si="1288"/>
        <v>0.0622893490747693+0.200580756793113i</v>
      </c>
      <c r="AE2485" t="str">
        <f t="shared" si="1289"/>
        <v>-0.0000262301321651151-0.000217787538390819i</v>
      </c>
      <c r="AF2485" t="str">
        <f t="shared" si="1290"/>
        <v>-6.34504739520571-0.270986131053147i</v>
      </c>
      <c r="AG2485" t="str">
        <f t="shared" si="1291"/>
        <v>1.00314941831659-0.000966772227679551i</v>
      </c>
      <c r="AH2485" t="str">
        <f t="shared" si="1292"/>
        <v>0.000105742292428479+0.00138472141692514i</v>
      </c>
      <c r="AI2485">
        <f t="shared" si="1293"/>
        <v>-57.147499933000475</v>
      </c>
      <c r="AJ2485">
        <f t="shared" si="1294"/>
        <v>85.633163930153017</v>
      </c>
      <c r="AK2485"/>
      <c r="AL2485"/>
      <c r="AM2485"/>
      <c r="AN2485"/>
    </row>
    <row r="2486" spans="1:40" x14ac:dyDescent="0.35">
      <c r="A2486"/>
      <c r="B2486">
        <f t="shared" si="1295"/>
        <v>552000</v>
      </c>
      <c r="C2486" s="237" t="str">
        <f t="shared" si="1263"/>
        <v>-1.05838405567559E-07+0.00187211451661764i</v>
      </c>
      <c r="D2486" s="208" t="str">
        <f t="shared" si="1264"/>
        <v>-2.51366201361357+0.0143528779607352i</v>
      </c>
      <c r="E2486" t="str">
        <f t="shared" si="1265"/>
        <v>20500</v>
      </c>
      <c r="F2486" t="str">
        <f t="shared" si="1266"/>
        <v>0.327868852459016</v>
      </c>
      <c r="G2486" t="str">
        <f t="shared" si="1261"/>
        <v>0.327868852459016</v>
      </c>
      <c r="H2486" t="str">
        <f t="shared" si="1267"/>
        <v>3.83146772865263+0.284854687525494i</v>
      </c>
      <c r="I2486" t="str">
        <f t="shared" si="1268"/>
        <v>2167.69893097696i</v>
      </c>
      <c r="J2486" t="str">
        <f t="shared" si="1262"/>
        <v>-6359.45629189346+474.223159731967i</v>
      </c>
      <c r="K2486" t="str">
        <f t="shared" si="1269"/>
        <v>0.0252774627919919-0.338977370667626i</v>
      </c>
      <c r="L2486" t="str">
        <f t="shared" si="1270"/>
        <v>0.00527720776295873-0.0600019284295155i</v>
      </c>
      <c r="M2486" t="str">
        <f t="shared" si="1271"/>
        <v>0.0305546705549506-0.398979299097142i</v>
      </c>
      <c r="N2486" t="str">
        <f t="shared" si="1272"/>
        <v>-6.8852588190406i</v>
      </c>
      <c r="O2486" t="str">
        <f t="shared" si="1273"/>
        <v>0.82416304863826-0.56635260152955i</v>
      </c>
      <c r="P2486" t="str">
        <f t="shared" si="1274"/>
        <v>0.17583695136174+0.56635260152955i</v>
      </c>
      <c r="Q2486" t="str">
        <f t="shared" si="1275"/>
        <v>-0.17583695136174+6.31890621751105i</v>
      </c>
      <c r="R2486" t="str">
        <f t="shared" si="1276"/>
        <v>0.0887851659089801-0.0302977537047117i</v>
      </c>
      <c r="S2486" t="str">
        <f t="shared" si="1277"/>
        <v>0.745616731651068i</v>
      </c>
      <c r="T2486" t="str">
        <f t="shared" si="1278"/>
        <v>0.0225905120936762+0.0661997052241516i</v>
      </c>
      <c r="U2486" t="str">
        <f t="shared" si="1279"/>
        <v>0.0000499999999999999-0.000257432296667791i</v>
      </c>
      <c r="V2486" t="str">
        <f t="shared" si="1280"/>
        <v>0.00002-0.00288324172267926i</v>
      </c>
      <c r="W2486" t="str">
        <f t="shared" si="1281"/>
        <v>0.0000422596859005909-0.000236954778479519i</v>
      </c>
      <c r="X2486" t="str">
        <f t="shared" si="1282"/>
        <v>0.0000426711115418127-0.00023680236698382i</v>
      </c>
      <c r="Y2486" t="str">
        <f t="shared" si="1283"/>
        <v>0.009+2.77465463165051i</v>
      </c>
      <c r="Z2486" t="str">
        <f t="shared" si="1284"/>
        <v>-0.00102361269005451-0.000187898710100972i</v>
      </c>
      <c r="AA2486" t="str">
        <f t="shared" si="1285"/>
        <v>0.0140970952652122-4.32518577337097i</v>
      </c>
      <c r="AB2486" t="str">
        <f t="shared" si="1286"/>
        <v>0.0755066026520813+0.221266114611194i</v>
      </c>
      <c r="AC2486" t="str">
        <f t="shared" si="1287"/>
        <v>1.09058767869028-0.0233648581664148i</v>
      </c>
      <c r="AD2486" t="str">
        <f t="shared" si="1288"/>
        <v>0.0648583426429039+0.204276579445221i</v>
      </c>
      <c r="AE2486" t="str">
        <f t="shared" si="1289"/>
        <v>-0.0000280065168035843-0.000221286897922946i</v>
      </c>
      <c r="AF2486" t="str">
        <f t="shared" si="1290"/>
        <v>-6.3451297422662-0.270501809564759i</v>
      </c>
      <c r="AG2486" t="str">
        <f t="shared" si="1291"/>
        <v>1.00320170345953-0.00100507372162707i</v>
      </c>
      <c r="AH2486" t="str">
        <f t="shared" si="1292"/>
        <v>0.000116060464241007+0.00140728084443425i</v>
      </c>
      <c r="AI2486">
        <f t="shared" si="1293"/>
        <v>-57.002945778013711</v>
      </c>
      <c r="AJ2486">
        <f t="shared" si="1294"/>
        <v>85.285404619966585</v>
      </c>
      <c r="AK2486"/>
      <c r="AL2486"/>
      <c r="AM2486"/>
      <c r="AN2486"/>
    </row>
    <row r="2487" spans="1:40" x14ac:dyDescent="0.35">
      <c r="A2487"/>
      <c r="B2487">
        <f t="shared" si="1295"/>
        <v>553000</v>
      </c>
      <c r="C2487" s="237" t="str">
        <f t="shared" si="1263"/>
        <v>-1.05455972618301E-07+0.0018687291377665i</v>
      </c>
      <c r="D2487" s="208" t="str">
        <f t="shared" si="1264"/>
        <v>-2.51366201068158+0.0143269233895432i</v>
      </c>
      <c r="E2487" t="str">
        <f t="shared" si="1265"/>
        <v>20500</v>
      </c>
      <c r="F2487" t="str">
        <f t="shared" si="1266"/>
        <v>0.327868852459016</v>
      </c>
      <c r="G2487" t="str">
        <f t="shared" si="1261"/>
        <v>0.327868852459016</v>
      </c>
      <c r="H2487" t="str">
        <f t="shared" si="1267"/>
        <v>3.83154963610288+0.284346127700293i</v>
      </c>
      <c r="I2487" t="str">
        <f t="shared" si="1268"/>
        <v>2171.62592179394i</v>
      </c>
      <c r="J2487" t="str">
        <f t="shared" si="1262"/>
        <v>-6382.52229759913+475.082259659018i</v>
      </c>
      <c r="K2487" t="str">
        <f t="shared" si="1269"/>
        <v>0.025186600858683-0.338370962739488i</v>
      </c>
      <c r="L2487" t="str">
        <f t="shared" si="1270"/>
        <v>0.00525828512083303-0.0598950870953598i</v>
      </c>
      <c r="M2487" t="str">
        <f t="shared" si="1271"/>
        <v>0.030444885979516-0.398266049834848i</v>
      </c>
      <c r="N2487" t="str">
        <f t="shared" si="1272"/>
        <v>-6.89773211400263i</v>
      </c>
      <c r="O2487" t="str">
        <f t="shared" si="1273"/>
        <v>0.817034836681439-0.576588306895773i</v>
      </c>
      <c r="P2487" t="str">
        <f t="shared" si="1274"/>
        <v>0.182965163318561+0.576588306895773i</v>
      </c>
      <c r="Q2487" t="str">
        <f t="shared" si="1275"/>
        <v>-0.182965163318561+6.32114380710686i</v>
      </c>
      <c r="R2487" t="str">
        <f t="shared" si="1276"/>
        <v>0.0903023525312063-0.0315587422284555i</v>
      </c>
      <c r="S2487" t="str">
        <f t="shared" si="1277"/>
        <v>0.746967486599712i</v>
      </c>
      <c r="T2487" t="str">
        <f t="shared" si="1278"/>
        <v>0.0235733543626376+0.0674529213042763i</v>
      </c>
      <c r="U2487" t="str">
        <f t="shared" si="1279"/>
        <v>0.0000499999999999999-0.00025696677714398i</v>
      </c>
      <c r="V2487" t="str">
        <f t="shared" si="1280"/>
        <v>0.00002-0.00287802790401257i</v>
      </c>
      <c r="W2487" t="str">
        <f t="shared" si="1281"/>
        <v>0.0000422596355305691-0.000236528544679424i</v>
      </c>
      <c r="X2487" t="str">
        <f t="shared" si="1282"/>
        <v>0.0000426695337833632-0.000236376410257655i</v>
      </c>
      <c r="Y2487" t="str">
        <f t="shared" si="1283"/>
        <v>0.009+2.77968117989625i</v>
      </c>
      <c r="Z2487" t="str">
        <f t="shared" si="1284"/>
        <v>-0.00101992349579231-0.000187540056873511i</v>
      </c>
      <c r="AA2487" t="str">
        <f t="shared" si="1285"/>
        <v>0.0140461467407005-4.31736329870142i</v>
      </c>
      <c r="AB2487" t="str">
        <f t="shared" si="1286"/>
        <v>0.0787916579161854+0.225454868199727i</v>
      </c>
      <c r="AC2487" t="str">
        <f t="shared" si="1287"/>
        <v>1.09218982281534-0.0245160946023503i</v>
      </c>
      <c r="AD2487" t="str">
        <f t="shared" si="1288"/>
        <v>0.067473437154441+0.207939177443287i</v>
      </c>
      <c r="AE2487" t="str">
        <f t="shared" si="1289"/>
        <v>-0.000029820818731735-0.00022473602501153i</v>
      </c>
      <c r="AF2487" t="str">
        <f t="shared" si="1290"/>
        <v>-6.34521164678446-0.27001920431075i</v>
      </c>
      <c r="AG2487" t="str">
        <f t="shared" si="1291"/>
        <v>1.00325328210778-0.00104395948117009i</v>
      </c>
      <c r="AH2487" t="str">
        <f t="shared" si="1292"/>
        <v>0.000126632021166755+0.00142953136698145i</v>
      </c>
      <c r="AI2487">
        <f t="shared" si="1293"/>
        <v>-56.862180450735735</v>
      </c>
      <c r="AJ2487">
        <f t="shared" si="1294"/>
        <v>84.93778755872178</v>
      </c>
      <c r="AK2487"/>
      <c r="AL2487"/>
      <c r="AM2487"/>
      <c r="AN2487"/>
    </row>
    <row r="2488" spans="1:40" x14ac:dyDescent="0.35">
      <c r="A2488"/>
      <c r="B2488">
        <f t="shared" si="1295"/>
        <v>554000</v>
      </c>
      <c r="C2488" s="237" t="str">
        <f t="shared" si="1263"/>
        <v>-1.05075608735942E-07+0.00186535598049954i</v>
      </c>
      <c r="D2488" s="208" t="str">
        <f t="shared" si="1264"/>
        <v>-2.51366200776546+0.0143010625171631i</v>
      </c>
      <c r="E2488" t="str">
        <f t="shared" si="1265"/>
        <v>20500</v>
      </c>
      <c r="F2488" t="str">
        <f t="shared" si="1266"/>
        <v>0.327868852459016</v>
      </c>
      <c r="G2488" t="str">
        <f t="shared" si="1261"/>
        <v>0.327868852459016</v>
      </c>
      <c r="H2488" t="str">
        <f t="shared" si="1267"/>
        <v>3.83163110415367+0.28383936876666i</v>
      </c>
      <c r="I2488" t="str">
        <f t="shared" si="1268"/>
        <v>2175.55291261093i</v>
      </c>
      <c r="J2488" t="str">
        <f t="shared" si="1262"/>
        <v>-6405.63005173143+475.941359586068i</v>
      </c>
      <c r="K2488" t="str">
        <f t="shared" si="1269"/>
        <v>0.0250962271151443-0.337766708767773i</v>
      </c>
      <c r="L2488" t="str">
        <f t="shared" si="1270"/>
        <v>0.00523946381414898-0.0597886225896503i</v>
      </c>
      <c r="M2488" t="str">
        <f t="shared" si="1271"/>
        <v>0.0303356909292933-0.397555331357423i</v>
      </c>
      <c r="N2488" t="str">
        <f t="shared" si="1272"/>
        <v>-6.91020540896466i</v>
      </c>
      <c r="O2488" t="str">
        <f t="shared" si="1273"/>
        <v>0.809779509570462-0.586734306036234i</v>
      </c>
      <c r="P2488" t="str">
        <f t="shared" si="1274"/>
        <v>0.190220490429538+0.586734306036234i</v>
      </c>
      <c r="Q2488" t="str">
        <f t="shared" si="1275"/>
        <v>-0.190220490429538+6.32347110292843i</v>
      </c>
      <c r="R2488" t="str">
        <f t="shared" si="1276"/>
        <v>0.0917987704658084-0.0328431164131032i</v>
      </c>
      <c r="S2488" t="str">
        <f t="shared" si="1277"/>
        <v>0.748318241548355i</v>
      </c>
      <c r="T2488" t="str">
        <f t="shared" si="1278"/>
        <v>0.0245771031212213+0.0686946944912748i</v>
      </c>
      <c r="U2488" t="str">
        <f t="shared" si="1279"/>
        <v>0.0000499999999999999-0.000256502938196066i</v>
      </c>
      <c r="V2488" t="str">
        <f t="shared" si="1280"/>
        <v>0.00002-0.00287283290779595i</v>
      </c>
      <c r="W2488" t="str">
        <f t="shared" si="1281"/>
        <v>0.0000422595850695618-0.000236103853697i</v>
      </c>
      <c r="X2488" t="str">
        <f t="shared" si="1282"/>
        <v>0.0000426679641977631-0.000235951995331881i</v>
      </c>
      <c r="Y2488" t="str">
        <f t="shared" si="1283"/>
        <v>0.009+2.78470772814199i</v>
      </c>
      <c r="Z2488" t="str">
        <f t="shared" si="1284"/>
        <v>-0.00101625426277453-0.00018718279879996i</v>
      </c>
      <c r="AA2488" t="str">
        <f t="shared" si="1285"/>
        <v>0.0139954739370119-4.30956907028967i</v>
      </c>
      <c r="AB2488" t="str">
        <f t="shared" si="1286"/>
        <v>0.0821465911006401+0.229605375024269i</v>
      </c>
      <c r="AC2488" t="str">
        <f t="shared" si="1287"/>
        <v>1.09377281454774-0.025692577552457i</v>
      </c>
      <c r="AD2488" t="str">
        <f t="shared" si="1288"/>
        <v>0.0701341845330792+0.211567978214148i</v>
      </c>
      <c r="AE2488" t="str">
        <f t="shared" si="1289"/>
        <v>-0.0000316722776993841-0.000228134772679172i</v>
      </c>
      <c r="AF2488" t="str">
        <f t="shared" si="1290"/>
        <v>-6.34529311191913-0.269538306249497i</v>
      </c>
      <c r="AG2488" t="str">
        <f t="shared" si="1291"/>
        <v>1.0033041491223-0.00108341936827765i</v>
      </c>
      <c r="AH2488" t="str">
        <f t="shared" si="1292"/>
        <v>0.000137452110226779+0.00145147193232374i</v>
      </c>
      <c r="AI2488">
        <f t="shared" si="1293"/>
        <v>-56.725054126068187</v>
      </c>
      <c r="AJ2488">
        <f t="shared" si="1294"/>
        <v>84.590312245518788</v>
      </c>
      <c r="AK2488"/>
      <c r="AL2488"/>
      <c r="AM2488"/>
      <c r="AN2488"/>
    </row>
    <row r="2489" spans="1:40" x14ac:dyDescent="0.35">
      <c r="A2489"/>
      <c r="B2489">
        <f t="shared" si="1295"/>
        <v>555000</v>
      </c>
      <c r="C2489" s="237" t="str">
        <f t="shared" si="1263"/>
        <v>-1.04697299021731E-07+0.00186199497875414i</v>
      </c>
      <c r="D2489" s="208" t="str">
        <f t="shared" si="1264"/>
        <v>-2.51366200486508+0.0142752948371151i</v>
      </c>
      <c r="E2489" t="str">
        <f t="shared" si="1265"/>
        <v>20500</v>
      </c>
      <c r="F2489" t="str">
        <f t="shared" si="1266"/>
        <v>0.327868852459016</v>
      </c>
      <c r="G2489" t="str">
        <f t="shared" si="1261"/>
        <v>0.327868852459016</v>
      </c>
      <c r="H2489" t="str">
        <f t="shared" si="1267"/>
        <v>3.83171213593564+0.283334401239427i</v>
      </c>
      <c r="I2489" t="str">
        <f t="shared" si="1268"/>
        <v>2179.47990342792i</v>
      </c>
      <c r="J2489" t="str">
        <f t="shared" si="1262"/>
        <v>-6428.77955429034+476.800459513119i</v>
      </c>
      <c r="K2489" t="str">
        <f t="shared" si="1269"/>
        <v>0.0250063380763779-0.3371645973606i</v>
      </c>
      <c r="L2489" t="str">
        <f t="shared" si="1270"/>
        <v>0.00522074312248094-0.0596825329384964i</v>
      </c>
      <c r="M2489" t="str">
        <f t="shared" si="1271"/>
        <v>0.0302270811988588-0.396847130299096i</v>
      </c>
      <c r="N2489" t="str">
        <f t="shared" si="1272"/>
        <v>-6.92267870392669i</v>
      </c>
      <c r="O2489" t="str">
        <f t="shared" si="1273"/>
        <v>0.802398196096886-0.59678902042553i</v>
      </c>
      <c r="P2489" t="str">
        <f t="shared" si="1274"/>
        <v>0.197601803903114+0.59678902042553i</v>
      </c>
      <c r="Q2489" t="str">
        <f t="shared" si="1275"/>
        <v>-0.197601803903114+6.32588968350116i</v>
      </c>
      <c r="R2489" t="str">
        <f t="shared" si="1276"/>
        <v>0.0932739631003501-0.034150596687195i</v>
      </c>
      <c r="S2489" t="str">
        <f t="shared" si="1277"/>
        <v>0.749668996496997i</v>
      </c>
      <c r="T2489" t="str">
        <f t="shared" si="1278"/>
        <v>0.0256016435482631+0.0699245983167374i</v>
      </c>
      <c r="U2489" t="str">
        <f t="shared" si="1279"/>
        <v>0.0000500000000000001-0.000256040770739857i</v>
      </c>
      <c r="V2489" t="str">
        <f t="shared" si="1280"/>
        <v>0.00002-0.0028676566322864i</v>
      </c>
      <c r="W2489" t="str">
        <f t="shared" si="1281"/>
        <v>0.0000422595345175698-0.000235680697192651i</v>
      </c>
      <c r="X2489" t="str">
        <f t="shared" si="1282"/>
        <v>0.0000426664027255084-0.000235529113872509i</v>
      </c>
      <c r="Y2489" t="str">
        <f t="shared" si="1283"/>
        <v>0.009+2.78973427638774i</v>
      </c>
      <c r="Z2489" t="str">
        <f t="shared" si="1284"/>
        <v>-0.00101260484725047-0.000186826927614463i</v>
      </c>
      <c r="AA2489" t="str">
        <f t="shared" si="1285"/>
        <v>0.0139450748680841-4.30180293540812i</v>
      </c>
      <c r="AB2489" t="str">
        <f t="shared" si="1286"/>
        <v>0.0855710184268048+0.233716209655392i</v>
      </c>
      <c r="AC2489" t="str">
        <f t="shared" si="1287"/>
        <v>1.09533616922838-0.0268940542527055i</v>
      </c>
      <c r="AD2489" t="str">
        <f t="shared" si="1288"/>
        <v>0.0728401298068089+0.215162415593574i</v>
      </c>
      <c r="AE2489" t="str">
        <f t="shared" si="1289"/>
        <v>-0.0000335601354732748-0.000231483002635019i</v>
      </c>
      <c r="AF2489" t="str">
        <f t="shared" si="1290"/>
        <v>-6.34537414080072-0.269059106402312i</v>
      </c>
      <c r="AG2489" t="str">
        <f t="shared" si="1291"/>
        <v>1.00335429950083-0.00112344321017156i</v>
      </c>
      <c r="AH2489" t="str">
        <f t="shared" si="1292"/>
        <v>0.00014851589324305+0.0014731015444131i</v>
      </c>
      <c r="AI2489">
        <f t="shared" si="1293"/>
        <v>-56.591425838215727</v>
      </c>
      <c r="AJ2489">
        <f t="shared" si="1294"/>
        <v>84.242978162666077</v>
      </c>
      <c r="AK2489"/>
      <c r="AL2489"/>
      <c r="AM2489"/>
      <c r="AN2489"/>
    </row>
    <row r="2490" spans="1:40" x14ac:dyDescent="0.35">
      <c r="A2490"/>
      <c r="B2490">
        <f t="shared" si="1295"/>
        <v>556000</v>
      </c>
      <c r="C2490" s="237" t="str">
        <f t="shared" si="1263"/>
        <v>-1.04321028710778E-07+0.00185864606694297i</v>
      </c>
      <c r="D2490" s="208" t="str">
        <f t="shared" si="1264"/>
        <v>-2.51366200198035+0.0142496198465628i</v>
      </c>
      <c r="E2490" t="str">
        <f t="shared" si="1265"/>
        <v>20500</v>
      </c>
      <c r="F2490" t="str">
        <f t="shared" si="1266"/>
        <v>0.327868852459016</v>
      </c>
      <c r="G2490" t="str">
        <f t="shared" si="1261"/>
        <v>0.327868852459016</v>
      </c>
      <c r="H2490" t="str">
        <f t="shared" si="1267"/>
        <v>3.83179273455169+0.282831215699454i</v>
      </c>
      <c r="I2490" t="str">
        <f t="shared" si="1268"/>
        <v>2183.40689424491i</v>
      </c>
      <c r="J2490" t="str">
        <f t="shared" si="1262"/>
        <v>-6451.97080527586+477.659559440169i</v>
      </c>
      <c r="K2490" t="str">
        <f t="shared" si="1269"/>
        <v>0.0249169302883734-0.336564617205815i</v>
      </c>
      <c r="L2490" t="str">
        <f t="shared" si="1270"/>
        <v>0.0052021223317773-0.05957681618165i</v>
      </c>
      <c r="M2490" t="str">
        <f t="shared" si="1271"/>
        <v>0.0301190526201507-0.396141433387465i</v>
      </c>
      <c r="N2490" t="str">
        <f t="shared" si="1272"/>
        <v>-6.93515199888872i</v>
      </c>
      <c r="O2490" t="str">
        <f t="shared" si="1273"/>
        <v>0.794892044653358-0.606750885740436i</v>
      </c>
      <c r="P2490" t="str">
        <f t="shared" si="1274"/>
        <v>0.205107955346642+0.606750885740436i</v>
      </c>
      <c r="Q2490" t="str">
        <f t="shared" si="1275"/>
        <v>-0.205107955346642+6.32840111314828i</v>
      </c>
      <c r="R2490" t="str">
        <f t="shared" si="1276"/>
        <v>0.0947274772682547-0.0354808916991318i</v>
      </c>
      <c r="S2490" t="str">
        <f t="shared" si="1277"/>
        <v>0.751019751445641i</v>
      </c>
      <c r="T2490" t="str">
        <f t="shared" si="1278"/>
        <v>0.0266468504649517+0.0711422064330773i</v>
      </c>
      <c r="U2490" t="str">
        <f t="shared" si="1279"/>
        <v>0.0000500000000000001-0.000255580265756512i</v>
      </c>
      <c r="V2490" t="str">
        <f t="shared" si="1280"/>
        <v>0.00002-0.00286249897647294i</v>
      </c>
      <c r="W2490" t="str">
        <f t="shared" si="1281"/>
        <v>0.0000422594838745947-0.000235259066886774i</v>
      </c>
      <c r="X2490" t="str">
        <f t="shared" si="1282"/>
        <v>0.0000426648493076308-0.000235107757605499i</v>
      </c>
      <c r="Y2490" t="str">
        <f t="shared" si="1283"/>
        <v>0.009+2.79476082463348i</v>
      </c>
      <c r="Z2490" t="str">
        <f t="shared" si="1284"/>
        <v>-0.00100897510676114-0.000186472435117136i</v>
      </c>
      <c r="AA2490" t="str">
        <f t="shared" si="1285"/>
        <v>0.0138949475657064-4.29406474242838i</v>
      </c>
      <c r="AB2490" t="str">
        <f t="shared" si="1286"/>
        <v>0.0890645214966049+0.237785947067505i</v>
      </c>
      <c r="AC2490" t="str">
        <f t="shared" si="1287"/>
        <v>1.09687940492026-0.0281202597575752i</v>
      </c>
      <c r="AD2490" t="str">
        <f t="shared" si="1288"/>
        <v>0.0755908112060053+0.218721929901988i</v>
      </c>
      <c r="AE2490" t="str">
        <f t="shared" si="1289"/>
        <v>-0.0000354836359243973-0.000234780585211925i</v>
      </c>
      <c r="AF2490" t="str">
        <f t="shared" si="1290"/>
        <v>-6.34545473653204-0.268581595852891i</v>
      </c>
      <c r="AG2490" t="str">
        <f t="shared" si="1291"/>
        <v>1.00340372837777-0.00116402080116379i</v>
      </c>
      <c r="AH2490" t="str">
        <f t="shared" si="1292"/>
        <v>0.000159818547361724+0.00149441926290212i</v>
      </c>
      <c r="AI2490">
        <f t="shared" si="1293"/>
        <v>-56.461162796293024</v>
      </c>
      <c r="AJ2490">
        <f t="shared" si="1294"/>
        <v>83.895784775890391</v>
      </c>
      <c r="AK2490"/>
      <c r="AL2490"/>
      <c r="AM2490"/>
      <c r="AN2490"/>
    </row>
    <row r="2491" spans="1:40" x14ac:dyDescent="0.35">
      <c r="A2491"/>
      <c r="B2491">
        <f t="shared" si="1295"/>
        <v>557000</v>
      </c>
      <c r="C2491" s="237" t="str">
        <f t="shared" si="1263"/>
        <v>-1.03946783170613E-07+0.00185530917994968i</v>
      </c>
      <c r="D2491" s="208" t="str">
        <f t="shared" si="1264"/>
        <v>-2.51366199911113+0.0142240370462809i</v>
      </c>
      <c r="E2491" t="str">
        <f t="shared" si="1265"/>
        <v>20500</v>
      </c>
      <c r="F2491" t="str">
        <f t="shared" si="1266"/>
        <v>0.327868852459016</v>
      </c>
      <c r="G2491" t="str">
        <f t="shared" si="1261"/>
        <v>0.327868852459016</v>
      </c>
      <c r="H2491" t="str">
        <f t="shared" si="1267"/>
        <v>3.83187290307718+0.282329802793062i</v>
      </c>
      <c r="I2491" t="str">
        <f t="shared" si="1268"/>
        <v>2187.33388506189i</v>
      </c>
      <c r="J2491" t="str">
        <f t="shared" si="1262"/>
        <v>-6475.20380468801+478.518659367221i</v>
      </c>
      <c r="K2491" t="str">
        <f t="shared" si="1269"/>
        <v>0.0248280003277792-0.335966757070296i</v>
      </c>
      <c r="L2491" t="str">
        <f t="shared" si="1270"/>
        <v>0.00518360073429373-0.0594714703723926i</v>
      </c>
      <c r="M2491" t="str">
        <f t="shared" si="1271"/>
        <v>0.0300116010620729-0.395438227442689i</v>
      </c>
      <c r="N2491" t="str">
        <f t="shared" si="1272"/>
        <v>-6.94762529385075i</v>
      </c>
      <c r="O2491" t="str">
        <f t="shared" si="1273"/>
        <v>0.787262223054952-0.616618352103289i</v>
      </c>
      <c r="P2491" t="str">
        <f t="shared" si="1274"/>
        <v>0.212737776945048+0.616618352103289i</v>
      </c>
      <c r="Q2491" t="str">
        <f t="shared" si="1275"/>
        <v>-0.212737776945048+6.33100694174746i</v>
      </c>
      <c r="R2491" t="str">
        <f t="shared" si="1276"/>
        <v>0.0961588636065695-0.0368336983307597i</v>
      </c>
      <c r="S2491" t="str">
        <f t="shared" si="1277"/>
        <v>0.752370506394284i</v>
      </c>
      <c r="T2491" t="str">
        <f t="shared" si="1278"/>
        <v>0.027712588265488+0.0723470929059736i</v>
      </c>
      <c r="U2491" t="str">
        <f t="shared" si="1279"/>
        <v>0.0000500000000000001-0.000255121414291959i</v>
      </c>
      <c r="V2491" t="str">
        <f t="shared" si="1280"/>
        <v>0.00002-0.00285735984006993i</v>
      </c>
      <c r="W2491" t="str">
        <f t="shared" si="1281"/>
        <v>0.0000422594331406364-0.000234838954559225i</v>
      </c>
      <c r="X2491" t="str">
        <f t="shared" si="1282"/>
        <v>0.0000426633038856889-0.000234687918316228i</v>
      </c>
      <c r="Y2491" t="str">
        <f t="shared" si="1283"/>
        <v>0.009+2.79978737287922i</v>
      </c>
      <c r="Z2491" t="str">
        <f t="shared" si="1284"/>
        <v>-0.00100536490012535-0.00018611931317339i</v>
      </c>
      <c r="AA2491" t="str">
        <f t="shared" si="1285"/>
        <v>0.0138450900793269-4.28635434081127i</v>
      </c>
      <c r="AB2491" t="str">
        <f t="shared" si="1286"/>
        <v>0.092626647060767+0.241813163616319i</v>
      </c>
      <c r="AC2491" t="str">
        <f t="shared" si="1287"/>
        <v>1.09840204277205-0.0293709169296585i</v>
      </c>
      <c r="AD2491" t="str">
        <f t="shared" si="1288"/>
        <v>0.0783857602621103+0.222245968018567i</v>
      </c>
      <c r="AE2491" t="str">
        <f t="shared" si="1289"/>
        <v>-0.0000374420251139947-0.000238027399302805i</v>
      </c>
      <c r="AF2491" t="str">
        <f t="shared" si="1290"/>
        <v>-6.34553490218831-0.268105765746781i</v>
      </c>
      <c r="AG2491" t="str">
        <f t="shared" si="1291"/>
        <v>1.00345243102411-0.0012051419044833i</v>
      </c>
      <c r="AH2491" t="str">
        <f t="shared" si="1292"/>
        <v>0.000171355265566009+0.00151542420264654i</v>
      </c>
      <c r="AI2491">
        <f t="shared" si="1293"/>
        <v>-56.334139764796085</v>
      </c>
      <c r="AJ2491">
        <f t="shared" si="1294"/>
        <v>83.548731534547628</v>
      </c>
      <c r="AK2491"/>
      <c r="AL2491"/>
      <c r="AM2491"/>
      <c r="AN2491"/>
    </row>
    <row r="2492" spans="1:40" x14ac:dyDescent="0.35">
      <c r="A2492"/>
      <c r="B2492">
        <f t="shared" si="1295"/>
        <v>558000</v>
      </c>
      <c r="C2492" s="237" t="str">
        <f t="shared" si="1263"/>
        <v>-1.03574547899764E-07+0.00185198425312471i</v>
      </c>
      <c r="D2492" s="208" t="str">
        <f t="shared" si="1264"/>
        <v>-2.51366199625732+0.0141985459406228i</v>
      </c>
      <c r="E2492" t="str">
        <f t="shared" si="1265"/>
        <v>20500</v>
      </c>
      <c r="F2492" t="str">
        <f t="shared" si="1266"/>
        <v>0.327868852459016</v>
      </c>
      <c r="G2492" t="str">
        <f t="shared" si="1261"/>
        <v>0.327868852459016</v>
      </c>
      <c r="H2492" t="str">
        <f t="shared" si="1267"/>
        <v>3.83195264456033+0.281830153231465i</v>
      </c>
      <c r="I2492" t="str">
        <f t="shared" si="1268"/>
        <v>2191.26087587888i</v>
      </c>
      <c r="J2492" t="str">
        <f t="shared" si="1262"/>
        <v>-6498.47855252676+479.377759294271i</v>
      </c>
      <c r="K2492" t="str">
        <f t="shared" si="1269"/>
        <v>0.0247395448015772-0.335371005799279i</v>
      </c>
      <c r="L2492" t="str">
        <f t="shared" si="1270"/>
        <v>0.00516517762852587-0.0593664935774155i</v>
      </c>
      <c r="M2492" t="str">
        <f t="shared" si="1271"/>
        <v>0.0299047224301031-0.394737499376694i</v>
      </c>
      <c r="N2492" t="str">
        <f t="shared" si="1272"/>
        <v>-6.96009858881278i</v>
      </c>
      <c r="O2492" t="str">
        <f t="shared" si="1273"/>
        <v>0.779509918357477-0.62638988432311i</v>
      </c>
      <c r="P2492" t="str">
        <f t="shared" si="1274"/>
        <v>0.220490081642523+0.62638988432311i</v>
      </c>
      <c r="Q2492" t="str">
        <f t="shared" si="1275"/>
        <v>-0.220490081642523+6.33370870448967i</v>
      </c>
      <c r="R2492" t="str">
        <f t="shared" si="1276"/>
        <v>0.0975676769161584-0.0382087017231932i</v>
      </c>
      <c r="S2492" t="str">
        <f t="shared" si="1277"/>
        <v>0.753721261342928i</v>
      </c>
      <c r="T2492" t="str">
        <f t="shared" si="1278"/>
        <v>0.0287987108570809+0.0735388325115462i</v>
      </c>
      <c r="U2492" t="str">
        <f t="shared" si="1279"/>
        <v>0.0000500000000000001-0.00025466420745631i</v>
      </c>
      <c r="V2492" t="str">
        <f t="shared" si="1280"/>
        <v>0.00002-0.00285223912351067i</v>
      </c>
      <c r="W2492" t="str">
        <f t="shared" si="1281"/>
        <v>0.0000422593823156966-0.000234420352048785i</v>
      </c>
      <c r="X2492" t="str">
        <f t="shared" si="1282"/>
        <v>0.0000426617664017665-0.00023426958784896i</v>
      </c>
      <c r="Y2492" t="str">
        <f t="shared" si="1283"/>
        <v>0.009+2.80481392112497i</v>
      </c>
      <c r="Z2492" t="str">
        <f t="shared" si="1284"/>
        <v>-0.001001774087426-0.000185767553713295i</v>
      </c>
      <c r="AA2492" t="str">
        <f t="shared" si="1285"/>
        <v>0.0137955004758634-4.27867158109718i</v>
      </c>
      <c r="AB2492" t="str">
        <f t="shared" si="1286"/>
        <v>0.096256906818261+0.245796438032126i</v>
      </c>
      <c r="AC2492" t="str">
        <f t="shared" si="1287"/>
        <v>1.09990360738488-0.030645736441517i</v>
      </c>
      <c r="AD2492" t="str">
        <f t="shared" si="1288"/>
        <v>0.0812245019069033+0.225733983453768i</v>
      </c>
      <c r="AE2492" t="str">
        <f t="shared" si="1289"/>
        <v>-0.0000394345513782552-0.00024122333229626i</v>
      </c>
      <c r="AF2492" t="str">
        <f t="shared" si="1290"/>
        <v>-6.34561464081765-0.267631607290842i</v>
      </c>
      <c r="AG2492" t="str">
        <f t="shared" si="1291"/>
        <v>1.00350040284742-0.0012467962540925i</v>
      </c>
      <c r="AH2492" t="str">
        <f t="shared" si="1292"/>
        <v>0.000183121257178726+0.00153611553320522i</v>
      </c>
      <c r="AI2492">
        <f t="shared" si="1293"/>
        <v>-56.210238501696296</v>
      </c>
      <c r="AJ2492">
        <f t="shared" si="1294"/>
        <v>83.201817871833342</v>
      </c>
      <c r="AK2492"/>
      <c r="AL2492"/>
      <c r="AM2492"/>
      <c r="AN2492"/>
    </row>
    <row r="2493" spans="1:40" x14ac:dyDescent="0.35">
      <c r="A2493"/>
      <c r="B2493">
        <f t="shared" si="1295"/>
        <v>559000</v>
      </c>
      <c r="C2493" s="237" t="str">
        <f t="shared" si="1263"/>
        <v>-1.03204308526351E-07+0.00184867122228111i</v>
      </c>
      <c r="D2493" s="208" t="str">
        <f t="shared" si="1264"/>
        <v>-2.51366199341883+0.0141731460374885i</v>
      </c>
      <c r="E2493" t="str">
        <f t="shared" si="1265"/>
        <v>20500</v>
      </c>
      <c r="F2493" t="str">
        <f t="shared" si="1266"/>
        <v>0.327868852459016</v>
      </c>
      <c r="G2493" t="str">
        <f t="shared" si="1261"/>
        <v>0.327868852459016</v>
      </c>
      <c r="H2493" t="str">
        <f t="shared" si="1267"/>
        <v>3.8320319620225+0.281332257790229i</v>
      </c>
      <c r="I2493" t="str">
        <f t="shared" si="1268"/>
        <v>2195.18786669587i</v>
      </c>
      <c r="J2493" t="str">
        <f t="shared" si="1262"/>
        <v>-6521.79504879214+480.236859221322i</v>
      </c>
      <c r="K2493" t="str">
        <f t="shared" si="1269"/>
        <v>0.0246515603467607-0.334777352315664i</v>
      </c>
      <c r="L2493" t="str">
        <f t="shared" si="1270"/>
        <v>0.00514685231914426-0.0592618838767095i</v>
      </c>
      <c r="M2493" t="str">
        <f t="shared" si="1271"/>
        <v>0.029798412665905-0.394039236192374i</v>
      </c>
      <c r="N2493" t="str">
        <f t="shared" si="1272"/>
        <v>-6.97257188377481i</v>
      </c>
      <c r="O2493" t="str">
        <f t="shared" si="1273"/>
        <v>0.771636336672793-0.636063962134464i</v>
      </c>
      <c r="P2493" t="str">
        <f t="shared" si="1274"/>
        <v>0.228363663327207+0.636063962134464i</v>
      </c>
      <c r="Q2493" t="str">
        <f t="shared" si="1275"/>
        <v>-0.228363663327207+6.33650792164035i</v>
      </c>
      <c r="R2493" t="str">
        <f t="shared" si="1276"/>
        <v>0.0989534765238661-0.039605575315085i</v>
      </c>
      <c r="S2493" t="str">
        <f t="shared" si="1277"/>
        <v>0.755072016291571i</v>
      </c>
      <c r="T2493" t="str">
        <f t="shared" si="1278"/>
        <v>0.0299050616095489+0.0747170010379362i</v>
      </c>
      <c r="U2493" t="str">
        <f t="shared" si="1279"/>
        <v>0.0000500000000000001-0.000254208636423293i</v>
      </c>
      <c r="V2493" t="str">
        <f t="shared" si="1280"/>
        <v>0.00002-0.00284713672794088i</v>
      </c>
      <c r="W2493" t="str">
        <f t="shared" si="1281"/>
        <v>0.0000422593313997763-0.000234003251252637i</v>
      </c>
      <c r="X2493" t="str">
        <f t="shared" si="1282"/>
        <v>0.0000426602367984642-0.000233852758106321i</v>
      </c>
      <c r="Y2493" t="str">
        <f t="shared" si="1283"/>
        <v>0.009+2.80984046937071i</v>
      </c>
      <c r="Z2493" t="str">
        <f t="shared" si="1284"/>
        <v>-0.000998202529996571-0.000185417148730922i</v>
      </c>
      <c r="AA2493" t="str">
        <f t="shared" si="1285"/>
        <v>0.013746176839516-4.2710163148964i</v>
      </c>
      <c r="AB2493" t="str">
        <f t="shared" si="1286"/>
        <v>0.099954777247848+0.249734352427799i</v>
      </c>
      <c r="AC2493" t="str">
        <f t="shared" si="1287"/>
        <v>1.10138362718201-0.0319444167900248i</v>
      </c>
      <c r="AD2493" t="str">
        <f t="shared" si="1288"/>
        <v>0.0841065545723129+0.229185436420253i</v>
      </c>
      <c r="AE2493" t="str">
        <f t="shared" si="1289"/>
        <v>-0.000041460465411682-0.000244368280011445i</v>
      </c>
      <c r="AF2493" t="str">
        <f t="shared" si="1290"/>
        <v>-6.34569395544133-0.267159111752741i</v>
      </c>
      <c r="AG2493" t="str">
        <f t="shared" si="1291"/>
        <v>1.00354763939161-0.00128897355649259i</v>
      </c>
      <c r="AH2493" t="str">
        <f t="shared" si="1292"/>
        <v>0.000195111748354606+0.00155649247833775i</v>
      </c>
      <c r="AI2493">
        <f t="shared" si="1293"/>
        <v>-56.089347247843307</v>
      </c>
      <c r="AJ2493">
        <f t="shared" si="1294"/>
        <v>82.855043204994161</v>
      </c>
      <c r="AK2493"/>
      <c r="AL2493"/>
      <c r="AM2493"/>
      <c r="AN2493"/>
    </row>
    <row r="2494" spans="1:40" x14ac:dyDescent="0.35">
      <c r="A2494"/>
      <c r="B2494">
        <f t="shared" si="1295"/>
        <v>560000</v>
      </c>
      <c r="C2494" s="237" t="str">
        <f t="shared" si="1263"/>
        <v>-1.02836050806701E-07+0.00184537002369041i</v>
      </c>
      <c r="D2494" s="208" t="str">
        <f t="shared" si="1264"/>
        <v>-2.51366199059551+0.0141478368482931i</v>
      </c>
      <c r="E2494" t="str">
        <f t="shared" si="1265"/>
        <v>20500</v>
      </c>
      <c r="F2494" t="str">
        <f t="shared" si="1266"/>
        <v>0.327868852459016</v>
      </c>
      <c r="G2494" t="str">
        <f t="shared" si="1261"/>
        <v>0.327868852459016</v>
      </c>
      <c r="H2494" t="str">
        <f t="shared" si="1267"/>
        <v>3.83211085845831+0.280836107308693i</v>
      </c>
      <c r="I2494" t="str">
        <f t="shared" si="1268"/>
        <v>2199.11485751285i</v>
      </c>
      <c r="J2494" t="str">
        <f t="shared" si="1262"/>
        <v>-6545.15329348413+481.095959148372i</v>
      </c>
      <c r="K2494" t="str">
        <f t="shared" si="1269"/>
        <v>0.0245640436300174-0.334185785619355i</v>
      </c>
      <c r="L2494" t="str">
        <f t="shared" si="1270"/>
        <v>0.00512862411692909-0.05915763936345i</v>
      </c>
      <c r="M2494" t="str">
        <f t="shared" si="1271"/>
        <v>0.0296926677469465-0.393343424982805i</v>
      </c>
      <c r="N2494" t="str">
        <f t="shared" si="1272"/>
        <v>-6.98504517873684i</v>
      </c>
      <c r="O2494" t="str">
        <f t="shared" si="1273"/>
        <v>0.763642702981163-0.645639080433971i</v>
      </c>
      <c r="P2494" t="str">
        <f t="shared" si="1274"/>
        <v>0.236357297018837+0.645639080433971i</v>
      </c>
      <c r="Q2494" t="str">
        <f t="shared" si="1275"/>
        <v>-0.236357297018837+6.33940609830287i</v>
      </c>
      <c r="R2494" t="str">
        <f t="shared" si="1276"/>
        <v>0.10031582664617-0.041023980893535i</v>
      </c>
      <c r="S2494" t="str">
        <f t="shared" si="1277"/>
        <v>0.756422771240215i</v>
      </c>
      <c r="T2494" t="str">
        <f t="shared" si="1278"/>
        <v>0.0310314733147934+0.0758811755909489i</v>
      </c>
      <c r="U2494" t="str">
        <f t="shared" si="1279"/>
        <v>0.00005-0.00025375469242968i</v>
      </c>
      <c r="V2494" t="str">
        <f t="shared" si="1280"/>
        <v>0.00002-0.00284205255521242i</v>
      </c>
      <c r="W2494" t="str">
        <f t="shared" si="1281"/>
        <v>0.0000422592803928763-0.000233587644125839i</v>
      </c>
      <c r="X2494" t="str">
        <f t="shared" si="1282"/>
        <v>0.0000426587150188945-0.00023343742104877i</v>
      </c>
      <c r="Y2494" t="str">
        <f t="shared" si="1283"/>
        <v>0.009+2.81486701761645i</v>
      </c>
      <c r="Z2494" t="str">
        <f t="shared" si="1284"/>
        <v>-0.000994650090407651-0.000185068090283706i</v>
      </c>
      <c r="AA2494" t="str">
        <f t="shared" si="1285"/>
        <v>0.0136971172715814-4.26338839487947i</v>
      </c>
      <c r="AB2494" t="str">
        <f t="shared" si="1286"/>
        <v>0.103719699472624+0.253625493320378i</v>
      </c>
      <c r="AC2494" t="str">
        <f t="shared" si="1287"/>
        <v>1.10284163478084-0.0332666443234318i</v>
      </c>
      <c r="AD2494" t="str">
        <f t="shared" si="1288"/>
        <v>0.0870314302907587+0.232599793902229i</v>
      </c>
      <c r="AE2494" t="str">
        <f t="shared" si="1289"/>
        <v>-0.0000435190203491411-0.000247462146632223i</v>
      </c>
      <c r="AF2494" t="str">
        <f t="shared" si="1290"/>
        <v>-6.34577284905382-0.2666882704604i</v>
      </c>
      <c r="AG2494" t="str">
        <f t="shared" si="1291"/>
        <v>1.00359413633689-0.00133166349251779i</v>
      </c>
      <c r="AH2494" t="str">
        <f t="shared" si="1292"/>
        <v>0.00020732198256235+0.00157655431549934i</v>
      </c>
      <c r="AI2494">
        <f t="shared" si="1293"/>
        <v>-55.971360262158257</v>
      </c>
      <c r="AJ2494">
        <f t="shared" si="1294"/>
        <v>82.508406935539213</v>
      </c>
      <c r="AK2494"/>
      <c r="AL2494"/>
      <c r="AM2494"/>
      <c r="AN2494"/>
    </row>
    <row r="2495" spans="1:40" x14ac:dyDescent="0.35">
      <c r="A2495"/>
      <c r="B2495">
        <f t="shared" si="1295"/>
        <v>561000</v>
      </c>
      <c r="C2495" s="237" t="str">
        <f t="shared" si="1263"/>
        <v>-1.02469760623975E-07+0.00184208059407854i</v>
      </c>
      <c r="D2495" s="208" t="str">
        <f t="shared" si="1264"/>
        <v>-2.51366198778729+0.0141226178879355i</v>
      </c>
      <c r="E2495" t="str">
        <f t="shared" si="1265"/>
        <v>20500</v>
      </c>
      <c r="F2495" t="str">
        <f t="shared" si="1266"/>
        <v>0.327868852459016</v>
      </c>
      <c r="G2495" t="str">
        <f t="shared" si="1261"/>
        <v>0.327868852459016</v>
      </c>
      <c r="H2495" t="str">
        <f t="shared" si="1267"/>
        <v>3.83218933683619+0.280341692689445i</v>
      </c>
      <c r="I2495" t="str">
        <f t="shared" si="1268"/>
        <v>2203.04184832984i</v>
      </c>
      <c r="J2495" t="str">
        <f t="shared" si="1262"/>
        <v>-6568.55328660274+481.955059075422i</v>
      </c>
      <c r="K2495" t="str">
        <f t="shared" si="1269"/>
        <v>0.0244769913474161-0.333596294786598i</v>
      </c>
      <c r="L2495" t="str">
        <f t="shared" si="1270"/>
        <v>0.00511049233870585-0.0590537581438836i</v>
      </c>
      <c r="M2495" t="str">
        <f t="shared" si="1271"/>
        <v>0.0295874836861219-0.392650052930482i</v>
      </c>
      <c r="N2495" t="str">
        <f t="shared" si="1272"/>
        <v>-6.99751847369887i</v>
      </c>
      <c r="O2495" t="str">
        <f t="shared" si="1273"/>
        <v>0.755530260940671-0.65511374951448i</v>
      </c>
      <c r="P2495" t="str">
        <f t="shared" si="1274"/>
        <v>0.244469739059329+0.65511374951448i</v>
      </c>
      <c r="Q2495" t="str">
        <f t="shared" si="1275"/>
        <v>-0.244469739059329+6.34240472418439i</v>
      </c>
      <c r="R2495" t="str">
        <f t="shared" si="1276"/>
        <v>0.101654296753837-0.0424635686578063i</v>
      </c>
      <c r="S2495" t="str">
        <f t="shared" si="1277"/>
        <v>0.757773526188858i</v>
      </c>
      <c r="T2495" t="str">
        <f t="shared" si="1278"/>
        <v>0.0321777681563886+0.0770309349034036i</v>
      </c>
      <c r="U2495" t="str">
        <f t="shared" si="1279"/>
        <v>0.00005-0.000253302366774725i</v>
      </c>
      <c r="V2495" t="str">
        <f t="shared" si="1280"/>
        <v>0.00002-0.00283698650787692i</v>
      </c>
      <c r="W2495" t="str">
        <f t="shared" si="1281"/>
        <v>0.0000422592292949974-0.000233173522680808i</v>
      </c>
      <c r="X2495" t="str">
        <f t="shared" si="1282"/>
        <v>0.0000426572010066764-0.000233023568694089i</v>
      </c>
      <c r="Y2495" t="str">
        <f t="shared" si="1283"/>
        <v>0.009+2.8198935658622i</v>
      </c>
      <c r="Z2495" t="str">
        <f t="shared" si="1284"/>
        <v>-0.000991116632453754-0.000184720370491816i</v>
      </c>
      <c r="AA2495" t="str">
        <f t="shared" si="1285"/>
        <v>0.0136483198902702-4.25578767476782i</v>
      </c>
      <c r="AB2495" t="str">
        <f t="shared" si="1286"/>
        <v>0.107551079158376+0.257468452665038i</v>
      </c>
      <c r="AC2495" t="str">
        <f t="shared" si="1287"/>
        <v>1.10427716736688-0.0346120932813489i</v>
      </c>
      <c r="AD2495" t="str">
        <f t="shared" si="1288"/>
        <v>0.0899986347959771+0.23597652972319i</v>
      </c>
      <c r="AE2495" t="str">
        <f t="shared" si="1289"/>
        <v>-0.0000456094718465833-0.000250504844640642i</v>
      </c>
      <c r="AF2495" t="str">
        <f t="shared" si="1290"/>
        <v>-6.34585132462348-0.266219074801509i</v>
      </c>
      <c r="AG2495" t="str">
        <f t="shared" si="1291"/>
        <v>1.00363988949953-0.00137485571911794i</v>
      </c>
      <c r="AH2495" t="str">
        <f t="shared" si="1292"/>
        <v>0.000219747221056557+0.00159630037533396i</v>
      </c>
      <c r="AI2495">
        <f t="shared" si="1293"/>
        <v>-55.856177397772846</v>
      </c>
      <c r="AJ2495">
        <f t="shared" si="1294"/>
        <v>82.161908449452454</v>
      </c>
      <c r="AK2495"/>
      <c r="AL2495"/>
      <c r="AM2495"/>
      <c r="AN2495"/>
    </row>
    <row r="2496" spans="1:40" x14ac:dyDescent="0.35">
      <c r="A2496"/>
      <c r="B2496">
        <f t="shared" si="1295"/>
        <v>562000</v>
      </c>
      <c r="C2496" s="237" t="str">
        <f t="shared" si="1263"/>
        <v>-1.02105423986819E-07+0.00183880287062176i</v>
      </c>
      <c r="D2496" s="208" t="str">
        <f t="shared" si="1264"/>
        <v>-2.51366198499404+0.0140974886747668i</v>
      </c>
      <c r="E2496" t="str">
        <f t="shared" si="1265"/>
        <v>20500</v>
      </c>
      <c r="F2496" t="str">
        <f t="shared" si="1266"/>
        <v>0.327868852459016</v>
      </c>
      <c r="G2496" t="str">
        <f t="shared" si="1261"/>
        <v>0.327868852459016</v>
      </c>
      <c r="H2496" t="str">
        <f t="shared" si="1267"/>
        <v>3.83226740009839+0.279849004897775i</v>
      </c>
      <c r="I2496" t="str">
        <f t="shared" si="1268"/>
        <v>2206.96883914683i</v>
      </c>
      <c r="J2496" t="str">
        <f t="shared" si="1262"/>
        <v>-6591.99502814797+482.814159002474i</v>
      </c>
      <c r="K2496" t="str">
        <f t="shared" si="1269"/>
        <v>0.0243904002240967-0.333008868969314i</v>
      </c>
      <c r="L2496" t="str">
        <f t="shared" si="1270"/>
        <v>0.00509245630728244-0.0589502383372205i</v>
      </c>
      <c r="M2496" t="str">
        <f t="shared" si="1271"/>
        <v>0.0294828565313791-0.391959107306534i</v>
      </c>
      <c r="N2496" t="str">
        <f t="shared" si="1272"/>
        <v>-7.0099917686609i</v>
      </c>
      <c r="O2496" t="str">
        <f t="shared" si="1273"/>
        <v>0.74730027269373-0.664486495296839i</v>
      </c>
      <c r="P2496" t="str">
        <f t="shared" si="1274"/>
        <v>0.25269972730627+0.664486495296839i</v>
      </c>
      <c r="Q2496" t="str">
        <f t="shared" si="1275"/>
        <v>-0.25269972730627+6.34550527336406i</v>
      </c>
      <c r="R2496" t="str">
        <f t="shared" si="1276"/>
        <v>0.102968461937081-0.043923977296004i</v>
      </c>
      <c r="S2496" t="str">
        <f t="shared" si="1277"/>
        <v>0.7591242811375i</v>
      </c>
      <c r="T2496" t="str">
        <f t="shared" si="1278"/>
        <v>0.0333437576895289+0.0781658596478206i</v>
      </c>
      <c r="U2496" t="str">
        <f t="shared" si="1279"/>
        <v>0.00005-0.00025285165081961i</v>
      </c>
      <c r="V2496" t="str">
        <f t="shared" si="1280"/>
        <v>0.00002-0.00283193848917963i</v>
      </c>
      <c r="W2496" t="str">
        <f t="shared" si="1281"/>
        <v>0.0000422591781061414-0.000232760878986818i</v>
      </c>
      <c r="X2496" t="str">
        <f t="shared" si="1282"/>
        <v>0.0000426556947059311-0.000232611193116872i</v>
      </c>
      <c r="Y2496" t="str">
        <f t="shared" si="1283"/>
        <v>0.009+2.82492011410794i</v>
      </c>
      <c r="Z2496" t="str">
        <f t="shared" si="1284"/>
        <v>-0.000987602021140277-0.000184373981537542i</v>
      </c>
      <c r="AA2496" t="str">
        <f t="shared" si="1285"/>
        <v>0.0135997828305276-4.24821400932442i</v>
      </c>
      <c r="AB2496" t="str">
        <f t="shared" si="1286"/>
        <v>0.111448286446562+0.261261828900218i</v>
      </c>
      <c r="AC2496" t="str">
        <f t="shared" si="1287"/>
        <v>1.10568976706897-0.0359804258478465i</v>
      </c>
      <c r="AD2496" t="str">
        <f t="shared" si="1288"/>
        <v>0.0930076676243425+0.23931512461212i</v>
      </c>
      <c r="AE2496" t="str">
        <f t="shared" si="1289"/>
        <v>-0.0000477310781604544-0.000253496294749787i</v>
      </c>
      <c r="AF2496" t="str">
        <f t="shared" si="1290"/>
        <v>-6.34592938509243-0.265751516223008i</v>
      </c>
      <c r="AG2496" t="str">
        <f t="shared" si="1291"/>
        <v>1.00368489483175-0.0014185398711298i</v>
      </c>
      <c r="AH2496" t="str">
        <f t="shared" si="1292"/>
        <v>0.000232382743339606+0.00161573004116542i</v>
      </c>
      <c r="AI2496">
        <f t="shared" si="1293"/>
        <v>-55.743703714863017</v>
      </c>
      <c r="AJ2496">
        <f t="shared" si="1294"/>
        <v>81.815547117404279</v>
      </c>
      <c r="AK2496"/>
      <c r="AL2496"/>
      <c r="AM2496"/>
      <c r="AN2496"/>
    </row>
    <row r="2497" spans="1:40" x14ac:dyDescent="0.35">
      <c r="A2497"/>
      <c r="B2497">
        <f t="shared" si="1295"/>
        <v>563000</v>
      </c>
      <c r="C2497" s="237" t="str">
        <f t="shared" si="1263"/>
        <v>-1.01743027028024E-07+0.0018355367909427i</v>
      </c>
      <c r="D2497" s="208" t="str">
        <f t="shared" si="1264"/>
        <v>-2.51366198221566+0.0140724487305607i</v>
      </c>
      <c r="E2497" t="str">
        <f t="shared" si="1265"/>
        <v>20500</v>
      </c>
      <c r="F2497" t="str">
        <f t="shared" si="1266"/>
        <v>0.327868852459016</v>
      </c>
      <c r="G2497" t="str">
        <f t="shared" si="1261"/>
        <v>0.327868852459016</v>
      </c>
      <c r="H2497" t="str">
        <f t="shared" si="1267"/>
        <v>3.83234505116145+0.27935803496113i</v>
      </c>
      <c r="I2497" t="str">
        <f t="shared" si="1268"/>
        <v>2210.89582996382i</v>
      </c>
      <c r="J2497" t="str">
        <f t="shared" si="1262"/>
        <v>-6615.47851811981+483.673258929524i</v>
      </c>
      <c r="K2497" t="str">
        <f t="shared" si="1269"/>
        <v>0.024304267013964-0.332423497394456i</v>
      </c>
      <c r="L2497" t="str">
        <f t="shared" si="1270"/>
        <v>0.00507451535138636-0.0588470780755227i</v>
      </c>
      <c r="M2497" t="str">
        <f t="shared" si="1271"/>
        <v>0.0293787823653504-0.391270575469979i</v>
      </c>
      <c r="N2497" t="str">
        <f t="shared" si="1272"/>
        <v>-7.02246506362293i</v>
      </c>
      <c r="O2497" t="str">
        <f t="shared" si="1273"/>
        <v>0.738954018670718-0.673755859559229i</v>
      </c>
      <c r="P2497" t="str">
        <f t="shared" si="1274"/>
        <v>0.261045981329282+0.673755859559229i</v>
      </c>
      <c r="Q2497" t="str">
        <f t="shared" si="1275"/>
        <v>-0.261045981329282+6.3487092040637i</v>
      </c>
      <c r="R2497" t="str">
        <f t="shared" si="1276"/>
        <v>0.104257903270699-0.0454048340748389i</v>
      </c>
      <c r="S2497" t="str">
        <f t="shared" si="1277"/>
        <v>0.760475036086144i</v>
      </c>
      <c r="T2497" t="str">
        <f t="shared" si="1278"/>
        <v>0.0345292428315485+0.0792855327520505i</v>
      </c>
      <c r="U2497" t="str">
        <f t="shared" si="1279"/>
        <v>0.00005-0.000252402535986893i</v>
      </c>
      <c r="V2497" t="str">
        <f t="shared" si="1280"/>
        <v>0.00002-0.0028269084030532i</v>
      </c>
      <c r="W2497" t="str">
        <f t="shared" si="1281"/>
        <v>0.0000422591268263085-0.000232349705169483i</v>
      </c>
      <c r="X2497" t="str">
        <f t="shared" si="1282"/>
        <v>0.000042654196061274-0.00023220028644802i</v>
      </c>
      <c r="Y2497" t="str">
        <f t="shared" si="1283"/>
        <v>0.009+2.82994666235369i</v>
      </c>
      <c r="Z2497" t="str">
        <f t="shared" si="1284"/>
        <v>-0.000984106122670562-0.000184028915664654i</v>
      </c>
      <c r="AA2497" t="str">
        <f t="shared" si="1285"/>
        <v>0.0135515042438532-4.24066725434439i</v>
      </c>
      <c r="AB2497" t="str">
        <f t="shared" si="1286"/>
        <v>0.115410655922616+0.265004228002582i</v>
      </c>
      <c r="AC2497" t="str">
        <f t="shared" si="1287"/>
        <v>1.10707898133554-0.0373712922178241i</v>
      </c>
      <c r="AD2497" t="str">
        <f t="shared" si="1288"/>
        <v>0.0960580222166047+0.242615066268066i</v>
      </c>
      <c r="AE2497" t="str">
        <f t="shared" si="1289"/>
        <v>-0.0000498831002257652-0.000256436425835941i</v>
      </c>
      <c r="AF2497" t="str">
        <f t="shared" si="1290"/>
        <v>-6.34600703337711-0.265285586230569i</v>
      </c>
      <c r="AG2497" t="str">
        <f t="shared" si="1291"/>
        <v>1.00372914842142-0.00146270556303581i</v>
      </c>
      <c r="AH2497" t="str">
        <f t="shared" si="1292"/>
        <v>0.000245223847613479+0.00163484274848666i</v>
      </c>
      <c r="AI2497">
        <f t="shared" si="1293"/>
        <v>-55.633849126430029</v>
      </c>
      <c r="AJ2497">
        <f t="shared" si="1294"/>
        <v>81.46932229496467</v>
      </c>
      <c r="AK2497"/>
      <c r="AL2497"/>
      <c r="AM2497"/>
      <c r="AN2497"/>
    </row>
    <row r="2498" spans="1:40" x14ac:dyDescent="0.35">
      <c r="A2498"/>
      <c r="B2498">
        <f t="shared" si="1295"/>
        <v>564000</v>
      </c>
      <c r="C2498" s="237" t="str">
        <f t="shared" si="1263"/>
        <v>-1.01382556003209E-07+0.00183228229310637i</v>
      </c>
      <c r="D2498" s="208" t="str">
        <f t="shared" si="1264"/>
        <v>-2.51366197945205+0.0140474975804822i</v>
      </c>
      <c r="E2498" t="str">
        <f t="shared" si="1265"/>
        <v>20500</v>
      </c>
      <c r="F2498" t="str">
        <f t="shared" si="1266"/>
        <v>0.327868852459016</v>
      </c>
      <c r="G2498" t="str">
        <f t="shared" si="1261"/>
        <v>0.327868852459016</v>
      </c>
      <c r="H2498" t="str">
        <f t="shared" si="1267"/>
        <v>3.83242229291636+0.278868773968604i</v>
      </c>
      <c r="I2498" t="str">
        <f t="shared" si="1268"/>
        <v>2214.8228207808i</v>
      </c>
      <c r="J2498" t="str">
        <f t="shared" si="1262"/>
        <v>-6639.00375651827+484.532358856575i</v>
      </c>
      <c r="K2498" t="str">
        <f t="shared" si="1269"/>
        <v>0.0242185884993862-0.331840169363362i</v>
      </c>
      <c r="L2498" t="str">
        <f t="shared" si="1270"/>
        <v>0.00505666880560258-0.0587442755035945i</v>
      </c>
      <c r="M2498" t="str">
        <f t="shared" si="1271"/>
        <v>0.0292752573049888-0.390584444866957i</v>
      </c>
      <c r="N2498" t="str">
        <f t="shared" si="1272"/>
        <v>-7.03493835858496i</v>
      </c>
      <c r="O2498" t="str">
        <f t="shared" si="1273"/>
        <v>0.730492797390767-0.68292040016404i</v>
      </c>
      <c r="P2498" t="str">
        <f t="shared" si="1274"/>
        <v>0.269507202609233+0.68292040016404i</v>
      </c>
      <c r="Q2498" t="str">
        <f t="shared" si="1275"/>
        <v>-0.269507202609233+6.35201795842092i</v>
      </c>
      <c r="R2498" t="str">
        <f t="shared" si="1276"/>
        <v>0.105522208178677-0.0469057549425892i</v>
      </c>
      <c r="S2498" t="str">
        <f t="shared" si="1277"/>
        <v>0.761825791034787i</v>
      </c>
      <c r="T2498" t="str">
        <f t="shared" si="1278"/>
        <v>0.0357340138632219+0.0803895397174581i</v>
      </c>
      <c r="U2498" t="str">
        <f t="shared" si="1279"/>
        <v>0.00005-0.000251955013759966i</v>
      </c>
      <c r="V2498" t="str">
        <f t="shared" si="1280"/>
        <v>0.00002-0.00282189615411162i</v>
      </c>
      <c r="W2498" t="str">
        <f t="shared" si="1281"/>
        <v>0.0000422590754554997-0.000231939993410265i</v>
      </c>
      <c r="X2498" t="str">
        <f t="shared" si="1282"/>
        <v>0.000042652705017812-0.000231790840874242i</v>
      </c>
      <c r="Y2498" t="str">
        <f t="shared" si="1283"/>
        <v>0.009+2.83497321059943i</v>
      </c>
      <c r="Z2498" t="str">
        <f t="shared" si="1284"/>
        <v>-0.00098062880443321-0.000183685165177824i</v>
      </c>
      <c r="AA2498" t="str">
        <f t="shared" si="1285"/>
        <v>0.0135034822981265-4.23314726664604i</v>
      </c>
      <c r="AB2498" t="str">
        <f t="shared" si="1286"/>
        <v>0.119437486620304+0.268694264550514i</v>
      </c>
      <c r="AC2498" t="str">
        <f t="shared" si="1287"/>
        <v>1.10844436331107-0.038784330676805i</v>
      </c>
      <c r="AD2498" t="str">
        <f t="shared" si="1288"/>
        <v>0.0991491860200767+0.245875849423187i</v>
      </c>
      <c r="AE2498" t="str">
        <f t="shared" si="1289"/>
        <v>-0.0000520648017328579-0.000259325174870204i</v>
      </c>
      <c r="AF2498" t="str">
        <f t="shared" si="1290"/>
        <v>-6.34608427236841-0.264821276388122i</v>
      </c>
      <c r="AG2498" t="str">
        <f t="shared" si="1291"/>
        <v>1.0037726464919-0.00150734239071126i</v>
      </c>
      <c r="AH2498" t="str">
        <f t="shared" si="1292"/>
        <v>0.000258265851221732+0.0016536379844475i</v>
      </c>
      <c r="AI2498">
        <f t="shared" si="1293"/>
        <v>-55.52652807372035</v>
      </c>
      <c r="AJ2498">
        <f t="shared" si="1294"/>
        <v>81.123233322814343</v>
      </c>
      <c r="AK2498"/>
      <c r="AL2498"/>
      <c r="AM2498"/>
      <c r="AN2498"/>
    </row>
    <row r="2499" spans="1:40" x14ac:dyDescent="0.35">
      <c r="A2499"/>
      <c r="B2499">
        <f t="shared" si="1295"/>
        <v>565000</v>
      </c>
      <c r="C2499" s="237" t="str">
        <f t="shared" si="1263"/>
        <v>-1.01023997289517E-07+0.00182903931561625i</v>
      </c>
      <c r="D2499" s="208" t="str">
        <f t="shared" si="1264"/>
        <v>-2.5136619767031+0.0140226347530579i</v>
      </c>
      <c r="E2499" t="str">
        <f t="shared" si="1265"/>
        <v>20500</v>
      </c>
      <c r="F2499" t="str">
        <f t="shared" si="1266"/>
        <v>0.327868852459016</v>
      </c>
      <c r="G2499" t="str">
        <f t="shared" si="1261"/>
        <v>0.327868852459016</v>
      </c>
      <c r="H2499" t="str">
        <f t="shared" si="1267"/>
        <v>3.83249912822888+0.278381213070387i</v>
      </c>
      <c r="I2499" t="str">
        <f t="shared" si="1268"/>
        <v>2218.74981159779i</v>
      </c>
      <c r="J2499" t="str">
        <f t="shared" si="1262"/>
        <v>-6662.57074334334+485.391458783625i</v>
      </c>
      <c r="K2499" t="str">
        <f t="shared" si="1269"/>
        <v>0.0241333614908961-0.331258874251121i</v>
      </c>
      <c r="L2499" t="str">
        <f t="shared" si="1270"/>
        <v>0.00503891601031312-0.0586418287788783i</v>
      </c>
      <c r="M2499" t="str">
        <f t="shared" si="1271"/>
        <v>0.0291722775012092-0.389900703029999i</v>
      </c>
      <c r="N2499" t="str">
        <f t="shared" si="1272"/>
        <v>-7.04741165354699i</v>
      </c>
      <c r="O2499" t="str">
        <f t="shared" si="1273"/>
        <v>0.721917925259737-0.691978691282236i</v>
      </c>
      <c r="P2499" t="str">
        <f t="shared" si="1274"/>
        <v>0.278082074740263+0.691978691282236i</v>
      </c>
      <c r="Q2499" t="str">
        <f t="shared" si="1275"/>
        <v>-0.278082074740263+6.35543296226475i</v>
      </c>
      <c r="R2499" t="str">
        <f t="shared" si="1276"/>
        <v>0.106760970797714-0.0484263446453382i</v>
      </c>
      <c r="S2499" t="str">
        <f t="shared" si="1277"/>
        <v>0.763176545983431i</v>
      </c>
      <c r="T2499" t="str">
        <f t="shared" si="1278"/>
        <v>0.0369578504410324+0.0814774689392373i</v>
      </c>
      <c r="U2499" t="str">
        <f t="shared" si="1279"/>
        <v>0.00005-0.000251509075682515i</v>
      </c>
      <c r="V2499" t="str">
        <f t="shared" si="1280"/>
        <v>0.00002-0.00281690164764416i</v>
      </c>
      <c r="W2499" t="str">
        <f t="shared" si="1281"/>
        <v>0.0000422590239937165-0.000231531735945983i</v>
      </c>
      <c r="X2499" t="str">
        <f t="shared" si="1282"/>
        <v>0.0000426512215211373-0.000231382848637564i</v>
      </c>
      <c r="Y2499" t="str">
        <f t="shared" si="1283"/>
        <v>0.009+2.83999975884517i</v>
      </c>
      <c r="Z2499" t="str">
        <f t="shared" si="1284"/>
        <v>-0.000977169934989484-0.000183342722442005i</v>
      </c>
      <c r="AA2499" t="str">
        <f t="shared" si="1285"/>
        <v>0.0134557151774324-4.22565390406171i</v>
      </c>
      <c r="AB2499" t="str">
        <f t="shared" si="1286"/>
        <v>0.123528042062723+0.272330562794743i</v>
      </c>
      <c r="AC2499" t="str">
        <f t="shared" si="1287"/>
        <v>1.10978547221246-0.0402191676942663i</v>
      </c>
      <c r="AD2499" t="str">
        <f t="shared" si="1288"/>
        <v>0.102280640591199+0.249096975904217i</v>
      </c>
      <c r="AE2499" t="str">
        <f t="shared" si="1289"/>
        <v>-0.0000542754492028351-0.000262162486849503i</v>
      </c>
      <c r="AF2499" t="str">
        <f t="shared" si="1290"/>
        <v>-6.34616110493198-0.264358578317329i</v>
      </c>
      <c r="AG2499" t="str">
        <f t="shared" si="1291"/>
        <v>1.00381538540175-0.0015524399331586i</v>
      </c>
      <c r="AH2499" t="str">
        <f t="shared" si="1292"/>
        <v>0.000271504091081532+0.001672115287341i</v>
      </c>
      <c r="AI2499">
        <f t="shared" si="1293"/>
        <v>-55.421659228357584</v>
      </c>
      <c r="AJ2499">
        <f t="shared" si="1294"/>
        <v>80.777279526958651</v>
      </c>
      <c r="AK2499"/>
      <c r="AL2499"/>
      <c r="AM2499"/>
      <c r="AN2499"/>
    </row>
    <row r="2500" spans="1:40" x14ac:dyDescent="0.35">
      <c r="A2500"/>
      <c r="B2500">
        <f t="shared" si="1295"/>
        <v>566000</v>
      </c>
      <c r="C2500" s="237" t="str">
        <f t="shared" si="1263"/>
        <v>-1.00667337384327E-07+0.00182580779741044i</v>
      </c>
      <c r="D2500" s="208" t="str">
        <f t="shared" si="1264"/>
        <v>-2.51366197396871+0.0139978597801467i</v>
      </c>
      <c r="E2500" t="str">
        <f t="shared" si="1265"/>
        <v>20500</v>
      </c>
      <c r="F2500" t="str">
        <f t="shared" si="1266"/>
        <v>0.327868852459016</v>
      </c>
      <c r="G2500" t="str">
        <f t="shared" si="1261"/>
        <v>0.327868852459016</v>
      </c>
      <c r="H2500" t="str">
        <f t="shared" si="1267"/>
        <v>3.83257555993977+0.277895343477275i</v>
      </c>
      <c r="I2500" t="str">
        <f t="shared" si="1268"/>
        <v>2222.67680241478i</v>
      </c>
      <c r="J2500" t="str">
        <f t="shared" si="1262"/>
        <v>-6686.17947859503+486.250558710677i</v>
      </c>
      <c r="K2500" t="str">
        <f t="shared" si="1269"/>
        <v>0.0240485828268964-0.330679601505941i</v>
      </c>
      <c r="L2500" t="str">
        <f t="shared" si="1270"/>
        <v>0.00502125631163599-0.0585397360713438i</v>
      </c>
      <c r="M2500" t="str">
        <f t="shared" si="1271"/>
        <v>0.0290698391385324-0.389219337577285i</v>
      </c>
      <c r="N2500" t="str">
        <f t="shared" si="1272"/>
        <v>-7.05988494850902i</v>
      </c>
      <c r="O2500" t="str">
        <f t="shared" si="1273"/>
        <v>0.713230736365411-0.700929323615194i</v>
      </c>
      <c r="P2500" t="str">
        <f t="shared" si="1274"/>
        <v>0.286769263634589+0.700929323615194i</v>
      </c>
      <c r="Q2500" t="str">
        <f t="shared" si="1275"/>
        <v>-0.286769263634589+6.35895562489383i</v>
      </c>
      <c r="R2500" t="str">
        <f t="shared" si="1276"/>
        <v>0.107973792339129-0.0499661968565506i</v>
      </c>
      <c r="S2500" t="str">
        <f t="shared" si="1277"/>
        <v>0.764527300932073i</v>
      </c>
      <c r="T2500" t="str">
        <f t="shared" si="1278"/>
        <v>0.0382005216205793+0.0825489120284344i</v>
      </c>
      <c r="U2500" t="str">
        <f t="shared" si="1279"/>
        <v>0.00005-0.000251064713357988i</v>
      </c>
      <c r="V2500" t="str">
        <f t="shared" si="1280"/>
        <v>0.00002-0.00281192478960946i</v>
      </c>
      <c r="W2500" t="str">
        <f t="shared" si="1281"/>
        <v>0.0000422589724409599-0.000231124925068315i</v>
      </c>
      <c r="X2500" t="str">
        <f t="shared" si="1282"/>
        <v>0.000042649745517323-0.000230976302034837i</v>
      </c>
      <c r="Y2500" t="str">
        <f t="shared" si="1283"/>
        <v>0.009+2.84502630709092i</v>
      </c>
      <c r="Z2500" t="str">
        <f t="shared" si="1284"/>
        <v>-0.000973729384060867-0.000183001579881842i</v>
      </c>
      <c r="AA2500" t="str">
        <f t="shared" si="1285"/>
        <v>0.0134082010818894-4.21818702542872i</v>
      </c>
      <c r="AB2500" t="str">
        <f t="shared" si="1286"/>
        <v>0.127681550340541+0.275911757734674i</v>
      </c>
      <c r="AC2500" t="str">
        <f t="shared" si="1287"/>
        <v>1.11110187370463-0.0416754180306094i</v>
      </c>
      <c r="AD2500" t="str">
        <f t="shared" si="1288"/>
        <v>0.105451861698486+0.25227795469237i</v>
      </c>
      <c r="AE2500" t="str">
        <f t="shared" si="1289"/>
        <v>-0.0000565143120616748-0.000264948314727041i</v>
      </c>
      <c r="AF2500" t="str">
        <f t="shared" si="1290"/>
        <v>-6.34623753390848-0.263897483697128i</v>
      </c>
      <c r="AG2500" t="str">
        <f t="shared" si="1291"/>
        <v>1.00385736164449-0.00159798775422931i</v>
      </c>
      <c r="AH2500" t="str">
        <f t="shared" si="1292"/>
        <v>0.000284933924105958+0.00169027424608845i</v>
      </c>
      <c r="AI2500">
        <f t="shared" si="1293"/>
        <v>-55.319165218592232</v>
      </c>
      <c r="AJ2500">
        <f t="shared" si="1294"/>
        <v>80.431460218939549</v>
      </c>
      <c r="AK2500"/>
      <c r="AL2500"/>
      <c r="AM2500"/>
      <c r="AN2500"/>
    </row>
    <row r="2501" spans="1:40" x14ac:dyDescent="0.35">
      <c r="A2501"/>
      <c r="B2501">
        <f t="shared" si="1295"/>
        <v>567000</v>
      </c>
      <c r="C2501" s="237" t="str">
        <f t="shared" si="1263"/>
        <v>-1.00312562903984E-07+0.00182258767785782i</v>
      </c>
      <c r="D2501" s="208" t="str">
        <f t="shared" si="1264"/>
        <v>-2.51366197124877+0.01397317219691i</v>
      </c>
      <c r="E2501" t="str">
        <f t="shared" si="1265"/>
        <v>20500</v>
      </c>
      <c r="F2501" t="str">
        <f t="shared" si="1266"/>
        <v>0.327868852459016</v>
      </c>
      <c r="G2501" t="str">
        <f t="shared" ref="G2501:G2564" si="1296">IF($C$11=$C$7,$C$24,F2501)</f>
        <v>0.327868852459016</v>
      </c>
      <c r="H2501" t="str">
        <f t="shared" si="1267"/>
        <v>3.83265159086506+0.277411156460128i</v>
      </c>
      <c r="I2501" t="str">
        <f t="shared" si="1268"/>
        <v>2226.60379323177i</v>
      </c>
      <c r="J2501" t="str">
        <f t="shared" ref="J2501:J2564" si="1297">IMSUM(COMPLEX(0,2*PI()*B2501*$C$113*$C$112),COMPLEX(0,2*PI()*B2501*$C$113*$C$111),COMPLEX(0,2*PI()*B2501*$C$28*10^-12*$C$111),COMPLEX(-1*2*PI()*B2501*2*PI()*B2501*$C$113*$C$112*$C$28*10^-12*$C$111,0),COMPLEX(1,0))</f>
        <v>-6709.82996227334+487.109658637727i</v>
      </c>
      <c r="K2501" t="str">
        <f t="shared" si="1269"/>
        <v>0.0239642493733681-0.33010234064852i</v>
      </c>
      <c r="L2501" t="str">
        <f t="shared" si="1270"/>
        <v>0.00500368906136618-0.0584379955633868i</v>
      </c>
      <c r="M2501" t="str">
        <f t="shared" si="1271"/>
        <v>0.0289679384347343-0.388540336211907i</v>
      </c>
      <c r="N2501" t="str">
        <f t="shared" si="1272"/>
        <v>-7.07235824347105i</v>
      </c>
      <c r="O2501" t="str">
        <f t="shared" si="1273"/>
        <v>0.704432582269931-0.709770904613958i</v>
      </c>
      <c r="P2501" t="str">
        <f t="shared" si="1274"/>
        <v>0.295567417730069+0.709770904613958i</v>
      </c>
      <c r="Q2501" t="str">
        <f t="shared" si="1275"/>
        <v>-0.295567417730069+6.36258733885709i</v>
      </c>
      <c r="R2501" t="str">
        <f t="shared" si="1276"/>
        <v>0.109160281448606-0.0515248943200219i</v>
      </c>
      <c r="S2501" t="str">
        <f t="shared" si="1277"/>
        <v>0.765878055880716i</v>
      </c>
      <c r="T2501" t="str">
        <f t="shared" si="1278"/>
        <v>0.0394617858912777+0.0836034641352501i</v>
      </c>
      <c r="U2501" t="str">
        <f t="shared" si="1279"/>
        <v>0.00005-0.000250621918449067i</v>
      </c>
      <c r="V2501" t="str">
        <f t="shared" si="1280"/>
        <v>0.00002-0.00280696548662955i</v>
      </c>
      <c r="W2501" t="str">
        <f t="shared" si="1281"/>
        <v>0.0000422589207972304-0.000230719553123317i</v>
      </c>
      <c r="X2501" t="str">
        <f t="shared" si="1282"/>
        <v>0.0000426482769529157-0.00023057119341725i</v>
      </c>
      <c r="Y2501" t="str">
        <f t="shared" si="1283"/>
        <v>0.009+2.85005285533666i</v>
      </c>
      <c r="Z2501" t="str">
        <f t="shared" si="1284"/>
        <v>-0.000970307022516824-0.00018266172998109i</v>
      </c>
      <c r="AA2501" t="str">
        <f t="shared" si="1285"/>
        <v>0.0133609382274806-4.21074649058075i</v>
      </c>
      <c r="AB2501" t="str">
        <f t="shared" si="1286"/>
        <v>0.131897204227978+0.279436496198993i</v>
      </c>
      <c r="AC2501" t="str">
        <f t="shared" si="1287"/>
        <v>1.11239314027482-0.0431526848578388i</v>
      </c>
      <c r="AD2501" t="str">
        <f t="shared" si="1288"/>
        <v>0.108662319425823+0.255418301981711i</v>
      </c>
      <c r="AE2501" t="str">
        <f t="shared" si="1289"/>
        <v>-0.0000587806627130306-0.000267682619342256i</v>
      </c>
      <c r="AF2501" t="str">
        <f t="shared" si="1290"/>
        <v>-6.34631356211383-0.263437984263218i</v>
      </c>
      <c r="AG2501" t="str">
        <f t="shared" si="1291"/>
        <v>1.00389857184824-0.00164397540433304i</v>
      </c>
      <c r="AH2501" t="str">
        <f t="shared" si="1292"/>
        <v>0.000298550727616635+0.00170811449972364i</v>
      </c>
      <c r="AI2501">
        <f t="shared" si="1293"/>
        <v>-55.218972377360778</v>
      </c>
      <c r="AJ2501">
        <f t="shared" si="1294"/>
        <v>80.085774696048588</v>
      </c>
      <c r="AK2501"/>
      <c r="AL2501"/>
      <c r="AM2501"/>
      <c r="AN2501"/>
    </row>
    <row r="2502" spans="1:40" x14ac:dyDescent="0.35">
      <c r="A2502"/>
      <c r="B2502">
        <f t="shared" si="1295"/>
        <v>568000</v>
      </c>
      <c r="C2502" s="237" t="str">
        <f t="shared" ref="C2502:C2565" si="1298">IMPRODUCT(COMPLEX(-1,0),IMDIV(IMPRODUCT(G2502,COMPLEX($C$100+$C$101,0)),COMPLEX($C$100,2*PI()*B2502*$C$103*$C$102*(2*$C$100+$C$101))))</f>
        <v>-9.99596605825435E-08+0.00181937889675421i</v>
      </c>
      <c r="D2502" s="208" t="str">
        <f t="shared" ref="D2502:D2565" si="1299">IMPRODUCT(COMPLEX($C$106,0),IMSUB(C2502,G2502))</f>
        <v>-2.51366196854319+0.0139485715417823i</v>
      </c>
      <c r="E2502" t="str">
        <f t="shared" ref="E2502:E2565" si="1300">IMDIV(COMPLEX($C$20*10^3,0),COMPLEX(1,2*PI()*B2502*$C$20*1000*$C$29*10^-12))</f>
        <v>20500</v>
      </c>
      <c r="F2502" t="str">
        <f t="shared" ref="F2502:F2565" si="1301">IMDIV(COMPLEX($C$22*1000,0),IMSUM(COMPLEX($C$22*1000,0),E2502))</f>
        <v>0.327868852459016</v>
      </c>
      <c r="G2502" t="str">
        <f t="shared" si="1296"/>
        <v>0.327868852459016</v>
      </c>
      <c r="H2502" t="str">
        <f t="shared" ref="H2502:H2565" si="1302">IMPRODUCT(COMPLEX($C$108,0),IMPRODUCT(COMPLEX(-1,0),D2502),IMDIV(COMPLEX(0,2*PI()*B2502*$C$109*$C$110),COMPLEX(1,2*PI()*B2502*$C$109*$C$110)))</f>
        <v>3.83272722379635+0.276928643349386i</v>
      </c>
      <c r="I2502" t="str">
        <f t="shared" ref="I2502:I2565" si="1303">COMPLEX(0,2*PI()*B2502*$C$113*$C$112*$C$114)</f>
        <v>2230.53078404875i</v>
      </c>
      <c r="J2502" t="str">
        <f t="shared" si="1297"/>
        <v>-6733.52219437827+487.968758564778i</v>
      </c>
      <c r="K2502" t="str">
        <f t="shared" ref="K2502:K2565" si="1304">IMDIV(I2502,J2502)</f>
        <v>0.0238803580235832-0.329527081271435i</v>
      </c>
      <c r="L2502" t="str">
        <f t="shared" ref="L2502:L2565" si="1305">IMDIV(COMPLEX($C$117,0),COMPLEX(1,2*PI()*B2502*$C$115*$C$116))</f>
        <v>0.00498621361691652-0.0583366054497224i</v>
      </c>
      <c r="M2502" t="str">
        <f t="shared" ref="M2502:M2565" si="1306">IMSUM(K2502,L2502)</f>
        <v>0.0288665716404997-0.387863686721157i</v>
      </c>
      <c r="N2502" t="str">
        <f t="shared" ref="N2502:N2565" si="1307">COMPLEX(0,-2*PI()*B2502*$C$43)</f>
        <v>-7.08483153843308i</v>
      </c>
      <c r="O2502" t="str">
        <f t="shared" ref="O2502:O2565" si="1308">IMEXP(N2502)</f>
        <v>0.695524831799527-0.718502058695895i</v>
      </c>
      <c r="P2502" t="str">
        <f t="shared" ref="P2502:P2565" si="1309">IMSUB(COMPLEX(1,0),O2502)</f>
        <v>0.304475168200473+0.718502058695895i</v>
      </c>
      <c r="Q2502" t="str">
        <f t="shared" ref="Q2502:Q2565" si="1310">IMSUM(COMPLEX(0,2*PI()*B2502*$C$43),O2502,COMPLEX(-1,0))</f>
        <v>-0.304475168200473+6.36632947973718i</v>
      </c>
      <c r="R2502" t="str">
        <f t="shared" ref="R2502:R2565" si="1311">IMDIV(P2502,Q2502)</f>
        <v>0.110320054563205-0.0531020090062078i</v>
      </c>
      <c r="S2502" t="str">
        <f t="shared" ref="S2502:S2565" si="1312">IMDIV(COMPLEX(0,2*PI()*B2502*$C$123),COMPLEX($C$124,0))</f>
        <v>0.76722881082936i</v>
      </c>
      <c r="T2502" t="str">
        <f t="shared" ref="T2502:T2565" si="1313">IMPRODUCT(R2502,S2502)</f>
        <v>0.0407413912224828+0.0846407242731579i</v>
      </c>
      <c r="U2502" t="str">
        <f t="shared" ref="U2502:U2565" si="1314">IMDIV(COMPLEX(1,2*PI()*B2502*$C$16*10^-3*$C$15*10^-6),COMPLEX(0,2*PI()*B2502*$C$15*10^-6))</f>
        <v>0.00005-0.00025018068267715i</v>
      </c>
      <c r="V2502" t="str">
        <f t="shared" ref="V2502:V2565" si="1315">IMSUM(COMPLEX($C$18*10^-3,0),IMDIV(COMPLEX(1,0),COMPLEX(0,2*PI()*B2502*($C$17*1*10^-6))))</f>
        <v>0.00002-0.00280202364598408i</v>
      </c>
      <c r="W2502" t="str">
        <f t="shared" ref="W2502:W2565" si="1316">IMDIV(IMPRODUCT(U2502,V2502),IMSUM(U2502,V2502))</f>
        <v>0.0000422588690625294-0.000230315612510952i</v>
      </c>
      <c r="X2502" t="str">
        <f t="shared" ref="X2502:X2565" si="1317">IMDIV(IMPRODUCT(COMPLEX($C$19,0),W2502),IMSUM(COMPLEX($C$19,0),W2502))</f>
        <v>0.0000426468157749331-0.000230167515189863i</v>
      </c>
      <c r="Y2502" t="str">
        <f t="shared" ref="Y2502:Y2565" si="1318">COMPLEX($C$13*10^-3,2*PI()*B2502*$C$12*0.000001)</f>
        <v>0.009+2.8550794035824i</v>
      </c>
      <c r="Z2502" t="str">
        <f t="shared" ref="Z2502:Z2565" si="1319">IMPRODUCT(COMPLEX($C$6,0),IMDIV(X2502,IMSUM(X2502,Y2502)))</f>
        <v>-0.000966902722362671-0.000182323165282021i</v>
      </c>
      <c r="AA2502" t="str">
        <f t="shared" ref="AA2502:AA2565" si="1320">IMDIV(COMPLEX($C$6,0),IMSUM(X2502,Y2502))</f>
        <v>0.0133139248458853-4.20333216033877i</v>
      </c>
      <c r="AB2502" t="str">
        <f t="shared" ref="AB2502:AB2565" si="1321">IMPRODUCT(COMPLEX($C$119,0),T2502)</f>
        <v>0.136174161336969+0.282903437929003i</v>
      </c>
      <c r="AC2502" t="str">
        <f t="shared" ref="AC2502:AC2565" si="1322">IMSUM(COMPLEX(1,0),IMPRODUCT(AB2502,M2502))</f>
        <v>1.11365885160505-0.0446505598939972i</v>
      </c>
      <c r="AD2502" t="str">
        <f t="shared" ref="AD2502:AD2565" si="1323">IMDIV(AB2502,AC2502)</f>
        <v>0.111911478276081+0.258517541235955i</v>
      </c>
      <c r="AE2502" t="str">
        <f t="shared" ref="AE2502:AE2565" si="1324">IMPRODUCT(AD2502,AA2502,X2502)</f>
        <v>-0.0000610737766097088-0.000270365369350234i</v>
      </c>
      <c r="AF2502" t="str">
        <f t="shared" ref="AF2502:AF2565" si="1325">IMSUB(D2502,H2502)</f>
        <v>-6.34638919233954-0.262980071807604i</v>
      </c>
      <c r="AG2502" t="str">
        <f t="shared" ref="AG2502:AG2565" si="1326">IMSUM(COMPLEX(1,0),IMPRODUCT(AD2502,AA2502,COMPLEX($C$127,0)))</f>
        <v>1.00393901277548-0.00169039242213344i</v>
      </c>
      <c r="AH2502" t="str">
        <f t="shared" ref="AH2502:AH2565" si="1327">IMDIV(IMPRODUCT(AE2502,AF2502),AG2502)</f>
        <v>0.000312349899746701+0.00172563573687581i</v>
      </c>
      <c r="AI2502">
        <f t="shared" ref="AI2502:AI2565" si="1328">20*LOG10(IMABS(AH2502))</f>
        <v>-55.121010510105933</v>
      </c>
      <c r="AJ2502">
        <f t="shared" ref="AJ2502:AJ2565" si="1329">IMARGUMENT(AH2502)*180/PI()</f>
        <v>79.740222241539541</v>
      </c>
      <c r="AK2502"/>
      <c r="AL2502"/>
      <c r="AM2502"/>
      <c r="AN2502"/>
    </row>
    <row r="2503" spans="1:40" x14ac:dyDescent="0.35">
      <c r="A2503"/>
      <c r="B2503">
        <f t="shared" si="1295"/>
        <v>569000</v>
      </c>
      <c r="C2503" s="237" t="str">
        <f t="shared" si="1298"/>
        <v>-9.96086172705311E-08+0.00181618139431872i</v>
      </c>
      <c r="D2503" s="208" t="str">
        <f t="shared" si="1299"/>
        <v>-2.51366196585185+0.0139240573564435i</v>
      </c>
      <c r="E2503" t="str">
        <f t="shared" si="1300"/>
        <v>20500</v>
      </c>
      <c r="F2503" t="str">
        <f t="shared" si="1301"/>
        <v>0.327868852459016</v>
      </c>
      <c r="G2503" t="str">
        <f t="shared" si="1296"/>
        <v>0.327868852459016</v>
      </c>
      <c r="H2503" t="str">
        <f t="shared" si="1302"/>
        <v>3.83280246150096+0.276447795534541i</v>
      </c>
      <c r="I2503" t="str">
        <f t="shared" si="1303"/>
        <v>2234.45777486574i</v>
      </c>
      <c r="J2503" t="str">
        <f t="shared" si="1297"/>
        <v>-6757.25617490981+488.827858491828i</v>
      </c>
      <c r="K2503" t="str">
        <f t="shared" si="1304"/>
        <v>0.0237969056978208-0.328953813038531i</v>
      </c>
      <c r="L2503" t="str">
        <f t="shared" si="1305"/>
        <v>0.00496882934125927-0.0582355639372814i</v>
      </c>
      <c r="M2503" t="str">
        <f t="shared" si="1306"/>
        <v>0.0287657350390801-0.387189376975812i</v>
      </c>
      <c r="N2503" t="str">
        <f t="shared" si="1307"/>
        <v>-7.09730483339511i</v>
      </c>
      <c r="O2503" t="str">
        <f t="shared" si="1308"/>
        <v>0.686508870831548-0.72712142745871i</v>
      </c>
      <c r="P2503" t="str">
        <f t="shared" si="1309"/>
        <v>0.313491129168452+0.72712142745871i</v>
      </c>
      <c r="Q2503" t="str">
        <f t="shared" si="1310"/>
        <v>-0.313491129168452+6.3701834059364i</v>
      </c>
      <c r="R2503" t="str">
        <f t="shared" si="1311"/>
        <v>0.111452736265094-0.0546971022819227i</v>
      </c>
      <c r="S2503" t="str">
        <f t="shared" si="1312"/>
        <v>0.768579565778003i</v>
      </c>
      <c r="T2503" t="str">
        <f t="shared" si="1313"/>
        <v>0.0420390751211552+0.0856602956433962i</v>
      </c>
      <c r="U2503" t="str">
        <f t="shared" si="1314"/>
        <v>0.0000499999999999999-0.000249740997821829i</v>
      </c>
      <c r="V2503" t="str">
        <f t="shared" si="1315"/>
        <v>0.00002-0.00279709917560449i</v>
      </c>
      <c r="W2503" t="str">
        <f t="shared" si="1316"/>
        <v>0.0000422588172368577-0.000229913095684604i</v>
      </c>
      <c r="X2503" t="str">
        <f t="shared" si="1317"/>
        <v>0.0000426453619308586-0.00022976525981112i</v>
      </c>
      <c r="Y2503" t="str">
        <f t="shared" si="1318"/>
        <v>0.009+2.86010595182815i</v>
      </c>
      <c r="Z2503" t="str">
        <f t="shared" si="1319"/>
        <v>-0.000963516356727592-0.00018198587838487i</v>
      </c>
      <c r="AA2503" t="str">
        <f t="shared" si="1320"/>
        <v>0.0132671591843141-4.19594389650259i</v>
      </c>
      <c r="AB2503" t="str">
        <f t="shared" si="1321"/>
        <v>0.140511544309907+0.286311256663203i</v>
      </c>
      <c r="AC2503" t="str">
        <f t="shared" si="1322"/>
        <v>1.11489859494214-0.0461686235513823i</v>
      </c>
      <c r="AD2503" t="str">
        <f t="shared" si="1323"/>
        <v>0.115198797275043+0.261575203243754i</v>
      </c>
      <c r="AE2503" t="str">
        <f t="shared" si="1324"/>
        <v>-0.0000633929323238345-0.00027299654115068i</v>
      </c>
      <c r="AF2503" t="str">
        <f t="shared" si="1325"/>
        <v>-6.34646442735281-0.262523738178098i</v>
      </c>
      <c r="AG2503" t="str">
        <f t="shared" si="1326"/>
        <v>1.00397868132268-0.001737228336231i</v>
      </c>
      <c r="AH2503" t="str">
        <f t="shared" si="1327"/>
        <v>0.000326326859834277+0.00174283769525208i</v>
      </c>
      <c r="AI2503">
        <f t="shared" si="1328"/>
        <v>-55.02521268052358</v>
      </c>
      <c r="AJ2503">
        <f t="shared" si="1329"/>
        <v>79.394802124841362</v>
      </c>
      <c r="AK2503"/>
      <c r="AL2503"/>
      <c r="AM2503"/>
      <c r="AN2503"/>
    </row>
    <row r="2504" spans="1:40" x14ac:dyDescent="0.35">
      <c r="A2504"/>
      <c r="B2504">
        <f t="shared" si="1295"/>
        <v>570000</v>
      </c>
      <c r="C2504" s="237" t="str">
        <f t="shared" si="1298"/>
        <v>-9.92594199337167E-08+0.00181299511118991i</v>
      </c>
      <c r="D2504" s="208" t="str">
        <f t="shared" si="1299"/>
        <v>-2.51366196317468+0.0138996291857893i</v>
      </c>
      <c r="E2504" t="str">
        <f t="shared" si="1300"/>
        <v>20500</v>
      </c>
      <c r="F2504" t="str">
        <f t="shared" si="1301"/>
        <v>0.327868852459016</v>
      </c>
      <c r="G2504" t="str">
        <f t="shared" si="1296"/>
        <v>0.327868852459016</v>
      </c>
      <c r="H2504" t="str">
        <f t="shared" si="1302"/>
        <v>3.83287730672233+0.275968604463667i</v>
      </c>
      <c r="I2504" t="str">
        <f t="shared" si="1303"/>
        <v>2238.38476568273i</v>
      </c>
      <c r="J2504" t="str">
        <f t="shared" si="1297"/>
        <v>-6781.03190386797+489.686958418879i</v>
      </c>
      <c r="K2504" t="str">
        <f t="shared" si="1304"/>
        <v>0.0237138893430856-0.328382525684308i</v>
      </c>
      <c r="L2504" t="str">
        <f t="shared" si="1305"/>
        <v>0.00495153560286918-0.0581348692451104i</v>
      </c>
      <c r="M2504" t="str">
        <f t="shared" si="1306"/>
        <v>0.0286654249459548-0.386517394929418i</v>
      </c>
      <c r="N2504" t="str">
        <f t="shared" si="1307"/>
        <v>-7.10977812835714i</v>
      </c>
      <c r="O2504" t="str">
        <f t="shared" si="1308"/>
        <v>0.677386102078849-0.735627669891789i</v>
      </c>
      <c r="P2504" t="str">
        <f t="shared" si="1309"/>
        <v>0.322613897921151+0.735627669891789i</v>
      </c>
      <c r="Q2504" t="str">
        <f t="shared" si="1310"/>
        <v>-0.322613897921151+6.37415045846535i</v>
      </c>
      <c r="R2504" t="str">
        <f t="shared" si="1311"/>
        <v>0.112557959631422-0.0563097250933595i</v>
      </c>
      <c r="S2504" t="str">
        <f t="shared" si="1312"/>
        <v>0.769930320726647i</v>
      </c>
      <c r="T2504" t="str">
        <f t="shared" si="1313"/>
        <v>0.0433545647011596+0.0866617859593577i</v>
      </c>
      <c r="U2504" t="str">
        <f t="shared" si="1314"/>
        <v>0.0000499999999999999-0.000249302855720387i</v>
      </c>
      <c r="V2504" t="str">
        <f t="shared" si="1315"/>
        <v>0.00002-0.00279219198406834i</v>
      </c>
      <c r="W2504" t="str">
        <f t="shared" si="1316"/>
        <v>0.0000422587653202162-0.00022951199515062i</v>
      </c>
      <c r="X2504" t="str">
        <f t="shared" si="1317"/>
        <v>0.0000426439153686346-0.000229364419792392i</v>
      </c>
      <c r="Y2504" t="str">
        <f t="shared" si="1318"/>
        <v>0.009+2.86513250007389i</v>
      </c>
      <c r="Z2504" t="str">
        <f t="shared" si="1319"/>
        <v>-0.000960147799852859-0.000181649861947249i</v>
      </c>
      <c r="AA2504" t="str">
        <f t="shared" si="1320"/>
        <v>0.0132206395053457-4.18858156184218i</v>
      </c>
      <c r="AB2504" t="str">
        <f t="shared" si="1321"/>
        <v>0.144908441051267+0.289658641221537i</v>
      </c>
      <c r="AC2504" t="str">
        <f t="shared" si="1322"/>
        <v>1.11611196546473-0.0477064450985356i</v>
      </c>
      <c r="AD2504" t="str">
        <f t="shared" si="1323"/>
        <v>0.118523730075605+0.264590826172443i</v>
      </c>
      <c r="AE2504" t="str">
        <f t="shared" si="1324"/>
        <v>-0.0000657374116157132-0.000275576118816428i</v>
      </c>
      <c r="AF2504" t="str">
        <f t="shared" si="1325"/>
        <v>-6.34653926989701-0.262068975277878i</v>
      </c>
      <c r="AG2504" t="str">
        <f t="shared" si="1326"/>
        <v>1.00401757451992-0.00178447266683241i</v>
      </c>
      <c r="AH2504" t="str">
        <f t="shared" si="1327"/>
        <v>0.000340477048806537+0.00175972016111959i</v>
      </c>
      <c r="AI2504">
        <f t="shared" si="1328"/>
        <v>-54.931515012600769</v>
      </c>
      <c r="AJ2504">
        <f t="shared" si="1329"/>
        <v>79.049513601771466</v>
      </c>
      <c r="AK2504"/>
      <c r="AL2504"/>
      <c r="AM2504"/>
      <c r="AN2504"/>
    </row>
    <row r="2505" spans="1:40" x14ac:dyDescent="0.35">
      <c r="A2505"/>
      <c r="B2505">
        <f t="shared" si="1295"/>
        <v>571000</v>
      </c>
      <c r="C2505" s="237" t="str">
        <f t="shared" si="1298"/>
        <v>-9.89120556519049E-08+0.00180981998842222i</v>
      </c>
      <c r="D2505" s="208" t="str">
        <f t="shared" si="1299"/>
        <v>-2.51366196051155+0.0138752865779037i</v>
      </c>
      <c r="E2505" t="str">
        <f t="shared" si="1300"/>
        <v>20500</v>
      </c>
      <c r="F2505" t="str">
        <f t="shared" si="1301"/>
        <v>0.327868852459016</v>
      </c>
      <c r="G2505" t="str">
        <f t="shared" si="1296"/>
        <v>0.327868852459016</v>
      </c>
      <c r="H2505" t="str">
        <f t="shared" si="1302"/>
        <v>3.83295176218012+0.275491061642892i</v>
      </c>
      <c r="I2505" t="str">
        <f t="shared" si="1303"/>
        <v>2242.31175649972i</v>
      </c>
      <c r="J2505" t="str">
        <f t="shared" si="1297"/>
        <v>-6804.84938125274+490.54605834593i</v>
      </c>
      <c r="K2505" t="str">
        <f t="shared" si="1304"/>
        <v>0.0236313059328307-0.327813209013326i</v>
      </c>
      <c r="L2505" t="str">
        <f t="shared" si="1305"/>
        <v>0.00493433177566607-0.0580345196042672i</v>
      </c>
      <c r="M2505" t="str">
        <f t="shared" si="1306"/>
        <v>0.0285656377084968-0.385847728617593i</v>
      </c>
      <c r="N2505" t="str">
        <f t="shared" si="1307"/>
        <v>-7.12225142331917i</v>
      </c>
      <c r="O2505" t="str">
        <f t="shared" si="1308"/>
        <v>0.668157944871555-0.74401946258483i</v>
      </c>
      <c r="P2505" t="str">
        <f t="shared" si="1309"/>
        <v>0.331842055128445+0.74401946258483i</v>
      </c>
      <c r="Q2505" t="str">
        <f t="shared" si="1310"/>
        <v>-0.331842055128445+6.37823196073434i</v>
      </c>
      <c r="R2505" t="str">
        <f t="shared" si="1311"/>
        <v>0.113635366579775-0.0579394181623656i</v>
      </c>
      <c r="S2505" t="str">
        <f t="shared" si="1312"/>
        <v>0.77128107567529i</v>
      </c>
      <c r="T2505" t="str">
        <f t="shared" si="1313"/>
        <v>0.0446875767642698+0.0876448077704048i</v>
      </c>
      <c r="U2505" t="str">
        <f t="shared" si="1314"/>
        <v>0.0000499999999999999-0.000248866248267287i</v>
      </c>
      <c r="V2505" t="str">
        <f t="shared" si="1315"/>
        <v>0.00002-0.00278730198059362i</v>
      </c>
      <c r="W2505" t="str">
        <f t="shared" si="1316"/>
        <v>0.0000422587133126064-0.00022911230346784i</v>
      </c>
      <c r="X2505" t="str">
        <f t="shared" si="1317"/>
        <v>0.0000426424760366599-0.000228964987697506i</v>
      </c>
      <c r="Y2505" t="str">
        <f t="shared" si="1318"/>
        <v>0.009+2.87015904831964i</v>
      </c>
      <c r="Z2505" t="str">
        <f t="shared" si="1319"/>
        <v>-0.000956796927080102-0.000181315108683604i</v>
      </c>
      <c r="AA2505" t="str">
        <f t="shared" si="1320"/>
        <v>0.013174364086765-4.18124502008915i</v>
      </c>
      <c r="AB2505" t="str">
        <f t="shared" si="1321"/>
        <v>0.149363904998358+0.292944296587704i</v>
      </c>
      <c r="AC2505" t="str">
        <f t="shared" si="1322"/>
        <v>1.11729856664675-0.0492635828359756i</v>
      </c>
      <c r="AD2505" t="str">
        <f t="shared" si="1323"/>
        <v>0.121885725062239+0.267563955620242i</v>
      </c>
      <c r="AE2505" t="str">
        <f t="shared" si="1324"/>
        <v>-0.0000681064995013814-0.000278104094021484i</v>
      </c>
      <c r="AF2505" t="str">
        <f t="shared" si="1325"/>
        <v>-6.34661372269167-0.261615775064988i</v>
      </c>
      <c r="AG2505" t="str">
        <f t="shared" si="1326"/>
        <v>1.00405568953056-0.00183211492740635i</v>
      </c>
      <c r="AH2505" t="str">
        <f t="shared" si="1327"/>
        <v>0.000354795929554394+0.0017762829687864i</v>
      </c>
      <c r="AI2505">
        <f t="shared" si="1328"/>
        <v>-54.839856507485521</v>
      </c>
      <c r="AJ2505">
        <f t="shared" si="1329"/>
        <v>78.704355914745634</v>
      </c>
      <c r="AK2505"/>
      <c r="AL2505"/>
      <c r="AM2505"/>
      <c r="AN2505"/>
    </row>
    <row r="2506" spans="1:40" x14ac:dyDescent="0.35">
      <c r="A2506"/>
      <c r="B2506">
        <f t="shared" si="1295"/>
        <v>572000</v>
      </c>
      <c r="C2506" s="237" t="str">
        <f t="shared" si="1298"/>
        <v>-9.8566511617742E-08+0.00180665596748229i</v>
      </c>
      <c r="D2506" s="208" t="str">
        <f t="shared" si="1299"/>
        <v>-2.51366195786238+0.0138510290840309i</v>
      </c>
      <c r="E2506" t="str">
        <f t="shared" si="1300"/>
        <v>20500</v>
      </c>
      <c r="F2506" t="str">
        <f t="shared" si="1301"/>
        <v>0.327868852459016</v>
      </c>
      <c r="G2506" t="str">
        <f t="shared" si="1296"/>
        <v>0.327868852459016</v>
      </c>
      <c r="H2506" t="str">
        <f t="shared" si="1302"/>
        <v>3.83302583057055+0.275015158635945i</v>
      </c>
      <c r="I2506" t="str">
        <f t="shared" si="1303"/>
        <v>2246.2387473167i</v>
      </c>
      <c r="J2506" t="str">
        <f t="shared" si="1297"/>
        <v>-6828.70860706413+491.40515827298i</v>
      </c>
      <c r="K2506" t="str">
        <f t="shared" si="1304"/>
        <v>0.0235491524666839-0.327245852899611i</v>
      </c>
      <c r="L2506" t="str">
        <f t="shared" si="1305"/>
        <v>0.00491721723895931-0.0579345132577241i</v>
      </c>
      <c r="M2506" t="str">
        <f t="shared" si="1306"/>
        <v>0.0284663697056432-0.385180366157335i</v>
      </c>
      <c r="N2506" t="str">
        <f t="shared" si="1307"/>
        <v>-7.1347247182812i</v>
      </c>
      <c r="O2506" t="str">
        <f t="shared" si="1308"/>
        <v>0.658825834936239-0.752295499933748i</v>
      </c>
      <c r="P2506" t="str">
        <f t="shared" si="1309"/>
        <v>0.341174165063761+0.752295499933748i</v>
      </c>
      <c r="Q2506" t="str">
        <f t="shared" si="1310"/>
        <v>-0.341174165063761+6.38242921834745i</v>
      </c>
      <c r="R2506" t="str">
        <f t="shared" si="1311"/>
        <v>0.114684608208646-0.0595857121958775i</v>
      </c>
      <c r="S2506" t="str">
        <f t="shared" si="1312"/>
        <v>0.772631830623934i</v>
      </c>
      <c r="T2506" t="str">
        <f t="shared" si="1313"/>
        <v>0.0460378178929317+0.0886089787846348i</v>
      </c>
      <c r="U2506" t="str">
        <f t="shared" si="1314"/>
        <v>0.0000500000000000001-0.000248431167413673i</v>
      </c>
      <c r="V2506" t="str">
        <f t="shared" si="1315"/>
        <v>0.00002-0.00278242907503314i</v>
      </c>
      <c r="W2506" t="str">
        <f t="shared" si="1316"/>
        <v>0.0000422586612140295-0.00022871401324714i</v>
      </c>
      <c r="X2506" t="str">
        <f t="shared" si="1317"/>
        <v>0.0000426410438837847-0.000228566956142291i</v>
      </c>
      <c r="Y2506" t="str">
        <f t="shared" si="1318"/>
        <v>0.009+2.87518559656538i</v>
      </c>
      <c r="Z2506" t="str">
        <f t="shared" si="1319"/>
        <v>-0.00095346361483982-0.000180981611364653i</v>
      </c>
      <c r="AA2506" t="str">
        <f t="shared" si="1320"/>
        <v>0.0131283312214039-4.17393413592838i</v>
      </c>
      <c r="AB2506" t="str">
        <f t="shared" si="1321"/>
        <v>0.153876955431372+0.296166944987981i</v>
      </c>
      <c r="AC2506" t="str">
        <f t="shared" si="1322"/>
        <v>1.11845801061666-0.050839584285613i</v>
      </c>
      <c r="AD2506" t="str">
        <f t="shared" si="1323"/>
        <v>0.125284225455681+0.270494144666987i</v>
      </c>
      <c r="AE2506" t="str">
        <f t="shared" si="1324"/>
        <v>-0.0000704994843188458-0.000280580465968733i</v>
      </c>
      <c r="AF2506" t="str">
        <f t="shared" si="1325"/>
        <v>-6.34668778843293-0.261164129551914i</v>
      </c>
      <c r="AG2506" t="str">
        <f t="shared" si="1326"/>
        <v>1.00409302365083-0.0018801446263254i</v>
      </c>
      <c r="AH2506" t="str">
        <f t="shared" si="1327"/>
        <v>0.000369278987297873+0.00179252600008309i</v>
      </c>
      <c r="AI2506">
        <f t="shared" si="1328"/>
        <v>-54.750178873867043</v>
      </c>
      <c r="AJ2506">
        <f t="shared" si="1329"/>
        <v>78.359328292995187</v>
      </c>
      <c r="AK2506"/>
      <c r="AL2506"/>
      <c r="AM2506"/>
      <c r="AN2506"/>
    </row>
    <row r="2507" spans="1:40" x14ac:dyDescent="0.35">
      <c r="A2507"/>
      <c r="B2507">
        <f t="shared" si="1295"/>
        <v>573000</v>
      </c>
      <c r="C2507" s="237" t="str">
        <f t="shared" si="1298"/>
        <v>-9.82227751355321E-08+0.00180350299024537i</v>
      </c>
      <c r="D2507" s="208" t="str">
        <f t="shared" si="1299"/>
        <v>-2.51366195522707+0.0138268562585478i</v>
      </c>
      <c r="E2507" t="str">
        <f t="shared" si="1300"/>
        <v>20500</v>
      </c>
      <c r="F2507" t="str">
        <f t="shared" si="1301"/>
        <v>0.327868852459016</v>
      </c>
      <c r="G2507" t="str">
        <f t="shared" si="1296"/>
        <v>0.327868852459016</v>
      </c>
      <c r="H2507" t="str">
        <f t="shared" si="1302"/>
        <v>3.8330995145666+0.274540887063642i</v>
      </c>
      <c r="I2507" t="str">
        <f t="shared" si="1303"/>
        <v>2250.16573813369i</v>
      </c>
      <c r="J2507" t="str">
        <f t="shared" si="1297"/>
        <v>-6852.60958130214+492.264258200031i</v>
      </c>
      <c r="K2507" t="str">
        <f t="shared" si="1304"/>
        <v>0.023467425970177-0.326680447286074i</v>
      </c>
      <c r="L2507" t="str">
        <f t="shared" si="1305"/>
        <v>0.00490019137739211-0.0578348484602667i</v>
      </c>
      <c r="M2507" t="str">
        <f t="shared" si="1306"/>
        <v>0.0283676173475691-0.384515295746341i</v>
      </c>
      <c r="N2507" t="str">
        <f t="shared" si="1307"/>
        <v>-7.14719801324323i</v>
      </c>
      <c r="O2507" t="str">
        <f t="shared" si="1308"/>
        <v>0.64939122417255-0.760454494343795i</v>
      </c>
      <c r="P2507" t="str">
        <f t="shared" si="1309"/>
        <v>0.35060877582745+0.760454494343795i</v>
      </c>
      <c r="Q2507" t="str">
        <f t="shared" si="1310"/>
        <v>-0.35060877582745+6.38674351889943i</v>
      </c>
      <c r="R2507" t="str">
        <f t="shared" si="1311"/>
        <v>0.115705345132339-0.0612481281083916i</v>
      </c>
      <c r="S2507" t="str">
        <f t="shared" si="1312"/>
        <v>0.773982585572576i</v>
      </c>
      <c r="T2507" t="str">
        <f t="shared" si="1313"/>
        <v>0.0474049845548133+0.089553922190095i</v>
      </c>
      <c r="U2507" t="str">
        <f t="shared" si="1314"/>
        <v>0.0000500000000000001-0.000247997605166878i</v>
      </c>
      <c r="V2507" t="str">
        <f t="shared" si="1315"/>
        <v>0.00002-0.00277757317786903i</v>
      </c>
      <c r="W2507" t="str">
        <f t="shared" si="1316"/>
        <v>0.0000422586090244853-0.000228317117150979i</v>
      </c>
      <c r="X2507" t="str">
        <f t="shared" si="1317"/>
        <v>0.0000426396188593025-0.000228170317794123i</v>
      </c>
      <c r="Y2507" t="str">
        <f t="shared" si="1318"/>
        <v>0.009+2.88021214481112i</v>
      </c>
      <c r="Z2507" t="str">
        <f t="shared" si="1319"/>
        <v>-0.000950147740639966-0.000180649362816833i</v>
      </c>
      <c r="AA2507" t="str">
        <f t="shared" si="1320"/>
        <v>0.0130825392169836-4.16664877498969i</v>
      </c>
      <c r="AB2507" t="str">
        <f t="shared" si="1321"/>
        <v>0.158446577822834+0.299325326964845i</v>
      </c>
      <c r="AC2507" t="str">
        <f t="shared" si="1322"/>
        <v>1.11958991851197-0.0524339863937679i</v>
      </c>
      <c r="AD2507" t="str">
        <f t="shared" si="1323"/>
        <v>0.128718669417854+0.273380953923311i</v>
      </c>
      <c r="AE2507" t="str">
        <f t="shared" si="1324"/>
        <v>-0.0000729156577930526-0.000283005241317199i</v>
      </c>
      <c r="AF2507" t="str">
        <f t="shared" si="1325"/>
        <v>-6.34676146979367-0.260714030805094i</v>
      </c>
      <c r="AG2507" t="str">
        <f t="shared" si="1326"/>
        <v>1.00412957430939-0.00192855126849432i</v>
      </c>
      <c r="AH2507" t="str">
        <f t="shared" si="1327"/>
        <v>0.000383921729942536+0.00180844918384354i</v>
      </c>
      <c r="AI2507">
        <f t="shared" si="1328"/>
        <v>-54.662426370694646</v>
      </c>
      <c r="AJ2507">
        <f t="shared" si="1329"/>
        <v>78.01442995277344</v>
      </c>
      <c r="AK2507"/>
      <c r="AL2507"/>
      <c r="AM2507"/>
      <c r="AN2507"/>
    </row>
    <row r="2508" spans="1:40" x14ac:dyDescent="0.35">
      <c r="A2508"/>
      <c r="B2508">
        <f t="shared" si="1295"/>
        <v>574000</v>
      </c>
      <c r="C2508" s="237" t="str">
        <f t="shared" si="1298"/>
        <v>-9.7880833620073E-08+0.00180036099899176i</v>
      </c>
      <c r="D2508" s="208" t="str">
        <f t="shared" si="1299"/>
        <v>-2.51366195260552+0.0138027676589368i</v>
      </c>
      <c r="E2508" t="str">
        <f t="shared" si="1300"/>
        <v>20500</v>
      </c>
      <c r="F2508" t="str">
        <f t="shared" si="1301"/>
        <v>0.327868852459016</v>
      </c>
      <c r="G2508" t="str">
        <f t="shared" si="1296"/>
        <v>0.327868852459016</v>
      </c>
      <c r="H2508" t="str">
        <f t="shared" si="1302"/>
        <v>3.83317281681828+0.274068238603429i</v>
      </c>
      <c r="I2508" t="str">
        <f t="shared" si="1303"/>
        <v>2254.09272895068i</v>
      </c>
      <c r="J2508" t="str">
        <f t="shared" si="1297"/>
        <v>-6876.55230396677+493.123358127081i</v>
      </c>
      <c r="K2508" t="str">
        <f t="shared" si="1304"/>
        <v>0.0233861234944778-0.326116982183918i</v>
      </c>
      <c r="L2508" t="str">
        <f t="shared" si="1305"/>
        <v>0.00488325358088651-0.0577355234783944i</v>
      </c>
      <c r="M2508" t="str">
        <f t="shared" si="1306"/>
        <v>0.0282693770753643-0.383852505662312i</v>
      </c>
      <c r="N2508" t="str">
        <f t="shared" si="1307"/>
        <v>-7.15967130820526i</v>
      </c>
      <c r="O2508" t="str">
        <f t="shared" si="1308"/>
        <v>0.639855580427325-0.768495176429892i</v>
      </c>
      <c r="P2508" t="str">
        <f t="shared" si="1309"/>
        <v>0.360144419572675+0.768495176429892i</v>
      </c>
      <c r="Q2508" t="str">
        <f t="shared" si="1310"/>
        <v>-0.360144419572675+6.39117613177537i</v>
      </c>
      <c r="R2508" t="str">
        <f t="shared" si="1311"/>
        <v>0.116697247809762-0.0629261772573201i</v>
      </c>
      <c r="S2508" t="str">
        <f t="shared" si="1312"/>
        <v>0.775333340521219i</v>
      </c>
      <c r="T2508" t="str">
        <f t="shared" si="1313"/>
        <v>0.0487887632191484+0.0904792669739753i</v>
      </c>
      <c r="U2508" t="str">
        <f t="shared" si="1314"/>
        <v>0.0000500000000000001-0.000247565553589932i</v>
      </c>
      <c r="V2508" t="str">
        <f t="shared" si="1315"/>
        <v>0.00002-0.00277273420020724i</v>
      </c>
      <c r="W2508" t="str">
        <f t="shared" si="1316"/>
        <v>0.0000422585567439761-0.000227921607892946i</v>
      </c>
      <c r="X2508" t="str">
        <f t="shared" si="1317"/>
        <v>0.0000426382009129506-0.000227775065371472i</v>
      </c>
      <c r="Y2508" t="str">
        <f t="shared" si="1318"/>
        <v>0.009+2.88523869305687i</v>
      </c>
      <c r="Z2508" t="str">
        <f t="shared" si="1319"/>
        <v>-0.000946849183054679-0.000180318355921776i</v>
      </c>
      <c r="AA2508" t="str">
        <f t="shared" si="1320"/>
        <v>0.0130369863959594-4.15938880383958i</v>
      </c>
      <c r="AB2508" t="str">
        <f t="shared" si="1321"/>
        <v>0.163071724226471+0.302418202443847i</v>
      </c>
      <c r="AC2508" t="str">
        <f t="shared" si="1322"/>
        <v>1.12069392082845-0.0540463157476655i</v>
      </c>
      <c r="AD2508" t="str">
        <f t="shared" si="1323"/>
        <v>0.132188490156962+0.276223951578357i</v>
      </c>
      <c r="AE2508" t="str">
        <f t="shared" si="1324"/>
        <v>-0.0000753543150995254-0.000285378434108988i</v>
      </c>
      <c r="AF2508" t="str">
        <f t="shared" si="1325"/>
        <v>-6.3468347694238-0.260265470944492i</v>
      </c>
      <c r="AG2508" t="str">
        <f t="shared" si="1326"/>
        <v>1.00416533906696-0.00197732435696403i</v>
      </c>
      <c r="AH2508" t="str">
        <f t="shared" si="1327"/>
        <v>0.00039871968842653+0.00182405249538603i</v>
      </c>
      <c r="AI2508">
        <f t="shared" si="1328"/>
        <v>-54.576545661170258</v>
      </c>
      <c r="AJ2508">
        <f t="shared" si="1329"/>
        <v>77.669660097573399</v>
      </c>
      <c r="AK2508"/>
      <c r="AL2508"/>
      <c r="AM2508"/>
      <c r="AN2508"/>
    </row>
    <row r="2509" spans="1:40" x14ac:dyDescent="0.35">
      <c r="A2509"/>
      <c r="B2509">
        <f t="shared" si="1295"/>
        <v>575000</v>
      </c>
      <c r="C2509" s="237" t="str">
        <f t="shared" si="1298"/>
        <v>-9.75406745955034E-08+0.00179722993640328i</v>
      </c>
      <c r="D2509" s="208" t="str">
        <f t="shared" si="1299"/>
        <v>-2.51366194999763+0.0137787628457585i</v>
      </c>
      <c r="E2509" t="str">
        <f t="shared" si="1300"/>
        <v>20500</v>
      </c>
      <c r="F2509" t="str">
        <f t="shared" si="1301"/>
        <v>0.327868852459016</v>
      </c>
      <c r="G2509" t="str">
        <f t="shared" si="1296"/>
        <v>0.327868852459016</v>
      </c>
      <c r="H2509" t="str">
        <f t="shared" si="1302"/>
        <v>3.83324573995283+0.273597204988892i</v>
      </c>
      <c r="I2509" t="str">
        <f t="shared" si="1303"/>
        <v>2258.01971976766i</v>
      </c>
      <c r="J2509" t="str">
        <f t="shared" si="1297"/>
        <v>-6900.53677505801+493.982458054133i</v>
      </c>
      <c r="K2509" t="str">
        <f t="shared" si="1304"/>
        <v>0.0233052421161266-0.325555447672069i</v>
      </c>
      <c r="L2509" t="str">
        <f t="shared" si="1305"/>
        <v>0.00486640324458973-0.0576365365902262i</v>
      </c>
      <c r="M2509" t="str">
        <f t="shared" si="1306"/>
        <v>0.0281716453607163-0.383191984262295i</v>
      </c>
      <c r="N2509" t="str">
        <f t="shared" si="1307"/>
        <v>-7.17214460316729i</v>
      </c>
      <c r="O2509" t="str">
        <f t="shared" si="1308"/>
        <v>0.630220387266224-0.776416295214115i</v>
      </c>
      <c r="P2509" t="str">
        <f t="shared" si="1309"/>
        <v>0.369779612733776+0.776416295214115i</v>
      </c>
      <c r="Q2509" t="str">
        <f t="shared" si="1310"/>
        <v>-0.369779612733776+6.39572830795318i</v>
      </c>
      <c r="R2509" t="str">
        <f t="shared" si="1311"/>
        <v>0.117659996866521-0.0646193616910534i</v>
      </c>
      <c r="S2509" t="str">
        <f t="shared" si="1312"/>
        <v>0.776684095469863i</v>
      </c>
      <c r="T2509" t="str">
        <f t="shared" si="1313"/>
        <v>0.0501888304848557+0.0913846482392608i</v>
      </c>
      <c r="U2509" t="str">
        <f t="shared" si="1314"/>
        <v>0.0000500000000000001-0.00024713500480108i</v>
      </c>
      <c r="V2509" t="str">
        <f t="shared" si="1315"/>
        <v>0.00002-0.00276791205377209i</v>
      </c>
      <c r="W2509" t="str">
        <f t="shared" si="1316"/>
        <v>0.0000422585043725019-0.000227527478237322i</v>
      </c>
      <c r="X2509" t="str">
        <f t="shared" si="1317"/>
        <v>0.0000426367899949018-0.000227381191643465i</v>
      </c>
      <c r="Y2509" t="str">
        <f t="shared" si="1318"/>
        <v>0.009+2.89026524130261i</v>
      </c>
      <c r="Z2509" t="str">
        <f t="shared" si="1319"/>
        <v>-0.000943567821713204-0.000179988583615762i</v>
      </c>
      <c r="AA2509" t="str">
        <f t="shared" si="1320"/>
        <v>0.0129916710953666-4.15215408997314i</v>
      </c>
      <c r="AB2509" t="str">
        <f t="shared" si="1321"/>
        <v>0.167751313705433+0.305444351791992i</v>
      </c>
      <c r="AC2509" t="str">
        <f t="shared" si="1322"/>
        <v>1.12176965776339-0.0556760888052737i</v>
      </c>
      <c r="AD2509" t="str">
        <f t="shared" si="1323"/>
        <v>0.135693116032769+0.279022713445969i</v>
      </c>
      <c r="AE2509" t="str">
        <f t="shared" si="1324"/>
        <v>-0.0000778147549267503-0.000287700065695868i</v>
      </c>
      <c r="AF2509" t="str">
        <f t="shared" si="1325"/>
        <v>-6.34690768995046-0.259818442143133i</v>
      </c>
      <c r="AG2509" t="str">
        <f t="shared" si="1326"/>
        <v>1.00420031561581-0.00202645339453147i</v>
      </c>
      <c r="AH2509" t="str">
        <f t="shared" si="1327"/>
        <v>0.000413668417058975+0.00183933595599446i</v>
      </c>
      <c r="AI2509">
        <f t="shared" si="1328"/>
        <v>-54.492485677059278</v>
      </c>
      <c r="AJ2509">
        <f t="shared" si="1329"/>
        <v>77.325017918335618</v>
      </c>
      <c r="AK2509"/>
      <c r="AL2509"/>
      <c r="AM2509"/>
      <c r="AN2509"/>
    </row>
    <row r="2510" spans="1:40" x14ac:dyDescent="0.35">
      <c r="A2510"/>
      <c r="B2510">
        <f t="shared" si="1295"/>
        <v>576000</v>
      </c>
      <c r="C2510" s="237" t="str">
        <f t="shared" si="1298"/>
        <v>-9.72022856941669E-08+0.0017941097455598i</v>
      </c>
      <c r="D2510" s="208" t="str">
        <f t="shared" si="1299"/>
        <v>-2.51366194740332+0.0137548413826251i</v>
      </c>
      <c r="E2510" t="str">
        <f t="shared" si="1300"/>
        <v>20500</v>
      </c>
      <c r="F2510" t="str">
        <f t="shared" si="1301"/>
        <v>0.327868852459016</v>
      </c>
      <c r="G2510" t="str">
        <f t="shared" si="1296"/>
        <v>0.327868852459016</v>
      </c>
      <c r="H2510" t="str">
        <f t="shared" si="1302"/>
        <v>3.83331828657499+0.273127778009298i</v>
      </c>
      <c r="I2510" t="str">
        <f t="shared" si="1303"/>
        <v>2261.94671058465i</v>
      </c>
      <c r="J2510" t="str">
        <f t="shared" si="1297"/>
        <v>-6924.56299457586+494.841557981183i</v>
      </c>
      <c r="K2510" t="str">
        <f t="shared" si="1304"/>
        <v>0.0232247789367745-0.324995833896613i</v>
      </c>
      <c r="L2510" t="str">
        <f t="shared" si="1305"/>
        <v>0.0048496397688205-0.0575378860854026i</v>
      </c>
      <c r="M2510" t="str">
        <f t="shared" si="1306"/>
        <v>0.028074418705595-0.382533719982016i</v>
      </c>
      <c r="N2510" t="str">
        <f t="shared" si="1307"/>
        <v>-7.18461789812932i</v>
      </c>
      <c r="O2510" t="str">
        <f t="shared" si="1308"/>
        <v>0.620487143742906-0.784216618320327i</v>
      </c>
      <c r="P2510" t="str">
        <f t="shared" si="1309"/>
        <v>0.379512856257094+0.784216618320327i</v>
      </c>
      <c r="Q2510" t="str">
        <f t="shared" si="1310"/>
        <v>-0.379512856257094+6.40040127980899i</v>
      </c>
      <c r="R2510" t="str">
        <f t="shared" si="1311"/>
        <v>0.11859328340978-0.0663271744095264i</v>
      </c>
      <c r="S2510" t="str">
        <f t="shared" si="1312"/>
        <v>0.778034850418506i</v>
      </c>
      <c r="T2510" t="str">
        <f t="shared" si="1313"/>
        <v>0.051604853220398+0.0922697075183677i</v>
      </c>
      <c r="U2510" t="str">
        <f t="shared" si="1314"/>
        <v>0.0000500000000000001-0.0002467059509733i</v>
      </c>
      <c r="V2510" t="str">
        <f t="shared" si="1315"/>
        <v>0.00002-0.00276310665090096i</v>
      </c>
      <c r="W2510" t="str">
        <f t="shared" si="1316"/>
        <v>0.0000422584519100646-0.000227134720998632i</v>
      </c>
      <c r="X2510" t="str">
        <f t="shared" si="1317"/>
        <v>0.0000426353860557624-0.000226988689429444i</v>
      </c>
      <c r="Y2510" t="str">
        <f t="shared" si="1318"/>
        <v>0.009+2.89529178954835i</v>
      </c>
      <c r="Z2510" t="str">
        <f t="shared" si="1319"/>
        <v>-0.000940303537288894-0.000179660038889201i</v>
      </c>
      <c r="AA2510" t="str">
        <f t="shared" si="1320"/>
        <v>0.0129465916666693-4.14494450180593i</v>
      </c>
      <c r="AB2510" t="str">
        <f t="shared" si="1321"/>
        <v>0.172484232799766+0.308402576866039i</v>
      </c>
      <c r="AC2510" t="str">
        <f t="shared" si="1322"/>
        <v>1.12281677955234-0.0573228121383169i</v>
      </c>
      <c r="AD2510" t="str">
        <f t="shared" si="1323"/>
        <v>0.139231970662028+0.281776823009437i</v>
      </c>
      <c r="AE2510" t="str">
        <f t="shared" si="1324"/>
        <v>-0.0000802962795372573-0.00028997016466556i</v>
      </c>
      <c r="AF2510" t="str">
        <f t="shared" si="1325"/>
        <v>-6.34698023397831-0.259372936626673i</v>
      </c>
      <c r="AG2510" t="str">
        <f t="shared" si="1326"/>
        <v>1.00423450177932-0.00207592788532521i</v>
      </c>
      <c r="AH2510" t="str">
        <f t="shared" si="1327"/>
        <v>0.000428763493849284+0.00185429963239982i</v>
      </c>
      <c r="AI2510">
        <f t="shared" si="1328"/>
        <v>-54.410197492457812</v>
      </c>
      <c r="AJ2510">
        <f t="shared" si="1329"/>
        <v>76.980502593661754</v>
      </c>
      <c r="AK2510"/>
      <c r="AL2510"/>
      <c r="AM2510"/>
      <c r="AN2510"/>
    </row>
    <row r="2511" spans="1:40" x14ac:dyDescent="0.35">
      <c r="A2511"/>
      <c r="B2511">
        <f t="shared" si="1295"/>
        <v>577000</v>
      </c>
      <c r="C2511" s="237" t="str">
        <f t="shared" si="1298"/>
        <v>-9.68656546554845E-08+0.00179100036993579i</v>
      </c>
      <c r="D2511" s="208" t="str">
        <f t="shared" si="1299"/>
        <v>-2.51366194482248+0.0137310028361744i</v>
      </c>
      <c r="E2511" t="str">
        <f t="shared" si="1300"/>
        <v>20500</v>
      </c>
      <c r="F2511" t="str">
        <f t="shared" si="1301"/>
        <v>0.327868852459016</v>
      </c>
      <c r="G2511" t="str">
        <f t="shared" si="1296"/>
        <v>0.327868852459016</v>
      </c>
      <c r="H2511" t="str">
        <f t="shared" si="1302"/>
        <v>3.83339045926719+0.272659949509126i</v>
      </c>
      <c r="I2511" t="str">
        <f t="shared" si="1303"/>
        <v>2265.87370140164i</v>
      </c>
      <c r="J2511" t="str">
        <f t="shared" si="1297"/>
        <v>-6948.63096252034+495.700657908234i</v>
      </c>
      <c r="K2511" t="str">
        <f t="shared" si="1304"/>
        <v>0.0231447310829255-0.324438131070215i</v>
      </c>
      <c r="L2511" t="str">
        <f t="shared" si="1305"/>
        <v>0.00483296255901593-0.0574395702649889i</v>
      </c>
      <c r="M2511" t="str">
        <f t="shared" si="1306"/>
        <v>0.0279776936419414-0.381877701335204i</v>
      </c>
      <c r="N2511" t="str">
        <f t="shared" si="1307"/>
        <v>-7.19709119309135i</v>
      </c>
      <c r="O2511" t="str">
        <f t="shared" si="1308"/>
        <v>0.610657364165816-0.791894932165915i</v>
      </c>
      <c r="P2511" t="str">
        <f t="shared" si="1309"/>
        <v>0.389342635834184+0.791894932165915i</v>
      </c>
      <c r="Q2511" t="str">
        <f t="shared" si="1310"/>
        <v>-0.389342635834184+6.40519626092544i</v>
      </c>
      <c r="R2511" t="str">
        <f t="shared" si="1311"/>
        <v>0.119496809335316-0.0680490996370493i</v>
      </c>
      <c r="S2511" t="str">
        <f t="shared" si="1312"/>
        <v>0.77938560536715i</v>
      </c>
      <c r="T2511" t="str">
        <f t="shared" si="1313"/>
        <v>0.0530364887153112+0.0931340930832482i</v>
      </c>
      <c r="U2511" t="str">
        <f t="shared" si="1314"/>
        <v>0.00005-0.000246278384333831i</v>
      </c>
      <c r="V2511" t="str">
        <f t="shared" si="1315"/>
        <v>0.00002-0.00275831790453892i</v>
      </c>
      <c r="W2511" t="str">
        <f t="shared" si="1316"/>
        <v>0.0000422583993566649-0.000226743329041216i</v>
      </c>
      <c r="X2511" t="str">
        <f t="shared" si="1317"/>
        <v>0.0000426339890465644-0.000226597551598523i</v>
      </c>
      <c r="Y2511" t="str">
        <f t="shared" si="1318"/>
        <v>0.009+2.9003183377941i</v>
      </c>
      <c r="Z2511" t="str">
        <f t="shared" si="1319"/>
        <v>-0.000937056211488319-0.000179332714786097i</v>
      </c>
      <c r="AA2511" t="str">
        <f t="shared" si="1320"/>
        <v>0.0129017464756093-4.13775990866599i</v>
      </c>
      <c r="AB2511" t="str">
        <f t="shared" si="1321"/>
        <v>0.177269336032874+0.311291702048991i</v>
      </c>
      <c r="AC2511" t="str">
        <f t="shared" si="1322"/>
        <v>1.12383494679883-0.0589859826882466i</v>
      </c>
      <c r="AD2511" t="str">
        <f t="shared" si="1323"/>
        <v>0.142804473024038+0.284485871464737i</v>
      </c>
      <c r="AE2511" t="str">
        <f t="shared" si="1324"/>
        <v>-0.000082798194827431-0.000292188766767698i</v>
      </c>
      <c r="AF2511" t="str">
        <f t="shared" si="1325"/>
        <v>-6.34705240408967-0.258928946672952i</v>
      </c>
      <c r="AG2511" t="str">
        <f t="shared" si="1326"/>
        <v>1.0042678955115-0.00212573733637638i</v>
      </c>
      <c r="AH2511" t="str">
        <f t="shared" si="1327"/>
        <v>0.000444000520827772+0.00186894363626204i</v>
      </c>
      <c r="AI2511">
        <f t="shared" si="1328"/>
        <v>-54.329634206236037</v>
      </c>
      <c r="AJ2511">
        <f t="shared" si="1329"/>
        <v>76.636113290025577</v>
      </c>
      <c r="AK2511"/>
      <c r="AL2511"/>
      <c r="AM2511"/>
      <c r="AN2511"/>
    </row>
    <row r="2512" spans="1:40" x14ac:dyDescent="0.35">
      <c r="A2512"/>
      <c r="B2512">
        <f t="shared" si="1295"/>
        <v>578000</v>
      </c>
      <c r="C2512" s="237" t="str">
        <f t="shared" si="1298"/>
        <v>-9.65307693248459E-08+0.00178790175339688i</v>
      </c>
      <c r="D2512" s="208" t="str">
        <f t="shared" si="1299"/>
        <v>-2.51366194225502+0.0137072467760428i</v>
      </c>
      <c r="E2512" t="str">
        <f t="shared" si="1300"/>
        <v>20500</v>
      </c>
      <c r="F2512" t="str">
        <f t="shared" si="1301"/>
        <v>0.327868852459016</v>
      </c>
      <c r="G2512" t="str">
        <f t="shared" si="1296"/>
        <v>0.327868852459016</v>
      </c>
      <c r="H2512" t="str">
        <f t="shared" si="1302"/>
        <v>3.83346226058982+0.272193711387605i</v>
      </c>
      <c r="I2512" t="str">
        <f t="shared" si="1303"/>
        <v>2269.80069221863i</v>
      </c>
      <c r="J2512" t="str">
        <f t="shared" si="1297"/>
        <v>-6972.74067889143+496.559757835284i</v>
      </c>
      <c r="K2512" t="str">
        <f t="shared" si="1304"/>
        <v>0.023065095705682-0.323882329471575i</v>
      </c>
      <c r="L2512" t="str">
        <f t="shared" si="1305"/>
        <v>0.00481637102567988-0.0573415874413842i</v>
      </c>
      <c r="M2512" t="str">
        <f t="shared" si="1306"/>
        <v>0.0278814667313619-0.381223916912959i</v>
      </c>
      <c r="N2512" t="str">
        <f t="shared" si="1307"/>
        <v>-7.20956448805338i</v>
      </c>
      <c r="O2512" t="str">
        <f t="shared" si="1308"/>
        <v>0.600732577862577-0.799450042150591i</v>
      </c>
      <c r="P2512" t="str">
        <f t="shared" si="1309"/>
        <v>0.399267422137423+0.799450042150591i</v>
      </c>
      <c r="Q2512" t="str">
        <f t="shared" si="1310"/>
        <v>-0.399267422137423+6.41011444590279i</v>
      </c>
      <c r="R2512" t="str">
        <f t="shared" si="1311"/>
        <v>0.120370287626241-0.069784613107152i</v>
      </c>
      <c r="S2512" t="str">
        <f t="shared" si="1312"/>
        <v>0.780736360315792i</v>
      </c>
      <c r="T2512" t="str">
        <f t="shared" si="1313"/>
        <v>0.0544833848433236+0.0939774602514764i</v>
      </c>
      <c r="U2512" t="str">
        <f t="shared" si="1314"/>
        <v>0.00005-0.000245852297163704i</v>
      </c>
      <c r="V2512" t="str">
        <f t="shared" si="1315"/>
        <v>0.00002-0.00275354572823348i</v>
      </c>
      <c r="W2512" t="str">
        <f t="shared" si="1316"/>
        <v>0.0000422583467123034-0.000226353295278796i</v>
      </c>
      <c r="X2512" t="str">
        <f t="shared" si="1317"/>
        <v>0.0000426325989187643-0.000226207771069172i</v>
      </c>
      <c r="Y2512" t="str">
        <f t="shared" si="1318"/>
        <v>0.009+2.90534488603984i</v>
      </c>
      <c r="Z2512" t="str">
        <f t="shared" si="1319"/>
        <v>-0.000933825727040635-0.000179006604403549i</v>
      </c>
      <c r="AA2512" t="str">
        <f t="shared" si="1320"/>
        <v>0.0128571339020594-4.13060018078603i</v>
      </c>
      <c r="AB2512" t="str">
        <f t="shared" si="1321"/>
        <v>0.182105446456739+0.314110575273164i</v>
      </c>
      <c r="AC2512" t="str">
        <f t="shared" si="1322"/>
        <v>1.1248238307964-0.0606650880349735i</v>
      </c>
      <c r="AD2512" t="str">
        <f t="shared" si="1323"/>
        <v>0.14641003756632+0.287149457762326i</v>
      </c>
      <c r="AE2512" t="str">
        <f t="shared" si="1324"/>
        <v>-0.0000853198103860613-0.000294355914839571i</v>
      </c>
      <c r="AF2512" t="str">
        <f t="shared" si="1325"/>
        <v>-6.34712420284484-0.258486464611562i</v>
      </c>
      <c r="AG2512" t="str">
        <f t="shared" si="1326"/>
        <v>1.00430049489648-0.00217587125917536i</v>
      </c>
      <c r="AH2512" t="str">
        <f t="shared" si="1327"/>
        <v>0.000459375124357673+0.0018832681236526i</v>
      </c>
      <c r="AI2512">
        <f t="shared" si="1328"/>
        <v>-54.250750832450905</v>
      </c>
      <c r="AJ2512">
        <f t="shared" si="1329"/>
        <v>76.291849161983095</v>
      </c>
      <c r="AK2512"/>
      <c r="AL2512"/>
      <c r="AM2512"/>
      <c r="AN2512"/>
    </row>
    <row r="2513" spans="1:40" x14ac:dyDescent="0.35">
      <c r="A2513"/>
      <c r="B2513">
        <f t="shared" si="1295"/>
        <v>579000</v>
      </c>
      <c r="C2513" s="237" t="str">
        <f t="shared" si="1298"/>
        <v>-9.61976176525136E-08+0.00178481384019654i</v>
      </c>
      <c r="D2513" s="208" t="str">
        <f t="shared" si="1299"/>
        <v>-2.51366193970086+0.0136835727748401i</v>
      </c>
      <c r="E2513" t="str">
        <f t="shared" si="1300"/>
        <v>20500</v>
      </c>
      <c r="F2513" t="str">
        <f t="shared" si="1301"/>
        <v>0.327868852459016</v>
      </c>
      <c r="G2513" t="str">
        <f t="shared" si="1296"/>
        <v>0.327868852459016</v>
      </c>
      <c r="H2513" t="str">
        <f t="shared" si="1302"/>
        <v>3.83353369308144+0.271729055598268i</v>
      </c>
      <c r="I2513" t="str">
        <f t="shared" si="1303"/>
        <v>2273.72768303561i</v>
      </c>
      <c r="J2513" t="str">
        <f t="shared" si="1297"/>
        <v>-6996.89214368914+497.418857762335i</v>
      </c>
      <c r="K2513" t="str">
        <f t="shared" si="1304"/>
        <v>0.0229858699804926-0.32332841944487i</v>
      </c>
      <c r="L2513" t="str">
        <f t="shared" si="1305"/>
        <v>0.00479986458433073-0.0572439359382237i</v>
      </c>
      <c r="M2513" t="str">
        <f t="shared" si="1306"/>
        <v>0.0277857345648233-0.380572355383094i</v>
      </c>
      <c r="N2513" t="str">
        <f t="shared" si="1307"/>
        <v>-7.22203778301541i</v>
      </c>
      <c r="O2513" t="str">
        <f t="shared" si="1308"/>
        <v>0.590714328942064-0.806880772842263i</v>
      </c>
      <c r="P2513" t="str">
        <f t="shared" si="1309"/>
        <v>0.409285671057936+0.806880772842263i</v>
      </c>
      <c r="Q2513" t="str">
        <f t="shared" si="1310"/>
        <v>-0.409285671057936+6.41515701017315i</v>
      </c>
      <c r="R2513" t="str">
        <f t="shared" si="1311"/>
        <v>0.121213442642849-0.071533182359144i</v>
      </c>
      <c r="S2513" t="str">
        <f t="shared" si="1312"/>
        <v>0.782087115264437i</v>
      </c>
      <c r="T2513" t="str">
        <f t="shared" si="1313"/>
        <v>0.0559451802369478+0.0947994716878171i</v>
      </c>
      <c r="U2513" t="str">
        <f t="shared" si="1314"/>
        <v>0.00005-0.000245427681797272i</v>
      </c>
      <c r="V2513" t="str">
        <f t="shared" si="1315"/>
        <v>0.00002-0.00274879003612945i</v>
      </c>
      <c r="W2513" t="str">
        <f t="shared" si="1316"/>
        <v>0.0000422582939769817-0.000225964612674047i</v>
      </c>
      <c r="X2513" t="str">
        <f t="shared" si="1317"/>
        <v>0.0000426312156242372-0.000225819340808775i</v>
      </c>
      <c r="Y2513" t="str">
        <f t="shared" si="1318"/>
        <v>0.009+2.91037143428558i</v>
      </c>
      <c r="Z2513" t="str">
        <f t="shared" si="1319"/>
        <v>-0.000930611967686902-0.00017868170089123i</v>
      </c>
      <c r="AA2513" t="str">
        <f t="shared" si="1320"/>
        <v>0.012812752339876-4.12346518929551i</v>
      </c>
      <c r="AB2513" t="str">
        <f t="shared" si="1321"/>
        <v>0.18699135623547+0.316858069028147i</v>
      </c>
      <c r="AC2513" t="str">
        <f t="shared" si="1322"/>
        <v>1.12578311384246-0.0623596066780735i</v>
      </c>
      <c r="AD2513" t="str">
        <f t="shared" si="1323"/>
        <v>0.150048074310377+0.289767188647488i</v>
      </c>
      <c r="AE2513" t="str">
        <f t="shared" si="1324"/>
        <v>-0.0000878604395516073-0.000296471658731572i</v>
      </c>
      <c r="AF2513" t="str">
        <f t="shared" si="1325"/>
        <v>-6.3471956327823-0.258045482823428i</v>
      </c>
      <c r="AG2513" t="str">
        <f t="shared" si="1326"/>
        <v>1.00433229814802-0.0022263191712134i</v>
      </c>
      <c r="AH2513" t="str">
        <f t="shared" si="1327"/>
        <v>0.000474882955438412+0.00189727329453749i</v>
      </c>
      <c r="AI2513">
        <f t="shared" si="1328"/>
        <v>-54.173504198091152</v>
      </c>
      <c r="AJ2513">
        <f t="shared" si="1329"/>
        <v>75.947709352385246</v>
      </c>
      <c r="AK2513"/>
      <c r="AL2513"/>
      <c r="AM2513"/>
      <c r="AN2513"/>
    </row>
    <row r="2514" spans="1:40" x14ac:dyDescent="0.35">
      <c r="A2514"/>
      <c r="B2514">
        <f t="shared" si="1295"/>
        <v>580000</v>
      </c>
      <c r="C2514" s="237" t="str">
        <f t="shared" si="1298"/>
        <v>-9.58661876925361E-08+0.00178173657497266i</v>
      </c>
      <c r="D2514" s="208" t="str">
        <f t="shared" si="1299"/>
        <v>-2.5136619371599+0.0136599804081237i</v>
      </c>
      <c r="E2514" t="str">
        <f t="shared" si="1300"/>
        <v>20500</v>
      </c>
      <c r="F2514" t="str">
        <f t="shared" si="1301"/>
        <v>0.327868852459016</v>
      </c>
      <c r="G2514" t="str">
        <f t="shared" si="1296"/>
        <v>0.327868852459016</v>
      </c>
      <c r="H2514" t="str">
        <f t="shared" si="1302"/>
        <v>3.83360475925898+0.271265974148483i</v>
      </c>
      <c r="I2514" t="str">
        <f t="shared" si="1303"/>
        <v>2277.6546738526i</v>
      </c>
      <c r="J2514" t="str">
        <f t="shared" si="1297"/>
        <v>-7021.08535691346+498.277957689386i</v>
      </c>
      <c r="K2514" t="str">
        <f t="shared" si="1304"/>
        <v>0.0229070511069035-0.322776391399211i</v>
      </c>
      <c r="L2514" t="str">
        <f t="shared" si="1305"/>
        <v>0.00478344265545093-0.05714661409029i</v>
      </c>
      <c r="M2514" t="str">
        <f t="shared" si="1306"/>
        <v>0.0276904937623544-0.379923005489501i</v>
      </c>
      <c r="N2514" t="str">
        <f t="shared" si="1307"/>
        <v>-7.23451107797744i</v>
      </c>
      <c r="O2514" t="str">
        <f t="shared" si="1308"/>
        <v>0.580604176054163-0.814185968159896i</v>
      </c>
      <c r="P2514" t="str">
        <f t="shared" si="1309"/>
        <v>0.419395823945837+0.814185968159896i</v>
      </c>
      <c r="Q2514" t="str">
        <f t="shared" si="1310"/>
        <v>-0.419395823945837+6.42032510981754i</v>
      </c>
      <c r="R2514" t="str">
        <f t="shared" si="1311"/>
        <v>0.122026010403056-0.0732942670460847i</v>
      </c>
      <c r="S2514" t="str">
        <f t="shared" si="1312"/>
        <v>0.783437870213079i</v>
      </c>
      <c r="T2514" t="str">
        <f t="shared" si="1313"/>
        <v>0.0574215044734133+0.0955997977007692i</v>
      </c>
      <c r="U2514" t="str">
        <f t="shared" si="1314"/>
        <v>0.00005-0.00024500453062176i</v>
      </c>
      <c r="V2514" t="str">
        <f t="shared" si="1315"/>
        <v>0.00002-0.00274405074296371i</v>
      </c>
      <c r="W2514" t="str">
        <f t="shared" si="1316"/>
        <v>0.0000422582411507007-0.000225577274238179i</v>
      </c>
      <c r="X2514" t="str">
        <f t="shared" si="1317"/>
        <v>0.0000426298391152727-0.00022543225383322i</v>
      </c>
      <c r="Y2514" t="str">
        <f t="shared" si="1318"/>
        <v>0.009+2.91539798253133i</v>
      </c>
      <c r="Z2514" t="str">
        <f t="shared" si="1319"/>
        <v>-0.000927414818169678-0.000178357997450887i</v>
      </c>
      <c r="AA2514" t="str">
        <f t="shared" si="1320"/>
        <v>0.0127686001967546-4.11635480621295i</v>
      </c>
      <c r="AB2514" t="str">
        <f t="shared" si="1321"/>
        <v>0.191925827266768+0.319533081351972i</v>
      </c>
      <c r="AC2514" t="str">
        <f t="shared" si="1322"/>
        <v>1.12671248954333-0.0640690083302067i</v>
      </c>
      <c r="AD2514" t="str">
        <f t="shared" si="1323"/>
        <v>0.153717988957542+0.292338678699211i</v>
      </c>
      <c r="AE2514" t="str">
        <f t="shared" si="1324"/>
        <v>-0.0000904193994682378-0.000298536055232438i</v>
      </c>
      <c r="AF2514" t="str">
        <f t="shared" si="1325"/>
        <v>-6.34726669641888-0.257605993740359i</v>
      </c>
      <c r="AG2514" t="str">
        <f t="shared" si="1326"/>
        <v>1.00436330360891-0.0022770705975098i</v>
      </c>
      <c r="AH2514" t="str">
        <f t="shared" si="1327"/>
        <v>0.000490519690000687+0.00191095939226141i</v>
      </c>
      <c r="AI2514">
        <f t="shared" si="1328"/>
        <v>-54.097852847570145</v>
      </c>
      <c r="AJ2514">
        <f t="shared" si="1329"/>
        <v>75.603692992585508</v>
      </c>
      <c r="AK2514"/>
      <c r="AL2514"/>
      <c r="AM2514"/>
      <c r="AN2514"/>
    </row>
    <row r="2515" spans="1:40" x14ac:dyDescent="0.35">
      <c r="A2515"/>
      <c r="B2515">
        <f t="shared" si="1295"/>
        <v>581000</v>
      </c>
      <c r="C2515" s="237" t="str">
        <f t="shared" si="1298"/>
        <v>-9.55364676016783E-08+0.00177866990274428i</v>
      </c>
      <c r="D2515" s="208" t="str">
        <f t="shared" si="1299"/>
        <v>-2.51366193463205+0.0136364692543728i</v>
      </c>
      <c r="E2515" t="str">
        <f t="shared" si="1300"/>
        <v>20500</v>
      </c>
      <c r="F2515" t="str">
        <f t="shared" si="1301"/>
        <v>0.327868852459016</v>
      </c>
      <c r="G2515" t="str">
        <f t="shared" si="1296"/>
        <v>0.327868852459016</v>
      </c>
      <c r="H2515" t="str">
        <f t="shared" si="1302"/>
        <v>3.83367546161799+0.270804459099027i</v>
      </c>
      <c r="I2515" t="str">
        <f t="shared" si="1303"/>
        <v>2281.58166466959i</v>
      </c>
      <c r="J2515" t="str">
        <f t="shared" si="1297"/>
        <v>-7045.3203185644+499.137057616437i</v>
      </c>
      <c r="K2515" t="str">
        <f t="shared" si="1304"/>
        <v>0.0228286363083124-0.32222623580809i</v>
      </c>
      <c r="L2515" t="str">
        <f t="shared" si="1305"/>
        <v>0.00476710466443643-0.0570496202434193i</v>
      </c>
      <c r="M2515" t="str">
        <f t="shared" si="1306"/>
        <v>0.0275957409727488-0.379275856051509i</v>
      </c>
      <c r="N2515" t="str">
        <f t="shared" si="1307"/>
        <v>-7.24698437293947i</v>
      </c>
      <c r="O2515" t="str">
        <f t="shared" si="1308"/>
        <v>0.570403692147278-0.821364491553387i</v>
      </c>
      <c r="P2515" t="str">
        <f t="shared" si="1309"/>
        <v>0.429596307852722+0.821364491553387i</v>
      </c>
      <c r="Q2515" t="str">
        <f t="shared" si="1310"/>
        <v>-0.429596307852722+6.42561988138608i</v>
      </c>
      <c r="R2515" t="str">
        <f t="shared" si="1311"/>
        <v>0.122807738852944-0.0750673192538178i</v>
      </c>
      <c r="S2515" t="str">
        <f t="shared" si="1312"/>
        <v>0.784788625161722i</v>
      </c>
      <c r="T2515" t="str">
        <f t="shared" si="1313"/>
        <v>0.0589119782717797+0.0963781165336217i</v>
      </c>
      <c r="U2515" t="str">
        <f t="shared" si="1314"/>
        <v>0.00005-0.0002445828360768i</v>
      </c>
      <c r="V2515" t="str">
        <f t="shared" si="1315"/>
        <v>0.00002-0.00273932776406016i</v>
      </c>
      <c r="W2515" t="str">
        <f t="shared" si="1316"/>
        <v>0.0000422581882334612-0.000225191273030517i</v>
      </c>
      <c r="X2515" t="str">
        <f t="shared" si="1317"/>
        <v>0.0000426284693445709-0.000225046503206481i</v>
      </c>
      <c r="Y2515" t="str">
        <f t="shared" si="1318"/>
        <v>0.009+2.92042453077707i</v>
      </c>
      <c r="Z2515" t="str">
        <f t="shared" si="1319"/>
        <v>-0.000924234164222708-0.00017803548733585i</v>
      </c>
      <c r="AA2515" t="str">
        <f t="shared" si="1320"/>
        <v>0.0127246758940876-4.10926890443836i</v>
      </c>
      <c r="AB2515" t="str">
        <f t="shared" si="1321"/>
        <v>0.196907591840759+0.322134536803939i</v>
      </c>
      <c r="AC2515" t="str">
        <f t="shared" si="1322"/>
        <v>1.12761166311008-0.0657927542224271i</v>
      </c>
      <c r="AD2515" t="str">
        <f t="shared" si="1323"/>
        <v>0.157419182994863+0.294863550367656i</v>
      </c>
      <c r="AE2515" t="str">
        <f t="shared" si="1324"/>
        <v>-0.0000929960111405946-0.000300549167994293i</v>
      </c>
      <c r="AF2515" t="str">
        <f t="shared" si="1325"/>
        <v>-6.34733739625004-0.257167989844654i</v>
      </c>
      <c r="AG2515" t="str">
        <f t="shared" si="1326"/>
        <v>1.00439350975051-0.00232811507212394i</v>
      </c>
      <c r="AH2515" t="str">
        <f t="shared" si="1327"/>
        <v>0.000506281029192928+0.00192432670303247i</v>
      </c>
      <c r="AI2515">
        <f t="shared" si="1328"/>
        <v>-54.023756953443289</v>
      </c>
      <c r="AJ2515">
        <f t="shared" si="1329"/>
        <v>75.259799202651877</v>
      </c>
      <c r="AK2515"/>
      <c r="AL2515"/>
      <c r="AM2515"/>
      <c r="AN2515"/>
    </row>
    <row r="2516" spans="1:40" x14ac:dyDescent="0.35">
      <c r="A2516"/>
      <c r="B2516">
        <f t="shared" si="1295"/>
        <v>582000</v>
      </c>
      <c r="C2516" s="237" t="str">
        <f t="shared" si="1298"/>
        <v>-9.52084456383653E-08+0.00177561376890836i</v>
      </c>
      <c r="D2516" s="208" t="str">
        <f t="shared" si="1299"/>
        <v>-2.51366193211721+0.0136130388949641i</v>
      </c>
      <c r="E2516" t="str">
        <f t="shared" si="1300"/>
        <v>20500</v>
      </c>
      <c r="F2516" t="str">
        <f t="shared" si="1301"/>
        <v>0.327868852459016</v>
      </c>
      <c r="G2516" t="str">
        <f t="shared" si="1296"/>
        <v>0.327868852459016</v>
      </c>
      <c r="H2516" t="str">
        <f t="shared" si="1302"/>
        <v>3.83374580263283+0.270344502563622i</v>
      </c>
      <c r="I2516" t="str">
        <f t="shared" si="1303"/>
        <v>2285.50865548657i</v>
      </c>
      <c r="J2516" t="str">
        <f t="shared" si="1297"/>
        <v>-7069.59702864196+499.996157543487i</v>
      </c>
      <c r="K2516" t="str">
        <f t="shared" si="1304"/>
        <v>0.0227506228317254-0.321677943208856i</v>
      </c>
      <c r="L2516" t="str">
        <f t="shared" si="1305"/>
        <v>0.00475085004154658-0.0569529527544096i</v>
      </c>
      <c r="M2516" t="str">
        <f t="shared" si="1306"/>
        <v>0.027501472873272-0.378630895963266i</v>
      </c>
      <c r="N2516" t="str">
        <f t="shared" si="1307"/>
        <v>-7.2594576679015i</v>
      </c>
      <c r="O2516" t="str">
        <f t="shared" si="1308"/>
        <v>0.560114464223611-0.828415226180384i</v>
      </c>
      <c r="P2516" t="str">
        <f t="shared" si="1309"/>
        <v>0.439885535776389+0.828415226180384i</v>
      </c>
      <c r="Q2516" t="str">
        <f t="shared" si="1310"/>
        <v>-0.439885535776389+6.43104244172112i</v>
      </c>
      <c r="R2516" t="str">
        <f t="shared" si="1311"/>
        <v>0.123558388126884-0.0768517838307065i</v>
      </c>
      <c r="S2516" t="str">
        <f t="shared" si="1312"/>
        <v>0.786139380110366i</v>
      </c>
      <c r="T2516" t="str">
        <f t="shared" si="1313"/>
        <v>0.0604162137010475+0.0971341146495046i</v>
      </c>
      <c r="U2516" t="str">
        <f t="shared" si="1314"/>
        <v>0.00005-0.000244162590653988i</v>
      </c>
      <c r="V2516" t="str">
        <f t="shared" si="1315"/>
        <v>0.00002-0.00273462101532466i</v>
      </c>
      <c r="W2516" t="str">
        <f t="shared" si="1316"/>
        <v>0.0000422581352252645-0.000224806602158088i</v>
      </c>
      <c r="X2516" t="str">
        <f t="shared" si="1317"/>
        <v>0.0000426271062652373-0.000224662082040193i</v>
      </c>
      <c r="Y2516" t="str">
        <f t="shared" si="1318"/>
        <v>0.009+2.92545107902282i</v>
      </c>
      <c r="Z2516" t="str">
        <f t="shared" si="1319"/>
        <v>-0.000921069892560614-0.000177714163850519i</v>
      </c>
      <c r="AA2516" t="str">
        <f t="shared" si="1320"/>
        <v>0.0126809778668222-4.10220735774544i</v>
      </c>
      <c r="AB2516" t="str">
        <f t="shared" si="1321"/>
        <v>0.201935353335581+0.324661387417373i</v>
      </c>
      <c r="AC2516" t="str">
        <f t="shared" si="1322"/>
        <v>1.12848035164443-0.067530297421052i</v>
      </c>
      <c r="AD2516" t="str">
        <f t="shared" si="1323"/>
        <v>0.161151053801043+0.297341434010186i</v>
      </c>
      <c r="AE2516" t="str">
        <f t="shared" si="1324"/>
        <v>-0.0000955895994873218-0.000302511067457463i</v>
      </c>
      <c r="AF2516" t="str">
        <f t="shared" si="1325"/>
        <v>-6.34740773475004-0.256731463668658i</v>
      </c>
      <c r="AG2516" t="str">
        <f t="shared" si="1326"/>
        <v>1.00442291517213-0.00237944213965234i</v>
      </c>
      <c r="AH2516" t="str">
        <f t="shared" si="1327"/>
        <v>0.000522162699659647+0.00193737555540807i</v>
      </c>
      <c r="AI2516">
        <f t="shared" si="1328"/>
        <v>-53.951178232866937</v>
      </c>
      <c r="AJ2516">
        <f t="shared" si="1329"/>
        <v>74.916027091575387</v>
      </c>
      <c r="AK2516"/>
      <c r="AL2516"/>
      <c r="AM2516"/>
      <c r="AN2516"/>
    </row>
    <row r="2517" spans="1:40" x14ac:dyDescent="0.35">
      <c r="A2517"/>
      <c r="B2517">
        <f t="shared" si="1295"/>
        <v>583000</v>
      </c>
      <c r="C2517" s="237" t="str">
        <f t="shared" si="1298"/>
        <v>-9.48821101616337E-08+0.00177256811923645i</v>
      </c>
      <c r="D2517" s="208" t="str">
        <f t="shared" si="1299"/>
        <v>-2.5136619296153+0.0135896889141461i</v>
      </c>
      <c r="E2517" t="str">
        <f t="shared" si="1300"/>
        <v>20500</v>
      </c>
      <c r="F2517" t="str">
        <f t="shared" si="1301"/>
        <v>0.327868852459016</v>
      </c>
      <c r="G2517" t="str">
        <f t="shared" si="1296"/>
        <v>0.327868852459016</v>
      </c>
      <c r="H2517" t="str">
        <f t="shared" si="1302"/>
        <v>3.83381578475692+0.269886096708524i</v>
      </c>
      <c r="I2517" t="str">
        <f t="shared" si="1303"/>
        <v>2289.43564630356i</v>
      </c>
      <c r="J2517" t="str">
        <f t="shared" si="1297"/>
        <v>-7093.91548714614+500.855257470537i</v>
      </c>
      <c r="K2517" t="str">
        <f t="shared" si="1304"/>
        <v>0.0226730079475177-0.321131504202179i</v>
      </c>
      <c r="L2517" t="str">
        <f t="shared" si="1305"/>
        <v>0.00473467822185557-0.0568566099909341i</v>
      </c>
      <c r="M2517" t="str">
        <f t="shared" si="1306"/>
        <v>0.0274076861693733-0.377988114193113i</v>
      </c>
      <c r="N2517" t="str">
        <f t="shared" si="1307"/>
        <v>-7.27193096286353i</v>
      </c>
      <c r="O2517" t="str">
        <f t="shared" si="1308"/>
        <v>0.549738093092252-0.835337075080051i</v>
      </c>
      <c r="P2517" t="str">
        <f t="shared" si="1309"/>
        <v>0.450261906907748+0.835337075080051i</v>
      </c>
      <c r="Q2517" t="str">
        <f t="shared" si="1310"/>
        <v>-0.450261906907748+6.43659388778348i</v>
      </c>
      <c r="R2517" t="str">
        <f t="shared" si="1311"/>
        <v>0.124277730796782-0.0786470987276778i</v>
      </c>
      <c r="S2517" t="str">
        <f t="shared" si="1312"/>
        <v>0.787490135059008i</v>
      </c>
      <c r="T2517" t="str">
        <f t="shared" si="1313"/>
        <v>0.0619338143990581+0.0978674870099849i</v>
      </c>
      <c r="U2517" t="str">
        <f t="shared" si="1314"/>
        <v>0.00005-0.000243743786896434i</v>
      </c>
      <c r="V2517" t="str">
        <f t="shared" si="1315"/>
        <v>0.00002-0.00272993041324006i</v>
      </c>
      <c r="W2517" t="str">
        <f t="shared" si="1316"/>
        <v>0.0000422580821261116-0.000224423254775212i</v>
      </c>
      <c r="X2517" t="str">
        <f t="shared" si="1317"/>
        <v>0.0000426257498307798-0.000224278983493259i</v>
      </c>
      <c r="Y2517" t="str">
        <f t="shared" si="1318"/>
        <v>0.009+2.93047762726856i</v>
      </c>
      <c r="Z2517" t="str">
        <f t="shared" si="1319"/>
        <v>-0.000917921890868923-0.000177394020349906i</v>
      </c>
      <c r="AA2517" t="str">
        <f t="shared" si="1320"/>
        <v>0.0126375045633219-4.09517004077438i</v>
      </c>
      <c r="AB2517" t="str">
        <f t="shared" si="1321"/>
        <v>0.20700778694904+0.327112613630802i</v>
      </c>
      <c r="AC2517" t="str">
        <f t="shared" si="1322"/>
        <v>1.1293182844144-0.0692810831557209i</v>
      </c>
      <c r="AD2517" t="str">
        <f t="shared" si="1323"/>
        <v>0.164912994752386+0.299771967925984i</v>
      </c>
      <c r="AE2517" t="str">
        <f t="shared" si="1324"/>
        <v>-0.0000981994933933737-0.000304421830775187i</v>
      </c>
      <c r="AF2517" t="str">
        <f t="shared" si="1325"/>
        <v>-6.34747771437222-0.256296407794378i</v>
      </c>
      <c r="AG2517" t="str">
        <f t="shared" si="1326"/>
        <v>1.00445151860043-0.00243104135671087i</v>
      </c>
      <c r="AH2517" t="str">
        <f t="shared" si="1327"/>
        <v>0.00053816045381168+0.00195010631978228i</v>
      </c>
      <c r="AI2517">
        <f t="shared" si="1328"/>
        <v>-53.880079869360699</v>
      </c>
      <c r="AJ2517">
        <f t="shared" si="1329"/>
        <v>74.572375757479946</v>
      </c>
      <c r="AK2517"/>
      <c r="AL2517"/>
      <c r="AM2517"/>
      <c r="AN2517"/>
    </row>
    <row r="2518" spans="1:40" x14ac:dyDescent="0.35">
      <c r="A2518"/>
      <c r="B2518">
        <f t="shared" si="1295"/>
        <v>584000</v>
      </c>
      <c r="C2518" s="237" t="str">
        <f t="shared" si="1298"/>
        <v>-9.45574496301005E-08+0.00176953289987154i</v>
      </c>
      <c r="D2518" s="208" t="str">
        <f t="shared" si="1299"/>
        <v>-2.51366192712624+0.0135664188990151i</v>
      </c>
      <c r="E2518" t="str">
        <f t="shared" si="1300"/>
        <v>20500</v>
      </c>
      <c r="F2518" t="str">
        <f t="shared" si="1301"/>
        <v>0.327868852459016</v>
      </c>
      <c r="G2518" t="str">
        <f t="shared" si="1296"/>
        <v>0.327868852459016</v>
      </c>
      <c r="H2518" t="str">
        <f t="shared" si="1302"/>
        <v>3.83388541042295+0.269429233752061i</v>
      </c>
      <c r="I2518" t="str">
        <f t="shared" si="1303"/>
        <v>2293.36263712055i</v>
      </c>
      <c r="J2518" t="str">
        <f t="shared" si="1297"/>
        <v>-7118.27569407693+501.714357397589i</v>
      </c>
      <c r="K2518" t="str">
        <f t="shared" si="1304"/>
        <v>0.0225957889491954-0.320586909451522i</v>
      </c>
      <c r="L2518" t="str">
        <f t="shared" si="1305"/>
        <v>0.00471858864520308-0.0567605903314481i</v>
      </c>
      <c r="M2518" t="str">
        <f t="shared" si="1306"/>
        <v>0.0273143775943985-0.37734749978297i</v>
      </c>
      <c r="N2518" t="str">
        <f t="shared" si="1307"/>
        <v>-7.28440425782556i</v>
      </c>
      <c r="O2518" t="str">
        <f t="shared" si="1308"/>
        <v>0.539276193120125-0.842128961343728i</v>
      </c>
      <c r="P2518" t="str">
        <f t="shared" si="1309"/>
        <v>0.460723806879875+0.842128961343728i</v>
      </c>
      <c r="Q2518" t="str">
        <f t="shared" si="1310"/>
        <v>-0.460723806879875+6.44227529648183i</v>
      </c>
      <c r="R2518" t="str">
        <f t="shared" si="1311"/>
        <v>0.124965552109955-0.0804526953481583i</v>
      </c>
      <c r="S2518" t="str">
        <f t="shared" si="1312"/>
        <v>0.788840890007653i</v>
      </c>
      <c r="T2518" t="str">
        <f t="shared" si="1313"/>
        <v>0.0634643758019558+0.0985779373467146i</v>
      </c>
      <c r="U2518" t="str">
        <f t="shared" si="1314"/>
        <v>0.00005-0.000243326417398324i</v>
      </c>
      <c r="V2518" t="str">
        <f t="shared" si="1315"/>
        <v>0.00002-0.00272525587486122i</v>
      </c>
      <c r="W2518" t="str">
        <f t="shared" si="1316"/>
        <v>0.0000422580289360031-0.000224041224083098i</v>
      </c>
      <c r="X2518" t="str">
        <f t="shared" si="1317"/>
        <v>0.0000426243999951034-0.000223897200771434i</v>
      </c>
      <c r="Y2518" t="str">
        <f t="shared" si="1318"/>
        <v>0.009+2.9355041755143i</v>
      </c>
      <c r="Z2518" t="str">
        <f t="shared" si="1319"/>
        <v>-0.000914790047794022-0.00017707505023913i</v>
      </c>
      <c r="AA2518" t="str">
        <f t="shared" si="1320"/>
        <v>0.0125942544452281-4.08815682902418i</v>
      </c>
      <c r="AB2518" t="str">
        <f t="shared" si="1321"/>
        <v>0.21212354046556+0.329487225195916i</v>
      </c>
      <c r="AC2518" t="str">
        <f t="shared" si="1322"/>
        <v>1.13012520311904-0.0710445491582589i</v>
      </c>
      <c r="AD2518" t="str">
        <f t="shared" si="1323"/>
        <v>0.16870439532876+0.302154798389268i</v>
      </c>
      <c r="AE2518" t="str">
        <f t="shared" si="1324"/>
        <v>-0.000100825025761084-0.000306281541738114i</v>
      </c>
      <c r="AF2518" t="str">
        <f t="shared" si="1325"/>
        <v>-6.34754733754919-0.255862814853046i</v>
      </c>
      <c r="AG2518" t="str">
        <f t="shared" si="1326"/>
        <v>1.00447931888891-0.00248290229340159i</v>
      </c>
      <c r="AH2518" t="str">
        <f t="shared" si="1327"/>
        <v>0.000554270070088294+0.00196251940787373i</v>
      </c>
      <c r="AI2518">
        <f t="shared" si="1328"/>
        <v>-53.810426439478675</v>
      </c>
      <c r="AJ2518">
        <f t="shared" si="1329"/>
        <v>74.228844287828807</v>
      </c>
      <c r="AK2518"/>
      <c r="AL2518"/>
      <c r="AM2518"/>
      <c r="AN2518"/>
    </row>
    <row r="2519" spans="1:40" x14ac:dyDescent="0.35">
      <c r="A2519"/>
      <c r="B2519">
        <f t="shared" si="1295"/>
        <v>585000</v>
      </c>
      <c r="C2519" s="237" t="str">
        <f t="shared" si="1298"/>
        <v>-9.42344526009443E-08+0.00176650805732489i</v>
      </c>
      <c r="D2519" s="208" t="str">
        <f t="shared" si="1299"/>
        <v>-2.51366192464993+0.0135432284394908i</v>
      </c>
      <c r="E2519" t="str">
        <f t="shared" si="1300"/>
        <v>20500</v>
      </c>
      <c r="F2519" t="str">
        <f t="shared" si="1301"/>
        <v>0.327868852459016</v>
      </c>
      <c r="G2519" t="str">
        <f t="shared" si="1296"/>
        <v>0.327868852459016</v>
      </c>
      <c r="H2519" t="str">
        <f t="shared" si="1302"/>
        <v>3.83395468204302+0.268973905964225i</v>
      </c>
      <c r="I2519" t="str">
        <f t="shared" si="1303"/>
        <v>2297.28962793754i</v>
      </c>
      <c r="J2519" t="str">
        <f t="shared" si="1297"/>
        <v>-7142.67764943433+502.573457324639i</v>
      </c>
      <c r="K2519" t="str">
        <f t="shared" si="1304"/>
        <v>0.0225189631531613-0.320044149682623i</v>
      </c>
      <c r="L2519" t="str">
        <f t="shared" si="1305"/>
        <v>0.00470258075614688-0.0566648921651043i</v>
      </c>
      <c r="M2519" t="str">
        <f t="shared" si="1306"/>
        <v>0.0272215439093082-0.376709041847727i</v>
      </c>
      <c r="N2519" t="str">
        <f t="shared" si="1307"/>
        <v>-7.29687755278759i</v>
      </c>
      <c r="O2519" t="str">
        <f t="shared" si="1308"/>
        <v>0.528730391980822-0.848789828282482i</v>
      </c>
      <c r="P2519" t="str">
        <f t="shared" si="1309"/>
        <v>0.471269608019178+0.848789828282482i</v>
      </c>
      <c r="Q2519" t="str">
        <f t="shared" si="1310"/>
        <v>-0.471269608019178+6.44808772450511i</v>
      </c>
      <c r="R2519" t="str">
        <f t="shared" si="1311"/>
        <v>0.125621650215221-0.0822679989074654i</v>
      </c>
      <c r="S2519" t="str">
        <f t="shared" si="1312"/>
        <v>0.790191644956295i</v>
      </c>
      <c r="T2519" t="str">
        <f t="shared" si="1313"/>
        <v>0.0650074853839528+0.0992651784256898i</v>
      </c>
      <c r="U2519" t="str">
        <f t="shared" si="1314"/>
        <v>0.00005-0.00024291047480448i</v>
      </c>
      <c r="V2519" t="str">
        <f t="shared" si="1315"/>
        <v>0.00002-0.00272059731781018i</v>
      </c>
      <c r="W2519" t="str">
        <f t="shared" si="1316"/>
        <v>0.000042257975654941-0.00022366050332944i</v>
      </c>
      <c r="X2519" t="str">
        <f t="shared" si="1317"/>
        <v>0.0000426230567125081-0.000223516727126931i</v>
      </c>
      <c r="Y2519" t="str">
        <f t="shared" si="1318"/>
        <v>0.009+2.94053072376005i</v>
      </c>
      <c r="Z2519" t="str">
        <f t="shared" si="1319"/>
        <v>-0.00091167425293334-0.000176757246972958i</v>
      </c>
      <c r="AA2519" t="str">
        <f t="shared" si="1320"/>
        <v>0.0125512259873241-4.08116759884544i</v>
      </c>
      <c r="AB2519" t="str">
        <f t="shared" si="1321"/>
        <v>0.217281235057578+0.331784262060826i</v>
      </c>
      <c r="AC2519" t="str">
        <f t="shared" si="1322"/>
        <v>1.13090086214188-0.0728201260119248i</v>
      </c>
      <c r="AD2519" t="str">
        <f t="shared" si="1323"/>
        <v>0.172524641219526+0.304489579681117i</v>
      </c>
      <c r="AE2519" t="str">
        <f t="shared" si="1324"/>
        <v>-0.000103465533560017-0.000308090290698729i</v>
      </c>
      <c r="AF2519" t="str">
        <f t="shared" si="1325"/>
        <v>-6.34761660669295-0.255430677524734i</v>
      </c>
      <c r="AG2519" t="str">
        <f t="shared" si="1326"/>
        <v>1.0045063150172-0.00253501453476437i</v>
      </c>
      <c r="AH2519" t="str">
        <f t="shared" si="1327"/>
        <v>0.000570487353211408+0.00197461527221571i</v>
      </c>
      <c r="AI2519">
        <f t="shared" si="1328"/>
        <v>-53.742183844018506</v>
      </c>
      <c r="AJ2519">
        <f t="shared" si="1329"/>
        <v>73.885431759635964</v>
      </c>
      <c r="AK2519"/>
      <c r="AL2519"/>
      <c r="AM2519"/>
      <c r="AN2519"/>
    </row>
    <row r="2520" spans="1:40" x14ac:dyDescent="0.35">
      <c r="A2520"/>
      <c r="B2520">
        <f t="shared" si="1295"/>
        <v>586000</v>
      </c>
      <c r="C2520" s="237" t="str">
        <f t="shared" si="1298"/>
        <v>-9.39131077288937E-08+0.00176349353847285i</v>
      </c>
      <c r="D2520" s="208" t="str">
        <f t="shared" si="1299"/>
        <v>-2.51366192218629+0.0135201171282919i</v>
      </c>
      <c r="E2520" t="str">
        <f t="shared" si="1300"/>
        <v>20500</v>
      </c>
      <c r="F2520" t="str">
        <f t="shared" si="1301"/>
        <v>0.327868852459016</v>
      </c>
      <c r="G2520" t="str">
        <f t="shared" si="1296"/>
        <v>0.327868852459016</v>
      </c>
      <c r="H2520" t="str">
        <f t="shared" si="1302"/>
        <v>3.83402360200895+0.268520105666234i</v>
      </c>
      <c r="I2520" t="str">
        <f t="shared" si="1303"/>
        <v>2301.21661875452i</v>
      </c>
      <c r="J2520" t="str">
        <f t="shared" si="1297"/>
        <v>-7167.12135321836+503.43255725169i</v>
      </c>
      <c r="K2520" t="str">
        <f t="shared" si="1304"/>
        <v>0.0224425278984834-0.319503215682977i</v>
      </c>
      <c r="L2520" t="str">
        <f t="shared" si="1305"/>
        <v>0.00468665400391504-0.0565695138916641i</v>
      </c>
      <c r="M2520" t="str">
        <f t="shared" si="1306"/>
        <v>0.0271291819023984-0.376072729574641i</v>
      </c>
      <c r="N2520" t="str">
        <f t="shared" si="1307"/>
        <v>-7.30935084774962i</v>
      </c>
      <c r="O2520" t="str">
        <f t="shared" si="1308"/>
        <v>0.51810233040137-0.855318639591509i</v>
      </c>
      <c r="P2520" t="str">
        <f t="shared" si="1309"/>
        <v>0.48189766959863+0.855318639591509i</v>
      </c>
      <c r="Q2520" t="str">
        <f t="shared" si="1310"/>
        <v>-0.48189766959863+6.45403220815811i</v>
      </c>
      <c r="R2520" t="str">
        <f t="shared" si="1311"/>
        <v>0.126245836376738-0.084092428801188i</v>
      </c>
      <c r="S2520" t="str">
        <f t="shared" si="1312"/>
        <v>0.791542399904938i</v>
      </c>
      <c r="T2520" t="str">
        <f t="shared" si="1313"/>
        <v>0.0665627229071275+0.0999289323036493i</v>
      </c>
      <c r="U2520" t="str">
        <f t="shared" si="1314"/>
        <v>0.0000499999999999999-0.000242495951809933i</v>
      </c>
      <c r="V2520" t="str">
        <f t="shared" si="1315"/>
        <v>0.00002-0.00271595466027125i</v>
      </c>
      <c r="W2520" t="str">
        <f t="shared" si="1316"/>
        <v>0.0000422579222829253-0.000223281085808026i</v>
      </c>
      <c r="X2520" t="str">
        <f t="shared" si="1317"/>
        <v>0.0000426217199376816-0.000223137555858022i</v>
      </c>
      <c r="Y2520" t="str">
        <f t="shared" si="1318"/>
        <v>0.009+2.94555727200579i</v>
      </c>
      <c r="Z2520" t="str">
        <f t="shared" si="1319"/>
        <v>-0.00090857439682562-0.000176440604055318i</v>
      </c>
      <c r="AA2520" t="str">
        <f t="shared" si="1320"/>
        <v>0.0125084176774006-4.07420222743309i</v>
      </c>
      <c r="AB2520" t="str">
        <f t="shared" si="1321"/>
        <v>0.222479466120468+0.334002795227052i</v>
      </c>
      <c r="AC2520" t="str">
        <f t="shared" si="1322"/>
        <v>1.13164502879253-0.074607237510609i</v>
      </c>
      <c r="AD2520" t="str">
        <f t="shared" si="1323"/>
        <v>0.176373114429461+0.306775974119905i</v>
      </c>
      <c r="AE2520" t="str">
        <f t="shared" si="1324"/>
        <v>-0.000106120357875629-0.000309848174495636i</v>
      </c>
      <c r="AF2520" t="str">
        <f t="shared" si="1325"/>
        <v>-6.34768552419524-0.254999988537942i</v>
      </c>
      <c r="AG2520" t="str">
        <f t="shared" si="1326"/>
        <v>1.00453250609051-0.0025873676822135i</v>
      </c>
      <c r="AH2520" t="str">
        <f t="shared" si="1327"/>
        <v>0.000586808134432084+0.00198639440564714i</v>
      </c>
      <c r="AI2520">
        <f t="shared" si="1328"/>
        <v>-53.675319243440846</v>
      </c>
      <c r="AJ2520">
        <f t="shared" si="1329"/>
        <v>73.542137239670112</v>
      </c>
      <c r="AK2520"/>
      <c r="AL2520"/>
      <c r="AM2520"/>
      <c r="AN2520"/>
    </row>
    <row r="2521" spans="1:40" x14ac:dyDescent="0.35">
      <c r="A2521"/>
      <c r="B2521">
        <f t="shared" ref="B2521:B2584" si="1330">B2520+1000</f>
        <v>587000</v>
      </c>
      <c r="C2521" s="237" t="str">
        <f t="shared" si="1298"/>
        <v>-9.35934037652325E-08+0.00176048929055377i</v>
      </c>
      <c r="D2521" s="208" t="str">
        <f t="shared" si="1299"/>
        <v>-2.51366191973522+0.0134970845609122i</v>
      </c>
      <c r="E2521" t="str">
        <f t="shared" si="1300"/>
        <v>20500</v>
      </c>
      <c r="F2521" t="str">
        <f t="shared" si="1301"/>
        <v>0.327868852459016</v>
      </c>
      <c r="G2521" t="str">
        <f t="shared" si="1296"/>
        <v>0.327868852459016</v>
      </c>
      <c r="H2521" t="str">
        <f t="shared" si="1302"/>
        <v>3.83409217269239+0.26806782523012i</v>
      </c>
      <c r="I2521" t="str">
        <f t="shared" si="1303"/>
        <v>2305.14360957151i</v>
      </c>
      <c r="J2521" t="str">
        <f t="shared" si="1297"/>
        <v>-7191.606805429+504.29165717874i</v>
      </c>
      <c r="K2521" t="str">
        <f t="shared" si="1304"/>
        <v>0.0223664805466663-0.318964098301331i</v>
      </c>
      <c r="L2521" t="str">
        <f t="shared" si="1305"/>
        <v>0.00467080784235875-0.0564744539214095i</v>
      </c>
      <c r="M2521" t="str">
        <f t="shared" si="1306"/>
        <v>0.0270372883890251-0.37543855222274i</v>
      </c>
      <c r="N2521" t="str">
        <f t="shared" si="1307"/>
        <v>-7.32182414271165i</v>
      </c>
      <c r="O2521" t="str">
        <f t="shared" si="1308"/>
        <v>0.50739366190696-0.861714379511358i</v>
      </c>
      <c r="P2521" t="str">
        <f t="shared" si="1309"/>
        <v>0.49260633809304+0.861714379511358i</v>
      </c>
      <c r="Q2521" t="str">
        <f t="shared" si="1310"/>
        <v>-0.49260633809304+6.46010976320029i</v>
      </c>
      <c r="R2521" t="str">
        <f t="shared" si="1311"/>
        <v>0.126837935175222-0.0859253989820758i</v>
      </c>
      <c r="S2521" t="str">
        <f t="shared" si="1312"/>
        <v>0.792893154853582i</v>
      </c>
      <c r="T2521" t="str">
        <f t="shared" si="1313"/>
        <v>0.0681296606809508+0.100568930576196i</v>
      </c>
      <c r="U2521" t="str">
        <f t="shared" si="1314"/>
        <v>0.0000499999999999999-0.00024208284115949i</v>
      </c>
      <c r="V2521" t="str">
        <f t="shared" si="1315"/>
        <v>0.00002-0.00271132782098629i</v>
      </c>
      <c r="W2521" t="str">
        <f t="shared" si="1316"/>
        <v>0.0000422578688199575-0.00022290296485834i</v>
      </c>
      <c r="X2521" t="str">
        <f t="shared" si="1317"/>
        <v>0.0000426203896256986-0.000222759680308644i</v>
      </c>
      <c r="Y2521" t="str">
        <f t="shared" si="1318"/>
        <v>0.009+2.95058382025153i</v>
      </c>
      <c r="Z2521" t="str">
        <f t="shared" si="1319"/>
        <v>-0.000905490370941283-0.000176125115038855i</v>
      </c>
      <c r="AA2521" t="str">
        <f t="shared" si="1320"/>
        <v>0.0124658280161231-4.06726059281914i</v>
      </c>
      <c r="AB2521" t="str">
        <f t="shared" si="1321"/>
        <v>0.227716804139987+0.336141927578847i</v>
      </c>
      <c r="AC2521" t="str">
        <f t="shared" si="1322"/>
        <v>1.13235748353612-0.0764053010275139i</v>
      </c>
      <c r="AD2521" t="str">
        <f t="shared" si="1323"/>
        <v>0.180249193384608+0.309013652090376i</v>
      </c>
      <c r="AE2521" t="str">
        <f t="shared" si="1324"/>
        <v>-0.000108788843956701-0.00031155529637776i</v>
      </c>
      <c r="AF2521" t="str">
        <f t="shared" si="1325"/>
        <v>-6.34775409242761-0.254570740669208i</v>
      </c>
      <c r="AG2521" t="str">
        <f t="shared" si="1326"/>
        <v>1.00455789133895-0.0026399513549586i</v>
      </c>
      <c r="AH2521" t="str">
        <f t="shared" si="1327"/>
        <v>0.000603228271769137+0.00199785734080532i</v>
      </c>
      <c r="AI2521">
        <f t="shared" si="1328"/>
        <v>-53.609800997190973</v>
      </c>
      <c r="AJ2521">
        <f t="shared" si="1329"/>
        <v>73.198959784664396</v>
      </c>
      <c r="AK2521"/>
      <c r="AL2521"/>
      <c r="AM2521"/>
      <c r="AN2521"/>
    </row>
    <row r="2522" spans="1:40" x14ac:dyDescent="0.35">
      <c r="A2522"/>
      <c r="B2522">
        <f t="shared" si="1330"/>
        <v>588000</v>
      </c>
      <c r="C2522" s="237" t="str">
        <f t="shared" si="1298"/>
        <v>-9.32753295568172E-08+0.00175749526116495i</v>
      </c>
      <c r="D2522" s="208" t="str">
        <f t="shared" si="1299"/>
        <v>-2.51366191729665+0.013474130335598i</v>
      </c>
      <c r="E2522" t="str">
        <f t="shared" si="1300"/>
        <v>20500</v>
      </c>
      <c r="F2522" t="str">
        <f t="shared" si="1301"/>
        <v>0.327868852459016</v>
      </c>
      <c r="G2522" t="str">
        <f t="shared" si="1296"/>
        <v>0.327868852459016</v>
      </c>
      <c r="H2522" t="str">
        <f t="shared" si="1302"/>
        <v>3.83416039644512+0.267617057078304i</v>
      </c>
      <c r="I2522" t="str">
        <f t="shared" si="1303"/>
        <v>2309.0706003885i</v>
      </c>
      <c r="J2522" t="str">
        <f t="shared" si="1297"/>
        <v>-7216.13400606626+505.150757105791i</v>
      </c>
      <c r="K2522" t="str">
        <f t="shared" si="1304"/>
        <v>0.022290818481424-0.318426788447171i</v>
      </c>
      <c r="L2522" t="str">
        <f t="shared" si="1305"/>
        <v>0.00465504172990647-0.0563797106750604i</v>
      </c>
      <c r="M2522" t="str">
        <f t="shared" si="1306"/>
        <v>0.0269458602113305-0.374806499122231i</v>
      </c>
      <c r="N2522" t="str">
        <f t="shared" si="1307"/>
        <v>-7.33429743767368i</v>
      </c>
      <c r="O2522" t="str">
        <f t="shared" si="1308"/>
        <v>0.496606052563697-0.867976052985969i</v>
      </c>
      <c r="P2522" t="str">
        <f t="shared" si="1309"/>
        <v>0.503393947436303+0.867976052985969i</v>
      </c>
      <c r="Q2522" t="str">
        <f t="shared" si="1310"/>
        <v>-0.503393947436303+6.46632138468771i</v>
      </c>
      <c r="R2522" t="str">
        <f t="shared" si="1311"/>
        <v>0.12739778469612-0.0877663183449289i</v>
      </c>
      <c r="S2522" t="str">
        <f t="shared" si="1312"/>
        <v>0.794243909802224i</v>
      </c>
      <c r="T2522" t="str">
        <f t="shared" si="1313"/>
        <v>0.069707863831223+0.101184914617188i</v>
      </c>
      <c r="U2522" t="str">
        <f t="shared" si="1314"/>
        <v>0.0000499999999999999-0.000241671135647314i</v>
      </c>
      <c r="V2522" t="str">
        <f t="shared" si="1315"/>
        <v>0.00002-0.00270671671924992i</v>
      </c>
      <c r="W2522" t="str">
        <f t="shared" si="1316"/>
        <v>0.0000422578152660388-0.000222526133865177i</v>
      </c>
      <c r="X2522" t="str">
        <f t="shared" si="1317"/>
        <v>0.0000426190657320154-0.000222383093868016i</v>
      </c>
      <c r="Y2522" t="str">
        <f t="shared" si="1318"/>
        <v>0.009+2.95561036849728i</v>
      </c>
      <c r="Z2522" t="str">
        <f t="shared" si="1319"/>
        <v>-0.000902422067672957-0.000175810773524458i</v>
      </c>
      <c r="AA2522" t="str">
        <f t="shared" si="1320"/>
        <v>0.0124234555169001-4.06034257386558i</v>
      </c>
      <c r="AB2522" t="str">
        <f t="shared" si="1321"/>
        <v>0.232991795591165+0.338200794683335i</v>
      </c>
      <c r="AC2522" t="str">
        <f t="shared" si="1322"/>
        <v>1.13303802021-0.078213727892829i</v>
      </c>
      <c r="AD2522" t="str">
        <f t="shared" si="1323"/>
        <v>0.184152253038077+0.311202292071323i</v>
      </c>
      <c r="AE2522" t="str">
        <f t="shared" si="1324"/>
        <v>-0.000111470341261612-0.000313211765928463i</v>
      </c>
      <c r="AF2522" t="str">
        <f t="shared" si="1325"/>
        <v>-6.34782231374177-0.254142926742706i</v>
      </c>
      <c r="AG2522" t="str">
        <f t="shared" si="1326"/>
        <v>1.00458247011692-0.00269275519141031i</v>
      </c>
      <c r="AH2522" t="str">
        <f t="shared" si="1327"/>
        <v>0.00061974365024035+0.00200900464962029i</v>
      </c>
      <c r="AI2522">
        <f t="shared" si="1328"/>
        <v>-53.545598606643892</v>
      </c>
      <c r="AJ2522">
        <f t="shared" si="1329"/>
        <v>72.855898441519926</v>
      </c>
      <c r="AK2522"/>
      <c r="AL2522"/>
      <c r="AM2522"/>
      <c r="AN2522"/>
    </row>
    <row r="2523" spans="1:40" x14ac:dyDescent="0.35">
      <c r="A2523"/>
      <c r="B2523">
        <f t="shared" si="1330"/>
        <v>589000</v>
      </c>
      <c r="C2523" s="237" t="str">
        <f t="shared" si="1298"/>
        <v>-9.2958874045101E-08+0.00175451139825954i</v>
      </c>
      <c r="D2523" s="208" t="str">
        <f t="shared" si="1299"/>
        <v>-2.51366191487049+0.0134512540533231i</v>
      </c>
      <c r="E2523" t="str">
        <f t="shared" si="1300"/>
        <v>20500</v>
      </c>
      <c r="F2523" t="str">
        <f t="shared" si="1301"/>
        <v>0.327868852459016</v>
      </c>
      <c r="G2523" t="str">
        <f t="shared" si="1296"/>
        <v>0.327868852459016</v>
      </c>
      <c r="H2523" t="str">
        <f t="shared" si="1302"/>
        <v>3.83422827559917+0.267167793683188i</v>
      </c>
      <c r="I2523" t="str">
        <f t="shared" si="1303"/>
        <v>2312.99759120549i</v>
      </c>
      <c r="J2523" t="str">
        <f t="shared" si="1297"/>
        <v>-7240.70295513013+506.009857032841i</v>
      </c>
      <c r="K2523" t="str">
        <f t="shared" si="1304"/>
        <v>0.0222155391084571-0.317891277090229i</v>
      </c>
      <c r="L2523" t="str">
        <f t="shared" si="1305"/>
        <v>0.00463935512951777-0.0562852825836887i</v>
      </c>
      <c r="M2523" t="str">
        <f t="shared" si="1306"/>
        <v>0.0268548942379749-0.374176559673918i</v>
      </c>
      <c r="N2523" t="str">
        <f t="shared" si="1307"/>
        <v>-7.34677073263571i</v>
      </c>
      <c r="O2523" t="str">
        <f t="shared" si="1308"/>
        <v>0.485741180719385-0.874102685817483i</v>
      </c>
      <c r="P2523" t="str">
        <f t="shared" si="1309"/>
        <v>0.514258819280615+0.874102685817483i</v>
      </c>
      <c r="Q2523" t="str">
        <f t="shared" si="1310"/>
        <v>-0.514258819280615+6.47266804681823i</v>
      </c>
      <c r="R2523" t="str">
        <f t="shared" si="1311"/>
        <v>0.127925236704415-0.0896145911189674i</v>
      </c>
      <c r="S2523" t="str">
        <f t="shared" si="1312"/>
        <v>0.795594664750869i</v>
      </c>
      <c r="T2523" t="str">
        <f t="shared" si="1313"/>
        <v>0.0712968905780811+0.101776635809025i</v>
      </c>
      <c r="U2523" t="str">
        <f t="shared" si="1314"/>
        <v>0.0000500000000000001-0.000241260828116504i</v>
      </c>
      <c r="V2523" t="str">
        <f t="shared" si="1315"/>
        <v>0.00002-0.00270212127490484i</v>
      </c>
      <c r="W2523" t="str">
        <f t="shared" si="1316"/>
        <v>0.0000422577616211701-0.000222150586258255i</v>
      </c>
      <c r="X2523" t="str">
        <f t="shared" si="1317"/>
        <v>0.0000426177482124656-0.000222007789970248i</v>
      </c>
      <c r="Y2523" t="str">
        <f t="shared" si="1318"/>
        <v>0.009+2.96063691674302i</v>
      </c>
      <c r="Z2523" t="str">
        <f t="shared" si="1319"/>
        <v>-0.000899369380326064-0.000175497573160804i</v>
      </c>
      <c r="AA2523" t="str">
        <f t="shared" si="1320"/>
        <v>0.0123812987057537-4.05344805025737i</v>
      </c>
      <c r="AB2523" t="str">
        <f t="shared" si="1321"/>
        <v>0.23830296386752+0.340178565560223i</v>
      </c>
      <c r="AC2523" t="str">
        <f t="shared" si="1322"/>
        <v>1.13368644622739-0.0800319237799008i</v>
      </c>
      <c r="AD2523" t="str">
        <f t="shared" si="1323"/>
        <v>0.188081664975766+0.313341580661986i</v>
      </c>
      <c r="AE2523" t="str">
        <f t="shared" si="1324"/>
        <v>-0.0001141642035034-0.00031481769898965i</v>
      </c>
      <c r="AF2523" t="str">
        <f t="shared" si="1325"/>
        <v>-6.34789019046966-0.253716539629865i</v>
      </c>
      <c r="AG2523" t="str">
        <f t="shared" si="1326"/>
        <v>1.0046062419024-0.00274576885057061i</v>
      </c>
      <c r="AH2523" t="str">
        <f t="shared" si="1327"/>
        <v>0.000636350182085997+0.00201983694281114i</v>
      </c>
      <c r="AI2523">
        <f t="shared" si="1328"/>
        <v>-53.48268266141568</v>
      </c>
      <c r="AJ2523">
        <f t="shared" si="1329"/>
        <v>72.512952247515614</v>
      </c>
      <c r="AK2523"/>
      <c r="AL2523"/>
      <c r="AM2523"/>
      <c r="AN2523"/>
    </row>
    <row r="2524" spans="1:40" x14ac:dyDescent="0.35">
      <c r="A2524"/>
      <c r="B2524">
        <f t="shared" si="1330"/>
        <v>590000</v>
      </c>
      <c r="C2524" s="237" t="str">
        <f t="shared" si="1298"/>
        <v>-9.26440262651737E-08+0.00175153765014355i</v>
      </c>
      <c r="D2524" s="208" t="str">
        <f t="shared" si="1299"/>
        <v>-2.51366191245666+0.0134284553177672i</v>
      </c>
      <c r="E2524" t="str">
        <f t="shared" si="1300"/>
        <v>20500</v>
      </c>
      <c r="F2524" t="str">
        <f t="shared" si="1301"/>
        <v>0.327868852459016</v>
      </c>
      <c r="G2524" t="str">
        <f t="shared" si="1296"/>
        <v>0.327868852459016</v>
      </c>
      <c r="H2524" t="str">
        <f t="shared" si="1302"/>
        <v>3.83429581246703+0.266720027566752i</v>
      </c>
      <c r="I2524" t="str">
        <f t="shared" si="1303"/>
        <v>2316.92458202247i</v>
      </c>
      <c r="J2524" t="str">
        <f t="shared" si="1297"/>
        <v>-7265.31365262062+506.868956959893i</v>
      </c>
      <c r="K2524" t="str">
        <f t="shared" si="1304"/>
        <v>0.0221406398552311-0.317357555259978i</v>
      </c>
      <c r="L2524" t="str">
        <f t="shared" si="1305"/>
        <v>0.00462374750863787-0.0561911680886321i</v>
      </c>
      <c r="M2524" t="str">
        <f t="shared" si="1306"/>
        <v>0.026764387363869-0.37354872334861i</v>
      </c>
      <c r="N2524" t="str">
        <f t="shared" si="1307"/>
        <v>-7.35924402759774i</v>
      </c>
      <c r="O2524" t="str">
        <f t="shared" si="1308"/>
        <v>0.474800736742411-0.880093324817808i</v>
      </c>
      <c r="P2524" t="str">
        <f t="shared" si="1309"/>
        <v>0.525199263257589+0.880093324817808i</v>
      </c>
      <c r="Q2524" t="str">
        <f t="shared" si="1310"/>
        <v>-0.525199263257589+6.47915070277993i</v>
      </c>
      <c r="R2524" t="str">
        <f t="shared" si="1311"/>
        <v>0.128420156805684-0.0914696172671334i</v>
      </c>
      <c r="S2524" t="str">
        <f t="shared" si="1312"/>
        <v>0.796945419699511i</v>
      </c>
      <c r="T2524" t="str">
        <f t="shared" si="1313"/>
        <v>0.0728962925227093+0.102343855763383i</v>
      </c>
      <c r="U2524" t="str">
        <f t="shared" si="1314"/>
        <v>0.0000500000000000001-0.000240851911458679i</v>
      </c>
      <c r="V2524" t="str">
        <f t="shared" si="1315"/>
        <v>0.00002-0.00269754140833721i</v>
      </c>
      <c r="W2524" t="str">
        <f t="shared" si="1316"/>
        <v>0.0000422577078853523-0.000221776315511837i</v>
      </c>
      <c r="X2524" t="str">
        <f t="shared" si="1317"/>
        <v>0.0000426164370232568-0.000221633762093964i</v>
      </c>
      <c r="Y2524" t="str">
        <f t="shared" si="1318"/>
        <v>0.009+2.96566346498876i</v>
      </c>
      <c r="Z2524" t="str">
        <f t="shared" si="1319"/>
        <v>-0.00089633220310955-0.000175185507643918i</v>
      </c>
      <c r="AA2524" t="str">
        <f t="shared" si="1320"/>
        <v>0.0123393561211913-4.0465769024954i</v>
      </c>
      <c r="AB2524" t="str">
        <f t="shared" si="1321"/>
        <v>0.243648810239361+0.342074443419585i</v>
      </c>
      <c r="AC2524" t="str">
        <f t="shared" si="1322"/>
        <v>1.13430258276756-0.0818592890993594i</v>
      </c>
      <c r="AD2524" t="str">
        <f t="shared" si="1323"/>
        <v>0.192036797521987+0.315431212607026i</v>
      </c>
      <c r="AE2524" t="str">
        <f t="shared" si="1324"/>
        <v>-0.000116869788693687-0.000316373217585774i</v>
      </c>
      <c r="AF2524" t="str">
        <f t="shared" si="1325"/>
        <v>-6.34795772492369-0.253291572248985i</v>
      </c>
      <c r="AG2524" t="str">
        <f t="shared" si="1326"/>
        <v>1.00462920629629-0.00279898201340757i</v>
      </c>
      <c r="AH2524" t="str">
        <f t="shared" si="1327"/>
        <v>0.00065304380698523+0.00203035486938387i</v>
      </c>
      <c r="AI2524">
        <f t="shared" si="1328"/>
        <v>-53.421024788807074</v>
      </c>
      <c r="AJ2524">
        <f t="shared" si="1329"/>
        <v>72.170120230508971</v>
      </c>
      <c r="AK2524"/>
      <c r="AL2524"/>
      <c r="AM2524"/>
      <c r="AN2524"/>
    </row>
    <row r="2525" spans="1:40" x14ac:dyDescent="0.35">
      <c r="A2525"/>
      <c r="B2525">
        <f t="shared" si="1330"/>
        <v>591000</v>
      </c>
      <c r="C2525" s="237" t="str">
        <f t="shared" si="1298"/>
        <v>-9.23307753448143E-08+0.00174857396547287i</v>
      </c>
      <c r="D2525" s="208" t="str">
        <f t="shared" si="1299"/>
        <v>-2.51366191005507+0.013405733735292i</v>
      </c>
      <c r="E2525" t="str">
        <f t="shared" si="1300"/>
        <v>20500</v>
      </c>
      <c r="F2525" t="str">
        <f t="shared" si="1301"/>
        <v>0.327868852459016</v>
      </c>
      <c r="G2525" t="str">
        <f t="shared" si="1296"/>
        <v>0.327868852459016</v>
      </c>
      <c r="H2525" t="str">
        <f t="shared" si="1302"/>
        <v>3.83436300934189+0.266273751300131i</v>
      </c>
      <c r="I2525" t="str">
        <f t="shared" si="1303"/>
        <v>2320.85157283946i</v>
      </c>
      <c r="J2525" t="str">
        <f t="shared" si="1297"/>
        <v>-7289.96609853773+507.728056886943i</v>
      </c>
      <c r="K2525" t="str">
        <f t="shared" si="1304"/>
        <v>0.0220661181707588-0.316825614045155i</v>
      </c>
      <c r="L2525" t="str">
        <f t="shared" si="1305"/>
        <v>0.00460821833915332-0.0560973656414149i</v>
      </c>
      <c r="M2525" t="str">
        <f t="shared" si="1306"/>
        <v>0.0266743365099121-0.37292297968657i</v>
      </c>
      <c r="N2525" t="str">
        <f t="shared" si="1307"/>
        <v>-7.37171732255977i</v>
      </c>
      <c r="O2525" t="str">
        <f t="shared" si="1308"/>
        <v>0.463786422758756-0.885947037956918i</v>
      </c>
      <c r="P2525" t="str">
        <f t="shared" si="1309"/>
        <v>0.536213577241244+0.885947037956918i</v>
      </c>
      <c r="Q2525" t="str">
        <f t="shared" si="1310"/>
        <v>-0.536213577241244+6.48577028460285i</v>
      </c>
      <c r="R2525" t="str">
        <f t="shared" si="1311"/>
        <v>0.128882424593126-0.0933307928917675i</v>
      </c>
      <c r="S2525" t="str">
        <f t="shared" si="1312"/>
        <v>0.798296174648154i</v>
      </c>
      <c r="T2525" t="str">
        <f t="shared" si="1313"/>
        <v>0.0745056149423771+0.102886346532072i</v>
      </c>
      <c r="U2525" t="str">
        <f t="shared" si="1314"/>
        <v>0.0000500000000000001-0.000240444378613572i</v>
      </c>
      <c r="V2525" t="str">
        <f t="shared" si="1315"/>
        <v>0.00002-0.002692977040472i</v>
      </c>
      <c r="W2525" t="str">
        <f t="shared" si="1316"/>
        <v>0.0000422576540585869-0.000221403315144356i</v>
      </c>
      <c r="X2525" t="str">
        <f t="shared" si="1317"/>
        <v>0.0000426151321209673-0.000221261003761927i</v>
      </c>
      <c r="Y2525" t="str">
        <f t="shared" si="1318"/>
        <v>0.009+2.97069001323451i</v>
      </c>
      <c r="Z2525" t="str">
        <f t="shared" si="1319"/>
        <v>-0.000893310431126732-0.000174874570716724i</v>
      </c>
      <c r="AA2525" t="str">
        <f t="shared" si="1320"/>
        <v>0.0122976263140787-4.03972901188965i</v>
      </c>
      <c r="AB2525" t="str">
        <f t="shared" si="1321"/>
        <v>0.249027814839923+0.343887666366633i</v>
      </c>
      <c r="AC2525" t="str">
        <f t="shared" si="1322"/>
        <v>1.13488626495227-0.0836952194006676i</v>
      </c>
      <c r="AD2525" t="str">
        <f t="shared" si="1323"/>
        <v>0.196017015844979+0.317470890820232i</v>
      </c>
      <c r="AE2525" t="str">
        <f t="shared" si="1324"/>
        <v>-0.00011958645918541-0.000317878449847873i</v>
      </c>
      <c r="AF2525" t="str">
        <f t="shared" si="1325"/>
        <v>-6.34802491939696-0.252868017564839i</v>
      </c>
      <c r="AG2525" t="str">
        <f t="shared" si="1326"/>
        <v>1.00465136302176-0.00285238438421457i</v>
      </c>
      <c r="AH2525" t="str">
        <f t="shared" si="1327"/>
        <v>0.000669820492264956+0.00204055911613127i</v>
      </c>
      <c r="AI2525">
        <f t="shared" si="1328"/>
        <v>-53.36059760616169</v>
      </c>
      <c r="AJ2525">
        <f t="shared" si="1329"/>
        <v>71.827401409143363</v>
      </c>
      <c r="AK2525"/>
      <c r="AL2525"/>
      <c r="AM2525"/>
      <c r="AN2525"/>
    </row>
    <row r="2526" spans="1:40" x14ac:dyDescent="0.35">
      <c r="A2526"/>
      <c r="B2526">
        <f t="shared" si="1330"/>
        <v>592000</v>
      </c>
      <c r="C2526" s="237" t="str">
        <f t="shared" si="1298"/>
        <v>-9.20191105035486E-08+0.00174562029325033i</v>
      </c>
      <c r="D2526" s="208" t="str">
        <f t="shared" si="1299"/>
        <v>-2.51366190766563+0.0133830889149192i</v>
      </c>
      <c r="E2526" t="str">
        <f t="shared" si="1300"/>
        <v>20500</v>
      </c>
      <c r="F2526" t="str">
        <f t="shared" si="1301"/>
        <v>0.327868852459016</v>
      </c>
      <c r="G2526" t="str">
        <f t="shared" si="1296"/>
        <v>0.327868852459016</v>
      </c>
      <c r="H2526" t="str">
        <f t="shared" si="1302"/>
        <v>3.83442986849776+0.265828957503236i</v>
      </c>
      <c r="I2526" t="str">
        <f t="shared" si="1303"/>
        <v>2324.77856365645i</v>
      </c>
      <c r="J2526" t="str">
        <f t="shared" si="1297"/>
        <v>-7314.66029288145+508.587156813993i</v>
      </c>
      <c r="K2526" t="str">
        <f t="shared" si="1304"/>
        <v>0.0219919715253839-0.316295444593262i</v>
      </c>
      <c r="L2526" t="str">
        <f t="shared" si="1305"/>
        <v>0.00459276709734717-0.0560038737036618i</v>
      </c>
      <c r="M2526" t="str">
        <f t="shared" si="1306"/>
        <v>0.0265847386227311-0.372299318296924i</v>
      </c>
      <c r="N2526" t="str">
        <f t="shared" si="1307"/>
        <v>-7.3841906175218i</v>
      </c>
      <c r="O2526" t="str">
        <f t="shared" si="1308"/>
        <v>0.452699952387176-0.891662914507858i</v>
      </c>
      <c r="P2526" t="str">
        <f t="shared" si="1309"/>
        <v>0.547300047612824+0.891662914507858i</v>
      </c>
      <c r="Q2526" t="str">
        <f t="shared" si="1310"/>
        <v>-0.547300047612824+6.49252770301394i</v>
      </c>
      <c r="R2526" t="str">
        <f t="shared" si="1311"/>
        <v>0.129311933780259-0.0951975106460842i</v>
      </c>
      <c r="S2526" t="str">
        <f t="shared" si="1312"/>
        <v>0.799646929596798i</v>
      </c>
      <c r="T2526" t="str">
        <f t="shared" si="1313"/>
        <v>0.0761243970933997+0.103403890807609i</v>
      </c>
      <c r="U2526" t="str">
        <f t="shared" si="1314"/>
        <v>0.0000500000000000001-0.000240038222568616i</v>
      </c>
      <c r="V2526" t="str">
        <f t="shared" si="1315"/>
        <v>0.00002-0.00268842809276851i</v>
      </c>
      <c r="W2526" t="str">
        <f t="shared" si="1316"/>
        <v>0.0000422576001408742-0.000221031578718033i</v>
      </c>
      <c r="X2526" t="str">
        <f t="shared" si="1317"/>
        <v>0.0000426138334625413-0.000220889508540664i</v>
      </c>
      <c r="Y2526" t="str">
        <f t="shared" si="1318"/>
        <v>0.009+2.97571656148025i</v>
      </c>
      <c r="Z2526" t="str">
        <f t="shared" si="1319"/>
        <v>-0.000890303960366235-0.000174564756168608i</v>
      </c>
      <c r="AA2526" t="str">
        <f t="shared" si="1320"/>
        <v>0.0122561078475153-4.0329042605523i</v>
      </c>
      <c r="AB2526" t="str">
        <f t="shared" si="1321"/>
        <v>0.254438437677984+0.345617508072115i</v>
      </c>
      <c r="AC2526" t="str">
        <f t="shared" si="1322"/>
        <v>1.13543734200798-0.085539105780511i</v>
      </c>
      <c r="AD2526" t="str">
        <f t="shared" si="1323"/>
        <v>0.200021682062305+0.319460326406888i</v>
      </c>
      <c r="AE2526" t="str">
        <f t="shared" si="1324"/>
        <v>-0.000122313581714424-0.000319333529937583i</v>
      </c>
      <c r="AF2526" t="str">
        <f t="shared" si="1325"/>
        <v>-6.34809177616339-0.252445868588317i</v>
      </c>
      <c r="AG2526" t="str">
        <f t="shared" si="1326"/>
        <v>1.00467271192348-0.00290596569195403i</v>
      </c>
      <c r="AH2526" t="str">
        <f t="shared" si="1327"/>
        <v>0.000686676233101785+0.00205045040713499i</v>
      </c>
      <c r="AI2526">
        <f t="shared" si="1328"/>
        <v>-53.301374675938888</v>
      </c>
      <c r="AJ2526">
        <f t="shared" si="1329"/>
        <v>71.484794793050369</v>
      </c>
      <c r="AK2526"/>
      <c r="AL2526"/>
      <c r="AM2526"/>
      <c r="AN2526"/>
    </row>
    <row r="2527" spans="1:40" x14ac:dyDescent="0.35">
      <c r="A2527"/>
      <c r="B2527">
        <f t="shared" si="1330"/>
        <v>593000</v>
      </c>
      <c r="C2527" s="237" t="str">
        <f t="shared" si="1298"/>
        <v>-9.1709021051724E-08+0.00174267658282272i</v>
      </c>
      <c r="D2527" s="208" t="str">
        <f t="shared" si="1299"/>
        <v>-2.51366190528828+0.0133605204683075i</v>
      </c>
      <c r="E2527" t="str">
        <f t="shared" si="1300"/>
        <v>20500</v>
      </c>
      <c r="F2527" t="str">
        <f t="shared" si="1301"/>
        <v>0.327868852459016</v>
      </c>
      <c r="G2527" t="str">
        <f t="shared" si="1296"/>
        <v>0.327868852459016</v>
      </c>
      <c r="H2527" t="str">
        <f t="shared" si="1302"/>
        <v>3.83449639218978+0.265385638844343i</v>
      </c>
      <c r="I2527" t="str">
        <f t="shared" si="1303"/>
        <v>2328.70555447343i</v>
      </c>
      <c r="J2527" t="str">
        <f t="shared" si="1297"/>
        <v>-7339.39623565179+509.446256741044i</v>
      </c>
      <c r="K2527" t="str">
        <f t="shared" si="1304"/>
        <v>0.0219181974105675-0.315767038110089i</v>
      </c>
      <c r="L2527" t="str">
        <f t="shared" si="1305"/>
        <v>0.00457739326385572-0.0559106907470192i</v>
      </c>
      <c r="M2527" t="str">
        <f t="shared" si="1306"/>
        <v>0.0264955906744232-0.371677728857108i</v>
      </c>
      <c r="N2527" t="str">
        <f t="shared" si="1307"/>
        <v>-7.39666391248383i</v>
      </c>
      <c r="O2527" t="str">
        <f t="shared" si="1308"/>
        <v>0.441543050472595-0.89724006518844i</v>
      </c>
      <c r="P2527" t="str">
        <f t="shared" si="1309"/>
        <v>0.558456949527405+0.89724006518844i</v>
      </c>
      <c r="Q2527" t="str">
        <f t="shared" si="1310"/>
        <v>-0.558456949527405+6.49942384729539i</v>
      </c>
      <c r="R2527" t="str">
        <f t="shared" si="1311"/>
        <v>0.129708592319028-0.0970691601508521i</v>
      </c>
      <c r="S2527" t="str">
        <f t="shared" si="1312"/>
        <v>0.800997684545441i</v>
      </c>
      <c r="T2527" t="str">
        <f t="shared" si="1313"/>
        <v>0.0777521725216031+0.10389628211319i</v>
      </c>
      <c r="U2527" t="str">
        <f t="shared" si="1314"/>
        <v>0.0000500000000000001-0.000239633436358551i</v>
      </c>
      <c r="V2527" t="str">
        <f t="shared" si="1315"/>
        <v>0.00002-0.00268389448721578i</v>
      </c>
      <c r="W2527" t="str">
        <f t="shared" si="1316"/>
        <v>0.0000422575461322158-0.000220661099838522i</v>
      </c>
      <c r="X2527" t="str">
        <f t="shared" si="1317"/>
        <v>0.0000426125410052863-0.000220519270040099i</v>
      </c>
      <c r="Y2527" t="str">
        <f t="shared" si="1318"/>
        <v>0.009+2.980743109726i</v>
      </c>
      <c r="Z2527" t="str">
        <f t="shared" si="1319"/>
        <v>-0.000887312687693028-0.000174256057834981i</v>
      </c>
      <c r="AA2527" t="str">
        <f t="shared" si="1320"/>
        <v>0.0122147992967098-4.02610253139096i</v>
      </c>
      <c r="AB2527" t="str">
        <f t="shared" si="1321"/>
        <v>0.259879119675564+0.347263278407275i</v>
      </c>
      <c r="AC2527" t="str">
        <f t="shared" si="1322"/>
        <v>1.13595567741364-0.0873903352974608i</v>
      </c>
      <c r="AD2527" t="str">
        <f t="shared" si="1323"/>
        <v>0.204050155346108+0.321399238684844i</v>
      </c>
      <c r="AE2527" t="str">
        <f t="shared" si="1324"/>
        <v>-0.00012505052743995-0.00032073859797117i</v>
      </c>
      <c r="AF2527" t="str">
        <f t="shared" si="1325"/>
        <v>-6.34815829747806-0.252025118376036i</v>
      </c>
      <c r="AG2527" t="str">
        <f t="shared" si="1326"/>
        <v>1.00469325296694-0.00295971569158562i</v>
      </c>
      <c r="AH2527" t="str">
        <f t="shared" si="1327"/>
        <v>0.0007036070527168+0.00206002950326963i</v>
      </c>
      <c r="AI2527">
        <f t="shared" si="1328"/>
        <v>-53.243330463318856</v>
      </c>
      <c r="AJ2527">
        <f t="shared" si="1329"/>
        <v>71.142299383054521</v>
      </c>
      <c r="AK2527"/>
      <c r="AL2527"/>
      <c r="AM2527"/>
      <c r="AN2527"/>
    </row>
    <row r="2528" spans="1:40" x14ac:dyDescent="0.35">
      <c r="A2528"/>
      <c r="B2528">
        <f t="shared" si="1330"/>
        <v>594000</v>
      </c>
      <c r="C2528" s="237" t="str">
        <f t="shared" si="1298"/>
        <v>-9.14004963895919E-08+0.00173974278387794i</v>
      </c>
      <c r="D2528" s="208" t="str">
        <f t="shared" si="1299"/>
        <v>-2.51366190292293+0.0133380280097309i</v>
      </c>
      <c r="E2528" t="str">
        <f t="shared" si="1300"/>
        <v>20500</v>
      </c>
      <c r="F2528" t="str">
        <f t="shared" si="1301"/>
        <v>0.327868852459016</v>
      </c>
      <c r="G2528" t="str">
        <f t="shared" si="1296"/>
        <v>0.327868852459016</v>
      </c>
      <c r="H2528" t="str">
        <f t="shared" si="1302"/>
        <v>3.83456258265428+0.264943788039706i</v>
      </c>
      <c r="I2528" t="str">
        <f t="shared" si="1303"/>
        <v>2332.63254529042i</v>
      </c>
      <c r="J2528" t="str">
        <f t="shared" si="1297"/>
        <v>-7364.17392684875+510.305356668095i</v>
      </c>
      <c r="K2528" t="str">
        <f t="shared" si="1304"/>
        <v>0.0218447933386777-0.315240385859244i</v>
      </c>
      <c r="L2528" t="str">
        <f t="shared" si="1305"/>
        <v>0.00456209632362508-0.0558178152530732i</v>
      </c>
      <c r="M2528" t="str">
        <f t="shared" si="1306"/>
        <v>0.0264068896623028-0.371058201112317i</v>
      </c>
      <c r="N2528" t="str">
        <f t="shared" si="1307"/>
        <v>-7.40913720744586i</v>
      </c>
      <c r="O2528" t="str">
        <f t="shared" si="1308"/>
        <v>0.430317452817749-0.902677622299592i</v>
      </c>
      <c r="P2528" t="str">
        <f t="shared" si="1309"/>
        <v>0.569682547182251+0.902677622299592i</v>
      </c>
      <c r="Q2528" t="str">
        <f t="shared" si="1310"/>
        <v>-0.569682547182251+6.50645958514627i</v>
      </c>
      <c r="R2528" t="str">
        <f t="shared" si="1311"/>
        <v>0.130072322503091-0.098945128415679i</v>
      </c>
      <c r="S2528" t="str">
        <f t="shared" si="1312"/>
        <v>0.802348439494085i</v>
      </c>
      <c r="T2528" t="str">
        <f t="shared" si="1313"/>
        <v>0.0793884693798619+0.104363324981726i</v>
      </c>
      <c r="U2528" t="str">
        <f t="shared" si="1314"/>
        <v>0.00005-0.000239230013065018i</v>
      </c>
      <c r="V2528" t="str">
        <f t="shared" si="1315"/>
        <v>0.00002-0.00267937614632821i</v>
      </c>
      <c r="W2528" t="str">
        <f t="shared" si="1316"/>
        <v>0.0000422574920326127-0.00022029187215453i</v>
      </c>
      <c r="X2528" t="str">
        <f t="shared" si="1317"/>
        <v>0.0000426112547068681-0.00022015028191318i</v>
      </c>
      <c r="Y2528" t="str">
        <f t="shared" si="1318"/>
        <v>0.009+2.98576965797174i</v>
      </c>
      <c r="Z2528" t="str">
        <f t="shared" si="1319"/>
        <v>-0.000884336510839578-0.000173948469596852i</v>
      </c>
      <c r="AA2528" t="str">
        <f t="shared" si="1320"/>
        <v>0.0121736992488586-4.01932370810206i</v>
      </c>
      <c r="AB2528" t="str">
        <f t="shared" si="1321"/>
        <v>0.265348283729264+0.348824324042265i</v>
      </c>
      <c r="AC2528" t="str">
        <f t="shared" si="1322"/>
        <v>1.13644114903386-0.0892482913923099i</v>
      </c>
      <c r="AD2528" t="str">
        <f t="shared" si="1323"/>
        <v>0.20810179202821+0.323287355204272i</v>
      </c>
      <c r="AE2528" t="str">
        <f t="shared" si="1324"/>
        <v>-0.000127796671983894-0.000322093799943571i</v>
      </c>
      <c r="AF2528" t="str">
        <f t="shared" si="1325"/>
        <v>-6.34822448557721-0.251605760029975i</v>
      </c>
      <c r="AG2528" t="str">
        <f t="shared" si="1326"/>
        <v>1.00471298623775-0.00301362416537874i</v>
      </c>
      <c r="AH2528" t="str">
        <f t="shared" si="1327"/>
        <v>0.00072060900256339+0.00206929720170864i</v>
      </c>
      <c r="AI2528">
        <f t="shared" si="1328"/>
        <v>-53.186440296171902</v>
      </c>
      <c r="AJ2528">
        <f t="shared" si="1329"/>
        <v>70.799914171374624</v>
      </c>
      <c r="AK2528"/>
      <c r="AL2528"/>
      <c r="AM2528"/>
      <c r="AN2528"/>
    </row>
    <row r="2529" spans="1:40" x14ac:dyDescent="0.35">
      <c r="A2529"/>
      <c r="B2529">
        <f t="shared" si="1330"/>
        <v>595000</v>
      </c>
      <c r="C2529" s="237" t="str">
        <f t="shared" si="1298"/>
        <v>-9.10935260064036E-08+0.00173681884644215i</v>
      </c>
      <c r="D2529" s="208" t="str">
        <f t="shared" si="1299"/>
        <v>-2.51366190056949+0.0133156111560565i</v>
      </c>
      <c r="E2529" t="str">
        <f t="shared" si="1300"/>
        <v>20500</v>
      </c>
      <c r="F2529" t="str">
        <f t="shared" si="1301"/>
        <v>0.327868852459016</v>
      </c>
      <c r="G2529" t="str">
        <f t="shared" si="1296"/>
        <v>0.327868852459016</v>
      </c>
      <c r="H2529" t="str">
        <f t="shared" si="1302"/>
        <v>3.834628442109+0.26450339785316i</v>
      </c>
      <c r="I2529" t="str">
        <f t="shared" si="1303"/>
        <v>2336.55953610741i</v>
      </c>
      <c r="J2529" t="str">
        <f t="shared" si="1297"/>
        <v>-7388.99336647232+511.164456595146i</v>
      </c>
      <c r="K2529" t="str">
        <f t="shared" si="1304"/>
        <v>0.021771756842781-0.314715479161672i</v>
      </c>
      <c r="L2529" t="str">
        <f t="shared" si="1305"/>
        <v>0.00454687576586815-0.0557252457132682i</v>
      </c>
      <c r="M2529" t="str">
        <f t="shared" si="1306"/>
        <v>0.0263186326086491-0.37044072487494i</v>
      </c>
      <c r="N2529" t="str">
        <f t="shared" si="1307"/>
        <v>-7.42161050240789i</v>
      </c>
      <c r="O2529" t="str">
        <f t="shared" si="1308"/>
        <v>0.419024905913135-0.90797473986036i</v>
      </c>
      <c r="P2529" t="str">
        <f t="shared" si="1309"/>
        <v>0.580975094086865+0.90797473986036i</v>
      </c>
      <c r="Q2529" t="str">
        <f t="shared" si="1310"/>
        <v>-0.580975094086865+6.51363576254753i</v>
      </c>
      <c r="R2529" t="str">
        <f t="shared" si="1311"/>
        <v>0.130403061056077-0.100824800264281i</v>
      </c>
      <c r="S2529" t="str">
        <f t="shared" si="1312"/>
        <v>0.803699194442727i</v>
      </c>
      <c r="T2529" t="str">
        <f t="shared" si="1313"/>
        <v>0.0810328107522515+0.104804835123635i</v>
      </c>
      <c r="U2529" t="str">
        <f t="shared" si="1314"/>
        <v>0.00005-0.000238827945816169i</v>
      </c>
      <c r="V2529" t="str">
        <f t="shared" si="1315"/>
        <v>0.00002-0.0026748729931411i</v>
      </c>
      <c r="W2529" t="str">
        <f t="shared" si="1316"/>
        <v>0.0000422574378420657-0.000219923889357465i</v>
      </c>
      <c r="X2529" t="str">
        <f t="shared" si="1317"/>
        <v>0.0000426099745253088-0.000219782537855532i</v>
      </c>
      <c r="Y2529" t="str">
        <f t="shared" si="1318"/>
        <v>0.009+2.99079620621748i</v>
      </c>
      <c r="Z2529" t="str">
        <f t="shared" si="1319"/>
        <v>-0.000881375328397146-0.000173641985380409i</v>
      </c>
      <c r="AA2529" t="str">
        <f t="shared" si="1320"/>
        <v>0.0121328063030246-4.0125676751641i</v>
      </c>
      <c r="AB2529" t="str">
        <f t="shared" si="1321"/>
        <v>0.270844335793712+0.350300029006975i</v>
      </c>
      <c r="AC2529" t="str">
        <f t="shared" si="1322"/>
        <v>1.13689364923695-0.0911123543134606i</v>
      </c>
      <c r="AD2529" t="str">
        <f t="shared" si="1323"/>
        <v>0.212175945705052+0.325124411766161i</v>
      </c>
      <c r="AE2529" t="str">
        <f t="shared" si="1324"/>
        <v>-0.000130551395469052-0.00032339928765252i</v>
      </c>
      <c r="AF2529" t="str">
        <f t="shared" si="1325"/>
        <v>-6.34829034267849-0.251187786697104i</v>
      </c>
      <c r="AG2529" t="str">
        <f t="shared" si="1326"/>
        <v>1.00473191194085-0.00306768092420946i</v>
      </c>
      <c r="AH2529" t="str">
        <f t="shared" si="1327"/>
        <v>0.000737678162508386+0.00207825433543306i</v>
      </c>
      <c r="AI2529">
        <f t="shared" si="1328"/>
        <v>-53.130680327231701</v>
      </c>
      <c r="AJ2529">
        <f t="shared" si="1329"/>
        <v>70.457638141826251</v>
      </c>
      <c r="AK2529"/>
      <c r="AL2529"/>
      <c r="AM2529"/>
      <c r="AN2529"/>
    </row>
    <row r="2530" spans="1:40" x14ac:dyDescent="0.35">
      <c r="A2530"/>
      <c r="B2530">
        <f t="shared" si="1330"/>
        <v>596000</v>
      </c>
      <c r="C2530" s="237" t="str">
        <f t="shared" si="1298"/>
        <v>-9.07880994795126E-08+0.00173390472087687i</v>
      </c>
      <c r="D2530" s="208" t="str">
        <f t="shared" si="1299"/>
        <v>-2.51366189822788+0.0132932695267227i</v>
      </c>
      <c r="E2530" t="str">
        <f t="shared" si="1300"/>
        <v>20500</v>
      </c>
      <c r="F2530" t="str">
        <f t="shared" si="1301"/>
        <v>0.327868852459016</v>
      </c>
      <c r="G2530" t="str">
        <f t="shared" si="1296"/>
        <v>0.327868852459016</v>
      </c>
      <c r="H2530" t="str">
        <f t="shared" si="1302"/>
        <v>3.83469397275334+0.264064461095748i</v>
      </c>
      <c r="I2530" t="str">
        <f t="shared" si="1303"/>
        <v>2340.4865269244i</v>
      </c>
      <c r="J2530" t="str">
        <f t="shared" si="1297"/>
        <v>-7413.85455452251+512.023556522196i</v>
      </c>
      <c r="K2530" t="str">
        <f t="shared" si="1304"/>
        <v>0.0216990854764359-0.31419230939519i</v>
      </c>
      <c r="L2530" t="str">
        <f t="shared" si="1305"/>
        <v>0.00453173108402294-0.0556329806288308i</v>
      </c>
      <c r="M2530" t="str">
        <f t="shared" si="1306"/>
        <v>0.0262308165604588-0.369825290024021i</v>
      </c>
      <c r="N2530" t="str">
        <f t="shared" si="1307"/>
        <v>-7.43408379736992i</v>
      </c>
      <c r="O2530" t="str">
        <f t="shared" si="1308"/>
        <v>0.407667166665283-0.913130593739526i</v>
      </c>
      <c r="P2530" t="str">
        <f t="shared" si="1309"/>
        <v>0.592332833334717+0.913130593739526i</v>
      </c>
      <c r="Q2530" t="str">
        <f t="shared" si="1310"/>
        <v>-0.592332833334717+6.52095320363039i</v>
      </c>
      <c r="R2530" t="str">
        <f t="shared" si="1311"/>
        <v>0.130700759204648-0.102707558763117i</v>
      </c>
      <c r="S2530" t="str">
        <f t="shared" si="1312"/>
        <v>0.805049949391371i</v>
      </c>
      <c r="T2530" t="str">
        <f t="shared" si="1313"/>
        <v>0.0826847149843586+0.105220639583116i</v>
      </c>
      <c r="U2530" t="str">
        <f t="shared" si="1314"/>
        <v>0.00005-0.000238427227786276i</v>
      </c>
      <c r="V2530" t="str">
        <f t="shared" si="1315"/>
        <v>0.00002-0.0026703849512063i</v>
      </c>
      <c r="W2530" t="str">
        <f t="shared" si="1316"/>
        <v>0.0000422573835605765-0.000219557145181073i</v>
      </c>
      <c r="X2530" t="str">
        <f t="shared" si="1317"/>
        <v>0.000042608700418982-0.000219416031605082i</v>
      </c>
      <c r="Y2530" t="str">
        <f t="shared" si="1318"/>
        <v>0.009+2.99582275446323i</v>
      </c>
      <c r="Z2530" t="str">
        <f t="shared" si="1319"/>
        <v>-0.000878429039807072-0.000173336599156583i</v>
      </c>
      <c r="AA2530" t="str">
        <f t="shared" si="1320"/>
        <v>0.0120921190700174-4.00583431783113i</v>
      </c>
      <c r="AB2530" t="str">
        <f t="shared" si="1321"/>
        <v>0.276365665985599+0.351689815213362i</v>
      </c>
      <c r="AC2530" t="str">
        <f t="shared" si="1322"/>
        <v>1.13731308499785-0.0929819015467625i</v>
      </c>
      <c r="AD2530" t="str">
        <f t="shared" si="1323"/>
        <v>0.216271967342479+0.326910152439535i</v>
      </c>
      <c r="AE2530" t="str">
        <f t="shared" si="1324"/>
        <v>-0.000133314082556211-0.000324655218622693i</v>
      </c>
      <c r="AF2530" t="str">
        <f t="shared" si="1325"/>
        <v>-6.34835587098122-0.250771191569025i</v>
      </c>
      <c r="AG2530" t="str">
        <f t="shared" si="1326"/>
        <v>1.00475003039981-0.00312187580884223i</v>
      </c>
      <c r="AH2530" t="str">
        <f t="shared" si="1327"/>
        <v>0.000754810641006448+0.00208690177274209i</v>
      </c>
      <c r="AI2530">
        <f t="shared" si="1328"/>
        <v>-53.076027498332643</v>
      </c>
      <c r="AJ2530">
        <f t="shared" si="1329"/>
        <v>70.115470270020865</v>
      </c>
      <c r="AK2530"/>
      <c r="AL2530"/>
      <c r="AM2530"/>
      <c r="AN2530"/>
    </row>
    <row r="2531" spans="1:40" x14ac:dyDescent="0.35">
      <c r="A2531"/>
      <c r="B2531">
        <f t="shared" si="1330"/>
        <v>597000</v>
      </c>
      <c r="C2531" s="237" t="str">
        <f t="shared" si="1298"/>
        <v>-9.04842064734908E-08+0.0017310003578762i</v>
      </c>
      <c r="D2531" s="208" t="str">
        <f t="shared" si="1299"/>
        <v>-2.51366189589804+0.0132710027437175i</v>
      </c>
      <c r="E2531" t="str">
        <f t="shared" si="1300"/>
        <v>20500</v>
      </c>
      <c r="F2531" t="str">
        <f t="shared" si="1301"/>
        <v>0.327868852459016</v>
      </c>
      <c r="G2531" t="str">
        <f t="shared" si="1296"/>
        <v>0.327868852459016</v>
      </c>
      <c r="H2531" t="str">
        <f t="shared" si="1302"/>
        <v>3.8347591767685+0.263626970625328i</v>
      </c>
      <c r="I2531" t="str">
        <f t="shared" si="1303"/>
        <v>2344.41351774138i</v>
      </c>
      <c r="J2531" t="str">
        <f t="shared" si="1297"/>
        <v>-7438.75749099932+512.882656449247i</v>
      </c>
      <c r="K2531" t="str">
        <f t="shared" si="1304"/>
        <v>0.0216267768134899-0.313670867994029i</v>
      </c>
      <c r="L2531" t="str">
        <f t="shared" si="1305"/>
        <v>0.00451666177571016-0.0555410185106879i</v>
      </c>
      <c r="M2531" t="str">
        <f t="shared" si="1306"/>
        <v>0.0261434385892001-0.369211886504717i</v>
      </c>
      <c r="N2531" t="str">
        <f t="shared" si="1307"/>
        <v>-7.44655709233195i</v>
      </c>
      <c r="O2531" t="str">
        <f t="shared" si="1308"/>
        <v>0.396246002123419-0.918144381783828i</v>
      </c>
      <c r="P2531" t="str">
        <f t="shared" si="1309"/>
        <v>0.603753997876581+0.918144381783828i</v>
      </c>
      <c r="Q2531" t="str">
        <f t="shared" si="1310"/>
        <v>-0.603753997876581+6.52841271054812i</v>
      </c>
      <c r="R2531" t="str">
        <f t="shared" si="1311"/>
        <v>0.13096538273622-0.104592785652744i</v>
      </c>
      <c r="S2531" t="str">
        <f t="shared" si="1312"/>
        <v>0.806400704340014i</v>
      </c>
      <c r="T2531" t="str">
        <f t="shared" si="1313"/>
        <v>0.0843436960192569+0.105610576882647i</v>
      </c>
      <c r="U2531" t="str">
        <f t="shared" si="1314"/>
        <v>0.00005-0.000238027852195345i</v>
      </c>
      <c r="V2531" t="str">
        <f t="shared" si="1315"/>
        <v>0.00002-0.00266591194458786i</v>
      </c>
      <c r="W2531" t="str">
        <f t="shared" si="1316"/>
        <v>0.0000422573291881453-0.000219191633401088i</v>
      </c>
      <c r="X2531" t="str">
        <f t="shared" si="1317"/>
        <v>0.0000426074323466095-0.000219050756941724i</v>
      </c>
      <c r="Y2531" t="str">
        <f t="shared" si="1318"/>
        <v>0.009+3.00084930270897i</v>
      </c>
      <c r="Z2531" t="str">
        <f t="shared" si="1319"/>
        <v>-0.000875497545352346-0.000173032304940655i</v>
      </c>
      <c r="AA2531" t="str">
        <f t="shared" si="1320"/>
        <v>0.0120516361722763-3.99912352212632i</v>
      </c>
      <c r="AB2531" t="str">
        <f t="shared" si="1321"/>
        <v>0.28191064970664+0.352993142938418i</v>
      </c>
      <c r="AC2531" t="str">
        <f t="shared" si="1322"/>
        <v>1.13769937798577-0.0948563082491397i</v>
      </c>
      <c r="AD2531" t="str">
        <f t="shared" si="1323"/>
        <v>0.220389205380273+0.328644329577395i</v>
      </c>
      <c r="AE2531" t="str">
        <f t="shared" si="1324"/>
        <v>-0.00013608412248013-0.000325861756029965i</v>
      </c>
      <c r="AF2531" t="str">
        <f t="shared" si="1325"/>
        <v>-6.34842107266654-0.250355967881611i</v>
      </c>
      <c r="AG2531" t="str">
        <f t="shared" si="1326"/>
        <v>1.00476734205603-0.00317619869119516i</v>
      </c>
      <c r="AH2531" t="str">
        <f t="shared" si="1327"/>
        <v>0.000772002575267799+0.00209524041676641i</v>
      </c>
      <c r="AI2531">
        <f t="shared" si="1328"/>
        <v>-53.022459506574755</v>
      </c>
      <c r="AJ2531">
        <f t="shared" si="1329"/>
        <v>69.773409523568716</v>
      </c>
      <c r="AK2531"/>
      <c r="AL2531"/>
      <c r="AM2531"/>
      <c r="AN2531"/>
    </row>
    <row r="2532" spans="1:40" x14ac:dyDescent="0.35">
      <c r="A2532"/>
      <c r="B2532">
        <f t="shared" si="1330"/>
        <v>598000</v>
      </c>
      <c r="C2532" s="237" t="str">
        <f t="shared" si="1298"/>
        <v>-9.0181836739256E-08+0.0017281057084641i</v>
      </c>
      <c r="D2532" s="208" t="str">
        <f t="shared" si="1299"/>
        <v>-2.51366189357987+0.0132488104315581i</v>
      </c>
      <c r="E2532" t="str">
        <f t="shared" si="1300"/>
        <v>20500</v>
      </c>
      <c r="F2532" t="str">
        <f t="shared" si="1301"/>
        <v>0.327868852459016</v>
      </c>
      <c r="G2532" t="str">
        <f t="shared" si="1296"/>
        <v>0.327868852459016</v>
      </c>
      <c r="H2532" t="str">
        <f t="shared" si="1302"/>
        <v>3.83482405631761+0.263190919346202i</v>
      </c>
      <c r="I2532" t="str">
        <f t="shared" si="1303"/>
        <v>2348.34050855837i</v>
      </c>
      <c r="J2532" t="str">
        <f t="shared" si="1297"/>
        <v>-7463.70217590274+513.741756376298i</v>
      </c>
      <c r="K2532" t="str">
        <f t="shared" si="1304"/>
        <v>0.0215548284478782-0.313151146448374i</v>
      </c>
      <c r="L2532" t="str">
        <f t="shared" si="1305"/>
        <v>0.00450166734269251-0.0554493578793915i</v>
      </c>
      <c r="M2532" t="str">
        <f t="shared" si="1306"/>
        <v>0.0260564957905707-0.368600504327765i</v>
      </c>
      <c r="N2532" t="str">
        <f t="shared" si="1307"/>
        <v>-7.45903038729398i</v>
      </c>
      <c r="O2532" t="str">
        <f t="shared" si="1308"/>
        <v>0.384763189204543-0.923015323942755i</v>
      </c>
      <c r="P2532" t="str">
        <f t="shared" si="1309"/>
        <v>0.615236810795457+0.923015323942755i</v>
      </c>
      <c r="Q2532" t="str">
        <f t="shared" si="1310"/>
        <v>-0.615236810795457+6.53601506335123i</v>
      </c>
      <c r="R2532" t="str">
        <f t="shared" si="1311"/>
        <v>0.131196912041209-0.106479861781265i</v>
      </c>
      <c r="S2532" t="str">
        <f t="shared" si="1312"/>
        <v>0.807751459288657i</v>
      </c>
      <c r="T2532" t="str">
        <f t="shared" si="1313"/>
        <v>0.0860092637386713+0.105974497155452i</v>
      </c>
      <c r="U2532" t="str">
        <f t="shared" si="1314"/>
        <v>0.00005-0.00023762981230873i</v>
      </c>
      <c r="V2532" t="str">
        <f t="shared" si="1315"/>
        <v>0.00002-0.00266145389785778i</v>
      </c>
      <c r="W2532" t="str">
        <f t="shared" si="1316"/>
        <v>0.0000422572747247739-0.000218827347834871i</v>
      </c>
      <c r="X2532" t="str">
        <f t="shared" si="1317"/>
        <v>0.000042606170267258-0.000218686707686944i</v>
      </c>
      <c r="Y2532" t="str">
        <f t="shared" si="1318"/>
        <v>0.009+3.00587585095471i</v>
      </c>
      <c r="Z2532" t="str">
        <f t="shared" si="1319"/>
        <v>-0.000872580746149048-0.000172729096791829i</v>
      </c>
      <c r="AA2532" t="str">
        <f t="shared" si="1320"/>
        <v>0.0120113562437528-3.99243517483543i</v>
      </c>
      <c r="AB2532" t="str">
        <f t="shared" si="1321"/>
        <v>0.287477648783883+0.354209511266935i</v>
      </c>
      <c r="AC2532" t="str">
        <f t="shared" si="1322"/>
        <v>1.1380524646361-0.0967349476853924i</v>
      </c>
      <c r="AD2532" t="str">
        <f t="shared" si="1323"/>
        <v>0.224527005836559+0.330326703831443i</v>
      </c>
      <c r="AE2532" t="str">
        <f t="shared" si="1324"/>
        <v>-0.000138860909084449-0.000327019068625718i</v>
      </c>
      <c r="AF2532" t="str">
        <f t="shared" si="1325"/>
        <v>-6.34848594989748-0.249942108914644i</v>
      </c>
      <c r="AG2532" t="str">
        <f t="shared" si="1326"/>
        <v>1.00478384746801-0.00323063947559065i</v>
      </c>
      <c r="AH2532" t="str">
        <f t="shared" si="1327"/>
        <v>0.000789250131419491+0.00210327120498348i</v>
      </c>
      <c r="AI2532">
        <f t="shared" si="1328"/>
        <v>-52.969954772295658</v>
      </c>
      <c r="AJ2532">
        <f t="shared" si="1329"/>
        <v>69.43145486227678</v>
      </c>
      <c r="AK2532"/>
      <c r="AL2532"/>
      <c r="AM2532"/>
      <c r="AN2532"/>
    </row>
    <row r="2533" spans="1:40" x14ac:dyDescent="0.35">
      <c r="A2533"/>
      <c r="B2533">
        <f t="shared" si="1330"/>
        <v>599000</v>
      </c>
      <c r="C2533" s="237" t="str">
        <f t="shared" si="1298"/>
        <v>-8.98809801132047E-08+0.00172522072399152i</v>
      </c>
      <c r="D2533" s="208" t="str">
        <f t="shared" si="1299"/>
        <v>-2.5136618912733+0.0132266922172683i</v>
      </c>
      <c r="E2533" t="str">
        <f t="shared" si="1300"/>
        <v>20500</v>
      </c>
      <c r="F2533" t="str">
        <f t="shared" si="1301"/>
        <v>0.327868852459016</v>
      </c>
      <c r="G2533" t="str">
        <f t="shared" si="1296"/>
        <v>0.327868852459016</v>
      </c>
      <c r="H2533" t="str">
        <f t="shared" si="1302"/>
        <v>3.83488861354599+0.262756300208734i</v>
      </c>
      <c r="I2533" t="str">
        <f t="shared" si="1303"/>
        <v>2352.26749937536i</v>
      </c>
      <c r="J2533" t="str">
        <f t="shared" si="1297"/>
        <v>-7488.68860923278+514.600856303348i</v>
      </c>
      <c r="K2533" t="str">
        <f t="shared" si="1304"/>
        <v>0.021483237993424-0.312633136303905i</v>
      </c>
      <c r="L2533" t="str">
        <f t="shared" si="1305"/>
        <v>0.00448674729083356-0.0553579972650408i</v>
      </c>
      <c r="M2533" t="str">
        <f t="shared" si="1306"/>
        <v>0.0259699852842576-0.367991133568946i</v>
      </c>
      <c r="N2533" t="str">
        <f t="shared" si="1307"/>
        <v>-7.47150368225601i</v>
      </c>
      <c r="O2533" t="str">
        <f t="shared" si="1308"/>
        <v>0.373220514416977-0.927742662389915i</v>
      </c>
      <c r="P2533" t="str">
        <f t="shared" si="1309"/>
        <v>0.626779485583023+0.927742662389915i</v>
      </c>
      <c r="Q2533" t="str">
        <f t="shared" si="1310"/>
        <v>-0.626779485583023+6.5437610198661i</v>
      </c>
      <c r="R2533" t="str">
        <f t="shared" si="1311"/>
        <v>0.131395342139758-0.108368167539208i</v>
      </c>
      <c r="S2533" t="str">
        <f t="shared" si="1312"/>
        <v>0.809102214237301i</v>
      </c>
      <c r="T2533" t="str">
        <f t="shared" si="1313"/>
        <v>0.087680924308812+0.106312262265746i</v>
      </c>
      <c r="U2533" t="str">
        <f t="shared" si="1314"/>
        <v>0.00005-0.000237233101436763i</v>
      </c>
      <c r="V2533" t="str">
        <f t="shared" si="1315"/>
        <v>0.00002-0.00265701073609174i</v>
      </c>
      <c r="W2533" t="str">
        <f t="shared" si="1316"/>
        <v>0.0000422572201704626-0.000218464282341078i</v>
      </c>
      <c r="X2533" t="str">
        <f t="shared" si="1317"/>
        <v>0.0000426049141403358-0.0002183238777035i</v>
      </c>
      <c r="Y2533" t="str">
        <f t="shared" si="1318"/>
        <v>0.009+3.01090239920046i</v>
      </c>
      <c r="Z2533" t="str">
        <f t="shared" si="1319"/>
        <v>-0.000869678544138108-0.000172426968812834i</v>
      </c>
      <c r="AA2533" t="str">
        <f t="shared" si="1320"/>
        <v>0.0119712779297956-3.98576916350046i</v>
      </c>
      <c r="AB2533" t="str">
        <f t="shared" si="1321"/>
        <v>0.293065012625631+0.355338458493406i</v>
      </c>
      <c r="AC2533" t="str">
        <f t="shared" si="1322"/>
        <v>1.13837229620685-0.0986171916674989i</v>
      </c>
      <c r="AD2533" t="str">
        <f t="shared" si="1323"/>
        <v>0.228684712411939+0.331957044165537i</v>
      </c>
      <c r="AE2533" t="str">
        <f t="shared" si="1324"/>
        <v>-0.000141643840855525-0.000328127330661299i</v>
      </c>
      <c r="AF2533" t="str">
        <f t="shared" si="1325"/>
        <v>-6.34855050481929-0.249529607991466i</v>
      </c>
      <c r="AG2533" t="str">
        <f t="shared" si="1326"/>
        <v>1.00479954731054-0.00328518809998965i</v>
      </c>
      <c r="AH2533" t="str">
        <f t="shared" si="1327"/>
        <v>0.00080654950466042+0.00211099510873595i</v>
      </c>
      <c r="AI2533">
        <f t="shared" si="1328"/>
        <v>-52.918492408731268</v>
      </c>
      <c r="AJ2533">
        <f t="shared" si="1329"/>
        <v>69.089605238348241</v>
      </c>
      <c r="AK2533"/>
      <c r="AL2533"/>
      <c r="AM2533"/>
      <c r="AN2533"/>
    </row>
    <row r="2534" spans="1:40" x14ac:dyDescent="0.35">
      <c r="A2534"/>
      <c r="B2534">
        <f t="shared" si="1330"/>
        <v>600000</v>
      </c>
      <c r="C2534" s="237" t="str">
        <f t="shared" si="1298"/>
        <v>-8.95816265163594E-08+0.00172234535613377i</v>
      </c>
      <c r="D2534" s="208" t="str">
        <f t="shared" si="1299"/>
        <v>-2.51366188897826+0.0132046477303589i</v>
      </c>
      <c r="E2534" t="str">
        <f t="shared" si="1300"/>
        <v>20500</v>
      </c>
      <c r="F2534" t="str">
        <f t="shared" si="1301"/>
        <v>0.327868852459016</v>
      </c>
      <c r="G2534" t="str">
        <f t="shared" si="1296"/>
        <v>0.327868852459016</v>
      </c>
      <c r="H2534" t="str">
        <f t="shared" si="1302"/>
        <v>3.83495285058129+0.26232310620899i</v>
      </c>
      <c r="I2534" t="str">
        <f t="shared" si="1303"/>
        <v>2356.19449019235i</v>
      </c>
      <c r="J2534" t="str">
        <f t="shared" si="1297"/>
        <v>-7513.71679098944+515.459956230399i</v>
      </c>
      <c r="K2534" t="str">
        <f t="shared" si="1304"/>
        <v>0.0214120030836425-0.312116829161354i</v>
      </c>
      <c r="L2534" t="str">
        <f t="shared" si="1305"/>
        <v>0.00447190113005725-0.0552669352072046i</v>
      </c>
      <c r="M2534" t="str">
        <f t="shared" si="1306"/>
        <v>0.0258839042136998-0.367383764368559i</v>
      </c>
      <c r="N2534" t="str">
        <f t="shared" si="1307"/>
        <v>-7.48397697721804i</v>
      </c>
      <c r="O2534" t="str">
        <f t="shared" si="1308"/>
        <v>0.361619773582415-0.932325661640933i</v>
      </c>
      <c r="P2534" t="str">
        <f t="shared" si="1309"/>
        <v>0.638380226417585+0.932325661640933i</v>
      </c>
      <c r="Q2534" t="str">
        <f t="shared" si="1310"/>
        <v>-0.638380226417585+6.55165131557711i</v>
      </c>
      <c r="R2534" t="str">
        <f t="shared" si="1311"/>
        <v>0.131560682692845-0.1102570832952i</v>
      </c>
      <c r="S2534" t="str">
        <f t="shared" si="1312"/>
        <v>0.810452969185943i</v>
      </c>
      <c r="T2534" t="str">
        <f t="shared" si="1313"/>
        <v>0.0893581805303767+0.106623745916546i</v>
      </c>
      <c r="U2534" t="str">
        <f t="shared" si="1314"/>
        <v>0.00005-0.000236837712934368i</v>
      </c>
      <c r="V2534" t="str">
        <f t="shared" si="1315"/>
        <v>0.00002-0.00265258238486492i</v>
      </c>
      <c r="W2534" t="str">
        <f t="shared" si="1316"/>
        <v>0.0000422571655252131-0.0002181024308193i</v>
      </c>
      <c r="X2534" t="str">
        <f t="shared" si="1317"/>
        <v>0.0000426036639255889-0.000217962260895051i</v>
      </c>
      <c r="Y2534" t="str">
        <f t="shared" si="1318"/>
        <v>0.009+3.0159289474462i</v>
      </c>
      <c r="Z2534" t="str">
        <f t="shared" si="1319"/>
        <v>-0.000866790842077-0.000172125915149524i</v>
      </c>
      <c r="AA2534" t="str">
        <f t="shared" si="1320"/>
        <v>0.0119313998870368-3.97912537641346i</v>
      </c>
      <c r="AB2534" t="str">
        <f t="shared" si="1321"/>
        <v>0.298671079391283+0.356379562482375i</v>
      </c>
      <c r="AC2534" t="str">
        <f t="shared" si="1322"/>
        <v>1.13865883881916-0.100502410995776i</v>
      </c>
      <c r="AD2534" t="str">
        <f t="shared" si="1323"/>
        <v>0.232861666593431+0.333535127867941i</v>
      </c>
      <c r="AE2534" t="str">
        <f t="shared" si="1324"/>
        <v>-0.000144432320955191-0.00032918672181255i</v>
      </c>
      <c r="AF2534" t="str">
        <f t="shared" si="1325"/>
        <v>-6.34861473955955-0.249118458478631i</v>
      </c>
      <c r="AG2534" t="str">
        <f t="shared" si="1326"/>
        <v>1.00481444237393-0.00333983453721097i</v>
      </c>
      <c r="AH2534" t="str">
        <f t="shared" si="1327"/>
        <v>0.000823896919409941+0.00211841313275203i</v>
      </c>
      <c r="AI2534">
        <f t="shared" si="1328"/>
        <v>-52.868052193263928</v>
      </c>
      <c r="AJ2534">
        <f t="shared" si="1329"/>
        <v>68.747859596579403</v>
      </c>
      <c r="AK2534"/>
      <c r="AL2534"/>
      <c r="AM2534"/>
      <c r="AN2534"/>
    </row>
    <row r="2535" spans="1:40" x14ac:dyDescent="0.35">
      <c r="A2535"/>
      <c r="B2535">
        <f t="shared" si="1330"/>
        <v>601000</v>
      </c>
      <c r="C2535" s="237" t="str">
        <f t="shared" si="1298"/>
        <v>-8.92837659535259E-08+0.00171947955688778i</v>
      </c>
      <c r="D2535" s="208" t="str">
        <f t="shared" si="1299"/>
        <v>-2.51366188669466+0.0131826766028063i</v>
      </c>
      <c r="E2535" t="str">
        <f t="shared" si="1300"/>
        <v>20500</v>
      </c>
      <c r="F2535" t="str">
        <f t="shared" si="1301"/>
        <v>0.327868852459016</v>
      </c>
      <c r="G2535" t="str">
        <f t="shared" si="1296"/>
        <v>0.327868852459016</v>
      </c>
      <c r="H2535" t="str">
        <f t="shared" si="1302"/>
        <v>3.83501676953366+0.261891330388358i</v>
      </c>
      <c r="I2535" t="str">
        <f t="shared" si="1303"/>
        <v>2360.12148100933i</v>
      </c>
      <c r="J2535" t="str">
        <f t="shared" si="1297"/>
        <v>-7538.78672117271+516.319056157449i</v>
      </c>
      <c r="K2535" t="str">
        <f t="shared" si="1304"/>
        <v>0.0213411213715465-0.311602216676056i</v>
      </c>
      <c r="L2535" t="str">
        <f t="shared" si="1305"/>
        <v>0.00445712837430849-0.0551761702548485i</v>
      </c>
      <c r="M2535" t="str">
        <f t="shared" si="1306"/>
        <v>0.025798249745855-0.366778386930904i</v>
      </c>
      <c r="N2535" t="str">
        <f t="shared" si="1307"/>
        <v>-7.49645027218007i</v>
      </c>
      <c r="O2535" t="str">
        <f t="shared" si="1308"/>
        <v>0.349962771556529-0.936763608667882i</v>
      </c>
      <c r="P2535" t="str">
        <f t="shared" si="1309"/>
        <v>0.650037228443471+0.936763608667882i</v>
      </c>
      <c r="Q2535" t="str">
        <f t="shared" si="1310"/>
        <v>-0.650037228443471+6.55968666351219i</v>
      </c>
      <c r="R2535" t="str">
        <f t="shared" si="1311"/>
        <v>0.131692957997792-0.112145989831776i</v>
      </c>
      <c r="S2535" t="str">
        <f t="shared" si="1312"/>
        <v>0.811803724134588i</v>
      </c>
      <c r="T2535" t="str">
        <f t="shared" si="1313"/>
        <v>0.0910405321921954+0.106908833744907i</v>
      </c>
      <c r="U2535" t="str">
        <f t="shared" si="1314"/>
        <v>0.00005-0.0002364436402007i</v>
      </c>
      <c r="V2535" t="str">
        <f t="shared" si="1315"/>
        <v>0.00002-0.00264816877024784i</v>
      </c>
      <c r="W2535" t="str">
        <f t="shared" si="1316"/>
        <v>0.0000422571107890265-0.000217741787209734i</v>
      </c>
      <c r="X2535" t="str">
        <f t="shared" si="1317"/>
        <v>0.0000426024195830985-0.000217601851205842i</v>
      </c>
      <c r="Y2535" t="str">
        <f t="shared" si="1318"/>
        <v>0.009+3.02095549569195i</v>
      </c>
      <c r="Z2535" t="str">
        <f t="shared" si="1319"/>
        <v>-0.000863917543531638-0.000171825929990471i</v>
      </c>
      <c r="AA2535" t="str">
        <f t="shared" si="1320"/>
        <v>0.0118917207832791-3.97250370261007i</v>
      </c>
      <c r="AB2535" t="str">
        <f t="shared" si="1321"/>
        <v>0.304294177173363+0.357332440986755i</v>
      </c>
      <c r="AC2535" t="str">
        <f t="shared" si="1322"/>
        <v>1.13891207348213-0.10238997590124i</v>
      </c>
      <c r="AD2535" t="str">
        <f t="shared" si="1323"/>
        <v>0.237057207758162+0.335060740562354i</v>
      </c>
      <c r="AE2535" t="str">
        <f t="shared" si="1324"/>
        <v>-0.000147225757252478-0.000330197427104511i</v>
      </c>
      <c r="AF2535" t="str">
        <f t="shared" si="1325"/>
        <v>-6.34867865622832-0.248708653785552i</v>
      </c>
      <c r="AG2535" t="str">
        <f t="shared" si="1326"/>
        <v>1.0048285335632-0.00339456879613454i</v>
      </c>
      <c r="AH2535" t="str">
        <f t="shared" si="1327"/>
        <v>0.000841288629450465+0.00212552631466897i</v>
      </c>
      <c r="AI2535">
        <f t="shared" si="1328"/>
        <v>-52.818614540155608</v>
      </c>
      <c r="AJ2535">
        <f t="shared" si="1329"/>
        <v>68.406216874557117</v>
      </c>
      <c r="AK2535"/>
      <c r="AL2535"/>
      <c r="AM2535"/>
      <c r="AN2535"/>
    </row>
    <row r="2536" spans="1:40" x14ac:dyDescent="0.35">
      <c r="A2536"/>
      <c r="B2536">
        <f t="shared" si="1330"/>
        <v>602000</v>
      </c>
      <c r="C2536" s="237" t="str">
        <f t="shared" si="1298"/>
        <v>-8.89873885124562E-08+0.00171662327856945i</v>
      </c>
      <c r="D2536" s="208" t="str">
        <f t="shared" si="1299"/>
        <v>-2.51366188442243+0.0131607784690325i</v>
      </c>
      <c r="E2536" t="str">
        <f t="shared" si="1300"/>
        <v>20500</v>
      </c>
      <c r="F2536" t="str">
        <f t="shared" si="1301"/>
        <v>0.327868852459016</v>
      </c>
      <c r="G2536" t="str">
        <f t="shared" si="1296"/>
        <v>0.327868852459016</v>
      </c>
      <c r="H2536" t="str">
        <f t="shared" si="1302"/>
        <v>3.83508037249592+0.261460965833195i</v>
      </c>
      <c r="I2536" t="str">
        <f t="shared" si="1303"/>
        <v>2364.04847182632i</v>
      </c>
      <c r="J2536" t="str">
        <f t="shared" si="1297"/>
        <v>-7563.89839978259+517.1781560845i</v>
      </c>
      <c r="K2536" t="str">
        <f t="shared" si="1304"/>
        <v>0.0212705905294542-0.311089290557512i</v>
      </c>
      <c r="L2536" t="str">
        <f t="shared" si="1305"/>
        <v>0.00444242854151316-0.0550857009662567i</v>
      </c>
      <c r="M2536" t="str">
        <f t="shared" si="1306"/>
        <v>0.0257130190709674-0.366174991523769i</v>
      </c>
      <c r="N2536" t="str">
        <f t="shared" si="1307"/>
        <v>-7.5089235671421i</v>
      </c>
      <c r="O2536" t="str">
        <f t="shared" si="1308"/>
        <v>0.338251321948169-0.941055813010215i</v>
      </c>
      <c r="P2536" t="str">
        <f t="shared" si="1309"/>
        <v>0.661748678051831+0.941055813010215i</v>
      </c>
      <c r="Q2536" t="str">
        <f t="shared" si="1310"/>
        <v>-0.661748678051831+6.56786775413188i</v>
      </c>
      <c r="R2536" t="str">
        <f t="shared" si="1311"/>
        <v>0.131792206968152-0.114034268780665i</v>
      </c>
      <c r="S2536" t="str">
        <f t="shared" si="1312"/>
        <v>0.81315447908323i</v>
      </c>
      <c r="T2536" t="str">
        <f t="shared" si="1313"/>
        <v>0.0927274764279787+0.107167423404417i</v>
      </c>
      <c r="U2536" t="str">
        <f t="shared" si="1314"/>
        <v>0.00005-0.000236050876678772i</v>
      </c>
      <c r="V2536" t="str">
        <f t="shared" si="1315"/>
        <v>0.00002-0.00264376981880225i</v>
      </c>
      <c r="W2536" t="str">
        <f t="shared" si="1316"/>
        <v>0.0000422570559619035-0.000217382345492839i</v>
      </c>
      <c r="X2536" t="str">
        <f t="shared" si="1317"/>
        <v>0.0000426011810732763-0.000217242642620346i</v>
      </c>
      <c r="Y2536" t="str">
        <f t="shared" si="1318"/>
        <v>0.009+3.02598204393769i</v>
      </c>
      <c r="Z2536" t="str">
        <f t="shared" si="1319"/>
        <v>-0.000861058552868291-0.000171527007566588i</v>
      </c>
      <c r="AA2536" t="str">
        <f t="shared" si="1320"/>
        <v>0.0118522392973846-3.96590403186355i</v>
      </c>
      <c r="AB2536" t="str">
        <f t="shared" si="1321"/>
        <v>0.309932625189917+0.358196751923558i</v>
      </c>
      <c r="AC2536" t="str">
        <f t="shared" si="1322"/>
        <v>1.13913199610167-0.104279256488488i</v>
      </c>
      <c r="AD2536" t="str">
        <f t="shared" si="1323"/>
        <v>0.241270673276799+0.336533676217733i</v>
      </c>
      <c r="AE2536" t="str">
        <f t="shared" si="1324"/>
        <v>-0.000150023562354268-0.000331159636836232i</v>
      </c>
      <c r="AF2536" t="str">
        <f t="shared" si="1325"/>
        <v>-6.34874225691835-0.248300187364163i</v>
      </c>
      <c r="AG2536" t="str">
        <f t="shared" si="1326"/>
        <v>1.00484182189727-0.00344938092288936i</v>
      </c>
      <c r="AH2536" t="str">
        <f t="shared" si="1327"/>
        <v>0.000858720918063868+0.00213233572455888i</v>
      </c>
      <c r="AI2536">
        <f t="shared" si="1328"/>
        <v>-52.770160474677866</v>
      </c>
      <c r="AJ2536">
        <f t="shared" si="1329"/>
        <v>68.064676002855876</v>
      </c>
      <c r="AK2536"/>
      <c r="AL2536"/>
      <c r="AM2536"/>
      <c r="AN2536"/>
    </row>
    <row r="2537" spans="1:40" x14ac:dyDescent="0.35">
      <c r="A2537"/>
      <c r="B2537">
        <f t="shared" si="1330"/>
        <v>603000</v>
      </c>
      <c r="C2537" s="237" t="str">
        <f t="shared" si="1298"/>
        <v>-8.86924843630253E-08+0.00171377647381096i</v>
      </c>
      <c r="D2537" s="208" t="str">
        <f t="shared" si="1299"/>
        <v>-2.5136618821615+0.013138952965884i</v>
      </c>
      <c r="E2537" t="str">
        <f t="shared" si="1300"/>
        <v>20500</v>
      </c>
      <c r="F2537" t="str">
        <f t="shared" si="1301"/>
        <v>0.327868852459016</v>
      </c>
      <c r="G2537" t="str">
        <f t="shared" si="1296"/>
        <v>0.327868852459016</v>
      </c>
      <c r="H2537" t="str">
        <f t="shared" si="1302"/>
        <v>3.83514366154375+0.261032005674461i</v>
      </c>
      <c r="I2537" t="str">
        <f t="shared" si="1303"/>
        <v>2367.97546264331i</v>
      </c>
      <c r="J2537" t="str">
        <f t="shared" si="1297"/>
        <v>-7589.05182681911+518.037256011551i</v>
      </c>
      <c r="K2537" t="str">
        <f t="shared" si="1304"/>
        <v>0.0212004082487987-0.310578042568948i</v>
      </c>
      <c r="L2537" t="str">
        <f t="shared" si="1305"/>
        <v>0.00442780115353962-0.054995525908961i</v>
      </c>
      <c r="M2537" t="str">
        <f t="shared" si="1306"/>
        <v>0.0256282094023383-0.365573568477909i</v>
      </c>
      <c r="N2537" t="str">
        <f t="shared" si="1307"/>
        <v>-7.52139686210413i</v>
      </c>
      <c r="O2537" t="str">
        <f t="shared" si="1308"/>
        <v>0.326487246837195-0.945201606882187i</v>
      </c>
      <c r="P2537" t="str">
        <f t="shared" si="1309"/>
        <v>0.673512753162805+0.945201606882187i</v>
      </c>
      <c r="Q2537" t="str">
        <f t="shared" si="1310"/>
        <v>-0.673512753162805+6.57619525522194i</v>
      </c>
      <c r="R2537" t="str">
        <f t="shared" si="1311"/>
        <v>0.131858483098042-0.115921303056916i</v>
      </c>
      <c r="S2537" t="str">
        <f t="shared" si="1312"/>
        <v>0.814505234031873i</v>
      </c>
      <c r="T2537" t="str">
        <f t="shared" si="1313"/>
        <v>0.0944185080756531+0.107399424634858i</v>
      </c>
      <c r="U2537" t="str">
        <f t="shared" si="1314"/>
        <v>0.00005-0.000235659415855093i</v>
      </c>
      <c r="V2537" t="str">
        <f t="shared" si="1315"/>
        <v>0.00002-0.00263938545757704i</v>
      </c>
      <c r="W2537" t="str">
        <f t="shared" si="1316"/>
        <v>0.0000422570010438453-0.000217024099689007i</v>
      </c>
      <c r="X2537" t="str">
        <f t="shared" si="1317"/>
        <v>0.0000425999483568626-0.000216884629162947i</v>
      </c>
      <c r="Y2537" t="str">
        <f t="shared" si="1318"/>
        <v>0.009+3.03100859218343i</v>
      </c>
      <c r="Z2537" t="str">
        <f t="shared" si="1319"/>
        <v>-0.000858213775245661-0.000171229142150731i</v>
      </c>
      <c r="AA2537" t="str">
        <f t="shared" si="1320"/>
        <v>0.011812954119165-3.95932625467856i</v>
      </c>
      <c r="AB2537" t="str">
        <f t="shared" si="1321"/>
        <v>0.31558473498555+0.358972193606733i</v>
      </c>
      <c r="AC2537" t="str">
        <f t="shared" si="1322"/>
        <v>1.13931861747355-0.106169623178453i</v>
      </c>
      <c r="AD2537" t="str">
        <f t="shared" si="1323"/>
        <v>0.245501398616741+0.337953737156932i</v>
      </c>
      <c r="AE2537" t="str">
        <f t="shared" si="1324"/>
        <v>-0.000152825153634948-0.00033207354650578i</v>
      </c>
      <c r="AF2537" t="str">
        <f t="shared" si="1325"/>
        <v>-6.34880554370525-0.247893052708577i</v>
      </c>
      <c r="AG2537" t="str">
        <f t="shared" si="1326"/>
        <v>1.00485430850816-0.00350426100202593i</v>
      </c>
      <c r="AH2537" t="str">
        <f t="shared" si="1327"/>
        <v>0.000876190098162134+0.0021388424644575i</v>
      </c>
      <c r="AI2537">
        <f t="shared" si="1328"/>
        <v>-52.722671608551835</v>
      </c>
      <c r="AJ2537">
        <f t="shared" si="1329"/>
        <v>67.723235905232528</v>
      </c>
      <c r="AK2537"/>
      <c r="AL2537"/>
      <c r="AM2537"/>
      <c r="AN2537"/>
    </row>
    <row r="2538" spans="1:40" x14ac:dyDescent="0.35">
      <c r="A2538"/>
      <c r="B2538">
        <f t="shared" si="1330"/>
        <v>604000</v>
      </c>
      <c r="C2538" s="237" t="str">
        <f t="shared" si="1298"/>
        <v>-8.83990437564172E-08+0.00171093909555822i</v>
      </c>
      <c r="D2538" s="208" t="str">
        <f t="shared" si="1299"/>
        <v>-2.51366187991179+0.013117199732613i</v>
      </c>
      <c r="E2538" t="str">
        <f t="shared" si="1300"/>
        <v>20500</v>
      </c>
      <c r="F2538" t="str">
        <f t="shared" si="1301"/>
        <v>0.327868852459016</v>
      </c>
      <c r="G2538" t="str">
        <f t="shared" si="1296"/>
        <v>0.327868852459016</v>
      </c>
      <c r="H2538" t="str">
        <f t="shared" si="1302"/>
        <v>3.83520663873584+0.260604443087359i</v>
      </c>
      <c r="I2538" t="str">
        <f t="shared" si="1303"/>
        <v>2371.90245346029i</v>
      </c>
      <c r="J2538" t="str">
        <f t="shared" si="1297"/>
        <v>-7614.24700228223+518.896355938602i</v>
      </c>
      <c r="K2538" t="str">
        <f t="shared" si="1304"/>
        <v>0.0211305722399409-0.310068464526885i</v>
      </c>
      <c r="L2538" t="str">
        <f t="shared" si="1305"/>
        <v>0.00441324573615994-0.054905643659666i</v>
      </c>
      <c r="M2538" t="str">
        <f t="shared" si="1306"/>
        <v>0.0255438179761008-0.364974108186551i</v>
      </c>
      <c r="N2538" t="str">
        <f t="shared" si="1307"/>
        <v>-7.53387015706616i</v>
      </c>
      <c r="O2538" t="str">
        <f t="shared" si="1308"/>
        <v>0.314672376491002-0.949200345276752i</v>
      </c>
      <c r="P2538" t="str">
        <f t="shared" si="1309"/>
        <v>0.685327623508998+0.949200345276752i</v>
      </c>
      <c r="Q2538" t="str">
        <f t="shared" si="1310"/>
        <v>-0.685327623508998+6.58466981178941i</v>
      </c>
      <c r="R2538" t="str">
        <f t="shared" si="1311"/>
        <v>0.131891854410965-0.117806477291206i</v>
      </c>
      <c r="S2538" t="str">
        <f t="shared" si="1312"/>
        <v>0.815855988980517i</v>
      </c>
      <c r="T2538" t="str">
        <f t="shared" si="1313"/>
        <v>0.0961131200387277+0.107604759318932i</v>
      </c>
      <c r="U2538" t="str">
        <f t="shared" si="1314"/>
        <v>0.0000499999999999999-0.000235269251259306i</v>
      </c>
      <c r="V2538" t="str">
        <f t="shared" si="1315"/>
        <v>0.00002-0.00263501561410423i</v>
      </c>
      <c r="W2538" t="str">
        <f t="shared" si="1316"/>
        <v>0.0000422569460348526-0.000216667043858225i</v>
      </c>
      <c r="X2538" t="str">
        <f t="shared" si="1317"/>
        <v>0.0000425987213949217-0.000216527804897593i</v>
      </c>
      <c r="Y2538" t="str">
        <f t="shared" si="1318"/>
        <v>0.009+3.03603514042918i</v>
      </c>
      <c r="Z2538" t="str">
        <f t="shared" si="1319"/>
        <v>-0.000855383116606962-0.000170932328057314i</v>
      </c>
      <c r="AA2538" t="str">
        <f t="shared" si="1320"/>
        <v>0.0117738639492724-3.95277026228511i</v>
      </c>
      <c r="AB2538" t="str">
        <f t="shared" si="1321"/>
        <v>0.321248811639269+0.359658504936763i</v>
      </c>
      <c r="AC2538" t="str">
        <f t="shared" si="1322"/>
        <v>1.13947196326055-0.10806044715037i</v>
      </c>
      <c r="AD2538" t="str">
        <f t="shared" si="1323"/>
        <v>0.24974871744504+0.339320734064165i</v>
      </c>
      <c r="AE2538" t="str">
        <f t="shared" si="1324"/>
        <v>-0.000155629953265025-0.000332939356735376i</v>
      </c>
      <c r="AF2538" t="str">
        <f t="shared" si="1325"/>
        <v>-6.34886851864763-0.247487243354746i</v>
      </c>
      <c r="AG2538" t="str">
        <f t="shared" si="1326"/>
        <v>1.00486599464015-0.00355919915767327i</v>
      </c>
      <c r="AH2538" t="str">
        <f t="shared" si="1327"/>
        <v>0.000893692512412097+0.00214504766789556i</v>
      </c>
      <c r="AI2538">
        <f t="shared" si="1328"/>
        <v>-52.676130116620719</v>
      </c>
      <c r="AJ2538">
        <f t="shared" si="1329"/>
        <v>67.381895498820327</v>
      </c>
      <c r="AK2538"/>
      <c r="AL2538"/>
      <c r="AM2538"/>
      <c r="AN2538"/>
    </row>
    <row r="2539" spans="1:40" x14ac:dyDescent="0.35">
      <c r="A2539"/>
      <c r="B2539">
        <f t="shared" si="1330"/>
        <v>605000</v>
      </c>
      <c r="C2539" s="237" t="str">
        <f t="shared" si="1298"/>
        <v>-8.81070570243166E-08+0.00170811109706823i</v>
      </c>
      <c r="D2539" s="208" t="str">
        <f t="shared" si="1299"/>
        <v>-2.51366187767323+0.0130955184108564i</v>
      </c>
      <c r="E2539" t="str">
        <f t="shared" si="1300"/>
        <v>20500</v>
      </c>
      <c r="F2539" t="str">
        <f t="shared" si="1301"/>
        <v>0.327868852459016</v>
      </c>
      <c r="G2539" t="str">
        <f t="shared" si="1296"/>
        <v>0.327868852459016</v>
      </c>
      <c r="H2539" t="str">
        <f t="shared" si="1302"/>
        <v>3.83526930611407+0.260178271290993i</v>
      </c>
      <c r="I2539" t="str">
        <f t="shared" si="1303"/>
        <v>2375.82944427728i</v>
      </c>
      <c r="J2539" t="str">
        <f t="shared" si="1297"/>
        <v>-7639.48392617197+519.755455865652i</v>
      </c>
      <c r="K2539" t="str">
        <f t="shared" si="1304"/>
        <v>0.0210610802319838-0.309560548300713i</v>
      </c>
      <c r="L2539" t="str">
        <f t="shared" si="1305"/>
        <v>0.00439876181901163-0.054816052804175i</v>
      </c>
      <c r="M2539" t="str">
        <f t="shared" si="1306"/>
        <v>0.0254598420509954-0.364376601104888i</v>
      </c>
      <c r="N2539" t="str">
        <f t="shared" si="1307"/>
        <v>-7.54634345202819i</v>
      </c>
      <c r="O2539" t="str">
        <f t="shared" si="1308"/>
        <v>0.302808549079761-0.953051406065911i</v>
      </c>
      <c r="P2539" t="str">
        <f t="shared" si="1309"/>
        <v>0.697191450920239+0.953051406065911i</v>
      </c>
      <c r="Q2539" t="str">
        <f t="shared" si="1310"/>
        <v>-0.697191450920239+6.59329204596228i</v>
      </c>
      <c r="R2539" t="str">
        <f t="shared" si="1311"/>
        <v>0.131892403393254-0.119689178259685i</v>
      </c>
      <c r="S2539" t="str">
        <f t="shared" si="1312"/>
        <v>0.817206743929159i</v>
      </c>
      <c r="T2539" t="str">
        <f t="shared" si="1313"/>
        <v>0.0978108036491539+0.107783361525992i</v>
      </c>
      <c r="U2539" t="str">
        <f t="shared" si="1314"/>
        <v>0.0000499999999999999-0.000234880376463836i</v>
      </c>
      <c r="V2539" t="str">
        <f t="shared" si="1315"/>
        <v>0.00002-0.00263066021639496i</v>
      </c>
      <c r="W2539" t="str">
        <f t="shared" si="1316"/>
        <v>0.0000422568909349271-0.000216311172099761i</v>
      </c>
      <c r="X2539" t="str">
        <f t="shared" si="1317"/>
        <v>0.0000425975001488408-0.000216172163927489i</v>
      </c>
      <c r="Y2539" t="str">
        <f t="shared" si="1318"/>
        <v>0.009+3.04106168867492i</v>
      </c>
      <c r="Z2539" t="str">
        <f t="shared" si="1319"/>
        <v>-0.000852566483672222-0.00017063655964194i</v>
      </c>
      <c r="AA2539" t="str">
        <f t="shared" si="1320"/>
        <v>0.0117349674990924-3.94623594663259i</v>
      </c>
      <c r="AB2539" t="str">
        <f t="shared" si="1321"/>
        <v>0.326923154977297+0.360255465546834i</v>
      </c>
      <c r="AC2539" t="str">
        <f t="shared" si="1322"/>
        <v>1.13959207395395-0.109951100782284i</v>
      </c>
      <c r="AD2539" t="str">
        <f t="shared" si="1323"/>
        <v>0.254011961731007+0.340634485991267i</v>
      </c>
      <c r="AE2539" t="str">
        <f t="shared" si="1324"/>
        <v>-0.000158437388238737-0.000333757273196748i</v>
      </c>
      <c r="AF2539" t="str">
        <f t="shared" si="1325"/>
        <v>-6.3489311837873-0.247082752880137i</v>
      </c>
      <c r="AG2539" t="str">
        <f t="shared" si="1326"/>
        <v>1.00487688164894-0.00361418555468009i</v>
      </c>
      <c r="AH2539" t="str">
        <f t="shared" si="1327"/>
        <v>0.000911224533354478+0.00215095249943311i</v>
      </c>
      <c r="AI2539">
        <f t="shared" si="1328"/>
        <v>-52.630518714680512</v>
      </c>
      <c r="AJ2539">
        <f t="shared" si="1329"/>
        <v>67.040653694323581</v>
      </c>
      <c r="AK2539"/>
      <c r="AL2539"/>
      <c r="AM2539"/>
      <c r="AN2539"/>
    </row>
    <row r="2540" spans="1:40" x14ac:dyDescent="0.35">
      <c r="A2540"/>
      <c r="B2540">
        <f t="shared" si="1330"/>
        <v>606000</v>
      </c>
      <c r="C2540" s="237" t="str">
        <f t="shared" si="1298"/>
        <v>-8.78165145781142E-08+0.00170529243190651i</v>
      </c>
      <c r="D2540" s="208" t="str">
        <f t="shared" si="1299"/>
        <v>-2.51366187544574+0.0130739086446166i</v>
      </c>
      <c r="E2540" t="str">
        <f t="shared" si="1300"/>
        <v>20500</v>
      </c>
      <c r="F2540" t="str">
        <f t="shared" si="1301"/>
        <v>0.327868852459016</v>
      </c>
      <c r="G2540" t="str">
        <f t="shared" si="1296"/>
        <v>0.327868852459016</v>
      </c>
      <c r="H2540" t="str">
        <f t="shared" si="1302"/>
        <v>3.83533166570363+0.259753483548003i</v>
      </c>
      <c r="I2540" t="str">
        <f t="shared" si="1303"/>
        <v>2379.75643509427i</v>
      </c>
      <c r="J2540" t="str">
        <f t="shared" si="1297"/>
        <v>-7664.76259848832+520.614555792703i</v>
      </c>
      <c r="K2540" t="str">
        <f t="shared" si="1304"/>
        <v>0.0209919299725886-0.309054285812264i</v>
      </c>
      <c r="L2540" t="str">
        <f t="shared" si="1305"/>
        <v>0.00438434893556037-0.0547267519373204i</v>
      </c>
      <c r="M2540" t="str">
        <f t="shared" si="1306"/>
        <v>0.025376278908149-0.363781037749584i</v>
      </c>
      <c r="N2540" t="str">
        <f t="shared" si="1307"/>
        <v>-7.55881674699022i</v>
      </c>
      <c r="O2540" t="str">
        <f t="shared" si="1308"/>
        <v>0.290897610390435-0.956754190097506i</v>
      </c>
      <c r="P2540" t="str">
        <f t="shared" si="1309"/>
        <v>0.709102389609565+0.956754190097506i</v>
      </c>
      <c r="Q2540" t="str">
        <f t="shared" si="1310"/>
        <v>-0.709102389609565+6.60206255689271i</v>
      </c>
      <c r="R2540" t="str">
        <f t="shared" si="1311"/>
        <v>0.131860226912246-0.121568795310726i</v>
      </c>
      <c r="S2540" t="str">
        <f t="shared" si="1312"/>
        <v>0.818557498877804i</v>
      </c>
      <c r="T2540" t="str">
        <f t="shared" si="1313"/>
        <v>0.0995110490311356+0.107935177542748i</v>
      </c>
      <c r="U2540" t="str">
        <f t="shared" si="1314"/>
        <v>0.0000499999999999999-0.000234492785083533i</v>
      </c>
      <c r="V2540" t="str">
        <f t="shared" si="1315"/>
        <v>0.00002-0.00262631919293557i</v>
      </c>
      <c r="W2540" t="str">
        <f t="shared" si="1316"/>
        <v>0.0000422568357440701-0.000215956478551824i</v>
      </c>
      <c r="X2540" t="str">
        <f t="shared" si="1317"/>
        <v>0.0000425962845803245-0.000215817700394752i</v>
      </c>
      <c r="Y2540" t="str">
        <f t="shared" si="1318"/>
        <v>0.009+3.04608823692066i</v>
      </c>
      <c r="Z2540" t="str">
        <f t="shared" si="1319"/>
        <v>-0.00084976378393051-0.000170341831301015i</v>
      </c>
      <c r="AA2540" t="str">
        <f t="shared" si="1320"/>
        <v>0.0116962634906374-3.9397232003838i</v>
      </c>
      <c r="AB2540" t="str">
        <f t="shared" si="1321"/>
        <v>0.332606060789081+0.360762895905468i</v>
      </c>
      <c r="AC2540" t="str">
        <f t="shared" si="1322"/>
        <v>1.13967900481916-0.111840958089444i</v>
      </c>
      <c r="AD2540" t="str">
        <f t="shared" si="1323"/>
        <v>0.258290461848588+0.341894820362868i</v>
      </c>
      <c r="AE2540" t="str">
        <f t="shared" si="1324"/>
        <v>-0.000161246890400673-0.000334527506536667i</v>
      </c>
      <c r="AF2540" t="str">
        <f t="shared" si="1325"/>
        <v>-6.34899354114937-0.246679574903386i</v>
      </c>
      <c r="AG2540" t="str">
        <f t="shared" si="1326"/>
        <v>1.00488697100081-0.0036692103997412i</v>
      </c>
      <c r="AH2540" t="str">
        <f t="shared" si="1327"/>
        <v>0.000928782563517346+0.00215655815419667i</v>
      </c>
      <c r="AI2540">
        <f t="shared" si="1328"/>
        <v>-52.585820638401074</v>
      </c>
      <c r="AJ2540">
        <f t="shared" si="1329"/>
        <v>66.699509396210416</v>
      </c>
      <c r="AK2540"/>
      <c r="AL2540"/>
      <c r="AM2540"/>
      <c r="AN2540"/>
    </row>
    <row r="2541" spans="1:40" x14ac:dyDescent="0.35">
      <c r="A2541"/>
      <c r="B2541">
        <f t="shared" si="1330"/>
        <v>607000</v>
      </c>
      <c r="C2541" s="237" t="str">
        <f t="shared" si="1298"/>
        <v>-8.75274069081201E-08+0.00170248305394459i</v>
      </c>
      <c r="D2541" s="208" t="str">
        <f t="shared" si="1299"/>
        <v>-2.51366187322924+0.0130523700802419i</v>
      </c>
      <c r="E2541" t="str">
        <f t="shared" si="1300"/>
        <v>20500</v>
      </c>
      <c r="F2541" t="str">
        <f t="shared" si="1301"/>
        <v>0.327868852459016</v>
      </c>
      <c r="G2541" t="str">
        <f t="shared" si="1296"/>
        <v>0.327868852459016</v>
      </c>
      <c r="H2541" t="str">
        <f t="shared" si="1302"/>
        <v>3.83539371951324+0.259330073164233i</v>
      </c>
      <c r="I2541" t="str">
        <f t="shared" si="1303"/>
        <v>2383.68342591126i</v>
      </c>
      <c r="J2541" t="str">
        <f t="shared" si="1297"/>
        <v>-7690.0830192313+521.473655719754i</v>
      </c>
      <c r="K2541" t="str">
        <f t="shared" si="1304"/>
        <v>0.0209231192277932-0.308549669035389i</v>
      </c>
      <c r="L2541" t="str">
        <f t="shared" si="1305"/>
        <v>0.00437000662306256-0.0546377396628914i</v>
      </c>
      <c r="M2541" t="str">
        <f t="shared" si="1306"/>
        <v>0.0252931258508558-0.36318740869828i</v>
      </c>
      <c r="N2541" t="str">
        <f t="shared" si="1307"/>
        <v>-7.57129004195225i</v>
      </c>
      <c r="O2541" t="str">
        <f t="shared" si="1308"/>
        <v>0.278941413539611-0.960308121288435i</v>
      </c>
      <c r="P2541" t="str">
        <f t="shared" si="1309"/>
        <v>0.721058586460389+0.960308121288435i</v>
      </c>
      <c r="Q2541" t="str">
        <f t="shared" si="1310"/>
        <v>-0.721058586460389+6.61098192066382i</v>
      </c>
      <c r="R2541" t="str">
        <f t="shared" si="1311"/>
        <v>0.131795436119358-0.123444720787952i</v>
      </c>
      <c r="S2541" t="str">
        <f t="shared" si="1312"/>
        <v>0.819908253826446i</v>
      </c>
      <c r="T2541" t="str">
        <f t="shared" si="1313"/>
        <v>0.101213345465343+0.108060165890918i</v>
      </c>
      <c r="U2541" t="str">
        <f t="shared" si="1314"/>
        <v>0.0000500000000000001-0.000234106470775323i</v>
      </c>
      <c r="V2541" t="str">
        <f t="shared" si="1315"/>
        <v>0.00002-0.00262199247268361i</v>
      </c>
      <c r="W2541" t="str">
        <f t="shared" si="1316"/>
        <v>0.0000422567804622819-0.000215602957391255i</v>
      </c>
      <c r="X2541" t="str">
        <f t="shared" si="1317"/>
        <v>0.0000425950746513922-0.000215464408480106i</v>
      </c>
      <c r="Y2541" t="str">
        <f t="shared" si="1318"/>
        <v>0.009+3.05111478516641i</v>
      </c>
      <c r="Z2541" t="str">
        <f t="shared" si="1319"/>
        <v>-0.000846974925632411-0.00017004813747138i</v>
      </c>
      <c r="AA2541" t="str">
        <f t="shared" si="1320"/>
        <v>0.0116577506564418-3.93323191690908i</v>
      </c>
      <c r="AB2541" t="str">
        <f t="shared" si="1321"/>
        <v>0.338295822044636+0.361180657375517i</v>
      </c>
      <c r="AC2541" t="str">
        <f t="shared" si="1322"/>
        <v>1.13973282582595-0.113729395159952i</v>
      </c>
      <c r="AD2541" t="str">
        <f t="shared" si="1323"/>
        <v>0.262583546678384+0.343101572980334i</v>
      </c>
      <c r="AE2541" t="str">
        <f t="shared" si="1324"/>
        <v>-0.000164057896471412-0.000335250272302669i</v>
      </c>
      <c r="AF2541" t="str">
        <f t="shared" si="1325"/>
        <v>-6.34905559274248-0.246277703083991i</v>
      </c>
      <c r="AG2541" t="str">
        <f t="shared" si="1326"/>
        <v>1.00489626427179-0.00372426394250794i</v>
      </c>
      <c r="AH2541" t="str">
        <f t="shared" si="1327"/>
        <v>0.000946363035524097+0.00216186585741911i</v>
      </c>
      <c r="AI2541">
        <f t="shared" si="1328"/>
        <v>-52.542019623274442</v>
      </c>
      <c r="AJ2541">
        <f t="shared" si="1329"/>
        <v>66.358461502903012</v>
      </c>
      <c r="AK2541"/>
      <c r="AL2541"/>
      <c r="AM2541"/>
      <c r="AN2541"/>
    </row>
    <row r="2542" spans="1:40" x14ac:dyDescent="0.35">
      <c r="A2542"/>
      <c r="B2542">
        <f t="shared" si="1330"/>
        <v>608000</v>
      </c>
      <c r="C2542" s="237" t="str">
        <f t="shared" si="1298"/>
        <v>-8.72397245827837E-08+0.00169968291735748i</v>
      </c>
      <c r="D2542" s="208" t="str">
        <f t="shared" si="1299"/>
        <v>-2.51366187102368+0.0130309023664074i</v>
      </c>
      <c r="E2542" t="str">
        <f t="shared" si="1300"/>
        <v>20500</v>
      </c>
      <c r="F2542" t="str">
        <f t="shared" si="1301"/>
        <v>0.327868852459016</v>
      </c>
      <c r="G2542" t="str">
        <f t="shared" si="1296"/>
        <v>0.327868852459016</v>
      </c>
      <c r="H2542" t="str">
        <f t="shared" si="1302"/>
        <v>3.83545546953533+0.258908033488374i</v>
      </c>
      <c r="I2542" t="str">
        <f t="shared" si="1303"/>
        <v>2387.61041672824i</v>
      </c>
      <c r="J2542" t="str">
        <f t="shared" si="1297"/>
        <v>-7715.44518840089+522.332755646805i</v>
      </c>
      <c r="K2542" t="str">
        <f t="shared" si="1304"/>
        <v>0.0208546457818335-0.308046689995549i</v>
      </c>
      <c r="L2542" t="str">
        <f t="shared" si="1305"/>
        <v>0.0043557344225283-0.0545490145935617i</v>
      </c>
      <c r="M2542" t="str">
        <f t="shared" si="1306"/>
        <v>0.0252103802043618-0.362595704589111i</v>
      </c>
      <c r="N2542" t="str">
        <f t="shared" si="1307"/>
        <v>-7.58376333691428i</v>
      </c>
      <c r="O2542" t="str">
        <f t="shared" si="1308"/>
        <v>0.266941818685189-0.963712646714281i</v>
      </c>
      <c r="P2542" t="str">
        <f t="shared" si="1309"/>
        <v>0.733058181314811+0.963712646714281i</v>
      </c>
      <c r="Q2542" t="str">
        <f t="shared" si="1310"/>
        <v>-0.733058181314811+6.6200506902i</v>
      </c>
      <c r="R2542" t="str">
        <f t="shared" si="1311"/>
        <v>0.131698156338264-0.12531635044891i</v>
      </c>
      <c r="S2542" t="str">
        <f t="shared" si="1312"/>
        <v>0.82125900877509i</v>
      </c>
      <c r="T2542" t="str">
        <f t="shared" si="1313"/>
        <v>0.102917181752984+0.10815829733187i</v>
      </c>
      <c r="U2542" t="str">
        <f t="shared" si="1314"/>
        <v>0.0000500000000000001-0.000233721427237863i</v>
      </c>
      <c r="V2542" t="str">
        <f t="shared" si="1315"/>
        <v>0.00002-0.00261767998506407i</v>
      </c>
      <c r="W2542" t="str">
        <f t="shared" si="1316"/>
        <v>0.0000422567250895639-0.000215250602833201i</v>
      </c>
      <c r="X2542" t="str">
        <f t="shared" si="1317"/>
        <v>0.0000425938703243757-0.000215112282402555i</v>
      </c>
      <c r="Y2542" t="str">
        <f t="shared" si="1318"/>
        <v>0.009+3.05614133341215i</v>
      </c>
      <c r="Z2542" t="str">
        <f t="shared" si="1319"/>
        <v>-0.000844199817782468-0.000169755472629943i</v>
      </c>
      <c r="AA2542" t="str">
        <f t="shared" si="1320"/>
        <v>0.0116194277394585-3.92676199028054i</v>
      </c>
      <c r="AB2542" t="str">
        <f t="shared" si="1321"/>
        <v>0.343990730111423+0.36150865222968i</v>
      </c>
      <c r="AC2542" t="str">
        <f t="shared" si="1322"/>
        <v>1.13975362156317-0.115615790586998i</v>
      </c>
      <c r="AD2542" t="str">
        <f t="shared" si="1323"/>
        <v>0.266890543709399+0.344254588024654i</v>
      </c>
      <c r="AE2542" t="str">
        <f t="shared" si="1324"/>
        <v>-0.000166869848072187-0.000335925790869043i</v>
      </c>
      <c r="AF2542" t="str">
        <f t="shared" si="1325"/>
        <v>-6.34911734055901-0.245877131121967i</v>
      </c>
      <c r="AG2542" t="str">
        <f t="shared" si="1326"/>
        <v>1.00490476314677-0.00377933647668372i</v>
      </c>
      <c r="AH2542" t="str">
        <f t="shared" si="1327"/>
        <v>0.000963962412196069+0.0021668768639829i</v>
      </c>
      <c r="AI2542">
        <f t="shared" si="1328"/>
        <v>-52.499099885528928</v>
      </c>
      <c r="AJ2542">
        <f t="shared" si="1329"/>
        <v>66.017508906970505</v>
      </c>
      <c r="AK2542"/>
      <c r="AL2542"/>
      <c r="AM2542"/>
      <c r="AN2542"/>
    </row>
    <row r="2543" spans="1:40" x14ac:dyDescent="0.35">
      <c r="A2543"/>
      <c r="B2543">
        <f t="shared" si="1330"/>
        <v>609000</v>
      </c>
      <c r="C2543" s="237" t="str">
        <f t="shared" si="1298"/>
        <v>-8.69534582479255E-08+0.00169689197662114i</v>
      </c>
      <c r="D2543" s="208" t="str">
        <f t="shared" si="1299"/>
        <v>-2.51366186882897+0.0130095051540954i</v>
      </c>
      <c r="E2543" t="str">
        <f t="shared" si="1300"/>
        <v>20500</v>
      </c>
      <c r="F2543" t="str">
        <f t="shared" si="1301"/>
        <v>0.327868852459016</v>
      </c>
      <c r="G2543" t="str">
        <f t="shared" si="1296"/>
        <v>0.327868852459016</v>
      </c>
      <c r="H2543" t="str">
        <f t="shared" si="1302"/>
        <v>3.8355169177461+0.258487357911633i</v>
      </c>
      <c r="I2543" t="str">
        <f t="shared" si="1303"/>
        <v>2391.53740754523i</v>
      </c>
      <c r="J2543" t="str">
        <f t="shared" si="1297"/>
        <v>-7740.84910599709+523.191855573855i</v>
      </c>
      <c r="K2543" t="str">
        <f t="shared" si="1304"/>
        <v>0.0207865074369655-0.3075453407694i</v>
      </c>
      <c r="L2543" t="str">
        <f t="shared" si="1305"/>
        <v>0.00434153187868544-0.0544605753508224i</v>
      </c>
      <c r="M2543" t="str">
        <f t="shared" si="1306"/>
        <v>0.0251280393156509-0.362005916120222i</v>
      </c>
      <c r="N2543" t="str">
        <f t="shared" si="1307"/>
        <v>-7.59623663187631i</v>
      </c>
      <c r="O2543" t="str">
        <f t="shared" si="1308"/>
        <v>0.254900692736976-0.966967236695334i</v>
      </c>
      <c r="P2543" t="str">
        <f t="shared" si="1309"/>
        <v>0.745099307263024+0.966967236695334i</v>
      </c>
      <c r="Q2543" t="str">
        <f t="shared" si="1310"/>
        <v>-0.745099307263024+6.62926939518098i</v>
      </c>
      <c r="R2543" t="str">
        <f t="shared" si="1311"/>
        <v>0.131568526938383-0.127183083878795i</v>
      </c>
      <c r="S2543" t="str">
        <f t="shared" si="1312"/>
        <v>0.822609763723733i</v>
      </c>
      <c r="T2543" t="str">
        <f t="shared" si="1313"/>
        <v>0.104622046579191+0.108229554858263i</v>
      </c>
      <c r="U2543" t="str">
        <f t="shared" si="1314"/>
        <v>0.0000500000000000001-0.0002333376482112i</v>
      </c>
      <c r="V2543" t="str">
        <f t="shared" si="1315"/>
        <v>0.00002-0.00261338165996544i</v>
      </c>
      <c r="W2543" t="str">
        <f t="shared" si="1316"/>
        <v>0.000042256669625917-0.000214899409130811i</v>
      </c>
      <c r="X2543" t="str">
        <f t="shared" si="1317"/>
        <v>0.0000425926715619165-0.000214761316419082i</v>
      </c>
      <c r="Y2543" t="str">
        <f t="shared" si="1318"/>
        <v>0.009+3.06116788165789i</v>
      </c>
      <c r="Z2543" t="str">
        <f t="shared" si="1319"/>
        <v>-0.000841438370131821-0.000169463831293325i</v>
      </c>
      <c r="AA2543" t="str">
        <f t="shared" si="1320"/>
        <v>0.0115812934929556-3.92031331526621i</v>
      </c>
      <c r="AB2543" t="str">
        <f t="shared" si="1321"/>
        <v>0.349689075968928+0.361746823622565i</v>
      </c>
      <c r="AC2543" t="str">
        <f t="shared" si="1322"/>
        <v>1.13974149113827-0.117499525897066i</v>
      </c>
      <c r="AD2543" t="str">
        <f t="shared" si="1323"/>
        <v>0.271210779140448+0.34535371805815i</v>
      </c>
      <c r="AE2543" t="str">
        <f t="shared" si="1324"/>
        <v>-0.000169682191748591-0.000336554287363002i</v>
      </c>
      <c r="AF2543" t="str">
        <f t="shared" si="1325"/>
        <v>-6.34917878657507-0.245477852757538i</v>
      </c>
      <c r="AG2543" t="str">
        <f t="shared" si="1326"/>
        <v>1.00491246941866-0.00383441834110391i</v>
      </c>
      <c r="AH2543" t="str">
        <f t="shared" si="1327"/>
        <v>0.000981577186649805+0.00217159245796585i</v>
      </c>
      <c r="AI2543">
        <f t="shared" si="1328"/>
        <v>-52.457046103956834</v>
      </c>
      <c r="AJ2543">
        <f t="shared" si="1329"/>
        <v>65.6766504953181</v>
      </c>
      <c r="AK2543"/>
      <c r="AL2543"/>
      <c r="AM2543"/>
      <c r="AN2543"/>
    </row>
    <row r="2544" spans="1:40" x14ac:dyDescent="0.35">
      <c r="A2544"/>
      <c r="B2544">
        <f t="shared" si="1330"/>
        <v>610000</v>
      </c>
      <c r="C2544" s="237" t="str">
        <f t="shared" si="1298"/>
        <v>-8.66685986259777E-08+0.00169411018651011i</v>
      </c>
      <c r="D2544" s="208" t="str">
        <f t="shared" si="1299"/>
        <v>-2.51366186664505+0.0129881780965775i</v>
      </c>
      <c r="E2544" t="str">
        <f t="shared" si="1300"/>
        <v>20500</v>
      </c>
      <c r="F2544" t="str">
        <f t="shared" si="1301"/>
        <v>0.327868852459016</v>
      </c>
      <c r="G2544" t="str">
        <f t="shared" si="1296"/>
        <v>0.327868852459016</v>
      </c>
      <c r="H2544" t="str">
        <f t="shared" si="1302"/>
        <v>3.83557806610577+0.25806803986739i</v>
      </c>
      <c r="I2544" t="str">
        <f t="shared" si="1303"/>
        <v>2395.46439836222i</v>
      </c>
      <c r="J2544" t="str">
        <f t="shared" si="1297"/>
        <v>-7766.29477201992+524.050955500905i</v>
      </c>
      <c r="K2544" t="str">
        <f t="shared" si="1304"/>
        <v>0.02071870201329-0.307045613484384i</v>
      </c>
      <c r="L2544" t="str">
        <f t="shared" si="1305"/>
        <v>0.00432739853994309-0.0543724205649093i</v>
      </c>
      <c r="M2544" t="str">
        <f t="shared" si="1306"/>
        <v>0.0250461005532331-0.361418034049293i</v>
      </c>
      <c r="N2544" t="str">
        <f t="shared" si="1307"/>
        <v>-7.60870992683834i</v>
      </c>
      <c r="O2544" t="str">
        <f t="shared" si="1308"/>
        <v>0.242819909066231-0.970071384879003i</v>
      </c>
      <c r="P2544" t="str">
        <f t="shared" si="1309"/>
        <v>0.757180090933769+0.970071384879003i</v>
      </c>
      <c r="Q2544" t="str">
        <f t="shared" si="1310"/>
        <v>-0.757180090933769+6.63863854195934i</v>
      </c>
      <c r="R2544" t="str">
        <f t="shared" si="1311"/>
        <v>0.131406701193933-0.129044324898619i</v>
      </c>
      <c r="S2544" t="str">
        <f t="shared" si="1312"/>
        <v>0.823960518672375i</v>
      </c>
      <c r="T2544" t="str">
        <f t="shared" si="1313"/>
        <v>0.106327428875193+0.108273933672779i</v>
      </c>
      <c r="U2544" t="str">
        <f t="shared" si="1314"/>
        <v>0.0000500000000000001-0.000232955127476428i</v>
      </c>
      <c r="V2544" t="str">
        <f t="shared" si="1315"/>
        <v>0.00002-0.00260909742773599i</v>
      </c>
      <c r="W2544" t="str">
        <f t="shared" si="1316"/>
        <v>0.0000422566140713425-0.000214549370574914i</v>
      </c>
      <c r="X2544" t="str">
        <f t="shared" si="1317"/>
        <v>0.0000425914783269614-0.000214411504824319i</v>
      </c>
      <c r="Y2544" t="str">
        <f t="shared" si="1318"/>
        <v>0.009+3.06619442990364i</v>
      </c>
      <c r="Z2544" t="str">
        <f t="shared" si="1319"/>
        <v>-0.000838690493170775-0.000169173208017485i</v>
      </c>
      <c r="AA2544" t="str">
        <f t="shared" si="1320"/>
        <v>0.0115433466804156-3.91388578732438i</v>
      </c>
      <c r="AB2544" t="str">
        <f t="shared" si="1321"/>
        <v>0.355389151419194+0.361895155519599i</v>
      </c>
      <c r="AC2544" t="str">
        <f t="shared" si="1322"/>
        <v>1.13969654806183-0.1193799859735i</v>
      </c>
      <c r="AD2544" t="str">
        <f t="shared" si="1323"/>
        <v>0.275543577981253+0.346398824025105i</v>
      </c>
      <c r="AE2544" t="str">
        <f t="shared" si="1324"/>
        <v>-0.000172494378993326-0.000337135991591097i</v>
      </c>
      <c r="AF2544" t="str">
        <f t="shared" si="1325"/>
        <v>-6.34923993275082-0.245079861770813i</v>
      </c>
      <c r="AG2544" t="str">
        <f t="shared" si="1326"/>
        <v>1.0049193849875-0.0038894999208008i</v>
      </c>
      <c r="AH2544" t="str">
        <f t="shared" si="1327"/>
        <v>0.000999203882389188+0.00217601395219008i</v>
      </c>
      <c r="AI2544">
        <f t="shared" si="1328"/>
        <v>-52.415843402601553</v>
      </c>
      <c r="AJ2544">
        <f t="shared" si="1329"/>
        <v>65.335885149376466</v>
      </c>
      <c r="AK2544"/>
      <c r="AL2544"/>
      <c r="AM2544"/>
      <c r="AN2544"/>
    </row>
    <row r="2545" spans="1:40" x14ac:dyDescent="0.35">
      <c r="A2545"/>
      <c r="B2545">
        <f t="shared" si="1330"/>
        <v>611000</v>
      </c>
      <c r="C2545" s="237" t="str">
        <f t="shared" si="1298"/>
        <v>-8.63851365152306E-08+0.00169133750209495i</v>
      </c>
      <c r="D2545" s="208" t="str">
        <f t="shared" si="1299"/>
        <v>-2.51366186447183+0.0129669208493946i</v>
      </c>
      <c r="E2545" t="str">
        <f t="shared" si="1300"/>
        <v>20500</v>
      </c>
      <c r="F2545" t="str">
        <f t="shared" si="1301"/>
        <v>0.327868852459016</v>
      </c>
      <c r="G2545" t="str">
        <f t="shared" si="1296"/>
        <v>0.327868852459016</v>
      </c>
      <c r="H2545" t="str">
        <f t="shared" si="1302"/>
        <v>3.83563891655864+0.257650072830869i</v>
      </c>
      <c r="I2545" t="str">
        <f t="shared" si="1303"/>
        <v>2399.3913891792i</v>
      </c>
      <c r="J2545" t="str">
        <f t="shared" si="1297"/>
        <v>-7791.78218646935+524.910055427956i</v>
      </c>
      <c r="K2545" t="str">
        <f t="shared" si="1304"/>
        <v>0.0206512273485796-0.306547500318321i</v>
      </c>
      <c r="L2545" t="str">
        <f t="shared" si="1305"/>
        <v>0.00431333395835644-0.0542845488747373i</v>
      </c>
      <c r="M2545" t="str">
        <f t="shared" si="1306"/>
        <v>0.024964561306936-0.360832049193058i</v>
      </c>
      <c r="N2545" t="str">
        <f t="shared" si="1307"/>
        <v>-7.62118322180037i</v>
      </c>
      <c r="O2545" t="str">
        <f t="shared" si="1308"/>
        <v>0.230701347214204-0.973024608318593i</v>
      </c>
      <c r="P2545" t="str">
        <f t="shared" si="1309"/>
        <v>0.769298652785796+0.973024608318593i</v>
      </c>
      <c r="Q2545" t="str">
        <f t="shared" si="1310"/>
        <v>-0.769298652785796+6.64815861348178i</v>
      </c>
      <c r="R2545" t="str">
        <f t="shared" si="1311"/>
        <v>0.131212846128828-0.130899481967253i</v>
      </c>
      <c r="S2545" t="str">
        <f t="shared" si="1312"/>
        <v>0.82531127362102i</v>
      </c>
      <c r="T2545" t="str">
        <f t="shared" si="1313"/>
        <v>0.108032818178725+0.108291441154022i</v>
      </c>
      <c r="U2545" t="str">
        <f t="shared" si="1314"/>
        <v>0.0000500000000000001-0.000232573858855354i</v>
      </c>
      <c r="V2545" t="str">
        <f t="shared" si="1315"/>
        <v>0.00002-0.00260482721917995i</v>
      </c>
      <c r="W2545" t="str">
        <f t="shared" si="1316"/>
        <v>0.0000422565584258417-0.000214200481493716i</v>
      </c>
      <c r="X2545" t="str">
        <f t="shared" si="1317"/>
        <v>0.0000425902905827604-0.00021406284195025i</v>
      </c>
      <c r="Y2545" t="str">
        <f t="shared" si="1318"/>
        <v>0.009+3.07122097814938i</v>
      </c>
      <c r="Z2545" t="str">
        <f t="shared" si="1319"/>
        <v>-0.000835956098121627-0.000168883597397381i</v>
      </c>
      <c r="AA2545" t="str">
        <f t="shared" si="1320"/>
        <v>0.011505586075435-3.90747930259799i</v>
      </c>
      <c r="AB2545" t="str">
        <f t="shared" si="1321"/>
        <v>0.361089250291453+0.361953672583053i</v>
      </c>
      <c r="AC2545" t="str">
        <f t="shared" si="1322"/>
        <v>1.13961892011727-0.12125655947478i</v>
      </c>
      <c r="AD2545" t="str">
        <f t="shared" si="1323"/>
        <v>0.279888264153199+0.347389775251274i</v>
      </c>
      <c r="AE2545" t="str">
        <f t="shared" si="1324"/>
        <v>-0.000175305866268041-0.000337671137965905i</v>
      </c>
      <c r="AF2545" t="str">
        <f t="shared" si="1325"/>
        <v>-6.34930078103047-0.244683151981474i</v>
      </c>
      <c r="AG2545" t="str">
        <f t="shared" si="1326"/>
        <v>1.00492551185958-0.00394457164805332i</v>
      </c>
      <c r="AH2545" t="str">
        <f t="shared" si="1327"/>
        <v>0.00101683905339256+0.00218014268777411i</v>
      </c>
      <c r="AI2545">
        <f t="shared" si="1328"/>
        <v>-52.375477334256175</v>
      </c>
      <c r="AJ2545">
        <f t="shared" si="1329"/>
        <v>64.995211745289723</v>
      </c>
      <c r="AK2545"/>
      <c r="AL2545"/>
      <c r="AM2545"/>
      <c r="AN2545"/>
    </row>
    <row r="2546" spans="1:40" x14ac:dyDescent="0.35">
      <c r="A2546"/>
      <c r="B2546">
        <f t="shared" si="1330"/>
        <v>612000</v>
      </c>
      <c r="C2546" s="237" t="str">
        <f t="shared" si="1298"/>
        <v>-8.61030627890906E-08+0.0016885738787399i</v>
      </c>
      <c r="D2546" s="208" t="str">
        <f t="shared" si="1299"/>
        <v>-2.51366186230927+0.0129457330703392i</v>
      </c>
      <c r="E2546" t="str">
        <f t="shared" si="1300"/>
        <v>20500</v>
      </c>
      <c r="F2546" t="str">
        <f t="shared" si="1301"/>
        <v>0.327868852459016</v>
      </c>
      <c r="G2546" t="str">
        <f t="shared" si="1296"/>
        <v>0.327868852459016</v>
      </c>
      <c r="H2546" t="str">
        <f t="shared" si="1302"/>
        <v>3.83569947103342+0.257233450318806i</v>
      </c>
      <c r="I2546" t="str">
        <f t="shared" si="1303"/>
        <v>2403.31837999619i</v>
      </c>
      <c r="J2546" t="str">
        <f t="shared" si="1297"/>
        <v>-7817.31134934541+525.769155355007i</v>
      </c>
      <c r="K2546" t="str">
        <f t="shared" si="1304"/>
        <v>0.020584081298107-0.30605099349902i</v>
      </c>
      <c r="L2546" t="str">
        <f t="shared" si="1305"/>
        <v>0.00429933768959143-0.0541969589278307i</v>
      </c>
      <c r="M2546" t="str">
        <f t="shared" si="1306"/>
        <v>0.0248834189876984-0.360247952426851i</v>
      </c>
      <c r="N2546" t="str">
        <f t="shared" si="1307"/>
        <v>-7.6336565167624i</v>
      </c>
      <c r="O2546" t="str">
        <f t="shared" si="1308"/>
        <v>0.218546892599718-0.975826447548439i</v>
      </c>
      <c r="P2546" t="str">
        <f t="shared" si="1309"/>
        <v>0.781453107400282+0.975826447548439i</v>
      </c>
      <c r="Q2546" t="str">
        <f t="shared" si="1310"/>
        <v>-0.781453107400282+6.65783006921396i</v>
      </c>
      <c r="R2546" t="str">
        <f t="shared" si="1311"/>
        <v>0.13098714234772-0.132747968576755i</v>
      </c>
      <c r="S2546" t="str">
        <f t="shared" si="1312"/>
        <v>0.826662028569662i</v>
      </c>
      <c r="T2546" t="str">
        <f t="shared" si="1313"/>
        <v>0.109737704992162+0.108282096809709i</v>
      </c>
      <c r="U2546" t="str">
        <f t="shared" si="1314"/>
        <v>0.00005-0.000232193836210165i</v>
      </c>
      <c r="V2546" t="str">
        <f t="shared" si="1315"/>
        <v>0.00002-0.00260057096555384i</v>
      </c>
      <c r="W2546" t="str">
        <f t="shared" si="1316"/>
        <v>0.000042256502689415-0.000213852736252492i</v>
      </c>
      <c r="X2546" t="str">
        <f t="shared" si="1317"/>
        <v>0.0000425891082928632-0.00021371532216591i</v>
      </c>
      <c r="Y2546" t="str">
        <f t="shared" si="1318"/>
        <v>0.009+3.07624752639513i</v>
      </c>
      <c r="Z2546" t="str">
        <f t="shared" si="1319"/>
        <v>-0.000833235096931471-0.000168594994066603i</v>
      </c>
      <c r="AA2546" t="str">
        <f t="shared" si="1320"/>
        <v>0.0114680104616248-3.90109375790892i</v>
      </c>
      <c r="AB2546" t="str">
        <f t="shared" si="1321"/>
        <v>0.366787669639149+0.361922440015586i</v>
      </c>
      <c r="AC2546" t="str">
        <f t="shared" si="1322"/>
        <v>1.1395087492161-0.123128639246962i</v>
      </c>
      <c r="AD2546" t="str">
        <f t="shared" si="1323"/>
        <v>0.284244160589737+0.348326449442313i</v>
      </c>
      <c r="AE2546" t="str">
        <f t="shared" si="1324"/>
        <v>-0.000178116115024226-0.000338159965432954i</v>
      </c>
      <c r="AF2546" t="str">
        <f t="shared" si="1325"/>
        <v>-6.34936133334269-0.244287717248467i</v>
      </c>
      <c r="AG2546" t="str">
        <f t="shared" si="1326"/>
        <v>1.00493085214656-0.00399962400342136i</v>
      </c>
      <c r="AH2546" t="str">
        <f t="shared" si="1327"/>
        <v>0.00103447928419482+0.00218398003368788i</v>
      </c>
      <c r="AI2546">
        <f t="shared" si="1328"/>
        <v>-52.335933864729157</v>
      </c>
      <c r="AJ2546">
        <f t="shared" si="1329"/>
        <v>64.654629154102849</v>
      </c>
      <c r="AK2546"/>
      <c r="AL2546"/>
      <c r="AM2546"/>
      <c r="AN2546"/>
    </row>
    <row r="2547" spans="1:40" x14ac:dyDescent="0.35">
      <c r="A2547"/>
      <c r="B2547">
        <f t="shared" si="1330"/>
        <v>613000</v>
      </c>
      <c r="C2547" s="237" t="str">
        <f t="shared" si="1298"/>
        <v>-8.5822368395345E-08+0.00168581927210045i</v>
      </c>
      <c r="D2547" s="208" t="str">
        <f t="shared" si="1299"/>
        <v>-2.51366186015728+0.0129246144194368i</v>
      </c>
      <c r="E2547" t="str">
        <f t="shared" si="1300"/>
        <v>20500</v>
      </c>
      <c r="F2547" t="str">
        <f t="shared" si="1301"/>
        <v>0.327868852459016</v>
      </c>
      <c r="G2547" t="str">
        <f t="shared" si="1296"/>
        <v>0.327868852459016</v>
      </c>
      <c r="H2547" t="str">
        <f t="shared" si="1302"/>
        <v>3.83575973144314+0.256818165889117i</v>
      </c>
      <c r="I2547" t="str">
        <f t="shared" si="1303"/>
        <v>2407.24537081318i</v>
      </c>
      <c r="J2547" t="str">
        <f t="shared" si="1297"/>
        <v>-7842.88226064808+526.628255282058i</v>
      </c>
      <c r="K2547" t="str">
        <f t="shared" si="1304"/>
        <v>0.0205172617344756-0.305556085303869i</v>
      </c>
      <c r="L2547" t="str">
        <f t="shared" si="1305"/>
        <v>0.00428540929288972-0.0541096493802547i</v>
      </c>
      <c r="M2547" t="str">
        <f t="shared" si="1306"/>
        <v>0.0248026710273653-0.359665734684124i</v>
      </c>
      <c r="N2547" t="str">
        <f t="shared" si="1307"/>
        <v>-7.64612981172443i</v>
      </c>
      <c r="O2547" t="str">
        <f t="shared" si="1308"/>
        <v>0.206358436225827-0.978476466655398i</v>
      </c>
      <c r="P2547" t="str">
        <f t="shared" si="1309"/>
        <v>0.793641563774173+0.978476466655398i</v>
      </c>
      <c r="Q2547" t="str">
        <f t="shared" si="1310"/>
        <v>-0.793641563774173+6.66765334506903i</v>
      </c>
      <c r="R2547" t="str">
        <f t="shared" si="1311"/>
        <v>0.130729783853517-0.134589203640467i</v>
      </c>
      <c r="S2547" t="str">
        <f t="shared" si="1312"/>
        <v>0.828012783518306i</v>
      </c>
      <c r="T2547" t="str">
        <f t="shared" si="1313"/>
        <v>0.111441581137855+0.108245932217297i</v>
      </c>
      <c r="U2547" t="str">
        <f t="shared" si="1314"/>
        <v>0.00005-0.000231815053443101i</v>
      </c>
      <c r="V2547" t="str">
        <f t="shared" si="1315"/>
        <v>0.00002-0.00259632859856273i</v>
      </c>
      <c r="W2547" t="str">
        <f t="shared" si="1316"/>
        <v>0.0000422564468620644-0.000213506129253286i</v>
      </c>
      <c r="X2547" t="str">
        <f t="shared" si="1317"/>
        <v>0.0000425879314211172-0.00021336893987707i</v>
      </c>
      <c r="Y2547" t="str">
        <f t="shared" si="1318"/>
        <v>0.009+3.08127407464087i</v>
      </c>
      <c r="Z2547" t="str">
        <f t="shared" si="1319"/>
        <v>-0.000830527402265083-0.000168307392697043i</v>
      </c>
      <c r="AA2547" t="str">
        <f t="shared" si="1320"/>
        <v>0.0114306186325134-3.89472905075258i</v>
      </c>
      <c r="AB2547" t="str">
        <f t="shared" si="1321"/>
        <v>0.37248271092762+0.361801563361794i</v>
      </c>
      <c r="AC2547" t="str">
        <f t="shared" si="1322"/>
        <v>1.1393661912389-0.124995622729668i</v>
      </c>
      <c r="AD2547" t="str">
        <f t="shared" si="1323"/>
        <v>0.288610589336464+0.349208732681147i</v>
      </c>
      <c r="AE2547" t="str">
        <f t="shared" si="1324"/>
        <v>-0.000180924591723206-0.000338602717397932i</v>
      </c>
      <c r="AF2547" t="str">
        <f t="shared" si="1325"/>
        <v>-6.34942159160042-0.24389355146968i</v>
      </c>
      <c r="AG2547" t="str">
        <f t="shared" si="1326"/>
        <v>1.00493540806458-0.0040546475167656i</v>
      </c>
      <c r="AH2547" t="str">
        <f t="shared" si="1327"/>
        <v>0.00105212118996472+0.00218752738631092i</v>
      </c>
      <c r="AI2547">
        <f t="shared" si="1328"/>
        <v>-52.297199357834188</v>
      </c>
      <c r="AJ2547">
        <f t="shared" si="1329"/>
        <v>64.314136241947182</v>
      </c>
      <c r="AK2547"/>
      <c r="AL2547"/>
      <c r="AM2547"/>
      <c r="AN2547"/>
    </row>
    <row r="2548" spans="1:40" x14ac:dyDescent="0.35">
      <c r="A2548"/>
      <c r="B2548">
        <f t="shared" si="1330"/>
        <v>614000</v>
      </c>
      <c r="C2548" s="237" t="str">
        <f t="shared" si="1298"/>
        <v>-8.55430443554374E-08+0.001683073638121i</v>
      </c>
      <c r="D2548" s="208" t="str">
        <f t="shared" si="1299"/>
        <v>-2.51366185801579+0.0129035645589277i</v>
      </c>
      <c r="E2548" t="str">
        <f t="shared" si="1300"/>
        <v>20500</v>
      </c>
      <c r="F2548" t="str">
        <f t="shared" si="1301"/>
        <v>0.327868852459016</v>
      </c>
      <c r="G2548" t="str">
        <f t="shared" si="1296"/>
        <v>0.327868852459016</v>
      </c>
      <c r="H2548" t="str">
        <f t="shared" si="1302"/>
        <v>3.8358196996855+0.256404213140577i</v>
      </c>
      <c r="I2548" t="str">
        <f t="shared" si="1303"/>
        <v>2411.17236163017i</v>
      </c>
      <c r="J2548" t="str">
        <f t="shared" si="1297"/>
        <v>-7868.49492037737+527.487355209108i</v>
      </c>
      <c r="K2548" t="str">
        <f t="shared" si="1304"/>
        <v>0.020450766547452-0.305062768059452i</v>
      </c>
      <c r="L2548" t="str">
        <f t="shared" si="1305"/>
        <v>0.00427154833103475-0.0540226188965513i</v>
      </c>
      <c r="M2548" t="str">
        <f t="shared" si="1306"/>
        <v>0.0247223148784868-0.359085386956003i</v>
      </c>
      <c r="N2548" t="str">
        <f t="shared" si="1307"/>
        <v>-7.65860310668646i</v>
      </c>
      <c r="O2548" t="str">
        <f t="shared" si="1308"/>
        <v>0.194137874385614-0.980974253346659i</v>
      </c>
      <c r="P2548" t="str">
        <f t="shared" si="1309"/>
        <v>0.805862125614386+0.980974253346659i</v>
      </c>
      <c r="Q2548" t="str">
        <f t="shared" si="1310"/>
        <v>-0.805862125614386+6.6776288533398i</v>
      </c>
      <c r="R2548" t="str">
        <f t="shared" si="1311"/>
        <v>0.130440977851729-0.136422611873311i</v>
      </c>
      <c r="S2548" t="str">
        <f t="shared" si="1312"/>
        <v>0.829363538466949i</v>
      </c>
      <c r="T2548" t="str">
        <f t="shared" si="1313"/>
        <v>0.113143940110152+0.108182990952199i</v>
      </c>
      <c r="U2548" t="str">
        <f t="shared" si="1314"/>
        <v>0.00005-0.000231437504496125i</v>
      </c>
      <c r="V2548" t="str">
        <f t="shared" si="1315"/>
        <v>0.00002-0.0025921000503566i</v>
      </c>
      <c r="W2548" t="str">
        <f t="shared" si="1316"/>
        <v>0.0000422563909437902-0.00021316065493461i</v>
      </c>
      <c r="X2548" t="str">
        <f t="shared" si="1317"/>
        <v>0.0000425867599316632-0.000213023689525947i</v>
      </c>
      <c r="Y2548" t="str">
        <f t="shared" si="1318"/>
        <v>0.009+3.08630062288661i</v>
      </c>
      <c r="Z2548" t="str">
        <f t="shared" si="1319"/>
        <v>-0.000827832927497943-0.000168020787998531i</v>
      </c>
      <c r="AA2548" t="str">
        <f t="shared" si="1320"/>
        <v>0.0113934093914485-3.88838507929235i</v>
      </c>
      <c r="AB2548" t="str">
        <f t="shared" si="1321"/>
        <v>0.378172681210694+0.361591188268283i</v>
      </c>
      <c r="AC2548" t="str">
        <f t="shared" si="1322"/>
        <v>1.13919141586253-0.126856912355077i</v>
      </c>
      <c r="AD2548" t="str">
        <f t="shared" si="1323"/>
        <v>0.292986871650809+0.350036519424228i</v>
      </c>
      <c r="AE2548" t="str">
        <f t="shared" si="1324"/>
        <v>-0.000183730767855231-0.000338999641654142i</v>
      </c>
      <c r="AF2548" t="str">
        <f t="shared" si="1325"/>
        <v>-6.34948155770129-0.243500648581649i</v>
      </c>
      <c r="AG2548" t="str">
        <f t="shared" si="1326"/>
        <v>1.00493918193334-0.0041096327682518i</v>
      </c>
      <c r="AH2548" t="str">
        <f t="shared" si="1327"/>
        <v>0.00106976141657729+0.00219078616899354i</v>
      </c>
      <c r="AI2548">
        <f t="shared" si="1328"/>
        <v>-52.259260561065247</v>
      </c>
      <c r="AJ2548">
        <f t="shared" si="1329"/>
        <v>63.973731870226601</v>
      </c>
      <c r="AK2548"/>
      <c r="AL2548"/>
      <c r="AM2548"/>
      <c r="AN2548"/>
    </row>
    <row r="2549" spans="1:40" x14ac:dyDescent="0.35">
      <c r="A2549"/>
      <c r="B2549">
        <f t="shared" si="1330"/>
        <v>615000</v>
      </c>
      <c r="C2549" s="237" t="str">
        <f t="shared" si="1298"/>
        <v>-8.52650817637471E-08+0.00168033693303247i</v>
      </c>
      <c r="D2549" s="208" t="str">
        <f t="shared" si="1299"/>
        <v>-2.51366185588475+0.0128825831532489i</v>
      </c>
      <c r="E2549" t="str">
        <f t="shared" si="1300"/>
        <v>20500</v>
      </c>
      <c r="F2549" t="str">
        <f t="shared" si="1301"/>
        <v>0.327868852459016</v>
      </c>
      <c r="G2549" t="str">
        <f t="shared" si="1296"/>
        <v>0.327868852459016</v>
      </c>
      <c r="H2549" t="str">
        <f t="shared" si="1302"/>
        <v>3.83587937764293+0.255991585712505i</v>
      </c>
      <c r="I2549" t="str">
        <f t="shared" si="1303"/>
        <v>2415.09935244715i</v>
      </c>
      <c r="J2549" t="str">
        <f t="shared" si="1297"/>
        <v>-7894.14932853328+528.346455136159i</v>
      </c>
      <c r="K2549" t="str">
        <f t="shared" si="1304"/>
        <v>0.0203845936438005-0.304571034141151i</v>
      </c>
      <c r="L2549" t="str">
        <f t="shared" si="1305"/>
        <v>0.00425775437031722-0.0539358661496701i</v>
      </c>
      <c r="M2549" t="str">
        <f t="shared" si="1306"/>
        <v>0.0246423480141177-0.358506900290821i</v>
      </c>
      <c r="N2549" t="str">
        <f t="shared" si="1307"/>
        <v>-7.67107640164849i</v>
      </c>
      <c r="O2549" t="str">
        <f t="shared" si="1308"/>
        <v>0.181887108367168-0.983319419013898i</v>
      </c>
      <c r="P2549" t="str">
        <f t="shared" si="1309"/>
        <v>0.818112891632832+0.983319419013898i</v>
      </c>
      <c r="Q2549" t="str">
        <f t="shared" si="1310"/>
        <v>-0.818112891632832+6.68775698263459i</v>
      </c>
      <c r="R2549" t="str">
        <f t="shared" si="1311"/>
        <v>0.130120944542017-0.1382476241638i</v>
      </c>
      <c r="S2549" t="str">
        <f t="shared" si="1312"/>
        <v>0.830714293415592i</v>
      </c>
      <c r="T2549" t="str">
        <f t="shared" si="1313"/>
        <v>0.114844277423615+0.108093328503791i</v>
      </c>
      <c r="U2549" t="str">
        <f t="shared" si="1314"/>
        <v>0.00005-0.000231061183350603i</v>
      </c>
      <c r="V2549" t="str">
        <f t="shared" si="1315"/>
        <v>0.00002-0.00258788525352676i</v>
      </c>
      <c r="W2549" t="str">
        <f t="shared" si="1316"/>
        <v>0.0000422563349345937-0.000212816307771154i</v>
      </c>
      <c r="X2549" t="str">
        <f t="shared" si="1317"/>
        <v>0.0000425855937889337-0.000212679565590913i</v>
      </c>
      <c r="Y2549" t="str">
        <f t="shared" si="1318"/>
        <v>0.009+3.09132717113236i</v>
      </c>
      <c r="Z2549" t="str">
        <f t="shared" si="1319"/>
        <v>-0.000825151586709314-0.000167735174718511i</v>
      </c>
      <c r="AA2549" t="str">
        <f t="shared" si="1320"/>
        <v>0.0113563815515024-3.88206174235413i</v>
      </c>
      <c r="AB2549" t="str">
        <f t="shared" si="1321"/>
        <v>0.383855894294566+0.361291500202927i</v>
      </c>
      <c r="AC2549" t="str">
        <f t="shared" si="1322"/>
        <v>1.13898460637365-0.128711915939363i</v>
      </c>
      <c r="AD2549" t="str">
        <f t="shared" si="1323"/>
        <v>0.297372328101381+0.350809712496786i</v>
      </c>
      <c r="AE2549" t="str">
        <f t="shared" si="1324"/>
        <v>-0.000186534119957698-0.000339350990310297i</v>
      </c>
      <c r="AF2549" t="str">
        <f t="shared" si="1325"/>
        <v>-6.34954123352768-0.243109002559256i</v>
      </c>
      <c r="AG2549" t="str">
        <f t="shared" si="1326"/>
        <v>1.00494217617521-0.00416457038934043i</v>
      </c>
      <c r="AH2549" t="str">
        <f t="shared" si="1327"/>
        <v>0.00108739664068183+0.0021937578316215i</v>
      </c>
      <c r="AI2549">
        <f t="shared" si="1328"/>
        <v>-52.222104591917883</v>
      </c>
      <c r="AJ2549">
        <f t="shared" si="1329"/>
        <v>63.633414895801529</v>
      </c>
      <c r="AK2549"/>
      <c r="AL2549"/>
      <c r="AM2549"/>
      <c r="AN2549"/>
    </row>
    <row r="2550" spans="1:40" x14ac:dyDescent="0.35">
      <c r="A2550"/>
      <c r="B2550">
        <f t="shared" si="1330"/>
        <v>616000</v>
      </c>
      <c r="C2550" s="237" t="str">
        <f t="shared" si="1298"/>
        <v>-8.49884717868804E-08+0.00167760911335i</v>
      </c>
      <c r="D2550" s="208" t="str">
        <f t="shared" si="1299"/>
        <v>-2.51366185376408+0.0128616698690167i</v>
      </c>
      <c r="E2550" t="str">
        <f t="shared" si="1300"/>
        <v>20500</v>
      </c>
      <c r="F2550" t="str">
        <f t="shared" si="1301"/>
        <v>0.327868852459016</v>
      </c>
      <c r="G2550" t="str">
        <f t="shared" si="1296"/>
        <v>0.327868852459016</v>
      </c>
      <c r="H2550" t="str">
        <f t="shared" si="1302"/>
        <v>3.83593876718274+0.255580277284428i</v>
      </c>
      <c r="I2550" t="str">
        <f t="shared" si="1303"/>
        <v>2419.02634326414i</v>
      </c>
      <c r="J2550" t="str">
        <f t="shared" si="1297"/>
        <v>-7919.8454851158+529.205555063209i</v>
      </c>
      <c r="K2550" t="str">
        <f t="shared" si="1304"/>
        <v>0.0203187409471191-0.304080875972774i</v>
      </c>
      <c r="L2550" t="str">
        <f t="shared" si="1305"/>
        <v>0.00424402698050187-0.0538493898209052i</v>
      </c>
      <c r="M2550" t="str">
        <f t="shared" si="1306"/>
        <v>0.024562767927621-0.357930265793679i</v>
      </c>
      <c r="N2550" t="str">
        <f t="shared" si="1307"/>
        <v>-7.68354969661052i</v>
      </c>
      <c r="O2550" t="str">
        <f t="shared" si="1308"/>
        <v>0.169608044157774-0.98551159879373i</v>
      </c>
      <c r="P2550" t="str">
        <f t="shared" si="1309"/>
        <v>0.830391955842226+0.98551159879373i</v>
      </c>
      <c r="Q2550" t="str">
        <f t="shared" si="1310"/>
        <v>-0.830391955842226+6.69803809781679i</v>
      </c>
      <c r="R2550" t="str">
        <f t="shared" si="1311"/>
        <v>0.129769916897348-0.140063677937258i</v>
      </c>
      <c r="S2550" t="str">
        <f t="shared" si="1312"/>
        <v>0.832065048364236i</v>
      </c>
      <c r="T2550" t="str">
        <f t="shared" si="1313"/>
        <v>0.116542090956937+0.107977012179415i</v>
      </c>
      <c r="U2550" t="str">
        <f t="shared" si="1314"/>
        <v>0.00005-0.000230686084026982i</v>
      </c>
      <c r="V2550" t="str">
        <f t="shared" si="1315"/>
        <v>0.00002-0.0025836841411022i</v>
      </c>
      <c r="W2550" t="str">
        <f t="shared" si="1316"/>
        <v>0.0000422562788344763-0.000212473082273477i</v>
      </c>
      <c r="X2550" t="str">
        <f t="shared" si="1317"/>
        <v>0.0000425844329576505-0.000212336562586184i</v>
      </c>
      <c r="Y2550" t="str">
        <f t="shared" si="1318"/>
        <v>0.009+3.0963537193781i</v>
      </c>
      <c r="Z2550" t="str">
        <f t="shared" si="1319"/>
        <v>-0.000822483294675356-0.000167450547641706i</v>
      </c>
      <c r="AA2550" t="str">
        <f t="shared" si="1320"/>
        <v>0.011319533935377-3.87575893942104i</v>
      </c>
      <c r="AB2550" t="str">
        <f t="shared" si="1321"/>
        <v>0.389530671887313+0.36090272413401i</v>
      </c>
      <c r="AC2550" t="str">
        <f t="shared" si="1322"/>
        <v>1.13874595946921-0.130560047066066i</v>
      </c>
      <c r="AD2550" t="str">
        <f t="shared" si="1323"/>
        <v>0.301766278666928+0.351528223087003i</v>
      </c>
      <c r="AE2550" t="str">
        <f t="shared" si="1324"/>
        <v>-0.000189334129632462-0.000339657019718548i</v>
      </c>
      <c r="AF2550" t="str">
        <f t="shared" si="1325"/>
        <v>-6.34960062094682-0.242718607415411i</v>
      </c>
      <c r="AG2550" t="str">
        <f t="shared" si="1326"/>
        <v>1.00494439331433-0.00421945106376146i</v>
      </c>
      <c r="AH2550" t="str">
        <f t="shared" si="1327"/>
        <v>0.00110502356976508+0.00219644385018322i</v>
      </c>
      <c r="AI2550">
        <f t="shared" si="1328"/>
        <v>-52.185718924825778</v>
      </c>
      <c r="AJ2550">
        <f t="shared" si="1329"/>
        <v>63.293184171171411</v>
      </c>
      <c r="AK2550"/>
      <c r="AL2550"/>
      <c r="AM2550"/>
      <c r="AN2550"/>
    </row>
    <row r="2551" spans="1:40" x14ac:dyDescent="0.35">
      <c r="A2551"/>
      <c r="B2551">
        <f t="shared" si="1330"/>
        <v>617000</v>
      </c>
      <c r="C2551" s="237" t="str">
        <f t="shared" si="1298"/>
        <v>-8.47132056629706E-08+0.00167489013587065i</v>
      </c>
      <c r="D2551" s="208" t="str">
        <f t="shared" si="1299"/>
        <v>-2.5136618516537+0.0128408243750083i</v>
      </c>
      <c r="E2551" t="str">
        <f t="shared" si="1300"/>
        <v>20500</v>
      </c>
      <c r="F2551" t="str">
        <f t="shared" si="1301"/>
        <v>0.327868852459016</v>
      </c>
      <c r="G2551" t="str">
        <f t="shared" si="1296"/>
        <v>0.327868852459016</v>
      </c>
      <c r="H2551" t="str">
        <f t="shared" si="1302"/>
        <v>3.83599787015725+0.255170281575784i</v>
      </c>
      <c r="I2551" t="str">
        <f t="shared" si="1303"/>
        <v>2422.95333408113i</v>
      </c>
      <c r="J2551" t="str">
        <f t="shared" si="1297"/>
        <v>-7945.58339012494+530.064654990261i</v>
      </c>
      <c r="K2551" t="str">
        <f t="shared" si="1304"/>
        <v>0.0202532063976777-0.303592286026158i</v>
      </c>
      <c r="L2551" t="str">
        <f t="shared" si="1305"/>
        <v>0.00423036573479404-0.053763188599829i</v>
      </c>
      <c r="M2551" t="str">
        <f t="shared" si="1306"/>
        <v>0.0244835721324717-0.357355474625987i</v>
      </c>
      <c r="N2551" t="str">
        <f t="shared" si="1307"/>
        <v>-7.69602299157255i</v>
      </c>
      <c r="O2551" t="str">
        <f t="shared" si="1308"/>
        <v>0.157302592147382-0.98755045162448i</v>
      </c>
      <c r="P2551" t="str">
        <f t="shared" si="1309"/>
        <v>0.842697407852618+0.98755045162448i</v>
      </c>
      <c r="Q2551" t="str">
        <f t="shared" si="1310"/>
        <v>-0.842697407852618+6.70847253994807i</v>
      </c>
      <c r="R2551" t="str">
        <f t="shared" si="1311"/>
        <v>0.129388140431177-0.141870217509783i</v>
      </c>
      <c r="S2551" t="str">
        <f t="shared" si="1312"/>
        <v>0.833415803312878i</v>
      </c>
      <c r="T2551" t="str">
        <f t="shared" si="1313"/>
        <v>0.118236881292089+0.107834120996609i</v>
      </c>
      <c r="U2551" t="str">
        <f t="shared" si="1314"/>
        <v>0.00005-0.000230312200584475i</v>
      </c>
      <c r="V2551" t="str">
        <f t="shared" si="1315"/>
        <v>0.00002-0.00257949664654612i</v>
      </c>
      <c r="W2551" t="str">
        <f t="shared" si="1316"/>
        <v>0.0000422562226434388-0.000212130972987732i</v>
      </c>
      <c r="X2551" t="str">
        <f t="shared" si="1317"/>
        <v>0.0000425832774028192-0.000211994675061542i</v>
      </c>
      <c r="Y2551" t="str">
        <f t="shared" si="1318"/>
        <v>0.009+3.10138026762384i</v>
      </c>
      <c r="Z2551" t="str">
        <f t="shared" si="1319"/>
        <v>-0.00081982796686236-0.000167166901589764i</v>
      </c>
      <c r="AA2551" t="str">
        <f t="shared" si="1320"/>
        <v>0.0112828653753097-3.86947657062801i</v>
      </c>
      <c r="AB2551" t="str">
        <f t="shared" si="1321"/>
        <v>0.395195344732455+0.360425124170013i</v>
      </c>
      <c r="AC2551" t="str">
        <f t="shared" si="1322"/>
        <v>1.13847568504408-0.132400725460875i</v>
      </c>
      <c r="AD2551" t="str">
        <f t="shared" si="1323"/>
        <v>0.306168042834923+0.352191970739163i</v>
      </c>
      <c r="AE2551" t="str">
        <f t="shared" si="1324"/>
        <v>-0.000192130283562324-0.000339917990402852i</v>
      </c>
      <c r="AF2551" t="str">
        <f t="shared" si="1325"/>
        <v>-6.34965972181095-0.242329457200776i</v>
      </c>
      <c r="AG2551" t="str">
        <f t="shared" si="1326"/>
        <v>1.00494583597565-0.0042742655284742i</v>
      </c>
      <c r="AH2551" t="str">
        <f t="shared" si="1327"/>
        <v>0.00112263894221012+0.00219884572634077i</v>
      </c>
      <c r="AI2551">
        <f t="shared" si="1328"/>
        <v>-52.150091378675477</v>
      </c>
      <c r="AJ2551">
        <f t="shared" si="1329"/>
        <v>62.953038544658419</v>
      </c>
      <c r="AK2551"/>
      <c r="AL2551"/>
      <c r="AM2551"/>
      <c r="AN2551"/>
    </row>
    <row r="2552" spans="1:40" x14ac:dyDescent="0.35">
      <c r="A2552"/>
      <c r="B2552">
        <f t="shared" si="1330"/>
        <v>618000</v>
      </c>
      <c r="C2552" s="237" t="str">
        <f t="shared" si="1298"/>
        <v>-8.4439274700981E-08+0.0016721799576711i</v>
      </c>
      <c r="D2552" s="208" t="str">
        <f t="shared" si="1299"/>
        <v>-2.51366184955357+0.0128200463421451i</v>
      </c>
      <c r="E2552" t="str">
        <f t="shared" si="1300"/>
        <v>20500</v>
      </c>
      <c r="F2552" t="str">
        <f t="shared" si="1301"/>
        <v>0.327868852459016</v>
      </c>
      <c r="G2552" t="str">
        <f t="shared" si="1296"/>
        <v>0.327868852459016</v>
      </c>
      <c r="H2552" t="str">
        <f t="shared" si="1302"/>
        <v>3.83605668840403+0.254761592345599i</v>
      </c>
      <c r="I2552" t="str">
        <f t="shared" si="1303"/>
        <v>2426.88032489812i</v>
      </c>
      <c r="J2552" t="str">
        <f t="shared" si="1297"/>
        <v>-7971.36304356069+530.923754917311i</v>
      </c>
      <c r="K2552" t="str">
        <f t="shared" si="1304"/>
        <v>0.0201879879522575-0.303105256820798i</v>
      </c>
      <c r="L2552" t="str">
        <f t="shared" si="1305"/>
        <v>0.00421677020980659-0.0536772611842269i</v>
      </c>
      <c r="M2552" t="str">
        <f t="shared" si="1306"/>
        <v>0.0244047581620641-0.356782518005025i</v>
      </c>
      <c r="N2552" t="str">
        <f t="shared" si="1307"/>
        <v>-7.70849628653458i</v>
      </c>
      <c r="O2552" t="str">
        <f t="shared" si="1308"/>
        <v>0.144972666831383-0.989435660299242i</v>
      </c>
      <c r="P2552" t="str">
        <f t="shared" si="1309"/>
        <v>0.855027333168617+0.989435660299242i</v>
      </c>
      <c r="Q2552" t="str">
        <f t="shared" si="1310"/>
        <v>-0.855027333168617+6.71906062623534i</v>
      </c>
      <c r="R2552" t="str">
        <f t="shared" si="1311"/>
        <v>0.128975872953095-0.1436666944325i</v>
      </c>
      <c r="S2552" t="str">
        <f t="shared" si="1312"/>
        <v>0.834766558261522i</v>
      </c>
      <c r="T2552" t="str">
        <f t="shared" si="1313"/>
        <v>0.119928152048228+0.10766474556383i</v>
      </c>
      <c r="U2552" t="str">
        <f t="shared" si="1314"/>
        <v>0.00005-0.000229939527120746i</v>
      </c>
      <c r="V2552" t="str">
        <f t="shared" si="1315"/>
        <v>0.00002-0.00257532270375235i</v>
      </c>
      <c r="W2552" t="str">
        <f t="shared" si="1316"/>
        <v>0.0000422561663614821-0.00021178997449537i</v>
      </c>
      <c r="X2552" t="str">
        <f t="shared" si="1317"/>
        <v>0.0000425821270897297-0.000211653897602049i</v>
      </c>
      <c r="Y2552" t="str">
        <f t="shared" si="1318"/>
        <v>0.009+3.10640681586959i</v>
      </c>
      <c r="Z2552" t="str">
        <f t="shared" si="1319"/>
        <v>-0.000817185519420089-0.000166884231420954i</v>
      </c>
      <c r="AA2552" t="str">
        <f t="shared" si="1320"/>
        <v>0.0112463747129817-3.86321453675654i</v>
      </c>
      <c r="AB2552" t="str">
        <f t="shared" si="1321"/>
        <v>0.400848253725015+0.359859003160943i</v>
      </c>
      <c r="AC2552" t="str">
        <f t="shared" si="1322"/>
        <v>1.13817400596638-0.134233377357344i</v>
      </c>
      <c r="AD2552" t="str">
        <f t="shared" si="1323"/>
        <v>0.310576939699761+0.352800883345785i</v>
      </c>
      <c r="AE2552" t="str">
        <f t="shared" si="1324"/>
        <v>-0.000194922073526656-0.000340134166987658i</v>
      </c>
      <c r="AF2552" t="str">
        <f t="shared" si="1325"/>
        <v>-6.3497185379576-0.241941546003454i</v>
      </c>
      <c r="AG2552" t="str">
        <f t="shared" si="1326"/>
        <v>1.00494650688406-0.0043290045746126i</v>
      </c>
      <c r="AH2552" t="str">
        <f t="shared" si="1327"/>
        <v>0.00114023952735093+0.00220096498700381i</v>
      </c>
      <c r="AI2552">
        <f t="shared" si="1328"/>
        <v>-52.115210104871508</v>
      </c>
      <c r="AJ2552">
        <f t="shared" si="1329"/>
        <v>62.612976860587587</v>
      </c>
      <c r="AK2552"/>
      <c r="AL2552"/>
      <c r="AM2552"/>
      <c r="AN2552"/>
    </row>
    <row r="2553" spans="1:40" x14ac:dyDescent="0.35">
      <c r="A2553"/>
      <c r="B2553">
        <f t="shared" si="1330"/>
        <v>619000</v>
      </c>
      <c r="C2553" s="237" t="str">
        <f t="shared" si="1298"/>
        <v>-8.41666702800202E-08+0.0016694785361054i</v>
      </c>
      <c r="D2553" s="208" t="str">
        <f t="shared" si="1299"/>
        <v>-2.51366184746359+0.0127993354434747i</v>
      </c>
      <c r="E2553" t="str">
        <f t="shared" si="1300"/>
        <v>20500</v>
      </c>
      <c r="F2553" t="str">
        <f t="shared" si="1301"/>
        <v>0.327868852459016</v>
      </c>
      <c r="G2553" t="str">
        <f t="shared" si="1296"/>
        <v>0.327868852459016</v>
      </c>
      <c r="H2553" t="str">
        <f t="shared" si="1302"/>
        <v>3.83611522374587+0.254354203392177i</v>
      </c>
      <c r="I2553" t="str">
        <f t="shared" si="1303"/>
        <v>2430.8073157151i</v>
      </c>
      <c r="J2553" t="str">
        <f t="shared" si="1297"/>
        <v>-7997.18444542307+531.782854844361i</v>
      </c>
      <c r="K2553" t="str">
        <f t="shared" si="1304"/>
        <v>0.0201230835839933-0.302619780923473i</v>
      </c>
      <c r="L2553" t="str">
        <f t="shared" si="1305"/>
        <v>0.00420323998552773-0.0535916062800358i</v>
      </c>
      <c r="M2553" t="str">
        <f t="shared" si="1306"/>
        <v>0.024326323569521-0.356211387203509i</v>
      </c>
      <c r="N2553" t="str">
        <f t="shared" si="1307"/>
        <v>-7.72096958149661i</v>
      </c>
      <c r="O2553" t="str">
        <f t="shared" si="1308"/>
        <v>0.132620186512751-0.991166931515233i</v>
      </c>
      <c r="P2553" t="str">
        <f t="shared" si="1309"/>
        <v>0.867379813487249+0.991166931515233i</v>
      </c>
      <c r="Q2553" t="str">
        <f t="shared" si="1310"/>
        <v>-0.867379813487249+6.72980264998138i</v>
      </c>
      <c r="R2553" t="str">
        <f t="shared" si="1311"/>
        <v>0.128533384313393-0.145452567825684i</v>
      </c>
      <c r="S2553" t="str">
        <f t="shared" si="1312"/>
        <v>0.836117313210165i</v>
      </c>
      <c r="T2553" t="str">
        <f t="shared" si="1313"/>
        <v>0.12161541020993+0.107468987949924i</v>
      </c>
      <c r="U2553" t="str">
        <f t="shared" si="1314"/>
        <v>0.00005-0.000229568057771601i</v>
      </c>
      <c r="V2553" t="str">
        <f t="shared" si="1315"/>
        <v>0.00002-0.00257116224704193i</v>
      </c>
      <c r="W2553" t="str">
        <f t="shared" si="1316"/>
        <v>0.0000422561099886083-0.000211450081412859i</v>
      </c>
      <c r="X2553" t="str">
        <f t="shared" si="1317"/>
        <v>0.0000425809819839521-0.000211314224827755i</v>
      </c>
      <c r="Y2553" t="str">
        <f t="shared" si="1318"/>
        <v>0.009+3.11143336411533i</v>
      </c>
      <c r="Z2553" t="str">
        <f t="shared" si="1319"/>
        <v>-0.000814555869175127-0.000166602532029829i</v>
      </c>
      <c r="AA2553" t="str">
        <f t="shared" si="1320"/>
        <v>0.011210060799426-3.85697273922951i</v>
      </c>
      <c r="AB2553" t="str">
        <f t="shared" si="1321"/>
        <v>0.406487751008602+0.359204702262051i</v>
      </c>
      <c r="AC2553" t="str">
        <f t="shared" si="1322"/>
        <v>1.13784115784087-0.136057435853089i</v>
      </c>
      <c r="AD2553" t="str">
        <f t="shared" si="1323"/>
        <v>0.314992288060562+0.353354897138725i</v>
      </c>
      <c r="AE2553" t="str">
        <f t="shared" si="1324"/>
        <v>-0.000197708996416182-0.000340305818126881i</v>
      </c>
      <c r="AF2553" t="str">
        <f t="shared" si="1325"/>
        <v>-6.34977707120946-0.241554867948702i</v>
      </c>
      <c r="AG2553" t="str">
        <f t="shared" si="1326"/>
        <v>1.00494640886342-0.00438365904841583i</v>
      </c>
      <c r="AH2553" t="str">
        <f t="shared" si="1327"/>
        <v>0.00115782212552253+0.00220280318390659i</v>
      </c>
      <c r="AI2553">
        <f t="shared" si="1328"/>
        <v>-52.081063575923146</v>
      </c>
      <c r="AJ2553">
        <f t="shared" si="1329"/>
        <v>62.272997959467716</v>
      </c>
      <c r="AK2553"/>
      <c r="AL2553"/>
      <c r="AM2553"/>
      <c r="AN2553"/>
    </row>
    <row r="2554" spans="1:40" x14ac:dyDescent="0.35">
      <c r="A2554"/>
      <c r="B2554">
        <f t="shared" si="1330"/>
        <v>620000</v>
      </c>
      <c r="C2554" s="237" t="str">
        <f t="shared" si="1298"/>
        <v>-8.38953838486657E-08+0.00166678582880276i</v>
      </c>
      <c r="D2554" s="208" t="str">
        <f t="shared" si="1299"/>
        <v>-2.51366184538373+0.0127786913541545i</v>
      </c>
      <c r="E2554" t="str">
        <f t="shared" si="1300"/>
        <v>20500</v>
      </c>
      <c r="F2554" t="str">
        <f t="shared" si="1301"/>
        <v>0.327868852459016</v>
      </c>
      <c r="G2554" t="str">
        <f t="shared" si="1296"/>
        <v>0.327868852459016</v>
      </c>
      <c r="H2554" t="str">
        <f t="shared" si="1302"/>
        <v>3.83617347799115+0.253948108552806i</v>
      </c>
      <c r="I2554" t="str">
        <f t="shared" si="1303"/>
        <v>2434.73430653209i</v>
      </c>
      <c r="J2554" t="str">
        <f t="shared" si="1297"/>
        <v>-8023.04759571205+532.641954771412i</v>
      </c>
      <c r="K2554" t="str">
        <f t="shared" si="1304"/>
        <v>0.0200584912822168-0.302135850947875i</v>
      </c>
      <c r="L2554" t="str">
        <f t="shared" si="1305"/>
        <v>0.00418977464528868-0.0535062226012794i</v>
      </c>
      <c r="M2554" t="str">
        <f t="shared" si="1306"/>
        <v>0.0242482659275055-0.355642073549154i</v>
      </c>
      <c r="N2554" t="str">
        <f t="shared" si="1307"/>
        <v>-7.73344287645864i</v>
      </c>
      <c r="O2554" t="str">
        <f t="shared" si="1308"/>
        <v>0.120247073003592-0.992743995919426i</v>
      </c>
      <c r="P2554" t="str">
        <f t="shared" si="1309"/>
        <v>0.879752926996408+0.992743995919426i</v>
      </c>
      <c r="Q2554" t="str">
        <f t="shared" si="1310"/>
        <v>-0.879752926996408+6.74069888053921i</v>
      </c>
      <c r="R2554" t="str">
        <f t="shared" si="1311"/>
        <v>0.128060956137042-0.147227304702349i</v>
      </c>
      <c r="S2554" t="str">
        <f t="shared" si="1312"/>
        <v>0.837468068158809i</v>
      </c>
      <c r="T2554" t="str">
        <f t="shared" si="1313"/>
        <v>0.123298166449305+0.107246961542659i</v>
      </c>
      <c r="U2554" t="str">
        <f t="shared" si="1314"/>
        <v>0.00005-0.000229197786710679i</v>
      </c>
      <c r="V2554" t="str">
        <f t="shared" si="1315"/>
        <v>0.00002-0.0025670152111596i</v>
      </c>
      <c r="W2554" t="str">
        <f t="shared" si="1316"/>
        <v>0.0000422560535248172-0.000211111288391397i</v>
      </c>
      <c r="X2554" t="str">
        <f t="shared" si="1317"/>
        <v>0.0000425798420513329-0.000210975651393422i</v>
      </c>
      <c r="Y2554" t="str">
        <f t="shared" si="1318"/>
        <v>0.009+3.11645991236107i</v>
      </c>
      <c r="Z2554" t="str">
        <f t="shared" si="1319"/>
        <v>-0.00081193893362434-0.000166321798346898i</v>
      </c>
      <c r="AA2554" t="str">
        <f t="shared" si="1320"/>
        <v>0.0111739224949368-3.85075108010591i</v>
      </c>
      <c r="AB2554" t="str">
        <f t="shared" si="1321"/>
        <v>0.41211220105205+0.358462600460989i</v>
      </c>
      <c r="AC2554" t="str">
        <f t="shared" si="1322"/>
        <v>1.13747738876085-0.137872341256014i</v>
      </c>
      <c r="AD2554" t="str">
        <f t="shared" si="1323"/>
        <v>0.319413406518587+0.3538539566793i</v>
      </c>
      <c r="AE2554" t="str">
        <f t="shared" si="1324"/>
        <v>-0.000200490554246953-0.000340433216433224i</v>
      </c>
      <c r="AF2554" t="str">
        <f t="shared" si="1325"/>
        <v>-6.34983532337488-0.241169417198651i</v>
      </c>
      <c r="AG2554" t="str">
        <f t="shared" si="1326"/>
        <v>1.00494554483564-0.00443821985214437i</v>
      </c>
      <c r="AH2554" t="str">
        <f t="shared" si="1327"/>
        <v>0.00117538356810724+0.0022043618931885i</v>
      </c>
      <c r="AI2554">
        <f t="shared" si="1328"/>
        <v>-52.047640574523768</v>
      </c>
      <c r="AJ2554">
        <f t="shared" si="1329"/>
        <v>61.933100678169119</v>
      </c>
      <c r="AK2554"/>
      <c r="AL2554"/>
      <c r="AM2554"/>
      <c r="AN2554"/>
    </row>
    <row r="2555" spans="1:40" x14ac:dyDescent="0.35">
      <c r="A2555"/>
      <c r="B2555">
        <f t="shared" si="1330"/>
        <v>621000</v>
      </c>
      <c r="C2555" s="237" t="str">
        <f t="shared" si="1298"/>
        <v>-8.36254069242898E-08+0.00166410179366528i</v>
      </c>
      <c r="D2555" s="208" t="str">
        <f t="shared" si="1299"/>
        <v>-2.51366184331391+0.0127581137514338i</v>
      </c>
      <c r="E2555" t="str">
        <f t="shared" si="1300"/>
        <v>20500</v>
      </c>
      <c r="F2555" t="str">
        <f t="shared" si="1301"/>
        <v>0.327868852459016</v>
      </c>
      <c r="G2555" t="str">
        <f t="shared" si="1296"/>
        <v>0.327868852459016</v>
      </c>
      <c r="H2555" t="str">
        <f t="shared" si="1302"/>
        <v>3.83623145293374+0.253543301703432i</v>
      </c>
      <c r="I2555" t="str">
        <f t="shared" si="1303"/>
        <v>2438.66129734908i</v>
      </c>
      <c r="J2555" t="str">
        <f t="shared" si="1297"/>
        <v>-8048.95249442766+533.501054698462i</v>
      </c>
      <c r="K2555" t="str">
        <f t="shared" si="1304"/>
        <v>0.0199942090523009-0.301653459554238i</v>
      </c>
      <c r="L2555" t="str">
        <f t="shared" si="1305"/>
        <v>0.00417637377573167-0.0534211088700048i</v>
      </c>
      <c r="M2555" t="str">
        <f t="shared" si="1306"/>
        <v>0.0241705828280326-0.355074568424243i</v>
      </c>
      <c r="N2555" t="str">
        <f t="shared" si="1307"/>
        <v>-7.74591617142067i</v>
      </c>
      <c r="O2555" t="str">
        <f t="shared" si="1308"/>
        <v>0.107855251326145-0.994166608150452i</v>
      </c>
      <c r="P2555" t="str">
        <f t="shared" si="1309"/>
        <v>0.892144748673855+0.994166608150452i</v>
      </c>
      <c r="Q2555" t="str">
        <f t="shared" si="1310"/>
        <v>-0.892144748673855+6.75174956327022i</v>
      </c>
      <c r="R2555" t="str">
        <f t="shared" si="1311"/>
        <v>0.127558881547549-0.148990380280927i</v>
      </c>
      <c r="S2555" t="str">
        <f t="shared" si="1312"/>
        <v>0.838818823107452i</v>
      </c>
      <c r="T2555" t="str">
        <f t="shared" si="1313"/>
        <v>0.124975935441579+0.106998790896618i</v>
      </c>
      <c r="U2555" t="str">
        <f t="shared" si="1314"/>
        <v>0.00005-0.000228828708149148i</v>
      </c>
      <c r="V2555" t="str">
        <f t="shared" si="1315"/>
        <v>0.00002-0.00256288153127046i</v>
      </c>
      <c r="W2555" t="str">
        <f t="shared" si="1316"/>
        <v>0.0000422559969701106-0.000210773590116634i</v>
      </c>
      <c r="X2555" t="str">
        <f t="shared" si="1317"/>
        <v>0.0000425787072579946-0.000210638171988236i</v>
      </c>
      <c r="Y2555" t="str">
        <f t="shared" si="1318"/>
        <v>0.009+3.12148646060682i</v>
      </c>
      <c r="Z2555" t="str">
        <f t="shared" si="1319"/>
        <v>-0.000809334630928389-0.000166042025338321i</v>
      </c>
      <c r="AA2555" t="str">
        <f t="shared" si="1320"/>
        <v>0.0111379586689804-3.84454946207582i</v>
      </c>
      <c r="AB2555" t="str">
        <f t="shared" si="1321"/>
        <v>0.417719981704224+0.357633114069409i</v>
      </c>
      <c r="AC2555" t="str">
        <f t="shared" si="1322"/>
        <v>1.13708295904912-0.139677541420148i</v>
      </c>
      <c r="AD2555" t="str">
        <f t="shared" si="1323"/>
        <v>0.323839613574222+0.354298014847397i</v>
      </c>
      <c r="AE2555" t="str">
        <f t="shared" si="1324"/>
        <v>-0.000203266254173476-0.000340516638407822i</v>
      </c>
      <c r="AF2555" t="str">
        <f t="shared" si="1325"/>
        <v>-6.34989329624765-0.240785187951998i</v>
      </c>
      <c r="AG2555" t="str">
        <f t="shared" si="1326"/>
        <v>1.00494391781975-0.00449267794498148i</v>
      </c>
      <c r="AH2555" t="str">
        <f t="shared" si="1327"/>
        <v>0.00119292071757646+0.00220564271497746i</v>
      </c>
      <c r="AI2555">
        <f t="shared" si="1328"/>
        <v>-52.014930183100589</v>
      </c>
      <c r="AJ2555">
        <f t="shared" si="1329"/>
        <v>61.593283850104854</v>
      </c>
      <c r="AK2555"/>
      <c r="AL2555"/>
      <c r="AM2555"/>
      <c r="AN2555"/>
    </row>
    <row r="2556" spans="1:40" x14ac:dyDescent="0.35">
      <c r="A2556"/>
      <c r="B2556">
        <f t="shared" si="1330"/>
        <v>622000</v>
      </c>
      <c r="C2556" s="237" t="str">
        <f t="shared" si="1298"/>
        <v>-8.33567310923987E-08+0.00166142638886579i</v>
      </c>
      <c r="D2556" s="208" t="str">
        <f t="shared" si="1299"/>
        <v>-2.51366184125406+0.0127376023146377i</v>
      </c>
      <c r="E2556" t="str">
        <f t="shared" si="1300"/>
        <v>20500</v>
      </c>
      <c r="F2556" t="str">
        <f t="shared" si="1301"/>
        <v>0.327868852459016</v>
      </c>
      <c r="G2556" t="str">
        <f t="shared" si="1296"/>
        <v>0.327868852459016</v>
      </c>
      <c r="H2556" t="str">
        <f t="shared" si="1302"/>
        <v>3.83628915035327+0.253139776758379i</v>
      </c>
      <c r="I2556" t="str">
        <f t="shared" si="1303"/>
        <v>2442.58828816606i</v>
      </c>
      <c r="J2556" t="str">
        <f t="shared" si="1297"/>
        <v>-8074.89914156988+534.360154625514i</v>
      </c>
      <c r="K2556" t="str">
        <f t="shared" si="1304"/>
        <v>0.019930234915508-0.301172599448974i</v>
      </c>
      <c r="L2556" t="str">
        <f t="shared" si="1305"/>
        <v>0.00416303696677889-0.0533362638162228i</v>
      </c>
      <c r="M2556" t="str">
        <f t="shared" si="1306"/>
        <v>0.0240932718822869-0.354508863265197i</v>
      </c>
      <c r="N2556" t="str">
        <f t="shared" si="1307"/>
        <v>-7.7583894663827i</v>
      </c>
      <c r="O2556" t="str">
        <f t="shared" si="1308"/>
        <v>0.0954466494132866-0.995434546876778i</v>
      </c>
      <c r="P2556" t="str">
        <f t="shared" si="1309"/>
        <v>0.904553350586713+0.995434546876778i</v>
      </c>
      <c r="Q2556" t="str">
        <f t="shared" si="1310"/>
        <v>-0.904553350586713+6.76295491950592i</v>
      </c>
      <c r="R2556" t="str">
        <f t="shared" si="1311"/>
        <v>0.127027464881223-0.150741278286687i</v>
      </c>
      <c r="S2556" t="str">
        <f t="shared" si="1312"/>
        <v>0.840169578056094i</v>
      </c>
      <c r="T2556" t="str">
        <f t="shared" si="1313"/>
        <v>0.126648236173762+0.106724611570792i</v>
      </c>
      <c r="U2556" t="str">
        <f t="shared" si="1314"/>
        <v>0.0000499999999999999-0.000228460816335403i</v>
      </c>
      <c r="V2556" t="str">
        <f t="shared" si="1315"/>
        <v>0.00002-0.00255876114295652i</v>
      </c>
      <c r="W2556" t="str">
        <f t="shared" si="1316"/>
        <v>0.0000422559403244895-0.000210436981308398i</v>
      </c>
      <c r="X2556" t="str">
        <f t="shared" si="1317"/>
        <v>0.000042577577570331-0.000210301781335538i</v>
      </c>
      <c r="Y2556" t="str">
        <f t="shared" si="1318"/>
        <v>0.009+3.12651300885256i</v>
      </c>
      <c r="Z2556" t="str">
        <f t="shared" si="1319"/>
        <v>-0.000806742879905359-0.000165763208005584i</v>
      </c>
      <c r="AA2556" t="str">
        <f t="shared" si="1320"/>
        <v>0.0111021682001069-3.8383677884553i</v>
      </c>
      <c r="AB2556" t="str">
        <f t="shared" si="1321"/>
        <v>0.423309485225708+0.356716696180133i</v>
      </c>
      <c r="AC2556" t="str">
        <f t="shared" si="1322"/>
        <v>1.13665814098843-0.141472492070722i</v>
      </c>
      <c r="AD2556" t="str">
        <f t="shared" si="1323"/>
        <v>0.32827022772358+0.354687032829614i</v>
      </c>
      <c r="AE2556" t="str">
        <f t="shared" si="1324"/>
        <v>-0.00020603560850109-0.000340556364370234i</v>
      </c>
      <c r="AF2556" t="str">
        <f t="shared" si="1325"/>
        <v>-6.34995099160733-0.240402174443741i</v>
      </c>
      <c r="AG2556" t="str">
        <f t="shared" si="1326"/>
        <v>1.00494153093095-0.00454702434392046i</v>
      </c>
      <c r="AH2556" t="str">
        <f t="shared" si="1327"/>
        <v>0.00121043046752893+0.00220664727297683i</v>
      </c>
      <c r="AI2556">
        <f t="shared" si="1328"/>
        <v>-51.98292177380754</v>
      </c>
      <c r="AJ2556">
        <f t="shared" si="1329"/>
        <v>61.253546305404583</v>
      </c>
      <c r="AK2556"/>
      <c r="AL2556"/>
      <c r="AM2556"/>
      <c r="AN2556"/>
    </row>
    <row r="2557" spans="1:40" x14ac:dyDescent="0.35">
      <c r="A2557"/>
      <c r="B2557">
        <f t="shared" si="1330"/>
        <v>623000</v>
      </c>
      <c r="C2557" s="237" t="str">
        <f t="shared" si="1298"/>
        <v>-8.30893480059775E-08+0.00165875957284569i</v>
      </c>
      <c r="D2557" s="208" t="str">
        <f t="shared" si="1299"/>
        <v>-2.51366183920412+0.0127171567251503i</v>
      </c>
      <c r="E2557" t="str">
        <f t="shared" si="1300"/>
        <v>20500</v>
      </c>
      <c r="F2557" t="str">
        <f t="shared" si="1301"/>
        <v>0.327868852459016</v>
      </c>
      <c r="G2557" t="str">
        <f t="shared" si="1296"/>
        <v>0.327868852459016</v>
      </c>
      <c r="H2557" t="str">
        <f t="shared" si="1302"/>
        <v>3.83634657201528+0.252737527670036i</v>
      </c>
      <c r="I2557" t="str">
        <f t="shared" si="1303"/>
        <v>2446.51527898305i</v>
      </c>
      <c r="J2557" t="str">
        <f t="shared" si="1297"/>
        <v>-8100.88753713872+535.219254552564i</v>
      </c>
      <c r="K2557" t="str">
        <f t="shared" si="1304"/>
        <v>0.0198665669088372-0.300693263384317i</v>
      </c>
      <c r="L2557" t="str">
        <f t="shared" si="1305"/>
        <v>0.00414976381160093-0.0532516861778439i</v>
      </c>
      <c r="M2557" t="str">
        <f t="shared" si="1306"/>
        <v>0.0240163307204381-0.353944949562161i</v>
      </c>
      <c r="N2557" t="str">
        <f t="shared" si="1307"/>
        <v>-7.77086276134473i</v>
      </c>
      <c r="O2557" t="str">
        <f t="shared" si="1308"/>
        <v>0.0830231978085803-0.996547614831142i</v>
      </c>
      <c r="P2557" t="str">
        <f t="shared" si="1309"/>
        <v>0.91697680219142+0.996547614831142i</v>
      </c>
      <c r="Q2557" t="str">
        <f t="shared" si="1310"/>
        <v>-0.91697680219142+6.77431514651359i</v>
      </c>
      <c r="R2557" t="str">
        <f t="shared" si="1311"/>
        <v>0.126467021392353-0.15247949124157i</v>
      </c>
      <c r="S2557" t="str">
        <f t="shared" si="1312"/>
        <v>0.841520333004738i</v>
      </c>
      <c r="T2557" t="str">
        <f t="shared" si="1313"/>
        <v>0.128314592245999+0.10642456995621i</v>
      </c>
      <c r="U2557" t="str">
        <f t="shared" si="1314"/>
        <v>0.0000499999999999999-0.000228094105554769i</v>
      </c>
      <c r="V2557" t="str">
        <f t="shared" si="1315"/>
        <v>0.00002-0.00255465398221341i</v>
      </c>
      <c r="W2557" t="str">
        <f t="shared" si="1316"/>
        <v>0.000042255883587955-0.000210101456720419i</v>
      </c>
      <c r="X2557" t="str">
        <f t="shared" si="1317"/>
        <v>0.0000425764529550054-0.00020996647419255i</v>
      </c>
      <c r="Y2557" t="str">
        <f t="shared" si="1318"/>
        <v>0.009+3.13153955709831i</v>
      </c>
      <c r="Z2557" t="str">
        <f t="shared" si="1319"/>
        <v>-0.000804163600024418-0.000165485341385186i</v>
      </c>
      <c r="AA2557" t="str">
        <f t="shared" si="1320"/>
        <v>0.0110665499758619-3.83220596318129i</v>
      </c>
      <c r="AB2557" t="str">
        <f t="shared" si="1321"/>
        <v>0.428879119296044+0.355713836091022i</v>
      </c>
      <c r="AC2557" t="str">
        <f t="shared" si="1322"/>
        <v>1.1362032185419-0.143256657118105i</v>
      </c>
      <c r="AD2557" t="str">
        <f t="shared" si="1323"/>
        <v>0.332704567554667+0.355020980106432i</v>
      </c>
      <c r="AE2557" t="str">
        <f t="shared" si="1324"/>
        <v>-0.000208798134697512-0.000340552678388781i</v>
      </c>
      <c r="AF2557" t="str">
        <f t="shared" si="1325"/>
        <v>-6.3500084112194-0.240020370944886i</v>
      </c>
      <c r="AG2557" t="str">
        <f t="shared" si="1326"/>
        <v>1.00493838737965-0.00460125012463739i</v>
      </c>
      <c r="AH2557" t="str">
        <f t="shared" si="1327"/>
        <v>0.00122790974272485+0.00220737721405549i</v>
      </c>
      <c r="AI2557">
        <f t="shared" si="1328"/>
        <v>-51.951604998941136</v>
      </c>
      <c r="AJ2557">
        <f t="shared" si="1329"/>
        <v>60.913886871092409</v>
      </c>
      <c r="AK2557"/>
      <c r="AL2557"/>
      <c r="AM2557"/>
      <c r="AN2557"/>
    </row>
    <row r="2558" spans="1:40" x14ac:dyDescent="0.35">
      <c r="A2558"/>
      <c r="B2558">
        <f t="shared" si="1330"/>
        <v>624000</v>
      </c>
      <c r="C2558" s="237" t="str">
        <f t="shared" si="1298"/>
        <v>-8.28232493848394E-08+0.00165610130431277i</v>
      </c>
      <c r="D2558" s="208" t="str">
        <f t="shared" si="1299"/>
        <v>-2.51366183716403+0.0126967766663979i</v>
      </c>
      <c r="E2558" t="str">
        <f t="shared" si="1300"/>
        <v>20500</v>
      </c>
      <c r="F2558" t="str">
        <f t="shared" si="1301"/>
        <v>0.327868852459016</v>
      </c>
      <c r="G2558" t="str">
        <f t="shared" si="1296"/>
        <v>0.327868852459016</v>
      </c>
      <c r="H2558" t="str">
        <f t="shared" si="1302"/>
        <v>3.83640371967129+0.252336548428573i</v>
      </c>
      <c r="I2558" t="str">
        <f t="shared" si="1303"/>
        <v>2450.44226980004i</v>
      </c>
      <c r="J2558" t="str">
        <f t="shared" si="1297"/>
        <v>-8126.91768113417+536.078354479615i</v>
      </c>
      <c r="K2558" t="str">
        <f t="shared" si="1304"/>
        <v>0.0198032030848756-0.30021544415796i</v>
      </c>
      <c r="L2558" t="str">
        <f t="shared" si="1305"/>
        <v>0.00413655390658639-0.0531673747006193i</v>
      </c>
      <c r="M2558" t="str">
        <f t="shared" si="1306"/>
        <v>0.023939756991462-0.353382818858579i</v>
      </c>
      <c r="N2558" t="str">
        <f t="shared" si="1307"/>
        <v>-7.78333605630677i</v>
      </c>
      <c r="O2558" t="str">
        <f t="shared" si="1308"/>
        <v>0.0705868293659097-0.997505638841239i</v>
      </c>
      <c r="P2558" t="str">
        <f t="shared" si="1309"/>
        <v>0.92941317063409+0.997505638841239i</v>
      </c>
      <c r="Q2558" t="str">
        <f t="shared" si="1310"/>
        <v>-0.92941317063409+6.78583041746553i</v>
      </c>
      <c r="R2558" t="str">
        <f t="shared" si="1311"/>
        <v>0.125877876949835-0.154204520742142i</v>
      </c>
      <c r="S2558" t="str">
        <f t="shared" si="1312"/>
        <v>0.842871087953381i</v>
      </c>
      <c r="T2558" t="str">
        <f t="shared" si="1313"/>
        <v>0.129974532165259+0.106098823093969i</v>
      </c>
      <c r="U2558" t="str">
        <f t="shared" si="1314"/>
        <v>0.0000499999999999999-0.0002277285701292i</v>
      </c>
      <c r="V2558" t="str">
        <f t="shared" si="1315"/>
        <v>0.00002-0.00255055998544704i</v>
      </c>
      <c r="W2558" t="str">
        <f t="shared" si="1316"/>
        <v>0.0000422558267605082-0.000209767011140053i</v>
      </c>
      <c r="X2558" t="str">
        <f t="shared" si="1317"/>
        <v>0.0000425753333789484-0.000209632245350097i</v>
      </c>
      <c r="Y2558" t="str">
        <f t="shared" si="1318"/>
        <v>0.009+3.13656610534405i</v>
      </c>
      <c r="Z2558" t="str">
        <f t="shared" si="1319"/>
        <v>-0.000801596711399562-0.000165208420548341i</v>
      </c>
      <c r="AA2558" t="str">
        <f t="shared" si="1320"/>
        <v>0.0110311028927013-3.82606389080679i</v>
      </c>
      <c r="AB2558" t="str">
        <f t="shared" si="1321"/>
        <v>0.43442730799536+0.35462505869676i</v>
      </c>
      <c r="AC2558" t="str">
        <f t="shared" si="1322"/>
        <v>1.13571848706401-0.145029508960261i</v>
      </c>
      <c r="AD2558" t="str">
        <f t="shared" si="1323"/>
        <v>0.337141951843139+0.355299834438401i</v>
      </c>
      <c r="AE2558" t="str">
        <f t="shared" si="1324"/>
        <v>-0.000211553355403634-0.000340505868211221i</v>
      </c>
      <c r="AF2558" t="str">
        <f t="shared" si="1325"/>
        <v>-6.35006555683532-0.239639771762175i</v>
      </c>
      <c r="AG2558" t="str">
        <f t="shared" si="1326"/>
        <v>1.00493449047054-0.00465534642234998i</v>
      </c>
      <c r="AH2558" t="str">
        <f t="shared" si="1327"/>
        <v>0.0012453554991163+0.00220783420784107i</v>
      </c>
      <c r="AI2558">
        <f t="shared" si="1328"/>
        <v>-51.920969781757471</v>
      </c>
      <c r="AJ2558">
        <f t="shared" si="1329"/>
        <v>60.574304371260787</v>
      </c>
      <c r="AK2558"/>
      <c r="AL2558"/>
      <c r="AM2558"/>
      <c r="AN2558"/>
    </row>
    <row r="2559" spans="1:40" x14ac:dyDescent="0.35">
      <c r="A2559"/>
      <c r="B2559">
        <f t="shared" si="1330"/>
        <v>625000</v>
      </c>
      <c r="C2559" s="237" t="str">
        <f t="shared" si="1298"/>
        <v>-8.25584270149863E-08+0.00165345154223909i</v>
      </c>
      <c r="D2559" s="208" t="str">
        <f t="shared" si="1299"/>
        <v>-2.51366183513373+0.012676461823833i</v>
      </c>
      <c r="E2559" t="str">
        <f t="shared" si="1300"/>
        <v>20500</v>
      </c>
      <c r="F2559" t="str">
        <f t="shared" si="1301"/>
        <v>0.327868852459016</v>
      </c>
      <c r="G2559" t="str">
        <f t="shared" si="1296"/>
        <v>0.327868852459016</v>
      </c>
      <c r="H2559" t="str">
        <f t="shared" si="1302"/>
        <v>3.83646059505896+0.251936833061637i</v>
      </c>
      <c r="I2559" t="str">
        <f t="shared" si="1303"/>
        <v>2454.36926061703i</v>
      </c>
      <c r="J2559" t="str">
        <f t="shared" si="1297"/>
        <v>-8152.98957355625+536.937454406665i</v>
      </c>
      <c r="K2559" t="str">
        <f t="shared" si="1304"/>
        <v>0.0197401415116492-0.299739134612703i</v>
      </c>
      <c r="L2559" t="str">
        <f t="shared" si="1305"/>
        <v>0.0041234068513113-0.05308332813808i</v>
      </c>
      <c r="M2559" t="str">
        <f t="shared" si="1306"/>
        <v>0.0238635483629605-0.352822462750783i</v>
      </c>
      <c r="N2559" t="str">
        <f t="shared" si="1307"/>
        <v>-7.7958093512688i</v>
      </c>
      <c r="O2559" t="str">
        <f t="shared" si="1308"/>
        <v>0.0581394789488059-0.998308469856668i</v>
      </c>
      <c r="P2559" t="str">
        <f t="shared" si="1309"/>
        <v>0.941860521051194+0.998308469856668i</v>
      </c>
      <c r="Q2559" t="str">
        <f t="shared" si="1310"/>
        <v>-0.941860521051194+6.79750088141213i</v>
      </c>
      <c r="R2559" t="str">
        <f t="shared" si="1311"/>
        <v>0.125260367725792-0.155915877725388i</v>
      </c>
      <c r="S2559" t="str">
        <f t="shared" si="1312"/>
        <v>0.844221842902025i</v>
      </c>
      <c r="T2559" t="str">
        <f t="shared" si="1313"/>
        <v>0.131627589631014+0.105747538484053i</v>
      </c>
      <c r="U2559" t="str">
        <f t="shared" si="1314"/>
        <v>0.0000500000000000001-0.000227364204416993i</v>
      </c>
      <c r="V2559" t="str">
        <f t="shared" si="1315"/>
        <v>0.00002-0.00254647908947033i</v>
      </c>
      <c r="W2559" t="str">
        <f t="shared" si="1316"/>
        <v>0.0000422557698421506-0.000209433639388022i</v>
      </c>
      <c r="X2559" t="str">
        <f t="shared" si="1317"/>
        <v>0.0000425742188093558-0.000209299089632348i</v>
      </c>
      <c r="Y2559" t="str">
        <f t="shared" si="1318"/>
        <v>0.009+3.14159265358979i</v>
      </c>
      <c r="Z2559" t="str">
        <f t="shared" si="1319"/>
        <v>-0.000799042134783434-0.000164932440600661i</v>
      </c>
      <c r="AA2559" t="str">
        <f t="shared" si="1320"/>
        <v>0.0109958258559046-3.81994147649578i</v>
      </c>
      <c r="AB2559" t="str">
        <f t="shared" si="1321"/>
        <v>0.439952492759222+0.35345092384985i</v>
      </c>
      <c r="AC2559" t="str">
        <f t="shared" si="1322"/>
        <v>1.13520425300261-0.146790528773431i</v>
      </c>
      <c r="AD2559" t="str">
        <f t="shared" si="1323"/>
        <v>0.341581699647611+0.355523581851417i</v>
      </c>
      <c r="AE2559" t="str">
        <f t="shared" si="1324"/>
        <v>-0.000214300798443538-0.000340416225195812i</v>
      </c>
      <c r="AF2559" t="str">
        <f t="shared" si="1325"/>
        <v>-6.35012243019269-0.239260371237804i</v>
      </c>
      <c r="AG2559" t="str">
        <f t="shared" si="1326"/>
        <v>1.00492984360164-0.0047093044326617i</v>
      </c>
      <c r="AH2559" t="str">
        <f t="shared" si="1327"/>
        <v>0.00126276472387383+0.00220801994631652i</v>
      </c>
      <c r="AI2559">
        <f t="shared" si="1328"/>
        <v>-51.891006307670573</v>
      </c>
      <c r="AJ2559">
        <f t="shared" si="1329"/>
        <v>60.234797627247161</v>
      </c>
      <c r="AK2559"/>
      <c r="AL2559"/>
      <c r="AM2559"/>
      <c r="AN2559"/>
    </row>
    <row r="2560" spans="1:40" x14ac:dyDescent="0.35">
      <c r="A2560"/>
      <c r="B2560">
        <f t="shared" si="1330"/>
        <v>626000</v>
      </c>
      <c r="C2560" s="237" t="str">
        <f t="shared" si="1298"/>
        <v>-8.22948727479758E-08+0.00165081024585888i</v>
      </c>
      <c r="D2560" s="208" t="str">
        <f t="shared" si="1299"/>
        <v>-2.51366183311315+0.0126562118849181i</v>
      </c>
      <c r="E2560" t="str">
        <f t="shared" si="1300"/>
        <v>20500</v>
      </c>
      <c r="F2560" t="str">
        <f t="shared" si="1301"/>
        <v>0.327868852459016</v>
      </c>
      <c r="G2560" t="str">
        <f t="shared" si="1296"/>
        <v>0.327868852459016</v>
      </c>
      <c r="H2560" t="str">
        <f t="shared" si="1302"/>
        <v>3.83651719990223+0.251538375634072i</v>
      </c>
      <c r="I2560" t="str">
        <f t="shared" si="1303"/>
        <v>2458.29625143401i</v>
      </c>
      <c r="J2560" t="str">
        <f t="shared" si="1297"/>
        <v>-8179.10321440494+537.796554333717i</v>
      </c>
      <c r="K2560" t="str">
        <f t="shared" si="1304"/>
        <v>0.0196773802724777-0.2992643276361i</v>
      </c>
      <c r="L2560" t="str">
        <f t="shared" si="1305"/>
        <v>0.00411032224850882-0.0529995452514758i</v>
      </c>
      <c r="M2560" t="str">
        <f t="shared" si="1306"/>
        <v>0.0237877025209865-0.352263872887576i</v>
      </c>
      <c r="N2560" t="str">
        <f t="shared" si="1307"/>
        <v>-7.80828264623083i</v>
      </c>
      <c r="O2560" t="str">
        <f t="shared" si="1308"/>
        <v>0.0456830831293554-0.998955982972121i</v>
      </c>
      <c r="P2560" t="str">
        <f t="shared" si="1309"/>
        <v>0.954316916870645+0.998955982972121i</v>
      </c>
      <c r="Q2560" t="str">
        <f t="shared" si="1310"/>
        <v>-0.954316916870645+6.80932666325871i</v>
      </c>
      <c r="R2560" t="str">
        <f t="shared" si="1311"/>
        <v>0.124614839876721-0.157613082722119i</v>
      </c>
      <c r="S2560" t="str">
        <f t="shared" si="1312"/>
        <v>0.845572597850668i</v>
      </c>
      <c r="T2560" t="str">
        <f t="shared" si="1313"/>
        <v>0.133273303812594+0.105370893885304i</v>
      </c>
      <c r="U2560" t="str">
        <f t="shared" si="1314"/>
        <v>0.0000500000000000001-0.000227001002812493i</v>
      </c>
      <c r="V2560" t="str">
        <f t="shared" si="1315"/>
        <v>0.00002-0.00254241123149993i</v>
      </c>
      <c r="W2560" t="str">
        <f t="shared" si="1316"/>
        <v>0.0000422557128328825-0.000209101336318139i</v>
      </c>
      <c r="X2560" t="str">
        <f t="shared" si="1317"/>
        <v>0.0000425731092136826-0.000208967001896537i</v>
      </c>
      <c r="Y2560" t="str">
        <f t="shared" si="1318"/>
        <v>0.009+3.14661920183554i</v>
      </c>
      <c r="Z2560" t="str">
        <f t="shared" si="1319"/>
        <v>-0.000796499791561186-0.000164657396681857i</v>
      </c>
      <c r="AA2560" t="str">
        <f t="shared" si="1320"/>
        <v>0.0109607177794913-3.8138386260184i</v>
      </c>
      <c r="AB2560" t="str">
        <f t="shared" si="1321"/>
        <v>0.445453133305668+0.352192025692037i</v>
      </c>
      <c r="AC2560" t="str">
        <f t="shared" si="1322"/>
        <v>1.13466083359251-0.148539206790734i</v>
      </c>
      <c r="AD2560" t="str">
        <f t="shared" si="1323"/>
        <v>0.346023130404573+0.355692216621024i</v>
      </c>
      <c r="AE2560" t="str">
        <f t="shared" si="1324"/>
        <v>-0.000217039996833775-0.000340284044242706i</v>
      </c>
      <c r="AF2560" t="str">
        <f t="shared" si="1325"/>
        <v>-6.35017903301538-0.238882163749154i</v>
      </c>
      <c r="AG2560" t="str">
        <f t="shared" si="1326"/>
        <v>1.0049244502633-0.00476311541239266i</v>
      </c>
      <c r="AH2560" t="str">
        <f t="shared" si="1327"/>
        <v>0.00128013443540974+0.00220793614341989i</v>
      </c>
      <c r="AI2560">
        <f t="shared" si="1328"/>
        <v>-51.861705015812603</v>
      </c>
      <c r="AJ2560">
        <f t="shared" si="1329"/>
        <v>59.895365457803479</v>
      </c>
      <c r="AK2560"/>
      <c r="AL2560"/>
      <c r="AM2560"/>
      <c r="AN2560"/>
    </row>
    <row r="2561" spans="1:40" x14ac:dyDescent="0.35">
      <c r="A2561"/>
      <c r="B2561">
        <f t="shared" si="1330"/>
        <v>627000</v>
      </c>
      <c r="C2561" s="237" t="str">
        <f t="shared" si="1298"/>
        <v>-8.20325785002919E-08+0.00164817737466642i</v>
      </c>
      <c r="D2561" s="208" t="str">
        <f t="shared" si="1299"/>
        <v>-2.51366183110222+0.0126360265391092i</v>
      </c>
      <c r="E2561" t="str">
        <f t="shared" si="1300"/>
        <v>20500</v>
      </c>
      <c r="F2561" t="str">
        <f t="shared" si="1301"/>
        <v>0.327868852459016</v>
      </c>
      <c r="G2561" t="str">
        <f t="shared" si="1296"/>
        <v>0.327868852459016</v>
      </c>
      <c r="H2561" t="str">
        <f t="shared" si="1302"/>
        <v>3.8365735359114+0.251141170247621i</v>
      </c>
      <c r="I2561" t="str">
        <f t="shared" si="1303"/>
        <v>2462.223242251i</v>
      </c>
      <c r="J2561" t="str">
        <f t="shared" si="1297"/>
        <v>-8205.25860368024+538.655654260767i</v>
      </c>
      <c r="K2561" t="str">
        <f t="shared" si="1304"/>
        <v>0.0196149174658286-0.298791016160118i</v>
      </c>
      <c r="L2561" t="str">
        <f t="shared" si="1305"/>
        <v>0.0040972997040399-0.0529160248097182i</v>
      </c>
      <c r="M2561" t="str">
        <f t="shared" si="1306"/>
        <v>0.0237122171698685-0.351707040969836i</v>
      </c>
      <c r="N2561" t="str">
        <f t="shared" si="1307"/>
        <v>-7.82075594119286i</v>
      </c>
      <c r="O2561" t="str">
        <f t="shared" si="1308"/>
        <v>0.0332195798869486-0.999448077446815i</v>
      </c>
      <c r="P2561" t="str">
        <f t="shared" si="1309"/>
        <v>0.966780420113051+0.999448077446815i</v>
      </c>
      <c r="Q2561" t="str">
        <f t="shared" si="1310"/>
        <v>-0.966780420113051+6.82130786374604i</v>
      </c>
      <c r="R2561" t="str">
        <f t="shared" si="1311"/>
        <v>0.123941649217742-0.159295666097756i</v>
      </c>
      <c r="S2561" t="str">
        <f t="shared" si="1312"/>
        <v>0.846923352799312i</v>
      </c>
      <c r="T2561" t="str">
        <f t="shared" si="1313"/>
        <v>0.134911219617911+0.104969077106966i</v>
      </c>
      <c r="U2561" t="str">
        <f t="shared" si="1314"/>
        <v>0.0000500000000000001-0.000226638959745807i</v>
      </c>
      <c r="V2561" t="str">
        <f t="shared" si="1315"/>
        <v>0.00002-0.00253835634915304i</v>
      </c>
      <c r="W2561" t="str">
        <f t="shared" si="1316"/>
        <v>0.0000422556557327052-0.000208770096817049i</v>
      </c>
      <c r="X2561" t="str">
        <f t="shared" si="1317"/>
        <v>0.0000425720045596454-0.000208635977032711i</v>
      </c>
      <c r="Y2561" t="str">
        <f t="shared" si="1318"/>
        <v>0.009+3.15164575008128i</v>
      </c>
      <c r="Z2561" t="str">
        <f t="shared" si="1319"/>
        <v>-0.000793969603744458-0.000164383283965444i</v>
      </c>
      <c r="AA2561" t="str">
        <f t="shared" si="1320"/>
        <v>0.0109257775861365-3.80775524574612i</v>
      </c>
      <c r="AB2561" t="str">
        <f t="shared" si="1321"/>
        <v>0.450927708533392+0.35084899195756i</v>
      </c>
      <c r="AC2561" t="str">
        <f t="shared" si="1322"/>
        <v>1.1340885565413-0.150275042568461i</v>
      </c>
      <c r="AD2561" t="str">
        <f t="shared" si="1323"/>
        <v>0.350465564022824+0.355805741255775i</v>
      </c>
      <c r="AE2561" t="str">
        <f t="shared" si="1324"/>
        <v>-0.000219770488791896-0.000340109623725724i</v>
      </c>
      <c r="AF2561" t="str">
        <f t="shared" si="1325"/>
        <v>-6.35023536701362-0.238505143708512i</v>
      </c>
      <c r="AG2561" t="str">
        <f t="shared" si="1326"/>
        <v>1.00491831403727-0.00481677068039579i</v>
      </c>
      <c r="AH2561" t="str">
        <f t="shared" si="1327"/>
        <v>0.00129746168339756+0.0022075845346473i</v>
      </c>
      <c r="AI2561">
        <f t="shared" si="1328"/>
        <v>-51.833056590939634</v>
      </c>
      <c r="AJ2561">
        <f t="shared" si="1329"/>
        <v>59.556006679269629</v>
      </c>
      <c r="AK2561"/>
      <c r="AL2561"/>
      <c r="AM2561"/>
      <c r="AN2561"/>
    </row>
    <row r="2562" spans="1:40" x14ac:dyDescent="0.35">
      <c r="A2562"/>
      <c r="B2562">
        <f t="shared" si="1330"/>
        <v>628000</v>
      </c>
      <c r="C2562" s="237" t="str">
        <f t="shared" si="1298"/>
        <v>-8.17715362527267E-08+0.00164555288841399i</v>
      </c>
      <c r="D2562" s="208" t="str">
        <f t="shared" si="1299"/>
        <v>-2.5136618291009+0.0126159054778406i</v>
      </c>
      <c r="E2562" t="str">
        <f t="shared" si="1300"/>
        <v>20500</v>
      </c>
      <c r="F2562" t="str">
        <f t="shared" si="1301"/>
        <v>0.327868852459016</v>
      </c>
      <c r="G2562" t="str">
        <f t="shared" si="1296"/>
        <v>0.327868852459016</v>
      </c>
      <c r="H2562" t="str">
        <f t="shared" si="1302"/>
        <v>3.83662960478337+0.250745211040657i</v>
      </c>
      <c r="I2562" t="str">
        <f t="shared" si="1303"/>
        <v>2466.15023306799i</v>
      </c>
      <c r="J2562" t="str">
        <f t="shared" si="1297"/>
        <v>-8231.45574138216+539.514754187818i</v>
      </c>
      <c r="K2562" t="str">
        <f t="shared" si="1304"/>
        <v>0.0195527512051743-0.298319193160785i</v>
      </c>
      <c r="L2562" t="str">
        <f t="shared" si="1305"/>
        <v>0.00408433882686339-0.0528327655893192i</v>
      </c>
      <c r="M2562" t="str">
        <f t="shared" si="1306"/>
        <v>0.0236370900320377-0.351151958750104i</v>
      </c>
      <c r="N2562" t="str">
        <f t="shared" si="1307"/>
        <v>-7.83322923615489i</v>
      </c>
      <c r="O2562" t="str">
        <f t="shared" si="1308"/>
        <v>0.0207509083067566-0.999784676720165i</v>
      </c>
      <c r="P2562" t="str">
        <f t="shared" si="1309"/>
        <v>0.979249091693243+0.999784676720165i</v>
      </c>
      <c r="Q2562" t="str">
        <f t="shared" si="1310"/>
        <v>-0.979249091693243+6.83344455943472i</v>
      </c>
      <c r="R2562" t="str">
        <f t="shared" si="1311"/>
        <v>0.123241160890499-0.160963168280314i</v>
      </c>
      <c r="S2562" t="str">
        <f t="shared" si="1312"/>
        <v>0.848274107747955i</v>
      </c>
      <c r="T2562" t="str">
        <f t="shared" si="1313"/>
        <v>0.136540887953267+0.10454228579221i</v>
      </c>
      <c r="U2562" t="str">
        <f t="shared" si="1314"/>
        <v>0.0000500000000000001-0.000226278069682517i</v>
      </c>
      <c r="V2562" t="str">
        <f t="shared" si="1315"/>
        <v>0.00002-0.00253431438044419i</v>
      </c>
      <c r="W2562" t="str">
        <f t="shared" si="1316"/>
        <v>0.0000422555985416204-0.000208439915803963i</v>
      </c>
      <c r="X2562" t="str">
        <f t="shared" si="1317"/>
        <v>0.0000425709048152174-0.000208306009963461i</v>
      </c>
      <c r="Y2562" t="str">
        <f t="shared" si="1318"/>
        <v>0.009+3.15667229832702i</v>
      </c>
      <c r="Z2562" t="str">
        <f t="shared" si="1319"/>
        <v>-0.000791451493965378-0.000164110097658443i</v>
      </c>
      <c r="AA2562" t="str">
        <f t="shared" si="1320"/>
        <v>0.0108910042070891-3.80169124264696i</v>
      </c>
      <c r="AB2562" t="str">
        <f t="shared" si="1321"/>
        <v>0.456374717390125+0.349422483249612i</v>
      </c>
      <c r="AC2562" t="str">
        <f t="shared" si="1322"/>
        <v>1.13348775970772-0.151997545239778i</v>
      </c>
      <c r="AD2562" t="str">
        <f t="shared" si="1323"/>
        <v>0.354908320977493+0.355864166479728i</v>
      </c>
      <c r="AE2562" t="str">
        <f t="shared" si="1324"/>
        <v>-0.000222491817744252-0.000339893265424535i</v>
      </c>
      <c r="AF2562" t="str">
        <f t="shared" si="1325"/>
        <v>-6.35029143388427-0.238129305562816i</v>
      </c>
      <c r="AG2562" t="str">
        <f t="shared" si="1326"/>
        <v>1.00491143859573-0.00487026161835957i</v>
      </c>
      <c r="AH2562" t="str">
        <f t="shared" si="1327"/>
        <v>0.00131474354878825+0.00220696687665935i</v>
      </c>
      <c r="AI2562">
        <f t="shared" si="1328"/>
        <v>-51.805051955664453</v>
      </c>
      <c r="AJ2562">
        <f t="shared" si="1329"/>
        <v>59.216720105745217</v>
      </c>
      <c r="AK2562"/>
      <c r="AL2562"/>
      <c r="AM2562"/>
      <c r="AN2562"/>
    </row>
    <row r="2563" spans="1:40" x14ac:dyDescent="0.35">
      <c r="A2563"/>
      <c r="B2563">
        <f t="shared" si="1330"/>
        <v>629000</v>
      </c>
      <c r="C2563" s="237" t="str">
        <f t="shared" si="1298"/>
        <v>-8.15117380497684E-08+0.00164293674710985i</v>
      </c>
      <c r="D2563" s="208" t="str">
        <f t="shared" si="1299"/>
        <v>-2.51366182710911+0.0125958483945089i</v>
      </c>
      <c r="E2563" t="str">
        <f t="shared" si="1300"/>
        <v>20500</v>
      </c>
      <c r="F2563" t="str">
        <f t="shared" si="1301"/>
        <v>0.327868852459016</v>
      </c>
      <c r="G2563" t="str">
        <f t="shared" si="1296"/>
        <v>0.327868852459016</v>
      </c>
      <c r="H2563" t="str">
        <f t="shared" si="1302"/>
        <v>3.83668540820164+0.250350492187877i</v>
      </c>
      <c r="I2563" t="str">
        <f t="shared" si="1303"/>
        <v>2470.07722388497i</v>
      </c>
      <c r="J2563" t="str">
        <f t="shared" si="1297"/>
        <v>-8257.6946275107+540.373854114868i</v>
      </c>
      <c r="K2563" t="str">
        <f t="shared" si="1304"/>
        <v>0.0194908796188504-0.297848851657848i</v>
      </c>
      <c r="L2563" t="str">
        <f t="shared" si="1305"/>
        <v>0.00407143922900728-0.0527497663743358i</v>
      </c>
      <c r="M2563" t="str">
        <f t="shared" si="1306"/>
        <v>0.0235623188478577-0.350598618032184i</v>
      </c>
      <c r="N2563" t="str">
        <f t="shared" si="1307"/>
        <v>-7.84570253111692i</v>
      </c>
      <c r="O2563" t="str">
        <f t="shared" si="1308"/>
        <v>0.00827900827804483-0.999965728423696i</v>
      </c>
      <c r="P2563" t="str">
        <f t="shared" si="1309"/>
        <v>0.991720991721955+0.999965728423696i</v>
      </c>
      <c r="Q2563" t="str">
        <f t="shared" si="1310"/>
        <v>-0.991720991721955+6.84573680269322i</v>
      </c>
      <c r="R2563" t="str">
        <f t="shared" si="1311"/>
        <v>0.122513749025277-0.162615139975425i</v>
      </c>
      <c r="S2563" t="str">
        <f t="shared" si="1312"/>
        <v>0.849624862696597i</v>
      </c>
      <c r="T2563" t="str">
        <f t="shared" si="1313"/>
        <v>0.138161865974008+0.104090727194046i</v>
      </c>
      <c r="U2563" t="str">
        <f t="shared" si="1314"/>
        <v>0.0000500000000000001-0.000225918327123404i</v>
      </c>
      <c r="V2563" t="str">
        <f t="shared" si="1315"/>
        <v>0.00002-0.00253028526378212i</v>
      </c>
      <c r="W2563" t="str">
        <f t="shared" si="1316"/>
        <v>0.0000422555412596288-0.000208110788230409i</v>
      </c>
      <c r="X2563" t="str">
        <f t="shared" si="1317"/>
        <v>0.0000425698099486255-0.000207977095643672i</v>
      </c>
      <c r="Y2563" t="str">
        <f t="shared" si="1318"/>
        <v>0.009+3.16169884657277i</v>
      </c>
      <c r="Z2563" t="str">
        <f t="shared" si="1319"/>
        <v>-0.000788945385470671-0.000163837833001088i</v>
      </c>
      <c r="AA2563" t="str">
        <f t="shared" si="1320"/>
        <v>0.010856396582089-3.7956465242807i</v>
      </c>
      <c r="AB2563" t="str">
        <f t="shared" si="1321"/>
        <v>0.461792679710427+0.347913192291341i</v>
      </c>
      <c r="AC2563" t="str">
        <f t="shared" si="1322"/>
        <v>1.13285879077345-0.15370623375571i</v>
      </c>
      <c r="AD2563" t="str">
        <f t="shared" si="1323"/>
        <v>0.359350722403604+0.35586751121395i</v>
      </c>
      <c r="AE2563" t="str">
        <f t="shared" si="1324"/>
        <v>-0.000225203532333091-0.000339635274457161i</v>
      </c>
      <c r="AF2563" t="str">
        <f t="shared" si="1325"/>
        <v>-6.35034723531075-0.237754643793368i</v>
      </c>
      <c r="AG2563" t="str">
        <f t="shared" si="1326"/>
        <v>1.00490382770031-0.00492357967159681i</v>
      </c>
      <c r="AH2563" t="str">
        <f t="shared" si="1327"/>
        <v>0.00133197714382305+0.00220608494689046i</v>
      </c>
      <c r="AI2563">
        <f t="shared" si="1328"/>
        <v>-51.777682263002703</v>
      </c>
      <c r="AJ2563">
        <f t="shared" si="1329"/>
        <v>58.87750454925699</v>
      </c>
      <c r="AK2563"/>
      <c r="AL2563"/>
      <c r="AM2563"/>
      <c r="AN2563"/>
    </row>
    <row r="2564" spans="1:40" x14ac:dyDescent="0.35">
      <c r="A2564"/>
      <c r="B2564">
        <f t="shared" si="1330"/>
        <v>630000</v>
      </c>
      <c r="C2564" s="237" t="str">
        <f t="shared" si="1298"/>
        <v>-8.12531759989928E-08+0.00164032891101614i</v>
      </c>
      <c r="D2564" s="208" t="str">
        <f t="shared" si="1299"/>
        <v>-2.51366182512681+0.0125758549844571i</v>
      </c>
      <c r="E2564" t="str">
        <f t="shared" si="1300"/>
        <v>20500</v>
      </c>
      <c r="F2564" t="str">
        <f t="shared" si="1301"/>
        <v>0.327868852459016</v>
      </c>
      <c r="G2564" t="str">
        <f t="shared" si="1296"/>
        <v>0.327868852459016</v>
      </c>
      <c r="H2564" t="str">
        <f t="shared" si="1302"/>
        <v>3.83674094783652+0.249957007900052i</v>
      </c>
      <c r="I2564" t="str">
        <f t="shared" si="1303"/>
        <v>2474.00421470196i</v>
      </c>
      <c r="J2564" t="str">
        <f t="shared" si="1297"/>
        <v>-8283.97526206585+541.232954041918i</v>
      </c>
      <c r="K2564" t="str">
        <f t="shared" si="1304"/>
        <v>0.0194293008499161-0.297379984714446i</v>
      </c>
      <c r="L2564" t="str">
        <f t="shared" si="1305"/>
        <v>0.00405860052553978-0.0526670259563106i</v>
      </c>
      <c r="M2564" t="str">
        <f t="shared" si="1306"/>
        <v>0.0234879013754559-0.350047010670757i</v>
      </c>
      <c r="N2564" t="str">
        <f t="shared" si="1307"/>
        <v>-7.85817582607895i</v>
      </c>
      <c r="O2564" t="str">
        <f t="shared" si="1308"/>
        <v>-0.00419417980763282-0.999991204389189i</v>
      </c>
      <c r="P2564" t="str">
        <f t="shared" si="1309"/>
        <v>1.00419417980763+0.999991204389189i</v>
      </c>
      <c r="Q2564" t="str">
        <f t="shared" si="1310"/>
        <v>-1.00419417980763+6.85818462168976i</v>
      </c>
      <c r="R2564" t="str">
        <f t="shared" si="1311"/>
        <v>0.121759796397911-0.16425114236826i</v>
      </c>
      <c r="S2564" t="str">
        <f t="shared" si="1312"/>
        <v>0.850975617645241i</v>
      </c>
      <c r="T2564" t="str">
        <f t="shared" si="1313"/>
        <v>0.139773717325766+0.103614617944071i</v>
      </c>
      <c r="U2564" t="str">
        <f t="shared" si="1314"/>
        <v>0.00005-0.00022555972660416i</v>
      </c>
      <c r="V2564" t="str">
        <f t="shared" si="1315"/>
        <v>0.00002-0.00252626893796659i</v>
      </c>
      <c r="W2564" t="str">
        <f t="shared" si="1316"/>
        <v>0.0000422554838867317-0.000207782709079959i</v>
      </c>
      <c r="X2564" t="str">
        <f t="shared" si="1317"/>
        <v>0.000042568719928349-0.000207649229060251i</v>
      </c>
      <c r="Y2564" t="str">
        <f t="shared" si="1318"/>
        <v>0.009+3.16672539481851i</v>
      </c>
      <c r="Z2564" t="str">
        <f t="shared" si="1319"/>
        <v>-0.000786451202115761-0.000163566485266538i</v>
      </c>
      <c r="AA2564" t="str">
        <f t="shared" si="1320"/>
        <v>0.0108219536592874-3.78962099879423i</v>
      </c>
      <c r="AB2564" t="str">
        <f t="shared" si="1321"/>
        <v>0.467180137022007+0.346321843152916i</v>
      </c>
      <c r="AC2564" t="str">
        <f t="shared" si="1322"/>
        <v>1.13220200690861-0.155400637113166i</v>
      </c>
      <c r="AD2564" t="str">
        <f t="shared" si="1323"/>
        <v>0.363792090189197+0.355815802557189i</v>
      </c>
      <c r="AE2564" t="str">
        <f t="shared" si="1324"/>
        <v>-0.000227905186422927-0.0003393359592129i</v>
      </c>
      <c r="AF2564" t="str">
        <f t="shared" si="1325"/>
        <v>-6.35040277296333-0.237381152915595i</v>
      </c>
      <c r="AG2564" t="str">
        <f t="shared" si="1326"/>
        <v>1.00489548520114-0.00497671634981995i</v>
      </c>
      <c r="AH2564" t="str">
        <f t="shared" si="1327"/>
        <v>0.00134915961204293+0.00220494054316162i</v>
      </c>
      <c r="AI2564">
        <f t="shared" si="1328"/>
        <v>-51.750938889216073</v>
      </c>
      <c r="AJ2564">
        <f t="shared" si="1329"/>
        <v>58.538358819930046</v>
      </c>
      <c r="AK2564"/>
      <c r="AL2564"/>
      <c r="AM2564"/>
      <c r="AN2564"/>
    </row>
    <row r="2565" spans="1:40" x14ac:dyDescent="0.35">
      <c r="A2565"/>
      <c r="B2565">
        <f t="shared" si="1330"/>
        <v>631000</v>
      </c>
      <c r="C2565" s="237" t="str">
        <f t="shared" si="1298"/>
        <v>-8.09958422704654E-08+0.0016377293406469i</v>
      </c>
      <c r="D2565" s="208" t="str">
        <f t="shared" si="1299"/>
        <v>-2.51366182315391+0.0125559249449596i</v>
      </c>
      <c r="E2565" t="str">
        <f t="shared" si="1300"/>
        <v>20500</v>
      </c>
      <c r="F2565" t="str">
        <f t="shared" si="1301"/>
        <v>0.327868852459016</v>
      </c>
      <c r="G2565" t="str">
        <f t="shared" ref="G2565:G2628" si="1331">IF($C$11=$C$7,$C$24,F2565)</f>
        <v>0.327868852459016</v>
      </c>
      <c r="H2565" t="str">
        <f t="shared" si="1302"/>
        <v>3.83679622534517+0.249564752423721i</v>
      </c>
      <c r="I2565" t="str">
        <f t="shared" si="1303"/>
        <v>2477.93120551895i</v>
      </c>
      <c r="J2565" t="str">
        <f t="shared" ref="J2565:J2628" si="1332">IMSUM(COMPLEX(0,2*PI()*B2565*$C$113*$C$112),COMPLEX(0,2*PI()*B2565*$C$113*$C$111),COMPLEX(0,2*PI()*B2565*$C$28*10^-12*$C$111),COMPLEX(-1*2*PI()*B2565*2*PI()*B2565*$C$113*$C$112*$C$28*10^-12*$C$111,0),COMPLEX(1,0))</f>
        <v>-8310.29764504763+542.09205396897i</v>
      </c>
      <c r="K2565" t="str">
        <f t="shared" si="1304"/>
        <v>0.0193680130560147-0.296912585436761i</v>
      </c>
      <c r="L2565" t="str">
        <f t="shared" si="1305"/>
        <v>0.00404582233454064-0.0525845431342141i</v>
      </c>
      <c r="M2565" t="str">
        <f t="shared" si="1306"/>
        <v>0.0234138353905553-0.349497128570975i</v>
      </c>
      <c r="N2565" t="str">
        <f t="shared" si="1307"/>
        <v>-7.87064912104098i</v>
      </c>
      <c r="O2565" t="str">
        <f t="shared" si="1308"/>
        <v>-0.016666715358328-0.999861100653068i</v>
      </c>
      <c r="P2565" t="str">
        <f t="shared" si="1309"/>
        <v>1.01666671535833+0.999861100653068i</v>
      </c>
      <c r="Q2565" t="str">
        <f t="shared" si="1310"/>
        <v>-1.01666671535833+6.87078802038791i</v>
      </c>
      <c r="R2565" t="str">
        <f t="shared" si="1311"/>
        <v>0.120979694082043-0.165870747312247i</v>
      </c>
      <c r="S2565" t="str">
        <f t="shared" si="1312"/>
        <v>0.852326372593884i</v>
      </c>
      <c r="T2565" t="str">
        <f t="shared" si="1313"/>
        <v>0.141376012376084+0.103114183814465i</v>
      </c>
      <c r="U2565" t="str">
        <f t="shared" si="1314"/>
        <v>0.00005-0.00022520226269512i</v>
      </c>
      <c r="V2565" t="str">
        <f t="shared" si="1315"/>
        <v>0.00002-0.00252226534218535i</v>
      </c>
      <c r="W2565" t="str">
        <f t="shared" si="1316"/>
        <v>0.00004225542642293-0.000207455673367994i</v>
      </c>
      <c r="X2565" t="str">
        <f t="shared" si="1317"/>
        <v>0.0000425676347231164-0.000207322405231893i</v>
      </c>
      <c r="Y2565" t="str">
        <f t="shared" si="1318"/>
        <v>0.009+3.17175194306426i</v>
      </c>
      <c r="Z2565" t="str">
        <f t="shared" si="1319"/>
        <v>-0.000783968868359044-0.000163296049760585i</v>
      </c>
      <c r="AA2565" t="str">
        <f t="shared" si="1320"/>
        <v>0.010787674395166-3.78361457491686i</v>
      </c>
      <c r="AB2565" t="str">
        <f t="shared" si="1321"/>
        <v>0.472535653319914+0.344649190456022i</v>
      </c>
      <c r="AC2565" t="str">
        <f t="shared" si="1322"/>
        <v>1.13151777443169-0.157080294569894i</v>
      </c>
      <c r="AD2565" t="str">
        <f t="shared" si="1323"/>
        <v>0.368231747067993+0.355709075765603i</v>
      </c>
      <c r="AE2565" t="str">
        <f t="shared" si="1324"/>
        <v>-0.000230596339106257-0.000338995631285643i</v>
      </c>
      <c r="AF2565" t="str">
        <f t="shared" si="1325"/>
        <v>-6.35045804849908-0.237008827478761i</v>
      </c>
      <c r="AG2565" t="str">
        <f t="shared" si="1326"/>
        <v>1.00488641503582-0.00502966322790255i</v>
      </c>
      <c r="AH2565" t="str">
        <f t="shared" si="1327"/>
        <v>0.00136628812829524+0.00220353548329647i</v>
      </c>
      <c r="AI2565">
        <f t="shared" si="1328"/>
        <v>-51.724813426937843</v>
      </c>
      <c r="AJ2565">
        <f t="shared" si="1329"/>
        <v>58.199281726151973</v>
      </c>
      <c r="AK2565"/>
      <c r="AL2565"/>
      <c r="AM2565"/>
      <c r="AN2565"/>
    </row>
    <row r="2566" spans="1:40" x14ac:dyDescent="0.35">
      <c r="A2566"/>
      <c r="B2566">
        <f t="shared" si="1330"/>
        <v>632000</v>
      </c>
      <c r="C2566" s="237" t="str">
        <f t="shared" ref="C2566:C2629" si="1333">IMPRODUCT(COMPLEX(-1,0),IMDIV(IMPRODUCT(G2566,COMPLEX($C$100+$C$101,0)),COMPLEX($C$100,2*PI()*B2566*$C$103*$C$102*(2*$C$100+$C$101))))</f>
        <v>-8.0739729096149E-08+0.00163513799676612i</v>
      </c>
      <c r="D2566" s="208" t="str">
        <f t="shared" ref="D2566:D2629" si="1334">IMPRODUCT(COMPLEX($C$106,0),IMSUB(C2566,G2566))</f>
        <v>-2.51366182119038+0.0125360579752069i</v>
      </c>
      <c r="E2566" t="str">
        <f t="shared" ref="E2566:E2629" si="1335">IMDIV(COMPLEX($C$20*10^3,0),COMPLEX(1,2*PI()*B2566*$C$20*1000*$C$29*10^-12))</f>
        <v>20500</v>
      </c>
      <c r="F2566" t="str">
        <f t="shared" ref="F2566:F2629" si="1336">IMDIV(COMPLEX($C$22*1000,0),IMSUM(COMPLEX($C$22*1000,0),E2566))</f>
        <v>0.327868852459016</v>
      </c>
      <c r="G2566" t="str">
        <f t="shared" si="1331"/>
        <v>0.327868852459016</v>
      </c>
      <c r="H2566" t="str">
        <f t="shared" ref="H2566:H2629" si="1337">IMPRODUCT(COMPLEX($C$108,0),IMPRODUCT(COMPLEX(-1,0),D2566),IMDIV(COMPLEX(0,2*PI()*B2566*$C$109*$C$110),COMPLEX(1,2*PI()*B2566*$C$109*$C$110)))</f>
        <v>3.83685124237187+0.249173720040936i</v>
      </c>
      <c r="I2566" t="str">
        <f t="shared" ref="I2566:I2629" si="1338">COMPLEX(0,2*PI()*B2566*$C$113*$C$112*$C$114)</f>
        <v>2481.85819633594i</v>
      </c>
      <c r="J2566" t="str">
        <f t="shared" si="1332"/>
        <v>-8336.66177645601+542.95115389602i</v>
      </c>
      <c r="K2566" t="str">
        <f t="shared" ref="K2566:K2629" si="1339">IMDIV(I2566,J2566)</f>
        <v>0.0193070144092373-0.296446646973696i</v>
      </c>
      <c r="L2566" t="str">
        <f t="shared" ref="L2566:L2629" si="1340">IMDIV(COMPLEX($C$117,0),COMPLEX(1,2*PI()*B2566*$C$115*$C$116))</f>
        <v>0.0040331042770733-0.0525023167143903i</v>
      </c>
      <c r="M2566" t="str">
        <f t="shared" ref="M2566:M2629" si="1341">IMSUM(K2566,L2566)</f>
        <v>0.0233401186863106-0.348948963688086i</v>
      </c>
      <c r="N2566" t="str">
        <f t="shared" ref="N2566:N2629" si="1342">COMPLEX(0,-2*PI()*B2566*$C$43)</f>
        <v>-7.88312241600301i</v>
      </c>
      <c r="O2566" t="str">
        <f t="shared" ref="O2566:O2629" si="1343">IMEXP(N2566)</f>
        <v>-0.0291366578836137-0.99957543745701i</v>
      </c>
      <c r="P2566" t="str">
        <f t="shared" ref="P2566:P2629" si="1344">IMSUB(COMPLEX(1,0),O2566)</f>
        <v>1.02913665788361+0.99957543745701i</v>
      </c>
      <c r="Q2566" t="str">
        <f t="shared" ref="Q2566:Q2629" si="1345">IMSUM(COMPLEX(0,2*PI()*B2566*$C$43),O2566,COMPLEX(-1,0))</f>
        <v>-1.02913665788361+6.883546978546i</v>
      </c>
      <c r="R2566" t="str">
        <f t="shared" ref="R2566:R2629" si="1346">IMDIV(P2566,Q2566)</f>
        <v>0.120173841097314-0.167473537504504i</v>
      </c>
      <c r="S2566" t="str">
        <f t="shared" ref="S2566:S2629" si="1347">IMDIV(COMPLEX(0,2*PI()*B2566*$C$123),COMPLEX($C$124,0))</f>
        <v>0.853677127542528i</v>
      </c>
      <c r="T2566" t="str">
        <f t="shared" ref="T2566:T2629" si="1348">IMPRODUCT(R2566,S2566)</f>
        <v>0.142968328436231+0.102589659473707i</v>
      </c>
      <c r="U2566" t="str">
        <f t="shared" ref="U2566:U2629" si="1349">IMDIV(COMPLEX(1,2*PI()*B2566*$C$16*10^-3*$C$15*10^-6),COMPLEX(0,2*PI()*B2566*$C$15*10^-6))</f>
        <v>0.00005-0.000224845930000982i</v>
      </c>
      <c r="V2566" t="str">
        <f t="shared" ref="V2566:V2629" si="1350">IMSUM(COMPLEX($C$18*10^-3,0),IMDIV(COMPLEX(1,0),COMPLEX(0,2*PI()*B2566*($C$17*1*10^-6))))</f>
        <v>0.00002-0.002518274416011i</v>
      </c>
      <c r="W2566" t="str">
        <f t="shared" ref="W2566:W2629" si="1351">IMDIV(IMPRODUCT(U2566,V2566),IMSUM(U2566,V2566))</f>
        <v>0.0000422553688682251-0.000207129676141437i</v>
      </c>
      <c r="X2566" t="str">
        <f t="shared" ref="X2566:X2629" si="1352">IMDIV(IMPRODUCT(COMPLEX($C$19,0),W2566),IMSUM(COMPLEX($C$19,0),W2566))</f>
        <v>0.0000425665543019041-0.000206996619208815i</v>
      </c>
      <c r="Y2566" t="str">
        <f t="shared" ref="Y2566:Y2629" si="1353">COMPLEX($C$13*10^-3,2*PI()*B2566*$C$12*0.000001)</f>
        <v>0.009+3.17677849131i</v>
      </c>
      <c r="Z2566" t="str">
        <f t="shared" ref="Z2566:Z2629" si="1354">IMPRODUCT(COMPLEX($C$6,0),IMDIV(X2566,IMSUM(X2566,Y2566)))</f>
        <v>-0.000781498309256137-0.000163026521821376i</v>
      </c>
      <c r="AA2566" t="str">
        <f t="shared" ref="AA2566:AA2629" si="1355">IMDIV(COMPLEX($C$6,0),IMSUM(X2566,Y2566))</f>
        <v>0.0107535577544583-3.77762716195575i</v>
      </c>
      <c r="AB2566" t="str">
        <f t="shared" ref="AB2566:AB2629" si="1356">IMPRODUCT(COMPLEX($C$119,0),T2566)</f>
        <v>0.477857815807931+0.342896018557363i</v>
      </c>
      <c r="AC2566" t="str">
        <f t="shared" ref="AC2566:AC2629" si="1357">IMSUM(COMPLEX(1,0),IMPRODUCT(AB2566,M2566))</f>
        <v>1.1308064684645-0.158744755846238i</v>
      </c>
      <c r="AD2566" t="str">
        <f t="shared" ref="AD2566:AD2629" si="1358">IMDIV(AB2566,AC2566)</f>
        <v>0.37266901671158+0.355547374231634i</v>
      </c>
      <c r="AE2566" t="str">
        <f t="shared" ref="AE2566:AE2629" si="1359">IMPRODUCT(AD2566,AA2566,X2566)</f>
        <v>-0.00023327655470854-0.000338614605407563i</v>
      </c>
      <c r="AF2566" t="str">
        <f t="shared" ref="AF2566:AF2629" si="1360">IMSUB(D2566,H2566)</f>
        <v>-6.35051306356225-0.236637662065729i</v>
      </c>
      <c r="AG2566" t="str">
        <f t="shared" ref="AG2566:AG2629" si="1361">IMSUM(COMPLEX(1,0),IMPRODUCT(AD2566,AA2566,COMPLEX($C$127,0)))</f>
        <v>1.00487662122852-0.00508241194662725i</v>
      </c>
      <c r="AH2566" t="str">
        <f t="shared" ref="AH2566:AH2629" si="1362">IMDIV(IMPRODUCT(AE2566,AF2566),AG2566)</f>
        <v>0.00138335989873669+0.00220187160474035i</v>
      </c>
      <c r="AI2566">
        <f t="shared" ref="AI2566:AI2629" si="1363">20*LOG10(IMABS(AH2566))</f>
        <v>-51.699297678570261</v>
      </c>
      <c r="AJ2566">
        <f t="shared" ref="AJ2566:AJ2629" si="1364">IMARGUMENT(AH2566)*180/PI()</f>
        <v>57.86027207474428</v>
      </c>
      <c r="AK2566"/>
      <c r="AL2566"/>
      <c r="AM2566"/>
      <c r="AN2566"/>
    </row>
    <row r="2567" spans="1:40" x14ac:dyDescent="0.35">
      <c r="A2567"/>
      <c r="B2567">
        <f t="shared" si="1330"/>
        <v>633000</v>
      </c>
      <c r="C2567" s="237" t="str">
        <f t="shared" si="1333"/>
        <v>-8.04848287693162E-08+0.00163255484038569i</v>
      </c>
      <c r="D2567" s="208" t="str">
        <f t="shared" si="1334"/>
        <v>-2.51366181923615+0.0125162537762903i</v>
      </c>
      <c r="E2567" t="str">
        <f t="shared" si="1335"/>
        <v>20500</v>
      </c>
      <c r="F2567" t="str">
        <f t="shared" si="1336"/>
        <v>0.327868852459016</v>
      </c>
      <c r="G2567" t="str">
        <f t="shared" si="1331"/>
        <v>0.327868852459016</v>
      </c>
      <c r="H2567" t="str">
        <f t="shared" si="1337"/>
        <v>3.83690600054798+0.248783905068986i</v>
      </c>
      <c r="I2567" t="str">
        <f t="shared" si="1338"/>
        <v>2485.78518715292i</v>
      </c>
      <c r="J2567" t="str">
        <f t="shared" si="1332"/>
        <v>-8363.06765629102+543.810253823071i</v>
      </c>
      <c r="K2567" t="str">
        <f t="shared" si="1339"/>
        <v>0.0192463030959867-0.295982162516539i</v>
      </c>
      <c r="L2567" t="str">
        <f t="shared" si="1340"/>
        <v>0.00402044597715688-0.0524203455104993i</v>
      </c>
      <c r="M2567" t="str">
        <f t="shared" si="1341"/>
        <v>0.0232667490731436-0.348402508027038i</v>
      </c>
      <c r="N2567" t="str">
        <f t="shared" si="1342"/>
        <v>-7.89559571096504i</v>
      </c>
      <c r="O2567" t="str">
        <f t="shared" si="1343"/>
        <v>-0.0416020672964882-0.999134259244802i</v>
      </c>
      <c r="P2567" t="str">
        <f t="shared" si="1344"/>
        <v>1.04160206729649+0.999134259244802i</v>
      </c>
      <c r="Q2567" t="str">
        <f t="shared" si="1345"/>
        <v>-1.04160206729649+6.89646145172024i</v>
      </c>
      <c r="R2567" t="str">
        <f t="shared" si="1346"/>
        <v>0.119342644054033-0.169059106647943i</v>
      </c>
      <c r="S2567" t="str">
        <f t="shared" si="1347"/>
        <v>0.855027882491171i</v>
      </c>
      <c r="T2567" t="str">
        <f t="shared" si="1348"/>
        <v>0.14455024997304+0.102041288236417i</v>
      </c>
      <c r="U2567" t="str">
        <f t="shared" si="1349"/>
        <v>0.00005-0.000224490723160538i</v>
      </c>
      <c r="V2567" t="str">
        <f t="shared" si="1350"/>
        <v>0.00002-0.00251429609939803i</v>
      </c>
      <c r="W2567" t="str">
        <f t="shared" si="1351"/>
        <v>0.0000422553112226175-0.000206804712478514i</v>
      </c>
      <c r="X2567" t="str">
        <f t="shared" si="1352"/>
        <v>0.0000425654786339318-0.000206671866072512i</v>
      </c>
      <c r="Y2567" t="str">
        <f t="shared" si="1353"/>
        <v>0.009+3.18180503955574i</v>
      </c>
      <c r="Z2567" t="str">
        <f t="shared" si="1354"/>
        <v>-0.000779039450454216-0.000162757896819132i</v>
      </c>
      <c r="AA2567" t="str">
        <f t="shared" si="1355"/>
        <v>0.0107196027100715-3.7716586697913i</v>
      </c>
      <c r="AB2567" t="str">
        <f t="shared" si="1356"/>
        <v>0.483145235606619+0.341063140712532i</v>
      </c>
      <c r="AC2567" t="str">
        <f t="shared" si="1357"/>
        <v>1.13006847258257-0.160393581313603i</v>
      </c>
      <c r="AD2567" t="str">
        <f t="shared" si="1358"/>
        <v>0.377103223821182+0.355330749461977i</v>
      </c>
      <c r="AE2567" t="str">
        <f t="shared" si="1359"/>
        <v>-0.00023594540279257-0.000338193199383193i</v>
      </c>
      <c r="AF2567" t="str">
        <f t="shared" si="1360"/>
        <v>-6.35056781978413-0.236267651292696i</v>
      </c>
      <c r="AG2567" t="str">
        <f t="shared" si="1361"/>
        <v>1.0048661078889-0.00513495421342075i</v>
      </c>
      <c r="AH2567" t="str">
        <f t="shared" si="1362"/>
        <v>0.00140037216083398+0.0021999507641827i</v>
      </c>
      <c r="AI2567">
        <f t="shared" si="1363"/>
        <v>-51.674383649937738</v>
      </c>
      <c r="AJ2567">
        <f t="shared" si="1364"/>
        <v>57.521328671121928</v>
      </c>
      <c r="AK2567"/>
      <c r="AL2567"/>
      <c r="AM2567"/>
      <c r="AN2567"/>
    </row>
    <row r="2568" spans="1:40" x14ac:dyDescent="0.35">
      <c r="A2568"/>
      <c r="B2568">
        <f t="shared" si="1330"/>
        <v>634000</v>
      </c>
      <c r="C2568" s="237" t="str">
        <f t="shared" si="1333"/>
        <v>-8.02311336439697E-08+0.0016299798327635i</v>
      </c>
      <c r="D2568" s="208" t="str">
        <f t="shared" si="1334"/>
        <v>-2.51366181729115+0.0124965120511868i</v>
      </c>
      <c r="E2568" t="str">
        <f t="shared" si="1335"/>
        <v>20500</v>
      </c>
      <c r="F2568" t="str">
        <f t="shared" si="1336"/>
        <v>0.327868852459016</v>
      </c>
      <c r="G2568" t="str">
        <f t="shared" si="1331"/>
        <v>0.327868852459016</v>
      </c>
      <c r="H2568" t="str">
        <f t="shared" si="1337"/>
        <v>3.83696050149213+0.248395301860117i</v>
      </c>
      <c r="I2568" t="str">
        <f t="shared" si="1338"/>
        <v>2489.71217796991i</v>
      </c>
      <c r="J2568" t="str">
        <f t="shared" si="1332"/>
        <v>-8389.51528455264+544.669353750121i</v>
      </c>
      <c r="K2568" t="str">
        <f t="shared" si="1339"/>
        <v>0.019185877316844-0.295519125298646i</v>
      </c>
      <c r="L2568" t="str">
        <f t="shared" si="1340"/>
        <v>0.00400784706173843-0.0523386283434605i</v>
      </c>
      <c r="M2568" t="str">
        <f t="shared" si="1341"/>
        <v>0.0231937243785824-0.347857753642106i</v>
      </c>
      <c r="N2568" t="str">
        <f t="shared" si="1342"/>
        <v>-7.90806900592707i</v>
      </c>
      <c r="O2568" t="str">
        <f t="shared" si="1343"/>
        <v>-0.0540610042152167-0.998537634655421i</v>
      </c>
      <c r="P2568" t="str">
        <f t="shared" si="1344"/>
        <v>1.05406100421522+0.998537634655421i</v>
      </c>
      <c r="Q2568" t="str">
        <f t="shared" si="1345"/>
        <v>-1.05406100421522+6.90953137127165i</v>
      </c>
      <c r="R2568" t="str">
        <f t="shared" si="1346"/>
        <v>0.118486516794913-0.170627059599999i</v>
      </c>
      <c r="S2568" t="str">
        <f t="shared" si="1347"/>
        <v>0.856378637439813i</v>
      </c>
      <c r="T2568" t="str">
        <f t="shared" si="1348"/>
        <v>0.146121368810609+0.101469321807817i</v>
      </c>
      <c r="U2568" t="str">
        <f t="shared" si="1349"/>
        <v>0.00005-0.000224136636846405i</v>
      </c>
      <c r="V2568" t="str">
        <f t="shared" si="1350"/>
        <v>0.00002-0.00251033033267974i</v>
      </c>
      <c r="W2568" t="str">
        <f t="shared" si="1351"/>
        <v>0.0000422552534861092-0.000206480777488501i</v>
      </c>
      <c r="X2568" t="str">
        <f t="shared" si="1352"/>
        <v>0.0000425644076886645-0.000206348140935512i</v>
      </c>
      <c r="Y2568" t="str">
        <f t="shared" si="1353"/>
        <v>0.009+3.18683158780149i</v>
      </c>
      <c r="Z2568" t="str">
        <f t="shared" si="1354"/>
        <v>-0.000776592218186443-0.00016249017015587i</v>
      </c>
      <c r="AA2568" t="str">
        <f t="shared" si="1355"/>
        <v>0.0106858082430087-3.76570900887265i</v>
      </c>
      <c r="AB2568" t="str">
        <f t="shared" si="1356"/>
        <v>0.488396548427488+0.339151398221899i</v>
      </c>
      <c r="AC2568" t="str">
        <f t="shared" si="1357"/>
        <v>1.12930417846173-0.162026342169574i</v>
      </c>
      <c r="AD2568" t="str">
        <f t="shared" si="1358"/>
        <v>0.381533694218914+0.355059261054724i</v>
      </c>
      <c r="AE2568" t="str">
        <f t="shared" si="1359"/>
        <v>-0.000238602458162135-0.000337731734023956i</v>
      </c>
      <c r="AF2568" t="str">
        <f t="shared" si="1360"/>
        <v>-6.35062231878328-0.23589878980893i</v>
      </c>
      <c r="AG2568" t="str">
        <f t="shared" si="1361"/>
        <v>1.00485487921123-0.00518728180307493i</v>
      </c>
      <c r="AH2568" t="str">
        <f t="shared" si="1362"/>
        <v>0.0014173221833609+0.00219777483718264i</v>
      </c>
      <c r="AI2568">
        <f t="shared" si="1363"/>
        <v>-51.650063544186764</v>
      </c>
      <c r="AJ2568">
        <f t="shared" si="1364"/>
        <v>57.182450319462852</v>
      </c>
      <c r="AK2568"/>
      <c r="AL2568"/>
      <c r="AM2568"/>
      <c r="AN2568"/>
    </row>
    <row r="2569" spans="1:40" x14ac:dyDescent="0.35">
      <c r="A2569"/>
      <c r="B2569">
        <f t="shared" si="1330"/>
        <v>635000</v>
      </c>
      <c r="C2569" s="237" t="str">
        <f t="shared" si="1333"/>
        <v>-7.9978636134271E-08+0.00162741293540148i</v>
      </c>
      <c r="D2569" s="208" t="str">
        <f t="shared" si="1334"/>
        <v>-2.51366181535533+0.0124768325047447i</v>
      </c>
      <c r="E2569" t="str">
        <f t="shared" si="1335"/>
        <v>20500</v>
      </c>
      <c r="F2569" t="str">
        <f t="shared" si="1336"/>
        <v>0.327868852459016</v>
      </c>
      <c r="G2569" t="str">
        <f t="shared" si="1331"/>
        <v>0.327868852459016</v>
      </c>
      <c r="H2569" t="str">
        <f t="shared" si="1337"/>
        <v>3.83701474681037+0.248007904801285i</v>
      </c>
      <c r="I2569" t="str">
        <f t="shared" si="1338"/>
        <v>2493.6391687869i</v>
      </c>
      <c r="J2569" t="str">
        <f t="shared" si="1332"/>
        <v>-8416.00466124088+545.528453677172i</v>
      </c>
      <c r="K2569" t="str">
        <f t="shared" si="1339"/>
        <v>0.0191257352864352-0.295057528595109i</v>
      </c>
      <c r="L2569" t="str">
        <f t="shared" si="1340"/>
        <v>0.00399530716066605-0.0522571640414005i</v>
      </c>
      <c r="M2569" t="str">
        <f t="shared" si="1341"/>
        <v>0.0231210424471012-0.347314692636509i</v>
      </c>
      <c r="N2569" t="str">
        <f t="shared" si="1342"/>
        <v>-7.9205423008891i</v>
      </c>
      <c r="O2569" t="str">
        <f t="shared" si="1343"/>
        <v>-0.0665115302650616-0.997785656512359i</v>
      </c>
      <c r="P2569" t="str">
        <f t="shared" si="1344"/>
        <v>1.06651153026506+0.997785656512359i</v>
      </c>
      <c r="Q2569" t="str">
        <f t="shared" si="1345"/>
        <v>-1.06651153026506+6.92275664437674i</v>
      </c>
      <c r="R2569" t="str">
        <f t="shared" si="1346"/>
        <v>0.117605880034409-0.172177012508005i</v>
      </c>
      <c r="S2569" t="str">
        <f t="shared" si="1347"/>
        <v>0.857729392388457i</v>
      </c>
      <c r="T2569" t="str">
        <f t="shared" si="1348"/>
        <v>0.147681284321751+0.100874020023223i</v>
      </c>
      <c r="U2569" t="str">
        <f t="shared" si="1349"/>
        <v>0.00005-0.000223783665764757i</v>
      </c>
      <c r="V2569" t="str">
        <f t="shared" si="1350"/>
        <v>0.00002-0.00250637705656528i</v>
      </c>
      <c r="W2569" t="str">
        <f t="shared" si="1351"/>
        <v>0.0000422551956587007-0.00020615786631148i</v>
      </c>
      <c r="X2569" t="str">
        <f t="shared" si="1352"/>
        <v>0.0000425633414358046-0.000206025438941127i</v>
      </c>
      <c r="Y2569" t="str">
        <f t="shared" si="1353"/>
        <v>0.009+3.19185813604723i</v>
      </c>
      <c r="Z2569" t="str">
        <f t="shared" si="1354"/>
        <v>-0.000774156539266409-0.000162223337265126i</v>
      </c>
      <c r="AA2569" t="str">
        <f t="shared" si="1355"/>
        <v>0.0106521733422932-3.75977809021322i</v>
      </c>
      <c r="AB2569" t="str">
        <f t="shared" si="1356"/>
        <v>0.493610415212898+0.337161659559888i</v>
      </c>
      <c r="AC2569" t="str">
        <f t="shared" si="1357"/>
        <v>1.12851398552133-0.163642620599628i</v>
      </c>
      <c r="AD2569" t="str">
        <f t="shared" si="1358"/>
        <v>0.3859597549386+0.354732976675604i</v>
      </c>
      <c r="AE2569" t="str">
        <f t="shared" si="1359"/>
        <v>-0.00024124730086507-0.000337230533083027i</v>
      </c>
      <c r="AF2569" t="str">
        <f t="shared" si="1360"/>
        <v>-6.3506765621657-0.23553107229654i</v>
      </c>
      <c r="AG2569" t="str">
        <f t="shared" si="1361"/>
        <v>1.00484293947333-0.00523938655845526i</v>
      </c>
      <c r="AH2569" t="str">
        <f t="shared" si="1362"/>
        <v>0.00143420726639302+0.00219534571779767i</v>
      </c>
      <c r="AI2569">
        <f t="shared" si="1363"/>
        <v>-51.626329755919556</v>
      </c>
      <c r="AJ2569">
        <f t="shared" si="1364"/>
        <v>56.843635822867547</v>
      </c>
      <c r="AK2569"/>
      <c r="AL2569"/>
      <c r="AM2569"/>
      <c r="AN2569"/>
    </row>
    <row r="2570" spans="1:40" x14ac:dyDescent="0.35">
      <c r="A2570"/>
      <c r="B2570">
        <f t="shared" si="1330"/>
        <v>636000</v>
      </c>
      <c r="C2570" s="237" t="str">
        <f t="shared" si="1333"/>
        <v>-7.97273287139705E-08+0.00162485411004368i</v>
      </c>
      <c r="D2570" s="208" t="str">
        <f t="shared" si="1334"/>
        <v>-2.51366181342865+0.0124572148436682i</v>
      </c>
      <c r="E2570" t="str">
        <f t="shared" si="1335"/>
        <v>20500</v>
      </c>
      <c r="F2570" t="str">
        <f t="shared" si="1336"/>
        <v>0.327868852459016</v>
      </c>
      <c r="G2570" t="str">
        <f t="shared" si="1331"/>
        <v>0.327868852459016</v>
      </c>
      <c r="H2570" t="str">
        <f t="shared" si="1337"/>
        <v>3.83706873809626+0.24762170831387i</v>
      </c>
      <c r="I2570" t="str">
        <f t="shared" si="1338"/>
        <v>2497.56615960389i</v>
      </c>
      <c r="J2570" t="str">
        <f t="shared" si="1332"/>
        <v>-8442.53578635573+546.387553604223i</v>
      </c>
      <c r="K2570" t="str">
        <f t="shared" si="1339"/>
        <v>0.0190658752333006-0.294597365722442i</v>
      </c>
      <c r="L2570" t="str">
        <f t="shared" si="1340"/>
        <v>0.00398282590666148-0.0521759514395952i</v>
      </c>
      <c r="M2570" t="str">
        <f t="shared" si="1341"/>
        <v>0.0230487011399621-0.346773317162037i</v>
      </c>
      <c r="N2570" t="str">
        <f t="shared" si="1342"/>
        <v>-7.93301559585113i</v>
      </c>
      <c r="O2570" t="str">
        <f t="shared" si="1343"/>
        <v>-0.0789517083798584-0.996878441809182i</v>
      </c>
      <c r="P2570" t="str">
        <f t="shared" si="1344"/>
        <v>1.07895170837986+0.996878441809182i</v>
      </c>
      <c r="Q2570" t="str">
        <f t="shared" si="1345"/>
        <v>-1.07895170837986+6.93613715404195i</v>
      </c>
      <c r="R2570" t="str">
        <f t="shared" si="1346"/>
        <v>0.116701160996228-0.17370859293123i</v>
      </c>
      <c r="S2570" t="str">
        <f t="shared" si="1347"/>
        <v>0.8590801473371i</v>
      </c>
      <c r="T2570" t="str">
        <f t="shared" si="1348"/>
        <v>0.149229603609081+0.10025565058305i</v>
      </c>
      <c r="U2570" t="str">
        <f t="shared" si="1349"/>
        <v>0.00005-0.000223431804655064i</v>
      </c>
      <c r="V2570" t="str">
        <f t="shared" si="1350"/>
        <v>0.00002-0.00250243621213672i</v>
      </c>
      <c r="W2570" t="str">
        <f t="shared" si="1351"/>
        <v>0.0000422551377403935-0.000205835974118103i</v>
      </c>
      <c r="X2570" t="str">
        <f t="shared" si="1352"/>
        <v>0.0000425622798452947-0.000205703755263217i</v>
      </c>
      <c r="Y2570" t="str">
        <f t="shared" si="1353"/>
        <v>0.009+3.19688468429297i</v>
      </c>
      <c r="Z2570" t="str">
        <f t="shared" si="1354"/>
        <v>-0.000771732341082689-0.000161957393611686i</v>
      </c>
      <c r="AA2570" t="str">
        <f t="shared" si="1355"/>
        <v>0.0106186970048923-3.75386582538623i</v>
      </c>
      <c r="AB2570" t="str">
        <f t="shared" si="1356"/>
        <v>0.498785522741324+0.335094819489255i</v>
      </c>
      <c r="AC2570" t="str">
        <f t="shared" si="1357"/>
        <v>1.12769830056471-0.165242009925452i</v>
      </c>
      <c r="AD2570" t="str">
        <f t="shared" si="1358"/>
        <v>0.390380734316106+0.354351972033403i</v>
      </c>
      <c r="AE2570" t="str">
        <f t="shared" si="1359"/>
        <v>-0.000243879516195657-0.000336689923190658i</v>
      </c>
      <c r="AF2570" t="str">
        <f t="shared" si="1360"/>
        <v>-6.35073055152491-0.235164493470202i</v>
      </c>
      <c r="AG2570" t="str">
        <f t="shared" si="1361"/>
        <v>1.00483029303561-0.00529126039119578i</v>
      </c>
      <c r="AH2570" t="str">
        <f t="shared" si="1362"/>
        <v>0.0014510247412994+0.00219266531821568i</v>
      </c>
      <c r="AI2570">
        <f t="shared" si="1363"/>
        <v>-51.603174865551303</v>
      </c>
      <c r="AJ2570">
        <f t="shared" si="1364"/>
        <v>56.504883983523072</v>
      </c>
      <c r="AK2570"/>
      <c r="AL2570"/>
      <c r="AM2570"/>
      <c r="AN2570"/>
    </row>
    <row r="2571" spans="1:40" x14ac:dyDescent="0.35">
      <c r="A2571"/>
      <c r="B2571">
        <f t="shared" si="1330"/>
        <v>637000</v>
      </c>
      <c r="C2571" s="237" t="str">
        <f t="shared" si="1333"/>
        <v>-7.94772039158483E-08+0.00162230331867439i</v>
      </c>
      <c r="D2571" s="208" t="str">
        <f t="shared" si="1334"/>
        <v>-2.51366181151102+0.0124376587765037i</v>
      </c>
      <c r="E2571" t="str">
        <f t="shared" si="1335"/>
        <v>20500</v>
      </c>
      <c r="F2571" t="str">
        <f t="shared" si="1336"/>
        <v>0.327868852459016</v>
      </c>
      <c r="G2571" t="str">
        <f t="shared" si="1331"/>
        <v>0.327868852459016</v>
      </c>
      <c r="H2571" t="str">
        <f t="shared" si="1337"/>
        <v>3.83712247693093+0.247236706853429i</v>
      </c>
      <c r="I2571" t="str">
        <f t="shared" si="1338"/>
        <v>2501.49315042087i</v>
      </c>
      <c r="J2571" t="str">
        <f t="shared" si="1332"/>
        <v>-8469.1086598972+547.246653531274i</v>
      </c>
      <c r="K2571" t="str">
        <f t="shared" si="1339"/>
        <v>0.0190062953997646-0.294138630038259i</v>
      </c>
      <c r="L2571" t="str">
        <f t="shared" si="1340"/>
        <v>0.00397040293529381-0.0520949893804184i</v>
      </c>
      <c r="M2571" t="str">
        <f t="shared" si="1341"/>
        <v>0.0229766983350584-0.346233619418677i</v>
      </c>
      <c r="N2571" t="str">
        <f t="shared" si="1342"/>
        <v>-7.94548889081316i</v>
      </c>
      <c r="O2571" t="str">
        <f t="shared" si="1343"/>
        <v>-0.0913796031033826-0.995816131691322i</v>
      </c>
      <c r="P2571" t="str">
        <f t="shared" si="1344"/>
        <v>1.09137960310338+0.995816131691322i</v>
      </c>
      <c r="Q2571" t="str">
        <f t="shared" si="1345"/>
        <v>-1.09137960310338+6.94967275912184i</v>
      </c>
      <c r="R2571" t="str">
        <f t="shared" si="1346"/>
        <v>0.11577279304955-0.175221439949619i</v>
      </c>
      <c r="S2571" t="str">
        <f t="shared" si="1347"/>
        <v>0.860430902285744i</v>
      </c>
      <c r="T2571" t="str">
        <f t="shared" si="1348"/>
        <v>0.150765941675658+0.099614488783765i</v>
      </c>
      <c r="U2571" t="str">
        <f t="shared" si="1349"/>
        <v>0.00005-0.000223081048289829i</v>
      </c>
      <c r="V2571" t="str">
        <f t="shared" si="1350"/>
        <v>0.00002-0.00249850774084608i</v>
      </c>
      <c r="W2571" t="str">
        <f t="shared" si="1351"/>
        <v>0.0000422550797311886-0.000205515096109344i</v>
      </c>
      <c r="X2571" t="str">
        <f t="shared" si="1352"/>
        <v>0.0000425612228873116-0.000205383085105944i</v>
      </c>
      <c r="Y2571" t="str">
        <f t="shared" si="1353"/>
        <v>0.009+3.20191123253872i</v>
      </c>
      <c r="Z2571" t="str">
        <f t="shared" si="1354"/>
        <v>-0.000769319551593397-0.000161692334691313i</v>
      </c>
      <c r="AA2571" t="str">
        <f t="shared" si="1355"/>
        <v>0.0105853782356424-3.74797212652033i</v>
      </c>
      <c r="AB2571" t="str">
        <f t="shared" si="1356"/>
        <v>0.503920584197711+0.332951798161825i</v>
      </c>
      <c r="AC2571" t="str">
        <f t="shared" si="1357"/>
        <v>1.12685753741746-0.166824114739868i</v>
      </c>
      <c r="AD2571" t="str">
        <f t="shared" si="1358"/>
        <v>0.394795962079197+0.353916330854533i</v>
      </c>
      <c r="AE2571" t="str">
        <f t="shared" si="1359"/>
        <v>-0.000246498694696399-0.000336110233789878i</v>
      </c>
      <c r="AF2571" t="str">
        <f t="shared" si="1360"/>
        <v>-6.35078428844195-0.234799048076925i</v>
      </c>
      <c r="AG2571" t="str">
        <f t="shared" si="1361"/>
        <v>1.00481694434005-0.00534289528238126i</v>
      </c>
      <c r="AH2571" t="str">
        <f t="shared" si="1362"/>
        <v>0.00146777197073165+0.0021897355683899i</v>
      </c>
      <c r="AI2571">
        <f t="shared" si="1363"/>
        <v>-51.580591633881482</v>
      </c>
      <c r="AJ2571">
        <f t="shared" si="1364"/>
        <v>56.16619360286262</v>
      </c>
      <c r="AK2571"/>
      <c r="AL2571"/>
      <c r="AM2571"/>
      <c r="AN2571"/>
    </row>
    <row r="2572" spans="1:40" x14ac:dyDescent="0.35">
      <c r="A2572"/>
      <c r="B2572">
        <f t="shared" si="1330"/>
        <v>638000</v>
      </c>
      <c r="C2572" s="237" t="str">
        <f t="shared" si="1333"/>
        <v>-7.92282543311588E-08+0.00161976052351623i</v>
      </c>
      <c r="D2572" s="208" t="str">
        <f t="shared" si="1334"/>
        <v>-2.5136618096024+0.0124181640136244i</v>
      </c>
      <c r="E2572" t="str">
        <f t="shared" si="1335"/>
        <v>20500</v>
      </c>
      <c r="F2572" t="str">
        <f t="shared" si="1336"/>
        <v>0.327868852459016</v>
      </c>
      <c r="G2572" t="str">
        <f t="shared" si="1331"/>
        <v>0.327868852459016</v>
      </c>
      <c r="H2572" t="str">
        <f t="shared" si="1337"/>
        <v>3.83717596488329+0.246852894909425i</v>
      </c>
      <c r="I2572" t="str">
        <f t="shared" si="1338"/>
        <v>2505.42014123786i</v>
      </c>
      <c r="J2572" t="str">
        <f t="shared" si="1332"/>
        <v>-8495.72328186529+548.105753458324i</v>
      </c>
      <c r="K2572" t="str">
        <f t="shared" si="1339"/>
        <v>0.018946994041808-0.293681314940969i</v>
      </c>
      <c r="L2572" t="str">
        <f t="shared" si="1340"/>
        <v>0.00395803788495293-0.0520142767132872i</v>
      </c>
      <c r="M2572" t="str">
        <f t="shared" si="1341"/>
        <v>0.0229050319267609-0.345695591654256i</v>
      </c>
      <c r="N2572" t="str">
        <f t="shared" si="1342"/>
        <v>-7.95796218577519i</v>
      </c>
      <c r="O2572" t="str">
        <f t="shared" si="1343"/>
        <v>-0.103793280890476-0.994598891434125i</v>
      </c>
      <c r="P2572" t="str">
        <f t="shared" si="1344"/>
        <v>1.10379328089048+0.994598891434125i</v>
      </c>
      <c r="Q2572" t="str">
        <f t="shared" si="1345"/>
        <v>-1.10379328089048+6.96336329434106i</v>
      </c>
      <c r="R2572" t="str">
        <f t="shared" si="1346"/>
        <v>0.114821215344495-0.176715204259332i</v>
      </c>
      <c r="S2572" t="str">
        <f t="shared" si="1347"/>
        <v>0.861781657234387i</v>
      </c>
      <c r="T2572" t="str">
        <f t="shared" si="1348"/>
        <v>0.15228992158512+0.0989508172452453i</v>
      </c>
      <c r="U2572" t="str">
        <f t="shared" si="1349"/>
        <v>0.0000499999999999999-0.000222731391474327i</v>
      </c>
      <c r="V2572" t="str">
        <f t="shared" si="1350"/>
        <v>0.00002-0.00249459158451246i</v>
      </c>
      <c r="W2572" t="str">
        <f t="shared" si="1351"/>
        <v>0.0000422550216310866-0.000205195227516264i</v>
      </c>
      <c r="X2572" t="str">
        <f t="shared" si="1352"/>
        <v>0.0000425601705322658-0.000205063423703538i</v>
      </c>
      <c r="Y2572" t="str">
        <f t="shared" si="1353"/>
        <v>0.009+3.20693778078446i</v>
      </c>
      <c r="Z2572" t="str">
        <f t="shared" si="1354"/>
        <v>-0.00076691809932086-0.000161428156030483i</v>
      </c>
      <c r="AA2572" t="str">
        <f t="shared" si="1355"/>
        <v>0.0105522160471757-3.74209690629525i</v>
      </c>
      <c r="AB2572" t="str">
        <f t="shared" si="1356"/>
        <v>0.509014339708713+0.330733540207216i</v>
      </c>
      <c r="AC2572" t="str">
        <f t="shared" si="1357"/>
        <v>1.12599211656405-0.168388551028407i</v>
      </c>
      <c r="AD2572" t="str">
        <f t="shared" si="1358"/>
        <v>0.399204769436909+0.353426144856752i</v>
      </c>
      <c r="AE2572" t="str">
        <f t="shared" si="1359"/>
        <v>-0.000249104432159189-0.000335491797072614i</v>
      </c>
      <c r="AF2572" t="str">
        <f t="shared" si="1360"/>
        <v>-6.35083777448569-0.234434730895801i</v>
      </c>
      <c r="AG2572" t="str">
        <f t="shared" si="1361"/>
        <v>1.00480289790925-0.00539428328321632i</v>
      </c>
      <c r="AH2572" t="str">
        <f t="shared" si="1362"/>
        <v>0.00148444634861032+0.00218655841567707i</v>
      </c>
      <c r="AI2572">
        <f t="shared" si="1363"/>
        <v>-51.558572996869103</v>
      </c>
      <c r="AJ2572">
        <f t="shared" si="1364"/>
        <v>55.827563481725733</v>
      </c>
      <c r="AK2572"/>
      <c r="AL2572"/>
      <c r="AM2572"/>
      <c r="AN2572"/>
    </row>
    <row r="2573" spans="1:40" x14ac:dyDescent="0.35">
      <c r="A2573"/>
      <c r="B2573">
        <f t="shared" si="1330"/>
        <v>639000</v>
      </c>
      <c r="C2573" s="237" t="str">
        <f t="shared" si="1333"/>
        <v>-7.89804726090834E-08+0.00161722568702831i</v>
      </c>
      <c r="D2573" s="208" t="str">
        <f t="shared" si="1334"/>
        <v>-2.51366180770275+0.012398730267217i</v>
      </c>
      <c r="E2573" t="str">
        <f t="shared" si="1335"/>
        <v>20500</v>
      </c>
      <c r="F2573" t="str">
        <f t="shared" si="1336"/>
        <v>0.327868852459016</v>
      </c>
      <c r="G2573" t="str">
        <f t="shared" si="1331"/>
        <v>0.327868852459016</v>
      </c>
      <c r="H2573" t="str">
        <f t="shared" si="1337"/>
        <v>3.83722920351013+0.246470267004984i</v>
      </c>
      <c r="I2573" t="str">
        <f t="shared" si="1338"/>
        <v>2509.34713205485i</v>
      </c>
      <c r="J2573" t="str">
        <f t="shared" si="1332"/>
        <v>-8522.37965225999+548.964853385375i</v>
      </c>
      <c r="K2573" t="str">
        <f t="shared" si="1339"/>
        <v>0.0188879694289404-0.293225413869453i</v>
      </c>
      <c r="L2573" t="str">
        <f t="shared" si="1340"/>
        <v>0.0039457303968232-0.0519338122946076i</v>
      </c>
      <c r="M2573" t="str">
        <f t="shared" si="1341"/>
        <v>0.0228336998257636-0.345159226164061i</v>
      </c>
      <c r="N2573" t="str">
        <f t="shared" si="1342"/>
        <v>-7.97043548073722i</v>
      </c>
      <c r="O2573" t="str">
        <f t="shared" si="1343"/>
        <v>-0.116190810407864-0.993226910417133i</v>
      </c>
      <c r="P2573" t="str">
        <f t="shared" si="1344"/>
        <v>1.11619081040786+0.993226910417133i</v>
      </c>
      <c r="Q2573" t="str">
        <f t="shared" si="1345"/>
        <v>-1.11619081040786+6.97720857032009i</v>
      </c>
      <c r="R2573" t="str">
        <f t="shared" si="1346"/>
        <v>0.113846872447381-0.178189548255151i</v>
      </c>
      <c r="S2573" t="str">
        <f t="shared" si="1347"/>
        <v>0.863132412183031i</v>
      </c>
      <c r="T2573" t="str">
        <f t="shared" si="1348"/>
        <v>0.153801174611273+0.0982649256350018i</v>
      </c>
      <c r="U2573" t="str">
        <f t="shared" si="1349"/>
        <v>0.0000499999999999999-0.000222382829046355i</v>
      </c>
      <c r="V2573" t="str">
        <f t="shared" si="1350"/>
        <v>0.00002-0.00249068768531917i</v>
      </c>
      <c r="W2573" t="str">
        <f t="shared" si="1351"/>
        <v>0.0000422549634400895-0.000204876363599783i</v>
      </c>
      <c r="X2573" t="str">
        <f t="shared" si="1352"/>
        <v>0.0000425591227508006-0.000204744766320067i</v>
      </c>
      <c r="Y2573" t="str">
        <f t="shared" si="1353"/>
        <v>0.009+3.2119643290302i</v>
      </c>
      <c r="Z2573" t="str">
        <f t="shared" si="1354"/>
        <v>-0.000764527913346336-0.00016116485318613i</v>
      </c>
      <c r="AA2573" t="str">
        <f t="shared" si="1355"/>
        <v>0.0105192094598463-3.73624007793748i</v>
      </c>
      <c r="AB2573" t="str">
        <f t="shared" si="1356"/>
        <v>0.514065556842672+0.328441013811077i</v>
      </c>
      <c r="AC2573" t="str">
        <f t="shared" si="1357"/>
        <v>1.12510246478328-0.169934946277582i</v>
      </c>
      <c r="AD2573" t="str">
        <f t="shared" si="1358"/>
        <v>0.403606489168454+0.352881513722111i</v>
      </c>
      <c r="AE2573" t="str">
        <f t="shared" si="1359"/>
        <v>-0.000251696329625875-0.000334834947916265i</v>
      </c>
      <c r="AF2573" t="str">
        <f t="shared" si="1360"/>
        <v>-6.35089101121288-0.234071536737767i</v>
      </c>
      <c r="AG2573" t="str">
        <f t="shared" si="1361"/>
        <v>1.00478815834542-0.00544541651568187i</v>
      </c>
      <c r="AH2573" t="str">
        <f t="shared" si="1362"/>
        <v>0.00150104530010881+0.00218313582447896i</v>
      </c>
      <c r="AI2573">
        <f t="shared" si="1363"/>
        <v>-51.537112060602091</v>
      </c>
      <c r="AJ2573">
        <f t="shared" si="1364"/>
        <v>55.488992420519118</v>
      </c>
      <c r="AK2573"/>
      <c r="AL2573"/>
      <c r="AM2573"/>
      <c r="AN2573"/>
    </row>
    <row r="2574" spans="1:40" x14ac:dyDescent="0.35">
      <c r="A2574"/>
      <c r="B2574">
        <f t="shared" si="1330"/>
        <v>640000</v>
      </c>
      <c r="C2574" s="237" t="str">
        <f t="shared" si="1333"/>
        <v>-7.8733851456186E-08+0.00161469877190435i</v>
      </c>
      <c r="D2574" s="208" t="str">
        <f t="shared" si="1334"/>
        <v>-2.51366180581198+0.0123793572512667i</v>
      </c>
      <c r="E2574" t="str">
        <f t="shared" si="1335"/>
        <v>20500</v>
      </c>
      <c r="F2574" t="str">
        <f t="shared" si="1336"/>
        <v>0.327868852459016</v>
      </c>
      <c r="G2574" t="str">
        <f t="shared" si="1331"/>
        <v>0.327868852459016</v>
      </c>
      <c r="H2574" t="str">
        <f t="shared" si="1337"/>
        <v>3.83728219435611+0.246088817696621i</v>
      </c>
      <c r="I2574" t="str">
        <f t="shared" si="1338"/>
        <v>2513.27412287183i</v>
      </c>
      <c r="J2574" t="str">
        <f t="shared" si="1332"/>
        <v>-8549.07777108132+549.823953312426i</v>
      </c>
      <c r="K2574" t="str">
        <f t="shared" si="1339"/>
        <v>0.0188292198440747-0.292770920302763i</v>
      </c>
      <c r="L2574" t="str">
        <f t="shared" si="1340"/>
        <v>0.00393348011485812-0.0518535949877245i</v>
      </c>
      <c r="M2574" t="str">
        <f t="shared" si="1341"/>
        <v>0.0227626999589328-0.344624515290488i</v>
      </c>
      <c r="N2574" t="str">
        <f t="shared" si="1342"/>
        <v>-7.98290877569925i</v>
      </c>
      <c r="O2574" t="str">
        <f t="shared" si="1343"/>
        <v>-0.12857026283464-0.99170040209462i</v>
      </c>
      <c r="P2574" t="str">
        <f t="shared" si="1344"/>
        <v>1.12857026283464+0.99170040209462i</v>
      </c>
      <c r="Q2574" t="str">
        <f t="shared" si="1345"/>
        <v>-1.12857026283464+6.99120837360463i</v>
      </c>
      <c r="R2574" t="str">
        <f t="shared" si="1346"/>
        <v>0.112850213976264-0.179644146099915i</v>
      </c>
      <c r="S2574" t="str">
        <f t="shared" si="1347"/>
        <v>0.864483167131673i</v>
      </c>
      <c r="T2574" t="str">
        <f t="shared" si="1348"/>
        <v>0.155299340377119+0.0975571103896877i</v>
      </c>
      <c r="U2574" t="str">
        <f t="shared" si="1349"/>
        <v>0.0000499999999999999-0.00022203535587597i</v>
      </c>
      <c r="V2574" t="str">
        <f t="shared" si="1350"/>
        <v>0.00002-0.00248679598581086i</v>
      </c>
      <c r="W2574" t="str">
        <f t="shared" si="1351"/>
        <v>0.0000422549051581982-0.000204558499650431i</v>
      </c>
      <c r="X2574" t="str">
        <f t="shared" si="1352"/>
        <v>0.0000425580795137873-0.000204427108249188i</v>
      </c>
      <c r="Y2574" t="str">
        <f t="shared" si="1353"/>
        <v>0.009+3.21699087727595i</v>
      </c>
      <c r="Z2574" t="str">
        <f t="shared" si="1354"/>
        <v>-0.000762148923304709-0.000160902421745369i</v>
      </c>
      <c r="AA2574" t="str">
        <f t="shared" si="1355"/>
        <v>0.0104863575016583-3.73040155521597i</v>
      </c>
      <c r="AB2574" t="str">
        <f t="shared" si="1356"/>
        <v>0.519073031074314+0.326075209784262i</v>
      </c>
      <c r="AC2574" t="str">
        <f t="shared" si="1357"/>
        <v>1.12418901478326-0.171462939569985i</v>
      </c>
      <c r="AD2574" t="str">
        <f t="shared" si="1358"/>
        <v>0.408000455711636+0.352282545069013i</v>
      </c>
      <c r="AE2574" t="str">
        <f t="shared" si="1359"/>
        <v>-0.000254273993388228-0.000334140023820607i</v>
      </c>
      <c r="AF2574" t="str">
        <f t="shared" si="1360"/>
        <v>-6.35094400016809-0.233709460445354i</v>
      </c>
      <c r="AG2574" t="str">
        <f t="shared" si="1361"/>
        <v>1.00477273032936-0.00549628717317889i</v>
      </c>
      <c r="AH2574" t="str">
        <f t="shared" si="1362"/>
        <v>0.00151756628163473+0.00217946977588645i</v>
      </c>
      <c r="AI2574">
        <f t="shared" si="1363"/>
        <v>-51.516202096454634</v>
      </c>
      <c r="AJ2574">
        <f t="shared" si="1364"/>
        <v>55.150479219371014</v>
      </c>
      <c r="AK2574"/>
      <c r="AL2574"/>
      <c r="AM2574"/>
      <c r="AN2574"/>
    </row>
    <row r="2575" spans="1:40" x14ac:dyDescent="0.35">
      <c r="A2575"/>
      <c r="B2575">
        <f t="shared" si="1330"/>
        <v>641000</v>
      </c>
      <c r="C2575" s="237" t="str">
        <f t="shared" si="1333"/>
        <v>-7.84883836358769E-08+0.0016121797410709i</v>
      </c>
      <c r="D2575" s="208" t="str">
        <f t="shared" si="1334"/>
        <v>-2.51366180393007+0.0123600446815436i</v>
      </c>
      <c r="E2575" t="str">
        <f t="shared" si="1335"/>
        <v>20500</v>
      </c>
      <c r="F2575" t="str">
        <f t="shared" si="1336"/>
        <v>0.327868852459016</v>
      </c>
      <c r="G2575" t="str">
        <f t="shared" si="1331"/>
        <v>0.327868852459016</v>
      </c>
      <c r="H2575" t="str">
        <f t="shared" si="1337"/>
        <v>3.83733493895407+0.245708541574007i</v>
      </c>
      <c r="I2575" t="str">
        <f t="shared" si="1338"/>
        <v>2517.20111368882i</v>
      </c>
      <c r="J2575" t="str">
        <f t="shared" si="1332"/>
        <v>-8575.81763832925+550.683053239476i</v>
      </c>
      <c r="K2575" t="str">
        <f t="shared" si="1339"/>
        <v>0.0187707435834035-0.292317827759818i</v>
      </c>
      <c r="L2575" t="str">
        <f t="shared" si="1340"/>
        <v>0.0039212866857542-0.0517736236628666i</v>
      </c>
      <c r="M2575" t="str">
        <f t="shared" si="1341"/>
        <v>0.0226920302691577-0.344091451422685i</v>
      </c>
      <c r="N2575" t="str">
        <f t="shared" si="1342"/>
        <v>-7.99538207066128i</v>
      </c>
      <c r="O2575" t="str">
        <f t="shared" si="1343"/>
        <v>-0.140929712162348-0.990019603962385i</v>
      </c>
      <c r="P2575" t="str">
        <f t="shared" si="1344"/>
        <v>1.14092971216235+0.990019603962385i</v>
      </c>
      <c r="Q2575" t="str">
        <f t="shared" si="1345"/>
        <v>-1.14092971216235+7.00536246669889i</v>
      </c>
      <c r="R2575" t="str">
        <f t="shared" si="1346"/>
        <v>0.111831694237298-0.181078683781069i</v>
      </c>
      <c r="S2575" t="str">
        <f t="shared" si="1347"/>
        <v>0.865833922080316i</v>
      </c>
      <c r="T2575" t="str">
        <f t="shared" si="1348"/>
        <v>0.156784066983304+0.0968276744343664i</v>
      </c>
      <c r="U2575" t="str">
        <f t="shared" si="1349"/>
        <v>0.0000499999999999999-0.000221688966865243i</v>
      </c>
      <c r="V2575" t="str">
        <f t="shared" si="1350"/>
        <v>0.00002-0.00248291642889073i</v>
      </c>
      <c r="W2575" t="str">
        <f t="shared" si="1351"/>
        <v>0.0000422548467854137-0.000204241630988133i</v>
      </c>
      <c r="X2575" t="str">
        <f t="shared" si="1352"/>
        <v>0.0000425570407923244-0.000204110444813934i</v>
      </c>
      <c r="Y2575" t="str">
        <f t="shared" si="1353"/>
        <v>0.009+3.22201742552169i</v>
      </c>
      <c r="Z2575" t="str">
        <f t="shared" si="1354"/>
        <v>-0.000759781059379398-0.000160640857325246i</v>
      </c>
      <c r="AA2575" t="str">
        <f t="shared" si="1355"/>
        <v>0.0104536592081941-3.72458125243795i</v>
      </c>
      <c r="AB2575" t="str">
        <f t="shared" si="1356"/>
        <v>0.52403558621407+0.323637140624511i</v>
      </c>
      <c r="AC2575" t="str">
        <f t="shared" si="1357"/>
        <v>1.12325220483626-0.172972181666262i</v>
      </c>
      <c r="AD2575" t="str">
        <f t="shared" si="1358"/>
        <v>0.412386005250761+0.35162935442352i</v>
      </c>
      <c r="AE2575" t="str">
        <f t="shared" si="1359"/>
        <v>-0.000256837034987344-0.000333407364845211i</v>
      </c>
      <c r="AF2575" t="str">
        <f t="shared" si="1360"/>
        <v>-6.35099674288414-0.233348496892463i</v>
      </c>
      <c r="AG2575" t="str">
        <f t="shared" si="1361"/>
        <v>1.00475661861947-0.0055468875211594i</v>
      </c>
      <c r="AH2575" t="str">
        <f t="shared" si="1362"/>
        <v>0.001534006780809+0.00217556226732739i</v>
      </c>
      <c r="AI2575">
        <f t="shared" si="1363"/>
        <v>-51.495836536420526</v>
      </c>
      <c r="AJ2575">
        <f t="shared" si="1364"/>
        <v>54.812022678290326</v>
      </c>
      <c r="AK2575"/>
      <c r="AL2575"/>
      <c r="AM2575"/>
      <c r="AN2575"/>
    </row>
    <row r="2576" spans="1:40" x14ac:dyDescent="0.35">
      <c r="A2576"/>
      <c r="B2576">
        <f t="shared" si="1330"/>
        <v>642000</v>
      </c>
      <c r="C2576" s="237" t="str">
        <f t="shared" si="1333"/>
        <v>-7.82440619678834E-08+0.00160966855768547i</v>
      </c>
      <c r="D2576" s="208" t="str">
        <f t="shared" si="1334"/>
        <v>-2.51366180205693+0.0123407922755886i</v>
      </c>
      <c r="E2576" t="str">
        <f t="shared" si="1335"/>
        <v>20500</v>
      </c>
      <c r="F2576" t="str">
        <f t="shared" si="1336"/>
        <v>0.327868852459016</v>
      </c>
      <c r="G2576" t="str">
        <f t="shared" si="1331"/>
        <v>0.327868852459016</v>
      </c>
      <c r="H2576" t="str">
        <f t="shared" si="1337"/>
        <v>3.83738743882494+0.245329433259698i</v>
      </c>
      <c r="I2576" t="str">
        <f t="shared" si="1338"/>
        <v>2521.12810450581i</v>
      </c>
      <c r="J2576" t="str">
        <f t="shared" si="1332"/>
        <v>-8602.59925400381+551.542153166527i</v>
      </c>
      <c r="K2576" t="str">
        <f t="shared" si="1339"/>
        <v>0.0187125389562755-0.291866129799093i</v>
      </c>
      <c r="L2576" t="str">
        <f t="shared" si="1340"/>
        <v>0.00390914975892619-0.0516938971970971i</v>
      </c>
      <c r="M2576" t="str">
        <f t="shared" si="1341"/>
        <v>0.0226216887152017-0.34356002699619i</v>
      </c>
      <c r="N2576" t="str">
        <f t="shared" si="1342"/>
        <v>-8.00785536562331i</v>
      </c>
      <c r="O2576" t="str">
        <f t="shared" si="1343"/>
        <v>-0.153267235494638-0.988184777520799i</v>
      </c>
      <c r="P2576" t="str">
        <f t="shared" si="1344"/>
        <v>1.15326723549464+0.988184777520799i</v>
      </c>
      <c r="Q2576" t="str">
        <f t="shared" si="1345"/>
        <v>-1.15326723549464+7.01967058810251i</v>
      </c>
      <c r="R2576" t="str">
        <f t="shared" si="1346"/>
        <v>0.110791771862381-0.182492859154549i</v>
      </c>
      <c r="S2576" t="str">
        <f t="shared" si="1347"/>
        <v>0.86718467702896i</v>
      </c>
      <c r="T2576" t="str">
        <f t="shared" si="1348"/>
        <v>0.158255011126029+0.0960769268999451i</v>
      </c>
      <c r="U2576" t="str">
        <f t="shared" si="1349"/>
        <v>0.0000499999999999999-0.000221343656948008i</v>
      </c>
      <c r="V2576" t="str">
        <f t="shared" si="1350"/>
        <v>0.00002-0.00247904895781769i</v>
      </c>
      <c r="W2576" t="str">
        <f t="shared" si="1351"/>
        <v>0.0000422547883217369-0.00020392575296197i</v>
      </c>
      <c r="X2576" t="str">
        <f t="shared" si="1352"/>
        <v>0.0000425560065577346-0.000203794771366473i</v>
      </c>
      <c r="Y2576" t="str">
        <f t="shared" si="1353"/>
        <v>0.009+3.22704397376744i</v>
      </c>
      <c r="Z2576" t="str">
        <f t="shared" si="1354"/>
        <v>-0.000757424252297172-0.000160380155572486i</v>
      </c>
      <c r="AA2576" t="str">
        <f t="shared" si="1355"/>
        <v>0.0104211136225435-3.71877908444471i</v>
      </c>
      <c r="AB2576" t="str">
        <f t="shared" si="1356"/>
        <v>0.528952074802181+0.321127839571993i</v>
      </c>
      <c r="AC2576" t="str">
        <f t="shared" si="1357"/>
        <v>1.12229247841402-0.174462335074145i</v>
      </c>
      <c r="AD2576" t="str">
        <f t="shared" si="1358"/>
        <v>0.416762475804079+0.350922065189825i</v>
      </c>
      <c r="AE2576" t="str">
        <f t="shared" si="1359"/>
        <v>-0.000259385071212461-0.000332637313547215i</v>
      </c>
      <c r="AF2576" t="str">
        <f t="shared" si="1360"/>
        <v>-6.35104924088187-0.232988640984109i</v>
      </c>
      <c r="AG2576" t="str">
        <f t="shared" si="1361"/>
        <v>1.00473982805079-0.00559720989774512i</v>
      </c>
      <c r="AH2576" t="str">
        <f t="shared" si="1362"/>
        <v>0.00155036431644235+0.00217141531221672i</v>
      </c>
      <c r="AI2576">
        <f t="shared" si="1363"/>
        <v>-51.476008968619631</v>
      </c>
      <c r="AJ2576">
        <f t="shared" si="1364"/>
        <v>54.473621597319642</v>
      </c>
      <c r="AK2576"/>
      <c r="AL2576"/>
      <c r="AM2576"/>
      <c r="AN2576"/>
    </row>
    <row r="2577" spans="1:40" x14ac:dyDescent="0.35">
      <c r="A2577"/>
      <c r="B2577">
        <f t="shared" si="1330"/>
        <v>643000</v>
      </c>
      <c r="C2577" s="237" t="str">
        <f t="shared" si="1333"/>
        <v>-7.80008793277226E-08+0.00160716518513478i</v>
      </c>
      <c r="D2577" s="208" t="str">
        <f t="shared" si="1334"/>
        <v>-2.51366180019253+0.0123215997527i</v>
      </c>
      <c r="E2577" t="str">
        <f t="shared" si="1335"/>
        <v>20500</v>
      </c>
      <c r="F2577" t="str">
        <f t="shared" si="1336"/>
        <v>0.327868852459016</v>
      </c>
      <c r="G2577" t="str">
        <f t="shared" si="1331"/>
        <v>0.327868852459016</v>
      </c>
      <c r="H2577" t="str">
        <f t="shared" si="1337"/>
        <v>3.83743969547801+0.244951487408908i</v>
      </c>
      <c r="I2577" t="str">
        <f t="shared" si="1338"/>
        <v>2525.0550953228i</v>
      </c>
      <c r="J2577" t="str">
        <f t="shared" si="1332"/>
        <v>-8629.42261810498+552.401253093577i</v>
      </c>
      <c r="K2577" t="str">
        <f t="shared" si="1339"/>
        <v>0.018654604285074-0.291415820018327i</v>
      </c>
      <c r="L2577" t="str">
        <f t="shared" si="1340"/>
        <v>0.00389706898648184-0.0516144144742616i</v>
      </c>
      <c r="M2577" t="str">
        <f t="shared" si="1341"/>
        <v>0.0225516732715558-0.343030234492589i</v>
      </c>
      <c r="N2577" t="str">
        <f t="shared" si="1342"/>
        <v>-8.02032866058534i</v>
      </c>
      <c r="O2577" t="str">
        <f t="shared" si="1343"/>
        <v>-0.165580913346425-0.986196208234124i</v>
      </c>
      <c r="P2577" t="str">
        <f t="shared" si="1344"/>
        <v>1.16558091334642+0.986196208234124i</v>
      </c>
      <c r="Q2577" t="str">
        <f t="shared" si="1345"/>
        <v>-1.16558091334642+7.03413245235122i</v>
      </c>
      <c r="R2577" t="str">
        <f t="shared" si="1346"/>
        <v>0.109730909448599-0.183886381976145i</v>
      </c>
      <c r="S2577" t="str">
        <f t="shared" si="1347"/>
        <v>0.868535431977603i</v>
      </c>
      <c r="T2577" t="str">
        <f t="shared" si="1348"/>
        <v>0.15971183820445+0.0953051828392342i</v>
      </c>
      <c r="U2577" t="str">
        <f t="shared" si="1349"/>
        <v>0.0000500000000000001-0.000220999421089613i</v>
      </c>
      <c r="V2577" t="str">
        <f t="shared" si="1350"/>
        <v>0.00002-0.00247519351620366i</v>
      </c>
      <c r="W2577" t="str">
        <f t="shared" si="1351"/>
        <v>0.0000422547297671698-0.000203610860949957i</v>
      </c>
      <c r="X2577" t="str">
        <f t="shared" si="1352"/>
        <v>0.0000425549767815658-0.000203480083287892i</v>
      </c>
      <c r="Y2577" t="str">
        <f t="shared" si="1353"/>
        <v>0.009+3.23207052201318i</v>
      </c>
      <c r="Z2577" t="str">
        <f t="shared" si="1354"/>
        <v>-0.000755078433323126-0.000160120312163238i</v>
      </c>
      <c r="AA2577" t="str">
        <f t="shared" si="1355"/>
        <v>0.0103887197952338-3.71299496660743i</v>
      </c>
      <c r="AB2577" t="str">
        <f t="shared" si="1356"/>
        <v>0.533821378467675+0.318548359660269i</v>
      </c>
      <c r="AC2577" t="str">
        <f t="shared" si="1357"/>
        <v>1.12131028382407-0.175933074104675i</v>
      </c>
      <c r="AD2577" t="str">
        <f t="shared" si="1358"/>
        <v>0.421129207310718+0.350160808619956i</v>
      </c>
      <c r="AE2577" t="str">
        <f t="shared" si="1359"/>
        <v>-0.000261917724099228-0.000331830214919565i</v>
      </c>
      <c r="AF2577" t="str">
        <f t="shared" si="1360"/>
        <v>-6.35110149567054-0.232629887656208i</v>
      </c>
      <c r="AG2577" t="str">
        <f t="shared" si="1361"/>
        <v>1.00472236353393-0.00564724671433361i</v>
      </c>
      <c r="AH2577" t="str">
        <f t="shared" si="1362"/>
        <v>0.00156663643850984+0.00216703093961052i</v>
      </c>
      <c r="AI2577">
        <f t="shared" si="1363"/>
        <v>-51.456713132964474</v>
      </c>
      <c r="AJ2577">
        <f t="shared" si="1364"/>
        <v>54.13527477669291</v>
      </c>
      <c r="AK2577"/>
      <c r="AL2577"/>
      <c r="AM2577"/>
      <c r="AN2577"/>
    </row>
    <row r="2578" spans="1:40" x14ac:dyDescent="0.35">
      <c r="A2578"/>
      <c r="B2578">
        <f t="shared" si="1330"/>
        <v>644000</v>
      </c>
      <c r="C2578" s="237" t="str">
        <f t="shared" si="1333"/>
        <v>-7.77588286461827E-08+0.00160466958703294i</v>
      </c>
      <c r="D2578" s="208" t="str">
        <f t="shared" si="1334"/>
        <v>-2.51366179833681+0.0123024668339192i</v>
      </c>
      <c r="E2578" t="str">
        <f t="shared" si="1335"/>
        <v>20500</v>
      </c>
      <c r="F2578" t="str">
        <f t="shared" si="1336"/>
        <v>0.327868852459016</v>
      </c>
      <c r="G2578" t="str">
        <f t="shared" si="1331"/>
        <v>0.327868852459016</v>
      </c>
      <c r="H2578" t="str">
        <f t="shared" si="1337"/>
        <v>3.83749171041095+0.244574698709244i</v>
      </c>
      <c r="I2578" t="str">
        <f t="shared" si="1338"/>
        <v>2528.98208613978i</v>
      </c>
      <c r="J2578" t="str">
        <f t="shared" si="1332"/>
        <v>-8656.28773063276+553.260353020628i</v>
      </c>
      <c r="K2578" t="str">
        <f t="shared" si="1339"/>
        <v>0.0185969379050974-0.290966892054221i</v>
      </c>
      <c r="L2578" t="str">
        <f t="shared" si="1340"/>
        <v>0.00388504402319703-0.0515351743849362i</v>
      </c>
      <c r="M2578" t="str">
        <f t="shared" si="1341"/>
        <v>0.0224819819282944-0.342502066439157i</v>
      </c>
      <c r="N2578" t="str">
        <f t="shared" si="1342"/>
        <v>-8.03280195554737i</v>
      </c>
      <c r="O2578" t="str">
        <f t="shared" si="1343"/>
        <v>-0.177868829942535-0.984054205486097i</v>
      </c>
      <c r="P2578" t="str">
        <f t="shared" si="1344"/>
        <v>1.17786882994254+0.984054205486097i</v>
      </c>
      <c r="Q2578" t="str">
        <f t="shared" si="1345"/>
        <v>-1.17786882994254+7.04874775006127i</v>
      </c>
      <c r="R2578" t="str">
        <f t="shared" si="1346"/>
        <v>0.108649573199901-0.185258973920568i</v>
      </c>
      <c r="S2578" t="str">
        <f t="shared" si="1347"/>
        <v>0.869886186926247i</v>
      </c>
      <c r="T2578" t="str">
        <f t="shared" si="1348"/>
        <v>0.161154222417632+0.094512762942026i</v>
      </c>
      <c r="U2578" t="str">
        <f t="shared" si="1349"/>
        <v>0.0000500000000000001-0.000220656254286678i</v>
      </c>
      <c r="V2578" t="str">
        <f t="shared" si="1350"/>
        <v>0.00002-0.0024713500480108i</v>
      </c>
      <c r="W2578" t="str">
        <f t="shared" si="1351"/>
        <v>0.0000422546711217124-0.000203296950358814i</v>
      </c>
      <c r="X2578" t="str">
        <f t="shared" si="1352"/>
        <v>0.0000425539514355833-0.000203166375987958i</v>
      </c>
      <c r="Y2578" t="str">
        <f t="shared" si="1353"/>
        <v>0.009+3.23709707025892i</v>
      </c>
      <c r="Z2578" t="str">
        <f t="shared" si="1354"/>
        <v>-0.000752743534255619-0.000159861322802818i</v>
      </c>
      <c r="AA2578" t="str">
        <f t="shared" si="1355"/>
        <v>0.0103564767841605-3.70722881482307i</v>
      </c>
      <c r="AB2578" t="str">
        <f t="shared" si="1356"/>
        <v>0.538642408252425+0.315899772763965i</v>
      </c>
      <c r="AC2578" t="str">
        <f t="shared" si="1357"/>
        <v>1.12030607384746-0.177384084915788i</v>
      </c>
      <c r="AD2578" t="str">
        <f t="shared" si="1358"/>
        <v>0.425485541717144+0.349345723782667i</v>
      </c>
      <c r="AE2578" t="str">
        <f t="shared" si="1359"/>
        <v>-0.000264434620927425-0.000330986416329628i</v>
      </c>
      <c r="AF2578" t="str">
        <f t="shared" si="1360"/>
        <v>-6.35115350874776-0.232272231875325i</v>
      </c>
      <c r="AG2578" t="str">
        <f t="shared" si="1361"/>
        <v>1.00470423005413-0.00569699045619236i</v>
      </c>
      <c r="AH2578" t="str">
        <f t="shared" si="1362"/>
        <v>0.00158282072812297+0.00216241119386211i</v>
      </c>
      <c r="AI2578">
        <f t="shared" si="1363"/>
        <v>-51.437942916985939</v>
      </c>
      <c r="AJ2578">
        <f t="shared" si="1364"/>
        <v>53.796981016983629</v>
      </c>
      <c r="AK2578"/>
      <c r="AL2578"/>
      <c r="AM2578"/>
      <c r="AN2578"/>
    </row>
    <row r="2579" spans="1:40" x14ac:dyDescent="0.35">
      <c r="A2579"/>
      <c r="B2579">
        <f t="shared" si="1330"/>
        <v>645000</v>
      </c>
      <c r="C2579" s="237" t="str">
        <f t="shared" si="1333"/>
        <v>-7.75179029088105E-08+0.00160218172721974i</v>
      </c>
      <c r="D2579" s="208" t="str">
        <f t="shared" si="1334"/>
        <v>-2.51366179648971+0.012283393242018i</v>
      </c>
      <c r="E2579" t="str">
        <f t="shared" si="1335"/>
        <v>20500</v>
      </c>
      <c r="F2579" t="str">
        <f t="shared" si="1336"/>
        <v>0.327868852459016</v>
      </c>
      <c r="G2579" t="str">
        <f t="shared" si="1331"/>
        <v>0.327868852459016</v>
      </c>
      <c r="H2579" t="str">
        <f t="shared" si="1337"/>
        <v>3.83754348510993+0.244199061880476i</v>
      </c>
      <c r="I2579" t="str">
        <f t="shared" si="1338"/>
        <v>2532.90907695677i</v>
      </c>
      <c r="J2579" t="str">
        <f t="shared" si="1332"/>
        <v>-8683.19459158717+554.119452947679i</v>
      </c>
      <c r="K2579" t="str">
        <f t="shared" si="1339"/>
        <v>0.0185395381644391-0.290519339582149i</v>
      </c>
      <c r="L2579" t="str">
        <f t="shared" si="1340"/>
        <v>0.00387307452649161-0.0514561758263789i</v>
      </c>
      <c r="M2579" t="str">
        <f t="shared" si="1341"/>
        <v>0.0224126126909307-0.341975515408528i</v>
      </c>
      <c r="N2579" t="str">
        <f t="shared" si="1342"/>
        <v>-8.0452752505094i</v>
      </c>
      <c r="O2579" t="str">
        <f t="shared" si="1343"/>
        <v>-0.190129073515755-0.981759102531798i</v>
      </c>
      <c r="P2579" t="str">
        <f t="shared" si="1344"/>
        <v>1.19012907351576+0.981759102531798i</v>
      </c>
      <c r="Q2579" t="str">
        <f t="shared" si="1345"/>
        <v>-1.19012907351576+7.0635161479776i</v>
      </c>
      <c r="R2579" t="str">
        <f t="shared" si="1346"/>
        <v>0.107548232571499-0.186610368588417i</v>
      </c>
      <c r="S2579" t="str">
        <f t="shared" si="1347"/>
        <v>0.87123694187489i</v>
      </c>
      <c r="T2579" t="str">
        <f t="shared" si="1348"/>
        <v>0.162581846851118+0.0936999932496422i</v>
      </c>
      <c r="U2579" t="str">
        <f t="shared" si="1349"/>
        <v>0.0000500000000000001-0.000220314151566854i</v>
      </c>
      <c r="V2579" t="str">
        <f t="shared" si="1350"/>
        <v>0.00002-0.00246751849754877i</v>
      </c>
      <c r="W2579" t="str">
        <f t="shared" si="1351"/>
        <v>0.0000422546123853665-0.000202984016623753i</v>
      </c>
      <c r="X2579" t="str">
        <f t="shared" si="1352"/>
        <v>0.000042552930491774-0.000202853644904915i</v>
      </c>
      <c r="Y2579" t="str">
        <f t="shared" si="1353"/>
        <v>0.009+3.24212361850467i</v>
      </c>
      <c r="Z2579" t="str">
        <f t="shared" si="1354"/>
        <v>-0.000750419487421378-0.000159603183225469i</v>
      </c>
      <c r="AA2579" t="str">
        <f t="shared" si="1355"/>
        <v>0.0103243836545185-3.70148054551031i</v>
      </c>
      <c r="AB2579" t="str">
        <f t="shared" si="1356"/>
        <v>0.543414104900497+0.313183168644678i</v>
      </c>
      <c r="AC2579" t="str">
        <f t="shared" si="1357"/>
        <v>1.11928030537846-0.17881506554346i</v>
      </c>
      <c r="AD2579" t="str">
        <f t="shared" si="1358"/>
        <v>0.429830823063065+0.348476957531576i</v>
      </c>
      <c r="AE2579" t="str">
        <f t="shared" si="1359"/>
        <v>-0.000266935394218128-0.000330106267458296i</v>
      </c>
      <c r="AF2579" t="str">
        <f t="shared" si="1360"/>
        <v>-6.35120528159964-0.231915668638458i</v>
      </c>
      <c r="AG2579" t="str">
        <f t="shared" si="1361"/>
        <v>1.00468543267021-0.00574643368303998i</v>
      </c>
      <c r="AH2579" t="str">
        <f t="shared" si="1362"/>
        <v>0.00159891479749968+0.00215755813428206i</v>
      </c>
      <c r="AI2579">
        <f t="shared" si="1363"/>
        <v>-51.419692351805921</v>
      </c>
      <c r="AJ2579">
        <f t="shared" si="1364"/>
        <v>53.458739119262923</v>
      </c>
      <c r="AK2579"/>
      <c r="AL2579"/>
      <c r="AM2579"/>
      <c r="AN2579"/>
    </row>
    <row r="2580" spans="1:40" x14ac:dyDescent="0.35">
      <c r="A2580"/>
      <c r="B2580">
        <f t="shared" si="1330"/>
        <v>646000</v>
      </c>
      <c r="C2580" s="237" t="str">
        <f t="shared" si="1333"/>
        <v>-7.72780951554014E-08+0.00159970156975885i</v>
      </c>
      <c r="D2580" s="208" t="str">
        <f t="shared" si="1334"/>
        <v>-2.51366179465119+0.0122643787014845i</v>
      </c>
      <c r="E2580" t="str">
        <f t="shared" si="1335"/>
        <v>20500</v>
      </c>
      <c r="F2580" t="str">
        <f t="shared" si="1336"/>
        <v>0.327868852459016</v>
      </c>
      <c r="G2580" t="str">
        <f t="shared" si="1331"/>
        <v>0.327868852459016</v>
      </c>
      <c r="H2580" t="str">
        <f t="shared" si="1337"/>
        <v>3.83759502104976+0.243824571674286i</v>
      </c>
      <c r="I2580" t="str">
        <f t="shared" si="1338"/>
        <v>2536.83606777376i</v>
      </c>
      <c r="J2580" t="str">
        <f t="shared" si="1332"/>
        <v>-8710.14320096819+554.97855287473i</v>
      </c>
      <c r="K2580" t="str">
        <f t="shared" si="1339"/>
        <v>0.0184824034238707-0.290073156315856i</v>
      </c>
      <c r="L2580" t="str">
        <f t="shared" si="1340"/>
        <v>0.00386116015640502-0.0513774177024794i</v>
      </c>
      <c r="M2580" t="str">
        <f t="shared" si="1341"/>
        <v>0.0223435635802757-0.341450574018335i</v>
      </c>
      <c r="N2580" t="str">
        <f t="shared" si="1342"/>
        <v>-8.05774854547143i</v>
      </c>
      <c r="O2580" t="str">
        <f t="shared" si="1343"/>
        <v>-0.20235973660427-0.979311256445799i</v>
      </c>
      <c r="P2580" t="str">
        <f t="shared" si="1344"/>
        <v>1.20235973660427+0.979311256445799i</v>
      </c>
      <c r="Q2580" t="str">
        <f t="shared" si="1345"/>
        <v>-1.20235973660427+7.07843728902563i</v>
      </c>
      <c r="R2580" t="str">
        <f t="shared" si="1346"/>
        <v>0.106427359917382-0.187940311501318i</v>
      </c>
      <c r="S2580" t="str">
        <f t="shared" si="1347"/>
        <v>0.872587696823532i</v>
      </c>
      <c r="T2580" t="str">
        <f t="shared" si="1348"/>
        <v>0.163994403553232+0.0928672048693174i</v>
      </c>
      <c r="U2580" t="str">
        <f t="shared" si="1349"/>
        <v>0.0000500000000000001-0.000219973107988577i</v>
      </c>
      <c r="V2580" t="str">
        <f t="shared" si="1350"/>
        <v>0.00002-0.00246369880947207i</v>
      </c>
      <c r="W2580" t="str">
        <f t="shared" si="1351"/>
        <v>0.0000422545535581328-0.000202672055208243i</v>
      </c>
      <c r="X2580" t="str">
        <f t="shared" si="1352"/>
        <v>0.0000425519139223394-0.000202541885505239i</v>
      </c>
      <c r="Y2580" t="str">
        <f t="shared" si="1353"/>
        <v>0.009+3.24715016675041i</v>
      </c>
      <c r="Z2580" t="str">
        <f t="shared" si="1354"/>
        <v>-0.000748106225670527-0.000159345889194118i</v>
      </c>
      <c r="AA2580" t="str">
        <f t="shared" si="1355"/>
        <v>0.0102924394787354-3.69575007560554i</v>
      </c>
      <c r="AB2580" t="str">
        <f t="shared" si="1356"/>
        <v>0.548135439113187+0.310399653996329i</v>
      </c>
      <c r="AC2580" t="str">
        <f t="shared" si="1357"/>
        <v>1.11823343906657-0.180225725920627i</v>
      </c>
      <c r="AD2580" t="str">
        <f t="shared" si="1358"/>
        <v>0.434164397566926+0.347554664472508i</v>
      </c>
      <c r="AE2580" t="str">
        <f t="shared" si="1359"/>
        <v>-0.000269419681730375-0.000329190120239444i</v>
      </c>
      <c r="AF2580" t="str">
        <f t="shared" si="1360"/>
        <v>-6.35125681570095-0.231560192972802i</v>
      </c>
      <c r="AG2580" t="str">
        <f t="shared" si="1361"/>
        <v>1.0046659765136-0.0057955690296165i</v>
      </c>
      <c r="AH2580" t="str">
        <f t="shared" si="1362"/>
        <v>0.00161491628993236+0.00215247383480038i</v>
      </c>
      <c r="AI2580">
        <f t="shared" si="1363"/>
        <v>-51.401955608255037</v>
      </c>
      <c r="AJ2580">
        <f t="shared" si="1364"/>
        <v>53.120547885245088</v>
      </c>
      <c r="AK2580"/>
      <c r="AL2580"/>
      <c r="AM2580"/>
      <c r="AN2580"/>
    </row>
    <row r="2581" spans="1:40" x14ac:dyDescent="0.35">
      <c r="A2581"/>
      <c r="B2581">
        <f t="shared" si="1330"/>
        <v>647000</v>
      </c>
      <c r="C2581" s="237" t="str">
        <f t="shared" si="1333"/>
        <v>-7.70393984794972E-08+0.00159722907893611i</v>
      </c>
      <c r="D2581" s="208" t="str">
        <f t="shared" si="1334"/>
        <v>-2.51366179282117+0.0122454229385102i</v>
      </c>
      <c r="E2581" t="str">
        <f t="shared" si="1335"/>
        <v>20500</v>
      </c>
      <c r="F2581" t="str">
        <f t="shared" si="1336"/>
        <v>0.327868852459016</v>
      </c>
      <c r="G2581" t="str">
        <f t="shared" si="1331"/>
        <v>0.327868852459016</v>
      </c>
      <c r="H2581" t="str">
        <f t="shared" si="1337"/>
        <v>3.83764631969391+0.243451222874031i</v>
      </c>
      <c r="I2581" t="str">
        <f t="shared" si="1338"/>
        <v>2540.76305859075i</v>
      </c>
      <c r="J2581" t="str">
        <f t="shared" si="1332"/>
        <v>-8737.13355877583+555.83765280178i</v>
      </c>
      <c r="K2581" t="str">
        <f t="shared" si="1339"/>
        <v>0.0184255320567254-0.289628336007178i</v>
      </c>
      <c r="L2581" t="str">
        <f t="shared" si="1340"/>
        <v>0.00384930057557218-0.0512988989237077i</v>
      </c>
      <c r="M2581" t="str">
        <f t="shared" si="1341"/>
        <v>0.0222748326322976-0.340927234930886i</v>
      </c>
      <c r="N2581" t="str">
        <f t="shared" si="1342"/>
        <v>-8.07022184043346i</v>
      </c>
      <c r="O2581" t="str">
        <f t="shared" si="1343"/>
        <v>-0.214558916348431-0.976711048066616i</v>
      </c>
      <c r="P2581" t="str">
        <f t="shared" si="1344"/>
        <v>1.21455891634843+0.976711048066616i</v>
      </c>
      <c r="Q2581" t="str">
        <f t="shared" si="1345"/>
        <v>-1.21455891634843+7.09351079236684i</v>
      </c>
      <c r="R2581" t="str">
        <f t="shared" si="1346"/>
        <v>0.105287430141418-0.189248560085461i</v>
      </c>
      <c r="S2581" t="str">
        <f t="shared" si="1347"/>
        <v>0.873938451772176i</v>
      </c>
      <c r="T2581" t="str">
        <f t="shared" si="1348"/>
        <v>0.165391593601201+0.092014733688862i</v>
      </c>
      <c r="U2581" t="str">
        <f t="shared" si="1349"/>
        <v>0.00005-0.000219633118640836i</v>
      </c>
      <c r="V2581" t="str">
        <f t="shared" si="1350"/>
        <v>0.00002-0.00245989092877736i</v>
      </c>
      <c r="W2581" t="str">
        <f t="shared" si="1351"/>
        <v>0.0000422544946400131-0.000202361061603806i</v>
      </c>
      <c r="X2581" t="str">
        <f t="shared" si="1352"/>
        <v>0.0000425509016996975-0.000202231093283447i</v>
      </c>
      <c r="Y2581" t="str">
        <f t="shared" si="1353"/>
        <v>0.009+3.25217671499615i</v>
      </c>
      <c r="Z2581" t="str">
        <f t="shared" si="1354"/>
        <v>-0.000745803682371798-0.000159089436500125i</v>
      </c>
      <c r="AA2581" t="str">
        <f t="shared" si="1355"/>
        <v>0.0102606433364026-3.69003732255876i</v>
      </c>
      <c r="AB2581" t="str">
        <f t="shared" si="1356"/>
        <v>0.552805411770025+0.307550351491451i</v>
      </c>
      <c r="AC2581" t="str">
        <f t="shared" si="1357"/>
        <v>1.11716593896141-0.181615787884108i</v>
      </c>
      <c r="AD2581" t="str">
        <f t="shared" si="1358"/>
        <v>0.438485613710823+0.346579006930109i</v>
      </c>
      <c r="AE2581" t="str">
        <f t="shared" si="1359"/>
        <v>-0.000271887126457306-0.000328238328799903i</v>
      </c>
      <c r="AF2581" t="str">
        <f t="shared" si="1360"/>
        <v>-6.35130811251508-0.231205799935521i</v>
      </c>
      <c r="AG2581" t="str">
        <f t="shared" si="1361"/>
        <v>1.00464586678731-0.00584438920624049i</v>
      </c>
      <c r="AH2581" t="str">
        <f t="shared" si="1362"/>
        <v>0.00163082287975382+0.00214716038363233i</v>
      </c>
      <c r="AI2581">
        <f t="shared" si="1363"/>
        <v>-51.384726993125859</v>
      </c>
      <c r="AJ2581">
        <f t="shared" si="1364"/>
        <v>52.78240611744107</v>
      </c>
      <c r="AK2581"/>
      <c r="AL2581"/>
      <c r="AM2581"/>
      <c r="AN2581"/>
    </row>
    <row r="2582" spans="1:40" x14ac:dyDescent="0.35">
      <c r="A2582"/>
      <c r="B2582">
        <f t="shared" si="1330"/>
        <v>648000</v>
      </c>
      <c r="C2582" s="237" t="str">
        <f t="shared" si="1333"/>
        <v>-7.68018060278903E-08+0.00159476421925784i</v>
      </c>
      <c r="D2582" s="208" t="str">
        <f t="shared" si="1334"/>
        <v>-2.51366179099964+0.0122265256809768i</v>
      </c>
      <c r="E2582" t="str">
        <f t="shared" si="1335"/>
        <v>20500</v>
      </c>
      <c r="F2582" t="str">
        <f t="shared" si="1336"/>
        <v>0.327868852459016</v>
      </c>
      <c r="G2582" t="str">
        <f t="shared" si="1331"/>
        <v>0.327868852459016</v>
      </c>
      <c r="H2582" t="str">
        <f t="shared" si="1337"/>
        <v>3.83769738249477+0.243079010294516i</v>
      </c>
      <c r="I2582" t="str">
        <f t="shared" si="1338"/>
        <v>2544.69004940773i</v>
      </c>
      <c r="J2582" t="str">
        <f t="shared" si="1332"/>
        <v>-8764.16566501008+556.696752728831i</v>
      </c>
      <c r="K2582" t="str">
        <f t="shared" si="1339"/>
        <v>0.0183689224487823-0.28918487244575i</v>
      </c>
      <c r="L2582" t="str">
        <f t="shared" si="1340"/>
        <v>0.00383749544920019-0.0512206184070682i</v>
      </c>
      <c r="M2582" t="str">
        <f t="shared" si="1341"/>
        <v>0.0222064178979825-0.340405490852818i</v>
      </c>
      <c r="N2582" t="str">
        <f t="shared" si="1342"/>
        <v>-8.08269513539549i</v>
      </c>
      <c r="O2582" t="str">
        <f t="shared" si="1343"/>
        <v>-0.226724714786798-0.973958881937449i</v>
      </c>
      <c r="P2582" t="str">
        <f t="shared" si="1344"/>
        <v>1.2267247147868+0.973958881937449i</v>
      </c>
      <c r="Q2582" t="str">
        <f t="shared" si="1345"/>
        <v>-1.2267247147868+7.10873625345804i</v>
      </c>
      <c r="R2582" t="str">
        <f t="shared" si="1346"/>
        <v>0.104128920352401-0.190534883643809i</v>
      </c>
      <c r="S2582" t="str">
        <f t="shared" si="1347"/>
        <v>0.875289206720819i</v>
      </c>
      <c r="T2582" t="str">
        <f t="shared" si="1348"/>
        <v>0.166773127157233+0.0911429200919484i</v>
      </c>
      <c r="U2582" t="str">
        <f t="shared" si="1349"/>
        <v>0.00005-0.000219294178642933i</v>
      </c>
      <c r="V2582" t="str">
        <f t="shared" si="1350"/>
        <v>0.00002-0.00245609480080086i</v>
      </c>
      <c r="W2582" t="str">
        <f t="shared" si="1351"/>
        <v>0.0000422544356310083-0.000202051031329791i</v>
      </c>
      <c r="X2582" t="str">
        <f t="shared" si="1352"/>
        <v>0.0000425498937964778-0.000201921263761861i</v>
      </c>
      <c r="Y2582" t="str">
        <f t="shared" si="1353"/>
        <v>0.009+3.2572032632419i</v>
      </c>
      <c r="Z2582" t="str">
        <f t="shared" si="1354"/>
        <v>-0.0007435117914077-0.000158833820963048i</v>
      </c>
      <c r="AA2582" t="str">
        <f t="shared" si="1355"/>
        <v>0.0102289943142108-3.68434220432971i</v>
      </c>
      <c r="AB2582" t="str">
        <f t="shared" si="1356"/>
        <v>0.557423054116213+0.30463639882956i</v>
      </c>
      <c r="AC2582" t="str">
        <f t="shared" si="1357"/>
        <v>1.11607827216089-0.182984985169761i</v>
      </c>
      <c r="AD2582" t="str">
        <f t="shared" si="1358"/>
        <v>0.442793822324936+0.345550154913646i</v>
      </c>
      <c r="AE2582" t="str">
        <f t="shared" si="1359"/>
        <v>-0.000274337376621769-0.000327251249399756i</v>
      </c>
      <c r="AF2582" t="str">
        <f t="shared" si="1360"/>
        <v>-6.35135917349441-0.230852484613539i</v>
      </c>
      <c r="AG2582" t="str">
        <f t="shared" si="1361"/>
        <v>1.00462510876493-0.00589288699935481i</v>
      </c>
      <c r="AH2582" t="str">
        <f t="shared" si="1362"/>
        <v>0.00164663227230123+0.00214161988294654i</v>
      </c>
      <c r="AI2582">
        <f t="shared" si="1363"/>
        <v>-51.368000945559245</v>
      </c>
      <c r="AJ2582">
        <f t="shared" si="1364"/>
        <v>52.444312619304469</v>
      </c>
      <c r="AK2582"/>
      <c r="AL2582"/>
      <c r="AM2582"/>
      <c r="AN2582"/>
    </row>
    <row r="2583" spans="1:40" x14ac:dyDescent="0.35">
      <c r="A2583"/>
      <c r="B2583">
        <f t="shared" si="1330"/>
        <v>649000</v>
      </c>
      <c r="C2583" s="237" t="str">
        <f t="shared" si="1333"/>
        <v>-7.65653110001297E-08+0.00159230695544909i</v>
      </c>
      <c r="D2583" s="208" t="str">
        <f t="shared" si="1334"/>
        <v>-2.51366178918651+0.012207686658443i</v>
      </c>
      <c r="E2583" t="str">
        <f t="shared" si="1335"/>
        <v>20500</v>
      </c>
      <c r="F2583" t="str">
        <f t="shared" si="1336"/>
        <v>0.327868852459016</v>
      </c>
      <c r="G2583" t="str">
        <f t="shared" si="1331"/>
        <v>0.327868852459016</v>
      </c>
      <c r="H2583" t="str">
        <f t="shared" si="1337"/>
        <v>3.83774821089354+0.242707928781735i</v>
      </c>
      <c r="I2583" t="str">
        <f t="shared" si="1338"/>
        <v>2548.61704022472i</v>
      </c>
      <c r="J2583" t="str">
        <f t="shared" si="1332"/>
        <v>-8791.23951967095+557.555852655881i</v>
      </c>
      <c r="K2583" t="str">
        <f t="shared" si="1339"/>
        <v>0.0183125729981531-0.288742759458728i</v>
      </c>
      <c r="L2583" t="str">
        <f t="shared" si="1340"/>
        <v>0.0038257444450444-0.0511425750760483i</v>
      </c>
      <c r="M2583" t="str">
        <f t="shared" si="1341"/>
        <v>0.0221383174431975-0.339885334534776i</v>
      </c>
      <c r="N2583" t="str">
        <f t="shared" si="1342"/>
        <v>-8.09516843035752i</v>
      </c>
      <c r="O2583" t="str">
        <f t="shared" si="1343"/>
        <v>-0.238855239151432-0.971055186243249i</v>
      </c>
      <c r="P2583" t="str">
        <f t="shared" si="1344"/>
        <v>1.23885523915143+0.971055186243249i</v>
      </c>
      <c r="Q2583" t="str">
        <f t="shared" si="1345"/>
        <v>-1.23885523915143+7.12411324411427i</v>
      </c>
      <c r="R2583" t="str">
        <f t="shared" si="1346"/>
        <v>0.10295230952347-0.191799063317276i</v>
      </c>
      <c r="S2583" t="str">
        <f t="shared" si="1347"/>
        <v>0.876639961669463i</v>
      </c>
      <c r="T2583" t="str">
        <f t="shared" si="1348"/>
        <v>0.168138723514696+0.0902521086744374i</v>
      </c>
      <c r="U2583" t="str">
        <f t="shared" si="1349"/>
        <v>0.00005-0.000218956283144254i</v>
      </c>
      <c r="V2583" t="str">
        <f t="shared" si="1350"/>
        <v>0.00002-0.00245231037121565i</v>
      </c>
      <c r="W2583" t="str">
        <f t="shared" si="1351"/>
        <v>0.0000422543765311194-0.000201741959933161i</v>
      </c>
      <c r="X2583" t="str">
        <f t="shared" si="1352"/>
        <v>0.0000425488901855205-0.000201612392490399i</v>
      </c>
      <c r="Y2583" t="str">
        <f t="shared" si="1353"/>
        <v>0.009+3.26222981148764i</v>
      </c>
      <c r="Z2583" t="str">
        <f t="shared" si="1354"/>
        <v>-0.000741230487169769-0.000158579038430405i</v>
      </c>
      <c r="AA2583" t="str">
        <f t="shared" si="1355"/>
        <v>0.0101974915058836-3.67866463938391i</v>
      </c>
      <c r="AB2583" t="str">
        <f t="shared" si="1356"/>
        <v>0.561987427916971+0.301658947789007i</v>
      </c>
      <c r="AC2583" t="str">
        <f t="shared" si="1357"/>
        <v>1.11497090846299-0.184333063396164i</v>
      </c>
      <c r="AD2583" t="str">
        <f t="shared" si="1358"/>
        <v>0.447088376671465+0.344468286082125i</v>
      </c>
      <c r="AE2583" t="str">
        <f t="shared" si="1359"/>
        <v>-0.000276770085671458-0.000326229240373161i</v>
      </c>
      <c r="AF2583" t="str">
        <f t="shared" si="1360"/>
        <v>-6.35141000008005-0.230500242123292i</v>
      </c>
      <c r="AG2583" t="str">
        <f t="shared" si="1361"/>
        <v>1.00460370778963-0.0059410552720606i</v>
      </c>
      <c r="AH2583" t="str">
        <f t="shared" si="1362"/>
        <v>0.00166234220387814+0.00213585444853645i</v>
      </c>
      <c r="AI2583">
        <f t="shared" si="1363"/>
        <v>-51.35177203355574</v>
      </c>
      <c r="AJ2583">
        <f t="shared" si="1364"/>
        <v>52.106266195382311</v>
      </c>
      <c r="AK2583"/>
      <c r="AL2583"/>
      <c r="AM2583"/>
      <c r="AN2583"/>
    </row>
    <row r="2584" spans="1:40" x14ac:dyDescent="0.35">
      <c r="A2584"/>
      <c r="B2584">
        <f t="shared" si="1330"/>
        <v>650000</v>
      </c>
      <c r="C2584" s="237" t="str">
        <f t="shared" si="1333"/>
        <v>-7.6329906648035E-08+0.00158985725245201i</v>
      </c>
      <c r="D2584" s="208" t="str">
        <f t="shared" si="1334"/>
        <v>-2.51366178738174+0.0121889056021321i</v>
      </c>
      <c r="E2584" t="str">
        <f t="shared" si="1335"/>
        <v>20500</v>
      </c>
      <c r="F2584" t="str">
        <f t="shared" si="1336"/>
        <v>0.327868852459016</v>
      </c>
      <c r="G2584" t="str">
        <f t="shared" si="1331"/>
        <v>0.327868852459016</v>
      </c>
      <c r="H2584" t="str">
        <f t="shared" si="1337"/>
        <v>3.83779880632051+0.242337973212665i</v>
      </c>
      <c r="I2584" t="str">
        <f t="shared" si="1338"/>
        <v>2552.54403104171i</v>
      </c>
      <c r="J2584" t="str">
        <f t="shared" si="1332"/>
        <v>-8818.35512275844+558.414952582932i</v>
      </c>
      <c r="K2584" t="str">
        <f t="shared" si="1339"/>
        <v>0.0182564821151692-0.288301990910497i</v>
      </c>
      <c r="L2584" t="str">
        <f t="shared" si="1340"/>
        <v>0.00381404723338563-0.0510647678605722i</v>
      </c>
      <c r="M2584" t="str">
        <f t="shared" si="1341"/>
        <v>0.0220705293485548-0.339366758771069i</v>
      </c>
      <c r="N2584" t="str">
        <f t="shared" si="1342"/>
        <v>-8.10764172531955i</v>
      </c>
      <c r="O2584" t="str">
        <f t="shared" si="1343"/>
        <v>-0.250948602162374-0.968000412744101i</v>
      </c>
      <c r="P2584" t="str">
        <f t="shared" si="1344"/>
        <v>1.25094860216237+0.968000412744101i</v>
      </c>
      <c r="Q2584" t="str">
        <f t="shared" si="1345"/>
        <v>-1.25094860216237+7.13964131257545i</v>
      </c>
      <c r="R2584" t="str">
        <f t="shared" si="1346"/>
        <v>0.101758078156236-0.19304089203516i</v>
      </c>
      <c r="S2584" t="str">
        <f t="shared" si="1347"/>
        <v>0.877990716618106i</v>
      </c>
      <c r="T2584" t="str">
        <f t="shared" si="1348"/>
        <v>0.169488111134549+0.0893426479620749i</v>
      </c>
      <c r="U2584" t="str">
        <f t="shared" si="1349"/>
        <v>0.00005-0.000218619427324032i</v>
      </c>
      <c r="V2584" t="str">
        <f t="shared" si="1350"/>
        <v>0.00002-0.00244853758602916i</v>
      </c>
      <c r="W2584" t="str">
        <f t="shared" si="1351"/>
        <v>0.0000422543173403475-0.000201433842988284i</v>
      </c>
      <c r="X2584" t="str">
        <f t="shared" si="1352"/>
        <v>0.000042547890839875-0.000201304475046364i</v>
      </c>
      <c r="Y2584" t="str">
        <f t="shared" si="1353"/>
        <v>0.009+3.26725635973339i</v>
      </c>
      <c r="Z2584" t="str">
        <f t="shared" si="1354"/>
        <v>-0.000738959704553875-0.000158325084777437i</v>
      </c>
      <c r="AA2584" t="str">
        <f t="shared" si="1355"/>
        <v>0.0101661340121124-3.67300454668874i</v>
      </c>
      <c r="AB2584" t="str">
        <f t="shared" si="1356"/>
        <v>0.566497625579307+0.298619163283402i</v>
      </c>
      <c r="AC2584" t="str">
        <f t="shared" si="1357"/>
        <v>1.11384432002165-0.185659780037069i</v>
      </c>
      <c r="AD2584" t="str">
        <f t="shared" si="1358"/>
        <v>0.451368632528052+0.343333585708602i</v>
      </c>
      <c r="AE2584" t="str">
        <f t="shared" si="1359"/>
        <v>-0.00027918491227356-0.00032517266206953i</v>
      </c>
      <c r="AF2584" t="str">
        <f t="shared" si="1360"/>
        <v>-6.35146059370225-0.230149067610533i</v>
      </c>
      <c r="AG2584" t="str">
        <f t="shared" si="1361"/>
        <v>1.00458166927315-0.00598888696463945i</v>
      </c>
      <c r="AH2584" t="str">
        <f t="shared" si="1362"/>
        <v>0.00167795044171486+0.00212986620949431i</v>
      </c>
      <c r="AI2584">
        <f t="shared" si="1363"/>
        <v>-51.336034950608123</v>
      </c>
      <c r="AJ2584">
        <f t="shared" si="1364"/>
        <v>51.768265651457433</v>
      </c>
      <c r="AK2584"/>
      <c r="AL2584"/>
      <c r="AM2584"/>
      <c r="AN2584"/>
    </row>
    <row r="2585" spans="1:40" x14ac:dyDescent="0.35">
      <c r="A2585"/>
      <c r="B2585">
        <f t="shared" ref="B2585:B2648" si="1365">B2584+1000</f>
        <v>651000</v>
      </c>
      <c r="C2585" s="237" t="str">
        <f t="shared" si="1333"/>
        <v>-7.60955862752165E-08+0.00158741507542414i</v>
      </c>
      <c r="D2585" s="208" t="str">
        <f t="shared" si="1334"/>
        <v>-2.51366178558528+0.0121701822449184i</v>
      </c>
      <c r="E2585" t="str">
        <f t="shared" si="1335"/>
        <v>20500</v>
      </c>
      <c r="F2585" t="str">
        <f t="shared" si="1336"/>
        <v>0.327868852459016</v>
      </c>
      <c r="G2585" t="str">
        <f t="shared" si="1331"/>
        <v>0.327868852459016</v>
      </c>
      <c r="H2585" t="str">
        <f t="shared" si="1337"/>
        <v>3.8378491701951+0.241969138495015i</v>
      </c>
      <c r="I2585" t="str">
        <f t="shared" si="1338"/>
        <v>2556.47102185869i</v>
      </c>
      <c r="J2585" t="str">
        <f t="shared" si="1332"/>
        <v>-8845.51247427254+559.274052509983i</v>
      </c>
      <c r="K2585" t="str">
        <f t="shared" si="1339"/>
        <v>0.0182006482222696-0.2878625607024i</v>
      </c>
      <c r="L2585" t="str">
        <f t="shared" si="1340"/>
        <v>0.00380240348700705-0.0509871956969526i</v>
      </c>
      <c r="M2585" t="str">
        <f t="shared" si="1341"/>
        <v>0.0220030517092766-0.338849756399353i</v>
      </c>
      <c r="N2585" t="str">
        <f t="shared" si="1342"/>
        <v>-8.12011502028158i</v>
      </c>
      <c r="O2585" t="str">
        <f t="shared" si="1343"/>
        <v>-0.263002922321265-0.964795036704934i</v>
      </c>
      <c r="P2585" t="str">
        <f t="shared" si="1344"/>
        <v>1.26300292232126+0.964795036704934i</v>
      </c>
      <c r="Q2585" t="str">
        <f t="shared" si="1345"/>
        <v>-1.26300292232126+7.15531998357665i</v>
      </c>
      <c r="R2585" t="str">
        <f t="shared" si="1346"/>
        <v>0.100546707949998-0.194260174455132i</v>
      </c>
      <c r="S2585" t="str">
        <f t="shared" si="1347"/>
        <v>0.879341471566748i</v>
      </c>
      <c r="T2585" t="str">
        <f t="shared" si="1348"/>
        <v>0.170821027672189+0.0884148901299433i</v>
      </c>
      <c r="U2585" t="str">
        <f t="shared" si="1349"/>
        <v>0.00005-0.000218283606391123i</v>
      </c>
      <c r="V2585" t="str">
        <f t="shared" si="1350"/>
        <v>0.00002-0.00244477639158057i</v>
      </c>
      <c r="W2585" t="str">
        <f t="shared" si="1351"/>
        <v>0.0000422542580586938-0.000201126676096723i</v>
      </c>
      <c r="X2585" t="str">
        <f t="shared" si="1352"/>
        <v>0.000042546895732797-0.000200997507034235i</v>
      </c>
      <c r="Y2585" t="str">
        <f t="shared" si="1353"/>
        <v>0.009+3.27228290797913i</v>
      </c>
      <c r="Z2585" t="str">
        <f t="shared" si="1354"/>
        <v>-0.000736699378955594-0.000158071955906874i</v>
      </c>
      <c r="AA2585" t="str">
        <f t="shared" si="1355"/>
        <v>0.0101349209404926-3.66736184570965i</v>
      </c>
      <c r="AB2585" t="str">
        <f t="shared" si="1356"/>
        <v>0.570952770241749+0.295518222423911i</v>
      </c>
      <c r="AC2585" t="str">
        <f t="shared" si="1357"/>
        <v>1.1126989810071-0.186964904382926i</v>
      </c>
      <c r="AD2585" t="str">
        <f t="shared" si="1358"/>
        <v>0.455633948270669+0.342146246643792i</v>
      </c>
      <c r="AE2585" t="str">
        <f t="shared" si="1359"/>
        <v>-0.000281581520308907-0.000324081876795186i</v>
      </c>
      <c r="AF2585" t="str">
        <f t="shared" si="1360"/>
        <v>-6.35151095578038-0.229798956250097i</v>
      </c>
      <c r="AG2585" t="str">
        <f t="shared" si="1361"/>
        <v>1.00455899869479-0.00603637509506383i</v>
      </c>
      <c r="AH2585" t="str">
        <f t="shared" si="1362"/>
        <v>0.00169345478392681+0.00212365730788826i</v>
      </c>
      <c r="AI2585">
        <f t="shared" si="1363"/>
        <v>-51.320784512449897</v>
      </c>
      <c r="AJ2585">
        <f t="shared" si="1364"/>
        <v>51.430309794697344</v>
      </c>
      <c r="AK2585"/>
      <c r="AL2585"/>
      <c r="AM2585"/>
      <c r="AN2585"/>
    </row>
    <row r="2586" spans="1:40" x14ac:dyDescent="0.35">
      <c r="A2586"/>
      <c r="B2586">
        <f t="shared" si="1365"/>
        <v>652000</v>
      </c>
      <c r="C2586" s="237" t="str">
        <f t="shared" si="1333"/>
        <v>-7.58623432365967E-08+0.00158498038973681i</v>
      </c>
      <c r="D2586" s="208" t="str">
        <f t="shared" si="1334"/>
        <v>-2.51366178379709+0.0121515163213155i</v>
      </c>
      <c r="E2586" t="str">
        <f t="shared" si="1335"/>
        <v>20500</v>
      </c>
      <c r="F2586" t="str">
        <f t="shared" si="1336"/>
        <v>0.327868852459016</v>
      </c>
      <c r="G2586" t="str">
        <f t="shared" si="1331"/>
        <v>0.327868852459016</v>
      </c>
      <c r="H2586" t="str">
        <f t="shared" si="1337"/>
        <v>3.83789930392593+0.241601419567012i</v>
      </c>
      <c r="I2586" t="str">
        <f t="shared" si="1338"/>
        <v>2560.39801267568i</v>
      </c>
      <c r="J2586" t="str">
        <f t="shared" si="1332"/>
        <v>-8872.71157421326+560.133152437033i</v>
      </c>
      <c r="K2586" t="str">
        <f t="shared" si="1339"/>
        <v>0.0181450697538914-0.287424462772461i</v>
      </c>
      <c r="L2586" t="str">
        <f t="shared" si="1340"/>
        <v>0.00379081288117128-0.0509098575278423i</v>
      </c>
      <c r="M2586" t="str">
        <f t="shared" si="1341"/>
        <v>0.0219358826350627-0.338334320300303i</v>
      </c>
      <c r="N2586" t="str">
        <f t="shared" si="1342"/>
        <v>-8.13258831524361i</v>
      </c>
      <c r="O2586" t="str">
        <f t="shared" si="1343"/>
        <v>-0.275016324204076-0.961439556821581i</v>
      </c>
      <c r="P2586" t="str">
        <f t="shared" si="1344"/>
        <v>1.27501632420408+0.961439556821581i</v>
      </c>
      <c r="Q2586" t="str">
        <f t="shared" si="1345"/>
        <v>-1.27501632420408+7.17114875842203i</v>
      </c>
      <c r="R2586" t="str">
        <f t="shared" si="1346"/>
        <v>0.0993186814763649-0.195456726893126i</v>
      </c>
      <c r="S2586" t="str">
        <f t="shared" si="1347"/>
        <v>0.880692226515392i</v>
      </c>
      <c r="T2586" t="str">
        <f t="shared" si="1348"/>
        <v>0.172137219994918+0.0874691907239928i</v>
      </c>
      <c r="U2586" t="str">
        <f t="shared" si="1349"/>
        <v>0.00005-0.000217948815583774i</v>
      </c>
      <c r="V2586" t="str">
        <f t="shared" si="1350"/>
        <v>0.00002-0.00244102673453827i</v>
      </c>
      <c r="W2586" t="str">
        <f t="shared" si="1351"/>
        <v>0.0000422541986861597-0.000200820454887021i</v>
      </c>
      <c r="X2586" t="str">
        <f t="shared" si="1352"/>
        <v>0.0000425459048377484-0.000200691484085459i</v>
      </c>
      <c r="Y2586" t="str">
        <f t="shared" si="1353"/>
        <v>0.009+3.27730945622487i</v>
      </c>
      <c r="Z2586" t="str">
        <f t="shared" si="1354"/>
        <v>-0.000734449446265614-0.000157819647748716i</v>
      </c>
      <c r="AA2586" t="str">
        <f t="shared" si="1355"/>
        <v>0.0101038514054601-3.66173645640628i</v>
      </c>
      <c r="AB2586" t="str">
        <f t="shared" si="1356"/>
        <v>0.575352015832726+0.292357313588498i</v>
      </c>
      <c r="AC2586" t="str">
        <f t="shared" si="1357"/>
        <v>1.11153536727094-0.188248217491795i</v>
      </c>
      <c r="AD2586" t="str">
        <f t="shared" si="1358"/>
        <v>0.459883684956053+0.340906469278964i</v>
      </c>
      <c r="AE2586" t="str">
        <f t="shared" si="1359"/>
        <v>-0.000283959578865699-0.000322957248755447i</v>
      </c>
      <c r="AF2586" t="str">
        <f t="shared" si="1360"/>
        <v>-6.35156108772302-0.229449903245697i</v>
      </c>
      <c r="AG2586" t="str">
        <f t="shared" si="1361"/>
        <v>1.00453570160038-0.00608351275949665i</v>
      </c>
      <c r="AH2586" t="str">
        <f t="shared" si="1362"/>
        <v>0.00170885305947154+0.00211722989844226i</v>
      </c>
      <c r="AI2586">
        <f t="shared" si="1363"/>
        <v>-51.306015653914052</v>
      </c>
      <c r="AJ2586">
        <f t="shared" si="1364"/>
        <v>51.092397433795888</v>
      </c>
      <c r="AK2586"/>
      <c r="AL2586"/>
      <c r="AM2586"/>
      <c r="AN2586"/>
    </row>
    <row r="2587" spans="1:40" x14ac:dyDescent="0.35">
      <c r="A2587"/>
      <c r="B2587">
        <f t="shared" si="1365"/>
        <v>653000</v>
      </c>
      <c r="C2587" s="237" t="str">
        <f t="shared" si="1333"/>
        <v>-7.56301709379404E-08+0.00158255316097342i</v>
      </c>
      <c r="D2587" s="208" t="str">
        <f t="shared" si="1334"/>
        <v>-2.5136617820171+0.0121329075674629i</v>
      </c>
      <c r="E2587" t="str">
        <f t="shared" si="1335"/>
        <v>20500</v>
      </c>
      <c r="F2587" t="str">
        <f t="shared" si="1336"/>
        <v>0.327868852459016</v>
      </c>
      <c r="G2587" t="str">
        <f t="shared" si="1331"/>
        <v>0.327868852459016</v>
      </c>
      <c r="H2587" t="str">
        <f t="shared" si="1337"/>
        <v>3.83794920891094+0.241234811397154i</v>
      </c>
      <c r="I2587" t="str">
        <f t="shared" si="1338"/>
        <v>2564.32500349267i</v>
      </c>
      <c r="J2587" t="str">
        <f t="shared" si="1332"/>
        <v>-8899.9524225806+560.992252364084i</v>
      </c>
      <c r="K2587" t="str">
        <f t="shared" si="1339"/>
        <v>0.01808974515636-0.286987691095107i</v>
      </c>
      <c r="L2587" t="str">
        <f t="shared" si="1340"/>
        <v>0.00377927509359831-0.0508327523021895i</v>
      </c>
      <c r="M2587" t="str">
        <f t="shared" si="1341"/>
        <v>0.0218690202499583-0.337820443397296i</v>
      </c>
      <c r="N2587" t="str">
        <f t="shared" si="1342"/>
        <v>-8.14506161020564i</v>
      </c>
      <c r="O2587" t="str">
        <f t="shared" si="1343"/>
        <v>-0.286986938752889-0.957934495143194i</v>
      </c>
      <c r="P2587" t="str">
        <f t="shared" si="1344"/>
        <v>1.28698693875289+0.957934495143194i</v>
      </c>
      <c r="Q2587" t="str">
        <f t="shared" si="1345"/>
        <v>-1.28698693875289+7.18712711506245i</v>
      </c>
      <c r="R2587" t="str">
        <f t="shared" si="1346"/>
        <v>0.0980744818596034-0.196630377243422i</v>
      </c>
      <c r="S2587" t="str">
        <f t="shared" si="1347"/>
        <v>0.882042981464035i</v>
      </c>
      <c r="T2587" t="str">
        <f t="shared" si="1348"/>
        <v>0.173436444190186+0.086505908384985i</v>
      </c>
      <c r="U2587" t="str">
        <f t="shared" si="1349"/>
        <v>0.00005-0.000217615050169404i</v>
      </c>
      <c r="V2587" t="str">
        <f t="shared" si="1350"/>
        <v>0.00002-0.00243728856189733i</v>
      </c>
      <c r="W2587" t="str">
        <f t="shared" si="1351"/>
        <v>0.0000422541392227464-0.000200515175014502i</v>
      </c>
      <c r="X2587" t="str">
        <f t="shared" si="1352"/>
        <v>0.0000425449181283926-0.000200386401858237i</v>
      </c>
      <c r="Y2587" t="str">
        <f t="shared" si="1353"/>
        <v>0.009+3.28233600447062i</v>
      </c>
      <c r="Z2587" t="str">
        <f t="shared" si="1354"/>
        <v>-0.000732209842865137-0.000157568156259983i</v>
      </c>
      <c r="AA2587" t="str">
        <f t="shared" si="1355"/>
        <v>0.0100729245282279-3.65612829922865i</v>
      </c>
      <c r="AB2587" t="str">
        <f t="shared" si="1356"/>
        <v>0.579694547098121+0.289137635499235i</v>
      </c>
      <c r="AC2587" t="str">
        <f t="shared" si="1357"/>
        <v>1.11035395601648-0.189509512129924i</v>
      </c>
      <c r="AD2587" t="str">
        <f t="shared" si="1358"/>
        <v>0.464117206403518+0.339614461508049i</v>
      </c>
      <c r="AE2587" t="str">
        <f t="shared" si="1359"/>
        <v>-0.000286318762232676-0.000321799143997073i</v>
      </c>
      <c r="AF2587" t="str">
        <f t="shared" si="1360"/>
        <v>-6.35161099092804-0.229101903829691i</v>
      </c>
      <c r="AG2587" t="str">
        <f t="shared" si="1361"/>
        <v>1.00451178360132-0.006130293132778i</v>
      </c>
      <c r="AH2587" t="str">
        <f t="shared" si="1362"/>
        <v>0.00172414312810322+0.00211058614821814i</v>
      </c>
      <c r="AI2587">
        <f t="shared" si="1363"/>
        <v>-51.291723425902028</v>
      </c>
      <c r="AJ2587">
        <f t="shared" si="1364"/>
        <v>50.754527379119445</v>
      </c>
      <c r="AK2587"/>
      <c r="AL2587"/>
      <c r="AM2587"/>
      <c r="AN2587"/>
    </row>
    <row r="2588" spans="1:40" x14ac:dyDescent="0.35">
      <c r="A2588"/>
      <c r="B2588">
        <f t="shared" si="1365"/>
        <v>654000</v>
      </c>
      <c r="C2588" s="237" t="str">
        <f t="shared" si="1333"/>
        <v>-7.53990628353892E-08+0.00158013335492791i</v>
      </c>
      <c r="D2588" s="208" t="str">
        <f t="shared" si="1334"/>
        <v>-2.51366178024527+0.012114355721114i</v>
      </c>
      <c r="E2588" t="str">
        <f t="shared" si="1335"/>
        <v>20500</v>
      </c>
      <c r="F2588" t="str">
        <f t="shared" si="1336"/>
        <v>0.327868852459016</v>
      </c>
      <c r="G2588" t="str">
        <f t="shared" si="1331"/>
        <v>0.327868852459016</v>
      </c>
      <c r="H2588" t="str">
        <f t="shared" si="1337"/>
        <v>3.8379988865375+0.240869308984011i</v>
      </c>
      <c r="I2588" t="str">
        <f t="shared" si="1338"/>
        <v>2568.25199430966i</v>
      </c>
      <c r="J2588" t="str">
        <f t="shared" si="1332"/>
        <v>-8927.23501937455+561.851352291135i</v>
      </c>
      <c r="K2588" t="str">
        <f t="shared" si="1339"/>
        <v>0.0180346728877814-0.286552239680899i</v>
      </c>
      <c r="L2588" t="str">
        <f t="shared" si="1340"/>
        <v>0.00376778980444287-0.0507558789751887i</v>
      </c>
      <c r="M2588" t="str">
        <f t="shared" si="1341"/>
        <v>0.0218024626922243-0.337308118656088i</v>
      </c>
      <c r="N2588" t="str">
        <f t="shared" si="1342"/>
        <v>-8.15753490516767i</v>
      </c>
      <c r="O2588" t="str">
        <f t="shared" si="1343"/>
        <v>-0.29891290356668-0.954280396991019i</v>
      </c>
      <c r="P2588" t="str">
        <f t="shared" si="1344"/>
        <v>1.29891290356668+0.954280396991019i</v>
      </c>
      <c r="Q2588" t="str">
        <f t="shared" si="1345"/>
        <v>-1.29891290356668+7.20325450817665i</v>
      </c>
      <c r="R2588" t="str">
        <f t="shared" si="1346"/>
        <v>0.0968145924630055-0.197780964889307i</v>
      </c>
      <c r="S2588" t="str">
        <f t="shared" si="1347"/>
        <v>0.883393736412679i</v>
      </c>
      <c r="T2588" t="str">
        <f t="shared" si="1348"/>
        <v>0.17471846556487+0.0855254045751652i</v>
      </c>
      <c r="U2588" t="str">
        <f t="shared" si="1349"/>
        <v>0.00005-0.000217282305444375i</v>
      </c>
      <c r="V2588" t="str">
        <f t="shared" si="1350"/>
        <v>0.00002-0.00243356182097699i</v>
      </c>
      <c r="W2588" t="str">
        <f t="shared" si="1351"/>
        <v>0.0000422540796684544-0.000200210832161062i</v>
      </c>
      <c r="X2588" t="str">
        <f t="shared" si="1352"/>
        <v>0.0000425439355785951-0.000200082256037332i</v>
      </c>
      <c r="Y2588" t="str">
        <f t="shared" si="1353"/>
        <v>0.009+3.28736255271636i</v>
      </c>
      <c r="Z2588" t="str">
        <f t="shared" si="1354"/>
        <v>-0.000729980505621468-0.000157317477424511i</v>
      </c>
      <c r="AA2588" t="str">
        <f t="shared" si="1355"/>
        <v>0.0100421394367251-3.65053729511353i</v>
      </c>
      <c r="AB2588" t="str">
        <f t="shared" si="1356"/>
        <v>0.58397957959886+0.285860396308733i</v>
      </c>
      <c r="AC2588" t="str">
        <f t="shared" si="1357"/>
        <v>1.10915522547441-0.190748592702359i</v>
      </c>
      <c r="AD2588" t="str">
        <f t="shared" si="1358"/>
        <v>0.468333879276385+0.338270438689103i</v>
      </c>
      <c r="AE2588" t="str">
        <f t="shared" si="1359"/>
        <v>-0.000288658749891987-0.000320607930351263i</v>
      </c>
      <c r="AF2588" t="str">
        <f t="shared" si="1360"/>
        <v>-6.35166066678277-0.228754953262897i</v>
      </c>
      <c r="AG2588" t="str">
        <f t="shared" si="1361"/>
        <v>1.00448725037352-0.00617670946890263i</v>
      </c>
      <c r="AH2588" t="str">
        <f t="shared" si="1362"/>
        <v>0.00173932288032682+0.00210372823630148i</v>
      </c>
      <c r="AI2588">
        <f t="shared" si="1363"/>
        <v>-51.277902992449896</v>
      </c>
      <c r="AJ2588">
        <f t="shared" si="1364"/>
        <v>50.416698442844691</v>
      </c>
      <c r="AK2588"/>
      <c r="AL2588"/>
      <c r="AM2588"/>
      <c r="AN2588"/>
    </row>
    <row r="2589" spans="1:40" x14ac:dyDescent="0.35">
      <c r="A2589"/>
      <c r="B2589">
        <f t="shared" si="1365"/>
        <v>655000</v>
      </c>
      <c r="C2589" s="237" t="str">
        <f t="shared" si="1333"/>
        <v>-7.51690124349989E-08+0.0015777209376031i</v>
      </c>
      <c r="D2589" s="208" t="str">
        <f t="shared" si="1334"/>
        <v>-2.51366177848155+0.0120958605216238i</v>
      </c>
      <c r="E2589" t="str">
        <f t="shared" si="1335"/>
        <v>20500</v>
      </c>
      <c r="F2589" t="str">
        <f t="shared" si="1336"/>
        <v>0.327868852459016</v>
      </c>
      <c r="G2589" t="str">
        <f t="shared" si="1331"/>
        <v>0.327868852459016</v>
      </c>
      <c r="H2589" t="str">
        <f t="shared" si="1337"/>
        <v>3.83804833818249+0.240504907355977i</v>
      </c>
      <c r="I2589" t="str">
        <f t="shared" si="1338"/>
        <v>2572.17898512664i</v>
      </c>
      <c r="J2589" t="str">
        <f t="shared" si="1332"/>
        <v>-8954.55936459512+562.710452218186i</v>
      </c>
      <c r="K2589" t="str">
        <f t="shared" si="1339"/>
        <v>0.0179798514179348-0.28611810257626i</v>
      </c>
      <c r="L2589" t="str">
        <f t="shared" si="1340"/>
        <v>0.00375635669627272-0.0506792365082374i</v>
      </c>
      <c r="M2589" t="str">
        <f t="shared" si="1341"/>
        <v>0.0217362081142075-0.336797339084497i</v>
      </c>
      <c r="N2589" t="str">
        <f t="shared" si="1342"/>
        <v>-8.1700082001297i</v>
      </c>
      <c r="O2589" t="str">
        <f t="shared" si="1343"/>
        <v>-0.310792363191083-0.950477830873557i</v>
      </c>
      <c r="P2589" t="str">
        <f t="shared" si="1344"/>
        <v>1.31079236319108+0.950477830873557i</v>
      </c>
      <c r="Q2589" t="str">
        <f t="shared" si="1345"/>
        <v>-1.31079236319108+7.21953036925614i</v>
      </c>
      <c r="R2589" t="str">
        <f t="shared" si="1346"/>
        <v>0.0955394965815615-0.198908340604608i</v>
      </c>
      <c r="S2589" t="str">
        <f t="shared" si="1347"/>
        <v>0.884744491361322i</v>
      </c>
      <c r="T2589" t="str">
        <f t="shared" si="1348"/>
        <v>0.175983058635749+0.0845280433079704i</v>
      </c>
      <c r="U2589" t="str">
        <f t="shared" si="1349"/>
        <v>0.00005-0.000216950576733772i</v>
      </c>
      <c r="V2589" t="str">
        <f t="shared" si="1350"/>
        <v>0.00002-0.00242984645941825i</v>
      </c>
      <c r="W2589" t="str">
        <f t="shared" si="1351"/>
        <v>0.0000422540200232856-0.000199907422034964i</v>
      </c>
      <c r="X2589" t="str">
        <f t="shared" si="1352"/>
        <v>0.0000425429571624204-0.00019977904233385i</v>
      </c>
      <c r="Y2589" t="str">
        <f t="shared" si="1353"/>
        <v>0.009+3.2923891009621i</v>
      </c>
      <c r="Z2589" t="str">
        <f t="shared" si="1354"/>
        <v>-0.000727761371883469-0.000157067607252712i</v>
      </c>
      <c r="AA2589" t="str">
        <f t="shared" si="1355"/>
        <v>0.0100114952655341-3.64496336548061i</v>
      </c>
      <c r="AB2589" t="str">
        <f t="shared" si="1356"/>
        <v>0.588206359679076+0.282526812696711i</v>
      </c>
      <c r="AC2589" t="str">
        <f t="shared" si="1357"/>
        <v>1.10793965458436-0.191965275173872i</v>
      </c>
      <c r="AD2589" t="str">
        <f t="shared" si="1358"/>
        <v>0.472533073162772+0.336874623604998i</v>
      </c>
      <c r="AE2589" t="str">
        <f t="shared" si="1359"/>
        <v>-0.000290979226511456-0.000319383977376948i</v>
      </c>
      <c r="AF2589" t="str">
        <f t="shared" si="1360"/>
        <v>-6.35171011666404-0.228409046834353i</v>
      </c>
      <c r="AG2589" t="str">
        <f t="shared" si="1361"/>
        <v>1.00446210765642-0.00622275510148424i</v>
      </c>
      <c r="AH2589" t="str">
        <f t="shared" si="1362"/>
        <v>0.00175439023734939+0.0020966583534891i</v>
      </c>
      <c r="AI2589">
        <f t="shared" si="1363"/>
        <v>-51.264549627898425</v>
      </c>
      <c r="AJ2589">
        <f t="shared" si="1364"/>
        <v>50.078909439102596</v>
      </c>
      <c r="AK2589"/>
      <c r="AL2589"/>
      <c r="AM2589"/>
      <c r="AN2589"/>
    </row>
    <row r="2590" spans="1:40" x14ac:dyDescent="0.35">
      <c r="A2590"/>
      <c r="B2590">
        <f t="shared" si="1365"/>
        <v>656000</v>
      </c>
      <c r="C2590" s="237" t="str">
        <f t="shared" si="1333"/>
        <v>-7.49400132922844E-08+0.00157531587520912i</v>
      </c>
      <c r="D2590" s="208" t="str">
        <f t="shared" si="1334"/>
        <v>-2.51366177672589+0.0120774217099366i</v>
      </c>
      <c r="E2590" t="str">
        <f t="shared" si="1335"/>
        <v>20500</v>
      </c>
      <c r="F2590" t="str">
        <f t="shared" si="1336"/>
        <v>0.327868852459016</v>
      </c>
      <c r="G2590" t="str">
        <f t="shared" si="1331"/>
        <v>0.327868852459016</v>
      </c>
      <c r="H2590" t="str">
        <f t="shared" si="1337"/>
        <v>3.8380975652124+0.240141601571069i</v>
      </c>
      <c r="I2590" t="str">
        <f t="shared" si="1338"/>
        <v>2576.10597594363i</v>
      </c>
      <c r="J2590" t="str">
        <f t="shared" si="1332"/>
        <v>-8981.92545824231+563.569552145236i</v>
      </c>
      <c r="K2590" t="str">
        <f t="shared" si="1339"/>
        <v>0.0179252792281676-0.285685273863215i</v>
      </c>
      <c r="L2590" t="str">
        <f t="shared" si="1340"/>
        <v>0.00374497545404681-0.0506028238688887i</v>
      </c>
      <c r="M2590" t="str">
        <f t="shared" si="1341"/>
        <v>0.0216702546822144-0.336288097732104i</v>
      </c>
      <c r="N2590" t="str">
        <f t="shared" si="1342"/>
        <v>-8.18248149509173i</v>
      </c>
      <c r="O2590" t="str">
        <f t="shared" si="1343"/>
        <v>-0.32262346940706-0.946527388398113i</v>
      </c>
      <c r="P2590" t="str">
        <f t="shared" si="1344"/>
        <v>1.32262346940706+0.946527388398113i</v>
      </c>
      <c r="Q2590" t="str">
        <f t="shared" si="1345"/>
        <v>-1.32262346940706+7.23595410669362i</v>
      </c>
      <c r="R2590" t="str">
        <f t="shared" si="1346"/>
        <v>0.0942496771411886-0.200012366446496i</v>
      </c>
      <c r="S2590" t="str">
        <f t="shared" si="1347"/>
        <v>0.886095246309966i</v>
      </c>
      <c r="T2590" t="str">
        <f t="shared" si="1348"/>
        <v>0.177230007111447+0.0835141908810563i</v>
      </c>
      <c r="U2590" t="str">
        <f t="shared" si="1349"/>
        <v>0.00005-0.000216619859391191i</v>
      </c>
      <c r="V2590" t="str">
        <f t="shared" si="1350"/>
        <v>0.00002-0.00242614242518133i</v>
      </c>
      <c r="W2590" t="str">
        <f t="shared" si="1351"/>
        <v>0.0000422539602872407-0.000199604940370646i</v>
      </c>
      <c r="X2590" t="str">
        <f t="shared" si="1352"/>
        <v>0.0000425419828541307-0.000199476756485059i</v>
      </c>
      <c r="Y2590" t="str">
        <f t="shared" si="1353"/>
        <v>0.009+3.29741564920785i</v>
      </c>
      <c r="Z2590" t="str">
        <f t="shared" si="1354"/>
        <v>-0.000725552379477252-0.000156818541781363i</v>
      </c>
      <c r="AA2590" t="str">
        <f t="shared" si="1355"/>
        <v>0.00998099115583061-3.63940643222884i</v>
      </c>
      <c r="AB2590" t="str">
        <f t="shared" si="1356"/>
        <v>0.592374164405756+0.279138108977671i</v>
      </c>
      <c r="AC2590" t="str">
        <f t="shared" si="1357"/>
        <v>1.10670772268247-0.193159386980598i</v>
      </c>
      <c r="AD2590" t="str">
        <f t="shared" si="1358"/>
        <v>0.476714160655934+0.335427246423444i</v>
      </c>
      <c r="AE2590" t="str">
        <f t="shared" si="1359"/>
        <v>-0.000293279881936551-0.000318127656304622i</v>
      </c>
      <c r="AF2590" t="str">
        <f t="shared" si="1360"/>
        <v>-6.35175934193829-0.228064179861132i</v>
      </c>
      <c r="AG2590" t="str">
        <f t="shared" si="1361"/>
        <v>1.00443636125196-0.0062684234442098i</v>
      </c>
      <c r="AH2590" t="str">
        <f t="shared" si="1362"/>
        <v>0.00176934315103081+0.00208937870198009i</v>
      </c>
      <c r="AI2590">
        <f t="shared" si="1363"/>
        <v>-51.251658714153685</v>
      </c>
      <c r="AJ2590">
        <f t="shared" si="1364"/>
        <v>49.741159184116519</v>
      </c>
      <c r="AK2590"/>
      <c r="AL2590"/>
      <c r="AM2590"/>
      <c r="AN2590"/>
    </row>
    <row r="2591" spans="1:40" x14ac:dyDescent="0.35">
      <c r="A2591"/>
      <c r="B2591">
        <f t="shared" si="1365"/>
        <v>657000</v>
      </c>
      <c r="C2591" s="237" t="str">
        <f t="shared" si="1333"/>
        <v>-7.47120590117674E-08+0.00157291813416179i</v>
      </c>
      <c r="D2591" s="208" t="str">
        <f t="shared" si="1334"/>
        <v>-2.51366177497824+0.0120590390285737i</v>
      </c>
      <c r="E2591" t="str">
        <f t="shared" si="1335"/>
        <v>20500</v>
      </c>
      <c r="F2591" t="str">
        <f t="shared" si="1336"/>
        <v>0.327868852459016</v>
      </c>
      <c r="G2591" t="str">
        <f t="shared" si="1331"/>
        <v>0.327868852459016</v>
      </c>
      <c r="H2591" t="str">
        <f t="shared" si="1337"/>
        <v>3.83814656898341+0.239779386716692i</v>
      </c>
      <c r="I2591" t="str">
        <f t="shared" si="1338"/>
        <v>2580.03296676062i</v>
      </c>
      <c r="J2591" t="str">
        <f t="shared" si="1332"/>
        <v>-9009.33330031611+564.428652072287i</v>
      </c>
      <c r="K2591" t="str">
        <f t="shared" si="1339"/>
        <v>0.0178709548112904-0.285253747659116i</v>
      </c>
      <c r="L2591" t="str">
        <f t="shared" si="1340"/>
        <v>0.00373364576509352-0.0505266400308055i</v>
      </c>
      <c r="M2591" t="str">
        <f t="shared" si="1341"/>
        <v>0.0216046005763839-0.335780387689921i</v>
      </c>
      <c r="N2591" t="str">
        <f t="shared" si="1342"/>
        <v>-8.19495479005376i</v>
      </c>
      <c r="O2591" t="str">
        <f t="shared" si="1343"/>
        <v>-0.334404381518444-0.942429684178755i</v>
      </c>
      <c r="P2591" t="str">
        <f t="shared" si="1344"/>
        <v>1.33440438151844+0.942429684178755i</v>
      </c>
      <c r="Q2591" t="str">
        <f t="shared" si="1345"/>
        <v>-1.33440438151844+7.25252510587501i</v>
      </c>
      <c r="R2591" t="str">
        <f t="shared" si="1346"/>
        <v>0.0929456164047629-0.201092915639887i</v>
      </c>
      <c r="S2591" t="str">
        <f t="shared" si="1347"/>
        <v>0.887446001258608i</v>
      </c>
      <c r="T2591" t="str">
        <f t="shared" si="1348"/>
        <v>0.178459103866052+0.0824842156129233i</v>
      </c>
      <c r="U2591" t="str">
        <f t="shared" si="1349"/>
        <v>0.0000499999999999999-0.00021629014879851i</v>
      </c>
      <c r="V2591" t="str">
        <f t="shared" si="1350"/>
        <v>0.00002-0.00242244966654331i</v>
      </c>
      <c r="W2591" t="str">
        <f t="shared" si="1351"/>
        <v>0.0000422539004603211-0.00019930338292851i</v>
      </c>
      <c r="X2591" t="str">
        <f t="shared" si="1352"/>
        <v>0.0000425410126281841-0.00019917539425417i</v>
      </c>
      <c r="Y2591" t="str">
        <f t="shared" si="1353"/>
        <v>0.009+3.30244219745359i</v>
      </c>
      <c r="Z2591" t="str">
        <f t="shared" si="1354"/>
        <v>-0.000723353466701737-0.000156570277073386i</v>
      </c>
      <c r="AA2591" t="str">
        <f t="shared" si="1355"/>
        <v>0.00995062625532314-3.63386641773282i</v>
      </c>
      <c r="AB2591" t="str">
        <f t="shared" si="1356"/>
        <v>0.596482301480564+0.275695516220593i</v>
      </c>
      <c r="AC2591" t="str">
        <f t="shared" si="1357"/>
        <v>1.10545990919529-0.194330766932674i</v>
      </c>
      <c r="AD2591" t="str">
        <f t="shared" si="1358"/>
        <v>0.480876517434052+0.333928544656297i</v>
      </c>
      <c r="AE2591" t="str">
        <f t="shared" si="1359"/>
        <v>-0.000295560411181831-0.000316839339980533i</v>
      </c>
      <c r="AF2591" t="str">
        <f t="shared" si="1360"/>
        <v>-6.35180834396165-0.227720347688118i</v>
      </c>
      <c r="AG2591" t="str">
        <f t="shared" si="1361"/>
        <v>1.00441001702359-0.00631370799128251i</v>
      </c>
      <c r="AH2591" t="str">
        <f t="shared" si="1362"/>
        <v>0.00178417960383241+0.0020818914950689i</v>
      </c>
      <c r="AI2591">
        <f t="shared" si="1363"/>
        <v>-51.239225738041327</v>
      </c>
      <c r="AJ2591">
        <f t="shared" si="1364"/>
        <v>49.403446496341999</v>
      </c>
      <c r="AK2591"/>
      <c r="AL2591"/>
      <c r="AM2591"/>
      <c r="AN2591"/>
    </row>
    <row r="2592" spans="1:40" x14ac:dyDescent="0.35">
      <c r="A2592"/>
      <c r="B2592">
        <f t="shared" si="1365"/>
        <v>658000</v>
      </c>
      <c r="C2592" s="237" t="str">
        <f t="shared" si="1333"/>
        <v>-7.44851432465318E-08+0.00157052768108112i</v>
      </c>
      <c r="D2592" s="208" t="str">
        <f t="shared" si="1334"/>
        <v>-2.51366177323855+0.0120407122216219i</v>
      </c>
      <c r="E2592" t="str">
        <f t="shared" si="1335"/>
        <v>20500</v>
      </c>
      <c r="F2592" t="str">
        <f t="shared" si="1336"/>
        <v>0.327868852459016</v>
      </c>
      <c r="G2592" t="str">
        <f t="shared" si="1331"/>
        <v>0.327868852459016</v>
      </c>
      <c r="H2592" t="str">
        <f t="shared" si="1337"/>
        <v>3.83819535084151+0.239418257909436i</v>
      </c>
      <c r="I2592" t="str">
        <f t="shared" si="1338"/>
        <v>2583.9599575776i</v>
      </c>
      <c r="J2592" t="str">
        <f t="shared" si="1332"/>
        <v>-9036.78289081653+565.287751999337i</v>
      </c>
      <c r="K2592" t="str">
        <f t="shared" si="1339"/>
        <v>0.0178168766714729-0.284823518116387i</v>
      </c>
      <c r="L2592" t="str">
        <f t="shared" si="1340"/>
        <v>0.0037223673190897-0.0504506839737177i</v>
      </c>
      <c r="M2592" t="str">
        <f t="shared" si="1341"/>
        <v>0.0215392439905626-0.335274202090105i</v>
      </c>
      <c r="N2592" t="str">
        <f t="shared" si="1342"/>
        <v>-8.20742808501579i</v>
      </c>
      <c r="O2592" t="str">
        <f t="shared" si="1343"/>
        <v>-0.346133266638324-0.938185355740689i</v>
      </c>
      <c r="P2592" t="str">
        <f t="shared" si="1344"/>
        <v>1.34613326663832+0.938185355740689i</v>
      </c>
      <c r="Q2592" t="str">
        <f t="shared" si="1345"/>
        <v>-1.34613326663832+7.2692427292751i</v>
      </c>
      <c r="R2592" t="str">
        <f t="shared" si="1346"/>
        <v>0.0916277956851665-0.202149872453826i</v>
      </c>
      <c r="S2592" t="str">
        <f t="shared" si="1347"/>
        <v>0.888796756207251i</v>
      </c>
      <c r="T2592" t="str">
        <f t="shared" si="1348"/>
        <v>0.17967015090467+0.0814384875833967i</v>
      </c>
      <c r="U2592" t="str">
        <f t="shared" si="1349"/>
        <v>0.0000499999999999999-0.000215961440365685i</v>
      </c>
      <c r="V2592" t="str">
        <f t="shared" si="1350"/>
        <v>0.00002-0.00241876813209567i</v>
      </c>
      <c r="W2592" t="str">
        <f t="shared" si="1351"/>
        <v>0.0000422538405425283-0.000199002745494734i</v>
      </c>
      <c r="X2592" t="str">
        <f t="shared" si="1352"/>
        <v>0.0000425400464592325-0.000198874951430154i</v>
      </c>
      <c r="Y2592" t="str">
        <f t="shared" si="1353"/>
        <v>0.009+3.30746874569933i</v>
      </c>
      <c r="Z2592" t="str">
        <f t="shared" si="1354"/>
        <v>-0.000721164572324412-0.000156322809217625i</v>
      </c>
      <c r="AA2592" t="str">
        <f t="shared" si="1355"/>
        <v>0.00992039971819372-3.62834324483917i</v>
      </c>
      <c r="AB2592" t="str">
        <f t="shared" si="1356"/>
        <v>0.600530109124708+0.272200271381512i</v>
      </c>
      <c r="AC2592" t="str">
        <f t="shared" si="1357"/>
        <v>1.10419669334026-0.195479265108286i</v>
      </c>
      <c r="AD2592" t="str">
        <f t="shared" si="1358"/>
        <v>0.485019522339516+0.332378763118173i</v>
      </c>
      <c r="AE2592" t="str">
        <f t="shared" si="1359"/>
        <v>-0.000297820514422055-0.000315519402811337i</v>
      </c>
      <c r="AF2592" t="str">
        <f t="shared" si="1360"/>
        <v>-6.35185712408006-0.227377545687814i</v>
      </c>
      <c r="AG2592" t="str">
        <f t="shared" si="1361"/>
        <v>1.00438308089526-0.00635860231785399i</v>
      </c>
      <c r="AH2592" t="str">
        <f t="shared" si="1362"/>
        <v>0.00179889760876462+0.00207419895684142i</v>
      </c>
      <c r="AI2592">
        <f t="shared" si="1363"/>
        <v>-51.227246288746514</v>
      </c>
      <c r="AJ2592">
        <f t="shared" si="1364"/>
        <v>49.065770196603118</v>
      </c>
      <c r="AK2592"/>
      <c r="AL2592"/>
      <c r="AM2592"/>
      <c r="AN2592"/>
    </row>
    <row r="2593" spans="1:40" x14ac:dyDescent="0.35">
      <c r="A2593"/>
      <c r="B2593">
        <f t="shared" si="1365"/>
        <v>659000</v>
      </c>
      <c r="C2593" s="237" t="str">
        <f t="shared" si="1333"/>
        <v>-7.42592596977796E-08+0.00156814448278972i</v>
      </c>
      <c r="D2593" s="208" t="str">
        <f t="shared" si="1334"/>
        <v>-2.51366177150678+0.0120224410347212i</v>
      </c>
      <c r="E2593" t="str">
        <f t="shared" si="1335"/>
        <v>20500</v>
      </c>
      <c r="F2593" t="str">
        <f t="shared" si="1336"/>
        <v>0.327868852459016</v>
      </c>
      <c r="G2593" t="str">
        <f t="shared" si="1331"/>
        <v>0.327868852459016</v>
      </c>
      <c r="H2593" t="str">
        <f t="shared" si="1337"/>
        <v>3.83824391212259+0.239058210294848i</v>
      </c>
      <c r="I2593" t="str">
        <f t="shared" si="1338"/>
        <v>2587.88694839459i</v>
      </c>
      <c r="J2593" t="str">
        <f t="shared" si="1332"/>
        <v>-9064.27422974357+566.146851926388i</v>
      </c>
      <c r="K2593" t="str">
        <f t="shared" si="1339"/>
        <v>0.0177630433241426-0.284394579422265i</v>
      </c>
      <c r="L2593" t="str">
        <f t="shared" si="1340"/>
        <v>0.00371113980803936-0.0503749546833766i</v>
      </c>
      <c r="M2593" t="str">
        <f t="shared" si="1341"/>
        <v>0.021474183132182-0.334769534105642i</v>
      </c>
      <c r="N2593" t="str">
        <f t="shared" si="1342"/>
        <v>-8.21990137997782i</v>
      </c>
      <c r="O2593" t="str">
        <f t="shared" si="1343"/>
        <v>-0.357808299974202-0.933795063421076i</v>
      </c>
      <c r="P2593" t="str">
        <f t="shared" si="1344"/>
        <v>1.3578082999742+0.933795063421076i</v>
      </c>
      <c r="Q2593" t="str">
        <f t="shared" si="1345"/>
        <v>-1.3578082999742+7.28610631655674i</v>
      </c>
      <c r="R2593" t="str">
        <f t="shared" si="1346"/>
        <v>0.0902966950655642-0.203183132070199i</v>
      </c>
      <c r="S2593" t="str">
        <f t="shared" si="1347"/>
        <v>0.890147511155895i</v>
      </c>
      <c r="T2593" t="str">
        <f t="shared" si="1348"/>
        <v>0.180862959321147+0.0803773783782148i</v>
      </c>
      <c r="U2593" t="str">
        <f t="shared" si="1349"/>
        <v>0.0000499999999999999-0.000215633729530532i</v>
      </c>
      <c r="V2593" t="str">
        <f t="shared" si="1350"/>
        <v>0.00002-0.00241509777074196i</v>
      </c>
      <c r="W2593" t="str">
        <f t="shared" si="1351"/>
        <v>0.0000422537805338626-0.000198703023881072i</v>
      </c>
      <c r="X2593" t="str">
        <f t="shared" si="1352"/>
        <v>0.0000425390843221197-0.000198575423827543i</v>
      </c>
      <c r="Y2593" t="str">
        <f t="shared" si="1353"/>
        <v>0.009+3.31249529394508i</v>
      </c>
      <c r="Z2593" t="str">
        <f t="shared" si="1354"/>
        <v>-0.000718985635577033-0.000156076134328632i</v>
      </c>
      <c r="AA2593" t="str">
        <f t="shared" si="1355"/>
        <v>0.00989031070503853-3.6228368368629i</v>
      </c>
      <c r="AB2593" t="str">
        <f t="shared" si="1356"/>
        <v>0.604516955937632+0.268653616449836i</v>
      </c>
      <c r="AC2593" t="str">
        <f t="shared" si="1357"/>
        <v>1.10291855383302-0.196604742739435i</v>
      </c>
      <c r="AD2593" t="str">
        <f t="shared" si="1358"/>
        <v>0.489142557457645+0.33077815388437i</v>
      </c>
      <c r="AE2593" t="str">
        <f t="shared" si="1359"/>
        <v>-0.000300059896982826-0.000314168220709161i</v>
      </c>
      <c r="AF2593" t="str">
        <f t="shared" si="1360"/>
        <v>-6.35190568362937-0.227035769260127i</v>
      </c>
      <c r="AG2593" t="str">
        <f t="shared" si="1361"/>
        <v>1.00435555885039-0.00640310008044507i</v>
      </c>
      <c r="AH2593" t="str">
        <f t="shared" si="1362"/>
        <v>0.00181349520933301+0.00206630332187345i</v>
      </c>
      <c r="AI2593">
        <f t="shared" si="1363"/>
        <v>-51.215716055338731</v>
      </c>
      <c r="AJ2593">
        <f t="shared" si="1364"/>
        <v>48.728129108228906</v>
      </c>
      <c r="AK2593"/>
      <c r="AL2593"/>
      <c r="AM2593"/>
      <c r="AN2593"/>
    </row>
    <row r="2594" spans="1:40" x14ac:dyDescent="0.35">
      <c r="A2594"/>
      <c r="B2594">
        <f t="shared" si="1365"/>
        <v>660000</v>
      </c>
      <c r="C2594" s="237" t="str">
        <f t="shared" si="1333"/>
        <v>-7.40344021143947E-08+0.00156576850631127i</v>
      </c>
      <c r="D2594" s="208" t="str">
        <f t="shared" si="1334"/>
        <v>-2.51366176978287+0.0120042252150531i</v>
      </c>
      <c r="E2594" t="str">
        <f t="shared" si="1335"/>
        <v>20500</v>
      </c>
      <c r="F2594" t="str">
        <f t="shared" si="1336"/>
        <v>0.327868852459016</v>
      </c>
      <c r="G2594" t="str">
        <f t="shared" si="1331"/>
        <v>0.327868852459016</v>
      </c>
      <c r="H2594" t="str">
        <f t="shared" si="1337"/>
        <v>3.83829225415248+0.23869923904723i</v>
      </c>
      <c r="I2594" t="str">
        <f t="shared" si="1338"/>
        <v>2591.81393921158i</v>
      </c>
      <c r="J2594" t="str">
        <f t="shared" si="1332"/>
        <v>-9091.80731709722+567.005951853439i</v>
      </c>
      <c r="K2594" t="str">
        <f t="shared" si="1339"/>
        <v>0.0177094532958823-0.283966925798537i</v>
      </c>
      <c r="L2594" t="str">
        <f t="shared" si="1340"/>
        <v>0.00369996292625272-0.0502994511515096i</v>
      </c>
      <c r="M2594" t="str">
        <f t="shared" si="1341"/>
        <v>0.021409416222135-0.334266376950047i</v>
      </c>
      <c r="N2594" t="str">
        <f t="shared" si="1342"/>
        <v>-8.23237467493985i</v>
      </c>
      <c r="O2594" t="str">
        <f t="shared" si="1343"/>
        <v>-0.369427665111898-0.929259490266293i</v>
      </c>
      <c r="P2594" t="str">
        <f t="shared" si="1344"/>
        <v>1.3694276651119+0.929259490266293i</v>
      </c>
      <c r="Q2594" t="str">
        <f t="shared" si="1345"/>
        <v>-1.3694276651119+7.30311518467356i</v>
      </c>
      <c r="R2594" t="str">
        <f t="shared" si="1346"/>
        <v>0.0889527931270844-0.20419260044517i</v>
      </c>
      <c r="S2594" t="str">
        <f t="shared" si="1347"/>
        <v>0.891498266104538i</v>
      </c>
      <c r="T2594" t="str">
        <f t="shared" si="1348"/>
        <v>0.182037349248246+0.0793012608379514i</v>
      </c>
      <c r="U2594" t="str">
        <f t="shared" si="1349"/>
        <v>0.0000499999999999999-0.000215307011758516i</v>
      </c>
      <c r="V2594" t="str">
        <f t="shared" si="1350"/>
        <v>0.00002-0.00241143853169538i</v>
      </c>
      <c r="W2594" t="str">
        <f t="shared" si="1351"/>
        <v>0.000042253720434326-0.000198404213924661i</v>
      </c>
      <c r="X2594" t="str">
        <f t="shared" si="1352"/>
        <v>0.0000425381261918807-0.000198276807286233i</v>
      </c>
      <c r="Y2594" t="str">
        <f t="shared" si="1353"/>
        <v>0.009+3.31752184219082i</v>
      </c>
      <c r="Z2594" t="str">
        <f t="shared" si="1354"/>
        <v>-0.000716816596151416-0.000155830248546463i</v>
      </c>
      <c r="AA2594" t="str">
        <f t="shared" si="1355"/>
        <v>0.00986035838281013-3.61734711758394i</v>
      </c>
      <c r="AB2594" t="str">
        <f t="shared" si="1356"/>
        <v>0.608442240730485+0.265056797609135i</v>
      </c>
      <c r="AC2594" t="str">
        <f t="shared" si="1357"/>
        <v>1.10162596860171-0.197707072089827i</v>
      </c>
      <c r="AD2594" t="str">
        <f t="shared" si="1358"/>
        <v>0.493245008194925+0.32912697624811i</v>
      </c>
      <c r="AE2594" t="str">
        <f t="shared" si="1359"/>
        <v>-0.000302278269330875-0.000312786171037096i</v>
      </c>
      <c r="AF2594" t="str">
        <f t="shared" si="1360"/>
        <v>-6.35195402393535-0.226695013832177i</v>
      </c>
      <c r="AG2594" t="str">
        <f t="shared" si="1361"/>
        <v>1.00432745693087-0.0064471950173567i</v>
      </c>
      <c r="AH2594" t="str">
        <f t="shared" si="1362"/>
        <v>0.00182797047948297+0.00205820683493175i</v>
      </c>
      <c r="AI2594">
        <f t="shared" si="1363"/>
        <v>-51.204630824377546</v>
      </c>
      <c r="AJ2594">
        <f t="shared" si="1364"/>
        <v>48.39052205718933</v>
      </c>
      <c r="AK2594"/>
      <c r="AL2594"/>
      <c r="AM2594"/>
      <c r="AN2594"/>
    </row>
    <row r="2595" spans="1:40" x14ac:dyDescent="0.35">
      <c r="A2595"/>
      <c r="B2595">
        <f t="shared" si="1365"/>
        <v>661000</v>
      </c>
      <c r="C2595" s="237" t="str">
        <f t="shared" si="1333"/>
        <v>-7.38105642925114E-08+0.00156339971886903i</v>
      </c>
      <c r="D2595" s="208" t="str">
        <f t="shared" si="1334"/>
        <v>-2.51366176806678+0.0119860645113292i</v>
      </c>
      <c r="E2595" t="str">
        <f t="shared" si="1335"/>
        <v>20500</v>
      </c>
      <c r="F2595" t="str">
        <f t="shared" si="1336"/>
        <v>0.327868852459016</v>
      </c>
      <c r="G2595" t="str">
        <f t="shared" si="1331"/>
        <v>0.327868852459016</v>
      </c>
      <c r="H2595" t="str">
        <f t="shared" si="1337"/>
        <v>3.83834037824711+0.238341339369418i</v>
      </c>
      <c r="I2595" t="str">
        <f t="shared" si="1338"/>
        <v>2595.74093002857i</v>
      </c>
      <c r="J2595" t="str">
        <f t="shared" si="1332"/>
        <v>-9119.38215287749+567.865051780489i</v>
      </c>
      <c r="K2595" t="str">
        <f t="shared" si="1339"/>
        <v>0.0176561051243305-0.283540551501289i</v>
      </c>
      <c r="L2595" t="str">
        <f t="shared" si="1340"/>
        <v>0.00368883637032586-0.0502241723757793i</v>
      </c>
      <c r="M2595" t="str">
        <f t="shared" si="1341"/>
        <v>0.0213449414946564-0.333764723877068i</v>
      </c>
      <c r="N2595" t="str">
        <f t="shared" si="1342"/>
        <v>-8.24484796990188i</v>
      </c>
      <c r="O2595" t="str">
        <f t="shared" si="1343"/>
        <v>-0.380989554298153-0.924579341925665i</v>
      </c>
      <c r="P2595" t="str">
        <f t="shared" si="1344"/>
        <v>1.38098955429815+0.924579341925665i</v>
      </c>
      <c r="Q2595" t="str">
        <f t="shared" si="1345"/>
        <v>-1.38098955429815+7.32026862797621i</v>
      </c>
      <c r="R2595" t="str">
        <f t="shared" si="1346"/>
        <v>0.0875965666840746-0.205178194163685i</v>
      </c>
      <c r="S2595" t="str">
        <f t="shared" si="1347"/>
        <v>0.892849021053182i</v>
      </c>
      <c r="T2595" t="str">
        <f t="shared" si="1348"/>
        <v>0.183193149800506+0.0782105088114958i</v>
      </c>
      <c r="U2595" t="str">
        <f t="shared" si="1349"/>
        <v>0.0000500000000000001-0.000214981282542543i</v>
      </c>
      <c r="V2595" t="str">
        <f t="shared" si="1350"/>
        <v>0.00002-0.00240779036447648i</v>
      </c>
      <c r="W2595" t="str">
        <f t="shared" si="1351"/>
        <v>0.0000422536602439194-0.000198106311487832i</v>
      </c>
      <c r="X2595" t="str">
        <f t="shared" si="1352"/>
        <v>0.0000425371720437381-0.000197979097671293i</v>
      </c>
      <c r="Y2595" t="str">
        <f t="shared" si="1353"/>
        <v>0.009+3.32254839043657i</v>
      </c>
      <c r="Z2595" t="str">
        <f t="shared" si="1354"/>
        <v>-0.00071465739419525-0.000155585148036456i</v>
      </c>
      <c r="AA2595" t="str">
        <f t="shared" si="1355"/>
        <v>0.0098305419247593-3.61187401124353i</v>
      </c>
      <c r="AB2595" t="str">
        <f t="shared" si="1356"/>
        <v>0.612305392335135+0.26141106441318i</v>
      </c>
      <c r="AC2595" t="str">
        <f t="shared" si="1357"/>
        <v>1.10031941450853-0.198786136325221i</v>
      </c>
      <c r="AD2595" t="str">
        <f t="shared" si="1358"/>
        <v>0.497326263356672+0.327425496677101i</v>
      </c>
      <c r="AE2595" t="str">
        <f t="shared" si="1359"/>
        <v>-0.000304475347063923-0.000311373632555108i</v>
      </c>
      <c r="AF2595" t="str">
        <f t="shared" si="1360"/>
        <v>-6.35200214631389-0.226355274858089i</v>
      </c>
      <c r="AG2595" t="str">
        <f t="shared" si="1361"/>
        <v>1.00429878123607-0.00649088094906929i</v>
      </c>
      <c r="AH2595" t="str">
        <f t="shared" si="1362"/>
        <v>0.00184232152354317+0.00204991175067757i</v>
      </c>
      <c r="AI2595">
        <f t="shared" si="1363"/>
        <v>-51.193986477595949</v>
      </c>
      <c r="AJ2595">
        <f t="shared" si="1364"/>
        <v>48.052947872228486</v>
      </c>
      <c r="AK2595"/>
      <c r="AL2595"/>
      <c r="AM2595"/>
      <c r="AN2595"/>
    </row>
    <row r="2596" spans="1:40" x14ac:dyDescent="0.35">
      <c r="A2596"/>
      <c r="B2596">
        <f t="shared" si="1365"/>
        <v>662000</v>
      </c>
      <c r="C2596" s="237" t="str">
        <f t="shared" si="1333"/>
        <v>-7.35877400750847E-08+0.00156103808788426i</v>
      </c>
      <c r="D2596" s="208" t="str">
        <f t="shared" si="1334"/>
        <v>-2.51366176635846+0.0119679586737793i</v>
      </c>
      <c r="E2596" t="str">
        <f t="shared" si="1335"/>
        <v>20500</v>
      </c>
      <c r="F2596" t="str">
        <f t="shared" si="1336"/>
        <v>0.327868852459016</v>
      </c>
      <c r="G2596" t="str">
        <f t="shared" si="1331"/>
        <v>0.327868852459016</v>
      </c>
      <c r="H2596" t="str">
        <f t="shared" si="1337"/>
        <v>3.83838828571255+0.237984506492576i</v>
      </c>
      <c r="I2596" t="str">
        <f t="shared" si="1338"/>
        <v>2599.66792084555i</v>
      </c>
      <c r="J2596" t="str">
        <f t="shared" si="1332"/>
        <v>-9146.99873708437+568.72415170754i</v>
      </c>
      <c r="K2596" t="str">
        <f t="shared" si="1339"/>
        <v>0.0176029973580816-0.283115450820651i</v>
      </c>
      <c r="L2596" t="str">
        <f t="shared" si="1340"/>
        <v>0.00367775983911988-0.050149117359737i</v>
      </c>
      <c r="M2596" t="str">
        <f t="shared" si="1341"/>
        <v>0.0212807571972015-0.333264568180388i</v>
      </c>
      <c r="N2596" t="str">
        <f t="shared" si="1342"/>
        <v>-8.25732126486391i</v>
      </c>
      <c r="O2596" t="str">
        <f t="shared" si="1343"/>
        <v>-0.392492168721873-0.919755346541677i</v>
      </c>
      <c r="P2596" t="str">
        <f t="shared" si="1344"/>
        <v>1.39249216872187+0.919755346541677i</v>
      </c>
      <c r="Q2596" t="str">
        <f t="shared" si="1345"/>
        <v>-1.39249216872187+7.33756591832223i</v>
      </c>
      <c r="R2596" t="str">
        <f t="shared" si="1346"/>
        <v>0.0862284905270748-0.206139840287443i</v>
      </c>
      <c r="S2596" t="str">
        <f t="shared" si="1347"/>
        <v>0.894199776001824i</v>
      </c>
      <c r="T2596" t="str">
        <f t="shared" si="1348"/>
        <v>0.184330199010083+0.0771054969142857i</v>
      </c>
      <c r="U2596" t="str">
        <f t="shared" si="1349"/>
        <v>0.0000500000000000001-0.000214656537402751i</v>
      </c>
      <c r="V2596" t="str">
        <f t="shared" si="1350"/>
        <v>0.00002-0.0024041532189108i</v>
      </c>
      <c r="W2596" t="str">
        <f t="shared" si="1351"/>
        <v>0.0000422535999626437-0.000197809312457912i</v>
      </c>
      <c r="X2596" t="str">
        <f t="shared" si="1352"/>
        <v>0.0000425362218531023-0.000197682290872779i</v>
      </c>
      <c r="Y2596" t="str">
        <f t="shared" si="1353"/>
        <v>0.009+3.32757493868231i</v>
      </c>
      <c r="Z2596" t="str">
        <f t="shared" si="1354"/>
        <v>-0.000712507970308004-0.000155340828989032i</v>
      </c>
      <c r="AA2596" t="str">
        <f t="shared" si="1355"/>
        <v>0.00980086051037853-3.60641744254086i</v>
      </c>
      <c r="AB2596" t="str">
        <f t="shared" si="1356"/>
        <v>0.616105869389722+0.257717668977854i</v>
      </c>
      <c r="AC2596" t="str">
        <f t="shared" si="1357"/>
        <v>1.09899936707861-0.199841829376622i</v>
      </c>
      <c r="AD2596" t="str">
        <f t="shared" si="1358"/>
        <v>0.501385715224206+0.325673988769426i</v>
      </c>
      <c r="AE2596" t="str">
        <f t="shared" si="1359"/>
        <v>-0.000306650850900219-0.000309930985366403i</v>
      </c>
      <c r="AF2596" t="str">
        <f t="shared" si="1360"/>
        <v>-6.35205005207101-0.226016547818797i</v>
      </c>
      <c r="AG2596" t="str">
        <f t="shared" si="1361"/>
        <v>1.00426953792179-0.0065341517786324i</v>
      </c>
      <c r="AH2596" t="str">
        <f t="shared" si="1362"/>
        <v>0.00185654647616795+0.00204142033337296i</v>
      </c>
      <c r="AI2596">
        <f t="shared" si="1363"/>
        <v>-51.183778989657625</v>
      </c>
      <c r="AJ2596">
        <f t="shared" si="1364"/>
        <v>47.715405384998057</v>
      </c>
      <c r="AK2596"/>
      <c r="AL2596"/>
      <c r="AM2596"/>
      <c r="AN2596"/>
    </row>
    <row r="2597" spans="1:40" x14ac:dyDescent="0.35">
      <c r="A2597"/>
      <c r="B2597">
        <f t="shared" si="1365"/>
        <v>663000</v>
      </c>
      <c r="C2597" s="237" t="str">
        <f t="shared" si="1333"/>
        <v>-7.33659233514677E-08+0.00155868358097481i</v>
      </c>
      <c r="D2597" s="208" t="str">
        <f t="shared" si="1334"/>
        <v>-2.51366176465787+0.0119499074541402i</v>
      </c>
      <c r="E2597" t="str">
        <f t="shared" si="1335"/>
        <v>20500</v>
      </c>
      <c r="F2597" t="str">
        <f t="shared" si="1336"/>
        <v>0.327868852459016</v>
      </c>
      <c r="G2597" t="str">
        <f t="shared" si="1331"/>
        <v>0.327868852459016</v>
      </c>
      <c r="H2597" t="str">
        <f t="shared" si="1337"/>
        <v>3.83843597784513+0.237628735675994i</v>
      </c>
      <c r="I2597" t="str">
        <f t="shared" si="1338"/>
        <v>2603.59491166254i</v>
      </c>
      <c r="J2597" t="str">
        <f t="shared" si="1332"/>
        <v>-9174.65706971788+569.583251634591i</v>
      </c>
      <c r="K2597" t="str">
        <f t="shared" si="1339"/>
        <v>0.0175501285565884-0.282691618080547i</v>
      </c>
      <c r="L2597" t="str">
        <f t="shared" si="1340"/>
        <v>0.00366673303374105-0.0500742851127826i</v>
      </c>
      <c r="M2597" t="str">
        <f t="shared" si="1341"/>
        <v>0.0212168615903294-0.33276590319333i</v>
      </c>
      <c r="N2597" t="str">
        <f t="shared" si="1342"/>
        <v>-8.26979455982594i</v>
      </c>
      <c r="O2597" t="str">
        <f t="shared" si="1343"/>
        <v>-0.403933718793999-0.914788254636695i</v>
      </c>
      <c r="P2597" t="str">
        <f t="shared" si="1344"/>
        <v>1.403933718794+0.914788254636695i</v>
      </c>
      <c r="Q2597" t="str">
        <f t="shared" si="1345"/>
        <v>-1.403933718794+7.35500630518924i</v>
      </c>
      <c r="R2597" t="str">
        <f t="shared" si="1346"/>
        <v>0.0848490371736467-0.207077476196684i</v>
      </c>
      <c r="S2597" t="str">
        <f t="shared" si="1347"/>
        <v>0.895550530950467i</v>
      </c>
      <c r="T2597" t="str">
        <f t="shared" si="1348"/>
        <v>0.185448343755823+0.0759866002914952i</v>
      </c>
      <c r="U2597" t="str">
        <f t="shared" si="1349"/>
        <v>0.0000500000000000001-0.000214332771886306i</v>
      </c>
      <c r="V2597" t="str">
        <f t="shared" si="1350"/>
        <v>0.00002-0.00240052704512662i</v>
      </c>
      <c r="W2597" t="str">
        <f t="shared" si="1351"/>
        <v>0.0000422535395905002-0.000197513212747042i</v>
      </c>
      <c r="X2597" t="str">
        <f t="shared" si="1352"/>
        <v>0.0000425352755955688-0.000197386382805537i</v>
      </c>
      <c r="Y2597" t="str">
        <f t="shared" si="1353"/>
        <v>0.009+3.33260148692805i</v>
      </c>
      <c r="Z2597" t="str">
        <f t="shared" si="1354"/>
        <v>-0.000710368265536786-0.000155097287619481i</v>
      </c>
      <c r="AA2597" t="str">
        <f t="shared" si="1355"/>
        <v>0.00977131332534508-3.60097733662948i</v>
      </c>
      <c r="AB2597" t="str">
        <f t="shared" si="1356"/>
        <v>0.619843160101593+0.253977865189632i</v>
      </c>
      <c r="AC2597" t="str">
        <f t="shared" si="1357"/>
        <v>1.09766630023653-0.200874055796679i</v>
      </c>
      <c r="AD2597" t="str">
        <f t="shared" si="1358"/>
        <v>0.505422759631453+0.32387273320876i</v>
      </c>
      <c r="AE2597" t="str">
        <f t="shared" si="1359"/>
        <v>-0.000308804506667624-0.000308458610864157i</v>
      </c>
      <c r="AF2597" t="str">
        <f t="shared" si="1360"/>
        <v>-6.352097742503-0.225678828221854i</v>
      </c>
      <c r="AG2597" t="str">
        <f t="shared" si="1361"/>
        <v>1.00423973319931-0.00657700149204306i</v>
      </c>
      <c r="AH2597" t="str">
        <f t="shared" si="1362"/>
        <v>0.00187064350227801+0.00203273485658889i</v>
      </c>
      <c r="AI2597">
        <f t="shared" si="1363"/>
        <v>-51.174004425988613</v>
      </c>
      <c r="AJ2597">
        <f t="shared" si="1364"/>
        <v>47.377893430188365</v>
      </c>
      <c r="AK2597"/>
      <c r="AL2597"/>
      <c r="AM2597"/>
      <c r="AN2597"/>
    </row>
    <row r="2598" spans="1:40" x14ac:dyDescent="0.35">
      <c r="A2598"/>
      <c r="B2598">
        <f t="shared" si="1365"/>
        <v>664000</v>
      </c>
      <c r="C2598" s="237" t="str">
        <f t="shared" si="1333"/>
        <v>-7.3145108056994E-08+0.0015563361659536i</v>
      </c>
      <c r="D2598" s="208" t="str">
        <f t="shared" si="1334"/>
        <v>-2.51366176296495+0.0119319106056443i</v>
      </c>
      <c r="E2598" t="str">
        <f t="shared" si="1335"/>
        <v>20500</v>
      </c>
      <c r="F2598" t="str">
        <f t="shared" si="1336"/>
        <v>0.327868852459016</v>
      </c>
      <c r="G2598" t="str">
        <f t="shared" si="1331"/>
        <v>0.327868852459016</v>
      </c>
      <c r="H2598" t="str">
        <f t="shared" si="1337"/>
        <v>3.83848345593149+0.23727402220687i</v>
      </c>
      <c r="I2598" t="str">
        <f t="shared" si="1338"/>
        <v>2607.52190247953i</v>
      </c>
      <c r="J2598" t="str">
        <f t="shared" si="1332"/>
        <v>-9202.357150778+570.442351561642i</v>
      </c>
      <c r="K2598" t="str">
        <f t="shared" si="1339"/>
        <v>0.0174974972900641-0.282269047638445i</v>
      </c>
      <c r="L2598" t="str">
        <f t="shared" si="1340"/>
        <v>0.00365575565752062-0.0499996746501208i</v>
      </c>
      <c r="M2598" t="str">
        <f t="shared" si="1341"/>
        <v>0.0211532529475847-0.332268722288566i</v>
      </c>
      <c r="N2598" t="str">
        <f t="shared" si="1342"/>
        <v>-8.28226785478797i</v>
      </c>
      <c r="O2598" t="str">
        <f t="shared" si="1343"/>
        <v>-0.415312424425927-0.909678838996191i</v>
      </c>
      <c r="P2598" t="str">
        <f t="shared" si="1344"/>
        <v>1.41531242442593+0.909678838996191i</v>
      </c>
      <c r="Q2598" t="str">
        <f t="shared" si="1345"/>
        <v>-1.41531242442593+7.37258901579178i</v>
      </c>
      <c r="R2598" t="str">
        <f t="shared" si="1346"/>
        <v>0.0834586766271608-0.207991049426185i</v>
      </c>
      <c r="S2598" t="str">
        <f t="shared" si="1347"/>
        <v>0.896901285899111i</v>
      </c>
      <c r="T2598" t="str">
        <f t="shared" si="1348"/>
        <v>0.186547439685851+0.0748541943863386i</v>
      </c>
      <c r="U2598" t="str">
        <f t="shared" si="1349"/>
        <v>0.0000500000000000001-0.0002140099815672i</v>
      </c>
      <c r="V2598" t="str">
        <f t="shared" si="1350"/>
        <v>0.00002-0.00239691179355264i</v>
      </c>
      <c r="W2598" t="str">
        <f t="shared" si="1351"/>
        <v>0.0000422534791274905-0.000197218008291993i</v>
      </c>
      <c r="X2598" t="str">
        <f t="shared" si="1352"/>
        <v>0.0000425343332469175-0.000197091369409035i</v>
      </c>
      <c r="Y2598" t="str">
        <f t="shared" si="1353"/>
        <v>0.009+3.3376280351738i</v>
      </c>
      <c r="Z2598" t="str">
        <f t="shared" si="1354"/>
        <v>-0.000708238221372374-0.000154854520167767i</v>
      </c>
      <c r="AA2598" t="str">
        <f t="shared" si="1355"/>
        <v>0.00974189956146511-3.59555361911394i</v>
      </c>
      <c r="AB2598" t="str">
        <f t="shared" si="1356"/>
        <v>0.623516781988561+0.250192907931162i</v>
      </c>
      <c r="AC2598" t="str">
        <f t="shared" si="1357"/>
        <v>1.09632068605042-0.201882730609658i</v>
      </c>
      <c r="AD2598" t="str">
        <f t="shared" si="1358"/>
        <v>0.509436796041031+0.322022017718933i</v>
      </c>
      <c r="AE2598" t="str">
        <f t="shared" si="1359"/>
        <v>-0.000310936045292419-0.000306956891678738i</v>
      </c>
      <c r="AF2598" t="str">
        <f t="shared" si="1360"/>
        <v>-6.35214521889644-0.225342111601226i</v>
      </c>
      <c r="AG2598" t="str">
        <f t="shared" si="1361"/>
        <v>1.0042093733343-0.00661942415861423i</v>
      </c>
      <c r="AH2598" t="str">
        <f t="shared" si="1362"/>
        <v>0.0018846107970006+0.00202385760291665i</v>
      </c>
      <c r="AI2598">
        <f t="shared" si="1363"/>
        <v>-51.164658940675039</v>
      </c>
      <c r="AJ2598">
        <f t="shared" si="1364"/>
        <v>47.040410845659885</v>
      </c>
      <c r="AK2598"/>
      <c r="AL2598"/>
      <c r="AM2598"/>
      <c r="AN2598"/>
    </row>
    <row r="2599" spans="1:40" x14ac:dyDescent="0.35">
      <c r="A2599"/>
      <c r="B2599">
        <f t="shared" si="1365"/>
        <v>665000</v>
      </c>
      <c r="C2599" s="237" t="str">
        <f t="shared" si="1333"/>
        <v>-7.29252881725604E-08+0.00155399581082715i</v>
      </c>
      <c r="D2599" s="208" t="str">
        <f t="shared" si="1334"/>
        <v>-2.51366176127967+0.0119139678830082i</v>
      </c>
      <c r="E2599" t="str">
        <f t="shared" si="1335"/>
        <v>20500</v>
      </c>
      <c r="F2599" t="str">
        <f t="shared" si="1336"/>
        <v>0.327868852459016</v>
      </c>
      <c r="G2599" t="str">
        <f t="shared" si="1331"/>
        <v>0.327868852459016</v>
      </c>
      <c r="H2599" t="str">
        <f t="shared" si="1337"/>
        <v>3.83853072124873+0.23692036140012i</v>
      </c>
      <c r="I2599" t="str">
        <f t="shared" si="1338"/>
        <v>2611.44889329652i</v>
      </c>
      <c r="J2599" t="str">
        <f t="shared" si="1332"/>
        <v>-9230.09898026473+571.301451488692i</v>
      </c>
      <c r="K2599" t="str">
        <f t="shared" si="1339"/>
        <v>0.0174451021393864-0.281847733885114i</v>
      </c>
      <c r="L2599" t="str">
        <f t="shared" si="1340"/>
        <v>0.00364482741599486-0.0499252849927177i</v>
      </c>
      <c r="M2599" t="str">
        <f t="shared" si="1341"/>
        <v>0.0210899295553813-0.331773018877832i</v>
      </c>
      <c r="N2599" t="str">
        <f t="shared" si="1342"/>
        <v>-8.29474114975i</v>
      </c>
      <c r="O2599" t="str">
        <f t="shared" si="1343"/>
        <v>-0.426626515306461-0.904427894548519i</v>
      </c>
      <c r="P2599" t="str">
        <f t="shared" si="1344"/>
        <v>1.42662651530646+0.904427894548519i</v>
      </c>
      <c r="Q2599" t="str">
        <f t="shared" si="1345"/>
        <v>-1.42662651530646+7.39031325520148i</v>
      </c>
      <c r="R2599" t="str">
        <f t="shared" si="1346"/>
        <v>0.0820578761436429-0.208880517495821i</v>
      </c>
      <c r="S2599" t="str">
        <f t="shared" si="1347"/>
        <v>0.898252040847754i</v>
      </c>
      <c r="T2599" t="str">
        <f t="shared" si="1348"/>
        <v>0.187627351133956+0.0737086547136595i</v>
      </c>
      <c r="U2599" t="str">
        <f t="shared" si="1349"/>
        <v>0.00005-0.000213688162046046i</v>
      </c>
      <c r="V2599" t="str">
        <f t="shared" si="1350"/>
        <v>0.00002-0.00239330741491572i</v>
      </c>
      <c r="W2599" t="str">
        <f t="shared" si="1351"/>
        <v>0.0000422534185736152-0.00019692369505397i</v>
      </c>
      <c r="X2599" t="str">
        <f t="shared" si="1352"/>
        <v>0.0000425333947831081-0.000196797246647146i</v>
      </c>
      <c r="Y2599" t="str">
        <f t="shared" si="1353"/>
        <v>0.009+3.34265458341954i</v>
      </c>
      <c r="Z2599" t="str">
        <f t="shared" si="1354"/>
        <v>-0.000706117779745121-0.000154612522898311i</v>
      </c>
      <c r="AA2599" t="str">
        <f t="shared" si="1355"/>
        <v>0.00971261841661897-3.59014621604646i</v>
      </c>
      <c r="AB2599" t="str">
        <f t="shared" si="1356"/>
        <v>0.627126281599432+0.246364052324502i</v>
      </c>
      <c r="AC2599" t="str">
        <f t="shared" si="1357"/>
        <v>1.09496299448394-0.202867779155371i</v>
      </c>
      <c r="AD2599" t="str">
        <f t="shared" si="1358"/>
        <v>0.513427227619793+0.320122137017818i</v>
      </c>
      <c r="AE2599" t="str">
        <f t="shared" si="1359"/>
        <v>-0.000313045202787658-0.000305426211625267i</v>
      </c>
      <c r="AF2599" t="str">
        <f t="shared" si="1360"/>
        <v>-6.3521924825284-0.225006393517112i</v>
      </c>
      <c r="AG2599" t="str">
        <f t="shared" si="1361"/>
        <v>1.00417846464591-0.00666141393133291i</v>
      </c>
      <c r="AH2599" t="str">
        <f t="shared" si="1362"/>
        <v>0.00189844658560778+0.0020147908636807i</v>
      </c>
      <c r="AI2599">
        <f t="shared" si="1363"/>
        <v>-51.155738774431427</v>
      </c>
      <c r="AJ2599">
        <f t="shared" si="1364"/>
        <v>46.702956472572971</v>
      </c>
      <c r="AK2599"/>
      <c r="AL2599"/>
      <c r="AM2599"/>
      <c r="AN2599"/>
    </row>
    <row r="2600" spans="1:40" x14ac:dyDescent="0.35">
      <c r="A2600"/>
      <c r="B2600">
        <f t="shared" si="1365"/>
        <v>666000</v>
      </c>
      <c r="C2600" s="237" t="str">
        <f t="shared" si="1333"/>
        <v>-7.27064577242187E-08+0.00155166248379412i</v>
      </c>
      <c r="D2600" s="208" t="str">
        <f t="shared" si="1334"/>
        <v>-2.51366175960197+0.0118960790424216i</v>
      </c>
      <c r="E2600" t="str">
        <f t="shared" si="1335"/>
        <v>20500</v>
      </c>
      <c r="F2600" t="str">
        <f t="shared" si="1336"/>
        <v>0.327868852459016</v>
      </c>
      <c r="G2600" t="str">
        <f t="shared" si="1331"/>
        <v>0.327868852459016</v>
      </c>
      <c r="H2600" t="str">
        <f t="shared" si="1337"/>
        <v>3.83857777506439+0.236567748598161i</v>
      </c>
      <c r="I2600" t="str">
        <f t="shared" si="1338"/>
        <v>2615.3758841135i</v>
      </c>
      <c r="J2600" t="str">
        <f t="shared" si="1332"/>
        <v>-9257.88255817808+572.160551415743i</v>
      </c>
      <c r="K2600" t="str">
        <f t="shared" si="1339"/>
        <v>0.0173929416960025-0.281427671244375i</v>
      </c>
      <c r="L2600" t="str">
        <f t="shared" si="1340"/>
        <v>0.00363394801688582-0.0498511151672615i</v>
      </c>
      <c r="M2600" t="str">
        <f t="shared" si="1341"/>
        <v>0.0210268897128883-0.331278786411636i</v>
      </c>
      <c r="N2600" t="str">
        <f t="shared" si="1342"/>
        <v>-8.30721444471203i</v>
      </c>
      <c r="O2600" t="str">
        <f t="shared" si="1343"/>
        <v>-0.437874231177234-0.899036238241232i</v>
      </c>
      <c r="P2600" t="str">
        <f t="shared" si="1344"/>
        <v>1.43787423117723+0.899036238241232i</v>
      </c>
      <c r="Q2600" t="str">
        <f t="shared" si="1345"/>
        <v>-1.43787423117723+7.4081782064708i</v>
      </c>
      <c r="R2600" t="str">
        <f t="shared" si="1346"/>
        <v>0.0806471000067546-0.209745847736073i</v>
      </c>
      <c r="S2600" t="str">
        <f t="shared" si="1347"/>
        <v>0.899602795796398i</v>
      </c>
      <c r="T2600" t="str">
        <f t="shared" si="1348"/>
        <v>0.188687951030057+0.0725503566389481i</v>
      </c>
      <c r="U2600" t="str">
        <f t="shared" si="1349"/>
        <v>0.00005-0.000213367308949881i</v>
      </c>
      <c r="V2600" t="str">
        <f t="shared" si="1350"/>
        <v>0.00002-0.00238971386023867i</v>
      </c>
      <c r="W2600" t="str">
        <f t="shared" si="1351"/>
        <v>0.0000422533579288758-0.000196630269018439i</v>
      </c>
      <c r="X2600" t="str">
        <f t="shared" si="1352"/>
        <v>0.0000425324601802834-0.000196504010508001i</v>
      </c>
      <c r="Y2600" t="str">
        <f t="shared" si="1353"/>
        <v>0.009+3.34768113166528i</v>
      </c>
      <c r="Z2600" t="str">
        <f t="shared" si="1354"/>
        <v>-0.0007040068830211-0.000154371292099807i</v>
      </c>
      <c r="AA2600" t="str">
        <f t="shared" si="1355"/>
        <v>0.00968346909470583-3.58475505392342i</v>
      </c>
      <c r="AB2600" t="str">
        <f t="shared" si="1356"/>
        <v>0.630671234214745+0.242492552992516i</v>
      </c>
      <c r="AC2600" t="str">
        <f t="shared" si="1357"/>
        <v>1.09359369315614-0.203829136927419i</v>
      </c>
      <c r="AD2600" t="str">
        <f t="shared" si="1358"/>
        <v>0.517393461313846+0.318173392770589i</v>
      </c>
      <c r="AE2600" t="str">
        <f t="shared" si="1359"/>
        <v>-0.000315131720241283-0.000303866955651681i</v>
      </c>
      <c r="AF2600" t="str">
        <f t="shared" si="1360"/>
        <v>-6.35223953466636-0.224671669555739i</v>
      </c>
      <c r="AG2600" t="str">
        <f t="shared" si="1361"/>
        <v>1.00414701350569-0.00670296504720784i</v>
      </c>
      <c r="AH2600" t="str">
        <f t="shared" si="1362"/>
        <v>0.00191214912345446+0.0020055369386547i</v>
      </c>
      <c r="AI2600">
        <f t="shared" si="1363"/>
        <v>-51.147240252629629</v>
      </c>
      <c r="AJ2600">
        <f t="shared" si="1364"/>
        <v>46.365529155514722</v>
      </c>
      <c r="AK2600"/>
      <c r="AL2600"/>
      <c r="AM2600"/>
      <c r="AN2600"/>
    </row>
    <row r="2601" spans="1:40" x14ac:dyDescent="0.35">
      <c r="A2601"/>
      <c r="B2601">
        <f t="shared" si="1365"/>
        <v>667000</v>
      </c>
      <c r="C2601" s="237" t="str">
        <f t="shared" si="1333"/>
        <v>-7.248861078277E-08+0.0015493361532439i</v>
      </c>
      <c r="D2601" s="208" t="str">
        <f t="shared" si="1334"/>
        <v>-2.51366175793181+0.0118782438415366i</v>
      </c>
      <c r="E2601" t="str">
        <f t="shared" si="1335"/>
        <v>20500</v>
      </c>
      <c r="F2601" t="str">
        <f t="shared" si="1336"/>
        <v>0.327868852459016</v>
      </c>
      <c r="G2601" t="str">
        <f t="shared" si="1331"/>
        <v>0.327868852459016</v>
      </c>
      <c r="H2601" t="str">
        <f t="shared" si="1337"/>
        <v>3.83862461863665+0.236216179170724i</v>
      </c>
      <c r="I2601" t="str">
        <f t="shared" si="1338"/>
        <v>2619.30287493049i</v>
      </c>
      <c r="J2601" t="str">
        <f t="shared" si="1332"/>
        <v>-9285.70788451805+573.019651342793i</v>
      </c>
      <c r="K2601" t="str">
        <f t="shared" si="1339"/>
        <v>0.0173410145618348-0.281008854172863i</v>
      </c>
      <c r="L2601" t="str">
        <f t="shared" si="1340"/>
        <v>0.00362311717008151-0.0497771642061186i</v>
      </c>
      <c r="M2601" t="str">
        <f t="shared" si="1341"/>
        <v>0.0209641317319163-0.330786018378982i</v>
      </c>
      <c r="N2601" t="str">
        <f t="shared" si="1342"/>
        <v>-8.31968773967406i</v>
      </c>
      <c r="O2601" t="str">
        <f t="shared" si="1343"/>
        <v>-0.449053822106575-0.893504708913992i</v>
      </c>
      <c r="P2601" t="str">
        <f t="shared" si="1344"/>
        <v>1.44905382210657+0.893504708913992i</v>
      </c>
      <c r="Q2601" t="str">
        <f t="shared" si="1345"/>
        <v>-1.44905382210657+7.42618303076007i</v>
      </c>
      <c r="R2601" t="str">
        <f t="shared" si="1346"/>
        <v>0.0792268093109749-0.210587017108826i</v>
      </c>
      <c r="S2601" t="str">
        <f t="shared" si="1347"/>
        <v>0.90095355074504i</v>
      </c>
      <c r="T2601" t="str">
        <f t="shared" si="1348"/>
        <v>0.189729120805003+0.071379675162923i</v>
      </c>
      <c r="U2601" t="str">
        <f t="shared" si="1349"/>
        <v>0.00005-0.000213047417931965i</v>
      </c>
      <c r="V2601" t="str">
        <f t="shared" si="1350"/>
        <v>0.00002-0.00238613108083801i</v>
      </c>
      <c r="W2601" t="str">
        <f t="shared" si="1351"/>
        <v>0.0000422532971932734-0.00019633772619494i</v>
      </c>
      <c r="X2601" t="str">
        <f t="shared" si="1352"/>
        <v>0.000042531529414763-0.000196211657003781i</v>
      </c>
      <c r="Y2601" t="str">
        <f t="shared" si="1353"/>
        <v>0.009+3.35270767991103i</v>
      </c>
      <c r="Z2601" t="str">
        <f t="shared" si="1354"/>
        <v>-0.000701905473998105-0.000154130824085014i</v>
      </c>
      <c r="AA2601" t="str">
        <f t="shared" si="1355"/>
        <v>0.00965445080558984-3.57938005968215i</v>
      </c>
      <c r="AB2601" t="str">
        <f t="shared" si="1356"/>
        <v>0.634151243528576+0.238579663338849i</v>
      </c>
      <c r="AC2601" t="str">
        <f t="shared" si="1357"/>
        <v>1.09221324710935-0.204766749406106i</v>
      </c>
      <c r="AD2601" t="str">
        <f t="shared" si="1358"/>
        <v>0.521334907922971+0.316176093542284i</v>
      </c>
      <c r="AE2601" t="str">
        <f t="shared" si="1359"/>
        <v>-0.000317195343803779-0.000302279509787119i</v>
      </c>
      <c r="AF2601" t="str">
        <f t="shared" si="1360"/>
        <v>-6.35228637656846-0.224337935329187i</v>
      </c>
      <c r="AG2601" t="str">
        <f t="shared" si="1361"/>
        <v>1.0041150263366-0.00674407182760683i</v>
      </c>
      <c r="AH2601" t="str">
        <f t="shared" si="1362"/>
        <v>0.00192571669591456+0.00199609813577918i</v>
      </c>
      <c r="AI2601">
        <f t="shared" si="1363"/>
        <v>-51.139159783392991</v>
      </c>
      <c r="AJ2601">
        <f t="shared" si="1364"/>
        <v>46.028127742627674</v>
      </c>
      <c r="AK2601"/>
      <c r="AL2601"/>
      <c r="AM2601"/>
      <c r="AN2601"/>
    </row>
    <row r="2602" spans="1:40" x14ac:dyDescent="0.35">
      <c r="A2602"/>
      <c r="B2602">
        <f t="shared" si="1365"/>
        <v>668000</v>
      </c>
      <c r="C2602" s="237" t="str">
        <f t="shared" si="1333"/>
        <v>-7.22717414633615E-08+0.00154701678775516i</v>
      </c>
      <c r="D2602" s="208" t="str">
        <f t="shared" si="1334"/>
        <v>-2.51366175626914+0.0118604620394562i</v>
      </c>
      <c r="E2602" t="str">
        <f t="shared" si="1335"/>
        <v>20500</v>
      </c>
      <c r="F2602" t="str">
        <f t="shared" si="1336"/>
        <v>0.327868852459016</v>
      </c>
      <c r="G2602" t="str">
        <f t="shared" si="1331"/>
        <v>0.327868852459016</v>
      </c>
      <c r="H2602" t="str">
        <f t="shared" si="1337"/>
        <v>3.83867125321435+0.235865648514643i</v>
      </c>
      <c r="I2602" t="str">
        <f t="shared" si="1338"/>
        <v>2623.22986574748i</v>
      </c>
      <c r="J2602" t="str">
        <f t="shared" si="1332"/>
        <v>-9313.57495928464+573.878751269844i</v>
      </c>
      <c r="K2602" t="str">
        <f t="shared" si="1339"/>
        <v>0.0172893193491875-0.280591277159784i</v>
      </c>
      <c r="L2602" t="str">
        <f t="shared" si="1340"/>
        <v>0.00361233458761706-0.0497034311472944i</v>
      </c>
      <c r="M2602" t="str">
        <f t="shared" si="1341"/>
        <v>0.0209016539368046-0.330294708307078i</v>
      </c>
      <c r="N2602" t="str">
        <f t="shared" si="1342"/>
        <v>-8.33216103463609i</v>
      </c>
      <c r="O2602" t="str">
        <f t="shared" si="1343"/>
        <v>-0.460163548761763-0.887834167168047i</v>
      </c>
      <c r="P2602" t="str">
        <f t="shared" si="1344"/>
        <v>1.46016354876176+0.887834167168047i</v>
      </c>
      <c r="Q2602" t="str">
        <f t="shared" si="1345"/>
        <v>-1.46016354876176+7.44432686746804i</v>
      </c>
      <c r="R2602" t="str">
        <f t="shared" si="1346"/>
        <v>0.07779746175302-0.211404012023853i</v>
      </c>
      <c r="S2602" t="str">
        <f t="shared" si="1347"/>
        <v>0.902304305693685i</v>
      </c>
      <c r="T2602" t="str">
        <f t="shared" si="1348"/>
        <v>0.190750750290042+0.0701969847117897i</v>
      </c>
      <c r="U2602" t="str">
        <f t="shared" si="1349"/>
        <v>0.00005-0.000212728484671588i</v>
      </c>
      <c r="V2602" t="str">
        <f t="shared" si="1350"/>
        <v>0.00002-0.00238255902832179i</v>
      </c>
      <c r="W2602" t="str">
        <f t="shared" si="1351"/>
        <v>0.0000422532363668091-0.000196046062616909i</v>
      </c>
      <c r="X2602" t="str">
        <f t="shared" si="1352"/>
        <v>0.0000425306024630441-0.000195920182170546i</v>
      </c>
      <c r="Y2602" t="str">
        <f t="shared" si="1353"/>
        <v>0.009+3.35773422815677i</v>
      </c>
      <c r="Z2602" t="str">
        <f t="shared" si="1354"/>
        <v>-0.000699813495901823-0.000153891115190561i</v>
      </c>
      <c r="AA2602" t="str">
        <f t="shared" si="1355"/>
        <v>0.00962556276504687-3.57402116069763i</v>
      </c>
      <c r="AB2602" t="str">
        <f t="shared" si="1356"/>
        <v>0.637565941312522+0.234626634846895i</v>
      </c>
      <c r="AC2602" t="str">
        <f t="shared" si="1357"/>
        <v>1.09082211858503-0.20568057188642i</v>
      </c>
      <c r="AD2602" t="str">
        <f t="shared" si="1358"/>
        <v>0.525250982174617+0.314130554749806i</v>
      </c>
      <c r="AE2602" t="str">
        <f t="shared" si="1359"/>
        <v>-0.000319235824675608-0.00030066426109083i</v>
      </c>
      <c r="AF2602" t="str">
        <f t="shared" si="1360"/>
        <v>-6.35233300948349-0.224005186475187i</v>
      </c>
      <c r="AG2602" t="str">
        <f t="shared" si="1361"/>
        <v>1.00408250961202-0.00678472867858524i</v>
      </c>
      <c r="AH2602" t="str">
        <f t="shared" si="1362"/>
        <v>0.00193914761831682+0.00198647677088208i</v>
      </c>
      <c r="AI2602">
        <f t="shared" si="1363"/>
        <v>-51.13149385574755</v>
      </c>
      <c r="AJ2602">
        <f t="shared" si="1364"/>
        <v>45.690751085735641</v>
      </c>
      <c r="AK2602"/>
      <c r="AL2602"/>
      <c r="AM2602"/>
      <c r="AN2602"/>
    </row>
    <row r="2603" spans="1:40" x14ac:dyDescent="0.35">
      <c r="A2603"/>
      <c r="B2603">
        <f t="shared" si="1365"/>
        <v>669000</v>
      </c>
      <c r="C2603" s="237" t="str">
        <f t="shared" si="1333"/>
        <v>-7.20558439250899E-08+0.00154470435609445i</v>
      </c>
      <c r="D2603" s="208" t="str">
        <f t="shared" si="1334"/>
        <v>-2.51366175461393+0.0118427333967241i</v>
      </c>
      <c r="E2603" t="str">
        <f t="shared" si="1335"/>
        <v>20500</v>
      </c>
      <c r="F2603" t="str">
        <f t="shared" si="1336"/>
        <v>0.327868852459016</v>
      </c>
      <c r="G2603" t="str">
        <f t="shared" si="1331"/>
        <v>0.327868852459016</v>
      </c>
      <c r="H2603" t="str">
        <f t="shared" si="1337"/>
        <v>3.8387176800371+0.235516152053672i</v>
      </c>
      <c r="I2603" t="str">
        <f t="shared" si="1338"/>
        <v>2627.15685656446i</v>
      </c>
      <c r="J2603" t="str">
        <f t="shared" si="1332"/>
        <v>-9341.48378247784+574.737851196895i</v>
      </c>
      <c r="K2603" t="str">
        <f t="shared" si="1339"/>
        <v>0.0172378546806543-0.280174934726679i</v>
      </c>
      <c r="L2603" t="str">
        <f t="shared" si="1340"/>
        <v>0.00360159998365557-0.0496299150343917i</v>
      </c>
      <c r="M2603" t="str">
        <f t="shared" si="1341"/>
        <v>0.0208394546643099-0.329804849761071i</v>
      </c>
      <c r="N2603" t="str">
        <f t="shared" si="1342"/>
        <v>-8.34463432959812i</v>
      </c>
      <c r="O2603" t="str">
        <f t="shared" si="1343"/>
        <v>-0.47120168267964-0.882025495232352i</v>
      </c>
      <c r="P2603" t="str">
        <f t="shared" si="1344"/>
        <v>1.47120168267964+0.882025495232352i</v>
      </c>
      <c r="Q2603" t="str">
        <f t="shared" si="1345"/>
        <v>-1.47120168267964+7.46260883436577i</v>
      </c>
      <c r="R2603" t="str">
        <f t="shared" si="1346"/>
        <v>0.0763595114315409-0.212196828151304i</v>
      </c>
      <c r="S2603" t="str">
        <f t="shared" si="1347"/>
        <v>0.903655060642327i</v>
      </c>
      <c r="T2603" t="str">
        <f t="shared" si="1348"/>
        <v>0.191752737611176+0.0690026589332876i</v>
      </c>
      <c r="U2603" t="str">
        <f t="shared" si="1349"/>
        <v>0.00005-0.000212410504873873i</v>
      </c>
      <c r="V2603" t="str">
        <f t="shared" si="1350"/>
        <v>0.00002-0.00237899765458738i</v>
      </c>
      <c r="W2603" t="str">
        <f t="shared" si="1351"/>
        <v>0.0000422531754494842-0.000195755274341496i</v>
      </c>
      <c r="X2603" t="str">
        <f t="shared" si="1352"/>
        <v>0.0000425296793018002-0.000195629582068061i</v>
      </c>
      <c r="Y2603" t="str">
        <f t="shared" si="1353"/>
        <v>0.009+3.36276077640251i</v>
      </c>
      <c r="Z2603" t="str">
        <f t="shared" si="1354"/>
        <v>-0.000697730892381983-0.000153652161776755i</v>
      </c>
      <c r="AA2603" t="str">
        <f t="shared" si="1355"/>
        <v>0.00959680419471091-3.56867828477913i</v>
      </c>
      <c r="AB2603" t="str">
        <f t="shared" si="1356"/>
        <v>0.640914987062595+0.230634716398099i</v>
      </c>
      <c r="AC2603" t="str">
        <f t="shared" si="1357"/>
        <v>1.08942076680793-0.206570569301404i</v>
      </c>
      <c r="AD2603" t="str">
        <f t="shared" si="1358"/>
        <v>0.529141102797194+0.312037098613176i</v>
      </c>
      <c r="AE2603" t="str">
        <f t="shared" si="1359"/>
        <v>-0.000321252919094212-0.000299021597601381i</v>
      </c>
      <c r="AF2603" t="str">
        <f t="shared" si="1360"/>
        <v>-6.35237943465103-0.223673418656948i</v>
      </c>
      <c r="AG2603" t="str">
        <f t="shared" si="1361"/>
        <v>1.00404946985474-0.00682493009120237i</v>
      </c>
      <c r="AH2603" t="str">
        <f t="shared" si="1362"/>
        <v>0.00195244023587902+0.00197667516740095i</v>
      </c>
      <c r="AI2603">
        <f t="shared" si="1363"/>
        <v>-51.124239037833441</v>
      </c>
      <c r="AJ2603">
        <f t="shared" si="1364"/>
        <v>45.353398040468946</v>
      </c>
      <c r="AK2603"/>
      <c r="AL2603"/>
      <c r="AM2603"/>
      <c r="AN2603"/>
    </row>
    <row r="2604" spans="1:40" x14ac:dyDescent="0.35">
      <c r="A2604"/>
      <c r="B2604">
        <f t="shared" si="1365"/>
        <v>670000</v>
      </c>
      <c r="C2604" s="237" t="str">
        <f t="shared" si="1333"/>
        <v>-7.18409123706093E-08+0.00154239882721476i</v>
      </c>
      <c r="D2604" s="208" t="str">
        <f t="shared" si="1334"/>
        <v>-2.51366175296612+0.0118250576753132i</v>
      </c>
      <c r="E2604" t="str">
        <f t="shared" si="1335"/>
        <v>20500</v>
      </c>
      <c r="F2604" t="str">
        <f t="shared" si="1336"/>
        <v>0.327868852459016</v>
      </c>
      <c r="G2604" t="str">
        <f t="shared" si="1331"/>
        <v>0.327868852459016</v>
      </c>
      <c r="H2604" t="str">
        <f t="shared" si="1337"/>
        <v>3.83876390033529+0.235167685238269i</v>
      </c>
      <c r="I2604" t="str">
        <f t="shared" si="1338"/>
        <v>2631.08384738145i</v>
      </c>
      <c r="J2604" t="str">
        <f t="shared" si="1332"/>
        <v>-9369.43435409766+575.596951123945i</v>
      </c>
      <c r="K2604" t="str">
        <f t="shared" si="1339"/>
        <v>0.0171866191890275-0.279759821427188i</v>
      </c>
      <c r="L2604" t="str">
        <f t="shared" si="1340"/>
        <v>0.00359091307446913-0.0495566149165692i</v>
      </c>
      <c r="M2604" t="str">
        <f t="shared" si="1341"/>
        <v>0.0207775322634966-0.329316436343757i</v>
      </c>
      <c r="N2604" t="str">
        <f t="shared" si="1342"/>
        <v>-8.35710762456015i</v>
      </c>
      <c r="O2604" t="str">
        <f t="shared" si="1343"/>
        <v>-0.482166506535518-0.876079596826301i</v>
      </c>
      <c r="P2604" t="str">
        <f t="shared" si="1344"/>
        <v>1.48216650653552+0.876079596826301i</v>
      </c>
      <c r="Q2604" t="str">
        <f t="shared" si="1345"/>
        <v>-1.48216650653552+7.48102802773385i</v>
      </c>
      <c r="R2604" t="str">
        <f t="shared" si="1346"/>
        <v>0.0749134086551076-0.212965470230585i</v>
      </c>
      <c r="S2604" t="str">
        <f t="shared" si="1347"/>
        <v>0.90500581559097i</v>
      </c>
      <c r="T2604" t="str">
        <f t="shared" si="1348"/>
        <v>0.192734989078745+0.0677970704986153i</v>
      </c>
      <c r="U2604" t="str">
        <f t="shared" si="1349"/>
        <v>0.00005-0.000212093474269583i</v>
      </c>
      <c r="V2604" t="str">
        <f t="shared" si="1350"/>
        <v>0.00002-0.00237544691181934i</v>
      </c>
      <c r="W2604" t="str">
        <f t="shared" si="1351"/>
        <v>0.0000422531144413003-0.000195465357449391i</v>
      </c>
      <c r="X2604" t="str">
        <f t="shared" si="1352"/>
        <v>0.000042528759907878-0.000195339852779606i</v>
      </c>
      <c r="Y2604" t="str">
        <f t="shared" si="1353"/>
        <v>0.009+3.36778732464826i</v>
      </c>
      <c r="Z2604" t="str">
        <f t="shared" si="1354"/>
        <v>-0.000695657607508536-0.000153413960227387i</v>
      </c>
      <c r="AA2604" t="str">
        <f t="shared" si="1355"/>
        <v>0.00956817432202197-3.56335136016702i</v>
      </c>
      <c r="AB2604" t="str">
        <f t="shared" si="1356"/>
        <v>0.644198067630163+0.226605153609913i</v>
      </c>
      <c r="AC2604" t="str">
        <f t="shared" si="1357"/>
        <v>1.08800964777821-0.207436716041295i</v>
      </c>
      <c r="AD2604" t="str">
        <f t="shared" si="1358"/>
        <v>0.533004692592967+0.30989605410625i</v>
      </c>
      <c r="AE2604" t="str">
        <f t="shared" si="1359"/>
        <v>-0.000323246388320766-0.000297351908286358i</v>
      </c>
      <c r="AF2604" t="str">
        <f t="shared" si="1360"/>
        <v>-6.35242565330141-0.223342627562956i</v>
      </c>
      <c r="AG2604" t="str">
        <f t="shared" si="1361"/>
        <v>1.00401591363596-0.00686467064183015i</v>
      </c>
      <c r="AH2604" t="str">
        <f t="shared" si="1362"/>
        <v>0.00196559292364163+0.00196669565610775i</v>
      </c>
      <c r="AI2604">
        <f t="shared" si="1363"/>
        <v>-51.117391975170079</v>
      </c>
      <c r="AJ2604">
        <f t="shared" si="1364"/>
        <v>45.016067466388371</v>
      </c>
      <c r="AK2604"/>
      <c r="AL2604"/>
      <c r="AM2604"/>
      <c r="AN2604"/>
    </row>
    <row r="2605" spans="1:40" x14ac:dyDescent="0.35">
      <c r="A2605"/>
      <c r="B2605">
        <f t="shared" si="1365"/>
        <v>671000</v>
      </c>
      <c r="C2605" s="237" t="str">
        <f t="shared" si="1333"/>
        <v>-7.16269410457398E-08+0.0015401001702542i</v>
      </c>
      <c r="D2605" s="208" t="str">
        <f t="shared" si="1334"/>
        <v>-2.51366175132567+0.0118074346386155i</v>
      </c>
      <c r="E2605" t="str">
        <f t="shared" si="1335"/>
        <v>20500</v>
      </c>
      <c r="F2605" t="str">
        <f t="shared" si="1336"/>
        <v>0.327868852459016</v>
      </c>
      <c r="G2605" t="str">
        <f t="shared" si="1331"/>
        <v>0.327868852459016</v>
      </c>
      <c r="H2605" t="str">
        <f t="shared" si="1337"/>
        <v>3.83880991533029+0.234820243545428i</v>
      </c>
      <c r="I2605" t="str">
        <f t="shared" si="1338"/>
        <v>2635.01083819844i</v>
      </c>
      <c r="J2605" t="str">
        <f t="shared" si="1332"/>
        <v>-9397.4266741441+576.456051050996i</v>
      </c>
      <c r="K2605" t="str">
        <f t="shared" si="1339"/>
        <v>0.0171356115172073-0.279345931846814i</v>
      </c>
      <c r="L2605" t="str">
        <f t="shared" si="1340"/>
        <v>0.00358027357842053-0.0494835298485039i</v>
      </c>
      <c r="M2605" t="str">
        <f t="shared" si="1341"/>
        <v>0.0207158850956278-0.328829461695318i</v>
      </c>
      <c r="N2605" t="str">
        <f t="shared" si="1342"/>
        <v>-8.36958091952218i</v>
      </c>
      <c r="O2605" t="str">
        <f t="shared" si="1343"/>
        <v>-0.493056314410369-0.869997397019131i</v>
      </c>
      <c r="P2605" t="str">
        <f t="shared" si="1344"/>
        <v>1.49305631441037+0.869997397019131i</v>
      </c>
      <c r="Q2605" t="str">
        <f t="shared" si="1345"/>
        <v>-1.49305631441037+7.49958352250305i</v>
      </c>
      <c r="R2605" t="str">
        <f t="shared" si="1346"/>
        <v>0.0734595997584846-0.213709951875955i</v>
      </c>
      <c r="S2605" t="str">
        <f t="shared" si="1347"/>
        <v>0.906356570539614i</v>
      </c>
      <c r="T2605" t="str">
        <f t="shared" si="1348"/>
        <v>0.193697419072477+0.0665805909103128i</v>
      </c>
      <c r="U2605" t="str">
        <f t="shared" si="1349"/>
        <v>0.00005-0.000211777388614934i</v>
      </c>
      <c r="V2605" t="str">
        <f t="shared" si="1350"/>
        <v>0.00002-0.00237190675248726i</v>
      </c>
      <c r="W2605" t="str">
        <f t="shared" si="1351"/>
        <v>0.0000422530533422578-0.00019517630804465i</v>
      </c>
      <c r="X2605" t="str">
        <f t="shared" si="1352"/>
        <v>0.0000425278442582962-0.000195050990411819i</v>
      </c>
      <c r="Y2605" t="str">
        <f t="shared" si="1353"/>
        <v>0.009+3.372813872894i</v>
      </c>
      <c r="Z2605" t="str">
        <f t="shared" si="1354"/>
        <v>-0.000693593585767968-0.000153176506949539i</v>
      </c>
      <c r="AA2605" t="str">
        <f t="shared" si="1355"/>
        <v>0.00953967238017436-3.55804031552959i</v>
      </c>
      <c r="AB2605" t="str">
        <f t="shared" si="1356"/>
        <v>0.647414896837745+0.22253918819366i</v>
      </c>
      <c r="AC2605" t="str">
        <f t="shared" si="1357"/>
        <v>1.08658921407192-0.208278995768791i</v>
      </c>
      <c r="AD2605" t="str">
        <f t="shared" si="1358"/>
        <v>0.536841178510294+0.307707756906731i</v>
      </c>
      <c r="AE2605" t="str">
        <f t="shared" si="1359"/>
        <v>-0.000325215998626606-0.000295655582992439i</v>
      </c>
      <c r="AF2605" t="str">
        <f t="shared" si="1360"/>
        <v>-6.35247166665596-0.223012808906812i</v>
      </c>
      <c r="AG2605" t="str">
        <f t="shared" si="1361"/>
        <v>1.00398184757425-0.00690394499245046i</v>
      </c>
      <c r="AH2605" t="str">
        <f t="shared" si="1362"/>
        <v>0.00197860408640061+0.00195654057483579i</v>
      </c>
      <c r="AI2605">
        <f t="shared" si="1363"/>
        <v>-51.110949388974916</v>
      </c>
      <c r="AJ2605">
        <f t="shared" si="1364"/>
        <v>44.678758227106314</v>
      </c>
      <c r="AK2605"/>
      <c r="AL2605"/>
      <c r="AM2605"/>
      <c r="AN2605"/>
    </row>
    <row r="2606" spans="1:40" x14ac:dyDescent="0.35">
      <c r="A2606"/>
      <c r="B2606">
        <f t="shared" si="1365"/>
        <v>672000</v>
      </c>
      <c r="C2606" s="237" t="str">
        <f t="shared" si="1333"/>
        <v>-7.14139242390835E-08+0.00153780835453455i</v>
      </c>
      <c r="D2606" s="208" t="str">
        <f t="shared" si="1334"/>
        <v>-2.51366174969254+0.0117898640514316i</v>
      </c>
      <c r="E2606" t="str">
        <f t="shared" si="1335"/>
        <v>20500</v>
      </c>
      <c r="F2606" t="str">
        <f t="shared" si="1336"/>
        <v>0.327868852459016</v>
      </c>
      <c r="G2606" t="str">
        <f t="shared" si="1331"/>
        <v>0.327868852459016</v>
      </c>
      <c r="H2606" t="str">
        <f t="shared" si="1337"/>
        <v>3.83885572623445+0.234473822478462i</v>
      </c>
      <c r="I2606" t="str">
        <f t="shared" si="1338"/>
        <v>2638.93782901543i</v>
      </c>
      <c r="J2606" t="str">
        <f t="shared" si="1332"/>
        <v>-9425.46074261715+577.315150978047i</v>
      </c>
      <c r="K2606" t="str">
        <f t="shared" si="1339"/>
        <v>0.0170848303181124-0.278933260602694i</v>
      </c>
      <c r="L2606" t="str">
        <f t="shared" si="1340"/>
        <v>0.00356968121594468-0.0494106588903498i</v>
      </c>
      <c r="M2606" t="str">
        <f t="shared" si="1341"/>
        <v>0.0206545115340571-0.328343919493044i</v>
      </c>
      <c r="N2606" t="str">
        <f t="shared" si="1342"/>
        <v>-8.38205421448421i</v>
      </c>
      <c r="O2606" t="str">
        <f t="shared" si="1343"/>
        <v>-0.503869412056231-0.863779842085996i</v>
      </c>
      <c r="P2606" t="str">
        <f t="shared" si="1344"/>
        <v>1.50386941205623+0.863779842085996i</v>
      </c>
      <c r="Q2606" t="str">
        <f t="shared" si="1345"/>
        <v>-1.50386941205623+7.51827437239821i</v>
      </c>
      <c r="R2606" t="str">
        <f t="shared" si="1346"/>
        <v>0.0719985269271818-0.214430295379188i</v>
      </c>
      <c r="S2606" t="str">
        <f t="shared" si="1347"/>
        <v>0.907707325488257i</v>
      </c>
      <c r="T2606" t="str">
        <f t="shared" si="1348"/>
        <v>0.1946399499223+0.0653535903161664i</v>
      </c>
      <c r="U2606" t="str">
        <f t="shared" si="1349"/>
        <v>0.00005-0.0002114622436914i</v>
      </c>
      <c r="V2606" t="str">
        <f t="shared" si="1350"/>
        <v>0.00002-0.00236837712934368i</v>
      </c>
      <c r="W2606" t="str">
        <f t="shared" si="1351"/>
        <v>0.0000422529921523582-0.000194888122254517i</v>
      </c>
      <c r="X2606" t="str">
        <f t="shared" si="1352"/>
        <v>0.0000425269323302452-0.000194762991094507i</v>
      </c>
      <c r="Y2606" t="str">
        <f t="shared" si="1353"/>
        <v>0.009+3.37784042113975i</v>
      </c>
      <c r="Z2606" t="str">
        <f t="shared" si="1354"/>
        <v>-0.000691538772059513-0.000152939798373398i</v>
      </c>
      <c r="AA2606" t="str">
        <f t="shared" si="1355"/>
        <v>0.00951129760806492-3.5527450799598i</v>
      </c>
      <c r="AB2606" t="str">
        <f t="shared" si="1356"/>
        <v>0.650565215080634+0.218438057332531i</v>
      </c>
      <c r="AC2606" t="str">
        <f t="shared" si="1357"/>
        <v>1.08515991464955-0.209097401230759i</v>
      </c>
      <c r="AD2606" t="str">
        <f t="shared" si="1358"/>
        <v>0.540649991715374+0.305472549345596i</v>
      </c>
      <c r="AE2606" t="str">
        <f t="shared" si="1359"/>
        <v>-0.000327161521279312-0.000293933012395871i</v>
      </c>
      <c r="AF2606" t="str">
        <f t="shared" si="1360"/>
        <v>-6.35251747592699-0.22268395842703i</v>
      </c>
      <c r="AG2606" t="str">
        <f t="shared" si="1361"/>
        <v>1.0039472783346-0.00694274789094344i</v>
      </c>
      <c r="AH2606" t="str">
        <f t="shared" si="1362"/>
        <v>0.00199147215863881+0.00194621226820855i</v>
      </c>
      <c r="AI2606">
        <f t="shared" si="1363"/>
        <v>-51.104908074535508</v>
      </c>
      <c r="AJ2606">
        <f t="shared" si="1364"/>
        <v>44.341469190410422</v>
      </c>
      <c r="AK2606"/>
      <c r="AL2606"/>
      <c r="AM2606"/>
      <c r="AN2606"/>
    </row>
    <row r="2607" spans="1:40" x14ac:dyDescent="0.35">
      <c r="A2607"/>
      <c r="B2607">
        <f t="shared" si="1365"/>
        <v>673000</v>
      </c>
      <c r="C2607" s="237" t="str">
        <f t="shared" si="1333"/>
        <v>-7.12018562816443E-08+0.00153552334955993i</v>
      </c>
      <c r="D2607" s="208" t="str">
        <f t="shared" si="1334"/>
        <v>-2.51366174806669+0.0117723456799595i</v>
      </c>
      <c r="E2607" t="str">
        <f t="shared" si="1335"/>
        <v>20500</v>
      </c>
      <c r="F2607" t="str">
        <f t="shared" si="1336"/>
        <v>0.327868852459016</v>
      </c>
      <c r="G2607" t="str">
        <f t="shared" si="1331"/>
        <v>0.327868852459016</v>
      </c>
      <c r="H2607" t="str">
        <f t="shared" si="1337"/>
        <v>3.83890133425118+0.234128417566834i</v>
      </c>
      <c r="I2607" t="str">
        <f t="shared" si="1338"/>
        <v>2642.86481983241i</v>
      </c>
      <c r="J2607" t="str">
        <f t="shared" si="1332"/>
        <v>-9453.53655951682+578.174250905098i</v>
      </c>
      <c r="K2607" t="str">
        <f t="shared" si="1339"/>
        <v>0.0170342742545913-0.278521802343368i</v>
      </c>
      <c r="L2607" t="str">
        <f t="shared" si="1340"/>
        <v>0.0035591357095302-0.0493380011076975i</v>
      </c>
      <c r="M2607" t="str">
        <f t="shared" si="1341"/>
        <v>0.0205934099641215-0.327859803451065i</v>
      </c>
      <c r="N2607" t="str">
        <f t="shared" si="1342"/>
        <v>-8.39452750944624i</v>
      </c>
      <c r="O2607" t="str">
        <f t="shared" si="1343"/>
        <v>-0.514604117159803-0.857427899360745i</v>
      </c>
      <c r="P2607" t="str">
        <f t="shared" si="1344"/>
        <v>1.5146041171598+0.857427899360745i</v>
      </c>
      <c r="Q2607" t="str">
        <f t="shared" si="1345"/>
        <v>-1.5146041171598+7.53709961008549i</v>
      </c>
      <c r="R2607" t="str">
        <f t="shared" si="1346"/>
        <v>0.0705306280302588-0.215126531509633i</v>
      </c>
      <c r="S2607" t="str">
        <f t="shared" si="1347"/>
        <v>0.909058080436901i</v>
      </c>
      <c r="T2607" t="str">
        <f t="shared" si="1348"/>
        <v>0.195562511785195+0.0641164373291961i</v>
      </c>
      <c r="U2607" t="str">
        <f t="shared" si="1349"/>
        <v>0.00005-0.000211148035305529i</v>
      </c>
      <c r="V2607" t="str">
        <f t="shared" si="1350"/>
        <v>0.00002-0.00236485799542192i</v>
      </c>
      <c r="W2607" t="str">
        <f t="shared" si="1351"/>
        <v>0.0000422529308716029-0.000194600796229254i</v>
      </c>
      <c r="X2607" t="str">
        <f t="shared" si="1352"/>
        <v>0.0000425260241010844-0.000194475850980479i</v>
      </c>
      <c r="Y2607" t="str">
        <f t="shared" si="1353"/>
        <v>0.009+3.38286696938549i</v>
      </c>
      <c r="Z2607" t="str">
        <f t="shared" si="1354"/>
        <v>-0.000689493111691508-0.000152703830952073i</v>
      </c>
      <c r="AA2607" t="str">
        <f t="shared" si="1355"/>
        <v>0.00948304925024265-3.54746558297218i</v>
      </c>
      <c r="AB2607" t="str">
        <f t="shared" si="1356"/>
        <v>0.653648788915291+0.214302993079909i</v>
      </c>
      <c r="AC2607" t="str">
        <f t="shared" si="1357"/>
        <v>1.08372219467284-0.209891934066761i</v>
      </c>
      <c r="AD2607" t="str">
        <f t="shared" si="1358"/>
        <v>0.544430567663422+0.303190780355884i</v>
      </c>
      <c r="AE2607" t="str">
        <f t="shared" si="1359"/>
        <v>-0.000329082732528535-0.000292184587953371i</v>
      </c>
      <c r="AF2607" t="str">
        <f t="shared" si="1360"/>
        <v>-6.35256308231787-0.222356071886875i</v>
      </c>
      <c r="AG2607" t="str">
        <f t="shared" si="1361"/>
        <v>1.00391221262739-0.00698107417136602i</v>
      </c>
      <c r="AH2607" t="str">
        <f t="shared" si="1362"/>
        <v>0.00200419560445692+0.00193571308737091i</v>
      </c>
      <c r="AI2607">
        <f t="shared" si="1363"/>
        <v>-51.099264899629887</v>
      </c>
      <c r="AJ2607">
        <f t="shared" si="1364"/>
        <v>44.00419922838438</v>
      </c>
      <c r="AK2607"/>
      <c r="AL2607"/>
      <c r="AM2607"/>
      <c r="AN2607"/>
    </row>
    <row r="2608" spans="1:40" x14ac:dyDescent="0.35">
      <c r="A2608"/>
      <c r="B2608">
        <f t="shared" si="1365"/>
        <v>674000</v>
      </c>
      <c r="C2608" s="237" t="str">
        <f t="shared" si="1333"/>
        <v>-7.09907315464487E-08+0.00153324512501547i</v>
      </c>
      <c r="D2608" s="208" t="str">
        <f t="shared" si="1334"/>
        <v>-2.51366174644807+0.0117548792917853i</v>
      </c>
      <c r="E2608" t="str">
        <f t="shared" si="1335"/>
        <v>20500</v>
      </c>
      <c r="F2608" t="str">
        <f t="shared" si="1336"/>
        <v>0.327868852459016</v>
      </c>
      <c r="G2608" t="str">
        <f t="shared" si="1331"/>
        <v>0.327868852459016</v>
      </c>
      <c r="H2608" t="str">
        <f t="shared" si="1337"/>
        <v>3.83894674057506+0.23378402436595i</v>
      </c>
      <c r="I2608" t="str">
        <f t="shared" si="1338"/>
        <v>2646.7918106494i</v>
      </c>
      <c r="J2608" t="str">
        <f t="shared" si="1332"/>
        <v>-9481.6541248431+579.033350832148i</v>
      </c>
      <c r="K2608" t="str">
        <f t="shared" si="1339"/>
        <v>0.0169839419993353-0.278111551748553i</v>
      </c>
      <c r="L2608" t="str">
        <f t="shared" si="1340"/>
        <v>0.00354863678370177-0.0492655555715383i</v>
      </c>
      <c r="M2608" t="str">
        <f t="shared" si="1341"/>
        <v>0.0205325787830371-0.327377107320091i</v>
      </c>
      <c r="N2608" t="str">
        <f t="shared" si="1342"/>
        <v>-8.40700080440827i</v>
      </c>
      <c r="O2608" t="str">
        <f t="shared" si="1343"/>
        <v>-0.525258759604177-0.850942557085425i</v>
      </c>
      <c r="P2608" t="str">
        <f t="shared" si="1344"/>
        <v>1.52525875960418+0.850942557085425i</v>
      </c>
      <c r="Q2608" t="str">
        <f t="shared" si="1345"/>
        <v>-1.52525875960418+7.55605824732285i</v>
      </c>
      <c r="R2608" t="str">
        <f t="shared" si="1346"/>
        <v>0.069056336461339-0.215798699312004i</v>
      </c>
      <c r="S2608" t="str">
        <f t="shared" si="1347"/>
        <v>0.910408835385543i</v>
      </c>
      <c r="T2608" t="str">
        <f t="shared" si="1348"/>
        <v>0.196465042518357+0.0628694988537599i</v>
      </c>
      <c r="U2608" t="str">
        <f t="shared" si="1349"/>
        <v>0.0000499999999999999-0.000210834759288755i</v>
      </c>
      <c r="V2608" t="str">
        <f t="shared" si="1350"/>
        <v>0.00002-0.00236134930403406i</v>
      </c>
      <c r="W2608" t="str">
        <f t="shared" si="1351"/>
        <v>0.0000422528694999927-0.000194314326141971i</v>
      </c>
      <c r="X2608" t="str">
        <f t="shared" si="1352"/>
        <v>0.0000425251195483414-0.000194189566245381i</v>
      </c>
      <c r="Y2608" t="str">
        <f t="shared" si="1353"/>
        <v>0.009+3.38789351763123i</v>
      </c>
      <c r="Z2608" t="str">
        <f t="shared" si="1354"/>
        <v>-0.000687456550377767-0.000152468601161401i</v>
      </c>
      <c r="AA2608" t="str">
        <f t="shared" si="1355"/>
        <v>0.00945492655685795-3.54220175449966i</v>
      </c>
      <c r="AB2608" t="str">
        <f t="shared" si="1356"/>
        <v>0.6566654106354+0.210135221778137i</v>
      </c>
      <c r="AC2608" t="str">
        <f t="shared" si="1357"/>
        <v>1.08227649532976-0.210662604614726i</v>
      </c>
      <c r="AD2608" t="str">
        <f t="shared" si="1358"/>
        <v>0.548182346169293+0.300862805420863i</v>
      </c>
      <c r="AE2608" t="str">
        <f t="shared" si="1359"/>
        <v>-0.000330979413591518-0.00029041070185341i</v>
      </c>
      <c r="AF2608" t="str">
        <f t="shared" si="1360"/>
        <v>-6.35260848702313-0.222029145074165i</v>
      </c>
      <c r="AG2608" t="str">
        <f t="shared" si="1361"/>
        <v>1.00387665720739-0.00701891875422075i</v>
      </c>
      <c r="AH2608" t="str">
        <f t="shared" si="1362"/>
        <v>0.00201677291750356+0.00192504538972224i</v>
      </c>
      <c r="AI2608">
        <f t="shared" si="1363"/>
        <v>-51.094016802995633</v>
      </c>
      <c r="AJ2608">
        <f t="shared" si="1364"/>
        <v>43.666947217524744</v>
      </c>
      <c r="AK2608"/>
      <c r="AL2608"/>
      <c r="AM2608"/>
      <c r="AN2608"/>
    </row>
    <row r="2609" spans="1:40" x14ac:dyDescent="0.35">
      <c r="A2609"/>
      <c r="B2609">
        <f t="shared" si="1365"/>
        <v>675000</v>
      </c>
      <c r="C2609" s="237" t="str">
        <f t="shared" si="1333"/>
        <v>-7.07805444481736E-08+0.0015309736507659i</v>
      </c>
      <c r="D2609" s="208" t="str">
        <f t="shared" si="1334"/>
        <v>-2.51366174483663+0.0117374646558719i</v>
      </c>
      <c r="E2609" t="str">
        <f t="shared" si="1335"/>
        <v>20500</v>
      </c>
      <c r="F2609" t="str">
        <f t="shared" si="1336"/>
        <v>0.327868852459016</v>
      </c>
      <c r="G2609" t="str">
        <f t="shared" si="1331"/>
        <v>0.327868852459016</v>
      </c>
      <c r="H2609" t="str">
        <f t="shared" si="1337"/>
        <v>3.8389919463919+0.233440638456983i</v>
      </c>
      <c r="I2609" t="str">
        <f t="shared" si="1338"/>
        <v>2650.71880146639i</v>
      </c>
      <c r="J2609" t="str">
        <f t="shared" si="1332"/>
        <v>-9509.81343859601+579.892450759199i</v>
      </c>
      <c r="K2609" t="str">
        <f t="shared" si="1339"/>
        <v>0.0169338322347911-0.277702503528913i</v>
      </c>
      <c r="L2609" t="str">
        <f t="shared" si="1340"/>
        <v>0.00353818416500181-0.0491933213582217i</v>
      </c>
      <c r="M2609" t="str">
        <f t="shared" si="1341"/>
        <v>0.0204720163997929-0.326895824887135i</v>
      </c>
      <c r="N2609" t="str">
        <f t="shared" si="1342"/>
        <v>-8.4194740993703i</v>
      </c>
      <c r="O2609" t="str">
        <f t="shared" si="1343"/>
        <v>-0.535831681728681-0.844324824256526i</v>
      </c>
      <c r="P2609" t="str">
        <f t="shared" si="1344"/>
        <v>1.53583168172868+0.844324824256526i</v>
      </c>
      <c r="Q2609" t="str">
        <f t="shared" si="1345"/>
        <v>-1.53583168172868+7.57514927511377i</v>
      </c>
      <c r="R2609" t="str">
        <f t="shared" si="1346"/>
        <v>0.0675760809877873-0.21644684590221i</v>
      </c>
      <c r="S2609" t="str">
        <f t="shared" si="1347"/>
        <v>0.911759590334188i</v>
      </c>
      <c r="T2609" t="str">
        <f t="shared" si="1348"/>
        <v>0.197347487548926+0.0616131399178148i</v>
      </c>
      <c r="U2609" t="str">
        <f t="shared" si="1349"/>
        <v>0.0000499999999999999-0.000210522411497216i</v>
      </c>
      <c r="V2609" t="str">
        <f t="shared" si="1350"/>
        <v>0.00002-0.00235785100876882i</v>
      </c>
      <c r="W2609" t="str">
        <f t="shared" si="1351"/>
        <v>0.0000422528080375292-0.000194028708188454i</v>
      </c>
      <c r="X2609" t="str">
        <f t="shared" si="1352"/>
        <v>0.0000425242186497095-0.000193904133087511i</v>
      </c>
      <c r="Y2609" t="str">
        <f t="shared" si="1353"/>
        <v>0.009+3.39292006587698i</v>
      </c>
      <c r="Z2609" t="str">
        <f t="shared" si="1354"/>
        <v>-0.000685429034233913-0.000152234105499767i</v>
      </c>
      <c r="AA2609" t="str">
        <f t="shared" si="1355"/>
        <v>0.00942692878361306-3.53695352489047i</v>
      </c>
      <c r="AB2609" t="str">
        <f t="shared" si="1356"/>
        <v>0.65961489783645+0.205935963497872i</v>
      </c>
      <c r="AC2609" t="str">
        <f t="shared" si="1357"/>
        <v>1.08082325366762-0.211409431714054i</v>
      </c>
      <c r="AD2609" t="str">
        <f t="shared" si="1358"/>
        <v>0.55190477147752+0.298488986521585i</v>
      </c>
      <c r="AE2609" t="str">
        <f t="shared" si="1359"/>
        <v>-0.00033285135063828-0.000288611746967883i</v>
      </c>
      <c r="AF2609" t="str">
        <f t="shared" si="1360"/>
        <v>-6.35265369122853-0.221703173801111i</v>
      </c>
      <c r="AG2609" t="str">
        <f t="shared" si="1361"/>
        <v>1.00384061887278-0.0070562766467148i</v>
      </c>
      <c r="AH2609" t="str">
        <f t="shared" si="1362"/>
        <v>0.00202920262090401+0.00191421153865143i</v>
      </c>
      <c r="AI2609">
        <f t="shared" si="1363"/>
        <v>-51.089160792846748</v>
      </c>
      <c r="AJ2609">
        <f t="shared" si="1364"/>
        <v>43.329712038862866</v>
      </c>
      <c r="AK2609"/>
      <c r="AL2609"/>
      <c r="AM2609"/>
      <c r="AN2609"/>
    </row>
    <row r="2610" spans="1:40" x14ac:dyDescent="0.35">
      <c r="A2610"/>
      <c r="B2610">
        <f t="shared" si="1365"/>
        <v>676000</v>
      </c>
      <c r="C2610" s="237" t="str">
        <f t="shared" si="1333"/>
        <v>-7.0571289442778E-08+0.00152870889685431i</v>
      </c>
      <c r="D2610" s="208" t="str">
        <f t="shared" si="1334"/>
        <v>-2.51366174323234+0.0117201015425497i</v>
      </c>
      <c r="E2610" t="str">
        <f t="shared" si="1335"/>
        <v>20500</v>
      </c>
      <c r="F2610" t="str">
        <f t="shared" si="1336"/>
        <v>0.327868852459016</v>
      </c>
      <c r="G2610" t="str">
        <f t="shared" si="1331"/>
        <v>0.327868852459016</v>
      </c>
      <c r="H2610" t="str">
        <f t="shared" si="1337"/>
        <v>3.83903695287881+0.233098255446687i</v>
      </c>
      <c r="I2610" t="str">
        <f t="shared" si="1338"/>
        <v>2654.64579228338i</v>
      </c>
      <c r="J2610" t="str">
        <f t="shared" si="1332"/>
        <v>-9538.01450077552+580.751550686249i</v>
      </c>
      <c r="K2610" t="str">
        <f t="shared" si="1339"/>
        <v>0.0168839436530754-0.277294652425839i</v>
      </c>
      <c r="L2610" t="str">
        <f t="shared" si="1340"/>
        <v>0.00352777758197319-0.0491212975494204i</v>
      </c>
      <c r="M2610" t="str">
        <f t="shared" si="1341"/>
        <v>0.0204117212350486-0.326415949975259i</v>
      </c>
      <c r="N2610" t="str">
        <f t="shared" si="1342"/>
        <v>-8.43194739433233i</v>
      </c>
      <c r="O2610" t="str">
        <f t="shared" si="1343"/>
        <v>-0.546321238586777-0.837575730468004i</v>
      </c>
      <c r="P2610" t="str">
        <f t="shared" si="1344"/>
        <v>1.54632123858678+0.837575730468004i</v>
      </c>
      <c r="Q2610" t="str">
        <f t="shared" si="1345"/>
        <v>-1.54632123858678+7.59437166386433i</v>
      </c>
      <c r="R2610" t="str">
        <f t="shared" si="1346"/>
        <v>0.0660902856079796-0.21707102626155i</v>
      </c>
      <c r="S2610" t="str">
        <f t="shared" si="1347"/>
        <v>0.91311034528283i</v>
      </c>
      <c r="T2610" t="str">
        <f t="shared" si="1348"/>
        <v>0.198209799740582+0.0603477235113431i</v>
      </c>
      <c r="U2610" t="str">
        <f t="shared" si="1349"/>
        <v>0.0000499999999999999-0.000210210987811569i</v>
      </c>
      <c r="V2610" t="str">
        <f t="shared" si="1350"/>
        <v>0.00002-0.00235436306348958i</v>
      </c>
      <c r="W2610" t="str">
        <f t="shared" si="1351"/>
        <v>0.0000422527464842135-0.000193743938587003i</v>
      </c>
      <c r="X2610" t="str">
        <f t="shared" si="1352"/>
        <v>0.0000425233213830479-0.000193619547727677i</v>
      </c>
      <c r="Y2610" t="str">
        <f t="shared" si="1353"/>
        <v>0.009+3.39794661412272i</v>
      </c>
      <c r="Z2610" t="str">
        <f t="shared" si="1354"/>
        <v>-0.000683410509773934-0.000152000340487931i</v>
      </c>
      <c r="AA2610" t="str">
        <f t="shared" si="1355"/>
        <v>0.00939905519171309-3.53172082490512i</v>
      </c>
      <c r="AB2610" t="str">
        <f t="shared" si="1356"/>
        <v>0.662497092969851+0.201706431498036i</v>
      </c>
      <c r="AC2610" t="str">
        <f t="shared" si="1357"/>
        <v>1.07936290243428-0.212132442506547i</v>
      </c>
      <c r="AD2610" t="str">
        <f t="shared" si="1358"/>
        <v>0.555597292331865+0.296069692083823i</v>
      </c>
      <c r="AE2610" t="str">
        <f t="shared" si="1359"/>
        <v>-0.000334698334776639-0.000286788116804233i</v>
      </c>
      <c r="AF2610" t="str">
        <f t="shared" si="1360"/>
        <v>-6.35269869611115-0.221378153904137i</v>
      </c>
      <c r="AG2610" t="str">
        <f t="shared" si="1361"/>
        <v>1.00380410446411-0.00709314294301054i</v>
      </c>
      <c r="AH2610" t="str">
        <f t="shared" si="1362"/>
        <v>0.00204148326718919+0.0019032139032744i</v>
      </c>
      <c r="AI2610">
        <f t="shared" si="1363"/>
        <v>-51.08469394543215</v>
      </c>
      <c r="AJ2610">
        <f t="shared" si="1364"/>
        <v>42.992492578078163</v>
      </c>
      <c r="AK2610"/>
      <c r="AL2610"/>
      <c r="AM2610"/>
      <c r="AN2610"/>
    </row>
    <row r="2611" spans="1:40" x14ac:dyDescent="0.35">
      <c r="A2611"/>
      <c r="B2611">
        <f t="shared" si="1365"/>
        <v>677000</v>
      </c>
      <c r="C2611" s="237" t="str">
        <f t="shared" si="1333"/>
        <v>-7.03629610271353E-08+0.00152645083350076i</v>
      </c>
      <c r="D2611" s="208" t="str">
        <f t="shared" si="1334"/>
        <v>-2.51366174163516+0.0117027897235058i</v>
      </c>
      <c r="E2611" t="str">
        <f t="shared" si="1335"/>
        <v>20500</v>
      </c>
      <c r="F2611" t="str">
        <f t="shared" si="1336"/>
        <v>0.327868852459016</v>
      </c>
      <c r="G2611" t="str">
        <f t="shared" si="1331"/>
        <v>0.327868852459016</v>
      </c>
      <c r="H2611" t="str">
        <f t="shared" si="1337"/>
        <v>3.83908176120434+0.232756870967208i</v>
      </c>
      <c r="I2611" t="str">
        <f t="shared" si="1338"/>
        <v>2658.57278310036i</v>
      </c>
      <c r="J2611" t="str">
        <f t="shared" si="1332"/>
        <v>-9566.25731138166+581.6106506133i</v>
      </c>
      <c r="K2611" t="str">
        <f t="shared" si="1339"/>
        <v>0.0168342749558899-0.276887993211223i</v>
      </c>
      <c r="L2611" t="str">
        <f t="shared" si="1340"/>
        <v>0.00351741676514156-0.0490494832320905i</v>
      </c>
      <c r="M2611" t="str">
        <f t="shared" si="1341"/>
        <v>0.0203516917210315-0.325937476443314i</v>
      </c>
      <c r="N2611" t="str">
        <f t="shared" si="1342"/>
        <v>-8.44442068929436i</v>
      </c>
      <c r="O2611" t="str">
        <f t="shared" si="1343"/>
        <v>-0.556725798201985-0.830696325751091i</v>
      </c>
      <c r="P2611" t="str">
        <f t="shared" si="1344"/>
        <v>1.55672579820199+0.830696325751091i</v>
      </c>
      <c r="Q2611" t="str">
        <f t="shared" si="1345"/>
        <v>-1.55672579820199+7.61372436354327i</v>
      </c>
      <c r="R2611" t="str">
        <f t="shared" si="1346"/>
        <v>0.0645993694166036-0.217671303029563i</v>
      </c>
      <c r="S2611" t="str">
        <f t="shared" si="1347"/>
        <v>0.914461100231473i</v>
      </c>
      <c r="T2611" t="str">
        <f t="shared" si="1348"/>
        <v>0.199051939257233+0.0590736104309667i</v>
      </c>
      <c r="U2611" t="str">
        <f t="shared" si="1349"/>
        <v>0.0000499999999999999-0.000209900484136811i</v>
      </c>
      <c r="V2611" t="str">
        <f t="shared" si="1350"/>
        <v>0.00002-0.00235088542233228i</v>
      </c>
      <c r="W2611" t="str">
        <f t="shared" si="1351"/>
        <v>0.0000422526848400468-0.000193460013578257i</v>
      </c>
      <c r="X2611" t="str">
        <f t="shared" si="1352"/>
        <v>0.0000425224277263778-0.000193335806409001i</v>
      </c>
      <c r="Y2611" t="str">
        <f t="shared" si="1353"/>
        <v>0.009+3.40297316236846i</v>
      </c>
      <c r="Z2611" t="str">
        <f t="shared" si="1354"/>
        <v>-0.000681400923906516-0.00015176730266883i</v>
      </c>
      <c r="AA2611" t="str">
        <f t="shared" si="1355"/>
        <v>0.00937130504781675-3.52650358571329i</v>
      </c>
      <c r="AB2611" t="str">
        <f t="shared" si="1356"/>
        <v>0.665311862887314+0.197447831706456i</v>
      </c>
      <c r="AC2611" t="str">
        <f t="shared" si="1357"/>
        <v>1.07789586992743-0.212831672235415i</v>
      </c>
      <c r="AD2611" t="str">
        <f t="shared" si="1358"/>
        <v>0.559259362044222+0.293605296924411i</v>
      </c>
      <c r="AE2611" t="str">
        <f t="shared" si="1359"/>
        <v>-0.000336520162036802-0.000284940205457882i</v>
      </c>
      <c r="AF2611" t="str">
        <f t="shared" si="1360"/>
        <v>-6.3527435028395-0.221054081243702i</v>
      </c>
      <c r="AG2611" t="str">
        <f t="shared" si="1361"/>
        <v>1.00376712086334-0.00712951282446538i</v>
      </c>
      <c r="AH2611" t="str">
        <f t="shared" si="1362"/>
        <v>0.00205361343822261+0.00189205485817284i</v>
      </c>
      <c r="AI2611">
        <f t="shared" si="1363"/>
        <v>-51.080613403641976</v>
      </c>
      <c r="AJ2611">
        <f t="shared" si="1364"/>
        <v>42.655287725617058</v>
      </c>
      <c r="AK2611"/>
      <c r="AL2611"/>
      <c r="AM2611"/>
      <c r="AN2611"/>
    </row>
    <row r="2612" spans="1:40" x14ac:dyDescent="0.35">
      <c r="A2612"/>
      <c r="B2612">
        <f t="shared" si="1365"/>
        <v>678000</v>
      </c>
      <c r="C2612" s="237" t="str">
        <f t="shared" si="1333"/>
        <v>-7.01555537386724E-08+0.00152419943110102i</v>
      </c>
      <c r="D2612" s="208" t="str">
        <f t="shared" si="1334"/>
        <v>-2.51366174004504+0.0116855289717745i</v>
      </c>
      <c r="E2612" t="str">
        <f t="shared" si="1335"/>
        <v>20500</v>
      </c>
      <c r="F2612" t="str">
        <f t="shared" si="1336"/>
        <v>0.327868852459016</v>
      </c>
      <c r="G2612" t="str">
        <f t="shared" si="1331"/>
        <v>0.327868852459016</v>
      </c>
      <c r="H2612" t="str">
        <f t="shared" si="1337"/>
        <v>3.83912637252841+0.232416480675906i</v>
      </c>
      <c r="I2612" t="str">
        <f t="shared" si="1338"/>
        <v>2662.49977391735i</v>
      </c>
      <c r="J2612" t="str">
        <f t="shared" si="1332"/>
        <v>-9594.54187041441+582.469750540351i</v>
      </c>
      <c r="K2612" t="str">
        <f t="shared" si="1339"/>
        <v>0.0167848248544371-0.276482520687248i</v>
      </c>
      <c r="L2612" t="str">
        <f t="shared" si="1340"/>
        <v>0.00350710144699789-0.048977877498433i</v>
      </c>
      <c r="M2612" t="str">
        <f t="shared" si="1341"/>
        <v>0.020291926301435-0.325460398185681i</v>
      </c>
      <c r="N2612" t="str">
        <f t="shared" si="1342"/>
        <v>-8.45689398425639i</v>
      </c>
      <c r="O2612" t="str">
        <f t="shared" si="1343"/>
        <v>-0.567043741821787-0.823687680410935i</v>
      </c>
      <c r="P2612" t="str">
        <f t="shared" si="1344"/>
        <v>1.56704374182179+0.823687680410935i</v>
      </c>
      <c r="Q2612" t="str">
        <f t="shared" si="1345"/>
        <v>-1.56704374182179+7.63320630384545i</v>
      </c>
      <c r="R2612" t="str">
        <f t="shared" si="1346"/>
        <v>0.0631037464778941-0.218247746295842i</v>
      </c>
      <c r="S2612" t="str">
        <f t="shared" si="1347"/>
        <v>0.915811855180117i</v>
      </c>
      <c r="T2612" t="str">
        <f t="shared" si="1348"/>
        <v>0.199873873424075+0.057791159130736i</v>
      </c>
      <c r="U2612" t="str">
        <f t="shared" si="1349"/>
        <v>0.0000500000000000001-0.000209590896402096i</v>
      </c>
      <c r="V2612" t="str">
        <f t="shared" si="1350"/>
        <v>0.00002-0.00234741803970347i</v>
      </c>
      <c r="W2612" t="str">
        <f t="shared" si="1351"/>
        <v>0.0000422526231050304-0.000193176929425036i</v>
      </c>
      <c r="X2612" t="str">
        <f t="shared" si="1352"/>
        <v>0.0000425215376578836-0.000193052905396777i</v>
      </c>
      <c r="Y2612" t="str">
        <f t="shared" si="1353"/>
        <v>0.009+3.40799971061421i</v>
      </c>
      <c r="Z2612" t="str">
        <f t="shared" si="1354"/>
        <v>-0.00067940022393165-0.00015153498860742i</v>
      </c>
      <c r="AA2612" t="str">
        <f t="shared" si="1355"/>
        <v>0.00934367762398844-3.52130173889085i</v>
      </c>
      <c r="AB2612" t="str">
        <f t="shared" si="1356"/>
        <v>0.668059098376468+0.193161362221142i</v>
      </c>
      <c r="AC2612" t="str">
        <f t="shared" si="1357"/>
        <v>1.07642257985184-0.213507164042696i</v>
      </c>
      <c r="AD2612" t="str">
        <f t="shared" si="1358"/>
        <v>0.562890438563018+0.291096182196968i</v>
      </c>
      <c r="AE2612" t="str">
        <f t="shared" si="1359"/>
        <v>-0.000338316633355818-0.000283068407565141i</v>
      </c>
      <c r="AF2612" t="str">
        <f t="shared" si="1360"/>
        <v>-6.35278811257345-0.220730951704132i</v>
      </c>
      <c r="AG2612" t="str">
        <f t="shared" si="1361"/>
        <v>1.00372967499285-0.00716538155986334i</v>
      </c>
      <c r="AH2612" t="str">
        <f t="shared" si="1362"/>
        <v>0.00206559174512741+0.00188073678313544i</v>
      </c>
      <c r="AI2612">
        <f t="shared" si="1363"/>
        <v>-51.076916375652573</v>
      </c>
      <c r="AJ2612">
        <f t="shared" si="1364"/>
        <v>42.318096376807233</v>
      </c>
      <c r="AK2612"/>
      <c r="AL2612"/>
      <c r="AM2612"/>
      <c r="AN2612"/>
    </row>
    <row r="2613" spans="1:40" x14ac:dyDescent="0.35">
      <c r="A2613"/>
      <c r="B2613">
        <f t="shared" si="1365"/>
        <v>679000</v>
      </c>
      <c r="C2613" s="237" t="str">
        <f t="shared" si="1333"/>
        <v>-6.9949062155012E-08+0.00152195466022523i</v>
      </c>
      <c r="D2613" s="208" t="str">
        <f t="shared" si="1334"/>
        <v>-2.51366173846193+0.0116683190617268i</v>
      </c>
      <c r="E2613" t="str">
        <f t="shared" si="1335"/>
        <v>20500</v>
      </c>
      <c r="F2613" t="str">
        <f t="shared" si="1336"/>
        <v>0.327868852459016</v>
      </c>
      <c r="G2613" t="str">
        <f t="shared" si="1331"/>
        <v>0.327868852459016</v>
      </c>
      <c r="H2613" t="str">
        <f t="shared" si="1337"/>
        <v>3.83917078800255+0.232077080255169i</v>
      </c>
      <c r="I2613" t="str">
        <f t="shared" si="1338"/>
        <v>2666.42676473434i</v>
      </c>
      <c r="J2613" t="str">
        <f t="shared" si="1332"/>
        <v>-9622.86817787378+583.328850467401i</v>
      </c>
      <c r="K2613" t="str">
        <f t="shared" si="1339"/>
        <v>0.0167355920693371-0.276078229686156i</v>
      </c>
      <c r="L2613" t="str">
        <f t="shared" si="1340"/>
        <v>0.00349683136198164-0.0489064794458591i</v>
      </c>
      <c r="M2613" t="str">
        <f t="shared" si="1341"/>
        <v>0.0202324234313187-0.324984709132015i</v>
      </c>
      <c r="N2613" t="str">
        <f t="shared" si="1342"/>
        <v>-8.46936727921842i</v>
      </c>
      <c r="O2613" t="str">
        <f t="shared" si="1343"/>
        <v>-0.577273464169474-0.816550884860077i</v>
      </c>
      <c r="P2613" t="str">
        <f t="shared" si="1344"/>
        <v>1.57727346416947+0.816550884860077i</v>
      </c>
      <c r="Q2613" t="str">
        <f t="shared" si="1345"/>
        <v>-1.57727346416947+7.65281639435834i</v>
      </c>
      <c r="R2613" t="str">
        <f t="shared" si="1346"/>
        <v>0.0616038257067149-0.218800433391083i</v>
      </c>
      <c r="S2613" t="str">
        <f t="shared" si="1347"/>
        <v>0.917162610128759i</v>
      </c>
      <c r="T2613" t="str">
        <f t="shared" si="1348"/>
        <v>0.200675576586269+0.0565007255790878i</v>
      </c>
      <c r="U2613" t="str">
        <f t="shared" si="1349"/>
        <v>0.0000500000000000001-0.000209282220560561i</v>
      </c>
      <c r="V2613" t="str">
        <f t="shared" si="1350"/>
        <v>0.00002-0.00234396087027828i</v>
      </c>
      <c r="W2613" t="str">
        <f t="shared" si="1351"/>
        <v>0.0000422525612791649-0.000192894682412178i</v>
      </c>
      <c r="X2613" t="str">
        <f t="shared" si="1352"/>
        <v>0.0000425206511559092-0.0001927708409783i</v>
      </c>
      <c r="Y2613" t="str">
        <f t="shared" si="1353"/>
        <v>0.009+3.41302625885995i</v>
      </c>
      <c r="Z2613" t="str">
        <f t="shared" si="1354"/>
        <v>-0.00067740835753715-0.000151303394890486i</v>
      </c>
      <c r="AA2613" t="str">
        <f t="shared" si="1355"/>
        <v>0.00931617219765051-3.51611521641686i</v>
      </c>
      <c r="AB2613" t="str">
        <f t="shared" si="1356"/>
        <v>0.670738713688493+0.188848212832179i</v>
      </c>
      <c r="AC2613" t="str">
        <f t="shared" si="1357"/>
        <v>1.07494345118449-0.214158968765368i</v>
      </c>
      <c r="AD2613" t="str">
        <f t="shared" si="1358"/>
        <v>0.566489984541025+0.288542735337025i</v>
      </c>
      <c r="AE2613" t="str">
        <f t="shared" si="1359"/>
        <v>-0.000340087554561703-0.000281173118256447i</v>
      </c>
      <c r="AF2613" t="str">
        <f t="shared" si="1360"/>
        <v>-6.35283252646448-0.220408761193442i</v>
      </c>
      <c r="AG2613" t="str">
        <f t="shared" si="1361"/>
        <v>1.00369177381439-0.00720074450563688i</v>
      </c>
      <c r="AH2613" t="str">
        <f t="shared" si="1362"/>
        <v>0.00207741682821255+0.00186926206290087i</v>
      </c>
      <c r="AI2613">
        <f t="shared" si="1363"/>
        <v>-51.073600133612757</v>
      </c>
      <c r="AJ2613">
        <f t="shared" si="1364"/>
        <v>41.980917431970468</v>
      </c>
      <c r="AK2613"/>
      <c r="AL2613"/>
      <c r="AM2613"/>
      <c r="AN2613"/>
    </row>
    <row r="2614" spans="1:40" x14ac:dyDescent="0.35">
      <c r="A2614"/>
      <c r="B2614">
        <f t="shared" si="1365"/>
        <v>680000</v>
      </c>
      <c r="C2614" s="237" t="str">
        <f t="shared" si="1333"/>
        <v>-6.97434808936184E-08+0.00151971649161669i</v>
      </c>
      <c r="D2614" s="208" t="str">
        <f t="shared" si="1334"/>
        <v>-2.51366173688581+0.0116511597690613i</v>
      </c>
      <c r="E2614" t="str">
        <f t="shared" si="1335"/>
        <v>20500</v>
      </c>
      <c r="F2614" t="str">
        <f t="shared" si="1336"/>
        <v>0.327868852459016</v>
      </c>
      <c r="G2614" t="str">
        <f t="shared" si="1331"/>
        <v>0.327868852459016</v>
      </c>
      <c r="H2614" t="str">
        <f t="shared" si="1337"/>
        <v>3.83921500876989+0.231738665412244i</v>
      </c>
      <c r="I2614" t="str">
        <f t="shared" si="1338"/>
        <v>2670.35375555132i</v>
      </c>
      <c r="J2614" t="str">
        <f t="shared" si="1332"/>
        <v>-9651.23623375976+584.187950394452i</v>
      </c>
      <c r="K2614" t="str">
        <f t="shared" si="1339"/>
        <v>0.0166865753305454-0.27567511507004i</v>
      </c>
      <c r="L2614" t="str">
        <f t="shared" si="1340"/>
        <v>0.00348660624646344-0.0488352881769498i</v>
      </c>
      <c r="M2614" t="str">
        <f t="shared" si="1341"/>
        <v>0.0201731815770088-0.32451040324699i</v>
      </c>
      <c r="N2614" t="str">
        <f t="shared" si="1342"/>
        <v>-8.48184057418045i</v>
      </c>
      <c r="O2614" t="str">
        <f t="shared" si="1343"/>
        <v>-0.587413373693898-0.809287049448805i</v>
      </c>
      <c r="P2614" t="str">
        <f t="shared" si="1344"/>
        <v>1.5874133736939+0.809287049448805i</v>
      </c>
      <c r="Q2614" t="str">
        <f t="shared" si="1345"/>
        <v>-1.5874133736939+7.67255352473165i</v>
      </c>
      <c r="R2614" t="str">
        <f t="shared" si="1346"/>
        <v>0.0601000107573818-0.219329448677671i</v>
      </c>
      <c r="S2614" t="str">
        <f t="shared" si="1347"/>
        <v>0.918513365077404i</v>
      </c>
      <c r="T2614" t="str">
        <f t="shared" si="1348"/>
        <v>0.201457029965499+0.0552026631219509i</v>
      </c>
      <c r="U2614" t="str">
        <f t="shared" si="1349"/>
        <v>0.0000500000000000001-0.000208974452589148i</v>
      </c>
      <c r="V2614" t="str">
        <f t="shared" si="1350"/>
        <v>0.00002-0.00234051386899846i</v>
      </c>
      <c r="W2614" t="str">
        <f t="shared" si="1351"/>
        <v>0.0000422524993624523-0.00019261326884637i</v>
      </c>
      <c r="X2614" t="str">
        <f t="shared" si="1352"/>
        <v>0.0000425197681989589-0.0001924896094627i</v>
      </c>
      <c r="Y2614" t="str">
        <f t="shared" si="1353"/>
        <v>0.009+3.41805280710569i</v>
      </c>
      <c r="Z2614" t="str">
        <f t="shared" si="1354"/>
        <v>-0.000675425272795208-0.000151072518126472i</v>
      </c>
      <c r="AA2614" t="str">
        <f t="shared" si="1355"/>
        <v>0.00928878805153579-3.51094395067058i</v>
      </c>
      <c r="AB2614" t="str">
        <f t="shared" si="1356"/>
        <v>0.673350646058683+0.184509564564172i</v>
      </c>
      <c r="AC2614" t="str">
        <f t="shared" si="1357"/>
        <v>1.07345889804758-0.214787144730477i</v>
      </c>
      <c r="AD2614" t="str">
        <f t="shared" si="1358"/>
        <v>0.570057467402626+0.285945350006558i</v>
      </c>
      <c r="AE2614" t="str">
        <f t="shared" si="1359"/>
        <v>-0.000341832736357318-0.000279254733110015i</v>
      </c>
      <c r="AF2614" t="str">
        <f t="shared" si="1360"/>
        <v>-6.3528767456557-0.220087505643183i</v>
      </c>
      <c r="AG2614" t="str">
        <f t="shared" si="1361"/>
        <v>1.00365342432815-0.00723559710607994i</v>
      </c>
      <c r="AH2614" t="str">
        <f t="shared" si="1362"/>
        <v>0.00208908735689796+0.00185763308690242i</v>
      </c>
      <c r="AI2614">
        <f t="shared" si="1363"/>
        <v>-51.070662012370256</v>
      </c>
      <c r="AJ2614">
        <f t="shared" si="1364"/>
        <v>41.64374979653595</v>
      </c>
      <c r="AK2614"/>
      <c r="AL2614"/>
      <c r="AM2614"/>
      <c r="AN2614"/>
    </row>
    <row r="2615" spans="1:40" x14ac:dyDescent="0.35">
      <c r="A2615"/>
      <c r="B2615">
        <f t="shared" si="1365"/>
        <v>681000</v>
      </c>
      <c r="C2615" s="237" t="str">
        <f t="shared" si="1333"/>
        <v>-6.95388046114454E-08+0.00151748489619051i</v>
      </c>
      <c r="D2615" s="208" t="str">
        <f t="shared" si="1334"/>
        <v>-2.51366173531663+0.0116340508707939i</v>
      </c>
      <c r="E2615" t="str">
        <f t="shared" si="1335"/>
        <v>20500</v>
      </c>
      <c r="F2615" t="str">
        <f t="shared" si="1336"/>
        <v>0.327868852459016</v>
      </c>
      <c r="G2615" t="str">
        <f t="shared" si="1331"/>
        <v>0.327868852459016</v>
      </c>
      <c r="H2615" t="str">
        <f t="shared" si="1337"/>
        <v>3.83925903596522+0.231401231879046i</v>
      </c>
      <c r="I2615" t="str">
        <f t="shared" si="1338"/>
        <v>2674.28074636831i</v>
      </c>
      <c r="J2615" t="str">
        <f t="shared" si="1332"/>
        <v>-9679.64603807237+585.047050321502i</v>
      </c>
      <c r="K2615" t="str">
        <f t="shared" si="1339"/>
        <v>0.0166377733772713-0.275273171730631i</v>
      </c>
      <c r="L2615" t="str">
        <f t="shared" si="1340"/>
        <v>0.00347642583872858-0.048764302799422i</v>
      </c>
      <c r="M2615" t="str">
        <f t="shared" si="1341"/>
        <v>0.0201141992159999-0.324037474530053i</v>
      </c>
      <c r="N2615" t="str">
        <f t="shared" si="1342"/>
        <v>-8.49431386914248i</v>
      </c>
      <c r="O2615" t="str">
        <f t="shared" si="1343"/>
        <v>-0.597461892817083-0.801897304292407i</v>
      </c>
      <c r="P2615" t="str">
        <f t="shared" si="1344"/>
        <v>1.59746189281708+0.801897304292407i</v>
      </c>
      <c r="Q2615" t="str">
        <f t="shared" si="1345"/>
        <v>-1.59746189281708+7.69241656485007i</v>
      </c>
      <c r="R2615" t="str">
        <f t="shared" si="1346"/>
        <v>0.0585926999201198-0.219834883340031i</v>
      </c>
      <c r="S2615" t="str">
        <f t="shared" si="1347"/>
        <v>0.919864120026046i</v>
      </c>
      <c r="T2615" t="str">
        <f t="shared" si="1348"/>
        <v>0.202218221514606+0.0538973223519712i</v>
      </c>
      <c r="U2615" t="str">
        <f t="shared" si="1349"/>
        <v>0.0000500000000000001-0.00020866758848843i</v>
      </c>
      <c r="V2615" t="str">
        <f t="shared" si="1350"/>
        <v>0.00002-0.00233707699107042i</v>
      </c>
      <c r="W2615" t="str">
        <f t="shared" si="1351"/>
        <v>0.0000422524373548936-0.000192332685055997i</v>
      </c>
      <c r="X2615" t="str">
        <f t="shared" si="1352"/>
        <v>0.0000425188887656935-0.00019220920718079i</v>
      </c>
      <c r="Y2615" t="str">
        <f t="shared" si="1353"/>
        <v>0.009+3.42307935535144i</v>
      </c>
      <c r="Z2615" t="str">
        <f t="shared" si="1354"/>
        <v>-0.00067345091815905-0.00015084235494531i</v>
      </c>
      <c r="AA2615" t="str">
        <f t="shared" si="1355"/>
        <v>0.00926152447364098-3.50578787442858i</v>
      </c>
      <c r="AB2615" t="str">
        <f t="shared" si="1356"/>
        <v>0.675894855220575+0.180146589239145i</v>
      </c>
      <c r="AC2615" t="str">
        <f t="shared" si="1357"/>
        <v>1.07196932958923-0.215391757549492i</v>
      </c>
      <c r="AD2615" t="str">
        <f t="shared" si="1358"/>
        <v>0.573592359410445+0.283304426037911i</v>
      </c>
      <c r="AE2615" t="str">
        <f t="shared" si="1359"/>
        <v>-0.000343551994303992-0.000277313648105862i</v>
      </c>
      <c r="AF2615" t="str">
        <f t="shared" si="1360"/>
        <v>-6.35292077128185-0.219767181008252i</v>
      </c>
      <c r="AG2615" t="str">
        <f t="shared" si="1361"/>
        <v>1.00361463357173-0.00726993489355101i</v>
      </c>
      <c r="AH2615" t="str">
        <f t="shared" si="1362"/>
        <v>0.00210060202963917+0.00184585224901463i</v>
      </c>
      <c r="AI2615">
        <f t="shared" si="1363"/>
        <v>-51.068099408235419</v>
      </c>
      <c r="AJ2615">
        <f t="shared" si="1364"/>
        <v>41.306592381152463</v>
      </c>
      <c r="AK2615"/>
      <c r="AL2615"/>
      <c r="AM2615"/>
      <c r="AN2615"/>
    </row>
    <row r="2616" spans="1:40" x14ac:dyDescent="0.35">
      <c r="A2616"/>
      <c r="B2616">
        <f t="shared" si="1365"/>
        <v>682000</v>
      </c>
      <c r="C2616" s="237" t="str">
        <f t="shared" si="1333"/>
        <v>-6.933502800459E-08+0.00151525984503239i</v>
      </c>
      <c r="D2616" s="208" t="str">
        <f t="shared" si="1334"/>
        <v>-2.51366173375434+0.0116169921452483i</v>
      </c>
      <c r="E2616" t="str">
        <f t="shared" si="1335"/>
        <v>20500</v>
      </c>
      <c r="F2616" t="str">
        <f t="shared" si="1336"/>
        <v>0.327868852459016</v>
      </c>
      <c r="G2616" t="str">
        <f t="shared" si="1331"/>
        <v>0.327868852459016</v>
      </c>
      <c r="H2616" t="str">
        <f t="shared" si="1337"/>
        <v>3.83930287071509+0.231064775411992i</v>
      </c>
      <c r="I2616" t="str">
        <f t="shared" si="1338"/>
        <v>2678.2077371853i</v>
      </c>
      <c r="J2616" t="str">
        <f t="shared" si="1332"/>
        <v>-9708.09759081159+585.906150248554i</v>
      </c>
      <c r="K2616" t="str">
        <f t="shared" si="1339"/>
        <v>0.0165891849578971-0.27487239458908i</v>
      </c>
      <c r="L2616" t="str">
        <f t="shared" si="1340"/>
        <v>0.00346628987896026-0.0486935224260907i</v>
      </c>
      <c r="M2616" t="str">
        <f t="shared" si="1341"/>
        <v>0.0200554748368574-0.323565917015171i</v>
      </c>
      <c r="N2616" t="str">
        <f t="shared" si="1342"/>
        <v>-8.50678716410451i</v>
      </c>
      <c r="O2616" t="str">
        <f t="shared" si="1343"/>
        <v>-0.607417458179671-0.79438279909534i</v>
      </c>
      <c r="P2616" t="str">
        <f t="shared" si="1344"/>
        <v>1.60741745817967+0.79438279909534i</v>
      </c>
      <c r="Q2616" t="str">
        <f t="shared" si="1345"/>
        <v>-1.60741745817967+7.71240436500917i</v>
      </c>
      <c r="R2616" t="str">
        <f t="shared" si="1346"/>
        <v>0.0570822860250199-0.220316835175054i</v>
      </c>
      <c r="S2616" t="str">
        <f t="shared" si="1347"/>
        <v>0.921214874974689i</v>
      </c>
      <c r="T2616" t="str">
        <f t="shared" si="1348"/>
        <v>0.202959145770607+0.0525850509838081i</v>
      </c>
      <c r="U2616" t="str">
        <f t="shared" si="1349"/>
        <v>0.0000500000000000001-0.000208361624282435i</v>
      </c>
      <c r="V2616" t="str">
        <f t="shared" si="1350"/>
        <v>0.00002-0.00233365019196327i</v>
      </c>
      <c r="W2616" t="str">
        <f t="shared" si="1351"/>
        <v>0.0000422523752564895-0.000192052927390976i</v>
      </c>
      <c r="X2616" t="str">
        <f t="shared" si="1352"/>
        <v>0.0000425180128349308-0.000191929630484902i</v>
      </c>
      <c r="Y2616" t="str">
        <f t="shared" si="1353"/>
        <v>0.009+3.42810590359718i</v>
      </c>
      <c r="Z2616" t="str">
        <f t="shared" si="1354"/>
        <v>-0.000671485242459559-0.000150612901998246i</v>
      </c>
      <c r="AA2616" t="str">
        <f t="shared" si="1355"/>
        <v>0.00923438075718042-3.5006469208618i</v>
      </c>
      <c r="AB2616" t="str">
        <f t="shared" si="1356"/>
        <v>0.678371322914674+0.175760449059732i</v>
      </c>
      <c r="AC2616" t="str">
        <f t="shared" si="1357"/>
        <v>1.07047514987177-0.215972879912249i</v>
      </c>
      <c r="AD2616" t="str">
        <f t="shared" si="1358"/>
        <v>0.577094137731503+0.280620369377154i</v>
      </c>
      <c r="AE2616" t="str">
        <f t="shared" si="1359"/>
        <v>-0.000345245148804916-0.000275350259580226i</v>
      </c>
      <c r="AF2616" t="str">
        <f t="shared" si="1360"/>
        <v>-6.35296460446943-0.219447783266744i</v>
      </c>
      <c r="AG2616" t="str">
        <f t="shared" si="1361"/>
        <v>1.00357540861915-0.00730375348866844i</v>
      </c>
      <c r="AH2616" t="str">
        <f t="shared" si="1362"/>
        <v>0.00211195957385141+0.00183392194730169i</v>
      </c>
      <c r="AI2616">
        <f t="shared" si="1363"/>
        <v>-51.065909777781172</v>
      </c>
      <c r="AJ2616">
        <f t="shared" si="1364"/>
        <v>40.969444101797308</v>
      </c>
      <c r="AK2616"/>
      <c r="AL2616"/>
      <c r="AM2616"/>
      <c r="AN2616"/>
    </row>
    <row r="2617" spans="1:40" x14ac:dyDescent="0.35">
      <c r="A2617"/>
      <c r="B2617">
        <f t="shared" si="1365"/>
        <v>683000</v>
      </c>
      <c r="C2617" s="237" t="str">
        <f t="shared" si="1333"/>
        <v>-6.91321458079494E-08+0.0015130413093974i</v>
      </c>
      <c r="D2617" s="208" t="str">
        <f t="shared" si="1334"/>
        <v>-2.51366173219891+0.0115999833720467i</v>
      </c>
      <c r="E2617" t="str">
        <f t="shared" si="1335"/>
        <v>20500</v>
      </c>
      <c r="F2617" t="str">
        <f t="shared" si="1336"/>
        <v>0.327868852459016</v>
      </c>
      <c r="G2617" t="str">
        <f t="shared" si="1331"/>
        <v>0.327868852459016</v>
      </c>
      <c r="H2617" t="str">
        <f t="shared" si="1337"/>
        <v>3.8393465141379+0.23072929179182i</v>
      </c>
      <c r="I2617" t="str">
        <f t="shared" si="1338"/>
        <v>2682.13472800229i</v>
      </c>
      <c r="J2617" t="str">
        <f t="shared" si="1332"/>
        <v>-9736.59089197742+586.765250175604i</v>
      </c>
      <c r="K2617" t="str">
        <f t="shared" si="1339"/>
        <v>0.0165408088298984-0.274472778595749i</v>
      </c>
      <c r="L2617" t="str">
        <f t="shared" si="1340"/>
        <v>0.003456198109223-0.048622946174832i</v>
      </c>
      <c r="M2617" t="str">
        <f t="shared" si="1341"/>
        <v>0.0199970069391214-0.323095724770581i</v>
      </c>
      <c r="N2617" t="str">
        <f t="shared" si="1342"/>
        <v>-8.51926045906654i</v>
      </c>
      <c r="O2617" t="str">
        <f t="shared" si="1343"/>
        <v>-0.617278520884151-0.786744702972365i</v>
      </c>
      <c r="P2617" t="str">
        <f t="shared" si="1344"/>
        <v>1.61727852088415+0.786744702972365i</v>
      </c>
      <c r="Q2617" t="str">
        <f t="shared" si="1345"/>
        <v>-1.61727852088415+7.73251575609418i</v>
      </c>
      <c r="R2617" t="str">
        <f t="shared" si="1346"/>
        <v>0.055569156353388-0.220775408382801i</v>
      </c>
      <c r="S2617" t="str">
        <f t="shared" si="1347"/>
        <v>0.922565629923333i</v>
      </c>
      <c r="T2617" t="str">
        <f t="shared" si="1348"/>
        <v>0.20367980370626+0.0512661937354716i</v>
      </c>
      <c r="U2617" t="str">
        <f t="shared" si="1349"/>
        <v>0.00005-0.000208056556018478i</v>
      </c>
      <c r="V2617" t="str">
        <f t="shared" si="1350"/>
        <v>0.00002-0.00233023342740696i</v>
      </c>
      <c r="W2617" t="str">
        <f t="shared" si="1351"/>
        <v>0.0000422523130672419-0.0001917739922226i</v>
      </c>
      <c r="X2617" t="str">
        <f t="shared" si="1352"/>
        <v>0.0000425171403856434-0.000191650875748726i</v>
      </c>
      <c r="Y2617" t="str">
        <f t="shared" si="1353"/>
        <v>0.009+3.43313245184293i</v>
      </c>
      <c r="Z2617" t="str">
        <f t="shared" si="1354"/>
        <v>-0.000669528194901954-0.000150384155957669i</v>
      </c>
      <c r="AA2617" t="str">
        <f t="shared" si="1355"/>
        <v>0.00920735620054008-3.49552102353263i</v>
      </c>
      <c r="AB2617" t="str">
        <f t="shared" si="1356"/>
        <v>0.680780052392332+0.171352296212553i</v>
      </c>
      <c r="AC2617" t="str">
        <f t="shared" si="1357"/>
        <v>1.0689767577676-0.216530591380658i</v>
      </c>
      <c r="AD2617" t="str">
        <f t="shared" si="1358"/>
        <v>0.580562284502719+0.27789359202683i</v>
      </c>
      <c r="AE2617" t="str">
        <f t="shared" si="1359"/>
        <v>-0.00034691202508826-0.000273364964180341i</v>
      </c>
      <c r="AF2617" t="str">
        <f t="shared" si="1360"/>
        <v>-6.35300824633681-0.219129308419773i</v>
      </c>
      <c r="AG2617" t="str">
        <f t="shared" si="1361"/>
        <v>1.00353575657989-0.00733704860049553i</v>
      </c>
      <c r="AH2617" t="str">
        <f t="shared" si="1362"/>
        <v>0.0021231587458327+0.00182184458376752i</v>
      </c>
      <c r="AI2617">
        <f t="shared" si="1363"/>
        <v>-51.064090636679452</v>
      </c>
      <c r="AJ2617">
        <f t="shared" si="1364"/>
        <v>40.632303879887694</v>
      </c>
      <c r="AK2617"/>
      <c r="AL2617"/>
      <c r="AM2617"/>
      <c r="AN2617"/>
    </row>
    <row r="2618" spans="1:40" x14ac:dyDescent="0.35">
      <c r="A2618"/>
      <c r="B2618">
        <f t="shared" si="1365"/>
        <v>684000</v>
      </c>
      <c r="C2618" s="237" t="str">
        <f t="shared" si="1333"/>
        <v>-6.89301527948798E-08+0.00151082926070867i</v>
      </c>
      <c r="D2618" s="208" t="str">
        <f t="shared" si="1334"/>
        <v>-2.5136617306503+0.0115830243320998i</v>
      </c>
      <c r="E2618" t="str">
        <f t="shared" si="1335"/>
        <v>20500</v>
      </c>
      <c r="F2618" t="str">
        <f t="shared" si="1336"/>
        <v>0.327868852459016</v>
      </c>
      <c r="G2618" t="str">
        <f t="shared" si="1331"/>
        <v>0.327868852459016</v>
      </c>
      <c r="H2618" t="str">
        <f t="shared" si="1337"/>
        <v>3.83938996734393+0.230394776823422i</v>
      </c>
      <c r="I2618" t="str">
        <f t="shared" si="1338"/>
        <v>2686.06171881927i</v>
      </c>
      <c r="J2618" t="str">
        <f t="shared" si="1332"/>
        <v>-9765.12594156987+587.624350102655i</v>
      </c>
      <c r="K2618" t="str">
        <f t="shared" si="1339"/>
        <v>0.0164926437597646-0.274074318730005i</v>
      </c>
      <c r="L2618" t="str">
        <f t="shared" si="1340"/>
        <v>0.00344615027344657-0.0485525731685494i</v>
      </c>
      <c r="M2618" t="str">
        <f t="shared" si="1341"/>
        <v>0.0199387940332112-0.322626891898554i</v>
      </c>
      <c r="N2618" t="str">
        <f t="shared" si="1342"/>
        <v>-8.53173375402857i</v>
      </c>
      <c r="O2618" t="str">
        <f t="shared" si="1343"/>
        <v>-0.627043546735836-0.778984204266648i</v>
      </c>
      <c r="P2618" t="str">
        <f t="shared" si="1344"/>
        <v>1.62704354673584+0.778984204266648i</v>
      </c>
      <c r="Q2618" t="str">
        <f t="shared" si="1345"/>
        <v>-1.62704354673584+7.75274954976192i</v>
      </c>
      <c r="R2618" t="str">
        <f t="shared" si="1346"/>
        <v>0.0540536925563327-0.221210713357757i</v>
      </c>
      <c r="S2618" t="str">
        <f t="shared" si="1347"/>
        <v>0.923916384871975i</v>
      </c>
      <c r="T2618" t="str">
        <f t="shared" si="1348"/>
        <v>0.20438020258045+0.0499410922156281i</v>
      </c>
      <c r="U2618" t="str">
        <f t="shared" si="1349"/>
        <v>0.00005-0.000207752379766989i</v>
      </c>
      <c r="V2618" t="str">
        <f t="shared" si="1350"/>
        <v>0.00002-0.00232682665339028i</v>
      </c>
      <c r="W2618" t="str">
        <f t="shared" si="1351"/>
        <v>0.0000422522507871515-0.000191495875943386i</v>
      </c>
      <c r="X2618" t="str">
        <f t="shared" si="1352"/>
        <v>0.0000425162713969574-0.000191372939367167i</v>
      </c>
      <c r="Y2618" t="str">
        <f t="shared" si="1353"/>
        <v>0.009+3.43815900008867i</v>
      </c>
      <c r="Z2618" t="str">
        <f t="shared" si="1354"/>
        <v>-0.00066757972506255-0.000150156113516947i</v>
      </c>
      <c r="AA2618" t="str">
        <f t="shared" si="1355"/>
        <v>0.00918045010723239-3.49041011639212i</v>
      </c>
      <c r="AB2618" t="str">
        <f t="shared" si="1356"/>
        <v>0.683121067915669+0.166923272491551i</v>
      </c>
      <c r="AC2618" t="str">
        <f t="shared" si="1357"/>
        <v>1.0674745468624-0.217064978182495i</v>
      </c>
      <c r="AD2618" t="str">
        <f t="shared" si="1358"/>
        <v>0.583996286895874+0.275124511988124i</v>
      </c>
      <c r="AE2618" t="str">
        <f t="shared" si="1359"/>
        <v>-0.000348552453190114-0.000271358158819613i</v>
      </c>
      <c r="AF2618" t="str">
        <f t="shared" si="1360"/>
        <v>-6.35305169799423-0.218811752491322i</v>
      </c>
      <c r="AG2618" t="str">
        <f t="shared" si="1361"/>
        <v>1.00349568459784-0.00736981602671758i</v>
      </c>
      <c r="AH2618" t="str">
        <f t="shared" si="1362"/>
        <v>0.00213419833068678+0.00180962256410764i</v>
      </c>
      <c r="AI2618">
        <f t="shared" si="1363"/>
        <v>-51.062639558570652</v>
      </c>
      <c r="AJ2618">
        <f t="shared" si="1364"/>
        <v>40.295170642385656</v>
      </c>
      <c r="AK2618"/>
      <c r="AL2618"/>
      <c r="AM2618"/>
      <c r="AN2618"/>
    </row>
    <row r="2619" spans="1:40" x14ac:dyDescent="0.35">
      <c r="A2619"/>
      <c r="B2619">
        <f t="shared" si="1365"/>
        <v>685000</v>
      </c>
      <c r="C2619" s="237" t="str">
        <f t="shared" si="1333"/>
        <v>-6.87290437768598E-08+0.00150862367055621i</v>
      </c>
      <c r="D2619" s="208" t="str">
        <f t="shared" si="1334"/>
        <v>-2.51366172910846+0.0115661148075976i</v>
      </c>
      <c r="E2619" t="str">
        <f t="shared" si="1335"/>
        <v>20500</v>
      </c>
      <c r="F2619" t="str">
        <f t="shared" si="1336"/>
        <v>0.327868852459016</v>
      </c>
      <c r="G2619" t="str">
        <f t="shared" si="1331"/>
        <v>0.327868852459016</v>
      </c>
      <c r="H2619" t="str">
        <f t="shared" si="1337"/>
        <v>3.83943323143544+0.230061226335665i</v>
      </c>
      <c r="I2619" t="str">
        <f t="shared" si="1338"/>
        <v>2689.98870963626i</v>
      </c>
      <c r="J2619" t="str">
        <f t="shared" si="1332"/>
        <v>-9793.70273958894+588.483450029705i</v>
      </c>
      <c r="K2619" t="str">
        <f t="shared" si="1339"/>
        <v>0.0164446885229213-0.273677010000012i</v>
      </c>
      <c r="L2619" t="str">
        <f t="shared" si="1340"/>
        <v>0.00343614611740979-0.0484824025351368i</v>
      </c>
      <c r="M2619" t="str">
        <f t="shared" si="1341"/>
        <v>0.0198808346403311-0.322159412535149i</v>
      </c>
      <c r="N2619" t="str">
        <f t="shared" si="1342"/>
        <v>-8.5442070489906i</v>
      </c>
      <c r="O2619" t="str">
        <f t="shared" si="1343"/>
        <v>-0.636711016481555-0.771102510364883i</v>
      </c>
      <c r="P2619" t="str">
        <f t="shared" si="1344"/>
        <v>1.63671101648156+0.771102510364883i</v>
      </c>
      <c r="Q2619" t="str">
        <f t="shared" si="1345"/>
        <v>-1.63671101648156+7.77310453862572i</v>
      </c>
      <c r="R2619" t="str">
        <f t="shared" si="1346"/>
        <v>0.0525362705804635-0.22162286648084i</v>
      </c>
      <c r="S2619" t="str">
        <f t="shared" si="1347"/>
        <v>0.92526713982062i</v>
      </c>
      <c r="T2619" t="str">
        <f t="shared" si="1348"/>
        <v>0.205060355787574+0.0486100848168276i</v>
      </c>
      <c r="U2619" t="str">
        <f t="shared" si="1349"/>
        <v>0.00005-0.000207449091621344i</v>
      </c>
      <c r="V2619" t="str">
        <f t="shared" si="1350"/>
        <v>0.00002-0.00232342982615905i</v>
      </c>
      <c r="W2619" t="str">
        <f t="shared" si="1351"/>
        <v>0.0000422521884162197-0.000191218574966912i</v>
      </c>
      <c r="X2619" t="str">
        <f t="shared" si="1352"/>
        <v>0.0000425154058481515-0.000191095817756171i</v>
      </c>
      <c r="Y2619" t="str">
        <f t="shared" si="1353"/>
        <v>0.009+3.44318554833441i</v>
      </c>
      <c r="Z2619" t="str">
        <f t="shared" si="1354"/>
        <v>-0.000665639782885445-0.00014992877139026i</v>
      </c>
      <c r="AA2619" t="str">
        <f t="shared" si="1355"/>
        <v>0.0091536617858512-3.48531413377706i</v>
      </c>
      <c r="AB2619" t="str">
        <f t="shared" si="1356"/>
        <v>0.685394414254162+0.162474508941107i</v>
      </c>
      <c r="AC2619" t="str">
        <f t="shared" si="1357"/>
        <v>1.0659689053656-0.217576133005466i</v>
      </c>
      <c r="AD2619" t="str">
        <f t="shared" si="1358"/>
        <v>0.587395637181969+0.272313553202458i</v>
      </c>
      <c r="AE2619" t="str">
        <f t="shared" si="1359"/>
        <v>-0.000350166267937103-0.000269330240633141i</v>
      </c>
      <c r="AF2619" t="str">
        <f t="shared" si="1360"/>
        <v>-6.3530949605439-0.218495111528067i</v>
      </c>
      <c r="AG2619" t="str">
        <f t="shared" si="1361"/>
        <v>1.00345519985039-0.00740205165380936i</v>
      </c>
      <c r="AH2619" t="str">
        <f t="shared" si="1362"/>
        <v>0.00214507714224465+0.00179725829746257i</v>
      </c>
      <c r="AI2619">
        <f t="shared" si="1363"/>
        <v>-51.061554173968311</v>
      </c>
      <c r="AJ2619">
        <f t="shared" si="1364"/>
        <v>39.958043321909514</v>
      </c>
      <c r="AK2619"/>
      <c r="AL2619"/>
      <c r="AM2619"/>
      <c r="AN2619"/>
    </row>
    <row r="2620" spans="1:40" x14ac:dyDescent="0.35">
      <c r="A2620"/>
      <c r="B2620">
        <f t="shared" si="1365"/>
        <v>686000</v>
      </c>
      <c r="C2620" s="237" t="str">
        <f t="shared" si="1333"/>
        <v>-6.85288136031587E-08+0.0015064245106957i</v>
      </c>
      <c r="D2620" s="208" t="str">
        <f t="shared" si="1334"/>
        <v>-2.51366172757336+0.0115492545820004i</v>
      </c>
      <c r="E2620" t="str">
        <f t="shared" si="1335"/>
        <v>20500</v>
      </c>
      <c r="F2620" t="str">
        <f t="shared" si="1336"/>
        <v>0.327868852459016</v>
      </c>
      <c r="G2620" t="str">
        <f t="shared" si="1331"/>
        <v>0.327868852459016</v>
      </c>
      <c r="H2620" t="str">
        <f t="shared" si="1337"/>
        <v>3.83947630750671+0.229728636181227i</v>
      </c>
      <c r="I2620" t="str">
        <f t="shared" si="1338"/>
        <v>2693.91570045325i</v>
      </c>
      <c r="J2620" t="str">
        <f t="shared" si="1332"/>
        <v>-9822.32128603462+589.342549956756i</v>
      </c>
      <c r="K2620" t="str">
        <f t="shared" si="1339"/>
        <v>0.0163969419036525-0.273280847442522i</v>
      </c>
      <c r="L2620" t="str">
        <f t="shared" si="1340"/>
        <v>0.00342618538872434-0.0484124334074427i</v>
      </c>
      <c r="M2620" t="str">
        <f t="shared" si="1341"/>
        <v>0.0198231272923768-0.321693280849965i</v>
      </c>
      <c r="N2620" t="str">
        <f t="shared" si="1342"/>
        <v>-8.55668034395263i</v>
      </c>
      <c r="O2620" t="str">
        <f t="shared" si="1343"/>
        <v>-0.64627942604602-0.763100847509441i</v>
      </c>
      <c r="P2620" t="str">
        <f t="shared" si="1344"/>
        <v>1.64627942604602+0.763100847509441i</v>
      </c>
      <c r="Q2620" t="str">
        <f t="shared" si="1345"/>
        <v>-1.64627942604602+7.79357949644319i</v>
      </c>
      <c r="R2620" t="str">
        <f t="shared" si="1346"/>
        <v>0.0510172606005443-0.222011989912412i</v>
      </c>
      <c r="S2620" t="str">
        <f t="shared" si="1347"/>
        <v>0.926617894769262i</v>
      </c>
      <c r="T2620" t="str">
        <f t="shared" si="1348"/>
        <v>0.205720282706174+0.0472735066145712i</v>
      </c>
      <c r="U2620" t="str">
        <f t="shared" si="1349"/>
        <v>0.00005-0.000207146687697698i</v>
      </c>
      <c r="V2620" t="str">
        <f t="shared" si="1350"/>
        <v>0.00002-0.00232004290221422i</v>
      </c>
      <c r="W2620" t="str">
        <f t="shared" si="1351"/>
        <v>0.0000422521259544479-0.000190942085727672i</v>
      </c>
      <c r="X2620" t="str">
        <f t="shared" si="1352"/>
        <v>0.0000425145437186551-0.000190819507352592i</v>
      </c>
      <c r="Y2620" t="str">
        <f t="shared" si="1353"/>
        <v>0.009+3.44821209658016i</v>
      </c>
      <c r="Z2620" t="str">
        <f t="shared" si="1354"/>
        <v>-0.000663708318679373-0.000149702126312432i</v>
      </c>
      <c r="AA2620" t="str">
        <f t="shared" si="1355"/>
        <v>0.00912699055002739-3.48023301040721i</v>
      </c>
      <c r="AB2620" t="str">
        <f t="shared" si="1356"/>
        <v>0.687600156178716+0.158007125518689i</v>
      </c>
      <c r="AC2620" t="str">
        <f t="shared" si="1357"/>
        <v>1.06446021602797-0.21806415479182i</v>
      </c>
      <c r="AD2620" t="str">
        <f t="shared" si="1358"/>
        <v>0.590759832795041+0.269461145492505i</v>
      </c>
      <c r="AE2620" t="str">
        <f t="shared" si="1359"/>
        <v>-0.000351753308928893-0.000267281606933643i</v>
      </c>
      <c r="AF2620" t="str">
        <f t="shared" si="1360"/>
        <v>-6.35313803508007-0.218179381599227i</v>
      </c>
      <c r="AG2620" t="str">
        <f t="shared" si="1361"/>
        <v>1.00341430954737-0.00743375145719452i</v>
      </c>
      <c r="AH2620" t="str">
        <f t="shared" si="1362"/>
        <v>0.00215579402298641+0.00178475419617312i</v>
      </c>
      <c r="AI2620">
        <f t="shared" si="1363"/>
        <v>-51.060832169193489</v>
      </c>
      <c r="AJ2620">
        <f t="shared" si="1364"/>
        <v>39.620920856835788</v>
      </c>
      <c r="AK2620"/>
      <c r="AL2620"/>
      <c r="AM2620"/>
      <c r="AN2620"/>
    </row>
    <row r="2621" spans="1:40" x14ac:dyDescent="0.35">
      <c r="A2621"/>
      <c r="B2621">
        <f t="shared" si="1365"/>
        <v>687000</v>
      </c>
      <c r="C2621" s="237" t="str">
        <f t="shared" si="1333"/>
        <v>-6.83294571605048E-08+0.00150423175304727i</v>
      </c>
      <c r="D2621" s="208" t="str">
        <f t="shared" si="1334"/>
        <v>-2.51366172604496+0.0115324434400291i</v>
      </c>
      <c r="E2621" t="str">
        <f t="shared" si="1335"/>
        <v>20500</v>
      </c>
      <c r="F2621" t="str">
        <f t="shared" si="1336"/>
        <v>0.327868852459016</v>
      </c>
      <c r="G2621" t="str">
        <f t="shared" si="1331"/>
        <v>0.327868852459016</v>
      </c>
      <c r="H2621" t="str">
        <f t="shared" si="1337"/>
        <v>3.83951919664416+0.229397002236424i</v>
      </c>
      <c r="I2621" t="str">
        <f t="shared" si="1338"/>
        <v>2697.84269127023i</v>
      </c>
      <c r="J2621" t="str">
        <f t="shared" si="1332"/>
        <v>-9850.98158090692+590.201649883807i</v>
      </c>
      <c r="K2621" t="str">
        <f t="shared" si="1339"/>
        <v>0.0163494026950235-0.272885826122672i</v>
      </c>
      <c r="L2621" t="str">
        <f t="shared" si="1340"/>
        <v>0.00341626783681936-0.0483426649232376i</v>
      </c>
      <c r="M2621" t="str">
        <f t="shared" si="1341"/>
        <v>0.0197656705318429-0.32122849104591i</v>
      </c>
      <c r="N2621" t="str">
        <f t="shared" si="1342"/>
        <v>-8.56915363891466i</v>
      </c>
      <c r="O2621" t="str">
        <f t="shared" si="1343"/>
        <v>-0.655747286765832-0.75498046060759i</v>
      </c>
      <c r="P2621" t="str">
        <f t="shared" si="1344"/>
        <v>1.65574728676583+0.75498046060759i</v>
      </c>
      <c r="Q2621" t="str">
        <f t="shared" si="1345"/>
        <v>-1.65574728676583+7.81417317830707i</v>
      </c>
      <c r="R2621" t="str">
        <f t="shared" si="1346"/>
        <v>0.0494970269589534-0.222378211386475i</v>
      </c>
      <c r="S2621" t="str">
        <f t="shared" si="1347"/>
        <v>0.927968649717906i</v>
      </c>
      <c r="T2621" t="str">
        <f t="shared" si="1348"/>
        <v>0.20636000854699+0.0459316892721508i</v>
      </c>
      <c r="U2621" t="str">
        <f t="shared" si="1349"/>
        <v>0.00005-0.000206845164134819i</v>
      </c>
      <c r="V2621" t="str">
        <f t="shared" si="1350"/>
        <v>0.00002-0.00231666583830998i</v>
      </c>
      <c r="W2621" t="str">
        <f t="shared" si="1351"/>
        <v>0.000042252063401837-0.000190666404680916i</v>
      </c>
      <c r="X2621" t="str">
        <f t="shared" si="1352"/>
        <v>0.0000425136849880468-0.00019054400461402i</v>
      </c>
      <c r="Y2621" t="str">
        <f t="shared" si="1353"/>
        <v>0.009+3.4532386448259i</v>
      </c>
      <c r="Z2621" t="str">
        <f t="shared" si="1354"/>
        <v>-0.000661785283114462-0.000149476175038768i</v>
      </c>
      <c r="AA2621" t="str">
        <f t="shared" si="1355"/>
        <v>0.00910043571838522-3.47516668138256i</v>
      </c>
      <c r="AB2621" t="str">
        <f t="shared" si="1356"/>
        <v>0.689738377953789+0.153522230776787i</v>
      </c>
      <c r="AC2621" t="str">
        <f t="shared" si="1357"/>
        <v>1.06294885606623-0.218529148533702i</v>
      </c>
      <c r="AD2621" t="str">
        <f t="shared" si="1358"/>
        <v>0.594088376395337+0.266567724502612i</v>
      </c>
      <c r="AE2621" t="str">
        <f t="shared" si="1359"/>
        <v>-0.000353313420520361-0.000265212655167706i</v>
      </c>
      <c r="AF2621" t="str">
        <f t="shared" si="1360"/>
        <v>-6.35318092268912-0.217864558796395i</v>
      </c>
      <c r="AG2621" t="str">
        <f t="shared" si="1361"/>
        <v>1.00337302093013-0.00746491150139558i</v>
      </c>
      <c r="AH2621" t="str">
        <f t="shared" si="1362"/>
        <v>0.00216634784396165+0.00177211267553699i</v>
      </c>
      <c r="AI2621">
        <f t="shared" si="1363"/>
        <v>-51.060471285342658</v>
      </c>
      <c r="AJ2621">
        <f t="shared" si="1364"/>
        <v>39.283802191406373</v>
      </c>
      <c r="AK2621"/>
      <c r="AL2621"/>
      <c r="AM2621"/>
      <c r="AN2621"/>
    </row>
    <row r="2622" spans="1:40" x14ac:dyDescent="0.35">
      <c r="A2622"/>
      <c r="B2622">
        <f t="shared" si="1365"/>
        <v>688000</v>
      </c>
      <c r="C2622" s="237" t="str">
        <f t="shared" si="1333"/>
        <v>-6.81309693727595E-08+0.00150204536969428i</v>
      </c>
      <c r="D2622" s="208" t="str">
        <f t="shared" si="1334"/>
        <v>-2.51366172452322+0.0115156811676562i</v>
      </c>
      <c r="E2622" t="str">
        <f t="shared" si="1335"/>
        <v>20500</v>
      </c>
      <c r="F2622" t="str">
        <f t="shared" si="1336"/>
        <v>0.327868852459016</v>
      </c>
      <c r="G2622" t="str">
        <f t="shared" si="1331"/>
        <v>0.327868852459016</v>
      </c>
      <c r="H2622" t="str">
        <f t="shared" si="1337"/>
        <v>3.83956189992635+0.229066320401046i</v>
      </c>
      <c r="I2622" t="str">
        <f t="shared" si="1338"/>
        <v>2701.76968208722i</v>
      </c>
      <c r="J2622" t="str">
        <f t="shared" si="1332"/>
        <v>-9879.68362420584+591.060749810857i</v>
      </c>
      <c r="K2622" t="str">
        <f t="shared" si="1339"/>
        <v>0.0163020696988058-0.272491941133791i</v>
      </c>
      <c r="L2622" t="str">
        <f t="shared" si="1340"/>
        <v>0.00340639321292534-0.0482730962251761i</v>
      </c>
      <c r="M2622" t="str">
        <f t="shared" si="1341"/>
        <v>0.0197084629117311-0.320765037358967i</v>
      </c>
      <c r="N2622" t="str">
        <f t="shared" si="1342"/>
        <v>-8.58162693387669i</v>
      </c>
      <c r="O2622" t="str">
        <f t="shared" si="1343"/>
        <v>-0.66511312562109-0.746742613037815i</v>
      </c>
      <c r="P2622" t="str">
        <f t="shared" si="1344"/>
        <v>1.66511312562109+0.746742613037815i</v>
      </c>
      <c r="Q2622" t="str">
        <f t="shared" si="1345"/>
        <v>-1.66511312562109+7.83488432083887i</v>
      </c>
      <c r="R2622" t="str">
        <f t="shared" si="1346"/>
        <v>0.0479759281117954-0.222721664006273i</v>
      </c>
      <c r="S2622" t="str">
        <f t="shared" si="1347"/>
        <v>0.929319404666549i</v>
      </c>
      <c r="T2622" t="str">
        <f t="shared" si="1348"/>
        <v>0.206979564200653+0.0445849609511789i</v>
      </c>
      <c r="U2622" t="str">
        <f t="shared" si="1349"/>
        <v>0.00005-0.000206544517093926i</v>
      </c>
      <c r="V2622" t="str">
        <f t="shared" si="1350"/>
        <v>0.00002-0.00231329859145197i</v>
      </c>
      <c r="W2622" t="str">
        <f t="shared" si="1351"/>
        <v>0.0000422520007583885-0.000190391528302507i</v>
      </c>
      <c r="X2622" t="str">
        <f t="shared" si="1352"/>
        <v>0.0000425128296360547-0.000190269306018651i</v>
      </c>
      <c r="Y2622" t="str">
        <f t="shared" si="1353"/>
        <v>0.009+3.45826519307164i</v>
      </c>
      <c r="Z2622" t="str">
        <f t="shared" si="1354"/>
        <v>-0.000659870627219144-0.000149250914344898i</v>
      </c>
      <c r="AA2622" t="str">
        <f t="shared" si="1355"/>
        <v>0.00907399661449826-3.47011508218048i</v>
      </c>
      <c r="AB2622" t="str">
        <f t="shared" si="1356"/>
        <v>0.691809182828331+0.149020921563863i</v>
      </c>
      <c r="AC2622" t="str">
        <f t="shared" si="1357"/>
        <v>1.06143519709447-0.218971225069493i</v>
      </c>
      <c r="AD2622" t="str">
        <f t="shared" si="1358"/>
        <v>0.597380775931943+0.263633731638672i</v>
      </c>
      <c r="AE2622" t="str">
        <f t="shared" si="1359"/>
        <v>-0.00035484645180364-0.000263123782872442i</v>
      </c>
      <c r="AF2622" t="str">
        <f t="shared" si="1360"/>
        <v>-6.35322362444957-0.21755063923339i</v>
      </c>
      <c r="AG2622" t="str">
        <f t="shared" si="1361"/>
        <v>1.00333134127048-0.00749552794017548i</v>
      </c>
      <c r="AH2622" t="str">
        <f t="shared" si="1362"/>
        <v>0.00217673750470991+0.00175933615356727i</v>
      </c>
      <c r="AI2622">
        <f t="shared" si="1363"/>
        <v>-51.060469317283747</v>
      </c>
      <c r="AJ2622">
        <f t="shared" si="1364"/>
        <v>38.946686275830771</v>
      </c>
      <c r="AK2622"/>
      <c r="AL2622"/>
      <c r="AM2622"/>
      <c r="AN2622"/>
    </row>
    <row r="2623" spans="1:40" x14ac:dyDescent="0.35">
      <c r="A2623"/>
      <c r="B2623">
        <f t="shared" si="1365"/>
        <v>689000</v>
      </c>
      <c r="C2623" s="237" t="str">
        <f t="shared" si="1333"/>
        <v>-6.79333452005957E-08+0.0014998653328822i</v>
      </c>
      <c r="D2623" s="208" t="str">
        <f t="shared" si="1334"/>
        <v>-2.5136617230081+0.0114989675520969i</v>
      </c>
      <c r="E2623" t="str">
        <f t="shared" si="1335"/>
        <v>20500</v>
      </c>
      <c r="F2623" t="str">
        <f t="shared" si="1336"/>
        <v>0.327868852459016</v>
      </c>
      <c r="G2623" t="str">
        <f t="shared" si="1331"/>
        <v>0.327868852459016</v>
      </c>
      <c r="H2623" t="str">
        <f t="shared" si="1337"/>
        <v>3.83960441842411+0.228736586598186i</v>
      </c>
      <c r="I2623" t="str">
        <f t="shared" si="1338"/>
        <v>2705.69667290421i</v>
      </c>
      <c r="J2623" t="str">
        <f t="shared" si="1332"/>
        <v>-9908.42741593138+591.919849737908i</v>
      </c>
      <c r="K2623" t="str">
        <f t="shared" si="1339"/>
        <v>0.0162549417254013-0.272099187597186i</v>
      </c>
      <c r="L2623" t="str">
        <f t="shared" si="1340"/>
        <v>0.00339656127005903-0.0482037264607656i</v>
      </c>
      <c r="M2623" t="str">
        <f t="shared" si="1341"/>
        <v>0.0196515029954603-0.320302914057952i</v>
      </c>
      <c r="N2623" t="str">
        <f t="shared" si="1342"/>
        <v>-8.59410022883872i</v>
      </c>
      <c r="O2623" t="str">
        <f t="shared" si="1343"/>
        <v>-0.674375485464562-0.738388586453255i</v>
      </c>
      <c r="P2623" t="str">
        <f t="shared" si="1344"/>
        <v>1.67437548546456+0.738388586453255i</v>
      </c>
      <c r="Q2623" t="str">
        <f t="shared" si="1345"/>
        <v>-1.67437548546456+7.85571164238546i</v>
      </c>
      <c r="R2623" t="str">
        <f t="shared" si="1346"/>
        <v>0.046454316581498-0.223042486041477i</v>
      </c>
      <c r="S2623" t="str">
        <f t="shared" si="1347"/>
        <v>0.930670159615192i</v>
      </c>
      <c r="T2623" t="str">
        <f t="shared" si="1348"/>
        <v>0.207578986085191+0.0432336462277174i</v>
      </c>
      <c r="U2623" t="str">
        <f t="shared" si="1349"/>
        <v>0.00005-0.000206244742758521i</v>
      </c>
      <c r="V2623" t="str">
        <f t="shared" si="1350"/>
        <v>0.00002-0.00230994111889544i</v>
      </c>
      <c r="W2623" t="str">
        <f t="shared" si="1351"/>
        <v>0.0000422519380241035-0.000190117453088764i</v>
      </c>
      <c r="X2623" t="str">
        <f t="shared" si="1352"/>
        <v>0.0000425119776425525-0.000189995408065115i</v>
      </c>
      <c r="Y2623" t="str">
        <f t="shared" si="1353"/>
        <v>0.009+3.46329174131739i</v>
      </c>
      <c r="Z2623" t="str">
        <f t="shared" si="1354"/>
        <v>-0.000657964302376961-0.000149026341026611i</v>
      </c>
      <c r="AA2623" t="str">
        <f t="shared" si="1355"/>
        <v>0.00904767256684658-3.465078148653i</v>
      </c>
      <c r="AB2623" t="str">
        <f t="shared" si="1356"/>
        <v>0.693812692526079+0.144504282744025i</v>
      </c>
      <c r="AC2623" t="str">
        <f t="shared" si="1357"/>
        <v>1.05991960506223-0.219390500881296i</v>
      </c>
      <c r="AD2623" t="str">
        <f t="shared" si="1358"/>
        <v>0.60063654470481+0.260659614007426i</v>
      </c>
      <c r="AE2623" t="str">
        <f t="shared" si="1359"/>
        <v>-0.000356352256589873-0.000261015387632468i</v>
      </c>
      <c r="AF2623" t="str">
        <f t="shared" si="1360"/>
        <v>-6.35326614143221-0.217237619046089i</v>
      </c>
      <c r="AG2623" t="str">
        <f t="shared" si="1361"/>
        <v>1.00328927786979-0.0075255970166705i</v>
      </c>
      <c r="AH2623" t="str">
        <f t="shared" si="1362"/>
        <v>0.00218696193317988+0.00174642705075212i</v>
      </c>
      <c r="AI2623">
        <f t="shared" si="1363"/>
        <v>-51.060824112683669</v>
      </c>
      <c r="AJ2623">
        <f t="shared" si="1364"/>
        <v>38.609572066390221</v>
      </c>
      <c r="AK2623"/>
      <c r="AL2623"/>
      <c r="AM2623"/>
      <c r="AN2623"/>
    </row>
    <row r="2624" spans="1:40" x14ac:dyDescent="0.35">
      <c r="A2624"/>
      <c r="B2624">
        <f t="shared" si="1365"/>
        <v>690000</v>
      </c>
      <c r="C2624" s="237" t="str">
        <f t="shared" si="1333"/>
        <v>-6.77365796411755E-08+0.00149769161501736i</v>
      </c>
      <c r="D2624" s="208" t="str">
        <f t="shared" si="1334"/>
        <v>-2.51366172149957+0.0114823023817998i</v>
      </c>
      <c r="E2624" t="str">
        <f t="shared" si="1335"/>
        <v>20500</v>
      </c>
      <c r="F2624" t="str">
        <f t="shared" si="1336"/>
        <v>0.327868852459016</v>
      </c>
      <c r="G2624" t="str">
        <f t="shared" si="1331"/>
        <v>0.327868852459016</v>
      </c>
      <c r="H2624" t="str">
        <f t="shared" si="1337"/>
        <v>3.83964675320057+0.228407796774082i</v>
      </c>
      <c r="I2624" t="str">
        <f t="shared" si="1338"/>
        <v>2709.6236637212i</v>
      </c>
      <c r="J2624" t="str">
        <f t="shared" si="1332"/>
        <v>-9937.21295608353+592.778949664959i</v>
      </c>
      <c r="K2624" t="str">
        <f t="shared" si="1339"/>
        <v>0.016208017593768-0.271707560661953i</v>
      </c>
      <c r="L2624" t="str">
        <f t="shared" si="1340"/>
        <v>0.00338677176300788-0.0481345547823308i</v>
      </c>
      <c r="M2624" t="str">
        <f t="shared" si="1341"/>
        <v>0.0195947893567759-0.319842115444284i</v>
      </c>
      <c r="N2624" t="str">
        <f t="shared" si="1342"/>
        <v>-8.60657352380075i</v>
      </c>
      <c r="O2624" t="str">
        <f t="shared" si="1343"/>
        <v>-0.683532925248394-0.729919680582305i</v>
      </c>
      <c r="P2624" t="str">
        <f t="shared" si="1344"/>
        <v>1.68353292524839+0.729919680582305i</v>
      </c>
      <c r="Q2624" t="str">
        <f t="shared" si="1345"/>
        <v>-1.68353292524839+7.87665384321844i</v>
      </c>
      <c r="R2624" t="str">
        <f t="shared" si="1346"/>
        <v>0.0449325389157314-0.223340820727145i</v>
      </c>
      <c r="S2624" t="str">
        <f t="shared" si="1347"/>
        <v>0.932020914563836i</v>
      </c>
      <c r="T2624" t="str">
        <f t="shared" si="1348"/>
        <v>0.208158315993551+0.0418780660139151i</v>
      </c>
      <c r="U2624" t="str">
        <f t="shared" si="1349"/>
        <v>0.00005-0.000205945837334233i</v>
      </c>
      <c r="V2624" t="str">
        <f t="shared" si="1350"/>
        <v>0.00002-0.00230659337814341i</v>
      </c>
      <c r="W2624" t="str">
        <f t="shared" si="1351"/>
        <v>0.0000422518751989833-0.000189844175556318i</v>
      </c>
      <c r="X2624" t="str">
        <f t="shared" si="1352"/>
        <v>0.0000425111289875607-0.000189722307272349i</v>
      </c>
      <c r="Y2624" t="str">
        <f t="shared" si="1353"/>
        <v>0.009+3.46831828956313i</v>
      </c>
      <c r="Z2624" t="str">
        <f t="shared" si="1354"/>
        <v>-0.000656066260323562-0.000148802451899698i</v>
      </c>
      <c r="AA2624" t="str">
        <f t="shared" si="1355"/>
        <v>0.0090214629087742-3.46005581702414i</v>
      </c>
      <c r="AB2624" t="str">
        <f t="shared" si="1356"/>
        <v>0.695749046735918+0.139973386935105i</v>
      </c>
      <c r="AC2624" t="str">
        <f t="shared" si="1357"/>
        <v>1.05840244019919-0.219787097893812i</v>
      </c>
      <c r="AD2624" t="str">
        <f t="shared" si="1358"/>
        <v>0.603855201426174+0.257645824355173i</v>
      </c>
      <c r="AE2624" t="str">
        <f t="shared" si="1359"/>
        <v>-0.000357830693390832-0.00025888786703728i</v>
      </c>
      <c r="AF2624" t="str">
        <f t="shared" si="1360"/>
        <v>-6.35330847470014-0.216925494392282i</v>
      </c>
      <c r="AG2624" t="str">
        <f t="shared" si="1361"/>
        <v>1.00324683805795-0.00755511506351456i</v>
      </c>
      <c r="AH2624" t="str">
        <f t="shared" si="1362"/>
        <v>0.00219702008564865+0.0017333877898163i</v>
      </c>
      <c r="AI2624">
        <f t="shared" si="1363"/>
        <v>-51.06153357106205</v>
      </c>
      <c r="AJ2624">
        <f t="shared" si="1364"/>
        <v>38.272458525537793</v>
      </c>
      <c r="AK2624"/>
      <c r="AL2624"/>
      <c r="AM2624"/>
      <c r="AN2624"/>
    </row>
    <row r="2625" spans="1:40" x14ac:dyDescent="0.35">
      <c r="A2625"/>
      <c r="B2625">
        <f t="shared" si="1365"/>
        <v>691000</v>
      </c>
      <c r="C2625" s="237" t="str">
        <f t="shared" si="1333"/>
        <v>-6.75406677278349E-08+0.00149552418866583i</v>
      </c>
      <c r="D2625" s="208" t="str">
        <f t="shared" si="1334"/>
        <v>-2.51366171999758+0.011465685446438i</v>
      </c>
      <c r="E2625" t="str">
        <f t="shared" si="1335"/>
        <v>20500</v>
      </c>
      <c r="F2625" t="str">
        <f t="shared" si="1336"/>
        <v>0.327868852459016</v>
      </c>
      <c r="G2625" t="str">
        <f t="shared" si="1331"/>
        <v>0.327868852459016</v>
      </c>
      <c r="H2625" t="str">
        <f t="shared" si="1337"/>
        <v>3.83968890531123+0.228079946897947i</v>
      </c>
      <c r="I2625" t="str">
        <f t="shared" si="1338"/>
        <v>2713.55065453818i</v>
      </c>
      <c r="J2625" t="str">
        <f t="shared" si="1332"/>
        <v>-9966.0402446623+593.63804959201i</v>
      </c>
      <c r="K2625" t="str">
        <f t="shared" si="1339"/>
        <v>0.0161612961313464-0.271317055504778i</v>
      </c>
      <c r="L2625" t="str">
        <f t="shared" si="1340"/>
        <v>0.00337702444831478-0.048065580346979i</v>
      </c>
      <c r="M2625" t="str">
        <f t="shared" si="1341"/>
        <v>0.0195383205796612-0.319382635851757i</v>
      </c>
      <c r="N2625" t="str">
        <f t="shared" si="1342"/>
        <v>-8.61904681876278i</v>
      </c>
      <c r="O2625" t="str">
        <f t="shared" si="1343"/>
        <v>-0.692584020248304-0.721337213026402i</v>
      </c>
      <c r="P2625" t="str">
        <f t="shared" si="1344"/>
        <v>1.6925840202483+0.721337213026402i</v>
      </c>
      <c r="Q2625" t="str">
        <f t="shared" si="1345"/>
        <v>-1.6925840202483+7.89770960573638i</v>
      </c>
      <c r="R2625" t="str">
        <f t="shared" si="1346"/>
        <v>0.0434109356524839-0.223616816064618i</v>
      </c>
      <c r="S2625" t="str">
        <f t="shared" si="1347"/>
        <v>0.933371669512478i</v>
      </c>
      <c r="T2625" t="str">
        <f t="shared" si="1348"/>
        <v>0.208717600941297+0.0405185374850576i</v>
      </c>
      <c r="U2625" t="str">
        <f t="shared" si="1349"/>
        <v>0.00005-0.000205647797048656i</v>
      </c>
      <c r="V2625" t="str">
        <f t="shared" si="1350"/>
        <v>0.00002-0.00230325532694494i</v>
      </c>
      <c r="W2625" t="str">
        <f t="shared" si="1351"/>
        <v>0.0000422518122830289-0.000189571692241966i</v>
      </c>
      <c r="X2625" t="str">
        <f t="shared" si="1352"/>
        <v>0.0000425102836512435-0.000189450000179435i</v>
      </c>
      <c r="Y2625" t="str">
        <f t="shared" si="1353"/>
        <v>0.009+3.47334483780888i</v>
      </c>
      <c r="Z2625" t="str">
        <f t="shared" si="1354"/>
        <v>-0.000654176453143584-0.000148579243799794i</v>
      </c>
      <c r="AA2625" t="str">
        <f t="shared" si="1355"/>
        <v>0.00899536697844675-3.45504802388719i</v>
      </c>
      <c r="AB2625" t="str">
        <f t="shared" si="1356"/>
        <v>0.697618402602825+0.135429294264831i</v>
      </c>
      <c r="AC2625" t="str">
        <f t="shared" si="1357"/>
        <v>1.05688405696617-0.220161143274759i</v>
      </c>
      <c r="AD2625" t="str">
        <f t="shared" si="1358"/>
        <v>0.607036270281392+0.254592821005948i</v>
      </c>
      <c r="AE2625" t="str">
        <f t="shared" si="1359"/>
        <v>-0.000359281625400271-0.000256741618638947i</v>
      </c>
      <c r="AF2625" t="str">
        <f t="shared" si="1360"/>
        <v>-6.35335062530881-0.216614261451509i</v>
      </c>
      <c r="AG2625" t="str">
        <f t="shared" si="1361"/>
        <v>1.00320402919242-0.00758407850295494i</v>
      </c>
      <c r="AH2625" t="str">
        <f t="shared" si="1362"/>
        <v>0.00220691094663997+0.00172022079548394i</v>
      </c>
      <c r="AI2625">
        <f t="shared" si="1363"/>
        <v>-51.062595642873923</v>
      </c>
      <c r="AJ2625">
        <f t="shared" si="1364"/>
        <v>37.935344621998929</v>
      </c>
      <c r="AK2625"/>
      <c r="AL2625"/>
      <c r="AM2625"/>
      <c r="AN2625"/>
    </row>
    <row r="2626" spans="1:40" x14ac:dyDescent="0.35">
      <c r="A2626"/>
      <c r="B2626">
        <f t="shared" si="1365"/>
        <v>692000</v>
      </c>
      <c r="C2626" s="237" t="str">
        <f t="shared" si="1333"/>
        <v>-6.73456045297712E-08+0.00149336302655228i</v>
      </c>
      <c r="D2626" s="208" t="str">
        <f t="shared" si="1334"/>
        <v>-2.5136617185021+0.0114491165369008i</v>
      </c>
      <c r="E2626" t="str">
        <f t="shared" si="1335"/>
        <v>20500</v>
      </c>
      <c r="F2626" t="str">
        <f t="shared" si="1336"/>
        <v>0.327868852459016</v>
      </c>
      <c r="G2626" t="str">
        <f t="shared" si="1331"/>
        <v>0.327868852459016</v>
      </c>
      <c r="H2626" t="str">
        <f t="shared" si="1337"/>
        <v>3.83973087580403+0.227753032961813i</v>
      </c>
      <c r="I2626" t="str">
        <f t="shared" si="1338"/>
        <v>2717.47764535517i</v>
      </c>
      <c r="J2626" t="str">
        <f t="shared" si="1332"/>
        <v>-9994.90928166768+594.49714951906i</v>
      </c>
      <c r="K2626" t="str">
        <f t="shared" si="1339"/>
        <v>0.0161147761739869-0.27092766732974i</v>
      </c>
      <c r="L2626" t="str">
        <f t="shared" si="1340"/>
        <v>0.00336731908426334-0.047996802316569i</v>
      </c>
      <c r="M2626" t="str">
        <f t="shared" si="1341"/>
        <v>0.0194820952582502-0.318924469646309i</v>
      </c>
      <c r="N2626" t="str">
        <f t="shared" si="1342"/>
        <v>-8.63152011372481i</v>
      </c>
      <c r="O2626" t="str">
        <f t="shared" si="1343"/>
        <v>-0.701527362285247-0.712642519055034i</v>
      </c>
      <c r="P2626" t="str">
        <f t="shared" si="1344"/>
        <v>1.70152736228525+0.712642519055034i</v>
      </c>
      <c r="Q2626" t="str">
        <f t="shared" si="1345"/>
        <v>-1.70152736228525+7.91887759466977i</v>
      </c>
      <c r="R2626" t="str">
        <f t="shared" si="1346"/>
        <v>0.041889841291119-0.223870624624525i</v>
      </c>
      <c r="S2626" t="str">
        <f t="shared" si="1347"/>
        <v>0.934722424461122i</v>
      </c>
      <c r="T2626" t="str">
        <f t="shared" si="1348"/>
        <v>0.209256893014662+0.0391553740119264i</v>
      </c>
      <c r="U2626" t="str">
        <f t="shared" si="1349"/>
        <v>0.0000499999999999999-0.000205350618151186i</v>
      </c>
      <c r="V2626" t="str">
        <f t="shared" si="1350"/>
        <v>0.00002-0.00229992692329329i</v>
      </c>
      <c r="W2626" t="str">
        <f t="shared" si="1351"/>
        <v>0.0000422517492762418-0.00018929999970252i</v>
      </c>
      <c r="X2626" t="str">
        <f t="shared" si="1352"/>
        <v>0.0000425094416139091-0.000189178483345462i</v>
      </c>
      <c r="Y2626" t="str">
        <f t="shared" si="1353"/>
        <v>0.009+3.47837138605462i</v>
      </c>
      <c r="Z2626" t="str">
        <f t="shared" si="1354"/>
        <v>-0.000652294833267662-0.000148356713582227i</v>
      </c>
      <c r="AA2626" t="str">
        <f t="shared" si="1355"/>
        <v>0.00896938411880974-3.45005470620203i</v>
      </c>
      <c r="AB2626" t="str">
        <f t="shared" si="1356"/>
        <v>0.699420934219998+0.130873052144744i</v>
      </c>
      <c r="AC2626" t="str">
        <f t="shared" si="1357"/>
        <v>1.05536480401234-0.220512769237017i</v>
      </c>
      <c r="AD2626" t="str">
        <f t="shared" si="1358"/>
        <v>0.610179280989188+0.251501067799129i</v>
      </c>
      <c r="AE2626" t="str">
        <f t="shared" si="1359"/>
        <v>-0.000360704920475125-0.000254577039910194i</v>
      </c>
      <c r="AF2626" t="str">
        <f t="shared" si="1360"/>
        <v>-6.35339259430613-0.216303916424912i</v>
      </c>
      <c r="AG2626" t="str">
        <f t="shared" si="1361"/>
        <v>1.00316085865724-0.00761248384695962i</v>
      </c>
      <c r="AH2626" t="str">
        <f t="shared" si="1362"/>
        <v>0.00221663352884209+0.00170692849424293i</v>
      </c>
      <c r="AI2626">
        <f t="shared" si="1363"/>
        <v>-51.064008328618407</v>
      </c>
      <c r="AJ2626">
        <f t="shared" si="1364"/>
        <v>37.598229330871625</v>
      </c>
      <c r="AK2626"/>
      <c r="AL2626"/>
      <c r="AM2626"/>
      <c r="AN2626"/>
    </row>
    <row r="2627" spans="1:40" x14ac:dyDescent="0.35">
      <c r="A2627"/>
      <c r="B2627">
        <f t="shared" si="1365"/>
        <v>693000</v>
      </c>
      <c r="C2627" s="237" t="str">
        <f t="shared" si="1333"/>
        <v>-6.71513851517308E-08+0.00149120810155879i</v>
      </c>
      <c r="D2627" s="208" t="str">
        <f t="shared" si="1334"/>
        <v>-2.51366171701308+0.0114325954452841i</v>
      </c>
      <c r="E2627" t="str">
        <f t="shared" si="1335"/>
        <v>20500</v>
      </c>
      <c r="F2627" t="str">
        <f t="shared" si="1336"/>
        <v>0.327868852459016</v>
      </c>
      <c r="G2627" t="str">
        <f t="shared" si="1331"/>
        <v>0.327868852459016</v>
      </c>
      <c r="H2627" t="str">
        <f t="shared" si="1337"/>
        <v>3.83977266571942+0.227427050980367i</v>
      </c>
      <c r="I2627" t="str">
        <f t="shared" si="1338"/>
        <v>2721.40463617216i</v>
      </c>
      <c r="J2627" t="str">
        <f t="shared" si="1332"/>
        <v>-10023.8200670997+595.356249446111i</v>
      </c>
      <c r="K2627" t="str">
        <f t="shared" si="1339"/>
        <v>0.016068456565877-0.270539391368121i</v>
      </c>
      <c r="L2627" t="str">
        <f t="shared" si="1340"/>
        <v>0.00335765543086258-0.0479282198576749i</v>
      </c>
      <c r="M2627" t="str">
        <f t="shared" si="1341"/>
        <v>0.0194261119967396-0.318467611225796i</v>
      </c>
      <c r="N2627" t="str">
        <f t="shared" si="1342"/>
        <v>-8.64399340868684i</v>
      </c>
      <c r="O2627" t="str">
        <f t="shared" si="1343"/>
        <v>-0.710361559944501-0.703836951397989i</v>
      </c>
      <c r="P2627" t="str">
        <f t="shared" si="1344"/>
        <v>1.7103615599445+0.703836951397989i</v>
      </c>
      <c r="Q2627" t="str">
        <f t="shared" si="1345"/>
        <v>-1.7103615599445+7.94015645728885i</v>
      </c>
      <c r="R2627" t="str">
        <f t="shared" si="1346"/>
        <v>0.0403695842692439-0.224102403352028i</v>
      </c>
      <c r="S2627" t="str">
        <f t="shared" si="1347"/>
        <v>0.936073179409765i</v>
      </c>
      <c r="T2627" t="str">
        <f t="shared" si="1348"/>
        <v>0.209776249219102+0.0377888850983616i</v>
      </c>
      <c r="U2627" t="str">
        <f t="shared" si="1349"/>
        <v>0.0000499999999999999-0.000205054296912873i</v>
      </c>
      <c r="V2627" t="str">
        <f t="shared" si="1350"/>
        <v>0.00002-0.00229660812542418i</v>
      </c>
      <c r="W2627" t="str">
        <f t="shared" si="1351"/>
        <v>0.0000422516861786231-0.000189029094514671i</v>
      </c>
      <c r="X2627" t="str">
        <f t="shared" si="1352"/>
        <v>0.0000425086028560069-0.000188907753349381i</v>
      </c>
      <c r="Y2627" t="str">
        <f t="shared" si="1353"/>
        <v>0.009+3.48339793430036i</v>
      </c>
      <c r="Z2627" t="str">
        <f t="shared" si="1354"/>
        <v>-0.000650421353469425-0.000148134858121856i</v>
      </c>
      <c r="AA2627" t="str">
        <f t="shared" si="1355"/>
        <v>0.00894351367754698-3.44507580129248i</v>
      </c>
      <c r="AB2627" t="str">
        <f t="shared" si="1356"/>
        <v>0.701156832122663+0.126305695061507i</v>
      </c>
      <c r="AC2627" t="str">
        <f t="shared" si="1357"/>
        <v>1.05384502413855-0.22084211284266i</v>
      </c>
      <c r="AD2627" t="str">
        <f t="shared" si="1358"/>
        <v>0.61328376886123+0.248371034026459i</v>
      </c>
      <c r="AE2627" t="str">
        <f t="shared" si="1359"/>
        <v>-0.000362100451116463-0.000252394528202786i</v>
      </c>
      <c r="AF2627" t="str">
        <f t="shared" si="1360"/>
        <v>-6.3534343827325-0.215994455535083i</v>
      </c>
      <c r="AG2627" t="str">
        <f t="shared" si="1361"/>
        <v>1.00311733386205-0.00764032769731545i</v>
      </c>
      <c r="AH2627" t="str">
        <f t="shared" si="1362"/>
        <v>0.00222618687302499+0.0016935133141105i</v>
      </c>
      <c r="AI2627">
        <f t="shared" si="1363"/>
        <v>-51.065769677973734</v>
      </c>
      <c r="AJ2627">
        <f t="shared" si="1364"/>
        <v>37.261111633722599</v>
      </c>
      <c r="AK2627"/>
      <c r="AL2627"/>
      <c r="AM2627"/>
      <c r="AN2627"/>
    </row>
    <row r="2628" spans="1:40" x14ac:dyDescent="0.35">
      <c r="A2628"/>
      <c r="B2628">
        <f t="shared" si="1365"/>
        <v>694000</v>
      </c>
      <c r="C2628" s="237" t="str">
        <f t="shared" si="1333"/>
        <v>-6.6958004733703E-08+0.00148905938672373i</v>
      </c>
      <c r="D2628" s="208" t="str">
        <f t="shared" si="1334"/>
        <v>-2.5136617155305+0.0114161219648819i</v>
      </c>
      <c r="E2628" t="str">
        <f t="shared" si="1335"/>
        <v>20500</v>
      </c>
      <c r="F2628" t="str">
        <f t="shared" si="1336"/>
        <v>0.327868852459016</v>
      </c>
      <c r="G2628" t="str">
        <f t="shared" si="1331"/>
        <v>0.327868852459016</v>
      </c>
      <c r="H2628" t="str">
        <f t="shared" si="1337"/>
        <v>3.83981427609043+0.227101996990791i</v>
      </c>
      <c r="I2628" t="str">
        <f t="shared" si="1338"/>
        <v>2725.33162698915i</v>
      </c>
      <c r="J2628" t="str">
        <f t="shared" si="1332"/>
        <v>-10052.7726009583+596.215349373161i</v>
      </c>
      <c r="K2628" t="str">
        <f t="shared" si="1339"/>
        <v>0.0160223361594705-0.270152222878211i</v>
      </c>
      <c r="L2628" t="str">
        <f t="shared" si="1340"/>
        <v>0.00334803324983259-0.047859832141556i</v>
      </c>
      <c r="M2628" t="str">
        <f t="shared" si="1341"/>
        <v>0.0193703694093031-0.318012055019767i</v>
      </c>
      <c r="N2628" t="str">
        <f t="shared" si="1342"/>
        <v>-8.65646670364887i</v>
      </c>
      <c r="O2628" t="str">
        <f t="shared" si="1343"/>
        <v>-0.719085238792138-0.69492188003491i</v>
      </c>
      <c r="P2628" t="str">
        <f t="shared" si="1344"/>
        <v>1.71908523879214+0.69492188003491i</v>
      </c>
      <c r="Q2628" t="str">
        <f t="shared" si="1345"/>
        <v>-1.71908523879214+7.96154482361396i</v>
      </c>
      <c r="R2628" t="str">
        <f t="shared" si="1346"/>
        <v>0.0388504869452088-0.224312313374489i</v>
      </c>
      <c r="S2628" t="str">
        <f t="shared" si="1347"/>
        <v>0.937423934358408i</v>
      </c>
      <c r="T2628" t="str">
        <f t="shared" si="1348"/>
        <v>0.21027573132855+0.0364193763239176i</v>
      </c>
      <c r="U2628" t="str">
        <f t="shared" si="1349"/>
        <v>0.0000499999999999999-0.000204758829626255i</v>
      </c>
      <c r="V2628" t="str">
        <f t="shared" si="1350"/>
        <v>0.00002-0.00229329889181406i</v>
      </c>
      <c r="W2628" t="str">
        <f t="shared" si="1351"/>
        <v>0.0000422516229901741-0.000188758973274834i</v>
      </c>
      <c r="X2628" t="str">
        <f t="shared" si="1352"/>
        <v>0.0000425077673581279-0.000188637806789858i</v>
      </c>
      <c r="Y2628" t="str">
        <f t="shared" si="1353"/>
        <v>0.009+3.48842448254611i</v>
      </c>
      <c r="Z2628" t="str">
        <f t="shared" si="1354"/>
        <v>-0.000648555966862524-0.000147913674312929i</v>
      </c>
      <c r="AA2628" t="str">
        <f t="shared" si="1355"/>
        <v>0.00891775500703994-3.4401112468437i</v>
      </c>
      <c r="AB2628" t="str">
        <f t="shared" si="1356"/>
        <v>0.702826302784219+0.121728244385237i</v>
      </c>
      <c r="AC2628" t="str">
        <f t="shared" si="1357"/>
        <v>1.0523250542664-0.221149315809066i</v>
      </c>
      <c r="AD2628" t="str">
        <f t="shared" si="1358"/>
        <v>0.616349274861239+0.245203194368583i</v>
      </c>
      <c r="AE2628" t="str">
        <f t="shared" si="1359"/>
        <v>-0.000363468094450322-0.000250194480706331i</v>
      </c>
      <c r="AF2628" t="str">
        <f t="shared" si="1360"/>
        <v>-6.35347599162093-0.215685875025909i</v>
      </c>
      <c r="AG2628" t="str">
        <f t="shared" si="1361"/>
        <v>1.00307346224112-0.00766760674571962i</v>
      </c>
      <c r="AH2628" t="str">
        <f t="shared" si="1362"/>
        <v>0.00223557004795719+0.00167997768440058i</v>
      </c>
      <c r="AI2628">
        <f t="shared" si="1363"/>
        <v>-51.067877788956423</v>
      </c>
      <c r="AJ2628">
        <f t="shared" si="1364"/>
        <v>36.923990518686878</v>
      </c>
      <c r="AK2628"/>
      <c r="AL2628"/>
      <c r="AM2628"/>
      <c r="AN2628"/>
    </row>
    <row r="2629" spans="1:40" x14ac:dyDescent="0.35">
      <c r="A2629"/>
      <c r="B2629">
        <f t="shared" si="1365"/>
        <v>695000</v>
      </c>
      <c r="C2629" s="237" t="str">
        <f t="shared" si="1333"/>
        <v>-6.67654584506171E-08+0.00148691685524069i</v>
      </c>
      <c r="D2629" s="208" t="str">
        <f t="shared" si="1334"/>
        <v>-2.5136617140543+0.0113996958901786i</v>
      </c>
      <c r="E2629" t="str">
        <f t="shared" si="1335"/>
        <v>20500</v>
      </c>
      <c r="F2629" t="str">
        <f t="shared" si="1336"/>
        <v>0.327868852459016</v>
      </c>
      <c r="G2629" t="str">
        <f t="shared" ref="G2629:G2692" si="1366">IF($C$11=$C$7,$C$24,F2629)</f>
        <v>0.327868852459016</v>
      </c>
      <c r="H2629" t="str">
        <f t="shared" si="1337"/>
        <v>3.8398557079427+0.22677786705261i</v>
      </c>
      <c r="I2629" t="str">
        <f t="shared" si="1338"/>
        <v>2729.25861780613i</v>
      </c>
      <c r="J2629" t="str">
        <f t="shared" ref="J2629:J2692" si="1367">IMSUM(COMPLEX(0,2*PI()*B2629*$C$113*$C$112),COMPLEX(0,2*PI()*B2629*$C$113*$C$111),COMPLEX(0,2*PI()*B2629*$C$28*10^-12*$C$111),COMPLEX(-1*2*PI()*B2629*2*PI()*B2629*$C$113*$C$112*$C$28*10^-12*$C$111,0),COMPLEX(1,0))</f>
        <v>-10081.7668832435+597.074449300213i</v>
      </c>
      <c r="K2629" t="str">
        <f t="shared" si="1339"/>
        <v>0.015976413815416-0.269766157145117i</v>
      </c>
      <c r="L2629" t="str">
        <f t="shared" si="1340"/>
        <v>0.00333845230458974-0.0477916383441228i</v>
      </c>
      <c r="M2629" t="str">
        <f t="shared" si="1341"/>
        <v>0.0193148661200057-0.31755779548924i</v>
      </c>
      <c r="N2629" t="str">
        <f t="shared" si="1342"/>
        <v>-8.6689399986109i</v>
      </c>
      <c r="O2629" t="str">
        <f t="shared" si="1343"/>
        <v>-0.72769704158887-0.685898691982137i</v>
      </c>
      <c r="P2629" t="str">
        <f t="shared" si="1344"/>
        <v>1.72769704158887+0.685898691982137i</v>
      </c>
      <c r="Q2629" t="str">
        <f t="shared" si="1345"/>
        <v>-1.72769704158887+7.98304130662876i</v>
      </c>
      <c r="R2629" t="str">
        <f t="shared" si="1346"/>
        <v>0.0373328655860682-0.224500519811641i</v>
      </c>
      <c r="S2629" t="str">
        <f t="shared" si="1347"/>
        <v>0.938774689307052i</v>
      </c>
      <c r="T2629" t="str">
        <f t="shared" si="1348"/>
        <v>0.210755405735445+0.0350471492915031i</v>
      </c>
      <c r="U2629" t="str">
        <f t="shared" si="1349"/>
        <v>0.0000499999999999999-0.00020446421260521i</v>
      </c>
      <c r="V2629" t="str">
        <f t="shared" si="1350"/>
        <v>0.00002-0.00228999918117835i</v>
      </c>
      <c r="W2629" t="str">
        <f t="shared" si="1351"/>
        <v>0.0000422515597108957-0.000188489632599021i</v>
      </c>
      <c r="X2629" t="str">
        <f t="shared" si="1352"/>
        <v>0.0000425069351010015-0.000188368640285136i</v>
      </c>
      <c r="Y2629" t="str">
        <f t="shared" si="1353"/>
        <v>0.009+3.49345103079185i</v>
      </c>
      <c r="Z2629" t="str">
        <f t="shared" si="1354"/>
        <v>-0.000646698626897719-0.000147693159068917i</v>
      </c>
      <c r="AA2629" t="str">
        <f t="shared" si="1355"/>
        <v>0.00889210746432715-3.43516098089962i</v>
      </c>
      <c r="AB2629" t="str">
        <f t="shared" si="1356"/>
        <v>0.704429568114974+0.117141708194498i</v>
      </c>
      <c r="AC2629" t="str">
        <f t="shared" si="1357"/>
        <v>1.0508052254132-0.221434524317183i</v>
      </c>
      <c r="AD2629" t="str">
        <f t="shared" si="1358"/>
        <v>0.619375345663297+0.241998028830935i</v>
      </c>
      <c r="AE2629" t="str">
        <f t="shared" si="1359"/>
        <v>-0.000364807732208262-0.000247977294407335i</v>
      </c>
      <c r="AF2629" t="str">
        <f t="shared" si="1360"/>
        <v>-6.353517421997-0.215378171162431i</v>
      </c>
      <c r="AG2629" t="str">
        <f t="shared" si="1361"/>
        <v>1.00302925125239-0.00769431777386041i</v>
      </c>
      <c r="AH2629" t="str">
        <f t="shared" si="1362"/>
        <v>0.00224478215032165+0.00166632403549187i</v>
      </c>
      <c r="AI2629">
        <f t="shared" si="1363"/>
        <v>-51.070330807106721</v>
      </c>
      <c r="AJ2629">
        <f t="shared" si="1364"/>
        <v>36.586864980560229</v>
      </c>
      <c r="AK2629"/>
      <c r="AL2629"/>
      <c r="AM2629"/>
      <c r="AN2629"/>
    </row>
    <row r="2630" spans="1:40" x14ac:dyDescent="0.35">
      <c r="A2630"/>
      <c r="B2630">
        <f t="shared" si="1365"/>
        <v>696000</v>
      </c>
      <c r="C2630" s="237" t="str">
        <f t="shared" ref="C2630:C2693" si="1368">IMPRODUCT(COMPLEX(-1,0),IMDIV(IMPRODUCT(G2630,COMPLEX($C$100+$C$101,0)),COMPLEX($C$100,2*PI()*B2630*$C$103*$C$102*(2*$C$100+$C$101))))</f>
        <v>-6.65737415120394E-08+0.00148478048045728i</v>
      </c>
      <c r="D2630" s="208" t="str">
        <f t="shared" ref="D2630:D2693" si="1369">IMPRODUCT(COMPLEX($C$106,0),IMSUB(C2630,G2630))</f>
        <v>-2.51366171258447+0.0113833170168392i</v>
      </c>
      <c r="E2630" t="str">
        <f t="shared" ref="E2630:E2693" si="1370">IMDIV(COMPLEX($C$20*10^3,0),COMPLEX(1,2*PI()*B2630*$C$20*1000*$C$29*10^-12))</f>
        <v>20500</v>
      </c>
      <c r="F2630" t="str">
        <f t="shared" ref="F2630:F2693" si="1371">IMDIV(COMPLEX($C$22*1000,0),IMSUM(COMPLEX($C$22*1000,0),E2630))</f>
        <v>0.327868852459016</v>
      </c>
      <c r="G2630" t="str">
        <f t="shared" si="1366"/>
        <v>0.327868852459016</v>
      </c>
      <c r="H2630" t="str">
        <f t="shared" ref="H2630:H2693" si="1372">IMPRODUCT(COMPLEX($C$108,0),IMPRODUCT(COMPLEX(-1,0),D2630),IMDIV(COMPLEX(0,2*PI()*B2630*$C$109*$C$110),COMPLEX(1,2*PI()*B2630*$C$109*$C$110)))</f>
        <v>3.83989696229461+0.226454657247528i</v>
      </c>
      <c r="I2630" t="str">
        <f t="shared" ref="I2630:I2693" si="1373">COMPLEX(0,2*PI()*B2630*$C$113*$C$112*$C$114)</f>
        <v>2733.18560862312i</v>
      </c>
      <c r="J2630" t="str">
        <f t="shared" si="1367"/>
        <v>-10110.8029139554+597.933549227263i</v>
      </c>
      <c r="K2630" t="str">
        <f t="shared" ref="K2630:K2693" si="1374">IMDIV(I2630,J2630)</f>
        <v>0.0159306884024872-0.269381189480577i</v>
      </c>
      <c r="L2630" t="str">
        <f t="shared" ref="L2630:L2693" si="1375">IMDIV(COMPLEX($C$117,0),COMPLEX(1,2*PI()*B2630*$C$115*$C$116))</f>
        <v>0.00332891236023214-0.0477236376459034i</v>
      </c>
      <c r="M2630" t="str">
        <f t="shared" ref="M2630:M2693" si="1376">IMSUM(K2630,L2630)</f>
        <v>0.0192596007627193-0.31710482712648i</v>
      </c>
      <c r="N2630" t="str">
        <f t="shared" ref="N2630:N2693" si="1377">COMPLEX(0,-2*PI()*B2630*$C$43)</f>
        <v>-8.68141329357293i</v>
      </c>
      <c r="O2630" t="str">
        <f t="shared" ref="O2630:O2693" si="1378">IMEXP(N2630)</f>
        <v>-0.736195628501203-0.676768791076922i</v>
      </c>
      <c r="P2630" t="str">
        <f t="shared" ref="P2630:P2693" si="1379">IMSUB(COMPLEX(1,0),O2630)</f>
        <v>1.7361956285012+0.676768791076922i</v>
      </c>
      <c r="Q2630" t="str">
        <f t="shared" ref="Q2630:Q2693" si="1380">IMSUM(COMPLEX(0,2*PI()*B2630*$C$43),O2630,COMPLEX(-1,0))</f>
        <v>-1.7361956285012+8.00464450249601i</v>
      </c>
      <c r="R2630" t="str">
        <f t="shared" ref="R2630:R2693" si="1381">IMDIV(P2630,Q2630)</f>
        <v>0.0358170303608172-0.22466719158843i</v>
      </c>
      <c r="S2630" t="str">
        <f t="shared" ref="S2630:S2693" si="1382">IMDIV(COMPLEX(0,2*PI()*B2630*$C$123),COMPLEX($C$124,0))</f>
        <v>0.940125444255694i</v>
      </c>
      <c r="T2630" t="str">
        <f t="shared" ref="T2630:T2693" si="1383">IMPRODUCT(R2630,S2630)</f>
        <v>0.211215343301752+0.033672501579883i</v>
      </c>
      <c r="U2630" t="str">
        <f t="shared" ref="U2630:U2693" si="1384">IMDIV(COMPLEX(1,2*PI()*B2630*$C$16*10^-3*$C$15*10^-6),COMPLEX(0,2*PI()*B2630*$C$15*10^-6))</f>
        <v>0.0000500000000000001-0.0002041704421848i</v>
      </c>
      <c r="V2630" t="str">
        <f t="shared" ref="V2630:V2693" si="1385">IMSUM(COMPLEX($C$18*10^-3,0),IMDIV(COMPLEX(1,0),COMPLEX(0,2*PI()*B2630*($C$17*1*10^-6))))</f>
        <v>0.00002-0.00228670895246976i</v>
      </c>
      <c r="W2630" t="str">
        <f t="shared" ref="W2630:W2693" si="1386">IMDIV(IMPRODUCT(U2630,V2630),IMSUM(U2630,V2630))</f>
        <v>0.0000422514963407899-0.000188221069122685i</v>
      </c>
      <c r="X2630" t="str">
        <f t="shared" ref="X2630:X2693" si="1387">IMDIV(IMPRODUCT(COMPLEX($C$19,0),W2630),IMSUM(COMPLEX($C$19,0),W2630))</f>
        <v>0.0000425061060654972-0.000188100250472893i</v>
      </c>
      <c r="Y2630" t="str">
        <f t="shared" ref="Y2630:Y2693" si="1388">COMPLEX($C$13*10^-3,2*PI()*B2630*$C$12*0.000001)</f>
        <v>0.009+3.49847757903759i</v>
      </c>
      <c r="Z2630" t="str">
        <f t="shared" ref="Z2630:Z2693" si="1389">IMPRODUCT(COMPLEX($C$6,0),IMDIV(X2630,IMSUM(X2630,Y2630)))</f>
        <v>-0.00064484928735995-0.000147473309322383i</v>
      </c>
      <c r="AA2630" t="str">
        <f t="shared" ref="AA2630:AA2693" si="1390">IMDIV(COMPLEX($C$6,0),IMSUM(X2630,Y2630))</f>
        <v>0.00886657041106378-3.43022494186026i</v>
      </c>
      <c r="AB2630" t="str">
        <f t="shared" ref="AB2630:AB2693" si="1391">IMPRODUCT(COMPLEX($C$119,0),T2630)</f>
        <v>0.705966864964196+0.112547081117543i</v>
      </c>
      <c r="AC2630" t="str">
        <f t="shared" ref="AC2630:AC2693" si="1392">IMSUM(COMPLEX(1,0),IMPRODUCT(AB2630,M2630))</f>
        <v>1.04928586267229-0.221697888822161i</v>
      </c>
      <c r="AD2630" t="str">
        <f t="shared" ref="AD2630:AD2693" si="1393">IMDIV(AB2630,AC2630)</f>
        <v>0.622361533709717+0.238756022679162i</v>
      </c>
      <c r="AE2630" t="str">
        <f t="shared" ref="AE2630:AE2693" si="1394">IMPRODUCT(AD2630,AA2630,X2630)</f>
        <v>-0.000366119250707811-0.000245743366048679i</v>
      </c>
      <c r="AF2630" t="str">
        <f t="shared" ref="AF2630:AF2693" si="1395">IMSUB(D2630,H2630)</f>
        <v>-6.35355867487908-0.215071340230689i</v>
      </c>
      <c r="AG2630" t="str">
        <f t="shared" ref="AG2630:AG2693" si="1396">IMSUM(COMPLEX(1,0),IMPRODUCT(AD2630,AA2630,COMPLEX($C$127,0)))</f>
        <v>1.00298470837647-0.00772045765349156i</v>
      </c>
      <c r="AH2630" t="str">
        <f t="shared" ref="AH2630:AH2693" si="1397">IMDIV(IMPRODUCT(AE2630,AF2630),AG2630)</f>
        <v>0.00225382230463159+0.001652554798598i</v>
      </c>
      <c r="AI2630">
        <f t="shared" ref="AI2630:AI2693" si="1398">20*LOG10(IMABS(AH2630))</f>
        <v>-51.073126924695273</v>
      </c>
      <c r="AJ2630">
        <f t="shared" ref="AJ2630:AJ2693" si="1399">IMARGUMENT(AH2630)*180/PI()</f>
        <v>36.249734020897229</v>
      </c>
      <c r="AK2630"/>
      <c r="AL2630"/>
      <c r="AM2630"/>
      <c r="AN2630"/>
    </row>
    <row r="2631" spans="1:40" x14ac:dyDescent="0.35">
      <c r="A2631"/>
      <c r="B2631">
        <f t="shared" si="1365"/>
        <v>697000</v>
      </c>
      <c r="C2631" s="237" t="str">
        <f t="shared" si="1368"/>
        <v>-6.63828491618762E-08+0.00148265023587406i</v>
      </c>
      <c r="D2631" s="208" t="str">
        <f t="shared" si="1369"/>
        <v>-2.51366171112097+0.0113669851417011i</v>
      </c>
      <c r="E2631" t="str">
        <f t="shared" si="1370"/>
        <v>20500</v>
      </c>
      <c r="F2631" t="str">
        <f t="shared" si="1371"/>
        <v>0.327868852459016</v>
      </c>
      <c r="G2631" t="str">
        <f t="shared" si="1366"/>
        <v>0.327868852459016</v>
      </c>
      <c r="H2631" t="str">
        <f t="shared" si="1372"/>
        <v>3.83993804015727+0.22613236367928i</v>
      </c>
      <c r="I2631" t="str">
        <f t="shared" si="1373"/>
        <v>2737.11259944011i</v>
      </c>
      <c r="J2631" t="str">
        <f t="shared" si="1367"/>
        <v>-10139.8806930939+598.792649154313i</v>
      </c>
      <c r="K2631" t="str">
        <f t="shared" si="1374"/>
        <v>0.015885158797514-0.268997315222775i</v>
      </c>
      <c r="L2631" t="str">
        <f t="shared" si="1375"/>
        <v>0.00331941318352563-0.0476558292320142i</v>
      </c>
      <c r="M2631" t="str">
        <f t="shared" si="1376"/>
        <v>0.0192045719810396-0.316653144454789i</v>
      </c>
      <c r="N2631" t="str">
        <f t="shared" si="1377"/>
        <v>-8.69388658853496i</v>
      </c>
      <c r="O2631" t="str">
        <f t="shared" si="1378"/>
        <v>-0.74457967730989-0.667533597759019i</v>
      </c>
      <c r="P2631" t="str">
        <f t="shared" si="1379"/>
        <v>1.74457967730989+0.667533597759019i</v>
      </c>
      <c r="Q2631" t="str">
        <f t="shared" si="1380"/>
        <v>-1.74457967730989+8.02635299077594i</v>
      </c>
      <c r="R2631" t="str">
        <f t="shared" si="1381"/>
        <v>0.0343032853387315-0.224812501250629i</v>
      </c>
      <c r="S2631" t="str">
        <f t="shared" si="1382"/>
        <v>0.941476199204339i</v>
      </c>
      <c r="T2631" t="str">
        <f t="shared" si="1383"/>
        <v>0.211655619211063+0.0322957267009309i</v>
      </c>
      <c r="U2631" t="str">
        <f t="shared" si="1384"/>
        <v>0.0000500000000000001-0.00020387751472112i</v>
      </c>
      <c r="V2631" t="str">
        <f t="shared" si="1385"/>
        <v>0.00002-0.00228342816487655i</v>
      </c>
      <c r="W2631" t="str">
        <f t="shared" si="1386"/>
        <v>0.0000422514328798572-0.000187953279500591i</v>
      </c>
      <c r="X2631" t="str">
        <f t="shared" si="1387"/>
        <v>0.0000425052802326196-0.000187832634010103i</v>
      </c>
      <c r="Y2631" t="str">
        <f t="shared" si="1388"/>
        <v>0.009+3.50350412728334i</v>
      </c>
      <c r="Z2631" t="str">
        <f t="shared" si="1389"/>
        <v>-0.000643007902365486-0.000147254122024812i</v>
      </c>
      <c r="AA2631" t="str">
        <f t="shared" si="1390"/>
        <v>0.0088411432134823-3.42530306847928i</v>
      </c>
      <c r="AB2631" t="str">
        <f t="shared" si="1391"/>
        <v>0.707438444625771+0.107945344189432i</v>
      </c>
      <c r="AC2631" t="str">
        <f t="shared" si="1392"/>
        <v>1.04776728519881-0.221939563866451i</v>
      </c>
      <c r="AD2631" t="str">
        <f t="shared" si="1393"/>
        <v>0.625307397268207+0.235477666373968i</v>
      </c>
      <c r="AE2631" t="str">
        <f t="shared" si="1394"/>
        <v>-0.000367402540832701-0.000243493092089395i</v>
      </c>
      <c r="AF2631" t="str">
        <f t="shared" si="1395"/>
        <v>-6.35359975127824-0.214765378537579i</v>
      </c>
      <c r="AG2631" t="str">
        <f t="shared" si="1396"/>
        <v>1.0029398411157-0.00774602334649761i</v>
      </c>
      <c r="AH2631" t="str">
        <f t="shared" si="1397"/>
        <v>0.00226268966314543+0.00163867240553839i</v>
      </c>
      <c r="AI2631">
        <f t="shared" si="1398"/>
        <v>-51.076264379954566</v>
      </c>
      <c r="AJ2631">
        <f t="shared" si="1399"/>
        <v>35.912596648102451</v>
      </c>
      <c r="AK2631"/>
      <c r="AL2631"/>
      <c r="AM2631"/>
      <c r="AN2631"/>
    </row>
    <row r="2632" spans="1:40" x14ac:dyDescent="0.35">
      <c r="A2632"/>
      <c r="B2632">
        <f t="shared" si="1365"/>
        <v>698000</v>
      </c>
      <c r="C2632" s="237" t="str">
        <f t="shared" si="1368"/>
        <v>-6.61927766780795E-08+0.00148052609514349i</v>
      </c>
      <c r="D2632" s="208" t="str">
        <f t="shared" si="1369"/>
        <v>-2.51366170966375+0.0113507000627668i</v>
      </c>
      <c r="E2632" t="str">
        <f t="shared" si="1370"/>
        <v>20500</v>
      </c>
      <c r="F2632" t="str">
        <f t="shared" si="1371"/>
        <v>0.327868852459016</v>
      </c>
      <c r="G2632" t="str">
        <f t="shared" si="1366"/>
        <v>0.327868852459016</v>
      </c>
      <c r="H2632" t="str">
        <f t="shared" si="1372"/>
        <v>3.8399789425346+0.225810982473468i</v>
      </c>
      <c r="I2632" t="str">
        <f t="shared" si="1373"/>
        <v>2741.03959025709i</v>
      </c>
      <c r="J2632" t="str">
        <f t="shared" si="1367"/>
        <v>-10169.0002206589+599.651749081364i</v>
      </c>
      <c r="K2632" t="str">
        <f t="shared" si="1374"/>
        <v>0.0158398238853136-0.268614529736152i</v>
      </c>
      <c r="L2632" t="str">
        <f t="shared" si="1375"/>
        <v>0.00330995454288924-0.047588212292125i</v>
      </c>
      <c r="M2632" t="str">
        <f t="shared" si="1376"/>
        <v>0.0191497784282028-0.316202742028277i</v>
      </c>
      <c r="N2632" t="str">
        <f t="shared" si="1377"/>
        <v>-8.70635988349699i</v>
      </c>
      <c r="O2632" t="str">
        <f t="shared" si="1378"/>
        <v>-0.752847883615648-0.658194548849685i</v>
      </c>
      <c r="P2632" t="str">
        <f t="shared" si="1379"/>
        <v>1.75284788361565+0.658194548849685i</v>
      </c>
      <c r="Q2632" t="str">
        <f t="shared" si="1380"/>
        <v>-1.75284788361565+8.0481653346473i</v>
      </c>
      <c r="R2632" t="str">
        <f t="shared" si="1381"/>
        <v>0.0327919284926286-0.224936624783313i</v>
      </c>
      <c r="S2632" t="str">
        <f t="shared" si="1382"/>
        <v>0.942826954152981i</v>
      </c>
      <c r="T2632" t="str">
        <f t="shared" si="1383"/>
        <v>0.212076312821903+0.0309171140615074i</v>
      </c>
      <c r="U2632" t="str">
        <f t="shared" si="1384"/>
        <v>0.0000500000000000001-0.000203585426591147i</v>
      </c>
      <c r="V2632" t="str">
        <f t="shared" si="1385"/>
        <v>0.00002-0.00228015677782085i</v>
      </c>
      <c r="W2632" t="str">
        <f t="shared" si="1386"/>
        <v>0.0000422513693280992-0.000187686260406675i</v>
      </c>
      <c r="X2632" t="str">
        <f t="shared" si="1387"/>
        <v>0.0000425044575835109-0.000187565787572898i</v>
      </c>
      <c r="Y2632" t="str">
        <f t="shared" si="1388"/>
        <v>0.009+3.50853067552908i</v>
      </c>
      <c r="Z2632" t="str">
        <f t="shared" si="1389"/>
        <v>-0.000641174426359063-0.000147035594146486i</v>
      </c>
      <c r="AA2632" t="str">
        <f t="shared" si="1390"/>
        <v>0.00881582524235296-3.42039529986139i</v>
      </c>
      <c r="AB2632" t="str">
        <f t="shared" si="1391"/>
        <v>0.708844572347898+0.103337464724618i</v>
      </c>
      <c r="AC2632" t="str">
        <f t="shared" si="1392"/>
        <v>1.04624980620067-0.222159707895458i</v>
      </c>
      <c r="AD2632" t="str">
        <f t="shared" si="1393"/>
        <v>0.628212500488393+0.232163455505392i</v>
      </c>
      <c r="AE2632" t="str">
        <f t="shared" si="1394"/>
        <v>-0.000368657498012901-0.000241226868664768i</v>
      </c>
      <c r="AF2632" t="str">
        <f t="shared" si="1395"/>
        <v>-6.35364065219835-0.214460282410701i</v>
      </c>
      <c r="AG2632" t="str">
        <f t="shared" si="1396"/>
        <v>1.00289465699314-0.00777101190495045i</v>
      </c>
      <c r="AH2632" t="str">
        <f t="shared" si="1397"/>
        <v>0.00227138340578122+0.00162467928851059i</v>
      </c>
      <c r="AI2632">
        <f t="shared" si="1398"/>
        <v>-51.079741456332222</v>
      </c>
      <c r="AJ2632">
        <f t="shared" si="1399"/>
        <v>35.575451877523761</v>
      </c>
      <c r="AK2632"/>
      <c r="AL2632"/>
      <c r="AM2632"/>
      <c r="AN2632"/>
    </row>
    <row r="2633" spans="1:40" x14ac:dyDescent="0.35">
      <c r="A2633"/>
      <c r="B2633">
        <f t="shared" si="1365"/>
        <v>699000</v>
      </c>
      <c r="C2633" s="237" t="str">
        <f t="shared" si="1368"/>
        <v>-6.60035193723537E-08+0.00147840803206875i</v>
      </c>
      <c r="D2633" s="208" t="str">
        <f t="shared" si="1369"/>
        <v>-2.51366170821277+0.0113344615791938i</v>
      </c>
      <c r="E2633" t="str">
        <f t="shared" si="1370"/>
        <v>20500</v>
      </c>
      <c r="F2633" t="str">
        <f t="shared" si="1371"/>
        <v>0.327868852459016</v>
      </c>
      <c r="G2633" t="str">
        <f t="shared" si="1366"/>
        <v>0.327868852459016</v>
      </c>
      <c r="H2633" t="str">
        <f t="shared" si="1372"/>
        <v>3.84001967042338+0.225490509777422i</v>
      </c>
      <c r="I2633" t="str">
        <f t="shared" si="1373"/>
        <v>2744.96658107408i</v>
      </c>
      <c r="J2633" t="str">
        <f t="shared" si="1367"/>
        <v>-10198.1614966506+600.510849008414i</v>
      </c>
      <c r="K2633" t="str">
        <f t="shared" si="1374"/>
        <v>0.0157946825586212-0.268232828411219i</v>
      </c>
      <c r="L2633" t="str">
        <f t="shared" si="1375"/>
        <v>0.00330053620838154-0.0475207860204297i</v>
      </c>
      <c r="M2633" t="str">
        <f t="shared" si="1376"/>
        <v>0.0190952187670027-0.315753614431649i</v>
      </c>
      <c r="N2633" t="str">
        <f t="shared" si="1377"/>
        <v>-8.71883317845902i</v>
      </c>
      <c r="O2633" t="str">
        <f t="shared" si="1378"/>
        <v>-0.760998961042091-0.648753097328142i</v>
      </c>
      <c r="P2633" t="str">
        <f t="shared" si="1379"/>
        <v>1.76099896104209+0.648753097328142i</v>
      </c>
      <c r="Q2633" t="str">
        <f t="shared" si="1380"/>
        <v>-1.76099896104209+8.07008008113088i</v>
      </c>
      <c r="R2633" t="str">
        <f t="shared" si="1381"/>
        <v>0.0312832517068711-0.225039741432332i</v>
      </c>
      <c r="S2633" t="str">
        <f t="shared" si="1382"/>
        <v>0.944177709101625i</v>
      </c>
      <c r="T2633" t="str">
        <f t="shared" si="1383"/>
        <v>0.212477507522401+0.0295369489298431i</v>
      </c>
      <c r="U2633" t="str">
        <f t="shared" si="1384"/>
        <v>0.0000500000000000001-0.000203294174192591i</v>
      </c>
      <c r="V2633" t="str">
        <f t="shared" si="1385"/>
        <v>0.00002-0.00227689475095702i</v>
      </c>
      <c r="W2633" t="str">
        <f t="shared" si="1386"/>
        <v>0.0000422513056855168-0.000187420008533906i</v>
      </c>
      <c r="X2633" t="str">
        <f t="shared" si="1387"/>
        <v>0.0000425036380994467-0.00018729970785643i</v>
      </c>
      <c r="Y2633" t="str">
        <f t="shared" si="1388"/>
        <v>0.009+3.51355722377482i</v>
      </c>
      <c r="Z2633" t="str">
        <f t="shared" si="1389"/>
        <v>-0.000639348814111073-0.000146817722676317i</v>
      </c>
      <c r="AA2633" t="str">
        <f t="shared" si="1390"/>
        <v>0.00879061587294488-3.41550157545986i</v>
      </c>
      <c r="AB2633" t="str">
        <f t="shared" si="1391"/>
        <v>0.710185526847336+0.0987243962045816i</v>
      </c>
      <c r="AC2633" t="str">
        <f t="shared" si="1392"/>
        <v>1.04473373293449-0.222358483075925i</v>
      </c>
      <c r="AD2633" t="str">
        <f t="shared" si="1393"/>
        <v>0.631076413457795+0.228813890726587i</v>
      </c>
      <c r="AE2633" t="str">
        <f t="shared" si="1394"/>
        <v>-0.000369884022204526-0.000238945091546795i</v>
      </c>
      <c r="AF2633" t="str">
        <f t="shared" si="1395"/>
        <v>-6.35368137863615-0.214156048198228i</v>
      </c>
      <c r="AG2633" t="str">
        <f t="shared" si="1396"/>
        <v>1.00284916355166-0.0077954204711588i</v>
      </c>
      <c r="AH2633" t="str">
        <f t="shared" si="1397"/>
        <v>0.0022799027400306+0.00161057787986384i</v>
      </c>
      <c r="AI2633">
        <f t="shared" si="1398"/>
        <v>-51.083556481765804</v>
      </c>
      <c r="AJ2633">
        <f t="shared" si="1399"/>
        <v>35.23829873154309</v>
      </c>
      <c r="AK2633"/>
      <c r="AL2633"/>
      <c r="AM2633"/>
      <c r="AN2633"/>
    </row>
    <row r="2634" spans="1:40" x14ac:dyDescent="0.35">
      <c r="A2634"/>
      <c r="B2634">
        <f t="shared" si="1365"/>
        <v>700000</v>
      </c>
      <c r="C2634" s="237" t="str">
        <f t="shared" si="1368"/>
        <v>-6.58150725898673E-08+0.00147629602060277i</v>
      </c>
      <c r="D2634" s="208" t="str">
        <f t="shared" si="1369"/>
        <v>-2.51366170676802+0.0113182694912879i</v>
      </c>
      <c r="E2634" t="str">
        <f t="shared" si="1370"/>
        <v>20500</v>
      </c>
      <c r="F2634" t="str">
        <f t="shared" si="1371"/>
        <v>0.327868852459016</v>
      </c>
      <c r="G2634" t="str">
        <f t="shared" si="1366"/>
        <v>0.327868852459016</v>
      </c>
      <c r="H2634" t="str">
        <f t="shared" si="1372"/>
        <v>3.84006022481343+0.225170941760037i</v>
      </c>
      <c r="I2634" t="str">
        <f t="shared" si="1373"/>
        <v>2748.89357189107i</v>
      </c>
      <c r="J2634" t="str">
        <f t="shared" si="1367"/>
        <v>-10227.364521069+601.369948935466i</v>
      </c>
      <c r="K2634" t="str">
        <f t="shared" si="1374"/>
        <v>0.0157497337180247-0.267852206664379i</v>
      </c>
      <c r="L2634" t="str">
        <f t="shared" si="1375"/>
        <v>0.00329115795168656-0.0474535496156143i</v>
      </c>
      <c r="M2634" t="str">
        <f t="shared" si="1376"/>
        <v>0.0190408916697113-0.315305756279993i</v>
      </c>
      <c r="N2634" t="str">
        <f t="shared" si="1377"/>
        <v>-8.73130647342105i</v>
      </c>
      <c r="O2634" t="str">
        <f t="shared" si="1378"/>
        <v>-0.769031641435872-0.639210712105522i</v>
      </c>
      <c r="P2634" t="str">
        <f t="shared" si="1379"/>
        <v>1.76903164143587+0.639210712105522i</v>
      </c>
      <c r="Q2634" t="str">
        <f t="shared" si="1380"/>
        <v>-1.76903164143587+8.09209576131553i</v>
      </c>
      <c r="R2634" t="str">
        <f t="shared" si="1381"/>
        <v>0.0297775407899343-0.225122033528834i</v>
      </c>
      <c r="S2634" t="str">
        <f t="shared" si="1382"/>
        <v>0.945528464050268i</v>
      </c>
      <c r="T2634" t="str">
        <f t="shared" si="1383"/>
        <v>0.212859290586391+0.0281555124063008i</v>
      </c>
      <c r="U2634" t="str">
        <f t="shared" si="1384"/>
        <v>0.00005-0.000203003753943744i</v>
      </c>
      <c r="V2634" t="str">
        <f t="shared" si="1385"/>
        <v>0.00002-0.00227364204416993i</v>
      </c>
      <c r="W2634" t="str">
        <f t="shared" si="1386"/>
        <v>0.0000422512419521114-0.000187154520594147i</v>
      </c>
      <c r="X2634" t="str">
        <f t="shared" si="1387"/>
        <v>0.0000425028217618378-0.000187034391574734i</v>
      </c>
      <c r="Y2634" t="str">
        <f t="shared" si="1388"/>
        <v>0.009+3.51858377202057i</v>
      </c>
      <c r="Z2634" t="str">
        <f t="shared" si="1389"/>
        <v>-0.00063753102071476-0.00014660050462172i</v>
      </c>
      <c r="AA2634" t="str">
        <f t="shared" si="1390"/>
        <v>0.00876551448498729-3.41062183507398i</v>
      </c>
      <c r="AB2634" t="str">
        <f t="shared" si="1391"/>
        <v>0.711461599828438+0.0941070781801097i</v>
      </c>
      <c r="AC2634" t="str">
        <f t="shared" si="1392"/>
        <v>1.04321936670637-0.222536055117099i</v>
      </c>
      <c r="AD2634" t="str">
        <f t="shared" si="1393"/>
        <v>0.633898712257121+0.225429477687037i</v>
      </c>
      <c r="AE2634" t="str">
        <f t="shared" si="1394"/>
        <v>-0.000371082017869523-0.000236648156104964i</v>
      </c>
      <c r="AF2634" t="str">
        <f t="shared" si="1395"/>
        <v>-6.35372193158145-0.213852672268749i</v>
      </c>
      <c r="AG2634" t="str">
        <f t="shared" si="1396"/>
        <v>1.00280336835291-0.00781924627770861i</v>
      </c>
      <c r="AH2634" t="str">
        <f t="shared" si="1397"/>
        <v>0.00228824690087228+0.00159637061187398i</v>
      </c>
      <c r="AI2634">
        <f t="shared" si="1398"/>
        <v>-51.087707827978292</v>
      </c>
      <c r="AJ2634">
        <f t="shared" si="1399"/>
        <v>34.901136239667856</v>
      </c>
      <c r="AK2634"/>
      <c r="AL2634"/>
      <c r="AM2634"/>
      <c r="AN2634"/>
    </row>
    <row r="2635" spans="1:40" x14ac:dyDescent="0.35">
      <c r="A2635"/>
      <c r="B2635">
        <f t="shared" si="1365"/>
        <v>701000</v>
      </c>
      <c r="C2635" s="237" t="str">
        <f t="shared" si="1368"/>
        <v>-6.5627431708966E-08+0.00147419003484707i</v>
      </c>
      <c r="D2635" s="208" t="str">
        <f t="shared" si="1369"/>
        <v>-2.51366170532944+0.0113021236004942i</v>
      </c>
      <c r="E2635" t="str">
        <f t="shared" si="1370"/>
        <v>20500</v>
      </c>
      <c r="F2635" t="str">
        <f t="shared" si="1371"/>
        <v>0.327868852459016</v>
      </c>
      <c r="G2635" t="str">
        <f t="shared" si="1366"/>
        <v>0.327868852459016</v>
      </c>
      <c r="H2635" t="str">
        <f t="shared" si="1372"/>
        <v>3.84010060668745+0.22485227461163i</v>
      </c>
      <c r="I2635" t="str">
        <f t="shared" si="1373"/>
        <v>2752.82056270806i</v>
      </c>
      <c r="J2635" t="str">
        <f t="shared" si="1367"/>
        <v>-10256.6092939139+602.229048862516i</v>
      </c>
      <c r="K2635" t="str">
        <f t="shared" si="1374"/>
        <v>0.0157049762718974-0.267472659937753i</v>
      </c>
      <c r="L2635" t="str">
        <f t="shared" si="1375"/>
        <v>0.00328181954609997-0.0473865022808243i</v>
      </c>
      <c r="M2635" t="str">
        <f t="shared" si="1376"/>
        <v>0.0189867958179974-0.314859162218577i</v>
      </c>
      <c r="N2635" t="str">
        <f t="shared" si="1377"/>
        <v>-8.74377976838308i</v>
      </c>
      <c r="O2635" t="str">
        <f t="shared" si="1378"/>
        <v>-0.776944675063979-0.629568877796328i</v>
      </c>
      <c r="P2635" t="str">
        <f t="shared" si="1379"/>
        <v>1.77694467506398+0.629568877796328i</v>
      </c>
      <c r="Q2635" t="str">
        <f t="shared" si="1380"/>
        <v>-1.77694467506398+8.11421089058675i</v>
      </c>
      <c r="R2635" t="str">
        <f t="shared" si="1381"/>
        <v>0.028275075491361-0.22518368631694i</v>
      </c>
      <c r="S2635" t="str">
        <f t="shared" si="1382"/>
        <v>0.94687921899891i</v>
      </c>
      <c r="T2635" t="str">
        <f t="shared" si="1383"/>
        <v>0.21322175303108+0.0267730813983951i</v>
      </c>
      <c r="U2635" t="str">
        <f t="shared" si="1384"/>
        <v>0.00005-0.000202714162283339i</v>
      </c>
      <c r="V2635" t="str">
        <f t="shared" si="1385"/>
        <v>0.00002-0.0022703986175734i</v>
      </c>
      <c r="W2635" t="str">
        <f t="shared" si="1386"/>
        <v>0.0000422511781278847-0.000186889793318026i</v>
      </c>
      <c r="X2635" t="str">
        <f t="shared" si="1387"/>
        <v>0.0000425020085522266-0.000186769835460595i</v>
      </c>
      <c r="Y2635" t="str">
        <f t="shared" si="1388"/>
        <v>0.009+3.52361032026631i</v>
      </c>
      <c r="Z2635" t="str">
        <f t="shared" si="1389"/>
        <v>-0.00063572100158348-0.000146383937008466i</v>
      </c>
      <c r="AA2635" t="str">
        <f t="shared" si="1390"/>
        <v>0.008740520462632-3.40575601884672i</v>
      </c>
      <c r="AB2635" t="str">
        <f t="shared" si="1391"/>
        <v>0.712673095507418+0.0894864361877986i</v>
      </c>
      <c r="AC2635" t="str">
        <f t="shared" si="1392"/>
        <v>1.0417070028774-0.222692593094808i</v>
      </c>
      <c r="AD2635" t="str">
        <f t="shared" si="1393"/>
        <v>0.636678979014912+0.222010726965232i</v>
      </c>
      <c r="AE2635" t="str">
        <f t="shared" si="1394"/>
        <v>-0.000372251393955225-0.000234336457267347i</v>
      </c>
      <c r="AF2635" t="str">
        <f t="shared" si="1395"/>
        <v>-6.35376231201689-0.213550151011136i</v>
      </c>
      <c r="AG2635" t="str">
        <f t="shared" si="1396"/>
        <v>1.00275727897642-0.00784248664749555i</v>
      </c>
      <c r="AH2635" t="str">
        <f t="shared" si="1397"/>
        <v>0.00229641515068464+0.00158205991651917i</v>
      </c>
      <c r="AI2635">
        <f t="shared" si="1398"/>
        <v>-51.092193909795434</v>
      </c>
      <c r="AJ2635">
        <f t="shared" si="1399"/>
        <v>34.563963438618956</v>
      </c>
      <c r="AK2635"/>
      <c r="AL2635"/>
      <c r="AM2635"/>
      <c r="AN2635"/>
    </row>
    <row r="2636" spans="1:40" x14ac:dyDescent="0.35">
      <c r="A2636"/>
      <c r="B2636">
        <f t="shared" si="1365"/>
        <v>702000</v>
      </c>
      <c r="C2636" s="237" t="str">
        <f t="shared" si="1368"/>
        <v>-6.54405921408909E-08+0.00147209004905075i</v>
      </c>
      <c r="D2636" s="208" t="str">
        <f t="shared" si="1369"/>
        <v>-2.513661703897+0.0112860237093891i</v>
      </c>
      <c r="E2636" t="str">
        <f t="shared" si="1370"/>
        <v>20500</v>
      </c>
      <c r="F2636" t="str">
        <f t="shared" si="1371"/>
        <v>0.327868852459016</v>
      </c>
      <c r="G2636" t="str">
        <f t="shared" si="1366"/>
        <v>0.327868852459016</v>
      </c>
      <c r="H2636" t="str">
        <f t="shared" si="1372"/>
        <v>3.84014081702128+0.224534504543787i</v>
      </c>
      <c r="I2636" t="str">
        <f t="shared" si="1373"/>
        <v>2756.74755352504i</v>
      </c>
      <c r="J2636" t="str">
        <f t="shared" si="1367"/>
        <v>-10285.8958151854+603.088148789567i</v>
      </c>
      <c r="K2636" t="str">
        <f t="shared" si="1374"/>
        <v>0.0156604091363312-0.267094183698982i</v>
      </c>
      <c r="L2636" t="str">
        <f t="shared" si="1375"/>
        <v>0.00327252076651565-0.0473196432236364i</v>
      </c>
      <c r="M2636" t="str">
        <f t="shared" si="1376"/>
        <v>0.0189329299028469-0.314413826922618i</v>
      </c>
      <c r="N2636" t="str">
        <f t="shared" si="1377"/>
        <v>-8.75625306334511i</v>
      </c>
      <c r="O2636" t="str">
        <f t="shared" si="1378"/>
        <v>-0.784736830808174-0.619829094487459i</v>
      </c>
      <c r="P2636" t="str">
        <f t="shared" si="1379"/>
        <v>1.78473683080817+0.619829094487459i</v>
      </c>
      <c r="Q2636" t="str">
        <f t="shared" si="1380"/>
        <v>-1.78473683080817+8.13642396885765i</v>
      </c>
      <c r="R2636" t="str">
        <f t="shared" si="1381"/>
        <v>0.0267761295229262-0.225224887784641i</v>
      </c>
      <c r="S2636" t="str">
        <f t="shared" si="1382"/>
        <v>0.948229973947554i</v>
      </c>
      <c r="T2636" t="str">
        <f t="shared" si="1383"/>
        <v>0.213564989476371+0.0253899285999406i</v>
      </c>
      <c r="U2636" t="str">
        <f t="shared" si="1384"/>
        <v>0.00005-0.0002024253956704i</v>
      </c>
      <c r="V2636" t="str">
        <f t="shared" si="1385"/>
        <v>0.00002-0.00226716443150848i</v>
      </c>
      <c r="W2636" t="str">
        <f t="shared" si="1386"/>
        <v>0.0000422511142128372-0.000186625823454802i</v>
      </c>
      <c r="X2636" t="str">
        <f t="shared" si="1387"/>
        <v>0.0000425011984522867-0.000186506036265419i</v>
      </c>
      <c r="Y2636" t="str">
        <f t="shared" si="1388"/>
        <v>0.009+3.52863686851206i</v>
      </c>
      <c r="Z2636" t="str">
        <f t="shared" si="1389"/>
        <v>-0.000633918712447966-0.00014616801688053i</v>
      </c>
      <c r="AA2636" t="str">
        <f t="shared" si="1390"/>
        <v>0.0087156331944148-3.40090406726211i</v>
      </c>
      <c r="AB2636" t="str">
        <f t="shared" si="1391"/>
        <v>0.713820330142154+0.0848633816803599i</v>
      </c>
      <c r="AC2636" t="str">
        <f t="shared" si="1392"/>
        <v>1.04019693087353-0.222828269278488i</v>
      </c>
      <c r="AD2636" t="str">
        <f t="shared" si="1393"/>
        <v>0.639416801961622+0.218558154000836i</v>
      </c>
      <c r="AE2636" t="str">
        <f t="shared" si="1394"/>
        <v>-0.000373392063873735-0.000232010389482035i</v>
      </c>
      <c r="AF2636" t="str">
        <f t="shared" si="1395"/>
        <v>-6.35380252091828-0.213248480834398i</v>
      </c>
      <c r="AG2636" t="str">
        <f t="shared" si="1396"/>
        <v>1.00271090301859-0.00786513899374963i</v>
      </c>
      <c r="AH2636" t="str">
        <f t="shared" si="1397"/>
        <v>0.00230440677915835+0.00156764822525716i</v>
      </c>
      <c r="AI2636">
        <f t="shared" si="1398"/>
        <v>-51.097013184481014</v>
      </c>
      <c r="AJ2636">
        <f t="shared" si="1399"/>
        <v>34.226779372417589</v>
      </c>
      <c r="AK2636"/>
      <c r="AL2636"/>
      <c r="AM2636"/>
      <c r="AN2636"/>
    </row>
    <row r="2637" spans="1:40" x14ac:dyDescent="0.35">
      <c r="A2637"/>
      <c r="B2637">
        <f t="shared" si="1365"/>
        <v>703000</v>
      </c>
      <c r="C2637" s="237" t="str">
        <f t="shared" si="1368"/>
        <v>-6.52545493294959E-08+0.00146999603760944i</v>
      </c>
      <c r="D2637" s="208" t="str">
        <f t="shared" si="1369"/>
        <v>-2.51366170247067+0.0112699696216724i</v>
      </c>
      <c r="E2637" t="str">
        <f t="shared" si="1370"/>
        <v>20500</v>
      </c>
      <c r="F2637" t="str">
        <f t="shared" si="1371"/>
        <v>0.327868852459016</v>
      </c>
      <c r="G2637" t="str">
        <f t="shared" si="1366"/>
        <v>0.327868852459016</v>
      </c>
      <c r="H2637" t="str">
        <f t="shared" si="1372"/>
        <v>3.84018085678385+0.224217627789214i</v>
      </c>
      <c r="I2637" t="str">
        <f t="shared" si="1373"/>
        <v>2760.67454434203i</v>
      </c>
      <c r="J2637" t="str">
        <f t="shared" si="1367"/>
        <v>-10315.2240848836+603.947248716617i</v>
      </c>
      <c r="K2637" t="str">
        <f t="shared" si="1374"/>
        <v>0.0156160312350716-0.266716773441067i</v>
      </c>
      <c r="L2637" t="str">
        <f t="shared" si="1375"/>
        <v>0.00326326138941218-0.0472529716560265i</v>
      </c>
      <c r="M2637" t="str">
        <f t="shared" si="1376"/>
        <v>0.0188792926244838-0.313969745097093i</v>
      </c>
      <c r="N2637" t="str">
        <f t="shared" si="1377"/>
        <v>-8.76872635830714i</v>
      </c>
      <c r="O2637" t="str">
        <f t="shared" si="1378"/>
        <v>-0.792406896356528-0.609992877504824i</v>
      </c>
      <c r="P2637" t="str">
        <f t="shared" si="1379"/>
        <v>1.79240689635653+0.609992877504824i</v>
      </c>
      <c r="Q2637" t="str">
        <f t="shared" si="1380"/>
        <v>-1.79240689635653+8.15873348080232i</v>
      </c>
      <c r="R2637" t="str">
        <f t="shared" si="1381"/>
        <v>0.0252809705838325-0.225245828497986i</v>
      </c>
      <c r="S2637" t="str">
        <f t="shared" si="1382"/>
        <v>0.949580728896197i</v>
      </c>
      <c r="T2637" t="str">
        <f t="shared" si="1383"/>
        <v>0.213889098005945+0.024006322474199i</v>
      </c>
      <c r="U2637" t="str">
        <f t="shared" si="1384"/>
        <v>0.00005-0.000202137450584098i</v>
      </c>
      <c r="V2637" t="str">
        <f t="shared" si="1385"/>
        <v>0.00002-0.0022639394465419i</v>
      </c>
      <c r="W2637" t="str">
        <f t="shared" si="1386"/>
        <v>0.0000422510502069707-0.000186362607772226i</v>
      </c>
      <c r="X2637" t="str">
        <f t="shared" si="1387"/>
        <v>0.0000425003914438226-0.000186242990759089i</v>
      </c>
      <c r="Y2637" t="str">
        <f t="shared" si="1388"/>
        <v>0.009+3.5336634167578i</v>
      </c>
      <c r="Z2637" t="str">
        <f t="shared" si="1389"/>
        <v>-0.00063212410935359-0.000145952741299962i</v>
      </c>
      <c r="AA2637" t="str">
        <f t="shared" si="1390"/>
        <v>0.00869085207321866-3.39606592114294i</v>
      </c>
      <c r="AB2637" t="str">
        <f t="shared" si="1391"/>
        <v>0.714903631567868+0.0802388119702912i</v>
      </c>
      <c r="AC2637" t="str">
        <f t="shared" si="1392"/>
        <v>1.03868943419988-0.222943258961322i</v>
      </c>
      <c r="AD2637" t="str">
        <f t="shared" si="1393"/>
        <v>0.642111775482988+0.215072279026303i</v>
      </c>
      <c r="AE2637" t="str">
        <f t="shared" si="1394"/>
        <v>-0.000374503945481117-0.000229670346678876i</v>
      </c>
      <c r="AF2637" t="str">
        <f t="shared" si="1395"/>
        <v>-6.35384255925452-0.212947658167542i</v>
      </c>
      <c r="AG2637" t="str">
        <f t="shared" si="1396"/>
        <v>1.00266424809174-0.00788720082005146i</v>
      </c>
      <c r="AH2637" t="str">
        <f t="shared" si="1397"/>
        <v>0.00231222110320776+0.00155313796880346i</v>
      </c>
      <c r="AI2637">
        <f t="shared" si="1398"/>
        <v>-51.102164151093454</v>
      </c>
      <c r="AJ2637">
        <f t="shared" si="1399"/>
        <v>33.889583092475114</v>
      </c>
      <c r="AK2637"/>
      <c r="AL2637"/>
      <c r="AM2637"/>
      <c r="AN2637"/>
    </row>
    <row r="2638" spans="1:40" x14ac:dyDescent="0.35">
      <c r="A2638"/>
      <c r="B2638">
        <f t="shared" si="1365"/>
        <v>704000</v>
      </c>
      <c r="C2638" s="237" t="str">
        <f t="shared" si="1368"/>
        <v>-6.50692987509708E-08+0.00146790797506422i</v>
      </c>
      <c r="D2638" s="208" t="str">
        <f t="shared" si="1369"/>
        <v>-2.51366170105042+0.011253961142159i</v>
      </c>
      <c r="E2638" t="str">
        <f t="shared" si="1370"/>
        <v>20500</v>
      </c>
      <c r="F2638" t="str">
        <f t="shared" si="1371"/>
        <v>0.327868852459016</v>
      </c>
      <c r="G2638" t="str">
        <f t="shared" si="1366"/>
        <v>0.327868852459016</v>
      </c>
      <c r="H2638" t="str">
        <f t="shared" si="1372"/>
        <v>3.84022072693729+0.223901640601603i</v>
      </c>
      <c r="I2638" t="str">
        <f t="shared" si="1373"/>
        <v>2764.60153515902i</v>
      </c>
      <c r="J2638" t="str">
        <f t="shared" si="1367"/>
        <v>-10344.5941030084+604.806348643668i</v>
      </c>
      <c r="K2638" t="str">
        <f t="shared" si="1374"/>
        <v>0.0155718414994542-0.266340424682184i</v>
      </c>
      <c r="L2638" t="str">
        <f t="shared" si="1375"/>
        <v>0.00325404119283927-0.0471864867943388i</v>
      </c>
      <c r="M2638" t="str">
        <f t="shared" si="1376"/>
        <v>0.0188258826922935-0.313526911476523i</v>
      </c>
      <c r="N2638" t="str">
        <f t="shared" si="1377"/>
        <v>-8.78119965326917i</v>
      </c>
      <c r="O2638" t="str">
        <f t="shared" si="1378"/>
        <v>-0.799953678392034-0.600061757177587i</v>
      </c>
      <c r="P2638" t="str">
        <f t="shared" si="1379"/>
        <v>1.79995367839203+0.600061757177587i</v>
      </c>
      <c r="Q2638" t="str">
        <f t="shared" si="1380"/>
        <v>-1.79995367839203+8.18113789609158i</v>
      </c>
      <c r="R2638" t="str">
        <f t="shared" si="1381"/>
        <v>0.0237898603897719-0.225246701438609i</v>
      </c>
      <c r="S2638" t="str">
        <f t="shared" si="1382"/>
        <v>0.950931483844841i</v>
      </c>
      <c r="T2638" t="str">
        <f t="shared" si="1383"/>
        <v>0.214194180030172+0.0226225272409074i</v>
      </c>
      <c r="U2638" t="str">
        <f t="shared" si="1384"/>
        <v>0.00005-0.000201850323523609i</v>
      </c>
      <c r="V2638" t="str">
        <f t="shared" si="1385"/>
        <v>0.00002-0.00226072362346442i</v>
      </c>
      <c r="W2638" t="str">
        <f t="shared" si="1386"/>
        <v>0.0000422509861102861-0.000186100143056417i</v>
      </c>
      <c r="X2638" t="str">
        <f t="shared" si="1387"/>
        <v>0.0000424995875087675-0.000185980695729847i</v>
      </c>
      <c r="Y2638" t="str">
        <f t="shared" si="1388"/>
        <v>0.009+3.53868996500354i</v>
      </c>
      <c r="Z2638" t="str">
        <f t="shared" si="1389"/>
        <v>-0.000630337148657729-0.000145738107346746i</v>
      </c>
      <c r="AA2638" t="str">
        <f t="shared" si="1390"/>
        <v>0.00866617649623646-3.39124152164831i</v>
      </c>
      <c r="AB2638" t="str">
        <f t="shared" si="1391"/>
        <v>0.715923338738918+0.0756136101865192i</v>
      </c>
      <c r="AC2638" t="str">
        <f t="shared" si="1392"/>
        <v>1.03718479045914-0.223037740293461i</v>
      </c>
      <c r="AD2638" t="str">
        <f t="shared" si="1393"/>
        <v>0.644763500172779+0.211553626997968i</v>
      </c>
      <c r="AE2638" t="str">
        <f t="shared" si="1394"/>
        <v>-0.000375586961056464-0.000227316722231544i</v>
      </c>
      <c r="AF2638" t="str">
        <f t="shared" si="1395"/>
        <v>-6.35388242798771-0.212647679459444i</v>
      </c>
      <c r="AG2638" t="str">
        <f t="shared" si="1396"/>
        <v>1.00261732182316-0.00790866972034046i</v>
      </c>
      <c r="AH2638" t="str">
        <f t="shared" si="1397"/>
        <v>0.00231985746688232+0.00153853157691062i</v>
      </c>
      <c r="AI2638">
        <f t="shared" si="1398"/>
        <v>-51.107645349859865</v>
      </c>
      <c r="AJ2638">
        <f t="shared" si="1399"/>
        <v>33.552373657675261</v>
      </c>
      <c r="AK2638"/>
      <c r="AL2638"/>
      <c r="AM2638"/>
      <c r="AN2638"/>
    </row>
    <row r="2639" spans="1:40" x14ac:dyDescent="0.35">
      <c r="A2639"/>
      <c r="B2639">
        <f t="shared" si="1365"/>
        <v>705000</v>
      </c>
      <c r="C2639" s="237" t="str">
        <f t="shared" si="1368"/>
        <v>-6.48848359135674E-08+0.00146582583610067i</v>
      </c>
      <c r="D2639" s="208" t="str">
        <f t="shared" si="1369"/>
        <v>-2.5136616996362+0.0112379980767718i</v>
      </c>
      <c r="E2639" t="str">
        <f t="shared" si="1370"/>
        <v>20500</v>
      </c>
      <c r="F2639" t="str">
        <f t="shared" si="1371"/>
        <v>0.327868852459016</v>
      </c>
      <c r="G2639" t="str">
        <f t="shared" si="1366"/>
        <v>0.327868852459016</v>
      </c>
      <c r="H2639" t="str">
        <f t="shared" si="1372"/>
        <v>3.84026042843692+0.223586539255465i</v>
      </c>
      <c r="I2639" t="str">
        <f t="shared" si="1373"/>
        <v>2768.52852597601i</v>
      </c>
      <c r="J2639" t="str">
        <f t="shared" si="1367"/>
        <v>-10374.0058695598+605.665448570719i</v>
      </c>
      <c r="K2639" t="str">
        <f t="shared" si="1374"/>
        <v>0.0155278388683391-0.265965132965513i</v>
      </c>
      <c r="L2639" t="str">
        <f t="shared" si="1375"/>
        <v>0.00324485995640494-0.0471201878592575i</v>
      </c>
      <c r="M2639" t="str">
        <f t="shared" si="1376"/>
        <v>0.018772698824744-0.31308532082477i</v>
      </c>
      <c r="N2639" t="str">
        <f t="shared" si="1377"/>
        <v>-8.7936729482312i</v>
      </c>
      <c r="O2639" t="str">
        <f t="shared" si="1378"/>
        <v>-0.80737600277827-0.590037278600075i</v>
      </c>
      <c r="P2639" t="str">
        <f t="shared" si="1379"/>
        <v>1.80737600277827+0.590037278600075i</v>
      </c>
      <c r="Q2639" t="str">
        <f t="shared" si="1380"/>
        <v>-1.80737600277827+8.20363566963112i</v>
      </c>
      <c r="R2639" t="str">
        <f t="shared" si="1381"/>
        <v>0.022303054705665-0.225227701844665i</v>
      </c>
      <c r="S2639" t="str">
        <f t="shared" si="1382"/>
        <v>0.952282238793484i</v>
      </c>
      <c r="T2639" t="str">
        <f t="shared" si="1383"/>
        <v>0.214480340150949+0.0212388028670442i</v>
      </c>
      <c r="U2639" t="str">
        <f t="shared" si="1384"/>
        <v>0.00005-0.000201564011007973i</v>
      </c>
      <c r="V2639" t="str">
        <f t="shared" si="1385"/>
        <v>0.00002-0.0022575169232893i</v>
      </c>
      <c r="W2639" t="str">
        <f t="shared" si="1386"/>
        <v>0.0000422509219227849-0.000185838426111729i</v>
      </c>
      <c r="X2639" t="str">
        <f t="shared" si="1387"/>
        <v>0.0000424987866291826-0.000185719147984154i</v>
      </c>
      <c r="Y2639" t="str">
        <f t="shared" si="1388"/>
        <v>0.009+3.54371651324929i</v>
      </c>
      <c r="Z2639" t="str">
        <f t="shared" si="1389"/>
        <v>-0.000628557787027068-0.000145524112118656i</v>
      </c>
      <c r="AA2639" t="str">
        <f t="shared" si="1390"/>
        <v>0.00864160586493425-3.3864308102712i</v>
      </c>
      <c r="AB2639" t="str">
        <f t="shared" si="1391"/>
        <v>0.71687980127703+0.0709886452435361i</v>
      </c>
      <c r="AC2639" t="str">
        <f t="shared" si="1392"/>
        <v>1.0356832713739-0.223111894118483i</v>
      </c>
      <c r="AD2639" t="str">
        <f t="shared" si="1393"/>
        <v>0.64737158288492+0.208002727526627i</v>
      </c>
      <c r="AE2639" t="str">
        <f t="shared" si="1394"/>
        <v>-0.000376641037280784-0.000224949908919908i</v>
      </c>
      <c r="AF2639" t="str">
        <f t="shared" si="1395"/>
        <v>-6.35392212807312-0.212348541178693i</v>
      </c>
      <c r="AG2639" t="str">
        <f t="shared" si="1396"/>
        <v>1.00257013185417-0.00792954337891519i</v>
      </c>
      <c r="AH2639" t="str">
        <f t="shared" si="1397"/>
        <v>0.00232731524127692+0.00152383147814858i</v>
      </c>
      <c r="AI2639">
        <f t="shared" si="1398"/>
        <v>-51.11345536156972</v>
      </c>
      <c r="AJ2639">
        <f t="shared" si="1399"/>
        <v>33.215150134460934</v>
      </c>
      <c r="AK2639"/>
      <c r="AL2639"/>
      <c r="AM2639"/>
      <c r="AN2639"/>
    </row>
    <row r="2640" spans="1:40" x14ac:dyDescent="0.35">
      <c r="A2640"/>
      <c r="B2640">
        <f t="shared" si="1365"/>
        <v>706000</v>
      </c>
      <c r="C2640" s="237" t="str">
        <f t="shared" si="1368"/>
        <v>-6.47011563573252E-08+0.00146374959554774i</v>
      </c>
      <c r="D2640" s="208" t="str">
        <f t="shared" si="1369"/>
        <v>-2.51366169822799+0.0112220802325327i</v>
      </c>
      <c r="E2640" t="str">
        <f t="shared" si="1370"/>
        <v>20500</v>
      </c>
      <c r="F2640" t="str">
        <f t="shared" si="1371"/>
        <v>0.327868852459016</v>
      </c>
      <c r="G2640" t="str">
        <f t="shared" si="1366"/>
        <v>0.327868852459016</v>
      </c>
      <c r="H2640" t="str">
        <f t="shared" si="1372"/>
        <v>3.8402999622314+0.223272320046011i</v>
      </c>
      <c r="I2640" t="str">
        <f t="shared" si="1373"/>
        <v>2772.45551679299i</v>
      </c>
      <c r="J2640" t="str">
        <f t="shared" si="1367"/>
        <v>-10403.4593845378+606.52454849777i</v>
      </c>
      <c r="K2640" t="str">
        <f t="shared" si="1374"/>
        <v>0.0154840222880479-0.265590893859058i</v>
      </c>
      <c r="L2640" t="str">
        <f t="shared" si="1375"/>
        <v>0.00323571746126198-0.0470540740757748i</v>
      </c>
      <c r="M2640" t="str">
        <f t="shared" si="1376"/>
        <v>0.0187197397493099-0.312644967934833i</v>
      </c>
      <c r="N2640" t="str">
        <f t="shared" si="1377"/>
        <v>-8.80614624319323i</v>
      </c>
      <c r="O2640" t="str">
        <f t="shared" si="1378"/>
        <v>-0.814672714742065-0.579921001391392i</v>
      </c>
      <c r="P2640" t="str">
        <f t="shared" si="1379"/>
        <v>1.81467271474206+0.579921001391392i</v>
      </c>
      <c r="Q2640" t="str">
        <f t="shared" si="1380"/>
        <v>-1.81467271474206+8.22622524180184i</v>
      </c>
      <c r="R2640" t="str">
        <f t="shared" si="1381"/>
        <v>0.0208208033819287-0.225189027055197i</v>
      </c>
      <c r="S2640" t="str">
        <f t="shared" si="1382"/>
        <v>0.953632993742128i</v>
      </c>
      <c r="T2640" t="str">
        <f t="shared" si="1383"/>
        <v>0.214747686028525+0.0198554050612249i</v>
      </c>
      <c r="U2640" t="str">
        <f t="shared" si="1384"/>
        <v>0.00005-0.00020127850957595i</v>
      </c>
      <c r="V2640" t="str">
        <f t="shared" si="1385"/>
        <v>0.00002-0.00225431930725064i</v>
      </c>
      <c r="W2640" t="str">
        <f t="shared" si="1386"/>
        <v>0.0000422508576444685-0.000185577453760617i</v>
      </c>
      <c r="X2640" t="str">
        <f t="shared" si="1387"/>
        <v>0.000042497988787257-0.000185458344346564i</v>
      </c>
      <c r="Y2640" t="str">
        <f t="shared" si="1388"/>
        <v>0.009+3.54874306149503i</v>
      </c>
      <c r="Z2640" t="str">
        <f t="shared" si="1389"/>
        <v>-0.000626785981435004-0.000145310752731133i</v>
      </c>
      <c r="AA2640" t="str">
        <f t="shared" si="1390"/>
        <v>0.00861713958501534-3.38163372883624i</v>
      </c>
      <c r="AB2640" t="str">
        <f t="shared" si="1391"/>
        <v>0.71777337902618+0.0663647718226675i</v>
      </c>
      <c r="AC2640" t="str">
        <f t="shared" si="1392"/>
        <v>1.03418514281285-0.223165903813074i</v>
      </c>
      <c r="AD2640" t="str">
        <f t="shared" si="1393"/>
        <v>0.64993563678492+0.204420114807584i</v>
      </c>
      <c r="AE2640" t="str">
        <f t="shared" si="1394"/>
        <v>-0.000377666105215746-0.000222570298892733i</v>
      </c>
      <c r="AF2640" t="str">
        <f t="shared" si="1395"/>
        <v>-6.35396166045939-0.212050239813478i</v>
      </c>
      <c r="AG2640" t="str">
        <f t="shared" si="1396"/>
        <v>1.00252268583911-0.00794981957042577i</v>
      </c>
      <c r="AH2640" t="str">
        <f t="shared" si="1397"/>
        <v>0.00233459382444227+0.00150904009968625i</v>
      </c>
      <c r="AI2640">
        <f t="shared" si="1398"/>
        <v>-51.119592806984514</v>
      </c>
      <c r="AJ2640">
        <f t="shared" si="1399"/>
        <v>32.877911596916313</v>
      </c>
      <c r="AK2640"/>
      <c r="AL2640"/>
      <c r="AM2640"/>
      <c r="AN2640"/>
    </row>
    <row r="2641" spans="1:40" x14ac:dyDescent="0.35">
      <c r="A2641"/>
      <c r="B2641">
        <f t="shared" si="1365"/>
        <v>707000</v>
      </c>
      <c r="C2641" s="237" t="str">
        <f t="shared" si="1368"/>
        <v>-6.4518255653803E-08+0.00146167922837682i</v>
      </c>
      <c r="D2641" s="208" t="str">
        <f t="shared" si="1369"/>
        <v>-2.51366169682575+0.0112062074175556i</v>
      </c>
      <c r="E2641" t="str">
        <f t="shared" si="1370"/>
        <v>20500</v>
      </c>
      <c r="F2641" t="str">
        <f t="shared" si="1371"/>
        <v>0.327868852459016</v>
      </c>
      <c r="G2641" t="str">
        <f t="shared" si="1366"/>
        <v>0.327868852459016</v>
      </c>
      <c r="H2641" t="str">
        <f t="shared" si="1372"/>
        <v>3.84033932926271+0.222958979288985i</v>
      </c>
      <c r="I2641" t="str">
        <f t="shared" si="1373"/>
        <v>2776.38250760998i</v>
      </c>
      <c r="J2641" t="str">
        <f t="shared" si="1367"/>
        <v>-10432.9546479424+607.38364842482i</v>
      </c>
      <c r="K2641" t="str">
        <f t="shared" si="1374"/>
        <v>0.0154403907123015-0.265217702955485i</v>
      </c>
      <c r="L2641" t="str">
        <f t="shared" si="1375"/>
        <v>0.00322661349009542-0.0469881446731634i</v>
      </c>
      <c r="M2641" t="str">
        <f t="shared" si="1376"/>
        <v>0.0186670042023969-0.312205847628648i</v>
      </c>
      <c r="N2641" t="str">
        <f t="shared" si="1377"/>
        <v>-8.81861953815526i</v>
      </c>
      <c r="O2641" t="str">
        <f t="shared" si="1378"/>
        <v>-0.821842679053164-0.569714499452769i</v>
      </c>
      <c r="P2641" t="str">
        <f t="shared" si="1379"/>
        <v>1.82184267905316+0.569714499452769i</v>
      </c>
      <c r="Q2641" t="str">
        <f t="shared" si="1380"/>
        <v>-1.82184267905316+8.24890503870249i</v>
      </c>
      <c r="R2641" t="str">
        <f t="shared" si="1381"/>
        <v>0.0193433503940822-0.225130876357996i</v>
      </c>
      <c r="S2641" t="str">
        <f t="shared" si="1382"/>
        <v>0.954983748690771i</v>
      </c>
      <c r="T2641" t="str">
        <f t="shared" si="1383"/>
        <v>0.214996328250397+0.0184725852715797i</v>
      </c>
      <c r="U2641" t="str">
        <f t="shared" si="1384"/>
        <v>0.00005-0.000200993815785885i</v>
      </c>
      <c r="V2641" t="str">
        <f t="shared" si="1385"/>
        <v>0.00002-0.00225113073680191i</v>
      </c>
      <c r="W2641" t="str">
        <f t="shared" si="1386"/>
        <v>0.0000422507932753376-0.000185317222843521i</v>
      </c>
      <c r="X2641" t="str">
        <f t="shared" si="1387"/>
        <v>0.0000424971939653039-0.0001851982816596i</v>
      </c>
      <c r="Y2641" t="str">
        <f t="shared" si="1388"/>
        <v>0.009+3.55376960974077i</v>
      </c>
      <c r="Z2641" t="str">
        <f t="shared" si="1389"/>
        <v>-0.000625021689159032-0.000145098026317129i</v>
      </c>
      <c r="AA2641" t="str">
        <f t="shared" si="1390"/>
        <v>0.0085927770663837-3.37685021949719i</v>
      </c>
      <c r="AB2641" t="str">
        <f t="shared" si="1391"/>
        <v>0.718604441614384+0.0617428303649791i</v>
      </c>
      <c r="AC2641" t="str">
        <f t="shared" si="1392"/>
        <v>1.03269066482057-0.223199955130039i</v>
      </c>
      <c r="AD2641" t="str">
        <f t="shared" si="1393"/>
        <v>0.652455281400677+0.200806327550175i</v>
      </c>
      <c r="AE2641" t="str">
        <f t="shared" si="1394"/>
        <v>-0.000378662100282261-0.000220178283630658i</v>
      </c>
      <c r="AF2641" t="str">
        <f t="shared" si="1395"/>
        <v>-6.35400102608846-0.211752771871429i</v>
      </c>
      <c r="AG2641" t="str">
        <f t="shared" si="1396"/>
        <v>1.00247499144444-0.00796949615985782i</v>
      </c>
      <c r="AH2641" t="str">
        <f t="shared" si="1397"/>
        <v>0.00234169264129404+0.00149415986707375i</v>
      </c>
      <c r="AI2641">
        <f t="shared" si="1398"/>
        <v>-51.126056346267234</v>
      </c>
      <c r="AJ2641">
        <f t="shared" si="1399"/>
        <v>32.540657126849105</v>
      </c>
      <c r="AK2641"/>
      <c r="AL2641"/>
      <c r="AM2641"/>
      <c r="AN2641"/>
    </row>
    <row r="2642" spans="1:40" x14ac:dyDescent="0.35">
      <c r="A2642"/>
      <c r="B2642">
        <f t="shared" si="1365"/>
        <v>708000</v>
      </c>
      <c r="C2642" s="237" t="str">
        <f t="shared" si="1368"/>
        <v>-6.43361294058125E-08+0.0014596147097007i</v>
      </c>
      <c r="D2642" s="208" t="str">
        <f t="shared" si="1369"/>
        <v>-2.51366169542945+0.0111903794410387i</v>
      </c>
      <c r="E2642" t="str">
        <f t="shared" si="1370"/>
        <v>20500</v>
      </c>
      <c r="F2642" t="str">
        <f t="shared" si="1371"/>
        <v>0.327868852459016</v>
      </c>
      <c r="G2642" t="str">
        <f t="shared" si="1366"/>
        <v>0.327868852459016</v>
      </c>
      <c r="H2642" t="str">
        <f t="shared" si="1372"/>
        <v>3.84037853046626+0.222646513320545i</v>
      </c>
      <c r="I2642" t="str">
        <f t="shared" si="1373"/>
        <v>2780.30949842697i</v>
      </c>
      <c r="J2642" t="str">
        <f t="shared" si="1367"/>
        <v>-10462.4916597737+608.242748351871i</v>
      </c>
      <c r="K2642" t="str">
        <f t="shared" si="1374"/>
        <v>0.015396943102157-0.26484555587194i</v>
      </c>
      <c r="L2642" t="str">
        <f t="shared" si="1375"/>
        <v>0.00321754782710945-0.0469223988849463i</v>
      </c>
      <c r="M2642" t="str">
        <f t="shared" si="1376"/>
        <v>0.0186144909292664-0.311767954756886i</v>
      </c>
      <c r="N2642" t="str">
        <f t="shared" si="1377"/>
        <v>-8.83109283311729i</v>
      </c>
      <c r="O2642" t="str">
        <f t="shared" si="1378"/>
        <v>-0.828884780200845-0.559419360722702i</v>
      </c>
      <c r="P2642" t="str">
        <f t="shared" si="1379"/>
        <v>1.82888478020084+0.559419360722702i</v>
      </c>
      <c r="Q2642" t="str">
        <f t="shared" si="1380"/>
        <v>-1.82888478020084+8.27167347239459i</v>
      </c>
      <c r="R2642" t="str">
        <f t="shared" si="1381"/>
        <v>0.0178709338855449-0.225053450840967i</v>
      </c>
      <c r="S2642" t="str">
        <f t="shared" si="1382"/>
        <v>0.956334503639413i</v>
      </c>
      <c r="T2642" t="str">
        <f t="shared" si="1383"/>
        <v>0.215226380202333+0.0170905906870053i</v>
      </c>
      <c r="U2642" t="str">
        <f t="shared" si="1384"/>
        <v>0.0000499999999999999-0.000200709926215566i</v>
      </c>
      <c r="V2642" t="str">
        <f t="shared" si="1385"/>
        <v>0.00002-0.00224795117361434i</v>
      </c>
      <c r="W2642" t="str">
        <f t="shared" si="1386"/>
        <v>0.0000422507288153938-0.000185057730218724i</v>
      </c>
      <c r="X2642" t="str">
        <f t="shared" si="1387"/>
        <v>0.0000424964021457629-0.000184938956783619i</v>
      </c>
      <c r="Y2642" t="str">
        <f t="shared" si="1388"/>
        <v>0.009+3.55879615798652i</v>
      </c>
      <c r="Z2642" t="str">
        <f t="shared" si="1389"/>
        <v>-0.000623264867778157-0.000144885930026995i</v>
      </c>
      <c r="AA2642" t="str">
        <f t="shared" si="1390"/>
        <v>0.00856851772310893-3.37208022473472i</v>
      </c>
      <c r="AB2642" t="str">
        <f t="shared" si="1391"/>
        <v>0.719373368022609+0.05712364707546i</v>
      </c>
      <c r="AC2642" t="str">
        <f t="shared" si="1392"/>
        <v>1.03120009165078-0.223214236044649i</v>
      </c>
      <c r="AD2642" t="str">
        <f t="shared" si="1393"/>
        <v>0.654930142672627+0.197161908906808i</v>
      </c>
      <c r="AE2642" t="str">
        <f t="shared" si="1394"/>
        <v>-0.000379628962238923-0.000217774253909527i</v>
      </c>
      <c r="AF2642" t="str">
        <f t="shared" si="1395"/>
        <v>-6.35404022589571-0.211456133879506i</v>
      </c>
      <c r="AG2642" t="str">
        <f t="shared" si="1396"/>
        <v>1.00242705634776-0.00798857110250932i</v>
      </c>
      <c r="AH2642" t="str">
        <f t="shared" si="1397"/>
        <v>0.00234861114352194+0.00147919320402607i</v>
      </c>
      <c r="AI2642">
        <f t="shared" si="1398"/>
        <v>-51.132844678426608</v>
      </c>
      <c r="AJ2642">
        <f t="shared" si="1399"/>
        <v>32.203385813873119</v>
      </c>
      <c r="AK2642"/>
      <c r="AL2642"/>
      <c r="AM2642"/>
      <c r="AN2642"/>
    </row>
    <row r="2643" spans="1:40" x14ac:dyDescent="0.35">
      <c r="A2643"/>
      <c r="B2643">
        <f t="shared" si="1365"/>
        <v>709000</v>
      </c>
      <c r="C2643" s="237" t="str">
        <f t="shared" si="1368"/>
        <v>-6.41547732471525E-08+0.00145755601477257i</v>
      </c>
      <c r="D2643" s="208" t="str">
        <f t="shared" si="1369"/>
        <v>-2.51366169403905+0.0111745961132564i</v>
      </c>
      <c r="E2643" t="str">
        <f t="shared" si="1370"/>
        <v>20500</v>
      </c>
      <c r="F2643" t="str">
        <f t="shared" si="1371"/>
        <v>0.327868852459016</v>
      </c>
      <c r="G2643" t="str">
        <f t="shared" si="1366"/>
        <v>0.327868852459016</v>
      </c>
      <c r="H2643" t="str">
        <f t="shared" si="1372"/>
        <v>3.84041756677087+0.222334918497102i</v>
      </c>
      <c r="I2643" t="str">
        <f t="shared" si="1373"/>
        <v>2784.23648924395i</v>
      </c>
      <c r="J2643" t="str">
        <f t="shared" si="1367"/>
        <v>-10492.0704200316+609.101848278922i</v>
      </c>
      <c r="K2643" t="str">
        <f t="shared" si="1374"/>
        <v>0.0153536784259469-0.264474448249888i</v>
      </c>
      <c r="L2643" t="str">
        <f t="shared" si="1375"/>
        <v>0.00320852025801466-0.0468568359488665i</v>
      </c>
      <c r="M2643" t="str">
        <f t="shared" si="1376"/>
        <v>0.0185621986839616-0.311331284198754i</v>
      </c>
      <c r="N2643" t="str">
        <f t="shared" si="1377"/>
        <v>-8.84356612807932i</v>
      </c>
      <c r="O2643" t="str">
        <f t="shared" si="1378"/>
        <v>-0.835797922567479-0.549037186929889i</v>
      </c>
      <c r="P2643" t="str">
        <f t="shared" si="1379"/>
        <v>1.83579792256748+0.549037186929889i</v>
      </c>
      <c r="Q2643" t="str">
        <f t="shared" si="1380"/>
        <v>-1.83579792256748+8.29452894114943i</v>
      </c>
      <c r="R2643" t="str">
        <f t="shared" si="1381"/>
        <v>0.016403786213447-0.224956953247039i</v>
      </c>
      <c r="S2643" t="str">
        <f t="shared" si="1382"/>
        <v>0.957685258588057i</v>
      </c>
      <c r="T2643" t="str">
        <f t="shared" si="1383"/>
        <v>0.215437957941572+0.0157096642416482i</v>
      </c>
      <c r="U2643" t="str">
        <f t="shared" si="1384"/>
        <v>0.0000499999999999999-0.000200426837462088i</v>
      </c>
      <c r="V2643" t="str">
        <f t="shared" si="1385"/>
        <v>0.00002-0.00224478057957539i</v>
      </c>
      <c r="W2643" t="str">
        <f t="shared" si="1386"/>
        <v>0.0000422506642646384-0.000184798972762238i</v>
      </c>
      <c r="X2643" t="str">
        <f t="shared" si="1387"/>
        <v>0.0000424956133111966-0.000184680366596691i</v>
      </c>
      <c r="Y2643" t="str">
        <f t="shared" si="1388"/>
        <v>0.009+3.56382270623226i</v>
      </c>
      <c r="Z2643" t="str">
        <f t="shared" si="1389"/>
        <v>-0.000621515475170368-0.000144674461028334i</v>
      </c>
      <c r="AA2643" t="str">
        <f t="shared" si="1390"/>
        <v>0.008544360973391-3.36732368735414i</v>
      </c>
      <c r="AB2643" t="str">
        <f t="shared" si="1391"/>
        <v>0.720080546160958+0.0525080339380085i</v>
      </c>
      <c r="AC2643" t="str">
        <f t="shared" si="1392"/>
        <v>1.02971367180297-0.22320893660437i</v>
      </c>
      <c r="AD2643" t="str">
        <f t="shared" si="1393"/>
        <v>0.657359853003172+0.193487406401431i</v>
      </c>
      <c r="AE2643" t="str">
        <f t="shared" si="1394"/>
        <v>-0.000380566635160292-0.000215358599763966i</v>
      </c>
      <c r="AF2643" t="str">
        <f t="shared" si="1395"/>
        <v>-6.35407926080992-0.211160322383846i</v>
      </c>
      <c r="AG2643" t="str">
        <f t="shared" si="1396"/>
        <v>1.00237888823689-0.0080070424439586i</v>
      </c>
      <c r="AH2643" t="str">
        <f t="shared" si="1397"/>
        <v>0.00235534880949785+0.00146414253220724i</v>
      </c>
      <c r="AI2643">
        <f t="shared" si="1398"/>
        <v>-51.139956540779757</v>
      </c>
      <c r="AJ2643">
        <f t="shared" si="1399"/>
        <v>31.866096755485703</v>
      </c>
      <c r="AK2643"/>
      <c r="AL2643"/>
      <c r="AM2643"/>
      <c r="AN2643"/>
    </row>
    <row r="2644" spans="1:40" x14ac:dyDescent="0.35">
      <c r="A2644"/>
      <c r="B2644">
        <f t="shared" si="1365"/>
        <v>710000</v>
      </c>
      <c r="C2644" s="237" t="str">
        <f t="shared" si="1368"/>
        <v>-6.3974182842348E-08+0.00145550311898505i</v>
      </c>
      <c r="D2644" s="208" t="str">
        <f t="shared" si="1369"/>
        <v>-2.51366169265453+0.0111588572455521i</v>
      </c>
      <c r="E2644" t="str">
        <f t="shared" si="1370"/>
        <v>20500</v>
      </c>
      <c r="F2644" t="str">
        <f t="shared" si="1371"/>
        <v>0.327868852459016</v>
      </c>
      <c r="G2644" t="str">
        <f t="shared" si="1366"/>
        <v>0.327868852459016</v>
      </c>
      <c r="H2644" t="str">
        <f t="shared" si="1372"/>
        <v>3.84045643909895+0.2220241911952i</v>
      </c>
      <c r="I2644" t="str">
        <f t="shared" si="1373"/>
        <v>2788.16348006094i</v>
      </c>
      <c r="J2644" t="str">
        <f t="shared" si="1367"/>
        <v>-10521.690928716+609.960948205972i</v>
      </c>
      <c r="K2644" t="str">
        <f t="shared" si="1374"/>
        <v>0.0153105956592182-0.264104375754949i</v>
      </c>
      <c r="L2644" t="str">
        <f t="shared" si="1375"/>
        <v>0.00319953057001569-0.0467914551068603i</v>
      </c>
      <c r="M2644" t="str">
        <f t="shared" si="1376"/>
        <v>0.0185101262292339-0.310895830861809i</v>
      </c>
      <c r="N2644" t="str">
        <f t="shared" si="1377"/>
        <v>-8.85603942304135i</v>
      </c>
      <c r="O2644" t="str">
        <f t="shared" si="1378"/>
        <v>-0.842581030598978-0.538569593344039i</v>
      </c>
      <c r="P2644" t="str">
        <f t="shared" si="1379"/>
        <v>1.84258103059898+0.538569593344039i</v>
      </c>
      <c r="Q2644" t="str">
        <f t="shared" si="1380"/>
        <v>-1.84258103059898+8.31746982969731i</v>
      </c>
      <c r="R2644" t="str">
        <f t="shared" si="1381"/>
        <v>0.0149421339973066-0.224841587832624i</v>
      </c>
      <c r="S2644" t="str">
        <f t="shared" si="1382"/>
        <v>0.9590360135367i</v>
      </c>
      <c r="T2644" t="str">
        <f t="shared" si="1383"/>
        <v>0.215631180072262+0.0143300446225081i</v>
      </c>
      <c r="U2644" t="str">
        <f t="shared" si="1384"/>
        <v>0.0000499999999999999-0.000200144546141719i</v>
      </c>
      <c r="V2644" t="str">
        <f t="shared" si="1385"/>
        <v>0.00002-0.00224161891678726i</v>
      </c>
      <c r="W2644" t="str">
        <f t="shared" si="1386"/>
        <v>0.0000422505996230726-0.000184540947367677i</v>
      </c>
      <c r="X2644" t="str">
        <f t="shared" si="1387"/>
        <v>0.000042494827444291-0.000184422507994484i</v>
      </c>
      <c r="Y2644" t="str">
        <f t="shared" si="1388"/>
        <v>0.009+3.56884925447801i</v>
      </c>
      <c r="Z2644" t="str">
        <f t="shared" si="1389"/>
        <v>-0.000619773469510117-0.000144463616505876i</v>
      </c>
      <c r="AA2644" t="str">
        <f t="shared" si="1390"/>
        <v>0.00852030623952479-3.36258055048295i</v>
      </c>
      <c r="AB2644" t="str">
        <f t="shared" si="1391"/>
        <v>0.720726372452328+0.047896788740845i</v>
      </c>
      <c r="AC2644" t="str">
        <f t="shared" si="1392"/>
        <v>1.02823164806203-0.223184248782016i</v>
      </c>
      <c r="AD2644" t="str">
        <f t="shared" si="1393"/>
        <v>0.659744051305506+0.18978337185756i</v>
      </c>
      <c r="AE2644" t="str">
        <f t="shared" si="1394"/>
        <v>-0.000381475067415051-0.00021293171045132i</v>
      </c>
      <c r="AF2644" t="str">
        <f t="shared" si="1395"/>
        <v>-6.35411813175348-0.210865333949648i</v>
      </c>
      <c r="AG2644" t="str">
        <f t="shared" si="1396"/>
        <v>1.00233049480886-0.00802490832002495i</v>
      </c>
      <c r="AH2644" t="str">
        <f t="shared" si="1397"/>
        <v>0.00236190514418385+0.00144901027101603i</v>
      </c>
      <c r="AI2644">
        <f t="shared" si="1398"/>
        <v>-51.147390708428581</v>
      </c>
      <c r="AJ2644">
        <f t="shared" si="1399"/>
        <v>31.528789057148771</v>
      </c>
      <c r="AK2644"/>
      <c r="AL2644"/>
      <c r="AM2644"/>
      <c r="AN2644"/>
    </row>
    <row r="2645" spans="1:40" x14ac:dyDescent="0.35">
      <c r="A2645"/>
      <c r="B2645">
        <f t="shared" si="1365"/>
        <v>711000</v>
      </c>
      <c r="C2645" s="237" t="str">
        <f t="shared" si="1368"/>
        <v>-6.37943538863921E-08+0.0014534559978692i</v>
      </c>
      <c r="D2645" s="208" t="str">
        <f t="shared" si="1369"/>
        <v>-2.51366169127584+0.0111431626503305i</v>
      </c>
      <c r="E2645" t="str">
        <f t="shared" si="1370"/>
        <v>20500</v>
      </c>
      <c r="F2645" t="str">
        <f t="shared" si="1371"/>
        <v>0.327868852459016</v>
      </c>
      <c r="G2645" t="str">
        <f t="shared" si="1366"/>
        <v>0.327868852459016</v>
      </c>
      <c r="H2645" t="str">
        <f t="shared" si="1372"/>
        <v>3.84049514836639+0.221714327811356i</v>
      </c>
      <c r="I2645" t="str">
        <f t="shared" si="1373"/>
        <v>2792.09047087793i</v>
      </c>
      <c r="J2645" t="str">
        <f t="shared" si="1367"/>
        <v>-10551.3531858271+610.820048133023i</v>
      </c>
      <c r="K2645" t="str">
        <f t="shared" si="1374"/>
        <v>0.0152676937846706-0.263735334076713i</v>
      </c>
      <c r="L2645" t="str">
        <f t="shared" si="1375"/>
        <v>0.00319057855179866-0.0467262556050277i</v>
      </c>
      <c r="M2645" t="str">
        <f t="shared" si="1376"/>
        <v>0.0184582723364693-0.310461589681741i</v>
      </c>
      <c r="N2645" t="str">
        <f t="shared" si="1377"/>
        <v>-8.86851271800338i</v>
      </c>
      <c r="O2645" t="str">
        <f t="shared" si="1378"/>
        <v>-0.849233048972136-0.528018208524563i</v>
      </c>
      <c r="P2645" t="str">
        <f t="shared" si="1379"/>
        <v>1.84923304897214+0.528018208524563i</v>
      </c>
      <c r="Q2645" t="str">
        <f t="shared" si="1380"/>
        <v>-1.84923304897214+8.34049450947882i</v>
      </c>
      <c r="R2645" t="str">
        <f t="shared" si="1381"/>
        <v>0.0134861981704023-0.224707560229657i</v>
      </c>
      <c r="S2645" t="str">
        <f t="shared" si="1382"/>
        <v>0.960386768485344i</v>
      </c>
      <c r="T2645" t="str">
        <f t="shared" si="1383"/>
        <v>0.215806167623186+0.0129519662800256i</v>
      </c>
      <c r="U2645" t="str">
        <f t="shared" si="1384"/>
        <v>0.0000499999999999999-0.000199863048889762i</v>
      </c>
      <c r="V2645" t="str">
        <f t="shared" si="1385"/>
        <v>0.00002-0.00223846614756533i</v>
      </c>
      <c r="W2645" t="str">
        <f t="shared" si="1386"/>
        <v>0.0000422505348906979-0.000184283650946125i</v>
      </c>
      <c r="X2645" t="str">
        <f t="shared" si="1387"/>
        <v>0.000042494044527853-0.000184165377890115i</v>
      </c>
      <c r="Y2645" t="str">
        <f t="shared" si="1388"/>
        <v>0.009+3.57387580272375i</v>
      </c>
      <c r="Z2645" t="str">
        <f t="shared" si="1389"/>
        <v>-0.000618038809265776-0.000144253393661345i</v>
      </c>
      <c r="AA2645" t="str">
        <f t="shared" si="1390"/>
        <v>0.00849635294786645-3.3578507575688i</v>
      </c>
      <c r="AB2645" t="str">
        <f t="shared" si="1391"/>
        <v>0.721311251423724+0.043290695111901i</v>
      </c>
      <c r="AC2645" t="str">
        <f t="shared" si="1392"/>
        <v>1.02675425754101-0.223140366332325i</v>
      </c>
      <c r="AD2645" t="str">
        <f t="shared" si="1393"/>
        <v>0.662082383051708+0.186050361325731i</v>
      </c>
      <c r="AE2645" t="str">
        <f t="shared" si="1394"/>
        <v>-0.000382354211643969-0.000210493974415822i</v>
      </c>
      <c r="AF2645" t="str">
        <f t="shared" si="1395"/>
        <v>-6.35415683964223-0.210571165161026i</v>
      </c>
      <c r="AG2645" t="str">
        <f t="shared" si="1396"/>
        <v>1.00228188376904-0.00804216695672138i</v>
      </c>
      <c r="AH2645" t="str">
        <f t="shared" si="1397"/>
        <v>0.00236827967903878+0.00143379883737184i</v>
      </c>
      <c r="AI2645">
        <f t="shared" si="1398"/>
        <v>-51.155145993755362</v>
      </c>
      <c r="AJ2645">
        <f t="shared" si="1399"/>
        <v>31.191461832365221</v>
      </c>
      <c r="AK2645"/>
      <c r="AL2645"/>
      <c r="AM2645"/>
      <c r="AN2645"/>
    </row>
    <row r="2646" spans="1:40" x14ac:dyDescent="0.35">
      <c r="A2646"/>
      <c r="B2646">
        <f t="shared" si="1365"/>
        <v>712000</v>
      </c>
      <c r="C2646" s="237" t="str">
        <f t="shared" si="1368"/>
        <v>-6.36152821044874E-08+0.00145141462709352i</v>
      </c>
      <c r="D2646" s="208" t="str">
        <f t="shared" si="1369"/>
        <v>-2.51366168990295+0.0111275121410503i</v>
      </c>
      <c r="E2646" t="str">
        <f t="shared" si="1370"/>
        <v>20500</v>
      </c>
      <c r="F2646" t="str">
        <f t="shared" si="1371"/>
        <v>0.327868852459016</v>
      </c>
      <c r="G2646" t="str">
        <f t="shared" si="1366"/>
        <v>0.327868852459016</v>
      </c>
      <c r="H2646" t="str">
        <f t="shared" si="1372"/>
        <v>3.84053369548276+0.221405324761948i</v>
      </c>
      <c r="I2646" t="str">
        <f t="shared" si="1373"/>
        <v>2796.01746169492i</v>
      </c>
      <c r="J2646" t="str">
        <f t="shared" si="1367"/>
        <v>-10581.0571913649+611.679148060073i</v>
      </c>
      <c r="K2646" t="str">
        <f t="shared" si="1374"/>
        <v>0.0152249717920981-0.263367318928594i</v>
      </c>
      <c r="L2646" t="str">
        <f t="shared" si="1375"/>
        <v>0.00318166399351865-0.0466612366936027i</v>
      </c>
      <c r="M2646" t="str">
        <f t="shared" si="1376"/>
        <v>0.0184066357856167-0.310028555622197i</v>
      </c>
      <c r="N2646" t="str">
        <f t="shared" si="1377"/>
        <v>-8.88098601296541i</v>
      </c>
      <c r="O2646" t="str">
        <f t="shared" si="1378"/>
        <v>-0.855752942758818-0.517384674067201i</v>
      </c>
      <c r="P2646" t="str">
        <f t="shared" si="1379"/>
        <v>1.85575294275882+0.517384674067201i</v>
      </c>
      <c r="Q2646" t="str">
        <f t="shared" si="1380"/>
        <v>-1.85575294275882+8.36360133889821i</v>
      </c>
      <c r="R2646" t="str">
        <f t="shared" si="1381"/>
        <v>0.0120361940336984-0.224555077311215i</v>
      </c>
      <c r="S2646" t="str">
        <f t="shared" si="1382"/>
        <v>0.961737523433987i</v>
      </c>
      <c r="T2646" t="str">
        <f t="shared" si="1383"/>
        <v>0.215963043927815+0.01157565944154i</v>
      </c>
      <c r="U2646" t="str">
        <f t="shared" si="1384"/>
        <v>0.0000499999999999999-0.000199582342360423i</v>
      </c>
      <c r="V2646" t="str">
        <f t="shared" si="1385"/>
        <v>0.00002-0.00223532223443673i</v>
      </c>
      <c r="W2646" t="str">
        <f t="shared" si="1386"/>
        <v>0.000042250470067515-0.000184027080426024i</v>
      </c>
      <c r="X2646" t="str">
        <f t="shared" si="1387"/>
        <v>0.0000424932645448104-0.000183908973214055i</v>
      </c>
      <c r="Y2646" t="str">
        <f t="shared" si="1388"/>
        <v>0.009+3.57890235096949i</v>
      </c>
      <c r="Z2646" t="str">
        <f t="shared" si="1389"/>
        <v>-0.000616311453197209-0.000144043789713329i</v>
      </c>
      <c r="AA2646" t="str">
        <f t="shared" si="1390"/>
        <v>0.00847250052879829-3.35313425237702i</v>
      </c>
      <c r="AB2646" t="str">
        <f t="shared" si="1391"/>
        <v>0.721835595305352+0.0386905225637999i</v>
      </c>
      <c r="AC2646" t="str">
        <f t="shared" si="1392"/>
        <v>1.0252817317266-0.22307748465202i</v>
      </c>
      <c r="AD2646" t="str">
        <f t="shared" si="1393"/>
        <v>0.664374500320221+0.182288935010514i</v>
      </c>
      <c r="AE2646" t="str">
        <f t="shared" si="1394"/>
        <v>-0.000383204024737804-0.000208045779253125i</v>
      </c>
      <c r="AF2646" t="str">
        <f t="shared" si="1395"/>
        <v>-6.35419538538571-0.210277812620898i</v>
      </c>
      <c r="AG2646" t="str">
        <f t="shared" si="1396"/>
        <v>1.00223306283013-0.00805881667019941i</v>
      </c>
      <c r="AH2646" t="str">
        <f t="shared" si="1397"/>
        <v>0.00237447197192531+0.00141851064550223i</v>
      </c>
      <c r="AI2646">
        <f t="shared" si="1398"/>
        <v>-51.163221245929648</v>
      </c>
      <c r="AJ2646">
        <f t="shared" si="1399"/>
        <v>30.854114202754847</v>
      </c>
      <c r="AK2646"/>
      <c r="AL2646"/>
      <c r="AM2646"/>
      <c r="AN2646"/>
    </row>
    <row r="2647" spans="1:40" x14ac:dyDescent="0.35">
      <c r="A2647"/>
      <c r="B2647">
        <f t="shared" si="1365"/>
        <v>713000</v>
      </c>
      <c r="C2647" s="237" t="str">
        <f t="shared" si="1368"/>
        <v>-6.34369632517931E-08+0.00144937898246305i</v>
      </c>
      <c r="D2647" s="208" t="str">
        <f t="shared" si="1369"/>
        <v>-2.51366168853584+0.0111119055322167i</v>
      </c>
      <c r="E2647" t="str">
        <f t="shared" si="1370"/>
        <v>20500</v>
      </c>
      <c r="F2647" t="str">
        <f t="shared" si="1371"/>
        <v>0.327868852459016</v>
      </c>
      <c r="G2647" t="str">
        <f t="shared" si="1366"/>
        <v>0.327868852459016</v>
      </c>
      <c r="H2647" t="str">
        <f t="shared" si="1372"/>
        <v>3.84057208135131+0.221097178483057i</v>
      </c>
      <c r="I2647" t="str">
        <f t="shared" si="1373"/>
        <v>2799.9444525119i</v>
      </c>
      <c r="J2647" t="str">
        <f t="shared" si="1367"/>
        <v>-10610.8029453292+612.538247987124i</v>
      </c>
      <c r="K2647" t="str">
        <f t="shared" si="1374"/>
        <v>0.0151824286783303-0.263000326047663i</v>
      </c>
      <c r="L2647" t="str">
        <f t="shared" si="1375"/>
        <v>0.00317278668678784-0.046596397626928i</v>
      </c>
      <c r="M2647" t="str">
        <f t="shared" si="1376"/>
        <v>0.0183552153651181-0.309596723674591i</v>
      </c>
      <c r="N2647" t="str">
        <f t="shared" si="1377"/>
        <v>-8.89345930792744i</v>
      </c>
      <c r="O2647" t="str">
        <f t="shared" si="1378"/>
        <v>-0.86213969758697-0.506670644348623i</v>
      </c>
      <c r="P2647" t="str">
        <f t="shared" si="1379"/>
        <v>1.86213969758697+0.506670644348623i</v>
      </c>
      <c r="Q2647" t="str">
        <f t="shared" si="1380"/>
        <v>-1.86213969758697+8.38678866357882i</v>
      </c>
      <c r="R2647" t="str">
        <f t="shared" si="1381"/>
        <v>0.0105923313121645-0.224384347060716i</v>
      </c>
      <c r="S2647" t="str">
        <f t="shared" si="1382"/>
        <v>0.963088278382629i</v>
      </c>
      <c r="T2647" t="str">
        <f t="shared" si="1383"/>
        <v>0.216101934506715+0.0102013501274909i</v>
      </c>
      <c r="U2647" t="str">
        <f t="shared" si="1384"/>
        <v>0.0000500000000000001-0.000199302423226677i</v>
      </c>
      <c r="V2647" t="str">
        <f t="shared" si="1385"/>
        <v>0.00002-0.00223218714013878i</v>
      </c>
      <c r="W2647" t="str">
        <f t="shared" si="1386"/>
        <v>0.0000422504051535257-0.000183771232753044i</v>
      </c>
      <c r="X2647" t="str">
        <f t="shared" si="1387"/>
        <v>0.000042492487478211-0.000183653290913986i</v>
      </c>
      <c r="Y2647" t="str">
        <f t="shared" si="1388"/>
        <v>0.009+3.58392889921524i</v>
      </c>
      <c r="Z2647" t="str">
        <f t="shared" si="1389"/>
        <v>-0.000614591360353282-0.000143834801897155i</v>
      </c>
      <c r="AA2647" t="str">
        <f t="shared" si="1390"/>
        <v>0.00844874841669548-3.34843097898854i</v>
      </c>
      <c r="AB2647" t="str">
        <f t="shared" si="1391"/>
        <v>0.722299823637566+0.0340970265480098i</v>
      </c>
      <c r="AC2647" t="str">
        <f t="shared" si="1392"/>
        <v>1.02381429652736-0.222995800643326i</v>
      </c>
      <c r="AD2647" t="str">
        <f t="shared" si="1393"/>
        <v>0.666620061842562+0.178499657196974i</v>
      </c>
      <c r="AE2647" t="str">
        <f t="shared" si="1394"/>
        <v>-0.000384024467814973-0.000205587511675077i</v>
      </c>
      <c r="AF2647" t="str">
        <f t="shared" si="1395"/>
        <v>-6.35423376988715-0.20998527295084i</v>
      </c>
      <c r="AG2647" t="str">
        <f t="shared" si="1396"/>
        <v>1.00218403971126-0.00807485586668582i</v>
      </c>
      <c r="AH2647" t="str">
        <f t="shared" si="1397"/>
        <v>0.00238048160701536+0.00140314810673084i</v>
      </c>
      <c r="AI2647">
        <f t="shared" si="1398"/>
        <v>-51.171615350433477</v>
      </c>
      <c r="AJ2647">
        <f t="shared" si="1399"/>
        <v>30.516745298131649</v>
      </c>
      <c r="AK2647"/>
      <c r="AL2647"/>
      <c r="AM2647"/>
      <c r="AN2647"/>
    </row>
    <row r="2648" spans="1:40" x14ac:dyDescent="0.35">
      <c r="A2648"/>
      <c r="B2648">
        <f t="shared" si="1365"/>
        <v>714000</v>
      </c>
      <c r="C2648" s="237" t="str">
        <f t="shared" si="1368"/>
        <v>-6.32593931131742E-08+0.00144734903991834i</v>
      </c>
      <c r="D2648" s="208" t="str">
        <f t="shared" si="1369"/>
        <v>-2.51366168717447+0.0110963426393739i</v>
      </c>
      <c r="E2648" t="str">
        <f t="shared" si="1370"/>
        <v>20500</v>
      </c>
      <c r="F2648" t="str">
        <f t="shared" si="1371"/>
        <v>0.327868852459016</v>
      </c>
      <c r="G2648" t="str">
        <f t="shared" si="1366"/>
        <v>0.327868852459016</v>
      </c>
      <c r="H2648" t="str">
        <f t="shared" si="1372"/>
        <v>3.84061030686899+0.220789885430349i</v>
      </c>
      <c r="I2648" t="str">
        <f t="shared" si="1373"/>
        <v>2803.87144332889i</v>
      </c>
      <c r="J2648" t="str">
        <f t="shared" si="1367"/>
        <v>-10640.5904477201+613.397347914175i</v>
      </c>
      <c r="K2648" t="str">
        <f t="shared" si="1374"/>
        <v>0.0151400634471719-0.262634351194479i</v>
      </c>
      <c r="L2648" t="str">
        <f t="shared" si="1375"/>
        <v>0.00316394642466302-0.0465317376634238i</v>
      </c>
      <c r="M2648" t="str">
        <f t="shared" si="1376"/>
        <v>0.0183040098718349-0.309166088857903i</v>
      </c>
      <c r="N2648" t="str">
        <f t="shared" si="1377"/>
        <v>-8.90593260288947i</v>
      </c>
      <c r="O2648" t="str">
        <f t="shared" si="1378"/>
        <v>-0.868392319798443-0.495877786269036i</v>
      </c>
      <c r="P2648" t="str">
        <f t="shared" si="1379"/>
        <v>1.86839231979844+0.495877786269036i</v>
      </c>
      <c r="Q2648" t="str">
        <f t="shared" si="1380"/>
        <v>-1.86839231979844+8.41005481662043i</v>
      </c>
      <c r="R2648" t="str">
        <f t="shared" si="1381"/>
        <v>0.00915481421334346-0.224195578444698i</v>
      </c>
      <c r="S2648" t="str">
        <f t="shared" si="1382"/>
        <v>0.964439033331273i</v>
      </c>
      <c r="T2648" t="str">
        <f t="shared" si="1383"/>
        <v>0.21622296695235+0.00882926017024437i</v>
      </c>
      <c r="U2648" t="str">
        <f t="shared" si="1384"/>
        <v>0.0000500000000000001-0.000199023288180141i</v>
      </c>
      <c r="V2648" t="str">
        <f t="shared" si="1385"/>
        <v>0.00002-0.00222906082761758i</v>
      </c>
      <c r="W2648" t="str">
        <f t="shared" si="1386"/>
        <v>0.0000422503401487308-0.000183516104889972i</v>
      </c>
      <c r="X2648" t="str">
        <f t="shared" si="1387"/>
        <v>0.0000424917133112207-0.000183398327954701i</v>
      </c>
      <c r="Y2648" t="str">
        <f t="shared" si="1388"/>
        <v>0.009+3.58895544746098i</v>
      </c>
      <c r="Z2648" t="str">
        <f t="shared" si="1389"/>
        <v>-0.000612878490069492-0.000143626427464762i</v>
      </c>
      <c r="AA2648" t="str">
        <f t="shared" si="1390"/>
        <v>0.00842509604989243-3.34374088179764i</v>
      </c>
      <c r="AB2648" t="str">
        <f t="shared" si="1391"/>
        <v>0.722704362885843+0.0295109485177678i</v>
      </c>
      <c r="AC2648" t="str">
        <f t="shared" si="1392"/>
        <v>1.02235217232441-0.222895512580962i</v>
      </c>
      <c r="AD2648" t="str">
        <f t="shared" si="1393"/>
        <v>0.668818733049403+0.174683096176662i</v>
      </c>
      <c r="AE2648" t="str">
        <f t="shared" si="1394"/>
        <v>-0.000384815506199172-0.000203119557474811i</v>
      </c>
      <c r="AF2648" t="str">
        <f t="shared" si="1395"/>
        <v>-6.35427199404346-0.209693542790975i</v>
      </c>
      <c r="AG2648" t="str">
        <f t="shared" si="1396"/>
        <v>1.00213482213704-0.00809028304241183i</v>
      </c>
      <c r="AH2648" t="str">
        <f t="shared" si="1397"/>
        <v>0.00238630819469562+0.00138771362926638i</v>
      </c>
      <c r="AI2648">
        <f t="shared" si="1398"/>
        <v>-51.180327228599069</v>
      </c>
      <c r="AJ2648">
        <f t="shared" si="1399"/>
        <v>30.179354256575586</v>
      </c>
      <c r="AK2648"/>
      <c r="AL2648"/>
      <c r="AM2648"/>
      <c r="AN2648"/>
    </row>
    <row r="2649" spans="1:40" x14ac:dyDescent="0.35">
      <c r="A2649"/>
      <c r="B2649">
        <f t="shared" ref="B2649:B2712" si="1400">B2648+1000</f>
        <v>715000</v>
      </c>
      <c r="C2649" s="237" t="str">
        <f t="shared" si="1368"/>
        <v>-6.30825675029508E-08+0.00144532477553456i</v>
      </c>
      <c r="D2649" s="208" t="str">
        <f t="shared" si="1369"/>
        <v>-2.5136616858188+0.0110808232790983i</v>
      </c>
      <c r="E2649" t="str">
        <f t="shared" si="1370"/>
        <v>20500</v>
      </c>
      <c r="F2649" t="str">
        <f t="shared" si="1371"/>
        <v>0.327868852459016</v>
      </c>
      <c r="G2649" t="str">
        <f t="shared" si="1366"/>
        <v>0.327868852459016</v>
      </c>
      <c r="H2649" t="str">
        <f t="shared" si="1372"/>
        <v>3.84064837292651+0.220483442078925i</v>
      </c>
      <c r="I2649" t="str">
        <f t="shared" si="1373"/>
        <v>2807.79843414588i</v>
      </c>
      <c r="J2649" t="str">
        <f t="shared" si="1367"/>
        <v>-10670.4196985377+614.256447841226i</v>
      </c>
      <c r="K2649" t="str">
        <f t="shared" si="1374"/>
        <v>0.0150978751093454-0.262269390152927i</v>
      </c>
      <c r="L2649" t="str">
        <f t="shared" si="1375"/>
        <v>0.00315514300163396-0.0464672560655628i</v>
      </c>
      <c r="M2649" t="str">
        <f t="shared" si="1376"/>
        <v>0.0182530181109794-0.30873664621849i</v>
      </c>
      <c r="N2649" t="str">
        <f t="shared" si="1377"/>
        <v>-8.9184058978515i</v>
      </c>
      <c r="O2649" t="str">
        <f t="shared" si="1378"/>
        <v>-0.874509836603582-0.485007778992849i</v>
      </c>
      <c r="P2649" t="str">
        <f t="shared" si="1379"/>
        <v>1.87450983660358+0.485007778992849i</v>
      </c>
      <c r="Q2649" t="str">
        <f t="shared" si="1380"/>
        <v>-1.87450983660358+8.43339811885865i</v>
      </c>
      <c r="R2649" t="str">
        <f t="shared" si="1381"/>
        <v>0.00772384148802392-0.223988981289181i</v>
      </c>
      <c r="S2649" t="str">
        <f t="shared" si="1382"/>
        <v>0.965789788279916i</v>
      </c>
      <c r="T2649" t="str">
        <f t="shared" si="1383"/>
        <v>0.216326270816312+0.00745960723542625i</v>
      </c>
      <c r="U2649" t="str">
        <f t="shared" si="1384"/>
        <v>0.0000500000000000001-0.000198744933930938i</v>
      </c>
      <c r="V2649" t="str">
        <f t="shared" si="1385"/>
        <v>0.00002-0.00222594326002651i</v>
      </c>
      <c r="W2649" t="str">
        <f t="shared" si="1386"/>
        <v>0.0000422502750531317-0.000183261693816579i</v>
      </c>
      <c r="X2649" t="str">
        <f t="shared" si="1387"/>
        <v>0.0000424909420271234-0.000183144081317959i</v>
      </c>
      <c r="Y2649" t="str">
        <f t="shared" si="1388"/>
        <v>0.009+3.59398199570672i</v>
      </c>
      <c r="Z2649" t="str">
        <f t="shared" si="1389"/>
        <v>-0.00061117280196548-0.000143418663684572i</v>
      </c>
      <c r="AA2649" t="str">
        <f t="shared" si="1390"/>
        <v>0.00840154287064942-3.33906390550973i</v>
      </c>
      <c r="AB2649" t="str">
        <f t="shared" si="1391"/>
        <v>0.723049646063855+0.0249330159993846i</v>
      </c>
      <c r="AC2649" t="str">
        <f t="shared" si="1392"/>
        <v>1.0208955740245-0.222776819982623i</v>
      </c>
      <c r="AD2649" t="str">
        <f t="shared" si="1393"/>
        <v>0.670970186115961+0.170839824173106i</v>
      </c>
      <c r="AE2649" t="str">
        <f t="shared" si="1394"/>
        <v>-0.000385577109396778-0.000200642301492107i</v>
      </c>
      <c r="AF2649" t="str">
        <f t="shared" si="1395"/>
        <v>-6.35431005874531-0.209402618799827i</v>
      </c>
      <c r="AG2649" t="str">
        <f t="shared" si="1396"/>
        <v>1.0020854178366-0.00810509678353465i</v>
      </c>
      <c r="AH2649" t="str">
        <f t="shared" si="1397"/>
        <v>0.00239195137147195+0.00137220961799243i</v>
      </c>
      <c r="AI2649">
        <f t="shared" si="1398"/>
        <v>-51.189355837161983</v>
      </c>
      <c r="AJ2649">
        <f t="shared" si="1399"/>
        <v>29.841940224507823</v>
      </c>
      <c r="AK2649"/>
      <c r="AL2649"/>
      <c r="AM2649"/>
      <c r="AN2649"/>
    </row>
    <row r="2650" spans="1:40" x14ac:dyDescent="0.35">
      <c r="A2650"/>
      <c r="B2650">
        <f t="shared" si="1400"/>
        <v>716000</v>
      </c>
      <c r="C2650" s="237" t="str">
        <f t="shared" si="1368"/>
        <v>-6.2906482264652E-08+0.00144330616552054i</v>
      </c>
      <c r="D2650" s="208" t="str">
        <f t="shared" si="1369"/>
        <v>-2.51366168446882+0.0110653472689908i</v>
      </c>
      <c r="E2650" t="str">
        <f t="shared" si="1370"/>
        <v>20500</v>
      </c>
      <c r="F2650" t="str">
        <f t="shared" si="1371"/>
        <v>0.327868852459016</v>
      </c>
      <c r="G2650" t="str">
        <f t="shared" si="1366"/>
        <v>0.327868852459016</v>
      </c>
      <c r="H2650" t="str">
        <f t="shared" si="1372"/>
        <v>3.84068628040849+0.220177844923207i</v>
      </c>
      <c r="I2650" t="str">
        <f t="shared" si="1373"/>
        <v>2811.72542496287i</v>
      </c>
      <c r="J2650" t="str">
        <f t="shared" si="1367"/>
        <v>-10700.2906977819+615.115547768276i</v>
      </c>
      <c r="K2650" t="str">
        <f t="shared" si="1374"/>
        <v>0.0150558626824346-0.261905438730069i</v>
      </c>
      <c r="L2650" t="str">
        <f t="shared" si="1375"/>
        <v>0.00314637621361132-0.0464029520998417i</v>
      </c>
      <c r="M2650" t="str">
        <f t="shared" si="1376"/>
        <v>0.0182022388960459-0.308308390829911i</v>
      </c>
      <c r="N2650" t="str">
        <f t="shared" si="1377"/>
        <v>-8.93087919281353i</v>
      </c>
      <c r="O2650" t="str">
        <f t="shared" si="1378"/>
        <v>-0.880491296232577-0.474062313687427i</v>
      </c>
      <c r="P2650" t="str">
        <f t="shared" si="1379"/>
        <v>1.88049129623258+0.474062313687427i</v>
      </c>
      <c r="Q2650" t="str">
        <f t="shared" si="1380"/>
        <v>-1.88049129623258+8.4568168791261i</v>
      </c>
      <c r="R2650" t="str">
        <f t="shared" si="1381"/>
        <v>0.0062996064928753-0.22376476615959i</v>
      </c>
      <c r="S2650" t="str">
        <f t="shared" si="1382"/>
        <v>0.96714054322856i</v>
      </c>
      <c r="T2650" t="str">
        <f t="shared" si="1383"/>
        <v>0.216411977498998+0.00609260484564558i</v>
      </c>
      <c r="U2650" t="str">
        <f t="shared" si="1384"/>
        <v>0.0000500000000000001-0.000198467357207571i</v>
      </c>
      <c r="V2650" t="str">
        <f t="shared" si="1385"/>
        <v>0.00002-0.0022228344007248i</v>
      </c>
      <c r="W2650" t="str">
        <f t="shared" si="1386"/>
        <v>0.0000422502098667304-0.000183007996529516i</v>
      </c>
      <c r="X2650" t="str">
        <f t="shared" si="1387"/>
        <v>0.0000424901736093199-0.000182890548002393i</v>
      </c>
      <c r="Y2650" t="str">
        <f t="shared" si="1388"/>
        <v>0.009+3.59900854395247i</v>
      </c>
      <c r="Z2650" t="str">
        <f t="shared" si="1389"/>
        <v>-0.000609474255942734-0.000143211507841373i</v>
      </c>
      <c r="AA2650" t="str">
        <f t="shared" si="1390"/>
        <v>0.00837808832511965-3.33439999513919i</v>
      </c>
      <c r="AB2650" t="str">
        <f t="shared" si="1391"/>
        <v>0.723336112364723+0.0203639426715379i</v>
      </c>
      <c r="AC2650" t="str">
        <f t="shared" si="1392"/>
        <v>1.01944471111541-0.222639923482959i</v>
      </c>
      <c r="AD2650" t="str">
        <f t="shared" si="1393"/>
        <v>0.673074100006631+0.166970417266803i</v>
      </c>
      <c r="AE2650" t="str">
        <f t="shared" si="1394"/>
        <v>-0.000386309251074185-0.000198156127579058i</v>
      </c>
      <c r="AF2650" t="str">
        <f t="shared" si="1395"/>
        <v>-6.35434796487731-0.209112497654216i</v>
      </c>
      <c r="AG2650" t="str">
        <f t="shared" si="1396"/>
        <v>1.00203583454267-0.00811929576605051i</v>
      </c>
      <c r="AH2650" t="str">
        <f t="shared" si="1397"/>
        <v>0.00239741079987352+0.0013566384742581i</v>
      </c>
      <c r="AI2650">
        <f t="shared" si="1398"/>
        <v>-51.198700167827255</v>
      </c>
      <c r="AJ2650">
        <f t="shared" si="1399"/>
        <v>29.504502356761215</v>
      </c>
      <c r="AK2650"/>
      <c r="AL2650"/>
      <c r="AM2650"/>
      <c r="AN2650"/>
    </row>
    <row r="2651" spans="1:40" x14ac:dyDescent="0.35">
      <c r="A2651"/>
      <c r="B2651">
        <f t="shared" si="1400"/>
        <v>717000</v>
      </c>
      <c r="C2651" s="237" t="str">
        <f t="shared" si="1368"/>
        <v>-6.27311332707726E-08+0.00144129318621782i</v>
      </c>
      <c r="D2651" s="208" t="str">
        <f t="shared" si="1369"/>
        <v>-2.51366168312448+0.01104991442767i</v>
      </c>
      <c r="E2651" t="str">
        <f t="shared" si="1370"/>
        <v>20500</v>
      </c>
      <c r="F2651" t="str">
        <f t="shared" si="1371"/>
        <v>0.327868852459016</v>
      </c>
      <c r="G2651" t="str">
        <f t="shared" si="1366"/>
        <v>0.327868852459016</v>
      </c>
      <c r="H2651" t="str">
        <f t="shared" si="1372"/>
        <v>3.84072403019336+0.219873090476789i</v>
      </c>
      <c r="I2651" t="str">
        <f t="shared" si="1373"/>
        <v>2815.65241577985i</v>
      </c>
      <c r="J2651" t="str">
        <f t="shared" si="1367"/>
        <v>-10730.2034454527+615.974647695327i</v>
      </c>
      <c r="K2651" t="str">
        <f t="shared" si="1374"/>
        <v>0.0150140251908264-0.261542492755974i</v>
      </c>
      <c r="L2651" t="str">
        <f t="shared" si="1375"/>
        <v>0.00313764585791488-0.0463388250367528i</v>
      </c>
      <c r="M2651" t="str">
        <f t="shared" si="1376"/>
        <v>0.0181516710487413-0.307881317792727i</v>
      </c>
      <c r="N2651" t="str">
        <f t="shared" si="1377"/>
        <v>-8.94335248777556i</v>
      </c>
      <c r="O2651" t="str">
        <f t="shared" si="1378"/>
        <v>-0.886335768083539-0.463043093259972i</v>
      </c>
      <c r="P2651" t="str">
        <f t="shared" si="1379"/>
        <v>1.88633576808354+0.463043093259972i</v>
      </c>
      <c r="Q2651" t="str">
        <f t="shared" si="1380"/>
        <v>-1.88633576808354+8.48030939451559i</v>
      </c>
      <c r="R2651" t="str">
        <f t="shared" si="1381"/>
        <v>0.00488229725490764-0.223523144244216i</v>
      </c>
      <c r="S2651" t="str">
        <f t="shared" si="1382"/>
        <v>0.968491298177203i</v>
      </c>
      <c r="T2651" t="str">
        <f t="shared" si="1383"/>
        <v>0.216480220141731+0.0047284624064925i</v>
      </c>
      <c r="U2651" t="str">
        <f t="shared" si="1384"/>
        <v>0.00005-0.000198190554756793i</v>
      </c>
      <c r="V2651" t="str">
        <f t="shared" si="1385"/>
        <v>0.00002-0.00221973421327609i</v>
      </c>
      <c r="W2651" t="str">
        <f t="shared" si="1386"/>
        <v>0.0000422501445895268-0.000182755010042182i</v>
      </c>
      <c r="X2651" t="str">
        <f t="shared" si="1387"/>
        <v>0.0000424894080413256-0.00018263772502337i</v>
      </c>
      <c r="Y2651" t="str">
        <f t="shared" si="1388"/>
        <v>0.009+3.60403509219821i</v>
      </c>
      <c r="Z2651" t="str">
        <f t="shared" si="1389"/>
        <v>-0.000607782812182171-0.000143004957236184i</v>
      </c>
      <c r="AA2651" t="str">
        <f t="shared" si="1390"/>
        <v>0.00835473186331712-3.32974909600725i</v>
      </c>
      <c r="AB2651" t="str">
        <f t="shared" si="1391"/>
        <v>0.723564206800449+0.0158044284521676i</v>
      </c>
      <c r="AC2651" t="str">
        <f t="shared" si="1392"/>
        <v>1.0179997877233-0.222485024710994i</v>
      </c>
      <c r="AD2651" t="str">
        <f t="shared" si="1393"/>
        <v>0.675130160518944+0.163075455319727i</v>
      </c>
      <c r="AE2651" t="str">
        <f t="shared" si="1394"/>
        <v>-0.000387011909034935-0.000195661418565981i</v>
      </c>
      <c r="AF2651" t="str">
        <f t="shared" si="1395"/>
        <v>-6.35438571331784-0.208823176049119i</v>
      </c>
      <c r="AG2651" t="str">
        <f t="shared" si="1396"/>
        <v>1.00198607999065-0.00813287875570045i</v>
      </c>
      <c r="AH2651" t="str">
        <f t="shared" si="1397"/>
        <v>0.00240268616835579+0.00134100259566925i</v>
      </c>
      <c r="AI2651">
        <f t="shared" si="1398"/>
        <v>-51.208359246850719</v>
      </c>
      <c r="AJ2651">
        <f t="shared" si="1399"/>
        <v>29.167039816650277</v>
      </c>
      <c r="AK2651"/>
      <c r="AL2651"/>
      <c r="AM2651"/>
      <c r="AN2651"/>
    </row>
    <row r="2652" spans="1:40" x14ac:dyDescent="0.35">
      <c r="A2652"/>
      <c r="B2652">
        <f t="shared" si="1400"/>
        <v>718000</v>
      </c>
      <c r="C2652" s="237" t="str">
        <f t="shared" si="1368"/>
        <v>-6.25565164225299E-08+0.00143928581409976i</v>
      </c>
      <c r="D2652" s="208" t="str">
        <f t="shared" si="1369"/>
        <v>-2.51366168178575+0.0110345245747648i</v>
      </c>
      <c r="E2652" t="str">
        <f t="shared" si="1370"/>
        <v>20500</v>
      </c>
      <c r="F2652" t="str">
        <f t="shared" si="1371"/>
        <v>0.327868852459016</v>
      </c>
      <c r="G2652" t="str">
        <f t="shared" si="1366"/>
        <v>0.327868852459016</v>
      </c>
      <c r="H2652" t="str">
        <f t="shared" si="1372"/>
        <v>3.84076162315349+0.219569175272319i</v>
      </c>
      <c r="I2652" t="str">
        <f t="shared" si="1373"/>
        <v>2819.57940659684i</v>
      </c>
      <c r="J2652" t="str">
        <f t="shared" si="1367"/>
        <v>-10760.1579415501+616.833747622378i</v>
      </c>
      <c r="K2652" t="str">
        <f t="shared" si="1374"/>
        <v>0.0149723616656549-0.261180548083572i</v>
      </c>
      <c r="L2652" t="str">
        <f t="shared" si="1375"/>
        <v>0.0031289517332621-0.0462748741507593i</v>
      </c>
      <c r="M2652" t="str">
        <f t="shared" si="1376"/>
        <v>0.018101313398917-0.307455422234331i</v>
      </c>
      <c r="N2652" t="str">
        <f t="shared" si="1377"/>
        <v>-8.95582578273759i</v>
      </c>
      <c r="O2652" t="str">
        <f t="shared" si="1378"/>
        <v>-0.892042342867282-0.451951832092591i</v>
      </c>
      <c r="P2652" t="str">
        <f t="shared" si="1379"/>
        <v>1.89204234286728+0.451951832092591i</v>
      </c>
      <c r="Q2652" t="str">
        <f t="shared" si="1380"/>
        <v>-1.89204234286728+8.503873950645i</v>
      </c>
      <c r="R2652" t="str">
        <f t="shared" si="1381"/>
        <v>0.00347209653762168-0.223264327241231i</v>
      </c>
      <c r="S2652" t="str">
        <f t="shared" si="1382"/>
        <v>0.969842053125847i</v>
      </c>
      <c r="T2652" t="str">
        <f t="shared" si="1383"/>
        <v>0.216531133521396+0.00336738523469815i</v>
      </c>
      <c r="U2652" t="str">
        <f t="shared" si="1384"/>
        <v>0.00005-0.000197914523343483i</v>
      </c>
      <c r="V2652" t="str">
        <f t="shared" si="1385"/>
        <v>0.00002-0.00221664266144701i</v>
      </c>
      <c r="W2652" t="str">
        <f t="shared" si="1386"/>
        <v>0.0000422500792215234-0.000182502731384619i</v>
      </c>
      <c r="X2652" t="str">
        <f t="shared" si="1387"/>
        <v>0.0000424886453067723-0.000182385609412892i</v>
      </c>
      <c r="Y2652" t="str">
        <f t="shared" si="1388"/>
        <v>0.009+3.60906164044395i</v>
      </c>
      <c r="Z2652" t="str">
        <f t="shared" si="1389"/>
        <v>-0.000606098431141848-0.000142799009186146i</v>
      </c>
      <c r="AA2652" t="str">
        <f t="shared" si="1390"/>
        <v>0.00833147293908387-3.32511115373981i</v>
      </c>
      <c r="AB2652" t="str">
        <f t="shared" si="1391"/>
        <v>0.723734379849741+0.0112551595925979i</v>
      </c>
      <c r="AC2652" t="str">
        <f t="shared" si="1392"/>
        <v>1.01656100267209-0.222312326171063i</v>
      </c>
      <c r="AD2652" t="str">
        <f t="shared" si="1393"/>
        <v>0.677138060326875+0.159155521899374i</v>
      </c>
      <c r="AE2652" t="str">
        <f t="shared" si="1394"/>
        <v>-0.000387685065196818-0.000193158556227678i</v>
      </c>
      <c r="AF2652" t="str">
        <f t="shared" si="1395"/>
        <v>-6.35442330493924-0.208534650697554i</v>
      </c>
      <c r="AG2652" t="str">
        <f t="shared" si="1396"/>
        <v>1.00193616191767-0.00814584460786878i</v>
      </c>
      <c r="AH2652" t="str">
        <f t="shared" si="1397"/>
        <v>0.00240777719120347+0.00132530437588106i</v>
      </c>
      <c r="AI2652">
        <f t="shared" si="1398"/>
        <v>-51.218332134631133</v>
      </c>
      <c r="AJ2652">
        <f t="shared" si="1399"/>
        <v>28.82955177604342</v>
      </c>
      <c r="AK2652"/>
      <c r="AL2652"/>
      <c r="AM2652"/>
      <c r="AN2652"/>
    </row>
    <row r="2653" spans="1:40" x14ac:dyDescent="0.35">
      <c r="A2653"/>
      <c r="B2653">
        <f t="shared" si="1400"/>
        <v>719000</v>
      </c>
      <c r="C2653" s="237" t="str">
        <f t="shared" si="1368"/>
        <v>-6.23826276496246E-08+0.00143728402577059i</v>
      </c>
      <c r="D2653" s="208" t="str">
        <f t="shared" si="1369"/>
        <v>-2.5136616804526+0.0110191775309079i</v>
      </c>
      <c r="E2653" t="str">
        <f t="shared" si="1370"/>
        <v>20500</v>
      </c>
      <c r="F2653" t="str">
        <f t="shared" si="1371"/>
        <v>0.327868852459016</v>
      </c>
      <c r="G2653" t="str">
        <f t="shared" si="1366"/>
        <v>0.327868852459016</v>
      </c>
      <c r="H2653" t="str">
        <f t="shared" si="1372"/>
        <v>3.84079906015527+0.219266095861362i</v>
      </c>
      <c r="I2653" t="str">
        <f t="shared" si="1373"/>
        <v>2823.50639741383i</v>
      </c>
      <c r="J2653" t="str">
        <f t="shared" si="1367"/>
        <v>-10790.1541860741+617.692847549428i</v>
      </c>
      <c r="K2653" t="str">
        <f t="shared" si="1374"/>
        <v>0.0149308711447454-0.260819600588487i</v>
      </c>
      <c r="L2653" t="str">
        <f t="shared" si="1375"/>
        <v>0.00312029363975631-0.0462110987202659i</v>
      </c>
      <c r="M2653" t="str">
        <f t="shared" si="1376"/>
        <v>0.0180511647845017-0.307030699308753i</v>
      </c>
      <c r="N2653" t="str">
        <f t="shared" si="1377"/>
        <v>-8.96829907769962i</v>
      </c>
      <c r="O2653" t="str">
        <f t="shared" si="1378"/>
        <v>-0.897610132748797-0.440790255775565i</v>
      </c>
      <c r="P2653" t="str">
        <f t="shared" si="1379"/>
        <v>1.8976101327488+0.440790255775565i</v>
      </c>
      <c r="Q2653" t="str">
        <f t="shared" si="1380"/>
        <v>-1.8976101327488+8.52750882192405i</v>
      </c>
      <c r="R2653" t="str">
        <f t="shared" si="1381"/>
        <v>0.0020691819087202-0.222988527249186i</v>
      </c>
      <c r="S2653" t="str">
        <f t="shared" si="1382"/>
        <v>0.971192808074489i</v>
      </c>
      <c r="T2653" t="str">
        <f t="shared" si="1383"/>
        <v>0.216564853947532+0.0020095745883469i</v>
      </c>
      <c r="U2653" t="str">
        <f t="shared" si="1384"/>
        <v>0.00005-0.000197639259750516i</v>
      </c>
      <c r="V2653" t="str">
        <f t="shared" si="1385"/>
        <v>0.00002-0.00221355970920578i</v>
      </c>
      <c r="W2653" t="str">
        <f t="shared" si="1386"/>
        <v>0.0000422500137627207-0.000182251157603391i</v>
      </c>
      <c r="X2653" t="str">
        <f t="shared" si="1387"/>
        <v>0.000042487885389404-0.000182134198219468i</v>
      </c>
      <c r="Y2653" t="str">
        <f t="shared" si="1388"/>
        <v>0.009+3.6140881886897i</v>
      </c>
      <c r="Z2653" t="str">
        <f t="shared" si="1389"/>
        <v>-0.000604421073554617-0.000142593661024387i</v>
      </c>
      <c r="AA2653" t="str">
        <f t="shared" si="1390"/>
        <v>0.0083083110100583-3.32048611426532i</v>
      </c>
      <c r="AB2653" t="str">
        <f t="shared" si="1391"/>
        <v>0.723847087114054+0.00671680877851835i</v>
      </c>
      <c r="AC2653" t="str">
        <f t="shared" si="1392"/>
        <v>1.01512854954467-0.222122031127145i</v>
      </c>
      <c r="AD2653" t="str">
        <f t="shared" si="1393"/>
        <v>0.679097499023318+0.15521120420228i</v>
      </c>
      <c r="AE2653" t="str">
        <f t="shared" si="1394"/>
        <v>-0.000388328705568722-0.000190647921249887i</v>
      </c>
      <c r="AF2653" t="str">
        <f t="shared" si="1395"/>
        <v>-6.35446074060787-0.208246918330454i</v>
      </c>
      <c r="AG2653" t="str">
        <f t="shared" si="1396"/>
        <v>1.00188608806165-0.00815819226747256i</v>
      </c>
      <c r="AH2653" t="str">
        <f t="shared" si="1397"/>
        <v>0.00241268360843216+0.00130954620439074i</v>
      </c>
      <c r="AI2653">
        <f t="shared" si="1398"/>
        <v>-51.228617925317927</v>
      </c>
      <c r="AJ2653">
        <f t="shared" si="1399"/>
        <v>28.492037415429017</v>
      </c>
      <c r="AK2653"/>
      <c r="AL2653"/>
      <c r="AM2653"/>
      <c r="AN2653"/>
    </row>
    <row r="2654" spans="1:40" x14ac:dyDescent="0.35">
      <c r="A2654"/>
      <c r="B2654">
        <f t="shared" si="1400"/>
        <v>720000</v>
      </c>
      <c r="C2654" s="237" t="str">
        <f t="shared" si="1368"/>
        <v>-6.22094629100044E-08+0.00143528779796453i</v>
      </c>
      <c r="D2654" s="208" t="str">
        <f t="shared" si="1369"/>
        <v>-2.51366167912501+0.0110038731177281i</v>
      </c>
      <c r="E2654" t="str">
        <f t="shared" si="1370"/>
        <v>20500</v>
      </c>
      <c r="F2654" t="str">
        <f t="shared" si="1371"/>
        <v>0.327868852459016</v>
      </c>
      <c r="G2654" t="str">
        <f t="shared" si="1366"/>
        <v>0.327868852459016</v>
      </c>
      <c r="H2654" t="str">
        <f t="shared" si="1372"/>
        <v>3.8408363420591+0.218963848814275i</v>
      </c>
      <c r="I2654" t="str">
        <f t="shared" si="1373"/>
        <v>2827.43338823081i</v>
      </c>
      <c r="J2654" t="str">
        <f t="shared" si="1367"/>
        <v>-10820.1921790248+618.551947476479i</v>
      </c>
      <c r="K2654" t="str">
        <f t="shared" si="1374"/>
        <v>0.0148895526725588-0.260459646168886i</v>
      </c>
      <c r="L2654" t="str">
        <f t="shared" si="1375"/>
        <v>0.00311167137887555-0.0461474980275944i</v>
      </c>
      <c r="M2654" t="str">
        <f t="shared" si="1376"/>
        <v>0.0180012240514343-0.30660714419648i</v>
      </c>
      <c r="N2654" t="str">
        <f t="shared" si="1377"/>
        <v>-8.98077237266165i</v>
      </c>
      <c r="O2654" t="str">
        <f t="shared" si="1378"/>
        <v>-0.903038271485375-0.429560100838877i</v>
      </c>
      <c r="P2654" t="str">
        <f t="shared" si="1379"/>
        <v>1.90303827148538+0.429560100838877i</v>
      </c>
      <c r="Q2654" t="str">
        <f t="shared" si="1380"/>
        <v>-1.90303827148538+8.55121227182277i</v>
      </c>
      <c r="R2654" t="str">
        <f t="shared" si="1381"/>
        <v>0.000673725809254321-0.222695956661003i</v>
      </c>
      <c r="S2654" t="str">
        <f t="shared" si="1382"/>
        <v>0.972543563023132i</v>
      </c>
      <c r="T2654" t="str">
        <f t="shared" si="1383"/>
        <v>0.216581519161937+0.00065522769903284i</v>
      </c>
      <c r="U2654" t="str">
        <f t="shared" si="1384"/>
        <v>0.00005-0.00019736476077864i</v>
      </c>
      <c r="V2654" t="str">
        <f t="shared" si="1385"/>
        <v>0.00002-0.00221048532072077i</v>
      </c>
      <c r="W2654" t="str">
        <f t="shared" si="1386"/>
        <v>0.0000422499482131206-0.000182000285761469i</v>
      </c>
      <c r="X2654" t="str">
        <f t="shared" si="1387"/>
        <v>0.0000424871282730789-0.000181883488508006i</v>
      </c>
      <c r="Y2654" t="str">
        <f t="shared" si="1388"/>
        <v>0.009+3.61911473693544i</v>
      </c>
      <c r="Z2654" t="str">
        <f t="shared" si="1389"/>
        <v>-0.000602750700425857-0.00014238891009992i</v>
      </c>
      <c r="AA2654" t="str">
        <f t="shared" si="1390"/>
        <v>0.00828524553764359-3.31587392381273i</v>
      </c>
      <c r="AB2654" t="str">
        <f t="shared" si="1391"/>
        <v>0.723902788982031+0.00219003523746412i</v>
      </c>
      <c r="AC2654" t="str">
        <f t="shared" si="1392"/>
        <v>1.01370261674577-0.221914343490657i</v>
      </c>
      <c r="AD2654" t="str">
        <f t="shared" si="1393"/>
        <v>0.681008183161921+0.151243092977097i</v>
      </c>
      <c r="AE2654" t="str">
        <f t="shared" si="1394"/>
        <v>-0.000388942820227439-0.000188129893196072i</v>
      </c>
      <c r="AF2654" t="str">
        <f t="shared" si="1395"/>
        <v>-6.35449802118411-0.207959975696547i</v>
      </c>
      <c r="AG2654" t="str">
        <f t="shared" si="1396"/>
        <v>1.00183586616038-0.00816992076884441i</v>
      </c>
      <c r="AH2654" t="str">
        <f t="shared" si="1397"/>
        <v>0.00241740518568968+0.00129373046633135i</v>
      </c>
      <c r="AI2654">
        <f t="shared" si="1398"/>
        <v>-51.239215746430105</v>
      </c>
      <c r="AJ2654">
        <f t="shared" si="1399"/>
        <v>28.154495923982626</v>
      </c>
      <c r="AK2654"/>
      <c r="AL2654"/>
      <c r="AM2654"/>
      <c r="AN2654"/>
    </row>
    <row r="2655" spans="1:40" x14ac:dyDescent="0.35">
      <c r="A2655"/>
      <c r="B2655">
        <f t="shared" si="1400"/>
        <v>721000</v>
      </c>
      <c r="C2655" s="237" t="str">
        <f t="shared" si="1368"/>
        <v>-6.20370181896277E-08+0.00143329710754486i</v>
      </c>
      <c r="D2655" s="208" t="str">
        <f t="shared" si="1369"/>
        <v>-2.51366167780293+0.0109886111578439i</v>
      </c>
      <c r="E2655" t="str">
        <f t="shared" si="1370"/>
        <v>20500</v>
      </c>
      <c r="F2655" t="str">
        <f t="shared" si="1371"/>
        <v>0.327868852459016</v>
      </c>
      <c r="G2655" t="str">
        <f t="shared" si="1366"/>
        <v>0.327868852459016</v>
      </c>
      <c r="H2655" t="str">
        <f t="shared" si="1372"/>
        <v>3.84087346971946+0.218662430720082i</v>
      </c>
      <c r="I2655" t="str">
        <f t="shared" si="1373"/>
        <v>2831.3603790478i</v>
      </c>
      <c r="J2655" t="str">
        <f t="shared" si="1367"/>
        <v>-10850.2719204021+619.411047403529i</v>
      </c>
      <c r="K2655" t="str">
        <f t="shared" si="1374"/>
        <v>0.0148484053001381-0.260100680745334i</v>
      </c>
      <c r="L2655" t="str">
        <f t="shared" si="1375"/>
        <v>0.00310308475346117-0.0460840713589565i</v>
      </c>
      <c r="M2655" t="str">
        <f t="shared" si="1376"/>
        <v>0.0179514900535993-0.30618475210429i</v>
      </c>
      <c r="N2655" t="str">
        <f t="shared" si="1377"/>
        <v>-8.99324566762368i</v>
      </c>
      <c r="O2655" t="str">
        <f t="shared" si="1378"/>
        <v>-0.908325914561383-0.418263114482053i</v>
      </c>
      <c r="P2655" t="str">
        <f t="shared" si="1379"/>
        <v>1.90832591456138+0.418263114482053i</v>
      </c>
      <c r="Q2655" t="str">
        <f t="shared" si="1380"/>
        <v>-1.90832591456138+8.57498255314163i</v>
      </c>
      <c r="R2655" t="str">
        <f t="shared" si="1381"/>
        <v>-0.000714104375920904-0.222386828061411i</v>
      </c>
      <c r="S2655" t="str">
        <f t="shared" si="1382"/>
        <v>0.973894317971776i</v>
      </c>
      <c r="T2655" t="str">
        <f t="shared" si="1383"/>
        <v>0.216581268240774-0.000695462194148149i</v>
      </c>
      <c r="U2655" t="str">
        <f t="shared" si="1384"/>
        <v>0.00005-0.000197091023246353i</v>
      </c>
      <c r="V2655" t="str">
        <f t="shared" si="1385"/>
        <v>0.00002-0.00220741946035916i</v>
      </c>
      <c r="W2655" t="str">
        <f t="shared" si="1386"/>
        <v>0.0000422498825727241-0.000181750112938118i</v>
      </c>
      <c r="X2655" t="str">
        <f t="shared" si="1387"/>
        <v>0.0000424863739417656-0.000181633477359694i</v>
      </c>
      <c r="Y2655" t="str">
        <f t="shared" si="1388"/>
        <v>0.009+3.62414128518119i</v>
      </c>
      <c r="Z2655" t="str">
        <f t="shared" si="1389"/>
        <v>-0.000601087273031189-0.000142184753777504i</v>
      </c>
      <c r="AA2655" t="str">
        <f t="shared" si="1390"/>
        <v>0.00826227598697613-3.31127452890932i</v>
      </c>
      <c r="AB2655" t="str">
        <f t="shared" si="1391"/>
        <v>0.723901950302303-0.00232451514756891i</v>
      </c>
      <c r="AC2655" t="str">
        <f t="shared" si="1392"/>
        <v>1.01228338756641-0.221689467711674i</v>
      </c>
      <c r="AD2655" t="str">
        <f t="shared" si="1393"/>
        <v>0.682869826298163+0.147251782447191i</v>
      </c>
      <c r="AE2655" t="str">
        <f t="shared" si="1394"/>
        <v>-0.000389527403294292-0.000185604850474456i</v>
      </c>
      <c r="AF2655" t="str">
        <f t="shared" si="1395"/>
        <v>-6.35453514752239-0.207673819562238i</v>
      </c>
      <c r="AG2655" t="str">
        <f t="shared" si="1396"/>
        <v>1.00178550395059-0.00818102923560678i</v>
      </c>
      <c r="AH2655" t="str">
        <f t="shared" si="1397"/>
        <v>0.00242194171415639+0.00127785954226628i</v>
      </c>
      <c r="AI2655">
        <f t="shared" si="1398"/>
        <v>-51.25012475848861</v>
      </c>
      <c r="AJ2655">
        <f t="shared" si="1399"/>
        <v>27.816926499634562</v>
      </c>
      <c r="AK2655"/>
      <c r="AL2655"/>
      <c r="AM2655"/>
      <c r="AN2655"/>
    </row>
    <row r="2656" spans="1:40" x14ac:dyDescent="0.35">
      <c r="A2656"/>
      <c r="B2656">
        <f t="shared" si="1400"/>
        <v>722000</v>
      </c>
      <c r="C2656" s="237" t="str">
        <f t="shared" si="1368"/>
        <v>-6.1865289502232E-08+0.00143131193150305i</v>
      </c>
      <c r="D2656" s="208" t="str">
        <f t="shared" si="1369"/>
        <v>-2.51366167648634+0.0109733914748567i</v>
      </c>
      <c r="E2656" t="str">
        <f t="shared" si="1370"/>
        <v>20500</v>
      </c>
      <c r="F2656" t="str">
        <f t="shared" si="1371"/>
        <v>0.327868852459016</v>
      </c>
      <c r="G2656" t="str">
        <f t="shared" si="1366"/>
        <v>0.327868852459016</v>
      </c>
      <c r="H2656" t="str">
        <f t="shared" si="1372"/>
        <v>3.84091044398496+0.218361838186342i</v>
      </c>
      <c r="I2656" t="str">
        <f t="shared" si="1373"/>
        <v>2835.28736986479i</v>
      </c>
      <c r="J2656" t="str">
        <f t="shared" si="1367"/>
        <v>-10880.3934102059+620.27014733058i</v>
      </c>
      <c r="K2656" t="str">
        <f t="shared" si="1374"/>
        <v>0.0148074280850528-0.259742700260634i</v>
      </c>
      <c r="L2656" t="str">
        <f t="shared" si="1375"/>
        <v>0.00309453356770646-0.0460208180044263i</v>
      </c>
      <c r="M2656" t="str">
        <f t="shared" si="1376"/>
        <v>0.0179019616527593-0.30576351826506i</v>
      </c>
      <c r="N2656" t="str">
        <f t="shared" si="1377"/>
        <v>-9.00571896258571i</v>
      </c>
      <c r="O2656" t="str">
        <f t="shared" si="1378"/>
        <v>-0.913472239319653-0.406901054302318i</v>
      </c>
      <c r="P2656" t="str">
        <f t="shared" si="1379"/>
        <v>1.91347223931965+0.406901054302318i</v>
      </c>
      <c r="Q2656" t="str">
        <f t="shared" si="1380"/>
        <v>-1.91347223931965+8.59881790828339i</v>
      </c>
      <c r="R2656" t="str">
        <f t="shared" si="1381"/>
        <v>-0.00209414624650146-0.222061354127813i</v>
      </c>
      <c r="S2656" t="str">
        <f t="shared" si="1382"/>
        <v>0.975245072920419i</v>
      </c>
      <c r="T2656" t="str">
        <f t="shared" si="1383"/>
        <v>0.216564241499186-0.00204230580887534i</v>
      </c>
      <c r="U2656" t="str">
        <f t="shared" si="1384"/>
        <v>0.00005-0.00019681804398978i</v>
      </c>
      <c r="V2656" t="str">
        <f t="shared" si="1385"/>
        <v>0.00002-0.00220436209268553i</v>
      </c>
      <c r="W2656" t="str">
        <f t="shared" si="1386"/>
        <v>0.0000422498168415322-0.000181500636228786i</v>
      </c>
      <c r="X2656" t="str">
        <f t="shared" si="1387"/>
        <v>0.0000424856223795445-0.000181384161871896i</v>
      </c>
      <c r="Y2656" t="str">
        <f t="shared" si="1388"/>
        <v>0.009+3.62916783342693i</v>
      </c>
      <c r="Z2656" t="str">
        <f t="shared" si="1389"/>
        <v>-0.000599430752914264-0.000141981189437542i</v>
      </c>
      <c r="AA2656" t="str">
        <f t="shared" si="1390"/>
        <v>0.00823940182689489-3.30668787637872i</v>
      </c>
      <c r="AB2656" t="str">
        <f t="shared" si="1391"/>
        <v>0.723845040064668-0.00682620971872326i</v>
      </c>
      <c r="AC2656" t="str">
        <f t="shared" si="1392"/>
        <v>1.01087104024977-0.221447608673504i</v>
      </c>
      <c r="AD2656" t="str">
        <f t="shared" si="1393"/>
        <v>0.684682149029737+0.143237870232756i</v>
      </c>
      <c r="AE2656" t="str">
        <f t="shared" si="1394"/>
        <v>-0.000390082452911704-0.00018307317030535i</v>
      </c>
      <c r="AF2656" t="str">
        <f t="shared" si="1395"/>
        <v>-6.3545721204713-0.207388446711485i</v>
      </c>
      <c r="AG2656" t="str">
        <f t="shared" si="1396"/>
        <v>1.00173500916704-0.00819151688053958i</v>
      </c>
      <c r="AH2656" t="str">
        <f t="shared" si="1397"/>
        <v>0.00242629301044529+0.00126193580798457i</v>
      </c>
      <c r="AI2656">
        <f t="shared" si="1398"/>
        <v>-51.261344154659206</v>
      </c>
      <c r="AJ2656">
        <f t="shared" si="1399"/>
        <v>27.479328349133336</v>
      </c>
      <c r="AK2656"/>
      <c r="AL2656"/>
      <c r="AM2656"/>
      <c r="AN2656"/>
    </row>
    <row r="2657" spans="1:40" x14ac:dyDescent="0.35">
      <c r="A2657"/>
      <c r="B2657">
        <f t="shared" si="1400"/>
        <v>723000</v>
      </c>
      <c r="C2657" s="237" t="str">
        <f t="shared" si="1368"/>
        <v>-6.16942728891031E-08+0.00142933224695787i</v>
      </c>
      <c r="D2657" s="208" t="str">
        <f t="shared" si="1369"/>
        <v>-2.51366167517522+0.0109582138933437i</v>
      </c>
      <c r="E2657" t="str">
        <f t="shared" si="1370"/>
        <v>20500</v>
      </c>
      <c r="F2657" t="str">
        <f t="shared" si="1371"/>
        <v>0.327868852459016</v>
      </c>
      <c r="G2657" t="str">
        <f t="shared" si="1366"/>
        <v>0.327868852459016</v>
      </c>
      <c r="H2657" t="str">
        <f t="shared" si="1372"/>
        <v>3.84094726569842+0.218062067839029i</v>
      </c>
      <c r="I2657" t="str">
        <f t="shared" si="1373"/>
        <v>2839.21436068178i</v>
      </c>
      <c r="J2657" t="str">
        <f t="shared" si="1367"/>
        <v>-10910.5566484364+621.129247257631i</v>
      </c>
      <c r="K2657" t="str">
        <f t="shared" si="1374"/>
        <v>0.0147666200913448-0.25938570067967i</v>
      </c>
      <c r="L2657" t="str">
        <f t="shared" si="1375"/>
        <v>0.00308601762714589-0.0459577372579171i</v>
      </c>
      <c r="M2657" t="str">
        <f t="shared" si="1376"/>
        <v>0.0178526377184907-0.305343437937587i</v>
      </c>
      <c r="N2657" t="str">
        <f t="shared" si="1377"/>
        <v>-9.01819225754774i</v>
      </c>
      <c r="O2657" t="str">
        <f t="shared" si="1378"/>
        <v>-0.918476445089473-0.395475688021152i</v>
      </c>
      <c r="P2657" t="str">
        <f t="shared" si="1379"/>
        <v>1.91847644508947+0.395475688021152i</v>
      </c>
      <c r="Q2657" t="str">
        <f t="shared" si="1380"/>
        <v>-1.91847644508947+8.62271656952659i</v>
      </c>
      <c r="R2657" t="str">
        <f t="shared" si="1381"/>
        <v>-0.00346624231400788-0.22171974753451i</v>
      </c>
      <c r="S2657" t="str">
        <f t="shared" si="1382"/>
        <v>0.976595827869063i</v>
      </c>
      <c r="T2657" t="str">
        <f t="shared" si="1383"/>
        <v>0.216530580398384-0.0033851177822433i</v>
      </c>
      <c r="U2657" t="str">
        <f t="shared" si="1384"/>
        <v>0.00005-0.000196545819862546i</v>
      </c>
      <c r="V2657" t="str">
        <f t="shared" si="1385"/>
        <v>0.00002-0.00220131318246052i</v>
      </c>
      <c r="W2657" t="str">
        <f t="shared" si="1386"/>
        <v>0.0000422497510195465-0.000181251852744986i</v>
      </c>
      <c r="X2657" t="str">
        <f t="shared" si="1387"/>
        <v>0.0000424848735706062-0.000181135539158027i</v>
      </c>
      <c r="Y2657" t="str">
        <f t="shared" si="1388"/>
        <v>0.009+3.63419438167267i</v>
      </c>
      <c r="Z2657" t="str">
        <f t="shared" si="1389"/>
        <v>-0.00059778110188449-0.000141778214475953i</v>
      </c>
      <c r="AA2657" t="str">
        <f t="shared" si="1390"/>
        <v>0.00821662252991038-3.30211391333883i</v>
      </c>
      <c r="AB2657" t="str">
        <f t="shared" si="1391"/>
        <v>0.723732531089548-0.0113144289184082i</v>
      </c>
      <c r="AC2657" t="str">
        <f t="shared" si="1392"/>
        <v>1.00946574805838-0.221188971590626i</v>
      </c>
      <c r="AD2657" t="str">
        <f t="shared" si="1393"/>
        <v>0.686444879036127+0.13920195727247i</v>
      </c>
      <c r="AE2657" t="str">
        <f t="shared" si="1394"/>
        <v>-0.000390607971219533-0.000180535228688719i</v>
      </c>
      <c r="AF2657" t="str">
        <f t="shared" si="1395"/>
        <v>-6.35460894087364-0.207103853945685i</v>
      </c>
      <c r="AG2657" t="str">
        <f t="shared" si="1396"/>
        <v>1.00168438954156-0.00820138300543873i</v>
      </c>
      <c r="AH2657" t="str">
        <f t="shared" si="1397"/>
        <v>0.00243045891650067+0.00124596163429668i</v>
      </c>
      <c r="AI2657">
        <f t="shared" si="1398"/>
        <v>-51.272873160409816</v>
      </c>
      <c r="AJ2657">
        <f t="shared" si="1399"/>
        <v>27.141700688110046</v>
      </c>
      <c r="AK2657"/>
      <c r="AL2657"/>
      <c r="AM2657"/>
      <c r="AN2657"/>
    </row>
    <row r="2658" spans="1:40" x14ac:dyDescent="0.35">
      <c r="A2658"/>
      <c r="B2658">
        <f t="shared" si="1400"/>
        <v>724000</v>
      </c>
      <c r="C2658" s="237" t="str">
        <f t="shared" si="1368"/>
        <v>-6.15239644188476E-08+0.00142735803115449i</v>
      </c>
      <c r="D2658" s="208" t="str">
        <f t="shared" si="1369"/>
        <v>-2.51366167386951+0.0109430782388511i</v>
      </c>
      <c r="E2658" t="str">
        <f t="shared" si="1370"/>
        <v>20500</v>
      </c>
      <c r="F2658" t="str">
        <f t="shared" si="1371"/>
        <v>0.327868852459016</v>
      </c>
      <c r="G2658" t="str">
        <f t="shared" si="1366"/>
        <v>0.327868852459016</v>
      </c>
      <c r="H2658" t="str">
        <f t="shared" si="1372"/>
        <v>3.84098393569682+0.217763116322401i</v>
      </c>
      <c r="I2658" t="str">
        <f t="shared" si="1373"/>
        <v>2843.14135149876i</v>
      </c>
      <c r="J2658" t="str">
        <f t="shared" si="1367"/>
        <v>-10940.7616350936+621.988347184682i</v>
      </c>
      <c r="K2658" t="str">
        <f t="shared" si="1374"/>
        <v>0.0147259803894765-0.259029677989268i</v>
      </c>
      <c r="L2658" t="str">
        <f t="shared" si="1375"/>
        <v>0.00307753673864375-0.0458948284171526i</v>
      </c>
      <c r="M2658" t="str">
        <f t="shared" si="1376"/>
        <v>0.0178035171281202-0.304924506406421i</v>
      </c>
      <c r="N2658" t="str">
        <f t="shared" si="1377"/>
        <v>-9.03066555250977i</v>
      </c>
      <c r="O2658" t="str">
        <f t="shared" si="1378"/>
        <v>-0.923337753311155-0.383988793209267i</v>
      </c>
      <c r="P2658" t="str">
        <f t="shared" si="1379"/>
        <v>1.92333775331115+0.383988793209267i</v>
      </c>
      <c r="Q2658" t="str">
        <f t="shared" si="1380"/>
        <v>-1.92333775331115+8.6466767593005i</v>
      </c>
      <c r="R2658" t="str">
        <f t="shared" si="1381"/>
        <v>-0.00483023992809977-0.221362220860298i</v>
      </c>
      <c r="S2658" t="str">
        <f t="shared" si="1382"/>
        <v>0.977946582817706i</v>
      </c>
      <c r="T2658" t="str">
        <f t="shared" si="1383"/>
        <v>0.216480427455267-0.00472371663187481i</v>
      </c>
      <c r="U2658" t="str">
        <f t="shared" si="1384"/>
        <v>0.00005-0.000196274347735664i</v>
      </c>
      <c r="V2658" t="str">
        <f t="shared" si="1385"/>
        <v>0.00002-0.00219827269463944i</v>
      </c>
      <c r="W2658" t="str">
        <f t="shared" si="1386"/>
        <v>0.0000422496851067682-0.000181003759614198i</v>
      </c>
      <c r="X2658" t="str">
        <f t="shared" si="1387"/>
        <v>0.0000424841274992501-0.000180887606347461i</v>
      </c>
      <c r="Y2658" t="str">
        <f t="shared" si="1388"/>
        <v>0.009+3.63922092991842i</v>
      </c>
      <c r="Z2658" t="str">
        <f t="shared" si="1389"/>
        <v>-0.000596138282014898-0.000141575826304067i</v>
      </c>
      <c r="AA2658" t="str">
        <f t="shared" si="1390"/>
        <v>0.00819393757217429-3.29755258719972i</v>
      </c>
      <c r="AB2658" t="str">
        <f t="shared" si="1391"/>
        <v>0.7235648997259-0.0157885661593233i</v>
      </c>
      <c r="AC2658" t="str">
        <f t="shared" si="1392"/>
        <v>1.00806767934258-0.220913761909978i</v>
      </c>
      <c r="AD2658" t="str">
        <f t="shared" si="1393"/>
        <v>0.688157751117496+0.135144647744683i</v>
      </c>
      <c r="AE2658" t="str">
        <f t="shared" si="1394"/>
        <v>-0.000391103964331394-0.000177991400372031i</v>
      </c>
      <c r="AF2658" t="str">
        <f t="shared" si="1395"/>
        <v>-6.35464560956633-0.20682003808355i</v>
      </c>
      <c r="AG2658" t="str">
        <f t="shared" si="1396"/>
        <v>1.00163365280218-0.00821062700096779i</v>
      </c>
      <c r="AH2658" t="str">
        <f t="shared" si="1397"/>
        <v>0.00243443929949656+0.0012299393868312i</v>
      </c>
      <c r="AI2658">
        <f t="shared" si="1398"/>
        <v>-51.284711033177558</v>
      </c>
      <c r="AJ2658">
        <f t="shared" si="1399"/>
        <v>26.804042741140464</v>
      </c>
      <c r="AK2658"/>
      <c r="AL2658"/>
      <c r="AM2658"/>
      <c r="AN2658"/>
    </row>
    <row r="2659" spans="1:40" x14ac:dyDescent="0.35">
      <c r="A2659"/>
      <c r="B2659">
        <f t="shared" si="1400"/>
        <v>725000</v>
      </c>
      <c r="C2659" s="237" t="str">
        <f t="shared" si="1368"/>
        <v>-6.13543601871659E-08+0.00142538926146365i</v>
      </c>
      <c r="D2659" s="208" t="str">
        <f t="shared" si="1369"/>
        <v>-2.51366167256922+0.010927984337888i</v>
      </c>
      <c r="E2659" t="str">
        <f t="shared" si="1370"/>
        <v>20500</v>
      </c>
      <c r="F2659" t="str">
        <f t="shared" si="1371"/>
        <v>0.327868852459016</v>
      </c>
      <c r="G2659" t="str">
        <f t="shared" si="1366"/>
        <v>0.327868852459016</v>
      </c>
      <c r="H2659" t="str">
        <f t="shared" si="1372"/>
        <v>3.84102045481151+0.217464980298891i</v>
      </c>
      <c r="I2659" t="str">
        <f t="shared" si="1373"/>
        <v>2847.06834231575i</v>
      </c>
      <c r="J2659" t="str">
        <f t="shared" si="1367"/>
        <v>-10971.0083701773+622.847447111732i</v>
      </c>
      <c r="K2659" t="str">
        <f t="shared" si="1374"/>
        <v>0.0146855080562782-0.258674628198055i</v>
      </c>
      <c r="L2659" t="str">
        <f t="shared" si="1375"/>
        <v>0.00306909071038359-0.0458320907836437i</v>
      </c>
      <c r="M2659" t="str">
        <f t="shared" si="1376"/>
        <v>0.0177545987666618-0.304506718981699i</v>
      </c>
      <c r="N2659" t="str">
        <f t="shared" si="1377"/>
        <v>-9.0431388474718i</v>
      </c>
      <c r="O2659" t="str">
        <f t="shared" si="1378"/>
        <v>-0.928055407657163-0.372442157010048i</v>
      </c>
      <c r="P2659" t="str">
        <f t="shared" si="1379"/>
        <v>1.92805540765716+0.372442157010048i</v>
      </c>
      <c r="Q2659" t="str">
        <f t="shared" si="1380"/>
        <v>-1.92805540765716+8.67069669046175i</v>
      </c>
      <c r="R2659" t="str">
        <f t="shared" si="1381"/>
        <v>-0.00618599120203243-0.220988986499344i</v>
      </c>
      <c r="S2659" t="str">
        <f t="shared" si="1382"/>
        <v>0.979297337766348i</v>
      </c>
      <c r="T2659" t="str">
        <f t="shared" si="1383"/>
        <v>0.216413926154491-0.00605792471559641i</v>
      </c>
      <c r="U2659" t="str">
        <f t="shared" si="1384"/>
        <v>0.00005-0.000196003624497408i</v>
      </c>
      <c r="V2659" t="str">
        <f t="shared" si="1385"/>
        <v>0.00002-0.00219524059437097i</v>
      </c>
      <c r="W2659" t="str">
        <f t="shared" si="1386"/>
        <v>0.0000422496191031988-0.000180756353979739i</v>
      </c>
      <c r="X2659" t="str">
        <f t="shared" si="1387"/>
        <v>0.0000424833841498841-0.000180640360585398i</v>
      </c>
      <c r="Y2659" t="str">
        <f t="shared" si="1388"/>
        <v>0.009+3.64424747816416i</v>
      </c>
      <c r="Z2659" t="str">
        <f t="shared" si="1389"/>
        <v>-0.000594502255639889-0.0001413740223485i</v>
      </c>
      <c r="AA2659" t="str">
        <f t="shared" si="1390"/>
        <v>0.00817134643344959-3.29300384566176i</v>
      </c>
      <c r="AB2659" t="str">
        <f t="shared" si="1391"/>
        <v>0.723342625557315-0.020248027689678i</v>
      </c>
      <c r="AC2659" t="str">
        <f t="shared" si="1392"/>
        <v>1.00667699760996-0.220622185215512i</v>
      </c>
      <c r="AD2659" t="str">
        <f t="shared" si="1393"/>
        <v>0.689820507232797+0.131066548988155i</v>
      </c>
      <c r="AE2659" t="str">
        <f t="shared" si="1394"/>
        <v>-0.000391570442310758-0.000175442058818378i</v>
      </c>
      <c r="AF2659" t="str">
        <f t="shared" si="1395"/>
        <v>-6.35468212738073-0.206536995961003i</v>
      </c>
      <c r="AG2659" t="str">
        <f t="shared" si="1396"/>
        <v>1.00158280667215-0.00821924834650191i</v>
      </c>
      <c r="AH2659" t="str">
        <f t="shared" si="1397"/>
        <v>0.0024382340517342+0.00121387142583217i</v>
      </c>
      <c r="AI2659">
        <f t="shared" si="1398"/>
        <v>-51.296857062048026</v>
      </c>
      <c r="AJ2659">
        <f t="shared" si="1399"/>
        <v>26.466353741806611</v>
      </c>
      <c r="AK2659"/>
      <c r="AL2659"/>
      <c r="AM2659"/>
      <c r="AN2659"/>
    </row>
    <row r="2660" spans="1:40" x14ac:dyDescent="0.35">
      <c r="A2660"/>
      <c r="B2660">
        <f t="shared" si="1400"/>
        <v>726000</v>
      </c>
      <c r="C2660" s="237" t="str">
        <f t="shared" si="1368"/>
        <v>-6.11854563166289E-08+0.00142342591538074i</v>
      </c>
      <c r="D2660" s="208" t="str">
        <f t="shared" si="1369"/>
        <v>-2.51366167127429+0.010912932017919i</v>
      </c>
      <c r="E2660" t="str">
        <f t="shared" si="1370"/>
        <v>20500</v>
      </c>
      <c r="F2660" t="str">
        <f t="shared" si="1371"/>
        <v>0.327868852459016</v>
      </c>
      <c r="G2660" t="str">
        <f t="shared" si="1366"/>
        <v>0.327868852459016</v>
      </c>
      <c r="H2660" t="str">
        <f t="shared" si="1372"/>
        <v>3.84105682386807+0.217167656448962i</v>
      </c>
      <c r="I2660" t="str">
        <f t="shared" si="1373"/>
        <v>2850.99533313274i</v>
      </c>
      <c r="J2660" t="str">
        <f t="shared" si="1367"/>
        <v>-11001.2968536876+623.706547038783i</v>
      </c>
      <c r="K2660" t="str">
        <f t="shared" si="1374"/>
        <v>0.0146452021748944-0.258320547336287i</v>
      </c>
      <c r="L2660" t="str">
        <f t="shared" si="1375"/>
        <v>0.00306067935185728-0.0457695236626622i</v>
      </c>
      <c r="M2660" t="str">
        <f t="shared" si="1376"/>
        <v>0.0177058815267517-0.304090070998949i</v>
      </c>
      <c r="N2660" t="str">
        <f t="shared" si="1377"/>
        <v>-9.05561214243383i</v>
      </c>
      <c r="O2660" t="str">
        <f t="shared" si="1378"/>
        <v>-0.932628674149786-0.360837575861512i</v>
      </c>
      <c r="P2660" t="str">
        <f t="shared" si="1379"/>
        <v>1.93262867414979+0.360837575861512i</v>
      </c>
      <c r="Q2660" t="str">
        <f t="shared" si="1380"/>
        <v>-1.93262867414979+8.69477456657232i</v>
      </c>
      <c r="R2660" t="str">
        <f t="shared" si="1381"/>
        <v>-0.00753335293736132-0.220600256575335i</v>
      </c>
      <c r="S2660" t="str">
        <f t="shared" si="1382"/>
        <v>0.980648092714992i</v>
      </c>
      <c r="T2660" t="str">
        <f t="shared" si="1383"/>
        <v>0.21633122086304-0.00738756818977226i</v>
      </c>
      <c r="U2660" t="str">
        <f t="shared" si="1384"/>
        <v>0.0000499999999999999-0.000195733647053197i</v>
      </c>
      <c r="V2660" t="str">
        <f t="shared" si="1385"/>
        <v>0.00002-0.0021922168469958i</v>
      </c>
      <c r="W2660" t="str">
        <f t="shared" si="1386"/>
        <v>0.0000422495530088391-0.000180509633000675i</v>
      </c>
      <c r="X2660" t="str">
        <f t="shared" si="1387"/>
        <v>0.0000424826435070224-0.000180393799032773i</v>
      </c>
      <c r="Y2660" t="str">
        <f t="shared" si="1388"/>
        <v>0.009+3.6492740264099i</v>
      </c>
      <c r="Z2660" t="str">
        <f t="shared" si="1389"/>
        <v>-0.000592872985353124-0.000141172800051048i</v>
      </c>
      <c r="AA2660" t="str">
        <f t="shared" si="1390"/>
        <v>0.00814884859708037-3.28846763671346i</v>
      </c>
      <c r="AB2660" t="str">
        <f t="shared" si="1391"/>
        <v>0.723066191116479-0.0246922324539265i</v>
      </c>
      <c r="AC2660" t="str">
        <f t="shared" si="1392"/>
        <v>1.00529386159587-0.22031444713601i</v>
      </c>
      <c r="AD2660" t="str">
        <f t="shared" si="1393"/>
        <v>0.691432896537154+0.12696827142233i</v>
      </c>
      <c r="AE2660" t="str">
        <f t="shared" si="1394"/>
        <v>-0.000392007419147008-0.000172887576174839i</v>
      </c>
      <c r="AF2660" t="str">
        <f t="shared" si="1395"/>
        <v>-6.35471849514236-0.206254724431043i</v>
      </c>
      <c r="AG2660" t="str">
        <f t="shared" si="1396"/>
        <v>1.00153185886909-0.00822724660996371i</v>
      </c>
      <c r="AH2660" t="str">
        <f t="shared" si="1397"/>
        <v>0.00244184309053857+0.00119776010595701i</v>
      </c>
      <c r="AI2660">
        <f t="shared" si="1398"/>
        <v>-51.309310567446367</v>
      </c>
      <c r="AJ2660">
        <f t="shared" si="1399"/>
        <v>26.128632932757323</v>
      </c>
      <c r="AK2660"/>
      <c r="AL2660"/>
      <c r="AM2660"/>
      <c r="AN2660"/>
    </row>
    <row r="2661" spans="1:40" x14ac:dyDescent="0.35">
      <c r="A2661"/>
      <c r="B2661">
        <f t="shared" si="1400"/>
        <v>727000</v>
      </c>
      <c r="C2661" s="237" t="str">
        <f t="shared" si="1368"/>
        <v>-6.10172489564572E-08+0.00142146797052499i</v>
      </c>
      <c r="D2661" s="208" t="str">
        <f t="shared" si="1369"/>
        <v>-2.5136616699847+0.0108979211073583i</v>
      </c>
      <c r="E2661" t="str">
        <f t="shared" si="1370"/>
        <v>20500</v>
      </c>
      <c r="F2661" t="str">
        <f t="shared" si="1371"/>
        <v>0.327868852459016</v>
      </c>
      <c r="G2661" t="str">
        <f t="shared" si="1366"/>
        <v>0.327868852459016</v>
      </c>
      <c r="H2661" t="str">
        <f t="shared" si="1372"/>
        <v>3.84109304368649+0.21687114147101i</v>
      </c>
      <c r="I2661" t="str">
        <f t="shared" si="1373"/>
        <v>2854.92232394972i</v>
      </c>
      <c r="J2661" t="str">
        <f t="shared" si="1367"/>
        <v>-11031.6270856246+624.565646965833i</v>
      </c>
      <c r="K2661" t="str">
        <f t="shared" si="1374"/>
        <v>0.0146050618347324-0.257967431455721i</v>
      </c>
      <c r="L2661" t="str">
        <f t="shared" si="1375"/>
        <v>0.00305230247385426-0.045707126363215i</v>
      </c>
      <c r="M2661" t="str">
        <f t="shared" si="1376"/>
        <v>0.0176573643085867-0.303674557818936i</v>
      </c>
      <c r="N2661" t="str">
        <f t="shared" si="1377"/>
        <v>-9.06808543739586i</v>
      </c>
      <c r="O2661" t="str">
        <f t="shared" si="1378"/>
        <v>-0.93705684127533-0.349176855216811i</v>
      </c>
      <c r="P2661" t="str">
        <f t="shared" si="1379"/>
        <v>1.93705684127533+0.349176855216811i</v>
      </c>
      <c r="Q2661" t="str">
        <f t="shared" si="1380"/>
        <v>-1.93705684127533+8.71890858217905i</v>
      </c>
      <c r="R2661" t="str">
        <f t="shared" si="1381"/>
        <v>-0.008872186547996-0.220196242858833i</v>
      </c>
      <c r="S2661" t="str">
        <f t="shared" si="1382"/>
        <v>0.981998847663635i</v>
      </c>
      <c r="T2661" t="str">
        <f t="shared" si="1383"/>
        <v>0.216232456747236-0.00871247696638888i</v>
      </c>
      <c r="U2661" t="str">
        <f t="shared" si="1384"/>
        <v>0.0000499999999999999-0.000195464412325476i</v>
      </c>
      <c r="V2661" t="str">
        <f t="shared" si="1385"/>
        <v>0.00002-0.00218920141804533i</v>
      </c>
      <c r="W2661" t="str">
        <f t="shared" si="1386"/>
        <v>0.0000422494868236907-0.000180263593851699i</v>
      </c>
      <c r="X2661" t="str">
        <f t="shared" si="1387"/>
        <v>0.0000424819055552869-0.000180147918866142i</v>
      </c>
      <c r="Y2661" t="str">
        <f t="shared" si="1388"/>
        <v>0.009+3.65430057465565i</v>
      </c>
      <c r="Z2661" t="str">
        <f t="shared" si="1389"/>
        <v>-0.000591250434005376-0.000140972156868571i</v>
      </c>
      <c r="AA2661" t="str">
        <f t="shared" si="1390"/>
        <v>0.0081264435499626-3.2839439086296i</v>
      </c>
      <c r="AB2661" t="str">
        <f t="shared" si="1391"/>
        <v>0.722736081607789-0.0291206119493276i</v>
      </c>
      <c r="AC2661" t="str">
        <f t="shared" si="1392"/>
        <v>1.00391842533478-0.219990753256114i</v>
      </c>
      <c r="AD2661" t="str">
        <f t="shared" si="1393"/>
        <v>0.692994675418436+0.122850428467156i</v>
      </c>
      <c r="AE2661" t="str">
        <f t="shared" si="1394"/>
        <v>-0.000392414912731322-0.000170328323241125i</v>
      </c>
      <c r="AF2661" t="str">
        <f t="shared" si="1395"/>
        <v>-6.35475471367119-0.205973220363652i</v>
      </c>
      <c r="AG2661" t="str">
        <f t="shared" si="1396"/>
        <v>1.00148081710402-0.00823462144765155i</v>
      </c>
      <c r="AH2661" t="str">
        <f t="shared" si="1397"/>
        <v>0.0024452663581545+0.00118160777607526i</v>
      </c>
      <c r="AI2661">
        <f t="shared" si="1398"/>
        <v>-51.322070900838106</v>
      </c>
      <c r="AJ2661">
        <f t="shared" si="1399"/>
        <v>25.790879565766726</v>
      </c>
      <c r="AK2661"/>
      <c r="AL2661"/>
      <c r="AM2661"/>
      <c r="AN2661"/>
    </row>
    <row r="2662" spans="1:40" x14ac:dyDescent="0.35">
      <c r="A2662"/>
      <c r="B2662">
        <f t="shared" si="1400"/>
        <v>728000</v>
      </c>
      <c r="C2662" s="237" t="str">
        <f t="shared" si="1368"/>
        <v>-6.08497342823001E-08+0.00141951540463859i</v>
      </c>
      <c r="D2662" s="208" t="str">
        <f t="shared" si="1369"/>
        <v>-2.51366166870042+0.0108829514355625i</v>
      </c>
      <c r="E2662" t="str">
        <f t="shared" si="1370"/>
        <v>20500</v>
      </c>
      <c r="F2662" t="str">
        <f t="shared" si="1371"/>
        <v>0.327868852459016</v>
      </c>
      <c r="G2662" t="str">
        <f t="shared" si="1366"/>
        <v>0.327868852459016</v>
      </c>
      <c r="H2662" t="str">
        <f t="shared" si="1372"/>
        <v>3.84112911508118+0.216575432081224i</v>
      </c>
      <c r="I2662" t="str">
        <f t="shared" si="1373"/>
        <v>2858.84931476671i</v>
      </c>
      <c r="J2662" t="str">
        <f t="shared" si="1367"/>
        <v>-11061.9990659882+625.424746892884i</v>
      </c>
      <c r="K2662" t="str">
        <f t="shared" si="1374"/>
        <v>0.0145650861314129-0.257615276629471i</v>
      </c>
      <c r="L2662" t="str">
        <f t="shared" si="1375"/>
        <v>0.00304395988845115-0.0456448981980206i</v>
      </c>
      <c r="M2662" t="str">
        <f t="shared" si="1376"/>
        <v>0.0176090460198641-0.303260174827492i</v>
      </c>
      <c r="N2662" t="str">
        <f t="shared" si="1377"/>
        <v>-9.08055873235789i</v>
      </c>
      <c r="O2662" t="str">
        <f t="shared" si="1378"/>
        <v>-0.941339220094814-0.33746180926334i</v>
      </c>
      <c r="P2662" t="str">
        <f t="shared" si="1379"/>
        <v>1.94133922009481+0.33746180926334i</v>
      </c>
      <c r="Q2662" t="str">
        <f t="shared" si="1380"/>
        <v>-1.94133922009481+8.74309692309455i</v>
      </c>
      <c r="R2662" t="str">
        <f t="shared" si="1381"/>
        <v>-0.0102023579837021-0.219777156687803i</v>
      </c>
      <c r="S2662" t="str">
        <f t="shared" si="1382"/>
        <v>0.983349602612279i</v>
      </c>
      <c r="T2662" t="str">
        <f t="shared" si="1383"/>
        <v>0.216117779692208-0.0100324846689817i</v>
      </c>
      <c r="U2662" t="str">
        <f t="shared" si="1384"/>
        <v>0.0000499999999999999-0.0001951959172536i</v>
      </c>
      <c r="V2662" t="str">
        <f t="shared" si="1385"/>
        <v>0.00002-0.00218619427324032i</v>
      </c>
      <c r="W2662" t="str">
        <f t="shared" si="1386"/>
        <v>0.0000422494205477551-0.000180018233723026i</v>
      </c>
      <c r="X2662" t="str">
        <f t="shared" si="1387"/>
        <v>0.0000424811702794049-0.00017990271727757i</v>
      </c>
      <c r="Y2662" t="str">
        <f t="shared" si="1388"/>
        <v>0.009+3.65932712290139i</v>
      </c>
      <c r="Z2662" t="str">
        <f t="shared" si="1389"/>
        <v>-0.000589634564702398-0.000140772090272882i</v>
      </c>
      <c r="AA2662" t="str">
        <f t="shared" si="1390"/>
        <v>0.00810413078251464-3.27943260996922i</v>
      </c>
      <c r="AB2662" t="str">
        <f t="shared" si="1391"/>
        <v>0.722352784638185-0.0335326100786335i</v>
      </c>
      <c r="AC2662" t="str">
        <f t="shared" si="1392"/>
        <v>1.0025508382324-0.219651309030542i</v>
      </c>
      <c r="AD2662" t="str">
        <f t="shared" si="1393"/>
        <v>0.694505607533116+0.118713636462471i</v>
      </c>
      <c r="AE2662" t="str">
        <f t="shared" si="1394"/>
        <v>-0.000392792944832446-0.000167764669438463i</v>
      </c>
      <c r="AF2662" t="str">
        <f t="shared" si="1395"/>
        <v>-6.3547907837816-0.205692480645662i</v>
      </c>
      <c r="AG2662" t="str">
        <f t="shared" si="1396"/>
        <v>1.00142968908047-0.00824137260406039i</v>
      </c>
      <c r="AH2662" t="str">
        <f t="shared" si="1397"/>
        <v>0.00244850382164156+0.00116541677906779i</v>
      </c>
      <c r="AI2662">
        <f t="shared" si="1398"/>
        <v>-51.33513744444226</v>
      </c>
      <c r="AJ2662">
        <f t="shared" si="1399"/>
        <v>25.453092901791791</v>
      </c>
      <c r="AK2662"/>
      <c r="AL2662"/>
      <c r="AM2662"/>
      <c r="AN2662"/>
    </row>
    <row r="2663" spans="1:40" x14ac:dyDescent="0.35">
      <c r="A2663"/>
      <c r="B2663">
        <f t="shared" si="1400"/>
        <v>729000</v>
      </c>
      <c r="C2663" s="237" t="str">
        <f t="shared" si="1368"/>
        <v>-6.06829084960191E-08+0.00141756819558587i</v>
      </c>
      <c r="D2663" s="208" t="str">
        <f t="shared" si="1369"/>
        <v>-2.51366166742142+0.010868022832825i</v>
      </c>
      <c r="E2663" t="str">
        <f t="shared" si="1370"/>
        <v>20500</v>
      </c>
      <c r="F2663" t="str">
        <f t="shared" si="1371"/>
        <v>0.327868852459016</v>
      </c>
      <c r="G2663" t="str">
        <f t="shared" si="1366"/>
        <v>0.327868852459016</v>
      </c>
      <c r="H2663" t="str">
        <f t="shared" si="1372"/>
        <v>3.84116503886098+0.216280525013482i</v>
      </c>
      <c r="I2663" t="str">
        <f t="shared" si="1373"/>
        <v>2862.7763055837i</v>
      </c>
      <c r="J2663" t="str">
        <f t="shared" si="1367"/>
        <v>-11092.4127947784+626.283846819935i</v>
      </c>
      <c r="K2663" t="str">
        <f t="shared" si="1374"/>
        <v>0.014525274166717-0.257264078951857i</v>
      </c>
      <c r="L2663" t="str">
        <f t="shared" si="1375"/>
        <v>0.00303565140900118-0.0455828384834835i</v>
      </c>
      <c r="M2663" t="str">
        <f t="shared" si="1376"/>
        <v>0.0175609255757182-0.30284691743534i</v>
      </c>
      <c r="N2663" t="str">
        <f t="shared" si="1377"/>
        <v>-9.09303202731992i</v>
      </c>
      <c r="O2663" t="str">
        <f t="shared" si="1378"/>
        <v>-0.945475144351161-0.325694260640484i</v>
      </c>
      <c r="P2663" t="str">
        <f t="shared" si="1379"/>
        <v>1.94547514435116+0.325694260640484i</v>
      </c>
      <c r="Q2663" t="str">
        <f t="shared" si="1380"/>
        <v>-1.94547514435116+8.76733776667944i</v>
      </c>
      <c r="R2663" t="str">
        <f t="shared" si="1381"/>
        <v>-0.0115237376531395-0.219343208891255i</v>
      </c>
      <c r="S2663" t="str">
        <f t="shared" si="1382"/>
        <v>0.984700357560922i</v>
      </c>
      <c r="T2663" t="str">
        <f t="shared" si="1383"/>
        <v>0.215987336223779-0.0113474285874847i</v>
      </c>
      <c r="U2663" t="str">
        <f t="shared" si="1384"/>
        <v>0.0000499999999999999-0.000194928158793719i</v>
      </c>
      <c r="V2663" t="str">
        <f t="shared" si="1385"/>
        <v>0.00002-0.00218319537848965i</v>
      </c>
      <c r="W2663" t="str">
        <f t="shared" si="1386"/>
        <v>0.0000422493541810332-0.00017977354982029i</v>
      </c>
      <c r="X2663" t="str">
        <f t="shared" si="1387"/>
        <v>0.0000424804376642077-0.000179658191474533i</v>
      </c>
      <c r="Y2663" t="str">
        <f t="shared" si="1388"/>
        <v>0.009+3.66435367114713i</v>
      </c>
      <c r="Z2663" t="str">
        <f t="shared" si="1389"/>
        <v>-0.000588025340802841-0.000140572597750637i</v>
      </c>
      <c r="AA2663" t="str">
        <f t="shared" si="1390"/>
        <v>0.00808190978864838-3.27493368957367i</v>
      </c>
      <c r="AB2663" t="str">
        <f t="shared" si="1391"/>
        <v>0.721916789956064-0.0379276829991792i</v>
      </c>
      <c r="AC2663" t="str">
        <f t="shared" si="1392"/>
        <v>1.00119124513851-0.219296319701418i</v>
      </c>
      <c r="AD2663" t="str">
        <f t="shared" si="1393"/>
        <v>0.695965463841316+0.114558514586935i</v>
      </c>
      <c r="AE2663" t="str">
        <f t="shared" si="1394"/>
        <v>-0.000393141541072357-0.00016519698277875i</v>
      </c>
      <c r="AF2663" t="str">
        <f t="shared" si="1395"/>
        <v>-6.3548267062824-0.205412502180657i</v>
      </c>
      <c r="AG2663" t="str">
        <f t="shared" si="1396"/>
        <v>1.00137848249357-0.00824749991169447i</v>
      </c>
      <c r="AH2663" t="str">
        <f t="shared" si="1397"/>
        <v>0.00245155547276832+0.00114918945162682i</v>
      </c>
      <c r="AI2663">
        <f t="shared" si="1398"/>
        <v>-51.348509610954231</v>
      </c>
      <c r="AJ2663">
        <f t="shared" si="1399"/>
        <v>25.115272211029879</v>
      </c>
      <c r="AK2663"/>
      <c r="AL2663"/>
      <c r="AM2663"/>
      <c r="AN2663"/>
    </row>
    <row r="2664" spans="1:40" x14ac:dyDescent="0.35">
      <c r="A2664"/>
      <c r="B2664">
        <f t="shared" si="1400"/>
        <v>730000</v>
      </c>
      <c r="C2664" s="237" t="str">
        <f t="shared" si="1368"/>
        <v>-6.05167678254733E-08+0.00141562632135244i</v>
      </c>
      <c r="D2664" s="208" t="str">
        <f t="shared" si="1369"/>
        <v>-2.51366166614768+0.0108531351303687i</v>
      </c>
      <c r="E2664" t="str">
        <f t="shared" si="1370"/>
        <v>20500</v>
      </c>
      <c r="F2664" t="str">
        <f t="shared" si="1371"/>
        <v>0.327868852459016</v>
      </c>
      <c r="G2664" t="str">
        <f t="shared" si="1366"/>
        <v>0.327868852459016</v>
      </c>
      <c r="H2664" t="str">
        <f t="shared" si="1372"/>
        <v>3.84120081582928+0.215986417019222i</v>
      </c>
      <c r="I2664" t="str">
        <f t="shared" si="1373"/>
        <v>2866.70329640069i</v>
      </c>
      <c r="J2664" t="str">
        <f t="shared" si="1367"/>
        <v>-11122.8682719952+627.142946746985i</v>
      </c>
      <c r="K2664" t="str">
        <f t="shared" si="1374"/>
        <v>0.0144856250485373-0.256913834538264i</v>
      </c>
      <c r="L2664" t="str">
        <f t="shared" si="1375"/>
        <v>0.00302737685012372-0.0455209465396689i</v>
      </c>
      <c r="M2664" t="str">
        <f t="shared" si="1376"/>
        <v>0.017513001898661-0.302434781077933i</v>
      </c>
      <c r="N2664" t="str">
        <f t="shared" si="1377"/>
        <v>-9.10550532228195i</v>
      </c>
      <c r="O2664" t="str">
        <f t="shared" si="1378"/>
        <v>-0.949463970572848-0.31387604015605i</v>
      </c>
      <c r="P2664" t="str">
        <f t="shared" si="1379"/>
        <v>1.94946397057285+0.31387604015605i</v>
      </c>
      <c r="Q2664" t="str">
        <f t="shared" si="1380"/>
        <v>-1.94946397057285+8.7916292821259i</v>
      </c>
      <c r="R2664" t="str">
        <f t="shared" si="1381"/>
        <v>-0.0128362003465306-0.218894609715946i</v>
      </c>
      <c r="S2664" t="str">
        <f t="shared" si="1382"/>
        <v>0.986051112509566i</v>
      </c>
      <c r="T2664" t="str">
        <f t="shared" si="1383"/>
        <v>0.215841273432756-0.0126571496320922i</v>
      </c>
      <c r="U2664" t="str">
        <f t="shared" si="1384"/>
        <v>0.0000500000000000001-0.000194661133918659i</v>
      </c>
      <c r="V2664" t="str">
        <f t="shared" si="1385"/>
        <v>0.00002-0.00218020469988898i</v>
      </c>
      <c r="W2664" t="str">
        <f t="shared" si="1386"/>
        <v>0.0000422492877235264-0.000179529539364437i</v>
      </c>
      <c r="X2664" t="str">
        <f t="shared" si="1387"/>
        <v>0.0000424797076946305-0.000179414338679805i</v>
      </c>
      <c r="Y2664" t="str">
        <f t="shared" si="1388"/>
        <v>0.009+3.66938021939288i</v>
      </c>
      <c r="Z2664" t="str">
        <f t="shared" si="1389"/>
        <v>-0.000586422725916166-0.000140373676803221i</v>
      </c>
      <c r="AA2664" t="str">
        <f t="shared" si="1390"/>
        <v>0.00805978006574053-3.27044709656468i</v>
      </c>
      <c r="AB2664" t="str">
        <f t="shared" si="1391"/>
        <v>0.721428589198229-0.0423052989686698i</v>
      </c>
      <c r="AC2664" t="str">
        <f t="shared" si="1392"/>
        <v>0.999839786420351-0.21892599021869i</v>
      </c>
      <c r="AD2664" t="str">
        <f t="shared" si="1393"/>
        <v>0.697374022641083+0.11038568477652i</v>
      </c>
      <c r="AE2664" t="str">
        <f t="shared" si="1394"/>
        <v>-0.000393460730901784-0.00016262562983395i</v>
      </c>
      <c r="AF2664" t="str">
        <f t="shared" si="1395"/>
        <v>-6.35486248197696-0.205133281888853i</v>
      </c>
      <c r="AG2664" t="str">
        <f t="shared" si="1396"/>
        <v>1.00132720502916-0.00825300329087253i</v>
      </c>
      <c r="AH2664" t="str">
        <f t="shared" si="1397"/>
        <v>0.00245442132790567+0.00113292812405638i</v>
      </c>
      <c r="AI2664">
        <f t="shared" si="1398"/>
        <v>-51.362186843279851</v>
      </c>
      <c r="AJ2664">
        <f t="shared" si="1399"/>
        <v>24.77741677297217</v>
      </c>
      <c r="AK2664"/>
      <c r="AL2664"/>
      <c r="AM2664"/>
      <c r="AN2664"/>
    </row>
    <row r="2665" spans="1:40" x14ac:dyDescent="0.35">
      <c r="A2665"/>
      <c r="B2665">
        <f t="shared" si="1400"/>
        <v>731000</v>
      </c>
      <c r="C2665" s="237" t="str">
        <f t="shared" si="1368"/>
        <v>-6.03513085243046E-08+0.00141368976004439i</v>
      </c>
      <c r="D2665" s="208" t="str">
        <f t="shared" si="1369"/>
        <v>-2.51366166487915+0.0108382881603403i</v>
      </c>
      <c r="E2665" t="str">
        <f t="shared" si="1370"/>
        <v>20500</v>
      </c>
      <c r="F2665" t="str">
        <f t="shared" si="1371"/>
        <v>0.327868852459016</v>
      </c>
      <c r="G2665" t="str">
        <f t="shared" si="1366"/>
        <v>0.327868852459016</v>
      </c>
      <c r="H2665" t="str">
        <f t="shared" si="1372"/>
        <v>3.84123644678396+0.215693104867329i</v>
      </c>
      <c r="I2665" t="str">
        <f t="shared" si="1373"/>
        <v>2870.63028721767i</v>
      </c>
      <c r="J2665" t="str">
        <f t="shared" si="1367"/>
        <v>-11153.3654976386+628.002046674036i</v>
      </c>
      <c r="K2665" t="str">
        <f t="shared" si="1374"/>
        <v>0.0144461378908273-0.256564539525002i</v>
      </c>
      <c r="L2665" t="str">
        <f t="shared" si="1375"/>
        <v>0.00301913602769421-0.0454592216902803i</v>
      </c>
      <c r="M2665" t="str">
        <f t="shared" si="1376"/>
        <v>0.0174652739185215-0.302023761215282i</v>
      </c>
      <c r="N2665" t="str">
        <f t="shared" si="1377"/>
        <v>-9.11797861724398i</v>
      </c>
      <c r="O2665" t="str">
        <f t="shared" si="1378"/>
        <v>-0.953305078174023-0.302008986501427i</v>
      </c>
      <c r="P2665" t="str">
        <f t="shared" si="1379"/>
        <v>1.95330507817402+0.302008986501427i</v>
      </c>
      <c r="Q2665" t="str">
        <f t="shared" si="1380"/>
        <v>-1.95330507817402+8.81596963074255i</v>
      </c>
      <c r="R2665" t="str">
        <f t="shared" si="1381"/>
        <v>-0.0141396251580445-0.218431568756112i</v>
      </c>
      <c r="S2665" t="str">
        <f t="shared" si="1382"/>
        <v>0.987401867458208i</v>
      </c>
      <c r="T2665" t="str">
        <f t="shared" si="1383"/>
        <v>0.215679738901611-0.0139614922862122i</v>
      </c>
      <c r="U2665" t="str">
        <f t="shared" si="1384"/>
        <v>0.0000500000000000001-0.000194394839617812i</v>
      </c>
      <c r="V2665" t="str">
        <f t="shared" si="1385"/>
        <v>0.00002-0.0021772222037195i</v>
      </c>
      <c r="W2665" t="str">
        <f t="shared" si="1386"/>
        <v>0.0000422492211752362-0.000179286199591619i</v>
      </c>
      <c r="X2665" t="str">
        <f t="shared" si="1387"/>
        <v>0.0000424789803557127-0.000179171156131361i</v>
      </c>
      <c r="Y2665" t="str">
        <f t="shared" si="1388"/>
        <v>0.009+3.67440676763862i</v>
      </c>
      <c r="Z2665" t="str">
        <f t="shared" si="1389"/>
        <v>-0.000584826683900603-0.000140175324946648i</v>
      </c>
      <c r="AA2665" t="str">
        <f t="shared" si="1390"/>
        <v>0.00803774111460418-3.26597278034246i</v>
      </c>
      <c r="AB2665" t="str">
        <f t="shared" si="1391"/>
        <v>0.720888675644823-0.0466649381879317i</v>
      </c>
      <c r="AC2665" t="str">
        <f t="shared" si="1392"/>
        <v>0.998496598036499-0.218540525163596i</v>
      </c>
      <c r="AD2665" t="str">
        <f t="shared" si="1393"/>
        <v>0.698731069601896+0.106195771642591i</v>
      </c>
      <c r="AE2665" t="str">
        <f t="shared" si="1394"/>
        <v>-0.000393750547575638-0.000160050975705767i</v>
      </c>
      <c r="AF2665" t="str">
        <f t="shared" si="1395"/>
        <v>-6.35489811166311-0.204854816706989i</v>
      </c>
      <c r="AG2665" t="str">
        <f t="shared" si="1396"/>
        <v>1.00127586436285-0.00825788274952556i</v>
      </c>
      <c r="AH2665" t="str">
        <f t="shared" si="1397"/>
        <v>0.0024571014279194+0.00111663512007374i</v>
      </c>
      <c r="AI2665">
        <f t="shared" si="1398"/>
        <v>-51.376168614278718</v>
      </c>
      <c r="AJ2665">
        <f t="shared" si="1399"/>
        <v>24.439525876461229</v>
      </c>
      <c r="AK2665"/>
      <c r="AL2665"/>
      <c r="AM2665"/>
      <c r="AN2665"/>
    </row>
    <row r="2666" spans="1:40" x14ac:dyDescent="0.35">
      <c r="A2666"/>
      <c r="B2666">
        <f t="shared" si="1400"/>
        <v>732000</v>
      </c>
      <c r="C2666" s="237" t="str">
        <f t="shared" si="1368"/>
        <v>-6.01865268717271E-08+0.00141175848988742i</v>
      </c>
      <c r="D2666" s="208" t="str">
        <f t="shared" si="1369"/>
        <v>-2.51366166361583+0.0108234817558036i</v>
      </c>
      <c r="E2666" t="str">
        <f t="shared" si="1370"/>
        <v>20500</v>
      </c>
      <c r="F2666" t="str">
        <f t="shared" si="1371"/>
        <v>0.327868852459016</v>
      </c>
      <c r="G2666" t="str">
        <f t="shared" si="1366"/>
        <v>0.327868852459016</v>
      </c>
      <c r="H2666" t="str">
        <f t="shared" si="1372"/>
        <v>3.84127193251756+0.215400585344019i</v>
      </c>
      <c r="I2666" t="str">
        <f t="shared" si="1373"/>
        <v>2874.55727803466i</v>
      </c>
      <c r="J2666" t="str">
        <f t="shared" si="1367"/>
        <v>-11183.9044717087+628.861146601087i</v>
      </c>
      <c r="K2666" t="str">
        <f t="shared" si="1374"/>
        <v>0.0144068118135528-0.256216190069167i</v>
      </c>
      <c r="L2666" t="str">
        <f t="shared" si="1375"/>
        <v>0.00301092875883374-0.0453976632626331i</v>
      </c>
      <c r="M2666" t="str">
        <f t="shared" si="1376"/>
        <v>0.0174177405723865-0.3016138533318i</v>
      </c>
      <c r="N2666" t="str">
        <f t="shared" si="1377"/>
        <v>-9.13045191220601i</v>
      </c>
      <c r="O2666" t="str">
        <f t="shared" si="1378"/>
        <v>-0.956997869551057-0.290094945965521i</v>
      </c>
      <c r="P2666" t="str">
        <f t="shared" si="1379"/>
        <v>1.95699786955106+0.290094945965521i</v>
      </c>
      <c r="Q2666" t="str">
        <f t="shared" si="1380"/>
        <v>-1.95699786955106+8.84035696624049i</v>
      </c>
      <c r="R2666" t="str">
        <f t="shared" si="1381"/>
        <v>-0.0154338954079806-0.217954294886145i</v>
      </c>
      <c r="S2666" t="str">
        <f t="shared" si="1382"/>
        <v>0.988752622406851i</v>
      </c>
      <c r="T2666" t="str">
        <f t="shared" si="1383"/>
        <v>0.215502880633512-0.0152603045585939i</v>
      </c>
      <c r="U2666" t="str">
        <f t="shared" si="1384"/>
        <v>0.0000500000000000001-0.000194129272897023i</v>
      </c>
      <c r="V2666" t="str">
        <f t="shared" si="1385"/>
        <v>0.00002-0.00217424785644666i</v>
      </c>
      <c r="W2666" t="str">
        <f t="shared" si="1386"/>
        <v>0.000042249154536164-0.000179043527753092i</v>
      </c>
      <c r="X2666" t="str">
        <f t="shared" si="1387"/>
        <v>0.0000424782556325943-0.000178928641082264i</v>
      </c>
      <c r="Y2666" t="str">
        <f t="shared" si="1388"/>
        <v>0.009+3.67943331588437i</v>
      </c>
      <c r="Z2666" t="str">
        <f t="shared" si="1389"/>
        <v>-0.000583237178861086-0.000139977539711446i</v>
      </c>
      <c r="AA2666" t="str">
        <f t="shared" si="1390"/>
        <v>0.00801579243946055-3.26151069058375i</v>
      </c>
      <c r="AB2666" t="str">
        <f t="shared" si="1391"/>
        <v>0.720297543982127-0.0510060926409033i</v>
      </c>
      <c r="AC2666" t="str">
        <f t="shared" si="1392"/>
        <v>0.997161811611186-0.218140128675111i</v>
      </c>
      <c r="AD2666" t="str">
        <f t="shared" si="1393"/>
        <v>0.700036397797356+0.101989402389517i</v>
      </c>
      <c r="AE2666" t="str">
        <f t="shared" si="1394"/>
        <v>-0.000394011028128281-0.000157473383995527i</v>
      </c>
      <c r="AF2666" t="str">
        <f t="shared" si="1395"/>
        <v>-6.35493359613339-0.204577103588215i</v>
      </c>
      <c r="AG2666" t="str">
        <f t="shared" si="1396"/>
        <v>1.00122446815912-0.00826213838298632i</v>
      </c>
      <c r="AH2666" t="str">
        <f t="shared" si="1397"/>
        <v>0.00245959583806173+0.00110031275661103i</v>
      </c>
      <c r="AI2666">
        <f t="shared" si="1398"/>
        <v>-51.390454426518858</v>
      </c>
      <c r="AJ2666">
        <f t="shared" si="1399"/>
        <v>24.101598819740612</v>
      </c>
      <c r="AK2666"/>
      <c r="AL2666"/>
      <c r="AM2666"/>
      <c r="AN2666"/>
    </row>
    <row r="2667" spans="1:40" x14ac:dyDescent="0.35">
      <c r="A2667"/>
      <c r="B2667">
        <f t="shared" si="1400"/>
        <v>733000</v>
      </c>
      <c r="C2667" s="237" t="str">
        <f t="shared" si="1368"/>
        <v>-6.00224191723191E-08+0.00140983248922607i</v>
      </c>
      <c r="D2667" s="208" t="str">
        <f t="shared" si="1369"/>
        <v>-2.51366166235767+0.0108087157507332i</v>
      </c>
      <c r="E2667" t="str">
        <f t="shared" si="1370"/>
        <v>20500</v>
      </c>
      <c r="F2667" t="str">
        <f t="shared" si="1371"/>
        <v>0.327868852459016</v>
      </c>
      <c r="G2667" t="str">
        <f t="shared" si="1366"/>
        <v>0.327868852459016</v>
      </c>
      <c r="H2667" t="str">
        <f t="shared" si="1372"/>
        <v>3.84130727381718+0.215108855252717i</v>
      </c>
      <c r="I2667" t="str">
        <f t="shared" si="1373"/>
        <v>2878.48426885165i</v>
      </c>
      <c r="J2667" t="str">
        <f t="shared" si="1367"/>
        <v>-11214.4851942053+629.720246528138i</v>
      </c>
      <c r="K2667" t="str">
        <f t="shared" si="1374"/>
        <v>0.014367645942643-0.255868782348503i</v>
      </c>
      <c r="L2667" t="str">
        <f t="shared" si="1375"/>
        <v>0.00300275486189919-0.0453362705876325i</v>
      </c>
      <c r="M2667" t="str">
        <f t="shared" si="1376"/>
        <v>0.0173704008045422-0.301205052936136i</v>
      </c>
      <c r="N2667" t="str">
        <f t="shared" si="1377"/>
        <v>-9.14292520716804i</v>
      </c>
      <c r="O2667" t="str">
        <f t="shared" si="1378"/>
        <v>-0.960541770175514-0.278135772147507i</v>
      </c>
      <c r="P2667" t="str">
        <f t="shared" si="1379"/>
        <v>1.96054177017551+0.278135772147507i</v>
      </c>
      <c r="Q2667" t="str">
        <f t="shared" si="1380"/>
        <v>-1.96054177017551+8.86478943502053i</v>
      </c>
      <c r="R2667" t="str">
        <f t="shared" si="1381"/>
        <v>-0.0167188985648239-0.217462996196184i</v>
      </c>
      <c r="S2667" t="str">
        <f t="shared" si="1382"/>
        <v>0.990103377355495i</v>
      </c>
      <c r="T2667" t="str">
        <f t="shared" si="1383"/>
        <v>0.215310846983687-0.0165534379346961i</v>
      </c>
      <c r="U2667" t="str">
        <f t="shared" si="1384"/>
        <v>0.0000500000000000001-0.000193864430778473i</v>
      </c>
      <c r="V2667" t="str">
        <f t="shared" si="1385"/>
        <v>0.00002-0.0021712816247189i</v>
      </c>
      <c r="W2667" t="str">
        <f t="shared" si="1386"/>
        <v>0.0000422490878063105-0.000178801521115109i</v>
      </c>
      <c r="X2667" t="str">
        <f t="shared" si="1387"/>
        <v>0.000042477533510517-0.00017868679080057i</v>
      </c>
      <c r="Y2667" t="str">
        <f t="shared" si="1388"/>
        <v>0.009+3.68445986413011i</v>
      </c>
      <c r="Z2667" t="str">
        <f t="shared" si="1389"/>
        <v>-0.000581654175147264-0.000139780318642552i</v>
      </c>
      <c r="AA2667" t="str">
        <f t="shared" si="1390"/>
        <v>0.00799393354791135-3.25706077724i</v>
      </c>
      <c r="AB2667" t="str">
        <f t="shared" si="1391"/>
        <v>0.719655690073148-0.0553282659320889i</v>
      </c>
      <c r="AC2667" t="str">
        <f t="shared" si="1392"/>
        <v>0.9958355545089-0.217725004379335i</v>
      </c>
      <c r="AD2667" t="str">
        <f t="shared" si="1393"/>
        <v>0.701289807737075+0.0977672067319008i</v>
      </c>
      <c r="AE2667" t="str">
        <f t="shared" si="1394"/>
        <v>-0.000394242213348714-0.000154893216774358i</v>
      </c>
      <c r="AF2667" t="str">
        <f t="shared" si="1395"/>
        <v>-6.35496893617485-0.204300139501984i</v>
      </c>
      <c r="AG2667" t="str">
        <f t="shared" si="1396"/>
        <v>1.00117302407045-0.00826577037377148i</v>
      </c>
      <c r="AH2667" t="str">
        <f t="shared" si="1397"/>
        <v>0.00246190464786196+0.00108396334361776i</v>
      </c>
      <c r="AI2667">
        <f t="shared" si="1398"/>
        <v>-51.405043812040894</v>
      </c>
      <c r="AJ2667">
        <f t="shared" si="1399"/>
        <v>23.763634910508465</v>
      </c>
      <c r="AK2667"/>
      <c r="AL2667"/>
      <c r="AM2667"/>
      <c r="AN2667"/>
    </row>
    <row r="2668" spans="1:40" x14ac:dyDescent="0.35">
      <c r="A2668"/>
      <c r="B2668">
        <f t="shared" si="1400"/>
        <v>734000</v>
      </c>
      <c r="C2668" s="237" t="str">
        <f t="shared" si="1368"/>
        <v>-5.98589817558141E-08+0.0014079117365229i</v>
      </c>
      <c r="D2668" s="208" t="str">
        <f t="shared" si="1369"/>
        <v>-2.51366166110465+0.0107939899800089i</v>
      </c>
      <c r="E2668" t="str">
        <f t="shared" si="1370"/>
        <v>20500</v>
      </c>
      <c r="F2668" t="str">
        <f t="shared" si="1371"/>
        <v>0.327868852459016</v>
      </c>
      <c r="G2668" t="str">
        <f t="shared" si="1366"/>
        <v>0.327868852459016</v>
      </c>
      <c r="H2668" t="str">
        <f t="shared" si="1372"/>
        <v>3.84134247146467+0.214817911413957i</v>
      </c>
      <c r="I2668" t="str">
        <f t="shared" si="1373"/>
        <v>2882.41125966864i</v>
      </c>
      <c r="J2668" t="str">
        <f t="shared" si="1367"/>
        <v>-11245.1076651286+630.579346455188i</v>
      </c>
      <c r="K2668" t="str">
        <f t="shared" si="1374"/>
        <v>0.0143286394099411-0.255522312561253i</v>
      </c>
      <c r="L2668" t="str">
        <f t="shared" si="1375"/>
        <v>0.00299461415647312-0.045275042999749i</v>
      </c>
      <c r="M2668" t="str">
        <f t="shared" si="1376"/>
        <v>0.0173232535664142-0.300797355561002i</v>
      </c>
      <c r="N2668" t="str">
        <f t="shared" si="1377"/>
        <v>-9.15539850213007i</v>
      </c>
      <c r="O2668" t="str">
        <f t="shared" si="1378"/>
        <v>-0.963936228683545-0.266133325668442i</v>
      </c>
      <c r="P2668" t="str">
        <f t="shared" si="1379"/>
        <v>1.96393622868354+0.266133325668442i</v>
      </c>
      <c r="Q2668" t="str">
        <f t="shared" si="1380"/>
        <v>-1.96393622868354+8.88926517646163i</v>
      </c>
      <c r="R2668" t="str">
        <f t="shared" si="1381"/>
        <v>-0.0179945261672605-0.216957879930559i</v>
      </c>
      <c r="S2668" t="str">
        <f t="shared" si="1382"/>
        <v>0.991454132304138i</v>
      </c>
      <c r="T2668" t="str">
        <f t="shared" si="1383"/>
        <v>0.215103786593098-0.0178407473273854i</v>
      </c>
      <c r="U2668" t="str">
        <f t="shared" si="1384"/>
        <v>0.0000500000000000001-0.000193600310300574i</v>
      </c>
      <c r="V2668" t="str">
        <f t="shared" si="1385"/>
        <v>0.00002-0.00216832347536642i</v>
      </c>
      <c r="W2668" t="str">
        <f t="shared" si="1386"/>
        <v>0.0000422490209856774-0.000178560176958825i</v>
      </c>
      <c r="X2668" t="str">
        <f t="shared" si="1387"/>
        <v>0.0000424768139748232-0.00017844560256922i</v>
      </c>
      <c r="Y2668" t="str">
        <f t="shared" si="1388"/>
        <v>0.009+3.68948641237585i</v>
      </c>
      <c r="Z2668" t="str">
        <f t="shared" si="1389"/>
        <v>-0.000580077637351475-0.000139583659299208i</v>
      </c>
      <c r="AA2668" t="str">
        <f t="shared" si="1390"/>
        <v>0.00797216395091084-3.25262299053544i</v>
      </c>
      <c r="AB2668" t="str">
        <f t="shared" si="1391"/>
        <v>0.718963610735931-0.059630973121772i</v>
      </c>
      <c r="AC2668" t="str">
        <f t="shared" si="1392"/>
        <v>0.994517949909245-0.217295355321758i</v>
      </c>
      <c r="AD2668" t="str">
        <f t="shared" si="1393"/>
        <v>0.702491107397795+0.0935298168113461i</v>
      </c>
      <c r="AE2668" t="str">
        <f t="shared" si="1394"/>
        <v>-0.000394444147755622-0.000152310834553579i</v>
      </c>
      <c r="AF2668" t="str">
        <f t="shared" si="1395"/>
        <v>-6.35500413256932-0.204023921433948i</v>
      </c>
      <c r="AG2668" t="str">
        <f t="shared" si="1396"/>
        <v>1.00112153973641-0.00826877899135616i</v>
      </c>
      <c r="AH2668" t="str">
        <f t="shared" si="1397"/>
        <v>0.00246402797101621+0.00106758918386384i</v>
      </c>
      <c r="AI2668">
        <f t="shared" si="1398"/>
        <v>-51.419936332132046</v>
      </c>
      <c r="AJ2668">
        <f t="shared" si="1399"/>
        <v>23.425633465967728</v>
      </c>
      <c r="AK2668"/>
      <c r="AL2668"/>
      <c r="AM2668"/>
      <c r="AN2668"/>
    </row>
    <row r="2669" spans="1:40" x14ac:dyDescent="0.35">
      <c r="A2669"/>
      <c r="B2669">
        <f t="shared" si="1400"/>
        <v>735000</v>
      </c>
      <c r="C2669" s="237" t="str">
        <f t="shared" si="1368"/>
        <v>-5.96962109768963E-08+0.00140599621035767i</v>
      </c>
      <c r="D2669" s="208" t="str">
        <f t="shared" si="1369"/>
        <v>-2.51366165985674+0.0107793042794088i</v>
      </c>
      <c r="E2669" t="str">
        <f t="shared" si="1370"/>
        <v>20500</v>
      </c>
      <c r="F2669" t="str">
        <f t="shared" si="1371"/>
        <v>0.327868852459016</v>
      </c>
      <c r="G2669" t="str">
        <f t="shared" si="1366"/>
        <v>0.327868852459016</v>
      </c>
      <c r="H2669" t="str">
        <f t="shared" si="1372"/>
        <v>3.84137752623658+0.21452775066525i</v>
      </c>
      <c r="I2669" t="str">
        <f t="shared" si="1373"/>
        <v>2886.33825048562i</v>
      </c>
      <c r="J2669" t="str">
        <f t="shared" si="1367"/>
        <v>-11275.7718844785+631.438446382238i</v>
      </c>
      <c r="K2669" t="str">
        <f t="shared" si="1374"/>
        <v>0.0142897913531581-0.255176776926038i</v>
      </c>
      <c r="L2669" t="str">
        <f t="shared" si="1375"/>
        <v>0.0029865064633538-0.0452139798369938i</v>
      </c>
      <c r="M2669" t="str">
        <f t="shared" si="1376"/>
        <v>0.0172762978165119-0.300390756763032i</v>
      </c>
      <c r="N2669" t="str">
        <f t="shared" si="1377"/>
        <v>-9.1678717970921i</v>
      </c>
      <c r="O2669" t="str">
        <f t="shared" si="1378"/>
        <v>-0.967180716961661-0.254089473881797i</v>
      </c>
      <c r="P2669" t="str">
        <f t="shared" si="1379"/>
        <v>1.96718071696166+0.254089473881797i</v>
      </c>
      <c r="Q2669" t="str">
        <f t="shared" si="1380"/>
        <v>-1.96718071696166+8.9137823232103i</v>
      </c>
      <c r="R2669" t="str">
        <f t="shared" si="1381"/>
        <v>-0.0192606737462112-0.216439152429021i</v>
      </c>
      <c r="S2669" t="str">
        <f t="shared" si="1382"/>
        <v>0.992804887252782i</v>
      </c>
      <c r="T2669" t="str">
        <f t="shared" si="1383"/>
        <v>0.214881848324382-0.0191220910270198i</v>
      </c>
      <c r="U2669" t="str">
        <f t="shared" si="1384"/>
        <v>0.00005-0.000193336908517851i</v>
      </c>
      <c r="V2669" t="str">
        <f t="shared" si="1385"/>
        <v>0.00002-0.00216537337539993i</v>
      </c>
      <c r="W2669" t="str">
        <f t="shared" si="1386"/>
        <v>0.0000422489540742659-0.000178319492580186i</v>
      </c>
      <c r="X2669" t="str">
        <f t="shared" si="1387"/>
        <v>0.0000424760970109556-0.000178205073685946i</v>
      </c>
      <c r="Y2669" t="str">
        <f t="shared" si="1388"/>
        <v>0.009+3.6945129606216i</v>
      </c>
      <c r="Z2669" t="str">
        <f t="shared" si="1389"/>
        <v>-0.000578507530306793-0.000139387559254855i</v>
      </c>
      <c r="AA2669" t="str">
        <f t="shared" si="1390"/>
        <v>0.00795048316273869-3.24819728096522i</v>
      </c>
      <c r="AB2669" t="str">
        <f t="shared" si="1391"/>
        <v>0.718221803529448-0.0639137405591745i</v>
      </c>
      <c r="AC2669" t="str">
        <f t="shared" si="1392"/>
        <v>0.993209116881961-0.216851383902388i</v>
      </c>
      <c r="AD2669" t="str">
        <f t="shared" si="1393"/>
        <v>0.703640112253651+0.0892778671128525i</v>
      </c>
      <c r="AE2669" t="str">
        <f t="shared" si="1394"/>
        <v>-0.000394616879572314-0.000149726596255363i</v>
      </c>
      <c r="AF2669" t="str">
        <f t="shared" si="1395"/>
        <v>-6.35503918609332-0.203748446385841i</v>
      </c>
      <c r="AG2669" t="str">
        <f t="shared" si="1396"/>
        <v>1.00107002278274-0.00827116459194033i</v>
      </c>
      <c r="AH2669" t="str">
        <f t="shared" si="1397"/>
        <v>0.00246596594527636+0.00105119257274331i</v>
      </c>
      <c r="AI2669">
        <f t="shared" si="1398"/>
        <v>-51.435131577109459</v>
      </c>
      <c r="AJ2669">
        <f t="shared" si="1399"/>
        <v>23.08759381287598</v>
      </c>
      <c r="AK2669"/>
      <c r="AL2669"/>
      <c r="AM2669"/>
      <c r="AN2669"/>
    </row>
    <row r="2670" spans="1:40" x14ac:dyDescent="0.35">
      <c r="A2670"/>
      <c r="B2670">
        <f t="shared" si="1400"/>
        <v>736000</v>
      </c>
      <c r="C2670" s="237" t="str">
        <f t="shared" si="1368"/>
        <v>-5.95341032149983E-08+0.00140408588942656i</v>
      </c>
      <c r="D2670" s="208" t="str">
        <f t="shared" si="1369"/>
        <v>-2.51366165861391+0.0107646584856036i</v>
      </c>
      <c r="E2670" t="str">
        <f t="shared" si="1370"/>
        <v>20500</v>
      </c>
      <c r="F2670" t="str">
        <f t="shared" si="1371"/>
        <v>0.327868852459016</v>
      </c>
      <c r="G2670" t="str">
        <f t="shared" si="1366"/>
        <v>0.327868852459016</v>
      </c>
      <c r="H2670" t="str">
        <f t="shared" si="1372"/>
        <v>3.8414124389042+0.214238369860985i</v>
      </c>
      <c r="I2670" t="str">
        <f t="shared" si="1373"/>
        <v>2890.26524130261i</v>
      </c>
      <c r="J2670" t="str">
        <f t="shared" si="1367"/>
        <v>-11306.477852255+632.297546309289i</v>
      </c>
      <c r="K2670" t="str">
        <f t="shared" si="1374"/>
        <v>0.0142511009158239-0.254832171681713i</v>
      </c>
      <c r="L2670" t="str">
        <f t="shared" si="1375"/>
        <v>0.00297843160454558-0.0451530804408972i</v>
      </c>
      <c r="M2670" t="str">
        <f t="shared" si="1376"/>
        <v>0.0172295325203695-0.29998525212261i</v>
      </c>
      <c r="N2670" t="str">
        <f t="shared" si="1377"/>
        <v>-9.18034509205413i</v>
      </c>
      <c r="O2670" t="str">
        <f t="shared" si="1378"/>
        <v>-0.970274730228904-0.242006090582918i</v>
      </c>
      <c r="P2670" t="str">
        <f t="shared" si="1379"/>
        <v>1.9702747302289+0.242006090582918i</v>
      </c>
      <c r="Q2670" t="str">
        <f t="shared" si="1380"/>
        <v>-1.9702747302289+8.93833900147121i</v>
      </c>
      <c r="R2670" t="str">
        <f t="shared" si="1381"/>
        <v>-0.0205172407469632-0.215907019070712i</v>
      </c>
      <c r="S2670" t="str">
        <f t="shared" si="1382"/>
        <v>0.994155642201424i</v>
      </c>
      <c r="T2670" t="str">
        <f t="shared" si="1383"/>
        <v>0.214645181200039-0.0203973306509984i</v>
      </c>
      <c r="U2670" t="str">
        <f t="shared" si="1384"/>
        <v>0.00005-0.000193074222500843i</v>
      </c>
      <c r="V2670" t="str">
        <f t="shared" si="1385"/>
        <v>0.00002-0.00216243129200945i</v>
      </c>
      <c r="W2670" t="str">
        <f t="shared" si="1386"/>
        <v>0.0000422488870720771-0.000178079465289841i</v>
      </c>
      <c r="X2670" t="str">
        <f t="shared" si="1387"/>
        <v>0.0000424753826044541-0.000177965201463163i</v>
      </c>
      <c r="Y2670" t="str">
        <f t="shared" si="1388"/>
        <v>0.009+3.69953950886734i</v>
      </c>
      <c r="Z2670" t="str">
        <f t="shared" si="1389"/>
        <v>-0.000576943819085046-0.000139192016097029i</v>
      </c>
      <c r="AA2670" t="str">
        <f t="shared" si="1390"/>
        <v>0.00792889070097283-3.24378359929365i</v>
      </c>
      <c r="AB2670" t="str">
        <f t="shared" si="1391"/>
        <v>0.717430766546998-0.0681761057138314i</v>
      </c>
      <c r="AC2670" t="str">
        <f t="shared" si="1392"/>
        <v>0.991909170462034-0.216393291813627i</v>
      </c>
      <c r="AD2670" t="str">
        <f t="shared" si="1393"/>
        <v>0.704736645305629+0.0850119943807634i</v>
      </c>
      <c r="AE2670" t="str">
        <f t="shared" si="1394"/>
        <v>-0.000394760460701525-0.000147140859183621i</v>
      </c>
      <c r="AF2670" t="str">
        <f t="shared" si="1395"/>
        <v>-6.35507409751811-0.203473711375381i</v>
      </c>
      <c r="AG2670" t="str">
        <f t="shared" si="1396"/>
        <v>1.00101848082048-0.00827292761820791i</v>
      </c>
      <c r="AH2670" t="str">
        <f t="shared" si="1397"/>
        <v>0.00246771873233772+0.00103477579807847i</v>
      </c>
      <c r="AI2670">
        <f t="shared" si="1398"/>
        <v>-51.450629166114048</v>
      </c>
      <c r="AJ2670">
        <f t="shared" si="1399"/>
        <v>22.749515287592864</v>
      </c>
      <c r="AK2670"/>
      <c r="AL2670"/>
      <c r="AM2670"/>
      <c r="AN2670"/>
    </row>
    <row r="2671" spans="1:40" x14ac:dyDescent="0.35">
      <c r="A2671"/>
      <c r="B2671">
        <f t="shared" si="1400"/>
        <v>737000</v>
      </c>
      <c r="C2671" s="237" t="str">
        <f t="shared" si="1368"/>
        <v>-5.93726548740981E-08+0.00140218075254137i</v>
      </c>
      <c r="D2671" s="208" t="str">
        <f t="shared" si="1369"/>
        <v>-2.51366165737615+0.0107500524361505i</v>
      </c>
      <c r="E2671" t="str">
        <f t="shared" si="1370"/>
        <v>20500</v>
      </c>
      <c r="F2671" t="str">
        <f t="shared" si="1371"/>
        <v>0.327868852459016</v>
      </c>
      <c r="G2671" t="str">
        <f t="shared" si="1366"/>
        <v>0.327868852459016</v>
      </c>
      <c r="H2671" t="str">
        <f t="shared" si="1372"/>
        <v>3.84144721023368+0.213949765872311i</v>
      </c>
      <c r="I2671" t="str">
        <f t="shared" si="1373"/>
        <v>2894.1922321196i</v>
      </c>
      <c r="J2671" t="str">
        <f t="shared" si="1367"/>
        <v>-11337.2255684582+633.15664623634i</v>
      </c>
      <c r="K2671" t="str">
        <f t="shared" si="1374"/>
        <v>0.0142125672472408-0.254488493087229i</v>
      </c>
      <c r="L2671" t="str">
        <f t="shared" si="1375"/>
        <v>0.00297038940324911-0.0450923441564844i</v>
      </c>
      <c r="M2671" t="str">
        <f t="shared" si="1376"/>
        <v>0.0171829566504899-0.299580837243713i</v>
      </c>
      <c r="N2671" t="str">
        <f t="shared" si="1377"/>
        <v>-9.19281838701616i</v>
      </c>
      <c r="O2671" t="str">
        <f t="shared" si="1378"/>
        <v>-0.973217787115381-0.229885055717508i</v>
      </c>
      <c r="P2671" t="str">
        <f t="shared" si="1379"/>
        <v>1.97321778711538+0.229885055717508i</v>
      </c>
      <c r="Q2671" t="str">
        <f t="shared" si="1380"/>
        <v>-1.97321778711538+8.96293333129865i</v>
      </c>
      <c r="R2671" t="str">
        <f t="shared" si="1381"/>
        <v>-0.0217641304514631-0.215361684220826i</v>
      </c>
      <c r="S2671" t="str">
        <f t="shared" si="1382"/>
        <v>0.995506397150067i</v>
      </c>
      <c r="T2671" t="str">
        <f t="shared" si="1383"/>
        <v>0.214393934342845-0.0216663310928401i</v>
      </c>
      <c r="U2671" t="str">
        <f t="shared" si="1384"/>
        <v>0.00005-0.000192812249335985i</v>
      </c>
      <c r="V2671" t="str">
        <f t="shared" si="1385"/>
        <v>0.00002-0.00215949719256303i</v>
      </c>
      <c r="W2671" t="str">
        <f t="shared" si="1386"/>
        <v>0.0000422488199791128-0.000177840092413028i</v>
      </c>
      <c r="X2671" t="str">
        <f t="shared" si="1387"/>
        <v>0.0000424746707409585-0.000177725983227871i</v>
      </c>
      <c r="Y2671" t="str">
        <f t="shared" si="1388"/>
        <v>0.009+3.70456605711308i</v>
      </c>
      <c r="Z2671" t="str">
        <f t="shared" si="1389"/>
        <v>-0.000575386468994878-0.00013899702742726i</v>
      </c>
      <c r="AA2671" t="str">
        <f t="shared" si="1390"/>
        <v>0.00790738608646269-3.23938189655229i</v>
      </c>
      <c r="AB2671" t="str">
        <f t="shared" si="1391"/>
        <v>0.716590998217043-0.0724176170053917i</v>
      </c>
      <c r="AC2671" t="str">
        <f t="shared" si="1392"/>
        <v>0.990618221724825-0.215921279980905i</v>
      </c>
      <c r="AD2671" t="str">
        <f t="shared" si="1393"/>
        <v>0.705780537110241+0.080732837534335i</v>
      </c>
      <c r="AE2671" t="str">
        <f t="shared" si="1394"/>
        <v>-0.000394874946700129-0.000144553978995156i</v>
      </c>
      <c r="AF2671" t="str">
        <f t="shared" si="1395"/>
        <v>-6.35510886760983-0.203199713436161i</v>
      </c>
      <c r="AG2671" t="str">
        <f t="shared" si="1396"/>
        <v>1.00096692144507-0.00827406859907821i</v>
      </c>
      <c r="AH2671" t="str">
        <f t="shared" si="1397"/>
        <v>0.00246928651772607+0.00101834113992484i</v>
      </c>
      <c r="AI2671">
        <f t="shared" si="1398"/>
        <v>-51.466428746912626</v>
      </c>
      <c r="AJ2671">
        <f t="shared" si="1399"/>
        <v>22.411397236127915</v>
      </c>
      <c r="AK2671"/>
      <c r="AL2671"/>
      <c r="AM2671"/>
      <c r="AN2671"/>
    </row>
    <row r="2672" spans="1:40" x14ac:dyDescent="0.35">
      <c r="A2672"/>
      <c r="B2672">
        <f t="shared" si="1400"/>
        <v>738000</v>
      </c>
      <c r="C2672" s="237" t="str">
        <f t="shared" si="1368"/>
        <v>-5.92118623825205E-08+0.00140028077862873i</v>
      </c>
      <c r="D2672" s="208" t="str">
        <f t="shared" si="1369"/>
        <v>-2.5136616561434+0.0107354859694869i</v>
      </c>
      <c r="E2672" t="str">
        <f t="shared" si="1370"/>
        <v>20500</v>
      </c>
      <c r="F2672" t="str">
        <f t="shared" si="1371"/>
        <v>0.327868852459016</v>
      </c>
      <c r="G2672" t="str">
        <f t="shared" si="1366"/>
        <v>0.327868852459016</v>
      </c>
      <c r="H2672" t="str">
        <f t="shared" si="1372"/>
        <v>3.84148184098595+0.213661935587026i</v>
      </c>
      <c r="I2672" t="str">
        <f t="shared" si="1373"/>
        <v>2898.11922293658i</v>
      </c>
      <c r="J2672" t="str">
        <f t="shared" si="1367"/>
        <v>-11368.0150330879+634.015746163391i</v>
      </c>
      <c r="K2672" t="str">
        <f t="shared" si="1374"/>
        <v>0.0141741895024373-0.25414573742151i</v>
      </c>
      <c r="L2672" t="str">
        <f t="shared" si="1375"/>
        <v>0.00296237968385159-0.0450317703322518i</v>
      </c>
      <c r="M2672" t="str">
        <f t="shared" si="1376"/>
        <v>0.0171365691862889-0.299177507753762i</v>
      </c>
      <c r="N2672" t="str">
        <f t="shared" si="1377"/>
        <v>-9.20529168197819i</v>
      </c>
      <c r="O2672" t="str">
        <f t="shared" si="1378"/>
        <v>-0.97600942973715-0.217728255089143i</v>
      </c>
      <c r="P2672" t="str">
        <f t="shared" si="1379"/>
        <v>1.97600942973715+0.217728255089143i</v>
      </c>
      <c r="Q2672" t="str">
        <f t="shared" si="1380"/>
        <v>-1.97600942973715+8.98756342688905i</v>
      </c>
      <c r="R2672" t="str">
        <f t="shared" si="1381"/>
        <v>-0.0230012499008276-0.214803351179867i</v>
      </c>
      <c r="S2672" t="str">
        <f t="shared" si="1382"/>
        <v>0.996857152098711i</v>
      </c>
      <c r="T2672" t="str">
        <f t="shared" si="1383"/>
        <v>0.214128256918422-0.0229289604708498i</v>
      </c>
      <c r="U2672" t="str">
        <f t="shared" si="1384"/>
        <v>0.00005-0.000192550986125502i</v>
      </c>
      <c r="V2672" t="str">
        <f t="shared" si="1385"/>
        <v>0.00002-0.00215657104460563i</v>
      </c>
      <c r="W2672" t="str">
        <f t="shared" si="1386"/>
        <v>0.0000422487527953746-0.000177601371289487i</v>
      </c>
      <c r="X2672" t="str">
        <f t="shared" si="1387"/>
        <v>0.0000424739614062054-0.000177487416321561i</v>
      </c>
      <c r="Y2672" t="str">
        <f t="shared" si="1388"/>
        <v>0.009+3.70959260535883i</v>
      </c>
      <c r="Z2672" t="str">
        <f t="shared" si="1389"/>
        <v>-0.00057383544557983-0.000138802590860965i</v>
      </c>
      <c r="AA2672" t="str">
        <f t="shared" si="1390"/>
        <v>0.0078859688433023-3.23499212403815i</v>
      </c>
      <c r="AB2672" t="str">
        <f t="shared" si="1391"/>
        <v>0.715702997111253-0.0766378336320396i</v>
      </c>
      <c r="AC2672" t="str">
        <f t="shared" si="1392"/>
        <v>0.98933637786115-0.215435548505965i</v>
      </c>
      <c r="AD2672" t="str">
        <f t="shared" si="1393"/>
        <v>0.706771625807287+0.0764410375828915i</v>
      </c>
      <c r="AE2672" t="str">
        <f t="shared" si="1394"/>
        <v>-0.000394960396753699-0.000141966309671031i</v>
      </c>
      <c r="AF2672" t="str">
        <f t="shared" si="1395"/>
        <v>-6.35514349712935-0.202926449617539i</v>
      </c>
      <c r="AG2672" t="str">
        <f t="shared" si="1396"/>
        <v>1.00091535223547-0.00827458814944893i</v>
      </c>
      <c r="AH2672" t="str">
        <f t="shared" si="1397"/>
        <v>0.00247066951068328+0.00100189087037648i</v>
      </c>
      <c r="AI2672">
        <f t="shared" si="1398"/>
        <v>-51.482529995710721</v>
      </c>
      <c r="AJ2672">
        <f t="shared" si="1399"/>
        <v>22.073239014186122</v>
      </c>
      <c r="AK2672"/>
      <c r="AL2672"/>
      <c r="AM2672"/>
      <c r="AN2672"/>
    </row>
    <row r="2673" spans="1:40" x14ac:dyDescent="0.35">
      <c r="A2673"/>
      <c r="B2673">
        <f t="shared" si="1400"/>
        <v>739000</v>
      </c>
      <c r="C2673" s="237" t="str">
        <f t="shared" si="1368"/>
        <v>-5.90517221927402E-08+0.00139838594672937i</v>
      </c>
      <c r="D2673" s="208" t="str">
        <f t="shared" si="1369"/>
        <v>-2.51366165491566+0.0107209589249252i</v>
      </c>
      <c r="E2673" t="str">
        <f t="shared" si="1370"/>
        <v>20500</v>
      </c>
      <c r="F2673" t="str">
        <f t="shared" si="1371"/>
        <v>0.327868852459016</v>
      </c>
      <c r="G2673" t="str">
        <f t="shared" si="1366"/>
        <v>0.327868852459016</v>
      </c>
      <c r="H2673" t="str">
        <f t="shared" si="1372"/>
        <v>3.8415163319169+0.213374875909469i</v>
      </c>
      <c r="I2673" t="str">
        <f t="shared" si="1373"/>
        <v>2902.04621375357i</v>
      </c>
      <c r="J2673" t="str">
        <f t="shared" si="1367"/>
        <v>-11398.8462461443+634.874846090441i</v>
      </c>
      <c r="K2673" t="str">
        <f t="shared" si="1374"/>
        <v>0.0141359668421209-0.253803900983306i</v>
      </c>
      <c r="L2673" t="str">
        <f t="shared" si="1375"/>
        <v>0.00295440227191749-0.044971358320146i</v>
      </c>
      <c r="M2673" t="str">
        <f t="shared" si="1376"/>
        <v>0.0170903691140384-0.298775259303452i</v>
      </c>
      <c r="N2673" t="str">
        <f t="shared" si="1377"/>
        <v>-9.21776497694022i</v>
      </c>
      <c r="O2673" t="str">
        <f t="shared" si="1378"/>
        <v>-0.978649223767467-0.205537580065871i</v>
      </c>
      <c r="P2673" t="str">
        <f t="shared" si="1379"/>
        <v>1.97864922376747+0.205537580065871i</v>
      </c>
      <c r="Q2673" t="str">
        <f t="shared" si="1380"/>
        <v>-1.97864922376747+9.01222739687435i</v>
      </c>
      <c r="R2673" t="str">
        <f t="shared" si="1381"/>
        <v>-0.0242285098181424-0.214232222135493i</v>
      </c>
      <c r="S2673" t="str">
        <f t="shared" si="1382"/>
        <v>0.998207907047354i</v>
      </c>
      <c r="T2673" t="str">
        <f t="shared" si="1383"/>
        <v>0.213848298079974-0.0241850900764442i</v>
      </c>
      <c r="U2673" t="str">
        <f t="shared" si="1384"/>
        <v>0.00005-0.000192290429987308i</v>
      </c>
      <c r="V2673" t="str">
        <f t="shared" si="1385"/>
        <v>0.00002-0.00215365281585786i</v>
      </c>
      <c r="W2673" t="str">
        <f t="shared" si="1386"/>
        <v>0.0000422486855208625-0.000177363299273356i</v>
      </c>
      <c r="X2673" t="str">
        <f t="shared" si="1387"/>
        <v>0.0000424732545860256-0.000177249498100112i</v>
      </c>
      <c r="Y2673" t="str">
        <f t="shared" si="1388"/>
        <v>0.009+3.71461915360457i</v>
      </c>
      <c r="Z2673" t="str">
        <f t="shared" si="1389"/>
        <v>-0.000572290714616435-0.000138608704027349i</v>
      </c>
      <c r="AA2673" t="str">
        <f t="shared" si="1390"/>
        <v>0.00786463849880445-3.23061423331195i</v>
      </c>
      <c r="AB2673" t="str">
        <f t="shared" si="1391"/>
        <v>0.714767261759794-0.0808363253977788i</v>
      </c>
      <c r="AC2673" t="str">
        <f t="shared" si="1392"/>
        <v>0.988063742252246-0.214936296612771i</v>
      </c>
      <c r="AD2673" t="str">
        <f t="shared" si="1393"/>
        <v>0.70770975714685+0.0721372375405841i</v>
      </c>
      <c r="AE2673" t="str">
        <f t="shared" si="1394"/>
        <v>-0.000395016873650981-0.000139378203488191i</v>
      </c>
      <c r="AF2673" t="str">
        <f t="shared" si="1395"/>
        <v>-6.35517798683256-0.202653916984544i</v>
      </c>
      <c r="AG2673" t="str">
        <f t="shared" si="1396"/>
        <v>1.00086378075326-0.00827448696993241i</v>
      </c>
      <c r="AH2673" t="str">
        <f t="shared" si="1397"/>
        <v>0.00247186794405246+0.000985427253372036i</v>
      </c>
      <c r="AI2673">
        <f t="shared" si="1398"/>
        <v>-51.49893261697293</v>
      </c>
      <c r="AJ2673">
        <f t="shared" si="1399"/>
        <v>21.735039987210424</v>
      </c>
      <c r="AK2673"/>
      <c r="AL2673"/>
      <c r="AM2673"/>
      <c r="AN2673"/>
    </row>
    <row r="2674" spans="1:40" x14ac:dyDescent="0.35">
      <c r="A2674"/>
      <c r="B2674">
        <f t="shared" si="1400"/>
        <v>740000</v>
      </c>
      <c r="C2674" s="237" t="str">
        <f t="shared" si="1368"/>
        <v>-5.88922307811849E-08+0.00139649623599727i</v>
      </c>
      <c r="D2674" s="208" t="str">
        <f t="shared" si="1369"/>
        <v>-2.51366165369289+0.0107064711426457i</v>
      </c>
      <c r="E2674" t="str">
        <f t="shared" si="1370"/>
        <v>20500</v>
      </c>
      <c r="F2674" t="str">
        <f t="shared" si="1371"/>
        <v>0.327868852459016</v>
      </c>
      <c r="G2674" t="str">
        <f t="shared" si="1366"/>
        <v>0.327868852459016</v>
      </c>
      <c r="H2674" t="str">
        <f t="shared" si="1372"/>
        <v>3.84155068377732+0.21308858376041i</v>
      </c>
      <c r="I2674" t="str">
        <f t="shared" si="1373"/>
        <v>2905.97320457056i</v>
      </c>
      <c r="J2674" t="str">
        <f t="shared" si="1367"/>
        <v>-11429.7192076273+635.733946017492i</v>
      </c>
      <c r="K2674" t="str">
        <f t="shared" si="1374"/>
        <v>0.0140978984326338-0.253462980091076i</v>
      </c>
      <c r="L2674" t="str">
        <f t="shared" si="1375"/>
        <v>0.00294645699417881-0.0449111074755387i</v>
      </c>
      <c r="M2674" t="str">
        <f t="shared" si="1376"/>
        <v>0.0170443554268126-0.298374087566615i</v>
      </c>
      <c r="N2674" t="str">
        <f t="shared" si="1377"/>
        <v>-9.23023827190225i</v>
      </c>
      <c r="O2674" t="str">
        <f t="shared" si="1378"/>
        <v>-0.981136758504351-0.193314927285959i</v>
      </c>
      <c r="P2674" t="str">
        <f t="shared" si="1379"/>
        <v>1.98113675850435+0.193314927285959i</v>
      </c>
      <c r="Q2674" t="str">
        <f t="shared" si="1380"/>
        <v>-1.98113675850435+9.03692334461629i</v>
      </c>
      <c r="R2674" t="str">
        <f t="shared" si="1381"/>
        <v>-0.0254458245315945-0.213648498116848i</v>
      </c>
      <c r="S2674" t="str">
        <f t="shared" si="1382"/>
        <v>0.999558661995998i</v>
      </c>
      <c r="T2674" t="str">
        <f t="shared" si="1383"/>
        <v>0.213554206915131-0.0254345943221855i</v>
      </c>
      <c r="U2674" t="str">
        <f t="shared" si="1384"/>
        <v>0.00005-0.000192030578054893i</v>
      </c>
      <c r="V2674" t="str">
        <f t="shared" si="1385"/>
        <v>0.00002-0.0021507424742148i</v>
      </c>
      <c r="W2674" t="str">
        <f t="shared" si="1386"/>
        <v>0.0000422486181555792-0.000177125873733074i</v>
      </c>
      <c r="X2674" t="str">
        <f t="shared" si="1387"/>
        <v>0.0000424725502663491-0.000177012225933695i</v>
      </c>
      <c r="Y2674" t="str">
        <f t="shared" si="1388"/>
        <v>0.009+3.71964570185032i</v>
      </c>
      <c r="Z2674" t="str">
        <f t="shared" si="1389"/>
        <v>-0.000570752242112318-0.000138415364569309i</v>
      </c>
      <c r="AA2674" t="str">
        <f t="shared" si="1390"/>
        <v>0.00784339458347413-3.22624817619626i</v>
      </c>
      <c r="AB2674" t="str">
        <f t="shared" si="1391"/>
        <v>0.713784290473653-0.0850126725387401i</v>
      </c>
      <c r="AC2674" t="str">
        <f t="shared" si="1392"/>
        <v>0.986800414544562-0.214423722595993i</v>
      </c>
      <c r="AD2674" t="str">
        <f t="shared" si="1393"/>
        <v>0.708594784515419+0.0678220823407844i</v>
      </c>
      <c r="AE2674" t="str">
        <f t="shared" si="1394"/>
        <v>-0.000395044443758221-0.000136790010991342i</v>
      </c>
      <c r="AF2674" t="str">
        <f t="shared" si="1395"/>
        <v>-6.35521233747021-0.202382112617764i</v>
      </c>
      <c r="AG2674" t="str">
        <f t="shared" si="1396"/>
        <v>1.00081221454179-0.00827376584658345i</v>
      </c>
      <c r="AH2674" t="str">
        <f t="shared" si="1397"/>
        <v>0.00247288207416145+0.000968952544501438i</v>
      </c>
      <c r="AI2674">
        <f t="shared" si="1398"/>
        <v>-51.515636343253988</v>
      </c>
      <c r="AJ2674">
        <f t="shared" si="1399"/>
        <v>21.396799530429348</v>
      </c>
      <c r="AK2674"/>
      <c r="AL2674"/>
      <c r="AM2674"/>
      <c r="AN2674"/>
    </row>
    <row r="2675" spans="1:40" x14ac:dyDescent="0.35">
      <c r="A2675"/>
      <c r="B2675">
        <f t="shared" si="1400"/>
        <v>741000</v>
      </c>
      <c r="C2675" s="237" t="str">
        <f t="shared" si="1368"/>
        <v>-5.87333846480421E-08+0.00139461162569897i</v>
      </c>
      <c r="D2675" s="208" t="str">
        <f t="shared" si="1369"/>
        <v>-2.51366165247508+0.0106920224636921i</v>
      </c>
      <c r="E2675" t="str">
        <f t="shared" si="1370"/>
        <v>20500</v>
      </c>
      <c r="F2675" t="str">
        <f t="shared" si="1371"/>
        <v>0.327868852459016</v>
      </c>
      <c r="G2675" t="str">
        <f t="shared" si="1366"/>
        <v>0.327868852459016</v>
      </c>
      <c r="H2675" t="str">
        <f t="shared" si="1372"/>
        <v>3.841584897313+0.212803056076939i</v>
      </c>
      <c r="I2675" t="str">
        <f t="shared" si="1373"/>
        <v>2909.90019538755i</v>
      </c>
      <c r="J2675" t="str">
        <f t="shared" si="1367"/>
        <v>-11460.6339175369+636.593045944542i</v>
      </c>
      <c r="K2675" t="str">
        <f t="shared" si="1374"/>
        <v>0.0140599834459064-0.253122971082847i</v>
      </c>
      <c r="L2675" t="str">
        <f t="shared" si="1375"/>
        <v>0.00293854367852603-0.0448510171572066i</v>
      </c>
      <c r="M2675" t="str">
        <f t="shared" si="1376"/>
        <v>0.0169985271244324-0.297973988240054i</v>
      </c>
      <c r="N2675" t="str">
        <f t="shared" si="1377"/>
        <v>-9.24271156686428i</v>
      </c>
      <c r="O2675" t="str">
        <f t="shared" si="1378"/>
        <v>-0.983471646934485-0.181062198362803i</v>
      </c>
      <c r="P2675" t="str">
        <f t="shared" si="1379"/>
        <v>1.98347164693448+0.181062198362803i</v>
      </c>
      <c r="Q2675" t="str">
        <f t="shared" si="1380"/>
        <v>-1.98347164693448+9.06164936850148i</v>
      </c>
      <c r="R2675" t="str">
        <f t="shared" si="1381"/>
        <v>-0.0266531118980028-0.213052378951348i</v>
      </c>
      <c r="S2675" t="str">
        <f t="shared" si="1382"/>
        <v>1.00090941694464i</v>
      </c>
      <c r="T2675" t="str">
        <f t="shared" si="1383"/>
        <v>0.213246132394862-0.0266773506895902i</v>
      </c>
      <c r="U2675" t="str">
        <f t="shared" si="1384"/>
        <v>0.00005-0.000191771427477221i</v>
      </c>
      <c r="V2675" t="str">
        <f t="shared" si="1385"/>
        <v>0.00002-0.00214783998774488i</v>
      </c>
      <c r="W2675" t="str">
        <f t="shared" si="1386"/>
        <v>0.0000422485506995249-0.000176889092051285i</v>
      </c>
      <c r="X2675" t="str">
        <f t="shared" si="1387"/>
        <v>0.0000424718484331981-0.000176775597206677i</v>
      </c>
      <c r="Y2675" t="str">
        <f t="shared" si="1388"/>
        <v>0.009+3.72467225009606i</v>
      </c>
      <c r="Z2675" t="str">
        <f t="shared" si="1389"/>
        <v>-0.000569219994304343-0.000138222570143332i</v>
      </c>
      <c r="AA2675" t="str">
        <f t="shared" si="1390"/>
        <v>0.00782223663098309-3.22189390477381i</v>
      </c>
      <c r="AB2675" t="str">
        <f t="shared" si="1391"/>
        <v>0.712754581173894-0.0891664655487374i</v>
      </c>
      <c r="AC2675" t="str">
        <f t="shared" si="1392"/>
        <v>0.985546490724321-0.213898023771974i</v>
      </c>
      <c r="AD2675" t="str">
        <f t="shared" si="1393"/>
        <v>0.709426568961156+0.0634962187500605i</v>
      </c>
      <c r="AE2675" t="str">
        <f t="shared" si="1394"/>
        <v>-0.000395043176993402-0.000134202080965034i</v>
      </c>
      <c r="AF2675" t="str">
        <f t="shared" si="1395"/>
        <v>-6.35524654978808-0.202111033613247i</v>
      </c>
      <c r="AG2675" t="str">
        <f t="shared" si="1396"/>
        <v>1.00076066112524-0.00827242565061976i</v>
      </c>
      <c r="AH2675" t="str">
        <f t="shared" si="1397"/>
        <v>0.00247371218070583+0.000952468990813023i</v>
      </c>
      <c r="AI2675">
        <f t="shared" si="1398"/>
        <v>-51.532640935037442</v>
      </c>
      <c r="AJ2675">
        <f t="shared" si="1399"/>
        <v>21.058517028895501</v>
      </c>
      <c r="AK2675"/>
      <c r="AL2675"/>
      <c r="AM2675"/>
      <c r="AN2675"/>
    </row>
    <row r="2676" spans="1:40" x14ac:dyDescent="0.35">
      <c r="A2676"/>
      <c r="B2676">
        <f t="shared" si="1400"/>
        <v>742000</v>
      </c>
      <c r="C2676" s="237" t="str">
        <f t="shared" si="1368"/>
        <v>-5.85751803170668E-08+0.00139273209521277i</v>
      </c>
      <c r="D2676" s="208" t="str">
        <f t="shared" si="1369"/>
        <v>-2.51366165126217+0.0106776127299646i</v>
      </c>
      <c r="E2676" t="str">
        <f t="shared" si="1370"/>
        <v>20500</v>
      </c>
      <c r="F2676" t="str">
        <f t="shared" si="1371"/>
        <v>0.327868852459016</v>
      </c>
      <c r="G2676" t="str">
        <f t="shared" si="1366"/>
        <v>0.327868852459016</v>
      </c>
      <c r="H2676" t="str">
        <f t="shared" si="1372"/>
        <v>3.84161897326465+0.212518289812363i</v>
      </c>
      <c r="I2676" t="str">
        <f t="shared" si="1373"/>
        <v>2913.82718620453i</v>
      </c>
      <c r="J2676" t="str">
        <f t="shared" si="1367"/>
        <v>-11491.5903758731+637.452145871594i</v>
      </c>
      <c r="K2676" t="str">
        <f t="shared" si="1374"/>
        <v>0.0140222210594132-0.252783870316089i</v>
      </c>
      <c r="L2676" t="str">
        <f t="shared" si="1375"/>
        <v>0.00293066215399866-0.0447910867273077i</v>
      </c>
      <c r="M2676" t="str">
        <f t="shared" si="1376"/>
        <v>0.0169528832134119-0.297574957043397i</v>
      </c>
      <c r="N2676" t="str">
        <f t="shared" si="1377"/>
        <v>-9.25518486182631i</v>
      </c>
      <c r="O2676" t="str">
        <f t="shared" si="1378"/>
        <v>-0.98565352579343-0.168781299589082i</v>
      </c>
      <c r="P2676" t="str">
        <f t="shared" si="1379"/>
        <v>1.98565352579343+0.168781299589082i</v>
      </c>
      <c r="Q2676" t="str">
        <f t="shared" si="1380"/>
        <v>-1.98565352579343+9.08640356223723i</v>
      </c>
      <c r="R2676" t="str">
        <f t="shared" si="1381"/>
        <v>-0.0278502932267865-0.212444063223843i</v>
      </c>
      <c r="S2676" t="str">
        <f t="shared" si="1382"/>
        <v>1.00226017189328i</v>
      </c>
      <c r="T2676" t="str">
        <f t="shared" si="1383"/>
        <v>0.212924223324436-0.0279132396767573i</v>
      </c>
      <c r="U2676" t="str">
        <f t="shared" si="1384"/>
        <v>0.00005-0.000191512975418627i</v>
      </c>
      <c r="V2676" t="str">
        <f t="shared" si="1385"/>
        <v>0.00002-0.00214494532468862i</v>
      </c>
      <c r="W2676" t="str">
        <f t="shared" si="1386"/>
        <v>0.000042248483152702-0.000176652951624745i</v>
      </c>
      <c r="X2676" t="str">
        <f t="shared" si="1387"/>
        <v>0.0000424711490726909-0.000176539609317527i</v>
      </c>
      <c r="Y2676" t="str">
        <f t="shared" si="1388"/>
        <v>0.009+3.7296987983418i</v>
      </c>
      <c r="Z2676" t="str">
        <f t="shared" si="1389"/>
        <v>-0.000567693937656745-0.000138030318419393i</v>
      </c>
      <c r="AA2676" t="str">
        <f t="shared" si="1390"/>
        <v>0.00780116417814386-3.21755137138565i</v>
      </c>
      <c r="AB2676" t="str">
        <f t="shared" si="1391"/>
        <v>0.711678631227741-0.0932973050042198i</v>
      </c>
      <c r="AC2676" t="str">
        <f t="shared" si="1392"/>
        <v>0.984302063191789-0.213359396432161i</v>
      </c>
      <c r="AD2676" t="str">
        <f t="shared" si="1393"/>
        <v>0.710204979218313+0.0591602952818037i</v>
      </c>
      <c r="AE2676" t="str">
        <f t="shared" si="1394"/>
        <v>-0.000395013146800339-0.000131614760406005i</v>
      </c>
      <c r="AF2676" t="str">
        <f t="shared" si="1395"/>
        <v>-6.35528062452682-0.201840677082398i</v>
      </c>
      <c r="AG2676" t="str">
        <f t="shared" si="1396"/>
        <v>1.00070912800779-0.00827046733813438i</v>
      </c>
      <c r="AH2676" t="str">
        <f t="shared" si="1397"/>
        <v>0.00247435856663043+0.00093597883062131i</v>
      </c>
      <c r="AI2676">
        <f t="shared" si="1398"/>
        <v>-51.549946180584328</v>
      </c>
      <c r="AJ2676">
        <f t="shared" si="1399"/>
        <v>20.72019187752754</v>
      </c>
      <c r="AK2676"/>
      <c r="AL2676"/>
      <c r="AM2676"/>
      <c r="AN2676"/>
    </row>
    <row r="2677" spans="1:40" x14ac:dyDescent="0.35">
      <c r="A2677"/>
      <c r="B2677">
        <f t="shared" si="1400"/>
        <v>743000</v>
      </c>
      <c r="C2677" s="237" t="str">
        <f t="shared" si="1368"/>
        <v>-5.84176143353925E-08+0.00139085762402798i</v>
      </c>
      <c r="D2677" s="208" t="str">
        <f t="shared" si="1369"/>
        <v>-2.51366165005416+0.0106632417842145i</v>
      </c>
      <c r="E2677" t="str">
        <f t="shared" si="1370"/>
        <v>20500</v>
      </c>
      <c r="F2677" t="str">
        <f t="shared" si="1371"/>
        <v>0.327868852459016</v>
      </c>
      <c r="G2677" t="str">
        <f t="shared" si="1366"/>
        <v>0.327868852459016</v>
      </c>
      <c r="H2677" t="str">
        <f t="shared" si="1372"/>
        <v>3.84165291236819+0.212234281936094i</v>
      </c>
      <c r="I2677" t="str">
        <f t="shared" si="1373"/>
        <v>2917.75417702152i</v>
      </c>
      <c r="J2677" t="str">
        <f t="shared" si="1367"/>
        <v>-11522.5885826359+638.311245798644i</v>
      </c>
      <c r="K2677" t="str">
        <f t="shared" si="1374"/>
        <v>0.013984610456128-0.252445674167587i</v>
      </c>
      <c r="L2677" t="str">
        <f t="shared" si="1375"/>
        <v>0.00292281225077601-0.0447313155513586i</v>
      </c>
      <c r="M2677" t="str">
        <f t="shared" si="1376"/>
        <v>0.016907422706904-0.297176989718946i</v>
      </c>
      <c r="N2677" t="str">
        <f t="shared" si="1377"/>
        <v>-9.26765815678834i</v>
      </c>
      <c r="O2677" t="str">
        <f t="shared" si="1378"/>
        <v>-0.987682055622139-0.156474141640166i</v>
      </c>
      <c r="P2677" t="str">
        <f t="shared" si="1379"/>
        <v>1.98768205562214+0.156474141640166i</v>
      </c>
      <c r="Q2677" t="str">
        <f t="shared" si="1380"/>
        <v>-1.98768205562214+9.11118401514817i</v>
      </c>
      <c r="R2677" t="str">
        <f t="shared" si="1381"/>
        <v>-0.0290372932044277-0.211823748238112i</v>
      </c>
      <c r="S2677" t="str">
        <f t="shared" si="1382"/>
        <v>1.00361092684193i</v>
      </c>
      <c r="T2677" t="str">
        <f t="shared" si="1383"/>
        <v>0.212588628296383-0.0291421447458766i</v>
      </c>
      <c r="U2677" t="str">
        <f t="shared" si="1384"/>
        <v>0.00005-0.000191255219058709i</v>
      </c>
      <c r="V2677" t="str">
        <f t="shared" si="1385"/>
        <v>0.00002-0.00214205845345754i</v>
      </c>
      <c r="W2677" t="str">
        <f t="shared" si="1386"/>
        <v>0.0000422484155151107-0.000176417449864222i</v>
      </c>
      <c r="X2677" t="str">
        <f t="shared" si="1387"/>
        <v>0.0000424704521710371-0.000176304259678718i</v>
      </c>
      <c r="Y2677" t="str">
        <f t="shared" si="1388"/>
        <v>0.009+3.73472534658755i</v>
      </c>
      <c r="Z2677" t="str">
        <f t="shared" si="1389"/>
        <v>-0.000566174038859305-0.000137838607080856i</v>
      </c>
      <c r="AA2677" t="str">
        <f t="shared" si="1390"/>
        <v>0.00778017676488465-3.21322052862948i</v>
      </c>
      <c r="AB2677" t="str">
        <f t="shared" si="1391"/>
        <v>0.71055693729136-0.0974048013888234i</v>
      </c>
      <c r="AC2677" t="str">
        <f t="shared" si="1392"/>
        <v>0.983067220835206-0.212808035798923i</v>
      </c>
      <c r="AD2677" t="str">
        <f t="shared" si="1393"/>
        <v>0.710929891730779+0.054814962109471i</v>
      </c>
      <c r="AE2677" t="str">
        <f t="shared" si="1394"/>
        <v>-0.000394954430122664-0.000129028394495753i</v>
      </c>
      <c r="AF2677" t="str">
        <f t="shared" si="1395"/>
        <v>-6.35531456242235-0.20157104015188i</v>
      </c>
      <c r="AG2677" t="str">
        <f t="shared" si="1396"/>
        <v>1.00065762267274-0.00826789194980058i</v>
      </c>
      <c r="AH2677" t="str">
        <f t="shared" si="1397"/>
        <v>0.00247482155800995+0.000919484293315404i</v>
      </c>
      <c r="AI2677">
        <f t="shared" si="1398"/>
        <v>-51.567551895790004</v>
      </c>
      <c r="AJ2677">
        <f t="shared" si="1399"/>
        <v>20.381823481149997</v>
      </c>
      <c r="AK2677"/>
      <c r="AL2677"/>
      <c r="AM2677"/>
      <c r="AN2677"/>
    </row>
    <row r="2678" spans="1:40" x14ac:dyDescent="0.35">
      <c r="A2678"/>
      <c r="B2678">
        <f t="shared" si="1400"/>
        <v>744000</v>
      </c>
      <c r="C2678" s="237" t="str">
        <f t="shared" si="1368"/>
        <v>-5.82606832733407E-08+0.00138898819174421i</v>
      </c>
      <c r="D2678" s="208" t="str">
        <f t="shared" si="1369"/>
        <v>-2.51366164885103+0.0106489094700389i</v>
      </c>
      <c r="E2678" t="str">
        <f t="shared" si="1370"/>
        <v>20500</v>
      </c>
      <c r="F2678" t="str">
        <f t="shared" si="1371"/>
        <v>0.327868852459016</v>
      </c>
      <c r="G2678" t="str">
        <f t="shared" si="1366"/>
        <v>0.327868852459016</v>
      </c>
      <c r="H2678" t="str">
        <f t="shared" si="1372"/>
        <v>3.84168671535451+0.211951029433552i</v>
      </c>
      <c r="I2678" t="str">
        <f t="shared" si="1373"/>
        <v>2921.68116783851i</v>
      </c>
      <c r="J2678" t="str">
        <f t="shared" si="1367"/>
        <v>-11553.6285378254+639.170345725695i</v>
      </c>
      <c r="K2678" t="str">
        <f t="shared" si="1374"/>
        <v>0.0139471508244798-0.252108379033309i</v>
      </c>
      <c r="L2678" t="str">
        <f t="shared" si="1375"/>
        <v>0.00291499380016831-0.0446717029982146i</v>
      </c>
      <c r="M2678" t="str">
        <f t="shared" si="1376"/>
        <v>0.0168621446246481-0.296780082031524i</v>
      </c>
      <c r="N2678" t="str">
        <f t="shared" si="1377"/>
        <v>-9.28013145175037i</v>
      </c>
      <c r="O2678" t="str">
        <f t="shared" si="1378"/>
        <v>-0.989556920819768-0.14414263927686i</v>
      </c>
      <c r="P2678" t="str">
        <f t="shared" si="1379"/>
        <v>1.98955692081977+0.14414263927686i</v>
      </c>
      <c r="Q2678" t="str">
        <f t="shared" si="1380"/>
        <v>-1.98955692081977+9.13598881247351i</v>
      </c>
      <c r="R2678" t="str">
        <f t="shared" si="1381"/>
        <v>-0.030214039819469-0.211191629980623i</v>
      </c>
      <c r="S2678" t="str">
        <f t="shared" si="1382"/>
        <v>1.00496168179057i</v>
      </c>
      <c r="T2678" t="str">
        <f t="shared" si="1383"/>
        <v>0.212239495645419-0.0303639522706608i</v>
      </c>
      <c r="U2678" t="str">
        <f t="shared" si="1384"/>
        <v>0.0000499999999999999-0.000190998155592232i</v>
      </c>
      <c r="V2678" t="str">
        <f t="shared" si="1385"/>
        <v>0.00002-0.002139179342633i</v>
      </c>
      <c r="W2678" t="str">
        <f t="shared" si="1386"/>
        <v>0.000042248347786753-0.000176182584194407i</v>
      </c>
      <c r="X2678" t="str">
        <f t="shared" si="1387"/>
        <v>0.0000424697577145404-0.000176069545716631i</v>
      </c>
      <c r="Y2678" t="str">
        <f t="shared" si="1388"/>
        <v>0.009+3.73975189483329i</v>
      </c>
      <c r="Z2678" t="str">
        <f t="shared" si="1389"/>
        <v>-0.000564660264825518-0.000137647433824388i</v>
      </c>
      <c r="AA2678" t="str">
        <f t="shared" si="1390"/>
        <v>0.0077592739342243-3.20890132935794i</v>
      </c>
      <c r="AB2678" t="str">
        <f t="shared" si="1391"/>
        <v>0.709389995159199-0.101488574917668i</v>
      </c>
      <c r="AC2678" t="str">
        <f t="shared" si="1392"/>
        <v>0.981842049104325-0.212244135983701i</v>
      </c>
      <c r="AD2678" t="str">
        <f t="shared" si="1393"/>
        <v>0.711601190674753+0.050460870979466i</v>
      </c>
      <c r="AE2678" t="str">
        <f t="shared" si="1394"/>
        <v>-0.000394867107377693-0.00012644332657335i</v>
      </c>
      <c r="AF2678" t="str">
        <f t="shared" si="1395"/>
        <v>-6.35534836420554-0.201302119963513i</v>
      </c>
      <c r="AG2678" t="str">
        <f t="shared" si="1396"/>
        <v>1.00060615258162-0.00826470061056903i</v>
      </c>
      <c r="AH2678" t="str">
        <f t="shared" si="1397"/>
        <v>0.00247510150392838+0.000902987599167967i</v>
      </c>
      <c r="AI2678">
        <f t="shared" si="1398"/>
        <v>-51.585457924049976</v>
      </c>
      <c r="AJ2678">
        <f t="shared" si="1399"/>
        <v>20.043411254532099</v>
      </c>
      <c r="AK2678"/>
      <c r="AL2678"/>
      <c r="AM2678"/>
      <c r="AN2678"/>
    </row>
    <row r="2679" spans="1:40" x14ac:dyDescent="0.35">
      <c r="A2679"/>
      <c r="B2679">
        <f t="shared" si="1400"/>
        <v>745000</v>
      </c>
      <c r="C2679" s="237" t="str">
        <f t="shared" si="1368"/>
        <v>-5.81043837242359E-08+0.00138712377807056i</v>
      </c>
      <c r="D2679" s="208" t="str">
        <f t="shared" si="1369"/>
        <v>-2.51366164765273+0.0106346156318743i</v>
      </c>
      <c r="E2679" t="str">
        <f t="shared" si="1370"/>
        <v>20500</v>
      </c>
      <c r="F2679" t="str">
        <f t="shared" si="1371"/>
        <v>0.327868852459016</v>
      </c>
      <c r="G2679" t="str">
        <f t="shared" si="1366"/>
        <v>0.327868852459016</v>
      </c>
      <c r="H2679" t="str">
        <f t="shared" si="1372"/>
        <v>3.84172038294967+0.211668529306043i</v>
      </c>
      <c r="I2679" t="str">
        <f t="shared" si="1373"/>
        <v>2925.6081586555i</v>
      </c>
      <c r="J2679" t="str">
        <f t="shared" si="1367"/>
        <v>-11584.7102414414+640.029445652745i</v>
      </c>
      <c r="K2679" t="str">
        <f t="shared" si="1374"/>
        <v>0.0139098413583099-0.251771981328289i</v>
      </c>
      <c r="L2679" t="str">
        <f t="shared" si="1375"/>
        <v>0.00290720663460745-0.0446122484400452i</v>
      </c>
      <c r="M2679" t="str">
        <f t="shared" si="1376"/>
        <v>0.0168170479929174-0.296384229768334i</v>
      </c>
      <c r="N2679" t="str">
        <f t="shared" si="1377"/>
        <v>-9.2926047467124i</v>
      </c>
      <c r="O2679" t="str">
        <f t="shared" si="1378"/>
        <v>-0.991277829692786-0.131788711047496i</v>
      </c>
      <c r="P2679" t="str">
        <f t="shared" si="1379"/>
        <v>1.99127782969279+0.131788711047496i</v>
      </c>
      <c r="Q2679" t="str">
        <f t="shared" si="1380"/>
        <v>-1.99127782969279+9.1608160356649i</v>
      </c>
      <c r="R2679" t="str">
        <f t="shared" si="1381"/>
        <v>-0.0313804642880918-0.210547903086502i</v>
      </c>
      <c r="S2679" t="str">
        <f t="shared" si="1382"/>
        <v>1.00631243673921i</v>
      </c>
      <c r="T2679" t="str">
        <f t="shared" si="1383"/>
        <v>0.211876973405309-0.0315785514837574i</v>
      </c>
      <c r="U2679" t="str">
        <f t="shared" si="1384"/>
        <v>0.0000499999999999999-0.000190741782229021i</v>
      </c>
      <c r="V2679" t="str">
        <f t="shared" si="1385"/>
        <v>0.00002-0.00213630796096504i</v>
      </c>
      <c r="W2679" t="str">
        <f t="shared" si="1386"/>
        <v>0.0000422482799676303-0.000175948352053816i</v>
      </c>
      <c r="X2679" t="str">
        <f t="shared" si="1387"/>
        <v>0.0000424690656895964-0.000175835464871471i</v>
      </c>
      <c r="Y2679" t="str">
        <f t="shared" si="1388"/>
        <v>0.009+3.74477844307903i</v>
      </c>
      <c r="Z2679" t="str">
        <f t="shared" si="1389"/>
        <v>-0.000563152582690822-0.000137456796359855i</v>
      </c>
      <c r="AA2679" t="str">
        <f t="shared" si="1390"/>
        <v>0.00773845523224711-3.20459372667681i</v>
      </c>
      <c r="AB2679" t="str">
        <f t="shared" si="1391"/>
        <v>0.708178299619806-0.105548255361587i</v>
      </c>
      <c r="AC2679" t="str">
        <f t="shared" si="1392"/>
        <v>0.980626630083513-0.211667889947449i</v>
      </c>
      <c r="AD2679" t="str">
        <f t="shared" si="1393"/>
        <v>0.71221876798056+0.0460986751236605i</v>
      </c>
      <c r="AE2679" t="str">
        <f t="shared" si="1394"/>
        <v>-0.000394751262430196-0.000123859898108485i</v>
      </c>
      <c r="AF2679" t="str">
        <f t="shared" si="1395"/>
        <v>-6.3553820306024-0.201033913674169i</v>
      </c>
      <c r="AG2679" t="str">
        <f t="shared" si="1396"/>
        <v>1.00055472517334-0.00826089452935697i</v>
      </c>
      <c r="AH2679" t="str">
        <f t="shared" si="1397"/>
        <v>0.00247519877635746+0.000886490959144777i</v>
      </c>
      <c r="AI2679">
        <f t="shared" si="1398"/>
        <v>-51.603664136133894</v>
      </c>
      <c r="AJ2679">
        <f t="shared" si="1399"/>
        <v>19.704954622423891</v>
      </c>
      <c r="AK2679"/>
      <c r="AL2679"/>
      <c r="AM2679"/>
      <c r="AN2679"/>
    </row>
    <row r="2680" spans="1:40" x14ac:dyDescent="0.35">
      <c r="A2680"/>
      <c r="B2680">
        <f t="shared" si="1400"/>
        <v>746000</v>
      </c>
      <c r="C2680" s="237" t="str">
        <f t="shared" si="1368"/>
        <v>-5.79487123042207E-08+0.00138526436282497i</v>
      </c>
      <c r="D2680" s="208" t="str">
        <f t="shared" si="1369"/>
        <v>-2.51366164645925+0.0106203601149914i</v>
      </c>
      <c r="E2680" t="str">
        <f t="shared" si="1370"/>
        <v>20500</v>
      </c>
      <c r="F2680" t="str">
        <f t="shared" si="1371"/>
        <v>0.327868852459016</v>
      </c>
      <c r="G2680" t="str">
        <f t="shared" si="1366"/>
        <v>0.327868852459016</v>
      </c>
      <c r="H2680" t="str">
        <f t="shared" si="1372"/>
        <v>3.84175391587491+0.211386778570678i</v>
      </c>
      <c r="I2680" t="str">
        <f t="shared" si="1373"/>
        <v>2929.53514947248i</v>
      </c>
      <c r="J2680" t="str">
        <f t="shared" si="1367"/>
        <v>-11615.8336934841+640.888545579796i</v>
      </c>
      <c r="K2680" t="str">
        <f t="shared" si="1374"/>
        <v>0.0138726812568275-0.251436477486488i</v>
      </c>
      <c r="L2680" t="str">
        <f t="shared" si="1375"/>
        <v>0.00289945058763826-0.0445529512523149i</v>
      </c>
      <c r="M2680" t="str">
        <f t="shared" si="1376"/>
        <v>0.0167721318444658-0.295989428738803i</v>
      </c>
      <c r="N2680" t="str">
        <f t="shared" si="1377"/>
        <v>-9.30507804167443i</v>
      </c>
      <c r="O2680" t="str">
        <f t="shared" si="1378"/>
        <v>-0.992844514500347-0.119414278989447i</v>
      </c>
      <c r="P2680" t="str">
        <f t="shared" si="1379"/>
        <v>1.99284451450035+0.119414278989447i</v>
      </c>
      <c r="Q2680" t="str">
        <f t="shared" si="1380"/>
        <v>-1.99284451450035+9.18566376268498i</v>
      </c>
      <c r="R2680" t="str">
        <f t="shared" si="1381"/>
        <v>-0.0325365009803108-0.209892760807646i</v>
      </c>
      <c r="S2680" t="str">
        <f t="shared" si="1382"/>
        <v>1.00766319168786i</v>
      </c>
      <c r="T2680" t="str">
        <f t="shared" si="1383"/>
        <v>0.211501209267609-0.0327858344241752i</v>
      </c>
      <c r="U2680" t="str">
        <f t="shared" si="1384"/>
        <v>0.0000499999999999999-0.000190486096193862i</v>
      </c>
      <c r="V2680" t="str">
        <f t="shared" si="1385"/>
        <v>0.00002-0.00213344427737125i</v>
      </c>
      <c r="W2680" t="str">
        <f t="shared" si="1386"/>
        <v>0.0000422482120577439-0.000175714750894702i</v>
      </c>
      <c r="X2680" t="str">
        <f t="shared" si="1387"/>
        <v>0.0000424683760826913-0.000175602014597166i</v>
      </c>
      <c r="Y2680" t="str">
        <f t="shared" si="1388"/>
        <v>0.009+3.74980499132478i</v>
      </c>
      <c r="Z2680" t="str">
        <f t="shared" si="1389"/>
        <v>-0.000561650959810783-0.000137266692410225i</v>
      </c>
      <c r="AA2680" t="str">
        <f t="shared" si="1390"/>
        <v>0.00771772020807843-3.20029767394337i</v>
      </c>
      <c r="AB2680" t="str">
        <f t="shared" si="1391"/>
        <v>0.706922344317927-0.109583481871405i</v>
      </c>
      <c r="AC2680" t="str">
        <f t="shared" si="1392"/>
        <v>0.979421042564373-0.211079489463281i</v>
      </c>
      <c r="AD2680" t="str">
        <f t="shared" si="1393"/>
        <v>0.712782523353547+0.0417290291715624i</v>
      </c>
      <c r="AE2680" t="str">
        <f t="shared" si="1394"/>
        <v>-0.000394606982566001-0.000121278448674736i</v>
      </c>
      <c r="AF2680" t="str">
        <f t="shared" si="1395"/>
        <v>-6.35541556233416-0.200766418455687i</v>
      </c>
      <c r="AG2680" t="str">
        <f t="shared" si="1396"/>
        <v>1.0005033478633-0.00825647499872979i</v>
      </c>
      <c r="AH2680" t="str">
        <f t="shared" si="1397"/>
        <v>0.00247511377003371+0.000869996574714878i</v>
      </c>
      <c r="AI2680">
        <f t="shared" si="1398"/>
        <v>-51.622170430068934</v>
      </c>
      <c r="AJ2680">
        <f t="shared" si="1399"/>
        <v>19.366453019593123</v>
      </c>
      <c r="AK2680"/>
      <c r="AL2680"/>
      <c r="AM2680"/>
      <c r="AN2680"/>
    </row>
    <row r="2681" spans="1:40" x14ac:dyDescent="0.35">
      <c r="A2681"/>
      <c r="B2681">
        <f t="shared" si="1400"/>
        <v>747000</v>
      </c>
      <c r="C2681" s="237" t="str">
        <f t="shared" si="1368"/>
        <v>-5.77936656520715E-08+0.00138340992593342i</v>
      </c>
      <c r="D2681" s="208" t="str">
        <f t="shared" si="1369"/>
        <v>-2.51366164527056+0.0106061427654896i</v>
      </c>
      <c r="E2681" t="str">
        <f t="shared" si="1370"/>
        <v>20500</v>
      </c>
      <c r="F2681" t="str">
        <f t="shared" si="1371"/>
        <v>0.327868852459016</v>
      </c>
      <c r="G2681" t="str">
        <f t="shared" si="1366"/>
        <v>0.327868852459016</v>
      </c>
      <c r="H2681" t="str">
        <f t="shared" si="1372"/>
        <v>3.84178731484667+0.211105774260248i</v>
      </c>
      <c r="I2681" t="str">
        <f t="shared" si="1373"/>
        <v>2933.46214028947i</v>
      </c>
      <c r="J2681" t="str">
        <f t="shared" si="1367"/>
        <v>-11646.9988939534+641.747645506847i</v>
      </c>
      <c r="K2681" t="str">
        <f t="shared" si="1374"/>
        <v>0.0138356697245681-0.251101863960684i</v>
      </c>
      <c r="L2681" t="str">
        <f t="shared" si="1375"/>
        <v>0.00289172549390961-0.0444938108137607i</v>
      </c>
      <c r="M2681" t="str">
        <f t="shared" si="1376"/>
        <v>0.0167273952184777-0.295595674774445i</v>
      </c>
      <c r="N2681" t="str">
        <f t="shared" si="1377"/>
        <v>-9.31755133663646i</v>
      </c>
      <c r="O2681" t="str">
        <f t="shared" si="1378"/>
        <v>-0.994256731495954-0.107021268330093i</v>
      </c>
      <c r="P2681" t="str">
        <f t="shared" si="1379"/>
        <v>1.99425673149595+0.107021268330093i</v>
      </c>
      <c r="Q2681" t="str">
        <f t="shared" si="1380"/>
        <v>-1.99425673149595+9.21053006830637i</v>
      </c>
      <c r="R2681" t="str">
        <f t="shared" si="1381"/>
        <v>-0.0336820873468262-0.209226394982939i</v>
      </c>
      <c r="S2681" t="str">
        <f t="shared" si="1382"/>
        <v>1.0090139466365i</v>
      </c>
      <c r="T2681" t="str">
        <f t="shared" si="1383"/>
        <v>0.211112350542262-0.0339856958847764i</v>
      </c>
      <c r="U2681" t="str">
        <f t="shared" si="1384"/>
        <v>0.0000499999999999999-0.0001902310947264i</v>
      </c>
      <c r="V2681" t="str">
        <f t="shared" si="1385"/>
        <v>0.00002-0.00213058826093568i</v>
      </c>
      <c r="W2681" t="str">
        <f t="shared" si="1386"/>
        <v>0.0000422481440570946-0.000175481778182958i</v>
      </c>
      <c r="X2681" t="str">
        <f t="shared" si="1387"/>
        <v>0.0000424676888804013-0.000175369192361276i</v>
      </c>
      <c r="Y2681" t="str">
        <f t="shared" si="1388"/>
        <v>0.009+3.75483153957052i</v>
      </c>
      <c r="Z2681" t="str">
        <f t="shared" si="1389"/>
        <v>-0.000560155363759342-0.000137077119711476i</v>
      </c>
      <c r="AA2681" t="str">
        <f t="shared" si="1390"/>
        <v>0.00769706841386019-3.19601312476475i</v>
      </c>
      <c r="AB2681" t="str">
        <f t="shared" si="1391"/>
        <v>0.705622621622805-0.113593902802435i</v>
      </c>
      <c r="AC2681" t="str">
        <f t="shared" si="1392"/>
        <v>0.978225362117835-0.210479125081292i</v>
      </c>
      <c r="AD2681" t="str">
        <f t="shared" si="1393"/>
        <v>0.713292364294101+0.0373525890621432i</v>
      </c>
      <c r="AE2681" t="str">
        <f t="shared" si="1394"/>
        <v>-0.000394434358465518-0.000118699315923083i</v>
      </c>
      <c r="AF2681" t="str">
        <f t="shared" si="1395"/>
        <v>-6.35544896011723-0.200499631494758i</v>
      </c>
      <c r="AG2681" t="str">
        <f t="shared" si="1396"/>
        <v>1.00045202804255-0.00825144339457483i</v>
      </c>
      <c r="AH2681" t="str">
        <f t="shared" si="1397"/>
        <v>0.0024748469023345+0.000853506637661319i</v>
      </c>
      <c r="AI2681">
        <f t="shared" si="1398"/>
        <v>-51.64097673103101</v>
      </c>
      <c r="AJ2681">
        <f t="shared" si="1399"/>
        <v>19.027905890858989</v>
      </c>
      <c r="AK2681"/>
      <c r="AL2681"/>
      <c r="AM2681"/>
      <c r="AN2681"/>
    </row>
    <row r="2682" spans="1:40" x14ac:dyDescent="0.35">
      <c r="A2682"/>
      <c r="B2682">
        <f t="shared" si="1400"/>
        <v>748000</v>
      </c>
      <c r="C2682" s="237" t="str">
        <f t="shared" si="1368"/>
        <v>-5.76392404290176E-08+0.00138156044742925i</v>
      </c>
      <c r="D2682" s="208" t="str">
        <f t="shared" si="1369"/>
        <v>-2.51366164408663+0.0105919634302909i</v>
      </c>
      <c r="E2682" t="str">
        <f t="shared" si="1370"/>
        <v>20500</v>
      </c>
      <c r="F2682" t="str">
        <f t="shared" si="1371"/>
        <v>0.327868852459016</v>
      </c>
      <c r="G2682" t="str">
        <f t="shared" si="1366"/>
        <v>0.327868852459016</v>
      </c>
      <c r="H2682" t="str">
        <f t="shared" si="1372"/>
        <v>3.84182058057662+0.210825513423132i</v>
      </c>
      <c r="I2682" t="str">
        <f t="shared" si="1373"/>
        <v>2937.38913110646i</v>
      </c>
      <c r="J2682" t="str">
        <f t="shared" si="1367"/>
        <v>-11678.2058428493+642.606745433897i</v>
      </c>
      <c r="K2682" t="str">
        <f t="shared" si="1374"/>
        <v>0.0137988059713503-0.250768137222337i</v>
      </c>
      <c r="L2682" t="str">
        <f t="shared" si="1375"/>
        <v>0.00288403118916547-0.0444348265063698i</v>
      </c>
      <c r="M2682" t="str">
        <f t="shared" si="1376"/>
        <v>0.0166828371605158-0.295202963728707i</v>
      </c>
      <c r="N2682" t="str">
        <f t="shared" si="1377"/>
        <v>-9.33002463159849i</v>
      </c>
      <c r="O2682" t="str">
        <f t="shared" si="1378"/>
        <v>-0.995514260965375-0.0946116071872959i</v>
      </c>
      <c r="P2682" t="str">
        <f t="shared" si="1379"/>
        <v>1.99551426096538+0.0946116071872959i</v>
      </c>
      <c r="Q2682" t="str">
        <f t="shared" si="1380"/>
        <v>-1.99551426096538+9.23541302441119i</v>
      </c>
      <c r="R2682" t="str">
        <f t="shared" si="1381"/>
        <v>-0.0348171638465683-0.208548996010493i</v>
      </c>
      <c r="S2682" t="str">
        <f t="shared" si="1382"/>
        <v>1.01036470158514i</v>
      </c>
      <c r="T2682" t="str">
        <f t="shared" si="1383"/>
        <v>0.210710544120022-0.0351780333598789i</v>
      </c>
      <c r="U2682" t="str">
        <f t="shared" si="1384"/>
        <v>0.0000500000000000001-0.000189976775081044i</v>
      </c>
      <c r="V2682" t="str">
        <f t="shared" si="1385"/>
        <v>0.00002-0.00212773988090769i</v>
      </c>
      <c r="W2682" t="str">
        <f t="shared" si="1386"/>
        <v>0.0000422480759656844-0.000175249431398029i</v>
      </c>
      <c r="X2682" t="str">
        <f t="shared" si="1387"/>
        <v>0.0000424670040693931-0.000175136995644902i</v>
      </c>
      <c r="Y2682" t="str">
        <f t="shared" si="1388"/>
        <v>0.009+3.75985808781626i</v>
      </c>
      <c r="Z2682" t="str">
        <f t="shared" si="1389"/>
        <v>-0.000558665762327056-0.000136888076012508i</v>
      </c>
      <c r="AA2682" t="str">
        <f t="shared" si="1390"/>
        <v>0.00767649940472669-3.1917400329962i</v>
      </c>
      <c r="AB2682" t="str">
        <f t="shared" si="1391"/>
        <v>0.704279622502585-0.117579175539344i</v>
      </c>
      <c r="AC2682" t="str">
        <f t="shared" si="1392"/>
        <v>0.977039661165688-0.209866986095489i</v>
      </c>
      <c r="AD2682" t="str">
        <f t="shared" si="1393"/>
        <v>0.713748206116814+0.0329700119553192i</v>
      </c>
      <c r="AE2682" t="str">
        <f t="shared" si="1394"/>
        <v>-0.000394233484177145-0.00011612283555566i</v>
      </c>
      <c r="AF2682" t="str">
        <f t="shared" si="1395"/>
        <v>-6.35548222466325-0.200233549992841i</v>
      </c>
      <c r="AG2682" t="str">
        <f t="shared" si="1396"/>
        <v>1.00040077307691-0.0082458011757677i</v>
      </c>
      <c r="AH2682" t="str">
        <f t="shared" si="1397"/>
        <v>0.00247439861315289+0.000837023329892615i</v>
      </c>
      <c r="AI2682">
        <f t="shared" si="1398"/>
        <v>-51.660082991244536</v>
      </c>
      <c r="AJ2682">
        <f t="shared" si="1399"/>
        <v>18.689312691127295</v>
      </c>
      <c r="AK2682"/>
      <c r="AL2682"/>
      <c r="AM2682"/>
      <c r="AN2682"/>
    </row>
    <row r="2683" spans="1:40" x14ac:dyDescent="0.35">
      <c r="A2683"/>
      <c r="B2683">
        <f t="shared" si="1400"/>
        <v>749000</v>
      </c>
      <c r="C2683" s="237" t="str">
        <f t="shared" si="1368"/>
        <v>-5.74854333185625E-08+0.00137971590745245i</v>
      </c>
      <c r="D2683" s="208" t="str">
        <f t="shared" si="1369"/>
        <v>-2.51366164290744+0.0105778219571355i</v>
      </c>
      <c r="E2683" t="str">
        <f t="shared" si="1370"/>
        <v>20500</v>
      </c>
      <c r="F2683" t="str">
        <f t="shared" si="1371"/>
        <v>0.327868852459016</v>
      </c>
      <c r="G2683" t="str">
        <f t="shared" si="1366"/>
        <v>0.327868852459016</v>
      </c>
      <c r="H2683" t="str">
        <f t="shared" si="1372"/>
        <v>3.84185371377176+0.2105459931232i</v>
      </c>
      <c r="I2683" t="str">
        <f t="shared" si="1373"/>
        <v>2941.31612192344i</v>
      </c>
      <c r="J2683" t="str">
        <f t="shared" si="1367"/>
        <v>-11709.4545401718+643.465845360948i</v>
      </c>
      <c r="K2683" t="str">
        <f t="shared" si="1374"/>
        <v>0.0137620892122342-0.250435293761475i</v>
      </c>
      <c r="L2683" t="str">
        <f t="shared" si="1375"/>
        <v>0.00287636751023656-0.0443759977153606i</v>
      </c>
      <c r="M2683" t="str">
        <f t="shared" si="1376"/>
        <v>0.0166384567224708-0.294811291476836i</v>
      </c>
      <c r="N2683" t="str">
        <f t="shared" si="1377"/>
        <v>-9.34249792656052i</v>
      </c>
      <c r="O2683" t="str">
        <f t="shared" si="1378"/>
        <v>-0.996616907260829-0.0821872262694139i</v>
      </c>
      <c r="P2683" t="str">
        <f t="shared" si="1379"/>
        <v>1.99661690726083+0.0821872262694139i</v>
      </c>
      <c r="Q2683" t="str">
        <f t="shared" si="1380"/>
        <v>-1.99661690726083+9.26031070029111i</v>
      </c>
      <c r="R2683" t="str">
        <f t="shared" si="1381"/>
        <v>-0.035941673874961-0.207860752821859i</v>
      </c>
      <c r="S2683" t="str">
        <f t="shared" si="1382"/>
        <v>1.01171545653379i</v>
      </c>
      <c r="T2683" t="str">
        <f t="shared" si="1383"/>
        <v>0.210295936436624-0.0363627469929948i</v>
      </c>
      <c r="U2683" t="str">
        <f t="shared" si="1384"/>
        <v>0.0000500000000000001-0.000189723134526864i</v>
      </c>
      <c r="V2683" t="str">
        <f t="shared" si="1385"/>
        <v>0.00002-0.00212489910670087i</v>
      </c>
      <c r="W2683" t="str">
        <f t="shared" si="1386"/>
        <v>0.0000422480077835139-0.000175017708032821i</v>
      </c>
      <c r="X2683" t="str">
        <f t="shared" si="1387"/>
        <v>0.0000424663216364219-0.000174905421942601i</v>
      </c>
      <c r="Y2683" t="str">
        <f t="shared" si="1388"/>
        <v>0.009+3.76488463606201i</v>
      </c>
      <c r="Z2683" t="str">
        <f t="shared" si="1389"/>
        <v>-0.000557182123519376-0.000136699559075039i</v>
      </c>
      <c r="AA2683" t="str">
        <f t="shared" si="1390"/>
        <v>0.0076560127387805-3.18747835273941i</v>
      </c>
      <c r="AB2683" t="str">
        <f t="shared" si="1391"/>
        <v>0.702893836404553-0.121538966321477i</v>
      </c>
      <c r="AC2683" t="str">
        <f t="shared" si="1392"/>
        <v>0.975864009051514-0.209243260512768i</v>
      </c>
      <c r="AD2683" t="str">
        <f t="shared" si="1393"/>
        <v>0.714149971968634+0.0285819561431018i</v>
      </c>
      <c r="AE2683" t="str">
        <f t="shared" si="1394"/>
        <v>-0.000394004457090522-0.000113549341299714i</v>
      </c>
      <c r="AF2683" t="str">
        <f t="shared" si="1395"/>
        <v>-6.3555153566792-0.199968171166064i</v>
      </c>
      <c r="AG2683" t="str">
        <f t="shared" si="1396"/>
        <v>1.00034959030612-0.00823954988382971i</v>
      </c>
      <c r="AH2683" t="str">
        <f t="shared" si="1397"/>
        <v>0.00247376936477123+0.000820548823254624i</v>
      </c>
      <c r="AI2683">
        <f t="shared" si="1398"/>
        <v>-51.679489189890802</v>
      </c>
      <c r="AJ2683">
        <f t="shared" si="1399"/>
        <v>18.350672885420632</v>
      </c>
      <c r="AK2683"/>
      <c r="AL2683"/>
      <c r="AM2683"/>
      <c r="AN2683"/>
    </row>
    <row r="2684" spans="1:40" x14ac:dyDescent="0.35">
      <c r="A2684"/>
      <c r="B2684">
        <f t="shared" si="1400"/>
        <v>750000</v>
      </c>
      <c r="C2684" s="237" t="str">
        <f t="shared" si="1368"/>
        <v>-5.73322410263042E-08+0.00137787628624888i</v>
      </c>
      <c r="D2684" s="208" t="str">
        <f t="shared" si="1369"/>
        <v>-2.51366164173297+0.0105637181945748i</v>
      </c>
      <c r="E2684" t="str">
        <f t="shared" si="1370"/>
        <v>20500</v>
      </c>
      <c r="F2684" t="str">
        <f t="shared" si="1371"/>
        <v>0.327868852459016</v>
      </c>
      <c r="G2684" t="str">
        <f t="shared" si="1366"/>
        <v>0.327868852459016</v>
      </c>
      <c r="H2684" t="str">
        <f t="shared" si="1372"/>
        <v>3.84188671513439+0.210267210439697i</v>
      </c>
      <c r="I2684" t="str">
        <f t="shared" si="1373"/>
        <v>2945.24311274043i</v>
      </c>
      <c r="J2684" t="str">
        <f t="shared" si="1367"/>
        <v>-11740.744985921+644.324945287998i</v>
      </c>
      <c r="K2684" t="str">
        <f t="shared" si="1374"/>
        <v>0.0137255186674791-0.250103330086563i</v>
      </c>
      <c r="L2684" t="str">
        <f t="shared" si="1375"/>
        <v>0.00286873429503139-0.0443173238291595i</v>
      </c>
      <c r="M2684" t="str">
        <f t="shared" si="1376"/>
        <v>0.0165942529625105-0.294420653915722i</v>
      </c>
      <c r="N2684" t="str">
        <f t="shared" si="1377"/>
        <v>-9.35497122152255i</v>
      </c>
      <c r="O2684" t="str">
        <f t="shared" si="1378"/>
        <v>-0.997564498831426-0.0697500585749249i</v>
      </c>
      <c r="P2684" t="str">
        <f t="shared" si="1379"/>
        <v>1.99756449883143+0.0697500585749249i</v>
      </c>
      <c r="Q2684" t="str">
        <f t="shared" si="1380"/>
        <v>-1.99756449883143+9.28522116294763i</v>
      </c>
      <c r="R2684" t="str">
        <f t="shared" si="1381"/>
        <v>-0.037055563692948-0.207161852858179i</v>
      </c>
      <c r="S2684" t="str">
        <f t="shared" si="1382"/>
        <v>1.01306621148243i</v>
      </c>
      <c r="T2684" t="str">
        <f t="shared" si="1383"/>
        <v>0.209868673438716-0.0375397395247607i</v>
      </c>
      <c r="U2684" t="str">
        <f t="shared" si="1384"/>
        <v>0.0000500000000000001-0.000189470170347495i</v>
      </c>
      <c r="V2684" t="str">
        <f t="shared" si="1385"/>
        <v>0.00002-0.00212206590789194i</v>
      </c>
      <c r="W2684" t="str">
        <f t="shared" si="1386"/>
        <v>0.000042247939510585-0.000174786605593611i</v>
      </c>
      <c r="X2684" t="str">
        <f t="shared" si="1387"/>
        <v>0.0000424656415683316-0.00017467446876229i</v>
      </c>
      <c r="Y2684" t="str">
        <f t="shared" si="1388"/>
        <v>0.009+3.76991118430775i</v>
      </c>
      <c r="Z2684" t="str">
        <f t="shared" si="1389"/>
        <v>-0.00055570441555493-0.000136511566673524i</v>
      </c>
      <c r="AA2684" t="str">
        <f t="shared" si="1390"/>
        <v>0.00763560797706916-3.183228038341i</v>
      </c>
      <c r="AB2684" t="str">
        <f t="shared" si="1391"/>
        <v>0.701465751141271-0.125472950068812i</v>
      </c>
      <c r="AC2684" t="str">
        <f t="shared" si="1392"/>
        <v>0.974698472110981-0.20860813502389i</v>
      </c>
      <c r="AD2684" t="str">
        <f t="shared" si="1393"/>
        <v>0.71449759284621+0.0241890809604245i</v>
      </c>
      <c r="AE2684" t="str">
        <f t="shared" si="1394"/>
        <v>-0.000393747377909707-0.000110979164881821i</v>
      </c>
      <c r="AF2684" t="str">
        <f t="shared" si="1395"/>
        <v>-6.35554835686736-0.199703492245122i</v>
      </c>
      <c r="AG2684" t="str">
        <f t="shared" si="1396"/>
        <v>1.000298487043-0.00823269114257912i</v>
      </c>
      <c r="AH2684" t="str">
        <f t="shared" si="1397"/>
        <v>0.00247295964173347+0.000804085279343202i</v>
      </c>
      <c r="AI2684">
        <f t="shared" si="1398"/>
        <v>-51.699195333024754</v>
      </c>
      <c r="AJ2684">
        <f t="shared" si="1399"/>
        <v>18.011985948910873</v>
      </c>
      <c r="AK2684"/>
      <c r="AL2684"/>
      <c r="AM2684"/>
      <c r="AN2684"/>
    </row>
    <row r="2685" spans="1:40" x14ac:dyDescent="0.35">
      <c r="A2685"/>
      <c r="B2685">
        <f t="shared" si="1400"/>
        <v>751000</v>
      </c>
      <c r="C2685" s="237" t="str">
        <f t="shared" si="1368"/>
        <v>-5.71796602797594E-08+0.00137604156416967i</v>
      </c>
      <c r="D2685" s="208" t="str">
        <f t="shared" si="1369"/>
        <v>-2.51366164056318+0.0105496519919675i</v>
      </c>
      <c r="E2685" t="str">
        <f t="shared" si="1370"/>
        <v>20500</v>
      </c>
      <c r="F2685" t="str">
        <f t="shared" si="1371"/>
        <v>0.327868852459016</v>
      </c>
      <c r="G2685" t="str">
        <f t="shared" si="1366"/>
        <v>0.327868852459016</v>
      </c>
      <c r="H2685" t="str">
        <f t="shared" si="1372"/>
        <v>3.84191958536214+0.209989162467158i</v>
      </c>
      <c r="I2685" t="str">
        <f t="shared" si="1373"/>
        <v>2949.17010355742i</v>
      </c>
      <c r="J2685" t="str">
        <f t="shared" si="1367"/>
        <v>-11772.0771800968+645.18404521505i</v>
      </c>
      <c r="K2685" t="str">
        <f t="shared" si="1374"/>
        <v>0.0136890935625037-0.249772242724394i</v>
      </c>
      <c r="L2685" t="str">
        <f t="shared" si="1375"/>
        <v>0.00286113138252803-0.044258804239382i</v>
      </c>
      <c r="M2685" t="str">
        <f t="shared" si="1376"/>
        <v>0.0165502249450317-0.294031046963776i</v>
      </c>
      <c r="N2685" t="str">
        <f t="shared" si="1377"/>
        <v>-9.36744451648458i</v>
      </c>
      <c r="O2685" t="str">
        <f t="shared" si="1378"/>
        <v>-0.998356888249856-0.057302039091687i</v>
      </c>
      <c r="P2685" t="str">
        <f t="shared" si="1379"/>
        <v>1.99835688824986+0.057302039091687i</v>
      </c>
      <c r="Q2685" t="str">
        <f t="shared" si="1380"/>
        <v>-1.99835688824986+9.31014247739289i</v>
      </c>
      <c r="R2685" t="str">
        <f t="shared" si="1381"/>
        <v>-0.0381587823567931-0.206452482048178i</v>
      </c>
      <c r="S2685" t="str">
        <f t="shared" si="1382"/>
        <v>1.01441696643107i</v>
      </c>
      <c r="T2685" t="str">
        <f t="shared" si="1383"/>
        <v>0.209428900551478-0.0387089162410815i</v>
      </c>
      <c r="U2685" t="str">
        <f t="shared" si="1384"/>
        <v>0.0000500000000000001-0.00018921787984104i</v>
      </c>
      <c r="V2685" t="str">
        <f t="shared" si="1385"/>
        <v>0.00002-0.00211924025421964i</v>
      </c>
      <c r="W2685" t="str">
        <f t="shared" si="1386"/>
        <v>0.0000422478711468987-0.000174556121599959i</v>
      </c>
      <c r="X2685" t="str">
        <f t="shared" si="1387"/>
        <v>0.0000424649638520532-0.000174444133625159i</v>
      </c>
      <c r="Y2685" t="str">
        <f t="shared" si="1388"/>
        <v>0.009+3.7749377325535i</v>
      </c>
      <c r="Z2685" t="str">
        <f t="shared" si="1389"/>
        <v>-0.000554232606863801-0.000136324096595058i</v>
      </c>
      <c r="AA2685" t="str">
        <f t="shared" si="1390"/>
        <v>0.00761528468356111-3.17898904439072i</v>
      </c>
      <c r="AB2685" t="str">
        <f t="shared" si="1391"/>
        <v>0.699995852782343-0.129380810208646i</v>
      </c>
      <c r="AC2685" t="str">
        <f t="shared" si="1392"/>
        <v>0.973543113741467-0.207961794976417i</v>
      </c>
      <c r="AD2685" t="str">
        <f t="shared" si="1393"/>
        <v>0.714791007612278+0.0197920466956556i</v>
      </c>
      <c r="AE2685" t="str">
        <f t="shared" si="1394"/>
        <v>-0.000393462350626203-0.000108412636002318i</v>
      </c>
      <c r="AF2685" t="str">
        <f t="shared" si="1395"/>
        <v>-6.35558122592532-0.199439510475191i</v>
      </c>
      <c r="AG2685" t="str">
        <f t="shared" si="1396"/>
        <v>1.00024747057258-0.00822522665777333i</v>
      </c>
      <c r="AH2685" t="str">
        <f t="shared" si="1397"/>
        <v>0.00247196995071641+0.000787634849317419i</v>
      </c>
      <c r="AI2685">
        <f t="shared" si="1398"/>
        <v>-51.719201453499522</v>
      </c>
      <c r="AJ2685">
        <f t="shared" si="1399"/>
        <v>17.673251366947863</v>
      </c>
      <c r="AK2685"/>
      <c r="AL2685"/>
      <c r="AM2685"/>
      <c r="AN2685"/>
    </row>
    <row r="2686" spans="1:40" x14ac:dyDescent="0.35">
      <c r="A2686"/>
      <c r="B2686">
        <f t="shared" si="1400"/>
        <v>752000</v>
      </c>
      <c r="C2686" s="237" t="str">
        <f t="shared" si="1368"/>
        <v>-5.70276878281898E-08+0.00137421172167043i</v>
      </c>
      <c r="D2686" s="208" t="str">
        <f t="shared" si="1369"/>
        <v>-2.51366163939807+0.0105356231994733i</v>
      </c>
      <c r="E2686" t="str">
        <f t="shared" si="1370"/>
        <v>20500</v>
      </c>
      <c r="F2686" t="str">
        <f t="shared" si="1371"/>
        <v>0.327868852459016</v>
      </c>
      <c r="G2686" t="str">
        <f t="shared" si="1366"/>
        <v>0.327868852459016</v>
      </c>
      <c r="H2686" t="str">
        <f t="shared" si="1372"/>
        <v>3.8419523251481+0.209711846315299i</v>
      </c>
      <c r="I2686" t="str">
        <f t="shared" si="1373"/>
        <v>2953.09709437441i</v>
      </c>
      <c r="J2686" t="str">
        <f t="shared" si="1367"/>
        <v>-11803.4511226991+646.0431451421i</v>
      </c>
      <c r="K2686" t="str">
        <f t="shared" si="1374"/>
        <v>0.0136528131278438-0.249442028219963i</v>
      </c>
      <c r="L2686" t="str">
        <f t="shared" si="1375"/>
        <v>0.00285355861276556-0.044200438340811i</v>
      </c>
      <c r="M2686" t="str">
        <f t="shared" si="1376"/>
        <v>0.0165063717406094-0.293642466560774i</v>
      </c>
      <c r="N2686" t="str">
        <f t="shared" si="1377"/>
        <v>-9.37991781144661i</v>
      </c>
      <c r="O2686" t="str">
        <f t="shared" si="1378"/>
        <v>-0.998993952235324-0.0448451044958914i</v>
      </c>
      <c r="P2686" t="str">
        <f t="shared" si="1379"/>
        <v>1.99899395223532+0.0448451044958914i</v>
      </c>
      <c r="Q2686" t="str">
        <f t="shared" si="1380"/>
        <v>-1.99899395223532+9.33507270695072i</v>
      </c>
      <c r="R2686" t="str">
        <f t="shared" si="1381"/>
        <v>-0.0392512816486939-0.205732824787975i</v>
      </c>
      <c r="S2686" t="str">
        <f t="shared" si="1382"/>
        <v>1.01576772137972i</v>
      </c>
      <c r="T2686" t="str">
        <f t="shared" si="1383"/>
        <v>0.208976762647895-0.0398701849215274i</v>
      </c>
      <c r="U2686" t="str">
        <f t="shared" si="1384"/>
        <v>0.0000500000000000001-0.000188966260319975i</v>
      </c>
      <c r="V2686" t="str">
        <f t="shared" si="1385"/>
        <v>0.00002-0.00211642211558371i</v>
      </c>
      <c r="W2686" t="str">
        <f t="shared" si="1386"/>
        <v>0.0000422478026924566-0.000174326253584618i</v>
      </c>
      <c r="X2686" t="str">
        <f t="shared" si="1387"/>
        <v>0.0000424642884746048-0.000174214414065584i</v>
      </c>
      <c r="Y2686" t="str">
        <f t="shared" si="1388"/>
        <v>0.009+3.77996428079924i</v>
      </c>
      <c r="Z2686" t="str">
        <f t="shared" si="1389"/>
        <v>-0.000552766666085862-0.000136137146639287i</v>
      </c>
      <c r="AA2686" t="str">
        <f t="shared" si="1390"/>
        <v>0.00759504242512277-3.17476132571996i</v>
      </c>
      <c r="AB2686" t="str">
        <f t="shared" si="1391"/>
        <v>0.698484625551715-0.133262238503106i</v>
      </c>
      <c r="AC2686" t="str">
        <f t="shared" si="1392"/>
        <v>0.972397994470995-0.207304424349502i</v>
      </c>
      <c r="AD2686" t="str">
        <f t="shared" si="1393"/>
        <v>0.715030163011099+0.0153915145007911i</v>
      </c>
      <c r="AE2686" t="str">
        <f t="shared" si="1394"/>
        <v>-0.000393149482491881-0.00010585008230997i</v>
      </c>
      <c r="AF2686" t="str">
        <f t="shared" si="1395"/>
        <v>-6.35561396454617-0.199176223115826i</v>
      </c>
      <c r="AG2686" t="str">
        <f t="shared" si="1396"/>
        <v>1.00019654815124-0.00821715821674382i</v>
      </c>
      <c r="AH2686" t="str">
        <f t="shared" si="1397"/>
        <v>0.00247080082039956+0.000771199673713459i</v>
      </c>
      <c r="AI2686">
        <f t="shared" si="1398"/>
        <v>-51.739507610899629</v>
      </c>
      <c r="AJ2686">
        <f t="shared" si="1399"/>
        <v>17.334468635088729</v>
      </c>
      <c r="AK2686"/>
      <c r="AL2686"/>
      <c r="AM2686"/>
      <c r="AN2686"/>
    </row>
    <row r="2687" spans="1:40" x14ac:dyDescent="0.35">
      <c r="A2687"/>
      <c r="B2687">
        <f t="shared" si="1400"/>
        <v>753000</v>
      </c>
      <c r="C2687" s="237" t="str">
        <f t="shared" si="1368"/>
        <v>-5.6876320442427E-08+0.00137238673931061i</v>
      </c>
      <c r="D2687" s="208" t="str">
        <f t="shared" si="1369"/>
        <v>-2.51366163823758+0.010521631668048i</v>
      </c>
      <c r="E2687" t="str">
        <f t="shared" si="1370"/>
        <v>20500</v>
      </c>
      <c r="F2687" t="str">
        <f t="shared" si="1371"/>
        <v>0.327868852459016</v>
      </c>
      <c r="G2687" t="str">
        <f t="shared" si="1366"/>
        <v>0.327868852459016</v>
      </c>
      <c r="H2687" t="str">
        <f t="shared" si="1372"/>
        <v>3.84198493518071+0.209435259108921i</v>
      </c>
      <c r="I2687" t="str">
        <f t="shared" si="1373"/>
        <v>2957.02408519139i</v>
      </c>
      <c r="J2687" t="str">
        <f t="shared" si="1367"/>
        <v>-11834.8668137281+646.902245069151i</v>
      </c>
      <c r="K2687" t="str">
        <f t="shared" si="1374"/>
        <v>0.013616676599112-0.249112683136341i</v>
      </c>
      <c r="L2687" t="str">
        <f t="shared" si="1375"/>
        <v>0.00284601582683556-0.0441422255313758i</v>
      </c>
      <c r="M2687" t="str">
        <f t="shared" si="1376"/>
        <v>0.0164626924259476-0.293254908667717i</v>
      </c>
      <c r="N2687" t="str">
        <f t="shared" si="1377"/>
        <v>-9.39239110640864i</v>
      </c>
      <c r="O2687" t="str">
        <f t="shared" si="1378"/>
        <v>-0.999475591672734-0.0323811928507521i</v>
      </c>
      <c r="P2687" t="str">
        <f t="shared" si="1379"/>
        <v>1.99947559167273+0.0323811928507521i</v>
      </c>
      <c r="Q2687" t="str">
        <f t="shared" si="1380"/>
        <v>-1.99947559167273+9.36000991355789i</v>
      </c>
      <c r="R2687" t="str">
        <f t="shared" si="1381"/>
        <v>-0.0403330160082285-0.205003063922648i</v>
      </c>
      <c r="S2687" t="str">
        <f t="shared" si="1382"/>
        <v>1.01711847632836i</v>
      </c>
      <c r="T2687" t="str">
        <f t="shared" si="1383"/>
        <v>0.208512404019649-0.0410234557880167i</v>
      </c>
      <c r="U2687" t="str">
        <f t="shared" si="1384"/>
        <v>0.00005-0.00018871530911105i</v>
      </c>
      <c r="V2687" t="str">
        <f t="shared" si="1385"/>
        <v>0.00002-0.00211361146204376i</v>
      </c>
      <c r="W2687" t="str">
        <f t="shared" si="1386"/>
        <v>0.0000422477341472599-0.000174096999093445i</v>
      </c>
      <c r="X2687" t="str">
        <f t="shared" si="1387"/>
        <v>0.0000424636154230902-0.000173985307631035i</v>
      </c>
      <c r="Y2687" t="str">
        <f t="shared" si="1388"/>
        <v>0.009+3.78499082904498i</v>
      </c>
      <c r="Z2687" t="str">
        <f t="shared" si="1389"/>
        <v>-0.000551306562069082-0.000135950714618317i</v>
      </c>
      <c r="AA2687" t="str">
        <f t="shared" si="1390"/>
        <v>0.00757488077149529-3.17054483740006i</v>
      </c>
      <c r="AB2687" t="str">
        <f t="shared" si="1391"/>
        <v>0.696932551730385-0.137116934877634i</v>
      </c>
      <c r="AC2687" t="str">
        <f t="shared" si="1392"/>
        <v>0.97126317202643-0.206636205730532i</v>
      </c>
      <c r="AD2687" t="str">
        <f t="shared" si="1393"/>
        <v>0.715215013682987+0.010988146301339i</v>
      </c>
      <c r="AE2687" t="str">
        <f t="shared" si="1394"/>
        <v>-0.000392808883991762-0.000103291829376855i</v>
      </c>
      <c r="AF2687" t="str">
        <f t="shared" si="1395"/>
        <v>-6.35564657341829-0.198913627440873i</v>
      </c>
      <c r="AG2687" t="str">
        <f t="shared" si="1396"/>
        <v>1.00014572700592-0.00820848768802302i</v>
      </c>
      <c r="AH2687" t="str">
        <f t="shared" si="1397"/>
        <v>0.00246945280133348+0.000754781882258994i</v>
      </c>
      <c r="AI2687">
        <f t="shared" si="1398"/>
        <v>-51.760113891483272</v>
      </c>
      <c r="AJ2687">
        <f t="shared" si="1399"/>
        <v>16.995637259123896</v>
      </c>
      <c r="AK2687"/>
      <c r="AL2687"/>
      <c r="AM2687"/>
      <c r="AN2687"/>
    </row>
    <row r="2688" spans="1:40" x14ac:dyDescent="0.35">
      <c r="A2688"/>
      <c r="B2688">
        <f t="shared" si="1400"/>
        <v>754000</v>
      </c>
      <c r="C2688" s="237" t="str">
        <f t="shared" si="1368"/>
        <v>-5.67255549147022E-08+0.00137056659775278i</v>
      </c>
      <c r="D2688" s="208" t="str">
        <f t="shared" si="1369"/>
        <v>-2.51366163708171+0.010507677249438i</v>
      </c>
      <c r="E2688" t="str">
        <f t="shared" si="1370"/>
        <v>20500</v>
      </c>
      <c r="F2688" t="str">
        <f t="shared" si="1371"/>
        <v>0.327868852459016</v>
      </c>
      <c r="G2688" t="str">
        <f t="shared" si="1366"/>
        <v>0.327868852459016</v>
      </c>
      <c r="H2688" t="str">
        <f t="shared" si="1372"/>
        <v>3.84201741614395+0.209159397987813i</v>
      </c>
      <c r="I2688" t="str">
        <f t="shared" si="1373"/>
        <v>2960.95107600838i</v>
      </c>
      <c r="J2688" t="str">
        <f t="shared" si="1367"/>
        <v>-11866.3242531838+647.761344996201i</v>
      </c>
      <c r="K2688" t="str">
        <f t="shared" si="1374"/>
        <v>0.0135806832169583-0.248784204054572i</v>
      </c>
      <c r="L2688" t="str">
        <f t="shared" si="1375"/>
        <v>0.00283850286687409-0.0440841652121335i</v>
      </c>
      <c r="M2688" t="str">
        <f t="shared" si="1376"/>
        <v>0.0164191860838324-0.292868369266706i</v>
      </c>
      <c r="N2688" t="str">
        <f t="shared" si="1377"/>
        <v>-9.40486440137068i</v>
      </c>
      <c r="O2688" t="str">
        <f t="shared" si="1378"/>
        <v>-0.999801731628108-0.019912243304969i</v>
      </c>
      <c r="P2688" t="str">
        <f t="shared" si="1379"/>
        <v>1.99980173162811+0.019912243304969i</v>
      </c>
      <c r="Q2688" t="str">
        <f t="shared" si="1380"/>
        <v>-1.99980173162811+9.38495215806571i</v>
      </c>
      <c r="R2688" t="str">
        <f t="shared" si="1381"/>
        <v>-0.0414039424646542-0.204263380729494i</v>
      </c>
      <c r="S2688" t="str">
        <f t="shared" si="1382"/>
        <v>1.018469231277i</v>
      </c>
      <c r="T2688" t="str">
        <f t="shared" si="1383"/>
        <v>0.208035968349609-0.0421686414538135i</v>
      </c>
      <c r="U2688" t="str">
        <f t="shared" si="1384"/>
        <v>0.00005-0.0001884650235552i</v>
      </c>
      <c r="V2688" t="str">
        <f t="shared" si="1385"/>
        <v>0.00002-0.00211080826381824i</v>
      </c>
      <c r="W2688" t="str">
        <f t="shared" si="1386"/>
        <v>0.0000422476655113101-0.000173868355685323i</v>
      </c>
      <c r="X2688" t="str">
        <f t="shared" si="1387"/>
        <v>0.0000424629446846994-0.000173756811882i</v>
      </c>
      <c r="Y2688" t="str">
        <f t="shared" si="1388"/>
        <v>0.009+3.79001737729073i</v>
      </c>
      <c r="Z2688" t="str">
        <f t="shared" si="1389"/>
        <v>-0.000549852263867914-0.00013576479835663i</v>
      </c>
      <c r="AA2688" t="str">
        <f t="shared" si="1390"/>
        <v>0.00755479929527174-3.16633953474078i</v>
      </c>
      <c r="AB2688" t="str">
        <f t="shared" si="1391"/>
        <v>0.695340111564451-0.140944607250514i</v>
      </c>
      <c r="AC2688" t="str">
        <f t="shared" si="1392"/>
        <v>0.970138701400935-0.205957320293569i</v>
      </c>
      <c r="AD2688" t="str">
        <f t="shared" si="1393"/>
        <v>0.715345522177923+0.0065826047059385i</v>
      </c>
      <c r="AE2688" t="str">
        <f t="shared" si="1394"/>
        <v>-0.000392440668816743-0.000100738200673511i</v>
      </c>
      <c r="AF2688" t="str">
        <f t="shared" si="1395"/>
        <v>-6.35567905322566-0.198651720738375i</v>
      </c>
      <c r="AG2688" t="str">
        <f t="shared" si="1396"/>
        <v>1.0000950143332-0.00819921702096395i</v>
      </c>
      <c r="AH2688" t="str">
        <f t="shared" si="1397"/>
        <v>0.00246792646580765+0.000738383593688579i</v>
      </c>
      <c r="AI2688">
        <f t="shared" si="1398"/>
        <v>-51.781020408129834</v>
      </c>
      <c r="AJ2688">
        <f t="shared" si="1399"/>
        <v>16.65675675510413</v>
      </c>
      <c r="AK2688"/>
      <c r="AL2688"/>
      <c r="AM2688"/>
      <c r="AN2688"/>
    </row>
    <row r="2689" spans="1:40" x14ac:dyDescent="0.35">
      <c r="A2689"/>
      <c r="B2689">
        <f t="shared" si="1400"/>
        <v>755000</v>
      </c>
      <c r="C2689" s="237" t="str">
        <f t="shared" si="1368"/>
        <v>-5.65753880584766E-08+0.00136875127776196i</v>
      </c>
      <c r="D2689" s="208" t="str">
        <f t="shared" si="1369"/>
        <v>-2.51366163593043+0.010493759796175i</v>
      </c>
      <c r="E2689" t="str">
        <f t="shared" si="1370"/>
        <v>20500</v>
      </c>
      <c r="F2689" t="str">
        <f t="shared" si="1371"/>
        <v>0.327868852459016</v>
      </c>
      <c r="G2689" t="str">
        <f t="shared" si="1366"/>
        <v>0.327868852459016</v>
      </c>
      <c r="H2689" t="str">
        <f t="shared" si="1372"/>
        <v>3.84204976871728+0.208884260106656i</v>
      </c>
      <c r="I2689" t="str">
        <f t="shared" si="1373"/>
        <v>2964.87806682537i</v>
      </c>
      <c r="J2689" t="str">
        <f t="shared" si="1367"/>
        <v>-11897.823441066+648.620444923252i</v>
      </c>
      <c r="K2689" t="str">
        <f t="shared" si="1374"/>
        <v>0.0135448322270305-0.248456587573551i</v>
      </c>
      <c r="L2689" t="str">
        <f t="shared" si="1375"/>
        <v>0.0028310195760533-0.0440262567872474i</v>
      </c>
      <c r="M2689" t="str">
        <f t="shared" si="1376"/>
        <v>0.0163758518030838-0.292482844360798i</v>
      </c>
      <c r="N2689" t="str">
        <f t="shared" si="1377"/>
        <v>-9.41733769633271i</v>
      </c>
      <c r="O2689" t="str">
        <f t="shared" si="1378"/>
        <v>-0.999972321360242-0.00744019579107625i</v>
      </c>
      <c r="P2689" t="str">
        <f t="shared" si="1379"/>
        <v>1.99997232136024+0.00744019579107625i</v>
      </c>
      <c r="Q2689" t="str">
        <f t="shared" si="1380"/>
        <v>-1.99997232136024+9.40989750054163i</v>
      </c>
      <c r="R2689" t="str">
        <f t="shared" si="1381"/>
        <v>-0.0424640205700792-0.203513954902929i</v>
      </c>
      <c r="S2689" t="str">
        <f t="shared" si="1382"/>
        <v>1.01981998622565i</v>
      </c>
      <c r="T2689" t="str">
        <f t="shared" si="1383"/>
        <v>0.207547598685833-0.0433056568728639i</v>
      </c>
      <c r="U2689" t="str">
        <f t="shared" si="1384"/>
        <v>0.00005-0.000188215401007445i</v>
      </c>
      <c r="V2689" t="str">
        <f t="shared" si="1385"/>
        <v>0.00002-0.00210801249128338i</v>
      </c>
      <c r="W2689" t="str">
        <f t="shared" si="1386"/>
        <v>0.0000422475967846082-0.00017364032093206i</v>
      </c>
      <c r="X2689" t="str">
        <f t="shared" si="1387"/>
        <v>0.0000424622762467063-0.000173528924391884i</v>
      </c>
      <c r="Y2689" t="str">
        <f t="shared" si="1388"/>
        <v>0.009+3.79504392553647i</v>
      </c>
      <c r="Z2689" t="str">
        <f t="shared" si="1389"/>
        <v>-0.000548403740741603-0.000135579395690988i</v>
      </c>
      <c r="AA2689" t="str">
        <f t="shared" si="1390"/>
        <v>0.00753479757187454-3.16214537328871i</v>
      </c>
      <c r="AB2689" t="str">
        <f t="shared" si="1391"/>
        <v>0.693707783178217-0.144744971363533i</v>
      </c>
      <c r="AC2689" t="str">
        <f t="shared" si="1392"/>
        <v>0.969024634920644-0.205267947779479i</v>
      </c>
      <c r="AD2689" t="str">
        <f t="shared" si="1393"/>
        <v>0.71542165896815+0.00217555291566161i</v>
      </c>
      <c r="AE2689" t="str">
        <f t="shared" si="1394"/>
        <v>-0.000392044953836097-0.0000981895175442756i</v>
      </c>
      <c r="AF2689" t="str">
        <f t="shared" si="1395"/>
        <v>-6.35571140464771-0.198390500310481i</v>
      </c>
      <c r="AG2689" t="str">
        <f t="shared" si="1396"/>
        <v>1.00004441729852-0.00818934824535115i</v>
      </c>
      <c r="AH2689" t="str">
        <f t="shared" si="1397"/>
        <v>0.00246622240771584+0.000722006915559324i</v>
      </c>
      <c r="AI2689">
        <f t="shared" si="1398"/>
        <v>-51.802227300299762</v>
      </c>
      <c r="AJ2689">
        <f t="shared" si="1399"/>
        <v>16.31782664936593</v>
      </c>
      <c r="AK2689"/>
      <c r="AL2689"/>
      <c r="AM2689"/>
      <c r="AN2689"/>
    </row>
    <row r="2690" spans="1:40" x14ac:dyDescent="0.35">
      <c r="A2690"/>
      <c r="B2690">
        <f t="shared" si="1400"/>
        <v>756000</v>
      </c>
      <c r="C2690" s="237" t="str">
        <f t="shared" si="1368"/>
        <v>-5.64258167082718E-08+0.00136694076020496i</v>
      </c>
      <c r="D2690" s="208" t="str">
        <f t="shared" si="1369"/>
        <v>-2.51366163478372+0.0104798791615714i</v>
      </c>
      <c r="E2690" t="str">
        <f t="shared" si="1370"/>
        <v>20500</v>
      </c>
      <c r="F2690" t="str">
        <f t="shared" si="1371"/>
        <v>0.327868852459016</v>
      </c>
      <c r="G2690" t="str">
        <f t="shared" si="1366"/>
        <v>0.327868852459016</v>
      </c>
      <c r="H2690" t="str">
        <f t="shared" si="1372"/>
        <v>3.84208199357571+0.20860984263492i</v>
      </c>
      <c r="I2690" t="str">
        <f t="shared" si="1373"/>
        <v>2968.80505764235i</v>
      </c>
      <c r="J2690" t="str">
        <f t="shared" si="1367"/>
        <v>-11929.3643773748+649.479544850303i</v>
      </c>
      <c r="K2690" t="str">
        <f t="shared" si="1374"/>
        <v>0.0135091228799334-0.248129830309899i</v>
      </c>
      <c r="L2690" t="str">
        <f t="shared" si="1375"/>
        <v>0.00282356579857327-0.0439684996639668i</v>
      </c>
      <c r="M2690" t="str">
        <f t="shared" si="1376"/>
        <v>0.0163326886785067-0.292098329973866i</v>
      </c>
      <c r="N2690" t="str">
        <f t="shared" si="1377"/>
        <v>-9.42981099129473i</v>
      </c>
      <c r="O2690" t="str">
        <f t="shared" si="1378"/>
        <v>-0.999987334328602+0.00503300927642841i</v>
      </c>
      <c r="P2690" t="str">
        <f t="shared" si="1379"/>
        <v>1.9999873343286-0.00503300927642841i</v>
      </c>
      <c r="Q2690" t="str">
        <f t="shared" si="1380"/>
        <v>-1.9999873343286+9.43484400057116i</v>
      </c>
      <c r="R2690" t="str">
        <f t="shared" si="1381"/>
        <v>-0.0435132123335372-0.20275496454099i</v>
      </c>
      <c r="S2690" t="str">
        <f t="shared" si="1382"/>
        <v>1.02117074117429i</v>
      </c>
      <c r="T2690" t="str">
        <f t="shared" si="1383"/>
        <v>0.20704743741709-0.0444344192895124i</v>
      </c>
      <c r="U2690" t="str">
        <f t="shared" si="1384"/>
        <v>0.00005-0.0001879664388368i</v>
      </c>
      <c r="V2690" t="str">
        <f t="shared" si="1385"/>
        <v>0.00002-0.00210522411497216i</v>
      </c>
      <c r="W2690" t="str">
        <f t="shared" si="1386"/>
        <v>0.000042247527967156-0.000173412892418316i</v>
      </c>
      <c r="X2690" t="str">
        <f t="shared" si="1387"/>
        <v>0.0000424616100964705-0.000173301642746935i</v>
      </c>
      <c r="Y2690" t="str">
        <f t="shared" si="1388"/>
        <v>0.009+3.80007047378221i</v>
      </c>
      <c r="Z2690" t="str">
        <f t="shared" si="1389"/>
        <v>-0.000546960962152596-0.000135394504470356i</v>
      </c>
      <c r="AA2690" t="str">
        <f t="shared" si="1390"/>
        <v>0.00751487517953282-3.15796230882568i</v>
      </c>
      <c r="AB2690" t="str">
        <f t="shared" si="1391"/>
        <v>0.692036042492378-0.148517750613913i</v>
      </c>
      <c r="AC2690" t="str">
        <f t="shared" si="1392"/>
        <v>0.967921022310535-0.204568266477756i</v>
      </c>
      <c r="AD2690" t="str">
        <f t="shared" si="1393"/>
        <v>0.715443402459864-0.00223234536697337i</v>
      </c>
      <c r="AE2690" t="str">
        <f t="shared" si="1394"/>
        <v>-0.000391621859069943-0.0000956460991828628i</v>
      </c>
      <c r="AF2690" t="str">
        <f t="shared" si="1395"/>
        <v>-6.35574362835943-0.198129963473349i</v>
      </c>
      <c r="AG2690" t="str">
        <f t="shared" si="1396"/>
        <v>0.999993943035325-0.00817888347100421i</v>
      </c>
      <c r="AH2690" t="str">
        <f t="shared" si="1397"/>
        <v>0.00246434124242107+0.000705653944067371i</v>
      </c>
      <c r="AI2690">
        <f t="shared" si="1398"/>
        <v>-51.823734733999494</v>
      </c>
      <c r="AJ2690">
        <f t="shared" si="1399"/>
        <v>15.97884647855232</v>
      </c>
      <c r="AK2690"/>
      <c r="AL2690"/>
      <c r="AM2690"/>
      <c r="AN2690"/>
    </row>
    <row r="2691" spans="1:40" x14ac:dyDescent="0.35">
      <c r="A2691"/>
      <c r="B2691">
        <f t="shared" si="1400"/>
        <v>757000</v>
      </c>
      <c r="C2691" s="237" t="str">
        <f t="shared" si="1368"/>
        <v>-5.62768377195036E-08+0.00136513502604967i</v>
      </c>
      <c r="D2691" s="208" t="str">
        <f t="shared" si="1369"/>
        <v>-2.51366163364155+0.0104660351997141i</v>
      </c>
      <c r="E2691" t="str">
        <f t="shared" si="1370"/>
        <v>20500</v>
      </c>
      <c r="F2691" t="str">
        <f t="shared" si="1371"/>
        <v>0.327868852459016</v>
      </c>
      <c r="G2691" t="str">
        <f t="shared" si="1366"/>
        <v>0.327868852459016</v>
      </c>
      <c r="H2691" t="str">
        <f t="shared" si="1372"/>
        <v>3.84211409138979+0.208336142756781i</v>
      </c>
      <c r="I2691" t="str">
        <f t="shared" si="1373"/>
        <v>2972.73204845934i</v>
      </c>
      <c r="J2691" t="str">
        <f t="shared" si="1367"/>
        <v>-11960.9470621103+650.338644777353i</v>
      </c>
      <c r="K2691" t="str">
        <f t="shared" si="1374"/>
        <v>0.013473554431191-0.247803928897858i</v>
      </c>
      <c r="L2691" t="str">
        <f t="shared" si="1375"/>
        <v>0.0028161413796541-0.0439108932526086i</v>
      </c>
      <c r="M2691" t="str">
        <f t="shared" si="1376"/>
        <v>0.0162896958108451-0.291714822150467i</v>
      </c>
      <c r="N2691" t="str">
        <f t="shared" si="1377"/>
        <v>-9.44228428625676i</v>
      </c>
      <c r="O2691" t="str">
        <f t="shared" si="1378"/>
        <v>-0.999846768197456+0.017505431302975i</v>
      </c>
      <c r="P2691" t="str">
        <f t="shared" si="1379"/>
        <v>1.99984676819746-0.017505431302975i</v>
      </c>
      <c r="Q2691" t="str">
        <f t="shared" si="1380"/>
        <v>-1.99984676819746+9.45978971755973i</v>
      </c>
      <c r="R2691" t="str">
        <f t="shared" si="1381"/>
        <v>-0.0445514821559639-0.20198658613337i</v>
      </c>
      <c r="S2691" t="str">
        <f t="shared" si="1382"/>
        <v>1.02252149612293i</v>
      </c>
      <c r="T2691" t="str">
        <f t="shared" si="1383"/>
        <v>0.206535626249857-0.0455548481886102i</v>
      </c>
      <c r="U2691" t="str">
        <f t="shared" si="1384"/>
        <v>0.00005-0.000187718134426183i</v>
      </c>
      <c r="V2691" t="str">
        <f t="shared" si="1385"/>
        <v>0.00002-0.00210244310557325i</v>
      </c>
      <c r="W2691" t="str">
        <f t="shared" si="1386"/>
        <v>0.0000422474590589544-0.000173186067741513i</v>
      </c>
      <c r="X2691" t="str">
        <f t="shared" si="1387"/>
        <v>0.0000424609462214328-0.000173074964546153i</v>
      </c>
      <c r="Y2691" t="str">
        <f t="shared" si="1388"/>
        <v>0.009+3.80509702202796i</v>
      </c>
      <c r="Z2691" t="str">
        <f t="shared" si="1389"/>
        <v>-0.000545523897764914-0.000135210122555806i</v>
      </c>
      <c r="AA2691" t="str">
        <f t="shared" si="1390"/>
        <v>0.00749503169926025-3.15379029736717i</v>
      </c>
      <c r="AB2691" t="str">
        <f t="shared" si="1391"/>
        <v>0.690325363147133-0.152262675887553i</v>
      </c>
      <c r="AC2691" t="str">
        <f t="shared" si="1392"/>
        <v>0.966827910759486-0.203858453209976i</v>
      </c>
      <c r="AD2691" t="str">
        <f t="shared" si="1393"/>
        <v>0.71541073900397-0.00664042602923468i</v>
      </c>
      <c r="AE2691" t="str">
        <f t="shared" si="1394"/>
        <v>-0.000391171507661559-0.0000931082626081786i</v>
      </c>
      <c r="AF2691" t="str">
        <f t="shared" si="1395"/>
        <v>-6.35577572503134-0.197870107557067i</v>
      </c>
      <c r="AG2691" t="str">
        <f t="shared" si="1396"/>
        <v>0.999943598644247-0.00816782488737383i</v>
      </c>
      <c r="AH2691" t="str">
        <f t="shared" si="1397"/>
        <v>0.00246228360661875+0.000689326763865109i</v>
      </c>
      <c r="AI2691">
        <f t="shared" si="1398"/>
        <v>-51.845542901755962</v>
      </c>
      <c r="AJ2691">
        <f t="shared" si="1399"/>
        <v>15.639815789636422</v>
      </c>
      <c r="AK2691"/>
      <c r="AL2691"/>
      <c r="AM2691"/>
      <c r="AN2691"/>
    </row>
    <row r="2692" spans="1:40" x14ac:dyDescent="0.35">
      <c r="A2692"/>
      <c r="B2692">
        <f t="shared" si="1400"/>
        <v>758000</v>
      </c>
      <c r="C2692" s="237" t="str">
        <f t="shared" si="1368"/>
        <v>-5.61284479683175E-08+0.00136333405636442i</v>
      </c>
      <c r="D2692" s="208" t="str">
        <f t="shared" si="1369"/>
        <v>-2.51366163250389+0.0104522277654606i</v>
      </c>
      <c r="E2692" t="str">
        <f t="shared" si="1370"/>
        <v>20500</v>
      </c>
      <c r="F2692" t="str">
        <f t="shared" si="1371"/>
        <v>0.327868852459016</v>
      </c>
      <c r="G2692" t="str">
        <f t="shared" si="1366"/>
        <v>0.327868852459016</v>
      </c>
      <c r="H2692" t="str">
        <f t="shared" si="1372"/>
        <v>3.84214606282571+0.208063157671007i</v>
      </c>
      <c r="I2692" t="str">
        <f t="shared" si="1373"/>
        <v>2976.65903927633i</v>
      </c>
      <c r="J2692" t="str">
        <f t="shared" si="1367"/>
        <v>-11992.5714952724+651.197744704404i</v>
      </c>
      <c r="K2692" t="str">
        <f t="shared" si="1374"/>
        <v>0.0134381261412077-0.247478879989175i</v>
      </c>
      <c r="L2692" t="str">
        <f t="shared" si="1375"/>
        <v>0.0028087461655277-0.0438534369665358i</v>
      </c>
      <c r="M2692" t="str">
        <f t="shared" si="1376"/>
        <v>0.0162468723067354-0.291332316955711i</v>
      </c>
      <c r="N2692" t="str">
        <f t="shared" si="1377"/>
        <v>-9.45475758121879i</v>
      </c>
      <c r="O2692" t="str">
        <f t="shared" si="1378"/>
        <v>-0.999550644836232+0.0299751298157878i</v>
      </c>
      <c r="P2692" t="str">
        <f t="shared" si="1379"/>
        <v>1.99955064483623-0.0299751298157878i</v>
      </c>
      <c r="Q2692" t="str">
        <f t="shared" si="1380"/>
        <v>-1.99955064483623+9.48473271103458i</v>
      </c>
      <c r="R2692" t="str">
        <f t="shared" si="1381"/>
        <v>-0.0455787967660951-0.201208994550945i</v>
      </c>
      <c r="S2692" t="str">
        <f t="shared" si="1382"/>
        <v>1.02387225107158i</v>
      </c>
      <c r="T2692" t="str">
        <f t="shared" si="1383"/>
        <v>0.206012306186725-0.0466668652460358i</v>
      </c>
      <c r="U2692" t="str">
        <f t="shared" si="1384"/>
        <v>0.00005-0.000187470485172323i</v>
      </c>
      <c r="V2692" t="str">
        <f t="shared" si="1385"/>
        <v>0.00002-0.00209966943393002i</v>
      </c>
      <c r="W2692" t="str">
        <f t="shared" si="1386"/>
        <v>0.0000422473900600048-0.00017295984451175i</v>
      </c>
      <c r="X2692" t="str">
        <f t="shared" si="1387"/>
        <v>0.0000424602846091184-0.000172848887401209i</v>
      </c>
      <c r="Y2692" t="str">
        <f t="shared" si="1388"/>
        <v>0.009+3.8101235702737i</v>
      </c>
      <c r="Z2692" t="str">
        <f t="shared" si="1389"/>
        <v>-0.000544092517442572-0.000135026247820434i</v>
      </c>
      <c r="AA2692" t="str">
        <f t="shared" si="1390"/>
        <v>0.00747526671483318-3.14962929516088i</v>
      </c>
      <c r="AB2692" t="str">
        <f t="shared" si="1391"/>
        <v>0.688576216430011-0.15597948539365i</v>
      </c>
      <c r="AC2692" t="str">
        <f t="shared" si="1392"/>
        <v>0.965745344984502-0.203138683314813i</v>
      </c>
      <c r="AD2692" t="str">
        <f t="shared" si="1393"/>
        <v>0.715323662905804-0.0110480246396705i</v>
      </c>
      <c r="AE2692" t="str">
        <f t="shared" si="1394"/>
        <v>-0.000390694025849583-0.0000905763226403739i</v>
      </c>
      <c r="AF2692" t="str">
        <f t="shared" si="1395"/>
        <v>-6.3558076953296-0.197610929905546i</v>
      </c>
      <c r="AG2692" t="str">
        <f t="shared" si="1396"/>
        <v>0.999893391192254-0.00815617476312955i</v>
      </c>
      <c r="AH2692" t="str">
        <f t="shared" si="1397"/>
        <v>0.00246005015819877+0.000673027447879155i</v>
      </c>
      <c r="AI2692">
        <f t="shared" si="1398"/>
        <v>-51.867652022598179</v>
      </c>
      <c r="AJ2692">
        <f t="shared" si="1399"/>
        <v>15.300734139943277</v>
      </c>
      <c r="AK2692"/>
      <c r="AL2692"/>
      <c r="AM2692"/>
      <c r="AN2692"/>
    </row>
    <row r="2693" spans="1:40" x14ac:dyDescent="0.35">
      <c r="A2693"/>
      <c r="B2693">
        <f t="shared" si="1400"/>
        <v>759000</v>
      </c>
      <c r="C2693" s="237" t="str">
        <f t="shared" si="1368"/>
        <v>-5.59806443514234E-08+0.00136153783231732i</v>
      </c>
      <c r="D2693" s="208" t="str">
        <f t="shared" si="1369"/>
        <v>-2.51366163137073+0.0104384567144328i</v>
      </c>
      <c r="E2693" t="str">
        <f t="shared" si="1370"/>
        <v>20500</v>
      </c>
      <c r="F2693" t="str">
        <f t="shared" si="1371"/>
        <v>0.327868852459016</v>
      </c>
      <c r="G2693" t="str">
        <f t="shared" ref="G2693:G2756" si="1401">IF($C$11=$C$7,$C$24,F2693)</f>
        <v>0.327868852459016</v>
      </c>
      <c r="H2693" t="str">
        <f t="shared" si="1372"/>
        <v>3.84217790854532+0.207790884590888i</v>
      </c>
      <c r="I2693" t="str">
        <f t="shared" si="1373"/>
        <v>2980.58603009332i</v>
      </c>
      <c r="J2693" t="str">
        <f t="shared" ref="J2693:J2756" si="1402">IMSUM(COMPLEX(0,2*PI()*B2693*$C$113*$C$112),COMPLEX(0,2*PI()*B2693*$C$113*$C$111),COMPLEX(0,2*PI()*B2693*$C$28*10^-12*$C$111),COMPLEX(-1*2*PI()*B2693*2*PI()*B2693*$C$113*$C$112*$C$28*10^-12*$C$111,0),COMPLEX(1,0))</f>
        <v>-12024.2376768611+652.056844631454i</v>
      </c>
      <c r="K2693" t="str">
        <f t="shared" si="1374"/>
        <v>0.01340283727523-0.247154680252987i</v>
      </c>
      <c r="L2693" t="str">
        <f t="shared" si="1375"/>
        <v>0.00280138000343013-0.0437961302221395i</v>
      </c>
      <c r="M2693" t="str">
        <f t="shared" si="1376"/>
        <v>0.0162042172786601-0.290950810475126i</v>
      </c>
      <c r="N2693" t="str">
        <f t="shared" si="1377"/>
        <v>-9.46723087618082i</v>
      </c>
      <c r="O2693" t="str">
        <f t="shared" si="1378"/>
        <v>-0.999099010316119+0.0424401647658291i</v>
      </c>
      <c r="P2693" t="str">
        <f t="shared" si="1379"/>
        <v>1.99909901031612-0.0424401647658291i</v>
      </c>
      <c r="Q2693" t="str">
        <f t="shared" si="1380"/>
        <v>-1.99909901031612+9.50967104094665i</v>
      </c>
      <c r="R2693" t="str">
        <f t="shared" si="1381"/>
        <v>-0.0465951251573139-0.200422363036739i</v>
      </c>
      <c r="S2693" t="str">
        <f t="shared" si="1382"/>
        <v>1.02522300602022i</v>
      </c>
      <c r="T2693" t="str">
        <f t="shared" si="1383"/>
        <v>0.205477617506201-0.0477703942796697i</v>
      </c>
      <c r="U2693" t="str">
        <f t="shared" si="1384"/>
        <v>0.00005-0.000187223488485667i</v>
      </c>
      <c r="V2693" t="str">
        <f t="shared" si="1385"/>
        <v>0.00002-0.00209690307103946i</v>
      </c>
      <c r="W2693" t="str">
        <f t="shared" si="1386"/>
        <v>0.0000422473209703088-0.000172734220351723i</v>
      </c>
      <c r="X2693" t="str">
        <f t="shared" si="1387"/>
        <v>0.0000424596252471345-0.000172623408936361i</v>
      </c>
      <c r="Y2693" t="str">
        <f t="shared" si="1388"/>
        <v>0.009+3.81515011851944i</v>
      </c>
      <c r="Z2693" t="str">
        <f t="shared" si="1389"/>
        <v>-0.000542666791247992-0.000134842878149281i</v>
      </c>
      <c r="AA2693" t="str">
        <f t="shared" si="1390"/>
        <v>0.00745557981276861-3.14547925868511i</v>
      </c>
      <c r="AB2693" t="str">
        <f t="shared" si="1391"/>
        <v>0.686789071208358-0.159667924500834i</v>
      </c>
      <c r="AC2693" t="str">
        <f t="shared" si="1392"/>
        <v>0.96467336729407-0.202409130634575i</v>
      </c>
      <c r="AD2693" t="str">
        <f t="shared" si="1393"/>
        <v>0.715182176433918-0.0154544765398885i</v>
      </c>
      <c r="AE2693" t="str">
        <f t="shared" si="1394"/>
        <v>-0.000390189542940078-0.0000880505918770981i</v>
      </c>
      <c r="AF2693" t="str">
        <f t="shared" si="1395"/>
        <v>-6.35583953991605-0.197352427876455i</v>
      </c>
      <c r="AG2693" t="str">
        <f t="shared" si="1396"/>
        <v>0.999843327711841-0.00814393544573965i</v>
      </c>
      <c r="AH2693" t="str">
        <f t="shared" si="1397"/>
        <v>0.00245764157610589+0.000656758057128849i</v>
      </c>
      <c r="AI2693">
        <f t="shared" si="1398"/>
        <v>-51.890062342048239</v>
      </c>
      <c r="AJ2693">
        <f t="shared" si="1399"/>
        <v>14.96160109716801</v>
      </c>
      <c r="AK2693"/>
      <c r="AL2693"/>
      <c r="AM2693"/>
      <c r="AN2693"/>
    </row>
    <row r="2694" spans="1:40" x14ac:dyDescent="0.35">
      <c r="A2694"/>
      <c r="B2694">
        <f t="shared" si="1400"/>
        <v>760000</v>
      </c>
      <c r="C2694" s="237" t="str">
        <f t="shared" ref="C2694:C2757" si="1403">IMPRODUCT(COMPLEX(-1,0),IMDIV(IMPRODUCT(G2694,COMPLEX($C$100+$C$101,0)),COMPLEX($C$100,2*PI()*B2694*$C$103*$C$102*(2*$C$100+$C$101))))</f>
        <v>-5.58334237859345E-08+0.00135974633517558i</v>
      </c>
      <c r="D2694" s="208" t="str">
        <f t="shared" ref="D2694:D2757" si="1404">IMPRODUCT(COMPLEX($C$106,0),IMSUB(C2694,G2694))</f>
        <v>-2.51366163024204+0.0104247219030128i</v>
      </c>
      <c r="E2694" t="str">
        <f t="shared" ref="E2694:E2757" si="1405">IMDIV(COMPLEX($C$20*10^3,0),COMPLEX(1,2*PI()*B2694*$C$20*1000*$C$29*10^-12))</f>
        <v>20500</v>
      </c>
      <c r="F2694" t="str">
        <f t="shared" ref="F2694:F2757" si="1406">IMDIV(COMPLEX($C$22*1000,0),IMSUM(COMPLEX($C$22*1000,0),E2694))</f>
        <v>0.327868852459016</v>
      </c>
      <c r="G2694" t="str">
        <f t="shared" si="1401"/>
        <v>0.327868852459016</v>
      </c>
      <c r="H2694" t="str">
        <f t="shared" ref="H2694:H2757" si="1407">IMPRODUCT(COMPLEX($C$108,0),IMPRODUCT(COMPLEX(-1,0),D2694),IMDIV(COMPLEX(0,2*PI()*B2694*$C$109*$C$110),COMPLEX(1,2*PI()*B2694*$C$109*$C$110)))</f>
        <v>3.8422096292061+0.20751932074412i</v>
      </c>
      <c r="I2694" t="str">
        <f t="shared" ref="I2694:I2757" si="1408">COMPLEX(0,2*PI()*B2694*$C$113*$C$112*$C$114)</f>
        <v>2984.5130209103i</v>
      </c>
      <c r="J2694" t="str">
        <f t="shared" si="1402"/>
        <v>-12055.9456068764+652.915944558506i</v>
      </c>
      <c r="K2694" t="str">
        <f t="shared" ref="K2694:K2757" si="1409">IMDIV(I2694,J2694)</f>
        <v>0.0133676871033079-0.246831326375707i</v>
      </c>
      <c r="L2694" t="str">
        <f t="shared" ref="L2694:L2757" si="1410">IMDIV(COMPLEX($C$117,0),COMPLEX(1,2*PI()*B2694*$C$115*$C$116))</f>
        <v>0.00279404274159359-0.0437389724388187i</v>
      </c>
      <c r="M2694" t="str">
        <f t="shared" ref="M2694:M2757" si="1411">IMSUM(K2694,L2694)</f>
        <v>0.0161617298449015-0.290570298814526i</v>
      </c>
      <c r="N2694" t="str">
        <f t="shared" ref="N2694:N2757" si="1412">COMPLEX(0,-2*PI()*B2694*$C$43)</f>
        <v>-9.47970417114285i</v>
      </c>
      <c r="O2694" t="str">
        <f t="shared" ref="O2694:O2757" si="1413">IMEXP(N2694)</f>
        <v>-0.998491934902901+0.0548985968296232i</v>
      </c>
      <c r="P2694" t="str">
        <f t="shared" ref="P2694:P2757" si="1414">IMSUB(COMPLEX(1,0),O2694)</f>
        <v>1.9984919349029-0.0548985968296232i</v>
      </c>
      <c r="Q2694" t="str">
        <f t="shared" ref="Q2694:Q2757" si="1415">IMSUM(COMPLEX(0,2*PI()*B2694*$C$43),O2694,COMPLEX(-1,0))</f>
        <v>-1.9984919349029+9.53460276797247i</v>
      </c>
      <c r="R2694" t="str">
        <f t="shared" ref="R2694:R2757" si="1416">IMDIV(P2694,Q2694)</f>
        <v>-0.0476004385254384-0.199626863198279i</v>
      </c>
      <c r="S2694" t="str">
        <f t="shared" ref="S2694:S2757" si="1417">IMDIV(COMPLEX(0,2*PI()*B2694*$C$123),COMPLEX($C$124,0))</f>
        <v>1.02657376096886i</v>
      </c>
      <c r="T2694" t="str">
        <f t="shared" ref="T2694:T2757" si="1418">IMPRODUCT(R2694,S2694)</f>
        <v>0.204931699743873-0.0488653612008263i</v>
      </c>
      <c r="U2694" t="str">
        <f t="shared" ref="U2694:U2757" si="1419">IMDIV(COMPLEX(1,2*PI()*B2694*$C$16*10^-3*$C$15*10^-6),COMPLEX(0,2*PI()*B2694*$C$15*10^-6))</f>
        <v>0.00005-0.000186977141790291i</v>
      </c>
      <c r="V2694" t="str">
        <f t="shared" ref="V2694:V2757" si="1420">IMSUM(COMPLEX($C$18*10^-3,0),IMDIV(COMPLEX(1,0),COMPLEX(0,2*PI()*B2694*($C$17*1*10^-6))))</f>
        <v>0.00002-0.00209414398805125i</v>
      </c>
      <c r="W2694" t="str">
        <f t="shared" ref="W2694:W2757" si="1421">IMDIV(IMPRODUCT(U2694,V2694),IMSUM(U2694,V2694))</f>
        <v>0.0000422472517898678-0.00017250919289664i</v>
      </c>
      <c r="X2694" t="str">
        <f t="shared" ref="X2694:X2757" si="1422">IMDIV(IMPRODUCT(COMPLEX($C$19,0),W2694),IMSUM(COMPLEX($C$19,0),W2694))</f>
        <v>0.0000424589681231692-0.00017239852678837i</v>
      </c>
      <c r="Y2694" t="str">
        <f t="shared" ref="Y2694:Y2757" si="1423">COMPLEX($C$13*10^-3,2*PI()*B2694*$C$12*0.000001)</f>
        <v>0.009+3.82017666676519i</v>
      </c>
      <c r="Z2694" t="str">
        <f t="shared" ref="Z2694:Z2757" si="1424">IMPRODUCT(COMPLEX($C$6,0),IMDIV(X2694,IMSUM(X2694,Y2694)))</f>
        <v>-0.000541246689440432-0.00013466001143924i</v>
      </c>
      <c r="AA2694" t="str">
        <f t="shared" ref="AA2694:AA2757" si="1425">IMDIV(COMPLEX($C$6,0),IMSUM(X2694,Y2694))</f>
        <v>0.00743597058230253-3.14134014464725i</v>
      </c>
      <c r="AB2694" t="str">
        <f t="shared" ref="AB2694:AB2757" si="1426">IMPRODUCT(COMPLEX($C$119,0),T2694)</f>
        <v>0.684964393866389-0.163327745574837i</v>
      </c>
      <c r="AC2694" t="str">
        <f t="shared" ref="AC2694:AC2757" si="1427">IMSUM(COMPLEX(1,0),IMPRODUCT(AB2694,M2694))</f>
        <v>0.963612017650662-0.201669967503225i</v>
      </c>
      <c r="AD2694" t="str">
        <f t="shared" ref="AD2694:AD2757" si="1428">IMDIV(AB2694,AC2694)</f>
        <v>0.714986289827903-0.0198591169365532i</v>
      </c>
      <c r="AE2694" t="str">
        <f t="shared" ref="AE2694:AE2757" si="1429">IMPRODUCT(AD2694,AA2694,X2694)</f>
        <v>-0.000389658191278499-0.0000855313806700053i</v>
      </c>
      <c r="AF2694" t="str">
        <f t="shared" ref="AF2694:AF2757" si="1430">IMSUB(D2694,H2694)</f>
        <v>-6.35587125944814-0.197094598841107i</v>
      </c>
      <c r="AG2694" t="str">
        <f t="shared" ref="AG2694:AG2757" si="1431">IMSUM(COMPLEX(1,0),IMPRODUCT(AD2694,AA2694,COMPLEX($C$127,0)))</f>
        <v>0.999793415200207-0.00813110936104358i</v>
      </c>
      <c r="AH2694" t="str">
        <f t="shared" ref="AH2694:AH2757" si="1432">IMDIV(IMPRODUCT(AE2694,AF2694),AG2694)</f>
        <v>0.00245505856019894+0.000640520640545626i</v>
      </c>
      <c r="AI2694">
        <f t="shared" ref="AI2694:AI2757" si="1433">20*LOG10(IMABS(AH2694))</f>
        <v>-51.912774132119495</v>
      </c>
      <c r="AJ2694">
        <f t="shared" ref="AJ2694:AJ2757" si="1434">IMARGUMENT(AH2694)*180/PI()</f>
        <v>14.622416239394633</v>
      </c>
      <c r="AK2694"/>
      <c r="AL2694"/>
      <c r="AM2694"/>
      <c r="AN2694"/>
    </row>
    <row r="2695" spans="1:40" x14ac:dyDescent="0.35">
      <c r="A2695"/>
      <c r="B2695">
        <f t="shared" si="1400"/>
        <v>761000</v>
      </c>
      <c r="C2695" s="237" t="str">
        <f t="shared" si="1403"/>
        <v>-5.56867832092058E-08+0.00135795954630488i</v>
      </c>
      <c r="D2695" s="208" t="str">
        <f t="shared" si="1404"/>
        <v>-2.51366162911779+0.0104110231883374i</v>
      </c>
      <c r="E2695" t="str">
        <f t="shared" si="1405"/>
        <v>20500</v>
      </c>
      <c r="F2695" t="str">
        <f t="shared" si="1406"/>
        <v>0.327868852459016</v>
      </c>
      <c r="G2695" t="str">
        <f t="shared" si="1401"/>
        <v>0.327868852459016</v>
      </c>
      <c r="H2695" t="str">
        <f t="shared" si="1407"/>
        <v>3.84224122546127+0.207248463372722i</v>
      </c>
      <c r="I2695" t="str">
        <f t="shared" si="1408"/>
        <v>2988.44001172729i</v>
      </c>
      <c r="J2695" t="str">
        <f t="shared" si="1402"/>
        <v>-12087.6952853183+653.775044485556i</v>
      </c>
      <c r="K2695" t="str">
        <f t="shared" si="1409"/>
        <v>0.0133326749002583-0.246508815060918i</v>
      </c>
      <c r="L2695" t="str">
        <f t="shared" si="1410"/>
        <v>0.00278673422923857-0.0436819630389604i</v>
      </c>
      <c r="M2695" t="str">
        <f t="shared" si="1411"/>
        <v>0.0161194091294969-0.290190778099878i</v>
      </c>
      <c r="N2695" t="str">
        <f t="shared" si="1412"/>
        <v>-9.49217746610488i</v>
      </c>
      <c r="O2695" t="str">
        <f t="shared" si="1413"/>
        <v>-0.997729513046018+0.0673484877109804i</v>
      </c>
      <c r="P2695" t="str">
        <f t="shared" si="1414"/>
        <v>1.99772951304602-0.0673484877109804i</v>
      </c>
      <c r="Q2695" t="str">
        <f t="shared" si="1415"/>
        <v>-1.99772951304602+9.55952595381586i</v>
      </c>
      <c r="R2695" t="str">
        <f t="shared" si="1416"/>
        <v>-0.0485947102074743-0.198822665001286i</v>
      </c>
      <c r="S2695" t="str">
        <f t="shared" si="1417"/>
        <v>1.0279245159175i</v>
      </c>
      <c r="T2695" t="str">
        <f t="shared" si="1418"/>
        <v>0.204374691674874-0.0499516939661692i</v>
      </c>
      <c r="U2695" t="str">
        <f t="shared" si="1419"/>
        <v>0.00005-0.000186731442523812i</v>
      </c>
      <c r="V2695" t="str">
        <f t="shared" si="1420"/>
        <v>0.00002-0.0020913921562667i</v>
      </c>
      <c r="W2695" t="str">
        <f t="shared" si="1421"/>
        <v>0.0000422471825186829-0.000172284759794136i</v>
      </c>
      <c r="X2695" t="str">
        <f t="shared" si="1422"/>
        <v>0.0000424583132249918-0.000172174238606419i</v>
      </c>
      <c r="Y2695" t="str">
        <f t="shared" si="1423"/>
        <v>0.009+3.82520321501093i</v>
      </c>
      <c r="Z2695" t="str">
        <f t="shared" si="1424"/>
        <v>-0.00053983218247445-0.000134477645598977i</v>
      </c>
      <c r="AA2695" t="str">
        <f t="shared" si="1425"/>
        <v>0.00741643861536878-3.13721190998232i</v>
      </c>
      <c r="AB2695" t="str">
        <f t="shared" si="1426"/>
        <v>0.683102648246568-0.166958707817771i</v>
      </c>
      <c r="AC2695" t="str">
        <f t="shared" si="1427"/>
        <v>0.96256133373234-0.200921364735806i</v>
      </c>
      <c r="AD2695" t="str">
        <f t="shared" si="1428"/>
        <v>0.714736021305169-0.0242612809936433i</v>
      </c>
      <c r="AE2695" t="str">
        <f t="shared" si="1429"/>
        <v>-0.000389100106221515-0.0000830189971014747i</v>
      </c>
      <c r="AF2695" t="str">
        <f t="shared" si="1430"/>
        <v>-6.35590285457906-0.196837440184385i</v>
      </c>
      <c r="AG2695" t="str">
        <f t="shared" si="1431"/>
        <v>0.99974366061844-0.00811769901281609i</v>
      </c>
      <c r="AH2695" t="str">
        <f t="shared" si="1432"/>
        <v>0.00245230183110843+0.000624317234793049i</v>
      </c>
      <c r="AI2695">
        <f t="shared" si="1433"/>
        <v>-51.935787691323718</v>
      </c>
      <c r="AJ2695">
        <f t="shared" si="1434"/>
        <v>14.283179155112869</v>
      </c>
      <c r="AK2695"/>
      <c r="AL2695"/>
      <c r="AM2695"/>
      <c r="AN2695"/>
    </row>
    <row r="2696" spans="1:40" x14ac:dyDescent="0.35">
      <c r="A2696"/>
      <c r="B2696">
        <f t="shared" si="1400"/>
        <v>762000</v>
      </c>
      <c r="C2696" s="237" t="str">
        <f t="shared" si="1403"/>
        <v>-5.55407195786761E-08+0.00135617744716873i</v>
      </c>
      <c r="D2696" s="208" t="str">
        <f t="shared" si="1404"/>
        <v>-2.51366162799798+0.0103973604282936i</v>
      </c>
      <c r="E2696" t="str">
        <f t="shared" si="1405"/>
        <v>20500</v>
      </c>
      <c r="F2696" t="str">
        <f t="shared" si="1406"/>
        <v>0.327868852459016</v>
      </c>
      <c r="G2696" t="str">
        <f t="shared" si="1401"/>
        <v>0.327868852459016</v>
      </c>
      <c r="H2696" t="str">
        <f t="shared" si="1407"/>
        <v>3.84227269795983+0.206978309732952i</v>
      </c>
      <c r="I2696" t="str">
        <f t="shared" si="1408"/>
        <v>2992.36700254428i</v>
      </c>
      <c r="J2696" t="str">
        <f t="shared" si="1402"/>
        <v>-12119.4867121869+654.634144412607i</v>
      </c>
      <c r="K2696" t="str">
        <f t="shared" si="1409"/>
        <v>0.0132977999456265-0.246187143029254i</v>
      </c>
      <c r="L2696" t="str">
        <f t="shared" si="1410"/>
        <v>0.00277945431656641-0.0436251014479225i</v>
      </c>
      <c r="M2696" t="str">
        <f t="shared" si="1411"/>
        <v>0.0160772542621929-0.289812244477177i</v>
      </c>
      <c r="N2696" t="str">
        <f t="shared" si="1412"/>
        <v>-9.50465076106691i</v>
      </c>
      <c r="O2696" t="str">
        <f t="shared" si="1413"/>
        <v>-0.996811863363879+0.0797879004425518i</v>
      </c>
      <c r="P2696" t="str">
        <f t="shared" si="1414"/>
        <v>1.99681186336388-0.0797879004425518i</v>
      </c>
      <c r="Q2696" t="str">
        <f t="shared" si="1415"/>
        <v>-1.99681186336388+9.58443866150946i</v>
      </c>
      <c r="R2696" t="str">
        <f t="shared" si="1416"/>
        <v>-0.0495779156213349-0.19800993676467i</v>
      </c>
      <c r="S2696" t="str">
        <f t="shared" si="1417"/>
        <v>1.02927527086615i</v>
      </c>
      <c r="T2696" t="str">
        <f t="shared" si="1418"/>
        <v>0.203806731297645-0.0510293225301286i</v>
      </c>
      <c r="U2696" t="str">
        <f t="shared" si="1419"/>
        <v>0.0000499999999999999-0.000186486388137298i</v>
      </c>
      <c r="V2696" t="str">
        <f t="shared" si="1420"/>
        <v>0.00002-0.00208864754713774i</v>
      </c>
      <c r="W2696" t="str">
        <f t="shared" si="1421"/>
        <v>0.0000422471131567556-0.000172060918704196i</v>
      </c>
      <c r="X2696" t="str">
        <f t="shared" si="1422"/>
        <v>0.000042457660540452-0.000171950542052029i</v>
      </c>
      <c r="Y2696" t="str">
        <f t="shared" si="1423"/>
        <v>0.009+3.83022976325668i</v>
      </c>
      <c r="Z2696" t="str">
        <f t="shared" si="1424"/>
        <v>-0.000538423240998342-0.000134295778548846i</v>
      </c>
      <c r="AA2696" t="str">
        <f t="shared" si="1425"/>
        <v>0.0073969835065774-3.13309451185141i</v>
      </c>
      <c r="AB2696" t="str">
        <f t="shared" si="1426"/>
        <v>0.681204295595344-0.170560577109091i</v>
      </c>
      <c r="AC2696" t="str">
        <f t="shared" si="1427"/>
        <v>0.961521350993476-0.20016349161927i</v>
      </c>
      <c r="AD2696" t="str">
        <f t="shared" si="1428"/>
        <v>0.714431397066798-0.0286603039249147i</v>
      </c>
      <c r="AE2696" t="str">
        <f t="shared" si="1429"/>
        <v>-0.000388515426108721-0.0000805137469615755i</v>
      </c>
      <c r="AF2696" t="str">
        <f t="shared" si="1430"/>
        <v>-6.35593432595781-0.196580949304658i</v>
      </c>
      <c r="AG2696" t="str">
        <f t="shared" si="1431"/>
        <v>0.999694070890699-0.00810370698232388i</v>
      </c>
      <c r="AH2696" t="str">
        <f t="shared" si="1432"/>
        <v>0.00244937213009296+0.000608149864087701i</v>
      </c>
      <c r="AI2696">
        <f t="shared" si="1433"/>
        <v>-51.959103344685417</v>
      </c>
      <c r="AJ2696">
        <f t="shared" si="1434"/>
        <v>13.943889443234509</v>
      </c>
      <c r="AK2696"/>
      <c r="AL2696"/>
      <c r="AM2696"/>
      <c r="AN2696"/>
    </row>
    <row r="2697" spans="1:40" x14ac:dyDescent="0.35">
      <c r="A2697"/>
      <c r="B2697">
        <f t="shared" si="1400"/>
        <v>763000</v>
      </c>
      <c r="C2697" s="237" t="str">
        <f t="shared" si="1403"/>
        <v>-5.53952298717082E-08+0.0013544000193278i</v>
      </c>
      <c r="D2697" s="208" t="str">
        <f t="shared" si="1404"/>
        <v>-2.51366162688255+0.0103837334815131i</v>
      </c>
      <c r="E2697" t="str">
        <f t="shared" si="1405"/>
        <v>20500</v>
      </c>
      <c r="F2697" t="str">
        <f t="shared" si="1406"/>
        <v>0.327868852459016</v>
      </c>
      <c r="G2697" t="str">
        <f t="shared" si="1401"/>
        <v>0.327868852459016</v>
      </c>
      <c r="H2697" t="str">
        <f t="shared" si="1407"/>
        <v>3.84230404734646+0.206708857095197i</v>
      </c>
      <c r="I2697" t="str">
        <f t="shared" si="1408"/>
        <v>2996.29399336127i</v>
      </c>
      <c r="J2697" t="str">
        <f t="shared" si="1402"/>
        <v>-12151.319887482+655.493244339657i</v>
      </c>
      <c r="K2697" t="str">
        <f t="shared" si="1409"/>
        <v>0.013263061523651-0.245866307018303i</v>
      </c>
      <c r="L2697" t="str">
        <f t="shared" si="1410"/>
        <v>0.00277220285475137-0.043568387094012i</v>
      </c>
      <c r="M2697" t="str">
        <f t="shared" si="1411"/>
        <v>0.0160352643784024-0.289434694112315i</v>
      </c>
      <c r="N2697" t="str">
        <f t="shared" si="1412"/>
        <v>-9.51712405602895i</v>
      </c>
      <c r="O2697" t="str">
        <f t="shared" si="1413"/>
        <v>-0.995739128625404+0.0922148996872045i</v>
      </c>
      <c r="P2697" t="str">
        <f t="shared" si="1414"/>
        <v>1.9957391286254-0.0922148996872045i</v>
      </c>
      <c r="Q2697" t="str">
        <f t="shared" si="1415"/>
        <v>-1.9957391286254+9.60933895571615i</v>
      </c>
      <c r="R2697" t="str">
        <f t="shared" si="1416"/>
        <v>-0.0505500322065395-0.19718884515676i</v>
      </c>
      <c r="S2697" t="str">
        <f t="shared" si="1417"/>
        <v>1.03062602581479i</v>
      </c>
      <c r="T2697" t="str">
        <f t="shared" si="1418"/>
        <v>0.20322795581892-0.0520981787978354i</v>
      </c>
      <c r="U2697" t="str">
        <f t="shared" si="1419"/>
        <v>0.0000499999999999999-0.000186241976095178i</v>
      </c>
      <c r="V2697" t="str">
        <f t="shared" si="1420"/>
        <v>0.00002-0.002085910132266i</v>
      </c>
      <c r="W2697" t="str">
        <f t="shared" si="1421"/>
        <v>0.0000422470437040868-0.000171837667299075i</v>
      </c>
      <c r="X2697" t="str">
        <f t="shared" si="1422"/>
        <v>0.0000424570100574783-0.000171727434798985i</v>
      </c>
      <c r="Y2697" t="str">
        <f t="shared" si="1423"/>
        <v>0.009+3.83525631150242i</v>
      </c>
      <c r="Z2697" t="str">
        <f t="shared" si="1424"/>
        <v>-0.000537019835852658-0.000134114408220811i</v>
      </c>
      <c r="AA2697" t="str">
        <f t="shared" si="1425"/>
        <v>0.00737760485319407-3.12898790764029i</v>
      </c>
      <c r="AB2697" t="str">
        <f t="shared" si="1426"/>
        <v>0.679269794512958-0.174133125848282i</v>
      </c>
      <c r="AC2697" t="str">
        <f t="shared" si="1427"/>
        <v>0.96049210272456-0.199396515904608i</v>
      </c>
      <c r="AD2697" t="str">
        <f t="shared" si="1428"/>
        <v>0.714072451302314-0.0330555210866139i</v>
      </c>
      <c r="AE2697" t="str">
        <f t="shared" si="1429"/>
        <v>-0.000387904292234236-0.0000780159337252365i</v>
      </c>
      <c r="AF2697" t="str">
        <f t="shared" si="1430"/>
        <v>-6.35596567422901-0.196325123613684i</v>
      </c>
      <c r="AG2697" t="str">
        <f t="shared" si="1431"/>
        <v>0.99964465290341-0.00808913592787399i</v>
      </c>
      <c r="AH2697" t="str">
        <f t="shared" si="1432"/>
        <v>0.0024462702188939+0.000592020540020655i</v>
      </c>
      <c r="AI2697">
        <f t="shared" si="1433"/>
        <v>-51.982721443765556</v>
      </c>
      <c r="AJ2697">
        <f t="shared" si="1434"/>
        <v>13.604546713105817</v>
      </c>
      <c r="AK2697"/>
      <c r="AL2697"/>
      <c r="AM2697"/>
      <c r="AN2697"/>
    </row>
    <row r="2698" spans="1:40" x14ac:dyDescent="0.35">
      <c r="A2698"/>
      <c r="B2698">
        <f t="shared" si="1400"/>
        <v>764000</v>
      </c>
      <c r="C2698" s="237" t="str">
        <f t="shared" si="1403"/>
        <v>-5.52503110854341E-08+0.00135262724443931i</v>
      </c>
      <c r="D2698" s="208" t="str">
        <f t="shared" si="1404"/>
        <v>-2.51366162577151+0.010370142207368i</v>
      </c>
      <c r="E2698" t="str">
        <f t="shared" si="1405"/>
        <v>20500</v>
      </c>
      <c r="F2698" t="str">
        <f t="shared" si="1406"/>
        <v>0.327868852459016</v>
      </c>
      <c r="G2698" t="str">
        <f t="shared" si="1401"/>
        <v>0.327868852459016</v>
      </c>
      <c r="H2698" t="str">
        <f t="shared" si="1407"/>
        <v>3.84233527426177+0.206440102743901i</v>
      </c>
      <c r="I2698" t="str">
        <f t="shared" si="1408"/>
        <v>3000.22098417825i</v>
      </c>
      <c r="J2698" t="str">
        <f t="shared" si="1402"/>
        <v>-12183.1948112038+656.352344266707i</v>
      </c>
      <c r="K2698" t="str">
        <f t="shared" si="1409"/>
        <v>0.0132284589232247-0.245546303782478i</v>
      </c>
      <c r="L2698" t="str">
        <f t="shared" si="1410"/>
        <v>0.00276497969593329-0.0435118194084689i</v>
      </c>
      <c r="M2698" t="str">
        <f t="shared" si="1411"/>
        <v>0.015993438619158-0.289058123190947i</v>
      </c>
      <c r="N2698" t="str">
        <f t="shared" si="1412"/>
        <v>-9.52959735099098i</v>
      </c>
      <c r="O2698" t="str">
        <f t="shared" si="1413"/>
        <v>-0.994511475727812+0.104627552039081i</v>
      </c>
      <c r="P2698" t="str">
        <f t="shared" si="1414"/>
        <v>1.99451147572781-0.104627552039081i</v>
      </c>
      <c r="Q2698" t="str">
        <f t="shared" si="1415"/>
        <v>-1.99451147572781+9.63422490303006i</v>
      </c>
      <c r="R2698" t="str">
        <f t="shared" si="1416"/>
        <v>-0.0515110393658905-0.196359555192748i</v>
      </c>
      <c r="S2698" t="str">
        <f t="shared" si="1417"/>
        <v>1.03197678076344i</v>
      </c>
      <c r="T2698" t="str">
        <f t="shared" si="1418"/>
        <v>0.202638501639953-0.0531581965785905i</v>
      </c>
      <c r="U2698" t="str">
        <f t="shared" si="1419"/>
        <v>0.0000499999999999999-0.000185998203875158i</v>
      </c>
      <c r="V2698" t="str">
        <f t="shared" si="1420"/>
        <v>0.00002-0.00208317988340177i</v>
      </c>
      <c r="W2698" t="str">
        <f t="shared" si="1421"/>
        <v>0.0000422469741606785-0.000171615003263211i</v>
      </c>
      <c r="X2698" t="str">
        <f t="shared" si="1422"/>
        <v>0.000042456361764079-0.000171504914533246i</v>
      </c>
      <c r="Y2698" t="str">
        <f t="shared" si="1423"/>
        <v>0.009+3.84028285974816i</v>
      </c>
      <c r="Z2698" t="str">
        <f t="shared" si="1424"/>
        <v>-0.00053562193806865-0.00013393353255836i</v>
      </c>
      <c r="AA2698" t="str">
        <f t="shared" si="1425"/>
        <v>0.00735830225511876-3.12489205495783i</v>
      </c>
      <c r="AB2698" t="str">
        <f t="shared" si="1426"/>
        <v>0.677299600907417-0.177676132799329i</v>
      </c>
      <c r="AC2698" t="str">
        <f t="shared" si="1427"/>
        <v>0.959473620111093-0.198620603800291i</v>
      </c>
      <c r="AD2698" t="str">
        <f t="shared" si="1428"/>
        <v>0.713659226193562-0.0374462680703563i</v>
      </c>
      <c r="AE2698" t="str">
        <f t="shared" si="1429"/>
        <v>-0.000387266848818158-0.0000755258585296869i</v>
      </c>
      <c r="AF2698" t="str">
        <f t="shared" si="1430"/>
        <v>-6.35599690003328-0.196069960536533i</v>
      </c>
      <c r="AG2698" t="str">
        <f t="shared" si="1431"/>
        <v>0.99959541350446-0.00807398858435502i</v>
      </c>
      <c r="AH2698" t="str">
        <f t="shared" si="1432"/>
        <v>0.00244299687958884+0.000575931261380055i</v>
      </c>
      <c r="AI2698">
        <f t="shared" si="1433"/>
        <v>-52.006642366692432</v>
      </c>
      <c r="AJ2698">
        <f t="shared" si="1434"/>
        <v>13.26515058452442</v>
      </c>
      <c r="AK2698"/>
      <c r="AL2698"/>
      <c r="AM2698"/>
      <c r="AN2698"/>
    </row>
    <row r="2699" spans="1:40" x14ac:dyDescent="0.35">
      <c r="A2699"/>
      <c r="B2699">
        <f t="shared" si="1400"/>
        <v>765000</v>
      </c>
      <c r="C2699" s="237" t="str">
        <f t="shared" si="1403"/>
        <v>-5.51059602365999E-08+0.00135085910425639i</v>
      </c>
      <c r="D2699" s="208" t="str">
        <f t="shared" si="1404"/>
        <v>-2.51366162466482+0.0103565864659657i</v>
      </c>
      <c r="E2699" t="str">
        <f t="shared" si="1405"/>
        <v>20500</v>
      </c>
      <c r="F2699" t="str">
        <f t="shared" si="1406"/>
        <v>0.327868852459016</v>
      </c>
      <c r="G2699" t="str">
        <f t="shared" si="1401"/>
        <v>0.327868852459016</v>
      </c>
      <c r="H2699" t="str">
        <f t="shared" si="1407"/>
        <v>3.84236637934212+0.206172043977461i</v>
      </c>
      <c r="I2699" t="str">
        <f t="shared" si="1408"/>
        <v>3004.14797499524i</v>
      </c>
      <c r="J2699" t="str">
        <f t="shared" si="1402"/>
        <v>-12215.1114833522+657.211444193759i</v>
      </c>
      <c r="K2699" t="str">
        <f t="shared" si="1409"/>
        <v>0.013193991437861-0.245227130092932i</v>
      </c>
      <c r="L2699" t="str">
        <f t="shared" si="1410"/>
        <v>0.00275778469321003-0.0434553978254462i</v>
      </c>
      <c r="M2699" t="str">
        <f t="shared" si="1411"/>
        <v>0.015951776131071-0.288682527918378i</v>
      </c>
      <c r="N2699" t="str">
        <f t="shared" si="1412"/>
        <v>-9.54207064595301i</v>
      </c>
      <c r="O2699" t="str">
        <f t="shared" si="1413"/>
        <v>-0.993129095670653+0.117023926324455i</v>
      </c>
      <c r="P2699" t="str">
        <f t="shared" si="1414"/>
        <v>1.99312909567065-0.117023926324455i</v>
      </c>
      <c r="Q2699" t="str">
        <f t="shared" si="1415"/>
        <v>-1.99312909567065+9.65909457227746i</v>
      </c>
      <c r="R2699" t="str">
        <f t="shared" si="1416"/>
        <v>-0.0524609184081449-0.195522230233271i</v>
      </c>
      <c r="S2699" t="str">
        <f t="shared" si="1417"/>
        <v>1.03332753571208i</v>
      </c>
      <c r="T2699" t="str">
        <f t="shared" si="1418"/>
        <v>0.202038504343876-0.0542093115398809i</v>
      </c>
      <c r="U2699" t="str">
        <f t="shared" si="1419"/>
        <v>0.0000500000000000001-0.000185755068968132i</v>
      </c>
      <c r="V2699" t="str">
        <f t="shared" si="1420"/>
        <v>0.00002-0.00208045677244308i</v>
      </c>
      <c r="W2699" t="str">
        <f t="shared" si="1421"/>
        <v>0.0000422469045265323-0.000171392924293153i</v>
      </c>
      <c r="X2699" t="str">
        <f t="shared" si="1422"/>
        <v>0.000042455715648341-0.000171282978952874i</v>
      </c>
      <c r="Y2699" t="str">
        <f t="shared" si="1423"/>
        <v>0.009+3.84530940799391i</v>
      </c>
      <c r="Z2699" t="str">
        <f t="shared" si="1424"/>
        <v>-0.000534229518866807-0.000133753149516426i</v>
      </c>
      <c r="AA2699" t="str">
        <f t="shared" si="1425"/>
        <v>0.00733907531486545-3.12080691163462i</v>
      </c>
      <c r="AB2699" t="str">
        <f t="shared" si="1426"/>
        <v>0.67529416795223-0.181189382937029i</v>
      </c>
      <c r="AC2699" t="str">
        <f t="shared" si="1427"/>
        <v>0.958465932291559-0.197835919966926i</v>
      </c>
      <c r="AD2699" t="str">
        <f t="shared" si="1428"/>
        <v>0.713191771917428-0.0418318807962662i</v>
      </c>
      <c r="AE2699" t="str">
        <f t="shared" si="1429"/>
        <v>-0.000386603242977909-0.0000730438201520739i</v>
      </c>
      <c r="AF2699" t="str">
        <f t="shared" si="1430"/>
        <v>-6.35602800400694-0.195815457511495i</v>
      </c>
      <c r="AG2699" t="str">
        <f t="shared" si="1431"/>
        <v>0.999546359502393-0.00805826776276937i</v>
      </c>
      <c r="AH2699" t="str">
        <f t="shared" si="1432"/>
        <v>0.00243955291444337+0.000559884013974105i</v>
      </c>
      <c r="AI2699">
        <f t="shared" si="1433"/>
        <v>-52.030866518201734</v>
      </c>
      <c r="AJ2699">
        <f t="shared" si="1434"/>
        <v>12.925700687747071</v>
      </c>
      <c r="AK2699"/>
      <c r="AL2699"/>
      <c r="AM2699"/>
      <c r="AN2699"/>
    </row>
    <row r="2700" spans="1:40" x14ac:dyDescent="0.35">
      <c r="A2700"/>
      <c r="B2700">
        <f t="shared" si="1400"/>
        <v>766000</v>
      </c>
      <c r="C2700" s="237" t="str">
        <f t="shared" si="1403"/>
        <v>-5.49621743614113E-08+0.00134909558062745i</v>
      </c>
      <c r="D2700" s="208" t="str">
        <f t="shared" si="1404"/>
        <v>-2.51366162356246+0.0103430661181438i</v>
      </c>
      <c r="E2700" t="str">
        <f t="shared" si="1405"/>
        <v>20500</v>
      </c>
      <c r="F2700" t="str">
        <f t="shared" si="1406"/>
        <v>0.327868852459016</v>
      </c>
      <c r="G2700" t="str">
        <f t="shared" si="1401"/>
        <v>0.327868852459016</v>
      </c>
      <c r="H2700" t="str">
        <f t="shared" si="1407"/>
        <v>3.84239736321981+0.205904678108148i</v>
      </c>
      <c r="I2700" t="str">
        <f t="shared" si="1408"/>
        <v>3008.07496581223i</v>
      </c>
      <c r="J2700" t="str">
        <f t="shared" si="1402"/>
        <v>-12247.0699039272+658.070544120809i</v>
      </c>
      <c r="K2700" t="str">
        <f t="shared" si="1409"/>
        <v>0.013159658365656-0.244908782737436i</v>
      </c>
      <c r="L2700" t="str">
        <f t="shared" si="1410"/>
        <v>0.0027506177006299-0.0433991217819905i</v>
      </c>
      <c r="M2700" t="str">
        <f t="shared" si="1411"/>
        <v>0.0159102760662859-0.288307904519427i</v>
      </c>
      <c r="N2700" t="str">
        <f t="shared" si="1412"/>
        <v>-9.55454394091504i</v>
      </c>
      <c r="O2700" t="str">
        <f t="shared" si="1413"/>
        <v>-0.991592203526096+0.129402093902152i</v>
      </c>
      <c r="P2700" t="str">
        <f t="shared" si="1414"/>
        <v>1.9915922035261-0.129402093902152i</v>
      </c>
      <c r="Q2700" t="str">
        <f t="shared" si="1415"/>
        <v>-1.9915922035261+9.68394603481719i</v>
      </c>
      <c r="R2700" t="str">
        <f t="shared" si="1416"/>
        <v>-0.0533996524916721-0.194677031984129i</v>
      </c>
      <c r="S2700" t="str">
        <f t="shared" si="1417"/>
        <v>1.03467829066072i</v>
      </c>
      <c r="T2700" t="str">
        <f t="shared" si="1418"/>
        <v>0.201428098684241-0.0552514611619597i</v>
      </c>
      <c r="U2700" t="str">
        <f t="shared" si="1419"/>
        <v>0.0000500000000000001-0.000185512568878095i</v>
      </c>
      <c r="V2700" t="str">
        <f t="shared" si="1420"/>
        <v>0.00002-0.00207774077143467i</v>
      </c>
      <c r="W2700" t="str">
        <f t="shared" si="1421"/>
        <v>0.0000422468348016487-0.000171171428097475i</v>
      </c>
      <c r="X2700" t="str">
        <f t="shared" si="1422"/>
        <v>0.0000424550716984277-0.000171061625767949i</v>
      </c>
      <c r="Y2700" t="str">
        <f t="shared" si="1423"/>
        <v>0.009+3.85033595623965i</v>
      </c>
      <c r="Z2700" t="str">
        <f t="shared" si="1424"/>
        <v>-0.000532842549655363-0.000133573257061307i</v>
      </c>
      <c r="AA2700" t="str">
        <f t="shared" si="1425"/>
        <v>0.0073199236375416-3.11673243572151i</v>
      </c>
      <c r="AB2700" t="str">
        <f t="shared" si="1426"/>
        <v>0.673253946048117-0.184672667295171i</v>
      </c>
      <c r="AC2700" t="str">
        <f t="shared" si="1427"/>
        <v>0.957469066414458-0.197042627513131i</v>
      </c>
      <c r="AD2700" t="str">
        <f t="shared" si="1428"/>
        <v>0.71267014664768-0.0462116956062484i</v>
      </c>
      <c r="AE2700" t="str">
        <f t="shared" si="1429"/>
        <v>-0.000385913624699463-0.000070570114987359i</v>
      </c>
      <c r="AF2700" t="str">
        <f t="shared" si="1430"/>
        <v>-6.35605898678227-0.195561611990004i</v>
      </c>
      <c r="AG2700" t="str">
        <f t="shared" si="1431"/>
        <v>0.999497497665616-0.00804197634975903i</v>
      </c>
      <c r="AH2700" t="str">
        <f t="shared" si="1432"/>
        <v>0.00243593914576156+0.000543880770455241i</v>
      </c>
      <c r="AI2700">
        <f t="shared" si="1433"/>
        <v>-52.055394329684049</v>
      </c>
      <c r="AJ2700">
        <f t="shared" si="1434"/>
        <v>12.586196663503015</v>
      </c>
      <c r="AK2700"/>
      <c r="AL2700"/>
      <c r="AM2700"/>
      <c r="AN2700"/>
    </row>
    <row r="2701" spans="1:40" x14ac:dyDescent="0.35">
      <c r="A2701"/>
      <c r="B2701">
        <f t="shared" si="1400"/>
        <v>767000</v>
      </c>
      <c r="C2701" s="237" t="str">
        <f t="shared" si="1403"/>
        <v>-5.48189505153821E-08+0.00134733665549556i</v>
      </c>
      <c r="D2701" s="208" t="str">
        <f t="shared" si="1404"/>
        <v>-2.51366162246441+0.010329581025466i</v>
      </c>
      <c r="E2701" t="str">
        <f t="shared" si="1405"/>
        <v>20500</v>
      </c>
      <c r="F2701" t="str">
        <f t="shared" si="1406"/>
        <v>0.327868852459016</v>
      </c>
      <c r="G2701" t="str">
        <f t="shared" si="1401"/>
        <v>0.327868852459016</v>
      </c>
      <c r="H2701" t="str">
        <f t="shared" si="1407"/>
        <v>3.842428226523+0.20563800246201i</v>
      </c>
      <c r="I2701" t="str">
        <f t="shared" si="1408"/>
        <v>3012.00195662921i</v>
      </c>
      <c r="J2701" t="str">
        <f t="shared" si="1402"/>
        <v>-12279.0700729288+658.92964404786i</v>
      </c>
      <c r="K2701" t="str">
        <f t="shared" si="1409"/>
        <v>0.0131254590092538-0.244591258520273i</v>
      </c>
      <c r="L2701" t="str">
        <f t="shared" si="1410"/>
        <v>0.00274347857318454-0.0433429907180256i</v>
      </c>
      <c r="M2701" t="str">
        <f t="shared" si="1411"/>
        <v>0.0158689375824383-0.287934249238299i</v>
      </c>
      <c r="N2701" t="str">
        <f t="shared" si="1412"/>
        <v>-9.56701723587707i</v>
      </c>
      <c r="O2701" t="str">
        <f t="shared" si="1413"/>
        <v>-0.989901038405466+0.141760128963612i</v>
      </c>
      <c r="P2701" t="str">
        <f t="shared" si="1414"/>
        <v>1.98990103840547-0.141760128963612i</v>
      </c>
      <c r="Q2701" t="str">
        <f t="shared" si="1415"/>
        <v>-1.98990103840547+9.70877736484068i</v>
      </c>
      <c r="R2701" t="str">
        <f t="shared" si="1416"/>
        <v>-0.0543272265691072-0.19382412049705i</v>
      </c>
      <c r="S2701" t="str">
        <f t="shared" si="1417"/>
        <v>1.03602904560937i</v>
      </c>
      <c r="T2701" t="str">
        <f t="shared" si="1418"/>
        <v>0.200807418574634-0.0562845846929961i</v>
      </c>
      <c r="U2701" t="str">
        <f t="shared" si="1419"/>
        <v>0.0000500000000000001-0.000185270701122061i</v>
      </c>
      <c r="V2701" t="str">
        <f t="shared" si="1420"/>
        <v>0.00002-0.00207503185256709i</v>
      </c>
      <c r="W2701" t="str">
        <f t="shared" si="1421"/>
        <v>0.000042246764986029-0.000170950512396703i</v>
      </c>
      <c r="X2701" t="str">
        <f t="shared" si="1422"/>
        <v>0.00004245442990258-0.000170840852700495i</v>
      </c>
      <c r="Y2701" t="str">
        <f t="shared" si="1423"/>
        <v>0.009+3.85536250448539i</v>
      </c>
      <c r="Z2701" t="str">
        <f t="shared" si="1424"/>
        <v>-0.000531461002028828-0.000133393853170583i</v>
      </c>
      <c r="AA2701" t="str">
        <f t="shared" si="1425"/>
        <v>0.00730084683082763-3.11266858548814i</v>
      </c>
      <c r="AB2701" t="str">
        <f t="shared" si="1426"/>
        <v>0.671179382788293-0.188125782816634i</v>
      </c>
      <c r="AC2701" t="str">
        <f t="shared" si="1427"/>
        <v>0.956483047694412-0.196240887992537i</v>
      </c>
      <c r="AD2701" t="str">
        <f t="shared" si="1428"/>
        <v>0.712094416555681-0.0505850493574851i</v>
      </c>
      <c r="AE2701" t="str">
        <f t="shared" si="1429"/>
        <v>-0.000385198146808435-0.000068105037026414i</v>
      </c>
      <c r="AF2701" t="str">
        <f t="shared" si="1430"/>
        <v>-6.35608984898741-0.195308421436544i</v>
      </c>
      <c r="AG2701" t="str">
        <f t="shared" si="1431"/>
        <v>0.999448834721607-0.00802511730712222i</v>
      </c>
      <c r="AH2701" t="str">
        <f t="shared" si="1432"/>
        <v>0.00243215641573473+0.000527923490144896i</v>
      </c>
      <c r="AI2701">
        <f t="shared" si="1433"/>
        <v>-52.080226259241506</v>
      </c>
      <c r="AJ2701">
        <f t="shared" si="1434"/>
        <v>12.246638163001561</v>
      </c>
      <c r="AK2701"/>
      <c r="AL2701"/>
      <c r="AM2701"/>
      <c r="AN2701"/>
    </row>
    <row r="2702" spans="1:40" x14ac:dyDescent="0.35">
      <c r="A2702"/>
      <c r="B2702">
        <f t="shared" si="1400"/>
        <v>768000</v>
      </c>
      <c r="C2702" s="237" t="str">
        <f t="shared" si="1403"/>
        <v>-5.46762857731842E-08+0.00134558231089785i</v>
      </c>
      <c r="D2702" s="208" t="str">
        <f t="shared" si="1404"/>
        <v>-2.51366162137065+0.0103161310502169i</v>
      </c>
      <c r="E2702" t="str">
        <f t="shared" si="1405"/>
        <v>20500</v>
      </c>
      <c r="F2702" t="str">
        <f t="shared" si="1406"/>
        <v>0.327868852459016</v>
      </c>
      <c r="G2702" t="str">
        <f t="shared" si="1401"/>
        <v>0.327868852459016</v>
      </c>
      <c r="H2702" t="str">
        <f t="shared" si="1407"/>
        <v>3.84245896987584+0.205372014378793i</v>
      </c>
      <c r="I2702" t="str">
        <f t="shared" si="1408"/>
        <v>3015.9289474462i</v>
      </c>
      <c r="J2702" t="str">
        <f t="shared" si="1402"/>
        <v>-12311.1119903571+659.78874397491i</v>
      </c>
      <c r="K2702" t="str">
        <f t="shared" si="1409"/>
        <v>0.0130913926758108-0.244274554262138i</v>
      </c>
      <c r="L2702" t="str">
        <f t="shared" si="1410"/>
        <v>0.00273636716680148-0.043287004076333i</v>
      </c>
      <c r="M2702" t="str">
        <f t="shared" si="1411"/>
        <v>0.0158277598426123-0.287561558338471i</v>
      </c>
      <c r="N2702" t="str">
        <f t="shared" si="1412"/>
        <v>-9.5794905308391i</v>
      </c>
      <c r="O2702" t="str">
        <f t="shared" si="1413"/>
        <v>-0.988055863422042+0.154096108832518i</v>
      </c>
      <c r="P2702" t="str">
        <f t="shared" si="1414"/>
        <v>1.98805586342204-0.154096108832518i</v>
      </c>
      <c r="Q2702" t="str">
        <f t="shared" si="1415"/>
        <v>-1.98805586342204+9.73358663967162i</v>
      </c>
      <c r="R2702" t="str">
        <f t="shared" si="1416"/>
        <v>-0.0552436273330032-0.192963654171503i</v>
      </c>
      <c r="S2702" t="str">
        <f t="shared" si="1417"/>
        <v>1.03737980055801i</v>
      </c>
      <c r="T2702" t="str">
        <f t="shared" si="1418"/>
        <v>0.200176597079379-0.0573086231048119i</v>
      </c>
      <c r="U2702" t="str">
        <f t="shared" si="1419"/>
        <v>0.0000500000000000001-0.000185029463229975i</v>
      </c>
      <c r="V2702" t="str">
        <f t="shared" si="1420"/>
        <v>0.00002-0.00207232998817572i</v>
      </c>
      <c r="W2702" t="str">
        <f t="shared" si="1421"/>
        <v>0.0000422466950796754-0.000170730174923235i</v>
      </c>
      <c r="X2702" t="str">
        <f t="shared" si="1422"/>
        <v>0.0000424537902491162-0.000170620657484398i</v>
      </c>
      <c r="Y2702" t="str">
        <f t="shared" si="1423"/>
        <v>0.009+3.86038905273114i</v>
      </c>
      <c r="Z2702" t="str">
        <f t="shared" si="1424"/>
        <v>-0.000530084847766534-0.000133214935833046i</v>
      </c>
      <c r="AA2702" t="str">
        <f t="shared" si="1425"/>
        <v>0.00728184450495711-3.10861531942153i</v>
      </c>
      <c r="AB2702" t="str">
        <f t="shared" si="1426"/>
        <v>0.669070922927397-0.19154853220544i</v>
      </c>
      <c r="AC2702" t="str">
        <f t="shared" si="1427"/>
        <v>0.955507899467327-0.195430861401914i</v>
      </c>
      <c r="AD2702" t="str">
        <f t="shared" si="1428"/>
        <v>0.711464655810109-0.0549512795160826i</v>
      </c>
      <c r="AE2702" t="str">
        <f t="shared" si="1429"/>
        <v>-0.000384456964941049-0.0000656488778343649i</v>
      </c>
      <c r="AF2702" t="str">
        <f t="shared" si="1430"/>
        <v>-6.35612059124649-0.195055883328576i</v>
      </c>
      <c r="AG2702" t="str">
        <f t="shared" si="1431"/>
        <v>0.999400377356121-0.00800769367132282i</v>
      </c>
      <c r="AH2702" t="str">
        <f t="shared" si="1432"/>
        <v>0.00242820558628874+0.000512014118859281i</v>
      </c>
      <c r="AI2702">
        <f t="shared" si="1433"/>
        <v>-52.105362791752626</v>
      </c>
      <c r="AJ2702">
        <f t="shared" si="1434"/>
        <v>11.907024847941452</v>
      </c>
      <c r="AK2702"/>
      <c r="AL2702"/>
      <c r="AM2702"/>
      <c r="AN2702"/>
    </row>
    <row r="2703" spans="1:40" x14ac:dyDescent="0.35">
      <c r="A2703"/>
      <c r="B2703">
        <f t="shared" si="1400"/>
        <v>769000</v>
      </c>
      <c r="C2703" s="237" t="str">
        <f t="shared" si="1403"/>
        <v>-5.45341772284967E-08+0.00134383252896487i</v>
      </c>
      <c r="D2703" s="208" t="str">
        <f t="shared" si="1404"/>
        <v>-2.51366162028115+0.0103027160553973i</v>
      </c>
      <c r="E2703" t="str">
        <f t="shared" si="1405"/>
        <v>20500</v>
      </c>
      <c r="F2703" t="str">
        <f t="shared" si="1406"/>
        <v>0.327868852459016</v>
      </c>
      <c r="G2703" t="str">
        <f t="shared" si="1401"/>
        <v>0.327868852459016</v>
      </c>
      <c r="H2703" t="str">
        <f t="shared" si="1407"/>
        <v>3.8424895938984+0.205106711211842i</v>
      </c>
      <c r="I2703" t="str">
        <f t="shared" si="1408"/>
        <v>3019.85593826319i</v>
      </c>
      <c r="J2703" t="str">
        <f t="shared" si="1402"/>
        <v>-12343.195656212+660.647843901962i</v>
      </c>
      <c r="K2703" t="str">
        <f t="shared" si="1409"/>
        <v>0.0130574586769614-0.243958666800031i</v>
      </c>
      <c r="L2703" t="str">
        <f t="shared" si="1410"/>
        <v>0.00272928333833685-0.0432311613025334i</v>
      </c>
      <c r="M2703" t="str">
        <f t="shared" si="1411"/>
        <v>0.0157867420152982-0.287189828102564i</v>
      </c>
      <c r="N2703" t="str">
        <f t="shared" si="1412"/>
        <v>-9.59196382580113i</v>
      </c>
      <c r="O2703" t="str">
        <f t="shared" si="1413"/>
        <v>-0.986056965650122+0.166408114263922i</v>
      </c>
      <c r="P2703" t="str">
        <f t="shared" si="1414"/>
        <v>1.98605696565012-0.166408114263922i</v>
      </c>
      <c r="Q2703" t="str">
        <f t="shared" si="1415"/>
        <v>-1.98605696565012+9.75837194006505i</v>
      </c>
      <c r="R2703" t="str">
        <f t="shared" si="1416"/>
        <v>-0.0561488431624779-0.192095789757486i</v>
      </c>
      <c r="S2703" t="str">
        <f t="shared" si="1417"/>
        <v>1.03873055550665i</v>
      </c>
      <c r="T2703" t="str">
        <f t="shared" si="1418"/>
        <v>0.199535766405282-0.0583235190492164i</v>
      </c>
      <c r="U2703" t="str">
        <f t="shared" si="1419"/>
        <v>0.0000500000000000001-0.000184788852744631i</v>
      </c>
      <c r="V2703" t="str">
        <f t="shared" si="1420"/>
        <v>0.00002-0.00206963515073986i</v>
      </c>
      <c r="W2703" t="str">
        <f t="shared" si="1421"/>
        <v>0.0000422466250825885-0.000170510413421264i</v>
      </c>
      <c r="X2703" t="str">
        <f t="shared" si="1422"/>
        <v>0.0000424531527264294-0.000170401037865334i</v>
      </c>
      <c r="Y2703" t="str">
        <f t="shared" si="1423"/>
        <v>0.009+3.86541560097688i</v>
      </c>
      <c r="Z2703" t="str">
        <f t="shared" si="1424"/>
        <v>-0.000528714058831206-0.000133036503048613i</v>
      </c>
      <c r="AA2703" t="str">
        <f t="shared" si="1425"/>
        <v>0.00726291627269685-3.10457259622474i</v>
      </c>
      <c r="AB2703" t="str">
        <f t="shared" si="1426"/>
        <v>0.666929008353895-0.194940723780805i</v>
      </c>
      <c r="AC2703" t="str">
        <f t="shared" si="1427"/>
        <v>0.954543643244603-0.194612706180372i</v>
      </c>
      <c r="AD2703" t="str">
        <f t="shared" si="1428"/>
        <v>0.710780946575653-0.0593097242508832i</v>
      </c>
      <c r="AE2703" t="str">
        <f t="shared" si="1429"/>
        <v>-0.000383690237515015-0.0000632019265291637i</v>
      </c>
      <c r="AF2703" t="str">
        <f t="shared" si="1430"/>
        <v>-6.35615121417955-0.194803995156445i</v>
      </c>
      <c r="AG2703" t="str">
        <f t="shared" si="1431"/>
        <v>0.999352132212413-0.00798970855299222i</v>
      </c>
      <c r="AH2703" t="str">
        <f t="shared" si="1432"/>
        <v>0.00242408753892997+0.000496154588735977i</v>
      </c>
      <c r="AI2703">
        <f t="shared" si="1433"/>
        <v>-52.130804438944871</v>
      </c>
      <c r="AJ2703">
        <f t="shared" si="1434"/>
        <v>11.567356390516242</v>
      </c>
      <c r="AK2703"/>
      <c r="AL2703"/>
      <c r="AM2703"/>
      <c r="AN2703"/>
    </row>
    <row r="2704" spans="1:40" x14ac:dyDescent="0.35">
      <c r="A2704"/>
      <c r="B2704">
        <f t="shared" si="1400"/>
        <v>770000</v>
      </c>
      <c r="C2704" s="237" t="str">
        <f t="shared" si="1403"/>
        <v>-5.43926219938587E-08+0.00134208729192i</v>
      </c>
      <c r="D2704" s="208" t="str">
        <f t="shared" si="1404"/>
        <v>-2.51366161919589+0.01028933590472i</v>
      </c>
      <c r="E2704" t="str">
        <f t="shared" si="1405"/>
        <v>20500</v>
      </c>
      <c r="F2704" t="str">
        <f t="shared" si="1406"/>
        <v>0.327868852459016</v>
      </c>
      <c r="G2704" t="str">
        <f t="shared" si="1401"/>
        <v>0.327868852459016</v>
      </c>
      <c r="H2704" t="str">
        <f t="shared" si="1407"/>
        <v>3.84252009920678+0.20484209032803i</v>
      </c>
      <c r="I2704" t="str">
        <f t="shared" si="1408"/>
        <v>3023.78292908018i</v>
      </c>
      <c r="J2704" t="str">
        <f t="shared" si="1402"/>
        <v>-12375.3210704934+661.506943829012i</v>
      </c>
      <c r="K2704" t="str">
        <f t="shared" si="1409"/>
        <v>0.0130236563287829-0.243643592987154i</v>
      </c>
      <c r="L2704" t="str">
        <f t="shared" si="1410"/>
        <v>0.00272222694556843-0.0431754618450702i</v>
      </c>
      <c r="M2704" t="str">
        <f t="shared" si="1411"/>
        <v>0.0157458832743513-0.286819054832224i</v>
      </c>
      <c r="N2704" t="str">
        <f t="shared" si="1412"/>
        <v>-9.60443712076315i</v>
      </c>
      <c r="O2704" t="str">
        <f t="shared" si="1413"/>
        <v>-0.983904656080362+0.178694229742834i</v>
      </c>
      <c r="P2704" t="str">
        <f t="shared" si="1414"/>
        <v>1.98390465608036-0.178694229742834i</v>
      </c>
      <c r="Q2704" t="str">
        <f t="shared" si="1415"/>
        <v>-1.98390465608036+9.78313135050598i</v>
      </c>
      <c r="R2704" t="str">
        <f t="shared" si="1416"/>
        <v>-0.0570428640708553-0.191220682359261i</v>
      </c>
      <c r="S2704" t="str">
        <f t="shared" si="1417"/>
        <v>1.04008131045529i</v>
      </c>
      <c r="T2704" t="str">
        <f t="shared" si="1418"/>
        <v>0.198885057894375-0.0593292168149382i</v>
      </c>
      <c r="U2704" t="str">
        <f t="shared" si="1419"/>
        <v>0.00005-0.000184548867221585i</v>
      </c>
      <c r="V2704" t="str">
        <f t="shared" si="1420"/>
        <v>0.00002-0.00206694731288176i</v>
      </c>
      <c r="W2704" t="str">
        <f t="shared" si="1421"/>
        <v>0.0000422465549947703-0.0001702912256467i</v>
      </c>
      <c r="X2704" t="str">
        <f t="shared" si="1422"/>
        <v>0.0000424525173229894-0.000170181991600685i</v>
      </c>
      <c r="Y2704" t="str">
        <f t="shared" si="1423"/>
        <v>0.009+3.87044214922263i</v>
      </c>
      <c r="Z2704" t="str">
        <f t="shared" si="1424"/>
        <v>-0.000527348607367498-0.000132858552828253i</v>
      </c>
      <c r="AA2704" t="str">
        <f t="shared" si="1425"/>
        <v>0.00724406174932679-3.10054037481529i</v>
      </c>
      <c r="AB2704" t="str">
        <f t="shared" si="1426"/>
        <v>0.664754078065832-0.198302171333192i</v>
      </c>
      <c r="AC2704" t="str">
        <f t="shared" si="1427"/>
        <v>0.95359029876641-0.193786579209571i</v>
      </c>
      <c r="AD2704" t="str">
        <f t="shared" si="1428"/>
        <v>0.710043379010625-0.0636597225274294i</v>
      </c>
      <c r="AE2704" t="str">
        <f t="shared" si="1429"/>
        <v>-0.000382898125700208-0.0000607644697603931i</v>
      </c>
      <c r="AF2704" t="str">
        <f t="shared" si="1430"/>
        <v>-6.35618171840267-0.19455275442331i</v>
      </c>
      <c r="AG2704" t="str">
        <f t="shared" si="1431"/>
        <v>0.999304105890454-0.00797116513642222i</v>
      </c>
      <c r="AH2704" t="str">
        <f t="shared" si="1432"/>
        <v>0.00241980317458928+0.000480346818061459i</v>
      </c>
      <c r="AI2704">
        <f t="shared" si="1433"/>
        <v>-52.156551739477337</v>
      </c>
      <c r="AJ2704">
        <f t="shared" si="1434"/>
        <v>11.227632473421272</v>
      </c>
      <c r="AK2704"/>
      <c r="AL2704"/>
      <c r="AM2704"/>
      <c r="AN2704"/>
    </row>
    <row r="2705" spans="1:40" x14ac:dyDescent="0.35">
      <c r="A2705"/>
      <c r="B2705">
        <f t="shared" si="1400"/>
        <v>771000</v>
      </c>
      <c r="C2705" s="237" t="str">
        <f t="shared" si="1403"/>
        <v>-5.42516172005231E-08+0.00134034658207886i</v>
      </c>
      <c r="D2705" s="208" t="str">
        <f t="shared" si="1404"/>
        <v>-2.51366161811485+0.0102759904626046i</v>
      </c>
      <c r="E2705" t="str">
        <f t="shared" si="1405"/>
        <v>20500</v>
      </c>
      <c r="F2705" t="str">
        <f t="shared" si="1406"/>
        <v>0.327868852459016</v>
      </c>
      <c r="G2705" t="str">
        <f t="shared" si="1401"/>
        <v>0.327868852459016</v>
      </c>
      <c r="H2705" t="str">
        <f t="shared" si="1407"/>
        <v>3.84255048641312+0.204578149107654i</v>
      </c>
      <c r="I2705" t="str">
        <f t="shared" si="1408"/>
        <v>3027.70991989716i</v>
      </c>
      <c r="J2705" t="str">
        <f t="shared" si="1402"/>
        <v>-12407.4882332015+662.366043756063i</v>
      </c>
      <c r="K2705" t="str">
        <f t="shared" si="1409"/>
        <v>0.0129899849517606-0.243329329692799i</v>
      </c>
      <c r="L2705" t="str">
        <f t="shared" si="1410"/>
        <v>0.00271519784718827-0.0431199051551897i</v>
      </c>
      <c r="M2705" t="str">
        <f t="shared" si="1411"/>
        <v>0.0157051827989489-0.286449234847989i</v>
      </c>
      <c r="N2705" t="str">
        <f t="shared" si="1412"/>
        <v>-9.61691041572518i</v>
      </c>
      <c r="O2705" t="str">
        <f t="shared" si="1413"/>
        <v>-0.981599269571385+0.190952543782282i</v>
      </c>
      <c r="P2705" t="str">
        <f t="shared" si="1414"/>
        <v>1.98159926957138-0.190952543782282i</v>
      </c>
      <c r="Q2705" t="str">
        <f t="shared" si="1415"/>
        <v>-1.98159926957138+9.80786295950746i</v>
      </c>
      <c r="R2705" t="str">
        <f t="shared" si="1416"/>
        <v>-0.0579256816543091-0.190338485440005i</v>
      </c>
      <c r="S2705" t="str">
        <f t="shared" si="1417"/>
        <v>1.04143206540394i</v>
      </c>
      <c r="T2705" t="str">
        <f t="shared" si="1418"/>
        <v>0.198224602017642-0.0603256622851782i</v>
      </c>
      <c r="U2705" t="str">
        <f t="shared" si="1419"/>
        <v>0.00005-0.00018430950422908i</v>
      </c>
      <c r="V2705" t="str">
        <f t="shared" si="1420"/>
        <v>0.00002-0.0020642664473657i</v>
      </c>
      <c r="W2705" t="str">
        <f t="shared" si="1421"/>
        <v>0.0000422464848162217-0.000170072609367099i</v>
      </c>
      <c r="X2705" t="str">
        <f t="shared" si="1422"/>
        <v>0.0000424518840273391-0.000169963516459475i</v>
      </c>
      <c r="Y2705" t="str">
        <f t="shared" si="1423"/>
        <v>0.009+3.87546869746837i</v>
      </c>
      <c r="Z2705" t="str">
        <f t="shared" si="1424"/>
        <v>-0.00052598846570064-0.000132681083193908i</v>
      </c>
      <c r="AA2705" t="str">
        <f t="shared" si="1425"/>
        <v>0.00722528055262103-3.09651861432398i</v>
      </c>
      <c r="AB2705" t="str">
        <f t="shared" si="1426"/>
        <v>0.662546568149859-0.20163269398243i</v>
      </c>
      <c r="AC2705" t="str">
        <f t="shared" si="1427"/>
        <v>0.952647884054004-0.192952635814927i</v>
      </c>
      <c r="AD2705" t="str">
        <f t="shared" si="1428"/>
        <v>0.709252051263552-0.0680006142020798i</v>
      </c>
      <c r="AE2705" t="str">
        <f t="shared" si="1429"/>
        <v>-0.00038208079338933-0.0000583367916882962i</v>
      </c>
      <c r="AF2705" t="str">
        <f t="shared" si="1430"/>
        <v>-6.35621210452797-0.194302158645049i</v>
      </c>
      <c r="AG2705" t="str">
        <f t="shared" si="1431"/>
        <v>0.999256304946154-0.0079520666790515i</v>
      </c>
      <c r="AH2705" t="str">
        <f t="shared" si="1432"/>
        <v>0.00241535341346507+0.000464592711099481i</v>
      </c>
      <c r="AI2705">
        <f t="shared" si="1433"/>
        <v>-52.182605259029764</v>
      </c>
      <c r="AJ2705">
        <f t="shared" si="1434"/>
        <v>10.887852789854733</v>
      </c>
      <c r="AK2705"/>
      <c r="AL2705"/>
      <c r="AM2705"/>
      <c r="AN2705"/>
    </row>
    <row r="2706" spans="1:40" x14ac:dyDescent="0.35">
      <c r="A2706"/>
      <c r="B2706">
        <f t="shared" si="1400"/>
        <v>772000</v>
      </c>
      <c r="C2706" s="237" t="str">
        <f t="shared" si="1403"/>
        <v>-5.41111599983104E-08+0.00133861038184868i</v>
      </c>
      <c r="D2706" s="208" t="str">
        <f t="shared" si="1404"/>
        <v>-2.51366161703802+0.0102626795941732i</v>
      </c>
      <c r="E2706" t="str">
        <f t="shared" si="1405"/>
        <v>20500</v>
      </c>
      <c r="F2706" t="str">
        <f t="shared" si="1406"/>
        <v>0.327868852459016</v>
      </c>
      <c r="G2706" t="str">
        <f t="shared" si="1401"/>
        <v>0.327868852459016</v>
      </c>
      <c r="H2706" t="str">
        <f t="shared" si="1407"/>
        <v>3.84258075612562+0.20431488494437i</v>
      </c>
      <c r="I2706" t="str">
        <f t="shared" si="1408"/>
        <v>3031.63691071415i</v>
      </c>
      <c r="J2706" t="str">
        <f t="shared" si="1402"/>
        <v>-12439.6971443362+663.225143683113i</v>
      </c>
      <c r="K2706" t="str">
        <f t="shared" si="1409"/>
        <v>0.0129564438707549-0.243015873802261i</v>
      </c>
      <c r="L2706" t="str">
        <f t="shared" si="1410"/>
        <v>0.00270819590279592-0.0430644906869252i</v>
      </c>
      <c r="M2706" t="str">
        <f t="shared" si="1411"/>
        <v>0.0156646397735508-0.286080364489186i</v>
      </c>
      <c r="N2706" t="str">
        <f t="shared" si="1412"/>
        <v>-9.62938371068721i</v>
      </c>
      <c r="O2706" t="str">
        <f t="shared" si="1413"/>
        <v>-0.979141164797691+0.203181149220641i</v>
      </c>
      <c r="P2706" t="str">
        <f t="shared" si="1414"/>
        <v>1.97914116479769-0.203181149220641i</v>
      </c>
      <c r="Q2706" t="str">
        <f t="shared" si="1415"/>
        <v>-1.97914116479769+9.83256485990785i</v>
      </c>
      <c r="R2706" t="str">
        <f t="shared" si="1416"/>
        <v>-0.0587972890414911-0.189449350827331i</v>
      </c>
      <c r="S2706" t="str">
        <f t="shared" si="1417"/>
        <v>1.04278282035258i</v>
      </c>
      <c r="T2706" t="str">
        <f t="shared" si="1418"/>
        <v>0.19755452836969-0.0613128028957719i</v>
      </c>
      <c r="U2706" t="str">
        <f t="shared" si="1419"/>
        <v>0.00005-0.000184070761347954i</v>
      </c>
      <c r="V2706" t="str">
        <f t="shared" si="1420"/>
        <v>0.00002-0.00206159252709709i</v>
      </c>
      <c r="W2706" t="str">
        <f t="shared" si="1421"/>
        <v>0.0000422464145469443-0.000169854562361581i</v>
      </c>
      <c r="X2706" t="str">
        <f t="shared" si="1422"/>
        <v>0.0000424512528280965-0.00016974561022228i</v>
      </c>
      <c r="Y2706" t="str">
        <f t="shared" si="1423"/>
        <v>0.009+3.88049524571411i</v>
      </c>
      <c r="Z2706" t="str">
        <f t="shared" si="1424"/>
        <v>-0.000524633606334966-0.00013250409217842i</v>
      </c>
      <c r="AA2706" t="str">
        <f t="shared" si="1425"/>
        <v>0.00720657230282791-3.09250727409336i</v>
      </c>
      <c r="AB2706" t="str">
        <f t="shared" si="1426"/>
        <v>0.660306911763419-0.204932116037882i</v>
      </c>
      <c r="AC2706" t="str">
        <f t="shared" si="1427"/>
        <v>0.951716415461102-0.192111029767773i</v>
      </c>
      <c r="AD2706" t="str">
        <f t="shared" si="1428"/>
        <v>0.708407069468687-0.0723317401162298i</v>
      </c>
      <c r="AE2706" t="str">
        <f t="shared" si="1429"/>
        <v>-0.000381238407168328-0.0000559191739630616i</v>
      </c>
      <c r="AF2706" t="str">
        <f t="shared" si="1430"/>
        <v>-6.35624237316364-0.194052205350197i</v>
      </c>
      <c r="AG2706" t="str">
        <f t="shared" si="1431"/>
        <v>0.999208735890597-0.00793241651094296i</v>
      </c>
      <c r="AH2706" t="str">
        <f t="shared" si="1432"/>
        <v>0.00241073919486392+0.00044889415792053i</v>
      </c>
      <c r="AI2706">
        <f t="shared" si="1433"/>
        <v>-52.208965590403061</v>
      </c>
      <c r="AJ2706">
        <f t="shared" si="1434"/>
        <v>10.548017043524109</v>
      </c>
      <c r="AK2706"/>
      <c r="AL2706"/>
      <c r="AM2706"/>
      <c r="AN2706"/>
    </row>
    <row r="2707" spans="1:40" x14ac:dyDescent="0.35">
      <c r="A2707"/>
      <c r="B2707">
        <f t="shared" si="1400"/>
        <v>773000</v>
      </c>
      <c r="C2707" s="237" t="str">
        <f t="shared" si="1403"/>
        <v>-5.39712475554645E-08+0.00133687867372775i</v>
      </c>
      <c r="D2707" s="208" t="str">
        <f t="shared" si="1404"/>
        <v>-2.51366161596536+0.0102494031652461i</v>
      </c>
      <c r="E2707" t="str">
        <f t="shared" si="1405"/>
        <v>20500</v>
      </c>
      <c r="F2707" t="str">
        <f t="shared" si="1406"/>
        <v>0.327868852459016</v>
      </c>
      <c r="G2707" t="str">
        <f t="shared" si="1401"/>
        <v>0.327868852459016</v>
      </c>
      <c r="H2707" t="str">
        <f t="shared" si="1407"/>
        <v>3.84261090894855+0.204052295245085i</v>
      </c>
      <c r="I2707" t="str">
        <f t="shared" si="1408"/>
        <v>3035.56390153114i</v>
      </c>
      <c r="J2707" t="str">
        <f t="shared" si="1402"/>
        <v>-12471.9478038976+664.084243610163i</v>
      </c>
      <c r="K2707" t="str">
        <f t="shared" si="1409"/>
        <v>0.0129230324149666-0.24270322221672i</v>
      </c>
      <c r="L2707" t="str">
        <f t="shared" si="1410"/>
        <v>0.00270122097289133-0.0430092178970787i</v>
      </c>
      <c r="M2707" t="str">
        <f t="shared" si="1411"/>
        <v>0.0156242533878579-0.285712440113799i</v>
      </c>
      <c r="N2707" t="str">
        <f t="shared" si="1412"/>
        <v>-9.64185700564925i</v>
      </c>
      <c r="O2707" t="str">
        <f t="shared" si="1413"/>
        <v>-0.976530724193851+0.215378143518401i</v>
      </c>
      <c r="P2707" t="str">
        <f t="shared" si="1414"/>
        <v>1.97653072419385-0.215378143518401i</v>
      </c>
      <c r="Q2707" t="str">
        <f t="shared" si="1415"/>
        <v>-1.97653072419385+9.85723514916765i</v>
      </c>
      <c r="R2707" t="str">
        <f t="shared" si="1416"/>
        <v>-0.0596576808441567-0.188553428719631i</v>
      </c>
      <c r="S2707" t="str">
        <f t="shared" si="1417"/>
        <v>1.04413357530122i</v>
      </c>
      <c r="T2707" t="str">
        <f t="shared" si="1418"/>
        <v>0.196874965664332-0.0622905875939884i</v>
      </c>
      <c r="U2707" t="str">
        <f t="shared" si="1419"/>
        <v>0.00005-0.000183832636171566i</v>
      </c>
      <c r="V2707" t="str">
        <f t="shared" si="1420"/>
        <v>0.00002-0.00205892552512154i</v>
      </c>
      <c r="W2707" t="str">
        <f t="shared" si="1421"/>
        <v>0.0000422463441869389-0.000169637082420757i</v>
      </c>
      <c r="X2707" t="str">
        <f t="shared" si="1422"/>
        <v>0.0000424506237139527-0.000169528270681163i</v>
      </c>
      <c r="Y2707" t="str">
        <f t="shared" si="1423"/>
        <v>0.009+3.88552179395986i</v>
      </c>
      <c r="Z2707" t="str">
        <f t="shared" si="1424"/>
        <v>-0.000523284001952569-0.000132327577825448i</v>
      </c>
      <c r="AA2707" t="str">
        <f t="shared" si="1425"/>
        <v>0.00718793662265113-3.08850631367642i</v>
      </c>
      <c r="AB2707" t="str">
        <f t="shared" si="1426"/>
        <v>0.65803553911999-0.208200266860731i</v>
      </c>
      <c r="AC2707" t="str">
        <f t="shared" si="1427"/>
        <v>0.950795907724303-0.191261913288423i</v>
      </c>
      <c r="AD2707" t="str">
        <f t="shared" si="1428"/>
        <v>0.707508547740477-0.0766524421906817i</v>
      </c>
      <c r="AE2707" t="str">
        <f t="shared" si="1429"/>
        <v>-0.000380371136286785-0.0000535118957043203i</v>
      </c>
      <c r="AF2707" t="str">
        <f t="shared" si="1430"/>
        <v>-6.35627252491391-0.193802892079839i</v>
      </c>
      <c r="AG2707" t="str">
        <f t="shared" si="1431"/>
        <v>0.99916140518927-0.00791221803425403i</v>
      </c>
      <c r="AH2707" t="str">
        <f t="shared" si="1432"/>
        <v>0.00240596147704042+0.000433253034232103i</v>
      </c>
      <c r="AI2707">
        <f t="shared" si="1433"/>
        <v>-52.235633353626014</v>
      </c>
      <c r="AJ2707">
        <f t="shared" si="1434"/>
        <v>10.208124948644384</v>
      </c>
      <c r="AK2707"/>
      <c r="AL2707"/>
      <c r="AM2707"/>
      <c r="AN2707"/>
    </row>
    <row r="2708" spans="1:40" x14ac:dyDescent="0.35">
      <c r="A2708"/>
      <c r="B2708">
        <f t="shared" si="1400"/>
        <v>774000</v>
      </c>
      <c r="C2708" s="237" t="str">
        <f t="shared" si="1403"/>
        <v>-5.38318770585117E-08+0.00133515144030478i</v>
      </c>
      <c r="D2708" s="208" t="str">
        <f t="shared" si="1404"/>
        <v>-2.51366161489685+0.0102361610423367i</v>
      </c>
      <c r="E2708" t="str">
        <f t="shared" si="1405"/>
        <v>20500</v>
      </c>
      <c r="F2708" t="str">
        <f t="shared" si="1406"/>
        <v>0.327868852459016</v>
      </c>
      <c r="G2708" t="str">
        <f t="shared" si="1401"/>
        <v>0.327868852459016</v>
      </c>
      <c r="H2708" t="str">
        <f t="shared" si="1407"/>
        <v>3.84264094548232+0.203790377429896i</v>
      </c>
      <c r="I2708" t="str">
        <f t="shared" si="1408"/>
        <v>3039.49089234813i</v>
      </c>
      <c r="J2708" t="str">
        <f t="shared" si="1402"/>
        <v>-12504.2402118855+664.943343537215i</v>
      </c>
      <c r="K2708" t="str">
        <f t="shared" si="1409"/>
        <v>0.0128897499179047-0.242391371853159i</v>
      </c>
      <c r="L2708" t="str">
        <f t="shared" si="1410"/>
        <v>0.00269427291886785-0.0429540862452025i</v>
      </c>
      <c r="M2708" t="str">
        <f t="shared" si="1411"/>
        <v>0.0155840228367726-0.285345458098362i</v>
      </c>
      <c r="N2708" t="str">
        <f t="shared" si="1412"/>
        <v>-9.65433030061128i</v>
      </c>
      <c r="O2708" t="str">
        <f t="shared" si="1413"/>
        <v>-0.97376835389501+0.227541629054118i</v>
      </c>
      <c r="P2708" t="str">
        <f t="shared" si="1414"/>
        <v>1.97376835389501-0.227541629054118i</v>
      </c>
      <c r="Q2708" t="str">
        <f t="shared" si="1415"/>
        <v>-1.97376835389501+9.8818719296654i</v>
      </c>
      <c r="R2708" t="str">
        <f t="shared" si="1416"/>
        <v>-0.0605068531087724-0.187650867693236i</v>
      </c>
      <c r="S2708" t="str">
        <f t="shared" si="1417"/>
        <v>1.04548433024987i</v>
      </c>
      <c r="T2708" t="str">
        <f t="shared" si="1418"/>
        <v>0.19618604173107-0.0632589667979522i</v>
      </c>
      <c r="U2708" t="str">
        <f t="shared" si="1419"/>
        <v>0.00005-0.000183595126305712i</v>
      </c>
      <c r="V2708" t="str">
        <f t="shared" si="1420"/>
        <v>0.00002-0.00205626541462397i</v>
      </c>
      <c r="W2708" t="str">
        <f t="shared" si="1421"/>
        <v>0.0000422462737362082-0.000169420167346661i</v>
      </c>
      <c r="X2708" t="str">
        <f t="shared" si="1422"/>
        <v>0.0000424499966736734-0.000169311495639603i</v>
      </c>
      <c r="Y2708" t="str">
        <f t="shared" si="1423"/>
        <v>0.009+3.8905483422056i</v>
      </c>
      <c r="Z2708" t="str">
        <f t="shared" si="1424"/>
        <v>-0.000521939625411928-0.000132151538189411i</v>
      </c>
      <c r="AA2708" t="str">
        <f t="shared" si="1425"/>
        <v>0.0071693731372307-3.08451569283521i</v>
      </c>
      <c r="AB2708" t="str">
        <f t="shared" si="1426"/>
        <v>0.655732877477322-0.21143698072835i</v>
      </c>
      <c r="AC2708" t="str">
        <f t="shared" si="1427"/>
        <v>0.949886374012564-0.190405437050132i</v>
      </c>
      <c r="AD2708" t="str">
        <f t="shared" si="1428"/>
        <v>0.706556608166973-0.0809620635200746i</v>
      </c>
      <c r="AE2708" t="str">
        <f t="shared" si="1429"/>
        <v>-0.000379479152628159-0.000051115233480914i</v>
      </c>
      <c r="AF2708" t="str">
        <f t="shared" si="1430"/>
        <v>-6.35630256037917-0.193554216387559i</v>
      </c>
      <c r="AG2708" t="str">
        <f t="shared" si="1431"/>
        <v>0.999114319261303-0.00789147472269903i</v>
      </c>
      <c r="AH2708" t="str">
        <f t="shared" si="1432"/>
        <v>0.00240102123703511+0.000417671201210217i</v>
      </c>
      <c r="AI2708">
        <f t="shared" si="1433"/>
        <v>-52.262609196071622</v>
      </c>
      <c r="AJ2708">
        <f t="shared" si="1434"/>
        <v>9.8681762299418985</v>
      </c>
      <c r="AK2708"/>
      <c r="AL2708"/>
      <c r="AM2708"/>
      <c r="AN2708"/>
    </row>
    <row r="2709" spans="1:40" x14ac:dyDescent="0.35">
      <c r="A2709"/>
      <c r="B2709">
        <f t="shared" si="1400"/>
        <v>775000</v>
      </c>
      <c r="C2709" s="237" t="str">
        <f t="shared" si="1403"/>
        <v>-5.36930457121169E-08+0.00133342866425836i</v>
      </c>
      <c r="D2709" s="208" t="str">
        <f t="shared" si="1404"/>
        <v>-2.51366161383248+0.0102229530926474i</v>
      </c>
      <c r="E2709" t="str">
        <f t="shared" si="1405"/>
        <v>20500</v>
      </c>
      <c r="F2709" t="str">
        <f t="shared" si="1406"/>
        <v>0.327868852459016</v>
      </c>
      <c r="G2709" t="str">
        <f t="shared" si="1401"/>
        <v>0.327868852459016</v>
      </c>
      <c r="H2709" t="str">
        <f t="shared" si="1407"/>
        <v>3.84267086632352+0.203529128931993i</v>
      </c>
      <c r="I2709" t="str">
        <f t="shared" si="1408"/>
        <v>3043.41788316511i</v>
      </c>
      <c r="J2709" t="str">
        <f t="shared" si="1402"/>
        <v>-12536.5743683001+665.802443464265i</v>
      </c>
      <c r="K2709" t="str">
        <f t="shared" si="1409"/>
        <v>0.0128565957173514-0.242080319644239i</v>
      </c>
      <c r="L2709" t="str">
        <f t="shared" si="1410"/>
        <v>0.00268735160300561-0.042899095193584i</v>
      </c>
      <c r="M2709" t="str">
        <f t="shared" si="1411"/>
        <v>0.015543947320357-0.284979414837823i</v>
      </c>
      <c r="N2709" t="str">
        <f t="shared" si="1412"/>
        <v>-9.66680359557331i</v>
      </c>
      <c r="O2709" t="str">
        <f t="shared" si="1413"/>
        <v>-0.970854483673694+0.239669713419707i</v>
      </c>
      <c r="P2709" t="str">
        <f t="shared" si="1414"/>
        <v>1.97085448367369-0.239669713419707i</v>
      </c>
      <c r="Q2709" t="str">
        <f t="shared" si="1415"/>
        <v>-1.97085448367369+9.90647330899302i</v>
      </c>
      <c r="R2709" t="str">
        <f t="shared" si="1416"/>
        <v>-0.0613448032691132-0.186741814710317i</v>
      </c>
      <c r="S2709" t="str">
        <f t="shared" si="1417"/>
        <v>1.04683508519851i</v>
      </c>
      <c r="T2709" t="str">
        <f t="shared" si="1418"/>
        <v>0.195487883512399-0.064217892356708i</v>
      </c>
      <c r="U2709" t="str">
        <f t="shared" si="1419"/>
        <v>0.00005-0.000183358229368543i</v>
      </c>
      <c r="V2709" t="str">
        <f t="shared" si="1420"/>
        <v>0.00002-0.00205361216892768i</v>
      </c>
      <c r="W2709" t="str">
        <f t="shared" si="1421"/>
        <v>0.0000422462031947524-0.000169203814952666i</v>
      </c>
      <c r="X2709" t="str">
        <f t="shared" si="1422"/>
        <v>0.0000424493716960941-0.000169095282912404i</v>
      </c>
      <c r="Y2709" t="str">
        <f t="shared" si="1423"/>
        <v>0.009+3.89557489045134i</v>
      </c>
      <c r="Z2709" t="str">
        <f t="shared" si="1424"/>
        <v>-0.00052060044974649-0.000131975971335385i</v>
      </c>
      <c r="AA2709" t="str">
        <f t="shared" si="1425"/>
        <v>0.00715088147412394-3.0805353715395i</v>
      </c>
      <c r="AB2709" t="str">
        <f t="shared" si="1426"/>
        <v>0.653399351128434-0.214642096700828i</v>
      </c>
      <c r="AC2709" t="str">
        <f t="shared" si="1427"/>
        <v>0.94898782597573-0.189541750183843i</v>
      </c>
      <c r="AD2709" t="str">
        <f t="shared" si="1428"/>
        <v>0.705551380802088-0.0852599484674975i</v>
      </c>
      <c r="AE2709" t="str">
        <f t="shared" si="1429"/>
        <v>-0.000378562630679827-0.0000487294612908364i</v>
      </c>
      <c r="AF2709" t="str">
        <f t="shared" si="1430"/>
        <v>-6.356332480156-0.193306175839346i</v>
      </c>
      <c r="AG2709" t="str">
        <f t="shared" si="1431"/>
        <v>0.999067484478711-0.00787019012100296i</v>
      </c>
      <c r="AH2709" t="str">
        <f t="shared" si="1432"/>
        <v>0.00239591947051043+0.000402150505331494i</v>
      </c>
      <c r="AI2709">
        <f t="shared" si="1433"/>
        <v>-52.289893792584017</v>
      </c>
      <c r="AJ2709">
        <f t="shared" si="1434"/>
        <v>9.5281706226482346</v>
      </c>
      <c r="AK2709"/>
      <c r="AL2709"/>
      <c r="AM2709"/>
      <c r="AN2709"/>
    </row>
    <row r="2710" spans="1:40" x14ac:dyDescent="0.35">
      <c r="A2710"/>
      <c r="B2710">
        <f t="shared" si="1400"/>
        <v>776000</v>
      </c>
      <c r="C2710" s="237" t="str">
        <f t="shared" si="1403"/>
        <v>-5.35547507389447E-08+0.00133171032835637i</v>
      </c>
      <c r="D2710" s="208" t="str">
        <f t="shared" si="1404"/>
        <v>-2.51366161277221+0.0102097791840655i</v>
      </c>
      <c r="E2710" t="str">
        <f t="shared" si="1405"/>
        <v>20500</v>
      </c>
      <c r="F2710" t="str">
        <f t="shared" si="1406"/>
        <v>0.327868852459016</v>
      </c>
      <c r="G2710" t="str">
        <f t="shared" si="1401"/>
        <v>0.327868852459016</v>
      </c>
      <c r="H2710" t="str">
        <f t="shared" si="1407"/>
        <v>3.84270067206486+0.203268547197574i</v>
      </c>
      <c r="I2710" t="str">
        <f t="shared" si="1408"/>
        <v>3047.3448739821i</v>
      </c>
      <c r="J2710" t="str">
        <f t="shared" si="1402"/>
        <v>-12568.9502731413+666.661543391316i</v>
      </c>
      <c r="K2710" t="str">
        <f t="shared" si="1409"/>
        <v>0.0128235691553314-0.241770062538226i</v>
      </c>
      <c r="L2710" t="str">
        <f t="shared" si="1410"/>
        <v>0.00268045688846446-0.0428442442072258i</v>
      </c>
      <c r="M2710" t="str">
        <f t="shared" si="1411"/>
        <v>0.0155040260437959-0.284614306745452i</v>
      </c>
      <c r="N2710" t="str">
        <f t="shared" si="1412"/>
        <v>-9.67927689053534i</v>
      </c>
      <c r="O2710" t="str">
        <f t="shared" si="1413"/>
        <v>-0.96778956687295+0.251760509714824i</v>
      </c>
      <c r="P2710" t="str">
        <f t="shared" si="1414"/>
        <v>1.96778956687295-0.251760509714824i</v>
      </c>
      <c r="Q2710" t="str">
        <f t="shared" si="1415"/>
        <v>-1.96778956687295+9.93103740025016i</v>
      </c>
      <c r="R2710" t="str">
        <f t="shared" si="1416"/>
        <v>-0.0621715300998302-0.185826415127536i</v>
      </c>
      <c r="S2710" t="str">
        <f t="shared" si="1417"/>
        <v>1.04818584014715i</v>
      </c>
      <c r="T2710" t="str">
        <f t="shared" si="1418"/>
        <v>0.194780617061989-0.0651673175109243i</v>
      </c>
      <c r="U2710" t="str">
        <f t="shared" si="1419"/>
        <v>0.00005-0.000183121942990491i</v>
      </c>
      <c r="V2710" t="str">
        <f t="shared" si="1420"/>
        <v>0.00002-0.0020509657614935i</v>
      </c>
      <c r="W2710" t="str">
        <f t="shared" si="1421"/>
        <v>0.0000422461325625733-0.000168988023063419i</v>
      </c>
      <c r="X2710" t="str">
        <f t="shared" si="1422"/>
        <v>0.0000424487487701244-0.000168879630325645i</v>
      </c>
      <c r="Y2710" t="str">
        <f t="shared" si="1423"/>
        <v>0.009+3.90060143869709i</v>
      </c>
      <c r="Z2710" t="str">
        <f t="shared" si="1424"/>
        <v>-0.000519266448163392-0.000131800875339059i</v>
      </c>
      <c r="AA2710" t="str">
        <f t="shared" si="1425"/>
        <v>0.0071324612632869-3.07656530996545i</v>
      </c>
      <c r="AB2710" t="str">
        <f t="shared" si="1426"/>
        <v>0.65103538139553-0.21781545848962i</v>
      </c>
      <c r="AC2710" t="str">
        <f t="shared" si="1427"/>
        <v>0.948100273792123-0.188671000283814i</v>
      </c>
      <c r="AD2710" t="str">
        <f t="shared" si="1428"/>
        <v>0.704493003656901-0.0895454427590834i</v>
      </c>
      <c r="AE2710" t="str">
        <f t="shared" si="1429"/>
        <v>-0.000377621747503148-0.0000463548505414951i</v>
      </c>
      <c r="AF2710" t="str">
        <f t="shared" si="1430"/>
        <v>-6.35636228483707-0.193058768013509i</v>
      </c>
      <c r="AG2710" t="str">
        <f t="shared" si="1431"/>
        <v>0.999020907165647-0.0078483678443488i</v>
      </c>
      <c r="AH2710" t="str">
        <f t="shared" si="1432"/>
        <v>0.00239065719158585+0.000386692778206827i</v>
      </c>
      <c r="AI2710">
        <f t="shared" si="1433"/>
        <v>-52.317487845611275</v>
      </c>
      <c r="AJ2710">
        <f t="shared" si="1434"/>
        <v>9.1881078725019769</v>
      </c>
      <c r="AK2710"/>
      <c r="AL2710"/>
      <c r="AM2710"/>
      <c r="AN2710"/>
    </row>
    <row r="2711" spans="1:40" x14ac:dyDescent="0.35">
      <c r="A2711"/>
      <c r="B2711">
        <f t="shared" si="1400"/>
        <v>777000</v>
      </c>
      <c r="C2711" s="237" t="str">
        <f t="shared" si="1403"/>
        <v>-5.34169893795212E-08+0.0013299964154554i</v>
      </c>
      <c r="D2711" s="208" t="str">
        <f t="shared" si="1404"/>
        <v>-2.51366161171604+0.0101966391851581i</v>
      </c>
      <c r="E2711" t="str">
        <f t="shared" si="1405"/>
        <v>20500</v>
      </c>
      <c r="F2711" t="str">
        <f t="shared" si="1406"/>
        <v>0.327868852459016</v>
      </c>
      <c r="G2711" t="str">
        <f t="shared" si="1401"/>
        <v>0.327868852459016</v>
      </c>
      <c r="H2711" t="str">
        <f t="shared" si="1407"/>
        <v>3.84273036329535+0.203008629685779i</v>
      </c>
      <c r="I2711" t="str">
        <f t="shared" si="1408"/>
        <v>3051.27186479909i</v>
      </c>
      <c r="J2711" t="str">
        <f t="shared" si="1402"/>
        <v>-12601.3679264091+667.520643318366i</v>
      </c>
      <c r="K2711" t="str">
        <f t="shared" si="1409"/>
        <v>0.0127906695780776-0.241460597498872i</v>
      </c>
      <c r="L2711" t="str">
        <f t="shared" si="1410"/>
        <v>0.0026735886392775-0.0427895327538314i</v>
      </c>
      <c r="M2711" t="str">
        <f t="shared" si="1411"/>
        <v>0.0154642582173551-0.284250130252703i</v>
      </c>
      <c r="N2711" t="str">
        <f t="shared" si="1412"/>
        <v>-9.69175018549737i</v>
      </c>
      <c r="O2711" t="str">
        <f t="shared" si="1413"/>
        <v>-0.964574080335812+0.263812136840445i</v>
      </c>
      <c r="P2711" t="str">
        <f t="shared" si="1414"/>
        <v>1.96457408033581-0.263812136840445i</v>
      </c>
      <c r="Q2711" t="str">
        <f t="shared" si="1415"/>
        <v>-1.96457408033581+9.95556232233781i</v>
      </c>
      <c r="R2711" t="str">
        <f t="shared" si="1416"/>
        <v>-0.0629870336709937-0.184904812705373i</v>
      </c>
      <c r="S2711" t="str">
        <f t="shared" si="1417"/>
        <v>1.0495365950958i</v>
      </c>
      <c r="T2711" t="str">
        <f t="shared" si="1418"/>
        <v>0.194064367543624-0.0661071968542392i</v>
      </c>
      <c r="U2711" t="str">
        <f t="shared" si="1419"/>
        <v>0.00005-0.000182886264814184i</v>
      </c>
      <c r="V2711" t="str">
        <f t="shared" si="1420"/>
        <v>0.00002-0.00204832616591886i</v>
      </c>
      <c r="W2711" t="str">
        <f t="shared" si="1421"/>
        <v>0.0000422460618396722-0.000168772789514766i</v>
      </c>
      <c r="X2711" t="str">
        <f t="shared" si="1422"/>
        <v>0.0000424481278847441-0.000168664535716593i</v>
      </c>
      <c r="Y2711" t="str">
        <f t="shared" si="1423"/>
        <v>0.009+3.90562798694283i</v>
      </c>
      <c r="Z2711" t="str">
        <f t="shared" si="1424"/>
        <v>-0.000517937594042071-0.000131626248286642i</v>
      </c>
      <c r="AA2711" t="str">
        <f t="shared" si="1425"/>
        <v>0.00711411213705588-3.07260546849427i</v>
      </c>
      <c r="AB2711" t="str">
        <f t="shared" si="1426"/>
        <v>0.648641386626457-0.22095691432835i</v>
      </c>
      <c r="AC2711" t="str">
        <f t="shared" si="1427"/>
        <v>0.947223726215186-0.187793333413948i</v>
      </c>
      <c r="AD2711" t="str">
        <f t="shared" si="1428"/>
        <v>0.703381622689768-0.0938178935787535i</v>
      </c>
      <c r="AE2711" t="str">
        <f t="shared" si="1429"/>
        <v>-0.000376656682703273-0.0000439916700301493i</v>
      </c>
      <c r="AF2711" t="str">
        <f t="shared" si="1430"/>
        <v>-6.35639197501139-0.192811990500621i</v>
      </c>
      <c r="AG2711" t="str">
        <f t="shared" si="1431"/>
        <v>0.998974593597648-0.00782601157781582i</v>
      </c>
      <c r="AH2711" t="str">
        <f t="shared" si="1432"/>
        <v>0.00238523543267069+0.000371299836415719i</v>
      </c>
      <c r="AI2711">
        <f t="shared" si="1433"/>
        <v>-52.345392085349957</v>
      </c>
      <c r="AJ2711">
        <f t="shared" si="1434"/>
        <v>8.8479877357429348</v>
      </c>
      <c r="AK2711"/>
      <c r="AL2711"/>
      <c r="AM2711"/>
      <c r="AN2711"/>
    </row>
    <row r="2712" spans="1:40" x14ac:dyDescent="0.35">
      <c r="A2712"/>
      <c r="B2712">
        <f t="shared" si="1400"/>
        <v>778000</v>
      </c>
      <c r="C2712" s="237" t="str">
        <f t="shared" si="1403"/>
        <v>-5.32797588920947E-08+0.00132828690850016i</v>
      </c>
      <c r="D2712" s="208" t="str">
        <f t="shared" si="1404"/>
        <v>-2.51366161066394+0.0101835329651679i</v>
      </c>
      <c r="E2712" t="str">
        <f t="shared" si="1405"/>
        <v>20500</v>
      </c>
      <c r="F2712" t="str">
        <f t="shared" si="1406"/>
        <v>0.327868852459016</v>
      </c>
      <c r="G2712" t="str">
        <f t="shared" si="1401"/>
        <v>0.327868852459016</v>
      </c>
      <c r="H2712" t="str">
        <f t="shared" si="1407"/>
        <v>3.84275994060016+0.202749373868588i</v>
      </c>
      <c r="I2712" t="str">
        <f t="shared" si="1408"/>
        <v>3055.19885561607i</v>
      </c>
      <c r="J2712" t="str">
        <f t="shared" si="1402"/>
        <v>-12633.8273281035+668.379743245418i</v>
      </c>
      <c r="K2712" t="str">
        <f t="shared" si="1409"/>
        <v>0.0127578963360001-0.241151921505326i</v>
      </c>
      <c r="L2712" t="str">
        <f t="shared" si="1410"/>
        <v>0.00266674672034428-0.0427349603037867i</v>
      </c>
      <c r="M2712" t="str">
        <f t="shared" si="1411"/>
        <v>0.0154246430563444-0.283886881809113i</v>
      </c>
      <c r="N2712" t="str">
        <f t="shared" si="1412"/>
        <v>-9.7042234804594i</v>
      </c>
      <c r="O2712" t="str">
        <f t="shared" si="1413"/>
        <v>-0.961208524331118+0.275822719791525i</v>
      </c>
      <c r="P2712" t="str">
        <f t="shared" si="1414"/>
        <v>1.96120852433112-0.275822719791525i</v>
      </c>
      <c r="Q2712" t="str">
        <f t="shared" si="1415"/>
        <v>-1.96120852433112+9.98004620025092i</v>
      </c>
      <c r="R2712" t="str">
        <f t="shared" si="1416"/>
        <v>-0.0637913153036039-0.183977149618128i</v>
      </c>
      <c r="S2712" t="str">
        <f t="shared" si="1417"/>
        <v>1.05088735004444i</v>
      </c>
      <c r="T2712" t="str">
        <f t="shared" si="1418"/>
        <v>0.193339259230924-0.0670374862952536i</v>
      </c>
      <c r="U2712" t="str">
        <f t="shared" si="1419"/>
        <v>0.00005-0.000182651192494371i</v>
      </c>
      <c r="V2712" t="str">
        <f t="shared" si="1420"/>
        <v>0.00002-0.00204569335593696i</v>
      </c>
      <c r="W2712" t="str">
        <f t="shared" si="1421"/>
        <v>0.0000422459910260501-0.000168558112153676i</v>
      </c>
      <c r="X2712" t="str">
        <f t="shared" si="1422"/>
        <v>0.0000424475090290039-0.000168449996933628i</v>
      </c>
      <c r="Y2712" t="str">
        <f t="shared" si="1423"/>
        <v>0.009+3.91065453518857i</v>
      </c>
      <c r="Z2712" t="str">
        <f t="shared" si="1424"/>
        <v>-0.000516613860932932-0.000131452088274796i</v>
      </c>
      <c r="AA2712" t="str">
        <f t="shared" si="1425"/>
        <v>0.00709583373012895-3.06865580771089i</v>
      </c>
      <c r="AB2712" t="str">
        <f t="shared" si="1426"/>
        <v>0.646217782193777-0.224066316845779i</v>
      </c>
      <c r="AC2712" t="str">
        <f t="shared" si="1427"/>
        <v>0.946358190619201-0.186908894114888i</v>
      </c>
      <c r="AD2712" t="str">
        <f t="shared" si="1428"/>
        <v>0.702217391795349-0.0980766496629992i</v>
      </c>
      <c r="AE2712" t="str">
        <f t="shared" si="1429"/>
        <v>-0.000375667618398845-0.00004164018592461i</v>
      </c>
      <c r="AF2712" t="str">
        <f t="shared" si="1430"/>
        <v>-6.3564215512641-0.19256584090342i</v>
      </c>
      <c r="AG2712" t="str">
        <f t="shared" si="1431"/>
        <v>0.998928550000901-0.00780312507581009i</v>
      </c>
      <c r="AH2712" t="str">
        <f t="shared" si="1432"/>
        <v>0.0023796552442953+0.000355973481341801i</v>
      </c>
      <c r="AI2712">
        <f t="shared" si="1433"/>
        <v>-52.373607269898812</v>
      </c>
      <c r="AJ2712">
        <f t="shared" si="1434"/>
        <v>8.5078099791069413</v>
      </c>
      <c r="AK2712"/>
      <c r="AL2712"/>
      <c r="AM2712"/>
      <c r="AN2712"/>
    </row>
    <row r="2713" spans="1:40" x14ac:dyDescent="0.35">
      <c r="A2713"/>
      <c r="B2713">
        <f t="shared" ref="B2713:B2776" si="1435">B2712+1000</f>
        <v>779000</v>
      </c>
      <c r="C2713" s="237" t="str">
        <f t="shared" si="1403"/>
        <v>-5.31430565525001E-08+0.00132658179052297i</v>
      </c>
      <c r="D2713" s="208" t="str">
        <f t="shared" si="1404"/>
        <v>-2.51366160961589+0.0101704603940094i</v>
      </c>
      <c r="E2713" t="str">
        <f t="shared" si="1405"/>
        <v>20500</v>
      </c>
      <c r="F2713" t="str">
        <f t="shared" si="1406"/>
        <v>0.327868852459016</v>
      </c>
      <c r="G2713" t="str">
        <f t="shared" si="1401"/>
        <v>0.327868852459016</v>
      </c>
      <c r="H2713" t="str">
        <f t="shared" si="1407"/>
        <v>3.84278940456079+0.202490777230759i</v>
      </c>
      <c r="I2713" t="str">
        <f t="shared" si="1408"/>
        <v>3059.12584643306i</v>
      </c>
      <c r="J2713" t="str">
        <f t="shared" si="1402"/>
        <v>-12666.3284782245+669.238843172468i</v>
      </c>
      <c r="K2713" t="str">
        <f t="shared" si="1409"/>
        <v>0.0127252487836534-0.24084403155204i</v>
      </c>
      <c r="L2713" t="str">
        <f t="shared" si="1410"/>
        <v>0.00265993099742409-0.0426805263301427i</v>
      </c>
      <c r="M2713" t="str">
        <f t="shared" si="1411"/>
        <v>0.0153851797810775-0.283524557882183i</v>
      </c>
      <c r="N2713" t="str">
        <f t="shared" si="1412"/>
        <v>-9.71669677542143i</v>
      </c>
      <c r="O2713" t="str">
        <f t="shared" si="1413"/>
        <v>-0.957693422475671+0.287790389948718i</v>
      </c>
      <c r="P2713" t="str">
        <f t="shared" si="1414"/>
        <v>1.95769342247567-0.287790389948718i</v>
      </c>
      <c r="Q2713" t="str">
        <f t="shared" si="1415"/>
        <v>-1.95769342247567+10.0044871653701i</v>
      </c>
      <c r="R2713" t="str">
        <f t="shared" si="1416"/>
        <v>-0.0645843775260583-0.183043566464556i</v>
      </c>
      <c r="S2713" t="str">
        <f t="shared" si="1417"/>
        <v>1.05223810499308i</v>
      </c>
      <c r="T2713" t="str">
        <f t="shared" si="1418"/>
        <v>0.192605415507839-0.0679581430201773i</v>
      </c>
      <c r="U2713" t="str">
        <f t="shared" si="1419"/>
        <v>0.00005-0.000182416723697845i</v>
      </c>
      <c r="V2713" t="str">
        <f t="shared" si="1420"/>
        <v>0.00002-0.00204306730541586i</v>
      </c>
      <c r="W2713" t="str">
        <f t="shared" si="1421"/>
        <v>0.0000422459201217092-0.00016834398883818i</v>
      </c>
      <c r="X2713" t="str">
        <f t="shared" si="1422"/>
        <v>0.0000424468921920255-0.000168236011836187i</v>
      </c>
      <c r="Y2713" t="str">
        <f t="shared" si="1423"/>
        <v>0.009+3.91568108343432i</v>
      </c>
      <c r="Z2713" t="str">
        <f t="shared" si="1424"/>
        <v>-0.000515295222556075-0.00013127839341057i</v>
      </c>
      <c r="AA2713" t="str">
        <f t="shared" si="1425"/>
        <v>0.00707762567954793-3.06471628840269i</v>
      </c>
      <c r="AB2713" t="str">
        <f t="shared" si="1426"/>
        <v>0.643764980496412-0.227143522940954i</v>
      </c>
      <c r="AC2713" t="str">
        <f t="shared" si="1427"/>
        <v>0.945503673044064-0.186017825411831i</v>
      </c>
      <c r="AD2713" t="str">
        <f t="shared" si="1428"/>
        <v>0.701000472792644-0.102321061395699i</v>
      </c>
      <c r="AE2713" t="str">
        <f t="shared" si="1429"/>
        <v>-0.000374654739191691-0.0000393006617441978i</v>
      </c>
      <c r="AF2713" t="str">
        <f t="shared" si="1430"/>
        <v>-6.35645101417668-0.19232031683675i</v>
      </c>
      <c r="AG2713" t="str">
        <f t="shared" si="1431"/>
        <v>0.998882782551498-0.00777971216148861i</v>
      </c>
      <c r="AH2713" t="str">
        <f t="shared" si="1432"/>
        <v>0.00237391769494143+0.000340715499009635i</v>
      </c>
      <c r="AI2713">
        <f t="shared" si="1433"/>
        <v>-52.402134185418944</v>
      </c>
      <c r="AJ2713">
        <f t="shared" si="1434"/>
        <v>8.1675743798202571</v>
      </c>
      <c r="AK2713"/>
      <c r="AL2713"/>
      <c r="AM2713"/>
      <c r="AN2713"/>
    </row>
    <row r="2714" spans="1:40" x14ac:dyDescent="0.35">
      <c r="A2714"/>
      <c r="B2714">
        <f t="shared" si="1435"/>
        <v>780000</v>
      </c>
      <c r="C2714" s="237" t="str">
        <f t="shared" si="1403"/>
        <v>-5.30068796540243E-08+0.00132488104464313i</v>
      </c>
      <c r="D2714" s="208" t="str">
        <f t="shared" si="1404"/>
        <v>-2.51366160857187+0.010157421342264i</v>
      </c>
      <c r="E2714" t="str">
        <f t="shared" si="1405"/>
        <v>20500</v>
      </c>
      <c r="F2714" t="str">
        <f t="shared" si="1406"/>
        <v>0.327868852459016</v>
      </c>
      <c r="G2714" t="str">
        <f t="shared" si="1401"/>
        <v>0.327868852459016</v>
      </c>
      <c r="H2714" t="str">
        <f t="shared" si="1407"/>
        <v>3.842818755755+0.20223283726973i</v>
      </c>
      <c r="I2714" t="str">
        <f t="shared" si="1408"/>
        <v>3063.05283725005i</v>
      </c>
      <c r="J2714" t="str">
        <f t="shared" si="1402"/>
        <v>-12698.8713767721+670.097943099519i</v>
      </c>
      <c r="K2714" t="str">
        <f t="shared" si="1409"/>
        <v>0.0126927262797053-0.240536924648663i</v>
      </c>
      <c r="L2714" t="str">
        <f t="shared" si="1410"/>
        <v>0.00265314133712965-0.0426262303086004i</v>
      </c>
      <c r="M2714" t="str">
        <f t="shared" si="1411"/>
        <v>0.015345867616835-0.283163154957263i</v>
      </c>
      <c r="N2714" t="str">
        <f t="shared" si="1412"/>
        <v>-9.72917007038346i</v>
      </c>
      <c r="O2714" t="str">
        <f t="shared" si="1413"/>
        <v>-0.95402932165278+0.299713285369093i</v>
      </c>
      <c r="P2714" t="str">
        <f t="shared" si="1414"/>
        <v>1.95402932165278-0.299713285369093i</v>
      </c>
      <c r="Q2714" t="str">
        <f t="shared" si="1415"/>
        <v>-1.95402932165278+10.0288833557526i</v>
      </c>
      <c r="R2714" t="str">
        <f t="shared" si="1416"/>
        <v>-0.0653662240315715-0.182104202279089i</v>
      </c>
      <c r="S2714" t="str">
        <f t="shared" si="1417"/>
        <v>1.05358885994173i</v>
      </c>
      <c r="T2714" t="str">
        <f t="shared" si="1418"/>
        <v>0.191862958869824-0.0688691254561191i</v>
      </c>
      <c r="U2714" t="str">
        <f t="shared" si="1419"/>
        <v>0.0000499999999999999-0.00018218285610336i</v>
      </c>
      <c r="V2714" t="str">
        <f t="shared" si="1420"/>
        <v>0.00002-0.00204044798835763i</v>
      </c>
      <c r="W2714" t="str">
        <f t="shared" si="1421"/>
        <v>0.0000422458491266506-0.000168130417437286i</v>
      </c>
      <c r="X2714" t="str">
        <f t="shared" si="1422"/>
        <v>0.0000424462773629998-0.000168022578294678i</v>
      </c>
      <c r="Y2714" t="str">
        <f t="shared" si="1423"/>
        <v>0.009+3.92070763168006i</v>
      </c>
      <c r="Z2714" t="str">
        <f t="shared" si="1424"/>
        <v>-0.000513981652799944-0.000131105161811323i</v>
      </c>
      <c r="AA2714" t="str">
        <f t="shared" si="1425"/>
        <v>0.0070594876246802-3.06078687155815i</v>
      </c>
      <c r="AB2714" t="str">
        <f t="shared" si="1426"/>
        <v>0.641283390963579-0.230188393660504i</v>
      </c>
      <c r="AC2714" t="str">
        <f t="shared" si="1427"/>
        <v>0.944660178239149-0.185120268822985i</v>
      </c>
      <c r="AD2714" t="str">
        <f t="shared" si="1428"/>
        <v>0.699731035411783-0.106550480902994i</v>
      </c>
      <c r="AE2714" t="str">
        <f t="shared" si="1429"/>
        <v>-0.000373618232136226-0.0000369733583409173i</v>
      </c>
      <c r="AF2714" t="str">
        <f t="shared" si="1430"/>
        <v>-6.35648036432687-0.192075415927466i</v>
      </c>
      <c r="AG2714" t="str">
        <f t="shared" si="1431"/>
        <v>0.998837297374714-0.00775577672617368i</v>
      </c>
      <c r="AH2714" t="str">
        <f t="shared" si="1432"/>
        <v>0.00236802387086972+0.000325527659922422i</v>
      </c>
      <c r="AI2714">
        <f t="shared" si="1433"/>
        <v>-52.430973646307734</v>
      </c>
      <c r="AJ2714">
        <f t="shared" si="1434"/>
        <v>7.827280725591593</v>
      </c>
      <c r="AK2714"/>
      <c r="AL2714"/>
      <c r="AM2714"/>
      <c r="AN2714"/>
    </row>
    <row r="2715" spans="1:40" x14ac:dyDescent="0.35">
      <c r="A2715"/>
      <c r="B2715">
        <f t="shared" si="1435"/>
        <v>781000</v>
      </c>
      <c r="C2715" s="237" t="str">
        <f t="shared" si="1403"/>
        <v>-5.2871225507271E-08+0.00132318465406642i</v>
      </c>
      <c r="D2715" s="208" t="str">
        <f t="shared" si="1404"/>
        <v>-2.51366160753185+0.0101444156811759i</v>
      </c>
      <c r="E2715" t="str">
        <f t="shared" si="1405"/>
        <v>20500</v>
      </c>
      <c r="F2715" t="str">
        <f t="shared" si="1406"/>
        <v>0.327868852459016</v>
      </c>
      <c r="G2715" t="str">
        <f t="shared" si="1401"/>
        <v>0.327868852459016</v>
      </c>
      <c r="H2715" t="str">
        <f t="shared" si="1407"/>
        <v>3.84284799475688+0.201975551495556i</v>
      </c>
      <c r="I2715" t="str">
        <f t="shared" si="1408"/>
        <v>3066.97982806704i</v>
      </c>
      <c r="J2715" t="str">
        <f t="shared" si="1402"/>
        <v>-12731.4560237464+670.957043026569i</v>
      </c>
      <c r="K2715" t="str">
        <f t="shared" si="1409"/>
        <v>0.0126603281869051-0.240230597819951i</v>
      </c>
      <c r="L2715" t="str">
        <f t="shared" si="1410"/>
        <v>0.00264637760692047-0.0425720717174936i</v>
      </c>
      <c r="M2715" t="str">
        <f t="shared" si="1411"/>
        <v>0.0153067057938256-0.282802669537445i</v>
      </c>
      <c r="N2715" t="str">
        <f t="shared" si="1412"/>
        <v>-9.74164336534549i</v>
      </c>
      <c r="O2715" t="str">
        <f t="shared" si="1413"/>
        <v>-0.950216791927172+0.311589551075824i</v>
      </c>
      <c r="P2715" t="str">
        <f t="shared" si="1414"/>
        <v>1.95021679192717-0.311589551075824i</v>
      </c>
      <c r="Q2715" t="str">
        <f t="shared" si="1415"/>
        <v>-1.95021679192717+10.0532329164213i</v>
      </c>
      <c r="R2715" t="str">
        <f t="shared" si="1416"/>
        <v>-0.0661368596365463-0.181159194543656i</v>
      </c>
      <c r="S2715" t="str">
        <f t="shared" si="1417"/>
        <v>1.05493961489037i</v>
      </c>
      <c r="T2715" t="str">
        <f t="shared" si="1418"/>
        <v>0.191112010925734-0.0697703932350366i</v>
      </c>
      <c r="U2715" t="str">
        <f t="shared" si="1419"/>
        <v>0.0000499999999999999-0.000181949587401563i</v>
      </c>
      <c r="V2715" t="str">
        <f t="shared" si="1420"/>
        <v>0.00002-0.00203783537889751i</v>
      </c>
      <c r="W2715" t="str">
        <f t="shared" si="1421"/>
        <v>0.0000422457780408753-0.000167917395830922i</v>
      </c>
      <c r="X2715" t="str">
        <f t="shared" si="1422"/>
        <v>0.0000424456645311863-0.00016780969419042i</v>
      </c>
      <c r="Y2715" t="str">
        <f t="shared" si="1423"/>
        <v>0.009+3.92573417992581i</v>
      </c>
      <c r="Z2715" t="str">
        <f t="shared" si="1424"/>
        <v>-0.000512673125720069-0.000130932391604653i</v>
      </c>
      <c r="AA2715" t="str">
        <f t="shared" si="1425"/>
        <v>0.00704141920720101-3.05686751836561i</v>
      </c>
      <c r="AB2715" t="str">
        <f t="shared" si="1426"/>
        <v>0.638773420061119-0.233200794078151i</v>
      </c>
      <c r="AC2715" t="str">
        <f t="shared" si="1427"/>
        <v>0.943827709706238-0.184216364368689i</v>
      </c>
      <c r="AD2715" t="str">
        <f t="shared" si="1428"/>
        <v>0.698409257279811-0.11076426214819i</v>
      </c>
      <c r="AE2715" t="str">
        <f t="shared" si="1429"/>
        <v>-0.00037255828670886-0.0000346585338808858i</v>
      </c>
      <c r="AF2715" t="str">
        <f t="shared" si="1430"/>
        <v>-6.35650960228873-0.19183113581438i</v>
      </c>
      <c r="AG2715" t="str">
        <f t="shared" si="1431"/>
        <v>0.998792100544272-0.00773132272876103i</v>
      </c>
      <c r="AH2715" t="str">
        <f t="shared" si="1432"/>
        <v>0.00236197487594656+0.000310411718901i</v>
      </c>
      <c r="AI2715">
        <f t="shared" si="1433"/>
        <v>-52.46012649537878</v>
      </c>
      <c r="AJ2715">
        <f t="shared" si="1434"/>
        <v>7.486928814601951</v>
      </c>
      <c r="AK2715"/>
      <c r="AL2715"/>
      <c r="AM2715"/>
      <c r="AN2715"/>
    </row>
    <row r="2716" spans="1:40" x14ac:dyDescent="0.35">
      <c r="A2716"/>
      <c r="B2716">
        <f t="shared" si="1435"/>
        <v>782000</v>
      </c>
      <c r="C2716" s="237" t="str">
        <f t="shared" si="1403"/>
        <v>-5.27360914400288E-08+0.00132149260208452i</v>
      </c>
      <c r="D2716" s="208" t="str">
        <f t="shared" si="1404"/>
        <v>-2.51366160649582+0.010131443282648i</v>
      </c>
      <c r="E2716" t="str">
        <f t="shared" si="1405"/>
        <v>20500</v>
      </c>
      <c r="F2716" t="str">
        <f t="shared" si="1406"/>
        <v>0.327868852459016</v>
      </c>
      <c r="G2716" t="str">
        <f t="shared" si="1401"/>
        <v>0.327868852459016</v>
      </c>
      <c r="H2716" t="str">
        <f t="shared" si="1407"/>
        <v>3.84287712213691+0.201718917430817i</v>
      </c>
      <c r="I2716" t="str">
        <f t="shared" si="1408"/>
        <v>3070.90681888402i</v>
      </c>
      <c r="J2716" t="str">
        <f t="shared" si="1402"/>
        <v>-12764.0824191473+671.81614295362i</v>
      </c>
      <c r="K2716" t="str">
        <f t="shared" si="1409"/>
        <v>0.0126280538720528-0.239925048105673i</v>
      </c>
      <c r="L2716" t="str">
        <f t="shared" si="1410"/>
        <v>0.00263963967509637-0.0425180500377712i</v>
      </c>
      <c r="M2716" t="str">
        <f t="shared" si="1411"/>
        <v>0.0152676935471492-0.282443098143444i</v>
      </c>
      <c r="N2716" t="str">
        <f t="shared" si="1412"/>
        <v>-9.75411666030752i</v>
      </c>
      <c r="O2716" t="str">
        <f t="shared" si="1413"/>
        <v>-0.9462564264563+0.323417339346783i</v>
      </c>
      <c r="P2716" t="str">
        <f t="shared" si="1414"/>
        <v>1.9462564264563-0.323417339346783i</v>
      </c>
      <c r="Q2716" t="str">
        <f t="shared" si="1415"/>
        <v>-1.9462564264563+10.0775339996543i</v>
      </c>
      <c r="R2716" t="str">
        <f t="shared" si="1416"/>
        <v>-0.0668962902398668-0.180208679200008i</v>
      </c>
      <c r="S2716" t="str">
        <f t="shared" si="1417"/>
        <v>1.05629036983901i</v>
      </c>
      <c r="T2716" t="str">
        <f t="shared" si="1418"/>
        <v>0.190352692400376-0.0706619071583267i</v>
      </c>
      <c r="U2716" t="str">
        <f t="shared" si="1419"/>
        <v>0.0000499999999999999-0.000181716915294912i</v>
      </c>
      <c r="V2716" t="str">
        <f t="shared" si="1420"/>
        <v>0.00002-0.00203522945130301i</v>
      </c>
      <c r="W2716" t="str">
        <f t="shared" si="1421"/>
        <v>0.0000422457068643849-0.000167704921909857i</v>
      </c>
      <c r="X2716" t="str">
        <f t="shared" si="1422"/>
        <v>0.000042445053685914-0.000167597357415566i</v>
      </c>
      <c r="Y2716" t="str">
        <f t="shared" si="1423"/>
        <v>0.009+3.93076072817155i</v>
      </c>
      <c r="Z2716" t="str">
        <f t="shared" si="1424"/>
        <v>-0.00051136961553776-0.000130760080928329i</v>
      </c>
      <c r="AA2716" t="str">
        <f t="shared" si="1425"/>
        <v>0.00702342007107567-3.05295819021197i</v>
      </c>
      <c r="AB2716" t="str">
        <f t="shared" si="1426"/>
        <v>0.636235471300028-0.236180593176354i</v>
      </c>
      <c r="AC2716" t="str">
        <f t="shared" si="1427"/>
        <v>0.943006269741549-0.183306250581135i</v>
      </c>
      <c r="AD2716" t="str">
        <f t="shared" si="1428"/>
        <v>0.6970353239053-0.114961761026656i</v>
      </c>
      <c r="AE2716" t="str">
        <f t="shared" si="1429"/>
        <v>-0.0003714750947772-0.0000323564438260166i</v>
      </c>
      <c r="AF2716" t="str">
        <f t="shared" si="1430"/>
        <v>-6.35653872863273-0.191587474148169i</v>
      </c>
      <c r="AG2716" t="str">
        <f t="shared" si="1431"/>
        <v>0.998747198081628-0.00770635419511921i</v>
      </c>
      <c r="AH2716" t="str">
        <f t="shared" si="1432"/>
        <v>0.00235577183146864+0.000295369414924046i</v>
      </c>
      <c r="AI2716">
        <f t="shared" si="1433"/>
        <v>-52.489593604053852</v>
      </c>
      <c r="AJ2716">
        <f t="shared" si="1434"/>
        <v>7.1465184554955554</v>
      </c>
      <c r="AK2716"/>
      <c r="AL2716"/>
      <c r="AM2716"/>
      <c r="AN2716"/>
    </row>
    <row r="2717" spans="1:40" x14ac:dyDescent="0.35">
      <c r="A2717"/>
      <c r="B2717">
        <f t="shared" si="1435"/>
        <v>783000</v>
      </c>
      <c r="C2717" s="237" t="str">
        <f t="shared" si="1403"/>
        <v>-5.2601474797139E-08+0.00131980487207445i</v>
      </c>
      <c r="D2717" s="208" t="str">
        <f t="shared" si="1404"/>
        <v>-2.51366160546377+0.0101185040192375i</v>
      </c>
      <c r="E2717" t="str">
        <f t="shared" si="1405"/>
        <v>20500</v>
      </c>
      <c r="F2717" t="str">
        <f t="shared" si="1406"/>
        <v>0.327868852459016</v>
      </c>
      <c r="G2717" t="str">
        <f t="shared" si="1401"/>
        <v>0.327868852459016</v>
      </c>
      <c r="H2717" t="str">
        <f t="shared" si="1407"/>
        <v>3.84290613846194+0.20146293261055i</v>
      </c>
      <c r="I2717" t="str">
        <f t="shared" si="1408"/>
        <v>3074.83380970101i</v>
      </c>
      <c r="J2717" t="str">
        <f t="shared" si="1402"/>
        <v>-12796.7505629748+672.67524288067i</v>
      </c>
      <c r="K2717" t="str">
        <f t="shared" si="1409"/>
        <v>0.0125959027059685-0.239620272560517i</v>
      </c>
      <c r="L2717" t="str">
        <f t="shared" si="1410"/>
        <v>0.00263292741079126-0.0424641647529832i</v>
      </c>
      <c r="M2717" t="str">
        <f t="shared" si="1411"/>
        <v>0.0152288301167598-0.2820844373135i</v>
      </c>
      <c r="N2717" t="str">
        <f t="shared" si="1412"/>
        <v>-9.76658995526955i</v>
      </c>
      <c r="O2717" t="str">
        <f t="shared" si="1413"/>
        <v>-0.942148841398063+0.335194810002015i</v>
      </c>
      <c r="P2717" t="str">
        <f t="shared" si="1414"/>
        <v>1.94214884139806-0.335194810002015i</v>
      </c>
      <c r="Q2717" t="str">
        <f t="shared" si="1415"/>
        <v>-1.94214884139806+10.1017847652716i</v>
      </c>
      <c r="R2717" t="str">
        <f t="shared" si="1416"/>
        <v>-0.0676445227831361-0.1792527906626i</v>
      </c>
      <c r="S2717" t="str">
        <f t="shared" si="1417"/>
        <v>1.05764112478766i</v>
      </c>
      <c r="T2717" t="str">
        <f t="shared" si="1418"/>
        <v>0.189585123137719-0.0715436291620806i</v>
      </c>
      <c r="U2717" t="str">
        <f t="shared" si="1419"/>
        <v>0.0000499999999999999-0.0001814848374976i</v>
      </c>
      <c r="V2717" t="str">
        <f t="shared" si="1420"/>
        <v>0.00002-0.00203263017997312i</v>
      </c>
      <c r="W2717" t="str">
        <f t="shared" si="1421"/>
        <v>0.0000422456355971807-0.000167492993575636i</v>
      </c>
      <c r="X2717" t="str">
        <f t="shared" si="1422"/>
        <v>0.0000424444448165791-0.000167385565873037i</v>
      </c>
      <c r="Y2717" t="str">
        <f t="shared" si="1423"/>
        <v>0.009+3.93578727641729i</v>
      </c>
      <c r="Z2717" t="str">
        <f t="shared" si="1424"/>
        <v>-0.000510071096638846-0.00013058822793022i</v>
      </c>
      <c r="AA2717" t="str">
        <f t="shared" si="1425"/>
        <v>0.00700548986254196-3.04905884868142i</v>
      </c>
      <c r="AB2717" t="str">
        <f t="shared" si="1426"/>
        <v>0.633669945247184-0.239127663730176i</v>
      </c>
      <c r="AC2717" t="str">
        <f t="shared" si="1427"/>
        <v>0.942195859476847-0.182390064514693i</v>
      </c>
      <c r="AD2717" t="str">
        <f t="shared" si="1428"/>
        <v>0.695609428661901-0.119142335460732i</v>
      </c>
      <c r="AE2717" t="str">
        <f t="shared" si="1429"/>
        <v>-0.000370368850569182-0.0000300673409159416i</v>
      </c>
      <c r="AF2717" t="str">
        <f t="shared" si="1430"/>
        <v>-6.35656774392571-0.191344428591313i</v>
      </c>
      <c r="AG2717" t="str">
        <f t="shared" si="1431"/>
        <v>0.998702595955254-0.00768087521748206i</v>
      </c>
      <c r="AH2717" t="str">
        <f t="shared" si="1432"/>
        <v>0.00234941587598618+0.000280402470969488i</v>
      </c>
      <c r="AI2717">
        <f t="shared" si="1433"/>
        <v>-52.519375872563465</v>
      </c>
      <c r="AJ2717">
        <f t="shared" si="1434"/>
        <v>6.8060494673680063</v>
      </c>
      <c r="AK2717"/>
      <c r="AL2717"/>
      <c r="AM2717"/>
      <c r="AN2717"/>
    </row>
    <row r="2718" spans="1:40" x14ac:dyDescent="0.35">
      <c r="A2718"/>
      <c r="B2718">
        <f t="shared" si="1435"/>
        <v>784000</v>
      </c>
      <c r="C2718" s="237" t="str">
        <f t="shared" si="1403"/>
        <v>-5.24673729403663E-08+0.00131812144749806i</v>
      </c>
      <c r="D2718" s="208" t="str">
        <f t="shared" si="1404"/>
        <v>-2.51366160443565+0.0101055977641518i</v>
      </c>
      <c r="E2718" t="str">
        <f t="shared" si="1405"/>
        <v>20500</v>
      </c>
      <c r="F2718" t="str">
        <f t="shared" si="1406"/>
        <v>0.327868852459016</v>
      </c>
      <c r="G2718" t="str">
        <f t="shared" si="1401"/>
        <v>0.327868852459016</v>
      </c>
      <c r="H2718" t="str">
        <f t="shared" si="1407"/>
        <v>3.84293504429517+0.201207594582158i</v>
      </c>
      <c r="I2718" t="str">
        <f t="shared" si="1408"/>
        <v>3078.760800518i</v>
      </c>
      <c r="J2718" t="str">
        <f t="shared" si="1402"/>
        <v>-12829.4604552289+673.534342807721i</v>
      </c>
      <c r="K2718" t="str">
        <f t="shared" si="1409"/>
        <v>0.012563874063461-0.239316268253992i</v>
      </c>
      <c r="L2718" t="str">
        <f t="shared" si="1410"/>
        <v>0.00262624068396664-0.0424104153492623i</v>
      </c>
      <c r="M2718" t="str">
        <f t="shared" si="1411"/>
        <v>0.0151901147474276-0.281726683603254i</v>
      </c>
      <c r="N2718" t="str">
        <f t="shared" si="1412"/>
        <v>-9.77906325023158i</v>
      </c>
      <c r="O2718" t="str">
        <f t="shared" si="1413"/>
        <v>-0.937894675814939+0.346920130690034i</v>
      </c>
      <c r="P2718" t="str">
        <f t="shared" si="1414"/>
        <v>1.93789467581494-0.346920130690034i</v>
      </c>
      <c r="Q2718" t="str">
        <f t="shared" si="1415"/>
        <v>-1.93789467581494+10.1259833809216i</v>
      </c>
      <c r="R2718" t="str">
        <f t="shared" si="1416"/>
        <v>-0.068381565211824-0.178291661831934i</v>
      </c>
      <c r="S2718" t="str">
        <f t="shared" si="1417"/>
        <v>1.0589918797363i</v>
      </c>
      <c r="T2718" t="str">
        <f t="shared" si="1418"/>
        <v>0.188809422104709-0.0724155222829799i</v>
      </c>
      <c r="U2718" t="str">
        <f t="shared" si="1419"/>
        <v>0.0000500000000000001-0.000181253351735486i</v>
      </c>
      <c r="V2718" t="str">
        <f t="shared" si="1420"/>
        <v>0.00002-0.00203003753943744i</v>
      </c>
      <c r="W2718" t="str">
        <f t="shared" si="1421"/>
        <v>0.0000422455642392644-0.00016728160874051i</v>
      </c>
      <c r="X2718" t="str">
        <f t="shared" si="1422"/>
        <v>0.0000424438379126467-0.000167174317476455i</v>
      </c>
      <c r="Y2718" t="str">
        <f t="shared" si="1423"/>
        <v>0.009+3.94081382466304i</v>
      </c>
      <c r="Z2718" t="str">
        <f t="shared" si="1424"/>
        <v>-0.000508777543572425-0.000130416830768228i</v>
      </c>
      <c r="AA2718" t="str">
        <f t="shared" si="1425"/>
        <v>0.0069876282300929-3.04516945555417i</v>
      </c>
      <c r="AB2718" t="str">
        <f t="shared" si="1426"/>
        <v>0.631077239538105-0.2420418821933i</v>
      </c>
      <c r="AC2718" t="str">
        <f t="shared" si="1427"/>
        <v>0.941396478919666-0.181467941756766i</v>
      </c>
      <c r="AD2718" t="str">
        <f t="shared" si="1428"/>
        <v>0.694131772770722-0.123305345494635i</v>
      </c>
      <c r="AE2718" t="str">
        <f t="shared" si="1429"/>
        <v>-0.000369239750642052-0.0000277914751501804i</v>
      </c>
      <c r="AF2718" t="str">
        <f t="shared" si="1430"/>
        <v>-6.35659664873082-0.191101996818006i</v>
      </c>
      <c r="AG2718" t="str">
        <f t="shared" si="1431"/>
        <v>0.99865830007993-0.00765488995383269i</v>
      </c>
      <c r="AH2718" t="str">
        <f t="shared" si="1432"/>
        <v>0.0023429081651243+0.000265512593857119i</v>
      </c>
      <c r="AI2718">
        <f t="shared" si="1433"/>
        <v>-52.549474230158211</v>
      </c>
      <c r="AJ2718">
        <f t="shared" si="1434"/>
        <v>6.4655216797524702</v>
      </c>
      <c r="AK2718"/>
      <c r="AL2718"/>
      <c r="AM2718"/>
      <c r="AN2718"/>
    </row>
    <row r="2719" spans="1:40" x14ac:dyDescent="0.35">
      <c r="A2719"/>
      <c r="B2719">
        <f t="shared" si="1435"/>
        <v>785000</v>
      </c>
      <c r="C2719" s="237" t="str">
        <f t="shared" si="1403"/>
        <v>-5.2333783248268E-08+0.00131644231190146i</v>
      </c>
      <c r="D2719" s="208" t="str">
        <f t="shared" si="1404"/>
        <v>-2.51366160341146+0.0100927243912445i</v>
      </c>
      <c r="E2719" t="str">
        <f t="shared" si="1405"/>
        <v>20500</v>
      </c>
      <c r="F2719" t="str">
        <f t="shared" si="1406"/>
        <v>0.327868852459016</v>
      </c>
      <c r="G2719" t="str">
        <f t="shared" si="1401"/>
        <v>0.327868852459016</v>
      </c>
      <c r="H2719" t="str">
        <f t="shared" si="1407"/>
        <v>3.84296384019631+0.200952900905349i</v>
      </c>
      <c r="I2719" t="str">
        <f t="shared" si="1408"/>
        <v>3082.68779133498i</v>
      </c>
      <c r="J2719" t="str">
        <f t="shared" si="1402"/>
        <v>-12862.2120959096+674.393442734772i</v>
      </c>
      <c r="K2719" t="str">
        <f t="shared" si="1409"/>
        <v>0.0125319673232983-0.239013032270339i</v>
      </c>
      <c r="L2719" t="str">
        <f t="shared" si="1410"/>
        <v>0.00261957936540547-0.0423568013153095i</v>
      </c>
      <c r="M2719" t="str">
        <f t="shared" si="1411"/>
        <v>0.0151515466887038-0.281369833585648i</v>
      </c>
      <c r="N2719" t="str">
        <f t="shared" si="1412"/>
        <v>-9.79153654519361i</v>
      </c>
      <c r="O2719" t="str">
        <f t="shared" si="1413"/>
        <v>-0.933494591574562+0.358591477172899i</v>
      </c>
      <c r="P2719" t="str">
        <f t="shared" si="1414"/>
        <v>1.93349459157456-0.358591477172899i</v>
      </c>
      <c r="Q2719" t="str">
        <f t="shared" si="1415"/>
        <v>-1.93349459157456+10.1501280223665i</v>
      </c>
      <c r="R2719" t="str">
        <f t="shared" si="1416"/>
        <v>-0.0691074264373218-0.177325424108367i</v>
      </c>
      <c r="S2719" t="str">
        <f t="shared" si="1417"/>
        <v>1.06034263468494i</v>
      </c>
      <c r="T2719" t="str">
        <f t="shared" si="1418"/>
        <v>0.18802570739569-0.0732775506248455i</v>
      </c>
      <c r="U2719" t="str">
        <f t="shared" si="1419"/>
        <v>0.0000500000000000001-0.000181022455746014i</v>
      </c>
      <c r="V2719" t="str">
        <f t="shared" si="1420"/>
        <v>0.00002-0.00202745150435536i</v>
      </c>
      <c r="W2719" t="str">
        <f t="shared" si="1421"/>
        <v>0.0000422454927906371-0.00016707076532737i</v>
      </c>
      <c r="X2719" t="str">
        <f t="shared" si="1422"/>
        <v>0.0000424432329636477-0.000166963610150073i</v>
      </c>
      <c r="Y2719" t="str">
        <f t="shared" si="1423"/>
        <v>0.009+3.94584037290878i</v>
      </c>
      <c r="Z2719" t="str">
        <f t="shared" si="1424"/>
        <v>-0.00050748893104961-0.000130245887610221i</v>
      </c>
      <c r="AA2719" t="str">
        <f t="shared" si="1425"/>
        <v>0.00696983482445942-3.04128997280526i</v>
      </c>
      <c r="AB2719" t="str">
        <f t="shared" si="1426"/>
        <v>0.628457748891718-0.244923128586219i</v>
      </c>
      <c r="AC2719" t="str">
        <f t="shared" si="1427"/>
        <v>0.94060812699263-0.180540016439191i</v>
      </c>
      <c r="AD2719" t="str">
        <f t="shared" si="1428"/>
        <v>0.692602565281587-0.127450153389324i</v>
      </c>
      <c r="AE2719" t="str">
        <f t="shared" si="1429"/>
        <v>-0.000368087993851222-0.0000255290937705593i</v>
      </c>
      <c r="AF2719" t="str">
        <f t="shared" si="1430"/>
        <v>-6.35662544360777-0.190860176514105i</v>
      </c>
      <c r="AG2719" t="str">
        <f t="shared" si="1431"/>
        <v>0.998614316316036-0.00762840262728019i</v>
      </c>
      <c r="AH2719" t="str">
        <f t="shared" si="1432"/>
        <v>0.00233624987140275+0.000250701474092541i</v>
      </c>
      <c r="AI2719">
        <f t="shared" si="1433"/>
        <v>-52.57988963533009</v>
      </c>
      <c r="AJ2719">
        <f t="shared" si="1434"/>
        <v>6.1249349326056048</v>
      </c>
      <c r="AK2719"/>
      <c r="AL2719"/>
      <c r="AM2719"/>
      <c r="AN2719"/>
    </row>
    <row r="2720" spans="1:40" x14ac:dyDescent="0.35">
      <c r="A2720"/>
      <c r="B2720">
        <f t="shared" si="1435"/>
        <v>786000</v>
      </c>
      <c r="C2720" s="237" t="str">
        <f t="shared" si="1403"/>
        <v>-5.22007031160666E-08+0.00131476744891451i</v>
      </c>
      <c r="D2720" s="208" t="str">
        <f t="shared" si="1404"/>
        <v>-2.51366160239118+0.0100798837750112i</v>
      </c>
      <c r="E2720" t="str">
        <f t="shared" si="1405"/>
        <v>20500</v>
      </c>
      <c r="F2720" t="str">
        <f t="shared" si="1406"/>
        <v>0.327868852459016</v>
      </c>
      <c r="G2720" t="str">
        <f t="shared" si="1401"/>
        <v>0.327868852459016</v>
      </c>
      <c r="H2720" t="str">
        <f t="shared" si="1407"/>
        <v>3.84299252672153+0.200698849152045i</v>
      </c>
      <c r="I2720" t="str">
        <f t="shared" si="1408"/>
        <v>3086.61478215197i</v>
      </c>
      <c r="J2720" t="str">
        <f t="shared" si="1402"/>
        <v>-12895.005485017+675.252542661822i</v>
      </c>
      <c r="K2720" t="str">
        <f t="shared" si="1409"/>
        <v>0.012500181868177-0.238710561708434i</v>
      </c>
      <c r="L2720" t="str">
        <f t="shared" si="1410"/>
        <v>0.00261294332670597-0.0423033221423776i</v>
      </c>
      <c r="M2720" t="str">
        <f t="shared" si="1411"/>
        <v>0.015113125194883-0.281013883850812i</v>
      </c>
      <c r="N2720" t="str">
        <f t="shared" si="1412"/>
        <v>-9.80400984015564i</v>
      </c>
      <c r="O2720" t="str">
        <f t="shared" si="1413"/>
        <v>-0.928949273246746+0.370207033610036i</v>
      </c>
      <c r="P2720" t="str">
        <f t="shared" si="1414"/>
        <v>1.92894927324675-0.370207033610036i</v>
      </c>
      <c r="Q2720" t="str">
        <f t="shared" si="1415"/>
        <v>-1.92894927324675+10.1742168737657i</v>
      </c>
      <c r="R2720" t="str">
        <f t="shared" si="1416"/>
        <v>-0.0698221162999089-0.176354207406372i</v>
      </c>
      <c r="S2720" t="str">
        <f t="shared" si="1417"/>
        <v>1.06169338963359i</v>
      </c>
      <c r="T2720" t="str">
        <f t="shared" si="1418"/>
        <v>0.187234096237416-0.074129679325841i</v>
      </c>
      <c r="U2720" t="str">
        <f t="shared" si="1419"/>
        <v>0.0000500000000000001-0.000180792147278144i</v>
      </c>
      <c r="V2720" t="str">
        <f t="shared" si="1420"/>
        <v>0.00002-0.00202487204951521i</v>
      </c>
      <c r="W2720" t="str">
        <f t="shared" si="1421"/>
        <v>0.0000422454212513007-0.000166860461269673i</v>
      </c>
      <c r="X2720" t="str">
        <f t="shared" si="1422"/>
        <v>0.0000424426299591811-0.000166753441828706i</v>
      </c>
      <c r="Y2720" t="str">
        <f t="shared" si="1423"/>
        <v>0.009+3.95086692115452i</v>
      </c>
      <c r="Z2720" t="str">
        <f t="shared" si="1424"/>
        <v>-0.000506205233942288-0.000130075396633961i</v>
      </c>
      <c r="AA2720" t="str">
        <f t="shared" si="1425"/>
        <v>0.0069521092985933-3.03742036260323i</v>
      </c>
      <c r="AB2720" t="str">
        <f t="shared" si="1426"/>
        <v>0.625811865127114-0.247771286386613i</v>
      </c>
      <c r="AC2720" t="str">
        <f t="shared" si="1427"/>
        <v>0.939830801571895-0.179606421250149i</v>
      </c>
      <c r="AD2720" t="str">
        <f t="shared" si="1428"/>
        <v>0.691022023053231-0.131576123717333i</v>
      </c>
      <c r="AE2720" t="str">
        <f t="shared" si="1429"/>
        <v>-0.000366913781319026-0.0000232804412438986i</v>
      </c>
      <c r="AF2720" t="str">
        <f t="shared" si="1430"/>
        <v>-6.35665412911271-0.190618965377034i</v>
      </c>
      <c r="AG2720" t="str">
        <f t="shared" si="1431"/>
        <v>0.998570650468859-0.00760141752542884i</v>
      </c>
      <c r="AH2720" t="str">
        <f t="shared" si="1432"/>
        <v>0.0023294421840541+0.000235970785712465i</v>
      </c>
      <c r="AI2720">
        <f t="shared" si="1433"/>
        <v>-52.610623076043709</v>
      </c>
      <c r="AJ2720">
        <f t="shared" si="1434"/>
        <v>5.784289076292934</v>
      </c>
      <c r="AK2720"/>
      <c r="AL2720"/>
      <c r="AM2720"/>
      <c r="AN2720"/>
    </row>
    <row r="2721" spans="1:40" x14ac:dyDescent="0.35">
      <c r="A2721"/>
      <c r="B2721">
        <f t="shared" si="1435"/>
        <v>787000</v>
      </c>
      <c r="C2721" s="237" t="str">
        <f t="shared" si="1403"/>
        <v>-5.20681299555235E-08+0.00131309684225024i</v>
      </c>
      <c r="D2721" s="208" t="str">
        <f t="shared" si="1404"/>
        <v>-2.51366160137479+0.0100670757905852i</v>
      </c>
      <c r="E2721" t="str">
        <f t="shared" si="1405"/>
        <v>20500</v>
      </c>
      <c r="F2721" t="str">
        <f t="shared" si="1406"/>
        <v>0.327868852459016</v>
      </c>
      <c r="G2721" t="str">
        <f t="shared" si="1401"/>
        <v>0.327868852459016</v>
      </c>
      <c r="H2721" t="str">
        <f t="shared" si="1407"/>
        <v>3.84302110442346+0.200445436906317i</v>
      </c>
      <c r="I2721" t="str">
        <f t="shared" si="1408"/>
        <v>3090.54177296896i</v>
      </c>
      <c r="J2721" t="str">
        <f t="shared" si="1402"/>
        <v>-12927.8406225509+676.111642588873i</v>
      </c>
      <c r="K2721" t="str">
        <f t="shared" si="1409"/>
        <v>0.0124685170846935-0.238408853681708i</v>
      </c>
      <c r="L2721" t="str">
        <f t="shared" si="1410"/>
        <v>0.00260633244027525-0.0422499773242543i</v>
      </c>
      <c r="M2721" t="str">
        <f t="shared" si="1411"/>
        <v>0.0150748495249688-0.280658831005962i</v>
      </c>
      <c r="N2721" t="str">
        <f t="shared" si="1412"/>
        <v>-9.81648313511767i</v>
      </c>
      <c r="O2721" t="str">
        <f t="shared" si="1413"/>
        <v>-0.92425942799698+0.381764992840747i</v>
      </c>
      <c r="P2721" t="str">
        <f t="shared" si="1414"/>
        <v>1.92425942799698-0.381764992840747i</v>
      </c>
      <c r="Q2721" t="str">
        <f t="shared" si="1415"/>
        <v>-1.92425942799698+10.1982481279584i</v>
      </c>
      <c r="R2721" t="str">
        <f t="shared" si="1416"/>
        <v>-0.0705256455325998-0.175378140169193i</v>
      </c>
      <c r="S2721" t="str">
        <f t="shared" si="1417"/>
        <v>1.06304414458223i</v>
      </c>
      <c r="T2721" t="str">
        <f t="shared" si="1418"/>
        <v>0.186434704994582-0.0749718745263121i</v>
      </c>
      <c r="U2721" t="str">
        <f t="shared" si="1419"/>
        <v>0.0000500000000000001-0.000180562424092276i</v>
      </c>
      <c r="V2721" t="str">
        <f t="shared" si="1420"/>
        <v>0.00002-0.00202229914983349i</v>
      </c>
      <c r="W2721" t="str">
        <f t="shared" si="1421"/>
        <v>0.0000422453496212554-0.000166650694511385i</v>
      </c>
      <c r="X2721" t="str">
        <f t="shared" si="1422"/>
        <v>0.0000424420288889092-0.000166543810457667i</v>
      </c>
      <c r="Y2721" t="str">
        <f t="shared" si="1423"/>
        <v>0.009+3.95589346940027i</v>
      </c>
      <c r="Z2721" t="str">
        <f t="shared" si="1424"/>
        <v>-0.000504926427281903-0.000129905356027032i</v>
      </c>
      <c r="AA2721" t="str">
        <f t="shared" si="1425"/>
        <v>0.0069344513076502-3.03356058730895i</v>
      </c>
      <c r="AB2721" t="str">
        <f t="shared" si="1426"/>
        <v>0.623139977182036-0.250586242421862i</v>
      </c>
      <c r="AC2721" t="str">
        <f t="shared" si="1427"/>
        <v>0.939064499524715-0.178667287446529i</v>
      </c>
      <c r="AD2721" t="str">
        <f t="shared" si="1428"/>
        <v>0.689390370732239-0.135682623457562i</v>
      </c>
      <c r="AE2721" t="str">
        <f t="shared" si="1429"/>
        <v>-0.000365717316403312-0.0000210457592449166i</v>
      </c>
      <c r="AF2721" t="str">
        <f t="shared" si="1430"/>
        <v>-6.35668270579825-0.190378361115732i</v>
      </c>
      <c r="AG2721" t="str">
        <f t="shared" si="1431"/>
        <v>0.998527308287896-0.00757393899973882i</v>
      </c>
      <c r="AH2721" t="str">
        <f t="shared" si="1432"/>
        <v>0.00232248630883986+0.000221322186131163i</v>
      </c>
      <c r="AI2721">
        <f t="shared" si="1433"/>
        <v>-52.641675569979476</v>
      </c>
      <c r="AJ2721">
        <f t="shared" si="1434"/>
        <v>5.443583971569355</v>
      </c>
      <c r="AK2721"/>
      <c r="AL2721"/>
      <c r="AM2721"/>
      <c r="AN2721"/>
    </row>
    <row r="2722" spans="1:40" x14ac:dyDescent="0.35">
      <c r="A2722"/>
      <c r="B2722">
        <f t="shared" si="1435"/>
        <v>788000</v>
      </c>
      <c r="C2722" s="237" t="str">
        <f t="shared" si="1403"/>
        <v>-5.19360611948119E-08+0.00131143047570439i</v>
      </c>
      <c r="D2722" s="208" t="str">
        <f t="shared" si="1404"/>
        <v>-2.51366160036226+0.0100543003137337i</v>
      </c>
      <c r="E2722" t="str">
        <f t="shared" si="1405"/>
        <v>20500</v>
      </c>
      <c r="F2722" t="str">
        <f t="shared" si="1406"/>
        <v>0.327868852459016</v>
      </c>
      <c r="G2722" t="str">
        <f t="shared" si="1401"/>
        <v>0.327868852459016</v>
      </c>
      <c r="H2722" t="str">
        <f t="shared" si="1407"/>
        <v>3.84304957385124+0.200192661764298i</v>
      </c>
      <c r="I2722" t="str">
        <f t="shared" si="1408"/>
        <v>3094.46876378595i</v>
      </c>
      <c r="J2722" t="str">
        <f t="shared" si="1402"/>
        <v>-12960.7175085115+676.970742515924i</v>
      </c>
      <c r="K2722" t="str">
        <f t="shared" si="1409"/>
        <v>0.012436972363313-0.238107905318039i</v>
      </c>
      <c r="L2722" t="str">
        <f t="shared" si="1410"/>
        <v>0.00259974657932356-0.0421967663572487i</v>
      </c>
      <c r="M2722" t="str">
        <f t="shared" si="1411"/>
        <v>0.0150367189426366-0.280304671675288i</v>
      </c>
      <c r="N2722" t="str">
        <f t="shared" si="1412"/>
        <v>-9.8289564300797i</v>
      </c>
      <c r="O2722" t="str">
        <f t="shared" si="1413"/>
        <v>-0.919425785476407+0.393263556665365i</v>
      </c>
      <c r="P2722" t="str">
        <f t="shared" si="1414"/>
        <v>1.91942578547641-0.393263556665365i</v>
      </c>
      <c r="Q2722" t="str">
        <f t="shared" si="1415"/>
        <v>-1.91942578547641+10.2222199867451i</v>
      </c>
      <c r="R2722" t="str">
        <f t="shared" si="1416"/>
        <v>-0.071218025725874-0.174397349383897i</v>
      </c>
      <c r="S2722" t="str">
        <f t="shared" si="1417"/>
        <v>1.06439489953087i</v>
      </c>
      <c r="T2722" t="str">
        <f t="shared" si="1418"/>
        <v>0.185627649175923-0.0758041033372786i</v>
      </c>
      <c r="U2722" t="str">
        <f t="shared" si="1419"/>
        <v>0.0000500000000000001-0.000180333283960179i</v>
      </c>
      <c r="V2722" t="str">
        <f t="shared" si="1420"/>
        <v>0.00002-0.002019732780354i</v>
      </c>
      <c r="W2722" t="str">
        <f t="shared" si="1421"/>
        <v>0.000042245277900504-0.000166441463006905i</v>
      </c>
      <c r="X2722" t="str">
        <f t="shared" si="1422"/>
        <v>0.000042441429742563-0.000166334713992696i</v>
      </c>
      <c r="Y2722" t="str">
        <f t="shared" si="1423"/>
        <v>0.009+3.96092001764601i</v>
      </c>
      <c r="Z2722" t="str">
        <f t="shared" si="1424"/>
        <v>-0.000503652486258232-0.000129735763986793i</v>
      </c>
      <c r="AA2722" t="str">
        <f t="shared" si="1425"/>
        <v>0.00691686050897302-3.02971060947441i</v>
      </c>
      <c r="AB2722" t="str">
        <f t="shared" si="1426"/>
        <v>0.620442471133265-0.253367886763729i</v>
      </c>
      <c r="AC2722" t="str">
        <f t="shared" si="1427"/>
        <v>0.938309216746137-0.17772274486677i</v>
      </c>
      <c r="AD2722" t="str">
        <f t="shared" si="1428"/>
        <v>0.687707840730956-0.139769022089981i</v>
      </c>
      <c r="AE2722" t="str">
        <f t="shared" si="1429"/>
        <v>-0.000364498804665957-0.0000188252866394379i</v>
      </c>
      <c r="AF2722" t="str">
        <f t="shared" si="1430"/>
        <v>-6.3567111742135-0.190138361450564i</v>
      </c>
      <c r="AG2722" t="str">
        <f t="shared" si="1431"/>
        <v>0.998484295466174-0.00754597146488033i</v>
      </c>
      <c r="AH2722" t="str">
        <f t="shared" si="1432"/>
        <v>0.00231538346786527+0.000206757315988574i</v>
      </c>
      <c r="AI2722">
        <f t="shared" si="1433"/>
        <v>-52.673048164786124</v>
      </c>
      <c r="AJ2722">
        <f t="shared" si="1434"/>
        <v>5.1028194895642907</v>
      </c>
      <c r="AK2722"/>
      <c r="AL2722"/>
      <c r="AM2722"/>
      <c r="AN2722"/>
    </row>
    <row r="2723" spans="1:40" x14ac:dyDescent="0.35">
      <c r="A2723"/>
      <c r="B2723">
        <f t="shared" si="1435"/>
        <v>789000</v>
      </c>
      <c r="C2723" s="237" t="str">
        <f t="shared" si="1403"/>
        <v>-5.18044942783927E-08+0.00130976833315484i</v>
      </c>
      <c r="D2723" s="208" t="str">
        <f t="shared" si="1404"/>
        <v>-2.51366159935358+0.0100415572208538i</v>
      </c>
      <c r="E2723" t="str">
        <f t="shared" si="1405"/>
        <v>20500</v>
      </c>
      <c r="F2723" t="str">
        <f t="shared" si="1406"/>
        <v>0.327868852459016</v>
      </c>
      <c r="G2723" t="str">
        <f t="shared" si="1401"/>
        <v>0.327868852459016</v>
      </c>
      <c r="H2723" t="str">
        <f t="shared" si="1407"/>
        <v>3.84307793555061+0.19994052133412i</v>
      </c>
      <c r="I2723" t="str">
        <f t="shared" si="1408"/>
        <v>3098.39575460293i</v>
      </c>
      <c r="J2723" t="str">
        <f t="shared" si="1402"/>
        <v>-12993.6361428987+677.829842442975i</v>
      </c>
      <c r="K2723" t="str">
        <f t="shared" si="1409"/>
        <v>0.0124055470983418-0.237807713759677i</v>
      </c>
      <c r="L2723" t="str">
        <f t="shared" si="1410"/>
        <v>0.00259318561785785-0.0421436887401733i</v>
      </c>
      <c r="M2723" t="str">
        <f t="shared" si="1411"/>
        <v>0.0149987327161996-0.27995140249985i</v>
      </c>
      <c r="N2723" t="str">
        <f t="shared" si="1412"/>
        <v>-9.84142972504173i</v>
      </c>
      <c r="O2723" t="str">
        <f t="shared" si="1413"/>
        <v>-0.914449097708302+0.404700936125027i</v>
      </c>
      <c r="P2723" t="str">
        <f t="shared" si="1414"/>
        <v>1.9144490977083-0.404700936125027i</v>
      </c>
      <c r="Q2723" t="str">
        <f t="shared" si="1415"/>
        <v>-1.9144490977083+10.2461306611668i</v>
      </c>
      <c r="R2723" t="str">
        <f t="shared" si="1416"/>
        <v>-0.0718992692932826-0.173411960596797i</v>
      </c>
      <c r="S2723" t="str">
        <f t="shared" si="1417"/>
        <v>1.06574565447952i</v>
      </c>
      <c r="T2723" t="str">
        <f t="shared" si="1418"/>
        <v>0.18481304344081-0.0766263338095687i</v>
      </c>
      <c r="U2723" t="str">
        <f t="shared" si="1419"/>
        <v>0.00005-0.000180104724664919i</v>
      </c>
      <c r="V2723" t="str">
        <f t="shared" si="1420"/>
        <v>0.00002-0.00201717291624709i</v>
      </c>
      <c r="W2723" t="str">
        <f t="shared" si="1421"/>
        <v>0.000042245206089047-0.000166232764721003i</v>
      </c>
      <c r="X2723" t="str">
        <f t="shared" si="1422"/>
        <v>0.0000424408325099368-0.0001661261503999i</v>
      </c>
      <c r="Y2723" t="str">
        <f t="shared" si="1423"/>
        <v>0.009+3.96594656589175i</v>
      </c>
      <c r="Z2723" t="str">
        <f t="shared" si="1424"/>
        <v>-0.000502383386218198-0.000129566618720291i</v>
      </c>
      <c r="AA2723" t="str">
        <f t="shared" si="1425"/>
        <v>0.00689933656207517-3.02587039184146i</v>
      </c>
      <c r="AB2723" t="str">
        <f t="shared" si="1426"/>
        <v>0.617719730218662-0.256116112625197i</v>
      </c>
      <c r="AC2723" t="str">
        <f t="shared" si="1427"/>
        <v>0.937564948194839-0.176772921944121i</v>
      </c>
      <c r="AD2723" t="str">
        <f t="shared" si="1428"/>
        <v>0.685974673204219-0.143834691690286i</v>
      </c>
      <c r="AE2723" t="str">
        <f t="shared" si="1429"/>
        <v>-0.000363258453841243-0.0000166192594678109i</v>
      </c>
      <c r="AF2723" t="str">
        <f t="shared" si="1430"/>
        <v>-6.35673953490419-0.189898964113266i</v>
      </c>
      <c r="AG2723" t="str">
        <f t="shared" si="1431"/>
        <v>0.998441617639562-0.00751751939807953i</v>
      </c>
      <c r="AH2723" t="str">
        <f t="shared" si="1432"/>
        <v>0.00230813489939246+0.000192277798999535i</v>
      </c>
      <c r="AI2723">
        <f t="shared" si="1433"/>
        <v>-52.704741938343965</v>
      </c>
      <c r="AJ2723">
        <f t="shared" si="1434"/>
        <v>4.7619955117588288</v>
      </c>
      <c r="AK2723"/>
      <c r="AL2723"/>
      <c r="AM2723"/>
      <c r="AN2723"/>
    </row>
    <row r="2724" spans="1:40" x14ac:dyDescent="0.35">
      <c r="A2724"/>
      <c r="B2724">
        <f t="shared" si="1435"/>
        <v>790000</v>
      </c>
      <c r="C2724" s="237" t="str">
        <f t="shared" si="1403"/>
        <v>-5.16734266668915E-08+0.00130811039856108i</v>
      </c>
      <c r="D2724" s="208" t="str">
        <f t="shared" si="1404"/>
        <v>-2.51366159834873+0.0100288463889683i</v>
      </c>
      <c r="E2724" t="str">
        <f t="shared" si="1405"/>
        <v>20500</v>
      </c>
      <c r="F2724" t="str">
        <f t="shared" si="1406"/>
        <v>0.327868852459016</v>
      </c>
      <c r="G2724" t="str">
        <f t="shared" si="1401"/>
        <v>0.327868852459016</v>
      </c>
      <c r="H2724" t="str">
        <f t="shared" si="1407"/>
        <v>3.84310619006382+0.199689013235832i</v>
      </c>
      <c r="I2724" t="str">
        <f t="shared" si="1408"/>
        <v>3102.32274541992i</v>
      </c>
      <c r="J2724" t="str">
        <f t="shared" si="1402"/>
        <v>-13026.5965257125+678.688942370025i</v>
      </c>
      <c r="K2724" t="str">
        <f t="shared" si="1409"/>
        <v>0.0123742406878974-0.237508276163147i</v>
      </c>
      <c r="L2724" t="str">
        <f t="shared" si="1410"/>
        <v>0.00258664943067612-0.0420907439743302i</v>
      </c>
      <c r="M2724" t="str">
        <f t="shared" si="1411"/>
        <v>0.0149608901185735-0.279599020137477i</v>
      </c>
      <c r="N2724" t="str">
        <f t="shared" si="1412"/>
        <v>-9.85390302000376i</v>
      </c>
      <c r="O2724" t="str">
        <f t="shared" si="1413"/>
        <v>-0.909330138971073+0.416075351779998i</v>
      </c>
      <c r="P2724" t="str">
        <f t="shared" si="1414"/>
        <v>1.90933013897107-0.416075351779998i</v>
      </c>
      <c r="Q2724" t="str">
        <f t="shared" si="1415"/>
        <v>-1.90933013897107+10.2699783717838i</v>
      </c>
      <c r="R2724" t="str">
        <f t="shared" si="1416"/>
        <v>-0.0725693894379064-0.172422097929207i</v>
      </c>
      <c r="S2724" t="str">
        <f t="shared" si="1417"/>
        <v>1.06709640942816i</v>
      </c>
      <c r="T2724" t="str">
        <f t="shared" si="1418"/>
        <v>0.183991001606327-0.0774385349035838i</v>
      </c>
      <c r="U2724" t="str">
        <f t="shared" si="1419"/>
        <v>0.00005-0.000179876744000786i</v>
      </c>
      <c r="V2724" t="str">
        <f t="shared" si="1420"/>
        <v>0.00002-0.0020146195328088i</v>
      </c>
      <c r="W2724" t="str">
        <f t="shared" si="1421"/>
        <v>0.0000422451341868861-0.000166024597628755i</v>
      </c>
      <c r="X2724" t="str">
        <f t="shared" si="1422"/>
        <v>0.0000424402371808897-0.000165918117655682i</v>
      </c>
      <c r="Y2724" t="str">
        <f t="shared" si="1423"/>
        <v>0.009+3.9709731141375i</v>
      </c>
      <c r="Z2724" t="str">
        <f t="shared" si="1424"/>
        <v>-0.00050111910266466-0.000129397918444204i</v>
      </c>
      <c r="AA2724" t="str">
        <f t="shared" si="1425"/>
        <v>0.00688187912862401-3.02203989734064i</v>
      </c>
      <c r="AB2724" t="str">
        <f t="shared" si="1426"/>
        <v>0.614972134860827-0.258830816259408i</v>
      </c>
      <c r="AC2724" t="str">
        <f t="shared" si="1427"/>
        <v>0.936831687928124-0.175817945720297i</v>
      </c>
      <c r="AD2724" t="str">
        <f t="shared" si="1428"/>
        <v>0.684191116024885-0.147879007024434i</v>
      </c>
      <c r="AE2724" t="str">
        <f t="shared" si="1429"/>
        <v>-0.00036199647380408-0.0000144279109286113i</v>
      </c>
      <c r="AF2724" t="str">
        <f t="shared" si="1430"/>
        <v>-6.35676778841255-0.189660166846864i</v>
      </c>
      <c r="AG2724" t="str">
        <f t="shared" si="1431"/>
        <v>0.998399280386103-0.00748858733845651i</v>
      </c>
      <c r="AH2724" t="str">
        <f t="shared" si="1432"/>
        <v>0.00230074185765131+0.000177885241804584i</v>
      </c>
      <c r="AI2724">
        <f t="shared" si="1433"/>
        <v>-52.736757999041608</v>
      </c>
      <c r="AJ2724">
        <f t="shared" si="1434"/>
        <v>4.4211119299663384</v>
      </c>
      <c r="AK2724"/>
      <c r="AL2724"/>
      <c r="AM2724"/>
      <c r="AN2724"/>
    </row>
    <row r="2725" spans="1:40" x14ac:dyDescent="0.35">
      <c r="A2725"/>
      <c r="B2725">
        <f t="shared" si="1435"/>
        <v>791000</v>
      </c>
      <c r="C2725" s="237" t="str">
        <f t="shared" si="1403"/>
        <v>-5.15428558369748E-08+0.00130645665596376i</v>
      </c>
      <c r="D2725" s="208" t="str">
        <f t="shared" si="1404"/>
        <v>-2.51366159734769+0.0100161676957222i</v>
      </c>
      <c r="E2725" t="str">
        <f t="shared" si="1405"/>
        <v>20500</v>
      </c>
      <c r="F2725" t="str">
        <f t="shared" si="1406"/>
        <v>0.327868852459016</v>
      </c>
      <c r="G2725" t="str">
        <f t="shared" si="1401"/>
        <v>0.327868852459016</v>
      </c>
      <c r="H2725" t="str">
        <f t="shared" si="1407"/>
        <v>3.84313433792974+0.199438135101324i</v>
      </c>
      <c r="I2725" t="str">
        <f t="shared" si="1408"/>
        <v>3106.24973623691i</v>
      </c>
      <c r="J2725" t="str">
        <f t="shared" si="1402"/>
        <v>-13059.598656953+679.548042297076i</v>
      </c>
      <c r="K2725" t="str">
        <f t="shared" si="1409"/>
        <v>0.0123430525338799-0.237209589699162i</v>
      </c>
      <c r="L2725" t="str">
        <f t="shared" si="1410"/>
        <v>0.0025801378933613-0.0420379315634955i</v>
      </c>
      <c r="M2725" t="str">
        <f t="shared" si="1411"/>
        <v>0.0149231904272412-0.279247521262658i</v>
      </c>
      <c r="N2725" t="str">
        <f t="shared" si="1412"/>
        <v>-9.86637631496579i</v>
      </c>
      <c r="O2725" t="str">
        <f t="shared" si="1413"/>
        <v>-0.904069705677798+0.42738503398652i</v>
      </c>
      <c r="P2725" t="str">
        <f t="shared" si="1414"/>
        <v>1.9040697056778-0.42738503398652i</v>
      </c>
      <c r="Q2725" t="str">
        <f t="shared" si="1415"/>
        <v>-1.9040697056778+10.2937613489523i</v>
      </c>
      <c r="R2725" t="str">
        <f t="shared" si="1416"/>
        <v>-0.0732284001196689-0.171427884093533i</v>
      </c>
      <c r="S2725" t="str">
        <f t="shared" si="1417"/>
        <v>1.0684471643768i</v>
      </c>
      <c r="T2725" t="str">
        <f t="shared" si="1418"/>
        <v>0.18316163665485-0.07824067645971i</v>
      </c>
      <c r="U2725" t="str">
        <f t="shared" si="1419"/>
        <v>0.00005-0.000179649339773225i</v>
      </c>
      <c r="V2725" t="str">
        <f t="shared" si="1420"/>
        <v>0.00002-0.00201207260546012i</v>
      </c>
      <c r="W2725" t="str">
        <f t="shared" si="1421"/>
        <v>0.0000422450621940228-0.000165816959715477i</v>
      </c>
      <c r="X2725" t="str">
        <f t="shared" si="1422"/>
        <v>0.0000424396437453451-0.00016571061374668i</v>
      </c>
      <c r="Y2725" t="str">
        <f t="shared" si="1423"/>
        <v>0.009+3.97599966238324i</v>
      </c>
      <c r="Z2725" t="str">
        <f t="shared" si="1424"/>
        <v>-0.000499859611255246-0.000129229661384774i</v>
      </c>
      <c r="AA2725" t="str">
        <f t="shared" si="1425"/>
        <v>0.00686448787242474-3.01821908908998i</v>
      </c>
      <c r="AB2725" t="str">
        <f t="shared" si="1426"/>
        <v>0.612200062692429-0.261511896860768i</v>
      </c>
      <c r="AC2725" t="str">
        <f t="shared" si="1427"/>
        <v>0.936109429136063-0.174857941859547i</v>
      </c>
      <c r="AD2725" t="str">
        <f t="shared" si="1428"/>
        <v>0.68235742475833-0.151901345643082i</v>
      </c>
      <c r="AE2725" t="str">
        <f t="shared" si="1429"/>
        <v>-0.000360713076538177-0.0000122514713626063i</v>
      </c>
      <c r="AF2725" t="str">
        <f t="shared" si="1430"/>
        <v>-6.35679593527743-0.189421967405602i</v>
      </c>
      <c r="AG2725" t="str">
        <f t="shared" si="1431"/>
        <v>0.998357289225342-0.00745917988635689i</v>
      </c>
      <c r="AH2725" t="str">
        <f t="shared" si="1432"/>
        <v>0.00229320561264947+0.00016358123382226i</v>
      </c>
      <c r="AI2725">
        <f t="shared" si="1433"/>
        <v>-52.769097486060652</v>
      </c>
      <c r="AJ2725">
        <f t="shared" si="1434"/>
        <v>4.0801686463108346</v>
      </c>
      <c r="AK2725"/>
      <c r="AL2725"/>
      <c r="AM2725"/>
      <c r="AN2725"/>
    </row>
    <row r="2726" spans="1:40" x14ac:dyDescent="0.35">
      <c r="A2726"/>
      <c r="B2726">
        <f t="shared" si="1435"/>
        <v>792000</v>
      </c>
      <c r="C2726" s="237" t="str">
        <f t="shared" si="1403"/>
        <v>-5.14127792812289E-08+0.00130480708948408i</v>
      </c>
      <c r="D2726" s="208" t="str">
        <f t="shared" si="1404"/>
        <v>-2.51366159635043+0.010003521019378i</v>
      </c>
      <c r="E2726" t="str">
        <f t="shared" si="1405"/>
        <v>20500</v>
      </c>
      <c r="F2726" t="str">
        <f t="shared" si="1406"/>
        <v>0.327868852459016</v>
      </c>
      <c r="G2726" t="str">
        <f t="shared" si="1401"/>
        <v>0.327868852459016</v>
      </c>
      <c r="H2726" t="str">
        <f t="shared" si="1407"/>
        <v>3.84316237968386+0.199187884574264i</v>
      </c>
      <c r="I2726" t="str">
        <f t="shared" si="1408"/>
        <v>3110.1767270539i</v>
      </c>
      <c r="J2726" t="str">
        <f t="shared" si="1402"/>
        <v>-13092.64253662+680.407142224126i</v>
      </c>
      <c r="K2726" t="str">
        <f t="shared" si="1409"/>
        <v>0.0123119820419441-0.236911651552536i</v>
      </c>
      <c r="L2726" t="str">
        <f t="shared" si="1410"/>
        <v>0.0025736508822753-0.0419852510139029i</v>
      </c>
      <c r="M2726" t="str">
        <f t="shared" si="1411"/>
        <v>0.0148856329242194-0.278896902566439i</v>
      </c>
      <c r="N2726" t="str">
        <f t="shared" si="1412"/>
        <v>-9.87884960992782i</v>
      </c>
      <c r="O2726" t="str">
        <f t="shared" si="1413"/>
        <v>-0.898668616252319+0.438628223172133i</v>
      </c>
      <c r="P2726" t="str">
        <f t="shared" si="1414"/>
        <v>1.89866861625232-0.438628223172133i</v>
      </c>
      <c r="Q2726" t="str">
        <f t="shared" si="1415"/>
        <v>-1.89866861625232+10.3174778331i</v>
      </c>
      <c r="R2726" t="str">
        <f t="shared" si="1416"/>
        <v>-0.0738763160234833-0.170429440409649i</v>
      </c>
      <c r="S2726" t="str">
        <f t="shared" si="1417"/>
        <v>1.06979791932545i</v>
      </c>
      <c r="T2726" t="str">
        <f t="shared" si="1418"/>
        <v>0.182325060742043-0.0790327291693518i</v>
      </c>
      <c r="U2726" t="str">
        <f t="shared" si="1419"/>
        <v>0.00005-0.000179422509798764i</v>
      </c>
      <c r="V2726" t="str">
        <f t="shared" si="1420"/>
        <v>0.00002-0.00200953210974615i</v>
      </c>
      <c r="W2726" t="str">
        <f t="shared" si="1421"/>
        <v>0.0000422449901104584-0.000165609848976659i</v>
      </c>
      <c r="X2726" t="str">
        <f t="shared" si="1422"/>
        <v>0.00004243905219329-0.000165503636669699i</v>
      </c>
      <c r="Y2726" t="str">
        <f t="shared" si="1423"/>
        <v>0.009+3.98102621062899i</v>
      </c>
      <c r="Z2726" t="str">
        <f t="shared" si="1424"/>
        <v>-0.000498604887801167-0.00012906184577775i</v>
      </c>
      <c r="AA2726" t="str">
        <f t="shared" si="1425"/>
        <v>0.00684716245940398-3.01440793039382i</v>
      </c>
      <c r="AB2726" t="str">
        <f t="shared" si="1426"/>
        <v>0.609403888582932-0.26415925646813i</v>
      </c>
      <c r="AC2726" t="str">
        <f t="shared" si="1427"/>
        <v>0.935398164174822-0.173893034663042i</v>
      </c>
      <c r="AD2726" t="str">
        <f t="shared" si="1428"/>
        <v>0.680473862635648-0.155901087975922i</v>
      </c>
      <c r="AE2726" t="str">
        <f t="shared" si="1429"/>
        <v>-0.000359408476104006-0.0000100901682369574i</v>
      </c>
      <c r="AF2726" t="str">
        <f t="shared" si="1430"/>
        <v>-6.35682397603429-0.189184363554886i</v>
      </c>
      <c r="AG2726" t="str">
        <f t="shared" si="1431"/>
        <v>0.998315649617669-0.00742930170267432i</v>
      </c>
      <c r="AH2726" t="str">
        <f t="shared" si="1432"/>
        <v>0.00228552744997987+0.000149367347102723i</v>
      </c>
      <c r="AI2726">
        <f t="shared" si="1433"/>
        <v>-52.801761569675207</v>
      </c>
      <c r="AJ2726">
        <f t="shared" si="1434"/>
        <v>3.7391655732015265</v>
      </c>
      <c r="AK2726"/>
      <c r="AL2726"/>
      <c r="AM2726"/>
      <c r="AN2726"/>
    </row>
    <row r="2727" spans="1:40" x14ac:dyDescent="0.35">
      <c r="A2727"/>
      <c r="B2727">
        <f t="shared" si="1435"/>
        <v>793000</v>
      </c>
      <c r="C2727" s="237" t="str">
        <f t="shared" si="1403"/>
        <v>-5.12831945080409E-08+0.00130316168332337i</v>
      </c>
      <c r="D2727" s="208" t="str">
        <f t="shared" si="1404"/>
        <v>-2.51366159535695+0.00999090623881251i</v>
      </c>
      <c r="E2727" t="str">
        <f t="shared" si="1405"/>
        <v>20500</v>
      </c>
      <c r="F2727" t="str">
        <f t="shared" si="1406"/>
        <v>0.327868852459016</v>
      </c>
      <c r="G2727" t="str">
        <f t="shared" si="1401"/>
        <v>0.327868852459016</v>
      </c>
      <c r="H2727" t="str">
        <f t="shared" si="1407"/>
        <v>3.84319031585834+0.198938259310014i</v>
      </c>
      <c r="I2727" t="str">
        <f t="shared" si="1408"/>
        <v>3114.10371787088i</v>
      </c>
      <c r="J2727" t="str">
        <f t="shared" si="1402"/>
        <v>-13125.7281647137+681.266242151177i</v>
      </c>
      <c r="K2727" t="str">
        <f t="shared" si="1409"/>
        <v>0.0122810286214702-0.236614458922091i</v>
      </c>
      <c r="L2727" t="str">
        <f t="shared" si="1410"/>
        <v>0.00256718827455339-0.0419327018342302i</v>
      </c>
      <c r="M2727" t="str">
        <f t="shared" si="1411"/>
        <v>0.0148482168960236-0.278547160756321i</v>
      </c>
      <c r="N2727" t="str">
        <f t="shared" si="1412"/>
        <v>-9.89132290488985i</v>
      </c>
      <c r="O2727" t="str">
        <f t="shared" si="1413"/>
        <v>-0.893127711001906+0.449803170109434i</v>
      </c>
      <c r="P2727" t="str">
        <f t="shared" si="1414"/>
        <v>1.89312771100191-0.449803170109434i</v>
      </c>
      <c r="Q2727" t="str">
        <f t="shared" si="1415"/>
        <v>-1.89312771100191+10.3411260749993i</v>
      </c>
      <c r="R2727" t="str">
        <f t="shared" si="1416"/>
        <v>-0.0745131525282369-0.16942688682158i</v>
      </c>
      <c r="S2727" t="str">
        <f t="shared" si="1417"/>
        <v>1.07114867427409i</v>
      </c>
      <c r="T2727" t="str">
        <f t="shared" si="1418"/>
        <v>0.181481385205322-0.079814664546604i</v>
      </c>
      <c r="U2727" t="str">
        <f t="shared" si="1419"/>
        <v>0.00005-0.000179196251904944i</v>
      </c>
      <c r="V2727" t="str">
        <f t="shared" si="1420"/>
        <v>0.00002-0.00200699802133538i</v>
      </c>
      <c r="W2727" t="str">
        <f t="shared" si="1421"/>
        <v>0.0000422449179361942-0.0001654032634179i</v>
      </c>
      <c r="X2727" t="str">
        <f t="shared" si="1422"/>
        <v>0.0000424384625147738-0.000165297184431644i</v>
      </c>
      <c r="Y2727" t="str">
        <f t="shared" si="1423"/>
        <v>0.009+3.98605275887473i</v>
      </c>
      <c r="Z2727" t="str">
        <f t="shared" si="1424"/>
        <v>-0.000497354908266052-0.000128894469868309i</v>
      </c>
      <c r="AA2727" t="str">
        <f t="shared" si="1425"/>
        <v>0.00682990255759395-3.01060638474163i</v>
      </c>
      <c r="AB2727" t="str">
        <f t="shared" si="1426"/>
        <v>0.606583984666885-0.26677279987011i</v>
      </c>
      <c r="AC2727" t="str">
        <f t="shared" si="1427"/>
        <v>0.934697884599155-0.172923347083647i</v>
      </c>
      <c r="AD2727" t="str">
        <f t="shared" si="1428"/>
        <v>0.678540700525831-0.159877617425856i</v>
      </c>
      <c r="AE2727" t="str">
        <f t="shared" si="1429"/>
        <v>-0.000358082888606721-7.94422612971649E-06i</v>
      </c>
      <c r="AF2727" t="str">
        <f t="shared" si="1430"/>
        <v>-6.35685191121529-0.188947353071201i</v>
      </c>
      <c r="AG2727" t="str">
        <f t="shared" si="1431"/>
        <v>0.99827436696366-0.00739895750816699i</v>
      </c>
      <c r="AH2727" t="str">
        <f t="shared" si="1432"/>
        <v>0.00227770867062711+0.000135245136183099i</v>
      </c>
      <c r="AI2727">
        <f t="shared" si="1433"/>
        <v>-52.834751451560891</v>
      </c>
      <c r="AJ2727">
        <f t="shared" si="1434"/>
        <v>3.3981026333098727</v>
      </c>
      <c r="AK2727"/>
      <c r="AL2727"/>
      <c r="AM2727"/>
      <c r="AN2727"/>
    </row>
    <row r="2728" spans="1:40" x14ac:dyDescent="0.35">
      <c r="A2728"/>
      <c r="B2728">
        <f t="shared" si="1435"/>
        <v>794000</v>
      </c>
      <c r="C2728" s="237" t="str">
        <f t="shared" si="1403"/>
        <v>-5.11540990414773E-08+0.00130152042176255i</v>
      </c>
      <c r="D2728" s="208" t="str">
        <f t="shared" si="1404"/>
        <v>-2.51366159436722+0.00997832323351289i</v>
      </c>
      <c r="E2728" t="str">
        <f t="shared" si="1405"/>
        <v>20500</v>
      </c>
      <c r="F2728" t="str">
        <f t="shared" si="1406"/>
        <v>0.327868852459016</v>
      </c>
      <c r="G2728" t="str">
        <f t="shared" si="1401"/>
        <v>0.327868852459016</v>
      </c>
      <c r="H2728" t="str">
        <f t="shared" si="1407"/>
        <v>3.84321814698197+0.198689256975566i</v>
      </c>
      <c r="I2728" t="str">
        <f t="shared" si="1408"/>
        <v>3118.03070868787i</v>
      </c>
      <c r="J2728" t="str">
        <f t="shared" si="1402"/>
        <v>-13158.8555412339+682.125342078228i</v>
      </c>
      <c r="K2728" t="str">
        <f t="shared" si="1409"/>
        <v>0.0122501916855373-0.236318009020582i</v>
      </c>
      <c r="L2728" t="str">
        <f t="shared" si="1410"/>
        <v>0.00256074994809816-0.0418802835355827i</v>
      </c>
      <c r="M2728" t="str">
        <f t="shared" si="1411"/>
        <v>0.0148109416336355-0.278198292556165i</v>
      </c>
      <c r="N2728" t="str">
        <f t="shared" si="1412"/>
        <v>-9.90379619985188i</v>
      </c>
      <c r="O2728" t="str">
        <f t="shared" si="1413"/>
        <v>-0.887447851986528+0.460908136188218i</v>
      </c>
      <c r="P2728" t="str">
        <f t="shared" si="1414"/>
        <v>1.88744785198653-0.460908136188218i</v>
      </c>
      <c r="Q2728" t="str">
        <f t="shared" si="1415"/>
        <v>-1.88744785198653+10.3647043360401i</v>
      </c>
      <c r="R2728" t="str">
        <f t="shared" si="1416"/>
        <v>-0.0751389256765776-0.168420341914415i</v>
      </c>
      <c r="S2728" t="str">
        <f t="shared" si="1417"/>
        <v>1.07249942922273i</v>
      </c>
      <c r="T2728" t="str">
        <f t="shared" si="1418"/>
        <v>0.180630720572707-0.0805864549005386i</v>
      </c>
      <c r="U2728" t="str">
        <f t="shared" si="1419"/>
        <v>0.00005-0.000178970563930253i</v>
      </c>
      <c r="V2728" t="str">
        <f t="shared" si="1420"/>
        <v>0.00002-0.00200447031601883i</v>
      </c>
      <c r="W2728" t="str">
        <f t="shared" si="1421"/>
        <v>0.0000422448456712318-0.000165197201054851i</v>
      </c>
      <c r="X2728" t="str">
        <f t="shared" si="1422"/>
        <v>0.0000424378746999099-0.000165091255049469i</v>
      </c>
      <c r="Y2728" t="str">
        <f t="shared" si="1423"/>
        <v>0.009+3.99107930712047i</v>
      </c>
      <c r="Z2728" t="str">
        <f t="shared" si="1424"/>
        <v>-0.00049610964876483-0.000128727531911009i</v>
      </c>
      <c r="AA2728" t="str">
        <f t="shared" si="1425"/>
        <v>0.00681270783711638-3.00681441580685i</v>
      </c>
      <c r="AB2728" t="str">
        <f t="shared" si="1426"/>
        <v>0.603740720373508-0.269352434512459i</v>
      </c>
      <c r="AC2728" t="str">
        <f t="shared" si="1427"/>
        <v>0.934008581194089-0.171949000740981i</v>
      </c>
      <c r="AD2728" t="str">
        <f t="shared" si="1428"/>
        <v>0.676558216906671-0.16383032046304i</v>
      </c>
      <c r="AE2728" t="str">
        <f t="shared" si="1429"/>
        <v>-0.000356736532163925-5.81386671456034E-06i</v>
      </c>
      <c r="AF2728" t="str">
        <f t="shared" si="1430"/>
        <v>-6.35687974134919-0.188710933742053i</v>
      </c>
      <c r="AG2728" t="str">
        <f t="shared" si="1431"/>
        <v>0.99823344660343-0.00736815208276535i</v>
      </c>
      <c r="AH2728" t="str">
        <f t="shared" si="1432"/>
        <v>0.0022697505907719+0.000121216137944207i</v>
      </c>
      <c r="AI2728">
        <f t="shared" si="1433"/>
        <v>-52.86806836511694</v>
      </c>
      <c r="AJ2728">
        <f t="shared" si="1434"/>
        <v>3.0569797595415986</v>
      </c>
      <c r="AK2728"/>
      <c r="AL2728"/>
      <c r="AM2728"/>
      <c r="AN2728"/>
    </row>
    <row r="2729" spans="1:40" x14ac:dyDescent="0.35">
      <c r="A2729"/>
      <c r="B2729">
        <f t="shared" si="1435"/>
        <v>795000</v>
      </c>
      <c r="C2729" s="237" t="str">
        <f t="shared" si="1403"/>
        <v>-5.10254904211668E-08+0.0012998832891616i</v>
      </c>
      <c r="D2729" s="208" t="str">
        <f t="shared" si="1404"/>
        <v>-2.51366159338121+0.00996577188357227i</v>
      </c>
      <c r="E2729" t="str">
        <f t="shared" si="1405"/>
        <v>20500</v>
      </c>
      <c r="F2729" t="str">
        <f t="shared" si="1406"/>
        <v>0.327868852459016</v>
      </c>
      <c r="G2729" t="str">
        <f t="shared" si="1401"/>
        <v>0.327868852459016</v>
      </c>
      <c r="H2729" t="str">
        <f t="shared" si="1407"/>
        <v>3.84324587358024+0.19844087524946i</v>
      </c>
      <c r="I2729" t="str">
        <f t="shared" si="1408"/>
        <v>3121.95769950486i</v>
      </c>
      <c r="J2729" t="str">
        <f t="shared" si="1402"/>
        <v>-13192.0246661808+682.984442005278i</v>
      </c>
      <c r="K2729" t="str">
        <f t="shared" si="1409"/>
        <v>0.0122194706508939-0.236022299074595i</v>
      </c>
      <c r="L2729" t="str">
        <f t="shared" si="1410"/>
        <v>0.00255433578157397-0.0418279956314796i</v>
      </c>
      <c r="M2729" t="str">
        <f t="shared" si="1411"/>
        <v>0.0147738064324679-0.277850294706075i</v>
      </c>
      <c r="N2729" t="str">
        <f t="shared" si="1412"/>
        <v>-9.91626949481391i</v>
      </c>
      <c r="O2729" t="str">
        <f t="shared" si="1413"/>
        <v>-0.881629922884729+0.471941393685981i</v>
      </c>
      <c r="P2729" t="str">
        <f t="shared" si="1414"/>
        <v>1.88162992288473-0.471941393685981i</v>
      </c>
      <c r="Q2729" t="str">
        <f t="shared" si="1415"/>
        <v>-1.88162992288473+10.3882108884999i</v>
      </c>
      <c r="R2729" t="str">
        <f t="shared" si="1416"/>
        <v>-0.0757536521455191-0.167409922931498i</v>
      </c>
      <c r="S2729" t="str">
        <f t="shared" si="1417"/>
        <v>1.07385018417138i</v>
      </c>
      <c r="T2729" t="str">
        <f t="shared" si="1418"/>
        <v>0.179773176572106-0.0813480733081203i</v>
      </c>
      <c r="U2729" t="str">
        <f t="shared" si="1419"/>
        <v>0.00005-0.000178745443724051i</v>
      </c>
      <c r="V2729" t="str">
        <f t="shared" si="1420"/>
        <v>0.00002-0.00200194896970938i</v>
      </c>
      <c r="W2729" t="str">
        <f t="shared" si="1421"/>
        <v>0.0000422447733155722-0.000164991659913143i</v>
      </c>
      <c r="X2729" t="str">
        <f t="shared" si="1422"/>
        <v>0.0000424372887388719-0.000164885846550099i</v>
      </c>
      <c r="Y2729" t="str">
        <f t="shared" si="1423"/>
        <v>0.009+3.99610585536622i</v>
      </c>
      <c r="Z2729" t="str">
        <f t="shared" si="1424"/>
        <v>-0.000494869085562544-0.000128561030169709i</v>
      </c>
      <c r="AA2729" t="str">
        <f t="shared" si="1425"/>
        <v>0.00679557797016675-3.0030319874457i</v>
      </c>
      <c r="AB2729" t="str">
        <f t="shared" si="1426"/>
        <v>0.600874462457727-0.271898070407534i</v>
      </c>
      <c r="AC2729" t="str">
        <f t="shared" si="1427"/>
        <v>0.933330244005817-0.170970115936796i</v>
      </c>
      <c r="AD2729" t="str">
        <f t="shared" si="1428"/>
        <v>0.674526697834621-0.167758586718753i</v>
      </c>
      <c r="AE2729" t="str">
        <f t="shared" si="1429"/>
        <v>-0.000355369626873318-3.69930874581749E-06i</v>
      </c>
      <c r="AF2729" t="str">
        <f t="shared" si="1430"/>
        <v>-6.35690746696145-0.188475103365888i</v>
      </c>
      <c r="AG2729" t="str">
        <f t="shared" si="1431"/>
        <v>0.998192893815992-0.00733689026487371i</v>
      </c>
      <c r="AH2729" t="str">
        <f t="shared" si="1432"/>
        <v>0.00226165454159388+0.00010728187146902i</v>
      </c>
      <c r="AI2729">
        <f t="shared" si="1433"/>
        <v>-52.901713575800272</v>
      </c>
      <c r="AJ2729">
        <f t="shared" si="1434"/>
        <v>2.7157968950109597</v>
      </c>
      <c r="AK2729"/>
      <c r="AL2729"/>
      <c r="AM2729"/>
      <c r="AN2729"/>
    </row>
    <row r="2730" spans="1:40" x14ac:dyDescent="0.35">
      <c r="A2730"/>
      <c r="B2730">
        <f t="shared" si="1435"/>
        <v>796000</v>
      </c>
      <c r="C2730" s="237" t="str">
        <f t="shared" si="1403"/>
        <v>-5.08973662021836E-08+0.00129825026995914i</v>
      </c>
      <c r="D2730" s="208" t="str">
        <f t="shared" si="1404"/>
        <v>-2.51366159239893+0.00995325206968674i</v>
      </c>
      <c r="E2730" t="str">
        <f t="shared" si="1405"/>
        <v>20500</v>
      </c>
      <c r="F2730" t="str">
        <f t="shared" si="1406"/>
        <v>0.327868852459016</v>
      </c>
      <c r="G2730" t="str">
        <f t="shared" si="1401"/>
        <v>0.327868852459016</v>
      </c>
      <c r="H2730" t="str">
        <f t="shared" si="1407"/>
        <v>3.84327349617542+0.198193111821731i</v>
      </c>
      <c r="I2730" t="str">
        <f t="shared" si="1408"/>
        <v>3125.88469032184i</v>
      </c>
      <c r="J2730" t="str">
        <f t="shared" si="1402"/>
        <v>-13225.2355395543+683.843541932329i</v>
      </c>
      <c r="K2730" t="str">
        <f t="shared" si="1409"/>
        <v>0.0121888649379321-0.235727326324474i</v>
      </c>
      <c r="L2730" t="str">
        <f t="shared" si="1410"/>
        <v>0.00254794565440123-0.0417758376378387i</v>
      </c>
      <c r="M2730" t="str">
        <f t="shared" si="1411"/>
        <v>0.0147368105923333-0.277503163962313i</v>
      </c>
      <c r="N2730" t="str">
        <f t="shared" si="1412"/>
        <v>-9.92874278977594i</v>
      </c>
      <c r="O2730" t="str">
        <f t="shared" si="1413"/>
        <v>-0.875674828856144+0.482901226036716i</v>
      </c>
      <c r="P2730" t="str">
        <f t="shared" si="1414"/>
        <v>1.87567482885614-0.482901226036716i</v>
      </c>
      <c r="Q2730" t="str">
        <f t="shared" si="1415"/>
        <v>-1.87567482885614+10.4116440158127i</v>
      </c>
      <c r="R2730" t="str">
        <f t="shared" si="1416"/>
        <v>-0.0763573492178332-0.166395745791818i</v>
      </c>
      <c r="S2730" t="str">
        <f t="shared" si="1417"/>
        <v>1.07520093912002i</v>
      </c>
      <c r="T2730" t="str">
        <f t="shared" si="1418"/>
        <v>0.178908862140939-0.0820994935877296i</v>
      </c>
      <c r="U2730" t="str">
        <f t="shared" si="1419"/>
        <v>0.00005-0.000178520889146509i</v>
      </c>
      <c r="V2730" t="str">
        <f t="shared" si="1420"/>
        <v>0.00002-0.0019994339584409i</v>
      </c>
      <c r="W2730" t="str">
        <f t="shared" si="1421"/>
        <v>0.0000422447008692172-0.000164786638028333i</v>
      </c>
      <c r="X2730" t="str">
        <f t="shared" si="1422"/>
        <v>0.0000424367046218976-0.000164680956970381i</v>
      </c>
      <c r="Y2730" t="str">
        <f t="shared" si="1423"/>
        <v>0.009+4.00113240361196i</v>
      </c>
      <c r="Z2730" t="str">
        <f t="shared" si="1424"/>
        <v>-0.000493633195073268-0.00012839496291753i</v>
      </c>
      <c r="AA2730" t="str">
        <f t="shared" si="1425"/>
        <v>0.00677851263099888-2.99925906369611i</v>
      </c>
      <c r="AB2730" t="str">
        <f t="shared" si="1426"/>
        <v>0.597985575032335-0.274409620045803i</v>
      </c>
      <c r="AC2730" t="str">
        <f t="shared" si="1427"/>
        <v>0.932662862371793-0.169986811670625i</v>
      </c>
      <c r="AD2730" t="str">
        <f t="shared" si="1428"/>
        <v>0.672446436913333-0.1716618090791i</v>
      </c>
      <c r="AE2730" t="str">
        <f t="shared" si="1429"/>
        <v>-0.00035398239478023-1.60076804373909E-06i</v>
      </c>
      <c r="AF2730" t="str">
        <f t="shared" si="1430"/>
        <v>-6.35693508857435-0.188239859752044i</v>
      </c>
      <c r="AG2730" t="str">
        <f t="shared" si="1431"/>
        <v>0.998152713818621-0.00730517695066293i</v>
      </c>
      <c r="AH2730" t="str">
        <f t="shared" si="1432"/>
        <v>0.0022534218690727+0.0000934438379025988i</v>
      </c>
      <c r="AI2730">
        <f t="shared" si="1433"/>
        <v>-52.93568838147236</v>
      </c>
      <c r="AJ2730">
        <f t="shared" si="1434"/>
        <v>2.3745539930101343</v>
      </c>
      <c r="AK2730"/>
      <c r="AL2730"/>
      <c r="AM2730"/>
      <c r="AN2730"/>
    </row>
    <row r="2731" spans="1:40" x14ac:dyDescent="0.35">
      <c r="A2731"/>
      <c r="B2731">
        <f t="shared" si="1435"/>
        <v>797000</v>
      </c>
      <c r="C2731" s="237" t="str">
        <f t="shared" si="1403"/>
        <v>-5.076972395493E-08+0.00129662134867184i</v>
      </c>
      <c r="D2731" s="208" t="str">
        <f t="shared" si="1404"/>
        <v>-2.51366159142034+0.00994076367315078i</v>
      </c>
      <c r="E2731" t="str">
        <f t="shared" si="1405"/>
        <v>20500</v>
      </c>
      <c r="F2731" t="str">
        <f t="shared" si="1406"/>
        <v>0.327868852459016</v>
      </c>
      <c r="G2731" t="str">
        <f t="shared" si="1401"/>
        <v>0.327868852459016</v>
      </c>
      <c r="H2731" t="str">
        <f t="shared" si="1407"/>
        <v>3.84330101528646+0.197945964393815i</v>
      </c>
      <c r="I2731" t="str">
        <f t="shared" si="1408"/>
        <v>3129.81168113883i</v>
      </c>
      <c r="J2731" t="str">
        <f t="shared" si="1402"/>
        <v>-13258.4881613545+684.70264185938i</v>
      </c>
      <c r="K2731" t="str">
        <f t="shared" si="1409"/>
        <v>0.012158373970659-0.235433088024232i</v>
      </c>
      <c r="L2731" t="str">
        <f t="shared" si="1410"/>
        <v>0.0025415794467506-0.0417238090729609i</v>
      </c>
      <c r="M2731" t="str">
        <f t="shared" si="1411"/>
        <v>0.0146999534174096-0.277156897097193i</v>
      </c>
      <c r="N2731" t="str">
        <f t="shared" si="1412"/>
        <v>-9.94121608473797i</v>
      </c>
      <c r="O2731" t="str">
        <f t="shared" si="1413"/>
        <v>-0.869583496400673+0.493785928097978i</v>
      </c>
      <c r="P2731" t="str">
        <f t="shared" si="1414"/>
        <v>1.86958349640067-0.493785928097978i</v>
      </c>
      <c r="Q2731" t="str">
        <f t="shared" si="1415"/>
        <v>-1.86958349640067+10.4350020128359i</v>
      </c>
      <c r="R2731" t="str">
        <f t="shared" si="1416"/>
        <v>-0.0769500347542299-0.165377925107626i</v>
      </c>
      <c r="S2731" t="str">
        <f t="shared" si="1417"/>
        <v>1.07655169406866i</v>
      </c>
      <c r="T2731" t="str">
        <f t="shared" si="1418"/>
        <v>0.178037885436175-0.0828406902733085i</v>
      </c>
      <c r="U2731" t="str">
        <f t="shared" si="1419"/>
        <v>0.0000499999999999999-0.000178296898068533i</v>
      </c>
      <c r="V2731" t="str">
        <f t="shared" si="1420"/>
        <v>0.00002-0.00199692525836757i</v>
      </c>
      <c r="W2731" t="str">
        <f t="shared" si="1421"/>
        <v>0.0000422446283321684-0.000164582133445831i</v>
      </c>
      <c r="X2731" t="str">
        <f t="shared" si="1422"/>
        <v>0.0000424361223392842-0.000164476584357003i</v>
      </c>
      <c r="Y2731" t="str">
        <f t="shared" si="1423"/>
        <v>0.009+4.0061589518577i</v>
      </c>
      <c r="Z2731" t="str">
        <f t="shared" si="1424"/>
        <v>-0.000492401953858921-0.000128229328436766i</v>
      </c>
      <c r="AA2731" t="str">
        <f t="shared" si="1425"/>
        <v>0.00676151149590917-2.9954956087765i</v>
      </c>
      <c r="AB2731" t="str">
        <f t="shared" si="1426"/>
        <v>0.595074419601545-0.276886998309428i</v>
      </c>
      <c r="AC2731" t="str">
        <f t="shared" si="1427"/>
        <v>0.932006424950038-0.168999205655712i</v>
      </c>
      <c r="AD2731" t="str">
        <f t="shared" si="1428"/>
        <v>0.670317735261211-0.175539383778516i</v>
      </c>
      <c r="AE2731" t="str">
        <f t="shared" si="1429"/>
        <v>-0.00035257505984503+4.81542519933353E-07i</v>
      </c>
      <c r="AF2731" t="str">
        <f t="shared" si="1430"/>
        <v>-6.3569626067068-0.188005200720664i</v>
      </c>
      <c r="AG2731" t="str">
        <f t="shared" si="1431"/>
        <v>0.998112911766225-0.00727301709335736i</v>
      </c>
      <c r="AH2731" t="str">
        <f t="shared" si="1432"/>
        <v>0.00224505393378738+0.0000797035203138287i</v>
      </c>
      <c r="AI2731">
        <f t="shared" si="1433"/>
        <v>-52.969994112758968</v>
      </c>
      <c r="AJ2731">
        <f t="shared" si="1434"/>
        <v>2.0332510169811577</v>
      </c>
      <c r="AK2731"/>
      <c r="AL2731"/>
      <c r="AM2731"/>
      <c r="AN2731"/>
    </row>
    <row r="2732" spans="1:40" x14ac:dyDescent="0.35">
      <c r="A2732"/>
      <c r="B2732">
        <f t="shared" si="1435"/>
        <v>798000</v>
      </c>
      <c r="C2732" s="237" t="str">
        <f t="shared" si="1403"/>
        <v>-5.06425612650217E-08+0.00129499650989402i</v>
      </c>
      <c r="D2732" s="208" t="str">
        <f t="shared" si="1404"/>
        <v>-2.51366159044542+0.00992830657585416i</v>
      </c>
      <c r="E2732" t="str">
        <f t="shared" si="1405"/>
        <v>20500</v>
      </c>
      <c r="F2732" t="str">
        <f t="shared" si="1406"/>
        <v>0.327868852459016</v>
      </c>
      <c r="G2732" t="str">
        <f t="shared" si="1401"/>
        <v>0.327868852459016</v>
      </c>
      <c r="H2732" t="str">
        <f t="shared" si="1407"/>
        <v>3.84332843142909+0.197699430678497i</v>
      </c>
      <c r="I2732" t="str">
        <f t="shared" si="1408"/>
        <v>3133.73867195582i</v>
      </c>
      <c r="J2732" t="str">
        <f t="shared" si="1402"/>
        <v>-13291.7825315812+685.561741786431i</v>
      </c>
      <c r="K2732" t="str">
        <f t="shared" si="1409"/>
        <v>0.0121279971766712-0.235139581441467i</v>
      </c>
      <c r="L2732" t="str">
        <f t="shared" si="1410"/>
        <v>0.00253523703953765-0.0416719094575169i</v>
      </c>
      <c r="M2732" t="str">
        <f t="shared" si="1411"/>
        <v>0.0146632342162089-0.276811490898984i</v>
      </c>
      <c r="N2732" t="str">
        <f t="shared" si="1412"/>
        <v>-9.9536893797i</v>
      </c>
      <c r="O2732" t="str">
        <f t="shared" si="1413"/>
        <v>-0.863356873214338+0.504593806416173i</v>
      </c>
      <c r="P2732" t="str">
        <f t="shared" si="1414"/>
        <v>1.86335687321434-0.504593806416173i</v>
      </c>
      <c r="Q2732" t="str">
        <f t="shared" si="1415"/>
        <v>-1.86335687321434+10.4582831861162i</v>
      </c>
      <c r="R2732" t="str">
        <f t="shared" si="1416"/>
        <v>-0.0775317271662996-0.16435657420223i</v>
      </c>
      <c r="S2732" t="str">
        <f t="shared" si="1417"/>
        <v>1.07790244901731i</v>
      </c>
      <c r="T2732" t="str">
        <f t="shared" si="1418"/>
        <v>0.177160353844679-0.0835716385890962i</v>
      </c>
      <c r="U2732" t="str">
        <f t="shared" si="1419"/>
        <v>0.0000499999999999999-0.000178073468371705i</v>
      </c>
      <c r="V2732" t="str">
        <f t="shared" si="1420"/>
        <v>0.00002-0.0019944228457631i</v>
      </c>
      <c r="W2732" t="str">
        <f t="shared" si="1421"/>
        <v>0.0000422445557044267-0.000164378144220847i</v>
      </c>
      <c r="X2732" t="str">
        <f t="shared" si="1422"/>
        <v>0.0000424355418813898-0.000164272726766453i</v>
      </c>
      <c r="Y2732" t="str">
        <f t="shared" si="1423"/>
        <v>0.009+4.01118550010345i</v>
      </c>
      <c r="Z2732" t="str">
        <f t="shared" si="1424"/>
        <v>-0.000491175338628222-0.000128064125018839i</v>
      </c>
      <c r="AA2732" t="str">
        <f t="shared" si="1425"/>
        <v>0.00674457424322137-2.99174158708465i</v>
      </c>
      <c r="AB2732" t="str">
        <f t="shared" si="1426"/>
        <v>0.592141355095571-0.279330122387826i</v>
      </c>
      <c r="AC2732" t="str">
        <f t="shared" si="1427"/>
        <v>0.9313609197477-0.168007414335165i</v>
      </c>
      <c r="AD2732" t="str">
        <f t="shared" si="1428"/>
        <v>0.668140901477624-0.179390710493054i</v>
      </c>
      <c r="AE2732" t="str">
        <f t="shared" si="1429"/>
        <v>-0.000351147847910437+0.0000025474130361527i</v>
      </c>
      <c r="AF2732" t="str">
        <f t="shared" si="1430"/>
        <v>-6.35699002187451-0.187771124102643i</v>
      </c>
      <c r="AG2732" t="str">
        <f t="shared" si="1431"/>
        <v>0.998073492750726-0.00724041570251284i</v>
      </c>
      <c r="AH2732" t="str">
        <f t="shared" si="1432"/>
        <v>0.00223655211071412+0.0000660623835586837i</v>
      </c>
      <c r="AI2732">
        <f t="shared" si="1433"/>
        <v>-53.004632133422646</v>
      </c>
      <c r="AJ2732">
        <f t="shared" si="1434"/>
        <v>1.6918879404824636</v>
      </c>
      <c r="AK2732"/>
      <c r="AL2732"/>
      <c r="AM2732"/>
      <c r="AN2732"/>
    </row>
    <row r="2733" spans="1:40" x14ac:dyDescent="0.35">
      <c r="A2733"/>
      <c r="B2733">
        <f t="shared" si="1435"/>
        <v>799000</v>
      </c>
      <c r="C2733" s="237" t="str">
        <f t="shared" si="1403"/>
        <v>-5.05158757331744E-08+0.0012933757382971i</v>
      </c>
      <c r="D2733" s="208" t="str">
        <f t="shared" si="1404"/>
        <v>-2.51366158947417+0.00991588066027777i</v>
      </c>
      <c r="E2733" t="str">
        <f t="shared" si="1405"/>
        <v>20500</v>
      </c>
      <c r="F2733" t="str">
        <f t="shared" si="1406"/>
        <v>0.327868852459016</v>
      </c>
      <c r="G2733" t="str">
        <f t="shared" si="1401"/>
        <v>0.327868852459016</v>
      </c>
      <c r="H2733" t="str">
        <f t="shared" si="1407"/>
        <v>3.84335574511589+0.197453508399835i</v>
      </c>
      <c r="I2733" t="str">
        <f t="shared" si="1408"/>
        <v>3137.66566277281i</v>
      </c>
      <c r="J2733" t="str">
        <f t="shared" si="1402"/>
        <v>-13325.1186502346+686.420841713481i</v>
      </c>
      <c r="K2733" t="str">
        <f t="shared" si="1409"/>
        <v>0.0120977339871261-0.234846803857273i</v>
      </c>
      <c r="L2733" t="str">
        <f t="shared" si="1410"/>
        <v>0.00252891831441717-0.0416201383145324i</v>
      </c>
      <c r="M2733" t="str">
        <f t="shared" si="1411"/>
        <v>0.0146266523015433-0.276466942171805i</v>
      </c>
      <c r="N2733" t="str">
        <f t="shared" si="1412"/>
        <v>-9.96616267466203i</v>
      </c>
      <c r="O2733" t="str">
        <f t="shared" si="1413"/>
        <v>-0.856995928041837+0.515323179490027i</v>
      </c>
      <c r="P2733" t="str">
        <f t="shared" si="1414"/>
        <v>1.85699592804184-0.515323179490027i</v>
      </c>
      <c r="Q2733" t="str">
        <f t="shared" si="1415"/>
        <v>-1.85699592804184+10.4814858541521i</v>
      </c>
      <c r="R2733" t="str">
        <f t="shared" si="1416"/>
        <v>-0.0781024453902328-0.163331805127982i</v>
      </c>
      <c r="S2733" t="str">
        <f t="shared" si="1417"/>
        <v>1.07925320396595i</v>
      </c>
      <c r="T2733" t="str">
        <f t="shared" si="1418"/>
        <v>0.176276373993917-0.0842923144249844i</v>
      </c>
      <c r="U2733" t="str">
        <f t="shared" si="1419"/>
        <v>0.0000499999999999999-0.000177850597948211i</v>
      </c>
      <c r="V2733" t="str">
        <f t="shared" si="1420"/>
        <v>0.00002-0.00199192669701997i</v>
      </c>
      <c r="W2733" t="str">
        <f t="shared" si="1421"/>
        <v>0.0000422444829859942-0.000164174668418332i</v>
      </c>
      <c r="X2733" t="str">
        <f t="shared" si="1422"/>
        <v>0.0000424349632386336-0.000164069382264948i</v>
      </c>
      <c r="Y2733" t="str">
        <f t="shared" si="1423"/>
        <v>0.009+4.01621204834919i</v>
      </c>
      <c r="Z2733" t="str">
        <f t="shared" si="1424"/>
        <v>-0.00048995332623556-0.000127899350964239i</v>
      </c>
      <c r="AA2733" t="str">
        <f t="shared" si="1425"/>
        <v>0.00672770055327145-2.98799696319667i</v>
      </c>
      <c r="AB2733" t="str">
        <f t="shared" si="1426"/>
        <v>0.589186737906409-0.281738911695289i</v>
      </c>
      <c r="AC2733" t="str">
        <f t="shared" si="1427"/>
        <v>0.930726334148829-0.167011552898348i</v>
      </c>
      <c r="AD2733" t="str">
        <f t="shared" si="1428"/>
        <v>0.665916251608054-0.183215192433475i</v>
      </c>
      <c r="AE2733" t="str">
        <f t="shared" si="1429"/>
        <v>-0.000349700986668711+4.59663657246069E-06i</v>
      </c>
      <c r="AF2733" t="str">
        <f t="shared" si="1430"/>
        <v>-6.35701733459006-0.187537627739557i</v>
      </c>
      <c r="AG2733" t="str">
        <f t="shared" si="1431"/>
        <v>0.998034461800445-0.00720737784328883i</v>
      </c>
      <c r="AH2733" t="str">
        <f t="shared" si="1432"/>
        <v>0.00222791778902241+0.0000525218741453033i</v>
      </c>
      <c r="AI2733">
        <f t="shared" si="1433"/>
        <v>-53.039603840748612</v>
      </c>
      <c r="AJ2733">
        <f t="shared" si="1434"/>
        <v>1.3504647471566271</v>
      </c>
      <c r="AK2733"/>
      <c r="AL2733"/>
      <c r="AM2733"/>
      <c r="AN2733"/>
    </row>
    <row r="2734" spans="1:40" x14ac:dyDescent="0.35">
      <c r="A2734"/>
      <c r="B2734">
        <f t="shared" si="1435"/>
        <v>800000</v>
      </c>
      <c r="C2734" s="237" t="str">
        <f t="shared" si="1403"/>
        <v>-5.03896649750894E-08+0.00129175901862915i</v>
      </c>
      <c r="D2734" s="208" t="str">
        <f t="shared" si="1404"/>
        <v>-2.51366158850655+0.00990348580949015i</v>
      </c>
      <c r="E2734" t="str">
        <f t="shared" si="1405"/>
        <v>20500</v>
      </c>
      <c r="F2734" t="str">
        <f t="shared" si="1406"/>
        <v>0.327868852459016</v>
      </c>
      <c r="G2734" t="str">
        <f t="shared" si="1401"/>
        <v>0.327868852459016</v>
      </c>
      <c r="H2734" t="str">
        <f t="shared" si="1407"/>
        <v>3.84338295685617+0.197208195293089i</v>
      </c>
      <c r="I2734" t="str">
        <f t="shared" si="1408"/>
        <v>3141.59265358979i</v>
      </c>
      <c r="J2734" t="str">
        <f t="shared" si="1402"/>
        <v>-13358.4965173146+687.279941640532i</v>
      </c>
      <c r="K2734" t="str">
        <f t="shared" si="1409"/>
        <v>0.012067583836717-0.234554752566168i</v>
      </c>
      <c r="L2734" t="str">
        <f t="shared" si="1410"/>
        <v>0.00252262315377762-0.0415684951693724i</v>
      </c>
      <c r="M2734" t="str">
        <f t="shared" si="1411"/>
        <v>0.0145902069904946-0.27612324773554i</v>
      </c>
      <c r="N2734" t="str">
        <f t="shared" si="1412"/>
        <v>-9.97863596962406i</v>
      </c>
      <c r="O2734" t="str">
        <f t="shared" si="1413"/>
        <v>-0.850501650525827+0.525972378032197i</v>
      </c>
      <c r="P2734" t="str">
        <f t="shared" si="1414"/>
        <v>1.85050165052583-0.525972378032197i</v>
      </c>
      <c r="Q2734" t="str">
        <f t="shared" si="1415"/>
        <v>-1.85050165052583+10.5046083476563i</v>
      </c>
      <c r="R2734" t="str">
        <f t="shared" si="1416"/>
        <v>-0.078662208861272-0.162303728684414i</v>
      </c>
      <c r="S2734" t="str">
        <f t="shared" si="1417"/>
        <v>1.08060395891459i</v>
      </c>
      <c r="T2734" t="str">
        <f t="shared" si="1418"/>
        <v>0.175386051762977-0.0850026943124569i</v>
      </c>
      <c r="U2734" t="str">
        <f t="shared" si="1419"/>
        <v>0.0000499999999999999-0.000177628284700776i</v>
      </c>
      <c r="V2734" t="str">
        <f t="shared" si="1420"/>
        <v>0.00002-0.00198943678864869i</v>
      </c>
      <c r="W2734" t="str">
        <f t="shared" si="1421"/>
        <v>0.0000422444101768713-0.000163971704112904i</v>
      </c>
      <c r="X2734" t="str">
        <f t="shared" si="1422"/>
        <v>0.0000424343864014935-0.00016386654892837i</v>
      </c>
      <c r="Y2734" t="str">
        <f t="shared" si="1423"/>
        <v>0.009+4.02123859659494i</v>
      </c>
      <c r="Z2734" t="str">
        <f t="shared" si="1424"/>
        <v>-0.00048873589367989-0.00012773500458245i</v>
      </c>
      <c r="AA2734" t="str">
        <f t="shared" si="1425"/>
        <v>0.0067108901083923-2.98426170186576i</v>
      </c>
      <c r="AB2734" t="str">
        <f t="shared" si="1426"/>
        <v>0.586210921924676-0.284113287790572i</v>
      </c>
      <c r="AC2734" t="str">
        <f t="shared" si="1427"/>
        <v>0.930102654941415-0.166011735297501i</v>
      </c>
      <c r="AD2734" t="str">
        <f t="shared" si="1428"/>
        <v>0.663644109108049-0.18701223643807i</v>
      </c>
      <c r="AE2734" t="str">
        <f t="shared" si="1429"/>
        <v>-0.000348234705628707+6.62900918660218E-06i</v>
      </c>
      <c r="AF2734" t="str">
        <f t="shared" si="1430"/>
        <v>-6.35704454536272-0.187304709483599i</v>
      </c>
      <c r="AG2734" t="str">
        <f t="shared" si="1431"/>
        <v>0.997995823879492-0.00717390863571243i</v>
      </c>
      <c r="AH2734" t="str">
        <f t="shared" si="1432"/>
        <v>0.00221915237186931+0.0000390834201008317i</v>
      </c>
      <c r="AI2734">
        <f t="shared" si="1433"/>
        <v>-53.074910665944934</v>
      </c>
      <c r="AJ2734">
        <f t="shared" si="1434"/>
        <v>1.0089814306972869</v>
      </c>
      <c r="AK2734"/>
      <c r="AL2734"/>
      <c r="AM2734"/>
      <c r="AN2734"/>
    </row>
    <row r="2735" spans="1:40" x14ac:dyDescent="0.35">
      <c r="A2735"/>
      <c r="B2735">
        <f t="shared" si="1435"/>
        <v>801000</v>
      </c>
      <c r="C2735" s="237" t="str">
        <f t="shared" si="1403"/>
        <v>-5.02639266213421E-08+0.00129014633571441i</v>
      </c>
      <c r="D2735" s="208" t="str">
        <f t="shared" si="1404"/>
        <v>-2.51366158754256+0.00989112190714381i</v>
      </c>
      <c r="E2735" t="str">
        <f t="shared" si="1405"/>
        <v>20500</v>
      </c>
      <c r="F2735" t="str">
        <f t="shared" si="1406"/>
        <v>0.327868852459016</v>
      </c>
      <c r="G2735" t="str">
        <f t="shared" si="1401"/>
        <v>0.327868852459016</v>
      </c>
      <c r="H2735" t="str">
        <f t="shared" si="1407"/>
        <v>3.84341006715617+0.196963489104654i</v>
      </c>
      <c r="I2735" t="str">
        <f t="shared" si="1408"/>
        <v>3145.51964440678i</v>
      </c>
      <c r="J2735" t="str">
        <f t="shared" si="1402"/>
        <v>-13391.9161328211+688.139041567582i</v>
      </c>
      <c r="K2735" t="str">
        <f t="shared" si="1409"/>
        <v>0.0120375461636463-0.234263424876006i</v>
      </c>
      <c r="L2735" t="str">
        <f t="shared" si="1410"/>
        <v>0.0025163514407359-0.0415169795497292i</v>
      </c>
      <c r="M2735" t="str">
        <f t="shared" si="1411"/>
        <v>0.0145538976043822-0.275780404425735i</v>
      </c>
      <c r="N2735" t="str">
        <f t="shared" si="1412"/>
        <v>-9.99110926458609i</v>
      </c>
      <c r="O2735" t="str">
        <f t="shared" si="1413"/>
        <v>-0.843875051052953+0.536539745228978i</v>
      </c>
      <c r="P2735" t="str">
        <f t="shared" si="1414"/>
        <v>1.84387505105295-0.536539745228978i</v>
      </c>
      <c r="Q2735" t="str">
        <f t="shared" si="1415"/>
        <v>-1.84387505105295+10.5276490098151i</v>
      </c>
      <c r="R2735" t="str">
        <f t="shared" si="1416"/>
        <v>-0.0792110374889109-0.161272454436524i</v>
      </c>
      <c r="S2735" t="str">
        <f t="shared" si="1417"/>
        <v>1.08195471386323i</v>
      </c>
      <c r="T2735" t="str">
        <f t="shared" si="1418"/>
        <v>0.17448949229389-0.0857027554011242i</v>
      </c>
      <c r="U2735" t="str">
        <f t="shared" si="1419"/>
        <v>0.0000500000000000001-0.000177406526542598i</v>
      </c>
      <c r="V2735" t="str">
        <f t="shared" si="1420"/>
        <v>0.00002-0.00198695309727709i</v>
      </c>
      <c r="W2735" t="str">
        <f t="shared" si="1421"/>
        <v>0.0000422443372770605-0.000163769249388801i</v>
      </c>
      <c r="X2735" t="str">
        <f t="shared" si="1422"/>
        <v>0.0000424338113605086-0.000163664224842213i</v>
      </c>
      <c r="Y2735" t="str">
        <f t="shared" si="1423"/>
        <v>0.009+4.02626514484068i</v>
      </c>
      <c r="Z2735" t="str">
        <f t="shared" si="1424"/>
        <v>-0.000487523018103674-0.00012757108419191i</v>
      </c>
      <c r="AA2735" t="str">
        <f t="shared" si="1425"/>
        <v>0.00669414259289904-2.98053576802121i</v>
      </c>
      <c r="AB2735" t="str">
        <f t="shared" si="1426"/>
        <v>0.583214258577444-0.286453174298456i</v>
      </c>
      <c r="AC2735" t="str">
        <f t="shared" si="1427"/>
        <v>0.929489868343688-0.165008074264533i</v>
      </c>
      <c r="AD2735" t="str">
        <f t="shared" si="1428"/>
        <v>0.661324804805968-0.190781253065241i</v>
      </c>
      <c r="AE2735" t="str">
        <f t="shared" si="1429"/>
        <v>-0.000346749236082853+8.64432993986599E-06i</v>
      </c>
      <c r="AF2735" t="str">
        <f t="shared" si="1430"/>
        <v>-6.35707165469873-0.18707236719751i</v>
      </c>
      <c r="AG2735" t="str">
        <f t="shared" si="1431"/>
        <v>0.997957583887171-0.00714001325393557i</v>
      </c>
      <c r="AH2735" t="str">
        <f t="shared" si="1432"/>
        <v>0.00221025727619236+0.0000257484308400106i</v>
      </c>
      <c r="AI2735">
        <f t="shared" si="1433"/>
        <v>-53.110554074555751</v>
      </c>
      <c r="AJ2735">
        <f t="shared" si="1434"/>
        <v>0.66743799481384813</v>
      </c>
      <c r="AK2735"/>
      <c r="AL2735"/>
      <c r="AM2735"/>
      <c r="AN2735"/>
    </row>
    <row r="2736" spans="1:40" x14ac:dyDescent="0.35">
      <c r="A2736"/>
      <c r="B2736">
        <f t="shared" si="1435"/>
        <v>802000</v>
      </c>
      <c r="C2736" s="237" t="str">
        <f t="shared" si="1403"/>
        <v>-5.01386583172705E-08+0.00128853767445281i</v>
      </c>
      <c r="D2736" s="208" t="str">
        <f t="shared" si="1404"/>
        <v>-2.51366158658217+0.00987878883747155i</v>
      </c>
      <c r="E2736" t="str">
        <f t="shared" si="1405"/>
        <v>20500</v>
      </c>
      <c r="F2736" t="str">
        <f t="shared" si="1406"/>
        <v>0.327868852459016</v>
      </c>
      <c r="G2736" t="str">
        <f t="shared" si="1401"/>
        <v>0.327868852459016</v>
      </c>
      <c r="H2736" t="str">
        <f t="shared" si="1407"/>
        <v>3.84343707651892+0.196719387591996i</v>
      </c>
      <c r="I2736" t="str">
        <f t="shared" si="1408"/>
        <v>3149.44663522377i</v>
      </c>
      <c r="J2736" t="str">
        <f t="shared" si="1402"/>
        <v>-13425.3774967544+688.998141494633i</v>
      </c>
      <c r="K2736" t="str">
        <f t="shared" si="1409"/>
        <v>0.0120076204095986-0.233972818107883i</v>
      </c>
      <c r="L2736" t="str">
        <f t="shared" si="1410"/>
        <v>0.00251010305913167-0.0414655909856059i</v>
      </c>
      <c r="M2736" t="str">
        <f t="shared" si="1411"/>
        <v>0.0145177234687303-0.275438409093489i</v>
      </c>
      <c r="N2736" t="str">
        <f t="shared" si="1412"/>
        <v>-10.0035825595481i</v>
      </c>
      <c r="O2736" t="str">
        <f t="shared" si="1413"/>
        <v>-0.837117160596661+0.547023636998058i</v>
      </c>
      <c r="P2736" t="str">
        <f t="shared" si="1414"/>
        <v>1.83711716059666-0.547023636998058i</v>
      </c>
      <c r="Q2736" t="str">
        <f t="shared" si="1415"/>
        <v>-1.83711716059666+10.5506061965462i</v>
      </c>
      <c r="R2736" t="str">
        <f t="shared" si="1416"/>
        <v>-0.079748951632817-0.160238090733199i</v>
      </c>
      <c r="S2736" t="str">
        <f t="shared" si="1417"/>
        <v>1.08330546881188i</v>
      </c>
      <c r="T2736" t="str">
        <f t="shared" si="1418"/>
        <v>0.173586800003249-0.0863924754358448i</v>
      </c>
      <c r="U2736" t="str">
        <f t="shared" si="1419"/>
        <v>0.0000500000000000001-0.000177185321397283i</v>
      </c>
      <c r="V2736" t="str">
        <f t="shared" si="1420"/>
        <v>0.00002-0.00198447559964957i</v>
      </c>
      <c r="W2736" t="str">
        <f t="shared" si="1421"/>
        <v>0.0000422442642865623-0.000163567302339816i</v>
      </c>
      <c r="X2736" t="str">
        <f t="shared" si="1422"/>
        <v>0.0000424332381062745-0.000163462408101517i</v>
      </c>
      <c r="Y2736" t="str">
        <f t="shared" si="1423"/>
        <v>0.009+4.03129169308642i</v>
      </c>
      <c r="Z2736" t="str">
        <f t="shared" si="1424"/>
        <v>-0.000486314676791794-0.000127407588119933i</v>
      </c>
      <c r="AA2736" t="str">
        <f t="shared" si="1425"/>
        <v>0.00667745769307396-2.97681912676724i</v>
      </c>
      <c r="AB2736" t="str">
        <f t="shared" si="1426"/>
        <v>0.580197096867082-0.288758496833282i</v>
      </c>
      <c r="AC2736" t="str">
        <f t="shared" si="1427"/>
        <v>0.92888796002969-0.164000681328002i</v>
      </c>
      <c r="AD2736" t="str">
        <f t="shared" si="1428"/>
        <v>0.658958676864586-0.194521656685824i</v>
      </c>
      <c r="AE2736" t="str">
        <f t="shared" si="1429"/>
        <v>-0.000345244811073983+0.0000106424009101519i</v>
      </c>
      <c r="AF2736" t="str">
        <f t="shared" si="1430"/>
        <v>-6.35709866310109-0.186840598754524i</v>
      </c>
      <c r="AG2736" t="str">
        <f t="shared" si="1431"/>
        <v>0.997919746657386-0.00710569692548495i</v>
      </c>
      <c r="AH2736" t="str">
        <f t="shared" si="1432"/>
        <v>0.00220123393250044+0.0000125182970355366i</v>
      </c>
      <c r="AI2736">
        <f t="shared" si="1433"/>
        <v>-53.146535566890236</v>
      </c>
      <c r="AJ2736">
        <f t="shared" si="1434"/>
        <v>0.32583445319379079</v>
      </c>
      <c r="AK2736"/>
      <c r="AL2736"/>
      <c r="AM2736"/>
      <c r="AN2736"/>
    </row>
    <row r="2737" spans="1:40" x14ac:dyDescent="0.35">
      <c r="A2737"/>
      <c r="B2737">
        <f t="shared" si="1435"/>
        <v>803000</v>
      </c>
      <c r="C2737" s="237" t="str">
        <f t="shared" si="1403"/>
        <v>-5.00138577228656E-08+0.00128693301981949i</v>
      </c>
      <c r="D2737" s="208" t="str">
        <f t="shared" si="1404"/>
        <v>-2.51366158562537+0.00986648648528276i</v>
      </c>
      <c r="E2737" t="str">
        <f t="shared" si="1405"/>
        <v>20500</v>
      </c>
      <c r="F2737" t="str">
        <f t="shared" si="1406"/>
        <v>0.327868852459016</v>
      </c>
      <c r="G2737" t="str">
        <f t="shared" si="1401"/>
        <v>0.327868852459016</v>
      </c>
      <c r="H2737" t="str">
        <f t="shared" si="1407"/>
        <v>3.8434639854444+0.196475888523575i</v>
      </c>
      <c r="I2737" t="str">
        <f t="shared" si="1408"/>
        <v>3153.37362604075i</v>
      </c>
      <c r="J2737" t="str">
        <f t="shared" si="1402"/>
        <v>-13458.8806091142+689.857241421684i</v>
      </c>
      <c r="K2737" t="str">
        <f t="shared" si="1409"/>
        <v>0.0119778060197163-0.233682929596082i</v>
      </c>
      <c r="L2737" t="str">
        <f t="shared" si="1410"/>
        <v>0.00250387789352227-0.0414143290093041i</v>
      </c>
      <c r="M2737" t="str">
        <f t="shared" si="1411"/>
        <v>0.0144816839132386-0.275097258605386i</v>
      </c>
      <c r="N2737" t="str">
        <f t="shared" si="1412"/>
        <v>-10.0160558545101i</v>
      </c>
      <c r="O2737" t="str">
        <f t="shared" si="1413"/>
        <v>-0.830229030556777+0.557422422244346i</v>
      </c>
      <c r="P2737" t="str">
        <f t="shared" si="1414"/>
        <v>1.83022903055678-0.557422422244346i</v>
      </c>
      <c r="Q2737" t="str">
        <f t="shared" si="1415"/>
        <v>-1.83022903055678+10.5734782767544i</v>
      </c>
      <c r="R2737" t="str">
        <f t="shared" si="1416"/>
        <v>-0.0802759720794738-0.159200744725743i</v>
      </c>
      <c r="S2737" t="str">
        <f t="shared" si="1417"/>
        <v>1.08465622376052i</v>
      </c>
      <c r="T2737" t="str">
        <f t="shared" si="1418"/>
        <v>0.172678078594087-0.087071832734427i</v>
      </c>
      <c r="U2737" t="str">
        <f t="shared" si="1419"/>
        <v>0.0000500000000000001-0.000176964667198781i</v>
      </c>
      <c r="V2737" t="str">
        <f t="shared" si="1420"/>
        <v>0.00002-0.00198200427262634i</v>
      </c>
      <c r="W2737" t="str">
        <f t="shared" si="1421"/>
        <v>0.000042244191205379-0.000163365861069232i</v>
      </c>
      <c r="X2737" t="str">
        <f t="shared" si="1422"/>
        <v>0.0000424326666294485-0.000163261096810812i</v>
      </c>
      <c r="Y2737" t="str">
        <f t="shared" si="1423"/>
        <v>0.009+4.03631824133217i</v>
      </c>
      <c r="Z2737" t="str">
        <f t="shared" si="1424"/>
        <v>-0.000485110847170484-0.00012724451470266i</v>
      </c>
      <c r="AA2737" t="str">
        <f t="shared" si="1425"/>
        <v>0.00666083509715193-2.97311174338191i</v>
      </c>
      <c r="AB2737" t="str">
        <f t="shared" si="1426"/>
        <v>0.57715978341095-0.291029182924422i</v>
      </c>
      <c r="AC2737" t="str">
        <f t="shared" si="1427"/>
        <v>0.928296915154117-0.16298966683027i</v>
      </c>
      <c r="AD2737" t="str">
        <f t="shared" si="1428"/>
        <v>0.656546070741455-0.198232865575125i</v>
      </c>
      <c r="AE2737" t="str">
        <f t="shared" si="1429"/>
        <v>-0.000343721665362065+0.000012623027204747i</v>
      </c>
      <c r="AF2737" t="str">
        <f t="shared" si="1430"/>
        <v>-6.35712557106977-0.186609402038292i</v>
      </c>
      <c r="AG2737" t="str">
        <f t="shared" si="1431"/>
        <v>0.997882316958054-0.00707096493050439i</v>
      </c>
      <c r="AH2737" t="str">
        <f t="shared" si="1432"/>
        <v>0.00219208378466337-6.05609509692383E-07i</v>
      </c>
      <c r="AI2737">
        <f t="shared" si="1433"/>
        <v>-53.18285667846488</v>
      </c>
      <c r="AJ2737">
        <f t="shared" si="1434"/>
        <v>-1.58291705355065E-2</v>
      </c>
      <c r="AK2737"/>
      <c r="AL2737"/>
      <c r="AM2737"/>
      <c r="AN2737"/>
    </row>
    <row r="2738" spans="1:40" x14ac:dyDescent="0.35">
      <c r="A2738"/>
      <c r="B2738">
        <f t="shared" si="1435"/>
        <v>804000</v>
      </c>
      <c r="C2738" s="237" t="str">
        <f t="shared" si="1403"/>
        <v>-4.98895225126611E-08+0.00128533235686434i</v>
      </c>
      <c r="D2738" s="208" t="str">
        <f t="shared" si="1404"/>
        <v>-2.51366158467213+0.00985421473595994i</v>
      </c>
      <c r="E2738" t="str">
        <f t="shared" si="1405"/>
        <v>20500</v>
      </c>
      <c r="F2738" t="str">
        <f t="shared" si="1406"/>
        <v>0.327868852459016</v>
      </c>
      <c r="G2738" t="str">
        <f t="shared" si="1401"/>
        <v>0.327868852459016</v>
      </c>
      <c r="H2738" t="str">
        <f t="shared" si="1407"/>
        <v>3.84349079442944+0.196232989678784i</v>
      </c>
      <c r="I2738" t="str">
        <f t="shared" si="1408"/>
        <v>3157.30061685774i</v>
      </c>
      <c r="J2738" t="str">
        <f t="shared" si="1402"/>
        <v>-13492.4254699006+690.716341348734i</v>
      </c>
      <c r="K2738" t="str">
        <f t="shared" si="1409"/>
        <v>0.0119481024425728-0.23339375668797i</v>
      </c>
      <c r="L2738" t="str">
        <f t="shared" si="1410"/>
        <v>0.00249767582917725-0.0413631931554094i</v>
      </c>
      <c r="M2738" t="str">
        <f t="shared" si="1411"/>
        <v>0.01444577827175-0.274756949843379i</v>
      </c>
      <c r="N2738" t="str">
        <f t="shared" si="1412"/>
        <v>-10.0285291494722i</v>
      </c>
      <c r="O2738" t="str">
        <f t="shared" si="1413"/>
        <v>-0.82321173259588+0.567734483113797i</v>
      </c>
      <c r="P2738" t="str">
        <f t="shared" si="1414"/>
        <v>1.82321173259588-0.567734483113797i</v>
      </c>
      <c r="Q2738" t="str">
        <f t="shared" si="1415"/>
        <v>-1.82321173259588+10.596263632586i</v>
      </c>
      <c r="R2738" t="str">
        <f t="shared" si="1416"/>
        <v>-0.0807921200195214-0.158160522386511i</v>
      </c>
      <c r="S2738" t="str">
        <f t="shared" si="1417"/>
        <v>1.08600697870916i</v>
      </c>
      <c r="T2738" t="str">
        <f t="shared" si="1418"/>
        <v>0.171763431068037-0.0877408061659083i</v>
      </c>
      <c r="U2738" t="str">
        <f t="shared" si="1419"/>
        <v>0.0000500000000000001-0.00017674456189132i</v>
      </c>
      <c r="V2738" t="str">
        <f t="shared" si="1420"/>
        <v>0.00002-0.00197953909318278i</v>
      </c>
      <c r="W2738" t="str">
        <f t="shared" si="1421"/>
        <v>0.0000422441180335114-0.000163164923689776i</v>
      </c>
      <c r="X2738" t="str">
        <f t="shared" si="1422"/>
        <v>0.0000424320969207424-0.000163060289084058i</v>
      </c>
      <c r="Y2738" t="str">
        <f t="shared" si="1423"/>
        <v>0.009+4.04134478957791i</v>
      </c>
      <c r="Z2738" t="str">
        <f t="shared" si="1424"/>
        <v>-0.000483911506806296-0.000127081862284996i</v>
      </c>
      <c r="AA2738" t="str">
        <f t="shared" si="1425"/>
        <v>0.00664427449530586-2.96941358331609i</v>
      </c>
      <c r="AB2738" t="str">
        <f t="shared" si="1426"/>
        <v>0.574102662482049-0.293265161943676i</v>
      </c>
      <c r="AC2738" t="str">
        <f t="shared" si="1427"/>
        <v>0.927716718376468-0.161975139944798i</v>
      </c>
      <c r="AD2738" t="str">
        <f t="shared" si="1428"/>
        <v>0.654087339148141-0.201914302004657i</v>
      </c>
      <c r="AE2738" t="str">
        <f t="shared" si="1429"/>
        <v>-0.000342180035390825+0.000014586016972832i</v>
      </c>
      <c r="AF2738" t="str">
        <f t="shared" si="1430"/>
        <v>-6.35715237910157-0.186378774942824i</v>
      </c>
      <c r="AG2738" t="str">
        <f t="shared" si="1431"/>
        <v>0.997845299490528-0.00703582260099079i</v>
      </c>
      <c r="AH2738" t="str">
        <f t="shared" si="1432"/>
        <v>0.00218280828969952-0.0000136219359885372i</v>
      </c>
      <c r="AI2738">
        <f t="shared" si="1433"/>
        <v>-53.219518980462126</v>
      </c>
      <c r="AJ2738">
        <f t="shared" si="1434"/>
        <v>-0.35755284284847666</v>
      </c>
      <c r="AK2738"/>
      <c r="AL2738"/>
      <c r="AM2738"/>
      <c r="AN2738"/>
    </row>
    <row r="2739" spans="1:40" x14ac:dyDescent="0.35">
      <c r="A2739"/>
      <c r="B2739">
        <f t="shared" si="1435"/>
        <v>805000</v>
      </c>
      <c r="C2739" s="237" t="str">
        <f t="shared" si="1403"/>
        <v>-4.97656503756258E-08+0.00128373567071154i</v>
      </c>
      <c r="D2739" s="208" t="str">
        <f t="shared" si="1404"/>
        <v>-2.51366158372244+0.00984197347545514i</v>
      </c>
      <c r="E2739" t="str">
        <f t="shared" si="1405"/>
        <v>20500</v>
      </c>
      <c r="F2739" t="str">
        <f t="shared" si="1406"/>
        <v>0.327868852459016</v>
      </c>
      <c r="G2739" t="str">
        <f t="shared" si="1401"/>
        <v>0.327868852459016</v>
      </c>
      <c r="H2739" t="str">
        <f t="shared" si="1407"/>
        <v>3.84351750396787+0.195990688847888i</v>
      </c>
      <c r="I2739" t="str">
        <f t="shared" si="1408"/>
        <v>3161.22760767473i</v>
      </c>
      <c r="J2739" t="str">
        <f t="shared" si="1402"/>
        <v>-13526.0120791137+691.575441275785i</v>
      </c>
      <c r="K2739" t="str">
        <f t="shared" si="1409"/>
        <v>0.0119185091301475-0.233105296743924i</v>
      </c>
      <c r="L2739" t="str">
        <f t="shared" si="1410"/>
        <v>0.0024914967520731-0.0413121829607765i</v>
      </c>
      <c r="M2739" t="str">
        <f t="shared" si="1411"/>
        <v>0.0144100058822206-0.2744174797047i</v>
      </c>
      <c r="N2739" t="str">
        <f t="shared" si="1412"/>
        <v>-10.0410024444342i</v>
      </c>
      <c r="O2739" t="str">
        <f t="shared" si="1413"/>
        <v>-0.816066358472808+0.57795821524478i</v>
      </c>
      <c r="P2739" t="str">
        <f t="shared" si="1414"/>
        <v>1.81606635847281-0.57795821524478i</v>
      </c>
      <c r="Q2739" t="str">
        <f t="shared" si="1415"/>
        <v>-1.81606635847281+10.618960659679i</v>
      </c>
      <c r="R2739" t="str">
        <f t="shared" si="1416"/>
        <v>-0.0812974170257835-0.157117528527692i</v>
      </c>
      <c r="S2739" t="str">
        <f t="shared" si="1417"/>
        <v>1.08735773365781i</v>
      </c>
      <c r="T2739" t="str">
        <f t="shared" si="1418"/>
        <v>0.170842959737787-0.0883993751293898i</v>
      </c>
      <c r="U2739" t="str">
        <f t="shared" si="1419"/>
        <v>0.0000500000000000001-0.000176525003429343i</v>
      </c>
      <c r="V2739" t="str">
        <f t="shared" si="1420"/>
        <v>0.00002-0.00197708003840864i</v>
      </c>
      <c r="W2739" t="str">
        <f t="shared" si="1421"/>
        <v>0.0000422440447709609-0.000162964488323547i</v>
      </c>
      <c r="X2739" t="str">
        <f t="shared" si="1422"/>
        <v>0.0000424315289709283-0.000162859983044587i</v>
      </c>
      <c r="Y2739" t="str">
        <f t="shared" si="1423"/>
        <v>0.009+4.04637133782365i</v>
      </c>
      <c r="Z2739" t="str">
        <f t="shared" si="1424"/>
        <v>-0.000482716633405036-0.000126919629220556i</v>
      </c>
      <c r="AA2739" t="str">
        <f t="shared" si="1425"/>
        <v>0.00662777557963224-2.96572461219232i</v>
      </c>
      <c r="AB2739" t="str">
        <f t="shared" si="1426"/>
        <v>0.571026076050647-0.295466365034531i</v>
      </c>
      <c r="AC2739" t="str">
        <f t="shared" si="1427"/>
        <v>0.927147353884506-0.160957208693629i</v>
      </c>
      <c r="AD2739" t="str">
        <f t="shared" si="1428"/>
        <v>0.651582842008418-0.205565392333456i</v>
      </c>
      <c r="AE2739" t="str">
        <f t="shared" si="1429"/>
        <v>-0.000340620159254329+0.0000165311814176068i</v>
      </c>
      <c r="AF2739" t="str">
        <f t="shared" si="1430"/>
        <v>-6.35717908769031-0.186148715372433i</v>
      </c>
      <c r="AG2739" t="str">
        <f t="shared" si="1431"/>
        <v>0.997808698889032-0.00700027532002436i</v>
      </c>
      <c r="AH2739" t="str">
        <f t="shared" si="1432"/>
        <v>0.00217340891756254-0.000026529348713052i</v>
      </c>
      <c r="AI2739">
        <f t="shared" si="1433"/>
        <v>-53.256524080201551</v>
      </c>
      <c r="AJ2739">
        <f t="shared" si="1434"/>
        <v>-0.69933652034830507</v>
      </c>
      <c r="AK2739"/>
      <c r="AL2739"/>
      <c r="AM2739"/>
      <c r="AN2739"/>
    </row>
    <row r="2740" spans="1:40" x14ac:dyDescent="0.35">
      <c r="A2740"/>
      <c r="B2740">
        <f t="shared" si="1435"/>
        <v>806000</v>
      </c>
      <c r="C2740" s="237" t="str">
        <f t="shared" si="1403"/>
        <v>-4.96422390150563E-08+0.00128214294655911i</v>
      </c>
      <c r="D2740" s="208" t="str">
        <f t="shared" si="1404"/>
        <v>-2.51366158277629+0.00982976259028651i</v>
      </c>
      <c r="E2740" t="str">
        <f t="shared" si="1405"/>
        <v>20500</v>
      </c>
      <c r="F2740" t="str">
        <f t="shared" si="1406"/>
        <v>0.327868852459016</v>
      </c>
      <c r="G2740" t="str">
        <f t="shared" si="1401"/>
        <v>0.327868852459016</v>
      </c>
      <c r="H2740" t="str">
        <f t="shared" si="1407"/>
        <v>3.84354411455044+0.195748983831944i</v>
      </c>
      <c r="I2740" t="str">
        <f t="shared" si="1408"/>
        <v>3165.15459849172i</v>
      </c>
      <c r="J2740" t="str">
        <f t="shared" si="1402"/>
        <v>-13559.6404367534+692.434541202836i</v>
      </c>
      <c r="K2740" t="str">
        <f t="shared" si="1409"/>
        <v>0.0118890255378007-0.232817547137258i</v>
      </c>
      <c r="L2740" t="str">
        <f t="shared" si="1410"/>
        <v>0.00248534054888818-0.0412612979645173i</v>
      </c>
      <c r="M2740" t="str">
        <f t="shared" si="1411"/>
        <v>0.0143743660866889-0.274078845101775i</v>
      </c>
      <c r="N2740" t="str">
        <f t="shared" si="1412"/>
        <v>-10.0534757393962i</v>
      </c>
      <c r="O2740" t="str">
        <f t="shared" si="1413"/>
        <v>-0.808794019872457+0.588092028018193i</v>
      </c>
      <c r="P2740" t="str">
        <f t="shared" si="1414"/>
        <v>1.80879401987246-0.588092028018193i</v>
      </c>
      <c r="Q2740" t="str">
        <f t="shared" si="1415"/>
        <v>-1.80879401987246+10.6415677674144i</v>
      </c>
      <c r="R2740" t="str">
        <f t="shared" si="1416"/>
        <v>-0.0817918850320039-0.156071866820054i</v>
      </c>
      <c r="S2740" t="str">
        <f t="shared" si="1417"/>
        <v>1.08870848860645i</v>
      </c>
      <c r="T2740" t="str">
        <f t="shared" si="1418"/>
        <v>0.169916766239648-0.0890475195334655i</v>
      </c>
      <c r="U2740" t="str">
        <f t="shared" si="1419"/>
        <v>0.0000500000000000001-0.000176305989777445i</v>
      </c>
      <c r="V2740" t="str">
        <f t="shared" si="1420"/>
        <v>0.00002-0.00197462708550739i</v>
      </c>
      <c r="W2740" t="str">
        <f t="shared" si="1421"/>
        <v>0.0000422439714177293-0.000162764553101965i</v>
      </c>
      <c r="X2740" t="str">
        <f t="shared" si="1422"/>
        <v>0.0000424309627708345-0.000162660176825043i</v>
      </c>
      <c r="Y2740" t="str">
        <f t="shared" si="1423"/>
        <v>0.009+4.0513978860694i</v>
      </c>
      <c r="Z2740" t="str">
        <f t="shared" si="1424"/>
        <v>-0.000481526204810729-0.000126757813871605i</v>
      </c>
      <c r="AA2740" t="str">
        <f t="shared" si="1425"/>
        <v>0.00661133804413674-2.9620447958038i</v>
      </c>
      <c r="AB2740" t="str">
        <f t="shared" si="1426"/>
        <v>0.567930363826288-0.297632725043404i</v>
      </c>
      <c r="AC2740" t="str">
        <f t="shared" si="1427"/>
        <v>0.926588805416995-0.159935979964893i</v>
      </c>
      <c r="AD2740" t="str">
        <f t="shared" si="1428"/>
        <v>0.649032946414874-0.209185567099324i</v>
      </c>
      <c r="AE2740" t="str">
        <f t="shared" si="1429"/>
        <v>-0.000339042276663281+0.0000184583348083218i</v>
      </c>
      <c r="AF2740" t="str">
        <f t="shared" si="1430"/>
        <v>-6.35720569732673-0.185919221241657i</v>
      </c>
      <c r="AG2740" t="str">
        <f t="shared" si="1431"/>
        <v>0.997772519720093-0.00696432852098778i</v>
      </c>
      <c r="AH2740" t="str">
        <f t="shared" si="1432"/>
        <v>0.00216388715092511-0.0000393265332372684i</v>
      </c>
      <c r="AI2740">
        <f t="shared" si="1433"/>
        <v>-53.293873621632237</v>
      </c>
      <c r="AJ2740">
        <f t="shared" si="1434"/>
        <v>-1.0411801498293407</v>
      </c>
      <c r="AK2740"/>
      <c r="AL2740"/>
      <c r="AM2740"/>
      <c r="AN2740"/>
    </row>
    <row r="2741" spans="1:40" x14ac:dyDescent="0.35">
      <c r="A2741"/>
      <c r="B2741">
        <f t="shared" si="1435"/>
        <v>807000</v>
      </c>
      <c r="C2741" s="237" t="str">
        <f t="shared" si="1403"/>
        <v>-4.95192861484699E-08+0.00128055416967842i</v>
      </c>
      <c r="D2741" s="208" t="str">
        <f t="shared" si="1404"/>
        <v>-2.51366158183365+0.00981758196753456i</v>
      </c>
      <c r="E2741" t="str">
        <f t="shared" si="1405"/>
        <v>20500</v>
      </c>
      <c r="F2741" t="str">
        <f t="shared" si="1406"/>
        <v>0.327868852459016</v>
      </c>
      <c r="G2741" t="str">
        <f t="shared" si="1401"/>
        <v>0.327868852459016</v>
      </c>
      <c r="H2741" t="str">
        <f t="shared" si="1407"/>
        <v>3.84357062666487+0.195507872442748i</v>
      </c>
      <c r="I2741" t="str">
        <f t="shared" si="1408"/>
        <v>3169.0815893087i</v>
      </c>
      <c r="J2741" t="str">
        <f t="shared" si="1402"/>
        <v>-13593.3105428197+693.293641129887i</v>
      </c>
      <c r="K2741" t="str">
        <f t="shared" si="1409"/>
        <v>0.0118596511242486-0.232530505254136i</v>
      </c>
      <c r="L2741" t="str">
        <f t="shared" si="1410"/>
        <v>0.00247920710699734-0.0412105377079854i</v>
      </c>
      <c r="M2741" t="str">
        <f t="shared" si="1411"/>
        <v>0.0143388582312459-0.273741042962121i</v>
      </c>
      <c r="N2741" t="str">
        <f t="shared" si="1412"/>
        <v>-10.0659490343583i</v>
      </c>
      <c r="O2741" t="str">
        <f t="shared" si="1413"/>
        <v>-0.801395848232989+0.598134344804683i</v>
      </c>
      <c r="P2741" t="str">
        <f t="shared" si="1414"/>
        <v>1.80139584823299-0.598134344804683i</v>
      </c>
      <c r="Q2741" t="str">
        <f t="shared" si="1415"/>
        <v>-1.80139584823299+10.664083379163i</v>
      </c>
      <c r="R2741" t="str">
        <f t="shared" si="1416"/>
        <v>-0.0822755463122238-0.155023639811864i</v>
      </c>
      <c r="S2741" t="str">
        <f t="shared" si="1417"/>
        <v>1.0900592435551i</v>
      </c>
      <c r="T2741" t="str">
        <f t="shared" si="1418"/>
        <v>0.168984951546479-0.0896852197761853i</v>
      </c>
      <c r="U2741" t="str">
        <f t="shared" si="1419"/>
        <v>0.00005-0.000176087518910311i</v>
      </c>
      <c r="V2741" t="str">
        <f t="shared" si="1420"/>
        <v>0.00002-0.00197218021179548i</v>
      </c>
      <c r="W2741" t="str">
        <f t="shared" si="1421"/>
        <v>0.0000422438979738175-0.000162565116165716i</v>
      </c>
      <c r="X2741" t="str">
        <f t="shared" si="1422"/>
        <v>0.0000424303983113461-0.00016246086856733i</v>
      </c>
      <c r="Y2741" t="str">
        <f t="shared" si="1423"/>
        <v>0.009+4.05642443431514i</v>
      </c>
      <c r="Z2741" t="str">
        <f t="shared" si="1424"/>
        <v>-0.000480340199004616-0.000126596414609i</v>
      </c>
      <c r="AA2741" t="str">
        <f t="shared" si="1425"/>
        <v>0.00659496158472025-2.95837410011332i</v>
      </c>
      <c r="AB2741" t="str">
        <f t="shared" si="1426"/>
        <v>0.564815863300991-0.299764176452674i</v>
      </c>
      <c r="AC2741" t="str">
        <f t="shared" si="1427"/>
        <v>0.926041056285795-0.158911559530525i</v>
      </c>
      <c r="AD2741" t="str">
        <f t="shared" si="1428"/>
        <v>0.646438026584758-0.212774261109483i</v>
      </c>
      <c r="AE2741" t="str">
        <f t="shared" si="1429"/>
        <v>-0.000337446628911413+0.0000203672944918413i</v>
      </c>
      <c r="AF2741" t="str">
        <f t="shared" si="1430"/>
        <v>-6.35723220849852-0.185690290475213i</v>
      </c>
      <c r="AG2741" t="str">
        <f t="shared" si="1431"/>
        <v>0.997736766481989-0.00692798768678291i</v>
      </c>
      <c r="AH2741" t="str">
        <f t="shared" si="1432"/>
        <v>0.00215424448496253-0.0000520121944768112i</v>
      </c>
      <c r="AI2741">
        <f t="shared" si="1433"/>
        <v>-53.331569285835613</v>
      </c>
      <c r="AJ2741">
        <f t="shared" si="1434"/>
        <v>-1.3830836683096626</v>
      </c>
      <c r="AK2741"/>
      <c r="AL2741"/>
      <c r="AM2741"/>
      <c r="AN2741"/>
    </row>
    <row r="2742" spans="1:40" x14ac:dyDescent="0.35">
      <c r="A2742"/>
      <c r="B2742">
        <f t="shared" si="1435"/>
        <v>808000</v>
      </c>
      <c r="C2742" s="237" t="str">
        <f t="shared" si="1403"/>
        <v>-4.93967895074994E-08+0.00127896932541374i</v>
      </c>
      <c r="D2742" s="208" t="str">
        <f t="shared" si="1404"/>
        <v>-2.51366158089451+0.00980543149483868i</v>
      </c>
      <c r="E2742" t="str">
        <f t="shared" si="1405"/>
        <v>20500</v>
      </c>
      <c r="F2742" t="str">
        <f t="shared" si="1406"/>
        <v>0.327868852459016</v>
      </c>
      <c r="G2742" t="str">
        <f t="shared" si="1401"/>
        <v>0.327868852459016</v>
      </c>
      <c r="H2742" t="str">
        <f t="shared" si="1407"/>
        <v>3.84359704079591+0.195267352502761i</v>
      </c>
      <c r="I2742" t="str">
        <f t="shared" si="1408"/>
        <v>3173.00858012569i</v>
      </c>
      <c r="J2742" t="str">
        <f t="shared" si="1402"/>
        <v>-13627.0223973126+694.152741056937i</v>
      </c>
      <c r="K2742" t="str">
        <f t="shared" si="1409"/>
        <v>0.0118303853515383-0.2322441684935i</v>
      </c>
      <c r="L2742" t="str">
        <f t="shared" si="1410"/>
        <v>0.002473096314467-0.041159901734764i</v>
      </c>
      <c r="M2742" t="str">
        <f t="shared" si="1411"/>
        <v>0.0143034816660053-0.273404070228264i</v>
      </c>
      <c r="N2742" t="str">
        <f t="shared" si="1412"/>
        <v>-10.0784223293203i</v>
      </c>
      <c r="O2742" t="str">
        <f t="shared" si="1413"/>
        <v>-0.793872994569982+0.608083603209698i</v>
      </c>
      <c r="P2742" t="str">
        <f t="shared" si="1414"/>
        <v>1.79387299456998-0.608083603209698i</v>
      </c>
      <c r="Q2742" t="str">
        <f t="shared" si="1415"/>
        <v>-1.79387299456998+10.68650593253i</v>
      </c>
      <c r="R2742" t="str">
        <f t="shared" si="1416"/>
        <v>-0.0827484234608197-0.153972948947853i</v>
      </c>
      <c r="S2742" t="str">
        <f t="shared" si="1417"/>
        <v>1.09140999850374i</v>
      </c>
      <c r="T2742" t="str">
        <f t="shared" si="1418"/>
        <v>0.168047615980793-0.0903124567255601i</v>
      </c>
      <c r="U2742" t="str">
        <f t="shared" si="1419"/>
        <v>0.00005-0.000175869588812649i</v>
      </c>
      <c r="V2742" t="str">
        <f t="shared" si="1420"/>
        <v>0.00002-0.00196973939470168i</v>
      </c>
      <c r="W2742" t="str">
        <f t="shared" si="1421"/>
        <v>0.0000422438244392278-0.000162366175664682i</v>
      </c>
      <c r="X2742" t="str">
        <f t="shared" si="1422"/>
        <v>0.0000424298355834055-0.000162262056422543i</v>
      </c>
      <c r="Y2742" t="str">
        <f t="shared" si="1423"/>
        <v>0.009+4.06145098256088i</v>
      </c>
      <c r="Z2742" t="str">
        <f t="shared" si="1424"/>
        <v>-0.000479158594104088-0.000126435429812138i</v>
      </c>
      <c r="AA2742" t="str">
        <f t="shared" si="1425"/>
        <v>0.00657864589916446-2.95471249125216i</v>
      </c>
      <c r="AB2742" t="str">
        <f t="shared" si="1426"/>
        <v>0.561682909793057-0.301860655315515i</v>
      </c>
      <c r="AC2742" t="str">
        <f t="shared" si="1427"/>
        <v>0.925504089397301-0.15788405206407i</v>
      </c>
      <c r="AD2742" t="str">
        <f t="shared" si="1428"/>
        <v>0.64379846381451-0.216330913530851i</v>
      </c>
      <c r="AE2742" t="str">
        <f t="shared" si="1429"/>
        <v>-0.000335833458841657+0.0000222578809039139i</v>
      </c>
      <c r="AF2742" t="str">
        <f t="shared" si="1430"/>
        <v>-6.35725862169042-0.185461921007922i</v>
      </c>
      <c r="AG2742" t="str">
        <f t="shared" si="1431"/>
        <v>0.997701443604206-0.00689125834903903i</v>
      </c>
      <c r="AH2742" t="str">
        <f t="shared" si="1432"/>
        <v>0.00214448242713388-0.0000645850568265442i</v>
      </c>
      <c r="AI2742">
        <f t="shared" si="1433"/>
        <v>-53.369612791548363</v>
      </c>
      <c r="AJ2742">
        <f t="shared" si="1434"/>
        <v>-1.7250470030659999</v>
      </c>
      <c r="AK2742"/>
      <c r="AL2742"/>
      <c r="AM2742"/>
      <c r="AN2742"/>
    </row>
    <row r="2743" spans="1:40" x14ac:dyDescent="0.35">
      <c r="A2743"/>
      <c r="B2743">
        <f t="shared" si="1435"/>
        <v>809000</v>
      </c>
      <c r="C2743" s="237" t="str">
        <f t="shared" si="1403"/>
        <v>-4.9274746837789E-08+0.00127738839918184i</v>
      </c>
      <c r="D2743" s="208" t="str">
        <f t="shared" si="1404"/>
        <v>-2.51366157995885+0.00979331106039411i</v>
      </c>
      <c r="E2743" t="str">
        <f t="shared" si="1405"/>
        <v>20500</v>
      </c>
      <c r="F2743" t="str">
        <f t="shared" si="1406"/>
        <v>0.327868852459016</v>
      </c>
      <c r="G2743" t="str">
        <f t="shared" si="1401"/>
        <v>0.327868852459016</v>
      </c>
      <c r="H2743" t="str">
        <f t="shared" si="1407"/>
        <v>3.84362335742532+0.195027421845051i</v>
      </c>
      <c r="I2743" t="str">
        <f t="shared" si="1408"/>
        <v>3176.93557094268i</v>
      </c>
      <c r="J2743" t="str">
        <f t="shared" si="1402"/>
        <v>-13660.7760002321+695.011840983988i</v>
      </c>
      <c r="K2743" t="str">
        <f t="shared" si="1409"/>
        <v>0.0118012276850236-0.231958534266985i</v>
      </c>
      <c r="L2743" t="str">
        <f t="shared" si="1410"/>
        <v>0.00246700806004997-0.0411093895906519i</v>
      </c>
      <c r="M2743" t="str">
        <f t="shared" si="1411"/>
        <v>0.0142682357450736-0.273067923857637i</v>
      </c>
      <c r="N2743" t="str">
        <f t="shared" si="1412"/>
        <v>-10.0908956242823i</v>
      </c>
      <c r="O2743" t="str">
        <f t="shared" si="1413"/>
        <v>-0.786226629297+0.617938255317048i</v>
      </c>
      <c r="P2743" t="str">
        <f t="shared" si="1414"/>
        <v>1.786226629297-0.617938255317048i</v>
      </c>
      <c r="Q2743" t="str">
        <f t="shared" si="1415"/>
        <v>-1.786226629297+10.7088338795993i</v>
      </c>
      <c r="R2743" t="str">
        <f t="shared" si="1416"/>
        <v>-0.0832105393732228-0.152919894588155i</v>
      </c>
      <c r="S2743" t="str">
        <f t="shared" si="1417"/>
        <v>1.09276075345238i</v>
      </c>
      <c r="T2743" t="str">
        <f t="shared" si="1418"/>
        <v>0.167104859228011-0.0909292117006619i</v>
      </c>
      <c r="U2743" t="str">
        <f t="shared" si="1419"/>
        <v>0.00005-0.000175652197479136i</v>
      </c>
      <c r="V2743" t="str">
        <f t="shared" si="1420"/>
        <v>0.00002-0.00196730461176632i</v>
      </c>
      <c r="W2743" t="str">
        <f t="shared" si="1421"/>
        <v>0.0000422437508139609-0.0001621677297579i</v>
      </c>
      <c r="X2743" t="str">
        <f t="shared" si="1422"/>
        <v>0.0000424292745780093-0.000162063738550923i</v>
      </c>
      <c r="Y2743" t="str">
        <f t="shared" si="1423"/>
        <v>0.009+4.06647753080663i</v>
      </c>
      <c r="Z2743" t="str">
        <f t="shared" si="1424"/>
        <v>-0.000477981368361722-0.00012627485786889i</v>
      </c>
      <c r="AA2743" t="str">
        <f t="shared" si="1425"/>
        <v>0.00656239068711824-2.95105993551912i</v>
      </c>
      <c r="AB2743" t="str">
        <f t="shared" si="1426"/>
        <v>0.558531836491367-0.303922099192732i</v>
      </c>
      <c r="AC2743" t="str">
        <f t="shared" si="1427"/>
        <v>0.924977887273174-0.15685356115851i</v>
      </c>
      <c r="AD2743" t="str">
        <f t="shared" si="1428"/>
        <v>0.641114646432966-0.219854967980206i</v>
      </c>
      <c r="AE2743" t="str">
        <f t="shared" si="1429"/>
        <v>-0.000334203010812241+0.0000241299175803155i</v>
      </c>
      <c r="AF2743" t="str">
        <f t="shared" si="1430"/>
        <v>-6.35728493738417-0.185234110784657i</v>
      </c>
      <c r="AG2743" t="str">
        <f t="shared" si="1431"/>
        <v>0.997666555446897-0.00685414608731314i</v>
      </c>
      <c r="AH2743" t="str">
        <f t="shared" si="1432"/>
        <v>0.00213460249696186-0.0000770438642772283i</v>
      </c>
      <c r="AI2743">
        <f t="shared" si="1433"/>
        <v>-53.408005895701237</v>
      </c>
      <c r="AJ2743">
        <f t="shared" si="1434"/>
        <v>-2.0670700716981458</v>
      </c>
      <c r="AK2743"/>
      <c r="AL2743"/>
      <c r="AM2743"/>
      <c r="AN2743"/>
    </row>
    <row r="2744" spans="1:40" x14ac:dyDescent="0.35">
      <c r="A2744"/>
      <c r="B2744">
        <f t="shared" si="1435"/>
        <v>810000</v>
      </c>
      <c r="C2744" s="237" t="str">
        <f t="shared" si="1403"/>
        <v>-4.91531558988896E-08+0.00127581137647149i</v>
      </c>
      <c r="D2744" s="208" t="str">
        <f t="shared" si="1404"/>
        <v>-2.51366157902665+0.00978122055294809i</v>
      </c>
      <c r="E2744" t="str">
        <f t="shared" si="1405"/>
        <v>20500</v>
      </c>
      <c r="F2744" t="str">
        <f t="shared" si="1406"/>
        <v>0.327868852459016</v>
      </c>
      <c r="G2744" t="str">
        <f t="shared" si="1401"/>
        <v>0.327868852459016</v>
      </c>
      <c r="H2744" t="str">
        <f t="shared" si="1407"/>
        <v>3.8436495770319+0.194788078313222i</v>
      </c>
      <c r="I2744" t="str">
        <f t="shared" si="1408"/>
        <v>3180.86256175967i</v>
      </c>
      <c r="J2744" t="str">
        <f t="shared" si="1402"/>
        <v>-13694.5713515782+695.870940911038i</v>
      </c>
      <c r="K2744" t="str">
        <f t="shared" si="1409"/>
        <v>0.0117721775933401-0.231673599998849i</v>
      </c>
      <c r="L2744" t="str">
        <f t="shared" si="1410"/>
        <v>0.00246094223318033-0.0410590008236492i</v>
      </c>
      <c r="M2744" t="str">
        <f t="shared" si="1411"/>
        <v>0.0142331198265204-0.272732600822498i</v>
      </c>
      <c r="N2744" t="str">
        <f t="shared" si="1412"/>
        <v>-10.1033689192444i</v>
      </c>
      <c r="O2744" t="str">
        <f t="shared" si="1413"/>
        <v>-0.778457942043672+0.627696767929492i</v>
      </c>
      <c r="P2744" t="str">
        <f t="shared" si="1414"/>
        <v>1.77845794204367-0.627696767929492i</v>
      </c>
      <c r="Q2744" t="str">
        <f t="shared" si="1415"/>
        <v>-1.77845794204367+10.7310656871739i</v>
      </c>
      <c r="R2744" t="str">
        <f t="shared" si="1416"/>
        <v>-0.0836619172272405-0.151864576027348i</v>
      </c>
      <c r="S2744" t="str">
        <f t="shared" si="1417"/>
        <v>1.09411150840102i</v>
      </c>
      <c r="T2744" t="str">
        <f t="shared" si="1418"/>
        <v>0.166156780349963-0.0915354664532174i</v>
      </c>
      <c r="U2744" t="str">
        <f t="shared" si="1419"/>
        <v>0.00005-0.000175435342914347i</v>
      </c>
      <c r="V2744" t="str">
        <f t="shared" si="1420"/>
        <v>0.00002-0.00196487584064069i</v>
      </c>
      <c r="W2744" t="str">
        <f t="shared" si="1421"/>
        <v>0.0000422436770980182-0.000161969776613496i</v>
      </c>
      <c r="X2744" t="str">
        <f t="shared" si="1422"/>
        <v>0.0000424287152862109-0.000161865913121799i</v>
      </c>
      <c r="Y2744" t="str">
        <f t="shared" si="1423"/>
        <v>0.009+4.07150407905237i</v>
      </c>
      <c r="Z2744" t="str">
        <f t="shared" si="1424"/>
        <v>-0.000476808500164276-0.000126114697175555i</v>
      </c>
      <c r="AA2744" t="str">
        <f t="shared" si="1425"/>
        <v>0.0065461956500837-2.94741639937946i</v>
      </c>
      <c r="AB2744" t="str">
        <f t="shared" si="1426"/>
        <v>0.555362974500512-0.305948447091235i</v>
      </c>
      <c r="AC2744" t="str">
        <f t="shared" si="1427"/>
        <v>0.924462432070482-0.155820189344231i</v>
      </c>
      <c r="AD2744" t="str">
        <f t="shared" si="1428"/>
        <v>0.638386969753504-0.223345872613688i</v>
      </c>
      <c r="AE2744" t="str">
        <f t="shared" si="1429"/>
        <v>-0.000332555530662671+0.0000259832311675309i</v>
      </c>
      <c r="AF2744" t="str">
        <f t="shared" si="1430"/>
        <v>-6.35731115605855-0.185006857760274i</v>
      </c>
      <c r="AG2744" t="str">
        <f t="shared" si="1431"/>
        <v>0.997632106300352-0.00681665652828469i</v>
      </c>
      <c r="AH2744" t="str">
        <f t="shared" si="1432"/>
        <v>0.00212460622581089-0.0000893873805290657i</v>
      </c>
      <c r="AI2744">
        <f t="shared" si="1433"/>
        <v>-53.446750393976188</v>
      </c>
      <c r="AJ2744">
        <f t="shared" si="1434"/>
        <v>-2.4091527821675758</v>
      </c>
      <c r="AK2744"/>
      <c r="AL2744"/>
      <c r="AM2744"/>
      <c r="AN2744"/>
    </row>
    <row r="2745" spans="1:40" x14ac:dyDescent="0.35">
      <c r="A2745"/>
      <c r="B2745">
        <f t="shared" si="1435"/>
        <v>811000</v>
      </c>
      <c r="C2745" s="237" t="str">
        <f t="shared" si="1403"/>
        <v>-4.90320144641563E-08+0.00127423824284302i</v>
      </c>
      <c r="D2745" s="208" t="str">
        <f t="shared" si="1404"/>
        <v>-2.5136615780979+0.00976915986179649i</v>
      </c>
      <c r="E2745" t="str">
        <f t="shared" si="1405"/>
        <v>20500</v>
      </c>
      <c r="F2745" t="str">
        <f t="shared" si="1406"/>
        <v>0.327868852459016</v>
      </c>
      <c r="G2745" t="str">
        <f t="shared" si="1401"/>
        <v>0.327868852459016</v>
      </c>
      <c r="H2745" t="str">
        <f t="shared" si="1407"/>
        <v>3.84367570009153+0.19454931976136i</v>
      </c>
      <c r="I2745" t="str">
        <f t="shared" si="1408"/>
        <v>3184.78955257665i</v>
      </c>
      <c r="J2745" t="str">
        <f t="shared" si="1402"/>
        <v>-13728.408451351+696.73004083809i</v>
      </c>
      <c r="K2745" t="str">
        <f t="shared" si="1409"/>
        <v>0.0117432345483817-0.231389363125889i</v>
      </c>
      <c r="L2745" t="str">
        <f t="shared" si="1410"/>
        <v>0.00245489872396863-0.0410087349839457i</v>
      </c>
      <c r="M2745" t="str">
        <f t="shared" si="1411"/>
        <v>0.0141981332723503-0.272398098109835i</v>
      </c>
      <c r="N2745" t="str">
        <f t="shared" si="1412"/>
        <v>-10.1158422142064i</v>
      </c>
      <c r="O2745" t="str">
        <f t="shared" si="1413"/>
        <v>-0.770568141470797+0.637357622807041i</v>
      </c>
      <c r="P2745" t="str">
        <f t="shared" si="1414"/>
        <v>1.7705681414708-0.637357622807041i</v>
      </c>
      <c r="Q2745" t="str">
        <f t="shared" si="1415"/>
        <v>-1.7705681414708+10.7531998370134i</v>
      </c>
      <c r="R2745" t="str">
        <f t="shared" si="1416"/>
        <v>-0.0841025804650147-0.150807091513549i</v>
      </c>
      <c r="S2745" t="str">
        <f t="shared" si="1417"/>
        <v>1.09546226334967i</v>
      </c>
      <c r="T2745" t="str">
        <f t="shared" si="1418"/>
        <v>0.165203477798613-0.0921312031497527i</v>
      </c>
      <c r="U2745" t="str">
        <f t="shared" si="1419"/>
        <v>0.00005-0.000175219023132701i</v>
      </c>
      <c r="V2745" t="str">
        <f t="shared" si="1420"/>
        <v>0.00002-0.00196245305908626i</v>
      </c>
      <c r="W2745" t="str">
        <f t="shared" si="1421"/>
        <v>0.000042243603291402-0.000161772314408628i</v>
      </c>
      <c r="X2745" t="str">
        <f t="shared" si="1422"/>
        <v>0.0000424281576991196-0.000161668578313522i</v>
      </c>
      <c r="Y2745" t="str">
        <f t="shared" si="1423"/>
        <v>0.009+4.07653062729811i</v>
      </c>
      <c r="Z2745" t="str">
        <f t="shared" si="1424"/>
        <v>-0.000475639968031655-0.000125954946136804i</v>
      </c>
      <c r="AA2745" t="str">
        <f t="shared" si="1425"/>
        <v>0.00653006049140242-2.94378184946384i</v>
      </c>
      <c r="AB2745" t="str">
        <f t="shared" si="1426"/>
        <v>0.552176652886663-0.307939639404363i</v>
      </c>
      <c r="AC2745" t="str">
        <f t="shared" si="1427"/>
        <v>0.923957705601188-0.154784038107084i</v>
      </c>
      <c r="AD2745" t="str">
        <f t="shared" si="1428"/>
        <v>0.63561583602518-0.226803080215911i</v>
      </c>
      <c r="AE2745" t="str">
        <f t="shared" si="1429"/>
        <v>-0.000330891265679687+0.0000278176514331256i</v>
      </c>
      <c r="AF2745" t="str">
        <f t="shared" si="1430"/>
        <v>-6.35733727818943-0.184780159899564i</v>
      </c>
      <c r="AG2745" t="str">
        <f t="shared" si="1431"/>
        <v>0.997598100384477-0.00677879534494528i</v>
      </c>
      <c r="AH2745" t="str">
        <f t="shared" si="1432"/>
        <v>0.00211449515666425-0.00010161438910304i</v>
      </c>
      <c r="AI2745">
        <f t="shared" si="1433"/>
        <v>-53.485848121379107</v>
      </c>
      <c r="AJ2745">
        <f t="shared" si="1434"/>
        <v>-2.7512950328341841</v>
      </c>
      <c r="AK2745"/>
      <c r="AL2745"/>
      <c r="AM2745"/>
      <c r="AN2745"/>
    </row>
    <row r="2746" spans="1:40" x14ac:dyDescent="0.35">
      <c r="A2746"/>
      <c r="B2746">
        <f t="shared" si="1435"/>
        <v>812000</v>
      </c>
      <c r="C2746" s="237" t="str">
        <f t="shared" si="1403"/>
        <v>-4.89113203206474E-08+0.0012726689839279i</v>
      </c>
      <c r="D2746" s="208" t="str">
        <f t="shared" si="1404"/>
        <v>-2.51366157717258+0.00975712887678057i</v>
      </c>
      <c r="E2746" t="str">
        <f t="shared" si="1405"/>
        <v>20500</v>
      </c>
      <c r="F2746" t="str">
        <f t="shared" si="1406"/>
        <v>0.327868852459016</v>
      </c>
      <c r="G2746" t="str">
        <f t="shared" si="1401"/>
        <v>0.327868852459016</v>
      </c>
      <c r="H2746" t="str">
        <f t="shared" si="1407"/>
        <v>3.84370172707717+0.194311144053956i</v>
      </c>
      <c r="I2746" t="str">
        <f t="shared" si="1408"/>
        <v>3188.71654339364i</v>
      </c>
      <c r="J2746" t="str">
        <f t="shared" si="1402"/>
        <v>-13762.2872995504+697.58914076514i</v>
      </c>
      <c r="K2746" t="str">
        <f t="shared" si="1409"/>
        <v>0.0117143980252766-0.231105821097378i</v>
      </c>
      <c r="L2746" t="str">
        <f t="shared" si="1410"/>
        <v>0.00244887742319679-0.0409585916239066i</v>
      </c>
      <c r="M2746" t="str">
        <f t="shared" si="1411"/>
        <v>0.0141632754484734-0.272064412721285i</v>
      </c>
      <c r="N2746" t="str">
        <f t="shared" si="1412"/>
        <v>-10.1283155091684i</v>
      </c>
      <c r="O2746" t="str">
        <f t="shared" si="1413"/>
        <v>-0.76255845508193+0.64691931690363i</v>
      </c>
      <c r="P2746" t="str">
        <f t="shared" si="1414"/>
        <v>1.76255845508193-0.64691931690363i</v>
      </c>
      <c r="Q2746" t="str">
        <f t="shared" si="1415"/>
        <v>-1.76255845508193+10.775234826072i</v>
      </c>
      <c r="R2746" t="str">
        <f t="shared" si="1416"/>
        <v>-0.0845325527756144-0.149747538267416i</v>
      </c>
      <c r="S2746" t="str">
        <f t="shared" si="1417"/>
        <v>1.09681301829831i</v>
      </c>
      <c r="T2746" t="str">
        <f t="shared" si="1418"/>
        <v>0.164245049429826-0.0927164043542828i</v>
      </c>
      <c r="U2746" t="str">
        <f t="shared" si="1419"/>
        <v>0.00005-0.0001750032361584i</v>
      </c>
      <c r="V2746" t="str">
        <f t="shared" si="1420"/>
        <v>0.00002-0.00196003624497408i</v>
      </c>
      <c r="W2746" t="str">
        <f t="shared" si="1421"/>
        <v>0.0000422435293941128-0.00016157534132944i</v>
      </c>
      <c r="X2746" t="str">
        <f t="shared" si="1422"/>
        <v>0.000042427601807897-0.000161471732313424i</v>
      </c>
      <c r="Y2746" t="str">
        <f t="shared" si="1423"/>
        <v>0.009+4.08155717554386i</v>
      </c>
      <c r="Z2746" t="str">
        <f t="shared" si="1424"/>
        <v>-0.000474475750615984-0.000125795603165615i</v>
      </c>
      <c r="AA2746" t="str">
        <f t="shared" si="1425"/>
        <v>0.00651398491624191-2.94015625256734i</v>
      </c>
      <c r="AB2746" t="str">
        <f t="shared" si="1426"/>
        <v>0.548973198723588-0.309895617854022i</v>
      </c>
      <c r="AC2746" t="str">
        <f t="shared" si="1427"/>
        <v>0.923463689350998-0.1537452079064i</v>
      </c>
      <c r="AD2746" t="str">
        <f t="shared" si="1428"/>
        <v>0.632801654382225-0.23022604828884i</v>
      </c>
      <c r="AE2746" t="str">
        <f t="shared" si="1429"/>
        <v>-0.000329210464562974+0.0000296330112759883i</v>
      </c>
      <c r="AF2746" t="str">
        <f t="shared" si="1430"/>
        <v>-6.35736330424975-0.184554015177175i</v>
      </c>
      <c r="AG2746" t="str">
        <f t="shared" si="1431"/>
        <v>0.997564541848286-0.0067405682557773i</v>
      </c>
      <c r="AH2746" t="str">
        <f t="shared" si="1432"/>
        <v>0.00210427084389863-0.000113723693451265i</v>
      </c>
      <c r="AI2746">
        <f t="shared" si="1433"/>
        <v>-53.525300952835238</v>
      </c>
      <c r="AJ2746">
        <f t="shared" si="1434"/>
        <v>-3.0934967125266146</v>
      </c>
      <c r="AK2746"/>
      <c r="AL2746"/>
      <c r="AM2746"/>
      <c r="AN2746"/>
    </row>
    <row r="2747" spans="1:40" x14ac:dyDescent="0.35">
      <c r="A2747"/>
      <c r="B2747">
        <f t="shared" si="1435"/>
        <v>813000</v>
      </c>
      <c r="C2747" s="237" t="str">
        <f t="shared" si="1403"/>
        <v>-4.87910712690218E-08+0.0012711035854283i</v>
      </c>
      <c r="D2747" s="208" t="str">
        <f t="shared" si="1404"/>
        <v>-2.51366157625067+0.00974512748828364i</v>
      </c>
      <c r="E2747" t="str">
        <f t="shared" si="1405"/>
        <v>20500</v>
      </c>
      <c r="F2747" t="str">
        <f t="shared" si="1406"/>
        <v>0.327868852459016</v>
      </c>
      <c r="G2747" t="str">
        <f t="shared" si="1401"/>
        <v>0.327868852459016</v>
      </c>
      <c r="H2747" t="str">
        <f t="shared" si="1407"/>
        <v>3.84372765845888+0.194073549065856i</v>
      </c>
      <c r="I2747" t="str">
        <f t="shared" si="1408"/>
        <v>3192.64353421063i</v>
      </c>
      <c r="J2747" t="str">
        <f t="shared" si="1402"/>
        <v>-13796.2078961764+698.44824069219i</v>
      </c>
      <c r="K2747" t="str">
        <f t="shared" si="1409"/>
        <v>0.011685667502363-0.230822971374972i</v>
      </c>
      <c r="L2747" t="str">
        <f t="shared" si="1410"/>
        <v>0.00244287822231318-0.0409085702980593i</v>
      </c>
      <c r="M2747" t="str">
        <f t="shared" si="1411"/>
        <v>0.0141285457246762-0.271731541673031i</v>
      </c>
      <c r="N2747" t="str">
        <f t="shared" si="1412"/>
        <v>-10.1407888041304i</v>
      </c>
      <c r="O2747" t="str">
        <f t="shared" si="1413"/>
        <v>-0.75443012903265+0.656380362600664i</v>
      </c>
      <c r="P2747" t="str">
        <f t="shared" si="1414"/>
        <v>1.75443012903265-0.656380362600664i</v>
      </c>
      <c r="Q2747" t="str">
        <f t="shared" si="1415"/>
        <v>-1.75443012903265+10.7971691667311i</v>
      </c>
      <c r="R2747" t="str">
        <f t="shared" si="1416"/>
        <v>-0.0849518580782151-0.148686012501272i</v>
      </c>
      <c r="S2747" t="str">
        <f t="shared" si="1417"/>
        <v>1.09816377324695i</v>
      </c>
      <c r="T2747" t="str">
        <f t="shared" si="1418"/>
        <v>0.16328159251744-0.0932910530115121i</v>
      </c>
      <c r="U2747" t="str">
        <f t="shared" si="1419"/>
        <v>0.00005-0.000174787980025364i</v>
      </c>
      <c r="V2747" t="str">
        <f t="shared" si="1420"/>
        <v>0.00002-0.00195762537628408i</v>
      </c>
      <c r="W2747" t="str">
        <f t="shared" si="1421"/>
        <v>0.0000422434554061523-0.000161378855570993i</v>
      </c>
      <c r="X2747" t="str">
        <f t="shared" si="1422"/>
        <v>0.000042427047603761-0.000161275373317748i</v>
      </c>
      <c r="Y2747" t="str">
        <f t="shared" si="1423"/>
        <v>0.009+4.0865837237896i</v>
      </c>
      <c r="Z2747" t="str">
        <f t="shared" si="1424"/>
        <v>-0.000473315826700588-0.000125636666683231i</v>
      </c>
      <c r="AA2747" t="str">
        <f t="shared" si="1425"/>
        <v>0.00649796863158225-2.93653957564846i</v>
      </c>
      <c r="AB2747" t="str">
        <f t="shared" si="1426"/>
        <v>0.545752937139687-0.311816325434533i</v>
      </c>
      <c r="AC2747" t="str">
        <f t="shared" si="1427"/>
        <v>0.922980364497609-0.152703798193154i</v>
      </c>
      <c r="AD2747" t="str">
        <f t="shared" si="1428"/>
        <v>0.629944840792848-0.233614239140016i</v>
      </c>
      <c r="AE2747" t="str">
        <f t="shared" si="1429"/>
        <v>-0.000327513377390927+0.0000314291467360733i</v>
      </c>
      <c r="AF2747" t="str">
        <f t="shared" si="1430"/>
        <v>-6.35738923470955-0.184328421577572i</v>
      </c>
      <c r="AG2747" t="str">
        <f t="shared" si="1431"/>
        <v>0.997531434769386-0.00670198102393095i</v>
      </c>
      <c r="AH2747" t="str">
        <f t="shared" si="1432"/>
        <v>0.00209393485305827-0.000125714117063847i</v>
      </c>
      <c r="AI2747">
        <f t="shared" si="1433"/>
        <v>-53.5651108037992</v>
      </c>
      <c r="AJ2747">
        <f t="shared" si="1434"/>
        <v>-3.4357577005777196</v>
      </c>
      <c r="AK2747"/>
      <c r="AL2747"/>
      <c r="AM2747"/>
      <c r="AN2747"/>
    </row>
    <row r="2748" spans="1:40" x14ac:dyDescent="0.35">
      <c r="A2748"/>
      <c r="B2748">
        <f t="shared" si="1435"/>
        <v>814000</v>
      </c>
      <c r="C2748" s="237" t="str">
        <f t="shared" si="1403"/>
        <v>-4.86712651234397E-08+0.00126954203311664i</v>
      </c>
      <c r="D2748" s="208" t="str">
        <f t="shared" si="1404"/>
        <v>-2.51366157533216+0.00973315558722758i</v>
      </c>
      <c r="E2748" t="str">
        <f t="shared" si="1405"/>
        <v>20500</v>
      </c>
      <c r="F2748" t="str">
        <f t="shared" si="1406"/>
        <v>0.327868852459016</v>
      </c>
      <c r="G2748" t="str">
        <f t="shared" si="1401"/>
        <v>0.327868852459016</v>
      </c>
      <c r="H2748" t="str">
        <f t="shared" si="1407"/>
        <v>3.8437534947039+0.193836532682191i</v>
      </c>
      <c r="I2748" t="str">
        <f t="shared" si="1408"/>
        <v>3196.57052502762i</v>
      </c>
      <c r="J2748" t="str">
        <f t="shared" si="1402"/>
        <v>-13830.170241229+699.307340619241i</v>
      </c>
      <c r="K2748" t="str">
        <f t="shared" si="1409"/>
        <v>0.0116570424611665-0.23054081143265i</v>
      </c>
      <c r="L2748" t="str">
        <f t="shared" si="1410"/>
        <v>0.00243690101342789-0.0408586705630816i</v>
      </c>
      <c r="M2748" t="str">
        <f t="shared" si="1411"/>
        <v>0.0140939434745944-0.271399481995732i</v>
      </c>
      <c r="N2748" t="str">
        <f t="shared" si="1412"/>
        <v>-10.1532620990925i</v>
      </c>
      <c r="O2748" t="str">
        <f t="shared" si="1413"/>
        <v>-0.746184427936555+0.665739287938601i</v>
      </c>
      <c r="P2748" t="str">
        <f t="shared" si="1414"/>
        <v>1.74618442793656-0.665739287938601i</v>
      </c>
      <c r="Q2748" t="str">
        <f t="shared" si="1415"/>
        <v>-1.74618442793656+10.8190013870311i</v>
      </c>
      <c r="R2748" t="str">
        <f t="shared" si="1416"/>
        <v>-0.0853605205058862-0.147622609438162i</v>
      </c>
      <c r="S2748" t="str">
        <f t="shared" si="1417"/>
        <v>1.0995145281956i</v>
      </c>
      <c r="T2748" t="str">
        <f t="shared" si="1418"/>
        <v>0.162313203767404-0.0938551324305603i</v>
      </c>
      <c r="U2748" t="str">
        <f t="shared" si="1419"/>
        <v>0.00005-0.000174573252777176i</v>
      </c>
      <c r="V2748" t="str">
        <f t="shared" si="1420"/>
        <v>0.00002-0.00195522043110437i</v>
      </c>
      <c r="W2748" t="str">
        <f t="shared" si="1421"/>
        <v>0.0000422433813275222-0.000161182855337222i</v>
      </c>
      <c r="X2748" t="str">
        <f t="shared" si="1422"/>
        <v>0.0000424264950779828-0.000161079499531605i</v>
      </c>
      <c r="Y2748" t="str">
        <f t="shared" si="1423"/>
        <v>0.009+4.09161027203535i</v>
      </c>
      <c r="Z2748" t="str">
        <f t="shared" si="1424"/>
        <v>-0.000472160175199045-0.000125478135119098i</v>
      </c>
      <c r="AA2748" t="str">
        <f t="shared" si="1425"/>
        <v>0.00648201134620245-2.93293178582806i</v>
      </c>
      <c r="AB2748" t="str">
        <f t="shared" si="1426"/>
        <v>0.542516191365243-0.313701706358245i</v>
      </c>
      <c r="AC2748" t="str">
        <f t="shared" si="1427"/>
        <v>0.922507711928349-0.151659907428121i</v>
      </c>
      <c r="AD2748" t="str">
        <f t="shared" si="1428"/>
        <v>0.627045818006556-0.236967119970439i</v>
      </c>
      <c r="AE2748" t="str">
        <f t="shared" si="1429"/>
        <v>-0.000325800255586238+0.0000332058970039637i</v>
      </c>
      <c r="AF2748" t="str">
        <f t="shared" si="1430"/>
        <v>-6.35741507003606-0.184103377094963i</v>
      </c>
      <c r="AG2748" t="str">
        <f t="shared" si="1431"/>
        <v>0.997498783153493-0.00666303945639156i</v>
      </c>
      <c r="AH2748" t="str">
        <f t="shared" si="1432"/>
        <v>0.00208348876062694-0.000137584503574389i</v>
      </c>
      <c r="AI2748">
        <f t="shared" si="1433"/>
        <v>-53.605279630887075</v>
      </c>
      <c r="AJ2748">
        <f t="shared" si="1434"/>
        <v>-3.7780778668851767</v>
      </c>
      <c r="AK2748"/>
      <c r="AL2748"/>
      <c r="AM2748"/>
      <c r="AN2748"/>
    </row>
    <row r="2749" spans="1:40" x14ac:dyDescent="0.35">
      <c r="A2749"/>
      <c r="B2749">
        <f t="shared" si="1435"/>
        <v>815000</v>
      </c>
      <c r="C2749" s="237" t="str">
        <f t="shared" si="1403"/>
        <v>-4.85518997114636E-08+0.00126798431283518i</v>
      </c>
      <c r="D2749" s="208" t="str">
        <f t="shared" si="1404"/>
        <v>-2.51366157441702+0.00972121306506972i</v>
      </c>
      <c r="E2749" t="str">
        <f t="shared" si="1405"/>
        <v>20500</v>
      </c>
      <c r="F2749" t="str">
        <f t="shared" si="1406"/>
        <v>0.327868852459016</v>
      </c>
      <c r="G2749" t="str">
        <f t="shared" si="1401"/>
        <v>0.327868852459016</v>
      </c>
      <c r="H2749" t="str">
        <f t="shared" si="1407"/>
        <v>3.84377923627654+0.193600092798318i</v>
      </c>
      <c r="I2749" t="str">
        <f t="shared" si="1408"/>
        <v>3200.4975158446i</v>
      </c>
      <c r="J2749" t="str">
        <f t="shared" si="1402"/>
        <v>-13864.1743347082+700.166440546292i</v>
      </c>
      <c r="K2749" t="str">
        <f t="shared" si="1409"/>
        <v>0.0116285223863758-0.230259338756628i</v>
      </c>
      <c r="L2749" t="str">
        <f t="shared" si="1410"/>
        <v>0.00243094568930771-0.040808891977787i</v>
      </c>
      <c r="M2749" t="str">
        <f t="shared" si="1411"/>
        <v>0.0140594680756835-0.271068230734415i</v>
      </c>
      <c r="N2749" t="str">
        <f t="shared" si="1412"/>
        <v>-10.1657353940545i</v>
      </c>
      <c r="O2749" t="str">
        <f t="shared" si="1413"/>
        <v>-0.737822634668775+0.674994636845677i</v>
      </c>
      <c r="P2749" t="str">
        <f t="shared" si="1414"/>
        <v>1.73782263466877-0.674994636845677i</v>
      </c>
      <c r="Q2749" t="str">
        <f t="shared" si="1415"/>
        <v>-1.73782263466877+10.8407300309002i</v>
      </c>
      <c r="R2749" t="str">
        <f t="shared" si="1416"/>
        <v>-0.0857585643899428-0.146557423330954i</v>
      </c>
      <c r="S2749" t="str">
        <f t="shared" si="1417"/>
        <v>1.10086528314424i</v>
      </c>
      <c r="T2749" t="str">
        <f t="shared" si="1418"/>
        <v>0.161339979332121-0.0944086262691779i</v>
      </c>
      <c r="U2749" t="str">
        <f t="shared" si="1419"/>
        <v>0.0000499999999999999-0.000174359052467019i</v>
      </c>
      <c r="V2749" t="str">
        <f t="shared" si="1420"/>
        <v>0.00002-0.00195282138763062i</v>
      </c>
      <c r="W2749" t="str">
        <f t="shared" si="1421"/>
        <v>0.0000422433071582236-0.000160987338840875i</v>
      </c>
      <c r="X2749" t="str">
        <f t="shared" si="1422"/>
        <v>0.0000424259442218877-0.000160884109168916i</v>
      </c>
      <c r="Y2749" t="str">
        <f t="shared" si="1423"/>
        <v>0.009+4.09663682028109i</v>
      </c>
      <c r="Z2749" t="str">
        <f t="shared" si="1424"/>
        <v>-0.000471008775154244-0.000125320006910818i</v>
      </c>
      <c r="AA2749" t="str">
        <f t="shared" si="1425"/>
        <v>0.00646611277066762-2.92933285038843i</v>
      </c>
      <c r="AB2749" t="str">
        <f t="shared" si="1426"/>
        <v>0.53926328278037-0.315551706002767i</v>
      </c>
      <c r="AC2749" t="str">
        <f t="shared" si="1427"/>
        <v>0.922045712257243-0.150613633100081i</v>
      </c>
      <c r="AD2749" t="str">
        <f t="shared" si="1428"/>
        <v>0.624105015500482-0.240284162961809i</v>
      </c>
      <c r="AE2749" t="str">
        <f t="shared" si="1429"/>
        <v>-0.000324071351881436+0.000034963104430008i</v>
      </c>
      <c r="AF2749" t="str">
        <f t="shared" si="1430"/>
        <v>-6.35744081069356-0.183878879733248i</v>
      </c>
      <c r="AG2749" t="str">
        <f t="shared" si="1431"/>
        <v>0.997466590933936-0.0066237494031427i</v>
      </c>
      <c r="AH2749" t="str">
        <f t="shared" si="1432"/>
        <v>0.00207293415379878-0.000149333716862466i</v>
      </c>
      <c r="AI2749">
        <f t="shared" si="1433"/>
        <v>-53.645809432527294</v>
      </c>
      <c r="AJ2749">
        <f t="shared" si="1434"/>
        <v>-4.1204570719517299</v>
      </c>
      <c r="AK2749"/>
      <c r="AL2749"/>
      <c r="AM2749"/>
      <c r="AN2749"/>
    </row>
    <row r="2750" spans="1:40" x14ac:dyDescent="0.35">
      <c r="A2750"/>
      <c r="B2750">
        <f t="shared" si="1435"/>
        <v>816000</v>
      </c>
      <c r="C2750" s="237" t="str">
        <f t="shared" si="1403"/>
        <v>-4.84329728739589E-08+0.00126643041049557i</v>
      </c>
      <c r="D2750" s="208" t="str">
        <f t="shared" si="1404"/>
        <v>-2.51366157350525+0.00970929981379937i</v>
      </c>
      <c r="E2750" t="str">
        <f t="shared" si="1405"/>
        <v>20500</v>
      </c>
      <c r="F2750" t="str">
        <f t="shared" si="1406"/>
        <v>0.327868852459016</v>
      </c>
      <c r="G2750" t="str">
        <f t="shared" si="1401"/>
        <v>0.327868852459016</v>
      </c>
      <c r="H2750" t="str">
        <f t="shared" si="1407"/>
        <v>3.84380488363836+0.193364227319757i</v>
      </c>
      <c r="I2750" t="str">
        <f t="shared" si="1408"/>
        <v>3204.42450666159i</v>
      </c>
      <c r="J2750" t="str">
        <f t="shared" si="1402"/>
        <v>-13898.2201766141+701.025540473343i</v>
      </c>
      <c r="K2750" t="str">
        <f t="shared" si="1409"/>
        <v>0.0116001067658201-0.229978550845294i</v>
      </c>
      <c r="L2750" t="str">
        <f t="shared" si="1410"/>
        <v>0.00242501214337152-0.0407592341031136i</v>
      </c>
      <c r="M2750" t="str">
        <f t="shared" si="1411"/>
        <v>0.0140251189091916-0.270737784948408i</v>
      </c>
      <c r="N2750" t="str">
        <f t="shared" si="1412"/>
        <v>-10.1782086890165i</v>
      </c>
      <c r="O2750" t="str">
        <f t="shared" si="1413"/>
        <v>-0.729346050165991+0.684144969364876i</v>
      </c>
      <c r="P2750" t="str">
        <f t="shared" si="1414"/>
        <v>1.72934605016599-0.684144969364876i</v>
      </c>
      <c r="Q2750" t="str">
        <f t="shared" si="1415"/>
        <v>-1.72934605016599+10.8623536583814i</v>
      </c>
      <c r="R2750" t="str">
        <f t="shared" si="1416"/>
        <v>-0.0861460142449164-0.145490547481354i</v>
      </c>
      <c r="S2750" t="str">
        <f t="shared" si="1417"/>
        <v>1.10221603809288i</v>
      </c>
      <c r="T2750" t="str">
        <f t="shared" si="1418"/>
        <v>0.160362014824862-0.0949515185185246i</v>
      </c>
      <c r="U2750" t="str">
        <f t="shared" si="1419"/>
        <v>0.0000499999999999999-0.000174145377157623i</v>
      </c>
      <c r="V2750" t="str">
        <f t="shared" si="1420"/>
        <v>0.00002-0.00195042822416539i</v>
      </c>
      <c r="W2750" t="str">
        <f t="shared" si="1421"/>
        <v>0.0000422432328982585-0.000160792304303463i</v>
      </c>
      <c r="X2750" t="str">
        <f t="shared" si="1422"/>
        <v>0.0000424253950268532-0.000160689200452355i</v>
      </c>
      <c r="Y2750" t="str">
        <f t="shared" si="1423"/>
        <v>0.009+4.10166336852683i</v>
      </c>
      <c r="Z2750" t="str">
        <f t="shared" si="1424"/>
        <v>-0.000469861605737398-0.000125162280504085i</v>
      </c>
      <c r="AA2750" t="str">
        <f t="shared" si="1425"/>
        <v>0.00645027261731541-2.92574273677225i</v>
      </c>
      <c r="AB2750" t="str">
        <f t="shared" si="1426"/>
        <v>0.53599453096318-0.317366270860099i</v>
      </c>
      <c r="AC2750" t="str">
        <f t="shared" si="1427"/>
        <v>0.921594345841435-0.149565071744012i</v>
      </c>
      <c r="AD2750" t="str">
        <f t="shared" si="1428"/>
        <v>0.621122869424362-0.243564845363557i</v>
      </c>
      <c r="AE2750" t="str">
        <f t="shared" si="1429"/>
        <v>-0.000322326920284278+0.0000367006145333074i</v>
      </c>
      <c r="AF2750" t="str">
        <f t="shared" si="1430"/>
        <v>-6.35746645714361-0.183654927505958i</v>
      </c>
      <c r="AG2750" t="str">
        <f t="shared" si="1431"/>
        <v>0.997434861971184-0.00658411675632088i</v>
      </c>
      <c r="AH2750" t="str">
        <f t="shared" si="1432"/>
        <v>0.00206227263024741-0.000160960641154886i</v>
      </c>
      <c r="AI2750">
        <f t="shared" si="1433"/>
        <v>-53.686702249633065</v>
      </c>
      <c r="AJ2750">
        <f t="shared" si="1434"/>
        <v>-4.4628951669563639</v>
      </c>
      <c r="AK2750"/>
      <c r="AL2750"/>
      <c r="AM2750"/>
      <c r="AN2750"/>
    </row>
    <row r="2751" spans="1:40" x14ac:dyDescent="0.35">
      <c r="A2751"/>
      <c r="B2751">
        <f t="shared" si="1435"/>
        <v>817000</v>
      </c>
      <c r="C2751" s="237" t="str">
        <f t="shared" si="1403"/>
        <v>-4.83144824649966E-08+0.00126488031207843i</v>
      </c>
      <c r="D2751" s="208" t="str">
        <f t="shared" si="1404"/>
        <v>-2.51366157259682+0.00969741572593463i</v>
      </c>
      <c r="E2751" t="str">
        <f t="shared" si="1405"/>
        <v>20500</v>
      </c>
      <c r="F2751" t="str">
        <f t="shared" si="1406"/>
        <v>0.327868852459016</v>
      </c>
      <c r="G2751" t="str">
        <f t="shared" si="1401"/>
        <v>0.327868852459016</v>
      </c>
      <c r="H2751" t="str">
        <f t="shared" si="1407"/>
        <v>3.84383043724808+0.193128934162133i</v>
      </c>
      <c r="I2751" t="str">
        <f t="shared" si="1408"/>
        <v>3208.35149747858i</v>
      </c>
      <c r="J2751" t="str">
        <f t="shared" si="1402"/>
        <v>-13932.3077669465+701.884640400393i</v>
      </c>
      <c r="K2751" t="str">
        <f t="shared" si="1409"/>
        <v>0.0115717950904465-0.229698445209133i</v>
      </c>
      <c r="L2751" t="str">
        <f t="shared" si="1410"/>
        <v>0.00241910026968549-0.0407096965021109i</v>
      </c>
      <c r="M2751" t="str">
        <f t="shared" si="1411"/>
        <v>0.013990895360132-0.270408141711244i</v>
      </c>
      <c r="N2751" t="str">
        <f t="shared" si="1412"/>
        <v>-10.1906819839786i</v>
      </c>
      <c r="O2751" t="str">
        <f t="shared" si="1413"/>
        <v>-0.72075599322422+0.693188861877748i</v>
      </c>
      <c r="P2751" t="str">
        <f t="shared" si="1414"/>
        <v>1.72075599322422-0.693188861877748i</v>
      </c>
      <c r="Q2751" t="str">
        <f t="shared" si="1415"/>
        <v>-1.72075599322422+10.8838708458563i</v>
      </c>
      <c r="R2751" t="str">
        <f t="shared" si="1416"/>
        <v>-0.0865228947540511-0.14442207425895i</v>
      </c>
      <c r="S2751" t="str">
        <f t="shared" si="1417"/>
        <v>1.10356679304153i</v>
      </c>
      <c r="T2751" t="str">
        <f t="shared" si="1418"/>
        <v>0.159379405334355-0.095483793488398i</v>
      </c>
      <c r="U2751" t="str">
        <f t="shared" si="1419"/>
        <v>0.0000499999999999999-0.0001739322249212i</v>
      </c>
      <c r="V2751" t="str">
        <f t="shared" si="1420"/>
        <v>0.00002-0.00194804091911745i</v>
      </c>
      <c r="W2751" t="str">
        <f t="shared" si="1421"/>
        <v>0.0000422431585476273-0.000160597749955201i</v>
      </c>
      <c r="X2751" t="str">
        <f t="shared" si="1422"/>
        <v>0.0000424248474843092-0.000160494771613295i</v>
      </c>
      <c r="Y2751" t="str">
        <f t="shared" si="1423"/>
        <v>0.009+4.10668991677258i</v>
      </c>
      <c r="Z2751" t="str">
        <f t="shared" si="1424"/>
        <v>-0.000468718646247115-0.000125004954352643i</v>
      </c>
      <c r="AA2751" t="str">
        <f t="shared" si="1425"/>
        <v>0.00643449060024331-2.92216141258161i</v>
      </c>
      <c r="AB2751" t="str">
        <f t="shared" si="1426"/>
        <v>0.532710253738555-0.319145348487256i</v>
      </c>
      <c r="AC2751" t="str">
        <f t="shared" si="1427"/>
        <v>0.921153592797099-0.148514318959326i</v>
      </c>
      <c r="AD2751" t="str">
        <f t="shared" si="1428"/>
        <v>0.618099822544446-0.246808649579099i</v>
      </c>
      <c r="AE2751" t="str">
        <f t="shared" si="1429"/>
        <v>-0.000320567216043087+0.000038418276010249i</v>
      </c>
      <c r="AF2751" t="str">
        <f t="shared" si="1430"/>
        <v>-6.3574920098449-0.183431518436198i</v>
      </c>
      <c r="AG2751" t="str">
        <f t="shared" si="1431"/>
        <v>0.997403600052372-0.00654414744936528i</v>
      </c>
      <c r="AH2751" t="str">
        <f t="shared" si="1432"/>
        <v>0.00205150579789363-0.00017246418112372i</v>
      </c>
      <c r="AI2751">
        <f t="shared" si="1433"/>
        <v>-53.727960166295944</v>
      </c>
      <c r="AJ2751">
        <f t="shared" si="1434"/>
        <v>-4.8053919938018961</v>
      </c>
      <c r="AK2751"/>
      <c r="AL2751"/>
      <c r="AM2751"/>
      <c r="AN2751"/>
    </row>
    <row r="2752" spans="1:40" x14ac:dyDescent="0.35">
      <c r="A2752"/>
      <c r="B2752">
        <f t="shared" si="1435"/>
        <v>818000</v>
      </c>
      <c r="C2752" s="237" t="str">
        <f t="shared" si="1403"/>
        <v>-4.81964263517571E-08+0.00126333400363296i</v>
      </c>
      <c r="D2752" s="208" t="str">
        <f t="shared" si="1404"/>
        <v>-2.51366157169172+0.00968556069451936i</v>
      </c>
      <c r="E2752" t="str">
        <f t="shared" si="1405"/>
        <v>20500</v>
      </c>
      <c r="F2752" t="str">
        <f t="shared" si="1406"/>
        <v>0.327868852459016</v>
      </c>
      <c r="G2752" t="str">
        <f t="shared" si="1401"/>
        <v>0.327868852459016</v>
      </c>
      <c r="H2752" t="str">
        <f t="shared" si="1407"/>
        <v>3.84385589756163+0.192894211251108i</v>
      </c>
      <c r="I2752" t="str">
        <f t="shared" si="1408"/>
        <v>3212.27848829556i</v>
      </c>
      <c r="J2752" t="str">
        <f t="shared" si="1402"/>
        <v>-13966.4371057056+702.743740327444i</v>
      </c>
      <c r="K2752" t="str">
        <f t="shared" si="1409"/>
        <v>0.0115435868542965-0.229419019370646i</v>
      </c>
      <c r="L2752" t="str">
        <f t="shared" si="1410"/>
        <v>0.00241320996295824-0.0406602787399259i</v>
      </c>
      <c r="M2752" t="str">
        <f t="shared" si="1411"/>
        <v>0.0139567968172547-0.270079298110572i</v>
      </c>
      <c r="N2752" t="str">
        <f t="shared" si="1412"/>
        <v>-10.2031552789406i</v>
      </c>
      <c r="O2752" t="str">
        <f t="shared" si="1413"/>
        <v>-0.712053800293851+0.702124907325673i</v>
      </c>
      <c r="P2752" t="str">
        <f t="shared" si="1414"/>
        <v>1.71205380029385-0.702124907325673i</v>
      </c>
      <c r="Q2752" t="str">
        <f t="shared" si="1415"/>
        <v>-1.71205380029385+10.9052801862663i</v>
      </c>
      <c r="R2752" t="str">
        <f t="shared" si="1416"/>
        <v>-0.0868892307553617-0.143352095120241i</v>
      </c>
      <c r="S2752" t="str">
        <f t="shared" si="1417"/>
        <v>1.10491754799017i</v>
      </c>
      <c r="T2752" t="str">
        <f t="shared" si="1418"/>
        <v>0.15839224543951-0.0960054357929663i</v>
      </c>
      <c r="U2752" t="str">
        <f t="shared" si="1419"/>
        <v>0.0000500000000000001-0.00017371959383939i</v>
      </c>
      <c r="V2752" t="str">
        <f t="shared" si="1420"/>
        <v>0.00002-0.00194565945100117i</v>
      </c>
      <c r="W2752" t="str">
        <f t="shared" si="1421"/>
        <v>0.0000422430841063326-0.000160403674034963i</v>
      </c>
      <c r="X2752" t="str">
        <f t="shared" si="1422"/>
        <v>0.0000424243015857404-0.000160300820891767i</v>
      </c>
      <c r="Y2752" t="str">
        <f t="shared" si="1423"/>
        <v>0.009+4.11171646501832i</v>
      </c>
      <c r="Z2752" t="str">
        <f t="shared" si="1424"/>
        <v>-0.000467579876108504-0.000124848026918231i</v>
      </c>
      <c r="AA2752" t="str">
        <f t="shared" si="1425"/>
        <v>0.00641876643529567-2.9185888455771i</v>
      </c>
      <c r="AB2752" t="str">
        <f t="shared" si="1426"/>
        <v>0.529410767227358-0.320888887458583i</v>
      </c>
      <c r="AC2752" t="str">
        <f t="shared" si="1427"/>
        <v>0.920723433014763-0.147461469428119i</v>
      </c>
      <c r="AD2752" t="str">
        <f t="shared" si="1428"/>
        <v>0.615036324186311-0.250015063251583i</v>
      </c>
      <c r="AE2752" t="str">
        <f t="shared" si="1429"/>
        <v>-0.000318792495612062+0.0000401159407427325i</v>
      </c>
      <c r="AF2752" t="str">
        <f t="shared" si="1430"/>
        <v>-6.35751746925335-0.183208650556589i</v>
      </c>
      <c r="AG2752" t="str">
        <f t="shared" si="1431"/>
        <v>0.997372808890848-0.00650384745616224i</v>
      </c>
      <c r="AH2752" t="str">
        <f t="shared" si="1432"/>
        <v>0.00204063527467226-0.000183843261982026i</v>
      </c>
      <c r="AI2752">
        <f t="shared" si="1433"/>
        <v>-53.769585310499124</v>
      </c>
      <c r="AJ2752">
        <f t="shared" si="1434"/>
        <v>-5.1479473851635618</v>
      </c>
      <c r="AK2752"/>
      <c r="AL2752"/>
      <c r="AM2752"/>
      <c r="AN2752"/>
    </row>
    <row r="2753" spans="1:40" x14ac:dyDescent="0.35">
      <c r="A2753"/>
      <c r="B2753">
        <f t="shared" si="1435"/>
        <v>819000</v>
      </c>
      <c r="C2753" s="237" t="str">
        <f t="shared" si="1403"/>
        <v>-4.80788024144333E-08+0.00126179147127648i</v>
      </c>
      <c r="D2753" s="208" t="str">
        <f t="shared" si="1404"/>
        <v>-2.51366157078994+0.00967373461311968i</v>
      </c>
      <c r="E2753" t="str">
        <f t="shared" si="1405"/>
        <v>20500</v>
      </c>
      <c r="F2753" t="str">
        <f t="shared" si="1406"/>
        <v>0.327868852459016</v>
      </c>
      <c r="G2753" t="str">
        <f t="shared" si="1401"/>
        <v>0.327868852459016</v>
      </c>
      <c r="H2753" t="str">
        <f t="shared" si="1407"/>
        <v>3.84388126503219+0.192660056522331i</v>
      </c>
      <c r="I2753" t="str">
        <f t="shared" si="1408"/>
        <v>3216.20547911255i</v>
      </c>
      <c r="J2753" t="str">
        <f t="shared" si="1402"/>
        <v>-14000.6081928913+703.602840254494i</v>
      </c>
      <c r="K2753" t="str">
        <f t="shared" si="1409"/>
        <v>0.0115154815544841-0.22914027086429i</v>
      </c>
      <c r="L2753" t="str">
        <f t="shared" si="1410"/>
        <v>0.0024073411185364-0.0406109803837925i</v>
      </c>
      <c r="M2753" t="str">
        <f t="shared" si="1411"/>
        <v>0.0139228226730205-0.269751251248083i</v>
      </c>
      <c r="N2753" t="str">
        <f t="shared" si="1412"/>
        <v>-10.2156285739026i</v>
      </c>
      <c r="O2753" t="str">
        <f t="shared" si="1413"/>
        <v>-0.703240825271301+0.710951715429212i</v>
      </c>
      <c r="P2753" t="str">
        <f t="shared" si="1414"/>
        <v>1.7032408252713-0.710951715429212i</v>
      </c>
      <c r="Q2753" t="str">
        <f t="shared" si="1415"/>
        <v>-1.7032408252713+10.9265802893318i</v>
      </c>
      <c r="R2753" t="str">
        <f t="shared" si="1416"/>
        <v>-0.0872450472282731-0.142280700627557i</v>
      </c>
      <c r="S2753" t="str">
        <f t="shared" si="1417"/>
        <v>1.10626830293881i</v>
      </c>
      <c r="T2753" t="str">
        <f t="shared" si="1418"/>
        <v>0.157400629224192-0.096516430337038i</v>
      </c>
      <c r="U2753" t="str">
        <f t="shared" si="1419"/>
        <v>0.0000500000000000001-0.0001735074820032i</v>
      </c>
      <c r="V2753" t="str">
        <f t="shared" si="1420"/>
        <v>0.00002-0.00194328379843584i</v>
      </c>
      <c r="W2753" t="str">
        <f t="shared" si="1421"/>
        <v>0.0000422430095743753-0.00016021007479022i</v>
      </c>
      <c r="X2753" t="str">
        <f t="shared" si="1422"/>
        <v>0.0000424237573226807-0.000160107346536385i</v>
      </c>
      <c r="Y2753" t="str">
        <f t="shared" si="1423"/>
        <v>0.009+4.11674301326406i</v>
      </c>
      <c r="Z2753" t="str">
        <f t="shared" si="1424"/>
        <v>-0.000466445274872174-0.000124691496670528i</v>
      </c>
      <c r="AA2753" t="str">
        <f t="shared" si="1425"/>
        <v>0.0064030998400508-2.91502500367676i</v>
      </c>
      <c r="AB2753" t="str">
        <f t="shared" si="1426"/>
        <v>0.52609638589581-0.322596837319861i</v>
      </c>
      <c r="AC2753" t="str">
        <f t="shared" si="1427"/>
        <v>0.920303846174037-0.146406616933371i</v>
      </c>
      <c r="AD2753" t="str">
        <f t="shared" si="1428"/>
        <v>0.611932830176313-0.253183579349315i</v>
      </c>
      <c r="AE2753" t="str">
        <f t="shared" si="1429"/>
        <v>-0.000317003016616365+0.0000417934638061962i</v>
      </c>
      <c r="AF2753" t="str">
        <f t="shared" si="1430"/>
        <v>-6.35754283582213-0.182986321909211i</v>
      </c>
      <c r="AG2753" t="str">
        <f t="shared" si="1431"/>
        <v>0.997342492125714-0.00646322279018128i</v>
      </c>
      <c r="AH2753" t="str">
        <f t="shared" si="1432"/>
        <v>0.00202966268829663-0.000195096829577993i</v>
      </c>
      <c r="AI2753">
        <f t="shared" si="1433"/>
        <v>-53.81157985485661</v>
      </c>
      <c r="AJ2753">
        <f t="shared" si="1434"/>
        <v>-5.4905611645632</v>
      </c>
      <c r="AK2753"/>
      <c r="AL2753"/>
      <c r="AM2753"/>
      <c r="AN2753"/>
    </row>
    <row r="2754" spans="1:40" x14ac:dyDescent="0.35">
      <c r="A2754"/>
      <c r="B2754">
        <f t="shared" si="1435"/>
        <v>820000</v>
      </c>
      <c r="C2754" s="237" t="str">
        <f t="shared" si="1403"/>
        <v>-4.79616085461359E-08+0.00126025270119401i</v>
      </c>
      <c r="D2754" s="208" t="str">
        <f t="shared" si="1404"/>
        <v>-2.51366156989146+0.00966193737582075i</v>
      </c>
      <c r="E2754" t="str">
        <f t="shared" si="1405"/>
        <v>20500</v>
      </c>
      <c r="F2754" t="str">
        <f t="shared" si="1406"/>
        <v>0.327868852459016</v>
      </c>
      <c r="G2754" t="str">
        <f t="shared" si="1401"/>
        <v>0.327868852459016</v>
      </c>
      <c r="H2754" t="str">
        <f t="shared" si="1407"/>
        <v>3.84390654011019+0.192426467921371i</v>
      </c>
      <c r="I2754" t="str">
        <f t="shared" si="1408"/>
        <v>3220.13246992954i</v>
      </c>
      <c r="J2754" t="str">
        <f t="shared" si="1402"/>
        <v>-14034.8210285036+704.461940181546i</v>
      </c>
      <c r="K2754" t="str">
        <f t="shared" si="1409"/>
        <v>0.0114874786911733-0.2288621972364i</v>
      </c>
      <c r="L2754" t="str">
        <f t="shared" si="1410"/>
        <v>0.00240149363239984-0.040561801003018i</v>
      </c>
      <c r="M2754" t="str">
        <f t="shared" si="1411"/>
        <v>0.0138889723235731-0.269423998239418i</v>
      </c>
      <c r="N2754" t="str">
        <f t="shared" si="1412"/>
        <v>-10.2281018688647i</v>
      </c>
      <c r="O2754" t="str">
        <f t="shared" si="1413"/>
        <v>-0.694318439288585+0.719667912904183i</v>
      </c>
      <c r="P2754" t="str">
        <f t="shared" si="1414"/>
        <v>1.69431843928859-0.719667912904183i</v>
      </c>
      <c r="Q2754" t="str">
        <f t="shared" si="1415"/>
        <v>-1.69431843928859+10.9477697817689i</v>
      </c>
      <c r="R2754" t="str">
        <f t="shared" si="1416"/>
        <v>-0.0875903692807531-0.141207980467994i</v>
      </c>
      <c r="S2754" t="str">
        <f t="shared" si="1417"/>
        <v>1.10761905788746i</v>
      </c>
      <c r="T2754" t="str">
        <f t="shared" si="1418"/>
        <v>0.15640465029215-0.0970167623027625i</v>
      </c>
      <c r="U2754" t="str">
        <f t="shared" si="1419"/>
        <v>0.0000500000000000001-0.000173295887512952i</v>
      </c>
      <c r="V2754" t="str">
        <f t="shared" si="1420"/>
        <v>0.00002-0.00194091394014507i</v>
      </c>
      <c r="W2754" t="str">
        <f t="shared" si="1421"/>
        <v>0.0000422429349517572-0.000160016950476992i</v>
      </c>
      <c r="X2754" t="str">
        <f t="shared" si="1422"/>
        <v>0.0000424232146867169-0.000159914346804313i</v>
      </c>
      <c r="Y2754" t="str">
        <f t="shared" si="1423"/>
        <v>0.009+4.12176956150981i</v>
      </c>
      <c r="Z2754" t="str">
        <f t="shared" si="1424"/>
        <v>-0.000465314822213371-0.000124535362087098i</v>
      </c>
      <c r="AA2754" t="str">
        <f t="shared" si="1425"/>
        <v>0.00638749053380832-2.91146985495512i</v>
      </c>
      <c r="AB2754" t="str">
        <f t="shared" si="1426"/>
        <v>0.522767422605395-0.324269148543858i</v>
      </c>
      <c r="AC2754" t="str">
        <f t="shared" si="1427"/>
        <v>0.919894811757854-0.145349854377175i</v>
      </c>
      <c r="AD2754" t="str">
        <f t="shared" si="1428"/>
        <v>0.608789802782012-0.256313696250359i</v>
      </c>
      <c r="AE2754" t="str">
        <f t="shared" si="1429"/>
        <v>-0.000315199037817246+0.0000434507034771967i</v>
      </c>
      <c r="AF2754" t="str">
        <f t="shared" si="1430"/>
        <v>-6.35756811000165-0.18276453054555i</v>
      </c>
      <c r="AG2754" t="str">
        <f t="shared" si="1431"/>
        <v>0.997312653321387-0.00642227950360683i</v>
      </c>
      <c r="AH2754" t="str">
        <f t="shared" si="1432"/>
        <v>0.00201858967602248-0.000206223850485828i</v>
      </c>
      <c r="AI2754">
        <f t="shared" si="1433"/>
        <v>-53.853946017372671</v>
      </c>
      <c r="AJ2754">
        <f t="shared" si="1434"/>
        <v>-5.8332331464197518</v>
      </c>
      <c r="AK2754"/>
      <c r="AL2754"/>
      <c r="AM2754"/>
      <c r="AN2754"/>
    </row>
    <row r="2755" spans="1:40" x14ac:dyDescent="0.35">
      <c r="A2755"/>
      <c r="B2755">
        <f t="shared" si="1435"/>
        <v>821000</v>
      </c>
      <c r="C2755" s="237" t="str">
        <f t="shared" si="1403"/>
        <v>-4.78448426527993E-08+0.00125871767963792i</v>
      </c>
      <c r="D2755" s="208" t="str">
        <f t="shared" si="1404"/>
        <v>-2.51366156899625+0.00965016887722406i</v>
      </c>
      <c r="E2755" t="str">
        <f t="shared" si="1405"/>
        <v>20500</v>
      </c>
      <c r="F2755" t="str">
        <f t="shared" si="1406"/>
        <v>0.327868852459016</v>
      </c>
      <c r="G2755" t="str">
        <f t="shared" si="1401"/>
        <v>0.327868852459016</v>
      </c>
      <c r="H2755" t="str">
        <f t="shared" si="1407"/>
        <v>3.84393172324331+0.192193443403658i</v>
      </c>
      <c r="I2755" t="str">
        <f t="shared" si="1408"/>
        <v>3224.05946074653i</v>
      </c>
      <c r="J2755" t="str">
        <f t="shared" si="1402"/>
        <v>-14069.0756125425+705.321040108596i</v>
      </c>
      <c r="K2755" t="str">
        <f t="shared" si="1409"/>
        <v>0.0114595777675556-0.228584796045114i</v>
      </c>
      <c r="L2755" t="str">
        <f t="shared" si="1410"/>
        <v>0.00239566740115707-0.0405127401689705i</v>
      </c>
      <c r="M2755" t="str">
        <f t="shared" si="1411"/>
        <v>0.0138552451687127-0.269097536214084i</v>
      </c>
      <c r="N2755" t="str">
        <f t="shared" si="1412"/>
        <v>-10.2405751638267i</v>
      </c>
      <c r="O2755" t="str">
        <f t="shared" si="1413"/>
        <v>-0.685288030500205+0.728272143675117i</v>
      </c>
      <c r="P2755" t="str">
        <f t="shared" si="1414"/>
        <v>1.6852880305002-0.728272143675117i</v>
      </c>
      <c r="Q2755" t="str">
        <f t="shared" si="1415"/>
        <v>-1.6852880305002+10.9688473075018i</v>
      </c>
      <c r="R2755" t="str">
        <f t="shared" si="1416"/>
        <v>-0.0879252221369915-0.140134023472311i</v>
      </c>
      <c r="S2755" t="str">
        <f t="shared" si="1417"/>
        <v>1.1089698128361i</v>
      </c>
      <c r="T2755" t="str">
        <f t="shared" si="1418"/>
        <v>0.155404401782058-0.097506417136832i</v>
      </c>
      <c r="U2755" t="str">
        <f t="shared" si="1419"/>
        <v>0.0000500000000000001-0.000173084808478223i</v>
      </c>
      <c r="V2755" t="str">
        <f t="shared" si="1420"/>
        <v>0.00002-0.00193854985495609i</v>
      </c>
      <c r="W2755" t="str">
        <f t="shared" si="1421"/>
        <v>0.0000422428602384789-0.0001598242993598i</v>
      </c>
      <c r="X2755" t="str">
        <f t="shared" si="1422"/>
        <v>0.0000424226736694867-0.000159721819961211i</v>
      </c>
      <c r="Y2755" t="str">
        <f t="shared" si="1423"/>
        <v>0.009+4.12679610975555i</v>
      </c>
      <c r="Z2755" t="str">
        <f t="shared" si="1424"/>
        <v>-0.000464188497931078-0.000124379621653354i</v>
      </c>
      <c r="AA2755" t="str">
        <f t="shared" si="1425"/>
        <v>0.00637193823757683-2.90792336764237i</v>
      </c>
      <c r="AB2755" t="str">
        <f t="shared" si="1426"/>
        <v>0.519424188663124-0.325905772487549i</v>
      </c>
      <c r="AC2755" t="str">
        <f t="shared" si="1427"/>
        <v>0.91949630906614-0.14429127379896i</v>
      </c>
      <c r="AD2755" t="str">
        <f t="shared" si="1428"/>
        <v>0.60560771065149-0.25940491782661i</v>
      </c>
      <c r="AE2755" t="str">
        <f t="shared" si="1429"/>
        <v>-0.000313380819077087+0.0000450875212406831i</v>
      </c>
      <c r="AF2755" t="str">
        <f t="shared" si="1430"/>
        <v>-6.35759329223956-0.182543274526434i</v>
      </c>
      <c r="AG2755" t="str">
        <f t="shared" si="1431"/>
        <v>0.997283295967171-0.00638102368646487i</v>
      </c>
      <c r="AH2755" t="str">
        <f t="shared" si="1432"/>
        <v>0.00200741788441046-0.000217223312094303i</v>
      </c>
      <c r="AI2755">
        <f t="shared" si="1433"/>
        <v>-53.896686062225207</v>
      </c>
      <c r="AJ2755">
        <f t="shared" si="1434"/>
        <v>-6.1759631361036558</v>
      </c>
      <c r="AK2755"/>
      <c r="AL2755"/>
      <c r="AM2755"/>
      <c r="AN2755"/>
    </row>
    <row r="2756" spans="1:40" x14ac:dyDescent="0.35">
      <c r="A2756"/>
      <c r="B2756">
        <f t="shared" si="1435"/>
        <v>822000</v>
      </c>
      <c r="C2756" s="237" t="str">
        <f t="shared" si="1403"/>
        <v>-4.77285026530876E-08+0.00125718639292745i</v>
      </c>
      <c r="D2756" s="208" t="str">
        <f t="shared" si="1404"/>
        <v>-2.51366156810431+0.00963842901244379i</v>
      </c>
      <c r="E2756" t="str">
        <f t="shared" si="1405"/>
        <v>20500</v>
      </c>
      <c r="F2756" t="str">
        <f t="shared" si="1406"/>
        <v>0.327868852459016</v>
      </c>
      <c r="G2756" t="str">
        <f t="shared" si="1401"/>
        <v>0.327868852459016</v>
      </c>
      <c r="H2756" t="str">
        <f t="shared" si="1407"/>
        <v>3.84395681487656+0.191960980934428i</v>
      </c>
      <c r="I2756" t="str">
        <f t="shared" si="1408"/>
        <v>3227.98645156351i</v>
      </c>
      <c r="J2756" t="str">
        <f t="shared" si="1402"/>
        <v>-14103.3719450081+706.180140035647i</v>
      </c>
      <c r="K2756" t="str">
        <f t="shared" si="1409"/>
        <v>0.0114317782898284-0.228308064860307i</v>
      </c>
      <c r="L2756" t="str">
        <f t="shared" si="1410"/>
        <v>0.00238986232204081-0.0404637974550678i</v>
      </c>
      <c r="M2756" t="str">
        <f t="shared" si="1411"/>
        <v>0.0138216406118692-0.268771862315375i</v>
      </c>
      <c r="N2756" t="str">
        <f t="shared" si="1412"/>
        <v>-10.2530484587887i</v>
      </c>
      <c r="O2756" t="str">
        <f t="shared" si="1413"/>
        <v>-0.67615100386675+0.736763069086655i</v>
      </c>
      <c r="P2756" t="str">
        <f t="shared" si="1414"/>
        <v>1.67615100386675-0.736763069086655i</v>
      </c>
      <c r="Q2756" t="str">
        <f t="shared" si="1415"/>
        <v>-1.67615100386675+10.9898115278754i</v>
      </c>
      <c r="R2756" t="str">
        <f t="shared" si="1416"/>
        <v>-0.0882496311256119-0.139058917633698i</v>
      </c>
      <c r="S2756" t="str">
        <f t="shared" si="1417"/>
        <v>1.11032056778474i</v>
      </c>
      <c r="T2756" t="str">
        <f t="shared" si="1418"/>
        <v>0.154399976382579-0.0979853805381833i</v>
      </c>
      <c r="U2756" t="str">
        <f t="shared" si="1419"/>
        <v>0.0000500000000000001-0.000172874243017787i</v>
      </c>
      <c r="V2756" t="str">
        <f t="shared" si="1420"/>
        <v>0.00002-0.00193619152179921i</v>
      </c>
      <c r="W2756" t="str">
        <f t="shared" si="1421"/>
        <v>0.0000422427854345425-0.000159632119711604i</v>
      </c>
      <c r="X2756" t="str">
        <f t="shared" si="1422"/>
        <v>0.0000424221342626784-0.000159529764281164i</v>
      </c>
      <c r="Y2756" t="str">
        <f t="shared" si="1423"/>
        <v>0.009+4.1318226580013i</v>
      </c>
      <c r="Z2756" t="str">
        <f t="shared" si="1424"/>
        <v>-0.000463066281947038-0.000124224273862486i</v>
      </c>
      <c r="AA2756" t="str">
        <f t="shared" si="1425"/>
        <v>0.00635644267406101-2.90438551012324i</v>
      </c>
      <c r="AB2756" t="str">
        <f t="shared" si="1426"/>
        <v>0.516066993871893-0.327506661351014i</v>
      </c>
      <c r="AC2756" t="str">
        <f t="shared" si="1427"/>
        <v>0.919108317228942-0.143230966393633i</v>
      </c>
      <c r="AD2756" t="str">
        <f t="shared" si="1428"/>
        <v>0.602387028751315-0.262456753527437i</v>
      </c>
      <c r="AE2756" t="str">
        <f t="shared" si="1429"/>
        <v>-0.000311548621324245+0.0000467037817970278i</v>
      </c>
      <c r="AF2756" t="str">
        <f t="shared" si="1430"/>
        <v>-6.35761838298087-0.182322551921984i</v>
      </c>
      <c r="AG2756" t="str">
        <f t="shared" si="1431"/>
        <v>0.997254423476825-0.00633946146574102i</v>
      </c>
      <c r="AH2756" t="str">
        <f t="shared" si="1432"/>
        <v>0.00199614896908662-0.000228094222693395i</v>
      </c>
      <c r="AI2756">
        <f t="shared" si="1433"/>
        <v>-53.939802300576218</v>
      </c>
      <c r="AJ2756">
        <f t="shared" si="1434"/>
        <v>-6.5187509300105724</v>
      </c>
      <c r="AK2756"/>
      <c r="AL2756"/>
      <c r="AM2756"/>
      <c r="AN2756"/>
    </row>
    <row r="2757" spans="1:40" x14ac:dyDescent="0.35">
      <c r="A2757"/>
      <c r="B2757">
        <f t="shared" si="1435"/>
        <v>823000</v>
      </c>
      <c r="C2757" s="237" t="str">
        <f t="shared" si="1403"/>
        <v>-4.76125864783017E-08+0.00125565882744834i</v>
      </c>
      <c r="D2757" s="208" t="str">
        <f t="shared" si="1404"/>
        <v>-2.51366156721562+0.00962671767710394i</v>
      </c>
      <c r="E2757" t="str">
        <f t="shared" si="1405"/>
        <v>20500</v>
      </c>
      <c r="F2757" t="str">
        <f t="shared" si="1406"/>
        <v>0.327868852459016</v>
      </c>
      <c r="G2757" t="str">
        <f t="shared" ref="G2757:G2820" si="1436">IF($C$11=$C$7,$C$24,F2757)</f>
        <v>0.327868852459016</v>
      </c>
      <c r="H2757" t="str">
        <f t="shared" si="1407"/>
        <v>3.84398181545225+0.191729078488661i</v>
      </c>
      <c r="I2757" t="str">
        <f t="shared" si="1408"/>
        <v>3231.9134423805i</v>
      </c>
      <c r="J2757" t="str">
        <f t="shared" ref="J2757:J2820" si="1437">IMSUM(COMPLEX(0,2*PI()*B2757*$C$113*$C$112),COMPLEX(0,2*PI()*B2757*$C$113*$C$111),COMPLEX(0,2*PI()*B2757*$C$28*10^-12*$C$111),COMPLEX(-1*2*PI()*B2757*2*PI()*B2757*$C$113*$C$112*$C$28*10^-12*$C$111,0),COMPLEX(1,0))</f>
        <v>-14137.7100259002+707.039239962697i</v>
      </c>
      <c r="K2757" t="str">
        <f t="shared" si="1409"/>
        <v>0.0114040797671736-0.228032001263526i</v>
      </c>
      <c r="L2757" t="str">
        <f t="shared" si="1410"/>
        <v>0.00238407829290332-0.0404149724367633i</v>
      </c>
      <c r="M2757" t="str">
        <f t="shared" si="1411"/>
        <v>0.0137881580600769-0.268446973700289i</v>
      </c>
      <c r="N2757" t="str">
        <f t="shared" si="1412"/>
        <v>-10.2655217537508i</v>
      </c>
      <c r="O2757" t="str">
        <f t="shared" si="1413"/>
        <v>-0.666908780936526+0.745139368111602i</v>
      </c>
      <c r="P2757" t="str">
        <f t="shared" si="1414"/>
        <v>1.66690878093653-0.745139368111602i</v>
      </c>
      <c r="Q2757" t="str">
        <f t="shared" si="1415"/>
        <v>-1.66690878093653+11.0106611218624i</v>
      </c>
      <c r="R2757" t="str">
        <f t="shared" si="1416"/>
        <v>-0.088563621668375-0.137982750126542i</v>
      </c>
      <c r="S2757" t="str">
        <f t="shared" si="1417"/>
        <v>1.11167132273339i</v>
      </c>
      <c r="T2757" t="str">
        <f t="shared" si="1418"/>
        <v>0.153391466347564-0.098453638446142i</v>
      </c>
      <c r="U2757" t="str">
        <f t="shared" si="1419"/>
        <v>0.00005-0.000172664189259563i</v>
      </c>
      <c r="V2757" t="str">
        <f t="shared" si="1420"/>
        <v>0.00002-0.00193383891970711i</v>
      </c>
      <c r="W2757" t="str">
        <f t="shared" si="1421"/>
        <v>0.0000422427105399499-0.000159440409813764i</v>
      </c>
      <c r="X2757" t="str">
        <f t="shared" si="1422"/>
        <v>0.0000424215964580326-0.000159338178046662i</v>
      </c>
      <c r="Y2757" t="str">
        <f t="shared" si="1423"/>
        <v>0.009+4.13684920624704i</v>
      </c>
      <c r="Z2757" t="str">
        <f t="shared" si="1424"/>
        <v>-0.00046194815430496-0.000124069317215434i</v>
      </c>
      <c r="AA2757" t="str">
        <f t="shared" si="1425"/>
        <v>0.0063410035676497-2.90085625093621i</v>
      </c>
      <c r="AB2757" t="str">
        <f t="shared" si="1426"/>
        <v>0.512696146581281-0.329071768137806i</v>
      </c>
      <c r="AC2757" t="str">
        <f t="shared" si="1427"/>
        <v>0.918730815219058-0.142169022529738i</v>
      </c>
      <c r="AD2757" t="str">
        <f t="shared" si="1428"/>
        <v>0.599128238303487-0.265468718462526i</v>
      </c>
      <c r="AE2757" t="str">
        <f t="shared" si="1429"/>
        <v>-0.00030970270651798+0.0000482993530686676i</v>
      </c>
      <c r="AF2757" t="str">
        <f t="shared" si="1430"/>
        <v>-6.35764338266787-0.182102360811557i</v>
      </c>
      <c r="AG2757" t="str">
        <f t="shared" si="1431"/>
        <v>0.997226039188158-0.0062975990044951i</v>
      </c>
      <c r="AH2757" t="str">
        <f t="shared" si="1432"/>
        <v>0.00198478459450252-0.000238835611557959i</v>
      </c>
      <c r="AI2757">
        <f t="shared" si="1433"/>
        <v>-53.983297091403834</v>
      </c>
      <c r="AJ2757">
        <f t="shared" si="1434"/>
        <v>-6.8615963156209911</v>
      </c>
      <c r="AK2757"/>
      <c r="AL2757"/>
      <c r="AM2757"/>
      <c r="AN2757"/>
    </row>
    <row r="2758" spans="1:40" x14ac:dyDescent="0.35">
      <c r="A2758"/>
      <c r="B2758">
        <f t="shared" si="1435"/>
        <v>824000</v>
      </c>
      <c r="C2758" s="237" t="str">
        <f t="shared" ref="C2758:C2821" si="1438">IMPRODUCT(COMPLEX(-1,0),IMDIV(IMPRODUCT(G2758,COMPLEX($C$100+$C$101,0)),COMPLEX($C$100,2*PI()*B2758*$C$103*$C$102*(2*$C$100+$C$101))))</f>
        <v>-4.74970920722885E-08+0.00125413496965241i</v>
      </c>
      <c r="D2758" s="208" t="str">
        <f t="shared" ref="D2758:D2821" si="1439">IMPRODUCT(COMPLEX($C$106,0),IMSUB(C2758,G2758))</f>
        <v>-2.51366156633016+0.00961503476733515i</v>
      </c>
      <c r="E2758" t="str">
        <f t="shared" ref="E2758:E2821" si="1440">IMDIV(COMPLEX($C$20*10^3,0),COMPLEX(1,2*PI()*B2758*$C$20*1000*$C$29*10^-12))</f>
        <v>20500</v>
      </c>
      <c r="F2758" t="str">
        <f t="shared" ref="F2758:F2821" si="1441">IMDIV(COMPLEX($C$22*1000,0),IMSUM(COMPLEX($C$22*1000,0),E2758))</f>
        <v>0.327868852459016</v>
      </c>
      <c r="G2758" t="str">
        <f t="shared" si="1436"/>
        <v>0.327868852459016</v>
      </c>
      <c r="H2758" t="str">
        <f t="shared" ref="H2758:H2821" si="1442">IMPRODUCT(COMPLEX($C$108,0),IMPRODUCT(COMPLEX(-1,0),D2758),IMDIV(COMPLEX(0,2*PI()*B2758*$C$109*$C$110),COMPLEX(1,2*PI()*B2758*$C$109*$C$110)))</f>
        <v>3.84400672541001+0.191497734051027i</v>
      </c>
      <c r="I2758" t="str">
        <f t="shared" ref="I2758:I2821" si="1443">COMPLEX(0,2*PI()*B2758*$C$113*$C$112*$C$114)</f>
        <v>3235.84043319749i</v>
      </c>
      <c r="J2758" t="str">
        <f t="shared" si="1437"/>
        <v>-14172.089855219+707.898339889748i</v>
      </c>
      <c r="K2758" t="str">
        <f t="shared" ref="K2758:K2821" si="1444">IMDIV(I2758,J2758)</f>
        <v>0.0113764817117349-0.227756602847907i</v>
      </c>
      <c r="L2758" t="str">
        <f t="shared" ref="L2758:L2821" si="1445">IMDIV(COMPLEX($C$117,0),COMPLEX(1,2*PI()*B2758*$C$115*$C$116))</f>
        <v>0.00237831521221208-0.0403662646915362i</v>
      </c>
      <c r="M2758" t="str">
        <f t="shared" ref="M2758:M2821" si="1446">IMSUM(K2758,L2758)</f>
        <v>0.013754796923947-0.268122867539443i</v>
      </c>
      <c r="N2758" t="str">
        <f t="shared" ref="N2758:N2821" si="1447">COMPLEX(0,-2*PI()*B2758*$C$43)</f>
        <v>-10.2779950487128i</v>
      </c>
      <c r="O2758" t="str">
        <f t="shared" ref="O2758:O2821" si="1448">IMEXP(N2758)</f>
        <v>-0.657562799624617+0.753399737556257i</v>
      </c>
      <c r="P2758" t="str">
        <f t="shared" ref="P2758:P2821" si="1449">IMSUB(COMPLEX(1,0),O2758)</f>
        <v>1.65756279962462-0.753399737556257i</v>
      </c>
      <c r="Q2758" t="str">
        <f t="shared" ref="Q2758:Q2821" si="1450">IMSUM(COMPLEX(0,2*PI()*B2758*$C$43),O2758,COMPLEX(-1,0))</f>
        <v>-1.65756279962462+11.0313947862691i</v>
      </c>
      <c r="R2758" t="str">
        <f t="shared" ref="R2758:R2821" si="1451">IMDIV(P2758,Q2758)</f>
        <v>-0.0888672192693766-0.136905607325146i</v>
      </c>
      <c r="S2758" t="str">
        <f t="shared" ref="S2758:S2821" si="1452">IMDIV(COMPLEX(0,2*PI()*B2758*$C$123),COMPLEX($C$124,0))</f>
        <v>1.11302207768203i</v>
      </c>
      <c r="T2758" t="str">
        <f t="shared" ref="T2758:T2821" si="1453">IMPRODUCT(R2758,S2758)</f>
        <v>0.152378963511354-0.0989111770290261i</v>
      </c>
      <c r="U2758" t="str">
        <f t="shared" ref="U2758:U2821" si="1454">IMDIV(COMPLEX(1,2*PI()*B2758*$C$16*10^-3*$C$15*10^-6),COMPLEX(0,2*PI()*B2758*$C$15*10^-6))</f>
        <v>0.00005-0.000172454645340559i</v>
      </c>
      <c r="V2758" t="str">
        <f t="shared" ref="V2758:V2821" si="1455">IMSUM(COMPLEX($C$18*10^-3,0),IMDIV(COMPLEX(1,0),COMPLEX(0,2*PI()*B2758*($C$17*1*10^-6))))</f>
        <v>0.00002-0.00193149202781426i</v>
      </c>
      <c r="W2758" t="str">
        <f t="shared" ref="W2758:W2821" si="1456">IMDIV(IMPRODUCT(U2758,V2758),IMSUM(U2758,V2758))</f>
        <v>0.0000422426355547014-0.000159249167955979i</v>
      </c>
      <c r="X2758" t="str">
        <f t="shared" ref="X2758:X2821" si="1457">IMDIV(IMPRODUCT(COMPLEX($C$19,0),W2758),IMSUM(COMPLEX($C$19,0),W2758))</f>
        <v>0.0000424210602473367-0.000159147059548522i</v>
      </c>
      <c r="Y2758" t="str">
        <f t="shared" ref="Y2758:Y2821" si="1458">COMPLEX($C$13*10^-3,2*PI()*B2758*$C$12*0.000001)</f>
        <v>0.009+4.14187575449278i</v>
      </c>
      <c r="Z2758" t="str">
        <f t="shared" ref="Z2758:Z2821" si="1459">IMPRODUCT(COMPLEX($C$6,0),IMDIV(X2758,IMSUM(X2758,Y2758)))</f>
        <v>-0.00046083409516955-0.000123914750220812i</v>
      </c>
      <c r="AA2758" t="str">
        <f t="shared" ref="AA2758:AA2821" si="1460">IMDIV(COMPLEX($C$6,0),IMSUM(X2758,Y2758))</f>
        <v>0.00632562064440325-2.89733555877244i</v>
      </c>
      <c r="AB2758" t="str">
        <f t="shared" ref="AB2758:AB2821" si="1461">IMPRODUCT(COMPLEX($C$119,0),T2758)</f>
        <v>0.509311953738693-0.330601046616867i</v>
      </c>
      <c r="AC2758" t="str">
        <f t="shared" ref="AC2758:AC2821" si="1462">IMSUM(COMPLEX(1,0),IMPRODUCT(AB2758,M2758))</f>
        <v>0.918363781864159-0.141105531767594i</v>
      </c>
      <c r="AD2758" t="str">
        <f t="shared" ref="AD2758:AD2821" si="1463">IMDIV(AB2758,AC2758)</f>
        <v>0.595831826721331-0.268440333484059i</v>
      </c>
      <c r="AE2758" t="str">
        <f t="shared" ref="AE2758:AE2821" si="1464">IMPRODUCT(AD2758,AA2758,X2758)</f>
        <v>-0.000307843337613213+0.0000498741062063542i</v>
      </c>
      <c r="AF2758" t="str">
        <f t="shared" ref="AF2758:AF2821" si="1465">IMSUB(D2758,H2758)</f>
        <v>-6.35766829174017-0.181882699283692i</v>
      </c>
      <c r="AG2758" t="str">
        <f t="shared" ref="AG2758:AG2821" si="1466">IMSUM(COMPLEX(1,0),IMPRODUCT(AD2758,AA2758,COMPLEX($C$127,0)))</f>
        <v>0.99719814636262-0.00625544250097045i</v>
      </c>
      <c r="AH2758" t="str">
        <f t="shared" ref="AH2758:AH2821" si="1467">IMDIV(IMPRODUCT(AE2758,AF2758),AG2758)</f>
        <v>0.00197332643369355-0.000249446529028503i</v>
      </c>
      <c r="AI2758">
        <f t="shared" ref="AI2758:AI2821" si="1468">20*LOG10(IMABS(AH2758))</f>
        <v>-54.027172842362646</v>
      </c>
      <c r="AJ2758">
        <f t="shared" ref="AJ2758:AJ2821" si="1469">IMARGUMENT(AH2758)*180/PI()</f>
        <v>-7.2044990715522337</v>
      </c>
      <c r="AK2758"/>
      <c r="AL2758"/>
      <c r="AM2758"/>
      <c r="AN2758"/>
    </row>
    <row r="2759" spans="1:40" x14ac:dyDescent="0.35">
      <c r="A2759"/>
      <c r="B2759">
        <f t="shared" si="1435"/>
        <v>825000</v>
      </c>
      <c r="C2759" s="237" t="str">
        <f t="shared" si="1438"/>
        <v>-4.73820173913481E-08+0.00125261480605719i</v>
      </c>
      <c r="D2759" s="208" t="str">
        <f t="shared" si="1439"/>
        <v>-2.51366156544792+0.00960338017977179i</v>
      </c>
      <c r="E2759" t="str">
        <f t="shared" si="1440"/>
        <v>20500</v>
      </c>
      <c r="F2759" t="str">
        <f t="shared" si="1441"/>
        <v>0.327868852459016</v>
      </c>
      <c r="G2759" t="str">
        <f t="shared" si="1436"/>
        <v>0.327868852459016</v>
      </c>
      <c r="H2759" t="str">
        <f t="shared" si="1442"/>
        <v>3.84403154518686+0.191266945615819i</v>
      </c>
      <c r="I2759" t="str">
        <f t="shared" si="1443"/>
        <v>3239.76742401447i</v>
      </c>
      <c r="J2759" t="str">
        <f t="shared" si="1437"/>
        <v>-14206.5114329644+708.757439816799i</v>
      </c>
      <c r="K2759" t="str">
        <f t="shared" si="1444"/>
        <v>0.0113489836385972-0.227481867218116i</v>
      </c>
      <c r="L2759" t="str">
        <f t="shared" si="1445"/>
        <v>0.00237257297904528-0.040317673798878i</v>
      </c>
      <c r="M2759" t="str">
        <f t="shared" si="1446"/>
        <v>0.0137215566176425-0.267799541016994i</v>
      </c>
      <c r="N2759" t="str">
        <f t="shared" si="1447"/>
        <v>-10.2904683436748i</v>
      </c>
      <c r="O2759" t="str">
        <f t="shared" si="1448"/>
        <v>-0.64811451398872+0.761542892263572i</v>
      </c>
      <c r="P2759" t="str">
        <f t="shared" si="1449"/>
        <v>1.64811451398872-0.761542892263572i</v>
      </c>
      <c r="Q2759" t="str">
        <f t="shared" si="1450"/>
        <v>-1.64811451398872+11.0520112359384i</v>
      </c>
      <c r="R2759" t="str">
        <f t="shared" si="1451"/>
        <v>-0.0891604495047728-0.135827574822284i</v>
      </c>
      <c r="S2759" t="str">
        <f t="shared" si="1452"/>
        <v>1.11437283263067i</v>
      </c>
      <c r="T2759" t="str">
        <f t="shared" si="1453"/>
        <v>0.151362559304063-0.0993579826732575i</v>
      </c>
      <c r="U2759" t="str">
        <f t="shared" si="1454"/>
        <v>0.00005-0.000172245609406813i</v>
      </c>
      <c r="V2759" t="str">
        <f t="shared" si="1455"/>
        <v>0.00002-0.00192915082535631i</v>
      </c>
      <c r="W2759" t="str">
        <f t="shared" si="1456"/>
        <v>0.0000422425604787996-0.000159058392436241i</v>
      </c>
      <c r="X2759" t="str">
        <f t="shared" si="1457"/>
        <v>0.0000424205256224311-0.00015895640708585i</v>
      </c>
      <c r="Y2759" t="str">
        <f t="shared" si="1458"/>
        <v>0.009+4.14690230273853i</v>
      </c>
      <c r="Z2759" t="str">
        <f t="shared" si="1459"/>
        <v>-0.000459724084825669-0.000123760571394887i</v>
      </c>
      <c r="AA2759" t="str">
        <f t="shared" si="1460"/>
        <v>0.00631029363204164-2.89382340247498i</v>
      </c>
      <c r="AB2759" t="str">
        <f t="shared" si="1461"/>
        <v>0.505914720940447-0.332094451286128i</v>
      </c>
      <c r="AC2759" t="str">
        <f t="shared" si="1462"/>
        <v>0.918007195858368-0.14004058287732i</v>
      </c>
      <c r="AD2759" t="str">
        <f t="shared" si="1463"/>
        <v>0.592498287543965-0.271371125268491i</v>
      </c>
      <c r="AE2759" t="str">
        <f t="shared" si="1464"/>
        <v>-0.000305970778525227+0.0000514279155952361i</v>
      </c>
      <c r="AF2759" t="str">
        <f t="shared" si="1465"/>
        <v>-6.35769311063478-0.181663565436047i</v>
      </c>
      <c r="AG2759" t="str">
        <f t="shared" si="1466"/>
        <v>0.997170748184909-0.0062129981876953i</v>
      </c>
      <c r="AH2759" t="str">
        <f t="shared" si="1467"/>
        <v>0.00196177616803599-0.000259926046590438i</v>
      </c>
      <c r="AI2759">
        <f t="shared" si="1468"/>
        <v>-54.071432010670435</v>
      </c>
      <c r="AJ2759">
        <f t="shared" si="1469"/>
        <v>-7.5474589676415951</v>
      </c>
      <c r="AK2759"/>
      <c r="AL2759"/>
      <c r="AM2759"/>
      <c r="AN2759"/>
    </row>
    <row r="2760" spans="1:40" x14ac:dyDescent="0.35">
      <c r="A2760"/>
      <c r="B2760">
        <f t="shared" si="1435"/>
        <v>826000</v>
      </c>
      <c r="C2760" s="237" t="str">
        <f t="shared" si="1438"/>
        <v>-4.72673604041441E-08+0.00125109832324547i</v>
      </c>
      <c r="D2760" s="208" t="str">
        <f t="shared" si="1439"/>
        <v>-2.51366156456888+0.00959175381154861i</v>
      </c>
      <c r="E2760" t="str">
        <f t="shared" si="1440"/>
        <v>20500</v>
      </c>
      <c r="F2760" t="str">
        <f t="shared" si="1441"/>
        <v>0.327868852459016</v>
      </c>
      <c r="G2760" t="str">
        <f t="shared" si="1436"/>
        <v>0.327868852459016</v>
      </c>
      <c r="H2760" t="str">
        <f t="shared" si="1442"/>
        <v>3.84405627521713+0.19103671118691i</v>
      </c>
      <c r="I2760" t="str">
        <f t="shared" si="1443"/>
        <v>3243.69441483146i</v>
      </c>
      <c r="J2760" t="str">
        <f t="shared" si="1437"/>
        <v>-14240.9747591364+709.616539743849i</v>
      </c>
      <c r="K2760" t="str">
        <f t="shared" si="1444"/>
        <v>0.0113215850657655-0.227207791990279i</v>
      </c>
      <c r="L2760" t="str">
        <f t="shared" si="1445"/>
        <v>0.00236685149308738-0.0402691993402804i</v>
      </c>
      <c r="M2760" t="str">
        <f t="shared" si="1446"/>
        <v>0.0136884365588529-0.267476991330559i</v>
      </c>
      <c r="N2760" t="str">
        <f t="shared" si="1447"/>
        <v>-10.3029416386368i</v>
      </c>
      <c r="O2760" t="str">
        <f t="shared" si="1448"/>
        <v>-0.638565394003225+0.769567565312823i</v>
      </c>
      <c r="P2760" t="str">
        <f t="shared" si="1449"/>
        <v>1.63856539400322-0.769567565312823i</v>
      </c>
      <c r="Q2760" t="str">
        <f t="shared" si="1450"/>
        <v>-1.63856539400322+11.0725092039496i</v>
      </c>
      <c r="R2760" t="str">
        <f t="shared" si="1451"/>
        <v>-0.0894433380129507-0.134748737447774i</v>
      </c>
      <c r="S2760" t="str">
        <f t="shared" si="1452"/>
        <v>1.11572358757932i</v>
      </c>
      <c r="T2760" t="str">
        <f t="shared" si="1453"/>
        <v>0.150342344767014-0.0997940419728791i</v>
      </c>
      <c r="U2760" t="str">
        <f t="shared" si="1454"/>
        <v>0.00005-0.000172037079613342i</v>
      </c>
      <c r="V2760" t="str">
        <f t="shared" si="1455"/>
        <v>0.00002-0.00192681529166943i</v>
      </c>
      <c r="W2760" t="str">
        <f t="shared" si="1456"/>
        <v>0.0000422424853122452-0.000158868081560784i</v>
      </c>
      <c r="X2760" t="str">
        <f t="shared" si="1457"/>
        <v>0.0000424199925752035-0.000158766218965989i</v>
      </c>
      <c r="Y2760" t="str">
        <f t="shared" si="1458"/>
        <v>0.009+4.15192885098427i</v>
      </c>
      <c r="Z2760" t="str">
        <f t="shared" si="1459"/>
        <v>-0.000458618103677456-0.000123606779261502i</v>
      </c>
      <c r="AA2760" t="str">
        <f t="shared" si="1460"/>
        <v>0.00629502225993236-2.89031975103776i</v>
      </c>
      <c r="AB2760" t="str">
        <f t="shared" si="1461"/>
        <v>0.502504752483361-0.333551937337473i</v>
      </c>
      <c r="AC2760" t="str">
        <f t="shared" si="1462"/>
        <v>0.917661035773384-0.138974263856883i</v>
      </c>
      <c r="AD2760" t="str">
        <f t="shared" si="1463"/>
        <v>0.589128120369895-0.274260626397381i</v>
      </c>
      <c r="AE2760" t="str">
        <f t="shared" si="1464"/>
        <v>-0.000304085294094328+0.0000529606588604531i</v>
      </c>
      <c r="AF2760" t="str">
        <f t="shared" si="1465"/>
        <v>-6.35771783978601-0.181444957375361i</v>
      </c>
      <c r="AG2760" t="str">
        <f t="shared" si="1466"/>
        <v>0.997143847762588-0.00617027233058109i</v>
      </c>
      <c r="AH2760" t="str">
        <f t="shared" si="1467"/>
        <v>0.0019501354870031-0.000270273256949714i</v>
      </c>
      <c r="AI2760">
        <f t="shared" si="1468"/>
        <v>-54.116077104021933</v>
      </c>
      <c r="AJ2760">
        <f t="shared" si="1469"/>
        <v>-7.8904757650011481</v>
      </c>
      <c r="AK2760"/>
      <c r="AL2760"/>
      <c r="AM2760"/>
      <c r="AN2760"/>
    </row>
    <row r="2761" spans="1:40" x14ac:dyDescent="0.35">
      <c r="A2761"/>
      <c r="B2761">
        <f t="shared" si="1435"/>
        <v>827000</v>
      </c>
      <c r="C2761" s="237" t="str">
        <f t="shared" si="1438"/>
        <v>-4.7153119091615E-08+0.00124958550786496i</v>
      </c>
      <c r="D2761" s="208" t="str">
        <f t="shared" si="1439"/>
        <v>-2.51366156369304+0.00958015556029803i</v>
      </c>
      <c r="E2761" t="str">
        <f t="shared" si="1440"/>
        <v>20500</v>
      </c>
      <c r="F2761" t="str">
        <f t="shared" si="1441"/>
        <v>0.327868852459016</v>
      </c>
      <c r="G2761" t="str">
        <f t="shared" si="1436"/>
        <v>0.327868852459016</v>
      </c>
      <c r="H2761" t="str">
        <f t="shared" si="1442"/>
        <v>3.84408091593262+0.190807028777682i</v>
      </c>
      <c r="I2761" t="str">
        <f t="shared" si="1443"/>
        <v>3247.62140564845i</v>
      </c>
      <c r="J2761" t="str">
        <f t="shared" si="1437"/>
        <v>-14275.479833735+710.4756396709i</v>
      </c>
      <c r="K2761" t="str">
        <f t="shared" si="1444"/>
        <v>0.0112942855141433-0.226934374791909i</v>
      </c>
      <c r="L2761" t="str">
        <f t="shared" si="1445"/>
        <v>0.00236115065462487-0.0402208408992249i</v>
      </c>
      <c r="M2761" t="str">
        <f t="shared" si="1446"/>
        <v>0.0136554361687682-0.267155215691134i</v>
      </c>
      <c r="N2761" t="str">
        <f t="shared" si="1447"/>
        <v>-10.3154149335989i</v>
      </c>
      <c r="O2761" t="str">
        <f t="shared" si="1448"/>
        <v>-0.628916925330359+0.777472508216855i</v>
      </c>
      <c r="P2761" t="str">
        <f t="shared" si="1449"/>
        <v>1.62891692533036-0.777472508216855i</v>
      </c>
      <c r="Q2761" t="str">
        <f t="shared" si="1450"/>
        <v>-1.62891692533036+11.0928874418158i</v>
      </c>
      <c r="R2761" t="str">
        <f t="shared" si="1451"/>
        <v>-0.0897159104851979-0.133669179286911i</v>
      </c>
      <c r="S2761" t="str">
        <f t="shared" si="1452"/>
        <v>1.11707434252796i</v>
      </c>
      <c r="T2761" t="str">
        <f t="shared" si="1453"/>
        <v>0.149318410568178-0.10021934171955i</v>
      </c>
      <c r="U2761" t="str">
        <f t="shared" si="1454"/>
        <v>0.00005-0.000171829054124088i</v>
      </c>
      <c r="V2761" t="str">
        <f t="shared" si="1455"/>
        <v>0.00002-0.00192448540618979i</v>
      </c>
      <c r="W2761" t="str">
        <f t="shared" si="1456"/>
        <v>0.00004224241005504-0.000158678233644035i</v>
      </c>
      <c r="X2761" t="str">
        <f t="shared" si="1457"/>
        <v>0.0000424194610975912-0.000158576493504468i</v>
      </c>
      <c r="Y2761" t="str">
        <f t="shared" si="1458"/>
        <v>0.009+4.15695539923001i</v>
      </c>
      <c r="Z2761" t="str">
        <f t="shared" si="1459"/>
        <v>-0.000457516132247456-0.000123453372352046i</v>
      </c>
      <c r="AA2761" t="str">
        <f t="shared" si="1460"/>
        <v>0.00627980625907837-2.88682457360469i</v>
      </c>
      <c r="AB2761" t="str">
        <f t="shared" si="1461"/>
        <v>0.499082351416365-0.3349734606233i</v>
      </c>
      <c r="AC2761" t="str">
        <f t="shared" si="1462"/>
        <v>0.917325280069102-0.13790666195005i</v>
      </c>
      <c r="AD2761" t="str">
        <f t="shared" si="1463"/>
        <v>0.585721830789296-0.277108375437694i</v>
      </c>
      <c r="AE2761" t="str">
        <f t="shared" si="1464"/>
        <v>-0.000302187150050397+0.0000544722168724762i</v>
      </c>
      <c r="AF2761" t="str">
        <f t="shared" si="1465"/>
        <v>-6.35774247962566-0.181226873217384i</v>
      </c>
      <c r="AG2761" t="str">
        <f t="shared" si="1466"/>
        <v>0.997117448125711-0.00612727122801382i</v>
      </c>
      <c r="AH2761" t="str">
        <f t="shared" si="1467"/>
        <v>0.00193840608791976-0.00028048727410639i</v>
      </c>
      <c r="AI2761">
        <f t="shared" si="1468"/>
        <v>-54.161110681531859</v>
      </c>
      <c r="AJ2761">
        <f t="shared" si="1469"/>
        <v>-8.2335492160908448</v>
      </c>
      <c r="AK2761"/>
      <c r="AL2761"/>
      <c r="AM2761"/>
      <c r="AN2761"/>
    </row>
    <row r="2762" spans="1:40" x14ac:dyDescent="0.35">
      <c r="A2762"/>
      <c r="B2762">
        <f t="shared" si="1435"/>
        <v>828000</v>
      </c>
      <c r="C2762" s="237" t="str">
        <f t="shared" si="1438"/>
        <v>-4.70392914468833E-08+0.00124807634662787i</v>
      </c>
      <c r="D2762" s="208" t="str">
        <f t="shared" si="1439"/>
        <v>-2.51366156282035+0.00956858532414701i</v>
      </c>
      <c r="E2762" t="str">
        <f t="shared" si="1440"/>
        <v>20500</v>
      </c>
      <c r="F2762" t="str">
        <f t="shared" si="1441"/>
        <v>0.327868852459016</v>
      </c>
      <c r="G2762" t="str">
        <f t="shared" si="1436"/>
        <v>0.327868852459016</v>
      </c>
      <c r="H2762" t="str">
        <f t="shared" si="1442"/>
        <v>3.84410546776245+0.190577896410978i</v>
      </c>
      <c r="I2762" t="str">
        <f t="shared" si="1443"/>
        <v>3251.54839646544i</v>
      </c>
      <c r="J2762" t="str">
        <f t="shared" si="1437"/>
        <v>-14310.0266567603+711.33473959795i</v>
      </c>
      <c r="K2762" t="str">
        <f t="shared" si="1444"/>
        <v>0.0112670845075117-0.226661613261843i</v>
      </c>
      <c r="L2762" t="str">
        <f t="shared" si="1445"/>
        <v>0.00235547036454179-0.0401725980611691i</v>
      </c>
      <c r="M2762" t="str">
        <f t="shared" si="1446"/>
        <v>0.0136225548720535-0.266834211323012i</v>
      </c>
      <c r="N2762" t="str">
        <f t="shared" si="1447"/>
        <v>-10.3278882285609i</v>
      </c>
      <c r="O2762" t="str">
        <f t="shared" si="1448"/>
        <v>-0.619170609089359+0.785256491116063i</v>
      </c>
      <c r="P2762" t="str">
        <f t="shared" si="1449"/>
        <v>1.61917060908936-0.785256491116063i</v>
      </c>
      <c r="Q2762" t="str">
        <f t="shared" si="1450"/>
        <v>-1.61917060908936+11.113144719677i</v>
      </c>
      <c r="R2762" t="str">
        <f t="shared" si="1451"/>
        <v>-0.0899781926568275-0.132588983698871i</v>
      </c>
      <c r="S2762" t="str">
        <f t="shared" si="1452"/>
        <v>1.1184250974766i</v>
      </c>
      <c r="T2762" t="str">
        <f t="shared" si="1453"/>
        <v>0.148290847017733-0.100633868892981i</v>
      </c>
      <c r="U2762" t="str">
        <f t="shared" si="1454"/>
        <v>0.00005-0.000171621531111861i</v>
      </c>
      <c r="V2762" t="str">
        <f t="shared" si="1455"/>
        <v>0.00002-0.00192216114845284i</v>
      </c>
      <c r="W2762" t="str">
        <f t="shared" si="1456"/>
        <v>0.0000422423347071854-0.000158488847008565i</v>
      </c>
      <c r="X2762" t="str">
        <f t="shared" si="1457"/>
        <v>0.0000424189311815805-0.000158387229024958i</v>
      </c>
      <c r="Y2762" t="str">
        <f t="shared" si="1458"/>
        <v>0.009+4.16198194747576i</v>
      </c>
      <c r="Z2762" t="str">
        <f t="shared" si="1459"/>
        <v>-0.00045641815117578-0.000123300349205402i</v>
      </c>
      <c r="AA2762" t="str">
        <f t="shared" si="1460"/>
        <v>0.0062646453621064-2.8833378394688i</v>
      </c>
      <c r="AB2762" t="str">
        <f t="shared" si="1461"/>
        <v>0.495647819592497-0.33635897762455i</v>
      </c>
      <c r="AC2762" t="str">
        <f t="shared" si="1462"/>
        <v>0.916999907103751-0.136837863664333i</v>
      </c>
      <c r="AD2762" t="str">
        <f t="shared" si="1463"/>
        <v>0.582279930315406-0.279913917021293i</v>
      </c>
      <c r="AE2762" t="str">
        <f t="shared" si="1464"/>
        <v>-0.000300276612977497+0.0000559624737520425i</v>
      </c>
      <c r="AF2762" t="str">
        <f t="shared" si="1465"/>
        <v>-6.3577670305828-0.181009311086831i</v>
      </c>
      <c r="AG2762" t="str">
        <f t="shared" si="1466"/>
        <v>0.997091552226455-0.00608400120994268i</v>
      </c>
      <c r="AH2762" t="str">
        <f t="shared" si="1467"/>
        <v>0.00192658967571657-0.000290567233425044i</v>
      </c>
      <c r="AI2762">
        <f t="shared" si="1468"/>
        <v>-54.206535354704968</v>
      </c>
      <c r="AJ2762">
        <f t="shared" si="1469"/>
        <v>-8.5766790647759414</v>
      </c>
      <c r="AK2762"/>
      <c r="AL2762"/>
      <c r="AM2762"/>
      <c r="AN2762"/>
    </row>
    <row r="2763" spans="1:40" x14ac:dyDescent="0.35">
      <c r="A2763"/>
      <c r="B2763">
        <f t="shared" si="1435"/>
        <v>829000</v>
      </c>
      <c r="C2763" s="237" t="str">
        <f t="shared" si="1438"/>
        <v>-4.69258754751687E-08+0.00124657082631051i</v>
      </c>
      <c r="D2763" s="208" t="str">
        <f t="shared" si="1439"/>
        <v>-2.51366156195083+0.00955704300171391i</v>
      </c>
      <c r="E2763" t="str">
        <f t="shared" si="1440"/>
        <v>20500</v>
      </c>
      <c r="F2763" t="str">
        <f t="shared" si="1441"/>
        <v>0.327868852459016</v>
      </c>
      <c r="G2763" t="str">
        <f t="shared" si="1436"/>
        <v>0.327868852459016</v>
      </c>
      <c r="H2763" t="str">
        <f t="shared" si="1442"/>
        <v>3.84412993113324+0.190349312119045i</v>
      </c>
      <c r="I2763" t="str">
        <f t="shared" si="1443"/>
        <v>3255.47538728242i</v>
      </c>
      <c r="J2763" t="str">
        <f t="shared" si="1437"/>
        <v>-14344.6152282121+712.193839525002i</v>
      </c>
      <c r="K2763" t="str">
        <f t="shared" si="1444"/>
        <v>0.0112399815725098-0.226389505050172i</v>
      </c>
      <c r="L2763" t="str">
        <f t="shared" si="1445"/>
        <v>0.00234981052431559-0.0401244704135368i</v>
      </c>
      <c r="M2763" t="str">
        <f t="shared" si="1446"/>
        <v>0.0135897920968254-0.266513975463709i</v>
      </c>
      <c r="N2763" t="str">
        <f t="shared" si="1447"/>
        <v>-10.3403615235229i</v>
      </c>
      <c r="O2763" t="str">
        <f t="shared" si="1448"/>
        <v>-0.609327961622456+0.792918302970125i</v>
      </c>
      <c r="P2763" t="str">
        <f t="shared" si="1449"/>
        <v>1.60932796162246-0.792918302970125i</v>
      </c>
      <c r="Q2763" t="str">
        <f t="shared" si="1450"/>
        <v>-1.60932796162246+11.133279826493i</v>
      </c>
      <c r="R2763" t="str">
        <f t="shared" si="1451"/>
        <v>-0.090230210298778-0.131508233334935i</v>
      </c>
      <c r="S2763" t="str">
        <f t="shared" si="1452"/>
        <v>1.11977585242525i</v>
      </c>
      <c r="T2763" t="str">
        <f t="shared" si="1453"/>
        <v>0.147259744083566-0.101037610651824i</v>
      </c>
      <c r="U2763" t="str">
        <f t="shared" si="1454"/>
        <v>0.00005-0.000171414508758288i</v>
      </c>
      <c r="V2763" t="str">
        <f t="shared" si="1455"/>
        <v>0.00002-0.00191984249809283i</v>
      </c>
      <c r="W2763" t="str">
        <f t="shared" si="1456"/>
        <v>0.000042242259268683-0.000158299919985034i</v>
      </c>
      <c r="X2763" t="str">
        <f t="shared" si="1457"/>
        <v>0.0000424184028192058-0.00015819842385921i</v>
      </c>
      <c r="Y2763" t="str">
        <f t="shared" si="1458"/>
        <v>0.009+4.1670084957215i</v>
      </c>
      <c r="Z2763" t="str">
        <f t="shared" si="1459"/>
        <v>-0.000455324141219222-0.000123147708367894i</v>
      </c>
      <c r="AA2763" t="str">
        <f t="shared" si="1460"/>
        <v>0.00624953930325512-2.87985951807129i</v>
      </c>
      <c r="AB2763" t="str">
        <f t="shared" si="1461"/>
        <v>0.492201457720721-0.33770844542026i</v>
      </c>
      <c r="AC2763" t="str">
        <f t="shared" si="1462"/>
        <v>0.916684895143556-0.135767954788785i</v>
      </c>
      <c r="AD2763" t="str">
        <f t="shared" si="1463"/>
        <v>0.578802936314414-0.282676801923881i</v>
      </c>
      <c r="AE2763" t="str">
        <f t="shared" si="1464"/>
        <v>-0.000298353950278216+0.0000574313168748597i</v>
      </c>
      <c r="AF2763" t="str">
        <f t="shared" si="1465"/>
        <v>-6.35779149308407-0.180792269117331i</v>
      </c>
      <c r="AG2763" t="str">
        <f t="shared" si="1466"/>
        <v>0.99706616293877-0.00604046863695943i</v>
      </c>
      <c r="AH2763" t="str">
        <f t="shared" si="1467"/>
        <v>0.00191468796268173-0.000300512291703293i</v>
      </c>
      <c r="AI2763">
        <f t="shared" si="1468"/>
        <v>-54.252353788440637</v>
      </c>
      <c r="AJ2763">
        <f t="shared" si="1469"/>
        <v>-8.9198650464132747</v>
      </c>
      <c r="AK2763"/>
      <c r="AL2763"/>
      <c r="AM2763"/>
      <c r="AN2763"/>
    </row>
    <row r="2764" spans="1:40" x14ac:dyDescent="0.35">
      <c r="A2764"/>
      <c r="B2764">
        <f t="shared" si="1435"/>
        <v>830000</v>
      </c>
      <c r="C2764" s="237" t="str">
        <f t="shared" si="1438"/>
        <v>-4.68128691937008E-08+0.00124506893375294i</v>
      </c>
      <c r="D2764" s="208" t="str">
        <f t="shared" si="1439"/>
        <v>-2.51366156108445+0.00954552849210588i</v>
      </c>
      <c r="E2764" t="str">
        <f t="shared" si="1440"/>
        <v>20500</v>
      </c>
      <c r="F2764" t="str">
        <f t="shared" si="1441"/>
        <v>0.327868852459016</v>
      </c>
      <c r="G2764" t="str">
        <f t="shared" si="1436"/>
        <v>0.327868852459016</v>
      </c>
      <c r="H2764" t="str">
        <f t="shared" si="1442"/>
        <v>3.84415430646903+0.190121273943477i</v>
      </c>
      <c r="I2764" t="str">
        <f t="shared" si="1443"/>
        <v>3259.40237809941i</v>
      </c>
      <c r="J2764" t="str">
        <f t="shared" si="1437"/>
        <v>-14379.2455480906+713.052939452052i</v>
      </c>
      <c r="K2764" t="str">
        <f t="shared" si="1444"/>
        <v>0.0112129762386123-0.226118047818177i</v>
      </c>
      <c r="L2764" t="str">
        <f t="shared" si="1445"/>
        <v>0.00234417103601284-0.0400764575457057i</v>
      </c>
      <c r="M2764" t="str">
        <f t="shared" si="1446"/>
        <v>0.0135571472746251-0.266194505363883i</v>
      </c>
      <c r="N2764" t="str">
        <f t="shared" si="1447"/>
        <v>-10.352834818485i</v>
      </c>
      <c r="O2764" t="str">
        <f t="shared" si="1448"/>
        <v>-0.599390514259195+0.800456751746212i</v>
      </c>
      <c r="P2764" t="str">
        <f t="shared" si="1449"/>
        <v>1.59939051425919-0.800456751746212i</v>
      </c>
      <c r="Q2764" t="str">
        <f t="shared" si="1450"/>
        <v>-1.59939051425919+11.1532915702312i</v>
      </c>
      <c r="R2764" t="str">
        <f t="shared" si="1451"/>
        <v>-0.0904719892096481-0.130427010156694i</v>
      </c>
      <c r="S2764" t="str">
        <f t="shared" si="1452"/>
        <v>1.12112660737389i</v>
      </c>
      <c r="T2764" t="str">
        <f t="shared" si="1453"/>
        <v>0.146225191406894-0.10143055432498i</v>
      </c>
      <c r="U2764" t="str">
        <f t="shared" si="1454"/>
        <v>0.00005-0.00017120798525376i</v>
      </c>
      <c r="V2764" t="str">
        <f t="shared" si="1455"/>
        <v>0.00002-0.00191752943484211i</v>
      </c>
      <c r="W2764" t="str">
        <f t="shared" si="1456"/>
        <v>0.000042242183739534-0.000158111450912154i</v>
      </c>
      <c r="X2764" t="str">
        <f t="shared" si="1457"/>
        <v>0.0000424178760025492-0.000158010076347023i</v>
      </c>
      <c r="Y2764" t="str">
        <f t="shared" si="1458"/>
        <v>0.009+4.17203504396725i</v>
      </c>
      <c r="Z2764" t="str">
        <f t="shared" si="1459"/>
        <v>-0.000454234083250454-0.000122995448393238i</v>
      </c>
      <c r="AA2764" t="str">
        <f t="shared" si="1460"/>
        <v>0.00623448781836341-2.87638957900064i</v>
      </c>
      <c r="AB2764" t="str">
        <f t="shared" si="1461"/>
        <v>0.488743565418138-0.339021821658506i</v>
      </c>
      <c r="AC2764" t="str">
        <f t="shared" si="1462"/>
        <v>0.91638022237195-0.134697020411798i</v>
      </c>
      <c r="AD2764" t="str">
        <f t="shared" si="1463"/>
        <v>0.575291371934497-0.285396587143017i</v>
      </c>
      <c r="AE2764" t="str">
        <f t="shared" si="1464"/>
        <v>-0.000296419430138117+0.0000588786368758721i</v>
      </c>
      <c r="AF2764" t="str">
        <f t="shared" si="1465"/>
        <v>-6.35781586755348-0.180575745451371i</v>
      </c>
      <c r="AG2764" t="str">
        <f t="shared" si="1466"/>
        <v>0.997041283058034-0.00599667989937568i</v>
      </c>
      <c r="AH2764" t="str">
        <f t="shared" si="1467"/>
        <v>0.00190270266821266-0.000310321627236883i</v>
      </c>
      <c r="AI2764">
        <f t="shared" si="1468"/>
        <v>-54.298568702065502</v>
      </c>
      <c r="AJ2764">
        <f t="shared" si="1469"/>
        <v>-9.2631068879150078</v>
      </c>
      <c r="AK2764"/>
      <c r="AL2764"/>
      <c r="AM2764"/>
      <c r="AN2764"/>
    </row>
    <row r="2765" spans="1:40" x14ac:dyDescent="0.35">
      <c r="A2765"/>
      <c r="B2765">
        <f t="shared" si="1435"/>
        <v>831000</v>
      </c>
      <c r="C2765" s="237" t="str">
        <f t="shared" si="1438"/>
        <v>-4.67002706316317E-08+0.00124357065585855i</v>
      </c>
      <c r="D2765" s="208" t="str">
        <f t="shared" si="1439"/>
        <v>-2.5136615602212+0.00953404169491555i</v>
      </c>
      <c r="E2765" t="str">
        <f t="shared" si="1440"/>
        <v>20500</v>
      </c>
      <c r="F2765" t="str">
        <f t="shared" si="1441"/>
        <v>0.327868852459016</v>
      </c>
      <c r="G2765" t="str">
        <f t="shared" si="1436"/>
        <v>0.327868852459016</v>
      </c>
      <c r="H2765" t="str">
        <f t="shared" si="1442"/>
        <v>3.84417859419132+0.189893779935158i</v>
      </c>
      <c r="I2765" t="str">
        <f t="shared" si="1443"/>
        <v>3263.3293689164i</v>
      </c>
      <c r="J2765" t="str">
        <f t="shared" si="1437"/>
        <v>-14413.9176163957+713.912039379103i</v>
      </c>
      <c r="K2765" t="str">
        <f t="shared" si="1444"/>
        <v>0.0111860680381108-0.225847239238259i</v>
      </c>
      <c r="L2765" t="str">
        <f t="shared" si="1445"/>
        <v>0.00233855180228488-0.0400285590489951i</v>
      </c>
      <c r="M2765" t="str">
        <f t="shared" si="1446"/>
        <v>0.0135246198403957-0.265875798287254i</v>
      </c>
      <c r="N2765" t="str">
        <f t="shared" si="1447"/>
        <v>-10.365308113447i</v>
      </c>
      <c r="O2765" t="str">
        <f t="shared" si="1448"/>
        <v>-0.589359813078431+0.807870664604277i</v>
      </c>
      <c r="P2765" t="str">
        <f t="shared" si="1449"/>
        <v>1.58935981307843-0.807870664604277i</v>
      </c>
      <c r="Q2765" t="str">
        <f t="shared" si="1450"/>
        <v>-1.58935981307843+11.1731787780513i</v>
      </c>
      <c r="R2765" t="str">
        <f t="shared" si="1451"/>
        <v>-0.090703555208183-0.129345395454172i</v>
      </c>
      <c r="S2765" t="str">
        <f t="shared" si="1452"/>
        <v>1.12247736232253i</v>
      </c>
      <c r="T2765" t="str">
        <f t="shared" si="1453"/>
        <v>0.145187278317964-0.101812687403357i</v>
      </c>
      <c r="U2765" t="str">
        <f t="shared" si="1454"/>
        <v>0.00005-0.000171001958797378i</v>
      </c>
      <c r="V2765" t="str">
        <f t="shared" si="1455"/>
        <v>0.00002-0.00191522193853063i</v>
      </c>
      <c r="W2765" t="str">
        <f t="shared" si="1456"/>
        <v>0.0000422421081197401-0.000157923438136626i</v>
      </c>
      <c r="X2765" t="str">
        <f t="shared" si="1457"/>
        <v>0.000042417350723741-0.000157822184836182i</v>
      </c>
      <c r="Y2765" t="str">
        <f t="shared" si="1458"/>
        <v>0.009+4.17706159221299i</v>
      </c>
      <c r="Z2765" t="str">
        <f t="shared" si="1459"/>
        <v>-0.000453147958257162-0.000122843567842508i</v>
      </c>
      <c r="AA2765" t="str">
        <f t="shared" si="1460"/>
        <v>0.00621949064485901-2.87292799199178i</v>
      </c>
      <c r="AB2765" t="str">
        <f t="shared" si="1461"/>
        <v>0.485274441262464-0.340299064528857i</v>
      </c>
      <c r="AC2765" t="str">
        <f t="shared" si="1462"/>
        <v>0.91608586689832-0.133625144938854i</v>
      </c>
      <c r="AD2765" t="str">
        <f t="shared" si="1463"/>
        <v>0.571745766033918-0.288072835975418i</v>
      </c>
      <c r="AE2765" t="str">
        <f t="shared" si="1464"/>
        <v>-0.000294473321490177+0.0000603043276531566i</v>
      </c>
      <c r="AF2765" t="str">
        <f t="shared" si="1465"/>
        <v>-6.35784015441252-0.180359738240242i</v>
      </c>
      <c r="AG2765" t="str">
        <f t="shared" si="1466"/>
        <v>0.997016915300717-0.00595264141629705i</v>
      </c>
      <c r="AH2765" t="str">
        <f t="shared" si="1467"/>
        <v>0.00189063551856693-0.000319994439881909i</v>
      </c>
      <c r="AI2765">
        <f t="shared" si="1468"/>
        <v>-54.345182870396826</v>
      </c>
      <c r="AJ2765">
        <f t="shared" si="1469"/>
        <v>-9.6064043078077379</v>
      </c>
      <c r="AK2765"/>
      <c r="AL2765"/>
      <c r="AM2765"/>
      <c r="AN2765"/>
    </row>
    <row r="2766" spans="1:40" x14ac:dyDescent="0.35">
      <c r="A2766"/>
      <c r="B2766">
        <f t="shared" si="1435"/>
        <v>832000</v>
      </c>
      <c r="C2766" s="237" t="str">
        <f t="shared" si="1438"/>
        <v>-4.65880778299503E-08+0.0012420759795937i</v>
      </c>
      <c r="D2766" s="208" t="str">
        <f t="shared" si="1439"/>
        <v>-2.51366155936105+0.00952258251021837i</v>
      </c>
      <c r="E2766" t="str">
        <f t="shared" si="1440"/>
        <v>20500</v>
      </c>
      <c r="F2766" t="str">
        <f t="shared" si="1441"/>
        <v>0.327868852459016</v>
      </c>
      <c r="G2766" t="str">
        <f t="shared" si="1436"/>
        <v>0.327868852459016</v>
      </c>
      <c r="H2766" t="str">
        <f t="shared" si="1442"/>
        <v>3.84420279471908+0.189666828154211i</v>
      </c>
      <c r="I2766" t="str">
        <f t="shared" si="1443"/>
        <v>3267.25635973339i</v>
      </c>
      <c r="J2766" t="str">
        <f t="shared" si="1437"/>
        <v>-14448.6314331274+714.771139306153i</v>
      </c>
      <c r="K2766" t="str">
        <f t="shared" si="1444"/>
        <v>0.0111592565060929-0.225577076993876i</v>
      </c>
      <c r="L2766" t="str">
        <f t="shared" si="1445"/>
        <v>0.00233295272636383-0.039980774516656i</v>
      </c>
      <c r="M2766" t="str">
        <f t="shared" si="1446"/>
        <v>0.0134922092324567-0.265557851510532i</v>
      </c>
      <c r="N2766" t="str">
        <f t="shared" si="1447"/>
        <v>-10.377781408409i</v>
      </c>
      <c r="O2766" t="str">
        <f t="shared" si="1448"/>
        <v>-0.579237418667307+0.815158888079885i</v>
      </c>
      <c r="P2766" t="str">
        <f t="shared" si="1449"/>
        <v>1.57923741866731-0.815158888079885i</v>
      </c>
      <c r="Q2766" t="str">
        <f t="shared" si="1450"/>
        <v>-1.57923741866731+11.1929402964889i</v>
      </c>
      <c r="R2766" t="str">
        <f t="shared" si="1451"/>
        <v>-0.090924934126206-0.12826346986374i</v>
      </c>
      <c r="S2766" t="str">
        <f t="shared" si="1452"/>
        <v>1.12382811727118i</v>
      </c>
      <c r="T2766" t="str">
        <f t="shared" si="1453"/>
        <v>0.144146093851636-0.10218399753206i</v>
      </c>
      <c r="U2766" t="str">
        <f t="shared" si="1454"/>
        <v>0.0000499999999999999-0.0001707964275969i</v>
      </c>
      <c r="V2766" t="str">
        <f t="shared" si="1455"/>
        <v>0.00002-0.00191291998908528i</v>
      </c>
      <c r="W2766" t="str">
        <f t="shared" si="1456"/>
        <v>0.0000422420324093026-0.000157735880013105i</v>
      </c>
      <c r="X2766" t="str">
        <f t="shared" si="1457"/>
        <v>0.0000424168269749584-0.000157634747682419i</v>
      </c>
      <c r="Y2766" t="str">
        <f t="shared" si="1458"/>
        <v>0.009+4.18208814045873i</v>
      </c>
      <c r="Z2766" t="str">
        <f t="shared" si="1459"/>
        <v>-0.000452065747341233-0.000122692065284074i</v>
      </c>
      <c r="AA2766" t="str">
        <f t="shared" si="1460"/>
        <v>0.00620454752174688-2.86947472692513i</v>
      </c>
      <c r="AB2766" t="str">
        <f t="shared" si="1461"/>
        <v>0.481794382844109-0.341540132736271i</v>
      </c>
      <c r="AC2766" t="str">
        <f t="shared" si="1462"/>
        <v>0.915801806766289-0.132552412110083i</v>
      </c>
      <c r="AD2766" t="str">
        <f t="shared" si="1463"/>
        <v>0.568166653107461-0.290705118093641i</v>
      </c>
      <c r="AE2766" t="str">
        <f t="shared" si="1464"/>
        <v>-0.000292515893978951+0.0000617082863716292i</v>
      </c>
      <c r="AF2766" t="str">
        <f t="shared" si="1465"/>
        <v>-6.35786435408013-0.180144245643993i</v>
      </c>
      <c r="AG2766" t="str">
        <f t="shared" si="1466"/>
        <v>0.996993062304064-0.00590835963468656i</v>
      </c>
      <c r="AH2766" t="str">
        <f t="shared" si="1467"/>
        <v>0.00187848824661076-0.000329529951115274i</v>
      </c>
      <c r="AI2766">
        <f t="shared" si="1468"/>
        <v>-54.392199124844637</v>
      </c>
      <c r="AJ2766">
        <f t="shared" si="1469"/>
        <v>-9.9497570163291478</v>
      </c>
      <c r="AK2766"/>
      <c r="AL2766"/>
      <c r="AM2766"/>
      <c r="AN2766"/>
    </row>
    <row r="2767" spans="1:40" x14ac:dyDescent="0.35">
      <c r="A2767"/>
      <c r="B2767">
        <f t="shared" si="1435"/>
        <v>833000</v>
      </c>
      <c r="C2767" s="237" t="str">
        <f t="shared" si="1438"/>
        <v>-4.64762888413972E-08+0.00124058489198733i</v>
      </c>
      <c r="D2767" s="208" t="str">
        <f t="shared" si="1439"/>
        <v>-2.51366155850401+0.00951115083856953i</v>
      </c>
      <c r="E2767" t="str">
        <f t="shared" si="1440"/>
        <v>20500</v>
      </c>
      <c r="F2767" t="str">
        <f t="shared" si="1441"/>
        <v>0.327868852459016</v>
      </c>
      <c r="G2767" t="str">
        <f t="shared" si="1436"/>
        <v>0.327868852459016</v>
      </c>
      <c r="H2767" t="str">
        <f t="shared" si="1442"/>
        <v>3.84422690846884+0.18944041666994i</v>
      </c>
      <c r="I2767" t="str">
        <f t="shared" si="1443"/>
        <v>3271.18335055037i</v>
      </c>
      <c r="J2767" t="str">
        <f t="shared" si="1437"/>
        <v>-14483.3869982858+715.630239233203i</v>
      </c>
      <c r="K2767" t="str">
        <f t="shared" si="1444"/>
        <v>0.0111325411804219-0.225307558779474i</v>
      </c>
      <c r="L2767" t="str">
        <f t="shared" si="1445"/>
        <v>0.00232737371205838-0.0399331035438589i</v>
      </c>
      <c r="M2767" t="str">
        <f t="shared" si="1446"/>
        <v>0.0134599148924803-0.265240662323333i</v>
      </c>
      <c r="N2767" t="str">
        <f t="shared" si="1447"/>
        <v>-10.3902547033711i</v>
      </c>
      <c r="O2767" t="str">
        <f t="shared" si="1448"/>
        <v>-0.569024905878694+0.822320288263486i</v>
      </c>
      <c r="P2767" t="str">
        <f t="shared" si="1449"/>
        <v>1.56902490587869-0.822320288263486i</v>
      </c>
      <c r="Q2767" t="str">
        <f t="shared" si="1450"/>
        <v>-1.56902490587869+11.2125749916346i</v>
      </c>
      <c r="R2767" t="str">
        <f t="shared" si="1451"/>
        <v>-0.0911361518019655-0.127181313386032i</v>
      </c>
      <c r="S2767" t="str">
        <f t="shared" si="1452"/>
        <v>1.12517887221982i</v>
      </c>
      <c r="T2767" t="str">
        <f t="shared" si="1453"/>
        <v>0.143101726763131-0.10254447250299i</v>
      </c>
      <c r="U2767" t="str">
        <f t="shared" si="1454"/>
        <v>0.0000499999999999999-0.000170591389868692i</v>
      </c>
      <c r="V2767" t="str">
        <f t="shared" si="1455"/>
        <v>0.00002-0.00191062356652935i</v>
      </c>
      <c r="W2767" t="str">
        <f t="shared" si="1456"/>
        <v>0.0000422419566082232-0.000157548774904145i</v>
      </c>
      <c r="X2767" t="str">
        <f t="shared" si="1457"/>
        <v>0.0000424163047484253-0.000157447763249355i</v>
      </c>
      <c r="Y2767" t="str">
        <f t="shared" si="1458"/>
        <v>0.009+4.18711468870448i</v>
      </c>
      <c r="Z2767" t="str">
        <f t="shared" si="1459"/>
        <v>-0.00045098743171791-0.000122540939293559i</v>
      </c>
      <c r="AA2767" t="str">
        <f t="shared" si="1460"/>
        <v>0.00618965818959796-2.86602975382578i</v>
      </c>
      <c r="AB2767" t="str">
        <f t="shared" si="1461"/>
        <v>0.478303686818819-0.342744985476358i</v>
      </c>
      <c r="AC2767" t="str">
        <f t="shared" si="1462"/>
        <v>0.915528019961591-0.131478905017852i</v>
      </c>
      <c r="AD2767" t="str">
        <f t="shared" si="1463"/>
        <v>0.564554573212257-0.293293009621764i</v>
      </c>
      <c r="AE2767" t="str">
        <f t="shared" si="1464"/>
        <v>-0.000290547417924882+0.0000630904134662314i</v>
      </c>
      <c r="AF2767" t="str">
        <f t="shared" si="1465"/>
        <v>-6.35788846697285-0.17992926583137i</v>
      </c>
      <c r="AG2767" t="str">
        <f t="shared" si="1466"/>
        <v>0.996969726625774-0.0058638410284286i</v>
      </c>
      <c r="AH2767" t="str">
        <f t="shared" si="1467"/>
        <v>0.00186626259156763-0.000338927404091234i</v>
      </c>
      <c r="AI2767">
        <f t="shared" si="1468"/>
        <v>-54.439620354544182</v>
      </c>
      <c r="AJ2767">
        <f t="shared" si="1469"/>
        <v>-10.293164715488407</v>
      </c>
      <c r="AK2767"/>
      <c r="AL2767"/>
      <c r="AM2767"/>
      <c r="AN2767"/>
    </row>
    <row r="2768" spans="1:40" x14ac:dyDescent="0.35">
      <c r="A2768"/>
      <c r="B2768">
        <f t="shared" si="1435"/>
        <v>834000</v>
      </c>
      <c r="C2768" s="237" t="str">
        <f t="shared" si="1438"/>
        <v>-4.63649017303809E-08+0.0012390973801306i</v>
      </c>
      <c r="D2768" s="208" t="str">
        <f t="shared" si="1439"/>
        <v>-2.51366155765004+0.00949974658100127i</v>
      </c>
      <c r="E2768" t="str">
        <f t="shared" si="1440"/>
        <v>20500</v>
      </c>
      <c r="F2768" t="str">
        <f t="shared" si="1441"/>
        <v>0.327868852459016</v>
      </c>
      <c r="G2768" t="str">
        <f t="shared" si="1436"/>
        <v>0.327868852459016</v>
      </c>
      <c r="H2768" t="str">
        <f t="shared" si="1442"/>
        <v>3.84425093585456+0.189214543560776i</v>
      </c>
      <c r="I2768" t="str">
        <f t="shared" si="1443"/>
        <v>3275.11034136736i</v>
      </c>
      <c r="J2768" t="str">
        <f t="shared" si="1437"/>
        <v>-14518.1843118707+716.489339160255i</v>
      </c>
      <c r="K2768" t="str">
        <f t="shared" si="1444"/>
        <v>0.0111059216017182-0.225038682300432i</v>
      </c>
      <c r="L2768" t="str">
        <f t="shared" si="1445"/>
        <v>0.00232181466374954-0.0398855457276819i</v>
      </c>
      <c r="M2768" t="str">
        <f t="shared" si="1446"/>
        <v>0.0134277362654677-0.264924228028114i</v>
      </c>
      <c r="N2768" t="str">
        <f t="shared" si="1447"/>
        <v>-10.4027279983331i</v>
      </c>
      <c r="O2768" t="str">
        <f t="shared" si="1448"/>
        <v>-0.558723863586424+0.829353750976662i</v>
      </c>
      <c r="P2768" t="str">
        <f t="shared" si="1449"/>
        <v>1.55872386358642-0.829353750976662i</v>
      </c>
      <c r="Q2768" t="str">
        <f t="shared" si="1450"/>
        <v>-1.55872386358642+11.2320817493098i</v>
      </c>
      <c r="R2768" t="str">
        <f t="shared" si="1451"/>
        <v>-0.0913372340739081-0.126099005403738i</v>
      </c>
      <c r="S2768" t="str">
        <f t="shared" si="1452"/>
        <v>1.12652962716846i</v>
      </c>
      <c r="T2768" t="str">
        <f t="shared" si="1453"/>
        <v>0.142054265543787-0.102894100247878i</v>
      </c>
      <c r="U2768" t="str">
        <f t="shared" si="1454"/>
        <v>0.0000499999999999999-0.000170386843837675i</v>
      </c>
      <c r="V2768" t="str">
        <f t="shared" si="1455"/>
        <v>0.00002-0.00190833265098196i</v>
      </c>
      <c r="W2768" t="str">
        <f t="shared" si="1456"/>
        <v>0.000042241880716503-0.000157362121180153i</v>
      </c>
      <c r="X2768" t="str">
        <f t="shared" si="1457"/>
        <v>0.0000424157840364122-0.000157261229908466i</v>
      </c>
      <c r="Y2768" t="str">
        <f t="shared" si="1458"/>
        <v>0.009+4.19214123695022i</v>
      </c>
      <c r="Z2768" t="str">
        <f t="shared" si="1459"/>
        <v>-0.000449912992715014-0.000122390188453799i</v>
      </c>
      <c r="AA2768" t="str">
        <f t="shared" si="1460"/>
        <v>0.00617482239053788-2.86259304286262i</v>
      </c>
      <c r="AB2768" t="str">
        <f t="shared" si="1461"/>
        <v>0.474802648960336-0.343913582412095i</v>
      </c>
      <c r="AC2768" t="str">
        <f t="shared" si="1462"/>
        <v>0.915264484419477-0.130404706124262i</v>
      </c>
      <c r="AD2768" t="str">
        <f t="shared" si="1463"/>
        <v>0.560910071892496-0.295836093210319i</v>
      </c>
      <c r="AE2768" t="str">
        <f t="shared" si="1464"/>
        <v>-0.000288568164288593+0.0000644506126448156i</v>
      </c>
      <c r="AF2768" t="str">
        <f t="shared" si="1465"/>
        <v>-6.3579124935046-0.179714796979775i</v>
      </c>
      <c r="AG2768" t="str">
        <f t="shared" si="1466"/>
        <v>0.996946910743707-0.005819092097388i</v>
      </c>
      <c r="AH2768" t="str">
        <f t="shared" si="1467"/>
        <v>0.00185396029876625-0.000348186063695386i</v>
      </c>
      <c r="AI2768">
        <f t="shared" si="1468"/>
        <v>-54.487449507522292</v>
      </c>
      <c r="AJ2768">
        <f t="shared" si="1469"/>
        <v>-10.636627099133442</v>
      </c>
      <c r="AK2768"/>
      <c r="AL2768"/>
      <c r="AM2768"/>
      <c r="AN2768"/>
    </row>
    <row r="2769" spans="1:40" x14ac:dyDescent="0.35">
      <c r="A2769"/>
      <c r="B2769">
        <f t="shared" si="1435"/>
        <v>835000</v>
      </c>
      <c r="C2769" s="237" t="str">
        <f t="shared" si="1438"/>
        <v>-4.62539145728924E-08+0.00123761343117651i</v>
      </c>
      <c r="D2769" s="208" t="str">
        <f t="shared" si="1439"/>
        <v>-2.51366155679914+0.00948836963901991i</v>
      </c>
      <c r="E2769" t="str">
        <f t="shared" si="1440"/>
        <v>20500</v>
      </c>
      <c r="F2769" t="str">
        <f t="shared" si="1441"/>
        <v>0.327868852459016</v>
      </c>
      <c r="G2769" t="str">
        <f t="shared" si="1436"/>
        <v>0.327868852459016</v>
      </c>
      <c r="H2769" t="str">
        <f t="shared" si="1442"/>
        <v>3.84427487728781+0.18898920691423i</v>
      </c>
      <c r="I2769" t="str">
        <f t="shared" si="1443"/>
        <v>3279.03733218435i</v>
      </c>
      <c r="J2769" t="str">
        <f t="shared" si="1437"/>
        <v>-14553.0233738822+717.348439087305i</v>
      </c>
      <c r="K2769" t="str">
        <f t="shared" si="1444"/>
        <v>0.0110793973133377-0.224770445272981i</v>
      </c>
      <c r="L2769" t="str">
        <f t="shared" si="1445"/>
        <v>0.00231627548638681-0.0398381006671013i</v>
      </c>
      <c r="M2769" t="str">
        <f t="shared" si="1446"/>
        <v>0.0133956727997245-0.264608545940082i</v>
      </c>
      <c r="N2769" t="str">
        <f t="shared" si="1447"/>
        <v>-10.4152012932951i</v>
      </c>
      <c r="O2769" t="str">
        <f t="shared" si="1448"/>
        <v>-0.548335894437598+0.836258181945814i</v>
      </c>
      <c r="P2769" t="str">
        <f t="shared" si="1449"/>
        <v>1.5483358944376-0.836258181945814i</v>
      </c>
      <c r="Q2769" t="str">
        <f t="shared" si="1450"/>
        <v>-1.5483358944376+11.2514594752409i</v>
      </c>
      <c r="R2769" t="str">
        <f t="shared" si="1451"/>
        <v>-0.0915282067748801-0.125016624699209i</v>
      </c>
      <c r="S2769" t="str">
        <f t="shared" si="1452"/>
        <v>1.1278803821171i</v>
      </c>
      <c r="T2769" t="str">
        <f t="shared" si="1453"/>
        <v>0.141003798436734-0.103232868831745i</v>
      </c>
      <c r="U2769" t="str">
        <f t="shared" si="1454"/>
        <v>0.0000500000000000001-0.00017018278773727i</v>
      </c>
      <c r="V2769" t="str">
        <f t="shared" si="1455"/>
        <v>0.00002-0.00190604722265743i</v>
      </c>
      <c r="W2769" t="str">
        <f t="shared" si="1456"/>
        <v>0.0000422418047341442-0.000157175917219343i</v>
      </c>
      <c r="X2769" t="str">
        <f t="shared" si="1457"/>
        <v>0.0000424152648312374-0.000157075146039029i</v>
      </c>
      <c r="Y2769" t="str">
        <f t="shared" si="1458"/>
        <v>0.009+4.19716778519596i</v>
      </c>
      <c r="Z2769" t="str">
        <f t="shared" si="1459"/>
        <v>-0.00044884241177211-0.000122239811354796i</v>
      </c>
      <c r="AA2769" t="str">
        <f t="shared" si="1460"/>
        <v>0.00616003986823575-2.85916456434745i</v>
      </c>
      <c r="AB2769" t="str">
        <f t="shared" si="1461"/>
        <v>0.471291564212791-0.345045883651969i</v>
      </c>
      <c r="AC2769" t="str">
        <f t="shared" si="1462"/>
        <v>0.915011178031707-0.129329897278467i</v>
      </c>
      <c r="AD2769" t="str">
        <f t="shared" si="1463"/>
        <v>0.557233700102665-0.298333958110544i</v>
      </c>
      <c r="AE2769" t="str">
        <f t="shared" si="1464"/>
        <v>-0.000286578404634939+0.0000657887908907715i</v>
      </c>
      <c r="AF2769" t="str">
        <f t="shared" si="1465"/>
        <v>-6.35793643408695-0.17950083727521i</v>
      </c>
      <c r="AG2769" t="str">
        <f t="shared" si="1466"/>
        <v>0.996924617055583-0.00577411936646054i</v>
      </c>
      <c r="AH2769" t="str">
        <f t="shared" si="1467"/>
        <v>0.00184158311938618-0.000357305216596475i</v>
      </c>
      <c r="AI2769">
        <f t="shared" si="1468"/>
        <v>-54.535689591906298</v>
      </c>
      <c r="AJ2769">
        <f t="shared" si="1469"/>
        <v>-10.980143853047046</v>
      </c>
      <c r="AK2769"/>
      <c r="AL2769"/>
      <c r="AM2769"/>
      <c r="AN2769"/>
    </row>
    <row r="2770" spans="1:40" x14ac:dyDescent="0.35">
      <c r="A2770"/>
      <c r="B2770">
        <f t="shared" si="1435"/>
        <v>836000</v>
      </c>
      <c r="C2770" s="237" t="str">
        <f t="shared" si="1438"/>
        <v>-4.61433254564235E-08+0.00123613303233951i</v>
      </c>
      <c r="D2770" s="208" t="str">
        <f t="shared" si="1439"/>
        <v>-2.51366155595128+0.00947701991460291i</v>
      </c>
      <c r="E2770" t="str">
        <f t="shared" si="1440"/>
        <v>20500</v>
      </c>
      <c r="F2770" t="str">
        <f t="shared" si="1441"/>
        <v>0.327868852459016</v>
      </c>
      <c r="G2770" t="str">
        <f t="shared" si="1436"/>
        <v>0.327868852459016</v>
      </c>
      <c r="H2770" t="str">
        <f t="shared" si="1442"/>
        <v>3.84429873317766+0.188764404826827i</v>
      </c>
      <c r="I2770" t="str">
        <f t="shared" si="1443"/>
        <v>3282.96432300133i</v>
      </c>
      <c r="J2770" t="str">
        <f t="shared" si="1437"/>
        <v>-14587.9041843204+718.207539014356i</v>
      </c>
      <c r="K2770" t="str">
        <f t="shared" si="1444"/>
        <v>0.0110529678613537-0.224502845424152i</v>
      </c>
      <c r="L2770" t="str">
        <f t="shared" si="1445"/>
        <v>0.00231075608548389-0.0397907679629783i</v>
      </c>
      <c r="M2770" t="str">
        <f t="shared" si="1446"/>
        <v>0.0133637239468376-0.26429361338713i</v>
      </c>
      <c r="N2770" t="str">
        <f t="shared" si="1447"/>
        <v>-10.4276745882571i</v>
      </c>
      <c r="O2770" t="str">
        <f t="shared" si="1448"/>
        <v>-0.537862614603572+0.843032506972186i</v>
      </c>
      <c r="P2770" t="str">
        <f t="shared" si="1449"/>
        <v>1.53786261460357-0.843032506972186i</v>
      </c>
      <c r="Q2770" t="str">
        <f t="shared" si="1450"/>
        <v>-1.53786261460357+11.2707070952293i</v>
      </c>
      <c r="R2770" t="str">
        <f t="shared" si="1451"/>
        <v>-0.0917090957267174-0.123934249472032i</v>
      </c>
      <c r="S2770" t="str">
        <f t="shared" si="1452"/>
        <v>1.12923113706575i</v>
      </c>
      <c r="T2770" t="str">
        <f t="shared" si="1453"/>
        <v>0.139950413452693-0.103560766446753i</v>
      </c>
      <c r="U2770" t="str">
        <f t="shared" si="1454"/>
        <v>0.0000500000000000001-0.000169979219809355i</v>
      </c>
      <c r="V2770" t="str">
        <f t="shared" si="1455"/>
        <v>0.00002-0.00190376726186478i</v>
      </c>
      <c r="W2770" t="str">
        <f t="shared" si="1456"/>
        <v>0.0000422417286611474-0.000156990161407688i</v>
      </c>
      <c r="X2770" t="str">
        <f t="shared" si="1457"/>
        <v>0.0000424147471252625-0.00015688951002807i</v>
      </c>
      <c r="Y2770" t="str">
        <f t="shared" si="1458"/>
        <v>0.009+4.20219433344171i</v>
      </c>
      <c r="Z2770" t="str">
        <f t="shared" si="1459"/>
        <v>-0.000447775670439698-0.00012208980659366i</v>
      </c>
      <c r="AA2770" t="str">
        <f t="shared" si="1460"/>
        <v>0.00614531036789309-2.85574428873414i</v>
      </c>
      <c r="AB2770" t="str">
        <f t="shared" si="1461"/>
        <v>0.467770726743511-0.346141849729423i</v>
      </c>
      <c r="AC2770" t="str">
        <f t="shared" si="1462"/>
        <v>0.914768078653118-0.128254559733998i</v>
      </c>
      <c r="AD2770" t="str">
        <f t="shared" si="1463"/>
        <v>0.553526014130118-0.300786200247579i</v>
      </c>
      <c r="AE2770" t="str">
        <f t="shared" si="1464"/>
        <v>-0.000284578411097196+0.0000671048584651631i</v>
      </c>
      <c r="AF2770" t="str">
        <f t="shared" si="1465"/>
        <v>-6.35796028912894-0.179287384912224i</v>
      </c>
      <c r="AG2770" t="str">
        <f t="shared" si="1466"/>
        <v>0.996902847878713-0.00572892938462339i</v>
      </c>
      <c r="AH2770" t="str">
        <f t="shared" si="1467"/>
        <v>0.0018291328102038-0.000366284171294396i</v>
      </c>
      <c r="AI2770">
        <f t="shared" si="1468"/>
        <v>-54.584343677166054</v>
      </c>
      <c r="AJ2770">
        <f t="shared" si="1469"/>
        <v>-11.323714655010368</v>
      </c>
      <c r="AK2770"/>
      <c r="AL2770"/>
      <c r="AM2770"/>
      <c r="AN2770"/>
    </row>
    <row r="2771" spans="1:40" x14ac:dyDescent="0.35">
      <c r="A2771"/>
      <c r="B2771">
        <f t="shared" si="1435"/>
        <v>837000</v>
      </c>
      <c r="C2771" s="237" t="str">
        <f t="shared" si="1438"/>
        <v>-4.6033132479884E-08+0.00123465617089519i</v>
      </c>
      <c r="D2771" s="208" t="str">
        <f t="shared" si="1439"/>
        <v>-2.51366155510647+0.00946569731019646i</v>
      </c>
      <c r="E2771" t="str">
        <f t="shared" si="1440"/>
        <v>20500</v>
      </c>
      <c r="F2771" t="str">
        <f t="shared" si="1441"/>
        <v>0.327868852459016</v>
      </c>
      <c r="G2771" t="str">
        <f t="shared" si="1436"/>
        <v>0.327868852459016</v>
      </c>
      <c r="H2771" t="str">
        <f t="shared" si="1442"/>
        <v>3.84432250393081+0.188540135404069i</v>
      </c>
      <c r="I2771" t="str">
        <f t="shared" si="1443"/>
        <v>3286.89131381832i</v>
      </c>
      <c r="J2771" t="str">
        <f t="shared" si="1437"/>
        <v>-14622.8267431852+719.066638941406i</v>
      </c>
      <c r="K2771" t="str">
        <f t="shared" si="1444"/>
        <v>0.0110266327945373-0.224235880491714i</v>
      </c>
      <c r="L2771" t="str">
        <f t="shared" si="1445"/>
        <v>0.00230525636711487-0.0397435472180497i</v>
      </c>
      <c r="M2771" t="str">
        <f t="shared" si="1446"/>
        <v>0.0133318891616522-0.263979427709764i</v>
      </c>
      <c r="N2771" t="str">
        <f t="shared" si="1447"/>
        <v>-10.4401478832192i</v>
      </c>
      <c r="O2771" t="str">
        <f t="shared" si="1448"/>
        <v>-0.527305653528342+0.849675672099094i</v>
      </c>
      <c r="P2771" t="str">
        <f t="shared" si="1449"/>
        <v>1.52730565352834-0.849675672099094i</v>
      </c>
      <c r="Q2771" t="str">
        <f t="shared" si="1450"/>
        <v>-1.52730565352834+11.2898235553183i</v>
      </c>
      <c r="R2771" t="str">
        <f t="shared" si="1451"/>
        <v>-0.0918799267352569-0.12285195735645i</v>
      </c>
      <c r="S2771" t="str">
        <f t="shared" si="1452"/>
        <v>1.13058189201439i</v>
      </c>
      <c r="T2771" t="str">
        <f t="shared" si="1453"/>
        <v>0.138894198385726-0.10387778140649i</v>
      </c>
      <c r="U2771" t="str">
        <f t="shared" si="1454"/>
        <v>0.0000500000000000001-0.000169776138304207i</v>
      </c>
      <c r="V2771" t="str">
        <f t="shared" si="1455"/>
        <v>0.00002-0.00190149274900711i</v>
      </c>
      <c r="W2771" t="str">
        <f t="shared" si="1456"/>
        <v>0.0000422416524975146-0.000156804852138875i</v>
      </c>
      <c r="X2771" t="str">
        <f t="shared" si="1457"/>
        <v>0.0000424142309108965-0.000156704320270327i</v>
      </c>
      <c r="Y2771" t="str">
        <f t="shared" si="1458"/>
        <v>0.009+4.20722088168745i</v>
      </c>
      <c r="Z2771" t="str">
        <f t="shared" si="1459"/>
        <v>-0.000446712750378442-0.000121940172774582i</v>
      </c>
      <c r="AA2771" t="str">
        <f t="shared" si="1460"/>
        <v>0.00613063363623297-2.8523321866178i</v>
      </c>
      <c r="AB2771" t="str">
        <f t="shared" si="1461"/>
        <v>0.464240429995659-0.347201441583754i</v>
      </c>
      <c r="AC2771" t="str">
        <f t="shared" si="1462"/>
        <v>0.914535164107775-0.127178774165949i</v>
      </c>
      <c r="AD2771" t="str">
        <f t="shared" si="1463"/>
        <v>0.549787575516371-0.303192422292946i</v>
      </c>
      <c r="AE2771" t="str">
        <f t="shared" si="1464"/>
        <v>-0.000282568456341159+0.0000683987289085987i</v>
      </c>
      <c r="AF2771" t="str">
        <f t="shared" si="1465"/>
        <v>-6.35798405903728-0.179074438093873i</v>
      </c>
      <c r="AG2771" t="str">
        <f t="shared" si="1466"/>
        <v>0.996881605449718-0.00568352872397918i</v>
      </c>
      <c r="AH2771" t="str">
        <f t="shared" si="1467"/>
        <v>0.00181661113333697-0.00037512225816587i</v>
      </c>
      <c r="AI2771">
        <f t="shared" si="1468"/>
        <v>-54.633414895396854</v>
      </c>
      <c r="AJ2771">
        <f t="shared" si="1469"/>
        <v>-11.667339174887188</v>
      </c>
      <c r="AK2771"/>
      <c r="AL2771"/>
      <c r="AM2771"/>
      <c r="AN2771"/>
    </row>
    <row r="2772" spans="1:40" x14ac:dyDescent="0.35">
      <c r="A2772"/>
      <c r="B2772">
        <f t="shared" si="1435"/>
        <v>838000</v>
      </c>
      <c r="C2772" s="237" t="str">
        <f t="shared" si="1438"/>
        <v>-4.59233337535199E-08+0.00123318283417983i</v>
      </c>
      <c r="D2772" s="208" t="str">
        <f t="shared" si="1439"/>
        <v>-2.51366155426468+0.00945440172871203i</v>
      </c>
      <c r="E2772" t="str">
        <f t="shared" si="1440"/>
        <v>20500</v>
      </c>
      <c r="F2772" t="str">
        <f t="shared" si="1441"/>
        <v>0.327868852459016</v>
      </c>
      <c r="G2772" t="str">
        <f t="shared" si="1436"/>
        <v>0.327868852459016</v>
      </c>
      <c r="H2772" t="str">
        <f t="shared" si="1442"/>
        <v>3.8443461899515+0.188316396760365i</v>
      </c>
      <c r="I2772" t="str">
        <f t="shared" si="1443"/>
        <v>3290.81830463531i</v>
      </c>
      <c r="J2772" t="str">
        <f t="shared" si="1437"/>
        <v>-14657.7910504766+719.925738868458i</v>
      </c>
      <c r="K2772" t="str">
        <f t="shared" si="1444"/>
        <v>0.011000391664338-0.223969548224101i</v>
      </c>
      <c r="L2772" t="str">
        <f t="shared" si="1445"/>
        <v>0.00229977623791014-0.0396964380369167i</v>
      </c>
      <c r="M2772" t="str">
        <f t="shared" si="1446"/>
        <v>0.0133001679022481-0.263665986261018i</v>
      </c>
      <c r="N2772" t="str">
        <f t="shared" si="1447"/>
        <v>-10.4526211781812i</v>
      </c>
      <c r="O2772" t="str">
        <f t="shared" si="1448"/>
        <v>-0.516666653675381+0.856186643775692i</v>
      </c>
      <c r="P2772" t="str">
        <f t="shared" si="1449"/>
        <v>1.51666665367538-0.856186643775692i</v>
      </c>
      <c r="Q2772" t="str">
        <f t="shared" si="1450"/>
        <v>-1.51666665367538+11.3088078219569i</v>
      </c>
      <c r="R2772" t="str">
        <f t="shared" si="1451"/>
        <v>-0.0920407255857246-0.121769825438694i</v>
      </c>
      <c r="S2772" t="str">
        <f t="shared" si="1452"/>
        <v>1.13193264696304i</v>
      </c>
      <c r="T2772" t="str">
        <f t="shared" si="1453"/>
        <v>0.137835240829048-0.104183902140648i</v>
      </c>
      <c r="U2772" t="str">
        <f t="shared" si="1454"/>
        <v>0.0000500000000000001-0.000169573541480455i</v>
      </c>
      <c r="V2772" t="str">
        <f t="shared" si="1455"/>
        <v>0.00002-0.00189922366458109i</v>
      </c>
      <c r="W2772" t="str">
        <f t="shared" si="1456"/>
        <v>0.0000422415762432472-0.000156619987814258i</v>
      </c>
      <c r="X2772" t="str">
        <f t="shared" si="1457"/>
        <v>0.0000424137161805937-0.000156519575168203i</v>
      </c>
      <c r="Y2772" t="str">
        <f t="shared" si="1458"/>
        <v>0.009+4.21224742993319i</v>
      </c>
      <c r="Z2772" t="str">
        <f t="shared" si="1459"/>
        <v>-0.000445653633358373-0.000121790908508778i</v>
      </c>
      <c r="AA2772" t="str">
        <f t="shared" si="1460"/>
        <v>0.00611600942148896-2.84892822873392i</v>
      </c>
      <c r="AB2772" t="str">
        <f t="shared" si="1461"/>
        <v>0.460700966741088-0.348224620542327i</v>
      </c>
      <c r="AC2772" t="str">
        <f t="shared" si="1462"/>
        <v>0.914312412194723-0.126102620688103i</v>
      </c>
      <c r="AD2772" t="str">
        <f t="shared" si="1463"/>
        <v>0.54601895097754-0.305552233736046i</v>
      </c>
      <c r="AE2772" t="str">
        <f t="shared" si="1464"/>
        <v>-0.000280548813529268+0.0000696703190426712i</v>
      </c>
      <c r="AF2772" t="str">
        <f t="shared" si="1465"/>
        <v>-6.35800774421618-0.178861995031653i</v>
      </c>
      <c r="AG2772" t="str">
        <f t="shared" si="1466"/>
        <v>0.996860891924279-0.00563792397879806i</v>
      </c>
      <c r="AH2772" t="str">
        <f t="shared" si="1467"/>
        <v>0.0018040198559893-0.000383818829506715i</v>
      </c>
      <c r="AI2772">
        <f t="shared" si="1468"/>
        <v>-54.682906442641304</v>
      </c>
      <c r="AJ2772">
        <f t="shared" si="1469"/>
        <v>-12.011017074692402</v>
      </c>
      <c r="AK2772"/>
      <c r="AL2772"/>
      <c r="AM2772"/>
      <c r="AN2772"/>
    </row>
    <row r="2773" spans="1:40" x14ac:dyDescent="0.35">
      <c r="A2773"/>
      <c r="B2773">
        <f t="shared" si="1435"/>
        <v>839000</v>
      </c>
      <c r="C2773" s="237" t="str">
        <f t="shared" si="1438"/>
        <v>-4.58139273988321E-08+0.00123171300959012i</v>
      </c>
      <c r="D2773" s="208" t="str">
        <f t="shared" si="1439"/>
        <v>-2.5136615534259+0.00944313307352426i</v>
      </c>
      <c r="E2773" t="str">
        <f t="shared" si="1440"/>
        <v>20500</v>
      </c>
      <c r="F2773" t="str">
        <f t="shared" si="1441"/>
        <v>0.327868852459016</v>
      </c>
      <c r="G2773" t="str">
        <f t="shared" si="1436"/>
        <v>0.327868852459016</v>
      </c>
      <c r="H2773" t="str">
        <f t="shared" si="1442"/>
        <v>3.8443697916416+0.188093187018994i</v>
      </c>
      <c r="I2773" t="str">
        <f t="shared" si="1443"/>
        <v>3294.7452954523i</v>
      </c>
      <c r="J2773" t="str">
        <f t="shared" si="1437"/>
        <v>-14692.7971061947+720.784838795508i</v>
      </c>
      <c r="K2773" t="str">
        <f t="shared" si="1444"/>
        <v>0.0109742440248643-0.223703846380357i</v>
      </c>
      <c r="L2773" t="str">
        <f t="shared" si="1445"/>
        <v>0.00229431560505241-0.0396494400260324i</v>
      </c>
      <c r="M2773" t="str">
        <f t="shared" si="1446"/>
        <v>0.0132685596299167-0.263353286406389i</v>
      </c>
      <c r="N2773" t="str">
        <f t="shared" si="1447"/>
        <v>-10.4650944731432i</v>
      </c>
      <c r="O2773" t="str">
        <f t="shared" si="1448"/>
        <v>-0.505947270271585+0.862564409018093i</v>
      </c>
      <c r="P2773" t="str">
        <f t="shared" si="1449"/>
        <v>1.50594727027159-0.862564409018093i</v>
      </c>
      <c r="Q2773" t="str">
        <f t="shared" si="1450"/>
        <v>-1.50594727027159+11.3276588821613i</v>
      </c>
      <c r="R2773" t="str">
        <f t="shared" si="1451"/>
        <v>-0.0921915180385335-0.120687930274117i</v>
      </c>
      <c r="S2773" t="str">
        <f t="shared" si="1452"/>
        <v>1.13328340191168i</v>
      </c>
      <c r="T2773" t="str">
        <f t="shared" si="1453"/>
        <v>0.136773628190731-0.104479117190111i</v>
      </c>
      <c r="U2773" t="str">
        <f t="shared" si="1454"/>
        <v>0.0000500000000000001-0.000169371427605031i</v>
      </c>
      <c r="V2773" t="str">
        <f t="shared" si="1455"/>
        <v>0.00002-0.00189695998917635i</v>
      </c>
      <c r="W2773" t="str">
        <f t="shared" si="1456"/>
        <v>0.0000422414998983468-0.000156435566842813i</v>
      </c>
      <c r="X2773" t="str">
        <f t="shared" si="1457"/>
        <v>0.0000424132029268527-0.00015633527313171i</v>
      </c>
      <c r="Y2773" t="str">
        <f t="shared" si="1458"/>
        <v>0.009+4.21727397817894i</v>
      </c>
      <c r="Z2773" t="str">
        <f t="shared" si="1459"/>
        <v>-0.000444598301258087-0.000121642012414446i</v>
      </c>
      <c r="AA2773" t="str">
        <f t="shared" si="1460"/>
        <v>0.00610143747339437-2.8455323859575i</v>
      </c>
      <c r="AB2773" t="str">
        <f t="shared" si="1461"/>
        <v>0.457152629132828-0.349211348304153i</v>
      </c>
      <c r="AC2773" t="str">
        <f t="shared" si="1462"/>
        <v>0.914099800693317-0.125026178869869i</v>
      </c>
      <c r="AD2773" t="str">
        <f t="shared" si="1463"/>
        <v>0.542220712323317-0.307865250954898i</v>
      </c>
      <c r="AE2773" t="str">
        <f t="shared" si="1464"/>
        <v>-0.000278519756284529+0.0000709195489711398i</v>
      </c>
      <c r="AF2773" t="str">
        <f t="shared" si="1465"/>
        <v>-6.3580313450675-0.17865005394547i</v>
      </c>
      <c r="AG2773" t="str">
        <f t="shared" si="1466"/>
        <v>0.996840709376885-0.00559212176455139i</v>
      </c>
      <c r="AH2773" t="str">
        <f t="shared" si="1467"/>
        <v>0.00179136075019246-0.000392373259571858i</v>
      </c>
      <c r="AI2773">
        <f t="shared" si="1468"/>
        <v>-54.732821580258019</v>
      </c>
      <c r="AJ2773">
        <f t="shared" si="1469"/>
        <v>-12.354748008690162</v>
      </c>
      <c r="AK2773"/>
      <c r="AL2773"/>
      <c r="AM2773"/>
      <c r="AN2773"/>
    </row>
    <row r="2774" spans="1:40" x14ac:dyDescent="0.35">
      <c r="A2774"/>
      <c r="B2774">
        <f t="shared" si="1435"/>
        <v>840000</v>
      </c>
      <c r="C2774" s="237" t="str">
        <f t="shared" si="1438"/>
        <v>-4.57049115484971E-08+0.00123024668458276i</v>
      </c>
      <c r="D2774" s="208" t="str">
        <f t="shared" si="1439"/>
        <v>-2.51366155259012+0.00943189124846783i</v>
      </c>
      <c r="E2774" t="str">
        <f t="shared" si="1440"/>
        <v>20500</v>
      </c>
      <c r="F2774" t="str">
        <f t="shared" si="1441"/>
        <v>0.327868852459016</v>
      </c>
      <c r="G2774" t="str">
        <f t="shared" si="1436"/>
        <v>0.327868852459016</v>
      </c>
      <c r="H2774" t="str">
        <f t="shared" si="1442"/>
        <v>3.8443933094006+0.187870504312044i</v>
      </c>
      <c r="I2774" t="str">
        <f t="shared" si="1443"/>
        <v>3298.67228626928i</v>
      </c>
      <c r="J2774" t="str">
        <f t="shared" si="1437"/>
        <v>-14727.8449103393+721.643938722559i</v>
      </c>
      <c r="K2774" t="str">
        <f t="shared" si="1444"/>
        <v>0.0109481894328659-0.223438772730073i</v>
      </c>
      <c r="L2774" t="str">
        <f t="shared" si="1445"/>
        <v>0.00228887437627295-0.0396025527936937i</v>
      </c>
      <c r="M2774" t="str">
        <f t="shared" si="1446"/>
        <v>0.0132370638091388-0.263041325523767i</v>
      </c>
      <c r="N2774" t="str">
        <f t="shared" si="1447"/>
        <v>-10.4775677681053i</v>
      </c>
      <c r="O2774" t="str">
        <f t="shared" si="1448"/>
        <v>-0.495149171050006+0.868807975566806i</v>
      </c>
      <c r="P2774" t="str">
        <f t="shared" si="1449"/>
        <v>1.49514917105001-0.868807975566806i</v>
      </c>
      <c r="Q2774" t="str">
        <f t="shared" si="1450"/>
        <v>-1.49514917105001+11.3463757436721i</v>
      </c>
      <c r="R2774" t="str">
        <f t="shared" si="1451"/>
        <v>-0.0923323298254498-0.119606347904284i</v>
      </c>
      <c r="S2774" t="str">
        <f t="shared" si="1452"/>
        <v>1.13463415686032i</v>
      </c>
      <c r="T2774" t="str">
        <f t="shared" si="1453"/>
        <v>0.135709447709519-0.104763415202448i</v>
      </c>
      <c r="U2774" t="str">
        <f t="shared" si="1454"/>
        <v>0.0000500000000000001-0.00016916979495312i</v>
      </c>
      <c r="V2774" t="str">
        <f t="shared" si="1455"/>
        <v>0.00002-0.00189470170347495i</v>
      </c>
      <c r="W2774" t="str">
        <f t="shared" si="1456"/>
        <v>0.0000422414234628146-0.00015625158764109i</v>
      </c>
      <c r="X2774" t="str">
        <f t="shared" si="1457"/>
        <v>0.0000424126911422164-0.000156151412578437i</v>
      </c>
      <c r="Y2774" t="str">
        <f t="shared" si="1458"/>
        <v>0.009+4.22230052642468i</v>
      </c>
      <c r="Z2774" t="str">
        <f t="shared" si="1459"/>
        <v>-0.000443546736064006-0.000121493483116722i</v>
      </c>
      <c r="AA2774" t="str">
        <f t="shared" si="1460"/>
        <v>0.00608691754317169-2.8421446293023i</v>
      </c>
      <c r="AB2774" t="str">
        <f t="shared" si="1461"/>
        <v>0.453595708757948-0.350161586924832i</v>
      </c>
      <c r="AC2774" t="str">
        <f t="shared" si="1462"/>
        <v>0.913897307368167-0.123949527753217i</v>
      </c>
      <c r="AD2774" t="str">
        <f t="shared" si="1463"/>
        <v>0.538393436375339-0.310131097285854i</v>
      </c>
      <c r="AE2774" t="str">
        <f t="shared" si="1464"/>
        <v>-0.000276481558654635+0.0000721463420806678i</v>
      </c>
      <c r="AF2774" t="str">
        <f t="shared" si="1465"/>
        <v>-6.35805486199072-0.178438613063576i</v>
      </c>
      <c r="AG2774" t="str">
        <f t="shared" si="1466"/>
        <v>0.996821059800599-0.00554612871694636i</v>
      </c>
      <c r="AH2774" t="str">
        <f t="shared" si="1467"/>
        <v>0.00177863559254923-0.000400784944611768i</v>
      </c>
      <c r="AI2774">
        <f t="shared" si="1468"/>
        <v>-54.783163636327423</v>
      </c>
      <c r="AJ2774">
        <f t="shared" si="1469"/>
        <v>-12.698531623465936</v>
      </c>
      <c r="AK2774"/>
      <c r="AL2774"/>
      <c r="AM2774"/>
      <c r="AN2774"/>
    </row>
    <row r="2775" spans="1:40" x14ac:dyDescent="0.35">
      <c r="A2775"/>
      <c r="B2775">
        <f t="shared" si="1435"/>
        <v>841000</v>
      </c>
      <c r="C2775" s="237" t="str">
        <f t="shared" si="1438"/>
        <v>-4.55962843462858E-08+0.00122878384667409i</v>
      </c>
      <c r="D2775" s="208" t="str">
        <f t="shared" si="1439"/>
        <v>-2.5136615517573+0.00942067615783469i</v>
      </c>
      <c r="E2775" t="str">
        <f t="shared" si="1440"/>
        <v>20500</v>
      </c>
      <c r="F2775" t="str">
        <f t="shared" si="1441"/>
        <v>0.327868852459016</v>
      </c>
      <c r="G2775" t="str">
        <f t="shared" si="1436"/>
        <v>0.327868852459016</v>
      </c>
      <c r="H2775" t="str">
        <f t="shared" si="1442"/>
        <v>3.84441674362558+0.187648346780361i</v>
      </c>
      <c r="I2775" t="str">
        <f t="shared" si="1443"/>
        <v>3302.59927708627i</v>
      </c>
      <c r="J2775" t="str">
        <f t="shared" si="1437"/>
        <v>-14762.9344629106+722.503038649609i</v>
      </c>
      <c r="K2775" t="str">
        <f t="shared" si="1444"/>
        <v>0.0109222274477136-0.22317432505332i</v>
      </c>
      <c r="L2775" t="str">
        <f t="shared" si="1445"/>
        <v>0.00228345245984753-0.0395557759500277i</v>
      </c>
      <c r="M2775" t="str">
        <f t="shared" si="1446"/>
        <v>0.0132056799075611-0.262730101003348i</v>
      </c>
      <c r="N2775" t="str">
        <f t="shared" si="1447"/>
        <v>-10.4900410630673i</v>
      </c>
      <c r="O2775" t="str">
        <f t="shared" si="1448"/>
        <v>-0.48427403599065+0.874916372040966i</v>
      </c>
      <c r="P2775" t="str">
        <f t="shared" si="1449"/>
        <v>1.48427403599065-0.874916372040966i</v>
      </c>
      <c r="Q2775" t="str">
        <f t="shared" si="1450"/>
        <v>-1.48427403599065+11.3649574351083i</v>
      </c>
      <c r="R2775" t="str">
        <f t="shared" si="1451"/>
        <v>-0.0924631866461379-0.118525153873926i</v>
      </c>
      <c r="S2775" t="str">
        <f t="shared" si="1452"/>
        <v>1.13598491180896i</v>
      </c>
      <c r="T2775" t="str">
        <f t="shared" si="1453"/>
        <v>0.134642786470615-0.105036784927788i</v>
      </c>
      <c r="U2775" t="str">
        <f t="shared" si="1454"/>
        <v>0.00005-0.00016896864180811i</v>
      </c>
      <c r="V2775" t="str">
        <f t="shared" si="1455"/>
        <v>0.00002-0.00189244878825084i</v>
      </c>
      <c r="W2775" t="str">
        <f t="shared" si="1456"/>
        <v>0.0000422413469366522-0.000156068048633174i</v>
      </c>
      <c r="X2775" t="str">
        <f t="shared" si="1457"/>
        <v>0.0000424121808192731-0.000155967991933499i</v>
      </c>
      <c r="Y2775" t="str">
        <f t="shared" si="1458"/>
        <v>0.009+4.22732707467043i</v>
      </c>
      <c r="Z2775" t="str">
        <f t="shared" si="1459"/>
        <v>-0.000442498919869582-0.000121345319247641i</v>
      </c>
      <c r="AA2775" t="str">
        <f t="shared" si="1460"/>
        <v>0.00607244938352168-2.83876492991993i</v>
      </c>
      <c r="AB2775" t="str">
        <f t="shared" si="1461"/>
        <v>0.450030496690319-0.351075298802755i</v>
      </c>
      <c r="AC2775" t="str">
        <f t="shared" si="1462"/>
        <v>0.913704909973705-0.122872745869475i</v>
      </c>
      <c r="AD2775" t="str">
        <f t="shared" si="1463"/>
        <v>0.534537704884418-0.312349403092354i</v>
      </c>
      <c r="AE2775" t="str">
        <f t="shared" si="1464"/>
        <v>-0.000274434495075972+0.0000733506250411743i</v>
      </c>
      <c r="AF2775" t="str">
        <f t="shared" si="1465"/>
        <v>-6.35807829538288-0.178227670622526i</v>
      </c>
      <c r="AG2775" t="str">
        <f t="shared" si="1466"/>
        <v>0.996801945106831-0.00549995149095542i</v>
      </c>
      <c r="AH2775" t="str">
        <f t="shared" si="1467"/>
        <v>0.00176584616397517-0.000409053302905771i</v>
      </c>
      <c r="AI2775">
        <f t="shared" si="1468"/>
        <v>-54.833936007105862</v>
      </c>
      <c r="AJ2775">
        <f t="shared" si="1469"/>
        <v>-13.042367557999953</v>
      </c>
      <c r="AK2775"/>
      <c r="AL2775"/>
      <c r="AM2775"/>
      <c r="AN2775"/>
    </row>
    <row r="2776" spans="1:40" x14ac:dyDescent="0.35">
      <c r="A2776"/>
      <c r="B2776">
        <f t="shared" si="1435"/>
        <v>842000</v>
      </c>
      <c r="C2776" s="237" t="str">
        <f t="shared" si="1438"/>
        <v>-4.54880439469856E-08+0.00122732448343976i</v>
      </c>
      <c r="D2776" s="208" t="str">
        <f t="shared" si="1439"/>
        <v>-2.51366155092746+0.0094094877063715i</v>
      </c>
      <c r="E2776" t="str">
        <f t="shared" si="1440"/>
        <v>20500</v>
      </c>
      <c r="F2776" t="str">
        <f t="shared" si="1441"/>
        <v>0.327868852459016</v>
      </c>
      <c r="G2776" t="str">
        <f t="shared" si="1436"/>
        <v>0.327868852459016</v>
      </c>
      <c r="H2776" t="str">
        <f t="shared" si="1442"/>
        <v>3.84444009471138+0.187426712573505i</v>
      </c>
      <c r="I2776" t="str">
        <f t="shared" si="1443"/>
        <v>3306.52626790326i</v>
      </c>
      <c r="J2776" t="str">
        <f t="shared" si="1437"/>
        <v>-14798.0657639084+723.36213857666i</v>
      </c>
      <c r="K2776" t="str">
        <f t="shared" si="1444"/>
        <v>0.0108963576313821-0.222910501140597i</v>
      </c>
      <c r="L2776" t="str">
        <f t="shared" si="1445"/>
        <v>0.00227804976459271-0.0395091091069835i</v>
      </c>
      <c r="M2776" t="str">
        <f t="shared" si="1446"/>
        <v>0.0131744073959748-0.26241961024758i</v>
      </c>
      <c r="N2776" t="str">
        <f t="shared" si="1447"/>
        <v>-10.5025143580293i</v>
      </c>
      <c r="O2776" t="str">
        <f t="shared" si="1448"/>
        <v>-0.473323557058581+0.880888648089764i</v>
      </c>
      <c r="P2776" t="str">
        <f t="shared" si="1449"/>
        <v>1.47332355705858-0.880888648089764i</v>
      </c>
      <c r="Q2776" t="str">
        <f t="shared" si="1450"/>
        <v>-1.47332355705858+11.3834030061191i</v>
      </c>
      <c r="R2776" t="str">
        <f t="shared" si="1451"/>
        <v>-0.0925841141650895-0.117444423247697i</v>
      </c>
      <c r="S2776" t="str">
        <f t="shared" si="1452"/>
        <v>1.13733566675761i</v>
      </c>
      <c r="T2776" t="str">
        <f t="shared" si="1453"/>
        <v>0.133573731421382-0.105299215215115i</v>
      </c>
      <c r="U2776" t="str">
        <f t="shared" si="1454"/>
        <v>0.00005-0.000168767966461545i</v>
      </c>
      <c r="V2776" t="str">
        <f t="shared" si="1455"/>
        <v>0.00002-0.0018902012243693i</v>
      </c>
      <c r="W2776" t="str">
        <f t="shared" si="1456"/>
        <v>0.0000422412703198612-0.000155884948250636i</v>
      </c>
      <c r="X2776" t="str">
        <f t="shared" si="1457"/>
        <v>0.0000424116719506546-0.000155785009629494i</v>
      </c>
      <c r="Y2776" t="str">
        <f t="shared" si="1458"/>
        <v>0.009+4.23235362291617i</v>
      </c>
      <c r="Z2776" t="str">
        <f t="shared" si="1459"/>
        <v>-0.000441454834874555-0.000121197519446087i</v>
      </c>
      <c r="AA2776" t="str">
        <f t="shared" si="1460"/>
        <v>0.00605803274861321-2.83539325909909i</v>
      </c>
      <c r="AB2776" t="str">
        <f t="shared" si="1461"/>
        <v>0.446457283543095-0.35195244666673i</v>
      </c>
      <c r="AC2776" t="str">
        <f t="shared" si="1462"/>
        <v>0.913522586258331-0.12179591125597i</v>
      </c>
      <c r="AD2776" t="str">
        <f t="shared" si="1463"/>
        <v>0.5306541044465-0.31451980583291i</v>
      </c>
      <c r="AE2776" t="str">
        <f t="shared" si="1464"/>
        <v>-0.000272378840337547+0.0000745323278059437i</v>
      </c>
      <c r="AF2776" t="str">
        <f t="shared" si="1465"/>
        <v>-6.35810164563884-0.178017224867133i</v>
      </c>
      <c r="AG2776" t="str">
        <f t="shared" si="1466"/>
        <v>0.996783367125125-0.00545359675983979i</v>
      </c>
      <c r="AH2776" t="str">
        <f t="shared" si="1467"/>
        <v>0.00175299424943936-0.000417177774793153i</v>
      </c>
      <c r="AI2776">
        <f t="shared" si="1468"/>
        <v>-54.885142158526527</v>
      </c>
      <c r="AJ2776">
        <f t="shared" si="1469"/>
        <v>-13.386255443768686</v>
      </c>
      <c r="AK2776"/>
      <c r="AL2776"/>
      <c r="AM2776"/>
      <c r="AN2776"/>
    </row>
    <row r="2777" spans="1:40" x14ac:dyDescent="0.35">
      <c r="A2777"/>
      <c r="B2777">
        <f t="shared" ref="B2777:B2840" si="1470">B2776+1000</f>
        <v>843000</v>
      </c>
      <c r="C2777" s="237" t="str">
        <f t="shared" si="1438"/>
        <v>-4.53801885163221E-08+0.00122586858251441i</v>
      </c>
      <c r="D2777" s="208" t="str">
        <f t="shared" si="1439"/>
        <v>-2.51366155010056+0.00939832579927715i</v>
      </c>
      <c r="E2777" t="str">
        <f t="shared" si="1440"/>
        <v>20500</v>
      </c>
      <c r="F2777" t="str">
        <f t="shared" si="1441"/>
        <v>0.327868852459016</v>
      </c>
      <c r="G2777" t="str">
        <f t="shared" si="1436"/>
        <v>0.327868852459016</v>
      </c>
      <c r="H2777" t="str">
        <f t="shared" si="1442"/>
        <v>3.8444633630504+0.18720559984969i</v>
      </c>
      <c r="I2777" t="str">
        <f t="shared" si="1443"/>
        <v>3310.45325872024i</v>
      </c>
      <c r="J2777" t="str">
        <f t="shared" si="1437"/>
        <v>-14833.2388133329+724.22123850371i</v>
      </c>
      <c r="K2777" t="str">
        <f t="shared" si="1444"/>
        <v>0.01087057954843-0.222647298792755i</v>
      </c>
      <c r="L2777" t="str">
        <f t="shared" si="1445"/>
        <v>0.00227266619986199-0.0394625518783203i</v>
      </c>
      <c r="M2777" t="str">
        <f t="shared" si="1446"/>
        <v>0.013143245748292-0.262109850671075i</v>
      </c>
      <c r="N2777" t="str">
        <f t="shared" si="1447"/>
        <v>-10.5149876529914i</v>
      </c>
      <c r="O2777" t="str">
        <f t="shared" si="1448"/>
        <v>-0.462299437940938+0.886723874540148i</v>
      </c>
      <c r="P2777" t="str">
        <f t="shared" si="1449"/>
        <v>1.46229943794094-0.886723874540148i</v>
      </c>
      <c r="Q2777" t="str">
        <f t="shared" si="1450"/>
        <v>-1.46229943794094+11.4017115275315i</v>
      </c>
      <c r="R2777" t="str">
        <f t="shared" si="1451"/>
        <v>-0.0926951380089039-0.116364230626865i</v>
      </c>
      <c r="S2777" t="str">
        <f t="shared" si="1452"/>
        <v>1.13868642170625i</v>
      </c>
      <c r="T2777" t="str">
        <f t="shared" si="1453"/>
        <v>0.132502369387106-0.105550695008926i</v>
      </c>
      <c r="U2777" t="str">
        <f t="shared" si="1454"/>
        <v>0.00005-0.000168567767213073i</v>
      </c>
      <c r="V2777" t="str">
        <f t="shared" si="1455"/>
        <v>0.00002-0.00188795899278642i</v>
      </c>
      <c r="W2777" t="str">
        <f t="shared" si="1456"/>
        <v>0.000042241193612443-0.000155702284932485i</v>
      </c>
      <c r="X2777" t="str">
        <f t="shared" si="1457"/>
        <v>0.0000424111645290363-0.00015560246410645i</v>
      </c>
      <c r="Y2777" t="str">
        <f t="shared" si="1458"/>
        <v>0.009+4.23738017116191i</v>
      </c>
      <c r="Z2777" t="str">
        <f t="shared" si="1459"/>
        <v>-0.00044041446338416-0.000121050082357752i</v>
      </c>
      <c r="AA2777" t="str">
        <f t="shared" si="1460"/>
        <v>0.00604366739407247-2.83202958826474i</v>
      </c>
      <c r="AB2777" t="str">
        <f t="shared" si="1461"/>
        <v>0.442876359521402-0.352792993564807i</v>
      </c>
      <c r="AC2777" t="str">
        <f t="shared" si="1462"/>
        <v>0.913350313968226-0.120719101472602i</v>
      </c>
      <c r="AD2777" t="str">
        <f t="shared" si="1463"/>
        <v>0.52674322641785-0.316641950127939i</v>
      </c>
      <c r="AE2777" t="str">
        <f t="shared" si="1464"/>
        <v>-0.000270314869544965+0.0000756913836112412i</v>
      </c>
      <c r="AF2777" t="str">
        <f t="shared" si="1465"/>
        <v>-6.35812491315096-0.177807274050413i</v>
      </c>
      <c r="AG2777" t="str">
        <f t="shared" si="1466"/>
        <v>0.996765327602956-0.00540707121417194i</v>
      </c>
      <c r="AH2777" t="str">
        <f t="shared" si="1467"/>
        <v>0.0017400816377047-0.00042515782270035i</v>
      </c>
      <c r="AI2777">
        <f t="shared" si="1468"/>
        <v>-54.936785627748712</v>
      </c>
      <c r="AJ2777">
        <f t="shared" si="1469"/>
        <v>-13.730194904819925</v>
      </c>
      <c r="AK2777"/>
      <c r="AL2777"/>
      <c r="AM2777"/>
      <c r="AN2777"/>
    </row>
    <row r="2778" spans="1:40" x14ac:dyDescent="0.35">
      <c r="A2778"/>
      <c r="B2778">
        <f t="shared" si="1470"/>
        <v>844000</v>
      </c>
      <c r="C2778" s="237" t="str">
        <f t="shared" si="1438"/>
        <v>-4.52727162308805E-08+0.00122441613159124i</v>
      </c>
      <c r="D2778" s="208" t="str">
        <f t="shared" si="1439"/>
        <v>-2.51366154927661+0.00938719034219951i</v>
      </c>
      <c r="E2778" t="str">
        <f t="shared" si="1440"/>
        <v>20500</v>
      </c>
      <c r="F2778" t="str">
        <f t="shared" si="1441"/>
        <v>0.327868852459016</v>
      </c>
      <c r="G2778" t="str">
        <f t="shared" si="1436"/>
        <v>0.327868852459016</v>
      </c>
      <c r="H2778" t="str">
        <f t="shared" si="1442"/>
        <v>3.84448654903283+0.186985006775741i</v>
      </c>
      <c r="I2778" t="str">
        <f t="shared" si="1443"/>
        <v>3314.38024953723i</v>
      </c>
      <c r="J2778" t="str">
        <f t="shared" si="1437"/>
        <v>-14868.453611184+725.080338430761i</v>
      </c>
      <c r="K2778" t="str">
        <f t="shared" si="1444"/>
        <v>0.0108448927659833-0.222384715820956i</v>
      </c>
      <c r="L2778" t="str">
        <f t="shared" si="1445"/>
        <v>0.00226730167554192-0.0394161038795967i</v>
      </c>
      <c r="M2778" t="str">
        <f t="shared" si="1446"/>
        <v>0.0131121944415252-0.261800819700553i</v>
      </c>
      <c r="N2778" t="str">
        <f t="shared" si="1447"/>
        <v>-10.5274609479534i</v>
      </c>
      <c r="O2778" t="str">
        <f t="shared" si="1448"/>
        <v>-0.451203393782145+0.892421143541251i</v>
      </c>
      <c r="P2778" t="str">
        <f t="shared" si="1449"/>
        <v>1.45120339378215-0.892421143541251i</v>
      </c>
      <c r="Q2778" t="str">
        <f t="shared" si="1450"/>
        <v>-1.45120339378215+11.4198820914947i</v>
      </c>
      <c r="R2778" t="str">
        <f t="shared" si="1451"/>
        <v>-0.0927962837639299-0.11528465016588i</v>
      </c>
      <c r="S2778" t="str">
        <f t="shared" si="1452"/>
        <v>1.14003717665489i</v>
      </c>
      <c r="T2778" t="str">
        <f t="shared" si="1453"/>
        <v>0.131428787086757-0.105791213346297i</v>
      </c>
      <c r="U2778" t="str">
        <f t="shared" si="1454"/>
        <v>0.00005-0.000168368042370404i</v>
      </c>
      <c r="V2778" t="str">
        <f t="shared" si="1455"/>
        <v>0.00002-0.00188572207454852i</v>
      </c>
      <c r="W2778" t="str">
        <f t="shared" si="1456"/>
        <v>0.0000422411168143991-0.000155520057125132i</v>
      </c>
      <c r="X2778" t="str">
        <f t="shared" si="1457"/>
        <v>0.0000424106585471367-0.000155420353811794i</v>
      </c>
      <c r="Y2778" t="str">
        <f t="shared" si="1458"/>
        <v>0.009+4.24240671940766i</v>
      </c>
      <c r="Z2778" t="str">
        <f t="shared" si="1459"/>
        <v>-0.00043937778780842-0.000120903006635095i</v>
      </c>
      <c r="AA2778" t="str">
        <f t="shared" si="1460"/>
        <v>0.00602935307697274-2.82867388897726i</v>
      </c>
      <c r="AB2778" t="str">
        <f t="shared" si="1461"/>
        <v>0.439288014475012-0.353596902854472i</v>
      </c>
      <c r="AC2778" t="str">
        <f t="shared" si="1462"/>
        <v>0.91318807085075-0.119642393618335i</v>
      </c>
      <c r="AD2778" t="str">
        <f t="shared" si="1463"/>
        <v>0.522805666829325-0.318715487825673i</v>
      </c>
      <c r="AE2778" t="str">
        <f t="shared" si="1464"/>
        <v>-0.00026824285808447+0.0000768277289755948i</v>
      </c>
      <c r="AF2778" t="str">
        <f t="shared" si="1465"/>
        <v>-6.35814809830944-0.177597816433541i</v>
      </c>
      <c r="AG2778" t="str">
        <f t="shared" si="1466"/>
        <v>0.996747828205542-0.0053603815608555i</v>
      </c>
      <c r="AH2778" t="str">
        <f t="shared" si="1467"/>
        <v>0.00172711012106834-0.000432992931165311i</v>
      </c>
      <c r="AI2778">
        <f t="shared" si="1468"/>
        <v>-54.988870024753346</v>
      </c>
      <c r="AJ2778">
        <f t="shared" si="1469"/>
        <v>-14.074185557850779</v>
      </c>
      <c r="AK2778"/>
      <c r="AL2778"/>
      <c r="AM2778"/>
      <c r="AN2778"/>
    </row>
    <row r="2779" spans="1:40" x14ac:dyDescent="0.35">
      <c r="A2779"/>
      <c r="B2779">
        <f t="shared" si="1470"/>
        <v>845000</v>
      </c>
      <c r="C2779" s="237" t="str">
        <f t="shared" si="1438"/>
        <v>-4.5165625278029E-08+0.00122296711842171i</v>
      </c>
      <c r="D2779" s="208" t="str">
        <f t="shared" si="1439"/>
        <v>-2.51366154845558+0.00937608124123311i</v>
      </c>
      <c r="E2779" t="str">
        <f t="shared" si="1440"/>
        <v>20500</v>
      </c>
      <c r="F2779" t="str">
        <f t="shared" si="1441"/>
        <v>0.327868852459016</v>
      </c>
      <c r="G2779" t="str">
        <f t="shared" si="1436"/>
        <v>0.327868852459016</v>
      </c>
      <c r="H2779" t="str">
        <f t="shared" si="1442"/>
        <v>3.84450965304649+0.186764931527038i</v>
      </c>
      <c r="I2779" t="str">
        <f t="shared" si="1443"/>
        <v>3318.30724035422i</v>
      </c>
      <c r="J2779" t="str">
        <f t="shared" si="1437"/>
        <v>-14903.7101574618+725.939438357812i</v>
      </c>
      <c r="K2779" t="str">
        <f t="shared" si="1444"/>
        <v>0.0108192968537158-0.222122750046596i</v>
      </c>
      <c r="L2779" t="str">
        <f t="shared" si="1445"/>
        <v>0.00226195610204855-0.0393697647281614i</v>
      </c>
      <c r="M2779" t="str">
        <f t="shared" si="1446"/>
        <v>0.0130812529557644-0.261492514774757i</v>
      </c>
      <c r="N2779" t="str">
        <f t="shared" si="1447"/>
        <v>-10.5399342429154i</v>
      </c>
      <c r="O2779" t="str">
        <f t="shared" si="1448"/>
        <v>-0.440037150916542+0.89797956870591i</v>
      </c>
      <c r="P2779" t="str">
        <f t="shared" si="1449"/>
        <v>1.44003715091654-0.89797956870591i</v>
      </c>
      <c r="Q2779" t="str">
        <f t="shared" si="1450"/>
        <v>-1.44003715091654+11.4379138116213i</v>
      </c>
      <c r="R2779" t="str">
        <f t="shared" si="1451"/>
        <v>-0.0928875769742816-0.114205755588728i</v>
      </c>
      <c r="S2779" t="str">
        <f t="shared" si="1452"/>
        <v>1.14138793160354i</v>
      </c>
      <c r="T2779" t="str">
        <f t="shared" si="1453"/>
        <v>0.130353071148638-0.10602075935434i</v>
      </c>
      <c r="U2779" t="str">
        <f t="shared" si="1454"/>
        <v>0.00005-0.000168168790249255i</v>
      </c>
      <c r="V2779" t="str">
        <f t="shared" si="1455"/>
        <v>0.00002-0.00188349045079166i</v>
      </c>
      <c r="W2779" t="str">
        <f t="shared" si="1456"/>
        <v>0.000042241039925731-0.000155338263282339i</v>
      </c>
      <c r="X2779" t="str">
        <f t="shared" si="1457"/>
        <v>0.0000424101539977178-0.000155238677200299i</v>
      </c>
      <c r="Y2779" t="str">
        <f t="shared" si="1458"/>
        <v>0.009+4.2474332676534i</v>
      </c>
      <c r="Z2779" t="str">
        <f t="shared" si="1459"/>
        <v>-0.000438344790661381-0.000120756290937298i</v>
      </c>
      <c r="AA2779" t="str">
        <f t="shared" si="1460"/>
        <v>0.0060150895558243-2.82532613293171i</v>
      </c>
      <c r="AB2779" t="str">
        <f t="shared" si="1461"/>
        <v>0.435692537950653-0.35436413819415i</v>
      </c>
      <c r="AC2779" t="str">
        <f t="shared" si="1462"/>
        <v>0.913035834657494-0.118565864347482i</v>
      </c>
      <c r="AD2779" t="str">
        <f t="shared" si="1463"/>
        <v>0.5188420262993-0.320740078067177i</v>
      </c>
      <c r="AE2779" t="str">
        <f t="shared" si="1464"/>
        <v>-0.000266163081586826+0.0000779413036987767i</v>
      </c>
      <c r="AF2779" t="str">
        <f t="shared" si="1465"/>
        <v>-6.35817120150207-0.177388850285805i</v>
      </c>
      <c r="AG2779" t="str">
        <f t="shared" si="1466"/>
        <v>0.996730870515659-0.00531353452213854i</v>
      </c>
      <c r="AH2779" t="str">
        <f t="shared" si="1467"/>
        <v>0.00171408149510036-0.00044068260685922i</v>
      </c>
      <c r="AI2779">
        <f t="shared" si="1468"/>
        <v>-55.041399033995432</v>
      </c>
      <c r="AJ2779">
        <f t="shared" si="1469"/>
        <v>-14.418227012309583</v>
      </c>
      <c r="AK2779"/>
      <c r="AL2779"/>
      <c r="AM2779"/>
      <c r="AN2779"/>
    </row>
    <row r="2780" spans="1:40" x14ac:dyDescent="0.35">
      <c r="A2780"/>
      <c r="B2780">
        <f t="shared" si="1470"/>
        <v>846000</v>
      </c>
      <c r="C2780" s="237" t="str">
        <f t="shared" si="1438"/>
        <v>-4.50589138558431E-08+0.00122152153081522i</v>
      </c>
      <c r="D2780" s="208" t="str">
        <f t="shared" si="1439"/>
        <v>-2.51366154763746+0.00936499840291669i</v>
      </c>
      <c r="E2780" t="str">
        <f t="shared" si="1440"/>
        <v>20500</v>
      </c>
      <c r="F2780" t="str">
        <f t="shared" si="1441"/>
        <v>0.327868852459016</v>
      </c>
      <c r="G2780" t="str">
        <f t="shared" si="1436"/>
        <v>0.327868852459016</v>
      </c>
      <c r="H2780" t="str">
        <f t="shared" si="1442"/>
        <v>3.84453267547696+0.186545372287471i</v>
      </c>
      <c r="I2780" t="str">
        <f t="shared" si="1443"/>
        <v>3322.23423117121i</v>
      </c>
      <c r="J2780" t="str">
        <f t="shared" si="1437"/>
        <v>-14939.0084521661+726.798538284862i</v>
      </c>
      <c r="K2780" t="str">
        <f t="shared" si="1444"/>
        <v>0.0107937913838323-0.221861399301258i</v>
      </c>
      <c r="L2780" t="str">
        <f t="shared" si="1445"/>
        <v>0.00225662939032346-0.0393235340431415i</v>
      </c>
      <c r="M2780" t="str">
        <f t="shared" si="1446"/>
        <v>0.0130504207741558-0.2611849333444i</v>
      </c>
      <c r="N2780" t="str">
        <f t="shared" si="1447"/>
        <v>-10.5524075378774i</v>
      </c>
      <c r="O2780" t="str">
        <f t="shared" si="1448"/>
        <v>-0.428802446600139+0.903398285248392i</v>
      </c>
      <c r="P2780" t="str">
        <f t="shared" si="1449"/>
        <v>1.42880244660014-0.903398285248392i</v>
      </c>
      <c r="Q2780" t="str">
        <f t="shared" si="1450"/>
        <v>-1.42880244660014+11.4558058231258i</v>
      </c>
      <c r="R2780" t="str">
        <f t="shared" si="1451"/>
        <v>-0.0929690431401766-0.113127620205225i</v>
      </c>
      <c r="S2780" t="str">
        <f t="shared" si="1452"/>
        <v>1.14273868655218i</v>
      </c>
      <c r="T2780" t="str">
        <f t="shared" si="1453"/>
        <v>0.129275308126093-0.106239322248018i</v>
      </c>
      <c r="U2780" t="str">
        <f t="shared" si="1454"/>
        <v>0.00005-0.000167970009173311i</v>
      </c>
      <c r="V2780" t="str">
        <f t="shared" si="1455"/>
        <v>0.00002-0.00188126410274108i</v>
      </c>
      <c r="W2780" t="str">
        <f t="shared" si="1456"/>
        <v>0.0000422409629464403-0.000155156901865185i</v>
      </c>
      <c r="X2780" t="str">
        <f t="shared" si="1457"/>
        <v>0.0000424096508735849-0.000155057432734053i</v>
      </c>
      <c r="Y2780" t="str">
        <f t="shared" si="1458"/>
        <v>0.009+4.25245981589914i</v>
      </c>
      <c r="Z2780" t="str">
        <f t="shared" si="1459"/>
        <v>-0.000437315454560396-0.000120609933930224i</v>
      </c>
      <c r="AA2780" t="str">
        <f t="shared" si="1460"/>
        <v>0.00600087659056392-2.82198629195697i</v>
      </c>
      <c r="AB2780" t="str">
        <f t="shared" si="1461"/>
        <v>0.432090219244509-0.355094663535895i</v>
      </c>
      <c r="AC2780" t="str">
        <f t="shared" si="1462"/>
        <v>0.912893583146963-0.117489589885945i</v>
      </c>
      <c r="AD2780" t="str">
        <f t="shared" si="1463"/>
        <v>0.514852909945913-0.322715387350178i</v>
      </c>
      <c r="AE2780" t="str">
        <f t="shared" si="1464"/>
        <v>-0.000264075815891311+0.0000790320508603172i</v>
      </c>
      <c r="AF2780" t="str">
        <f t="shared" si="1465"/>
        <v>-6.35819422311442-0.177180373884554i</v>
      </c>
      <c r="AG2780" t="str">
        <f t="shared" si="1466"/>
        <v>0.996714456033478-0.00526653683462669i</v>
      </c>
      <c r="AH2780" t="str">
        <f t="shared" si="1467"/>
        <v>0.00170099755838284-0.00044822637860449i</v>
      </c>
      <c r="AI2780">
        <f t="shared" si="1468"/>
        <v>-55.094376416106492</v>
      </c>
      <c r="AJ2780">
        <f t="shared" si="1469"/>
        <v>-14.762318870473138</v>
      </c>
      <c r="AK2780"/>
      <c r="AL2780"/>
      <c r="AM2780"/>
      <c r="AN2780"/>
    </row>
    <row r="2781" spans="1:40" x14ac:dyDescent="0.35">
      <c r="A2781"/>
      <c r="B2781">
        <f t="shared" si="1470"/>
        <v>847000</v>
      </c>
      <c r="C2781" s="237" t="str">
        <f t="shared" si="1438"/>
        <v>-4.49525801730285E-08+0.00122007935663872i</v>
      </c>
      <c r="D2781" s="208" t="str">
        <f t="shared" si="1439"/>
        <v>-2.51366154682224+0.00935394173423019i</v>
      </c>
      <c r="E2781" t="str">
        <f t="shared" si="1440"/>
        <v>20500</v>
      </c>
      <c r="F2781" t="str">
        <f t="shared" si="1441"/>
        <v>0.327868852459016</v>
      </c>
      <c r="G2781" t="str">
        <f t="shared" si="1436"/>
        <v>0.327868852459016</v>
      </c>
      <c r="H2781" t="str">
        <f t="shared" si="1442"/>
        <v>3.84455561670755+0.186326327249386i</v>
      </c>
      <c r="I2781" t="str">
        <f t="shared" si="1443"/>
        <v>3326.16122198819i</v>
      </c>
      <c r="J2781" t="str">
        <f t="shared" si="1437"/>
        <v>-14974.3484952971+727.657638211913i</v>
      </c>
      <c r="K2781" t="str">
        <f t="shared" si="1444"/>
        <v>0.0107683759310496-0.221600661426638i</v>
      </c>
      <c r="L2781" t="str">
        <f t="shared" si="1445"/>
        <v>0.0022513214518303-0.0392774114454334i</v>
      </c>
      <c r="M2781" t="str">
        <f t="shared" si="1446"/>
        <v>0.0130196973828799-0.260878072872071i</v>
      </c>
      <c r="N2781" t="str">
        <f t="shared" si="1447"/>
        <v>-10.5648808328395i</v>
      </c>
      <c r="O2781" t="str">
        <f t="shared" si="1448"/>
        <v>-0.417501028740167+0.908676450119019i</v>
      </c>
      <c r="P2781" t="str">
        <f t="shared" si="1449"/>
        <v>1.41750102874017-0.908676450119019i</v>
      </c>
      <c r="Q2781" t="str">
        <f t="shared" si="1450"/>
        <v>-1.41750102874017+11.4735572829585i</v>
      </c>
      <c r="R2781" t="str">
        <f t="shared" si="1451"/>
        <v>-0.0930407077166421-0.112050316927133i</v>
      </c>
      <c r="S2781" t="str">
        <f t="shared" si="1452"/>
        <v>1.14408944150082i</v>
      </c>
      <c r="T2781" t="str">
        <f t="shared" si="1453"/>
        <v>0.128195584513153-0.106446891328374i</v>
      </c>
      <c r="U2781" t="str">
        <f t="shared" si="1454"/>
        <v>0.00005-0.000167771697474169i</v>
      </c>
      <c r="V2781" t="str">
        <f t="shared" si="1455"/>
        <v>0.00002-0.00187904301171069i</v>
      </c>
      <c r="W2781" t="str">
        <f t="shared" si="1456"/>
        <v>0.0000422408858765284-0.000154975971342008i</v>
      </c>
      <c r="X2781" t="str">
        <f t="shared" si="1457"/>
        <v>0.000042409149167584-0.000154876618882393i</v>
      </c>
      <c r="Y2781" t="str">
        <f t="shared" si="1458"/>
        <v>0.009+4.25748636414489i</v>
      </c>
      <c r="Z2781" t="str">
        <f t="shared" si="1459"/>
        <v>-0.000436289762225341-0.000120463934286373i</v>
      </c>
      <c r="AA2781" t="str">
        <f t="shared" si="1460"/>
        <v>0.00598671394254499-2.81865433801501i</v>
      </c>
      <c r="AB2781" t="str">
        <f t="shared" si="1461"/>
        <v>0.428481347454517-0.355788443119479i</v>
      </c>
      <c r="AC2781" t="str">
        <f t="shared" si="1462"/>
        <v>0.912761294086902-0.116413646047304i</v>
      </c>
      <c r="AD2781" t="str">
        <f t="shared" si="1463"/>
        <v>0.510838927298227-0.324641089592025i</v>
      </c>
      <c r="AE2781" t="str">
        <f t="shared" si="1464"/>
        <v>-0.000261981337009662+0.0000800999168177051i</v>
      </c>
      <c r="AF2781" t="str">
        <f t="shared" si="1465"/>
        <v>-6.35821716352979-0.176972385515156i</v>
      </c>
      <c r="AG2781" t="str">
        <f t="shared" si="1466"/>
        <v>0.996698586176408-0.00521939524829234i</v>
      </c>
      <c r="AH2781" t="str">
        <f t="shared" si="1467"/>
        <v>0.00168786011224808-0.000455623797390002i</v>
      </c>
      <c r="AI2781">
        <f t="shared" si="1468"/>
        <v>-55.147806009654126</v>
      </c>
      <c r="AJ2781">
        <f t="shared" si="1469"/>
        <v>-15.106460727539481</v>
      </c>
      <c r="AK2781"/>
      <c r="AL2781"/>
      <c r="AM2781"/>
      <c r="AN2781"/>
    </row>
    <row r="2782" spans="1:40" x14ac:dyDescent="0.35">
      <c r="A2782"/>
      <c r="B2782">
        <f t="shared" si="1470"/>
        <v>848000</v>
      </c>
      <c r="C2782" s="237" t="str">
        <f t="shared" si="1438"/>
        <v>-4.48466224488465E-08+0.00121864058381639i</v>
      </c>
      <c r="D2782" s="208" t="str">
        <f t="shared" si="1439"/>
        <v>-2.51366154600989+0.00934291114259233i</v>
      </c>
      <c r="E2782" t="str">
        <f t="shared" si="1440"/>
        <v>20500</v>
      </c>
      <c r="F2782" t="str">
        <f t="shared" si="1441"/>
        <v>0.327868852459016</v>
      </c>
      <c r="G2782" t="str">
        <f t="shared" si="1436"/>
        <v>0.327868852459016</v>
      </c>
      <c r="H2782" t="str">
        <f t="shared" si="1442"/>
        <v>3.84457847711929+0.186107794613541i</v>
      </c>
      <c r="I2782" t="str">
        <f t="shared" si="1443"/>
        <v>3330.08821280518i</v>
      </c>
      <c r="J2782" t="str">
        <f t="shared" si="1437"/>
        <v>-15009.7302868546+728.516738138964i</v>
      </c>
      <c r="K2782" t="str">
        <f t="shared" si="1444"/>
        <v>0.01074305007258-0.221340534274507i</v>
      </c>
      <c r="L2782" t="str">
        <f t="shared" si="1445"/>
        <v>0.00224603219855101-0.039231396557692i</v>
      </c>
      <c r="M2782" t="str">
        <f t="shared" si="1446"/>
        <v>0.012989082271131-0.260571930832199i</v>
      </c>
      <c r="N2782" t="str">
        <f t="shared" si="1447"/>
        <v>-10.5773541278015i</v>
      </c>
      <c r="O2782" t="str">
        <f t="shared" si="1448"/>
        <v>-0.406134655623486+0.913813242135171i</v>
      </c>
      <c r="P2782" t="str">
        <f t="shared" si="1449"/>
        <v>1.40613465562349-0.913813242135171i</v>
      </c>
      <c r="Q2782" t="str">
        <f t="shared" si="1450"/>
        <v>-1.40613465562349+11.4911673699367i</v>
      </c>
      <c r="R2782" t="str">
        <f t="shared" si="1451"/>
        <v>-0.0931025961125454-0.110973918284174i</v>
      </c>
      <c r="S2782" t="str">
        <f t="shared" si="1452"/>
        <v>1.14544019644947i</v>
      </c>
      <c r="T2782" t="str">
        <f t="shared" si="1453"/>
        <v>0.127113986760192-0.10664345598111i</v>
      </c>
      <c r="U2782" t="str">
        <f t="shared" si="1454"/>
        <v>0.00005-0.000167573853491298i</v>
      </c>
      <c r="V2782" t="str">
        <f t="shared" si="1455"/>
        <v>0.00002-0.00187682715910254i</v>
      </c>
      <c r="W2782" t="str">
        <f t="shared" si="1456"/>
        <v>0.0000422408087159968-0.000154795470188377i</v>
      </c>
      <c r="X2782" t="str">
        <f t="shared" si="1457"/>
        <v>0.0000424086488726054-0.000154696234121885i</v>
      </c>
      <c r="Y2782" t="str">
        <f t="shared" si="1458"/>
        <v>0.009+4.26251291239063i</v>
      </c>
      <c r="Z2782" t="str">
        <f t="shared" si="1459"/>
        <v>-0.000435267696477952-0.000120318290684849i</v>
      </c>
      <c r="AA2782" t="str">
        <f t="shared" si="1460"/>
        <v>0.00597260137452746-2.81533024320006i</v>
      </c>
      <c r="AB2782" t="str">
        <f t="shared" si="1461"/>
        <v>0.424866211532695-0.356445441467637i</v>
      </c>
      <c r="AC2782" t="str">
        <f t="shared" si="1462"/>
        <v>0.912638945256264-0.115338108248829i</v>
      </c>
      <c r="AD2782" t="str">
        <f t="shared" si="1463"/>
        <v>0.506800692206573-0.326516866191437i</v>
      </c>
      <c r="AE2782" t="str">
        <f t="shared" si="1464"/>
        <v>-0.000259879921090113+0.0000811448512041533i</v>
      </c>
      <c r="AF2782" t="str">
        <f t="shared" si="1465"/>
        <v>-6.35824002312918-0.176764883470949i</v>
      </c>
      <c r="AG2782" t="str">
        <f t="shared" si="1466"/>
        <v>0.99668326227895-0.00517211652548231i</v>
      </c>
      <c r="AH2782" t="str">
        <f t="shared" si="1467"/>
        <v>0.00167467096051691-0.000462874436382802i</v>
      </c>
      <c r="AI2782">
        <f t="shared" si="1468"/>
        <v>-55.20169173295703</v>
      </c>
      <c r="AJ2782">
        <f t="shared" si="1469"/>
        <v>-15.450652171704938</v>
      </c>
      <c r="AK2782"/>
      <c r="AL2782"/>
      <c r="AM2782"/>
      <c r="AN2782"/>
    </row>
    <row r="2783" spans="1:40" x14ac:dyDescent="0.35">
      <c r="A2783"/>
      <c r="B2783">
        <f t="shared" si="1470"/>
        <v>849000</v>
      </c>
      <c r="C2783" s="237" t="str">
        <f t="shared" si="1438"/>
        <v>-4.47410389130401E-08+0.00121720520032932i</v>
      </c>
      <c r="D2783" s="208" t="str">
        <f t="shared" si="1439"/>
        <v>-2.51366154520042+0.00933190653585812i</v>
      </c>
      <c r="E2783" t="str">
        <f t="shared" si="1440"/>
        <v>20500</v>
      </c>
      <c r="F2783" t="str">
        <f t="shared" si="1441"/>
        <v>0.327868852459016</v>
      </c>
      <c r="G2783" t="str">
        <f t="shared" si="1436"/>
        <v>0.327868852459016</v>
      </c>
      <c r="H2783" t="str">
        <f t="shared" si="1442"/>
        <v>3.84460125709104+0.185889772589054i</v>
      </c>
      <c r="I2783" t="str">
        <f t="shared" si="1443"/>
        <v>3334.01520362216i</v>
      </c>
      <c r="J2783" t="str">
        <f t="shared" si="1437"/>
        <v>-15045.1538268388+729.375838066015i</v>
      </c>
      <c r="K2783" t="str">
        <f t="shared" si="1444"/>
        <v>0.0107178133881126-0.221081015706627i</v>
      </c>
      <c r="L2783" t="str">
        <f t="shared" si="1445"/>
        <v>0.00224076154298211-0.0391854890043201i</v>
      </c>
      <c r="M2783" t="str">
        <f t="shared" si="1446"/>
        <v>0.0129585749310947-0.260266504710947i</v>
      </c>
      <c r="N2783" t="str">
        <f t="shared" si="1447"/>
        <v>-10.5898274227635i</v>
      </c>
      <c r="O2783" t="str">
        <f t="shared" si="1448"/>
        <v>-0.394705095642503+0.918807862109289i</v>
      </c>
      <c r="P2783" t="str">
        <f t="shared" si="1449"/>
        <v>1.3947050956425-0.918807862109289i</v>
      </c>
      <c r="Q2783" t="str">
        <f t="shared" si="1450"/>
        <v>-1.3947050956425+11.5086352848728i</v>
      </c>
      <c r="R2783" t="str">
        <f t="shared" si="1451"/>
        <v>-0.0931547336899742-0.109898496439828i</v>
      </c>
      <c r="S2783" t="str">
        <f t="shared" si="1452"/>
        <v>1.14679095139811i</v>
      </c>
      <c r="T2783" t="str">
        <f t="shared" si="1453"/>
        <v>0.126030601289452-0.106829005675563i</v>
      </c>
      <c r="U2783" t="str">
        <f t="shared" si="1454"/>
        <v>0.00005-0.000167376475571992i</v>
      </c>
      <c r="V2783" t="str">
        <f t="shared" si="1455"/>
        <v>0.00002-0.00187461652640631i</v>
      </c>
      <c r="W2783" t="str">
        <f t="shared" si="1456"/>
        <v>0.0000422407314648471-0.000154615396887042i</v>
      </c>
      <c r="X2783" t="str">
        <f t="shared" si="1457"/>
        <v>0.0000424081499815798-0.000154516276936271i</v>
      </c>
      <c r="Y2783" t="str">
        <f t="shared" si="1458"/>
        <v>0.009+4.26753946063638i</v>
      </c>
      <c r="Z2783" t="str">
        <f t="shared" si="1459"/>
        <v>-0.00043424924024107-0.000120173001811303i</v>
      </c>
      <c r="AA2783" t="str">
        <f t="shared" si="1460"/>
        <v>0.00595853865066781-2.81201397973784i</v>
      </c>
      <c r="AB2783" t="str">
        <f t="shared" si="1461"/>
        <v>0.421245100337031-0.357065623382645i</v>
      </c>
      <c r="AC2783" t="str">
        <f t="shared" si="1462"/>
        <v>0.912526514446838-0.114263051527253i</v>
      </c>
      <c r="AD2783" t="str">
        <f t="shared" si="1463"/>
        <v>0.502738822751578-0.328342406089381i</v>
      </c>
      <c r="AE2783" t="str">
        <f t="shared" si="1464"/>
        <v>-0.000257771844381269+0.0000821668069261003i</v>
      </c>
      <c r="AF2783" t="str">
        <f t="shared" si="1465"/>
        <v>-6.35826280229146-0.176557866053196i</v>
      </c>
      <c r="AG2783" t="str">
        <f t="shared" si="1466"/>
        <v>0.996668485592566-0.00512470743991922i</v>
      </c>
      <c r="AH2783" t="str">
        <f t="shared" si="1467"/>
        <v>0.00166143190923563-0.000469977890937388i</v>
      </c>
      <c r="AI2783">
        <f t="shared" si="1468"/>
        <v>-55.256037585963782</v>
      </c>
      <c r="AJ2783">
        <f t="shared" si="1469"/>
        <v>-15.794892784274458</v>
      </c>
      <c r="AK2783"/>
      <c r="AL2783"/>
      <c r="AM2783"/>
      <c r="AN2783"/>
    </row>
    <row r="2784" spans="1:40" x14ac:dyDescent="0.35">
      <c r="A2784"/>
      <c r="B2784">
        <f t="shared" si="1470"/>
        <v>850000</v>
      </c>
      <c r="C2784" s="237" t="str">
        <f t="shared" si="1438"/>
        <v>-4.46358278057587E-08+0.00121577319421515i</v>
      </c>
      <c r="D2784" s="208" t="str">
        <f t="shared" si="1439"/>
        <v>-2.51366154439381+0.00932092782231615i</v>
      </c>
      <c r="E2784" t="str">
        <f t="shared" si="1440"/>
        <v>20500</v>
      </c>
      <c r="F2784" t="str">
        <f t="shared" si="1441"/>
        <v>0.327868852459016</v>
      </c>
      <c r="G2784" t="str">
        <f t="shared" si="1436"/>
        <v>0.327868852459016</v>
      </c>
      <c r="H2784" t="str">
        <f t="shared" si="1442"/>
        <v>3.84462395699942+0.185672259393358i</v>
      </c>
      <c r="I2784" t="str">
        <f t="shared" si="1443"/>
        <v>3337.94219443916i</v>
      </c>
      <c r="J2784" t="str">
        <f t="shared" si="1437"/>
        <v>-15080.6191152496+730.234937993065i</v>
      </c>
      <c r="K2784" t="str">
        <f t="shared" si="1444"/>
        <v>0.0106926654597973-0.220822103594719i</v>
      </c>
      <c r="L2784" t="str">
        <f t="shared" si="1445"/>
        <v>0.00223550939813129-0.0391396884114594i</v>
      </c>
      <c r="M2784" t="str">
        <f t="shared" si="1446"/>
        <v>0.0129281748579286-0.259961792006178i</v>
      </c>
      <c r="N2784" t="str">
        <f t="shared" si="1447"/>
        <v>-10.6023007177256i</v>
      </c>
      <c r="O2784" t="str">
        <f t="shared" si="1448"/>
        <v>-0.383214127020296+0.923659532973093i</v>
      </c>
      <c r="P2784" t="str">
        <f t="shared" si="1449"/>
        <v>1.3832141270203-0.923659532973093i</v>
      </c>
      <c r="Q2784" t="str">
        <f t="shared" si="1450"/>
        <v>-1.3832141270203+11.5259602506987i</v>
      </c>
      <c r="R2784" t="str">
        <f t="shared" si="1451"/>
        <v>-0.0931971457639351-0.108824123207055i</v>
      </c>
      <c r="S2784" t="str">
        <f t="shared" si="1452"/>
        <v>1.14814170634675i</v>
      </c>
      <c r="T2784" t="str">
        <f t="shared" si="1453"/>
        <v>0.124945514510637-0.107003529964051i</v>
      </c>
      <c r="U2784" t="str">
        <f t="shared" si="1454"/>
        <v>0.0000499999999999999-0.000167179562071319i</v>
      </c>
      <c r="V2784" t="str">
        <f t="shared" si="1455"/>
        <v>0.00002-0.00187241109519877i</v>
      </c>
      <c r="W2784" t="str">
        <f t="shared" si="1456"/>
        <v>0.0000422406541230806-0.00015443574992789i</v>
      </c>
      <c r="X2784" t="str">
        <f t="shared" si="1457"/>
        <v>0.0000424076524874798-0.000154336745816427i</v>
      </c>
      <c r="Y2784" t="str">
        <f t="shared" si="1458"/>
        <v>0.009+4.27256600888212i</v>
      </c>
      <c r="Z2784" t="str">
        <f t="shared" si="1459"/>
        <v>-0.000433234376537938-0.00012002806635791i</v>
      </c>
      <c r="AA2784" t="str">
        <f t="shared" si="1460"/>
        <v>0.00594452553650928-2.80870551998482i</v>
      </c>
      <c r="AB2784" t="str">
        <f t="shared" si="1461"/>
        <v>0.417618302683606-0.357648953944137i</v>
      </c>
      <c r="AC2784" t="str">
        <f t="shared" si="1462"/>
        <v>0.912423979464512-0.113188550554554i</v>
      </c>
      <c r="AD2784" t="str">
        <f t="shared" si="1463"/>
        <v>0.498653941152678-0.330117405828728i</v>
      </c>
      <c r="AE2784" t="str">
        <f t="shared" si="1464"/>
        <v>-0.000255657383196177+0.0000831657401602232i</v>
      </c>
      <c r="AF2784" t="str">
        <f t="shared" si="1465"/>
        <v>-6.35828550139323-0.176351331571042i</v>
      </c>
      <c r="AG2784" t="str">
        <f t="shared" si="1466"/>
        <v>0.996654257285556-0.00507717477570468i</v>
      </c>
      <c r="AH2784" t="str">
        <f t="shared" si="1467"/>
        <v>0.0016481447664137-0.000476933778601051i</v>
      </c>
      <c r="AI2784">
        <f t="shared" si="1468"/>
        <v>-55.310847652189125</v>
      </c>
      <c r="AJ2784">
        <f t="shared" si="1469"/>
        <v>-16.139182139739678</v>
      </c>
      <c r="AK2784"/>
      <c r="AL2784"/>
      <c r="AM2784"/>
      <c r="AN2784"/>
    </row>
    <row r="2785" spans="1:40" x14ac:dyDescent="0.35">
      <c r="A2785"/>
      <c r="B2785">
        <f t="shared" si="1470"/>
        <v>851000</v>
      </c>
      <c r="C2785" s="237" t="str">
        <f t="shared" si="1438"/>
        <v>-4.45309873774861E-08+0.00121434455356774i</v>
      </c>
      <c r="D2785" s="208" t="str">
        <f t="shared" si="1439"/>
        <v>-2.51366154359002+0.00930997491068601i</v>
      </c>
      <c r="E2785" t="str">
        <f t="shared" si="1440"/>
        <v>20500</v>
      </c>
      <c r="F2785" t="str">
        <f t="shared" si="1441"/>
        <v>0.327868852459016</v>
      </c>
      <c r="G2785" t="str">
        <f t="shared" si="1436"/>
        <v>0.327868852459016</v>
      </c>
      <c r="H2785" t="str">
        <f t="shared" si="1442"/>
        <v>3.8446465772188+0.185455253252142i</v>
      </c>
      <c r="I2785" t="str">
        <f t="shared" si="1443"/>
        <v>3341.86918525614i</v>
      </c>
      <c r="J2785" t="str">
        <f t="shared" si="1437"/>
        <v>-15116.1261520871+731.094037920116i</v>
      </c>
      <c r="K2785" t="str">
        <f t="shared" si="1444"/>
        <v>0.0106676058722258-0.220563795820382i</v>
      </c>
      <c r="L2785" t="str">
        <f t="shared" si="1445"/>
        <v>0.00223027567751372-0.0390939944069799i</v>
      </c>
      <c r="M2785" t="str">
        <f t="shared" si="1446"/>
        <v>0.0128978815497395-0.259657790227362i</v>
      </c>
      <c r="N2785" t="str">
        <f t="shared" si="1447"/>
        <v>-10.6147740126876i</v>
      </c>
      <c r="O2785" t="str">
        <f t="shared" si="1448"/>
        <v>-0.371663537534242+0.928367499898361i</v>
      </c>
      <c r="P2785" t="str">
        <f t="shared" si="1449"/>
        <v>1.37166353753424-0.928367499898361i</v>
      </c>
      <c r="Q2785" t="str">
        <f t="shared" si="1450"/>
        <v>-1.37166353753424+11.543141512586i</v>
      </c>
      <c r="R2785" t="str">
        <f t="shared" si="1451"/>
        <v>-0.0932298576023843-0.107750870063872i</v>
      </c>
      <c r="S2785" t="str">
        <f t="shared" si="1452"/>
        <v>1.1494924612954i</v>
      </c>
      <c r="T2785" t="str">
        <f t="shared" si="1453"/>
        <v>0.123858812836441-0.107167018481584i</v>
      </c>
      <c r="U2785" t="str">
        <f t="shared" si="1454"/>
        <v>0.0000499999999999999-0.000166983111352081i</v>
      </c>
      <c r="V2785" t="str">
        <f t="shared" si="1455"/>
        <v>0.00002-0.00187021084714331i</v>
      </c>
      <c r="W2785" t="str">
        <f t="shared" si="1456"/>
        <v>0.000042240576690699-0.00015425652780791i</v>
      </c>
      <c r="X2785" t="str">
        <f t="shared" si="1457"/>
        <v>0.0000424071563833195-0.000154157639260322i</v>
      </c>
      <c r="Y2785" t="str">
        <f t="shared" si="1458"/>
        <v>0.009+4.27759255712786i</v>
      </c>
      <c r="Z2785" t="str">
        <f t="shared" si="1459"/>
        <v>-0.000432223088491487-0.000119883483023314i</v>
      </c>
      <c r="AA2785" t="str">
        <f t="shared" si="1460"/>
        <v>0.00593056179897209-2.80540483642739i</v>
      </c>
      <c r="AB2785" t="str">
        <f t="shared" si="1461"/>
        <v>0.413986107398496-0.358195398508136i</v>
      </c>
      <c r="AC2785" t="str">
        <f t="shared" si="1462"/>
        <v>0.912331318130232-0.112114679653541i</v>
      </c>
      <c r="AD2785" t="str">
        <f t="shared" si="1463"/>
        <v>0.494546673675583-0.331841569612825i</v>
      </c>
      <c r="AE2785" t="str">
        <f t="shared" si="1464"/>
        <v>-0.000253536813876361+0.0000841416103500945i</v>
      </c>
      <c r="AF2785" t="str">
        <f t="shared" si="1465"/>
        <v>-6.35830812080882-0.176145278341456i</v>
      </c>
      <c r="AG2785" t="str">
        <f t="shared" si="1466"/>
        <v>0.996640578442954-0.00502952532631871i</v>
      </c>
      <c r="AH2785" t="str">
        <f t="shared" si="1467"/>
        <v>0.00163481134176078-0.000483741739116171i</v>
      </c>
      <c r="AI2785">
        <f t="shared" si="1468"/>
        <v>-55.366126100716343</v>
      </c>
      <c r="AJ2785">
        <f t="shared" si="1469"/>
        <v>-16.483519805865427</v>
      </c>
      <c r="AK2785"/>
      <c r="AL2785"/>
      <c r="AM2785"/>
      <c r="AN2785"/>
    </row>
    <row r="2786" spans="1:40" x14ac:dyDescent="0.35">
      <c r="A2786"/>
      <c r="B2786">
        <f t="shared" si="1470"/>
        <v>852000</v>
      </c>
      <c r="C2786" s="237" t="str">
        <f t="shared" si="1438"/>
        <v>-4.44265158889667E-08+0.00121291926653687i</v>
      </c>
      <c r="D2786" s="208" t="str">
        <f t="shared" si="1439"/>
        <v>-2.51366154278908+0.00929904771011601i</v>
      </c>
      <c r="E2786" t="str">
        <f t="shared" si="1440"/>
        <v>20500</v>
      </c>
      <c r="F2786" t="str">
        <f t="shared" si="1441"/>
        <v>0.327868852459016</v>
      </c>
      <c r="G2786" t="str">
        <f t="shared" si="1436"/>
        <v>0.327868852459016</v>
      </c>
      <c r="H2786" t="str">
        <f t="shared" si="1442"/>
        <v>3.84466911812148+0.185238752399324i</v>
      </c>
      <c r="I2786" t="str">
        <f t="shared" si="1443"/>
        <v>3345.79617607313i</v>
      </c>
      <c r="J2786" t="str">
        <f t="shared" si="1437"/>
        <v>-15151.6749373511+731.953137847167i</v>
      </c>
      <c r="K2786" t="str">
        <f t="shared" si="1444"/>
        <v>0.0106426342124167-0.220306090275057i</v>
      </c>
      <c r="L2786" t="str">
        <f t="shared" si="1445"/>
        <v>0.00222506029514845-0.0390484066204693i</v>
      </c>
      <c r="M2786" t="str">
        <f t="shared" si="1446"/>
        <v>0.0128676945075652-0.259354496895526i</v>
      </c>
      <c r="N2786" t="str">
        <f t="shared" si="1447"/>
        <v>-10.6272473076496i</v>
      </c>
      <c r="O2786" t="str">
        <f t="shared" si="1448"/>
        <v>-0.36005512423732+0.9329310304146i</v>
      </c>
      <c r="P2786" t="str">
        <f t="shared" si="1449"/>
        <v>1.36005512423732-0.9329310304146i</v>
      </c>
      <c r="Q2786" t="str">
        <f t="shared" si="1450"/>
        <v>-1.36005512423732+11.5601783380642i</v>
      </c>
      <c r="R2786" t="str">
        <f t="shared" si="1451"/>
        <v>-0.0932528944265845-0.106678808168715i</v>
      </c>
      <c r="S2786" t="str">
        <f t="shared" si="1452"/>
        <v>1.15084321624404i</v>
      </c>
      <c r="T2786" t="str">
        <f t="shared" si="1453"/>
        <v>0.122770582697965-0.107319460945956i</v>
      </c>
      <c r="U2786" t="str">
        <f t="shared" si="1454"/>
        <v>0.0000499999999999999-0.000166787121784766i</v>
      </c>
      <c r="V2786" t="str">
        <f t="shared" si="1455"/>
        <v>0.00002-0.00186801576398938i</v>
      </c>
      <c r="W2786" t="str">
        <f t="shared" si="1456"/>
        <v>0.0000422404991677037-0.000154077729031143i</v>
      </c>
      <c r="X2786" t="str">
        <f t="shared" si="1457"/>
        <v>0.0000424066616621539-0.000153978955772977i</v>
      </c>
      <c r="Y2786" t="str">
        <f t="shared" si="1458"/>
        <v>0.009+4.28261910537361i</v>
      </c>
      <c r="Z2786" t="str">
        <f t="shared" si="1459"/>
        <v>-0.00043121535932364-0.000119739250512597i</v>
      </c>
      <c r="AA2786" t="str">
        <f t="shared" si="1460"/>
        <v>0.00591664720634369-2.80211190168115i</v>
      </c>
      <c r="AB2786" t="str">
        <f t="shared" si="1461"/>
        <v>0.4103488033693-0.358704922707362i</v>
      </c>
      <c r="AC2786" t="str">
        <f t="shared" si="1462"/>
        <v>0.912248508280585-0.111041512813284i</v>
      </c>
      <c r="AD2786" t="str">
        <f t="shared" si="1463"/>
        <v>0.490417650538597-0.333514609363045i</v>
      </c>
      <c r="AE2786" t="str">
        <f t="shared" si="1464"/>
        <v>-0.000251410412755789+0.0000850943802025287i</v>
      </c>
      <c r="AF2786" t="str">
        <f t="shared" si="1465"/>
        <v>-6.35833066091056-0.175939704689208i</v>
      </c>
      <c r="AG2786" t="str">
        <f t="shared" si="1466"/>
        <v>0.996627450066427-0.00498176589361471i</v>
      </c>
      <c r="AH2786" t="str">
        <f t="shared" si="1467"/>
        <v>0.00162143344642306-0.000490401434419793i</v>
      </c>
      <c r="AI2786">
        <f t="shared" si="1468"/>
        <v>-55.421877188267814</v>
      </c>
      <c r="AJ2786">
        <f t="shared" si="1469"/>
        <v>-16.827905343797468</v>
      </c>
      <c r="AK2786"/>
      <c r="AL2786"/>
      <c r="AM2786"/>
      <c r="AN2786"/>
    </row>
    <row r="2787" spans="1:40" x14ac:dyDescent="0.35">
      <c r="A2787"/>
      <c r="B2787">
        <f t="shared" si="1470"/>
        <v>853000</v>
      </c>
      <c r="C2787" s="237" t="str">
        <f t="shared" si="1438"/>
        <v>-4.43224116111344E-08+0.00121149732132785i</v>
      </c>
      <c r="D2787" s="208" t="str">
        <f t="shared" si="1439"/>
        <v>-2.51366154199095+0.00928814613018019i</v>
      </c>
      <c r="E2787" t="str">
        <f t="shared" si="1440"/>
        <v>20500</v>
      </c>
      <c r="F2787" t="str">
        <f t="shared" si="1441"/>
        <v>0.327868852459016</v>
      </c>
      <c r="G2787" t="str">
        <f t="shared" si="1436"/>
        <v>0.327868852459016</v>
      </c>
      <c r="H2787" t="str">
        <f t="shared" si="1442"/>
        <v>3.84469158007747+0.185022755076982i</v>
      </c>
      <c r="I2787" t="str">
        <f t="shared" si="1443"/>
        <v>3349.72316689012i</v>
      </c>
      <c r="J2787" t="str">
        <f t="shared" si="1437"/>
        <v>-15187.2654710418+732.812237774217i</v>
      </c>
      <c r="K2787" t="str">
        <f t="shared" si="1444"/>
        <v>0.0106177500697961-0.220048984859952i</v>
      </c>
      <c r="L2787" t="str">
        <f t="shared" si="1445"/>
        <v>0.00221986316555504-0.0390029246832247i</v>
      </c>
      <c r="M2787" t="str">
        <f t="shared" si="1446"/>
        <v>0.0128376132353511-0.259051909543177i</v>
      </c>
      <c r="N2787" t="str">
        <f t="shared" si="1447"/>
        <v>-10.6397206026117i</v>
      </c>
      <c r="O2787" t="str">
        <f t="shared" si="1448"/>
        <v>-0.348390693178802+0.937349414522884i</v>
      </c>
      <c r="P2787" t="str">
        <f t="shared" si="1449"/>
        <v>1.3483906931788-0.937349414522884i</v>
      </c>
      <c r="Q2787" t="str">
        <f t="shared" si="1450"/>
        <v>-1.3483906931788+11.5770700171346i</v>
      </c>
      <c r="R2787" t="str">
        <f t="shared" si="1451"/>
        <v>-0.0932662814117704-0.105608008375714i</v>
      </c>
      <c r="S2787" t="str">
        <f t="shared" si="1452"/>
        <v>1.15219397119268i</v>
      </c>
      <c r="T2787" t="str">
        <f t="shared" si="1453"/>
        <v>0.121680910560164-0.107460847158202i</v>
      </c>
      <c r="U2787" t="str">
        <f t="shared" si="1454"/>
        <v>0.0000500000000000001-0.000166591591747504i</v>
      </c>
      <c r="V2787" t="str">
        <f t="shared" si="1455"/>
        <v>0.00002-0.00186582582757204i</v>
      </c>
      <c r="W2787" t="str">
        <f t="shared" si="1456"/>
        <v>0.0000422404215540967-0.000153899352108653i</v>
      </c>
      <c r="X2787" t="str">
        <f t="shared" si="1457"/>
        <v>0.0000424061683170793-0.000153800693866429i</v>
      </c>
      <c r="Y2787" t="str">
        <f t="shared" si="1458"/>
        <v>0.009+4.28764565361935i</v>
      </c>
      <c r="Z2787" t="str">
        <f t="shared" si="1459"/>
        <v>-0.000430211172354637-0.000119595367537237i</v>
      </c>
      <c r="AA2787" t="str">
        <f t="shared" si="1460"/>
        <v>0.00590278152826933-2.79882668849015i</v>
      </c>
      <c r="AB2787" t="str">
        <f t="shared" si="1461"/>
        <v>0.406706679596771-0.359177492452761i</v>
      </c>
      <c r="AC2787" t="str">
        <f t="shared" si="1462"/>
        <v>0.912175527768079-0.10996912370446i</v>
      </c>
      <c r="AD2787" t="str">
        <f t="shared" si="1463"/>
        <v>0.486267505818322-0.33513624477513i</v>
      </c>
      <c r="AE2787" t="str">
        <f t="shared" si="1464"/>
        <v>-0.000249278456124997+0.000086024015683482i</v>
      </c>
      <c r="AF2787" t="str">
        <f t="shared" si="1465"/>
        <v>-6.35835312206842-0.175734608946802i</v>
      </c>
      <c r="AG2787" t="str">
        <f t="shared" si="1466"/>
        <v>0.996614873074193-0.00493390328681519i</v>
      </c>
      <c r="AH2787" t="str">
        <f t="shared" si="1467"/>
        <v>0.00160801289272012-0.00049691254863948i</v>
      </c>
      <c r="AI2787">
        <f t="shared" si="1468"/>
        <v>-55.478105261342002</v>
      </c>
      <c r="AJ2787">
        <f t="shared" si="1469"/>
        <v>-17.172338308148664</v>
      </c>
      <c r="AK2787"/>
      <c r="AL2787"/>
      <c r="AM2787"/>
      <c r="AN2787"/>
    </row>
    <row r="2788" spans="1:40" x14ac:dyDescent="0.35">
      <c r="A2788"/>
      <c r="B2788">
        <f t="shared" si="1470"/>
        <v>854000</v>
      </c>
      <c r="C2788" s="237" t="str">
        <f t="shared" si="1438"/>
        <v>-4.42186728250401E-08+0.00121007870620128i</v>
      </c>
      <c r="D2788" s="208" t="str">
        <f t="shared" si="1439"/>
        <v>-2.51366154119562+0.00927727008087648i</v>
      </c>
      <c r="E2788" t="str">
        <f t="shared" si="1440"/>
        <v>20500</v>
      </c>
      <c r="F2788" t="str">
        <f t="shared" si="1441"/>
        <v>0.327868852459016</v>
      </c>
      <c r="G2788" t="str">
        <f t="shared" si="1436"/>
        <v>0.327868852459016</v>
      </c>
      <c r="H2788" t="str">
        <f t="shared" si="1442"/>
        <v>3.84471396345469+0.184807259535321i</v>
      </c>
      <c r="I2788" t="str">
        <f t="shared" si="1443"/>
        <v>3353.6501577071i</v>
      </c>
      <c r="J2788" t="str">
        <f t="shared" si="1437"/>
        <v>-15222.897753159+733.671337701268i</v>
      </c>
      <c r="K2788" t="str">
        <f t="shared" si="1444"/>
        <v>0.0105929530361829-0.219792477485997i</v>
      </c>
      <c r="L2788" t="str">
        <f t="shared" si="1445"/>
        <v>0.00221468420374993-0.0389575482282411i</v>
      </c>
      <c r="M2788" t="str">
        <f t="shared" si="1446"/>
        <v>0.0128076372399328-0.258750025714238i</v>
      </c>
      <c r="N2788" t="str">
        <f t="shared" si="1447"/>
        <v>-10.6521938975737i</v>
      </c>
      <c r="O2788" t="str">
        <f t="shared" si="1448"/>
        <v>-0.336672059123539+0.941621964806215i</v>
      </c>
      <c r="P2788" t="str">
        <f t="shared" si="1449"/>
        <v>1.33667205912354-0.941621964806215i</v>
      </c>
      <c r="Q2788" t="str">
        <f t="shared" si="1450"/>
        <v>-1.33667205912354+11.5938158623799i</v>
      </c>
      <c r="R2788" t="str">
        <f t="shared" si="1451"/>
        <v>-0.093270043688138-0.104538541249833i</v>
      </c>
      <c r="S2788" t="str">
        <f t="shared" si="1452"/>
        <v>1.15354472614133i</v>
      </c>
      <c r="T2788" t="str">
        <f t="shared" si="1453"/>
        <v>0.120589882937253-0.107591167003423i</v>
      </c>
      <c r="U2788" t="str">
        <f t="shared" si="1454"/>
        <v>0.0000500000000000001-0.00016639651962602i</v>
      </c>
      <c r="V2788" t="str">
        <f t="shared" si="1455"/>
        <v>0.00002-0.00186364101981142i</v>
      </c>
      <c r="W2788" t="str">
        <f t="shared" si="1456"/>
        <v>0.0000422403438498786-0.000153721395558466i</v>
      </c>
      <c r="X2788" t="str">
        <f t="shared" si="1457"/>
        <v>0.0000424056763412304-0.000153622852059671i</v>
      </c>
      <c r="Y2788" t="str">
        <f t="shared" si="1458"/>
        <v>0.009+4.29267220186509i</v>
      </c>
      <c r="Z2788" t="str">
        <f t="shared" si="1459"/>
        <v>-0.000429210511002278-0.000119451832815059i</v>
      </c>
      <c r="AA2788" t="str">
        <f t="shared" si="1460"/>
        <v>0.00588896453574218-2.79554916972608i</v>
      </c>
      <c r="AB2788" t="str">
        <f t="shared" si="1461"/>
        <v>0.403060025246308-0.359613073936261i</v>
      </c>
      <c r="AC2788" t="str">
        <f t="shared" si="1462"/>
        <v>0.912112354461089-0.108897585694576i</v>
      </c>
      <c r="AD2788" t="str">
        <f t="shared" si="1463"/>
        <v>0.482096877354514-0.33670620337438i</v>
      </c>
      <c r="AE2788" t="str">
        <f t="shared" si="1464"/>
        <v>-0.000247141220195203+0.0000869304860135414i</v>
      </c>
      <c r="AF2788" t="str">
        <f t="shared" si="1465"/>
        <v>-6.35837550465031-0.175529989454445i</v>
      </c>
      <c r="AG2788" t="str">
        <f t="shared" si="1466"/>
        <v>0.996602848300946-0.00488594432150583i</v>
      </c>
      <c r="AH2788" t="str">
        <f t="shared" si="1467"/>
        <v>0.00159455149388146-0.000503274788085783i</v>
      </c>
      <c r="AI2788">
        <f t="shared" si="1468"/>
        <v>-55.534814758423529</v>
      </c>
      <c r="AJ2788">
        <f t="shared" si="1469"/>
        <v>-17.51681824708265</v>
      </c>
      <c r="AK2788"/>
      <c r="AL2788"/>
      <c r="AM2788"/>
      <c r="AN2788"/>
    </row>
    <row r="2789" spans="1:40" x14ac:dyDescent="0.35">
      <c r="A2789"/>
      <c r="B2789">
        <f t="shared" si="1470"/>
        <v>855000</v>
      </c>
      <c r="C2789" s="237" t="str">
        <f t="shared" si="1438"/>
        <v>-4.41152978217812E-08+0.00120866340947266i</v>
      </c>
      <c r="D2789" s="208" t="str">
        <f t="shared" si="1439"/>
        <v>-2.51366154040308+0.00926641947262373i</v>
      </c>
      <c r="E2789" t="str">
        <f t="shared" si="1440"/>
        <v>20500</v>
      </c>
      <c r="F2789" t="str">
        <f t="shared" si="1441"/>
        <v>0.327868852459016</v>
      </c>
      <c r="G2789" t="str">
        <f t="shared" si="1436"/>
        <v>0.327868852459016</v>
      </c>
      <c r="H2789" t="str">
        <f t="shared" si="1442"/>
        <v>3.84473626861892+0.184592264032617i</v>
      </c>
      <c r="I2789" t="str">
        <f t="shared" si="1443"/>
        <v>3357.57714852409i</v>
      </c>
      <c r="J2789" t="str">
        <f t="shared" si="1437"/>
        <v>-15258.5717837029+734.530437628318i</v>
      </c>
      <c r="K2789" t="str">
        <f t="shared" si="1444"/>
        <v>0.0105682427057705-0.219536566073783i</v>
      </c>
      <c r="L2789" t="str">
        <f t="shared" si="1445"/>
        <v>0.00220952332524309-0.0389122768902031i</v>
      </c>
      <c r="M2789" t="str">
        <f t="shared" si="1446"/>
        <v>0.0127777660310136-0.258448842963986i</v>
      </c>
      <c r="N2789" t="str">
        <f t="shared" si="1447"/>
        <v>-10.6646671925357i</v>
      </c>
      <c r="O2789" t="str">
        <f t="shared" si="1448"/>
        <v>-0.324901045269062+0.945748016536683i</v>
      </c>
      <c r="P2789" t="str">
        <f t="shared" si="1449"/>
        <v>1.32490104526906-0.945748016536683i</v>
      </c>
      <c r="Q2789" t="str">
        <f t="shared" si="1450"/>
        <v>-1.32490104526906+11.6104152090724i</v>
      </c>
      <c r="R2789" t="str">
        <f t="shared" si="1451"/>
        <v>-0.0932642063421367-0.103470477081771i</v>
      </c>
      <c r="S2789" t="str">
        <f t="shared" si="1452"/>
        <v>1.15489548108997i</v>
      </c>
      <c r="T2789" t="str">
        <f t="shared" si="1453"/>
        <v>0.119497586407961-0.107710410451976i</v>
      </c>
      <c r="U2789" t="str">
        <f t="shared" si="1454"/>
        <v>0.0000500000000000001-0.000166201903813592i</v>
      </c>
      <c r="V2789" t="str">
        <f t="shared" si="1455"/>
        <v>0.00002-0.00186146132271223i</v>
      </c>
      <c r="W2789" t="str">
        <f t="shared" si="1456"/>
        <v>0.0000422402660550515-0.000153543857905552i</v>
      </c>
      <c r="X2789" t="str">
        <f t="shared" si="1457"/>
        <v>0.0000424051857277844-0.000153445428878639i</v>
      </c>
      <c r="Y2789" t="str">
        <f t="shared" si="1458"/>
        <v>0.009+4.29769875011084i</v>
      </c>
      <c r="Z2789" t="str">
        <f t="shared" si="1459"/>
        <v>-0.000428213358781327-0.000119308645070212i</v>
      </c>
      <c r="AA2789" t="str">
        <f t="shared" si="1460"/>
        <v>0.00587519600109419-2.79227931838761i</v>
      </c>
      <c r="AB2789" t="str">
        <f t="shared" si="1461"/>
        <v>0.399409129698943-0.36001163363475i</v>
      </c>
      <c r="AC2789" t="str">
        <f t="shared" si="1462"/>
        <v>0.912058966243468-0.107826971862972i</v>
      </c>
      <c r="AD2789" t="str">
        <f t="shared" si="1463"/>
        <v>0.47790640665369-0.338224220569771i</v>
      </c>
      <c r="AE2789" t="str">
        <f t="shared" si="1464"/>
        <v>-0.000244998981062399+0.0000878137636631526i</v>
      </c>
      <c r="AF2789" t="str">
        <f t="shared" si="1465"/>
        <v>-6.358397809022-0.175325844559993i</v>
      </c>
      <c r="AG2789" t="str">
        <f t="shared" si="1466"/>
        <v>0.996591376497799-0.00483789581862417i</v>
      </c>
      <c r="AH2789" t="str">
        <f t="shared" si="1467"/>
        <v>0.0015810510637825-0.000509487881242246i</v>
      </c>
      <c r="AI2789">
        <f t="shared" si="1468"/>
        <v>-55.592010212268818</v>
      </c>
      <c r="AJ2789">
        <f t="shared" si="1469"/>
        <v>-17.861344702428362</v>
      </c>
      <c r="AK2789"/>
      <c r="AL2789"/>
      <c r="AM2789"/>
      <c r="AN2789"/>
    </row>
    <row r="2790" spans="1:40" x14ac:dyDescent="0.35">
      <c r="A2790"/>
      <c r="B2790">
        <f t="shared" si="1470"/>
        <v>856000</v>
      </c>
      <c r="C2790" s="237" t="str">
        <f t="shared" si="1438"/>
        <v>-4.40122849024313E-08+0.00120725141951208i</v>
      </c>
      <c r="D2790" s="208" t="str">
        <f t="shared" si="1439"/>
        <v>-2.51366153961331+0.00925559421625928i</v>
      </c>
      <c r="E2790" t="str">
        <f t="shared" si="1440"/>
        <v>20500</v>
      </c>
      <c r="F2790" t="str">
        <f t="shared" si="1441"/>
        <v>0.327868852459016</v>
      </c>
      <c r="G2790" t="str">
        <f t="shared" si="1436"/>
        <v>0.327868852459016</v>
      </c>
      <c r="H2790" t="str">
        <f t="shared" si="1442"/>
        <v>3.84475849593379+0.184377766835181i</v>
      </c>
      <c r="I2790" t="str">
        <f t="shared" si="1443"/>
        <v>3361.50413934108i</v>
      </c>
      <c r="J2790" t="str">
        <f t="shared" si="1437"/>
        <v>-15294.2875626734+735.389537555369i</v>
      </c>
      <c r="K2790" t="str">
        <f t="shared" si="1444"/>
        <v>0.0105436186751115-0.219281248553509i</v>
      </c>
      <c r="L2790" t="str">
        <f t="shared" si="1445"/>
        <v>0.00220438044603458-0.0388671103054744i</v>
      </c>
      <c r="M2790" t="str">
        <f t="shared" si="1446"/>
        <v>0.0127479991211461-0.258148358858983i</v>
      </c>
      <c r="N2790" t="str">
        <f t="shared" si="1447"/>
        <v>-10.6771404874977i</v>
      </c>
      <c r="O2790" t="str">
        <f t="shared" si="1448"/>
        <v>-0.313079482962305+0.949726927778746i</v>
      </c>
      <c r="P2790" t="str">
        <f t="shared" si="1449"/>
        <v>1.3130794829623-0.949726927778746i</v>
      </c>
      <c r="Q2790" t="str">
        <f t="shared" si="1450"/>
        <v>-1.3130794829623+11.6268674152764i</v>
      </c>
      <c r="R2790" t="str">
        <f t="shared" si="1451"/>
        <v>-0.0932487944180752-0.102403885902801i</v>
      </c>
      <c r="S2790" t="str">
        <f t="shared" si="1452"/>
        <v>1.15624623603861i</v>
      </c>
      <c r="T2790" t="str">
        <f t="shared" si="1453"/>
        <v>0.118404107630841-0.107818567561038i</v>
      </c>
      <c r="U2790" t="str">
        <f t="shared" si="1454"/>
        <v>0.0000500000000000001-0.000166007742711006i</v>
      </c>
      <c r="V2790" t="str">
        <f t="shared" si="1455"/>
        <v>0.00002-0.00185928671836326i</v>
      </c>
      <c r="W2790" t="str">
        <f t="shared" si="1456"/>
        <v>0.0000422401881696167-0.000153366737681766i</v>
      </c>
      <c r="X2790" t="str">
        <f t="shared" si="1457"/>
        <v>0.0000424046964699568-0.000153268422856145i</v>
      </c>
      <c r="Y2790" t="str">
        <f t="shared" si="1458"/>
        <v>0.009+4.30272529835658i</v>
      </c>
      <c r="Z2790" t="str">
        <f t="shared" si="1459"/>
        <v>-0.000427219699302757-0.000119165803033117i</v>
      </c>
      <c r="AA2790" t="str">
        <f t="shared" si="1460"/>
        <v>0.00586147569798664-2.78901710759959i</v>
      </c>
      <c r="AB2790" t="str">
        <f t="shared" si="1461"/>
        <v>0.395754282602511-0.360373138315302i</v>
      </c>
      <c r="AC2790" t="str">
        <f t="shared" si="1462"/>
        <v>0.91201534101385-0.106757355015781i</v>
      </c>
      <c r="AD2790" t="str">
        <f t="shared" si="1463"/>
        <v>0.473696738792311-0.339690039706831i</v>
      </c>
      <c r="AE2790" t="str">
        <f t="shared" si="1464"/>
        <v>-0.000242852014671564+0.0000886738243473394i</v>
      </c>
      <c r="AF2790" t="str">
        <f t="shared" si="1465"/>
        <v>-6.3584200355471-0.175122172618922i</v>
      </c>
      <c r="AG2790" t="str">
        <f t="shared" si="1466"/>
        <v>0.996580458332235-0.0047897646034509i</v>
      </c>
      <c r="AH2790" t="str">
        <f t="shared" si="1467"/>
        <v>0.00156751341668107-0.000515551578751309i</v>
      </c>
      <c r="AI2790">
        <f t="shared" si="1468"/>
        <v>-55.649696252267979</v>
      </c>
      <c r="AJ2790">
        <f t="shared" si="1469"/>
        <v>-18.205917209762774</v>
      </c>
      <c r="AK2790"/>
      <c r="AL2790"/>
      <c r="AM2790"/>
      <c r="AN2790"/>
    </row>
    <row r="2791" spans="1:40" x14ac:dyDescent="0.35">
      <c r="A2791"/>
      <c r="B2791">
        <f t="shared" si="1470"/>
        <v>857000</v>
      </c>
      <c r="C2791" s="237" t="str">
        <f t="shared" si="1438"/>
        <v>-4.39096323779703E-08+0.00120584272474392i</v>
      </c>
      <c r="D2791" s="208" t="str">
        <f t="shared" si="1439"/>
        <v>-2.5136615388263+0.00924479422303672i</v>
      </c>
      <c r="E2791" t="str">
        <f t="shared" si="1440"/>
        <v>20500</v>
      </c>
      <c r="F2791" t="str">
        <f t="shared" si="1441"/>
        <v>0.327868852459016</v>
      </c>
      <c r="G2791" t="str">
        <f t="shared" si="1436"/>
        <v>0.327868852459016</v>
      </c>
      <c r="H2791" t="str">
        <f t="shared" si="1442"/>
        <v>3.84478064576083+0.184163766217302i</v>
      </c>
      <c r="I2791" t="str">
        <f t="shared" si="1443"/>
        <v>3365.43113015807i</v>
      </c>
      <c r="J2791" t="str">
        <f t="shared" si="1437"/>
        <v>-15330.0450900706+736.24863748242i</v>
      </c>
      <c r="K2791" t="str">
        <f t="shared" si="1444"/>
        <v>0.0105190805431003-0.219026522864923i</v>
      </c>
      <c r="L2791" t="str">
        <f t="shared" si="1445"/>
        <v>0.002199255482611-0.0388220481120879i</v>
      </c>
      <c r="M2791" t="str">
        <f t="shared" si="1446"/>
        <v>0.0127183360257113-0.257848570977011i</v>
      </c>
      <c r="N2791" t="str">
        <f t="shared" si="1447"/>
        <v>-10.6896137824598i</v>
      </c>
      <c r="O2791" t="str">
        <f t="shared" si="1448"/>
        <v>-0.301209211414485+0.953558079489165i</v>
      </c>
      <c r="P2791" t="str">
        <f t="shared" si="1449"/>
        <v>1.30120921141449-0.953558079489165i</v>
      </c>
      <c r="Q2791" t="str">
        <f t="shared" si="1450"/>
        <v>-1.30120921141449+11.643171861949i</v>
      </c>
      <c r="R2791" t="str">
        <f t="shared" si="1451"/>
        <v>-0.0932238329200204-0.101338837499396i</v>
      </c>
      <c r="S2791" t="str">
        <f t="shared" si="1452"/>
        <v>1.15759699098726i</v>
      </c>
      <c r="T2791" t="str">
        <f t="shared" si="1453"/>
        <v>0.117309533359448-0.107915628476515i</v>
      </c>
      <c r="U2791" t="str">
        <f t="shared" si="1454"/>
        <v>0.0000500000000000001-0.000165814034726512i</v>
      </c>
      <c r="V2791" t="str">
        <f t="shared" si="1455"/>
        <v>0.00002-0.00185711718893694i</v>
      </c>
      <c r="W2791" t="str">
        <f t="shared" si="1456"/>
        <v>0.0000422401101935761-0.000153190033425822i</v>
      </c>
      <c r="X2791" t="str">
        <f t="shared" si="1457"/>
        <v>0.0000424042085610039-0.000153091832531861i</v>
      </c>
      <c r="Y2791" t="str">
        <f t="shared" si="1458"/>
        <v>0.009+4.30775184660232i</v>
      </c>
      <c r="Z2791" t="str">
        <f t="shared" si="1459"/>
        <v>-0.000426229516273139-0.000119023305440436i</v>
      </c>
      <c r="AA2791" t="str">
        <f t="shared" si="1460"/>
        <v>0.00584780340140068-2.7857625106123i</v>
      </c>
      <c r="AB2791" t="str">
        <f t="shared" si="1461"/>
        <v>0.392095773922383-0.360697555041562i</v>
      </c>
      <c r="AC2791" t="str">
        <f t="shared" si="1462"/>
        <v>0.911981456684638-0.105688807700683i</v>
      </c>
      <c r="AD2791" t="str">
        <f t="shared" si="1463"/>
        <v>0.469468522318828-0.341103412119326i</v>
      </c>
      <c r="AE2791" t="str">
        <f t="shared" si="1464"/>
        <v>-0.000240700596780873+0.0000895106470201131i</v>
      </c>
      <c r="AF2791" t="str">
        <f t="shared" si="1465"/>
        <v>-6.35844218458713-0.174918971994265i</v>
      </c>
      <c r="AG2791" t="str">
        <f t="shared" si="1466"/>
        <v>0.99657009438807-0.00474155750459672i</v>
      </c>
      <c r="AH2791" t="str">
        <f t="shared" si="1467"/>
        <v>0.00155394036695357-0.000521465653397451i</v>
      </c>
      <c r="AI2791">
        <f t="shared" si="1468"/>
        <v>-55.707877606888147</v>
      </c>
      <c r="AJ2791">
        <f t="shared" si="1469"/>
        <v>-18.550535298514653</v>
      </c>
      <c r="AK2791"/>
      <c r="AL2791"/>
      <c r="AM2791"/>
      <c r="AN2791"/>
    </row>
    <row r="2792" spans="1:40" x14ac:dyDescent="0.35">
      <c r="A2792"/>
      <c r="B2792">
        <f t="shared" si="1470"/>
        <v>858000</v>
      </c>
      <c r="C2792" s="237" t="str">
        <f t="shared" si="1438"/>
        <v>-4.38073385692149E-08+0.00120443731364654i</v>
      </c>
      <c r="D2792" s="208" t="str">
        <f t="shared" si="1439"/>
        <v>-2.51366153804206+0.00923401940462348i</v>
      </c>
      <c r="E2792" t="str">
        <f t="shared" si="1440"/>
        <v>20500</v>
      </c>
      <c r="F2792" t="str">
        <f t="shared" si="1441"/>
        <v>0.327868852459016</v>
      </c>
      <c r="G2792" t="str">
        <f t="shared" si="1436"/>
        <v>0.327868852459016</v>
      </c>
      <c r="H2792" t="str">
        <f t="shared" si="1442"/>
        <v>3.84480271845953+0.183950260461212i</v>
      </c>
      <c r="I2792" t="str">
        <f t="shared" si="1443"/>
        <v>3369.35812097505i</v>
      </c>
      <c r="J2792" t="str">
        <f t="shared" si="1437"/>
        <v>-15365.8443658943+737.107737409471i</v>
      </c>
      <c r="K2792" t="str">
        <f t="shared" si="1444"/>
        <v>0.0104946279109576-0.218772386957272i</v>
      </c>
      <c r="L2792" t="str">
        <f t="shared" si="1445"/>
        <v>0.00219414835194233-0.0387770899497373i</v>
      </c>
      <c r="M2792" t="str">
        <f t="shared" si="1446"/>
        <v>0.0126887762628999-0.257549476907009i</v>
      </c>
      <c r="N2792" t="str">
        <f t="shared" si="1447"/>
        <v>-10.7020870774218i</v>
      </c>
      <c r="O2792" t="str">
        <f t="shared" si="1448"/>
        <v>-0.28929207741534+0.957240875613195i</v>
      </c>
      <c r="P2792" t="str">
        <f t="shared" si="1449"/>
        <v>1.28929207741534-0.957240875613195i</v>
      </c>
      <c r="Q2792" t="str">
        <f t="shared" si="1450"/>
        <v>-1.28929207741534+11.659327953035i</v>
      </c>
      <c r="R2792" t="str">
        <f t="shared" si="1451"/>
        <v>-0.0931893468140094-0.100275401427763i</v>
      </c>
      <c r="S2792" t="str">
        <f t="shared" si="1452"/>
        <v>1.1589477459359i</v>
      </c>
      <c r="T2792" t="str">
        <f t="shared" si="1453"/>
        <v>0.116213950457523-0.108001583435335i</v>
      </c>
      <c r="U2792" t="str">
        <f t="shared" si="1454"/>
        <v>0.00005-0.000165620778275782i</v>
      </c>
      <c r="V2792" t="str">
        <f t="shared" si="1455"/>
        <v>0.00002-0.00185495271668876i</v>
      </c>
      <c r="W2792" t="str">
        <f t="shared" si="1456"/>
        <v>0.0000422400321269307-0.000153013743683241i</v>
      </c>
      <c r="X2792" t="str">
        <f t="shared" si="1457"/>
        <v>0.0000424037219942201-0.000152915656452258i</v>
      </c>
      <c r="Y2792" t="str">
        <f t="shared" si="1458"/>
        <v>0.009+4.31277839484807i</v>
      </c>
      <c r="Z2792" t="str">
        <f t="shared" si="1459"/>
        <v>-0.00042524279349392-0.000118881151035026i</v>
      </c>
      <c r="AA2792" t="str">
        <f t="shared" si="1460"/>
        <v>0.00583417888762831-2.78251550080079i</v>
      </c>
      <c r="AB2792" t="str">
        <f t="shared" si="1461"/>
        <v>0.388433893992214-0.360984851181406i</v>
      </c>
      <c r="AC2792" t="str">
        <f t="shared" si="1462"/>
        <v>0.911957291180669-0.104621402221584i</v>
      </c>
      <c r="AD2792" t="str">
        <f t="shared" si="1463"/>
        <v>0.465222409155187-0.342464097179759i</v>
      </c>
      <c r="AE2792" t="str">
        <f t="shared" si="1464"/>
        <v>-0.000238545002926024+0.0000903242138684376i</v>
      </c>
      <c r="AF2792" t="str">
        <f t="shared" si="1465"/>
        <v>-6.35846425650159-0.174716241056589i</v>
      </c>
      <c r="AG2792" t="str">
        <f t="shared" si="1466"/>
        <v>0.996560285165431-0.00469328135299103i</v>
      </c>
      <c r="AH2792" t="str">
        <f t="shared" si="1467"/>
        <v>0.00154033372883175-0.000527229900086645i</v>
      </c>
      <c r="AI2792">
        <f t="shared" si="1468"/>
        <v>-55.766559106198407</v>
      </c>
      <c r="AJ2792">
        <f t="shared" si="1469"/>
        <v>-18.895198492049321</v>
      </c>
      <c r="AK2792"/>
      <c r="AL2792"/>
      <c r="AM2792"/>
      <c r="AN2792"/>
    </row>
    <row r="2793" spans="1:40" x14ac:dyDescent="0.35">
      <c r="A2793"/>
      <c r="B2793">
        <f t="shared" si="1470"/>
        <v>859000</v>
      </c>
      <c r="C2793" s="237" t="str">
        <f t="shared" si="1438"/>
        <v>-4.37054018067504E-08+0.00120303517475194i</v>
      </c>
      <c r="D2793" s="208" t="str">
        <f t="shared" si="1439"/>
        <v>-2.51366153726054+0.00922326967309821i</v>
      </c>
      <c r="E2793" t="str">
        <f t="shared" si="1440"/>
        <v>20500</v>
      </c>
      <c r="F2793" t="str">
        <f t="shared" si="1441"/>
        <v>0.327868852459016</v>
      </c>
      <c r="G2793" t="str">
        <f t="shared" si="1436"/>
        <v>0.327868852459016</v>
      </c>
      <c r="H2793" t="str">
        <f t="shared" si="1442"/>
        <v>3.8448247143872+0.183737247857027i</v>
      </c>
      <c r="I2793" t="str">
        <f t="shared" si="1443"/>
        <v>3373.28511179204i</v>
      </c>
      <c r="J2793" t="str">
        <f t="shared" si="1437"/>
        <v>-15401.6853901447+737.966837336521i</v>
      </c>
      <c r="K2793" t="str">
        <f t="shared" si="1444"/>
        <v>0.0104702603822134-0.218518838789244i</v>
      </c>
      <c r="L2793" t="str">
        <f t="shared" si="1445"/>
        <v>0.00218905897147845-0.0387322354597669i</v>
      </c>
      <c r="M2793" t="str">
        <f t="shared" si="1446"/>
        <v>0.0126593193536919-0.257251074249011i</v>
      </c>
      <c r="N2793" t="str">
        <f t="shared" si="1447"/>
        <v>-10.7145603723838i</v>
      </c>
      <c r="O2793" t="str">
        <f t="shared" si="1448"/>
        <v>-0.277329935045233+0.960774743177508i</v>
      </c>
      <c r="P2793" t="str">
        <f t="shared" si="1449"/>
        <v>1.27732993504523-0.960774743177508i</v>
      </c>
      <c r="Q2793" t="str">
        <f t="shared" si="1450"/>
        <v>-1.27732993504523+11.6753351155613i</v>
      </c>
      <c r="R2793" t="str">
        <f t="shared" si="1451"/>
        <v>-0.0931453610305434-0.0992136470281207i</v>
      </c>
      <c r="S2793" t="str">
        <f t="shared" si="1452"/>
        <v>1.16029850088454i</v>
      </c>
      <c r="T2793" t="str">
        <f t="shared" si="1453"/>
        <v>0.115117445914016-0.108076422768089i</v>
      </c>
      <c r="U2793" t="str">
        <f t="shared" si="1454"/>
        <v>0.00005-0.000165427971781864i</v>
      </c>
      <c r="V2793" t="str">
        <f t="shared" si="1455"/>
        <v>0.00002-0.00185279328395687i</v>
      </c>
      <c r="W2793" t="str">
        <f t="shared" si="1456"/>
        <v>0.0000422399539696824-0.000152837867006319i</v>
      </c>
      <c r="X2793" t="str">
        <f t="shared" si="1457"/>
        <v>0.0000424032367629394-0.000152739893170577i</v>
      </c>
      <c r="Y2793" t="str">
        <f t="shared" si="1458"/>
        <v>0.009+4.31780494309381i</v>
      </c>
      <c r="Z2793" t="str">
        <f t="shared" si="1459"/>
        <v>-0.000424259514860795-0.000118739338565908i</v>
      </c>
      <c r="AA2793" t="str">
        <f t="shared" si="1460"/>
        <v>0.00582060193426312-2.77927605166409i</v>
      </c>
      <c r="AB2793" t="str">
        <f t="shared" si="1461"/>
        <v>0.384768933564161-0.361234994415768i</v>
      </c>
      <c r="AC2793" t="str">
        <f t="shared" si="1462"/>
        <v>0.911942822437576-0.103555210653065i</v>
      </c>
      <c r="AD2793" t="str">
        <f t="shared" si="1463"/>
        <v>0.460959054497137-0.343771862348682i</v>
      </c>
      <c r="AE2793" t="str">
        <f t="shared" si="1464"/>
        <v>-0.000236385508384499+0.0000911145103058875i</v>
      </c>
      <c r="AF2793" t="str">
        <f t="shared" si="1465"/>
        <v>-6.35848625164774-0.174513978183929i</v>
      </c>
      <c r="AG2793" t="str">
        <f t="shared" si="1466"/>
        <v>0.996551031080747-0.00464494298086534i</v>
      </c>
      <c r="AH2793" t="str">
        <f t="shared" si="1467"/>
        <v>0.00152669531613848-0.000532844135823036i</v>
      </c>
      <c r="AI2793">
        <f t="shared" si="1468"/>
        <v>-55.825745684486556</v>
      </c>
      <c r="AJ2793">
        <f t="shared" si="1469"/>
        <v>-19.239906307783535</v>
      </c>
      <c r="AK2793"/>
      <c r="AL2793"/>
      <c r="AM2793"/>
      <c r="AN2793"/>
    </row>
    <row r="2794" spans="1:40" x14ac:dyDescent="0.35">
      <c r="A2794"/>
      <c r="B2794">
        <f t="shared" si="1470"/>
        <v>860000</v>
      </c>
      <c r="C2794" s="237" t="str">
        <f t="shared" si="1438"/>
        <v>-4.36038204308623E-08+0.00120163629664545i</v>
      </c>
      <c r="D2794" s="208" t="str">
        <f t="shared" si="1439"/>
        <v>-2.51366153648174+0.00921254494094845i</v>
      </c>
      <c r="E2794" t="str">
        <f t="shared" si="1440"/>
        <v>20500</v>
      </c>
      <c r="F2794" t="str">
        <f t="shared" si="1441"/>
        <v>0.327868852459016</v>
      </c>
      <c r="G2794" t="str">
        <f t="shared" si="1436"/>
        <v>0.327868852459016</v>
      </c>
      <c r="H2794" t="str">
        <f t="shared" si="1442"/>
        <v>3.84484663389915+0.183524726702718i</v>
      </c>
      <c r="I2794" t="str">
        <f t="shared" si="1443"/>
        <v>3377.21210260903i</v>
      </c>
      <c r="J2794" t="str">
        <f t="shared" si="1437"/>
        <v>-15437.5681628216+738.825937263572i</v>
      </c>
      <c r="K2794" t="str">
        <f t="shared" si="1444"/>
        <v>0.0104459775626923-0.218265876328917i</v>
      </c>
      <c r="L2794" t="str">
        <f t="shared" si="1445"/>
        <v>0.00218398725914582-0.0386874842851617i</v>
      </c>
      <c r="M2794" t="str">
        <f t="shared" si="1446"/>
        <v>0.0126299648218381-0.256953360614079i</v>
      </c>
      <c r="N2794" t="str">
        <f t="shared" si="1447"/>
        <v>-10.7270336673459i</v>
      </c>
      <c r="O2794" t="str">
        <f t="shared" si="1448"/>
        <v>-0.265324645386983+0.964159132379231i</v>
      </c>
      <c r="P2794" t="str">
        <f t="shared" si="1449"/>
        <v>1.26532464538698-0.964159132379231i</v>
      </c>
      <c r="Q2794" t="str">
        <f t="shared" si="1450"/>
        <v>-1.26532464538698+11.6911927997251i</v>
      </c>
      <c r="R2794" t="str">
        <f t="shared" si="1451"/>
        <v>-0.0930919004673836-0.098153643438903i</v>
      </c>
      <c r="S2794" t="str">
        <f t="shared" si="1452"/>
        <v>1.16164925583319i</v>
      </c>
      <c r="T2794" t="str">
        <f t="shared" si="1453"/>
        <v>0.114020106858118-0.108140136902034i</v>
      </c>
      <c r="U2794" t="str">
        <f t="shared" si="1454"/>
        <v>0.00005-0.00016523561367514i</v>
      </c>
      <c r="V2794" t="str">
        <f t="shared" si="1455"/>
        <v>0.00002-0.00185063887316158i</v>
      </c>
      <c r="W2794" t="str">
        <f t="shared" si="1456"/>
        <v>0.0000422398757218325-0.000152662401954085i</v>
      </c>
      <c r="X2794" t="str">
        <f t="shared" si="1457"/>
        <v>0.0000424027528605345-0.000152564541246789i</v>
      </c>
      <c r="Y2794" t="str">
        <f t="shared" si="1458"/>
        <v>0.009+4.32283149133956i</v>
      </c>
      <c r="Z2794" t="str">
        <f t="shared" si="1459"/>
        <v>-0.000423279664363032-0.000118597866788222i</v>
      </c>
      <c r="AA2794" t="str">
        <f t="shared" si="1460"/>
        <v>0.00580707232019118-2.7760441368245i</v>
      </c>
      <c r="AB2794" t="str">
        <f t="shared" si="1461"/>
        <v>0.38110118385912-0.36144795274868i</v>
      </c>
      <c r="AC2794" t="str">
        <f t="shared" si="1462"/>
        <v>0.911938028399849-0.102490304854746i</v>
      </c>
      <c r="AD2794" t="str">
        <f t="shared" si="1463"/>
        <v>0.456679116714031-0.345026483222722i</v>
      </c>
      <c r="AE2794" t="str">
        <f t="shared" si="1464"/>
        <v>-0.000234222388139978+0.0000918815249658575i</v>
      </c>
      <c r="AF2794" t="str">
        <f t="shared" si="1465"/>
        <v>-6.35850817038089-0.17431218176177i</v>
      </c>
      <c r="AG2794" t="str">
        <f t="shared" si="1466"/>
        <v>0.996542332466747-0.00459654922073877i</v>
      </c>
      <c r="AH2794" t="str">
        <f t="shared" si="1467"/>
        <v>0.00151302694202471-0.000538308199681933i</v>
      </c>
      <c r="AI2794">
        <f t="shared" si="1468"/>
        <v>-55.885442382961941</v>
      </c>
      <c r="AJ2794">
        <f t="shared" si="1469"/>
        <v>-19.584658257277024</v>
      </c>
      <c r="AK2794"/>
      <c r="AL2794"/>
      <c r="AM2794"/>
      <c r="AN2794"/>
    </row>
    <row r="2795" spans="1:40" x14ac:dyDescent="0.35">
      <c r="A2795"/>
      <c r="B2795">
        <f t="shared" si="1470"/>
        <v>861000</v>
      </c>
      <c r="C2795" s="237" t="str">
        <f t="shared" si="1438"/>
        <v>-4.35025927914685E-08+0.00120024066796544i</v>
      </c>
      <c r="D2795" s="208" t="str">
        <f t="shared" si="1439"/>
        <v>-2.51366153570567+0.00920184512106838i</v>
      </c>
      <c r="E2795" t="str">
        <f t="shared" si="1440"/>
        <v>20500</v>
      </c>
      <c r="F2795" t="str">
        <f t="shared" si="1441"/>
        <v>0.327868852459016</v>
      </c>
      <c r="G2795" t="str">
        <f t="shared" si="1436"/>
        <v>0.327868852459016</v>
      </c>
      <c r="H2795" t="str">
        <f t="shared" si="1442"/>
        <v>3.84486847734865+0.183312695304054i</v>
      </c>
      <c r="I2795" t="str">
        <f t="shared" si="1443"/>
        <v>3381.13909342601i</v>
      </c>
      <c r="J2795" t="str">
        <f t="shared" si="1437"/>
        <v>-15473.4926839252+739.685037190623i</v>
      </c>
      <c r="K2795" t="str">
        <f t="shared" si="1444"/>
        <v>0.0104217790604956-0.218013497553696i</v>
      </c>
      <c r="L2795" t="str">
        <f t="shared" si="1445"/>
        <v>0.00217893313334425-0.0386428360705395i</v>
      </c>
      <c r="M2795" t="str">
        <f t="shared" si="1446"/>
        <v>0.0126007121938399-0.256656333624236i</v>
      </c>
      <c r="N2795" t="str">
        <f t="shared" si="1447"/>
        <v>-10.7395069623079i</v>
      </c>
      <c r="O2795" t="str">
        <f t="shared" si="1448"/>
        <v>-0.253278076236589+0.967393516671418i</v>
      </c>
      <c r="P2795" t="str">
        <f t="shared" si="1449"/>
        <v>1.25327807623659-0.967393516671418i</v>
      </c>
      <c r="Q2795" t="str">
        <f t="shared" si="1450"/>
        <v>-1.25327807623659+11.7069004789793i</v>
      </c>
      <c r="R2795" t="str">
        <f t="shared" si="1451"/>
        <v>-0.0930289899926358-0.0970954596107997i</v>
      </c>
      <c r="S2795" t="str">
        <f t="shared" si="1452"/>
        <v>1.16300001078183i</v>
      </c>
      <c r="T2795" t="str">
        <f t="shared" si="1453"/>
        <v>0.112922020574227-0.108192716364458i</v>
      </c>
      <c r="U2795" t="str">
        <f t="shared" si="1454"/>
        <v>0.00005-0.000165043702393288i</v>
      </c>
      <c r="V2795" t="str">
        <f t="shared" si="1455"/>
        <v>0.00002-0.00184848946680483i</v>
      </c>
      <c r="W2795" t="str">
        <f t="shared" si="1456"/>
        <v>0.0000422397973833826-0.000152487347092264i</v>
      </c>
      <c r="X2795" t="str">
        <f t="shared" si="1457"/>
        <v>0.0000424022702804166-0.000152389599247557i</v>
      </c>
      <c r="Y2795" t="str">
        <f t="shared" si="1458"/>
        <v>0.009+4.3278580395853i</v>
      </c>
      <c r="Z2795" t="str">
        <f t="shared" si="1459"/>
        <v>-0.000422303226082841-0.000118456734463198i</v>
      </c>
      <c r="AA2795" t="str">
        <f t="shared" si="1460"/>
        <v>0.00579358982558215-2.7728197300269i</v>
      </c>
      <c r="AB2795" t="str">
        <f t="shared" si="1461"/>
        <v>0.377430936616754-0.361623694518519i</v>
      </c>
      <c r="AC2795" t="str">
        <f t="shared" si="1462"/>
        <v>0.911942887018585-0.101426756485518i</v>
      </c>
      <c r="AD2795" t="str">
        <f t="shared" si="1463"/>
        <v>0.452383257247888-0.346227743581356i</v>
      </c>
      <c r="AE2795" t="str">
        <f t="shared" si="1464"/>
        <v>-0.000232055916846855+0.0000926252496943795i</v>
      </c>
      <c r="AF2795" t="str">
        <f t="shared" si="1465"/>
        <v>-6.35853001305432-0.174110850182986i</v>
      </c>
      <c r="AG2795" t="str">
        <f t="shared" si="1466"/>
        <v>0.996534189572476-0.00454810690440324i</v>
      </c>
      <c r="AH2795" t="str">
        <f t="shared" si="1467"/>
        <v>0.00149933041870655-0.000543621952779437i</v>
      </c>
      <c r="AI2795">
        <f t="shared" si="1468"/>
        <v>-55.945654352553035</v>
      </c>
      <c r="AJ2795">
        <f t="shared" si="1469"/>
        <v>-19.929453846323018</v>
      </c>
      <c r="AK2795"/>
      <c r="AL2795"/>
      <c r="AM2795"/>
      <c r="AN2795"/>
    </row>
    <row r="2796" spans="1:40" x14ac:dyDescent="0.35">
      <c r="A2796"/>
      <c r="B2796">
        <f t="shared" si="1470"/>
        <v>862000</v>
      </c>
      <c r="C2796" s="237" t="str">
        <f t="shared" si="1438"/>
        <v>-4.34017172480533E-08+0.00119884827740301i</v>
      </c>
      <c r="D2796" s="208" t="str">
        <f t="shared" si="1439"/>
        <v>-2.51366153493229+0.00919117012675641i</v>
      </c>
      <c r="E2796" t="str">
        <f t="shared" si="1440"/>
        <v>20500</v>
      </c>
      <c r="F2796" t="str">
        <f t="shared" si="1441"/>
        <v>0.327868852459016</v>
      </c>
      <c r="G2796" t="str">
        <f t="shared" si="1436"/>
        <v>0.327868852459016</v>
      </c>
      <c r="H2796" t="str">
        <f t="shared" si="1442"/>
        <v>3.84489024508689+0.183101151974558i</v>
      </c>
      <c r="I2796" t="str">
        <f t="shared" si="1443"/>
        <v>3385.066084243i</v>
      </c>
      <c r="J2796" t="str">
        <f t="shared" si="1437"/>
        <v>-15509.4589534554+740.544137117673i</v>
      </c>
      <c r="K2796" t="str">
        <f t="shared" si="1444"/>
        <v>0.0103976644859876-0.217761700450275i</v>
      </c>
      <c r="L2796" t="str">
        <f t="shared" si="1445"/>
        <v>0.00217389651294354-0.0385982904621396i</v>
      </c>
      <c r="M2796" t="str">
        <f t="shared" si="1446"/>
        <v>0.0125715609989311-0.256359990912415i</v>
      </c>
      <c r="N2796" t="str">
        <f t="shared" si="1447"/>
        <v>-10.7519802572699i</v>
      </c>
      <c r="O2796" t="str">
        <f t="shared" si="1448"/>
        <v>-0.241192101812076+0.970477392845126i</v>
      </c>
      <c r="P2796" t="str">
        <f t="shared" si="1449"/>
        <v>1.24119210181208-0.970477392845126i</v>
      </c>
      <c r="Q2796" t="str">
        <f t="shared" si="1450"/>
        <v>-1.24119210181208+11.722457650115i</v>
      </c>
      <c r="R2796" t="str">
        <f t="shared" si="1451"/>
        <v>-0.092956654448118-0.0960391643205601i</v>
      </c>
      <c r="S2796" t="str">
        <f t="shared" si="1452"/>
        <v>1.16435076573047i</v>
      </c>
      <c r="T2796" t="str">
        <f t="shared" si="1453"/>
        <v>0.111823274516759-0.108234151786409i</v>
      </c>
      <c r="U2796" t="str">
        <f t="shared" si="1454"/>
        <v>0.00005-0.000164852236381231i</v>
      </c>
      <c r="V2796" t="str">
        <f t="shared" si="1455"/>
        <v>0.00002-0.00184634504746978i</v>
      </c>
      <c r="W2796" t="str">
        <f t="shared" si="1456"/>
        <v>0.0000422397189543343-0.000152312700993236i</v>
      </c>
      <c r="X2796" t="str">
        <f t="shared" si="1457"/>
        <v>0.0000424017890160349-0.000152215065746193i</v>
      </c>
      <c r="Y2796" t="str">
        <f t="shared" si="1458"/>
        <v>0.009+4.33288458783104i</v>
      </c>
      <c r="Z2796" t="str">
        <f t="shared" si="1459"/>
        <v>-0.000421330184194703-0.000118315940358109i</v>
      </c>
      <c r="AA2796" t="str">
        <f t="shared" si="1460"/>
        <v>0.00578015423188025-2.76960280513801i</v>
      </c>
      <c r="AB2796" t="str">
        <f t="shared" si="1461"/>
        <v>0.373758484144992-0.361762188410468i</v>
      </c>
      <c r="AC2796" t="str">
        <f t="shared" si="1462"/>
        <v>0.911957376248934-0.100364637017557i</v>
      </c>
      <c r="AD2796" t="str">
        <f t="shared" si="1463"/>
        <v>0.448072140511369-0.347375435432512i</v>
      </c>
      <c r="AE2796" t="str">
        <f t="shared" si="1464"/>
        <v>-0.000229886368794675+0.0000933456795426218i</v>
      </c>
      <c r="AF2796" t="str">
        <f t="shared" si="1465"/>
        <v>-6.35855178001918-0.173909981847802i</v>
      </c>
      <c r="AG2796" t="str">
        <f t="shared" si="1466"/>
        <v>0.996526602563323-0.00449962286190468i</v>
      </c>
      <c r="AH2796" t="str">
        <f t="shared" si="1467"/>
        <v>0.00148560755720168-0.000548785278239218i</v>
      </c>
      <c r="AI2796">
        <f t="shared" si="1468"/>
        <v>-56.006386856806962</v>
      </c>
      <c r="AJ2796">
        <f t="shared" si="1469"/>
        <v>-20.274292575066053</v>
      </c>
      <c r="AK2796"/>
      <c r="AL2796"/>
      <c r="AM2796"/>
      <c r="AN2796"/>
    </row>
    <row r="2797" spans="1:40" x14ac:dyDescent="0.35">
      <c r="A2797"/>
      <c r="B2797">
        <f t="shared" si="1470"/>
        <v>863000</v>
      </c>
      <c r="C2797" s="237" t="str">
        <f t="shared" si="1438"/>
        <v>-4.33011921695995E-08+0.00119745911370165i</v>
      </c>
      <c r="D2797" s="208" t="str">
        <f t="shared" si="1439"/>
        <v>-2.5136615341616+0.00918051987171265i</v>
      </c>
      <c r="E2797" t="str">
        <f t="shared" si="1440"/>
        <v>20500</v>
      </c>
      <c r="F2797" t="str">
        <f t="shared" si="1441"/>
        <v>0.327868852459016</v>
      </c>
      <c r="G2797" t="str">
        <f t="shared" si="1436"/>
        <v>0.327868852459016</v>
      </c>
      <c r="H2797" t="str">
        <f t="shared" si="1442"/>
        <v>3.84491193746305+0.182890095035474i</v>
      </c>
      <c r="I2797" t="str">
        <f t="shared" si="1443"/>
        <v>3388.99307505999i</v>
      </c>
      <c r="J2797" t="str">
        <f t="shared" si="1437"/>
        <v>-15545.4669714123+741.403237044724i</v>
      </c>
      <c r="K2797" t="str">
        <f t="shared" si="1444"/>
        <v>0.0103736334517787-0.217510483014569i</v>
      </c>
      <c r="L2797" t="str">
        <f t="shared" si="1445"/>
        <v>0.00216887731728035-0.0385538471078157i</v>
      </c>
      <c r="M2797" t="str">
        <f t="shared" si="1446"/>
        <v>0.012542510769059-0.256064330122385i</v>
      </c>
      <c r="N2797" t="str">
        <f t="shared" si="1447"/>
        <v>-10.764453552232i</v>
      </c>
      <c r="O2797" t="str">
        <f t="shared" si="1448"/>
        <v>-0.229068602462178+0.973410281107625i</v>
      </c>
      <c r="P2797" t="str">
        <f t="shared" si="1449"/>
        <v>1.22906860246218-0.973410281107625i</v>
      </c>
      <c r="Q2797" t="str">
        <f t="shared" si="1450"/>
        <v>-1.22906860246218+11.7378638333396i</v>
      </c>
      <c r="R2797" t="str">
        <f t="shared" si="1451"/>
        <v>-0.0928749186530145-0.0949848261847079i</v>
      </c>
      <c r="S2797" t="str">
        <f t="shared" si="1452"/>
        <v>1.16570152067912i</v>
      </c>
      <c r="T2797" t="str">
        <f t="shared" si="1453"/>
        <v>0.110723956324956-0.108264433906769i</v>
      </c>
      <c r="U2797" t="str">
        <f t="shared" si="1454"/>
        <v>0.00005-0.000164661214091102i</v>
      </c>
      <c r="V2797" t="str">
        <f t="shared" si="1455"/>
        <v>0.00002-0.00184420559782034i</v>
      </c>
      <c r="W2797" t="str">
        <f t="shared" si="1456"/>
        <v>0.0000422396404346891-0.000152138462235995i</v>
      </c>
      <c r="X2797" t="str">
        <f t="shared" si="1457"/>
        <v>0.0000424013090608766-0.000152040939322618i</v>
      </c>
      <c r="Y2797" t="str">
        <f t="shared" si="1458"/>
        <v>0.009+4.33791113607679i</v>
      </c>
      <c r="Z2797" t="str">
        <f t="shared" si="1459"/>
        <v>-0.000420360522964733-0.000118175483246242i</v>
      </c>
      <c r="AA2797" t="str">
        <f t="shared" si="1460"/>
        <v>0.00576676532179536-2.7663933361457i</v>
      </c>
      <c r="AB2797" t="str">
        <f t="shared" si="1461"/>
        <v>0.370084119369529-0.361863403470136i</v>
      </c>
      <c r="AC2797" t="str">
        <f t="shared" si="1462"/>
        <v>0.911981474047263-0.0993040177502437i</v>
      </c>
      <c r="AD2797" t="str">
        <f t="shared" si="1463"/>
        <v>0.443746433785285-0.348469359056788i</v>
      </c>
      <c r="AE2797" t="str">
        <f t="shared" si="1464"/>
        <v>-0.000227714017872762+0.0000940428127589238i</v>
      </c>
      <c r="AF2797" t="str">
        <f t="shared" si="1465"/>
        <v>-6.35857347162465-0.173709575163761i</v>
      </c>
      <c r="AG2797" t="str">
        <f t="shared" si="1466"/>
        <v>0.996519571521057-0.00445110392052673i</v>
      </c>
      <c r="AH2797" t="str">
        <f t="shared" si="1467"/>
        <v>0.00147186016706705-0.000553798081155484i</v>
      </c>
      <c r="AI2797">
        <f t="shared" si="1468"/>
        <v>-56.067645274887077</v>
      </c>
      <c r="AJ2797">
        <f t="shared" si="1469"/>
        <v>-20.619173938092388</v>
      </c>
      <c r="AK2797"/>
      <c r="AL2797"/>
      <c r="AM2797"/>
      <c r="AN2797"/>
    </row>
    <row r="2798" spans="1:40" x14ac:dyDescent="0.35">
      <c r="A2798"/>
      <c r="B2798">
        <f t="shared" si="1470"/>
        <v>864000</v>
      </c>
      <c r="C2798" s="237" t="str">
        <f t="shared" si="1438"/>
        <v>-4.32010159345233E-08+0.00119607316565701i</v>
      </c>
      <c r="D2798" s="208" t="str">
        <f t="shared" si="1439"/>
        <v>-2.51366153339358+0.00916989427003708i</v>
      </c>
      <c r="E2798" t="str">
        <f t="shared" si="1440"/>
        <v>20500</v>
      </c>
      <c r="F2798" t="str">
        <f t="shared" si="1441"/>
        <v>0.327868852459016</v>
      </c>
      <c r="G2798" t="str">
        <f t="shared" si="1436"/>
        <v>0.327868852459016</v>
      </c>
      <c r="H2798" t="str">
        <f t="shared" si="1442"/>
        <v>3.8449335548243+0.182679522815708i</v>
      </c>
      <c r="I2798" t="str">
        <f t="shared" si="1443"/>
        <v>3392.92006587698i</v>
      </c>
      <c r="J2798" t="str">
        <f t="shared" si="1437"/>
        <v>-15581.5167377957+742.262336971774i</v>
      </c>
      <c r="K2798" t="str">
        <f t="shared" si="1444"/>
        <v>0.0103496855727104-0.217259843251676i</v>
      </c>
      <c r="L2798" t="str">
        <f t="shared" si="1445"/>
        <v>0.00216387546615492-0.0385095056570255i</v>
      </c>
      <c r="M2798" t="str">
        <f t="shared" si="1446"/>
        <v>0.0125135610388653-0.255769348908702i</v>
      </c>
      <c r="N2798" t="str">
        <f t="shared" si="1447"/>
        <v>-10.776926847194i</v>
      </c>
      <c r="O2798" t="str">
        <f t="shared" si="1448"/>
        <v>-0.216909464374093+0.976191725156971i</v>
      </c>
      <c r="P2798" t="str">
        <f t="shared" si="1449"/>
        <v>1.21690946437409-0.976191725156971i</v>
      </c>
      <c r="Q2798" t="str">
        <f t="shared" si="1450"/>
        <v>-1.21690946437409+11.753118572351i</v>
      </c>
      <c r="R2798" t="str">
        <f t="shared" si="1451"/>
        <v>-0.0927838074078133-0.0939325136730944i</v>
      </c>
      <c r="S2798" t="str">
        <f t="shared" si="1452"/>
        <v>1.16705227562776i</v>
      </c>
      <c r="T2798" t="str">
        <f t="shared" si="1453"/>
        <v>0.10962415383762-0.108283553576696i</v>
      </c>
      <c r="U2798" t="str">
        <f t="shared" si="1454"/>
        <v>0.00005-0.0001644706339822i</v>
      </c>
      <c r="V2798" t="str">
        <f t="shared" si="1455"/>
        <v>0.00002-0.00184207110060064i</v>
      </c>
      <c r="W2798" t="str">
        <f t="shared" si="1456"/>
        <v>0.0000422395618244484-0.000151964629406116i</v>
      </c>
      <c r="X2798" t="str">
        <f t="shared" si="1457"/>
        <v>0.0000424008304084673-0.000151867218563335i</v>
      </c>
      <c r="Y2798" t="str">
        <f t="shared" si="1458"/>
        <v>0.009+4.34293768432253i</v>
      </c>
      <c r="Z2798" t="str">
        <f t="shared" si="1459"/>
        <v>-0.000419394226750072-0.000118035361906859i</v>
      </c>
      <c r="AA2798" t="str">
        <f t="shared" si="1460"/>
        <v>0.0057534228792945-2.7631912971583i</v>
      </c>
      <c r="AB2798" t="str">
        <f t="shared" si="1461"/>
        <v>0.366408135883068-0.361927309118402i</v>
      </c>
      <c r="AC2798" t="str">
        <f t="shared" si="1462"/>
        <v>0.912015158368017-0.0982449698239489i</v>
      </c>
      <c r="AD2798" t="str">
        <f t="shared" si="1463"/>
        <v>0.439406807115408-0.349509323050402i</v>
      </c>
      <c r="AE2798" t="str">
        <f t="shared" si="1464"/>
        <v>-0.00022553913753496+0.0000947166507804597i</v>
      </c>
      <c r="AF2798" t="str">
        <f t="shared" si="1465"/>
        <v>-6.35859508821788-0.173509628545671i</v>
      </c>
      <c r="AG2798" t="str">
        <f t="shared" si="1466"/>
        <v>0.996513096443885-0.00440255690377442i</v>
      </c>
      <c r="AH2798" t="str">
        <f t="shared" si="1467"/>
        <v>0.00145809005613681-0.000558660288552722i</v>
      </c>
      <c r="AI2798">
        <f t="shared" si="1468"/>
        <v>-56.129435104677228</v>
      </c>
      <c r="AJ2798">
        <f t="shared" si="1469"/>
        <v>-20.964097424525008</v>
      </c>
      <c r="AK2798"/>
      <c r="AL2798"/>
      <c r="AM2798"/>
      <c r="AN2798"/>
    </row>
    <row r="2799" spans="1:40" x14ac:dyDescent="0.35">
      <c r="A2799"/>
      <c r="B2799">
        <f t="shared" si="1470"/>
        <v>865000</v>
      </c>
      <c r="C2799" s="237" t="str">
        <f t="shared" si="1438"/>
        <v>-4.31011869306094E-08+0.0011946904221165i</v>
      </c>
      <c r="D2799" s="208" t="str">
        <f t="shared" si="1439"/>
        <v>-2.51366153262822+0.0091592932362265i</v>
      </c>
      <c r="E2799" t="str">
        <f t="shared" si="1440"/>
        <v>20500</v>
      </c>
      <c r="F2799" t="str">
        <f t="shared" si="1441"/>
        <v>0.327868852459016</v>
      </c>
      <c r="G2799" t="str">
        <f t="shared" si="1436"/>
        <v>0.327868852459016</v>
      </c>
      <c r="H2799" t="str">
        <f t="shared" si="1442"/>
        <v>3.84495509751584+0.182469433651796i</v>
      </c>
      <c r="I2799" t="str">
        <f t="shared" si="1443"/>
        <v>3396.84705669396i</v>
      </c>
      <c r="J2799" t="str">
        <f t="shared" si="1437"/>
        <v>-15617.6082526058+743.121436898825i</v>
      </c>
      <c r="K2799" t="str">
        <f t="shared" si="1444"/>
        <v>0.0103258204658395-0.217009779175806i</v>
      </c>
      <c r="L2799" t="str">
        <f t="shared" si="1445"/>
        <v>0.00215889087982783-0.0384652657608215i</v>
      </c>
      <c r="M2799" t="str">
        <f t="shared" si="1446"/>
        <v>0.0124847113456673-0.255475044936627i</v>
      </c>
      <c r="N2799" t="str">
        <f t="shared" si="1447"/>
        <v>-10.789400142156i</v>
      </c>
      <c r="O2799" t="str">
        <f t="shared" si="1448"/>
        <v>-0.204716579279438+0.97882129225315i</v>
      </c>
      <c r="P2799" t="str">
        <f t="shared" si="1449"/>
        <v>1.20471657927944-0.97882129225315i</v>
      </c>
      <c r="Q2799" t="str">
        <f t="shared" si="1450"/>
        <v>-1.20471657927944+11.7682214344091i</v>
      </c>
      <c r="R2799" t="str">
        <f t="shared" si="1451"/>
        <v>-0.0926833454985178-0.092882295122209i</v>
      </c>
      <c r="S2799" t="str">
        <f t="shared" si="1452"/>
        <v>1.1684030305764i</v>
      </c>
      <c r="T2799" t="str">
        <f t="shared" si="1453"/>
        <v>0.108523955107681-0.108291501764428i</v>
      </c>
      <c r="U2799" t="str">
        <f t="shared" si="1454"/>
        <v>0.00005-0.000164280494520949i</v>
      </c>
      <c r="V2799" t="str">
        <f t="shared" si="1455"/>
        <v>0.00002-0.00183994153863463i</v>
      </c>
      <c r="W2799" t="str">
        <f t="shared" si="1456"/>
        <v>0.0000422394831236139-0.000151791201095717i</v>
      </c>
      <c r="X2799" t="str">
        <f t="shared" si="1457"/>
        <v>0.0000424003530523684-0.000151693902061377i</v>
      </c>
      <c r="Y2799" t="str">
        <f t="shared" si="1458"/>
        <v>0.009+4.34796423256827i</v>
      </c>
      <c r="Z2799" t="str">
        <f t="shared" si="1459"/>
        <v>-0.000418431279998215-0.000117895575125153i</v>
      </c>
      <c r="AA2799" t="str">
        <f t="shared" si="1460"/>
        <v>0.00574012668959278-2.75999666240386i</v>
      </c>
      <c r="AB2799" t="str">
        <f t="shared" si="1461"/>
        <v>0.362730827994015-0.361953875167476i</v>
      </c>
      <c r="AC2799" t="str">
        <f t="shared" si="1462"/>
        <v>0.912058407160283-0.0971875642335825i</v>
      </c>
      <c r="AD2799" t="str">
        <f t="shared" si="1463"/>
        <v>0.435053933208254-0.350495144366942i</v>
      </c>
      <c r="AE2799" t="str">
        <f t="shared" si="1464"/>
        <v>-0.000223362000764302+0.0000953671982245715i</v>
      </c>
      <c r="AF2799" t="str">
        <f t="shared" si="1465"/>
        <v>-6.35861663014406-0.173310140415569i</v>
      </c>
      <c r="AG2799" t="str">
        <f t="shared" si="1466"/>
        <v>0.996507177246508-0.00435398863035461i</v>
      </c>
      <c r="AH2799" t="str">
        <f t="shared" si="1467"/>
        <v>0.00144429903025992-0.000563371849342519i</v>
      </c>
      <c r="AI2799">
        <f t="shared" si="1468"/>
        <v>-56.19176196599981</v>
      </c>
      <c r="AJ2799">
        <f t="shared" si="1469"/>
        <v>-21.309062518142397</v>
      </c>
      <c r="AK2799"/>
      <c r="AL2799"/>
      <c r="AM2799"/>
      <c r="AN2799"/>
    </row>
    <row r="2800" spans="1:40" x14ac:dyDescent="0.35">
      <c r="A2800"/>
      <c r="B2800">
        <f t="shared" si="1470"/>
        <v>866000</v>
      </c>
      <c r="C2800" s="237" t="str">
        <f t="shared" si="1438"/>
        <v>-4.30017035549447E-08+0.00119331087197907i</v>
      </c>
      <c r="D2800" s="208" t="str">
        <f t="shared" si="1439"/>
        <v>-2.51366153186552+0.00914871668517287i</v>
      </c>
      <c r="E2800" t="str">
        <f t="shared" si="1440"/>
        <v>20500</v>
      </c>
      <c r="F2800" t="str">
        <f t="shared" si="1441"/>
        <v>0.327868852459016</v>
      </c>
      <c r="G2800" t="str">
        <f t="shared" si="1436"/>
        <v>0.327868852459016</v>
      </c>
      <c r="H2800" t="str">
        <f t="shared" si="1442"/>
        <v>3.84497656588088+0.182259825887855i</v>
      </c>
      <c r="I2800" t="str">
        <f t="shared" si="1443"/>
        <v>3400.77404751095i</v>
      </c>
      <c r="J2800" t="str">
        <f t="shared" si="1437"/>
        <v>-15653.7415158424+743.980536825875i</v>
      </c>
      <c r="K2800" t="str">
        <f t="shared" si="1444"/>
        <v>0.0103020377504236-0.216760288810249i</v>
      </c>
      <c r="L2800" t="str">
        <f t="shared" si="1445"/>
        <v>0.00215392347901696-0.0384211270718429i</v>
      </c>
      <c r="M2800" t="str">
        <f t="shared" si="1446"/>
        <v>0.0124559612294406-0.255181415882092i</v>
      </c>
      <c r="N2800" t="str">
        <f t="shared" si="1447"/>
        <v>-10.801873437118i</v>
      </c>
      <c r="O2800" t="str">
        <f t="shared" si="1448"/>
        <v>-0.192491844160323+0.981298573285296i</v>
      </c>
      <c r="P2800" t="str">
        <f t="shared" si="1449"/>
        <v>1.19249184416032-0.981298573285296i</v>
      </c>
      <c r="Q2800" t="str">
        <f t="shared" si="1450"/>
        <v>-1.19249184416032+11.7831720104033i</v>
      </c>
      <c r="R2800" t="str">
        <f t="shared" si="1451"/>
        <v>-0.0925735577011319-0.0918342387483978i</v>
      </c>
      <c r="S2800" t="str">
        <f t="shared" si="1452"/>
        <v>1.16975378552505i</v>
      </c>
      <c r="T2800" t="str">
        <f t="shared" si="1453"/>
        <v>0.10742344841675-0.108288269560421i</v>
      </c>
      <c r="U2800" t="str">
        <f t="shared" si="1454"/>
        <v>0.00005-0.000164090794180856i</v>
      </c>
      <c r="V2800" t="str">
        <f t="shared" si="1455"/>
        <v>0.00002-0.00183781689482558i</v>
      </c>
      <c r="W2800" t="str">
        <f t="shared" si="1456"/>
        <v>0.000042239404332187-0.000151618175903415i</v>
      </c>
      <c r="X2800" t="str">
        <f t="shared" si="1457"/>
        <v>0.0000423998769861803-0.000151520988416281i</v>
      </c>
      <c r="Y2800" t="str">
        <f t="shared" si="1458"/>
        <v>0.009+4.35299078081402i</v>
      </c>
      <c r="Z2800" t="str">
        <f t="shared" si="1459"/>
        <v>-0.000417471667246421-0.000117756121692225i</v>
      </c>
      <c r="AA2800" t="str">
        <f t="shared" si="1460"/>
        <v>0.00572687653914489-2.7568094062295i</v>
      </c>
      <c r="AB2800" t="str">
        <f t="shared" si="1461"/>
        <v>0.359052490775119-0.361943071838068i</v>
      </c>
      <c r="AC2800" t="str">
        <f t="shared" si="1462"/>
        <v>0.912111198364077-0.0961318718420663i</v>
      </c>
      <c r="AD2800" t="str">
        <f t="shared" si="1463"/>
        <v>0.43068848732643-0.351426648357631i</v>
      </c>
      <c r="AE2800" t="str">
        <f t="shared" si="1464"/>
        <v>-0.000221182880037895+0.0000959944628796302i</v>
      </c>
      <c r="AF2800" t="str">
        <f t="shared" si="1465"/>
        <v>-6.3586380977464-0.173111109202682i</v>
      </c>
      <c r="AG2800" t="str">
        <f t="shared" si="1466"/>
        <v>0.996501813760206-0.00430540591315916i</v>
      </c>
      <c r="AH2800" t="str">
        <f t="shared" si="1467"/>
        <v>0.00143048889303888-0.000567932734276493i</v>
      </c>
      <c r="AI2800">
        <f t="shared" si="1468"/>
        <v>-56.254631603946862</v>
      </c>
      <c r="AJ2800">
        <f t="shared" si="1469"/>
        <v>-21.65406869747039</v>
      </c>
      <c r="AK2800"/>
      <c r="AL2800"/>
      <c r="AM2800"/>
      <c r="AN2800"/>
    </row>
    <row r="2801" spans="1:40" x14ac:dyDescent="0.35">
      <c r="A2801"/>
      <c r="B2801">
        <f t="shared" si="1470"/>
        <v>867000</v>
      </c>
      <c r="C2801" s="237" t="str">
        <f t="shared" si="1438"/>
        <v>-4.29025642138553E-08+0.00119193450419489i</v>
      </c>
      <c r="D2801" s="208" t="str">
        <f t="shared" si="1439"/>
        <v>-2.51366153110545+0.00913816453216083i</v>
      </c>
      <c r="E2801" t="str">
        <f t="shared" si="1440"/>
        <v>20500</v>
      </c>
      <c r="F2801" t="str">
        <f t="shared" si="1441"/>
        <v>0.327868852459016</v>
      </c>
      <c r="G2801" t="str">
        <f t="shared" si="1436"/>
        <v>0.327868852459016</v>
      </c>
      <c r="H2801" t="str">
        <f t="shared" si="1442"/>
        <v>3.84499796026062+0.182050697875541i</v>
      </c>
      <c r="I2801" t="str">
        <f t="shared" si="1443"/>
        <v>3404.70103832794i</v>
      </c>
      <c r="J2801" t="str">
        <f t="shared" si="1437"/>
        <v>-15689.9165275057+744.839636752927i</v>
      </c>
      <c r="K2801" t="str">
        <f t="shared" si="1444"/>
        <v>0.0102783370479046-0.216511370187308i</v>
      </c>
      <c r="L2801" t="str">
        <f t="shared" si="1445"/>
        <v>0.00214897318489423-0.0383770892443055i</v>
      </c>
      <c r="M2801" t="str">
        <f t="shared" si="1446"/>
        <v>0.0124273102327988-0.254888459431614i</v>
      </c>
      <c r="N2801" t="str">
        <f t="shared" si="1447"/>
        <v>-10.8143467320801i</v>
      </c>
      <c r="O2801" t="str">
        <f t="shared" si="1448"/>
        <v>-0.18023716095402+0.983623182835396i</v>
      </c>
      <c r="P2801" t="str">
        <f t="shared" si="1449"/>
        <v>1.18023716095402-0.983623182835396i</v>
      </c>
      <c r="Q2801" t="str">
        <f t="shared" si="1450"/>
        <v>-1.18023716095402+11.7979699149155i</v>
      </c>
      <c r="R2801" t="str">
        <f t="shared" si="1451"/>
        <v>-0.0924544687864301-0.0907884126608814i</v>
      </c>
      <c r="S2801" t="str">
        <f t="shared" si="1452"/>
        <v>1.17110454047369i</v>
      </c>
      <c r="T2801" t="str">
        <f t="shared" si="1453"/>
        <v>0.106322722289557-0.108273848182871i</v>
      </c>
      <c r="U2801" t="str">
        <f t="shared" si="1454"/>
        <v>0.0000499999999999999-0.000163901531442469i</v>
      </c>
      <c r="V2801" t="str">
        <f t="shared" si="1455"/>
        <v>0.00002-0.00183569715215566i</v>
      </c>
      <c r="W2801" t="str">
        <f t="shared" si="1456"/>
        <v>0.0000422393254501694-0.000151445552434293i</v>
      </c>
      <c r="X2801" t="str">
        <f t="shared" si="1457"/>
        <v>0.000042399402203539-0.000151348476234039i</v>
      </c>
      <c r="Y2801" t="str">
        <f t="shared" si="1458"/>
        <v>0.009+4.35801732905976i</v>
      </c>
      <c r="Z2801" t="str">
        <f t="shared" si="1459"/>
        <v>-0.000416515373121059-0.000117617000405036i</v>
      </c>
      <c r="AA2801" t="str">
        <f t="shared" si="1460"/>
        <v>0.00571367221563659-2.75362950310072i</v>
      </c>
      <c r="AB2801" t="str">
        <f t="shared" si="1461"/>
        <v>0.355373420111733-0.361894869777847i</v>
      </c>
      <c r="AC2801" t="str">
        <f t="shared" si="1462"/>
        <v>0.912173509906339-0.095077963393611i</v>
      </c>
      <c r="AD2801" t="str">
        <f t="shared" si="1463"/>
        <v>0.426311147183229-0.352303668810409i</v>
      </c>
      <c r="AE2801" t="str">
        <f t="shared" si="1464"/>
        <v>-0.000219002047291858+0.0000965984556955639i</v>
      </c>
      <c r="AF2801" t="str">
        <f t="shared" si="1465"/>
        <v>-6.35865949136607-0.17291253334338i</v>
      </c>
      <c r="AG2801" t="str">
        <f t="shared" si="1466"/>
        <v>0.996497005732925-0.00425681555824761i</v>
      </c>
      <c r="AH2801" t="str">
        <f t="shared" si="1467"/>
        <v>0.00141666144556874-0.000572342935896259i</v>
      </c>
      <c r="AI2801">
        <f t="shared" si="1468"/>
        <v>-56.318049892331892</v>
      </c>
      <c r="AJ2801">
        <f t="shared" si="1469"/>
        <v>-21.999115435889763</v>
      </c>
      <c r="AK2801"/>
      <c r="AL2801"/>
      <c r="AM2801"/>
      <c r="AN2801"/>
    </row>
    <row r="2802" spans="1:40" x14ac:dyDescent="0.35">
      <c r="A2802"/>
      <c r="B2802">
        <f t="shared" si="1470"/>
        <v>868000</v>
      </c>
      <c r="C2802" s="237" t="str">
        <f t="shared" si="1438"/>
        <v>-4.28037673228419E-08+0.00119056130776503i</v>
      </c>
      <c r="D2802" s="208" t="str">
        <f t="shared" si="1439"/>
        <v>-2.513661530348+0.00912763669286523i</v>
      </c>
      <c r="E2802" t="str">
        <f t="shared" si="1440"/>
        <v>20500</v>
      </c>
      <c r="F2802" t="str">
        <f t="shared" si="1441"/>
        <v>0.327868852459016</v>
      </c>
      <c r="G2802" t="str">
        <f t="shared" si="1436"/>
        <v>0.327868852459016</v>
      </c>
      <c r="H2802" t="str">
        <f t="shared" si="1442"/>
        <v>3.84501928099435+0.181842047974004i</v>
      </c>
      <c r="I2802" t="str">
        <f t="shared" si="1443"/>
        <v>3408.62802914493i</v>
      </c>
      <c r="J2802" t="str">
        <f t="shared" si="1437"/>
        <v>-15726.1332875956+745.698736679977i</v>
      </c>
      <c r="K2802" t="str">
        <f t="shared" si="1444"/>
        <v>0.0102547179818954-0.216263021348257i</v>
      </c>
      <c r="L2802" t="str">
        <f t="shared" si="1445"/>
        <v>0.00214403991908256-0.0383331519339936i</v>
      </c>
      <c r="M2802" t="str">
        <f t="shared" si="1446"/>
        <v>0.012398757900978-0.254596173282251i</v>
      </c>
      <c r="N2802" t="str">
        <f t="shared" si="1447"/>
        <v>-10.8268200270421i</v>
      </c>
      <c r="O2802" t="str">
        <f t="shared" si="1448"/>
        <v>-0.167954436257452+0.98579475923817i</v>
      </c>
      <c r="P2802" t="str">
        <f t="shared" si="1449"/>
        <v>1.16795443625745-0.98579475923817i</v>
      </c>
      <c r="Q2802" t="str">
        <f t="shared" si="1450"/>
        <v>-1.16795443625745+11.8126147862803i</v>
      </c>
      <c r="R2802" t="str">
        <f t="shared" si="1451"/>
        <v>-0.0923261035249871-0.0897448848746299i</v>
      </c>
      <c r="S2802" t="str">
        <f t="shared" si="1452"/>
        <v>1.17245529542233i</v>
      </c>
      <c r="T2802" t="str">
        <f t="shared" si="1453"/>
        <v>0.105221865508327-0.108248228983581i</v>
      </c>
      <c r="U2802" t="str">
        <f t="shared" si="1454"/>
        <v>0.0000499999999999999-0.000163712704793342i</v>
      </c>
      <c r="V2802" t="str">
        <f t="shared" si="1455"/>
        <v>0.00002-0.00183358229368543i</v>
      </c>
      <c r="W2802" t="str">
        <f t="shared" si="1456"/>
        <v>0.0000422392464775626-0.000151273329299865i</v>
      </c>
      <c r="X2802" t="str">
        <f t="shared" si="1457"/>
        <v>0.0000423989286981176-0.00015117636412707i</v>
      </c>
      <c r="Y2802" t="str">
        <f t="shared" si="1458"/>
        <v>0.009+4.3630438773055i</v>
      </c>
      <c r="Z2802" t="str">
        <f t="shared" si="1459"/>
        <v>-0.00041556238233702-0.000117478210066379i</v>
      </c>
      <c r="AA2802" t="str">
        <f t="shared" si="1460"/>
        <v>0.00570051350797618-2.75045692760071i</v>
      </c>
      <c r="AB2802" t="str">
        <f t="shared" si="1461"/>
        <v>0.351693912749859-0.36180924008105i</v>
      </c>
      <c r="AC2802" t="str">
        <f t="shared" si="1462"/>
        <v>0.912245319696639-0.0940259095268777i</v>
      </c>
      <c r="AD2802" t="str">
        <f t="shared" si="1463"/>
        <v>0.421922592836671-0.353126047987583i</v>
      </c>
      <c r="AE2802" t="str">
        <f t="shared" si="1464"/>
        <v>-0.000216819773886415+0.000097179190773959i</v>
      </c>
      <c r="AF2802" t="str">
        <f t="shared" si="1465"/>
        <v>-6.35868081134235-0.172714411281139i</v>
      </c>
      <c r="AG2802" t="str">
        <f t="shared" si="1466"/>
        <v>0.996492752829379-0.00420822436383132i</v>
      </c>
      <c r="AH2802" t="str">
        <f t="shared" si="1467"/>
        <v>0.00140281848617708-0.000576602468479835i</v>
      </c>
      <c r="AI2802">
        <f t="shared" si="1468"/>
        <v>-56.382022837265431</v>
      </c>
      <c r="AJ2802">
        <f t="shared" si="1469"/>
        <v>-22.344202201730521</v>
      </c>
      <c r="AK2802"/>
      <c r="AL2802"/>
      <c r="AM2802"/>
      <c r="AN2802"/>
    </row>
    <row r="2803" spans="1:40" x14ac:dyDescent="0.35">
      <c r="A2803"/>
      <c r="B2803">
        <f t="shared" si="1470"/>
        <v>869000</v>
      </c>
      <c r="C2803" s="237" t="str">
        <f t="shared" si="1438"/>
        <v>-4.27053113065171E-08+0.00118919127174122i</v>
      </c>
      <c r="D2803" s="208" t="str">
        <f t="shared" si="1439"/>
        <v>-2.51366152959317+0.00911713308334936i</v>
      </c>
      <c r="E2803" t="str">
        <f t="shared" si="1440"/>
        <v>20500</v>
      </c>
      <c r="F2803" t="str">
        <f t="shared" si="1441"/>
        <v>0.327868852459016</v>
      </c>
      <c r="G2803" t="str">
        <f t="shared" si="1436"/>
        <v>0.327868852459016</v>
      </c>
      <c r="H2803" t="str">
        <f t="shared" si="1442"/>
        <v>3.84504052841942+0.181633874549856i</v>
      </c>
      <c r="I2803" t="str">
        <f t="shared" si="1443"/>
        <v>3412.55501996191i</v>
      </c>
      <c r="J2803" t="str">
        <f t="shared" si="1437"/>
        <v>-15762.3917961122+746.557836607028i</v>
      </c>
      <c r="K2803" t="str">
        <f t="shared" si="1444"/>
        <v>0.0102311801781634-0.216015240343283i</v>
      </c>
      <c r="L2803" t="str">
        <f t="shared" si="1445"/>
        <v>0.00213912360365279-0.0382893147982513i</v>
      </c>
      <c r="M2803" t="str">
        <f t="shared" si="1446"/>
        <v>0.0123703037818162-0.254304555141534i</v>
      </c>
      <c r="N2803" t="str">
        <f t="shared" si="1447"/>
        <v>-10.8392933220041i</v>
      </c>
      <c r="O2803" t="str">
        <f t="shared" si="1448"/>
        <v>-0.155645581029973+0.987812964637457i</v>
      </c>
      <c r="P2803" t="str">
        <f t="shared" si="1449"/>
        <v>1.15564558102997-0.987812964637457i</v>
      </c>
      <c r="Q2803" t="str">
        <f t="shared" si="1450"/>
        <v>-1.15564558102997+11.8271062866416i</v>
      </c>
      <c r="R2803" t="str">
        <f t="shared" si="1451"/>
        <v>-0.0921884866924784-0.0887037233229997i</v>
      </c>
      <c r="S2803" t="str">
        <f t="shared" si="1452"/>
        <v>1.17380605037097i</v>
      </c>
      <c r="T2803" t="str">
        <f t="shared" si="1453"/>
        <v>0.10412096712697-0.108211403454175i</v>
      </c>
      <c r="U2803" t="str">
        <f t="shared" si="1454"/>
        <v>0.0000499999999999999-0.000163524312727987i</v>
      </c>
      <c r="V2803" t="str">
        <f t="shared" si="1455"/>
        <v>0.00002-0.00183147230255346i</v>
      </c>
      <c r="W2803" t="str">
        <f t="shared" si="1456"/>
        <v>0.0000422391674143679-0.000151101505118031i</v>
      </c>
      <c r="X2803" t="str">
        <f t="shared" si="1457"/>
        <v>0.000042398456463626-0.000151004650714182i</v>
      </c>
      <c r="Y2803" t="str">
        <f t="shared" si="1458"/>
        <v>0.009+4.36807042555125i</v>
      </c>
      <c r="Z2803" t="str">
        <f t="shared" si="1459"/>
        <v>-0.000414612679697096-0.00011733974948484i</v>
      </c>
      <c r="AA2803" t="str">
        <f t="shared" si="1460"/>
        <v>0.00568740020628589-2.74729165442963i</v>
      </c>
      <c r="AB2803" t="str">
        <f t="shared" si="1461"/>
        <v>0.348014266343582-0.361686154309255i</v>
      </c>
      <c r="AC2803" t="str">
        <f t="shared" si="1462"/>
        <v>0.912326605622609-0.0929757807878943i</v>
      </c>
      <c r="AD2803" t="str">
        <f t="shared" si="1463"/>
        <v>0.417523506582559-0.353893636662174i</v>
      </c>
      <c r="AE2803" t="str">
        <f t="shared" si="1464"/>
        <v>-0.000214636330570941+0.0000977366853578252i</v>
      </c>
      <c r="AF2803" t="str">
        <f t="shared" si="1465"/>
        <v>-6.35870205801259-0.172516741466507i</v>
      </c>
      <c r="AG2803" t="str">
        <f t="shared" si="1466"/>
        <v>0.996489054631165-0.00415963911925471i</v>
      </c>
      <c r="AH2803" t="str">
        <f t="shared" si="1467"/>
        <v>0.00138896181016353-0.000580711367985055i</v>
      </c>
      <c r="AI2803">
        <f t="shared" si="1468"/>
        <v>-56.446556580866229</v>
      </c>
      <c r="AJ2803">
        <f t="shared" si="1469"/>
        <v>-22.689328458393266</v>
      </c>
      <c r="AK2803"/>
      <c r="AL2803"/>
      <c r="AM2803"/>
      <c r="AN2803"/>
    </row>
    <row r="2804" spans="1:40" x14ac:dyDescent="0.35">
      <c r="A2804"/>
      <c r="B2804">
        <f t="shared" si="1470"/>
        <v>870000</v>
      </c>
      <c r="C2804" s="237" t="str">
        <f t="shared" si="1438"/>
        <v>-4.26071945985419E-08+0.0011878243852255i</v>
      </c>
      <c r="D2804" s="208" t="str">
        <f t="shared" si="1439"/>
        <v>-2.51366152884095+0.00910665362006217i</v>
      </c>
      <c r="E2804" t="str">
        <f t="shared" si="1440"/>
        <v>20500</v>
      </c>
      <c r="F2804" t="str">
        <f t="shared" si="1441"/>
        <v>0.327868852459016</v>
      </c>
      <c r="G2804" t="str">
        <f t="shared" si="1436"/>
        <v>0.327868852459016</v>
      </c>
      <c r="H2804" t="str">
        <f t="shared" si="1442"/>
        <v>3.84506170287125+0.181426175977111i</v>
      </c>
      <c r="I2804" t="str">
        <f t="shared" si="1443"/>
        <v>3416.4820107789i</v>
      </c>
      <c r="J2804" t="str">
        <f t="shared" si="1437"/>
        <v>-15798.6920530553+747.416936534078i</v>
      </c>
      <c r="K2804" t="str">
        <f t="shared" si="1444"/>
        <v>0.0102077232646171-0.215768025231445i</v>
      </c>
      <c r="L2804" t="str">
        <f t="shared" si="1445"/>
        <v>0.00213422416112051-0.0382455774959725i</v>
      </c>
      <c r="M2804" t="str">
        <f t="shared" si="1446"/>
        <v>0.0123419474257376-0.254013602727418i</v>
      </c>
      <c r="N2804" t="str">
        <f t="shared" si="1447"/>
        <v>-10.8517666169662i</v>
      </c>
      <c r="O2804" t="str">
        <f t="shared" si="1448"/>
        <v>-0.143312510296349+0.989677485038716i</v>
      </c>
      <c r="P2804" t="str">
        <f t="shared" si="1449"/>
        <v>1.14331251029635-0.989677485038716i</v>
      </c>
      <c r="Q2804" t="str">
        <f t="shared" si="1450"/>
        <v>-1.14331251029635+11.8414441020049i</v>
      </c>
      <c r="R2804" t="str">
        <f t="shared" si="1451"/>
        <v>-0.0920416430752503-0.0876649958702609i</v>
      </c>
      <c r="S2804" t="str">
        <f t="shared" si="1452"/>
        <v>1.17515680531962i</v>
      </c>
      <c r="T2804" t="str">
        <f t="shared" si="1453"/>
        <v>0.103020116485253-0.10816336323268i</v>
      </c>
      <c r="U2804" t="str">
        <f t="shared" si="1454"/>
        <v>0.0000499999999999999-0.00016333635374784i</v>
      </c>
      <c r="V2804" t="str">
        <f t="shared" si="1455"/>
        <v>0.00002-0.00182936716197581i</v>
      </c>
      <c r="W2804" t="str">
        <f t="shared" si="1456"/>
        <v>0.0000422390882605871-0.000150930078513051i</v>
      </c>
      <c r="X2804" t="str">
        <f t="shared" si="1457"/>
        <v>0.0000423979854938091-0.000150833334620527i</v>
      </c>
      <c r="Y2804" t="str">
        <f t="shared" si="1458"/>
        <v>0.009+4.37309697379699i</v>
      </c>
      <c r="Z2804" t="str">
        <f t="shared" si="1459"/>
        <v>-0.000413666250091364-0.000117201617474761i</v>
      </c>
      <c r="AA2804" t="str">
        <f t="shared" si="1460"/>
        <v>0.00567433210189385-2.74413365840404i</v>
      </c>
      <c r="AB2804" t="str">
        <f t="shared" si="1461"/>
        <v>0.344334779502437-0.361525584513373i</v>
      </c>
      <c r="AC2804" t="str">
        <f t="shared" si="1462"/>
        <v>0.912417345545094-0.0919276476428882i</v>
      </c>
      <c r="AD2804" t="str">
        <f t="shared" si="1463"/>
        <v>0.413114572847237-0.354606294152854i</v>
      </c>
      <c r="AE2804" t="str">
        <f t="shared" si="1464"/>
        <v>-0.000212451987449258+0.0000982709598209153i</v>
      </c>
      <c r="AF2804" t="str">
        <f t="shared" si="1465"/>
        <v>-6.3587232317122-0.172319522357049i</v>
      </c>
      <c r="AG2804" t="str">
        <f t="shared" si="1466"/>
        <v>0.996485910636897-0.00411106660398084i</v>
      </c>
      <c r="AH2804" t="str">
        <f t="shared" si="1467"/>
        <v>0.00137509320954095-0.000584669691989292i</v>
      </c>
      <c r="AI2804">
        <f t="shared" si="1468"/>
        <v>-56.511657405104422</v>
      </c>
      <c r="AJ2804">
        <f t="shared" si="1469"/>
        <v>-23.034493664444579</v>
      </c>
      <c r="AK2804"/>
      <c r="AL2804"/>
      <c r="AM2804"/>
      <c r="AN2804"/>
    </row>
    <row r="2805" spans="1:40" x14ac:dyDescent="0.35">
      <c r="A2805"/>
      <c r="B2805">
        <f t="shared" si="1470"/>
        <v>871000</v>
      </c>
      <c r="C2805" s="237" t="str">
        <f t="shared" si="1438"/>
        <v>-4.25094156415637E-08+0.00118646063736996i</v>
      </c>
      <c r="D2805" s="208" t="str">
        <f t="shared" si="1439"/>
        <v>-2.51366152809131+0.00909619821983636i</v>
      </c>
      <c r="E2805" t="str">
        <f t="shared" si="1440"/>
        <v>20500</v>
      </c>
      <c r="F2805" t="str">
        <f t="shared" si="1441"/>
        <v>0.327868852459016</v>
      </c>
      <c r="G2805" t="str">
        <f t="shared" si="1436"/>
        <v>0.327868852459016</v>
      </c>
      <c r="H2805" t="str">
        <f t="shared" si="1442"/>
        <v>3.84508280468329+0.18121895063716i</v>
      </c>
      <c r="I2805" t="str">
        <f t="shared" si="1443"/>
        <v>3420.40900159589i</v>
      </c>
      <c r="J2805" t="str">
        <f t="shared" si="1437"/>
        <v>-15835.034058425+748.276036461129i</v>
      </c>
      <c r="K2805" t="str">
        <f t="shared" si="1444"/>
        <v>0.0101843468712905-0.215521374080615i</v>
      </c>
      <c r="L2805" t="str">
        <f t="shared" si="1445"/>
        <v>0.00212934151444317-0.0382019396875937i</v>
      </c>
      <c r="M2805" t="str">
        <f t="shared" si="1446"/>
        <v>0.0123136883857337-0.253723313768209i</v>
      </c>
      <c r="N2805" t="str">
        <f t="shared" si="1447"/>
        <v>-10.8642399119282i</v>
      </c>
      <c r="O2805" t="str">
        <f t="shared" si="1448"/>
        <v>-0.130957142849122+0.991388030357839i</v>
      </c>
      <c r="P2805" t="str">
        <f t="shared" si="1449"/>
        <v>1.13095714284912-0.991388030357839i</v>
      </c>
      <c r="Q2805" t="str">
        <f t="shared" si="1450"/>
        <v>-1.13095714284912+11.855627942286i</v>
      </c>
      <c r="R2805" t="str">
        <f t="shared" si="1451"/>
        <v>-0.0918855974761549-0.0866287703239505i</v>
      </c>
      <c r="S2805" t="str">
        <f t="shared" si="1452"/>
        <v>1.17650756026826i</v>
      </c>
      <c r="T2805" t="str">
        <f t="shared" si="1453"/>
        <v>0.10191940322287-0.108104100110462i</v>
      </c>
      <c r="U2805" t="str">
        <f t="shared" si="1454"/>
        <v>0.0000499999999999999-0.000163148826361218i</v>
      </c>
      <c r="V2805" t="str">
        <f t="shared" si="1455"/>
        <v>0.00002-0.00182726685524564i</v>
      </c>
      <c r="W2805" t="str">
        <f t="shared" si="1456"/>
        <v>0.0000422390090162217-0.000150759048115501i</v>
      </c>
      <c r="X2805" t="str">
        <f t="shared" si="1457"/>
        <v>0.0000423975157824492-0.000150662414477582i</v>
      </c>
      <c r="Y2805" t="str">
        <f t="shared" si="1458"/>
        <v>0.009+4.37812352204274i</v>
      </c>
      <c r="Z2805" t="str">
        <f t="shared" si="1459"/>
        <v>-0.00041272307849662-0.000117063812856211i</v>
      </c>
      <c r="AA2805" t="str">
        <f t="shared" si="1460"/>
        <v>0.00566130898732541-2.74098291445612i</v>
      </c>
      <c r="AB2805" t="str">
        <f t="shared" si="1461"/>
        <v>0.340655751838434-0.36132750325684i</v>
      </c>
      <c r="AC2805" t="str">
        <f t="shared" si="1462"/>
        <v>0.912517517293028-0.090881580490948i</v>
      </c>
      <c r="AD2805" t="str">
        <f t="shared" si="1463"/>
        <v>0.408696478079736-0.355263888357518i</v>
      </c>
      <c r="AE2805" t="str">
        <f t="shared" si="1464"/>
        <v>-0.000210267013945049+0.0000987820376566753i</v>
      </c>
      <c r="AF2805" t="str">
        <f t="shared" si="1465"/>
        <v>-6.3587443327746-0.172122752417324i</v>
      </c>
      <c r="AG2805" t="str">
        <f t="shared" si="1466"/>
        <v>0.996483320262338-0.0040625135865775i</v>
      </c>
      <c r="AH2805" t="str">
        <f t="shared" si="1467"/>
        <v>0.00136121447277728-0.000588477519625952i</v>
      </c>
      <c r="AI2805">
        <f t="shared" si="1468"/>
        <v>-56.577331735787091</v>
      </c>
      <c r="AJ2805">
        <f t="shared" si="1469"/>
        <v>-23.379697273716257</v>
      </c>
      <c r="AK2805"/>
      <c r="AL2805"/>
      <c r="AM2805"/>
      <c r="AN2805"/>
    </row>
    <row r="2806" spans="1:40" x14ac:dyDescent="0.35">
      <c r="A2806"/>
      <c r="B2806">
        <f t="shared" si="1470"/>
        <v>872000</v>
      </c>
      <c r="C2806" s="237" t="str">
        <f t="shared" si="1438"/>
        <v>-4.2411972887155E-08+0.00118510001737646i</v>
      </c>
      <c r="D2806" s="208" t="str">
        <f t="shared" si="1439"/>
        <v>-2.51366152734425+0.0090857667998862i</v>
      </c>
      <c r="E2806" t="str">
        <f t="shared" si="1440"/>
        <v>20500</v>
      </c>
      <c r="F2806" t="str">
        <f t="shared" si="1441"/>
        <v>0.327868852459016</v>
      </c>
      <c r="G2806" t="str">
        <f t="shared" si="1436"/>
        <v>0.327868852459016</v>
      </c>
      <c r="H2806" t="str">
        <f t="shared" si="1442"/>
        <v>3.84510383418716+0.181012196918719i</v>
      </c>
      <c r="I2806" t="str">
        <f t="shared" si="1443"/>
        <v>3424.33599241287i</v>
      </c>
      <c r="J2806" t="str">
        <f t="shared" si="1437"/>
        <v>-15871.4178122214+749.13513638818i</v>
      </c>
      <c r="K2806" t="str">
        <f t="shared" si="1444"/>
        <v>0.0101610506303284-0.215275284967428i</v>
      </c>
      <c r="L2806" t="str">
        <f t="shared" si="1445"/>
        <v>0.00212447558701692-0.038158401035084i</v>
      </c>
      <c r="M2806" t="str">
        <f t="shared" si="1446"/>
        <v>0.0122855262173453-0.253433686002512i</v>
      </c>
      <c r="N2806" t="str">
        <f t="shared" si="1447"/>
        <v>-10.8767132068902i</v>
      </c>
      <c r="O2806" t="str">
        <f t="shared" si="1448"/>
        <v>-0.118581400949481+0.992944334466368i</v>
      </c>
      <c r="P2806" t="str">
        <f t="shared" si="1449"/>
        <v>1.11858140094948-0.992944334466368i</v>
      </c>
      <c r="Q2806" t="str">
        <f t="shared" si="1450"/>
        <v>-1.11858140094948+11.8696575413566i</v>
      </c>
      <c r="R2806" t="str">
        <f t="shared" si="1451"/>
        <v>-0.0917203747206402-0.0855951144469781i</v>
      </c>
      <c r="S2806" t="str">
        <f t="shared" si="1452"/>
        <v>1.17785831521691i</v>
      </c>
      <c r="T2806" t="str">
        <f t="shared" si="1453"/>
        <v>0.100818917293316-0.108033606039517i</v>
      </c>
      <c r="U2806" t="str">
        <f t="shared" si="1454"/>
        <v>0.0000500000000000001-0.000162961729083281i</v>
      </c>
      <c r="V2806" t="str">
        <f t="shared" si="1455"/>
        <v>0.00002-0.00182517136573274i</v>
      </c>
      <c r="W2806" t="str">
        <f t="shared" si="1456"/>
        <v>0.0000422389296812734-0.000150588412562236i</v>
      </c>
      <c r="X2806" t="str">
        <f t="shared" si="1457"/>
        <v>0.0000423970473233631-0.000150491888923088i</v>
      </c>
      <c r="Y2806" t="str">
        <f t="shared" si="1458"/>
        <v>0.009+4.38315007028848i</v>
      </c>
      <c r="Z2806" t="str">
        <f t="shared" si="1459"/>
        <v>-0.00041178314997572-0.000116926334454946i</v>
      </c>
      <c r="AA2806" t="str">
        <f t="shared" si="1460"/>
        <v>0.00564833065629517-2.73783939763309i</v>
      </c>
      <c r="AB2806" t="str">
        <f t="shared" si="1461"/>
        <v>0.336977484012434-0.361091883639981i</v>
      </c>
      <c r="AC2806" t="str">
        <f t="shared" si="1462"/>
        <v>0.912627098658019-0.0898376496764533i</v>
      </c>
      <c r="AD2806" t="str">
        <f t="shared" si="1463"/>
        <v>0.404269910643013-0.355866295785506i</v>
      </c>
      <c r="AE2806" t="str">
        <f t="shared" si="1464"/>
        <v>-0.000208081678767242+0.0000992699454668309i</v>
      </c>
      <c r="AF2806" t="str">
        <f t="shared" si="1465"/>
        <v>-6.35876536153141-0.171926430118833i</v>
      </c>
      <c r="AG2806" t="str">
        <f t="shared" si="1466"/>
        <v>0.996481282840563-0.00401398682370156i</v>
      </c>
      <c r="AH2806" t="str">
        <f t="shared" si="1467"/>
        <v>0.00134732738453725-0.000592134951517875i</v>
      </c>
      <c r="AI2806">
        <f t="shared" si="1468"/>
        <v>-56.643586146696734</v>
      </c>
      <c r="AJ2806">
        <f t="shared" si="1469"/>
        <v>-23.724938735426328</v>
      </c>
      <c r="AK2806"/>
      <c r="AL2806"/>
      <c r="AM2806"/>
      <c r="AN2806"/>
    </row>
    <row r="2807" spans="1:40" x14ac:dyDescent="0.35">
      <c r="A2807"/>
      <c r="B2807">
        <f t="shared" si="1470"/>
        <v>873000</v>
      </c>
      <c r="C2807" s="237" t="str">
        <f t="shared" si="1438"/>
        <v>-4.2314864795751E-08+0.00118374251449634i</v>
      </c>
      <c r="D2807" s="208" t="str">
        <f t="shared" si="1439"/>
        <v>-2.51366152659976+0.00907535927780528i</v>
      </c>
      <c r="E2807" t="str">
        <f t="shared" si="1440"/>
        <v>20500</v>
      </c>
      <c r="F2807" t="str">
        <f t="shared" si="1441"/>
        <v>0.327868852459016</v>
      </c>
      <c r="G2807" t="str">
        <f t="shared" si="1436"/>
        <v>0.327868852459016</v>
      </c>
      <c r="H2807" t="str">
        <f t="shared" si="1442"/>
        <v>3.84512479171258+0.180805913217793i</v>
      </c>
      <c r="I2807" t="str">
        <f t="shared" si="1443"/>
        <v>3428.26298322986i</v>
      </c>
      <c r="J2807" t="str">
        <f t="shared" si="1437"/>
        <v>-15907.8433144444+749.99423631523i</v>
      </c>
      <c r="K2807" t="str">
        <f t="shared" si="1444"/>
        <v>0.0101378341759732-0.215029755977241i</v>
      </c>
      <c r="L2807" t="str">
        <f t="shared" si="1445"/>
        <v>0.00211962630267373-0.0381149612019375i</v>
      </c>
      <c r="M2807" t="str">
        <f t="shared" si="1446"/>
        <v>0.0122574604786469-0.253144717179179i</v>
      </c>
      <c r="N2807" t="str">
        <f t="shared" si="1447"/>
        <v>-10.8891865018523i</v>
      </c>
      <c r="O2807" t="str">
        <f t="shared" si="1448"/>
        <v>-0.106187210028493+0.994346155232857i</v>
      </c>
      <c r="P2807" t="str">
        <f t="shared" si="1449"/>
        <v>1.10618721002849-0.994346155232857i</v>
      </c>
      <c r="Q2807" t="str">
        <f t="shared" si="1450"/>
        <v>-1.10618721002849+11.8835326570852i</v>
      </c>
      <c r="R2807" t="str">
        <f t="shared" si="1451"/>
        <v>-0.0915459996631097-0.0845640959696216i</v>
      </c>
      <c r="S2807" t="str">
        <f t="shared" si="1452"/>
        <v>1.17920907016555i</v>
      </c>
      <c r="T2807" t="str">
        <f t="shared" si="1453"/>
        <v>0.0997187489777278-0.107951873140111i</v>
      </c>
      <c r="U2807" t="str">
        <f t="shared" si="1454"/>
        <v>0.0000500000000000001-0.000162775060435992i</v>
      </c>
      <c r="V2807" t="str">
        <f t="shared" si="1455"/>
        <v>0.00002-0.00182308067688311i</v>
      </c>
      <c r="W2807" t="str">
        <f t="shared" si="1456"/>
        <v>0.0000422388502557434-0.00015041817049636i</v>
      </c>
      <c r="X2807" t="str">
        <f t="shared" si="1457"/>
        <v>0.0000423965801104031-0.000150321756601036i</v>
      </c>
      <c r="Y2807" t="str">
        <f t="shared" si="1458"/>
        <v>0.009+4.38817661853422i</v>
      </c>
      <c r="Z2807" t="str">
        <f t="shared" si="1459"/>
        <v>-0.000410846449677054-0.000116789181102375i</v>
      </c>
      <c r="AA2807" t="str">
        <f t="shared" si="1460"/>
        <v>0.00563539690369874-2.73470308309651i</v>
      </c>
      <c r="AB2807" t="str">
        <f t="shared" si="1461"/>
        <v>0.333300277780407-0.360818699325545i</v>
      </c>
      <c r="AC2807" t="str">
        <f t="shared" si="1462"/>
        <v>0.912746067388691-0.0887959255014026i</v>
      </c>
      <c r="AD2807" t="str">
        <f t="shared" si="1463"/>
        <v>0.399835560704897-0.356413401588338i</v>
      </c>
      <c r="AE2807" t="str">
        <f t="shared" si="1464"/>
        <v>-0.000205896249875656+0.0000997347129495569i</v>
      </c>
      <c r="AF2807" t="str">
        <f t="shared" si="1465"/>
        <v>-6.35878631831234-0.171730553939988i</v>
      </c>
      <c r="AG2807" t="str">
        <f t="shared" si="1466"/>
        <v>0.996479797622119-0.00396549305908721i</v>
      </c>
      <c r="AH2807" t="str">
        <f t="shared" si="1467"/>
        <v>0.00133343372542574-0.000595642109707167i</v>
      </c>
      <c r="AI2807">
        <f t="shared" si="1468"/>
        <v>-56.710427363880996</v>
      </c>
      <c r="AJ2807">
        <f t="shared" si="1469"/>
        <v>-24.070217494279571</v>
      </c>
      <c r="AK2807"/>
      <c r="AL2807"/>
      <c r="AM2807"/>
      <c r="AN2807"/>
    </row>
    <row r="2808" spans="1:40" x14ac:dyDescent="0.35">
      <c r="A2808"/>
      <c r="B2808">
        <f t="shared" si="1470"/>
        <v>874000</v>
      </c>
      <c r="C2808" s="237" t="str">
        <f t="shared" si="1438"/>
        <v>-4.22180898365902E-08+0.00118238811803012i</v>
      </c>
      <c r="D2808" s="208" t="str">
        <f t="shared" si="1439"/>
        <v>-2.51366152585781+0.00906497557156426i</v>
      </c>
      <c r="E2808" t="str">
        <f t="shared" si="1440"/>
        <v>20500</v>
      </c>
      <c r="F2808" t="str">
        <f t="shared" si="1441"/>
        <v>0.327868852459016</v>
      </c>
      <c r="G2808" t="str">
        <f t="shared" si="1436"/>
        <v>0.327868852459016</v>
      </c>
      <c r="H2808" t="str">
        <f t="shared" si="1442"/>
        <v>3.84514567758734+0.18060009793763i</v>
      </c>
      <c r="I2808" t="str">
        <f t="shared" si="1443"/>
        <v>3432.18997404685i</v>
      </c>
      <c r="J2808" t="str">
        <f t="shared" si="1437"/>
        <v>-15944.310565094+750.853336242281i</v>
      </c>
      <c r="K2808" t="str">
        <f t="shared" si="1444"/>
        <v>0.0101146971445492-0.214784785204075i</v>
      </c>
      <c r="L2808" t="str">
        <f t="shared" si="1445"/>
        <v>0.0021147935856784-0.0380716198531646i</v>
      </c>
      <c r="M2808" t="str">
        <f t="shared" si="1446"/>
        <v>0.0122294907302276-0.25285640505724i</v>
      </c>
      <c r="N2808" t="str">
        <f t="shared" si="1447"/>
        <v>-10.9016597968143i</v>
      </c>
      <c r="O2808" t="str">
        <f t="shared" si="1448"/>
        <v>-0.093776498387843+0.995593274560508i</v>
      </c>
      <c r="P2808" t="str">
        <f t="shared" si="1449"/>
        <v>1.09377649838784-0.995593274560508i</v>
      </c>
      <c r="Q2808" t="str">
        <f t="shared" si="1450"/>
        <v>-1.09377649838784+11.8972530713748i</v>
      </c>
      <c r="R2808" t="str">
        <f t="shared" si="1451"/>
        <v>-0.0913624971935381-0.0835357826013428i</v>
      </c>
      <c r="S2808" t="str">
        <f t="shared" si="1452"/>
        <v>1.18055982511419i</v>
      </c>
      <c r="T2808" t="str">
        <f t="shared" si="1453"/>
        <v>0.0986189888986183-0.107858893708799i</v>
      </c>
      <c r="U2808" t="str">
        <f t="shared" si="1454"/>
        <v>0.0000500000000000001-0.000162588818948079i</v>
      </c>
      <c r="V2808" t="str">
        <f t="shared" si="1455"/>
        <v>0.00002-0.00182099477221848i</v>
      </c>
      <c r="W2808" t="str">
        <f t="shared" si="1456"/>
        <v>0.0000422387707396333-0.000150248320567186i</v>
      </c>
      <c r="X2808" t="str">
        <f t="shared" si="1457"/>
        <v>0.0000423961141374571-0.000150152016161622i</v>
      </c>
      <c r="Y2808" t="str">
        <f t="shared" si="1458"/>
        <v>0.009+4.39320316677997i</v>
      </c>
      <c r="Z2808" t="str">
        <f t="shared" si="1459"/>
        <v>-0.000409912962833923-0.000116652351635529i</v>
      </c>
      <c r="AA2808" t="str">
        <f t="shared" si="1460"/>
        <v>0.00562250752560452-2.73157394612161i</v>
      </c>
      <c r="AB2808" t="str">
        <f t="shared" si="1461"/>
        <v>0.329624436039344-0.360507924565514i</v>
      </c>
      <c r="AC2808" t="str">
        <f t="shared" si="1462"/>
        <v>0.912874401184717-0.0877564782375762i</v>
      </c>
      <c r="AD2808" t="str">
        <f t="shared" si="1463"/>
        <v>0.395394120128559-0.356905099589117i</v>
      </c>
      <c r="AE2808" t="str">
        <f t="shared" si="1464"/>
        <v>-0.000203710994446793+0.000100176372887254i</v>
      </c>
      <c r="AF2808" t="str">
        <f t="shared" si="1465"/>
        <v>-6.35880720344515-0.171535122366066i</v>
      </c>
      <c r="AG2808" t="str">
        <f t="shared" si="1466"/>
        <v>0.996478863775208-0.0039170390225364i</v>
      </c>
      <c r="AH2808" t="str">
        <f t="shared" si="1467"/>
        <v>0.00131953527173221-0.000598999137581705i</v>
      </c>
      <c r="AI2808">
        <f t="shared" si="1468"/>
        <v>-56.777862270103547</v>
      </c>
      <c r="AJ2808">
        <f t="shared" si="1469"/>
        <v>-24.415532990563754</v>
      </c>
      <c r="AK2808"/>
      <c r="AL2808"/>
      <c r="AM2808"/>
      <c r="AN2808"/>
    </row>
    <row r="2809" spans="1:40" x14ac:dyDescent="0.35">
      <c r="A2809"/>
      <c r="B2809">
        <f t="shared" si="1470"/>
        <v>875000</v>
      </c>
      <c r="C2809" s="237" t="str">
        <f t="shared" si="1438"/>
        <v>-4.21216464876528E-08+0.00118103681732724i</v>
      </c>
      <c r="D2809" s="208" t="str">
        <f t="shared" si="1439"/>
        <v>-2.51366152511841+0.00905461559950884i</v>
      </c>
      <c r="E2809" t="str">
        <f t="shared" si="1440"/>
        <v>20500</v>
      </c>
      <c r="F2809" t="str">
        <f t="shared" si="1441"/>
        <v>0.327868852459016</v>
      </c>
      <c r="G2809" t="str">
        <f t="shared" si="1436"/>
        <v>0.327868852459016</v>
      </c>
      <c r="H2809" t="str">
        <f t="shared" si="1442"/>
        <v>3.84516649213744+0.180394749488689i</v>
      </c>
      <c r="I2809" t="str">
        <f t="shared" si="1443"/>
        <v>3436.11696486384i</v>
      </c>
      <c r="J2809" t="str">
        <f t="shared" si="1437"/>
        <v>-15980.8195641702+751.712436169331i</v>
      </c>
      <c r="K2809" t="str">
        <f t="shared" si="1444"/>
        <v>0.0100916391744492-0.214540370750572i</v>
      </c>
      <c r="L2809" t="str">
        <f t="shared" si="1445"/>
        <v>0.00210997736072551-0.0380283766552822i</v>
      </c>
      <c r="M2809" t="str">
        <f t="shared" si="1446"/>
        <v>0.0122016165351747-0.252568747405854i</v>
      </c>
      <c r="N2809" t="str">
        <f t="shared" si="1447"/>
        <v>-10.9141330917763i</v>
      </c>
      <c r="O2809" t="str">
        <f t="shared" si="1448"/>
        <v>-0.0813511968992292+0.996685498421173i</v>
      </c>
      <c r="P2809" t="str">
        <f t="shared" si="1449"/>
        <v>1.08135119689923-0.996685498421173i</v>
      </c>
      <c r="Q2809" t="str">
        <f t="shared" si="1450"/>
        <v>-1.08135119689923+11.9108185901975i</v>
      </c>
      <c r="R2809" t="str">
        <f t="shared" si="1451"/>
        <v>-0.0911698922443332-0.082510242042344i</v>
      </c>
      <c r="S2809" t="str">
        <f t="shared" si="1452"/>
        <v>1.18191058006283i</v>
      </c>
      <c r="T2809" t="str">
        <f t="shared" si="1453"/>
        <v>0.0975197280333913-0.107754660226766i</v>
      </c>
      <c r="U2809" t="str">
        <f t="shared" si="1454"/>
        <v>0.0000500000000000001-0.000162403003154995i</v>
      </c>
      <c r="V2809" t="str">
        <f t="shared" si="1455"/>
        <v>0.00002-0.00181891363533595i</v>
      </c>
      <c r="W2809" t="str">
        <f t="shared" si="1456"/>
        <v>0.0000422386911329449-0.000150078861430201i</v>
      </c>
      <c r="X2809" t="str">
        <f t="shared" si="1457"/>
        <v>0.0000423956493984481-0.00014998266626121i</v>
      </c>
      <c r="Y2809" t="str">
        <f t="shared" si="1458"/>
        <v>0.009+4.39822971502571i</v>
      </c>
      <c r="Z2809" t="str">
        <f t="shared" si="1459"/>
        <v>-0.000408982674763962-0.000116515844897025i</v>
      </c>
      <c r="AA2809" t="str">
        <f t="shared" si="1460"/>
        <v>0.00560966231924588-2.7284519620967i</v>
      </c>
      <c r="AB2809" t="str">
        <f t="shared" si="1461"/>
        <v>0.325950262872419-0.360159534228975i</v>
      </c>
      <c r="AC2809" t="str">
        <f t="shared" si="1462"/>
        <v>0.913012077690621-0.0867193781384448i</v>
      </c>
      <c r="AD2809" t="str">
        <f t="shared" si="1463"/>
        <v>0.390946282362016-0.357341292310438i</v>
      </c>
      <c r="AE2809" t="str">
        <f t="shared" si="1464"/>
        <v>-0.00020152617883959+0.000100594961133973i</v>
      </c>
      <c r="AF2809" t="str">
        <f t="shared" si="1465"/>
        <v>-6.35882801725585-0.17134013388918i</v>
      </c>
      <c r="AG2809" t="str">
        <f t="shared" si="1466"/>
        <v>0.996478480385881-0.00386863142890685i</v>
      </c>
      <c r="AH2809" t="str">
        <f t="shared" si="1467"/>
        <v>0.00130563379517476-0.0006022061997986i</v>
      </c>
      <c r="AI2809">
        <f t="shared" si="1468"/>
        <v>-56.845897909470573</v>
      </c>
      <c r="AJ2809">
        <f t="shared" si="1469"/>
        <v>-24.760884660276215</v>
      </c>
      <c r="AK2809"/>
      <c r="AL2809"/>
      <c r="AM2809"/>
      <c r="AN2809"/>
    </row>
    <row r="2810" spans="1:40" x14ac:dyDescent="0.35">
      <c r="A2810"/>
      <c r="B2810">
        <f t="shared" si="1470"/>
        <v>876000</v>
      </c>
      <c r="C2810" s="237" t="str">
        <f t="shared" si="1438"/>
        <v>-4.20255332356013E-08+0.00117968860178577i</v>
      </c>
      <c r="D2810" s="208" t="str">
        <f t="shared" si="1439"/>
        <v>-2.51366152438154+0.00904427928035757i</v>
      </c>
      <c r="E2810" t="str">
        <f t="shared" si="1440"/>
        <v>20500</v>
      </c>
      <c r="F2810" t="str">
        <f t="shared" si="1441"/>
        <v>0.327868852459016</v>
      </c>
      <c r="G2810" t="str">
        <f t="shared" si="1436"/>
        <v>0.327868852459016</v>
      </c>
      <c r="H2810" t="str">
        <f t="shared" si="1442"/>
        <v>3.84518723568699+0.180189866288588i</v>
      </c>
      <c r="I2810" t="str">
        <f t="shared" si="1443"/>
        <v>3440.04395568082i</v>
      </c>
      <c r="J2810" t="str">
        <f t="shared" si="1437"/>
        <v>-16017.3703116731+752.571536096383i</v>
      </c>
      <c r="K2810" t="str">
        <f t="shared" si="1444"/>
        <v>0.0100686599061201-0.21429651072794i</v>
      </c>
      <c r="L2810" t="str">
        <f t="shared" si="1445"/>
        <v>0.00210517755293665-0.0379852312763074i</v>
      </c>
      <c r="M2810" t="str">
        <f t="shared" si="1446"/>
        <v>0.0121738374590568-0.252281742004247i</v>
      </c>
      <c r="N2810" t="str">
        <f t="shared" si="1447"/>
        <v>-10.9266063867383i</v>
      </c>
      <c r="O2810" t="str">
        <f t="shared" si="1448"/>
        <v>-0.0689132387043524+0.997622656885496i</v>
      </c>
      <c r="P2810" t="str">
        <f t="shared" si="1449"/>
        <v>1.06891323870435-0.997622656885496i</v>
      </c>
      <c r="Q2810" t="str">
        <f t="shared" si="1450"/>
        <v>-1.06891323870435+11.9242290436238i</v>
      </c>
      <c r="R2810" t="str">
        <f t="shared" si="1451"/>
        <v>-0.0909682097974701-0.0814875419950257i</v>
      </c>
      <c r="S2810" t="str">
        <f t="shared" si="1452"/>
        <v>1.18326133501148i</v>
      </c>
      <c r="T2810" t="str">
        <f t="shared" si="1453"/>
        <v>0.0964210577278381-0.107639165368559i</v>
      </c>
      <c r="U2810" t="str">
        <f t="shared" si="1454"/>
        <v>0.0000500000000000001-0.000162217611598882i</v>
      </c>
      <c r="V2810" t="str">
        <f t="shared" si="1455"/>
        <v>0.00002-0.00181683724990748i</v>
      </c>
      <c r="W2810" t="str">
        <f t="shared" si="1456"/>
        <v>0.0000422386114356795-0.000149909791747032i</v>
      </c>
      <c r="X2810" t="str">
        <f t="shared" si="1457"/>
        <v>0.0000423951858873328-0.000149813705562301i</v>
      </c>
      <c r="Y2810" t="str">
        <f t="shared" si="1458"/>
        <v>0.009+4.40325626327145i</v>
      </c>
      <c r="Z2810" t="str">
        <f t="shared" si="1459"/>
        <v>-0.000408055570868569-0.000116379659735029i</v>
      </c>
      <c r="AA2810" t="str">
        <f t="shared" si="1460"/>
        <v>0.00559686108301299-2.72533710652246i</v>
      </c>
      <c r="AB2810" t="str">
        <f t="shared" si="1461"/>
        <v>0.322278063594109-0.359773503831309i</v>
      </c>
      <c r="AC2810" t="str">
        <f t="shared" si="1462"/>
        <v>0.91315907448928-0.085684695450995i</v>
      </c>
      <c r="AD2810" t="str">
        <f t="shared" si="1463"/>
        <v>0.38649274232758-0.357721891000915i</v>
      </c>
      <c r="AE2810" t="str">
        <f t="shared" si="1464"/>
        <v>-0.000199342068561497+0.00010099051660242i</v>
      </c>
      <c r="AF2810" t="str">
        <f t="shared" si="1465"/>
        <v>-6.35884876006853-0.17114558700823i</v>
      </c>
      <c r="AG2810" t="str">
        <f t="shared" si="1466"/>
        <v>0.996478646458238-0.00382027697710609i</v>
      </c>
      <c r="AH2810" t="str">
        <f t="shared" si="1467"/>
        <v>0.00129173106264656-0.000605263482204103i</v>
      </c>
      <c r="AI2810">
        <f t="shared" si="1468"/>
        <v>-56.914541492227443</v>
      </c>
      <c r="AJ2810">
        <f t="shared" si="1469"/>
        <v>-25.10627193521929</v>
      </c>
      <c r="AK2810"/>
      <c r="AL2810"/>
      <c r="AM2810"/>
      <c r="AN2810"/>
    </row>
    <row r="2811" spans="1:40" x14ac:dyDescent="0.35">
      <c r="A2811"/>
      <c r="B2811">
        <f t="shared" si="1470"/>
        <v>877000</v>
      </c>
      <c r="C2811" s="237" t="str">
        <f t="shared" si="1438"/>
        <v>-4.19297485757214E-08+0.00117834346085214i</v>
      </c>
      <c r="D2811" s="208" t="str">
        <f t="shared" si="1439"/>
        <v>-2.5136615236472+0.00903396653319974i</v>
      </c>
      <c r="E2811" t="str">
        <f t="shared" si="1440"/>
        <v>20500</v>
      </c>
      <c r="F2811" t="str">
        <f t="shared" si="1441"/>
        <v>0.327868852459016</v>
      </c>
      <c r="G2811" t="str">
        <f t="shared" si="1436"/>
        <v>0.327868852459016</v>
      </c>
      <c r="H2811" t="str">
        <f t="shared" si="1442"/>
        <v>3.84520790855829+0.179985446762074i</v>
      </c>
      <c r="I2811" t="str">
        <f t="shared" si="1443"/>
        <v>3443.97094649781i</v>
      </c>
      <c r="J2811" t="str">
        <f t="shared" si="1437"/>
        <v>-16053.9628076025+753.430636023433i</v>
      </c>
      <c r="K2811" t="str">
        <f t="shared" si="1444"/>
        <v>0.0100457589820492-0.214053203255914i</v>
      </c>
      <c r="L2811" t="str">
        <f t="shared" si="1445"/>
        <v>0.00210039408785746-0.0379421833857475i</v>
      </c>
      <c r="M2811" t="str">
        <f t="shared" si="1446"/>
        <v>0.0121461530699067-0.251995386641661i</v>
      </c>
      <c r="N2811" t="str">
        <f t="shared" si="1447"/>
        <v>-10.9390796817004i</v>
      </c>
      <c r="O2811" t="str">
        <f t="shared" si="1448"/>
        <v>-0.0564645589139566+0.998404604149366i</v>
      </c>
      <c r="P2811" t="str">
        <f t="shared" si="1449"/>
        <v>1.05646455891396-0.998404604149366i</v>
      </c>
      <c r="Q2811" t="str">
        <f t="shared" si="1450"/>
        <v>-1.05646455891396+11.9374842858498i</v>
      </c>
      <c r="R2811" t="str">
        <f t="shared" si="1451"/>
        <v>-0.0907574748918621-0.0804677501752039i</v>
      </c>
      <c r="S2811" t="str">
        <f t="shared" si="1452"/>
        <v>1.18461208996012i</v>
      </c>
      <c r="T2811" t="str">
        <f t="shared" si="1453"/>
        <v>0.0953230697094371-0.107512402011152i</v>
      </c>
      <c r="U2811" t="str">
        <f t="shared" si="1454"/>
        <v>0.00005-0.00016203264282853i</v>
      </c>
      <c r="V2811" t="str">
        <f t="shared" si="1455"/>
        <v>0.00002-0.00181476559967954i</v>
      </c>
      <c r="W2811" t="str">
        <f t="shared" si="1456"/>
        <v>0.0000422385316478386-0.00014974111018541i</v>
      </c>
      <c r="X2811" t="str">
        <f t="shared" si="1457"/>
        <v>0.0000423947235981033-0.000149645132733497i</v>
      </c>
      <c r="Y2811" t="str">
        <f t="shared" si="1458"/>
        <v>0.009+4.4082828115172i</v>
      </c>
      <c r="Z2811" t="str">
        <f t="shared" si="1459"/>
        <v>-0.000407131636632332-0.00011624379500323i</v>
      </c>
      <c r="AA2811" t="str">
        <f t="shared" si="1460"/>
        <v>0.00558410361644495-2.72222935501135i</v>
      </c>
      <c r="AB2811" t="str">
        <f t="shared" si="1461"/>
        <v>0.318608144794643-0.359349809564491i</v>
      </c>
      <c r="AC2811" t="str">
        <f t="shared" si="1462"/>
        <v>0.913315369095184-0.0846525004273205i</v>
      </c>
      <c r="AD2811" t="str">
        <f t="shared" si="1463"/>
        <v>0.382034196310515-0.358046815660214i</v>
      </c>
      <c r="AE2811" t="str">
        <f t="shared" si="1464"/>
        <v>-0.000197158928234583+0.000101363081250595i</v>
      </c>
      <c r="AF2811" t="str">
        <f t="shared" si="1465"/>
        <v>-6.35886943220549-0.170951480228874i</v>
      </c>
      <c r="AG2811" t="str">
        <f t="shared" si="1466"/>
        <v>0.996479360914653-0.00377198234908487i</v>
      </c>
      <c r="AH2811" t="str">
        <f t="shared" si="1467"/>
        <v>0.00127782883596241-0.000608171191750387i</v>
      </c>
      <c r="AI2811">
        <f t="shared" si="1468"/>
        <v>-56.983800399744993</v>
      </c>
      <c r="AJ2811">
        <f t="shared" si="1469"/>
        <v>-25.451694243116076</v>
      </c>
      <c r="AK2811"/>
      <c r="AL2811"/>
      <c r="AM2811"/>
      <c r="AN2811"/>
    </row>
    <row r="2812" spans="1:40" x14ac:dyDescent="0.35">
      <c r="A2812"/>
      <c r="B2812">
        <f t="shared" si="1470"/>
        <v>878000</v>
      </c>
      <c r="C2812" s="237" t="str">
        <f t="shared" si="1438"/>
        <v>-4.1834291011863E-08+0.00117700138402085i</v>
      </c>
      <c r="D2812" s="208" t="str">
        <f t="shared" si="1439"/>
        <v>-2.51366152291535+0.00902367727749319i</v>
      </c>
      <c r="E2812" t="str">
        <f t="shared" si="1440"/>
        <v>20500</v>
      </c>
      <c r="F2812" t="str">
        <f t="shared" si="1441"/>
        <v>0.327868852459016</v>
      </c>
      <c r="G2812" t="str">
        <f t="shared" si="1436"/>
        <v>0.327868852459016</v>
      </c>
      <c r="H2812" t="str">
        <f t="shared" si="1442"/>
        <v>3.84522851107174+0.179781489340974i</v>
      </c>
      <c r="I2812" t="str">
        <f t="shared" si="1443"/>
        <v>3447.8979373148i</v>
      </c>
      <c r="J2812" t="str">
        <f t="shared" si="1437"/>
        <v>-16090.5970519586+754.289735950484i</v>
      </c>
      <c r="K2812" t="str">
        <f t="shared" si="1444"/>
        <v>0.0100229360467499-0.213810446462698i</v>
      </c>
      <c r="L2812" t="str">
        <f t="shared" si="1445"/>
        <v>0.00209562689145467-0.0378992326545921i</v>
      </c>
      <c r="M2812" t="str">
        <f t="shared" si="1446"/>
        <v>0.0121185629382046-0.25170967911729i</v>
      </c>
      <c r="N2812" t="str">
        <f t="shared" si="1447"/>
        <v>-10.9515529766624i</v>
      </c>
      <c r="O2812" t="str">
        <f t="shared" si="1448"/>
        <v>-0.0440070943071664+0.999031218556578i</v>
      </c>
      <c r="P2812" t="str">
        <f t="shared" si="1449"/>
        <v>1.04400709430717-0.999031218556578i</v>
      </c>
      <c r="Q2812" t="str">
        <f t="shared" si="1450"/>
        <v>-1.04400709430717+11.950584195219i</v>
      </c>
      <c r="R2812" t="str">
        <f t="shared" si="1451"/>
        <v>-0.0905377126310008-0.079450934323187i</v>
      </c>
      <c r="S2812" t="str">
        <f t="shared" si="1452"/>
        <v>1.18596284490876i</v>
      </c>
      <c r="T2812" t="str">
        <f t="shared" si="1453"/>
        <v>0.0942258561005859-0.107374363243393i</v>
      </c>
      <c r="U2812" t="str">
        <f t="shared" si="1454"/>
        <v>0.00005-0.00016184809539934i</v>
      </c>
      <c r="V2812" t="str">
        <f t="shared" si="1455"/>
        <v>0.00002-0.00181269866847261i</v>
      </c>
      <c r="W2812" t="str">
        <f t="shared" si="1456"/>
        <v>0.0000422384517694241-0.000149572815419136i</v>
      </c>
      <c r="X2812" t="str">
        <f t="shared" si="1457"/>
        <v>0.000042394262524786-0.000149476946449465i</v>
      </c>
      <c r="Y2812" t="str">
        <f t="shared" si="1458"/>
        <v>0.009+4.41330935976294i</v>
      </c>
      <c r="Z2812" t="str">
        <f t="shared" si="1459"/>
        <v>-0.000406210857622459-0.000116108249560801i</v>
      </c>
      <c r="AA2812" t="str">
        <f t="shared" si="1460"/>
        <v>0.00557138972022212-2.71912868328694i</v>
      </c>
      <c r="AB2812" t="str">
        <f t="shared" si="1461"/>
        <v>0.314940814384228-0.358888428328664i</v>
      </c>
      <c r="AC2812" t="str">
        <f t="shared" si="1462"/>
        <v>0.913480938947408-0.0836228633360862i</v>
      </c>
      <c r="AD2812" t="str">
        <f t="shared" si="1463"/>
        <v>0.377571341847501-0.358315995062676i</v>
      </c>
      <c r="AE2812" t="str">
        <f t="shared" si="1464"/>
        <v>-0.0001949770215619+0.000101712700068018i</v>
      </c>
      <c r="AF2812" t="str">
        <f t="shared" si="1465"/>
        <v>-6.35889003398709-0.170757812063481i</v>
      </c>
      <c r="AG2812" t="str">
        <f t="shared" si="1466"/>
        <v>0.996480622595999-0.00372375420883531i</v>
      </c>
      <c r="AH2812" t="str">
        <f t="shared" si="1467"/>
        <v>0.00126392887160712-0.000610929556408819i</v>
      </c>
      <c r="AI2812">
        <f t="shared" si="1468"/>
        <v>-57.053682189695827</v>
      </c>
      <c r="AJ2812">
        <f t="shared" si="1469"/>
        <v>-25.797151007705548</v>
      </c>
      <c r="AK2812"/>
      <c r="AL2812"/>
      <c r="AM2812"/>
      <c r="AN2812"/>
    </row>
    <row r="2813" spans="1:40" x14ac:dyDescent="0.35">
      <c r="A2813"/>
      <c r="B2813">
        <f t="shared" si="1470"/>
        <v>879000</v>
      </c>
      <c r="C2813" s="237" t="str">
        <f t="shared" si="1438"/>
        <v>-4.17391590563815E-08+0.00117566236083421i</v>
      </c>
      <c r="D2813" s="208" t="str">
        <f t="shared" si="1439"/>
        <v>-2.51366152218601+0.00901341143306228i</v>
      </c>
      <c r="E2813" t="str">
        <f t="shared" si="1440"/>
        <v>20500</v>
      </c>
      <c r="F2813" t="str">
        <f t="shared" si="1441"/>
        <v>0.327868852459016</v>
      </c>
      <c r="G2813" t="str">
        <f t="shared" si="1436"/>
        <v>0.327868852459016</v>
      </c>
      <c r="H2813" t="str">
        <f t="shared" si="1442"/>
        <v>3.84524904354604+0.179577992464164i</v>
      </c>
      <c r="I2813" t="str">
        <f t="shared" si="1443"/>
        <v>3451.82492813179i</v>
      </c>
      <c r="J2813" t="str">
        <f t="shared" si="1437"/>
        <v>-16127.2730447413+755.148835877534i</v>
      </c>
      <c r="K2813" t="str">
        <f t="shared" si="1444"/>
        <v>0.0100001907467484-0.213568238484926i</v>
      </c>
      <c r="L2813" t="str">
        <f t="shared" si="1445"/>
        <v>0.00209087589011342-0.0378563787553052i</v>
      </c>
      <c r="M2813" t="str">
        <f t="shared" si="1446"/>
        <v>0.0120910666368618-0.251424617240231i</v>
      </c>
      <c r="N2813" t="str">
        <f t="shared" si="1447"/>
        <v>-10.9640262716244i</v>
      </c>
      <c r="O2813" t="str">
        <f t="shared" si="1448"/>
        <v>-0.0315427830295543+0.999502402617798i</v>
      </c>
      <c r="P2813" t="str">
        <f t="shared" si="1449"/>
        <v>1.03154278302955-0.999502402617798i</v>
      </c>
      <c r="Q2813" t="str">
        <f t="shared" si="1450"/>
        <v>-1.03154278302955+11.9635286742422i</v>
      </c>
      <c r="R2813" t="str">
        <f t="shared" si="1451"/>
        <v>-0.0903089481908232-0.0784371622145802i</v>
      </c>
      <c r="S2813" t="str">
        <f t="shared" si="1452"/>
        <v>1.18731359985741i</v>
      </c>
      <c r="T2813" t="str">
        <f t="shared" si="1453"/>
        <v>0.0931295094315928-0.107225042375783i</v>
      </c>
      <c r="U2813" t="str">
        <f t="shared" si="1454"/>
        <v>0.00005-0.000161663967873289i</v>
      </c>
      <c r="V2813" t="str">
        <f t="shared" si="1455"/>
        <v>0.00002-0.00181063644018083i</v>
      </c>
      <c r="W2813" t="str">
        <f t="shared" si="1456"/>
        <v>0.0000422383718004373-0.000149404906128045i</v>
      </c>
      <c r="X2813" t="str">
        <f t="shared" si="1457"/>
        <v>0.00004239380266144-0.000149309145390899i</v>
      </c>
      <c r="Y2813" t="str">
        <f t="shared" si="1458"/>
        <v>0.009+4.41833590800869i</v>
      </c>
      <c r="Z2813" t="str">
        <f t="shared" si="1459"/>
        <v>-0.000405293219488198-0.000115973022272366i</v>
      </c>
      <c r="AA2813" t="str">
        <f t="shared" si="1460"/>
        <v>0.00555871919615797-2.71603506718329i</v>
      </c>
      <c r="AB2813" t="str">
        <f t="shared" si="1461"/>
        <v>0.311276381636474-0.358389337764823i</v>
      </c>
      <c r="AC2813" t="str">
        <f t="shared" si="1462"/>
        <v>0.913655761402347-0.0825958544737298i</v>
      </c>
      <c r="AD2813" t="str">
        <f t="shared" si="1463"/>
        <v>0.373104877614216-0.358529366779429i</v>
      </c>
      <c r="AE2813" t="str">
        <f t="shared" si="1464"/>
        <v>-0.000192796611293823+0.000102039421061618i</v>
      </c>
      <c r="AF2813" t="str">
        <f t="shared" si="1465"/>
        <v>-6.35891056573205-0.170564581031102i</v>
      </c>
      <c r="AG2813" t="str">
        <f t="shared" si="1466"/>
        <v>0.996482430261896-0.00367559920138725i</v>
      </c>
      <c r="AH2813" t="str">
        <f t="shared" si="1467"/>
        <v>0.00125003292048387-0.000613538825080373i</v>
      </c>
      <c r="AI2813">
        <f t="shared" si="1468"/>
        <v>-57.12419460143866</v>
      </c>
      <c r="AJ2813">
        <f t="shared" si="1469"/>
        <v>-26.14264164887242</v>
      </c>
      <c r="AK2813"/>
      <c r="AL2813"/>
      <c r="AM2813"/>
      <c r="AN2813"/>
    </row>
    <row r="2814" spans="1:40" x14ac:dyDescent="0.35">
      <c r="A2814"/>
      <c r="B2814">
        <f t="shared" si="1470"/>
        <v>880000</v>
      </c>
      <c r="C2814" s="237" t="str">
        <f t="shared" si="1438"/>
        <v>-4.164435123008E-08+0.00117432638088208i</v>
      </c>
      <c r="D2814" s="208" t="str">
        <f t="shared" si="1439"/>
        <v>-2.51366152145915+0.00900316892009595i</v>
      </c>
      <c r="E2814" t="str">
        <f t="shared" si="1440"/>
        <v>20500</v>
      </c>
      <c r="F2814" t="str">
        <f t="shared" si="1441"/>
        <v>0.327868852459016</v>
      </c>
      <c r="G2814" t="str">
        <f t="shared" si="1436"/>
        <v>0.327868852459016</v>
      </c>
      <c r="H2814" t="str">
        <f t="shared" si="1442"/>
        <v>3.84526950629799+0.179374954577526i</v>
      </c>
      <c r="I2814" t="str">
        <f t="shared" si="1443"/>
        <v>3455.75191894877i</v>
      </c>
      <c r="J2814" t="str">
        <f t="shared" si="1437"/>
        <v>-16163.9907859506+756.007935804585i</v>
      </c>
      <c r="K2814" t="str">
        <f t="shared" si="1444"/>
        <v>0.00997752273056981-0.213326577467608i</v>
      </c>
      <c r="L2814" t="str">
        <f t="shared" si="1445"/>
        <v>0.00208614101063425-0.0378136213618161i</v>
      </c>
      <c r="M2814" t="str">
        <f t="shared" si="1446"/>
        <v>0.0120636637412041-0.251140198829424i</v>
      </c>
      <c r="N2814" t="str">
        <f t="shared" si="1447"/>
        <v>-10.9764995665865i</v>
      </c>
      <c r="O2814" t="str">
        <f t="shared" si="1448"/>
        <v>-0.0190735642919051+0.999818083025709i</v>
      </c>
      <c r="P2814" t="str">
        <f t="shared" si="1449"/>
        <v>1.01907356429191-0.999818083025709i</v>
      </c>
      <c r="Q2814" t="str">
        <f t="shared" si="1450"/>
        <v>-1.01907356429191+11.9763176496122i</v>
      </c>
      <c r="R2814" t="str">
        <f t="shared" si="1451"/>
        <v>-0.0900712068278457-0.0774265016709714i</v>
      </c>
      <c r="S2814" t="str">
        <f t="shared" si="1452"/>
        <v>1.18866435480605i</v>
      </c>
      <c r="T2814" t="str">
        <f t="shared" si="1453"/>
        <v>0.0920341226536148-0.107064432950623i</v>
      </c>
      <c r="U2814" t="str">
        <f t="shared" si="1454"/>
        <v>0.00005-0.000161480258818887i</v>
      </c>
      <c r="V2814" t="str">
        <f t="shared" si="1455"/>
        <v>0.00002-0.00180857889877154i</v>
      </c>
      <c r="W2814" t="str">
        <f t="shared" si="1456"/>
        <v>0.0000422382917408799-0.000149237380997972i</v>
      </c>
      <c r="X2814" t="str">
        <f t="shared" si="1457"/>
        <v>0.0000423933440021593-0.000149141728244495i</v>
      </c>
      <c r="Y2814" t="str">
        <f t="shared" si="1458"/>
        <v>0.009+4.42336245625443i</v>
      </c>
      <c r="Z2814" t="str">
        <f t="shared" si="1459"/>
        <v>-0.000404378707960309-0.00011583811200797i</v>
      </c>
      <c r="AA2814" t="str">
        <f t="shared" si="1460"/>
        <v>0.00554609184719177-2.71294848264432i</v>
      </c>
      <c r="AB2814" t="str">
        <f t="shared" si="1461"/>
        <v>0.307615157231637-0.357852516288733i</v>
      </c>
      <c r="AC2814" t="str">
        <f t="shared" si="1462"/>
        <v>0.913839813726178-0.0815715441755489i</v>
      </c>
      <c r="AD2814" t="str">
        <f t="shared" si="1463"/>
        <v>0.368635503312845-0.358686877199016i</v>
      </c>
      <c r="AE2814" t="str">
        <f t="shared" si="1464"/>
        <v>-0.000190617959194715+0.000102343295241188i</v>
      </c>
      <c r="AF2814" t="str">
        <f t="shared" si="1465"/>
        <v>-6.35893102775714-0.17037178565743i</v>
      </c>
      <c r="AG2814" t="str">
        <f t="shared" si="1466"/>
        <v>0.996484782590967-0.00362752395181078i</v>
      </c>
      <c r="AH2814" t="str">
        <f t="shared" si="1467"/>
        <v>0.00123614272766482-0.000615999267502336i</v>
      </c>
      <c r="AI2814">
        <f t="shared" si="1468"/>
        <v>-57.195345561609884</v>
      </c>
      <c r="AJ2814">
        <f t="shared" si="1469"/>
        <v>-26.488165582742479</v>
      </c>
      <c r="AK2814"/>
      <c r="AL2814"/>
      <c r="AM2814"/>
      <c r="AN2814"/>
    </row>
    <row r="2815" spans="1:40" x14ac:dyDescent="0.35">
      <c r="A2815"/>
      <c r="B2815">
        <f t="shared" si="1470"/>
        <v>881000</v>
      </c>
      <c r="C2815" s="237" t="str">
        <f t="shared" si="1438"/>
        <v>-4.1549866062152E-08+0.00117299343380157i</v>
      </c>
      <c r="D2815" s="208" t="str">
        <f t="shared" si="1439"/>
        <v>-2.51366152073476+0.00899294965914537i</v>
      </c>
      <c r="E2815" t="str">
        <f t="shared" si="1440"/>
        <v>20500</v>
      </c>
      <c r="F2815" t="str">
        <f t="shared" si="1441"/>
        <v>0.327868852459016</v>
      </c>
      <c r="G2815" t="str">
        <f t="shared" si="1436"/>
        <v>0.327868852459016</v>
      </c>
      <c r="H2815" t="str">
        <f t="shared" si="1442"/>
        <v>3.84528989964267+0.179172374133902i</v>
      </c>
      <c r="I2815" t="str">
        <f t="shared" si="1443"/>
        <v>3459.67890976576i</v>
      </c>
      <c r="J2815" t="str">
        <f t="shared" si="1437"/>
        <v>-16200.7502755865+756.867035731636i</v>
      </c>
      <c r="K2815" t="str">
        <f t="shared" si="1444"/>
        <v>0.00995493164872454-0.213085461564088i</v>
      </c>
      <c r="L2815" t="str">
        <f t="shared" si="1445"/>
        <v>0.00208142218023043-0.0377709601495126i</v>
      </c>
      <c r="M2815" t="str">
        <f t="shared" si="1446"/>
        <v>0.012036353828955-0.250856421713601i</v>
      </c>
      <c r="N2815" t="str">
        <f t="shared" si="1447"/>
        <v>-10.9889728615485i</v>
      </c>
      <c r="O2815" t="str">
        <f t="shared" si="1448"/>
        <v>-0.00660137806881497+0.999978210666409i</v>
      </c>
      <c r="P2815" t="str">
        <f t="shared" si="1449"/>
        <v>1.00660137806882-0.999978210666409i</v>
      </c>
      <c r="Q2815" t="str">
        <f t="shared" si="1450"/>
        <v>-1.00660137806882+11.9889510722149i</v>
      </c>
      <c r="R2815" t="str">
        <f t="shared" si="1451"/>
        <v>-0.0898245138875442-0.0764190205704122i</v>
      </c>
      <c r="S2815" t="str">
        <f t="shared" si="1452"/>
        <v>1.19001510975469i</v>
      </c>
      <c r="T2815" t="str">
        <f t="shared" si="1453"/>
        <v>0.090939789151445-0.106892528752548i</v>
      </c>
      <c r="U2815" t="str">
        <f t="shared" si="1454"/>
        <v>0.00005-0.000161296966811147i</v>
      </c>
      <c r="V2815" t="str">
        <f t="shared" si="1455"/>
        <v>0.00002-0.00180652602828485i</v>
      </c>
      <c r="W2815" t="str">
        <f t="shared" si="1456"/>
        <v>0.0000422382115907533-0.000149070238720722i</v>
      </c>
      <c r="X2815" t="str">
        <f t="shared" si="1457"/>
        <v>0.0000423928865410712-0.000148974693702911i</v>
      </c>
      <c r="Y2815" t="str">
        <f t="shared" si="1458"/>
        <v>0.009+4.42838900450017i</v>
      </c>
      <c r="Z2815" t="str">
        <f t="shared" si="1459"/>
        <v>-0.000403467308850494-0.000115703517643046i</v>
      </c>
      <c r="AA2815" t="str">
        <f t="shared" si="1460"/>
        <v>0.00553350747738063-2.7098689057232i</v>
      </c>
      <c r="AB2815" t="str">
        <f t="shared" si="1461"/>
        <v>0.30395745329936-0.35727794312614i</v>
      </c>
      <c r="AC2815" t="str">
        <f t="shared" si="1462"/>
        <v>0.91403307308704-0.0805500028266039i</v>
      </c>
      <c r="AD2815" t="str">
        <f t="shared" si="1463"/>
        <v>0.364163919559175-0.358788481546633i</v>
      </c>
      <c r="AE2815" t="str">
        <f t="shared" si="1464"/>
        <v>-0.00018844132600974+0.000102624376604499i</v>
      </c>
      <c r="AF2815" t="str">
        <f t="shared" si="1465"/>
        <v>-6.35895142037743-0.170179424474757i</v>
      </c>
      <c r="AG2815" t="str">
        <f t="shared" si="1466"/>
        <v>0.996487678181107-0.00357953506422137i</v>
      </c>
      <c r="AH2815" t="str">
        <f t="shared" si="1467"/>
        <v>0.00122226003214281-0.000618311174152118i</v>
      </c>
      <c r="AI2815">
        <f t="shared" si="1468"/>
        <v>-57.267143189937137</v>
      </c>
      <c r="AJ2815">
        <f t="shared" si="1469"/>
        <v>-26.833722221792456</v>
      </c>
      <c r="AK2815"/>
      <c r="AL2815"/>
      <c r="AM2815"/>
      <c r="AN2815"/>
    </row>
    <row r="2816" spans="1:40" x14ac:dyDescent="0.35">
      <c r="A2816"/>
      <c r="B2816">
        <f t="shared" si="1470"/>
        <v>882000</v>
      </c>
      <c r="C2816" s="237" t="str">
        <f t="shared" si="1438"/>
        <v>-4.14557020901241E-08+0.00117166350927678i</v>
      </c>
      <c r="D2816" s="208" t="str">
        <f t="shared" si="1439"/>
        <v>-2.51366152001284+0.00898275357112198i</v>
      </c>
      <c r="E2816" t="str">
        <f t="shared" si="1440"/>
        <v>20500</v>
      </c>
      <c r="F2816" t="str">
        <f t="shared" si="1441"/>
        <v>0.327868852459016</v>
      </c>
      <c r="G2816" t="str">
        <f t="shared" si="1436"/>
        <v>0.327868852459016</v>
      </c>
      <c r="H2816" t="str">
        <f t="shared" si="1442"/>
        <v>3.84531022389335+0.178970249593072i</v>
      </c>
      <c r="I2816" t="str">
        <f t="shared" si="1443"/>
        <v>3463.60590058275i</v>
      </c>
      <c r="J2816" t="str">
        <f t="shared" si="1437"/>
        <v>-16237.5515136491+757.726135658686i</v>
      </c>
      <c r="K2816" t="str">
        <f t="shared" si="1444"/>
        <v>0.00993241715369492-0.212844888935994i</v>
      </c>
      <c r="L2816" t="str">
        <f t="shared" si="1445"/>
        <v>0.00207671932652514-0.0377283947952318i</v>
      </c>
      <c r="M2816" t="str">
        <f t="shared" si="1446"/>
        <v>0.0120091364802201-0.250573283731226i</v>
      </c>
      <c r="N2816" t="str">
        <f t="shared" si="1447"/>
        <v>-11.0014461565105i</v>
      </c>
      <c r="O2816" t="str">
        <f t="shared" si="1448"/>
        <v>0.00587183520373888+0.999982760627072i</v>
      </c>
      <c r="P2816" t="str">
        <f t="shared" si="1449"/>
        <v>0.994128164796261-0.999982760627072i</v>
      </c>
      <c r="Q2816" t="str">
        <f t="shared" si="1450"/>
        <v>-0.994128164796261+12.0014289171376i</v>
      </c>
      <c r="R2816" t="str">
        <f t="shared" si="1451"/>
        <v>-0.0895688948129635-0.0754147868576376i</v>
      </c>
      <c r="S2816" t="str">
        <f t="shared" si="1452"/>
        <v>1.19136586470334i</v>
      </c>
      <c r="T2816" t="str">
        <f t="shared" si="1453"/>
        <v>0.0898466027560675-0.106709323819369i</v>
      </c>
      <c r="U2816" t="str">
        <f t="shared" si="1454"/>
        <v>0.00005-0.000161114090431543i</v>
      </c>
      <c r="V2816" t="str">
        <f t="shared" si="1455"/>
        <v>0.00002-0.00180447781283328i</v>
      </c>
      <c r="W2816" t="str">
        <f t="shared" si="1456"/>
        <v>0.0000422381313500594-0.000148903477994031i</v>
      </c>
      <c r="X2816" t="str">
        <f t="shared" si="1457"/>
        <v>0.0000423924302723366-0.000148808040464734i</v>
      </c>
      <c r="Y2816" t="str">
        <f t="shared" si="1458"/>
        <v>0.009+4.43341555274592i</v>
      </c>
      <c r="Z2816" t="str">
        <f t="shared" si="1459"/>
        <v>-0.000402559008050843-0.000115569238058383i</v>
      </c>
      <c r="AA2816" t="str">
        <f t="shared" si="1460"/>
        <v>0.00552096589189198-2.7067963125817i</v>
      </c>
      <c r="AB2816" t="str">
        <f t="shared" si="1461"/>
        <v>0.300303583460635-0.356665598349001i</v>
      </c>
      <c r="AC2816" t="str">
        <f t="shared" si="1462"/>
        <v>0.914235516547006-0.0795313008723581i</v>
      </c>
      <c r="AD2816" t="str">
        <f t="shared" si="1463"/>
        <v>0.35969082776894-0.358834143901709i</v>
      </c>
      <c r="AE2816" t="str">
        <f t="shared" si="1464"/>
        <v>-0.000186266971431703+0.000102882722122i</v>
      </c>
      <c r="AF2816" t="str">
        <f t="shared" si="1465"/>
        <v>-6.35897174390619-0.16998749602195i</v>
      </c>
      <c r="AG2816" t="str">
        <f t="shared" si="1466"/>
        <v>0.996491115549766-0.00353163912078439i</v>
      </c>
      <c r="AH2816" t="str">
        <f t="shared" si="1467"/>
        <v>0.00120838656658341-0.000620474856147604i</v>
      </c>
      <c r="AI2816">
        <f t="shared" si="1468"/>
        <v>-57.339595805291225</v>
      </c>
      <c r="AJ2816">
        <f t="shared" si="1469"/>
        <v>-27.179310974968974</v>
      </c>
      <c r="AK2816"/>
      <c r="AL2816"/>
      <c r="AM2816"/>
      <c r="AN2816"/>
    </row>
    <row r="2817" spans="1:40" x14ac:dyDescent="0.35">
      <c r="A2817"/>
      <c r="B2817">
        <f t="shared" si="1470"/>
        <v>883000</v>
      </c>
      <c r="C2817" s="237" t="str">
        <f t="shared" si="1438"/>
        <v>-4.13618578597993E-08+0.00117033659703856i</v>
      </c>
      <c r="D2817" s="208" t="str">
        <f t="shared" si="1439"/>
        <v>-2.51366151929337+0.00897258057729563i</v>
      </c>
      <c r="E2817" t="str">
        <f t="shared" si="1440"/>
        <v>20500</v>
      </c>
      <c r="F2817" t="str">
        <f t="shared" si="1441"/>
        <v>0.327868852459016</v>
      </c>
      <c r="G2817" t="str">
        <f t="shared" si="1436"/>
        <v>0.327868852459016</v>
      </c>
      <c r="H2817" t="str">
        <f t="shared" si="1442"/>
        <v>3.84533047936154+0.178768579421695i</v>
      </c>
      <c r="I2817" t="str">
        <f t="shared" si="1443"/>
        <v>3467.53289139973i</v>
      </c>
      <c r="J2817" t="str">
        <f t="shared" si="1437"/>
        <v>-16274.3945001382+758.585235585737i</v>
      </c>
      <c r="K2817" t="str">
        <f t="shared" si="1444"/>
        <v>0.00990997889992227-0.212604857753196i</v>
      </c>
      <c r="L2817" t="str">
        <f t="shared" si="1445"/>
        <v>0.0020720323775486-0.0376859249772518i</v>
      </c>
      <c r="M2817" t="str">
        <f t="shared" si="1446"/>
        <v>0.0119820112774709-0.250290782730448i</v>
      </c>
      <c r="N2817" t="str">
        <f t="shared" si="1447"/>
        <v>-11.0139194514726i</v>
      </c>
      <c r="O2817" t="str">
        <f t="shared" si="1448"/>
        <v>0.0183441349299881+0.999831732199809i</v>
      </c>
      <c r="P2817" t="str">
        <f t="shared" si="1449"/>
        <v>0.981655865070012-0.999831732199809i</v>
      </c>
      <c r="Q2817" t="str">
        <f t="shared" si="1450"/>
        <v>-0.981655865070012+12.0137511836724i</v>
      </c>
      <c r="R2817" t="str">
        <f t="shared" si="1451"/>
        <v>-0.0893043751535879-0.0744138685541515i</v>
      </c>
      <c r="S2817" t="str">
        <f t="shared" si="1452"/>
        <v>1.19271661965198i</v>
      </c>
      <c r="T2817" t="str">
        <f t="shared" si="1453"/>
        <v>0.0887546577571344-0.10651481245332i</v>
      </c>
      <c r="U2817" t="str">
        <f t="shared" si="1454"/>
        <v>0.00005-0.000160931628267974i</v>
      </c>
      <c r="V2817" t="str">
        <f t="shared" si="1455"/>
        <v>0.00002-0.00180243423660131i</v>
      </c>
      <c r="W2817" t="str">
        <f t="shared" si="1456"/>
        <v>0.0000422380510187994-0.000148737097521531i</v>
      </c>
      <c r="X2817" t="str">
        <f t="shared" si="1457"/>
        <v>0.0000423919751901482-0.00014864176723444i</v>
      </c>
      <c r="Y2817" t="str">
        <f t="shared" si="1458"/>
        <v>0.009+4.43844210099166i</v>
      </c>
      <c r="Z2817" t="str">
        <f t="shared" si="1459"/>
        <v>-0.000401653791533275-0.000115435272140088i</v>
      </c>
      <c r="AA2817" t="str">
        <f t="shared" si="1460"/>
        <v>0.00550846689699613-2.7037306794896i</v>
      </c>
      <c r="AB2817" t="str">
        <f t="shared" si="1461"/>
        <v>0.296653862869509-0.356015462913086i</v>
      </c>
      <c r="AC2817" t="str">
        <f t="shared" si="1462"/>
        <v>0.914447121053749-0.078515508829199i</v>
      </c>
      <c r="AD2817" t="str">
        <f t="shared" si="1463"/>
        <v>0.355216930044148-0.358823837214134i</v>
      </c>
      <c r="AE2817" t="str">
        <f t="shared" si="1464"/>
        <v>-0.000184095154068206+0.000103118391721163i</v>
      </c>
      <c r="AF2817" t="str">
        <f t="shared" si="1465"/>
        <v>-6.35899199865491-0.169795998844399i</v>
      </c>
      <c r="AG2817" t="str">
        <f t="shared" si="1466"/>
        <v>0.996495093134242-0.00348384268072631i</v>
      </c>
      <c r="AH2817" t="str">
        <f t="shared" si="1467"/>
        <v>0.00119452405707927-0.000622490645144444i</v>
      </c>
      <c r="AI2817">
        <f t="shared" si="1468"/>
        <v>-57.412711931976062</v>
      </c>
      <c r="AJ2817">
        <f t="shared" si="1469"/>
        <v>-27.524931247795685</v>
      </c>
      <c r="AK2817"/>
      <c r="AL2817"/>
      <c r="AM2817"/>
      <c r="AN2817"/>
    </row>
    <row r="2818" spans="1:40" x14ac:dyDescent="0.35">
      <c r="A2818"/>
      <c r="B2818">
        <f t="shared" si="1470"/>
        <v>884000</v>
      </c>
      <c r="C2818" s="237" t="str">
        <f t="shared" si="1438"/>
        <v>-4.12683319252014E-08+0.00116901268686422i</v>
      </c>
      <c r="D2818" s="208" t="str">
        <f t="shared" si="1439"/>
        <v>-2.51366151857634+0.00896243059929236i</v>
      </c>
      <c r="E2818" t="str">
        <f t="shared" si="1440"/>
        <v>20500</v>
      </c>
      <c r="F2818" t="str">
        <f t="shared" si="1441"/>
        <v>0.327868852459016</v>
      </c>
      <c r="G2818" t="str">
        <f t="shared" si="1436"/>
        <v>0.327868852459016</v>
      </c>
      <c r="H2818" t="str">
        <f t="shared" si="1442"/>
        <v>3.84535066635701+0.178567362093287i</v>
      </c>
      <c r="I2818" t="str">
        <f t="shared" si="1443"/>
        <v>3471.45988221672i</v>
      </c>
      <c r="J2818" t="str">
        <f t="shared" si="1437"/>
        <v>-16311.279235054+759.444335512788i</v>
      </c>
      <c r="K2818" t="str">
        <f t="shared" si="1444"/>
        <v>0.00988761654379288-0.212365366193754i</v>
      </c>
      <c r="L2818" t="str">
        <f t="shared" si="1445"/>
        <v>0.00206736126173551-0.0376435503752852i</v>
      </c>
      <c r="M2818" t="str">
        <f t="shared" si="1446"/>
        <v>0.0119549778055284-0.250008916569039i</v>
      </c>
      <c r="N2818" t="str">
        <f t="shared" si="1447"/>
        <v>-11.0263927464346i</v>
      </c>
      <c r="O2818" t="str">
        <f t="shared" si="1448"/>
        <v>0.0308135806559981+0.999525148881786i</v>
      </c>
      <c r="P2818" t="str">
        <f t="shared" si="1449"/>
        <v>0.969186419344002-0.999525148881786i</v>
      </c>
      <c r="Q2818" t="str">
        <f t="shared" si="1450"/>
        <v>-0.969186419344002+12.0259178953164i</v>
      </c>
      <c r="R2818" t="str">
        <f t="shared" si="1451"/>
        <v>-0.0890309805744511-0.0734163337681041i</v>
      </c>
      <c r="S2818" t="str">
        <f t="shared" si="1452"/>
        <v>1.19406737460062i</v>
      </c>
      <c r="T2818" t="str">
        <f t="shared" si="1453"/>
        <v>0.0876640489152829-0.106308989232654i</v>
      </c>
      <c r="U2818" t="str">
        <f t="shared" si="1454"/>
        <v>0.00005-0.00016074957891473i</v>
      </c>
      <c r="V2818" t="str">
        <f t="shared" si="1455"/>
        <v>0.00002-0.00180039528384497i</v>
      </c>
      <c r="W2818" t="str">
        <f t="shared" si="1456"/>
        <v>0.0000422379705969748-0.000148571096012725i</v>
      </c>
      <c r="X2818" t="str">
        <f t="shared" si="1457"/>
        <v>0.0000423915212887328-0.000148475872722377i</v>
      </c>
      <c r="Y2818" t="str">
        <f t="shared" si="1458"/>
        <v>0.009+4.4434686492374i</v>
      </c>
      <c r="Z2818" t="str">
        <f t="shared" si="1459"/>
        <v>-0.000400751645349041-0.000115301618779564i</v>
      </c>
      <c r="AA2818" t="str">
        <f t="shared" si="1460"/>
        <v>0.00549601030005863-2.70067198282409i</v>
      </c>
      <c r="AB2818" t="str">
        <f t="shared" si="1461"/>
        <v>0.293008608254251-0.355327518696728i</v>
      </c>
      <c r="AC2818" t="str">
        <f t="shared" si="1462"/>
        <v>0.914667863431974-0.0775026972947601i</v>
      </c>
      <c r="AD2818" t="str">
        <f t="shared" si="1463"/>
        <v>0.350742929059042-0.358757543318884i</v>
      </c>
      <c r="AE2818" t="str">
        <f t="shared" si="1464"/>
        <v>-0.000181926131409+0.000103331448270429i</v>
      </c>
      <c r="AF2818" t="str">
        <f t="shared" si="1465"/>
        <v>-6.35901218493335-0.169604931493995i</v>
      </c>
      <c r="AG2818" t="str">
        <f t="shared" si="1466"/>
        <v>0.996499609291995-0.00343615227934891i</v>
      </c>
      <c r="AH2818" t="str">
        <f t="shared" si="1467"/>
        <v>0.00118067422290584-0.000624358893229993i</v>
      </c>
      <c r="AI2818">
        <f t="shared" si="1468"/>
        <v>-57.486500306274593</v>
      </c>
      <c r="AJ2818">
        <f t="shared" si="1469"/>
        <v>-27.870582442474351</v>
      </c>
      <c r="AK2818"/>
      <c r="AL2818"/>
      <c r="AM2818"/>
      <c r="AN2818"/>
    </row>
    <row r="2819" spans="1:40" x14ac:dyDescent="0.35">
      <c r="A2819"/>
      <c r="B2819">
        <f t="shared" si="1470"/>
        <v>885000</v>
      </c>
      <c r="C2819" s="237" t="str">
        <f t="shared" si="1438"/>
        <v>-4.11751228485186E-08+0.00116769176857726i</v>
      </c>
      <c r="D2819" s="208" t="str">
        <f t="shared" si="1439"/>
        <v>-2.51366151786173+0.00895230355909233i</v>
      </c>
      <c r="E2819" t="str">
        <f t="shared" si="1440"/>
        <v>20500</v>
      </c>
      <c r="F2819" t="str">
        <f t="shared" si="1441"/>
        <v>0.327868852459016</v>
      </c>
      <c r="G2819" t="str">
        <f t="shared" si="1436"/>
        <v>0.327868852459016</v>
      </c>
      <c r="H2819" t="str">
        <f t="shared" si="1442"/>
        <v>3.84537078518776+0.178366596088172i</v>
      </c>
      <c r="I2819" t="str">
        <f t="shared" si="1443"/>
        <v>3475.38687303371i</v>
      </c>
      <c r="J2819" t="str">
        <f t="shared" si="1437"/>
        <v>-16348.2057183964+760.303435439839i</v>
      </c>
      <c r="K2819" t="str">
        <f t="shared" si="1444"/>
        <v>0.00986532974362565-0.212126412443876i</v>
      </c>
      <c r="L2819" t="str">
        <f t="shared" si="1445"/>
        <v>0.00206270590792214-0.0376012706704693i</v>
      </c>
      <c r="M2819" t="str">
        <f t="shared" si="1446"/>
        <v>0.0119280356515478-0.249727683114345i</v>
      </c>
      <c r="N2819" t="str">
        <f t="shared" si="1447"/>
        <v>-11.0388660413966i</v>
      </c>
      <c r="O2819" t="str">
        <f t="shared" si="1448"/>
        <v>0.043278232372156+0.999063058371563i</v>
      </c>
      <c r="P2819" t="str">
        <f t="shared" si="1449"/>
        <v>0.956721767627844-0.999063058371563i</v>
      </c>
      <c r="Q2819" t="str">
        <f t="shared" si="1450"/>
        <v>-0.956721767627844+12.0379290997682i</v>
      </c>
      <c r="R2819" t="str">
        <f t="shared" si="1451"/>
        <v>-0.0887487368654759-0.0724222507038985i</v>
      </c>
      <c r="S2819" t="str">
        <f t="shared" si="1452"/>
        <v>1.19541812954927i</v>
      </c>
      <c r="T2819" t="str">
        <f t="shared" si="1453"/>
        <v>0.0865748714742027-0.106091849023588i</v>
      </c>
      <c r="U2819" t="str">
        <f t="shared" si="1454"/>
        <v>0.0000499999999999999-0.000160567940972453i</v>
      </c>
      <c r="V2819" t="str">
        <f t="shared" si="1455"/>
        <v>0.00002-0.00179836093889147i</v>
      </c>
      <c r="W2819" t="str">
        <f t="shared" si="1456"/>
        <v>0.0000422378900845875-0.000148405472182945i</v>
      </c>
      <c r="X2819" t="str">
        <f t="shared" si="1457"/>
        <v>0.0000423910685623493-0.000148310355644713i</v>
      </c>
      <c r="Y2819" t="str">
        <f t="shared" si="1458"/>
        <v>0.009+4.44849519748315i</v>
      </c>
      <c r="Z2819" t="str">
        <f t="shared" si="1459"/>
        <v>-0.00039985255562813-0.000115168276873471i</v>
      </c>
      <c r="AA2819" t="str">
        <f t="shared" si="1460"/>
        <v>0.0054835959095329-2.6976201990691i</v>
      </c>
      <c r="AB2819" t="str">
        <f t="shared" si="1461"/>
        <v>0.289368137957684-0.354601748540755i</v>
      </c>
      <c r="AC2819" t="str">
        <f t="shared" si="1462"/>
        <v>0.914897720374603-0.0764929369579799i</v>
      </c>
      <c r="AD2819" t="str">
        <f t="shared" si="1463"/>
        <v>0.346269527945397-0.358635252949163i</v>
      </c>
      <c r="AE2819" t="str">
        <f t="shared" si="1464"/>
        <v>-0.00017976015979335+0.000103521957562802i</v>
      </c>
      <c r="AF2819" t="str">
        <f t="shared" si="1465"/>
        <v>-6.35903230304949-0.16941429252908i</v>
      </c>
      <c r="AG2819" t="str">
        <f t="shared" si="1466"/>
        <v>0.996504662300961-0.00338857442704364i</v>
      </c>
      <c r="AH2819" t="str">
        <f t="shared" si="1467"/>
        <v>0.00116683877627757-0.000626079972814286i</v>
      </c>
      <c r="AI2819">
        <f t="shared" si="1468"/>
        <v>-57.560969883267383</v>
      </c>
      <c r="AJ2819">
        <f t="shared" si="1469"/>
        <v>-28.216263958012863</v>
      </c>
      <c r="AK2819"/>
      <c r="AL2819"/>
      <c r="AM2819"/>
      <c r="AN2819"/>
    </row>
    <row r="2820" spans="1:40" x14ac:dyDescent="0.35">
      <c r="A2820"/>
      <c r="B2820">
        <f t="shared" si="1470"/>
        <v>886000</v>
      </c>
      <c r="C2820" s="237" t="str">
        <f t="shared" si="1438"/>
        <v>-4.10822292000486E-08+0.00116637383204715i</v>
      </c>
      <c r="D2820" s="208" t="str">
        <f t="shared" si="1439"/>
        <v>-2.51366151714955+0.00894219937902815i</v>
      </c>
      <c r="E2820" t="str">
        <f t="shared" si="1440"/>
        <v>20500</v>
      </c>
      <c r="F2820" t="str">
        <f t="shared" si="1441"/>
        <v>0.327868852459016</v>
      </c>
      <c r="G2820" t="str">
        <f t="shared" si="1436"/>
        <v>0.327868852459016</v>
      </c>
      <c r="H2820" t="str">
        <f t="shared" si="1442"/>
        <v>3.84539083616011+0.178166279893453i</v>
      </c>
      <c r="I2820" t="str">
        <f t="shared" si="1443"/>
        <v>3479.3138638507i</v>
      </c>
      <c r="J2820" t="str">
        <f t="shared" si="1437"/>
        <v>-16385.1739501654+761.162535366889i</v>
      </c>
      <c r="K2820" t="str">
        <f t="shared" si="1444"/>
        <v>0.00984311815965866-0.211887994697873i</v>
      </c>
      <c r="L2820" t="str">
        <f t="shared" si="1445"/>
        <v>0.00205806624534381-0.0375590855453597i</v>
      </c>
      <c r="M2820" t="str">
        <f t="shared" si="1446"/>
        <v>0.0119011844050025-0.249447080243233i</v>
      </c>
      <c r="N2820" t="str">
        <f t="shared" si="1447"/>
        <v>-11.0513393363586i</v>
      </c>
      <c r="O2820" t="str">
        <f t="shared" si="1448"/>
        <v>0.0557361508146118+0.998445532561677i</v>
      </c>
      <c r="P2820" t="str">
        <f t="shared" si="1449"/>
        <v>0.944263849185388-0.998445532561677i</v>
      </c>
      <c r="Q2820" t="str">
        <f t="shared" si="1450"/>
        <v>-0.944263849185388+12.0497848689203i</v>
      </c>
      <c r="R2820" t="str">
        <f t="shared" si="1451"/>
        <v>-0.0884576699510682-0.071431687671661i</v>
      </c>
      <c r="S2820" t="str">
        <f t="shared" si="1452"/>
        <v>1.19676888449791i</v>
      </c>
      <c r="T2820" t="str">
        <f t="shared" si="1453"/>
        <v>0.0854872211726169-0.105863386992624i</v>
      </c>
      <c r="U2820" t="str">
        <f t="shared" si="1454"/>
        <v>0.0000499999999999999-0.000160386713048105i</v>
      </c>
      <c r="V2820" t="str">
        <f t="shared" si="1455"/>
        <v>0.00002-0.00179633118613877i</v>
      </c>
      <c r="W2820" t="str">
        <f t="shared" si="1456"/>
        <v>0.0000422378094816389-0.000148240224753325i</v>
      </c>
      <c r="X2820" t="str">
        <f t="shared" si="1457"/>
        <v>0.0000423906170052891-0.00014814521472342i</v>
      </c>
      <c r="Y2820" t="str">
        <f t="shared" si="1458"/>
        <v>0.009+4.45352174572889i</v>
      </c>
      <c r="Z2820" t="str">
        <f t="shared" si="1459"/>
        <v>-0.000398956508578793-0.0001150352453237i</v>
      </c>
      <c r="AA2820" t="str">
        <f t="shared" si="1460"/>
        <v>0.005471223534953-2.6945753048148i</v>
      </c>
      <c r="AB2820" t="str">
        <f t="shared" si="1461"/>
        <v>0.285732771977236-0.353838136289667i</v>
      </c>
      <c r="AC2820" t="str">
        <f t="shared" si="1462"/>
        <v>0.915136668433689-0.0754862986090327i</v>
      </c>
      <c r="AD2820" t="str">
        <f t="shared" si="1463"/>
        <v>0.341797430177874-0.358456965747985i</v>
      </c>
      <c r="AE2820" t="str">
        <f t="shared" si="1464"/>
        <v>-0.000177597494377777+0.000103689988299042i</v>
      </c>
      <c r="AF2820" t="str">
        <f t="shared" si="1465"/>
        <v>-6.35905235330966-0.169224080514425i</v>
      </c>
      <c r="AG2820" t="str">
        <f t="shared" si="1466"/>
        <v>0.996510250359891-0.0033411156083133i</v>
      </c>
      <c r="AH2820" t="str">
        <f t="shared" si="1467"/>
        <v>0.00115301942210659-0.000627654276517631i</v>
      </c>
      <c r="AI2820">
        <f t="shared" si="1468"/>
        <v>-57.636129843927399</v>
      </c>
      <c r="AJ2820">
        <f t="shared" si="1469"/>
        <v>-28.561975190325882</v>
      </c>
      <c r="AK2820"/>
      <c r="AL2820"/>
      <c r="AM2820"/>
      <c r="AN2820"/>
    </row>
    <row r="2821" spans="1:40" x14ac:dyDescent="0.35">
      <c r="A2821"/>
      <c r="B2821">
        <f t="shared" si="1470"/>
        <v>887000</v>
      </c>
      <c r="C2821" s="237" t="str">
        <f t="shared" si="1438"/>
        <v>-4.09896495581442E-08+0.00116505886718902i</v>
      </c>
      <c r="D2821" s="208" t="str">
        <f t="shared" si="1439"/>
        <v>-2.51366151643977+0.00893211798178249i</v>
      </c>
      <c r="E2821" t="str">
        <f t="shared" si="1440"/>
        <v>20500</v>
      </c>
      <c r="F2821" t="str">
        <f t="shared" si="1441"/>
        <v>0.327868852459016</v>
      </c>
      <c r="G2821" t="str">
        <f t="shared" ref="G2821:G2884" si="1471">IF($C$11=$C$7,$C$24,F2821)</f>
        <v>0.327868852459016</v>
      </c>
      <c r="H2821" t="str">
        <f t="shared" si="1442"/>
        <v>3.84541081957861+0.177966412002965i</v>
      </c>
      <c r="I2821" t="str">
        <f t="shared" si="1443"/>
        <v>3483.24085466768i</v>
      </c>
      <c r="J2821" t="str">
        <f t="shared" ref="J2821:J2884" si="1472">IMSUM(COMPLEX(0,2*PI()*B2821*$C$113*$C$112),COMPLEX(0,2*PI()*B2821*$C$113*$C$111),COMPLEX(0,2*PI()*B2821*$C$28*10^-12*$C$111),COMPLEX(-1*2*PI()*B2821*2*PI()*B2821*$C$113*$C$112*$C$28*10^-12*$C$111,0),COMPLEX(1,0))</f>
        <v>-16422.183930361+762.02163529394i</v>
      </c>
      <c r="K2821" t="str">
        <f t="shared" si="1444"/>
        <v>0.00982098145403637-0.211650111158113i</v>
      </c>
      <c r="L2821" t="str">
        <f t="shared" si="1445"/>
        <v>0.00205344220363211-0.0375169946839218i</v>
      </c>
      <c r="M2821" t="str">
        <f t="shared" si="1446"/>
        <v>0.0118744236576685-0.249167105842035i</v>
      </c>
      <c r="N2821" t="str">
        <f t="shared" si="1447"/>
        <v>-11.0638126313207i</v>
      </c>
      <c r="O2821" t="str">
        <f t="shared" si="1448"/>
        <v>0.0681853977671829+0.997672667527447i</v>
      </c>
      <c r="P2821" t="str">
        <f t="shared" si="1449"/>
        <v>0.931814602232817-0.997672667527447i</v>
      </c>
      <c r="Q2821" t="str">
        <f t="shared" si="1450"/>
        <v>-0.931814602232817+12.0614852988481i</v>
      </c>
      <c r="R2821" t="str">
        <f t="shared" si="1451"/>
        <v>-0.0881578058999394-0.0704447130964536i</v>
      </c>
      <c r="S2821" t="str">
        <f t="shared" si="1452"/>
        <v>1.19811963944655i</v>
      </c>
      <c r="T2821" t="str">
        <f t="shared" si="1453"/>
        <v>0.0844011942560386-0.105623598619234i</v>
      </c>
      <c r="U2821" t="str">
        <f t="shared" si="1454"/>
        <v>0.0000499999999999999-0.000160205893754928i</v>
      </c>
      <c r="V2821" t="str">
        <f t="shared" si="1455"/>
        <v>0.00002-0.00179430601005519i</v>
      </c>
      <c r="W2821" t="str">
        <f t="shared" si="1456"/>
        <v>0.0000422377287881304-0.000148075352450765i</v>
      </c>
      <c r="X2821" t="str">
        <f t="shared" si="1457"/>
        <v>0.0000423901666118759-0.000147980448686227i</v>
      </c>
      <c r="Y2821" t="str">
        <f t="shared" si="1458"/>
        <v>0.009+4.45854829397463i</v>
      </c>
      <c r="Z2821" t="str">
        <f t="shared" si="1459"/>
        <v>-0.00039806349048696-0.000114902523037335i</v>
      </c>
      <c r="AA2821" t="str">
        <f t="shared" si="1460"/>
        <v>0.00545889298692611-2.6915372767569i</v>
      </c>
      <c r="AB2821" t="str">
        <f t="shared" si="1461"/>
        <v>0.282102832004229-0.353036666834036i</v>
      </c>
      <c r="AC2821" t="str">
        <f t="shared" si="1462"/>
        <v>0.915384684011091-0.0744828531490141i</v>
      </c>
      <c r="AD2821" t="str">
        <f t="shared" si="1463"/>
        <v>0.337327339458881-0.358222690278265i</v>
      </c>
      <c r="AE2821" t="str">
        <f t="shared" si="1464"/>
        <v>-0.000175438389103876+0.000103835612070498i</v>
      </c>
      <c r="AF2821" t="str">
        <f t="shared" si="1465"/>
        <v>-6.35907233601838-0.169034294021183i</v>
      </c>
      <c r="AG2821" t="str">
        <f t="shared" si="1466"/>
        <v>0.996516371588693-0.00329378228079538i</v>
      </c>
      <c r="AH2821" t="str">
        <f t="shared" si="1467"/>
        <v>0.00113921785776235-0.000629082217055171i</v>
      </c>
      <c r="AI2821">
        <f t="shared" si="1468"/>
        <v>-57.711989602512716</v>
      </c>
      <c r="AJ2821">
        <f t="shared" si="1469"/>
        <v>-28.907715532351009</v>
      </c>
      <c r="AK2821"/>
      <c r="AL2821"/>
      <c r="AM2821"/>
      <c r="AN2821"/>
    </row>
    <row r="2822" spans="1:40" x14ac:dyDescent="0.35">
      <c r="A2822"/>
      <c r="B2822">
        <f t="shared" si="1470"/>
        <v>888000</v>
      </c>
      <c r="C2822" s="237" t="str">
        <f t="shared" ref="C2822:C2885" si="1473">IMPRODUCT(COMPLEX(-1,0),IMDIV(IMPRODUCT(G2822,COMPLEX($C$100+$C$101,0)),COMPLEX($C$100,2*PI()*B2822*$C$103*$C$102*(2*$C$100+$C$101))))</f>
        <v>-4.0897382509158E-08+0.00116374686396345i</v>
      </c>
      <c r="D2822" s="208" t="str">
        <f t="shared" ref="D2822:D2885" si="1474">IMPRODUCT(COMPLEX($C$106,0),IMSUB(C2822,G2822))</f>
        <v>-2.51366151573239+0.00892205929038645i</v>
      </c>
      <c r="E2822" t="str">
        <f t="shared" ref="E2822:E2885" si="1475">IMDIV(COMPLEX($C$20*10^3,0),COMPLEX(1,2*PI()*B2822*$C$20*1000*$C$29*10^-12))</f>
        <v>20500</v>
      </c>
      <c r="F2822" t="str">
        <f t="shared" ref="F2822:F2885" si="1476">IMDIV(COMPLEX($C$22*1000,0),IMSUM(COMPLEX($C$22*1000,0),E2822))</f>
        <v>0.327868852459016</v>
      </c>
      <c r="G2822" t="str">
        <f t="shared" si="1471"/>
        <v>0.327868852459016</v>
      </c>
      <c r="H2822" t="str">
        <f t="shared" ref="H2822:H2885" si="1477">IMPRODUCT(COMPLEX($C$108,0),IMPRODUCT(COMPLEX(-1,0),D2822),IMDIV(COMPLEX(0,2*PI()*B2822*$C$109*$C$110),COMPLEX(1,2*PI()*B2822*$C$109*$C$110)))</f>
        <v>3.84543073574616+0.177766990917249i</v>
      </c>
      <c r="I2822" t="str">
        <f t="shared" ref="I2822:I2885" si="1478">COMPLEX(0,2*PI()*B2822*$C$113*$C$112*$C$114)</f>
        <v>3487.16784548467i</v>
      </c>
      <c r="J2822" t="str">
        <f t="shared" si="1472"/>
        <v>-16459.2356589833+762.88073522099i</v>
      </c>
      <c r="K2822" t="str">
        <f t="shared" ref="K2822:K2885" si="1479">IMDIV(I2822,J2822)</f>
        <v>0.00979891929079669-0.211412760034975i</v>
      </c>
      <c r="L2822" t="str">
        <f t="shared" ref="L2822:L2885" si="1480">IMDIV(COMPLEX($C$117,0),COMPLEX(1,2*PI()*B2822*$C$115*$C$116))</f>
        <v>0.00204883371281219-0.0374749977715226i</v>
      </c>
      <c r="M2822" t="str">
        <f t="shared" ref="M2822:M2885" si="1481">IMSUM(K2822,L2822)</f>
        <v>0.0118477530036089-0.248887757806498i</v>
      </c>
      <c r="N2822" t="str">
        <f t="shared" ref="N2822:N2885" si="1482">COMPLEX(0,-2*PI()*B2822*$C$43)</f>
        <v>-11.0762859262827i</v>
      </c>
      <c r="O2822" t="str">
        <f t="shared" ref="O2822:O2885" si="1483">IMEXP(N2822)</f>
        <v>0.0806240363625104+0.996744583512053i</v>
      </c>
      <c r="P2822" t="str">
        <f t="shared" ref="P2822:P2885" si="1484">IMSUB(COMPLEX(1,0),O2822)</f>
        <v>0.91937596363749-0.996744583512053i</v>
      </c>
      <c r="Q2822" t="str">
        <f t="shared" ref="Q2822:Q2885" si="1485">IMSUM(COMPLEX(0,2*PI()*B2822*$C$43),O2822,COMPLEX(-1,0))</f>
        <v>-0.91937596363749+12.0730305097948i</v>
      </c>
      <c r="R2822" t="str">
        <f t="shared" ref="R2822:R2885" si="1486">IMDIV(P2822,Q2822)</f>
        <v>-0.0878491709351781-0.0694613955273157i</v>
      </c>
      <c r="S2822" t="str">
        <f t="shared" ref="S2822:S2885" si="1487">IMDIV(COMPLEX(0,2*PI()*B2822*$C$123),COMPLEX($C$124,0))</f>
        <v>1.1994703943952i</v>
      </c>
      <c r="T2822" t="str">
        <f t="shared" ref="T2822:T2885" si="1488">IMPRODUCT(R2822,S2822)</f>
        <v>0.0833168874883903-0.105372479708909i</v>
      </c>
      <c r="U2822" t="str">
        <f t="shared" ref="U2822:U2885" si="1489">IMDIV(COMPLEX(1,2*PI()*B2822*$C$16*10^-3*$C$15*10^-6),COMPLEX(0,2*PI()*B2822*$C$15*10^-6))</f>
        <v>0.0000499999999999999-0.000160025481712411i</v>
      </c>
      <c r="V2822" t="str">
        <f t="shared" ref="V2822:V2885" si="1490">IMSUM(COMPLEX($C$18*10^-3,0),IMDIV(COMPLEX(1,0),COMPLEX(0,2*PI()*B2822*($C$17*1*10^-6))))</f>
        <v>0.00002-0.001792285395179i</v>
      </c>
      <c r="W2822" t="str">
        <f t="shared" ref="W2822:W2885" si="1491">IMDIV(IMPRODUCT(U2822,V2822),IMSUM(U2822,V2822))</f>
        <v>0.000042237648004064-0.000147910854007901i</v>
      </c>
      <c r="X2822" t="str">
        <f t="shared" ref="X2822:X2885" si="1492">IMDIV(IMPRODUCT(COMPLEX($C$19,0),W2822),IMSUM(COMPLEX($C$19,0),W2822))</f>
        <v>0.0000423897173764651-0.000147816056266596i</v>
      </c>
      <c r="Y2822" t="str">
        <f t="shared" ref="Y2822:Y2885" si="1493">COMPLEX($C$13*10^-3,2*PI()*B2822*$C$12*0.000001)</f>
        <v>0.009+4.46357484222038i</v>
      </c>
      <c r="Z2822" t="str">
        <f t="shared" ref="Z2822:Z2885" si="1494">IMPRODUCT(COMPLEX($C$6,0),IMDIV(X2822,IMSUM(X2822,Y2822)))</f>
        <v>-0.000397173487715749-0.000114770108926629i</v>
      </c>
      <c r="AA2822" t="str">
        <f t="shared" ref="AA2822:AA2885" si="1495">IMDIV(COMPLEX($C$6,0),IMSUM(X2822,Y2822))</f>
        <v>0.00544660407712536-2.68850609169612i</v>
      </c>
      <c r="AB2822" t="str">
        <f t="shared" ref="AB2822:AB2885" si="1496">IMPRODUCT(COMPLEX($C$119,0),T2822)</f>
        <v>0.278478641462718-0.352197326154121i</v>
      </c>
      <c r="AC2822" t="str">
        <f t="shared" ref="AC2822:AC2885" si="1497">IMSUM(COMPLEX(1,0),IMPRODUCT(AB2822,M2822))</f>
        <v>0.915641743348888-0.0734826715994611i</v>
      </c>
      <c r="AD2822" t="str">
        <f t="shared" ref="AD2822:AD2885" si="1498">IMDIV(AB2822,AC2822)</f>
        <v>0.332859959603364-0.357932444031332i</v>
      </c>
      <c r="AE2822" t="str">
        <f t="shared" ref="AE2822:AE2885" si="1499">IMPRODUCT(AD2822,AA2822,X2822)</f>
        <v>-0.000173283096666442+0.000103958903341555i</v>
      </c>
      <c r="AF2822" t="str">
        <f t="shared" ref="AF2822:AF2885" si="1500">IMSUB(D2822,H2822)</f>
        <v>-6.35909225147855-0.168844931626863i</v>
      </c>
      <c r="AG2822" t="str">
        <f t="shared" ref="AG2822:AG2885" si="1501">IMSUM(COMPLEX(1,0),IMPRODUCT(AD2822,AA2822,COMPLEX($C$127,0)))</f>
        <v>0.996523024028793-0.0032465808742914i</v>
      </c>
      <c r="AH2822" t="str">
        <f t="shared" ref="AH2822:AH2885" si="1502">IMDIV(IMPRODUCT(AE2822,AF2822),AG2822)</f>
        <v>0.00112543577283337-0.000630364227118228i</v>
      </c>
      <c r="AI2822">
        <f t="shared" ref="AI2822:AI2885" si="1503">20*LOG10(IMABS(AH2822))</f>
        <v>-57.78855881426621</v>
      </c>
      <c r="AJ2822">
        <f t="shared" ref="AJ2822:AJ2885" si="1504">IMARGUMENT(AH2822)*180/PI()</f>
        <v>-29.253484374150471</v>
      </c>
      <c r="AK2822"/>
      <c r="AL2822"/>
      <c r="AM2822"/>
      <c r="AN2822"/>
    </row>
    <row r="2823" spans="1:40" x14ac:dyDescent="0.35">
      <c r="A2823"/>
      <c r="B2823">
        <f t="shared" si="1470"/>
        <v>889000</v>
      </c>
      <c r="C2823" s="237" t="str">
        <f t="shared" si="1473"/>
        <v>-4.08054266473888E-08+0.00116243781237617i</v>
      </c>
      <c r="D2823" s="208" t="str">
        <f t="shared" si="1474"/>
        <v>-2.5136615150274+0.00891202322821731i</v>
      </c>
      <c r="E2823" t="str">
        <f t="shared" si="1475"/>
        <v>20500</v>
      </c>
      <c r="F2823" t="str">
        <f t="shared" si="1476"/>
        <v>0.327868852459016</v>
      </c>
      <c r="G2823" t="str">
        <f t="shared" si="1471"/>
        <v>0.327868852459016</v>
      </c>
      <c r="H2823" t="str">
        <f t="shared" si="1477"/>
        <v>3.84545058496392+0.177568015143502i</v>
      </c>
      <c r="I2823" t="str">
        <f t="shared" si="1478"/>
        <v>3491.09483630166i</v>
      </c>
      <c r="J2823" t="str">
        <f t="shared" si="1472"/>
        <v>-16496.3291360321+763.739835148041i</v>
      </c>
      <c r="K2823" t="str">
        <f t="shared" si="1479"/>
        <v>0.00977693133585873-0.211175939546808i</v>
      </c>
      <c r="L2823" t="str">
        <f t="shared" si="1480"/>
        <v>0.00204424070330026-0.0374330944949239i</v>
      </c>
      <c r="M2823" t="str">
        <f t="shared" si="1481"/>
        <v>0.011821172039159-0.248609034041732i</v>
      </c>
      <c r="N2823" t="str">
        <f t="shared" si="1482"/>
        <v>-11.0887592212447i</v>
      </c>
      <c r="O2823" t="str">
        <f t="shared" si="1483"/>
        <v>0.0930501313839875+0.995661424907796i</v>
      </c>
      <c r="P2823" t="str">
        <f t="shared" si="1484"/>
        <v>0.906949868616012-0.995661424907796i</v>
      </c>
      <c r="Q2823" t="str">
        <f t="shared" si="1485"/>
        <v>-0.906949868616012+12.0844206461525i</v>
      </c>
      <c r="R2823" t="str">
        <f t="shared" si="1486"/>
        <v>-0.0875317914445419-0.0684818036460146i</v>
      </c>
      <c r="S2823" t="str">
        <f t="shared" si="1487"/>
        <v>1.20082114934384i</v>
      </c>
      <c r="T2823" t="str">
        <f t="shared" si="1488"/>
        <v>0.0822343981633464-0.10511002640656i</v>
      </c>
      <c r="U2823" t="str">
        <f t="shared" si="1489"/>
        <v>0.0000500000000000001-0.000159845475546255i</v>
      </c>
      <c r="V2823" t="str">
        <f t="shared" si="1490"/>
        <v>0.00002-0.00179026932611806i</v>
      </c>
      <c r="W2823" t="str">
        <f t="shared" si="1491"/>
        <v>0.0000422375671294413-0.00014774672816307i</v>
      </c>
      <c r="X2823" t="str">
        <f t="shared" si="1492"/>
        <v>0.0000423892692934442-0.000147652036203689i</v>
      </c>
      <c r="Y2823" t="str">
        <f t="shared" si="1493"/>
        <v>0.009+4.46860139046612i</v>
      </c>
      <c r="Z2823" t="str">
        <f t="shared" si="1494"/>
        <v>-0.000396286486704941-0.000114638001908971i</v>
      </c>
      <c r="AA2823" t="str">
        <f t="shared" si="1495"/>
        <v>0.00543435661828275-2.68548172653757i</v>
      </c>
      <c r="AB2823" t="str">
        <f t="shared" si="1496"/>
        <v>0.274860525547405-0.35132010136466i</v>
      </c>
      <c r="AC2823" t="str">
        <f t="shared" si="1497"/>
        <v>0.915907822519558-0.0724858251115896i</v>
      </c>
      <c r="AD2823" t="str">
        <f t="shared" si="1498"/>
        <v>0.328395994423009-0.357586253433897i</v>
      </c>
      <c r="AE2823" t="str">
        <f t="shared" si="1499"/>
        <v>-0.000171131868481647+0.000104059939431739i</v>
      </c>
      <c r="AF2823" t="str">
        <f t="shared" si="1500"/>
        <v>-6.35911209999132-0.168655991915285i</v>
      </c>
      <c r="AG2823" t="str">
        <f t="shared" si="1501"/>
        <v>0.99653020564351-0.00319951778979697i</v>
      </c>
      <c r="AH2823" t="str">
        <f t="shared" si="1502"/>
        <v>0.0011116748488897-0.000631500759252729i</v>
      </c>
      <c r="AI2823">
        <f t="shared" si="1503"/>
        <v>-57.865847383445399</v>
      </c>
      <c r="AJ2823">
        <f t="shared" si="1504"/>
        <v>-29.599281103039544</v>
      </c>
      <c r="AK2823"/>
      <c r="AL2823"/>
      <c r="AM2823"/>
      <c r="AN2823"/>
    </row>
    <row r="2824" spans="1:40" x14ac:dyDescent="0.35">
      <c r="A2824"/>
      <c r="B2824">
        <f t="shared" si="1470"/>
        <v>890000</v>
      </c>
      <c r="C2824" s="237" t="str">
        <f t="shared" si="1473"/>
        <v>-4.07137805750287E-08+0.00116113170247783i</v>
      </c>
      <c r="D2824" s="208" t="str">
        <f t="shared" si="1474"/>
        <v>-2.51366151432478+0.0089020097189967i</v>
      </c>
      <c r="E2824" t="str">
        <f t="shared" si="1475"/>
        <v>20500</v>
      </c>
      <c r="F2824" t="str">
        <f t="shared" si="1476"/>
        <v>0.327868852459016</v>
      </c>
      <c r="G2824" t="str">
        <f t="shared" si="1471"/>
        <v>0.327868852459016</v>
      </c>
      <c r="H2824" t="str">
        <f t="shared" si="1477"/>
        <v>3.84547036753138+0.177369483195549i</v>
      </c>
      <c r="I2824" t="str">
        <f t="shared" si="1478"/>
        <v>3495.02182711864i</v>
      </c>
      <c r="J2824" t="str">
        <f t="shared" si="1472"/>
        <v>-16533.4643615076+764.598935075092i</v>
      </c>
      <c r="K2824" t="str">
        <f t="shared" si="1479"/>
        <v>0.0097550172570093-0.21093964791988i</v>
      </c>
      <c r="L2824" t="str">
        <f t="shared" si="1480"/>
        <v>0.00203966310590091-0.0373912845422741i</v>
      </c>
      <c r="M2824" t="str">
        <f t="shared" si="1481"/>
        <v>0.0117946803629102-0.248330932462154i</v>
      </c>
      <c r="N2824" t="str">
        <f t="shared" si="1482"/>
        <v>-11.1012325162068i</v>
      </c>
      <c r="O2824" t="str">
        <f t="shared" si="1483"/>
        <v>0.105461749566555+0.994423360233639i</v>
      </c>
      <c r="P2824" t="str">
        <f t="shared" si="1484"/>
        <v>0.894538250433445-0.994423360233639i</v>
      </c>
      <c r="Q2824" t="str">
        <f t="shared" si="1485"/>
        <v>-0.894538250433445+12.0956558764404i</v>
      </c>
      <c r="R2824" t="str">
        <f t="shared" si="1486"/>
        <v>-0.0872056939909911-0.0675060062756352i</v>
      </c>
      <c r="S2824" t="str">
        <f t="shared" si="1487"/>
        <v>1.20217190429248i</v>
      </c>
      <c r="T2824" t="str">
        <f t="shared" si="1488"/>
        <v>0.0811538241155605-0.104836235210297i</v>
      </c>
      <c r="U2824" t="str">
        <f t="shared" si="1489"/>
        <v>0.0000500000000000001-0.000159665873888338i</v>
      </c>
      <c r="V2824" t="str">
        <f t="shared" si="1490"/>
        <v>0.00002-0.00178825778754939i</v>
      </c>
      <c r="W2824" t="str">
        <f t="shared" si="1491"/>
        <v>0.0000422374861642631-0.000147582973660278i</v>
      </c>
      <c r="X2824" t="str">
        <f t="shared" si="1492"/>
        <v>0.000042388822357231-0.000147488387242332i</v>
      </c>
      <c r="Y2824" t="str">
        <f t="shared" si="1493"/>
        <v>0.009+4.47362793871187i</v>
      </c>
      <c r="Z2824" t="str">
        <f t="shared" si="1494"/>
        <v>-0.000395402473970453-0.000114506200906849i</v>
      </c>
      <c r="AA2824" t="str">
        <f t="shared" si="1495"/>
        <v>0.00542215042418186-2.68246415829017i</v>
      </c>
      <c r="AB2824" t="str">
        <f t="shared" si="1496"/>
        <v>0.27124881126116-0.350404980760924i</v>
      </c>
      <c r="AC2824" t="str">
        <f t="shared" si="1497"/>
        <v>0.916182897415901-0.0714923849753815i</v>
      </c>
      <c r="AD2824" t="str">
        <f t="shared" si="1498"/>
        <v>0.323936147610527-0.35718415385346i</v>
      </c>
      <c r="AE2824" t="str">
        <f t="shared" si="1499"/>
        <v>-0.000168984954655547+0.000104138800497419i</v>
      </c>
      <c r="AF2824" t="str">
        <f t="shared" si="1500"/>
        <v>-6.35913188185616-0.168467473476552i</v>
      </c>
      <c r="AG2824" t="str">
        <f t="shared" si="1501"/>
        <v>0.996537914318435-0.0031525993985392i</v>
      </c>
      <c r="AH2824" t="str">
        <f t="shared" si="1502"/>
        <v>0.00109793675924783-0.000632492285734328i</v>
      </c>
      <c r="AI2824">
        <f t="shared" si="1503"/>
        <v>-57.943865471690359</v>
      </c>
      <c r="AJ2824">
        <f t="shared" si="1504"/>
        <v>-29.945105103690558</v>
      </c>
      <c r="AK2824"/>
      <c r="AL2824"/>
      <c r="AM2824"/>
      <c r="AN2824"/>
    </row>
    <row r="2825" spans="1:40" x14ac:dyDescent="0.35">
      <c r="A2825"/>
      <c r="B2825">
        <f t="shared" si="1470"/>
        <v>891000</v>
      </c>
      <c r="C2825" s="237" t="str">
        <f t="shared" si="1473"/>
        <v>-4.0622442902109E-08+0.00115982852436377i</v>
      </c>
      <c r="D2825" s="208" t="str">
        <f t="shared" si="1474"/>
        <v>-2.51366151362452+0.00889201868678891i</v>
      </c>
      <c r="E2825" t="str">
        <f t="shared" si="1475"/>
        <v>20500</v>
      </c>
      <c r="F2825" t="str">
        <f t="shared" si="1476"/>
        <v>0.327868852459016</v>
      </c>
      <c r="G2825" t="str">
        <f t="shared" si="1471"/>
        <v>0.327868852459016</v>
      </c>
      <c r="H2825" t="str">
        <f t="shared" si="1477"/>
        <v>3.84549008374635+0.177171393593806i</v>
      </c>
      <c r="I2825" t="str">
        <f t="shared" si="1478"/>
        <v>3498.94881793563i</v>
      </c>
      <c r="J2825" t="str">
        <f t="shared" si="1472"/>
        <v>-16570.6413354097+765.458035002142i</v>
      </c>
      <c r="K2825" t="str">
        <f t="shared" si="1479"/>
        <v>0.00973317672389137-0.210703883388344i</v>
      </c>
      <c r="L2825" t="str">
        <f t="shared" si="1480"/>
        <v>0.00203510085180444-0.0373495676031i</v>
      </c>
      <c r="M2825" t="str">
        <f t="shared" si="1481"/>
        <v>0.0117682775756958-0.248053450991444i</v>
      </c>
      <c r="N2825" t="str">
        <f t="shared" si="1482"/>
        <v>-11.1137058111688i</v>
      </c>
      <c r="O2825" t="str">
        <f t="shared" si="1483"/>
        <v>0.117856959897177+0.993030582109028i</v>
      </c>
      <c r="P2825" t="str">
        <f t="shared" si="1484"/>
        <v>0.882143040102823-0.993030582109028i</v>
      </c>
      <c r="Q2825" t="str">
        <f t="shared" si="1485"/>
        <v>-0.882143040102823+12.1067363932778i</v>
      </c>
      <c r="R2825" t="str">
        <f t="shared" si="1486"/>
        <v>-0.0868709053234695-0.066534072388951i</v>
      </c>
      <c r="S2825" t="str">
        <f t="shared" si="1487"/>
        <v>1.20352265924113i</v>
      </c>
      <c r="T2825" t="str">
        <f t="shared" si="1488"/>
        <v>0.0800752637316922-0.104551102985586i</v>
      </c>
      <c r="U2825" t="str">
        <f t="shared" si="1489"/>
        <v>0.0000500000000000001-0.000159486675376679i</v>
      </c>
      <c r="V2825" t="str">
        <f t="shared" si="1490"/>
        <v>0.00002-0.0017862507642188i</v>
      </c>
      <c r="W2825" t="str">
        <f t="shared" si="1491"/>
        <v>0.0000422374051085317-0.000147419589249175i</v>
      </c>
      <c r="X2825" t="str">
        <f t="shared" si="1492"/>
        <v>0.0000423883765622762-0.000147325108132988i</v>
      </c>
      <c r="Y2825" t="str">
        <f t="shared" si="1493"/>
        <v>0.009+4.47865448695761i</v>
      </c>
      <c r="Z2825" t="str">
        <f t="shared" si="1494"/>
        <v>-0.000394521436103836-0.000114374704847834i</v>
      </c>
      <c r="AA2825" t="str">
        <f t="shared" si="1495"/>
        <v>0.0054099853096509-2.6794533640661i</v>
      </c>
      <c r="AB2825" t="str">
        <f t="shared" si="1496"/>
        <v>0.267643827451881-0.349451953866036i</v>
      </c>
      <c r="AC2825" t="str">
        <f t="shared" si="1497"/>
        <v>0.916466943740702-0.0705024226284624i</v>
      </c>
      <c r="AD2825" t="str">
        <f t="shared" si="1498"/>
        <v>0.319481122623772-0.356726189602205i</v>
      </c>
      <c r="AE2825" t="str">
        <f t="shared" si="1499"/>
        <v>-0.00016684260395284+0.000104195569513162i</v>
      </c>
      <c r="AF2825" t="str">
        <f t="shared" si="1500"/>
        <v>-6.35915159737087-0.168279374907017i</v>
      </c>
      <c r="AG2825" t="str">
        <f t="shared" si="1501"/>
        <v>0.996546147861828-0.00310583204101901i</v>
      </c>
      <c r="AH2825" t="str">
        <f t="shared" si="1502"/>
        <v>0.0010842231687375-0.000633339298440576i</v>
      </c>
      <c r="AI2825">
        <f t="shared" si="1503"/>
        <v>-58.022623506749689</v>
      </c>
      <c r="AJ2825">
        <f t="shared" si="1504"/>
        <v>-30.2909557582365</v>
      </c>
      <c r="AK2825"/>
      <c r="AL2825"/>
      <c r="AM2825"/>
      <c r="AN2825"/>
    </row>
    <row r="2826" spans="1:40" x14ac:dyDescent="0.35">
      <c r="A2826"/>
      <c r="B2826">
        <f t="shared" si="1470"/>
        <v>892000</v>
      </c>
      <c r="C2826" s="237" t="str">
        <f t="shared" si="1473"/>
        <v>-4.05314122464481E-08+0.00115852826817373i</v>
      </c>
      <c r="D2826" s="208" t="str">
        <f t="shared" si="1474"/>
        <v>-2.51366151292662+0.0088820500559986i</v>
      </c>
      <c r="E2826" t="str">
        <f t="shared" si="1475"/>
        <v>20500</v>
      </c>
      <c r="F2826" t="str">
        <f t="shared" si="1476"/>
        <v>0.327868852459016</v>
      </c>
      <c r="G2826" t="str">
        <f t="shared" si="1471"/>
        <v>0.327868852459016</v>
      </c>
      <c r="H2826" t="str">
        <f t="shared" si="1477"/>
        <v>3.84550973390502+0.176973744865239i</v>
      </c>
      <c r="I2826" t="str">
        <f t="shared" si="1478"/>
        <v>3502.87580875262i</v>
      </c>
      <c r="J2826" t="str">
        <f t="shared" si="1472"/>
        <v>-16607.8600577384+766.317134929193i</v>
      </c>
      <c r="K2826" t="str">
        <f t="shared" si="1479"/>
        <v>0.00971140940799107-0.210468644194185i</v>
      </c>
      <c r="L2826" t="str">
        <f t="shared" si="1480"/>
        <v>0.00203055387258446-0.0373079433683009i</v>
      </c>
      <c r="M2826" t="str">
        <f t="shared" si="1481"/>
        <v>0.0117419632805755-0.247776587562486i</v>
      </c>
      <c r="N2826" t="str">
        <f t="shared" si="1482"/>
        <v>-11.1261791061308i</v>
      </c>
      <c r="O2826" t="str">
        <f t="shared" si="1483"/>
        <v>0.130233833915868+0.991483307223866i</v>
      </c>
      <c r="P2826" t="str">
        <f t="shared" si="1484"/>
        <v>0.869766166084132-0.991483307223866i</v>
      </c>
      <c r="Q2826" t="str">
        <f t="shared" si="1485"/>
        <v>-0.869766166084132+12.1176624133547i</v>
      </c>
      <c r="R2826" t="str">
        <f t="shared" si="1486"/>
        <v>-0.0865274523878889-0.0655660711164948i</v>
      </c>
      <c r="S2826" t="str">
        <f t="shared" si="1487"/>
        <v>1.20487341418977i</v>
      </c>
      <c r="T2826" t="str">
        <f t="shared" si="1488"/>
        <v>0.0789988159611403-0.104254626979738i</v>
      </c>
      <c r="U2826" t="str">
        <f t="shared" si="1489"/>
        <v>0.0000500000000000001-0.000159307878655405i</v>
      </c>
      <c r="V2826" t="str">
        <f t="shared" si="1490"/>
        <v>0.00002-0.00178424824094053i</v>
      </c>
      <c r="W2826" t="str">
        <f t="shared" si="1491"/>
        <v>0.0000422373239622486-0.000147256573685011i</v>
      </c>
      <c r="X2826" t="str">
        <f t="shared" si="1492"/>
        <v>0.0000423879319030617-0.000147162197631724i</v>
      </c>
      <c r="Y2826" t="str">
        <f t="shared" si="1493"/>
        <v>0.009+4.48368103520335i</v>
      </c>
      <c r="Z2826" t="str">
        <f t="shared" si="1494"/>
        <v>-0.000393643359771762-0.000114243512664538i</v>
      </c>
      <c r="AA2826" t="str">
        <f t="shared" si="1495"/>
        <v>0.00539786109055553-2.67644932108015i</v>
      </c>
      <c r="AB2826" t="str">
        <f t="shared" si="1496"/>
        <v>0.264045904848367-0.3484610114794i</v>
      </c>
      <c r="AC2826" t="str">
        <f t="shared" si="1497"/>
        <v>0.916759936996178-0.0695160096646806i</v>
      </c>
      <c r="AD2826" t="str">
        <f t="shared" si="1498"/>
        <v>0.315031622569312-0.356212413939237i</v>
      </c>
      <c r="AE2826" t="str">
        <f t="shared" si="1499"/>
        <v>-0.000164705063765666+0.000104230332252724i</v>
      </c>
      <c r="AF2826" t="str">
        <f t="shared" si="1500"/>
        <v>-6.35917124683164-0.16809169480924i</v>
      </c>
      <c r="AG2826" t="str">
        <f t="shared" si="1501"/>
        <v>0.996554904005033-0.00305922202605439i</v>
      </c>
      <c r="AH2826" t="str">
        <f t="shared" si="1502"/>
        <v>0.00107053573346922-0.0006340423087201i</v>
      </c>
      <c r="AI2826">
        <f t="shared" si="1503"/>
        <v>-58.102132191590499</v>
      </c>
      <c r="AJ2826">
        <f t="shared" si="1504"/>
        <v>-30.636832446400501</v>
      </c>
      <c r="AK2826"/>
      <c r="AL2826"/>
      <c r="AM2826"/>
      <c r="AN2826"/>
    </row>
    <row r="2827" spans="1:40" x14ac:dyDescent="0.35">
      <c r="A2827"/>
      <c r="B2827">
        <f t="shared" si="1470"/>
        <v>893000</v>
      </c>
      <c r="C2827" s="237" t="str">
        <f t="shared" si="1473"/>
        <v>-4.04406872335988E-08+0.0011572309240916i</v>
      </c>
      <c r="D2827" s="208" t="str">
        <f t="shared" si="1474"/>
        <v>-2.51366151223106+0.00887210375136894i</v>
      </c>
      <c r="E2827" t="str">
        <f t="shared" si="1475"/>
        <v>20500</v>
      </c>
      <c r="F2827" t="str">
        <f t="shared" si="1476"/>
        <v>0.327868852459016</v>
      </c>
      <c r="G2827" t="str">
        <f t="shared" si="1471"/>
        <v>0.327868852459016</v>
      </c>
      <c r="H2827" t="str">
        <f t="shared" si="1477"/>
        <v>3.84552931830188+0.176776535543332i</v>
      </c>
      <c r="I2827" t="str">
        <f t="shared" si="1478"/>
        <v>3506.80279956961i</v>
      </c>
      <c r="J2827" t="str">
        <f t="shared" si="1472"/>
        <v>-16645.1205284937+767.176234856243i</v>
      </c>
      <c r="K2827" t="str">
        <f t="shared" si="1479"/>
        <v>0.00968971498262545-0.210233928587184i</v>
      </c>
      <c r="L2827" t="str">
        <f t="shared" si="1480"/>
        <v>0.0020260221001951-0.0372664115301386i</v>
      </c>
      <c r="M2827" t="str">
        <f t="shared" si="1481"/>
        <v>0.0117157370828205-0.247500340117323i</v>
      </c>
      <c r="N2827" t="str">
        <f t="shared" si="1482"/>
        <v>-11.1386524010929i</v>
      </c>
      <c r="O2827" t="str">
        <f t="shared" si="1483"/>
        <v>0.142590446015419+0.98978177630482i</v>
      </c>
      <c r="P2827" t="str">
        <f t="shared" si="1484"/>
        <v>0.857409553984581-0.98978177630482i</v>
      </c>
      <c r="Q2827" t="str">
        <f t="shared" si="1485"/>
        <v>-0.857409553984581+12.1284341773977i</v>
      </c>
      <c r="R2827" t="str">
        <f t="shared" si="1486"/>
        <v>-0.0861753623383684-0.0646020717544674i</v>
      </c>
      <c r="S2827" t="str">
        <f t="shared" si="1487"/>
        <v>1.20622416913841i</v>
      </c>
      <c r="T2827" t="str">
        <f t="shared" si="1488"/>
        <v>0.0779245803266524-0.1039468048368i</v>
      </c>
      <c r="U2827" t="str">
        <f t="shared" si="1489"/>
        <v>0.0000500000000000001-0.000159129482374716i</v>
      </c>
      <c r="V2827" t="str">
        <f t="shared" si="1490"/>
        <v>0.00002-0.00178225020259681i</v>
      </c>
      <c r="W2827" t="str">
        <f t="shared" si="1491"/>
        <v>0.0000422372427254149-0.000147093925728614i</v>
      </c>
      <c r="X2827" t="str">
        <f t="shared" si="1492"/>
        <v>0.0000423874883740984-0.000146999654500172i</v>
      </c>
      <c r="Y2827" t="str">
        <f t="shared" si="1493"/>
        <v>0.009+4.4887075834491i</v>
      </c>
      <c r="Z2827" t="str">
        <f t="shared" si="1494"/>
        <v>-0.000392768231715505-0.000114112623294585i</v>
      </c>
      <c r="AA2827" t="str">
        <f t="shared" si="1495"/>
        <v>0.00538577758379201-2.6734520066492i</v>
      </c>
      <c r="AB2827" t="str">
        <f t="shared" si="1496"/>
        <v>0.260455376095782-0.34743214572647i</v>
      </c>
      <c r="AC2827" t="str">
        <f t="shared" si="1497"/>
        <v>0.917061852473153-0.0685332178425428i</v>
      </c>
      <c r="AD2827" t="str">
        <f t="shared" si="1498"/>
        <v>0.31058835008623-0.355642889071326i</v>
      </c>
      <c r="AE2827" t="str">
        <f t="shared" si="1499"/>
        <v>-0.000162572580082799+0.000104243177269662i</v>
      </c>
      <c r="AF2827" t="str">
        <f t="shared" si="1500"/>
        <v>-6.35919083053294-0.167904431791963i</v>
      </c>
      <c r="AG2827" t="str">
        <f t="shared" si="1501"/>
        <v>0.996564180402894-0.00301277562983248i</v>
      </c>
      <c r="AH2827" t="str">
        <f t="shared" si="1502"/>
        <v>0.00105687610060451-0.000634601847258616i</v>
      </c>
      <c r="AI2827">
        <f t="shared" si="1503"/>
        <v>-58.182402513901408</v>
      </c>
      <c r="AJ2827">
        <f t="shared" si="1504"/>
        <v>-30.982734545599651</v>
      </c>
      <c r="AK2827"/>
      <c r="AL2827"/>
      <c r="AM2827"/>
      <c r="AN2827"/>
    </row>
    <row r="2828" spans="1:40" x14ac:dyDescent="0.35">
      <c r="A2828"/>
      <c r="B2828">
        <f t="shared" si="1470"/>
        <v>894000</v>
      </c>
      <c r="C2828" s="237" t="str">
        <f t="shared" si="1473"/>
        <v>-4.03502664967973E-08+0.00115593648234521i</v>
      </c>
      <c r="D2828" s="208" t="str">
        <f t="shared" si="1474"/>
        <v>-2.51366151153783+0.00886217969797995i</v>
      </c>
      <c r="E2828" t="str">
        <f t="shared" si="1475"/>
        <v>20500</v>
      </c>
      <c r="F2828" t="str">
        <f t="shared" si="1476"/>
        <v>0.327868852459016</v>
      </c>
      <c r="G2828" t="str">
        <f t="shared" si="1471"/>
        <v>0.327868852459016</v>
      </c>
      <c r="H2828" t="str">
        <f t="shared" si="1477"/>
        <v>3.84554883722981+0.176579764168049i</v>
      </c>
      <c r="I2828" t="str">
        <f t="shared" si="1478"/>
        <v>3510.72979038659i</v>
      </c>
      <c r="J2828" t="str">
        <f t="shared" si="1472"/>
        <v>-16682.4227476756+768.035334783295i</v>
      </c>
      <c r="K2828" t="str">
        <f t="shared" si="1479"/>
        <v>0.00966809312293038-0.209999734824867i</v>
      </c>
      <c r="L2828" t="str">
        <f t="shared" si="1480"/>
        <v>0.0020215054669687-0.0372249717822324i</v>
      </c>
      <c r="M2828" t="str">
        <f t="shared" si="1481"/>
        <v>0.0116895985898991-0.247224706607099i</v>
      </c>
      <c r="N2828" t="str">
        <f t="shared" si="1482"/>
        <v>-11.1511256960549i</v>
      </c>
      <c r="O2828" t="str">
        <f t="shared" si="1483"/>
        <v>0.154924873740702+0.987926254077918i</v>
      </c>
      <c r="P2828" t="str">
        <f t="shared" si="1484"/>
        <v>0.845075126259298-0.987926254077918i</v>
      </c>
      <c r="Q2828" t="str">
        <f t="shared" si="1485"/>
        <v>-0.845075126259298+12.1390519501328i</v>
      </c>
      <c r="R2828" t="str">
        <f t="shared" si="1486"/>
        <v>-0.085814662548701-0.0636421437724059i</v>
      </c>
      <c r="S2828" t="str">
        <f t="shared" si="1487"/>
        <v>1.20757492408706i</v>
      </c>
      <c r="T2828" t="str">
        <f t="shared" si="1488"/>
        <v>0.0768526569347008-0.103627634612804i</v>
      </c>
      <c r="U2828" t="str">
        <f t="shared" si="1489"/>
        <v>0.00005-0.000158951485190851i</v>
      </c>
      <c r="V2828" t="str">
        <f t="shared" si="1490"/>
        <v>0.00002-0.00178025663413753i</v>
      </c>
      <c r="W2828" t="str">
        <f t="shared" si="1491"/>
        <v>0.0000422371613980328-0.000146931644146359i</v>
      </c>
      <c r="X2828" t="str">
        <f t="shared" si="1492"/>
        <v>0.0000423870459699296-0.000146837477505514i</v>
      </c>
      <c r="Y2828" t="str">
        <f t="shared" si="1493"/>
        <v>0.009+4.49373413169484i</v>
      </c>
      <c r="Z2828" t="str">
        <f t="shared" si="1494"/>
        <v>-0.000391896038750479-0.000113982035680589i</v>
      </c>
      <c r="AA2828" t="str">
        <f t="shared" si="1495"/>
        <v>0.00537373460728033-2.67046139819164i</v>
      </c>
      <c r="AB2828" t="str">
        <f t="shared" si="1496"/>
        <v>0.256872575790329-0.346365350109722i</v>
      </c>
      <c r="AC2828" t="str">
        <f t="shared" si="1497"/>
        <v>0.917372665240001-0.0675541190934064i</v>
      </c>
      <c r="AD2828" t="str">
        <f t="shared" si="1498"/>
        <v>0.306152007229726-0.355017686152045i</v>
      </c>
      <c r="AE2828" t="str">
        <f t="shared" si="1499"/>
        <v>-0.00016044539745906+0.000104234195877605i</v>
      </c>
      <c r="AF2828" t="str">
        <f t="shared" si="1500"/>
        <v>-6.35921034876764-0.167717584470069i</v>
      </c>
      <c r="AG2828" t="str">
        <f t="shared" si="1501"/>
        <v>0.996573974634193-0.00296649909496596i</v>
      </c>
      <c r="AH2828" t="str">
        <f t="shared" si="1502"/>
        <v>0.00104324590812815-0.000635018463942097i</v>
      </c>
      <c r="AI2828">
        <f t="shared" si="1503"/>
        <v>-58.263445756012608</v>
      </c>
      <c r="AJ2828">
        <f t="shared" si="1504"/>
        <v>-31.328661431050232</v>
      </c>
      <c r="AK2828"/>
      <c r="AL2828"/>
      <c r="AM2828"/>
      <c r="AN2828"/>
    </row>
    <row r="2829" spans="1:40" x14ac:dyDescent="0.35">
      <c r="A2829"/>
      <c r="B2829">
        <f t="shared" si="1470"/>
        <v>895000</v>
      </c>
      <c r="C2829" s="237" t="str">
        <f t="shared" si="1473"/>
        <v>-4.02601486769103E-08+0.00115464493320607i</v>
      </c>
      <c r="D2829" s="208" t="str">
        <f t="shared" si="1474"/>
        <v>-2.51366151084693+0.00885227782124654i</v>
      </c>
      <c r="E2829" t="str">
        <f t="shared" si="1475"/>
        <v>20500</v>
      </c>
      <c r="F2829" t="str">
        <f t="shared" si="1476"/>
        <v>0.327868852459016</v>
      </c>
      <c r="G2829" t="str">
        <f t="shared" si="1471"/>
        <v>0.327868852459016</v>
      </c>
      <c r="H2829" t="str">
        <f t="shared" si="1477"/>
        <v>3.84556829098008+0.176383429285799i</v>
      </c>
      <c r="I2829" t="str">
        <f t="shared" si="1478"/>
        <v>3514.65678120358i</v>
      </c>
      <c r="J2829" t="str">
        <f t="shared" si="1472"/>
        <v>-16719.7667152842+768.894434710345i</v>
      </c>
      <c r="K2829" t="str">
        <f t="shared" si="1479"/>
        <v>0.00964654350584824-0.209766061172471i</v>
      </c>
      <c r="L2829" t="str">
        <f t="shared" si="1480"/>
        <v>0.00201700390561321-0.0371836238195502i</v>
      </c>
      <c r="M2829" t="str">
        <f t="shared" si="1481"/>
        <v>0.0116635474114615-0.246949684992021i</v>
      </c>
      <c r="N2829" t="str">
        <f t="shared" si="1482"/>
        <v>-11.1635989910169i</v>
      </c>
      <c r="O2829" t="str">
        <f t="shared" si="1483"/>
        <v>0.167235198088352+0.985917029227282i</v>
      </c>
      <c r="P2829" t="str">
        <f t="shared" si="1484"/>
        <v>0.832764801911648-0.985917029227282i</v>
      </c>
      <c r="Q2829" t="str">
        <f t="shared" si="1485"/>
        <v>-0.832764801911648+12.1495160202442i</v>
      </c>
      <c r="R2829" t="str">
        <f t="shared" si="1486"/>
        <v>-0.0854453806240295-0.0626863568205497i</v>
      </c>
      <c r="S2829" t="str">
        <f t="shared" si="1487"/>
        <v>1.2089256790357i</v>
      </c>
      <c r="T2829" t="str">
        <f t="shared" si="1488"/>
        <v>0.0757831464855572-0.103297114791369i</v>
      </c>
      <c r="U2829" t="str">
        <f t="shared" si="1489"/>
        <v>0.00005-0.000158773885766057i</v>
      </c>
      <c r="V2829" t="str">
        <f t="shared" si="1490"/>
        <v>0.00002-0.00177826752057984i</v>
      </c>
      <c r="W2829" t="str">
        <f t="shared" si="1491"/>
        <v>0.0000422370799801035-0.000146769727710133i</v>
      </c>
      <c r="X2829" t="str">
        <f t="shared" si="1492"/>
        <v>0.0000423866046851284-0.000146675665420439i</v>
      </c>
      <c r="Y2829" t="str">
        <f t="shared" si="1493"/>
        <v>0.009+4.49876067994058i</v>
      </c>
      <c r="Z2829" t="str">
        <f t="shared" si="1494"/>
        <v>-0.00039102676776571-0.000113851748770116i</v>
      </c>
      <c r="AA2829" t="str">
        <f t="shared" si="1495"/>
        <v>0.00536173197995717-2.66747747322679i</v>
      </c>
      <c r="AB2829" t="str">
        <f t="shared" si="1496"/>
        <v>0.253297840512931-0.345260619560797i</v>
      </c>
      <c r="AC2829" t="str">
        <f t="shared" si="1497"/>
        <v>0.917692350131355-0.0665787855293854i</v>
      </c>
      <c r="AD2829" t="str">
        <f t="shared" si="1498"/>
        <v>0.30172329535433-0.354336885279296i</v>
      </c>
      <c r="AE2829" t="str">
        <f t="shared" si="1499"/>
        <v>-0.000158323758984826+0.000104203482130159i</v>
      </c>
      <c r="AF2829" t="str">
        <f t="shared" si="1500"/>
        <v>-6.35922980182701-0.167531151464552i</v>
      </c>
      <c r="AG2829" t="str">
        <f t="shared" si="1501"/>
        <v>0.996584284202094-0.00292039862955197i</v>
      </c>
      <c r="AH2829" t="str">
        <f t="shared" si="1502"/>
        <v>0.00102964678462134-0.000635292727716958i</v>
      </c>
      <c r="AI2829">
        <f t="shared" si="1503"/>
        <v>-58.345273505262931</v>
      </c>
      <c r="AJ2829">
        <f t="shared" si="1504"/>
        <v>-31.674612475896275</v>
      </c>
      <c r="AK2829"/>
      <c r="AL2829"/>
      <c r="AM2829"/>
      <c r="AN2829"/>
    </row>
    <row r="2830" spans="1:40" x14ac:dyDescent="0.35">
      <c r="A2830"/>
      <c r="B2830">
        <f t="shared" si="1470"/>
        <v>896000</v>
      </c>
      <c r="C2830" s="237" t="str">
        <f t="shared" si="1473"/>
        <v>-4.0170332422385E-08+0.0011533562669891i</v>
      </c>
      <c r="D2830" s="208" t="str">
        <f t="shared" si="1474"/>
        <v>-2.51366151015834+0.00884239804691644i</v>
      </c>
      <c r="E2830" t="str">
        <f t="shared" si="1475"/>
        <v>20500</v>
      </c>
      <c r="F2830" t="str">
        <f t="shared" si="1476"/>
        <v>0.327868852459016</v>
      </c>
      <c r="G2830" t="str">
        <f t="shared" si="1471"/>
        <v>0.327868852459016</v>
      </c>
      <c r="H2830" t="str">
        <f t="shared" si="1477"/>
        <v>3.84558767984229+0.176187529449401i</v>
      </c>
      <c r="I2830" t="str">
        <f t="shared" si="1478"/>
        <v>3518.58377202057i</v>
      </c>
      <c r="J2830" t="str">
        <f t="shared" si="1472"/>
        <v>-16757.1524313194+769.753534637396i</v>
      </c>
      <c r="K2830" t="str">
        <f t="shared" si="1479"/>
        <v>0.00962506581011623-0.209532905902895i</v>
      </c>
      <c r="L2830" t="str">
        <f t="shared" si="1480"/>
        <v>0.00201251734920957-0.0371423673384009i</v>
      </c>
      <c r="M2830" t="str">
        <f t="shared" si="1481"/>
        <v>0.0116375831593258-0.246675273241296i</v>
      </c>
      <c r="N2830" t="str">
        <f t="shared" si="1482"/>
        <v>-11.1760722859789i</v>
      </c>
      <c r="O2830" t="str">
        <f t="shared" si="1483"/>
        <v>0.179519503804936+0.983754414350263i</v>
      </c>
      <c r="P2830" t="str">
        <f t="shared" si="1484"/>
        <v>0.820480496195064-0.983754414350263i</v>
      </c>
      <c r="Q2830" t="str">
        <f t="shared" si="1485"/>
        <v>-0.820480496195064+12.1598267003292i</v>
      </c>
      <c r="R2830" t="str">
        <f t="shared" si="1486"/>
        <v>-0.0850675444127732-0.0617347807370358i</v>
      </c>
      <c r="S2830" t="str">
        <f t="shared" si="1487"/>
        <v>1.21027643398434i</v>
      </c>
      <c r="T2830" t="str">
        <f t="shared" si="1488"/>
        <v>0.0747161502832248-0.102955244299696i</v>
      </c>
      <c r="U2830" t="str">
        <f t="shared" si="1489"/>
        <v>0.00005-0.00015859668276855i</v>
      </c>
      <c r="V2830" t="str">
        <f t="shared" si="1490"/>
        <v>0.00002-0.00177628284700776i</v>
      </c>
      <c r="W2830" t="str">
        <f t="shared" si="1491"/>
        <v>0.0000422369984716288-0.000146608175197303i</v>
      </c>
      <c r="X2830" t="str">
        <f t="shared" si="1492"/>
        <v>0.0000423861645142984-0.000146514217023109i</v>
      </c>
      <c r="Y2830" t="str">
        <f t="shared" si="1493"/>
        <v>0.009+4.50378722818633i</v>
      </c>
      <c r="Z2830" t="str">
        <f t="shared" si="1494"/>
        <v>-0.00039016040572333-0.00011372176151566i</v>
      </c>
      <c r="AA2830" t="str">
        <f t="shared" si="1495"/>
        <v>0.00534976952176925-2.66450020937435i</v>
      </c>
      <c r="AB2830" t="str">
        <f t="shared" si="1496"/>
        <v>0.249731508862426-0.34411795049397i</v>
      </c>
      <c r="AC2830" t="str">
        <f t="shared" si="1497"/>
        <v>0.918020881736556-0.0656072894510904i</v>
      </c>
      <c r="AD2830" t="str">
        <f t="shared" si="1498"/>
        <v>0.297302914997394-0.353600575491307i</v>
      </c>
      <c r="AE2830" t="str">
        <f t="shared" si="1499"/>
        <v>-0.000156207906255934+0.000104151132800447i</v>
      </c>
      <c r="AF2830" t="str">
        <f t="shared" si="1500"/>
        <v>-6.35924919000063-0.167345131402485i</v>
      </c>
      <c r="AG2830" t="str">
        <f t="shared" si="1501"/>
        <v>0.996595106534604-0.00287448040624009i</v>
      </c>
      <c r="AH2830" t="str">
        <f t="shared" si="1502"/>
        <v>0.00101608034903776-0.000635425226447187i</v>
      </c>
      <c r="AI2830">
        <f t="shared" si="1503"/>
        <v>-58.427897664826034</v>
      </c>
      <c r="AJ2830">
        <f t="shared" si="1504"/>
        <v>-32.020587051311153</v>
      </c>
      <c r="AK2830"/>
      <c r="AL2830"/>
      <c r="AM2830"/>
      <c r="AN2830"/>
    </row>
    <row r="2831" spans="1:40" x14ac:dyDescent="0.35">
      <c r="A2831"/>
      <c r="B2831">
        <f t="shared" si="1470"/>
        <v>897000</v>
      </c>
      <c r="C2831" s="237" t="str">
        <f t="shared" si="1473"/>
        <v>-4.00808163891986E-08+0.00115207047405243i</v>
      </c>
      <c r="D2831" s="208" t="str">
        <f t="shared" si="1474"/>
        <v>-2.51366150947205+0.00883254030106863i</v>
      </c>
      <c r="E2831" t="str">
        <f t="shared" si="1475"/>
        <v>20500</v>
      </c>
      <c r="F2831" t="str">
        <f t="shared" si="1476"/>
        <v>0.327868852459016</v>
      </c>
      <c r="G2831" t="str">
        <f t="shared" si="1471"/>
        <v>0.327868852459016</v>
      </c>
      <c r="H2831" t="str">
        <f t="shared" si="1477"/>
        <v>3.84560700410447+0.175992063218048i</v>
      </c>
      <c r="I2831" t="str">
        <f t="shared" si="1478"/>
        <v>3522.51076283756i</v>
      </c>
      <c r="J2831" t="str">
        <f t="shared" si="1472"/>
        <v>-16794.5798957812+770.612634564446i</v>
      </c>
      <c r="K2831" t="str">
        <f t="shared" si="1479"/>
        <v>0.00960365971625403-0.209300267296662i</v>
      </c>
      <c r="L2831" t="str">
        <f t="shared" si="1480"/>
        <v>0.00200804573120947-0.0371012020364285i</v>
      </c>
      <c r="M2831" t="str">
        <f t="shared" si="1481"/>
        <v>0.0116117054474635-0.246401469333091i</v>
      </c>
      <c r="N2831" t="str">
        <f t="shared" si="1482"/>
        <v>-11.188545580941i</v>
      </c>
      <c r="O2831" t="str">
        <f t="shared" si="1483"/>
        <v>0.19177587968512+0.98143874590878i</v>
      </c>
      <c r="P2831" t="str">
        <f t="shared" si="1484"/>
        <v>0.80822412031488-0.98143874590878i</v>
      </c>
      <c r="Q2831" t="str">
        <f t="shared" si="1485"/>
        <v>-0.80822412031488+12.1699843268498i</v>
      </c>
      <c r="R2831" t="str">
        <f t="shared" si="1486"/>
        <v>-0.0846811820187632-0.0607874855548013i</v>
      </c>
      <c r="S2831" t="str">
        <f t="shared" si="1487"/>
        <v>1.21162718893299i</v>
      </c>
      <c r="T2831" t="str">
        <f t="shared" si="1488"/>
        <v>0.0736517702450686-0.102602022524917i</v>
      </c>
      <c r="U2831" t="str">
        <f t="shared" si="1489"/>
        <v>0.00005-0.000158419874872487i</v>
      </c>
      <c r="V2831" t="str">
        <f t="shared" si="1490"/>
        <v>0.00002-0.00177430259857185i</v>
      </c>
      <c r="W2831" t="str">
        <f t="shared" si="1491"/>
        <v>0.00004223691687261-0.000146446985390691i</v>
      </c>
      <c r="X2831" t="str">
        <f t="shared" si="1492"/>
        <v>0.0000423857254520732-0.000146353131097143i</v>
      </c>
      <c r="Y2831" t="str">
        <f t="shared" si="1493"/>
        <v>0.009+4.50881377643207i</v>
      </c>
      <c r="Z2831" t="str">
        <f t="shared" si="1494"/>
        <v>-0.000389296939658142-0.000113592072874615i</v>
      </c>
      <c r="AA2831" t="str">
        <f t="shared" si="1495"/>
        <v>0.0053378470536666-2.66152958435386i</v>
      </c>
      <c r="AB2831" t="str">
        <f t="shared" si="1496"/>
        <v>0.246173921487753-0.342937340860789i</v>
      </c>
      <c r="AC2831" t="str">
        <f t="shared" si="1497"/>
        <v>0.918358234387881-0.0646397033550832i</v>
      </c>
      <c r="AD2831" t="str">
        <f t="shared" si="1498"/>
        <v>0.29289156576228-0.352808854760986i</v>
      </c>
      <c r="AE2831" t="str">
        <f t="shared" si="1499"/>
        <v>-0.000154098079343757+0.000104077247360317i</v>
      </c>
      <c r="AF2831" t="str">
        <f t="shared" si="1500"/>
        <v>-6.35926851357652-0.167159522916979i</v>
      </c>
      <c r="AG2831" t="str">
        <f t="shared" si="1501"/>
        <v>0.996606438985043-0.00282875056130353i</v>
      </c>
      <c r="AH2831" t="str">
        <f t="shared" si="1502"/>
        <v>0.00100254821048125-0.000635416566768766i</v>
      </c>
      <c r="AI2831">
        <f t="shared" si="1503"/>
        <v>-58.511330465027747</v>
      </c>
      <c r="AJ2831">
        <f t="shared" si="1504"/>
        <v>-32.366584526616222</v>
      </c>
      <c r="AK2831"/>
      <c r="AL2831"/>
      <c r="AM2831"/>
      <c r="AN2831"/>
    </row>
    <row r="2832" spans="1:40" x14ac:dyDescent="0.35">
      <c r="A2832"/>
      <c r="B2832">
        <f t="shared" si="1470"/>
        <v>898000</v>
      </c>
      <c r="C2832" s="237" t="str">
        <f t="shared" si="1473"/>
        <v>-3.99915992408068E-08+0.00115078754479712i</v>
      </c>
      <c r="D2832" s="208" t="str">
        <f t="shared" si="1474"/>
        <v>-2.51366150878805+0.00882270451011126i</v>
      </c>
      <c r="E2832" t="str">
        <f t="shared" si="1475"/>
        <v>20500</v>
      </c>
      <c r="F2832" t="str">
        <f t="shared" si="1476"/>
        <v>0.327868852459016</v>
      </c>
      <c r="G2832" t="str">
        <f t="shared" si="1471"/>
        <v>0.327868852459016</v>
      </c>
      <c r="H2832" t="str">
        <f t="shared" si="1477"/>
        <v>3.84562626405306+0.17579702915727i</v>
      </c>
      <c r="I2832" t="str">
        <f t="shared" si="1478"/>
        <v>3526.43775365454i</v>
      </c>
      <c r="J2832" t="str">
        <f t="shared" si="1472"/>
        <v>-16832.0491086696+771.471734491497i</v>
      </c>
      <c r="K2832" t="str">
        <f t="shared" si="1479"/>
        <v>0.0095823249065522-0.209068143641875i</v>
      </c>
      <c r="L2832" t="str">
        <f t="shared" si="1480"/>
        <v>0.00200358898543267-0.0370601276126029i</v>
      </c>
      <c r="M2832" t="str">
        <f t="shared" si="1481"/>
        <v>0.0115859138919849-0.246128271254478i</v>
      </c>
      <c r="N2832" t="str">
        <f t="shared" si="1482"/>
        <v>-11.201018875903i</v>
      </c>
      <c r="O2832" t="str">
        <f t="shared" si="1483"/>
        <v>0.204002418868636+0.978970384177042i</v>
      </c>
      <c r="P2832" t="str">
        <f t="shared" si="1484"/>
        <v>0.795997581131364-0.978970384177042i</v>
      </c>
      <c r="Q2832" t="str">
        <f t="shared" si="1485"/>
        <v>-0.795997581131364+12.17998926008i</v>
      </c>
      <c r="R2832" t="str">
        <f t="shared" si="1486"/>
        <v>-0.0842863218136208-0.05984454150828i</v>
      </c>
      <c r="S2832" t="str">
        <f t="shared" si="1487"/>
        <v>1.21297794388163i</v>
      </c>
      <c r="T2832" t="str">
        <f t="shared" si="1488"/>
        <v>0.0725901089112523-0.102237449330831i</v>
      </c>
      <c r="U2832" t="str">
        <f t="shared" si="1489"/>
        <v>0.00005-0.00015824346075793i</v>
      </c>
      <c r="V2832" t="str">
        <f t="shared" si="1490"/>
        <v>0.00002-0.00177232676048881i</v>
      </c>
      <c r="W2832" t="str">
        <f t="shared" si="1491"/>
        <v>0.0000422368351830491-0.000146286157078541i</v>
      </c>
      <c r="X2832" t="str">
        <f t="shared" si="1492"/>
        <v>0.0000423852874931166-0.000146192406431575i</v>
      </c>
      <c r="Y2832" t="str">
        <f t="shared" si="1493"/>
        <v>0.009+4.51384032467781i</v>
      </c>
      <c r="Z2832" t="str">
        <f t="shared" si="1494"/>
        <v>-0.000388436356677084-0.000113462681809241i</v>
      </c>
      <c r="AA2832" t="str">
        <f t="shared" si="1495"/>
        <v>0.00532596439759567-2.65856557598405i</v>
      </c>
      <c r="AB2832" t="str">
        <f t="shared" si="1496"/>
        <v>0.242625421119495-0.341718790206014i</v>
      </c>
      <c r="AC2832" t="str">
        <f t="shared" si="1497"/>
        <v>0.918704382148519-0.0636760999411312i</v>
      </c>
      <c r="AD2832" t="str">
        <f t="shared" si="1498"/>
        <v>0.288489946201731-0.351961829988733i</v>
      </c>
      <c r="AE2832" t="str">
        <f t="shared" si="1499"/>
        <v>-0.000151994516765578+0.000103981927959171i</v>
      </c>
      <c r="AF2832" t="str">
        <f t="shared" si="1500"/>
        <v>-6.35928777284111-0.166974324647159i</v>
      </c>
      <c r="AG2832" t="str">
        <f t="shared" si="1501"/>
        <v>0.996618278832529-0.00278321519371819i</v>
      </c>
      <c r="AH2832" t="str">
        <f t="shared" si="1502"/>
        <v>0.000989051967985817-0.000635267373940983i</v>
      </c>
      <c r="AI2832">
        <f t="shared" si="1503"/>
        <v>-58.595584475178597</v>
      </c>
      <c r="AJ2832">
        <f t="shared" si="1504"/>
        <v>-32.712604269383121</v>
      </c>
      <c r="AK2832"/>
      <c r="AL2832"/>
      <c r="AM2832"/>
      <c r="AN2832"/>
    </row>
    <row r="2833" spans="1:40" x14ac:dyDescent="0.35">
      <c r="A2833"/>
      <c r="B2833">
        <f t="shared" si="1470"/>
        <v>899000</v>
      </c>
      <c r="C2833" s="237" t="str">
        <f t="shared" si="1473"/>
        <v>-3.99026796480951E-08+0.00114950746966695i</v>
      </c>
      <c r="D2833" s="208" t="str">
        <f t="shared" si="1474"/>
        <v>-2.51366150810634+0.00881289060077995i</v>
      </c>
      <c r="E2833" t="str">
        <f t="shared" si="1475"/>
        <v>20500</v>
      </c>
      <c r="F2833" t="str">
        <f t="shared" si="1476"/>
        <v>0.327868852459016</v>
      </c>
      <c r="G2833" t="str">
        <f t="shared" si="1471"/>
        <v>0.327868852459016</v>
      </c>
      <c r="H2833" t="str">
        <f t="shared" si="1477"/>
        <v>3.84564545997291+0.175602425838907i</v>
      </c>
      <c r="I2833" t="str">
        <f t="shared" si="1478"/>
        <v>3530.36474447153i</v>
      </c>
      <c r="J2833" t="str">
        <f t="shared" si="1472"/>
        <v>-16869.5600699846+772.330834418548i</v>
      </c>
      <c r="K2833" t="str">
        <f t="shared" si="1479"/>
        <v>0.00956106106506032-0.208836533234173i</v>
      </c>
      <c r="L2833" t="str">
        <f t="shared" si="1480"/>
        <v>0.00199914704606471-0.0370191437672145i</v>
      </c>
      <c r="M2833" t="str">
        <f t="shared" si="1481"/>
        <v>0.011560208111125-0.245855677001387i</v>
      </c>
      <c r="N2833" t="str">
        <f t="shared" si="1482"/>
        <v>-11.213492170865i</v>
      </c>
      <c r="O2833" t="str">
        <f t="shared" si="1483"/>
        <v>0.216197219137534+0.976349713185392i</v>
      </c>
      <c r="P2833" t="str">
        <f t="shared" si="1484"/>
        <v>0.783802780862466-0.976349713185392i</v>
      </c>
      <c r="Q2833" t="str">
        <f t="shared" si="1485"/>
        <v>-0.783802780862466+12.1898418840504i</v>
      </c>
      <c r="R2833" t="str">
        <f t="shared" si="1486"/>
        <v>-0.0838829924493277-0.0589060190397666i</v>
      </c>
      <c r="S2833" t="str">
        <f t="shared" si="1487"/>
        <v>1.21432869883027i</v>
      </c>
      <c r="T2833" t="str">
        <f t="shared" si="1488"/>
        <v>0.0715312694538309-0.101861525074981i</v>
      </c>
      <c r="U2833" t="str">
        <f t="shared" si="1489"/>
        <v>0.00005-0.000158067439110813i</v>
      </c>
      <c r="V2833" t="str">
        <f t="shared" si="1490"/>
        <v>0.00002-0.0017703553180411i</v>
      </c>
      <c r="W2833" t="str">
        <f t="shared" si="1491"/>
        <v>0.0000422367534029475-0.000146125689054485i</v>
      </c>
      <c r="X2833" t="str">
        <f t="shared" si="1492"/>
        <v>0.0000423848506321212-0.000146032041820823i</v>
      </c>
      <c r="Y2833" t="str">
        <f t="shared" si="1493"/>
        <v>0.009+4.51886687292356i</v>
      </c>
      <c r="Z2833" t="str">
        <f t="shared" si="1494"/>
        <v>-0.000387578643958759-0.000113333587286637i</v>
      </c>
      <c r="AA2833" t="str">
        <f t="shared" si="1495"/>
        <v>0.00531412137649284-2.65560816218242i</v>
      </c>
      <c r="AB2833" t="str">
        <f t="shared" si="1496"/>
        <v>0.239086352600272-0.340462299724698i</v>
      </c>
      <c r="AC2833" t="str">
        <f t="shared" si="1497"/>
        <v>0.919059298800324-0.0627165521191419i</v>
      </c>
      <c r="AD2833" t="str">
        <f t="shared" si="1498"/>
        <v>0.284098753700879-0.351059616993584i</v>
      </c>
      <c r="AE2833" t="str">
        <f t="shared" si="1499"/>
        <v>-0.000149897455455116+0.000103865279402471i</v>
      </c>
      <c r="AF2833" t="str">
        <f t="shared" si="1500"/>
        <v>-6.35930696807925-0.166789535238127i</v>
      </c>
      <c r="AG2833" t="str">
        <f t="shared" si="1501"/>
        <v>0.996630623282473-0.00273788036424457i</v>
      </c>
      <c r="AH2833" t="str">
        <f t="shared" si="1502"/>
        <v>0.000975593210297091-0.000634978291695105i</v>
      </c>
      <c r="AI2833">
        <f t="shared" si="1503"/>
        <v>-58.680672615954222</v>
      </c>
      <c r="AJ2833">
        <f t="shared" si="1504"/>
        <v>-33.058645645561249</v>
      </c>
      <c r="AK2833"/>
      <c r="AL2833"/>
      <c r="AM2833"/>
      <c r="AN2833"/>
    </row>
    <row r="2834" spans="1:40" x14ac:dyDescent="0.35">
      <c r="A2834"/>
      <c r="B2834">
        <f t="shared" si="1470"/>
        <v>900000</v>
      </c>
      <c r="C2834" s="237" t="str">
        <f t="shared" si="1473"/>
        <v>-3.9814056289329E-08+0.00114823023914817i</v>
      </c>
      <c r="D2834" s="208" t="str">
        <f t="shared" si="1474"/>
        <v>-2.51366150742689+0.00880309850013597i</v>
      </c>
      <c r="E2834" t="str">
        <f t="shared" si="1475"/>
        <v>20500</v>
      </c>
      <c r="F2834" t="str">
        <f t="shared" si="1476"/>
        <v>0.327868852459016</v>
      </c>
      <c r="G2834" t="str">
        <f t="shared" si="1471"/>
        <v>0.327868852459016</v>
      </c>
      <c r="H2834" t="str">
        <f t="shared" si="1477"/>
        <v>3.84566459214727+0.175408251841061i</v>
      </c>
      <c r="I2834" t="str">
        <f t="shared" si="1478"/>
        <v>3534.29173528852i</v>
      </c>
      <c r="J2834" t="str">
        <f t="shared" si="1472"/>
        <v>-16907.1127797262+773.189934345598i</v>
      </c>
      <c r="K2834" t="str">
        <f t="shared" si="1479"/>
        <v>0.00953986787757533-0.208605434376697i</v>
      </c>
      <c r="L2834" t="str">
        <f t="shared" si="1480"/>
        <v>0.00199471984765444-0.036978250201866i</v>
      </c>
      <c r="M2834" t="str">
        <f t="shared" si="1481"/>
        <v>0.0115345877252298-0.245583684578563i</v>
      </c>
      <c r="N2834" t="str">
        <f t="shared" si="1482"/>
        <v>-11.2259654658271i</v>
      </c>
      <c r="O2834" t="str">
        <f t="shared" si="1483"/>
        <v>0.228358383211833+0.973577140660604i</v>
      </c>
      <c r="P2834" t="str">
        <f t="shared" si="1484"/>
        <v>0.771641616788167-0.973577140660604i</v>
      </c>
      <c r="Q2834" t="str">
        <f t="shared" si="1485"/>
        <v>-0.771641616788167+12.1995426064877i</v>
      </c>
      <c r="R2834" t="str">
        <f t="shared" si="1486"/>
        <v>-0.0834712228710477-0.0579719888055935i</v>
      </c>
      <c r="S2834" t="str">
        <f t="shared" si="1487"/>
        <v>1.21567945377892i</v>
      </c>
      <c r="T2834" t="str">
        <f t="shared" si="1488"/>
        <v>0.0704753556856616-0.101474250626134i</v>
      </c>
      <c r="U2834" t="str">
        <f t="shared" si="1489"/>
        <v>0.00005-0.000157891808622912i</v>
      </c>
      <c r="V2834" t="str">
        <f t="shared" si="1490"/>
        <v>0.00002-0.00176838825657661i</v>
      </c>
      <c r="W2834" t="str">
        <f t="shared" si="1491"/>
        <v>0.0000422366715323067-0.000145965580117519i</v>
      </c>
      <c r="X2834" t="str">
        <f t="shared" si="1492"/>
        <v>0.0000423844148638099-0.000145872036064667i</v>
      </c>
      <c r="Y2834" t="str">
        <f t="shared" si="1493"/>
        <v>0.009+4.5238934211693i</v>
      </c>
      <c r="Z2834" t="str">
        <f t="shared" si="1494"/>
        <v>-0.000386723788752973-0.000113204788278717i</v>
      </c>
      <c r="AA2834" t="str">
        <f t="shared" si="1495"/>
        <v>0.00530231781427783-2.65265732096462i</v>
      </c>
      <c r="AB2834" t="str">
        <f t="shared" si="1496"/>
        <v>0.235557062914522-0.339167872320612i</v>
      </c>
      <c r="AC2834" t="str">
        <f t="shared" si="1497"/>
        <v>0.919422957831318-0.0617611330159143i</v>
      </c>
      <c r="AD2834" t="str">
        <f t="shared" si="1498"/>
        <v>0.279718684360592-0.350102340502832i</v>
      </c>
      <c r="AE2834" t="str">
        <f t="shared" si="1499"/>
        <v>-0.000147807130733432+0.000103727409129897i</v>
      </c>
      <c r="AF2834" t="str">
        <f t="shared" si="1500"/>
        <v>-6.35932609957416-0.166605153340925i</v>
      </c>
      <c r="AG2834" t="str">
        <f t="shared" si="1501"/>
        <v>0.996643469467084-0.00269275209451884i</v>
      </c>
      <c r="AH2834" t="str">
        <f t="shared" si="1502"/>
        <v>0.000962173515656615-0.000634549982080173i</v>
      </c>
      <c r="AI2834">
        <f t="shared" si="1503"/>
        <v>-58.766608172346473</v>
      </c>
      <c r="AJ2834">
        <f t="shared" si="1504"/>
        <v>-33.404708019585186</v>
      </c>
      <c r="AK2834"/>
      <c r="AL2834"/>
      <c r="AM2834"/>
      <c r="AN2834"/>
    </row>
    <row r="2835" spans="1:40" x14ac:dyDescent="0.35">
      <c r="A2835"/>
      <c r="B2835">
        <f t="shared" si="1470"/>
        <v>901000</v>
      </c>
      <c r="C2835" s="237" t="str">
        <f t="shared" si="1473"/>
        <v>-3.97257278501043E-08+0.00114695584376926i</v>
      </c>
      <c r="D2835" s="208" t="str">
        <f t="shared" si="1474"/>
        <v>-2.51366150674971+0.00879332813556433i</v>
      </c>
      <c r="E2835" t="str">
        <f t="shared" si="1475"/>
        <v>20500</v>
      </c>
      <c r="F2835" t="str">
        <f t="shared" si="1476"/>
        <v>0.327868852459016</v>
      </c>
      <c r="G2835" t="str">
        <f t="shared" si="1471"/>
        <v>0.327868852459016</v>
      </c>
      <c r="H2835" t="str">
        <f t="shared" si="1477"/>
        <v>3.84568366085787+0.175214505748081i</v>
      </c>
      <c r="I2835" t="str">
        <f t="shared" si="1478"/>
        <v>3538.2187261055i</v>
      </c>
      <c r="J2835" t="str">
        <f t="shared" si="1472"/>
        <v>-16944.7072378945+774.049034272649i</v>
      </c>
      <c r="K2835" t="str">
        <f t="shared" si="1479"/>
        <v>0.00951874503162987-0.208374845380038i</v>
      </c>
      <c r="L2835" t="str">
        <f t="shared" si="1480"/>
        <v>0.00199030732511156-0.0369374466194647i</v>
      </c>
      <c r="M2835" t="str">
        <f t="shared" si="1481"/>
        <v>0.0115090523567414-0.245312291999503i</v>
      </c>
      <c r="N2835" t="str">
        <f t="shared" si="1482"/>
        <v>-11.2384387607891i</v>
      </c>
      <c r="O2835" t="str">
        <f t="shared" si="1483"/>
        <v>0.240484019044422+0.970653097962523i</v>
      </c>
      <c r="P2835" t="str">
        <f t="shared" si="1484"/>
        <v>0.759515980955578-0.970653097962523i</v>
      </c>
      <c r="Q2835" t="str">
        <f t="shared" si="1485"/>
        <v>-0.759515980955578+12.2090918587516i</v>
      </c>
      <c r="R2835" t="str">
        <f t="shared" si="1486"/>
        <v>-0.0830510423301635-0.0570425216820355i</v>
      </c>
      <c r="S2835" t="str">
        <f t="shared" si="1487"/>
        <v>1.21703020872756i</v>
      </c>
      <c r="T2835" t="str">
        <f t="shared" si="1488"/>
        <v>0.069422472069034-0.10107562738212i</v>
      </c>
      <c r="U2835" t="str">
        <f t="shared" si="1489"/>
        <v>0.00005-0.00015771656799181i</v>
      </c>
      <c r="V2835" t="str">
        <f t="shared" si="1490"/>
        <v>0.00002-0.00176642556150827i</v>
      </c>
      <c r="W2835" t="str">
        <f t="shared" si="1491"/>
        <v>0.0000422365895711283-0.000145805829071972i</v>
      </c>
      <c r="X2835" t="str">
        <f t="shared" si="1492"/>
        <v>0.0000423839801829343-0.000145712387968215i</v>
      </c>
      <c r="Y2835" t="str">
        <f t="shared" si="1493"/>
        <v>0.009+4.52891996941505i</v>
      </c>
      <c r="Z2835" t="str">
        <f t="shared" si="1494"/>
        <v>-0.000385871778380254-0.000113076283762178i</v>
      </c>
      <c r="AA2835" t="str">
        <f t="shared" si="1495"/>
        <v>0.00529055353584705-2.64971303044388i</v>
      </c>
      <c r="AB2835" t="str">
        <f t="shared" si="1496"/>
        <v>0.232037901217349-0.337835512665867i</v>
      </c>
      <c r="AC2835" t="str">
        <f t="shared" si="1497"/>
        <v>0.919795332422968-0.0608099159816202i</v>
      </c>
      <c r="AD2835" t="str">
        <f t="shared" si="1498"/>
        <v>0.275350432880813-0.349090134140002i</v>
      </c>
      <c r="AE2835" t="str">
        <f t="shared" si="1499"/>
        <v>-0.000145723776280084+0.000103568427193134i</v>
      </c>
      <c r="AF2835" t="str">
        <f t="shared" si="1500"/>
        <v>-6.35934516760758-0.166421177612517i</v>
      </c>
      <c r="AG2835" t="str">
        <f t="shared" si="1501"/>
        <v>0.996656814445893-0.00264783636614989i</v>
      </c>
      <c r="AH2835" t="str">
        <f t="shared" si="1502"/>
        <v>0.000948794451588315-0.000633983125305853i</v>
      </c>
      <c r="AI2835">
        <f t="shared" si="1503"/>
        <v>-58.853404807222077</v>
      </c>
      <c r="AJ2835">
        <f t="shared" si="1504"/>
        <v>-33.750790754475034</v>
      </c>
      <c r="AK2835"/>
      <c r="AL2835"/>
      <c r="AM2835"/>
      <c r="AN2835"/>
    </row>
    <row r="2836" spans="1:40" x14ac:dyDescent="0.35">
      <c r="A2836"/>
      <c r="B2836">
        <f t="shared" si="1470"/>
        <v>902000</v>
      </c>
      <c r="C2836" s="237" t="str">
        <f t="shared" si="1473"/>
        <v>-3.9637693023299E-08+0.00114568427410072i</v>
      </c>
      <c r="D2836" s="208" t="str">
        <f t="shared" si="1474"/>
        <v>-2.51366150607477+0.00878357943477219i</v>
      </c>
      <c r="E2836" t="str">
        <f t="shared" si="1475"/>
        <v>20500</v>
      </c>
      <c r="F2836" t="str">
        <f t="shared" si="1476"/>
        <v>0.327868852459016</v>
      </c>
      <c r="G2836" t="str">
        <f t="shared" si="1471"/>
        <v>0.327868852459016</v>
      </c>
      <c r="H2836" t="str">
        <f t="shared" si="1477"/>
        <v>3.84570266638483+0.175021186150505i</v>
      </c>
      <c r="I2836" t="str">
        <f t="shared" si="1478"/>
        <v>3542.14571692249i</v>
      </c>
      <c r="J2836" t="str">
        <f t="shared" si="1472"/>
        <v>-16982.3434444894+774.908134199699i</v>
      </c>
      <c r="K2836" t="str">
        <f t="shared" si="1479"/>
        <v>0.00949769221648115-0.208144764562209i</v>
      </c>
      <c r="L2836" t="str">
        <f t="shared" si="1480"/>
        <v>0.00198590941370435-0.0368967327242169i</v>
      </c>
      <c r="M2836" t="str">
        <f t="shared" si="1481"/>
        <v>0.0114836016301855-0.245041497286426i</v>
      </c>
      <c r="N2836" t="str">
        <f t="shared" si="1482"/>
        <v>-11.2509120557511i</v>
      </c>
      <c r="O2836" t="str">
        <f t="shared" si="1483"/>
        <v>0.252572240115998+0.967578040016818i</v>
      </c>
      <c r="P2836" t="str">
        <f t="shared" si="1484"/>
        <v>0.747427759884002-0.967578040016818i</v>
      </c>
      <c r="Q2836" t="str">
        <f t="shared" si="1485"/>
        <v>-0.747427759884002+12.2184900957679i</v>
      </c>
      <c r="R2836" t="str">
        <f t="shared" si="1486"/>
        <v>-0.0826224803975063-0.0561176887708842i</v>
      </c>
      <c r="S2836" t="str">
        <f t="shared" si="1487"/>
        <v>1.2183809636762i</v>
      </c>
      <c r="T2836" t="str">
        <f t="shared" si="1488"/>
        <v>0.068372723723951-0.100665657288032i</v>
      </c>
      <c r="U2836" t="str">
        <f t="shared" si="1489"/>
        <v>0.0000499999999999999-0.000157541715920866i</v>
      </c>
      <c r="V2836" t="str">
        <f t="shared" si="1490"/>
        <v>0.00002-0.00176446721831369i</v>
      </c>
      <c r="W2836" t="str">
        <f t="shared" si="1491"/>
        <v>0.0000422365075194138-0.000145646434727474i</v>
      </c>
      <c r="X2836" t="str">
        <f t="shared" si="1492"/>
        <v>0.0000423835465842755-0.000145553096341875i</v>
      </c>
      <c r="Y2836" t="str">
        <f t="shared" si="1493"/>
        <v>0.009+4.53394651766079i</v>
      </c>
      <c r="Z2836" t="str">
        <f t="shared" si="1494"/>
        <v>-0.000385022600231377-0.000112948072718471i</v>
      </c>
      <c r="AA2836" t="str">
        <f t="shared" si="1495"/>
        <v>0.0052788283670672-2.64677526883054i</v>
      </c>
      <c r="AB2836" t="str">
        <f t="shared" si="1496"/>
        <v>0.2285292188622-0.336465227261748i</v>
      </c>
      <c r="AC2836" t="str">
        <f t="shared" si="1497"/>
        <v>0.920176395437235-0.0598629745959746i</v>
      </c>
      <c r="AD2836" t="str">
        <f t="shared" si="1498"/>
        <v>0.270994692443681-0.348023140411225i</v>
      </c>
      <c r="AE2836" t="str">
        <f t="shared" si="1499"/>
        <v>-0.000143647624104446+0.000103388446233371i</v>
      </c>
      <c r="AF2836" t="str">
        <f t="shared" si="1500"/>
        <v>-6.3593641724596-0.166237606715733i</v>
      </c>
      <c r="AG2836" t="str">
        <f t="shared" si="1501"/>
        <v>0.996670655206284-0.00260313911982038i</v>
      </c>
      <c r="AH2836" t="str">
        <f t="shared" si="1502"/>
        <v>0.000935457574686431-0.000633278419582853i</v>
      </c>
      <c r="AI2836">
        <f t="shared" si="1503"/>
        <v>-58.941076575526296</v>
      </c>
      <c r="AJ2836">
        <f t="shared" si="1504"/>
        <v>-34.096893211970823</v>
      </c>
      <c r="AK2836"/>
      <c r="AL2836"/>
      <c r="AM2836"/>
      <c r="AN2836"/>
    </row>
    <row r="2837" spans="1:40" x14ac:dyDescent="0.35">
      <c r="A2837"/>
      <c r="B2837">
        <f t="shared" si="1470"/>
        <v>903000</v>
      </c>
      <c r="C2837" s="237" t="str">
        <f t="shared" si="1473"/>
        <v>-3.95499505090251E-08+0.00114441552075481i</v>
      </c>
      <c r="D2837" s="208" t="str">
        <f t="shared" si="1474"/>
        <v>-2.51366150540208+0.00877385232578688i</v>
      </c>
      <c r="E2837" t="str">
        <f t="shared" si="1475"/>
        <v>20500</v>
      </c>
      <c r="F2837" t="str">
        <f t="shared" si="1476"/>
        <v>0.327868852459016</v>
      </c>
      <c r="G2837" t="str">
        <f t="shared" si="1471"/>
        <v>0.327868852459016</v>
      </c>
      <c r="H2837" t="str">
        <f t="shared" si="1477"/>
        <v>3.84572160900681+0.17482829164505i</v>
      </c>
      <c r="I2837" t="str">
        <f t="shared" si="1478"/>
        <v>3546.07270773948i</v>
      </c>
      <c r="J2837" t="str">
        <f t="shared" si="1472"/>
        <v>-17020.0213995109+775.767234126751i</v>
      </c>
      <c r="K2837" t="str">
        <f t="shared" si="1479"/>
        <v>0.00947670912309917-0.207915190248593i</v>
      </c>
      <c r="L2837" t="str">
        <f t="shared" si="1480"/>
        <v>0.00198152604905723-0.0368561082216198i</v>
      </c>
      <c r="M2837" t="str">
        <f t="shared" si="1481"/>
        <v>0.0114582351721564-0.244771298470213i</v>
      </c>
      <c r="N2837" t="str">
        <f t="shared" si="1482"/>
        <v>-11.2633853507132i</v>
      </c>
      <c r="O2837" t="str">
        <f t="shared" si="1483"/>
        <v>0.264621165728292+0.964352445244268i</v>
      </c>
      <c r="P2837" t="str">
        <f t="shared" si="1484"/>
        <v>0.735378834271708-0.964352445244268i</v>
      </c>
      <c r="Q2837" t="str">
        <f t="shared" si="1485"/>
        <v>-0.735378834271708+12.2277377959575i</v>
      </c>
      <c r="R2837" t="str">
        <f t="shared" si="1486"/>
        <v>-0.08218556697683-0.0551975614048139i</v>
      </c>
      <c r="S2837" t="str">
        <f t="shared" si="1487"/>
        <v>1.21973171862485i</v>
      </c>
      <c r="T2837" t="str">
        <f t="shared" si="1488"/>
        <v>0.0673262164361943-0.100244342854807i</v>
      </c>
      <c r="U2837" t="str">
        <f t="shared" si="1489"/>
        <v>0.0000499999999999999-0.000157367251119181i</v>
      </c>
      <c r="V2837" t="str">
        <f t="shared" si="1490"/>
        <v>0.00002-0.00176251321253483i</v>
      </c>
      <c r="W2837" t="str">
        <f t="shared" si="1491"/>
        <v>0.0000422364253771653-0.000145487395898926i</v>
      </c>
      <c r="X2837" t="str">
        <f t="shared" si="1492"/>
        <v>0.0000423831140626437-0.000145394160001318i</v>
      </c>
      <c r="Y2837" t="str">
        <f t="shared" si="1493"/>
        <v>0.009+4.53897306590653i</v>
      </c>
      <c r="Z2837" t="str">
        <f t="shared" si="1494"/>
        <v>-0.000384176241766891-0.000112820154133778i</v>
      </c>
      <c r="AA2837" t="str">
        <f t="shared" si="1495"/>
        <v>0.00526714213476876-2.64384401443145i</v>
      </c>
      <c r="AB2837" t="str">
        <f t="shared" si="1496"/>
        <v>0.225031369427823-0.335057024500819i</v>
      </c>
      <c r="AC2837" t="str">
        <f t="shared" si="1497"/>
        <v>0.920566119403385-0.0589203826741918i</v>
      </c>
      <c r="AD2837" t="str">
        <f t="shared" si="1498"/>
        <v>0.266652154597023-0.346901510689999i</v>
      </c>
      <c r="AE2837" t="str">
        <f t="shared" si="1499"/>
        <v>-0.000141578904517415+0.000103187581458401i</v>
      </c>
      <c r="AF2837" t="str">
        <f t="shared" si="1500"/>
        <v>-6.35938311440889-0.166054439319263i</v>
      </c>
      <c r="AG2837" t="str">
        <f t="shared" si="1501"/>
        <v>0.996684988664033-0.00255866625439718i</v>
      </c>
      <c r="AH2837" t="str">
        <f t="shared" si="1502"/>
        <v>0.000922164430406515-0.000632436580960249i</v>
      </c>
      <c r="AI2837">
        <f t="shared" si="1503"/>
        <v>-59.029637939160935</v>
      </c>
      <c r="AJ2837">
        <f t="shared" si="1504"/>
        <v>-34.443014752630233</v>
      </c>
      <c r="AK2837"/>
      <c r="AL2837"/>
      <c r="AM2837"/>
      <c r="AN2837"/>
    </row>
    <row r="2838" spans="1:40" x14ac:dyDescent="0.35">
      <c r="A2838"/>
      <c r="B2838">
        <f t="shared" si="1470"/>
        <v>904000</v>
      </c>
      <c r="C2838" s="237" t="str">
        <f t="shared" si="1473"/>
        <v>-3.94624990145798E-08+0.00114314957438531i</v>
      </c>
      <c r="D2838" s="208" t="str">
        <f t="shared" si="1474"/>
        <v>-2.51366150473162+0.00876414673695405i</v>
      </c>
      <c r="E2838" t="str">
        <f t="shared" si="1475"/>
        <v>20500</v>
      </c>
      <c r="F2838" t="str">
        <f t="shared" si="1476"/>
        <v>0.327868852459016</v>
      </c>
      <c r="G2838" t="str">
        <f t="shared" si="1471"/>
        <v>0.327868852459016</v>
      </c>
      <c r="H2838" t="str">
        <f t="shared" si="1477"/>
        <v>3.84574048900086+0.17463582083456i</v>
      </c>
      <c r="I2838" t="str">
        <f t="shared" si="1478"/>
        <v>3549.99969855647i</v>
      </c>
      <c r="J2838" t="str">
        <f t="shared" si="1472"/>
        <v>-17057.741102959+776.626334053801i</v>
      </c>
      <c r="K2838" t="str">
        <f t="shared" si="1479"/>
        <v>0.00945579544415547-0.20768612077191i</v>
      </c>
      <c r="L2838" t="str">
        <f t="shared" si="1480"/>
        <v>0.0019771571671484-0.0368155728184544i</v>
      </c>
      <c r="M2838" t="str">
        <f t="shared" si="1481"/>
        <v>0.0114329526113039-0.244501693590364i</v>
      </c>
      <c r="N2838" t="str">
        <f t="shared" si="1482"/>
        <v>-11.2758586456752i</v>
      </c>
      <c r="O2838" t="str">
        <f t="shared" si="1483"/>
        <v>0.276628921296367+0.960976815486413i</v>
      </c>
      <c r="P2838" t="str">
        <f t="shared" si="1484"/>
        <v>0.723371078703633-0.960976815486413i</v>
      </c>
      <c r="Q2838" t="str">
        <f t="shared" si="1485"/>
        <v>-0.723371078703633+12.2368354611616i</v>
      </c>
      <c r="R2838" t="str">
        <f t="shared" si="1486"/>
        <v>-0.0817403323185032-0.0542822111524698i</v>
      </c>
      <c r="S2838" t="str">
        <f t="shared" si="1487"/>
        <v>1.22108247357349i</v>
      </c>
      <c r="T2838" t="str">
        <f t="shared" si="1488"/>
        <v>0.0662830566650963-0.099811687178197i</v>
      </c>
      <c r="U2838" t="str">
        <f t="shared" si="1489"/>
        <v>0.0000499999999999999-0.000157193172301572i</v>
      </c>
      <c r="V2838" t="str">
        <f t="shared" si="1490"/>
        <v>0.00002-0.0017605635297776i</v>
      </c>
      <c r="W2838" t="str">
        <f t="shared" si="1491"/>
        <v>0.0000422363431443839-0.000145328711406477i</v>
      </c>
      <c r="X2838" t="str">
        <f t="shared" si="1492"/>
        <v>0.0000423826826128773-0.000145235577767467i</v>
      </c>
      <c r="Y2838" t="str">
        <f t="shared" si="1493"/>
        <v>0.009+4.54399961415228i</v>
      </c>
      <c r="Z2838" t="str">
        <f t="shared" si="1494"/>
        <v>-0.00038333269051669-0.000112692526998979i</v>
      </c>
      <c r="AA2838" t="str">
        <f t="shared" si="1495"/>
        <v>0.00525549466673963-2.64091924564947i</v>
      </c>
      <c r="AB2838" t="str">
        <f t="shared" si="1496"/>
        <v>0.221544708744244-0.333610914730333i</v>
      </c>
      <c r="AC2838" t="str">
        <f t="shared" si="1497"/>
        <v>0.920964476504561-0.0579822142726772i</v>
      </c>
      <c r="AD2838" t="str">
        <f t="shared" si="1498"/>
        <v>0.262323509137963-0.345725405200423i</v>
      </c>
      <c r="AE2838" t="str">
        <f t="shared" si="1499"/>
        <v>-0.000139517846103416+0.000102965950619454i</v>
      </c>
      <c r="AF2838" t="str">
        <f t="shared" si="1500"/>
        <v>-6.35940199373248-0.165871674097606i</v>
      </c>
      <c r="AG2838" t="str">
        <f t="shared" si="1501"/>
        <v>0.996699811663868-0.00251442362604882i</v>
      </c>
      <c r="AH2838" t="str">
        <f t="shared" si="1502"/>
        <v>0.000908916552858795-0.000631458343160486i</v>
      </c>
      <c r="AI2838">
        <f t="shared" si="1503"/>
        <v>-59.119103782577689</v>
      </c>
      <c r="AJ2838">
        <f t="shared" si="1504"/>
        <v>-34.78915473593888</v>
      </c>
      <c r="AK2838"/>
      <c r="AL2838"/>
      <c r="AM2838"/>
      <c r="AN2838"/>
    </row>
    <row r="2839" spans="1:40" x14ac:dyDescent="0.35">
      <c r="A2839"/>
      <c r="B2839">
        <f t="shared" si="1470"/>
        <v>905000</v>
      </c>
      <c r="C2839" s="237" t="str">
        <f t="shared" si="1473"/>
        <v>-3.93753372543984E-08+0.00114188642568734i</v>
      </c>
      <c r="D2839" s="208" t="str">
        <f t="shared" si="1474"/>
        <v>-2.51366150406337+0.00875446259693628i</v>
      </c>
      <c r="E2839" t="str">
        <f t="shared" si="1475"/>
        <v>20500</v>
      </c>
      <c r="F2839" t="str">
        <f t="shared" si="1476"/>
        <v>0.327868852459016</v>
      </c>
      <c r="G2839" t="str">
        <f t="shared" si="1471"/>
        <v>0.327868852459016</v>
      </c>
      <c r="H2839" t="str">
        <f t="shared" si="1477"/>
        <v>3.84575930664252+0.174443772327981i</v>
      </c>
      <c r="I2839" t="str">
        <f t="shared" si="1478"/>
        <v>3553.92668937345i</v>
      </c>
      <c r="J2839" t="str">
        <f t="shared" si="1472"/>
        <v>-17095.5025548337+777.485433980852i</v>
      </c>
      <c r="K2839" t="str">
        <f t="shared" si="1479"/>
        <v>0.00943495087401205-0.207457554472173i</v>
      </c>
      <c r="L2839" t="str">
        <f t="shared" si="1480"/>
        <v>0.00197280270430759-0.0367751262227793i</v>
      </c>
      <c r="M2839" t="str">
        <f t="shared" si="1481"/>
        <v>0.0114077535783196-0.244232680694952i</v>
      </c>
      <c r="N2839" t="str">
        <f t="shared" si="1482"/>
        <v>-11.2883319406372i</v>
      </c>
      <c r="O2839" t="str">
        <f t="shared" si="1483"/>
        <v>0.288593638640862+0.957451675927317i</v>
      </c>
      <c r="P2839" t="str">
        <f t="shared" si="1484"/>
        <v>0.711406361359138-0.957451675927317i</v>
      </c>
      <c r="Q2839" t="str">
        <f t="shared" si="1485"/>
        <v>-0.711406361359138+12.2457836165645i</v>
      </c>
      <c r="R2839" t="str">
        <f t="shared" si="1486"/>
        <v>-0.0812868070333762-0.0533717098232036i</v>
      </c>
      <c r="S2839" t="str">
        <f t="shared" si="1487"/>
        <v>1.22243322852213i</v>
      </c>
      <c r="T2839" t="str">
        <f t="shared" si="1488"/>
        <v>0.0652433515509251-0.0993676939580654i</v>
      </c>
      <c r="U2839" t="str">
        <f t="shared" si="1489"/>
        <v>0.0000499999999999999-0.000157019478188531i</v>
      </c>
      <c r="V2839" t="str">
        <f t="shared" si="1490"/>
        <v>0.00002-0.00175861815571155i</v>
      </c>
      <c r="W2839" t="str">
        <f t="shared" si="1491"/>
        <v>0.0000422362608210714-0.000145170380075486i</v>
      </c>
      <c r="X2839" t="str">
        <f t="shared" si="1492"/>
        <v>0.000042382252229843-0.000145077348466443i</v>
      </c>
      <c r="Y2839" t="str">
        <f t="shared" si="1493"/>
        <v>0.009+4.54902616239802i</v>
      </c>
      <c r="Z2839" t="str">
        <f t="shared" si="1494"/>
        <v>-0.000382491934079496-0.000112565190309625i</v>
      </c>
      <c r="AA2839" t="str">
        <f t="shared" si="1495"/>
        <v>0.00524388579171879-2.63800094098293i</v>
      </c>
      <c r="AB2839" t="str">
        <f t="shared" si="1496"/>
        <v>0.218069594917451-0.332126910316724i</v>
      </c>
      <c r="AC2839" t="str">
        <f t="shared" si="1497"/>
        <v>0.921371438564157-0.0570485436943732i</v>
      </c>
      <c r="AD2839" t="str">
        <f t="shared" si="1498"/>
        <v>0.258009443996321-0.344494992998676i</v>
      </c>
      <c r="AE2839" t="str">
        <f t="shared" si="1499"/>
        <v>-0.000137464675692537+0.00010272367398764i</v>
      </c>
      <c r="AF2839" t="str">
        <f t="shared" si="1500"/>
        <v>-6.35942081070589-0.165689309731045i</v>
      </c>
      <c r="AG2839" t="str">
        <f t="shared" si="1501"/>
        <v>0.996715120980034-0.00247041704736685i</v>
      </c>
      <c r="AH2839" t="str">
        <f t="shared" si="1502"/>
        <v>0.000895715464602941-0.000630344457411424i</v>
      </c>
      <c r="AI2839">
        <f t="shared" si="1503"/>
        <v>-59.209489429137562</v>
      </c>
      <c r="AJ2839">
        <f t="shared" si="1504"/>
        <v>-35.135312520435455</v>
      </c>
      <c r="AK2839"/>
      <c r="AL2839"/>
      <c r="AM2839"/>
      <c r="AN2839"/>
    </row>
    <row r="2840" spans="1:40" x14ac:dyDescent="0.35">
      <c r="A2840"/>
      <c r="B2840">
        <f t="shared" si="1470"/>
        <v>906000</v>
      </c>
      <c r="C2840" s="237" t="str">
        <f t="shared" si="1473"/>
        <v>-3.92884639500074E-08+0.00114062606539708i</v>
      </c>
      <c r="D2840" s="208" t="str">
        <f t="shared" si="1474"/>
        <v>-2.51366150339735+0.00874479983471095i</v>
      </c>
      <c r="E2840" t="str">
        <f t="shared" si="1475"/>
        <v>20500</v>
      </c>
      <c r="F2840" t="str">
        <f t="shared" si="1476"/>
        <v>0.327868852459016</v>
      </c>
      <c r="G2840" t="str">
        <f t="shared" si="1471"/>
        <v>0.327868852459016</v>
      </c>
      <c r="H2840" t="str">
        <f t="shared" si="1477"/>
        <v>3.84577806220589+0.174252144740333i</v>
      </c>
      <c r="I2840" t="str">
        <f t="shared" si="1478"/>
        <v>3557.85368019044i</v>
      </c>
      <c r="J2840" t="str">
        <f t="shared" si="1472"/>
        <v>-17133.305755135+778.344533907902i</v>
      </c>
      <c r="K2840" t="str">
        <f t="shared" si="1479"/>
        <v>0.00941417510871016-0.207229489696651i</v>
      </c>
      <c r="L2840" t="str">
        <f t="shared" si="1480"/>
        <v>0.00196846259721365-0.0367347681439227i</v>
      </c>
      <c r="M2840" t="str">
        <f t="shared" si="1481"/>
        <v>0.0113826377059238-0.243964257840574i</v>
      </c>
      <c r="N2840" t="str">
        <f t="shared" si="1482"/>
        <v>-11.3008052355992i</v>
      </c>
      <c r="O2840" t="str">
        <f t="shared" si="1483"/>
        <v>0.300513456278248+0.953777575011963i</v>
      </c>
      <c r="P2840" t="str">
        <f t="shared" si="1484"/>
        <v>0.699486543721752-0.953777575011963i</v>
      </c>
      <c r="Q2840" t="str">
        <f t="shared" si="1485"/>
        <v>-0.699486543721752+12.2545828106112i</v>
      </c>
      <c r="R2840" t="str">
        <f t="shared" si="1486"/>
        <v>-0.0808250221069019-0.0524661294715992i</v>
      </c>
      <c r="S2840" t="str">
        <f t="shared" si="1487"/>
        <v>1.22378398347078i</v>
      </c>
      <c r="T2840" t="str">
        <f t="shared" si="1488"/>
        <v>0.0642072089220474-0.0989123675180983i</v>
      </c>
      <c r="U2840" t="str">
        <f t="shared" si="1489"/>
        <v>0.0000499999999999999-0.000156846167506204i</v>
      </c>
      <c r="V2840" t="str">
        <f t="shared" si="1490"/>
        <v>0.00002-0.00175667707606949i</v>
      </c>
      <c r="W2840" t="str">
        <f t="shared" si="1491"/>
        <v>0.0000422361784072295-0.000145012400736502i</v>
      </c>
      <c r="X2840" t="str">
        <f t="shared" si="1492"/>
        <v>0.0000423818229084369-0.00014491947092956i</v>
      </c>
      <c r="Y2840" t="str">
        <f t="shared" si="1493"/>
        <v>0.009+4.55405271064376i</v>
      </c>
      <c r="Z2840" t="str">
        <f t="shared" si="1494"/>
        <v>-0.000381653960122465-0.000112438143065919i</v>
      </c>
      <c r="AA2840" t="str">
        <f t="shared" si="1495"/>
        <v>0.00523231533938999-2.63508907902511i</v>
      </c>
      <c r="AB2840" t="str">
        <f t="shared" si="1496"/>
        <v>0.214606388353336-0.330605025711496i</v>
      </c>
      <c r="AC2840" t="str">
        <f t="shared" si="1497"/>
        <v>0.921786977031934-0.0561194454938992i</v>
      </c>
      <c r="AD2840" t="str">
        <f t="shared" si="1498"/>
        <v>0.25371064511855-0.343210451953026i</v>
      </c>
      <c r="AE2840" t="str">
        <f t="shared" si="1499"/>
        <v>-0.000135419618333133+0.000102460874330107i</v>
      </c>
      <c r="AF2840" t="str">
        <f t="shared" si="1500"/>
        <v>-6.35943956560324-0.165507344905622i</v>
      </c>
      <c r="AG2840" t="str">
        <f t="shared" si="1501"/>
        <v>0.996730913316873-0.00242665228649805i</v>
      </c>
      <c r="AH2840" t="str">
        <f t="shared" si="1502"/>
        <v>0.000882562676446383-0.000629095692275989i</v>
      </c>
      <c r="AI2840">
        <f t="shared" si="1503"/>
        <v>-59.300810658265476</v>
      </c>
      <c r="AJ2840">
        <f t="shared" si="1504"/>
        <v>-35.48148746381279</v>
      </c>
      <c r="AK2840"/>
      <c r="AL2840"/>
      <c r="AM2840"/>
      <c r="AN2840"/>
    </row>
    <row r="2841" spans="1:40" x14ac:dyDescent="0.35">
      <c r="A2841"/>
      <c r="B2841">
        <f t="shared" ref="B2841:B2904" si="1505">B2840+1000</f>
        <v>907000</v>
      </c>
      <c r="C2841" s="237" t="str">
        <f t="shared" si="1473"/>
        <v>-3.92018778299769E-08+0.00113936848429157i</v>
      </c>
      <c r="D2841" s="208" t="str">
        <f t="shared" si="1474"/>
        <v>-2.51366150273352+0.00873515837956871i</v>
      </c>
      <c r="E2841" t="str">
        <f t="shared" si="1475"/>
        <v>20500</v>
      </c>
      <c r="F2841" t="str">
        <f t="shared" si="1476"/>
        <v>0.327868852459016</v>
      </c>
      <c r="G2841" t="str">
        <f t="shared" si="1471"/>
        <v>0.327868852459016</v>
      </c>
      <c r="H2841" t="str">
        <f t="shared" si="1477"/>
        <v>3.84579675596346+0.174060936692661i</v>
      </c>
      <c r="I2841" t="str">
        <f t="shared" si="1478"/>
        <v>3561.78067100743i</v>
      </c>
      <c r="J2841" t="str">
        <f t="shared" si="1472"/>
        <v>-17171.150703863+779.203633834954i</v>
      </c>
      <c r="K2841" t="str">
        <f t="shared" si="1479"/>
        <v>0.00939346784595911-0.207001924799827i</v>
      </c>
      <c r="L2841" t="str">
        <f t="shared" si="1480"/>
        <v>0.00196413678289235-0.0366944982924768i</v>
      </c>
      <c r="M2841" t="str">
        <f t="shared" si="1481"/>
        <v>0.0113576046288515-0.243696423092304i</v>
      </c>
      <c r="N2841" t="str">
        <f t="shared" si="1482"/>
        <v>-11.3132785305613i</v>
      </c>
      <c r="O2841" t="str">
        <f t="shared" si="1483"/>
        <v>0.31238651971064+0.949955084360873i</v>
      </c>
      <c r="P2841" t="str">
        <f t="shared" si="1484"/>
        <v>0.68761348028936-0.949955084360873i</v>
      </c>
      <c r="Q2841" t="str">
        <f t="shared" si="1485"/>
        <v>-0.68761348028936+12.2632336149222i</v>
      </c>
      <c r="R2841" t="str">
        <f t="shared" si="1486"/>
        <v>-0.0803550089134412-0.0515655424016578i</v>
      </c>
      <c r="S2841" t="str">
        <f t="shared" si="1487"/>
        <v>1.22513473841942i</v>
      </c>
      <c r="T2841" t="str">
        <f t="shared" si="1488"/>
        <v>0.0631747373017105-0.098445712825859i</v>
      </c>
      <c r="U2841" t="str">
        <f t="shared" si="1489"/>
        <v>0.0000499999999999999-0.000156673238986352i</v>
      </c>
      <c r="V2841" t="str">
        <f t="shared" si="1490"/>
        <v>0.00002-0.00175474027664714i</v>
      </c>
      <c r="W2841" t="str">
        <f t="shared" si="1491"/>
        <v>0.0000422360959028594-0.00014485477222523i</v>
      </c>
      <c r="X2841" t="str">
        <f t="shared" si="1492"/>
        <v>0.0000423813946435818-0.000144761943993281i</v>
      </c>
      <c r="Y2841" t="str">
        <f t="shared" si="1493"/>
        <v>0.009+4.55907925888951i</v>
      </c>
      <c r="Z2841" t="str">
        <f t="shared" si="1494"/>
        <v>-0.00038081875638069-0.000112311384272677i</v>
      </c>
      <c r="AA2841" t="str">
        <f t="shared" si="1495"/>
        <v>0.00522078314037546-2.63218363846368i</v>
      </c>
      <c r="AB2841" t="str">
        <f t="shared" si="1496"/>
        <v>0.21115545178036-0.329045277518249i</v>
      </c>
      <c r="AC2841" t="str">
        <f t="shared" si="1497"/>
        <v>0.922211062969936-0.0551949944823562i</v>
      </c>
      <c r="AD2841" t="str">
        <f t="shared" si="1498"/>
        <v>0.249427796351593-0.341871968722148i</v>
      </c>
      <c r="AE2841" t="str">
        <f t="shared" si="1499"/>
        <v>-0.000133382897264599+0.000102177676885856i</v>
      </c>
      <c r="AF2841" t="str">
        <f t="shared" si="1500"/>
        <v>-6.35945825869698-0.165325778313092i</v>
      </c>
      <c r="AG2841" t="str">
        <f t="shared" si="1501"/>
        <v>0.996747185309409-0.00238313506628157i</v>
      </c>
      <c r="AH2841" t="str">
        <f t="shared" si="1502"/>
        <v>0.000869459687244227-0.000627712833479126i</v>
      </c>
      <c r="AI2841">
        <f t="shared" si="1503"/>
        <v>-59.393083723461906</v>
      </c>
      <c r="AJ2841">
        <f t="shared" si="1504"/>
        <v>-35.827678923038313</v>
      </c>
      <c r="AK2841"/>
      <c r="AL2841"/>
      <c r="AM2841"/>
      <c r="AN2841"/>
    </row>
    <row r="2842" spans="1:40" x14ac:dyDescent="0.35">
      <c r="A2842"/>
      <c r="B2842">
        <f t="shared" si="1505"/>
        <v>908000</v>
      </c>
      <c r="C2842" s="237" t="str">
        <f t="shared" si="1473"/>
        <v>-3.91155776298742E-08+0.00113811367318849i</v>
      </c>
      <c r="D2842" s="208" t="str">
        <f t="shared" si="1474"/>
        <v>-2.51366150207189+0.00872553816111176i</v>
      </c>
      <c r="E2842" t="str">
        <f t="shared" si="1475"/>
        <v>20500</v>
      </c>
      <c r="F2842" t="str">
        <f t="shared" si="1476"/>
        <v>0.327868852459016</v>
      </c>
      <c r="G2842" t="str">
        <f t="shared" si="1471"/>
        <v>0.327868852459016</v>
      </c>
      <c r="H2842" t="str">
        <f t="shared" si="1477"/>
        <v>3.8458153881863+0.173870146812019i</v>
      </c>
      <c r="I2842" t="str">
        <f t="shared" si="1478"/>
        <v>3565.70766182442i</v>
      </c>
      <c r="J2842" t="str">
        <f t="shared" si="1472"/>
        <v>-17209.0374010175+780.062733762004i</v>
      </c>
      <c r="K2842" t="str">
        <f t="shared" si="1479"/>
        <v>0.00937282878512571-0.206774858143362i</v>
      </c>
      <c r="L2842" t="str">
        <f t="shared" si="1480"/>
        <v>0.00195982519871406-0.03665431638029i</v>
      </c>
      <c r="M2842" t="str">
        <f t="shared" si="1481"/>
        <v>0.0113326539838398-0.243429174523652i</v>
      </c>
      <c r="N2842" t="str">
        <f t="shared" si="1482"/>
        <v>-11.3257518255233i</v>
      </c>
      <c r="O2842" t="str">
        <f t="shared" si="1483"/>
        <v>0.324210981713932+0.945984798681294i</v>
      </c>
      <c r="P2842" t="str">
        <f t="shared" si="1484"/>
        <v>0.675789018286068-0.945984798681294i</v>
      </c>
      <c r="Q2842" t="str">
        <f t="shared" si="1485"/>
        <v>-0.675789018286068+12.2717366242046i</v>
      </c>
      <c r="R2842" t="str">
        <f t="shared" si="1486"/>
        <v>-0.0798767992307958-0.0506700211707288i</v>
      </c>
      <c r="S2842" t="str">
        <f t="shared" si="1487"/>
        <v>1.22648549336806i</v>
      </c>
      <c r="T2842" t="str">
        <f t="shared" si="1488"/>
        <v>0.0621460459145514-0.0979677355132441i</v>
      </c>
      <c r="U2842" t="str">
        <f t="shared" si="1489"/>
        <v>0.0000500000000000001-0.000156500691366323i</v>
      </c>
      <c r="V2842" t="str">
        <f t="shared" si="1490"/>
        <v>0.00002-0.00175280774330281i</v>
      </c>
      <c r="W2842" t="str">
        <f t="shared" si="1491"/>
        <v>0.0000422360133079633-0.000144697493382502i</v>
      </c>
      <c r="X2842" t="str">
        <f t="shared" si="1492"/>
        <v>0.00004238096743023-0.000144604766499195i</v>
      </c>
      <c r="Y2842" t="str">
        <f t="shared" si="1493"/>
        <v>0.009+4.56410580713525i</v>
      </c>
      <c r="Z2842" t="str">
        <f t="shared" si="1494"/>
        <v>-0.000379986310656772-0.00011218491293931i</v>
      </c>
      <c r="AA2842" t="str">
        <f t="shared" si="1495"/>
        <v>0.00520928902622988-2.62928459808027i</v>
      </c>
      <c r="AB2842" t="str">
        <f t="shared" si="1496"/>
        <v>0.207717150271312-0.327447684561052i</v>
      </c>
      <c r="AC2842" t="str">
        <f t="shared" si="1497"/>
        <v>0.922643667038156-0.0542752657318908i</v>
      </c>
      <c r="AD2842" t="str">
        <f t="shared" si="1498"/>
        <v>0.245161579327198-0.340479738731927i</v>
      </c>
      <c r="AE2842" t="str">
        <f t="shared" si="1499"/>
        <v>-0.00013135473389057+0.000101874209341241i</v>
      </c>
      <c r="AF2842" t="str">
        <f t="shared" si="1500"/>
        <v>-6.35947689025819-0.165144608650907i</v>
      </c>
      <c r="AG2842" t="str">
        <f t="shared" si="1501"/>
        <v>0.996763933523957-0.00233987106339625i</v>
      </c>
      <c r="AH2842" t="str">
        <f t="shared" si="1502"/>
        <v>0.000856407983702509-0.000626196683732253i</v>
      </c>
      <c r="AI2842">
        <f t="shared" si="1503"/>
        <v>-59.486325371211009</v>
      </c>
      <c r="AJ2842">
        <f t="shared" si="1504"/>
        <v>-36.173886254449826</v>
      </c>
      <c r="AK2842"/>
      <c r="AL2842"/>
      <c r="AM2842"/>
      <c r="AN2842"/>
    </row>
    <row r="2843" spans="1:40" x14ac:dyDescent="0.35">
      <c r="A2843"/>
      <c r="B2843">
        <f t="shared" si="1505"/>
        <v>909000</v>
      </c>
      <c r="C2843" s="237" t="str">
        <f t="shared" si="1473"/>
        <v>-3.90295620922185E-08+0.00113686162294591i</v>
      </c>
      <c r="D2843" s="208" t="str">
        <f t="shared" si="1474"/>
        <v>-2.51366150141243+0.00871593910925198i</v>
      </c>
      <c r="E2843" t="str">
        <f t="shared" si="1475"/>
        <v>20500</v>
      </c>
      <c r="F2843" t="str">
        <f t="shared" si="1476"/>
        <v>0.327868852459016</v>
      </c>
      <c r="G2843" t="str">
        <f t="shared" si="1471"/>
        <v>0.327868852459016</v>
      </c>
      <c r="H2843" t="str">
        <f t="shared" si="1477"/>
        <v>3.84583395914395+0.173679773731427i</v>
      </c>
      <c r="I2843" t="str">
        <f t="shared" si="1478"/>
        <v>3569.6346526414i</v>
      </c>
      <c r="J2843" t="str">
        <f t="shared" si="1472"/>
        <v>-17246.9658465987+780.921833689054i</v>
      </c>
      <c r="K2843" t="str">
        <f t="shared" si="1479"/>
        <v>0.00935225762722275-0.206548288096051i</v>
      </c>
      <c r="L2843" t="str">
        <f t="shared" si="1480"/>
        <v>0.00195552778239144-0.0366142221204604i</v>
      </c>
      <c r="M2843" t="str">
        <f t="shared" si="1481"/>
        <v>0.0113077854096142-0.243162510216511i</v>
      </c>
      <c r="N2843" t="str">
        <f t="shared" si="1482"/>
        <v>-11.3382251204853i</v>
      </c>
      <c r="O2843" t="str">
        <f t="shared" si="1483"/>
        <v>0.335985002625768+0.94186733567449i</v>
      </c>
      <c r="P2843" t="str">
        <f t="shared" si="1484"/>
        <v>0.664014997374232-0.94186733567449i</v>
      </c>
      <c r="Q2843" t="str">
        <f t="shared" si="1485"/>
        <v>-0.664014997374232+12.2800924561598i</v>
      </c>
      <c r="R2843" t="str">
        <f t="shared" si="1486"/>
        <v>-0.0793904252549112-0.0497796385930645i</v>
      </c>
      <c r="S2843" t="str">
        <f t="shared" si="1487"/>
        <v>1.2278362483167i</v>
      </c>
      <c r="T2843" t="str">
        <f t="shared" si="1488"/>
        <v>0.0611212446926695-0.0974784418972576i</v>
      </c>
      <c r="U2843" t="str">
        <f t="shared" si="1489"/>
        <v>0.0000500000000000001-0.000156328523389022i</v>
      </c>
      <c r="V2843" t="str">
        <f t="shared" si="1490"/>
        <v>0.00002-0.00175087946195705i</v>
      </c>
      <c r="W2843" t="str">
        <f t="shared" si="1491"/>
        <v>0.0000422359306225423-0.000144540563054253i</v>
      </c>
      <c r="X2843" t="str">
        <f t="shared" si="1492"/>
        <v>0.00004238054126336-0.000144447937293988i</v>
      </c>
      <c r="Y2843" t="str">
        <f t="shared" si="1493"/>
        <v>0.009+4.56913235538099i</v>
      </c>
      <c r="Z2843" t="str">
        <f t="shared" si="1494"/>
        <v>-0.000379156610820366-0.000112058728079792i</v>
      </c>
      <c r="AA2843" t="str">
        <f t="shared" si="1495"/>
        <v>0.00519783282943394-2.62639193674982i</v>
      </c>
      <c r="AB2843" t="str">
        <f t="shared" si="1496"/>
        <v>0.204291851263608-0.325812267953881i</v>
      </c>
      <c r="AC2843" t="str">
        <f t="shared" si="1497"/>
        <v>0.923084759480022-0.0533603345798792i</v>
      </c>
      <c r="AD2843" t="str">
        <f t="shared" si="1498"/>
        <v>0.240912673346066-0.33903396615051i</v>
      </c>
      <c r="AE2843" t="str">
        <f t="shared" si="1499"/>
        <v>-0.000129335347752242+0.000101550601805151i</v>
      </c>
      <c r="AF2843" t="str">
        <f t="shared" si="1500"/>
        <v>-6.35949546055638-0.164963834622175i</v>
      </c>
      <c r="AG2843" t="str">
        <f t="shared" si="1501"/>
        <v>0.99678115445873-0.00229686590751173i</v>
      </c>
      <c r="AH2843" t="str">
        <f t="shared" si="1502"/>
        <v>0.000843409040182776-0.000624548062555206i</v>
      </c>
      <c r="AI2843">
        <f t="shared" si="1503"/>
        <v>-59.580552860853359</v>
      </c>
      <c r="AJ2843">
        <f t="shared" si="1504"/>
        <v>-36.520108813887887</v>
      </c>
      <c r="AK2843"/>
      <c r="AL2843"/>
      <c r="AM2843"/>
      <c r="AN2843"/>
    </row>
    <row r="2844" spans="1:40" x14ac:dyDescent="0.35">
      <c r="A2844"/>
      <c r="B2844">
        <f t="shared" si="1505"/>
        <v>910000</v>
      </c>
      <c r="C2844" s="237" t="str">
        <f t="shared" si="1473"/>
        <v>-3.89438299664339E-08+0.0011356123244621i</v>
      </c>
      <c r="D2844" s="208" t="str">
        <f t="shared" si="1474"/>
        <v>-2.51366150075515+0.00870636115420944i</v>
      </c>
      <c r="E2844" t="str">
        <f t="shared" si="1475"/>
        <v>20500</v>
      </c>
      <c r="F2844" t="str">
        <f t="shared" si="1476"/>
        <v>0.327868852459016</v>
      </c>
      <c r="G2844" t="str">
        <f t="shared" si="1471"/>
        <v>0.327868852459016</v>
      </c>
      <c r="H2844" t="str">
        <f t="shared" si="1477"/>
        <v>3.84585246910453+0.173489816089845i</v>
      </c>
      <c r="I2844" t="str">
        <f t="shared" si="1478"/>
        <v>3573.56164345839i</v>
      </c>
      <c r="J2844" t="str">
        <f t="shared" si="1472"/>
        <v>-17284.9360406065+781.780933616105i</v>
      </c>
      <c r="K2844" t="str">
        <f t="shared" si="1479"/>
        <v>0.00933175407489892-0.206322213033789i</v>
      </c>
      <c r="L2844" t="str">
        <f t="shared" si="1480"/>
        <v>0.00195124447197733-0.0365742152273291i</v>
      </c>
      <c r="M2844" t="str">
        <f t="shared" si="1481"/>
        <v>0.0112829985468762-0.242896428261118i</v>
      </c>
      <c r="N2844" t="str">
        <f t="shared" si="1482"/>
        <v>-11.3506984154474i</v>
      </c>
      <c r="O2844" t="str">
        <f t="shared" si="1483"/>
        <v>0.347706750631472+0.937603335939726i</v>
      </c>
      <c r="P2844" t="str">
        <f t="shared" si="1484"/>
        <v>0.652293249368528-0.937603335939726i</v>
      </c>
      <c r="Q2844" t="str">
        <f t="shared" si="1485"/>
        <v>-0.652293249368528+12.2883017513871i</v>
      </c>
      <c r="R2844" t="str">
        <f t="shared" si="1486"/>
        <v>-0.0788959196148159-0.0488944677431314i</v>
      </c>
      <c r="S2844" t="str">
        <f t="shared" si="1487"/>
        <v>1.22918700326535i</v>
      </c>
      <c r="T2844" t="str">
        <f t="shared" si="1488"/>
        <v>0.060100444281434-0.0969778390011995i</v>
      </c>
      <c r="U2844" t="str">
        <f t="shared" si="1489"/>
        <v>0.0000500000000000001-0.00015615673380288i</v>
      </c>
      <c r="V2844" t="str">
        <f t="shared" si="1490"/>
        <v>0.00002-0.00174895541859226i</v>
      </c>
      <c r="W2844" t="str">
        <f t="shared" si="1491"/>
        <v>0.0000422358478465982-0.000144383980091491i</v>
      </c>
      <c r="X2844" t="str">
        <f t="shared" si="1492"/>
        <v>0.0000423801161379791-0.000144291455229419i</v>
      </c>
      <c r="Y2844" t="str">
        <f t="shared" si="1493"/>
        <v>0.009+4.57415890362674i</v>
      </c>
      <c r="Z2844" t="str">
        <f t="shared" si="1494"/>
        <v>-0.000378329644807756-0.00011193282871264i</v>
      </c>
      <c r="AA2844" t="str">
        <f t="shared" si="1495"/>
        <v>0.00518641438338851-2.62350563344019i</v>
      </c>
      <c r="AB2844" t="str">
        <f t="shared" si="1496"/>
        <v>0.200879924578696-0.324139051171437i</v>
      </c>
      <c r="AC2844" t="str">
        <f t="shared" si="1497"/>
        <v>0.923534310107628-0.0524502766328812i</v>
      </c>
      <c r="AD2844" t="str">
        <f t="shared" si="1498"/>
        <v>0.236681755262585-0.337534863861885i</v>
      </c>
      <c r="AE2844" t="str">
        <f t="shared" si="1499"/>
        <v>-0.000127324956502167+0.000101206986783887i</v>
      </c>
      <c r="AF2844" t="str">
        <f t="shared" si="1500"/>
        <v>-6.35951396985968-0.164783454935636i</v>
      </c>
      <c r="AG2844" t="str">
        <f t="shared" si="1501"/>
        <v>0.996798844544465-0.00225412518045097i</v>
      </c>
      <c r="AH2844" t="str">
        <f t="shared" si="1502"/>
        <v>0.000830464318510302-0.000622767806095772i</v>
      </c>
      <c r="AI2844">
        <f t="shared" si="1503"/>
        <v>-59.675783985466886</v>
      </c>
      <c r="AJ2844">
        <f t="shared" si="1504"/>
        <v>-36.866345956796806</v>
      </c>
      <c r="AK2844"/>
      <c r="AL2844"/>
      <c r="AM2844"/>
      <c r="AN2844"/>
    </row>
    <row r="2845" spans="1:40" x14ac:dyDescent="0.35">
      <c r="A2845"/>
      <c r="B2845">
        <f t="shared" si="1505"/>
        <v>911000</v>
      </c>
      <c r="C2845" s="237" t="str">
        <f t="shared" si="1473"/>
        <v>-3.88583800088046E-08+0.00113436576867527i</v>
      </c>
      <c r="D2845" s="208" t="str">
        <f t="shared" si="1474"/>
        <v>-2.51366150010004+0.00869680422651041i</v>
      </c>
      <c r="E2845" t="str">
        <f t="shared" si="1475"/>
        <v>20500</v>
      </c>
      <c r="F2845" t="str">
        <f t="shared" si="1476"/>
        <v>0.327868852459016</v>
      </c>
      <c r="G2845" t="str">
        <f t="shared" si="1471"/>
        <v>0.327868852459016</v>
      </c>
      <c r="H2845" t="str">
        <f t="shared" si="1477"/>
        <v>3.84587091833467+0.173300272532135i</v>
      </c>
      <c r="I2845" t="str">
        <f t="shared" si="1478"/>
        <v>3577.48863427538i</v>
      </c>
      <c r="J2845" t="str">
        <f t="shared" si="1472"/>
        <v>-17322.947983041+782.640033543155i</v>
      </c>
      <c r="K2845" t="str">
        <f t="shared" si="1479"/>
        <v>0.00931131783242741-0.206096631339531i</v>
      </c>
      <c r="L2845" t="str">
        <f t="shared" si="1480"/>
        <v>0.00194697520586237-0.0365342954164733i</v>
      </c>
      <c r="M2845" t="str">
        <f t="shared" si="1481"/>
        <v>0.0112582930382898-0.242630926756004i</v>
      </c>
      <c r="N2845" t="str">
        <f t="shared" si="1482"/>
        <v>-11.3631717104094i</v>
      </c>
      <c r="O2845" t="str">
        <f t="shared" si="1483"/>
        <v>0.359374402048755+0.933193462874714i</v>
      </c>
      <c r="P2845" t="str">
        <f t="shared" si="1484"/>
        <v>0.640625597951245-0.933193462874714i</v>
      </c>
      <c r="Q2845" t="str">
        <f t="shared" si="1485"/>
        <v>-0.640625597951245+12.2963651732841i</v>
      </c>
      <c r="R2845" t="str">
        <f t="shared" si="1486"/>
        <v>-0.0783933153877596-0.0480145819586046i</v>
      </c>
      <c r="S2845" t="str">
        <f t="shared" si="1487"/>
        <v>1.23053775821399i</v>
      </c>
      <c r="T2845" t="str">
        <f t="shared" si="1488"/>
        <v>0.0590837560449232-0.096465934576216i</v>
      </c>
      <c r="U2845" t="str">
        <f t="shared" si="1489"/>
        <v>0.0000500000000000001-0.000155985321361823i</v>
      </c>
      <c r="V2845" t="str">
        <f t="shared" si="1490"/>
        <v>0.00002-0.00174703559925242i</v>
      </c>
      <c r="W2845" t="str">
        <f t="shared" si="1491"/>
        <v>0.0000422357649801327-0.000144227743350269i</v>
      </c>
      <c r="X2845" t="str">
        <f t="shared" si="1492"/>
        <v>0.0000423796920491216-0.000144135319162287i</v>
      </c>
      <c r="Y2845" t="str">
        <f t="shared" si="1493"/>
        <v>0.009+4.57918545187248i</v>
      </c>
      <c r="Z2845" t="str">
        <f t="shared" si="1494"/>
        <v>-0.0003775054006214-0.000111807213860879i</v>
      </c>
      <c r="AA2845" t="str">
        <f t="shared" si="1495"/>
        <v>0.00517503352240845-2.62062566721159i</v>
      </c>
      <c r="AB2845" t="str">
        <f t="shared" si="1496"/>
        <v>0.197481742440241-0.322428060121177i</v>
      </c>
      <c r="AC2845" t="str">
        <f t="shared" si="1497"/>
        <v>0.923992288286763-0.0515451677702777i</v>
      </c>
      <c r="AD2845" t="str">
        <f t="shared" si="1498"/>
        <v>0.232469499369819-0.335982653437839i</v>
      </c>
      <c r="AE2845" t="str">
        <f t="shared" si="1499"/>
        <v>-0.00012532377587833+0.00010084349915572i</v>
      </c>
      <c r="AF2845" t="str">
        <f t="shared" si="1500"/>
        <v>-6.35953241843471-0.164603468305625i</v>
      </c>
      <c r="AG2845" t="str">
        <f t="shared" si="1501"/>
        <v>0.996817000145057-0.00221165441536045i</v>
      </c>
      <c r="AH2845" t="str">
        <f t="shared" si="1502"/>
        <v>0.00081757526778468-0.000620856766946711i</v>
      </c>
      <c r="AI2845">
        <f t="shared" si="1503"/>
        <v>-59.772037093827862</v>
      </c>
      <c r="AJ2845">
        <f t="shared" si="1504"/>
        <v>-37.212597038327715</v>
      </c>
      <c r="AK2845"/>
      <c r="AL2845"/>
      <c r="AM2845"/>
      <c r="AN2845"/>
    </row>
    <row r="2846" spans="1:40" x14ac:dyDescent="0.35">
      <c r="A2846"/>
      <c r="B2846">
        <f t="shared" si="1505"/>
        <v>912000</v>
      </c>
      <c r="C2846" s="237" t="str">
        <f t="shared" si="1473"/>
        <v>-3.87732109824298E-08+0.00113312194656341i</v>
      </c>
      <c r="D2846" s="208" t="str">
        <f t="shared" si="1474"/>
        <v>-2.51366149944707+0.00868726825698615i</v>
      </c>
      <c r="E2846" t="str">
        <f t="shared" si="1475"/>
        <v>20500</v>
      </c>
      <c r="F2846" t="str">
        <f t="shared" si="1476"/>
        <v>0.327868852459016</v>
      </c>
      <c r="G2846" t="str">
        <f t="shared" si="1471"/>
        <v>0.327868852459016</v>
      </c>
      <c r="H2846" t="str">
        <f t="shared" si="1477"/>
        <v>3.84588930709951+0.173111141709035i</v>
      </c>
      <c r="I2846" t="str">
        <f t="shared" si="1478"/>
        <v>3581.41562509236i</v>
      </c>
      <c r="J2846" t="str">
        <f t="shared" si="1472"/>
        <v>-17361.001673902+783.499133470207i</v>
      </c>
      <c r="K2846" t="str">
        <f t="shared" si="1479"/>
        <v>0.00929094860569599-0.205871541403254i</v>
      </c>
      <c r="L2846" t="str">
        <f t="shared" si="1480"/>
        <v>0.00194271992277294-0.0364944624047i</v>
      </c>
      <c r="M2846" t="str">
        <f t="shared" si="1481"/>
        <v>0.0112336685284689-0.242366003807954i</v>
      </c>
      <c r="N2846" t="str">
        <f t="shared" si="1482"/>
        <v>-11.3756450053714i</v>
      </c>
      <c r="O2846" t="str">
        <f t="shared" si="1483"/>
        <v>0.370986141612021+0.928638402572188i</v>
      </c>
      <c r="P2846" t="str">
        <f t="shared" si="1484"/>
        <v>0.629013858387979-0.928638402572188i</v>
      </c>
      <c r="Q2846" t="str">
        <f t="shared" si="1485"/>
        <v>-0.629013858387979+12.3042834079436i</v>
      </c>
      <c r="R2846" t="str">
        <f t="shared" si="1486"/>
        <v>-0.0778826461145167-0.0471400548429793i</v>
      </c>
      <c r="S2846" t="str">
        <f t="shared" si="1487"/>
        <v>1.23188851316263i</v>
      </c>
      <c r="T2846" t="str">
        <f t="shared" si="1488"/>
        <v>0.0580712920709226-0.0959427371231833i</v>
      </c>
      <c r="U2846" t="str">
        <f t="shared" si="1489"/>
        <v>0.00005-0.000155814284825242i</v>
      </c>
      <c r="V2846" t="str">
        <f t="shared" si="1490"/>
        <v>0.00002-0.00174511999004271i</v>
      </c>
      <c r="W2846" t="str">
        <f t="shared" si="1491"/>
        <v>0.0000422356820231471-0.000144071851691655i</v>
      </c>
      <c r="X2846" t="str">
        <f t="shared" si="1492"/>
        <v>0.0000423792689918484-0.000143979527954402i</v>
      </c>
      <c r="Y2846" t="str">
        <f t="shared" si="1493"/>
        <v>0.009+4.58421200011823i</v>
      </c>
      <c r="Z2846" t="str">
        <f t="shared" si="1494"/>
        <v>-0.000376683866329489-0.000111681882552022i</v>
      </c>
      <c r="AA2846" t="str">
        <f t="shared" si="1495"/>
        <v>0.00516369008171657-2.61775201721606i</v>
      </c>
      <c r="AB2846" t="str">
        <f t="shared" si="1496"/>
        <v>0.194097679490831-0.320679323216458i</v>
      </c>
      <c r="AC2846" t="str">
        <f t="shared" si="1497"/>
        <v>0.924458662921733-0.0506450841475372i</v>
      </c>
      <c r="AD2846" t="str">
        <f t="shared" si="1498"/>
        <v>0.228276577284508-0.334377565108223i</v>
      </c>
      <c r="AE2846" t="str">
        <f t="shared" si="1499"/>
        <v>-0.000123332019678438+0.00010046027614514i</v>
      </c>
      <c r="AF2846" t="str">
        <f t="shared" si="1500"/>
        <v>-6.35955080654658-0.164423873452049i</v>
      </c>
      <c r="AG2846" t="str">
        <f t="shared" si="1501"/>
        <v>0.996835617558205-0.00216945909588603i</v>
      </c>
      <c r="AH2846" t="str">
        <f t="shared" si="1502"/>
        <v>0.000804743324192376-0.000618815813960403i</v>
      </c>
      <c r="AI2846">
        <f t="shared" si="1503"/>
        <v>-59.869331113522037</v>
      </c>
      <c r="AJ2846">
        <f t="shared" si="1504"/>
        <v>-37.558861413464122</v>
      </c>
      <c r="AK2846"/>
      <c r="AL2846"/>
      <c r="AM2846"/>
      <c r="AN2846"/>
    </row>
    <row r="2847" spans="1:40" x14ac:dyDescent="0.35">
      <c r="A2847"/>
      <c r="B2847">
        <f t="shared" si="1505"/>
        <v>913000</v>
      </c>
      <c r="C2847" s="237" t="str">
        <f t="shared" si="1473"/>
        <v>-3.86883216571787E-08+0.00113188084914401i</v>
      </c>
      <c r="D2847" s="208" t="str">
        <f t="shared" si="1474"/>
        <v>-2.51366149879626+0.00867775317677075i</v>
      </c>
      <c r="E2847" t="str">
        <f t="shared" si="1475"/>
        <v>20500</v>
      </c>
      <c r="F2847" t="str">
        <f t="shared" si="1476"/>
        <v>0.327868852459016</v>
      </c>
      <c r="G2847" t="str">
        <f t="shared" si="1471"/>
        <v>0.327868852459016</v>
      </c>
      <c r="H2847" t="str">
        <f t="shared" si="1477"/>
        <v>3.84590763566283+0.172922422277121i</v>
      </c>
      <c r="I2847" t="str">
        <f t="shared" si="1478"/>
        <v>3585.34261590935i</v>
      </c>
      <c r="J2847" t="str">
        <f t="shared" si="1472"/>
        <v>-17399.0971131896+784.358233397257i</v>
      </c>
      <c r="K2847" t="str">
        <f t="shared" si="1479"/>
        <v>0.00927064610219574-0.205646941621918i</v>
      </c>
      <c r="L2847" t="str">
        <f t="shared" si="1480"/>
        <v>0.00193847856176889-0.0364547159100394i</v>
      </c>
      <c r="M2847" t="str">
        <f t="shared" si="1481"/>
        <v>0.0112091246639646-0.242101657531957i</v>
      </c>
      <c r="N2847" t="str">
        <f t="shared" si="1482"/>
        <v>-11.3881183003335i</v>
      </c>
      <c r="O2847" t="str">
        <f t="shared" si="1483"/>
        <v>0.382540162754496+0.923938863713267i</v>
      </c>
      <c r="P2847" t="str">
        <f t="shared" si="1484"/>
        <v>0.617459837245504-0.923938863713267i</v>
      </c>
      <c r="Q2847" t="str">
        <f t="shared" si="1485"/>
        <v>-0.617459837245504+12.3120571640468i</v>
      </c>
      <c r="R2847" t="str">
        <f t="shared" si="1486"/>
        <v>-0.077363945814918-0.0462709602679188i</v>
      </c>
      <c r="S2847" t="str">
        <f t="shared" si="1487"/>
        <v>1.23323926811128i</v>
      </c>
      <c r="T2847" t="str">
        <f t="shared" si="1488"/>
        <v>0.0570631651756143-0.0954082559149902i</v>
      </c>
      <c r="U2847" t="str">
        <f t="shared" si="1489"/>
        <v>0.00005-0.000155643622957964i</v>
      </c>
      <c r="V2847" t="str">
        <f t="shared" si="1490"/>
        <v>0.00002-0.00174320857712919i</v>
      </c>
      <c r="W2847" t="str">
        <f t="shared" si="1491"/>
        <v>0.0000422355989756434-0.000143916303981709i</v>
      </c>
      <c r="X2847" t="str">
        <f t="shared" si="1492"/>
        <v>0.0000423788469612484-0.000143824080472561i</v>
      </c>
      <c r="Y2847" t="str">
        <f t="shared" si="1493"/>
        <v>0.009+4.58923854836397i</v>
      </c>
      <c r="Z2847" t="str">
        <f t="shared" si="1494"/>
        <v>-0.000375865030065529-0.000111556833818044i</v>
      </c>
      <c r="AA2847" t="str">
        <f t="shared" si="1495"/>
        <v>0.00515238389743781-2.61488466269704i</v>
      </c>
      <c r="AB2847" t="str">
        <f t="shared" si="1496"/>
        <v>0.190728112807647-0.318892871451014i</v>
      </c>
      <c r="AC2847" t="str">
        <f t="shared" si="1497"/>
        <v>0.924933402439968-0.0497501021992175i</v>
      </c>
      <c r="AD2847" t="str">
        <f t="shared" si="1498"/>
        <v>0.224103657832663-0.332719837729716i</v>
      </c>
      <c r="AE2847" t="str">
        <f t="shared" si="1499"/>
        <v>-0.00012134989973465+0.000100057457296824i</v>
      </c>
      <c r="AF2847" t="str">
        <f t="shared" si="1500"/>
        <v>-6.35956913445909-0.16424466910035i</v>
      </c>
      <c r="AG2847" t="str">
        <f t="shared" si="1501"/>
        <v>0.996854693016073-0.00212754465535987i</v>
      </c>
      <c r="AH2847" t="str">
        <f t="shared" si="1502"/>
        <v>0.000791969910822748-0.000616645832061277i</v>
      </c>
      <c r="AI2847">
        <f t="shared" si="1503"/>
        <v>-59.96768557526768</v>
      </c>
      <c r="AJ2847">
        <f t="shared" si="1504"/>
        <v>-37.905138437126645</v>
      </c>
      <c r="AK2847"/>
      <c r="AL2847"/>
      <c r="AM2847"/>
      <c r="AN2847"/>
    </row>
    <row r="2848" spans="1:40" x14ac:dyDescent="0.35">
      <c r="A2848"/>
      <c r="B2848">
        <f t="shared" si="1505"/>
        <v>914000</v>
      </c>
      <c r="C2848" s="237" t="str">
        <f t="shared" si="1473"/>
        <v>-3.86037108096462E-08+0.00113064246747388i</v>
      </c>
      <c r="D2848" s="208" t="str">
        <f t="shared" si="1474"/>
        <v>-2.51366149814757+0.00866825891729975i</v>
      </c>
      <c r="E2848" t="str">
        <f t="shared" si="1475"/>
        <v>20500</v>
      </c>
      <c r="F2848" t="str">
        <f t="shared" si="1476"/>
        <v>0.327868852459016</v>
      </c>
      <c r="G2848" t="str">
        <f t="shared" si="1471"/>
        <v>0.327868852459016</v>
      </c>
      <c r="H2848" t="str">
        <f t="shared" si="1477"/>
        <v>3.84592590428687+0.172734112898781i</v>
      </c>
      <c r="I2848" t="str">
        <f t="shared" si="1478"/>
        <v>3589.26960672634i</v>
      </c>
      <c r="J2848" t="str">
        <f t="shared" si="1472"/>
        <v>-17437.2343009039+785.217333324308i</v>
      </c>
      <c r="K2848" t="str">
        <f t="shared" si="1479"/>
        <v>0.0092504100310109-0.205422830399426i</v>
      </c>
      <c r="L2848" t="str">
        <f t="shared" si="1480"/>
        <v>0.00193425106224133-0.0364150556517374i</v>
      </c>
      <c r="M2848" t="str">
        <f t="shared" si="1481"/>
        <v>0.0111846610932522-0.241837886051163i</v>
      </c>
      <c r="N2848" t="str">
        <f t="shared" si="1482"/>
        <v>-11.4005915952955i</v>
      </c>
      <c r="O2848" t="str">
        <f t="shared" si="1483"/>
        <v>0.394034667889021+0.919095577457311i</v>
      </c>
      <c r="P2848" t="str">
        <f t="shared" si="1484"/>
        <v>0.605965332110979-0.919095577457311i</v>
      </c>
      <c r="Q2848" t="str">
        <f t="shared" si="1485"/>
        <v>-0.605965332110979+12.3196871727528i</v>
      </c>
      <c r="R2848" t="str">
        <f t="shared" si="1486"/>
        <v>-0.0768372490035769-0.0454073723752707i</v>
      </c>
      <c r="S2848" t="str">
        <f t="shared" si="1487"/>
        <v>1.23459002305992i</v>
      </c>
      <c r="T2848" t="str">
        <f t="shared" si="1488"/>
        <v>0.0560594889078758-0.0948625010191868i</v>
      </c>
      <c r="U2848" t="str">
        <f t="shared" si="1489"/>
        <v>0.00005-0.00015547333453022i</v>
      </c>
      <c r="V2848" t="str">
        <f t="shared" si="1490"/>
        <v>0.00002-0.00174130134673846i</v>
      </c>
      <c r="W2848" t="str">
        <f t="shared" si="1491"/>
        <v>0.000042235515837623-0.000143761099091452i</v>
      </c>
      <c r="X2848" t="str">
        <f t="shared" si="1492"/>
        <v>0.000042378425952437-0.000143668975588524i</v>
      </c>
      <c r="Y2848" t="str">
        <f t="shared" si="1493"/>
        <v>0.009+4.59426509660971i</v>
      </c>
      <c r="Z2848" t="str">
        <f t="shared" si="1494"/>
        <v>-0.000375048880027919-0.000111432066695355i</v>
      </c>
      <c r="AA2848" t="str">
        <f t="shared" si="1495"/>
        <v>0.00514111480659317-2.61202358298878i</v>
      </c>
      <c r="AB2848" t="str">
        <f t="shared" si="1496"/>
        <v>0.187373421916834-0.317068738474657i</v>
      </c>
      <c r="AC2848" t="str">
        <f t="shared" si="1497"/>
        <v>0.925416474776403-0.0488602986416438i</v>
      </c>
      <c r="AD2848" t="str">
        <f t="shared" si="1498"/>
        <v>0.219951406935535-0.331009718753008i</v>
      </c>
      <c r="AE2848" t="str">
        <f t="shared" si="1499"/>
        <v>-0.000119377625888634+0.0000996351844492946i</v>
      </c>
      <c r="AF2848" t="str">
        <f t="shared" si="1500"/>
        <v>-6.35958740243444-0.164065853981481i</v>
      </c>
      <c r="AG2848" t="str">
        <f t="shared" si="1501"/>
        <v>0.99687422268595-0.00208591647599606i</v>
      </c>
      <c r="AH2848" t="str">
        <f t="shared" si="1502"/>
        <v>0.000779256437486714-0.000614347722055826i</v>
      </c>
      <c r="AI2848">
        <f t="shared" si="1503"/>
        <v>-60.067120638535492</v>
      </c>
      <c r="AJ2848">
        <f t="shared" si="1504"/>
        <v>-38.251427464273462</v>
      </c>
      <c r="AK2848"/>
      <c r="AL2848"/>
      <c r="AM2848"/>
      <c r="AN2848"/>
    </row>
    <row r="2849" spans="1:40" x14ac:dyDescent="0.35">
      <c r="A2849"/>
      <c r="B2849">
        <f t="shared" si="1505"/>
        <v>915000</v>
      </c>
      <c r="C2849" s="237" t="str">
        <f t="shared" si="1473"/>
        <v>-3.85193772231088E-08+0.00112940679264891i</v>
      </c>
      <c r="D2849" s="208" t="str">
        <f t="shared" si="1474"/>
        <v>-2.51366149750101+0.00865878541030831i</v>
      </c>
      <c r="E2849" t="str">
        <f t="shared" si="1475"/>
        <v>20500</v>
      </c>
      <c r="F2849" t="str">
        <f t="shared" si="1476"/>
        <v>0.327868852459016</v>
      </c>
      <c r="G2849" t="str">
        <f t="shared" si="1471"/>
        <v>0.327868852459016</v>
      </c>
      <c r="H2849" t="str">
        <f t="shared" si="1477"/>
        <v>3.84594411323253+0.172546212242182i</v>
      </c>
      <c r="I2849" t="str">
        <f t="shared" si="1478"/>
        <v>3593.19659754333i</v>
      </c>
      <c r="J2849" t="str">
        <f t="shared" si="1472"/>
        <v>-17475.4132370448+786.076433251358i</v>
      </c>
      <c r="K2849" t="str">
        <f t="shared" si="1479"/>
        <v>0.00923024010280866-0.205199206146593i</v>
      </c>
      <c r="L2849" t="str">
        <f t="shared" si="1480"/>
        <v>0.00193003736391055-0.0363754813502504i</v>
      </c>
      <c r="M2849" t="str">
        <f t="shared" si="1481"/>
        <v>0.0111602774667192-0.241574687496843i</v>
      </c>
      <c r="N2849" t="str">
        <f t="shared" si="1482"/>
        <v>-11.4130648902575i</v>
      </c>
      <c r="O2849" t="str">
        <f t="shared" si="1483"/>
        <v>0.405467868688282+0.914109297327941i</v>
      </c>
      <c r="P2849" t="str">
        <f t="shared" si="1484"/>
        <v>0.594532131311718-0.914109297327941i</v>
      </c>
      <c r="Q2849" t="str">
        <f t="shared" si="1485"/>
        <v>-0.594532131311718+12.3271741875854i</v>
      </c>
      <c r="R2849" t="str">
        <f t="shared" si="1486"/>
        <v>-0.0763025907057665-0.0445493655786803i</v>
      </c>
      <c r="S2849" t="str">
        <f t="shared" si="1487"/>
        <v>1.23594077800856i</v>
      </c>
      <c r="T2849" t="str">
        <f t="shared" si="1488"/>
        <v>0.0550603775531019-0.0943054833209538i</v>
      </c>
      <c r="U2849" t="str">
        <f t="shared" si="1489"/>
        <v>0.00005-0.000155303418317618i</v>
      </c>
      <c r="V2849" t="str">
        <f t="shared" si="1490"/>
        <v>0.00002-0.00173939828515733i</v>
      </c>
      <c r="W2849" t="str">
        <f t="shared" si="1491"/>
        <v>0.0000422354326090877-0.000143606235896842i</v>
      </c>
      <c r="X2849" t="str">
        <f t="shared" si="1492"/>
        <v>0.0000423780059605565-0.00014351421217898i</v>
      </c>
      <c r="Y2849" t="str">
        <f t="shared" si="1493"/>
        <v>0.009+4.59929164485546i</v>
      </c>
      <c r="Z2849" t="str">
        <f t="shared" si="1494"/>
        <v>-0.000374235404479504-0.000111307580224774i</v>
      </c>
      <c r="AA2849" t="str">
        <f t="shared" si="1495"/>
        <v>0.00512988264709383-2.60916875751587i</v>
      </c>
      <c r="AB2849" t="str">
        <f t="shared" si="1496"/>
        <v>0.184033988806276-0.315206960670053i</v>
      </c>
      <c r="AC2849" t="str">
        <f t="shared" si="1497"/>
        <v>0.925907847357687-0.0479757504751927i</v>
      </c>
      <c r="AD2849" t="str">
        <f t="shared" si="1498"/>
        <v>0.215820487495626-0.329247464188259i</v>
      </c>
      <c r="AE2849" t="str">
        <f t="shared" si="1499"/>
        <v>-0.000117415405966827+0.0000991936017082746i</v>
      </c>
      <c r="AF2849" t="str">
        <f t="shared" si="1500"/>
        <v>-6.35960561073354-0.163887426831874i</v>
      </c>
      <c r="AG2849" t="str">
        <f t="shared" si="1501"/>
        <v>0.996894202670935-0.00204457988809203i</v>
      </c>
      <c r="AH2849" t="str">
        <f t="shared" si="1502"/>
        <v>0.000766604300537416-0.000611922400440367i</v>
      </c>
      <c r="AI2849">
        <f t="shared" si="1503"/>
        <v>-60.16765711855264</v>
      </c>
      <c r="AJ2849">
        <f t="shared" si="1504"/>
        <v>-38.597727850026601</v>
      </c>
      <c r="AK2849"/>
      <c r="AL2849"/>
      <c r="AM2849"/>
      <c r="AN2849"/>
    </row>
    <row r="2850" spans="1:40" x14ac:dyDescent="0.35">
      <c r="A2850"/>
      <c r="B2850">
        <f t="shared" si="1505"/>
        <v>916000</v>
      </c>
      <c r="C2850" s="237" t="str">
        <f t="shared" si="1473"/>
        <v>-3.84353196874811E-08+0.0011281738158039i</v>
      </c>
      <c r="D2850" s="208" t="str">
        <f t="shared" si="1474"/>
        <v>-2.51366149685658+0.0086493325878299i</v>
      </c>
      <c r="E2850" t="str">
        <f t="shared" si="1475"/>
        <v>20500</v>
      </c>
      <c r="F2850" t="str">
        <f t="shared" si="1476"/>
        <v>0.327868852459016</v>
      </c>
      <c r="G2850" t="str">
        <f t="shared" si="1471"/>
        <v>0.327868852459016</v>
      </c>
      <c r="H2850" t="str">
        <f t="shared" si="1477"/>
        <v>3.84596226275928+0.172358718981239i</v>
      </c>
      <c r="I2850" t="str">
        <f t="shared" si="1478"/>
        <v>3597.12358836031i</v>
      </c>
      <c r="J2850" t="str">
        <f t="shared" si="1472"/>
        <v>-17513.6339216123+786.935533178409i</v>
      </c>
      <c r="K2850" t="str">
        <f t="shared" si="1479"/>
        <v>0.00921013602982856-0.204976067281104i</v>
      </c>
      <c r="L2850" t="str">
        <f t="shared" si="1480"/>
        <v>0.0019258374068239-0.0363359927272382i</v>
      </c>
      <c r="M2850" t="str">
        <f t="shared" si="1481"/>
        <v>0.0111359734366525-0.241312060008342i</v>
      </c>
      <c r="N2850" t="str">
        <f t="shared" si="1482"/>
        <v>-11.4255381852195i</v>
      </c>
      <c r="O2850" t="str">
        <f t="shared" si="1483"/>
        <v>0.416837986362663+0.908980799095955i</v>
      </c>
      <c r="P2850" t="str">
        <f t="shared" si="1484"/>
        <v>0.583162013637337-0.908980799095955i</v>
      </c>
      <c r="Q2850" t="str">
        <f t="shared" si="1485"/>
        <v>-0.583162013637337+12.3345189843155i</v>
      </c>
      <c r="R2850" t="str">
        <f t="shared" si="1486"/>
        <v>-0.0757600064735267-0.0436970145649314i</v>
      </c>
      <c r="S2850" t="str">
        <f t="shared" si="1487"/>
        <v>1.23729153295721i</v>
      </c>
      <c r="T2850" t="str">
        <f t="shared" si="1488"/>
        <v>0.0540659461366975-0.093737214546478i</v>
      </c>
      <c r="U2850" t="str">
        <f t="shared" si="1489"/>
        <v>0.00005-0.000155133873101114i</v>
      </c>
      <c r="V2850" t="str">
        <f t="shared" si="1490"/>
        <v>0.00002-0.00173749937873248i</v>
      </c>
      <c r="W2850" t="str">
        <f t="shared" si="1491"/>
        <v>0.0000422353492900391-0.000143451713278745i</v>
      </c>
      <c r="X2850" t="str">
        <f t="shared" si="1492"/>
        <v>0.000042377586980775-0.000143359789125526i</v>
      </c>
      <c r="Y2850" t="str">
        <f t="shared" si="1493"/>
        <v>0.009+4.6043181931012i</v>
      </c>
      <c r="Z2850" t="str">
        <f t="shared" si="1494"/>
        <v>-0.000373424591747173-0.000111183373451502i</v>
      </c>
      <c r="AA2850" t="str">
        <f t="shared" si="1495"/>
        <v>0.00511868725773552-2.60632016579283i</v>
      </c>
      <c r="AB2850" t="str">
        <f t="shared" si="1496"/>
        <v>0.180710197937267-0.313307577230846i</v>
      </c>
      <c r="AC2850" t="str">
        <f t="shared" si="1497"/>
        <v>0.926407487086163-0.0470965349863018i</v>
      </c>
      <c r="AD2850" t="str">
        <f t="shared" si="1498"/>
        <v>0.211711559283444-0.327433338569117i</v>
      </c>
      <c r="AE2850" t="str">
        <f t="shared" si="1499"/>
        <v>-0.00011546344575618+0.0000987328554197757i</v>
      </c>
      <c r="AF2850" t="str">
        <f t="shared" si="1500"/>
        <v>-6.35962375961586-0.163709386393409i</v>
      </c>
      <c r="AG2850" t="str">
        <f t="shared" si="1501"/>
        <v>0.996914629010623-0.00200354016924219i</v>
      </c>
      <c r="AH2850" t="str">
        <f t="shared" si="1502"/>
        <v>0.000754014882694558-0.000609370799206671i</v>
      </c>
      <c r="AI2850">
        <f t="shared" si="1503"/>
        <v>-60.26931651476977</v>
      </c>
      <c r="AJ2850">
        <f t="shared" si="1504"/>
        <v>-38.944038949770459</v>
      </c>
      <c r="AK2850"/>
      <c r="AL2850"/>
      <c r="AM2850"/>
      <c r="AN2850"/>
    </row>
    <row r="2851" spans="1:40" x14ac:dyDescent="0.35">
      <c r="A2851"/>
      <c r="B2851">
        <f t="shared" si="1505"/>
        <v>917000</v>
      </c>
      <c r="C2851" s="237" t="str">
        <f t="shared" si="1473"/>
        <v>-3.83515369992719E-08+0.00112694352811231i</v>
      </c>
      <c r="D2851" s="208" t="str">
        <f t="shared" si="1474"/>
        <v>-2.51366149621424+0.00863990038219438i</v>
      </c>
      <c r="E2851" t="str">
        <f t="shared" si="1475"/>
        <v>20500</v>
      </c>
      <c r="F2851" t="str">
        <f t="shared" si="1476"/>
        <v>0.327868852459016</v>
      </c>
      <c r="G2851" t="str">
        <f t="shared" si="1471"/>
        <v>0.327868852459016</v>
      </c>
      <c r="H2851" t="str">
        <f t="shared" si="1477"/>
        <v>3.84598035312511+0.17217163179558i</v>
      </c>
      <c r="I2851" t="str">
        <f t="shared" si="1478"/>
        <v>3601.0505791773i</v>
      </c>
      <c r="J2851" t="str">
        <f t="shared" si="1472"/>
        <v>-17551.8963546064+787.79463310546i</v>
      </c>
      <c r="K2851" t="str">
        <f t="shared" si="1479"/>
        <v>0.00919009752587242-0.204753412227479i</v>
      </c>
      <c r="L2851" t="str">
        <f t="shared" si="1480"/>
        <v>0.00192165113135351-0.0362965895055569i</v>
      </c>
      <c r="M2851" t="str">
        <f t="shared" si="1481"/>
        <v>0.0111117486572259-0.241050001733036i</v>
      </c>
      <c r="N2851" t="str">
        <f t="shared" si="1482"/>
        <v>-11.4380114801816i</v>
      </c>
      <c r="O2851" t="str">
        <f t="shared" si="1483"/>
        <v>0.428143251937181+0.903710880658552i</v>
      </c>
      <c r="P2851" t="str">
        <f t="shared" si="1484"/>
        <v>0.571856748062819-0.903710880658552i</v>
      </c>
      <c r="Q2851" t="str">
        <f t="shared" si="1485"/>
        <v>-0.571856748062819+12.3417223608402i</v>
      </c>
      <c r="R2851" t="str">
        <f t="shared" si="1486"/>
        <v>-0.0752095324019304-0.0428503942948951i</v>
      </c>
      <c r="S2851" t="str">
        <f t="shared" si="1487"/>
        <v>1.23864228790585i</v>
      </c>
      <c r="T2851" t="str">
        <f t="shared" si="1488"/>
        <v>0.0530763104270967-0.0931577072866562i</v>
      </c>
      <c r="U2851" t="str">
        <f t="shared" si="1489"/>
        <v>0.00005-0.00015496469766698i</v>
      </c>
      <c r="V2851" t="str">
        <f t="shared" si="1490"/>
        <v>0.00002-0.00173560461387018i</v>
      </c>
      <c r="W2851" t="str">
        <f t="shared" si="1491"/>
        <v>0.0000422352658804785-0.000143297530122908i</v>
      </c>
      <c r="X2851" t="str">
        <f t="shared" si="1492"/>
        <v>0.0000423771690082875-0.000143205705314636i</v>
      </c>
      <c r="Y2851" t="str">
        <f t="shared" si="1493"/>
        <v>0.009+4.60934474134694i</v>
      </c>
      <c r="Z2851" t="str">
        <f t="shared" si="1494"/>
        <v>-0.00037261643022143-0.000111059445425101i</v>
      </c>
      <c r="AA2851" t="str">
        <f t="shared" si="1495"/>
        <v>0.00510752847819248-2.60347778742346i</v>
      </c>
      <c r="AB2851" t="str">
        <f t="shared" si="1496"/>
        <v>0.177402436254607-0.311370630240892i</v>
      </c>
      <c r="AC2851" t="str">
        <f t="shared" si="1497"/>
        <v>0.926915360323657-0.0462227297490966i</v>
      </c>
      <c r="AD2851" t="str">
        <f t="shared" si="1498"/>
        <v>0.207625278824471-0.325567614915061i</v>
      </c>
      <c r="AE2851" t="str">
        <f t="shared" si="1499"/>
        <v>-0.000113521948980143+0.0000982530941428775i</v>
      </c>
      <c r="AF2851" t="str">
        <f t="shared" si="1500"/>
        <v>-6.35964184933935-0.163531731413386i</v>
      </c>
      <c r="AG2851" t="str">
        <f t="shared" si="1501"/>
        <v>0.996935497681805-0.00196280254355856i</v>
      </c>
      <c r="AH2851" t="str">
        <f t="shared" si="1502"/>
        <v>0.000741489552870931-0.000606693865645285i</v>
      </c>
      <c r="AI2851">
        <f t="shared" si="1503"/>
        <v>-60.372121040898975</v>
      </c>
      <c r="AJ2851">
        <f t="shared" si="1504"/>
        <v>-39.290360119265721</v>
      </c>
      <c r="AK2851"/>
      <c r="AL2851"/>
      <c r="AM2851"/>
      <c r="AN2851"/>
    </row>
    <row r="2852" spans="1:40" x14ac:dyDescent="0.35">
      <c r="A2852"/>
      <c r="B2852">
        <f t="shared" si="1505"/>
        <v>918000</v>
      </c>
      <c r="C2852" s="237" t="str">
        <f t="shared" si="1473"/>
        <v>-3.82680279615414E-08+0.00112571592078605i</v>
      </c>
      <c r="D2852" s="208" t="str">
        <f t="shared" si="1474"/>
        <v>-2.513661495574+0.00863048872602639i</v>
      </c>
      <c r="E2852" t="str">
        <f t="shared" si="1475"/>
        <v>20500</v>
      </c>
      <c r="F2852" t="str">
        <f t="shared" si="1476"/>
        <v>0.327868852459016</v>
      </c>
      <c r="G2852" t="str">
        <f t="shared" si="1471"/>
        <v>0.327868852459016</v>
      </c>
      <c r="H2852" t="str">
        <f t="shared" si="1477"/>
        <v>3.8459983845867+0.171984949370522i</v>
      </c>
      <c r="I2852" t="str">
        <f t="shared" si="1478"/>
        <v>3604.97756999429i</v>
      </c>
      <c r="J2852" t="str">
        <f t="shared" si="1472"/>
        <v>-17590.2005360272+788.653733032511i</v>
      </c>
      <c r="K2852" t="str">
        <f t="shared" si="1479"/>
        <v>0.00917012430629392-0.204531239417031i</v>
      </c>
      <c r="L2852" t="str">
        <f t="shared" si="1480"/>
        <v>0.0019174784781944-0.036257271409254i</v>
      </c>
      <c r="M2852" t="str">
        <f t="shared" si="1481"/>
        <v>0.0110876027844883-0.240788510826285i</v>
      </c>
      <c r="N2852" t="str">
        <f t="shared" si="1482"/>
        <v>-11.4504847751436i</v>
      </c>
      <c r="O2852" t="str">
        <f t="shared" si="1483"/>
        <v>0.439381906526339+0.898300361915367i</v>
      </c>
      <c r="P2852" t="str">
        <f t="shared" si="1484"/>
        <v>0.560618093473661-0.898300361915367i</v>
      </c>
      <c r="Q2852" t="str">
        <f t="shared" si="1485"/>
        <v>-0.560618093473661+12.348785137059i</v>
      </c>
      <c r="R2852" t="str">
        <f t="shared" si="1486"/>
        <v>-0.0746512051455514-0.0420095800041591i</v>
      </c>
      <c r="S2852" t="str">
        <f t="shared" si="1487"/>
        <v>1.23999304285449i</v>
      </c>
      <c r="T2852" t="str">
        <f t="shared" si="1488"/>
        <v>0.0520915869383964-0.092566975021187i</v>
      </c>
      <c r="U2852" t="str">
        <f t="shared" si="1489"/>
        <v>0.00005-0.000154795890806777i</v>
      </c>
      <c r="V2852" t="str">
        <f t="shared" si="1490"/>
        <v>0.00002-0.0017337139770359i</v>
      </c>
      <c r="W2852" t="str">
        <f t="shared" si="1491"/>
        <v>0.0000422351823804077-0.000143143685319933i</v>
      </c>
      <c r="X2852" t="str">
        <f t="shared" si="1492"/>
        <v>0.000042376752038315-0.000143051959637632i</v>
      </c>
      <c r="Y2852" t="str">
        <f t="shared" si="1493"/>
        <v>0.009+4.61437128959269i</v>
      </c>
      <c r="Z2852" t="str">
        <f t="shared" si="1494"/>
        <v>-0.000371810908355969-0.000110935795199466i</v>
      </c>
      <c r="AA2852" t="str">
        <f t="shared" si="1495"/>
        <v>0.00509640614901192-2.60064160210053i</v>
      </c>
      <c r="AB2852" t="str">
        <f t="shared" si="1496"/>
        <v>0.174111093195399-0.309396164754781i</v>
      </c>
      <c r="AC2852" t="str">
        <f t="shared" si="1497"/>
        <v>0.927431432875056-0.0453544126267018i</v>
      </c>
      <c r="AD2852" t="str">
        <f t="shared" si="1498"/>
        <v>0.203562299286761-0.323650574692272i</v>
      </c>
      <c r="AE2852" t="str">
        <f t="shared" si="1499"/>
        <v>-0.000111591117275091+0.0000977544686222563i</v>
      </c>
      <c r="AF2852" t="str">
        <f t="shared" si="1500"/>
        <v>-6.3596598801607-0.163354460644496i</v>
      </c>
      <c r="AG2852" t="str">
        <f t="shared" si="1501"/>
        <v>0.996956804599176-0.00192237218090265i</v>
      </c>
      <c r="AH2852" t="str">
        <f t="shared" si="1502"/>
        <v>0.00072902966600245-0.000603892562146944i</v>
      </c>
      <c r="AI2852">
        <f t="shared" si="1503"/>
        <v>-60.47609365661674</v>
      </c>
      <c r="AJ2852">
        <f t="shared" si="1504"/>
        <v>-39.636690714747864</v>
      </c>
      <c r="AK2852"/>
      <c r="AL2852"/>
      <c r="AM2852"/>
      <c r="AN2852"/>
    </row>
    <row r="2853" spans="1:40" x14ac:dyDescent="0.35">
      <c r="A2853"/>
      <c r="B2853">
        <f t="shared" si="1505"/>
        <v>919000</v>
      </c>
      <c r="C2853" s="237" t="str">
        <f t="shared" si="1473"/>
        <v>-3.81847913838588E-08+0.00112449098507529i</v>
      </c>
      <c r="D2853" s="208" t="str">
        <f t="shared" si="1474"/>
        <v>-2.51366149493585+0.00862109755224389i</v>
      </c>
      <c r="E2853" t="str">
        <f t="shared" si="1475"/>
        <v>20500</v>
      </c>
      <c r="F2853" t="str">
        <f t="shared" si="1476"/>
        <v>0.327868852459016</v>
      </c>
      <c r="G2853" t="str">
        <f t="shared" si="1471"/>
        <v>0.327868852459016</v>
      </c>
      <c r="H2853" t="str">
        <f t="shared" si="1477"/>
        <v>3.8460163573993+0.171798670397037i</v>
      </c>
      <c r="I2853" t="str">
        <f t="shared" si="1478"/>
        <v>3608.90456081127i</v>
      </c>
      <c r="J2853" t="str">
        <f t="shared" si="1472"/>
        <v>-17628.5464658745+789.512832959561i</v>
      </c>
      <c r="K2853" t="str">
        <f t="shared" si="1479"/>
        <v>0.00915021608798903-0.204309547287839i</v>
      </c>
      <c r="L2853" t="str">
        <f t="shared" si="1480"/>
        <v>0.00191331938836218-0.0362180381635603i</v>
      </c>
      <c r="M2853" t="str">
        <f t="shared" si="1481"/>
        <v>0.0110635354763512-0.240527585451399i</v>
      </c>
      <c r="N2853" t="str">
        <f t="shared" si="1482"/>
        <v>-11.4629580701056i</v>
      </c>
      <c r="O2853" t="str">
        <f t="shared" si="1483"/>
        <v>0.450552201608322+0.892750084640654i</v>
      </c>
      <c r="P2853" t="str">
        <f t="shared" si="1484"/>
        <v>0.549447798391678-0.892750084640654i</v>
      </c>
      <c r="Q2853" t="str">
        <f t="shared" si="1485"/>
        <v>-0.549447798391678+12.3557081547463i</v>
      </c>
      <c r="R2853" t="str">
        <f t="shared" si="1486"/>
        <v>-0.0740850619350695-0.0411746472032294i</v>
      </c>
      <c r="S2853" t="str">
        <f t="shared" si="1487"/>
        <v>1.24134379780314i</v>
      </c>
      <c r="T2853" t="str">
        <f t="shared" si="1488"/>
        <v>0.0511118929324612-0.09196503214296i</v>
      </c>
      <c r="U2853" t="str">
        <f t="shared" si="1489"/>
        <v>0.00005-0.000154627451317324i</v>
      </c>
      <c r="V2853" t="str">
        <f t="shared" si="1490"/>
        <v>0.00002-0.00173182745475403i</v>
      </c>
      <c r="W2853" t="str">
        <f t="shared" si="1491"/>
        <v>0.0000422350987898287-0.000142990177765251i</v>
      </c>
      <c r="X2853" t="str">
        <f t="shared" si="1492"/>
        <v>0.0000423763360661048-0.000142898550990666i</v>
      </c>
      <c r="Y2853" t="str">
        <f t="shared" si="1493"/>
        <v>0.009+4.61939783783843i</v>
      </c>
      <c r="Z2853" t="str">
        <f t="shared" si="1494"/>
        <v>-0.000371008014667282-0.000110812421832802i</v>
      </c>
      <c r="AA2853" t="str">
        <f t="shared" si="1495"/>
        <v>0.00508532011160819-2.59781158960515i</v>
      </c>
      <c r="AB2853" t="str">
        <f t="shared" si="1496"/>
        <v>0.17083656069609-0.307384228879353i</v>
      </c>
      <c r="AC2853" t="str">
        <f t="shared" si="1497"/>
        <v>0.927955669971728-0.0444916617721295i</v>
      </c>
      <c r="AD2853" t="str">
        <f t="shared" si="1498"/>
        <v>0.199523270368687-0.321682507772742i</v>
      </c>
      <c r="AE2853" t="str">
        <f t="shared" si="1499"/>
        <v>-0.000109671150166957+0.0000972371317604021i</v>
      </c>
      <c r="AF2853" t="str">
        <f t="shared" si="1500"/>
        <v>-6.35967785233515-0.163177572844793i</v>
      </c>
      <c r="AG2853" t="str">
        <f t="shared" si="1501"/>
        <v>0.99697854561606-0.00188225419612341i</v>
      </c>
      <c r="AH2853" t="str">
        <f t="shared" si="1502"/>
        <v>0.000716636562880093-0.000600967866001644i</v>
      </c>
      <c r="AI2853">
        <f t="shared" si="1503"/>
        <v>-60.581258101058133</v>
      </c>
      <c r="AJ2853">
        <f t="shared" si="1504"/>
        <v>-39.983030093049756</v>
      </c>
      <c r="AK2853"/>
      <c r="AL2853"/>
      <c r="AM2853"/>
      <c r="AN2853"/>
    </row>
    <row r="2854" spans="1:40" x14ac:dyDescent="0.35">
      <c r="A2854"/>
      <c r="B2854">
        <f t="shared" si="1505"/>
        <v>920000</v>
      </c>
      <c r="C2854" s="237" t="str">
        <f t="shared" si="1473"/>
        <v>-3.8101826082259E-08+0.00112326871226824i</v>
      </c>
      <c r="D2854" s="208" t="str">
        <f t="shared" si="1474"/>
        <v>-2.51366149429979+0.00861172679405651i</v>
      </c>
      <c r="E2854" t="str">
        <f t="shared" si="1475"/>
        <v>20500</v>
      </c>
      <c r="F2854" t="str">
        <f t="shared" si="1476"/>
        <v>0.327868852459016</v>
      </c>
      <c r="G2854" t="str">
        <f t="shared" si="1471"/>
        <v>0.327868852459016</v>
      </c>
      <c r="H2854" t="str">
        <f t="shared" si="1477"/>
        <v>3.84603427181681+0.171612793571723i</v>
      </c>
      <c r="I2854" t="str">
        <f t="shared" si="1478"/>
        <v>3612.83155162826i</v>
      </c>
      <c r="J2854" t="str">
        <f t="shared" si="1472"/>
        <v>-17666.9341441485+790.371932886611i</v>
      </c>
      <c r="K2854" t="str">
        <f t="shared" si="1479"/>
        <v>0.00913037258938535-0.204088334284703i</v>
      </c>
      <c r="L2854" t="str">
        <f t="shared" si="1480"/>
        <v>0.00190917380319112-0.0361788894948851i</v>
      </c>
      <c r="M2854" t="str">
        <f t="shared" si="1481"/>
        <v>0.0110395463925765-0.240267223779588i</v>
      </c>
      <c r="N2854" t="str">
        <f t="shared" si="1482"/>
        <v>-11.4754313650677i</v>
      </c>
      <c r="O2854" t="str">
        <f t="shared" si="1483"/>
        <v>0.461652399296755+0.887060912352444i</v>
      </c>
      <c r="P2854" t="str">
        <f t="shared" si="1484"/>
        <v>0.538347600703245-0.887060912352444i</v>
      </c>
      <c r="Q2854" t="str">
        <f t="shared" si="1485"/>
        <v>-0.538347600703245+12.3624922774201i</v>
      </c>
      <c r="R2854" t="str">
        <f t="shared" si="1486"/>
        <v>-0.0735111405940871-0.0403456716774222i</v>
      </c>
      <c r="S2854" t="str">
        <f t="shared" si="1487"/>
        <v>1.24269455275178i</v>
      </c>
      <c r="T2854" t="str">
        <f t="shared" si="1488"/>
        <v>0.0501373464206443-0.0913518939828423i</v>
      </c>
      <c r="U2854" t="str">
        <f t="shared" si="1489"/>
        <v>0.00005-0.000154459378000675i</v>
      </c>
      <c r="V2854" t="str">
        <f t="shared" si="1490"/>
        <v>0.00002-0.00172994503360756i</v>
      </c>
      <c r="W2854" t="str">
        <f t="shared" si="1491"/>
        <v>0.0000422350151087424-0.000142837006359095i</v>
      </c>
      <c r="X2854" t="str">
        <f t="shared" si="1492"/>
        <v>0.0000423759210869295-0.00014274547827469i</v>
      </c>
      <c r="Y2854" t="str">
        <f t="shared" si="1493"/>
        <v>0.009+4.62442438608418i</v>
      </c>
      <c r="Z2854" t="str">
        <f t="shared" si="1494"/>
        <v>-0.000370207737734245-0.000110689324387598i</v>
      </c>
      <c r="AA2854" t="str">
        <f t="shared" si="1495"/>
        <v>0.00507427020825719-2.59498772980638i</v>
      </c>
      <c r="AB2854" t="str">
        <f t="shared" si="1496"/>
        <v>0.167579233198219-0.305334873856552i</v>
      </c>
      <c r="AC2854" t="str">
        <f t="shared" si="1497"/>
        <v>0.92848803625472-0.0436345556288592i</v>
      </c>
      <c r="AD2854" t="str">
        <f t="shared" si="1498"/>
        <v>0.195508838187458-0.319663712391985i</v>
      </c>
      <c r="AE2854" t="str">
        <f t="shared" si="1499"/>
        <v>-0.00010776224504833+0.0000967012385895931i</v>
      </c>
      <c r="AF2854" t="str">
        <f t="shared" si="1500"/>
        <v>-6.3596957661166-0.163001066777666i</v>
      </c>
      <c r="AG2854" t="str">
        <f t="shared" si="1501"/>
        <v>0.997000716525132-0.00184245364830773i</v>
      </c>
      <c r="AH2854" t="str">
        <f t="shared" si="1502"/>
        <v>0.000704311569985529-0.000597920769195896i</v>
      </c>
      <c r="AI2854">
        <f t="shared" si="1503"/>
        <v>-60.687638928209317</v>
      </c>
      <c r="AJ2854">
        <f t="shared" si="1504"/>
        <v>-40.329377611704771</v>
      </c>
      <c r="AK2854"/>
      <c r="AL2854"/>
      <c r="AM2854"/>
      <c r="AN2854"/>
    </row>
    <row r="2855" spans="1:40" x14ac:dyDescent="0.35">
      <c r="A2855"/>
      <c r="B2855">
        <f t="shared" si="1505"/>
        <v>921000</v>
      </c>
      <c r="C2855" s="237" t="str">
        <f t="shared" si="1473"/>
        <v>-3.80191308792011E-08+0.00112204909369095i</v>
      </c>
      <c r="D2855" s="208" t="str">
        <f t="shared" si="1474"/>
        <v>-2.51366149366579+0.00860237638496395i</v>
      </c>
      <c r="E2855" t="str">
        <f t="shared" si="1475"/>
        <v>20500</v>
      </c>
      <c r="F2855" t="str">
        <f t="shared" si="1476"/>
        <v>0.327868852459016</v>
      </c>
      <c r="G2855" t="str">
        <f t="shared" si="1471"/>
        <v>0.327868852459016</v>
      </c>
      <c r="H2855" t="str">
        <f t="shared" si="1477"/>
        <v>3.8460521280917+0.171427317596771i</v>
      </c>
      <c r="I2855" t="str">
        <f t="shared" si="1478"/>
        <v>3616.75854244525i</v>
      </c>
      <c r="J2855" t="str">
        <f t="shared" si="1472"/>
        <v>-17705.3635708491+791.231032813662i</v>
      </c>
      <c r="K2855" t="str">
        <f t="shared" si="1479"/>
        <v>0.00911059353043275-0.203867598859113i</v>
      </c>
      <c r="L2855" t="str">
        <f t="shared" si="1480"/>
        <v>0.00190504166433207-0.036139825130809i</v>
      </c>
      <c r="M2855" t="str">
        <f t="shared" si="1481"/>
        <v>0.0110156351947648-0.240007423989922i</v>
      </c>
      <c r="N2855" t="str">
        <f t="shared" si="1482"/>
        <v>-11.4879046600297i</v>
      </c>
      <c r="O2855" t="str">
        <f t="shared" si="1483"/>
        <v>0.47268077261083+0.881233730178339i</v>
      </c>
      <c r="P2855" t="str">
        <f t="shared" si="1484"/>
        <v>0.52731922738917-0.881233730178339i</v>
      </c>
      <c r="Q2855" t="str">
        <f t="shared" si="1485"/>
        <v>-0.52731922738917+12.369138390208i</v>
      </c>
      <c r="R2855" t="str">
        <f t="shared" si="1486"/>
        <v>-0.072929479556113-0.0395227294863766i</v>
      </c>
      <c r="S2855" t="str">
        <f t="shared" si="1487"/>
        <v>1.24404530770042i</v>
      </c>
      <c r="T2855" t="str">
        <f t="shared" si="1488"/>
        <v>0.0491680661650398-0.0907275768348161i</v>
      </c>
      <c r="U2855" t="str">
        <f t="shared" si="1489"/>
        <v>0.0000499999999999999-0.000154291669664083i</v>
      </c>
      <c r="V2855" t="str">
        <f t="shared" si="1490"/>
        <v>0.00002-0.00172806670023773i</v>
      </c>
      <c r="W2855" t="str">
        <f t="shared" si="1491"/>
        <v>0.0000422349313371511-0.000142684170006476i</v>
      </c>
      <c r="X2855" t="str">
        <f t="shared" si="1492"/>
        <v>0.0000423755070960882-0.000142592740395428i</v>
      </c>
      <c r="Y2855" t="str">
        <f t="shared" si="1493"/>
        <v>0.009+4.62945093432992i</v>
      </c>
      <c r="Z2855" t="str">
        <f t="shared" si="1494"/>
        <v>-0.000369410066197705-0.000110566501930604i</v>
      </c>
      <c r="AA2855" t="str">
        <f t="shared" si="1495"/>
        <v>0.00506325628209081-2.59217000266072i</v>
      </c>
      <c r="AB2855" t="str">
        <f t="shared" si="1496"/>
        <v>0.164339507652602-0.303248154147436i</v>
      </c>
      <c r="AC2855" t="str">
        <f t="shared" si="1497"/>
        <v>0.929028495757763-0.042783172931047i</v>
      </c>
      <c r="AD2855" t="str">
        <f t="shared" si="1498"/>
        <v>0.191519645168159-0.317594495105182i</v>
      </c>
      <c r="AE2855" t="str">
        <f t="shared" si="1499"/>
        <v>-0.000105864597155927+0.0000961469462435981i</v>
      </c>
      <c r="AF2855" t="str">
        <f t="shared" si="1500"/>
        <v>-6.35971362175749-0.162824941211807i</v>
      </c>
      <c r="AG2855" t="str">
        <f t="shared" si="1501"/>
        <v>0.997023313059165-0.0018029755400404i</v>
      </c>
      <c r="AH2855" t="str">
        <f t="shared" si="1502"/>
        <v>0.000692055999329751-0.000594752278207914i</v>
      </c>
      <c r="AI2855">
        <f t="shared" si="1503"/>
        <v>-60.795261544336121</v>
      </c>
      <c r="AJ2855">
        <f t="shared" si="1504"/>
        <v>-40.675732629041988</v>
      </c>
      <c r="AK2855"/>
      <c r="AL2855"/>
      <c r="AM2855"/>
      <c r="AN2855"/>
    </row>
    <row r="2856" spans="1:40" x14ac:dyDescent="0.35">
      <c r="A2856"/>
      <c r="B2856">
        <f t="shared" si="1505"/>
        <v>922000</v>
      </c>
      <c r="C2856" s="237" t="str">
        <f t="shared" si="1473"/>
        <v>-3.79367046035271E-08+0.00112083212070709i</v>
      </c>
      <c r="D2856" s="208" t="str">
        <f t="shared" si="1474"/>
        <v>-2.51366149303386+0.00859304625875436i</v>
      </c>
      <c r="E2856" t="str">
        <f t="shared" si="1475"/>
        <v>20500</v>
      </c>
      <c r="F2856" t="str">
        <f t="shared" si="1476"/>
        <v>0.327868852459016</v>
      </c>
      <c r="G2856" t="str">
        <f t="shared" si="1471"/>
        <v>0.327868852459016</v>
      </c>
      <c r="H2856" t="str">
        <f t="shared" si="1477"/>
        <v>3.84606992647515+0.171242241179937i</v>
      </c>
      <c r="I2856" t="str">
        <f t="shared" si="1478"/>
        <v>3620.68553326224i</v>
      </c>
      <c r="J2856" t="str">
        <f t="shared" si="1472"/>
        <v>-17743.8347459763+792.090132740713i</v>
      </c>
      <c r="K2856" t="str">
        <f t="shared" si="1479"/>
        <v>0.00909087863259319-0.203647339469211i</v>
      </c>
      <c r="L2856" t="str">
        <f t="shared" si="1480"/>
        <v>0.00190092291375028-0.0361008448000777i</v>
      </c>
      <c r="M2856" t="str">
        <f t="shared" si="1481"/>
        <v>0.0109918015463435-0.239748184269289i</v>
      </c>
      <c r="N2856" t="str">
        <f t="shared" si="1482"/>
        <v>-11.5003779549917i</v>
      </c>
      <c r="O2856" t="str">
        <f t="shared" si="1483"/>
        <v>0.48363560574451+0.875269444717534i</v>
      </c>
      <c r="P2856" t="str">
        <f t="shared" si="1484"/>
        <v>0.51636439425549-0.875269444717534i</v>
      </c>
      <c r="Q2856" t="str">
        <f t="shared" si="1485"/>
        <v>-0.51636439425549+12.3756473997092i</v>
      </c>
      <c r="R2856" t="str">
        <f t="shared" si="1486"/>
        <v>-0.0723401178816755-0.038705896963128i</v>
      </c>
      <c r="S2856" t="str">
        <f t="shared" si="1487"/>
        <v>1.24539606264907i</v>
      </c>
      <c r="T2856" t="str">
        <f t="shared" si="1488"/>
        <v>0.0482041716791802-0.0900920979814083i</v>
      </c>
      <c r="U2856" t="str">
        <f t="shared" si="1489"/>
        <v>0.0000499999999999999-0.000154124325119979i</v>
      </c>
      <c r="V2856" t="str">
        <f t="shared" si="1490"/>
        <v>0.00002-0.00172619244134377i</v>
      </c>
      <c r="W2856" t="str">
        <f t="shared" si="1491"/>
        <v>0.0000422348474750561-0.000142531667617153i</v>
      </c>
      <c r="X2856" t="str">
        <f t="shared" si="1492"/>
        <v>0.0000423750940889044-0.000142440336263348i</v>
      </c>
      <c r="Y2856" t="str">
        <f t="shared" si="1493"/>
        <v>0.009+4.63447748257566i</v>
      </c>
      <c r="Z2856" t="str">
        <f t="shared" si="1494"/>
        <v>-0.000368614988760066-0.000110443953532802i</v>
      </c>
      <c r="AA2856" t="str">
        <f t="shared" si="1495"/>
        <v>0.00505227817709115-2.58935838821162i</v>
      </c>
      <c r="AB2856" t="str">
        <f t="shared" si="1496"/>
        <v>0.161117783521669-0.301124127517181i</v>
      </c>
      <c r="AC2856" t="str">
        <f t="shared" si="1497"/>
        <v>0.929577011890139-0.0419375927032972i</v>
      </c>
      <c r="AD2856" t="str">
        <f t="shared" si="1498"/>
        <v>0.187556329933038-0.315475170741617i</v>
      </c>
      <c r="AE2856" t="str">
        <f t="shared" si="1499"/>
        <v>-0.000103978399548286+0.0000955744139290938i</v>
      </c>
      <c r="AF2856" t="str">
        <f t="shared" si="1500"/>
        <v>-6.35973141950901-0.162649194921183i</v>
      </c>
      <c r="AG2856" t="str">
        <f t="shared" si="1501"/>
        <v>0.997046330891776-0.00176382481667136i</v>
      </c>
      <c r="AH2856" t="str">
        <f t="shared" si="1502"/>
        <v>0.00067987114829383-0.000591463413800785i</v>
      </c>
      <c r="AI2856">
        <f t="shared" si="1503"/>
        <v>-60.904152247597487</v>
      </c>
      <c r="AJ2856">
        <f t="shared" si="1504"/>
        <v>-41.022094504311035</v>
      </c>
      <c r="AK2856"/>
      <c r="AL2856"/>
      <c r="AM2856"/>
      <c r="AN2856"/>
    </row>
    <row r="2857" spans="1:40" x14ac:dyDescent="0.35">
      <c r="A2857"/>
      <c r="B2857">
        <f t="shared" si="1505"/>
        <v>923000</v>
      </c>
      <c r="C2857" s="237" t="str">
        <f t="shared" si="1473"/>
        <v>-3.78545460904193E-08+0.00111961778471777i</v>
      </c>
      <c r="D2857" s="208" t="str">
        <f t="shared" si="1474"/>
        <v>-2.51366149240398+0.00858373634950291i</v>
      </c>
      <c r="E2857" t="str">
        <f t="shared" si="1475"/>
        <v>20500</v>
      </c>
      <c r="F2857" t="str">
        <f t="shared" si="1476"/>
        <v>0.327868852459016</v>
      </c>
      <c r="G2857" t="str">
        <f t="shared" si="1471"/>
        <v>0.327868852459016</v>
      </c>
      <c r="H2857" t="str">
        <f t="shared" si="1477"/>
        <v>3.84608766721691+0.171057563034515i</v>
      </c>
      <c r="I2857" t="str">
        <f t="shared" si="1478"/>
        <v>3624.61252407922i</v>
      </c>
      <c r="J2857" t="str">
        <f t="shared" si="1472"/>
        <v>-17782.3476695301+792.949232667764i</v>
      </c>
      <c r="K2857" t="str">
        <f t="shared" si="1479"/>
        <v>0.00907122761883099-0.203427554579755i</v>
      </c>
      <c r="L2857" t="str">
        <f t="shared" si="1480"/>
        <v>0.00189681749372358-0.0360619482325964i</v>
      </c>
      <c r="M2857" t="str">
        <f t="shared" si="1481"/>
        <v>0.0109680451125546-0.239489502812351i</v>
      </c>
      <c r="N2857" t="str">
        <f t="shared" si="1482"/>
        <v>-11.5128512499538i</v>
      </c>
      <c r="O2857" t="str">
        <f t="shared" si="1483"/>
        <v>0.494515194333224+0.869168983899894i</v>
      </c>
      <c r="P2857" t="str">
        <f t="shared" si="1484"/>
        <v>0.505484805666776-0.869168983899894i</v>
      </c>
      <c r="Q2857" t="str">
        <f t="shared" si="1485"/>
        <v>-0.505484805666776+12.3820202338537i</v>
      </c>
      <c r="R2857" t="str">
        <f t="shared" si="1486"/>
        <v>-0.0717430952756322-0.0378952507128478i</v>
      </c>
      <c r="S2857" t="str">
        <f t="shared" si="1487"/>
        <v>1.24674681759771i</v>
      </c>
      <c r="T2857" t="str">
        <f t="shared" si="1488"/>
        <v>0.0472457832283103-0.0894454757195038i</v>
      </c>
      <c r="U2857" t="str">
        <f t="shared" si="1489"/>
        <v>0.0000500000000000001-0.000153957343185938i</v>
      </c>
      <c r="V2857" t="str">
        <f t="shared" si="1490"/>
        <v>0.00002-0.00172432224368251i</v>
      </c>
      <c r="W2857" t="str">
        <f t="shared" si="1491"/>
        <v>0.0000422347635224593-0.000142379498105613i</v>
      </c>
      <c r="X2857" t="str">
        <f t="shared" si="1492"/>
        <v>0.0000423746820607281-0.000142288264793645i</v>
      </c>
      <c r="Y2857" t="str">
        <f t="shared" si="1493"/>
        <v>0.009+4.63950403082141i</v>
      </c>
      <c r="Z2857" t="str">
        <f t="shared" si="1494"/>
        <v>-0.00036782249418492-0.00011032167826939i</v>
      </c>
      <c r="AA2857" t="str">
        <f t="shared" si="1495"/>
        <v>0.0050413357380853-2.58655286658904i</v>
      </c>
      <c r="AB2857" t="str">
        <f t="shared" si="1496"/>
        <v>0.157914462780373-0.298962855121356i</v>
      </c>
      <c r="AC2857" t="str">
        <f t="shared" si="1497"/>
        <v>0.930133547419326-0.0410978942601002i</v>
      </c>
      <c r="AD2857" t="str">
        <f t="shared" si="1498"/>
        <v>0.183619527191617-0.313306062357697i</v>
      </c>
      <c r="AE2857" t="str">
        <f t="shared" si="1499"/>
        <v>-0.000102103843083952+0.0000949838028968532i</v>
      </c>
      <c r="AF2857" t="str">
        <f t="shared" si="1500"/>
        <v>-6.35974915962089-0.162473826685012i</v>
      </c>
      <c r="AG2857" t="str">
        <f t="shared" si="1501"/>
        <v>0.997069765638185-0.00172500636559533i</v>
      </c>
      <c r="AH2857" t="str">
        <f t="shared" si="1502"/>
        <v>0.000667758299473453-0.000588055210813863i</v>
      </c>
      <c r="AI2857">
        <f t="shared" si="1503"/>
        <v>-61.014338269984698</v>
      </c>
      <c r="AJ2857">
        <f t="shared" si="1504"/>
        <v>-41.368462597780862</v>
      </c>
      <c r="AK2857"/>
      <c r="AL2857"/>
      <c r="AM2857"/>
      <c r="AN2857"/>
    </row>
    <row r="2858" spans="1:40" x14ac:dyDescent="0.35">
      <c r="A2858"/>
      <c r="B2858">
        <f t="shared" si="1505"/>
        <v>924000</v>
      </c>
      <c r="C2858" s="237" t="str">
        <f t="shared" si="1473"/>
        <v>-3.77726541813596E-08+0.00111840607716132i</v>
      </c>
      <c r="D2858" s="208" t="str">
        <f t="shared" si="1474"/>
        <v>-2.51366149177614+0.00857444659157012i</v>
      </c>
      <c r="E2858" t="str">
        <f t="shared" si="1475"/>
        <v>20500</v>
      </c>
      <c r="F2858" t="str">
        <f t="shared" si="1476"/>
        <v>0.327868852459016</v>
      </c>
      <c r="G2858" t="str">
        <f t="shared" si="1471"/>
        <v>0.327868852459016</v>
      </c>
      <c r="H2858" t="str">
        <f t="shared" si="1477"/>
        <v>3.84610535056545+0.170873281879301i</v>
      </c>
      <c r="I2858" t="str">
        <f t="shared" si="1478"/>
        <v>3628.53951489621i</v>
      </c>
      <c r="J2858" t="str">
        <f t="shared" si="1472"/>
        <v>-17820.9023415105+793.808332594814i</v>
      </c>
      <c r="K2858" t="str">
        <f t="shared" si="1479"/>
        <v>0.00905164021360325-0.203208242662086i</v>
      </c>
      <c r="L2858" t="str">
        <f t="shared" si="1480"/>
        <v>0.00189272534684017-0.0360231351594228i</v>
      </c>
      <c r="M2858" t="str">
        <f t="shared" si="1481"/>
        <v>0.0109443655604434-0.239231377821509i</v>
      </c>
      <c r="N2858" t="str">
        <f t="shared" si="1482"/>
        <v>-11.5253245449158i</v>
      </c>
      <c r="O2858" t="str">
        <f t="shared" si="1483"/>
        <v>0.505317845718765+0.862933296841736i</v>
      </c>
      <c r="P2858" t="str">
        <f t="shared" si="1484"/>
        <v>0.494682154281235-0.862933296841736i</v>
      </c>
      <c r="Q2858" t="str">
        <f t="shared" si="1485"/>
        <v>-0.494682154281235+12.3882578417575i</v>
      </c>
      <c r="R2858" t="str">
        <f t="shared" si="1486"/>
        <v>-0.0711384521046401-0.0370908676111872i</v>
      </c>
      <c r="S2858" t="str">
        <f t="shared" si="1487"/>
        <v>1.24809757254635i</v>
      </c>
      <c r="T2858" t="str">
        <f t="shared" si="1488"/>
        <v>0.0462930218291608-0.0887877293865061i</v>
      </c>
      <c r="U2858" t="str">
        <f t="shared" si="1489"/>
        <v>0.0000500000000000001-0.000153790722684655i</v>
      </c>
      <c r="V2858" t="str">
        <f t="shared" si="1490"/>
        <v>0.00002-0.00172245609406813i</v>
      </c>
      <c r="W2858" t="str">
        <f t="shared" si="1491"/>
        <v>0.0000422346794793619-0.000142227660391038i</v>
      </c>
      <c r="X2858" t="str">
        <f t="shared" si="1492"/>
        <v>0.000042374271006933-0.000142136524906206i</v>
      </c>
      <c r="Y2858" t="str">
        <f t="shared" si="1493"/>
        <v>0.009+4.64453057906715i</v>
      </c>
      <c r="Z2858" t="str">
        <f t="shared" si="1494"/>
        <v>-0.000367032571296622-0.000110199675219749i</v>
      </c>
      <c r="AA2858" t="str">
        <f t="shared" si="1495"/>
        <v>0.00503042881073964-2.58375341800899i</v>
      </c>
      <c r="AB2858" t="str">
        <f t="shared" si="1496"/>
        <v>0.154729949915436-0.296764401593363i</v>
      </c>
      <c r="AC2858" t="str">
        <f t="shared" si="1497"/>
        <v>0.930698064453468-0.0402641572048868i</v>
      </c>
      <c r="AD2858" t="str">
        <f t="shared" si="1498"/>
        <v>0.179709867631434-0.311087501188477i</v>
      </c>
      <c r="AE2858" t="str">
        <f t="shared" si="1499"/>
        <v>-0.000100241116400034+0.0000943752764126797i</v>
      </c>
      <c r="AF2858" t="str">
        <f t="shared" si="1500"/>
        <v>-6.35976684234159-0.162298835287731i</v>
      </c>
      <c r="AG2858" t="str">
        <f t="shared" si="1501"/>
        <v>0.997093612855984-0.00168652501554211i</v>
      </c>
      <c r="AH2858" t="str">
        <f t="shared" si="1502"/>
        <v>0.000655718720526534-0.000584528717952353i</v>
      </c>
      <c r="AI2858">
        <f t="shared" si="1503"/>
        <v>-61.12584782175869</v>
      </c>
      <c r="AJ2858">
        <f t="shared" si="1504"/>
        <v>-41.714836270836464</v>
      </c>
      <c r="AK2858"/>
      <c r="AL2858"/>
      <c r="AM2858"/>
      <c r="AN2858"/>
    </row>
    <row r="2859" spans="1:40" x14ac:dyDescent="0.35">
      <c r="A2859"/>
      <c r="B2859">
        <f t="shared" si="1505"/>
        <v>925000</v>
      </c>
      <c r="C2859" s="237" t="str">
        <f t="shared" si="1473"/>
        <v>-3.76910277240894E-08+0.00111719698951308i</v>
      </c>
      <c r="D2859" s="208" t="str">
        <f t="shared" si="1474"/>
        <v>-2.51366149115034+0.00856517691960028i</v>
      </c>
      <c r="E2859" t="str">
        <f t="shared" si="1475"/>
        <v>20500</v>
      </c>
      <c r="F2859" t="str">
        <f t="shared" si="1476"/>
        <v>0.327868852459016</v>
      </c>
      <c r="G2859" t="str">
        <f t="shared" si="1471"/>
        <v>0.327868852459016</v>
      </c>
      <c r="H2859" t="str">
        <f t="shared" si="1477"/>
        <v>3.84612297676788+0.170689396438572i</v>
      </c>
      <c r="I2859" t="str">
        <f t="shared" si="1478"/>
        <v>3632.4665057132i</v>
      </c>
      <c r="J2859" t="str">
        <f t="shared" si="1472"/>
        <v>-17859.4987619176+794.667432521865i</v>
      </c>
      <c r="K2859" t="str">
        <f t="shared" si="1479"/>
        <v>0.00903211614284996-0.202989402194089i</v>
      </c>
      <c r="L2859" t="str">
        <f t="shared" si="1480"/>
        <v>0.00188864641599676-0.0359844053127618i</v>
      </c>
      <c r="M2859" t="str">
        <f t="shared" si="1481"/>
        <v>0.0109207625588467-0.238973807506851i</v>
      </c>
      <c r="N2859" t="str">
        <f t="shared" si="1482"/>
        <v>-11.5377978398778i</v>
      </c>
      <c r="O2859" t="str">
        <f t="shared" si="1483"/>
        <v>0.516041879213154+0.856563353697878i</v>
      </c>
      <c r="P2859" t="str">
        <f t="shared" si="1484"/>
        <v>0.483958120786846-0.856563353697878i</v>
      </c>
      <c r="Q2859" t="str">
        <f t="shared" si="1485"/>
        <v>-0.483958120786846+12.3943611935757i</v>
      </c>
      <c r="R2859" t="str">
        <f t="shared" si="1486"/>
        <v>-0.0705262294147324-0.0362928248021581i</v>
      </c>
      <c r="S2859" t="str">
        <f t="shared" si="1487"/>
        <v>1.249448327495i</v>
      </c>
      <c r="T2859" t="str">
        <f t="shared" si="1488"/>
        <v>0.0453460092491255-0.0881188793867661i</v>
      </c>
      <c r="U2859" t="str">
        <f t="shared" si="1489"/>
        <v>0.0000500000000000001-0.000153624462443914i</v>
      </c>
      <c r="V2859" t="str">
        <f t="shared" si="1490"/>
        <v>0.00002-0.00172059397937184i</v>
      </c>
      <c r="W2859" t="str">
        <f t="shared" si="1491"/>
        <v>0.000042234595345766-0.000142076153397286i</v>
      </c>
      <c r="X2859" t="str">
        <f t="shared" si="1492"/>
        <v>0.0000423738609229192-0.00014198511552559i</v>
      </c>
      <c r="Y2859" t="str">
        <f t="shared" si="1493"/>
        <v>0.009+4.64955712731289i</v>
      </c>
      <c r="Z2859" t="str">
        <f t="shared" si="1494"/>
        <v>-0.000366245208979904-0.000110077943467427i</v>
      </c>
      <c r="AA2859" t="str">
        <f t="shared" si="1495"/>
        <v>0.00501955724155442-2.580960022773i</v>
      </c>
      <c r="AB2859" t="str">
        <f t="shared" si="1496"/>
        <v>0.1515646519226-0.294528835132771i</v>
      </c>
      <c r="AC2859" t="str">
        <f t="shared" si="1497"/>
        <v>0.931270524423725-0.039436461428613i</v>
      </c>
      <c r="AD2859" t="str">
        <f t="shared" si="1498"/>
        <v>0.175827977809054-0.308819826597431i</v>
      </c>
      <c r="AE2859" t="str">
        <f t="shared" si="1499"/>
        <v>-0.0000983904058910038+0.0000937489997280573i</v>
      </c>
      <c r="AF2859" t="str">
        <f t="shared" si="1500"/>
        <v>-6.35978446791822-0.162124219518972i</v>
      </c>
      <c r="AG2859" t="str">
        <f t="shared" si="1501"/>
        <v>0.99711786804592-0.00164838553587377i</v>
      </c>
      <c r="AH2859" t="str">
        <f t="shared" si="1502"/>
        <v>0.000643753664023016-0.000580884997574849i</v>
      </c>
      <c r="AI2859">
        <f t="shared" si="1503"/>
        <v>-61.238710138574781</v>
      </c>
      <c r="AJ2859">
        <f t="shared" si="1504"/>
        <v>-42.061214886099307</v>
      </c>
      <c r="AK2859"/>
      <c r="AL2859"/>
      <c r="AM2859"/>
      <c r="AN2859"/>
    </row>
    <row r="2860" spans="1:40" x14ac:dyDescent="0.35">
      <c r="A2860"/>
      <c r="B2860">
        <f t="shared" si="1505"/>
        <v>926000</v>
      </c>
      <c r="C2860" s="237" t="str">
        <f t="shared" si="1473"/>
        <v>-3.76096655725679E-08+0.00111599051328525i</v>
      </c>
      <c r="D2860" s="208" t="str">
        <f t="shared" si="1474"/>
        <v>-2.51366149052656+0.00855592726852025i</v>
      </c>
      <c r="E2860" t="str">
        <f t="shared" si="1475"/>
        <v>20500</v>
      </c>
      <c r="F2860" t="str">
        <f t="shared" si="1476"/>
        <v>0.327868852459016</v>
      </c>
      <c r="G2860" t="str">
        <f t="shared" si="1471"/>
        <v>0.327868852459016</v>
      </c>
      <c r="H2860" t="str">
        <f t="shared" si="1477"/>
        <v>3.84614054606996+0.170505905442047i</v>
      </c>
      <c r="I2860" t="str">
        <f t="shared" si="1478"/>
        <v>3636.39349653019i</v>
      </c>
      <c r="J2860" t="str">
        <f t="shared" si="1472"/>
        <v>-17898.1369307513+795.526532448915i</v>
      </c>
      <c r="K2860" t="str">
        <f t="shared" si="1479"/>
        <v>0.00901265513398477-0.202771031660162i</v>
      </c>
      <c r="L2860" t="str">
        <f t="shared" si="1480"/>
        <v>0.00188458064439655-0.0359457584259589i</v>
      </c>
      <c r="M2860" t="str">
        <f t="shared" si="1481"/>
        <v>0.0108972357783813-0.238716790086121i</v>
      </c>
      <c r="N2860" t="str">
        <f t="shared" si="1482"/>
        <v>-11.5502711348398i</v>
      </c>
      <c r="O2860" t="str">
        <f t="shared" si="1483"/>
        <v>0.526685626359787+0.850060145510892i</v>
      </c>
      <c r="P2860" t="str">
        <f t="shared" si="1484"/>
        <v>0.473314373640213-0.850060145510892i</v>
      </c>
      <c r="Q2860" t="str">
        <f t="shared" si="1485"/>
        <v>-0.473314373640213+12.4003312803507i</v>
      </c>
      <c r="R2860" t="str">
        <f t="shared" si="1486"/>
        <v>-0.0699064689490947-0.0355011996956684i</v>
      </c>
      <c r="S2860" t="str">
        <f t="shared" si="1487"/>
        <v>1.25079908244364i</v>
      </c>
      <c r="T2860" t="str">
        <f t="shared" si="1488"/>
        <v>0.0444048680049905-0.0874389472184025i</v>
      </c>
      <c r="U2860" t="str">
        <f t="shared" si="1489"/>
        <v>0.0000500000000000001-0.000153458561296567i</v>
      </c>
      <c r="V2860" t="str">
        <f t="shared" si="1490"/>
        <v>0.00002-0.00171873588652155i</v>
      </c>
      <c r="W2860" t="str">
        <f t="shared" si="1491"/>
        <v>0.0000422345111216728-0.000141924976052865i</v>
      </c>
      <c r="X2860" t="str">
        <f t="shared" si="1492"/>
        <v>0.0000423734518041108-0.000141834035581003i</v>
      </c>
      <c r="Y2860" t="str">
        <f t="shared" si="1493"/>
        <v>0.009+4.65458367555864i</v>
      </c>
      <c r="Z2860" t="str">
        <f t="shared" si="1494"/>
        <v>-0.000365460396179496-0.000109956482100109i</v>
      </c>
      <c r="AA2860" t="str">
        <f t="shared" si="1495"/>
        <v>0.00500872087785842-2.57817266126771i</v>
      </c>
      <c r="AB2860" t="str">
        <f t="shared" si="1496"/>
        <v>0.148418978302378-0.292256227594964i</v>
      </c>
      <c r="AC2860" t="str">
        <f t="shared" si="1497"/>
        <v>0.931850888066399-0.0386148871080079i</v>
      </c>
      <c r="AD2860" t="str">
        <f t="shared" si="1498"/>
        <v>0.171974480042062-0.306503386024921i</v>
      </c>
      <c r="AE2860" t="str">
        <f t="shared" si="1499"/>
        <v>-0.0000965518956880067+0.0000931051400506039i</v>
      </c>
      <c r="AF2860" t="str">
        <f t="shared" si="1500"/>
        <v>-6.35980203659652-0.161949978173527i</v>
      </c>
      <c r="AG2860" t="str">
        <f t="shared" si="1501"/>
        <v>0.997142526652674-0.00161059263589579i</v>
      </c>
      <c r="AH2860" t="str">
        <f t="shared" si="1502"/>
        <v>0.000631864367298646-0.000577125125479423i</v>
      </c>
      <c r="AI2860">
        <f t="shared" si="1503"/>
        <v>-61.352955531474379</v>
      </c>
      <c r="AJ2860">
        <f t="shared" si="1504"/>
        <v>-42.407597807524006</v>
      </c>
      <c r="AK2860"/>
      <c r="AL2860"/>
      <c r="AM2860"/>
      <c r="AN2860"/>
    </row>
    <row r="2861" spans="1:40" x14ac:dyDescent="0.35">
      <c r="A2861"/>
      <c r="B2861">
        <f t="shared" si="1505"/>
        <v>927000</v>
      </c>
      <c r="C2861" s="237" t="str">
        <f t="shared" si="1473"/>
        <v>-3.75285665869326E-08+0.00111478664002662i</v>
      </c>
      <c r="D2861" s="208" t="str">
        <f t="shared" si="1474"/>
        <v>-2.5136614899048+0.00854669757353742i</v>
      </c>
      <c r="E2861" t="str">
        <f t="shared" si="1475"/>
        <v>20500</v>
      </c>
      <c r="F2861" t="str">
        <f t="shared" si="1476"/>
        <v>0.327868852459016</v>
      </c>
      <c r="G2861" t="str">
        <f t="shared" si="1471"/>
        <v>0.327868852459016</v>
      </c>
      <c r="H2861" t="str">
        <f t="shared" si="1477"/>
        <v>3.84615805871618+0.17032280762487i</v>
      </c>
      <c r="I2861" t="str">
        <f t="shared" si="1478"/>
        <v>3640.32048734717i</v>
      </c>
      <c r="J2861" t="str">
        <f t="shared" si="1472"/>
        <v>-17936.8168480116+796.385632375967i</v>
      </c>
      <c r="K2861" t="str">
        <f t="shared" si="1479"/>
        <v>0.00899325691588529-0.202553129551181i</v>
      </c>
      <c r="L2861" t="str">
        <f t="shared" si="1480"/>
        <v>0.00188052797554717-0.0359071942334939i</v>
      </c>
      <c r="M2861" t="str">
        <f t="shared" si="1481"/>
        <v>0.0108737848914325-0.238460323784675i</v>
      </c>
      <c r="N2861" t="str">
        <f t="shared" si="1482"/>
        <v>-11.5627444298019i</v>
      </c>
      <c r="O2861" t="str">
        <f t="shared" si="1483"/>
        <v>0.537247431193178+0.843424684056811i</v>
      </c>
      <c r="P2861" t="str">
        <f t="shared" si="1484"/>
        <v>0.462752568806822-0.843424684056811i</v>
      </c>
      <c r="Q2861" t="str">
        <f t="shared" si="1485"/>
        <v>-0.462752568806822+12.4061691138587i</v>
      </c>
      <c r="R2861" t="str">
        <f t="shared" si="1486"/>
        <v>-0.0692792131659471-0.0347160699645989i</v>
      </c>
      <c r="S2861" t="str">
        <f t="shared" si="1487"/>
        <v>1.25214983739228i</v>
      </c>
      <c r="T2861" t="str">
        <f t="shared" si="1488"/>
        <v>0.0434697213610715-0.0867479555004058i</v>
      </c>
      <c r="U2861" t="str">
        <f t="shared" si="1489"/>
        <v>0.0000500000000000001-0.000153293018080497i</v>
      </c>
      <c r="V2861" t="str">
        <f t="shared" si="1490"/>
        <v>0.00002-0.00171688180250157i</v>
      </c>
      <c r="W2861" t="str">
        <f t="shared" si="1491"/>
        <v>0.0000422344268070842-0.000141774127290903i</v>
      </c>
      <c r="X2861" t="str">
        <f t="shared" si="1492"/>
        <v>0.0000423730436459572-0.000141683284006269i</v>
      </c>
      <c r="Y2861" t="str">
        <f t="shared" si="1493"/>
        <v>0.009+4.65961022380438i</v>
      </c>
      <c r="Z2861" t="str">
        <f t="shared" si="1494"/>
        <v>-0.00036467812189972-0.000109835290209601i</v>
      </c>
      <c r="AA2861" t="str">
        <f t="shared" si="1495"/>
        <v>0.00499791956780363-2.57539131396446i</v>
      </c>
      <c r="AB2861" t="str">
        <f t="shared" si="1496"/>
        <v>0.145293341053828-0.289946654581732i</v>
      </c>
      <c r="AC2861" t="str">
        <f t="shared" si="1497"/>
        <v>0.932439115404934-0.0377995147033653i</v>
      </c>
      <c r="AD2861" t="str">
        <f t="shared" si="1498"/>
        <v>0.168149992301508-0.304138534935018i</v>
      </c>
      <c r="AE2861" t="str">
        <f t="shared" si="1499"/>
        <v>-0.0000947257676384767+0.0000924438665142563i</v>
      </c>
      <c r="AF2861" t="str">
        <f t="shared" si="1500"/>
        <v>-6.35981954862098-0.161776110051333i</v>
      </c>
      <c r="AG2861" t="str">
        <f t="shared" si="1501"/>
        <v>0.997167584065664-0.00157315096417668i</v>
      </c>
      <c r="AH2861" t="str">
        <f t="shared" si="1502"/>
        <v>0.000620052052311374-0.000573250190687828i</v>
      </c>
      <c r="AI2861">
        <f t="shared" si="1503"/>
        <v>-61.46861543997025</v>
      </c>
      <c r="AJ2861">
        <f t="shared" si="1504"/>
        <v>-42.75398440050531</v>
      </c>
      <c r="AK2861"/>
      <c r="AL2861"/>
      <c r="AM2861"/>
      <c r="AN2861"/>
    </row>
    <row r="2862" spans="1:40" x14ac:dyDescent="0.35">
      <c r="A2862"/>
      <c r="B2862">
        <f t="shared" si="1505"/>
        <v>928000</v>
      </c>
      <c r="C2862" s="237" t="str">
        <f t="shared" si="1473"/>
        <v>-3.74477296334592E-08+0.00111358536132241i</v>
      </c>
      <c r="D2862" s="208" t="str">
        <f t="shared" si="1474"/>
        <v>-2.51366148928505+0.00853748777013848i</v>
      </c>
      <c r="E2862" t="str">
        <f t="shared" si="1475"/>
        <v>20500</v>
      </c>
      <c r="F2862" t="str">
        <f t="shared" si="1476"/>
        <v>0.327868852459016</v>
      </c>
      <c r="G2862" t="str">
        <f t="shared" si="1471"/>
        <v>0.327868852459016</v>
      </c>
      <c r="H2862" t="str">
        <f t="shared" si="1477"/>
        <v>3.84617551494968+0.170140101727567i</v>
      </c>
      <c r="I2862" t="str">
        <f t="shared" si="1478"/>
        <v>3644.24747816416i</v>
      </c>
      <c r="J2862" t="str">
        <f t="shared" si="1472"/>
        <v>-17975.5385136985+797.244732303017i</v>
      </c>
      <c r="K2862" t="str">
        <f t="shared" si="1479"/>
        <v>0.0089739212188837-0.202335694364461i</v>
      </c>
      <c r="L2862" t="str">
        <f t="shared" si="1480"/>
        <v>0.00187648835325884-0.0358687124709758i</v>
      </c>
      <c r="M2862" t="str">
        <f t="shared" si="1481"/>
        <v>0.0108504095721425-0.238204406835437i</v>
      </c>
      <c r="N2862" t="str">
        <f t="shared" si="1482"/>
        <v>-11.5752177247639i</v>
      </c>
      <c r="O2862" t="str">
        <f t="shared" si="1483"/>
        <v>0.547725650496262+0.836658001687934i</v>
      </c>
      <c r="P2862" t="str">
        <f t="shared" si="1484"/>
        <v>0.452274349503738-0.836658001687934i</v>
      </c>
      <c r="Q2862" t="str">
        <f t="shared" si="1485"/>
        <v>-0.452274349503738+12.4118757264518i</v>
      </c>
      <c r="R2862" t="str">
        <f t="shared" si="1486"/>
        <v>-0.0686445052566001-0.0339375135414944i</v>
      </c>
      <c r="S2862" t="str">
        <f t="shared" si="1487"/>
        <v>1.25350059234093i</v>
      </c>
      <c r="T2862" t="str">
        <f t="shared" si="1488"/>
        <v>0.0425406933268416-0.0860459280000983i</v>
      </c>
      <c r="U2862" t="str">
        <f t="shared" si="1489"/>
        <v>0.00005-0.0001531278316386i</v>
      </c>
      <c r="V2862" t="str">
        <f t="shared" si="1490"/>
        <v>0.00002-0.00171503171435232i</v>
      </c>
      <c r="W2862" t="str">
        <f t="shared" si="1491"/>
        <v>0.0000422343424020018-0.000141623606049131i</v>
      </c>
      <c r="X2862" t="str">
        <f t="shared" si="1492"/>
        <v>0.0000423726364439317-0.00014153285973981i</v>
      </c>
      <c r="Y2862" t="str">
        <f t="shared" si="1493"/>
        <v>0.009+4.66463677205012i</v>
      </c>
      <c r="Z2862" t="str">
        <f t="shared" si="1494"/>
        <v>-0.000363898375204116-0.000109714366891797i</v>
      </c>
      <c r="AA2862" t="str">
        <f t="shared" si="1495"/>
        <v>0.00498715316035977-2.5726159614187i</v>
      </c>
      <c r="AB2862" t="str">
        <f t="shared" si="1496"/>
        <v>0.142188154666624-0.287600195533051i</v>
      </c>
      <c r="AC2862" t="str">
        <f t="shared" si="1497"/>
        <v>0.933035165731734-0.0369904249559504i</v>
      </c>
      <c r="AD2862" t="str">
        <f t="shared" si="1498"/>
        <v>0.164355128105221-0.301725636760932i</v>
      </c>
      <c r="AE2862" t="str">
        <f t="shared" si="1499"/>
        <v>-0.000092912201286204+0.0000917653501492458i</v>
      </c>
      <c r="AF2862" t="str">
        <f t="shared" si="1500"/>
        <v>-6.35983700423473-0.161602613957429i</v>
      </c>
      <c r="AG2862" t="str">
        <f t="shared" si="1501"/>
        <v>0.997193035619848-0.00153606510788013i</v>
      </c>
      <c r="AH2862" t="str">
        <f t="shared" si="1502"/>
        <v>0.0006083179255013-0.000569261295228185i</v>
      </c>
      <c r="AI2862">
        <f t="shared" si="1503"/>
        <v>-61.585722488447914</v>
      </c>
      <c r="AJ2862">
        <f t="shared" si="1504"/>
        <v>-43.100374031971853</v>
      </c>
      <c r="AK2862"/>
      <c r="AL2862"/>
      <c r="AM2862"/>
      <c r="AN2862"/>
    </row>
    <row r="2863" spans="1:40" x14ac:dyDescent="0.35">
      <c r="A2863"/>
      <c r="B2863">
        <f t="shared" si="1505"/>
        <v>929000</v>
      </c>
      <c r="C2863" s="237" t="str">
        <f t="shared" si="1473"/>
        <v>-3.7367153584522E-08+0.00111238666879409i</v>
      </c>
      <c r="D2863" s="208" t="str">
        <f t="shared" si="1474"/>
        <v>-2.5136614886673+0.00852829779408803i</v>
      </c>
      <c r="E2863" t="str">
        <f t="shared" si="1475"/>
        <v>20500</v>
      </c>
      <c r="F2863" t="str">
        <f t="shared" si="1476"/>
        <v>0.327868852459016</v>
      </c>
      <c r="G2863" t="str">
        <f t="shared" si="1471"/>
        <v>0.327868852459016</v>
      </c>
      <c r="H2863" t="str">
        <f t="shared" si="1477"/>
        <v>3.84619291501231+0.169957786496032i</v>
      </c>
      <c r="I2863" t="str">
        <f t="shared" si="1478"/>
        <v>3648.17446898115i</v>
      </c>
      <c r="J2863" t="str">
        <f t="shared" si="1472"/>
        <v>-18014.301927812+798.103832230068i</v>
      </c>
      <c r="K2863" t="str">
        <f t="shared" si="1479"/>
        <v>0.00895464777475738-0.202118724603728i</v>
      </c>
      <c r="L2863" t="str">
        <f t="shared" si="1480"/>
        <v>0.00187246172164243-0.0358303128751362i</v>
      </c>
      <c r="M2863" t="str">
        <f t="shared" si="1481"/>
        <v>0.0108271094963998-0.237949037478864i</v>
      </c>
      <c r="N2863" t="str">
        <f t="shared" si="1482"/>
        <v>-11.5876910197259i</v>
      </c>
      <c r="O2863" t="str">
        <f t="shared" si="1483"/>
        <v>0.55811865405655+0.829761151171893i</v>
      </c>
      <c r="P2863" t="str">
        <f t="shared" si="1484"/>
        <v>0.44188134594345-0.829761151171893i</v>
      </c>
      <c r="Q2863" t="str">
        <f t="shared" si="1485"/>
        <v>-0.44188134594345+12.4174521708978i</v>
      </c>
      <c r="R2863" t="str">
        <f t="shared" si="1486"/>
        <v>-0.0680023891635866-0.033165608614758i</v>
      </c>
      <c r="S2863" t="str">
        <f t="shared" si="1487"/>
        <v>1.25485134728957i</v>
      </c>
      <c r="T2863" t="str">
        <f t="shared" si="1488"/>
        <v>0.0416179086539076-0.0853328896608363i</v>
      </c>
      <c r="U2863" t="str">
        <f t="shared" si="1489"/>
        <v>0.00005-0.000152963000818752i</v>
      </c>
      <c r="V2863" t="str">
        <f t="shared" si="1490"/>
        <v>0.00002-0.00171318560917002i</v>
      </c>
      <c r="W2863" t="str">
        <f t="shared" si="1491"/>
        <v>0.0000422342579064274-0.000141473411269849i</v>
      </c>
      <c r="X2863" t="str">
        <f t="shared" si="1492"/>
        <v>0.0000423722301935326-0.000141382761724616i</v>
      </c>
      <c r="Y2863" t="str">
        <f t="shared" si="1493"/>
        <v>0.009+4.66966332029587i</v>
      </c>
      <c r="Z2863" t="str">
        <f t="shared" si="1494"/>
        <v>-0.000363121145215052-0.000109593711246664i</v>
      </c>
      <c r="AA2863" t="str">
        <f t="shared" si="1495"/>
        <v>0.00497642150530912-2.56984658426966i</v>
      </c>
      <c r="AB2863" t="str">
        <f t="shared" si="1496"/>
        <v>0.139103836110952-0.285216933819677i</v>
      </c>
      <c r="AC2863" t="str">
        <f t="shared" si="1497"/>
        <v>0.933638997589878-0.0361876988849117i</v>
      </c>
      <c r="AD2863" t="str">
        <f t="shared" si="1498"/>
        <v>0.160590496411502-0.299265062848729i</v>
      </c>
      <c r="AE2863" t="str">
        <f t="shared" si="1499"/>
        <v>-0.0000911113738516567+0.0000910697638518046i</v>
      </c>
      <c r="AF2863" t="str">
        <f t="shared" si="1500"/>
        <v>-6.35985440367961-0.161429488701944i</v>
      </c>
      <c r="AG2863" t="str">
        <f t="shared" si="1501"/>
        <v>0.997218876596538-0.00149933959210501i</v>
      </c>
      <c r="AH2863" t="str">
        <f t="shared" si="1502"/>
        <v>0.000596663177652959-0.000565159553915836i</v>
      </c>
      <c r="AI2863">
        <f t="shared" si="1503"/>
        <v>-61.704310546147724</v>
      </c>
      <c r="AJ2863">
        <f t="shared" si="1504"/>
        <v>-43.446766070504609</v>
      </c>
      <c r="AK2863"/>
      <c r="AL2863"/>
      <c r="AM2863"/>
      <c r="AN2863"/>
    </row>
    <row r="2864" spans="1:40" x14ac:dyDescent="0.35">
      <c r="A2864"/>
      <c r="B2864">
        <f t="shared" si="1505"/>
        <v>930000</v>
      </c>
      <c r="C2864" s="237" t="str">
        <f t="shared" si="1473"/>
        <v>-3.72868373185543E-08+0.00111119055409916i</v>
      </c>
      <c r="D2864" s="208" t="str">
        <f t="shared" si="1474"/>
        <v>-2.51366148805154+0.0085191275814269i</v>
      </c>
      <c r="E2864" t="str">
        <f t="shared" si="1475"/>
        <v>20500</v>
      </c>
      <c r="F2864" t="str">
        <f t="shared" si="1476"/>
        <v>0.327868852459016</v>
      </c>
      <c r="G2864" t="str">
        <f t="shared" si="1471"/>
        <v>0.327868852459016</v>
      </c>
      <c r="H2864" t="str">
        <f t="shared" si="1477"/>
        <v>3.84621025914463+0.169775860681485i</v>
      </c>
      <c r="I2864" t="str">
        <f t="shared" si="1478"/>
        <v>3652.10145979813i</v>
      </c>
      <c r="J2864" t="str">
        <f t="shared" si="1472"/>
        <v>-18053.1070903521+798.962932157118i</v>
      </c>
      <c r="K2864" t="str">
        <f t="shared" si="1479"/>
        <v>0.00893543631671966-0.201902218779079i</v>
      </c>
      <c r="L2864" t="str">
        <f t="shared" si="1480"/>
        <v>0.00186844802510739-0.0357919951838229i</v>
      </c>
      <c r="M2864" t="str">
        <f t="shared" si="1481"/>
        <v>0.0108038843418271-0.237694213962902i</v>
      </c>
      <c r="N2864" t="str">
        <f t="shared" si="1482"/>
        <v>-11.600164314688i</v>
      </c>
      <c r="O2864" t="str">
        <f t="shared" si="1483"/>
        <v>0.568424824919509+0.822735205528015i</v>
      </c>
      <c r="P2864" t="str">
        <f t="shared" si="1484"/>
        <v>0.431575175080491-0.822735205528015i</v>
      </c>
      <c r="Q2864" t="str">
        <f t="shared" si="1485"/>
        <v>-0.431575175080491+12.422899520216i</v>
      </c>
      <c r="R2864" t="str">
        <f t="shared" si="1486"/>
        <v>-0.0673529095989684-0.0324004336244633i</v>
      </c>
      <c r="S2864" t="str">
        <f t="shared" si="1487"/>
        <v>1.25620210223821i</v>
      </c>
      <c r="T2864" t="str">
        <f t="shared" si="1488"/>
        <v>0.0407014928324804-0.0846088666300842i</v>
      </c>
      <c r="U2864" t="str">
        <f t="shared" si="1489"/>
        <v>0.00005-0.000152798524473786i</v>
      </c>
      <c r="V2864" t="str">
        <f t="shared" si="1490"/>
        <v>0.00002-0.0017113434741064i</v>
      </c>
      <c r="W2864" t="str">
        <f t="shared" si="1491"/>
        <v>0.0000422341733203622-0.000141323541899908i</v>
      </c>
      <c r="X2864" t="str">
        <f t="shared" si="1492"/>
        <v>0.0000423718248902813-0.000141232988908224i</v>
      </c>
      <c r="Y2864" t="str">
        <f t="shared" si="1493"/>
        <v>0.009+4.67468986854161i</v>
      </c>
      <c r="Z2864" t="str">
        <f t="shared" si="1494"/>
        <v>-0.000362346421113355-0.000109473322378214i</v>
      </c>
      <c r="AA2864" t="str">
        <f t="shared" si="1495"/>
        <v>0.00496572445324138-2.56708316323984i</v>
      </c>
      <c r="AB2864" t="str">
        <f t="shared" si="1496"/>
        <v>0.136040804825709-0.282796956836984i</v>
      </c>
      <c r="AC2864" t="str">
        <f t="shared" si="1497"/>
        <v>0.934250568754638-0.0353914177838149i</v>
      </c>
      <c r="AD2864" t="str">
        <f t="shared" si="1498"/>
        <v>0.15685670151384-0.296757192399772i</v>
      </c>
      <c r="AE2864" t="str">
        <f t="shared" si="1499"/>
        <v>-0.0000893234602128196+0.0000903572823536968i</v>
      </c>
      <c r="AF2864" t="str">
        <f t="shared" si="1500"/>
        <v>-6.35987174719617-0.161256733100058i</v>
      </c>
      <c r="AG2864" t="str">
        <f t="shared" si="1501"/>
        <v>0.997245102224222-0.00146297887923906i</v>
      </c>
      <c r="AH2864" t="str">
        <f t="shared" si="1502"/>
        <v>0.000585088983761574-0.000560946094132931i</v>
      </c>
      <c r="AI2864">
        <f t="shared" si="1503"/>
        <v>-61.824414790986438</v>
      </c>
      <c r="AJ2864">
        <f t="shared" si="1504"/>
        <v>-43.793159886432321</v>
      </c>
      <c r="AK2864"/>
      <c r="AL2864"/>
      <c r="AM2864"/>
      <c r="AN2864"/>
    </row>
    <row r="2865" spans="1:40" x14ac:dyDescent="0.35">
      <c r="A2865"/>
      <c r="B2865">
        <f t="shared" si="1505"/>
        <v>931000</v>
      </c>
      <c r="C2865" s="237" t="str">
        <f t="shared" si="1473"/>
        <v>-3.720677972001E-08+0.00110999700893095i</v>
      </c>
      <c r="D2865" s="208" t="str">
        <f t="shared" si="1474"/>
        <v>-2.51366148743777+0.00850997706847062i</v>
      </c>
      <c r="E2865" t="str">
        <f t="shared" si="1475"/>
        <v>20500</v>
      </c>
      <c r="F2865" t="str">
        <f t="shared" si="1476"/>
        <v>0.327868852459016</v>
      </c>
      <c r="G2865" t="str">
        <f t="shared" si="1471"/>
        <v>0.327868852459016</v>
      </c>
      <c r="H2865" t="str">
        <f t="shared" si="1477"/>
        <v>3.84622754758592+0.169594323040458i</v>
      </c>
      <c r="I2865" t="str">
        <f t="shared" si="1478"/>
        <v>3656.02845061512i</v>
      </c>
      <c r="J2865" t="str">
        <f t="shared" si="1472"/>
        <v>-18091.9540013189+799.822032084169i</v>
      </c>
      <c r="K2865" t="str">
        <f t="shared" si="1479"/>
        <v>0.00891628657941059-0.201686175406953i</v>
      </c>
      <c r="L2865" t="str">
        <f t="shared" si="1480"/>
        <v>0.00186444720836004-0.0357537591359953i</v>
      </c>
      <c r="M2865" t="str">
        <f t="shared" si="1481"/>
        <v>0.0107807337877706-0.237439934542948i</v>
      </c>
      <c r="N2865" t="str">
        <f t="shared" si="1482"/>
        <v>-11.61263760965i</v>
      </c>
      <c r="O2865" t="str">
        <f t="shared" si="1483"/>
        <v>0.578642559639885+0.815581257860553i</v>
      </c>
      <c r="P2865" t="str">
        <f t="shared" si="1484"/>
        <v>0.421357440360115-0.815581257860553i</v>
      </c>
      <c r="Q2865" t="str">
        <f t="shared" si="1485"/>
        <v>-0.421357440360115+12.4282188675106i</v>
      </c>
      <c r="R2865" t="str">
        <f t="shared" si="1486"/>
        <v>-0.0666961120627577-0.0316420672577156i</v>
      </c>
      <c r="S2865" t="str">
        <f t="shared" si="1487"/>
        <v>1.25755285718686i</v>
      </c>
      <c r="T2865" t="str">
        <f t="shared" si="1488"/>
        <v>0.039791572087239-0.083873886287776i</v>
      </c>
      <c r="U2865" t="str">
        <f t="shared" si="1489"/>
        <v>0.00005-0.000152634401461462i</v>
      </c>
      <c r="V2865" t="str">
        <f t="shared" si="1490"/>
        <v>0.00002-0.00170950529636837i</v>
      </c>
      <c r="W2865" t="str">
        <f t="shared" si="1491"/>
        <v>0.0000422340886438084-0.000141173996890686i</v>
      </c>
      <c r="X2865" t="str">
        <f t="shared" si="1492"/>
        <v>0.0000423714205297245-0.000141083540242694i</v>
      </c>
      <c r="Y2865" t="str">
        <f t="shared" si="1493"/>
        <v>0.009+4.67971641678736i</v>
      </c>
      <c r="Z2865" t="str">
        <f t="shared" si="1494"/>
        <v>-0.000361574192137924-0.000109353199394484i</v>
      </c>
      <c r="AA2865" t="str">
        <f t="shared" si="1495"/>
        <v>0.00495506185554816-2.56432567913457i</v>
      </c>
      <c r="AB2865" t="str">
        <f t="shared" si="1496"/>
        <v>0.132999482704682-0.280340356099753i</v>
      </c>
      <c r="AC2865" t="str">
        <f t="shared" si="1497"/>
        <v>0.934869836214878-0.0346016632167259i</v>
      </c>
      <c r="AD2865" t="str">
        <f t="shared" si="1498"/>
        <v>0.153154342936345-0.294202412411639i</v>
      </c>
      <c r="AE2865" t="str">
        <f t="shared" si="1499"/>
        <v>-0.0000875486328864118+0.0000896280821915172i</v>
      </c>
      <c r="AF2865" t="str">
        <f t="shared" si="1500"/>
        <v>-6.35988903502369-0.161084345971987i</v>
      </c>
      <c r="AG2865" t="str">
        <f t="shared" si="1501"/>
        <v>0.997271707679401-0.00142698736832341i</v>
      </c>
      <c r="AH2865" t="str">
        <f t="shared" si="1502"/>
        <v>0.000573596502902421-0.000556622055606414i</v>
      </c>
      <c r="AI2865">
        <f t="shared" si="1503"/>
        <v>-61.946071777527756</v>
      </c>
      <c r="AJ2865">
        <f t="shared" si="1504"/>
        <v>-44.139554851923648</v>
      </c>
      <c r="AK2865"/>
      <c r="AL2865"/>
      <c r="AM2865"/>
      <c r="AN2865"/>
    </row>
    <row r="2866" spans="1:40" x14ac:dyDescent="0.35">
      <c r="A2866"/>
      <c r="B2866">
        <f t="shared" si="1505"/>
        <v>932000</v>
      </c>
      <c r="C2866" s="237" t="str">
        <f t="shared" si="1473"/>
        <v>-3.71269796793242E-08+0.00110880602501846i</v>
      </c>
      <c r="D2866" s="208" t="str">
        <f t="shared" si="1474"/>
        <v>-2.51366148682597+0.0085008461918082i</v>
      </c>
      <c r="E2866" t="str">
        <f t="shared" si="1475"/>
        <v>20500</v>
      </c>
      <c r="F2866" t="str">
        <f t="shared" si="1476"/>
        <v>0.327868852459016</v>
      </c>
      <c r="G2866" t="str">
        <f t="shared" si="1471"/>
        <v>0.327868852459016</v>
      </c>
      <c r="H2866" t="str">
        <f t="shared" si="1477"/>
        <v>3.84624478057415+0.169413172334751i</v>
      </c>
      <c r="I2866" t="str">
        <f t="shared" si="1478"/>
        <v>3659.95544143211i</v>
      </c>
      <c r="J2866" t="str">
        <f t="shared" si="1472"/>
        <v>-18130.8426607123+800.68113201122i</v>
      </c>
      <c r="K2866" t="str">
        <f t="shared" si="1479"/>
        <v>0.00889719829888794-0.201470593010095i</v>
      </c>
      <c r="L2866" t="str">
        <f t="shared" si="1480"/>
        <v>0.0018604592164015-0.0357156044717171i</v>
      </c>
      <c r="M2866" t="str">
        <f t="shared" si="1481"/>
        <v>0.0107576575152894-0.237186197481812i</v>
      </c>
      <c r="N2866" t="str">
        <f t="shared" si="1482"/>
        <v>-11.625110904612i</v>
      </c>
      <c r="O2866" t="str">
        <f t="shared" si="1483"/>
        <v>0.58877026853166+0.808300421188284i</v>
      </c>
      <c r="P2866" t="str">
        <f t="shared" si="1484"/>
        <v>0.41122973146834-0.808300421188284i</v>
      </c>
      <c r="Q2866" t="str">
        <f t="shared" si="1485"/>
        <v>-0.41122973146834+12.4334113258003i</v>
      </c>
      <c r="R2866" t="str">
        <f t="shared" si="1486"/>
        <v>-0.0660320428614116-0.030890588443507i</v>
      </c>
      <c r="S2866" t="str">
        <f t="shared" si="1487"/>
        <v>1.2589036121355i</v>
      </c>
      <c r="T2866" t="str">
        <f t="shared" si="1488"/>
        <v>0.0388882733725221-0.0831279772749172i</v>
      </c>
      <c r="U2866" t="str">
        <f t="shared" si="1489"/>
        <v>0.00005-0.000152470630644443i</v>
      </c>
      <c r="V2866" t="str">
        <f t="shared" si="1490"/>
        <v>0.00002-0.00170767106321776i</v>
      </c>
      <c r="W2866" t="str">
        <f t="shared" si="1491"/>
        <v>0.0000422340038767674-0.000141024775198058i</v>
      </c>
      <c r="X2866" t="str">
        <f t="shared" si="1492"/>
        <v>0.0000423710171074324-0.000140934414684583i</v>
      </c>
      <c r="Y2866" t="str">
        <f t="shared" si="1493"/>
        <v>0.009+4.6847429650331i</v>
      </c>
      <c r="Z2866" t="str">
        <f t="shared" si="1494"/>
        <v>-0.000360804447585364-0.000109233341407515i</v>
      </c>
      <c r="AA2866" t="str">
        <f t="shared" si="1495"/>
        <v>0.0049444335644182-2.56157411284158i</v>
      </c>
      <c r="AB2866" t="str">
        <f t="shared" si="1496"/>
        <v>0.129980294080474-0.277847227337776i</v>
      </c>
      <c r="AC2866" t="str">
        <f t="shared" si="1497"/>
        <v>0.935496756154343-0.0338185170137879i</v>
      </c>
      <c r="AD2866" t="str">
        <f t="shared" si="1498"/>
        <v>0.149484015329697-0.291601117617401i</v>
      </c>
      <c r="AE2866" t="str">
        <f t="shared" si="1499"/>
        <v>-0.0000857870620093877+0.000088882341675746i</v>
      </c>
      <c r="AF2866" t="str">
        <f t="shared" si="1500"/>
        <v>-6.35990626740012-0.160912326142943i</v>
      </c>
      <c r="AG2866" t="str">
        <f t="shared" si="1501"/>
        <v>0.997298688087418-0.00139136939442604i</v>
      </c>
      <c r="AH2866" t="str">
        <f t="shared" si="1502"/>
        <v>0.000562186878102674-0.000552188590184393i</v>
      </c>
      <c r="AI2866">
        <f t="shared" si="1503"/>
        <v>-62.069319509434926</v>
      </c>
      <c r="AJ2866">
        <f t="shared" si="1504"/>
        <v>-44.485950341105493</v>
      </c>
      <c r="AK2866"/>
      <c r="AL2866"/>
      <c r="AM2866"/>
      <c r="AN2866"/>
    </row>
    <row r="2867" spans="1:40" x14ac:dyDescent="0.35">
      <c r="A2867"/>
      <c r="B2867">
        <f t="shared" si="1505"/>
        <v>933000</v>
      </c>
      <c r="C2867" s="237" t="str">
        <f t="shared" si="1473"/>
        <v>-3.70474360928751E-08+0.00110761759412614i</v>
      </c>
      <c r="D2867" s="208" t="str">
        <f t="shared" si="1474"/>
        <v>-2.51366148621613+0.00849173488830041i</v>
      </c>
      <c r="E2867" t="str">
        <f t="shared" si="1475"/>
        <v>20500</v>
      </c>
      <c r="F2867" t="str">
        <f t="shared" si="1476"/>
        <v>0.327868852459016</v>
      </c>
      <c r="G2867" t="str">
        <f t="shared" si="1471"/>
        <v>0.327868852459016</v>
      </c>
      <c r="H2867" t="str">
        <f t="shared" si="1477"/>
        <v>3.84626195834605+0.169232407331415i</v>
      </c>
      <c r="I2867" t="str">
        <f t="shared" si="1478"/>
        <v>3663.8824322491i</v>
      </c>
      <c r="J2867" t="str">
        <f t="shared" si="1472"/>
        <v>-18169.7730685322+801.54023193827i</v>
      </c>
      <c r="K2867" t="str">
        <f t="shared" si="1479"/>
        <v>0.00887817121261802-0.201255470117523i</v>
      </c>
      <c r="L2867" t="str">
        <f t="shared" si="1480"/>
        <v>0.00185648399452591-0.0356775309321516i</v>
      </c>
      <c r="M2867" t="str">
        <f t="shared" si="1481"/>
        <v>0.0107346552071439-0.236933001049675i</v>
      </c>
      <c r="N2867" t="str">
        <f t="shared" si="1482"/>
        <v>-11.6375841995741i</v>
      </c>
      <c r="O2867" t="str">
        <f t="shared" si="1483"/>
        <v>0.598806375915124+0.80089382827151i</v>
      </c>
      <c r="P2867" t="str">
        <f t="shared" si="1484"/>
        <v>0.401193624084876-0.80089382827151i</v>
      </c>
      <c r="Q2867" t="str">
        <f t="shared" si="1485"/>
        <v>-0.401193624084876+12.4384780278456i</v>
      </c>
      <c r="R2867" t="str">
        <f t="shared" si="1486"/>
        <v>-0.0653607491264733-0.0301460763471615i</v>
      </c>
      <c r="S2867" t="str">
        <f t="shared" si="1487"/>
        <v>1.26025436708414i</v>
      </c>
      <c r="T2867" t="str">
        <f t="shared" si="1488"/>
        <v>0.0379917243669622-0.0823711695225289i</v>
      </c>
      <c r="U2867" t="str">
        <f t="shared" si="1489"/>
        <v>0.00005-0.000152307210890269i</v>
      </c>
      <c r="V2867" t="str">
        <f t="shared" si="1490"/>
        <v>0.00002-0.00170584076197101i</v>
      </c>
      <c r="W2867" t="str">
        <f t="shared" si="1491"/>
        <v>0.0000422339190192406-0.000140875875782378i</v>
      </c>
      <c r="X2867" t="str">
        <f t="shared" si="1492"/>
        <v>0.0000423706146189985-0.000140785611194922i</v>
      </c>
      <c r="Y2867" t="str">
        <f t="shared" si="1493"/>
        <v>0.009+4.68976951327884i</v>
      </c>
      <c r="Z2867" t="str">
        <f t="shared" si="1494"/>
        <v>-0.000360037176809612-0.000109113747533321i</v>
      </c>
      <c r="AA2867" t="str">
        <f t="shared" si="1495"/>
        <v>0.00493383943283195-2.55882844533055i</v>
      </c>
      <c r="AB2867" t="str">
        <f t="shared" si="1496"/>
        <v>0.12698366570657-0.275317670592597i</v>
      </c>
      <c r="AC2867" t="str">
        <f t="shared" si="1497"/>
        <v>0.936131283932789-0.0330420612663919i</v>
      </c>
      <c r="AD2867" t="str">
        <f t="shared" si="1498"/>
        <v>0.145846308368156-0.288953710423633i</v>
      </c>
      <c r="AE2867" t="str">
        <f t="shared" si="1499"/>
        <v>-0.0000840389153209557+0.0000881202408596375i</v>
      </c>
      <c r="AF2867" t="str">
        <f t="shared" si="1500"/>
        <v>-6.35992344456218-0.160740672443115i</v>
      </c>
      <c r="AG2867" t="str">
        <f t="shared" si="1501"/>
        <v>0.997326038523319-0.0013561292280289i</v>
      </c>
      <c r="AH2867" t="str">
        <f t="shared" si="1502"/>
        <v>0.00055086123621726-0.000547646861611346i</v>
      </c>
      <c r="AI2867">
        <f t="shared" si="1503"/>
        <v>-62.194197516749156</v>
      </c>
      <c r="AJ2867">
        <f t="shared" si="1504"/>
        <v>-44.832345730154763</v>
      </c>
      <c r="AK2867"/>
      <c r="AL2867"/>
      <c r="AM2867"/>
      <c r="AN2867"/>
    </row>
    <row r="2868" spans="1:40" x14ac:dyDescent="0.35">
      <c r="A2868"/>
      <c r="B2868">
        <f t="shared" si="1505"/>
        <v>934000</v>
      </c>
      <c r="C2868" s="237" t="str">
        <f t="shared" si="1473"/>
        <v>-3.69681478629458E-08+0.00110643170805371i</v>
      </c>
      <c r="D2868" s="208" t="str">
        <f t="shared" si="1474"/>
        <v>-2.51366148560826+0.00848264309507845i</v>
      </c>
      <c r="E2868" t="str">
        <f t="shared" si="1475"/>
        <v>20500</v>
      </c>
      <c r="F2868" t="str">
        <f t="shared" si="1476"/>
        <v>0.327868852459016</v>
      </c>
      <c r="G2868" t="str">
        <f t="shared" si="1471"/>
        <v>0.327868852459016</v>
      </c>
      <c r="H2868" t="str">
        <f t="shared" si="1477"/>
        <v>3.84627908113711+0.169052026802727i</v>
      </c>
      <c r="I2868" t="str">
        <f t="shared" si="1478"/>
        <v>3667.80942306608i</v>
      </c>
      <c r="J2868" t="str">
        <f t="shared" si="1472"/>
        <v>-18208.7452247788+802.399331865321i</v>
      </c>
      <c r="K2868" t="str">
        <f t="shared" si="1479"/>
        <v>0.00885920505946638-0.201040805264492i</v>
      </c>
      <c r="L2868" t="str">
        <f t="shared" si="1480"/>
        <v>0.00185252148831855-0.0356395382595555i</v>
      </c>
      <c r="M2868" t="str">
        <f t="shared" si="1481"/>
        <v>0.0107117265477849-0.236680343524047i</v>
      </c>
      <c r="N2868" t="str">
        <f t="shared" si="1482"/>
        <v>-11.6500574945361i</v>
      </c>
      <c r="O2868" t="str">
        <f t="shared" si="1483"/>
        <v>0.608749320361794+0.793362631436i</v>
      </c>
      <c r="P2868" t="str">
        <f t="shared" si="1484"/>
        <v>0.391250679638206-0.793362631436i</v>
      </c>
      <c r="Q2868" t="str">
        <f t="shared" si="1485"/>
        <v>-0.391250679638206+12.4434201259721i</v>
      </c>
      <c r="R2868" t="str">
        <f t="shared" si="1486"/>
        <v>-0.0646822788333182-0.0294086103643096i</v>
      </c>
      <c r="S2868" t="str">
        <f t="shared" si="1487"/>
        <v>1.26160512203279i</v>
      </c>
      <c r="T2868" t="str">
        <f t="shared" si="1488"/>
        <v>0.0371020534674796-0.0816034942808674i</v>
      </c>
      <c r="U2868" t="str">
        <f t="shared" si="1489"/>
        <v>0.00005-0.000152144141071329i</v>
      </c>
      <c r="V2868" t="str">
        <f t="shared" si="1490"/>
        <v>0.00002-0.00170401437999888i</v>
      </c>
      <c r="W2868" t="str">
        <f t="shared" si="1491"/>
        <v>0.0000422338340712301-0.000140727297608451i</v>
      </c>
      <c r="X2868" t="str">
        <f t="shared" si="1492"/>
        <v>0.0000423702130600403-0.00014063712873919i</v>
      </c>
      <c r="Y2868" t="str">
        <f t="shared" si="1493"/>
        <v>0.009+4.69479606152459i</v>
      </c>
      <c r="Z2868" t="str">
        <f t="shared" si="1494"/>
        <v>-0.000359272369221569-0.000108994416891876i</v>
      </c>
      <c r="AA2868" t="str">
        <f t="shared" si="1495"/>
        <v>0.0049232793145566-2.55608865765266i</v>
      </c>
      <c r="AB2868" t="str">
        <f t="shared" si="1496"/>
        <v>0.124010026737263-0.272751790315177i</v>
      </c>
      <c r="AC2868" t="str">
        <f t="shared" si="1497"/>
        <v>0.936773374066998-0.0322723783218766i</v>
      </c>
      <c r="AD2868" t="str">
        <f t="shared" si="1498"/>
        <v>0.142241806647372-0.286260600846974i</v>
      </c>
      <c r="AE2868" t="str">
        <f t="shared" si="1499"/>
        <v>-0.0000823043581449916+0.0000873419615079049i</v>
      </c>
      <c r="AF2868" t="str">
        <f t="shared" si="1500"/>
        <v>-6.35994056674537-0.160569383707649i</v>
      </c>
      <c r="AG2868" t="str">
        <f t="shared" si="1501"/>
        <v>0.997353754012695-0.00132127107442654i</v>
      </c>
      <c r="AH2868" t="str">
        <f t="shared" si="1502"/>
        <v>0.000539620687807919-0.000542998045301974i</v>
      </c>
      <c r="AI2868">
        <f t="shared" si="1503"/>
        <v>-62.320746938393711</v>
      </c>
      <c r="AJ2868">
        <f t="shared" si="1504"/>
        <v>-45.178740397389689</v>
      </c>
      <c r="AK2868"/>
      <c r="AL2868"/>
      <c r="AM2868"/>
      <c r="AN2868"/>
    </row>
    <row r="2869" spans="1:40" x14ac:dyDescent="0.35">
      <c r="A2869"/>
      <c r="B2869">
        <f t="shared" si="1505"/>
        <v>935000</v>
      </c>
      <c r="C2869" s="237" t="str">
        <f t="shared" si="1473"/>
        <v>-3.68891138976865E-08+0.00110524835863597i</v>
      </c>
      <c r="D2869" s="208" t="str">
        <f t="shared" si="1474"/>
        <v>-2.51366148500233+0.00847357074954244i</v>
      </c>
      <c r="E2869" t="str">
        <f t="shared" si="1475"/>
        <v>20500</v>
      </c>
      <c r="F2869" t="str">
        <f t="shared" si="1476"/>
        <v>0.327868852459016</v>
      </c>
      <c r="G2869" t="str">
        <f t="shared" si="1471"/>
        <v>0.327868852459016</v>
      </c>
      <c r="H2869" t="str">
        <f t="shared" si="1477"/>
        <v>3.84629614918151+0.16887202952615i</v>
      </c>
      <c r="I2869" t="str">
        <f t="shared" si="1478"/>
        <v>3671.73641388307i</v>
      </c>
      <c r="J2869" t="str">
        <f t="shared" si="1472"/>
        <v>-18247.7591294521+803.258431792371i</v>
      </c>
      <c r="K2869" t="str">
        <f t="shared" si="1479"/>
        <v>0.00884029957968939-0.200826596992468i</v>
      </c>
      <c r="L2869" t="str">
        <f t="shared" si="1480"/>
        <v>0.00184857164365391-0.0356016261972728i</v>
      </c>
      <c r="M2869" t="str">
        <f t="shared" si="1481"/>
        <v>0.0106888712233433-0.236428223189741i</v>
      </c>
      <c r="N2869" t="str">
        <f t="shared" si="1482"/>
        <v>-11.6625307894981i</v>
      </c>
      <c r="O2869" t="str">
        <f t="shared" si="1483"/>
        <v>0.618597554937813+0.785708002393357i</v>
      </c>
      <c r="P2869" t="str">
        <f t="shared" si="1484"/>
        <v>0.381402445062187-0.785708002393357i</v>
      </c>
      <c r="Q2869" t="str">
        <f t="shared" si="1485"/>
        <v>-0.381402445062187+12.4482387918915i</v>
      </c>
      <c r="R2869" t="str">
        <f t="shared" si="1486"/>
        <v>-0.0639966808199434-0.0286782701143341i</v>
      </c>
      <c r="S2869" t="str">
        <f t="shared" si="1487"/>
        <v>1.26295587698143i</v>
      </c>
      <c r="T2869" t="str">
        <f t="shared" si="1488"/>
        <v>0.0362193897825592-0.0808249841488523i</v>
      </c>
      <c r="U2869" t="str">
        <f t="shared" si="1489"/>
        <v>0.00005-0.000151981420064835i</v>
      </c>
      <c r="V2869" t="str">
        <f t="shared" si="1490"/>
        <v>0.00002-0.00170219190472615i</v>
      </c>
      <c r="W2869" t="str">
        <f t="shared" si="1491"/>
        <v>0.0000422337490327374-0.00014057903964551i</v>
      </c>
      <c r="X2869" t="str">
        <f t="shared" si="1492"/>
        <v>0.0000423698124261986-0.000140488966287291i</v>
      </c>
      <c r="Y2869" t="str">
        <f t="shared" si="1493"/>
        <v>0.009+4.69982260977033i</v>
      </c>
      <c r="Z2869" t="str">
        <f t="shared" si="1494"/>
        <v>-0.000358510014288727-0.000108875348607088i</v>
      </c>
      <c r="AA2869" t="str">
        <f t="shared" si="1495"/>
        <v>0.00491275306414109-2.55335473094018i</v>
      </c>
      <c r="AB2869" t="str">
        <f t="shared" si="1496"/>
        <v>0.121059808705182-0.270149695464253i</v>
      </c>
      <c r="AC2869" t="str">
        <f t="shared" si="1497"/>
        <v>0.937422980211709-0.0315095507776989i</v>
      </c>
      <c r="AD2869" t="str">
        <f t="shared" si="1498"/>
        <v>0.138671089582778-0.283522206449026i</v>
      </c>
      <c r="AE2869" t="str">
        <f t="shared" si="1499"/>
        <v>-0.0000805835533727435+0.0000865476870651617i</v>
      </c>
      <c r="AF2869" t="str">
        <f t="shared" si="1500"/>
        <v>-6.35995763418384-0.160398458776608i</v>
      </c>
      <c r="AG2869" t="str">
        <f t="shared" si="1501"/>
        <v>0.997381829532558-0.00128679907313387i</v>
      </c>
      <c r="AH2869" t="str">
        <f t="shared" si="1502"/>
        <v>0.000528466327024764-0.000538243328113465i</v>
      </c>
      <c r="AI2869">
        <f t="shared" si="1503"/>
        <v>-62.449010610341787</v>
      </c>
      <c r="AJ2869">
        <f t="shared" si="1504"/>
        <v>-45.525133723384535</v>
      </c>
      <c r="AK2869"/>
      <c r="AL2869"/>
      <c r="AM2869"/>
      <c r="AN2869"/>
    </row>
    <row r="2870" spans="1:40" x14ac:dyDescent="0.35">
      <c r="A2870"/>
      <c r="B2870">
        <f t="shared" si="1505"/>
        <v>936000</v>
      </c>
      <c r="C2870" s="237" t="str">
        <f t="shared" si="1473"/>
        <v>-3.68103331110766E-08+0.00110406753774262i</v>
      </c>
      <c r="D2870" s="208" t="str">
        <f t="shared" si="1474"/>
        <v>-2.51366148439834+0.00846451778936009i</v>
      </c>
      <c r="E2870" t="str">
        <f t="shared" si="1475"/>
        <v>20500</v>
      </c>
      <c r="F2870" t="str">
        <f t="shared" si="1476"/>
        <v>0.327868852459016</v>
      </c>
      <c r="G2870" t="str">
        <f t="shared" si="1471"/>
        <v>0.327868852459016</v>
      </c>
      <c r="H2870" t="str">
        <f t="shared" si="1477"/>
        <v>3.84631316271222+0.168692414284316i</v>
      </c>
      <c r="I2870" t="str">
        <f t="shared" si="1478"/>
        <v>3675.66340470006i</v>
      </c>
      <c r="J2870" t="str">
        <f t="shared" si="1472"/>
        <v>-18286.8147825519+804.117531719423i</v>
      </c>
      <c r="K2870" t="str">
        <f t="shared" si="1479"/>
        <v>0.00882145451492532-0.200612843849092i</v>
      </c>
      <c r="L2870" t="str">
        <f t="shared" si="1480"/>
        <v>0.00184463440669396-0.0355637944897298i</v>
      </c>
      <c r="M2870" t="str">
        <f t="shared" si="1481"/>
        <v>0.0106660889216193-0.236176638338822i</v>
      </c>
      <c r="N2870" t="str">
        <f t="shared" si="1482"/>
        <v>-11.6750040844601i</v>
      </c>
      <c r="O2870" t="str">
        <f t="shared" si="1483"/>
        <v>0.628349547444308+0.777931132058959i</v>
      </c>
      <c r="P2870" t="str">
        <f t="shared" si="1484"/>
        <v>0.371650452555692-0.777931132058959i</v>
      </c>
      <c r="Q2870" t="str">
        <f t="shared" si="1485"/>
        <v>-0.371650452555692+12.4529352165191i</v>
      </c>
      <c r="R2870" t="str">
        <f t="shared" si="1486"/>
        <v>-0.0633040048058957-0.0279551354333876i</v>
      </c>
      <c r="S2870" t="str">
        <f t="shared" si="1487"/>
        <v>1.26430663193007i</v>
      </c>
      <c r="T2870" t="str">
        <f t="shared" si="1488"/>
        <v>0.0353438631249352-0.0800356731038269i</v>
      </c>
      <c r="U2870" t="str">
        <f t="shared" si="1489"/>
        <v>0.00005-0.0001518190467528i</v>
      </c>
      <c r="V2870" t="str">
        <f t="shared" si="1490"/>
        <v>0.00002-0.00170037332363136i</v>
      </c>
      <c r="W2870" t="str">
        <f t="shared" si="1491"/>
        <v>0.0000422336639037639-0.000140431100867195i</v>
      </c>
      <c r="X2870" t="str">
        <f t="shared" si="1492"/>
        <v>0.0000423694127131375-0.000140341122813534i</v>
      </c>
      <c r="Y2870" t="str">
        <f t="shared" si="1493"/>
        <v>0.009+4.70484915801607i</v>
      </c>
      <c r="Z2870" t="str">
        <f t="shared" si="1494"/>
        <v>-0.000357750101534824-0.000108756541806777i</v>
      </c>
      <c r="AA2870" t="str">
        <f t="shared" si="1495"/>
        <v>0.00490226053691095-2.55062664640602i</v>
      </c>
      <c r="AB2870" t="str">
        <f t="shared" si="1496"/>
        <v>0.118133445496841-0.267511499605811i</v>
      </c>
      <c r="AC2870" t="str">
        <f t="shared" si="1497"/>
        <v>0.938080055140409-0.0307536614751777i</v>
      </c>
      <c r="AD2870" t="str">
        <f t="shared" si="1498"/>
        <v>0.135134731309128-0.280738952270095i</v>
      </c>
      <c r="AE2870" t="str">
        <f t="shared" si="1499"/>
        <v>-0.0000788766614460751+0.0000857376026242378i</v>
      </c>
      <c r="AF2870" t="str">
        <f t="shared" si="1500"/>
        <v>-6.35997464711056-0.160227896494956i</v>
      </c>
      <c r="AG2870" t="str">
        <f t="shared" si="1501"/>
        <v>0.997410260012205-0.0012527172973083i</v>
      </c>
      <c r="AH2870" t="str">
        <f t="shared" si="1502"/>
        <v>0.000517399231492016-0.000533383908116936i</v>
      </c>
      <c r="AI2870">
        <f t="shared" si="1503"/>
        <v>-62.579033159900838</v>
      </c>
      <c r="AJ2870">
        <f t="shared" si="1504"/>
        <v>-45.871525091059063</v>
      </c>
      <c r="AK2870"/>
      <c r="AL2870"/>
      <c r="AM2870"/>
      <c r="AN2870"/>
    </row>
    <row r="2871" spans="1:40" x14ac:dyDescent="0.35">
      <c r="A2871"/>
      <c r="B2871">
        <f t="shared" si="1505"/>
        <v>937000</v>
      </c>
      <c r="C2871" s="237" t="str">
        <f t="shared" si="1473"/>
        <v>-3.67318044228875E-08+0.00110288923727805i</v>
      </c>
      <c r="D2871" s="208" t="str">
        <f t="shared" si="1474"/>
        <v>-2.51366148379629+0.00845548415246505i</v>
      </c>
      <c r="E2871" t="str">
        <f t="shared" si="1475"/>
        <v>20500</v>
      </c>
      <c r="F2871" t="str">
        <f t="shared" si="1476"/>
        <v>0.327868852459016</v>
      </c>
      <c r="G2871" t="str">
        <f t="shared" si="1471"/>
        <v>0.327868852459016</v>
      </c>
      <c r="H2871" t="str">
        <f t="shared" si="1477"/>
        <v>3.846330121961+0.168513179864995i</v>
      </c>
      <c r="I2871" t="str">
        <f t="shared" si="1478"/>
        <v>3679.59039551705i</v>
      </c>
      <c r="J2871" t="str">
        <f t="shared" si="1472"/>
        <v>-18325.9121840783+804.976631646473i</v>
      </c>
      <c r="K2871" t="str">
        <f t="shared" si="1479"/>
        <v>0.00880266960818498-0.20039954438814i</v>
      </c>
      <c r="L2871" t="str">
        <f t="shared" si="1480"/>
        <v>0.0018407097238862-0.0355260428824286i</v>
      </c>
      <c r="M2871" t="str">
        <f t="shared" si="1481"/>
        <v>0.0106433793320712-0.235925587270569i</v>
      </c>
      <c r="N2871" t="str">
        <f t="shared" si="1482"/>
        <v>-11.6874773794222i</v>
      </c>
      <c r="O2871" t="str">
        <f t="shared" si="1483"/>
        <v>0.638003780655926+0.770033230366551i</v>
      </c>
      <c r="P2871" t="str">
        <f t="shared" si="1484"/>
        <v>0.361996219344074-0.770033230366551i</v>
      </c>
      <c r="Q2871" t="str">
        <f t="shared" si="1485"/>
        <v>-0.361996219344074+12.4575106097888i</v>
      </c>
      <c r="R2871" t="str">
        <f t="shared" si="1486"/>
        <v>-0.0626043014112444-0.0272392863668835i</v>
      </c>
      <c r="S2871" t="str">
        <f t="shared" si="1487"/>
        <v>1.26565738687872i</v>
      </c>
      <c r="T2871" t="str">
        <f t="shared" si="1488"/>
        <v>0.0344756040035509-0.0792355965315233i</v>
      </c>
      <c r="U2871" t="str">
        <f t="shared" si="1489"/>
        <v>0.0000499999999999999-0.000151657020022007i</v>
      </c>
      <c r="V2871" t="str">
        <f t="shared" si="1490"/>
        <v>0.00002-0.00169855862424648i</v>
      </c>
      <c r="W2871" t="str">
        <f t="shared" si="1491"/>
        <v>0.0000422335786843114-0.000140283480251526i</v>
      </c>
      <c r="X2871" t="str">
        <f t="shared" si="1492"/>
        <v>0.0000423690139165443-0.000140193597296606i</v>
      </c>
      <c r="Y2871" t="str">
        <f t="shared" si="1493"/>
        <v>0.009+4.70987570626182i</v>
      </c>
      <c r="Z2871" t="str">
        <f t="shared" si="1494"/>
        <v>-0.000356992620539472-0.000108637995622652i</v>
      </c>
      <c r="AA2871" t="str">
        <f t="shared" si="1495"/>
        <v>0.00489180158896349-2.54790438534328i</v>
      </c>
      <c r="AB2871" t="str">
        <f t="shared" si="1496"/>
        <v>0.115231373325765-0.264837321013238i</v>
      </c>
      <c r="AC2871" t="str">
        <f t="shared" si="1497"/>
        <v>0.938744550726049-0.0300047934927087i</v>
      </c>
      <c r="AD2871" t="str">
        <f t="shared" si="1498"/>
        <v>0.131633300580741-0.277911270761329i</v>
      </c>
      <c r="AE2871" t="str">
        <f t="shared" si="1499"/>
        <v>-0.0000771838403410336+0.000084911894894256i</v>
      </c>
      <c r="AF2871" t="str">
        <f t="shared" si="1500"/>
        <v>-6.35999160575729-0.16005769571253i</v>
      </c>
      <c r="AG2871" t="str">
        <f t="shared" si="1501"/>
        <v>0.997439040334097-0.00121902975318207i</v>
      </c>
      <c r="AH2871" t="str">
        <f t="shared" si="1502"/>
        <v>0.000506420462196457-0.000528420994367337i</v>
      </c>
      <c r="AI2871">
        <f t="shared" si="1503"/>
        <v>-62.710861106649048</v>
      </c>
      <c r="AJ2871">
        <f t="shared" si="1504"/>
        <v>-46.217913885778884</v>
      </c>
      <c r="AK2871"/>
      <c r="AL2871"/>
      <c r="AM2871"/>
      <c r="AN2871"/>
    </row>
    <row r="2872" spans="1:40" x14ac:dyDescent="0.35">
      <c r="A2872"/>
      <c r="B2872">
        <f t="shared" si="1505"/>
        <v>938000</v>
      </c>
      <c r="C2872" s="237" t="str">
        <f t="shared" si="1473"/>
        <v>-3.66535267586463E-08+0.00110171344918122i</v>
      </c>
      <c r="D2872" s="208" t="str">
        <f t="shared" si="1474"/>
        <v>-2.51366148319616+0.00844646977705602i</v>
      </c>
      <c r="E2872" t="str">
        <f t="shared" si="1475"/>
        <v>20500</v>
      </c>
      <c r="F2872" t="str">
        <f t="shared" si="1476"/>
        <v>0.327868852459016</v>
      </c>
      <c r="G2872" t="str">
        <f t="shared" si="1471"/>
        <v>0.327868852459016</v>
      </c>
      <c r="H2872" t="str">
        <f t="shared" si="1477"/>
        <v>3.84634702715832+0.168334325061068i</v>
      </c>
      <c r="I2872" t="str">
        <f t="shared" si="1478"/>
        <v>3683.51738633403i</v>
      </c>
      <c r="J2872" t="str">
        <f t="shared" si="1472"/>
        <v>-18365.0513340314+805.835731573524i</v>
      </c>
      <c r="K2872" t="str">
        <f t="shared" si="1479"/>
        <v>0.00878394460384343-0.200186697169501i</v>
      </c>
      <c r="L2872" t="str">
        <f t="shared" si="1480"/>
        <v>0.00183679754196198-0.0354883711219422i</v>
      </c>
      <c r="M2872" t="str">
        <f t="shared" si="1481"/>
        <v>0.0106207421458054-0.235675068291443i</v>
      </c>
      <c r="N2872" t="str">
        <f t="shared" si="1482"/>
        <v>-11.6999506743842i</v>
      </c>
      <c r="O2872" t="str">
        <f t="shared" si="1483"/>
        <v>0.647558752556579+0.762015526080255i</v>
      </c>
      <c r="P2872" t="str">
        <f t="shared" si="1484"/>
        <v>0.352441247443421-0.762015526080255i</v>
      </c>
      <c r="Q2872" t="str">
        <f t="shared" si="1485"/>
        <v>-0.352441247443421+12.4619662004645i</v>
      </c>
      <c r="R2872" t="str">
        <f t="shared" si="1486"/>
        <v>-0.0618976221756584-0.0265308031615209i</v>
      </c>
      <c r="S2872" t="str">
        <f t="shared" si="1487"/>
        <v>1.26700814182736i</v>
      </c>
      <c r="T2872" t="str">
        <f t="shared" si="1488"/>
        <v>0.033614743614866-0.0784247912563129i</v>
      </c>
      <c r="U2872" t="str">
        <f t="shared" si="1489"/>
        <v>0.0000499999999999999-0.000151495338763988i</v>
      </c>
      <c r="V2872" t="str">
        <f t="shared" si="1490"/>
        <v>0.00002-0.00169674779415667i</v>
      </c>
      <c r="W2872" t="str">
        <f t="shared" si="1491"/>
        <v>0.0000422334933743818-0.000140136176780882i</v>
      </c>
      <c r="X2872" t="str">
        <f t="shared" si="1492"/>
        <v>0.0000423686160321293-0.000140046388719546i</v>
      </c>
      <c r="Y2872" t="str">
        <f t="shared" si="1493"/>
        <v>0.009+4.71490225450756i</v>
      </c>
      <c r="Z2872" t="str">
        <f t="shared" si="1494"/>
        <v>-0.000356237560937795-0.00010851970919029i</v>
      </c>
      <c r="AA2872" t="str">
        <f t="shared" si="1495"/>
        <v>0.00488137607716278-2.54518792912486i</v>
      </c>
      <c r="AB2872" t="str">
        <f t="shared" si="1496"/>
        <v>0.112354030703438-0.262127282768436i</v>
      </c>
      <c r="AC2872" t="str">
        <f t="shared" si="1497"/>
        <v>0.939416417921642-0.0292630301385158i</v>
      </c>
      <c r="AD2872" t="str">
        <f t="shared" si="1498"/>
        <v>0.128167360672816-0.275039601715631i</v>
      </c>
      <c r="AE2872" t="str">
        <f t="shared" si="1499"/>
        <v>-0.0000755052455519121+0.0000840707521685779i</v>
      </c>
      <c r="AF2872" t="str">
        <f t="shared" si="1500"/>
        <v>-6.36000851035448-0.159887855284012i</v>
      </c>
      <c r="AG2872" t="str">
        <f t="shared" si="1501"/>
        <v>0.997468165334749-0.00118574037950808i</v>
      </c>
      <c r="AH2872" t="str">
        <f t="shared" si="1502"/>
        <v>0.000495531063379708-0.000523355806672514i</v>
      </c>
      <c r="AI2872">
        <f t="shared" si="1503"/>
        <v>-62.844542970580108</v>
      </c>
      <c r="AJ2872">
        <f t="shared" si="1504"/>
        <v>-46.564299495442221</v>
      </c>
      <c r="AK2872"/>
      <c r="AL2872"/>
      <c r="AM2872"/>
      <c r="AN2872"/>
    </row>
    <row r="2873" spans="1:40" x14ac:dyDescent="0.35">
      <c r="A2873"/>
      <c r="B2873">
        <f t="shared" si="1505"/>
        <v>939000</v>
      </c>
      <c r="C2873" s="237" t="str">
        <f t="shared" si="1473"/>
        <v>-3.65754990495978E-08+0.00110054016542536i</v>
      </c>
      <c r="D2873" s="208" t="str">
        <f t="shared" si="1474"/>
        <v>-2.51366148259795+0.00843747460159443i</v>
      </c>
      <c r="E2873" t="str">
        <f t="shared" si="1475"/>
        <v>20500</v>
      </c>
      <c r="F2873" t="str">
        <f t="shared" si="1476"/>
        <v>0.327868852459016</v>
      </c>
      <c r="G2873" t="str">
        <f t="shared" si="1471"/>
        <v>0.327868852459016</v>
      </c>
      <c r="H2873" t="str">
        <f t="shared" si="1477"/>
        <v>3.84636387853347+0.168155848670502i</v>
      </c>
      <c r="I2873" t="str">
        <f t="shared" si="1478"/>
        <v>3687.44437715102i</v>
      </c>
      <c r="J2873" t="str">
        <f t="shared" si="1472"/>
        <v>-18404.2322324111+806.694831500574i</v>
      </c>
      <c r="K2873" t="str">
        <f t="shared" si="1479"/>
        <v>0.00876527924763141-0.199974300759143i</v>
      </c>
      <c r="L2873" t="str">
        <f t="shared" si="1480"/>
        <v>0.00183289780793459-0.0354507789559087i</v>
      </c>
      <c r="M2873" t="str">
        <f t="shared" si="1481"/>
        <v>0.010598177055566-0.235425079715052i</v>
      </c>
      <c r="N2873" t="str">
        <f t="shared" si="1482"/>
        <v>-11.7124239693462i</v>
      </c>
      <c r="O2873" t="str">
        <f t="shared" si="1483"/>
        <v>0.657012976573592+0.753879266603021i</v>
      </c>
      <c r="P2873" t="str">
        <f t="shared" si="1484"/>
        <v>0.342987023426408-0.753879266603021i</v>
      </c>
      <c r="Q2873" t="str">
        <f t="shared" si="1485"/>
        <v>-0.342987023426408+12.4663032359492i</v>
      </c>
      <c r="R2873" t="str">
        <f t="shared" si="1486"/>
        <v>-0.0611840195774883-0.0258297662567442i</v>
      </c>
      <c r="S2873" t="str">
        <f t="shared" si="1487"/>
        <v>1.268358896776i</v>
      </c>
      <c r="T2873" t="str">
        <f t="shared" si="1488"/>
        <v>0.032761413833386-0.0776032955716243i</v>
      </c>
      <c r="U2873" t="str">
        <f t="shared" si="1489"/>
        <v>0.0000499999999999999-0.000151334001874996i</v>
      </c>
      <c r="V2873" t="str">
        <f t="shared" si="1490"/>
        <v>0.00002-0.00169494082099995i</v>
      </c>
      <c r="W2873" t="str">
        <f t="shared" si="1491"/>
        <v>0.0000422334079739765-0.000139989189441976i</v>
      </c>
      <c r="X2873" t="str">
        <f t="shared" si="1492"/>
        <v>0.0000423682190556253-0.000139899496069729i</v>
      </c>
      <c r="Y2873" t="str">
        <f t="shared" si="1493"/>
        <v>0.009+4.71992880275331i</v>
      </c>
      <c r="Z2873" t="str">
        <f t="shared" si="1494"/>
        <v>-0.00035548491242009-0.000108401681649117i</v>
      </c>
      <c r="AA2873" t="str">
        <f t="shared" si="1495"/>
        <v>0.00487098385913471-2.54247725920303i</v>
      </c>
      <c r="AB2873" t="str">
        <f t="shared" si="1496"/>
        <v>0.109501858407643-0.259381512863488i</v>
      </c>
      <c r="AC2873" t="str">
        <f t="shared" si="1497"/>
        <v>0.94009560674082-0.0285284549428335i</v>
      </c>
      <c r="AD2873" t="str">
        <f t="shared" si="1498"/>
        <v>0.124737469283386-0.272124392196934i</v>
      </c>
      <c r="AE2873" t="str">
        <f t="shared" si="1499"/>
        <v>-0.0000738410300755994+0.0000832143642925231i</v>
      </c>
      <c r="AF2873" t="str">
        <f t="shared" si="1500"/>
        <v>-6.36002536113142-0.159718374068908i</v>
      </c>
      <c r="AG2873" t="str">
        <f t="shared" si="1501"/>
        <v>0.997497629805619-0.00115285304701512i</v>
      </c>
      <c r="AH2873" t="str">
        <f t="shared" si="1502"/>
        <v>0.00048473206243304-0.000518189575360888i</v>
      </c>
      <c r="AI2873">
        <f t="shared" si="1503"/>
        <v>-62.980129388099414</v>
      </c>
      <c r="AJ2873">
        <f t="shared" si="1504"/>
        <v>-46.910681310593453</v>
      </c>
      <c r="AK2873"/>
      <c r="AL2873"/>
      <c r="AM2873"/>
      <c r="AN2873"/>
    </row>
    <row r="2874" spans="1:40" x14ac:dyDescent="0.35">
      <c r="A2874"/>
      <c r="B2874">
        <f t="shared" si="1505"/>
        <v>940000</v>
      </c>
      <c r="C2874" s="237" t="str">
        <f t="shared" si="1473"/>
        <v>-3.64977202326687E-08+0.00109936937801792i</v>
      </c>
      <c r="D2874" s="208" t="str">
        <f t="shared" si="1474"/>
        <v>-2.51366148200164+0.00842849856480406i</v>
      </c>
      <c r="E2874" t="str">
        <f t="shared" si="1475"/>
        <v>20500</v>
      </c>
      <c r="F2874" t="str">
        <f t="shared" si="1476"/>
        <v>0.327868852459016</v>
      </c>
      <c r="G2874" t="str">
        <f t="shared" si="1471"/>
        <v>0.327868852459016</v>
      </c>
      <c r="H2874" t="str">
        <f t="shared" si="1477"/>
        <v>3.84638067631451+0.16797774949632i</v>
      </c>
      <c r="I2874" t="str">
        <f t="shared" si="1478"/>
        <v>3691.37136796801i</v>
      </c>
      <c r="J2874" t="str">
        <f t="shared" si="1472"/>
        <v>-18443.4548792174+807.553931427625i</v>
      </c>
      <c r="K2874" t="str">
        <f t="shared" si="1479"/>
        <v>0.00874667328662646-0.199762353729076i</v>
      </c>
      <c r="L2874" t="str">
        <f t="shared" si="1480"/>
        <v>0.0018290104690975-0.0354132661330251i</v>
      </c>
      <c r="M2874" t="str">
        <f t="shared" si="1481"/>
        <v>0.010575683755724-0.235175619862101i</v>
      </c>
      <c r="N2874" t="str">
        <f t="shared" si="1482"/>
        <v>-11.7248972643083i</v>
      </c>
      <c r="O2874" t="str">
        <f t="shared" si="1483"/>
        <v>0.666364981808752+0.745625717782736i</v>
      </c>
      <c r="P2874" t="str">
        <f t="shared" si="1484"/>
        <v>0.333635018191248-0.745625717782736i</v>
      </c>
      <c r="Q2874" t="str">
        <f t="shared" si="1485"/>
        <v>-0.333635018191248+12.470522982091i</v>
      </c>
      <c r="R2874" t="str">
        <f t="shared" si="1486"/>
        <v>-0.0604635470529499-0.0251362562757388i</v>
      </c>
      <c r="S2874" t="str">
        <f t="shared" si="1487"/>
        <v>1.26970965172465i</v>
      </c>
      <c r="T2874" t="str">
        <f t="shared" si="1488"/>
        <v>0.0319157472015299-0.076771149270638i</v>
      </c>
      <c r="U2874" t="str">
        <f t="shared" si="1489"/>
        <v>0.0000499999999999999-0.00015117300825598i</v>
      </c>
      <c r="V2874" t="str">
        <f t="shared" si="1490"/>
        <v>0.00002-0.00169313769246697i</v>
      </c>
      <c r="W2874" t="str">
        <f t="shared" si="1491"/>
        <v>0.0000422333224830974-0.000139842517225833i</v>
      </c>
      <c r="X2874" t="str">
        <f t="shared" si="1492"/>
        <v>0.0000423678229827885-0.000139752918338838i</v>
      </c>
      <c r="Y2874" t="str">
        <f t="shared" si="1493"/>
        <v>0.009+4.72495535099905i</v>
      </c>
      <c r="Z2874" t="str">
        <f t="shared" si="1494"/>
        <v>-0.000354734664731465-0.000108283912142382i</v>
      </c>
      <c r="AA2874" t="str">
        <f t="shared" si="1495"/>
        <v>0.00486062479326229-2.53977235710899i</v>
      </c>
      <c r="AB2874" t="str">
        <f t="shared" si="1496"/>
        <v>0.106675299448603-0.256600144303253i</v>
      </c>
      <c r="AC2874" t="str">
        <f t="shared" si="1497"/>
        <v>0.940782066238294-0.0278011516496248i</v>
      </c>
      <c r="AD2874" t="str">
        <f t="shared" si="1498"/>
        <v>0.121344178436476-0.269166096468298i</v>
      </c>
      <c r="AE2874" t="str">
        <f t="shared" si="1499"/>
        <v>-0.0000721913443964593+0.0000823429226309538i</v>
      </c>
      <c r="AF2874" t="str">
        <f t="shared" si="1500"/>
        <v>-6.36004215831615-0.159549250931516i</v>
      </c>
      <c r="AG2874" t="str">
        <f t="shared" si="1501"/>
        <v>0.997527428494013-0.00112037155787764i</v>
      </c>
      <c r="AH2874" t="str">
        <f t="shared" si="1502"/>
        <v>0.000474024469796197-0.000512923541048285i</v>
      </c>
      <c r="AI2874">
        <f t="shared" si="1503"/>
        <v>-63.117673236548313</v>
      </c>
      <c r="AJ2874">
        <f t="shared" si="1504"/>
        <v>-47.257058724508099</v>
      </c>
      <c r="AK2874"/>
      <c r="AL2874"/>
      <c r="AM2874"/>
      <c r="AN2874"/>
    </row>
    <row r="2875" spans="1:40" x14ac:dyDescent="0.35">
      <c r="A2875"/>
      <c r="B2875">
        <f t="shared" si="1505"/>
        <v>941000</v>
      </c>
      <c r="C2875" s="237" t="str">
        <f t="shared" si="1473"/>
        <v>-3.64201892504318E-08+0.00109820107900028i</v>
      </c>
      <c r="D2875" s="208" t="str">
        <f t="shared" si="1474"/>
        <v>-2.51366148140724+0.00841954160566882i</v>
      </c>
      <c r="E2875" t="str">
        <f t="shared" si="1475"/>
        <v>20500</v>
      </c>
      <c r="F2875" t="str">
        <f t="shared" si="1476"/>
        <v>0.327868852459016</v>
      </c>
      <c r="G2875" t="str">
        <f t="shared" si="1471"/>
        <v>0.327868852459016</v>
      </c>
      <c r="H2875" t="str">
        <f t="shared" si="1477"/>
        <v>3.84639742072831+0.167800026346578i</v>
      </c>
      <c r="I2875" t="str">
        <f t="shared" si="1478"/>
        <v>3695.29835878499i</v>
      </c>
      <c r="J2875" t="str">
        <f t="shared" si="1472"/>
        <v>-18482.7192744503+808.413031354676i</v>
      </c>
      <c r="K2875" t="str">
        <f t="shared" si="1479"/>
        <v>0.00872812646924439-0.199550854657323i</v>
      </c>
      <c r="L2875" t="str">
        <f t="shared" si="1480"/>
        <v>0.00182513547302263-0.0353758324030428i</v>
      </c>
      <c r="M2875" t="str">
        <f t="shared" si="1481"/>
        <v>0.010553261942267-0.234926687060366i</v>
      </c>
      <c r="N2875" t="str">
        <f t="shared" si="1482"/>
        <v>-11.7373705592703i</v>
      </c>
      <c r="O2875" t="str">
        <f t="shared" si="1483"/>
        <v>0.675613313266926+0.737256163715493i</v>
      </c>
      <c r="P2875" t="str">
        <f t="shared" si="1484"/>
        <v>0.324386686733074-0.737256163715493i</v>
      </c>
      <c r="Q2875" t="str">
        <f t="shared" si="1485"/>
        <v>-0.324386686733074+12.4746267229858i</v>
      </c>
      <c r="R2875" t="str">
        <f t="shared" si="1486"/>
        <v>-0.0597362590153561-0.0244503540159036i</v>
      </c>
      <c r="S2875" t="str">
        <f t="shared" si="1487"/>
        <v>1.27106040667329i</v>
      </c>
      <c r="T2875" t="str">
        <f t="shared" si="1488"/>
        <v>0.0310778769187603-0.0759283936771995i</v>
      </c>
      <c r="U2875" t="str">
        <f t="shared" si="1489"/>
        <v>0.0000499999999999999-0.000151012356812562i</v>
      </c>
      <c r="V2875" t="str">
        <f t="shared" si="1490"/>
        <v>0.00002-0.00169133839630069i</v>
      </c>
      <c r="W2875" t="str">
        <f t="shared" si="1491"/>
        <v>0.000042233236901746-0.000139696159127766i</v>
      </c>
      <c r="X2875" t="str">
        <f t="shared" si="1492"/>
        <v>0.0000423674278093968-0.000139606654522837i</v>
      </c>
      <c r="Y2875" t="str">
        <f t="shared" si="1493"/>
        <v>0.009+4.72998189924479i</v>
      </c>
      <c r="Z2875" t="str">
        <f t="shared" si="1494"/>
        <v>-0.000353986807671474-0.000108166399817137i</v>
      </c>
      <c r="AA2875" t="str">
        <f t="shared" si="1495"/>
        <v>0.0048502987386806-2.53707320445244i</v>
      </c>
      <c r="AB2875" t="str">
        <f t="shared" si="1496"/>
        <v>0.103874799032644-0.253783315208688i</v>
      </c>
      <c r="AC2875" t="str">
        <f t="shared" si="1497"/>
        <v>0.941475744490218-0.0270812042077746i</v>
      </c>
      <c r="AD2875" t="str">
        <f t="shared" si="1498"/>
        <v>0.117988034386211-0.266165175918672i</v>
      </c>
      <c r="AE2875" t="str">
        <f t="shared" si="1499"/>
        <v>-0.0000705563364716247+0.0000814566200357099i</v>
      </c>
      <c r="AF2875" t="str">
        <f t="shared" si="1500"/>
        <v>-6.36005890213555-0.159380484740909i</v>
      </c>
      <c r="AG2875" t="str">
        <f t="shared" si="1501"/>
        <v>0.997557556103986-0.0010882996451976i</v>
      </c>
      <c r="AH2875" t="str">
        <f t="shared" si="1502"/>
        <v>0.000463409278859576-0.000507558954403887i</v>
      </c>
      <c r="AI2875">
        <f t="shared" si="1503"/>
        <v>-63.257229768026946</v>
      </c>
      <c r="AJ2875">
        <f t="shared" si="1504"/>
        <v>-47.603431133279955</v>
      </c>
      <c r="AK2875"/>
      <c r="AL2875"/>
      <c r="AM2875"/>
      <c r="AN2875"/>
    </row>
    <row r="2876" spans="1:40" x14ac:dyDescent="0.35">
      <c r="A2876"/>
      <c r="B2876">
        <f t="shared" si="1505"/>
        <v>942000</v>
      </c>
      <c r="C2876" s="237" t="str">
        <f t="shared" si="1473"/>
        <v>-3.63429050510692E-08+0.00109703526044764i</v>
      </c>
      <c r="D2876" s="208" t="str">
        <f t="shared" si="1474"/>
        <v>-2.51366148081473+0.00841060366343191i</v>
      </c>
      <c r="E2876" t="str">
        <f t="shared" si="1475"/>
        <v>20500</v>
      </c>
      <c r="F2876" t="str">
        <f t="shared" si="1476"/>
        <v>0.327868852459016</v>
      </c>
      <c r="G2876" t="str">
        <f t="shared" si="1471"/>
        <v>0.327868852459016</v>
      </c>
      <c r="H2876" t="str">
        <f t="shared" si="1477"/>
        <v>3.84641411200052+0.167622678034338i</v>
      </c>
      <c r="I2876" t="str">
        <f t="shared" si="1478"/>
        <v>3699.22534960198i</v>
      </c>
      <c r="J2876" t="str">
        <f t="shared" si="1472"/>
        <v>-18522.0254181099+809.272131281726i</v>
      </c>
      <c r="K2876" t="str">
        <f t="shared" si="1479"/>
        <v>0.00870963854523085-0.199339802127891i</v>
      </c>
      <c r="L2876" t="str">
        <f t="shared" si="1480"/>
        <v>0.00182127276755855-0.0353384775167615i</v>
      </c>
      <c r="M2876" t="str">
        <f t="shared" si="1481"/>
        <v>0.0105309113127894-0.234678279644653i</v>
      </c>
      <c r="N2876" t="str">
        <f t="shared" si="1482"/>
        <v>-11.7498438542323i</v>
      </c>
      <c r="O2876" t="str">
        <f t="shared" si="1483"/>
        <v>0.684756532082886+0.728771906545402i</v>
      </c>
      <c r="P2876" t="str">
        <f t="shared" si="1484"/>
        <v>0.315243467917114-0.728771906545402i</v>
      </c>
      <c r="Q2876" t="str">
        <f t="shared" si="1485"/>
        <v>-0.315243467917114+12.4786157607777i</v>
      </c>
      <c r="R2876" t="str">
        <f t="shared" si="1486"/>
        <v>-0.0590022108743284-0.0237721404387426i</v>
      </c>
      <c r="S2876" t="str">
        <f t="shared" si="1487"/>
        <v>1.27241116162193i</v>
      </c>
      <c r="T2876" t="str">
        <f t="shared" si="1488"/>
        <v>0.0302479368299001-0.0750750716768663i</v>
      </c>
      <c r="U2876" t="str">
        <f t="shared" si="1489"/>
        <v>0.0000500000000000001-0.000150852046455012i</v>
      </c>
      <c r="V2876" t="str">
        <f t="shared" si="1490"/>
        <v>0.00002-0.00168954292029613i</v>
      </c>
      <c r="W2876" t="str">
        <f t="shared" si="1491"/>
        <v>0.000042233151229924-0.000139550114147357i</v>
      </c>
      <c r="X2876" t="str">
        <f t="shared" si="1492"/>
        <v>0.0000423670335312515-0.000139460703621962i</v>
      </c>
      <c r="Y2876" t="str">
        <f t="shared" si="1493"/>
        <v>0.009+4.73500844749054i</v>
      </c>
      <c r="Z2876" t="str">
        <f t="shared" si="1494"/>
        <v>-0.000353241331093813-0.000108049143824221i</v>
      </c>
      <c r="AA2876" t="str">
        <f t="shared" si="1495"/>
        <v>0.00484000555527219-2.53437978292119i</v>
      </c>
      <c r="AB2876" t="str">
        <f t="shared" si="1496"/>
        <v>0.101100804523146-0.250931168920624i</v>
      </c>
      <c r="AC2876" t="str">
        <f t="shared" si="1497"/>
        <v>0.942176588574571-0.0263686967616999i</v>
      </c>
      <c r="AD2876" t="str">
        <f t="shared" si="1498"/>
        <v>0.114669577521681-0.263122098988072i</v>
      </c>
      <c r="AE2876" t="str">
        <f t="shared" si="1499"/>
        <v>-0.0000689361517166167+0.0000805556508128418i</v>
      </c>
      <c r="AF2876" t="str">
        <f t="shared" si="1500"/>
        <v>-6.36007559281525-0.159212074370906i</v>
      </c>
      <c r="AG2876" t="str">
        <f t="shared" si="1501"/>
        <v>0.997588007297263-0.00105664097249652i</v>
      </c>
      <c r="AH2876" t="str">
        <f t="shared" si="1502"/>
        <v>0.000452887465869094-0.000502097075914958i</v>
      </c>
      <c r="AI2876">
        <f t="shared" si="1503"/>
        <v>-63.39885675337122</v>
      </c>
      <c r="AJ2876">
        <f t="shared" si="1504"/>
        <v>-47.949797935930626</v>
      </c>
      <c r="AK2876"/>
      <c r="AL2876"/>
      <c r="AM2876"/>
      <c r="AN2876"/>
    </row>
    <row r="2877" spans="1:40" x14ac:dyDescent="0.35">
      <c r="A2877"/>
      <c r="B2877">
        <f t="shared" si="1505"/>
        <v>943000</v>
      </c>
      <c r="C2877" s="237" t="str">
        <f t="shared" si="1473"/>
        <v>-3.62658665883368E-08+0.0010958719144688i</v>
      </c>
      <c r="D2877" s="208" t="str">
        <f t="shared" si="1474"/>
        <v>-2.5136614802241+0.00840168467759414i</v>
      </c>
      <c r="E2877" t="str">
        <f t="shared" si="1475"/>
        <v>20500</v>
      </c>
      <c r="F2877" t="str">
        <f t="shared" si="1476"/>
        <v>0.327868852459016</v>
      </c>
      <c r="G2877" t="str">
        <f t="shared" si="1471"/>
        <v>0.327868852459016</v>
      </c>
      <c r="H2877" t="str">
        <f t="shared" si="1477"/>
        <v>3.84643075035561+0.167445703377637i</v>
      </c>
      <c r="I2877" t="str">
        <f t="shared" si="1478"/>
        <v>3703.15234041897i</v>
      </c>
      <c r="J2877" t="str">
        <f t="shared" si="1472"/>
        <v>-18561.373310196+810.131231208777i</v>
      </c>
      <c r="K2877" t="str">
        <f t="shared" si="1479"/>
        <v>0.00869120926565317-0.199129194730735i</v>
      </c>
      <c r="L2877" t="str">
        <f t="shared" si="1480"/>
        <v>0.0018174223008287-0.0353012012260232i</v>
      </c>
      <c r="M2877" t="str">
        <f t="shared" si="1481"/>
        <v>0.0105086315664819-0.234430395956758i</v>
      </c>
      <c r="N2877" t="str">
        <f t="shared" si="1482"/>
        <v>-11.7623171491944i</v>
      </c>
      <c r="O2877" t="str">
        <f t="shared" si="1483"/>
        <v>0.693793215744936+0.720174266262202i</v>
      </c>
      <c r="P2877" t="str">
        <f t="shared" si="1484"/>
        <v>0.306206784255064-0.720174266262202i</v>
      </c>
      <c r="Q2877" t="str">
        <f t="shared" si="1485"/>
        <v>-0.306206784255064+12.4824914154566i</v>
      </c>
      <c r="R2877" t="str">
        <f t="shared" si="1486"/>
        <v>-0.0582614590550848-0.0231016966592683i</v>
      </c>
      <c r="S2877" t="str">
        <f t="shared" si="1487"/>
        <v>1.27376191657057i</v>
      </c>
      <c r="T2877" t="str">
        <f t="shared" si="1488"/>
        <v>0.0294260614127415-0.0742112277482026i</v>
      </c>
      <c r="U2877" t="str">
        <f t="shared" si="1489"/>
        <v>0.0000500000000000001-0.000150692076098219i</v>
      </c>
      <c r="V2877" t="str">
        <f t="shared" si="1490"/>
        <v>0.00002-0.00168775125230006i</v>
      </c>
      <c r="W2877" t="str">
        <f t="shared" si="1491"/>
        <v>0.000042233065467633-0.000139404381288427i</v>
      </c>
      <c r="X2877" t="str">
        <f t="shared" si="1492"/>
        <v>0.0000423666401441749-0.000139315064640683i</v>
      </c>
      <c r="Y2877" t="str">
        <f t="shared" si="1493"/>
        <v>0.009+4.74003499573628i</v>
      </c>
      <c r="Z2877" t="str">
        <f t="shared" si="1494"/>
        <v>-0.000352498224905934-0.000107932143318227i</v>
      </c>
      <c r="AA2877" t="str">
        <f t="shared" si="1495"/>
        <v>0.00482974510366226-2.53169207428076i</v>
      </c>
      <c r="AB2877" t="str">
        <f t="shared" si="1496"/>
        <v>0.098353765399129-0.248043854104362i</v>
      </c>
      <c r="AC2877" t="str">
        <f t="shared" si="1497"/>
        <v>0.94288454455143-0.0256637136414688i</v>
      </c>
      <c r="AD2877" t="str">
        <f t="shared" si="1498"/>
        <v>0.111389342273035-0.260037341091639i</v>
      </c>
      <c r="AE2877" t="str">
        <f t="shared" si="1499"/>
        <v>-0.0000673309329914779+0.0000796402106897253i</v>
      </c>
      <c r="AF2877" t="str">
        <f t="shared" si="1500"/>
        <v>-6.36009223057971-0.159044018700043i</v>
      </c>
      <c r="AG2877" t="str">
        <f t="shared" si="1501"/>
        <v>0.997618776694152-0.00102539913322216i</v>
      </c>
      <c r="AH2877" t="str">
        <f t="shared" si="1502"/>
        <v>0.000442459989835018-0.000496539175650929i</v>
      </c>
      <c r="AI2877">
        <f t="shared" si="1503"/>
        <v>-63.542614637205773</v>
      </c>
      <c r="AJ2877">
        <f t="shared" si="1504"/>
        <v>-48.296158534495589</v>
      </c>
      <c r="AK2877"/>
      <c r="AL2877"/>
      <c r="AM2877"/>
      <c r="AN2877"/>
    </row>
    <row r="2878" spans="1:40" x14ac:dyDescent="0.35">
      <c r="A2878"/>
      <c r="B2878">
        <f t="shared" si="1505"/>
        <v>944000</v>
      </c>
      <c r="C2878" s="237" t="str">
        <f t="shared" si="1473"/>
        <v>-3.61890728215297E-08+0.00109471103320601i</v>
      </c>
      <c r="D2878" s="208" t="str">
        <f t="shared" si="1474"/>
        <v>-2.51366147963535+0.00839278458791275i</v>
      </c>
      <c r="E2878" t="str">
        <f t="shared" si="1475"/>
        <v>20500</v>
      </c>
      <c r="F2878" t="str">
        <f t="shared" si="1476"/>
        <v>0.327868852459016</v>
      </c>
      <c r="G2878" t="str">
        <f t="shared" si="1471"/>
        <v>0.327868852459016</v>
      </c>
      <c r="H2878" t="str">
        <f t="shared" si="1477"/>
        <v>3.84644733601689+0.16726910119947i</v>
      </c>
      <c r="I2878" t="str">
        <f t="shared" si="1478"/>
        <v>3707.07933123596i</v>
      </c>
      <c r="J2878" t="str">
        <f t="shared" si="1472"/>
        <v>-18600.7629507088+810.990331135827i</v>
      </c>
      <c r="K2878" t="str">
        <f t="shared" si="1479"/>
        <v>0.00867283838289136-0.198919031061731i</v>
      </c>
      <c r="L2878" t="str">
        <f t="shared" si="1480"/>
        <v>0.00181358402122975-0.0352640032837083i</v>
      </c>
      <c r="M2878" t="str">
        <f t="shared" si="1481"/>
        <v>0.0104864224041211-0.234183034345439i</v>
      </c>
      <c r="N2878" t="str">
        <f t="shared" si="1482"/>
        <v>-11.7747904441564i</v>
      </c>
      <c r="O2878" t="str">
        <f t="shared" si="1483"/>
        <v>0.702721958316017+0.711464580496107i</v>
      </c>
      <c r="P2878" t="str">
        <f t="shared" si="1484"/>
        <v>0.297278041683983-0.711464580496107i</v>
      </c>
      <c r="Q2878" t="str">
        <f t="shared" si="1485"/>
        <v>-0.297278041683983+12.4862550246525i</v>
      </c>
      <c r="R2878" t="str">
        <f t="shared" si="1486"/>
        <v>-0.0575140610177463-0.0224391039348591i</v>
      </c>
      <c r="S2878" t="str">
        <f t="shared" si="1487"/>
        <v>1.27511267151922i</v>
      </c>
      <c r="T2878" t="str">
        <f t="shared" si="1488"/>
        <v>0.0286123857648756-0.0733369079942579i</v>
      </c>
      <c r="U2878" t="str">
        <f t="shared" si="1489"/>
        <v>0.0000500000000000001-0.000150532444661675i</v>
      </c>
      <c r="V2878" t="str">
        <f t="shared" si="1490"/>
        <v>0.00002-0.00168596338021076i</v>
      </c>
      <c r="W2878" t="str">
        <f t="shared" si="1491"/>
        <v>0.0000422329796148748-0.000139258959559025i</v>
      </c>
      <c r="X2878" t="str">
        <f t="shared" si="1492"/>
        <v>0.0000423662476440126-0.000139169736587694i</v>
      </c>
      <c r="Y2878" t="str">
        <f t="shared" si="1493"/>
        <v>0.009+4.74506154398202i</v>
      </c>
      <c r="Z2878" t="str">
        <f t="shared" si="1494"/>
        <v>-0.000351757479068729-0.000107815397457496i</v>
      </c>
      <c r="AA2878" t="str">
        <f t="shared" si="1495"/>
        <v>0.0048195172452139-2.52901006037391i</v>
      </c>
      <c r="AB2878" t="str">
        <f t="shared" si="1496"/>
        <v>0.0956341332112299-0.245121524854887i</v>
      </c>
      <c r="AC2878" t="str">
        <f t="shared" si="1497"/>
        <v>0.943599557443207-0.0249663393523724i</v>
      </c>
      <c r="AD2878" t="str">
        <f t="shared" si="1498"/>
        <v>0.108147857018622-0.256911384542398i</v>
      </c>
      <c r="AE2878" t="str">
        <f t="shared" si="1499"/>
        <v>-0.0000657408205873503+0.0000787104967820517i</v>
      </c>
      <c r="AF2878" t="str">
        <f t="shared" si="1500"/>
        <v>-6.36010881565224-0.158876316611557i</v>
      </c>
      <c r="AG2878" t="str">
        <f t="shared" si="1501"/>
        <v>0.997649858874473-0.00099457765026769i</v>
      </c>
      <c r="AH2878" t="str">
        <f t="shared" si="1502"/>
        <v>0.000432127792444289-0.000490886533026764i</v>
      </c>
      <c r="AI2878">
        <f t="shared" si="1503"/>
        <v>-63.688566705117438</v>
      </c>
      <c r="AJ2878">
        <f t="shared" si="1504"/>
        <v>-48.642512334105696</v>
      </c>
      <c r="AK2878"/>
      <c r="AL2878"/>
      <c r="AM2878"/>
      <c r="AN2878"/>
    </row>
    <row r="2879" spans="1:40" x14ac:dyDescent="0.35">
      <c r="A2879"/>
      <c r="B2879">
        <f t="shared" si="1505"/>
        <v>945000</v>
      </c>
      <c r="C2879" s="237" t="str">
        <f t="shared" si="1473"/>
        <v>-3.61125227154461E-08+0.00109355260883478i</v>
      </c>
      <c r="D2879" s="208" t="str">
        <f t="shared" si="1474"/>
        <v>-2.51366147904847+0.00838390333439998i</v>
      </c>
      <c r="E2879" t="str">
        <f t="shared" si="1475"/>
        <v>20500</v>
      </c>
      <c r="F2879" t="str">
        <f t="shared" si="1476"/>
        <v>0.327868852459016</v>
      </c>
      <c r="G2879" t="str">
        <f t="shared" si="1471"/>
        <v>0.327868852459016</v>
      </c>
      <c r="H2879" t="str">
        <f t="shared" si="1477"/>
        <v>3.84646386920645+0.167092870327754i</v>
      </c>
      <c r="I2879" t="str">
        <f t="shared" si="1478"/>
        <v>3711.00632205294i</v>
      </c>
      <c r="J2879" t="str">
        <f t="shared" si="1472"/>
        <v>-18640.1943396482+811.849431062879i</v>
      </c>
      <c r="K2879" t="str">
        <f t="shared" si="1479"/>
        <v>0.0086545256506305-0.19870930972264i</v>
      </c>
      <c r="L2879" t="str">
        <f t="shared" si="1480"/>
        <v>0.00180975787742974-0.0352268834437284i</v>
      </c>
      <c r="M2879" t="str">
        <f t="shared" si="1481"/>
        <v>0.0104642835280602-0.233936193166368i</v>
      </c>
      <c r="N2879" t="str">
        <f t="shared" si="1482"/>
        <v>-11.7872637391184i</v>
      </c>
      <c r="O2879" t="str">
        <f t="shared" si="1483"/>
        <v>0.71154137065288+0.70264420430928i</v>
      </c>
      <c r="P2879" t="str">
        <f t="shared" si="1484"/>
        <v>0.28845862934712-0.70264420430928i</v>
      </c>
      <c r="Q2879" t="str">
        <f t="shared" si="1485"/>
        <v>-0.28845862934712+12.4899079434277i</v>
      </c>
      <c r="R2879" t="str">
        <f t="shared" si="1486"/>
        <v>-0.0567600752765922-0.0217844436535154i</v>
      </c>
      <c r="S2879" t="str">
        <f t="shared" si="1487"/>
        <v>1.27646342646786i</v>
      </c>
      <c r="T2879" t="str">
        <f t="shared" si="1488"/>
        <v>0.0278070455896623-0.0724521601741325i</v>
      </c>
      <c r="U2879" t="str">
        <f t="shared" si="1489"/>
        <v>0.0000500000000000001-0.00015037315106944i</v>
      </c>
      <c r="V2879" t="str">
        <f t="shared" si="1490"/>
        <v>0.00002-0.00168417929197773i</v>
      </c>
      <c r="W2879" t="str">
        <f t="shared" si="1491"/>
        <v>0.0000422328936716507-0.00013911384797139i</v>
      </c>
      <c r="X2879" t="str">
        <f t="shared" si="1492"/>
        <v>0.0000423658560266311-0.000139024718475878i</v>
      </c>
      <c r="Y2879" t="str">
        <f t="shared" si="1493"/>
        <v>0.009+4.75008809222777i</v>
      </c>
      <c r="Z2879" t="str">
        <f t="shared" si="1494"/>
        <v>-0.000351019083596167-0.000107698905404083i</v>
      </c>
      <c r="AA2879" t="str">
        <f t="shared" si="1495"/>
        <v>0.00480932184202345-2.52633372312027i</v>
      </c>
      <c r="AB2879" t="str">
        <f t="shared" si="1496"/>
        <v>0.0929423615348096-0.242164340802375i</v>
      </c>
      <c r="AC2879" t="str">
        <f t="shared" si="1497"/>
        <v>0.944321571214917-0.0242766585638875i</v>
      </c>
      <c r="AD2879" t="str">
        <f t="shared" si="1498"/>
        <v>0.104945643992919-0.253744718472451i</v>
      </c>
      <c r="AE2879" t="str">
        <f t="shared" si="1499"/>
        <v>-0.0000641659522133544+0.0000777667075606032i</v>
      </c>
      <c r="AF2879" t="str">
        <f t="shared" si="1500"/>
        <v>-6.36012534825492-0.158708966993354i</v>
      </c>
      <c r="AG2879" t="str">
        <f t="shared" si="1501"/>
        <v>0.997681248378495-0.000964179975501254i</v>
      </c>
      <c r="AH2879" t="str">
        <f t="shared" si="1502"/>
        <v>0.000421891797975384-0.000485140436565101i</v>
      </c>
      <c r="AI2879">
        <f t="shared" si="1503"/>
        <v>-63.836779264118526</v>
      </c>
      <c r="AJ2879">
        <f t="shared" si="1504"/>
        <v>-48.988858743095044</v>
      </c>
      <c r="AK2879"/>
      <c r="AL2879"/>
      <c r="AM2879"/>
      <c r="AN2879"/>
    </row>
    <row r="2880" spans="1:40" x14ac:dyDescent="0.35">
      <c r="A2880"/>
      <c r="B2880">
        <f t="shared" si="1505"/>
        <v>946000</v>
      </c>
      <c r="C2880" s="237" t="str">
        <f t="shared" si="1473"/>
        <v>-3.60362152403528E-08+0.00109239663356368i</v>
      </c>
      <c r="D2880" s="208" t="str">
        <f t="shared" si="1474"/>
        <v>-2.51366147846344+0.00837504085732155i</v>
      </c>
      <c r="E2880" t="str">
        <f t="shared" si="1475"/>
        <v>20500</v>
      </c>
      <c r="F2880" t="str">
        <f t="shared" si="1476"/>
        <v>0.327868852459016</v>
      </c>
      <c r="G2880" t="str">
        <f t="shared" si="1471"/>
        <v>0.327868852459016</v>
      </c>
      <c r="H2880" t="str">
        <f t="shared" si="1477"/>
        <v>3.84648035014522+0.166917009595311i</v>
      </c>
      <c r="I2880" t="str">
        <f t="shared" si="1478"/>
        <v>3714.93331286993i</v>
      </c>
      <c r="J2880" t="str">
        <f t="shared" si="1472"/>
        <v>-18679.6674770142+812.708530989929i</v>
      </c>
      <c r="K2880" t="str">
        <f t="shared" si="1479"/>
        <v>0.00863627082385213-0.198500029321085i</v>
      </c>
      <c r="L2880" t="str">
        <f t="shared" si="1480"/>
        <v>0.00180594381836653-0.0351898414610224i</v>
      </c>
      <c r="M2880" t="str">
        <f t="shared" si="1481"/>
        <v>0.0104422146422187-0.233689870782107i</v>
      </c>
      <c r="N2880" t="str">
        <f t="shared" si="1482"/>
        <v>-11.7997370340804i</v>
      </c>
      <c r="O2880" t="str">
        <f t="shared" si="1483"/>
        <v>0.720250080621916+0.693714509985285i</v>
      </c>
      <c r="P2880" t="str">
        <f t="shared" si="1484"/>
        <v>0.279749919378084-0.693714509985285i</v>
      </c>
      <c r="Q2880" t="str">
        <f t="shared" si="1485"/>
        <v>-0.279749919378084+12.4934515440657i</v>
      </c>
      <c r="R2880" t="str">
        <f t="shared" si="1486"/>
        <v>-0.0559995614193704-0.0211377973216093i</v>
      </c>
      <c r="S2880" t="str">
        <f t="shared" si="1487"/>
        <v>1.27781418141651i</v>
      </c>
      <c r="T2880" t="str">
        <f t="shared" si="1488"/>
        <v>0.0270101771814603-0.0715570337347764i</v>
      </c>
      <c r="U2880" t="str">
        <f t="shared" si="1489"/>
        <v>0.0000500000000000001-0.000150214194250128i</v>
      </c>
      <c r="V2880" t="str">
        <f t="shared" si="1490"/>
        <v>0.00002-0.00168239897560143i</v>
      </c>
      <c r="W2880" t="str">
        <f t="shared" si="1491"/>
        <v>0.0000422328076379628-0.000138969045541944i</v>
      </c>
      <c r="X2880" t="str">
        <f t="shared" si="1492"/>
        <v>0.0000423654652879202-0.000138880009322296i</v>
      </c>
      <c r="Y2880" t="str">
        <f t="shared" si="1493"/>
        <v>0.009+4.75511464047351i</v>
      </c>
      <c r="Z2880" t="str">
        <f t="shared" si="1494"/>
        <v>-0.000350283028554982-0.000107582666323747i</v>
      </c>
      <c r="AA2880" t="str">
        <f t="shared" si="1495"/>
        <v>0.00479915875691586-2.52366304451595i</v>
      </c>
      <c r="AB2880" t="str">
        <f t="shared" si="1496"/>
        <v>0.0902789059205852-0.239172467218475i</v>
      </c>
      <c r="AC2880" t="str">
        <f t="shared" si="1497"/>
        <v>0.945050528754364-0.0235947560981359i</v>
      </c>
      <c r="AD2880" t="str">
        <f t="shared" si="1498"/>
        <v>0.101783219195809-0.250537838753178i</v>
      </c>
      <c r="AE2880" t="str">
        <f t="shared" si="1499"/>
        <v>-0.0000626064629840394+0.0000768090428179833i</v>
      </c>
      <c r="AF2880" t="str">
        <f t="shared" si="1500"/>
        <v>-6.36014182860866-0.158541968737989i</v>
      </c>
      <c r="AG2880" t="str">
        <f t="shared" si="1501"/>
        <v>0.997712939707867-0.000934209489310817i</v>
      </c>
      <c r="AH2880" t="str">
        <f t="shared" si="1502"/>
        <v>0.000411752913217483-0.000479302183658236i</v>
      </c>
      <c r="AI2880">
        <f t="shared" si="1503"/>
        <v>-63.987321837660922</v>
      </c>
      <c r="AJ2880">
        <f t="shared" si="1504"/>
        <v>-49.335197173080893</v>
      </c>
      <c r="AK2880"/>
      <c r="AL2880"/>
      <c r="AM2880"/>
      <c r="AN2880"/>
    </row>
    <row r="2881" spans="1:40" x14ac:dyDescent="0.35">
      <c r="A2881"/>
      <c r="B2881">
        <f t="shared" si="1505"/>
        <v>947000</v>
      </c>
      <c r="C2881" s="237" t="str">
        <f t="shared" si="1473"/>
        <v>-3.59601493719506E-08+0.00109124309963423i</v>
      </c>
      <c r="D2881" s="208" t="str">
        <f t="shared" si="1474"/>
        <v>-2.51366147788027+0.00836619709719577i</v>
      </c>
      <c r="E2881" t="str">
        <f t="shared" si="1475"/>
        <v>20500</v>
      </c>
      <c r="F2881" t="str">
        <f t="shared" si="1476"/>
        <v>0.327868852459016</v>
      </c>
      <c r="G2881" t="str">
        <f t="shared" si="1471"/>
        <v>0.327868852459016</v>
      </c>
      <c r="H2881" t="str">
        <f t="shared" si="1477"/>
        <v>3.84649677905302+0.166741517839839i</v>
      </c>
      <c r="I2881" t="str">
        <f t="shared" si="1478"/>
        <v>3718.86030368692i</v>
      </c>
      <c r="J2881" t="str">
        <f t="shared" si="1472"/>
        <v>-18719.1823628068+813.56763091698i</v>
      </c>
      <c r="K2881" t="str">
        <f t="shared" si="1479"/>
        <v>0.00861807365882615-0.198291188470514i</v>
      </c>
      <c r="L2881" t="str">
        <f t="shared" si="1480"/>
        <v>0.00180214179324599-0.0351528770915505i</v>
      </c>
      <c r="M2881" t="str">
        <f t="shared" si="1481"/>
        <v>0.0104202154520721-0.233444065562064i</v>
      </c>
      <c r="N2881" t="str">
        <f t="shared" si="1482"/>
        <v>-11.8122103290425i</v>
      </c>
      <c r="O2881" t="str">
        <f t="shared" si="1483"/>
        <v>0.728846733312777+0.684676886815448i</v>
      </c>
      <c r="P2881" t="str">
        <f t="shared" si="1484"/>
        <v>0.271153266687223-0.684676886815448i</v>
      </c>
      <c r="Q2881" t="str">
        <f t="shared" si="1485"/>
        <v>-0.271153266687223+12.4968872158579i</v>
      </c>
      <c r="R2881" t="str">
        <f t="shared" si="1486"/>
        <v>-0.0552325801265546-0.0204992465510346i</v>
      </c>
      <c r="S2881" t="str">
        <f t="shared" si="1487"/>
        <v>1.27916493636515i</v>
      </c>
      <c r="T2881" t="str">
        <f t="shared" si="1488"/>
        <v>0.0262219174099877-0.0706515798428673i</v>
      </c>
      <c r="U2881" t="str">
        <f t="shared" si="1489"/>
        <v>0.00005-0.000150055573136875i</v>
      </c>
      <c r="V2881" t="str">
        <f t="shared" si="1490"/>
        <v>0.00002-0.001680622419133i</v>
      </c>
      <c r="W2881" t="str">
        <f t="shared" si="1491"/>
        <v>0.0000422327215138127-0.000138824551291261i</v>
      </c>
      <c r="X2881" t="str">
        <f t="shared" si="1492"/>
        <v>0.00004236507542379-0.000138735608148162i</v>
      </c>
      <c r="Y2881" t="str">
        <f t="shared" si="1493"/>
        <v>0.009+4.76014118871925i</v>
      </c>
      <c r="Z2881" t="str">
        <f t="shared" si="1494"/>
        <v>-0.000349549304064331-0.000107466679385921i</v>
      </c>
      <c r="AA2881" t="str">
        <f t="shared" si="1495"/>
        <v>0.00478902785344009-2.52099800663311i</v>
      </c>
      <c r="AB2881" t="str">
        <f t="shared" si="1496"/>
        <v>0.0876442238423572-0.236146075122862i</v>
      </c>
      <c r="AC2881" t="str">
        <f t="shared" si="1497"/>
        <v>0.945786371852361-0.0229207169177329i</v>
      </c>
      <c r="AD2881" t="str">
        <f t="shared" si="1498"/>
        <v>0.0986610923027684-0.247291247913969i</v>
      </c>
      <c r="AE2881" t="str">
        <f t="shared" si="1499"/>
        <v>-0.0000610624854071743+0.0000758377036351614i</v>
      </c>
      <c r="AF2881" t="str">
        <f t="shared" si="1500"/>
        <v>-6.36015825693329-0.158375320742643i</v>
      </c>
      <c r="AG2881" t="str">
        <f t="shared" si="1501"/>
        <v>0.997744927326566-0.000904669500160141i</v>
      </c>
      <c r="AH2881" t="str">
        <f t="shared" si="1502"/>
        <v>0.000401712027392445-0.000473373080329087i</v>
      </c>
      <c r="AI2881">
        <f t="shared" si="1503"/>
        <v>-64.140267376656212</v>
      </c>
      <c r="AJ2881">
        <f t="shared" si="1504"/>
        <v>-49.681527039059233</v>
      </c>
      <c r="AK2881"/>
      <c r="AL2881"/>
      <c r="AM2881"/>
      <c r="AN2881"/>
    </row>
    <row r="2882" spans="1:40" x14ac:dyDescent="0.35">
      <c r="A2882"/>
      <c r="B2882">
        <f t="shared" si="1505"/>
        <v>948000</v>
      </c>
      <c r="C2882" s="237" t="str">
        <f t="shared" si="1473"/>
        <v>-3.58843240913399E-08+0.00109009199932066i</v>
      </c>
      <c r="D2882" s="208" t="str">
        <f t="shared" si="1474"/>
        <v>-2.51366147729894+0.00835737199479173i</v>
      </c>
      <c r="E2882" t="str">
        <f t="shared" si="1475"/>
        <v>20500</v>
      </c>
      <c r="F2882" t="str">
        <f t="shared" si="1476"/>
        <v>0.327868852459016</v>
      </c>
      <c r="G2882" t="str">
        <f t="shared" si="1471"/>
        <v>0.327868852459016</v>
      </c>
      <c r="H2882" t="str">
        <f t="shared" si="1477"/>
        <v>3.84651315614845+0.166566393903882i</v>
      </c>
      <c r="I2882" t="str">
        <f t="shared" si="1478"/>
        <v>3722.78729450391i</v>
      </c>
      <c r="J2882" t="str">
        <f t="shared" si="1472"/>
        <v>-18758.738997026+814.42673084403i</v>
      </c>
      <c r="K2882" t="str">
        <f t="shared" si="1479"/>
        <v>0.00859993391310267-0.198082785790169i</v>
      </c>
      <c r="L2882" t="str">
        <f t="shared" si="1480"/>
        <v>0.00179835175154032-0.0351159900922885i</v>
      </c>
      <c r="M2882" t="str">
        <f t="shared" si="1481"/>
        <v>0.010398285664643-0.233198775882457i</v>
      </c>
      <c r="N2882" t="str">
        <f t="shared" si="1482"/>
        <v>-11.8246836240045i</v>
      </c>
      <c r="O2882" t="str">
        <f t="shared" si="1483"/>
        <v>0.737329991248901+0.675532740882998i</v>
      </c>
      <c r="P2882" t="str">
        <f t="shared" si="1484"/>
        <v>0.262670008751099-0.675532740882998i</v>
      </c>
      <c r="Q2882" t="str">
        <f t="shared" si="1485"/>
        <v>-0.262670008751099+12.5002163648875i</v>
      </c>
      <c r="R2882" t="str">
        <f t="shared" si="1486"/>
        <v>-0.0544591931906087-0.019868873045813i</v>
      </c>
      <c r="S2882" t="str">
        <f t="shared" si="1487"/>
        <v>1.28051569131379i</v>
      </c>
      <c r="T2882" t="str">
        <f t="shared" si="1488"/>
        <v>0.0254424037038852-0.0697358514168635i</v>
      </c>
      <c r="U2882" t="str">
        <f t="shared" si="1489"/>
        <v>0.00005-0.000149897286667322i</v>
      </c>
      <c r="V2882" t="str">
        <f t="shared" si="1490"/>
        <v>0.00002-0.001678849610674i</v>
      </c>
      <c r="W2882" t="str">
        <f t="shared" si="1491"/>
        <v>0.0000422326352992019-0.000138680364244048i</v>
      </c>
      <c r="X2882" t="str">
        <f t="shared" si="1492"/>
        <v>0.0000423646864301728-0.000138591513978816i</v>
      </c>
      <c r="Y2882" t="str">
        <f t="shared" si="1493"/>
        <v>0.009+4.765167736965i</v>
      </c>
      <c r="Z2882" t="str">
        <f t="shared" si="1494"/>
        <v>-0.00034881790029545-0.000107350943763699i</v>
      </c>
      <c r="AA2882" t="str">
        <f t="shared" si="1495"/>
        <v>0.0047789289958644-2.51833859161955i</v>
      </c>
      <c r="AB2882" t="str">
        <f t="shared" si="1496"/>
        <v>0.0850387746420706-0.233085341390365i</v>
      </c>
      <c r="AC2882" t="str">
        <f t="shared" si="1497"/>
        <v>0.946529041182922-0.0222546261130928i</v>
      </c>
      <c r="AD2882" t="str">
        <f t="shared" si="1498"/>
        <v>0.0955797665763323-0.244005455059881i</v>
      </c>
      <c r="AE2882" t="str">
        <f t="shared" si="1499"/>
        <v>-0.0000595341493720547+0.0000748528923479403i</v>
      </c>
      <c r="AF2882" t="str">
        <f t="shared" si="1500"/>
        <v>-6.36017463344739-0.15820902190909i</v>
      </c>
      <c r="AG2882" t="str">
        <f t="shared" si="1501"/>
        <v>0.997777205661847-0.000875563244159233i</v>
      </c>
      <c r="AH2882" t="str">
        <f t="shared" si="1502"/>
        <v>0.000391770012080682-0.000467354440991802i</v>
      </c>
      <c r="AI2882">
        <f t="shared" si="1503"/>
        <v>-64.295692488087582</v>
      </c>
      <c r="AJ2882">
        <f t="shared" si="1504"/>
        <v>-50.027847759479108</v>
      </c>
      <c r="AK2882"/>
      <c r="AL2882"/>
      <c r="AM2882"/>
      <c r="AN2882"/>
    </row>
    <row r="2883" spans="1:40" x14ac:dyDescent="0.35">
      <c r="A2883"/>
      <c r="B2883">
        <f t="shared" si="1505"/>
        <v>949000</v>
      </c>
      <c r="C2883" s="237" t="str">
        <f t="shared" si="1473"/>
        <v>-3.58087383849863E-08+0.00108894332492976i</v>
      </c>
      <c r="D2883" s="208" t="str">
        <f t="shared" si="1474"/>
        <v>-2.51366147671945+0.00834856549112816i</v>
      </c>
      <c r="E2883" t="str">
        <f t="shared" si="1475"/>
        <v>20500</v>
      </c>
      <c r="F2883" t="str">
        <f t="shared" si="1476"/>
        <v>0.327868852459016</v>
      </c>
      <c r="G2883" t="str">
        <f t="shared" si="1471"/>
        <v>0.327868852459016</v>
      </c>
      <c r="H2883" t="str">
        <f t="shared" si="1477"/>
        <v>3.84652948164901+0.166391636634815i</v>
      </c>
      <c r="I2883" t="str">
        <f t="shared" si="1478"/>
        <v>3726.71428532089i</v>
      </c>
      <c r="J2883" t="str">
        <f t="shared" si="1472"/>
        <v>-18798.3373796719+815.285830771081i</v>
      </c>
      <c r="K2883" t="str">
        <f t="shared" si="1479"/>
        <v>0.00858185134550393-0.197874819905059i</v>
      </c>
      <c r="L2883" t="str">
        <f t="shared" si="1480"/>
        <v>0.00179457364298645-0.0350791802212235i</v>
      </c>
      <c r="M2883" t="str">
        <f t="shared" si="1481"/>
        <v>0.0103764249884904-0.232954000126283i</v>
      </c>
      <c r="N2883" t="str">
        <f t="shared" si="1482"/>
        <v>-11.8371569189665i</v>
      </c>
      <c r="O2883" t="str">
        <f t="shared" si="1483"/>
        <v>0.745698534596011+0.666283494843871i</v>
      </c>
      <c r="P2883" t="str">
        <f t="shared" si="1484"/>
        <v>0.254301465403989-0.666283494843871i</v>
      </c>
      <c r="Q2883" t="str">
        <f t="shared" si="1485"/>
        <v>-0.254301465403989+12.5034404138104i</v>
      </c>
      <c r="R2883" t="str">
        <f t="shared" si="1486"/>
        <v>-0.053679463535153-0.0192467585880678i</v>
      </c>
      <c r="S2883" t="str">
        <f t="shared" si="1487"/>
        <v>1.28186644626243i</v>
      </c>
      <c r="T2883" t="str">
        <f t="shared" si="1488"/>
        <v>0.0246717740333574-0.0688099031590803i</v>
      </c>
      <c r="U2883" t="str">
        <f t="shared" si="1489"/>
        <v>0.00005-0.000149739333783584i</v>
      </c>
      <c r="V2883" t="str">
        <f t="shared" si="1490"/>
        <v>0.00002-0.00167708053837614i</v>
      </c>
      <c r="W2883" t="str">
        <f t="shared" si="1491"/>
        <v>0.0000422325489941324-0.000138536483429123i</v>
      </c>
      <c r="X2883" t="str">
        <f t="shared" si="1492"/>
        <v>0.0000423642983030223-0.000138447725843709i</v>
      </c>
      <c r="Y2883" t="str">
        <f t="shared" si="1493"/>
        <v>0.009+4.77019428521074i</v>
      </c>
      <c r="Z2883" t="str">
        <f t="shared" si="1494"/>
        <v>-0.000348088807471345-0.000107235458633812i</v>
      </c>
      <c r="AA2883" t="str">
        <f t="shared" si="1495"/>
        <v>0.00476886204917203-2.51568478169833i</v>
      </c>
      <c r="AB2883" t="str">
        <f t="shared" si="1496"/>
        <v>0.0824630194717956-0.229990448858186i</v>
      </c>
      <c r="AC2883" t="str">
        <f t="shared" si="1497"/>
        <v>0.94727847628352-0.0215965688890926i</v>
      </c>
      <c r="AD2883" t="str">
        <f t="shared" si="1498"/>
        <v>0.0925397387784134-0.24068097578778i</v>
      </c>
      <c r="AE2883" t="str">
        <f t="shared" si="1499"/>
        <v>-0.0000580215821381236+0.0000738548125132515i</v>
      </c>
      <c r="AF2883" t="str">
        <f t="shared" si="1500"/>
        <v>-6.36019095836846-0.158043071143687i</v>
      </c>
      <c r="AG2883" t="str">
        <f t="shared" si="1501"/>
        <v>0.997809769105197-0.000846893884645279i</v>
      </c>
      <c r="AH2883" t="str">
        <f t="shared" si="1502"/>
        <v>0.000381927721149669-0.000461247588211491i</v>
      </c>
      <c r="AI2883">
        <f t="shared" si="1503"/>
        <v>-64.453677683021397</v>
      </c>
      <c r="AJ2883">
        <f t="shared" si="1504"/>
        <v>-50.374158756349637</v>
      </c>
      <c r="AK2883"/>
      <c r="AL2883"/>
      <c r="AM2883"/>
      <c r="AN2883"/>
    </row>
    <row r="2884" spans="1:40" x14ac:dyDescent="0.35">
      <c r="A2884"/>
      <c r="B2884">
        <f t="shared" si="1505"/>
        <v>950000</v>
      </c>
      <c r="C2884" s="237" t="str">
        <f t="shared" si="1473"/>
        <v>-3.57333912446875E-08+0.00108779706880073i</v>
      </c>
      <c r="D2884" s="208" t="str">
        <f t="shared" si="1474"/>
        <v>-2.51366147614179+0.00833977752747227i</v>
      </c>
      <c r="E2884" t="str">
        <f t="shared" si="1475"/>
        <v>20500</v>
      </c>
      <c r="F2884" t="str">
        <f t="shared" si="1476"/>
        <v>0.327868852459016</v>
      </c>
      <c r="G2884" t="str">
        <f t="shared" si="1471"/>
        <v>0.327868852459016</v>
      </c>
      <c r="H2884" t="str">
        <f t="shared" si="1477"/>
        <v>3.84654575577105+0.166217244884809i</v>
      </c>
      <c r="I2884" t="str">
        <f t="shared" si="1478"/>
        <v>3730.64127613788i</v>
      </c>
      <c r="J2884" t="str">
        <f t="shared" si="1472"/>
        <v>-18837.9775107444+816.144930698132i</v>
      </c>
      <c r="K2884" t="str">
        <f t="shared" si="1479"/>
        <v>0.00856382571611657-0.197667289445933i</v>
      </c>
      <c r="L2884" t="str">
        <f t="shared" si="1480"/>
        <v>0.00179080741758427-0.0350424472373479i</v>
      </c>
      <c r="M2884" t="str">
        <f t="shared" si="1481"/>
        <v>0.0103546331337008-0.232709736683281i</v>
      </c>
      <c r="N2884" t="str">
        <f t="shared" si="1482"/>
        <v>-11.8496302139286i</v>
      </c>
      <c r="O2884" t="str">
        <f t="shared" si="1483"/>
        <v>0.753951061367243+0.656930587705586i</v>
      </c>
      <c r="P2884" t="str">
        <f t="shared" si="1484"/>
        <v>0.246048938632757-0.656930587705586i</v>
      </c>
      <c r="Q2884" t="str">
        <f t="shared" si="1485"/>
        <v>-0.246048938632757+12.5065608016342i</v>
      </c>
      <c r="R2884" t="str">
        <f t="shared" si="1486"/>
        <v>-0.0528934552341303-0.018632985023455i</v>
      </c>
      <c r="S2884" t="str">
        <f t="shared" si="1487"/>
        <v>1.28321720121108i</v>
      </c>
      <c r="T2884" t="str">
        <f t="shared" si="1488"/>
        <v>0.0239101668920059-0.0678737915879242i</v>
      </c>
      <c r="U2884" t="str">
        <f t="shared" si="1489"/>
        <v>0.00005-0.000149581713432232i</v>
      </c>
      <c r="V2884" t="str">
        <f t="shared" si="1490"/>
        <v>0.00002-0.001675315190441i</v>
      </c>
      <c r="W2884" t="str">
        <f t="shared" si="1491"/>
        <v>0.0000422324625986055-0.000138392907879391i</v>
      </c>
      <c r="X2884" t="str">
        <f t="shared" si="1492"/>
        <v>0.0000423639110383132-0.000138304242776375i</v>
      </c>
      <c r="Y2884" t="str">
        <f t="shared" si="1493"/>
        <v>0.009+4.77522083345649i</v>
      </c>
      <c r="Z2884" t="str">
        <f t="shared" si="1494"/>
        <v>-0.000347362015866443-0.000107120223176608i</v>
      </c>
      <c r="AA2884" t="str">
        <f t="shared" si="1495"/>
        <v>0.00475882687905647-2.5130365591674i</v>
      </c>
      <c r="AB2884" t="str">
        <f t="shared" si="1496"/>
        <v>0.0799174212330061-0.226861586433634i</v>
      </c>
      <c r="AC2884" t="str">
        <f t="shared" si="1497"/>
        <v>0.948034615535337-0.0209466305511893i</v>
      </c>
      <c r="AD2884" t="str">
        <f t="shared" si="1498"/>
        <v>0.0895414990840029-0.237318332101488i</v>
      </c>
      <c r="AE2884" t="str">
        <f t="shared" si="1499"/>
        <v>-0.0000565249083241343+0.0000728436688753884i</v>
      </c>
      <c r="AF2884" t="str">
        <f t="shared" si="1500"/>
        <v>-6.36020723191284-0.157877467357337i</v>
      </c>
      <c r="AG2884" t="str">
        <f t="shared" si="1501"/>
        <v>0.997842612013295-0.000818664511778792i</v>
      </c>
      <c r="AH2884" t="str">
        <f t="shared" si="1502"/>
        <v>0.000372185990686519-0.000455053852463743i</v>
      </c>
      <c r="AI2884">
        <f t="shared" si="1503"/>
        <v>-64.614307646007347</v>
      </c>
      <c r="AJ2884">
        <f t="shared" si="1504"/>
        <v>-50.720459455316629</v>
      </c>
      <c r="AK2884"/>
      <c r="AL2884"/>
      <c r="AM2884"/>
      <c r="AN2884"/>
    </row>
    <row r="2885" spans="1:40" x14ac:dyDescent="0.35">
      <c r="A2885"/>
      <c r="B2885">
        <f t="shared" si="1505"/>
        <v>951000</v>
      </c>
      <c r="C2885" s="237" t="str">
        <f t="shared" si="1473"/>
        <v>-3.56582816675387E-08+0.00108665322330498i</v>
      </c>
      <c r="D2885" s="208" t="str">
        <f t="shared" si="1474"/>
        <v>-2.51366147556595+0.00833100804533818i</v>
      </c>
      <c r="E2885" t="str">
        <f t="shared" si="1475"/>
        <v>20500</v>
      </c>
      <c r="F2885" t="str">
        <f t="shared" si="1476"/>
        <v>0.327868852459016</v>
      </c>
      <c r="G2885" t="str">
        <f t="shared" ref="G2885:G2948" si="1506">IF($C$11=$C$7,$C$24,F2885)</f>
        <v>0.327868852459016</v>
      </c>
      <c r="H2885" t="str">
        <f t="shared" si="1477"/>
        <v>3.84656197872976+0.166043217510813i</v>
      </c>
      <c r="I2885" t="str">
        <f t="shared" si="1478"/>
        <v>3734.56826695487i</v>
      </c>
      <c r="J2885" t="str">
        <f t="shared" ref="J2885:J2948" si="1507">IMSUM(COMPLEX(0,2*PI()*B2885*$C$113*$C$112),COMPLEX(0,2*PI()*B2885*$C$113*$C$111),COMPLEX(0,2*PI()*B2885*$C$28*10^-12*$C$111),COMPLEX(-1*2*PI()*B2885*2*PI()*B2885*$C$113*$C$112*$C$28*10^-12*$C$111,0),COMPLEX(1,0))</f>
        <v>-18877.6593902434+817.004030625182i</v>
      </c>
      <c r="K2885" t="str">
        <f t="shared" si="1479"/>
        <v>0.00854585678628343-0.197460193049244i</v>
      </c>
      <c r="L2885" t="str">
        <f t="shared" si="1480"/>
        <v>0.0017870530255951-0.0350057909006545i</v>
      </c>
      <c r="M2885" t="str">
        <f t="shared" si="1481"/>
        <v>0.0103329098118785-0.232465983949899i</v>
      </c>
      <c r="N2885" t="str">
        <f t="shared" si="1482"/>
        <v>-11.8621035088906i</v>
      </c>
      <c r="O2885" t="str">
        <f t="shared" si="1483"/>
        <v>0.76208628762552+0.647475474603597i</v>
      </c>
      <c r="P2885" t="str">
        <f t="shared" si="1484"/>
        <v>0.23791371237448-0.647475474603597i</v>
      </c>
      <c r="Q2885" t="str">
        <f t="shared" si="1485"/>
        <v>-0.23791371237448+12.5095789834942i</v>
      </c>
      <c r="R2885" t="str">
        <f t="shared" si="1486"/>
        <v>-0.0521012335309097-0.0180276342459976i</v>
      </c>
      <c r="S2885" t="str">
        <f t="shared" si="1487"/>
        <v>1.28456795615972i</v>
      </c>
      <c r="T2885" t="str">
        <f t="shared" si="1488"/>
        <v>0.0231577212777761-0.0669275750702009i</v>
      </c>
      <c r="U2885" t="str">
        <f t="shared" si="1489"/>
        <v>0.00005-0.00014942442456427i</v>
      </c>
      <c r="V2885" t="str">
        <f t="shared" si="1490"/>
        <v>0.00002-0.00167355355511982i</v>
      </c>
      <c r="W2885" t="str">
        <f t="shared" si="1491"/>
        <v>0.0000422323761126232-0.000138249636631829i</v>
      </c>
      <c r="X2885" t="str">
        <f t="shared" si="1492"/>
        <v>0.0000423635246320419-0.00013816106381442i</v>
      </c>
      <c r="Y2885" t="str">
        <f t="shared" si="1493"/>
        <v>0.009+4.78024738170223i</v>
      </c>
      <c r="Z2885" t="str">
        <f t="shared" si="1494"/>
        <v>-0.000346637515806298-0.000107005236576035i</v>
      </c>
      <c r="AA2885" t="str">
        <f t="shared" si="1495"/>
        <v>0.00474882335191709-2.51039390639912i</v>
      </c>
      <c r="AB2885" t="str">
        <f t="shared" si="1496"/>
        <v>0.0774024445128965-0.223698949202114i</v>
      </c>
      <c r="AC2885" t="str">
        <f t="shared" si="1497"/>
        <v>0.948797396143543-0.0203048964909354i</v>
      </c>
      <c r="AD2885" t="str">
        <f t="shared" si="1498"/>
        <v>0.0865855309960221-0.233918052325736i</v>
      </c>
      <c r="AE2885" t="str">
        <f t="shared" si="1499"/>
        <v>-0.0000550442498977509+0.0000718196673321498i</v>
      </c>
      <c r="AF2885" t="str">
        <f t="shared" si="1500"/>
        <v>-6.36022345429571-0.157712209465475i</v>
      </c>
      <c r="AG2885" t="str">
        <f t="shared" si="1501"/>
        <v>0.997875728708975-0.000790878142152717i</v>
      </c>
      <c r="AH2885" t="str">
        <f t="shared" si="1502"/>
        <v>0.000362545638933956-0.00044877457189376i</v>
      </c>
      <c r="AI2885">
        <f t="shared" si="1503"/>
        <v>-64.777671528128721</v>
      </c>
      <c r="AJ2885">
        <f t="shared" si="1504"/>
        <v>-51.066749285740144</v>
      </c>
      <c r="AK2885"/>
      <c r="AL2885"/>
      <c r="AM2885"/>
      <c r="AN2885"/>
    </row>
    <row r="2886" spans="1:40" x14ac:dyDescent="0.35">
      <c r="A2886"/>
      <c r="B2886">
        <f t="shared" si="1505"/>
        <v>952000</v>
      </c>
      <c r="C2886" s="237" t="str">
        <f t="shared" ref="C2886:C2949" si="1508">IMPRODUCT(COMPLEX(-1,0),IMDIV(IMPRODUCT(G2886,COMPLEX($C$100+$C$101,0)),COMPLEX($C$100,2*PI()*B2886*$C$103*$C$102*(2*$C$100+$C$101))))</f>
        <v>-3.55834086558997E-08+0.00108551178084598i</v>
      </c>
      <c r="D2886" s="208" t="str">
        <f t="shared" ref="D2886:D2949" si="1509">IMPRODUCT(COMPLEX($C$106,0),IMSUB(C2886,G2886))</f>
        <v>-2.51366147499193+0.00832225698648585i</v>
      </c>
      <c r="E2886" t="str">
        <f t="shared" ref="E2886:E2949" si="1510">IMDIV(COMPLEX($C$20*10^3,0),COMPLEX(1,2*PI()*B2886*$C$20*1000*$C$29*10^-12))</f>
        <v>20500</v>
      </c>
      <c r="F2886" t="str">
        <f t="shared" ref="F2886:F2949" si="1511">IMDIV(COMPLEX($C$22*1000,0),IMSUM(COMPLEX($C$22*1000,0),E2886))</f>
        <v>0.327868852459016</v>
      </c>
      <c r="G2886" t="str">
        <f t="shared" si="1506"/>
        <v>0.327868852459016</v>
      </c>
      <c r="H2886" t="str">
        <f t="shared" ref="H2886:H2949" si="1512">IMPRODUCT(COMPLEX($C$108,0),IMPRODUCT(COMPLEX(-1,0),D2886),IMDIV(COMPLEX(0,2*PI()*B2886*$C$109*$C$110),COMPLEX(1,2*PI()*B2886*$C$109*$C$110)))</f>
        <v>3.84657815073925+0.165869553374525i</v>
      </c>
      <c r="I2886" t="str">
        <f t="shared" ref="I2886:I2949" si="1513">COMPLEX(0,2*PI()*B2886*$C$113*$C$112*$C$114)</f>
        <v>3738.49525777185i</v>
      </c>
      <c r="J2886" t="str">
        <f t="shared" si="1507"/>
        <v>-18917.3830181691+817.863130552233i</v>
      </c>
      <c r="K2886" t="str">
        <f t="shared" ref="K2886:K2949" si="1514">IMDIV(I2886,J2886)</f>
        <v>0.00852794431859547-0.197253529357118i</v>
      </c>
      <c r="L2886" t="str">
        <f t="shared" ref="L2886:L2949" si="1515">IMDIV(COMPLEX($C$117,0),COMPLEX(1,2*PI()*B2886*$C$115*$C$116))</f>
        <v>0.00178331041754-0.0349692109721315i</v>
      </c>
      <c r="M2886" t="str">
        <f t="shared" ref="M2886:M2949" si="1516">IMSUM(K2886,L2886)</f>
        <v>0.0103112547361355-0.232222740329249i</v>
      </c>
      <c r="N2886" t="str">
        <f t="shared" ref="N2886:N2949" si="1517">COMPLEX(0,-2*PI()*B2886*$C$43)</f>
        <v>-11.8745768038526i</v>
      </c>
      <c r="O2886" t="str">
        <f t="shared" ref="O2886:O2949" si="1518">IMEXP(N2886)</f>
        <v>0.770102947683701+0.637919626574442i</v>
      </c>
      <c r="P2886" t="str">
        <f t="shared" ref="P2886:P2949" si="1519">IMSUB(COMPLEX(1,0),O2886)</f>
        <v>0.229897052316299-0.637919626574442i</v>
      </c>
      <c r="Q2886" t="str">
        <f t="shared" ref="Q2886:Q2949" si="1520">IMSUM(COMPLEX(0,2*PI()*B2886*$C$43),O2886,COMPLEX(-1,0))</f>
        <v>-0.229897052316299+12.512496430427i</v>
      </c>
      <c r="R2886" t="str">
        <f t="shared" ref="R2886:R2949" si="1521">IMDIV(P2886,Q2886)</f>
        <v>-0.0513028648572562-0.0174307881822741i</v>
      </c>
      <c r="S2886" t="str">
        <f t="shared" ref="S2886:S2949" si="1522">IMDIV(COMPLEX(0,2*PI()*B2886*$C$123),COMPLEX($C$124,0))</f>
        <v>1.28591871110836i</v>
      </c>
      <c r="T2886" t="str">
        <f t="shared" ref="T2886:T2949" si="1523">IMPRODUCT(R2886,S2886)</f>
        <v>0.0224145766729527-0.0659713138534093i</v>
      </c>
      <c r="U2886" t="str">
        <f t="shared" ref="U2886:U2949" si="1524">IMDIV(COMPLEX(1,2*PI()*B2886*$C$16*10^-3*$C$15*10^-6),COMPLEX(0,2*PI()*B2886*$C$15*10^-6))</f>
        <v>0.00005-0.000149267466135106i</v>
      </c>
      <c r="V2886" t="str">
        <f t="shared" ref="V2886:V2949" si="1525">IMSUM(COMPLEX($C$18*10^-3,0),IMDIV(COMPLEX(1,0),COMPLEX(0,2*PI()*B2886*($C$17*1*10^-6))))</f>
        <v>0.00002-0.00167179562071319i</v>
      </c>
      <c r="W2886" t="str">
        <f t="shared" ref="W2886:W2949" si="1526">IMDIV(IMPRODUCT(U2886,V2886),IMSUM(U2886,V2886))</f>
        <v>0.0000422322895361869-0.000138106668727457i</v>
      </c>
      <c r="X2886" t="str">
        <f t="shared" ref="X2886:X2949" si="1527">IMDIV(IMPRODUCT(COMPLEX($C$19,0),W2886),IMSUM(COMPLEX($C$19,0),W2886))</f>
        <v>0.0000423631390802257-0.000138018187999487i</v>
      </c>
      <c r="Y2886" t="str">
        <f t="shared" ref="Y2886:Y2949" si="1528">COMPLEX($C$13*10^-3,2*PI()*B2886*$C$12*0.000001)</f>
        <v>0.009+4.78527392994797i</v>
      </c>
      <c r="Z2886" t="str">
        <f t="shared" ref="Z2886:Z2949" si="1529">IMPRODUCT(COMPLEX($C$6,0),IMDIV(X2886,IMSUM(X2886,Y2886)))</f>
        <v>-0.000345915297667237-0.000106890498019617i</v>
      </c>
      <c r="AA2886" t="str">
        <f t="shared" ref="AA2886:AA2949" si="1530">IMDIV(COMPLEX($C$6,0),IMSUM(X2886,Y2886))</f>
        <v>0.00473885133485472-2.50775680583998i</v>
      </c>
      <c r="AB2886" t="str">
        <f t="shared" ref="AB2886:AB2949" si="1531">IMPRODUCT(COMPLEX($C$119,0),T2886)</f>
        <v>0.0749185555175184-0.220502738535066i</v>
      </c>
      <c r="AC2886" t="str">
        <f t="shared" ref="AC2886:AC2949" si="1532">IMSUM(COMPLEX(1,0),IMPRODUCT(AB2886,M2886))</f>
        <v>0.949566754117688-0.0196714521708376i</v>
      </c>
      <c r="AD2886" t="str">
        <f t="shared" ref="AD2886:AD2949" si="1533">IMDIV(AB2886,AC2886)</f>
        <v>0.0836723112611392-0.230480671018674i</v>
      </c>
      <c r="AE2886" t="str">
        <f t="shared" ref="AE2886:AE2949" si="1534">IMPRODUCT(AD2886,AA2886,X2886)</f>
        <v>-0.0000535797261654843+0.0000707830149008134i</v>
      </c>
      <c r="AF2886" t="str">
        <f t="shared" ref="AF2886:AF2949" si="1535">IMSUB(D2886,H2886)</f>
        <v>-6.36023962573118-0.157547296388039i</v>
      </c>
      <c r="AG2886" t="str">
        <f t="shared" ref="AG2886:AG2949" si="1536">IMSUM(COMPLEX(1,0),IMPRODUCT(AD2886,AA2886,COMPLEX($C$127,0)))</f>
        <v>0.997909113482202-0.000763537718412813i</v>
      </c>
      <c r="AH2886" t="str">
        <f t="shared" ref="AH2886:AH2949" si="1537">IMDIV(IMPRODUCT(AE2886,AF2886),AG2886)</f>
        <v>0.000353007466229019-0.000442411092074686i</v>
      </c>
      <c r="AI2886">
        <f t="shared" ref="AI2886:AI2949" si="1538">20*LOG10(IMABS(AH2886))</f>
        <v>-64.943863266251256</v>
      </c>
      <c r="AJ2886">
        <f t="shared" ref="AJ2886:AJ2949" si="1539">IMARGUMENT(AH2886)*180/PI()</f>
        <v>-51.413027680795878</v>
      </c>
      <c r="AK2886"/>
      <c r="AL2886"/>
      <c r="AM2886"/>
      <c r="AN2886"/>
    </row>
    <row r="2887" spans="1:40" x14ac:dyDescent="0.35">
      <c r="A2887"/>
      <c r="B2887">
        <f t="shared" si="1505"/>
        <v>953000</v>
      </c>
      <c r="C2887" s="237" t="str">
        <f t="shared" si="1508"/>
        <v>-3.55087712173621E-08+0.00108437273385908i</v>
      </c>
      <c r="D2887" s="208" t="str">
        <f t="shared" si="1509"/>
        <v>-2.5136614744197+0.00831352429291962i</v>
      </c>
      <c r="E2887" t="str">
        <f t="shared" si="1510"/>
        <v>20500</v>
      </c>
      <c r="F2887" t="str">
        <f t="shared" si="1511"/>
        <v>0.327868852459016</v>
      </c>
      <c r="G2887" t="str">
        <f t="shared" si="1506"/>
        <v>0.327868852459016</v>
      </c>
      <c r="H2887" t="str">
        <f t="shared" si="1512"/>
        <v>3.84659427201245+0.165696251342367i</v>
      </c>
      <c r="I2887" t="str">
        <f t="shared" si="1513"/>
        <v>3742.42224858884i</v>
      </c>
      <c r="J2887" t="str">
        <f t="shared" si="1507"/>
        <v>-18957.1483945215+818.722230479283i</v>
      </c>
      <c r="K2887" t="str">
        <f t="shared" si="1514"/>
        <v>0.0085100880768844-0.197047297017334i</v>
      </c>
      <c r="L2887" t="str">
        <f t="shared" si="1515"/>
        <v>0.00177957954419808-0.0349327072137567i</v>
      </c>
      <c r="M2887" t="str">
        <f t="shared" si="1516"/>
        <v>0.0102896676210825-0.231980004231091i</v>
      </c>
      <c r="N2887" t="str">
        <f t="shared" si="1517"/>
        <v>-11.8870500988147i</v>
      </c>
      <c r="O2887" t="str">
        <f t="shared" si="1518"/>
        <v>0.7779997943013+0.628264530327102i</v>
      </c>
      <c r="P2887" t="str">
        <f t="shared" si="1519"/>
        <v>0.2220002056987-0.628264530327102i</v>
      </c>
      <c r="Q2887" t="str">
        <f t="shared" si="1520"/>
        <v>-0.2220002056987+12.5153146291418i</v>
      </c>
      <c r="R2887" t="str">
        <f t="shared" si="1521"/>
        <v>-0.0504984168522646-0.0168425287750431i</v>
      </c>
      <c r="S2887" t="str">
        <f t="shared" si="1522"/>
        <v>1.28726946605701i</v>
      </c>
      <c r="T2887" t="str">
        <f t="shared" si="1523"/>
        <v>0.0216808730232996-0.065005070098139i</v>
      </c>
      <c r="U2887" t="str">
        <f t="shared" si="1524"/>
        <v>0.00005-0.000149110837104534i</v>
      </c>
      <c r="V2887" t="str">
        <f t="shared" si="1525"/>
        <v>0.00002-0.00167004137557078i</v>
      </c>
      <c r="W2887" t="str">
        <f t="shared" si="1526"/>
        <v>0.0000422322028692987-0.00013796400321132i</v>
      </c>
      <c r="X2887" t="str">
        <f t="shared" si="1527"/>
        <v>0.0000423627543789024-0.000137875614377242i</v>
      </c>
      <c r="Y2887" t="str">
        <f t="shared" si="1528"/>
        <v>0.009+4.79030047819372i</v>
      </c>
      <c r="Z2887" t="str">
        <f t="shared" si="1529"/>
        <v>-0.00034519535187605-0.000106776006698438i</v>
      </c>
      <c r="AA2887" t="str">
        <f t="shared" si="1530"/>
        <v>0.0047289106956671-2.50512524001012i</v>
      </c>
      <c r="AB2887" t="str">
        <f t="shared" si="1531"/>
        <v>0.0724662220020578-0.217273162198252i</v>
      </c>
      <c r="AC2887" t="str">
        <f t="shared" si="1532"/>
        <v>0.950342624252104-0.0190463831086501i</v>
      </c>
      <c r="AD2887" t="str">
        <f t="shared" si="1533"/>
        <v>0.0808023097870047-0.227006728883451i</v>
      </c>
      <c r="AE2887" t="str">
        <f t="shared" si="1534"/>
        <v>-0.0000521314537631726+0.0000697339196840877i</v>
      </c>
      <c r="AF2887" t="str">
        <f t="shared" si="1535"/>
        <v>-6.36025574643215-0.157382727049447i</v>
      </c>
      <c r="AG2887" t="str">
        <f t="shared" si="1536"/>
        <v>0.997942760591039-0.000736646108893226i</v>
      </c>
      <c r="AH2887" t="str">
        <f t="shared" si="1537"/>
        <v>0.000343572254945825-0.00043596476576598i</v>
      </c>
      <c r="AI2887">
        <f t="shared" si="1538"/>
        <v>-65.11298193130844</v>
      </c>
      <c r="AJ2887">
        <f t="shared" si="1539"/>
        <v>-51.759294077549967</v>
      </c>
      <c r="AK2887"/>
      <c r="AL2887"/>
      <c r="AM2887"/>
      <c r="AN2887"/>
    </row>
    <row r="2888" spans="1:40" x14ac:dyDescent="0.35">
      <c r="A2888"/>
      <c r="B2888">
        <f t="shared" si="1505"/>
        <v>954000</v>
      </c>
      <c r="C2888" s="237" t="str">
        <f t="shared" si="1508"/>
        <v>-3.54343683647158E-08+0.00108323607481135i</v>
      </c>
      <c r="D2888" s="208" t="str">
        <f t="shared" si="1509"/>
        <v>-2.51366147384928+0.00830480990688702i</v>
      </c>
      <c r="E2888" t="str">
        <f t="shared" si="1510"/>
        <v>20500</v>
      </c>
      <c r="F2888" t="str">
        <f t="shared" si="1511"/>
        <v>0.327868852459016</v>
      </c>
      <c r="G2888" t="str">
        <f t="shared" si="1506"/>
        <v>0.327868852459016</v>
      </c>
      <c r="H2888" t="str">
        <f t="shared" si="1512"/>
        <v>3.84661034276127+0.165523310285467i</v>
      </c>
      <c r="I2888" t="str">
        <f t="shared" si="1513"/>
        <v>3746.34923940583i</v>
      </c>
      <c r="J2888" t="str">
        <f t="shared" si="1507"/>
        <v>-18996.9555193004+819.581330406334i</v>
      </c>
      <c r="K2888" t="str">
        <f t="shared" si="1514"/>
        <v>0.00849228782621488-0.196841494683288i</v>
      </c>
      <c r="L2888" t="str">
        <f t="shared" si="1515"/>
        <v>0.00177586035660503-0.0348962793884935i</v>
      </c>
      <c r="M2888" t="str">
        <f t="shared" si="1516"/>
        <v>0.0102681481828199-0.231737774071781i</v>
      </c>
      <c r="N2888" t="str">
        <f t="shared" si="1517"/>
        <v>-11.8995233937767i</v>
      </c>
      <c r="O2888" t="str">
        <f t="shared" si="1518"/>
        <v>0.785775598878343+0.618511688011941i</v>
      </c>
      <c r="P2888" t="str">
        <f t="shared" si="1519"/>
        <v>0.214224401121657-0.618511688011941i</v>
      </c>
      <c r="Q2888" t="str">
        <f t="shared" si="1520"/>
        <v>-0.214224401121657+12.5180350817886i</v>
      </c>
      <c r="R2888" t="str">
        <f t="shared" si="1521"/>
        <v>-0.0496879583811941-0.0162629379662515i</v>
      </c>
      <c r="S2888" t="str">
        <f t="shared" si="1522"/>
        <v>1.28862022100565i</v>
      </c>
      <c r="T2888" t="str">
        <f t="shared" si="1523"/>
        <v>0.0209567507162722-0.0640289079104939i</v>
      </c>
      <c r="U2888" t="str">
        <f t="shared" si="1524"/>
        <v>0.00005-0.00014895453643671i</v>
      </c>
      <c r="V2888" t="str">
        <f t="shared" si="1525"/>
        <v>0.00002-0.00166829080809115i</v>
      </c>
      <c r="W2888" t="str">
        <f t="shared" si="1526"/>
        <v>0.0000422321161119597-0.00013782163913247i</v>
      </c>
      <c r="X2888" t="str">
        <f t="shared" si="1527"/>
        <v>0.0000423623705241303-0.000137733341997357i</v>
      </c>
      <c r="Y2888" t="str">
        <f t="shared" si="1528"/>
        <v>0.009+4.79532702643946i</v>
      </c>
      <c r="Z2888" t="str">
        <f t="shared" si="1529"/>
        <v>-0.000344477668909696-0.000106661761807117i</v>
      </c>
      <c r="AA2888" t="str">
        <f t="shared" si="1530"/>
        <v>0.00471900130284467-2.50249919150299i</v>
      </c>
      <c r="AB2888" t="str">
        <f t="shared" si="1531"/>
        <v>0.0700459131980121-0.214010434460126i</v>
      </c>
      <c r="AC2888" t="str">
        <f t="shared" si="1532"/>
        <v>0.951124940106394-0.0184297748610388i</v>
      </c>
      <c r="AD2888" t="str">
        <f t="shared" si="1533"/>
        <v>0.0779759895606904-0.223496772678653i</v>
      </c>
      <c r="AE2888" t="str">
        <f t="shared" si="1534"/>
        <v>-0.0000506995466469032+0.000068672590835986i</v>
      </c>
      <c r="AF2888" t="str">
        <f t="shared" si="1535"/>
        <v>-6.36027181661055-0.15721850037858i</v>
      </c>
      <c r="AG2888" t="str">
        <f t="shared" si="1536"/>
        <v>0.997976664262629-0.000710206107265286i</v>
      </c>
      <c r="AH2888" t="str">
        <f t="shared" si="1537"/>
        <v>0.000334240769441747-0.000429436952671584i</v>
      </c>
      <c r="AI2888">
        <f t="shared" si="1538"/>
        <v>-65.28513210886247</v>
      </c>
      <c r="AJ2888">
        <f t="shared" si="1539"/>
        <v>-52.105547917034471</v>
      </c>
      <c r="AK2888"/>
      <c r="AL2888"/>
      <c r="AM2888"/>
      <c r="AN2888"/>
    </row>
    <row r="2889" spans="1:40" x14ac:dyDescent="0.35">
      <c r="A2889"/>
      <c r="B2889">
        <f t="shared" si="1505"/>
        <v>955000</v>
      </c>
      <c r="C2889" s="237" t="str">
        <f t="shared" si="1508"/>
        <v>-3.53601991159167E-08+0.0010821017962014i</v>
      </c>
      <c r="D2889" s="208" t="str">
        <f t="shared" si="1509"/>
        <v>-2.51366147328065+0.0082961137708774i</v>
      </c>
      <c r="E2889" t="str">
        <f t="shared" si="1510"/>
        <v>20500</v>
      </c>
      <c r="F2889" t="str">
        <f t="shared" si="1511"/>
        <v>0.327868852459016</v>
      </c>
      <c r="G2889" t="str">
        <f t="shared" si="1506"/>
        <v>0.327868852459016</v>
      </c>
      <c r="H2889" t="str">
        <f t="shared" si="1512"/>
        <v>3.84662636319645+0.165350729079627i</v>
      </c>
      <c r="I2889" t="str">
        <f t="shared" si="1513"/>
        <v>3750.27623022282i</v>
      </c>
      <c r="J2889" t="str">
        <f t="shared" si="1507"/>
        <v>-19036.804392506+820.440430333385i</v>
      </c>
      <c r="K2889" t="str">
        <f t="shared" si="1514"/>
        <v>0.00847454333287629-0.196636121013961i</v>
      </c>
      <c r="L2889" t="str">
        <f t="shared" si="1515"/>
        <v>0.00177215280605136-0.0348599272602843i</v>
      </c>
      <c r="M2889" t="str">
        <f t="shared" si="1516"/>
        <v>0.0102466961389277-0.231496048274245i</v>
      </c>
      <c r="N2889" t="str">
        <f t="shared" si="1517"/>
        <v>-11.9119966887387i</v>
      </c>
      <c r="O2889" t="str">
        <f t="shared" si="1518"/>
        <v>0.793429151646898+0.608662616986524i</v>
      </c>
      <c r="P2889" t="str">
        <f t="shared" si="1519"/>
        <v>0.206570848353102-0.608662616986524i</v>
      </c>
      <c r="Q2889" t="str">
        <f t="shared" si="1520"/>
        <v>-0.206570848353102+12.5206593057252i</v>
      </c>
      <c r="R2889" t="str">
        <f t="shared" si="1521"/>
        <v>-0.0488715595541198-0.0156920976793792i</v>
      </c>
      <c r="S2889" t="str">
        <f t="shared" si="1522"/>
        <v>1.28997097595429i</v>
      </c>
      <c r="T2889" t="str">
        <f t="shared" si="1523"/>
        <v>0.0202423505582388-0.0630428933744361i</v>
      </c>
      <c r="U2889" t="str">
        <f t="shared" si="1524"/>
        <v>0.0000499999999999999-0.000148798563100126i</v>
      </c>
      <c r="V2889" t="str">
        <f t="shared" si="1525"/>
        <v>0.00002-0.00166654390672142i</v>
      </c>
      <c r="W2889" t="str">
        <f t="shared" si="1526"/>
        <v>0.000042232029264172-0.000137679575543935i</v>
      </c>
      <c r="X2889" t="str">
        <f t="shared" si="1527"/>
        <v>0.0000423619875119895-0.000137591369913476i</v>
      </c>
      <c r="Y2889" t="str">
        <f t="shared" si="1528"/>
        <v>0.009+4.8003535746852i</v>
      </c>
      <c r="Z2889" t="str">
        <f t="shared" si="1529"/>
        <v>-0.000343762239294941-0.000106547762543797i</v>
      </c>
      <c r="AA2889" t="str">
        <f t="shared" si="1530"/>
        <v>0.00470912302556607-2.49987864298496i</v>
      </c>
      <c r="AB2889" t="str">
        <f t="shared" si="1531"/>
        <v>0.0676580997370542-0.210714776199943i</v>
      </c>
      <c r="AC2889" t="str">
        <f t="shared" si="1532"/>
        <v>0.951913633986064-0.0178217130065757i</v>
      </c>
      <c r="AD2889" t="str">
        <f t="shared" si="1533"/>
        <v>0.0751938065681584-0.219951355127327i</v>
      </c>
      <c r="AE2889" t="str">
        <f t="shared" si="1534"/>
        <v>-0.0000492841160842735+0.0000675992385275383i</v>
      </c>
      <c r="AF2889" t="str">
        <f t="shared" si="1535"/>
        <v>-6.3602878364771-0.15705461530875i</v>
      </c>
      <c r="AG2889" t="str">
        <f t="shared" si="1536"/>
        <v>0.998010818694181-0.000684220432197806i</v>
      </c>
      <c r="AH2889" t="str">
        <f t="shared" si="1537"/>
        <v>0.00032501375600628-0.000422829019197309i</v>
      </c>
      <c r="AI2889">
        <f t="shared" si="1538"/>
        <v>-65.460424315612968</v>
      </c>
      <c r="AJ2889">
        <f t="shared" si="1539"/>
        <v>-52.451788644343637</v>
      </c>
      <c r="AK2889"/>
      <c r="AL2889"/>
      <c r="AM2889"/>
      <c r="AN2889"/>
    </row>
    <row r="2890" spans="1:40" x14ac:dyDescent="0.35">
      <c r="A2890"/>
      <c r="B2890">
        <f t="shared" si="1505"/>
        <v>956000</v>
      </c>
      <c r="C2890" s="237" t="str">
        <f t="shared" si="1508"/>
        <v>-3.52862624940542E-08+0.00108096989055926i</v>
      </c>
      <c r="D2890" s="208" t="str">
        <f t="shared" si="1509"/>
        <v>-2.5136614727138+0.008287435827621i</v>
      </c>
      <c r="E2890" t="str">
        <f t="shared" si="1510"/>
        <v>20500</v>
      </c>
      <c r="F2890" t="str">
        <f t="shared" si="1511"/>
        <v>0.327868852459016</v>
      </c>
      <c r="G2890" t="str">
        <f t="shared" si="1506"/>
        <v>0.327868852459016</v>
      </c>
      <c r="H2890" t="str">
        <f t="shared" si="1512"/>
        <v>3.84664233352762+0.165178506605302i</v>
      </c>
      <c r="I2890" t="str">
        <f t="shared" si="1513"/>
        <v>3754.2032210398i</v>
      </c>
      <c r="J2890" t="str">
        <f t="shared" si="1507"/>
        <v>-19076.6950141381+821.299530260436i</v>
      </c>
      <c r="K2890" t="str">
        <f t="shared" si="1514"/>
        <v>0.00845685436437575-0.196431174673899i</v>
      </c>
      <c r="L2890" t="str">
        <f t="shared" si="1515"/>
        <v>0.00176845684408095-0.0348236505940471i</v>
      </c>
      <c r="M2890" t="str">
        <f t="shared" si="1516"/>
        <v>0.0102253112084567-0.231254825267946i</v>
      </c>
      <c r="N2890" t="str">
        <f t="shared" si="1517"/>
        <v>-11.9244699837007i</v>
      </c>
      <c r="O2890" t="str">
        <f t="shared" si="1518"/>
        <v>0.800959261859034+0.59871884957986i</v>
      </c>
      <c r="P2890" t="str">
        <f t="shared" si="1519"/>
        <v>0.199040738140966-0.59871884957986i</v>
      </c>
      <c r="Q2890" t="str">
        <f t="shared" si="1520"/>
        <v>-0.199040738140966+12.5231888332806i</v>
      </c>
      <c r="R2890" t="str">
        <f t="shared" si="1521"/>
        <v>-0.0480492917445213-0.0151300898012052i</v>
      </c>
      <c r="S2890" t="str">
        <f t="shared" si="1522"/>
        <v>1.29132173090294i</v>
      </c>
      <c r="T2890" t="str">
        <f t="shared" si="1523"/>
        <v>0.0195378137508092-0.0620470945841956i</v>
      </c>
      <c r="U2890" t="str">
        <f t="shared" si="1524"/>
        <v>0.0000499999999999999-0.000148642916067595i</v>
      </c>
      <c r="V2890" t="str">
        <f t="shared" si="1525"/>
        <v>0.00002-0.00166480065995707i</v>
      </c>
      <c r="W2890" t="str">
        <f t="shared" si="1526"/>
        <v>0.0000422319423259372-0.000137537811502716i</v>
      </c>
      <c r="X2890" t="str">
        <f t="shared" si="1527"/>
        <v>0.0000423616053385796-0.000137449697183215i</v>
      </c>
      <c r="Y2890" t="str">
        <f t="shared" si="1528"/>
        <v>0.009+4.80538012293095i</v>
      </c>
      <c r="Z2890" t="str">
        <f t="shared" si="1529"/>
        <v>-0.000343049053608109-0.000106434008110118i</v>
      </c>
      <c r="AA2890" t="str">
        <f t="shared" si="1530"/>
        <v>0.00469927573369393-2.49726357719494i</v>
      </c>
      <c r="AB2890" t="str">
        <f t="shared" si="1531"/>
        <v>0.0653032535719137-0.207386415016083i</v>
      </c>
      <c r="AC2890" t="str">
        <f t="shared" si="1532"/>
        <v>0.952708636923208-0.0172222831281469i</v>
      </c>
      <c r="AD2890" t="str">
        <f t="shared" si="1533"/>
        <v>0.0724562097152137-0.216371034825195i</v>
      </c>
      <c r="AE2890" t="str">
        <f t="shared" si="1534"/>
        <v>-0.0000478852706462142+0.0000665140739125328i</v>
      </c>
      <c r="AF2890" t="str">
        <f t="shared" si="1535"/>
        <v>-6.36030380624142-0.156891070777681i</v>
      </c>
      <c r="AG2890" t="str">
        <f t="shared" si="1536"/>
        <v>0.99804521805395-0.000658691727032923i</v>
      </c>
      <c r="AH2890" t="str">
        <f t="shared" si="1537"/>
        <v>0.000315891942814102-0.000416142338208691i</v>
      </c>
      <c r="AI2890">
        <f t="shared" si="1538"/>
        <v>-65.638975455974816</v>
      </c>
      <c r="AJ2890">
        <f t="shared" si="1539"/>
        <v>-52.798015708706089</v>
      </c>
      <c r="AK2890"/>
      <c r="AL2890"/>
      <c r="AM2890"/>
      <c r="AN2890"/>
    </row>
    <row r="2891" spans="1:40" x14ac:dyDescent="0.35">
      <c r="A2891"/>
      <c r="B2891">
        <f t="shared" si="1505"/>
        <v>957000</v>
      </c>
      <c r="C2891" s="237" t="str">
        <f t="shared" si="1508"/>
        <v>-3.52125575273191E-08+0.00107984035044613i</v>
      </c>
      <c r="D2891" s="208" t="str">
        <f t="shared" si="1509"/>
        <v>-2.51366147214874+0.008278776020087i</v>
      </c>
      <c r="E2891" t="str">
        <f t="shared" si="1510"/>
        <v>20500</v>
      </c>
      <c r="F2891" t="str">
        <f t="shared" si="1511"/>
        <v>0.327868852459016</v>
      </c>
      <c r="G2891" t="str">
        <f t="shared" si="1506"/>
        <v>0.327868852459016</v>
      </c>
      <c r="H2891" t="str">
        <f t="shared" si="1512"/>
        <v>3.84665825396339+0.16500664174758i</v>
      </c>
      <c r="I2891" t="str">
        <f t="shared" si="1513"/>
        <v>3758.13021185679i</v>
      </c>
      <c r="J2891" t="str">
        <f t="shared" si="1507"/>
        <v>-19116.6273841969+822.158630187486i</v>
      </c>
      <c r="K2891" t="str">
        <f t="shared" si="1514"/>
        <v>0.0084392206894299-0.196226654333175i</v>
      </c>
      <c r="L2891" t="str">
        <f t="shared" si="1515"/>
        <v>0.00176477242248941-0.0347874491556695i</v>
      </c>
      <c r="M2891" t="str">
        <f t="shared" si="1516"/>
        <v>0.0102039931119193-0.231014103488844i</v>
      </c>
      <c r="N2891" t="str">
        <f t="shared" si="1517"/>
        <v>-11.9369432786628i</v>
      </c>
      <c r="O2891" t="str">
        <f t="shared" si="1518"/>
        <v>0.808364757972208+0.588681932853841i</v>
      </c>
      <c r="P2891" t="str">
        <f t="shared" si="1519"/>
        <v>0.191635242027792-0.588681932853841i</v>
      </c>
      <c r="Q2891" t="str">
        <f t="shared" si="1520"/>
        <v>-0.191635242027792+12.5256252115166i</v>
      </c>
      <c r="R2891" t="str">
        <f t="shared" si="1521"/>
        <v>-0.0472212276076831-0.0145769961629114i</v>
      </c>
      <c r="S2891" t="str">
        <f t="shared" si="1522"/>
        <v>1.29267248585158i</v>
      </c>
      <c r="T2891" t="str">
        <f t="shared" si="1523"/>
        <v>0.0188432818661596-0.061041581676587i</v>
      </c>
      <c r="U2891" t="str">
        <f t="shared" si="1524"/>
        <v>0.0000499999999999999-0.000148487594316218i</v>
      </c>
      <c r="V2891" t="str">
        <f t="shared" si="1525"/>
        <v>0.00002-0.00166306105634165i</v>
      </c>
      <c r="W2891" t="str">
        <f t="shared" si="1526"/>
        <v>0.0000422318552972571-0.000137396346069745i</v>
      </c>
      <c r="X2891" t="str">
        <f t="shared" si="1527"/>
        <v>0.0000423612240000213-0.000137308322868115i</v>
      </c>
      <c r="Y2891" t="str">
        <f t="shared" si="1528"/>
        <v>0.009+4.81040667117669i</v>
      </c>
      <c r="Z2891" t="str">
        <f t="shared" si="1529"/>
        <v>-0.0003423381024747-0.000106320497711203i</v>
      </c>
      <c r="AA2891" t="str">
        <f t="shared" si="1530"/>
        <v>0.00468945929777056-2.49465397694398i</v>
      </c>
      <c r="AB2891" t="str">
        <f t="shared" si="1531"/>
        <v>0.0629818478939026-0.204025585334068i</v>
      </c>
      <c r="AC2891" t="str">
        <f t="shared" si="1532"/>
        <v>0.953509878657349-0.0166315707946848i</v>
      </c>
      <c r="AD2891" t="str">
        <f t="shared" si="1533"/>
        <v>0.0697636407495743-0.21275637614757i</v>
      </c>
      <c r="AE2891" t="str">
        <f t="shared" si="1534"/>
        <v>-0.0000465031161991774+0.0000654173090931122i</v>
      </c>
      <c r="AF2891" t="str">
        <f t="shared" si="1535"/>
        <v>-6.36031972611213-0.156727865727493i</v>
      </c>
      <c r="AG2891" t="str">
        <f t="shared" si="1536"/>
        <v>0.998079856482235-0.000633622559474052i</v>
      </c>
      <c r="AH2891" t="str">
        <f t="shared" si="1537"/>
        <v>0.000306876039880982-0.000409378288788221i</v>
      </c>
      <c r="AI2891">
        <f t="shared" si="1538"/>
        <v>-65.820909323472108</v>
      </c>
      <c r="AJ2891">
        <f t="shared" si="1539"/>
        <v>-53.144228563567474</v>
      </c>
      <c r="AK2891"/>
      <c r="AL2891"/>
      <c r="AM2891"/>
      <c r="AN2891"/>
    </row>
    <row r="2892" spans="1:40" x14ac:dyDescent="0.35">
      <c r="A2892"/>
      <c r="B2892">
        <f t="shared" si="1505"/>
        <v>958000</v>
      </c>
      <c r="C2892" s="237" t="str">
        <f t="shared" si="1508"/>
        <v>-3.51390832489717E-08+0.00107871316845432i</v>
      </c>
      <c r="D2892" s="208" t="str">
        <f t="shared" si="1509"/>
        <v>-2.51366147158543+0.00827013429148312i</v>
      </c>
      <c r="E2892" t="str">
        <f t="shared" si="1510"/>
        <v>20500</v>
      </c>
      <c r="F2892" t="str">
        <f t="shared" si="1511"/>
        <v>0.327868852459016</v>
      </c>
      <c r="G2892" t="str">
        <f t="shared" si="1506"/>
        <v>0.327868852459016</v>
      </c>
      <c r="H2892" t="str">
        <f t="shared" si="1512"/>
        <v>3.8466741247112+0.164835133396145i</v>
      </c>
      <c r="I2892" t="str">
        <f t="shared" si="1513"/>
        <v>3762.05720267378i</v>
      </c>
      <c r="J2892" t="str">
        <f t="shared" si="1507"/>
        <v>-19156.6015026823+823.017730114536i</v>
      </c>
      <c r="K2892" t="str">
        <f t="shared" si="1514"/>
        <v>0.00842164207795792-0.196022558667369i</v>
      </c>
      <c r="L2892" t="str">
        <f t="shared" si="1515"/>
        <v>0.00176109949332246-0.0347513227120035i</v>
      </c>
      <c r="M2892" t="str">
        <f t="shared" si="1516"/>
        <v>0.0101827415712804-0.230773881379372i</v>
      </c>
      <c r="N2892" t="str">
        <f t="shared" si="1517"/>
        <v>-11.9494165736248i</v>
      </c>
      <c r="O2892" t="str">
        <f t="shared" si="1518"/>
        <v>0.815644487831289+0.578553428362873i</v>
      </c>
      <c r="P2892" t="str">
        <f t="shared" si="1519"/>
        <v>0.184355512168711-0.578553428362873i</v>
      </c>
      <c r="Q2892" t="str">
        <f t="shared" si="1520"/>
        <v>-0.184355512168711+12.5279700019877i</v>
      </c>
      <c r="R2892" t="str">
        <f t="shared" si="1521"/>
        <v>-0.0463874410989682-0.0140328985205761i</v>
      </c>
      <c r="S2892" t="str">
        <f t="shared" si="1522"/>
        <v>1.29402324080022i</v>
      </c>
      <c r="T2892" t="str">
        <f t="shared" si="1523"/>
        <v>0.0181588968214165-0.0600264268633161i</v>
      </c>
      <c r="U2892" t="str">
        <f t="shared" si="1524"/>
        <v>0.0000499999999999999-0.00014833259682737i</v>
      </c>
      <c r="V2892" t="str">
        <f t="shared" si="1525"/>
        <v>0.00002-0.00166132508446655i</v>
      </c>
      <c r="W2892" t="str">
        <f t="shared" si="1526"/>
        <v>0.0000422317681781333-0.000137255178309881i</v>
      </c>
      <c r="X2892" t="str">
        <f t="shared" si="1527"/>
        <v>0.0000423608434924547-0.000137167246033646i</v>
      </c>
      <c r="Y2892" t="str">
        <f t="shared" si="1528"/>
        <v>0.009+4.81543321942244i</v>
      </c>
      <c r="Z2892" t="str">
        <f t="shared" si="1529"/>
        <v>-0.000341629376569142-0.000106207230555633i</v>
      </c>
      <c r="AA2892" t="str">
        <f t="shared" si="1530"/>
        <v>0.00467967358901359-2.49204982511492i</v>
      </c>
      <c r="AB2892" t="str">
        <f t="shared" si="1531"/>
        <v>0.0606943570472958-0.200632528514543i</v>
      </c>
      <c r="AC2892" t="str">
        <f t="shared" si="1532"/>
        <v>0.954317287616389-0.016049661542286i</v>
      </c>
      <c r="AD2892" t="str">
        <f t="shared" si="1533"/>
        <v>0.0671165341843707-0.209107949155385i</v>
      </c>
      <c r="AE2892" t="str">
        <f t="shared" si="1534"/>
        <v>-0.0000451377558978498+0.0000643091570853917i</v>
      </c>
      <c r="AF2892" t="str">
        <f t="shared" si="1535"/>
        <v>-6.36033559629663-0.156564999104662i</v>
      </c>
      <c r="AG2892" t="str">
        <f t="shared" si="1536"/>
        <v>0.998114728092366-0.000609015421288693i</v>
      </c>
      <c r="AH2892" t="str">
        <f t="shared" si="1537"/>
        <v>0.000297966739023587-0.00040253825599299i</v>
      </c>
      <c r="AI2892">
        <f t="shared" si="1538"/>
        <v>-66.006357152307061</v>
      </c>
      <c r="AJ2892">
        <f t="shared" si="1539"/>
        <v>-53.490426666659268</v>
      </c>
      <c r="AK2892"/>
      <c r="AL2892"/>
      <c r="AM2892"/>
      <c r="AN2892"/>
    </row>
    <row r="2893" spans="1:40" x14ac:dyDescent="0.35">
      <c r="A2893"/>
      <c r="B2893">
        <f t="shared" si="1505"/>
        <v>959000</v>
      </c>
      <c r="C2893" s="237" t="str">
        <f t="shared" si="1508"/>
        <v>-3.50658386973098E-08+0.00107758833720701i</v>
      </c>
      <c r="D2893" s="208" t="str">
        <f t="shared" si="1509"/>
        <v>-2.51366147102389+0.00826151058525375i</v>
      </c>
      <c r="E2893" t="str">
        <f t="shared" si="1510"/>
        <v>20500</v>
      </c>
      <c r="F2893" t="str">
        <f t="shared" si="1511"/>
        <v>0.327868852459016</v>
      </c>
      <c r="G2893" t="str">
        <f t="shared" si="1506"/>
        <v>0.327868852459016</v>
      </c>
      <c r="H2893" t="str">
        <f t="shared" si="1512"/>
        <v>3.84668994597749+0.164663980445275i</v>
      </c>
      <c r="I2893" t="str">
        <f t="shared" si="1513"/>
        <v>3765.98419349076i</v>
      </c>
      <c r="J2893" t="str">
        <f t="shared" si="1507"/>
        <v>-19196.6173695943+823.876830041588i</v>
      </c>
      <c r="K2893" t="str">
        <f t="shared" si="1514"/>
        <v>0.00840411830107366-0.19581888635753i</v>
      </c>
      <c r="L2893" t="str">
        <f t="shared" si="1515"/>
        <v>0.00175743800887448-0.0347152710308615i</v>
      </c>
      <c r="M2893" t="str">
        <f t="shared" si="1516"/>
        <v>0.0101615563099481-0.230534157388392i</v>
      </c>
      <c r="N2893" t="str">
        <f t="shared" si="1517"/>
        <v>-11.9618898685868i</v>
      </c>
      <c r="O2893" t="str">
        <f t="shared" si="1518"/>
        <v>0.822797318848178+0.568334911910442i</v>
      </c>
      <c r="P2893" t="str">
        <f t="shared" si="1519"/>
        <v>0.177202681151822-0.568334911910442i</v>
      </c>
      <c r="Q2893" t="str">
        <f t="shared" si="1520"/>
        <v>-0.177202681151822+12.5302247804972i</v>
      </c>
      <c r="R2893" t="str">
        <f t="shared" si="1521"/>
        <v>-0.0455480074918541-0.0134978785349796i</v>
      </c>
      <c r="S2893" t="str">
        <f t="shared" si="1522"/>
        <v>1.29537399574887i</v>
      </c>
      <c r="T2893" t="str">
        <f t="shared" si="1523"/>
        <v>0.0174848008519894-0.0590017044631225i</v>
      </c>
      <c r="U2893" t="str">
        <f t="shared" si="1524"/>
        <v>0.0000500000000000001-0.000148177922586674i</v>
      </c>
      <c r="V2893" t="str">
        <f t="shared" si="1525"/>
        <v>0.00002-0.00165959273297076i</v>
      </c>
      <c r="W2893" t="str">
        <f t="shared" si="1526"/>
        <v>0.0000422316809685677-0.000137114307291882i</v>
      </c>
      <c r="X2893" t="str">
        <f t="shared" si="1527"/>
        <v>0.0000423604638120408-0.00013702646574917i</v>
      </c>
      <c r="Y2893" t="str">
        <f t="shared" si="1528"/>
        <v>0.009+4.82045976766818i</v>
      </c>
      <c r="Z2893" t="str">
        <f t="shared" si="1529"/>
        <v>-0.000340922866614454-0.000106094205855437i</v>
      </c>
      <c r="AA2893" t="str">
        <f t="shared" si="1530"/>
        <v>0.00466991847931196-2.48945110466201i</v>
      </c>
      <c r="AB2893" t="str">
        <f t="shared" si="1531"/>
        <v>0.0584412564401985-0.197207492960712i</v>
      </c>
      <c r="AC2893" t="str">
        <f t="shared" si="1532"/>
        <v>0.955130790897766-0.0154766408546241i</v>
      </c>
      <c r="AD2893" t="str">
        <f t="shared" si="1533"/>
        <v>0.0645153172227146-0.205426329499868i</v>
      </c>
      <c r="AE2893" t="str">
        <f t="shared" si="1534"/>
        <v>-0.0000437892901781945+0.0000631898317849249i</v>
      </c>
      <c r="AF2893" t="str">
        <f t="shared" si="1535"/>
        <v>-6.36035141700138-0.156402469860021i</v>
      </c>
      <c r="AG2893" t="str">
        <f t="shared" si="1536"/>
        <v>0.998149826971707-0.000584872728022711i</v>
      </c>
      <c r="AH2893" t="str">
        <f t="shared" si="1537"/>
        <v>0.000289164713821919-0.000395623630611731i</v>
      </c>
      <c r="AI2893">
        <f t="shared" si="1538"/>
        <v>-66.19545822528255</v>
      </c>
      <c r="AJ2893">
        <f t="shared" si="1539"/>
        <v>-53.836609480093479</v>
      </c>
      <c r="AK2893"/>
      <c r="AL2893"/>
      <c r="AM2893"/>
      <c r="AN2893"/>
    </row>
    <row r="2894" spans="1:40" x14ac:dyDescent="0.35">
      <c r="A2894"/>
      <c r="B2894">
        <f t="shared" si="1505"/>
        <v>960000</v>
      </c>
      <c r="C2894" s="237" t="str">
        <f t="shared" si="1508"/>
        <v>-3.49928229156377E-08+0.00107646584935813i</v>
      </c>
      <c r="D2894" s="208" t="str">
        <f t="shared" si="1509"/>
        <v>-2.5136614704641+0.008252904845079i</v>
      </c>
      <c r="E2894" t="str">
        <f t="shared" si="1510"/>
        <v>20500</v>
      </c>
      <c r="F2894" t="str">
        <f t="shared" si="1511"/>
        <v>0.327868852459016</v>
      </c>
      <c r="G2894" t="str">
        <f t="shared" si="1506"/>
        <v>0.327868852459016</v>
      </c>
      <c r="H2894" t="str">
        <f t="shared" si="1512"/>
        <v>3.84670571796757+0.164493181793794i</v>
      </c>
      <c r="I2894" t="str">
        <f t="shared" si="1513"/>
        <v>3769.91118430775i</v>
      </c>
      <c r="J2894" t="str">
        <f t="shared" si="1507"/>
        <v>-19236.674984933+824.735929968638i</v>
      </c>
      <c r="K2894" t="str">
        <f t="shared" si="1514"/>
        <v>0.00838664913107827-0.195615636090159i</v>
      </c>
      <c r="L2894" t="str">
        <f t="shared" si="1515"/>
        <v>0.00175378792168694-0.0346792938810108i</v>
      </c>
      <c r="M2894" t="str">
        <f t="shared" si="1516"/>
        <v>0.0101404370527652-0.23029492997117i</v>
      </c>
      <c r="N2894" t="str">
        <f t="shared" si="1517"/>
        <v>-11.9743631635489i</v>
      </c>
      <c r="O2894" t="str">
        <f t="shared" si="1518"/>
        <v>0.829822138177825+0.55802797330419i</v>
      </c>
      <c r="P2894" t="str">
        <f t="shared" si="1519"/>
        <v>0.170177861822175-0.55802797330419i</v>
      </c>
      <c r="Q2894" t="str">
        <f t="shared" si="1520"/>
        <v>-0.170177861822175+12.5323911368531i</v>
      </c>
      <c r="R2894" t="str">
        <f t="shared" si="1521"/>
        <v>-0.0447030033958242-0.0129720177508014i</v>
      </c>
      <c r="S2894" t="str">
        <f t="shared" si="1522"/>
        <v>1.29672475069751i</v>
      </c>
      <c r="T2894" t="str">
        <f t="shared" si="1523"/>
        <v>0.0168211364839516-0.0579674909338801i</v>
      </c>
      <c r="U2894" t="str">
        <f t="shared" si="1524"/>
        <v>0.0000500000000000001-0.00014802357058398i</v>
      </c>
      <c r="V2894" t="str">
        <f t="shared" si="1525"/>
        <v>0.00002-0.00165786399054058i</v>
      </c>
      <c r="W2894" t="str">
        <f t="shared" si="1526"/>
        <v>0.0000422315936685615-0.000136973732088384i</v>
      </c>
      <c r="X2894" t="str">
        <f t="shared" si="1527"/>
        <v>0.0000423600849549599-0.000136885981087928i</v>
      </c>
      <c r="Y2894" t="str">
        <f t="shared" si="1528"/>
        <v>0.009+4.82548631591392i</v>
      </c>
      <c r="Z2894" t="str">
        <f t="shared" si="1529"/>
        <v>-0.000340218563381944-0.000105981422826061i</v>
      </c>
      <c r="AA2894" t="str">
        <f t="shared" si="1530"/>
        <v>0.00466019384122149-2.48685779861051i</v>
      </c>
      <c r="AB2894" t="str">
        <f t="shared" si="1531"/>
        <v>0.0562230224522314-0.193750734225624i</v>
      </c>
      <c r="AC2894" t="str">
        <f t="shared" si="1532"/>
        <v>0.95595031424974-0.0149125941427461i</v>
      </c>
      <c r="AD2894" t="str">
        <f t="shared" si="1533"/>
        <v>0.0619604096837826-0.201712098326395i</v>
      </c>
      <c r="AE2894" t="str">
        <f t="shared" si="1534"/>
        <v>-0.0000424578167510349+0.0000620595479321905i</v>
      </c>
      <c r="AF2894" t="str">
        <f t="shared" si="1535"/>
        <v>-6.36036718843167-0.156240276948715i</v>
      </c>
      <c r="AG2894" t="str">
        <f t="shared" si="1536"/>
        <v>0.998185147182655-0.000561196818730045i</v>
      </c>
      <c r="AH2894" t="str">
        <f t="shared" si="1537"/>
        <v>0.000280470619585713-0.000388635808922273i</v>
      </c>
      <c r="AI2894">
        <f t="shared" si="1538"/>
        <v>-66.388360545100909</v>
      </c>
      <c r="AJ2894">
        <f t="shared" si="1539"/>
        <v>-54.182776470429658</v>
      </c>
      <c r="AK2894"/>
      <c r="AL2894"/>
      <c r="AM2894"/>
      <c r="AN2894"/>
    </row>
    <row r="2895" spans="1:40" x14ac:dyDescent="0.35">
      <c r="A2895"/>
      <c r="B2895">
        <f t="shared" si="1505"/>
        <v>961000</v>
      </c>
      <c r="C2895" s="237" t="str">
        <f t="shared" si="1508"/>
        <v>-3.49200349522346E-08+0.00107534569759217i</v>
      </c>
      <c r="D2895" s="208" t="str">
        <f t="shared" si="1509"/>
        <v>-2.51366146990606+0.00824431701487331i</v>
      </c>
      <c r="E2895" t="str">
        <f t="shared" si="1510"/>
        <v>20500</v>
      </c>
      <c r="F2895" t="str">
        <f t="shared" si="1511"/>
        <v>0.327868852459016</v>
      </c>
      <c r="G2895" t="str">
        <f t="shared" si="1506"/>
        <v>0.327868852459016</v>
      </c>
      <c r="H2895" t="str">
        <f t="shared" si="1512"/>
        <v>3.84672144088575+0.16432273634507i</v>
      </c>
      <c r="I2895" t="str">
        <f t="shared" si="1513"/>
        <v>3773.83817512474i</v>
      </c>
      <c r="J2895" t="str">
        <f t="shared" si="1507"/>
        <v>-19276.7743486982+825.595029895689i</v>
      </c>
      <c r="K2895" t="str">
        <f t="shared" si="1514"/>
        <v>0.00836923434145316-0.195412806557171i</v>
      </c>
      <c r="L2895" t="str">
        <f t="shared" si="1515"/>
        <v>0.00175014918454676-0.0346433910321684i</v>
      </c>
      <c r="M2895" t="str">
        <f t="shared" si="1516"/>
        <v>0.0101193835259999-0.230056197589339i</v>
      </c>
      <c r="N2895" t="str">
        <f t="shared" si="1517"/>
        <v>-11.9868364585109i</v>
      </c>
      <c r="O2895" t="str">
        <f t="shared" si="1518"/>
        <v>0.836717852891213+0.547634216108817i</v>
      </c>
      <c r="P2895" t="str">
        <f t="shared" si="1519"/>
        <v>0.163282147108787-0.547634216108817i</v>
      </c>
      <c r="Q2895" t="str">
        <f t="shared" si="1520"/>
        <v>-0.163282147108787+12.5344706746197i</v>
      </c>
      <c r="R2895" t="str">
        <f t="shared" si="1521"/>
        <v>-0.0438525067740573-0.0124553975751635i</v>
      </c>
      <c r="S2895" t="str">
        <f t="shared" si="1522"/>
        <v>1.29807550564615i</v>
      </c>
      <c r="T2895" t="str">
        <f t="shared" si="1523"/>
        <v>0.0161680465054042-0.0569238649045856i</v>
      </c>
      <c r="U2895" t="str">
        <f t="shared" si="1524"/>
        <v>0.0000500000000000001-0.000147869539813341i</v>
      </c>
      <c r="V2895" t="str">
        <f t="shared" si="1525"/>
        <v>0.00002-0.00165613884590942i</v>
      </c>
      <c r="W2895" t="str">
        <f t="shared" si="1526"/>
        <v>0.0000422315062781167-0.000136833451775888i</v>
      </c>
      <c r="X2895" t="str">
        <f t="shared" si="1527"/>
        <v>0.0000423597069174131-0.000136745791127023i</v>
      </c>
      <c r="Y2895" t="str">
        <f t="shared" si="1528"/>
        <v>0.009+4.83051286415967i</v>
      </c>
      <c r="Z2895" t="str">
        <f t="shared" si="1529"/>
        <v>-0.000339516457690928-0.000105868880686363i</v>
      </c>
      <c r="AA2895" t="str">
        <f t="shared" si="1530"/>
        <v>0.00465049954796084-2.48426989005636i</v>
      </c>
      <c r="AB2895" t="str">
        <f t="shared" si="1531"/>
        <v>0.0540401323388178-0.190262515119101i</v>
      </c>
      <c r="AC2895" t="str">
        <f t="shared" si="1532"/>
        <v>0.956775782052848-0.0143576067242046i</v>
      </c>
      <c r="AD2895" t="str">
        <f t="shared" si="1533"/>
        <v>0.05945222393023-0.197965842177399i</v>
      </c>
      <c r="AE2895" t="str">
        <f t="shared" si="1534"/>
        <v>-0.000041143430596094+0.0000609185210780634i</v>
      </c>
      <c r="AF2895" t="str">
        <f t="shared" si="1535"/>
        <v>-6.36038291079181-0.156078419330197i</v>
      </c>
      <c r="AG2895" t="str">
        <f t="shared" si="1536"/>
        <v>0.998220682763646-0.000537989955716065i</v>
      </c>
      <c r="AH2895" t="str">
        <f t="shared" si="1537"/>
        <v>0.000271885093324281-0.000381576192449255i</v>
      </c>
      <c r="AI2895">
        <f t="shared" si="1538"/>
        <v>-66.585221577147152</v>
      </c>
      <c r="AJ2895">
        <f t="shared" si="1539"/>
        <v>-54.528927108742607</v>
      </c>
      <c r="AK2895"/>
      <c r="AL2895"/>
      <c r="AM2895"/>
      <c r="AN2895"/>
    </row>
    <row r="2896" spans="1:40" x14ac:dyDescent="0.35">
      <c r="A2896"/>
      <c r="B2896">
        <f t="shared" si="1505"/>
        <v>962000</v>
      </c>
      <c r="C2896" s="237" t="str">
        <f t="shared" si="1508"/>
        <v>-3.48474738603235E-08+0.00107422787462406i</v>
      </c>
      <c r="D2896" s="208" t="str">
        <f t="shared" si="1509"/>
        <v>-2.51366146934976+0.00823574703878446i</v>
      </c>
      <c r="E2896" t="str">
        <f t="shared" si="1510"/>
        <v>20500</v>
      </c>
      <c r="F2896" t="str">
        <f t="shared" si="1511"/>
        <v>0.327868852459016</v>
      </c>
      <c r="G2896" t="str">
        <f t="shared" si="1506"/>
        <v>0.327868852459016</v>
      </c>
      <c r="H2896" t="str">
        <f t="shared" si="1512"/>
        <v>3.84673711493523+0.164152643006978i</v>
      </c>
      <c r="I2896" t="str">
        <f t="shared" si="1513"/>
        <v>3777.76516594173i</v>
      </c>
      <c r="J2896" t="str">
        <f t="shared" si="1507"/>
        <v>-19316.9154608901+826.454129822739i</v>
      </c>
      <c r="K2896" t="str">
        <f t="shared" si="1514"/>
        <v>0.00835187370685198-0.195210396455873i</v>
      </c>
      <c r="L2896" t="str">
        <f t="shared" si="1515"/>
        <v>0.00174652175048496-0.034607562254997i</v>
      </c>
      <c r="M2896" t="str">
        <f t="shared" si="1516"/>
        <v>0.0100983954573369-0.22981795871087i</v>
      </c>
      <c r="N2896" t="str">
        <f t="shared" si="1517"/>
        <v>-11.9993097534729i</v>
      </c>
      <c r="O2896" t="str">
        <f t="shared" si="1518"/>
        <v>0.843483390145721+0.53715525739611i</v>
      </c>
      <c r="P2896" t="str">
        <f t="shared" si="1519"/>
        <v>0.156516609854279-0.53715525739611i</v>
      </c>
      <c r="Q2896" t="str">
        <f t="shared" si="1520"/>
        <v>-0.156516609854279+12.536465010869i</v>
      </c>
      <c r="R2896" t="str">
        <f t="shared" si="1521"/>
        <v>-0.0429965969608219-0.0119480992554788i</v>
      </c>
      <c r="S2896" t="str">
        <f t="shared" si="1522"/>
        <v>1.2994262605948i</v>
      </c>
      <c r="T2896" t="str">
        <f t="shared" si="1523"/>
        <v>0.0155256739367623-0.0558709072071025i</v>
      </c>
      <c r="U2896" t="str">
        <f t="shared" si="1524"/>
        <v>0.0000500000000000001-0.000147715829272995i</v>
      </c>
      <c r="V2896" t="str">
        <f t="shared" si="1525"/>
        <v>0.00002-0.00165441728785754i</v>
      </c>
      <c r="W2896" t="str">
        <f t="shared" si="1526"/>
        <v>0.0000422314187972351-0.000136693465434729i</v>
      </c>
      <c r="X2896" t="str">
        <f t="shared" si="1527"/>
        <v>0.0000423593296956202-0.000136605894947386i</v>
      </c>
      <c r="Y2896" t="str">
        <f t="shared" si="1528"/>
        <v>0.009+4.83553941240541i</v>
      </c>
      <c r="Z2896" t="str">
        <f t="shared" si="1529"/>
        <v>-0.000338816540408395-0.000105756578658584i</v>
      </c>
      <c r="AA2896" t="str">
        <f t="shared" si="1530"/>
        <v>0.00464083547340744-2.4816873621658i</v>
      </c>
      <c r="AB2896" t="str">
        <f t="shared" si="1531"/>
        <v>0.0518930641318683-0.186743105813831i</v>
      </c>
      <c r="AC2896" t="str">
        <f t="shared" si="1532"/>
        <v>0.957607117301634-0.0138117638014776i</v>
      </c>
      <c r="AD2896" t="str">
        <f t="shared" si="1533"/>
        <v>0.0569911647967567-0.194188152893932i</v>
      </c>
      <c r="AE2896" t="str">
        <f t="shared" si="1534"/>
        <v>-0.000039846223956374+0.0000597669675491461i</v>
      </c>
      <c r="AF2896" t="str">
        <f t="shared" si="1535"/>
        <v>-6.36039858428499-0.155916895968194i</v>
      </c>
      <c r="AG2896" t="str">
        <f t="shared" si="1536"/>
        <v>0.998256427730154-0.00051525432429286i</v>
      </c>
      <c r="AH2896" t="str">
        <f t="shared" si="1537"/>
        <v>0.000263408753718975-0.000374446187721314i</v>
      </c>
      <c r="AI2896">
        <f t="shared" si="1538"/>
        <v>-66.786209073112232</v>
      </c>
      <c r="AJ2896">
        <f t="shared" si="1539"/>
        <v>-54.87506087071349</v>
      </c>
      <c r="AK2896"/>
      <c r="AL2896"/>
      <c r="AM2896"/>
      <c r="AN2896"/>
    </row>
    <row r="2897" spans="1:40" x14ac:dyDescent="0.35">
      <c r="A2897"/>
      <c r="B2897">
        <f t="shared" si="1505"/>
        <v>963000</v>
      </c>
      <c r="C2897" s="237" t="str">
        <f t="shared" si="1508"/>
        <v>-3.47751386980411E-08+0.00107311237319896i</v>
      </c>
      <c r="D2897" s="208" t="str">
        <f t="shared" si="1509"/>
        <v>-2.51366146879519+0.00822719486119203i</v>
      </c>
      <c r="E2897" t="str">
        <f t="shared" si="1510"/>
        <v>20500</v>
      </c>
      <c r="F2897" t="str">
        <f t="shared" si="1511"/>
        <v>0.327868852459016</v>
      </c>
      <c r="G2897" t="str">
        <f t="shared" si="1506"/>
        <v>0.327868852459016</v>
      </c>
      <c r="H2897" t="str">
        <f t="shared" si="1512"/>
        <v>3.84675274031817+0.163982900691877i</v>
      </c>
      <c r="I2897" t="str">
        <f t="shared" si="1513"/>
        <v>3781.69215675871i</v>
      </c>
      <c r="J2897" t="str">
        <f t="shared" si="1507"/>
        <v>-19357.0983215086+827.313229749791i</v>
      </c>
      <c r="K2897" t="str">
        <f t="shared" si="1514"/>
        <v>0.00833456700309409-0.195008404488934i</v>
      </c>
      <c r="L2897" t="str">
        <f t="shared" si="1515"/>
        <v>0.001742905572775-0.0345718073210991i</v>
      </c>
      <c r="M2897" t="str">
        <f t="shared" si="1516"/>
        <v>0.0100774725758691-0.229580211810033i</v>
      </c>
      <c r="N2897" t="str">
        <f t="shared" si="1517"/>
        <v>-12.011783048435i</v>
      </c>
      <c r="O2897" t="str">
        <f t="shared" si="1518"/>
        <v>0.850117697351878+0.526592727493593i</v>
      </c>
      <c r="P2897" t="str">
        <f t="shared" si="1519"/>
        <v>0.149882302648122-0.526592727493593i</v>
      </c>
      <c r="Q2897" t="str">
        <f t="shared" si="1520"/>
        <v>-0.149882302648122+12.5383757759286i</v>
      </c>
      <c r="R2897" t="str">
        <f t="shared" si="1521"/>
        <v>-0.042135354678688-0.0114502038566755i</v>
      </c>
      <c r="S2897" t="str">
        <f t="shared" si="1522"/>
        <v>1.30077701554344i</v>
      </c>
      <c r="T2897" t="str">
        <f t="shared" si="1523"/>
        <v>0.0148941620000503-0.0548087009078081i</v>
      </c>
      <c r="U2897" t="str">
        <f t="shared" si="1524"/>
        <v>0.0000500000000000001-0.000147562437965338i</v>
      </c>
      <c r="V2897" t="str">
        <f t="shared" si="1525"/>
        <v>0.00002-0.00165269930521179i</v>
      </c>
      <c r="W2897" t="str">
        <f t="shared" si="1526"/>
        <v>0.000042231331225918-0.000136553772149064i</v>
      </c>
      <c r="X2897" t="str">
        <f t="shared" si="1527"/>
        <v>0.0000423589532858209-0.000136466291633772i</v>
      </c>
      <c r="Y2897" t="str">
        <f t="shared" si="1528"/>
        <v>0.009+4.84056596065115i</v>
      </c>
      <c r="Z2897" t="str">
        <f t="shared" si="1529"/>
        <v>-0.000338118802448747-0.000105644515968332i</v>
      </c>
      <c r="AA2897" t="str">
        <f t="shared" si="1530"/>
        <v>0.00463120149209322-2.479110198175i</v>
      </c>
      <c r="AB2897" t="str">
        <f t="shared" si="1531"/>
        <v>0.0497822965371529-0.183192783951149i</v>
      </c>
      <c r="AC2897" t="str">
        <f t="shared" si="1532"/>
        <v>0.958444241586543-0.0132751504397543i</v>
      </c>
      <c r="AD2897" t="str">
        <f t="shared" si="1533"/>
        <v>0.0545776295202209-0.190379627516544i</v>
      </c>
      <c r="AE2897" t="str">
        <f t="shared" si="1534"/>
        <v>-0.0000385662863330851+0.0000586051044131697i</v>
      </c>
      <c r="AF2897" t="str">
        <f t="shared" si="1535"/>
        <v>-6.36041420911336-0.155755705830685i</v>
      </c>
      <c r="AG2897" t="str">
        <f t="shared" si="1536"/>
        <v>0.998292376075712-0.000492992032549951i</v>
      </c>
      <c r="AH2897" t="str">
        <f t="shared" si="1537"/>
        <v>0.000255042201099692-0.000367247206029056i</v>
      </c>
      <c r="AI2897">
        <f t="shared" si="1538"/>
        <v>-66.991501986211318</v>
      </c>
      <c r="AJ2897">
        <f t="shared" si="1539"/>
        <v>-55.221177236694579</v>
      </c>
      <c r="AK2897"/>
      <c r="AL2897"/>
      <c r="AM2897"/>
      <c r="AN2897"/>
    </row>
    <row r="2898" spans="1:40" x14ac:dyDescent="0.35">
      <c r="A2898"/>
      <c r="B2898">
        <f t="shared" si="1505"/>
        <v>964000</v>
      </c>
      <c r="C2898" s="237" t="str">
        <f t="shared" si="1508"/>
        <v>-3.47030285284064E-08+0.00107199918609217i</v>
      </c>
      <c r="D2898" s="208" t="str">
        <f t="shared" si="1509"/>
        <v>-2.51366146824234+0.00821866042670664i</v>
      </c>
      <c r="E2898" t="str">
        <f t="shared" si="1510"/>
        <v>20500</v>
      </c>
      <c r="F2898" t="str">
        <f t="shared" si="1511"/>
        <v>0.327868852459016</v>
      </c>
      <c r="G2898" t="str">
        <f t="shared" si="1506"/>
        <v>0.327868852459016</v>
      </c>
      <c r="H2898" t="str">
        <f t="shared" si="1512"/>
        <v>3.8467683172357+0.1638135083166i</v>
      </c>
      <c r="I2898" t="str">
        <f t="shared" si="1513"/>
        <v>3785.6191475757i</v>
      </c>
      <c r="J2898" t="str">
        <f t="shared" si="1507"/>
        <v>-19397.3229305537+828.172329676841i</v>
      </c>
      <c r="K2898" t="str">
        <f t="shared" si="1514"/>
        <v>0.00831731400715689-0.194806829364359i</v>
      </c>
      <c r="L2898" t="str">
        <f t="shared" si="1515"/>
        <v>0.00173930060493137-0.0345361260030132i</v>
      </c>
      <c r="M2898" t="str">
        <f t="shared" si="1516"/>
        <v>0.0100566146120883-0.229342955367372i</v>
      </c>
      <c r="N2898" t="str">
        <f t="shared" si="1517"/>
        <v>-12.024256343397i</v>
      </c>
      <c r="O2898" t="str">
        <f t="shared" si="1518"/>
        <v>0.856619742336963+0.515948269731138i</v>
      </c>
      <c r="P2898" t="str">
        <f t="shared" si="1519"/>
        <v>0.143380257663037-0.515948269731138i</v>
      </c>
      <c r="Q2898" t="str">
        <f t="shared" si="1520"/>
        <v>-0.143380257663037+12.5402046131281i</v>
      </c>
      <c r="R2898" t="str">
        <f t="shared" si="1521"/>
        <v>-0.0412688620554767-0.0109617922377562i</v>
      </c>
      <c r="S2898" t="str">
        <f t="shared" si="1522"/>
        <v>1.30212777049208i</v>
      </c>
      <c r="T2898" t="str">
        <f t="shared" si="1523"/>
        <v>0.0142736540871469-0.0537373313390431i</v>
      </c>
      <c r="U2898" t="str">
        <f t="shared" si="1524"/>
        <v>0.00005-0.000147409364896909i</v>
      </c>
      <c r="V2898" t="str">
        <f t="shared" si="1525"/>
        <v>0.00002-0.00165098488684539i</v>
      </c>
      <c r="W2898" t="str">
        <f t="shared" si="1526"/>
        <v>0.0000422312435641676-0.000136414371006853i</v>
      </c>
      <c r="X2898" t="str">
        <f t="shared" si="1527"/>
        <v>0.0000423585776842754-0.000136326980274733i</v>
      </c>
      <c r="Y2898" t="str">
        <f t="shared" si="1528"/>
        <v>0.009+4.8455925088969i</v>
      </c>
      <c r="Z2898" t="str">
        <f t="shared" si="1529"/>
        <v>-0.000337423234773481-0.000105532691844569i</v>
      </c>
      <c r="AA2898" t="str">
        <f t="shared" si="1530"/>
        <v>0.00462159747920067-2.47653838138967i</v>
      </c>
      <c r="AB2898" t="str">
        <f t="shared" si="1531"/>
        <v>0.0477083088281631-0.179611834746154i</v>
      </c>
      <c r="AC2898" t="str">
        <f t="shared" si="1532"/>
        <v>0.95928707507604-0.0127478515440424i</v>
      </c>
      <c r="AD2898" t="str">
        <f t="shared" si="1533"/>
        <v>0.052212007671129-0.186540868185221i</v>
      </c>
      <c r="AE2898" t="str">
        <f t="shared" si="1534"/>
        <v>-0.0000373037044810194+0.0000574331494443672i</v>
      </c>
      <c r="AF2898" t="str">
        <f t="shared" si="1535"/>
        <v>-6.36042978547804-0.155594847889893i</v>
      </c>
      <c r="AG2898" t="str">
        <f t="shared" si="1536"/>
        <v>0.998328521772911-0.000471205111138751i</v>
      </c>
      <c r="AH2898" t="str">
        <f t="shared" si="1537"/>
        <v>0.000246786017424658-0.000359980663183227i</v>
      </c>
      <c r="AI2898">
        <f t="shared" si="1538"/>
        <v>-67.201291490520418</v>
      </c>
      <c r="AJ2898">
        <f t="shared" si="1539"/>
        <v>-55.567275691773013</v>
      </c>
      <c r="AK2898"/>
      <c r="AL2898"/>
      <c r="AM2898"/>
      <c r="AN2898"/>
    </row>
    <row r="2899" spans="1:40" x14ac:dyDescent="0.35">
      <c r="A2899"/>
      <c r="B2899">
        <f t="shared" si="1505"/>
        <v>965000</v>
      </c>
      <c r="C2899" s="237" t="str">
        <f t="shared" si="1508"/>
        <v>-3.46311424192906E-08+0.0010708883061089i</v>
      </c>
      <c r="D2899" s="208" t="str">
        <f t="shared" si="1509"/>
        <v>-2.51366146769121+0.00821014368016824i</v>
      </c>
      <c r="E2899" t="str">
        <f t="shared" si="1510"/>
        <v>20500</v>
      </c>
      <c r="F2899" t="str">
        <f t="shared" si="1511"/>
        <v>0.327868852459016</v>
      </c>
      <c r="G2899" t="str">
        <f t="shared" si="1506"/>
        <v>0.327868852459016</v>
      </c>
      <c r="H2899" t="str">
        <f t="shared" si="1512"/>
        <v>3.8467838458879+0.163644464802416i</v>
      </c>
      <c r="I2899" t="str">
        <f t="shared" si="1513"/>
        <v>3789.54613839269i</v>
      </c>
      <c r="J2899" t="str">
        <f t="shared" si="1507"/>
        <v>-19437.5892880254+829.031429603892i</v>
      </c>
      <c r="K2899" t="str">
        <f t="shared" si="1514"/>
        <v>0.00830011449716879-0.194605669795459i</v>
      </c>
      <c r="L2899" t="str">
        <f t="shared" si="1515"/>
        <v>0.0017357068007081-0.0345005180742086i</v>
      </c>
      <c r="M2899" t="str">
        <f t="shared" si="1516"/>
        <v>0.0100358212978769-0.229106187869668i</v>
      </c>
      <c r="N2899" t="str">
        <f t="shared" si="1517"/>
        <v>-12.036729638359i</v>
      </c>
      <c r="O2899" t="str">
        <f t="shared" si="1518"/>
        <v>0.862988513505915+0.505223540184789i</v>
      </c>
      <c r="P2899" t="str">
        <f t="shared" si="1519"/>
        <v>0.137011486494085-0.505223540184789i</v>
      </c>
      <c r="Q2899" t="str">
        <f t="shared" si="1520"/>
        <v>-0.137011486494085+12.5419531785438i</v>
      </c>
      <c r="R2899" t="str">
        <f t="shared" si="1521"/>
        <v>-0.0403972026408641-0.0104829450276518i</v>
      </c>
      <c r="S2899" t="str">
        <f t="shared" si="1522"/>
        <v>1.30347852544073i</v>
      </c>
      <c r="T2899" t="str">
        <f t="shared" si="1523"/>
        <v>0.0136642937269198-0.0526568861302439i</v>
      </c>
      <c r="U2899" t="str">
        <f t="shared" si="1524"/>
        <v>0.00005-0.000147256609078363i</v>
      </c>
      <c r="V2899" t="str">
        <f t="shared" si="1525"/>
        <v>0.00002-0.00164927402167767i</v>
      </c>
      <c r="W2899" t="str">
        <f t="shared" si="1526"/>
        <v>0.0000422311558119855-0.000136275261099834i</v>
      </c>
      <c r="X2899" t="str">
        <f t="shared" si="1527"/>
        <v>0.0000423582028872621-0.000136187959962599i</v>
      </c>
      <c r="Y2899" t="str">
        <f t="shared" si="1528"/>
        <v>0.009+4.85061905714264i</v>
      </c>
      <c r="Z2899" t="str">
        <f t="shared" si="1529"/>
        <v>-0.000336729828390911-0.000105421105519586i</v>
      </c>
      <c r="AA2899" t="str">
        <f t="shared" si="1530"/>
        <v>0.0046120233105588-2.47397189518478i</v>
      </c>
      <c r="AB2899" t="str">
        <f t="shared" si="1531"/>
        <v>0.0456715807362631-0.176000551091766i</v>
      </c>
      <c r="AC2899" t="str">
        <f t="shared" si="1532"/>
        <v>0.960135536499065-0.0122299518355518i</v>
      </c>
      <c r="AD2899" t="str">
        <f t="shared" si="1533"/>
        <v>0.0498946810863259-0.182672482038061i</v>
      </c>
      <c r="AE2899" t="str">
        <f t="shared" si="1534"/>
        <v>-0.0000360585624042769+0.0000562513210887503i</v>
      </c>
      <c r="AF2899" t="str">
        <f t="shared" si="1535"/>
        <v>-6.36044531357911-0.155434321122248i</v>
      </c>
      <c r="AG2899" t="str">
        <f t="shared" si="1536"/>
        <v>0.998364858774424-0.000449895513069129i</v>
      </c>
      <c r="AH2899" t="str">
        <f t="shared" si="1537"/>
        <v>0.000238640766262929-0.000352647979272671i</v>
      </c>
      <c r="AI2899">
        <f t="shared" si="1538"/>
        <v>-67.41578211899062</v>
      </c>
      <c r="AJ2899">
        <f t="shared" si="1539"/>
        <v>-55.91335572585993</v>
      </c>
      <c r="AK2899"/>
      <c r="AL2899"/>
      <c r="AM2899"/>
      <c r="AN2899"/>
    </row>
    <row r="2900" spans="1:40" x14ac:dyDescent="0.35">
      <c r="A2900"/>
      <c r="B2900">
        <f t="shared" si="1505"/>
        <v>966000</v>
      </c>
      <c r="C2900" s="237" t="str">
        <f t="shared" si="1508"/>
        <v>-3.45594794433875E-08+0.00106977972608419i</v>
      </c>
      <c r="D2900" s="208" t="str">
        <f t="shared" si="1509"/>
        <v>-2.5136614671418+0.00820164456664546i</v>
      </c>
      <c r="E2900" t="str">
        <f t="shared" si="1510"/>
        <v>20500</v>
      </c>
      <c r="F2900" t="str">
        <f t="shared" si="1511"/>
        <v>0.327868852459016</v>
      </c>
      <c r="G2900" t="str">
        <f t="shared" si="1506"/>
        <v>0.327868852459016</v>
      </c>
      <c r="H2900" t="str">
        <f t="shared" si="1512"/>
        <v>3.84679932647386+0.163475769075015i</v>
      </c>
      <c r="I2900" t="str">
        <f t="shared" si="1513"/>
        <v>3793.47312920968i</v>
      </c>
      <c r="J2900" t="str">
        <f t="shared" si="1507"/>
        <v>-19477.8973939237+829.890529530942i</v>
      </c>
      <c r="K2900" t="str">
        <f t="shared" si="1514"/>
        <v>0.00828296825240206-0.194404924500828i</v>
      </c>
      <c r="L2900" t="str">
        <f t="shared" si="1515"/>
        <v>0.00173212411409719-0.0344649833090803i</v>
      </c>
      <c r="M2900" t="str">
        <f t="shared" si="1516"/>
        <v>0.0100150923664992-0.228869907809908i</v>
      </c>
      <c r="N2900" t="str">
        <f t="shared" si="1517"/>
        <v>-12.049202933321i</v>
      </c>
      <c r="O2900" t="str">
        <f t="shared" si="1518"/>
        <v>0.869223019998498+0.494420207419448i</v>
      </c>
      <c r="P2900" t="str">
        <f t="shared" si="1519"/>
        <v>0.130776980001502-0.494420207419448i</v>
      </c>
      <c r="Q2900" t="str">
        <f t="shared" si="1520"/>
        <v>-0.130776980001502+12.5436231407404i</v>
      </c>
      <c r="R2900" t="str">
        <f t="shared" si="1521"/>
        <v>-0.0395204614227581-0.0100137426004456i</v>
      </c>
      <c r="S2900" t="str">
        <f t="shared" si="1522"/>
        <v>1.30482928038937i</v>
      </c>
      <c r="T2900" t="str">
        <f t="shared" si="1523"/>
        <v>0.0130662245513438-0.0515674552389133i</v>
      </c>
      <c r="U2900" t="str">
        <f t="shared" si="1524"/>
        <v>0.00005-0.000147104169524452i</v>
      </c>
      <c r="V2900" t="str">
        <f t="shared" si="1525"/>
        <v>0.00002-0.00164756669867386i</v>
      </c>
      <c r="W2900" t="str">
        <f t="shared" si="1526"/>
        <v>0.0000422310679693731-0.000136136441523505i</v>
      </c>
      <c r="X2900" t="str">
        <f t="shared" si="1527"/>
        <v>0.000042357828891079-0.000136049229793457i</v>
      </c>
      <c r="Y2900" t="str">
        <f t="shared" si="1528"/>
        <v>0.009+4.85564560538838i</v>
      </c>
      <c r="Z2900" t="str">
        <f t="shared" si="1529"/>
        <v>-0.00033603857435586-0.000105309756228988i</v>
      </c>
      <c r="AA2900" t="str">
        <f t="shared" si="1530"/>
        <v>0.00460247886263898-2.4714107230041i</v>
      </c>
      <c r="AB2900" t="str">
        <f t="shared" si="1531"/>
        <v>0.0436725923374425-0.172359233662241i</v>
      </c>
      <c r="AC2900" t="str">
        <f t="shared" si="1532"/>
        <v>0.96098954312768-0.0117215358274365i</v>
      </c>
      <c r="AD2900" t="str">
        <f t="shared" si="1533"/>
        <v>0.0476260238032975-0.178775081109375i</v>
      </c>
      <c r="AE2900" t="str">
        <f t="shared" si="1534"/>
        <v>-0.0000348309413525442+0.0000550598384294664i</v>
      </c>
      <c r="AF2900" t="str">
        <f t="shared" si="1535"/>
        <v>-6.36046079361566-0.15527412450837i</v>
      </c>
      <c r="AG2900" t="str">
        <f t="shared" si="1536"/>
        <v>0.998401381014016-0.000429065113521635i</v>
      </c>
      <c r="AH2900" t="str">
        <f t="shared" si="1537"/>
        <v>0.000230606992780876-0.000345250578423168i</v>
      </c>
      <c r="AI2900">
        <f t="shared" si="1538"/>
        <v>-67.635193037081564</v>
      </c>
      <c r="AJ2900">
        <f t="shared" si="1539"/>
        <v>-56.259416833747444</v>
      </c>
      <c r="AK2900"/>
      <c r="AL2900"/>
      <c r="AM2900"/>
      <c r="AN2900"/>
    </row>
    <row r="2901" spans="1:40" x14ac:dyDescent="0.35">
      <c r="A2901"/>
      <c r="B2901">
        <f t="shared" si="1505"/>
        <v>967000</v>
      </c>
      <c r="C2901" s="237" t="str">
        <f t="shared" si="1508"/>
        <v>-3.44880386781828E-08+0.00106867343888269i</v>
      </c>
      <c r="D2901" s="208" t="str">
        <f t="shared" si="1509"/>
        <v>-2.51366146659409+0.00819316303143396i</v>
      </c>
      <c r="E2901" t="str">
        <f t="shared" si="1510"/>
        <v>20500</v>
      </c>
      <c r="F2901" t="str">
        <f t="shared" si="1511"/>
        <v>0.327868852459016</v>
      </c>
      <c r="G2901" t="str">
        <f t="shared" si="1506"/>
        <v>0.327868852459016</v>
      </c>
      <c r="H2901" t="str">
        <f t="shared" si="1512"/>
        <v>3.84681475919158+0.163307420064486i</v>
      </c>
      <c r="I2901" t="str">
        <f t="shared" si="1513"/>
        <v>3797.40012002666i</v>
      </c>
      <c r="J2901" t="str">
        <f t="shared" si="1507"/>
        <v>-19518.2472482487+830.749629457993i</v>
      </c>
      <c r="K2901" t="str">
        <f t="shared" si="1514"/>
        <v>0.00826587505326567-0.194204592204309i</v>
      </c>
      <c r="L2901" t="str">
        <f t="shared" si="1515"/>
        <v>0.00172855249932727-0.034429521482945i</v>
      </c>
      <c r="M2901" t="str">
        <f t="shared" si="1516"/>
        <v>0.00999442755259294-0.228634113687254i</v>
      </c>
      <c r="N2901" t="str">
        <f t="shared" si="1517"/>
        <v>-12.0616762282831i</v>
      </c>
      <c r="O2901" t="str">
        <f t="shared" si="1518"/>
        <v>0.875322291843571+0.483539952229098i</v>
      </c>
      <c r="P2901" t="str">
        <f t="shared" si="1519"/>
        <v>0.124677708156429-0.483539952229098i</v>
      </c>
      <c r="Q2901" t="str">
        <f t="shared" si="1520"/>
        <v>-0.124677708156429+12.5452161805122i</v>
      </c>
      <c r="R2901" t="str">
        <f t="shared" si="1521"/>
        <v>-0.038638724843309-0.00955426504989766i</v>
      </c>
      <c r="S2901" t="str">
        <f t="shared" si="1522"/>
        <v>1.30618003533801i</v>
      </c>
      <c r="T2901" t="str">
        <f t="shared" si="1523"/>
        <v>0.012479590260504-0.050469130981249i</v>
      </c>
      <c r="U2901" t="str">
        <f t="shared" si="1524"/>
        <v>0.00005-0.000146952045254003i</v>
      </c>
      <c r="V2901" t="str">
        <f t="shared" si="1525"/>
        <v>0.00002-0.00164586290684483i</v>
      </c>
      <c r="W2901" t="str">
        <f t="shared" si="1526"/>
        <v>0.0000422309800363325-0.000135997911377107i</v>
      </c>
      <c r="X2901" t="str">
        <f t="shared" si="1527"/>
        <v>0.0000423574556920434-0.000135910788867132i</v>
      </c>
      <c r="Y2901" t="str">
        <f t="shared" si="1528"/>
        <v>0.009+4.86067215363413i</v>
      </c>
      <c r="Z2901" t="str">
        <f t="shared" si="1529"/>
        <v>-0.000335349463769383-0.000105198643211676i</v>
      </c>
      <c r="AA2901" t="str">
        <f t="shared" si="1530"/>
        <v>0.00459296401255113-2.46885484835992i</v>
      </c>
      <c r="AB2901" t="str">
        <f t="shared" si="1531"/>
        <v>0.041711823935343-0.168688191015544i</v>
      </c>
      <c r="AC2901" t="str">
        <f t="shared" si="1532"/>
        <v>0.961849010760063-0.0112226877998187i</v>
      </c>
      <c r="AD2901" t="str">
        <f t="shared" si="1533"/>
        <v>0.0454064019957598-0.174849282226673i</v>
      </c>
      <c r="AE2901" t="str">
        <f t="shared" si="1534"/>
        <v>-0.0000336209198177565+0.0000538589211520985i</v>
      </c>
      <c r="AF2901" t="str">
        <f t="shared" si="1535"/>
        <v>-6.36047622578567-0.155114257033052i</v>
      </c>
      <c r="AG2901" t="str">
        <f t="shared" si="1536"/>
        <v>0.998438082407562-0.000408715709672409i</v>
      </c>
      <c r="AH2901" t="str">
        <f t="shared" si="1537"/>
        <v>0.00022268522373154-0.000337789888556321i</v>
      </c>
      <c r="AI2901">
        <f t="shared" si="1538"/>
        <v>-67.859759471914472</v>
      </c>
      <c r="AJ2901">
        <f t="shared" si="1539"/>
        <v>-56.605458515184104</v>
      </c>
      <c r="AK2901"/>
      <c r="AL2901"/>
      <c r="AM2901"/>
      <c r="AN2901"/>
    </row>
    <row r="2902" spans="1:40" x14ac:dyDescent="0.35">
      <c r="A2902"/>
      <c r="B2902">
        <f t="shared" si="1505"/>
        <v>968000</v>
      </c>
      <c r="C2902" s="237" t="str">
        <f t="shared" si="1508"/>
        <v>-3.44168192059249E-08+0.00106756943739853i</v>
      </c>
      <c r="D2902" s="208" t="str">
        <f t="shared" si="1509"/>
        <v>-2.51366146604807+0.0081846990200554i</v>
      </c>
      <c r="E2902" t="str">
        <f t="shared" si="1510"/>
        <v>20500</v>
      </c>
      <c r="F2902" t="str">
        <f t="shared" si="1511"/>
        <v>0.327868852459016</v>
      </c>
      <c r="G2902" t="str">
        <f t="shared" si="1506"/>
        <v>0.327868852459016</v>
      </c>
      <c r="H2902" t="str">
        <f t="shared" si="1512"/>
        <v>3.84683014423807+0.16313941670529i</v>
      </c>
      <c r="I2902" t="str">
        <f t="shared" si="1513"/>
        <v>3801.32711084365i</v>
      </c>
      <c r="J2902" t="str">
        <f t="shared" si="1507"/>
        <v>-19558.6388510002+831.608729385044i</v>
      </c>
      <c r="K2902" t="str">
        <f t="shared" si="1514"/>
        <v>0.00824883468129873-0.194004671634979i</v>
      </c>
      <c r="L2902" t="str">
        <f t="shared" si="1515"/>
        <v>0.00172499191086207-0.034394132372036i</v>
      </c>
      <c r="M2902" t="str">
        <f t="shared" si="1516"/>
        <v>0.0099738265921608-0.228398804007015i</v>
      </c>
      <c r="N2902" t="str">
        <f t="shared" si="1517"/>
        <v>-12.0741495232451i</v>
      </c>
      <c r="O2902" t="str">
        <f t="shared" si="1518"/>
        <v>0.881285380109796+0.472584467375656i</v>
      </c>
      <c r="P2902" t="str">
        <f t="shared" si="1519"/>
        <v>0.118714619890204-0.472584467375656i</v>
      </c>
      <c r="Q2902" t="str">
        <f t="shared" si="1520"/>
        <v>-0.118714619890204+12.5467339906208i</v>
      </c>
      <c r="R2902" t="str">
        <f t="shared" si="1521"/>
        <v>-0.0377520808146298-0.00910459216331714i</v>
      </c>
      <c r="S2902" t="str">
        <f t="shared" si="1522"/>
        <v>1.30753079028666i</v>
      </c>
      <c r="T2902" t="str">
        <f t="shared" si="1523"/>
        <v>0.0119045345865398-0.0493620080625188i</v>
      </c>
      <c r="U2902" t="str">
        <f t="shared" si="1524"/>
        <v>0.00005-0.000146800235289898i</v>
      </c>
      <c r="V2902" t="str">
        <f t="shared" si="1525"/>
        <v>0.00002-0.00164416263524685i</v>
      </c>
      <c r="W2902" t="str">
        <f t="shared" si="1526"/>
        <v>0.0000422308920128651-0.000135859669763603i</v>
      </c>
      <c r="X2902" t="str">
        <f t="shared" si="1527"/>
        <v>0.0000423570832864912-0.000135772636287173i</v>
      </c>
      <c r="Y2902" t="str">
        <f t="shared" si="1528"/>
        <v>0.009+4.86569870187987i</v>
      </c>
      <c r="Z2902" t="str">
        <f t="shared" si="1529"/>
        <v>-0.000334662487778488-0.000105087765709827i</v>
      </c>
      <c r="AA2902" t="str">
        <f t="shared" si="1530"/>
        <v>0.00458347863803967-2.46630425483265i</v>
      </c>
      <c r="AB2902" t="str">
        <f t="shared" si="1531"/>
        <v>0.0397897559407448-0.164987739694878i</v>
      </c>
      <c r="AC2902" t="str">
        <f t="shared" si="1532"/>
        <v>0.962713853703766-0.0107334917741464i</v>
      </c>
      <c r="AD2902" t="str">
        <f t="shared" si="1533"/>
        <v>0.0432361739107953-0.170895706906993i</v>
      </c>
      <c r="AE2902" t="str">
        <f t="shared" si="1534"/>
        <v>-0.0000324285735312674+0.0000526487895100305i</v>
      </c>
      <c r="AF2902" t="str">
        <f t="shared" si="1535"/>
        <v>-6.36049161028614-0.154954717685235i</v>
      </c>
      <c r="AG2902" t="str">
        <f t="shared" si="1536"/>
        <v>0.998474956854068-0.000388849020532968i</v>
      </c>
      <c r="AH2902" t="str">
        <f t="shared" si="1537"/>
        <v>0.000214875967447672-0.000330267341149265i</v>
      </c>
      <c r="AI2902">
        <f t="shared" si="1538"/>
        <v>-68.089734320279391</v>
      </c>
      <c r="AJ2902">
        <f t="shared" si="1539"/>
        <v>-56.951480274931981</v>
      </c>
      <c r="AK2902"/>
      <c r="AL2902"/>
      <c r="AM2902"/>
      <c r="AN2902"/>
    </row>
    <row r="2903" spans="1:40" x14ac:dyDescent="0.35">
      <c r="A2903"/>
      <c r="B2903">
        <f t="shared" si="1505"/>
        <v>969000</v>
      </c>
      <c r="C2903" s="237" t="str">
        <f t="shared" si="1508"/>
        <v>-3.43458201135955E-08+0.00106646771455521i</v>
      </c>
      <c r="D2903" s="208" t="str">
        <f t="shared" si="1509"/>
        <v>-2.51366146550374+0.00817625247825661i</v>
      </c>
      <c r="E2903" t="str">
        <f t="shared" si="1510"/>
        <v>20500</v>
      </c>
      <c r="F2903" t="str">
        <f t="shared" si="1511"/>
        <v>0.327868852459016</v>
      </c>
      <c r="G2903" t="str">
        <f t="shared" si="1506"/>
        <v>0.327868852459016</v>
      </c>
      <c r="H2903" t="str">
        <f t="shared" si="1512"/>
        <v>3.84684548180934+0.162971757936241i</v>
      </c>
      <c r="I2903" t="str">
        <f t="shared" si="1513"/>
        <v>3805.25410166064i</v>
      </c>
      <c r="J2903" t="str">
        <f t="shared" si="1507"/>
        <v>-19599.0722021784+832.467829312095i</v>
      </c>
      <c r="K2903" t="str">
        <f t="shared" si="1514"/>
        <v>0.00823184691916275-0.193805161527107i</v>
      </c>
      <c r="L2903" t="str">
        <f t="shared" si="1515"/>
        <v>0.00172144230339894-0.0343588157534982i</v>
      </c>
      <c r="M2903" t="str">
        <f t="shared" si="1516"/>
        <v>0.00995328922256169-0.228163977280605i</v>
      </c>
      <c r="N2903" t="str">
        <f t="shared" si="1517"/>
        <v>-12.0866228182071i</v>
      </c>
      <c r="O2903" t="str">
        <f t="shared" si="1518"/>
        <v>0.887111357053568+0.461555457325094i</v>
      </c>
      <c r="P2903" t="str">
        <f t="shared" si="1519"/>
        <v>0.112888642946432-0.461555457325094i</v>
      </c>
      <c r="Q2903" t="str">
        <f t="shared" si="1520"/>
        <v>-0.112888642946432+12.5481782755322i</v>
      </c>
      <c r="R2903" t="str">
        <f t="shared" si="1521"/>
        <v>-0.0368606187340851-0.00866480339471937i</v>
      </c>
      <c r="S2903" t="str">
        <f t="shared" si="1522"/>
        <v>1.3088815452353i</v>
      </c>
      <c r="T2903" t="str">
        <f t="shared" si="1523"/>
        <v>0.0113412012564404-0.0482461836069986i</v>
      </c>
      <c r="U2903" t="str">
        <f t="shared" si="1524"/>
        <v>0.00005-0.000146648738659051i</v>
      </c>
      <c r="V2903" t="str">
        <f t="shared" si="1525"/>
        <v>0.00002-0.00164246587298138i</v>
      </c>
      <c r="W2903" t="str">
        <f t="shared" si="1526"/>
        <v>0.0000422308038989729-0.000135721715789656i</v>
      </c>
      <c r="X2903" t="str">
        <f t="shared" si="1527"/>
        <v>0.0000423567116707782-0.000135634771160823i</v>
      </c>
      <c r="Y2903" t="str">
        <f t="shared" si="1528"/>
        <v>0.009+4.87072525012562i</v>
      </c>
      <c r="Z2903" t="str">
        <f t="shared" si="1529"/>
        <v>-0.000333977637575825-0.000104977122968881i</v>
      </c>
      <c r="AA2903" t="str">
        <f t="shared" si="1530"/>
        <v>0.00457402261747958-2.46375892607051i</v>
      </c>
      <c r="AB2903" t="str">
        <f t="shared" si="1531"/>
        <v>0.0379068687472138-0.161258204328744i</v>
      </c>
      <c r="AC2903" t="str">
        <f t="shared" si="1532"/>
        <v>0.963583984759388-0.0102540314868131i</v>
      </c>
      <c r="AD2903" t="str">
        <f t="shared" si="1533"/>
        <v>0.0411156898072416-0.166914981252018i</v>
      </c>
      <c r="AE2903" t="str">
        <f t="shared" si="1534"/>
        <v>-0.0000312539754613645+0.0000514296642897168i</v>
      </c>
      <c r="AF2903" t="str">
        <f t="shared" si="1535"/>
        <v>-6.36050694731308-0.154795505457984i</v>
      </c>
      <c r="AG2903" t="str">
        <f t="shared" si="1536"/>
        <v>0.998511998236689-0.000369466686802162i</v>
      </c>
      <c r="AH2903" t="str">
        <f t="shared" si="1537"/>
        <v>0.000207179713837369-0.000322684370994198i</v>
      </c>
      <c r="AI2903">
        <f t="shared" si="1538"/>
        <v>-68.325389963082145</v>
      </c>
      <c r="AJ2903">
        <f t="shared" si="1539"/>
        <v>-57.297481622848885</v>
      </c>
      <c r="AK2903"/>
      <c r="AL2903"/>
      <c r="AM2903"/>
      <c r="AN2903"/>
    </row>
    <row r="2904" spans="1:40" x14ac:dyDescent="0.35">
      <c r="A2904"/>
      <c r="B2904">
        <f t="shared" si="1505"/>
        <v>970000</v>
      </c>
      <c r="C2904" s="237" t="str">
        <f t="shared" si="1508"/>
        <v>-3.42750404928799E-08+0.00106536826330537i</v>
      </c>
      <c r="D2904" s="208" t="str">
        <f t="shared" si="1509"/>
        <v>-2.5136614649611+0.00816782335200784i</v>
      </c>
      <c r="E2904" t="str">
        <f t="shared" si="1510"/>
        <v>20500</v>
      </c>
      <c r="F2904" t="str">
        <f t="shared" si="1511"/>
        <v>0.327868852459016</v>
      </c>
      <c r="G2904" t="str">
        <f t="shared" si="1506"/>
        <v>0.327868852459016</v>
      </c>
      <c r="H2904" t="str">
        <f t="shared" si="1512"/>
        <v>3.84686077210039+0.162804442700485i</v>
      </c>
      <c r="I2904" t="str">
        <f t="shared" si="1513"/>
        <v>3809.18109247762i</v>
      </c>
      <c r="J2904" t="str">
        <f t="shared" si="1507"/>
        <v>-19639.5473017832+833.326929239145i</v>
      </c>
      <c r="K2904" t="str">
        <f t="shared" si="1514"/>
        <v>0.00821491155063542-0.193606060620141i</v>
      </c>
      <c r="L2904" t="str">
        <f t="shared" si="1515"/>
        <v>0.00171790363186752-0.0343235714053846i</v>
      </c>
      <c r="M2904" t="str">
        <f t="shared" si="1516"/>
        <v>0.00993281518250294-0.227929632025526i</v>
      </c>
      <c r="N2904" t="str">
        <f t="shared" si="1517"/>
        <v>-12.0990961131692i</v>
      </c>
      <c r="O2904" t="str">
        <f t="shared" si="1518"/>
        <v>0.892799316263206+0.450454637982508i</v>
      </c>
      <c r="P2904" t="str">
        <f t="shared" si="1519"/>
        <v>0.107200683736794-0.450454637982508i</v>
      </c>
      <c r="Q2904" t="str">
        <f t="shared" si="1520"/>
        <v>-0.107200683736794+12.5495507511517i</v>
      </c>
      <c r="R2904" t="str">
        <f t="shared" si="1521"/>
        <v>-0.0359644294992638-0.00823497783733692i</v>
      </c>
      <c r="S2904" t="str">
        <f t="shared" si="1522"/>
        <v>1.31023230018394i</v>
      </c>
      <c r="T2904" t="str">
        <f t="shared" si="1523"/>
        <v>0.0107897339537777-0.0471217571876236i</v>
      </c>
      <c r="U2904" t="str">
        <f t="shared" si="1524"/>
        <v>0.00005-0.000146497554392393i</v>
      </c>
      <c r="V2904" t="str">
        <f t="shared" si="1525"/>
        <v>0.00002-0.0016407726091948i</v>
      </c>
      <c r="W2904" t="str">
        <f t="shared" si="1526"/>
        <v>0.0000422307156946574-0.00013558404856562i</v>
      </c>
      <c r="X2904" t="str">
        <f t="shared" si="1527"/>
        <v>0.0000423563408412779-0.000135497192599015i</v>
      </c>
      <c r="Y2904" t="str">
        <f t="shared" si="1528"/>
        <v>0.009+4.87575179837136i</v>
      </c>
      <c r="Z2904" t="str">
        <f t="shared" si="1529"/>
        <v>-0.000333294904399445-0.000104866714237519i</v>
      </c>
      <c r="AA2904" t="str">
        <f t="shared" si="1530"/>
        <v>0.00456459582987263-2.46121884578915i</v>
      </c>
      <c r="AB2904" t="str">
        <f t="shared" si="1531"/>
        <v>0.0360636426031981-0.157499917730052i</v>
      </c>
      <c r="AC2904" t="str">
        <f t="shared" si="1532"/>
        <v>0.964459315204524-0.00978439036211905i</v>
      </c>
      <c r="AD2904" t="str">
        <f t="shared" si="1533"/>
        <v>0.0390452918957044-0.162907735842671i</v>
      </c>
      <c r="AE2904" t="str">
        <f t="shared" si="1534"/>
        <v>-0.0000300971958113218+0.0000502017667760657i</v>
      </c>
      <c r="AF2904" t="str">
        <f t="shared" si="1535"/>
        <v>-6.36052223706149-0.154636619348477i</v>
      </c>
      <c r="AG2904" t="str">
        <f t="shared" si="1536"/>
        <v>0.998549200423753-0.000350570270733514i</v>
      </c>
      <c r="AH2904" t="str">
        <f t="shared" si="1537"/>
        <v>0.000199596934383557-0.000315042415959058i</v>
      </c>
      <c r="AI2904">
        <f t="shared" si="1538"/>
        <v>-68.56702031883151</v>
      </c>
      <c r="AJ2904">
        <f t="shared" si="1539"/>
        <v>-57.64346207394744</v>
      </c>
      <c r="AK2904"/>
      <c r="AL2904"/>
      <c r="AM2904"/>
      <c r="AN2904"/>
    </row>
    <row r="2905" spans="1:40" x14ac:dyDescent="0.35">
      <c r="A2905"/>
      <c r="B2905">
        <f t="shared" ref="B2905:B2968" si="1540">B2904+1000</f>
        <v>971000</v>
      </c>
      <c r="C2905" s="237" t="str">
        <f t="shared" si="1508"/>
        <v>-3.42044794401382E-08+0.0010642710766307i</v>
      </c>
      <c r="D2905" s="208" t="str">
        <f t="shared" si="1509"/>
        <v>-2.51366146442013+0.00815941158750204i</v>
      </c>
      <c r="E2905" t="str">
        <f t="shared" si="1510"/>
        <v>20500</v>
      </c>
      <c r="F2905" t="str">
        <f t="shared" si="1511"/>
        <v>0.327868852459016</v>
      </c>
      <c r="G2905" t="str">
        <f t="shared" si="1506"/>
        <v>0.327868852459016</v>
      </c>
      <c r="H2905" t="str">
        <f t="shared" si="1512"/>
        <v>3.84687601530522+0.162637469945473i</v>
      </c>
      <c r="I2905" t="str">
        <f t="shared" si="1513"/>
        <v>3813.10808329461i</v>
      </c>
      <c r="J2905" t="str">
        <f t="shared" si="1507"/>
        <v>-19680.0641498146+834.186029166195i</v>
      </c>
      <c r="K2905" t="str">
        <f t="shared" si="1514"/>
        <v>0.00819802836060347-0.193407367658674i</v>
      </c>
      <c r="L2905" t="str">
        <f t="shared" si="1515"/>
        <v>0.0017143758514282-0.0342883991066501i</v>
      </c>
      <c r="M2905" t="str">
        <f t="shared" si="1516"/>
        <v>0.00991240421203167-0.227695766765324i</v>
      </c>
      <c r="N2905" t="str">
        <f t="shared" si="1517"/>
        <v>-12.1115694081312i</v>
      </c>
      <c r="O2905" t="str">
        <f t="shared" si="1518"/>
        <v>0.898348372799838+0.439283736425426i</v>
      </c>
      <c r="P2905" t="str">
        <f t="shared" si="1519"/>
        <v>0.101651627200162-0.439283736425426i</v>
      </c>
      <c r="Q2905" t="str">
        <f t="shared" si="1520"/>
        <v>-0.101651627200162+12.5508531445566i</v>
      </c>
      <c r="R2905" t="str">
        <f t="shared" si="1521"/>
        <v>-0.0350636055225572-0.00781519419545043i</v>
      </c>
      <c r="S2905" t="str">
        <f t="shared" si="1522"/>
        <v>1.31158305513259i</v>
      </c>
      <c r="T2905" t="str">
        <f t="shared" si="1523"/>
        <v>0.0102502762793234-0.0459888308552395i</v>
      </c>
      <c r="U2905" t="str">
        <f t="shared" si="1524"/>
        <v>0.00005-0.000146346681524841i</v>
      </c>
      <c r="V2905" t="str">
        <f t="shared" si="1525"/>
        <v>0.00002-0.00163908283307822i</v>
      </c>
      <c r="W2905" t="str">
        <f t="shared" si="1526"/>
        <v>0.0000422306273999203-0.000135446667205505i</v>
      </c>
      <c r="X2905" t="str">
        <f t="shared" si="1527"/>
        <v>0.0000423559707943829-0.000135359899716337i</v>
      </c>
      <c r="Y2905" t="str">
        <f t="shared" si="1528"/>
        <v>0.009+4.8807783466171i</v>
      </c>
      <c r="Z2905" t="str">
        <f t="shared" si="1529"/>
        <v>-0.000332614279532477-0.000104756538767646i</v>
      </c>
      <c r="AA2905" t="str">
        <f t="shared" si="1530"/>
        <v>0.00455519815484331-2.4586839977713i</v>
      </c>
      <c r="AB2905" t="str">
        <f t="shared" si="1531"/>
        <v>0.0342605574803939-0.153713220993888i</v>
      </c>
      <c r="AC2905" t="str">
        <f t="shared" si="1532"/>
        <v>0.965339754778104-0.00932465148453052i</v>
      </c>
      <c r="AD2905" t="str">
        <f t="shared" si="1533"/>
        <v>0.0370253142800263-0.15887460563289i</v>
      </c>
      <c r="AE2905" t="str">
        <f t="shared" si="1534"/>
        <v>-0.0000289583020178907+0.0000489653187178302i</v>
      </c>
      <c r="AF2905" t="str">
        <f t="shared" si="1535"/>
        <v>-6.36053747972535-0.154478058357971i</v>
      </c>
      <c r="AG2905" t="str">
        <f t="shared" si="1536"/>
        <v>0.99858655726978-0.000332161256016327i</v>
      </c>
      <c r="AH2905" t="str">
        <f t="shared" si="1537"/>
        <v>0.000192128082146646-0.00030734291674867i</v>
      </c>
      <c r="AI2905">
        <f t="shared" si="1538"/>
        <v>-68.814943175007258</v>
      </c>
      <c r="AJ2905">
        <f t="shared" si="1539"/>
        <v>-57.989421148448166</v>
      </c>
      <c r="AK2905"/>
      <c r="AL2905"/>
      <c r="AM2905"/>
      <c r="AN2905"/>
    </row>
    <row r="2906" spans="1:40" x14ac:dyDescent="0.35">
      <c r="A2906"/>
      <c r="B2906">
        <f t="shared" si="1540"/>
        <v>972000</v>
      </c>
      <c r="C2906" s="237" t="str">
        <f t="shared" si="1508"/>
        <v>-3.41341360563768E-08+0.00106317614754177i</v>
      </c>
      <c r="D2906" s="208" t="str">
        <f t="shared" si="1509"/>
        <v>-2.51366146388083+0.00815101713115357i</v>
      </c>
      <c r="E2906" t="str">
        <f t="shared" si="1510"/>
        <v>20500</v>
      </c>
      <c r="F2906" t="str">
        <f t="shared" si="1511"/>
        <v>0.327868852459016</v>
      </c>
      <c r="G2906" t="str">
        <f t="shared" si="1506"/>
        <v>0.327868852459016</v>
      </c>
      <c r="H2906" t="str">
        <f t="shared" si="1512"/>
        <v>3.84689121161683+0.162470838622946i</v>
      </c>
      <c r="I2906" t="str">
        <f t="shared" si="1513"/>
        <v>3817.0350741116i</v>
      </c>
      <c r="J2906" t="str">
        <f t="shared" si="1507"/>
        <v>-19720.6227462727+835.045129093246i</v>
      </c>
      <c r="K2906" t="str">
        <f t="shared" si="1514"/>
        <v>0.00818119713505574-0.19320908139242i</v>
      </c>
      <c r="L2906" t="str">
        <f t="shared" si="1515"/>
        <v>0.00171085891747079-0.0342532986371485i</v>
      </c>
      <c r="M2906" t="str">
        <f t="shared" si="1516"/>
        <v>0.00989205605252653-0.227462380029568i</v>
      </c>
      <c r="N2906" t="str">
        <f t="shared" si="1517"/>
        <v>-12.1240427030932i</v>
      </c>
      <c r="O2906" t="str">
        <f t="shared" si="1518"/>
        <v>0.903757663335358+0.428044490634576i</v>
      </c>
      <c r="P2906" t="str">
        <f t="shared" si="1519"/>
        <v>0.096242336664642-0.428044490634576i</v>
      </c>
      <c r="Q2906" t="str">
        <f t="shared" si="1520"/>
        <v>-0.096242336664642+12.5520871937278i</v>
      </c>
      <c r="R2906" t="str">
        <f t="shared" si="1521"/>
        <v>-0.0341582407452503-0.00740553075550771i</v>
      </c>
      <c r="S2906" t="str">
        <f t="shared" si="1522"/>
        <v>1.31293381008123i</v>
      </c>
      <c r="T2906" t="str">
        <f t="shared" si="1523"/>
        <v>0.00972297171050247-0.0448475091673334i</v>
      </c>
      <c r="U2906" t="str">
        <f t="shared" si="1524"/>
        <v>0.00005-0.000146196119095289i</v>
      </c>
      <c r="V2906" t="str">
        <f t="shared" si="1525"/>
        <v>0.00002-0.00163739653386724i</v>
      </c>
      <c r="W2906" t="str">
        <f t="shared" si="1526"/>
        <v>0.0000422305390147635-0.000135309570826973i</v>
      </c>
      <c r="X2906" t="str">
        <f t="shared" si="1527"/>
        <v>0.0000423556015265044-0.000135222891631023i</v>
      </c>
      <c r="Y2906" t="str">
        <f t="shared" si="1528"/>
        <v>0.009+4.88580489486285i</v>
      </c>
      <c r="Z2906" t="str">
        <f t="shared" si="1529"/>
        <v>-0.000331935754302872-0.000104646595814375i</v>
      </c>
      <c r="AA2906" t="str">
        <f t="shared" si="1530"/>
        <v>0.0045458294726351-2.45615436586645i</v>
      </c>
      <c r="AB2906" t="str">
        <f t="shared" si="1531"/>
        <v>0.0324980929382229-0.149898463593543i</v>
      </c>
      <c r="AC2906" t="str">
        <f t="shared" si="1532"/>
        <v>0.966225211665182-0.00887489757020521i</v>
      </c>
      <c r="AD2906" t="str">
        <f t="shared" si="1533"/>
        <v>0.0350560829000767-0.154816229842311i</v>
      </c>
      <c r="AE2906" t="str">
        <f t="shared" si="1534"/>
        <v>-0.0000278373587501546+0.0000477205422929549i</v>
      </c>
      <c r="AF2906" t="str">
        <f t="shared" si="1535"/>
        <v>-6.36055267549766-0.154319821491792i</v>
      </c>
      <c r="AG2906" t="str">
        <f t="shared" si="1536"/>
        <v>0.998624062616509-0.000314241047669286i</v>
      </c>
      <c r="AH2906" t="str">
        <f t="shared" si="1537"/>
        <v>0.00018477359176988-0.000299587316666088i</v>
      </c>
      <c r="AI2906">
        <f t="shared" si="1538"/>
        <v>-69.069502843703816</v>
      </c>
      <c r="AJ2906">
        <f t="shared" si="1539"/>
        <v>-58.335358371862768</v>
      </c>
      <c r="AK2906"/>
      <c r="AL2906"/>
      <c r="AM2906"/>
      <c r="AN2906"/>
    </row>
    <row r="2907" spans="1:40" x14ac:dyDescent="0.35">
      <c r="A2907"/>
      <c r="B2907">
        <f t="shared" si="1540"/>
        <v>973000</v>
      </c>
      <c r="C2907" s="237" t="str">
        <f t="shared" si="1508"/>
        <v>-3.40640094472191E-08+0.00106208346907789i</v>
      </c>
      <c r="D2907" s="208" t="str">
        <f t="shared" si="1509"/>
        <v>-2.51366146334319+0.00814263992959716i</v>
      </c>
      <c r="E2907" t="str">
        <f t="shared" si="1510"/>
        <v>20500</v>
      </c>
      <c r="F2907" t="str">
        <f t="shared" si="1511"/>
        <v>0.327868852459016</v>
      </c>
      <c r="G2907" t="str">
        <f t="shared" si="1506"/>
        <v>0.327868852459016</v>
      </c>
      <c r="H2907" t="str">
        <f t="shared" si="1512"/>
        <v>3.84690636122723+0.162304547688906i</v>
      </c>
      <c r="I2907" t="str">
        <f t="shared" si="1513"/>
        <v>3820.96206492859i</v>
      </c>
      <c r="J2907" t="str">
        <f t="shared" si="1507"/>
        <v>-19761.2230911573+835.904229020297i</v>
      </c>
      <c r="K2907" t="str">
        <f t="shared" si="1514"/>
        <v>0.00816441766107675-0.19301120057619i</v>
      </c>
      <c r="L2907" t="str">
        <f t="shared" si="1515"/>
        <v>0.0017073527856131-0.034218269777627i</v>
      </c>
      <c r="M2907" t="str">
        <f t="shared" si="1516"/>
        <v>0.00987177044668985-0.227229470353817i</v>
      </c>
      <c r="N2907" t="str">
        <f t="shared" si="1517"/>
        <v>-12.1365159980553i</v>
      </c>
      <c r="O2907" t="str">
        <f t="shared" si="1518"/>
        <v>0.909026346286596+0.416738649223758i</v>
      </c>
      <c r="P2907" t="str">
        <f t="shared" si="1519"/>
        <v>0.090973653713404-0.416738649223758i</v>
      </c>
      <c r="Q2907" t="str">
        <f t="shared" si="1520"/>
        <v>-0.090973653713404+12.5532546472791i</v>
      </c>
      <c r="R2907" t="str">
        <f t="shared" si="1521"/>
        <v>-0.033248430651239-0.00700606535659554i</v>
      </c>
      <c r="S2907" t="str">
        <f t="shared" si="1522"/>
        <v>1.31428456502987i</v>
      </c>
      <c r="T2907" t="str">
        <f t="shared" si="1523"/>
        <v>0.00920796355976401-0.0436978992163895i</v>
      </c>
      <c r="U2907" t="str">
        <f t="shared" si="1524"/>
        <v>0.0000499999999999999-0.000146045866146578i</v>
      </c>
      <c r="V2907" t="str">
        <f t="shared" si="1525"/>
        <v>0.00002-0.00163571370084168i</v>
      </c>
      <c r="W2907" t="str">
        <f t="shared" si="1526"/>
        <v>0.0000422304505391885-0.00013517275855131i</v>
      </c>
      <c r="X2907" t="str">
        <f t="shared" si="1527"/>
        <v>0.0000423552330340722-0.000135086167464932i</v>
      </c>
      <c r="Y2907" t="str">
        <f t="shared" si="1528"/>
        <v>0.009+4.89083144310859i</v>
      </c>
      <c r="Z2907" t="str">
        <f t="shared" si="1529"/>
        <v>-0.000331259320083128-0.00010453688463601i</v>
      </c>
      <c r="AA2907" t="str">
        <f t="shared" si="1530"/>
        <v>0.00453648966410673-2.45362993399048i</v>
      </c>
      <c r="AB2907" t="str">
        <f t="shared" si="1531"/>
        <v>0.030776727984691-0.146056003475293i</v>
      </c>
      <c r="AC2907" t="str">
        <f t="shared" si="1532"/>
        <v>0.967115592482079-0.00843521093785386i</v>
      </c>
      <c r="AD2907" t="str">
        <f t="shared" si="1533"/>
        <v>0.0331379154761954-0.150733251848498i</v>
      </c>
      <c r="AE2907" t="str">
        <f t="shared" si="1534"/>
        <v>-0.0000267344279089138+0.0000464676600740395i</v>
      </c>
      <c r="AF2907" t="str">
        <f t="shared" si="1535"/>
        <v>-6.36056782457042-0.154161907759309i</v>
      </c>
      <c r="AG2907" t="str">
        <f t="shared" si="1536"/>
        <v>0.998661710293921-0.000296810971949384i</v>
      </c>
      <c r="AH2907" t="str">
        <f t="shared" si="1537"/>
        <v>0.000177533879488439-0.000291777061375102i</v>
      </c>
      <c r="AI2907">
        <f t="shared" si="1538"/>
        <v>-69.33107319719079</v>
      </c>
      <c r="AJ2907">
        <f t="shared" si="1539"/>
        <v>-58.681273275045058</v>
      </c>
      <c r="AK2907"/>
      <c r="AL2907"/>
      <c r="AM2907"/>
      <c r="AN2907"/>
    </row>
    <row r="2908" spans="1:40" x14ac:dyDescent="0.35">
      <c r="A2908"/>
      <c r="B2908">
        <f t="shared" si="1540"/>
        <v>974000</v>
      </c>
      <c r="C2908" s="237" t="str">
        <f t="shared" si="1508"/>
        <v>-3.39940987228773E-08+0.00106099303430695i</v>
      </c>
      <c r="D2908" s="208" t="str">
        <f t="shared" si="1509"/>
        <v>-2.51366146280722+0.00813427992968662i</v>
      </c>
      <c r="E2908" t="str">
        <f t="shared" si="1510"/>
        <v>20500</v>
      </c>
      <c r="F2908" t="str">
        <f t="shared" si="1511"/>
        <v>0.327868852459016</v>
      </c>
      <c r="G2908" t="str">
        <f t="shared" si="1506"/>
        <v>0.327868852459016</v>
      </c>
      <c r="H2908" t="str">
        <f t="shared" si="1512"/>
        <v>3.84692146432748+0.162138596103602i</v>
      </c>
      <c r="I2908" t="str">
        <f t="shared" si="1513"/>
        <v>3824.88905574557i</v>
      </c>
      <c r="J2908" t="str">
        <f t="shared" si="1507"/>
        <v>-19801.8651844686+836.763328947348i</v>
      </c>
      <c r="K2908" t="str">
        <f t="shared" si="1514"/>
        <v>0.00814768972683948-0.19281372396986i</v>
      </c>
      <c r="L2908" t="str">
        <f t="shared" si="1515"/>
        <v>0.00170385741169945-0.0341833123097217i</v>
      </c>
      <c r="M2908" t="str">
        <f t="shared" si="1516"/>
        <v>0.00985154713853893-0.226997036279582i</v>
      </c>
      <c r="N2908" t="str">
        <f t="shared" si="1517"/>
        <v>-12.1489892930173i</v>
      </c>
      <c r="O2908" t="str">
        <f t="shared" si="1518"/>
        <v>0.914153601946137+0.405367971168054i</v>
      </c>
      <c r="P2908" t="str">
        <f t="shared" si="1519"/>
        <v>0.085846398053863-0.405367971168054i</v>
      </c>
      <c r="Q2908" t="str">
        <f t="shared" si="1520"/>
        <v>-0.085846398053863+12.5543572641854i</v>
      </c>
      <c r="R2908" t="str">
        <f t="shared" si="1521"/>
        <v>-0.0323342722802815-0.00661687536022961i</v>
      </c>
      <c r="S2908" t="str">
        <f t="shared" si="1522"/>
        <v>1.31563531997851i</v>
      </c>
      <c r="T2908" t="str">
        <f t="shared" si="1523"/>
        <v>0.0087053949318136-0.0425401106577404i</v>
      </c>
      <c r="U2908" t="str">
        <f t="shared" si="1524"/>
        <v>0.0000499999999999999-0.000145895921725483i</v>
      </c>
      <c r="V2908" t="str">
        <f t="shared" si="1525"/>
        <v>0.00002-0.00163403432332541i</v>
      </c>
      <c r="W2908" t="str">
        <f t="shared" si="1526"/>
        <v>0.0000422303619731974-0.000135036229503415i</v>
      </c>
      <c r="X2908" t="str">
        <f t="shared" si="1527"/>
        <v>0.0000423548653135341-0.000134949726343531i</v>
      </c>
      <c r="Y2908" t="str">
        <f t="shared" si="1528"/>
        <v>0.009+4.89585799135433i</v>
      </c>
      <c r="Z2908" t="str">
        <f t="shared" si="1529"/>
        <v>-0.000330584968290013-0.000104427404494029i</v>
      </c>
      <c r="AA2908" t="str">
        <f t="shared" si="1530"/>
        <v>0.00452717861072822-2.45111068612535i</v>
      </c>
      <c r="AB2908" t="str">
        <f t="shared" si="1531"/>
        <v>0.0290969409334415-0.142186207151485i</v>
      </c>
      <c r="AC2908" t="str">
        <f t="shared" si="1532"/>
        <v>0.968010802261971-0.00800567347889619i</v>
      </c>
      <c r="AD2908" t="str">
        <f t="shared" si="1533"/>
        <v>0.0312711214551131-0.146626319078395i</v>
      </c>
      <c r="AE2908" t="str">
        <f t="shared" si="1534"/>
        <v>-0.0000256495686265019+0.0000452068949938375i</v>
      </c>
      <c r="AF2908" t="str">
        <f t="shared" si="1535"/>
        <v>-6.3605829271347-0.154004316173915i</v>
      </c>
      <c r="AG2908" t="str">
        <f t="shared" si="1536"/>
        <v>0.998699494121259-0.000279872276274536i</v>
      </c>
      <c r="AH2908" t="str">
        <f t="shared" si="1537"/>
        <v>0.000170409343141641-0.000283913598663447i</v>
      </c>
      <c r="AI2908">
        <f t="shared" si="1538"/>
        <v>-69.600061150560009</v>
      </c>
      <c r="AJ2908">
        <f t="shared" si="1539"/>
        <v>-59.027165394245827</v>
      </c>
      <c r="AK2908"/>
      <c r="AL2908"/>
      <c r="AM2908"/>
      <c r="AN2908"/>
    </row>
    <row r="2909" spans="1:40" x14ac:dyDescent="0.35">
      <c r="A2909"/>
      <c r="B2909">
        <f t="shared" si="1540"/>
        <v>975000</v>
      </c>
      <c r="C2909" s="237" t="str">
        <f t="shared" si="1508"/>
        <v>-3.39244029981246E-08+0.00105990483632528i</v>
      </c>
      <c r="D2909" s="208" t="str">
        <f t="shared" si="1509"/>
        <v>-2.51366146227288+0.00812593707849382i</v>
      </c>
      <c r="E2909" t="str">
        <f t="shared" si="1510"/>
        <v>20500</v>
      </c>
      <c r="F2909" t="str">
        <f t="shared" si="1511"/>
        <v>0.327868852459016</v>
      </c>
      <c r="G2909" t="str">
        <f t="shared" si="1506"/>
        <v>0.327868852459016</v>
      </c>
      <c r="H2909" t="str">
        <f t="shared" si="1512"/>
        <v>3.84693652110759+0.161972982831498i</v>
      </c>
      <c r="I2909" t="str">
        <f t="shared" si="1513"/>
        <v>3828.81604656256i</v>
      </c>
      <c r="J2909" t="str">
        <f t="shared" si="1507"/>
        <v>-19842.5490262065+837.622428874398i</v>
      </c>
      <c r="K2909" t="str">
        <f t="shared" si="1514"/>
        <v>0.00813101312159925-0.192616650338353i</v>
      </c>
      <c r="L2909" t="str">
        <f t="shared" si="1515"/>
        <v>0.00170037275179947-0.0341484260159538i</v>
      </c>
      <c r="M2909" t="str">
        <f t="shared" si="1516"/>
        <v>0.00983138587339872-0.226765076354307i</v>
      </c>
      <c r="N2909" t="str">
        <f t="shared" si="1517"/>
        <v>-12.1614625879793i</v>
      </c>
      <c r="O2909" t="str">
        <f t="shared" si="1518"/>
        <v>0.919138632610102+0.393934225529634i</v>
      </c>
      <c r="P2909" t="str">
        <f t="shared" si="1519"/>
        <v>0.080861367389898-0.393934225529634i</v>
      </c>
      <c r="Q2909" t="str">
        <f t="shared" si="1520"/>
        <v>-0.080861367389898+12.5553968135089i</v>
      </c>
      <c r="R2909" t="str">
        <f t="shared" si="1521"/>
        <v>-0.0314158642407047-0.00623803761943949i</v>
      </c>
      <c r="S2909" t="str">
        <f t="shared" si="1522"/>
        <v>1.31698607492716i</v>
      </c>
      <c r="T2909" t="str">
        <f t="shared" si="1523"/>
        <v>0.00821540867967358-0.0413742557368102i</v>
      </c>
      <c r="U2909" t="str">
        <f t="shared" si="1524"/>
        <v>0.0000499999999999999-0.000145746284882688i</v>
      </c>
      <c r="V2909" t="str">
        <f t="shared" si="1525"/>
        <v>0.00002-0.00163235839068611i</v>
      </c>
      <c r="W2909" t="str">
        <f t="shared" si="1526"/>
        <v>0.0000422302733167914-0.00013489998281177i</v>
      </c>
      <c r="X2909" t="str">
        <f t="shared" si="1527"/>
        <v>0.0000423544983613557-0.000134813567395869i</v>
      </c>
      <c r="Y2909" t="str">
        <f t="shared" si="1528"/>
        <v>0.009+4.90088453960008i</v>
      </c>
      <c r="Z2909" t="str">
        <f t="shared" si="1529"/>
        <v>-0.000329912690384275-0.000104318154653063i</v>
      </c>
      <c r="AA2909" t="str">
        <f t="shared" si="1530"/>
        <v>0.00451789619457722-2.44859660631872i</v>
      </c>
      <c r="AB2909" t="str">
        <f t="shared" si="1531"/>
        <v>0.0274592092568906-0.138289449791598i</v>
      </c>
      <c r="AC2909" t="str">
        <f t="shared" si="1532"/>
        <v>0.968910744440996-0.00758636662688889i</v>
      </c>
      <c r="AD2909" t="str">
        <f t="shared" si="1533"/>
        <v>0.0294560019572519-0.142496082898785i</v>
      </c>
      <c r="AE2909" t="str">
        <f t="shared" si="1534"/>
        <v>-0.0000245828372669725+0.0000439384703107213i</v>
      </c>
      <c r="AF2909" t="str">
        <f t="shared" si="1535"/>
        <v>-6.36059798338047-0.153847045753004i</v>
      </c>
      <c r="AG2909" t="str">
        <f t="shared" si="1536"/>
        <v>0.998737407908057-0.000263426129158873i</v>
      </c>
      <c r="AH2909" t="str">
        <f t="shared" si="1537"/>
        <v>0.00016340036218783-0.000275998378206244i</v>
      </c>
      <c r="AI2909">
        <f t="shared" si="1538"/>
        <v>-69.876910672899086</v>
      </c>
      <c r="AJ2909">
        <f t="shared" si="1539"/>
        <v>-59.37303427118708</v>
      </c>
      <c r="AK2909"/>
      <c r="AL2909"/>
      <c r="AM2909"/>
      <c r="AN2909"/>
    </row>
    <row r="2910" spans="1:40" x14ac:dyDescent="0.35">
      <c r="A2910"/>
      <c r="B2910">
        <f t="shared" si="1540"/>
        <v>976000</v>
      </c>
      <c r="C2910" s="237" t="str">
        <f t="shared" si="1508"/>
        <v>-3.38549213922667E-08+0.0010588188682575i</v>
      </c>
      <c r="D2910" s="208" t="str">
        <f t="shared" si="1509"/>
        <v>-2.51366146174018+0.0081176113233075i</v>
      </c>
      <c r="E2910" t="str">
        <f t="shared" si="1510"/>
        <v>20500</v>
      </c>
      <c r="F2910" t="str">
        <f t="shared" si="1511"/>
        <v>0.327868852459016</v>
      </c>
      <c r="G2910" t="str">
        <f t="shared" si="1506"/>
        <v>0.327868852459016</v>
      </c>
      <c r="H2910" t="str">
        <f t="shared" si="1512"/>
        <v>3.84695153175668+0.161807706841265i</v>
      </c>
      <c r="I2910" t="str">
        <f t="shared" si="1513"/>
        <v>3832.74303737955i</v>
      </c>
      <c r="J2910" t="str">
        <f t="shared" si="1507"/>
        <v>-19883.274616371+838.481528801449i</v>
      </c>
      <c r="K2910" t="str">
        <f t="shared" si="1514"/>
        <v>0.00811438763568676-0.192419978451607i</v>
      </c>
      <c r="L2910" t="str">
        <f t="shared" si="1515"/>
        <v>0.0016968987622065-0.0341136106797242i</v>
      </c>
      <c r="M2910" t="str">
        <f t="shared" si="1516"/>
        <v>0.00981128639789326-0.226533589131331i</v>
      </c>
      <c r="N2910" t="str">
        <f t="shared" si="1517"/>
        <v>-12.1739358829414i</v>
      </c>
      <c r="O2910" t="str">
        <f t="shared" si="1518"/>
        <v>0.923980662702124+0.382439191182786i</v>
      </c>
      <c r="P2910" t="str">
        <f t="shared" si="1519"/>
        <v>0.076019337297876-0.382439191182786i</v>
      </c>
      <c r="Q2910" t="str">
        <f t="shared" si="1520"/>
        <v>-0.076019337297876+12.5563750741242i</v>
      </c>
      <c r="R2910" t="str">
        <f t="shared" si="1521"/>
        <v>-0.0304933067216641-0.00586962844720651i</v>
      </c>
      <c r="S2910" t="str">
        <f t="shared" si="1522"/>
        <v>1.3183368298758i</v>
      </c>
      <c r="T2910" t="str">
        <f t="shared" si="1523"/>
        <v>0.00773814735963905-0.0402004493158691i</v>
      </c>
      <c r="U2910" t="str">
        <f t="shared" si="1524"/>
        <v>0.0000499999999999999-0.000145596954672767i</v>
      </c>
      <c r="V2910" t="str">
        <f t="shared" si="1525"/>
        <v>0.00002-0.00163068589233499i</v>
      </c>
      <c r="W2910" t="str">
        <f t="shared" si="1526"/>
        <v>0.0000422301845699727-0.000134764017608436i</v>
      </c>
      <c r="X2910" t="str">
        <f t="shared" si="1527"/>
        <v>0.0000423541321740223-0.000134677689754574i</v>
      </c>
      <c r="Y2910" t="str">
        <f t="shared" si="1528"/>
        <v>0.009+4.90591108784582i</v>
      </c>
      <c r="Z2910" t="str">
        <f t="shared" si="1529"/>
        <v>-0.000329242477870414-0.000104209134380884i</v>
      </c>
      <c r="AA2910" t="str">
        <f t="shared" si="1530"/>
        <v>0.00450864229833528-2.44608767868365i</v>
      </c>
      <c r="AB2910" t="str">
        <f t="shared" si="1531"/>
        <v>0.0258640094356726-0.134366115311665i</v>
      </c>
      <c r="AC2910" t="str">
        <f t="shared" si="1532"/>
        <v>0.969815320844785-0.00717737132628462i</v>
      </c>
      <c r="AD2910" t="str">
        <f t="shared" si="1533"/>
        <v>0.0276928497256817-0.13834319850632i</v>
      </c>
      <c r="AE2910" t="str">
        <f t="shared" si="1534"/>
        <v>-0.0000235342874268029+0.0000426626095742861i</v>
      </c>
      <c r="AF2910" t="str">
        <f t="shared" si="1535"/>
        <v>-6.36061299349686-0.153690095517958i</v>
      </c>
      <c r="AG2910" t="str">
        <f t="shared" si="1536"/>
        <v>0.998775445455165-0.000247473620163124i</v>
      </c>
      <c r="AH2910" t="str">
        <f t="shared" si="1537"/>
        <v>0.000156507297722898-0.000268032851330828i</v>
      </c>
      <c r="AI2910">
        <f t="shared" si="1538"/>
        <v>-70.162107426220018</v>
      </c>
      <c r="AJ2910">
        <f t="shared" si="1539"/>
        <v>-59.718879453114397</v>
      </c>
      <c r="AK2910"/>
      <c r="AL2910"/>
      <c r="AM2910"/>
      <c r="AN2910"/>
    </row>
    <row r="2911" spans="1:40" x14ac:dyDescent="0.35">
      <c r="A2911"/>
      <c r="B2911">
        <f t="shared" si="1540"/>
        <v>977000</v>
      </c>
      <c r="C2911" s="237" t="str">
        <f t="shared" si="1508"/>
        <v>-3.37856530291142E-08+0.00105773512325637i</v>
      </c>
      <c r="D2911" s="208" t="str">
        <f t="shared" si="1509"/>
        <v>-2.51366146120913+0.00810930261163217i</v>
      </c>
      <c r="E2911" t="str">
        <f t="shared" si="1510"/>
        <v>20500</v>
      </c>
      <c r="F2911" t="str">
        <f t="shared" si="1511"/>
        <v>0.327868852459016</v>
      </c>
      <c r="G2911" t="str">
        <f t="shared" si="1506"/>
        <v>0.327868852459016</v>
      </c>
      <c r="H2911" t="str">
        <f t="shared" si="1512"/>
        <v>3.8469664964629+0.161642767105751i</v>
      </c>
      <c r="I2911" t="str">
        <f t="shared" si="1513"/>
        <v>3836.67002819653i</v>
      </c>
      <c r="J2911" t="str">
        <f t="shared" si="1507"/>
        <v>-19924.0419549621+839.340628728499i</v>
      </c>
      <c r="K2911" t="str">
        <f t="shared" si="1514"/>
        <v>0.00809781306050153-0.192223707084554i</v>
      </c>
      <c r="L2911" t="str">
        <f t="shared" si="1515"/>
        <v>0.00169343539943642-0.0340788660853097i</v>
      </c>
      <c r="M2911" t="str">
        <f t="shared" si="1516"/>
        <v>0.00979124845993795-0.226302573169864i</v>
      </c>
      <c r="N2911" t="str">
        <f t="shared" si="1517"/>
        <v>-12.1864091779034i</v>
      </c>
      <c r="O2911" t="str">
        <f t="shared" si="1518"/>
        <v>0.928678938893903+0.370884656537439i</v>
      </c>
      <c r="P2911" t="str">
        <f t="shared" si="1519"/>
        <v>0.071321061106097-0.370884656537439i</v>
      </c>
      <c r="Q2911" t="str">
        <f t="shared" si="1520"/>
        <v>-0.071321061106097+12.5572938344408i</v>
      </c>
      <c r="R2911" t="str">
        <f t="shared" si="1521"/>
        <v>-0.0295667015048807-0.00551172358422748i</v>
      </c>
      <c r="S2911" t="str">
        <f t="shared" si="1522"/>
        <v>1.31968758482444i</v>
      </c>
      <c r="T2911" t="str">
        <f t="shared" si="1523"/>
        <v>0.00727375318508907-0.0390188089002012i</v>
      </c>
      <c r="U2911" t="str">
        <f t="shared" si="1524"/>
        <v>0.0000500000000000001-0.000145447930154167i</v>
      </c>
      <c r="V2911" t="str">
        <f t="shared" si="1525"/>
        <v>0.00002-0.00162901681772667i</v>
      </c>
      <c r="W2911" t="str">
        <f t="shared" si="1526"/>
        <v>0.0000422300957327429-0.000134628333029023i</v>
      </c>
      <c r="X2911" t="str">
        <f t="shared" si="1527"/>
        <v>0.0000423537667480353-0.000134542092555814i</v>
      </c>
      <c r="Y2911" t="str">
        <f t="shared" si="1528"/>
        <v>0.009+4.91093763609156i</v>
      </c>
      <c r="Z2911" t="str">
        <f t="shared" si="1529"/>
        <v>-0.00032857432229636-0.000104100342948387i</v>
      </c>
      <c r="AA2911" t="str">
        <f t="shared" si="1530"/>
        <v>0.00449941680528415-2.44358388739826i</v>
      </c>
      <c r="AB2911" t="str">
        <f t="shared" si="1531"/>
        <v>0.024311816804258-0.130416596461738i</v>
      </c>
      <c r="AC2911" t="str">
        <f t="shared" si="1532"/>
        <v>0.970724431675496-0.00677876800049427i</v>
      </c>
      <c r="AD2911" t="str">
        <f t="shared" si="1533"/>
        <v>0.0259819490766026-0.134168324816909i</v>
      </c>
      <c r="AE2911" t="str">
        <f t="shared" si="1534"/>
        <v>-0.000022503969936034+0.0000413795365910118i</v>
      </c>
      <c r="AF2911" t="str">
        <f t="shared" si="1535"/>
        <v>-6.36062795767203-0.153533464494119i</v>
      </c>
      <c r="AG2911" t="str">
        <f t="shared" si="1536"/>
        <v>0.998813600555765-0.000232015759858787i</v>
      </c>
      <c r="AH2911" t="str">
        <f t="shared" si="1537"/>
        <v>0.000149730492501893-0.000260018470782387i</v>
      </c>
      <c r="AI2911">
        <f t="shared" si="1538"/>
        <v>-70.456184153883129</v>
      </c>
      <c r="AJ2911">
        <f t="shared" si="1539"/>
        <v>-60.06470049284448</v>
      </c>
      <c r="AK2911"/>
      <c r="AL2911"/>
      <c r="AM2911"/>
      <c r="AN2911"/>
    </row>
    <row r="2912" spans="1:40" x14ac:dyDescent="0.35">
      <c r="A2912"/>
      <c r="B2912">
        <f t="shared" si="1540"/>
        <v>978000</v>
      </c>
      <c r="C2912" s="237" t="str">
        <f t="shared" si="1508"/>
        <v>-3.37165970369547E-08+0.00105665359450269i</v>
      </c>
      <c r="D2912" s="208" t="str">
        <f t="shared" si="1509"/>
        <v>-2.5136614606797+0.00810101089118729i</v>
      </c>
      <c r="E2912" t="str">
        <f t="shared" si="1510"/>
        <v>20500</v>
      </c>
      <c r="F2912" t="str">
        <f t="shared" si="1511"/>
        <v>0.327868852459016</v>
      </c>
      <c r="G2912" t="str">
        <f t="shared" si="1506"/>
        <v>0.327868852459016</v>
      </c>
      <c r="H2912" t="str">
        <f t="shared" si="1512"/>
        <v>3.84698141541339+0.161478162601957i</v>
      </c>
      <c r="I2912" t="str">
        <f t="shared" si="1513"/>
        <v>3840.59701901352i</v>
      </c>
      <c r="J2912" t="str">
        <f t="shared" si="1507"/>
        <v>-19964.8510419798+840.19972865555i</v>
      </c>
      <c r="K2912" t="str">
        <f t="shared" si="1514"/>
        <v>0.00808128918850554-0.192027835017094i</v>
      </c>
      <c r="L2912" t="str">
        <f t="shared" si="1515"/>
        <v>0.0016899826202262-0.0340441920178589i</v>
      </c>
      <c r="M2912" t="str">
        <f t="shared" si="1516"/>
        <v>0.00977127180873174-0.226072027034953i</v>
      </c>
      <c r="N2912" t="str">
        <f t="shared" si="1517"/>
        <v>-12.1988824728654i</v>
      </c>
      <c r="O2912" t="str">
        <f t="shared" si="1518"/>
        <v>0.933232730222641+0.359272419260365i</v>
      </c>
      <c r="P2912" t="str">
        <f t="shared" si="1519"/>
        <v>0.066767269777359-0.359272419260365i</v>
      </c>
      <c r="Q2912" t="str">
        <f t="shared" si="1520"/>
        <v>-0.066767269777359+12.5581548921258i</v>
      </c>
      <c r="R2912" t="str">
        <f t="shared" si="1521"/>
        <v>-0.0286361519757522-0.00516439816598169i</v>
      </c>
      <c r="S2912" t="str">
        <f t="shared" si="1522"/>
        <v>1.32103833977309i</v>
      </c>
      <c r="T2912" t="str">
        <f t="shared" si="1523"/>
        <v>0.00682236797911564-0.0378294546635376i</v>
      </c>
      <c r="U2912" t="str">
        <f t="shared" si="1524"/>
        <v>0.0000500000000000001-0.000145299210389183i</v>
      </c>
      <c r="V2912" t="str">
        <f t="shared" si="1525"/>
        <v>0.00002-0.00162735115635885i</v>
      </c>
      <c r="W2912" t="str">
        <f t="shared" si="1526"/>
        <v>0.0000422300068051036-0.000134492928212679i</v>
      </c>
      <c r="X2912" t="str">
        <f t="shared" si="1527"/>
        <v>0.0000423534020799155-0.000134406774939301i</v>
      </c>
      <c r="Y2912" t="str">
        <f t="shared" si="1528"/>
        <v>0.009+4.91596418433731i</v>
      </c>
      <c r="Z2912" t="str">
        <f t="shared" si="1529"/>
        <v>-0.000327908215253256-0.000103991779629571i</v>
      </c>
      <c r="AA2912" t="str">
        <f t="shared" si="1530"/>
        <v>0.00449021959930196-2.44108521670537i</v>
      </c>
      <c r="AB2912" t="str">
        <f t="shared" si="1531"/>
        <v>0.0228031053926206-0.126441294910895i</v>
      </c>
      <c r="AC2912" t="str">
        <f t="shared" si="1532"/>
        <v>0.971637975499444-0.00639063651922377i</v>
      </c>
      <c r="AD2912" t="str">
        <f t="shared" si="1533"/>
        <v>0.0243235758512328-0.129972124354102i</v>
      </c>
      <c r="AE2912" t="str">
        <f t="shared" si="1534"/>
        <v>-0.000021491932859774+0.0000400894753899034i</v>
      </c>
      <c r="AF2912" t="str">
        <f t="shared" si="1535"/>
        <v>-6.36064287609309-0.15337715171077i</v>
      </c>
      <c r="AG2912" t="str">
        <f t="shared" si="1536"/>
        <v>0.998851866996406-0.000217053479804938i</v>
      </c>
      <c r="AH2912" t="str">
        <f t="shared" si="1537"/>
        <v>0.000143070270963232-0.000251956690489966i</v>
      </c>
      <c r="AI2912">
        <f t="shared" si="1538"/>
        <v>-70.759726968714091</v>
      </c>
      <c r="AJ2912">
        <f t="shared" si="1539"/>
        <v>-60.410496948838336</v>
      </c>
      <c r="AK2912"/>
      <c r="AL2912"/>
      <c r="AM2912"/>
      <c r="AN2912"/>
    </row>
    <row r="2913" spans="1:40" x14ac:dyDescent="0.35">
      <c r="A2913"/>
      <c r="B2913">
        <f t="shared" si="1540"/>
        <v>979000</v>
      </c>
      <c r="C2913" s="237" t="str">
        <f t="shared" si="1508"/>
        <v>-3.36477525485258E-08+0.00105557427520509i</v>
      </c>
      <c r="D2913" s="208" t="str">
        <f t="shared" si="1509"/>
        <v>-2.5136614601519+0.00809273610990569i</v>
      </c>
      <c r="E2913" t="str">
        <f t="shared" si="1510"/>
        <v>20500</v>
      </c>
      <c r="F2913" t="str">
        <f t="shared" si="1511"/>
        <v>0.327868852459016</v>
      </c>
      <c r="G2913" t="str">
        <f t="shared" si="1506"/>
        <v>0.327868852459016</v>
      </c>
      <c r="H2913" t="str">
        <f t="shared" si="1512"/>
        <v>3.84699628879439+0.161313892311028i</v>
      </c>
      <c r="I2913" t="str">
        <f t="shared" si="1513"/>
        <v>3844.52400983051i</v>
      </c>
      <c r="J2913" t="str">
        <f t="shared" si="1507"/>
        <v>-20005.7018774242+841.058828582601i</v>
      </c>
      <c r="K2913" t="str">
        <f t="shared" si="1514"/>
        <v>0.00806481581321648-0.191832361034065i</v>
      </c>
      <c r="L2913" t="str">
        <f t="shared" si="1515"/>
        <v>0.00168654038153252-0.0340095882633864i</v>
      </c>
      <c r="M2913" t="str">
        <f t="shared" si="1516"/>
        <v>0.009751356194749-0.225841949297451i</v>
      </c>
      <c r="N2913" t="str">
        <f t="shared" si="1517"/>
        <v>-12.2113557678274i</v>
      </c>
      <c r="O2913" t="str">
        <f t="shared" si="1518"/>
        <v>0.93764132820461+0.347604285995865i</v>
      </c>
      <c r="P2913" t="str">
        <f t="shared" si="1519"/>
        <v>0.06235867179539-0.347604285995865i</v>
      </c>
      <c r="Q2913" t="str">
        <f t="shared" si="1520"/>
        <v>-0.06235867179539+12.5589600538233i</v>
      </c>
      <c r="R2913" t="str">
        <f t="shared" si="1521"/>
        <v>-0.0277017631339691-0.00482772668916224i</v>
      </c>
      <c r="S2913" t="str">
        <f t="shared" si="1522"/>
        <v>1.32238909472173i</v>
      </c>
      <c r="T2913" t="str">
        <f t="shared" si="1523"/>
        <v>0.00638413312604519-0.0366325094729252i</v>
      </c>
      <c r="U2913" t="str">
        <f t="shared" si="1524"/>
        <v>0.0000500000000000001-0.000145150794443944i</v>
      </c>
      <c r="V2913" t="str">
        <f t="shared" si="1525"/>
        <v>0.00002-0.00162568889777217i</v>
      </c>
      <c r="W2913" t="str">
        <f t="shared" si="1526"/>
        <v>0.0000422299177870566-0.000134357802302066i</v>
      </c>
      <c r="X2913" t="str">
        <f t="shared" si="1527"/>
        <v>0.0000423530381662001-0.000134271736048253i</v>
      </c>
      <c r="Y2913" t="str">
        <f t="shared" si="1528"/>
        <v>0.009+4.92099073258305i</v>
      </c>
      <c r="Z2913" t="str">
        <f t="shared" si="1529"/>
        <v>-0.000327244148375158-0.000103883443701525i</v>
      </c>
      <c r="AA2913" t="str">
        <f t="shared" si="1530"/>
        <v>0.00448105056485983-2.43859165091219i</v>
      </c>
      <c r="AB2913" t="str">
        <f t="shared" si="1531"/>
        <v>0.0213383477642024-0.122440621330362i</v>
      </c>
      <c r="AC2913" t="str">
        <f t="shared" si="1532"/>
        <v>0.972555849235216-0.00601305616515312i</v>
      </c>
      <c r="AD2913" t="str">
        <f t="shared" si="1533"/>
        <v>0.0227179973693896-0.125755263137223i</v>
      </c>
      <c r="AE2913" t="str">
        <f t="shared" si="1534"/>
        <v>-0.0000204982215002211+0.0000387926501882999i</v>
      </c>
      <c r="AF2913" t="str">
        <f t="shared" si="1535"/>
        <v>-6.36065774894629-0.153221156201122i</v>
      </c>
      <c r="AG2913" t="str">
        <f t="shared" si="1536"/>
        <v>0.998890238558016-0.00020258763254014i</v>
      </c>
      <c r="AH2913" t="str">
        <f t="shared" si="1537"/>
        <v>0.000136526939256519-0.000243848965334035i</v>
      </c>
      <c r="AI2913">
        <f t="shared" si="1538"/>
        <v>-71.073382727273497</v>
      </c>
      <c r="AJ2913">
        <f t="shared" si="1539"/>
        <v>-60.756268385245896</v>
      </c>
      <c r="AK2913"/>
      <c r="AL2913"/>
      <c r="AM2913"/>
      <c r="AN2913"/>
    </row>
    <row r="2914" spans="1:40" x14ac:dyDescent="0.35">
      <c r="A2914"/>
      <c r="B2914">
        <f t="shared" si="1540"/>
        <v>980000</v>
      </c>
      <c r="C2914" s="237" t="str">
        <f t="shared" si="1508"/>
        <v>-3.35791187009876E-08+0.00105449715859992i</v>
      </c>
      <c r="D2914" s="208" t="str">
        <f t="shared" si="1509"/>
        <v>-2.5136614596257+0.00808447821593272i</v>
      </c>
      <c r="E2914" t="str">
        <f t="shared" si="1510"/>
        <v>20500</v>
      </c>
      <c r="F2914" t="str">
        <f t="shared" si="1511"/>
        <v>0.327868852459016</v>
      </c>
      <c r="G2914" t="str">
        <f t="shared" si="1506"/>
        <v>0.327868852459016</v>
      </c>
      <c r="H2914" t="str">
        <f t="shared" si="1512"/>
        <v>3.84701111679114+0.161149955218218i</v>
      </c>
      <c r="I2914" t="str">
        <f t="shared" si="1513"/>
        <v>3848.4510006475i</v>
      </c>
      <c r="J2914" t="str">
        <f t="shared" si="1507"/>
        <v>-20046.5944612951+841.917928509651i</v>
      </c>
      <c r="K2914" t="str">
        <f t="shared" si="1514"/>
        <v>0.00804839272920173-0.191637283925227i</v>
      </c>
      <c r="L2914" t="str">
        <f t="shared" si="1515"/>
        <v>0.00168310864053053-0.0339750546087701i</v>
      </c>
      <c r="M2914" t="str">
        <f t="shared" si="1516"/>
        <v>0.00973150136973226-0.225612338533997i</v>
      </c>
      <c r="N2914" t="str">
        <f t="shared" si="1517"/>
        <v>-12.2238290627895i</v>
      </c>
      <c r="O2914" t="str">
        <f t="shared" si="1518"/>
        <v>0.941904046945453+0.335882072084502i</v>
      </c>
      <c r="P2914" t="str">
        <f t="shared" si="1519"/>
        <v>0.058095953054547-0.335882072084502i</v>
      </c>
      <c r="Q2914" t="str">
        <f t="shared" si="1520"/>
        <v>-0.058095953054547+12.559711134874i</v>
      </c>
      <c r="R2914" t="str">
        <f t="shared" si="1521"/>
        <v>-0.0267636416034812-0.0045017829774275i</v>
      </c>
      <c r="S2914" t="str">
        <f t="shared" si="1522"/>
        <v>1.32373984967038i</v>
      </c>
      <c r="T2914" t="str">
        <f t="shared" si="1523"/>
        <v>0.00595918952178856-0.0354280989128241i</v>
      </c>
      <c r="U2914" t="str">
        <f t="shared" si="1524"/>
        <v>0.0000500000000000001-0.000145002681388389i</v>
      </c>
      <c r="V2914" t="str">
        <f t="shared" si="1525"/>
        <v>0.00002-0.00162403003154995i</v>
      </c>
      <c r="W2914" t="str">
        <f t="shared" si="1526"/>
        <v>0.0000422298286786034-0.000134222954443348i</v>
      </c>
      <c r="X2914" t="str">
        <f t="shared" si="1527"/>
        <v>0.0000423526750034447-0.000134136975029389i</v>
      </c>
      <c r="Y2914" t="str">
        <f t="shared" si="1528"/>
        <v>0.009+4.92601728082879i</v>
      </c>
      <c r="Z2914" t="str">
        <f t="shared" si="1529"/>
        <v>-0.000326582113338784-0.000103775334444408i</v>
      </c>
      <c r="AA2914" t="str">
        <f t="shared" si="1530"/>
        <v>0.00447190958701798-2.43610317439001i</v>
      </c>
      <c r="AB2914" t="str">
        <f t="shared" si="1531"/>
        <v>0.0199180148499641-0.118414995474055i</v>
      </c>
      <c r="AC2914" t="str">
        <f t="shared" si="1532"/>
        <v>0.973477948142401-0.00564610559990789i</v>
      </c>
      <c r="AD2914" t="str">
        <f t="shared" si="1533"/>
        <v>0.0211654723845411-0.121518410568655i</v>
      </c>
      <c r="AE2914" t="str">
        <f t="shared" si="1534"/>
        <v>-0.0000195228783990721+0.0000374892853577018i</v>
      </c>
      <c r="AF2914" t="str">
        <f t="shared" si="1535"/>
        <v>-6.36067257641684-0.153065477002285i</v>
      </c>
      <c r="AG2914" t="str">
        <f t="shared" si="1536"/>
        <v>0.998928709016932-0.00018861899158737i</v>
      </c>
      <c r="AH2914" t="str">
        <f t="shared" si="1537"/>
        <v>0.000130100785273081-0.000235696750914658i</v>
      </c>
      <c r="AI2914">
        <f t="shared" si="1538"/>
        <v>-71.397867723540955</v>
      </c>
      <c r="AJ2914">
        <f t="shared" si="1539"/>
        <v>-61.102014371964643</v>
      </c>
      <c r="AK2914"/>
      <c r="AL2914"/>
      <c r="AM2914"/>
      <c r="AN2914"/>
    </row>
    <row r="2915" spans="1:40" x14ac:dyDescent="0.35">
      <c r="A2915"/>
      <c r="B2915">
        <f t="shared" si="1540"/>
        <v>981000</v>
      </c>
      <c r="C2915" s="237" t="str">
        <f t="shared" si="1508"/>
        <v>-3.35106946358955E-08+0.00105342223795113i</v>
      </c>
      <c r="D2915" s="208" t="str">
        <f t="shared" si="1509"/>
        <v>-2.51366145910112+0.00807623715762533i</v>
      </c>
      <c r="E2915" t="str">
        <f t="shared" si="1510"/>
        <v>20500</v>
      </c>
      <c r="F2915" t="str">
        <f t="shared" si="1511"/>
        <v>0.327868852459016</v>
      </c>
      <c r="G2915" t="str">
        <f t="shared" si="1506"/>
        <v>0.327868852459016</v>
      </c>
      <c r="H2915" t="str">
        <f t="shared" si="1512"/>
        <v>3.84702589958801+0.160986350312883i</v>
      </c>
      <c r="I2915" t="str">
        <f t="shared" si="1513"/>
        <v>3852.37799146448i</v>
      </c>
      <c r="J2915" t="str">
        <f t="shared" si="1507"/>
        <v>-20087.5287935927+842.777028436702i</v>
      </c>
      <c r="K2915" t="str">
        <f t="shared" si="1514"/>
        <v>0.00803201973207142-0.191442602485228i</v>
      </c>
      <c r="L2915" t="str">
        <f t="shared" si="1515"/>
        <v>0.00167968735461247-0.0339405908417463i</v>
      </c>
      <c r="M2915" t="str">
        <f t="shared" si="1516"/>
        <v>0.00971170708668389-0.225383193326974i</v>
      </c>
      <c r="N2915" t="str">
        <f t="shared" si="1517"/>
        <v>-12.2363023577515i</v>
      </c>
      <c r="O2915" t="str">
        <f t="shared" si="1518"/>
        <v>0.946020223246757+0.32410760128105i</v>
      </c>
      <c r="P2915" t="str">
        <f t="shared" si="1519"/>
        <v>0.0539797767532429-0.32410760128105i</v>
      </c>
      <c r="Q2915" t="str">
        <f t="shared" si="1520"/>
        <v>-0.0539797767532429+12.5604099590325i</v>
      </c>
      <c r="R2915" t="str">
        <f t="shared" si="1521"/>
        <v>-0.0258218956418909-0.00418664014651307i</v>
      </c>
      <c r="S2915" t="str">
        <f t="shared" si="1522"/>
        <v>1.32509060461902i</v>
      </c>
      <c r="T2915" t="str">
        <f t="shared" si="1523"/>
        <v>0.00554767752306527-0.0342163513085224i</v>
      </c>
      <c r="U2915" t="str">
        <f t="shared" si="1524"/>
        <v>0.0000500000000000001-0.00014485487029625i</v>
      </c>
      <c r="V2915" t="str">
        <f t="shared" si="1525"/>
        <v>0.00002-0.001622374547318i</v>
      </c>
      <c r="W2915" t="str">
        <f t="shared" si="1526"/>
        <v>0.0000422297394797462-0.000134088383786169i</v>
      </c>
      <c r="X2915" t="str">
        <f t="shared" si="1527"/>
        <v>0.0000423523125882231-0.000134002491032907i</v>
      </c>
      <c r="Y2915" t="str">
        <f t="shared" si="1528"/>
        <v>0.009+4.93104382907454i</v>
      </c>
      <c r="Z2915" t="str">
        <f t="shared" si="1529"/>
        <v>-0.000325922101863263-0.000103667451141438i</v>
      </c>
      <c r="AA2915" t="str">
        <f t="shared" si="1530"/>
        <v>0.00446279655142225-2.43361977157382i</v>
      </c>
      <c r="AB2915" t="str">
        <f t="shared" si="1531"/>
        <v>0.0185425757786709-0.114364846256843i</v>
      </c>
      <c r="AC2915" t="str">
        <f t="shared" si="1532"/>
        <v>0.974404165810879-0.00528986282936434i</v>
      </c>
      <c r="AD2915" t="str">
        <f t="shared" si="1533"/>
        <v>0.019666251040496-0.11726223932077i</v>
      </c>
      <c r="AE2915" t="str">
        <f t="shared" si="1534"/>
        <v>-0.0000185659433404106+0.0000361796053897424i</v>
      </c>
      <c r="AF2915" t="str">
        <f t="shared" si="1535"/>
        <v>-6.36068735868913-0.152910113155258i</v>
      </c>
      <c r="AG2915" t="str">
        <f t="shared" si="1536"/>
        <v>0.998967272145914-0.00017514825147334i</v>
      </c>
      <c r="AH2915" t="str">
        <f t="shared" si="1537"/>
        <v>0.000123792078679828-0.000227501503321078i</v>
      </c>
      <c r="AI2915">
        <f t="shared" si="1538"/>
        <v>-71.733977995810761</v>
      </c>
      <c r="AJ2915">
        <f t="shared" si="1539"/>
        <v>-61.447734484680446</v>
      </c>
      <c r="AK2915"/>
      <c r="AL2915"/>
      <c r="AM2915"/>
      <c r="AN2915"/>
    </row>
    <row r="2916" spans="1:40" x14ac:dyDescent="0.35">
      <c r="A2916"/>
      <c r="B2916">
        <f t="shared" si="1540"/>
        <v>982000</v>
      </c>
      <c r="C2916" s="237" t="str">
        <f t="shared" si="1508"/>
        <v>-3.34424794991741E-08+0.00105234950655009i</v>
      </c>
      <c r="D2916" s="208" t="str">
        <f t="shared" si="1509"/>
        <v>-2.51366145857813+0.00806801288355069i</v>
      </c>
      <c r="E2916" t="str">
        <f t="shared" si="1510"/>
        <v>20500</v>
      </c>
      <c r="F2916" t="str">
        <f t="shared" si="1511"/>
        <v>0.327868852459016</v>
      </c>
      <c r="G2916" t="str">
        <f t="shared" si="1506"/>
        <v>0.327868852459016</v>
      </c>
      <c r="H2916" t="str">
        <f t="shared" si="1512"/>
        <v>3.84704063736836+0.160823076588447i</v>
      </c>
      <c r="I2916" t="str">
        <f t="shared" si="1513"/>
        <v>3856.30498228147i</v>
      </c>
      <c r="J2916" t="str">
        <f t="shared" si="1507"/>
        <v>-20128.5048743169+843.636128363753i</v>
      </c>
      <c r="K2916" t="str">
        <f t="shared" si="1514"/>
        <v>0.00801569661847262-0.191248315513587i</v>
      </c>
      <c r="L2916" t="str">
        <f t="shared" si="1515"/>
        <v>0.00167627648138631-0.0339061967509044i</v>
      </c>
      <c r="M2916" t="str">
        <f t="shared" si="1516"/>
        <v>0.00969197309985893-0.225154512264491i</v>
      </c>
      <c r="N2916" t="str">
        <f t="shared" si="1517"/>
        <v>-12.2487756527135i</v>
      </c>
      <c r="O2916" t="str">
        <f t="shared" si="1518"/>
        <v>0.949989216709444+0.312282705470181i</v>
      </c>
      <c r="P2916" t="str">
        <f t="shared" si="1519"/>
        <v>0.050010783290556-0.312282705470181i</v>
      </c>
      <c r="Q2916" t="str">
        <f t="shared" si="1520"/>
        <v>-0.050010783290556+12.5610583581837i</v>
      </c>
      <c r="R2916" t="str">
        <f t="shared" si="1521"/>
        <v>-0.0248766351491203-0.00388237056866653i</v>
      </c>
      <c r="S2916" t="str">
        <f t="shared" si="1522"/>
        <v>1.32644135956766i</v>
      </c>
      <c r="T2916" t="str">
        <f t="shared" si="1523"/>
        <v>0.0051497368954475-0.0329973977486678i</v>
      </c>
      <c r="U2916" t="str">
        <f t="shared" si="1524"/>
        <v>0.00005-0.000144707360245031i</v>
      </c>
      <c r="V2916" t="str">
        <f t="shared" si="1525"/>
        <v>0.00002-0.00162072243474435i</v>
      </c>
      <c r="W2916" t="str">
        <f t="shared" si="1526"/>
        <v>0.0000422296501904863-0.000133954089483638i</v>
      </c>
      <c r="X2916" t="str">
        <f t="shared" si="1527"/>
        <v>0.0000423519509171255-0.000133868283212467i</v>
      </c>
      <c r="Y2916" t="str">
        <f t="shared" si="1528"/>
        <v>0.009+4.93607037732028i</v>
      </c>
      <c r="Z2916" t="str">
        <f t="shared" si="1529"/>
        <v>-0.000325264105709866-0.000103559793078873i</v>
      </c>
      <c r="AA2916" t="str">
        <f t="shared" si="1530"/>
        <v>0.0044537113443006-2.43114142696207i</v>
      </c>
      <c r="AB2916" t="str">
        <f t="shared" si="1531"/>
        <v>0.0172124977032356-0.110290611829857i</v>
      </c>
      <c r="AC2916" t="str">
        <f t="shared" si="1532"/>
        <v>0.975334394150817-0.00494440516824764i</v>
      </c>
      <c r="AD2916" t="str">
        <f t="shared" si="1533"/>
        <v>0.018220574829541-0.11298742522194i</v>
      </c>
      <c r="AE2916" t="str">
        <f t="shared" si="1534"/>
        <v>-0.0000176274533539492+0.0000348638348621493i</v>
      </c>
      <c r="AF2916" t="str">
        <f t="shared" si="1535"/>
        <v>-6.36070209594649-0.152755063704896i</v>
      </c>
      <c r="AG2916" t="str">
        <f t="shared" si="1536"/>
        <v>0.999005921715173-0.000162176027760454i</v>
      </c>
      <c r="AH2916" t="str">
        <f t="shared" si="1537"/>
        <v>0.00011760107095559-0.000219264678901746i</v>
      </c>
      <c r="AI2916">
        <f t="shared" si="1538"/>
        <v>-72.082601619958808</v>
      </c>
      <c r="AJ2916">
        <f t="shared" si="1539"/>
        <v>-61.793428304937557</v>
      </c>
      <c r="AK2916"/>
      <c r="AL2916"/>
      <c r="AM2916"/>
      <c r="AN2916"/>
    </row>
    <row r="2917" spans="1:40" x14ac:dyDescent="0.35">
      <c r="A2917"/>
      <c r="B2917">
        <f t="shared" si="1540"/>
        <v>983000</v>
      </c>
      <c r="C2917" s="237" t="str">
        <f t="shared" si="1508"/>
        <v>-3.33744724410894E-08+0.00105127895771547i</v>
      </c>
      <c r="D2917" s="208" t="str">
        <f t="shared" si="1509"/>
        <v>-2.51366145805674+0.00805980534248527i</v>
      </c>
      <c r="E2917" t="str">
        <f t="shared" si="1510"/>
        <v>20500</v>
      </c>
      <c r="F2917" t="str">
        <f t="shared" si="1511"/>
        <v>0.327868852459016</v>
      </c>
      <c r="G2917" t="str">
        <f t="shared" si="1506"/>
        <v>0.327868852459016</v>
      </c>
      <c r="H2917" t="str">
        <f t="shared" si="1512"/>
        <v>3.84705533031469+0.160660133042395i</v>
      </c>
      <c r="I2917" t="str">
        <f t="shared" si="1513"/>
        <v>3860.23197309846i</v>
      </c>
      <c r="J2917" t="str">
        <f t="shared" si="1507"/>
        <v>-20169.5227034678+844.495228290804i</v>
      </c>
      <c r="K2917" t="str">
        <f t="shared" si="1514"/>
        <v>0.00799942318608263-0.191054421814662i</v>
      </c>
      <c r="L2917" t="str">
        <f t="shared" si="1515"/>
        <v>0.00167287597867453-0.0338718721256844i</v>
      </c>
      <c r="M2917" t="str">
        <f t="shared" si="1516"/>
        <v>0.00967229916475716-0.224926293940346i</v>
      </c>
      <c r="N2917" t="str">
        <f t="shared" si="1517"/>
        <v>-12.2612489476756i</v>
      </c>
      <c r="O2917" t="str">
        <f t="shared" si="1518"/>
        <v>0.953810409833296+0.300409224381743i</v>
      </c>
      <c r="P2917" t="str">
        <f t="shared" si="1519"/>
        <v>0.046189590166704-0.300409224381743i</v>
      </c>
      <c r="Q2917" t="str">
        <f t="shared" si="1520"/>
        <v>-0.046189590166704+12.5616581720573i</v>
      </c>
      <c r="R2917" t="str">
        <f t="shared" si="1521"/>
        <v>-0.0239279716754776-0.00358904583646296i</v>
      </c>
      <c r="S2917" t="str">
        <f t="shared" si="1522"/>
        <v>1.3277921145163i</v>
      </c>
      <c r="T2917" t="str">
        <f t="shared" si="1523"/>
        <v>0.00476550676029308-0.0317713721070685i</v>
      </c>
      <c r="U2917" t="str">
        <f t="shared" si="1524"/>
        <v>0.00005-0.000144560150315993i</v>
      </c>
      <c r="V2917" t="str">
        <f t="shared" si="1525"/>
        <v>0.00002-0.00161907368353912i</v>
      </c>
      <c r="W2917" t="str">
        <f t="shared" si="1526"/>
        <v>0.0000422295608108258-0.000133820070692311i</v>
      </c>
      <c r="X2917" t="str">
        <f t="shared" si="1527"/>
        <v>0.0000423515899867595-0.000133734350725172i</v>
      </c>
      <c r="Y2917" t="str">
        <f t="shared" si="1528"/>
        <v>0.009+4.94109692556603i</v>
      </c>
      <c r="Z2917" t="str">
        <f t="shared" si="1529"/>
        <v>-0.000324608116681747-0.000103452359545991i</v>
      </c>
      <c r="AA2917" t="str">
        <f t="shared" si="1530"/>
        <v>0.00444465385245935-2.42866812511623i</v>
      </c>
      <c r="AB2917" t="str">
        <f t="shared" si="1531"/>
        <v>0.0159282456233466-0.10619273965336i</v>
      </c>
      <c r="AC2917" t="str">
        <f t="shared" si="1532"/>
        <v>0.976268523383237-0.00460980920408336i</v>
      </c>
      <c r="AD2917" t="str">
        <f t="shared" si="1533"/>
        <v>0.0168286765522691-0.108694647142322i</v>
      </c>
      <c r="AE2917" t="str">
        <f t="shared" si="1534"/>
        <v>-0.0000167074427187705+0.0000335421984048877i</v>
      </c>
      <c r="AF2917" t="str">
        <f t="shared" si="1535"/>
        <v>-6.36071678837143-0.15260032769991i</v>
      </c>
      <c r="AG2917" t="str">
        <f t="shared" si="1536"/>
        <v>0.99904465149338-0.00014970285709343i</v>
      </c>
      <c r="AH2917" t="str">
        <f t="shared" si="1537"/>
        <v>0.000111527995430877-0.000210987734036008i</v>
      </c>
      <c r="AI2917">
        <f t="shared" si="1538"/>
        <v>-72.44473346688315</v>
      </c>
      <c r="AJ2917">
        <f t="shared" si="1539"/>
        <v>-62.139095420179984</v>
      </c>
      <c r="AK2917"/>
      <c r="AL2917"/>
      <c r="AM2917"/>
      <c r="AN2917"/>
    </row>
    <row r="2918" spans="1:40" x14ac:dyDescent="0.35">
      <c r="A2918"/>
      <c r="B2918">
        <f t="shared" si="1540"/>
        <v>984000</v>
      </c>
      <c r="C2918" s="237" t="str">
        <f t="shared" si="1508"/>
        <v>-3.33066726162231E-08+0.00105021058479311i</v>
      </c>
      <c r="D2918" s="208" t="str">
        <f t="shared" si="1509"/>
        <v>-2.51366145753695+0.00805161448341385i</v>
      </c>
      <c r="E2918" t="str">
        <f t="shared" si="1510"/>
        <v>20500</v>
      </c>
      <c r="F2918" t="str">
        <f t="shared" si="1511"/>
        <v>0.327868852459016</v>
      </c>
      <c r="G2918" t="str">
        <f t="shared" si="1506"/>
        <v>0.327868852459016</v>
      </c>
      <c r="H2918" t="str">
        <f t="shared" si="1512"/>
        <v>3.84706997860856+0.160497518676241i</v>
      </c>
      <c r="I2918" t="str">
        <f t="shared" si="1513"/>
        <v>3864.15896391545i</v>
      </c>
      <c r="J2918" t="str">
        <f t="shared" si="1507"/>
        <v>-20210.5822810452+845.354328217854i</v>
      </c>
      <c r="K2918" t="str">
        <f t="shared" si="1514"/>
        <v>0.00798319923360312-0.190860920197635i</v>
      </c>
      <c r="L2918" t="str">
        <f t="shared" si="1515"/>
        <v>0.00166948580451274-0.033837616756371i</v>
      </c>
      <c r="M2918" t="str">
        <f t="shared" si="1516"/>
        <v>0.00965268503811586-0.224698536954006i</v>
      </c>
      <c r="N2918" t="str">
        <f t="shared" si="1517"/>
        <v>-12.2737222426376i</v>
      </c>
      <c r="O2918" t="str">
        <f t="shared" si="1518"/>
        <v>0.957483208112934+0.28848900530482i</v>
      </c>
      <c r="P2918" t="str">
        <f t="shared" si="1519"/>
        <v>0.042516791887066-0.28848900530482i</v>
      </c>
      <c r="Q2918" t="str">
        <f t="shared" si="1520"/>
        <v>-0.042516791887066+12.5622112479424i</v>
      </c>
      <c r="R2918" t="str">
        <f t="shared" si="1521"/>
        <v>-0.0229760184290245-0.00330673672598283i</v>
      </c>
      <c r="S2918" t="str">
        <f t="shared" si="1522"/>
        <v>1.32914286946495i</v>
      </c>
      <c r="T2918" t="str">
        <f t="shared" si="1523"/>
        <v>0.00439512554053795-0.0305384110636332i</v>
      </c>
      <c r="U2918" t="str">
        <f t="shared" si="1524"/>
        <v>0.00005-0.000144413239594127i</v>
      </c>
      <c r="V2918" t="str">
        <f t="shared" si="1525"/>
        <v>0.00002-0.00161742828345422i</v>
      </c>
      <c r="W2918" t="str">
        <f t="shared" si="1526"/>
        <v>0.000042229471340766-0.000133686326572167i</v>
      </c>
      <c r="X2918" t="str">
        <f t="shared" si="1527"/>
        <v>0.0000423512297937504-0.000133600692731547i</v>
      </c>
      <c r="Y2918" t="str">
        <f t="shared" si="1528"/>
        <v>0.009+4.94612347381177i</v>
      </c>
      <c r="Z2918" t="str">
        <f t="shared" si="1529"/>
        <v>-0.000323954126623684-0.00010334514983508i</v>
      </c>
      <c r="AA2918" t="str">
        <f t="shared" si="1530"/>
        <v>0.00443562396327983-2.42619985066059i</v>
      </c>
      <c r="AB2918" t="str">
        <f t="shared" si="1531"/>
        <v>0.0146902822042848-0.102071686566732i</v>
      </c>
      <c r="AC2918" t="str">
        <f t="shared" si="1532"/>
        <v>0.977206442031266-0.00428615076048221i</v>
      </c>
      <c r="AD2918" t="str">
        <f t="shared" si="1533"/>
        <v>0.0154907802789895-0.104384586879131i</v>
      </c>
      <c r="AE2918" t="str">
        <f t="shared" si="1534"/>
        <v>-0.0000158059429674962+0.0000322149206664084i</v>
      </c>
      <c r="AF2918" t="str">
        <f t="shared" si="1535"/>
        <v>-6.36073143614551-0.152445904192827i</v>
      </c>
      <c r="AG2918" t="str">
        <f t="shared" si="1536"/>
        <v>0.999083455248687-0.00013772919725954i</v>
      </c>
      <c r="AH2918" t="str">
        <f t="shared" si="1537"/>
        <v>0.000105573067330579-0.000202672124906962i</v>
      </c>
      <c r="AI2918">
        <f t="shared" si="1538"/>
        <v>-72.821493041724295</v>
      </c>
      <c r="AJ2918">
        <f t="shared" si="1539"/>
        <v>-62.484735423788877</v>
      </c>
      <c r="AK2918"/>
      <c r="AL2918"/>
      <c r="AM2918"/>
      <c r="AN2918"/>
    </row>
    <row r="2919" spans="1:40" x14ac:dyDescent="0.35">
      <c r="A2919"/>
      <c r="B2919">
        <f t="shared" si="1540"/>
        <v>985000</v>
      </c>
      <c r="C2919" s="237" t="str">
        <f t="shared" si="1508"/>
        <v>-3.32390791834467E-08+0.00104914438115587i</v>
      </c>
      <c r="D2919" s="208" t="str">
        <f t="shared" si="1509"/>
        <v>-2.51366145701873+0.00804344025552834i</v>
      </c>
      <c r="E2919" t="str">
        <f t="shared" si="1510"/>
        <v>20500</v>
      </c>
      <c r="F2919" t="str">
        <f t="shared" si="1511"/>
        <v>0.327868852459016</v>
      </c>
      <c r="G2919" t="str">
        <f t="shared" si="1506"/>
        <v>0.327868852459016</v>
      </c>
      <c r="H2919" t="str">
        <f t="shared" si="1512"/>
        <v>3.84708458243056+0.160335232495512i</v>
      </c>
      <c r="I2919" t="str">
        <f t="shared" si="1513"/>
        <v>3868.08595473243i</v>
      </c>
      <c r="J2919" t="str">
        <f t="shared" si="1507"/>
        <v>-20251.6836070492+846.213428144905i</v>
      </c>
      <c r="K2919" t="str">
        <f t="shared" si="1514"/>
        <v>0.00796702456075348-0.190667809476478i</v>
      </c>
      <c r="L2919" t="str">
        <f t="shared" si="1515"/>
        <v>0.00166610591714845-0.0338034304340905i</v>
      </c>
      <c r="M2919" t="str">
        <f t="shared" si="1516"/>
        <v>0.00963313047790193-0.224471239910568i</v>
      </c>
      <c r="N2919" t="str">
        <f t="shared" si="1517"/>
        <v>-12.2861955375996i</v>
      </c>
      <c r="O2919" t="str">
        <f t="shared" si="1518"/>
        <v>0.961007040130504+0.276523902799755i</v>
      </c>
      <c r="P2919" t="str">
        <f t="shared" si="1519"/>
        <v>0.038992959869496-0.276523902799755i</v>
      </c>
      <c r="Q2919" t="str">
        <f t="shared" si="1520"/>
        <v>-0.038992959869496+12.5627194403994i</v>
      </c>
      <c r="R2919" t="str">
        <f t="shared" si="1521"/>
        <v>-0.0220208902821574-0.00303551315934035i</v>
      </c>
      <c r="S2919" t="str">
        <f t="shared" si="1522"/>
        <v>1.33049362441359i</v>
      </c>
      <c r="T2919" t="str">
        <f t="shared" si="1523"/>
        <v>0.00403873090532589-0.0292986541243216i</v>
      </c>
      <c r="U2919" t="str">
        <f t="shared" si="1524"/>
        <v>0.00005-0.000144266627168143i</v>
      </c>
      <c r="V2919" t="str">
        <f t="shared" si="1525"/>
        <v>0.00002-0.0016157862242832i</v>
      </c>
      <c r="W2919" t="str">
        <f t="shared" si="1526"/>
        <v>0.0000422293817803093-0.000133552856286604i</v>
      </c>
      <c r="X2919" t="str">
        <f t="shared" si="1527"/>
        <v>0.0000423508703347413-0.000133467308395537i</v>
      </c>
      <c r="Y2919" t="str">
        <f t="shared" si="1528"/>
        <v>0.009+4.95115002205751i</v>
      </c>
      <c r="Z2919" t="str">
        <f t="shared" si="1529"/>
        <v>-0.000323302127421854-0.000103238163241422i</v>
      </c>
      <c r="AA2919" t="str">
        <f t="shared" si="1530"/>
        <v>0.00442662156471486-2.42373658828187i</v>
      </c>
      <c r="AB2919" t="str">
        <f t="shared" si="1531"/>
        <v>0.0134990675918537-0.0979279188551547i</v>
      </c>
      <c r="AC2919" t="str">
        <f t="shared" si="1532"/>
        <v>0.978148036912164-0.00397350485974106i</v>
      </c>
      <c r="AD2919" t="str">
        <f t="shared" si="1533"/>
        <v>0.0142071013126227-0.100057929041098i</v>
      </c>
      <c r="AE2919" t="str">
        <f t="shared" si="1534"/>
        <v>-0.0000149229828908122+0.000030882226279912i</v>
      </c>
      <c r="AF2919" t="str">
        <f t="shared" si="1535"/>
        <v>-6.36074603944929-0.152291792239984i</v>
      </c>
      <c r="AG2919" t="str">
        <f t="shared" si="1536"/>
        <v>0.999122326749745-0.000126255427261507i</v>
      </c>
      <c r="AH2919" t="str">
        <f t="shared" si="1537"/>
        <v>0.0000997364838191194-0.000194319307274944i</v>
      </c>
      <c r="AI2919">
        <f t="shared" si="1538"/>
        <v>-73.214146210959584</v>
      </c>
      <c r="AJ2919">
        <f t="shared" si="1539"/>
        <v>-62.830347915152409</v>
      </c>
      <c r="AK2919"/>
      <c r="AL2919"/>
      <c r="AM2919"/>
      <c r="AN2919"/>
    </row>
    <row r="2920" spans="1:40" x14ac:dyDescent="0.35">
      <c r="A2920"/>
      <c r="B2920">
        <f t="shared" si="1540"/>
        <v>986000</v>
      </c>
      <c r="C2920" s="237" t="str">
        <f t="shared" si="1508"/>
        <v>-3.31716913058944E-08+0.00104808034020349i</v>
      </c>
      <c r="D2920" s="208" t="str">
        <f t="shared" si="1509"/>
        <v>-2.51366145650209+0.00803528260822676i</v>
      </c>
      <c r="E2920" t="str">
        <f t="shared" si="1510"/>
        <v>20500</v>
      </c>
      <c r="F2920" t="str">
        <f t="shared" si="1511"/>
        <v>0.327868852459016</v>
      </c>
      <c r="G2920" t="str">
        <f t="shared" si="1506"/>
        <v>0.327868852459016</v>
      </c>
      <c r="H2920" t="str">
        <f t="shared" si="1512"/>
        <v>3.84709914196043+0.160173273509732i</v>
      </c>
      <c r="I2920" t="str">
        <f t="shared" si="1513"/>
        <v>3872.01294554942i</v>
      </c>
      <c r="J2920" t="str">
        <f t="shared" si="1507"/>
        <v>-20292.8266814799+847.072528071956i</v>
      </c>
      <c r="K2920" t="str">
        <f t="shared" si="1514"/>
        <v>0.00795089896826489-0.190475088469934i</v>
      </c>
      <c r="L2920" t="str">
        <f t="shared" si="1515"/>
        <v>0.00166273627503976-0.0337693129508064i</v>
      </c>
      <c r="M2920" t="str">
        <f t="shared" si="1516"/>
        <v>0.00961363524330465-0.22424440142074i</v>
      </c>
      <c r="N2920" t="str">
        <f t="shared" si="1517"/>
        <v>-12.2986688325617i</v>
      </c>
      <c r="O2920" t="str">
        <f t="shared" si="1518"/>
        <v>0.964381357644476+0.264515778409902i</v>
      </c>
      <c r="P2920" t="str">
        <f t="shared" si="1519"/>
        <v>0.035618642355524-0.264515778409902i</v>
      </c>
      <c r="Q2920" t="str">
        <f t="shared" si="1520"/>
        <v>-0.035618642355524+12.5631846109716i</v>
      </c>
      <c r="R2920" t="str">
        <f t="shared" si="1521"/>
        <v>-0.0210627037775087-0.00277544416661533i</v>
      </c>
      <c r="S2920" t="str">
        <f t="shared" si="1522"/>
        <v>1.33184437936223i</v>
      </c>
      <c r="T2920" t="str">
        <f t="shared" si="1523"/>
        <v>0.00369645971354032-0.0280522436402466i</v>
      </c>
      <c r="U2920" t="str">
        <f t="shared" si="1524"/>
        <v>0.00005-0.000144120312130447i</v>
      </c>
      <c r="V2920" t="str">
        <f t="shared" si="1525"/>
        <v>0.00002-0.00161414749586101i</v>
      </c>
      <c r="W2920" t="str">
        <f t="shared" si="1526"/>
        <v>0.0000422292921294567-0.000133419659002407i</v>
      </c>
      <c r="X2920" t="str">
        <f t="shared" si="1527"/>
        <v>0.0000423505116063903-0.000133334196884467i</v>
      </c>
      <c r="Y2920" t="str">
        <f t="shared" si="1528"/>
        <v>0.009+4.95617657030326i</v>
      </c>
      <c r="Z2920" t="str">
        <f t="shared" si="1529"/>
        <v>-0.000322652111003537-0.000103131399063266i</v>
      </c>
      <c r="AA2920" t="str">
        <f t="shared" si="1530"/>
        <v>0.00441764654528512-2.42127832272889i</v>
      </c>
      <c r="AB2920" t="str">
        <f t="shared" si="1531"/>
        <v>0.0123550592236396-0.0937619123134622i</v>
      </c>
      <c r="AC2920" t="str">
        <f t="shared" si="1532"/>
        <v>0.979093193129989-0.0036719456848192i</v>
      </c>
      <c r="AD2920" t="str">
        <f t="shared" si="1533"/>
        <v>0.0129778461533035-0.0957153609327967i</v>
      </c>
      <c r="AE2920" t="str">
        <f t="shared" si="1534"/>
        <v>-0.0000140585885424873+0.0000295443398298143i</v>
      </c>
      <c r="AF2920" t="str">
        <f t="shared" si="1535"/>
        <v>-6.36076059846252-0.152137990901505i</v>
      </c>
      <c r="AG2920" t="str">
        <f t="shared" si="1536"/>
        <v>0.99916125976671-0.00011528184740494i</v>
      </c>
      <c r="AH2920" t="str">
        <f t="shared" si="1537"/>
        <v>0.0000940184240489541-0.000185930736252791i</v>
      </c>
      <c r="AI2920">
        <f t="shared" si="1538"/>
        <v>-73.624131880616844</v>
      </c>
      <c r="AJ2920">
        <f t="shared" si="1539"/>
        <v>-63.175932499699663</v>
      </c>
      <c r="AK2920"/>
      <c r="AL2920"/>
      <c r="AM2920"/>
      <c r="AN2920"/>
    </row>
    <row r="2921" spans="1:40" x14ac:dyDescent="0.35">
      <c r="A2921"/>
      <c r="B2921">
        <f t="shared" si="1540"/>
        <v>987000</v>
      </c>
      <c r="C2921" s="237" t="str">
        <f t="shared" si="1508"/>
        <v>-3.31045081509375E-08+0.00104701845536245i</v>
      </c>
      <c r="D2921" s="208" t="str">
        <f t="shared" si="1509"/>
        <v>-2.51366145598702+0.00802714149111212i</v>
      </c>
      <c r="E2921" t="str">
        <f t="shared" si="1510"/>
        <v>20500</v>
      </c>
      <c r="F2921" t="str">
        <f t="shared" si="1511"/>
        <v>0.327868852459016</v>
      </c>
      <c r="G2921" t="str">
        <f t="shared" si="1506"/>
        <v>0.327868852459016</v>
      </c>
      <c r="H2921" t="str">
        <f t="shared" si="1512"/>
        <v>3.84711365737698+0.160011640732396i</v>
      </c>
      <c r="I2921" t="str">
        <f t="shared" si="1513"/>
        <v>3875.93993636641i</v>
      </c>
      <c r="J2921" t="str">
        <f t="shared" si="1507"/>
        <v>-20334.0115043372+847.931627999006i</v>
      </c>
      <c r="K2921" t="str">
        <f t="shared" si="1514"/>
        <v>0.00793482225787426-0.190282756001496i</v>
      </c>
      <c r="L2921" t="str">
        <f t="shared" si="1515"/>
        <v>0.00165937683685406-0.0337352640993142i</v>
      </c>
      <c r="M2921" t="str">
        <f t="shared" si="1516"/>
        <v>0.00959419909472832-0.22401802010081i</v>
      </c>
      <c r="N2921" t="str">
        <f t="shared" si="1517"/>
        <v>-12.3111421275237i</v>
      </c>
      <c r="O2921" t="str">
        <f t="shared" si="1518"/>
        <v>0.967605635674868+0.252466500372298i</v>
      </c>
      <c r="P2921" t="str">
        <f t="shared" si="1519"/>
        <v>0.032394364325132-0.252466500372298i</v>
      </c>
      <c r="Q2921" t="str">
        <f t="shared" si="1520"/>
        <v>-0.032394364325132+12.563608627896i</v>
      </c>
      <c r="R2921" t="str">
        <f t="shared" si="1521"/>
        <v>-0.0201015771330785-0.00252659784717357i</v>
      </c>
      <c r="S2921" t="str">
        <f t="shared" si="1522"/>
        <v>1.33319513431088i</v>
      </c>
      <c r="T2921" t="str">
        <f t="shared" si="1523"/>
        <v>0.00336844795621215-0.0267993248257951i</v>
      </c>
      <c r="U2921" t="str">
        <f t="shared" si="1524"/>
        <v>0.00005-0.000143974293577123i</v>
      </c>
      <c r="V2921" t="str">
        <f t="shared" si="1525"/>
        <v>0.00002-0.00161251208806378i</v>
      </c>
      <c r="W2921" t="str">
        <f t="shared" si="1526"/>
        <v>0.0000422292023882107-0.000133286733889743i</v>
      </c>
      <c r="X2921" t="str">
        <f t="shared" si="1527"/>
        <v>0.0000423501536053746-0.000133201357369043i</v>
      </c>
      <c r="Y2921" t="str">
        <f t="shared" si="1528"/>
        <v>0.009+4.961203118549i</v>
      </c>
      <c r="Z2921" t="str">
        <f t="shared" si="1529"/>
        <v>-0.000322004069336903-0.000103024856601831i</v>
      </c>
      <c r="AA2921" t="str">
        <f t="shared" si="1530"/>
        <v>0.00440869879407597-2.41882503881234i</v>
      </c>
      <c r="AB2921" t="str">
        <f t="shared" si="1531"/>
        <v>0.0112587116365159-0.089574152306703i</v>
      </c>
      <c r="AC2921" t="str">
        <f t="shared" si="1532"/>
        <v>0.980041794069035-0.00338154654067027i</v>
      </c>
      <c r="AD2921" t="str">
        <f t="shared" si="1533"/>
        <v>0.0118032124645743-0.0913575724385054i</v>
      </c>
      <c r="AE2921" t="str">
        <f t="shared" si="1534"/>
        <v>-0.0000132127832448094+0.0000282014858183359i</v>
      </c>
      <c r="AF2921" t="str">
        <f t="shared" si="1535"/>
        <v>-6.360775113364-0.151984499241284i</v>
      </c>
      <c r="AG2921" t="str">
        <f t="shared" si="1536"/>
        <v>0.999200248072255-0.000104808679399168i</v>
      </c>
      <c r="AH2921" t="str">
        <f t="shared" si="1537"/>
        <v>0.0000884190492119001-0.000177507866082421i</v>
      </c>
      <c r="AI2921">
        <f t="shared" si="1538"/>
        <v>-74.053095044462765</v>
      </c>
      <c r="AJ2921">
        <f t="shared" si="1539"/>
        <v>-63.521488788939735</v>
      </c>
      <c r="AK2921"/>
      <c r="AL2921"/>
      <c r="AM2921"/>
      <c r="AN2921"/>
    </row>
    <row r="2922" spans="1:40" x14ac:dyDescent="0.35">
      <c r="A2922"/>
      <c r="B2922">
        <f t="shared" si="1540"/>
        <v>988000</v>
      </c>
      <c r="C2922" s="237" t="str">
        <f t="shared" si="1508"/>
        <v>-3.30375288901595E-08+0.00104595872008585i</v>
      </c>
      <c r="D2922" s="208" t="str">
        <f t="shared" si="1509"/>
        <v>-2.51366145547351+0.00801901685399152i</v>
      </c>
      <c r="E2922" t="str">
        <f t="shared" si="1510"/>
        <v>20500</v>
      </c>
      <c r="F2922" t="str">
        <f t="shared" si="1511"/>
        <v>0.327868852459016</v>
      </c>
      <c r="G2922" t="str">
        <f t="shared" si="1506"/>
        <v>0.327868852459016</v>
      </c>
      <c r="H2922" t="str">
        <f t="shared" si="1512"/>
        <v>3.84712812885811+0.159850333180954i</v>
      </c>
      <c r="I2922" t="str">
        <f t="shared" si="1513"/>
        <v>3879.8669271834i</v>
      </c>
      <c r="J2922" t="str">
        <f t="shared" si="1507"/>
        <v>-20375.2380756211+848.790727926057i</v>
      </c>
      <c r="K2922" t="str">
        <f t="shared" si="1514"/>
        <v>0.00791879423231806-0.190090810899376i</v>
      </c>
      <c r="L2922" t="str">
        <f t="shared" si="1515"/>
        <v>0.00165602756146686-0.0337012836732391i</v>
      </c>
      <c r="M2922" t="str">
        <f t="shared" si="1516"/>
        <v>0.00957482179378492-0.223792094572615i</v>
      </c>
      <c r="N2922" t="str">
        <f t="shared" si="1517"/>
        <v>-12.3236154224857i</v>
      </c>
      <c r="O2922" t="str">
        <f t="shared" si="1518"/>
        <v>0.970679372585079+0.240377943326415i</v>
      </c>
      <c r="P2922" t="str">
        <f t="shared" si="1519"/>
        <v>0.029320627414921-0.240377943326415i</v>
      </c>
      <c r="Q2922" t="str">
        <f t="shared" si="1520"/>
        <v>-0.029320627414921+12.5639933658121i</v>
      </c>
      <c r="R2922" t="str">
        <f t="shared" si="1521"/>
        <v>-0.0191376302465007-0.00228904133037163i</v>
      </c>
      <c r="S2922" t="str">
        <f t="shared" si="1522"/>
        <v>1.33454588925952i</v>
      </c>
      <c r="T2922" t="str">
        <f t="shared" si="1523"/>
        <v>0.0030548306977926-0.0255400457756362i</v>
      </c>
      <c r="U2922" t="str">
        <f t="shared" si="1524"/>
        <v>0.00005-0.000143828570607916i</v>
      </c>
      <c r="V2922" t="str">
        <f t="shared" si="1525"/>
        <v>0.00002-0.00161087999080866i</v>
      </c>
      <c r="W2922" t="str">
        <f t="shared" si="1526"/>
        <v>0.0000422291125565723-0.000133154080122136i</v>
      </c>
      <c r="X2922" t="str">
        <f t="shared" si="1527"/>
        <v>0.0000423497963283863-0.000133068789023326i</v>
      </c>
      <c r="Y2922" t="str">
        <f t="shared" si="1528"/>
        <v>0.009+4.96622966679474i</v>
      </c>
      <c r="Z2922" t="str">
        <f t="shared" si="1529"/>
        <v>-0.000321357994430744-0.000102918535161272i</v>
      </c>
      <c r="AA2922" t="str">
        <f t="shared" si="1530"/>
        <v>0.00439977820073373-2.41637672140437i</v>
      </c>
      <c r="AB2922" t="str">
        <f t="shared" si="1531"/>
        <v>0.0102104762703531-0.0853651338269911i</v>
      </c>
      <c r="AC2922" t="str">
        <f t="shared" si="1532"/>
        <v>0.980993721388104-0.00310237981492234i</v>
      </c>
      <c r="AD2922" t="str">
        <f t="shared" si="1533"/>
        <v>0.0106833890411042-0.086985255905339i</v>
      </c>
      <c r="AE2922" t="str">
        <f t="shared" si="1534"/>
        <v>-0.0000123855875943785+0.0000268538886321163i</v>
      </c>
      <c r="AF2922" t="str">
        <f t="shared" si="1535"/>
        <v>-6.36078958433162-0.151831316326963i</v>
      </c>
      <c r="AG2922" t="str">
        <f t="shared" si="1536"/>
        <v>0.999239285442583-0.0000948360664708009i</v>
      </c>
      <c r="AH2922" t="str">
        <f t="shared" si="1537"/>
        <v>0.0000829385025928805-0.000169052149912085i</v>
      </c>
      <c r="AI2922">
        <f t="shared" si="1538"/>
        <v>-74.502928119288782</v>
      </c>
      <c r="AJ2922">
        <f t="shared" si="1539"/>
        <v>-63.867016400521337</v>
      </c>
      <c r="AK2922"/>
      <c r="AL2922"/>
      <c r="AM2922"/>
      <c r="AN2922"/>
    </row>
    <row r="2923" spans="1:40" x14ac:dyDescent="0.35">
      <c r="A2923"/>
      <c r="B2923">
        <f t="shared" si="1540"/>
        <v>989000</v>
      </c>
      <c r="C2923" s="237" t="str">
        <f t="shared" si="1508"/>
        <v>-3.29707526993296E-08+0.00104490112785329i</v>
      </c>
      <c r="D2923" s="208" t="str">
        <f t="shared" si="1509"/>
        <v>-2.51366145496156+0.00801090864687523i</v>
      </c>
      <c r="E2923" t="str">
        <f t="shared" si="1510"/>
        <v>20500</v>
      </c>
      <c r="F2923" t="str">
        <f t="shared" si="1511"/>
        <v>0.327868852459016</v>
      </c>
      <c r="G2923" t="str">
        <f t="shared" si="1506"/>
        <v>0.327868852459016</v>
      </c>
      <c r="H2923" t="str">
        <f t="shared" si="1512"/>
        <v>3.84714255658086+0.15968934987679i</v>
      </c>
      <c r="I2923" t="str">
        <f t="shared" si="1513"/>
        <v>3883.79391800038i</v>
      </c>
      <c r="J2923" t="str">
        <f t="shared" si="1507"/>
        <v>-20416.5063953316+849.649827853107i</v>
      </c>
      <c r="K2923" t="str">
        <f t="shared" si="1514"/>
        <v>0.00790281469532621-0.189899251996486i</v>
      </c>
      <c r="L2923" t="str">
        <f t="shared" si="1515"/>
        <v>0.0016526884079604-0.0336673714670297i</v>
      </c>
      <c r="M2923" t="str">
        <f t="shared" si="1516"/>
        <v>0.00955550310328661-0.223566623463516i</v>
      </c>
      <c r="N2923" t="str">
        <f t="shared" si="1517"/>
        <v>-12.3360887174477i</v>
      </c>
      <c r="O2923" t="str">
        <f t="shared" si="1518"/>
        <v>0.973602090159833+0.228251988022895i</v>
      </c>
      <c r="P2923" t="str">
        <f t="shared" si="1519"/>
        <v>0.026397909840167-0.228251988022895i</v>
      </c>
      <c r="Q2923" t="str">
        <f t="shared" si="1520"/>
        <v>-0.026397909840167+12.5643407054706i</v>
      </c>
      <c r="R2923" t="str">
        <f t="shared" si="1521"/>
        <v>-0.018170984698564-0.00206284073569434i</v>
      </c>
      <c r="S2923" t="str">
        <f t="shared" si="1522"/>
        <v>1.33589664420816i</v>
      </c>
      <c r="T2923" t="str">
        <f t="shared" si="1523"/>
        <v>0.00275574201634996-0.0242745574807695i</v>
      </c>
      <c r="U2923" t="str">
        <f t="shared" si="1524"/>
        <v>0.00005-0.000143683142326209i</v>
      </c>
      <c r="V2923" t="str">
        <f t="shared" si="1525"/>
        <v>0.00002-0.00160925119405354i</v>
      </c>
      <c r="W2923" t="str">
        <f t="shared" si="1526"/>
        <v>0.0000422290226345438-0.000133021696876454i</v>
      </c>
      <c r="X2923" t="str">
        <f t="shared" si="1527"/>
        <v>0.0000423494397721362-0.000132936491024721i</v>
      </c>
      <c r="Y2923" t="str">
        <f t="shared" si="1528"/>
        <v>0.009+4.97125621504049i</v>
      </c>
      <c r="Z2923" t="str">
        <f t="shared" si="1529"/>
        <v>-0.000320713878334242-0.000102812434048679i</v>
      </c>
      <c r="AA2923" t="str">
        <f t="shared" si="1530"/>
        <v>0.0043908846554625-2.41393335543835i</v>
      </c>
      <c r="AB2923" t="str">
        <f t="shared" si="1531"/>
        <v>0.0092108012681319-0.081135361547145i</v>
      </c>
      <c r="AC2923" t="str">
        <f t="shared" si="1532"/>
        <v>0.981948855015515-0.00283451693795975i</v>
      </c>
      <c r="AD2923" t="str">
        <f t="shared" si="1533"/>
        <v>0.00961855577811603-0.0825991060263436i</v>
      </c>
      <c r="AE2923" t="str">
        <f t="shared" si="1534"/>
        <v>-0.0000115770194683871+0.0000255017725090688i</v>
      </c>
      <c r="AF2923" t="str">
        <f t="shared" si="1535"/>
        <v>-6.36080401154242-0.151678441229915i</v>
      </c>
      <c r="AG2923" t="str">
        <f t="shared" si="1536"/>
        <v>0.999278365658425-0.0000853640734915433i</v>
      </c>
      <c r="AH2923" t="str">
        <f t="shared" si="1537"/>
        <v>0.0000775769096269354-0.000160565039575674i</v>
      </c>
      <c r="AI2923">
        <f t="shared" si="1538"/>
        <v>-74.975823193147335</v>
      </c>
      <c r="AJ2923">
        <f t="shared" si="1539"/>
        <v>-64.21251495826597</v>
      </c>
      <c r="AK2923"/>
      <c r="AL2923"/>
      <c r="AM2923"/>
      <c r="AN2923"/>
    </row>
    <row r="2924" spans="1:40" x14ac:dyDescent="0.35">
      <c r="A2924"/>
      <c r="B2924">
        <f t="shared" si="1540"/>
        <v>990000</v>
      </c>
      <c r="C2924" s="237" t="str">
        <f t="shared" si="1508"/>
        <v>-3.29041787583774E-08+0.00104384567217069i</v>
      </c>
      <c r="D2924" s="208" t="str">
        <f t="shared" si="1509"/>
        <v>-2.51366145445116+0.00800281681997529i</v>
      </c>
      <c r="E2924" t="str">
        <f t="shared" si="1510"/>
        <v>20500</v>
      </c>
      <c r="F2924" t="str">
        <f t="shared" si="1511"/>
        <v>0.327868852459016</v>
      </c>
      <c r="G2924" t="str">
        <f t="shared" si="1506"/>
        <v>0.327868852459016</v>
      </c>
      <c r="H2924" t="str">
        <f t="shared" si="1512"/>
        <v>3.84715694072133+0.1595286898452i</v>
      </c>
      <c r="I2924" t="str">
        <f t="shared" si="1513"/>
        <v>3887.72090881737i</v>
      </c>
      <c r="J2924" t="str">
        <f t="shared" si="1507"/>
        <v>-20457.8164634687+850.508927780158i</v>
      </c>
      <c r="K2924" t="str">
        <f t="shared" si="1514"/>
        <v>0.00788688345161625-0.189708078130415i</v>
      </c>
      <c r="L2924" t="str">
        <f t="shared" si="1515"/>
        <v>0.00164935933562252-0.033633527275956i</v>
      </c>
      <c r="M2924" t="str">
        <f t="shared" si="1516"/>
        <v>0.00953624278723877-0.223341605406371i</v>
      </c>
      <c r="N2924" t="str">
        <f t="shared" si="1517"/>
        <v>-12.3485620124098i</v>
      </c>
      <c r="O2924" t="str">
        <f t="shared" si="1518"/>
        <v>0.976373333679625+0.216090521030739i</v>
      </c>
      <c r="P2924" t="str">
        <f t="shared" si="1519"/>
        <v>0.023626666320375-0.216090521030739i</v>
      </c>
      <c r="Q2924" t="str">
        <f t="shared" si="1520"/>
        <v>-0.023626666320375+12.5646525334405i</v>
      </c>
      <c r="R2924" t="str">
        <f t="shared" si="1521"/>
        <v>-0.0172017637558393-0.00184806113230698i</v>
      </c>
      <c r="S2924" t="str">
        <f t="shared" si="1522"/>
        <v>1.33724739915681i</v>
      </c>
      <c r="T2924" t="str">
        <f t="shared" si="1523"/>
        <v>0.0024713149426603-0.023003013843406i</v>
      </c>
      <c r="U2924" t="str">
        <f t="shared" si="1524"/>
        <v>0.0000499999999999999-0.000143538007839011i</v>
      </c>
      <c r="V2924" t="str">
        <f t="shared" si="1525"/>
        <v>0.00002-0.00160762568779692i</v>
      </c>
      <c r="W2924" t="str">
        <f t="shared" si="1526"/>
        <v>0.0000422289326221266-0.000132889583332888i</v>
      </c>
      <c r="X2924" t="str">
        <f t="shared" si="1527"/>
        <v>0.0000423490839333502-0.000132804462553952i</v>
      </c>
      <c r="Y2924" t="str">
        <f t="shared" si="1528"/>
        <v>0.009+4.97628276328623i</v>
      </c>
      <c r="Z2924" t="str">
        <f t="shared" si="1529"/>
        <v>-0.000320071713136705-0.000102706552574049i</v>
      </c>
      <c r="AA2924" t="str">
        <f t="shared" si="1530"/>
        <v>0.00438201804902064-2.4114949259085i</v>
      </c>
      <c r="AB2924" t="str">
        <f t="shared" si="1531"/>
        <v>0.00826013127236004-0.0768853498704259i</v>
      </c>
      <c r="AC2924" t="str">
        <f t="shared" si="1532"/>
        <v>0.982907073144976-0.00257802834238244i</v>
      </c>
      <c r="AD2924" t="str">
        <f t="shared" si="1533"/>
        <v>0.00860888364237771-0.0781998197230009i</v>
      </c>
      <c r="AE2924" t="str">
        <f t="shared" si="1534"/>
        <v>-0.0000107870940312719+0.0000241453615053027i</v>
      </c>
      <c r="AF2924" t="str">
        <f t="shared" si="1535"/>
        <v>-6.36081839517249-0.151525873025225i</v>
      </c>
      <c r="AG2924" t="str">
        <f t="shared" si="1536"/>
        <v>0.999317482506049-0.0000763926871188885i</v>
      </c>
      <c r="AH2924" t="str">
        <f t="shared" si="1537"/>
        <v>0.0000723343779587148-0.000152047985372959i</v>
      </c>
      <c r="AI2924">
        <f t="shared" si="1538"/>
        <v>-75.474338837655665</v>
      </c>
      <c r="AJ2924">
        <f t="shared" si="1539"/>
        <v>-64.557984092213687</v>
      </c>
      <c r="AK2924"/>
      <c r="AL2924"/>
      <c r="AM2924"/>
      <c r="AN2924"/>
    </row>
    <row r="2925" spans="1:40" x14ac:dyDescent="0.35">
      <c r="A2925"/>
      <c r="B2925">
        <f t="shared" si="1540"/>
        <v>991000</v>
      </c>
      <c r="C2925" s="237" t="str">
        <f t="shared" si="1508"/>
        <v>-3.28378062513687E-08+0.00104279234657019i</v>
      </c>
      <c r="D2925" s="208" t="str">
        <f t="shared" si="1509"/>
        <v>-2.5136614539423+0.00799474132370479i</v>
      </c>
      <c r="E2925" t="str">
        <f t="shared" si="1510"/>
        <v>20500</v>
      </c>
      <c r="F2925" t="str">
        <f t="shared" si="1511"/>
        <v>0.327868852459016</v>
      </c>
      <c r="G2925" t="str">
        <f t="shared" si="1506"/>
        <v>0.327868852459016</v>
      </c>
      <c r="H2925" t="str">
        <f t="shared" si="1512"/>
        <v>3.84717128145477+0.159368352115377i</v>
      </c>
      <c r="I2925" t="str">
        <f t="shared" si="1513"/>
        <v>3891.64789963436i</v>
      </c>
      <c r="J2925" t="str">
        <f t="shared" si="1507"/>
        <v>-20499.1682800325+851.368027707209i</v>
      </c>
      <c r="K2925" t="str">
        <f t="shared" si="1514"/>
        <v>0.00787100030688714-0.189517288143402i</v>
      </c>
      <c r="L2925" t="str">
        <f t="shared" si="1515"/>
        <v>0.00164604030394539-0.0335997508961041i</v>
      </c>
      <c r="M2925" t="str">
        <f t="shared" si="1516"/>
        <v>0.00951704061083253-0.223117039039506i</v>
      </c>
      <c r="N2925" t="str">
        <f t="shared" si="1517"/>
        <v>-12.3610353073718i</v>
      </c>
      <c r="O2925" t="str">
        <f t="shared" si="1518"/>
        <v>0.978992671991376+0.203895434444193i</v>
      </c>
      <c r="P2925" t="str">
        <f t="shared" si="1519"/>
        <v>0.021007328008624-0.203895434444193i</v>
      </c>
      <c r="Q2925" t="str">
        <f t="shared" si="1520"/>
        <v>-0.021007328008624+12.564930741816i</v>
      </c>
      <c r="R2925" t="str">
        <f t="shared" si="1521"/>
        <v>-0.0162300923724822-0.00164476649805696i</v>
      </c>
      <c r="S2925" t="str">
        <f t="shared" si="1522"/>
        <v>1.33859815410545i</v>
      </c>
      <c r="T2925" t="str">
        <f t="shared" si="1523"/>
        <v>0.00220168139823353-0.0217255716907656i</v>
      </c>
      <c r="U2925" t="str">
        <f t="shared" si="1524"/>
        <v>0.0000499999999999999-0.000143393166256933i</v>
      </c>
      <c r="V2925" t="str">
        <f t="shared" si="1525"/>
        <v>0.00002-0.00160600346207765i</v>
      </c>
      <c r="W2925" t="str">
        <f t="shared" si="1526"/>
        <v>0.0000422288425193228-0.00013275773867494i</v>
      </c>
      <c r="X2925" t="str">
        <f t="shared" si="1527"/>
        <v>0.0000423487288087714-0.000132672702795051i</v>
      </c>
      <c r="Y2925" t="str">
        <f t="shared" si="1528"/>
        <v>0.009+4.98130931153198i</v>
      </c>
      <c r="Z2925" t="str">
        <f t="shared" si="1529"/>
        <v>-0.000319431490967341-0.000102600890050282i</v>
      </c>
      <c r="AA2925" t="str">
        <f t="shared" si="1530"/>
        <v>0.00437317827271753-2.40906141786965i</v>
      </c>
      <c r="AB2925" t="str">
        <f t="shared" si="1531"/>
        <v>0.00735890721793041-0.0726156229766545i</v>
      </c>
      <c r="AC2925" t="str">
        <f t="shared" si="1532"/>
        <v>0.983868252232284-0.00233298342188081i</v>
      </c>
      <c r="AD2925" t="str">
        <f t="shared" si="1533"/>
        <v>0.00765453464486517-0.0737880960276031i</v>
      </c>
      <c r="AE2925" t="str">
        <f t="shared" si="1534"/>
        <v>-0.0000100158237418182+0.0000227848794622547i</v>
      </c>
      <c r="AF2925" t="str">
        <f t="shared" si="1535"/>
        <v>-6.36083273539707-0.151373610791672i</v>
      </c>
      <c r="AG2925" t="str">
        <f t="shared" si="1536"/>
        <v>0.999356629778251-0.0000679218159505482i</v>
      </c>
      <c r="AH2925" t="str">
        <f t="shared" si="1537"/>
        <v>0.000067210997504984-0.000143502435851707i</v>
      </c>
      <c r="AI2925">
        <f t="shared" si="1538"/>
        <v>-76.001486645056943</v>
      </c>
      <c r="AJ2925">
        <f t="shared" si="1539"/>
        <v>-64.903423438651956</v>
      </c>
      <c r="AK2925"/>
      <c r="AL2925"/>
      <c r="AM2925"/>
      <c r="AN2925"/>
    </row>
    <row r="2926" spans="1:40" x14ac:dyDescent="0.35">
      <c r="A2926"/>
      <c r="B2926">
        <f t="shared" si="1540"/>
        <v>992000</v>
      </c>
      <c r="C2926" s="237" t="str">
        <f t="shared" si="1508"/>
        <v>-3.27716343664791E-08+0.00104174114461i</v>
      </c>
      <c r="D2926" s="208" t="str">
        <f t="shared" si="1509"/>
        <v>-2.51366145343498+0.00798668210867667i</v>
      </c>
      <c r="E2926" t="str">
        <f t="shared" si="1510"/>
        <v>20500</v>
      </c>
      <c r="F2926" t="str">
        <f t="shared" si="1511"/>
        <v>0.327868852459016</v>
      </c>
      <c r="G2926" t="str">
        <f t="shared" si="1506"/>
        <v>0.327868852459016</v>
      </c>
      <c r="H2926" t="str">
        <f t="shared" si="1512"/>
        <v>3.84718557895554+0.15920833572039i</v>
      </c>
      <c r="I2926" t="str">
        <f t="shared" si="1513"/>
        <v>3895.57489045134i</v>
      </c>
      <c r="J2926" t="str">
        <f t="shared" si="1507"/>
        <v>-20540.5618450229+852.22712763426i</v>
      </c>
      <c r="K2926" t="str">
        <f t="shared" si="1514"/>
        <v>0.00785516506781367-0.189326880882316i</v>
      </c>
      <c r="L2926" t="str">
        <f t="shared" si="1515"/>
        <v>0.00164273127262424-0.0335660421243718i</v>
      </c>
      <c r="M2926" t="str">
        <f t="shared" si="1516"/>
        <v>0.00949789634043791-0.222892923006688i</v>
      </c>
      <c r="N2926" t="str">
        <f t="shared" si="1517"/>
        <v>-12.3735086023338i</v>
      </c>
      <c r="O2926" t="str">
        <f t="shared" si="1518"/>
        <v>0.981459697575653+0.191668625587779i</v>
      </c>
      <c r="P2926" t="str">
        <f t="shared" si="1519"/>
        <v>0.018540302424347-0.191668625587779i</v>
      </c>
      <c r="Q2926" t="str">
        <f t="shared" si="1520"/>
        <v>-0.018540302424347+12.5651772279216i</v>
      </c>
      <c r="R2926" t="str">
        <f t="shared" si="1521"/>
        <v>-0.0152560971910576-0.00145301967791102i</v>
      </c>
      <c r="S2926" t="str">
        <f t="shared" si="1522"/>
        <v>1.33994890905409i</v>
      </c>
      <c r="T2926" t="str">
        <f t="shared" si="1523"/>
        <v>0.001946972132251-0.0204423907875808i</v>
      </c>
      <c r="U2926" t="str">
        <f t="shared" si="1524"/>
        <v>0.0000499999999999999-0.000143248616694174i</v>
      </c>
      <c r="V2926" t="str">
        <f t="shared" si="1525"/>
        <v>0.00002-0.00160438450697475i</v>
      </c>
      <c r="W2926" t="str">
        <f t="shared" si="1526"/>
        <v>0.0000422287523261339-0.000132626162089404i</v>
      </c>
      <c r="X2926" t="str">
        <f t="shared" si="1527"/>
        <v>0.0000423483743951589-0.000132541210935341i</v>
      </c>
      <c r="Y2926" t="str">
        <f t="shared" si="1528"/>
        <v>0.009+4.98633585977772i</v>
      </c>
      <c r="Z2926" t="str">
        <f t="shared" si="1529"/>
        <v>-0.000318793203995008-0.000102495445793157i</v>
      </c>
      <c r="AA2926" t="str">
        <f t="shared" si="1530"/>
        <v>0.00436436521841013-2.40663281643688i</v>
      </c>
      <c r="AB2926" t="str">
        <f t="shared" si="1531"/>
        <v>0.00650756612134102-0.0683267148640033i</v>
      </c>
      <c r="AC2926" t="str">
        <f t="shared" si="1532"/>
        <v>0.984832266992967-0.00209945048950596i</v>
      </c>
      <c r="AD2926" t="str">
        <f t="shared" si="1533"/>
        <v>0.00675566181496726-0.0693646359649453i</v>
      </c>
      <c r="AE2926" t="str">
        <f t="shared" si="1534"/>
        <v>-9.26321836060725E-06+0.0000214205499738594i</v>
      </c>
      <c r="AF2926" t="str">
        <f t="shared" si="1535"/>
        <v>-6.36084703239052-0.151221653611713i</v>
      </c>
      <c r="AG2926" t="str">
        <f t="shared" si="1536"/>
        <v>0.999395801275363-0.000059951290691379i</v>
      </c>
      <c r="AH2926" t="str">
        <f t="shared" si="1537"/>
        <v>0.0000622068405193952-0.000134929837590548i</v>
      </c>
      <c r="AI2926">
        <f t="shared" si="1538"/>
        <v>-76.560844918969906</v>
      </c>
      <c r="AJ2926">
        <f t="shared" si="1539"/>
        <v>-65.248832640174143</v>
      </c>
      <c r="AK2926"/>
      <c r="AL2926"/>
      <c r="AM2926"/>
      <c r="AN2926"/>
    </row>
    <row r="2927" spans="1:40" x14ac:dyDescent="0.35">
      <c r="A2927"/>
      <c r="B2927">
        <f t="shared" si="1540"/>
        <v>993000</v>
      </c>
      <c r="C2927" s="237" t="str">
        <f t="shared" si="1508"/>
        <v>-3.27056622959701E-08+0.0010406920598743i</v>
      </c>
      <c r="D2927" s="208" t="str">
        <f t="shared" si="1509"/>
        <v>-2.5136614529292+0.00797863912570297i</v>
      </c>
      <c r="E2927" t="str">
        <f t="shared" si="1510"/>
        <v>20500</v>
      </c>
      <c r="F2927" t="str">
        <f t="shared" si="1511"/>
        <v>0.327868852459016</v>
      </c>
      <c r="G2927" t="str">
        <f t="shared" si="1506"/>
        <v>0.327868852459016</v>
      </c>
      <c r="H2927" t="str">
        <f t="shared" si="1512"/>
        <v>3.84719983339715+0.15904863969716i</v>
      </c>
      <c r="I2927" t="str">
        <f t="shared" si="1513"/>
        <v>3899.50188126833i</v>
      </c>
      <c r="J2927" t="str">
        <f t="shared" si="1507"/>
        <v>-20581.9971584398+853.08622756131i</v>
      </c>
      <c r="K2927" t="str">
        <f t="shared" si="1514"/>
        <v>0.00783937754204048-0.189136855198636i</v>
      </c>
      <c r="L2927" t="str">
        <f t="shared" si="1515"/>
        <v>0.00163943220155619-0.0335324007584662i</v>
      </c>
      <c r="M2927" t="str">
        <f t="shared" si="1516"/>
        <v>0.00947880974359667-0.222669255957102i</v>
      </c>
      <c r="N2927" t="str">
        <f t="shared" si="1517"/>
        <v>-12.3859818972959i</v>
      </c>
      <c r="O2927" t="str">
        <f t="shared" si="1518"/>
        <v>0.983774026609993+0.179411996721403i</v>
      </c>
      <c r="P2927" t="str">
        <f t="shared" si="1519"/>
        <v>0.016225973390007-0.179411996721403i</v>
      </c>
      <c r="Q2927" t="str">
        <f t="shared" si="1520"/>
        <v>-0.016225973390007+12.5653938940173i</v>
      </c>
      <c r="R2927" t="str">
        <f t="shared" si="1521"/>
        <v>-0.0142799065425114-0.00127288234187801i</v>
      </c>
      <c r="S2927" t="str">
        <f t="shared" si="1522"/>
        <v>1.34129966400274i</v>
      </c>
      <c r="T2927" t="str">
        <f t="shared" si="1523"/>
        <v>0.001707316657476-0.0191536338474611i</v>
      </c>
      <c r="U2927" t="str">
        <f t="shared" si="1524"/>
        <v>0.0000499999999999999-0.0001431043582685i</v>
      </c>
      <c r="V2927" t="str">
        <f t="shared" si="1525"/>
        <v>0.00002-0.0016027688126072i</v>
      </c>
      <c r="W2927" t="str">
        <f t="shared" si="1526"/>
        <v>0.0000422286620425615-0.000132494852766351i</v>
      </c>
      <c r="X2927" t="str">
        <f t="shared" si="1527"/>
        <v>0.0000423480206892881-0.000132409986165418i</v>
      </c>
      <c r="Y2927" t="str">
        <f t="shared" si="1528"/>
        <v>0.009+4.99136240802346i</v>
      </c>
      <c r="Z2927" t="str">
        <f t="shared" si="1529"/>
        <v>-0.000318156844427978-0.000102390219121319i</v>
      </c>
      <c r="AA2927" t="str">
        <f t="shared" si="1530"/>
        <v>0.00435557877849975-2.40420910678523i</v>
      </c>
      <c r="AB2927" t="str">
        <f t="shared" si="1531"/>
        <v>0.00570654086648204-0.0640191693869811i</v>
      </c>
      <c r="AC2927" t="str">
        <f t="shared" si="1532"/>
        <v>0.985798990400777-0.00187749673539063i</v>
      </c>
      <c r="AD2927" t="str">
        <f t="shared" si="1533"/>
        <v>0.00591240917639897-0.0649301424340388i</v>
      </c>
      <c r="AE2927" t="str">
        <f t="shared" si="1534"/>
        <v>-8.52928495792983E-06+0.0000200525963539666i</v>
      </c>
      <c r="AF2927" t="str">
        <f t="shared" si="1535"/>
        <v>-6.36086128632635-0.151070000571457i</v>
      </c>
      <c r="AG2927" t="str">
        <f t="shared" si="1536"/>
        <v>0.999434990806233-0.0000524808643341829i</v>
      </c>
      <c r="AH2927" t="str">
        <f t="shared" si="1537"/>
        <v>0.0000573219616603341-0.000126331634983942i</v>
      </c>
      <c r="AI2927">
        <f t="shared" si="1538"/>
        <v>-77.156710431746887</v>
      </c>
      <c r="AJ2927">
        <f t="shared" si="1539"/>
        <v>-65.594211345706213</v>
      </c>
      <c r="AK2927"/>
      <c r="AL2927"/>
      <c r="AM2927"/>
      <c r="AN2927"/>
    </row>
    <row r="2928" spans="1:40" x14ac:dyDescent="0.35">
      <c r="A2928"/>
      <c r="B2928">
        <f t="shared" si="1540"/>
        <v>994000</v>
      </c>
      <c r="C2928" s="237" t="str">
        <f t="shared" si="1508"/>
        <v>-3.26398892361646E-08+0.00103964508597307i</v>
      </c>
      <c r="D2928" s="208" t="str">
        <f t="shared" si="1509"/>
        <v>-2.51366145242494+0.00797061232579354i</v>
      </c>
      <c r="E2928" t="str">
        <f t="shared" si="1510"/>
        <v>20500</v>
      </c>
      <c r="F2928" t="str">
        <f t="shared" si="1511"/>
        <v>0.327868852459016</v>
      </c>
      <c r="G2928" t="str">
        <f t="shared" si="1506"/>
        <v>0.327868852459016</v>
      </c>
      <c r="H2928" t="str">
        <f t="shared" si="1512"/>
        <v>3.84721404495218+0.158889263086451i</v>
      </c>
      <c r="I2928" t="str">
        <f t="shared" si="1513"/>
        <v>3903.42887208532i</v>
      </c>
      <c r="J2928" t="str">
        <f t="shared" si="1507"/>
        <v>-20623.4742202834+853.945327488361i</v>
      </c>
      <c r="K2928" t="str">
        <f t="shared" si="1514"/>
        <v>0.0078236375381759-0.188947209948416i</v>
      </c>
      <c r="L2928" t="str">
        <f t="shared" si="1515"/>
        <v>0.00163614305083901-0.0334988265968975i</v>
      </c>
      <c r="M2928" t="str">
        <f t="shared" si="1516"/>
        <v>0.00945978058901491-0.222446036545313i</v>
      </c>
      <c r="N2928" t="str">
        <f t="shared" si="1517"/>
        <v>-12.3984551922579i</v>
      </c>
      <c r="O2928" t="str">
        <f t="shared" si="1518"/>
        <v>0.985935299028572+0.167127454744697i</v>
      </c>
      <c r="P2928" t="str">
        <f t="shared" si="1519"/>
        <v>0.014064700971428-0.167127454744697i</v>
      </c>
      <c r="Q2928" t="str">
        <f t="shared" si="1520"/>
        <v>-0.014064700971428+12.5655826470026i</v>
      </c>
      <c r="R2928" t="str">
        <f t="shared" si="1521"/>
        <v>-0.0133016504451929-0.00110441494241417i</v>
      </c>
      <c r="S2928" t="str">
        <f t="shared" si="1522"/>
        <v>1.34265041895138i</v>
      </c>
      <c r="T2928" t="str">
        <f t="shared" si="1523"/>
        <v>0.00148284318512855-0.0178594665429831i</v>
      </c>
      <c r="U2928" t="str">
        <f t="shared" si="1524"/>
        <v>0.0000500000000000001-0.000142960390101228i</v>
      </c>
      <c r="V2928" t="str">
        <f t="shared" si="1525"/>
        <v>0.00002-0.00160115636913376i</v>
      </c>
      <c r="W2928" t="str">
        <f t="shared" si="1526"/>
        <v>0.000042228571668608-0.000132363809899109i</v>
      </c>
      <c r="X2928" t="str">
        <f t="shared" si="1527"/>
        <v>0.0000423476676879519-0.000132279027679138i</v>
      </c>
      <c r="Y2928" t="str">
        <f t="shared" si="1528"/>
        <v>0.009+4.99638895626921i</v>
      </c>
      <c r="Z2928" t="str">
        <f t="shared" si="1529"/>
        <v>-0.000317522404513706-0.000102285209356271i</v>
      </c>
      <c r="AA2928" t="str">
        <f t="shared" si="1530"/>
        <v>0.00434681884592868-2.40179027414941i</v>
      </c>
      <c r="AB2928" t="str">
        <f t="shared" si="1531"/>
        <v>0.0049562599869611-0.0596935402901582i</v>
      </c>
      <c r="AC2928" t="str">
        <f t="shared" si="1532"/>
        <v>0.986768293687115-0.00166718818391404i</v>
      </c>
      <c r="AD2928" t="str">
        <f t="shared" si="1533"/>
        <v>0.00512491172473583-0.0604853200895529i</v>
      </c>
      <c r="AE2928" t="str">
        <f t="shared" si="1534"/>
        <v>-7.81402792209959E-06+0.0000186812416039191i</v>
      </c>
      <c r="AF2928" t="str">
        <f t="shared" si="1535"/>
        <v>-6.36087549737712-0.150918650760657i</v>
      </c>
      <c r="AG2928" t="str">
        <f t="shared" si="1536"/>
        <v>0.999474192189226-0.0000455102123535158i</v>
      </c>
      <c r="AH2928" t="str">
        <f t="shared" si="1537"/>
        <v>0.0000525563980613831-0.000117709270028687i</v>
      </c>
      <c r="AI2928">
        <f t="shared" si="1538"/>
        <v>-77.794304648047898</v>
      </c>
      <c r="AJ2928">
        <f t="shared" si="1539"/>
        <v>-65.939559210537269</v>
      </c>
      <c r="AK2928"/>
      <c r="AL2928"/>
      <c r="AM2928"/>
      <c r="AN2928"/>
    </row>
    <row r="2929" spans="1:40" x14ac:dyDescent="0.35">
      <c r="A2929"/>
      <c r="B2929">
        <f t="shared" si="1540"/>
        <v>995000</v>
      </c>
      <c r="C2929" s="237" t="str">
        <f t="shared" si="1508"/>
        <v>-3.25743143874215E-08+0.00103860021654199i</v>
      </c>
      <c r="D2929" s="208" t="str">
        <f t="shared" si="1509"/>
        <v>-2.5136614519222+0.00796260166015526i</v>
      </c>
      <c r="E2929" t="str">
        <f t="shared" si="1510"/>
        <v>20500</v>
      </c>
      <c r="F2929" t="str">
        <f t="shared" si="1511"/>
        <v>0.327868852459016</v>
      </c>
      <c r="G2929" t="str">
        <f t="shared" si="1506"/>
        <v>0.327868852459016</v>
      </c>
      <c r="H2929" t="str">
        <f t="shared" si="1512"/>
        <v>3.84722821379241+0.158730204932839i</v>
      </c>
      <c r="I2929" t="str">
        <f t="shared" si="1513"/>
        <v>3907.35586290231i</v>
      </c>
      <c r="J2929" t="str">
        <f t="shared" si="1507"/>
        <v>-20664.9930305537+854.804427415412i</v>
      </c>
      <c r="K2929" t="str">
        <f t="shared" si="1514"/>
        <v>0.0078079448657866-0.188757943992276i</v>
      </c>
      <c r="L2929" t="str">
        <f t="shared" si="1515"/>
        <v>0.00163286378076994-0.0334653194389771i</v>
      </c>
      <c r="M2929" t="str">
        <f t="shared" si="1516"/>
        <v>0.00944080864655654-0.222223263431253i</v>
      </c>
      <c r="N2929" t="str">
        <f t="shared" si="1517"/>
        <v>-12.4109284872199i</v>
      </c>
      <c r="O2929" t="str">
        <f t="shared" si="1518"/>
        <v>0.987943178578333+0.154816910899748i</v>
      </c>
      <c r="P2929" t="str">
        <f t="shared" si="1519"/>
        <v>0.012056821421667-0.154816910899748i</v>
      </c>
      <c r="Q2929" t="str">
        <f t="shared" si="1520"/>
        <v>-0.012056821421667+12.5657453981196i</v>
      </c>
      <c r="R2929" t="str">
        <f t="shared" si="1521"/>
        <v>-0.0123214606028313-0.000947676671318406i</v>
      </c>
      <c r="S2929" t="str">
        <f t="shared" si="1522"/>
        <v>1.34400117390002i</v>
      </c>
      <c r="T2929" t="str">
        <f t="shared" si="1523"/>
        <v>0.0012736785587296-0.0165600575143681i</v>
      </c>
      <c r="U2929" t="str">
        <f t="shared" si="1524"/>
        <v>0.0000499999999999999-0.000142816711317207i</v>
      </c>
      <c r="V2929" t="str">
        <f t="shared" si="1525"/>
        <v>0.00002-0.00159954716675272i</v>
      </c>
      <c r="W2929" t="str">
        <f t="shared" si="1526"/>
        <v>0.0000422284812042743-0.000132233032684251i</v>
      </c>
      <c r="X2929" t="str">
        <f t="shared" si="1527"/>
        <v>0.0000423473153879574-0.000132148334673594i</v>
      </c>
      <c r="Y2929" t="str">
        <f t="shared" si="1528"/>
        <v>0.009+5.00141550451495i</v>
      </c>
      <c r="Z2929" t="str">
        <f t="shared" si="1529"/>
        <v>-0.000316889876538582-0.000102180415822346i</v>
      </c>
      <c r="AA2929" t="str">
        <f t="shared" si="1530"/>
        <v>0.0043380853141771-2.39937630382352i</v>
      </c>
      <c r="AB2929" t="str">
        <f t="shared" si="1531"/>
        <v>0.0042571474449839-0.0553503912371703i</v>
      </c>
      <c r="AC2929" t="str">
        <f t="shared" si="1532"/>
        <v>0.987740046341488-0.00146858965031451i</v>
      </c>
      <c r="AD2929" t="str">
        <f t="shared" si="1533"/>
        <v>0.00439329540652616-0.0560308752226815i</v>
      </c>
      <c r="AE2929" t="str">
        <f t="shared" si="1534"/>
        <v>-7.11744896811521E-06+0.000017306708380195i</v>
      </c>
      <c r="AF2929" t="str">
        <f t="shared" si="1535"/>
        <v>-6.36088966571461-0.150767603272684i</v>
      </c>
      <c r="AG2929" t="str">
        <f t="shared" si="1536"/>
        <v>0.999513399253198-0.0000390389329120357i</v>
      </c>
      <c r="AH2929" t="str">
        <f t="shared" si="1537"/>
        <v>0.0000479101694040564-0.000109064182111356i</v>
      </c>
      <c r="AI2929">
        <f t="shared" si="1538"/>
        <v>-78.480059698927519</v>
      </c>
      <c r="AJ2929">
        <f t="shared" si="1539"/>
        <v>-66.284875896369485</v>
      </c>
      <c r="AK2929"/>
      <c r="AL2929"/>
      <c r="AM2929"/>
      <c r="AN2929"/>
    </row>
    <row r="2930" spans="1:40" x14ac:dyDescent="0.35">
      <c r="A2930"/>
      <c r="B2930">
        <f t="shared" si="1540"/>
        <v>996000</v>
      </c>
      <c r="C2930" s="237" t="str">
        <f t="shared" si="1508"/>
        <v>-3.25089369541122E-08+0.00103755744524229i</v>
      </c>
      <c r="D2930" s="208" t="str">
        <f t="shared" si="1509"/>
        <v>-2.51366145142097+0.00795460708019089i</v>
      </c>
      <c r="E2930" t="str">
        <f t="shared" si="1510"/>
        <v>20500</v>
      </c>
      <c r="F2930" t="str">
        <f t="shared" si="1511"/>
        <v>0.327868852459016</v>
      </c>
      <c r="G2930" t="str">
        <f t="shared" si="1506"/>
        <v>0.327868852459016</v>
      </c>
      <c r="H2930" t="str">
        <f t="shared" si="1512"/>
        <v>3.84724234008872+0.158571464284702i</v>
      </c>
      <c r="I2930" t="str">
        <f t="shared" si="1513"/>
        <v>3911.28285371929i</v>
      </c>
      <c r="J2930" t="str">
        <f t="shared" si="1507"/>
        <v>-20706.5535892505+855.663527342462i</v>
      </c>
      <c r="K2930" t="str">
        <f t="shared" si="1514"/>
        <v>0.00779229933539178-0.188569056195372i</v>
      </c>
      <c r="L2930" t="str">
        <f t="shared" si="1515"/>
        <v>0.00162959435184449-0.0334318790848125i</v>
      </c>
      <c r="M2930" t="str">
        <f t="shared" si="1516"/>
        <v>0.00942189368723627-0.222000935280184i</v>
      </c>
      <c r="N2930" t="str">
        <f t="shared" si="1517"/>
        <v>-12.423401782182i</v>
      </c>
      <c r="O2930" t="str">
        <f t="shared" si="1518"/>
        <v>0.989797352871241+0.142482280474042i</v>
      </c>
      <c r="P2930" t="str">
        <f t="shared" si="1519"/>
        <v>0.010202647128759-0.142482280474042i</v>
      </c>
      <c r="Q2930" t="str">
        <f t="shared" si="1520"/>
        <v>-0.010202647128759+12.565884062656i</v>
      </c>
      <c r="R2930" t="str">
        <f t="shared" si="1521"/>
        <v>-0.0113394704015825-0.000802725416160859i</v>
      </c>
      <c r="S2930" t="str">
        <f t="shared" si="1522"/>
        <v>1.34535192884867i</v>
      </c>
      <c r="T2930" t="str">
        <f t="shared" si="1523"/>
        <v>0.00107994818696786-0.0152555783768914i</v>
      </c>
      <c r="U2930" t="str">
        <f t="shared" si="1524"/>
        <v>0.0000500000000000001-0.0001426733210448i</v>
      </c>
      <c r="V2930" t="str">
        <f t="shared" si="1525"/>
        <v>0.00002-0.00159794119570176i</v>
      </c>
      <c r="W2930" t="str">
        <f t="shared" si="1526"/>
        <v>0.0000422283906495629-0.000132102520321574i</v>
      </c>
      <c r="X2930" t="str">
        <f t="shared" si="1527"/>
        <v>0.0000423469637861287-0.000132017906349103i</v>
      </c>
      <c r="Y2930" t="str">
        <f t="shared" si="1528"/>
        <v>0.009+5.00644205276069i</v>
      </c>
      <c r="Z2930" t="str">
        <f t="shared" si="1529"/>
        <v>-0.000316259252827691-0.000102075837846704i</v>
      </c>
      <c r="AA2930" t="str">
        <f t="shared" si="1530"/>
        <v>0.00432937807725965-2.39696718116069i</v>
      </c>
      <c r="AB2930" t="str">
        <f t="shared" si="1531"/>
        <v>0.00360962240696812-0.0509902958354837i</v>
      </c>
      <c r="AC2930" t="str">
        <f t="shared" si="1532"/>
        <v>0.988714116112879-0.00128176469679789i</v>
      </c>
      <c r="AD2930" t="str">
        <f t="shared" si="1533"/>
        <v>0.0037176771001013-0.0515675156421068i</v>
      </c>
      <c r="AE2930" t="str">
        <f t="shared" si="1534"/>
        <v>-6.43954714677373E-06+0.0000159292189623166i</v>
      </c>
      <c r="AF2930" t="str">
        <f t="shared" si="1535"/>
        <v>-6.36090379150969-0.150616857204511i</v>
      </c>
      <c r="AG2930" t="str">
        <f t="shared" si="1536"/>
        <v>0.99955260583849-0.0000330665470803508i</v>
      </c>
      <c r="AH2930" t="str">
        <f t="shared" si="1537"/>
        <v>0.0000433832779934649-0.000100397807797953i</v>
      </c>
      <c r="AI2930">
        <f t="shared" si="1538"/>
        <v>-79.222024241176172</v>
      </c>
      <c r="AJ2930">
        <f t="shared" si="1539"/>
        <v>-66.63016107134564</v>
      </c>
      <c r="AK2930"/>
      <c r="AL2930"/>
      <c r="AM2930"/>
      <c r="AN2930"/>
    </row>
    <row r="2931" spans="1:40" x14ac:dyDescent="0.35">
      <c r="A2931"/>
      <c r="B2931">
        <f t="shared" si="1540"/>
        <v>997000</v>
      </c>
      <c r="C2931" s="237" t="str">
        <f t="shared" si="1508"/>
        <v>-3.24437561445964E-08+0.00103651676576064i</v>
      </c>
      <c r="D2931" s="208" t="str">
        <f t="shared" si="1509"/>
        <v>-2.51366145092125+0.00794662853749824i</v>
      </c>
      <c r="E2931" t="str">
        <f t="shared" si="1510"/>
        <v>20500</v>
      </c>
      <c r="F2931" t="str">
        <f t="shared" si="1511"/>
        <v>0.327868852459016</v>
      </c>
      <c r="G2931" t="str">
        <f t="shared" si="1506"/>
        <v>0.327868852459016</v>
      </c>
      <c r="H2931" t="str">
        <f t="shared" si="1512"/>
        <v>3.84725642401117+0.158413040194198i</v>
      </c>
      <c r="I2931" t="str">
        <f t="shared" si="1513"/>
        <v>3915.20984453628i</v>
      </c>
      <c r="J2931" t="str">
        <f t="shared" si="1507"/>
        <v>-20748.1558963739+856.522627269513i</v>
      </c>
      <c r="K2931" t="str">
        <f t="shared" si="1514"/>
        <v>0.00777670075845727-0.188380545427377i</v>
      </c>
      <c r="L2931" t="str">
        <f t="shared" si="1515"/>
        <v>0.00162633472475523-0.0333985053353032i</v>
      </c>
      <c r="M2931" t="str">
        <f t="shared" si="1516"/>
        <v>0.0094030354832125-0.22177905076268i</v>
      </c>
      <c r="N2931" t="str">
        <f t="shared" si="1517"/>
        <v>-12.435875077144i</v>
      </c>
      <c r="O2931" t="str">
        <f t="shared" si="1518"/>
        <v>0.991497533432847+0.130125482502774i</v>
      </c>
      <c r="P2931" t="str">
        <f t="shared" si="1519"/>
        <v>0.00850246656715303-0.130125482502774i</v>
      </c>
      <c r="Q2931" t="str">
        <f t="shared" si="1520"/>
        <v>-0.00850246656715303+12.5660005596468i</v>
      </c>
      <c r="R2931" t="str">
        <f t="shared" si="1521"/>
        <v>-0.0103558149060497-0.000669617716249348i</v>
      </c>
      <c r="S2931" t="str">
        <f t="shared" si="1522"/>
        <v>1.34670268379731i</v>
      </c>
      <c r="T2931" t="str">
        <f t="shared" si="1523"/>
        <v>0.000901775975591222-0.0139462037268853i</v>
      </c>
      <c r="U2931" t="str">
        <f t="shared" si="1524"/>
        <v>0.0000500000000000001-0.000142530218415869i</v>
      </c>
      <c r="V2931" t="str">
        <f t="shared" si="1525"/>
        <v>0.00002-0.00159633844625773i</v>
      </c>
      <c r="W2931" t="str">
        <f t="shared" si="1526"/>
        <v>0.0000422283000044752-0.000131972272014087i</v>
      </c>
      <c r="X2931" t="str">
        <f t="shared" si="1527"/>
        <v>0.0000423466128793066-0.000131887741909193i</v>
      </c>
      <c r="Y2931" t="str">
        <f t="shared" si="1528"/>
        <v>0.009+5.01146860100644i</v>
      </c>
      <c r="Z2931" t="str">
        <f t="shared" si="1529"/>
        <v>-0.000315630525744604-0.000101971474759312i</v>
      </c>
      <c r="AA2931" t="str">
        <f t="shared" si="1530"/>
        <v>0.00432069702972226-2.39456289157284i</v>
      </c>
      <c r="AB2931" t="str">
        <f t="shared" si="1531"/>
        <v>0.00301409901589703-0.0466138376564593i</v>
      </c>
      <c r="AC2931" t="str">
        <f t="shared" si="1532"/>
        <v>0.989690369012141-0.00110677558814277i</v>
      </c>
      <c r="AD2931" t="str">
        <f t="shared" si="1533"/>
        <v>0.00309816459801661-0.0470959505547562i</v>
      </c>
      <c r="AE2931" t="str">
        <f t="shared" si="1534"/>
        <v>-5.78031885417542E-06+0.0000145489952209327i</v>
      </c>
      <c r="AF2931" t="str">
        <f t="shared" si="1535"/>
        <v>-6.36091787493242-0.1504664116567i</v>
      </c>
      <c r="AG2931" t="str">
        <f t="shared" si="1536"/>
        <v>0.999591805797894-0.0000275924990696903i</v>
      </c>
      <c r="AH2931" t="str">
        <f t="shared" si="1537"/>
        <v>0.0000389757088365106-0.0000917115806251852i</v>
      </c>
      <c r="AI2931">
        <f t="shared" si="1538"/>
        <v>-80.030455076347295</v>
      </c>
      <c r="AJ2931">
        <f t="shared" si="1539"/>
        <v>-66.975414410073682</v>
      </c>
      <c r="AK2931"/>
      <c r="AL2931"/>
      <c r="AM2931"/>
      <c r="AN2931"/>
    </row>
    <row r="2932" spans="1:40" x14ac:dyDescent="0.35">
      <c r="A2932"/>
      <c r="B2932">
        <f t="shared" si="1540"/>
        <v>998000</v>
      </c>
      <c r="C2932" s="237" t="str">
        <f t="shared" si="1508"/>
        <v>-3.23787711711976E-08+0.001035478171809i</v>
      </c>
      <c r="D2932" s="208" t="str">
        <f t="shared" si="1509"/>
        <v>-2.51366145042303+0.007938665983869i</v>
      </c>
      <c r="E2932" t="str">
        <f t="shared" si="1510"/>
        <v>20500</v>
      </c>
      <c r="F2932" t="str">
        <f t="shared" si="1511"/>
        <v>0.327868852459016</v>
      </c>
      <c r="G2932" t="str">
        <f t="shared" si="1506"/>
        <v>0.327868852459016</v>
      </c>
      <c r="H2932" t="str">
        <f t="shared" si="1512"/>
        <v>3.84727046572895+0.158254931717247i</v>
      </c>
      <c r="I2932" t="str">
        <f t="shared" si="1513"/>
        <v>3919.13683535327i</v>
      </c>
      <c r="J2932" t="str">
        <f t="shared" si="1507"/>
        <v>-20789.799951924+857.381727196563i</v>
      </c>
      <c r="K2932" t="str">
        <f t="shared" si="1514"/>
        <v>0.00776114894738982-0.188192410562452i</v>
      </c>
      <c r="L2932" t="str">
        <f t="shared" si="1515"/>
        <v>0.00162308486039063-0.0333651979921374i</v>
      </c>
      <c r="M2932" t="str">
        <f t="shared" si="1516"/>
        <v>0.00938423380778045-0.221557608554589i</v>
      </c>
      <c r="N2932" t="str">
        <f t="shared" si="1517"/>
        <v>-12.448348372106i</v>
      </c>
      <c r="O2932" t="str">
        <f t="shared" si="1518"/>
        <v>0.993043455747255+0.1177484394697i</v>
      </c>
      <c r="P2932" t="str">
        <f t="shared" si="1519"/>
        <v>0.00695654425274495-0.1177484394697i</v>
      </c>
      <c r="Q2932" t="str">
        <f t="shared" si="1520"/>
        <v>-0.00695654425274495+12.5660968115757i</v>
      </c>
      <c r="R2932" t="str">
        <f t="shared" si="1521"/>
        <v>-0.00937063085418415-0.000548408718145754i</v>
      </c>
      <c r="S2932" t="str">
        <f t="shared" si="1522"/>
        <v>1.34805343874595i</v>
      </c>
      <c r="T2932" t="str">
        <f t="shared" si="1523"/>
        <v>0.000739284258334642-0.0126321111462018i</v>
      </c>
      <c r="U2932" t="str">
        <f t="shared" si="1524"/>
        <v>0.0000500000000000001-0.000142387402565752i</v>
      </c>
      <c r="V2932" t="str">
        <f t="shared" si="1525"/>
        <v>0.00002-0.00159473890873643i</v>
      </c>
      <c r="W2932" t="str">
        <f t="shared" si="1526"/>
        <v>0.0000422282092690131-0.000131842286967993i</v>
      </c>
      <c r="X2932" t="str">
        <f t="shared" si="1527"/>
        <v>0.0000423462626643458-0.000131757840560582i</v>
      </c>
      <c r="Y2932" t="str">
        <f t="shared" si="1528"/>
        <v>0.009+5.01649514925218i</v>
      </c>
      <c r="Z2932" t="str">
        <f t="shared" si="1529"/>
        <v>-0.000315003687691123-0.000101867325892926i</v>
      </c>
      <c r="AA2932" t="str">
        <f t="shared" si="1530"/>
        <v>0.00431204206663907-2.39216342053037i</v>
      </c>
      <c r="AB2932" t="str">
        <f t="shared" si="1531"/>
        <v>0.00247098616045266-0.0422216102502691i</v>
      </c>
      <c r="AC2932" t="str">
        <f t="shared" si="1532"/>
        <v>0.990668669315492-0.000943683246810882i</v>
      </c>
      <c r="AD2932" t="str">
        <f t="shared" si="1533"/>
        <v>0.00253485659108703-0.0426168904460687i</v>
      </c>
      <c r="AE2932" t="str">
        <f t="shared" si="1534"/>
        <v>-5.13975784157336E-06+0.0000131662585859842i</v>
      </c>
      <c r="AF2932" t="str">
        <f t="shared" si="1535"/>
        <v>-6.36093191615198-0.150316265733378i</v>
      </c>
      <c r="AG2932" t="str">
        <f t="shared" si="1536"/>
        <v>0.999630992997631-0.0000226161564769862i</v>
      </c>
      <c r="AH2932" t="str">
        <f t="shared" si="1537"/>
        <v>0.000034687429722281-0.000083006930892784i</v>
      </c>
      <c r="AI2932">
        <f t="shared" si="1538"/>
        <v>-80.9187069292486</v>
      </c>
      <c r="AJ2932">
        <f t="shared" si="1539"/>
        <v>-67.320635593674425</v>
      </c>
      <c r="AK2932"/>
      <c r="AL2932"/>
      <c r="AM2932"/>
      <c r="AN2932"/>
    </row>
    <row r="2933" spans="1:40" x14ac:dyDescent="0.35">
      <c r="A2933"/>
      <c r="B2933">
        <f t="shared" si="1540"/>
        <v>999000</v>
      </c>
      <c r="C2933" s="237" t="str">
        <f t="shared" si="1508"/>
        <v>-3.23139812501797E-08+0.00103444165712453i</v>
      </c>
      <c r="D2933" s="208" t="str">
        <f t="shared" si="1509"/>
        <v>-2.51366144992631+0.00793071937128807i</v>
      </c>
      <c r="E2933" t="str">
        <f t="shared" si="1510"/>
        <v>20500</v>
      </c>
      <c r="F2933" t="str">
        <f t="shared" si="1511"/>
        <v>0.327868852459016</v>
      </c>
      <c r="G2933" t="str">
        <f t="shared" si="1506"/>
        <v>0.327868852459016</v>
      </c>
      <c r="H2933" t="str">
        <f t="shared" si="1512"/>
        <v>3.84728446541041+0.158097137913509i</v>
      </c>
      <c r="I2933" t="str">
        <f t="shared" si="1513"/>
        <v>3923.06382617025i</v>
      </c>
      <c r="J2933" t="str">
        <f t="shared" si="1507"/>
        <v>-20831.4857559007+858.240827123614i</v>
      </c>
      <c r="K2933" t="str">
        <f t="shared" si="1514"/>
        <v>0.00774564371553181-0.188004650479233i</v>
      </c>
      <c r="L2933" t="str">
        <f t="shared" si="1515"/>
        <v>0.00161984471983393-0.0333319568577882i</v>
      </c>
      <c r="M2933" t="str">
        <f t="shared" si="1516"/>
        <v>0.00936548843536574-0.221336607337021i</v>
      </c>
      <c r="N2933" t="str">
        <f t="shared" si="1517"/>
        <v>-12.460821667068i</v>
      </c>
      <c r="O2933" t="str">
        <f t="shared" si="1518"/>
        <v>0.994434879298217+0.105353077008417i</v>
      </c>
      <c r="P2933" t="str">
        <f t="shared" si="1519"/>
        <v>0.00556512070178306-0.105353077008417i</v>
      </c>
      <c r="Q2933" t="str">
        <f t="shared" si="1520"/>
        <v>-0.00556512070178306+12.5661747440764i</v>
      </c>
      <c r="R2933" t="str">
        <f t="shared" si="1521"/>
        <v>-0.00838405665118536-0.00043915213077472i</v>
      </c>
      <c r="S2933" t="str">
        <f t="shared" si="1522"/>
        <v>1.3494041936946i</v>
      </c>
      <c r="T2933" t="str">
        <f t="shared" si="1523"/>
        <v>0.000592593726937327-0.0113134812052826i</v>
      </c>
      <c r="U2933" t="str">
        <f t="shared" si="1524"/>
        <v>0.0000500000000000001-0.000142244872633254i</v>
      </c>
      <c r="V2933" t="str">
        <f t="shared" si="1525"/>
        <v>0.00002-0.00159314257349245i</v>
      </c>
      <c r="W2933" t="str">
        <f t="shared" si="1526"/>
        <v>0.0000422281184431781-0.000131712564392675i</v>
      </c>
      <c r="X2933" t="str">
        <f t="shared" si="1527"/>
        <v>0.0000423459131381184-0.000131628201513168i</v>
      </c>
      <c r="Y2933" t="str">
        <f t="shared" si="1528"/>
        <v>0.009+5.02152169749793i</v>
      </c>
      <c r="Z2933" t="str">
        <f t="shared" si="1529"/>
        <v>-0.000314378731107073-0.000101763390583083i</v>
      </c>
      <c r="AA2933" t="str">
        <f t="shared" si="1530"/>
        <v>0.00430341308360911-2.38976875356184i</v>
      </c>
      <c r="AB2933" t="str">
        <f t="shared" si="1531"/>
        <v>0.001980687241105-0.037814217156157i</v>
      </c>
      <c r="AC2933" t="str">
        <f t="shared" si="1532"/>
        <v>0.991648879569001-0.000792547207610302i</v>
      </c>
      <c r="AD2933" t="str">
        <f t="shared" si="1533"/>
        <v>0.00202784265411641-0.0381310469604508i</v>
      </c>
      <c r="AE2933" t="str">
        <f t="shared" si="1534"/>
        <v>-4.51785522566415E-06+0.0000117812300151589i</v>
      </c>
      <c r="AF2933" t="str">
        <f t="shared" si="1535"/>
        <v>-6.36094591533672-0.150166418542221i</v>
      </c>
      <c r="AG2933" t="str">
        <f t="shared" si="1536"/>
        <v>0.999670161318322-0.0000181368105431496i</v>
      </c>
      <c r="AH2933" t="str">
        <f t="shared" si="1537"/>
        <v>0.0000305183913052732-0.0000742852854581795i</v>
      </c>
      <c r="AI2933">
        <f t="shared" si="1538"/>
        <v>-81.904621121759106</v>
      </c>
      <c r="AJ2933">
        <f t="shared" si="1539"/>
        <v>-67.665824309801152</v>
      </c>
      <c r="AK2933"/>
      <c r="AL2933"/>
      <c r="AM2933"/>
      <c r="AN2933"/>
    </row>
    <row r="2934" spans="1:40" x14ac:dyDescent="0.35">
      <c r="A2934"/>
      <c r="B2934">
        <f t="shared" si="1540"/>
        <v>1000000</v>
      </c>
      <c r="C2934" s="237" t="str">
        <f t="shared" si="1508"/>
        <v>-3.22493856017234E-08+0.00103340721546942i</v>
      </c>
      <c r="D2934" s="208" t="str">
        <f t="shared" si="1509"/>
        <v>-2.51366144943108+0.00792278865193222i</v>
      </c>
      <c r="E2934" t="str">
        <f t="shared" si="1510"/>
        <v>20500</v>
      </c>
      <c r="F2934" t="str">
        <f t="shared" si="1511"/>
        <v>0.327868852459016</v>
      </c>
      <c r="G2934" t="str">
        <f t="shared" si="1506"/>
        <v>0.327868852459016</v>
      </c>
      <c r="H2934" t="str">
        <f t="shared" si="1512"/>
        <v>3.84729842322307+0.157939657846372i</v>
      </c>
      <c r="I2934" t="str">
        <f t="shared" si="1513"/>
        <v>3926.99081698724i</v>
      </c>
      <c r="J2934" t="str">
        <f t="shared" si="1507"/>
        <v>-20873.213308304+859.099927050664i</v>
      </c>
      <c r="K2934" t="str">
        <f t="shared" si="1514"/>
        <v>0.00773018487715541-0.187817264060802i</v>
      </c>
      <c r="L2934" t="str">
        <f t="shared" si="1515"/>
        <v>0.00161661426436189-0.0332987817355088i</v>
      </c>
      <c r="M2934" t="str">
        <f t="shared" si="1516"/>
        <v>0.0093467991415173-0.221116045796311i</v>
      </c>
      <c r="N2934" t="str">
        <f t="shared" si="1517"/>
        <v>-12.4732949620301i</v>
      </c>
      <c r="O2934" t="str">
        <f t="shared" si="1518"/>
        <v>0.995671587606576+0.0929413236025812i</v>
      </c>
      <c r="P2934" t="str">
        <f t="shared" si="1519"/>
        <v>0.00432841239342396-0.0929413236025812i</v>
      </c>
      <c r="Q2934" t="str">
        <f t="shared" si="1520"/>
        <v>-0.00432841239342396+12.5662362856327i</v>
      </c>
      <c r="R2934" t="str">
        <f t="shared" si="1521"/>
        <v>-0.00739623236225648-0.00034190018012909i</v>
      </c>
      <c r="S2934" t="str">
        <f t="shared" si="1522"/>
        <v>1.35075494864324i</v>
      </c>
      <c r="T2934" t="str">
        <f t="shared" si="1523"/>
        <v>0.000461823360251383-0.00999049746463322i</v>
      </c>
      <c r="U2934" t="str">
        <f t="shared" si="1524"/>
        <v>0.00005-0.000142102627760621i</v>
      </c>
      <c r="V2934" t="str">
        <f t="shared" si="1525"/>
        <v>0.00002-0.00159154943091895i</v>
      </c>
      <c r="W2934" t="str">
        <f t="shared" si="1526"/>
        <v>0.0000422280275269721-0.000131583103500675i</v>
      </c>
      <c r="X2934" t="str">
        <f t="shared" si="1527"/>
        <v>0.0000423455642975113-0.000131498823980004i</v>
      </c>
      <c r="Y2934" t="str">
        <f t="shared" si="1528"/>
        <v>0.009+5.02654824574367i</v>
      </c>
      <c r="Z2934" t="str">
        <f t="shared" si="1529"/>
        <v>-0.000313755648470053-0.000101659668168083i</v>
      </c>
      <c r="AA2934" t="str">
        <f t="shared" si="1530"/>
        <v>0.00429480997675329-2.38737887625373i</v>
      </c>
      <c r="AB2934" t="str">
        <f t="shared" si="1531"/>
        <v>0.00154359993316449-0.0333922719073665i</v>
      </c>
      <c r="AC2934" t="str">
        <f t="shared" si="1532"/>
        <v>0.992630860594218-0.000653425571909867i</v>
      </c>
      <c r="AD2934" t="str">
        <f t="shared" si="1533"/>
        <v>0.00157720323323771-0.0336391327813975i</v>
      </c>
      <c r="AE2934" t="str">
        <f t="shared" si="1534"/>
        <v>-3.91459949923252E-06+0.000010394129962473i</v>
      </c>
      <c r="AF2934" t="str">
        <f t="shared" si="1535"/>
        <v>-6.36095987265415-0.15001686919444i</v>
      </c>
      <c r="AG2934" t="str">
        <f t="shared" si="1536"/>
        <v>0.999709304655949-0.0000141536764237242i</v>
      </c>
      <c r="AH2934" t="str">
        <f t="shared" si="1537"/>
        <v>0.0000264685271908567-0.0000655480675324919i</v>
      </c>
      <c r="AI2934">
        <f t="shared" si="1538"/>
        <v>-83.012791707253101</v>
      </c>
      <c r="AJ2934">
        <f t="shared" si="1539"/>
        <v>-68.010980252674287</v>
      </c>
      <c r="AK2934"/>
      <c r="AL2934"/>
      <c r="AM2934"/>
      <c r="AN2934"/>
    </row>
    <row r="2935" spans="1:40" x14ac:dyDescent="0.35">
      <c r="A2935"/>
      <c r="B2935">
        <f t="shared" si="1540"/>
        <v>1001000</v>
      </c>
      <c r="C2935" s="237" t="str">
        <f t="shared" si="1508"/>
        <v>-3.21849834499029E-08+0.0010323748406308i</v>
      </c>
      <c r="D2935" s="208" t="str">
        <f t="shared" si="1509"/>
        <v>-2.51366144893733+0.00791487377816947i</v>
      </c>
      <c r="E2935" t="str">
        <f t="shared" si="1510"/>
        <v>20500</v>
      </c>
      <c r="F2935" t="str">
        <f t="shared" si="1511"/>
        <v>0.327868852459016</v>
      </c>
      <c r="G2935" t="str">
        <f t="shared" si="1506"/>
        <v>0.327868852459016</v>
      </c>
      <c r="H2935" t="str">
        <f t="shared" si="1512"/>
        <v>3.8473123393336+0.157782490582926i</v>
      </c>
      <c r="I2935" t="str">
        <f t="shared" si="1513"/>
        <v>3930.91780780423i</v>
      </c>
      <c r="J2935" t="str">
        <f t="shared" si="1507"/>
        <v>-20914.9826091339+859.959026977716i</v>
      </c>
      <c r="K2935" t="str">
        <f t="shared" si="1514"/>
        <v>0.00771477224745706-0.187630250194669i</v>
      </c>
      <c r="L2935" t="str">
        <f t="shared" si="1515"/>
        <v>0.00161339345544371-0.0332656724293299i</v>
      </c>
      <c r="M2935" t="str">
        <f t="shared" si="1516"/>
        <v>0.00932816570290077-0.220895922623999i</v>
      </c>
      <c r="N2935" t="str">
        <f t="shared" si="1517"/>
        <v>-12.4857682569921i</v>
      </c>
      <c r="O2935" t="str">
        <f t="shared" si="1518"/>
        <v>0.996753388263913+0.0805151102862653i</v>
      </c>
      <c r="P2935" t="str">
        <f t="shared" si="1519"/>
        <v>0.00324661173608698-0.0805151102862653i</v>
      </c>
      <c r="Q2935" t="str">
        <f t="shared" si="1520"/>
        <v>-0.00324661173608698+12.5662833672784i</v>
      </c>
      <c r="R2935" t="str">
        <f t="shared" si="1521"/>
        <v>-0.00640729970428048-0.000256703563606578i</v>
      </c>
      <c r="S2935" t="str">
        <f t="shared" si="1522"/>
        <v>1.35210570359188i</v>
      </c>
      <c r="T2935" t="str">
        <f t="shared" si="1523"/>
        <v>0.000347090352484815-0.0086633464747802i</v>
      </c>
      <c r="U2935" t="str">
        <f t="shared" si="1524"/>
        <v>0.00005-0.000141960667093527i</v>
      </c>
      <c r="V2935" t="str">
        <f t="shared" si="1525"/>
        <v>0.00002-0.00158995947144751i</v>
      </c>
      <c r="W2935" t="str">
        <f t="shared" si="1526"/>
        <v>0.000042227936520397-0.000131453903507684i</v>
      </c>
      <c r="X2935" t="str">
        <f t="shared" si="1527"/>
        <v>0.0000423452161394277-0.000131369707177292i</v>
      </c>
      <c r="Y2935" t="str">
        <f t="shared" si="1528"/>
        <v>0.009+5.03157479398941i</v>
      </c>
      <c r="Z2935" t="str">
        <f t="shared" si="1529"/>
        <v>-0.000313134432295222-0.000101556157988977i</v>
      </c>
      <c r="AA2935" t="str">
        <f t="shared" si="1530"/>
        <v>0.00428623264271114-2.38499377425011i</v>
      </c>
      <c r="AB2935" t="str">
        <f t="shared" si="1531"/>
        <v>0.0011601159469412-0.0289563980309969i</v>
      </c>
      <c r="AC2935" t="str">
        <f t="shared" si="1532"/>
        <v>0.993614471494863-0.000526374961442679i</v>
      </c>
      <c r="AD2935" t="str">
        <f t="shared" si="1533"/>
        <v>0.00118300963491641-0.0291418615117218i</v>
      </c>
      <c r="AE2935" t="str">
        <f t="shared" si="1534"/>
        <v>-3.32997654220664E-06+9.00517834711293E-06i</v>
      </c>
      <c r="AF2935" t="str">
        <f t="shared" si="1535"/>
        <v>-6.36097378827093-0.149867616804757i</v>
      </c>
      <c r="AG2935" t="str">
        <f t="shared" si="1536"/>
        <v>0.999748416922812-0.0000106658934722887i</v>
      </c>
      <c r="AH2935" t="str">
        <f t="shared" si="1537"/>
        <v>0.0000225377540233414-0.0000567966964786847i</v>
      </c>
      <c r="AI2935">
        <f t="shared" si="1538"/>
        <v>-84.278471937651062</v>
      </c>
      <c r="AJ2935">
        <f t="shared" si="1539"/>
        <v>-68.356103123099842</v>
      </c>
      <c r="AK2935"/>
      <c r="AL2935"/>
      <c r="AM2935"/>
      <c r="AN2935"/>
    </row>
    <row r="2936" spans="1:40" x14ac:dyDescent="0.35">
      <c r="A2936"/>
      <c r="B2936">
        <f t="shared" si="1540"/>
        <v>1002000</v>
      </c>
      <c r="C2936" s="237" t="str">
        <f t="shared" si="1508"/>
        <v>-3.2120774022662E-08+0.00103134452642059i</v>
      </c>
      <c r="D2936" s="208" t="str">
        <f t="shared" si="1509"/>
        <v>-2.51366144844506+0.00790697470255786i</v>
      </c>
      <c r="E2936" t="str">
        <f t="shared" si="1510"/>
        <v>20500</v>
      </c>
      <c r="F2936" t="str">
        <f t="shared" si="1511"/>
        <v>0.327868852459016</v>
      </c>
      <c r="G2936" t="str">
        <f t="shared" si="1506"/>
        <v>0.327868852459016</v>
      </c>
      <c r="H2936" t="str">
        <f t="shared" si="1512"/>
        <v>3.84732621390786+0.157625635193953i</v>
      </c>
      <c r="I2936" t="str">
        <f t="shared" si="1513"/>
        <v>3934.84479862122i</v>
      </c>
      <c r="J2936" t="str">
        <f t="shared" si="1507"/>
        <v>-20956.7936583904+860.818126904766i</v>
      </c>
      <c r="K2936" t="str">
        <f t="shared" si="1514"/>
        <v>0.00769940564255193-0.187443607772747i</v>
      </c>
      <c r="L2936" t="str">
        <f t="shared" si="1515"/>
        <v>0.00161018225473984-0.0332326287440546i</v>
      </c>
      <c r="M2936" t="str">
        <f t="shared" si="1516"/>
        <v>0.00930958789729177-0.220676236516802i</v>
      </c>
      <c r="N2936" t="str">
        <f t="shared" si="1517"/>
        <v>-12.4982415519541i</v>
      </c>
      <c r="O2936" t="str">
        <f t="shared" si="1518"/>
        <v>0.997680112962532+0.0680763703429381i</v>
      </c>
      <c r="P2936" t="str">
        <f t="shared" si="1519"/>
        <v>0.00231988703746799-0.0680763703429381i</v>
      </c>
      <c r="Q2936" t="str">
        <f t="shared" si="1520"/>
        <v>-0.00231988703746799+12.566317922297i</v>
      </c>
      <c r="R2936" t="str">
        <f t="shared" si="1521"/>
        <v>-0.0054174020362689-0.000183611403990768i</v>
      </c>
      <c r="S2936" t="str">
        <f t="shared" si="1522"/>
        <v>1.35345645854053i</v>
      </c>
      <c r="T2936" t="str">
        <f t="shared" si="1523"/>
        <v>0.000248510040592999-0.00733221777449876i</v>
      </c>
      <c r="U2936" t="str">
        <f t="shared" si="1524"/>
        <v>0.00005-0.000141818989781059i</v>
      </c>
      <c r="V2936" t="str">
        <f t="shared" si="1525"/>
        <v>0.00002-0.00158837268554786i</v>
      </c>
      <c r="W2936" t="str">
        <f t="shared" si="1526"/>
        <v>0.0000422278454234546-0.000131324963632524i</v>
      </c>
      <c r="X2936" t="str">
        <f t="shared" si="1527"/>
        <v>0.0000423448686607856-0.000131240850324361i</v>
      </c>
      <c r="Y2936" t="str">
        <f t="shared" si="1528"/>
        <v>0.009+5.03660134223516i</v>
      </c>
      <c r="Z2936" t="str">
        <f t="shared" si="1529"/>
        <v>-0.000312515075135071-0.000101452859389547i</v>
      </c>
      <c r="AA2936" t="str">
        <f t="shared" si="1530"/>
        <v>0.00427768097863775-2.38261343325235i</v>
      </c>
      <c r="AB2936" t="str">
        <f t="shared" si="1531"/>
        <v>0.00083062078505785-0.0245072290420802i</v>
      </c>
      <c r="AC2936" t="str">
        <f t="shared" si="1532"/>
        <v>0.994599569664746-0.000411450471705505i</v>
      </c>
      <c r="AD2936" t="str">
        <f t="shared" si="1533"/>
        <v>0.00084532401656364-0.024639947553341i</v>
      </c>
      <c r="AE2936" t="str">
        <f t="shared" si="1534"/>
        <v>-2.76396963304478E-06+7.61459452236552E-06i</v>
      </c>
      <c r="AF2936" t="str">
        <f t="shared" si="1535"/>
        <v>-6.36098766235292-0.149718660491395i</v>
      </c>
      <c r="AG2936" t="str">
        <f t="shared" si="1536"/>
        <v>0.999787492048488-7.67252553604969E-06i</v>
      </c>
      <c r="AH2936" t="str">
        <f t="shared" si="1537"/>
        <v>0.0000187259715761044-0.0000480325876107927i</v>
      </c>
      <c r="AI2936">
        <f t="shared" si="1538"/>
        <v>-85.754790944525126</v>
      </c>
      <c r="AJ2936">
        <f t="shared" si="1539"/>
        <v>-68.701192628509304</v>
      </c>
      <c r="AK2936"/>
      <c r="AL2936"/>
      <c r="AM2936"/>
      <c r="AN2936"/>
    </row>
    <row r="2937" spans="1:40" x14ac:dyDescent="0.35">
      <c r="A2937"/>
      <c r="B2937">
        <f t="shared" si="1540"/>
        <v>1003000</v>
      </c>
      <c r="C2937" s="237" t="str">
        <f t="shared" si="1508"/>
        <v>-3.20567565517913E-08+0.0010303162666754i</v>
      </c>
      <c r="D2937" s="208" t="str">
        <f t="shared" si="1509"/>
        <v>-2.51366144795426+0.00789909137784474i</v>
      </c>
      <c r="E2937" t="str">
        <f t="shared" si="1510"/>
        <v>20500</v>
      </c>
      <c r="F2937" t="str">
        <f t="shared" si="1511"/>
        <v>0.327868852459016</v>
      </c>
      <c r="G2937" t="str">
        <f t="shared" si="1506"/>
        <v>0.327868852459016</v>
      </c>
      <c r="H2937" t="str">
        <f t="shared" si="1512"/>
        <v>3.84734004711087+0.157469090753899i</v>
      </c>
      <c r="I2937" t="str">
        <f t="shared" si="1513"/>
        <v>3938.7717894382i</v>
      </c>
      <c r="J2937" t="str">
        <f t="shared" si="1507"/>
        <v>-20998.6464560736+861.677226831817i</v>
      </c>
      <c r="K2937" t="str">
        <f t="shared" si="1514"/>
        <v>0.00768408487946847-0.187257335691329i</v>
      </c>
      <c r="L2937" t="str">
        <f t="shared" si="1515"/>
        <v>0.00160698062410091-0.0331996504852557i</v>
      </c>
      <c r="M2937" t="str">
        <f t="shared" si="1516"/>
        <v>0.00929106550356938-0.220456986176585i</v>
      </c>
      <c r="N2937" t="str">
        <f t="shared" si="1517"/>
        <v>-12.5107148469162i</v>
      </c>
      <c r="O2937" t="str">
        <f t="shared" si="1518"/>
        <v>0.99845161752162+0.0556270390049688i</v>
      </c>
      <c r="P2937" t="str">
        <f t="shared" si="1519"/>
        <v>0.00154838247837996-0.0556270390049688i</v>
      </c>
      <c r="Q2937" t="str">
        <f t="shared" si="1520"/>
        <v>-0.00154838247837996+12.5663418859212i</v>
      </c>
      <c r="R2937" t="str">
        <f t="shared" si="1521"/>
        <v>-0.00442668434870714-0.00012267120311474i</v>
      </c>
      <c r="S2937" t="str">
        <f t="shared" si="1522"/>
        <v>1.35480721348917i</v>
      </c>
      <c r="T2937" t="str">
        <f t="shared" si="1523"/>
        <v>0.000166195830867245-0.00599730388746804i</v>
      </c>
      <c r="U2937" t="str">
        <f t="shared" si="1524"/>
        <v>0.00005-0.000141677594975694i</v>
      </c>
      <c r="V2937" t="str">
        <f t="shared" si="1525"/>
        <v>0.00002-0.00158678906372777i</v>
      </c>
      <c r="W2937" t="str">
        <f t="shared" si="1526"/>
        <v>0.0000422277542361465-0.000131196283097133i</v>
      </c>
      <c r="X2937" t="str">
        <f t="shared" si="1527"/>
        <v>0.0000423445218585182-0.000131112252643654i</v>
      </c>
      <c r="Y2937" t="str">
        <f t="shared" si="1528"/>
        <v>0.009+5.0416278904809i</v>
      </c>
      <c r="Z2937" t="str">
        <f t="shared" si="1529"/>
        <v>-0.000311897569579204-0.000101349771716298i</v>
      </c>
      <c r="AA2937" t="str">
        <f t="shared" si="1530"/>
        <v>0.00426915488220081-2.38023783901889i</v>
      </c>
      <c r="AB2937" t="str">
        <f t="shared" si="1531"/>
        <v>0.000555493497079175-0.0200454084324009i</v>
      </c>
      <c r="AC2937" t="str">
        <f t="shared" si="1532"/>
        <v>0.995586010796782-0.000308705624998005i</v>
      </c>
      <c r="AD2937" t="str">
        <f t="shared" si="1533"/>
        <v>0.000564199378818334-0.0201341059873235i</v>
      </c>
      <c r="AE2937" t="str">
        <f t="shared" si="1534"/>
        <v>-2.21655946053851E-06+6.22259724485056E-06i</v>
      </c>
      <c r="AF2937" t="str">
        <f t="shared" si="1535"/>
        <v>-6.36100149506513-0.149569999376054i</v>
      </c>
      <c r="AG2937" t="str">
        <f t="shared" si="1536"/>
        <v>0.999826523980778-5.17256126406175E-06i</v>
      </c>
      <c r="AH2937" t="str">
        <f t="shared" si="1537"/>
        <v>0.0000150330628443387-0.0000392571519955684i</v>
      </c>
      <c r="AI2937">
        <f t="shared" si="1538"/>
        <v>-87.527347046190926</v>
      </c>
      <c r="AJ2937">
        <f t="shared" si="1539"/>
        <v>-69.046248482982037</v>
      </c>
      <c r="AK2937"/>
      <c r="AL2937"/>
      <c r="AM2937"/>
      <c r="AN2937"/>
    </row>
    <row r="2938" spans="1:40" x14ac:dyDescent="0.35">
      <c r="A2938"/>
      <c r="B2938">
        <f t="shared" si="1540"/>
        <v>1004000</v>
      </c>
      <c r="C2938" s="237" t="str">
        <f t="shared" si="1508"/>
        <v>-3.19929302729056E-08+0.0010292900552564i</v>
      </c>
      <c r="D2938" s="208" t="str">
        <f t="shared" si="1509"/>
        <v>-2.51366144746492+0.00789122375696574i</v>
      </c>
      <c r="E2938" t="str">
        <f t="shared" si="1510"/>
        <v>20500</v>
      </c>
      <c r="F2938" t="str">
        <f t="shared" si="1511"/>
        <v>0.327868852459016</v>
      </c>
      <c r="G2938" t="str">
        <f t="shared" si="1506"/>
        <v>0.327868852459016</v>
      </c>
      <c r="H2938" t="str">
        <f t="shared" si="1512"/>
        <v>3.84735383910685+0.157312856340867i</v>
      </c>
      <c r="I2938" t="str">
        <f t="shared" si="1513"/>
        <v>3942.69878025519i</v>
      </c>
      <c r="J2938" t="str">
        <f t="shared" si="1507"/>
        <v>-21040.5410021834+862.536326758867i</v>
      </c>
      <c r="K2938" t="str">
        <f t="shared" si="1514"/>
        <v>0.00766880977614316-0.187071432851076i</v>
      </c>
      <c r="L2938" t="str">
        <f t="shared" si="1515"/>
        <v>0.00160378852556652-0.0331667374592715i</v>
      </c>
      <c r="M2938" t="str">
        <f t="shared" si="1516"/>
        <v>0.00927259830170968-0.220238170310347i</v>
      </c>
      <c r="N2938" t="str">
        <f t="shared" si="1517"/>
        <v>-12.5231881418782i</v>
      </c>
      <c r="O2938" t="str">
        <f t="shared" si="1518"/>
        <v>0.999067781909659+0.043169053152847i</v>
      </c>
      <c r="P2938" t="str">
        <f t="shared" si="1519"/>
        <v>0.000932218090341053-0.043169053152847i</v>
      </c>
      <c r="Q2938" t="str">
        <f t="shared" si="1520"/>
        <v>-0.000932218090341053+12.566357195031i</v>
      </c>
      <c r="R2938" t="str">
        <f t="shared" si="1521"/>
        <v>-0.00343529325170522-0.0000739287952274299i</v>
      </c>
      <c r="S2938" t="str">
        <f t="shared" si="1522"/>
        <v>1.35615796843781i</v>
      </c>
      <c r="T2938" t="str">
        <f t="shared" si="1523"/>
        <v>0.000100259124744686-0.00465880031722067i</v>
      </c>
      <c r="U2938" t="str">
        <f t="shared" si="1524"/>
        <v>0.00005-0.000141536481833288i</v>
      </c>
      <c r="V2938" t="str">
        <f t="shared" si="1525"/>
        <v>0.00002-0.00158520859653282i</v>
      </c>
      <c r="W2938" t="str">
        <f t="shared" si="1526"/>
        <v>0.0000422276629584745-0.000131067861126544i</v>
      </c>
      <c r="X2938" t="str">
        <f t="shared" si="1527"/>
        <v>0.0000423441757295747-0.000130983913360708i</v>
      </c>
      <c r="Y2938" t="str">
        <f t="shared" si="1528"/>
        <v>0.009+5.04665443872664i</v>
      </c>
      <c r="Z2938" t="str">
        <f t="shared" si="1529"/>
        <v>-0.000311281908254099-0.00010124689431844i</v>
      </c>
      <c r="AA2938" t="str">
        <f t="shared" si="1530"/>
        <v>0.00426065425157735-2.37786697736488i</v>
      </c>
      <c r="AB2938" t="str">
        <f t="shared" si="1531"/>
        <v>0.000335106431538646-0.0155715896536158i</v>
      </c>
      <c r="AC2938" t="str">
        <f t="shared" si="1532"/>
        <v>0.996573648893192-0.000218192323118339i</v>
      </c>
      <c r="AD2938" t="str">
        <f t="shared" si="1533"/>
        <v>0.000339679559466951-0.015625052453913i</v>
      </c>
      <c r="AE2938" t="str">
        <f t="shared" si="1534"/>
        <v>-1.68772413598719E-06+4.82940464396494E-06i</v>
      </c>
      <c r="AF2938" t="str">
        <f t="shared" si="1535"/>
        <v>-6.36101528657177-0.149421632583901i</v>
      </c>
      <c r="AG2938" t="str">
        <f t="shared" si="1536"/>
        <v>0.999865506686647-3.16491442771053E-06i</v>
      </c>
      <c r="AH2938" t="str">
        <f t="shared" si="1537"/>
        <v>0.0000114588941401081-0.0000304717962559741i</v>
      </c>
      <c r="AI2938">
        <f t="shared" si="1538"/>
        <v>-89.74761077793049</v>
      </c>
      <c r="AJ2938">
        <f t="shared" si="1539"/>
        <v>-69.391270407255348</v>
      </c>
      <c r="AK2938"/>
      <c r="AL2938"/>
      <c r="AM2938"/>
      <c r="AN2938"/>
    </row>
    <row r="2939" spans="1:40" x14ac:dyDescent="0.35">
      <c r="A2939"/>
      <c r="B2939">
        <f t="shared" si="1540"/>
        <v>1005000</v>
      </c>
      <c r="C2939" s="237" t="str">
        <f t="shared" si="1508"/>
        <v>-3.19292944254204E-08+0.00102826588604916i</v>
      </c>
      <c r="D2939" s="208" t="str">
        <f t="shared" si="1509"/>
        <v>-2.51366144697704+0.00788337179304356i</v>
      </c>
      <c r="E2939" t="str">
        <f t="shared" si="1510"/>
        <v>20500</v>
      </c>
      <c r="F2939" t="str">
        <f t="shared" si="1511"/>
        <v>0.327868852459016</v>
      </c>
      <c r="G2939" t="str">
        <f t="shared" si="1506"/>
        <v>0.327868852459016</v>
      </c>
      <c r="H2939" t="str">
        <f t="shared" si="1512"/>
        <v>3.8473675900592+0.157156931036591i</v>
      </c>
      <c r="I2939" t="str">
        <f t="shared" si="1513"/>
        <v>3946.62577107218i</v>
      </c>
      <c r="J2939" t="str">
        <f t="shared" si="1507"/>
        <v>-21082.4772967197+863.395426685919i</v>
      </c>
      <c r="K2939" t="str">
        <f t="shared" si="1514"/>
        <v>0.00765358015141494-0.186885898156984i</v>
      </c>
      <c r="L2939" t="str">
        <f t="shared" si="1515"/>
        <v>0.00160060592136414-0.0331338894732016i</v>
      </c>
      <c r="M2939" t="str">
        <f t="shared" si="1516"/>
        <v>0.00925418607277908-0.220019787630186i</v>
      </c>
      <c r="N2939" t="str">
        <f t="shared" si="1517"/>
        <v>-12.5356614368402i</v>
      </c>
      <c r="O2939" t="str">
        <f t="shared" si="1518"/>
        <v>0.999528510263142+0.030704351013241i</v>
      </c>
      <c r="P2939" t="str">
        <f t="shared" si="1519"/>
        <v>0.000471489736857955-0.030704351013241i</v>
      </c>
      <c r="Q2939" t="str">
        <f t="shared" si="1520"/>
        <v>-0.000471489736857955+12.5663657878534i</v>
      </c>
      <c r="R2939" t="str">
        <f t="shared" si="1521"/>
        <v>-0.00244337696185631-0.0000374283000859159i</v>
      </c>
      <c r="S2939" t="str">
        <f t="shared" si="1522"/>
        <v>1.35750872338646i</v>
      </c>
      <c r="T2939" t="str">
        <f t="shared" si="1523"/>
        <v>0.000050809243868157-0.00331690554024145i</v>
      </c>
      <c r="U2939" t="str">
        <f t="shared" si="1524"/>
        <v>0.00005-0.000141395649513056i</v>
      </c>
      <c r="V2939" t="str">
        <f t="shared" si="1525"/>
        <v>0.00002-0.00158363127454622i</v>
      </c>
      <c r="W2939" t="str">
        <f t="shared" si="1526"/>
        <v>0.0000422275715904404-0.000130939696948881i</v>
      </c>
      <c r="X2939" t="str">
        <f t="shared" si="1527"/>
        <v>0.000042343830270919-0.000130855831704149i</v>
      </c>
      <c r="Y2939" t="str">
        <f t="shared" si="1528"/>
        <v>0.009+5.05168098697239i</v>
      </c>
      <c r="Z2939" t="str">
        <f t="shared" si="1529"/>
        <v>-0.00031066808382292-0.000101144226547876i</v>
      </c>
      <c r="AA2939" t="str">
        <f t="shared" si="1530"/>
        <v>0.0042521789854508-2.37550083416194i</v>
      </c>
      <c r="AB2939" t="str">
        <f t="shared" si="1531"/>
        <v>0.000169824985458367-0.0110864360941869i</v>
      </c>
      <c r="AC2939" t="str">
        <f t="shared" si="1532"/>
        <v>0.997562336276997-0.000139960799734429i</v>
      </c>
      <c r="AD2939" t="str">
        <f t="shared" si="1533"/>
        <v>0.000171799228978727-0.0111135030322065i</v>
      </c>
      <c r="AE2939" t="str">
        <f t="shared" si="1534"/>
        <v>-1.17743920569907E-06+3.43523419143922E-06i</v>
      </c>
      <c r="AF2939" t="str">
        <f t="shared" si="1535"/>
        <v>-6.36102903703624-0.149273559243547i</v>
      </c>
      <c r="AG2939" t="str">
        <f t="shared" si="1536"/>
        <v>0.999904434153167-0.0000016484242531802i</v>
      </c>
      <c r="AH2939" t="str">
        <f t="shared" si="1537"/>
        <v>8.00331518939448E-06-0.0000216779223758876i</v>
      </c>
      <c r="AI2939">
        <f t="shared" si="1538"/>
        <v>-92.724706394233309</v>
      </c>
      <c r="AJ2939">
        <f t="shared" si="1539"/>
        <v>-69.736258128771425</v>
      </c>
      <c r="AK2939"/>
      <c r="AL2939"/>
      <c r="AM2939"/>
      <c r="AN2939"/>
    </row>
    <row r="2940" spans="1:40" x14ac:dyDescent="0.35">
      <c r="A2940"/>
      <c r="B2940">
        <f t="shared" si="1540"/>
        <v>1006000</v>
      </c>
      <c r="C2940" s="237" t="str">
        <f t="shared" si="1508"/>
        <v>-3.18658482525295E-08+0.00102724375296361i</v>
      </c>
      <c r="D2940" s="208" t="str">
        <f t="shared" si="1509"/>
        <v>-2.51366144649062+0.00787553543938768i</v>
      </c>
      <c r="E2940" t="str">
        <f t="shared" si="1510"/>
        <v>20500</v>
      </c>
      <c r="F2940" t="str">
        <f t="shared" si="1511"/>
        <v>0.327868852459016</v>
      </c>
      <c r="G2940" t="str">
        <f t="shared" si="1506"/>
        <v>0.327868852459016</v>
      </c>
      <c r="H2940" t="str">
        <f t="shared" si="1512"/>
        <v>3.84738130013051+0.157001313926419i</v>
      </c>
      <c r="I2940" t="str">
        <f t="shared" si="1513"/>
        <v>3950.55276188916i</v>
      </c>
      <c r="J2940" t="str">
        <f t="shared" si="1507"/>
        <v>-21124.4553396827+864.254526612969i</v>
      </c>
      <c r="K2940" t="str">
        <f t="shared" si="1514"/>
        <v>0.00763839582501957-0.186700730518364i</v>
      </c>
      <c r="L2940" t="str">
        <f t="shared" si="1515"/>
        <v>0.00159743277390805-0.0331011063349041i</v>
      </c>
      <c r="M2940" t="str">
        <f t="shared" si="1516"/>
        <v>0.00923582859892762-0.219801836853268i</v>
      </c>
      <c r="N2940" t="str">
        <f t="shared" si="1517"/>
        <v>-12.5481347318023i</v>
      </c>
      <c r="O2940" t="str">
        <f t="shared" si="1518"/>
        <v>0.999833730901459+0.0182348718577517i</v>
      </c>
      <c r="P2940" t="str">
        <f t="shared" si="1519"/>
        <v>0.000166269098541005-0.0182348718577517i</v>
      </c>
      <c r="Q2940" t="str">
        <f t="shared" si="1520"/>
        <v>-0.000166269098541005+12.5663696036601i</v>
      </c>
      <c r="R2940" t="str">
        <f t="shared" si="1521"/>
        <v>-0.001451085287926-0.0000132120758130429i</v>
      </c>
      <c r="S2940" t="str">
        <f t="shared" si="1522"/>
        <v>1.3588594783351i</v>
      </c>
      <c r="T2940" t="str">
        <f t="shared" si="1523"/>
        <v>0.0000179533544470353-0.00197182099737086i</v>
      </c>
      <c r="U2940" t="str">
        <f t="shared" si="1524"/>
        <v>0.00005-0.000141255097177556i</v>
      </c>
      <c r="V2940" t="str">
        <f t="shared" si="1525"/>
        <v>0.00002-0.00158205708838862i</v>
      </c>
      <c r="W2940" t="str">
        <f t="shared" si="1526"/>
        <v>0.0000422274801320461-0.000130811789795333i</v>
      </c>
      <c r="X2940" t="str">
        <f t="shared" si="1527"/>
        <v>0.0000423434854795302-0.000130728006905666i</v>
      </c>
      <c r="Y2940" t="str">
        <f t="shared" si="1528"/>
        <v>0.009+5.05670753521813i</v>
      </c>
      <c r="Z2940" t="str">
        <f t="shared" si="1529"/>
        <v>-0.000310056088985269-0.000101041767759188i</v>
      </c>
      <c r="AA2940" t="str">
        <f t="shared" si="1530"/>
        <v>0.00424372898300803-2.3731393953379i</v>
      </c>
      <c r="AB2940" t="str">
        <f t="shared" si="1531"/>
        <v>0.0000600073515324934-0.00659062105064851i</v>
      </c>
      <c r="AC2940" t="str">
        <f t="shared" si="1532"/>
        <v>0.998551923604677-0.0000740595724758157i</v>
      </c>
      <c r="AD2940" t="str">
        <f t="shared" si="1533"/>
        <v>0.0000605838877038207-0.00660017412018014i</v>
      </c>
      <c r="AE2940" t="str">
        <f t="shared" si="1534"/>
        <v>-6.85677663898413E-07+2.04030267121353E-06i</v>
      </c>
      <c r="AF2940" t="str">
        <f t="shared" si="1535"/>
        <v>-6.36104274662113-0.149125778487031i</v>
      </c>
      <c r="AG2940" t="str">
        <f t="shared" si="1536"/>
        <v>0.999943300388449-6.21855766238528E-07i</v>
      </c>
      <c r="AH2940" t="str">
        <f t="shared" si="1537"/>
        <v>0.0000046661592316625-0.0000128769275073241i</v>
      </c>
      <c r="AI2940">
        <f t="shared" si="1538"/>
        <v>-97.267942430615619</v>
      </c>
      <c r="AJ2940">
        <f t="shared" si="1539"/>
        <v>-70.08121138168066</v>
      </c>
      <c r="AK2940"/>
      <c r="AL2940"/>
      <c r="AM2940"/>
      <c r="AN2940"/>
    </row>
    <row r="2941" spans="1:40" x14ac:dyDescent="0.35">
      <c r="A2941"/>
      <c r="B2941">
        <f t="shared" si="1540"/>
        <v>1007000</v>
      </c>
      <c r="C2941" s="237" t="str">
        <f t="shared" si="1508"/>
        <v>-3.18025910011829E-08+0.00102622364993383i</v>
      </c>
      <c r="D2941" s="208" t="str">
        <f t="shared" si="1509"/>
        <v>-2.51366144600565+0.0078677146494927i</v>
      </c>
      <c r="E2941" t="str">
        <f t="shared" si="1510"/>
        <v>20500</v>
      </c>
      <c r="F2941" t="str">
        <f t="shared" si="1511"/>
        <v>0.327868852459016</v>
      </c>
      <c r="G2941" t="str">
        <f t="shared" si="1506"/>
        <v>0.327868852459016</v>
      </c>
      <c r="H2941" t="str">
        <f t="shared" si="1512"/>
        <v>3.84739496948257+0.156846004099301i</v>
      </c>
      <c r="I2941" t="str">
        <f t="shared" si="1513"/>
        <v>3954.47975270615i</v>
      </c>
      <c r="J2941" t="str">
        <f t="shared" si="1507"/>
        <v>-21166.4751310724+865.113626540019i</v>
      </c>
      <c r="K2941" t="str">
        <f t="shared" si="1514"/>
        <v>0.00762325661758486-0.186515928848832i</v>
      </c>
      <c r="L2941" t="str">
        <f t="shared" si="1515"/>
        <v>0.00159426904579815-0.0330683878529909i</v>
      </c>
      <c r="M2941" t="str">
        <f t="shared" si="1516"/>
        <v>0.00921752566338301-0.219584316701823i</v>
      </c>
      <c r="N2941" t="str">
        <f t="shared" si="1517"/>
        <v>-12.5606080267643i</v>
      </c>
      <c r="O2941" t="str">
        <f t="shared" si="1518"/>
        <v>0.999983396338053+0.00576255570148609i</v>
      </c>
      <c r="P2941" t="str">
        <f t="shared" si="1519"/>
        <v>0.0000166036619470011-0.00576255570148609i</v>
      </c>
      <c r="Q2941" t="str">
        <f t="shared" si="1520"/>
        <v>-0.0000166036619470011+12.5663705824658i</v>
      </c>
      <c r="R2941" t="str">
        <f t="shared" si="1521"/>
        <v>-0.000458569615275768-0.0000013206715418123i</v>
      </c>
      <c r="S2941" t="str">
        <f t="shared" si="1522"/>
        <v>1.36021023328374i</v>
      </c>
      <c r="T2941" t="str">
        <f t="shared" si="1523"/>
        <v>1.79639094597971E-06-0.000623751083371087i</v>
      </c>
      <c r="U2941" t="str">
        <f t="shared" si="1524"/>
        <v>0.00005-0.000141114823992672i</v>
      </c>
      <c r="V2941" t="str">
        <f t="shared" si="1525"/>
        <v>0.00002-0.00158048602871793i</v>
      </c>
      <c r="W2941" t="str">
        <f t="shared" si="1526"/>
        <v>0.0000422273885832934-0.000130684138900144i</v>
      </c>
      <c r="X2941" t="str">
        <f t="shared" si="1527"/>
        <v>0.0000423431413524028-0.0001306004382i</v>
      </c>
      <c r="Y2941" t="str">
        <f t="shared" si="1528"/>
        <v>0.009+5.06173408346387i</v>
      </c>
      <c r="Z2941" t="str">
        <f t="shared" si="1529"/>
        <v>-0.000309445916476982-0.000100939517309621i</v>
      </c>
      <c r="AA2941" t="str">
        <f t="shared" si="1530"/>
        <v>0.0042353041439362-2.37078264687644i</v>
      </c>
      <c r="AB2941" t="str">
        <f t="shared" si="1531"/>
        <v>0.0000060042630642205-0.00208482769273256i</v>
      </c>
      <c r="AC2941" t="str">
        <f t="shared" si="1532"/>
        <v>0.999542259880099-0.0000205353947637488i</v>
      </c>
      <c r="AD2941" t="str">
        <f t="shared" si="1533"/>
        <v>6.04986469323506E-06-0.00208578231474304i</v>
      </c>
      <c r="AE2941" t="str">
        <f t="shared" si="1534"/>
        <v>-2.12409965987666E-07+6.44826149535217E-07i</v>
      </c>
      <c r="AF2941" t="str">
        <f t="shared" si="1535"/>
        <v>-6.36105641548822-0.148978289449808i</v>
      </c>
      <c r="AG2941" t="str">
        <f t="shared" si="1536"/>
        <v>0.999982099422564-8.39001488961809E-08i</v>
      </c>
      <c r="AH2941" t="str">
        <f t="shared" si="1537"/>
        <v>1.44724312158801E-06-4.07020377955464E-06i</v>
      </c>
      <c r="AI2941">
        <f t="shared" si="1538"/>
        <v>-107.29063424049153</v>
      </c>
      <c r="AJ2941">
        <f t="shared" si="1539"/>
        <v>-70.426129906868212</v>
      </c>
      <c r="AK2941"/>
      <c r="AL2941"/>
      <c r="AM2941"/>
      <c r="AN2941"/>
    </row>
    <row r="2942" spans="1:40" x14ac:dyDescent="0.35">
      <c r="A2942"/>
      <c r="B2942">
        <f t="shared" si="1540"/>
        <v>1008000</v>
      </c>
      <c r="C2942" s="237" t="str">
        <f t="shared" si="1508"/>
        <v>-3.1739521922064E-08+0.00102520557091799i</v>
      </c>
      <c r="D2942" s="208" t="str">
        <f t="shared" si="1509"/>
        <v>-2.51366144552213+0.00785990937703793i</v>
      </c>
      <c r="E2942" t="str">
        <f t="shared" si="1510"/>
        <v>20500</v>
      </c>
      <c r="F2942" t="str">
        <f t="shared" si="1511"/>
        <v>0.327868852459016</v>
      </c>
      <c r="G2942" t="str">
        <f t="shared" si="1506"/>
        <v>0.327868852459016</v>
      </c>
      <c r="H2942" t="str">
        <f t="shared" si="1512"/>
        <v>3.84740859827637+0.156691000647763i</v>
      </c>
      <c r="I2942" t="str">
        <f t="shared" si="1513"/>
        <v>3958.40674352314i</v>
      </c>
      <c r="J2942" t="str">
        <f t="shared" si="1507"/>
        <v>-21208.5366708886+865.97272646707i</v>
      </c>
      <c r="K2942" t="str">
        <f t="shared" si="1514"/>
        <v>0.00760816235062521-0.186331492066274i</v>
      </c>
      <c r="L2942" t="str">
        <f t="shared" si="1515"/>
        <v>0.00159111469981893-0.0330357338368248i</v>
      </c>
      <c r="M2942" t="str">
        <f t="shared" si="1516"/>
        <v>0.00919927705044414-0.219367225903099i</v>
      </c>
      <c r="N2942" t="str">
        <f t="shared" si="1517"/>
        <v>-12.5730813217263i</v>
      </c>
      <c r="O2942" t="str">
        <f t="shared" si="1518"/>
        <v>0.999977483287817-0.00671065699936355i</v>
      </c>
      <c r="P2942" t="str">
        <f t="shared" si="1519"/>
        <v>0.0000225167121830072+0.00671065699936355i</v>
      </c>
      <c r="Q2942" t="str">
        <f t="shared" si="1520"/>
        <v>-0.0000225167121830072+12.5663706647269i</v>
      </c>
      <c r="R2942" t="str">
        <f t="shared" si="1521"/>
        <v>0.00053401711106871-1.79277988002016E-06i</v>
      </c>
      <c r="S2942" t="str">
        <f t="shared" si="1522"/>
        <v>1.36156098823238i</v>
      </c>
      <c r="T2942" t="str">
        <f t="shared" si="1523"/>
        <v>2.44097914512338E-06+0.000727096865479713i</v>
      </c>
      <c r="U2942" t="str">
        <f t="shared" si="1524"/>
        <v>0.00005-0.0001409748291276i</v>
      </c>
      <c r="V2942" t="str">
        <f t="shared" si="1525"/>
        <v>0.00002-0.00157891808622912i</v>
      </c>
      <c r="W2942" t="str">
        <f t="shared" si="1526"/>
        <v>0.0000422272969441838-0.000130556743500596i</v>
      </c>
      <c r="X2942" t="str">
        <f t="shared" si="1527"/>
        <v>0.0000423427978865451-0.00013047312482493i</v>
      </c>
      <c r="Y2942" t="str">
        <f t="shared" si="1528"/>
        <v>0.009+5.06676063170962i</v>
      </c>
      <c r="Z2942" t="str">
        <f t="shared" si="1529"/>
        <v>-0.000308837559069911-0.00010083747455907i</v>
      </c>
      <c r="AA2942" t="str">
        <f t="shared" si="1530"/>
        <v>0.00422690436841989-2.36843057481692i</v>
      </c>
      <c r="AB2942" t="str">
        <f t="shared" si="1531"/>
        <v>8.15873680191794E-06+0.00243025097809619i</v>
      </c>
      <c r="AC2942" t="str">
        <f t="shared" si="1532"/>
        <v>1.00053319246979+0.0000205667925905094i</v>
      </c>
      <c r="AD2942" t="str">
        <f t="shared" si="1533"/>
        <v>8.20431814952841E-06+0.00242895570846647i</v>
      </c>
      <c r="AE2942" t="str">
        <f t="shared" si="1534"/>
        <v>2.42395957866464E-07-7.50980054814388E-07i</v>
      </c>
      <c r="AF2942" t="str">
        <f t="shared" si="1535"/>
        <v>-6.3610700437985-0.148831091270725i</v>
      </c>
      <c r="AG2942" t="str">
        <f t="shared" si="1536"/>
        <v>1.00002082530847-3.31751079309123E-08i</v>
      </c>
      <c r="AH2942" t="str">
        <f t="shared" si="1537"/>
        <v>-1.65363256727308E-06+4.74086189047036E-06i</v>
      </c>
      <c r="AI2942">
        <f t="shared" si="1538"/>
        <v>-105.98422466310295</v>
      </c>
      <c r="AJ2942">
        <f t="shared" si="1539"/>
        <v>109.22898654802619</v>
      </c>
      <c r="AK2942"/>
      <c r="AL2942"/>
      <c r="AM2942"/>
      <c r="AN2942"/>
    </row>
    <row r="2943" spans="1:40" x14ac:dyDescent="0.35">
      <c r="A2943"/>
      <c r="B2943">
        <f t="shared" si="1540"/>
        <v>1009000</v>
      </c>
      <c r="C2943" s="237" t="str">
        <f t="shared" si="1508"/>
        <v>-3.16766402695671E-08+0.00102418950989821i</v>
      </c>
      <c r="D2943" s="208" t="str">
        <f t="shared" si="1509"/>
        <v>-2.51366144504003+0.00785211957588628i</v>
      </c>
      <c r="E2943" t="str">
        <f t="shared" si="1510"/>
        <v>20500</v>
      </c>
      <c r="F2943" t="str">
        <f t="shared" si="1511"/>
        <v>0.327868852459016</v>
      </c>
      <c r="G2943" t="str">
        <f t="shared" si="1506"/>
        <v>0.327868852459016</v>
      </c>
      <c r="H2943" t="str">
        <f t="shared" si="1512"/>
        <v>3.84742218667206+0.156536302667896i</v>
      </c>
      <c r="I2943" t="str">
        <f t="shared" si="1513"/>
        <v>3962.33373434013i</v>
      </c>
      <c r="J2943" t="str">
        <f t="shared" si="1507"/>
        <v>-21250.6399591314+866.83182639412i</v>
      </c>
      <c r="K2943" t="str">
        <f t="shared" si="1514"/>
        <v>0.00759311284653604-0.186147419092834i</v>
      </c>
      <c r="L2943" t="str">
        <f t="shared" si="1515"/>
        <v>0.00158796969893836-0.0330031440965156i</v>
      </c>
      <c r="M2943" t="str">
        <f t="shared" si="1516"/>
        <v>0.0091810825454744-0.21915056318935i</v>
      </c>
      <c r="N2943" t="str">
        <f t="shared" si="1517"/>
        <v>-12.5855546166883i</v>
      </c>
      <c r="O2943" t="str">
        <f t="shared" si="1518"/>
        <v>0.999815992670711-0.0191828256490147i</v>
      </c>
      <c r="P2943" t="str">
        <f t="shared" si="1519"/>
        <v>0.000184007329289027+0.0191828256490147i</v>
      </c>
      <c r="Q2943" t="str">
        <f t="shared" si="1520"/>
        <v>-0.000184007329289027+12.5663717910393i</v>
      </c>
      <c r="R2943" t="str">
        <f t="shared" si="1521"/>
        <v>0.00152652040457621-0.00001466518922854i</v>
      </c>
      <c r="S2943" t="str">
        <f t="shared" si="1522"/>
        <v>1.36291174318103i</v>
      </c>
      <c r="T2943" t="str">
        <f t="shared" si="1523"/>
        <v>0.0000199873586155491+0.00208051258560237i</v>
      </c>
      <c r="U2943" t="str">
        <f t="shared" si="1524"/>
        <v>0.0000499999999999999-0.000140835111754827i</v>
      </c>
      <c r="V2943" t="str">
        <f t="shared" si="1525"/>
        <v>0.00002-0.00157735325165407i</v>
      </c>
      <c r="W2943" t="str">
        <f t="shared" si="1526"/>
        <v>0.0000422272052147192-0.000130429602836996i</v>
      </c>
      <c r="X2943" t="str">
        <f t="shared" si="1527"/>
        <v>0.0000423424550789813-0.000130346066021254i</v>
      </c>
      <c r="Y2943" t="str">
        <f t="shared" si="1528"/>
        <v>0.009+5.07178717995536i</v>
      </c>
      <c r="Z2943" t="str">
        <f t="shared" si="1529"/>
        <v>-0.000308231009571706-0.00010073563887007i</v>
      </c>
      <c r="AA2943" t="str">
        <f t="shared" si="1530"/>
        <v>0.0042185295571382-2.36608316525402i</v>
      </c>
      <c r="AB2943" t="str">
        <f t="shared" si="1531"/>
        <v>0.0000668058138208999+0.00695391217615238i</v>
      </c>
      <c r="AC2943" t="str">
        <f t="shared" si="1532"/>
        <v>1.00152456711946+0.0000492039099800614i</v>
      </c>
      <c r="AD2943" t="str">
        <f t="shared" si="1533"/>
        <v>0.0000670452375116191+0.00694332331483897i</v>
      </c>
      <c r="AE2943" t="str">
        <f t="shared" si="1534"/>
        <v>6.78774688756572E-07-2.14690139994951E-06i</v>
      </c>
      <c r="AF2943" t="str">
        <f t="shared" si="1535"/>
        <v>-6.36108363171209-0.14868418309201i</v>
      </c>
      <c r="AG2943" t="str">
        <f t="shared" si="1536"/>
        <v>1.00005947212292-4.68225255232989E-07i</v>
      </c>
      <c r="AH2943" t="str">
        <f t="shared" si="1537"/>
        <v>-4.63668343643409E-06+0.0000135548879850406i</v>
      </c>
      <c r="AI2943">
        <f t="shared" si="1538"/>
        <v>-96.877510679570861</v>
      </c>
      <c r="AJ2943">
        <f t="shared" si="1539"/>
        <v>108.88413822859128</v>
      </c>
      <c r="AK2943"/>
      <c r="AL2943"/>
      <c r="AM2943"/>
      <c r="AN2943"/>
    </row>
    <row r="2944" spans="1:40" x14ac:dyDescent="0.35">
      <c r="A2944"/>
      <c r="B2944">
        <f t="shared" si="1540"/>
        <v>1010000</v>
      </c>
      <c r="C2944" s="237" t="str">
        <f t="shared" si="1508"/>
        <v>-3.16139453017766E-08+0.00102317546088045i</v>
      </c>
      <c r="D2944" s="208" t="str">
        <f t="shared" si="1509"/>
        <v>-2.51366144455937+0.00784434520008345i</v>
      </c>
      <c r="E2944" t="str">
        <f t="shared" si="1510"/>
        <v>20500</v>
      </c>
      <c r="F2944" t="str">
        <f t="shared" si="1511"/>
        <v>0.327868852459016</v>
      </c>
      <c r="G2944" t="str">
        <f t="shared" si="1506"/>
        <v>0.327868852459016</v>
      </c>
      <c r="H2944" t="str">
        <f t="shared" si="1512"/>
        <v>3.8474357348291+0.156381909259335i</v>
      </c>
      <c r="I2944" t="str">
        <f t="shared" si="1513"/>
        <v>3966.26072515711i</v>
      </c>
      <c r="J2944" t="str">
        <f t="shared" si="1507"/>
        <v>-21292.7849958009+867.690926321172i</v>
      </c>
      <c r="K2944" t="str">
        <f t="shared" si="1514"/>
        <v>0.00757810792858884-0.185963708854885i</v>
      </c>
      <c r="L2944" t="str">
        <f t="shared" si="1515"/>
        <v>0.00158483400630676-0.032970618442916i</v>
      </c>
      <c r="M2944" t="str">
        <f t="shared" si="1516"/>
        <v>0.0091629419348956-0.218934327297801i</v>
      </c>
      <c r="N2944" t="str">
        <f t="shared" si="1517"/>
        <v>-12.5980279116504i</v>
      </c>
      <c r="O2944" t="str">
        <f t="shared" si="1518"/>
        <v>0.999498949611614-0.0316520098142244i</v>
      </c>
      <c r="P2944" t="str">
        <f t="shared" si="1519"/>
        <v>0.000501050388385993+0.0316520098142244i</v>
      </c>
      <c r="Q2944" t="str">
        <f t="shared" si="1520"/>
        <v>-0.000501050388385993+12.5663759018362i</v>
      </c>
      <c r="R2944" t="str">
        <f t="shared" si="1521"/>
        <v>0.00251878425674379-0.0000399727359852969i</v>
      </c>
      <c r="S2944" t="str">
        <f t="shared" si="1522"/>
        <v>1.36426249812967i</v>
      </c>
      <c r="T2944" t="str">
        <f t="shared" si="1523"/>
        <v>0.0000545333046523789+0.00343628290235497i</v>
      </c>
      <c r="U2944" t="str">
        <f t="shared" si="1524"/>
        <v>0.0000499999999999999-0.00014069567105012i</v>
      </c>
      <c r="V2944" t="str">
        <f t="shared" si="1525"/>
        <v>0.00002-0.00157579151576134i</v>
      </c>
      <c r="W2944" t="str">
        <f t="shared" si="1526"/>
        <v>0.0000422271133949016-0.000130302716152659i</v>
      </c>
      <c r="X2944" t="str">
        <f t="shared" si="1527"/>
        <v>0.0000423421129267502-0.000130219261032781i</v>
      </c>
      <c r="Y2944" t="str">
        <f t="shared" si="1528"/>
        <v>0.009+5.07681372820111i</v>
      </c>
      <c r="Z2944" t="str">
        <f t="shared" si="1529"/>
        <v>-0.000307626260825616-0.000100634009607775i</v>
      </c>
      <c r="AA2944" t="str">
        <f t="shared" si="1530"/>
        <v>0.00421017961126161-2.36374040433751i</v>
      </c>
      <c r="AB2944" t="str">
        <f t="shared" si="1531"/>
        <v>0.000182272298592325+0.0114854433858048i</v>
      </c>
      <c r="AC2944" t="str">
        <f t="shared" si="1532"/>
        <v>1.00251622797188+0.0000653347877633255i</v>
      </c>
      <c r="AD2944" t="str">
        <f t="shared" si="1533"/>
        <v>0.000182561447165213+0.0114566040306667i</v>
      </c>
      <c r="AE2944" t="str">
        <f t="shared" si="1534"/>
        <v>1.09676330473224E-06-3.54272415014171E-06i</v>
      </c>
      <c r="AF2944" t="str">
        <f t="shared" si="1535"/>
        <v>-6.36109717938847-0.148537564059252i</v>
      </c>
      <c r="AG2944" t="str">
        <f t="shared" si="1536"/>
        <v>1.00009803396739-0.000001387522499809i</v>
      </c>
      <c r="AH2944" t="str">
        <f t="shared" si="1537"/>
        <v>-7.50214115449376E-06+0.0000223704985710662i</v>
      </c>
      <c r="AI2944">
        <f t="shared" si="1538"/>
        <v>-92.543621403764931</v>
      </c>
      <c r="AJ2944">
        <f t="shared" si="1539"/>
        <v>108.53932537361673</v>
      </c>
      <c r="AK2944"/>
      <c r="AL2944"/>
      <c r="AM2944"/>
      <c r="AN2944"/>
    </row>
    <row r="2945" spans="1:40" x14ac:dyDescent="0.35">
      <c r="A2945"/>
      <c r="B2945">
        <f t="shared" si="1540"/>
        <v>1011000</v>
      </c>
      <c r="C2945" s="237" t="str">
        <f t="shared" si="1508"/>
        <v>-3.15514362804435E-08+0.00102216341789436i</v>
      </c>
      <c r="D2945" s="208" t="str">
        <f t="shared" si="1509"/>
        <v>-2.51366144408013+0.00783658620385676i</v>
      </c>
      <c r="E2945" t="str">
        <f t="shared" si="1510"/>
        <v>20500</v>
      </c>
      <c r="F2945" t="str">
        <f t="shared" si="1511"/>
        <v>0.327868852459016</v>
      </c>
      <c r="G2945" t="str">
        <f t="shared" si="1506"/>
        <v>0.327868852459016</v>
      </c>
      <c r="H2945" t="str">
        <f t="shared" si="1512"/>
        <v>3.84744924290607+0.156227819525246i</v>
      </c>
      <c r="I2945" t="str">
        <f t="shared" si="1513"/>
        <v>3970.1877159741i</v>
      </c>
      <c r="J2945" t="str">
        <f t="shared" si="1507"/>
        <v>-21334.971780897+868.550026248222i</v>
      </c>
      <c r="K2945" t="str">
        <f t="shared" si="1514"/>
        <v>0.0075631474209261-0.185780360283021i</v>
      </c>
      <c r="L2945" t="str">
        <f t="shared" si="1515"/>
        <v>0.0015817075852558-0.0329381566876185i</v>
      </c>
      <c r="M2945" t="str">
        <f t="shared" si="1516"/>
        <v>0.0091448550061819-0.218718516970639i</v>
      </c>
      <c r="N2945" t="str">
        <f t="shared" si="1517"/>
        <v>-12.6105012066124i</v>
      </c>
      <c r="O2945" t="str">
        <f t="shared" si="1518"/>
        <v>0.99902640343643-0.0441162695257787i</v>
      </c>
      <c r="P2945" t="str">
        <f t="shared" si="1519"/>
        <v>0.000973596563569989+0.0441162695257787i</v>
      </c>
      <c r="Q2945" t="str">
        <f t="shared" si="1520"/>
        <v>-0.000973596563569989+12.5663849370866i</v>
      </c>
      <c r="R2945" t="str">
        <f t="shared" si="1521"/>
        <v>0.00351065115792729-0.0000777482566676612i</v>
      </c>
      <c r="S2945" t="str">
        <f t="shared" si="1522"/>
        <v>1.36561325307832i</v>
      </c>
      <c r="T2945" t="str">
        <f t="shared" si="1523"/>
        <v>0.000106174049709093+0.00479419174820026i</v>
      </c>
      <c r="U2945" t="str">
        <f t="shared" si="1524"/>
        <v>0.0000499999999999999-0.000140556506192503i</v>
      </c>
      <c r="V2945" t="str">
        <f t="shared" si="1525"/>
        <v>0.00002-0.00157423286935604i</v>
      </c>
      <c r="W2945" t="str">
        <f t="shared" si="1526"/>
        <v>0.0000422270214847326-0.000130176082693893i</v>
      </c>
      <c r="X2945" t="str">
        <f t="shared" si="1527"/>
        <v>0.0000423417714269048-0.000130092709106309i</v>
      </c>
      <c r="Y2945" t="str">
        <f t="shared" si="1528"/>
        <v>0.009+5.08184027644685i</v>
      </c>
      <c r="Z2945" t="str">
        <f t="shared" si="1529"/>
        <v>-0.000307023305710262-0.000100532586139952i</v>
      </c>
      <c r="AA2945" t="str">
        <f t="shared" si="1530"/>
        <v>0.00420185443244932-2.36140227827197i</v>
      </c>
      <c r="AB2945" t="str">
        <f t="shared" si="1531"/>
        <v>0.000354876496385002+0.0160241224221994i</v>
      </c>
      <c r="AC2945" t="str">
        <f t="shared" si="1532"/>
        <v>1.00350801758604+0.0000689202151552578i</v>
      </c>
      <c r="AD2945" t="str">
        <f t="shared" si="1533"/>
        <v>0.000354732611768384+0.0159680816626635i</v>
      </c>
      <c r="AE2945" t="str">
        <f t="shared" si="1534"/>
        <v>1.49640136613314E-06-4.93823540477163E-06i</v>
      </c>
      <c r="AF2945" t="str">
        <f t="shared" si="1535"/>
        <v>-6.3611106869862-0.148391233321389i</v>
      </c>
      <c r="AG2945" t="str">
        <f t="shared" si="1536"/>
        <v>1.00013650496893-2.78946645128082E-06i</v>
      </c>
      <c r="AH2945" t="str">
        <f t="shared" si="1537"/>
        <v>-0.0000102502533469641+0.0000311863234830262i</v>
      </c>
      <c r="AI2945">
        <f t="shared" si="1538"/>
        <v>-89.675204669197527</v>
      </c>
      <c r="AJ2945">
        <f t="shared" si="1539"/>
        <v>108.19454821510188</v>
      </c>
      <c r="AK2945"/>
      <c r="AL2945"/>
      <c r="AM2945"/>
      <c r="AN2945"/>
    </row>
    <row r="2946" spans="1:40" x14ac:dyDescent="0.35">
      <c r="A2946"/>
      <c r="B2946">
        <f t="shared" si="1540"/>
        <v>1012000</v>
      </c>
      <c r="C2946" s="237" t="str">
        <f t="shared" si="1508"/>
        <v>-3.14891124709648E-08+0.00102115337499323i</v>
      </c>
      <c r="D2946" s="208" t="str">
        <f t="shared" si="1509"/>
        <v>-2.51366144360232+0.00782884254161477i</v>
      </c>
      <c r="E2946" t="str">
        <f t="shared" si="1510"/>
        <v>20500</v>
      </c>
      <c r="F2946" t="str">
        <f t="shared" si="1511"/>
        <v>0.327868852459016</v>
      </c>
      <c r="G2946" t="str">
        <f t="shared" si="1506"/>
        <v>0.327868852459016</v>
      </c>
      <c r="H2946" t="str">
        <f t="shared" si="1512"/>
        <v>3.84746271106083+0.156074032572301i</v>
      </c>
      <c r="I2946" t="str">
        <f t="shared" si="1513"/>
        <v>3974.11470679109i</v>
      </c>
      <c r="J2946" t="str">
        <f t="shared" si="1507"/>
        <v>-21377.2003144197+869.409126175273i</v>
      </c>
      <c r="K2946" t="str">
        <f t="shared" si="1514"/>
        <v>0.00754823114855596-0.185597372312023i</v>
      </c>
      <c r="L2946" t="str">
        <f t="shared" si="1515"/>
        <v>0.0015785903992974-0.032905758642952i</v>
      </c>
      <c r="M2946" t="str">
        <f t="shared" si="1516"/>
        <v>0.00912682154785336-0.218503130954975i</v>
      </c>
      <c r="N2946" t="str">
        <f t="shared" si="1517"/>
        <v>-12.6229745015744i</v>
      </c>
      <c r="O2946" t="str">
        <f t="shared" si="1518"/>
        <v>0.998398427664396-0.0565736655809155i</v>
      </c>
      <c r="P2946" t="str">
        <f t="shared" si="1519"/>
        <v>0.00160157233560398+0.0565736655809155i</v>
      </c>
      <c r="Q2946" t="str">
        <f t="shared" si="1520"/>
        <v>-0.00160157233560398+12.5664008359935i</v>
      </c>
      <c r="R2946" t="str">
        <f t="shared" si="1521"/>
        <v>0.00450196211961628-0.000128022539992733i</v>
      </c>
      <c r="S2946" t="str">
        <f t="shared" si="1522"/>
        <v>1.36696400802696i</v>
      </c>
      <c r="T2946" t="str">
        <f t="shared" si="1523"/>
        <v>0.000175002204386258+0.00615402018301622i</v>
      </c>
      <c r="U2946" t="str">
        <f t="shared" si="1524"/>
        <v>0.0000499999999999999-0.00014041761636425i</v>
      </c>
      <c r="V2946" t="str">
        <f t="shared" si="1525"/>
        <v>0.00002-0.0015726773032796i</v>
      </c>
      <c r="W2946" t="str">
        <f t="shared" si="1526"/>
        <v>0.0000422269294842139-0.000130049701709985i</v>
      </c>
      <c r="X2946" t="str">
        <f t="shared" si="1527"/>
        <v>0.0000423414305765132-0.000129966409491611i</v>
      </c>
      <c r="Y2946" t="str">
        <f t="shared" si="1528"/>
        <v>0.009+5.08686682469259i</v>
      </c>
      <c r="Z2946" t="str">
        <f t="shared" si="1529"/>
        <v>-0.000306422137139429-0.000100431367836962i</v>
      </c>
      <c r="AA2946" t="str">
        <f t="shared" si="1530"/>
        <v>0.00419355392284609-2.35906877331648i</v>
      </c>
      <c r="AB2946" t="str">
        <f t="shared" si="1531"/>
        <v>0.000584927949177853+0.0205692174991451i</v>
      </c>
      <c r="AC2946" t="str">
        <f t="shared" si="1532"/>
        <v>1.00449977695787+0.0000599229892152465i</v>
      </c>
      <c r="AD2946" t="str">
        <f t="shared" si="1533"/>
        <v>0.000583529243207136+0.0204770404176917i</v>
      </c>
      <c r="AE2946" t="str">
        <f t="shared" si="1534"/>
        <v>1.87773090061464E-06-6.33322312714772E-06i</v>
      </c>
      <c r="AF2946" t="str">
        <f t="shared" si="1535"/>
        <v>-6.36112415466315-0.148245190030686i</v>
      </c>
      <c r="AG2946" t="str">
        <f t="shared" si="1536"/>
        <v>1.00017487928112-4.67238483491813E-06i</v>
      </c>
      <c r="AH2946" t="str">
        <f t="shared" si="1537"/>
        <v>-0.0000128812834843111+0.0000400009985046063i</v>
      </c>
      <c r="AI2946">
        <f t="shared" si="1538"/>
        <v>-87.530074943409417</v>
      </c>
      <c r="AJ2946">
        <f t="shared" si="1539"/>
        <v>107.84980697821557</v>
      </c>
      <c r="AK2946"/>
      <c r="AL2946"/>
      <c r="AM2946"/>
      <c r="AN2946"/>
    </row>
    <row r="2947" spans="1:40" x14ac:dyDescent="0.35">
      <c r="A2947"/>
      <c r="B2947">
        <f t="shared" si="1540"/>
        <v>1013000</v>
      </c>
      <c r="C2947" s="237" t="str">
        <f t="shared" si="1508"/>
        <v>-3.14269731423619E-08+0.00102014532625379i</v>
      </c>
      <c r="D2947" s="208" t="str">
        <f t="shared" si="1509"/>
        <v>-2.51366144312592+0.00782111416794573i</v>
      </c>
      <c r="E2947" t="str">
        <f t="shared" si="1510"/>
        <v>20500</v>
      </c>
      <c r="F2947" t="str">
        <f t="shared" si="1511"/>
        <v>0.327868852459016</v>
      </c>
      <c r="G2947" t="str">
        <f t="shared" si="1506"/>
        <v>0.327868852459016</v>
      </c>
      <c r="H2947" t="str">
        <f t="shared" si="1512"/>
        <v>3.84747613945044+0.155920547510669i</v>
      </c>
      <c r="I2947" t="str">
        <f t="shared" si="1513"/>
        <v>3978.04169760808i</v>
      </c>
      <c r="J2947" t="str">
        <f t="shared" si="1507"/>
        <v>-21419.470596369+870.268226102323i</v>
      </c>
      <c r="K2947" t="str">
        <f t="shared" si="1514"/>
        <v>0.00753335893734715-0.185414743880847i</v>
      </c>
      <c r="L2947" t="str">
        <f t="shared" si="1515"/>
        <v>0.00157548241212262-0.0328734241219773i</v>
      </c>
      <c r="M2947" t="str">
        <f t="shared" si="1516"/>
        <v>0.00910884134946977-0.218288168002824i</v>
      </c>
      <c r="N2947" t="str">
        <f t="shared" si="1517"/>
        <v>-12.6354477965365i</v>
      </c>
      <c r="O2947" t="str">
        <f t="shared" si="1518"/>
        <v>0.997615119996649-0.0690222598447223i</v>
      </c>
      <c r="P2947" t="str">
        <f t="shared" si="1519"/>
        <v>0.00238488000335102+0.0690222598447223i</v>
      </c>
      <c r="Q2947" t="str">
        <f t="shared" si="1520"/>
        <v>-0.00238488000335102+12.5664255366918i</v>
      </c>
      <c r="R2947" t="str">
        <f t="shared" si="1521"/>
        <v>0.00549255669801914-0.000190824278947558i</v>
      </c>
      <c r="S2947" t="str">
        <f t="shared" si="1522"/>
        <v>1.3683147629756i</v>
      </c>
      <c r="T2947" t="str">
        <f t="shared" si="1523"/>
        <v>0.000261107678018118+0.0075155464163801i</v>
      </c>
      <c r="U2947" t="str">
        <f t="shared" si="1524"/>
        <v>0.0000500000000000001-0.00014027900075086i</v>
      </c>
      <c r="V2947" t="str">
        <f t="shared" si="1525"/>
        <v>0.00002-0.00157112480840963i</v>
      </c>
      <c r="W2947" t="str">
        <f t="shared" si="1526"/>
        <v>0.0000422268373933476-0.000129923572453187i</v>
      </c>
      <c r="X2947" t="str">
        <f t="shared" si="1527"/>
        <v>0.0000423410903726572-0.000129840361441426i</v>
      </c>
      <c r="Y2947" t="str">
        <f t="shared" si="1528"/>
        <v>0.009+5.09189337293834i</v>
      </c>
      <c r="Z2947" t="str">
        <f t="shared" si="1529"/>
        <v>-0.000305822748061868-0.000100330354071748i</v>
      </c>
      <c r="AA2947" t="str">
        <f t="shared" si="1530"/>
        <v>0.00418527798507959-2.35673987578442i</v>
      </c>
      <c r="AB2947" t="str">
        <f t="shared" si="1531"/>
        <v>0.000872727170228274+0.0251199873035963i</v>
      </c>
      <c r="AC2947" t="str">
        <f t="shared" si="1532"/>
        <v>1.00549134554209+0.000038307963893735i</v>
      </c>
      <c r="AD2947" t="str">
        <f t="shared" si="1533"/>
        <v>0.000868912709156808+0.024982765021987i</v>
      </c>
      <c r="AE2947" t="str">
        <f t="shared" si="1534"/>
        <v>2.24079638780703E-06-7.72747617297516E-06i</v>
      </c>
      <c r="AF2947" t="str">
        <f t="shared" si="1535"/>
        <v>-6.36113758257636-0.148099433342723i</v>
      </c>
      <c r="AG2947" t="str">
        <f t="shared" si="1536"/>
        <v>1.00021315108494-7.03453391792987E-06i</v>
      </c>
      <c r="AH2947" t="str">
        <f t="shared" si="1537"/>
        <v>-0.000015395510767813+0.0000488131655476665i</v>
      </c>
      <c r="AI2947">
        <f t="shared" si="1538"/>
        <v>-85.817406677667663</v>
      </c>
      <c r="AJ2947">
        <f t="shared" si="1539"/>
        <v>107.50510188129418</v>
      </c>
      <c r="AK2947"/>
      <c r="AL2947"/>
      <c r="AM2947"/>
      <c r="AN2947"/>
    </row>
    <row r="2948" spans="1:40" x14ac:dyDescent="0.35">
      <c r="A2948"/>
      <c r="B2948">
        <f t="shared" si="1540"/>
        <v>1014000</v>
      </c>
      <c r="C2948" s="237" t="str">
        <f t="shared" si="1508"/>
        <v>-3.13650175672583E-08+0.00101913926577615i</v>
      </c>
      <c r="D2948" s="208" t="str">
        <f t="shared" si="1509"/>
        <v>-2.51366144265093+0.00781340103761715i</v>
      </c>
      <c r="E2948" t="str">
        <f t="shared" si="1510"/>
        <v>20500</v>
      </c>
      <c r="F2948" t="str">
        <f t="shared" si="1511"/>
        <v>0.327868852459016</v>
      </c>
      <c r="G2948" t="str">
        <f t="shared" si="1506"/>
        <v>0.327868852459016</v>
      </c>
      <c r="H2948" t="str">
        <f t="shared" si="1512"/>
        <v>3.84748952823117+0.155767363453994i</v>
      </c>
      <c r="I2948" t="str">
        <f t="shared" si="1513"/>
        <v>3981.96868842506i</v>
      </c>
      <c r="J2948" t="str">
        <f t="shared" si="1507"/>
        <v>-21461.7826267449+871.127326029375i</v>
      </c>
      <c r="K2948" t="str">
        <f t="shared" si="1514"/>
        <v>0.00751853061402397-0.185232473932597i</v>
      </c>
      <c r="L2948" t="str">
        <f t="shared" si="1515"/>
        <v>0.00157238358760071-0.0328411529384845i</v>
      </c>
      <c r="M2948" t="str">
        <f t="shared" si="1516"/>
        <v>0.00909091420162468-0.218073626871082i</v>
      </c>
      <c r="N2948" t="str">
        <f t="shared" si="1517"/>
        <v>-12.6479210914985i</v>
      </c>
      <c r="O2948" t="str">
        <f t="shared" si="1518"/>
        <v>0.996676602301045-0.0814601155513863i</v>
      </c>
      <c r="P2948" t="str">
        <f t="shared" si="1519"/>
        <v>0.00332339769895496+0.0814601155513863i</v>
      </c>
      <c r="Q2948" t="str">
        <f t="shared" si="1520"/>
        <v>-0.00332339769895496+12.5664609759471i</v>
      </c>
      <c r="R2948" t="str">
        <f t="shared" si="1521"/>
        <v>0.00648227301904874-0.00026618002288734i</v>
      </c>
      <c r="S2948" t="str">
        <f t="shared" si="1522"/>
        <v>1.36966551792425i</v>
      </c>
      <c r="T2948" t="str">
        <f t="shared" si="1523"/>
        <v>0.000364577598909077+0.00887854583196178i</v>
      </c>
      <c r="U2948" t="str">
        <f t="shared" si="1524"/>
        <v>0.0000500000000000001-0.000140140658541046i</v>
      </c>
      <c r="V2948" t="str">
        <f t="shared" si="1525"/>
        <v>0.00002-0.00156957537565972i</v>
      </c>
      <c r="W2948" t="str">
        <f t="shared" si="1526"/>
        <v>0.0000422267452121351-0.000129797694178701i</v>
      </c>
      <c r="X2948" t="str">
        <f t="shared" si="1527"/>
        <v>0.0000423407508124336-0.000129714564211439i</v>
      </c>
      <c r="Y2948" t="str">
        <f t="shared" si="1528"/>
        <v>0.009+5.09691992118408i</v>
      </c>
      <c r="Z2948" t="str">
        <f t="shared" si="1529"/>
        <v>-0.000305225131461088-0.000100229544219827i</v>
      </c>
      <c r="AA2948" t="str">
        <f t="shared" si="1530"/>
        <v>0.00417702652225744-2.35441557204315i</v>
      </c>
      <c r="AB2948" t="str">
        <f t="shared" si="1531"/>
        <v>0.00121856537747028+0.0296756810771852i</v>
      </c>
      <c r="AC2948" t="str">
        <f t="shared" si="1532"/>
        <v>1.00648256127567+4.04209910299469E-06i</v>
      </c>
      <c r="AD2948" t="str">
        <f t="shared" si="1533"/>
        <v>0.00121083524324727+0.0294845408401876i</v>
      </c>
      <c r="AE2948" t="str">
        <f t="shared" si="1534"/>
        <v>0.000002585644743645-9.12078431857203E-06i</v>
      </c>
      <c r="AF2948" t="str">
        <f t="shared" si="1535"/>
        <v>-6.3611509708821-0.147953962416377i</v>
      </c>
      <c r="AG2948" t="str">
        <f t="shared" si="1536"/>
        <v>1.0002513145896-9.87409894691421E-06i</v>
      </c>
      <c r="AH2948" t="str">
        <f t="shared" si="1537"/>
        <v>-0.0000177932300134972+0.0000576214728291574i</v>
      </c>
      <c r="AI2948">
        <f t="shared" si="1538"/>
        <v>-84.392766211463197</v>
      </c>
      <c r="AJ2948">
        <f t="shared" si="1539"/>
        <v>107.16043313583548</v>
      </c>
      <c r="AK2948"/>
      <c r="AL2948"/>
      <c r="AM2948"/>
      <c r="AN2948"/>
    </row>
    <row r="2949" spans="1:40" x14ac:dyDescent="0.35">
      <c r="A2949"/>
      <c r="B2949">
        <f t="shared" si="1540"/>
        <v>1015000</v>
      </c>
      <c r="C2949" s="237" t="str">
        <f t="shared" si="1508"/>
        <v>-3.13032450218591E-08+0.00101813518768369i</v>
      </c>
      <c r="D2949" s="208" t="str">
        <f t="shared" si="1509"/>
        <v>-2.51366144217734+0.00780570310557496i</v>
      </c>
      <c r="E2949" t="str">
        <f t="shared" si="1510"/>
        <v>20500</v>
      </c>
      <c r="F2949" t="str">
        <f t="shared" si="1511"/>
        <v>0.327868852459016</v>
      </c>
      <c r="G2949" t="str">
        <f t="shared" ref="G2949:G3012" si="1541">IF($C$11=$C$7,$C$24,F2949)</f>
        <v>0.327868852459016</v>
      </c>
      <c r="H2949" t="str">
        <f t="shared" si="1512"/>
        <v>3.84750287755856+0.155614479519382i</v>
      </c>
      <c r="I2949" t="str">
        <f t="shared" si="1513"/>
        <v>3985.89567924205i</v>
      </c>
      <c r="J2949" t="str">
        <f t="shared" ref="J2949:J3012" si="1542">IMSUM(COMPLEX(0,2*PI()*B2949*$C$113*$C$112),COMPLEX(0,2*PI()*B2949*$C$113*$C$111),COMPLEX(0,2*PI()*B2949*$C$28*10^-12*$C$111),COMPLEX(-1*2*PI()*B2949*2*PI()*B2949*$C$113*$C$112*$C$28*10^-12*$C$111,0),COMPLEX(1,0))</f>
        <v>-21504.1364055475+871.986425956425i</v>
      </c>
      <c r="K2949" t="str">
        <f t="shared" si="1514"/>
        <v>0.00750374600616116-0.185050561414514i</v>
      </c>
      <c r="L2949" t="str">
        <f t="shared" si="1515"/>
        <v>0.00156929388977792-0.0328089449069888i</v>
      </c>
      <c r="M2949" t="str">
        <f t="shared" si="1516"/>
        <v>0.00907303989593908-0.217859506321503i</v>
      </c>
      <c r="N2949" t="str">
        <f t="shared" si="1517"/>
        <v>-12.6603943864605i</v>
      </c>
      <c r="O2949" t="str">
        <f t="shared" si="1518"/>
        <v>0.995583020593166-0.0938852976061068i</v>
      </c>
      <c r="P2949" t="str">
        <f t="shared" si="1519"/>
        <v>0.00441697940683405+0.0938852976061068i</v>
      </c>
      <c r="Q2949" t="str">
        <f t="shared" si="1520"/>
        <v>-0.00441697940683405+12.5665090888544i</v>
      </c>
      <c r="R2949" t="str">
        <f t="shared" si="1521"/>
        <v>0.00747094780479301-0.000354114129705613i</v>
      </c>
      <c r="S2949" t="str">
        <f t="shared" si="1522"/>
        <v>1.37101627287289i</v>
      </c>
      <c r="T2949" t="str">
        <f t="shared" si="1523"/>
        <v>0.000485496234280617+0.0102427910141552i</v>
      </c>
      <c r="U2949" t="str">
        <f t="shared" si="1524"/>
        <v>0.0000500000000000001-0.00014000258892672i</v>
      </c>
      <c r="V2949" t="str">
        <f t="shared" si="1525"/>
        <v>0.00002-0.00156802899597926i</v>
      </c>
      <c r="W2949" t="str">
        <f t="shared" si="1526"/>
        <v>0.0000422266529405785-0.000129672066144663i</v>
      </c>
      <c r="X2949" t="str">
        <f t="shared" si="1527"/>
        <v>0.0000423404118929533-0.000129589017060269i</v>
      </c>
      <c r="Y2949" t="str">
        <f t="shared" si="1528"/>
        <v>0.009+5.10194646942982i</v>
      </c>
      <c r="Z2949" t="str">
        <f t="shared" si="1529"/>
        <v>-0.000304629280355137-0.000100128937659266i</v>
      </c>
      <c r="AA2949" t="str">
        <f t="shared" si="1530"/>
        <v>0.00416879943796436-2.35209584851378i</v>
      </c>
      <c r="AB2949" t="str">
        <f t="shared" si="1531"/>
        <v>0.00162272422594484+0.0342355387052348i</v>
      </c>
      <c r="AC2949" t="str">
        <f t="shared" si="1532"/>
        <v>1.00747326060262-0.000042905490228724i</v>
      </c>
      <c r="AD2949" t="str">
        <f t="shared" si="1533"/>
        <v>0.00160923995685172+0.0339816539944554i</v>
      </c>
      <c r="AE2949" t="str">
        <f t="shared" si="1534"/>
        <v>0.0000029123253043951-0.0000105129382889266i</v>
      </c>
      <c r="AF2949" t="str">
        <f t="shared" si="1535"/>
        <v>-6.3611643197359-0.147808776413807i</v>
      </c>
      <c r="AG2949" t="str">
        <f t="shared" si="1536"/>
        <v>1.0002893640335-0.0000131891945965549i</v>
      </c>
      <c r="AH2949" t="str">
        <f t="shared" si="1537"/>
        <v>-0.000020074751534353+0.0000664245750465802i</v>
      </c>
      <c r="AI2949">
        <f t="shared" si="1538"/>
        <v>-83.17383882137932</v>
      </c>
      <c r="AJ2949">
        <f t="shared" si="1539"/>
        <v>106.81580094647308</v>
      </c>
      <c r="AK2949"/>
      <c r="AL2949"/>
      <c r="AM2949"/>
      <c r="AN2949"/>
    </row>
    <row r="2950" spans="1:40" x14ac:dyDescent="0.35">
      <c r="A2950"/>
      <c r="B2950">
        <f t="shared" si="1540"/>
        <v>1016000</v>
      </c>
      <c r="C2950" s="237" t="str">
        <f t="shared" ref="C2950:C3013" si="1543">IMPRODUCT(COMPLEX(-1,0),IMDIV(IMPRODUCT(G2950,COMPLEX($C$100+$C$101,0)),COMPLEX($C$100,2*PI()*B2950*$C$103*$C$102*(2*$C$100+$C$101))))</f>
        <v>-3.12416547859299E-08+0.0010171330861229i</v>
      </c>
      <c r="D2950" s="208" t="str">
        <f t="shared" ref="D2950:D3013" si="1544">IMPRODUCT(COMPLEX($C$106,0),IMSUB(C2950,G2950))</f>
        <v>-2.51366144170515+0.00779802032694224i</v>
      </c>
      <c r="E2950" t="str">
        <f t="shared" ref="E2950:E3013" si="1545">IMDIV(COMPLEX($C$20*10^3,0),COMPLEX(1,2*PI()*B2950*$C$20*1000*$C$29*10^-12))</f>
        <v>20500</v>
      </c>
      <c r="F2950" t="str">
        <f t="shared" ref="F2950:F3013" si="1546">IMDIV(COMPLEX($C$22*1000,0),IMSUM(COMPLEX($C$22*1000,0),E2950))</f>
        <v>0.327868852459016</v>
      </c>
      <c r="G2950" t="str">
        <f t="shared" si="1541"/>
        <v>0.327868852459016</v>
      </c>
      <c r="H2950" t="str">
        <f t="shared" ref="H2950:H3013" si="1547">IMPRODUCT(COMPLEX($C$108,0),IMPRODUCT(COMPLEX(-1,0),D2950),IMDIV(COMPLEX(0,2*PI()*B2950*$C$109*$C$110),COMPLEX(1,2*PI()*B2950*$C$109*$C$110)))</f>
        <v>3.84751618758738+0.155461894827378i</v>
      </c>
      <c r="I2950" t="str">
        <f t="shared" ref="I2950:I3013" si="1548">COMPLEX(0,2*PI()*B2950*$C$113*$C$112*$C$114)</f>
        <v>3989.82267005904i</v>
      </c>
      <c r="J2950" t="str">
        <f t="shared" si="1542"/>
        <v>-21546.5319327766+872.845525883475i</v>
      </c>
      <c r="K2950" t="str">
        <f t="shared" ref="K2950:K3013" si="1549">IMDIV(I2950,J2950)</f>
        <v>0.00748900494217915-0.184869005277947i</v>
      </c>
      <c r="L2950" t="str">
        <f t="shared" ref="L2950:L3013" si="1550">IMDIV(COMPLEX($C$117,0),COMPLEX(1,2*PI()*B2950*$C$115*$C$116))</f>
        <v>0.00156621328287662-0.0327767998427274i</v>
      </c>
      <c r="M2950" t="str">
        <f t="shared" ref="M2950:M3013" si="1551">IMSUM(K2950,L2950)</f>
        <v>0.00905521822505577-0.217645805120674i</v>
      </c>
      <c r="N2950" t="str">
        <f t="shared" ref="N2950:N3013" si="1552">COMPLEX(0,-2*PI()*B2950*$C$43)</f>
        <v>-12.6728676814226i</v>
      </c>
      <c r="O2950" t="str">
        <f t="shared" ref="O2950:O3013" si="1553">IMEXP(N2950)</f>
        <v>0.994334545013615-0.106295872885865i</v>
      </c>
      <c r="P2950" t="str">
        <f t="shared" ref="P2950:P3013" si="1554">IMSUB(COMPLEX(1,0),O2950)</f>
        <v>0.00566545498638504+0.106295872885865i</v>
      </c>
      <c r="Q2950" t="str">
        <f t="shared" ref="Q2950:Q3013" si="1555">IMSUM(COMPLEX(0,2*PI()*B2950*$C$43),O2950,COMPLEX(-1,0))</f>
        <v>-0.00566545498638504+12.5665718085367i</v>
      </c>
      <c r="R2950" t="str">
        <f t="shared" ref="R2950:R3013" si="1556">IMDIV(P2950,Q2950)</f>
        <v>0.00845841640134591-0.00045464871810797i</v>
      </c>
      <c r="S2950" t="str">
        <f t="shared" ref="S2950:S3013" si="1557">IMDIV(COMPLEX(0,2*PI()*B2950*$C$123),COMPLEX($C$124,0))</f>
        <v>1.37236702782153i</v>
      </c>
      <c r="T2950" t="str">
        <f t="shared" ref="T2950:T3013" si="1558">IMPRODUCT(R2950,S2950)</f>
        <v>0.000623944909972703+0.011608051776792i</v>
      </c>
      <c r="U2950" t="str">
        <f t="shared" ref="U2950:U3013" si="1559">IMDIV(COMPLEX(1,2*PI()*B2950*$C$16*10^-3*$C$15*10^-6),COMPLEX(0,2*PI()*B2950*$C$15*10^-6))</f>
        <v>0.0000500000000000001-0.000139864791102973i</v>
      </c>
      <c r="V2950" t="str">
        <f t="shared" ref="V2950:V3013" si="1560">IMSUM(COMPLEX($C$18*10^-3,0),IMDIV(COMPLEX(1,0),COMPLEX(0,2*PI()*B2950*($C$17*1*10^-6))))</f>
        <v>0.00002-0.0015664856603533i</v>
      </c>
      <c r="W2950" t="str">
        <f t="shared" ref="W2950:W3013" si="1561">IMDIV(IMPRODUCT(U2950,V2950),IMSUM(U2950,V2950))</f>
        <v>0.0000422265605786796-0.000129546687612131i</v>
      </c>
      <c r="X2950" t="str">
        <f t="shared" ref="X2950:X3013" si="1562">IMDIV(IMPRODUCT(COMPLEX($C$19,0),W2950),IMSUM(COMPLEX($C$19,0),W2950))</f>
        <v>0.0000423400736113421-0.000129463719249455i</v>
      </c>
      <c r="Y2950" t="str">
        <f t="shared" ref="Y2950:Y3013" si="1563">COMPLEX($C$13*10^-3,2*PI()*B2950*$C$12*0.000001)</f>
        <v>0.009+5.10697301767557i</v>
      </c>
      <c r="Z2950" t="str">
        <f t="shared" ref="Z2950:Z3013" si="1564">IMPRODUCT(COMPLEX($C$6,0),IMDIV(X2950,IMSUM(X2950,Y2950)))</f>
        <v>-0.000304035187796419-0.000100028533770681i</v>
      </c>
      <c r="AA2950" t="str">
        <f t="shared" ref="AA2950:AA3013" si="1565">IMDIV(COMPLEX($C$6,0),IMSUM(X2950,Y2950))</f>
        <v>0.00416059663625937-2.34978069167085i</v>
      </c>
      <c r="AB2950" t="str">
        <f t="shared" ref="AB2950:AB3013" si="1566">IMPRODUCT(COMPLEX($C$119,0),T2950)</f>
        <v>0.00208547553940956+0.0387987908127313i</v>
      </c>
      <c r="AC2950" t="str">
        <f t="shared" ref="AC2950:AC3013" si="1567">IMSUM(COMPLEX(1,0),IMPRODUCT(AB2950,M2950))</f>
        <v>1.00846327850026-0.000102563485156695i</v>
      </c>
      <c r="AD2950" t="str">
        <f t="shared" ref="AD2950:AD3013" si="1568">IMDIV(AB2950,AC2950)</f>
        <v>0.00206406085245743+0.0384733914830354i</v>
      </c>
      <c r="AE2950" t="str">
        <f t="shared" ref="AE2950:AE3013" si="1569">IMPRODUCT(AD2950,AA2950,X2950)</f>
        <v>3.22088981033331E-06-0.0000119037297853946i</v>
      </c>
      <c r="AF2950" t="str">
        <f t="shared" ref="AF2950:AF3013" si="1570">IMSUB(D2950,H2950)</f>
        <v>-6.36117762929253-0.147663874500436i</v>
      </c>
      <c r="AG2950" t="str">
        <f t="shared" ref="AG2950:AG3013" si="1571">IMSUM(COMPLEX(1,0),IMPRODUCT(AD2950,AA2950,COMPLEX($C$127,0)))</f>
        <v>1.00032729368503-0.000016977865429141i</v>
      </c>
      <c r="AH2950" t="str">
        <f t="shared" ref="AH2950:AH3013" si="1572">IMDIV(IMPRODUCT(AE2950,AF2950),AG2950)</f>
        <v>-0.0000222404010205024+0.0000752211335507349i</v>
      </c>
      <c r="AI2950">
        <f t="shared" ref="AI2950:AI3013" si="1573">20*LOG10(IMABS(AH2950))</f>
        <v>-82.109233639567549</v>
      </c>
      <c r="AJ2950">
        <f t="shared" ref="AJ2950:AJ3013" si="1574">IMARGUMENT(AH2950)*180/PI()</f>
        <v>106.47120551097549</v>
      </c>
      <c r="AK2950"/>
      <c r="AL2950"/>
      <c r="AM2950"/>
      <c r="AN2950"/>
    </row>
    <row r="2951" spans="1:40" x14ac:dyDescent="0.35">
      <c r="A2951"/>
      <c r="B2951">
        <f t="shared" si="1540"/>
        <v>1017000</v>
      </c>
      <c r="C2951" s="237" t="str">
        <f t="shared" si="1543"/>
        <v>-3.1180246142775E-08+0.00101613295526331i</v>
      </c>
      <c r="D2951" s="208" t="str">
        <f t="shared" si="1544"/>
        <v>-2.51366144123434+0.00779035265701871i</v>
      </c>
      <c r="E2951" t="str">
        <f t="shared" si="1545"/>
        <v>20500</v>
      </c>
      <c r="F2951" t="str">
        <f t="shared" si="1546"/>
        <v>0.327868852459016</v>
      </c>
      <c r="G2951" t="str">
        <f t="shared" si="1541"/>
        <v>0.327868852459016</v>
      </c>
      <c r="H2951" t="str">
        <f t="shared" si="1547"/>
        <v>3.8475294584716+0.155309608501956i</v>
      </c>
      <c r="I2951" t="str">
        <f t="shared" si="1548"/>
        <v>3993.74966087602i</v>
      </c>
      <c r="J2951" t="str">
        <f t="shared" si="1542"/>
        <v>-21588.9692084324+873.704625810526i</v>
      </c>
      <c r="K2951" t="str">
        <f t="shared" si="1549"/>
        <v>0.00747430725133863-0.184687804478337i</v>
      </c>
      <c r="L2951" t="str">
        <f t="shared" si="1550"/>
        <v>0.00156314173129417-0.0327447175616561i</v>
      </c>
      <c r="M2951" t="str">
        <f t="shared" si="1551"/>
        <v>0.0090374489826328-0.217432522039993i</v>
      </c>
      <c r="N2951" t="str">
        <f t="shared" si="1552"/>
        <v>-12.6853409763846i</v>
      </c>
      <c r="O2951" t="str">
        <f t="shared" si="1553"/>
        <v>0.992931369801577-0.118689910539877i</v>
      </c>
      <c r="P2951" t="str">
        <f t="shared" si="1554"/>
        <v>0.00706863019842296+0.118689910539877i</v>
      </c>
      <c r="Q2951" t="str">
        <f t="shared" si="1555"/>
        <v>-0.00706863019842296+12.5666510658447i</v>
      </c>
      <c r="R2951" t="str">
        <f t="shared" si="1556"/>
        <v>0.00944451280808153-0.000567803620032155i</v>
      </c>
      <c r="S2951" t="str">
        <f t="shared" si="1557"/>
        <v>1.37371778277017i</v>
      </c>
      <c r="T2951" t="str">
        <f t="shared" si="1558"/>
        <v>0.000780001929959448+0.0129740951940622i</v>
      </c>
      <c r="U2951" t="str">
        <f t="shared" si="1559"/>
        <v>0.00005-0.000139727264268064i</v>
      </c>
      <c r="V2951" t="str">
        <f t="shared" si="1560"/>
        <v>0.00002-0.00156494535980231i</v>
      </c>
      <c r="W2951" t="str">
        <f t="shared" si="1561"/>
        <v>0.0000422264681264398-0.000129421557845069i</v>
      </c>
      <c r="X2951" t="str">
        <f t="shared" si="1562"/>
        <v>0.0000423397359647387-0.000129338670043437i</v>
      </c>
      <c r="Y2951" t="str">
        <f t="shared" si="1563"/>
        <v>0.009+5.11199956592131i</v>
      </c>
      <c r="Z2951" t="str">
        <f t="shared" si="1564"/>
        <v>-0.000303442846871467-0.0000999283319372136i</v>
      </c>
      <c r="AA2951" t="str">
        <f t="shared" si="1565"/>
        <v>0.00415241802167305-2.34747008804214i</v>
      </c>
      <c r="AB2951" t="str">
        <f t="shared" si="1566"/>
        <v>0.00260708104132758+0.043364658867674i</v>
      </c>
      <c r="AC2951" t="str">
        <f t="shared" si="1567"/>
        <v>1.00945244850691-0.000174958313812628i</v>
      </c>
      <c r="AD2951" t="str">
        <f t="shared" si="1568"/>
        <v>0.00257522283862308+0.0429590412985389i</v>
      </c>
      <c r="AE2951" t="str">
        <f t="shared" si="1569"/>
        <v>3.51139238910466E-06-0.0000132929515131278i</v>
      </c>
      <c r="AF2951" t="str">
        <f t="shared" si="1570"/>
        <v>-6.36119089970594-0.147519255844937i</v>
      </c>
      <c r="AG2951" t="str">
        <f t="shared" si="1571"/>
        <v>1.00036509784346-0.0000212380863648723i</v>
      </c>
      <c r="AH2951" t="str">
        <f t="shared" si="1572"/>
        <v>-0.0000242905194175515+0.0000840098165163318i</v>
      </c>
      <c r="AI2951">
        <f t="shared" si="1573"/>
        <v>-81.164703716663098</v>
      </c>
      <c r="AJ2951">
        <f t="shared" si="1574"/>
        <v>106.126647020243</v>
      </c>
      <c r="AK2951"/>
      <c r="AL2951"/>
      <c r="AM2951"/>
      <c r="AN2951"/>
    </row>
    <row r="2952" spans="1:40" x14ac:dyDescent="0.35">
      <c r="A2952"/>
      <c r="B2952">
        <f t="shared" si="1540"/>
        <v>1018000</v>
      </c>
      <c r="C2952" s="237" t="str">
        <f t="shared" si="1543"/>
        <v>-3.11190183792176E-08+0.00101513478929734i</v>
      </c>
      <c r="D2952" s="208" t="str">
        <f t="shared" si="1544"/>
        <v>-2.51366144076493+0.00778270005127961i</v>
      </c>
      <c r="E2952" t="str">
        <f t="shared" si="1545"/>
        <v>20500</v>
      </c>
      <c r="F2952" t="str">
        <f t="shared" si="1546"/>
        <v>0.327868852459016</v>
      </c>
      <c r="G2952" t="str">
        <f t="shared" si="1541"/>
        <v>0.327868852459016</v>
      </c>
      <c r="H2952" t="str">
        <f t="shared" si="1547"/>
        <v>3.84754269036451+0.155157619670499i</v>
      </c>
      <c r="I2952" t="str">
        <f t="shared" si="1548"/>
        <v>3997.67665169301i</v>
      </c>
      <c r="J2952" t="str">
        <f t="shared" si="1542"/>
        <v>-21631.4482325148+874.563725737576i</v>
      </c>
      <c r="K2952" t="str">
        <f t="shared" si="1549"/>
        <v>0.00745965276373614-0.184506957975197i</v>
      </c>
      <c r="L2952" t="str">
        <f t="shared" si="1550"/>
        <v>0.00156007919960188-0.0327126978804448i</v>
      </c>
      <c r="M2952" t="str">
        <f t="shared" si="1551"/>
        <v>0.00901973196333802-0.217219655855642i</v>
      </c>
      <c r="N2952" t="str">
        <f t="shared" si="1552"/>
        <v>-12.6978142713466i</v>
      </c>
      <c r="O2952" t="str">
        <f t="shared" si="1553"/>
        <v>0.991373713264544-0.131065482290605i</v>
      </c>
      <c r="P2952" t="str">
        <f t="shared" si="1554"/>
        <v>0.00862628673545596+0.131065482290605i</v>
      </c>
      <c r="Q2952" t="str">
        <f t="shared" si="1555"/>
        <v>-0.00862628673545596+12.566748789056i</v>
      </c>
      <c r="R2952" t="str">
        <f t="shared" si="1556"/>
        <v>0.0104290697084588-0.000693596333264488i</v>
      </c>
      <c r="S2952" t="str">
        <f t="shared" si="1557"/>
        <v>1.37506853771882i</v>
      </c>
      <c r="T2952" t="str">
        <f t="shared" si="1558"/>
        <v>0.000953742495749135+0.0143406856337781i</v>
      </c>
      <c r="U2952" t="str">
        <f t="shared" si="1559"/>
        <v>0.00005-0.0001395900076234i</v>
      </c>
      <c r="V2952" t="str">
        <f t="shared" si="1560"/>
        <v>0.00002-0.00156340808538208i</v>
      </c>
      <c r="W2952" t="str">
        <f t="shared" si="1561"/>
        <v>0.0000422263755838612-0.000129296676110331i</v>
      </c>
      <c r="X2952" t="str">
        <f t="shared" si="1562"/>
        <v>0.0000423393989502963-0.000129213868709546i</v>
      </c>
      <c r="Y2952" t="str">
        <f t="shared" si="1563"/>
        <v>0.009+5.11702611416705i</v>
      </c>
      <c r="Z2952" t="str">
        <f t="shared" si="1564"/>
        <v>-0.00030285225070076-0.0000998283315445236i</v>
      </c>
      <c r="AA2952" t="str">
        <f t="shared" si="1565"/>
        <v>0.00414426349920468-2.34516402420835i</v>
      </c>
      <c r="AB2952" t="str">
        <f t="shared" si="1566"/>
        <v>0.00318779208546995+0.047932355292256i</v>
      </c>
      <c r="AC2952" t="str">
        <f t="shared" si="1567"/>
        <v>1.0104406027511-0.000260114102637486i</v>
      </c>
      <c r="AD2952" t="str">
        <f t="shared" si="1568"/>
        <v>0.00314264174655447+0.0474378925462689i</v>
      </c>
      <c r="AE2952" t="str">
        <f t="shared" si="1569"/>
        <v>3.78388953879223E-06-0.0000146803972083391i</v>
      </c>
      <c r="AF2952" t="str">
        <f t="shared" si="1570"/>
        <v>-6.36120413112944-0.147374919619219i</v>
      </c>
      <c r="AG2952" t="str">
        <f t="shared" si="1571"/>
        <v>1.00040277083977-0.0000259677631631388i</v>
      </c>
      <c r="AH2952" t="str">
        <f t="shared" si="1572"/>
        <v>-0.0000262254628033265+0.0000927892991111487i</v>
      </c>
      <c r="AI2952">
        <f t="shared" si="1573"/>
        <v>-80.316277906326121</v>
      </c>
      <c r="AJ2952">
        <f t="shared" si="1574"/>
        <v>105.78212565828623</v>
      </c>
      <c r="AK2952"/>
      <c r="AL2952"/>
      <c r="AM2952"/>
      <c r="AN2952"/>
    </row>
    <row r="2953" spans="1:40" x14ac:dyDescent="0.35">
      <c r="A2953"/>
      <c r="B2953">
        <f t="shared" si="1540"/>
        <v>1019000</v>
      </c>
      <c r="C2953" s="237" t="str">
        <f t="shared" si="1543"/>
        <v>-3.10579707855781E-08+0.00101413858244024i</v>
      </c>
      <c r="D2953" s="208" t="str">
        <f t="shared" si="1544"/>
        <v>-2.5136614402969+0.00777506246537518i</v>
      </c>
      <c r="E2953" t="str">
        <f t="shared" si="1545"/>
        <v>20500</v>
      </c>
      <c r="F2953" t="str">
        <f t="shared" si="1546"/>
        <v>0.327868852459016</v>
      </c>
      <c r="G2953" t="str">
        <f t="shared" si="1541"/>
        <v>0.327868852459016</v>
      </c>
      <c r="H2953" t="str">
        <f t="shared" si="1547"/>
        <v>3.8475558834186+0.155005927463781i</v>
      </c>
      <c r="I2953" t="str">
        <f t="shared" si="1548"/>
        <v>4001.60364251i</v>
      </c>
      <c r="J2953" t="str">
        <f t="shared" si="1542"/>
        <v>-21673.9690050238+875.422825664628i</v>
      </c>
      <c r="K2953" t="str">
        <f t="shared" si="1549"/>
        <v>0.00744504131029882-0.184326464732091i</v>
      </c>
      <c r="L2953" t="str">
        <f t="shared" si="1550"/>
        <v>0.00155702565254407-0.0326807406164758i</v>
      </c>
      <c r="M2953" t="str">
        <f t="shared" si="1551"/>
        <v>0.00900206696284289-0.217007205348567i</v>
      </c>
      <c r="N2953" t="str">
        <f t="shared" si="1552"/>
        <v>-12.7102875663086i</v>
      </c>
      <c r="O2953" t="str">
        <f t="shared" si="1553"/>
        <v>0.989661817744388-0.143420662733351i</v>
      </c>
      <c r="P2953" t="str">
        <f t="shared" si="1554"/>
        <v>0.010338182255612+0.143420662733351i</v>
      </c>
      <c r="Q2953" t="str">
        <f t="shared" si="1555"/>
        <v>-0.010338182255612+12.5668669035752i</v>
      </c>
      <c r="R2953" t="str">
        <f t="shared" si="1556"/>
        <v>0.0114119185022145-0.000832041974280747i</v>
      </c>
      <c r="S2953" t="str">
        <f t="shared" si="1557"/>
        <v>1.37641929266746i</v>
      </c>
      <c r="T2953" t="str">
        <f t="shared" si="1558"/>
        <v>0.00114523862570914+0.0157075847927968i</v>
      </c>
      <c r="U2953" t="str">
        <f t="shared" si="1559"/>
        <v>0.00005-0.000139453020373524i</v>
      </c>
      <c r="V2953" t="str">
        <f t="shared" si="1560"/>
        <v>0.00002-0.00156187382818347i</v>
      </c>
      <c r="W2953" t="str">
        <f t="shared" si="1561"/>
        <v>0.0000422262829509459-0.00012917204167765i</v>
      </c>
      <c r="X2953" t="str">
        <f t="shared" si="1562"/>
        <v>0.000042339062565183-0.000129089314517991i</v>
      </c>
      <c r="Y2953" t="str">
        <f t="shared" si="1563"/>
        <v>0.009+5.1220526624128i</v>
      </c>
      <c r="Z2953" t="str">
        <f t="shared" si="1564"/>
        <v>-0.00030226339243852-0.0000997285319807768i</v>
      </c>
      <c r="AA2953" t="str">
        <f t="shared" si="1565"/>
        <v>0.0041361329743195-2.34286248680286i</v>
      </c>
      <c r="AB2953" t="str">
        <f t="shared" si="1566"/>
        <v>0.003827849386267+0.0525010835812611i</v>
      </c>
      <c r="AC2953" t="str">
        <f t="shared" si="1567"/>
        <v>1.01142757198224-0.000358052627788705i</v>
      </c>
      <c r="AD2953" t="str">
        <f t="shared" si="1568"/>
        <v>0.00376622434822694+0.0519092355618596i</v>
      </c>
      <c r="AE2953" t="str">
        <f t="shared" si="1569"/>
        <v>4.03844011064896E-06-0.0000160658616651768i</v>
      </c>
      <c r="AF2953" t="str">
        <f t="shared" si="1570"/>
        <v>-6.3612173237155-0.147230864998406i</v>
      </c>
      <c r="AG2953" t="str">
        <f t="shared" si="1571"/>
        <v>1.00044030703752-0.0000311647329141045i</v>
      </c>
      <c r="AH2953" t="str">
        <f t="shared" si="1572"/>
        <v>-0.0000280456022626709+0.000101558263662291i</v>
      </c>
      <c r="AI2953">
        <f t="shared" si="1573"/>
        <v>-79.546521096861454</v>
      </c>
      <c r="AJ2953">
        <f t="shared" si="1574"/>
        <v>105.43764160223088</v>
      </c>
      <c r="AK2953"/>
      <c r="AL2953"/>
      <c r="AM2953"/>
      <c r="AN2953"/>
    </row>
    <row r="2954" spans="1:40" x14ac:dyDescent="0.35">
      <c r="A2954"/>
      <c r="B2954">
        <f t="shared" si="1540"/>
        <v>1020000</v>
      </c>
      <c r="C2954" s="237" t="str">
        <f t="shared" si="1543"/>
        <v>-3.09971026556546E-08+0.0010131443289299i</v>
      </c>
      <c r="D2954" s="208" t="str">
        <f t="shared" si="1544"/>
        <v>-2.51366143983025+0.00776743985512924i</v>
      </c>
      <c r="E2954" t="str">
        <f t="shared" si="1545"/>
        <v>20500</v>
      </c>
      <c r="F2954" t="str">
        <f t="shared" si="1546"/>
        <v>0.327868852459016</v>
      </c>
      <c r="G2954" t="str">
        <f t="shared" si="1541"/>
        <v>0.327868852459016</v>
      </c>
      <c r="H2954" t="str">
        <f t="shared" si="1547"/>
        <v>3.84756903778563+0.154854531015957i</v>
      </c>
      <c r="I2954" t="str">
        <f t="shared" si="1548"/>
        <v>4005.53063332699i</v>
      </c>
      <c r="J2954" t="str">
        <f t="shared" si="1542"/>
        <v>-21716.5315259595+876.281925591678i</v>
      </c>
      <c r="K2954" t="str">
        <f t="shared" si="1549"/>
        <v>0.00743047272277954-0.184146323716615i</v>
      </c>
      <c r="L2954" t="str">
        <f t="shared" si="1550"/>
        <v>0.00155398105503699-0.0326488455878384i</v>
      </c>
      <c r="M2954" t="str">
        <f t="shared" si="1551"/>
        <v>0.00898445377781653-0.216795169304453i</v>
      </c>
      <c r="N2954" t="str">
        <f t="shared" si="1552"/>
        <v>-12.7227608612707i</v>
      </c>
      <c r="O2954" t="str">
        <f t="shared" si="1553"/>
        <v>0.987795949579629-0.155753529636023i</v>
      </c>
      <c r="P2954" t="str">
        <f t="shared" si="1554"/>
        <v>0.012204050420371+0.155753529636023i</v>
      </c>
      <c r="Q2954" t="str">
        <f t="shared" si="1555"/>
        <v>-0.012204050420371+12.5670073316347i</v>
      </c>
      <c r="R2954" t="str">
        <f t="shared" si="1556"/>
        <v>0.0123928893390848-0.000983153231367782i</v>
      </c>
      <c r="S2954" t="str">
        <f t="shared" si="1557"/>
        <v>1.3777700476161i</v>
      </c>
      <c r="T2954" t="str">
        <f t="shared" si="1558"/>
        <v>0.00135455907439551+0.0170745517348119i</v>
      </c>
      <c r="U2954" t="str">
        <f t="shared" si="1559"/>
        <v>0.00005-0.000139316301726099i</v>
      </c>
      <c r="V2954" t="str">
        <f t="shared" si="1560"/>
        <v>0.00002-0.00156034257933231i</v>
      </c>
      <c r="W2954" t="str">
        <f t="shared" si="1561"/>
        <v>0.000042226190227695-0.000129047653819626i</v>
      </c>
      <c r="X2954" t="str">
        <f t="shared" si="1562"/>
        <v>0.0000423387268065792-0.000128965006741841i</v>
      </c>
      <c r="Y2954" t="str">
        <f t="shared" si="1563"/>
        <v>0.009+5.12707921065854i</v>
      </c>
      <c r="Z2954" t="str">
        <f t="shared" si="1564"/>
        <v>-0.000301676265272508-0.0000996289326366272i</v>
      </c>
      <c r="AA2954" t="str">
        <f t="shared" si="1565"/>
        <v>0.00412802635294601-2.3405654625115i</v>
      </c>
      <c r="AB2954" t="str">
        <f t="shared" si="1566"/>
        <v>0.0045274827491752+0.0570700384283784i</v>
      </c>
      <c r="AC2954" t="str">
        <f t="shared" si="1567"/>
        <v>1.01241318560278-0.000468793266772449i</v>
      </c>
      <c r="AD2954" t="str">
        <f t="shared" si="1568"/>
        <v>0.0044458683761059+0.0563723620288074i</v>
      </c>
      <c r="AE2954" t="str">
        <f t="shared" si="1569"/>
        <v>4.27510529153884E-06-0.0000174491407623947i</v>
      </c>
      <c r="AF2954" t="str">
        <f t="shared" si="1570"/>
        <v>-6.36123047761588-0.147087091160828i</v>
      </c>
      <c r="AG2954" t="str">
        <f t="shared" si="1571"/>
        <v>1.00047770083369-0.0000368267645409492i</v>
      </c>
      <c r="AH2954" t="str">
        <f t="shared" si="1572"/>
        <v>-0.0000297513237606409+0.000110315399820758i</v>
      </c>
      <c r="AI2954">
        <f t="shared" si="1573"/>
        <v>-78.842354757734341</v>
      </c>
      <c r="AJ2954">
        <f t="shared" si="1574"/>
        <v>105.09319502230416</v>
      </c>
      <c r="AK2954"/>
      <c r="AL2954"/>
      <c r="AM2954"/>
      <c r="AN2954"/>
    </row>
    <row r="2955" spans="1:40" x14ac:dyDescent="0.35">
      <c r="A2955"/>
      <c r="B2955">
        <f t="shared" si="1540"/>
        <v>1021000</v>
      </c>
      <c r="C2955" s="237" t="str">
        <f t="shared" si="1543"/>
        <v>-3.09364132867012E-08+0.00101215202302683i</v>
      </c>
      <c r="D2955" s="208" t="str">
        <f t="shared" si="1544"/>
        <v>-2.51366143936496+0.00775983217653903i</v>
      </c>
      <c r="E2955" t="str">
        <f t="shared" si="1545"/>
        <v>20500</v>
      </c>
      <c r="F2955" t="str">
        <f t="shared" si="1546"/>
        <v>0.327868852459016</v>
      </c>
      <c r="G2955" t="str">
        <f t="shared" si="1541"/>
        <v>0.327868852459016</v>
      </c>
      <c r="H2955" t="str">
        <f t="shared" si="1547"/>
        <v>3.8475821536166+0.154703429464535i</v>
      </c>
      <c r="I2955" t="str">
        <f t="shared" si="1548"/>
        <v>4009.45762414397i</v>
      </c>
      <c r="J2955" t="str">
        <f t="shared" si="1542"/>
        <v>-21759.1357953217+877.141025518729i</v>
      </c>
      <c r="K2955" t="str">
        <f t="shared" si="1549"/>
        <v>0.00741594683375244-0.18396653390038i</v>
      </c>
      <c r="L2955" t="str">
        <f t="shared" si="1550"/>
        <v>0.00155094537216783-0.0326170126133271i</v>
      </c>
      <c r="M2955" t="str">
        <f t="shared" si="1551"/>
        <v>0.00896689220592027-0.216583546513707i</v>
      </c>
      <c r="N2955" t="str">
        <f t="shared" si="1552"/>
        <v>-12.7352341562327i</v>
      </c>
      <c r="O2955" t="str">
        <f t="shared" si="1553"/>
        <v>0.985776399064063-0.168062164237791i</v>
      </c>
      <c r="P2955" t="str">
        <f t="shared" si="1554"/>
        <v>0.014223600935937+0.168062164237791i</v>
      </c>
      <c r="Q2955" t="str">
        <f t="shared" si="1555"/>
        <v>-0.014223600935937+12.5671719919949i</v>
      </c>
      <c r="R2955" t="str">
        <f t="shared" si="1556"/>
        <v>0.0133718111539694-0.00114694031805749i</v>
      </c>
      <c r="S2955" t="str">
        <f t="shared" si="1557"/>
        <v>1.37912080256475i</v>
      </c>
      <c r="T2955" t="str">
        <f t="shared" si="1558"/>
        <v>0.00158176925193332+0.0184413429304066i</v>
      </c>
      <c r="U2955" t="str">
        <f t="shared" si="1559"/>
        <v>0.00005-0.000139179850891891i</v>
      </c>
      <c r="V2955" t="str">
        <f t="shared" si="1560"/>
        <v>0.00002-0.00155881432998918i</v>
      </c>
      <c r="W2955" t="str">
        <f t="shared" si="1561"/>
        <v>0.0000422260974141109-0.000128923511811704i</v>
      </c>
      <c r="X2955" t="str">
        <f t="shared" si="1562"/>
        <v>0.0000423383916716809-0.000128840944657016i</v>
      </c>
      <c r="Y2955" t="str">
        <f t="shared" si="1563"/>
        <v>0.009+5.13210575890429i</v>
      </c>
      <c r="Z2955" t="str">
        <f t="shared" si="1564"/>
        <v>-0.000301090862423838-0.0000995295329052112i</v>
      </c>
      <c r="AA2955" t="str">
        <f t="shared" si="1565"/>
        <v>0.00411994354147323-2.33827293807223i</v>
      </c>
      <c r="AB2955" t="str">
        <f t="shared" si="1566"/>
        <v>0.00528691080121386+0.0616384058600765i</v>
      </c>
      <c r="AC2955" t="str">
        <f t="shared" si="1567"/>
        <v>1.01339727170188-0.000592352950336452i</v>
      </c>
      <c r="AD2955" t="str">
        <f t="shared" si="1568"/>
        <v>0.00518146254440031+0.0608265650954262i</v>
      </c>
      <c r="AE2955" t="str">
        <f t="shared" si="1569"/>
        <v>4.49394858606588E-06-0.0000188300314896716i</v>
      </c>
      <c r="AF2955" t="str">
        <f t="shared" si="1570"/>
        <v>-6.36124359298156-0.146943597287996i</v>
      </c>
      <c r="AG2955" t="str">
        <f t="shared" si="1571"/>
        <v>1.00051494665945-0.0000429515593121522i</v>
      </c>
      <c r="AH2955" t="str">
        <f t="shared" si="1572"/>
        <v>-0.0000313430280139495+0.000119059404723386i</v>
      </c>
      <c r="AI2955">
        <f t="shared" si="1573"/>
        <v>-78.193716420893821</v>
      </c>
      <c r="AJ2955">
        <f t="shared" si="1574"/>
        <v>104.74878608184612</v>
      </c>
      <c r="AK2955"/>
      <c r="AL2955"/>
      <c r="AM2955"/>
      <c r="AN2955"/>
    </row>
    <row r="2956" spans="1:40" x14ac:dyDescent="0.35">
      <c r="A2956"/>
      <c r="B2956">
        <f t="shared" si="1540"/>
        <v>1022000</v>
      </c>
      <c r="C2956" s="237" t="str">
        <f t="shared" si="1543"/>
        <v>-3.0875901979409E-08+0.00101116165901397i</v>
      </c>
      <c r="D2956" s="208" t="str">
        <f t="shared" si="1544"/>
        <v>-2.51366143890104+0.00775223938577377i</v>
      </c>
      <c r="E2956" t="str">
        <f t="shared" si="1545"/>
        <v>20500</v>
      </c>
      <c r="F2956" t="str">
        <f t="shared" si="1546"/>
        <v>0.327868852459016</v>
      </c>
      <c r="G2956" t="str">
        <f t="shared" si="1541"/>
        <v>0.327868852459016</v>
      </c>
      <c r="H2956" t="str">
        <f t="shared" si="1547"/>
        <v>3.84759523106182+0.154552621950373i</v>
      </c>
      <c r="I2956" t="str">
        <f t="shared" si="1548"/>
        <v>4013.38461496096i</v>
      </c>
      <c r="J2956" t="str">
        <f t="shared" si="1542"/>
        <v>-21801.7818131106+878.000125445779i</v>
      </c>
      <c r="K2956" t="str">
        <f t="shared" si="1549"/>
        <v>0.00740146347660758-0.183787094258987i</v>
      </c>
      <c r="L2956" t="str">
        <f t="shared" si="1550"/>
        <v>0.00154791856919379-0.0325852415124374i</v>
      </c>
      <c r="M2956" t="str">
        <f t="shared" si="1551"/>
        <v>0.00894938204580137-0.216372335771424i</v>
      </c>
      <c r="N2956" t="str">
        <f t="shared" si="1552"/>
        <v>-12.7477074511947i</v>
      </c>
      <c r="O2956" t="str">
        <f t="shared" si="1553"/>
        <v>0.983603480401505-0.180344651548212i</v>
      </c>
      <c r="P2956" t="str">
        <f t="shared" si="1554"/>
        <v>0.016396519598495+0.180344651548212i</v>
      </c>
      <c r="Q2956" t="str">
        <f t="shared" si="1555"/>
        <v>-0.016396519598495+12.5673627996465i</v>
      </c>
      <c r="R2956" t="str">
        <f t="shared" si="1556"/>
        <v>0.0143485117036713-0.00132341092693857i</v>
      </c>
      <c r="S2956" t="str">
        <f t="shared" si="1557"/>
        <v>1.38047155751339i</v>
      </c>
      <c r="T2956" t="str">
        <f t="shared" si="1558"/>
        <v>0.00182693114354113+0.0198077122995662i</v>
      </c>
      <c r="U2956" t="str">
        <f t="shared" si="1559"/>
        <v>0.00005-0.000139043667084756i</v>
      </c>
      <c r="V2956" t="str">
        <f t="shared" si="1560"/>
        <v>0.00002-0.00155728907134927i</v>
      </c>
      <c r="W2956" t="str">
        <f t="shared" si="1561"/>
        <v>0.0000422260045101951-0.000128799614932167i</v>
      </c>
      <c r="X2956" t="str">
        <f t="shared" si="1562"/>
        <v>0.0000423380571576961-0.000128717127542265i</v>
      </c>
      <c r="Y2956" t="str">
        <f t="shared" si="1563"/>
        <v>0.009+5.13713230715003i</v>
      </c>
      <c r="Z2956" t="str">
        <f t="shared" si="1564"/>
        <v>-0.000300507177146765-0.0000994303321821272i</v>
      </c>
      <c r="AA2956" t="str">
        <f t="shared" si="1565"/>
        <v>0.00411188444674797-2.33598490027496i</v>
      </c>
      <c r="AB2956" t="str">
        <f t="shared" si="1566"/>
        <v>0.00610634072198336+0.0662053633776969i</v>
      </c>
      <c r="AC2956" t="str">
        <f t="shared" si="1567"/>
        <v>1.01437965709065-0.000728746114683587i</v>
      </c>
      <c r="AD2956" t="str">
        <f t="shared" si="1568"/>
        <v>0.00597288657193203+0.065271139491772i</v>
      </c>
      <c r="AE2956" t="str">
        <f t="shared" si="1569"/>
        <v>4.69503579842375E-06-0.0000202083319737585i</v>
      </c>
      <c r="AF2956" t="str">
        <f t="shared" si="1570"/>
        <v>-6.36125666996286-0.146800382564599i</v>
      </c>
      <c r="AG2956" t="str">
        <f t="shared" si="1571"/>
        <v>1.00055203898107-0.0000495367513644418i</v>
      </c>
      <c r="AH2956" t="str">
        <f t="shared" si="1572"/>
        <v>-0.0000328211303609012+0.000127788983153306i</v>
      </c>
      <c r="AI2956">
        <f t="shared" si="1573"/>
        <v>-77.592698130753433</v>
      </c>
      <c r="AJ2956">
        <f t="shared" si="1574"/>
        <v>104.40441493728761</v>
      </c>
      <c r="AK2956"/>
      <c r="AL2956"/>
      <c r="AM2956"/>
      <c r="AN2956"/>
    </row>
    <row r="2957" spans="1:40" x14ac:dyDescent="0.35">
      <c r="A2957"/>
      <c r="B2957">
        <f t="shared" si="1540"/>
        <v>1023000</v>
      </c>
      <c r="C2957" s="237" t="str">
        <f t="shared" si="1543"/>
        <v>-3.0815568037885E-08+0.00101017323119664i</v>
      </c>
      <c r="D2957" s="208" t="str">
        <f t="shared" si="1544"/>
        <v>-2.51366143843848+0.00774466143917424i</v>
      </c>
      <c r="E2957" t="str">
        <f t="shared" si="1545"/>
        <v>20500</v>
      </c>
      <c r="F2957" t="str">
        <f t="shared" si="1546"/>
        <v>0.327868852459016</v>
      </c>
      <c r="G2957" t="str">
        <f t="shared" si="1541"/>
        <v>0.327868852459016</v>
      </c>
      <c r="H2957" t="str">
        <f t="shared" si="1547"/>
        <v>3.84760827027082+0.154402107617655i</v>
      </c>
      <c r="I2957" t="str">
        <f t="shared" si="1548"/>
        <v>4017.31160577795i</v>
      </c>
      <c r="J2957" t="str">
        <f t="shared" si="1542"/>
        <v>-21844.4695793261+878.85922537283i</v>
      </c>
      <c r="K2957" t="str">
        <f t="shared" si="1549"/>
        <v>0.00738702248554664-0.183608003772011i</v>
      </c>
      <c r="L2957" t="str">
        <f t="shared" si="1550"/>
        <v>0.00154490061154095-0.0325535321053624i</v>
      </c>
      <c r="M2957" t="str">
        <f t="shared" si="1551"/>
        <v>0.00893192309708759-0.216161535877373i</v>
      </c>
      <c r="N2957" t="str">
        <f t="shared" si="1552"/>
        <v>-12.7601807461568i</v>
      </c>
      <c r="O2957" t="str">
        <f t="shared" si="1553"/>
        <v>0.981277531656948-0.192599080644868i</v>
      </c>
      <c r="P2957" t="str">
        <f t="shared" si="1554"/>
        <v>0.018722468343052+0.192599080644868i</v>
      </c>
      <c r="Q2957" t="str">
        <f t="shared" si="1555"/>
        <v>-0.018722468343052+12.5675816655119i</v>
      </c>
      <c r="R2957" t="str">
        <f t="shared" si="1556"/>
        <v>0.0153228176050718-0.00151257018386879i</v>
      </c>
      <c r="S2957" t="str">
        <f t="shared" si="1557"/>
        <v>1.38182231246203i</v>
      </c>
      <c r="T2957" t="str">
        <f t="shared" si="1558"/>
        <v>0.00209010322923469+0.0211734112564742i</v>
      </c>
      <c r="U2957" t="str">
        <f t="shared" si="1559"/>
        <v>0.00005-0.000138907749521624i</v>
      </c>
      <c r="V2957" t="str">
        <f t="shared" si="1560"/>
        <v>0.00002-0.00155576679464218i</v>
      </c>
      <c r="W2957" t="str">
        <f t="shared" si="1561"/>
        <v>0.0000422259115159497-0.000128675962462121i</v>
      </c>
      <c r="X2957" t="str">
        <f t="shared" si="1562"/>
        <v>0.0000423377232618476-0.000128593554679162i</v>
      </c>
      <c r="Y2957" t="str">
        <f t="shared" si="1563"/>
        <v>0.009+5.14215885539577i</v>
      </c>
      <c r="Z2957" t="str">
        <f t="shared" si="1564"/>
        <v>-0.000299925202728505-0.0000993313298654299i</v>
      </c>
      <c r="AA2957" t="str">
        <f t="shared" si="1565"/>
        <v>0.00410384897607219-2.33370133596122i</v>
      </c>
      <c r="AB2957" t="str">
        <f t="shared" si="1566"/>
        <v>0.00698596797528258+0.0707700801071809i</v>
      </c>
      <c r="AC2957" t="str">
        <f t="shared" si="1567"/>
        <v>1.01536016733885-0.000877984654035156i</v>
      </c>
      <c r="AD2957" t="str">
        <f t="shared" si="1568"/>
        <v>0.00682001120650904+0.0697053816458617i</v>
      </c>
      <c r="AE2957" t="str">
        <f t="shared" si="1569"/>
        <v>4.87843501393786E-06-0.0000215838415042426i</v>
      </c>
      <c r="AF2957" t="str">
        <f t="shared" si="1570"/>
        <v>-6.3612697087093-0.146657446178481i</v>
      </c>
      <c r="AG2957" t="str">
        <f t="shared" si="1571"/>
        <v>1.00058897230065-0.0000565799082353997i</v>
      </c>
      <c r="AH2957" t="str">
        <f t="shared" si="1572"/>
        <v>-0.0000341860606296205+0.000136502847697602i</v>
      </c>
      <c r="AI2957">
        <f t="shared" si="1573"/>
        <v>-77.03297212629829</v>
      </c>
      <c r="AJ2957">
        <f t="shared" si="1574"/>
        <v>104.06008173815815</v>
      </c>
      <c r="AK2957"/>
      <c r="AL2957"/>
      <c r="AM2957"/>
      <c r="AN2957"/>
    </row>
    <row r="2958" spans="1:40" x14ac:dyDescent="0.35">
      <c r="A2958"/>
      <c r="B2958">
        <f t="shared" si="1540"/>
        <v>1024000</v>
      </c>
      <c r="C2958" s="237" t="str">
        <f t="shared" si="1543"/>
        <v>-3.07554107696327E-08+0.00100918673390239i</v>
      </c>
      <c r="D2958" s="208" t="str">
        <f t="shared" si="1544"/>
        <v>-2.51366143797727+0.00773709829325166i</v>
      </c>
      <c r="E2958" t="str">
        <f t="shared" si="1545"/>
        <v>20500</v>
      </c>
      <c r="F2958" t="str">
        <f t="shared" si="1546"/>
        <v>0.327868852459016</v>
      </c>
      <c r="G2958" t="str">
        <f t="shared" si="1541"/>
        <v>0.327868852459016</v>
      </c>
      <c r="H2958" t="str">
        <f t="shared" si="1547"/>
        <v>3.84762127139242+0.154251885613875i</v>
      </c>
      <c r="I2958" t="str">
        <f t="shared" si="1548"/>
        <v>4021.23859659494i</v>
      </c>
      <c r="J2958" t="str">
        <f t="shared" si="1542"/>
        <v>-21887.1990939682+879.718325299881i</v>
      </c>
      <c r="K2958" t="str">
        <f t="shared" si="1549"/>
        <v>0.00737262369557794-0.183429261422984i</v>
      </c>
      <c r="L2958" t="str">
        <f t="shared" si="1550"/>
        <v>0.00154189146480341-0.0325218842129897i</v>
      </c>
      <c r="M2958" t="str">
        <f t="shared" si="1551"/>
        <v>0.00891451516038135-0.215951145635974i</v>
      </c>
      <c r="N2958" t="str">
        <f t="shared" si="1552"/>
        <v>-12.7726540411188i</v>
      </c>
      <c r="O2958" t="str">
        <f t="shared" si="1553"/>
        <v>0.978798914704022-0.204823544970368i</v>
      </c>
      <c r="P2958" t="str">
        <f t="shared" si="1554"/>
        <v>0.021201085295978+0.204823544970368i</v>
      </c>
      <c r="Q2958" t="str">
        <f t="shared" si="1555"/>
        <v>-0.021201085295978+12.5678304961484i</v>
      </c>
      <c r="R2958" t="str">
        <f t="shared" si="1556"/>
        <v>0.0162945543748142-0.00171442060264432i</v>
      </c>
      <c r="S2958" t="str">
        <f t="shared" si="1557"/>
        <v>1.38317306741068i</v>
      </c>
      <c r="T2958" t="str">
        <f t="shared" si="1558"/>
        <v>0.00237134040379161+0.0225381887567019i</v>
      </c>
      <c r="U2958" t="str">
        <f t="shared" si="1559"/>
        <v>0.00005-0.000138772097422481i</v>
      </c>
      <c r="V2958" t="str">
        <f t="shared" si="1560"/>
        <v>0.00002-0.00155424749113179i</v>
      </c>
      <c r="W2958" t="str">
        <f t="shared" si="1561"/>
        <v>0.0000422258184313762-0.000128552553685475i</v>
      </c>
      <c r="X2958" t="str">
        <f t="shared" si="1562"/>
        <v>0.0000423373899813714-0.000128470225352081i</v>
      </c>
      <c r="Y2958" t="str">
        <f t="shared" si="1563"/>
        <v>0.009+5.14718540364152i</v>
      </c>
      <c r="Z2958" t="str">
        <f t="shared" si="1564"/>
        <v>-0.000299344932489028-0.000099232525355613i</v>
      </c>
      <c r="AA2958" t="str">
        <f t="shared" si="1565"/>
        <v>0.00409583703720024-2.33142223202398i</v>
      </c>
      <c r="AB2958" t="str">
        <f t="shared" si="1566"/>
        <v>0.00792597604159852+0.0753317169567962i</v>
      </c>
      <c r="AC2958" t="str">
        <f t="shared" si="1567"/>
        <v>1.01633862681313-0.00104007787359757i</v>
      </c>
      <c r="AD2958" t="str">
        <f t="shared" si="1568"/>
        <v>0.00772269825083629+0.0741285897994545i</v>
      </c>
      <c r="AE2958" t="str">
        <f t="shared" si="1569"/>
        <v>5.04421658032049E-06-0.0000229563605590144i</v>
      </c>
      <c r="AF2958" t="str">
        <f t="shared" si="1570"/>
        <v>-6.36128270936969-0.146514787320623i</v>
      </c>
      <c r="AG2958" t="str">
        <f t="shared" si="1571"/>
        <v>1.00062574115699-0.000064078531405939i</v>
      </c>
      <c r="AH2958" t="str">
        <f t="shared" si="1572"/>
        <v>-0.0000354382630047217+0.0001451997189027i</v>
      </c>
      <c r="AI2958">
        <f t="shared" si="1573"/>
        <v>-76.509395991471948</v>
      </c>
      <c r="AJ2958">
        <f t="shared" si="1574"/>
        <v>103.71578662709341</v>
      </c>
      <c r="AK2958"/>
      <c r="AL2958"/>
      <c r="AM2958"/>
      <c r="AN2958"/>
    </row>
    <row r="2959" spans="1:40" x14ac:dyDescent="0.35">
      <c r="A2959"/>
      <c r="B2959">
        <f t="shared" si="1540"/>
        <v>1025000</v>
      </c>
      <c r="C2959" s="237" t="str">
        <f t="shared" si="1543"/>
        <v>-3.06954294855317E-08+0.00100820216148089i</v>
      </c>
      <c r="D2959" s="208" t="str">
        <f t="shared" si="1544"/>
        <v>-2.51366143751741+0.00772954990468683i</v>
      </c>
      <c r="E2959" t="str">
        <f t="shared" si="1545"/>
        <v>20500</v>
      </c>
      <c r="F2959" t="str">
        <f t="shared" si="1546"/>
        <v>0.327868852459016</v>
      </c>
      <c r="G2959" t="str">
        <f t="shared" si="1541"/>
        <v>0.327868852459016</v>
      </c>
      <c r="H2959" t="str">
        <f t="shared" si="1547"/>
        <v>3.84763423457475+0.154101955089825i</v>
      </c>
      <c r="I2959" t="str">
        <f t="shared" si="1548"/>
        <v>4025.16558741192i</v>
      </c>
      <c r="J2959" t="str">
        <f t="shared" si="1542"/>
        <v>-21929.9703570369+880.577425226931i</v>
      </c>
      <c r="K2959" t="str">
        <f t="shared" si="1549"/>
        <v>0.00735826694251176-0.183250866199371i</v>
      </c>
      <c r="L2959" t="str">
        <f t="shared" si="1550"/>
        <v>0.00153889109474229-0.0324902976568982i</v>
      </c>
      <c r="M2959" t="str">
        <f t="shared" si="1551"/>
        <v>0.00889715803725405-0.215741163856269i</v>
      </c>
      <c r="N2959" t="str">
        <f t="shared" si="1552"/>
        <v>-12.7851273360808i</v>
      </c>
      <c r="O2959" t="str">
        <f t="shared" si="1553"/>
        <v>0.976168015168588-0.217016142629572i</v>
      </c>
      <c r="P2959" t="str">
        <f t="shared" si="1554"/>
        <v>0.023831984831412+0.217016142629572i</v>
      </c>
      <c r="Q2959" t="str">
        <f t="shared" si="1555"/>
        <v>-0.023831984831412+12.5681111934512i</v>
      </c>
      <c r="R2959" t="str">
        <f t="shared" si="1556"/>
        <v>0.0172635464705743-0.00192896204018846i</v>
      </c>
      <c r="S2959" t="str">
        <f t="shared" si="1557"/>
        <v>1.38452382235932i</v>
      </c>
      <c r="T2959" t="str">
        <f t="shared" si="1558"/>
        <v>0.00267069389706776+0.0239017913469173i</v>
      </c>
      <c r="U2959" t="str">
        <f t="shared" si="1559"/>
        <v>0.00005-0.000138636710010362i</v>
      </c>
      <c r="V2959" t="str">
        <f t="shared" si="1560"/>
        <v>0.00002-0.00155273115211605i</v>
      </c>
      <c r="W2959" t="str">
        <f t="shared" si="1561"/>
        <v>0.0000422257252564765-0.000128429387888941i</v>
      </c>
      <c r="X2959" t="str">
        <f t="shared" si="1562"/>
        <v>0.0000423370573135167-0.000128347138848197i</v>
      </c>
      <c r="Y2959" t="str">
        <f t="shared" si="1563"/>
        <v>0.009+5.15221195188726i</v>
      </c>
      <c r="Z2959" t="str">
        <f t="shared" si="1564"/>
        <v>-0.000298766359780891-0.0000991339180555993i</v>
      </c>
      <c r="AA2959" t="str">
        <f t="shared" si="1565"/>
        <v>0.00408784853833641-2.32914757540734i</v>
      </c>
      <c r="AB2959" t="str">
        <f t="shared" si="1566"/>
        <v>0.00892653615177159+0.0798894267832841i</v>
      </c>
      <c r="AC2959" t="str">
        <f t="shared" si="1567"/>
        <v>1.0173148587169-0.00121503244299175i</v>
      </c>
      <c r="AD2959" t="str">
        <f t="shared" si="1568"/>
        <v>0.00868080059002083+0.0785400641237138i</v>
      </c>
      <c r="AE2959" t="str">
        <f t="shared" si="1569"/>
        <v>5.19245308865742E-06-0.0000243256908295478i</v>
      </c>
      <c r="AF2959" t="str">
        <f t="shared" si="1570"/>
        <v>-6.36129567209216-0.146372405185138i</v>
      </c>
      <c r="AG2959" t="str">
        <f t="shared" si="1571"/>
        <v>1.00066234012632-0.0000720300568530558i</v>
      </c>
      <c r="AH2959" t="str">
        <f t="shared" si="1572"/>
        <v>-0.00003657819589257+0.000153878325428225i</v>
      </c>
      <c r="AI2959">
        <f t="shared" si="1573"/>
        <v>-76.017733916011053</v>
      </c>
      <c r="AJ2959">
        <f t="shared" si="1574"/>
        <v>103.37152973981883</v>
      </c>
      <c r="AK2959"/>
      <c r="AL2959"/>
      <c r="AM2959"/>
      <c r="AN2959"/>
    </row>
    <row r="2960" spans="1:40" x14ac:dyDescent="0.35">
      <c r="A2960"/>
      <c r="B2960">
        <f t="shared" si="1540"/>
        <v>1026000</v>
      </c>
      <c r="C2960" s="237" t="str">
        <f t="shared" si="1543"/>
        <v>-3.06356234998186E-08+0.00100721950830388i</v>
      </c>
      <c r="D2960" s="208" t="str">
        <f t="shared" si="1544"/>
        <v>-2.5136614370589+0.00772201623032975i</v>
      </c>
      <c r="E2960" t="str">
        <f t="shared" si="1545"/>
        <v>20500</v>
      </c>
      <c r="F2960" t="str">
        <f t="shared" si="1546"/>
        <v>0.327868852459016</v>
      </c>
      <c r="G2960" t="str">
        <f t="shared" si="1541"/>
        <v>0.327868852459016</v>
      </c>
      <c r="H2960" t="str">
        <f t="shared" si="1547"/>
        <v>3.84764715996516+0.153952315199576i</v>
      </c>
      <c r="I2960" t="str">
        <f t="shared" si="1548"/>
        <v>4029.09257822891i</v>
      </c>
      <c r="J2960" t="str">
        <f t="shared" si="1542"/>
        <v>-21972.7833685322+881.436525153982i</v>
      </c>
      <c r="K2960" t="str">
        <f t="shared" si="1549"/>
        <v>0.00734395206295579-0.183072817092556i</v>
      </c>
      <c r="L2960" t="str">
        <f t="shared" si="1550"/>
        <v>0.00153589946728468-0.0324587722593541i</v>
      </c>
      <c r="M2960" t="str">
        <f t="shared" si="1551"/>
        <v>0.00887985153024047-0.21553158935191i</v>
      </c>
      <c r="N2960" t="str">
        <f t="shared" si="1552"/>
        <v>-12.7976006310429i</v>
      </c>
      <c r="O2960" t="str">
        <f t="shared" si="1553"/>
        <v>0.973385242368788-0.229174976685186i</v>
      </c>
      <c r="P2960" t="str">
        <f t="shared" si="1554"/>
        <v>0.026614757631212+0.229174976685186i</v>
      </c>
      <c r="Q2960" t="str">
        <f t="shared" si="1555"/>
        <v>-0.026614757631212+12.5684256543577i</v>
      </c>
      <c r="R2960" t="str">
        <f t="shared" si="1556"/>
        <v>0.018229617333776-0.00215619165228257i</v>
      </c>
      <c r="S2960" t="str">
        <f t="shared" si="1557"/>
        <v>1.38587457730796i</v>
      </c>
      <c r="T2960" t="str">
        <f t="shared" si="1558"/>
        <v>0.00298821119470206+0.0252639632169327i</v>
      </c>
      <c r="U2960" t="str">
        <f t="shared" si="1559"/>
        <v>0.0000499999999999999-0.000138501586511326i</v>
      </c>
      <c r="V2960" t="str">
        <f t="shared" si="1560"/>
        <v>0.00002-0.00155121776892686i</v>
      </c>
      <c r="W2960" t="str">
        <f t="shared" si="1561"/>
        <v>0.0000422256319912524-0.000128306464362004i</v>
      </c>
      <c r="X2960" t="str">
        <f t="shared" si="1562"/>
        <v>0.0000423367252555464-0.000128224294457456i</v>
      </c>
      <c r="Y2960" t="str">
        <f t="shared" si="1563"/>
        <v>0.009+5.157238500133i</v>
      </c>
      <c r="Z2960" t="str">
        <f t="shared" si="1564"/>
        <v>-0.000298189477989013-0.0000990355073707274i</v>
      </c>
      <c r="AA2960" t="str">
        <f t="shared" si="1565"/>
        <v>0.00407988338813205-2.32687735310632i</v>
      </c>
      <c r="AB2960" t="str">
        <f t="shared" si="1566"/>
        <v>0.00998780702195903+0.0844423545658238i</v>
      </c>
      <c r="AC2960" t="str">
        <f t="shared" si="1567"/>
        <v>1.01828868513166-0.00140285235017456i</v>
      </c>
      <c r="AD2960" t="str">
        <f t="shared" si="1568"/>
        <v>0.0096941622205486+0.0829391068340881i</v>
      </c>
      <c r="AE2960" t="str">
        <f t="shared" si="1569"/>
        <v>5.32321935410267E-06-0.0000256916352457778i</v>
      </c>
      <c r="AF2960" t="str">
        <f t="shared" si="1570"/>
        <v>-6.36130859702406-0.146230298969246i</v>
      </c>
      <c r="AG2960" t="str">
        <f t="shared" si="1571"/>
        <v>1.00069876382316-0.0000804318556117669i</v>
      </c>
      <c r="AH2960" t="str">
        <f t="shared" si="1572"/>
        <v>-0.00003760633178495+0.000162537404197931i</v>
      </c>
      <c r="AI2960">
        <f t="shared" si="1573"/>
        <v>-75.554455360313611</v>
      </c>
      <c r="AJ2960">
        <f t="shared" si="1574"/>
        <v>103.02731120516124</v>
      </c>
      <c r="AK2960"/>
      <c r="AL2960"/>
      <c r="AM2960"/>
      <c r="AN2960"/>
    </row>
    <row r="2961" spans="1:40" x14ac:dyDescent="0.35">
      <c r="A2961"/>
      <c r="B2961">
        <f t="shared" si="1540"/>
        <v>1027000</v>
      </c>
      <c r="C2961" s="237" t="str">
        <f t="shared" si="1543"/>
        <v>-3.05759921300667E-08+0.00100623876876499i</v>
      </c>
      <c r="D2961" s="208" t="str">
        <f t="shared" si="1544"/>
        <v>-2.51366143660173+0.00771449722719826i</v>
      </c>
      <c r="E2961" t="str">
        <f t="shared" si="1545"/>
        <v>20500</v>
      </c>
      <c r="F2961" t="str">
        <f t="shared" si="1546"/>
        <v>0.327868852459016</v>
      </c>
      <c r="G2961" t="str">
        <f t="shared" si="1541"/>
        <v>0.327868852459016</v>
      </c>
      <c r="H2961" t="str">
        <f t="shared" si="1547"/>
        <v>3.84766004771035+0.153802965100461i</v>
      </c>
      <c r="I2961" t="str">
        <f t="shared" si="1548"/>
        <v>4033.0195690459i</v>
      </c>
      <c r="J2961" t="str">
        <f t="shared" si="1542"/>
        <v>-22015.6381284542+882.295625081032i</v>
      </c>
      <c r="K2961" t="str">
        <f t="shared" si="1549"/>
        <v>0.00732967889431025-0.182895113097815i</v>
      </c>
      <c r="L2961" t="str">
        <f t="shared" si="1550"/>
        <v>0.0015329165485228-0.0324273078433084i</v>
      </c>
      <c r="M2961" t="str">
        <f t="shared" si="1551"/>
        <v>0.00886259544283305-0.215322420941123i</v>
      </c>
      <c r="N2961" t="str">
        <f t="shared" si="1552"/>
        <v>-12.8100739260049i</v>
      </c>
      <c r="O2961" t="str">
        <f t="shared" si="1553"/>
        <v>0.970451029251436-0.241298155452602i</v>
      </c>
      <c r="P2961" t="str">
        <f t="shared" si="1554"/>
        <v>0.029548970748564+0.241298155452602i</v>
      </c>
      <c r="Q2961" t="str">
        <f t="shared" si="1555"/>
        <v>-0.029548970748564+12.5687757705523i</v>
      </c>
      <c r="R2961" t="str">
        <f t="shared" si="1556"/>
        <v>0.019192589433826-0.00239610384989866i</v>
      </c>
      <c r="S2961" t="str">
        <f t="shared" si="1557"/>
        <v>1.38722533225661i</v>
      </c>
      <c r="T2961" t="str">
        <f t="shared" si="1558"/>
        <v>0.00332393595929701+0.026624446254204i</v>
      </c>
      <c r="U2961" t="str">
        <f t="shared" si="1559"/>
        <v>0.0000499999999999999-0.000138366726154451i</v>
      </c>
      <c r="V2961" t="str">
        <f t="shared" si="1560"/>
        <v>0.00002-0.00154970733292985i</v>
      </c>
      <c r="W2961" t="str">
        <f t="shared" si="1561"/>
        <v>0.0000422255386357059-0.000128183782396921i</v>
      </c>
      <c r="X2961" t="str">
        <f t="shared" si="1562"/>
        <v>0.0000423363938047369-0.000128101691472576i</v>
      </c>
      <c r="Y2961" t="str">
        <f t="shared" si="1563"/>
        <v>0.009+5.16226504837875i</v>
      </c>
      <c r="Z2961" t="str">
        <f t="shared" si="1564"/>
        <v>-0.00029761428053052-0.0000989372927087398i</v>
      </c>
      <c r="AA2961" t="str">
        <f t="shared" si="1565"/>
        <v>0.00407194149568312-2.32461155216659i</v>
      </c>
      <c r="AB2961" t="str">
        <f t="shared" si="1566"/>
        <v>0.0111099345901885+0.0889896375881904i</v>
      </c>
      <c r="AC2961" t="str">
        <f t="shared" si="1567"/>
        <v>1.01925992705983-0.00160353885590845i</v>
      </c>
      <c r="AD2961" t="str">
        <f t="shared" si="1568"/>
        <v>0.0107626182807694+0.0873250223047082i</v>
      </c>
      <c r="AE2961" t="str">
        <f t="shared" si="1569"/>
        <v>5.43659239630235E-06-0.0000270539980006842i</v>
      </c>
      <c r="AF2961" t="str">
        <f t="shared" si="1570"/>
        <v>-6.36132148431208-0.146088467873263i</v>
      </c>
      <c r="AG2961" t="str">
        <f t="shared" si="1571"/>
        <v>1.00073500690103-0.0000892812343464688i</v>
      </c>
      <c r="AH2961" t="str">
        <f t="shared" si="1572"/>
        <v>-0.0000385231571213136+0.000171175700548451i</v>
      </c>
      <c r="AI2961">
        <f t="shared" si="1573"/>
        <v>-75.116586682376635</v>
      </c>
      <c r="AJ2961">
        <f t="shared" si="1574"/>
        <v>102.68313114505843</v>
      </c>
      <c r="AK2961"/>
      <c r="AL2961"/>
      <c r="AM2961"/>
      <c r="AN2961"/>
    </row>
    <row r="2962" spans="1:40" x14ac:dyDescent="0.35">
      <c r="A2962"/>
      <c r="B2962">
        <f t="shared" si="1540"/>
        <v>1028000</v>
      </c>
      <c r="C2962" s="237" t="str">
        <f t="shared" si="1543"/>
        <v>-3.0516534697167E-08+0.00100525993727967i</v>
      </c>
      <c r="D2962" s="208" t="str">
        <f t="shared" si="1544"/>
        <v>-2.51366143614589+0.00770699285247747i</v>
      </c>
      <c r="E2962" t="str">
        <f t="shared" si="1545"/>
        <v>20500</v>
      </c>
      <c r="F2962" t="str">
        <f t="shared" si="1546"/>
        <v>0.327868852459016</v>
      </c>
      <c r="G2962" t="str">
        <f t="shared" si="1541"/>
        <v>0.327868852459016</v>
      </c>
      <c r="H2962" t="str">
        <f t="shared" si="1547"/>
        <v>3.84767289795625+0.153653903953064i</v>
      </c>
      <c r="I2962" t="str">
        <f t="shared" si="1548"/>
        <v>4036.94655986288i</v>
      </c>
      <c r="J2962" t="str">
        <f t="shared" si="1542"/>
        <v>-22058.5346368027+883.154725008084i</v>
      </c>
      <c r="K2962" t="str">
        <f t="shared" si="1549"/>
        <v>0.0073154472747637-0.18271775321431i</v>
      </c>
      <c r="L2962" t="str">
        <f t="shared" si="1550"/>
        <v>0.0015299423047129-0.0323959042323929i</v>
      </c>
      <c r="M2962" t="str">
        <f t="shared" si="1551"/>
        <v>0.0088453895794766-0.215113657446703i</v>
      </c>
      <c r="N2962" t="str">
        <f t="shared" si="1552"/>
        <v>-12.8225472209669i</v>
      </c>
      <c r="O2962" t="str">
        <f t="shared" si="1553"/>
        <v>0.967365832324527-0.253383792794792i</v>
      </c>
      <c r="P2962" t="str">
        <f t="shared" si="1554"/>
        <v>0.032634167675473+0.253383792794792i</v>
      </c>
      <c r="Q2962" t="str">
        <f t="shared" si="1555"/>
        <v>-0.032634167675473+12.5691634281721i</v>
      </c>
      <c r="R2962" t="str">
        <f t="shared" si="1556"/>
        <v>0.020152284313936-0.00264869025620262i</v>
      </c>
      <c r="S2962" t="str">
        <f t="shared" si="1557"/>
        <v>1.38857608720525i</v>
      </c>
      <c r="T2962" t="str">
        <f t="shared" si="1558"/>
        <v>0.0036779079521765+0.027982980100893i</v>
      </c>
      <c r="U2962" t="str">
        <f t="shared" si="1559"/>
        <v>0.0000499999999999999-0.00013823212817181i</v>
      </c>
      <c r="V2962" t="str">
        <f t="shared" si="1560"/>
        <v>0.00002-0.00154819983552427i</v>
      </c>
      <c r="W2962" t="str">
        <f t="shared" si="1561"/>
        <v>0.0000422254451898386-0.000128061341288699i</v>
      </c>
      <c r="X2962" t="str">
        <f t="shared" si="1562"/>
        <v>0.0000423360629583778-0.000127979329189022i</v>
      </c>
      <c r="Y2962" t="str">
        <f t="shared" si="1563"/>
        <v>0.009+5.16729159662449i</v>
      </c>
      <c r="Z2962" t="str">
        <f t="shared" si="1564"/>
        <v>-0.00029704076085453-0.0000988392734797718i</v>
      </c>
      <c r="AA2962" t="str">
        <f t="shared" si="1565"/>
        <v>0.00406402277052762-2.32235015968424i</v>
      </c>
      <c r="AB2962" t="str">
        <f t="shared" si="1566"/>
        <v>0.0122930517548409+0.0935304056294808i</v>
      </c>
      <c r="AC2962" t="str">
        <f t="shared" si="1567"/>
        <v>1.02022840446932-0.00181709044884621i</v>
      </c>
      <c r="AD2962" t="str">
        <f t="shared" si="1568"/>
        <v>0.0118859950829632+0.0916971171825812i</v>
      </c>
      <c r="AE2962" t="str">
        <f t="shared" si="1569"/>
        <v>5.53265141955923E-06-0.0000284125845746651i</v>
      </c>
      <c r="AF2962" t="str">
        <f t="shared" si="1570"/>
        <v>-6.36133433410214-0.145946911100587i</v>
      </c>
      <c r="AG2962" t="str">
        <f t="shared" si="1571"/>
        <v>1.00077106405326-0.0000985754359322682i</v>
      </c>
      <c r="AH2962" t="str">
        <f t="shared" si="1572"/>
        <v>-0.0000393291721496883+0.000179791968376348i</v>
      </c>
      <c r="AI2962">
        <f t="shared" si="1573"/>
        <v>-74.701599840820862</v>
      </c>
      <c r="AJ2962">
        <f t="shared" si="1574"/>
        <v>102.3389896745484</v>
      </c>
      <c r="AK2962"/>
      <c r="AL2962"/>
      <c r="AM2962"/>
      <c r="AN2962"/>
    </row>
    <row r="2963" spans="1:40" x14ac:dyDescent="0.35">
      <c r="A2963"/>
      <c r="B2963">
        <f t="shared" si="1540"/>
        <v>1029000</v>
      </c>
      <c r="C2963" s="237" t="str">
        <f t="shared" si="1543"/>
        <v>-3.0457250525309E-08+0.00100428300828508i</v>
      </c>
      <c r="D2963" s="208" t="str">
        <f t="shared" si="1544"/>
        <v>-2.51366143569137+0.00769950306351895i</v>
      </c>
      <c r="E2963" t="str">
        <f t="shared" si="1545"/>
        <v>20500</v>
      </c>
      <c r="F2963" t="str">
        <f t="shared" si="1546"/>
        <v>0.327868852459016</v>
      </c>
      <c r="G2963" t="str">
        <f t="shared" si="1541"/>
        <v>0.327868852459016</v>
      </c>
      <c r="H2963" t="str">
        <f t="shared" si="1547"/>
        <v>3.84768571084811+0.153505130921201i</v>
      </c>
      <c r="I2963" t="str">
        <f t="shared" si="1548"/>
        <v>4040.87355067987i</v>
      </c>
      <c r="J2963" t="str">
        <f t="shared" si="1542"/>
        <v>-22101.4728935779+884.013824935134i</v>
      </c>
      <c r="K2963" t="str">
        <f t="shared" si="1549"/>
        <v>0.00730125704328789-0.182540736445058i</v>
      </c>
      <c r="L2963" t="str">
        <f t="shared" si="1550"/>
        <v>0.00152697670227446-0.0323645612509177i</v>
      </c>
      <c r="M2963" t="str">
        <f t="shared" si="1551"/>
        <v>0.00882823374556235-0.214905297695976i</v>
      </c>
      <c r="N2963" t="str">
        <f t="shared" si="1552"/>
        <v>-12.8350205159289i</v>
      </c>
      <c r="O2963" t="str">
        <f t="shared" si="1553"/>
        <v>0.964130131586301-0.265430008415368i</v>
      </c>
      <c r="P2963" t="str">
        <f t="shared" si="1554"/>
        <v>0.035869868413699+0.265430008415368i</v>
      </c>
      <c r="Q2963" t="str">
        <f t="shared" si="1555"/>
        <v>-0.035869868413699+12.5695905075135i</v>
      </c>
      <c r="R2963" t="str">
        <f t="shared" si="1556"/>
        <v>0.0211085226383825-0.00291393966424375i</v>
      </c>
      <c r="S2963" t="str">
        <f t="shared" si="1557"/>
        <v>1.38992684215389i</v>
      </c>
      <c r="T2963" t="str">
        <f t="shared" si="1558"/>
        <v>0.00405016295574928+0.0293393022133009i</v>
      </c>
      <c r="U2963" t="str">
        <f t="shared" si="1559"/>
        <v>0.0000499999999999999-0.000138097791798465i</v>
      </c>
      <c r="V2963" t="str">
        <f t="shared" si="1560"/>
        <v>0.00002-0.00154669526814281i</v>
      </c>
      <c r="W2963" t="str">
        <f t="shared" si="1561"/>
        <v>0.0000422253516536522-0.00012793914033509i</v>
      </c>
      <c r="X2963" t="str">
        <f t="shared" si="1562"/>
        <v>0.0000423357327137712-0.000127857206905i</v>
      </c>
      <c r="Y2963" t="str">
        <f t="shared" si="1563"/>
        <v>0.009+5.17231814487024i</v>
      </c>
      <c r="Z2963" t="str">
        <f t="shared" si="1564"/>
        <v>-0.000296468912441983-0.0000987414490963349i</v>
      </c>
      <c r="AA2963" t="str">
        <f t="shared" si="1565"/>
        <v>0.00405612712264285-2.32009316280551i</v>
      </c>
      <c r="AB2963" t="str">
        <f t="shared" si="1566"/>
        <v>0.0135372781151582+0.0980637811627642i</v>
      </c>
      <c r="AC2963" t="str">
        <f t="shared" si="1567"/>
        <v>1.02119393633946-0.00204350280125274i</v>
      </c>
      <c r="AD2963" t="str">
        <f t="shared" si="1568"/>
        <v>0.0130641101468275+0.0960547005009227i</v>
      </c>
      <c r="AE2963" t="str">
        <f t="shared" si="1569"/>
        <v>5.61147779272333E-06-0.0000297672017595008i</v>
      </c>
      <c r="AF2963" t="str">
        <f t="shared" si="1570"/>
        <v>-6.36134714653948-0.145805627857682i</v>
      </c>
      <c r="AG2963" t="str">
        <f t="shared" si="1571"/>
        <v>1.00080693001376-0.000108311640044877i</v>
      </c>
      <c r="AH2963" t="str">
        <f t="shared" si="1572"/>
        <v>-0.0000400248907861388+0.000188384970282262i</v>
      </c>
      <c r="AI2963">
        <f t="shared" si="1573"/>
        <v>-74.307327583569645</v>
      </c>
      <c r="AJ2963">
        <f t="shared" si="1574"/>
        <v>101.99488690178433</v>
      </c>
      <c r="AK2963"/>
      <c r="AL2963"/>
      <c r="AM2963"/>
      <c r="AN2963"/>
    </row>
    <row r="2964" spans="1:40" x14ac:dyDescent="0.35">
      <c r="A2964"/>
      <c r="B2964">
        <f t="shared" si="1540"/>
        <v>1030000</v>
      </c>
      <c r="C2964" s="237" t="str">
        <f t="shared" si="1543"/>
        <v>-3.03981389419609E-08+0.00100330797623999i</v>
      </c>
      <c r="D2964" s="208" t="str">
        <f t="shared" si="1544"/>
        <v>-2.51366143523819+0.00769202781783993i</v>
      </c>
      <c r="E2964" t="str">
        <f t="shared" si="1545"/>
        <v>20500</v>
      </c>
      <c r="F2964" t="str">
        <f t="shared" si="1546"/>
        <v>0.327868852459016</v>
      </c>
      <c r="G2964" t="str">
        <f t="shared" si="1541"/>
        <v>0.327868852459016</v>
      </c>
      <c r="H2964" t="str">
        <f t="shared" si="1547"/>
        <v>3.84769848653051+0.153356645171905i</v>
      </c>
      <c r="I2964" t="str">
        <f t="shared" si="1548"/>
        <v>4044.80054149686i</v>
      </c>
      <c r="J2964" t="str">
        <f t="shared" si="1542"/>
        <v>-22144.4528987797+884.872924862185i</v>
      </c>
      <c r="K2964" t="str">
        <f t="shared" si="1549"/>
        <v>0.00728710803963376-0.18236406179692i</v>
      </c>
      <c r="L2964" t="str">
        <f t="shared" si="1550"/>
        <v>0.00152401970778913-0.0323332787238675i</v>
      </c>
      <c r="M2964" t="str">
        <f t="shared" si="1551"/>
        <v>0.00881112774742289-0.214697340520787i</v>
      </c>
      <c r="N2964" t="str">
        <f t="shared" si="1552"/>
        <v>-12.847493810891i</v>
      </c>
      <c r="O2964" t="str">
        <f t="shared" si="1553"/>
        <v>0.960744430450512-0.277434928151309i</v>
      </c>
      <c r="P2964" t="str">
        <f t="shared" si="1554"/>
        <v>0.0392555695494879+0.277434928151309i</v>
      </c>
      <c r="Q2964" t="str">
        <f t="shared" si="1555"/>
        <v>-0.0392555695494879+12.5700588827397i</v>
      </c>
      <c r="R2964" t="str">
        <f t="shared" si="1556"/>
        <v>0.0220611242413248-0.00319183799541108i</v>
      </c>
      <c r="S2964" t="str">
        <f t="shared" si="1557"/>
        <v>1.39127759710254i</v>
      </c>
      <c r="T2964" t="str">
        <f t="shared" si="1558"/>
        <v>0.00444073269659612+0.030693147923851i</v>
      </c>
      <c r="U2964" t="str">
        <f t="shared" si="1559"/>
        <v>0.0000500000000000001-0.000137963716272447i</v>
      </c>
      <c r="V2964" t="str">
        <f t="shared" si="1560"/>
        <v>0.00002-0.00154519362225141i</v>
      </c>
      <c r="W2964" t="str">
        <f t="shared" si="1561"/>
        <v>0.0000422252580271492-0.000127817178836569i</v>
      </c>
      <c r="X2964" t="str">
        <f t="shared" si="1562"/>
        <v>0.0000423354030682339-0.000127735323921441i</v>
      </c>
      <c r="Y2964" t="str">
        <f t="shared" si="1563"/>
        <v>0.009+5.17734469311598i</v>
      </c>
      <c r="Z2964" t="str">
        <f t="shared" si="1564"/>
        <v>-0.000295898728805452-0.0000986438189733132i</v>
      </c>
      <c r="AA2964" t="str">
        <f t="shared" si="1565"/>
        <v>0.00404825446244305-2.31784054872659i</v>
      </c>
      <c r="AB2964" t="str">
        <f t="shared" si="1566"/>
        <v>0.0148427197141693+0.102588879562253i</v>
      </c>
      <c r="AC2964" t="str">
        <f t="shared" si="1567"/>
        <v>1.02215634070854-0.00228276872543961i</v>
      </c>
      <c r="AD2964" t="str">
        <f t="shared" si="1568"/>
        <v>0.0142967722345032+0.100397083792142i</v>
      </c>
      <c r="AE2964" t="str">
        <f t="shared" si="1569"/>
        <v>5.67315502883004E-06-0.0000311176576820722i</v>
      </c>
      <c r="AF2964" t="str">
        <f t="shared" si="1570"/>
        <v>-6.3613599217687-0.145664617354065i</v>
      </c>
      <c r="AG2964" t="str">
        <f t="shared" si="1571"/>
        <v>1.00084259955771-0.000118486963759995i</v>
      </c>
      <c r="AH2964" t="str">
        <f t="shared" si="1572"/>
        <v>-0.0000406108404729493+0.000196953477713193i</v>
      </c>
      <c r="AI2964">
        <f t="shared" si="1573"/>
        <v>-73.931897901095439</v>
      </c>
      <c r="AJ2964">
        <f t="shared" si="1574"/>
        <v>101.65082292803559</v>
      </c>
      <c r="AK2964"/>
      <c r="AL2964"/>
      <c r="AM2964"/>
      <c r="AN2964"/>
    </row>
    <row r="2965" spans="1:40" x14ac:dyDescent="0.35">
      <c r="A2965"/>
      <c r="B2965">
        <f t="shared" si="1540"/>
        <v>1031000</v>
      </c>
      <c r="C2965" s="237" t="str">
        <f t="shared" si="1543"/>
        <v>-3.03391992778509E-08+0.00100233483562467i</v>
      </c>
      <c r="D2965" s="208" t="str">
        <f t="shared" si="1544"/>
        <v>-2.51366143478632+0.00768456707312247i</v>
      </c>
      <c r="E2965" t="str">
        <f t="shared" si="1545"/>
        <v>20500</v>
      </c>
      <c r="F2965" t="str">
        <f t="shared" si="1546"/>
        <v>0.327868852459016</v>
      </c>
      <c r="G2965" t="str">
        <f t="shared" si="1541"/>
        <v>0.327868852459016</v>
      </c>
      <c r="H2965" t="str">
        <f t="shared" si="1547"/>
        <v>3.84771122514727+0.15320844587541i</v>
      </c>
      <c r="I2965" t="str">
        <f t="shared" si="1548"/>
        <v>4048.72753231385i</v>
      </c>
      <c r="J2965" t="str">
        <f t="shared" si="1542"/>
        <v>-22187.4746524081+885.732024789235i</v>
      </c>
      <c r="K2965" t="str">
        <f t="shared" si="1549"/>
        <v>0.0072730001043266-0.182187728280579i</v>
      </c>
      <c r="L2965" t="str">
        <f t="shared" si="1550"/>
        <v>0.00152107128799982-0.0323020564768979i</v>
      </c>
      <c r="M2965" t="str">
        <f t="shared" si="1551"/>
        <v>0.00879407139232642-0.214489784757477i</v>
      </c>
      <c r="N2965" t="str">
        <f t="shared" si="1552"/>
        <v>-12.859967105853i</v>
      </c>
      <c r="O2965" t="str">
        <f t="shared" si="1553"/>
        <v>0.95720925566822-0.289396684264163i</v>
      </c>
      <c r="P2965" t="str">
        <f t="shared" si="1554"/>
        <v>0.04279074433178+0.289396684264163i</v>
      </c>
      <c r="Q2965" t="str">
        <f t="shared" si="1555"/>
        <v>-0.04279074433178+12.5705704215888i</v>
      </c>
      <c r="R2965" t="str">
        <f t="shared" si="1556"/>
        <v>0.0230099081770848-0.00348236825868325i</v>
      </c>
      <c r="S2965" t="str">
        <f t="shared" si="1557"/>
        <v>1.39262835205118i</v>
      </c>
      <c r="T2965" t="str">
        <f t="shared" si="1558"/>
        <v>0.00484964476932539+0.0320442505055026i</v>
      </c>
      <c r="U2965" t="str">
        <f t="shared" si="1559"/>
        <v>0.0000500000000000001-0.000137829900834744i</v>
      </c>
      <c r="V2965" t="str">
        <f t="shared" si="1560"/>
        <v>0.00002-0.00154369488934913i</v>
      </c>
      <c r="W2965" t="str">
        <f t="shared" si="1561"/>
        <v>0.0000422251643103308-0.00012769545609633i</v>
      </c>
      <c r="X2965" t="str">
        <f t="shared" si="1562"/>
        <v>0.0000423350740190938-0.000127613679541992i</v>
      </c>
      <c r="Y2965" t="str">
        <f t="shared" si="1563"/>
        <v>0.009+5.18237124136172i</v>
      </c>
      <c r="Z2965" t="str">
        <f t="shared" si="1564"/>
        <v>-0.000295330203488962-0.0000985463825279407i</v>
      </c>
      <c r="AA2965" t="str">
        <f t="shared" si="1565"/>
        <v>0.00404040470077669-2.31559230469332i</v>
      </c>
      <c r="AB2965" t="str">
        <f t="shared" si="1566"/>
        <v>0.0162094687841849+0.107104809318601i</v>
      </c>
      <c r="AC2965" t="str">
        <f t="shared" si="1567"/>
        <v>1.02311543472296-0.00253487813094358i</v>
      </c>
      <c r="AD2965" t="str">
        <f t="shared" si="1568"/>
        <v>0.0155837813870183+0.104723581200052i</v>
      </c>
      <c r="AE2965" t="str">
        <f t="shared" si="1569"/>
        <v>5.71776876448056E-06-0.0000324637618277011i</v>
      </c>
      <c r="AF2965" t="str">
        <f t="shared" si="1570"/>
        <v>-6.36137265993359-0.145523878802288i</v>
      </c>
      <c r="AG2965" t="str">
        <f t="shared" si="1571"/>
        <v>1.00087806750238-0.000129098462161104i</v>
      </c>
      <c r="AH2965" t="str">
        <f t="shared" si="1572"/>
        <v>-0.0000410875620354733+0.000205496271102044i</v>
      </c>
      <c r="AI2965">
        <f t="shared" si="1573"/>
        <v>-73.573682720617683</v>
      </c>
      <c r="AJ2965">
        <f t="shared" si="1574"/>
        <v>101.30679784770633</v>
      </c>
      <c r="AK2965"/>
      <c r="AL2965"/>
      <c r="AM2965"/>
      <c r="AN2965"/>
    </row>
    <row r="2966" spans="1:40" x14ac:dyDescent="0.35">
      <c r="A2966"/>
      <c r="B2966">
        <f t="shared" si="1540"/>
        <v>1032000</v>
      </c>
      <c r="C2966" s="237" t="str">
        <f t="shared" si="1543"/>
        <v>-3.02804308669485E-08+0.00100136358094076i</v>
      </c>
      <c r="D2966" s="208" t="str">
        <f t="shared" si="1544"/>
        <v>-2.51366143433576+0.0076771207872125i</v>
      </c>
      <c r="E2966" t="str">
        <f t="shared" si="1545"/>
        <v>20500</v>
      </c>
      <c r="F2966" t="str">
        <f t="shared" si="1546"/>
        <v>0.327868852459016</v>
      </c>
      <c r="G2966" t="str">
        <f t="shared" si="1541"/>
        <v>0.327868852459016</v>
      </c>
      <c r="H2966" t="str">
        <f t="shared" si="1547"/>
        <v>3.84772392684155+0.153060532205137i</v>
      </c>
      <c r="I2966" t="str">
        <f t="shared" si="1548"/>
        <v>4052.65452313083i</v>
      </c>
      <c r="J2966" t="str">
        <f t="shared" si="1542"/>
        <v>-22230.5381544632+886.591124716286i</v>
      </c>
      <c r="K2966" t="str">
        <f t="shared" si="1549"/>
        <v>0.00725893307866158-0.182011734910521i</v>
      </c>
      <c r="L2966" t="str">
        <f t="shared" si="1550"/>
        <v>0.00151813140980982-0.0322708943363335i</v>
      </c>
      <c r="M2966" t="str">
        <f t="shared" si="1551"/>
        <v>0.0087770644884714-0.214282629246854i</v>
      </c>
      <c r="N2966" t="str">
        <f t="shared" si="1552"/>
        <v>-12.872440400815i</v>
      </c>
      <c r="O2966" t="str">
        <f t="shared" si="1553"/>
        <v>0.953525157245675-0.301313415731212i</v>
      </c>
      <c r="P2966" t="str">
        <f t="shared" si="1554"/>
        <v>0.046474842754325+0.301313415731212i</v>
      </c>
      <c r="Q2966" t="str">
        <f t="shared" si="1555"/>
        <v>-0.046474842754325+12.5711269850838i</v>
      </c>
      <c r="R2966" t="str">
        <f t="shared" si="1556"/>
        <v>0.0239546927719999-0.00378551051075988i</v>
      </c>
      <c r="S2966" t="str">
        <f t="shared" si="1557"/>
        <v>1.39397910699982i</v>
      </c>
      <c r="T2966" t="str">
        <f t="shared" si="1558"/>
        <v>0.00527692256132749+0.0333923412387675i</v>
      </c>
      <c r="U2966" t="str">
        <f t="shared" si="1559"/>
        <v>0.0000500000000000001-0.000137696344729284i</v>
      </c>
      <c r="V2966" t="str">
        <f t="shared" si="1560"/>
        <v>0.00002-0.00154219906096798i</v>
      </c>
      <c r="W2966" t="str">
        <f t="shared" si="1561"/>
        <v>0.0000422250705031988-0.00012757397142026i</v>
      </c>
      <c r="X2966" t="str">
        <f t="shared" si="1562"/>
        <v>0.0000423347455636924-0.000127492273072989i</v>
      </c>
      <c r="Y2966" t="str">
        <f t="shared" si="1563"/>
        <v>0.009+5.18739778960747i</v>
      </c>
      <c r="Z2966" t="str">
        <f t="shared" si="1564"/>
        <v>-0.000294763330067784-0.0000984491391797965i</v>
      </c>
      <c r="AA2966" t="str">
        <f t="shared" si="1565"/>
        <v>0.00403257774892403-2.313348418001i</v>
      </c>
      <c r="AB2966" t="str">
        <f t="shared" si="1566"/>
        <v>0.0176376034952964+0.111610672262898i</v>
      </c>
      <c r="AC2966" t="str">
        <f t="shared" si="1567"/>
        <v>1.0240710346878-0.00279981798253251i</v>
      </c>
      <c r="AD2966" t="str">
        <f t="shared" si="1568"/>
        <v>0.0169249289623024+0.109033509591842i</v>
      </c>
      <c r="AE2966" t="str">
        <f t="shared" si="1569"/>
        <v>5.74540673897999E-06-0.0000338053250632869i</v>
      </c>
      <c r="AF2966" t="str">
        <f t="shared" si="1570"/>
        <v>-6.36138536117731-0.145383411417924i</v>
      </c>
      <c r="AG2966" t="str">
        <f t="shared" si="1571"/>
        <v>1.00091332870782-0.000140143128956897i</v>
      </c>
      <c r="AH2966" t="str">
        <f t="shared" si="1572"/>
        <v>-0.0000414556095377934+0.000214012140005614i</v>
      </c>
      <c r="AI2966">
        <f t="shared" si="1573"/>
        <v>-73.231257282457747</v>
      </c>
      <c r="AJ2966">
        <f t="shared" si="1574"/>
        <v>100.96281174832916</v>
      </c>
      <c r="AK2966"/>
      <c r="AL2966"/>
      <c r="AM2966"/>
      <c r="AN2966"/>
    </row>
    <row r="2967" spans="1:40" x14ac:dyDescent="0.35">
      <c r="A2967"/>
      <c r="B2967">
        <f t="shared" si="1540"/>
        <v>1033000</v>
      </c>
      <c r="C2967" s="237" t="str">
        <f t="shared" si="1543"/>
        <v>-3.02218330464451E-08+0.00100039420671122i</v>
      </c>
      <c r="D2967" s="208" t="str">
        <f t="shared" si="1544"/>
        <v>-2.51366143388651+0.00766968891811936i</v>
      </c>
      <c r="E2967" t="str">
        <f t="shared" si="1545"/>
        <v>20500</v>
      </c>
      <c r="F2967" t="str">
        <f t="shared" si="1546"/>
        <v>0.327868852459016</v>
      </c>
      <c r="G2967" t="str">
        <f t="shared" si="1541"/>
        <v>0.327868852459016</v>
      </c>
      <c r="H2967" t="str">
        <f t="shared" si="1547"/>
        <v>3.84773659175582+0.152912903337678i</v>
      </c>
      <c r="I2967" t="str">
        <f t="shared" si="1548"/>
        <v>4056.58151394782i</v>
      </c>
      <c r="J2967" t="str">
        <f t="shared" si="1542"/>
        <v>-22273.6434049447+887.450224643337i</v>
      </c>
      <c r="K2967" t="str">
        <f t="shared" si="1549"/>
        <v>0.00724490680469969-0.181836080705025i</v>
      </c>
      <c r="L2967" t="str">
        <f t="shared" si="1550"/>
        <v>0.00151520004028177-0.0322397921291631i</v>
      </c>
      <c r="M2967" t="str">
        <f t="shared" si="1551"/>
        <v>0.00876010684498146-0.214075872834188i</v>
      </c>
      <c r="N2967" t="str">
        <f t="shared" si="1552"/>
        <v>-12.8849136957771i</v>
      </c>
      <c r="O2967" t="str">
        <f t="shared" si="1553"/>
        <v>0.94969270835882-0.313183268534719i</v>
      </c>
      <c r="P2967" t="str">
        <f t="shared" si="1554"/>
        <v>0.05030729164118+0.313183268534719i</v>
      </c>
      <c r="Q2967" t="str">
        <f t="shared" si="1555"/>
        <v>-0.05030729164118+12.5717304272424i</v>
      </c>
      <c r="R2967" t="str">
        <f t="shared" si="1556"/>
        <v>0.0248952956776999-0.0041012418170854i</v>
      </c>
      <c r="S2967" t="str">
        <f t="shared" si="1557"/>
        <v>1.39532986194847i</v>
      </c>
      <c r="T2967" t="str">
        <f t="shared" si="1558"/>
        <v>0.00572258517845106+0.0347371494811313i</v>
      </c>
      <c r="U2967" t="str">
        <f t="shared" si="1559"/>
        <v>0.0000500000000000001-0.000137563047202924i</v>
      </c>
      <c r="V2967" t="str">
        <f t="shared" si="1560"/>
        <v>0.00002-0.00154070612867275i</v>
      </c>
      <c r="W2967" t="str">
        <f t="shared" si="1561"/>
        <v>0.0000422249766057552-0.00012745272411694i</v>
      </c>
      <c r="X2967" t="str">
        <f t="shared" si="1562"/>
        <v>0.0000423344176993848-0.000127371103823464i</v>
      </c>
      <c r="Y2967" t="str">
        <f t="shared" si="1563"/>
        <v>0.009+5.19242433785321i</v>
      </c>
      <c r="Z2967" t="str">
        <f t="shared" si="1564"/>
        <v>-0.000294198102148295-0.0000983520883507938i</v>
      </c>
      <c r="AA2967" t="str">
        <f t="shared" si="1565"/>
        <v>0.00402477351859464-2.31110887599413i</v>
      </c>
      <c r="AB2967" t="str">
        <f t="shared" si="1566"/>
        <v>0.0191271877069555+0.116105563798705i</v>
      </c>
      <c r="AC2967" t="str">
        <f t="shared" si="1567"/>
        <v>1.02502295611907-0.00307757225905638i</v>
      </c>
      <c r="AD2967" t="str">
        <f t="shared" si="1568"/>
        <v>0.0183199976745706+0.113326188669125i</v>
      </c>
      <c r="AE2967" t="str">
        <f t="shared" si="1569"/>
        <v>5.75615877322467E-06-0.000035142159660032i</v>
      </c>
      <c r="AF2967" t="str">
        <f t="shared" si="1570"/>
        <v>-6.36139802564233-0.145243214419559i</v>
      </c>
      <c r="AG2967" t="str">
        <f t="shared" si="1571"/>
        <v>1.00094837807757-0.000151617897106599i</v>
      </c>
      <c r="AH2967" t="str">
        <f t="shared" si="1572"/>
        <v>-0.0000417155501371031+0.000222499883239688i</v>
      </c>
      <c r="AI2967">
        <f t="shared" si="1573"/>
        <v>-72.9033676360485</v>
      </c>
      <c r="AJ2967">
        <f t="shared" si="1574"/>
        <v>100.61886471057986</v>
      </c>
      <c r="AK2967"/>
      <c r="AL2967"/>
      <c r="AM2967"/>
      <c r="AN2967"/>
    </row>
    <row r="2968" spans="1:40" x14ac:dyDescent="0.35">
      <c r="A2968"/>
      <c r="B2968">
        <f t="shared" si="1540"/>
        <v>1034000</v>
      </c>
      <c r="C2968" s="237" t="str">
        <f t="shared" si="1543"/>
        <v>-3.01634051567357E-08+0.00099942670748019i</v>
      </c>
      <c r="D2968" s="208" t="str">
        <f t="shared" si="1544"/>
        <v>-2.51366143343856+0.00766227142401479i</v>
      </c>
      <c r="E2968" t="str">
        <f t="shared" si="1545"/>
        <v>20500</v>
      </c>
      <c r="F2968" t="str">
        <f t="shared" si="1546"/>
        <v>0.327868852459016</v>
      </c>
      <c r="G2968" t="str">
        <f t="shared" si="1541"/>
        <v>0.327868852459016</v>
      </c>
      <c r="H2968" t="str">
        <f t="shared" si="1547"/>
        <v>3.84774922003187+0.152765558452782i</v>
      </c>
      <c r="I2968" t="str">
        <f t="shared" si="1548"/>
        <v>4060.50850476481i</v>
      </c>
      <c r="J2968" t="str">
        <f t="shared" si="1542"/>
        <v>-22316.7904038531+888.309324570388i</v>
      </c>
      <c r="K2968" t="str">
        <f t="shared" si="1549"/>
        <v>0.00723092112526241-0.181660764686128i</v>
      </c>
      <c r="L2968" t="str">
        <f t="shared" si="1550"/>
        <v>0.00151227714663686-0.032208749683038i</v>
      </c>
      <c r="M2968" t="str">
        <f t="shared" si="1551"/>
        <v>0.00874319827189927-0.213869514369166i</v>
      </c>
      <c r="N2968" t="str">
        <f t="shared" si="1552"/>
        <v>-12.8973869907391i</v>
      </c>
      <c r="O2968" t="str">
        <f t="shared" si="1553"/>
        <v>0.945712505264214-0.325004395950091i</v>
      </c>
      <c r="P2968" t="str">
        <f t="shared" si="1554"/>
        <v>0.054287494735786+0.325004395950091i</v>
      </c>
      <c r="Q2968" t="str">
        <f t="shared" si="1555"/>
        <v>-0.054287494735786+12.572382594789i</v>
      </c>
      <c r="R2968" t="str">
        <f t="shared" si="1556"/>
        <v>0.0258315339258613-0.00442953621383474i</v>
      </c>
      <c r="S2968" t="str">
        <f t="shared" si="1557"/>
        <v>1.39668061689711i</v>
      </c>
      <c r="T2968" t="str">
        <f t="shared" si="1558"/>
        <v>0.00618664737170679+0.0360784027389706i</v>
      </c>
      <c r="U2968" t="str">
        <f t="shared" si="1559"/>
        <v>0.00005-0.000137430007505436i</v>
      </c>
      <c r="V2968" t="str">
        <f t="shared" si="1560"/>
        <v>0.00002-0.00153921608406088i</v>
      </c>
      <c r="W2968" t="str">
        <f t="shared" si="1561"/>
        <v>0.0000422248826180016-0.000127331713497625i</v>
      </c>
      <c r="X2968" t="str">
        <f t="shared" si="1562"/>
        <v>0.000042334090423538-0.000127250171105117i</v>
      </c>
      <c r="Y2968" t="str">
        <f t="shared" si="1563"/>
        <v>0.009+5.19745088609896i</v>
      </c>
      <c r="Z2968" t="str">
        <f t="shared" si="1564"/>
        <v>-0.000293634513367763-0.0000982552294651628i</v>
      </c>
      <c r="AA2968" t="str">
        <f t="shared" si="1565"/>
        <v>0.00401699192192481-2.30887366606615i</v>
      </c>
      <c r="AB2968" t="str">
        <f t="shared" si="1566"/>
        <v>0.0206782707229896+0.12058857314243i</v>
      </c>
      <c r="AC2968" t="str">
        <f t="shared" si="1567"/>
        <v>1.02597101379729-0.00336812191321024i</v>
      </c>
      <c r="AD2968" t="str">
        <f t="shared" si="1568"/>
        <v>0.0197687616351476+0.11760094107837i</v>
      </c>
      <c r="AE2968" t="str">
        <f t="shared" si="1569"/>
        <v>5.75011674835448E-06-0.0000364740793158417i</v>
      </c>
      <c r="AF2968" t="str">
        <f t="shared" si="1570"/>
        <v>-6.36141065347043-0.145103287028767i</v>
      </c>
      <c r="AG2968" t="str">
        <f t="shared" si="1571"/>
        <v>1.00098321055944-0.000163519639453707i</v>
      </c>
      <c r="AH2968" t="str">
        <f t="shared" si="1572"/>
        <v>-0.0000418679639369309+0.000230958309011757i</v>
      </c>
      <c r="AI2968">
        <f t="shared" si="1573"/>
        <v>-72.588904382712769</v>
      </c>
      <c r="AJ2968">
        <f t="shared" si="1574"/>
        <v>100.27495680829895</v>
      </c>
      <c r="AK2968"/>
      <c r="AL2968"/>
      <c r="AM2968"/>
      <c r="AN2968"/>
    </row>
    <row r="2969" spans="1:40" x14ac:dyDescent="0.35">
      <c r="A2969"/>
      <c r="B2969">
        <f t="shared" ref="B2969:B3032" si="1575">B2968+1000</f>
        <v>1035000</v>
      </c>
      <c r="C2969" s="237" t="str">
        <f t="shared" si="1543"/>
        <v>-3.01051465414004E-08+0.000998461077812883i</v>
      </c>
      <c r="D2969" s="208" t="str">
        <f t="shared" si="1544"/>
        <v>-2.51366143299192+0.00765486826323211i</v>
      </c>
      <c r="E2969" t="str">
        <f t="shared" si="1545"/>
        <v>20500</v>
      </c>
      <c r="F2969" t="str">
        <f t="shared" si="1546"/>
        <v>0.327868852459016</v>
      </c>
      <c r="G2969" t="str">
        <f t="shared" si="1541"/>
        <v>0.327868852459016</v>
      </c>
      <c r="H2969" t="str">
        <f t="shared" si="1547"/>
        <v>3.8477618118108+0.152618496733339i</v>
      </c>
      <c r="I2969" t="str">
        <f t="shared" si="1548"/>
        <v>4064.4354955818i</v>
      </c>
      <c r="J2969" t="str">
        <f t="shared" si="1542"/>
        <v>-22359.9791511879+889.168424497438i</v>
      </c>
      <c r="K2969" t="str">
        <f t="shared" si="1549"/>
        <v>0.00721697588392858-0.181485785879629i</v>
      </c>
      <c r="L2969" t="str">
        <f t="shared" si="1550"/>
        <v>0.00150936269625385-0.0321777668262681i</v>
      </c>
      <c r="M2969" t="str">
        <f t="shared" si="1551"/>
        <v>0.00872633858018243-0.213663552705897i</v>
      </c>
      <c r="N2969" t="str">
        <f t="shared" si="1552"/>
        <v>-12.9098602857011i</v>
      </c>
      <c r="O2969" t="str">
        <f t="shared" si="1553"/>
        <v>0.941585167206085-0.336774958833771i</v>
      </c>
      <c r="P2969" t="str">
        <f t="shared" si="1554"/>
        <v>0.058414832793915+0.336774958833771i</v>
      </c>
      <c r="Q2969" t="str">
        <f t="shared" si="1555"/>
        <v>-0.058414832793915+12.5730853268673i</v>
      </c>
      <c r="R2969" t="str">
        <f t="shared" si="1556"/>
        <v>0.0267632239844978-0.0047703646709395i</v>
      </c>
      <c r="S2969" t="str">
        <f t="shared" si="1557"/>
        <v>1.39803137184575i</v>
      </c>
      <c r="T2969" t="str">
        <f t="shared" si="1558"/>
        <v>0.00666911946511805+0.0374158267420625i</v>
      </c>
      <c r="U2969" t="str">
        <f t="shared" si="1559"/>
        <v>0.00005-0.000137297224889489i</v>
      </c>
      <c r="V2969" t="str">
        <f t="shared" si="1560"/>
        <v>0.00002-0.00153772891876227i</v>
      </c>
      <c r="W2969" t="str">
        <f t="shared" si="1561"/>
        <v>0.0000422247885399403-0.000127210938876229i</v>
      </c>
      <c r="X2969" t="str">
        <f t="shared" si="1562"/>
        <v>0.0000423337637335326-0.000127129474232309i</v>
      </c>
      <c r="Y2969" t="str">
        <f t="shared" si="1563"/>
        <v>0.009+5.2024774343447i</v>
      </c>
      <c r="Z2969" t="str">
        <f t="shared" si="1564"/>
        <v>-0.000293072557394183-0.0000981585619494446i</v>
      </c>
      <c r="AA2969" t="str">
        <f t="shared" si="1565"/>
        <v>0.00400923287147521-2.30664277565926i</v>
      </c>
      <c r="AB2969" t="str">
        <f t="shared" si="1566"/>
        <v>0.0222908870504486+0.125058783572369i</v>
      </c>
      <c r="AC2969" t="str">
        <f t="shared" si="1567"/>
        <v>1.0269150218228-0.00367144483228647i</v>
      </c>
      <c r="AD2969" t="str">
        <f t="shared" si="1568"/>
        <v>0.0212709863948258+0.121857092520981i</v>
      </c>
      <c r="AE2969" t="str">
        <f t="shared" si="1569"/>
        <v>5.72737458417146E-06-0.0000378008991775056i</v>
      </c>
      <c r="AF2969" t="str">
        <f t="shared" si="1570"/>
        <v>-6.36142324480272-0.144963628470107i</v>
      </c>
      <c r="AG2969" t="str">
        <f t="shared" si="1571"/>
        <v>1.00101782114612-0.000175845169368886i</v>
      </c>
      <c r="AH2969" t="str">
        <f t="shared" si="1572"/>
        <v>-0.0000419134438392455+0.000239386235052142i</v>
      </c>
      <c r="AI2969">
        <f t="shared" si="1573"/>
        <v>-72.286881277711473</v>
      </c>
      <c r="AJ2969">
        <f t="shared" si="1574"/>
        <v>99.931088108486094</v>
      </c>
      <c r="AK2969"/>
      <c r="AL2969"/>
      <c r="AM2969"/>
      <c r="AN2969"/>
    </row>
    <row r="2970" spans="1:40" x14ac:dyDescent="0.35">
      <c r="A2970"/>
      <c r="B2970">
        <f t="shared" si="1575"/>
        <v>1036000</v>
      </c>
      <c r="C2970" s="237" t="str">
        <f t="shared" si="1543"/>
        <v>-3.00470565471857E-08+0.000997497312295509i</v>
      </c>
      <c r="D2970" s="208" t="str">
        <f t="shared" si="1544"/>
        <v>-2.51366143254656+0.00764747939426557i</v>
      </c>
      <c r="E2970" t="str">
        <f t="shared" si="1545"/>
        <v>20500</v>
      </c>
      <c r="F2970" t="str">
        <f t="shared" si="1546"/>
        <v>0.327868852459016</v>
      </c>
      <c r="G2970" t="str">
        <f t="shared" si="1541"/>
        <v>0.327868852459016</v>
      </c>
      <c r="H2970" t="str">
        <f t="shared" si="1547"/>
        <v>3.84777436723301+0.15247171736536i</v>
      </c>
      <c r="I2970" t="str">
        <f t="shared" si="1548"/>
        <v>4068.36248639878i</v>
      </c>
      <c r="J2970" t="str">
        <f t="shared" si="1542"/>
        <v>-22403.2096469494+890.027524424489i</v>
      </c>
      <c r="K2970" t="str">
        <f t="shared" si="1549"/>
        <v>0.00720307092502882-0.181311143315049i</v>
      </c>
      <c r="L2970" t="str">
        <f t="shared" si="1550"/>
        <v>0.00150645665666813-0.0321468433878183i</v>
      </c>
      <c r="M2970" t="str">
        <f t="shared" si="1551"/>
        <v>0.00870952758169695-0.213457986702867i</v>
      </c>
      <c r="N2970" t="str">
        <f t="shared" si="1552"/>
        <v>-12.9223335806632i</v>
      </c>
      <c r="O2970" t="str">
        <f t="shared" si="1553"/>
        <v>0.937311336320069-0.348493125909085i</v>
      </c>
      <c r="P2970" t="str">
        <f t="shared" si="1554"/>
        <v>0.062688663679931+0.348493125909085i</v>
      </c>
      <c r="Q2970" t="str">
        <f t="shared" si="1555"/>
        <v>-0.062688663679931+12.5738404547541i</v>
      </c>
      <c r="R2970" t="str">
        <f t="shared" si="1556"/>
        <v>0.0276901818156336-0.00512369505616312i</v>
      </c>
      <c r="S2970" t="str">
        <f t="shared" si="1557"/>
        <v>1.3993821267944i</v>
      </c>
      <c r="T2970" t="str">
        <f t="shared" si="1558"/>
        <v>0.0071700072847395+0.038749145520485i</v>
      </c>
      <c r="U2970" t="str">
        <f t="shared" si="1559"/>
        <v>0.00005-0.000137164698610638i</v>
      </c>
      <c r="V2970" t="str">
        <f t="shared" si="1560"/>
        <v>0.00002-0.00153624462443914i</v>
      </c>
      <c r="W2970" t="str">
        <f t="shared" si="1561"/>
        <v>0.0000422246943715729-0.000127090399569317i</v>
      </c>
      <c r="X2970" t="str">
        <f t="shared" si="1562"/>
        <v>0.000042333437626761-0.000127009012522049i</v>
      </c>
      <c r="Y2970" t="str">
        <f t="shared" si="1563"/>
        <v>0.009+5.20750398259044i</v>
      </c>
      <c r="Z2970" t="str">
        <f t="shared" si="1564"/>
        <v>-0.000292512227926096-0.0000980620852324745i</v>
      </c>
      <c r="AA2970" t="str">
        <f t="shared" si="1565"/>
        <v>0.0040014962802283-2.30441619226414i</v>
      </c>
      <c r="AB2970" t="str">
        <f t="shared" si="1566"/>
        <v>0.0239650561623569+0.129515272685738i</v>
      </c>
      <c r="AC2970" t="str">
        <f t="shared" si="1567"/>
        <v>1.02785479367241-0.0039875157999304i</v>
      </c>
      <c r="AD2970" t="str">
        <f t="shared" si="1568"/>
        <v>0.0228264289875533+0.126093971862419i</v>
      </c>
      <c r="AE2970" t="str">
        <f t="shared" si="1569"/>
        <v>5.68802821732774E-06-0.0000391224358624571i</v>
      </c>
      <c r="AF2970" t="str">
        <f t="shared" si="1570"/>
        <v>-6.36143579977957-0.144824237971094i</v>
      </c>
      <c r="AG2970" t="str">
        <f t="shared" si="1571"/>
        <v>1.00105220487597-0.00018859124140025i</v>
      </c>
      <c r="AH2970" t="str">
        <f t="shared" si="1572"/>
        <v>-0.0000418525953954205+0.000247782488742126i</v>
      </c>
      <c r="AI2970">
        <f t="shared" si="1573"/>
        <v>-71.996417650878641</v>
      </c>
      <c r="AJ2970">
        <f t="shared" si="1574"/>
        <v>99.587258671320768</v>
      </c>
      <c r="AK2970"/>
      <c r="AL2970"/>
      <c r="AM2970"/>
      <c r="AN2970"/>
    </row>
    <row r="2971" spans="1:40" x14ac:dyDescent="0.35">
      <c r="A2971"/>
      <c r="B2971">
        <f t="shared" si="1575"/>
        <v>1037000</v>
      </c>
      <c r="C2971" s="237" t="str">
        <f t="shared" si="1543"/>
        <v>-2.99891345239862E-08+0.000996535405535153i</v>
      </c>
      <c r="D2971" s="208" t="str">
        <f t="shared" si="1544"/>
        <v>-2.51366143210248+0.00764010477576951i</v>
      </c>
      <c r="E2971" t="str">
        <f t="shared" si="1545"/>
        <v>20500</v>
      </c>
      <c r="F2971" t="str">
        <f t="shared" si="1546"/>
        <v>0.327868852459016</v>
      </c>
      <c r="G2971" t="str">
        <f t="shared" si="1541"/>
        <v>0.327868852459016</v>
      </c>
      <c r="H2971" t="str">
        <f t="shared" si="1547"/>
        <v>3.84778688643824+0.152325219537975i</v>
      </c>
      <c r="I2971" t="str">
        <f t="shared" si="1548"/>
        <v>4072.28947721577i</v>
      </c>
      <c r="J2971" t="str">
        <f t="shared" si="1542"/>
        <v>-22446.4818911376+890.88662435154i</v>
      </c>
      <c r="K2971" t="str">
        <f t="shared" si="1549"/>
        <v>0.00718920609364198-0.181136836025629i</v>
      </c>
      <c r="L2971" t="str">
        <f t="shared" si="1550"/>
        <v>0.0015035589955709-0.0321159791973066i</v>
      </c>
      <c r="M2971" t="str">
        <f t="shared" si="1551"/>
        <v>0.00869276508921288-0.213252815222936i</v>
      </c>
      <c r="N2971" t="str">
        <f t="shared" si="1552"/>
        <v>-12.9348068756252i</v>
      </c>
      <c r="O2971" t="str">
        <f t="shared" si="1553"/>
        <v>0.932891677533417-0.360157074050875i</v>
      </c>
      <c r="P2971" t="str">
        <f t="shared" si="1554"/>
        <v>0.067108322466583+0.360157074050875i</v>
      </c>
      <c r="Q2971" t="str">
        <f t="shared" si="1555"/>
        <v>-0.067108322466583+12.5746498015743i</v>
      </c>
      <c r="R2971" t="str">
        <f t="shared" si="1556"/>
        <v>0.0286122229344141-0.00548949210029764i</v>
      </c>
      <c r="S2971" t="str">
        <f t="shared" si="1557"/>
        <v>1.40073288174304i</v>
      </c>
      <c r="T2971" t="str">
        <f t="shared" si="1558"/>
        <v>0.00768931208895557+0.0400780814839962i</v>
      </c>
      <c r="U2971" t="str">
        <f t="shared" si="1559"/>
        <v>0.00005-0.00013703242792731i</v>
      </c>
      <c r="V2971" t="str">
        <f t="shared" si="1560"/>
        <v>0.00002-0.00153476319278588i</v>
      </c>
      <c r="W2971" t="str">
        <f t="shared" si="1561"/>
        <v>0.0000422246001129012-0.00012697009489609i</v>
      </c>
      <c r="X2971" t="str">
        <f t="shared" si="1562"/>
        <v>0.0000423331121006288-0.00012688878529398i</v>
      </c>
      <c r="Y2971" t="str">
        <f t="shared" si="1563"/>
        <v>0.009+5.21253053083618i</v>
      </c>
      <c r="Z2971" t="str">
        <f t="shared" si="1564"/>
        <v>-0.000291953518692414-0.0000979657987453741i</v>
      </c>
      <c r="AA2971" t="str">
        <f t="shared" si="1565"/>
        <v>0.00399378206158597-2.3021939034197i</v>
      </c>
      <c r="AB2971" t="str">
        <f t="shared" si="1566"/>
        <v>0.0257007822647429+0.133957112663991i</v>
      </c>
      <c r="AC2971" t="str">
        <f t="shared" si="1567"/>
        <v>1.02879014225757-0.00431630645897083i</v>
      </c>
      <c r="AD2971" t="str">
        <f t="shared" si="1568"/>
        <v>0.0244348379755245+0.130310911240637i</v>
      </c>
      <c r="AE2971" t="str">
        <f t="shared" si="1569"/>
        <v>5.63217557929314E-06-0.0000404385074802048i</v>
      </c>
      <c r="AF2971" t="str">
        <f t="shared" si="1570"/>
        <v>-6.36144831854072-0.144685114762205i</v>
      </c>
      <c r="AG2971" t="str">
        <f t="shared" si="1571"/>
        <v>1.00108635683363-0.000201754551931583i</v>
      </c>
      <c r="AH2971" t="str">
        <f t="shared" si="1572"/>
        <v>-0.0000416860366561621+0.00025614590723981i</v>
      </c>
      <c r="AI2971">
        <f t="shared" si="1573"/>
        <v>-71.716723856188764</v>
      </c>
      <c r="AJ2971">
        <f t="shared" si="1574"/>
        <v>99.243468550185639</v>
      </c>
      <c r="AK2971"/>
      <c r="AL2971"/>
      <c r="AM2971"/>
      <c r="AN2971"/>
    </row>
    <row r="2972" spans="1:40" x14ac:dyDescent="0.35">
      <c r="A2972"/>
      <c r="B2972">
        <f t="shared" si="1575"/>
        <v>1038000</v>
      </c>
      <c r="C2972" s="237" t="str">
        <f t="shared" si="1543"/>
        <v>-2.9931379824827E-08+0.000995575352159689i</v>
      </c>
      <c r="D2972" s="208" t="str">
        <f t="shared" si="1544"/>
        <v>-2.5136614316597+0.00763274436655762i</v>
      </c>
      <c r="E2972" t="str">
        <f t="shared" si="1545"/>
        <v>20500</v>
      </c>
      <c r="F2972" t="str">
        <f t="shared" si="1546"/>
        <v>0.327868852459016</v>
      </c>
      <c r="G2972" t="str">
        <f t="shared" si="1541"/>
        <v>0.327868852459016</v>
      </c>
      <c r="H2972" t="str">
        <f t="shared" si="1547"/>
        <v>3.84779936956562+0.152179002443406i</v>
      </c>
      <c r="I2972" t="str">
        <f t="shared" si="1548"/>
        <v>4076.21646803276i</v>
      </c>
      <c r="J2972" t="str">
        <f t="shared" si="1542"/>
        <v>-22489.7958837523+891.74572427859i</v>
      </c>
      <c r="K2972" t="str">
        <f t="shared" si="1549"/>
        <v>0.00717538123559065-0.180962863048307i</v>
      </c>
      <c r="L2972" t="str">
        <f t="shared" si="1550"/>
        <v>0.00150066968080823-0.0320851740850001i</v>
      </c>
      <c r="M2972" t="str">
        <f t="shared" si="1551"/>
        <v>0.00867605091639888-0.213048037133307i</v>
      </c>
      <c r="N2972" t="str">
        <f t="shared" si="1552"/>
        <v>-12.9472801705872i</v>
      </c>
      <c r="O2972" t="str">
        <f t="shared" si="1553"/>
        <v>0.928326878461338-0.371764988569698i</v>
      </c>
      <c r="P2972" t="str">
        <f t="shared" si="1554"/>
        <v>0.071673121538662+0.371764988569698i</v>
      </c>
      <c r="Q2972" t="str">
        <f t="shared" si="1555"/>
        <v>-0.071673121538662+12.5755151820175i</v>
      </c>
      <c r="R2972" t="str">
        <f t="shared" si="1556"/>
        <v>0.0295291624696977-0.00586771736356406i</v>
      </c>
      <c r="S2972" t="str">
        <f t="shared" si="1557"/>
        <v>1.40208363669168i</v>
      </c>
      <c r="T2972" t="str">
        <f t="shared" si="1558"/>
        <v>0.00822703050018481+0.0414023555039732i</v>
      </c>
      <c r="U2972" t="str">
        <f t="shared" si="1559"/>
        <v>0.00005-0.000136900412100791i</v>
      </c>
      <c r="V2972" t="str">
        <f t="shared" si="1560"/>
        <v>0.00002-0.00153328461552886i</v>
      </c>
      <c r="W2972" t="str">
        <f t="shared" si="1561"/>
        <v>0.0000422245057639269-0.000126850024178374i</v>
      </c>
      <c r="X2972" t="str">
        <f t="shared" si="1562"/>
        <v>0.0000423327871525533-0.000126768791870368i</v>
      </c>
      <c r="Y2972" t="str">
        <f t="shared" si="1563"/>
        <v>0.009+5.21755707908193i</v>
      </c>
      <c r="Z2972" t="str">
        <f t="shared" si="1564"/>
        <v>-0.000291396423452245-0.000097869701921537i</v>
      </c>
      <c r="AA2972" t="str">
        <f t="shared" si="1565"/>
        <v>0.00398609012936707-2.29997589671292i</v>
      </c>
      <c r="AB2972" t="str">
        <f t="shared" si="1566"/>
        <v>0.0274980540683671+0.138383370546692i</v>
      </c>
      <c r="AC2972" t="str">
        <f t="shared" si="1567"/>
        <v>1.02972087998406-0.00465778527540517i</v>
      </c>
      <c r="AD2972" t="str">
        <f t="shared" si="1568"/>
        <v>0.0260959534957842+0.134507246174105i</v>
      </c>
      <c r="AE2972" t="str">
        <f t="shared" si="1569"/>
        <v>5.55991657409884E-06-0.0000417489336535357i</v>
      </c>
      <c r="AF2972" t="str">
        <f t="shared" si="1570"/>
        <v>-6.36146080122532-0.144546258076848i</v>
      </c>
      <c r="AG2972" t="str">
        <f t="shared" si="1571"/>
        <v>1.00112027215074-0.000215331739849386i</v>
      </c>
      <c r="AH2972" t="str">
        <f t="shared" si="1572"/>
        <v>-0.0000414143980203816+0.000264475337604262i</v>
      </c>
      <c r="AI2972">
        <f t="shared" si="1573"/>
        <v>-71.447089144781017</v>
      </c>
      <c r="AJ2972">
        <f t="shared" si="1574"/>
        <v>98.899717791663008</v>
      </c>
      <c r="AK2972"/>
      <c r="AL2972"/>
      <c r="AM2972"/>
      <c r="AN2972"/>
    </row>
    <row r="2973" spans="1:40" x14ac:dyDescent="0.35">
      <c r="A2973"/>
      <c r="B2973">
        <f t="shared" si="1575"/>
        <v>1039000</v>
      </c>
      <c r="C2973" s="237" t="str">
        <f t="shared" si="1543"/>
        <v>-2.98737918058444E-08+0.000994617146817666i</v>
      </c>
      <c r="D2973" s="208" t="str">
        <f t="shared" si="1544"/>
        <v>-2.5136614312182+0.00762539812560211i</v>
      </c>
      <c r="E2973" t="str">
        <f t="shared" si="1545"/>
        <v>20500</v>
      </c>
      <c r="F2973" t="str">
        <f t="shared" si="1546"/>
        <v>0.327868852459016</v>
      </c>
      <c r="G2973" t="str">
        <f t="shared" si="1541"/>
        <v>0.327868852459016</v>
      </c>
      <c r="H2973" t="str">
        <f t="shared" si="1547"/>
        <v>3.84781181675351+0.152033065276956i</v>
      </c>
      <c r="I2973" t="str">
        <f t="shared" si="1548"/>
        <v>4080.14345884974i</v>
      </c>
      <c r="J2973" t="str">
        <f t="shared" si="1542"/>
        <v>-22533.1516247936+892.604824205641i</v>
      </c>
      <c r="K2973" t="str">
        <f t="shared" si="1549"/>
        <v>0.00716159619743664-0.180789223423699i</v>
      </c>
      <c r="L2973" t="str">
        <f t="shared" si="1550"/>
        <v>0.00149778868038015-0.0320544278818119i</v>
      </c>
      <c r="M2973" t="str">
        <f t="shared" si="1551"/>
        <v>0.00865938487781679-0.212843651305511i</v>
      </c>
      <c r="N2973" t="str">
        <f t="shared" si="1552"/>
        <v>-12.9597534655492i</v>
      </c>
      <c r="O2973" t="str">
        <f t="shared" si="1553"/>
        <v>0.923617649300157-0.383315063493795i</v>
      </c>
      <c r="P2973" t="str">
        <f t="shared" si="1554"/>
        <v>0.076382350699843+0.383315063493795i</v>
      </c>
      <c r="Q2973" t="str">
        <f t="shared" si="1555"/>
        <v>-0.076382350699843+12.5764384020554i</v>
      </c>
      <c r="R2973" t="str">
        <f t="shared" si="1556"/>
        <v>0.030440815225973-0.00625832920321536i</v>
      </c>
      <c r="S2973" t="str">
        <f t="shared" si="1557"/>
        <v>1.40343439164033i</v>
      </c>
      <c r="T2973" t="str">
        <f t="shared" si="1558"/>
        <v>0.00878315443799946+0.0427216869976991i</v>
      </c>
      <c r="U2973" t="str">
        <f t="shared" si="1559"/>
        <v>0.00005-0.000136768650395208i</v>
      </c>
      <c r="V2973" t="str">
        <f t="shared" si="1560"/>
        <v>0.00002-0.00153180888442633i</v>
      </c>
      <c r="W2973" t="str">
        <f t="shared" si="1561"/>
        <v>0.0000422244113246521-0.0001267301867406i</v>
      </c>
      <c r="X2973" t="str">
        <f t="shared" si="1562"/>
        <v>0.0000423324627799652-0.000126649031576081i</v>
      </c>
      <c r="Y2973" t="str">
        <f t="shared" si="1563"/>
        <v>0.009+5.22258362732767i</v>
      </c>
      <c r="Z2973" t="str">
        <f t="shared" si="1564"/>
        <v>-0.000290840935994702-0.0000977737941966217i</v>
      </c>
      <c r="AA2973" t="str">
        <f t="shared" si="1565"/>
        <v>0.00397842039780511-2.29776215977853i</v>
      </c>
      <c r="AB2973" t="str">
        <f t="shared" si="1566"/>
        <v>0.0293568445651808+0.142793108513235i</v>
      </c>
      <c r="AC2973" t="str">
        <f t="shared" si="1567"/>
        <v>1.03064681881311-0.00501191750354547i</v>
      </c>
      <c r="AD2973" t="str">
        <f t="shared" si="1568"/>
        <v>0.0278095073080951+0.138682315668793i</v>
      </c>
      <c r="AE2973" t="str">
        <f t="shared" si="1569"/>
        <v>5.47135305587359E-06-0.0000430535355392756i</v>
      </c>
      <c r="AF2973" t="str">
        <f t="shared" si="1570"/>
        <v>-6.36147324797171-0.144407667151354i</v>
      </c>
      <c r="AG2973" t="str">
        <f t="shared" si="1571"/>
        <v>1.00115394600661-0.000229319387216577i</v>
      </c>
      <c r="AH2973" t="str">
        <f t="shared" si="1572"/>
        <v>-0.0000410383220830961+0.000272769636916624i</v>
      </c>
      <c r="AI2973">
        <f t="shared" si="1573"/>
        <v>-71.18687149268473</v>
      </c>
      <c r="AJ2973">
        <f t="shared" si="1574"/>
        <v>98.556006435565152</v>
      </c>
      <c r="AK2973"/>
      <c r="AL2973"/>
      <c r="AM2973"/>
      <c r="AN2973"/>
    </row>
    <row r="2974" spans="1:40" x14ac:dyDescent="0.35">
      <c r="A2974"/>
      <c r="B2974">
        <f t="shared" si="1575"/>
        <v>1040000</v>
      </c>
      <c r="C2974" s="237" t="str">
        <f t="shared" si="1543"/>
        <v>-2.98163698262692E-08+0.000993660784178217i</v>
      </c>
      <c r="D2974" s="208" t="str">
        <f t="shared" si="1544"/>
        <v>-2.51366143077796+0.007618066012033i</v>
      </c>
      <c r="E2974" t="str">
        <f t="shared" si="1545"/>
        <v>20500</v>
      </c>
      <c r="F2974" t="str">
        <f t="shared" si="1546"/>
        <v>0.327868852459016</v>
      </c>
      <c r="G2974" t="str">
        <f t="shared" si="1541"/>
        <v>0.327868852459016</v>
      </c>
      <c r="H2974" t="str">
        <f t="shared" si="1547"/>
        <v>3.84782422813966+0.151887407236994i</v>
      </c>
      <c r="I2974" t="str">
        <f t="shared" si="1548"/>
        <v>4084.07044966673i</v>
      </c>
      <c r="J2974" t="str">
        <f t="shared" si="1542"/>
        <v>-22576.5491142616+893.463924132691i</v>
      </c>
      <c r="K2974" t="str">
        <f t="shared" si="1549"/>
        <v>0.00714785082647695-0.180615916196081i</v>
      </c>
      <c r="L2974" t="str">
        <f t="shared" si="1550"/>
        <v>0.00149491596243984-0.0320237404192988i</v>
      </c>
      <c r="M2974" t="str">
        <f t="shared" si="1551"/>
        <v>0.00864276678891679-0.21263965661538i</v>
      </c>
      <c r="N2974" t="str">
        <f t="shared" si="1552"/>
        <v>-12.9722267605113i</v>
      </c>
      <c r="O2974" t="str">
        <f t="shared" si="1553"/>
        <v>0.918764722716747-0.39480550185024i</v>
      </c>
      <c r="P2974" t="str">
        <f t="shared" si="1554"/>
        <v>0.081235277283253+0.39480550185024i</v>
      </c>
      <c r="Q2974" t="str">
        <f t="shared" si="1555"/>
        <v>-0.081235277283253+12.5774212586611i</v>
      </c>
      <c r="R2974" t="str">
        <f t="shared" si="1556"/>
        <v>0.0313469957466914-0.00666128274244121i</v>
      </c>
      <c r="S2974" t="str">
        <f t="shared" si="1557"/>
        <v>1.40478514658897i</v>
      </c>
      <c r="T2974" t="str">
        <f t="shared" si="1558"/>
        <v>0.00935767105381085+0.0440357940151397i</v>
      </c>
      <c r="U2974" t="str">
        <f t="shared" si="1559"/>
        <v>0.00005-0.00013663714207752i</v>
      </c>
      <c r="V2974" t="str">
        <f t="shared" si="1560"/>
        <v>0.00002-0.00153033599126822i</v>
      </c>
      <c r="W2974" t="str">
        <f t="shared" si="1561"/>
        <v>0.0000422243167950785-0.000126610581909804i</v>
      </c>
      <c r="X2974" t="str">
        <f t="shared" si="1562"/>
        <v>0.0000423321389803072-0.000126529503738595i</v>
      </c>
      <c r="Y2974" t="str">
        <f t="shared" si="1563"/>
        <v>0.009+5.22761017557342i</v>
      </c>
      <c r="Z2974" t="str">
        <f t="shared" si="1564"/>
        <v>-0.000290287050138768-0.0000976780750085353i</v>
      </c>
      <c r="AA2974" t="str">
        <f t="shared" si="1565"/>
        <v>0.00397077278154569-2.29555268029885i</v>
      </c>
      <c r="AB2974" t="str">
        <f t="shared" si="1566"/>
        <v>0.0312771108100187+0.14718538417289i</v>
      </c>
      <c r="AC2974" t="str">
        <f t="shared" si="1567"/>
        <v>1.03156777032389-0.00537866515242015i</v>
      </c>
      <c r="AD2974" t="str">
        <f t="shared" si="1568"/>
        <v>0.0295752228442581+0.142835462324608i</v>
      </c>
      <c r="AE2974" t="str">
        <f t="shared" si="1569"/>
        <v>5.36658880616551E-06-0.0000443521358487931i</v>
      </c>
      <c r="AF2974" t="str">
        <f t="shared" si="1570"/>
        <v>-6.36148565891762-0.144269341224961i</v>
      </c>
      <c r="AG2974" t="str">
        <f t="shared" si="1571"/>
        <v>1.00118737362883-0.000243714019954415i</v>
      </c>
      <c r="AH2974" t="str">
        <f t="shared" si="1572"/>
        <v>-0.0000405584634823492+0.000281027672399416i</v>
      </c>
      <c r="AI2974">
        <f t="shared" si="1573"/>
        <v>-70.935489016905962</v>
      </c>
      <c r="AJ2974">
        <f t="shared" si="1574"/>
        <v>98.212334514941844</v>
      </c>
      <c r="AK2974"/>
      <c r="AL2974"/>
      <c r="AM2974"/>
      <c r="AN2974"/>
    </row>
    <row r="2975" spans="1:40" x14ac:dyDescent="0.35">
      <c r="A2975"/>
      <c r="B2975">
        <f t="shared" si="1575"/>
        <v>1041000</v>
      </c>
      <c r="C2975" s="237" t="str">
        <f t="shared" si="1543"/>
        <v>-2.97591132484085E-08+0.000992706258930963i</v>
      </c>
      <c r="D2975" s="208" t="str">
        <f t="shared" si="1544"/>
        <v>-2.51366143033899+0.00761074798513739i</v>
      </c>
      <c r="E2975" t="str">
        <f t="shared" si="1545"/>
        <v>20500</v>
      </c>
      <c r="F2975" t="str">
        <f t="shared" si="1546"/>
        <v>0.327868852459016</v>
      </c>
      <c r="G2975" t="str">
        <f t="shared" si="1541"/>
        <v>0.327868852459016</v>
      </c>
      <c r="H2975" t="str">
        <f t="shared" si="1547"/>
        <v>3.84783660386117+0.151742027524945i</v>
      </c>
      <c r="I2975" t="str">
        <f t="shared" si="1548"/>
        <v>4087.99744048372i</v>
      </c>
      <c r="J2975" t="str">
        <f t="shared" si="1542"/>
        <v>-22619.9883521562+894.323024059742i</v>
      </c>
      <c r="K2975" t="str">
        <f t="shared" si="1549"/>
        <v>0.00713414497073959-0.180442940413377i</v>
      </c>
      <c r="L2975" t="str">
        <f t="shared" si="1550"/>
        <v>0.00149205149529263-0.0319931115296571i</v>
      </c>
      <c r="M2975" t="str">
        <f t="shared" si="1551"/>
        <v>0.00862619646603222-0.212436051943034i</v>
      </c>
      <c r="N2975" t="str">
        <f t="shared" si="1552"/>
        <v>-12.9847000554733i</v>
      </c>
      <c r="O2975" t="str">
        <f t="shared" si="1553"/>
        <v>0.913768853734694-0.406234515944157i</v>
      </c>
      <c r="P2975" t="str">
        <f t="shared" si="1554"/>
        <v>0.086231146265306+0.406234515944157i</v>
      </c>
      <c r="Q2975" t="str">
        <f t="shared" si="1555"/>
        <v>-0.086231146265306+12.5784655395291i</v>
      </c>
      <c r="R2975" t="str">
        <f t="shared" si="1556"/>
        <v>0.0322475183789077-0.0070765298405916i</v>
      </c>
      <c r="S2975" t="str">
        <f t="shared" si="1557"/>
        <v>1.40613590153761i</v>
      </c>
      <c r="T2975" t="str">
        <f t="shared" si="1558"/>
        <v>0.00995056266715807+0.045344393328076i</v>
      </c>
      <c r="U2975" t="str">
        <f t="shared" si="1559"/>
        <v>0.00005-0.000136505886417503i</v>
      </c>
      <c r="V2975" t="str">
        <f t="shared" si="1560"/>
        <v>0.00002-0.00152886592787604i</v>
      </c>
      <c r="W2975" t="str">
        <f t="shared" si="1561"/>
        <v>0.000042224222175208-0.000126491209015605i</v>
      </c>
      <c r="X2975" t="str">
        <f t="shared" si="1562"/>
        <v>0.000042331815751034-0.000126410207687963i</v>
      </c>
      <c r="Y2975" t="str">
        <f t="shared" si="1563"/>
        <v>0.009+5.23263672381916i</v>
      </c>
      <c r="Z2975" t="str">
        <f t="shared" si="1564"/>
        <v>-0.000289734759733086-0.0000975825437974254i</v>
      </c>
      <c r="AA2975" t="str">
        <f t="shared" si="1565"/>
        <v>0.00396314719564429-2.29334744600354i</v>
      </c>
      <c r="AB2975" t="str">
        <f t="shared" si="1566"/>
        <v>0.0332587937076495+0.151559250862717i</v>
      </c>
      <c r="AC2975" t="str">
        <f t="shared" si="1567"/>
        <v>1.03248354577746-0.00575798695345442i</v>
      </c>
      <c r="AD2975" t="str">
        <f t="shared" si="1568"/>
        <v>0.0313928152587142+0.146966032440884i</v>
      </c>
      <c r="AE2975" t="str">
        <f t="shared" si="1569"/>
        <v>0.0000052457295110677-0.0000456445588680925i</v>
      </c>
      <c r="AF2975" t="str">
        <f t="shared" si="1570"/>
        <v>-6.36149803420016-0.144131279539808i</v>
      </c>
      <c r="AG2975" t="str">
        <f t="shared" si="1571"/>
        <v>1.00122055029397-0.000258512108531139i</v>
      </c>
      <c r="AH2975" t="str">
        <f t="shared" si="1572"/>
        <v>-0.0000399754887452402+0.000289248321532991i</v>
      </c>
      <c r="AI2975">
        <f t="shared" si="1573"/>
        <v>-70.692412691275067</v>
      </c>
      <c r="AJ2975">
        <f t="shared" si="1574"/>
        <v>97.868702056112042</v>
      </c>
      <c r="AK2975"/>
      <c r="AL2975"/>
      <c r="AM2975"/>
      <c r="AN2975"/>
    </row>
    <row r="2976" spans="1:40" x14ac:dyDescent="0.35">
      <c r="A2976"/>
      <c r="B2976">
        <f t="shared" si="1575"/>
        <v>1042000</v>
      </c>
      <c r="C2976" s="237" t="str">
        <f t="shared" si="1543"/>
        <v>-2.97020214376276E-08+0.000991753565785907i</v>
      </c>
      <c r="D2976" s="208" t="str">
        <f t="shared" si="1544"/>
        <v>-2.51366142990128+0.00760344400435862i</v>
      </c>
      <c r="E2976" t="str">
        <f t="shared" si="1545"/>
        <v>20500</v>
      </c>
      <c r="F2976" t="str">
        <f t="shared" si="1546"/>
        <v>0.327868852459016</v>
      </c>
      <c r="G2976" t="str">
        <f t="shared" si="1541"/>
        <v>0.327868852459016</v>
      </c>
      <c r="H2976" t="str">
        <f t="shared" si="1547"/>
        <v>3.84784894405447+0.151596925345267i</v>
      </c>
      <c r="I2976" t="str">
        <f t="shared" si="1548"/>
        <v>4091.92443130071i</v>
      </c>
      <c r="J2976" t="str">
        <f t="shared" si="1542"/>
        <v>-22663.4693384774+895.182123986793i</v>
      </c>
      <c r="K2976" t="str">
        <f t="shared" si="1549"/>
        <v>0.00712047847897926-0.180270295127135i</v>
      </c>
      <c r="L2976" t="str">
        <f t="shared" si="1550"/>
        <v>0.00148919524739528-0.0319625410457208i</v>
      </c>
      <c r="M2976" t="str">
        <f t="shared" si="1551"/>
        <v>0.00860967372637454-0.212232836172856i</v>
      </c>
      <c r="N2976" t="str">
        <f t="shared" si="1552"/>
        <v>-12.9971733504353i</v>
      </c>
      <c r="O2976" t="str">
        <f t="shared" si="1553"/>
        <v>0.908630819616604-0.417600327637393i</v>
      </c>
      <c r="P2976" t="str">
        <f t="shared" si="1554"/>
        <v>0.091369180383396+0.417600327637393i</v>
      </c>
      <c r="Q2976" t="str">
        <f t="shared" si="1555"/>
        <v>-0.091369180383396+12.5795730227979i</v>
      </c>
      <c r="R2976" t="str">
        <f t="shared" si="1556"/>
        <v>0.0331421973393124-0.00750401906482182i</v>
      </c>
      <c r="S2976" t="str">
        <f t="shared" si="1557"/>
        <v>1.40748665648626i</v>
      </c>
      <c r="T2976" t="str">
        <f t="shared" si="1558"/>
        <v>0.0105618067037552+0.0466472005217166i</v>
      </c>
      <c r="U2976" t="str">
        <f t="shared" si="1559"/>
        <v>0.00005-0.000136374882687736i</v>
      </c>
      <c r="V2976" t="str">
        <f t="shared" si="1560"/>
        <v>0.00002-0.00152739868610264i</v>
      </c>
      <c r="W2976" t="str">
        <f t="shared" si="1561"/>
        <v>0.0000422241274650421-0.000126372067390195i</v>
      </c>
      <c r="X2976" t="str">
        <f t="shared" si="1562"/>
        <v>0.0000423314930896122-0.000126291142756809i</v>
      </c>
      <c r="Y2976" t="str">
        <f t="shared" si="1563"/>
        <v>0.009+5.2376632720649i</v>
      </c>
      <c r="Z2976" t="str">
        <f t="shared" si="1564"/>
        <v>-0.000289184058655802-0.0000974872000056661i</v>
      </c>
      <c r="AA2976" t="str">
        <f t="shared" si="1565"/>
        <v>0.00395554355556384-2.29114644466934i</v>
      </c>
      <c r="AB2976" t="str">
        <f t="shared" si="1566"/>
        <v>0.035301817805705+0.155913757953773i</v>
      </c>
      <c r="AC2976" t="str">
        <f t="shared" si="1567"/>
        <v>1.03339395618215-0.00614983832952728i</v>
      </c>
      <c r="AD2976" t="str">
        <f t="shared" si="1568"/>
        <v>0.0332619914806274+0.151073376121409i</v>
      </c>
      <c r="AE2976" t="str">
        <f t="shared" si="1569"/>
        <v>5.10888273813647E-06-0.0000469306304776824i</v>
      </c>
      <c r="AF2976" t="str">
        <f t="shared" si="1570"/>
        <v>-6.36151037395575-0.143993481340908i</v>
      </c>
      <c r="AG2976" t="str">
        <f t="shared" si="1571"/>
        <v>1.00125347132818-0.00027371006865894i</v>
      </c>
      <c r="AH2976" t="str">
        <f t="shared" si="1572"/>
        <v>-0.0000392900761330281+0.000297430472170405i</v>
      </c>
      <c r="AI2976">
        <f t="shared" si="1573"/>
        <v>-70.457160132778483</v>
      </c>
      <c r="AJ2976">
        <f t="shared" si="1574"/>
        <v>97.525109078666347</v>
      </c>
      <c r="AK2976"/>
      <c r="AL2976"/>
      <c r="AM2976"/>
      <c r="AN2976"/>
    </row>
    <row r="2977" spans="1:40" x14ac:dyDescent="0.35">
      <c r="A2977"/>
      <c r="B2977">
        <f t="shared" si="1575"/>
        <v>1043000</v>
      </c>
      <c r="C2977" s="237" t="str">
        <f t="shared" si="1543"/>
        <v>-2.96450937623325E-08+0.000990802699473337i</v>
      </c>
      <c r="D2977" s="208" t="str">
        <f t="shared" si="1544"/>
        <v>-2.51366142946484+0.00759615402929559i</v>
      </c>
      <c r="E2977" t="str">
        <f t="shared" si="1545"/>
        <v>20500</v>
      </c>
      <c r="F2977" t="str">
        <f t="shared" si="1546"/>
        <v>0.327868852459016</v>
      </c>
      <c r="G2977" t="str">
        <f t="shared" si="1541"/>
        <v>0.327868852459016</v>
      </c>
      <c r="H2977" t="str">
        <f t="shared" si="1547"/>
        <v>3.84786124885535+0.151452099905448i</v>
      </c>
      <c r="I2977" t="str">
        <f t="shared" si="1548"/>
        <v>4095.85142211769i</v>
      </c>
      <c r="J2977" t="str">
        <f t="shared" si="1542"/>
        <v>-22706.9920732252+896.041223913844i</v>
      </c>
      <c r="K2977" t="str">
        <f t="shared" si="1549"/>
        <v>0.00710685120067321-0.180097979392513i</v>
      </c>
      <c r="L2977" t="str">
        <f t="shared" si="1550"/>
        <v>0.001486347187355-0.0319320288009578i</v>
      </c>
      <c r="M2977" t="str">
        <f t="shared" si="1551"/>
        <v>0.00859319838802821-0.212030008193471i</v>
      </c>
      <c r="N2977" t="str">
        <f t="shared" si="1552"/>
        <v>-13.0096466453974i</v>
      </c>
      <c r="O2977" t="str">
        <f t="shared" si="1553"/>
        <v>0.90335141974328-0.428901168624894i</v>
      </c>
      <c r="P2977" t="str">
        <f t="shared" si="1554"/>
        <v>0.09664858025672+0.428901168624894i</v>
      </c>
      <c r="Q2977" t="str">
        <f t="shared" si="1555"/>
        <v>-0.09664858025672+12.5807454767725i</v>
      </c>
      <c r="R2977" t="str">
        <f t="shared" si="1556"/>
        <v>0.0340308467814972-0.00794369566315429i</v>
      </c>
      <c r="S2977" t="str">
        <f t="shared" si="1557"/>
        <v>1.4088374114349i</v>
      </c>
      <c r="T2977" t="str">
        <f t="shared" si="1558"/>
        <v>0.0111913756353049+0.0479439300885822i</v>
      </c>
      <c r="U2977" t="str">
        <f t="shared" si="1559"/>
        <v>0.0000499999999999999-0.000136244130163587i</v>
      </c>
      <c r="V2977" t="str">
        <f t="shared" si="1560"/>
        <v>0.00002-0.00152593425783217i</v>
      </c>
      <c r="W2977" t="str">
        <f t="shared" si="1561"/>
        <v>0.0000422240326645832-0.000126253156368328i</v>
      </c>
      <c r="X2977" t="str">
        <f t="shared" si="1562"/>
        <v>0.0000423311709935217-0.000126172308280321i</v>
      </c>
      <c r="Y2977" t="str">
        <f t="shared" si="1563"/>
        <v>0.009+5.24268982031065i</v>
      </c>
      <c r="Z2977" t="str">
        <f t="shared" si="1564"/>
        <v>-0.000288634940814407-0.0000973920430778514i</v>
      </c>
      <c r="AA2977" t="str">
        <f t="shared" si="1565"/>
        <v>0.00394796177717232-2.28894966411989i</v>
      </c>
      <c r="AB2977" t="str">
        <f t="shared" si="1566"/>
        <v>0.0374060910935127+0.16024795116491i</v>
      </c>
      <c r="AC2977" t="str">
        <f t="shared" si="1567"/>
        <v>1.03429881236017-0.00655417136540809i</v>
      </c>
      <c r="AD2977" t="str">
        <f t="shared" si="1568"/>
        <v>0.0351824502671928+0.155156847378389i</v>
      </c>
      <c r="AE2977" t="str">
        <f t="shared" si="1569"/>
        <v>4.95615791312269E-06-0.000048210178172018i</v>
      </c>
      <c r="AF2977" t="str">
        <f t="shared" si="1570"/>
        <v>-6.36152267832019-0.143855945876152i</v>
      </c>
      <c r="AG2977" t="str">
        <f t="shared" si="1571"/>
        <v>1.00128613210783-0.000289304261997103i</v>
      </c>
      <c r="AH2977" t="str">
        <f t="shared" si="1572"/>
        <v>-0.0000385029154854125+0.000305573022649381i</v>
      </c>
      <c r="AI2977">
        <f t="shared" si="1573"/>
        <v>-70.229290275003436</v>
      </c>
      <c r="AJ2977">
        <f t="shared" si="1574"/>
        <v>97.181555595494174</v>
      </c>
      <c r="AK2977"/>
      <c r="AL2977"/>
      <c r="AM2977"/>
      <c r="AN2977"/>
    </row>
    <row r="2978" spans="1:40" x14ac:dyDescent="0.35">
      <c r="A2978"/>
      <c r="B2978">
        <f t="shared" si="1575"/>
        <v>1044000</v>
      </c>
      <c r="C2978" s="237" t="str">
        <f t="shared" si="1543"/>
        <v>-2.95883295939532E-08+0.000989853654743738i</v>
      </c>
      <c r="D2978" s="208" t="str">
        <f t="shared" si="1544"/>
        <v>-2.51366142902965+0.00758887801970199i</v>
      </c>
      <c r="E2978" t="str">
        <f t="shared" si="1545"/>
        <v>20500</v>
      </c>
      <c r="F2978" t="str">
        <f t="shared" si="1546"/>
        <v>0.327868852459016</v>
      </c>
      <c r="G2978" t="str">
        <f t="shared" si="1541"/>
        <v>0.327868852459016</v>
      </c>
      <c r="H2978" t="str">
        <f t="shared" si="1547"/>
        <v>3.84787351839893+0.151307550415978i</v>
      </c>
      <c r="I2978" t="str">
        <f t="shared" si="1548"/>
        <v>4099.77841293468i</v>
      </c>
      <c r="J2978" t="str">
        <f t="shared" si="1542"/>
        <v>-22750.5565563996+896.900323840894i</v>
      </c>
      <c r="K2978" t="str">
        <f t="shared" si="1549"/>
        <v>0.00709326298601716-0.179925992268263i</v>
      </c>
      <c r="L2978" t="str">
        <f t="shared" si="1550"/>
        <v>0.0014835072839286-0.0319015746294668i</v>
      </c>
      <c r="M2978" t="str">
        <f t="shared" si="1551"/>
        <v>0.00857677026994576-0.21182756689773i</v>
      </c>
      <c r="N2978" t="str">
        <f t="shared" si="1552"/>
        <v>-13.0221199403594i</v>
      </c>
      <c r="O2978" t="str">
        <f t="shared" si="1553"/>
        <v>0.897931475489488-0.440135280709547i</v>
      </c>
      <c r="P2978" t="str">
        <f t="shared" si="1554"/>
        <v>0.102068524510512+0.440135280709547i</v>
      </c>
      <c r="Q2978" t="str">
        <f t="shared" si="1555"/>
        <v>-0.102068524510512+12.5819846596499i</v>
      </c>
      <c r="R2978" t="str">
        <f t="shared" si="1556"/>
        <v>0.0349132808644797-0.00839550153903222i</v>
      </c>
      <c r="S2978" t="str">
        <f t="shared" si="1557"/>
        <v>1.41018816638354i</v>
      </c>
      <c r="T2978" t="str">
        <f t="shared" si="1558"/>
        <v>0.011839236921198+0.0492342955247142i</v>
      </c>
      <c r="U2978" t="str">
        <f t="shared" si="1559"/>
        <v>0.0000499999999999999-0.0001361136281232i</v>
      </c>
      <c r="V2978" t="str">
        <f t="shared" si="1560"/>
        <v>0.00002-0.00152447263497984i</v>
      </c>
      <c r="W2978" t="str">
        <f t="shared" si="1561"/>
        <v>0.0000422239377738329-0.000126134475287305i</v>
      </c>
      <c r="X2978" t="str">
        <f t="shared" si="1562"/>
        <v>0.0000423308494602541-0.00012605370359623i</v>
      </c>
      <c r="Y2978" t="str">
        <f t="shared" si="1563"/>
        <v>0.009+5.24771636855639i</v>
      </c>
      <c r="Z2978" t="str">
        <f t="shared" si="1564"/>
        <v>-0.000288087400145545-0.0000972970724607814i</v>
      </c>
      <c r="AA2978" t="str">
        <f t="shared" si="1565"/>
        <v>0.00394040177674059-2.2867570922255i</v>
      </c>
      <c r="AB2978" t="str">
        <f t="shared" si="1566"/>
        <v>0.0395715048072323+0.164560872884346i</v>
      </c>
      <c r="AC2978" t="str">
        <f t="shared" si="1567"/>
        <v>1.03519792501563-0.00697093477964706i</v>
      </c>
      <c r="AD2978" t="str">
        <f t="shared" si="1568"/>
        <v>0.0371538822582515+0.159215804235591i</v>
      </c>
      <c r="AE2978" t="str">
        <f t="shared" si="1569"/>
        <v>4.78766629651848E-06-0.000049483031078594i</v>
      </c>
      <c r="AF2978" t="str">
        <f t="shared" si="1570"/>
        <v>-6.36153494742858-0.143718672396276i</v>
      </c>
      <c r="AG2978" t="str">
        <f t="shared" si="1571"/>
        <v>1.00131852806013-0.000305290996861939i</v>
      </c>
      <c r="AH2978" t="str">
        <f t="shared" si="1572"/>
        <v>-0.0000376147080640179+0.000313674881901891i</v>
      </c>
      <c r="AI2978">
        <f t="shared" si="1573"/>
        <v>-70.008398780912486</v>
      </c>
      <c r="AJ2978">
        <f t="shared" si="1574"/>
        <v>96.838041612814692</v>
      </c>
      <c r="AK2978"/>
      <c r="AL2978"/>
      <c r="AM2978"/>
      <c r="AN2978"/>
    </row>
    <row r="2979" spans="1:40" x14ac:dyDescent="0.35">
      <c r="A2979"/>
      <c r="B2979">
        <f t="shared" si="1575"/>
        <v>1045000</v>
      </c>
      <c r="C2979" s="237" t="str">
        <f t="shared" si="1543"/>
        <v>-2.95317283069253E-08+0.000988906426367683i</v>
      </c>
      <c r="D2979" s="208" t="str">
        <f t="shared" si="1544"/>
        <v>-2.51366142859571+0.00758161593548557i</v>
      </c>
      <c r="E2979" t="str">
        <f t="shared" si="1545"/>
        <v>20500</v>
      </c>
      <c r="F2979" t="str">
        <f t="shared" si="1546"/>
        <v>0.327868852459016</v>
      </c>
      <c r="G2979" t="str">
        <f t="shared" si="1541"/>
        <v>0.327868852459016</v>
      </c>
      <c r="H2979" t="str">
        <f t="shared" si="1547"/>
        <v>3.8478857528197+0.151163276090345i</v>
      </c>
      <c r="I2979" t="str">
        <f t="shared" si="1548"/>
        <v>4103.70540375167i</v>
      </c>
      <c r="J2979" t="str">
        <f t="shared" si="1542"/>
        <v>-22794.1627880007+897.759423767944i</v>
      </c>
      <c r="K2979" t="str">
        <f t="shared" si="1549"/>
        <v>0.00707971368592107-0.17975433281671i</v>
      </c>
      <c r="L2979" t="str">
        <f t="shared" si="1550"/>
        <v>0.00148067550602173-0.0318711783659752i</v>
      </c>
      <c r="M2979" t="str">
        <f t="shared" si="1551"/>
        <v>0.0085603891919428-0.211625511182685i</v>
      </c>
      <c r="N2979" t="str">
        <f t="shared" si="1552"/>
        <v>-13.0345932353214i</v>
      </c>
      <c r="O2979" t="str">
        <f t="shared" si="1553"/>
        <v>0.892371830095911-0.451300916076264i</v>
      </c>
      <c r="P2979" t="str">
        <f t="shared" si="1554"/>
        <v>0.107628169904089+0.451300916076264i</v>
      </c>
      <c r="Q2979" t="str">
        <f t="shared" si="1555"/>
        <v>-0.107628169904089+12.5832923192451i</v>
      </c>
      <c r="R2979" t="str">
        <f t="shared" si="1556"/>
        <v>0.0357893138225257-0.00885937522745387i</v>
      </c>
      <c r="S2979" t="str">
        <f t="shared" si="1557"/>
        <v>1.41153892133219i</v>
      </c>
      <c r="T2979" t="str">
        <f t="shared" si="1558"/>
        <v>0.0125053529522374+0.0505180094282672i</v>
      </c>
      <c r="U2979" t="str">
        <f t="shared" si="1559"/>
        <v>0.0000499999999999999-0.000135983375847484i</v>
      </c>
      <c r="V2979" t="str">
        <f t="shared" si="1560"/>
        <v>0.00002-0.00152301380949182i</v>
      </c>
      <c r="W2979" t="str">
        <f t="shared" si="1561"/>
        <v>0.0000422238427927931-0.000126016023486968i</v>
      </c>
      <c r="X2979" t="str">
        <f t="shared" si="1562"/>
        <v>0.0000423305284873124-0.000125935328044805i</v>
      </c>
      <c r="Y2979" t="str">
        <f t="shared" si="1563"/>
        <v>0.009+5.25274291680213i</v>
      </c>
      <c r="Z2979" t="str">
        <f t="shared" si="1564"/>
        <v>-0.000287541430614871-0.0000972022876034488i</v>
      </c>
      <c r="AA2979" t="str">
        <f t="shared" si="1565"/>
        <v>0.00393286347093991-2.28456871690289i</v>
      </c>
      <c r="AB2979" t="str">
        <f t="shared" si="1566"/>
        <v>0.0417979332417587+0.168851562499199i</v>
      </c>
      <c r="AC2979" t="str">
        <f t="shared" si="1567"/>
        <v>1.03609110480386-0.00740007389800613i</v>
      </c>
      <c r="AD2979" t="str">
        <f t="shared" si="1568"/>
        <v>0.0391759700323583+0.163249608830957i</v>
      </c>
      <c r="AE2979" t="str">
        <f t="shared" si="1569"/>
        <v>4.60352095990756E-06-0.0000507490199768009i</v>
      </c>
      <c r="AF2979" t="str">
        <f t="shared" si="1570"/>
        <v>-6.36154718141541-0.143581660154859i</v>
      </c>
      <c r="AG2979" t="str">
        <f t="shared" si="1571"/>
        <v>1.00135065466371-0.000321666528944664i</v>
      </c>
      <c r="AH2979" t="str">
        <f t="shared" si="1572"/>
        <v>-0.0000366261663950318+0.000321734969562101i</v>
      </c>
      <c r="AI2979">
        <f t="shared" si="1573"/>
        <v>-69.794114075104318</v>
      </c>
      <c r="AJ2979">
        <f t="shared" si="1574"/>
        <v>96.494567130180002</v>
      </c>
      <c r="AK2979"/>
      <c r="AL2979"/>
      <c r="AM2979"/>
      <c r="AN2979"/>
    </row>
    <row r="2980" spans="1:40" x14ac:dyDescent="0.35">
      <c r="A2980"/>
      <c r="B2980">
        <f t="shared" si="1575"/>
        <v>1046000</v>
      </c>
      <c r="C2980" s="237" t="str">
        <f t="shared" si="1543"/>
        <v>-2.94752892786734E-08+0.000987961009135745i</v>
      </c>
      <c r="D2980" s="208" t="str">
        <f t="shared" si="1544"/>
        <v>-2.51366142816301+0.00757436773670738i</v>
      </c>
      <c r="E2980" t="str">
        <f t="shared" si="1545"/>
        <v>20500</v>
      </c>
      <c r="F2980" t="str">
        <f t="shared" si="1546"/>
        <v>0.327868852459016</v>
      </c>
      <c r="G2980" t="str">
        <f t="shared" si="1541"/>
        <v>0.327868852459016</v>
      </c>
      <c r="H2980" t="str">
        <f t="shared" si="1547"/>
        <v>3.84789795225151+0.151019276145018i</v>
      </c>
      <c r="I2980" t="str">
        <f t="shared" si="1548"/>
        <v>4107.63239456866i</v>
      </c>
      <c r="J2980" t="str">
        <f t="shared" si="1542"/>
        <v>-22837.8107680283+898.618523694996i</v>
      </c>
      <c r="K2980" t="str">
        <f t="shared" si="1549"/>
        <v>0.00706620315200535-0.179583000103742i</v>
      </c>
      <c r="L2980" t="str">
        <f t="shared" si="1550"/>
        <v>0.00147785182268789-0.0318408398458348i</v>
      </c>
      <c r="M2980" t="str">
        <f t="shared" si="1551"/>
        <v>0.00854405497469324-0.211423839949577i</v>
      </c>
      <c r="N2980" t="str">
        <f t="shared" si="1552"/>
        <v>-13.0470665302835i</v>
      </c>
      <c r="O2980" t="str">
        <f t="shared" si="1553"/>
        <v>0.886673348538085-0.462396337563632i</v>
      </c>
      <c r="P2980" t="str">
        <f t="shared" si="1554"/>
        <v>0.113326651461915+0.462396337563632i</v>
      </c>
      <c r="Q2980" t="str">
        <f t="shared" si="1555"/>
        <v>-0.113326651461915+12.5846701927199i</v>
      </c>
      <c r="R2980" t="str">
        <f t="shared" si="1556"/>
        <v>0.0366587600360976-0.00933525187267231i</v>
      </c>
      <c r="S2980" t="str">
        <f t="shared" si="1557"/>
        <v>1.41288967628083i</v>
      </c>
      <c r="T2980" t="str">
        <f t="shared" si="1558"/>
        <v>0.01318968099638+0.0517947836002586i</v>
      </c>
      <c r="U2980" t="str">
        <f t="shared" si="1559"/>
        <v>0.0000499999999999999-0.000135853372620096i</v>
      </c>
      <c r="V2980" t="str">
        <f t="shared" si="1560"/>
        <v>0.00002-0.00152155777334508i</v>
      </c>
      <c r="W2980" t="str">
        <f t="shared" si="1561"/>
        <v>0.0000422237477214653-0.000125897800309676i</v>
      </c>
      <c r="X2980" t="str">
        <f t="shared" si="1562"/>
        <v>0.0000423302080722117-0.000125817180968834i</v>
      </c>
      <c r="Y2980" t="str">
        <f t="shared" si="1563"/>
        <v>0.009+5.25776946504788i</v>
      </c>
      <c r="Z2980" t="str">
        <f t="shared" si="1564"/>
        <v>-0.000286997026216859-0.0000971076879570313i</v>
      </c>
      <c r="AA2980" t="str">
        <f t="shared" si="1565"/>
        <v>0.00392534677683973-2.282384526115i</v>
      </c>
      <c r="AB2980" t="str">
        <f t="shared" si="1566"/>
        <v>0.0440852335693691+0.17311905673223i</v>
      </c>
      <c r="AC2980" t="str">
        <f t="shared" si="1567"/>
        <v>1.03697816240197-0.0078415306284228i</v>
      </c>
      <c r="AD2980" t="str">
        <f t="shared" si="1568"/>
        <v>0.041248388164001+0.16725762751806i</v>
      </c>
      <c r="AE2980" t="str">
        <f t="shared" si="1569"/>
        <v>4.40383676215021E-06-0.0000520079773163305i</v>
      </c>
      <c r="AF2980" t="str">
        <f t="shared" si="1570"/>
        <v>-6.36155938041452-0.143444908408311i</v>
      </c>
      <c r="AG2980" t="str">
        <f t="shared" si="1571"/>
        <v>1.00138250744924-0.000338427062034708i</v>
      </c>
      <c r="AH2980" t="str">
        <f t="shared" si="1572"/>
        <v>-0.0000355380141111581+0.000329752216071268i</v>
      </c>
      <c r="AI2980">
        <f t="shared" si="1573"/>
        <v>-69.586093897838595</v>
      </c>
      <c r="AJ2980">
        <f t="shared" si="1574"/>
        <v>96.151132140509105</v>
      </c>
      <c r="AK2980"/>
      <c r="AL2980"/>
      <c r="AM2980"/>
      <c r="AN2980"/>
    </row>
    <row r="2981" spans="1:40" x14ac:dyDescent="0.35">
      <c r="A2981"/>
      <c r="B2981">
        <f t="shared" si="1575"/>
        <v>1047000</v>
      </c>
      <c r="C2981" s="237" t="str">
        <f t="shared" si="1543"/>
        <v>-2.94190118895939E-08+0.000987017397858401i</v>
      </c>
      <c r="D2981" s="208" t="str">
        <f t="shared" si="1544"/>
        <v>-2.51366142773155+0.00756713338358108i</v>
      </c>
      <c r="E2981" t="str">
        <f t="shared" si="1545"/>
        <v>20500</v>
      </c>
      <c r="F2981" t="str">
        <f t="shared" si="1546"/>
        <v>0.327868852459016</v>
      </c>
      <c r="G2981" t="str">
        <f t="shared" si="1541"/>
        <v>0.327868852459016</v>
      </c>
      <c r="H2981" t="str">
        <f t="shared" si="1547"/>
        <v>3.84791011682758+0.150875549799432i</v>
      </c>
      <c r="I2981" t="str">
        <f t="shared" si="1548"/>
        <v>4111.55938538564i</v>
      </c>
      <c r="J2981" t="str">
        <f t="shared" si="1542"/>
        <v>-22881.5004964826+899.477623622046i</v>
      </c>
      <c r="K2981" t="str">
        <f t="shared" si="1549"/>
        <v>0.0070527312365963-0.179411993198784i</v>
      </c>
      <c r="L2981" t="str">
        <f t="shared" si="1550"/>
        <v>0.00147503620312771-0.0318105589050202i</v>
      </c>
      <c r="M2981" t="str">
        <f t="shared" si="1551"/>
        <v>0.00852776743972401-0.211222552103804i</v>
      </c>
      <c r="N2981" t="str">
        <f t="shared" si="1552"/>
        <v>-13.0595398252455i</v>
      </c>
      <c r="O2981" t="str">
        <f t="shared" si="1553"/>
        <v>0.880836917391958-0.473419818933928i</v>
      </c>
      <c r="P2981" t="str">
        <f t="shared" si="1554"/>
        <v>0.119163082608042+0.473419818933928i</v>
      </c>
      <c r="Q2981" t="str">
        <f t="shared" si="1555"/>
        <v>-0.119163082608042+12.5861200063116i</v>
      </c>
      <c r="R2981" t="str">
        <f t="shared" si="1556"/>
        <v>0.0375214341039687-0.00982306320754499i</v>
      </c>
      <c r="S2981" t="str">
        <f t="shared" si="1557"/>
        <v>1.41424043122947i</v>
      </c>
      <c r="T2981" t="str">
        <f t="shared" si="1558"/>
        <v>0.0138921731466328+0.0530643291475448i</v>
      </c>
      <c r="U2981" t="str">
        <f t="shared" si="1559"/>
        <v>0.0000500000000000001-0.000135723617727432i</v>
      </c>
      <c r="V2981" t="str">
        <f t="shared" si="1560"/>
        <v>0.00002-0.00152010451854723i</v>
      </c>
      <c r="W2981" t="str">
        <f t="shared" si="1561"/>
        <v>0.0000422236525598521-0.00012577980510031i</v>
      </c>
      <c r="X2981" t="str">
        <f t="shared" si="1562"/>
        <v>0.0000423298882124794-0.000125699261713621i</v>
      </c>
      <c r="Y2981" t="str">
        <f t="shared" si="1563"/>
        <v>0.009+5.26279601329362i</v>
      </c>
      <c r="Z2981" t="str">
        <f t="shared" si="1564"/>
        <v>-0.000286454180974662-0.0000970132729748815i</v>
      </c>
      <c r="AA2981" t="str">
        <f t="shared" si="1565"/>
        <v>0.00391785161190542-2.28020450787078i</v>
      </c>
      <c r="AB2981" t="str">
        <f t="shared" si="1566"/>
        <v>0.0464332456655709+0.177362389986039i</v>
      </c>
      <c r="AC2981" t="str">
        <f t="shared" si="1567"/>
        <v>1.03785890858059-0.00829524343759021i</v>
      </c>
      <c r="AD2981" t="str">
        <f t="shared" si="1568"/>
        <v>0.0433708032821116+0.171239230966767i</v>
      </c>
      <c r="AE2981" t="str">
        <f t="shared" si="1569"/>
        <v>4.18873032539731E-06-0.0000532597372352637i</v>
      </c>
      <c r="AF2981" t="str">
        <f t="shared" si="1570"/>
        <v>-6.36157154455913-0.143308416415851i</v>
      </c>
      <c r="AG2981" t="str">
        <f t="shared" si="1571"/>
        <v>1.00141408200002-0.000355568748749555i</v>
      </c>
      <c r="AH2981" t="str">
        <f t="shared" si="1572"/>
        <v>-0.0000343509857928754+0.000337725562780513i</v>
      </c>
      <c r="AI2981">
        <f t="shared" si="1573"/>
        <v>-69.384022300574657</v>
      </c>
      <c r="AJ2981">
        <f t="shared" si="1574"/>
        <v>95.807736630118399</v>
      </c>
      <c r="AK2981"/>
      <c r="AL2981"/>
      <c r="AM2981"/>
      <c r="AN2981"/>
    </row>
    <row r="2982" spans="1:40" x14ac:dyDescent="0.35">
      <c r="A2982"/>
      <c r="B2982">
        <f t="shared" si="1575"/>
        <v>1048000</v>
      </c>
      <c r="C2982" s="237" t="str">
        <f t="shared" si="1543"/>
        <v>-2.93628955230378E-08+0.000986075587365933i</v>
      </c>
      <c r="D2982" s="208" t="str">
        <f t="shared" si="1544"/>
        <v>-2.51366142730132+0.00755991283647215i</v>
      </c>
      <c r="E2982" t="str">
        <f t="shared" si="1545"/>
        <v>20500</v>
      </c>
      <c r="F2982" t="str">
        <f t="shared" si="1546"/>
        <v>0.327868852459016</v>
      </c>
      <c r="G2982" t="str">
        <f t="shared" si="1541"/>
        <v>0.327868852459016</v>
      </c>
      <c r="H2982" t="str">
        <f t="shared" si="1547"/>
        <v>3.84792224668047+0.150732096275973i</v>
      </c>
      <c r="I2982" t="str">
        <f t="shared" si="1548"/>
        <v>4115.48637620263i</v>
      </c>
      <c r="J2982" t="str">
        <f t="shared" si="1542"/>
        <v>-22925.2319733635+900.336723549097i</v>
      </c>
      <c r="K2982" t="str">
        <f t="shared" si="1549"/>
        <v>0.00703929779272266-0.179241311174788i</v>
      </c>
      <c r="L2982" t="str">
        <f t="shared" si="1550"/>
        <v>0.00147222861668806-0.0317803353801254i</v>
      </c>
      <c r="M2982" t="str">
        <f t="shared" si="1551"/>
        <v>0.00851152640941072-0.211021646554913i</v>
      </c>
      <c r="N2982" t="str">
        <f t="shared" si="1552"/>
        <v>-13.0720131202075i</v>
      </c>
      <c r="O2982" t="str">
        <f t="shared" si="1553"/>
        <v>0.874863444695688-0.484369645142215i</v>
      </c>
      <c r="P2982" t="str">
        <f t="shared" si="1554"/>
        <v>0.125136555304312+0.484369645142215i</v>
      </c>
      <c r="Q2982" t="str">
        <f t="shared" si="1555"/>
        <v>-0.125136555304312+12.5876434750653i</v>
      </c>
      <c r="R2982" t="str">
        <f t="shared" si="1556"/>
        <v>0.0383771509165115-0.0103227375346142i</v>
      </c>
      <c r="S2982" t="str">
        <f t="shared" si="1557"/>
        <v>1.41559118617811i</v>
      </c>
      <c r="T2982" t="str">
        <f t="shared" si="1558"/>
        <v>0.0146127762712298+0.0543263565880409i</v>
      </c>
      <c r="U2982" t="str">
        <f t="shared" si="1559"/>
        <v>0.0000500000000000001-0.000135594110458608i</v>
      </c>
      <c r="V2982" t="str">
        <f t="shared" si="1560"/>
        <v>0.00002-0.00151865403713641i</v>
      </c>
      <c r="W2982" t="str">
        <f t="shared" si="1561"/>
        <v>0.0000422235573079545-0.000125662037206242i</v>
      </c>
      <c r="X2982" t="str">
        <f t="shared" si="1562"/>
        <v>0.0000423295689056542-0.000125581569626963i</v>
      </c>
      <c r="Y2982" t="str">
        <f t="shared" si="1563"/>
        <v>0.009+5.26782256153937i</v>
      </c>
      <c r="Z2982" t="str">
        <f t="shared" si="1564"/>
        <v>-0.000285912888939926-0.0000969190421125127i</v>
      </c>
      <c r="AA2982" t="str">
        <f t="shared" si="1565"/>
        <v>0.00391037789399597-2.27802865022492i</v>
      </c>
      <c r="AB2982" t="str">
        <f t="shared" si="1566"/>
        <v>0.0488417919425729+0.181580594694742i</v>
      </c>
      <c r="AC2982" t="str">
        <f t="shared" si="1567"/>
        <v>1.03873315427691-0.00876114732923342i</v>
      </c>
      <c r="AD2982" t="str">
        <f t="shared" si="1568"/>
        <v>0.0455428741299751+0.175193794263236i</v>
      </c>
      <c r="AE2982" t="str">
        <f t="shared" si="1569"/>
        <v>3.95832001092086E-06-0.0000545041355778768i</v>
      </c>
      <c r="AF2982" t="str">
        <f t="shared" si="1570"/>
        <v>-6.36158367398179-0.143172183439501i</v>
      </c>
      <c r="AG2982" t="str">
        <f t="shared" si="1571"/>
        <v>1.00144537395253-0.000373087691271935i</v>
      </c>
      <c r="AH2982" t="str">
        <f t="shared" si="1572"/>
        <v>-0.0000330658268089292+0.000345653962051673i</v>
      </c>
      <c r="AI2982">
        <f t="shared" si="1573"/>
        <v>-69.187607016829404</v>
      </c>
      <c r="AJ2982">
        <f t="shared" si="1574"/>
        <v>95.464380578731024</v>
      </c>
      <c r="AK2982"/>
      <c r="AL2982"/>
      <c r="AM2982"/>
      <c r="AN2982"/>
    </row>
    <row r="2983" spans="1:40" x14ac:dyDescent="0.35">
      <c r="A2983"/>
      <c r="B2983">
        <f t="shared" si="1575"/>
        <v>1049000</v>
      </c>
      <c r="C2983" s="237" t="str">
        <f t="shared" si="1543"/>
        <v>-2.93069395652939E-08+0.000985135572508336i</v>
      </c>
      <c r="D2983" s="208" t="str">
        <f t="shared" si="1544"/>
        <v>-2.51366142687233+0.00755270605589725i</v>
      </c>
      <c r="E2983" t="str">
        <f t="shared" si="1545"/>
        <v>20500</v>
      </c>
      <c r="F2983" t="str">
        <f t="shared" si="1546"/>
        <v>0.327868852459016</v>
      </c>
      <c r="G2983" t="str">
        <f t="shared" si="1541"/>
        <v>0.327868852459016</v>
      </c>
      <c r="H2983" t="str">
        <f t="shared" si="1547"/>
        <v>3.84793434194217+0.150588914799969i</v>
      </c>
      <c r="I2983" t="str">
        <f t="shared" si="1548"/>
        <v>4119.41336701962i</v>
      </c>
      <c r="J2983" t="str">
        <f t="shared" si="1542"/>
        <v>-22969.005198671+901.195823476147i</v>
      </c>
      <c r="K2983" t="str">
        <f t="shared" si="1549"/>
        <v>0.00702590267411119-0.179070953108215i</v>
      </c>
      <c r="L2983" t="str">
        <f t="shared" si="1550"/>
        <v>0.00146942903286119-0.0317501691083599i</v>
      </c>
      <c r="M2983" t="str">
        <f t="shared" si="1551"/>
        <v>0.00849533170697238-0.210821122216575i</v>
      </c>
      <c r="N2983" t="str">
        <f t="shared" si="1552"/>
        <v>-13.0844864151695i</v>
      </c>
      <c r="O2983" t="str">
        <f t="shared" si="1553"/>
        <v>0.868753859808548-0.495244112602814i</v>
      </c>
      <c r="P2983" t="str">
        <f t="shared" si="1554"/>
        <v>0.131246140191452+0.495244112602814i</v>
      </c>
      <c r="Q2983" t="str">
        <f t="shared" si="1555"/>
        <v>-0.131246140191452+12.5892423025667i</v>
      </c>
      <c r="R2983" t="str">
        <f t="shared" si="1556"/>
        <v>0.039225725729997-0.0108341997088986i</v>
      </c>
      <c r="S2983" t="str">
        <f t="shared" si="1557"/>
        <v>1.41694194112676i</v>
      </c>
      <c r="T2983" t="str">
        <f t="shared" si="1558"/>
        <v>0.0153514319660818+0.0555805759579679i</v>
      </c>
      <c r="U2983" t="str">
        <f t="shared" si="1559"/>
        <v>0.0000500000000000001-0.000135464850105454i</v>
      </c>
      <c r="V2983" t="str">
        <f t="shared" si="1560"/>
        <v>0.00002-0.00151720632118108i</v>
      </c>
      <c r="W2983" t="str">
        <f t="shared" si="1561"/>
        <v>0.0000422234619657749-0.000125544495977339i</v>
      </c>
      <c r="X2983" t="str">
        <f t="shared" si="1562"/>
        <v>0.0000423292501492872-0.00012546410405915i</v>
      </c>
      <c r="Y2983" t="str">
        <f t="shared" si="1563"/>
        <v>0.009+5.27284910978511i</v>
      </c>
      <c r="Z2983" t="str">
        <f t="shared" si="1564"/>
        <v>-0.000285373144192649-0.0000968249948275914i</v>
      </c>
      <c r="AA2983" t="str">
        <f t="shared" si="1565"/>
        <v>0.00390292554136174-2.27585694127769i</v>
      </c>
      <c r="AB2983" t="str">
        <f t="shared" si="1566"/>
        <v>0.0513106771903536+0.185772701682442i</v>
      </c>
      <c r="AC2983" t="str">
        <f t="shared" si="1567"/>
        <v>1.03960071066874-0.00923917382406999i</v>
      </c>
      <c r="AD2983" t="str">
        <f t="shared" si="1568"/>
        <v>0.0477642516262414+0.179120697008766i</v>
      </c>
      <c r="AE2983" t="str">
        <f t="shared" si="1569"/>
        <v>3.71272589479901E-06-0.0000557410099120249i</v>
      </c>
      <c r="AF2983" t="str">
        <f t="shared" si="1570"/>
        <v>-6.3615957688145-0.143036208744072i</v>
      </c>
      <c r="AG2983" t="str">
        <f t="shared" si="1571"/>
        <v>1.00147637899699-0.000390979942091929i</v>
      </c>
      <c r="AH2983" t="str">
        <f t="shared" si="1572"/>
        <v>-0.0000316832931562776+0.000353536377355364i</v>
      </c>
      <c r="AI2983">
        <f t="shared" si="1573"/>
        <v>-68.996577153480402</v>
      </c>
      <c r="AJ2983">
        <f t="shared" si="1574"/>
        <v>95.121063959513066</v>
      </c>
      <c r="AK2983"/>
      <c r="AL2983"/>
      <c r="AM2983"/>
      <c r="AN2983"/>
    </row>
    <row r="2984" spans="1:40" x14ac:dyDescent="0.35">
      <c r="A2984"/>
      <c r="B2984">
        <f t="shared" si="1575"/>
        <v>1050000</v>
      </c>
      <c r="C2984" s="237" t="str">
        <f t="shared" si="1543"/>
        <v>-2.92511434055722E-08+0.000984197348155224i</v>
      </c>
      <c r="D2984" s="208" t="str">
        <f t="shared" si="1544"/>
        <v>-2.51366142644455+0.00754551300252339i</v>
      </c>
      <c r="E2984" t="str">
        <f t="shared" si="1545"/>
        <v>20500</v>
      </c>
      <c r="F2984" t="str">
        <f t="shared" si="1546"/>
        <v>0.327868852459016</v>
      </c>
      <c r="G2984" t="str">
        <f t="shared" si="1541"/>
        <v>0.327868852459016</v>
      </c>
      <c r="H2984" t="str">
        <f t="shared" si="1547"/>
        <v>3.84794640274395+0.15044600459967i</v>
      </c>
      <c r="I2984" t="str">
        <f t="shared" si="1548"/>
        <v>4123.3403578366i</v>
      </c>
      <c r="J2984" t="str">
        <f t="shared" si="1542"/>
        <v>-23012.8201724052+902.054923403198i</v>
      </c>
      <c r="K2984" t="str">
        <f t="shared" si="1549"/>
        <v>0.00701254573518279-0.178900918079016i</v>
      </c>
      <c r="L2984" t="str">
        <f t="shared" si="1550"/>
        <v>0.00146663742128395-0.0317200599275476i</v>
      </c>
      <c r="M2984" t="str">
        <f t="shared" si="1551"/>
        <v>0.00847918315646674-0.210620978006564i</v>
      </c>
      <c r="N2984" t="str">
        <f t="shared" si="1552"/>
        <v>-13.0969597101316i</v>
      </c>
      <c r="O2984" t="str">
        <f t="shared" si="1553"/>
        <v>0.862509113266245-0.506041529454526i</v>
      </c>
      <c r="P2984" t="str">
        <f t="shared" si="1554"/>
        <v>0.137490886733755+0.506041529454526i</v>
      </c>
      <c r="Q2984" t="str">
        <f t="shared" si="1555"/>
        <v>-0.137490886733755+12.5909181806771i</v>
      </c>
      <c r="R2984" t="str">
        <f t="shared" si="1556"/>
        <v>0.040066974241969-0.0113573711225031i</v>
      </c>
      <c r="S2984" t="str">
        <f t="shared" si="1557"/>
        <v>1.4182926960754i</v>
      </c>
      <c r="T2984" t="str">
        <f t="shared" si="1558"/>
        <v>0.0161080765096638+0.0568266969212258i</v>
      </c>
      <c r="U2984" t="str">
        <f t="shared" si="1559"/>
        <v>0.0000500000000000001-0.000135335835962496i</v>
      </c>
      <c r="V2984" t="str">
        <f t="shared" si="1560"/>
        <v>0.00002-0.00151576136277996i</v>
      </c>
      <c r="W2984" t="str">
        <f t="shared" si="1561"/>
        <v>0.0000422233665333148-0.000125427180765941i</v>
      </c>
      <c r="X2984" t="str">
        <f t="shared" si="1562"/>
        <v>0.0000423289319409405-0.000125346864362941i</v>
      </c>
      <c r="Y2984" t="str">
        <f t="shared" si="1563"/>
        <v>0.009+5.27787565803085i</v>
      </c>
      <c r="Z2984" t="str">
        <f t="shared" si="1564"/>
        <v>-0.000284834940840991-0.000096731130579924i</v>
      </c>
      <c r="AA2984" t="str">
        <f t="shared" si="1565"/>
        <v>0.00389549447264221-2.27368936917468i</v>
      </c>
      <c r="AB2984" t="str">
        <f t="shared" si="1566"/>
        <v>0.053839688425876+0.189937740528794i</v>
      </c>
      <c r="AC2984" t="str">
        <f t="shared" si="1567"/>
        <v>1.04046138924978-0.00972925094155759i</v>
      </c>
      <c r="AD2984" t="str">
        <f t="shared" si="1568"/>
        <v>0.0500345789272644+0.18301932341789i</v>
      </c>
      <c r="AE2984" t="str">
        <f t="shared" si="1569"/>
        <v>0.000003452069743434-0.0000569701995462176i</v>
      </c>
      <c r="AF2984" t="str">
        <f t="shared" si="1570"/>
        <v>-6.3616078291885-0.142900491597147i</v>
      </c>
      <c r="AG2984" t="str">
        <f t="shared" si="1571"/>
        <v>1.00150709287795-0.000409241504755755i</v>
      </c>
      <c r="AH2984" t="str">
        <f t="shared" si="1572"/>
        <v>-0.0000302041512993701+0.000361371783366953i</v>
      </c>
      <c r="AI2984">
        <f t="shared" si="1573"/>
        <v>-68.810681156745346</v>
      </c>
      <c r="AJ2984">
        <f t="shared" si="1574"/>
        <v>94.777786739096229</v>
      </c>
      <c r="AK2984"/>
      <c r="AL2984"/>
      <c r="AM2984"/>
      <c r="AN2984"/>
    </row>
    <row r="2985" spans="1:40" x14ac:dyDescent="0.35">
      <c r="A2985"/>
      <c r="B2985">
        <f t="shared" si="1575"/>
        <v>1051000</v>
      </c>
      <c r="C2985" s="237" t="str">
        <f t="shared" si="1543"/>
        <v>-2.91955064359868E-08+0.000983260909195739i</v>
      </c>
      <c r="D2985" s="208" t="str">
        <f t="shared" si="1544"/>
        <v>-2.513661426018+0.00753833363716733i</v>
      </c>
      <c r="E2985" t="str">
        <f t="shared" si="1545"/>
        <v>20500</v>
      </c>
      <c r="F2985" t="str">
        <f t="shared" si="1546"/>
        <v>0.327868852459016</v>
      </c>
      <c r="G2985" t="str">
        <f t="shared" si="1541"/>
        <v>0.327868852459016</v>
      </c>
      <c r="H2985" t="str">
        <f t="shared" si="1547"/>
        <v>3.84795842921655+0.150303364906237i</v>
      </c>
      <c r="I2985" t="str">
        <f t="shared" si="1548"/>
        <v>4127.26734865359i</v>
      </c>
      <c r="J2985" t="str">
        <f t="shared" si="1542"/>
        <v>-23056.6768945659+902.914023330249i</v>
      </c>
      <c r="K2985" t="str">
        <f t="shared" si="1549"/>
        <v>0.00699922683104883-0.178731205170621i</v>
      </c>
      <c r="L2985" t="str">
        <f t="shared" si="1550"/>
        <v>0.00146385375173699-0.0316900076761226i</v>
      </c>
      <c r="M2985" t="str">
        <f t="shared" si="1551"/>
        <v>0.00846308058278582-0.210421212846744i</v>
      </c>
      <c r="N2985" t="str">
        <f t="shared" si="1552"/>
        <v>-13.1094330050936i</v>
      </c>
      <c r="O2985" t="str">
        <f t="shared" si="1553"/>
        <v>0.856130176633225-0.516760215823512i</v>
      </c>
      <c r="P2985" t="str">
        <f t="shared" si="1554"/>
        <v>0.143869823366775+0.516760215823512i</v>
      </c>
      <c r="Q2985" t="str">
        <f t="shared" si="1555"/>
        <v>-0.143869823366775+12.5926727892701i</v>
      </c>
      <c r="R2985" t="str">
        <f t="shared" si="1556"/>
        <v>0.040900712667566-0.0118921696910472i</v>
      </c>
      <c r="S2985" t="str">
        <f t="shared" si="1557"/>
        <v>1.41964345102404i</v>
      </c>
      <c r="T2985" t="str">
        <f t="shared" si="1558"/>
        <v>0.0168826408203617+0.0580644288807261i</v>
      </c>
      <c r="U2985" t="str">
        <f t="shared" si="1559"/>
        <v>0.0000500000000000001-0.000135207067326947i</v>
      </c>
      <c r="V2985" t="str">
        <f t="shared" si="1560"/>
        <v>0.00002-0.0015143191540618i</v>
      </c>
      <c r="W2985" t="str">
        <f t="shared" si="1561"/>
        <v>0.0000422232710105763-0.000125310090926857i</v>
      </c>
      <c r="X2985" t="str">
        <f t="shared" si="1562"/>
        <v>0.0000423286142781879-0.000125229849893563i</v>
      </c>
      <c r="Y2985" t="str">
        <f t="shared" si="1563"/>
        <v>0.009+5.2829022062766i</v>
      </c>
      <c r="Z2985" t="str">
        <f t="shared" si="1564"/>
        <v>-0.000284298273021144-0.0000966374488314473i</v>
      </c>
      <c r="AA2985" t="str">
        <f t="shared" si="1565"/>
        <v>0.00388808460686383-2.27152592210662i</v>
      </c>
      <c r="AB2985" t="str">
        <f t="shared" si="1566"/>
        <v>0.0564285947505237+0.194074739941124i</v>
      </c>
      <c r="AC2985" t="str">
        <f t="shared" si="1567"/>
        <v>1.04131500190587-0.0102313031834377i</v>
      </c>
      <c r="AD2985" t="str">
        <f t="shared" si="1568"/>
        <v>0.0523534914905715+0.186889062415397i</v>
      </c>
      <c r="AE2985" t="str">
        <f t="shared" si="1569"/>
        <v>3.17647498892842E-06-0.0000581915455463059i</v>
      </c>
      <c r="AF2985" t="str">
        <f t="shared" si="1570"/>
        <v>-6.36161985523455-0.14276503126907i</v>
      </c>
      <c r="AG2985" t="str">
        <f t="shared" si="1571"/>
        <v>1.00153751139479-0.000427868334619608i</v>
      </c>
      <c r="AH2985" t="str">
        <f t="shared" si="1572"/>
        <v>-0.0000286291780089164+0.000369159166060021i</v>
      </c>
      <c r="AI2985">
        <f t="shared" si="1573"/>
        <v>-68.629685014541309</v>
      </c>
      <c r="AJ2985">
        <f t="shared" si="1574"/>
        <v>94.434548877614731</v>
      </c>
      <c r="AK2985"/>
      <c r="AL2985"/>
      <c r="AM2985"/>
      <c r="AN2985"/>
    </row>
    <row r="2986" spans="1:40" x14ac:dyDescent="0.35">
      <c r="A2986"/>
      <c r="B2986">
        <f t="shared" si="1575"/>
        <v>1052000</v>
      </c>
      <c r="C2986" s="237" t="str">
        <f t="shared" si="1543"/>
        <v>-2.914002805154E-08+0.000982326250538454i</v>
      </c>
      <c r="D2986" s="208" t="str">
        <f t="shared" si="1544"/>
        <v>-2.51366142559267+0.00753116792079482i</v>
      </c>
      <c r="E2986" t="str">
        <f t="shared" si="1545"/>
        <v>20500</v>
      </c>
      <c r="F2986" t="str">
        <f t="shared" si="1546"/>
        <v>0.327868852459016</v>
      </c>
      <c r="G2986" t="str">
        <f t="shared" si="1541"/>
        <v>0.327868852459016</v>
      </c>
      <c r="H2986" t="str">
        <f t="shared" si="1547"/>
        <v>3.84797042149006+0.150160994953732i</v>
      </c>
      <c r="I2986" t="str">
        <f t="shared" si="1548"/>
        <v>4131.19433947058i</v>
      </c>
      <c r="J2986" t="str">
        <f t="shared" si="1542"/>
        <v>-23100.5753651533+903.7731232573i</v>
      </c>
      <c r="K2986" t="str">
        <f t="shared" si="1549"/>
        <v>0.00698594581750671-0.178561813469914i</v>
      </c>
      <c r="L2986" t="str">
        <f t="shared" si="1550"/>
        <v>0.00146107799414384-0.0316600121931265i</v>
      </c>
      <c r="M2986" t="str">
        <f t="shared" si="1551"/>
        <v>0.00844702381165055-0.210221825663041i</v>
      </c>
      <c r="N2986" t="str">
        <f t="shared" si="1552"/>
        <v>-13.1219063000556i</v>
      </c>
      <c r="O2986" t="str">
        <f t="shared" si="1553"/>
        <v>0.849618042351227-0.527398504085164i</v>
      </c>
      <c r="P2986" t="str">
        <f t="shared" si="1554"/>
        <v>0.150381957648773+0.527398504085164i</v>
      </c>
      <c r="Q2986" t="str">
        <f t="shared" si="1555"/>
        <v>-0.150381957648773+12.5945077959704i</v>
      </c>
      <c r="R2986" t="str">
        <f t="shared" si="1556"/>
        <v>0.0417267578168501-0.0124385098420225i</v>
      </c>
      <c r="S2986" t="str">
        <f t="shared" si="1557"/>
        <v>1.42099420597269i</v>
      </c>
      <c r="T2986" t="str">
        <f t="shared" si="1558"/>
        <v>0.0176750504164483+0.0592934810917696i</v>
      </c>
      <c r="U2986" t="str">
        <f t="shared" si="1559"/>
        <v>0.00005-0.000135078543498689i</v>
      </c>
      <c r="V2986" t="str">
        <f t="shared" si="1560"/>
        <v>0.00002-0.00151287968718532i</v>
      </c>
      <c r="W2986" t="str">
        <f t="shared" si="1561"/>
        <v>0.0000422231753975613-0.000125193225817344i</v>
      </c>
      <c r="X2986" t="str">
        <f t="shared" si="1562"/>
        <v>0.0000423282971586154-0.000125113060008693i</v>
      </c>
      <c r="Y2986" t="str">
        <f t="shared" si="1563"/>
        <v>0.009+5.28792875452234i</v>
      </c>
      <c r="Z2986" t="str">
        <f t="shared" si="1564"/>
        <v>-0.000283763134897153-0.00009654394904622i</v>
      </c>
      <c r="AA2986" t="str">
        <f t="shared" si="1565"/>
        <v>0.00388069586343776-2.26936658830913i</v>
      </c>
      <c r="AB2986" t="str">
        <f t="shared" si="1566"/>
        <v>0.0590771472163244+0.198182728133384i</v>
      </c>
      <c r="AC2986" t="str">
        <f t="shared" si="1567"/>
        <v>1.04216136099234-0.0107452515191794i</v>
      </c>
      <c r="AD2986" t="str">
        <f t="shared" si="1568"/>
        <v>0.0547206171397068+0.190729307732698i</v>
      </c>
      <c r="AE2986" t="str">
        <f t="shared" si="1569"/>
        <v>2.88606670429628E-06-0.0000594048907519078i</v>
      </c>
      <c r="AF2986" t="str">
        <f t="shared" si="1570"/>
        <v>-6.36163184708273-0.142629827032937i</v>
      </c>
      <c r="AG2986" t="str">
        <f t="shared" si="1571"/>
        <v>1.00156763040228-0.000446856339610486i</v>
      </c>
      <c r="AH2986" t="str">
        <f t="shared" si="1572"/>
        <v>-0.0000269591602000077+0.00037689752279804i</v>
      </c>
      <c r="AI2986">
        <f t="shared" si="1573"/>
        <v>-68.453370662991659</v>
      </c>
      <c r="AJ2986">
        <f t="shared" si="1574"/>
        <v>94.091350328719372</v>
      </c>
      <c r="AK2986"/>
      <c r="AL2986"/>
      <c r="AM2986"/>
      <c r="AN2986"/>
    </row>
    <row r="2987" spans="1:40" x14ac:dyDescent="0.35">
      <c r="A2987"/>
      <c r="B2987">
        <f t="shared" si="1575"/>
        <v>1053000</v>
      </c>
      <c r="C2987" s="237" t="str">
        <f t="shared" si="1543"/>
        <v>-2.90847076501051E-08+0.000981393367111281i</v>
      </c>
      <c r="D2987" s="208" t="str">
        <f t="shared" si="1544"/>
        <v>-2.51366142516855+0.00752401581451982i</v>
      </c>
      <c r="E2987" t="str">
        <f t="shared" si="1545"/>
        <v>20500</v>
      </c>
      <c r="F2987" t="str">
        <f t="shared" si="1546"/>
        <v>0.327868852459016</v>
      </c>
      <c r="G2987" t="str">
        <f t="shared" si="1541"/>
        <v>0.327868852459016</v>
      </c>
      <c r="H2987" t="str">
        <f t="shared" si="1547"/>
        <v>3.84798237969392+0.150018893979096i</v>
      </c>
      <c r="I2987" t="str">
        <f t="shared" si="1548"/>
        <v>4135.12133028757i</v>
      </c>
      <c r="J2987" t="str">
        <f t="shared" si="1542"/>
        <v>-23144.5155841672+904.63222318435i</v>
      </c>
      <c r="K2987" t="str">
        <f t="shared" si="1549"/>
        <v>0.0069727025510365-0.178392742067226i</v>
      </c>
      <c r="L2987" t="str">
        <f t="shared" si="1550"/>
        <v>0.00145831011857023-0.0316300733182064i</v>
      </c>
      <c r="M2987" t="str">
        <f t="shared" si="1551"/>
        <v>0.00843101266960673-0.210022815385432i</v>
      </c>
      <c r="N2987" t="str">
        <f t="shared" si="1552"/>
        <v>-13.1343795950177i</v>
      </c>
      <c r="O2987" t="str">
        <f t="shared" si="1553"/>
        <v>0.842973723585017-0.537954739123294i</v>
      </c>
      <c r="P2987" t="str">
        <f t="shared" si="1554"/>
        <v>0.157026276414983+0.537954739123294i</v>
      </c>
      <c r="Q2987" t="str">
        <f t="shared" si="1555"/>
        <v>-0.157026276414983+12.5964248558944i</v>
      </c>
      <c r="R2987" t="str">
        <f t="shared" si="1556"/>
        <v>0.0425449271729658-0.0129963025050473i</v>
      </c>
      <c r="S2987" t="str">
        <f t="shared" si="1557"/>
        <v>1.42234496092133i</v>
      </c>
      <c r="T2987" t="str">
        <f t="shared" si="1558"/>
        <v>0.0184852253786633+0.0605135627772329i</v>
      </c>
      <c r="U2987" t="str">
        <f t="shared" si="1559"/>
        <v>0.00005-0.000134950263780267i</v>
      </c>
      <c r="V2987" t="str">
        <f t="shared" si="1560"/>
        <v>0.00002-0.00151144295433899i</v>
      </c>
      <c r="W2987" t="str">
        <f t="shared" si="1561"/>
        <v>0.0000422230796942714-0.000125076584797105i</v>
      </c>
      <c r="X2987" t="str">
        <f t="shared" si="1562"/>
        <v>0.0000423279805798197-0.000124996494068448i</v>
      </c>
      <c r="Y2987" t="str">
        <f t="shared" si="1563"/>
        <v>0.009+5.29295530276808i</v>
      </c>
      <c r="Z2987" t="str">
        <f t="shared" si="1564"/>
        <v>-0.000283229520660762-0.000096450630690408i</v>
      </c>
      <c r="AA2987" t="str">
        <f t="shared" si="1565"/>
        <v>0.00387332816215764-2.26721135606254i</v>
      </c>
      <c r="AB2987" t="str">
        <f t="shared" si="1566"/>
        <v>0.0617850787008771+0.20226073321115i</v>
      </c>
      <c r="AC2987" t="str">
        <f t="shared" si="1567"/>
        <v>1.04300027941225-0.0112710133733015i</v>
      </c>
      <c r="AD2987" t="str">
        <f t="shared" si="1568"/>
        <v>0.0571355761301159+0.194539458002969i</v>
      </c>
      <c r="AE2987" t="str">
        <f t="shared" si="1569"/>
        <v>2.58097157854732E-06-0.0000606100797923949i</v>
      </c>
      <c r="AF2987" t="str">
        <f t="shared" si="1570"/>
        <v>-6.36164380486247-0.142494878164576i</v>
      </c>
      <c r="AG2987" t="str">
        <f t="shared" si="1571"/>
        <v>1.00159744581107-0.000466201380991268i</v>
      </c>
      <c r="AH2987" t="str">
        <f t="shared" si="1572"/>
        <v>-0.0000251948947698152+0.000384585862423218i</v>
      </c>
      <c r="AI2987">
        <f t="shared" si="1573"/>
        <v>-68.28153456989854</v>
      </c>
      <c r="AJ2987">
        <f t="shared" si="1574"/>
        <v>93.748191039614142</v>
      </c>
      <c r="AK2987"/>
      <c r="AL2987"/>
      <c r="AM2987"/>
      <c r="AN2987"/>
    </row>
    <row r="2988" spans="1:40" x14ac:dyDescent="0.35">
      <c r="A2988"/>
      <c r="B2988">
        <f t="shared" si="1575"/>
        <v>1054000</v>
      </c>
      <c r="C2988" s="237" t="str">
        <f t="shared" si="1543"/>
        <v>-2.90295446324107E-08+0.000980462253861386i</v>
      </c>
      <c r="D2988" s="208" t="str">
        <f t="shared" si="1544"/>
        <v>-2.51366142474564+0.00751687727960396i</v>
      </c>
      <c r="E2988" t="str">
        <f t="shared" si="1545"/>
        <v>20500</v>
      </c>
      <c r="F2988" t="str">
        <f t="shared" si="1546"/>
        <v>0.327868852459016</v>
      </c>
      <c r="G2988" t="str">
        <f t="shared" si="1541"/>
        <v>0.327868852459016</v>
      </c>
      <c r="H2988" t="str">
        <f t="shared" si="1547"/>
        <v>3.84799430395701+0.149877061222143i</v>
      </c>
      <c r="I2988" t="str">
        <f t="shared" si="1548"/>
        <v>4139.04832110455i</v>
      </c>
      <c r="J2988" t="str">
        <f t="shared" si="1542"/>
        <v>-23188.4975516078+905.491323111401i</v>
      </c>
      <c r="K2988" t="str">
        <f t="shared" si="1549"/>
        <v>0.00695949688879658-0.17822399005631i</v>
      </c>
      <c r="L2988" t="str">
        <f t="shared" si="1550"/>
        <v>0.00145555009522318-0.0316001908916106i</v>
      </c>
      <c r="M2988" t="str">
        <f t="shared" si="1551"/>
        <v>0.00841504698401976-0.209824180947921i</v>
      </c>
      <c r="N2988" t="str">
        <f t="shared" si="1552"/>
        <v>-13.1468528899797i</v>
      </c>
      <c r="O2988" t="str">
        <f t="shared" si="1553"/>
        <v>0.836198254064925-0.54842727858739i</v>
      </c>
      <c r="P2988" t="str">
        <f t="shared" si="1554"/>
        <v>0.163801745935075+0.54842727858739i</v>
      </c>
      <c r="Q2988" t="str">
        <f t="shared" si="1555"/>
        <v>-0.163801745935075+12.5984256113923i</v>
      </c>
      <c r="R2988" t="str">
        <f t="shared" si="1556"/>
        <v>0.0433550389711411-0.0135654551040957i</v>
      </c>
      <c r="S2988" t="str">
        <f t="shared" si="1557"/>
        <v>1.42369571586998i</v>
      </c>
      <c r="T2988" t="str">
        <f t="shared" si="1558"/>
        <v>0.0193130803155276+0.0617243832445896i</v>
      </c>
      <c r="U2988" t="str">
        <f t="shared" si="1559"/>
        <v>0.00005-0.00013482222747687i</v>
      </c>
      <c r="V2988" t="str">
        <f t="shared" si="1560"/>
        <v>0.00002-0.00151000894774094i</v>
      </c>
      <c r="W2988" t="str">
        <f t="shared" si="1561"/>
        <v>0.0000422229839007088-0.000124960167228269i</v>
      </c>
      <c r="X2988" t="str">
        <f t="shared" si="1562"/>
        <v>0.0000423276645394091-0.000124880151435369i</v>
      </c>
      <c r="Y2988" t="str">
        <f t="shared" si="1563"/>
        <v>0.009+5.29798185101383i</v>
      </c>
      <c r="Z2988" t="str">
        <f t="shared" si="1564"/>
        <v>-0.000282697424531243-0.0000963574932322766i</v>
      </c>
      <c r="AA2988" t="str">
        <f t="shared" si="1565"/>
        <v>0.00386598142319749-2.26506021369162i</v>
      </c>
      <c r="AB2988" t="str">
        <f t="shared" si="1566"/>
        <v>0.0645521037914183+0.206307783562758i</v>
      </c>
      <c r="AC2988" t="str">
        <f t="shared" si="1567"/>
        <v>1.04383157069556-0.0118085026146499i</v>
      </c>
      <c r="AD2988" t="str">
        <f t="shared" si="1568"/>
        <v>0.0595979812162064+0.198318916855365i</v>
      </c>
      <c r="AE2988" t="str">
        <f t="shared" si="1569"/>
        <v>2.26131789164033E-06-0.0000618069591025352i</v>
      </c>
      <c r="AF2988" t="str">
        <f t="shared" si="1570"/>
        <v>-6.36165572870265-0.142360183942539i</v>
      </c>
      <c r="AG2988" t="str">
        <f t="shared" si="1571"/>
        <v>1.00162695358822-0.000485899274131072i</v>
      </c>
      <c r="AH2988" t="str">
        <f t="shared" si="1572"/>
        <v>-0.0000233371884348479+0.00039222320534309i</v>
      </c>
      <c r="AI2988">
        <f t="shared" si="1573"/>
        <v>-68.113986472098361</v>
      </c>
      <c r="AJ2988">
        <f t="shared" si="1574"/>
        <v>93.405070951096633</v>
      </c>
      <c r="AK2988"/>
      <c r="AL2988"/>
      <c r="AM2988"/>
      <c r="AN2988"/>
    </row>
    <row r="2989" spans="1:40" x14ac:dyDescent="0.35">
      <c r="A2989"/>
      <c r="B2989">
        <f t="shared" si="1575"/>
        <v>1055000</v>
      </c>
      <c r="C2989" s="237" t="str">
        <f t="shared" si="1543"/>
        <v>-2.8974538402024E-08+0.000979532905755088i</v>
      </c>
      <c r="D2989" s="208" t="str">
        <f t="shared" si="1544"/>
        <v>-2.51366142432392+0.00750975227745568i</v>
      </c>
      <c r="E2989" t="str">
        <f t="shared" si="1545"/>
        <v>20500</v>
      </c>
      <c r="F2989" t="str">
        <f t="shared" si="1546"/>
        <v>0.327868852459016</v>
      </c>
      <c r="G2989" t="str">
        <f t="shared" si="1541"/>
        <v>0.327868852459016</v>
      </c>
      <c r="H2989" t="str">
        <f t="shared" si="1547"/>
        <v>3.84800619440755+0.149735495925541i</v>
      </c>
      <c r="I2989" t="str">
        <f t="shared" si="1548"/>
        <v>4142.97531192154i</v>
      </c>
      <c r="J2989" t="str">
        <f t="shared" si="1542"/>
        <v>-23232.5212674751+906.350423038451i</v>
      </c>
      <c r="K2989" t="str">
        <f t="shared" si="1549"/>
        <v>0.00694632868862019-0.178055556534335i</v>
      </c>
      <c r="L2989" t="str">
        <f t="shared" si="1550"/>
        <v>0.00145279789445026-0.0315703647541874i</v>
      </c>
      <c r="M2989" t="str">
        <f t="shared" si="1551"/>
        <v>0.00839912658307045-0.209625921288522i</v>
      </c>
      <c r="N2989" t="str">
        <f t="shared" si="1552"/>
        <v>-13.1593261849417i</v>
      </c>
      <c r="O2989" t="str">
        <f t="shared" si="1553"/>
        <v>0.829292687925696-0.558814493148642i</v>
      </c>
      <c r="P2989" t="str">
        <f t="shared" si="1554"/>
        <v>0.170707312074304+0.558814493148642i</v>
      </c>
      <c r="Q2989" t="str">
        <f t="shared" si="1555"/>
        <v>-0.170707312074304+12.6005116917931i</v>
      </c>
      <c r="R2989" t="str">
        <f t="shared" si="1556"/>
        <v>0.0441569122785291-0.0141458715517852i</v>
      </c>
      <c r="S2989" t="str">
        <f t="shared" si="1557"/>
        <v>1.42504647081862i</v>
      </c>
      <c r="T2989" t="str">
        <f t="shared" si="1558"/>
        <v>0.020158524331525+0.0629256520047653i</v>
      </c>
      <c r="U2989" t="str">
        <f t="shared" si="1559"/>
        <v>0.00005-0.000134694433896323i</v>
      </c>
      <c r="V2989" t="str">
        <f t="shared" si="1560"/>
        <v>0.00002-0.00150857765963882i</v>
      </c>
      <c r="W2989" t="str">
        <f t="shared" si="1561"/>
        <v>0.0000422228880168753-0.000124843972475387i</v>
      </c>
      <c r="X2989" t="str">
        <f t="shared" si="1562"/>
        <v>0.0000423273490350037-0.000124764031474422i</v>
      </c>
      <c r="Y2989" t="str">
        <f t="shared" si="1563"/>
        <v>0.009+5.30300839925957i</v>
      </c>
      <c r="Z2989" t="str">
        <f t="shared" si="1564"/>
        <v>-0.000282166840755276-0.0000962645361421812i</v>
      </c>
      <c r="AA2989" t="str">
        <f t="shared" si="1565"/>
        <v>0.00385865556710951-2.26291314956547i</v>
      </c>
      <c r="AB2989" t="str">
        <f t="shared" si="1566"/>
        <v>0.0673779186784728+0.210322908256559i</v>
      </c>
      <c r="AC2989" t="str">
        <f t="shared" si="1567"/>
        <v>1.04465504907925-0.0123576295477116i</v>
      </c>
      <c r="AD2989" t="str">
        <f t="shared" si="1568"/>
        <v>0.0621074377197302+0.202067093008463i</v>
      </c>
      <c r="AE2989" t="str">
        <f t="shared" si="1569"/>
        <v>1.92723548927737E-06-0.0000629953769378695i</v>
      </c>
      <c r="AF2989" t="str">
        <f t="shared" si="1570"/>
        <v>-6.36166761873147-0.142225743648085i</v>
      </c>
      <c r="AG2989" t="str">
        <f t="shared" si="1571"/>
        <v>1.00165614975773-0.000505945789282114i</v>
      </c>
      <c r="AH2989" t="str">
        <f t="shared" si="1572"/>
        <v>-0.0000213868575676057+0.000399808583615355i</v>
      </c>
      <c r="AI2989">
        <f t="shared" si="1573"/>
        <v>-67.950548247055465</v>
      </c>
      <c r="AJ2989">
        <f t="shared" si="1574"/>
        <v>93.061989997570507</v>
      </c>
      <c r="AK2989"/>
      <c r="AL2989"/>
      <c r="AM2989"/>
      <c r="AN2989"/>
    </row>
    <row r="2990" spans="1:40" x14ac:dyDescent="0.35">
      <c r="A2990"/>
      <c r="B2990">
        <f t="shared" si="1575"/>
        <v>1056000</v>
      </c>
      <c r="C2990" s="237" t="str">
        <f t="shared" si="1543"/>
        <v>-2.89196883653349E-08+0.000978605317777773i</v>
      </c>
      <c r="D2990" s="208" t="str">
        <f t="shared" si="1544"/>
        <v>-2.5136614239034+0.0075026407696296i</v>
      </c>
      <c r="E2990" t="str">
        <f t="shared" si="1545"/>
        <v>20500</v>
      </c>
      <c r="F2990" t="str">
        <f t="shared" si="1546"/>
        <v>0.327868852459016</v>
      </c>
      <c r="G2990" t="str">
        <f t="shared" si="1541"/>
        <v>0.327868852459016</v>
      </c>
      <c r="H2990" t="str">
        <f t="shared" si="1547"/>
        <v>3.84801805117321+0.149594197334805i</v>
      </c>
      <c r="I2990" t="str">
        <f t="shared" si="1548"/>
        <v>4146.90230273853i</v>
      </c>
      <c r="J2990" t="str">
        <f t="shared" si="1542"/>
        <v>-23276.5867317689+907.209522965503i</v>
      </c>
      <c r="K2990" t="str">
        <f t="shared" si="1549"/>
        <v>0.00693319780901157-0.17788744060186i</v>
      </c>
      <c r="L2990" t="str">
        <f t="shared" si="1550"/>
        <v>0.00145005348673881-0.0315405947473812i</v>
      </c>
      <c r="M2990" t="str">
        <f t="shared" si="1551"/>
        <v>0.00838325129575038-0.209428035349241i</v>
      </c>
      <c r="N2990" t="str">
        <f t="shared" si="1552"/>
        <v>-13.1717994799038i</v>
      </c>
      <c r="O2990" t="str">
        <f t="shared" si="1553"/>
        <v>0.822258099542642-0.569114766753177i</v>
      </c>
      <c r="P2990" t="str">
        <f t="shared" si="1554"/>
        <v>0.177741900457358+0.569114766753177i</v>
      </c>
      <c r="Q2990" t="str">
        <f t="shared" si="1555"/>
        <v>-0.177741900457358+12.6026847131506i</v>
      </c>
      <c r="R2990" t="str">
        <f t="shared" si="1556"/>
        <v>0.0449503670747238-0.0147374522456845i</v>
      </c>
      <c r="S2990" t="str">
        <f t="shared" si="1557"/>
        <v>1.42639722576726i</v>
      </c>
      <c r="T2990" t="str">
        <f t="shared" si="1558"/>
        <v>0.0210214609981218+0.064117078892606i</v>
      </c>
      <c r="U2990" t="str">
        <f t="shared" si="1559"/>
        <v>0.00005-0.000134566882349073i</v>
      </c>
      <c r="V2990" t="str">
        <f t="shared" si="1560"/>
        <v>0.00002-0.00150714908230962i</v>
      </c>
      <c r="W2990" t="str">
        <f t="shared" si="1561"/>
        <v>0.0000422227920427725-0.000124727999905414i</v>
      </c>
      <c r="X2990" t="str">
        <f t="shared" si="1562"/>
        <v>0.000042327034064234-0.000124648133552972i</v>
      </c>
      <c r="Y2990" t="str">
        <f t="shared" si="1563"/>
        <v>0.009+5.30803494750531i</v>
      </c>
      <c r="Z2990" t="str">
        <f t="shared" si="1564"/>
        <v>-0.000281637763606753-0.0000961717588925536i</v>
      </c>
      <c r="AA2990" t="str">
        <f t="shared" si="1565"/>
        <v>0.00385135051482197-2.26077015209722i</v>
      </c>
      <c r="AB2990" t="str">
        <f t="shared" si="1566"/>
        <v>0.0702622010589893+0.214305137443581i</v>
      </c>
      <c r="AC2990" t="str">
        <f t="shared" si="1567"/>
        <v>1.04547052958813-0.0129183009059376i</v>
      </c>
      <c r="AD2990" t="str">
        <f t="shared" si="1568"/>
        <v>0.0646635435991604+0.20578340036251i</v>
      </c>
      <c r="AE2990" t="str">
        <f t="shared" si="1569"/>
        <v>1.57885575759779E-06-0.000064175183389647i</v>
      </c>
      <c r="AF2990" t="str">
        <f t="shared" si="1570"/>
        <v>-6.36167947507661-0.142091556565175i</v>
      </c>
      <c r="AG2990" t="str">
        <f t="shared" si="1571"/>
        <v>1.00168503040094-0.000526336652360266i</v>
      </c>
      <c r="AH2990" t="str">
        <f t="shared" si="1572"/>
        <v>-0.0000193447280329781+0.000407341041029926i</v>
      </c>
      <c r="AI2990">
        <f t="shared" si="1573"/>
        <v>-67.79105290194488</v>
      </c>
      <c r="AJ2990">
        <f t="shared" si="1574"/>
        <v>92.718948107088224</v>
      </c>
      <c r="AK2990"/>
      <c r="AL2990"/>
      <c r="AM2990"/>
      <c r="AN2990"/>
    </row>
    <row r="2991" spans="1:40" x14ac:dyDescent="0.35">
      <c r="A2991"/>
      <c r="B2991">
        <f t="shared" si="1575"/>
        <v>1057000</v>
      </c>
      <c r="C2991" s="237" t="str">
        <f t="shared" si="1543"/>
        <v>-2.88649939315402E-08+0.000977679484933809i</v>
      </c>
      <c r="D2991" s="208" t="str">
        <f t="shared" si="1544"/>
        <v>-2.51366142348408+0.00749554271782587i</v>
      </c>
      <c r="E2991" t="str">
        <f t="shared" si="1545"/>
        <v>20500</v>
      </c>
      <c r="F2991" t="str">
        <f t="shared" si="1546"/>
        <v>0.327868852459016</v>
      </c>
      <c r="G2991" t="str">
        <f t="shared" si="1541"/>
        <v>0.327868852459016</v>
      </c>
      <c r="H2991" t="str">
        <f t="shared" si="1547"/>
        <v>3.84802987438102+0.149453164698278i</v>
      </c>
      <c r="I2991" t="str">
        <f t="shared" si="1548"/>
        <v>4150.82929355551i</v>
      </c>
      <c r="J2991" t="str">
        <f t="shared" si="1542"/>
        <v>-23320.6939444893+908.068622892553i</v>
      </c>
      <c r="K2991" t="str">
        <f t="shared" si="1549"/>
        <v>0.00692010410914182-0.177719641362825i</v>
      </c>
      <c r="L2991" t="str">
        <f t="shared" si="1550"/>
        <v>0.00144731684271506-0.0315108807132297i</v>
      </c>
      <c r="M2991" t="str">
        <f t="shared" si="1551"/>
        <v>0.00836742095185688-0.209230522076055i</v>
      </c>
      <c r="N2991" t="str">
        <f t="shared" si="1552"/>
        <v>-13.1842727748658i</v>
      </c>
      <c r="O2991" t="str">
        <f t="shared" si="1553"/>
        <v>0.815095583364664-0.579326496873238i</v>
      </c>
      <c r="P2991" t="str">
        <f t="shared" si="1554"/>
        <v>0.184904416635336+0.579326496873238i</v>
      </c>
      <c r="Q2991" t="str">
        <f t="shared" si="1555"/>
        <v>-0.184904416635336+12.6049462779926i</v>
      </c>
      <c r="R2991" t="str">
        <f t="shared" si="1556"/>
        <v>0.0457352243329441-0.0153400940667158i</v>
      </c>
      <c r="S2991" t="str">
        <f t="shared" si="1557"/>
        <v>1.4277479807159i</v>
      </c>
      <c r="T2991" t="str">
        <f t="shared" si="1558"/>
        <v>0.0219017883277454+0.0652983741889496i</v>
      </c>
      <c r="U2991" t="str">
        <f t="shared" si="1559"/>
        <v>0.00005-0.000134439572148175i</v>
      </c>
      <c r="V2991" t="str">
        <f t="shared" si="1560"/>
        <v>0.00002-0.00150572320805956i</v>
      </c>
      <c r="W2991" t="str">
        <f t="shared" si="1561"/>
        <v>0.0000422226959784022-0.000124612248887703i</v>
      </c>
      <c r="X2991" t="str">
        <f t="shared" si="1562"/>
        <v>0.0000423267196247424-0.000124532457040783i</v>
      </c>
      <c r="Y2991" t="str">
        <f t="shared" si="1563"/>
        <v>0.009+5.31306149575106i</v>
      </c>
      <c r="Z2991" t="str">
        <f t="shared" si="1564"/>
        <v>-0.000281110187386655-0.0000960791609578946i</v>
      </c>
      <c r="AA2991" t="str">
        <f t="shared" si="1565"/>
        <v>0.00384406618763697-2.25863120974385i</v>
      </c>
      <c r="AB2991" t="str">
        <f t="shared" si="1566"/>
        <v>0.0732046100493665+0.218253502765532i</v>
      </c>
      <c r="AC2991" t="str">
        <f t="shared" si="1567"/>
        <v>1.04627782811646-0.0134904198471465i</v>
      </c>
      <c r="AD2991" t="str">
        <f t="shared" si="1568"/>
        <v>0.067265889520178+0.209467258090608i</v>
      </c>
      <c r="AE2991" t="str">
        <f t="shared" si="1569"/>
        <v>1.21631159774911E-06-0.0000653462303994047i</v>
      </c>
      <c r="AF2991" t="str">
        <f t="shared" si="1570"/>
        <v>-6.3616912978651-0.141957621980452i</v>
      </c>
      <c r="AG2991" t="str">
        <f t="shared" si="1571"/>
        <v>1.00171359165709-0.00054706754573031i</v>
      </c>
      <c r="AH2991" t="str">
        <f t="shared" si="1572"/>
        <v>-0.0000172116350242459+0.000414819633188617i</v>
      </c>
      <c r="AI2991">
        <f t="shared" si="1573"/>
        <v>-67.635343665836245</v>
      </c>
      <c r="AJ2991">
        <f t="shared" si="1574"/>
        <v>92.375945201390962</v>
      </c>
      <c r="AK2991"/>
      <c r="AL2991"/>
      <c r="AM2991"/>
      <c r="AN2991"/>
    </row>
    <row r="2992" spans="1:40" x14ac:dyDescent="0.35">
      <c r="A2992"/>
      <c r="B2992">
        <f t="shared" si="1575"/>
        <v>1058000</v>
      </c>
      <c r="C2992" s="237" t="str">
        <f t="shared" si="1543"/>
        <v>-2.88104545126273E-08+0.000976755402246444i</v>
      </c>
      <c r="D2992" s="208" t="str">
        <f t="shared" si="1544"/>
        <v>-2.51366142306595+0.00748845808388941i</v>
      </c>
      <c r="E2992" t="str">
        <f t="shared" si="1545"/>
        <v>20500</v>
      </c>
      <c r="F2992" t="str">
        <f t="shared" si="1546"/>
        <v>0.327868852459016</v>
      </c>
      <c r="G2992" t="str">
        <f t="shared" si="1541"/>
        <v>0.327868852459016</v>
      </c>
      <c r="H2992" t="str">
        <f t="shared" si="1547"/>
        <v>3.84804166415744+0.149312397267121i</v>
      </c>
      <c r="I2992" t="str">
        <f t="shared" si="1548"/>
        <v>4154.7562843725i</v>
      </c>
      <c r="J2992" t="str">
        <f t="shared" si="1542"/>
        <v>-23364.8429056364+908.927722819603i</v>
      </c>
      <c r="K2992" t="str">
        <f t="shared" si="1549"/>
        <v>0.00690704744884545-0.177552157924531i</v>
      </c>
      <c r="L2992" t="str">
        <f t="shared" si="1550"/>
        <v>0.00144458793314346-0.0314812224943623i</v>
      </c>
      <c r="M2992" t="str">
        <f t="shared" si="1551"/>
        <v>0.00835163538198891-0.209033380418893i</v>
      </c>
      <c r="N2992" t="str">
        <f t="shared" si="1552"/>
        <v>-13.1967460698278i</v>
      </c>
      <c r="O2992" t="str">
        <f t="shared" si="1553"/>
        <v>0.807806253743638-0.589448094757011i</v>
      </c>
      <c r="P2992" t="str">
        <f t="shared" si="1554"/>
        <v>0.192193746256362+0.589448094757011i</v>
      </c>
      <c r="Q2992" t="str">
        <f t="shared" si="1555"/>
        <v>-0.192193746256362+12.6072979750708i</v>
      </c>
      <c r="R2992" t="str">
        <f t="shared" si="1556"/>
        <v>0.0465113061018947-0.0159536903797367i</v>
      </c>
      <c r="S2992" t="str">
        <f t="shared" si="1557"/>
        <v>1.42909873566455i</v>
      </c>
      <c r="T2992" t="str">
        <f t="shared" si="1558"/>
        <v>0.0227993987508654+0.0664692487443246i</v>
      </c>
      <c r="U2992" t="str">
        <f t="shared" si="1559"/>
        <v>0.00005-0.000134312502609282i</v>
      </c>
      <c r="V2992" t="str">
        <f t="shared" si="1560"/>
        <v>0.00002-0.00150430002922396i</v>
      </c>
      <c r="W2992" t="str">
        <f t="shared" si="1561"/>
        <v>0.0000422225998237669-0.000124496718793989i</v>
      </c>
      <c r="X2992" t="str">
        <f t="shared" si="1562"/>
        <v>0.0000423264057141822-0.000124417001309993i</v>
      </c>
      <c r="Y2992" t="str">
        <f t="shared" si="1563"/>
        <v>0.009+5.3180880439968i</v>
      </c>
      <c r="Z2992" t="str">
        <f t="shared" si="1564"/>
        <v>-0.00028058410642286-0.0000959867418147631i</v>
      </c>
      <c r="AA2992" t="str">
        <f t="shared" si="1565"/>
        <v>0.00383680250722847-2.25649631100599i</v>
      </c>
      <c r="AB2992" t="str">
        <f t="shared" si="1566"/>
        <v>0.0762047861088486+0.222167037768259i</v>
      </c>
      <c r="AC2992" t="str">
        <f t="shared" si="1567"/>
        <v>1.04707676151029-0.0140738859510943i</v>
      </c>
      <c r="AD2992" t="str">
        <f t="shared" si="1568"/>
        <v>0.0699140589274662+0.213118090729196i</v>
      </c>
      <c r="AE2992" t="str">
        <f t="shared" si="1569"/>
        <v>8.39737400320259E-07-0.0000665083717732904i</v>
      </c>
      <c r="AF2992" t="str">
        <f t="shared" si="1570"/>
        <v>-6.36170308722339-0.141823939183232i</v>
      </c>
      <c r="AG2992" t="str">
        <f t="shared" si="1571"/>
        <v>1.00174182972375-0.000568134108997423i</v>
      </c>
      <c r="AH2992" t="str">
        <f t="shared" si="1572"/>
        <v>-0.0000149884228986184+0.000422243427583239i</v>
      </c>
      <c r="AI2992">
        <f t="shared" si="1573"/>
        <v>-67.483273172597961</v>
      </c>
      <c r="AJ2992">
        <f t="shared" si="1574"/>
        <v>92.032981195928755</v>
      </c>
      <c r="AK2992"/>
      <c r="AL2992"/>
      <c r="AM2992"/>
      <c r="AN2992"/>
    </row>
    <row r="2993" spans="1:40" x14ac:dyDescent="0.35">
      <c r="A2993"/>
      <c r="B2993">
        <f t="shared" si="1575"/>
        <v>1059000</v>
      </c>
      <c r="C2993" s="237" t="str">
        <f t="shared" si="1543"/>
        <v>-2.87560695233583E-08+0.000975833064757728i</v>
      </c>
      <c r="D2993" s="208" t="str">
        <f t="shared" si="1544"/>
        <v>-2.51366142264899+0.00748138682980925i</v>
      </c>
      <c r="E2993" t="str">
        <f t="shared" si="1545"/>
        <v>20500</v>
      </c>
      <c r="F2993" t="str">
        <f t="shared" si="1546"/>
        <v>0.327868852459016</v>
      </c>
      <c r="G2993" t="str">
        <f t="shared" si="1541"/>
        <v>0.327868852459016</v>
      </c>
      <c r="H2993" t="str">
        <f t="shared" si="1547"/>
        <v>3.84805342062827+0.149171894295296i</v>
      </c>
      <c r="I2993" t="str">
        <f t="shared" si="1548"/>
        <v>4158.68327518949i</v>
      </c>
      <c r="J2993" t="str">
        <f t="shared" si="1542"/>
        <v>-23409.0336152101+909.786822746654i</v>
      </c>
      <c r="K2993" t="str">
        <f t="shared" si="1549"/>
        <v>0.00689402768861663-0.177384989397627i</v>
      </c>
      <c r="L2993" t="str">
        <f t="shared" si="1550"/>
        <v>0.00144186672892581-0.0314516199339956i</v>
      </c>
      <c r="M2993" t="str">
        <f t="shared" si="1551"/>
        <v>0.00833589441754244-0.208836609331623i</v>
      </c>
      <c r="N2993" t="str">
        <f t="shared" si="1552"/>
        <v>-13.2092193647898i</v>
      </c>
      <c r="O2993" t="str">
        <f t="shared" si="1553"/>
        <v>0.800391244761265-0.599477985675465i</v>
      </c>
      <c r="P2993" t="str">
        <f t="shared" si="1554"/>
        <v>0.199608755238735+0.599477985675465i</v>
      </c>
      <c r="Q2993" t="str">
        <f t="shared" si="1555"/>
        <v>-0.199608755238735+12.6097413791143i</v>
      </c>
      <c r="R2993" t="str">
        <f t="shared" si="1556"/>
        <v>0.0472784355881064-0.0165781310362445i</v>
      </c>
      <c r="S2993" t="str">
        <f t="shared" si="1557"/>
        <v>1.43044949061319i</v>
      </c>
      <c r="T2993" t="str">
        <f t="shared" si="1558"/>
        <v>0.0237141790961147+0.0676294141039953i</v>
      </c>
      <c r="U2993" t="str">
        <f t="shared" si="1559"/>
        <v>0.00005-0.000134185673050634i</v>
      </c>
      <c r="V2993" t="str">
        <f t="shared" si="1560"/>
        <v>0.00002-0.0015028795381671i</v>
      </c>
      <c r="W2993" t="str">
        <f t="shared" si="1561"/>
        <v>0.0000422225035788679-0.000124381408998384i</v>
      </c>
      <c r="X2993" t="str">
        <f t="shared" si="1562"/>
        <v>0.0000423260923302181-0.000124301765735126i</v>
      </c>
      <c r="Y2993" t="str">
        <f t="shared" si="1563"/>
        <v>0.009+5.32311459224255i</v>
      </c>
      <c r="Z2993" t="str">
        <f t="shared" si="1564"/>
        <v>-0.000280059515070053-0.0000958945009417662i</v>
      </c>
      <c r="AA2993" t="str">
        <f t="shared" si="1565"/>
        <v>0.00382955939564007-2.25436544442771i</v>
      </c>
      <c r="AB2993" t="str">
        <f t="shared" si="1566"/>
        <v>0.0792623509730824+0.226044778319695i</v>
      </c>
      <c r="AC2993" t="str">
        <f t="shared" si="1567"/>
        <v>1.0478671476504-0.0146685952191618i</v>
      </c>
      <c r="AD2993" t="str">
        <f t="shared" si="1568"/>
        <v>0.0726076281173986+0.216735328267151i</v>
      </c>
      <c r="AE2993" t="str">
        <f t="shared" si="1569"/>
        <v>4.49269019682919E-07-0.0000676614631959302i</v>
      </c>
      <c r="AF2993" t="str">
        <f t="shared" si="1570"/>
        <v>-6.36171484327726-0.141690507465487i</v>
      </c>
      <c r="AG2993" t="str">
        <f t="shared" si="1571"/>
        <v>1.00176974085728-0.000589531939801499i</v>
      </c>
      <c r="AH2993" t="str">
        <f t="shared" si="1572"/>
        <v>-0.0000126759450125569+0.000429611503670764i</v>
      </c>
      <c r="AI2993">
        <f t="shared" si="1573"/>
        <v>-67.334702723880767</v>
      </c>
      <c r="AJ2993">
        <f t="shared" si="1574"/>
        <v>91.690055999901588</v>
      </c>
      <c r="AK2993"/>
      <c r="AL2993"/>
      <c r="AM2993"/>
      <c r="AN2993"/>
    </row>
    <row r="2994" spans="1:40" x14ac:dyDescent="0.35">
      <c r="A2994"/>
      <c r="B2994">
        <f t="shared" si="1575"/>
        <v>1060000</v>
      </c>
      <c r="C2994" s="237" t="str">
        <f t="shared" si="1543"/>
        <v>-2.87018383812551E-08+0.000974912467528422i</v>
      </c>
      <c r="D2994" s="208" t="str">
        <f t="shared" si="1544"/>
        <v>-2.51366142223321+0.0074743289177179i</v>
      </c>
      <c r="E2994" t="str">
        <f t="shared" si="1545"/>
        <v>20500</v>
      </c>
      <c r="F2994" t="str">
        <f t="shared" si="1546"/>
        <v>0.327868852459016</v>
      </c>
      <c r="G2994" t="str">
        <f t="shared" si="1541"/>
        <v>0.327868852459016</v>
      </c>
      <c r="H2994" t="str">
        <f t="shared" si="1547"/>
        <v>3.84806514391882+0.149031655039558i</v>
      </c>
      <c r="I2994" t="str">
        <f t="shared" si="1548"/>
        <v>4162.61026600648i</v>
      </c>
      <c r="J2994" t="str">
        <f t="shared" si="1542"/>
        <v>-23453.2660732104+910.645922673704i</v>
      </c>
      <c r="K2994" t="str">
        <f t="shared" si="1549"/>
        <v>0.00688104468960533-0.177218134896093i</v>
      </c>
      <c r="L2994" t="str">
        <f t="shared" si="1550"/>
        <v>0.00143915320110056-0.0314220728759322i</v>
      </c>
      <c r="M2994" t="str">
        <f t="shared" si="1551"/>
        <v>0.00832019789070589-0.208640207772025i</v>
      </c>
      <c r="N2994" t="str">
        <f t="shared" si="1552"/>
        <v>-13.2216926597519i</v>
      </c>
      <c r="O2994" t="str">
        <f t="shared" si="1553"/>
        <v>0.792851710052516-0.60941460916752i</v>
      </c>
      <c r="P2994" t="str">
        <f t="shared" si="1554"/>
        <v>0.207148289947484+0.60941460916752i</v>
      </c>
      <c r="Q2994" t="str">
        <f t="shared" si="1555"/>
        <v>-0.207148289947484+12.6122780505844i</v>
      </c>
      <c r="R2994" t="str">
        <f t="shared" si="1556"/>
        <v>0.0480364372388083-0.0172133023793123i</v>
      </c>
      <c r="S2994" t="str">
        <f t="shared" si="1557"/>
        <v>1.43180024556183i</v>
      </c>
      <c r="T2994" t="str">
        <f t="shared" si="1558"/>
        <v>0.0246460105736294+0.0687785826344412i</v>
      </c>
      <c r="U2994" t="str">
        <f t="shared" si="1559"/>
        <v>0.0000499999999999999-0.000134059082793038i</v>
      </c>
      <c r="V2994" t="str">
        <f t="shared" si="1560"/>
        <v>0.00002-0.00150146172728203i</v>
      </c>
      <c r="W2994" t="str">
        <f t="shared" si="1561"/>
        <v>0.000042222407243707-0.000124266318877355i</v>
      </c>
      <c r="X2994" t="str">
        <f t="shared" si="1562"/>
        <v>0.000042325779470525-0.00012418674969305i</v>
      </c>
      <c r="Y2994" t="str">
        <f t="shared" si="1563"/>
        <v>0.009+5.32814114048829i</v>
      </c>
      <c r="Z2994" t="str">
        <f t="shared" si="1564"/>
        <v>-0.000279536407709494-0.0000958024378195465i</v>
      </c>
      <c r="AA2994" t="str">
        <f t="shared" si="1565"/>
        <v>0.00382233677528294-2.25223859859632i</v>
      </c>
      <c r="AB2994" t="str">
        <f t="shared" si="1566"/>
        <v>0.0823769075984322+0.229885763032607i</v>
      </c>
      <c r="AC2994" t="str">
        <f t="shared" si="1567"/>
        <v>1.0486488055358-0.0152744400762666i</v>
      </c>
      <c r="AD2994" t="str">
        <f t="shared" si="1568"/>
        <v>0.0753461663119339+0.220318406234076i</v>
      </c>
      <c r="AE2994" t="str">
        <f t="shared" si="1569"/>
        <v>4.50437482215917E-08-0.0000688053622439949i</v>
      </c>
      <c r="AF2994" t="str">
        <f t="shared" si="1570"/>
        <v>-6.36172656615203-0.14155732612184i</v>
      </c>
      <c r="AG2994" t="str">
        <f t="shared" si="1571"/>
        <v>1.00179732137326-0.000611256594616822i</v>
      </c>
      <c r="AH2994" t="str">
        <f t="shared" si="1572"/>
        <v>-0.0000102750635567908+0.000436922952946621i</v>
      </c>
      <c r="AI2994">
        <f t="shared" si="1573"/>
        <v>-67.189501622924524</v>
      </c>
      <c r="AJ2994">
        <f t="shared" si="1574"/>
        <v>91.347169516295622</v>
      </c>
      <c r="AK2994"/>
      <c r="AL2994"/>
      <c r="AM2994"/>
      <c r="AN2994"/>
    </row>
    <row r="2995" spans="1:40" x14ac:dyDescent="0.35">
      <c r="A2995"/>
      <c r="B2995">
        <f t="shared" si="1575"/>
        <v>1061000</v>
      </c>
      <c r="C2995" s="237" t="str">
        <f t="shared" si="1543"/>
        <v>-2.86477605065829E-08+0.000973993605637903i</v>
      </c>
      <c r="D2995" s="208" t="str">
        <f t="shared" si="1544"/>
        <v>-2.51366142181862+0.00746728430989059i</v>
      </c>
      <c r="E2995" t="str">
        <f t="shared" si="1545"/>
        <v>20500</v>
      </c>
      <c r="F2995" t="str">
        <f t="shared" si="1546"/>
        <v>0.327868852459016</v>
      </c>
      <c r="G2995" t="str">
        <f t="shared" si="1541"/>
        <v>0.327868852459016</v>
      </c>
      <c r="H2995" t="str">
        <f t="shared" si="1547"/>
        <v>3.84807683415376+0.148891678759441i</v>
      </c>
      <c r="I2995" t="str">
        <f t="shared" si="1548"/>
        <v>4166.53725682346i</v>
      </c>
      <c r="J2995" t="str">
        <f t="shared" si="1542"/>
        <v>-23497.5402796373+911.505022600756i</v>
      </c>
      <c r="K2995" t="str">
        <f t="shared" si="1549"/>
        <v>0.0068680983136137-0.177051593537224i</v>
      </c>
      <c r="L2995" t="str">
        <f t="shared" si="1550"/>
        <v>0.00143644732084199-0.0313925811645572i</v>
      </c>
      <c r="M2995" t="str">
        <f t="shared" si="1551"/>
        <v>0.00830454563445569-0.208444174701781i</v>
      </c>
      <c r="N2995" t="str">
        <f t="shared" si="1552"/>
        <v>-13.2341659547139i</v>
      </c>
      <c r="O2995" t="str">
        <f t="shared" si="1553"/>
        <v>0.785188822626392-0.619256419282498i</v>
      </c>
      <c r="P2995" t="str">
        <f t="shared" si="1554"/>
        <v>0.214811177373608+0.619256419282498i</v>
      </c>
      <c r="Q2995" t="str">
        <f t="shared" si="1555"/>
        <v>-0.214811177373608+12.6149095354314i</v>
      </c>
      <c r="R2995" t="str">
        <f t="shared" si="1556"/>
        <v>0.0487851368251849-0.0178590872507318i</v>
      </c>
      <c r="S2995" t="str">
        <f t="shared" si="1557"/>
        <v>1.43315100051048i</v>
      </c>
      <c r="T2995" t="str">
        <f t="shared" si="1558"/>
        <v>0.0255947687615902+0.0699164676510544i</v>
      </c>
      <c r="U2995" t="str">
        <f t="shared" si="1559"/>
        <v>0.0000499999999999999-0.000133932731159869i</v>
      </c>
      <c r="V2995" t="str">
        <f t="shared" si="1560"/>
        <v>0.00002-0.00150004658899053i</v>
      </c>
      <c r="W2995" t="str">
        <f t="shared" si="1561"/>
        <v>0.0000422223108182866-0.000124151447809728i</v>
      </c>
      <c r="X2995" t="str">
        <f t="shared" si="1562"/>
        <v>0.0000423254671327902-0.000124071952562996i</v>
      </c>
      <c r="Y2995" t="str">
        <f t="shared" si="1563"/>
        <v>0.009+5.33316768873403i</v>
      </c>
      <c r="Z2995" t="str">
        <f t="shared" si="1564"/>
        <v>-0.000279014778748945-0.0000957105519307785i</v>
      </c>
      <c r="AA2995" t="str">
        <f t="shared" si="1565"/>
        <v>0.00381513456893381-2.25011576214214i</v>
      </c>
      <c r="AB2995" t="str">
        <f t="shared" si="1566"/>
        <v>0.085548040116996+0.233689033691408i</v>
      </c>
      <c r="AC2995" t="str">
        <f t="shared" si="1567"/>
        <v>1.04942155536775-0.0158913093749799i</v>
      </c>
      <c r="AD2995" t="str">
        <f t="shared" si="1568"/>
        <v>0.0781292357334527+0.223866765787322i</v>
      </c>
      <c r="AE2995" t="str">
        <f t="shared" si="1569"/>
        <v>-3.72799709530526E-07-0.0000699399283993701i</v>
      </c>
      <c r="AF2995" t="str">
        <f t="shared" si="1570"/>
        <v>-6.36173825597238-0.14142439444955i</v>
      </c>
      <c r="AG2995" t="str">
        <f t="shared" si="1571"/>
        <v>1.00182456764695-0.000633303589554912i</v>
      </c>
      <c r="AH2995" t="str">
        <f t="shared" si="1572"/>
        <v>-7.78664939111067E-06+0.000444176879015428i</v>
      </c>
      <c r="AI2995">
        <f t="shared" si="1573"/>
        <v>-67.04754657118859</v>
      </c>
      <c r="AJ2995">
        <f t="shared" si="1574"/>
        <v>91.004321641926097</v>
      </c>
      <c r="AK2995"/>
      <c r="AL2995"/>
      <c r="AM2995"/>
      <c r="AN2995"/>
    </row>
    <row r="2996" spans="1:40" x14ac:dyDescent="0.35">
      <c r="A2996"/>
      <c r="B2996">
        <f t="shared" si="1575"/>
        <v>1062000</v>
      </c>
      <c r="C2996" s="237" t="str">
        <f t="shared" si="1543"/>
        <v>-2.85938353223348E-08+0.000973076474184084i</v>
      </c>
      <c r="D2996" s="208" t="str">
        <f t="shared" si="1544"/>
        <v>-2.51366142140519+0.00746025296874465i</v>
      </c>
      <c r="E2996" t="str">
        <f t="shared" si="1545"/>
        <v>20500</v>
      </c>
      <c r="F2996" t="str">
        <f t="shared" si="1546"/>
        <v>0.327868852459016</v>
      </c>
      <c r="G2996" t="str">
        <f t="shared" si="1541"/>
        <v>0.327868852459016</v>
      </c>
      <c r="H2996" t="str">
        <f t="shared" si="1547"/>
        <v>3.84808849145714+0.148751964717238i</v>
      </c>
      <c r="I2996" t="str">
        <f t="shared" si="1548"/>
        <v>4170.46424764045i</v>
      </c>
      <c r="J2996" t="str">
        <f t="shared" si="1542"/>
        <v>-23541.8562344908+912.364122527806i</v>
      </c>
      <c r="K2996" t="str">
        <f t="shared" si="1549"/>
        <v>0.00685518842309239-0.176885364441617i</v>
      </c>
      <c r="L2996" t="str">
        <f t="shared" si="1550"/>
        <v>0.00143374905945945-0.0313631446448355i</v>
      </c>
      <c r="M2996" t="str">
        <f t="shared" si="1551"/>
        <v>0.00828893748255184-0.208248509086453i</v>
      </c>
      <c r="N2996" t="str">
        <f t="shared" si="1552"/>
        <v>-13.2466392496759i</v>
      </c>
      <c r="O2996" t="str">
        <f t="shared" si="1553"/>
        <v>0.777403774683055-0.629001884821133i</v>
      </c>
      <c r="P2996" t="str">
        <f t="shared" si="1554"/>
        <v>0.222596225316945+0.629001884821133i</v>
      </c>
      <c r="Q2996" t="str">
        <f t="shared" si="1555"/>
        <v>-0.222596225316945+12.6176373648548i</v>
      </c>
      <c r="R2996" t="str">
        <f t="shared" si="1556"/>
        <v>0.0495243615260497-0.0185153650004716i</v>
      </c>
      <c r="S2996" t="str">
        <f t="shared" si="1557"/>
        <v>1.43450175545912i</v>
      </c>
      <c r="T2996" t="str">
        <f t="shared" si="1558"/>
        <v>0.0265603235961429+0.0710427835471104i</v>
      </c>
      <c r="U2996" t="str">
        <f t="shared" si="1559"/>
        <v>0.0000499999999999999-0.000133806617477044i</v>
      </c>
      <c r="V2996" t="str">
        <f t="shared" si="1560"/>
        <v>0.00002-0.00149863411574289i</v>
      </c>
      <c r="W2996" t="str">
        <f t="shared" si="1561"/>
        <v>0.0000422222143026083-0.000124036795176661i</v>
      </c>
      <c r="X2996" t="str">
        <f t="shared" si="1562"/>
        <v>0.0000423251553147102-0.000123957373726521i</v>
      </c>
      <c r="Y2996" t="str">
        <f t="shared" si="1563"/>
        <v>0.009+5.33819423697978i</v>
      </c>
      <c r="Z2996" t="str">
        <f t="shared" si="1564"/>
        <v>-0.000278494622622457-0.0000956188427601501i</v>
      </c>
      <c r="AA2996" t="str">
        <f t="shared" si="1565"/>
        <v>0.00380795269973282-2.24799692373835i</v>
      </c>
      <c r="AB2996" t="str">
        <f t="shared" si="1566"/>
        <v>0.0887753138029155+0.237453635683234i</v>
      </c>
      <c r="AC2996" t="str">
        <f t="shared" si="1567"/>
        <v>1.0501852186343-0.0165190884019562i</v>
      </c>
      <c r="AD2996" t="str">
        <f t="shared" si="1568"/>
        <v>0.0809563916808514+0.227379853798215i</v>
      </c>
      <c r="AE2996" t="str">
        <f t="shared" si="1569"/>
        <v>-8.04121262877084E-07-0.0000710650230620438i</v>
      </c>
      <c r="AF2996" t="str">
        <f t="shared" si="1570"/>
        <v>-6.36174991286233-0.141291711748493i</v>
      </c>
      <c r="AG2996" t="str">
        <f t="shared" si="1571"/>
        <v>1.00185147611369-0.000655668401173098i</v>
      </c>
      <c r="AH2996" t="str">
        <f t="shared" si="1572"/>
        <v>-5.21158187878754E-06+0.000451372397659997i</v>
      </c>
      <c r="AI2996">
        <f t="shared" si="1573"/>
        <v>-66.908721120812515</v>
      </c>
      <c r="AJ2996">
        <f t="shared" si="1574"/>
        <v>90.66151226746031</v>
      </c>
      <c r="AK2996"/>
      <c r="AL2996"/>
      <c r="AM2996"/>
      <c r="AN2996"/>
    </row>
    <row r="2997" spans="1:40" x14ac:dyDescent="0.35">
      <c r="A2997"/>
      <c r="B2997">
        <f t="shared" si="1575"/>
        <v>1063000</v>
      </c>
      <c r="C2997" s="237" t="str">
        <f t="shared" si="1543"/>
        <v>-2.85400622542174E-08+0.000972161068283326i</v>
      </c>
      <c r="D2997" s="208" t="str">
        <f t="shared" si="1544"/>
        <v>-2.51366142099293+0.00745323485683884i</v>
      </c>
      <c r="E2997" t="str">
        <f t="shared" si="1545"/>
        <v>20500</v>
      </c>
      <c r="F2997" t="str">
        <f t="shared" si="1546"/>
        <v>0.327868852459016</v>
      </c>
      <c r="G2997" t="str">
        <f t="shared" si="1541"/>
        <v>0.327868852459016</v>
      </c>
      <c r="H2997" t="str">
        <f t="shared" si="1547"/>
        <v>3.8481001159525+0.148612512178001i</v>
      </c>
      <c r="I2997" t="str">
        <f t="shared" si="1548"/>
        <v>4174.39123845744i</v>
      </c>
      <c r="J2997" t="str">
        <f t="shared" si="1542"/>
        <v>-23586.213937771+913.223222454857i</v>
      </c>
      <c r="K2997" t="str">
        <f t="shared" si="1549"/>
        <v>0.00684231488113686-0.176719446733151i</v>
      </c>
      <c r="L2997" t="str">
        <f t="shared" si="1550"/>
        <v>0.00143105838839664-0.0313337631623093i</v>
      </c>
      <c r="M2997" t="str">
        <f t="shared" si="1551"/>
        <v>0.0082733732695335-0.20805320989546i</v>
      </c>
      <c r="N2997" t="str">
        <f t="shared" si="1552"/>
        <v>-13.259112544638i</v>
      </c>
      <c r="O2997" t="str">
        <f t="shared" si="1553"/>
        <v>0.769497777428532-0.638649489573544i</v>
      </c>
      <c r="P2997" t="str">
        <f t="shared" si="1554"/>
        <v>0.230502222571468+0.638649489573544i</v>
      </c>
      <c r="Q2997" t="str">
        <f t="shared" si="1555"/>
        <v>-0.230502222571468+12.6204630550645i</v>
      </c>
      <c r="R2997" t="str">
        <f t="shared" si="1556"/>
        <v>0.0502539400117545-0.0191820114983819i</v>
      </c>
      <c r="S2997" t="str">
        <f t="shared" si="1557"/>
        <v>1.43585251040776i</v>
      </c>
      <c r="T2997" t="str">
        <f t="shared" si="1558"/>
        <v>0.0275425393646222+0.0721572459237587i</v>
      </c>
      <c r="U2997" t="str">
        <f t="shared" si="1559"/>
        <v>0.0000499999999999999-0.000133680741073021i</v>
      </c>
      <c r="V2997" t="str">
        <f t="shared" si="1560"/>
        <v>0.00002-0.00149722430001783i</v>
      </c>
      <c r="W2997" t="str">
        <f t="shared" si="1561"/>
        <v>0.0000422221176966738-0.000123922360361646i</v>
      </c>
      <c r="X2997" t="str">
        <f t="shared" si="1562"/>
        <v>0.0000423248440139935-0.000123843012567519i</v>
      </c>
      <c r="Y2997" t="str">
        <f t="shared" si="1563"/>
        <v>0.009+5.34322078522552i</v>
      </c>
      <c r="Z2997" t="str">
        <f t="shared" si="1564"/>
        <v>-0.000277975933790272-0.0000955273097943595i</v>
      </c>
      <c r="AA2997" t="str">
        <f t="shared" si="1565"/>
        <v>0.00380079109118149-2.24588207210073i</v>
      </c>
      <c r="AB2997" t="str">
        <f t="shared" si="1566"/>
        <v>0.0920582750497274+0.241178618432423i</v>
      </c>
      <c r="AC2997" t="str">
        <f t="shared" si="1567"/>
        <v>1.05093961819505-0.0171576588866131i</v>
      </c>
      <c r="AD2997" t="str">
        <f t="shared" si="1568"/>
        <v>0.0838271826064883+0.230857122936993i</v>
      </c>
      <c r="AE2997" t="str">
        <f t="shared" si="1569"/>
        <v>-1.24877946100957E-06-0.0000721805095625847i</v>
      </c>
      <c r="AF2997" t="str">
        <f t="shared" si="1570"/>
        <v>-6.36176153694543-0.141159277321162i</v>
      </c>
      <c r="AG2997" t="str">
        <f t="shared" si="1571"/>
        <v>1.00187804326929-0.000678346467285442i</v>
      </c>
      <c r="AH2997" t="str">
        <f t="shared" si="1572"/>
        <v>-2.55074872094878E-06+0.000458508636907783i</v>
      </c>
      <c r="AI2997">
        <f t="shared" si="1573"/>
        <v>-66.772915176835511</v>
      </c>
      <c r="AJ2997">
        <f t="shared" si="1574"/>
        <v>90.318741277463587</v>
      </c>
      <c r="AK2997"/>
      <c r="AL2997"/>
      <c r="AM2997"/>
      <c r="AN2997"/>
    </row>
    <row r="2998" spans="1:40" x14ac:dyDescent="0.35">
      <c r="A2998"/>
      <c r="B2998">
        <f t="shared" si="1575"/>
        <v>1064000</v>
      </c>
      <c r="C2998" s="237" t="str">
        <f t="shared" si="1543"/>
        <v>-2.84864407306342E-08+0.000971247383070347i</v>
      </c>
      <c r="D2998" s="208" t="str">
        <f t="shared" si="1544"/>
        <v>-2.51366142058184+0.00744622993687266i</v>
      </c>
      <c r="E2998" t="str">
        <f t="shared" si="1545"/>
        <v>20500</v>
      </c>
      <c r="F2998" t="str">
        <f t="shared" si="1546"/>
        <v>0.327868852459016</v>
      </c>
      <c r="G2998" t="str">
        <f t="shared" si="1541"/>
        <v>0.327868852459016</v>
      </c>
      <c r="H2998" t="str">
        <f t="shared" si="1547"/>
        <v>3.84811170776275+0.148473320409514i</v>
      </c>
      <c r="I2998" t="str">
        <f t="shared" si="1548"/>
        <v>4178.31822927442i</v>
      </c>
      <c r="J2998" t="str">
        <f t="shared" si="1542"/>
        <v>-23630.6133894777+914.082322381907i</v>
      </c>
      <c r="K2998" t="str">
        <f t="shared" si="1549"/>
        <v>0.0068294775514839-0.176553839538979i</v>
      </c>
      <c r="L2998" t="str">
        <f t="shared" si="1550"/>
        <v>0.00142837527923083-0.0313044365630956i</v>
      </c>
      <c r="M2998" t="str">
        <f t="shared" si="1551"/>
        <v>0.00825785283071473-0.207858276102075i</v>
      </c>
      <c r="N2998" t="str">
        <f t="shared" si="1552"/>
        <v>-13.2715858396i</v>
      </c>
      <c r="O2998" t="str">
        <f t="shared" si="1553"/>
        <v>0.761472060886464-0.648197732554906i</v>
      </c>
      <c r="P2998" t="str">
        <f t="shared" si="1554"/>
        <v>0.238527939113536+0.648197732554906i</v>
      </c>
      <c r="Q2998" t="str">
        <f t="shared" si="1555"/>
        <v>-0.238527939113536+12.6233881070451i</v>
      </c>
      <c r="R2998" t="str">
        <f t="shared" si="1556"/>
        <v>0.0509737025283175-0.0198588991482163i</v>
      </c>
      <c r="S2998" t="str">
        <f t="shared" si="1557"/>
        <v>1.43720326535641i</v>
      </c>
      <c r="T2998" t="str">
        <f t="shared" si="1558"/>
        <v>0.0285412747022001+0.0732595717210042i</v>
      </c>
      <c r="U2998" t="str">
        <f t="shared" si="1559"/>
        <v>0.0000500000000000001-0.000133555101278779i</v>
      </c>
      <c r="V2998" t="str">
        <f t="shared" si="1560"/>
        <v>0.00002-0.00149581713432232i</v>
      </c>
      <c r="W2998" t="str">
        <f t="shared" si="1561"/>
        <v>0.0000422220210004854-0.000123808142750489i</v>
      </c>
      <c r="X2998" t="str">
        <f t="shared" si="1562"/>
        <v>0.0000423245332283595-0.000123728868472195i</v>
      </c>
      <c r="Y2998" t="str">
        <f t="shared" si="1563"/>
        <v>0.009+5.34824733347126i</v>
      </c>
      <c r="Z2998" t="str">
        <f t="shared" si="1564"/>
        <v>-0.000277458706738643-0.0000954359525221038i</v>
      </c>
      <c r="AA2998" t="str">
        <f t="shared" si="1565"/>
        <v>0.00379364966714073-2.24377119598749i</v>
      </c>
      <c r="AB2998" t="str">
        <f t="shared" si="1566"/>
        <v>0.0953964513591612+0.244863035838306i</v>
      </c>
      <c r="AC2998" t="str">
        <f t="shared" si="1567"/>
        <v>1.05168457836637-0.0178068990121359i</v>
      </c>
      <c r="AD2998" t="str">
        <f t="shared" si="1568"/>
        <v>0.0867411501941316+0.234298031756599i</v>
      </c>
      <c r="AE2998" t="str">
        <f t="shared" si="1569"/>
        <v>-1.70663151914094E-06-0.0000732862531742351i</v>
      </c>
      <c r="AF2998" t="str">
        <f t="shared" si="1570"/>
        <v>-6.36177312834459-0.141027090472641i</v>
      </c>
      <c r="AG2998" t="str">
        <f t="shared" si="1571"/>
        <v>1.00190426567049-0.00070133318777728i</v>
      </c>
      <c r="AH2998" t="str">
        <f t="shared" si="1572"/>
        <v>1.94954209197929E-07+0.000465584737094864i</v>
      </c>
      <c r="AI2998">
        <f t="shared" si="1573"/>
        <v>-66.64002454384449</v>
      </c>
      <c r="AJ2998">
        <f t="shared" si="1574"/>
        <v>89.976008550447304</v>
      </c>
      <c r="AK2998"/>
      <c r="AL2998"/>
      <c r="AM2998"/>
      <c r="AN2998"/>
    </row>
    <row r="2999" spans="1:40" x14ac:dyDescent="0.35">
      <c r="A2999"/>
      <c r="B2999">
        <f t="shared" si="1575"/>
        <v>1065000</v>
      </c>
      <c r="C2999" s="237" t="str">
        <f t="shared" si="1543"/>
        <v>-2.8432970182671E-08+0.000970335413698138i</v>
      </c>
      <c r="D2999" s="208" t="str">
        <f t="shared" si="1544"/>
        <v>-2.51366142017189+0.00743923817168573i</v>
      </c>
      <c r="E2999" t="str">
        <f t="shared" si="1545"/>
        <v>20500</v>
      </c>
      <c r="F2999" t="str">
        <f t="shared" si="1546"/>
        <v>0.327868852459016</v>
      </c>
      <c r="G2999" t="str">
        <f t="shared" si="1541"/>
        <v>0.327868852459016</v>
      </c>
      <c r="H2999" t="str">
        <f t="shared" si="1547"/>
        <v>3.84812326701022+0.148334388682291i</v>
      </c>
      <c r="I2999" t="str">
        <f t="shared" si="1548"/>
        <v>4182.24522009141i</v>
      </c>
      <c r="J2999" t="str">
        <f t="shared" si="1542"/>
        <v>-23675.0545896111+914.941422308959i</v>
      </c>
      <c r="K2999" t="str">
        <f t="shared" si="1549"/>
        <v>0.00681667629850783-0.176388541989505i</v>
      </c>
      <c r="L2999" t="str">
        <f t="shared" si="1550"/>
        <v>0.00142569970367208-0.031275164693883i</v>
      </c>
      <c r="M2999" t="str">
        <f t="shared" si="1551"/>
        <v>0.00824237600217991-0.207663706683388i</v>
      </c>
      <c r="N2999" t="str">
        <f t="shared" si="1552"/>
        <v>-13.284059134562i</v>
      </c>
      <c r="O2999" t="str">
        <f t="shared" si="1553"/>
        <v>0.753327873706353-0.657645128239436i</v>
      </c>
      <c r="P2999" t="str">
        <f t="shared" si="1554"/>
        <v>0.246672126293647+0.657645128239436i</v>
      </c>
      <c r="Q2999" t="str">
        <f t="shared" si="1555"/>
        <v>-0.246672126293647+12.6264140063226i</v>
      </c>
      <c r="R2999" t="str">
        <f t="shared" si="1556"/>
        <v>0.0516834809817523-0.0205458969040434i</v>
      </c>
      <c r="S2999" t="str">
        <f t="shared" si="1557"/>
        <v>1.43855402030505i</v>
      </c>
      <c r="T2999" t="str">
        <f t="shared" si="1558"/>
        <v>0.0295563825920847+0.0743494793496594i</v>
      </c>
      <c r="U2999" t="str">
        <f t="shared" si="1559"/>
        <v>0.0000499999999999999-0.000133429697427813i</v>
      </c>
      <c r="V2999" t="str">
        <f t="shared" si="1560"/>
        <v>0.00002-0.00149441261119151i</v>
      </c>
      <c r="W2999" t="str">
        <f t="shared" si="1561"/>
        <v>0.0000422219242140445-0.000123694141731306i</v>
      </c>
      <c r="X2999" t="str">
        <f t="shared" si="1562"/>
        <v>0.0000423242229555367-0.000123614940829061i</v>
      </c>
      <c r="Y2999" t="str">
        <f t="shared" si="1563"/>
        <v>0.009+5.35327388171701i</v>
      </c>
      <c r="Z2999" t="str">
        <f t="shared" si="1564"/>
        <v>-0.000276942935979698-0.0000953447704340645i</v>
      </c>
      <c r="AA2999" t="str">
        <f t="shared" si="1565"/>
        <v>0.00378652835182876-2.24166428419908i</v>
      </c>
      <c r="AB2999" t="str">
        <f t="shared" si="1566"/>
        <v>0.0987893513418032+0.248505946716248i</v>
      </c>
      <c r="AC2999" t="str">
        <f t="shared" si="1567"/>
        <v>1.05241992500673-0.0184666834288734i</v>
      </c>
      <c r="AD2999" t="str">
        <f t="shared" si="1568"/>
        <v>0.0896978294381225+0.237702044775653i</v>
      </c>
      <c r="AE2999" t="str">
        <f t="shared" si="1569"/>
        <v>-2.17753334475756E-06-0.0000743821211247587i</v>
      </c>
      <c r="AF2999" t="str">
        <f t="shared" si="1570"/>
        <v>-6.36178468718211-0.140895150510605i</v>
      </c>
      <c r="AG2999" t="str">
        <f t="shared" si="1571"/>
        <v>1.00193013993529-0.000724623925425037i</v>
      </c>
      <c r="AH2999" t="str">
        <f t="shared" si="1572"/>
        <v>3.02462303249685E-06+0.000472599850928492i</v>
      </c>
      <c r="AI2999">
        <f t="shared" si="1573"/>
        <v>-66.509950512357292</v>
      </c>
      <c r="AJ2999">
        <f t="shared" si="1574"/>
        <v>89.633313958890014</v>
      </c>
      <c r="AK2999"/>
      <c r="AL2999"/>
      <c r="AM2999"/>
      <c r="AN2999"/>
    </row>
    <row r="3000" spans="1:40" x14ac:dyDescent="0.35">
      <c r="A3000"/>
      <c r="B3000">
        <f t="shared" si="1575"/>
        <v>1066000</v>
      </c>
      <c r="C3000" s="237" t="str">
        <f t="shared" si="1543"/>
        <v>-2.83796500440813E-08+0.000969425155337881i</v>
      </c>
      <c r="D3000" s="208" t="str">
        <f t="shared" si="1544"/>
        <v>-2.51366141976311+0.00743225952425709i</v>
      </c>
      <c r="E3000" t="str">
        <f t="shared" si="1545"/>
        <v>20500</v>
      </c>
      <c r="F3000" t="str">
        <f t="shared" si="1546"/>
        <v>0.327868852459016</v>
      </c>
      <c r="G3000" t="str">
        <f t="shared" si="1541"/>
        <v>0.327868852459016</v>
      </c>
      <c r="H3000" t="str">
        <f t="shared" si="1547"/>
        <v>3.84813479381673+0.148195716269561i</v>
      </c>
      <c r="I3000" t="str">
        <f t="shared" si="1548"/>
        <v>4186.1722109084i</v>
      </c>
      <c r="J3000" t="str">
        <f t="shared" si="1542"/>
        <v>-23719.5375381711+915.800522236009i</v>
      </c>
      <c r="K3000" t="str">
        <f t="shared" si="1549"/>
        <v>0.00680391098721706-0.176223553218372i</v>
      </c>
      <c r="L3000" t="str">
        <f t="shared" si="1550"/>
        <v>0.00142303163356258-0.0312459474019296i</v>
      </c>
      <c r="M3000" t="str">
        <f t="shared" si="1551"/>
        <v>0.00822694262077964-0.207469500620302i</v>
      </c>
      <c r="N3000" t="str">
        <f t="shared" si="1552"/>
        <v>-13.2965324295241i</v>
      </c>
      <c r="O3000" t="str">
        <f t="shared" si="1553"/>
        <v>0.74506648296949-0.666990206791281i</v>
      </c>
      <c r="P3000" t="str">
        <f t="shared" si="1554"/>
        <v>0.25493351703051+0.666990206791281i</v>
      </c>
      <c r="Q3000" t="str">
        <f t="shared" si="1555"/>
        <v>-0.25493351703051+12.6295422227328i</v>
      </c>
      <c r="R3000" t="str">
        <f t="shared" si="1556"/>
        <v>0.0523831090224217-0.0212428702889705i</v>
      </c>
      <c r="S3000" t="str">
        <f t="shared" si="1557"/>
        <v>1.43990477525369i</v>
      </c>
      <c r="T3000" t="str">
        <f t="shared" si="1558"/>
        <v>0.0305877103691834+0.0754266888240197i</v>
      </c>
      <c r="U3000" t="str">
        <f t="shared" si="1559"/>
        <v>0.0000500000000000001-0.000133304528856117i</v>
      </c>
      <c r="V3000" t="str">
        <f t="shared" si="1560"/>
        <v>0.00002-0.00149301072318851i</v>
      </c>
      <c r="W3000" t="str">
        <f t="shared" si="1561"/>
        <v>0.0000422218273373533-0.000123580356694505i</v>
      </c>
      <c r="X3000" t="str">
        <f t="shared" si="1562"/>
        <v>0.0000423239131932665-0.000123501229028921i</v>
      </c>
      <c r="Y3000" t="str">
        <f t="shared" si="1563"/>
        <v>0.009+5.35830042996275i</v>
      </c>
      <c r="Z3000" t="str">
        <f t="shared" si="1564"/>
        <v>-0.000276428616051296-0.000095253763022907i</v>
      </c>
      <c r="AA3000" t="str">
        <f t="shared" si="1565"/>
        <v>0.00377942706981913-2.23956132557798i</v>
      </c>
      <c r="AB3000" t="str">
        <f t="shared" si="1566"/>
        <v>0.102236464729341+0.252106415241101i</v>
      </c>
      <c r="AC3000" t="str">
        <f t="shared" si="1567"/>
        <v>1.05314548560233-0.0191368832700625i</v>
      </c>
      <c r="AD3000" t="str">
        <f t="shared" si="1568"/>
        <v>0.0926967487233085+0.24106863256004i</v>
      </c>
      <c r="AE3000" t="str">
        <f t="shared" si="1569"/>
        <v>-2.66133956390866E-06-0.0000754679826078344i</v>
      </c>
      <c r="AF3000" t="str">
        <f t="shared" si="1570"/>
        <v>-6.36179621357984-0.140763456745304i</v>
      </c>
      <c r="AG3000" t="str">
        <f t="shared" si="1571"/>
        <v>1.00195566274335-0.000748214006717695i</v>
      </c>
      <c r="AH3000" t="str">
        <f t="shared" si="1572"/>
        <v>0.0000059373460298589+0.00047955314354679i</v>
      </c>
      <c r="AI3000">
        <f t="shared" si="1573"/>
        <v>-66.382599480858559</v>
      </c>
      <c r="AJ3000">
        <f t="shared" si="1574"/>
        <v>89.290657369289619</v>
      </c>
      <c r="AK3000"/>
      <c r="AL3000"/>
      <c r="AM3000"/>
      <c r="AN3000"/>
    </row>
    <row r="3001" spans="1:40" x14ac:dyDescent="0.35">
      <c r="A3001"/>
      <c r="B3001">
        <f t="shared" si="1575"/>
        <v>1067000</v>
      </c>
      <c r="C3001" s="237" t="str">
        <f t="shared" si="1543"/>
        <v>-2.83264797512702E-08+0.000968516603178858i</v>
      </c>
      <c r="D3001" s="208" t="str">
        <f t="shared" si="1544"/>
        <v>-2.51366141935547+0.00742529395770458i</v>
      </c>
      <c r="E3001" t="str">
        <f t="shared" si="1545"/>
        <v>20500</v>
      </c>
      <c r="F3001" t="str">
        <f t="shared" si="1546"/>
        <v>0.327868852459016</v>
      </c>
      <c r="G3001" t="str">
        <f t="shared" si="1541"/>
        <v>0.327868852459016</v>
      </c>
      <c r="H3001" t="str">
        <f t="shared" si="1547"/>
        <v>3.84814628830346+0.148057302447251i</v>
      </c>
      <c r="I3001" t="str">
        <f t="shared" si="1548"/>
        <v>4190.09920172539i</v>
      </c>
      <c r="J3001" t="str">
        <f t="shared" si="1542"/>
        <v>-23764.0622351577+916.659622163059i</v>
      </c>
      <c r="K3001" t="str">
        <f t="shared" si="1549"/>
        <v>0.00679118148325054-0.176058872362449i</v>
      </c>
      <c r="L3001" t="str">
        <f t="shared" si="1550"/>
        <v>0.0014203710408758-0.0312167845350599i</v>
      </c>
      <c r="M3001" t="str">
        <f t="shared" si="1551"/>
        <v>0.00821155252412634-0.207275656897509i</v>
      </c>
      <c r="N3001" t="str">
        <f t="shared" si="1552"/>
        <v>-13.3090057244861i</v>
      </c>
      <c r="O3001" t="str">
        <f t="shared" si="1553"/>
        <v>0.736689173992017-0.676231514292967i</v>
      </c>
      <c r="P3001" t="str">
        <f t="shared" si="1554"/>
        <v>0.263310826007983+0.676231514292967i</v>
      </c>
      <c r="Q3001" t="str">
        <f t="shared" si="1555"/>
        <v>-0.263310826007983+12.6327742101931i</v>
      </c>
      <c r="R3001" t="str">
        <f t="shared" si="1556"/>
        <v>0.0530724221293903-0.0219496814162468i</v>
      </c>
      <c r="S3001" t="str">
        <f t="shared" si="1557"/>
        <v>1.44125553020234i</v>
      </c>
      <c r="T3001" t="str">
        <f t="shared" si="1558"/>
        <v>0.0316350997273452+0.0764909218952168i</v>
      </c>
      <c r="U3001" t="str">
        <f t="shared" si="1559"/>
        <v>0.0000500000000000001-0.000133179594902175i</v>
      </c>
      <c r="V3001" t="str">
        <f t="shared" si="1560"/>
        <v>0.00002-0.00149161146290436i</v>
      </c>
      <c r="W3001" t="str">
        <f t="shared" si="1561"/>
        <v>0.0000422217303704138-0.000123466787032785i</v>
      </c>
      <c r="X3001" t="str">
        <f t="shared" si="1562"/>
        <v>0.0000423236039392993-0.000123387732464867i</v>
      </c>
      <c r="Y3001" t="str">
        <f t="shared" si="1563"/>
        <v>0.009+5.3633269782085i</v>
      </c>
      <c r="Z3001" t="str">
        <f t="shared" si="1564"/>
        <v>-0.000275915741516884-0.0000951629297832618i</v>
      </c>
      <c r="AA3001" t="str">
        <f t="shared" si="1565"/>
        <v>0.00377234574603872-2.23746230900847i</v>
      </c>
      <c r="AB3001" t="str">
        <f t="shared" si="1566"/>
        <v>0.10573726239877+0.255663511392922i</v>
      </c>
      <c r="AC3001" t="str">
        <f t="shared" si="1567"/>
        <v>1.05386108935264-0.0198173661699438i</v>
      </c>
      <c r="AD3001" t="str">
        <f t="shared" si="1568"/>
        <v>0.0957374299059504+0.244397271803394i</v>
      </c>
      <c r="AE3001" t="str">
        <f t="shared" si="1569"/>
        <v>-0.0000031579035475738-0.0000765437087941066i</v>
      </c>
      <c r="AF3001" t="str">
        <f t="shared" si="1570"/>
        <v>-6.36180770765893-0.140632008489546i</v>
      </c>
      <c r="AG3001" t="str">
        <f t="shared" si="1571"/>
        <v>1.00198083083635-0.00077209872268153i</v>
      </c>
      <c r="AH3001" t="str">
        <f t="shared" si="1572"/>
        <v>8.93220380839957E-06+0.000486443792576325i</v>
      </c>
      <c r="AI3001">
        <f t="shared" si="1573"/>
        <v>-66.257882609851322</v>
      </c>
      <c r="AJ3001">
        <f t="shared" si="1574"/>
        <v>88.948038642209752</v>
      </c>
      <c r="AK3001"/>
      <c r="AL3001"/>
      <c r="AM3001"/>
      <c r="AN3001"/>
    </row>
    <row r="3002" spans="1:40" x14ac:dyDescent="0.35">
      <c r="A3002"/>
      <c r="B3002">
        <f t="shared" si="1575"/>
        <v>1068000</v>
      </c>
      <c r="C3002" s="237" t="str">
        <f t="shared" si="1543"/>
        <v>-2.82734587432804E-08+0.000967609752428367i</v>
      </c>
      <c r="D3002" s="208" t="str">
        <f t="shared" si="1544"/>
        <v>-2.51366141894898+0.00741834143528415i</v>
      </c>
      <c r="E3002" t="str">
        <f t="shared" si="1545"/>
        <v>20500</v>
      </c>
      <c r="F3002" t="str">
        <f t="shared" si="1546"/>
        <v>0.327868852459016</v>
      </c>
      <c r="G3002" t="str">
        <f t="shared" si="1541"/>
        <v>0.327868852459016</v>
      </c>
      <c r="H3002" t="str">
        <f t="shared" si="1547"/>
        <v>3.84815775059108+0.147919146493977i</v>
      </c>
      <c r="I3002" t="str">
        <f t="shared" si="1548"/>
        <v>4194.02619254237i</v>
      </c>
      <c r="J3002" t="str">
        <f t="shared" si="1542"/>
        <v>-23808.6286805709+917.51872209011i</v>
      </c>
      <c r="K3002" t="str">
        <f t="shared" si="1549"/>
        <v>0.00677848765287413-0.175894498561812i</v>
      </c>
      <c r="L3002" t="str">
        <f t="shared" si="1550"/>
        <v>0.00141771789771587-0.0311876759416625i</v>
      </c>
      <c r="M3002" t="str">
        <f t="shared" si="1551"/>
        <v>0.00819620555059-0.207082174503474i</v>
      </c>
      <c r="N3002" t="str">
        <f t="shared" si="1552"/>
        <v>-13.3214790194481i</v>
      </c>
      <c r="O3002" t="str">
        <f t="shared" si="1553"/>
        <v>0.728197250124565-0.685367612972061i</v>
      </c>
      <c r="P3002" t="str">
        <f t="shared" si="1554"/>
        <v>0.271802749875435+0.685367612972061i</v>
      </c>
      <c r="Q3002" t="str">
        <f t="shared" si="1555"/>
        <v>-0.271802749875435+12.636111406476i</v>
      </c>
      <c r="R3002" t="str">
        <f t="shared" si="1556"/>
        <v>0.0537512576947596-0.0226661890128119i</v>
      </c>
      <c r="S3002" t="str">
        <f t="shared" si="1557"/>
        <v>1.44260628515098i</v>
      </c>
      <c r="T3002" t="str">
        <f t="shared" si="1558"/>
        <v>0.0326983867303025+0.0775419021852302i</v>
      </c>
      <c r="U3002" t="str">
        <f t="shared" si="1559"/>
        <v>0.0000500000000000001-0.000133054894906948i</v>
      </c>
      <c r="V3002" t="str">
        <f t="shared" si="1560"/>
        <v>0.00002-0.00149021482295782i</v>
      </c>
      <c r="W3002" t="str">
        <f t="shared" si="1561"/>
        <v>0.0000422216333132273-0.000123353432141113i</v>
      </c>
      <c r="X3002" t="str">
        <f t="shared" si="1562"/>
        <v>0.0000423232951913962-0.00012327445053226i</v>
      </c>
      <c r="Y3002" t="str">
        <f t="shared" si="1563"/>
        <v>0.009+5.36835352645424i</v>
      </c>
      <c r="Z3002" t="str">
        <f t="shared" si="1564"/>
        <v>-0.000275404306965341-0.0000950722702117194i</v>
      </c>
      <c r="AA3002" t="str">
        <f t="shared" si="1565"/>
        <v>0.00376528430576573-2.2353672234165i</v>
      </c>
      <c r="AB3002" t="str">
        <f t="shared" si="1566"/>
        <v>0.109291196408964+0.259176311404898i</v>
      </c>
      <c r="AC3002" t="str">
        <f t="shared" si="1567"/>
        <v>1.05456656725615-0.0205079962843363i</v>
      </c>
      <c r="AD3002" t="str">
        <f t="shared" si="1568"/>
        <v>0.0988193883957778+0.247687445406653i</v>
      </c>
      <c r="AE3002" t="str">
        <f t="shared" si="1569"/>
        <v>-3.66707743812619E-06-0.0000776091728419551i</v>
      </c>
      <c r="AF3002" t="str">
        <f t="shared" si="1570"/>
        <v>-6.36181916954006-0.140500805058693i</v>
      </c>
      <c r="AG3002" t="str">
        <f t="shared" si="1571"/>
        <v>1.00200564101835-0.000796273329709563i</v>
      </c>
      <c r="AH3002" t="str">
        <f t="shared" si="1572"/>
        <v>0.0000120082694678075+0.000493270988188008i</v>
      </c>
      <c r="AI3002">
        <f t="shared" si="1573"/>
        <v>-66.135715504716586</v>
      </c>
      <c r="AJ3002">
        <f t="shared" si="1574"/>
        <v>88.605457632307335</v>
      </c>
      <c r="AK3002"/>
      <c r="AL3002"/>
      <c r="AM3002"/>
      <c r="AN3002"/>
    </row>
    <row r="3003" spans="1:40" x14ac:dyDescent="0.35">
      <c r="A3003"/>
      <c r="B3003">
        <f t="shared" si="1575"/>
        <v>1069000</v>
      </c>
      <c r="C3003" s="237" t="str">
        <f t="shared" si="1543"/>
        <v>-2.82205864617772E-08+0.000966704598311642i</v>
      </c>
      <c r="D3003" s="208" t="str">
        <f t="shared" si="1544"/>
        <v>-2.51366141854362+0.00741140192038926i</v>
      </c>
      <c r="E3003" t="str">
        <f t="shared" si="1545"/>
        <v>20500</v>
      </c>
      <c r="F3003" t="str">
        <f t="shared" si="1546"/>
        <v>0.327868852459016</v>
      </c>
      <c r="G3003" t="str">
        <f t="shared" si="1541"/>
        <v>0.327868852459016</v>
      </c>
      <c r="H3003" t="str">
        <f t="shared" si="1547"/>
        <v>3.84816918079964+0.147781247691032i</v>
      </c>
      <c r="I3003" t="str">
        <f t="shared" si="1548"/>
        <v>4197.95318335936i</v>
      </c>
      <c r="J3003" t="str">
        <f t="shared" si="1542"/>
        <v>-23853.2368744108+918.37782201716i</v>
      </c>
      <c r="K3003" t="str">
        <f t="shared" si="1549"/>
        <v>0.00676582936297717-0.175730430959735i</v>
      </c>
      <c r="L3003" t="str">
        <f t="shared" si="1550"/>
        <v>0.00141507217631678-0.0311586214706877i</v>
      </c>
      <c r="M3003" t="str">
        <f t="shared" si="1551"/>
        <v>0.00818090153929395-0.206889052430423i</v>
      </c>
      <c r="N3003" t="str">
        <f t="shared" si="1552"/>
        <v>-13.3339523144101i</v>
      </c>
      <c r="O3003" t="str">
        <f t="shared" si="1553"/>
        <v>0.719592032549735-0.694397081424556i</v>
      </c>
      <c r="P3003" t="str">
        <f t="shared" si="1554"/>
        <v>0.280407967450265+0.694397081424556i</v>
      </c>
      <c r="Q3003" t="str">
        <f t="shared" si="1555"/>
        <v>-0.280407967450265+12.6395552329855i</v>
      </c>
      <c r="R3003" t="str">
        <f t="shared" si="1556"/>
        <v>0.0544194551077947-0.0233922484451975i</v>
      </c>
      <c r="S3003" t="str">
        <f t="shared" si="1557"/>
        <v>1.44395704009962i</v>
      </c>
      <c r="T3003" t="str">
        <f t="shared" si="1558"/>
        <v>0.0337774018262023+0.0785793553212854i</v>
      </c>
      <c r="U3003" t="str">
        <f t="shared" si="1559"/>
        <v>0.0000500000000000001-0.000132930428213864i</v>
      </c>
      <c r="V3003" t="str">
        <f t="shared" si="1560"/>
        <v>0.00002-0.00148882079599528i</v>
      </c>
      <c r="W3003" t="str">
        <f t="shared" si="1561"/>
        <v>0.0000422215361657963-0.000123240291416724i</v>
      </c>
      <c r="X3003" t="str">
        <f t="shared" si="1562"/>
        <v>0.0000423229869473296-0.000123161382628725i</v>
      </c>
      <c r="Y3003" t="str">
        <f t="shared" si="1563"/>
        <v>0.009+5.37338007469998i</v>
      </c>
      <c r="Z3003" t="str">
        <f t="shared" si="1564"/>
        <v>-0.000274894307010852-0.000094981783806822i</v>
      </c>
      <c r="AA3003" t="str">
        <f t="shared" si="1565"/>
        <v>0.00375824267462776-2.23327605776946i</v>
      </c>
      <c r="AB3003" t="str">
        <f t="shared" si="1566"/>
        <v>0.112897700049247+0.262643898212556i</v>
      </c>
      <c r="AC3003" t="str">
        <f t="shared" si="1567"/>
        <v>1.05526175219594-0.0212086343135896i</v>
      </c>
      <c r="AD3003" t="str">
        <f t="shared" si="1568"/>
        <v>0.101942133238758+0.250938642556236i</v>
      </c>
      <c r="AE3003" t="str">
        <f t="shared" si="1569"/>
        <v>-4.18871217582252E-06-0.0000786642499078303i</v>
      </c>
      <c r="AF3003" t="str">
        <f t="shared" si="1570"/>
        <v>-6.36183059934326-0.140369845770643i</v>
      </c>
      <c r="AG3003" t="str">
        <f t="shared" si="1571"/>
        <v>1.00203009015611-0.000820733050392118i</v>
      </c>
      <c r="AH3003" t="str">
        <f t="shared" si="1572"/>
        <v>0.0000151646087665317+0.000500033933150319i</v>
      </c>
      <c r="AI3003">
        <f t="shared" si="1573"/>
        <v>-66.016017924566114</v>
      </c>
      <c r="AJ3003">
        <f t="shared" si="1574"/>
        <v>88.262914188385679</v>
      </c>
      <c r="AK3003"/>
      <c r="AL3003"/>
      <c r="AM3003"/>
      <c r="AN3003"/>
    </row>
    <row r="3004" spans="1:40" x14ac:dyDescent="0.35">
      <c r="A3004"/>
      <c r="B3004">
        <f t="shared" si="1575"/>
        <v>1070000</v>
      </c>
      <c r="C3004" s="237" t="str">
        <f t="shared" si="1543"/>
        <v>-2.81678623510335E-08+0.000965801136071767i</v>
      </c>
      <c r="D3004" s="208" t="str">
        <f t="shared" si="1544"/>
        <v>-2.5136614181394+0.00740447537655022i</v>
      </c>
      <c r="E3004" t="str">
        <f t="shared" si="1545"/>
        <v>20500</v>
      </c>
      <c r="F3004" t="str">
        <f t="shared" si="1546"/>
        <v>0.327868852459016</v>
      </c>
      <c r="G3004" t="str">
        <f t="shared" si="1541"/>
        <v>0.327868852459016</v>
      </c>
      <c r="H3004" t="str">
        <f t="shared" si="1547"/>
        <v>3.84818057904869+0.147643605322371i</v>
      </c>
      <c r="I3004" t="str">
        <f t="shared" si="1548"/>
        <v>4201.88017417635i</v>
      </c>
      <c r="J3004" t="str">
        <f t="shared" si="1542"/>
        <v>-23897.8868166772+919.236921944212i</v>
      </c>
      <c r="K3004" t="str">
        <f t="shared" si="1549"/>
        <v>0.0067532064810691-0.175566668702669i</v>
      </c>
      <c r="L3004" t="str">
        <f t="shared" si="1550"/>
        <v>0.00141243384904166-0.0311296209716441i</v>
      </c>
      <c r="M3004" t="str">
        <f t="shared" si="1551"/>
        <v>0.00816564033011076-0.206696289674313i</v>
      </c>
      <c r="N3004" t="str">
        <f t="shared" si="1552"/>
        <v>-13.3464256093722i</v>
      </c>
      <c r="O3004" t="str">
        <f t="shared" si="1553"/>
        <v>0.710874860076414-0.703318514836158i</v>
      </c>
      <c r="P3004" t="str">
        <f t="shared" si="1554"/>
        <v>0.289125139923586+0.703318514836158i</v>
      </c>
      <c r="Q3004" t="str">
        <f t="shared" si="1555"/>
        <v>-0.289125139923586+12.643107094536i</v>
      </c>
      <c r="R3004" t="str">
        <f t="shared" si="1556"/>
        <v>0.0550768558388591-0.0241277117478805i</v>
      </c>
      <c r="S3004" t="str">
        <f t="shared" si="1557"/>
        <v>1.44530779504827i</v>
      </c>
      <c r="T3004" t="str">
        <f t="shared" si="1558"/>
        <v>0.0348719698658894+0.0796030090706529i</v>
      </c>
      <c r="U3004" t="str">
        <f t="shared" si="1559"/>
        <v>0.00005-0.000132806194168804i</v>
      </c>
      <c r="V3004" t="str">
        <f t="shared" si="1560"/>
        <v>0.00002-0.00148742937469061i</v>
      </c>
      <c r="W3004" t="str">
        <f t="shared" si="1561"/>
        <v>0.0000422214389281224-0.000123127364259106i</v>
      </c>
      <c r="X3004" t="str">
        <f t="shared" si="1562"/>
        <v>0.000042322679204882-0.00012304852815414i</v>
      </c>
      <c r="Y3004" t="str">
        <f t="shared" si="1563"/>
        <v>0.009+5.37840662294573i</v>
      </c>
      <c r="Z3004" t="str">
        <f t="shared" si="1564"/>
        <v>-0.000274385736292758-0.000094891470069051i</v>
      </c>
      <c r="AA3004" t="str">
        <f t="shared" si="1565"/>
        <v>0.00375122077859977-2.23118880107596i</v>
      </c>
      <c r="AB3004" t="str">
        <f t="shared" si="1566"/>
        <v>0.116556187900501+0.266065361904317i</v>
      </c>
      <c r="AC3004" t="str">
        <f t="shared" si="1567"/>
        <v>1.05594647902512-0.0219191375280042i</v>
      </c>
      <c r="AD3004" t="str">
        <f t="shared" si="1568"/>
        <v>0.105105167200909+0.2541503588012i</v>
      </c>
      <c r="AE3004" t="str">
        <f t="shared" si="1569"/>
        <v>-4.72265752537218E-06-0.0000797088171562835i</v>
      </c>
      <c r="AF3004" t="str">
        <f t="shared" si="1570"/>
        <v>-6.36184199718809-0.140239129945821i</v>
      </c>
      <c r="AG3004" t="str">
        <f t="shared" si="1571"/>
        <v>1.00205417517946-0.00084547307435116i</v>
      </c>
      <c r="AH3004" t="str">
        <f t="shared" si="1572"/>
        <v>0.0000184002802881065+0.000506731842880678i</v>
      </c>
      <c r="AI3004">
        <f t="shared" si="1573"/>
        <v>-65.898713514560356</v>
      </c>
      <c r="AJ3004">
        <f t="shared" si="1574"/>
        <v>87.920408153432888</v>
      </c>
      <c r="AK3004"/>
      <c r="AL3004"/>
      <c r="AM3004"/>
      <c r="AN3004"/>
    </row>
    <row r="3005" spans="1:40" x14ac:dyDescent="0.35">
      <c r="A3005"/>
      <c r="B3005">
        <f t="shared" si="1575"/>
        <v>1071000</v>
      </c>
      <c r="C3005" s="237" t="str">
        <f t="shared" si="1543"/>
        <v>-2.81152858579157E-08+0.000964899360969591i</v>
      </c>
      <c r="D3005" s="208" t="str">
        <f t="shared" si="1544"/>
        <v>-2.51366141773632+0.00739756176743353i</v>
      </c>
      <c r="E3005" t="str">
        <f t="shared" si="1545"/>
        <v>20500</v>
      </c>
      <c r="F3005" t="str">
        <f t="shared" si="1546"/>
        <v>0.327868852459016</v>
      </c>
      <c r="G3005" t="str">
        <f t="shared" si="1541"/>
        <v>0.327868852459016</v>
      </c>
      <c r="H3005" t="str">
        <f t="shared" si="1547"/>
        <v>3.84819194545721+0.147506218674605i</v>
      </c>
      <c r="I3005" t="str">
        <f t="shared" si="1548"/>
        <v>4205.80716499334i</v>
      </c>
      <c r="J3005" t="str">
        <f t="shared" si="1542"/>
        <v>-23942.5785073703+920.096021871262i</v>
      </c>
      <c r="K3005" t="str">
        <f t="shared" si="1549"/>
        <v>0.00674061887527567-0.175403210940228i</v>
      </c>
      <c r="L3005" t="str">
        <f t="shared" si="1550"/>
        <v>0.0014098028883821-0.0311006742945969i</v>
      </c>
      <c r="M3005" t="str">
        <f t="shared" si="1551"/>
        <v>0.00815042176365777-0.206503885234825i</v>
      </c>
      <c r="N3005" t="str">
        <f t="shared" si="1552"/>
        <v>-13.3588989043342i</v>
      </c>
      <c r="O3005" t="str">
        <f t="shared" si="1553"/>
        <v>0.702047088931765-0.712130525200567i</v>
      </c>
      <c r="P3005" t="str">
        <f t="shared" si="1554"/>
        <v>0.297952911068235+0.712130525200567i</v>
      </c>
      <c r="Q3005" t="str">
        <f t="shared" si="1555"/>
        <v>-0.297952911068235+12.6467683791336i</v>
      </c>
      <c r="R3005" t="str">
        <f t="shared" si="1556"/>
        <v>0.0557233035230138-0.0248724276540285i</v>
      </c>
      <c r="S3005" t="str">
        <f t="shared" si="1557"/>
        <v>1.44665854999691i</v>
      </c>
      <c r="T3005" t="str">
        <f t="shared" si="1558"/>
        <v>0.0359819101248799+0.0806125934756409i</v>
      </c>
      <c r="U3005" t="str">
        <f t="shared" si="1559"/>
        <v>0.00005-0.000132682192120094i</v>
      </c>
      <c r="V3005" t="str">
        <f t="shared" si="1560"/>
        <v>0.00002-0.00148604055174505i</v>
      </c>
      <c r="W3005" t="str">
        <f t="shared" si="1561"/>
        <v>0.0000422213416002075-0.000123014650069988i</v>
      </c>
      <c r="X3005" t="str">
        <f t="shared" si="1562"/>
        <v>0.0000423223719618456-0.000122935886510622i</v>
      </c>
      <c r="Y3005" t="str">
        <f t="shared" si="1563"/>
        <v>0.009+5.38343317119147i</v>
      </c>
      <c r="Z3005" t="str">
        <f t="shared" si="1564"/>
        <v>-0.000273878589475411-0.0000948013285008181i</v>
      </c>
      <c r="AA3005" t="str">
        <f t="shared" si="1565"/>
        <v>0.00374421854400227-2.22910544238569i</v>
      </c>
      <c r="AB3005" t="str">
        <f t="shared" si="1566"/>
        <v>0.120266055908611+0.269439800172696i</v>
      </c>
      <c r="AC3005" t="str">
        <f t="shared" si="1567"/>
        <v>1.05662058465206-0.0226393597956737i</v>
      </c>
      <c r="AD3005" t="str">
        <f t="shared" si="1568"/>
        <v>0.108307986852871+0.257322096129081i</v>
      </c>
      <c r="AE3005" t="str">
        <f t="shared" si="1569"/>
        <v>-5.26876210253364E-06-0.0000807427537695902i</v>
      </c>
      <c r="AF3005" t="str">
        <f t="shared" si="1570"/>
        <v>-6.36185336319353-0.140108656907171i</v>
      </c>
      <c r="AG3005" t="str">
        <f t="shared" si="1571"/>
        <v>1.0020778930816-0.000870488559076141i</v>
      </c>
      <c r="AH3005" t="str">
        <f t="shared" si="1572"/>
        <v>0.0000217143356073016+0.000513363945494353i</v>
      </c>
      <c r="AI3005">
        <f t="shared" si="1573"/>
        <v>-65.783729559468227</v>
      </c>
      <c r="AJ3005">
        <f t="shared" si="1574"/>
        <v>87.577939364677064</v>
      </c>
      <c r="AK3005"/>
      <c r="AL3005"/>
      <c r="AM3005"/>
      <c r="AN3005"/>
    </row>
    <row r="3006" spans="1:40" x14ac:dyDescent="0.35">
      <c r="A3006"/>
      <c r="B3006">
        <f t="shared" si="1575"/>
        <v>1072000</v>
      </c>
      <c r="C3006" s="237" t="str">
        <f t="shared" si="1543"/>
        <v>-2.80628564318686E-08+0.000963999268283645i</v>
      </c>
      <c r="D3006" s="208" t="str">
        <f t="shared" si="1544"/>
        <v>-2.51366141733435+0.00739066105684128i</v>
      </c>
      <c r="E3006" t="str">
        <f t="shared" si="1545"/>
        <v>20500</v>
      </c>
      <c r="F3006" t="str">
        <f t="shared" si="1546"/>
        <v>0.327868852459016</v>
      </c>
      <c r="G3006" t="str">
        <f t="shared" si="1541"/>
        <v>0.327868852459016</v>
      </c>
      <c r="H3006" t="str">
        <f t="shared" si="1547"/>
        <v>3.84820328014357+0.147369087036976i</v>
      </c>
      <c r="I3006" t="str">
        <f t="shared" si="1548"/>
        <v>4209.73415581032i</v>
      </c>
      <c r="J3006" t="str">
        <f t="shared" si="1542"/>
        <v>-23987.31194649+920.955121798313i</v>
      </c>
      <c r="K3006" t="str">
        <f t="shared" si="1549"/>
        <v>0.00672806641433589-0.17524005682518i</v>
      </c>
      <c r="L3006" t="str">
        <f t="shared" si="1550"/>
        <v>0.00140717926695736-0.0310717812901648i</v>
      </c>
      <c r="M3006" t="str">
        <f t="shared" si="1551"/>
        <v>0.00813524568129325-0.206311838115345i</v>
      </c>
      <c r="N3006" t="str">
        <f t="shared" si="1552"/>
        <v>-13.3713721992962i</v>
      </c>
      <c r="O3006" t="str">
        <f t="shared" si="1553"/>
        <v>0.693110092549797-0.720831741535853i</v>
      </c>
      <c r="P3006" t="str">
        <f t="shared" si="1554"/>
        <v>0.306889907450203+0.720831741535853i</v>
      </c>
      <c r="Q3006" t="str">
        <f t="shared" si="1555"/>
        <v>-0.306889907450203+12.6505404577603i</v>
      </c>
      <c r="R3006" t="str">
        <f t="shared" si="1556"/>
        <v>0.056358644043287-0.025626241628736i</v>
      </c>
      <c r="S3006" t="str">
        <f t="shared" si="1557"/>
        <v>1.44800930494555i</v>
      </c>
      <c r="T3006" t="str">
        <f t="shared" si="1558"/>
        <v>0.0371070363291927+0.0816078409887937i</v>
      </c>
      <c r="U3006" t="str">
        <f t="shared" si="1559"/>
        <v>0.00005-0.00013255842141849i</v>
      </c>
      <c r="V3006" t="str">
        <f t="shared" si="1560"/>
        <v>0.00002-0.00148465431988708i</v>
      </c>
      <c r="W3006" t="str">
        <f t="shared" si="1561"/>
        <v>0.0000422212441820534-0.000122902148253333i</v>
      </c>
      <c r="X3006" t="str">
        <f t="shared" si="1562"/>
        <v>0.0000423220652160233-0.000122823457102521i</v>
      </c>
      <c r="Y3006" t="str">
        <f t="shared" si="1563"/>
        <v>0.009+5.38845971943721i</v>
      </c>
      <c r="Z3006" t="str">
        <f t="shared" si="1564"/>
        <v>-0.000273372861248046-0.0000947113586064566i</v>
      </c>
      <c r="AA3006" t="str">
        <f t="shared" si="1565"/>
        <v>0.00373723589749921-2.2270259707892i</v>
      </c>
      <c r="AB3006" t="str">
        <f t="shared" si="1566"/>
        <v>0.124026681470803+0.272766318766187i</v>
      </c>
      <c r="AC3006" t="str">
        <f t="shared" si="1567"/>
        <v>1.05728390812541-0.0233691516128429i</v>
      </c>
      <c r="AD3006" t="str">
        <f t="shared" si="1568"/>
        <v>0.111550082655602+0.260453363040807i</v>
      </c>
      <c r="AE3006" t="str">
        <f t="shared" si="1569"/>
        <v>-5.82687340080242E-06-0.000081765940957116i</v>
      </c>
      <c r="AF3006" t="str">
        <f t="shared" si="1570"/>
        <v>-6.36186469747792-0.139978425980135i</v>
      </c>
      <c r="AG3006" t="str">
        <f t="shared" si="1571"/>
        <v>1.00210124091937-0.000895774630764212i</v>
      </c>
      <c r="AH3006" t="str">
        <f t="shared" si="1572"/>
        <v>0.0000251058194564907+0.00051992948185187i</v>
      </c>
      <c r="AI3006">
        <f t="shared" si="1573"/>
        <v>-65.670996756462131</v>
      </c>
      <c r="AJ3006">
        <f t="shared" si="1574"/>
        <v>87.235507653614263</v>
      </c>
      <c r="AK3006"/>
      <c r="AL3006"/>
      <c r="AM3006"/>
      <c r="AN3006"/>
    </row>
    <row r="3007" spans="1:40" x14ac:dyDescent="0.35">
      <c r="A3007"/>
      <c r="B3007">
        <f t="shared" si="1575"/>
        <v>1073000</v>
      </c>
      <c r="C3007" s="237" t="str">
        <f t="shared" si="1543"/>
        <v>-2.80105735249016E-08+0.000963100853310065i</v>
      </c>
      <c r="D3007" s="208" t="str">
        <f t="shared" si="1544"/>
        <v>-2.51366141693352+0.0073837732087105i</v>
      </c>
      <c r="E3007" t="str">
        <f t="shared" si="1545"/>
        <v>20500</v>
      </c>
      <c r="F3007" t="str">
        <f t="shared" si="1546"/>
        <v>0.327868852459016</v>
      </c>
      <c r="G3007" t="str">
        <f t="shared" si="1541"/>
        <v>0.327868852459016</v>
      </c>
      <c r="H3007" t="str">
        <f t="shared" si="1547"/>
        <v>3.84821458322569+0.147232209701363i</v>
      </c>
      <c r="I3007" t="str">
        <f t="shared" si="1548"/>
        <v>4213.66114662731i</v>
      </c>
      <c r="J3007" t="str">
        <f t="shared" si="1542"/>
        <v>-24032.0871340363+921.814221725363i</v>
      </c>
      <c r="K3007" t="str">
        <f t="shared" si="1549"/>
        <v>0.00671554896759839-0.175077205513428i</v>
      </c>
      <c r="L3007" t="str">
        <f t="shared" si="1550"/>
        <v>0.00140456295751377-0.0310429418095176i</v>
      </c>
      <c r="M3007" t="str">
        <f t="shared" si="1551"/>
        <v>0.00812011192511216-0.206120147322946i</v>
      </c>
      <c r="N3007" t="str">
        <f t="shared" si="1552"/>
        <v>-13.3838454942583i</v>
      </c>
      <c r="O3007" t="str">
        <f t="shared" si="1553"/>
        <v>0.6840652613579-0.729420810097538i</v>
      </c>
      <c r="P3007" t="str">
        <f t="shared" si="1554"/>
        <v>0.3159347386421+0.729420810097538i</v>
      </c>
      <c r="Q3007" t="str">
        <f t="shared" si="1555"/>
        <v>-0.3159347386421+12.6544246841608i</v>
      </c>
      <c r="R3007" t="str">
        <f t="shared" si="1556"/>
        <v>0.0569827256134322-0.02638899590464i</v>
      </c>
      <c r="S3007" t="str">
        <f t="shared" si="1557"/>
        <v>1.4493600598942i</v>
      </c>
      <c r="T3007" t="str">
        <f t="shared" si="1558"/>
        <v>0.0382471566848968+0.0825884866080189i</v>
      </c>
      <c r="U3007" t="str">
        <f t="shared" si="1559"/>
        <v>0.00005-0.000132434881417168i</v>
      </c>
      <c r="V3007" t="str">
        <f t="shared" si="1560"/>
        <v>0.00002-0.00148327067187228i</v>
      </c>
      <c r="W3007" t="str">
        <f t="shared" si="1561"/>
        <v>0.0000422211466736623-0.000122789858215325i</v>
      </c>
      <c r="X3007" t="str">
        <f t="shared" si="1562"/>
        <v>0.0000423217589652287-0.000122711239336406i</v>
      </c>
      <c r="Y3007" t="str">
        <f t="shared" si="1563"/>
        <v>0.009+5.39348626768296i</v>
      </c>
      <c r="Z3007" t="str">
        <f t="shared" si="1564"/>
        <v>-0.000272868546324628-0.0000946215598922137i</v>
      </c>
      <c r="AA3007" t="str">
        <f t="shared" si="1565"/>
        <v>0.0037302727660962-2.22495037541771i</v>
      </c>
      <c r="AB3007" t="str">
        <f t="shared" si="1566"/>
        <v>0.127837423534406+0.276044031940917i</v>
      </c>
      <c r="AC3007" t="str">
        <f t="shared" si="1567"/>
        <v>1.0579362907186-0.0241083601366781i</v>
      </c>
      <c r="AD3007" t="str">
        <f t="shared" si="1568"/>
        <v>0.114830939046721+0.263543674624212i</v>
      </c>
      <c r="AE3007" t="str">
        <f t="shared" si="1569"/>
        <v>-6.39683781810167E-06-0.0000827782619642479i</v>
      </c>
      <c r="AF3007" t="str">
        <f t="shared" si="1570"/>
        <v>-6.36187600015921-0.139848436492652i</v>
      </c>
      <c r="AG3007" t="str">
        <f t="shared" si="1571"/>
        <v>1.00212421581364-0.000921326385160982i</v>
      </c>
      <c r="AH3007" t="str">
        <f t="shared" si="1572"/>
        <v>0.0000285737698917009+0.000526427705603742i</v>
      </c>
      <c r="AI3007">
        <f t="shared" si="1573"/>
        <v>-65.560449005393423</v>
      </c>
      <c r="AJ3007">
        <f t="shared" si="1574"/>
        <v>86.893112846063431</v>
      </c>
      <c r="AK3007"/>
      <c r="AL3007"/>
      <c r="AM3007"/>
      <c r="AN3007"/>
    </row>
    <row r="3008" spans="1:40" x14ac:dyDescent="0.35">
      <c r="A3008"/>
      <c r="B3008">
        <f t="shared" si="1575"/>
        <v>1074000</v>
      </c>
      <c r="C3008" s="237" t="str">
        <f t="shared" si="1543"/>
        <v>-2.79584365915739E-08+0.000962204111362502i</v>
      </c>
      <c r="D3008" s="208" t="str">
        <f t="shared" si="1544"/>
        <v>-2.51366141653381+0.00737689818711252i</v>
      </c>
      <c r="E3008" t="str">
        <f t="shared" si="1545"/>
        <v>20500</v>
      </c>
      <c r="F3008" t="str">
        <f t="shared" si="1546"/>
        <v>0.327868852459016</v>
      </c>
      <c r="G3008" t="str">
        <f t="shared" si="1541"/>
        <v>0.327868852459016</v>
      </c>
      <c r="H3008" t="str">
        <f t="shared" si="1547"/>
        <v>3.84822585482088+0.14709558596225i</v>
      </c>
      <c r="I3008" t="str">
        <f t="shared" si="1548"/>
        <v>4217.5881374443i</v>
      </c>
      <c r="J3008" t="str">
        <f t="shared" si="1542"/>
        <v>-24076.9040700093+922.673321652414i</v>
      </c>
      <c r="K3008" t="str">
        <f t="shared" si="1549"/>
        <v>0.00670306640501804-0.174914656163993i</v>
      </c>
      <c r="L3008" t="str">
        <f t="shared" si="1550"/>
        <v>0.00140195393292393-0.0310141557043741i</v>
      </c>
      <c r="M3008" t="str">
        <f t="shared" si="1551"/>
        <v>0.00810502033794197-0.205928811868367i</v>
      </c>
      <c r="N3008" t="str">
        <f t="shared" si="1552"/>
        <v>-13.3963187892203i</v>
      </c>
      <c r="O3008" t="str">
        <f t="shared" si="1553"/>
        <v>0.67491400256073-0.737896394589006i</v>
      </c>
      <c r="P3008" t="str">
        <f t="shared" si="1554"/>
        <v>0.32508599743927+0.737896394589006i</v>
      </c>
      <c r="Q3008" t="str">
        <f t="shared" si="1555"/>
        <v>-0.32508599743927+12.6584223946313i</v>
      </c>
      <c r="R3008" t="str">
        <f t="shared" si="1556"/>
        <v>0.0575953988601487-0.0271605295199701i</v>
      </c>
      <c r="S3008" t="str">
        <f t="shared" si="1557"/>
        <v>1.45071081484284i</v>
      </c>
      <c r="T3008" t="str">
        <f t="shared" si="1558"/>
        <v>0.0394020739114788+0.0835542680116047i</v>
      </c>
      <c r="U3008" t="str">
        <f t="shared" si="1559"/>
        <v>0.00005-0.000132311571471714i</v>
      </c>
      <c r="V3008" t="str">
        <f t="shared" si="1560"/>
        <v>0.00002-0.0014818896004832i</v>
      </c>
      <c r="W3008" t="str">
        <f t="shared" si="1561"/>
        <v>0.0000422210490750361-0.00012267777936436i</v>
      </c>
      <c r="X3008" t="str">
        <f t="shared" si="1562"/>
        <v>0.0000423214532072856-0.000122599232621057i</v>
      </c>
      <c r="Y3008" t="str">
        <f t="shared" si="1563"/>
        <v>0.009+5.3985128159287i</v>
      </c>
      <c r="Z3008" t="str">
        <f t="shared" si="1564"/>
        <v>-0.000272365639443721-0.0000945319318662391i</v>
      </c>
      <c r="AA3008" t="str">
        <f t="shared" si="1565"/>
        <v>0.00372332907713853-2.2228786454429i</v>
      </c>
      <c r="AB3008" t="str">
        <f t="shared" si="1566"/>
        <v>0.131697622708376+0.279272062911925i</v>
      </c>
      <c r="AC3008" t="str">
        <f t="shared" si="1567"/>
        <v>1.05857757601399-0.0248568292205042i</v>
      </c>
      <c r="AD3008" t="str">
        <f t="shared" si="1568"/>
        <v>0.118150034527684+0.266592552626343i</v>
      </c>
      <c r="AE3008" t="str">
        <f t="shared" si="1569"/>
        <v>-6.97850068351016E-06-0.0000837796020809725i</v>
      </c>
      <c r="AF3008" t="str">
        <f t="shared" si="1570"/>
        <v>-6.36188727135469-0.139718687775137i</v>
      </c>
      <c r="AG3008" t="str">
        <f t="shared" si="1571"/>
        <v>1.00214681494949-0.000947138888403296i</v>
      </c>
      <c r="AH3008" t="str">
        <f t="shared" si="1572"/>
        <v>0.0000321172184585614+0.000532857883233149i</v>
      </c>
      <c r="AI3008">
        <f t="shared" si="1573"/>
        <v>-65.452023214949662</v>
      </c>
      <c r="AJ3008">
        <f t="shared" si="1574"/>
        <v>86.550754762220578</v>
      </c>
      <c r="AK3008"/>
      <c r="AL3008"/>
      <c r="AM3008"/>
      <c r="AN3008"/>
    </row>
    <row r="3009" spans="1:40" x14ac:dyDescent="0.35">
      <c r="A3009"/>
      <c r="B3009">
        <f t="shared" si="1575"/>
        <v>1075000</v>
      </c>
      <c r="C3009" s="237" t="str">
        <f t="shared" si="1543"/>
        <v>-2.79064450889803E-08+0.000961309037772045i</v>
      </c>
      <c r="D3009" s="208" t="str">
        <f t="shared" si="1544"/>
        <v>-2.5136614161352+0.00737003595625235i</v>
      </c>
      <c r="E3009" t="str">
        <f t="shared" si="1545"/>
        <v>20500</v>
      </c>
      <c r="F3009" t="str">
        <f t="shared" si="1546"/>
        <v>0.327868852459016</v>
      </c>
      <c r="G3009" t="str">
        <f t="shared" si="1541"/>
        <v>0.327868852459016</v>
      </c>
      <c r="H3009" t="str">
        <f t="shared" si="1547"/>
        <v>3.84823709504587+0.14695921511673i</v>
      </c>
      <c r="I3009" t="str">
        <f t="shared" si="1548"/>
        <v>4221.51512826129i</v>
      </c>
      <c r="J3009" t="str">
        <f t="shared" si="1542"/>
        <v>-24121.7627544088+923.532421579465i</v>
      </c>
      <c r="K3009" t="str">
        <f t="shared" si="1549"/>
        <v>0.00669061859715274-0.174752407939007i</v>
      </c>
      <c r="L3009" t="str">
        <f t="shared" si="1550"/>
        <v>0.00139935216618601-0.0309854228269984i</v>
      </c>
      <c r="M3009" t="str">
        <f t="shared" si="1551"/>
        <v>0.00808997076333875-0.205737830766005i</v>
      </c>
      <c r="N3009" t="str">
        <f t="shared" si="1552"/>
        <v>-13.4087920841823i</v>
      </c>
      <c r="O3009" t="str">
        <f t="shared" si="1553"/>
        <v>0.665657739920855-0.746257176369822i</v>
      </c>
      <c r="P3009" t="str">
        <f t="shared" si="1554"/>
        <v>0.334342260079145+0.746257176369822i</v>
      </c>
      <c r="Q3009" t="str">
        <f t="shared" si="1555"/>
        <v>-0.334342260079145+12.6625349078125i</v>
      </c>
      <c r="R3009" t="str">
        <f t="shared" si="1556"/>
        <v>0.0581965169047189-0.0279406783590793i</v>
      </c>
      <c r="S3009" t="str">
        <f t="shared" si="1557"/>
        <v>1.45206156979148i</v>
      </c>
      <c r="T3009" t="str">
        <f t="shared" si="1558"/>
        <v>0.0405715852791235+0.0845049256930625i</v>
      </c>
      <c r="U3009" t="str">
        <f t="shared" si="1559"/>
        <v>0.00005-0.000132188490940112i</v>
      </c>
      <c r="V3009" t="str">
        <f t="shared" si="1560"/>
        <v>0.00002-0.00148051109852926i</v>
      </c>
      <c r="W3009" t="str">
        <f t="shared" si="1561"/>
        <v>0.0000422209513861764-0.000122565911111033i</v>
      </c>
      <c r="X3009" t="str">
        <f t="shared" si="1562"/>
        <v>0.0000423211479400269-0.000122487436367451i</v>
      </c>
      <c r="Y3009" t="str">
        <f t="shared" si="1563"/>
        <v>0.009+5.40353936417444i</v>
      </c>
      <c r="Z3009" t="str">
        <f t="shared" si="1564"/>
        <v>-0.00027186413536835-0.0000944424740385745i</v>
      </c>
      <c r="AA3009" t="str">
        <f t="shared" si="1565"/>
        <v>0.00371640475830936-2.2208107700768i</v>
      </c>
      <c r="AB3009" t="str">
        <f t="shared" si="1566"/>
        <v>0.135606601387906+0.282449544303862i</v>
      </c>
      <c r="AC3009" t="str">
        <f t="shared" si="1567"/>
        <v>1.05920760998647-0.0256143994515615i</v>
      </c>
      <c r="AD3009" t="str">
        <f t="shared" si="1568"/>
        <v>0.121506841752021+0.269599525524787i</v>
      </c>
      <c r="AE3009" t="str">
        <f t="shared" si="1569"/>
        <v>-0.0000075717062840655-0.0000847698486501882i</v>
      </c>
      <c r="AF3009" t="str">
        <f t="shared" si="1570"/>
        <v>-6.36189851118107-0.139589179160478i</v>
      </c>
      <c r="AG3009" t="str">
        <f t="shared" si="1571"/>
        <v>1.00216903557656-0.000973207177865895i</v>
      </c>
      <c r="AH3009" t="str">
        <f t="shared" si="1572"/>
        <v>0.0000357351903583774+0.000539219294097009i</v>
      </c>
      <c r="AI3009">
        <f t="shared" si="1573"/>
        <v>-65.345659123265108</v>
      </c>
      <c r="AJ3009">
        <f t="shared" si="1574"/>
        <v>86.208433216689784</v>
      </c>
      <c r="AK3009"/>
      <c r="AL3009"/>
      <c r="AM3009"/>
      <c r="AN3009"/>
    </row>
    <row r="3010" spans="1:40" x14ac:dyDescent="0.35">
      <c r="A3010"/>
      <c r="B3010">
        <f t="shared" si="1575"/>
        <v>1076000</v>
      </c>
      <c r="C3010" s="237" t="str">
        <f t="shared" si="1543"/>
        <v>-2.78545984767376E-08+0.000960415627887144i</v>
      </c>
      <c r="D3010" s="208" t="str">
        <f t="shared" si="1544"/>
        <v>-2.51366141573771+0.00736318648046811i</v>
      </c>
      <c r="E3010" t="str">
        <f t="shared" si="1545"/>
        <v>20500</v>
      </c>
      <c r="F3010" t="str">
        <f t="shared" si="1546"/>
        <v>0.327868852459016</v>
      </c>
      <c r="G3010" t="str">
        <f t="shared" si="1541"/>
        <v>0.327868852459016</v>
      </c>
      <c r="H3010" t="str">
        <f t="shared" si="1547"/>
        <v>3.84824830401694+0.146823096464485i</v>
      </c>
      <c r="I3010" t="str">
        <f t="shared" si="1548"/>
        <v>4225.44211907827i</v>
      </c>
      <c r="J3010" t="str">
        <f t="shared" si="1542"/>
        <v>-24166.663187235+924.391521506515i</v>
      </c>
      <c r="K3010" t="str">
        <f t="shared" si="1549"/>
        <v>0.00667820541515973-0.174590460003691i</v>
      </c>
      <c r="L3010" t="str">
        <f t="shared" si="1550"/>
        <v>0.00139675763042315-0.0309567430301989i</v>
      </c>
      <c r="M3010" t="str">
        <f t="shared" si="1551"/>
        <v>0.00807496304558288-0.20554720303389i</v>
      </c>
      <c r="N3010" t="str">
        <f t="shared" si="1552"/>
        <v>-13.4212653791444i</v>
      </c>
      <c r="O3010" t="str">
        <f t="shared" si="1553"/>
        <v>0.656297913537445-0.754501854660674i</v>
      </c>
      <c r="P3010" t="str">
        <f t="shared" si="1554"/>
        <v>0.343702086462555+0.754501854660674i</v>
      </c>
      <c r="Q3010" t="str">
        <f t="shared" si="1555"/>
        <v>-0.343702086462555+12.6667635244837i</v>
      </c>
      <c r="R3010" t="str">
        <f t="shared" si="1556"/>
        <v>0.0587859354439024-0.0287292751953471i</v>
      </c>
      <c r="S3010" t="str">
        <f t="shared" si="1557"/>
        <v>1.45341232474013i</v>
      </c>
      <c r="T3010" t="str">
        <f t="shared" si="1558"/>
        <v>0.0417554826497684+0.0854402030955454i</v>
      </c>
      <c r="U3010" t="str">
        <f t="shared" si="1559"/>
        <v>0.00005-0.000132065639182733i</v>
      </c>
      <c r="V3010" t="str">
        <f t="shared" si="1560"/>
        <v>0.00002-0.00147913515884661i</v>
      </c>
      <c r="W3010" t="str">
        <f t="shared" si="1561"/>
        <v>0.0000422208536070852-0.000122454252868136i</v>
      </c>
      <c r="X3010" t="str">
        <f t="shared" si="1562"/>
        <v>0.0000423208431612961-0.000122375849988762i</v>
      </c>
      <c r="Y3010" t="str">
        <f t="shared" si="1563"/>
        <v>0.009+5.40856591242019i</v>
      </c>
      <c r="Z3010" t="str">
        <f t="shared" si="1564"/>
        <v>-0.000271364028885877-0.0000943531859211467i</v>
      </c>
      <c r="AA3010" t="str">
        <f t="shared" si="1565"/>
        <v>0.00370949973762766-2.21874673857149i</v>
      </c>
      <c r="AB3010" t="str">
        <f t="shared" si="1566"/>
        <v>0.139563663891644+0.285575618600271i</v>
      </c>
      <c r="AC3010" t="str">
        <f t="shared" si="1567"/>
        <v>1.05982624108639-0.0263809081911727i</v>
      </c>
      <c r="AD3010" t="str">
        <f t="shared" si="1568"/>
        <v>0.124900827614169+0.272564128597581i</v>
      </c>
      <c r="AE3010" t="str">
        <f t="shared" si="1569"/>
        <v>-0.0000081762978915584-0.0000857488910755925i</v>
      </c>
      <c r="AF3010" t="str">
        <f t="shared" si="1570"/>
        <v>-6.36190971975465-0.139459909984017i</v>
      </c>
      <c r="AG3010" t="str">
        <f t="shared" si="1571"/>
        <v>1.00219087500929-0.000999526263008079i</v>
      </c>
      <c r="AH3010" t="str">
        <f t="shared" si="1572"/>
        <v>0.0000394267046138311+0.000545511230464568i</v>
      </c>
      <c r="AI3010">
        <f t="shared" si="1573"/>
        <v>-65.241299131723864</v>
      </c>
      <c r="AJ3010">
        <f t="shared" si="1574"/>
        <v>85.866148018537302</v>
      </c>
      <c r="AK3010"/>
      <c r="AL3010"/>
      <c r="AM3010"/>
      <c r="AN3010"/>
    </row>
    <row r="3011" spans="1:40" x14ac:dyDescent="0.35">
      <c r="A3011"/>
      <c r="B3011">
        <f t="shared" si="1575"/>
        <v>1077000</v>
      </c>
      <c r="C3011" s="237" t="str">
        <f t="shared" si="1543"/>
        <v>-2.780289621697E-08+0.00095952387707352i</v>
      </c>
      <c r="D3011" s="208" t="str">
        <f t="shared" si="1544"/>
        <v>-2.51366141534133+0.00735634972423032i</v>
      </c>
      <c r="E3011" t="str">
        <f t="shared" si="1545"/>
        <v>20500</v>
      </c>
      <c r="F3011" t="str">
        <f t="shared" si="1546"/>
        <v>0.327868852459016</v>
      </c>
      <c r="G3011" t="str">
        <f t="shared" si="1541"/>
        <v>0.327868852459016</v>
      </c>
      <c r="H3011" t="str">
        <f t="shared" si="1547"/>
        <v>3.84825948184979+0.146687229307777i</v>
      </c>
      <c r="I3011" t="str">
        <f t="shared" si="1548"/>
        <v>4229.36910989526i</v>
      </c>
      <c r="J3011" t="str">
        <f t="shared" si="1542"/>
        <v>-24211.6053684877+925.250621433566i</v>
      </c>
      <c r="K3011" t="str">
        <f t="shared" si="1549"/>
        <v>0.00666582673079275-0.174428811526347i</v>
      </c>
      <c r="L3011" t="str">
        <f t="shared" si="1550"/>
        <v>0.00139417029888267-0.0309281161673249i</v>
      </c>
      <c r="M3011" t="str">
        <f t="shared" si="1551"/>
        <v>0.00805999702967542-0.205356927693672i</v>
      </c>
      <c r="N3011" t="str">
        <f t="shared" si="1552"/>
        <v>-13.4337386741064i</v>
      </c>
      <c r="O3011" t="str">
        <f t="shared" si="1553"/>
        <v>0.646835979622451-0.762629146745562i</v>
      </c>
      <c r="P3011" t="str">
        <f t="shared" si="1554"/>
        <v>0.353164020377549+0.762629146745562i</v>
      </c>
      <c r="Q3011" t="str">
        <f t="shared" si="1555"/>
        <v>-0.353164020377549+12.6711095273608i</v>
      </c>
      <c r="R3011" t="str">
        <f t="shared" si="1556"/>
        <v>0.0593635128300422-0.0295261497364917i</v>
      </c>
      <c r="S3011" t="str">
        <f t="shared" si="1557"/>
        <v>1.45476307968877i</v>
      </c>
      <c r="T3011" t="str">
        <f t="shared" si="1558"/>
        <v>0.0429535525220104+0.086359846745776i</v>
      </c>
      <c r="U3011" t="str">
        <f t="shared" si="1559"/>
        <v>0.00005-0.000131943015562322i</v>
      </c>
      <c r="V3011" t="str">
        <f t="shared" si="1560"/>
        <v>0.00002-0.00147776177429801i</v>
      </c>
      <c r="W3011" t="str">
        <f t="shared" si="1561"/>
        <v>0.0000422207557377645-0.000122342804050635i</v>
      </c>
      <c r="X3011" t="str">
        <f t="shared" si="1562"/>
        <v>0.0000423205388689471-0.000122264472900332i</v>
      </c>
      <c r="Y3011" t="str">
        <f t="shared" si="1563"/>
        <v>0.009+5.41359246066593i</v>
      </c>
      <c r="Z3011" t="str">
        <f t="shared" si="1564"/>
        <v>-0.000270865314807828-0.0000942640670277596i</v>
      </c>
      <c r="AA3011" t="str">
        <f t="shared" si="1565"/>
        <v>0.00370261394344657-2.21668654021902i</v>
      </c>
      <c r="AB3011" t="str">
        <f t="shared" si="1566"/>
        <v>0.143568096611791+0.288649438591226i</v>
      </c>
      <c r="AC3011" t="str">
        <f t="shared" si="1567"/>
        <v>1.06043332032184-0.0271561896173629i</v>
      </c>
      <c r="AD3011" t="str">
        <f t="shared" si="1568"/>
        <v>0.12833145333907+0.275485903991881i</v>
      </c>
      <c r="AE3011" t="str">
        <f t="shared" si="1569"/>
        <v>-8.79211778933971E-06-0.0000867166208292041i</v>
      </c>
      <c r="AF3011" t="str">
        <f t="shared" si="1570"/>
        <v>-6.36192089719112-0.139330879583547i</v>
      </c>
      <c r="AG3011" t="str">
        <f t="shared" si="1571"/>
        <v>1.00221233062716-0.00102609112622191i</v>
      </c>
      <c r="AH3011" t="str">
        <f t="shared" si="1572"/>
        <v>0.0000431907742344369+0.000551732997553777i</v>
      </c>
      <c r="AI3011">
        <f t="shared" si="1573"/>
        <v>-65.138888150805187</v>
      </c>
      <c r="AJ3011">
        <f t="shared" si="1574"/>
        <v>85.523898971351755</v>
      </c>
      <c r="AK3011"/>
      <c r="AL3011"/>
      <c r="AM3011"/>
      <c r="AN3011"/>
    </row>
    <row r="3012" spans="1:40" x14ac:dyDescent="0.35">
      <c r="A3012"/>
      <c r="B3012">
        <f t="shared" si="1575"/>
        <v>1078000</v>
      </c>
      <c r="C3012" s="237" t="str">
        <f t="shared" si="1543"/>
        <v>-2.77513377742951E-08+0.00095863378071409i</v>
      </c>
      <c r="D3012" s="208" t="str">
        <f t="shared" si="1544"/>
        <v>-2.51366141494605+0.00734952565214136i</v>
      </c>
      <c r="E3012" t="str">
        <f t="shared" si="1545"/>
        <v>20500</v>
      </c>
      <c r="F3012" t="str">
        <f t="shared" si="1546"/>
        <v>0.327868852459016</v>
      </c>
      <c r="G3012" t="str">
        <f t="shared" si="1541"/>
        <v>0.327868852459016</v>
      </c>
      <c r="H3012" t="str">
        <f t="shared" si="1547"/>
        <v>3.84827062865956+0.146551612951433i</v>
      </c>
      <c r="I3012" t="str">
        <f t="shared" si="1548"/>
        <v>4233.29610071225i</v>
      </c>
      <c r="J3012" t="str">
        <f t="shared" si="1542"/>
        <v>-24256.5892981671+926.109721360617i</v>
      </c>
      <c r="K3012" t="str">
        <f t="shared" si="1549"/>
        <v>0.00665348241639821-0.174267461678338i</v>
      </c>
      <c r="L3012" t="str">
        <f t="shared" si="1550"/>
        <v>0.00139159014493538-0.0308995420922639i</v>
      </c>
      <c r="M3012" t="str">
        <f t="shared" si="1551"/>
        <v>0.00804507256133359-0.205167003770602i</v>
      </c>
      <c r="N3012" t="str">
        <f t="shared" si="1552"/>
        <v>-13.4462119690684i</v>
      </c>
      <c r="O3012" t="str">
        <f t="shared" si="1553"/>
        <v>0.637273410273605-0.770637788171751i</v>
      </c>
      <c r="P3012" t="str">
        <f t="shared" si="1554"/>
        <v>0.362726589726395+0.770637788171751i</v>
      </c>
      <c r="Q3012" t="str">
        <f t="shared" si="1555"/>
        <v>-0.362726589726395+12.6755741808966i</v>
      </c>
      <c r="R3012" t="str">
        <f t="shared" si="1556"/>
        <v>0.0599291101503497-0.0303311286723403i</v>
      </c>
      <c r="S3012" t="str">
        <f t="shared" si="1557"/>
        <v>1.45611383463741i</v>
      </c>
      <c r="T3012" t="str">
        <f t="shared" si="1558"/>
        <v>0.0441655760799621+0.0872636063874334i</v>
      </c>
      <c r="U3012" t="str">
        <f t="shared" si="1559"/>
        <v>0.00005-0.00013182061944399i</v>
      </c>
      <c r="V3012" t="str">
        <f t="shared" si="1560"/>
        <v>0.00002-0.00147639093777268i</v>
      </c>
      <c r="W3012" t="str">
        <f t="shared" si="1561"/>
        <v>0.000042220657778216-0.00012223156407567i</v>
      </c>
      <c r="X3012" t="str">
        <f t="shared" si="1562"/>
        <v>0.0000423202350608437-0.000122153304519684i</v>
      </c>
      <c r="Y3012" t="str">
        <f t="shared" si="1563"/>
        <v>0.009+5.41861900891168i</v>
      </c>
      <c r="Z3012" t="str">
        <f t="shared" si="1564"/>
        <v>-0.000270367987969812-0.0000941751168740832i</v>
      </c>
      <c r="AA3012" t="str">
        <f t="shared" si="1565"/>
        <v>0.00369574730445136-2.21463016435113i</v>
      </c>
      <c r="AB3012" t="str">
        <f t="shared" si="1566"/>
        <v>0.1476191681774+0.291670167819171i</v>
      </c>
      <c r="AC3012" t="str">
        <f t="shared" si="1567"/>
        <v>1.06102870134016-0.0279400747699842i</v>
      </c>
      <c r="AD3012" t="str">
        <f t="shared" si="1568"/>
        <v>0.131798174572798+0.278364400791637i</v>
      </c>
      <c r="AE3012" t="str">
        <f t="shared" si="1569"/>
        <v>-9.41900729920482E-06-0.0000876729314586412i</v>
      </c>
      <c r="AF3012" t="str">
        <f t="shared" si="1570"/>
        <v>-6.36193204360561-0.139202087299292i</v>
      </c>
      <c r="AG3012" t="str">
        <f t="shared" si="1571"/>
        <v>1.00223339987495-0.00105289672368386i</v>
      </c>
      <c r="AH3012" t="str">
        <f t="shared" si="1572"/>
        <v>0.0000470264063821526+0.000557883913566315i</v>
      </c>
      <c r="AI3012">
        <f t="shared" si="1573"/>
        <v>-65.038373456925441</v>
      </c>
      <c r="AJ3012">
        <f t="shared" si="1574"/>
        <v>85.181685873273437</v>
      </c>
      <c r="AK3012"/>
      <c r="AL3012"/>
      <c r="AM3012"/>
      <c r="AN3012"/>
    </row>
    <row r="3013" spans="1:40" x14ac:dyDescent="0.35">
      <c r="A3013"/>
      <c r="B3013">
        <f t="shared" si="1575"/>
        <v>1079000</v>
      </c>
      <c r="C3013" s="237" t="str">
        <f t="shared" si="1543"/>
        <v>-2.76999226158106E-08+0.000957745334208891i</v>
      </c>
      <c r="D3013" s="208" t="str">
        <f t="shared" si="1544"/>
        <v>-2.51366141455187+0.00734271422893483i</v>
      </c>
      <c r="E3013" t="str">
        <f t="shared" si="1545"/>
        <v>20500</v>
      </c>
      <c r="F3013" t="str">
        <f t="shared" si="1546"/>
        <v>0.327868852459016</v>
      </c>
      <c r="G3013" t="str">
        <f t="shared" ref="G3013:G3076" si="1576">IF($C$11=$C$7,$C$24,F3013)</f>
        <v>0.327868852459016</v>
      </c>
      <c r="H3013" t="str">
        <f t="shared" si="1547"/>
        <v>3.8482817445609+0.146416246702836i</v>
      </c>
      <c r="I3013" t="str">
        <f t="shared" si="1548"/>
        <v>4237.22309152923i</v>
      </c>
      <c r="J3013" t="str">
        <f t="shared" ref="J3013:J3076" si="1577">IMSUM(COMPLEX(0,2*PI()*B3013*$C$113*$C$112),COMPLEX(0,2*PI()*B3013*$C$113*$C$111),COMPLEX(0,2*PI()*B3013*$C$28*10^-12*$C$111),COMPLEX(-1*2*PI()*B3013*2*PI()*B3013*$C$113*$C$112*$C$28*10^-12*$C$111,0),COMPLEX(1,0))</f>
        <v>-24301.6149762731+926.968821287668i</v>
      </c>
      <c r="K3013" t="str">
        <f t="shared" si="1549"/>
        <v>0.00664117234491228-0.17410640963408i</v>
      </c>
      <c r="L3013" t="str">
        <f t="shared" si="1550"/>
        <v>0.00138901714207499-0.0308710206594401i</v>
      </c>
      <c r="M3013" t="str">
        <f t="shared" si="1551"/>
        <v>0.00803018948698727-0.20497743029352i</v>
      </c>
      <c r="N3013" t="str">
        <f t="shared" si="1552"/>
        <v>-13.4586852640304i</v>
      </c>
      <c r="O3013" t="str">
        <f t="shared" si="1553"/>
        <v>0.627611693245678-0.77852653294624i</v>
      </c>
      <c r="P3013" t="str">
        <f t="shared" si="1554"/>
        <v>0.372388306754322+0.77852653294624i</v>
      </c>
      <c r="Q3013" t="str">
        <f t="shared" si="1555"/>
        <v>-0.372388306754322+12.6801587310842i</v>
      </c>
      <c r="R3013" t="str">
        <f t="shared" si="1556"/>
        <v>0.060482591305193-0.0311440357249227i</v>
      </c>
      <c r="S3013" t="str">
        <f t="shared" si="1557"/>
        <v>1.45746458958606i</v>
      </c>
      <c r="T3013" t="str">
        <f t="shared" si="1558"/>
        <v>0.0453913292458781+0.0881512351137245i</v>
      </c>
      <c r="U3013" t="str">
        <f t="shared" si="1559"/>
        <v>0.0000499999999999999-0.0001316984501952i</v>
      </c>
      <c r="V3013" t="str">
        <f t="shared" si="1560"/>
        <v>0.00002-0.00147502264218624i</v>
      </c>
      <c r="W3013" t="str">
        <f t="shared" si="1561"/>
        <v>0.0000422205597284418-0.000122120532362543i</v>
      </c>
      <c r="X3013" t="str">
        <f t="shared" si="1562"/>
        <v>0.0000423199317348592-0.000122042344266494i</v>
      </c>
      <c r="Y3013" t="str">
        <f t="shared" si="1563"/>
        <v>0.009+5.42364555715742i</v>
      </c>
      <c r="Z3013" t="str">
        <f t="shared" si="1564"/>
        <v>-0.000269872043231342-0.000094086334977644i</v>
      </c>
      <c r="AA3013" t="str">
        <f t="shared" si="1565"/>
        <v>0.00368889974965769-2.21257760033916i</v>
      </c>
      <c r="AB3013" t="str">
        <f t="shared" si="1566"/>
        <v>0.151716129630268+0.29463698102202i</v>
      </c>
      <c r="AC3013" t="str">
        <f t="shared" si="1567"/>
        <v>1.0616122405085-0.0287323915982102i</v>
      </c>
      <c r="AD3013" t="str">
        <f t="shared" si="1568"/>
        <v>0.135300441473684+0.281199175083798i</v>
      </c>
      <c r="AE3013" t="str">
        <f t="shared" si="1569"/>
        <v>-0.0000100568068082344-0.0000886177185939488i</v>
      </c>
      <c r="AF3013" t="str">
        <f t="shared" si="1570"/>
        <v>-6.36194315911277-0.139073532473901i</v>
      </c>
      <c r="AG3013" t="str">
        <f t="shared" si="1571"/>
        <v>1.00225408026296-0.00107993798620585i</v>
      </c>
      <c r="AH3013" t="str">
        <f t="shared" si="1572"/>
        <v>0.0000509326025364156+0.000563963309719924i</v>
      </c>
      <c r="AI3013">
        <f t="shared" si="1573"/>
        <v>-64.939704559369389</v>
      </c>
      <c r="AJ3013">
        <f t="shared" si="1574"/>
        <v>84.839508517056629</v>
      </c>
      <c r="AK3013"/>
      <c r="AL3013"/>
      <c r="AM3013"/>
      <c r="AN3013"/>
    </row>
    <row r="3014" spans="1:40" x14ac:dyDescent="0.35">
      <c r="A3014"/>
      <c r="B3014">
        <f t="shared" si="1575"/>
        <v>1080000</v>
      </c>
      <c r="C3014" s="237" t="str">
        <f t="shared" ref="C3014:C3077" si="1578">IMPRODUCT(COMPLEX(-1,0),IMDIV(IMPRODUCT(G3014,COMPLEX($C$100+$C$101,0)),COMPLEX($C$100,2*PI()*B3014*$C$103*$C$102*(2*$C$100+$C$101))))</f>
        <v>-2.76486502110802E-08+0.000956858532974995i</v>
      </c>
      <c r="D3014" s="208" t="str">
        <f t="shared" ref="D3014:D3077" si="1579">IMPRODUCT(COMPLEX($C$106,0),IMSUB(C3014,G3014))</f>
        <v>-2.51366141415877+0.00733591541947496i</v>
      </c>
      <c r="E3014" t="str">
        <f t="shared" ref="E3014:E3077" si="1580">IMDIV(COMPLEX($C$20*10^3,0),COMPLEX(1,2*PI()*B3014*$C$20*1000*$C$29*10^-12))</f>
        <v>20500</v>
      </c>
      <c r="F3014" t="str">
        <f t="shared" ref="F3014:F3077" si="1581">IMDIV(COMPLEX($C$22*1000,0),IMSUM(COMPLEX($C$22*1000,0),E3014))</f>
        <v>0.327868852459016</v>
      </c>
      <c r="G3014" t="str">
        <f t="shared" si="1576"/>
        <v>0.327868852459016</v>
      </c>
      <c r="H3014" t="str">
        <f t="shared" ref="H3014:H3077" si="1582">IMPRODUCT(COMPLEX($C$108,0),IMPRODUCT(COMPLEX(-1,0),D3014),IMDIV(COMPLEX(0,2*PI()*B3014*$C$109*$C$110),COMPLEX(1,2*PI()*B3014*$C$109*$C$110)))</f>
        <v>3.84829282966788+0.146281129871913i</v>
      </c>
      <c r="I3014" t="str">
        <f t="shared" ref="I3014:I3077" si="1583">COMPLEX(0,2*PI()*B3014*$C$113*$C$112*$C$114)</f>
        <v>4241.15008234622i</v>
      </c>
      <c r="J3014" t="str">
        <f t="shared" si="1577"/>
        <v>-24346.6824028058+927.827921214718i</v>
      </c>
      <c r="K3014" t="str">
        <f t="shared" ref="K3014:K3077" si="1584">IMDIV(I3014,J3014)</f>
        <v>0.00662889638985748-0.173945654571023i</v>
      </c>
      <c r="L3014" t="str">
        <f t="shared" ref="L3014:L3077" si="1585">IMDIV(COMPLEX($C$117,0),COMPLEX(1,2*PI()*B3014*$C$115*$C$116))</f>
        <v>0.00138645126391733-0.0308425517238109i</v>
      </c>
      <c r="M3014" t="str">
        <f t="shared" ref="M3014:M3077" si="1586">IMSUM(K3014,L3014)</f>
        <v>0.00801534765377481-0.204788206294834i</v>
      </c>
      <c r="N3014" t="str">
        <f t="shared" ref="N3014:N3077" si="1587">COMPLEX(0,-2*PI()*B3014*$C$43)</f>
        <v>-13.4711585589925i</v>
      </c>
      <c r="O3014" t="str">
        <f t="shared" ref="O3014:O3077" si="1588">IMEXP(N3014)</f>
        <v>0.617852331718865-0.786294153729736i</v>
      </c>
      <c r="P3014" t="str">
        <f t="shared" ref="P3014:P3077" si="1589">IMSUB(COMPLEX(1,0),O3014)</f>
        <v>0.382147668281135+0.786294153729736i</v>
      </c>
      <c r="Q3014" t="str">
        <f t="shared" ref="Q3014:Q3077" si="1590">IMSUM(COMPLEX(0,2*PI()*B3014*$C$43),O3014,COMPLEX(-1,0))</f>
        <v>-0.382147668281135+12.6848644052628i</v>
      </c>
      <c r="R3014" t="str">
        <f t="shared" ref="R3014:R3077" si="1591">IMDIV(P3014,Q3014)</f>
        <v>0.0610238230853874-0.0319646917009686i</v>
      </c>
      <c r="S3014" t="str">
        <f t="shared" ref="S3014:S3077" si="1592">IMDIV(COMPLEX(0,2*PI()*B3014*$C$123),COMPLEX($C$124,0))</f>
        <v>1.4588153445347i</v>
      </c>
      <c r="T3014" t="str">
        <f t="shared" ref="T3014:T3077" si="1593">IMPRODUCT(R3014,S3014)</f>
        <v>0.046630582736694+0.089022489499134i</v>
      </c>
      <c r="U3014" t="str">
        <f t="shared" ref="U3014:U3077" si="1594">IMDIV(COMPLEX(1,2*PI()*B3014*$C$16*10^-3*$C$15*10^-6),COMPLEX(0,2*PI()*B3014*$C$15*10^-6))</f>
        <v>0.0000499999999999999-0.00013157650718576i</v>
      </c>
      <c r="V3014" t="str">
        <f t="shared" ref="V3014:V3077" si="1595">IMSUM(COMPLEX($C$18*10^-3,0),IMDIV(COMPLEX(1,0),COMPLEX(0,2*PI()*B3014*($C$17*1*10^-6))))</f>
        <v>0.00002-0.00147365688048051i</v>
      </c>
      <c r="W3014" t="str">
        <f t="shared" ref="W3014:W3077" si="1596">IMDIV(IMPRODUCT(U3014,V3014),IMSUM(U3014,V3014))</f>
        <v>0.0000422204615884439-0.000122009708332703i</v>
      </c>
      <c r="X3014" t="str">
        <f t="shared" ref="X3014:X3077" si="1597">IMDIV(IMPRODUCT(COMPLEX($C$19,0),W3014),IMSUM(COMPLEX($C$19,0),W3014))</f>
        <v>0.0000423196288888771-0.000121931591562586i</v>
      </c>
      <c r="Y3014" t="str">
        <f t="shared" ref="Y3014:Y3077" si="1598">COMPLEX($C$13*10^-3,2*PI()*B3014*$C$12*0.000001)</f>
        <v>0.009+5.42867210540316i</v>
      </c>
      <c r="Z3014" t="str">
        <f t="shared" ref="Z3014:Z3077" si="1599">IMPRODUCT(COMPLEX($C$6,0),IMDIV(X3014,IMSUM(X3014,Y3014)))</f>
        <v>-0.00026937747547572-0.0000939977208578176i</v>
      </c>
      <c r="AA3014" t="str">
        <f t="shared" ref="AA3014:AA3077" si="1600">IMDIV(COMPLEX($C$6,0),IMSUM(X3014,Y3014))</f>
        <v>0.00368207120840969-2.21052883759377i</v>
      </c>
      <c r="AB3014" t="str">
        <f t="shared" ref="AB3014:AB3077" si="1601">IMPRODUCT(COMPLEX($C$119,0),T3014)</f>
        <v>0.155858214613921+0.297549064573522i</v>
      </c>
      <c r="AC3014" t="str">
        <f t="shared" ref="AC3014:AC3077" si="1602">IMSUM(COMPLEX(1,0),IMPRODUCT(AB3014,M3014))</f>
        <v>1.06218379699354-0.0295329650104879i</v>
      </c>
      <c r="AD3014" t="str">
        <f t="shared" ref="AD3014:AD3077" si="1603">IMDIV(AB3014,AC3014)</f>
        <v>0.138837698804326+0.283989790023394i</v>
      </c>
      <c r="AE3014" t="str">
        <f t="shared" ref="AE3014:AE3077" si="1604">IMPRODUCT(AD3014,AA3014,X3014)</f>
        <v>-0.0000107053557956785-0.0000895508799541322i</v>
      </c>
      <c r="AF3014" t="str">
        <f t="shared" ref="AF3014:AF3077" si="1605">IMSUB(D3014,H3014)</f>
        <v>-6.36195424382665-0.138945214452438i</v>
      </c>
      <c r="AG3014" t="str">
        <f t="shared" ref="AG3014:AG3077" si="1606">IMSUM(COMPLEX(1,0),IMPRODUCT(AD3014,AA3014,COMPLEX($C$127,0)))</f>
        <v>1.00227436936721-0.00110720982008851i</v>
      </c>
      <c r="AH3014" t="str">
        <f t="shared" ref="AH3014:AH3077" si="1607">IMDIV(IMPRODUCT(AE3014,AF3014),AG3014)</f>
        <v>0.0000549083586591355+0.000569970530279056i</v>
      </c>
      <c r="AI3014">
        <f t="shared" ref="AI3014:AI3077" si="1608">20*LOG10(IMABS(AH3014))</f>
        <v>-64.842833076454568</v>
      </c>
      <c r="AJ3014">
        <f t="shared" ref="AJ3014:AJ3077" si="1609">IMARGUMENT(AH3014)*180/PI()</f>
        <v>84.497366690114333</v>
      </c>
      <c r="AK3014"/>
      <c r="AL3014"/>
      <c r="AM3014"/>
      <c r="AN3014"/>
    </row>
    <row r="3015" spans="1:40" x14ac:dyDescent="0.35">
      <c r="A3015"/>
      <c r="B3015">
        <f t="shared" si="1575"/>
        <v>1081000</v>
      </c>
      <c r="C3015" s="237" t="str">
        <f t="shared" si="1578"/>
        <v>-2.75975200321196E-08+0.000955973372446428i</v>
      </c>
      <c r="D3015" s="208" t="str">
        <f t="shared" si="1579"/>
        <v>-2.51366141376678+0.00732912918875595i</v>
      </c>
      <c r="E3015" t="str">
        <f t="shared" si="1580"/>
        <v>20500</v>
      </c>
      <c r="F3015" t="str">
        <f t="shared" si="1581"/>
        <v>0.327868852459016</v>
      </c>
      <c r="G3015" t="str">
        <f t="shared" si="1576"/>
        <v>0.327868852459016</v>
      </c>
      <c r="H3015" t="str">
        <f t="shared" si="1582"/>
        <v>3.84830388409413+0.146146261771125i</v>
      </c>
      <c r="I3015" t="str">
        <f t="shared" si="1583"/>
        <v>4245.07707316321i</v>
      </c>
      <c r="J3015" t="str">
        <f t="shared" si="1577"/>
        <v>-24391.791577765+928.687021141769i</v>
      </c>
      <c r="K3015" t="str">
        <f t="shared" si="1584"/>
        <v>0.00661665442533957-0.173785195669642i</v>
      </c>
      <c r="L3015" t="str">
        <f t="shared" si="1585"/>
        <v>0.00138389248419974-0.0308141351408651i</v>
      </c>
      <c r="M3015" t="str">
        <f t="shared" si="1586"/>
        <v>0.00800054690953931-0.204599330810507i</v>
      </c>
      <c r="N3015" t="str">
        <f t="shared" si="1587"/>
        <v>-13.4836318539545i</v>
      </c>
      <c r="O3015" t="str">
        <f t="shared" si="1588"/>
        <v>0.60799684406523-0.793939442027363i</v>
      </c>
      <c r="P3015" t="str">
        <f t="shared" si="1589"/>
        <v>0.39200315593477+0.793939442027363i</v>
      </c>
      <c r="Q3015" t="str">
        <f t="shared" si="1590"/>
        <v>-0.39200315593477+12.6896924119271i</v>
      </c>
      <c r="R3015" t="str">
        <f t="shared" si="1591"/>
        <v>0.0615526752483464-0.0327929145467092i</v>
      </c>
      <c r="S3015" t="str">
        <f t="shared" si="1592"/>
        <v>1.46016609948334i</v>
      </c>
      <c r="T3015" t="str">
        <f t="shared" si="1593"/>
        <v>0.0478831021243589+0.0898771297301427i</v>
      </c>
      <c r="U3015" t="str">
        <f t="shared" si="1594"/>
        <v>0.0000499999999999999-0.000131454789787808i</v>
      </c>
      <c r="V3015" t="str">
        <f t="shared" si="1595"/>
        <v>0.00002-0.00147229364562345i</v>
      </c>
      <c r="W3015" t="str">
        <f t="shared" si="1596"/>
        <v>0.0000422203633582239-0.000121899091409744i</v>
      </c>
      <c r="X3015" t="str">
        <f t="shared" si="1597"/>
        <v>0.0000423193265207899-0.000121821045831929i</v>
      </c>
      <c r="Y3015" t="str">
        <f t="shared" si="1598"/>
        <v>0.009+5.43369865364891i</v>
      </c>
      <c r="Z3015" t="str">
        <f t="shared" si="1599"/>
        <v>-0.000268884279609913-0.0000939092740358177i</v>
      </c>
      <c r="AA3015" t="str">
        <f t="shared" si="1600"/>
        <v>0.0036752616103782-2.20848386556486i</v>
      </c>
      <c r="AB3015" t="str">
        <f t="shared" si="1601"/>
        <v>0.160044639575262+0.300405616920174i</v>
      </c>
      <c r="AC3015" t="str">
        <f t="shared" si="1602"/>
        <v>1.06274323284013-0.0303416169268484i</v>
      </c>
      <c r="AD3015" t="str">
        <f t="shared" si="1603"/>
        <v>0.142409386024166+0.28673581589726i</v>
      </c>
      <c r="AE3015" t="str">
        <f t="shared" si="1604"/>
        <v>-0.0000113644928598184-0.0000904723153533115i</v>
      </c>
      <c r="AF3015" t="str">
        <f t="shared" si="1605"/>
        <v>-6.36196529786091-0.138817132582369i</v>
      </c>
      <c r="AG3015" t="str">
        <f t="shared" si="1606"/>
        <v>1.00229426482971-0.00113470710797443i</v>
      </c>
      <c r="AH3015" t="str">
        <f t="shared" si="1607"/>
        <v>0.000058952665359247+0.000575904932583284i</v>
      </c>
      <c r="AI3015">
        <f t="shared" si="1608"/>
        <v>-64.747712620179513</v>
      </c>
      <c r="AJ3015">
        <f t="shared" si="1609"/>
        <v>84.155260174579226</v>
      </c>
      <c r="AK3015"/>
      <c r="AL3015"/>
      <c r="AM3015"/>
      <c r="AN3015"/>
    </row>
    <row r="3016" spans="1:40" x14ac:dyDescent="0.35">
      <c r="A3016"/>
      <c r="B3016">
        <f t="shared" si="1575"/>
        <v>1082000</v>
      </c>
      <c r="C3016" s="237" t="str">
        <f t="shared" si="1578"/>
        <v>-2.75465315533835E-08+0.000955089848074104i</v>
      </c>
      <c r="D3016" s="208" t="str">
        <f t="shared" si="1579"/>
        <v>-2.51366141337587+0.00732235550190147i</v>
      </c>
      <c r="E3016" t="str">
        <f t="shared" si="1580"/>
        <v>20500</v>
      </c>
      <c r="F3016" t="str">
        <f t="shared" si="1581"/>
        <v>0.327868852459016</v>
      </c>
      <c r="G3016" t="str">
        <f t="shared" si="1576"/>
        <v>0.327868852459016</v>
      </c>
      <c r="H3016" t="str">
        <f t="shared" si="1582"/>
        <v>3.84831490795267+0.146011641715451i</v>
      </c>
      <c r="I3016" t="str">
        <f t="shared" si="1583"/>
        <v>4249.0040639802i</v>
      </c>
      <c r="J3016" t="str">
        <f t="shared" si="1577"/>
        <v>-24436.9425011509+929.54612106882i</v>
      </c>
      <c r="K3016" t="str">
        <f t="shared" si="1584"/>
        <v>0.00660444632604401-0.173625032113416i</v>
      </c>
      <c r="L3016" t="str">
        <f t="shared" si="1585"/>
        <v>0.00138134077678037-0.0307857707666206i</v>
      </c>
      <c r="M3016" t="str">
        <f t="shared" si="1586"/>
        <v>0.00798578710282438-0.204410802880037i</v>
      </c>
      <c r="N3016" t="str">
        <f t="shared" si="1587"/>
        <v>-13.4961051489165i</v>
      </c>
      <c r="O3016" t="str">
        <f t="shared" si="1588"/>
        <v>0.598046763612012-0.801461208377048i</v>
      </c>
      <c r="P3016" t="str">
        <f t="shared" si="1589"/>
        <v>0.401953236387988+0.801461208377048i</v>
      </c>
      <c r="Q3016" t="str">
        <f t="shared" si="1590"/>
        <v>-0.401953236387988+12.6946439405395i</v>
      </c>
      <c r="R3016" t="str">
        <f t="shared" si="1591"/>
        <v>0.0620690205930864-0.0336285194050641i</v>
      </c>
      <c r="S3016" t="str">
        <f t="shared" si="1592"/>
        <v>1.46151685443198i</v>
      </c>
      <c r="T3016" t="str">
        <f t="shared" si="1593"/>
        <v>0.0491486479000941+0.0907149197348814i</v>
      </c>
      <c r="U3016" t="str">
        <f t="shared" si="1594"/>
        <v>0.0000499999999999999-0.000131333297375805i</v>
      </c>
      <c r="V3016" t="str">
        <f t="shared" si="1595"/>
        <v>0.00002-0.00147093293060901i</v>
      </c>
      <c r="W3016" t="str">
        <f t="shared" si="1596"/>
        <v>0.0000422202650377839-0.000121788681019388i</v>
      </c>
      <c r="X3016" t="str">
        <f t="shared" si="1597"/>
        <v>0.0000423190246285012-0.000121710706500616i</v>
      </c>
      <c r="Y3016" t="str">
        <f t="shared" si="1598"/>
        <v>0.009+5.43872520189465i</v>
      </c>
      <c r="Z3016" t="str">
        <f t="shared" si="1599"/>
        <v>-0.000268392450564407-0.0000938209940346922i</v>
      </c>
      <c r="AA3016" t="str">
        <f t="shared" si="1600"/>
        <v>0.00366847088555897-2.20644267374129i</v>
      </c>
      <c r="AB3016" t="str">
        <f t="shared" si="1601"/>
        <v>0.164274603979354+0.303205849014576i</v>
      </c>
      <c r="AC3016" t="str">
        <f t="shared" si="1602"/>
        <v>1.06329041304877-0.0311581663336584i</v>
      </c>
      <c r="AD3016" t="str">
        <f t="shared" si="1603"/>
        <v>0.146014937383046+0.289436830186712i</v>
      </c>
      <c r="AE3016" t="str">
        <f t="shared" si="1604"/>
        <v>-0.0000120340557448763-0.000091381926706596i</v>
      </c>
      <c r="AF3016" t="str">
        <f t="shared" si="1605"/>
        <v>-6.36197632132854-0.13868928621355i</v>
      </c>
      <c r="AG3016" t="str">
        <f t="shared" si="1606"/>
        <v>1.00231376435858-0.00116242470970434i</v>
      </c>
      <c r="AH3016" t="str">
        <f t="shared" si="1607"/>
        <v>0.0000630645080572616+0.000581765887074176i</v>
      </c>
      <c r="AI3016">
        <f t="shared" si="1608"/>
        <v>-64.654298688656951</v>
      </c>
      <c r="AJ3016">
        <f t="shared" si="1609"/>
        <v>83.81318874734059</v>
      </c>
      <c r="AK3016"/>
      <c r="AL3016"/>
      <c r="AM3016"/>
      <c r="AN3016"/>
    </row>
    <row r="3017" spans="1:40" x14ac:dyDescent="0.35">
      <c r="A3017"/>
      <c r="B3017">
        <f t="shared" si="1575"/>
        <v>1083000</v>
      </c>
      <c r="C3017" s="237" t="str">
        <f t="shared" si="1578"/>
        <v>-2.74956842517518E-08+0.000954207955325732i</v>
      </c>
      <c r="D3017" s="208" t="str">
        <f t="shared" si="1579"/>
        <v>-2.51366141298603+0.00731559432416395i</v>
      </c>
      <c r="E3017" t="str">
        <f t="shared" si="1580"/>
        <v>20500</v>
      </c>
      <c r="F3017" t="str">
        <f t="shared" si="1581"/>
        <v>0.327868852459016</v>
      </c>
      <c r="G3017" t="str">
        <f t="shared" si="1576"/>
        <v>0.327868852459016</v>
      </c>
      <c r="H3017" t="str">
        <f t="shared" si="1582"/>
        <v>3.84832590135603+0.145877269022376i</v>
      </c>
      <c r="I3017" t="str">
        <f t="shared" si="1583"/>
        <v>4252.93105479718i</v>
      </c>
      <c r="J3017" t="str">
        <f t="shared" si="1577"/>
        <v>-24482.1351729634+930.40522099587i</v>
      </c>
      <c r="K3017" t="str">
        <f t="shared" si="1584"/>
        <v>0.00659227196723312-0.17346516308882i</v>
      </c>
      <c r="L3017" t="str">
        <f t="shared" si="1585"/>
        <v>0.00137879611563751-0.0307574584576211i</v>
      </c>
      <c r="M3017" t="str">
        <f t="shared" si="1586"/>
        <v>0.00797106808287063-0.204222621546441i</v>
      </c>
      <c r="N3017" t="str">
        <f t="shared" si="1587"/>
        <v>-13.5085784438786i</v>
      </c>
      <c r="O3017" t="str">
        <f t="shared" si="1588"/>
        <v>0.588003638403294-0.808858282534393i</v>
      </c>
      <c r="P3017" t="str">
        <f t="shared" si="1589"/>
        <v>0.411996361596706+0.808858282534393i</v>
      </c>
      <c r="Q3017" t="str">
        <f t="shared" si="1590"/>
        <v>-0.411996361596706+12.6997201613442i</v>
      </c>
      <c r="R3017" t="str">
        <f t="shared" si="1591"/>
        <v>0.0625727350339281-0.0344713186750646i</v>
      </c>
      <c r="S3017" t="str">
        <f t="shared" si="1592"/>
        <v>1.46286760938063i</v>
      </c>
      <c r="T3017" t="str">
        <f t="shared" si="1593"/>
        <v>0.0504269755423896+0.09153562731149i</v>
      </c>
      <c r="U3017" t="str">
        <f t="shared" si="1594"/>
        <v>0.0000500000000000001-0.00013121202932652i</v>
      </c>
      <c r="V3017" t="str">
        <f t="shared" si="1595"/>
        <v>0.00002-0.00146957472845702i</v>
      </c>
      <c r="W3017" t="str">
        <f t="shared" si="1596"/>
        <v>0.000042220166627126-0.00012167847658948i</v>
      </c>
      <c r="X3017" t="str">
        <f t="shared" si="1597"/>
        <v>0.0000423187232099237-0.000121600572996865i</v>
      </c>
      <c r="Y3017" t="str">
        <f t="shared" si="1598"/>
        <v>0.009+5.44375175014039i</v>
      </c>
      <c r="Z3017" t="str">
        <f t="shared" si="1599"/>
        <v>-0.000267901983293087-0.000093732880379309i</v>
      </c>
      <c r="AA3017" t="str">
        <f t="shared" si="1600"/>
        <v>0.00366169896427079-2.20440525165078i</v>
      </c>
      <c r="AB3017" t="str">
        <f t="shared" si="1601"/>
        <v>0.168547290536689+0.30594898474446i</v>
      </c>
      <c r="AC3017" t="str">
        <f t="shared" si="1602"/>
        <v>1.06382520565204-0.031982429340669i</v>
      </c>
      <c r="AD3017" t="str">
        <f t="shared" si="1603"/>
        <v>0.149653782015206+0.292092417628767i</v>
      </c>
      <c r="AE3017" t="str">
        <f t="shared" si="1604"/>
        <v>-0.0000127138813678845-0.0000922796180355616i</v>
      </c>
      <c r="AF3017" t="str">
        <f t="shared" si="1605"/>
        <v>-6.36198731434206-0.138561674698212i</v>
      </c>
      <c r="AG3017" t="str">
        <f t="shared" si="1606"/>
        <v>1.00233286572828-0.00119035746317224i</v>
      </c>
      <c r="AH3017" t="str">
        <f t="shared" si="1607"/>
        <v>0.0000672428671492782+0.000587552777319813i</v>
      </c>
      <c r="AI3017">
        <f t="shared" si="1608"/>
        <v>-64.562548565722764</v>
      </c>
      <c r="AJ3017">
        <f t="shared" si="1609"/>
        <v>83.471152180102337</v>
      </c>
      <c r="AK3017"/>
      <c r="AL3017"/>
      <c r="AM3017"/>
      <c r="AN3017"/>
    </row>
    <row r="3018" spans="1:40" x14ac:dyDescent="0.35">
      <c r="A3018"/>
      <c r="B3018">
        <f t="shared" si="1575"/>
        <v>1084000</v>
      </c>
      <c r="C3018" s="237" t="str">
        <f t="shared" si="1578"/>
        <v>-2.7444977606516E-08+0.000953327689685747i</v>
      </c>
      <c r="D3018" s="208" t="str">
        <f t="shared" si="1579"/>
        <v>-2.51366141259729+0.00730884562092406i</v>
      </c>
      <c r="E3018" t="str">
        <f t="shared" si="1580"/>
        <v>20500</v>
      </c>
      <c r="F3018" t="str">
        <f t="shared" si="1581"/>
        <v>0.327868852459016</v>
      </c>
      <c r="G3018" t="str">
        <f t="shared" si="1576"/>
        <v>0.327868852459016</v>
      </c>
      <c r="H3018" t="str">
        <f t="shared" si="1582"/>
        <v>3.84833686441626+0.145743143011891i</v>
      </c>
      <c r="I3018" t="str">
        <f t="shared" si="1583"/>
        <v>4256.85804561417i</v>
      </c>
      <c r="J3018" t="str">
        <f t="shared" si="1577"/>
        <v>-24527.3695932025+931.264320922921i</v>
      </c>
      <c r="K3018" t="str">
        <f t="shared" si="1584"/>
        <v>0.00658013122474274-0.173305587785313i</v>
      </c>
      <c r="L3018" t="str">
        <f t="shared" si="1585"/>
        <v>0.00137625847486896-0.0307291980709351i</v>
      </c>
      <c r="M3018" t="str">
        <f t="shared" si="1586"/>
        <v>0.0079563896996117-0.204034785856248i</v>
      </c>
      <c r="N3018" t="str">
        <f t="shared" si="1587"/>
        <v>-13.5210517388406i</v>
      </c>
      <c r="O3018" t="str">
        <f t="shared" si="1588"/>
        <v>0.577869030959404-0.816129513654567i</v>
      </c>
      <c r="P3018" t="str">
        <f t="shared" si="1589"/>
        <v>0.422130969040596+0.816129513654567i</v>
      </c>
      <c r="Q3018" t="str">
        <f t="shared" si="1590"/>
        <v>-0.422130969040596+12.704922225186i</v>
      </c>
      <c r="R3018" t="str">
        <f t="shared" si="1591"/>
        <v>0.0630636976728393-0.0353211220735312i</v>
      </c>
      <c r="S3018" t="str">
        <f t="shared" si="1592"/>
        <v>1.46421836432927i</v>
      </c>
      <c r="T3018" t="str">
        <f t="shared" si="1593"/>
        <v>0.0517178355887803+0.0923390242550804i</v>
      </c>
      <c r="U3018" t="str">
        <f t="shared" si="1594"/>
        <v>0.0000500000000000001-0.000131090985019023i</v>
      </c>
      <c r="V3018" t="str">
        <f t="shared" si="1595"/>
        <v>0.00002-0.00146821903221306i</v>
      </c>
      <c r="W3018" t="str">
        <f t="shared" si="1596"/>
        <v>0.0000422200681262519-0.000121568477549973i</v>
      </c>
      <c r="X3018" t="str">
        <f t="shared" si="1597"/>
        <v>0.0000423184222629793-0.000121490644750996i</v>
      </c>
      <c r="Y3018" t="str">
        <f t="shared" si="1598"/>
        <v>0.009+5.44877829838614i</v>
      </c>
      <c r="Z3018" t="str">
        <f t="shared" si="1599"/>
        <v>-0.000267412872773092-0.0000936449325963485i</v>
      </c>
      <c r="AA3018" t="str">
        <f t="shared" si="1600"/>
        <v>0.00365494577715374-2.20237158885967i</v>
      </c>
      <c r="AB3018" t="str">
        <f t="shared" si="1601"/>
        <v>0.172861865443097+0.30863426135705i</v>
      </c>
      <c r="AC3018" t="str">
        <f t="shared" si="1602"/>
        <v>1.06434748178955-0.0328142192403854i</v>
      </c>
      <c r="AD3018" t="str">
        <f t="shared" si="1603"/>
        <v>0.153325344033939+0.294702170276105i</v>
      </c>
      <c r="AE3018" t="str">
        <f t="shared" si="1604"/>
        <v>-0.0000134038058455347-0.000093165295473368i</v>
      </c>
      <c r="AF3018" t="str">
        <f t="shared" si="1605"/>
        <v>-6.36199827701355-0.138434297390967i</v>
      </c>
      <c r="AG3018" t="str">
        <f t="shared" si="1606"/>
        <v>1.00235156677977-0.00121850018518096i</v>
      </c>
      <c r="AH3018" t="str">
        <f t="shared" si="1607"/>
        <v>0.0000714867181705869+0.000593265000037258i</v>
      </c>
      <c r="AI3018">
        <f t="shared" si="1608"/>
        <v>-64.472421227149837</v>
      </c>
      <c r="AJ3018">
        <f t="shared" si="1609"/>
        <v>83.129150239446815</v>
      </c>
      <c r="AK3018"/>
      <c r="AL3018"/>
      <c r="AM3018"/>
      <c r="AN3018"/>
    </row>
    <row r="3019" spans="1:40" x14ac:dyDescent="0.35">
      <c r="A3019"/>
      <c r="B3019">
        <f t="shared" si="1575"/>
        <v>1085000</v>
      </c>
      <c r="C3019" s="237" t="str">
        <f t="shared" si="1578"/>
        <v>-2.73944110993663E-08+0.000952449046655233i</v>
      </c>
      <c r="D3019" s="208" t="str">
        <f t="shared" si="1579"/>
        <v>-2.51366141220961+0.00730210935769012i</v>
      </c>
      <c r="E3019" t="str">
        <f t="shared" si="1580"/>
        <v>20500</v>
      </c>
      <c r="F3019" t="str">
        <f t="shared" si="1581"/>
        <v>0.327868852459016</v>
      </c>
      <c r="G3019" t="str">
        <f t="shared" si="1576"/>
        <v>0.327868852459016</v>
      </c>
      <c r="H3019" t="str">
        <f t="shared" si="1582"/>
        <v>3.84834779724483+0.145609263006463i</v>
      </c>
      <c r="I3019" t="str">
        <f t="shared" si="1583"/>
        <v>4260.78503643115i</v>
      </c>
      <c r="J3019" t="str">
        <f t="shared" si="1577"/>
        <v>-24572.6457618682+932.123420849971i</v>
      </c>
      <c r="K3019" t="str">
        <f t="shared" si="1584"/>
        <v>0.006568023974979-0.173146305395317i</v>
      </c>
      <c r="L3019" t="str">
        <f t="shared" si="1585"/>
        <v>0.00137372782869133-0.030700989464152i</v>
      </c>
      <c r="M3019" t="str">
        <f t="shared" si="1586"/>
        <v>0.00794175180367033-0.203847294859469i</v>
      </c>
      <c r="N3019" t="str">
        <f t="shared" si="1587"/>
        <v>-13.5335250338026i</v>
      </c>
      <c r="O3019" t="str">
        <f t="shared" si="1588"/>
        <v>0.567644518033329-0.823273770471712i</v>
      </c>
      <c r="P3019" t="str">
        <f t="shared" si="1589"/>
        <v>0.432355481966671+0.823273770471712i</v>
      </c>
      <c r="Q3019" t="str">
        <f t="shared" si="1590"/>
        <v>-0.432355481966671+12.7102512633309i</v>
      </c>
      <c r="R3019" t="str">
        <f t="shared" si="1591"/>
        <v>0.0635417908703941-0.0361777366990431i</v>
      </c>
      <c r="S3019" t="str">
        <f t="shared" si="1592"/>
        <v>1.46556911927791i</v>
      </c>
      <c r="T3019" t="str">
        <f t="shared" si="1593"/>
        <v>0.0530209737114847+0.0931248864832646i</v>
      </c>
      <c r="U3019" t="str">
        <f t="shared" si="1594"/>
        <v>0.0000500000000000001-0.000130970163834674i</v>
      </c>
      <c r="V3019" t="str">
        <f t="shared" si="1595"/>
        <v>0.00002-0.00146686583494834i</v>
      </c>
      <c r="W3019" t="str">
        <f t="shared" si="1596"/>
        <v>0.0000422199695351633-0.000121458683332924i</v>
      </c>
      <c r="X3019" t="str">
        <f t="shared" si="1597"/>
        <v>0.0000423181217855995-0.000121380921195438i</v>
      </c>
      <c r="Y3019" t="str">
        <f t="shared" si="1598"/>
        <v>0.009+5.45380484663188i</v>
      </c>
      <c r="Z3019" t="str">
        <f t="shared" si="1599"/>
        <v>-0.000266925114004715-0.0000935571502142964i</v>
      </c>
      <c r="AA3019" t="str">
        <f t="shared" si="1600"/>
        <v>0.00364821125516749-2.20034167497279i</v>
      </c>
      <c r="AB3019" t="str">
        <f t="shared" si="1601"/>
        <v>0.177217478632554+0.311260929878628i</v>
      </c>
      <c r="AC3019" t="str">
        <f t="shared" si="1602"/>
        <v>1.06485711578177-0.0336533465697862i</v>
      </c>
      <c r="AD3019" t="str">
        <f t="shared" si="1603"/>
        <v>0.157029042627159+0.29726568755592i</v>
      </c>
      <c r="AE3019" t="str">
        <f t="shared" si="1604"/>
        <v>-0.0000141036645210803-0.00009403886726963i</v>
      </c>
      <c r="AF3019" t="str">
        <f t="shared" si="1605"/>
        <v>-6.36200920945444-0.138307153648773i</v>
      </c>
      <c r="AG3019" t="str">
        <f t="shared" si="1606"/>
        <v>1.00236986542068-0.00124684767230033i</v>
      </c>
      <c r="AH3019" t="str">
        <f t="shared" si="1607"/>
        <v>0.0000757950319593136+0.000598901965113648i</v>
      </c>
      <c r="AI3019">
        <f t="shared" si="1608"/>
        <v>-64.38387725294217</v>
      </c>
      <c r="AJ3019">
        <f t="shared" si="1609"/>
        <v>82.78718268686788</v>
      </c>
      <c r="AK3019"/>
      <c r="AL3019"/>
      <c r="AM3019"/>
      <c r="AN3019"/>
    </row>
    <row r="3020" spans="1:40" x14ac:dyDescent="0.35">
      <c r="A3020"/>
      <c r="B3020">
        <f t="shared" si="1575"/>
        <v>1086000</v>
      </c>
      <c r="C3020" s="237" t="str">
        <f t="shared" si="1578"/>
        <v>-2.73439842143781E-08+0.000951572021751843i</v>
      </c>
      <c r="D3020" s="208" t="str">
        <f t="shared" si="1579"/>
        <v>-2.513661411823+0.00729538550009747i</v>
      </c>
      <c r="E3020" t="str">
        <f t="shared" si="1580"/>
        <v>20500</v>
      </c>
      <c r="F3020" t="str">
        <f t="shared" si="1581"/>
        <v>0.327868852459016</v>
      </c>
      <c r="G3020" t="str">
        <f t="shared" si="1576"/>
        <v>0.327868852459016</v>
      </c>
      <c r="H3020" t="str">
        <f t="shared" si="1582"/>
        <v>3.84835869995275+0.145475628331041i</v>
      </c>
      <c r="I3020" t="str">
        <f t="shared" si="1583"/>
        <v>4264.71202724814i</v>
      </c>
      <c r="J3020" t="str">
        <f t="shared" si="1577"/>
        <v>-24617.9636789605+932.982520777022i</v>
      </c>
      <c r="K3020" t="str">
        <f t="shared" si="1584"/>
        <v>0.00655595009491536-0.172987315114209i</v>
      </c>
      <c r="L3020" t="str">
        <f t="shared" si="1585"/>
        <v>0.00137120415143943-0.0306728324953807i</v>
      </c>
      <c r="M3020" t="str">
        <f t="shared" si="1586"/>
        <v>0.00792715424635479-0.20366014760959i</v>
      </c>
      <c r="N3020" t="str">
        <f t="shared" si="1587"/>
        <v>-13.5459983287647i</v>
      </c>
      <c r="O3020" t="str">
        <f t="shared" si="1588"/>
        <v>0.557331690365652-0.830289941474763i</v>
      </c>
      <c r="P3020" t="str">
        <f t="shared" si="1589"/>
        <v>0.442668309634348+0.830289941474763i</v>
      </c>
      <c r="Q3020" t="str">
        <f t="shared" si="1590"/>
        <v>-0.442668309634348+12.7157083872899i</v>
      </c>
      <c r="R3020" t="str">
        <f t="shared" si="1591"/>
        <v>0.0640069003151872-0.0370409670980345i</v>
      </c>
      <c r="S3020" t="str">
        <f t="shared" si="1592"/>
        <v>1.46691987422656i</v>
      </c>
      <c r="T3020" t="str">
        <f t="shared" si="1593"/>
        <v>0.0543361307966789+0.0938929941599864i</v>
      </c>
      <c r="U3020" t="str">
        <f t="shared" si="1594"/>
        <v>0.0000500000000000001-0.000130849565157109i</v>
      </c>
      <c r="V3020" t="str">
        <f t="shared" si="1595"/>
        <v>0.00002-0.00146551512975963i</v>
      </c>
      <c r="W3020" t="str">
        <f t="shared" si="1596"/>
        <v>0.0000422198708538624-0.00012134909337248i</v>
      </c>
      <c r="X3020" t="str">
        <f t="shared" si="1597"/>
        <v>0.0000423178217757258-0.000121271401764702i</v>
      </c>
      <c r="Y3020" t="str">
        <f t="shared" si="1598"/>
        <v>0.009+5.45883139487762i</v>
      </c>
      <c r="Z3020" t="str">
        <f t="shared" si="1599"/>
        <v>-0.00026643870201124-0.0000934695327634342i</v>
      </c>
      <c r="AA3020" t="str">
        <f t="shared" si="1600"/>
        <v>0.00364149532958936-2.19831549963324i</v>
      </c>
      <c r="AB3020" t="str">
        <f t="shared" si="1601"/>
        <v>0.181613264042157+0.313828255528429i</v>
      </c>
      <c r="AC3020" t="str">
        <f t="shared" si="1602"/>
        <v>1.06535398520223-0.0344996191742468i</v>
      </c>
      <c r="AD3020" t="str">
        <f t="shared" si="1603"/>
        <v>0.160764292153352+0.299782576327353i</v>
      </c>
      <c r="AE3020" t="str">
        <f t="shared" si="1604"/>
        <v>-0.0000148132919911587-0.0000949002437948633i</v>
      </c>
      <c r="AF3020" t="str">
        <f t="shared" si="1605"/>
        <v>-6.36202011177575-0.138180242830944i</v>
      </c>
      <c r="AG3020" t="str">
        <f t="shared" si="1606"/>
        <v>1.00238775962546-0.00127539470172362i</v>
      </c>
      <c r="AH3020" t="str">
        <f t="shared" si="1607"/>
        <v>0.000080166774819304+0.000604463095624851i</v>
      </c>
      <c r="AI3020">
        <f t="shared" si="1608"/>
        <v>-64.296878745258184</v>
      </c>
      <c r="AJ3020">
        <f t="shared" si="1609"/>
        <v>82.445249278836897</v>
      </c>
      <c r="AK3020"/>
      <c r="AL3020"/>
      <c r="AM3020"/>
      <c r="AN3020"/>
    </row>
    <row r="3021" spans="1:40" x14ac:dyDescent="0.35">
      <c r="A3021"/>
      <c r="B3021">
        <f t="shared" si="1575"/>
        <v>1087000</v>
      </c>
      <c r="C3021" s="237" t="str">
        <f t="shared" si="1578"/>
        <v>-2.72936964379986E-08+0.000950696610509724i</v>
      </c>
      <c r="D3021" s="208" t="str">
        <f t="shared" si="1579"/>
        <v>-2.51366141143746+0.00728867401390789i</v>
      </c>
      <c r="E3021" t="str">
        <f t="shared" si="1580"/>
        <v>20500</v>
      </c>
      <c r="F3021" t="str">
        <f t="shared" si="1581"/>
        <v>0.327868852459016</v>
      </c>
      <c r="G3021" t="str">
        <f t="shared" si="1576"/>
        <v>0.327868852459016</v>
      </c>
      <c r="H3021" t="str">
        <f t="shared" si="1582"/>
        <v>3.84836957265049+0.145342238313033i</v>
      </c>
      <c r="I3021" t="str">
        <f t="shared" si="1583"/>
        <v>4268.63901806513i</v>
      </c>
      <c r="J3021" t="str">
        <f t="shared" si="1577"/>
        <v>-24663.3233444794+933.841620704072i</v>
      </c>
      <c r="K3021" t="str">
        <f t="shared" si="1584"/>
        <v>0.0065439094620893-0.172828616140307i</v>
      </c>
      <c r="L3021" t="str">
        <f t="shared" si="1585"/>
        <v>0.00136868741756559-0.0306447270232473i</v>
      </c>
      <c r="M3021" t="str">
        <f t="shared" si="1586"/>
        <v>0.00791259687965489-0.203473343163554i</v>
      </c>
      <c r="N3021" t="str">
        <f t="shared" si="1587"/>
        <v>-13.5584716237267i</v>
      </c>
      <c r="O3021" t="str">
        <f t="shared" si="1588"/>
        <v>0.546932152437301-0.837176935080214i</v>
      </c>
      <c r="P3021" t="str">
        <f t="shared" si="1589"/>
        <v>0.453067847562699+0.837176935080214i</v>
      </c>
      <c r="Q3021" t="str">
        <f t="shared" si="1590"/>
        <v>-0.453067847562699+12.7212946886465i</v>
      </c>
      <c r="R3021" t="str">
        <f t="shared" si="1591"/>
        <v>0.0644589150916637-0.0379106153330387i</v>
      </c>
      <c r="S3021" t="str">
        <f t="shared" si="1592"/>
        <v>1.4682706291752i</v>
      </c>
      <c r="T3021" t="str">
        <f t="shared" si="1593"/>
        <v>0.0556630430274597+0.0946431318175878i</v>
      </c>
      <c r="U3021" t="str">
        <f t="shared" si="1594"/>
        <v>0.00005-0.000130729188372236i</v>
      </c>
      <c r="V3021" t="str">
        <f t="shared" si="1595"/>
        <v>0.00002-0.00146416690976905i</v>
      </c>
      <c r="W3021" t="str">
        <f t="shared" si="1596"/>
        <v>0.0000422197720823509-0.000121239707104875i</v>
      </c>
      <c r="X3021" t="str">
        <f t="shared" si="1597"/>
        <v>0.0000423175222313092-0.000121162085895389i</v>
      </c>
      <c r="Y3021" t="str">
        <f t="shared" si="1598"/>
        <v>0.009+5.46385794312337i</v>
      </c>
      <c r="Z3021" t="str">
        <f t="shared" si="1599"/>
        <v>-0.000265953631838855-0.0000933820797758318i</v>
      </c>
      <c r="AA3021" t="str">
        <f t="shared" si="1600"/>
        <v>0.00363479793201275-2.19629305252227i</v>
      </c>
      <c r="AB3021" t="str">
        <f t="shared" si="1601"/>
        <v>0.18604833988941+0.316335518126639i</v>
      </c>
      <c r="AC3021" t="str">
        <f t="shared" si="1602"/>
        <v>1.06583797094828-0.0353528422736746i</v>
      </c>
      <c r="AD3021" t="str">
        <f t="shared" si="1603"/>
        <v>0.164530502238122+0.302252450937596i</v>
      </c>
      <c r="AE3021" t="str">
        <f t="shared" si="1604"/>
        <v>-0.0000155325221326041-0.000095749337544607i</v>
      </c>
      <c r="AF3021" t="str">
        <f t="shared" si="1605"/>
        <v>-6.36203098408795-0.138053564299125i</v>
      </c>
      <c r="AG3021" t="str">
        <f t="shared" si="1606"/>
        <v>1.0024052474355-0.0013041360321241i</v>
      </c>
      <c r="AH3021" t="str">
        <f t="shared" si="1607"/>
        <v>0.0000846009086826781+0.000609947827852279i</v>
      </c>
      <c r="AI3021">
        <f t="shared" si="1608"/>
        <v>-64.211389251527251</v>
      </c>
      <c r="AJ3021">
        <f t="shared" si="1609"/>
        <v>82.103349766863275</v>
      </c>
      <c r="AK3021"/>
      <c r="AL3021"/>
      <c r="AM3021"/>
      <c r="AN3021"/>
    </row>
    <row r="3022" spans="1:40" x14ac:dyDescent="0.35">
      <c r="A3022"/>
      <c r="B3022">
        <f t="shared" si="1575"/>
        <v>1088000</v>
      </c>
      <c r="C3022" s="237" t="str">
        <f t="shared" si="1578"/>
        <v>-2.72435472590344E-08+0.000949822808479445i</v>
      </c>
      <c r="D3022" s="208" t="str">
        <f t="shared" si="1579"/>
        <v>-2.51366141105298+0.00728197486500908i</v>
      </c>
      <c r="E3022" t="str">
        <f t="shared" si="1580"/>
        <v>20500</v>
      </c>
      <c r="F3022" t="str">
        <f t="shared" si="1581"/>
        <v>0.327868852459016</v>
      </c>
      <c r="G3022" t="str">
        <f t="shared" si="1576"/>
        <v>0.327868852459016</v>
      </c>
      <c r="H3022" t="str">
        <f t="shared" si="1582"/>
        <v>3.84838041544804+0.145209092282302i</v>
      </c>
      <c r="I3022" t="str">
        <f t="shared" si="1583"/>
        <v>4272.56600888212i</v>
      </c>
      <c r="J3022" t="str">
        <f t="shared" si="1577"/>
        <v>-24708.724758425+934.700720631124i</v>
      </c>
      <c r="K3022" t="str">
        <f t="shared" si="1584"/>
        <v>0.0065319019545993-0.172670207674854i</v>
      </c>
      <c r="L3022" t="str">
        <f t="shared" si="1585"/>
        <v>0.00136617760163902-0.0306166729068918i</v>
      </c>
      <c r="M3022" t="str">
        <f t="shared" si="1586"/>
        <v>0.00789807955623832-0.203286880581746i</v>
      </c>
      <c r="N3022" t="str">
        <f t="shared" si="1587"/>
        <v>-13.5709449186887i</v>
      </c>
      <c r="O3022" t="str">
        <f t="shared" si="1588"/>
        <v>0.536447522219431-0.843933679802289i</v>
      </c>
      <c r="P3022" t="str">
        <f t="shared" si="1589"/>
        <v>0.463552477780569+0.843933679802289i</v>
      </c>
      <c r="Q3022" t="str">
        <f t="shared" si="1590"/>
        <v>-0.463552477780569+12.7270112388864i</v>
      </c>
      <c r="R3022" t="str">
        <f t="shared" si="1591"/>
        <v>0.0648977277463301-0.038786481053104i</v>
      </c>
      <c r="S3022" t="str">
        <f t="shared" si="1592"/>
        <v>1.46962138412385i</v>
      </c>
      <c r="T3022" t="str">
        <f t="shared" si="1593"/>
        <v>0.0570014419705562+0.0953750884770544i</v>
      </c>
      <c r="U3022" t="str">
        <f t="shared" si="1594"/>
        <v>0.00005-0.000130609032868218i</v>
      </c>
      <c r="V3022" t="str">
        <f t="shared" si="1595"/>
        <v>0.00002-0.00146282116812404i</v>
      </c>
      <c r="W3022" t="str">
        <f t="shared" si="1596"/>
        <v>0.0000422196732206311-0.000121130523968411i</v>
      </c>
      <c r="X3022" t="str">
        <f t="shared" si="1597"/>
        <v>0.0000423172231503097-0.000121052973026164i</v>
      </c>
      <c r="Y3022" t="str">
        <f t="shared" si="1598"/>
        <v>0.009+5.46888449136911i</v>
      </c>
      <c r="Z3022" t="str">
        <f t="shared" si="1599"/>
        <v>-0.000265469898556484-0.0000932947907853368i</v>
      </c>
      <c r="AA3022" t="str">
        <f t="shared" si="1600"/>
        <v>0.00362811899434528-2.19427432335902i</v>
      </c>
      <c r="AB3022" t="str">
        <f t="shared" si="1601"/>
        <v>0.190521808962059+0.318782012496298i</v>
      </c>
      <c r="AC3022" t="str">
        <f t="shared" si="1602"/>
        <v>1.06630895731032-0.0362128185308948i</v>
      </c>
      <c r="AD3022" t="str">
        <f t="shared" si="1603"/>
        <v>0.168327077871629+0.304674933276916i</v>
      </c>
      <c r="AE3022" t="str">
        <f t="shared" si="1604"/>
        <v>-0.0000162611881292845-0.0000965860631432672i</v>
      </c>
      <c r="AF3022" t="str">
        <f t="shared" si="1605"/>
        <v>-6.36204182650102-0.137927117417293i</v>
      </c>
      <c r="AG3022" t="str">
        <f t="shared" si="1606"/>
        <v>1.0024223269593-0.00133306640451383i</v>
      </c>
      <c r="AH3022" t="str">
        <f t="shared" si="1607"/>
        <v>0.0000890963912722686+0.000615355611298151i</v>
      </c>
      <c r="AI3022">
        <f t="shared" si="1608"/>
        <v>-64.127373692365495</v>
      </c>
      <c r="AJ3022">
        <f t="shared" si="1609"/>
        <v>81.761483897532344</v>
      </c>
      <c r="AK3022"/>
      <c r="AL3022"/>
      <c r="AM3022"/>
      <c r="AN3022"/>
    </row>
    <row r="3023" spans="1:40" x14ac:dyDescent="0.35">
      <c r="A3023"/>
      <c r="B3023">
        <f t="shared" si="1575"/>
        <v>1089000</v>
      </c>
      <c r="C3023" s="237" t="str">
        <f t="shared" si="1578"/>
        <v>-2.71935361686379E-08+0.000948950611227913i</v>
      </c>
      <c r="D3023" s="208" t="str">
        <f t="shared" si="1579"/>
        <v>-2.51366141066957+0.007275288019414i</v>
      </c>
      <c r="E3023" t="str">
        <f t="shared" si="1580"/>
        <v>20500</v>
      </c>
      <c r="F3023" t="str">
        <f t="shared" si="1581"/>
        <v>0.327868852459016</v>
      </c>
      <c r="G3023" t="str">
        <f t="shared" si="1576"/>
        <v>0.327868852459016</v>
      </c>
      <c r="H3023" t="str">
        <f t="shared" si="1582"/>
        <v>3.84839122845489+0.145076189571152i</v>
      </c>
      <c r="I3023" t="str">
        <f t="shared" si="1583"/>
        <v>4276.49299969911i</v>
      </c>
      <c r="J3023" t="str">
        <f t="shared" si="1577"/>
        <v>-24754.1679207972+935.559820558174i</v>
      </c>
      <c r="K3023" t="str">
        <f t="shared" si="1584"/>
        <v>0.00651992745110185-0.172512088922009i</v>
      </c>
      <c r="L3023" t="str">
        <f t="shared" si="1585"/>
        <v>0.00136367467834519-0.0305886700059672i</v>
      </c>
      <c r="M3023" t="str">
        <f t="shared" si="1586"/>
        <v>0.00788360212944704-0.203100758927976i</v>
      </c>
      <c r="N3023" t="str">
        <f t="shared" si="1587"/>
        <v>-13.5834182136507i</v>
      </c>
      <c r="O3023" t="str">
        <f t="shared" si="1588"/>
        <v>0.52587943092203-0.850559124419415i</v>
      </c>
      <c r="P3023" t="str">
        <f t="shared" si="1589"/>
        <v>0.47412056907797+0.850559124419415i</v>
      </c>
      <c r="Q3023" t="str">
        <f t="shared" si="1590"/>
        <v>-0.47412056907797+12.7328590892313i</v>
      </c>
      <c r="R3023" t="str">
        <f t="shared" si="1591"/>
        <v>0.0653232343521893-0.0396683615661953i</v>
      </c>
      <c r="S3023" t="str">
        <f t="shared" si="1592"/>
        <v>1.47097213907249i</v>
      </c>
      <c r="T3023" t="str">
        <f t="shared" si="1593"/>
        <v>0.0583510546665272+0.0960886577661735i</v>
      </c>
      <c r="U3023" t="str">
        <f t="shared" si="1594"/>
        <v>0.00005-0.000130489098035464i</v>
      </c>
      <c r="V3023" t="str">
        <f t="shared" si="1595"/>
        <v>0.00002-0.0014614778979972i</v>
      </c>
      <c r="W3023" t="str">
        <f t="shared" si="1596"/>
        <v>0.0000422195742687047-0.000121021543403452i</v>
      </c>
      <c r="X3023" t="str">
        <f t="shared" si="1597"/>
        <v>0.0000423169245306971-0.000120944062597755i</v>
      </c>
      <c r="Y3023" t="str">
        <f t="shared" si="1598"/>
        <v>0.009+5.47391103961486i</v>
      </c>
      <c r="Z3023" t="str">
        <f t="shared" si="1599"/>
        <v>-0.000264987497255689-0.0000932076653275676i</v>
      </c>
      <c r="AA3023" t="str">
        <f t="shared" si="1600"/>
        <v>0.00362145844880708-2.19225930190045i</v>
      </c>
      <c r="AB3023" t="str">
        <f t="shared" si="1601"/>
        <v>0.19503275891956+0.321167048858237i</v>
      </c>
      <c r="AC3023" t="str">
        <f t="shared" si="1602"/>
        <v>1.0667668320393-0.0370793481220926i</v>
      </c>
      <c r="AD3023" t="str">
        <f t="shared" si="1603"/>
        <v>0.172153419506263+0.307049652832149i</v>
      </c>
      <c r="AE3023" t="str">
        <f t="shared" si="1604"/>
        <v>-0.0000169991224988486-0.0000974103373475556i</v>
      </c>
      <c r="AF3023" t="str">
        <f t="shared" si="1605"/>
        <v>-6.36205263912446-0.137800901551738i</v>
      </c>
      <c r="AG3023" t="str">
        <f t="shared" si="1606"/>
        <v>1.00243899637256-0.00136218054309979i</v>
      </c>
      <c r="AH3023" t="str">
        <f t="shared" si="1607"/>
        <v>0.0000936521762632539+0.00062068590869846i</v>
      </c>
      <c r="AI3023">
        <f t="shared" si="1608"/>
        <v>-64.04479829394748</v>
      </c>
      <c r="AJ3023">
        <f t="shared" si="1609"/>
        <v>81.419651412574112</v>
      </c>
      <c r="AK3023"/>
      <c r="AL3023"/>
      <c r="AM3023"/>
      <c r="AN3023"/>
    </row>
    <row r="3024" spans="1:40" x14ac:dyDescent="0.35">
      <c r="A3024"/>
      <c r="B3024">
        <f t="shared" si="1575"/>
        <v>1090000</v>
      </c>
      <c r="C3024" s="237" t="str">
        <f t="shared" si="1578"/>
        <v>-2.71436626602944E-08+0.000948080014338306i</v>
      </c>
      <c r="D3024" s="208" t="str">
        <f t="shared" si="1579"/>
        <v>-2.51366141028721+0.00726861344326035i</v>
      </c>
      <c r="E3024" t="str">
        <f t="shared" si="1580"/>
        <v>20500</v>
      </c>
      <c r="F3024" t="str">
        <f t="shared" si="1581"/>
        <v>0.327868852459016</v>
      </c>
      <c r="G3024" t="str">
        <f t="shared" si="1576"/>
        <v>0.327868852459016</v>
      </c>
      <c r="H3024" t="str">
        <f t="shared" si="1582"/>
        <v>3.84840201177998+0.144943529514315i</v>
      </c>
      <c r="I3024" t="str">
        <f t="shared" si="1583"/>
        <v>4280.41999051609i</v>
      </c>
      <c r="J3024" t="str">
        <f t="shared" si="1577"/>
        <v>-24799.652831596+936.418920485225i</v>
      </c>
      <c r="K3024" t="str">
        <f t="shared" si="1584"/>
        <v>0.00650798583080826-0.172354259088828i</v>
      </c>
      <c r="L3024" t="str">
        <f t="shared" si="1585"/>
        <v>0.00136117862248515-0.0305607181806355i</v>
      </c>
      <c r="M3024" t="str">
        <f t="shared" si="1586"/>
        <v>0.00786916445329341-0.202914977269464i</v>
      </c>
      <c r="N3024" t="str">
        <f t="shared" si="1587"/>
        <v>-13.5958915086128i</v>
      </c>
      <c r="O3024" t="str">
        <f t="shared" si="1588"/>
        <v>0.515229522739968-0.857052238137877i</v>
      </c>
      <c r="P3024" t="str">
        <f t="shared" si="1589"/>
        <v>0.484770477260032+0.857052238137877i</v>
      </c>
      <c r="Q3024" t="str">
        <f t="shared" si="1590"/>
        <v>-0.484770477260032+12.7388392704749i</v>
      </c>
      <c r="R3024" t="str">
        <f t="shared" si="1591"/>
        <v>0.0657353345713966-0.0405560519136526i</v>
      </c>
      <c r="S3024" t="str">
        <f t="shared" si="1592"/>
        <v>1.47232289402113i</v>
      </c>
      <c r="T3024" t="str">
        <f t="shared" si="1593"/>
        <v>0.0597116037235802+0.0967836380356059i</v>
      </c>
      <c r="U3024" t="str">
        <f t="shared" si="1594"/>
        <v>0.00005-0.000130369383266625i</v>
      </c>
      <c r="V3024" t="str">
        <f t="shared" si="1595"/>
        <v>0.00002-0.0014601370925862i</v>
      </c>
      <c r="W3024" t="str">
        <f t="shared" si="1596"/>
        <v>0.0000422194752265733-0.000120912764852421i</v>
      </c>
      <c r="X3024" t="str">
        <f t="shared" si="1597"/>
        <v>0.00004231662637045-0.000120835354052946i</v>
      </c>
      <c r="Y3024" t="str">
        <f t="shared" si="1598"/>
        <v>0.009+5.4789375878606i</v>
      </c>
      <c r="Z3024" t="str">
        <f t="shared" si="1599"/>
        <v>-0.000264506423050543-0.000093120702939904i</v>
      </c>
      <c r="AA3024" t="str">
        <f t="shared" si="1600"/>
        <v>0.00361481622792915-2.19024797794107i</v>
      </c>
      <c r="AB3024" t="str">
        <f t="shared" si="1601"/>
        <v>0.199580262606664+0.323489953219035i</v>
      </c>
      <c r="AC3024" t="str">
        <f t="shared" si="1602"/>
        <v>1.06721148641242-0.0379522288093961i</v>
      </c>
      <c r="AD3024" t="str">
        <f t="shared" si="1603"/>
        <v>0.176008923155125+0.309376246739084i</v>
      </c>
      <c r="AE3024" t="str">
        <f t="shared" si="1604"/>
        <v>-0.0000177461571194873-0.0000982220790496582i</v>
      </c>
      <c r="AF3024" t="str">
        <f t="shared" si="1605"/>
        <v>-6.36206342206719-0.137674916071055i</v>
      </c>
      <c r="AG3024" t="str">
        <f t="shared" si="1606"/>
        <v>1.00245525391829-0.00139147315614152i</v>
      </c>
      <c r="AH3024" t="str">
        <f t="shared" si="1607"/>
        <v>0.0000982672134446263+0.000625938196034448i</v>
      </c>
      <c r="AI3024">
        <f t="shared" si="1608"/>
        <v>-63.96363052449572</v>
      </c>
      <c r="AJ3024">
        <f t="shared" si="1609"/>
        <v>81.07785204891087</v>
      </c>
      <c r="AK3024"/>
      <c r="AL3024"/>
      <c r="AM3024"/>
      <c r="AN3024"/>
    </row>
    <row r="3025" spans="1:40" x14ac:dyDescent="0.35">
      <c r="A3025"/>
      <c r="B3025">
        <f t="shared" si="1575"/>
        <v>1091000</v>
      </c>
      <c r="C3025" s="237" t="str">
        <f t="shared" si="1578"/>
        <v>-2.70939262298097E-08+0.000947211013409995i</v>
      </c>
      <c r="D3025" s="208" t="str">
        <f t="shared" si="1579"/>
        <v>-2.51366140990589+0.00726195110280996i</v>
      </c>
      <c r="E3025" t="str">
        <f t="shared" si="1580"/>
        <v>20500</v>
      </c>
      <c r="F3025" t="str">
        <f t="shared" si="1581"/>
        <v>0.327868852459016</v>
      </c>
      <c r="G3025" t="str">
        <f t="shared" si="1576"/>
        <v>0.327868852459016</v>
      </c>
      <c r="H3025" t="str">
        <f t="shared" si="1582"/>
        <v>3.84841276553179+0.144811111448941i</v>
      </c>
      <c r="I3025" t="str">
        <f t="shared" si="1583"/>
        <v>4284.34698133308i</v>
      </c>
      <c r="J3025" t="str">
        <f t="shared" si="1577"/>
        <v>-24845.1794908214+937.278020412275i</v>
      </c>
      <c r="K3025" t="str">
        <f t="shared" si="1584"/>
        <v>0.0064960769734817-0.172196717385256i</v>
      </c>
      <c r="L3025" t="str">
        <f t="shared" si="1585"/>
        <v>0.00135868940897495-0.0305328172915671i</v>
      </c>
      <c r="M3025" t="str">
        <f t="shared" si="1586"/>
        <v>0.00785476638245665-0.202729534676823i</v>
      </c>
      <c r="N3025" t="str">
        <f t="shared" si="1587"/>
        <v>-13.6083648035748i</v>
      </c>
      <c r="O3025" t="str">
        <f t="shared" si="1588"/>
        <v>0.504499454597524-0.863412010751994i</v>
      </c>
      <c r="P3025" t="str">
        <f t="shared" si="1589"/>
        <v>0.495500545402476+0.863412010751994i</v>
      </c>
      <c r="Q3025" t="str">
        <f t="shared" si="1590"/>
        <v>-0.495500545402476+12.7449527928228i</v>
      </c>
      <c r="R3025" t="str">
        <f t="shared" si="1591"/>
        <v>0.0661339317160165-0.0414493449465629i</v>
      </c>
      <c r="S3025" t="str">
        <f t="shared" si="1592"/>
        <v>1.47367364896977i</v>
      </c>
      <c r="T3025" t="str">
        <f t="shared" si="1593"/>
        <v>0.061082807414808+0.0974598324726596i</v>
      </c>
      <c r="U3025" t="str">
        <f t="shared" si="1594"/>
        <v>0.00005-0.000130249887956573i</v>
      </c>
      <c r="V3025" t="str">
        <f t="shared" si="1595"/>
        <v>0.00002-0.00145879874511361i</v>
      </c>
      <c r="W3025" t="str">
        <f t="shared" si="1596"/>
        <v>0.0000422193760942396-0.000120804187759781i</v>
      </c>
      <c r="X3025" t="str">
        <f t="shared" si="1597"/>
        <v>0.0000423163286675575-0.000120726846836562i</v>
      </c>
      <c r="Y3025" t="str">
        <f t="shared" si="1598"/>
        <v>0.009+5.48396413610634i</v>
      </c>
      <c r="Z3025" t="str">
        <f t="shared" si="1599"/>
        <v>-0.000264026671077499-0.0000930339031614816i</v>
      </c>
      <c r="AA3025" t="str">
        <f t="shared" si="1600"/>
        <v>0.00360819226455155-2.18824034131284i</v>
      </c>
      <c r="AB3025" t="str">
        <f t="shared" si="1601"/>
        <v>0.204163378378421+0.325750067751297i</v>
      </c>
      <c r="AC3025" t="str">
        <f t="shared" si="1602"/>
        <v>1.06764281529718-0.0388312560154496i</v>
      </c>
      <c r="AD3025" t="str">
        <f t="shared" si="1603"/>
        <v>0.179892980490803+0.311654359833349i</v>
      </c>
      <c r="AE3025" t="str">
        <f t="shared" si="1604"/>
        <v>-0.0000185021232566068-0.0000990212092799998i</v>
      </c>
      <c r="AF3025" t="str">
        <f t="shared" si="1605"/>
        <v>-6.36207417543768-0.137549160346131i</v>
      </c>
      <c r="AG3025" t="str">
        <f t="shared" si="1606"/>
        <v>1.00247109790692-0.00142093893680658i</v>
      </c>
      <c r="AH3025" t="str">
        <f t="shared" si="1607"/>
        <v>0.000102940448879876+0.000631111962541781i</v>
      </c>
      <c r="AI3025">
        <f t="shared" si="1608"/>
        <v>-63.883839034602815</v>
      </c>
      <c r="AJ3025">
        <f t="shared" si="1609"/>
        <v>80.736085538727679</v>
      </c>
      <c r="AK3025"/>
      <c r="AL3025"/>
      <c r="AM3025"/>
      <c r="AN3025"/>
    </row>
    <row r="3026" spans="1:40" x14ac:dyDescent="0.35">
      <c r="A3026"/>
      <c r="B3026">
        <f t="shared" si="1575"/>
        <v>1092000</v>
      </c>
      <c r="C3026" s="237" t="str">
        <f t="shared" si="1578"/>
        <v>-2.70443263752973E-08+0.000946343604058474i</v>
      </c>
      <c r="D3026" s="208" t="str">
        <f t="shared" si="1579"/>
        <v>-2.51366140952562+0.0072553009644483i</v>
      </c>
      <c r="E3026" t="str">
        <f t="shared" si="1580"/>
        <v>20500</v>
      </c>
      <c r="F3026" t="str">
        <f t="shared" si="1581"/>
        <v>0.327868852459016</v>
      </c>
      <c r="G3026" t="str">
        <f t="shared" si="1576"/>
        <v>0.327868852459016</v>
      </c>
      <c r="H3026" t="str">
        <f t="shared" si="1582"/>
        <v>3.84842348981832+0.144678934714593i</v>
      </c>
      <c r="I3026" t="str">
        <f t="shared" si="1583"/>
        <v>4288.27397215007i</v>
      </c>
      <c r="J3026" t="str">
        <f t="shared" si="1577"/>
        <v>-24890.7478984734+938.137120339326i</v>
      </c>
      <c r="K3026" t="str">
        <f t="shared" si="1584"/>
        <v>0.00648420075943412-0.172039463024112i</v>
      </c>
      <c r="L3026" t="str">
        <f t="shared" si="1585"/>
        <v>0.001356207012845-0.0305049671999372i</v>
      </c>
      <c r="M3026" t="str">
        <f t="shared" si="1586"/>
        <v>0.00784040777227912-0.202544430224049i</v>
      </c>
      <c r="N3026" t="str">
        <f t="shared" si="1587"/>
        <v>-13.6208380985368i</v>
      </c>
      <c r="O3026" t="str">
        <f t="shared" si="1588"/>
        <v>0.493690895890097-0.869637452801588i</v>
      </c>
      <c r="P3026" t="str">
        <f t="shared" si="1589"/>
        <v>0.506309104109903+0.869637452801588i</v>
      </c>
      <c r="Q3026" t="str">
        <f t="shared" si="1590"/>
        <v>-0.506309104109903+12.7512006457352i</v>
      </c>
      <c r="R3026" t="str">
        <f t="shared" si="1591"/>
        <v>0.0665189328068683-0.0423480314041095i</v>
      </c>
      <c r="S3026" t="str">
        <f t="shared" si="1592"/>
        <v>1.47502440391842i</v>
      </c>
      <c r="T3026" t="str">
        <f t="shared" si="1593"/>
        <v>0.0624643797789651+0.0981170492127403i</v>
      </c>
      <c r="U3026" t="str">
        <f t="shared" si="1594"/>
        <v>0.00005-0.0001301306115024i</v>
      </c>
      <c r="V3026" t="str">
        <f t="shared" si="1595"/>
        <v>0.00002-0.00145746284882688i</v>
      </c>
      <c r="W3026" t="str">
        <f t="shared" si="1596"/>
        <v>0.0000422192768717048-0.000120695811572031i</v>
      </c>
      <c r="X3026" t="str">
        <f t="shared" si="1597"/>
        <v>0.0000423160314200155-0.000120618540395458i</v>
      </c>
      <c r="Y3026" t="str">
        <f t="shared" si="1598"/>
        <v>0.009+5.48899068435209i</v>
      </c>
      <c r="Z3026" t="str">
        <f t="shared" si="1599"/>
        <v>-0.000263548236495259-0.0000929472655331759i</v>
      </c>
      <c r="AA3026" t="str">
        <f t="shared" si="1600"/>
        <v>0.00360158649182171-2.18623638188494i</v>
      </c>
      <c r="AB3026" t="str">
        <f t="shared" si="1601"/>
        <v>0.208781150437015+0.327946751166166i</v>
      </c>
      <c r="AC3026" t="str">
        <f t="shared" si="1602"/>
        <v>1.06806071721337-0.0397162229000498i</v>
      </c>
      <c r="AD3026" t="str">
        <f t="shared" si="1603"/>
        <v>0.183804978945033+0.313883644700241i</v>
      </c>
      <c r="AE3026" t="str">
        <f t="shared" si="1604"/>
        <v>-0.0000192668515895373-0.0000998076512097766i</v>
      </c>
      <c r="AF3026" t="str">
        <f t="shared" si="1605"/>
        <v>-6.36208489934394-0.137423633750145i</v>
      </c>
      <c r="AG3026" t="str">
        <f t="shared" si="1606"/>
        <v>1.00248652671637-0.00145057256402822i</v>
      </c>
      <c r="AH3026" t="str">
        <f t="shared" si="1607"/>
        <v>0.000107670825067658+0.00063620671071852i</v>
      </c>
      <c r="AI3026">
        <f t="shared" si="1608"/>
        <v>-63.80539360109664</v>
      </c>
      <c r="AJ3026">
        <f t="shared" si="1609"/>
        <v>80.394351609510394</v>
      </c>
      <c r="AK3026"/>
      <c r="AL3026"/>
      <c r="AM3026"/>
      <c r="AN3026"/>
    </row>
    <row r="3027" spans="1:40" x14ac:dyDescent="0.35">
      <c r="A3027"/>
      <c r="B3027">
        <f t="shared" si="1575"/>
        <v>1093000</v>
      </c>
      <c r="C3027" s="237" t="str">
        <f t="shared" si="1578"/>
        <v>-2.69948625971651E-08+0.000945477781915277i</v>
      </c>
      <c r="D3027" s="208" t="str">
        <f t="shared" si="1579"/>
        <v>-2.51366140914641+0.00724866299468379i</v>
      </c>
      <c r="E3027" t="str">
        <f t="shared" si="1580"/>
        <v>20500</v>
      </c>
      <c r="F3027" t="str">
        <f t="shared" si="1581"/>
        <v>0.327868852459016</v>
      </c>
      <c r="G3027" t="str">
        <f t="shared" si="1576"/>
        <v>0.327868852459016</v>
      </c>
      <c r="H3027" t="str">
        <f t="shared" si="1582"/>
        <v>3.84843418474708+0.144546998653228i</v>
      </c>
      <c r="I3027" t="str">
        <f t="shared" si="1583"/>
        <v>4292.20096296705i</v>
      </c>
      <c r="J3027" t="str">
        <f t="shared" si="1577"/>
        <v>-24936.3580545521+938.996220266377i</v>
      </c>
      <c r="K3027" t="str">
        <f t="shared" si="1584"/>
        <v>0.00647235706952322-0.171882495221074i</v>
      </c>
      <c r="L3027" t="str">
        <f t="shared" si="1585"/>
        <v>0.00135373140923938-0.0304771677674241i</v>
      </c>
      <c r="M3027" t="str">
        <f t="shared" si="1586"/>
        <v>0.0078260884787626-0.202359662988498i</v>
      </c>
      <c r="N3027" t="str">
        <f t="shared" si="1587"/>
        <v>-13.6333113934989i</v>
      </c>
      <c r="O3027" t="str">
        <f t="shared" si="1588"/>
        <v>0.482805528224727-0.875727595725773i</v>
      </c>
      <c r="P3027" t="str">
        <f t="shared" si="1589"/>
        <v>0.517194471775273+0.875727595725773i</v>
      </c>
      <c r="Q3027" t="str">
        <f t="shared" si="1590"/>
        <v>-0.517194471775273+12.7575837977731i</v>
      </c>
      <c r="R3027" t="str">
        <f t="shared" si="1591"/>
        <v>0.0668902486303254-0.0432518999937017i</v>
      </c>
      <c r="S3027" t="str">
        <f t="shared" si="1592"/>
        <v>1.47637515886706i</v>
      </c>
      <c r="T3027" t="str">
        <f t="shared" si="1593"/>
        <v>0.0638560307245035+0.0987551014482538i</v>
      </c>
      <c r="U3027" t="str">
        <f t="shared" si="1594"/>
        <v>0.00005-0.000130011553303404i</v>
      </c>
      <c r="V3027" t="str">
        <f t="shared" si="1595"/>
        <v>0.00002-0.00145612939699813i</v>
      </c>
      <c r="W3027" t="str">
        <f t="shared" si="1596"/>
        <v>0.0000422191775589714-0.000120587635737696i</v>
      </c>
      <c r="X3027" t="str">
        <f t="shared" si="1597"/>
        <v>0.0000423157346258321-0.000120510434178519i</v>
      </c>
      <c r="Y3027" t="str">
        <f t="shared" si="1598"/>
        <v>0.009+5.49401723259783i</v>
      </c>
      <c r="Z3027" t="str">
        <f t="shared" si="1599"/>
        <v>-0.00026307111448468-0.000092860789597606i</v>
      </c>
      <c r="AA3027" t="str">
        <f t="shared" si="1600"/>
        <v>0.00359499884319282-2.18423608956367i</v>
      </c>
      <c r="AB3027" t="str">
        <f t="shared" si="1601"/>
        <v>0.213432609179492+0.330079379077318i</v>
      </c>
      <c r="AC3027" t="str">
        <f t="shared" si="1602"/>
        <v>1.06846509439323-0.0406069204386437i</v>
      </c>
      <c r="AD3027" t="str">
        <f t="shared" si="1603"/>
        <v>0.187744301808553+0.316063761723021i</v>
      </c>
      <c r="AE3027" t="str">
        <f t="shared" si="1604"/>
        <v>-0.0000200401722381348-0.000100581330153089i</v>
      </c>
      <c r="AF3027" t="str">
        <f t="shared" si="1605"/>
        <v>-6.36209559389349-0.137298335658544i</v>
      </c>
      <c r="AG3027" t="str">
        <f t="shared" si="1606"/>
        <v>1.00250153879213-0.00148036870335991i</v>
      </c>
      <c r="AH3027" t="str">
        <f t="shared" si="1607"/>
        <v>0.00011245728110157+0.000641221956330801i</v>
      </c>
      <c r="AI3027">
        <f t="shared" si="1608"/>
        <v>-63.728265074214718</v>
      </c>
      <c r="AJ3027">
        <f t="shared" si="1609"/>
        <v>80.05264998411235</v>
      </c>
      <c r="AK3027"/>
      <c r="AL3027"/>
      <c r="AM3027"/>
      <c r="AN3027"/>
    </row>
    <row r="3028" spans="1:40" x14ac:dyDescent="0.35">
      <c r="A3028"/>
      <c r="B3028">
        <f t="shared" si="1575"/>
        <v>1094000</v>
      </c>
      <c r="C3028" s="237" t="str">
        <f t="shared" si="1578"/>
        <v>-2.69455343981035E-08+0.000944613542627912i</v>
      </c>
      <c r="D3028" s="208" t="str">
        <f t="shared" si="1579"/>
        <v>-2.51366140876822+0.00724203716014733i</v>
      </c>
      <c r="E3028" t="str">
        <f t="shared" si="1580"/>
        <v>20500</v>
      </c>
      <c r="F3028" t="str">
        <f t="shared" si="1581"/>
        <v>0.327868852459016</v>
      </c>
      <c r="G3028" t="str">
        <f t="shared" si="1576"/>
        <v>0.327868852459016</v>
      </c>
      <c r="H3028" t="str">
        <f t="shared" si="1582"/>
        <v>3.848444850425+0.144415302609186i</v>
      </c>
      <c r="I3028" t="str">
        <f t="shared" si="1583"/>
        <v>4296.12795378404i</v>
      </c>
      <c r="J3028" t="str">
        <f t="shared" si="1577"/>
        <v>-24982.0099590573+939.855320193428i</v>
      </c>
      <c r="K3028" t="str">
        <f t="shared" si="1584"/>
        <v>0.0064605457851497-0.171725813194672i</v>
      </c>
      <c r="L3028" t="str">
        <f t="shared" si="1585"/>
        <v>0.00135126257341532-0.0304494188562068i</v>
      </c>
      <c r="M3028" t="str">
        <f t="shared" si="1586"/>
        <v>0.00781180835856502-0.202175232050879i</v>
      </c>
      <c r="N3028" t="str">
        <f t="shared" si="1587"/>
        <v>-13.6457846884609i</v>
      </c>
      <c r="O3028" t="str">
        <f t="shared" si="1588"/>
        <v>0.47184504515874-0.881681492013497i</v>
      </c>
      <c r="P3028" t="str">
        <f t="shared" si="1589"/>
        <v>0.52815495484126+0.881681492013497i</v>
      </c>
      <c r="Q3028" t="str">
        <f t="shared" si="1590"/>
        <v>-0.52815495484126+12.7641031964474i</v>
      </c>
      <c r="R3028" t="str">
        <f t="shared" si="1591"/>
        <v>0.0672477937930375-0.0441607374728905i</v>
      </c>
      <c r="S3028" t="str">
        <f t="shared" si="1592"/>
        <v>1.4777259138157i</v>
      </c>
      <c r="T3028" t="str">
        <f t="shared" si="1593"/>
        <v>0.0652574661369023+0.0993738075349061i</v>
      </c>
      <c r="U3028" t="str">
        <f t="shared" si="1594"/>
        <v>0.00005-0.000129892712761079i</v>
      </c>
      <c r="V3028" t="str">
        <f t="shared" si="1595"/>
        <v>0.00002-0.00145479838292409i</v>
      </c>
      <c r="W3028" t="str">
        <f t="shared" si="1596"/>
        <v>0.0000422190781560407-0.000120479659707317i</v>
      </c>
      <c r="X3028" t="str">
        <f t="shared" si="1597"/>
        <v>0.0000423154382830216-0.000120402527636641i</v>
      </c>
      <c r="Y3028" t="str">
        <f t="shared" si="1598"/>
        <v>0.009+5.49904378084357i</v>
      </c>
      <c r="Z3028" t="str">
        <f t="shared" si="1599"/>
        <v>-0.000262595300248621-0.0000927744748991131i</v>
      </c>
      <c r="AA3028" t="str">
        <f t="shared" si="1600"/>
        <v>0.0035884292524221-2.1822394542922i</v>
      </c>
      <c r="AB3028" t="str">
        <f t="shared" si="1601"/>
        <v>0.2181167715565+0.332147344356261i</v>
      </c>
      <c r="AC3028" t="str">
        <f t="shared" si="1602"/>
        <v>1.0688558528395-0.0415031375027065i</v>
      </c>
      <c r="AD3028" t="str">
        <f t="shared" si="1603"/>
        <v>0.191710328331476+0.318194379129962i</v>
      </c>
      <c r="AE3028" t="str">
        <f t="shared" si="1604"/>
        <v>-0.0000208219147893341-0.000101342173568745i</v>
      </c>
      <c r="AF3028" t="str">
        <f t="shared" si="1605"/>
        <v>-6.36210625919322-0.137173265449039i</v>
      </c>
      <c r="AG3028" t="str">
        <f t="shared" si="1606"/>
        <v>1.00251613264734-0.00151032200782928i</v>
      </c>
      <c r="AH3028" t="str">
        <f t="shared" si="1607"/>
        <v>0.0001172987528294+0.000646157228416668i</v>
      </c>
      <c r="AI3028">
        <f t="shared" si="1608"/>
        <v>-63.652425327850793</v>
      </c>
      <c r="AJ3028">
        <f t="shared" si="1609"/>
        <v>79.710980380820743</v>
      </c>
      <c r="AK3028"/>
      <c r="AL3028"/>
      <c r="AM3028"/>
      <c r="AN3028"/>
    </row>
    <row r="3029" spans="1:40" x14ac:dyDescent="0.35">
      <c r="A3029"/>
      <c r="B3029">
        <f t="shared" si="1575"/>
        <v>1095000</v>
      </c>
      <c r="C3029" s="237" t="str">
        <f t="shared" si="1578"/>
        <v>-2.6896341283073E-08+0.000943750881859791i</v>
      </c>
      <c r="D3029" s="208" t="str">
        <f t="shared" si="1579"/>
        <v>-2.51366140839107+0.00723542342759173i</v>
      </c>
      <c r="E3029" t="str">
        <f t="shared" si="1580"/>
        <v>20500</v>
      </c>
      <c r="F3029" t="str">
        <f t="shared" si="1581"/>
        <v>0.327868852459016</v>
      </c>
      <c r="G3029" t="str">
        <f t="shared" si="1576"/>
        <v>0.327868852459016</v>
      </c>
      <c r="H3029" t="str">
        <f t="shared" si="1582"/>
        <v>3.84845548695865+0.144283845929189i</v>
      </c>
      <c r="I3029" t="str">
        <f t="shared" si="1583"/>
        <v>4300.05494460103i</v>
      </c>
      <c r="J3029" t="str">
        <f t="shared" si="1577"/>
        <v>-25027.7036119892+940.714420120478i</v>
      </c>
      <c r="K3029" t="str">
        <f t="shared" si="1584"/>
        <v>0.00644876678825388-0.171569416166266i</v>
      </c>
      <c r="L3029" t="str">
        <f t="shared" si="1585"/>
        <v>0.00134880048074254-0.030421720328963i</v>
      </c>
      <c r="M3029" t="str">
        <f t="shared" si="1586"/>
        <v>0.00779756726899642-0.201991136495229i</v>
      </c>
      <c r="N3029" t="str">
        <f t="shared" si="1587"/>
        <v>-13.6582579834229i</v>
      </c>
      <c r="O3029" t="str">
        <f t="shared" si="1588"/>
        <v>0.460811151935733-0.887498215351255i</v>
      </c>
      <c r="P3029" t="str">
        <f t="shared" si="1589"/>
        <v>0.539188848064267+0.887498215351255i</v>
      </c>
      <c r="Q3029" t="str">
        <f t="shared" si="1590"/>
        <v>-0.539188848064267+12.7707597680716i</v>
      </c>
      <c r="R3029" t="str">
        <f t="shared" si="1591"/>
        <v>0.0675914867745368-0.0450743287330744i</v>
      </c>
      <c r="S3029" t="str">
        <f t="shared" si="1592"/>
        <v>1.47907666876435i</v>
      </c>
      <c r="T3029" t="str">
        <f t="shared" si="1593"/>
        <v>0.0666683879893049+0.0999729910953115i</v>
      </c>
      <c r="U3029" t="str">
        <f t="shared" si="1594"/>
        <v>0.00005-0.000129774089279106i</v>
      </c>
      <c r="V3029" t="str">
        <f t="shared" si="1595"/>
        <v>0.00002-0.00145346979992598i</v>
      </c>
      <c r="W3029" t="str">
        <f t="shared" si="1596"/>
        <v>0.000042218978662915-0.000120371882933442i</v>
      </c>
      <c r="X3029" t="str">
        <f t="shared" si="1597"/>
        <v>0.0000423151423896096-0.000120294820222727i</v>
      </c>
      <c r="Y3029" t="str">
        <f t="shared" si="1598"/>
        <v>0.009+5.50407032908932i</v>
      </c>
      <c r="Z3029" t="str">
        <f t="shared" si="1599"/>
        <v>-0.000262120789011841-0.0000926883209837638i</v>
      </c>
      <c r="AA3029" t="str">
        <f t="shared" si="1600"/>
        <v>0.00358187765356911-2.18024646605045i</v>
      </c>
      <c r="AB3029" t="str">
        <f t="shared" si="1601"/>
        <v>0.222832641442085+0.334150057478637i</v>
      </c>
      <c r="AC3029" t="str">
        <f t="shared" si="1602"/>
        <v>1.06923290238143-0.0424046609419919i</v>
      </c>
      <c r="AD3029" t="str">
        <f t="shared" si="1603"/>
        <v>0.195702433824404+0.320275173040196i</v>
      </c>
      <c r="AE3029" t="str">
        <f t="shared" si="1604"/>
        <v>-0.0000216119083237103-0.00010209011106182i</v>
      </c>
      <c r="AF3029" t="str">
        <f t="shared" si="1605"/>
        <v>-6.36211689534972-0.137048422501597i</v>
      </c>
      <c r="AG3029" t="str">
        <f t="shared" si="1606"/>
        <v>1.00253030686282-0.00154042711879332i</v>
      </c>
      <c r="AH3029" t="str">
        <f t="shared" si="1607"/>
        <v>0.000122194173012227+0.000651012069288715i</v>
      </c>
      <c r="AI3029">
        <f t="shared" si="1608"/>
        <v>-63.577847212652657</v>
      </c>
      <c r="AJ3029">
        <f t="shared" si="1609"/>
        <v>79.369342513398749</v>
      </c>
      <c r="AK3029"/>
      <c r="AL3029"/>
      <c r="AM3029"/>
      <c r="AN3029"/>
    </row>
    <row r="3030" spans="1:40" x14ac:dyDescent="0.35">
      <c r="A3030"/>
      <c r="B3030">
        <f t="shared" si="1575"/>
        <v>1096000</v>
      </c>
      <c r="C3030" s="237" t="str">
        <f t="shared" si="1578"/>
        <v>-2.68472827592909E-08+0.000942889795290148i</v>
      </c>
      <c r="D3030" s="208" t="str">
        <f t="shared" si="1579"/>
        <v>-2.51366140801496+0.00722882176389114i</v>
      </c>
      <c r="E3030" t="str">
        <f t="shared" si="1580"/>
        <v>20500</v>
      </c>
      <c r="F3030" t="str">
        <f t="shared" si="1581"/>
        <v>0.327868852459016</v>
      </c>
      <c r="G3030" t="str">
        <f t="shared" si="1576"/>
        <v>0.327868852459016</v>
      </c>
      <c r="H3030" t="str">
        <f t="shared" si="1582"/>
        <v>3.84846609445406+0.144152627962318i</v>
      </c>
      <c r="I3030" t="str">
        <f t="shared" si="1583"/>
        <v>4303.98193541802i</v>
      </c>
      <c r="J3030" t="str">
        <f t="shared" si="1577"/>
        <v>-25073.4390133477+941.573520047528i</v>
      </c>
      <c r="K3030" t="str">
        <f t="shared" si="1584"/>
        <v>0.00643701996131317-0.17141330336004i</v>
      </c>
      <c r="L3030" t="str">
        <f t="shared" si="1585"/>
        <v>0.00134634510670257-0.0303940720488663i</v>
      </c>
      <c r="M3030" t="str">
        <f t="shared" si="1586"/>
        <v>0.00778336506801574-0.201807375408906i</v>
      </c>
      <c r="N3030" t="str">
        <f t="shared" si="1587"/>
        <v>-13.670731278385i</v>
      </c>
      <c r="O3030" t="str">
        <f t="shared" si="1588"/>
        <v>0.449705565220528-0.893176860767052i</v>
      </c>
      <c r="P3030" t="str">
        <f t="shared" si="1589"/>
        <v>0.550294434779472+0.893176860767052i</v>
      </c>
      <c r="Q3030" t="str">
        <f t="shared" si="1590"/>
        <v>-0.550294434779472+12.7775544176179i</v>
      </c>
      <c r="R3030" t="str">
        <f t="shared" si="1591"/>
        <v>0.067921249977608-0.0459924568847952i</v>
      </c>
      <c r="S3030" t="str">
        <f t="shared" si="1592"/>
        <v>1.48042742371299i</v>
      </c>
      <c r="T3030" t="str">
        <f t="shared" si="1593"/>
        <v>0.0680884944561881+0.100552481119716i</v>
      </c>
      <c r="U3030" t="str">
        <f t="shared" si="1594"/>
        <v>0.0000499999999999999-0.00012965568226334i</v>
      </c>
      <c r="V3030" t="str">
        <f t="shared" si="1595"/>
        <v>0.00002-0.00145214364134941i</v>
      </c>
      <c r="W3030" t="str">
        <f t="shared" si="1596"/>
        <v>0.0000422188790795963-0.000120264304870618i</v>
      </c>
      <c r="X3030" t="str">
        <f t="shared" si="1597"/>
        <v>0.0000423148469436295-0.000120187311391679i</v>
      </c>
      <c r="Y3030" t="str">
        <f t="shared" si="1598"/>
        <v>0.009+5.50909687733506i</v>
      </c>
      <c r="Z3030" t="str">
        <f t="shared" si="1599"/>
        <v>-0.000261647576020884-0.0000926023273993346i</v>
      </c>
      <c r="AA3030" t="str">
        <f t="shared" si="1600"/>
        <v>0.00357534398099418-2.17825711485493i</v>
      </c>
      <c r="AB3030" t="str">
        <f t="shared" si="1601"/>
        <v>0.227579210013615+0.336086946860875i</v>
      </c>
      <c r="AC3030" t="str">
        <f t="shared" si="1602"/>
        <v>1.06959615672861-0.0433112756684669i</v>
      </c>
      <c r="AD3030" t="str">
        <f t="shared" si="1603"/>
        <v>0.199719989759707+0.322305827508065i</v>
      </c>
      <c r="AE3030" t="str">
        <f t="shared" si="1604"/>
        <v>-0.0000224099814419277-0.00010282507438481i</v>
      </c>
      <c r="AF3030" t="str">
        <f t="shared" si="1605"/>
        <v>-6.36212750246902-0.136923806198427i</v>
      </c>
      <c r="AG3030" t="str">
        <f t="shared" si="1606"/>
        <v>1.00254406008712-0.00157067866679014i</v>
      </c>
      <c r="AH3030" t="str">
        <f t="shared" si="1607"/>
        <v>0.000127142471482605+0.000655786034534338i</v>
      </c>
      <c r="AI3030">
        <f t="shared" si="1608"/>
        <v>-63.504504511793968</v>
      </c>
      <c r="AJ3030">
        <f t="shared" si="1609"/>
        <v>79.027736091150629</v>
      </c>
      <c r="AK3030"/>
      <c r="AL3030"/>
      <c r="AM3030"/>
      <c r="AN3030"/>
    </row>
    <row r="3031" spans="1:40" x14ac:dyDescent="0.35">
      <c r="A3031"/>
      <c r="B3031">
        <f t="shared" si="1575"/>
        <v>1097000</v>
      </c>
      <c r="C3031" s="237" t="str">
        <f t="shared" si="1578"/>
        <v>-2.67983583362198E-08+0.000942030278613973i</v>
      </c>
      <c r="D3031" s="208" t="str">
        <f t="shared" si="1579"/>
        <v>-2.51366140763987+0.00722223213604046i</v>
      </c>
      <c r="E3031" t="str">
        <f t="shared" si="1580"/>
        <v>20500</v>
      </c>
      <c r="F3031" t="str">
        <f t="shared" si="1581"/>
        <v>0.327868852459016</v>
      </c>
      <c r="G3031" t="str">
        <f t="shared" si="1576"/>
        <v>0.327868852459016</v>
      </c>
      <c r="H3031" t="str">
        <f t="shared" si="1582"/>
        <v>3.84847667301675+0.144021648060013i</v>
      </c>
      <c r="I3031" t="str">
        <f t="shared" si="1583"/>
        <v>4307.908926235i</v>
      </c>
      <c r="J3031" t="str">
        <f t="shared" si="1577"/>
        <v>-25119.2161631328+942.43261997458i</v>
      </c>
      <c r="K3031" t="str">
        <f t="shared" si="1584"/>
        <v>0.00642530518733892-0.171257474002988i</v>
      </c>
      <c r="L3031" t="str">
        <f t="shared" si="1585"/>
        <v>0.00134389642688828-0.0303664738795845i</v>
      </c>
      <c r="M3031" t="str">
        <f t="shared" si="1586"/>
        <v>0.0077692016142272-0.201623947882572i</v>
      </c>
      <c r="N3031" t="str">
        <f t="shared" si="1587"/>
        <v>-13.683204573347i</v>
      </c>
      <c r="O3031" t="str">
        <f t="shared" si="1588"/>
        <v>0.438530012832371-0.898716544771064i</v>
      </c>
      <c r="P3031" t="str">
        <f t="shared" si="1589"/>
        <v>0.561469987167629+0.898716544771064i</v>
      </c>
      <c r="Q3031" t="str">
        <f t="shared" si="1590"/>
        <v>-0.561469987167629+12.7844880285759i</v>
      </c>
      <c r="R3031" t="str">
        <f t="shared" si="1591"/>
        <v>0.0682370097763988-0.046914903344624i</v>
      </c>
      <c r="S3031" t="str">
        <f t="shared" si="1592"/>
        <v>1.48177817866163i</v>
      </c>
      <c r="T3031" t="str">
        <f t="shared" si="1593"/>
        <v>0.0695174800300834+0.101112112063788i</v>
      </c>
      <c r="U3031" t="str">
        <f t="shared" si="1594"/>
        <v>0.0000499999999999999-0.000129537491121806i</v>
      </c>
      <c r="V3031" t="str">
        <f t="shared" si="1595"/>
        <v>0.00002-0.00145081990056422i</v>
      </c>
      <c r="W3031" t="str">
        <f t="shared" si="1596"/>
        <v>0.0000422187794060864-0.000120156924975378i</v>
      </c>
      <c r="X3031" t="str">
        <f t="shared" si="1597"/>
        <v>0.0000423145519431245-0.000120080000600381i</v>
      </c>
      <c r="Y3031" t="str">
        <f t="shared" si="1598"/>
        <v>0.009+5.5141234255808i</v>
      </c>
      <c r="Z3031" t="str">
        <f t="shared" si="1599"/>
        <v>-0.00026117565654393-0.0000925164936953074i</v>
      </c>
      <c r="AA3031" t="str">
        <f t="shared" si="1600"/>
        <v>0.00356882816935667-2.17627139075855i</v>
      </c>
      <c r="AB3031" t="str">
        <f t="shared" si="1601"/>
        <v>0.232355456141912+0.337957459187051i</v>
      </c>
      <c r="AC3031" t="str">
        <f t="shared" si="1602"/>
        <v>1.06994553352259-0.044222764741932i</v>
      </c>
      <c r="AD3031" t="str">
        <f t="shared" si="1603"/>
        <v>0.203762363873257+0.324286034566219i</v>
      </c>
      <c r="AE3031" t="str">
        <f t="shared" si="1604"/>
        <v>-0.0000232159622911193-0.000103546997438481i</v>
      </c>
      <c r="AF3031" t="str">
        <f t="shared" si="1605"/>
        <v>-6.36213808065662-0.136799415923973i</v>
      </c>
      <c r="AG3031" t="str">
        <f t="shared" si="1606"/>
        <v>1.00255739103657-0.00160107127238972i</v>
      </c>
      <c r="AH3031" t="str">
        <f t="shared" si="1607"/>
        <v>0.000132142575302115+0.000660478693014367i</v>
      </c>
      <c r="AI3031">
        <f t="shared" si="1608"/>
        <v>-63.4323718992298</v>
      </c>
      <c r="AJ3031">
        <f t="shared" si="1609"/>
        <v>78.686160818993514</v>
      </c>
      <c r="AK3031"/>
      <c r="AL3031"/>
      <c r="AM3031"/>
      <c r="AN3031"/>
    </row>
    <row r="3032" spans="1:40" x14ac:dyDescent="0.35">
      <c r="A3032"/>
      <c r="B3032">
        <f t="shared" si="1575"/>
        <v>1098000</v>
      </c>
      <c r="C3032" s="237" t="str">
        <f t="shared" si="1578"/>
        <v>-2.67495675255553E-08+0.000941172327541941i</v>
      </c>
      <c r="D3032" s="208" t="str">
        <f t="shared" si="1579"/>
        <v>-2.5136614072658+0.00721565451115488i</v>
      </c>
      <c r="E3032" t="str">
        <f t="shared" si="1580"/>
        <v>20500</v>
      </c>
      <c r="F3032" t="str">
        <f t="shared" si="1581"/>
        <v>0.327868852459016</v>
      </c>
      <c r="G3032" t="str">
        <f t="shared" si="1576"/>
        <v>0.327868852459016</v>
      </c>
      <c r="H3032" t="str">
        <f t="shared" si="1582"/>
        <v>3.8484872227518+0.143890905576052i</v>
      </c>
      <c r="I3032" t="str">
        <f t="shared" si="1583"/>
        <v>4311.83591705199i</v>
      </c>
      <c r="J3032" t="str">
        <f t="shared" si="1577"/>
        <v>-25165.0350613445+943.29171990163i</v>
      </c>
      <c r="K3032" t="str">
        <f t="shared" si="1584"/>
        <v>0.00641362234987355-0.171101927324902i</v>
      </c>
      <c r="L3032" t="str">
        <f t="shared" si="1585"/>
        <v>0.00134145441700313-0.0303389256852769i</v>
      </c>
      <c r="M3032" t="str">
        <f t="shared" si="1586"/>
        <v>0.00775507676687668-0.201440853010179i</v>
      </c>
      <c r="N3032" t="str">
        <f t="shared" si="1587"/>
        <v>-13.695677868309i</v>
      </c>
      <c r="O3032" t="str">
        <f t="shared" si="1588"/>
        <v>0.427286233475571-0.904116405493375i</v>
      </c>
      <c r="P3032" t="str">
        <f t="shared" si="1589"/>
        <v>0.572713766524429+0.904116405493375i</v>
      </c>
      <c r="Q3032" t="str">
        <f t="shared" si="1590"/>
        <v>-0.572713766524429+12.7915614628156i</v>
      </c>
      <c r="R3032" t="str">
        <f t="shared" si="1591"/>
        <v>0.0685386965622311-0.0478414479236342i</v>
      </c>
      <c r="S3032" t="str">
        <f t="shared" si="1592"/>
        <v>1.48312893361028i</v>
      </c>
      <c r="T3032" t="str">
        <f t="shared" si="1593"/>
        <v>0.0709550356413513+0.10165172394338i</v>
      </c>
      <c r="U3032" t="str">
        <f t="shared" si="1594"/>
        <v>0.0000499999999999999-0.000129419515264682i</v>
      </c>
      <c r="V3032" t="str">
        <f t="shared" si="1595"/>
        <v>0.00002-0.00144949857096444i</v>
      </c>
      <c r="W3032" t="str">
        <f t="shared" si="1596"/>
        <v>0.0000422186796423875-0.00012004974270624i</v>
      </c>
      <c r="X3032" t="str">
        <f t="shared" si="1597"/>
        <v>0.0000423142573861461-0.000119972887307702i</v>
      </c>
      <c r="Y3032" t="str">
        <f t="shared" si="1598"/>
        <v>0.009+5.51914997382655i</v>
      </c>
      <c r="Z3032" t="str">
        <f t="shared" si="1599"/>
        <v>-0.000260705025870719-0.000092430819422859i</v>
      </c>
      <c r="AA3032" t="str">
        <f t="shared" si="1600"/>
        <v>0.00356233015361338-2.17428928385044i</v>
      </c>
      <c r="AB3032" t="str">
        <f t="shared" si="1601"/>
        <v>0.237160346791587+0.33976105972562i</v>
      </c>
      <c r="AC3032" t="str">
        <f t="shared" si="1602"/>
        <v>1.0702809543862-0.0451389094573196i</v>
      </c>
      <c r="AD3032" t="str">
        <f t="shared" si="1603"/>
        <v>0.207828920266864+0.326215494267474i</v>
      </c>
      <c r="AE3032" t="str">
        <f t="shared" si="1604"/>
        <v>-0.0000240296785912807-0.000104255816272465i</v>
      </c>
      <c r="AF3032" t="str">
        <f t="shared" si="1605"/>
        <v>-6.3621486300176-0.136675251064897i</v>
      </c>
      <c r="AG3032" t="str">
        <f t="shared" si="1606"/>
        <v>1.00257029849528-0.0016315995470455i</v>
      </c>
      <c r="AH3032" t="str">
        <f t="shared" si="1607"/>
        <v>0.000137193408918829+0.000665089626860406i</v>
      </c>
      <c r="AI3032">
        <f t="shared" si="1608"/>
        <v>-63.361424900265241</v>
      </c>
      <c r="AJ3032">
        <f t="shared" si="1609"/>
        <v>78.344616397495173</v>
      </c>
      <c r="AK3032"/>
      <c r="AL3032"/>
      <c r="AM3032"/>
      <c r="AN3032"/>
    </row>
    <row r="3033" spans="1:40" x14ac:dyDescent="0.35">
      <c r="A3033"/>
      <c r="B3033">
        <f t="shared" ref="B3033:B3096" si="1610">B3032+1000</f>
        <v>1099000</v>
      </c>
      <c r="C3033" s="237" t="str">
        <f t="shared" si="1578"/>
        <v>-2.6700909841213E-08+0.000940315937800337i</v>
      </c>
      <c r="D3033" s="208" t="str">
        <f t="shared" si="1579"/>
        <v>-2.51366140689277+0.00720908885646925i</v>
      </c>
      <c r="E3033" t="str">
        <f t="shared" si="1580"/>
        <v>20500</v>
      </c>
      <c r="F3033" t="str">
        <f t="shared" si="1581"/>
        <v>0.327868852459016</v>
      </c>
      <c r="G3033" t="str">
        <f t="shared" si="1576"/>
        <v>0.327868852459016</v>
      </c>
      <c r="H3033" t="str">
        <f t="shared" si="1582"/>
        <v>3.84849774376382+0.143760399866552i</v>
      </c>
      <c r="I3033" t="str">
        <f t="shared" si="1583"/>
        <v>4315.76290786898i</v>
      </c>
      <c r="J3033" t="str">
        <f t="shared" si="1577"/>
        <v>-25210.8957079829+944.150819828681i</v>
      </c>
      <c r="K3033" t="str">
        <f t="shared" si="1584"/>
        <v>0.00640197133298762-0.170946662558354i</v>
      </c>
      <c r="L3033" t="str">
        <f t="shared" si="1585"/>
        <v>0.0013390190528607-0.0303114273305928i</v>
      </c>
      <c r="M3033" t="str">
        <f t="shared" si="1586"/>
        <v>0.00774099038584832-0.201258089888947i</v>
      </c>
      <c r="N3033" t="str">
        <f t="shared" si="1587"/>
        <v>-13.708151163271i</v>
      </c>
      <c r="O3033" t="str">
        <f t="shared" si="1588"/>
        <v>0.415975976469351-0.909375602817873i</v>
      </c>
      <c r="P3033" t="str">
        <f t="shared" si="1589"/>
        <v>0.584024023530649+0.909375602817873i</v>
      </c>
      <c r="Q3033" t="str">
        <f t="shared" si="1590"/>
        <v>-0.584024023530649+12.7987755604531i</v>
      </c>
      <c r="R3033" t="str">
        <f t="shared" si="1591"/>
        <v>0.0688262447870075-0.0487718689172454i</v>
      </c>
      <c r="S3033" t="str">
        <f t="shared" si="1592"/>
        <v>1.48447968855892i</v>
      </c>
      <c r="T3033" t="str">
        <f t="shared" si="1593"/>
        <v>0.0724008487807089+0.102171162426097i</v>
      </c>
      <c r="U3033" t="str">
        <f t="shared" si="1594"/>
        <v>0.0000499999999999999-0.000129301754104296i</v>
      </c>
      <c r="V3033" t="str">
        <f t="shared" si="1595"/>
        <v>0.00002-0.00144817964596811i</v>
      </c>
      <c r="W3033" t="str">
        <f t="shared" si="1596"/>
        <v>0.000042218579788501-0.000119942757523686i</v>
      </c>
      <c r="X3033" t="str">
        <f t="shared" si="1597"/>
        <v>0.000042313963270754-0.000119865970974474i</v>
      </c>
      <c r="Y3033" t="str">
        <f t="shared" si="1598"/>
        <v>0.009+5.52417652207229i</v>
      </c>
      <c r="Z3033" t="str">
        <f t="shared" si="1599"/>
        <v>-0.000260235679312392-0.000092345304134853i</v>
      </c>
      <c r="AA3033" t="str">
        <f t="shared" si="1600"/>
        <v>0.00355584986901695-2.17231078425583i</v>
      </c>
      <c r="AB3033" t="str">
        <f t="shared" si="1601"/>
        <v>0.241992837430575+0.341497232635471i</v>
      </c>
      <c r="AC3033" t="str">
        <f t="shared" si="1602"/>
        <v>1.07060234497057-0.046059489433459i</v>
      </c>
      <c r="AD3033" t="str">
        <f t="shared" si="1603"/>
        <v>0.211919019510782+0.328093914725203i</v>
      </c>
      <c r="AE3033" t="str">
        <f t="shared" si="1604"/>
        <v>-0.000024850957661511-0.000104951469085458i</v>
      </c>
      <c r="AF3033" t="str">
        <f t="shared" si="1605"/>
        <v>-6.36215915065659-0.136551311010083i</v>
      </c>
      <c r="AG3033" t="str">
        <f t="shared" si="1606"/>
        <v>1.00258278131516-0.00166225809394194i</v>
      </c>
      <c r="AH3033" t="str">
        <f t="shared" si="1607"/>
        <v>0.000142293894323624+0.000669618431469905i</v>
      </c>
      <c r="AI3033">
        <f t="shared" si="1608"/>
        <v>-63.291639854299106</v>
      </c>
      <c r="AJ3033">
        <f t="shared" si="1609"/>
        <v>78.003102522949632</v>
      </c>
      <c r="AK3033"/>
      <c r="AL3033"/>
      <c r="AM3033"/>
      <c r="AN3033"/>
    </row>
    <row r="3034" spans="1:40" x14ac:dyDescent="0.35">
      <c r="A3034"/>
      <c r="B3034">
        <f t="shared" si="1610"/>
        <v>1100000</v>
      </c>
      <c r="C3034" s="237" t="str">
        <f t="shared" si="1578"/>
        <v>-2.66523847993175E-08+0.000939461105130985i</v>
      </c>
      <c r="D3034" s="208" t="str">
        <f t="shared" si="1579"/>
        <v>-2.51366140652074+0.00720253513933755i</v>
      </c>
      <c r="E3034" t="str">
        <f t="shared" si="1580"/>
        <v>20500</v>
      </c>
      <c r="F3034" t="str">
        <f t="shared" si="1581"/>
        <v>0.327868852459016</v>
      </c>
      <c r="G3034" t="str">
        <f t="shared" si="1576"/>
        <v>0.327868852459016</v>
      </c>
      <c r="H3034" t="str">
        <f t="shared" si="1582"/>
        <v>3.8485082361569+0.143630130289945i</v>
      </c>
      <c r="I3034" t="str">
        <f t="shared" si="1583"/>
        <v>4319.68989868597i</v>
      </c>
      <c r="J3034" t="str">
        <f t="shared" si="1577"/>
        <v>-25256.7981030478+945.009919755731i</v>
      </c>
      <c r="K3034" t="str">
        <f t="shared" si="1584"/>
        <v>0.00639035202127717-0.170791678938693i</v>
      </c>
      <c r="L3034" t="str">
        <f t="shared" si="1585"/>
        <v>0.001336590310384-0.0302839786806685i</v>
      </c>
      <c r="M3034" t="str">
        <f t="shared" si="1586"/>
        <v>0.00772694233166117-0.201075657619361i</v>
      </c>
      <c r="N3034" t="str">
        <f t="shared" si="1587"/>
        <v>-13.7206244582331i</v>
      </c>
      <c r="O3034" t="str">
        <f t="shared" si="1588"/>
        <v>0.404601001475506-0.914493318513054i</v>
      </c>
      <c r="P3034" t="str">
        <f t="shared" si="1589"/>
        <v>0.595398998524494+0.914493318513054i</v>
      </c>
      <c r="Q3034" t="str">
        <f t="shared" si="1590"/>
        <v>-0.595398998524494+12.80613113972i</v>
      </c>
      <c r="R3034" t="str">
        <f t="shared" si="1591"/>
        <v>0.0690995930042069-0.0497059431964841i</v>
      </c>
      <c r="S3034" t="str">
        <f t="shared" si="1592"/>
        <v>1.48583044350756i</v>
      </c>
      <c r="T3034" t="str">
        <f t="shared" si="1593"/>
        <v>0.0738546036245936+0.102670278919633i</v>
      </c>
      <c r="U3034" t="str">
        <f t="shared" si="1594"/>
        <v>0.0000499999999999999-0.00012918420705511i</v>
      </c>
      <c r="V3034" t="str">
        <f t="shared" si="1595"/>
        <v>0.00002-0.00144686311901723i</v>
      </c>
      <c r="W3034" t="str">
        <f t="shared" si="1596"/>
        <v>0.0000422184798444294-0.000119835968890166i</v>
      </c>
      <c r="X3034" t="str">
        <f t="shared" si="1597"/>
        <v>0.000042313669595019-0.000119759251063496i</v>
      </c>
      <c r="Y3034" t="str">
        <f t="shared" si="1598"/>
        <v>0.009+5.52920307031804i</v>
      </c>
      <c r="Z3034" t="str">
        <f t="shared" si="1599"/>
        <v>-0.000259767612201413-0.0000922599473858381i</v>
      </c>
      <c r="AA3034" t="str">
        <f t="shared" si="1600"/>
        <v>0.00354938725111422-2.17033588213585i</v>
      </c>
      <c r="AB3034" t="str">
        <f t="shared" si="1601"/>
        <v>0.246851872449151+0.343165481261188i</v>
      </c>
      <c r="AC3034" t="str">
        <f t="shared" si="1602"/>
        <v>1.07090963499974-0.0469842827033617i</v>
      </c>
      <c r="AD3034" t="str">
        <f t="shared" si="1603"/>
        <v>0.216032018746806+0.329921012152488i</v>
      </c>
      <c r="AE3034" t="str">
        <f t="shared" si="1604"/>
        <v>-0.0000256796264462376-0.000105633896225162i</v>
      </c>
      <c r="AF3034" t="str">
        <f t="shared" si="1605"/>
        <v>-6.36216964267764-0.136427595150607i</v>
      </c>
      <c r="AG3034" t="str">
        <f t="shared" si="1606"/>
        <v>1.0025948384159-0.00169304150884214i</v>
      </c>
      <c r="AH3034" t="str">
        <f t="shared" si="1607"/>
        <v>0.000147442951206236+0.000674064715499909i</v>
      </c>
      <c r="AI3034">
        <f t="shared" si="1608"/>
        <v>-63.222993879587733</v>
      </c>
      <c r="AJ3034">
        <f t="shared" si="1609"/>
        <v>77.661618887429583</v>
      </c>
      <c r="AK3034"/>
      <c r="AL3034"/>
      <c r="AM3034"/>
      <c r="AN3034"/>
    </row>
    <row r="3035" spans="1:40" x14ac:dyDescent="0.35">
      <c r="A3035"/>
      <c r="B3035">
        <f t="shared" si="1610"/>
        <v>1101000</v>
      </c>
      <c r="C3035" s="237" t="str">
        <f t="shared" si="1578"/>
        <v>-2.66039919181895E-08+0.000938607825291185i</v>
      </c>
      <c r="D3035" s="208" t="str">
        <f t="shared" si="1579"/>
        <v>-2.51366140614973+0.00719599332723242i</v>
      </c>
      <c r="E3035" t="str">
        <f t="shared" si="1580"/>
        <v>20500</v>
      </c>
      <c r="F3035" t="str">
        <f t="shared" si="1581"/>
        <v>0.327868852459016</v>
      </c>
      <c r="G3035" t="str">
        <f t="shared" si="1576"/>
        <v>0.327868852459016</v>
      </c>
      <c r="H3035" t="str">
        <f t="shared" si="1582"/>
        <v>3.84851870003471+0.143500096206983i</v>
      </c>
      <c r="I3035" t="str">
        <f t="shared" si="1583"/>
        <v>4323.61688950295i</v>
      </c>
      <c r="J3035" t="str">
        <f t="shared" si="1577"/>
        <v>-25302.7422465394+945.869019682782i</v>
      </c>
      <c r="K3035" t="str">
        <f t="shared" si="1584"/>
        <v>0.00637876429986048-0.170636975704021i</v>
      </c>
      <c r="L3035" t="str">
        <f t="shared" si="1585"/>
        <v>0.00133416816560489-0.0302565796011255i</v>
      </c>
      <c r="M3035" t="str">
        <f t="shared" si="1586"/>
        <v>0.00771293246546537-0.200893555305146i</v>
      </c>
      <c r="N3035" t="str">
        <f t="shared" si="1587"/>
        <v>-13.7330977531951i</v>
      </c>
      <c r="O3035" t="str">
        <f t="shared" si="1588"/>
        <v>0.393163078225003-0.919468756359149i</v>
      </c>
      <c r="P3035" t="str">
        <f t="shared" si="1589"/>
        <v>0.606836921774997+0.919468756359149i</v>
      </c>
      <c r="Q3035" t="str">
        <f t="shared" si="1590"/>
        <v>-0.606836921774997+12.813628996836i</v>
      </c>
      <c r="R3035" t="str">
        <f t="shared" si="1591"/>
        <v>0.0693586839073873-0.0506434463004943i</v>
      </c>
      <c r="S3035" t="str">
        <f t="shared" si="1592"/>
        <v>1.48718119845621i</v>
      </c>
      <c r="T3035" t="str">
        <f t="shared" si="1593"/>
        <v>0.0753159811631218+0.103148930656734i</v>
      </c>
      <c r="U3035" t="str">
        <f t="shared" si="1594"/>
        <v>0.0000500000000000001-0.000129066873533716i</v>
      </c>
      <c r="V3035" t="str">
        <f t="shared" si="1595"/>
        <v>0.00002-0.00144554898357762i</v>
      </c>
      <c r="W3035" t="str">
        <f t="shared" si="1596"/>
        <v>0.0000422183798101745-0.000119729376270079i</v>
      </c>
      <c r="X3035" t="str">
        <f t="shared" si="1597"/>
        <v>0.0000423133763570182-0.000119652727039514i</v>
      </c>
      <c r="Y3035" t="str">
        <f t="shared" si="1598"/>
        <v>0.009+5.53422961856378i</v>
      </c>
      <c r="Z3035" t="str">
        <f t="shared" si="1599"/>
        <v>-0.00025930081989142-0.0000921747487320297i</v>
      </c>
      <c r="AA3035" t="str">
        <f t="shared" si="1600"/>
        <v>0.00354294223574463-2.16836456768738i</v>
      </c>
      <c r="AB3035" t="str">
        <f t="shared" si="1601"/>
        <v>0.251736385587621+0.344765328417027i</v>
      </c>
      <c r="AC3035" t="str">
        <f t="shared" si="1602"/>
        <v>1.07120275831278-0.0479130658058498i</v>
      </c>
      <c r="AD3035" t="str">
        <f t="shared" si="1603"/>
        <v>0.220167271791547+0.331696510899874i</v>
      </c>
      <c r="AE3035" t="str">
        <f t="shared" si="1604"/>
        <v>-0.0000265155115413184-0.000106303040187863i</v>
      </c>
      <c r="AF3035" t="str">
        <f t="shared" si="1605"/>
        <v>-6.36218010618444-0.136304102879751i</v>
      </c>
      <c r="AG3035" t="str">
        <f t="shared" si="1606"/>
        <v>1.00260646878502-0.00172394438093216i</v>
      </c>
      <c r="AH3035" t="str">
        <f t="shared" si="1607"/>
        <v>0.000152639497110362+0.000678428100858767i</v>
      </c>
      <c r="AI3035">
        <f t="shared" si="1608"/>
        <v>-63.155464839908944</v>
      </c>
      <c r="AJ3035">
        <f t="shared" si="1609"/>
        <v>77.320165178859398</v>
      </c>
      <c r="AK3035"/>
      <c r="AL3035"/>
      <c r="AM3035"/>
      <c r="AN3035"/>
    </row>
    <row r="3036" spans="1:40" x14ac:dyDescent="0.35">
      <c r="A3036"/>
      <c r="B3036">
        <f t="shared" si="1610"/>
        <v>1102000</v>
      </c>
      <c r="C3036" s="237" t="str">
        <f t="shared" si="1578"/>
        <v>-2.65557307183345E-08+0.000937756094053631i</v>
      </c>
      <c r="D3036" s="208" t="str">
        <f t="shared" si="1579"/>
        <v>-2.51366140577973+0.00718946338774451i</v>
      </c>
      <c r="E3036" t="str">
        <f t="shared" si="1580"/>
        <v>20500</v>
      </c>
      <c r="F3036" t="str">
        <f t="shared" si="1581"/>
        <v>0.327868852459016</v>
      </c>
      <c r="G3036" t="str">
        <f t="shared" si="1576"/>
        <v>0.327868852459016</v>
      </c>
      <c r="H3036" t="str">
        <f t="shared" si="1582"/>
        <v>3.84852913550042+0.143370296980713i</v>
      </c>
      <c r="I3036" t="str">
        <f t="shared" si="1583"/>
        <v>4327.54388031994i</v>
      </c>
      <c r="J3036" t="str">
        <f t="shared" si="1577"/>
        <v>-25348.7281384576+946.728119609833i</v>
      </c>
      <c r="K3036" t="str">
        <f t="shared" si="1584"/>
        <v>0.00636720805437567-0.170482552095192i</v>
      </c>
      <c r="L3036" t="str">
        <f t="shared" si="1585"/>
        <v>0.00133175259466354-0.0302292299580686i</v>
      </c>
      <c r="M3036" t="str">
        <f t="shared" si="1586"/>
        <v>0.00769896064903921-0.200711782053261i</v>
      </c>
      <c r="N3036" t="str">
        <f t="shared" si="1587"/>
        <v>-13.7455710481571i</v>
      </c>
      <c r="O3036" t="str">
        <f t="shared" si="1588"/>
        <v>0.381663986242088-0.924301142272257i</v>
      </c>
      <c r="P3036" t="str">
        <f t="shared" si="1589"/>
        <v>0.618336013757912+0.924301142272257i</v>
      </c>
      <c r="Q3036" t="str">
        <f t="shared" si="1590"/>
        <v>-0.618336013757912+12.8212699058848i</v>
      </c>
      <c r="R3036" t="str">
        <f t="shared" si="1591"/>
        <v>0.0696034643661907-0.0515841525303419i</v>
      </c>
      <c r="S3036" t="str">
        <f t="shared" si="1592"/>
        <v>1.48853195340485i</v>
      </c>
      <c r="T3036" t="str">
        <f t="shared" si="1593"/>
        <v>0.0767846593307236+0.103606980776751i</v>
      </c>
      <c r="U3036" t="str">
        <f t="shared" si="1594"/>
        <v>0.0000500000000000001-0.000128949752958821i</v>
      </c>
      <c r="V3036" t="str">
        <f t="shared" si="1595"/>
        <v>0.00002-0.0014442372331388i</v>
      </c>
      <c r="W3036" t="str">
        <f t="shared" si="1596"/>
        <v>0.0000422182796857381-0.00011962297912977i</v>
      </c>
      <c r="X3036" t="str">
        <f t="shared" si="1597"/>
        <v>0.0000423130835548386-0.000119546398369218i</v>
      </c>
      <c r="Y3036" t="str">
        <f t="shared" si="1598"/>
        <v>0.009+5.53925616680952i</v>
      </c>
      <c r="Z3036" t="str">
        <f t="shared" si="1599"/>
        <v>-0.000258835297757129-0.0000920897077313099i</v>
      </c>
      <c r="AA3036" t="str">
        <f t="shared" si="1600"/>
        <v>0.0035365147590386-2.1663968311429i</v>
      </c>
      <c r="AB3036" t="str">
        <f t="shared" si="1601"/>
        <v>0.256645300372954+0.3462963166595i</v>
      </c>
      <c r="AC3036" t="str">
        <f t="shared" si="1602"/>
        <v>1.07148165290354-0.0488456138785813i</v>
      </c>
      <c r="AD3036" t="str">
        <f t="shared" si="1603"/>
        <v>0.22432412924036+0.333420143491888i</v>
      </c>
      <c r="AE3036" t="str">
        <f t="shared" si="1604"/>
        <v>-0.0000273584392201378-0.000106958845617773i</v>
      </c>
      <c r="AF3036" t="str">
        <f t="shared" si="1605"/>
        <v>-6.36219054128015-0.136180833592968i</v>
      </c>
      <c r="AG3036" t="str">
        <f t="shared" si="1606"/>
        <v>1.00261767147778-0.00175496129366597i</v>
      </c>
      <c r="AH3036" t="str">
        <f t="shared" si="1607"/>
        <v>0.000157882447588584+0.000682708222696708i</v>
      </c>
      <c r="AI3036">
        <f t="shared" si="1608"/>
        <v>-63.089031312992311</v>
      </c>
      <c r="AJ3036">
        <f t="shared" si="1609"/>
        <v>76.978741081059965</v>
      </c>
      <c r="AK3036"/>
      <c r="AL3036"/>
      <c r="AM3036"/>
      <c r="AN3036"/>
    </row>
    <row r="3037" spans="1:40" x14ac:dyDescent="0.35">
      <c r="A3037"/>
      <c r="B3037">
        <f t="shared" si="1610"/>
        <v>1103000</v>
      </c>
      <c r="C3037" s="237" t="str">
        <f t="shared" si="1578"/>
        <v>-2.65076007224302E-08+0.000936905907206348i</v>
      </c>
      <c r="D3037" s="208" t="str">
        <f t="shared" si="1579"/>
        <v>-2.51366140541073+0.007182945288582i</v>
      </c>
      <c r="E3037" t="str">
        <f t="shared" si="1580"/>
        <v>20500</v>
      </c>
      <c r="F3037" t="str">
        <f t="shared" si="1581"/>
        <v>0.327868852459016</v>
      </c>
      <c r="G3037" t="str">
        <f t="shared" si="1576"/>
        <v>0.327868852459016</v>
      </c>
      <c r="H3037" t="str">
        <f t="shared" si="1582"/>
        <v>3.84853954265673+0.143240731976476i</v>
      </c>
      <c r="I3037" t="str">
        <f t="shared" si="1583"/>
        <v>4331.47087113693i</v>
      </c>
      <c r="J3037" t="str">
        <f t="shared" si="1577"/>
        <v>-25394.7557788024+947.587219536883i</v>
      </c>
      <c r="K3037" t="str">
        <f t="shared" si="1584"/>
        <v>0.00635568317097757-0.170328407355791i</v>
      </c>
      <c r="L3037" t="str">
        <f t="shared" si="1585"/>
        <v>0.00132934357380778-0.0302019296180827i</v>
      </c>
      <c r="M3037" t="str">
        <f t="shared" si="1586"/>
        <v>0.00768502674478535-0.200530336973874i</v>
      </c>
      <c r="N3037" t="str">
        <f t="shared" si="1587"/>
        <v>-13.7580443431192i</v>
      </c>
      <c r="O3037" t="str">
        <f t="shared" si="1588"/>
        <v>0.370105514567701-0.928989724424645i</v>
      </c>
      <c r="P3037" t="str">
        <f t="shared" si="1589"/>
        <v>0.629894485432299+0.928989724424645i</v>
      </c>
      <c r="Q3037" t="str">
        <f t="shared" si="1590"/>
        <v>-0.629894485432299+12.8290546186946i</v>
      </c>
      <c r="R3037" t="str">
        <f t="shared" si="1591"/>
        <v>0.069833885459751-0.0525278350438792i</v>
      </c>
      <c r="S3037" t="str">
        <f t="shared" si="1592"/>
        <v>1.48988270835349i</v>
      </c>
      <c r="T3037" t="str">
        <f t="shared" si="1593"/>
        <v>0.0782603131391201+0.104044298403621i</v>
      </c>
      <c r="U3037" t="str">
        <f t="shared" si="1594"/>
        <v>0.0000500000000000001-0.000128832844751243i</v>
      </c>
      <c r="V3037" t="str">
        <f t="shared" si="1595"/>
        <v>0.00002-0.00144292786121392i</v>
      </c>
      <c r="W3037" t="str">
        <f t="shared" si="1596"/>
        <v>0.0000422181794711221-0.000119516776937518i</v>
      </c>
      <c r="X3037" t="str">
        <f t="shared" si="1597"/>
        <v>0.000042312791186576-0.000119440264521234i</v>
      </c>
      <c r="Y3037" t="str">
        <f t="shared" si="1598"/>
        <v>0.009+5.54428271505527i</v>
      </c>
      <c r="Z3037" t="str">
        <f t="shared" si="1599"/>
        <v>-0.000258371041194215-0.0000920048239432175i</v>
      </c>
      <c r="AA3037" t="str">
        <f t="shared" si="1600"/>
        <v>0.00353010475741598-2.16443266277029i</v>
      </c>
      <c r="AB3037" t="str">
        <f t="shared" si="1601"/>
        <v>0.261577530563248+0.34775800854802i</v>
      </c>
      <c r="AC3037" t="str">
        <f t="shared" si="1602"/>
        <v>1.07174626095771-0.0497817007522371i</v>
      </c>
      <c r="AD3037" t="str">
        <f t="shared" si="1603"/>
        <v>0.228501938571331+0.335091650662129i</v>
      </c>
      <c r="AE3037" t="str">
        <f t="shared" si="1604"/>
        <v>-0.0000282082354595601-0.000107601259306002i</v>
      </c>
      <c r="AF3037" t="str">
        <f t="shared" si="1605"/>
        <v>-6.36220094806746-0.136057786687894i</v>
      </c>
      <c r="AG3037" t="str">
        <f t="shared" si="1606"/>
        <v>1.00262844561717-0.00178608682560621i</v>
      </c>
      <c r="AH3037" t="str">
        <f t="shared" si="1607"/>
        <v>0.000163170716356244+0.000686904729394316i</v>
      </c>
      <c r="AI3037">
        <f t="shared" si="1608"/>
        <v>-63.023672560618053</v>
      </c>
      <c r="AJ3037">
        <f t="shared" si="1609"/>
        <v>76.637346273817968</v>
      </c>
      <c r="AK3037"/>
      <c r="AL3037"/>
      <c r="AM3037"/>
      <c r="AN3037"/>
    </row>
    <row r="3038" spans="1:40" x14ac:dyDescent="0.35">
      <c r="A3038"/>
      <c r="B3038">
        <f t="shared" si="1610"/>
        <v>1104000</v>
      </c>
      <c r="C3038" s="237" t="str">
        <f t="shared" si="1578"/>
        <v>-2.64596014553156E-08+0.000936057260552627i</v>
      </c>
      <c r="D3038" s="208" t="str">
        <f t="shared" si="1579"/>
        <v>-2.51366140504273+0.00717643899757014i</v>
      </c>
      <c r="E3038" t="str">
        <f t="shared" si="1580"/>
        <v>20500</v>
      </c>
      <c r="F3038" t="str">
        <f t="shared" si="1581"/>
        <v>0.327868852459016</v>
      </c>
      <c r="G3038" t="str">
        <f t="shared" si="1576"/>
        <v>0.327868852459016</v>
      </c>
      <c r="H3038" t="str">
        <f t="shared" si="1582"/>
        <v>3.84854992160591+0.143111400561895i</v>
      </c>
      <c r="I3038" t="str">
        <f t="shared" si="1583"/>
        <v>4335.39786195391i</v>
      </c>
      <c r="J3038" t="str">
        <f t="shared" si="1577"/>
        <v>-25440.8251675738+948.446319463934i</v>
      </c>
      <c r="K3038" t="str">
        <f t="shared" si="1584"/>
        <v>0.00634418953633503-0.170174540732126i</v>
      </c>
      <c r="L3038" t="str">
        <f t="shared" si="1585"/>
        <v>0.00132694107939257-0.0301746784482323i</v>
      </c>
      <c r="M3038" t="str">
        <f t="shared" si="1586"/>
        <v>0.0076711306157276-0.200349219180358i</v>
      </c>
      <c r="N3038" t="str">
        <f t="shared" si="1587"/>
        <v>-13.7705176380812i</v>
      </c>
      <c r="O3038" t="str">
        <f t="shared" si="1588"/>
        <v>0.358489461481423-0.933533773361607i</v>
      </c>
      <c r="P3038" t="str">
        <f t="shared" si="1589"/>
        <v>0.641510538518577+0.933533773361607i</v>
      </c>
      <c r="Q3038" t="str">
        <f t="shared" si="1590"/>
        <v>-0.641510538518577+12.8369838647196i</v>
      </c>
      <c r="R3038" t="str">
        <f t="shared" si="1591"/>
        <v>0.0700499025075082-0.0534742659516723i</v>
      </c>
      <c r="S3038" t="str">
        <f t="shared" si="1592"/>
        <v>1.49123346330214i</v>
      </c>
      <c r="T3038" t="str">
        <f t="shared" si="1593"/>
        <v>0.079742614812652+0.104460758720249i</v>
      </c>
      <c r="U3038" t="str">
        <f t="shared" si="1594"/>
        <v>0.0000500000000000001-0.000128716148333896i</v>
      </c>
      <c r="V3038" t="str">
        <f t="shared" si="1595"/>
        <v>0.00002-0.00144162086133963i</v>
      </c>
      <c r="W3038" t="str">
        <f t="shared" si="1596"/>
        <v>0.0000422180791663284-0.00011941076916353i</v>
      </c>
      <c r="X3038" t="str">
        <f t="shared" si="1597"/>
        <v>0.0000423124992503341-0.000119334324966111i</v>
      </c>
      <c r="Y3038" t="str">
        <f t="shared" si="1598"/>
        <v>0.009+5.54930926330101i</v>
      </c>
      <c r="Z3038" t="str">
        <f t="shared" si="1599"/>
        <v>-0.000257908045619197-0.0000919200969289388i</v>
      </c>
      <c r="AA3038" t="str">
        <f t="shared" si="1600"/>
        <v>0.00352371216758454-2.16247205287272i</v>
      </c>
      <c r="AB3038" t="str">
        <f t="shared" si="1601"/>
        <v>0.26653198060005+0.349149986893512i</v>
      </c>
      <c r="AC3038" t="str">
        <f t="shared" si="1602"/>
        <v>1.0719965288874-0.0507210990458746i</v>
      </c>
      <c r="AD3038" t="str">
        <f t="shared" si="1603"/>
        <v>0.232700044249589+0.336710781387044i</v>
      </c>
      <c r="AE3038" t="str">
        <f t="shared" si="1604"/>
        <v>-0.0000290647259657963-0.000108230230189236i</v>
      </c>
      <c r="AF3038" t="str">
        <f t="shared" si="1605"/>
        <v>-6.36221132664864-0.135934961564325i</v>
      </c>
      <c r="AG3038" t="str">
        <f t="shared" si="1606"/>
        <v>1.00263879039391-0.00181731555126304i</v>
      </c>
      <c r="AH3038" t="str">
        <f t="shared" si="1607"/>
        <v>0.000168503215444629+0.000691017282549433i</v>
      </c>
      <c r="AI3038">
        <f t="shared" si="1608"/>
        <v>-62.959368500273591</v>
      </c>
      <c r="AJ3038">
        <f t="shared" si="1609"/>
        <v>76.295980432957307</v>
      </c>
      <c r="AK3038"/>
      <c r="AL3038"/>
      <c r="AM3038"/>
      <c r="AN3038"/>
    </row>
    <row r="3039" spans="1:40" x14ac:dyDescent="0.35">
      <c r="A3039"/>
      <c r="B3039">
        <f t="shared" si="1610"/>
        <v>1105000</v>
      </c>
      <c r="C3039" s="237" t="str">
        <f t="shared" si="1578"/>
        <v>-2.64117324439783E-08+0.000935210149910945i</v>
      </c>
      <c r="D3039" s="208" t="str">
        <f t="shared" si="1579"/>
        <v>-2.51366140467574+0.00716994448265058i</v>
      </c>
      <c r="E3039" t="str">
        <f t="shared" si="1580"/>
        <v>20500</v>
      </c>
      <c r="F3039" t="str">
        <f t="shared" si="1581"/>
        <v>0.327868852459016</v>
      </c>
      <c r="G3039" t="str">
        <f t="shared" si="1576"/>
        <v>0.327868852459016</v>
      </c>
      <c r="H3039" t="str">
        <f t="shared" si="1582"/>
        <v>3.84856027244976+0.142982302106861i</v>
      </c>
      <c r="I3039" t="str">
        <f t="shared" si="1583"/>
        <v>4339.3248527709i</v>
      </c>
      <c r="J3039" t="str">
        <f t="shared" si="1577"/>
        <v>-25486.9363047719+949.305419390984i</v>
      </c>
      <c r="K3039" t="str">
        <f t="shared" si="1584"/>
        <v>0.00633272703762813-0.170020951473215i</v>
      </c>
      <c r="L3039" t="str">
        <f t="shared" si="1585"/>
        <v>0.00132454508787942-0.0301474763160579i</v>
      </c>
      <c r="M3039" t="str">
        <f t="shared" si="1586"/>
        <v>0.00765727212550755-0.200168427789273i</v>
      </c>
      <c r="N3039" t="str">
        <f t="shared" si="1587"/>
        <v>-13.7829909330432i</v>
      </c>
      <c r="O3039" t="str">
        <f t="shared" si="1588"/>
        <v>0.346817634221127-0.937932582115186i</v>
      </c>
      <c r="P3039" t="str">
        <f t="shared" si="1589"/>
        <v>0.653182365778873+0.937932582115186i</v>
      </c>
      <c r="Q3039" t="str">
        <f t="shared" si="1590"/>
        <v>-0.653182365778873+12.845058350928i</v>
      </c>
      <c r="R3039" t="str">
        <f t="shared" si="1591"/>
        <v>0.0702514750973809-0.0544232164139551i</v>
      </c>
      <c r="S3039" t="str">
        <f t="shared" si="1592"/>
        <v>1.49258421825078i</v>
      </c>
      <c r="T3039" t="str">
        <f t="shared" si="1593"/>
        <v>0.0812312339259162+0.104856243039188i</v>
      </c>
      <c r="U3039" t="str">
        <f t="shared" si="1594"/>
        <v>0.00005-0.000128599663131784i</v>
      </c>
      <c r="V3039" t="str">
        <f t="shared" si="1595"/>
        <v>0.00002-0.00144031622707598i</v>
      </c>
      <c r="W3039" t="str">
        <f t="shared" si="1596"/>
        <v>0.0000422179787713594-0.00011930495527993i</v>
      </c>
      <c r="X3039" t="str">
        <f t="shared" si="1597"/>
        <v>0.0000423122077442262-0.000119228579176315i</v>
      </c>
      <c r="Y3039" t="str">
        <f t="shared" si="1598"/>
        <v>0.009+5.55433581154675i</v>
      </c>
      <c r="Z3039" t="str">
        <f t="shared" si="1599"/>
        <v>-0.000257446306469321-0.0000918355262513031i</v>
      </c>
      <c r="AA3039" t="str">
        <f t="shared" si="1600"/>
        <v>0.00351733692653826-2.16051499178844i</v>
      </c>
      <c r="AB3039" t="str">
        <f t="shared" si="1601"/>
        <v>0.271507546068395+0.350471854994662i</v>
      </c>
      <c r="AC3039" t="str">
        <f t="shared" si="1602"/>
        <v>1.07223240736305-0.0516635802634087i</v>
      </c>
      <c r="AD3039" t="str">
        <f t="shared" si="1603"/>
        <v>0.23691778783217+0.338277292918406i</v>
      </c>
      <c r="AE3039" t="str">
        <f t="shared" si="1604"/>
        <v>-0.0000299277362002464-0.000108845709348146i</v>
      </c>
      <c r="AF3039" t="str">
        <f t="shared" si="1605"/>
        <v>-6.3622216771255-0.13581235762421i</v>
      </c>
      <c r="AG3039" t="str">
        <f t="shared" si="1606"/>
        <v>1.00264870506634-0.00184864204193265i</v>
      </c>
      <c r="AH3039" t="str">
        <f t="shared" si="1607"/>
        <v>0.000173878855353885+0.000695045556962733i</v>
      </c>
      <c r="AI3039">
        <f t="shared" si="1608"/>
        <v>-62.89609967826722</v>
      </c>
      <c r="AJ3039">
        <f t="shared" si="1609"/>
        <v>75.954643230383496</v>
      </c>
      <c r="AK3039"/>
      <c r="AL3039"/>
      <c r="AM3039"/>
      <c r="AN3039"/>
    </row>
    <row r="3040" spans="1:40" x14ac:dyDescent="0.35">
      <c r="A3040"/>
      <c r="B3040">
        <f t="shared" si="1610"/>
        <v>1106000</v>
      </c>
      <c r="C3040" s="237" t="str">
        <f t="shared" si="1578"/>
        <v>-2.63639932175435E-08+0.000934364571114904i</v>
      </c>
      <c r="D3040" s="208" t="str">
        <f t="shared" si="1579"/>
        <v>-2.51366140430974+0.00716346171188093i</v>
      </c>
      <c r="E3040" t="str">
        <f t="shared" si="1580"/>
        <v>20500</v>
      </c>
      <c r="F3040" t="str">
        <f t="shared" si="1581"/>
        <v>0.327868852459016</v>
      </c>
      <c r="G3040" t="str">
        <f t="shared" si="1576"/>
        <v>0.327868852459016</v>
      </c>
      <c r="H3040" t="str">
        <f t="shared" si="1582"/>
        <v>3.84857059528958+0.142853435983529i</v>
      </c>
      <c r="I3040" t="str">
        <f t="shared" si="1583"/>
        <v>4343.25184358789i</v>
      </c>
      <c r="J3040" t="str">
        <f t="shared" si="1577"/>
        <v>-25533.0891903965+950.164519318035i</v>
      </c>
      <c r="K3040" t="str">
        <f t="shared" si="1584"/>
        <v>0.00632129556254554-0.169867638830775i</v>
      </c>
      <c r="L3040" t="str">
        <f t="shared" si="1585"/>
        <v>0.00132215557583572-0.0301203230895744i</v>
      </c>
      <c r="M3040" t="str">
        <f t="shared" si="1586"/>
        <v>0.00764345113838126-0.199987961920349i</v>
      </c>
      <c r="N3040" t="str">
        <f t="shared" si="1587"/>
        <v>-13.7954642280053i</v>
      </c>
      <c r="O3040" t="str">
        <f t="shared" si="1588"/>
        <v>0.335091848702093-0.942185466314045i</v>
      </c>
      <c r="P3040" t="str">
        <f t="shared" si="1589"/>
        <v>0.664908151297907+0.942185466314045i</v>
      </c>
      <c r="Q3040" t="str">
        <f t="shared" si="1590"/>
        <v>-0.664908151297907+12.8532787616913i</v>
      </c>
      <c r="R3040" t="str">
        <f t="shared" si="1591"/>
        <v>0.0704385671112492-0.055374456738404i</v>
      </c>
      <c r="S3040" t="str">
        <f t="shared" si="1592"/>
        <v>1.49393497319942i</v>
      </c>
      <c r="T3040" t="str">
        <f t="shared" si="1593"/>
        <v>0.08272583754342+0.10523063886955i</v>
      </c>
      <c r="U3040" t="str">
        <f t="shared" si="1594"/>
        <v>0.00005-0.00012848338857199i</v>
      </c>
      <c r="V3040" t="str">
        <f t="shared" si="1595"/>
        <v>0.00002-0.00143901395200629i</v>
      </c>
      <c r="W3040" t="str">
        <f t="shared" si="1596"/>
        <v>0.0000422178782862165-0.000119199334760749i</v>
      </c>
      <c r="X3040" t="str">
        <f t="shared" si="1597"/>
        <v>0.0000423119166663731-0.000119123026626217i</v>
      </c>
      <c r="Y3040" t="str">
        <f t="shared" si="1598"/>
        <v>0.009+5.5593623597925i</v>
      </c>
      <c r="Z3040" t="str">
        <f t="shared" si="1599"/>
        <v>-0.000256985819202449-0.0000917511114747698i</v>
      </c>
      <c r="AA3040" t="str">
        <f t="shared" si="1600"/>
        <v>0.00351097897155586-2.15856146989065i</v>
      </c>
      <c r="AB3040" t="str">
        <f t="shared" si="1601"/>
        <v>0.276503114163587+0.35172323686155i</v>
      </c>
      <c r="AC3040" t="str">
        <f t="shared" si="1602"/>
        <v>1.07245385134269-0.0526089148910208i</v>
      </c>
      <c r="AD3040" t="str">
        <f t="shared" si="1603"/>
        <v>0.241154508072916+0.339790950814443i</v>
      </c>
      <c r="AE3040" t="str">
        <f t="shared" si="1604"/>
        <v>-0.0000307970914051878-0.00010944765000547i</v>
      </c>
      <c r="AF3040" t="str">
        <f t="shared" si="1605"/>
        <v>-6.36223199959932-0.135689974271648i</v>
      </c>
      <c r="AG3040" t="str">
        <f t="shared" si="1606"/>
        <v>1.0026581889604-0.00188006086653162i</v>
      </c>
      <c r="AH3040" t="str">
        <f t="shared" si="1607"/>
        <v>0.000179296545204816+0.000698989240621445i</v>
      </c>
      <c r="AI3040">
        <f t="shared" si="1608"/>
        <v>-62.83384724421856</v>
      </c>
      <c r="AJ3040">
        <f t="shared" si="1609"/>
        <v>75.613334334157003</v>
      </c>
      <c r="AK3040"/>
      <c r="AL3040"/>
      <c r="AM3040"/>
      <c r="AN3040"/>
    </row>
    <row r="3041" spans="1:40" x14ac:dyDescent="0.35">
      <c r="A3041"/>
      <c r="B3041">
        <f t="shared" si="1610"/>
        <v>1107000</v>
      </c>
      <c r="C3041" s="237" t="str">
        <f t="shared" si="1578"/>
        <v>-2.63163833072624E-08+0.000933520520013161i</v>
      </c>
      <c r="D3041" s="208" t="str">
        <f t="shared" si="1579"/>
        <v>-2.51366140394473+0.00715699065343424i</v>
      </c>
      <c r="E3041" t="str">
        <f t="shared" si="1580"/>
        <v>20500</v>
      </c>
      <c r="F3041" t="str">
        <f t="shared" si="1581"/>
        <v>0.327868852459016</v>
      </c>
      <c r="G3041" t="str">
        <f t="shared" si="1576"/>
        <v>0.327868852459016</v>
      </c>
      <c r="H3041" t="str">
        <f t="shared" si="1582"/>
        <v>3.84858089022627+0.142724801566299i</v>
      </c>
      <c r="I3041" t="str">
        <f t="shared" si="1583"/>
        <v>4347.17883440488i</v>
      </c>
      <c r="J3041" t="str">
        <f t="shared" si="1577"/>
        <v>-25579.2838244478+951.023619245086i</v>
      </c>
      <c r="K3041" t="str">
        <f t="shared" si="1584"/>
        <v>0.00630989499928146-0.169714602059205i</v>
      </c>
      <c r="L3041" t="str">
        <f t="shared" si="1585"/>
        <v>0.00131977251993433-0.0300932186372691i</v>
      </c>
      <c r="M3041" t="str">
        <f t="shared" si="1586"/>
        <v>0.00762966751921579-0.199807820696474i</v>
      </c>
      <c r="N3041" t="str">
        <f t="shared" si="1587"/>
        <v>-13.8079375229673i</v>
      </c>
      <c r="O3041" t="str">
        <f t="shared" si="1588"/>
        <v>0.32331392923477-0.946291764289838i</v>
      </c>
      <c r="P3041" t="str">
        <f t="shared" si="1589"/>
        <v>0.67668607076523+0.946291764289838i</v>
      </c>
      <c r="Q3041" t="str">
        <f t="shared" si="1590"/>
        <v>-0.67668607076523+12.8616457586775i</v>
      </c>
      <c r="R3041" t="str">
        <f t="shared" si="1591"/>
        <v>0.0706111467477257-0.0563277564787066i</v>
      </c>
      <c r="S3041" t="str">
        <f t="shared" si="1592"/>
        <v>1.49528572814807i</v>
      </c>
      <c r="T3041" t="str">
        <f t="shared" si="1593"/>
        <v>0.08422609036121+0.105583839980043i</v>
      </c>
      <c r="U3041" t="str">
        <f t="shared" si="1594"/>
        <v>0.00005-0.000128367324083668i</v>
      </c>
      <c r="V3041" t="str">
        <f t="shared" si="1595"/>
        <v>0.00002-0.00143771402973709i</v>
      </c>
      <c r="W3041" t="str">
        <f t="shared" si="1596"/>
        <v>0.000042217777710902-0.000119093907081922i</v>
      </c>
      <c r="X3041" t="str">
        <f t="shared" si="1597"/>
        <v>0.0000423116260149047-0.000119017666792093i</v>
      </c>
      <c r="Y3041" t="str">
        <f t="shared" si="1598"/>
        <v>0.009+5.56438890803824i</v>
      </c>
      <c r="Z3041" t="str">
        <f t="shared" si="1599"/>
        <v>-0.000256526579296961-0.0000916668521654268i</v>
      </c>
      <c r="AA3041" t="str">
        <f t="shared" si="1600"/>
        <v>0.00350463824019932-2.15661147758737i</v>
      </c>
      <c r="AB3041" t="str">
        <f t="shared" si="1601"/>
        <v>0.281517564164579+0.352903777426353i</v>
      </c>
      <c r="AC3041" t="str">
        <f t="shared" si="1602"/>
        <v>1.07266082009851-0.0535568724954659i</v>
      </c>
      <c r="AD3041" t="str">
        <f t="shared" si="1603"/>
        <v>0.245409541027609+0.341251528969542i</v>
      </c>
      <c r="AE3041" t="str">
        <f t="shared" si="1604"/>
        <v>-0.0000316726166293727-0.000110036007523777i</v>
      </c>
      <c r="AF3041" t="str">
        <f t="shared" si="1605"/>
        <v>-6.362242294171-0.135567810912865i</v>
      </c>
      <c r="AG3041" t="str">
        <f t="shared" si="1606"/>
        <v>1.00266724146953-0.00191156659242853i</v>
      </c>
      <c r="AH3041" t="str">
        <f t="shared" si="1607"/>
        <v>0.000184755192890031+0.000702848034681445i</v>
      </c>
      <c r="AI3041">
        <f t="shared" si="1608"/>
        <v>-62.772592926838591</v>
      </c>
      <c r="AJ3041">
        <f t="shared" si="1609"/>
        <v>75.272053408560765</v>
      </c>
      <c r="AK3041"/>
      <c r="AL3041"/>
      <c r="AM3041"/>
      <c r="AN3041"/>
    </row>
    <row r="3042" spans="1:40" x14ac:dyDescent="0.35">
      <c r="A3042"/>
      <c r="B3042">
        <f t="shared" si="1610"/>
        <v>1108000</v>
      </c>
      <c r="C3042" s="237" t="str">
        <f t="shared" si="1578"/>
        <v>-2.62689022465004E-08+0.000932677992469361i</v>
      </c>
      <c r="D3042" s="208" t="str">
        <f t="shared" si="1579"/>
        <v>-2.51366140358071+0.00715053127559844i</v>
      </c>
      <c r="E3042" t="str">
        <f t="shared" si="1580"/>
        <v>20500</v>
      </c>
      <c r="F3042" t="str">
        <f t="shared" si="1581"/>
        <v>0.327868852459016</v>
      </c>
      <c r="G3042" t="str">
        <f t="shared" si="1576"/>
        <v>0.327868852459016</v>
      </c>
      <c r="H3042" t="str">
        <f t="shared" si="1582"/>
        <v>3.84859115736022+0.142596398231818i</v>
      </c>
      <c r="I3042" t="str">
        <f t="shared" si="1583"/>
        <v>4351.10582522186i</v>
      </c>
      <c r="J3042" t="str">
        <f t="shared" si="1577"/>
        <v>-25625.5202069257+951.882719172137i</v>
      </c>
      <c r="K3042" t="str">
        <f t="shared" si="1584"/>
        <v>0.00629852523653322-0.169561840415579i</v>
      </c>
      <c r="L3042" t="str">
        <f t="shared" si="1585"/>
        <v>0.00131739589695288-0.0300661628280996i</v>
      </c>
      <c r="M3042" t="str">
        <f t="shared" si="1586"/>
        <v>0.0076159211334861-0.199628003243679i</v>
      </c>
      <c r="N3042" t="str">
        <f t="shared" si="1587"/>
        <v>-13.8204108179293i</v>
      </c>
      <c r="O3042" t="str">
        <f t="shared" si="1588"/>
        <v>0.311485708240376-0.950250837180369i</v>
      </c>
      <c r="P3042" t="str">
        <f t="shared" si="1589"/>
        <v>0.688514291759624+0.950250837180369i</v>
      </c>
      <c r="Q3042" t="str">
        <f t="shared" si="1590"/>
        <v>-0.688514291759624+12.8701599807489i</v>
      </c>
      <c r="R3042" t="str">
        <f t="shared" si="1591"/>
        <v>0.0707691865421987-0.0572828845339055i</v>
      </c>
      <c r="S3042" t="str">
        <f t="shared" si="1592"/>
        <v>1.49663648309671i</v>
      </c>
      <c r="T3042" t="str">
        <f t="shared" si="1593"/>
        <v>0.0857316548504592+0.105915746458131i</v>
      </c>
      <c r="U3042" t="str">
        <f t="shared" si="1594"/>
        <v>0.00005-0.000128251469098033i</v>
      </c>
      <c r="V3042" t="str">
        <f t="shared" si="1595"/>
        <v>0.00002-0.00143641645389797i</v>
      </c>
      <c r="W3042" t="str">
        <f t="shared" si="1596"/>
        <v>0.0000422176770454179-0.000118988671721276i</v>
      </c>
      <c r="X3042" t="str">
        <f t="shared" si="1597"/>
        <v>0.0000423113357879598-0.000118912499152109i</v>
      </c>
      <c r="Y3042" t="str">
        <f t="shared" si="1598"/>
        <v>0.009+5.56941545628399i</v>
      </c>
      <c r="Z3042" t="str">
        <f t="shared" si="1599"/>
        <v>-0.00025606858225163-0.0000915827478909796i</v>
      </c>
      <c r="AA3042" t="str">
        <f t="shared" si="1600"/>
        <v>0.00349831467031222-2.15466500532122i</v>
      </c>
      <c r="AB3042" t="str">
        <f t="shared" si="1601"/>
        <v>0.286549767913897+0.35401314274108i</v>
      </c>
      <c r="AC3042" t="str">
        <f t="shared" si="1602"/>
        <v>1.07285327724067-0.0545072218232573i</v>
      </c>
      <c r="AD3042" t="str">
        <f t="shared" si="1603"/>
        <v>0.249682220159648+0.342658809642782i</v>
      </c>
      <c r="AE3042" t="str">
        <f t="shared" si="1604"/>
        <v>-0.0000325541367535826-0.000110610739403i</v>
      </c>
      <c r="AF3042" t="str">
        <f t="shared" si="1605"/>
        <v>-6.36225256094093-0.13544586695622i</v>
      </c>
      <c r="AG3042" t="str">
        <f t="shared" si="1606"/>
        <v>1.00267586205461-0.00194315378627535i</v>
      </c>
      <c r="AH3042" t="str">
        <f t="shared" si="1607"/>
        <v>0.000190253705224672+0.00070662165344814i</v>
      </c>
      <c r="AI3042">
        <f t="shared" si="1608"/>
        <v>-62.712319010916687</v>
      </c>
      <c r="AJ3042">
        <f t="shared" si="1609"/>
        <v>74.93080011415168</v>
      </c>
      <c r="AK3042"/>
      <c r="AL3042"/>
      <c r="AM3042"/>
      <c r="AN3042"/>
    </row>
    <row r="3043" spans="1:40" x14ac:dyDescent="0.35">
      <c r="A3043"/>
      <c r="B3043">
        <f t="shared" si="1610"/>
        <v>1109000</v>
      </c>
      <c r="C3043" s="237" t="str">
        <f t="shared" si="1578"/>
        <v>-2.62215495707258E-08+0.000931836984362065i</v>
      </c>
      <c r="D3043" s="208" t="str">
        <f t="shared" si="1579"/>
        <v>-2.51366140321767+0.00714408354677583i</v>
      </c>
      <c r="E3043" t="str">
        <f t="shared" si="1580"/>
        <v>20500</v>
      </c>
      <c r="F3043" t="str">
        <f t="shared" si="1581"/>
        <v>0.327868852459016</v>
      </c>
      <c r="G3043" t="str">
        <f t="shared" si="1576"/>
        <v>0.327868852459016</v>
      </c>
      <c r="H3043" t="str">
        <f t="shared" si="1582"/>
        <v>3.84860139679143+0.142468225358958i</v>
      </c>
      <c r="I3043" t="str">
        <f t="shared" si="1583"/>
        <v>4355.03281603885i</v>
      </c>
      <c r="J3043" t="str">
        <f t="shared" si="1577"/>
        <v>-25671.7983378302+952.741819099187i</v>
      </c>
      <c r="K3043" t="str">
        <f t="shared" si="1584"/>
        <v>0.00628718616349842-0.169409353159636i</v>
      </c>
      <c r="L3043" t="str">
        <f t="shared" si="1585"/>
        <v>0.00131502568377325-0.0300391555314913i</v>
      </c>
      <c r="M3043" t="str">
        <f t="shared" si="1586"/>
        <v>0.00760221184727167-0.199448508691127i</v>
      </c>
      <c r="N3043" t="str">
        <f t="shared" si="1587"/>
        <v>-13.8328841128913i</v>
      </c>
      <c r="O3043" t="str">
        <f t="shared" si="1588"/>
        <v>0.29960902596619-0.95406206902884i</v>
      </c>
      <c r="P3043" t="str">
        <f t="shared" si="1589"/>
        <v>0.70039097403381+0.95406206902884i</v>
      </c>
      <c r="Q3043" t="str">
        <f t="shared" si="1590"/>
        <v>-0.70039097403381+12.8788220438625i</v>
      </c>
      <c r="R3043" t="str">
        <f t="shared" si="1591"/>
        <v>0.0709126633840952-0.0582396092482832i</v>
      </c>
      <c r="S3043" t="str">
        <f t="shared" si="1592"/>
        <v>1.49798723804535i</v>
      </c>
      <c r="T3043" t="str">
        <f t="shared" si="1593"/>
        <v>0.0872421914026762+0.10622626476518i</v>
      </c>
      <c r="U3043" t="str">
        <f t="shared" si="1594"/>
        <v>0.00005-0.000128135823048351i</v>
      </c>
      <c r="V3043" t="str">
        <f t="shared" si="1595"/>
        <v>0.00002-0.00143512121814153i</v>
      </c>
      <c r="W3043" t="str">
        <f t="shared" si="1596"/>
        <v>0.0000422175762897658-0.000118883628158517i</v>
      </c>
      <c r="X3043" t="str">
        <f t="shared" si="1597"/>
        <v>0.0000423110459836839-0.000118807523186307i</v>
      </c>
      <c r="Y3043" t="str">
        <f t="shared" si="1598"/>
        <v>0.009+5.57444200452973i</v>
      </c>
      <c r="Z3043" t="str">
        <f t="shared" si="1599"/>
        <v>-0.000255611823585508-0.0000914987982207412i</v>
      </c>
      <c r="AA3043" t="str">
        <f t="shared" si="1600"/>
        <v>0.00349200820001833-2.1527220435693i</v>
      </c>
      <c r="AB3043" t="str">
        <f t="shared" si="1601"/>
        <v>0.291598590302993+0.355051020161889i</v>
      </c>
      <c r="AC3043" t="str">
        <f t="shared" si="1602"/>
        <v>1.0730311907384-0.0554597309005063i</v>
      </c>
      <c r="AD3043" t="str">
        <f t="shared" si="1603"/>
        <v>0.253971876445638+0.344012583484961i</v>
      </c>
      <c r="AE3043" t="str">
        <f t="shared" si="1604"/>
        <v>-0.0000334414765160164-0.000111171805277595i</v>
      </c>
      <c r="AF3043" t="str">
        <f t="shared" si="1605"/>
        <v>-6.3622628000091-0.135324141812182i</v>
      </c>
      <c r="AG3043" t="str">
        <f t="shared" si="1606"/>
        <v>1.00268405024386-0.00197481701483366i</v>
      </c>
      <c r="AH3043" t="str">
        <f t="shared" si="1607"/>
        <v>0.000195790988096043+0.000710309824355326i</v>
      </c>
      <c r="AI3043">
        <f t="shared" si="1608"/>
        <v>-62.653008315454201</v>
      </c>
      <c r="AJ3043">
        <f t="shared" si="1609"/>
        <v>74.589574107831154</v>
      </c>
      <c r="AK3043"/>
      <c r="AL3043"/>
      <c r="AM3043"/>
      <c r="AN3043"/>
    </row>
    <row r="3044" spans="1:40" x14ac:dyDescent="0.35">
      <c r="A3044"/>
      <c r="B3044">
        <f t="shared" si="1610"/>
        <v>1110000</v>
      </c>
      <c r="C3044" s="237" t="str">
        <f t="shared" si="1578"/>
        <v>-2.61743248174983E-08+0.000930997491584687i</v>
      </c>
      <c r="D3044" s="208" t="str">
        <f t="shared" si="1579"/>
        <v>-2.51366140285562+0.0071376474354826i</v>
      </c>
      <c r="E3044" t="str">
        <f t="shared" si="1580"/>
        <v>20500</v>
      </c>
      <c r="F3044" t="str">
        <f t="shared" si="1581"/>
        <v>0.327868852459016</v>
      </c>
      <c r="G3044" t="str">
        <f t="shared" si="1576"/>
        <v>0.327868852459016</v>
      </c>
      <c r="H3044" t="str">
        <f t="shared" si="1582"/>
        <v>3.84861160861942+0.142340282328815i</v>
      </c>
      <c r="I3044" t="str">
        <f t="shared" si="1583"/>
        <v>4358.95980685584i</v>
      </c>
      <c r="J3044" t="str">
        <f t="shared" si="1577"/>
        <v>-25718.1182171613+953.600919026238i</v>
      </c>
      <c r="K3044" t="str">
        <f t="shared" si="1584"/>
        <v>0.00627587766987225-0.169257139553759i</v>
      </c>
      <c r="L3044" t="str">
        <f t="shared" si="1585"/>
        <v>0.00131266185738103-0.030012196617336i</v>
      </c>
      <c r="M3044" t="str">
        <f t="shared" si="1586"/>
        <v>0.00758853952725328-0.199269336171095i</v>
      </c>
      <c r="N3044" t="str">
        <f t="shared" si="1587"/>
        <v>-13.8453574078534i</v>
      </c>
      <c r="O3044" t="str">
        <f t="shared" si="1588"/>
        <v>0.287685730199053-0.957724866879752i</v>
      </c>
      <c r="P3044" t="str">
        <f t="shared" si="1589"/>
        <v>0.712314269800947+0.957724866879752i</v>
      </c>
      <c r="Q3044" t="str">
        <f t="shared" si="1590"/>
        <v>-0.712314269800947+12.8876325409736i</v>
      </c>
      <c r="R3044" t="str">
        <f t="shared" si="1591"/>
        <v>0.0710415585313731-0.0591976985118252i</v>
      </c>
      <c r="S3044" t="str">
        <f t="shared" si="1592"/>
        <v>1.499337992994i</v>
      </c>
      <c r="T3044" t="str">
        <f t="shared" si="1593"/>
        <v>0.0887573584765839+0.106515307787595i</v>
      </c>
      <c r="U3044" t="str">
        <f t="shared" si="1594"/>
        <v>0.00005-0.000128020385369929i</v>
      </c>
      <c r="V3044" t="str">
        <f t="shared" si="1595"/>
        <v>0.00002-0.0014338283161432i</v>
      </c>
      <c r="W3044" t="str">
        <f t="shared" si="1596"/>
        <v>0.000042217475443948-0.000118778775875229i</v>
      </c>
      <c r="X3044" t="str">
        <f t="shared" si="1597"/>
        <v>0.0000423107566002331-0.000118702738376608i</v>
      </c>
      <c r="Y3044" t="str">
        <f t="shared" si="1598"/>
        <v>0.009+5.57946855277547i</v>
      </c>
      <c r="Z3044" t="str">
        <f t="shared" si="1599"/>
        <v>-0.000255156298837824-0.0000914150027256316i</v>
      </c>
      <c r="AA3044" t="str">
        <f t="shared" si="1600"/>
        <v>0.00348571876772-2.15078258284304i</v>
      </c>
      <c r="AB3044" t="str">
        <f t="shared" si="1601"/>
        <v>0.296662889763167+0.356017118520012i</v>
      </c>
      <c r="AC3044" t="str">
        <f t="shared" si="1602"/>
        <v>1.07319453293827-0.0564141671334371i</v>
      </c>
      <c r="AD3044" t="str">
        <f t="shared" si="1603"/>
        <v>0.258277838481398+0.34531264956442i</v>
      </c>
      <c r="AE3044" t="str">
        <f t="shared" si="1604"/>
        <v>-0.0000343344605376205-0.000111719166913487i</v>
      </c>
      <c r="AF3044" t="str">
        <f t="shared" si="1605"/>
        <v>-6.36227301147504-0.135202634893332i</v>
      </c>
      <c r="AG3044" t="str">
        <f t="shared" si="1606"/>
        <v>1.00269180563274-0.00200655084579969i</v>
      </c>
      <c r="AH3044" t="str">
        <f t="shared" si="1607"/>
        <v>0.000201365946612733+0.000713912287943005i</v>
      </c>
      <c r="AI3044">
        <f t="shared" si="1608"/>
        <v>-62.594644172864605</v>
      </c>
      <c r="AJ3044">
        <f t="shared" si="1609"/>
        <v>74.248375042907412</v>
      </c>
      <c r="AK3044"/>
      <c r="AL3044"/>
      <c r="AM3044"/>
      <c r="AN3044"/>
    </row>
    <row r="3045" spans="1:40" x14ac:dyDescent="0.35">
      <c r="A3045"/>
      <c r="B3045">
        <f t="shared" si="1610"/>
        <v>1111000</v>
      </c>
      <c r="C3045" s="237" t="str">
        <f t="shared" si="1578"/>
        <v>-2.61272275264584E-08+0.00093015951004543i</v>
      </c>
      <c r="D3045" s="208" t="str">
        <f t="shared" si="1579"/>
        <v>-2.51366140249454+0.0071312229103483i</v>
      </c>
      <c r="E3045" t="str">
        <f t="shared" si="1580"/>
        <v>20500</v>
      </c>
      <c r="F3045" t="str">
        <f t="shared" si="1581"/>
        <v>0.327868852459016</v>
      </c>
      <c r="G3045" t="str">
        <f t="shared" si="1576"/>
        <v>0.327868852459016</v>
      </c>
      <c r="H3045" t="str">
        <f t="shared" si="1582"/>
        <v>3.84862179294324+0.142212568524692i</v>
      </c>
      <c r="I3045" t="str">
        <f t="shared" si="1583"/>
        <v>4362.88679767283i</v>
      </c>
      <c r="J3045" t="str">
        <f t="shared" si="1577"/>
        <v>-25764.4798449191+954.460018953289i</v>
      </c>
      <c r="K3045" t="str">
        <f t="shared" si="1584"/>
        <v>0.00626459964584472-0.169105198862974i</v>
      </c>
      <c r="L3045" t="str">
        <f t="shared" si="1585"/>
        <v>0.00131030439486492-0.029985285955989i</v>
      </c>
      <c r="M3045" t="str">
        <f t="shared" si="1586"/>
        <v>0.00757490404070964-0.199090484818963i</v>
      </c>
      <c r="N3045" t="str">
        <f t="shared" si="1587"/>
        <v>-13.8578307028154i</v>
      </c>
      <c r="O3045" t="str">
        <f t="shared" si="1588"/>
        <v>0.275717675978271-0.961238660871035i</v>
      </c>
      <c r="P3045" t="str">
        <f t="shared" si="1589"/>
        <v>0.724282324021729+0.961238660871035i</v>
      </c>
      <c r="Q3045" t="str">
        <f t="shared" si="1590"/>
        <v>-0.724282324021729+12.8965920419444i</v>
      </c>
      <c r="R3045" t="str">
        <f t="shared" si="1591"/>
        <v>0.0711558576221908-0.0601569198610643i</v>
      </c>
      <c r="S3045" t="str">
        <f t="shared" si="1592"/>
        <v>1.50068874794264i</v>
      </c>
      <c r="T3045" t="str">
        <f t="shared" si="1593"/>
        <v>0.0902768127463863+0.10678279488383i</v>
      </c>
      <c r="U3045" t="str">
        <f t="shared" si="1594"/>
        <v>0.00005-0.000127905155500109i</v>
      </c>
      <c r="V3045" t="str">
        <f t="shared" si="1595"/>
        <v>0.00002-0.00143253774160122i</v>
      </c>
      <c r="W3045" t="str">
        <f t="shared" si="1596"/>
        <v>0.0000422173745079663-0.000118674114354863i</v>
      </c>
      <c r="X3045" t="str">
        <f t="shared" si="1597"/>
        <v>0.00004231046763577-0.000118598144206798i</v>
      </c>
      <c r="Y3045" t="str">
        <f t="shared" si="1598"/>
        <v>0.009+5.58449510102122i</v>
      </c>
      <c r="Z3045" t="str">
        <f t="shared" si="1599"/>
        <v>-0.000254702003567882-0.0000913313609781626i</v>
      </c>
      <c r="AA3045" t="str">
        <f t="shared" si="1600"/>
        <v>0.00347944631209669-2.14884661368802i</v>
      </c>
      <c r="AB3045" t="str">
        <f t="shared" si="1601"/>
        <v>0.301741518761139+0.356911168278876i</v>
      </c>
      <c r="AC3045" t="str">
        <f t="shared" si="1602"/>
        <v>1.07334328057966-0.0573702974093953i</v>
      </c>
      <c r="AD3045" t="str">
        <f t="shared" si="1603"/>
        <v>0.262599432587932+0.34655881539138i</v>
      </c>
      <c r="AE3045" t="str">
        <f t="shared" si="1604"/>
        <v>-0.0000352329133472609-0.000112252788204646i</v>
      </c>
      <c r="AF3045" t="str">
        <f t="shared" si="1605"/>
        <v>-6.36228319543778-0.135081345614344i</v>
      </c>
      <c r="AG3045" t="str">
        <f t="shared" si="1606"/>
        <v>1.00269912788384-0.00203834984862462i</v>
      </c>
      <c r="AH3045" t="str">
        <f t="shared" si="1607"/>
        <v>0.000206977485252713+0.000717428797833149i</v>
      </c>
      <c r="AI3045">
        <f t="shared" si="1608"/>
        <v>-62.53721040919131</v>
      </c>
      <c r="AJ3045">
        <f t="shared" si="1609"/>
        <v>73.907202569167055</v>
      </c>
      <c r="AK3045"/>
      <c r="AL3045"/>
      <c r="AM3045"/>
      <c r="AN3045"/>
    </row>
    <row r="3046" spans="1:40" x14ac:dyDescent="0.35">
      <c r="A3046"/>
      <c r="B3046">
        <f t="shared" si="1610"/>
        <v>1112000</v>
      </c>
      <c r="C3046" s="237" t="str">
        <f t="shared" si="1578"/>
        <v>-2.60802572393149E-08+0.000929323035667212i</v>
      </c>
      <c r="D3046" s="208" t="str">
        <f t="shared" si="1579"/>
        <v>-2.51366140213443+0.00712480994011529i</v>
      </c>
      <c r="E3046" t="str">
        <f t="shared" si="1580"/>
        <v>20500</v>
      </c>
      <c r="F3046" t="str">
        <f t="shared" si="1581"/>
        <v>0.327868852459016</v>
      </c>
      <c r="G3046" t="str">
        <f t="shared" si="1576"/>
        <v>0.327868852459016</v>
      </c>
      <c r="H3046" t="str">
        <f t="shared" si="1582"/>
        <v>3.84863194986153+0.142085083332097i</v>
      </c>
      <c r="I3046" t="str">
        <f t="shared" si="1583"/>
        <v>4366.81378848981i</v>
      </c>
      <c r="J3046" t="str">
        <f t="shared" si="1577"/>
        <v>-25810.8832211035+955.319118880339i</v>
      </c>
      <c r="K3046" t="str">
        <f t="shared" si="1584"/>
        <v>0.0062533519820982-0.168953530354928i</v>
      </c>
      <c r="L3046" t="str">
        <f t="shared" si="1585"/>
        <v>0.00130795327341621-0.0299584234182676i</v>
      </c>
      <c r="M3046" t="str">
        <f t="shared" si="1586"/>
        <v>0.00756130525551441-0.198911953773196i</v>
      </c>
      <c r="N3046" t="str">
        <f t="shared" si="1587"/>
        <v>-13.8703039977774i</v>
      </c>
      <c r="O3046" t="str">
        <f t="shared" si="1588"/>
        <v>0.26370672530643-0.964602904322892i</v>
      </c>
      <c r="P3046" t="str">
        <f t="shared" si="1589"/>
        <v>0.73629327469357+0.964602904322892i</v>
      </c>
      <c r="Q3046" t="str">
        <f t="shared" si="1590"/>
        <v>-0.73629327469357+12.9057010934545i</v>
      </c>
      <c r="R3046" t="str">
        <f t="shared" si="1591"/>
        <v>0.071255550683783-0.0611170405803578i</v>
      </c>
      <c r="S3046" t="str">
        <f t="shared" si="1592"/>
        <v>1.50203950289128i</v>
      </c>
      <c r="T3046" t="str">
        <f t="shared" si="1593"/>
        <v>0.0918002092515068+0.107028651927314i</v>
      </c>
      <c r="U3046" t="str">
        <f t="shared" si="1594"/>
        <v>0.00005-0.000127790132878256i</v>
      </c>
      <c r="V3046" t="str">
        <f t="shared" si="1595"/>
        <v>0.00002-0.00143124948823647i</v>
      </c>
      <c r="W3046" t="str">
        <f t="shared" si="1596"/>
        <v>0.0000422172734818227-0.000118569643082726i</v>
      </c>
      <c r="X3046" t="str">
        <f t="shared" si="1597"/>
        <v>0.0000423101790884663-0.000118493740162516i</v>
      </c>
      <c r="Y3046" t="str">
        <f t="shared" si="1598"/>
        <v>0.009+5.58952164926696i</v>
      </c>
      <c r="Z3046" t="str">
        <f t="shared" si="1599"/>
        <v>-0.000254248933354934-0.000091247872552436i</v>
      </c>
      <c r="AA3046" t="str">
        <f t="shared" si="1600"/>
        <v>0.00347319077210355-2.14691412668384i</v>
      </c>
      <c r="AB3046" t="str">
        <f t="shared" si="1601"/>
        <v>0.306833324299532+0.357732921677585i</v>
      </c>
      <c r="AC3046" t="str">
        <f t="shared" si="1602"/>
        <v>1.07347741480748-0.0583278881983933i</v>
      </c>
      <c r="AD3046" t="str">
        <f t="shared" si="1603"/>
        <v>0.266935982917954+0.347750896941135i</v>
      </c>
      <c r="AE3046" t="str">
        <f t="shared" si="1604"/>
        <v>-0.0000361366594068606-0.000112772635169462i</v>
      </c>
      <c r="AF3046" t="str">
        <f t="shared" si="1605"/>
        <v>-6.36229335199596-0.134960273391982i</v>
      </c>
      <c r="AG3046" t="str">
        <f t="shared" si="1606"/>
        <v>1.00270601672675-0.00207020859533477i</v>
      </c>
      <c r="AH3046" t="str">
        <f t="shared" si="1607"/>
        <v>0.000212624508011104+0.000720859120704564i</v>
      </c>
      <c r="AI3046">
        <f t="shared" si="1608"/>
        <v>-62.480691325269234</v>
      </c>
      <c r="AJ3046">
        <f t="shared" si="1609"/>
        <v>73.566056332926593</v>
      </c>
      <c r="AK3046"/>
      <c r="AL3046"/>
      <c r="AM3046"/>
      <c r="AN3046"/>
    </row>
    <row r="3047" spans="1:40" x14ac:dyDescent="0.35">
      <c r="A3047"/>
      <c r="B3047">
        <f t="shared" si="1610"/>
        <v>1113000</v>
      </c>
      <c r="C3047" s="237" t="str">
        <f t="shared" si="1578"/>
        <v>-2.60334134998349E-08+0.000928488064387601i</v>
      </c>
      <c r="D3047" s="208" t="str">
        <f t="shared" si="1579"/>
        <v>-2.51366140177529+0.00711840849363828i</v>
      </c>
      <c r="E3047" t="str">
        <f t="shared" si="1580"/>
        <v>20500</v>
      </c>
      <c r="F3047" t="str">
        <f t="shared" si="1581"/>
        <v>0.327868852459016</v>
      </c>
      <c r="G3047" t="str">
        <f t="shared" si="1576"/>
        <v>0.327868852459016</v>
      </c>
      <c r="H3047" t="str">
        <f t="shared" si="1582"/>
        <v>3.84864207947249+0.141957826138724i</v>
      </c>
      <c r="I3047" t="str">
        <f t="shared" si="1583"/>
        <v>4370.7407793068i</v>
      </c>
      <c r="J3047" t="str">
        <f t="shared" si="1577"/>
        <v>-25857.3283457144+956.17821880739i</v>
      </c>
      <c r="K3047" t="str">
        <f t="shared" si="1584"/>
        <v>0.00624213456980474-0.168802133299889i</v>
      </c>
      <c r="L3047" t="str">
        <f t="shared" si="1585"/>
        <v>0.00130560847032824-0.0299316088754492i</v>
      </c>
      <c r="M3047" t="str">
        <f t="shared" si="1586"/>
        <v>0.00754774304013298-0.198733742175338i</v>
      </c>
      <c r="N3047" t="str">
        <f t="shared" si="1587"/>
        <v>-13.8827772927395i</v>
      </c>
      <c r="O3047" t="str">
        <f t="shared" si="1588"/>
        <v>0.251654746859992-0.967817073822752i</v>
      </c>
      <c r="P3047" t="str">
        <f t="shared" si="1589"/>
        <v>0.748345253140008+0.967817073822752i</v>
      </c>
      <c r="Q3047" t="str">
        <f t="shared" si="1590"/>
        <v>-0.748345253140008+12.9149602189167i</v>
      </c>
      <c r="R3047" t="str">
        <f t="shared" si="1591"/>
        <v>0.0713406321384833-0.0620778278033363i</v>
      </c>
      <c r="S3047" t="str">
        <f t="shared" si="1592"/>
        <v>1.50339025783993i</v>
      </c>
      <c r="T3047" t="str">
        <f t="shared" si="1593"/>
        <v>0.0933272015474005+0.107252811345138i</v>
      </c>
      <c r="U3047" t="str">
        <f t="shared" si="1594"/>
        <v>0.00005-0.000127675316945751i</v>
      </c>
      <c r="V3047" t="str">
        <f t="shared" si="1595"/>
        <v>0.00002-0.00142996354979241i</v>
      </c>
      <c r="W3047" t="str">
        <f t="shared" si="1596"/>
        <v>0.0000422171723655193-0.000118465361545978i</v>
      </c>
      <c r="X3047" t="str">
        <f t="shared" si="1597"/>
        <v>0.000042309890956502-0.000118389525731256i</v>
      </c>
      <c r="Y3047" t="str">
        <f t="shared" si="1598"/>
        <v>0.009+5.5945481975127i</v>
      </c>
      <c r="Z3047" t="str">
        <f t="shared" si="1599"/>
        <v>-0.000253797083798096-0.000091164537024134i</v>
      </c>
      <c r="AA3047" t="str">
        <f t="shared" si="1600"/>
        <v>0.00346695208696982-2.14498511244397i</v>
      </c>
      <c r="AB3047" t="str">
        <f t="shared" si="1601"/>
        <v>0.311937148420947+0.358482152860224i</v>
      </c>
      <c r="AC3047" t="str">
        <f t="shared" si="1602"/>
        <v>1.07359692118194-0.059286705654936i</v>
      </c>
      <c r="AD3047" t="str">
        <f t="shared" si="1603"/>
        <v>0.271286811562245+0.348888718675735i</v>
      </c>
      <c r="AE3047" t="str">
        <f t="shared" si="1604"/>
        <v>-0.0000370455231363645-0.000113278675946781i</v>
      </c>
      <c r="AF3047" t="str">
        <f t="shared" si="1605"/>
        <v>-6.36230348124778-0.134839417645086i</v>
      </c>
      <c r="AG3047" t="str">
        <f t="shared" si="1606"/>
        <v>1.00271247195793-0.00210212166134611i</v>
      </c>
      <c r="AH3047" t="str">
        <f t="shared" si="1607"/>
        <v>0.000218305918546812+0.000724203036265867i</v>
      </c>
      <c r="AI3047">
        <f t="shared" si="1608"/>
        <v>-62.425071678790246</v>
      </c>
      <c r="AJ3047">
        <f t="shared" si="1609"/>
        <v>73.224935977102533</v>
      </c>
      <c r="AK3047"/>
      <c r="AL3047"/>
      <c r="AM3047"/>
      <c r="AN3047"/>
    </row>
    <row r="3048" spans="1:40" x14ac:dyDescent="0.35">
      <c r="A3048"/>
      <c r="B3048">
        <f t="shared" si="1610"/>
        <v>1114000</v>
      </c>
      <c r="C3048" s="237" t="str">
        <f t="shared" si="1578"/>
        <v>-2.59866958538323E-08+0.00092765459215876i</v>
      </c>
      <c r="D3048" s="208" t="str">
        <f t="shared" si="1579"/>
        <v>-2.51366140141713+0.00711201853988383i</v>
      </c>
      <c r="E3048" t="str">
        <f t="shared" si="1580"/>
        <v>20500</v>
      </c>
      <c r="F3048" t="str">
        <f t="shared" si="1581"/>
        <v>0.327868852459016</v>
      </c>
      <c r="G3048" t="str">
        <f t="shared" si="1576"/>
        <v>0.327868852459016</v>
      </c>
      <c r="H3048" t="str">
        <f t="shared" si="1582"/>
        <v>3.84865218187388+0.141830796334455i</v>
      </c>
      <c r="I3048" t="str">
        <f t="shared" si="1583"/>
        <v>4374.66777012379i</v>
      </c>
      <c r="J3048" t="str">
        <f t="shared" si="1577"/>
        <v>-25903.815218752+957.03731873444i</v>
      </c>
      <c r="K3048" t="str">
        <f t="shared" si="1584"/>
        <v>0.00623094730062311-0.168651006970722i</v>
      </c>
      <c r="L3048" t="str">
        <f t="shared" si="1585"/>
        <v>0.00130326996299579-0.0299048421992686i</v>
      </c>
      <c r="M3048" t="str">
        <f t="shared" si="1586"/>
        <v>0.0075342172636189-0.198555849169991i</v>
      </c>
      <c r="N3048" t="str">
        <f t="shared" si="1587"/>
        <v>-13.8952505877015i</v>
      </c>
      <c r="O3048" t="str">
        <f t="shared" si="1588"/>
        <v>0.23956361569885-0.970880669306632i</v>
      </c>
      <c r="P3048" t="str">
        <f t="shared" si="1589"/>
        <v>0.76043638430115+0.970880669306632i</v>
      </c>
      <c r="Q3048" t="str">
        <f t="shared" si="1590"/>
        <v>-0.76043638430115+12.9243699183949i</v>
      </c>
      <c r="R3048" t="str">
        <f t="shared" si="1591"/>
        <v>0.07141110080692-0.0630390486145195i</v>
      </c>
      <c r="S3048" t="str">
        <f t="shared" si="1592"/>
        <v>1.50474101278857i</v>
      </c>
      <c r="T3048" t="str">
        <f t="shared" si="1593"/>
        <v>0.09485744185744+0.107455212152551i</v>
      </c>
      <c r="U3048" t="str">
        <f t="shared" si="1594"/>
        <v>0.0000499999999999999-0.000127560707145979i</v>
      </c>
      <c r="V3048" t="str">
        <f t="shared" si="1595"/>
        <v>0.00002-0.00142867992003497i</v>
      </c>
      <c r="W3048" t="str">
        <f t="shared" si="1596"/>
        <v>0.0000422170711590577-0.000118361269233616i</v>
      </c>
      <c r="X3048" t="str">
        <f t="shared" si="1597"/>
        <v>0.0000423096032380649-0.000118285500402346i</v>
      </c>
      <c r="Y3048" t="str">
        <f t="shared" si="1598"/>
        <v>0.009+5.59957474575845i</v>
      </c>
      <c r="Z3048" t="str">
        <f t="shared" si="1599"/>
        <v>-0.000253346450516215-0.0000910813539705109i</v>
      </c>
      <c r="AA3048" t="str">
        <f t="shared" si="1600"/>
        <v>0.0034607301961974-2.14305956161557i</v>
      </c>
      <c r="AB3048" t="str">
        <f t="shared" si="1601"/>
        <v>0.317051828715631+0.359158657991158i</v>
      </c>
      <c r="AC3048" t="str">
        <f t="shared" si="1602"/>
        <v>1.07370178968556-0.0602465157201155i</v>
      </c>
      <c r="AD3048" t="str">
        <f t="shared" si="1603"/>
        <v>0.275651238656171+0.349972113564393i</v>
      </c>
      <c r="AE3048" t="str">
        <f t="shared" si="1604"/>
        <v>-0.0000379593289385727-0.000113770880791649i</v>
      </c>
      <c r="AF3048" t="str">
        <f t="shared" si="1605"/>
        <v>-6.36231358329101-0.134718777794571i</v>
      </c>
      <c r="AG3048" t="str">
        <f t="shared" si="1606"/>
        <v>1.00271849344059-0.0021340836262756i</v>
      </c>
      <c r="AH3048" t="str">
        <f t="shared" si="1607"/>
        <v>0.00022402062032827+0.000727460337226947i</v>
      </c>
      <c r="AI3048">
        <f t="shared" si="1608"/>
        <v>-62.370336667216257</v>
      </c>
      <c r="AJ3048">
        <f t="shared" si="1609"/>
        <v>72.883841141287419</v>
      </c>
      <c r="AK3048"/>
      <c r="AL3048"/>
      <c r="AM3048"/>
      <c r="AN3048"/>
    </row>
    <row r="3049" spans="1:40" x14ac:dyDescent="0.35">
      <c r="A3049"/>
      <c r="B3049">
        <f t="shared" si="1610"/>
        <v>1115000</v>
      </c>
      <c r="C3049" s="237" t="str">
        <f t="shared" si="1578"/>
        <v>-2.59401038491567E-08+0.000926822614947366i</v>
      </c>
      <c r="D3049" s="208" t="str">
        <f t="shared" si="1579"/>
        <v>-2.51366140105992+0.00710564004792981i</v>
      </c>
      <c r="E3049" t="str">
        <f t="shared" si="1580"/>
        <v>20500</v>
      </c>
      <c r="F3049" t="str">
        <f t="shared" si="1581"/>
        <v>0.327868852459016</v>
      </c>
      <c r="G3049" t="str">
        <f t="shared" si="1576"/>
        <v>0.327868852459016</v>
      </c>
      <c r="H3049" t="str">
        <f t="shared" si="1582"/>
        <v>3.84866225716298+0.141703993311335i</v>
      </c>
      <c r="I3049" t="str">
        <f t="shared" si="1583"/>
        <v>4378.59476094077i</v>
      </c>
      <c r="J3049" t="str">
        <f t="shared" si="1577"/>
        <v>-25950.3438402162+957.896418661491i</v>
      </c>
      <c r="K3049" t="str">
        <f t="shared" si="1584"/>
        <v>0.00621979006669667-0.168500150642884i</v>
      </c>
      <c r="L3049" t="str">
        <f t="shared" si="1585"/>
        <v>0.00130093772891462-0.0298781232619167i</v>
      </c>
      <c r="M3049" t="str">
        <f t="shared" si="1586"/>
        <v>0.00752072779561129-0.198378273904801i</v>
      </c>
      <c r="N3049" t="str">
        <f t="shared" si="1587"/>
        <v>-13.9077238826635i</v>
      </c>
      <c r="O3049" t="str">
        <f t="shared" si="1588"/>
        <v>0.227435212974035-0.973793214137096i</v>
      </c>
      <c r="P3049" t="str">
        <f t="shared" si="1589"/>
        <v>0.772564787025965+0.973793214137096i</v>
      </c>
      <c r="Q3049" t="str">
        <f t="shared" si="1590"/>
        <v>-0.772564787025965+12.9339306685264i</v>
      </c>
      <c r="R3049" t="str">
        <f t="shared" si="1591"/>
        <v>0.0714669599083749-0.0640004701510653i</v>
      </c>
      <c r="S3049" t="str">
        <f t="shared" si="1592"/>
        <v>1.50609176773721i</v>
      </c>
      <c r="T3049" t="str">
        <f t="shared" si="1593"/>
        <v>0.0963905812258305+0.107635799983209i</v>
      </c>
      <c r="U3049" t="str">
        <f t="shared" si="1594"/>
        <v>0.0000499999999999999-0.000127446302924324i</v>
      </c>
      <c r="V3049" t="str">
        <f t="shared" si="1595"/>
        <v>0.00002-0.00142739859275242i</v>
      </c>
      <c r="W3049" t="str">
        <f t="shared" si="1596"/>
        <v>0.0000422169698624403-0.000118257365636474i</v>
      </c>
      <c r="X3049" t="str">
        <f t="shared" si="1597"/>
        <v>0.0000423093159313512-0.00011818166366695i</v>
      </c>
      <c r="Y3049" t="str">
        <f t="shared" si="1598"/>
        <v>0.009+5.60460129400419i</v>
      </c>
      <c r="Z3049" t="str">
        <f t="shared" si="1599"/>
        <v>-0.000252897029147789-0.0000909983229703882i</v>
      </c>
      <c r="AA3049" t="str">
        <f t="shared" si="1600"/>
        <v>0.00345452503955945-2.14113746487938i</v>
      </c>
      <c r="AB3049" t="str">
        <f t="shared" si="1601"/>
        <v>0.322176198832577+0.359762255356138i</v>
      </c>
      <c r="AC3049" t="str">
        <f t="shared" si="1602"/>
        <v>1.07379201472729-0.0612070842239479i</v>
      </c>
      <c r="AD3049" t="str">
        <f t="shared" si="1603"/>
        <v>0.280028582486635+0.351000923102629i</v>
      </c>
      <c r="AE3049" t="str">
        <f t="shared" si="1604"/>
        <v>-0.0000388779012239392-0.000114249222070845i</v>
      </c>
      <c r="AF3049" t="str">
        <f t="shared" si="1605"/>
        <v>-6.3623236582229-0.134598353263405i</v>
      </c>
      <c r="AG3049" t="str">
        <f t="shared" si="1606"/>
        <v>1.00272408110453-0.00216608907475159i</v>
      </c>
      <c r="AH3049" t="str">
        <f t="shared" si="1607"/>
        <v>0.000229767516778912+0.000730630829269407i</v>
      </c>
      <c r="AI3049">
        <f t="shared" si="1608"/>
        <v>-62.3164719114856</v>
      </c>
      <c r="AJ3049">
        <f t="shared" si="1609"/>
        <v>72.54277146179686</v>
      </c>
      <c r="AK3049"/>
      <c r="AL3049"/>
      <c r="AM3049"/>
      <c r="AN3049"/>
    </row>
    <row r="3050" spans="1:40" x14ac:dyDescent="0.35">
      <c r="A3050"/>
      <c r="B3050">
        <f t="shared" si="1610"/>
        <v>1116000</v>
      </c>
      <c r="C3050" s="237" t="str">
        <f t="shared" si="1578"/>
        <v>-2.58936370356826E-08+0.000925992128734554i</v>
      </c>
      <c r="D3050" s="208" t="str">
        <f t="shared" si="1579"/>
        <v>-2.51366140070367+0.00709927298696492i</v>
      </c>
      <c r="E3050" t="str">
        <f t="shared" si="1580"/>
        <v>20500</v>
      </c>
      <c r="F3050" t="str">
        <f t="shared" si="1581"/>
        <v>0.327868852459016</v>
      </c>
      <c r="G3050" t="str">
        <f t="shared" si="1576"/>
        <v>0.327868852459016</v>
      </c>
      <c r="H3050" t="str">
        <f t="shared" si="1582"/>
        <v>3.84867230543669+0.141577416463578i</v>
      </c>
      <c r="I3050" t="str">
        <f t="shared" si="1583"/>
        <v>4382.52175175776i</v>
      </c>
      <c r="J3050" t="str">
        <f t="shared" si="1577"/>
        <v>-25996.9142101071+958.755518588542i</v>
      </c>
      <c r="K3050" t="str">
        <f t="shared" si="1584"/>
        <v>0.00620866276065045-0.168349563594413i</v>
      </c>
      <c r="L3050" t="str">
        <f t="shared" si="1585"/>
        <v>0.00129861174568085-0.0298514519360376i</v>
      </c>
      <c r="M3050" t="str">
        <f t="shared" si="1586"/>
        <v>0.0075072745063313-0.198201015530451i</v>
      </c>
      <c r="N3050" t="str">
        <f t="shared" si="1587"/>
        <v>-13.9201971776256i</v>
      </c>
      <c r="O3050" t="str">
        <f t="shared" si="1588"/>
        <v>0.215271425635322-0.976554255177323i</v>
      </c>
      <c r="P3050" t="str">
        <f t="shared" si="1589"/>
        <v>0.784728574364678+0.976554255177323i</v>
      </c>
      <c r="Q3050" t="str">
        <f t="shared" si="1590"/>
        <v>-0.784728574364678+12.9436429224483i</v>
      </c>
      <c r="R3050" t="str">
        <f t="shared" si="1591"/>
        <v>0.0715082170582872-0.0649618597044194i</v>
      </c>
      <c r="S3050" t="str">
        <f t="shared" si="1592"/>
        <v>1.50744252268586i</v>
      </c>
      <c r="T3050" t="str">
        <f t="shared" si="1593"/>
        <v>0.0979262696711949+0.107794527115113i</v>
      </c>
      <c r="U3050" t="str">
        <f t="shared" si="1594"/>
        <v>0.0000499999999999999-0.000127332103728155i</v>
      </c>
      <c r="V3050" t="str">
        <f t="shared" si="1595"/>
        <v>0.00002-0.00142611956175533i</v>
      </c>
      <c r="W3050" t="str">
        <f t="shared" si="1596"/>
        <v>0.0000422168684756689-0.000118153650247208i</v>
      </c>
      <c r="X3050" t="str">
        <f t="shared" si="1597"/>
        <v>0.0000423090290345645-0.000118078015018051i</v>
      </c>
      <c r="Y3050" t="str">
        <f t="shared" si="1598"/>
        <v>0.009+5.60962784224993i</v>
      </c>
      <c r="Z3050" t="str">
        <f t="shared" si="1599"/>
        <v>-0.000252448815350833-0.0000909154436041433i</v>
      </c>
      <c r="AA3050" t="str">
        <f t="shared" si="1600"/>
        <v>0.00344833655709878-2.1392188129495i</v>
      </c>
      <c r="AB3050" t="str">
        <f t="shared" si="1601"/>
        <v>0.327309088992866+0.360292785448997i</v>
      </c>
      <c r="AC3050" t="str">
        <f t="shared" si="1602"/>
        <v>1.07386759514377-0.0621681769877164i</v>
      </c>
      <c r="AD3050" t="str">
        <f t="shared" si="1603"/>
        <v>0.284418159598824+0.351974997329958i</v>
      </c>
      <c r="AE3050" t="str">
        <f t="shared" si="1604"/>
        <v>-0.000039801064435167-0.000114713674258062i</v>
      </c>
      <c r="AF3050" t="str">
        <f t="shared" si="1605"/>
        <v>-6.36233370614036-0.134478143476613i</v>
      </c>
      <c r="AG3050" t="str">
        <f t="shared" si="1606"/>
        <v>1.00272923494596-0.00219813259721824i</v>
      </c>
      <c r="AH3050" t="str">
        <f t="shared" si="1607"/>
        <v>0.000235545511421336+0.000733714331015133i</v>
      </c>
      <c r="AI3050">
        <f t="shared" si="1608"/>
        <v>-62.263463440480962</v>
      </c>
      <c r="AJ3050">
        <f t="shared" si="1609"/>
        <v>72.20172657174399</v>
      </c>
      <c r="AK3050"/>
      <c r="AL3050"/>
      <c r="AM3050"/>
      <c r="AN3050"/>
    </row>
    <row r="3051" spans="1:40" x14ac:dyDescent="0.35">
      <c r="A3051"/>
      <c r="B3051">
        <f t="shared" si="1610"/>
        <v>1117000</v>
      </c>
      <c r="C3051" s="237" t="str">
        <f t="shared" si="1578"/>
        <v>-2.58472949652984E-08+0.000925163129515854i</v>
      </c>
      <c r="D3051" s="208" t="str">
        <f t="shared" si="1579"/>
        <v>-2.51366140034839+0.00709291732628822i</v>
      </c>
      <c r="E3051" t="str">
        <f t="shared" si="1580"/>
        <v>20500</v>
      </c>
      <c r="F3051" t="str">
        <f t="shared" si="1581"/>
        <v>0.327868852459016</v>
      </c>
      <c r="G3051" t="str">
        <f t="shared" si="1576"/>
        <v>0.327868852459016</v>
      </c>
      <c r="H3051" t="str">
        <f t="shared" si="1582"/>
        <v>3.84868232679147+0.141451065187546i</v>
      </c>
      <c r="I3051" t="str">
        <f t="shared" si="1583"/>
        <v>4386.44874257475i</v>
      </c>
      <c r="J3051" t="str">
        <f t="shared" si="1577"/>
        <v>-26043.5263284245+959.614618515593i</v>
      </c>
      <c r="K3051" t="str">
        <f t="shared" si="1584"/>
        <v>0.00619756527558878-0.168199245105918i</v>
      </c>
      <c r="L3051" t="str">
        <f t="shared" si="1585"/>
        <v>0.00129629199099049-0.0298248280947277i</v>
      </c>
      <c r="M3051" t="str">
        <f t="shared" si="1586"/>
        <v>0.00749385726657927-0.198024073200646i</v>
      </c>
      <c r="N3051" t="str">
        <f t="shared" si="1587"/>
        <v>-13.9326704725876i</v>
      </c>
      <c r="O3051" t="str">
        <f t="shared" si="1588"/>
        <v>0.203074146137957-0.97916336286155i</v>
      </c>
      <c r="P3051" t="str">
        <f t="shared" si="1589"/>
        <v>0.796925853862043+0.97916336286155i</v>
      </c>
      <c r="Q3051" t="str">
        <f t="shared" si="1590"/>
        <v>-0.796925853862043+12.953507109726i</v>
      </c>
      <c r="R3051" t="str">
        <f t="shared" si="1591"/>
        <v>0.0715348842629278-0.0659229848218505i</v>
      </c>
      <c r="S3051" t="str">
        <f t="shared" si="1592"/>
        <v>1.5087932776345i</v>
      </c>
      <c r="T3051" t="str">
        <f t="shared" si="1593"/>
        <v>0.0994641563408092+0.107931352492267i</v>
      </c>
      <c r="U3051" t="str">
        <f t="shared" si="1594"/>
        <v>0.0000499999999999999-0.000127218109006823i</v>
      </c>
      <c r="V3051" t="str">
        <f t="shared" si="1595"/>
        <v>0.00002-0.00142484282087641i</v>
      </c>
      <c r="W3051" t="str">
        <f t="shared" si="1596"/>
        <v>0.0000422167669987454-0.000118050122560292i</v>
      </c>
      <c r="X3051" t="str">
        <f t="shared" si="1597"/>
        <v>0.0000423087425459178-0.000117974553950452i</v>
      </c>
      <c r="Y3051" t="str">
        <f t="shared" si="1598"/>
        <v>0.009+5.61465439049568i</v>
      </c>
      <c r="Z3051" t="str">
        <f t="shared" si="1599"/>
        <v>-0.000252001804802801-0.0000908327154537085i</v>
      </c>
      <c r="AA3051" t="str">
        <f t="shared" si="1600"/>
        <v>0.00344216468912655-2.13730359657332i</v>
      </c>
      <c r="AB3051" t="str">
        <f t="shared" si="1601"/>
        <v>0.332449326505189+0.360750111044036i</v>
      </c>
      <c r="AC3051" t="str">
        <f t="shared" si="1602"/>
        <v>1.07392853419773-0.0631295599263024i</v>
      </c>
      <c r="AD3051" t="str">
        <f t="shared" si="1603"/>
        <v>0.288819284903073+0.35289419484632i</v>
      </c>
      <c r="AE3051" t="str">
        <f t="shared" si="1604"/>
        <v>-0.0000407286430716875-0.000115164213928848i</v>
      </c>
      <c r="AF3051" t="str">
        <f t="shared" si="1605"/>
        <v>-6.36234372713986-0.134358147861258i</v>
      </c>
      <c r="AG3051" t="str">
        <f t="shared" si="1606"/>
        <v>1.00273395502734-0.0022302087907366i</v>
      </c>
      <c r="AH3051" t="str">
        <f t="shared" si="1607"/>
        <v>0.000241353508020703+0.000736710673993616i</v>
      </c>
      <c r="AI3051">
        <f t="shared" si="1608"/>
        <v>-62.211297676209007</v>
      </c>
      <c r="AJ3051">
        <f t="shared" si="1609"/>
        <v>71.86070610111328</v>
      </c>
      <c r="AK3051"/>
      <c r="AL3051"/>
      <c r="AM3051"/>
      <c r="AN3051"/>
    </row>
    <row r="3052" spans="1:40" x14ac:dyDescent="0.35">
      <c r="A3052"/>
      <c r="B3052">
        <f t="shared" si="1610"/>
        <v>1118000</v>
      </c>
      <c r="C3052" s="237" t="str">
        <f t="shared" si="1578"/>
        <v>-2.58010771918959E-08+0.000924335613301119i</v>
      </c>
      <c r="D3052" s="208" t="str">
        <f t="shared" si="1579"/>
        <v>-2.51366139999405+0.00708657303530858i</v>
      </c>
      <c r="E3052" t="str">
        <f t="shared" si="1580"/>
        <v>20500</v>
      </c>
      <c r="F3052" t="str">
        <f t="shared" si="1581"/>
        <v>0.327868852459016</v>
      </c>
      <c r="G3052" t="str">
        <f t="shared" si="1576"/>
        <v>0.327868852459016</v>
      </c>
      <c r="H3052" t="str">
        <f t="shared" si="1582"/>
        <v>3.84869232132331+0.141324938881744i</v>
      </c>
      <c r="I3052" t="str">
        <f t="shared" si="1583"/>
        <v>4390.37573339174i</v>
      </c>
      <c r="J3052" t="str">
        <f t="shared" si="1577"/>
        <v>-26090.1801951686+960.473718442643i</v>
      </c>
      <c r="K3052" t="str">
        <f t="shared" si="1584"/>
        <v>0.00618649750509245-0.168049194460558i</v>
      </c>
      <c r="L3052" t="str">
        <f t="shared" si="1585"/>
        <v>0.0012939784426389-0.029798251611533i</v>
      </c>
      <c r="M3052" t="str">
        <f t="shared" si="1586"/>
        <v>0.00748047594773135-0.197847446072091i</v>
      </c>
      <c r="N3052" t="str">
        <f t="shared" si="1587"/>
        <v>-13.9451437675496i</v>
      </c>
      <c r="O3052" t="str">
        <f t="shared" si="1588"/>
        <v>0.190845272147634-0.981620131262035i</v>
      </c>
      <c r="P3052" t="str">
        <f t="shared" si="1589"/>
        <v>0.809154727852366+0.981620131262035i</v>
      </c>
      <c r="Q3052" t="str">
        <f t="shared" si="1590"/>
        <v>-0.809154727852366+12.9635236362876i</v>
      </c>
      <c r="R3052" t="str">
        <f t="shared" si="1591"/>
        <v>0.0715469779112345-0.0668836134078349i</v>
      </c>
      <c r="S3052" t="str">
        <f t="shared" si="1592"/>
        <v>1.51014403258314i</v>
      </c>
      <c r="T3052" t="str">
        <f t="shared" si="1593"/>
        <v>0.10100388966544+0.108046241742009i</v>
      </c>
      <c r="U3052" t="str">
        <f t="shared" si="1594"/>
        <v>0.0000500000000000001-0.000127104318211647i</v>
      </c>
      <c r="V3052" t="str">
        <f t="shared" si="1595"/>
        <v>0.00002-0.00142356836397044i</v>
      </c>
      <c r="W3052" t="str">
        <f t="shared" si="1596"/>
        <v>0.0000422166654316718-0.00011794678207201i</v>
      </c>
      <c r="X3052" t="str">
        <f t="shared" si="1597"/>
        <v>0.000042308456463631-0.000117871279960764i</v>
      </c>
      <c r="Y3052" t="str">
        <f t="shared" si="1598"/>
        <v>0.009+5.61968093874142i</v>
      </c>
      <c r="Z3052" t="str">
        <f t="shared" si="1599"/>
        <v>-0.000251555993200476-0.0000907501381025581i</v>
      </c>
      <c r="AA3052" t="str">
        <f t="shared" si="1600"/>
        <v>0.00343600937622077-2.13539180653135i</v>
      </c>
      <c r="AB3052" t="str">
        <f t="shared" si="1601"/>
        <v>0.337595736283372+0.361134117253957i</v>
      </c>
      <c r="AC3052" t="str">
        <f t="shared" si="1602"/>
        <v>1.07397483957352-0.0640909991504689i</v>
      </c>
      <c r="AD3052" t="str">
        <f t="shared" si="1603"/>
        <v>0.293231271782102+0.353758382827204i</v>
      </c>
      <c r="AE3052" t="str">
        <f t="shared" si="1604"/>
        <v>-0.0000416604617140789-0.000115600819755306i</v>
      </c>
      <c r="AF3052" t="str">
        <f t="shared" si="1605"/>
        <v>-6.36235372131736-0.134238365846435i</v>
      </c>
      <c r="AG3052" t="str">
        <f t="shared" si="1606"/>
        <v>1.00273824147724-0.00226231225978429i</v>
      </c>
      <c r="AH3052" t="str">
        <f t="shared" si="1607"/>
        <v>0.00024719041072769+0.000739619702608039i</v>
      </c>
      <c r="AI3052">
        <f t="shared" si="1608"/>
        <v>-62.15996141965158</v>
      </c>
      <c r="AJ3052">
        <f t="shared" si="1609"/>
        <v>71.519709676811331</v>
      </c>
      <c r="AK3052"/>
      <c r="AL3052"/>
      <c r="AM3052"/>
      <c r="AN3052"/>
    </row>
    <row r="3053" spans="1:40" x14ac:dyDescent="0.35">
      <c r="A3053"/>
      <c r="B3053">
        <f t="shared" si="1610"/>
        <v>1119000</v>
      </c>
      <c r="C3053" s="237" t="str">
        <f t="shared" si="1578"/>
        <v>-2.57549832713589E-08+0.000923509576114467i</v>
      </c>
      <c r="D3053" s="208" t="str">
        <f t="shared" si="1579"/>
        <v>-2.51366139964066+0.00708024008354425i</v>
      </c>
      <c r="E3053" t="str">
        <f t="shared" si="1580"/>
        <v>20500</v>
      </c>
      <c r="F3053" t="str">
        <f t="shared" si="1581"/>
        <v>0.327868852459016</v>
      </c>
      <c r="G3053" t="str">
        <f t="shared" si="1576"/>
        <v>0.327868852459016</v>
      </c>
      <c r="H3053" t="str">
        <f t="shared" si="1582"/>
        <v>3.84870228912781+0.141199036946813i</v>
      </c>
      <c r="I3053" t="str">
        <f t="shared" si="1583"/>
        <v>4394.30272420872i</v>
      </c>
      <c r="J3053" t="str">
        <f t="shared" si="1577"/>
        <v>-26136.8758103392+961.332818369694i</v>
      </c>
      <c r="K3053" t="str">
        <f t="shared" si="1584"/>
        <v>0.00617545934321652-0.167899410944044i</v>
      </c>
      <c r="L3053" t="str">
        <f t="shared" si="1585"/>
        <v>0.00129167107852016-0.0297717223604468i</v>
      </c>
      <c r="M3053" t="str">
        <f t="shared" si="1586"/>
        <v>0.00746713042173668-0.197671133304491i</v>
      </c>
      <c r="N3053" t="str">
        <f t="shared" si="1587"/>
        <v>-13.9576170625117i</v>
      </c>
      <c r="O3053" t="str">
        <f t="shared" si="1588"/>
        <v>0.178586706245562-0.983924178152139i</v>
      </c>
      <c r="P3053" t="str">
        <f t="shared" si="1589"/>
        <v>0.821413293754438+0.983924178152139i</v>
      </c>
      <c r="Q3053" t="str">
        <f t="shared" si="1590"/>
        <v>-0.821413293754438+12.9736928843596i</v>
      </c>
      <c r="R3053" t="str">
        <f t="shared" si="1591"/>
        <v>0.0715445187638283-0.0678435138250737i</v>
      </c>
      <c r="S3053" t="str">
        <f t="shared" si="1592"/>
        <v>1.51149478753179i</v>
      </c>
      <c r="T3053" t="str">
        <f t="shared" si="1593"/>
        <v>0.10254511751444+0.108139167187997i</v>
      </c>
      <c r="U3053" t="str">
        <f t="shared" si="1594"/>
        <v>0.0000500000000000001-0.000126990730795908i</v>
      </c>
      <c r="V3053" t="str">
        <f t="shared" si="1595"/>
        <v>0.00002-0.00142229618491417i</v>
      </c>
      <c r="W3053" t="str">
        <f t="shared" si="1596"/>
        <v>0.0000422165637744501-0.000117843628280444i</v>
      </c>
      <c r="X3053" t="str">
        <f t="shared" si="1597"/>
        <v>0.0000423081707859324-0.000117768192547394i</v>
      </c>
      <c r="Y3053" t="str">
        <f t="shared" si="1598"/>
        <v>0.009+5.62470748698717i</v>
      </c>
      <c r="Z3053" t="str">
        <f t="shared" si="1599"/>
        <v>-0.000251111376259847-0.0000906677111357039i</v>
      </c>
      <c r="AA3053" t="str">
        <f t="shared" si="1600"/>
        <v>0.00342987055922485-2.13348343363702i</v>
      </c>
      <c r="AB3053" t="str">
        <f t="shared" si="1601"/>
        <v>0.342747141364771+0.361444711573262i</v>
      </c>
      <c r="AC3053" t="str">
        <f t="shared" si="1602"/>
        <v>1.07400652336985-0.0650522610688843i</v>
      </c>
      <c r="AD3053" t="str">
        <f t="shared" si="1603"/>
        <v>0.297653432198013+0.354567437037363i</v>
      </c>
      <c r="AE3053" t="str">
        <f t="shared" si="1604"/>
        <v>-0.0000425963450482794-0.000116023472500459i</v>
      </c>
      <c r="AF3053" t="str">
        <f t="shared" si="1605"/>
        <v>-6.36236368876847-0.134118796863269i</v>
      </c>
      <c r="AG3053" t="str">
        <f t="shared" si="1606"/>
        <v>1.00274209449009-0.00229443761704891i</v>
      </c>
      <c r="AH3053" t="str">
        <f t="shared" si="1607"/>
        <v>0.000253055124220208+0.000742441274099669i</v>
      </c>
      <c r="AI3053">
        <f t="shared" si="1608"/>
        <v>-62.109441837260022</v>
      </c>
      <c r="AJ3053">
        <f t="shared" si="1609"/>
        <v>71.178736922739247</v>
      </c>
      <c r="AK3053"/>
      <c r="AL3053"/>
      <c r="AM3053"/>
      <c r="AN3053"/>
    </row>
    <row r="3054" spans="1:40" x14ac:dyDescent="0.35">
      <c r="A3054"/>
      <c r="B3054">
        <f t="shared" si="1610"/>
        <v>1120000</v>
      </c>
      <c r="C3054" s="237" t="str">
        <f t="shared" si="1578"/>
        <v>-2.57090127615536E-08+0.000922685013994218i</v>
      </c>
      <c r="D3054" s="208" t="str">
        <f t="shared" si="1579"/>
        <v>-2.51366139928822+0.00707391844062234i</v>
      </c>
      <c r="E3054" t="str">
        <f t="shared" si="1580"/>
        <v>20500</v>
      </c>
      <c r="F3054" t="str">
        <f t="shared" si="1581"/>
        <v>0.327868852459016</v>
      </c>
      <c r="G3054" t="str">
        <f t="shared" si="1576"/>
        <v>0.327868852459016</v>
      </c>
      <c r="H3054" t="str">
        <f t="shared" si="1582"/>
        <v>3.84871223030014+0.141073358785515i</v>
      </c>
      <c r="I3054" t="str">
        <f t="shared" si="1583"/>
        <v>4398.22971502571i</v>
      </c>
      <c r="J3054" t="str">
        <f t="shared" si="1577"/>
        <v>-26183.6131739365+962.191918296745i</v>
      </c>
      <c r="K3054" t="str">
        <f t="shared" si="1584"/>
        <v>0.00616445068448744-0.167749893844617i</v>
      </c>
      <c r="L3054" t="str">
        <f t="shared" si="1585"/>
        <v>0.00128936987662671-0.0297452402159087i</v>
      </c>
      <c r="M3054" t="str">
        <f t="shared" si="1586"/>
        <v>0.00745382056111415-0.197495134060526i</v>
      </c>
      <c r="N3054" t="str">
        <f t="shared" si="1587"/>
        <v>-13.9700903574737i</v>
      </c>
      <c r="O3054" t="str">
        <f t="shared" si="1588"/>
        <v>0.166300355632735-0.986075145065743i</v>
      </c>
      <c r="P3054" t="str">
        <f t="shared" si="1589"/>
        <v>0.833699644367265+0.986075145065743i</v>
      </c>
      <c r="Q3054" t="str">
        <f t="shared" si="1590"/>
        <v>-0.833699644367265+12.984015212408i</v>
      </c>
      <c r="R3054" t="str">
        <f t="shared" si="1591"/>
        <v>0.0715275319392122-0.0688024549951046i</v>
      </c>
      <c r="S3054" t="str">
        <f t="shared" si="1592"/>
        <v>1.51284554248043i</v>
      </c>
      <c r="T3054" t="str">
        <f t="shared" si="1593"/>
        <v>0.104087487351054+0.108210107858864i</v>
      </c>
      <c r="U3054" t="str">
        <f t="shared" si="1594"/>
        <v>0.0000500000000000001-0.00012687734621484i</v>
      </c>
      <c r="V3054" t="str">
        <f t="shared" si="1595"/>
        <v>0.00002-0.00142102627760621i</v>
      </c>
      <c r="W3054" t="str">
        <f t="shared" si="1596"/>
        <v>0.0000422164620270823-0.00011774066068547i</v>
      </c>
      <c r="X3054" t="str">
        <f t="shared" si="1597"/>
        <v>0.0000423078855110577-0.000117665291210541i</v>
      </c>
      <c r="Y3054" t="str">
        <f t="shared" si="1598"/>
        <v>0.009+5.62973403523291i</v>
      </c>
      <c r="Z3054" t="str">
        <f t="shared" si="1599"/>
        <v>-0.000250667949716026-0.0000905854341396864i</v>
      </c>
      <c r="AA3054" t="str">
        <f t="shared" si="1600"/>
        <v>0.00342374817924621-2.1315784687366i</v>
      </c>
      <c r="AB3054" t="str">
        <f t="shared" si="1601"/>
        <v>0.347902363429364+0.361681823907184i</v>
      </c>
      <c r="AC3054" t="str">
        <f t="shared" si="1602"/>
        <v>1.07402360208959-0.0660131124898354i</v>
      </c>
      <c r="AD3054" t="str">
        <f t="shared" si="1603"/>
        <v>0.30208507679934+0.355321241843255i</v>
      </c>
      <c r="AE3054" t="str">
        <f t="shared" si="1604"/>
        <v>-0.0000435361178896747-0.000116432155012389i</v>
      </c>
      <c r="AF3054" t="str">
        <f t="shared" si="1605"/>
        <v>-6.36237362958836-0.133999440344893i</v>
      </c>
      <c r="AG3054" t="str">
        <f t="shared" si="1606"/>
        <v>1.00274551432602-0.00232657948421785i</v>
      </c>
      <c r="AH3054" t="str">
        <f t="shared" si="1607"/>
        <v>0.000258946553844255+0.000745175258511019i</v>
      </c>
      <c r="AI3054">
        <f t="shared" si="1608"/>
        <v>-62.05972644805199</v>
      </c>
      <c r="AJ3054">
        <f t="shared" si="1609"/>
        <v>70.83778745986919</v>
      </c>
      <c r="AK3054"/>
      <c r="AL3054"/>
      <c r="AM3054"/>
      <c r="AN3054"/>
    </row>
    <row r="3055" spans="1:40" x14ac:dyDescent="0.35">
      <c r="A3055"/>
      <c r="B3055">
        <f t="shared" si="1610"/>
        <v>1121000</v>
      </c>
      <c r="C3055" s="237" t="str">
        <f t="shared" si="1578"/>
        <v>-2.56631652223169E-08+0.000921861922992824i</v>
      </c>
      <c r="D3055" s="208" t="str">
        <f t="shared" si="1579"/>
        <v>-2.51366139893672+0.00706760807627832i</v>
      </c>
      <c r="E3055" t="str">
        <f t="shared" si="1580"/>
        <v>20500</v>
      </c>
      <c r="F3055" t="str">
        <f t="shared" si="1581"/>
        <v>0.327868852459016</v>
      </c>
      <c r="G3055" t="str">
        <f t="shared" si="1576"/>
        <v>0.327868852459016</v>
      </c>
      <c r="H3055" t="str">
        <f t="shared" si="1582"/>
        <v>3.84872214493503+0.140947903802728i</v>
      </c>
      <c r="I3055" t="str">
        <f t="shared" si="1583"/>
        <v>4402.1567058427i</v>
      </c>
      <c r="J3055" t="str">
        <f t="shared" si="1577"/>
        <v>-26230.3922859604+963.051018223795i</v>
      </c>
      <c r="K3055" t="str">
        <f t="shared" si="1584"/>
        <v>0.00615347142390079-0.167600642453043i</v>
      </c>
      <c r="L3055" t="str">
        <f t="shared" si="1585"/>
        <v>0.0012870748150487-0.0297188050528019i</v>
      </c>
      <c r="M3055" t="str">
        <f t="shared" si="1586"/>
        <v>0.00744054623894949-0.197319447505845i</v>
      </c>
      <c r="N3055" t="str">
        <f t="shared" si="1587"/>
        <v>-13.9825636524357i</v>
      </c>
      <c r="O3055" t="str">
        <f t="shared" si="1588"/>
        <v>0.153988131832627-0.988072697353134i</v>
      </c>
      <c r="P3055" t="str">
        <f t="shared" si="1589"/>
        <v>0.846011868167373+0.988072697353134i</v>
      </c>
      <c r="Q3055" t="str">
        <f t="shared" si="1590"/>
        <v>-0.846011868167373+12.9944909550826i</v>
      </c>
      <c r="R3055" t="str">
        <f t="shared" si="1591"/>
        <v>0.0714960468971823-0.069760206498499i</v>
      </c>
      <c r="S3055" t="str">
        <f t="shared" si="1592"/>
        <v>1.51419629742907i</v>
      </c>
      <c r="T3055" t="str">
        <f t="shared" si="1593"/>
        <v>0.105630646387915+0.108259049492529i</v>
      </c>
      <c r="U3055" t="str">
        <f t="shared" si="1594"/>
        <v>0.0000500000000000001-0.000126764163925621i</v>
      </c>
      <c r="V3055" t="str">
        <f t="shared" si="1595"/>
        <v>0.00002-0.00141975863596695i</v>
      </c>
      <c r="W3055" t="str">
        <f t="shared" si="1596"/>
        <v>0.0000422163601895704-0.00011763787878875i</v>
      </c>
      <c r="X3055" t="str">
        <f t="shared" si="1597"/>
        <v>0.0000423076006372511-0.000117562575452191i</v>
      </c>
      <c r="Y3055" t="str">
        <f t="shared" si="1598"/>
        <v>0.009+5.63476058347865i</v>
      </c>
      <c r="Z3055" t="str">
        <f t="shared" si="1599"/>
        <v>-0.000250225709323145-0.0000905033067025705i</v>
      </c>
      <c r="AA3055" t="str">
        <f t="shared" si="1600"/>
        <v>0.00341764217765487-2.12967690270903i</v>
      </c>
      <c r="AB3055" t="str">
        <f t="shared" si="1601"/>
        <v>0.353060223319483+0.361845406586096i</v>
      </c>
      <c r="AC3055" t="str">
        <f t="shared" si="1602"/>
        <v>1.07402609662684-0.0669733207226353i</v>
      </c>
      <c r="AD3055" t="str">
        <f t="shared" si="1603"/>
        <v>0.306525515028439+0.356019690224174i</v>
      </c>
      <c r="AE3055" t="str">
        <f t="shared" si="1604"/>
        <v>-0.000044479605207121-0.000116826852218133i</v>
      </c>
      <c r="AF3055" t="str">
        <f t="shared" si="1605"/>
        <v>-6.36238354387175-0.13388029572645i</v>
      </c>
      <c r="AG3055" t="str">
        <f t="shared" si="1606"/>
        <v>1.00274850131067-0.00235873249276637i</v>
      </c>
      <c r="AH3055" t="str">
        <f t="shared" si="1607"/>
        <v>0.000264863605754381+0.000747821538647834i</v>
      </c>
      <c r="AI3055">
        <f t="shared" si="1608"/>
        <v>-62.01080311127707</v>
      </c>
      <c r="AJ3055">
        <f t="shared" si="1609"/>
        <v>70.496860906293037</v>
      </c>
      <c r="AK3055"/>
      <c r="AL3055"/>
      <c r="AM3055"/>
      <c r="AN3055"/>
    </row>
    <row r="3056" spans="1:40" x14ac:dyDescent="0.35">
      <c r="A3056"/>
      <c r="B3056">
        <f t="shared" si="1610"/>
        <v>1122000</v>
      </c>
      <c r="C3056" s="237" t="str">
        <f t="shared" si="1578"/>
        <v>-2.56174402154464E-08+0.00092104029917681i</v>
      </c>
      <c r="D3056" s="208" t="str">
        <f t="shared" si="1579"/>
        <v>-2.51366139858616+0.00706130896035555i</v>
      </c>
      <c r="E3056" t="str">
        <f t="shared" si="1580"/>
        <v>20500</v>
      </c>
      <c r="F3056" t="str">
        <f t="shared" si="1581"/>
        <v>0.327868852459016</v>
      </c>
      <c r="G3056" t="str">
        <f t="shared" si="1576"/>
        <v>0.327868852459016</v>
      </c>
      <c r="H3056" t="str">
        <f t="shared" si="1582"/>
        <v>3.84873203312682+0.140822671405434i</v>
      </c>
      <c r="I3056" t="str">
        <f t="shared" si="1583"/>
        <v>4406.08369665969i</v>
      </c>
      <c r="J3056" t="str">
        <f t="shared" si="1577"/>
        <v>-26277.213146411+963.910118150846i</v>
      </c>
      <c r="K3056" t="str">
        <f t="shared" si="1584"/>
        <v>0.00614252145691864-0.167451656062599i</v>
      </c>
      <c r="L3056" t="str">
        <f t="shared" si="1585"/>
        <v>0.00128478587197348-0.0296924167464514i</v>
      </c>
      <c r="M3056" t="str">
        <f t="shared" si="1586"/>
        <v>0.00742730732889212-0.19714407280905i</v>
      </c>
      <c r="N3056" t="str">
        <f t="shared" si="1587"/>
        <v>-13.9950369473977i</v>
      </c>
      <c r="O3056" t="str">
        <f t="shared" si="1588"/>
        <v>0.141651950394196-0.989916524232988i</v>
      </c>
      <c r="P3056" t="str">
        <f t="shared" si="1589"/>
        <v>0.858348049605804+0.989916524232988i</v>
      </c>
      <c r="Q3056" t="str">
        <f t="shared" si="1590"/>
        <v>-0.858348049605804+13.0051204231647i</v>
      </c>
      <c r="R3056" t="str">
        <f t="shared" si="1591"/>
        <v>0.0714500974194613-0.070716538674399i</v>
      </c>
      <c r="S3056" t="str">
        <f t="shared" si="1592"/>
        <v>1.51554705237772i</v>
      </c>
      <c r="T3056" t="str">
        <f t="shared" si="1593"/>
        <v>0.10717424174234+0.108285984536166i</v>
      </c>
      <c r="U3056" t="str">
        <f t="shared" si="1594"/>
        <v>0.00005-0.000126651183387363i</v>
      </c>
      <c r="V3056" t="str">
        <f t="shared" si="1595"/>
        <v>0.00002-0.00141849325393846i</v>
      </c>
      <c r="W3056" t="str">
        <f t="shared" si="1596"/>
        <v>0.0000422162582619162-0.000117535282093719i</v>
      </c>
      <c r="X3056" t="str">
        <f t="shared" si="1597"/>
        <v>0.0000423073161627647-0.000117460044776101i</v>
      </c>
      <c r="Y3056" t="str">
        <f t="shared" si="1598"/>
        <v>0.009+5.6397871317244i</v>
      </c>
      <c r="Z3056" t="str">
        <f t="shared" si="1599"/>
        <v>-0.000249784650854243-0.0000904213284139366i</v>
      </c>
      <c r="AA3056" t="str">
        <f t="shared" si="1600"/>
        <v>0.00341155249608201-2.12777872646574i</v>
      </c>
      <c r="AB3056" t="str">
        <f t="shared" si="1601"/>
        <v>0.358219541558878+0.361935434365408i</v>
      </c>
      <c r="AC3056" t="str">
        <f t="shared" si="1602"/>
        <v>1.07401403225108-0.06793265367846i</v>
      </c>
      <c r="AD3056" t="str">
        <f t="shared" si="1603"/>
        <v>0.310974055228548+0.356662683782035i</v>
      </c>
      <c r="AE3056" t="str">
        <f t="shared" si="1604"/>
        <v>-0.0000454266321467396-0.000117207551117267i</v>
      </c>
      <c r="AF3056" t="str">
        <f t="shared" si="1605"/>
        <v>-6.36239343171298-0.133761362445078i</v>
      </c>
      <c r="AG3056" t="str">
        <f t="shared" si="1606"/>
        <v>1.00275105583491-0.00239089128473887i</v>
      </c>
      <c r="AH3056" t="str">
        <f t="shared" si="1607"/>
        <v>0.00027080518705275+0.00075038001003947i</v>
      </c>
      <c r="AI3056">
        <f t="shared" si="1608"/>
        <v>-61.96266001462898</v>
      </c>
      <c r="AJ3056">
        <f t="shared" si="1609"/>
        <v>70.155956877302401</v>
      </c>
      <c r="AK3056"/>
      <c r="AL3056"/>
      <c r="AM3056"/>
      <c r="AN3056"/>
    </row>
    <row r="3057" spans="1:40" x14ac:dyDescent="0.35">
      <c r="A3057"/>
      <c r="B3057">
        <f t="shared" si="1610"/>
        <v>1123000</v>
      </c>
      <c r="C3057" s="237" t="str">
        <f t="shared" si="1578"/>
        <v>-2.55718373046901E-08+0.000920220138626718i</v>
      </c>
      <c r="D3057" s="208" t="str">
        <f t="shared" si="1579"/>
        <v>-2.51366139823654+0.00705502106280484i</v>
      </c>
      <c r="E3057" t="str">
        <f t="shared" si="1580"/>
        <v>20500</v>
      </c>
      <c r="F3057" t="str">
        <f t="shared" si="1581"/>
        <v>0.327868852459016</v>
      </c>
      <c r="G3057" t="str">
        <f t="shared" si="1576"/>
        <v>0.327868852459016</v>
      </c>
      <c r="H3057" t="str">
        <f t="shared" si="1582"/>
        <v>3.8487418949694+0.140697661002712i</v>
      </c>
      <c r="I3057" t="str">
        <f t="shared" si="1583"/>
        <v>4410.01068747667i</v>
      </c>
      <c r="J3057" t="str">
        <f t="shared" si="1577"/>
        <v>-26324.0757552881+964.769218077896i</v>
      </c>
      <c r="K3057" t="str">
        <f t="shared" si="1584"/>
        <v>0.0061316006794672-0.167302933969063i</v>
      </c>
      <c r="L3057" t="str">
        <f t="shared" si="1585"/>
        <v>0.00128250302568517-0.0296660751726221i</v>
      </c>
      <c r="M3057" t="str">
        <f t="shared" si="1586"/>
        <v>0.00741410370515237-0.196969009141685i</v>
      </c>
      <c r="N3057" t="str">
        <f t="shared" si="1587"/>
        <v>-14.0075102423598i</v>
      </c>
      <c r="O3057" t="str">
        <f t="shared" si="1588"/>
        <v>0.129293730593651-0.99160633884076i</v>
      </c>
      <c r="P3057" t="str">
        <f t="shared" si="1589"/>
        <v>0.870706269406349+0.99160633884076i</v>
      </c>
      <c r="Q3057" t="str">
        <f t="shared" si="1590"/>
        <v>-0.870706269406349+13.015903903519i</v>
      </c>
      <c r="R3057" t="str">
        <f t="shared" si="1591"/>
        <v>0.0713897215875812-0.0716712227194316i</v>
      </c>
      <c r="S3057" t="str">
        <f t="shared" si="1592"/>
        <v>1.51689780732636i</v>
      </c>
      <c r="T3057" t="str">
        <f t="shared" si="1593"/>
        <v>0.108717920591505+0.108290912141841i</v>
      </c>
      <c r="U3057" t="str">
        <f t="shared" si="1594"/>
        <v>0.00005-0.000126538404061105i</v>
      </c>
      <c r="V3057" t="str">
        <f t="shared" si="1595"/>
        <v>0.00002-0.00141723012548438i</v>
      </c>
      <c r="W3057" t="str">
        <f t="shared" si="1596"/>
        <v>0.0000422161562441219-0.000117432870105583i</v>
      </c>
      <c r="X3057" t="str">
        <f t="shared" si="1597"/>
        <v>0.0000423070320858578-0.000117357698687797i</v>
      </c>
      <c r="Y3057" t="str">
        <f t="shared" si="1598"/>
        <v>0.009+5.64481367997014i</v>
      </c>
      <c r="Z3057" t="str">
        <f t="shared" si="1599"/>
        <v>-0.000249344770101172-0.0000903394988648728i</v>
      </c>
      <c r="AA3057" t="str">
        <f t="shared" si="1600"/>
        <v>0.00340547907641862-2.12588393095056i</v>
      </c>
      <c r="AB3057" t="str">
        <f t="shared" si="1601"/>
        <v>0.363379138871369+0.361951904410983i</v>
      </c>
      <c r="AC3057" t="str">
        <f t="shared" si="1602"/>
        <v>1.07398743858866-0.0688908799706719i</v>
      </c>
      <c r="AD3057" t="str">
        <f t="shared" si="1603"/>
        <v>0.315430004751055+0.357250132749819i</v>
      </c>
      <c r="AE3057" t="str">
        <f t="shared" si="1604"/>
        <v>-0.0000463770240556353-0.000117574240775271i</v>
      </c>
      <c r="AF3057" t="str">
        <f t="shared" si="1605"/>
        <v>-6.36240329320594-0.133642639939907i</v>
      </c>
      <c r="AG3057" t="str">
        <f t="shared" si="1606"/>
        <v>1.0027531783547-0.00242305051352783i</v>
      </c>
      <c r="AH3057" t="str">
        <f t="shared" si="1607"/>
        <v>0.000276770205927687+0.000752850580898074i</v>
      </c>
      <c r="AI3057">
        <f t="shared" si="1608"/>
        <v>-61.915285662968984</v>
      </c>
      <c r="AJ3057">
        <f t="shared" si="1609"/>
        <v>69.81507498544714</v>
      </c>
      <c r="AK3057"/>
      <c r="AL3057"/>
      <c r="AM3057"/>
      <c r="AN3057"/>
    </row>
    <row r="3058" spans="1:40" x14ac:dyDescent="0.35">
      <c r="A3058"/>
      <c r="B3058">
        <f t="shared" si="1610"/>
        <v>1124000</v>
      </c>
      <c r="C3058" s="237" t="str">
        <f t="shared" si="1578"/>
        <v>-2.55263560557354E-08+0.000919401437437032i</v>
      </c>
      <c r="D3058" s="208" t="str">
        <f t="shared" si="1579"/>
        <v>-2.51366139788785+0.00704874435368392i</v>
      </c>
      <c r="E3058" t="str">
        <f t="shared" si="1580"/>
        <v>20500</v>
      </c>
      <c r="F3058" t="str">
        <f t="shared" si="1581"/>
        <v>0.327868852459016</v>
      </c>
      <c r="G3058" t="str">
        <f t="shared" si="1576"/>
        <v>0.327868852459016</v>
      </c>
      <c r="H3058" t="str">
        <f t="shared" si="1582"/>
        <v>3.84875173055626+0.140572872005726i</v>
      </c>
      <c r="I3058" t="str">
        <f t="shared" si="1583"/>
        <v>4413.93767829366i</v>
      </c>
      <c r="J3058" t="str">
        <f t="shared" si="1577"/>
        <v>-26370.9801125919+965.628318004947i</v>
      </c>
      <c r="K3058" t="str">
        <f t="shared" si="1584"/>
        <v>0.00612070898793416-0.167154475470703i</v>
      </c>
      <c r="L3058" t="str">
        <f t="shared" si="1585"/>
        <v>0.00128022625456404-0.0296397802075168i</v>
      </c>
      <c r="M3058" t="str">
        <f t="shared" si="1586"/>
        <v>0.0074009352424982-0.19679425567822i</v>
      </c>
      <c r="N3058" t="str">
        <f t="shared" si="1587"/>
        <v>-14.0199835373218i</v>
      </c>
      <c r="O3058" t="str">
        <f t="shared" si="1588"/>
        <v>0.116915395136248-0.993141878273258i</v>
      </c>
      <c r="P3058" t="str">
        <f t="shared" si="1589"/>
        <v>0.883084604863752+0.993141878273258i</v>
      </c>
      <c r="Q3058" t="str">
        <f t="shared" si="1590"/>
        <v>-0.883084604863752+13.0268416590485i</v>
      </c>
      <c r="R3058" t="str">
        <f t="shared" si="1591"/>
        <v>0.0713149617580449-0.0726240307858191i</v>
      </c>
      <c r="S3058" t="str">
        <f t="shared" si="1592"/>
        <v>1.518248562275i</v>
      </c>
      <c r="T3058" t="str">
        <f t="shared" si="1593"/>
        <v>0.110261330327185+0.108273838157848i</v>
      </c>
      <c r="U3058" t="str">
        <f t="shared" si="1594"/>
        <v>0.00005-0.000126425825409805i</v>
      </c>
      <c r="V3058" t="str">
        <f t="shared" si="1595"/>
        <v>0.00002-0.00141596924458982i</v>
      </c>
      <c r="W3058" t="str">
        <f t="shared" si="1596"/>
        <v>0.0000422160541361891-0.000117330642331308i</v>
      </c>
      <c r="X3058" t="str">
        <f t="shared" si="1597"/>
        <v>0.0000423067484047974-0.000117255536694565i</v>
      </c>
      <c r="Y3058" t="str">
        <f t="shared" si="1598"/>
        <v>0.009+5.64984022821588i</v>
      </c>
      <c r="Z3058" t="str">
        <f t="shared" si="1599"/>
        <v>-0.000248906062874495-0.0000902578176479687i</v>
      </c>
      <c r="AA3058" t="str">
        <f t="shared" si="1600"/>
        <v>0.00339942186081408-2.12399250713955i</v>
      </c>
      <c r="AB3058" t="str">
        <f t="shared" si="1601"/>
        <v>0.368537836698053+0.361894836270176i</v>
      </c>
      <c r="AC3058" t="str">
        <f t="shared" si="1602"/>
        <v>1.07394634960139-0.0698477690144247i</v>
      </c>
      <c r="AD3058" t="str">
        <f t="shared" si="1603"/>
        <v>0.319892670062555+0.35778195599876i</v>
      </c>
      <c r="AE3058" t="str">
        <f t="shared" si="1604"/>
        <v>-0.0000473306065054108-0.000117926912316615i</v>
      </c>
      <c r="AF3058" t="str">
        <f t="shared" si="1605"/>
        <v>-6.36241312844411-0.133524127652042i</v>
      </c>
      <c r="AG3058" t="str">
        <f t="shared" si="1606"/>
        <v>1.0027548693908-0.00245520484464676i</v>
      </c>
      <c r="AH3058" t="str">
        <f t="shared" si="1607"/>
        <v>0.000282757571791009+0.000755233172076438i</v>
      </c>
      <c r="AI3058">
        <f t="shared" si="1608"/>
        <v>-61.868668867537934</v>
      </c>
      <c r="AJ3058">
        <f t="shared" si="1609"/>
        <v>69.474214840616469</v>
      </c>
      <c r="AK3058"/>
      <c r="AL3058"/>
      <c r="AM3058"/>
      <c r="AN3058"/>
    </row>
    <row r="3059" spans="1:40" x14ac:dyDescent="0.35">
      <c r="A3059"/>
      <c r="B3059">
        <f t="shared" si="1610"/>
        <v>1125000</v>
      </c>
      <c r="C3059" s="237" t="str">
        <f t="shared" si="1578"/>
        <v>-2.54809960361994E-08+0.000918584191716124i</v>
      </c>
      <c r="D3059" s="208" t="str">
        <f t="shared" si="1579"/>
        <v>-2.51366139754009+0.00704247880315695i</v>
      </c>
      <c r="E3059" t="str">
        <f t="shared" si="1580"/>
        <v>20500</v>
      </c>
      <c r="F3059" t="str">
        <f t="shared" si="1581"/>
        <v>0.327868852459016</v>
      </c>
      <c r="G3059" t="str">
        <f t="shared" si="1576"/>
        <v>0.327868852459016</v>
      </c>
      <c r="H3059" t="str">
        <f t="shared" si="1582"/>
        <v>3.84876153998046+0.140448303827719i</v>
      </c>
      <c r="I3059" t="str">
        <f t="shared" si="1583"/>
        <v>4417.86466911065i</v>
      </c>
      <c r="J3059" t="str">
        <f t="shared" si="1577"/>
        <v>-26417.9262183222+966.487417931998i</v>
      </c>
      <c r="K3059" t="str">
        <f t="shared" si="1584"/>
        <v>0.00610984627916645-0.167006279868267i</v>
      </c>
      <c r="L3059" t="str">
        <f t="shared" si="1585"/>
        <v>0.00127795553708608-0.0296135317277745i</v>
      </c>
      <c r="M3059" t="str">
        <f t="shared" si="1586"/>
        <v>0.00738780181625253-0.196619811596041i</v>
      </c>
      <c r="N3059" t="str">
        <f t="shared" si="1587"/>
        <v>-14.0324568322838i</v>
      </c>
      <c r="O3059" t="str">
        <f t="shared" si="1588"/>
        <v>0.104518869856563-0.994522903629628i</v>
      </c>
      <c r="P3059" t="str">
        <f t="shared" si="1589"/>
        <v>0.895481130143437+0.994522903629628i</v>
      </c>
      <c r="Q3059" t="str">
        <f t="shared" si="1590"/>
        <v>-0.895481130143437+13.0379339286542i</v>
      </c>
      <c r="R3059" t="str">
        <f t="shared" si="1591"/>
        <v>0.0712258645347889-0.0735747360787178i</v>
      </c>
      <c r="S3059" t="str">
        <f t="shared" si="1592"/>
        <v>1.51959931722364i</v>
      </c>
      <c r="T3059" t="str">
        <f t="shared" si="1593"/>
        <v>0.111804118710129+0.108234775115729i</v>
      </c>
      <c r="U3059" t="str">
        <f t="shared" si="1594"/>
        <v>0.00005-0.00012631344689833i</v>
      </c>
      <c r="V3059" t="str">
        <f t="shared" si="1595"/>
        <v>0.00002-0.00141471060526129i</v>
      </c>
      <c r="W3059" t="str">
        <f t="shared" si="1596"/>
        <v>0.0000422159519381204-0.000117228598279615i</v>
      </c>
      <c r="X3059" t="str">
        <f t="shared" si="1597"/>
        <v>0.0000423064651178593-0.000117153558305443i</v>
      </c>
      <c r="Y3059" t="str">
        <f t="shared" si="1598"/>
        <v>0.009+5.65486677646163i</v>
      </c>
      <c r="Z3059" t="str">
        <f t="shared" si="1599"/>
        <v>-0.00024846852500339-0.000090176284357311i</v>
      </c>
      <c r="AA3059" t="str">
        <f t="shared" si="1600"/>
        <v>0.0033933807916748-2.12210444604084i</v>
      </c>
      <c r="AB3059" t="str">
        <f t="shared" si="1601"/>
        <v>0.37369445771329+0.361764271828457i</v>
      </c>
      <c r="AC3059" t="str">
        <f t="shared" si="1602"/>
        <v>1.07389080356251-0.0708030911256022i</v>
      </c>
      <c r="AD3059" t="str">
        <f t="shared" si="1603"/>
        <v>0.324361356852201+0.358258081044171i</v>
      </c>
      <c r="AE3059" t="str">
        <f t="shared" si="1604"/>
        <v>-0.0000482872053156211-0.000118265558917618i</v>
      </c>
      <c r="AF3059" t="str">
        <f t="shared" si="1605"/>
        <v>-6.36242293752055-0.133405825024562i</v>
      </c>
      <c r="AG3059" t="str">
        <f t="shared" si="1606"/>
        <v>1.00275612952853-0.00248734895650137i</v>
      </c>
      <c r="AH3059" t="str">
        <f t="shared" si="1607"/>
        <v>0.000288766195414989+0.000757527717024669i</v>
      </c>
      <c r="AI3059">
        <f t="shared" si="1608"/>
        <v>-61.822798735627572</v>
      </c>
      <c r="AJ3059">
        <f t="shared" si="1609"/>
        <v>69.13337605008779</v>
      </c>
      <c r="AK3059"/>
      <c r="AL3059"/>
      <c r="AM3059"/>
      <c r="AN3059"/>
    </row>
    <row r="3060" spans="1:40" x14ac:dyDescent="0.35">
      <c r="A3060"/>
      <c r="B3060">
        <f t="shared" si="1610"/>
        <v>1126000</v>
      </c>
      <c r="C3060" s="237" t="str">
        <f t="shared" si="1578"/>
        <v>-2.54357568156184E-08+0.000917768397586191i</v>
      </c>
      <c r="D3060" s="208" t="str">
        <f t="shared" si="1579"/>
        <v>-2.51366139719326+0.00703622438149413i</v>
      </c>
      <c r="E3060" t="str">
        <f t="shared" si="1580"/>
        <v>20500</v>
      </c>
      <c r="F3060" t="str">
        <f t="shared" si="1581"/>
        <v>0.327868852459016</v>
      </c>
      <c r="G3060" t="str">
        <f t="shared" si="1576"/>
        <v>0.327868852459016</v>
      </c>
      <c r="H3060" t="str">
        <f t="shared" si="1582"/>
        <v>3.84877132333468+0.140323955884001i</v>
      </c>
      <c r="I3060" t="str">
        <f t="shared" si="1583"/>
        <v>4421.79165992763i</v>
      </c>
      <c r="J3060" t="str">
        <f t="shared" si="1577"/>
        <v>-26464.9140724792+967.346517859049i</v>
      </c>
      <c r="K3060" t="str">
        <f t="shared" si="1584"/>
        <v>0.00609901245046752-0.166858346464966i</v>
      </c>
      <c r="L3060" t="str">
        <f t="shared" si="1585"/>
        <v>0.00127569085182244-0.0295873296104685i</v>
      </c>
      <c r="M3060" t="str">
        <f t="shared" si="1586"/>
        <v>0.00737470330228996-0.196445676075435i</v>
      </c>
      <c r="N3060" t="str">
        <f t="shared" si="1587"/>
        <v>-14.0449301272459i</v>
      </c>
      <c r="O3060" t="str">
        <f t="shared" si="1588"/>
        <v>0.0921060834191687-0.995749200048477i</v>
      </c>
      <c r="P3060" t="str">
        <f t="shared" si="1589"/>
        <v>0.907893916580831+0.995749200048477i</v>
      </c>
      <c r="Q3060" t="str">
        <f t="shared" si="1590"/>
        <v>-0.907893916580831+13.0491809271974i</v>
      </c>
      <c r="R3060" t="str">
        <f t="shared" si="1591"/>
        <v>0.0711224807389893-0.074523112952558i</v>
      </c>
      <c r="S3060" t="str">
        <f t="shared" si="1592"/>
        <v>1.52095007217229i</v>
      </c>
      <c r="T3060" t="str">
        <f t="shared" si="1593"/>
        <v>0.113345934023697+0.108173742213038i</v>
      </c>
      <c r="U3060" t="str">
        <f t="shared" si="1594"/>
        <v>0.00005-0.000126201267993447i</v>
      </c>
      <c r="V3060" t="str">
        <f t="shared" si="1595"/>
        <v>0.00002-0.0014134542015266i</v>
      </c>
      <c r="W3060" t="str">
        <f t="shared" si="1596"/>
        <v>0.0000422158496499173-0.000117126737460967i</v>
      </c>
      <c r="X3060" t="str">
        <f t="shared" si="1597"/>
        <v>0.0000423061822233256-0.000117051763031212i</v>
      </c>
      <c r="Y3060" t="str">
        <f t="shared" si="1598"/>
        <v>0.009+5.65989332470737i</v>
      </c>
      <c r="Z3060" t="str">
        <f t="shared" si="1599"/>
        <v>-0.000248032152335548-0.0000900948985884721i</v>
      </c>
      <c r="AA3060" t="str">
        <f t="shared" si="1600"/>
        <v>0.00338735581166286-2.12021973869454i</v>
      </c>
      <c r="AB3060" t="str">
        <f t="shared" si="1601"/>
        <v>0.378847826338212+0.361560275251793i</v>
      </c>
      <c r="AC3060" t="str">
        <f t="shared" si="1602"/>
        <v>1.07382084302982-0.0717566176188428i</v>
      </c>
      <c r="AD3060" t="str">
        <f t="shared" si="1603"/>
        <v>0.328835370138731+0.358678444049994i</v>
      </c>
      <c r="AE3060" t="str">
        <f t="shared" si="1604"/>
        <v>-0.0000492466465770109-0.000118590175799037i</v>
      </c>
      <c r="AF3060" t="str">
        <f t="shared" si="1605"/>
        <v>-6.36243272052794-0.133287731502507i</v>
      </c>
      <c r="AG3060" t="str">
        <f t="shared" si="1606"/>
        <v>1.00275695941754-0.00251947754115427i</v>
      </c>
      <c r="AH3060" t="str">
        <f t="shared" si="1607"/>
        <v>0.000294794989067992+0.00075973416174546i</v>
      </c>
      <c r="AI3060">
        <f t="shared" si="1608"/>
        <v>-61.777664660693375</v>
      </c>
      <c r="AJ3060">
        <f t="shared" si="1609"/>
        <v>68.792558218602352</v>
      </c>
      <c r="AK3060"/>
      <c r="AL3060"/>
      <c r="AM3060"/>
      <c r="AN3060"/>
    </row>
    <row r="3061" spans="1:40" x14ac:dyDescent="0.35">
      <c r="A3061"/>
      <c r="B3061">
        <f t="shared" si="1610"/>
        <v>1127000</v>
      </c>
      <c r="C3061" s="237" t="str">
        <f t="shared" si="1578"/>
        <v>-2.53906379654373E-08+0.000916954051183194i</v>
      </c>
      <c r="D3061" s="208" t="str">
        <f t="shared" si="1579"/>
        <v>-2.51366139684735+0.00702998105907116i</v>
      </c>
      <c r="E3061" t="str">
        <f t="shared" si="1580"/>
        <v>20500</v>
      </c>
      <c r="F3061" t="str">
        <f t="shared" si="1581"/>
        <v>0.327868852459016</v>
      </c>
      <c r="G3061" t="str">
        <f t="shared" si="1576"/>
        <v>0.327868852459016</v>
      </c>
      <c r="H3061" t="str">
        <f t="shared" si="1582"/>
        <v>3.84878108071116+0.140199827591941i</v>
      </c>
      <c r="I3061" t="str">
        <f t="shared" si="1583"/>
        <v>4425.71865074462i</v>
      </c>
      <c r="J3061" t="str">
        <f t="shared" si="1577"/>
        <v>-26511.9436750628+968.205617786099i</v>
      </c>
      <c r="K3061" t="str">
        <f t="shared" si="1584"/>
        <v>0.00608820739959527-0.166710674566474i</v>
      </c>
      <c r="L3061" t="str">
        <f t="shared" si="1585"/>
        <v>0.00127343217743894-0.0295611737331036i</v>
      </c>
      <c r="M3061" t="str">
        <f t="shared" si="1586"/>
        <v>0.00736163957703421-0.196271848299578i</v>
      </c>
      <c r="N3061" t="str">
        <f t="shared" si="1587"/>
        <v>-14.0574034222079i</v>
      </c>
      <c r="O3061" t="str">
        <f t="shared" si="1588"/>
        <v>0.0796789670188575-0.996820576741275i</v>
      </c>
      <c r="P3061" t="str">
        <f t="shared" si="1589"/>
        <v>0.920321032981143+0.996820576741275i</v>
      </c>
      <c r="Q3061" t="str">
        <f t="shared" si="1590"/>
        <v>-0.920321032981143+13.0605828454666i</v>
      </c>
      <c r="R3061" t="str">
        <f t="shared" si="1591"/>
        <v>0.0710048653762404-0.075468937006362i</v>
      </c>
      <c r="S3061" t="str">
        <f t="shared" si="1592"/>
        <v>1.52230082712093i</v>
      </c>
      <c r="T3061" t="str">
        <f t="shared" si="1593"/>
        <v>0.114886425226722+0.108090765291861i</v>
      </c>
      <c r="U3061" t="str">
        <f t="shared" si="1594"/>
        <v>0.00005-0.000126089288163816i</v>
      </c>
      <c r="V3061" t="str">
        <f t="shared" si="1595"/>
        <v>0.00002-0.00141220002743474i</v>
      </c>
      <c r="W3061" t="str">
        <f t="shared" si="1596"/>
        <v>0.000042215747271582-0.000117025059387565i</v>
      </c>
      <c r="X3061" t="str">
        <f t="shared" si="1597"/>
        <v>0.0000423058997194869-0.00011695015038439i</v>
      </c>
      <c r="Y3061" t="str">
        <f t="shared" si="1598"/>
        <v>0.009+5.66491987295311i</v>
      </c>
      <c r="Z3061" t="str">
        <f t="shared" si="1599"/>
        <v>-0.000247596940737068-0.0000900136599385064i</v>
      </c>
      <c r="AA3061" t="str">
        <f t="shared" si="1600"/>
        <v>0.0033813468636946-2.11833837617252i</v>
      </c>
      <c r="AB3061" t="str">
        <f t="shared" si="1601"/>
        <v>0.383996769251657+0.361282932914859i</v>
      </c>
      <c r="AC3061" t="str">
        <f t="shared" si="1602"/>
        <v>1.07373651481627-0.0727081209046363i</v>
      </c>
      <c r="AD3061" t="str">
        <f t="shared" si="1603"/>
        <v>0.333314014377382+0.359042989831995i</v>
      </c>
      <c r="AE3061" t="str">
        <f t="shared" si="1604"/>
        <v>-0.0000502087566745893-0.000118900760218396i</v>
      </c>
      <c r="AF3061" t="str">
        <f t="shared" si="1605"/>
        <v>-6.36244247755851-0.13316984653287i</v>
      </c>
      <c r="AG3061" t="str">
        <f t="shared" si="1606"/>
        <v>1.00275735977156-0.00255158530508454i</v>
      </c>
      <c r="AH3061" t="str">
        <f t="shared" si="1607"/>
        <v>0.000300842866649128+0.000761852464748004i</v>
      </c>
      <c r="AI3061">
        <f t="shared" si="1608"/>
        <v>-61.733256312885409</v>
      </c>
      <c r="AJ3061">
        <f t="shared" si="1609"/>
        <v>68.451760948443322</v>
      </c>
      <c r="AK3061"/>
      <c r="AL3061"/>
      <c r="AM3061"/>
      <c r="AN3061"/>
    </row>
    <row r="3062" spans="1:40" x14ac:dyDescent="0.35">
      <c r="A3062"/>
      <c r="B3062">
        <f t="shared" si="1610"/>
        <v>1128000</v>
      </c>
      <c r="C3062" s="237" t="str">
        <f t="shared" si="1578"/>
        <v>-2.53456390590001E-08+0.000916141148656795i</v>
      </c>
      <c r="D3062" s="208" t="str">
        <f t="shared" si="1579"/>
        <v>-2.51366139650236+0.00702374880636876i</v>
      </c>
      <c r="E3062" t="str">
        <f t="shared" si="1580"/>
        <v>20500</v>
      </c>
      <c r="F3062" t="str">
        <f t="shared" si="1581"/>
        <v>0.327868852459016</v>
      </c>
      <c r="G3062" t="str">
        <f t="shared" si="1576"/>
        <v>0.327868852459016</v>
      </c>
      <c r="H3062" t="str">
        <f t="shared" si="1582"/>
        <v>3.84879081220174+0.14007591837096i</v>
      </c>
      <c r="I3062" t="str">
        <f t="shared" si="1583"/>
        <v>4429.64564156161i</v>
      </c>
      <c r="J3062" t="str">
        <f t="shared" si="1577"/>
        <v>-26559.0150260731+969.06471771315i</v>
      </c>
      <c r="K3062" t="str">
        <f t="shared" si="1584"/>
        <v>0.00607743102475934-0.166563263480907i</v>
      </c>
      <c r="L3062" t="str">
        <f t="shared" si="1585"/>
        <v>0.0012711794926956-0.0295350639736158i</v>
      </c>
      <c r="M3062" t="str">
        <f t="shared" si="1586"/>
        <v>0.00734861051745494-0.196098327454523i</v>
      </c>
      <c r="N3062" t="str">
        <f t="shared" si="1587"/>
        <v>-14.0698767171699i</v>
      </c>
      <c r="O3062" t="str">
        <f t="shared" si="1588"/>
        <v>0.0672394540795974-0.997736867022101i</v>
      </c>
      <c r="P3062" t="str">
        <f t="shared" si="1589"/>
        <v>0.932760545920403+0.997736867022101i</v>
      </c>
      <c r="Q3062" t="str">
        <f t="shared" si="1590"/>
        <v>-0.932760545920403+13.0721398501478i</v>
      </c>
      <c r="R3062" t="str">
        <f t="shared" si="1591"/>
        <v>0.0708730776011472-0.0764119851780361i</v>
      </c>
      <c r="S3062" t="str">
        <f t="shared" si="1592"/>
        <v>1.52365158206957i</v>
      </c>
      <c r="T3062" t="str">
        <f t="shared" si="1593"/>
        <v>0.116425242105591+0.107985876813127i</v>
      </c>
      <c r="U3062" t="str">
        <f t="shared" si="1594"/>
        <v>0.00005-0.000125977506879983i</v>
      </c>
      <c r="V3062" t="str">
        <f t="shared" si="1595"/>
        <v>0.00002-0.00141094807705581i</v>
      </c>
      <c r="W3062" t="str">
        <f t="shared" si="1596"/>
        <v>0.0000422156448031168-0.000116923563573344i</v>
      </c>
      <c r="X3062" t="str">
        <f t="shared" si="1597"/>
        <v>0.0000423056176046418-0.000116848719879226i</v>
      </c>
      <c r="Y3062" t="str">
        <f t="shared" si="1598"/>
        <v>0.009+5.66994642119886i</v>
      </c>
      <c r="Z3062" t="str">
        <f t="shared" si="1599"/>
        <v>-0.000247162886092379-0.000089932568005944i</v>
      </c>
      <c r="AA3062" t="str">
        <f t="shared" si="1600"/>
        <v>0.00337535389093934-2.11646034957835i</v>
      </c>
      <c r="AB3062" t="str">
        <f t="shared" si="1601"/>
        <v>0.389140115898482+0.360932353315171i</v>
      </c>
      <c r="AC3062" t="str">
        <f t="shared" si="1602"/>
        <v>1.07363786995779-0.0736573745854899i</v>
      </c>
      <c r="AD3062" t="str">
        <f t="shared" si="1603"/>
        <v>0.337796593567109+0.359351671859725i</v>
      </c>
      <c r="AE3062" t="str">
        <f t="shared" si="1604"/>
        <v>-0.0000511733623106467-0.000119197311462121i</v>
      </c>
      <c r="AF3062" t="str">
        <f t="shared" si="1605"/>
        <v>-6.3624522087041-0.133052169564591i</v>
      </c>
      <c r="AG3062" t="str">
        <f t="shared" si="1606"/>
        <v>1.00275733136809-0.0025836669699458i</v>
      </c>
      <c r="AH3062" t="str">
        <f t="shared" si="1607"/>
        <v>0.000306908743822617+0.000763882597001062i</v>
      </c>
      <c r="AI3062">
        <f t="shared" si="1608"/>
        <v>-61.689563629968589</v>
      </c>
      <c r="AJ3062">
        <f t="shared" si="1609"/>
        <v>68.110983839483595</v>
      </c>
      <c r="AK3062"/>
      <c r="AL3062"/>
      <c r="AM3062"/>
      <c r="AN3062"/>
    </row>
    <row r="3063" spans="1:40" x14ac:dyDescent="0.35">
      <c r="A3063"/>
      <c r="B3063">
        <f t="shared" si="1610"/>
        <v>1129000</v>
      </c>
      <c r="C3063" s="237" t="str">
        <f t="shared" si="1578"/>
        <v>-2.53007596715392E-08+0.000915329686170296i</v>
      </c>
      <c r="D3063" s="208" t="str">
        <f t="shared" si="1579"/>
        <v>-2.51366139615828+0.00701752759397227i</v>
      </c>
      <c r="E3063" t="str">
        <f t="shared" si="1580"/>
        <v>20500</v>
      </c>
      <c r="F3063" t="str">
        <f t="shared" si="1581"/>
        <v>0.327868852459016</v>
      </c>
      <c r="G3063" t="str">
        <f t="shared" si="1576"/>
        <v>0.327868852459016</v>
      </c>
      <c r="H3063" t="str">
        <f t="shared" si="1582"/>
        <v>3.84880051789785+0.139952227642517i</v>
      </c>
      <c r="I3063" t="str">
        <f t="shared" si="1583"/>
        <v>4433.5726323786i</v>
      </c>
      <c r="J3063" t="str">
        <f t="shared" si="1577"/>
        <v>-26606.1281255099+969.9238176402i</v>
      </c>
      <c r="K3063" t="str">
        <f t="shared" si="1584"/>
        <v>0.00606668322461897-0.166416112518819i</v>
      </c>
      <c r="L3063" t="str">
        <f t="shared" si="1585"/>
        <v>0.00126893277644609-0.0295090002103688i</v>
      </c>
      <c r="M3063" t="str">
        <f t="shared" si="1586"/>
        <v>0.00733561600106506-0.195925112729188i</v>
      </c>
      <c r="N3063" t="str">
        <f t="shared" si="1587"/>
        <v>-14.082350012132i</v>
      </c>
      <c r="O3063" t="str">
        <f t="shared" si="1588"/>
        <v>0.0547894799540213-0.998497928333538i</v>
      </c>
      <c r="P3063" t="str">
        <f t="shared" si="1589"/>
        <v>0.945210520045979+0.998497928333538i</v>
      </c>
      <c r="Q3063" t="str">
        <f t="shared" si="1590"/>
        <v>-0.945210520045979+13.0838520837985i</v>
      </c>
      <c r="R3063" t="str">
        <f t="shared" si="1591"/>
        <v>0.070727180679376-0.0773520358374073i</v>
      </c>
      <c r="S3063" t="str">
        <f t="shared" si="1592"/>
        <v>1.52500233701822i</v>
      </c>
      <c r="T3063" t="str">
        <f t="shared" si="1593"/>
        <v>0.117962035425163+0.107859115826758i</v>
      </c>
      <c r="U3063" t="str">
        <f t="shared" si="1594"/>
        <v>0.00005-0.000125865923614368i</v>
      </c>
      <c r="V3063" t="str">
        <f t="shared" si="1595"/>
        <v>0.00002-0.00140969834448092i</v>
      </c>
      <c r="W3063" t="str">
        <f t="shared" si="1596"/>
        <v>0.0000422155422445229-0.000116822249533955i</v>
      </c>
      <c r="X3063" t="str">
        <f t="shared" si="1597"/>
        <v>0.0000423053358770942-0.000116747471031684i</v>
      </c>
      <c r="Y3063" t="str">
        <f t="shared" si="1598"/>
        <v>0.009+5.6749729694446i</v>
      </c>
      <c r="Z3063" t="str">
        <f t="shared" si="1599"/>
        <v>-0.000246729984304111-0.0000898516223907776i</v>
      </c>
      <c r="AA3063" t="str">
        <f t="shared" si="1600"/>
        <v>0.00336937683681797-2.11458565004711i</v>
      </c>
      <c r="AB3063" t="str">
        <f t="shared" si="1601"/>
        <v>0.394276698993993+0.360508666973318i</v>
      </c>
      <c r="AC3063" t="str">
        <f t="shared" si="1602"/>
        <v>1.07352496367858-0.0746041535509181i</v>
      </c>
      <c r="AD3063" t="str">
        <f t="shared" si="1603"/>
        <v>0.342282411357342+0.359604452257138i</v>
      </c>
      <c r="AE3063" t="str">
        <f t="shared" si="1604"/>
        <v>-0.0000521402905275196-0.000119479830837377i</v>
      </c>
      <c r="AF3063" t="str">
        <f t="shared" si="1605"/>
        <v>-6.36246191405613-0.132934700048545i</v>
      </c>
      <c r="AG3063" t="str">
        <f t="shared" si="1606"/>
        <v>1.00275687504817-0.00261571727331662i</v>
      </c>
      <c r="AH3063" t="str">
        <f t="shared" si="1607"/>
        <v>0.000312991538150595+0.000765824541884345i</v>
      </c>
      <c r="AI3063">
        <f t="shared" si="1608"/>
        <v>-61.646576808626314</v>
      </c>
      <c r="AJ3063">
        <f t="shared" si="1609"/>
        <v>67.770226489264871</v>
      </c>
      <c r="AK3063"/>
      <c r="AL3063"/>
      <c r="AM3063"/>
      <c r="AN3063"/>
    </row>
    <row r="3064" spans="1:40" x14ac:dyDescent="0.35">
      <c r="A3064"/>
      <c r="B3064">
        <f t="shared" si="1610"/>
        <v>1130000</v>
      </c>
      <c r="C3064" s="237" t="str">
        <f t="shared" si="1578"/>
        <v>-2.52559993801661E-08+0.000914519659900585i</v>
      </c>
      <c r="D3064" s="208" t="str">
        <f t="shared" si="1579"/>
        <v>-2.51366139581512+0.00701131739257115i</v>
      </c>
      <c r="E3064" t="str">
        <f t="shared" si="1580"/>
        <v>20500</v>
      </c>
      <c r="F3064" t="str">
        <f t="shared" si="1581"/>
        <v>0.327868852459016</v>
      </c>
      <c r="G3064" t="str">
        <f t="shared" si="1576"/>
        <v>0.327868852459016</v>
      </c>
      <c r="H3064" t="str">
        <f t="shared" si="1582"/>
        <v>3.84881019789055+0.139828754830107i</v>
      </c>
      <c r="I3064" t="str">
        <f t="shared" si="1583"/>
        <v>4437.49962319558i</v>
      </c>
      <c r="J3064" t="str">
        <f t="shared" si="1577"/>
        <v>-26653.2829733734+970.782917567252i</v>
      </c>
      <c r="K3064" t="str">
        <f t="shared" si="1584"/>
        <v>0.00605596389828031-0.166269220993185i</v>
      </c>
      <c r="L3064" t="str">
        <f t="shared" si="1585"/>
        <v>0.00126669200763727-0.0294829823221534i</v>
      </c>
      <c r="M3064" t="str">
        <f t="shared" si="1586"/>
        <v>0.00732265590591758-0.195752203315338i</v>
      </c>
      <c r="N3064" t="str">
        <f t="shared" si="1587"/>
        <v>-14.094823307094i</v>
      </c>
      <c r="O3064" t="str">
        <f t="shared" si="1588"/>
        <v>0.0423309816226278-0.999103642268841i</v>
      </c>
      <c r="P3064" t="str">
        <f t="shared" si="1589"/>
        <v>0.957669018377372+0.999103642268841i</v>
      </c>
      <c r="Q3064" t="str">
        <f t="shared" si="1590"/>
        <v>-0.957669018377372+13.0957196648252i</v>
      </c>
      <c r="R3064" t="str">
        <f t="shared" si="1591"/>
        <v>0.0705672419472112-0.0782888688780008i</v>
      </c>
      <c r="S3064" t="str">
        <f t="shared" si="1592"/>
        <v>1.52635309196686i</v>
      </c>
      <c r="T3064" t="str">
        <f t="shared" si="1593"/>
        <v>0.119496457078525+0.107710527937699i</v>
      </c>
      <c r="U3064" t="str">
        <f t="shared" si="1594"/>
        <v>0.00005-0.000125754537841257i</v>
      </c>
      <c r="V3064" t="str">
        <f t="shared" si="1595"/>
        <v>0.00002-0.00140845082382208i</v>
      </c>
      <c r="W3064" t="str">
        <f t="shared" si="1596"/>
        <v>0.0000422154395958028-0.000116721116786766i</v>
      </c>
      <c r="X3064" t="str">
        <f t="shared" si="1597"/>
        <v>0.0000423050545351584-0.000116646403359446i</v>
      </c>
      <c r="Y3064" t="str">
        <f t="shared" si="1598"/>
        <v>0.009+5.67999951769035i</v>
      </c>
      <c r="Z3064" t="str">
        <f t="shared" si="1599"/>
        <v>-0.000246298231293028-0.0000897708226944671i</v>
      </c>
      <c r="AA3064" t="str">
        <f t="shared" si="1600"/>
        <v>0.00336341564500167-2.11271426874524i</v>
      </c>
      <c r="AB3064" t="str">
        <f t="shared" si="1601"/>
        <v>0.399405355024486+0.36001202631942i</v>
      </c>
      <c r="AC3064" t="str">
        <f t="shared" si="1602"/>
        <v>1.07339785535387-0.0755482340712587i</v>
      </c>
      <c r="AD3064" t="str">
        <f t="shared" si="1603"/>
        <v>0.346770771154654+0.359801301801893i</v>
      </c>
      <c r="AE3064" t="str">
        <f t="shared" si="1604"/>
        <v>-0.0000531093687302145-0.000119748321663683i</v>
      </c>
      <c r="AF3064" t="str">
        <f t="shared" si="1605"/>
        <v>-6.36247159370567-0.132817437437536i</v>
      </c>
      <c r="AG3064" t="str">
        <f t="shared" si="1606"/>
        <v>1.00275599171605-0.00264773096944625i</v>
      </c>
      <c r="AH3064" t="str">
        <f t="shared" si="1607"/>
        <v>0.000319090169225146+0.000767678295138894i</v>
      </c>
      <c r="AI3064">
        <f t="shared" si="1608"/>
        <v>-61.604286296119071</v>
      </c>
      <c r="AJ3064">
        <f t="shared" si="1609"/>
        <v>67.429488493071958</v>
      </c>
      <c r="AK3064"/>
      <c r="AL3064"/>
      <c r="AM3064"/>
      <c r="AN3064"/>
    </row>
    <row r="3065" spans="1:40" x14ac:dyDescent="0.35">
      <c r="A3065"/>
      <c r="B3065">
        <f t="shared" si="1610"/>
        <v>1131000</v>
      </c>
      <c r="C3065" s="237" t="str">
        <f t="shared" si="1578"/>
        <v>-2.52113577638605E-08+0.000913711066038068i</v>
      </c>
      <c r="D3065" s="208" t="str">
        <f t="shared" si="1579"/>
        <v>-2.51366139547287+0.00700511817295852i</v>
      </c>
      <c r="E3065" t="str">
        <f t="shared" si="1580"/>
        <v>20500</v>
      </c>
      <c r="F3065" t="str">
        <f t="shared" si="1581"/>
        <v>0.327868852459016</v>
      </c>
      <c r="G3065" t="str">
        <f t="shared" si="1576"/>
        <v>0.327868852459016</v>
      </c>
      <c r="H3065" t="str">
        <f t="shared" si="1582"/>
        <v>3.84881985227046+0.139705499359245i</v>
      </c>
      <c r="I3065" t="str">
        <f t="shared" si="1583"/>
        <v>4441.42661401257i</v>
      </c>
      <c r="J3065" t="str">
        <f t="shared" si="1577"/>
        <v>-26700.4795696634+971.642017494302i</v>
      </c>
      <c r="K3065" t="str">
        <f t="shared" si="1584"/>
        <v>0.00604527294529444-0.1661225882194i</v>
      </c>
      <c r="L3065" t="str">
        <f t="shared" si="1585"/>
        <v>0.00126445716530871-0.029457010188185i</v>
      </c>
      <c r="M3065" t="str">
        <f t="shared" si="1586"/>
        <v>0.00730973011060315-0.195579598407585i</v>
      </c>
      <c r="N3065" t="str">
        <f t="shared" si="1587"/>
        <v>-14.107296602056i</v>
      </c>
      <c r="O3065" t="str">
        <f t="shared" si="1588"/>
        <v>0.0298658973918173-0.999553914590394i</v>
      </c>
      <c r="P3065" t="str">
        <f t="shared" si="1589"/>
        <v>0.970134102608183+0.999553914590394i</v>
      </c>
      <c r="Q3065" t="str">
        <f t="shared" si="1590"/>
        <v>-0.970134102608183+13.1077426874656i</v>
      </c>
      <c r="R3065" t="str">
        <f t="shared" si="1591"/>
        <v>0.07039333276865-0.0792222658075444i</v>
      </c>
      <c r="S3065" t="str">
        <f t="shared" si="1592"/>
        <v>1.5277038469155i</v>
      </c>
      <c r="T3065" t="str">
        <f t="shared" si="1593"/>
        <v>0.121028160235548+0.10754016526787i</v>
      </c>
      <c r="U3065" t="str">
        <f t="shared" si="1594"/>
        <v>0.00005-0.0001256433490368i</v>
      </c>
      <c r="V3065" t="str">
        <f t="shared" si="1595"/>
        <v>0.00002-0.00140720550921216i</v>
      </c>
      <c r="W3065" t="str">
        <f t="shared" si="1596"/>
        <v>0.0000422153368569586-0.000116620164850855i</v>
      </c>
      <c r="X3065" t="str">
        <f t="shared" si="1597"/>
        <v>0.0000423047735771546-0.000116545516381902i</v>
      </c>
      <c r="Y3065" t="str">
        <f t="shared" si="1598"/>
        <v>0.009+5.68502606593609i</v>
      </c>
      <c r="Z3065" t="str">
        <f t="shared" si="1599"/>
        <v>-0.000245867622997926-0.0000896901685199228i</v>
      </c>
      <c r="AA3065" t="str">
        <f t="shared" si="1600"/>
        <v>0.00335747025941053-2.11084619687047i</v>
      </c>
      <c r="AB3065" t="str">
        <f t="shared" si="1601"/>
        <v>0.404524924743786+0.359442605565956i</v>
      </c>
      <c r="AC3065" t="str">
        <f t="shared" si="1602"/>
        <v>1.07325660847005-0.0764893938903091i</v>
      </c>
      <c r="AD3065" t="str">
        <f t="shared" si="1603"/>
        <v>0.351260976229636+0.359942199923439i</v>
      </c>
      <c r="AE3065" t="str">
        <f t="shared" si="1604"/>
        <v>-0.0000540804247089467-0.000120002789264329i</v>
      </c>
      <c r="AF3065" t="str">
        <f t="shared" si="1605"/>
        <v>-6.36248124774333-0.132700381186286i</v>
      </c>
      <c r="AG3065" t="str">
        <f t="shared" si="1606"/>
        <v>1.00275468233894-0.00267970282999819i</v>
      </c>
      <c r="AH3065" t="str">
        <f t="shared" si="1607"/>
        <v>0.000325203558799814+0.000769443864816407i</v>
      </c>
      <c r="AI3065">
        <f t="shared" si="1608"/>
        <v>-61.562682782280376</v>
      </c>
      <c r="AJ3065">
        <f t="shared" si="1609"/>
        <v>67.088769443985484</v>
      </c>
      <c r="AK3065"/>
      <c r="AL3065"/>
      <c r="AM3065"/>
      <c r="AN3065"/>
    </row>
    <row r="3066" spans="1:40" x14ac:dyDescent="0.35">
      <c r="A3066"/>
      <c r="B3066">
        <f t="shared" si="1610"/>
        <v>1132000</v>
      </c>
      <c r="C3066" s="237" t="str">
        <f t="shared" si="1578"/>
        <v>-2.51668344034612E-08+0.000912903900786611i</v>
      </c>
      <c r="D3066" s="208" t="str">
        <f t="shared" si="1579"/>
        <v>-2.51366139513152+0.00699892990603069i</v>
      </c>
      <c r="E3066" t="str">
        <f t="shared" si="1580"/>
        <v>20500</v>
      </c>
      <c r="F3066" t="str">
        <f t="shared" si="1581"/>
        <v>0.327868852459016</v>
      </c>
      <c r="G3066" t="str">
        <f t="shared" si="1576"/>
        <v>0.327868852459016</v>
      </c>
      <c r="H3066" t="str">
        <f t="shared" si="1582"/>
        <v>3.8488294811278+0.139582460657461i</v>
      </c>
      <c r="I3066" t="str">
        <f t="shared" si="1583"/>
        <v>4445.35360482956i</v>
      </c>
      <c r="J3066" t="str">
        <f t="shared" si="1577"/>
        <v>-26747.7179143801+972.501117421352i</v>
      </c>
      <c r="K3066" t="str">
        <f t="shared" si="1584"/>
        <v>0.00603461026565462-0.165976213515257i</v>
      </c>
      <c r="L3066" t="str">
        <f t="shared" si="1585"/>
        <v>0.00126222822859213-0.0294310836881016i</v>
      </c>
      <c r="M3066" t="str">
        <f t="shared" si="1586"/>
        <v>0.00729683849424675-0.195407297203359i</v>
      </c>
      <c r="N3066" t="str">
        <f t="shared" si="1587"/>
        <v>-14.119769897018i</v>
      </c>
      <c r="O3066" t="str">
        <f t="shared" si="1588"/>
        <v>0.0173961665927329-0.999848675244348i</v>
      </c>
      <c r="P3066" t="str">
        <f t="shared" si="1589"/>
        <v>0.982603833407267+0.999848675244348i</v>
      </c>
      <c r="Q3066" t="str">
        <f t="shared" si="1590"/>
        <v>-0.982603833407267+13.1199212217737i</v>
      </c>
      <c r="R3066" t="str">
        <f t="shared" si="1591"/>
        <v>0.07020552849011-0.0801520098369818i</v>
      </c>
      <c r="S3066" t="str">
        <f t="shared" si="1592"/>
        <v>1.52905460186415i</v>
      </c>
      <c r="T3066" t="str">
        <f t="shared" si="1593"/>
        <v>0.122556799489898+0.107348086414107i</v>
      </c>
      <c r="U3066" t="str">
        <f t="shared" si="1594"/>
        <v>0.0000499999999999999-0.000125532356678994i</v>
      </c>
      <c r="V3066" t="str">
        <f t="shared" si="1595"/>
        <v>0.00002-0.00140596239480473i</v>
      </c>
      <c r="W3066" t="str">
        <f t="shared" si="1596"/>
        <v>0.0000422152340279919-0.000116519393246994i</v>
      </c>
      <c r="X3066" t="str">
        <f t="shared" si="1597"/>
        <v>0.0000423044930014101-0.000116444809620133i</v>
      </c>
      <c r="Y3066" t="str">
        <f t="shared" si="1598"/>
        <v>0.009+5.69005261418183i</v>
      </c>
      <c r="Z3066" t="str">
        <f t="shared" si="1599"/>
        <v>-0.000245438155375516-0.0000896096594715022i</v>
      </c>
      <c r="AA3066" t="str">
        <f t="shared" si="1600"/>
        <v>0.0033515406242123-2.10898142565159i</v>
      </c>
      <c r="AB3066" t="str">
        <f t="shared" si="1601"/>
        <v>0.409634253664616+0.358800600567184i</v>
      </c>
      <c r="AC3066" t="str">
        <f t="shared" si="1602"/>
        <v>1.07310129058248-0.0774274123165403i</v>
      </c>
      <c r="AD3066" t="str">
        <f t="shared" si="1603"/>
        <v>0.355752329823273+0.360027134699719i</v>
      </c>
      <c r="AE3066" t="str">
        <f t="shared" si="1604"/>
        <v>-0.0000550532866614235-0.000120243240957488i</v>
      </c>
      <c r="AF3066" t="str">
        <f t="shared" si="1605"/>
        <v>-6.36249087625932-0.13258353075143i</v>
      </c>
      <c r="AG3066" t="str">
        <f t="shared" si="1606"/>
        <v>1.00275294794668-0.0027116276447857i</v>
      </c>
      <c r="AH3066" t="str">
        <f t="shared" si="1607"/>
        <v>0.000331330630919653+0.000771121271227011i</v>
      </c>
      <c r="AI3066">
        <f t="shared" si="1608"/>
        <v>-61.521757191842291</v>
      </c>
      <c r="AJ3066">
        <f t="shared" si="1609"/>
        <v>66.748068932958958</v>
      </c>
      <c r="AK3066"/>
      <c r="AL3066"/>
      <c r="AM3066"/>
      <c r="AN3066"/>
    </row>
    <row r="3067" spans="1:40" x14ac:dyDescent="0.35">
      <c r="A3067"/>
      <c r="B3067">
        <f t="shared" si="1610"/>
        <v>1133000</v>
      </c>
      <c r="C3067" s="237" t="str">
        <f t="shared" si="1578"/>
        <v>-2.5122428881656E-08+0.000912098160363486i</v>
      </c>
      <c r="D3067" s="208" t="str">
        <f t="shared" si="1579"/>
        <v>-2.51366139479108+0.00699275256278673i</v>
      </c>
      <c r="E3067" t="str">
        <f t="shared" si="1580"/>
        <v>20500</v>
      </c>
      <c r="F3067" t="str">
        <f t="shared" si="1581"/>
        <v>0.327868852459016</v>
      </c>
      <c r="G3067" t="str">
        <f t="shared" si="1576"/>
        <v>0.327868852459016</v>
      </c>
      <c r="H3067" t="str">
        <f t="shared" si="1582"/>
        <v>3.84883908455244+0.139459638154293i</v>
      </c>
      <c r="I3067" t="str">
        <f t="shared" si="1583"/>
        <v>4449.28059564654i</v>
      </c>
      <c r="J3067" t="str">
        <f t="shared" si="1577"/>
        <v>-26794.9980075234+973.360217348403i</v>
      </c>
      <c r="K3067" t="str">
        <f t="shared" si="1584"/>
        <v>0.00602397575979426-0.165830096200943i</v>
      </c>
      <c r="L3067" t="str">
        <f t="shared" si="1585"/>
        <v>0.00126000517671102-0.0294052027019623i</v>
      </c>
      <c r="M3067" t="str">
        <f t="shared" si="1586"/>
        <v>0.00728398093650528-0.195235298902905i</v>
      </c>
      <c r="N3067" t="str">
        <f t="shared" si="1587"/>
        <v>-14.1322431919801i</v>
      </c>
      <c r="O3067" t="str">
        <f t="shared" si="1588"/>
        <v>0.00492372927933395-0.999987878371525i</v>
      </c>
      <c r="P3067" t="str">
        <f t="shared" si="1589"/>
        <v>0.995076270720666+0.999987878371525i</v>
      </c>
      <c r="Q3067" t="str">
        <f t="shared" si="1590"/>
        <v>-0.995076270720666+13.1322553136086i</v>
      </c>
      <c r="R3067" t="str">
        <f t="shared" si="1591"/>
        <v>0.0700039083927854-0.0810778859680465i</v>
      </c>
      <c r="S3067" t="str">
        <f t="shared" si="1592"/>
        <v>1.53040535681279i</v>
      </c>
      <c r="T3067" t="str">
        <f t="shared" si="1593"/>
        <v>0.124082031004555+0.107134356402151i</v>
      </c>
      <c r="U3067" t="str">
        <f t="shared" si="1594"/>
        <v>0.0000499999999999999-0.000125421560247679i</v>
      </c>
      <c r="V3067" t="str">
        <f t="shared" si="1595"/>
        <v>0.00002-0.00140472147477401i</v>
      </c>
      <c r="W3067" t="str">
        <f t="shared" si="1596"/>
        <v>0.0000422151311089051-0.000116418801497649i</v>
      </c>
      <c r="X3067" t="str">
        <f t="shared" si="1597"/>
        <v>0.0000423042128062608-0.000116344282596916i</v>
      </c>
      <c r="Y3067" t="str">
        <f t="shared" si="1598"/>
        <v>0.009+5.69507916242758i</v>
      </c>
      <c r="Z3067" t="str">
        <f t="shared" si="1599"/>
        <v>-0.000245009824400353-0.0000895292951550055i</v>
      </c>
      <c r="AA3067" t="str">
        <f t="shared" si="1600"/>
        <v>0.00334562668382098-2.10711994634839i</v>
      </c>
      <c r="AB3067" t="str">
        <f t="shared" si="1601"/>
        <v>0.414732192544978+0.358086228665358i</v>
      </c>
      <c r="AC3067" t="str">
        <f t="shared" si="1602"/>
        <v>1.07293197327075-0.0783620703129524i</v>
      </c>
      <c r="AD3067" t="str">
        <f t="shared" si="1603"/>
        <v>0.360244135253384+0.36005610285269i</v>
      </c>
      <c r="AE3067" t="str">
        <f t="shared" si="1604"/>
        <v>-0.0000560277832150291-0.000120469686047173i</v>
      </c>
      <c r="AF3067" t="str">
        <f t="shared" si="1605"/>
        <v>-6.36250047934352-0.132466885591506i</v>
      </c>
      <c r="AG3067" t="str">
        <f t="shared" si="1606"/>
        <v>1.00275078963143-0.00274350022250424i</v>
      </c>
      <c r="AH3067" t="str">
        <f t="shared" si="1607"/>
        <v>0.000337470312050703+0.000772710546886321i</v>
      </c>
      <c r="AI3067">
        <f t="shared" si="1608"/>
        <v>-61.481500677063401</v>
      </c>
      <c r="AJ3067">
        <f t="shared" si="1609"/>
        <v>66.407386548884844</v>
      </c>
      <c r="AK3067"/>
      <c r="AL3067"/>
      <c r="AM3067"/>
      <c r="AN3067"/>
    </row>
    <row r="3068" spans="1:40" x14ac:dyDescent="0.35">
      <c r="A3068"/>
      <c r="B3068">
        <f t="shared" si="1610"/>
        <v>1134000</v>
      </c>
      <c r="C3068" s="237" t="str">
        <f t="shared" si="1578"/>
        <v>-2.50781407829718E-08+0.000911293840999305i</v>
      </c>
      <c r="D3068" s="208" t="str">
        <f t="shared" si="1579"/>
        <v>-2.51366139445154+0.00698658611432801i</v>
      </c>
      <c r="E3068" t="str">
        <f t="shared" si="1580"/>
        <v>20500</v>
      </c>
      <c r="F3068" t="str">
        <f t="shared" si="1581"/>
        <v>0.327868852459016</v>
      </c>
      <c r="G3068" t="str">
        <f t="shared" si="1576"/>
        <v>0.327868852459016</v>
      </c>
      <c r="H3068" t="str">
        <f t="shared" si="1582"/>
        <v>3.8488486626338+0.139337031281272i</v>
      </c>
      <c r="I3068" t="str">
        <f t="shared" si="1583"/>
        <v>4453.20758646353i</v>
      </c>
      <c r="J3068" t="str">
        <f t="shared" si="1577"/>
        <v>-26842.3198490934+974.219317275454i</v>
      </c>
      <c r="K3068" t="str">
        <f t="shared" si="1584"/>
        <v>0.00601336932858448-0.16568423559903i</v>
      </c>
      <c r="L3068" t="str">
        <f t="shared" si="1585"/>
        <v>0.00125778798898008-0.0293793671102456i</v>
      </c>
      <c r="M3068" t="str">
        <f t="shared" si="1586"/>
        <v>0.00727115731756456-0.195063602709276i</v>
      </c>
      <c r="N3068" t="str">
        <f t="shared" si="1587"/>
        <v>-14.1447164869421i</v>
      </c>
      <c r="O3068" t="str">
        <f t="shared" si="1588"/>
        <v>-0.00754947407303362-0.999971502314551i</v>
      </c>
      <c r="P3068" t="str">
        <f t="shared" si="1589"/>
        <v>1.00754947407303+0.999971502314551i</v>
      </c>
      <c r="Q3068" t="str">
        <f t="shared" si="1590"/>
        <v>-1.00754947407303+13.1447449846275i</v>
      </c>
      <c r="R3068" t="str">
        <f t="shared" si="1591"/>
        <v>0.0697885556427187-0.0819996810792227i</v>
      </c>
      <c r="S3068" t="str">
        <f t="shared" si="1592"/>
        <v>1.53175611176143i</v>
      </c>
      <c r="T3068" t="str">
        <f t="shared" si="1593"/>
        <v>0.125603512655587+0.106899046636737i</v>
      </c>
      <c r="U3068" t="str">
        <f t="shared" si="1594"/>
        <v>0.0000500000000000001-0.000125310959224533i</v>
      </c>
      <c r="V3068" t="str">
        <f t="shared" si="1595"/>
        <v>0.00002-0.00140348274331477i</v>
      </c>
      <c r="W3068" t="str">
        <f t="shared" si="1596"/>
        <v>0.0000422150280997002-0.000116318389126973i</v>
      </c>
      <c r="X3068" t="str">
        <f t="shared" si="1597"/>
        <v>0.0000423039329900493-0.00011624393483671i</v>
      </c>
      <c r="Y3068" t="str">
        <f t="shared" si="1598"/>
        <v>0.009+5.70010571067332i</v>
      </c>
      <c r="Z3068" t="str">
        <f t="shared" si="1599"/>
        <v>-0.000244582626064738-0.0000894490751776666i</v>
      </c>
      <c r="AA3068" t="str">
        <f t="shared" si="1600"/>
        <v>0.00333972838289562-2.10526175025149i</v>
      </c>
      <c r="AB3068" t="str">
        <f t="shared" si="1601"/>
        <v>0.419817597868705+0.357299728523901i</v>
      </c>
      <c r="AC3068" t="str">
        <f t="shared" si="1602"/>
        <v>1.0727487320917-0.0792931505854033i</v>
      </c>
      <c r="AD3068" t="str">
        <f t="shared" si="1603"/>
        <v>0.364735696020678+0.360029109742472i</v>
      </c>
      <c r="AE3068" t="str">
        <f t="shared" si="1604"/>
        <v>-0.0000570037434487844-0.000120682135813895i</v>
      </c>
      <c r="AF3068" t="str">
        <f t="shared" si="1605"/>
        <v>-6.36251005708534-0.132350445166944i</v>
      </c>
      <c r="AG3068" t="str">
        <f t="shared" si="1606"/>
        <v>1.00274820854738-0.00277531539145691i</v>
      </c>
      <c r="AH3068" t="str">
        <f t="shared" si="1607"/>
        <v>0.000343621531208161+0.000774211736460849i</v>
      </c>
      <c r="AI3068">
        <f t="shared" si="1608"/>
        <v>-61.441904610656749</v>
      </c>
      <c r="AJ3068">
        <f t="shared" si="1609"/>
        <v>66.066721878670293</v>
      </c>
      <c r="AK3068"/>
      <c r="AL3068"/>
      <c r="AM3068"/>
      <c r="AN3068"/>
    </row>
    <row r="3069" spans="1:40" x14ac:dyDescent="0.35">
      <c r="A3069"/>
      <c r="B3069">
        <f t="shared" si="1610"/>
        <v>1135000</v>
      </c>
      <c r="C3069" s="237" t="str">
        <f t="shared" si="1578"/>
        <v>-2.50339696937649E-08+0.000910490938937964i</v>
      </c>
      <c r="D3069" s="208" t="str">
        <f t="shared" si="1579"/>
        <v>-2.51366139411289+0.00698043053185773i</v>
      </c>
      <c r="E3069" t="str">
        <f t="shared" si="1580"/>
        <v>20500</v>
      </c>
      <c r="F3069" t="str">
        <f t="shared" si="1581"/>
        <v>0.327868852459016</v>
      </c>
      <c r="G3069" t="str">
        <f t="shared" si="1576"/>
        <v>0.327868852459016</v>
      </c>
      <c r="H3069" t="str">
        <f t="shared" si="1582"/>
        <v>3.84885821546092+0.139214639471919i</v>
      </c>
      <c r="I3069" t="str">
        <f t="shared" si="1583"/>
        <v>4457.13457728052i</v>
      </c>
      <c r="J3069" t="str">
        <f t="shared" si="1577"/>
        <v>-26889.6834390899+975.078417202505i</v>
      </c>
      <c r="K3069" t="str">
        <f t="shared" si="1584"/>
        <v>0.00600279087333185-0.165538631034461i</v>
      </c>
      <c r="L3069" t="str">
        <f t="shared" si="1585"/>
        <v>0.00125557664480472-0.0293535767938469i</v>
      </c>
      <c r="M3069" t="str">
        <f t="shared" si="1586"/>
        <v>0.00725836751813657-0.194892207828308i</v>
      </c>
      <c r="N3069" t="str">
        <f t="shared" si="1587"/>
        <v>-14.1571897819041i</v>
      </c>
      <c r="O3069" t="str">
        <f t="shared" si="1588"/>
        <v>-0.0200215028701466-0.999799549621233i</v>
      </c>
      <c r="P3069" t="str">
        <f t="shared" si="1589"/>
        <v>1.02002150287015+0.999799549621233i</v>
      </c>
      <c r="Q3069" t="str">
        <f t="shared" si="1590"/>
        <v>-1.02002150287015+13.1573902322829i</v>
      </c>
      <c r="R3069" t="str">
        <f t="shared" si="1591"/>
        <v>0.0695595572386266-0.0829171840101595i</v>
      </c>
      <c r="S3069" t="str">
        <f t="shared" si="1592"/>
        <v>1.53310686671008i</v>
      </c>
      <c r="T3069" t="str">
        <f t="shared" si="1593"/>
        <v>0.127120904174239+0.106642234847851i</v>
      </c>
      <c r="U3069" t="str">
        <f t="shared" si="1594"/>
        <v>0.0000499999999999999-0.000125200553093058i</v>
      </c>
      <c r="V3069" t="str">
        <f t="shared" si="1595"/>
        <v>0.00002-0.00140224619464225i</v>
      </c>
      <c r="W3069" t="str">
        <f t="shared" si="1596"/>
        <v>0.0000422149250003784-0.000116218155660792i</v>
      </c>
      <c r="X3069" t="str">
        <f t="shared" si="1597"/>
        <v>0.0000423036535511248-0.00011614376586565i</v>
      </c>
      <c r="Y3069" t="str">
        <f t="shared" si="1598"/>
        <v>0.009+5.70513225891906i</v>
      </c>
      <c r="Z3069" t="str">
        <f t="shared" si="1599"/>
        <v>-0.000244156556378611-0.0000893689991481448i</v>
      </c>
      <c r="AA3069" t="str">
        <f t="shared" si="1600"/>
        <v>0.00333384566633894-2.10340682868218i</v>
      </c>
      <c r="AB3069" t="str">
        <f t="shared" si="1601"/>
        <v>0.424889332320381+0.356441359947776i</v>
      </c>
      <c r="AC3069" t="str">
        <f t="shared" si="1602"/>
        <v>1.07255164653006-0.0802204376694493i</v>
      </c>
      <c r="AD3069" t="str">
        <f t="shared" si="1603"/>
        <v>0.369226315914997+0.359946169360279i</v>
      </c>
      <c r="AE3069" t="str">
        <f t="shared" si="1604"/>
        <v>-0.0000579809969152301-0.000120880603505158i</v>
      </c>
      <c r="AF3069" t="str">
        <f t="shared" si="1605"/>
        <v>-6.36251960957381-0.132234208940061i</v>
      </c>
      <c r="AG3069" t="str">
        <f t="shared" si="1606"/>
        <v>1.0027452059104-0.00280706800027751i</v>
      </c>
      <c r="AH3069" t="str">
        <f t="shared" si="1607"/>
        <v>0.000349783220084173+0.000775624896712749i</v>
      </c>
      <c r="AI3069">
        <f t="shared" si="1608"/>
        <v>-61.402960578990616</v>
      </c>
      <c r="AJ3069">
        <f t="shared" si="1609"/>
        <v>65.726074507290221</v>
      </c>
      <c r="AK3069"/>
      <c r="AL3069"/>
      <c r="AM3069"/>
      <c r="AN3069"/>
    </row>
    <row r="3070" spans="1:40" x14ac:dyDescent="0.35">
      <c r="A3070"/>
      <c r="B3070">
        <f t="shared" si="1610"/>
        <v>1136000</v>
      </c>
      <c r="C3070" s="237" t="str">
        <f t="shared" si="1578"/>
        <v>-2.49899152022116E-08+0.000909689450436589i</v>
      </c>
      <c r="D3070" s="208" t="str">
        <f t="shared" si="1579"/>
        <v>-2.51366139377514+0.00697428578668052i</v>
      </c>
      <c r="E3070" t="str">
        <f t="shared" si="1580"/>
        <v>20500</v>
      </c>
      <c r="F3070" t="str">
        <f t="shared" si="1581"/>
        <v>0.327868852459016</v>
      </c>
      <c r="G3070" t="str">
        <f t="shared" si="1576"/>
        <v>0.327868852459016</v>
      </c>
      <c r="H3070" t="str">
        <f t="shared" si="1582"/>
        <v>3.84886774312249+0.139092462161737i</v>
      </c>
      <c r="I3070" t="str">
        <f t="shared" si="1583"/>
        <v>4461.06156809751i</v>
      </c>
      <c r="J3070" t="str">
        <f t="shared" si="1577"/>
        <v>-26937.0887775131+975.937517129555i</v>
      </c>
      <c r="K3070" t="str">
        <f t="shared" si="1584"/>
        <v>0.00599224029577595-0.165393281834538i</v>
      </c>
      <c r="L3070" t="str">
        <f t="shared" si="1585"/>
        <v>0.00125337112368071-0.0293278316340777i</v>
      </c>
      <c r="M3070" t="str">
        <f t="shared" si="1586"/>
        <v>0.00724561141945666-0.194721113468616i</v>
      </c>
      <c r="N3070" t="str">
        <f t="shared" si="1587"/>
        <v>-14.1696630768662i</v>
      </c>
      <c r="O3070" t="str">
        <f t="shared" si="1588"/>
        <v>-0.0324904167005204-0.999472047044151i</v>
      </c>
      <c r="P3070" t="str">
        <f t="shared" si="1589"/>
        <v>1.03249041670052+0.999472047044151i</v>
      </c>
      <c r="Q3070" t="str">
        <f t="shared" si="1590"/>
        <v>-1.03249041670052+13.170191029822i</v>
      </c>
      <c r="R3070" t="str">
        <f t="shared" si="1591"/>
        <v>0.0693170039575733-0.0838301856443177i</v>
      </c>
      <c r="S3070" t="str">
        <f t="shared" si="1592"/>
        <v>1.53445762165872i</v>
      </c>
      <c r="T3070" t="str">
        <f t="shared" si="1593"/>
        <v>0.128633867286989+0.106364005033246i</v>
      </c>
      <c r="U3070" t="str">
        <f t="shared" si="1594"/>
        <v>0.0000500000000000001-0.000125090341338575i</v>
      </c>
      <c r="V3070" t="str">
        <f t="shared" si="1595"/>
        <v>0.00002-0.00140101182299204i</v>
      </c>
      <c r="W3070" t="str">
        <f t="shared" si="1596"/>
        <v>0.0000422148218109431-0.000116118100626604i</v>
      </c>
      <c r="X3070" t="str">
        <f t="shared" si="1597"/>
        <v>0.0000423033744878454-0.00011604377521154i</v>
      </c>
      <c r="Y3070" t="str">
        <f t="shared" si="1598"/>
        <v>0.009+5.71015880716481i</v>
      </c>
      <c r="Z3070" t="str">
        <f t="shared" si="1599"/>
        <v>-0.000243731611369476-0.0000892890666765245i</v>
      </c>
      <c r="AA3070" t="str">
        <f t="shared" si="1600"/>
        <v>0.00332797847929612-2.10155517299235i</v>
      </c>
      <c r="AB3070" t="str">
        <f t="shared" si="1601"/>
        <v>0.429946265253462+0.355511403691352i</v>
      </c>
      <c r="AC3070" t="str">
        <f t="shared" si="1602"/>
        <v>1.07234079994684-0.0811437180154939i</v>
      </c>
      <c r="AD3070" t="str">
        <f t="shared" si="1603"/>
        <v>0.373715299121012+0.359807304320073i</v>
      </c>
      <c r="AE3070" t="str">
        <f t="shared" si="1604"/>
        <v>-0.0000589593736620545-0.000121065104325692i</v>
      </c>
      <c r="AF3070" t="str">
        <f t="shared" si="1605"/>
        <v>-6.36252913689763-0.132118176375056i</v>
      </c>
      <c r="AG3070" t="str">
        <f t="shared" si="1606"/>
        <v>1.00274178299769-0.0028387529186458i</v>
      </c>
      <c r="AH3070" t="str">
        <f t="shared" si="1607"/>
        <v>0.000355954313174155+0.000776950096443159i</v>
      </c>
      <c r="AI3070">
        <f t="shared" si="1608"/>
        <v>-61.364660375560945</v>
      </c>
      <c r="AJ3070">
        <f t="shared" si="1609"/>
        <v>65.38544401786568</v>
      </c>
      <c r="AK3070"/>
      <c r="AL3070"/>
      <c r="AM3070"/>
      <c r="AN3070"/>
    </row>
    <row r="3071" spans="1:40" x14ac:dyDescent="0.35">
      <c r="A3071"/>
      <c r="B3071">
        <f t="shared" si="1610"/>
        <v>1137000</v>
      </c>
      <c r="C3071" s="237" t="str">
        <f t="shared" si="1578"/>
        <v>-2.49459768982982E-08+0.000908889371765468i</v>
      </c>
      <c r="D3071" s="208" t="str">
        <f t="shared" si="1579"/>
        <v>-2.51366139343828+0.00696815185020192i</v>
      </c>
      <c r="E3071" t="str">
        <f t="shared" si="1580"/>
        <v>20500</v>
      </c>
      <c r="F3071" t="str">
        <f t="shared" si="1581"/>
        <v>0.327868852459016</v>
      </c>
      <c r="G3071" t="str">
        <f t="shared" si="1576"/>
        <v>0.327868852459016</v>
      </c>
      <c r="H3071" t="str">
        <f t="shared" si="1582"/>
        <v>3.84887724570677+0.138970498788195i</v>
      </c>
      <c r="I3071" t="str">
        <f t="shared" si="1583"/>
        <v>4464.98855891449i</v>
      </c>
      <c r="J3071" t="str">
        <f t="shared" si="1577"/>
        <v>-26984.5358643628+976.796617056606i</v>
      </c>
      <c r="K3071" t="str">
        <f t="shared" si="1584"/>
        <v>0.00598171749808736-0.165248187328919i</v>
      </c>
      <c r="L3071" t="str">
        <f t="shared" si="1585"/>
        <v>0.00125117140519353-0.0293021315126627i</v>
      </c>
      <c r="M3071" t="str">
        <f t="shared" si="1586"/>
        <v>0.00723288890328089-0.194550318841582i</v>
      </c>
      <c r="N3071" t="str">
        <f t="shared" si="1587"/>
        <v>-14.1821363718282i</v>
      </c>
      <c r="O3071" t="str">
        <f t="shared" si="1588"/>
        <v>-0.0449542756369965-0.998989045536513i</v>
      </c>
      <c r="P3071" t="str">
        <f t="shared" si="1589"/>
        <v>1.044954275637+0.998989045536513i</v>
      </c>
      <c r="Q3071" t="str">
        <f t="shared" si="1590"/>
        <v>-1.044954275637+13.1831473262917i</v>
      </c>
      <c r="R3071" t="str">
        <f t="shared" si="1591"/>
        <v>0.0690609902985271-0.084738478989858i</v>
      </c>
      <c r="S3071" t="str">
        <f t="shared" si="1592"/>
        <v>1.53580837660736i</v>
      </c>
      <c r="T3071" t="str">
        <f t="shared" si="1593"/>
        <v>0.130142065853591+0.106064447397278i</v>
      </c>
      <c r="U3071" t="str">
        <f t="shared" si="1594"/>
        <v>0.0000500000000000001-0.000124980323448215i</v>
      </c>
      <c r="V3071" t="str">
        <f t="shared" si="1595"/>
        <v>0.00002-0.00139977962262001i</v>
      </c>
      <c r="W3071" t="str">
        <f t="shared" si="1596"/>
        <v>0.000042214718531395-0.000116018223553566i</v>
      </c>
      <c r="X3071" t="str">
        <f t="shared" si="1597"/>
        <v>0.0000423030957985748-0.000115943962403842i</v>
      </c>
      <c r="Y3071" t="str">
        <f t="shared" si="1598"/>
        <v>0.009+5.71518535541055i</v>
      </c>
      <c r="Z3071" t="str">
        <f t="shared" si="1599"/>
        <v>-0.000243307787082289-0.0000892092773743014i</v>
      </c>
      <c r="AA3071" t="str">
        <f t="shared" si="1600"/>
        <v>0.00332212676715347-2.09970677456429i</v>
      </c>
      <c r="AB3071" t="str">
        <f t="shared" si="1601"/>
        <v>0.434987273151673+0.354510161253967i</v>
      </c>
      <c r="AC3071" t="str">
        <f t="shared" si="1602"/>
        <v>1.07211627952559-0.0820627800722542i</v>
      </c>
      <c r="AD3071" t="str">
        <f t="shared" si="1603"/>
        <v>0.378201950323776+0.359612545848934i</v>
      </c>
      <c r="AE3071" t="str">
        <f t="shared" si="1604"/>
        <v>-0.0000599387042535673-0.000121235655427468i</v>
      </c>
      <c r="AF3071" t="str">
        <f t="shared" si="1605"/>
        <v>-6.36253863914505-0.132002346937993i</v>
      </c>
      <c r="AG3071" t="str">
        <f t="shared" si="1606"/>
        <v>1.00273794114749-0.00287036503799768i</v>
      </c>
      <c r="AH3071" t="str">
        <f t="shared" si="1607"/>
        <v>0.000362133747902199+0.000778187416434376i</v>
      </c>
      <c r="AI3071">
        <f t="shared" si="1608"/>
        <v>-61.326995994718317</v>
      </c>
      <c r="AJ3071">
        <f t="shared" si="1609"/>
        <v>65.044829991737529</v>
      </c>
      <c r="AK3071"/>
      <c r="AL3071"/>
      <c r="AM3071"/>
      <c r="AN3071"/>
    </row>
    <row r="3072" spans="1:40" x14ac:dyDescent="0.35">
      <c r="A3072"/>
      <c r="B3072">
        <f t="shared" si="1610"/>
        <v>1138000</v>
      </c>
      <c r="C3072" s="237" t="str">
        <f t="shared" si="1578"/>
        <v>-2.49021543738117E-08+0.000908090699207999i</v>
      </c>
      <c r="D3072" s="208" t="str">
        <f t="shared" si="1579"/>
        <v>-2.5136613931023+0.00696202869392799i</v>
      </c>
      <c r="E3072" t="str">
        <f t="shared" si="1580"/>
        <v>20500</v>
      </c>
      <c r="F3072" t="str">
        <f t="shared" si="1581"/>
        <v>0.327868852459016</v>
      </c>
      <c r="G3072" t="str">
        <f t="shared" si="1576"/>
        <v>0.327868852459016</v>
      </c>
      <c r="H3072" t="str">
        <f t="shared" si="1582"/>
        <v>3.84888672330163+0.138848748790728i</v>
      </c>
      <c r="I3072" t="str">
        <f t="shared" si="1583"/>
        <v>4468.91554973148i</v>
      </c>
      <c r="J3072" t="str">
        <f t="shared" si="1577"/>
        <v>-27032.0246996392+977.655716983656i</v>
      </c>
      <c r="K3072" t="str">
        <f t="shared" si="1584"/>
        <v>0.00597122238286507-0.1651033468496i</v>
      </c>
      <c r="L3072" t="str">
        <f t="shared" si="1585"/>
        <v>0.00124897746901805-0.0292764763117386i</v>
      </c>
      <c r="M3072" t="str">
        <f t="shared" si="1586"/>
        <v>0.00722019985188312-0.194379823161339i</v>
      </c>
      <c r="N3072" t="str">
        <f t="shared" si="1587"/>
        <v>-14.1946096667902i</v>
      </c>
      <c r="O3072" t="str">
        <f t="shared" si="1588"/>
        <v>-0.0574111405391658-0.998350620244207i</v>
      </c>
      <c r="P3072" t="str">
        <f t="shared" si="1589"/>
        <v>1.05741114053917+0.998350620244207i</v>
      </c>
      <c r="Q3072" t="str">
        <f t="shared" si="1590"/>
        <v>-1.05741114053917+13.196259046546i</v>
      </c>
      <c r="R3072" t="str">
        <f t="shared" si="1591"/>
        <v>0.0687916144238693-0.0856418592587762i</v>
      </c>
      <c r="S3072" t="str">
        <f t="shared" si="1592"/>
        <v>1.53715913155601i</v>
      </c>
      <c r="T3072" t="str">
        <f t="shared" si="1593"/>
        <v>0.131645166003062+0.105743658286131i</v>
      </c>
      <c r="U3072" t="str">
        <f t="shared" si="1594"/>
        <v>0.0000500000000000001-0.000124870498910915i</v>
      </c>
      <c r="V3072" t="str">
        <f t="shared" si="1595"/>
        <v>0.00002-0.00139854958780224i</v>
      </c>
      <c r="W3072" t="str">
        <f t="shared" si="1596"/>
        <v>0.0000422146151617367-0.000115918523972496i</v>
      </c>
      <c r="X3072" t="str">
        <f t="shared" si="1597"/>
        <v>0.0000423028174816845-0.000115844326973676i</v>
      </c>
      <c r="Y3072" t="str">
        <f t="shared" si="1598"/>
        <v>0.009+5.7202119036563i</v>
      </c>
      <c r="Z3072" t="str">
        <f t="shared" si="1599"/>
        <v>-0.000242885079579383-0.0000891296308543804i</v>
      </c>
      <c r="AA3072" t="str">
        <f t="shared" si="1600"/>
        <v>0.00331629047553716-2.09786162481059i</v>
      </c>
      <c r="AB3072" t="str">
        <f t="shared" si="1601"/>
        <v>0.440011240083532+0.353437954663428i</v>
      </c>
      <c r="AC3072" t="str">
        <f t="shared" si="1602"/>
        <v>1.07187817621646-0.0829774143685277i</v>
      </c>
      <c r="AD3072" t="str">
        <f t="shared" si="1603"/>
        <v>0.382685574814309+0.3593619337762i</v>
      </c>
      <c r="AE3072" t="str">
        <f t="shared" si="1604"/>
        <v>-0.0000609188197920661-0.000121392275899529i</v>
      </c>
      <c r="AF3072" t="str">
        <f t="shared" si="1605"/>
        <v>-6.36254811640393-0.1318867200968i</v>
      </c>
      <c r="AG3072" t="str">
        <f t="shared" si="1606"/>
        <v>1.00273368175867-0.00290189927223203i</v>
      </c>
      <c r="AH3072" t="str">
        <f t="shared" si="1607"/>
        <v>0.000368320464746003+0.000779336949391264i</v>
      </c>
      <c r="AI3072">
        <f t="shared" si="1608"/>
        <v>-61.289959625632477</v>
      </c>
      <c r="AJ3072">
        <f t="shared" si="1609"/>
        <v>64.704232008519639</v>
      </c>
      <c r="AK3072"/>
      <c r="AL3072"/>
      <c r="AM3072"/>
      <c r="AN3072"/>
    </row>
    <row r="3073" spans="1:40" x14ac:dyDescent="0.35">
      <c r="A3073"/>
      <c r="B3073">
        <f t="shared" si="1610"/>
        <v>1139000</v>
      </c>
      <c r="C3073" s="237" t="str">
        <f t="shared" si="1578"/>
        <v>-2.48584472223307E-08+0.000907293429060639i</v>
      </c>
      <c r="D3073" s="208" t="str">
        <f t="shared" si="1579"/>
        <v>-2.51366139276722+0.0069559162894649i</v>
      </c>
      <c r="E3073" t="str">
        <f t="shared" si="1580"/>
        <v>20500</v>
      </c>
      <c r="F3073" t="str">
        <f t="shared" si="1581"/>
        <v>0.327868852459016</v>
      </c>
      <c r="G3073" t="str">
        <f t="shared" si="1576"/>
        <v>0.327868852459016</v>
      </c>
      <c r="H3073" t="str">
        <f t="shared" si="1582"/>
        <v>3.8488961759946+0.138727211610722i</v>
      </c>
      <c r="I3073" t="str">
        <f t="shared" si="1583"/>
        <v>4472.84254054847i</v>
      </c>
      <c r="J3073" t="str">
        <f t="shared" si="1577"/>
        <v>-27079.5552833422+978.514816910708i</v>
      </c>
      <c r="K3073" t="str">
        <f t="shared" si="1584"/>
        <v>0.00596075485313456-0.164958759730909i</v>
      </c>
      <c r="L3073" t="str">
        <f t="shared" si="1585"/>
        <v>0.00124678929491798-0.0292508659138527i</v>
      </c>
      <c r="M3073" t="str">
        <f t="shared" si="1586"/>
        <v>0.00720754414805254-0.194209625644762i</v>
      </c>
      <c r="N3073" t="str">
        <f t="shared" si="1587"/>
        <v>-14.2070829617523i</v>
      </c>
      <c r="O3073" t="str">
        <f t="shared" si="1588"/>
        <v>-0.0698590733547586-0.997556870494116i</v>
      </c>
      <c r="P3073" t="str">
        <f t="shared" si="1589"/>
        <v>1.06985907335476+0.997556870494116i</v>
      </c>
      <c r="Q3073" t="str">
        <f t="shared" si="1590"/>
        <v>-1.06985907335476+13.2095260912582i</v>
      </c>
      <c r="R3073" t="str">
        <f t="shared" si="1591"/>
        <v>0.0685089780989326-0.0865401239440893i</v>
      </c>
      <c r="S3073" t="str">
        <f t="shared" si="1592"/>
        <v>1.53850988650465i</v>
      </c>
      <c r="T3073" t="str">
        <f t="shared" si="1593"/>
        <v>0.133142836267319+0.105401740119538i</v>
      </c>
      <c r="U3073" t="str">
        <f t="shared" si="1594"/>
        <v>0.0000500000000000001-0.000124760867217402i</v>
      </c>
      <c r="V3073" t="str">
        <f t="shared" si="1595"/>
        <v>0.00002-0.0013973217128349i</v>
      </c>
      <c r="W3073" t="str">
        <f t="shared" si="1596"/>
        <v>0.0000422145117019705-0.000115819001415855i</v>
      </c>
      <c r="X3073" t="str">
        <f t="shared" si="1597"/>
        <v>0.0000423025395355545-0.000115744868453809i</v>
      </c>
      <c r="Y3073" t="str">
        <f t="shared" si="1598"/>
        <v>0.009+5.72523845190204i</v>
      </c>
      <c r="Z3073" t="str">
        <f t="shared" si="1599"/>
        <v>-0.000242463484940372-0.0000890501267310713i</v>
      </c>
      <c r="AA3073" t="str">
        <f t="shared" si="1600"/>
        <v>0.003310469550312-2.09601971517401i</v>
      </c>
      <c r="AB3073" t="str">
        <f t="shared" si="1601"/>
        <v>0.445017058149017+0.35229512624779i</v>
      </c>
      <c r="AC3073" t="str">
        <f t="shared" si="1602"/>
        <v>1.0716265846783-0.0838874135930792i</v>
      </c>
      <c r="AD3073" t="str">
        <f t="shared" si="1603"/>
        <v>0.387165478594644+0.359055516521298i</v>
      </c>
      <c r="AE3073" t="str">
        <f t="shared" si="1604"/>
        <v>-0.0000618995519389527-0.000121534986757568i</v>
      </c>
      <c r="AF3073" t="str">
        <f t="shared" si="1605"/>
        <v>-6.36255756876182-0.131771295321257i</v>
      </c>
      <c r="AG3073" t="str">
        <f t="shared" si="1606"/>
        <v>1.00272900629041-0.00293335055840972i</v>
      </c>
      <c r="AH3073" t="str">
        <f t="shared" si="1607"/>
        <v>0.000374513407360309+0.000780398799881241i</v>
      </c>
      <c r="AI3073">
        <f t="shared" si="1608"/>
        <v>-61.253543646493789</v>
      </c>
      <c r="AJ3073">
        <f t="shared" si="1609"/>
        <v>64.363649646175503</v>
      </c>
      <c r="AK3073"/>
      <c r="AL3073"/>
      <c r="AM3073"/>
      <c r="AN3073"/>
    </row>
    <row r="3074" spans="1:40" x14ac:dyDescent="0.35">
      <c r="A3074"/>
      <c r="B3074">
        <f t="shared" si="1610"/>
        <v>1140000</v>
      </c>
      <c r="C3074" s="237" t="str">
        <f t="shared" si="1578"/>
        <v>-2.48148550392149E-08+0.000906497557632832i</v>
      </c>
      <c r="D3074" s="208" t="str">
        <f t="shared" si="1579"/>
        <v>-2.51366139243301+0.00694981460851838i</v>
      </c>
      <c r="E3074" t="str">
        <f t="shared" si="1580"/>
        <v>20500</v>
      </c>
      <c r="F3074" t="str">
        <f t="shared" si="1581"/>
        <v>0.327868852459016</v>
      </c>
      <c r="G3074" t="str">
        <f t="shared" si="1576"/>
        <v>0.327868852459016</v>
      </c>
      <c r="H3074" t="str">
        <f t="shared" si="1582"/>
        <v>3.84890560387276+0.138605886691511i</v>
      </c>
      <c r="I3074" t="str">
        <f t="shared" si="1583"/>
        <v>4476.76953136545i</v>
      </c>
      <c r="J3074" t="str">
        <f t="shared" si="1577"/>
        <v>-27127.1276154719+979.373916837758i</v>
      </c>
      <c r="K3074" t="str">
        <f t="shared" si="1584"/>
        <v>0.00595031481234523-0.164814425309493i</v>
      </c>
      <c r="L3074" t="str">
        <f t="shared" si="1585"/>
        <v>0.00124460686274542-0.02922530020196i</v>
      </c>
      <c r="M3074" t="str">
        <f t="shared" si="1586"/>
        <v>0.00719492167509065-0.194039725511453i</v>
      </c>
      <c r="N3074" t="str">
        <f t="shared" si="1587"/>
        <v>-14.2195562567143i</v>
      </c>
      <c r="O3074" t="str">
        <f t="shared" si="1588"/>
        <v>-0.0822961374208655-0.996607919778689i</v>
      </c>
      <c r="P3074" t="str">
        <f t="shared" si="1589"/>
        <v>1.08229613742087+0.996607919778689i</v>
      </c>
      <c r="Q3074" t="str">
        <f t="shared" si="1590"/>
        <v>-1.08229613742087+13.2229483369356i</v>
      </c>
      <c r="R3074" t="str">
        <f t="shared" si="1591"/>
        <v>0.0682131866296415-0.08743307289509i</v>
      </c>
      <c r="S3074" t="str">
        <f t="shared" si="1592"/>
        <v>1.53986064145329i</v>
      </c>
      <c r="T3074" t="str">
        <f t="shared" si="1593"/>
        <v>0.134634747712466+0.105038801319093i</v>
      </c>
      <c r="U3074" t="str">
        <f t="shared" si="1594"/>
        <v>0.00005-0.000124651427860194i</v>
      </c>
      <c r="V3074" t="str">
        <f t="shared" si="1595"/>
        <v>0.00002-0.00139609599203417i</v>
      </c>
      <c r="W3074" t="str">
        <f t="shared" si="1596"/>
        <v>0.0000422144081520979-0.000115719655417745i</v>
      </c>
      <c r="X3074" t="str">
        <f t="shared" si="1597"/>
        <v>0.0000423022619585694-0.000115645586378642i</v>
      </c>
      <c r="Y3074" t="str">
        <f t="shared" si="1598"/>
        <v>0.009+5.73026500014778i</v>
      </c>
      <c r="Z3074" t="str">
        <f t="shared" si="1599"/>
        <v>-0.000242042999262048-0.000088970764620074i</v>
      </c>
      <c r="AA3074" t="str">
        <f t="shared" si="1600"/>
        <v>0.00330466393758012-2.09418103712731i</v>
      </c>
      <c r="AB3074" t="str">
        <f t="shared" si="1601"/>
        <v>0.450003627918382+0.351082038395749i</v>
      </c>
      <c r="AC3074" t="str">
        <f t="shared" si="1602"/>
        <v>1.07136160321869-0.0847925726726523i</v>
      </c>
      <c r="AD3074" t="str">
        <f t="shared" si="1603"/>
        <v>0.391640968482656+0.358693351080419i</v>
      </c>
      <c r="AE3074" t="str">
        <f t="shared" si="1604"/>
        <v>-0.0000628807329356738-0.000121663810933307i</v>
      </c>
      <c r="AF3074" t="str">
        <f t="shared" si="1605"/>
        <v>-6.36256699630577-0.131656072082993i</v>
      </c>
      <c r="AG3074" t="str">
        <f t="shared" si="1606"/>
        <v>1.00272391626186-0.00296471385744725i</v>
      </c>
      <c r="AH3074" t="str">
        <f t="shared" si="1607"/>
        <v>0.000380711522699368+0.00078137308427326i</v>
      </c>
      <c r="AI3074">
        <f t="shared" si="1608"/>
        <v>-61.217740618935068</v>
      </c>
      <c r="AJ3074">
        <f t="shared" si="1609"/>
        <v>64.023082481095756</v>
      </c>
      <c r="AK3074"/>
      <c r="AL3074"/>
      <c r="AM3074"/>
      <c r="AN3074"/>
    </row>
    <row r="3075" spans="1:40" x14ac:dyDescent="0.35">
      <c r="A3075"/>
      <c r="B3075">
        <f t="shared" si="1610"/>
        <v>1141000</v>
      </c>
      <c r="C3075" s="237" t="str">
        <f t="shared" si="1578"/>
        <v>-2.47713774215969E-08+0.000905703081246962i</v>
      </c>
      <c r="D3075" s="208" t="str">
        <f t="shared" si="1579"/>
        <v>-2.51366139209968+0.00694372362289338i</v>
      </c>
      <c r="E3075" t="str">
        <f t="shared" si="1580"/>
        <v>20500</v>
      </c>
      <c r="F3075" t="str">
        <f t="shared" si="1581"/>
        <v>0.327868852459016</v>
      </c>
      <c r="G3075" t="str">
        <f t="shared" si="1576"/>
        <v>0.327868852459016</v>
      </c>
      <c r="H3075" t="str">
        <f t="shared" si="1582"/>
        <v>3.84891500702288+0.138484773478363i</v>
      </c>
      <c r="I3075" t="str">
        <f t="shared" si="1583"/>
        <v>4480.69652218244i</v>
      </c>
      <c r="J3075" t="str">
        <f t="shared" si="1577"/>
        <v>-27174.7416960281+980.233016764809i</v>
      </c>
      <c r="K3075" t="str">
        <f t="shared" si="1584"/>
        <v>0.0059399021643686-0.164670342924313i</v>
      </c>
      <c r="L3075" t="str">
        <f t="shared" si="1585"/>
        <v>0.00124243015244042-0.0291997790594226i</v>
      </c>
      <c r="M3075" t="str">
        <f t="shared" si="1586"/>
        <v>0.00718233231680902-0.193870121983736i</v>
      </c>
      <c r="N3075" t="str">
        <f t="shared" si="1587"/>
        <v>-14.2320295516763i</v>
      </c>
      <c r="O3075" t="str">
        <f t="shared" si="1588"/>
        <v>-0.0947203977658519-0.995503915736688i</v>
      </c>
      <c r="P3075" t="str">
        <f t="shared" si="1589"/>
        <v>1.09472039776585+0.995503915736688i</v>
      </c>
      <c r="Q3075" t="str">
        <f t="shared" si="1590"/>
        <v>-1.09472039776585+13.2365256359396i</v>
      </c>
      <c r="R3075" t="str">
        <f t="shared" si="1591"/>
        <v>0.0679043487982915-0.0883205083906718i</v>
      </c>
      <c r="S3075" t="str">
        <f t="shared" si="1592"/>
        <v>1.54121139640194i</v>
      </c>
      <c r="T3075" t="str">
        <f t="shared" si="1593"/>
        <v>0.136120574067717+0.104654956233179i</v>
      </c>
      <c r="U3075" t="str">
        <f t="shared" si="1594"/>
        <v>0.00005-0.000124542180333585i</v>
      </c>
      <c r="V3075" t="str">
        <f t="shared" si="1595"/>
        <v>0.00002-0.00139487241973616i</v>
      </c>
      <c r="W3075" t="str">
        <f t="shared" si="1596"/>
        <v>0.000042214304512121-0.000115620485513901i</v>
      </c>
      <c r="X3075" t="str">
        <f t="shared" si="1597"/>
        <v>0.0000423019847491227-0.000115546480284212i</v>
      </c>
      <c r="Y3075" t="str">
        <f t="shared" si="1598"/>
        <v>0.009+5.73529154839353i</v>
      </c>
      <c r="Z3075" t="str">
        <f t="shared" si="1599"/>
        <v>-0.000241623618658306-0.000088891544138481i</v>
      </c>
      <c r="AA3075" t="str">
        <f t="shared" si="1600"/>
        <v>0.00329887358367974-2.09234558217318i</v>
      </c>
      <c r="AB3075" t="str">
        <f t="shared" si="1601"/>
        <v>0.454969858863069+0.349799073305721i</v>
      </c>
      <c r="AC3075" t="str">
        <f t="shared" si="1602"/>
        <v>1.07108333373206-0.0856926888481128i</v>
      </c>
      <c r="AD3075" t="str">
        <f t="shared" si="1603"/>
        <v>0.396111352216884+0.358275503011836i</v>
      </c>
      <c r="AE3075" t="str">
        <f t="shared" si="1604"/>
        <v>-0.000063862195624565-0.000121778773263685i</v>
      </c>
      <c r="AF3075" t="str">
        <f t="shared" si="1605"/>
        <v>-6.36257639912256-0.13154104985547i</v>
      </c>
      <c r="AG3075" t="str">
        <f t="shared" si="1606"/>
        <v>1.00271841325168-0.00299598415480682i</v>
      </c>
      <c r="AH3075" t="str">
        <f t="shared" si="1607"/>
        <v>0.000386913761139006+0.000782259930675991i</v>
      </c>
      <c r="AI3075">
        <f t="shared" si="1608"/>
        <v>-61.182543282659708</v>
      </c>
      <c r="AJ3075">
        <f t="shared" si="1609"/>
        <v>63.682530088148987</v>
      </c>
      <c r="AK3075"/>
      <c r="AL3075"/>
      <c r="AM3075"/>
      <c r="AN3075"/>
    </row>
    <row r="3076" spans="1:40" x14ac:dyDescent="0.35">
      <c r="A3076"/>
      <c r="B3076">
        <f t="shared" si="1610"/>
        <v>1142000</v>
      </c>
      <c r="C3076" s="237" t="str">
        <f t="shared" si="1578"/>
        <v>-2.47280139683723E-08+0.000904909996238299i</v>
      </c>
      <c r="D3076" s="208" t="str">
        <f t="shared" si="1579"/>
        <v>-2.51366139176723+0.00693764330449363i</v>
      </c>
      <c r="E3076" t="str">
        <f t="shared" si="1580"/>
        <v>20500</v>
      </c>
      <c r="F3076" t="str">
        <f t="shared" si="1581"/>
        <v>0.327868852459016</v>
      </c>
      <c r="G3076" t="str">
        <f t="shared" si="1576"/>
        <v>0.327868852459016</v>
      </c>
      <c r="H3076" t="str">
        <f t="shared" si="1582"/>
        <v>3.84892438553131+0.138363871418478i</v>
      </c>
      <c r="I3076" t="str">
        <f t="shared" si="1583"/>
        <v>4484.62351299943i</v>
      </c>
      <c r="J3076" t="str">
        <f t="shared" si="1577"/>
        <v>-27222.397525011+981.092116691859i</v>
      </c>
      <c r="K3076" t="str">
        <f t="shared" si="1584"/>
        <v>0.00592951681349558-0.164526511916628i</v>
      </c>
      <c r="L3076" t="str">
        <f t="shared" si="1585"/>
        <v>0.00124025914403046-0.0291743023700069i</v>
      </c>
      <c r="M3076" t="str">
        <f t="shared" si="1586"/>
        <v>0.00716977595752604-0.193700814286635i</v>
      </c>
      <c r="N3076" t="str">
        <f t="shared" si="1587"/>
        <v>-14.2445028466383i</v>
      </c>
      <c r="O3076" t="str">
        <f t="shared" si="1588"/>
        <v>-0.107129921409999-0.994245030130243i</v>
      </c>
      <c r="P3076" t="str">
        <f t="shared" si="1589"/>
        <v>1.10712992141+0.994245030130243i</v>
      </c>
      <c r="Q3076" t="str">
        <f t="shared" si="1590"/>
        <v>-1.10712992141+13.2502578165081i</v>
      </c>
      <c r="R3076" t="str">
        <f t="shared" si="1591"/>
        <v>0.0675825767975872-0.0892022352105511i</v>
      </c>
      <c r="S3076" t="str">
        <f t="shared" si="1592"/>
        <v>1.54256215135058i</v>
      </c>
      <c r="T3076" t="str">
        <f t="shared" si="1593"/>
        <v>0.137599991851668+0.104250325058702i</v>
      </c>
      <c r="U3076" t="str">
        <f t="shared" si="1594"/>
        <v>0.00005-0.000124433124133643i</v>
      </c>
      <c r="V3076" t="str">
        <f t="shared" si="1595"/>
        <v>0.00002-0.00139365099029681i</v>
      </c>
      <c r="W3076" t="str">
        <f t="shared" si="1596"/>
        <v>0.000042214200782042-0.000115521491241686i</v>
      </c>
      <c r="X3076" t="str">
        <f t="shared" si="1597"/>
        <v>0.0000423017079056142-0.000115447549708183i</v>
      </c>
      <c r="Y3076" t="str">
        <f t="shared" si="1598"/>
        <v>0.009+5.74031809663927i</v>
      </c>
      <c r="Z3076" t="str">
        <f t="shared" si="1599"/>
        <v>-0.000241205339260054-0.000088812464904767i</v>
      </c>
      <c r="AA3076" t="str">
        <f t="shared" si="1600"/>
        <v>0.00329309843518404-2.09051334184407i</v>
      </c>
      <c r="AB3076" t="str">
        <f t="shared" si="1601"/>
        <v>0.459914669777757+0.348446632724242i</v>
      </c>
      <c r="AC3076" t="str">
        <f t="shared" si="1602"/>
        <v>1.07079188163601-0.0865875617485332i</v>
      </c>
      <c r="AD3076" t="str">
        <f t="shared" si="1603"/>
        <v>0.40057593856078+0.357802046420059i</v>
      </c>
      <c r="AE3076" t="str">
        <f t="shared" si="1604"/>
        <v>-0.0000648437734694319-0.000121879900479815i</v>
      </c>
      <c r="AF3076" t="str">
        <f t="shared" si="1605"/>
        <v>-6.36258577729854-0.131426228113984i</v>
      </c>
      <c r="AG3076" t="str">
        <f t="shared" si="1606"/>
        <v>1.00271249889775-0.00302715646117834i</v>
      </c>
      <c r="AH3076" t="str">
        <f t="shared" si="1607"/>
        <v>0.00039311907659709+0.00078305947887461i</v>
      </c>
      <c r="AI3076">
        <f t="shared" si="1608"/>
        <v>-61.147944550277359</v>
      </c>
      <c r="AJ3076">
        <f t="shared" si="1609"/>
        <v>63.341992040759855</v>
      </c>
      <c r="AK3076"/>
      <c r="AL3076"/>
      <c r="AM3076"/>
      <c r="AN3076"/>
    </row>
    <row r="3077" spans="1:40" x14ac:dyDescent="0.35">
      <c r="A3077"/>
      <c r="B3077">
        <f t="shared" si="1610"/>
        <v>1143000</v>
      </c>
      <c r="C3077" s="237" t="str">
        <f t="shared" si="1578"/>
        <v>-2.46847642801903E-08+0.000904118298954933i</v>
      </c>
      <c r="D3077" s="208" t="str">
        <f t="shared" si="1579"/>
        <v>-2.51366139143565+0.00693157362532116i</v>
      </c>
      <c r="E3077" t="str">
        <f t="shared" si="1580"/>
        <v>20500</v>
      </c>
      <c r="F3077" t="str">
        <f t="shared" si="1581"/>
        <v>0.327868852459016</v>
      </c>
      <c r="G3077" t="str">
        <f t="shared" ref="G3077:G3140" si="1611">IF($C$11=$C$7,$C$24,F3077)</f>
        <v>0.327868852459016</v>
      </c>
      <c r="H3077" t="str">
        <f t="shared" si="1582"/>
        <v>3.84893373948403+0.13824317996097i</v>
      </c>
      <c r="I3077" t="str">
        <f t="shared" si="1583"/>
        <v>4488.55050381642i</v>
      </c>
      <c r="J3077" t="str">
        <f t="shared" ref="J3077:J3140" si="1612">IMSUM(COMPLEX(0,2*PI()*B3077*$C$113*$C$112),COMPLEX(0,2*PI()*B3077*$C$113*$C$111),COMPLEX(0,2*PI()*B3077*$C$28*10^-12*$C$111),COMPLEX(-1*2*PI()*B3077*2*PI()*B3077*$C$113*$C$112*$C$28*10^-12*$C$111,0),COMPLEX(1,0))</f>
        <v>-27270.0951024204+981.951216618911i</v>
      </c>
      <c r="K3077" t="str">
        <f t="shared" si="1584"/>
        <v>0.0059191586644348-0.164382931629991i</v>
      </c>
      <c r="L3077" t="str">
        <f t="shared" si="1585"/>
        <v>0.00123809381763009-0.0291488700178829i</v>
      </c>
      <c r="M3077" t="str">
        <f t="shared" si="1586"/>
        <v>0.00715725248206489-0.193531801647874i</v>
      </c>
      <c r="N3077" t="str">
        <f t="shared" si="1587"/>
        <v>-14.2569761416004i</v>
      </c>
      <c r="O3077" t="str">
        <f t="shared" si="1588"/>
        <v>-0.119522777666439-0.992831458818111i</v>
      </c>
      <c r="P3077" t="str">
        <f t="shared" si="1589"/>
        <v>1.11952277766644+0.992831458818111i</v>
      </c>
      <c r="Q3077" t="str">
        <f t="shared" si="1590"/>
        <v>-1.11952277766644+13.2641446827823i</v>
      </c>
      <c r="R3077" t="str">
        <f t="shared" si="1591"/>
        <v>0.0672479861629774-0.0900780607044364i</v>
      </c>
      <c r="S3077" t="str">
        <f t="shared" si="1592"/>
        <v>1.54391290629922i</v>
      </c>
      <c r="T3077" t="str">
        <f t="shared" si="1593"/>
        <v>0.139072680495984+0.103825033759652i</v>
      </c>
      <c r="U3077" t="str">
        <f t="shared" si="1594"/>
        <v>0.00005-0.000124324258758198i</v>
      </c>
      <c r="V3077" t="str">
        <f t="shared" si="1595"/>
        <v>0.00002-0.00139243169809182i</v>
      </c>
      <c r="W3077" t="str">
        <f t="shared" si="1596"/>
        <v>0.0000422140969618625-0.000115422672140081i</v>
      </c>
      <c r="X3077" t="str">
        <f t="shared" si="1597"/>
        <v>0.0000423014314264508-0.000115348794189831i</v>
      </c>
      <c r="Y3077" t="str">
        <f t="shared" si="1598"/>
        <v>0.009+5.74534464488501i</v>
      </c>
      <c r="Z3077" t="str">
        <f t="shared" si="1599"/>
        <v>-0.000240788157215104-0.0000887335265387826i</v>
      </c>
      <c r="AA3077" t="str">
        <f t="shared" si="1600"/>
        <v>0.00328733843889972-2.08868430770204i</v>
      </c>
      <c r="AB3077" t="str">
        <f t="shared" si="1601"/>
        <v>0.46483698919378+0.347025137673771i</v>
      </c>
      <c r="AC3077" t="str">
        <f t="shared" si="1602"/>
        <v>1.07048735580577-0.0874769934632911i</v>
      </c>
      <c r="AD3077" t="str">
        <f t="shared" si="1603"/>
        <v>0.405034037406855+0.357273063938752i</v>
      </c>
      <c r="AE3077" t="str">
        <f t="shared" si="1604"/>
        <v>-0.0000658253005759885-0.000121967221195757i</v>
      </c>
      <c r="AF3077" t="str">
        <f t="shared" si="1605"/>
        <v>-6.36259513091968-0.131311606335649i</v>
      </c>
      <c r="AG3077" t="str">
        <f t="shared" si="1606"/>
        <v>1.00270617489675-0.00305822581315708i</v>
      </c>
      <c r="AH3077" t="str">
        <f t="shared" si="1607"/>
        <v>0.000399326426653322+0.000783771880266797i</v>
      </c>
      <c r="AI3077">
        <f t="shared" si="1608"/>
        <v>-61.113937502328724</v>
      </c>
      <c r="AJ3077">
        <f t="shared" si="1609"/>
        <v>63.00146791097535</v>
      </c>
      <c r="AK3077"/>
      <c r="AL3077"/>
      <c r="AM3077"/>
      <c r="AN3077"/>
    </row>
    <row r="3078" spans="1:40" x14ac:dyDescent="0.35">
      <c r="A3078"/>
      <c r="B3078">
        <f t="shared" si="1610"/>
        <v>1144000</v>
      </c>
      <c r="C3078" s="237" t="str">
        <f t="shared" ref="C3078:C3141" si="1613">IMPRODUCT(COMPLEX(-1,0),IMDIV(IMPRODUCT(G3078,COMPLEX($C$100+$C$101,0)),COMPLEX($C$100,2*PI()*B3078*$C$103*$C$102*(2*$C$100+$C$101))))</f>
        <v>-2.46416279594451E-08+0.000903327985757721i</v>
      </c>
      <c r="D3078" s="208" t="str">
        <f t="shared" ref="D3078:D3141" si="1614">IMPRODUCT(COMPLEX($C$106,0),IMSUB(C3078,G3078))</f>
        <v>-2.51366139110494+0.00692551455747586i</v>
      </c>
      <c r="E3078" t="str">
        <f t="shared" ref="E3078:E3141" si="1615">IMDIV(COMPLEX($C$20*10^3,0),COMPLEX(1,2*PI()*B3078*$C$20*1000*$C$29*10^-12))</f>
        <v>20500</v>
      </c>
      <c r="F3078" t="str">
        <f t="shared" ref="F3078:F3141" si="1616">IMDIV(COMPLEX($C$22*1000,0),IMSUM(COMPLEX($C$22*1000,0),E3078))</f>
        <v>0.327868852459016</v>
      </c>
      <c r="G3078" t="str">
        <f t="shared" si="1611"/>
        <v>0.327868852459016</v>
      </c>
      <c r="H3078" t="str">
        <f t="shared" ref="H3078:H3141" si="1617">IMPRODUCT(COMPLEX($C$108,0),IMPRODUCT(COMPLEX(-1,0),D3078),IMDIV(COMPLEX(0,2*PI()*B3078*$C$109*$C$110),COMPLEX(1,2*PI()*B3078*$C$109*$C$110)))</f>
        <v>3.84894306896664+0.138122698556871i</v>
      </c>
      <c r="I3078" t="str">
        <f t="shared" ref="I3078:I3141" si="1618">COMPLEX(0,2*PI()*B3078*$C$113*$C$112*$C$114)</f>
        <v>4492.4774946334i</v>
      </c>
      <c r="J3078" t="str">
        <f t="shared" si="1612"/>
        <v>-27317.8344282565+982.810316545961i</v>
      </c>
      <c r="K3078" t="str">
        <f t="shared" ref="K3078:K3141" si="1619">IMDIV(I3078,J3078)</f>
        <v>0.0059088276223099-0.16423960141023i</v>
      </c>
      <c r="L3078" t="str">
        <f t="shared" ref="L3078:L3141" si="1620">IMDIV(COMPLEX($C$117,0),COMPLEX(1,2*PI()*B3078*$C$115*$C$116))</f>
        <v>0.0012359341534404-0.0291234818876218i</v>
      </c>
      <c r="M3078" t="str">
        <f t="shared" ref="M3078:M3141" si="1621">IMSUM(K3078,L3078)</f>
        <v>0.0071447617757503-0.193363083297852i</v>
      </c>
      <c r="N3078" t="str">
        <f t="shared" ref="N3078:N3141" si="1622">COMPLEX(0,-2*PI()*B3078*$C$43)</f>
        <v>-14.2694494365624i</v>
      </c>
      <c r="O3078" t="str">
        <f t="shared" ref="O3078:O3141" si="1623">IMEXP(N3078)</f>
        <v>-0.131897038441135-0.991263421725254i</v>
      </c>
      <c r="P3078" t="str">
        <f t="shared" ref="P3078:P3141" si="1624">IMSUB(COMPLEX(1,0),O3078)</f>
        <v>1.13189703844114+0.991263421725254i</v>
      </c>
      <c r="Q3078" t="str">
        <f t="shared" ref="Q3078:Q3141" si="1625">IMSUM(COMPLEX(0,2*PI()*B3078*$C$43),O3078,COMPLEX(-1,0))</f>
        <v>-1.13189703844114+13.2781860148371i</v>
      </c>
      <c r="R3078" t="str">
        <f t="shared" ref="R3078:R3141" si="1626">IMDIV(P3078,Q3078)</f>
        <v>0.0669006957033854-0.0909477948590306i</v>
      </c>
      <c r="S3078" t="str">
        <f t="shared" ref="S3078:S3141" si="1627">IMDIV(COMPLEX(0,2*PI()*B3078*$C$123),COMPLEX($C$124,0))</f>
        <v>1.54526366124787i</v>
      </c>
      <c r="T3078" t="str">
        <f t="shared" ref="T3078:T3141" si="1628">IMPRODUCT(R3078,S3078)</f>
        <v>0.140538322466286+0.103379213982643i</v>
      </c>
      <c r="U3078" t="str">
        <f t="shared" ref="U3078:U3141" si="1629">IMDIV(COMPLEX(1,2*PI()*B3078*$C$16*10^-3*$C$15*10^-6),COMPLEX(0,2*PI()*B3078*$C$15*10^-6))</f>
        <v>0.00005-0.000124215583706836i</v>
      </c>
      <c r="V3078" t="str">
        <f t="shared" ref="V3078:V3141" si="1630">IMSUM(COMPLEX($C$18*10^-3,0),IMDIV(COMPLEX(1,0),COMPLEX(0,2*PI()*B3078*($C$17*1*10^-6))))</f>
        <v>0.00002-0.00139121453751657i</v>
      </c>
      <c r="W3078" t="str">
        <f t="shared" ref="W3078:W3141" si="1631">IMDIV(IMPRODUCT(U3078,V3078),IMSUM(U3078,V3078))</f>
        <v>0.000042213993051585-0.000115324027749679i</v>
      </c>
      <c r="X3078" t="str">
        <f t="shared" ref="X3078:X3141" si="1632">IMDIV(IMPRODUCT(COMPLEX($C$19,0),W3078),IMSUM(COMPLEX($C$19,0),W3078))</f>
        <v>0.0000423011553100468-0.00011525021327005i</v>
      </c>
      <c r="Y3078" t="str">
        <f t="shared" ref="Y3078:Y3141" si="1633">COMPLEX($C$13*10^-3,2*PI()*B3078*$C$12*0.000001)</f>
        <v>0.009+5.75037119313076i</v>
      </c>
      <c r="Z3078" t="str">
        <f t="shared" ref="Z3078:Z3141" si="1634">IMPRODUCT(COMPLEX($C$6,0),IMDIV(X3078,IMSUM(X3078,Y3078)))</f>
        <v>-0.000240372068688114-0.0000886547286617498i</v>
      </c>
      <c r="AA3078" t="str">
        <f t="shared" ref="AA3078:AA3141" si="1635">IMDIV(COMPLEX($C$6,0),IMSUM(X3078,Y3078))</f>
        <v>0.00328159354186594-2.08685847133868i</v>
      </c>
      <c r="AB3078" t="str">
        <f t="shared" ref="AB3078:AB3141" si="1636">IMPRODUCT(COMPLEX($C$119,0),T3078)</f>
        <v>0.469735755783174+0.345535028170389i</v>
      </c>
      <c r="AC3078" t="str">
        <f t="shared" ref="AC3078:AC3141" si="1637">IMSUM(COMPLEX(1,0),IMPRODUCT(AB3078,M3078))</f>
        <v>1.07016986850706-0.0883607886120267i</v>
      </c>
      <c r="AD3078" t="str">
        <f t="shared" ref="AD3078:AD3141" si="1638">IMDIV(AB3078,AC3078)</f>
        <v>0.409484959880291+0.356688646712405i</v>
      </c>
      <c r="AE3078" t="str">
        <f t="shared" ref="AE3078:AE3141" si="1639">IMPRODUCT(AD3078,AA3078,X3078)</f>
        <v>-0.00006680661171208-0.00012204076589708i</v>
      </c>
      <c r="AF3078" t="str">
        <f t="shared" ref="AF3078:AF3141" si="1640">IMSUB(D3078,H3078)</f>
        <v>-6.36260446007158-0.131197183999395i</v>
      </c>
      <c r="AG3078" t="str">
        <f t="shared" ref="AG3078:AG3141" si="1641">IMSUM(COMPLEX(1,0),IMPRODUCT(AD3078,AA3078,COMPLEX($C$127,0)))</f>
        <v>1.00269944300374-0.00308918727391389i</v>
      </c>
      <c r="AH3078" t="str">
        <f t="shared" ref="AH3078:AH3141" si="1642">IMDIV(IMPRODUCT(AE3078,AF3078),AG3078)</f>
        <v>0.000405534772667824+0.000784397297797642i</v>
      </c>
      <c r="AI3078">
        <f t="shared" ref="AI3078:AI3141" si="1643">20*LOG10(IMABS(AH3078))</f>
        <v>-61.080515382496372</v>
      </c>
      <c r="AJ3078">
        <f t="shared" ref="AJ3078:AJ3141" si="1644">IMARGUMENT(AH3078)*180/PI()</f>
        <v>62.660957269541882</v>
      </c>
      <c r="AK3078"/>
      <c r="AL3078"/>
      <c r="AM3078"/>
      <c r="AN3078"/>
    </row>
    <row r="3079" spans="1:40" x14ac:dyDescent="0.35">
      <c r="A3079"/>
      <c r="B3079">
        <f t="shared" si="1610"/>
        <v>1145000</v>
      </c>
      <c r="C3079" s="237" t="str">
        <f t="shared" si="1613"/>
        <v>-2.45986046102662E-08+0.000902539053020241i</v>
      </c>
      <c r="D3079" s="208" t="str">
        <f t="shared" si="1614"/>
        <v>-2.5136613907751+0.00691946607315518i</v>
      </c>
      <c r="E3079" t="str">
        <f t="shared" si="1615"/>
        <v>20500</v>
      </c>
      <c r="F3079" t="str">
        <f t="shared" si="1616"/>
        <v>0.327868852459016</v>
      </c>
      <c r="G3079" t="str">
        <f t="shared" si="1611"/>
        <v>0.327868852459016</v>
      </c>
      <c r="H3079" t="str">
        <f t="shared" si="1617"/>
        <v>3.8489523740644+0.138002426659113i</v>
      </c>
      <c r="I3079" t="str">
        <f t="shared" si="1618"/>
        <v>4496.40448545039i</v>
      </c>
      <c r="J3079" t="str">
        <f t="shared" si="1612"/>
        <v>-27365.6155025192+983.669416473011i</v>
      </c>
      <c r="K3079" t="str">
        <f t="shared" si="1619"/>
        <v>0.00589852359265789-0.164096520605449i</v>
      </c>
      <c r="L3079" t="str">
        <f t="shared" si="1620"/>
        <v>0.00123378013174857-0.029098137864194i</v>
      </c>
      <c r="M3079" t="str">
        <f t="shared" si="1621"/>
        <v>0.00713230372440646-0.193194658469643i</v>
      </c>
      <c r="N3079" t="str">
        <f t="shared" si="1622"/>
        <v>-14.2819227315244i</v>
      </c>
      <c r="O3079" t="str">
        <f t="shared" si="1623"/>
        <v>-0.144250778533455-0.989541162808547i</v>
      </c>
      <c r="P3079" t="str">
        <f t="shared" si="1624"/>
        <v>1.14425077853346+0.989541162808547i</v>
      </c>
      <c r="Q3079" t="str">
        <f t="shared" si="1625"/>
        <v>-1.14425077853346+13.2923815687159i</v>
      </c>
      <c r="R3079" t="str">
        <f t="shared" si="1626"/>
        <v>0.0665408274303762-0.0918112503629267i</v>
      </c>
      <c r="S3079" t="str">
        <f t="shared" si="1627"/>
        <v>1.54661441619651i</v>
      </c>
      <c r="T3079" t="str">
        <f t="shared" si="1628"/>
        <v>0.141996603380329+0.102913002969464i</v>
      </c>
      <c r="U3079" t="str">
        <f t="shared" si="1629"/>
        <v>0.00005-0.000124107098480892i</v>
      </c>
      <c r="V3079" t="str">
        <f t="shared" si="1630"/>
        <v>0.00002-0.00138999950298598i</v>
      </c>
      <c r="W3079" t="str">
        <f t="shared" si="1631"/>
        <v>0.0000422138890512115-0.000115225557612678i</v>
      </c>
      <c r="X3079" t="str">
        <f t="shared" si="1632"/>
        <v>0.0000423008795548235-0.000115151806491334i</v>
      </c>
      <c r="Y3079" t="str">
        <f t="shared" si="1633"/>
        <v>0.009+5.7553977413765i</v>
      </c>
      <c r="Z3079" t="str">
        <f t="shared" si="1634"/>
        <v>-0.000239957069860476-0.0000885760708962552i</v>
      </c>
      <c r="AA3079" t="str">
        <f t="shared" si="1635"/>
        <v>0.00327586369135307-2.08503582437494i</v>
      </c>
      <c r="AB3079" t="str">
        <f t="shared" si="1636"/>
        <v>0.47460991875368+0.343976762931506i</v>
      </c>
      <c r="AC3079" t="str">
        <f t="shared" si="1637"/>
        <v>1.06983953532721-0.0892387544125566i</v>
      </c>
      <c r="AD3079" t="str">
        <f t="shared" si="1638"/>
        <v>0.413928018442588+0.356048894376742i</v>
      </c>
      <c r="AE3079" t="str">
        <f t="shared" si="1639"/>
        <v>-0.000067787542327789-0.000122100566929222i</v>
      </c>
      <c r="AF3079" t="str">
        <f t="shared" si="1640"/>
        <v>-6.3626137648395-0.131082960585958i</v>
      </c>
      <c r="AG3079" t="str">
        <f t="shared" si="1641"/>
        <v>1.00269230503181-0.00312003593386201i</v>
      </c>
      <c r="AH3079" t="str">
        <f t="shared" si="1642"/>
        <v>0.000411743079899133+0.000784935905893466i</v>
      </c>
      <c r="AI3079">
        <f t="shared" si="1643"/>
        <v>-61.047671592990611</v>
      </c>
      <c r="AJ3079">
        <f t="shared" si="1644"/>
        <v>62.320459685956791</v>
      </c>
      <c r="AK3079"/>
      <c r="AL3079"/>
      <c r="AM3079"/>
      <c r="AN3079"/>
    </row>
    <row r="3080" spans="1:40" x14ac:dyDescent="0.35">
      <c r="A3080"/>
      <c r="B3080">
        <f t="shared" si="1610"/>
        <v>1146000</v>
      </c>
      <c r="C3080" s="237" t="str">
        <f t="shared" si="1613"/>
        <v>-2.45556938385096E-08+0.000901751497128722i</v>
      </c>
      <c r="D3080" s="208" t="str">
        <f t="shared" si="1614"/>
        <v>-2.51366139044611+0.00691342814465354i</v>
      </c>
      <c r="E3080" t="str">
        <f t="shared" si="1615"/>
        <v>20500</v>
      </c>
      <c r="F3080" t="str">
        <f t="shared" si="1616"/>
        <v>0.327868852459016</v>
      </c>
      <c r="G3080" t="str">
        <f t="shared" si="1611"/>
        <v>0.327868852459016</v>
      </c>
      <c r="H3080" t="str">
        <f t="shared" si="1617"/>
        <v>3.84896165486213+0.137882363722524i</v>
      </c>
      <c r="I3080" t="str">
        <f t="shared" si="1618"/>
        <v>4500.33147626738i</v>
      </c>
      <c r="J3080" t="str">
        <f t="shared" si="1612"/>
        <v>-27413.4383252086+984.528516400062i</v>
      </c>
      <c r="K3080" t="str">
        <f t="shared" si="1619"/>
        <v>0.00588824648142655-0.163953688566012i</v>
      </c>
      <c r="L3080" t="str">
        <f t="shared" si="1620"/>
        <v>0.00123163173292745-0.0290728378329682i</v>
      </c>
      <c r="M3080" t="str">
        <f t="shared" si="1621"/>
        <v>0.007119878214354-0.19302652639898i</v>
      </c>
      <c r="N3080" t="str">
        <f t="shared" si="1622"/>
        <v>-14.2943960264865i</v>
      </c>
      <c r="O3080" t="str">
        <f t="shared" si="1623"/>
        <v>-0.156582075935395-0.987664950018862i</v>
      </c>
      <c r="P3080" t="str">
        <f t="shared" si="1624"/>
        <v>1.1565820759354+0.987664950018862i</v>
      </c>
      <c r="Q3080" t="str">
        <f t="shared" si="1625"/>
        <v>-1.1565820759354+13.3067310764676i</v>
      </c>
      <c r="R3080" t="str">
        <f t="shared" si="1626"/>
        <v>0.0661685064858862-0.0926682426692381i</v>
      </c>
      <c r="S3080" t="str">
        <f t="shared" si="1627"/>
        <v>1.54796517114515i</v>
      </c>
      <c r="T3080" t="str">
        <f t="shared" si="1628"/>
        <v>0.143447212123207+0.102426543466844i</v>
      </c>
      <c r="U3080" t="str">
        <f t="shared" si="1629"/>
        <v>0.00005-0.000123998802583439i</v>
      </c>
      <c r="V3080" t="str">
        <f t="shared" si="1630"/>
        <v>0.00002-0.00138878658893451i</v>
      </c>
      <c r="W3080" t="str">
        <f t="shared" si="1631"/>
        <v>0.0000422137849607438-0.000115127261272871i</v>
      </c>
      <c r="X3080" t="str">
        <f t="shared" si="1632"/>
        <v>0.0000423006041592078-0.000115053573397769i</v>
      </c>
      <c r="Y3080" t="str">
        <f t="shared" si="1633"/>
        <v>0.009+5.76042428962224i</v>
      </c>
      <c r="Z3080" t="str">
        <f t="shared" si="1634"/>
        <v>-0.000239543156930226-0.0000884975528662405i</v>
      </c>
      <c r="AA3080" t="str">
        <f t="shared" si="1635"/>
        <v>0.00327014883486144-2.08321635846105i</v>
      </c>
      <c r="AB3080" t="str">
        <f t="shared" si="1636"/>
        <v>0.479458438233802+0.342350819074265i</v>
      </c>
      <c r="AC3080" t="str">
        <f t="shared" si="1637"/>
        <v>1.06949647510482-0.0901107007465576i</v>
      </c>
      <c r="AD3080" t="str">
        <f t="shared" si="1638"/>
        <v>0.418362526994623+0.355353915038012i</v>
      </c>
      <c r="AE3080" t="str">
        <f t="shared" si="1639"/>
        <v>-0.000068767928575297-0.000122146658485681i</v>
      </c>
      <c r="AF3080" t="str">
        <f t="shared" si="1640"/>
        <v>-6.36262304530824-0.13096893557787i</v>
      </c>
      <c r="AG3080" t="str">
        <f t="shared" si="1641"/>
        <v>1.00268476285162-0.0031507669113161i</v>
      </c>
      <c r="AH3080" t="str">
        <f t="shared" si="1642"/>
        <v>0.000417950317620856+0.00078538789039488i</v>
      </c>
      <c r="AI3080">
        <f t="shared" si="1643"/>
        <v>-61.015399690103408</v>
      </c>
      <c r="AJ3080">
        <f t="shared" si="1644"/>
        <v>61.979974728546757</v>
      </c>
      <c r="AK3080"/>
      <c r="AL3080"/>
      <c r="AM3080"/>
      <c r="AN3080"/>
    </row>
    <row r="3081" spans="1:40" x14ac:dyDescent="0.35">
      <c r="A3081"/>
      <c r="B3081">
        <f t="shared" si="1610"/>
        <v>1147000</v>
      </c>
      <c r="C3081" s="237" t="str">
        <f t="shared" si="1613"/>
        <v>-2.45128952517486E-08+0.000900965314481997i</v>
      </c>
      <c r="D3081" s="208" t="str">
        <f t="shared" si="1614"/>
        <v>-2.51366139011799+0.00690740074436198i</v>
      </c>
      <c r="E3081" t="str">
        <f t="shared" si="1615"/>
        <v>20500</v>
      </c>
      <c r="F3081" t="str">
        <f t="shared" si="1616"/>
        <v>0.327868852459016</v>
      </c>
      <c r="G3081" t="str">
        <f t="shared" si="1611"/>
        <v>0.327868852459016</v>
      </c>
      <c r="H3081" t="str">
        <f t="shared" si="1617"/>
        <v>3.84897091144437+0.137762509203818i</v>
      </c>
      <c r="I3081" t="str">
        <f t="shared" si="1618"/>
        <v>4504.25846708437i</v>
      </c>
      <c r="J3081" t="str">
        <f t="shared" si="1612"/>
        <v>-27461.3028963245+985.387616327112i</v>
      </c>
      <c r="K3081" t="str">
        <f t="shared" si="1619"/>
        <v>0.00587799619497267-0.163811104644533i</v>
      </c>
      <c r="L3081" t="str">
        <f t="shared" si="1620"/>
        <v>0.00122948893743514-0.0290475816797093i</v>
      </c>
      <c r="M3081" t="str">
        <f t="shared" si="1621"/>
        <v>0.00710748513240781-0.192858686324242i</v>
      </c>
      <c r="N3081" t="str">
        <f t="shared" si="1622"/>
        <v>-14.3068693214485i</v>
      </c>
      <c r="O3081" t="str">
        <f t="shared" si="1623"/>
        <v>-0.168889012130312-0.985635075259423i</v>
      </c>
      <c r="P3081" t="str">
        <f t="shared" si="1624"/>
        <v>1.16888901213031+0.985635075259423i</v>
      </c>
      <c r="Q3081" t="str">
        <f t="shared" si="1625"/>
        <v>-1.16888901213031+13.3212342461891i</v>
      </c>
      <c r="R3081" t="str">
        <f t="shared" si="1626"/>
        <v>0.0657838610685628-0.0935185900559665i</v>
      </c>
      <c r="S3081" t="str">
        <f t="shared" si="1627"/>
        <v>1.5493159260938i</v>
      </c>
      <c r="T3081" t="str">
        <f t="shared" si="1628"/>
        <v>0.144889840959546+0.101919983633466i</v>
      </c>
      <c r="U3081" t="str">
        <f t="shared" si="1629"/>
        <v>0.00005-0.000123890695519286i</v>
      </c>
      <c r="V3081" t="str">
        <f t="shared" si="1630"/>
        <v>0.00002-0.001387575789816i</v>
      </c>
      <c r="W3081" t="str">
        <f t="shared" si="1631"/>
        <v>0.0000422136807801839-0.000115029138275647i</v>
      </c>
      <c r="X3081" t="str">
        <f t="shared" si="1632"/>
        <v>0.000042300329121635-0.000114955513535042i</v>
      </c>
      <c r="Y3081" t="str">
        <f t="shared" si="1633"/>
        <v>0.009+5.76545083786799i</v>
      </c>
      <c r="Z3081" t="str">
        <f t="shared" si="1634"/>
        <v>-0.000239130326111987-0.0000884191741970022i</v>
      </c>
      <c r="AA3081" t="str">
        <f t="shared" si="1635"/>
        <v>0.00326444892012013-2.08140006527632i</v>
      </c>
      <c r="AB3081" t="str">
        <f t="shared" si="1636"/>
        <v>0.484280285647805+0.340657691804738i</v>
      </c>
      <c r="AC3081" t="str">
        <f t="shared" si="1637"/>
        <v>1.06914080985787-0.0909764402230218i</v>
      </c>
      <c r="AD3081" t="str">
        <f t="shared" si="1638"/>
        <v>0.422787800979268+0.354603825250999i</v>
      </c>
      <c r="AE3081" t="str">
        <f t="shared" si="1639"/>
        <v>-0.000069747607328551-0.000122179076595983i</v>
      </c>
      <c r="AF3081" t="str">
        <f t="shared" si="1640"/>
        <v>-6.36263230156236-0.130855108459456i</v>
      </c>
      <c r="AG3081" t="str">
        <f t="shared" si="1641"/>
        <v>1.00267681839102-0.00318137535314437i</v>
      </c>
      <c r="AH3081" t="str">
        <f t="shared" si="1642"/>
        <v>0.000424155459237275+0.000785753448488625i</v>
      </c>
      <c r="AI3081">
        <f t="shared" si="1643"/>
        <v>-60.983693379926144</v>
      </c>
      <c r="AJ3081">
        <f t="shared" si="1644"/>
        <v>61.639501964541935</v>
      </c>
      <c r="AK3081"/>
      <c r="AL3081"/>
      <c r="AM3081"/>
      <c r="AN3081"/>
    </row>
    <row r="3082" spans="1:40" x14ac:dyDescent="0.35">
      <c r="A3082"/>
      <c r="B3082">
        <f t="shared" si="1610"/>
        <v>1148000</v>
      </c>
      <c r="C3082" s="237" t="str">
        <f t="shared" si="1613"/>
        <v>-2.44702084592651E-08+0.000900180501491449i</v>
      </c>
      <c r="D3082" s="208" t="str">
        <f t="shared" si="1614"/>
        <v>-2.51366138979072+0.00690138384476778i</v>
      </c>
      <c r="E3082" t="str">
        <f t="shared" si="1615"/>
        <v>20500</v>
      </c>
      <c r="F3082" t="str">
        <f t="shared" si="1616"/>
        <v>0.327868852459016</v>
      </c>
      <c r="G3082" t="str">
        <f t="shared" si="1611"/>
        <v>0.327868852459016</v>
      </c>
      <c r="H3082" t="str">
        <f t="shared" si="1617"/>
        <v>3.84898014389522+0.13764286256159i</v>
      </c>
      <c r="I3082" t="str">
        <f t="shared" si="1618"/>
        <v>4508.18545790135i</v>
      </c>
      <c r="J3082" t="str">
        <f t="shared" si="1612"/>
        <v>-27509.2092158671+986.246716254164i</v>
      </c>
      <c r="K3082" t="str">
        <f t="shared" si="1619"/>
        <v>0.00586777264005951-0.163668768195867i</v>
      </c>
      <c r="L3082" t="str">
        <f t="shared" si="1620"/>
        <v>0.00122735172581445-0.0290223692905761i</v>
      </c>
      <c r="M3082" t="str">
        <f t="shared" si="1621"/>
        <v>0.00709512436587396-0.192691137486443i</v>
      </c>
      <c r="N3082" t="str">
        <f t="shared" si="1622"/>
        <v>-14.3193426164105i</v>
      </c>
      <c r="O3082" t="str">
        <f t="shared" si="1623"/>
        <v>-0.181169672392002-0.9834518543403i</v>
      </c>
      <c r="P3082" t="str">
        <f t="shared" si="1624"/>
        <v>1.181169672392+0.9834518543403i</v>
      </c>
      <c r="Q3082" t="str">
        <f t="shared" si="1625"/>
        <v>-1.181169672392+13.3358907620702i</v>
      </c>
      <c r="R3082" t="str">
        <f t="shared" si="1626"/>
        <v>0.0653870223587811-0.0943621136841752i</v>
      </c>
      <c r="S3082" t="str">
        <f t="shared" si="1627"/>
        <v>1.55066668104244i</v>
      </c>
      <c r="T3082" t="str">
        <f t="shared" si="1628"/>
        <v>0.146324185642789+0.101393476944339i</v>
      </c>
      <c r="U3082" t="str">
        <f t="shared" si="1629"/>
        <v>0.00005-0.000123782776794966i</v>
      </c>
      <c r="V3082" t="str">
        <f t="shared" si="1630"/>
        <v>0.00002-0.00138636710010362i</v>
      </c>
      <c r="W3082" t="str">
        <f t="shared" si="1631"/>
        <v>0.000042213576509534-0.000114931188167976i</v>
      </c>
      <c r="X3082" t="str">
        <f t="shared" si="1632"/>
        <v>0.0000423000544405461-0.000114857626450413i</v>
      </c>
      <c r="Y3082" t="str">
        <f t="shared" si="1633"/>
        <v>0.009+5.77047738611373i</v>
      </c>
      <c r="Z3082" t="str">
        <f t="shared" si="1634"/>
        <v>-0.000238718573636845-0.0000883409345151804i</v>
      </c>
      <c r="AA3082" t="str">
        <f t="shared" si="1635"/>
        <v>0.00325876389508587-2.07958693652908i</v>
      </c>
      <c r="AB3082" t="str">
        <f t="shared" si="1636"/>
        <v>0.489074444080985+0.338897894098306i</v>
      </c>
      <c r="AC3082" t="str">
        <f t="shared" si="1637"/>
        <v>1.06877266471049-0.0918357882395545i</v>
      </c>
      <c r="AD3082" t="str">
        <f t="shared" si="1638"/>
        <v>0.427203157484037+0.353798749995826i</v>
      </c>
      <c r="AE3082" t="str">
        <f t="shared" si="1639"/>
        <v>-0.0000707264162028117-0.000122197859113478i</v>
      </c>
      <c r="AF3082" t="str">
        <f t="shared" si="1640"/>
        <v>-6.36264153368594-0.130741478716822i</v>
      </c>
      <c r="AG3082" t="str">
        <f t="shared" si="1641"/>
        <v>1.00266847363462-0.0032118564354177i</v>
      </c>
      <c r="AH3082" t="str">
        <f t="shared" si="1642"/>
        <v>0.000430357482398362+0.000786032788638558i</v>
      </c>
      <c r="AI3082">
        <f t="shared" si="1643"/>
        <v>-60.952546514218724</v>
      </c>
      <c r="AJ3082">
        <f t="shared" si="1644"/>
        <v>61.299040960129751</v>
      </c>
      <c r="AK3082"/>
      <c r="AL3082"/>
      <c r="AM3082"/>
      <c r="AN3082"/>
    </row>
    <row r="3083" spans="1:40" x14ac:dyDescent="0.35">
      <c r="A3083"/>
      <c r="B3083">
        <f t="shared" si="1610"/>
        <v>1149000</v>
      </c>
      <c r="C3083" s="237" t="str">
        <f t="shared" si="1613"/>
        <v>-2.44276330720404E-08+0.00089939705458095i</v>
      </c>
      <c r="D3083" s="208" t="str">
        <f t="shared" si="1614"/>
        <v>-2.51366138946431+0.00689537741845395i</v>
      </c>
      <c r="E3083" t="str">
        <f t="shared" si="1615"/>
        <v>20500</v>
      </c>
      <c r="F3083" t="str">
        <f t="shared" si="1616"/>
        <v>0.327868852459016</v>
      </c>
      <c r="G3083" t="str">
        <f t="shared" si="1611"/>
        <v>0.327868852459016</v>
      </c>
      <c r="H3083" t="str">
        <f t="shared" si="1617"/>
        <v>3.84898935229847+0.137523423256305i</v>
      </c>
      <c r="I3083" t="str">
        <f t="shared" si="1618"/>
        <v>4512.11244871834i</v>
      </c>
      <c r="J3083" t="str">
        <f t="shared" si="1612"/>
        <v>-27557.1572838362+987.105816181214i</v>
      </c>
      <c r="K3083" t="str">
        <f t="shared" si="1619"/>
        <v>0.00585757572385511-0.163526678577105i</v>
      </c>
      <c r="L3083" t="str">
        <f t="shared" si="1620"/>
        <v>0.00122522007869258-0.0289972005521209i</v>
      </c>
      <c r="M3083" t="str">
        <f t="shared" si="1621"/>
        <v>0.00708279580254769-0.192523879129226i</v>
      </c>
      <c r="N3083" t="str">
        <f t="shared" si="1622"/>
        <v>-14.3318159113726i</v>
      </c>
      <c r="O3083" t="str">
        <f t="shared" si="1623"/>
        <v>-0.1934221460823-0.981115626929323i</v>
      </c>
      <c r="P3083" t="str">
        <f t="shared" si="1624"/>
        <v>1.1934221460823+0.981115626929323i</v>
      </c>
      <c r="Q3083" t="str">
        <f t="shared" si="1625"/>
        <v>-1.1934221460823+13.3507002844433i</v>
      </c>
      <c r="R3083" t="str">
        <f t="shared" si="1626"/>
        <v>0.0649781244424529-0.095198637653771i</v>
      </c>
      <c r="S3083" t="str">
        <f t="shared" si="1627"/>
        <v>1.55201743599108i</v>
      </c>
      <c r="T3083" t="str">
        <f t="shared" si="1628"/>
        <v>0.14774994552125+0.100847182092685i</v>
      </c>
      <c r="U3083" t="str">
        <f t="shared" si="1629"/>
        <v>0.0000499999999999999-0.00012367504591873i</v>
      </c>
      <c r="V3083" t="str">
        <f t="shared" si="1630"/>
        <v>0.00002-0.00138516051428978i</v>
      </c>
      <c r="W3083" t="str">
        <f t="shared" si="1631"/>
        <v>0.0000422134721487961-0.000114833410498406i</v>
      </c>
      <c r="X3083" t="str">
        <f t="shared" si="1632"/>
        <v>0.0000422997801143901-0.000114759911692725i</v>
      </c>
      <c r="Y3083" t="str">
        <f t="shared" si="1633"/>
        <v>0.009+5.77550393435948i</v>
      </c>
      <c r="Z3083" t="str">
        <f t="shared" si="1634"/>
        <v>-0.000238307895752291-0.0000882628334487574i</v>
      </c>
      <c r="AA3083" t="str">
        <f t="shared" si="1635"/>
        <v>0.00325309370794171-2.07777696395652i</v>
      </c>
      <c r="AB3083" t="str">
        <f t="shared" si="1636"/>
        <v>0.493839908634149+0.337071956371721i</v>
      </c>
      <c r="AC3083" t="str">
        <f t="shared" si="1637"/>
        <v>1.06839216781837-0.0926885630413227i</v>
      </c>
      <c r="AD3083" t="str">
        <f t="shared" si="1638"/>
        <v>0.431607915343016+0.352938822653584i</v>
      </c>
      <c r="AE3083" t="str">
        <f t="shared" si="1639"/>
        <v>-0.0000717041935739533-0.000122203045702953i</v>
      </c>
      <c r="AF3083" t="str">
        <f t="shared" si="1640"/>
        <v>-6.36265074176278-0.130628045837851i</v>
      </c>
      <c r="AG3083" t="str">
        <f t="shared" si="1641"/>
        <v>1.00265973062333-0.00324220536404986i</v>
      </c>
      <c r="AH3083" t="str">
        <f t="shared" si="1642"/>
        <v>0.000436555369113481+0.000786226130515758i</v>
      </c>
      <c r="AI3083">
        <f t="shared" si="1643"/>
        <v>-60.921953086427543</v>
      </c>
      <c r="AJ3083">
        <f t="shared" si="1644"/>
        <v>60.958591280529085</v>
      </c>
      <c r="AK3083"/>
      <c r="AL3083"/>
      <c r="AM3083"/>
      <c r="AN3083"/>
    </row>
    <row r="3084" spans="1:40" x14ac:dyDescent="0.35">
      <c r="A3084"/>
      <c r="B3084">
        <f t="shared" si="1610"/>
        <v>1150000</v>
      </c>
      <c r="C3084" s="237" t="str">
        <f t="shared" si="1613"/>
        <v>-2.43851687027465E-08+0.000898614970186815i</v>
      </c>
      <c r="D3084" s="208" t="str">
        <f t="shared" si="1614"/>
        <v>-2.51366138913875+0.00688938143809892i</v>
      </c>
      <c r="E3084" t="str">
        <f t="shared" si="1615"/>
        <v>20500</v>
      </c>
      <c r="F3084" t="str">
        <f t="shared" si="1616"/>
        <v>0.327868852459016</v>
      </c>
      <c r="G3084" t="str">
        <f t="shared" si="1611"/>
        <v>0.327868852459016</v>
      </c>
      <c r="H3084" t="str">
        <f t="shared" si="1617"/>
        <v>3.84899853673751+0.137404190750289i</v>
      </c>
      <c r="I3084" t="str">
        <f t="shared" si="1618"/>
        <v>4516.03943953533i</v>
      </c>
      <c r="J3084" t="str">
        <f t="shared" si="1612"/>
        <v>-27605.147100232+987.964916108265i</v>
      </c>
      <c r="K3084" t="str">
        <f t="shared" si="1619"/>
        <v>0.00584740535392979-0.163384835147554i</v>
      </c>
      <c r="L3084" t="str">
        <f t="shared" si="1620"/>
        <v>0.00122309397678058-0.0289720753512863i</v>
      </c>
      <c r="M3084" t="str">
        <f t="shared" si="1621"/>
        <v>0.00707049933071037-0.19235691049884i</v>
      </c>
      <c r="N3084" t="str">
        <f t="shared" si="1622"/>
        <v>-14.3442892063346i</v>
      </c>
      <c r="O3084" t="str">
        <f t="shared" si="1623"/>
        <v>-0.205644526948043-0.978626756499287i</v>
      </c>
      <c r="P3084" t="str">
        <f t="shared" si="1624"/>
        <v>1.20564452694804+0.978626756499287i</v>
      </c>
      <c r="Q3084" t="str">
        <f t="shared" si="1625"/>
        <v>-1.20564452694804+13.3656624498353i</v>
      </c>
      <c r="R3084" t="str">
        <f t="shared" si="1626"/>
        <v>0.0645573042336977-0.0960279890569684i</v>
      </c>
      <c r="S3084" t="str">
        <f t="shared" si="1627"/>
        <v>1.55336819093973i</v>
      </c>
      <c r="T3084" t="str">
        <f t="shared" si="1628"/>
        <v>0.149166823641003+0.100281262889445i</v>
      </c>
      <c r="U3084" t="str">
        <f t="shared" si="1629"/>
        <v>0.0000499999999999999-0.00012356750240054i</v>
      </c>
      <c r="V3084" t="str">
        <f t="shared" si="1630"/>
        <v>0.00002-0.00138395602688605i</v>
      </c>
      <c r="W3084" t="str">
        <f t="shared" si="1631"/>
        <v>0.0000422133676979721-0.000114735804817054i</v>
      </c>
      <c r="X3084" t="str">
        <f t="shared" si="1632"/>
        <v>0.0000422995061416215-0.000114662368812385i</v>
      </c>
      <c r="Y3084" t="str">
        <f t="shared" si="1633"/>
        <v>0.009+5.78053048260522i</v>
      </c>
      <c r="Z3084" t="str">
        <f t="shared" si="1634"/>
        <v>-0.000237898288722118-0.0000881848706270467i</v>
      </c>
      <c r="AA3084" t="str">
        <f t="shared" si="1635"/>
        <v>0.00324743830709599-2.07597013932458i</v>
      </c>
      <c r="AB3084" t="str">
        <f t="shared" si="1636"/>
        <v>0.498575686767508+0.335180426147216i</v>
      </c>
      <c r="AC3084" t="str">
        <f t="shared" si="1637"/>
        <v>1.06799945029296-0.0935345857776941i</v>
      </c>
      <c r="AD3084" t="str">
        <f t="shared" si="1638"/>
        <v>0.436001395238421+0.352024184980816i</v>
      </c>
      <c r="AE3084" t="str">
        <f t="shared" si="1639"/>
        <v>-0.0000726807785975513-0.000122194677828046i</v>
      </c>
      <c r="AF3084" t="str">
        <f t="shared" si="1640"/>
        <v>-6.36265992587626-0.13051480931219i</v>
      </c>
      <c r="AG3084" t="str">
        <f t="shared" si="1641"/>
        <v>1.00265059145398-0.00327241737543166i</v>
      </c>
      <c r="AH3084" t="str">
        <f t="shared" si="1642"/>
        <v>0.000442748105863872+0.000786333704927501i</v>
      </c>
      <c r="AI3084">
        <f t="shared" si="1643"/>
        <v>-60.891907227847597</v>
      </c>
      <c r="AJ3084">
        <f t="shared" si="1644"/>
        <v>60.618152490069718</v>
      </c>
      <c r="AK3084"/>
      <c r="AL3084"/>
      <c r="AM3084"/>
      <c r="AN3084"/>
    </row>
    <row r="3085" spans="1:40" x14ac:dyDescent="0.35">
      <c r="A3085"/>
      <c r="B3085">
        <f t="shared" si="1610"/>
        <v>1151000</v>
      </c>
      <c r="C3085" s="237" t="str">
        <f t="shared" si="1613"/>
        <v>-2.4342814965737E-08+0.00089783424475774i</v>
      </c>
      <c r="D3085" s="208" t="str">
        <f t="shared" si="1614"/>
        <v>-2.51366138881404+0.00688339587647601i</v>
      </c>
      <c r="E3085" t="str">
        <f t="shared" si="1615"/>
        <v>20500</v>
      </c>
      <c r="F3085" t="str">
        <f t="shared" si="1616"/>
        <v>0.327868852459016</v>
      </c>
      <c r="G3085" t="str">
        <f t="shared" si="1611"/>
        <v>0.327868852459016</v>
      </c>
      <c r="H3085" t="str">
        <f t="shared" si="1617"/>
        <v>3.84900769729539+0.137285164507724i</v>
      </c>
      <c r="I3085" t="str">
        <f t="shared" si="1618"/>
        <v>4519.96643035232i</v>
      </c>
      <c r="J3085" t="str">
        <f t="shared" si="1612"/>
        <v>-27653.1786650544+988.824016035315i</v>
      </c>
      <c r="K3085" t="str">
        <f t="shared" si="1619"/>
        <v>0.00583726143825435-0.163243237268739i</v>
      </c>
      <c r="L3085" t="str">
        <f t="shared" si="1620"/>
        <v>0.00122097340087297-0.0289469935754049i</v>
      </c>
      <c r="M3085" t="str">
        <f t="shared" si="1621"/>
        <v>0.00705823483912732-0.192190230844144i</v>
      </c>
      <c r="N3085" t="str">
        <f t="shared" si="1622"/>
        <v>-14.3567625012966i</v>
      </c>
      <c r="O3085" t="str">
        <f t="shared" si="1623"/>
        <v>-0.217834913418234-0.975985630271302i</v>
      </c>
      <c r="P3085" t="str">
        <f t="shared" si="1624"/>
        <v>1.21783491341823+0.975985630271302i</v>
      </c>
      <c r="Q3085" t="str">
        <f t="shared" si="1625"/>
        <v>-1.21783491341823+13.3807768710253i</v>
      </c>
      <c r="R3085" t="str">
        <f t="shared" si="1626"/>
        <v>0.0641247013964149-0.0968499980294494i</v>
      </c>
      <c r="S3085" t="str">
        <f t="shared" si="1627"/>
        <v>1.55471894588837i</v>
      </c>
      <c r="T3085" t="str">
        <f t="shared" si="1628"/>
        <v>0.150574526845636+0.0996958881604406i</v>
      </c>
      <c r="U3085" t="str">
        <f t="shared" si="1629"/>
        <v>0.0000499999999999999-0.00012346014575206i</v>
      </c>
      <c r="V3085" t="str">
        <f t="shared" si="1630"/>
        <v>0.00002-0.00138275363242307i</v>
      </c>
      <c r="W3085" t="str">
        <f t="shared" si="1631"/>
        <v>0.0000422132631570641-0.000114638370675601i</v>
      </c>
      <c r="X3085" t="str">
        <f t="shared" si="1632"/>
        <v>0.0000422992325207022-0.000114564997361364i</v>
      </c>
      <c r="Y3085" t="str">
        <f t="shared" si="1633"/>
        <v>0.009+5.78555703085096i</v>
      </c>
      <c r="Z3085" t="str">
        <f t="shared" si="1634"/>
        <v>-0.000237489748826342-0.0000881070456806907i</v>
      </c>
      <c r="AA3085" t="str">
        <f t="shared" si="1635"/>
        <v>0.00324179764118104-2.07416645442781i</v>
      </c>
      <c r="AB3085" t="str">
        <f t="shared" si="1636"/>
        <v>0.503280798634097+0.333223867708779i</v>
      </c>
      <c r="AC3085" t="str">
        <f t="shared" si="1637"/>
        <v>1.06759464612451-0.0943736805566214i</v>
      </c>
      <c r="AD3085" t="str">
        <f t="shared" si="1638"/>
        <v>0.44038291980205+0.351054987082672i</v>
      </c>
      <c r="AE3085" t="str">
        <f t="shared" si="1639"/>
        <v>-0.000073656011227873-0.000122172798738494i</v>
      </c>
      <c r="AF3085" t="str">
        <f t="shared" si="1640"/>
        <v>-6.36266908610943-0.130401768631248i</v>
      </c>
      <c r="AG3085" t="str">
        <f t="shared" si="1641"/>
        <v>1.00264105827884-0.00330248773706095i</v>
      </c>
      <c r="AH3085" t="str">
        <f t="shared" si="1642"/>
        <v>0.000448934683714793+0.000786355753745489i</v>
      </c>
      <c r="AI3085">
        <f t="shared" si="1643"/>
        <v>-60.862403203915747</v>
      </c>
      <c r="AJ3085">
        <f t="shared" si="1644"/>
        <v>60.277724152240367</v>
      </c>
      <c r="AK3085"/>
      <c r="AL3085"/>
      <c r="AM3085"/>
      <c r="AN3085"/>
    </row>
    <row r="3086" spans="1:40" x14ac:dyDescent="0.35">
      <c r="A3086"/>
      <c r="B3086">
        <f t="shared" si="1610"/>
        <v>1152000</v>
      </c>
      <c r="C3086" s="237" t="str">
        <f t="shared" si="1613"/>
        <v>-2.43005714770391E-08+0.000897054874754755i</v>
      </c>
      <c r="D3086" s="208" t="str">
        <f t="shared" si="1614"/>
        <v>-2.51366138849017+0.00687742070645312i</v>
      </c>
      <c r="E3086" t="str">
        <f t="shared" si="1615"/>
        <v>20500</v>
      </c>
      <c r="F3086" t="str">
        <f t="shared" si="1616"/>
        <v>0.327868852459016</v>
      </c>
      <c r="G3086" t="str">
        <f t="shared" si="1611"/>
        <v>0.327868852459016</v>
      </c>
      <c r="H3086" t="str">
        <f t="shared" si="1617"/>
        <v>3.84901683405476+0.13716634399464i</v>
      </c>
      <c r="I3086" t="str">
        <f t="shared" si="1618"/>
        <v>4523.8934211693i</v>
      </c>
      <c r="J3086" t="str">
        <f t="shared" si="1612"/>
        <v>-27701.2519783035+989.683115962366i</v>
      </c>
      <c r="K3086" t="str">
        <f t="shared" si="1619"/>
        <v>0.00582714388519784-0.163101884304384i</v>
      </c>
      <c r="L3086" t="str">
        <f t="shared" si="1620"/>
        <v>0.00121885833184733-0.0289219551121967i</v>
      </c>
      <c r="M3086" t="str">
        <f t="shared" si="1621"/>
        <v>0.00704600221704517-0.192023839416581i</v>
      </c>
      <c r="N3086" t="str">
        <f t="shared" si="1622"/>
        <v>-14.3692357962586i</v>
      </c>
      <c r="O3086" t="str">
        <f t="shared" si="1623"/>
        <v>-0.229991408899502-0.973192659154611i</v>
      </c>
      <c r="P3086" t="str">
        <f t="shared" si="1624"/>
        <v>1.2299914088995+0.973192659154611i</v>
      </c>
      <c r="Q3086" t="str">
        <f t="shared" si="1625"/>
        <v>-1.2299914088995+13.396043137104i</v>
      </c>
      <c r="R3086" t="str">
        <f t="shared" si="1626"/>
        <v>0.0636804582649077-0.0976644977990834i</v>
      </c>
      <c r="S3086" t="str">
        <f t="shared" si="1627"/>
        <v>1.55606970083701i</v>
      </c>
      <c r="T3086" t="str">
        <f t="shared" si="1628"/>
        <v>0.151972765872617+0.0990912316414386i</v>
      </c>
      <c r="U3086" t="str">
        <f t="shared" si="1629"/>
        <v>0.0000500000000000001-0.00012335297548665i</v>
      </c>
      <c r="V3086" t="str">
        <f t="shared" si="1630"/>
        <v>0.00002-0.00138155332545048i</v>
      </c>
      <c r="W3086" t="str">
        <f t="shared" si="1631"/>
        <v>0.0000422131585260743-0.000114541107627284i</v>
      </c>
      <c r="X3086" t="str">
        <f t="shared" si="1632"/>
        <v>0.0000422989592501008-0.00011446779689319i</v>
      </c>
      <c r="Y3086" t="str">
        <f t="shared" si="1633"/>
        <v>0.009+5.79058357909671i</v>
      </c>
      <c r="Z3086" t="str">
        <f t="shared" si="1634"/>
        <v>-0.000237082272361126-0.0000880293582416528i</v>
      </c>
      <c r="AA3086" t="str">
        <f t="shared" si="1635"/>
        <v>0.00323617165905205-2.07236590108926i</v>
      </c>
      <c r="AB3086" t="str">
        <f t="shared" si="1636"/>
        <v>0.507954277401869+0.331202861751413i</v>
      </c>
      <c r="AC3086" t="str">
        <f t="shared" si="1637"/>
        <v>1.067177892104-0.0952056744965898i</v>
      </c>
      <c r="AD3086" t="str">
        <f t="shared" si="1638"/>
        <v>0.444751813716024+0.350031387385062i</v>
      </c>
      <c r="AE3086" t="str">
        <f t="shared" si="1639"/>
        <v>-0.0000746297322365846-0.000122137453457201i</v>
      </c>
      <c r="AF3086" t="str">
        <f t="shared" si="1640"/>
        <v>-6.36267822254493-0.130288923288187i</v>
      </c>
      <c r="AG3086" t="str">
        <f t="shared" si="1641"/>
        <v>1.00263113330517-0.00333241174816414i</v>
      </c>
      <c r="AH3086" t="str">
        <f t="shared" si="1642"/>
        <v>0.000455114098426045+0.000786292529833118i</v>
      </c>
      <c r="AI3086">
        <f t="shared" si="1643"/>
        <v>-60.833435410637222</v>
      </c>
      <c r="AJ3086">
        <f t="shared" si="1644"/>
        <v>59.937305829769045</v>
      </c>
      <c r="AK3086"/>
      <c r="AL3086"/>
      <c r="AM3086"/>
      <c r="AN3086"/>
    </row>
    <row r="3087" spans="1:40" x14ac:dyDescent="0.35">
      <c r="A3087"/>
      <c r="B3087">
        <f t="shared" si="1610"/>
        <v>1153000</v>
      </c>
      <c r="C3087" s="237" t="str">
        <f t="shared" si="1613"/>
        <v>-2.4258437854344E-08+0.000896276856651164i</v>
      </c>
      <c r="D3087" s="208" t="str">
        <f t="shared" si="1614"/>
        <v>-2.51366138816715+0.00687145590099226i</v>
      </c>
      <c r="E3087" t="str">
        <f t="shared" si="1615"/>
        <v>20500</v>
      </c>
      <c r="F3087" t="str">
        <f t="shared" si="1616"/>
        <v>0.327868852459016</v>
      </c>
      <c r="G3087" t="str">
        <f t="shared" si="1611"/>
        <v>0.327868852459016</v>
      </c>
      <c r="H3087" t="str">
        <f t="shared" si="1617"/>
        <v>3.84902594709799+0.137047728678903i</v>
      </c>
      <c r="I3087" t="str">
        <f t="shared" si="1618"/>
        <v>4527.82041198629i</v>
      </c>
      <c r="J3087" t="str">
        <f t="shared" si="1612"/>
        <v>-27749.3670399791+990.542215889417i</v>
      </c>
      <c r="K3087" t="str">
        <f t="shared" si="1619"/>
        <v>0.00581705260352566-0.162960775620411i</v>
      </c>
      <c r="L3087" t="str">
        <f t="shared" si="1620"/>
        <v>0.00121674875066376-0.0288969598497678i</v>
      </c>
      <c r="M3087" t="str">
        <f t="shared" si="1621"/>
        <v>0.00703380135418942-0.191857735470179i</v>
      </c>
      <c r="N3087" t="str">
        <f t="shared" si="1622"/>
        <v>-14.3817090912207i</v>
      </c>
      <c r="O3087" t="str">
        <f t="shared" si="1623"/>
        <v>-0.242112122071368-0.970248277682624i</v>
      </c>
      <c r="P3087" t="str">
        <f t="shared" si="1624"/>
        <v>1.24211212207137+0.970248277682624i</v>
      </c>
      <c r="Q3087" t="str">
        <f t="shared" si="1625"/>
        <v>-1.24211212207137+13.4114608135381i</v>
      </c>
      <c r="R3087" t="str">
        <f t="shared" si="1626"/>
        <v>0.063224719763583-0.0984713247322892i</v>
      </c>
      <c r="S3087" t="str">
        <f t="shared" si="1627"/>
        <v>1.55742045578566i</v>
      </c>
      <c r="T3087" t="str">
        <f t="shared" si="1628"/>
        <v>0.15336125544638+0.0984674718711201i</v>
      </c>
      <c r="U3087" t="str">
        <f t="shared" si="1629"/>
        <v>0.0000500000000000001-0.000123245991119359i</v>
      </c>
      <c r="V3087" t="str">
        <f t="shared" si="1630"/>
        <v>0.00002-0.00138035510053682i</v>
      </c>
      <c r="W3087" t="str">
        <f t="shared" si="1631"/>
        <v>0.0000422130538050045-0.000114444015226893i</v>
      </c>
      <c r="X3087" t="str">
        <f t="shared" si="1632"/>
        <v>0.0000422986863282921-0.00011437076696294i</v>
      </c>
      <c r="Y3087" t="str">
        <f t="shared" si="1633"/>
        <v>0.009+5.79561012734245i</v>
      </c>
      <c r="Z3087" t="str">
        <f t="shared" si="1634"/>
        <v>-0.000236675855638682-0.0000879518079432128i</v>
      </c>
      <c r="AA3087" t="str">
        <f t="shared" si="1635"/>
        <v>0.00323056030978599-2.07056847116034i</v>
      </c>
      <c r="AB3087" t="str">
        <f t="shared" si="1636"/>
        <v>0.512595169564824+0.329118005023398i</v>
      </c>
      <c r="AC3087" t="str">
        <f t="shared" si="1637"/>
        <v>1.06674932774409-0.0960303977762379i</v>
      </c>
      <c r="AD3087" t="str">
        <f t="shared" si="1638"/>
        <v>0.449107403813257+0.348953552605509i</v>
      </c>
      <c r="AE3087" t="str">
        <f t="shared" si="1639"/>
        <v>-0.0000756017832313081-0.000122088688767125i</v>
      </c>
      <c r="AF3087" t="str">
        <f t="shared" si="1640"/>
        <v>-6.36268733526514-0.130176272777911i</v>
      </c>
      <c r="AG3087" t="str">
        <f t="shared" si="1641"/>
        <v>1.00262081879477-0.0033621847403123i</v>
      </c>
      <c r="AH3087" t="str">
        <f t="shared" si="1642"/>
        <v>0.000461285350561791+0.000786144296971812i</v>
      </c>
      <c r="AI3087">
        <f t="shared" si="1643"/>
        <v>-60.804998371135753</v>
      </c>
      <c r="AJ3087">
        <f t="shared" si="1644"/>
        <v>59.596897084685146</v>
      </c>
      <c r="AK3087"/>
      <c r="AL3087"/>
      <c r="AM3087"/>
      <c r="AN3087"/>
    </row>
    <row r="3088" spans="1:40" x14ac:dyDescent="0.35">
      <c r="A3088"/>
      <c r="B3088">
        <f t="shared" si="1610"/>
        <v>1154000</v>
      </c>
      <c r="C3088" s="237" t="str">
        <f t="shared" si="1613"/>
        <v>-2.42164137169986E-08+0.000895500186932498i</v>
      </c>
      <c r="D3088" s="208" t="str">
        <f t="shared" si="1614"/>
        <v>-2.51366138784496+0.00686550143314915i</v>
      </c>
      <c r="E3088" t="str">
        <f t="shared" si="1615"/>
        <v>20500</v>
      </c>
      <c r="F3088" t="str">
        <f t="shared" si="1616"/>
        <v>0.327868852459016</v>
      </c>
      <c r="G3088" t="str">
        <f t="shared" si="1611"/>
        <v>0.327868852459016</v>
      </c>
      <c r="H3088" t="str">
        <f t="shared" si="1617"/>
        <v>3.849035036507+0.136929318030211i</v>
      </c>
      <c r="I3088" t="str">
        <f t="shared" si="1618"/>
        <v>4531.74740280328i</v>
      </c>
      <c r="J3088" t="str">
        <f t="shared" si="1612"/>
        <v>-27797.5238500814+991.401315816467i</v>
      </c>
      <c r="K3088" t="str">
        <f t="shared" si="1619"/>
        <v>0.00580698750239719-0.162819910584921i</v>
      </c>
      <c r="L3088" t="str">
        <f t="shared" si="1620"/>
        <v>0.0012146446383646-0.0288720076766088i</v>
      </c>
      <c r="M3088" t="str">
        <f t="shared" si="1621"/>
        <v>0.00702163214076179-0.19169191826153i</v>
      </c>
      <c r="N3088" t="str">
        <f t="shared" si="1622"/>
        <v>-14.3941823861827i</v>
      </c>
      <c r="O3088" t="str">
        <f t="shared" si="1623"/>
        <v>-0.254195167180117-0.96715294394541i</v>
      </c>
      <c r="P3088" t="str">
        <f t="shared" si="1624"/>
        <v>1.25419516718012+0.96715294394541i</v>
      </c>
      <c r="Q3088" t="str">
        <f t="shared" si="1625"/>
        <v>-1.25419516718012+13.4270294422373i</v>
      </c>
      <c r="R3088" t="str">
        <f t="shared" si="1626"/>
        <v>0.062757633325852-0.0992703183779545i</v>
      </c>
      <c r="S3088" t="str">
        <f t="shared" si="1627"/>
        <v>1.5587712107343i</v>
      </c>
      <c r="T3088" t="str">
        <f t="shared" si="1628"/>
        <v>0.154739714367984+0.0978247920821576i</v>
      </c>
      <c r="U3088" t="str">
        <f t="shared" si="1629"/>
        <v>0.0000500000000000001-0.000123139192166916i</v>
      </c>
      <c r="V3088" t="str">
        <f t="shared" si="1630"/>
        <v>0.00002-0.00137915895226946i</v>
      </c>
      <c r="W3088" t="str">
        <f t="shared" si="1631"/>
        <v>0.0000422129489938567-0.000114347093030758i</v>
      </c>
      <c r="X3088" t="str">
        <f t="shared" si="1632"/>
        <v>0.0000422984137537578-0.000114273907127232i</v>
      </c>
      <c r="Y3088" t="str">
        <f t="shared" si="1633"/>
        <v>0.009+5.80063667558819i</v>
      </c>
      <c r="Z3088" t="str">
        <f t="shared" si="1634"/>
        <v>-0.000236270494987198-0.0000878743944199597i</v>
      </c>
      <c r="AA3088" t="str">
        <f t="shared" si="1635"/>
        <v>0.00322496354268035-2.06877415652072i</v>
      </c>
      <c r="AB3088" t="str">
        <f t="shared" si="1636"/>
        <v>0.517202535242688+0.326969909962229i</v>
      </c>
      <c r="AC3088" t="str">
        <f t="shared" si="1637"/>
        <v>1.0663090951992-0.0968476836815447i</v>
      </c>
      <c r="AD3088" t="str">
        <f t="shared" si="1638"/>
        <v>0.453449019177334+0.347821657722929i</v>
      </c>
      <c r="AE3088" t="str">
        <f t="shared" si="1639"/>
        <v>-0.000076572006673939-0.000122026553197997i</v>
      </c>
      <c r="AF3088" t="str">
        <f t="shared" si="1640"/>
        <v>-6.36269642435196-0.130063816597062i</v>
      </c>
      <c r="AG3088" t="str">
        <f t="shared" si="1641"/>
        <v>1.00261011706353-0.00339180207802978i</v>
      </c>
      <c r="AH3088" t="str">
        <f t="shared" si="1642"/>
        <v>0.000467447445599032+0.000785911329786453i</v>
      </c>
      <c r="AI3088">
        <f t="shared" si="1643"/>
        <v>-60.777086732324925</v>
      </c>
      <c r="AJ3088">
        <f t="shared" si="1644"/>
        <v>59.256497478398941</v>
      </c>
      <c r="AK3088"/>
      <c r="AL3088"/>
      <c r="AM3088"/>
      <c r="AN3088"/>
    </row>
    <row r="3089" spans="1:40" x14ac:dyDescent="0.35">
      <c r="A3089"/>
      <c r="B3089">
        <f t="shared" si="1610"/>
        <v>1155000</v>
      </c>
      <c r="C3089" s="237" t="str">
        <f t="shared" si="1613"/>
        <v>-2.41744986859971E-08+0.00089472486209646i</v>
      </c>
      <c r="D3089" s="208" t="str">
        <f t="shared" si="1614"/>
        <v>-2.51366138752362+0.00685955727607286i</v>
      </c>
      <c r="E3089" t="str">
        <f t="shared" si="1615"/>
        <v>20500</v>
      </c>
      <c r="F3089" t="str">
        <f t="shared" si="1616"/>
        <v>0.327868852459016</v>
      </c>
      <c r="G3089" t="str">
        <f t="shared" si="1611"/>
        <v>0.327868852459016</v>
      </c>
      <c r="H3089" t="str">
        <f t="shared" si="1617"/>
        <v>3.84904410236345+0.136811111520087i</v>
      </c>
      <c r="I3089" t="str">
        <f t="shared" si="1618"/>
        <v>4535.67439362026i</v>
      </c>
      <c r="J3089" t="str">
        <f t="shared" si="1612"/>
        <v>-27845.7224086102+992.260415743518i</v>
      </c>
      <c r="K3089" t="str">
        <f t="shared" si="1619"/>
        <v>0.00579694849136415-0.162679288568196i</v>
      </c>
      <c r="L3089" t="str">
        <f t="shared" si="1620"/>
        <v>0.00121254597607389-0.0288470984815927i</v>
      </c>
      <c r="M3089" t="str">
        <f t="shared" si="1621"/>
        <v>0.00700949446743804-0.191526387049789i</v>
      </c>
      <c r="N3089" t="str">
        <f t="shared" si="1622"/>
        <v>-14.4066556811447i</v>
      </c>
      <c r="O3089" t="str">
        <f t="shared" si="1623"/>
        <v>-0.266238664332754-0.963907139518279i</v>
      </c>
      <c r="P3089" t="str">
        <f t="shared" si="1624"/>
        <v>1.26623866433275+0.963907139518279i</v>
      </c>
      <c r="Q3089" t="str">
        <f t="shared" si="1625"/>
        <v>-1.26623866433275+13.4427485416264i</v>
      </c>
      <c r="R3089" t="str">
        <f t="shared" si="1626"/>
        <v>0.062279348812253-0.100061321508998i</v>
      </c>
      <c r="S3089" t="str">
        <f t="shared" si="1627"/>
        <v>1.56012196568294i</v>
      </c>
      <c r="T3089" t="str">
        <f t="shared" si="1628"/>
        <v>0.156107865601451+0.0971633800904256i</v>
      </c>
      <c r="U3089" t="str">
        <f t="shared" si="1629"/>
        <v>0.0000500000000000001-0.000123032578147724i</v>
      </c>
      <c r="V3089" t="str">
        <f t="shared" si="1630"/>
        <v>0.00002-0.00137796487525451i</v>
      </c>
      <c r="W3089" t="str">
        <f t="shared" si="1631"/>
        <v>0.0000422128440926332-0.000114250340596746i</v>
      </c>
      <c r="X3089" t="str">
        <f t="shared" si="1632"/>
        <v>0.0000422981415249866-0.000114177216944218i</v>
      </c>
      <c r="Y3089" t="str">
        <f t="shared" si="1633"/>
        <v>0.009+5.80566322383394i</v>
      </c>
      <c r="Z3089" t="str">
        <f t="shared" si="1634"/>
        <v>-0.000235866186750742-0.0000877971173077871i</v>
      </c>
      <c r="AA3089" t="str">
        <f t="shared" si="1635"/>
        <v>0.003219381307252-2.06698294907817i</v>
      </c>
      <c r="AB3089" t="str">
        <f t="shared" si="1636"/>
        <v>0.521775448469487+0.324759204324307i</v>
      </c>
      <c r="AC3089" t="str">
        <f t="shared" si="1637"/>
        <v>1.06585733918469-0.0976573686506834i</v>
      </c>
      <c r="AD3089" t="str">
        <f t="shared" si="1638"/>
        <v>0.45777599124224+0.346635885946142i</v>
      </c>
      <c r="AE3089" t="str">
        <f t="shared" si="1639"/>
        <v>-0.0000775402458988456-0.000121951097012865i</v>
      </c>
      <c r="AF3089" t="str">
        <f t="shared" si="1640"/>
        <v>-6.36270548988707-0.129951554244014i</v>
      </c>
      <c r="AG3089" t="str">
        <f t="shared" si="1641"/>
        <v>1.00259903048096-0.00342125915939842i</v>
      </c>
      <c r="AH3089" t="str">
        <f t="shared" si="1642"/>
        <v>0.00047359939403562+0.00078559391366997i</v>
      </c>
      <c r="AI3089">
        <f t="shared" si="1643"/>
        <v>-60.749695261691372</v>
      </c>
      <c r="AJ3089">
        <f t="shared" si="1644"/>
        <v>58.916106571751776</v>
      </c>
      <c r="AK3089"/>
      <c r="AL3089"/>
      <c r="AM3089"/>
      <c r="AN3089"/>
    </row>
    <row r="3090" spans="1:40" x14ac:dyDescent="0.35">
      <c r="A3090"/>
      <c r="B3090">
        <f t="shared" si="1610"/>
        <v>1156000</v>
      </c>
      <c r="C3090" s="237" t="str">
        <f t="shared" si="1613"/>
        <v>-2.41326923839723E-08+0.000893950878652869i</v>
      </c>
      <c r="D3090" s="208" t="str">
        <f t="shared" si="1614"/>
        <v>-2.5136613872031+0.00685362340300533i</v>
      </c>
      <c r="E3090" t="str">
        <f t="shared" si="1615"/>
        <v>20500</v>
      </c>
      <c r="F3090" t="str">
        <f t="shared" si="1616"/>
        <v>0.327868852459016</v>
      </c>
      <c r="G3090" t="str">
        <f t="shared" si="1611"/>
        <v>0.327868852459016</v>
      </c>
      <c r="H3090" t="str">
        <f t="shared" si="1617"/>
        <v>3.84905314474857+0.136693108621865i</v>
      </c>
      <c r="I3090" t="str">
        <f t="shared" si="1618"/>
        <v>4539.60138443725i</v>
      </c>
      <c r="J3090" t="str">
        <f t="shared" si="1612"/>
        <v>-27893.9627155657+993.119515670568i</v>
      </c>
      <c r="K3090" t="str">
        <f t="shared" si="1619"/>
        <v>0.00578693548036818-0.162538908942677i</v>
      </c>
      <c r="L3090" t="str">
        <f t="shared" si="1620"/>
        <v>0.00121045274499701-0.028822232153974i</v>
      </c>
      <c r="M3090" t="str">
        <f t="shared" si="1621"/>
        <v>0.00699738822536519-0.191361141096651i</v>
      </c>
      <c r="N3090" t="str">
        <f t="shared" si="1622"/>
        <v>-14.4191289761068i</v>
      </c>
      <c r="O3090" t="str">
        <f t="shared" si="1623"/>
        <v>-0.278240739789202-0.960511369386931i</v>
      </c>
      <c r="P3090" t="str">
        <f t="shared" si="1624"/>
        <v>1.2782407397892+0.960511369386931i</v>
      </c>
      <c r="Q3090" t="str">
        <f t="shared" si="1625"/>
        <v>-1.2782407397892+13.4586176067199i</v>
      </c>
      <c r="R3090" t="str">
        <f t="shared" si="1626"/>
        <v>0.0617900184279477-0.10084418016145i</v>
      </c>
      <c r="S3090" t="str">
        <f t="shared" si="1627"/>
        <v>1.56147272063158i</v>
      </c>
      <c r="T3090" t="str">
        <f t="shared" si="1628"/>
        <v>0.157465436356561+0.096483428182563i</v>
      </c>
      <c r="U3090" t="str">
        <f t="shared" si="1629"/>
        <v>0.0000500000000000001-0.000122926148581852i</v>
      </c>
      <c r="V3090" t="str">
        <f t="shared" si="1630"/>
        <v>0.00002-0.00137677286411674i</v>
      </c>
      <c r="W3090" t="str">
        <f t="shared" si="1631"/>
        <v>0.0000422127391013358-0.000114153757484254i</v>
      </c>
      <c r="X3090" t="str">
        <f t="shared" si="1632"/>
        <v>0.0000422978696404733-0.000114080695973582i</v>
      </c>
      <c r="Y3090" t="str">
        <f t="shared" si="1633"/>
        <v>0.009+5.81068977207968i</v>
      </c>
      <c r="Z3090" t="str">
        <f t="shared" si="1634"/>
        <v>-0.000235462927289198-0.0000877199762438869i</v>
      </c>
      <c r="AA3090" t="str">
        <f t="shared" si="1635"/>
        <v>0.00321381355323617-2.06519484076851i</v>
      </c>
      <c r="AB3090" t="str">
        <f t="shared" si="1636"/>
        <v>0.526312997470285+0.322486530809133i</v>
      </c>
      <c r="AC3090" t="str">
        <f t="shared" si="1637"/>
        <v>1.06539420689529-0.0984592923163898i</v>
      </c>
      <c r="AD3090" t="str">
        <f t="shared" si="1638"/>
        <v>0.46208765389138+0.345396428681337i</v>
      </c>
      <c r="AE3090" t="str">
        <f t="shared" si="1639"/>
        <v>-0.0000785063451308122-0.000121862372194488i</v>
      </c>
      <c r="AF3090" t="str">
        <f t="shared" si="1640"/>
        <v>-6.36271453195167-0.12983948521886i</v>
      </c>
      <c r="AG3090" t="str">
        <f t="shared" si="1641"/>
        <v>1.00258756146967-0.00345055141665355i</v>
      </c>
      <c r="AH3090" t="str">
        <f t="shared" si="1642"/>
        <v>0.000479740211496856+0.000785192344707133i</v>
      </c>
      <c r="AI3090">
        <f t="shared" si="1643"/>
        <v>-60.722818844189412</v>
      </c>
      <c r="AJ3090">
        <f t="shared" si="1644"/>
        <v>58.575723925090209</v>
      </c>
      <c r="AK3090"/>
      <c r="AL3090"/>
      <c r="AM3090"/>
      <c r="AN3090"/>
    </row>
    <row r="3091" spans="1:40" x14ac:dyDescent="0.35">
      <c r="A3091"/>
      <c r="B3091">
        <f t="shared" si="1610"/>
        <v>1157000</v>
      </c>
      <c r="C3091" s="237" t="str">
        <f t="shared" si="1613"/>
        <v>-2.4090994435187E-08+0.00089317823312361i</v>
      </c>
      <c r="D3091" s="208" t="str">
        <f t="shared" si="1614"/>
        <v>-2.51366138688341+0.00684769978728101i</v>
      </c>
      <c r="E3091" t="str">
        <f t="shared" si="1615"/>
        <v>20500</v>
      </c>
      <c r="F3091" t="str">
        <f t="shared" si="1616"/>
        <v>0.327868852459016</v>
      </c>
      <c r="G3091" t="str">
        <f t="shared" si="1611"/>
        <v>0.327868852459016</v>
      </c>
      <c r="H3091" t="str">
        <f t="shared" si="1617"/>
        <v>3.84906216374328+0.136575308810691i</v>
      </c>
      <c r="I3091" t="str">
        <f t="shared" si="1618"/>
        <v>4543.52837525424i</v>
      </c>
      <c r="J3091" t="str">
        <f t="shared" si="1612"/>
        <v>-27942.2447709478+993.97861559762i</v>
      </c>
      <c r="K3091" t="str">
        <f t="shared" si="1619"/>
        <v>0.00577694837973916-0.162398771082966i</v>
      </c>
      <c r="L3091" t="str">
        <f t="shared" si="1620"/>
        <v>0.00120836492642023-0.0287974085833866i</v>
      </c>
      <c r="M3091" t="str">
        <f t="shared" si="1621"/>
        <v>0.00698531330615939-0.191196179666353i</v>
      </c>
      <c r="N3091" t="str">
        <f t="shared" si="1622"/>
        <v>-14.4316022710688i</v>
      </c>
      <c r="O3091" t="str">
        <f t="shared" si="1623"/>
        <v>-0.290199526253528-0.95696616186897i</v>
      </c>
      <c r="P3091" t="str">
        <f t="shared" si="1624"/>
        <v>1.29019952625353+0.95696616186897i</v>
      </c>
      <c r="Q3091" t="str">
        <f t="shared" si="1625"/>
        <v>-1.29019952625353+13.4746361091998i</v>
      </c>
      <c r="R3091" t="str">
        <f t="shared" si="1626"/>
        <v>0.061289796639642-0.101618743671104i</v>
      </c>
      <c r="S3091" t="str">
        <f t="shared" si="1627"/>
        <v>1.56282347558023i</v>
      </c>
      <c r="T3091" t="str">
        <f t="shared" si="1628"/>
        <v>0.158812158168171+0.0957851330019708i</v>
      </c>
      <c r="U3091" t="str">
        <f t="shared" si="1629"/>
        <v>0.00005-0.000122819902991029i</v>
      </c>
      <c r="V3091" t="str">
        <f t="shared" si="1630"/>
        <v>0.00002-0.00137558291349953i</v>
      </c>
      <c r="W3091" t="str">
        <f t="shared" si="1631"/>
        <v>0.0000422126340199665-0.000114057343254202i</v>
      </c>
      <c r="X3091" t="str">
        <f t="shared" si="1632"/>
        <v>0.0000422975980987185-0.000113984343776528i</v>
      </c>
      <c r="Y3091" t="str">
        <f t="shared" si="1633"/>
        <v>0.009+5.81571632032543i</v>
      </c>
      <c r="Z3091" t="str">
        <f t="shared" si="1634"/>
        <v>-0.000235060712978173-0.0000876429708667412i</v>
      </c>
      <c r="AA3091" t="str">
        <f t="shared" si="1635"/>
        <v>0.00320826023058518-2.06340982355539i</v>
      </c>
      <c r="AB3091" t="str">
        <f t="shared" si="1636"/>
        <v>0.530814284926296+0.320152546678265i</v>
      </c>
      <c r="AC3091" t="str">
        <f t="shared" si="1637"/>
        <v>1.06491984792293-0.0992532975459223i</v>
      </c>
      <c r="AD3091" t="str">
        <f t="shared" si="1638"/>
        <v>0.466383343556086+0.344103485498393i</v>
      </c>
      <c r="AE3091" t="str">
        <f t="shared" si="1639"/>
        <v>-0.0000794701495027581-0.000121760432431546i</v>
      </c>
      <c r="AF3091" t="str">
        <f t="shared" si="1640"/>
        <v>-6.36272355062669-0.12972760902341i</v>
      </c>
      <c r="AG3091" t="str">
        <f t="shared" si="1641"/>
        <v>1.00257571250498-0.00347967431677279i</v>
      </c>
      <c r="AH3091" t="str">
        <f t="shared" si="1642"/>
        <v>0.000485868918840869+0.000784706929597314i</v>
      </c>
      <c r="AI3091">
        <f t="shared" si="1643"/>
        <v>-60.69645247924381</v>
      </c>
      <c r="AJ3091">
        <f t="shared" si="1644"/>
        <v>58.235349098344493</v>
      </c>
      <c r="AK3091"/>
      <c r="AL3091"/>
      <c r="AM3091"/>
      <c r="AN3091"/>
    </row>
    <row r="3092" spans="1:40" x14ac:dyDescent="0.35">
      <c r="A3092"/>
      <c r="B3092">
        <f t="shared" si="1610"/>
        <v>1158000</v>
      </c>
      <c r="C3092" s="237" t="str">
        <f t="shared" si="1613"/>
        <v>-2.40494044655256E-08+0.000892406922042586i</v>
      </c>
      <c r="D3092" s="208" t="str">
        <f t="shared" si="1614"/>
        <v>-2.51366138656455+0.0068417864023265i</v>
      </c>
      <c r="E3092" t="str">
        <f t="shared" si="1615"/>
        <v>20500</v>
      </c>
      <c r="F3092" t="str">
        <f t="shared" si="1616"/>
        <v>0.327868852459016</v>
      </c>
      <c r="G3092" t="str">
        <f t="shared" si="1611"/>
        <v>0.327868852459016</v>
      </c>
      <c r="H3092" t="str">
        <f t="shared" si="1617"/>
        <v>3.84907115942815+0.136457711563507i</v>
      </c>
      <c r="I3092" t="str">
        <f t="shared" si="1618"/>
        <v>4547.45536607123i</v>
      </c>
      <c r="J3092" t="str">
        <f t="shared" si="1612"/>
        <v>-27990.5685747566+994.83771552467i</v>
      </c>
      <c r="K3092" t="str">
        <f t="shared" si="1619"/>
        <v>0.00576698710019292-0.16225887436581i</v>
      </c>
      <c r="L3092" t="str">
        <f t="shared" si="1620"/>
        <v>0.00120628250171031-0.028772627659842i</v>
      </c>
      <c r="M3092" t="str">
        <f t="shared" si="1621"/>
        <v>0.00697326960190323-0.191031502025652i</v>
      </c>
      <c r="N3092" t="str">
        <f t="shared" si="1622"/>
        <v>-14.4440755660308i</v>
      </c>
      <c r="O3092" t="str">
        <f t="shared" si="1623"/>
        <v>-0.302113163165035-0.953272068531548i</v>
      </c>
      <c r="P3092" t="str">
        <f t="shared" si="1624"/>
        <v>1.30211316316504+0.953272068531548i</v>
      </c>
      <c r="Q3092" t="str">
        <f t="shared" si="1625"/>
        <v>-1.30211316316504+13.4908034974993i</v>
      </c>
      <c r="R3092" t="str">
        <f t="shared" si="1626"/>
        <v>0.0607788400919684-0.102384864707779i</v>
      </c>
      <c r="S3092" t="str">
        <f t="shared" si="1627"/>
        <v>1.56417423052887i</v>
      </c>
      <c r="T3092" t="str">
        <f t="shared" si="1628"/>
        <v>0.160147766972093+0.0950686954332919i</v>
      </c>
      <c r="U3092" t="str">
        <f t="shared" si="1629"/>
        <v>0.00005-0.000122713840898636i</v>
      </c>
      <c r="V3092" t="str">
        <f t="shared" si="1630"/>
        <v>0.00002-0.00137439501806473i</v>
      </c>
      <c r="W3092" t="str">
        <f t="shared" si="1631"/>
        <v>0.0000422125288485274-0.000113961097469028i</v>
      </c>
      <c r="X3092" t="str">
        <f t="shared" si="1632"/>
        <v>0.0000422973268982305-0.000113888159915775i</v>
      </c>
      <c r="Y3092" t="str">
        <f t="shared" si="1633"/>
        <v>0.009+5.82074286857117i</v>
      </c>
      <c r="Z3092" t="str">
        <f t="shared" si="1634"/>
        <v>-0.000234659540208911-0.0000875661008161212i</v>
      </c>
      <c r="AA3092" t="str">
        <f t="shared" si="1635"/>
        <v>0.00320272128946741-2.06162788943026i</v>
      </c>
      <c r="AB3092" t="str">
        <f t="shared" si="1636"/>
        <v>0.535278428228501+0.317757923369198i</v>
      </c>
      <c r="AC3092" t="str">
        <f t="shared" si="1637"/>
        <v>1.06443441417389-0.100039230478626i</v>
      </c>
      <c r="AD3092" t="str">
        <f t="shared" si="1638"/>
        <v>0.470662399313916+0.34275726409592i</v>
      </c>
      <c r="AE3092" t="str">
        <f t="shared" si="1639"/>
        <v>-0.000080431505073345-0.000121645333104693i</v>
      </c>
      <c r="AF3092" t="str">
        <f t="shared" si="1640"/>
        <v>-6.3627325459927-0.129615925161181i</v>
      </c>
      <c r="AG3092" t="str">
        <f t="shared" si="1641"/>
        <v>1.00256348611433-0.00350862336206051i</v>
      </c>
      <c r="AH3092" t="str">
        <f t="shared" si="1642"/>
        <v>0.000491984542263613+0.000784137985576556i</v>
      </c>
      <c r="AI3092">
        <f t="shared" si="1643"/>
        <v>-60.670591277849695</v>
      </c>
      <c r="AJ3092">
        <f t="shared" si="1644"/>
        <v>57.89498165107743</v>
      </c>
      <c r="AK3092"/>
      <c r="AL3092"/>
      <c r="AM3092"/>
      <c r="AN3092"/>
    </row>
    <row r="3093" spans="1:40" x14ac:dyDescent="0.35">
      <c r="A3093"/>
      <c r="B3093">
        <f t="shared" si="1610"/>
        <v>1159000</v>
      </c>
      <c r="C3093" s="237" t="str">
        <f t="shared" si="1613"/>
        <v>-2.4007922102486E-08+0.00089163694195566i</v>
      </c>
      <c r="D3093" s="208" t="str">
        <f t="shared" si="1614"/>
        <v>-2.51366138624653+0.00683588322166006i</v>
      </c>
      <c r="E3093" t="str">
        <f t="shared" si="1615"/>
        <v>20500</v>
      </c>
      <c r="F3093" t="str">
        <f t="shared" si="1616"/>
        <v>0.327868852459016</v>
      </c>
      <c r="G3093" t="str">
        <f t="shared" si="1611"/>
        <v>0.327868852459016</v>
      </c>
      <c r="H3093" t="str">
        <f t="shared" si="1617"/>
        <v>3.84908013188343+0.13634031635905i</v>
      </c>
      <c r="I3093" t="str">
        <f t="shared" si="1618"/>
        <v>4551.38235688821i</v>
      </c>
      <c r="J3093" t="str">
        <f t="shared" si="1612"/>
        <v>-28038.9341269919+995.696815451721i</v>
      </c>
      <c r="K3093" t="str">
        <f t="shared" si="1619"/>
        <v>0.00575705155282956-0.162119218170093i</v>
      </c>
      <c r="L3093" t="str">
        <f t="shared" si="1620"/>
        <v>0.00120420545231407-0.0287478892737282i</v>
      </c>
      <c r="M3093" t="str">
        <f t="shared" si="1621"/>
        <v>0.00696125700514363-0.190867107443821i</v>
      </c>
      <c r="N3093" t="str">
        <f t="shared" si="1622"/>
        <v>-14.4565488609929i</v>
      </c>
      <c r="O3093" t="str">
        <f t="shared" si="1623"/>
        <v>-0.313979796987435-0.94942966410563i</v>
      </c>
      <c r="P3093" t="str">
        <f t="shared" si="1624"/>
        <v>1.31397979698743+0.94942966410563i</v>
      </c>
      <c r="Q3093" t="str">
        <f t="shared" si="1625"/>
        <v>-1.31397979698743+13.5071191968873i</v>
      </c>
      <c r="R3093" t="str">
        <f t="shared" si="1626"/>
        <v>0.0602573075234898-0.103142399307115i</v>
      </c>
      <c r="S3093" t="str">
        <f t="shared" si="1627"/>
        <v>1.56552498547751i</v>
      </c>
      <c r="T3093" t="str">
        <f t="shared" si="1628"/>
        <v>0.161472003177387+0.0943343204856252i</v>
      </c>
      <c r="U3093" t="str">
        <f t="shared" si="1629"/>
        <v>0.00005-0.000122607961829699i</v>
      </c>
      <c r="V3093" t="str">
        <f t="shared" si="1630"/>
        <v>0.00002-0.00137320917249263i</v>
      </c>
      <c r="W3093" t="str">
        <f t="shared" si="1631"/>
        <v>0.0000422124235870209-0.00011386501969268i</v>
      </c>
      <c r="X3093" t="str">
        <f t="shared" si="1632"/>
        <v>0.0000422970560375242-0.000113792143955558i</v>
      </c>
      <c r="Y3093" t="str">
        <f t="shared" si="1633"/>
        <v>0.009+5.82576941681691i</v>
      </c>
      <c r="Z3093" t="str">
        <f t="shared" si="1634"/>
        <v>-0.000234259405388232-0.0000874893657330792i</v>
      </c>
      <c r="AA3093" t="str">
        <f t="shared" si="1635"/>
        <v>0.00319719668026609-2.05984903041219i</v>
      </c>
      <c r="AB3093" t="str">
        <f t="shared" si="1636"/>
        <v>0.539704559719279+0.315303346105028i</v>
      </c>
      <c r="AC3093" t="str">
        <f t="shared" si="1637"/>
        <v>1.06393805978548-0.100816940561041i</v>
      </c>
      <c r="AD3093" t="str">
        <f t="shared" si="1638"/>
        <v>0.474924162986246+0.341357980265357i</v>
      </c>
      <c r="AE3093" t="str">
        <f t="shared" si="1639"/>
        <v>-0.0000813902588443208-0.000121517131272471i</v>
      </c>
      <c r="AF3093" t="str">
        <f t="shared" si="1640"/>
        <v>-6.36274151812996-0.12950443313739i</v>
      </c>
      <c r="AG3093" t="str">
        <f t="shared" si="1641"/>
        <v>1.00255088487688-0.00353739409072382i</v>
      </c>
      <c r="AH3093" t="str">
        <f t="shared" si="1642"/>
        <v>0.000498086113402339+0.00078348584033879i</v>
      </c>
      <c r="AI3093">
        <f t="shared" si="1643"/>
        <v>-60.645230459772613</v>
      </c>
      <c r="AJ3093">
        <f t="shared" si="1644"/>
        <v>57.55462114255927</v>
      </c>
      <c r="AK3093"/>
      <c r="AL3093"/>
      <c r="AM3093"/>
      <c r="AN3093"/>
    </row>
    <row r="3094" spans="1:40" x14ac:dyDescent="0.35">
      <c r="A3094"/>
      <c r="B3094">
        <f t="shared" si="1610"/>
        <v>1160000</v>
      </c>
      <c r="C3094" s="237" t="str">
        <f t="shared" si="1613"/>
        <v>-2.39665469751708E-08+0.000890868289420604i</v>
      </c>
      <c r="D3094" s="208" t="str">
        <f t="shared" si="1614"/>
        <v>-2.51366138592932+0.0068299902188913i</v>
      </c>
      <c r="E3094" t="str">
        <f t="shared" si="1615"/>
        <v>20500</v>
      </c>
      <c r="F3094" t="str">
        <f t="shared" si="1616"/>
        <v>0.327868852459016</v>
      </c>
      <c r="G3094" t="str">
        <f t="shared" si="1611"/>
        <v>0.327868852459016</v>
      </c>
      <c r="H3094" t="str">
        <f t="shared" si="1617"/>
        <v>3.84908908118893+0.136223122677839i</v>
      </c>
      <c r="I3094" t="str">
        <f t="shared" si="1618"/>
        <v>4555.3093477052i</v>
      </c>
      <c r="J3094" t="str">
        <f t="shared" si="1612"/>
        <v>-28087.3414276539+996.555915378771i</v>
      </c>
      <c r="K3094" t="str">
        <f t="shared" si="1619"/>
        <v>0.00574714164913112-0.161979801876829i</v>
      </c>
      <c r="L3094" t="str">
        <f t="shared" si="1620"/>
        <v>0.001202133759758-0.028723193315808i</v>
      </c>
      <c r="M3094" t="str">
        <f t="shared" si="1621"/>
        <v>0.00694927540888912-0.190702995192637i</v>
      </c>
      <c r="N3094" t="str">
        <f t="shared" si="1622"/>
        <v>-14.4690221559549i</v>
      </c>
      <c r="O3094" t="str">
        <f t="shared" si="1623"/>
        <v>-0.325797581496952-0.945439546396668i</v>
      </c>
      <c r="P3094" t="str">
        <f t="shared" si="1624"/>
        <v>1.32579758149695+0.945439546396668i</v>
      </c>
      <c r="Q3094" t="str">
        <f t="shared" si="1625"/>
        <v>-1.32579758149695+13.5235826095582i</v>
      </c>
      <c r="R3094" t="str">
        <f t="shared" si="1626"/>
        <v>0.0597253596823581-0.103891206899926i</v>
      </c>
      <c r="S3094" t="str">
        <f t="shared" si="1627"/>
        <v>1.56687574042616i</v>
      </c>
      <c r="T3094" t="str">
        <f t="shared" si="1628"/>
        <v>0.162784611735089+0.0935822171745136i</v>
      </c>
      <c r="U3094" t="str">
        <f t="shared" si="1629"/>
        <v>0.00005-0.00012250226531088i</v>
      </c>
      <c r="V3094" t="str">
        <f t="shared" si="1630"/>
        <v>0.00002-0.00137202537148186i</v>
      </c>
      <c r="W3094" t="str">
        <f t="shared" si="1631"/>
        <v>0.0000422123182354486-0.000113769109490607i</v>
      </c>
      <c r="X3094" t="str">
        <f t="shared" si="1632"/>
        <v>0.0000422967855151196-0.000113696295461603i</v>
      </c>
      <c r="Y3094" t="str">
        <f t="shared" si="1633"/>
        <v>0.009+5.83079596506266i</v>
      </c>
      <c r="Z3094" t="str">
        <f t="shared" si="1634"/>
        <v>-0.000233860304938416-0.0000874127652599396i</v>
      </c>
      <c r="AA3094" t="str">
        <f t="shared" si="1635"/>
        <v>0.00319168635357829-2.05807323854777i</v>
      </c>
      <c r="AB3094" t="str">
        <f t="shared" si="1636"/>
        <v>0.544091826922127+0.312789513499997i</v>
      </c>
      <c r="AC3094" t="str">
        <f t="shared" si="1637"/>
        <v>1.0634309410423-0.10158628057956i</v>
      </c>
      <c r="AD3094" t="str">
        <f t="shared" si="1638"/>
        <v>0.479167979235314+0.339905857853875i</v>
      </c>
      <c r="AE3094" t="str">
        <f t="shared" si="1639"/>
        <v>-0.0000823462587776361-0.000121375885657037i</v>
      </c>
      <c r="AF3094" t="str">
        <f t="shared" si="1640"/>
        <v>-6.36275046711825-0.129393132458948i</v>
      </c>
      <c r="AG3094" t="str">
        <f t="shared" si="1641"/>
        <v>1.00253791142294-0.00356598207744162i</v>
      </c>
      <c r="AH3094" t="str">
        <f t="shared" si="1642"/>
        <v>0.000504172669437942+0.000782750831956131i</v>
      </c>
      <c r="AI3094">
        <f t="shared" si="1643"/>
        <v>-60.620365350843535</v>
      </c>
      <c r="AJ3094">
        <f t="shared" si="1644"/>
        <v>57.214267131843791</v>
      </c>
      <c r="AK3094"/>
      <c r="AL3094"/>
      <c r="AM3094"/>
      <c r="AN3094"/>
    </row>
    <row r="3095" spans="1:40" x14ac:dyDescent="0.35">
      <c r="A3095"/>
      <c r="B3095">
        <f t="shared" si="1610"/>
        <v>1161000</v>
      </c>
      <c r="C3095" s="237" t="str">
        <f t="shared" si="1613"/>
        <v>-2.39252787142793E-08+0.000890100961007053i</v>
      </c>
      <c r="D3095" s="208" t="str">
        <f t="shared" si="1614"/>
        <v>-2.51366138561293+0.00682410736772074i</v>
      </c>
      <c r="E3095" t="str">
        <f t="shared" si="1615"/>
        <v>20500</v>
      </c>
      <c r="F3095" t="str">
        <f t="shared" si="1616"/>
        <v>0.327868852459016</v>
      </c>
      <c r="G3095" t="str">
        <f t="shared" si="1611"/>
        <v>0.327868852459016</v>
      </c>
      <c r="H3095" t="str">
        <f t="shared" si="1617"/>
        <v>3.84909800742423+0.13610613000217i</v>
      </c>
      <c r="I3095" t="str">
        <f t="shared" si="1618"/>
        <v>4559.23633852219i</v>
      </c>
      <c r="J3095" t="str">
        <f t="shared" si="1612"/>
        <v>-28135.7904767424+997.415015305822i</v>
      </c>
      <c r="K3095" t="str">
        <f t="shared" si="1619"/>
        <v>0.00573725730095994-0.161840624869152i</v>
      </c>
      <c r="L3095" t="str">
        <f t="shared" si="1620"/>
        <v>0.00120006740564781-0.0286985396772166i</v>
      </c>
      <c r="M3095" t="str">
        <f t="shared" si="1621"/>
        <v>0.00693732470660775-0.190539164546369i</v>
      </c>
      <c r="N3095" t="str">
        <f t="shared" si="1622"/>
        <v>-14.4814954509169i</v>
      </c>
      <c r="O3095" t="str">
        <f t="shared" si="1623"/>
        <v>-0.337564678070122-0.941302336191415i</v>
      </c>
      <c r="P3095" t="str">
        <f t="shared" si="1624"/>
        <v>1.33756467807012+0.941302336191415i</v>
      </c>
      <c r="Q3095" t="str">
        <f t="shared" si="1625"/>
        <v>-1.33756467807012+13.5401931147255i</v>
      </c>
      <c r="R3095" t="str">
        <f t="shared" si="1626"/>
        <v>0.0591831592416788-0.104631150339181i</v>
      </c>
      <c r="S3095" t="str">
        <f t="shared" si="1627"/>
        <v>1.5682264953748i</v>
      </c>
      <c r="T3095" t="str">
        <f t="shared" si="1628"/>
        <v>0.164085342203448+0.0928125984027866i</v>
      </c>
      <c r="U3095" t="str">
        <f t="shared" si="1629"/>
        <v>0.00005-0.000122396750870474i</v>
      </c>
      <c r="V3095" t="str">
        <f t="shared" si="1630"/>
        <v>0.00002-0.00137084360974931i</v>
      </c>
      <c r="W3095" t="str">
        <f t="shared" si="1631"/>
        <v>0.0000422122127938129-0.000113673366429757i</v>
      </c>
      <c r="X3095" t="str">
        <f t="shared" si="1632"/>
        <v>0.0000422965153295436-0.000113600614001139i</v>
      </c>
      <c r="Y3095" t="str">
        <f t="shared" si="1633"/>
        <v>0.009+5.8358225133084i</v>
      </c>
      <c r="Z3095" t="str">
        <f t="shared" si="1634"/>
        <v>-0.00023346223529716-0.0000873362990402982i</v>
      </c>
      <c r="AA3095" t="str">
        <f t="shared" si="1635"/>
        <v>0.00318619026021376-2.05630050591101i</v>
      </c>
      <c r="AB3095" t="str">
        <f t="shared" si="1636"/>
        <v>0.548439392759705+0.310217137161231i</v>
      </c>
      <c r="AC3095" t="str">
        <f t="shared" si="1637"/>
        <v>1.06291321629214-0.10234710669071i</v>
      </c>
      <c r="AD3095" t="str">
        <f t="shared" si="1638"/>
        <v>0.483393195660956+0.338401128726059i</v>
      </c>
      <c r="AE3095" t="str">
        <f t="shared" si="1639"/>
        <v>-0.0000832993538124505-0.000121221656629758i</v>
      </c>
      <c r="AF3095" t="str">
        <f t="shared" si="1640"/>
        <v>-6.36275939303716-0.129282022634449i</v>
      </c>
      <c r="AG3095" t="str">
        <f t="shared" si="1641"/>
        <v>1.00252456843351-0.00359438293392844i</v>
      </c>
      <c r="AH3095" t="str">
        <f t="shared" si="1642"/>
        <v>0.000510243253196853+0.000781933308798474i</v>
      </c>
      <c r="AI3095">
        <f t="shared" si="1643"/>
        <v>-60.595991380340209</v>
      </c>
      <c r="AJ3095">
        <f t="shared" si="1644"/>
        <v>56.87391917781779</v>
      </c>
      <c r="AK3095"/>
      <c r="AL3095"/>
      <c r="AM3095"/>
      <c r="AN3095"/>
    </row>
    <row r="3096" spans="1:40" x14ac:dyDescent="0.35">
      <c r="A3096"/>
      <c r="B3096">
        <f t="shared" si="1610"/>
        <v>1162000</v>
      </c>
      <c r="C3096" s="237" t="str">
        <f t="shared" si="1613"/>
        <v>-2.38841169520991E-08+0.000889334953296449i</v>
      </c>
      <c r="D3096" s="208" t="str">
        <f t="shared" si="1614"/>
        <v>-2.51366138529735+0.00681823464193945i</v>
      </c>
      <c r="E3096" t="str">
        <f t="shared" si="1615"/>
        <v>20500</v>
      </c>
      <c r="F3096" t="str">
        <f t="shared" si="1616"/>
        <v>0.327868852459016</v>
      </c>
      <c r="G3096" t="str">
        <f t="shared" si="1611"/>
        <v>0.327868852459016</v>
      </c>
      <c r="H3096" t="str">
        <f t="shared" si="1617"/>
        <v>3.84910691066849+0.135989337816109i</v>
      </c>
      <c r="I3096" t="str">
        <f t="shared" si="1618"/>
        <v>4563.16332933918i</v>
      </c>
      <c r="J3096" t="str">
        <f t="shared" si="1612"/>
        <v>-28184.2812742576+998.274115232873i</v>
      </c>
      <c r="K3096" t="str">
        <f t="shared" si="1619"/>
        <v>0.00572739842055639-0.161701686532305i</v>
      </c>
      <c r="L3096" t="str">
        <f t="shared" si="1620"/>
        <v>0.00119800637166809-0.0286739282494613i</v>
      </c>
      <c r="M3096" t="str">
        <f t="shared" si="1621"/>
        <v>0.00692540479222448-0.190375614781766i</v>
      </c>
      <c r="N3096" t="str">
        <f t="shared" si="1622"/>
        <v>-14.4939687458789i</v>
      </c>
      <c r="O3096" t="str">
        <f t="shared" si="1623"/>
        <v>-0.34927925596947-0.937018677161461i</v>
      </c>
      <c r="P3096" t="str">
        <f t="shared" si="1624"/>
        <v>1.34927925596947+0.937018677161461i</v>
      </c>
      <c r="Q3096" t="str">
        <f t="shared" si="1625"/>
        <v>-1.34927925596947+13.5569500687174i</v>
      </c>
      <c r="R3096" t="str">
        <f t="shared" si="1626"/>
        <v>0.0586308707147304-0.105362095924531i</v>
      </c>
      <c r="S3096" t="str">
        <f t="shared" si="1627"/>
        <v>1.56957725032345i</v>
      </c>
      <c r="T3096" t="str">
        <f t="shared" si="1628"/>
        <v>0.165373948809541+0.0920256808404962i</v>
      </c>
      <c r="U3096" t="str">
        <f t="shared" si="1629"/>
        <v>0.00005-0.0001222914180384i</v>
      </c>
      <c r="V3096" t="str">
        <f t="shared" si="1630"/>
        <v>0.00002-0.00136966388203008i</v>
      </c>
      <c r="W3096" t="str">
        <f t="shared" si="1631"/>
        <v>0.0000422121072621154-0.000113577790078569i</v>
      </c>
      <c r="X3096" t="str">
        <f t="shared" si="1632"/>
        <v>0.0000422962454793301-0.000113505099142887i</v>
      </c>
      <c r="Y3096" t="str">
        <f t="shared" si="1633"/>
        <v>0.009+5.84084906155414i</v>
      </c>
      <c r="Z3096" t="str">
        <f t="shared" si="1634"/>
        <v>-0.000233065192917485-0.000087259966719015i</v>
      </c>
      <c r="AA3096" t="str">
        <f t="shared" si="1635"/>
        <v>0.00318070835119384-2.05453082460322i</v>
      </c>
      <c r="AB3096" t="str">
        <f t="shared" si="1636"/>
        <v>0.552746435759777+0.307586941287432i</v>
      </c>
      <c r="AC3096" t="str">
        <f t="shared" si="1637"/>
        <v>1.06238504586153-0.10309927844898i</v>
      </c>
      <c r="AD3096" t="str">
        <f t="shared" si="1638"/>
        <v>0.487599162896665+0.336844032724692i</v>
      </c>
      <c r="AE3096" t="str">
        <f t="shared" si="1639"/>
        <v>-0.0000842493938818602-0.000121054506196667i</v>
      </c>
      <c r="AF3096" t="str">
        <f t="shared" si="1640"/>
        <v>-6.36276829596584-0.12917110317417i</v>
      </c>
      <c r="AG3096" t="str">
        <f t="shared" si="1641"/>
        <v>1.00251085863975-0.00362259230949024i</v>
      </c>
      <c r="AH3096" t="str">
        <f t="shared" si="1642"/>
        <v>0.00051629691325139+0.00078103362945234i</v>
      </c>
      <c r="AI3096">
        <f t="shared" si="1643"/>
        <v>-60.572104078457173</v>
      </c>
      <c r="AJ3096">
        <f t="shared" si="1644"/>
        <v>56.533576839278794</v>
      </c>
      <c r="AK3096"/>
      <c r="AL3096"/>
      <c r="AM3096"/>
      <c r="AN3096"/>
    </row>
    <row r="3097" spans="1:40" x14ac:dyDescent="0.35">
      <c r="A3097"/>
      <c r="B3097">
        <f t="shared" ref="B3097:B3160" si="1645">B3096+1000</f>
        <v>1163000</v>
      </c>
      <c r="C3097" s="237" t="str">
        <f t="shared" si="1613"/>
        <v>-2.38430613224982E-08+0.00088857026288199i</v>
      </c>
      <c r="D3097" s="208" t="str">
        <f t="shared" si="1614"/>
        <v>-2.51366138498259+0.00681237201542859i</v>
      </c>
      <c r="E3097" t="str">
        <f t="shared" si="1615"/>
        <v>20500</v>
      </c>
      <c r="F3097" t="str">
        <f t="shared" si="1616"/>
        <v>0.327868852459016</v>
      </c>
      <c r="G3097" t="str">
        <f t="shared" si="1611"/>
        <v>0.327868852459016</v>
      </c>
      <c r="H3097" t="str">
        <f t="shared" si="1617"/>
        <v>3.84911579100058+0.135872745605485i</v>
      </c>
      <c r="I3097" t="str">
        <f t="shared" si="1618"/>
        <v>4567.09032015616i</v>
      </c>
      <c r="J3097" t="str">
        <f t="shared" si="1612"/>
        <v>-28232.8138201994+999.133215159923i</v>
      </c>
      <c r="K3097" t="str">
        <f t="shared" si="1619"/>
        <v>0.00571756492053718-0.161562986253632i</v>
      </c>
      <c r="L3097" t="str">
        <f t="shared" si="1620"/>
        <v>0.00119595063958182-0.028649358924419i</v>
      </c>
      <c r="M3097" t="str">
        <f t="shared" si="1621"/>
        <v>0.006913515560119-0.190212345178051i</v>
      </c>
      <c r="N3097" t="str">
        <f t="shared" si="1622"/>
        <v>-14.506442040841i</v>
      </c>
      <c r="O3097" t="str">
        <f t="shared" si="1623"/>
        <v>-0.360939492628521-0.932589235763027i</v>
      </c>
      <c r="P3097" t="str">
        <f t="shared" si="1624"/>
        <v>1.36093949262852+0.932589235763027i</v>
      </c>
      <c r="Q3097" t="str">
        <f t="shared" si="1625"/>
        <v>-1.36093949262852+13.573852805078i</v>
      </c>
      <c r="R3097" t="str">
        <f t="shared" si="1626"/>
        <v>0.0580686603700486-0.106083913424452i</v>
      </c>
      <c r="S3097" t="str">
        <f t="shared" si="1627"/>
        <v>1.57092800527209i</v>
      </c>
      <c r="T3097" t="str">
        <f t="shared" si="1628"/>
        <v>0.166650190507331+0.0912216848039429i</v>
      </c>
      <c r="U3097" t="str">
        <f t="shared" si="1629"/>
        <v>0.00005-0.000122186266346192i</v>
      </c>
      <c r="V3097" t="str">
        <f t="shared" si="1630"/>
        <v>0.00002-0.00136848618307735i</v>
      </c>
      <c r="W3097" t="str">
        <f t="shared" si="1631"/>
        <v>0.0000422120016403585-0.000113482380006967i</v>
      </c>
      <c r="X3097" t="str">
        <f t="shared" si="1632"/>
        <v>0.0000422959759630187-0.000113409750457048i</v>
      </c>
      <c r="Y3097" t="str">
        <f t="shared" si="1633"/>
        <v>0.009+5.84587560979989i</v>
      </c>
      <c r="Z3097" t="str">
        <f t="shared" si="1634"/>
        <v>-0.00023266917426765-0.000087183767942207i</v>
      </c>
      <c r="AA3097" t="str">
        <f t="shared" si="1635"/>
        <v>0.00317524057775035-2.05276418675283i</v>
      </c>
      <c r="AB3097" t="str">
        <f t="shared" si="1636"/>
        <v>0.557012150249269+0.304899662264533i</v>
      </c>
      <c r="AC3097" t="str">
        <f t="shared" si="1637"/>
        <v>1.06184659197126-0.103842658832241i</v>
      </c>
      <c r="AD3097" t="str">
        <f t="shared" si="1638"/>
        <v>0.491785234705109+0.335234817630214i</v>
      </c>
      <c r="AE3097" t="str">
        <f t="shared" si="1639"/>
        <v>-0.0000851962299294395-0.000120874497983722i</v>
      </c>
      <c r="AF3097" t="str">
        <f t="shared" si="1640"/>
        <v>-6.36277717598317-0.129060373590056i</v>
      </c>
      <c r="AG3097" t="str">
        <f t="shared" si="1641"/>
        <v>1.00249678482246-0.0036506058915733i</v>
      </c>
      <c r="AH3097" t="str">
        <f t="shared" si="1642"/>
        <v>0.000522332704019229+0.000780052162638659i</v>
      </c>
      <c r="AI3097">
        <f t="shared" si="1643"/>
        <v>-60.548699073860433</v>
      </c>
      <c r="AJ3097">
        <f t="shared" si="1644"/>
        <v>56.193239674995084</v>
      </c>
      <c r="AK3097"/>
      <c r="AL3097"/>
      <c r="AM3097"/>
      <c r="AN3097"/>
    </row>
    <row r="3098" spans="1:40" x14ac:dyDescent="0.35">
      <c r="A3098"/>
      <c r="B3098">
        <f t="shared" si="1645"/>
        <v>1164000</v>
      </c>
      <c r="C3098" s="237" t="str">
        <f t="shared" si="1613"/>
        <v>-2.38021114609165E-08+0.000887806886368584i</v>
      </c>
      <c r="D3098" s="208" t="str">
        <f t="shared" si="1614"/>
        <v>-2.51366138466864+0.00680651946215915i</v>
      </c>
      <c r="E3098" t="str">
        <f t="shared" si="1615"/>
        <v>20500</v>
      </c>
      <c r="F3098" t="str">
        <f t="shared" si="1616"/>
        <v>0.327868852459016</v>
      </c>
      <c r="G3098" t="str">
        <f t="shared" si="1611"/>
        <v>0.327868852459016</v>
      </c>
      <c r="H3098" t="str">
        <f t="shared" si="1617"/>
        <v>3.849124648499+0.135756352857877i</v>
      </c>
      <c r="I3098" t="str">
        <f t="shared" si="1618"/>
        <v>4571.01731097315i</v>
      </c>
      <c r="J3098" t="str">
        <f t="shared" si="1612"/>
        <v>-28281.3881145678+999.992315086974i</v>
      </c>
      <c r="K3098" t="str">
        <f t="shared" si="1619"/>
        <v>0.00570775671389336-0.161424523422571i</v>
      </c>
      <c r="L3098" t="str">
        <f t="shared" si="1620"/>
        <v>0.00119390019123004-0.0286248315943348i</v>
      </c>
      <c r="M3098" t="str">
        <f t="shared" si="1621"/>
        <v>0.0069016569051234-0.190049355016906i</v>
      </c>
      <c r="N3098" t="str">
        <f t="shared" si="1622"/>
        <v>-14.518915335803i</v>
      </c>
      <c r="O3098" t="str">
        <f t="shared" si="1623"/>
        <v>-0.372543573934994-0.928014701133415i</v>
      </c>
      <c r="P3098" t="str">
        <f t="shared" si="1624"/>
        <v>1.37254357393499+0.928014701133415i</v>
      </c>
      <c r="Q3098" t="str">
        <f t="shared" si="1625"/>
        <v>-1.37254357393499+13.5909006346696i</v>
      </c>
      <c r="R3098" t="str">
        <f t="shared" si="1626"/>
        <v>0.0574966961465073-0.106796476095983i</v>
      </c>
      <c r="S3098" t="str">
        <f t="shared" si="1627"/>
        <v>1.57227876022073i</v>
      </c>
      <c r="T3098" t="str">
        <f t="shared" si="1628"/>
        <v>0.167913831032135+0.0904008341340185i</v>
      </c>
      <c r="U3098" t="str">
        <f t="shared" si="1629"/>
        <v>0.00005-0.000122081295326994i</v>
      </c>
      <c r="V3098" t="str">
        <f t="shared" si="1630"/>
        <v>0.00002-0.00136731050766233i</v>
      </c>
      <c r="W3098" t="str">
        <f t="shared" si="1631"/>
        <v>0.0000422118959285442-0.000113387135786349i</v>
      </c>
      <c r="X3098" t="str">
        <f t="shared" si="1632"/>
        <v>0.0000422957067791549-0.000113314567515297i</v>
      </c>
      <c r="Y3098" t="str">
        <f t="shared" si="1633"/>
        <v>0.009+5.85090215804563i</v>
      </c>
      <c r="Z3098" t="str">
        <f t="shared" si="1634"/>
        <v>-0.000232274175831072-0.0000871077023572433i</v>
      </c>
      <c r="AA3098" t="str">
        <f t="shared" si="1635"/>
        <v>0.00316978689132454-2.05100058451537i</v>
      </c>
      <c r="AB3098" t="str">
        <f t="shared" si="1636"/>
        <v>0.56123574653632+0.302156048259075i</v>
      </c>
      <c r="AC3098" t="str">
        <f t="shared" si="1637"/>
        <v>1.06129801865158-0.104577114264767i</v>
      </c>
      <c r="AD3098" t="str">
        <f t="shared" si="1638"/>
        <v>0.495950768073101+0.33357373911934i</v>
      </c>
      <c r="AE3098" t="str">
        <f t="shared" si="1639"/>
        <v>-0.0000861397139255667-0.000120681697221992i</v>
      </c>
      <c r="AF3098" t="str">
        <f t="shared" si="1640"/>
        <v>-6.36278603316764-0.128949833395718i</v>
      </c>
      <c r="AG3098" t="str">
        <f t="shared" si="1641"/>
        <v>1.00248234981161-0.00367841940630648i</v>
      </c>
      <c r="AH3098" t="str">
        <f t="shared" si="1642"/>
        <v>0.000528349685861716+0.000778989287130149i</v>
      </c>
      <c r="AI3098">
        <f t="shared" si="1643"/>
        <v>-60.525772091319929</v>
      </c>
      <c r="AJ3098">
        <f t="shared" si="1644"/>
        <v>55.852907243784315</v>
      </c>
      <c r="AK3098"/>
      <c r="AL3098"/>
      <c r="AM3098"/>
      <c r="AN3098"/>
    </row>
    <row r="3099" spans="1:40" x14ac:dyDescent="0.35">
      <c r="A3099"/>
      <c r="B3099">
        <f t="shared" si="1645"/>
        <v>1165000</v>
      </c>
      <c r="C3099" s="237" t="str">
        <f t="shared" si="1613"/>
        <v>-2.3761267004358E-08+0.000887044820372796i</v>
      </c>
      <c r="D3099" s="208" t="str">
        <f t="shared" si="1614"/>
        <v>-2.5136613843555+0.00680067695619144i</v>
      </c>
      <c r="E3099" t="str">
        <f t="shared" si="1615"/>
        <v>20500</v>
      </c>
      <c r="F3099" t="str">
        <f t="shared" si="1616"/>
        <v>0.327868852459016</v>
      </c>
      <c r="G3099" t="str">
        <f t="shared" si="1611"/>
        <v>0.327868852459016</v>
      </c>
      <c r="H3099" t="str">
        <f t="shared" si="1617"/>
        <v>3.84913348324195+0.135640159062615i</v>
      </c>
      <c r="I3099" t="str">
        <f t="shared" si="1618"/>
        <v>4574.94430179014i</v>
      </c>
      <c r="J3099" t="str">
        <f t="shared" si="1612"/>
        <v>-28330.0041573629+1000.85141501402i</v>
      </c>
      <c r="K3099" t="str">
        <f t="shared" si="1619"/>
        <v>0.00569797371398823-0.161286297430643i</v>
      </c>
      <c r="L3099" t="str">
        <f t="shared" si="1620"/>
        <v>0.00119185500853141-0.028600346151821i</v>
      </c>
      <c r="M3099" t="str">
        <f t="shared" si="1621"/>
        <v>0.00688982872251964-0.189886643582464i</v>
      </c>
      <c r="N3099" t="str">
        <f t="shared" si="1622"/>
        <v>-14.531388630765i</v>
      </c>
      <c r="O3099" t="str">
        <f t="shared" si="1623"/>
        <v>-0.384089694513598-0.923295784983583i</v>
      </c>
      <c r="P3099" t="str">
        <f t="shared" si="1624"/>
        <v>1.3840896945136+0.923295784983583i</v>
      </c>
      <c r="Q3099" t="str">
        <f t="shared" si="1625"/>
        <v>-1.3840896945136+13.6080928457814i</v>
      </c>
      <c r="R3099" t="str">
        <f t="shared" si="1626"/>
        <v>0.056915147568393-0.107499660702141i</v>
      </c>
      <c r="S3099" t="str">
        <f t="shared" si="1627"/>
        <v>1.57362951516937i</v>
      </c>
      <c r="T3099" t="str">
        <f t="shared" si="1628"/>
        <v>0.169164638951582+0.0895633560738434i</v>
      </c>
      <c r="U3099" t="str">
        <f t="shared" si="1629"/>
        <v>0.00005-0.000121976504515554i</v>
      </c>
      <c r="V3099" t="str">
        <f t="shared" si="1630"/>
        <v>0.00002-0.00136613685057421i</v>
      </c>
      <c r="W3099" t="str">
        <f t="shared" si="1631"/>
        <v>0.0000422117901266745-0.000113292056989589i</v>
      </c>
      <c r="X3099" t="str">
        <f t="shared" si="1632"/>
        <v>0.0000422954379262918-0.000113219549890784i</v>
      </c>
      <c r="Y3099" t="str">
        <f t="shared" si="1633"/>
        <v>0.009+5.85592870629137i</v>
      </c>
      <c r="Z3099" t="str">
        <f t="shared" si="1634"/>
        <v>-0.000231880194106265-0.0000870317696127425i</v>
      </c>
      <c r="AA3099" t="str">
        <f t="shared" si="1635"/>
        <v>0.00316434724356602-2.04924001007328i</v>
      </c>
      <c r="AB3099" t="str">
        <f t="shared" si="1636"/>
        <v>0.565416451080606+0.299356858809218i</v>
      </c>
      <c r="AC3099" t="str">
        <f t="shared" si="1637"/>
        <v>1.06073949165751-0.105302514637898i</v>
      </c>
      <c r="AD3099" t="str">
        <f t="shared" si="1638"/>
        <v>0.500095123306133+0.331861060722308i</v>
      </c>
      <c r="AE3099" t="str">
        <f t="shared" si="1639"/>
        <v>-0.0000870796988835983-0.000120476170732635i</v>
      </c>
      <c r="AF3099" t="str">
        <f t="shared" si="1640"/>
        <v>-6.36279486759745-0.128839482106424i</v>
      </c>
      <c r="AG3099" t="str">
        <f t="shared" si="1641"/>
        <v>1.00246755648571-0.00370602861903715i</v>
      </c>
      <c r="AH3099" t="str">
        <f t="shared" si="1642"/>
        <v>0.000534346925181576+0.000777845391667678i</v>
      </c>
      <c r="AI3099">
        <f t="shared" si="1643"/>
        <v>-60.503318949418727</v>
      </c>
      <c r="AJ3099">
        <f t="shared" si="1644"/>
        <v>55.51257910456151</v>
      </c>
      <c r="AK3099"/>
      <c r="AL3099"/>
      <c r="AM3099"/>
      <c r="AN3099"/>
    </row>
    <row r="3100" spans="1:40" x14ac:dyDescent="0.35">
      <c r="A3100"/>
      <c r="B3100">
        <f t="shared" si="1645"/>
        <v>1166000</v>
      </c>
      <c r="C3100" s="237" t="str">
        <f t="shared" si="1613"/>
        <v>-2.37205275913823E-08+0.000886284061522794i</v>
      </c>
      <c r="D3100" s="208" t="str">
        <f t="shared" si="1614"/>
        <v>-2.51366138404317+0.00679484447167476i</v>
      </c>
      <c r="E3100" t="str">
        <f t="shared" si="1615"/>
        <v>20500</v>
      </c>
      <c r="F3100" t="str">
        <f t="shared" si="1616"/>
        <v>0.327868852459016</v>
      </c>
      <c r="G3100" t="str">
        <f t="shared" si="1611"/>
        <v>0.327868852459016</v>
      </c>
      <c r="H3100" t="str">
        <f t="shared" si="1617"/>
        <v>3.84914229530726+0.135524163710765i</v>
      </c>
      <c r="I3100" t="str">
        <f t="shared" si="1618"/>
        <v>4578.87129260712i</v>
      </c>
      <c r="J3100" t="str">
        <f t="shared" si="1612"/>
        <v>-28378.6619485845+1001.71051494108i</v>
      </c>
      <c r="K3100" t="str">
        <f t="shared" si="1619"/>
        <v>0.00568821583455584-0.161148307671444i</v>
      </c>
      <c r="L3100" t="str">
        <f t="shared" si="1620"/>
        <v>0.00118981507348183-0.0285759024898545i</v>
      </c>
      <c r="M3100" t="str">
        <f t="shared" si="1621"/>
        <v>0.00687803090803767-0.189724210161299i</v>
      </c>
      <c r="N3100" t="str">
        <f t="shared" si="1622"/>
        <v>-14.5438619257271i</v>
      </c>
      <c r="O3100" t="str">
        <f t="shared" si="1623"/>
        <v>-0.395576058006626-0.918433221487517i</v>
      </c>
      <c r="P3100" t="str">
        <f t="shared" si="1624"/>
        <v>1.39557605800663+0.918433221487517i</v>
      </c>
      <c r="Q3100" t="str">
        <f t="shared" si="1625"/>
        <v>-1.39557605800663+13.6254287042396i</v>
      </c>
      <c r="R3100" t="str">
        <f t="shared" si="1626"/>
        <v>0.0563241856606345-0.10819334752694i</v>
      </c>
      <c r="S3100" t="str">
        <f t="shared" si="1627"/>
        <v>1.57498027011802i</v>
      </c>
      <c r="T3100" t="str">
        <f t="shared" si="1628"/>
        <v>0.170402387712953+0.0887094811459636i</v>
      </c>
      <c r="U3100" t="str">
        <f t="shared" si="1629"/>
        <v>0.0000499999999999999-0.000121871893448217i</v>
      </c>
      <c r="V3100" t="str">
        <f t="shared" si="1630"/>
        <v>0.00002-0.00136496520662003i</v>
      </c>
      <c r="W3100" t="str">
        <f t="shared" si="1631"/>
        <v>0.0000422116842347511-0.000113197143191024i</v>
      </c>
      <c r="X3100" t="str">
        <f t="shared" si="1632"/>
        <v>0.0000422951694029871-0.000113124697158124i</v>
      </c>
      <c r="Y3100" t="str">
        <f t="shared" si="1633"/>
        <v>0.009+5.86095525453712i</v>
      </c>
      <c r="Z3100" t="str">
        <f t="shared" si="1634"/>
        <v>-0.00023148722560675-0.0000869559693585611i</v>
      </c>
      <c r="AA3100" t="str">
        <f t="shared" si="1635"/>
        <v>0.00315892158633161-2.04748245563582i</v>
      </c>
      <c r="AB3100" t="str">
        <f t="shared" si="1636"/>
        <v>0.569553506651564+0.296502864414286i</v>
      </c>
      <c r="AC3100" t="str">
        <f t="shared" si="1637"/>
        <v>1.06017117838409-0.106018733328303i</v>
      </c>
      <c r="AD3100" t="str">
        <f t="shared" si="1638"/>
        <v>0.504217664122177+0.330097053779261i</v>
      </c>
      <c r="AE3100" t="str">
        <f t="shared" si="1639"/>
        <v>-0.000088016038875778-0.000120257986911776i</v>
      </c>
      <c r="AF3100" t="str">
        <f t="shared" si="1640"/>
        <v>-6.36280367935043-0.12872931923909i</v>
      </c>
      <c r="AG3100" t="str">
        <f t="shared" si="1641"/>
        <v>1.00245240777141-0.00373342933485909i</v>
      </c>
      <c r="AH3100" t="str">
        <f t="shared" si="1642"/>
        <v>0.000540323494519074+0.00077662087487589i</v>
      </c>
      <c r="AI3100">
        <f t="shared" si="1643"/>
        <v>-60.48133555833882</v>
      </c>
      <c r="AJ3100">
        <f t="shared" si="1644"/>
        <v>55.172254816413322</v>
      </c>
      <c r="AK3100"/>
      <c r="AL3100"/>
      <c r="AM3100"/>
      <c r="AN3100"/>
    </row>
    <row r="3101" spans="1:40" x14ac:dyDescent="0.35">
      <c r="A3101"/>
      <c r="B3101">
        <f t="shared" si="1645"/>
        <v>1167000</v>
      </c>
      <c r="C3101" s="237" t="str">
        <f t="shared" si="1613"/>
        <v>-2.36798928620974E-08+0.000885524606458309i</v>
      </c>
      <c r="D3101" s="208" t="str">
        <f t="shared" si="1614"/>
        <v>-2.51366138373164+0.00678902198284704i</v>
      </c>
      <c r="E3101" t="str">
        <f t="shared" si="1615"/>
        <v>20500</v>
      </c>
      <c r="F3101" t="str">
        <f t="shared" si="1616"/>
        <v>0.327868852459016</v>
      </c>
      <c r="G3101" t="str">
        <f t="shared" si="1611"/>
        <v>0.327868852459016</v>
      </c>
      <c r="H3101" t="str">
        <f t="shared" si="1617"/>
        <v>3.84915108477243+0.135408366295125i</v>
      </c>
      <c r="I3101" t="str">
        <f t="shared" si="1618"/>
        <v>4582.79828342411i</v>
      </c>
      <c r="J3101" t="str">
        <f t="shared" si="1612"/>
        <v>-28427.3614882328+1002.56961486813i</v>
      </c>
      <c r="K3101" t="str">
        <f t="shared" si="1619"/>
        <v>0.00567848298969845-0.161010553540635i</v>
      </c>
      <c r="L3101" t="str">
        <f t="shared" si="1620"/>
        <v>0.00118778036815403-0.0285515005017762i</v>
      </c>
      <c r="M3101" t="str">
        <f t="shared" si="1621"/>
        <v>0.00686626335785248-0.189562054042411i</v>
      </c>
      <c r="N3101" t="str">
        <f t="shared" si="1622"/>
        <v>-14.5563352206891i</v>
      </c>
      <c r="O3101" t="str">
        <f t="shared" si="1623"/>
        <v>-0.407000877353173-0.913427767168126i</v>
      </c>
      <c r="P3101" t="str">
        <f t="shared" si="1624"/>
        <v>1.40700087735317+0.913427767168126i</v>
      </c>
      <c r="Q3101" t="str">
        <f t="shared" si="1625"/>
        <v>-1.40700087735317+13.642907453521i</v>
      </c>
      <c r="R3101" t="str">
        <f t="shared" si="1626"/>
        <v>0.0557239828642198-0.108877420388085i</v>
      </c>
      <c r="S3101" t="str">
        <f t="shared" si="1627"/>
        <v>1.57633102506666i</v>
      </c>
      <c r="T3101" t="str">
        <f t="shared" si="1628"/>
        <v>0.171626855686964+0.0878394430291526i</v>
      </c>
      <c r="U3101" t="str">
        <f t="shared" si="1629"/>
        <v>0.0000499999999999999-0.000121767461662914i</v>
      </c>
      <c r="V3101" t="str">
        <f t="shared" si="1630"/>
        <v>0.00002-0.00136379557062464i</v>
      </c>
      <c r="W3101" t="str">
        <f t="shared" si="1631"/>
        <v>0.000042211578252777-0.000113102393966451i</v>
      </c>
      <c r="X3101" t="str">
        <f t="shared" si="1632"/>
        <v>0.0000422949012078062-0.000113030008893386i</v>
      </c>
      <c r="Y3101" t="str">
        <f t="shared" si="1633"/>
        <v>0.009+5.86598180278286i</v>
      </c>
      <c r="Z3101" t="str">
        <f t="shared" si="1634"/>
        <v>-0.000231095266860976-0.000086880301245795i</v>
      </c>
      <c r="AA3101" t="str">
        <f t="shared" si="1635"/>
        <v>0.00315350987168437-2.04572791343898i</v>
      </c>
      <c r="AB3101" t="str">
        <f t="shared" si="1636"/>
        <v>0.573646172474741+0.293594846122988i</v>
      </c>
      <c r="AC3101" t="str">
        <f t="shared" si="1637"/>
        <v>1.05959324778177-0.10672564721389i</v>
      </c>
      <c r="AD3101" t="str">
        <f t="shared" si="1638"/>
        <v>0.50831775774487+0.328281997395536i</v>
      </c>
      <c r="AE3101" t="str">
        <f t="shared" si="1639"/>
        <v>-0.0000889485890489278-0.000120027215715237i</v>
      </c>
      <c r="AF3101" t="str">
        <f t="shared" si="1640"/>
        <v>-6.36281246850407-0.128619344312278i</v>
      </c>
      <c r="AG3101" t="str">
        <f t="shared" si="1641"/>
        <v>1.00243690664284-0.0037606173991332i</v>
      </c>
      <c r="AH3101" t="str">
        <f t="shared" si="1642"/>
        <v>0.000546278472647219+0.000775316145178236i</v>
      </c>
      <c r="AI3101">
        <f t="shared" si="1643"/>
        <v>-60.459817917716734</v>
      </c>
      <c r="AJ3101">
        <f t="shared" si="1644"/>
        <v>54.831933938672705</v>
      </c>
      <c r="AK3101"/>
      <c r="AL3101"/>
      <c r="AM3101"/>
      <c r="AN3101"/>
    </row>
    <row r="3102" spans="1:40" x14ac:dyDescent="0.35">
      <c r="A3102"/>
      <c r="B3102">
        <f t="shared" si="1645"/>
        <v>1168000</v>
      </c>
      <c r="C3102" s="237" t="str">
        <f t="shared" si="1613"/>
        <v>-2.36393624581509E-08+0.000884766451830575i</v>
      </c>
      <c r="D3102" s="208" t="str">
        <f t="shared" si="1614"/>
        <v>-2.5136613834209+0.00678320946403441i</v>
      </c>
      <c r="E3102" t="str">
        <f t="shared" si="1615"/>
        <v>20500</v>
      </c>
      <c r="F3102" t="str">
        <f t="shared" si="1616"/>
        <v>0.327868852459016</v>
      </c>
      <c r="G3102" t="str">
        <f t="shared" si="1611"/>
        <v>0.327868852459016</v>
      </c>
      <c r="H3102" t="str">
        <f t="shared" si="1617"/>
        <v>3.84915985171463+0.13529276631022i</v>
      </c>
      <c r="I3102" t="str">
        <f t="shared" si="1618"/>
        <v>4586.7252742411i</v>
      </c>
      <c r="J3102" t="str">
        <f t="shared" si="1612"/>
        <v>-28476.1027763077+1003.42871479518i</v>
      </c>
      <c r="K3102" t="str">
        <f t="shared" si="1619"/>
        <v>0.0056687750938853-0.160873034435935i</v>
      </c>
      <c r="L3102" t="str">
        <f t="shared" si="1620"/>
        <v>0.00118575087469719-0.0285271400812888i</v>
      </c>
      <c r="M3102" t="str">
        <f t="shared" si="1621"/>
        <v>0.00685452596858249-0.189400174517224i</v>
      </c>
      <c r="N3102" t="str">
        <f t="shared" si="1622"/>
        <v>-14.5688085156511i</v>
      </c>
      <c r="O3102" t="str">
        <f t="shared" si="1623"/>
        <v>-0.418362375067712-0.908280200779309i</v>
      </c>
      <c r="P3102" t="str">
        <f t="shared" si="1624"/>
        <v>1.41836237506771+0.908280200779309i</v>
      </c>
      <c r="Q3102" t="str">
        <f t="shared" si="1625"/>
        <v>-1.41836237506771+13.6605283148718i</v>
      </c>
      <c r="R3102" t="str">
        <f t="shared" si="1626"/>
        <v>0.0551147129518237-0.109551766647414i</v>
      </c>
      <c r="S3102" t="str">
        <f t="shared" si="1627"/>
        <v>1.5776817800153i</v>
      </c>
      <c r="T3102" t="str">
        <f t="shared" si="1628"/>
        <v>0.172837826208113+0.0869534784348655i</v>
      </c>
      <c r="U3102" t="str">
        <f t="shared" si="1629"/>
        <v>0.0000499999999999999-0.000121663208699162i</v>
      </c>
      <c r="V3102" t="str">
        <f t="shared" si="1630"/>
        <v>0.00002-0.00136262793743061i</v>
      </c>
      <c r="W3102" t="str">
        <f t="shared" si="1631"/>
        <v>0.0000422114721807533-0.000113007808893119i</v>
      </c>
      <c r="X3102" t="str">
        <f t="shared" si="1632"/>
        <v>0.0000422946333393192-0.000112935484674095i</v>
      </c>
      <c r="Y3102" t="str">
        <f t="shared" si="1633"/>
        <v>0.009+5.87100835102861i</v>
      </c>
      <c r="Z3102" t="str">
        <f t="shared" si="1634"/>
        <v>-0.000230704314412252-0.0000868047649267675i</v>
      </c>
      <c r="AA3102" t="str">
        <f t="shared" si="1635"/>
        <v>0.00314811205189249-2.04397637574532i</v>
      </c>
      <c r="AB3102" t="str">
        <f t="shared" si="1636"/>
        <v>0.577693724366642+0.290633595120476i</v>
      </c>
      <c r="AC3102" t="str">
        <f t="shared" si="1637"/>
        <v>1.05900587027194-0.107423136687451i</v>
      </c>
      <c r="AD3102" t="str">
        <f t="shared" si="1638"/>
        <v>0.512394774996382+0.326416178395765i</v>
      </c>
      <c r="AE3102" t="str">
        <f t="shared" si="1639"/>
        <v>-0.0000898772056400221-0.000119783928643127i</v>
      </c>
      <c r="AF3102" t="str">
        <f t="shared" si="1640"/>
        <v>-6.36282123513553-0.128509556846186i</v>
      </c>
      <c r="AG3102" t="str">
        <f t="shared" si="1641"/>
        <v>1.00242105612116-0.00378758869800295i</v>
      </c>
      <c r="AH3102" t="str">
        <f t="shared" si="1642"/>
        <v>0.000552210944666364+0.00077393162071107i</v>
      </c>
      <c r="AI3102">
        <f t="shared" si="1643"/>
        <v>-60.438762114567048</v>
      </c>
      <c r="AJ3102">
        <f t="shared" si="1644"/>
        <v>54.491616030964799</v>
      </c>
      <c r="AK3102"/>
      <c r="AL3102"/>
      <c r="AM3102"/>
      <c r="AN3102"/>
    </row>
    <row r="3103" spans="1:40" x14ac:dyDescent="0.35">
      <c r="A3103"/>
      <c r="B3103">
        <f t="shared" si="1645"/>
        <v>1169000</v>
      </c>
      <c r="C3103" s="237" t="str">
        <f t="shared" si="1613"/>
        <v>-2.35989360227226E-08+0.000884009594302286i</v>
      </c>
      <c r="D3103" s="208" t="str">
        <f t="shared" si="1614"/>
        <v>-2.51366138311097+0.00677740688965086i</v>
      </c>
      <c r="E3103" t="str">
        <f t="shared" si="1615"/>
        <v>20500</v>
      </c>
      <c r="F3103" t="str">
        <f t="shared" si="1616"/>
        <v>0.327868852459016</v>
      </c>
      <c r="G3103" t="str">
        <f t="shared" si="1611"/>
        <v>0.327868852459016</v>
      </c>
      <c r="H3103" t="str">
        <f t="shared" si="1617"/>
        <v>3.84916859621076+0.135177363252291i</v>
      </c>
      <c r="I3103" t="str">
        <f t="shared" si="1618"/>
        <v>4590.65226505809i</v>
      </c>
      <c r="J3103" t="str">
        <f t="shared" si="1612"/>
        <v>-28524.8858128092+1004.28781472223i</v>
      </c>
      <c r="K3103" t="str">
        <f t="shared" si="1619"/>
        <v>0.00565909206195035-0.160735749757112i</v>
      </c>
      <c r="L3103" t="str">
        <f t="shared" si="1620"/>
        <v>0.00118372657533655-0.0285028211224559i</v>
      </c>
      <c r="M3103" t="str">
        <f t="shared" si="1621"/>
        <v>0.0068428186372869-0.189238570879568i</v>
      </c>
      <c r="N3103" t="str">
        <f t="shared" si="1622"/>
        <v>-14.5812818106132i</v>
      </c>
      <c r="O3103" t="str">
        <f t="shared" si="1623"/>
        <v>-0.429658783516364-0.902991323184912i</v>
      </c>
      <c r="P3103" t="str">
        <f t="shared" si="1624"/>
        <v>1.42965878351636+0.902991323184912i</v>
      </c>
      <c r="Q3103" t="str">
        <f t="shared" si="1625"/>
        <v>-1.42965878351636+13.6782904874283i</v>
      </c>
      <c r="R3103" t="str">
        <f t="shared" si="1626"/>
        <v>0.0544965509438038-0.110216277219008i</v>
      </c>
      <c r="S3103" t="str">
        <f t="shared" si="1627"/>
        <v>1.57903253496395i</v>
      </c>
      <c r="T3103" t="str">
        <f t="shared" si="1628"/>
        <v>0.17403508761142+0.0860518269835866i</v>
      </c>
      <c r="U3103" t="str">
        <f t="shared" si="1629"/>
        <v>0.0000499999999999999-0.00012155913409805i</v>
      </c>
      <c r="V3103" t="str">
        <f t="shared" si="1630"/>
        <v>0.00002-0.00136146230189816i</v>
      </c>
      <c r="W3103" t="str">
        <f t="shared" si="1631"/>
        <v>0.0000422113660186826-0.000112913387549722i</v>
      </c>
      <c r="X3103" t="str">
        <f t="shared" si="1632"/>
        <v>0.0000422943657961033-0.000112841124079216i</v>
      </c>
      <c r="Y3103" t="str">
        <f t="shared" si="1633"/>
        <v>0.009+5.87603489927435i</v>
      </c>
      <c r="Z3103" t="str">
        <f t="shared" si="1634"/>
        <v>-0.000230314364818657-0.0000867293600550289i</v>
      </c>
      <c r="AA3103" t="str">
        <f t="shared" si="1635"/>
        <v>0.00314272807942826-2.04222783484388i</v>
      </c>
      <c r="AB3103" t="str">
        <f t="shared" si="1636"/>
        <v>0.581695454857536+0.287619912315054i</v>
      </c>
      <c r="AC3103" t="str">
        <f t="shared" si="1637"/>
        <v>1.05840921766273-0.108111085667936i</v>
      </c>
      <c r="AD3103" t="str">
        <f t="shared" si="1638"/>
        <v>0.516448090389392+0.32449989127705i</v>
      </c>
      <c r="AE3103" t="str">
        <f t="shared" si="1639"/>
        <v>-0.0000908017459914566-0.000119528198724311i</v>
      </c>
      <c r="AF3103" t="str">
        <f t="shared" si="1640"/>
        <v>-6.36282997932173-0.12839995636264i</v>
      </c>
      <c r="AG3103" t="str">
        <f t="shared" si="1641"/>
        <v>1.00240485927395-0.00381433915890085i</v>
      </c>
      <c r="AH3103" t="str">
        <f t="shared" si="1642"/>
        <v>0.000558120002097253+0.000772467729237208i</v>
      </c>
      <c r="AI3103">
        <f t="shared" si="1643"/>
        <v>-60.418164321273352</v>
      </c>
      <c r="AJ3103">
        <f t="shared" si="1644"/>
        <v>54.151300653284437</v>
      </c>
      <c r="AK3103"/>
      <c r="AL3103"/>
      <c r="AM3103"/>
      <c r="AN3103"/>
    </row>
    <row r="3104" spans="1:40" x14ac:dyDescent="0.35">
      <c r="A3104"/>
      <c r="B3104">
        <f t="shared" si="1645"/>
        <v>1170000</v>
      </c>
      <c r="C3104" s="237" t="str">
        <f t="shared" si="1613"/>
        <v>-2.35586132005165E-08+0.000883254030547548i</v>
      </c>
      <c r="D3104" s="208" t="str">
        <f t="shared" si="1614"/>
        <v>-2.51366138280182+0.00677161423419787i</v>
      </c>
      <c r="E3104" t="str">
        <f t="shared" si="1615"/>
        <v>20500</v>
      </c>
      <c r="F3104" t="str">
        <f t="shared" si="1616"/>
        <v>0.327868852459016</v>
      </c>
      <c r="G3104" t="str">
        <f t="shared" si="1611"/>
        <v>0.327868852459016</v>
      </c>
      <c r="H3104" t="str">
        <f t="shared" si="1617"/>
        <v>3.84917731833728+0.135062156619288i</v>
      </c>
      <c r="I3104" t="str">
        <f t="shared" si="1618"/>
        <v>4594.57925587507i</v>
      </c>
      <c r="J3104" t="str">
        <f t="shared" si="1612"/>
        <v>-28573.7105977373+1005.14691464928i</v>
      </c>
      <c r="K3104" t="str">
        <f t="shared" si="1619"/>
        <v>0.00564943380909051-0.16059869890597i</v>
      </c>
      <c r="L3104" t="str">
        <f t="shared" si="1620"/>
        <v>0.00118170745237301-0.0284785435197001i</v>
      </c>
      <c r="M3104" t="str">
        <f t="shared" si="1621"/>
        <v>0.00683114126146352-0.18907724242567i</v>
      </c>
      <c r="N3104" t="str">
        <f t="shared" si="1622"/>
        <v>-14.5937551055752i</v>
      </c>
      <c r="O3104" t="str">
        <f t="shared" si="1623"/>
        <v>-0.44088834519163-0.897561957234255i</v>
      </c>
      <c r="P3104" t="str">
        <f t="shared" si="1624"/>
        <v>1.44088834519163+0.897561957234255i</v>
      </c>
      <c r="Q3104" t="str">
        <f t="shared" si="1625"/>
        <v>-1.44088834519163+13.6961931483409i</v>
      </c>
      <c r="R3104" t="str">
        <f t="shared" si="1626"/>
        <v>0.053869673024588-0.110870846575056i</v>
      </c>
      <c r="S3104" t="str">
        <f t="shared" si="1627"/>
        <v>1.58038328991259i</v>
      </c>
      <c r="T3104" t="str">
        <f t="shared" si="1628"/>
        <v>0.175218433265681+0.0851347310811139i</v>
      </c>
      <c r="U3104" t="str">
        <f t="shared" si="1629"/>
        <v>0.0000499999999999999-0.00012145523740224i</v>
      </c>
      <c r="V3104" t="str">
        <f t="shared" si="1630"/>
        <v>0.00002-0.00136029865890509i</v>
      </c>
      <c r="W3104" t="str">
        <f t="shared" si="1631"/>
        <v>0.0000422112597665669-0.000112819129516399i</v>
      </c>
      <c r="X3104" t="str">
        <f t="shared" si="1632"/>
        <v>0.0000422940985767418-0.00011274692668916i</v>
      </c>
      <c r="Y3104" t="str">
        <f t="shared" si="1633"/>
        <v>0.009+5.88106144752009i</v>
      </c>
      <c r="Z3104" t="str">
        <f t="shared" si="1634"/>
        <v>-0.000229925414652988-0.0000866540862853489i</v>
      </c>
      <c r="AA3104" t="str">
        <f t="shared" si="1635"/>
        <v>0.00313735790696699-2.04048228305006i</v>
      </c>
      <c r="AB3104" t="str">
        <f t="shared" si="1636"/>
        <v>0.5856506733026+0.284554607924666i</v>
      </c>
      <c r="AC3104" t="str">
        <f t="shared" si="1637"/>
        <v>1.05780346306511-0.108789381609459i</v>
      </c>
      <c r="AD3104" t="str">
        <f t="shared" si="1638"/>
        <v>0.520477082218432+0.322533438161097i</v>
      </c>
      <c r="AE3104" t="str">
        <f t="shared" si="1639"/>
        <v>-0.000091722068566128-0.000119260100500746i</v>
      </c>
      <c r="AF3104" t="str">
        <f t="shared" si="1640"/>
        <v>-6.3628387011391-0.12829054238509i</v>
      </c>
      <c r="AG3104" t="str">
        <f t="shared" si="1641"/>
        <v>1.00238831921472-0.00384086475104752i</v>
      </c>
      <c r="AH3104" t="str">
        <f t="shared" si="1642"/>
        <v>0.000564004742973049+0.000770924908058602i</v>
      </c>
      <c r="AI3104">
        <f t="shared" si="1643"/>
        <v>-60.398020793644207</v>
      </c>
      <c r="AJ3104">
        <f t="shared" si="1644"/>
        <v>53.81098736606581</v>
      </c>
      <c r="AK3104"/>
      <c r="AL3104"/>
      <c r="AM3104"/>
      <c r="AN3104"/>
    </row>
    <row r="3105" spans="1:40" x14ac:dyDescent="0.35">
      <c r="A3105"/>
      <c r="B3105">
        <f t="shared" si="1645"/>
        <v>1171000</v>
      </c>
      <c r="C3105" s="237" t="str">
        <f t="shared" si="1613"/>
        <v>-2.35183936377532E-08+0.000882499757251825i</v>
      </c>
      <c r="D3105" s="208" t="str">
        <f t="shared" si="1614"/>
        <v>-2.51366138249348+0.00676583147226399i</v>
      </c>
      <c r="E3105" t="str">
        <f t="shared" si="1615"/>
        <v>20500</v>
      </c>
      <c r="F3105" t="str">
        <f t="shared" si="1616"/>
        <v>0.327868852459016</v>
      </c>
      <c r="G3105" t="str">
        <f t="shared" si="1611"/>
        <v>0.327868852459016</v>
      </c>
      <c r="H3105" t="str">
        <f t="shared" si="1617"/>
        <v>3.84918601817045+0.134947145910864i</v>
      </c>
      <c r="I3105" t="str">
        <f t="shared" si="1618"/>
        <v>4598.50624669206i</v>
      </c>
      <c r="J3105" t="str">
        <f t="shared" si="1612"/>
        <v>-28622.5771310921+1006.00601457633i</v>
      </c>
      <c r="K3105" t="str">
        <f t="shared" si="1619"/>
        <v>0.00563980025086376-0.160461881286349i</v>
      </c>
      <c r="L3105" t="str">
        <f t="shared" si="1620"/>
        <v>0.00117969348818275-0.0284543071678011i</v>
      </c>
      <c r="M3105" t="str">
        <f t="shared" si="1621"/>
        <v>0.00681949373904651-0.18891618845415i</v>
      </c>
      <c r="N3105" t="str">
        <f t="shared" si="1622"/>
        <v>-14.6062284005372i</v>
      </c>
      <c r="O3105" t="str">
        <f t="shared" si="1623"/>
        <v>-0.45204931298638-0.89199294763386i</v>
      </c>
      <c r="P3105" t="str">
        <f t="shared" si="1624"/>
        <v>1.45204931298638+0.89199294763386i</v>
      </c>
      <c r="Q3105" t="str">
        <f t="shared" si="1625"/>
        <v>-1.45204931298638+13.7142354529033i</v>
      </c>
      <c r="R3105" t="str">
        <f t="shared" si="1626"/>
        <v>0.0532342564594726-0.111515372749557i</v>
      </c>
      <c r="S3105" t="str">
        <f t="shared" si="1627"/>
        <v>1.58173404486123i</v>
      </c>
      <c r="T3105" t="str">
        <f t="shared" si="1628"/>
        <v>0.176387661603365+0.0842024357948217i</v>
      </c>
      <c r="U3105" t="str">
        <f t="shared" si="1629"/>
        <v>0.0000500000000000001-0.000121351518155953i</v>
      </c>
      <c r="V3105" t="str">
        <f t="shared" si="1630"/>
        <v>0.00002-0.00135913700334667i</v>
      </c>
      <c r="W3105" t="str">
        <f t="shared" si="1631"/>
        <v>0.0000422111534244082-0.000112725034374719i</v>
      </c>
      <c r="X3105" t="str">
        <f t="shared" si="1632"/>
        <v>0.0000422938316798237-0.000112652892085769i</v>
      </c>
      <c r="Y3105" t="str">
        <f t="shared" si="1633"/>
        <v>0.009+5.88608799576584i</v>
      </c>
      <c r="Z3105" t="str">
        <f t="shared" si="1634"/>
        <v>-0.00022953746050266-0.0000865789432737108i</v>
      </c>
      <c r="AA3105" t="str">
        <f t="shared" si="1635"/>
        <v>0.003132001487386-2.03873971270553i</v>
      </c>
      <c r="AB3105" t="str">
        <f t="shared" si="1636"/>
        <v>0.589558705981849+0.281438501063318i</v>
      </c>
      <c r="AC3105" t="str">
        <f t="shared" si="1637"/>
        <v>1.05718878080937-0.109457915508124i</v>
      </c>
      <c r="AD3105" t="str">
        <f t="shared" si="1638"/>
        <v>0.524481132650929+0.320517128745172i</v>
      </c>
      <c r="AE3105" t="str">
        <f t="shared" si="1639"/>
        <v>-0.0000926380329623717-0.000118979710011687i</v>
      </c>
      <c r="AF3105" t="str">
        <f t="shared" si="1640"/>
        <v>-6.36284740066393-0.1281813144386i</v>
      </c>
      <c r="AG3105" t="str">
        <f t="shared" si="1641"/>
        <v>1.00237143910228-0.00386716148594607i</v>
      </c>
      <c r="AH3105" t="str">
        <f t="shared" si="1642"/>
        <v>0.000569864271930864+0.000769303603928481i</v>
      </c>
      <c r="AI3105">
        <f t="shared" si="1643"/>
        <v>-60.378327869026208</v>
      </c>
      <c r="AJ3105">
        <f t="shared" si="1644"/>
        <v>53.470675730231349</v>
      </c>
      <c r="AK3105"/>
      <c r="AL3105"/>
      <c r="AM3105"/>
      <c r="AN3105"/>
    </row>
    <row r="3106" spans="1:40" x14ac:dyDescent="0.35">
      <c r="A3106"/>
      <c r="B3106">
        <f t="shared" si="1645"/>
        <v>1172000</v>
      </c>
      <c r="C3106" s="237" t="str">
        <f t="shared" si="1613"/>
        <v>-2.34782769821615E-08+0.000881746771111892i</v>
      </c>
      <c r="D3106" s="208" t="str">
        <f t="shared" si="1614"/>
        <v>-2.51366138218591+0.00676005857852451i</v>
      </c>
      <c r="E3106" t="str">
        <f t="shared" si="1615"/>
        <v>20500</v>
      </c>
      <c r="F3106" t="str">
        <f t="shared" si="1616"/>
        <v>0.327868852459016</v>
      </c>
      <c r="G3106" t="str">
        <f t="shared" si="1611"/>
        <v>0.327868852459016</v>
      </c>
      <c r="H3106" t="str">
        <f t="shared" si="1617"/>
        <v>3.84919469578609+0.134832330628368i</v>
      </c>
      <c r="I3106" t="str">
        <f t="shared" si="1618"/>
        <v>4602.43323750905i</v>
      </c>
      <c r="J3106" t="str">
        <f t="shared" si="1612"/>
        <v>-28671.4854128734+1006.86511450338i</v>
      </c>
      <c r="K3106" t="str">
        <f t="shared" si="1619"/>
        <v>0.00563019130318746-0.16032529630411i</v>
      </c>
      <c r="L3106" t="str">
        <f t="shared" si="1620"/>
        <v>0.00117768466521685-0.0284301119618952i</v>
      </c>
      <c r="M3106" t="str">
        <f t="shared" si="1621"/>
        <v>0.00680787596840431-0.188755408266005i</v>
      </c>
      <c r="N3106" t="str">
        <f t="shared" si="1622"/>
        <v>-14.6187016954992i</v>
      </c>
      <c r="O3106" t="str">
        <f t="shared" si="1623"/>
        <v>-0.463139950465303-0.886285160816199i</v>
      </c>
      <c r="P3106" t="str">
        <f t="shared" si="1624"/>
        <v>1.4631399504653+0.886285160816199i</v>
      </c>
      <c r="Q3106" t="str">
        <f t="shared" si="1625"/>
        <v>-1.4631399504653+13.732416534683i</v>
      </c>
      <c r="R3106" t="str">
        <f t="shared" si="1626"/>
        <v>0.0525904795119918-0.112149757339776i</v>
      </c>
      <c r="S3106" t="str">
        <f t="shared" si="1627"/>
        <v>1.58308479980988i</v>
      </c>
      <c r="T3106" t="str">
        <f t="shared" si="1628"/>
        <v>0.177542576146966+0.0832551887301471i</v>
      </c>
      <c r="U3106" t="str">
        <f t="shared" si="1629"/>
        <v>0.0000500000000000001-0.000121247975904967i</v>
      </c>
      <c r="V3106" t="str">
        <f t="shared" si="1630"/>
        <v>0.00002-0.00135797733013563i</v>
      </c>
      <c r="W3106" t="str">
        <f t="shared" si="1631"/>
        <v>0.0000422110469922083-0.000112631101707678i</v>
      </c>
      <c r="X3106" t="str">
        <f t="shared" si="1632"/>
        <v>0.0000422935651039435-0.000112559019852306i</v>
      </c>
      <c r="Y3106" t="str">
        <f t="shared" si="1633"/>
        <v>0.009+5.89111454401158i</v>
      </c>
      <c r="Z3106" t="str">
        <f t="shared" si="1634"/>
        <v>-0.000229150498969633-0.0000865039306773058i</v>
      </c>
      <c r="AA3106" t="str">
        <f t="shared" si="1635"/>
        <v>0.00312665877376358-2.03700011617809i</v>
      </c>
      <c r="AB3106" t="str">
        <f t="shared" si="1636"/>
        <v>0.593418896188215+0.278272419328245i</v>
      </c>
      <c r="AC3106" t="str">
        <f t="shared" si="1637"/>
        <v>1.05656534636203-0.110116581906554i</v>
      </c>
      <c r="AD3106" t="str">
        <f t="shared" si="1638"/>
        <v>0.528459627817245+0.318451280252193i</v>
      </c>
      <c r="AE3106" t="str">
        <f t="shared" si="1639"/>
        <v>-0.0000935494999285934-0.000118687104777766i</v>
      </c>
      <c r="AF3106" t="str">
        <f t="shared" si="1640"/>
        <v>-6.362856077972-0.128072272049843i</v>
      </c>
      <c r="AG3106" t="str">
        <f t="shared" si="1641"/>
        <v>1.00235422214025-0.00389322541786647i</v>
      </c>
      <c r="AH3106" t="str">
        <f t="shared" si="1642"/>
        <v>0.000575697700301484+0.000767604272962552i</v>
      </c>
      <c r="AI3106">
        <f t="shared" si="1643"/>
        <v>-60.359081964482257</v>
      </c>
      <c r="AJ3106">
        <f t="shared" si="1644"/>
        <v>53.130365307268434</v>
      </c>
      <c r="AK3106"/>
      <c r="AL3106"/>
      <c r="AM3106"/>
      <c r="AN3106"/>
    </row>
    <row r="3107" spans="1:40" x14ac:dyDescent="0.35">
      <c r="A3107"/>
      <c r="B3107">
        <f t="shared" si="1645"/>
        <v>1173000</v>
      </c>
      <c r="C3107" s="237" t="str">
        <f t="shared" si="1613"/>
        <v>-2.34382628829716E-08+0.000880995068835794i</v>
      </c>
      <c r="D3107" s="208" t="str">
        <f t="shared" si="1614"/>
        <v>-2.51366138187914+0.00675429552774109i</v>
      </c>
      <c r="E3107" t="str">
        <f t="shared" si="1615"/>
        <v>20500</v>
      </c>
      <c r="F3107" t="str">
        <f t="shared" si="1616"/>
        <v>0.327868852459016</v>
      </c>
      <c r="G3107" t="str">
        <f t="shared" si="1611"/>
        <v>0.327868852459016</v>
      </c>
      <c r="H3107" t="str">
        <f t="shared" si="1617"/>
        <v>3.84920335125979+0.134717710274837i</v>
      </c>
      <c r="I3107" t="str">
        <f t="shared" si="1618"/>
        <v>4606.36022832603i</v>
      </c>
      <c r="J3107" t="str">
        <f t="shared" si="1612"/>
        <v>-28720.4354430814+1007.72421443043i</v>
      </c>
      <c r="K3107" t="str">
        <f t="shared" si="1619"/>
        <v>0.00562060688233619-0.160188943367124i</v>
      </c>
      <c r="L3107" t="str">
        <f t="shared" si="1620"/>
        <v>0.00117568096600091-0.0284059577974728i</v>
      </c>
      <c r="M3107" t="str">
        <f t="shared" si="1621"/>
        <v>0.0067962878483371-0.188594901164597i</v>
      </c>
      <c r="N3107" t="str">
        <f t="shared" si="1622"/>
        <v>-14.6311749904613i</v>
      </c>
      <c r="O3107" t="str">
        <f t="shared" si="1623"/>
        <v>-0.474158532135242-0.880439484804806i</v>
      </c>
      <c r="P3107" t="str">
        <f t="shared" si="1624"/>
        <v>1.47415853213524+0.880439484804806i</v>
      </c>
      <c r="Q3107" t="str">
        <f t="shared" si="1625"/>
        <v>-1.47415853213524+13.7507355056565i</v>
      </c>
      <c r="R3107" t="str">
        <f t="shared" si="1626"/>
        <v>0.0519385213618381-0.112773905505591i</v>
      </c>
      <c r="S3107" t="str">
        <f t="shared" si="1627"/>
        <v>1.58443555475852i</v>
      </c>
      <c r="T3107" t="str">
        <f t="shared" si="1628"/>
        <v>0.178682985532036+0.0822932399072812i</v>
      </c>
      <c r="U3107" t="str">
        <f t="shared" si="1629"/>
        <v>0.0000500000000000001-0.000121144610196608i</v>
      </c>
      <c r="V3107" t="str">
        <f t="shared" si="1630"/>
        <v>0.00002-0.00135681963420201i</v>
      </c>
      <c r="W3107" t="str">
        <f t="shared" si="1631"/>
        <v>0.0000422109404699697-0.0001125373310997i</v>
      </c>
      <c r="X3107" t="str">
        <f t="shared" si="1632"/>
        <v>0.0000422932988477027-0.000112465309573465i</v>
      </c>
      <c r="Y3107" t="str">
        <f t="shared" si="1633"/>
        <v>0.009+5.89614109225732i</v>
      </c>
      <c r="Z3107" t="str">
        <f t="shared" si="1634"/>
        <v>-0.000228764526670366-0.0000864290481545305i</v>
      </c>
      <c r="AA3107" t="str">
        <f t="shared" si="1635"/>
        <v>0.00312132971937798-2.03526348586156i</v>
      </c>
      <c r="AB3107" t="str">
        <f t="shared" si="1636"/>
        <v>0.59723060430453+0.275057198387764i</v>
      </c>
      <c r="AC3107" t="str">
        <f t="shared" si="1637"/>
        <v>1.05593333624324-0.110765278896285i</v>
      </c>
      <c r="AD3107" t="str">
        <f t="shared" si="1638"/>
        <v>0.532411957900312+0.316336217379696i</v>
      </c>
      <c r="AE3107" t="str">
        <f t="shared" si="1639"/>
        <v>-0.0000944563313777758-0.000118382363784974i</v>
      </c>
      <c r="AF3107" t="str">
        <f t="shared" si="1640"/>
        <v>-6.36286473313893-0.127963414747096i</v>
      </c>
      <c r="AG3107" t="str">
        <f t="shared" si="1641"/>
        <v>1.00233667157644-0.00391905264432448i</v>
      </c>
      <c r="AH3107" t="str">
        <f t="shared" si="1642"/>
        <v>0.000581504146198731+0.000765827380549874i</v>
      </c>
      <c r="AI3107">
        <f t="shared" si="1643"/>
        <v>-60.340279575020539</v>
      </c>
      <c r="AJ3107">
        <f t="shared" si="1644"/>
        <v>52.790055659285308</v>
      </c>
      <c r="AK3107"/>
      <c r="AL3107"/>
      <c r="AM3107"/>
      <c r="AN3107"/>
    </row>
    <row r="3108" spans="1:40" x14ac:dyDescent="0.35">
      <c r="A3108"/>
      <c r="B3108">
        <f t="shared" si="1645"/>
        <v>1174000</v>
      </c>
      <c r="C3108" s="237" t="str">
        <f t="shared" si="1613"/>
        <v>-2.33983509909069E-08+0.000880244647142788i</v>
      </c>
      <c r="D3108" s="208" t="str">
        <f t="shared" si="1614"/>
        <v>-2.51366138157315+0.00674854229476138i</v>
      </c>
      <c r="E3108" t="str">
        <f t="shared" si="1615"/>
        <v>20500</v>
      </c>
      <c r="F3108" t="str">
        <f t="shared" si="1616"/>
        <v>0.327868852459016</v>
      </c>
      <c r="G3108" t="str">
        <f t="shared" si="1611"/>
        <v>0.327868852459016</v>
      </c>
      <c r="H3108" t="str">
        <f t="shared" si="1617"/>
        <v>3.84921198466677+0.134603284354989i</v>
      </c>
      <c r="I3108" t="str">
        <f t="shared" si="1618"/>
        <v>4610.28721914302i</v>
      </c>
      <c r="J3108" t="str">
        <f t="shared" si="1612"/>
        <v>-28769.427221716+1008.58331435748i</v>
      </c>
      <c r="K3108" t="str">
        <f t="shared" si="1619"/>
        <v>0.00561104690494033-0.160052821885272i</v>
      </c>
      <c r="L3108" t="str">
        <f t="shared" si="1620"/>
        <v>0.00117368237313464-0.0283818445703774i</v>
      </c>
      <c r="M3108" t="str">
        <f t="shared" si="1621"/>
        <v>0.00678472927807497-0.188434666455649i</v>
      </c>
      <c r="N3108" t="str">
        <f t="shared" si="1622"/>
        <v>-14.6436482854233i</v>
      </c>
      <c r="O3108" t="str">
        <f t="shared" si="1623"/>
        <v>-0.48510334371329-0.874456829076305i</v>
      </c>
      <c r="P3108" t="str">
        <f t="shared" si="1624"/>
        <v>1.48510334371329+0.874456829076305i</v>
      </c>
      <c r="Q3108" t="str">
        <f t="shared" si="1625"/>
        <v>-1.48510334371329+13.769191456347i</v>
      </c>
      <c r="R3108" t="str">
        <f t="shared" si="1626"/>
        <v>0.051278562023456-0.113387725966688i</v>
      </c>
      <c r="S3108" t="str">
        <f t="shared" si="1627"/>
        <v>1.58578630970716i</v>
      </c>
      <c r="T3108" t="str">
        <f t="shared" si="1628"/>
        <v>0.179808703526801+0.081316841638266i</v>
      </c>
      <c r="U3108" t="str">
        <f t="shared" si="1629"/>
        <v>0.0000500000000000001-0.000121041420579745i</v>
      </c>
      <c r="V3108" t="str">
        <f t="shared" si="1630"/>
        <v>0.00002-0.00135566391049315i</v>
      </c>
      <c r="W3108" t="str">
        <f t="shared" si="1631"/>
        <v>0.0000422108338576941-0.000112443722136617i</v>
      </c>
      <c r="X3108" t="str">
        <f t="shared" si="1632"/>
        <v>0.0000422930329097083-0.000112371760835346i</v>
      </c>
      <c r="Y3108" t="str">
        <f t="shared" si="1633"/>
        <v>0.009+5.90116764050307i</v>
      </c>
      <c r="Z3108" t="str">
        <f t="shared" si="1634"/>
        <v>-0.000228379540235701-0.0000863542953649788i</v>
      </c>
      <c r="AA3108" t="str">
        <f t="shared" si="1635"/>
        <v>0.00311601427770632-2.03352981417568i</v>
      </c>
      <c r="AB3108" t="str">
        <f t="shared" si="1636"/>
        <v>0.600993207869095+0.271793681570483i</v>
      </c>
      <c r="AC3108" t="str">
        <f t="shared" si="1637"/>
        <v>1.05529292794484-0.111403908117976i</v>
      </c>
      <c r="AD3108" t="str">
        <f t="shared" si="1638"/>
        <v>0.536337517224373+0.314172272247901i</v>
      </c>
      <c r="AE3108" t="str">
        <f t="shared" si="1639"/>
        <v>-0.0000953583904016778-0.000118065567468494i</v>
      </c>
      <c r="AF3108" t="str">
        <f t="shared" si="1640"/>
        <v>-6.36287336623992-0.127854742060228i</v>
      </c>
      <c r="AG3108" t="str">
        <f t="shared" si="1641"/>
        <v>1.00231879070231-0.00394463930655168i</v>
      </c>
      <c r="AH3108" t="str">
        <f t="shared" si="1642"/>
        <v>0.00058728273460705+0.000763973401262698i</v>
      </c>
      <c r="AI3108">
        <f t="shared" si="1643"/>
        <v>-60.321917271885198</v>
      </c>
      <c r="AJ3108">
        <f t="shared" si="1644"/>
        <v>52.44974634908867</v>
      </c>
      <c r="AK3108"/>
      <c r="AL3108"/>
      <c r="AM3108"/>
      <c r="AN3108"/>
    </row>
    <row r="3109" spans="1:40" x14ac:dyDescent="0.35">
      <c r="A3109"/>
      <c r="B3109">
        <f t="shared" si="1645"/>
        <v>1175000</v>
      </c>
      <c r="C3109" s="237" t="str">
        <f t="shared" si="1613"/>
        <v>-2.33585409581761E-08+0.000879495502763297i</v>
      </c>
      <c r="D3109" s="208" t="str">
        <f t="shared" si="1614"/>
        <v>-2.51366138126794+0.00674279885451861i</v>
      </c>
      <c r="E3109" t="str">
        <f t="shared" si="1615"/>
        <v>20500</v>
      </c>
      <c r="F3109" t="str">
        <f t="shared" si="1616"/>
        <v>0.327868852459016</v>
      </c>
      <c r="G3109" t="str">
        <f t="shared" si="1611"/>
        <v>0.327868852459016</v>
      </c>
      <c r="H3109" t="str">
        <f t="shared" si="1617"/>
        <v>3.84922059608193+0.134489052375216i</v>
      </c>
      <c r="I3109" t="str">
        <f t="shared" si="1618"/>
        <v>4614.21420996001i</v>
      </c>
      <c r="J3109" t="str">
        <f t="shared" si="1612"/>
        <v>-28818.4607487772+1009.44241428453i</v>
      </c>
      <c r="K3109" t="str">
        <f t="shared" si="1619"/>
        <v>0.00560151128798393-0.159916931270431i</v>
      </c>
      <c r="L3109" t="str">
        <f t="shared" si="1620"/>
        <v>0.00117168886929156-0.0283577721768042i</v>
      </c>
      <c r="M3109" t="str">
        <f t="shared" si="1621"/>
        <v>0.00677320015727549-0.188274703447235i</v>
      </c>
      <c r="N3109" t="str">
        <f t="shared" si="1622"/>
        <v>-14.6561215803853i</v>
      </c>
      <c r="O3109" t="str">
        <f t="shared" si="1623"/>
        <v>-0.495972682394041-0.868338124418627i</v>
      </c>
      <c r="P3109" t="str">
        <f t="shared" si="1624"/>
        <v>1.49597268239404+0.868338124418627i</v>
      </c>
      <c r="Q3109" t="str">
        <f t="shared" si="1625"/>
        <v>-1.49597268239404+13.7877834559667i</v>
      </c>
      <c r="R3109" t="str">
        <f t="shared" si="1626"/>
        <v>0.050610782265284-0.113991130997735i</v>
      </c>
      <c r="S3109" t="str">
        <f t="shared" si="1627"/>
        <v>1.58713706465581i</v>
      </c>
      <c r="T3109" t="str">
        <f t="shared" si="1628"/>
        <v>0.180919549048541+0.0803262484044572i</v>
      </c>
      <c r="U3109" t="str">
        <f t="shared" si="1629"/>
        <v>0.00005-0.000120938406604784i</v>
      </c>
      <c r="V3109" t="str">
        <f t="shared" si="1630"/>
        <v>0.00002-0.00135451015397358i</v>
      </c>
      <c r="W3109" t="str">
        <f t="shared" si="1631"/>
        <v>0.000042210727155384-0.000112350274405678i</v>
      </c>
      <c r="X3109" t="str">
        <f t="shared" si="1632"/>
        <v>0.0000422927672885738-0.000112278373225467i</v>
      </c>
      <c r="Y3109" t="str">
        <f t="shared" si="1633"/>
        <v>0.009+5.90619418874881i</v>
      </c>
      <c r="Z3109" t="str">
        <f t="shared" si="1634"/>
        <v>-0.000227995536310834-0.000086279671969439i</v>
      </c>
      <c r="AA3109" t="str">
        <f t="shared" si="1635"/>
        <v>0.00311071240242368-2.03179909356602i</v>
      </c>
      <c r="AB3109" t="str">
        <f t="shared" si="1636"/>
        <v>0.604706101630426+0.268482719455729i</v>
      </c>
      <c r="AC3109" t="str">
        <f t="shared" si="1637"/>
        <v>1.0546442998489-0.112032374759559i</v>
      </c>
      <c r="AD3109" t="str">
        <f t="shared" si="1638"/>
        <v>0.540235704343377+0.311959784346587i</v>
      </c>
      <c r="AE3109" t="str">
        <f t="shared" si="1639"/>
        <v>-0.0000962555412849487-0.000117736797696438i</v>
      </c>
      <c r="AF3109" t="str">
        <f t="shared" si="1640"/>
        <v>-6.36288197734987-0.127746253520697i</v>
      </c>
      <c r="AG3109" t="str">
        <f t="shared" si="1641"/>
        <v>1.00230058285239-0.00396998158996047i</v>
      </c>
      <c r="AH3109" t="str">
        <f t="shared" si="1642"/>
        <v>0.000593032597468905+0.00076204281876587i</v>
      </c>
      <c r="AI3109">
        <f t="shared" si="1643"/>
        <v>-60.303991700893732</v>
      </c>
      <c r="AJ3109">
        <f t="shared" si="1644"/>
        <v>52.109436940228086</v>
      </c>
      <c r="AK3109"/>
      <c r="AL3109"/>
      <c r="AM3109"/>
      <c r="AN3109"/>
    </row>
    <row r="3110" spans="1:40" x14ac:dyDescent="0.35">
      <c r="A3110"/>
      <c r="B3110">
        <f t="shared" si="1645"/>
        <v>1176000</v>
      </c>
      <c r="C3110" s="237" t="str">
        <f t="shared" si="1613"/>
        <v>-2.33188324384665E-08+0.000878747632438872i</v>
      </c>
      <c r="D3110" s="208" t="str">
        <f t="shared" si="1614"/>
        <v>-2.5136613809635+0.00673706518203135i</v>
      </c>
      <c r="E3110" t="str">
        <f t="shared" si="1615"/>
        <v>20500</v>
      </c>
      <c r="F3110" t="str">
        <f t="shared" si="1616"/>
        <v>0.327868852459016</v>
      </c>
      <c r="G3110" t="str">
        <f t="shared" si="1611"/>
        <v>0.327868852459016</v>
      </c>
      <c r="H3110" t="str">
        <f t="shared" si="1617"/>
        <v>3.84922918557986+0.134375013843576i</v>
      </c>
      <c r="I3110" t="str">
        <f t="shared" si="1618"/>
        <v>4618.141200777i</v>
      </c>
      <c r="J3110" t="str">
        <f t="shared" si="1612"/>
        <v>-28867.536024265+1010.30151421158i</v>
      </c>
      <c r="K3110" t="str">
        <f t="shared" si="1619"/>
        <v>0.0055919999488031-0.159781270936465i</v>
      </c>
      <c r="L3110" t="str">
        <f t="shared" si="1620"/>
        <v>0.00116970043721853-0.0283337405132981i</v>
      </c>
      <c r="M3110" t="str">
        <f t="shared" si="1621"/>
        <v>0.00676170038602163-0.188115011449763i</v>
      </c>
      <c r="N3110" t="str">
        <f t="shared" si="1622"/>
        <v>-14.6685948753474i</v>
      </c>
      <c r="O3110" t="str">
        <f t="shared" si="1623"/>
        <v>-0.50676485711424-0.862084322786341i</v>
      </c>
      <c r="P3110" t="str">
        <f t="shared" si="1624"/>
        <v>1.50676485711424+0.862084322786341i</v>
      </c>
      <c r="Q3110" t="str">
        <f t="shared" si="1625"/>
        <v>-1.50676485711424+13.8065105525611i</v>
      </c>
      <c r="R3110" t="str">
        <f t="shared" si="1626"/>
        <v>0.0499353635298002-0.114584036421477i</v>
      </c>
      <c r="S3110" t="str">
        <f t="shared" si="1627"/>
        <v>1.58848781960445i</v>
      </c>
      <c r="T3110" t="str">
        <f t="shared" si="1628"/>
        <v>0.182015346176629+0.0793217167346079i</v>
      </c>
      <c r="U3110" t="str">
        <f t="shared" si="1629"/>
        <v>0.00005-0.000120835567823657i</v>
      </c>
      <c r="V3110" t="str">
        <f t="shared" si="1630"/>
        <v>0.00002-0.00135335835962496i</v>
      </c>
      <c r="W3110" t="str">
        <f t="shared" si="1631"/>
        <v>0.0000422106203630409-0.000112256987495531i</v>
      </c>
      <c r="X3110" t="str">
        <f t="shared" si="1632"/>
        <v>0.0000422925019829171-0.00011218514633274i</v>
      </c>
      <c r="Y3110" t="str">
        <f t="shared" si="1633"/>
        <v>0.009+5.91122073699456i</v>
      </c>
      <c r="Z3110" t="str">
        <f t="shared" si="1634"/>
        <v>-0.000227612511555194-0.0000862051776298832i</v>
      </c>
      <c r="AA3110" t="str">
        <f t="shared" si="1635"/>
        <v>0.00310542404740197-2.0300713165038i</v>
      </c>
      <c r="AB3110" t="str">
        <f t="shared" si="1636"/>
        <v>0.608368697590833+0.26512516946606i</v>
      </c>
      <c r="AC3110" t="str">
        <f t="shared" si="1637"/>
        <v>1.05398763114707-0.112650587552254i</v>
      </c>
      <c r="AD3110" t="str">
        <f t="shared" si="1638"/>
        <v>0.544105922128423+0.309699100481133i</v>
      </c>
      <c r="AE3110" t="str">
        <f t="shared" si="1639"/>
        <v>-0.0000971476495189143-0.000117396137753447i</v>
      </c>
      <c r="AF3110" t="str">
        <f t="shared" si="1640"/>
        <v>-6.36289056654336-0.127637948661545i</v>
      </c>
      <c r="AG3110" t="str">
        <f t="shared" si="1641"/>
        <v>1.0022820514037-0.00399507572459958i</v>
      </c>
      <c r="AH3110" t="str">
        <f t="shared" si="1642"/>
        <v>0.000598752873770361+0.000760036125725378i</v>
      </c>
      <c r="AI3110">
        <f t="shared" si="1643"/>
        <v>-60.286499580831247</v>
      </c>
      <c r="AJ3110">
        <f t="shared" si="1644"/>
        <v>51.769126997069101</v>
      </c>
      <c r="AK3110"/>
      <c r="AL3110"/>
      <c r="AM3110"/>
      <c r="AN3110"/>
    </row>
    <row r="3111" spans="1:40" x14ac:dyDescent="0.35">
      <c r="A3111"/>
      <c r="B3111">
        <f t="shared" si="1645"/>
        <v>1177000</v>
      </c>
      <c r="C3111" s="237" t="str">
        <f t="shared" si="1613"/>
        <v>-2.32792250869354E-08+0.000878001032922133i</v>
      </c>
      <c r="D3111" s="208" t="str">
        <f t="shared" si="1614"/>
        <v>-2.51366138065985+0.00673134125240302i</v>
      </c>
      <c r="E3111" t="str">
        <f t="shared" si="1615"/>
        <v>20500</v>
      </c>
      <c r="F3111" t="str">
        <f t="shared" si="1616"/>
        <v>0.327868852459016</v>
      </c>
      <c r="G3111" t="str">
        <f t="shared" si="1611"/>
        <v>0.327868852459016</v>
      </c>
      <c r="H3111" t="str">
        <f t="shared" si="1617"/>
        <v>3.84923775323487+0.134261168269791i</v>
      </c>
      <c r="I3111" t="str">
        <f t="shared" si="1618"/>
        <v>4622.06819159398i</v>
      </c>
      <c r="J3111" t="str">
        <f t="shared" si="1612"/>
        <v>-28916.6530481795+1011.16061413863i</v>
      </c>
      <c r="K3111" t="str">
        <f t="shared" si="1619"/>
        <v>0.00558251280508405-0.159645840299218i</v>
      </c>
      <c r="L3111" t="str">
        <f t="shared" si="1620"/>
        <v>0.00116771705973543-0.0283097494767528i</v>
      </c>
      <c r="M3111" t="str">
        <f t="shared" si="1621"/>
        <v>0.00675022986481948-0.187955589775971i</v>
      </c>
      <c r="N3111" t="str">
        <f t="shared" si="1622"/>
        <v>-14.6810681703094i</v>
      </c>
      <c r="O3111" t="str">
        <f t="shared" si="1623"/>
        <v>-0.51747818881562-0.855696397152697i</v>
      </c>
      <c r="P3111" t="str">
        <f t="shared" si="1624"/>
        <v>1.51747818881562+0.855696397152697i</v>
      </c>
      <c r="Q3111" t="str">
        <f t="shared" si="1625"/>
        <v>-1.51747818881562+13.8253717731567i</v>
      </c>
      <c r="R3111" t="str">
        <f t="shared" si="1626"/>
        <v>0.0492524878543802-0.115166361599837i</v>
      </c>
      <c r="S3111" t="str">
        <f t="shared" si="1627"/>
        <v>1.58983857455309i</v>
      </c>
      <c r="T3111" t="str">
        <f t="shared" si="1628"/>
        <v>0.183095924162351+0.0783035050836012i</v>
      </c>
      <c r="U3111" t="str">
        <f t="shared" si="1629"/>
        <v>0.00005-0.000120732903789822i</v>
      </c>
      <c r="V3111" t="str">
        <f t="shared" si="1630"/>
        <v>0.00002-0.00135220852244601i</v>
      </c>
      <c r="W3111" t="str">
        <f t="shared" si="1631"/>
        <v>0.0000422105134806675-0.000112163860996225i</v>
      </c>
      <c r="X3111" t="str">
        <f t="shared" si="1632"/>
        <v>0.0000422922369913638-0.000112092079747479i</v>
      </c>
      <c r="Y3111" t="str">
        <f t="shared" si="1633"/>
        <v>0.009+5.9162472852403i</v>
      </c>
      <c r="Z3111" t="str">
        <f t="shared" si="1634"/>
        <v>-0.000227230462642416-0.0000861308120094707i</v>
      </c>
      <c r="AA3111" t="str">
        <f t="shared" si="1635"/>
        <v>0.00310014916670907-2.02834647548589i</v>
      </c>
      <c r="AB3111" t="str">
        <f t="shared" si="1636"/>
        <v>0.611980425039249+0.261721895461935i</v>
      </c>
      <c r="AC3111" t="str">
        <f t="shared" si="1637"/>
        <v>1.05332310176062-0.113258458764577i</v>
      </c>
      <c r="AD3111" t="str">
        <f t="shared" si="1638"/>
        <v>0.547947577854552+0.307390574717602i</v>
      </c>
      <c r="AE3111" t="str">
        <f t="shared" si="1639"/>
        <v>-0.0000980345818151959-0.000117043672324234i</v>
      </c>
      <c r="AF3111" t="str">
        <f t="shared" si="1640"/>
        <v>-6.36289913389472-0.127529827017388i</v>
      </c>
      <c r="AG3111" t="str">
        <f t="shared" si="1641"/>
        <v>1.00226319977515-0.00401991798560285i</v>
      </c>
      <c r="AH3111" t="str">
        <f t="shared" si="1642"/>
        <v>0.000604442709625921+0.000757953823716622i</v>
      </c>
      <c r="AI3111">
        <f t="shared" si="1643"/>
        <v>-60.269437701889892</v>
      </c>
      <c r="AJ3111">
        <f t="shared" si="1644"/>
        <v>51.428816084864607</v>
      </c>
      <c r="AK3111"/>
      <c r="AL3111"/>
      <c r="AM3111"/>
      <c r="AN3111"/>
    </row>
    <row r="3112" spans="1:40" x14ac:dyDescent="0.35">
      <c r="A3112"/>
      <c r="B3112">
        <f t="shared" si="1645"/>
        <v>1178000</v>
      </c>
      <c r="C3112" s="237" t="str">
        <f t="shared" si="1613"/>
        <v>-2.32397185602037E-08+0.000877255700976726i</v>
      </c>
      <c r="D3112" s="208" t="str">
        <f t="shared" si="1614"/>
        <v>-2.51366138035697+0.00672562704082157i</v>
      </c>
      <c r="E3112" t="str">
        <f t="shared" si="1615"/>
        <v>20500</v>
      </c>
      <c r="F3112" t="str">
        <f t="shared" si="1616"/>
        <v>0.327868852459016</v>
      </c>
      <c r="G3112" t="str">
        <f t="shared" si="1611"/>
        <v>0.327868852459016</v>
      </c>
      <c r="H3112" t="str">
        <f t="shared" si="1617"/>
        <v>3.84924629912091+0.134147515165231i</v>
      </c>
      <c r="I3112" t="str">
        <f t="shared" si="1618"/>
        <v>4625.99518241097i</v>
      </c>
      <c r="J3112" t="str">
        <f t="shared" si="1612"/>
        <v>-28965.8118205205+1012.01971406568i</v>
      </c>
      <c r="K3112" t="str">
        <f t="shared" si="1619"/>
        <v>0.0055730497748616-0.159510638776508i</v>
      </c>
      <c r="L3112" t="str">
        <f t="shared" si="1620"/>
        <v>0.0011657387197348-0.0282857989644095i</v>
      </c>
      <c r="M3112" t="str">
        <f t="shared" si="1621"/>
        <v>0.0067387884945964-0.187796437740918i</v>
      </c>
      <c r="N3112" t="str">
        <f t="shared" si="1622"/>
        <v>-14.6935414652714i</v>
      </c>
      <c r="O3112" t="str">
        <f t="shared" si="1623"/>
        <v>-0.528111010706659-0.84917534135795i</v>
      </c>
      <c r="P3112" t="str">
        <f t="shared" si="1624"/>
        <v>1.52811101070666+0.84917534135795i</v>
      </c>
      <c r="Q3112" t="str">
        <f t="shared" si="1625"/>
        <v>-1.52811101070666+13.8443661239134i</v>
      </c>
      <c r="R3112" t="str">
        <f t="shared" si="1626"/>
        <v>0.0485623377929683-0.115738029423107i</v>
      </c>
      <c r="S3112" t="str">
        <f t="shared" si="1627"/>
        <v>1.59118932950174i</v>
      </c>
      <c r="T3112" t="str">
        <f t="shared" si="1628"/>
        <v>0.184161117435606+0.0772718737118302i</v>
      </c>
      <c r="U3112" t="str">
        <f t="shared" si="1629"/>
        <v>0.00005-0.000120630414058252i</v>
      </c>
      <c r="V3112" t="str">
        <f t="shared" si="1630"/>
        <v>0.00002-0.00135106063745242i</v>
      </c>
      <c r="W3112" t="str">
        <f t="shared" si="1631"/>
        <v>0.0000422104065082654-0.0001120708944992i</v>
      </c>
      <c r="X3112" t="str">
        <f t="shared" si="1632"/>
        <v>0.0000422919723125443-0.000111999173061392i</v>
      </c>
      <c r="Y3112" t="str">
        <f t="shared" si="1633"/>
        <v>0.009+5.92127383348604i</v>
      </c>
      <c r="Z3112" t="str">
        <f t="shared" si="1634"/>
        <v>-0.000226849386260243-0.0000860565747725352i</v>
      </c>
      <c r="AA3112" t="str">
        <f t="shared" si="1635"/>
        <v>0.00309488771460768-2.02662456303459i</v>
      </c>
      <c r="AB3112" t="str">
        <f t="shared" si="1636"/>
        <v>0.615540730573617+0.258273767338556i</v>
      </c>
      <c r="AC3112" t="str">
        <f t="shared" si="1637"/>
        <v>1.05265089226125-0.11385590419437i</v>
      </c>
      <c r="AD3112" t="str">
        <f t="shared" si="1638"/>
        <v>0.551760083287044+0.30503456832664i</v>
      </c>
      <c r="AE3112" t="str">
        <f t="shared" si="1639"/>
        <v>-0.0000989162061191567-0.000116679487476948i</v>
      </c>
      <c r="AF3112" t="str">
        <f t="shared" si="1640"/>
        <v>-6.36290767947788-0.127421888124409i</v>
      </c>
      <c r="AG3112" t="str">
        <f t="shared" si="1641"/>
        <v>1.00224403142698-0.00404450469363163i</v>
      </c>
      <c r="AH3112" t="str">
        <f t="shared" si="1642"/>
        <v>0.000610101258362507+0.000755796423131554i</v>
      </c>
      <c r="AI3112">
        <f t="shared" si="1643"/>
        <v>-60.252802924158424</v>
      </c>
      <c r="AJ3112">
        <f t="shared" si="1644"/>
        <v>51.088503769798756</v>
      </c>
      <c r="AK3112"/>
      <c r="AL3112"/>
      <c r="AM3112"/>
      <c r="AN3112"/>
    </row>
    <row r="3113" spans="1:40" x14ac:dyDescent="0.35">
      <c r="A3113"/>
      <c r="B3113">
        <f t="shared" si="1645"/>
        <v>1179000</v>
      </c>
      <c r="C3113" s="237" t="str">
        <f t="shared" si="1613"/>
        <v>-2.32003125163474E-08+0.000876511633377279i</v>
      </c>
      <c r="D3113" s="208" t="str">
        <f t="shared" si="1614"/>
        <v>-2.51366138005485+0.00671992252255914i</v>
      </c>
      <c r="E3113" t="str">
        <f t="shared" si="1615"/>
        <v>20500</v>
      </c>
      <c r="F3113" t="str">
        <f t="shared" si="1616"/>
        <v>0.327868852459016</v>
      </c>
      <c r="G3113" t="str">
        <f t="shared" si="1611"/>
        <v>0.327868852459016</v>
      </c>
      <c r="H3113" t="str">
        <f t="shared" si="1617"/>
        <v>3.8492548233116+0.134034054042914i</v>
      </c>
      <c r="I3113" t="str">
        <f t="shared" si="1618"/>
        <v>4629.92217322796i</v>
      </c>
      <c r="J3113" t="str">
        <f t="shared" si="1612"/>
        <v>-29015.0123412882+1012.87881399273i</v>
      </c>
      <c r="K3113" t="str">
        <f t="shared" si="1619"/>
        <v>0.00556361077651703-0.159375665788113i</v>
      </c>
      <c r="L3113" t="str">
        <f t="shared" si="1620"/>
        <v>0.00116376540018144-0.0282618888738541i</v>
      </c>
      <c r="M3113" t="str">
        <f t="shared" si="1621"/>
        <v>0.00672737617669847-0.187637554661967i</v>
      </c>
      <c r="N3113" t="str">
        <f t="shared" si="1622"/>
        <v>-14.7060147602335i</v>
      </c>
      <c r="O3113" t="str">
        <f t="shared" si="1623"/>
        <v>-0.538661668521635-0.842522169954885i</v>
      </c>
      <c r="P3113" t="str">
        <f t="shared" si="1624"/>
        <v>1.53866166852163+0.842522169954885i</v>
      </c>
      <c r="Q3113" t="str">
        <f t="shared" si="1625"/>
        <v>-1.53866166852163+13.8634925902786i</v>
      </c>
      <c r="R3113" t="str">
        <f t="shared" si="1626"/>
        <v>0.0478650963387128-0.116298966297186i</v>
      </c>
      <c r="S3113" t="str">
        <f t="shared" si="1627"/>
        <v>1.59254008445038i</v>
      </c>
      <c r="T3113" t="str">
        <f t="shared" si="1628"/>
        <v>0.185210765608413+0.0762270845654793i</v>
      </c>
      <c r="U3113" t="str">
        <f t="shared" si="1629"/>
        <v>0.00005-0.000120528098185429i</v>
      </c>
      <c r="V3113" t="str">
        <f t="shared" si="1630"/>
        <v>0.00002-0.00134991469967681i</v>
      </c>
      <c r="W3113" t="str">
        <f t="shared" si="1631"/>
        <v>0.000042210299445837-0.000111978087597281i</v>
      </c>
      <c r="X3113" t="str">
        <f t="shared" si="1632"/>
        <v>0.0000422917079450949-0.000111906425867564i</v>
      </c>
      <c r="Y3113" t="str">
        <f t="shared" si="1633"/>
        <v>0.009+5.92630038173179i</v>
      </c>
      <c r="Z3113" t="str">
        <f t="shared" si="1634"/>
        <v>-0.00022646927911045-0.000085982465584583i</v>
      </c>
      <c r="AA3113" t="str">
        <f t="shared" si="1635"/>
        <v>0.00308963964555444-2.0249055716976i</v>
      </c>
      <c r="AB3113" t="str">
        <f t="shared" si="1636"/>
        <v>0.619049078112618+0.254781660625721i</v>
      </c>
      <c r="AC3113" t="str">
        <f t="shared" si="1637"/>
        <v>1.05197118379283-0.114442843158843i</v>
      </c>
      <c r="AD3113" t="str">
        <f t="shared" si="1638"/>
        <v>0.55554285476675+0.302631449726577i</v>
      </c>
      <c r="AE3113" t="str">
        <f t="shared" si="1639"/>
        <v>-0.0000997923916230591-0.000116303670646471i</v>
      </c>
      <c r="AF3113" t="str">
        <f t="shared" si="1640"/>
        <v>-6.36291620336645-0.127314131520355i</v>
      </c>
      <c r="AG3113" t="str">
        <f t="shared" si="1641"/>
        <v>1.00222454986014-0.00406883221530828i</v>
      </c>
      <c r="AH3113" t="str">
        <f t="shared" si="1642"/>
        <v>0.000615727680601964+0.000753564443085472i</v>
      </c>
      <c r="AI3113">
        <f t="shared" si="1643"/>
        <v>-60.236592176158197</v>
      </c>
      <c r="AJ3113">
        <f t="shared" si="1644"/>
        <v>50.74818961906044</v>
      </c>
      <c r="AK3113"/>
      <c r="AL3113"/>
      <c r="AM3113"/>
      <c r="AN3113"/>
    </row>
    <row r="3114" spans="1:40" x14ac:dyDescent="0.35">
      <c r="A3114"/>
      <c r="B3114">
        <f t="shared" si="1645"/>
        <v>1180000</v>
      </c>
      <c r="C3114" s="237" t="str">
        <f t="shared" si="1613"/>
        <v>-2.31610066148911E-08+0.000875768826909355i</v>
      </c>
      <c r="D3114" s="208" t="str">
        <f t="shared" si="1614"/>
        <v>-2.51366137975351+0.00671422767297172i</v>
      </c>
      <c r="E3114" t="str">
        <f t="shared" si="1615"/>
        <v>20500</v>
      </c>
      <c r="F3114" t="str">
        <f t="shared" si="1616"/>
        <v>0.327868852459016</v>
      </c>
      <c r="G3114" t="str">
        <f t="shared" si="1611"/>
        <v>0.327868852459016</v>
      </c>
      <c r="H3114" t="str">
        <f t="shared" si="1617"/>
        <v>3.84926332588033+0.133920784417499i</v>
      </c>
      <c r="I3114" t="str">
        <f t="shared" si="1618"/>
        <v>4633.84916404494i</v>
      </c>
      <c r="J3114" t="str">
        <f t="shared" si="1612"/>
        <v>-29064.2546104825+1013.73791391978i</v>
      </c>
      <c r="K3114" t="str">
        <f t="shared" si="1619"/>
        <v>0.00555419572877664-0.159240920755769i</v>
      </c>
      <c r="L3114" t="str">
        <f t="shared" si="1620"/>
        <v>0.00116179708411207-0.0282380191030177i</v>
      </c>
      <c r="M3114" t="str">
        <f t="shared" si="1621"/>
        <v>0.00671599281288871-0.187478939858787i</v>
      </c>
      <c r="N3114" t="str">
        <f t="shared" si="1622"/>
        <v>-14.7184880551955i</v>
      </c>
      <c r="O3114" t="str">
        <f t="shared" si="1623"/>
        <v>-0.549128520777744-0.835737918051135i</v>
      </c>
      <c r="P3114" t="str">
        <f t="shared" si="1624"/>
        <v>1.54912852077774+0.835737918051135i</v>
      </c>
      <c r="Q3114" t="str">
        <f t="shared" si="1625"/>
        <v>-1.54912852077774+13.8827501371444i</v>
      </c>
      <c r="R3114" t="str">
        <f t="shared" si="1626"/>
        <v>0.0471609468475636-0.116849102128972i</v>
      </c>
      <c r="S3114" t="str">
        <f t="shared" si="1627"/>
        <v>1.59389083939902i</v>
      </c>
      <c r="T3114" t="str">
        <f t="shared" si="1628"/>
        <v>0.186244713475369+0.0751694011577157i</v>
      </c>
      <c r="U3114" t="str">
        <f t="shared" si="1629"/>
        <v>0.00005-0.00012042595572934i</v>
      </c>
      <c r="V3114" t="str">
        <f t="shared" si="1630"/>
        <v>0.00002-0.0013487707041686i</v>
      </c>
      <c r="W3114" t="str">
        <f t="shared" si="1631"/>
        <v>0.000042210192293384-0.000111885439884675i</v>
      </c>
      <c r="X3114" t="str">
        <f t="shared" si="1632"/>
        <v>0.0000422914438876581-0.000111813837760466i</v>
      </c>
      <c r="Y3114" t="str">
        <f t="shared" si="1633"/>
        <v>0.009+5.93132692997753i</v>
      </c>
      <c r="Z3114" t="str">
        <f t="shared" si="1634"/>
        <v>-0.000226090137908791-0.0000859084841122883i</v>
      </c>
      <c r="AA3114" t="str">
        <f t="shared" si="1635"/>
        <v>0.00308440491419891-2.02318949404786i</v>
      </c>
      <c r="AB3114" t="str">
        <f t="shared" si="1636"/>
        <v>0.622504948897197+0.251246456090713i</v>
      </c>
      <c r="AC3114" t="str">
        <f t="shared" si="1637"/>
        <v>1.05128415799395-0.115019198482726i</v>
      </c>
      <c r="AD3114" t="str">
        <f t="shared" si="1638"/>
        <v>0.559295313294808+0.300181594425627i</v>
      </c>
      <c r="AE3114" t="str">
        <f t="shared" si="1639"/>
        <v>-0.000100663008779048-0.000115916310617635i</v>
      </c>
      <c r="AF3114" t="str">
        <f t="shared" si="1640"/>
        <v>-6.36292470563384-0.127206556744527i</v>
      </c>
      <c r="AG3114" t="str">
        <f t="shared" si="1641"/>
        <v>1.00220475861573-0.00409289696364261i</v>
      </c>
      <c r="AH3114" t="str">
        <f t="shared" si="1642"/>
        <v>0.000621321144342701+0.000751258411323325i</v>
      </c>
      <c r="AI3114">
        <f t="shared" si="1643"/>
        <v>-60.220802453421783</v>
      </c>
      <c r="AJ3114">
        <f t="shared" si="1644"/>
        <v>50.407873200911915</v>
      </c>
      <c r="AK3114"/>
      <c r="AL3114"/>
      <c r="AM3114"/>
      <c r="AN3114"/>
    </row>
    <row r="3115" spans="1:40" x14ac:dyDescent="0.35">
      <c r="A3115"/>
      <c r="B3115">
        <f t="shared" si="1645"/>
        <v>1181000</v>
      </c>
      <c r="C3115" s="237" t="str">
        <f t="shared" si="1613"/>
        <v>-0.0000000231218005168+0.000875027278369402i</v>
      </c>
      <c r="D3115" s="208" t="str">
        <f t="shared" si="1614"/>
        <v>-2.51366137945293+0.00670854246749875i</v>
      </c>
      <c r="E3115" t="str">
        <f t="shared" si="1615"/>
        <v>20500</v>
      </c>
      <c r="F3115" t="str">
        <f t="shared" si="1616"/>
        <v>0.327868852459016</v>
      </c>
      <c r="G3115" t="str">
        <f t="shared" si="1611"/>
        <v>0.327868852459016</v>
      </c>
      <c r="H3115" t="str">
        <f t="shared" si="1617"/>
        <v>3.8492718069001+0.133807705805274i</v>
      </c>
      <c r="I3115" t="str">
        <f t="shared" si="1618"/>
        <v>4637.77615486193i</v>
      </c>
      <c r="J3115" t="str">
        <f t="shared" si="1612"/>
        <v>-29113.5386281034+1014.59701384684i</v>
      </c>
      <c r="K3115" t="str">
        <f t="shared" si="1619"/>
        <v>0.00554480455070992-0.159106403103159i</v>
      </c>
      <c r="L3115" t="str">
        <f t="shared" si="1620"/>
        <v>0.00115983375463492-0.0282141895501735i</v>
      </c>
      <c r="M3115" t="str">
        <f t="shared" si="1621"/>
        <v>0.00670463830534484-0.187320592653332i</v>
      </c>
      <c r="N3115" t="str">
        <f t="shared" si="1622"/>
        <v>-14.7309613501575i</v>
      </c>
      <c r="O3115" t="str">
        <f t="shared" si="1623"/>
        <v>-0.559509939030999-0.828823641147818i</v>
      </c>
      <c r="P3115" t="str">
        <f t="shared" si="1624"/>
        <v>1.559509939031+0.828823641147818i</v>
      </c>
      <c r="Q3115" t="str">
        <f t="shared" si="1625"/>
        <v>-1.559509939031+13.9021377090097i</v>
      </c>
      <c r="R3115" t="str">
        <f t="shared" si="1626"/>
        <v>0.0464500729628284-0.117388370309957i</v>
      </c>
      <c r="S3115" t="str">
        <f t="shared" si="1627"/>
        <v>1.59524159434767i</v>
      </c>
      <c r="T3115" t="str">
        <f t="shared" si="1628"/>
        <v>0.18726281101113+0.074099088450788i</v>
      </c>
      <c r="U3115" t="str">
        <f t="shared" si="1629"/>
        <v>0.00005-0.000120323986249467i</v>
      </c>
      <c r="V3115" t="str">
        <f t="shared" si="1630"/>
        <v>0.00002-0.00134762864599403i</v>
      </c>
      <c r="W3115" t="str">
        <f t="shared" si="1631"/>
        <v>0.0000422100850509088-0.00011179295095696i</v>
      </c>
      <c r="X3115" t="str">
        <f t="shared" si="1632"/>
        <v>0.0000422911801388813-0.000111721408335937i</v>
      </c>
      <c r="Y3115" t="str">
        <f t="shared" si="1633"/>
        <v>0.009+5.93635347822327i</v>
      </c>
      <c r="Z3115" t="str">
        <f t="shared" si="1634"/>
        <v>-0.000225711959384912-0.0000858346300234853i</v>
      </c>
      <c r="AA3115" t="str">
        <f t="shared" si="1635"/>
        <v>0.00307918347538256-2.02147632268349i</v>
      </c>
      <c r="AB3115" t="str">
        <f t="shared" si="1636"/>
        <v>0.625907841482146+0.247669039344234i</v>
      </c>
      <c r="AC3115" t="str">
        <f t="shared" si="1637"/>
        <v>1.05058999692146-0.115584896484568i</v>
      </c>
      <c r="AD3115" t="str">
        <f t="shared" si="1638"/>
        <v>0.56301688461675+0.297685384962889i</v>
      </c>
      <c r="AE3115" t="str">
        <f t="shared" si="1639"/>
        <v>-0.000101527929311947-0.00011551749750828i</v>
      </c>
      <c r="AF3115" t="str">
        <f t="shared" si="1640"/>
        <v>-6.36293318635303-0.127099163337775i</v>
      </c>
      <c r="AG3115" t="str">
        <f t="shared" si="1641"/>
        <v>1.00218466127435-0.00411669539845206i</v>
      </c>
      <c r="AH3115" t="str">
        <f t="shared" si="1642"/>
        <v>0.000626880825040476+0.000748878864125043i</v>
      </c>
      <c r="AI3115">
        <f t="shared" si="1643"/>
        <v>-60.205430817115939</v>
      </c>
      <c r="AJ3115">
        <f t="shared" si="1644"/>
        <v>50.067554084734425</v>
      </c>
      <c r="AK3115"/>
      <c r="AL3115"/>
      <c r="AM3115"/>
      <c r="AN3115"/>
    </row>
    <row r="3116" spans="1:40" x14ac:dyDescent="0.35">
      <c r="A3116"/>
      <c r="B3116">
        <f t="shared" si="1645"/>
        <v>1182000</v>
      </c>
      <c r="C3116" s="237" t="str">
        <f t="shared" si="1613"/>
        <v>-2.30826938844731E-08+0.000874286984564706i</v>
      </c>
      <c r="D3116" s="208" t="str">
        <f t="shared" si="1614"/>
        <v>-2.51366137915311+0.00670286688166275i</v>
      </c>
      <c r="E3116" t="str">
        <f t="shared" si="1615"/>
        <v>20500</v>
      </c>
      <c r="F3116" t="str">
        <f t="shared" si="1616"/>
        <v>0.327868852459016</v>
      </c>
      <c r="G3116" t="str">
        <f t="shared" si="1611"/>
        <v>0.327868852459016</v>
      </c>
      <c r="H3116" t="str">
        <f t="shared" si="1617"/>
        <v>3.84928026644363+0.133694817724154i</v>
      </c>
      <c r="I3116" t="str">
        <f t="shared" si="1618"/>
        <v>4641.70314567892i</v>
      </c>
      <c r="J3116" t="str">
        <f t="shared" si="1612"/>
        <v>-29162.8643941509+1015.45611377389i</v>
      </c>
      <c r="K3116" t="str">
        <f t="shared" si="1619"/>
        <v>0.00553543716172761-0.158972112255903i</v>
      </c>
      <c r="L3116" t="str">
        <f t="shared" si="1620"/>
        <v>0.00115787539492945-0.0281904001139362i</v>
      </c>
      <c r="M3116" t="str">
        <f t="shared" si="1621"/>
        <v>0.00669331255665706-0.187162512369839i</v>
      </c>
      <c r="N3116" t="str">
        <f t="shared" si="1622"/>
        <v>-14.7434346451195i</v>
      </c>
      <c r="O3116" t="str">
        <f t="shared" si="1623"/>
        <v>-0.569804308129239-0.821780414975533i</v>
      </c>
      <c r="P3116" t="str">
        <f t="shared" si="1624"/>
        <v>1.56980430812924+0.821780414975533i</v>
      </c>
      <c r="Q3116" t="str">
        <f t="shared" si="1625"/>
        <v>-1.56980430812924+13.921654230144i</v>
      </c>
      <c r="R3116" t="str">
        <f t="shared" si="1626"/>
        <v>0.0457326585408359-0.117916707698024i</v>
      </c>
      <c r="S3116" t="str">
        <f t="shared" si="1627"/>
        <v>1.59659234929631i</v>
      </c>
      <c r="T3116" t="str">
        <f t="shared" si="1628"/>
        <v>0.188264913364874+0.0730164127392792i</v>
      </c>
      <c r="U3116" t="str">
        <f t="shared" si="1629"/>
        <v>0.00005-0.000120222189306786i</v>
      </c>
      <c r="V3116" t="str">
        <f t="shared" si="1630"/>
        <v>0.00002-0.001346488520236i</v>
      </c>
      <c r="W3116" t="str">
        <f t="shared" si="1631"/>
        <v>0.0000422099777184135-0.000111700620411087i</v>
      </c>
      <c r="X3116" t="str">
        <f t="shared" si="1632"/>
        <v>0.0000422909166974191-0.00011162913719119i</v>
      </c>
      <c r="Y3116" t="str">
        <f t="shared" si="1633"/>
        <v>0.009+5.94138002646902i</v>
      </c>
      <c r="Z3116" t="str">
        <f t="shared" si="1634"/>
        <v>-0.000225334740282298-0.0000857609029871677i</v>
      </c>
      <c r="AA3116" t="str">
        <f t="shared" si="1635"/>
        <v>0.00307397528413783-2.01976605022764i</v>
      </c>
      <c r="AB3116" t="str">
        <f t="shared" si="1636"/>
        <v>0.629257271717596+0.244050300450181i</v>
      </c>
      <c r="AC3116" t="str">
        <f t="shared" si="1637"/>
        <v>1.04988888297503-0.116139866961197i</v>
      </c>
      <c r="AD3116" t="str">
        <f t="shared" si="1638"/>
        <v>0.566706999305647+0.295143210848617i</v>
      </c>
      <c r="AE3116" t="str">
        <f t="shared" si="1639"/>
        <v>-0.000102387026231789-0.000115107322752257i</v>
      </c>
      <c r="AF3116" t="str">
        <f t="shared" si="1640"/>
        <v>-6.36294164559674-0.126991950842491i</v>
      </c>
      <c r="AG3116" t="str">
        <f t="shared" si="1641"/>
        <v>1.00216426145554-0.00414022402677235i</v>
      </c>
      <c r="AH3116" t="str">
        <f t="shared" si="1642"/>
        <v>0.000632405905687759+0.000746426346210515i</v>
      </c>
      <c r="AI3116">
        <f t="shared" si="1643"/>
        <v>-60.190474392706548</v>
      </c>
      <c r="AJ3116">
        <f t="shared" si="1644"/>
        <v>49.727231841099247</v>
      </c>
      <c r="AK3116"/>
      <c r="AL3116"/>
      <c r="AM3116"/>
      <c r="AN3116"/>
    </row>
    <row r="3117" spans="1:40" x14ac:dyDescent="0.35">
      <c r="A3117"/>
      <c r="B3117">
        <f t="shared" si="1645"/>
        <v>1183000</v>
      </c>
      <c r="C3117" s="237" t="str">
        <f t="shared" si="1613"/>
        <v>-2.30436863817354E-08+0.000873547942313356i</v>
      </c>
      <c r="D3117" s="208" t="str">
        <f t="shared" si="1614"/>
        <v>-2.51366137885405+0.00669720089106907i</v>
      </c>
      <c r="E3117" t="str">
        <f t="shared" si="1615"/>
        <v>20500</v>
      </c>
      <c r="F3117" t="str">
        <f t="shared" si="1616"/>
        <v>0.327868852459016</v>
      </c>
      <c r="G3117" t="str">
        <f t="shared" si="1611"/>
        <v>0.327868852459016</v>
      </c>
      <c r="H3117" t="str">
        <f t="shared" si="1617"/>
        <v>3.84928870458336+0.133582119693673i</v>
      </c>
      <c r="I3117" t="str">
        <f t="shared" si="1618"/>
        <v>4645.63013649591i</v>
      </c>
      <c r="J3117" t="str">
        <f t="shared" si="1612"/>
        <v>-29212.231908625+1016.31521370094i</v>
      </c>
      <c r="K3117" t="str">
        <f t="shared" si="1619"/>
        <v>0.00552609348158028-0.158838047641552i</v>
      </c>
      <c r="L3117" t="str">
        <f t="shared" si="1620"/>
        <v>0.00115592198824593-0.0281666506932607i</v>
      </c>
      <c r="M3117" t="str">
        <f t="shared" si="1621"/>
        <v>0.00668201546982621-0.187004698334813i</v>
      </c>
      <c r="N3117" t="str">
        <f t="shared" si="1622"/>
        <v>-14.7559079400816i</v>
      </c>
      <c r="O3117" t="str">
        <f t="shared" si="1623"/>
        <v>-0.580010026463586-0.814609335326885i</v>
      </c>
      <c r="P3117" t="str">
        <f t="shared" si="1624"/>
        <v>1.58001002646359+0.814609335326885i</v>
      </c>
      <c r="Q3117" t="str">
        <f t="shared" si="1625"/>
        <v>-1.58001002646359+13.9412986047547i</v>
      </c>
      <c r="R3117" t="str">
        <f t="shared" si="1626"/>
        <v>0.0450088875776619-0.11843405459755i</v>
      </c>
      <c r="S3117" t="str">
        <f t="shared" si="1627"/>
        <v>1.59794310424495i</v>
      </c>
      <c r="T3117" t="str">
        <f t="shared" si="1628"/>
        <v>0.189250880851925+0.071921641534461i</v>
      </c>
      <c r="U3117" t="str">
        <f t="shared" si="1629"/>
        <v>0.00005-0.000120120564463754i</v>
      </c>
      <c r="V3117" t="str">
        <f t="shared" si="1630"/>
        <v>0.00002-0.00134535032199404i</v>
      </c>
      <c r="W3117" t="str">
        <f t="shared" si="1631"/>
        <v>0.0000422098702959003-0.000111608447845368i</v>
      </c>
      <c r="X3117" t="str">
        <f t="shared" si="1632"/>
        <v>0.0000422906535619303-0.000111537023924796i</v>
      </c>
      <c r="Y3117" t="str">
        <f t="shared" si="1633"/>
        <v>0.009+5.94640657471476i</v>
      </c>
      <c r="Z3117" t="str">
        <f t="shared" si="1634"/>
        <v>-0.000224958477358184-0.0000856873026734786i</v>
      </c>
      <c r="AA3117" t="str">
        <f t="shared" si="1635"/>
        <v>0.00306878029568718-2.01805866932843i</v>
      </c>
      <c r="AB3117" t="str">
        <f t="shared" si="1636"/>
        <v>0.632552772721023+0.240391133539118i</v>
      </c>
      <c r="AC3117" t="str">
        <f t="shared" si="1637"/>
        <v>1.04918099882265-0.116684043170427i</v>
      </c>
      <c r="AD3117" t="str">
        <f t="shared" si="1638"/>
        <v>0.57036509284474+0.292555468503488i</v>
      </c>
      <c r="AE3117" t="str">
        <f t="shared" si="1639"/>
        <v>-0.000103240173846172-0.000114685879082329i</v>
      </c>
      <c r="AF3117" t="str">
        <f t="shared" si="1640"/>
        <v>-6.36295008343741-0.126884918802604i</v>
      </c>
      <c r="AG3117" t="str">
        <f t="shared" si="1641"/>
        <v>1.00214356281716-0.00416347940326262i</v>
      </c>
      <c r="AH3117" t="str">
        <f t="shared" si="1642"/>
        <v>0.000637895576892295+0.00074390141064397i</v>
      </c>
      <c r="AI3117">
        <f t="shared" si="1643"/>
        <v>-60.175930368662236</v>
      </c>
      <c r="AJ3117">
        <f t="shared" si="1644"/>
        <v>49.38690604182618</v>
      </c>
      <c r="AK3117"/>
      <c r="AL3117"/>
      <c r="AM3117"/>
      <c r="AN3117"/>
    </row>
    <row r="3118" spans="1:40" x14ac:dyDescent="0.35">
      <c r="A3118"/>
      <c r="B3118">
        <f t="shared" si="1645"/>
        <v>1184000</v>
      </c>
      <c r="C3118" s="237" t="str">
        <f t="shared" si="1613"/>
        <v>-2.30047776738313E-08+0.000872810148444185i</v>
      </c>
      <c r="D3118" s="208" t="str">
        <f t="shared" si="1614"/>
        <v>-2.51366137855576+0.00669154447140542i</v>
      </c>
      <c r="E3118" t="str">
        <f t="shared" si="1615"/>
        <v>20500</v>
      </c>
      <c r="F3118" t="str">
        <f t="shared" si="1616"/>
        <v>0.327868852459016</v>
      </c>
      <c r="G3118" t="str">
        <f t="shared" si="1611"/>
        <v>0.327868852459016</v>
      </c>
      <c r="H3118" t="str">
        <f t="shared" si="1617"/>
        <v>3.84929712139139+0.133469611234977i</v>
      </c>
      <c r="I3118" t="str">
        <f t="shared" si="1618"/>
        <v>4649.55712731289i</v>
      </c>
      <c r="J3118" t="str">
        <f t="shared" si="1612"/>
        <v>-29261.6411715258+1017.17431362799i</v>
      </c>
      <c r="K3118" t="str">
        <f t="shared" si="1619"/>
        <v>0.0055167734303564-0.15870420868958i</v>
      </c>
      <c r="L3118" t="str">
        <f t="shared" si="1620"/>
        <v>0.00115397351790506-0.0281429411874399i</v>
      </c>
      <c r="M3118" t="str">
        <f t="shared" si="1621"/>
        <v>0.00667074694826146-0.18684714987702i</v>
      </c>
      <c r="N3118" t="str">
        <f t="shared" si="1622"/>
        <v>-14.7683812350436i</v>
      </c>
      <c r="O3118" t="str">
        <f t="shared" si="1623"/>
        <v>-0.590125506217296-0.807311517886237i</v>
      </c>
      <c r="P3118" t="str">
        <f t="shared" si="1624"/>
        <v>1.5901255062173+0.807311517886237i</v>
      </c>
      <c r="Q3118" t="str">
        <f t="shared" si="1625"/>
        <v>-1.5901255062173+13.9610697171574i</v>
      </c>
      <c r="R3118" t="str">
        <f t="shared" si="1626"/>
        <v>0.0442789441370245-0.118940354737807i</v>
      </c>
      <c r="S3118" t="str">
        <f t="shared" si="1627"/>
        <v>1.5992938591936i</v>
      </c>
      <c r="T3118" t="str">
        <f t="shared" si="1628"/>
        <v>0.190220578942483+0.0708150434499197i</v>
      </c>
      <c r="U3118" t="str">
        <f t="shared" si="1629"/>
        <v>0.0000499999999999999-0.000120019111284308i</v>
      </c>
      <c r="V3118" t="str">
        <f t="shared" si="1630"/>
        <v>0.00002-0.00134421404638425i</v>
      </c>
      <c r="W3118" t="str">
        <f t="shared" si="1631"/>
        <v>0.0000422097627833706-0.000111516432859471i</v>
      </c>
      <c r="X3118" t="str">
        <f t="shared" si="1632"/>
        <v>0.0000422903907310799-0.000111445068136684i</v>
      </c>
      <c r="Y3118" t="str">
        <f t="shared" si="1633"/>
        <v>0.009+5.9514331229605i</v>
      </c>
      <c r="Z3118" t="str">
        <f t="shared" si="1634"/>
        <v>-0.0002245831673835-0.0000856138287537086i</v>
      </c>
      <c r="AA3118" t="str">
        <f t="shared" si="1635"/>
        <v>0.00306359846544207-2.0163541726588i</v>
      </c>
      <c r="AB3118" t="str">
        <f t="shared" si="1636"/>
        <v>0.635793894839576+0.236692436425988i</v>
      </c>
      <c r="AC3118" t="str">
        <f t="shared" si="1637"/>
        <v>1.04846652732737-0.117217361812019i</v>
      </c>
      <c r="AD3118" t="str">
        <f t="shared" si="1638"/>
        <v>0.573990605709029+0.289922561197007i</v>
      </c>
      <c r="AE3118" t="str">
        <f t="shared" si="1639"/>
        <v>-0.00010408724777235-0.000114253260512971i</v>
      </c>
      <c r="AF3118" t="str">
        <f t="shared" si="1640"/>
        <v>-6.36295849994715-0.126778066763572i</v>
      </c>
      <c r="AG3118" t="str">
        <f t="shared" si="1641"/>
        <v>1.00212256905478-0.00418645813060068i</v>
      </c>
      <c r="AH3118" t="str">
        <f t="shared" si="1642"/>
        <v>0.000643349036954282+0.000741304618737677i</v>
      </c>
      <c r="AI3118">
        <f t="shared" si="1643"/>
        <v>-60.161795995199434</v>
      </c>
      <c r="AJ3118">
        <f t="shared" si="1644"/>
        <v>49.046576260052362</v>
      </c>
      <c r="AK3118"/>
      <c r="AL3118"/>
      <c r="AM3118"/>
      <c r="AN3118"/>
    </row>
    <row r="3119" spans="1:40" x14ac:dyDescent="0.35">
      <c r="A3119"/>
      <c r="B3119">
        <f t="shared" si="1645"/>
        <v>1185000</v>
      </c>
      <c r="C3119" s="237" t="str">
        <f t="shared" si="1613"/>
        <v>-2.29659674274167E-08+0.00087207359979673i</v>
      </c>
      <c r="D3119" s="208" t="str">
        <f t="shared" si="1614"/>
        <v>-2.5136613782582+0.0066858975984416i</v>
      </c>
      <c r="E3119" t="str">
        <f t="shared" si="1615"/>
        <v>20500</v>
      </c>
      <c r="F3119" t="str">
        <f t="shared" si="1616"/>
        <v>0.327868852459016</v>
      </c>
      <c r="G3119" t="str">
        <f t="shared" si="1611"/>
        <v>0.327868852459016</v>
      </c>
      <c r="H3119" t="str">
        <f t="shared" si="1617"/>
        <v>3.8493055169395+0.133357291870816i</v>
      </c>
      <c r="I3119" t="str">
        <f t="shared" si="1618"/>
        <v>4653.48411812988i</v>
      </c>
      <c r="J3119" t="str">
        <f t="shared" si="1612"/>
        <v>-29311.0921828532+1018.03341355504i</v>
      </c>
      <c r="K3119" t="str">
        <f t="shared" si="1619"/>
        <v>0.0055074769284808-0.158570594831375i</v>
      </c>
      <c r="L3119" t="str">
        <f t="shared" si="1620"/>
        <v>0.00115202996729769-0.0281192714961041i</v>
      </c>
      <c r="M3119" t="str">
        <f t="shared" si="1621"/>
        <v>0.00665950689577849-0.186689866327479i</v>
      </c>
      <c r="N3119" t="str">
        <f t="shared" si="1622"/>
        <v>-14.7808545300056i</v>
      </c>
      <c r="O3119" t="str">
        <f t="shared" si="1623"/>
        <v>-0.600149173613289-0.799888098055776i</v>
      </c>
      <c r="P3119" t="str">
        <f t="shared" si="1624"/>
        <v>1.60014917361329+0.799888098055776i</v>
      </c>
      <c r="Q3119" t="str">
        <f t="shared" si="1625"/>
        <v>-1.60014917361329+13.9809664319498i</v>
      </c>
      <c r="R3119" t="str">
        <f t="shared" si="1626"/>
        <v>0.0435430122792932-0.119435555249792i</v>
      </c>
      <c r="S3119" t="str">
        <f t="shared" si="1627"/>
        <v>1.60064461414224i</v>
      </c>
      <c r="T3119" t="str">
        <f t="shared" si="1628"/>
        <v>0.191173878247667+0.0696968880883801i</v>
      </c>
      <c r="U3119" t="str">
        <f t="shared" si="1629"/>
        <v>0.0000499999999999999-0.000119917829333857i</v>
      </c>
      <c r="V3119" t="str">
        <f t="shared" si="1630"/>
        <v>0.00002-0.0013430796885392i</v>
      </c>
      <c r="W3119" t="str">
        <f t="shared" si="1631"/>
        <v>0.0000422096551808271-0.000111424575054417i</v>
      </c>
      <c r="X3119" t="str">
        <f t="shared" si="1632"/>
        <v>0.0000422901282035386-0.000111353269428129i</v>
      </c>
      <c r="Y3119" t="str">
        <f t="shared" si="1633"/>
        <v>0.009+5.95645967120625i</v>
      </c>
      <c r="Z3119" t="str">
        <f t="shared" si="1634"/>
        <v>-0.000224208807142784-0.0000855404809002896i</v>
      </c>
      <c r="AA3119" t="str">
        <f t="shared" si="1635"/>
        <v>0.00305842974900204-2.01465255291643i</v>
      </c>
      <c r="AB3119" t="str">
        <f t="shared" si="1636"/>
        <v>0.638980205603429+0.232955110231833i</v>
      </c>
      <c r="AC3119" t="str">
        <f t="shared" si="1637"/>
        <v>1.04774565147497-0.117739763007013i</v>
      </c>
      <c r="AD3119" t="str">
        <f t="shared" si="1638"/>
        <v>0.577582983446475+0.287244898984813i</v>
      </c>
      <c r="AE3119" t="str">
        <f t="shared" si="1639"/>
        <v>-0.000104928124949189-0.00011380956232307i</v>
      </c>
      <c r="AF3119" t="str">
        <f t="shared" si="1640"/>
        <v>-6.3629668951977-0.126671394272374i</v>
      </c>
      <c r="AG3119" t="str">
        <f t="shared" si="1641"/>
        <v>1.00210128390103-0.00420915685987355i</v>
      </c>
      <c r="AH3119" t="str">
        <f t="shared" si="1642"/>
        <v>0.000648765491942997+0.000738636539955075i</v>
      </c>
      <c r="AI3119">
        <f t="shared" si="1643"/>
        <v>-60.148068583061999</v>
      </c>
      <c r="AJ3119">
        <f t="shared" si="1644"/>
        <v>48.706242070278037</v>
      </c>
      <c r="AK3119"/>
      <c r="AL3119"/>
      <c r="AM3119"/>
      <c r="AN3119"/>
    </row>
    <row r="3120" spans="1:40" x14ac:dyDescent="0.35">
      <c r="A3120"/>
      <c r="B3120">
        <f t="shared" si="1645"/>
        <v>1186000</v>
      </c>
      <c r="C3120" s="237" t="str">
        <f t="shared" si="1613"/>
        <v>-2.29272553105525E-08+0.000871338293221192i</v>
      </c>
      <c r="D3120" s="208" t="str">
        <f t="shared" si="1614"/>
        <v>-2.51366137796141+0.00668026024802914i</v>
      </c>
      <c r="E3120" t="str">
        <f t="shared" si="1615"/>
        <v>20500</v>
      </c>
      <c r="F3120" t="str">
        <f t="shared" si="1616"/>
        <v>0.327868852459016</v>
      </c>
      <c r="G3120" t="str">
        <f t="shared" si="1611"/>
        <v>0.327868852459016</v>
      </c>
      <c r="H3120" t="str">
        <f t="shared" si="1617"/>
        <v>3.84931389129925+0.133245161125538i</v>
      </c>
      <c r="I3120" t="str">
        <f t="shared" si="1618"/>
        <v>4657.41110894687i</v>
      </c>
      <c r="J3120" t="str">
        <f t="shared" si="1612"/>
        <v>-29360.5849426072+1018.89251348209i</v>
      </c>
      <c r="K3120" t="str">
        <f t="shared" si="1619"/>
        <v>0.00549820389671283-0.158437205500233i</v>
      </c>
      <c r="L3120" t="str">
        <f t="shared" si="1620"/>
        <v>0.00115009131988444-0.0280956415192193i</v>
      </c>
      <c r="M3120" t="str">
        <f t="shared" si="1621"/>
        <v>0.00664829521659727-0.186532847019452i</v>
      </c>
      <c r="N3120" t="str">
        <f t="shared" si="1622"/>
        <v>-14.7933278249677i</v>
      </c>
      <c r="O3120" t="str">
        <f t="shared" si="1623"/>
        <v>-0.610079469158742-0.792340230779043i</v>
      </c>
      <c r="P3120" t="str">
        <f t="shared" si="1624"/>
        <v>1.61007946915874+0.792340230779043i</v>
      </c>
      <c r="Q3120" t="str">
        <f t="shared" si="1625"/>
        <v>-1.61007946915874+14.0009875941887i</v>
      </c>
      <c r="R3120" t="str">
        <f t="shared" si="1626"/>
        <v>0.0428012759917587-0.119919606641446i</v>
      </c>
      <c r="S3120" t="str">
        <f t="shared" si="1627"/>
        <v>1.60199536909088i</v>
      </c>
      <c r="T3120" t="str">
        <f t="shared" si="1628"/>
        <v>0.192110654502796+0.0685674459299781i</v>
      </c>
      <c r="U3120" t="str">
        <f t="shared" si="1629"/>
        <v>0.0000499999999999999-0.000119816718179276i</v>
      </c>
      <c r="V3120" t="str">
        <f t="shared" si="1630"/>
        <v>0.00002-0.00134194724360789i</v>
      </c>
      <c r="W3120" t="str">
        <f t="shared" si="1631"/>
        <v>0.0000422095474882719-0.00011133287403257i</v>
      </c>
      <c r="X3120" t="str">
        <f t="shared" si="1632"/>
        <v>0.0000422898659779834-0.000111261627401758i</v>
      </c>
      <c r="Y3120" t="str">
        <f t="shared" si="1633"/>
        <v>0.009+5.96148621945199i</v>
      </c>
      <c r="Z3120" t="str">
        <f t="shared" si="1634"/>
        <v>-0.00022383539343414-0.0000854672587867924i</v>
      </c>
      <c r="AA3120" t="str">
        <f t="shared" si="1635"/>
        <v>0.00305327410215378-2.01295380282362i</v>
      </c>
      <c r="AB3120" t="str">
        <f t="shared" si="1636"/>
        <v>0.6421112896699+0.229180059010358i</v>
      </c>
      <c r="AC3120" t="str">
        <f t="shared" si="1637"/>
        <v>1.04701855430292-0.1182511902754i</v>
      </c>
      <c r="AD3120" t="str">
        <f t="shared" si="1638"/>
        <v>0.581141676758146+0.284522898645274i</v>
      </c>
      <c r="AE3120" t="str">
        <f t="shared" si="1639"/>
        <v>-0.000105762683648851-0.000113354881038565i</v>
      </c>
      <c r="AF3120" t="str">
        <f t="shared" si="1640"/>
        <v>-6.36297526926066-0.126564900877509i</v>
      </c>
      <c r="AG3120" t="str">
        <f t="shared" si="1641"/>
        <v>1.00207971112505-0.00423157229095836i</v>
      </c>
      <c r="AH3120" t="str">
        <f t="shared" si="1642"/>
        <v>0.000654144155771952+0.00073589775181344i</v>
      </c>
      <c r="AI3120">
        <f t="shared" si="1643"/>
        <v>-60.134745502338845</v>
      </c>
      <c r="AJ3120">
        <f t="shared" si="1644"/>
        <v>48.365903048433843</v>
      </c>
      <c r="AK3120"/>
      <c r="AL3120"/>
      <c r="AM3120"/>
      <c r="AN3120"/>
    </row>
    <row r="3121" spans="1:40" x14ac:dyDescent="0.35">
      <c r="A3121"/>
      <c r="B3121">
        <f t="shared" si="1645"/>
        <v>1187000</v>
      </c>
      <c r="C3121" s="237" t="str">
        <f t="shared" si="1613"/>
        <v>-2.28886409926972E-08+0.000870604225578382i</v>
      </c>
      <c r="D3121" s="208" t="str">
        <f t="shared" si="1614"/>
        <v>-2.51366137766537+0.00667463239610093i</v>
      </c>
      <c r="E3121" t="str">
        <f t="shared" si="1615"/>
        <v>20500</v>
      </c>
      <c r="F3121" t="str">
        <f t="shared" si="1616"/>
        <v>0.327868852459016</v>
      </c>
      <c r="G3121" t="str">
        <f t="shared" si="1611"/>
        <v>0.327868852459016</v>
      </c>
      <c r="H3121" t="str">
        <f t="shared" si="1617"/>
        <v>3.84932224454182+0.133133218525085i</v>
      </c>
      <c r="I3121" t="str">
        <f t="shared" si="1618"/>
        <v>4661.33809976386i</v>
      </c>
      <c r="J3121" t="str">
        <f t="shared" si="1612"/>
        <v>-29410.1194507878+1019.75161340914i</v>
      </c>
      <c r="K3121" t="str">
        <f t="shared" si="1619"/>
        <v>0.00548895425614473-0.158304040131347i</v>
      </c>
      <c r="L3121" t="str">
        <f t="shared" si="1620"/>
        <v>0.00114815755919528-0.0280720511570853i</v>
      </c>
      <c r="M3121" t="str">
        <f t="shared" si="1621"/>
        <v>0.00663711181534001-0.186376091288432i</v>
      </c>
      <c r="N3121" t="str">
        <f t="shared" si="1622"/>
        <v>-14.8058011199297i</v>
      </c>
      <c r="O3121" t="str">
        <f t="shared" si="1623"/>
        <v>-0.619914847887494-0.784669090361424i</v>
      </c>
      <c r="P3121" t="str">
        <f t="shared" si="1624"/>
        <v>1.61991484788749+0.784669090361424i</v>
      </c>
      <c r="Q3121" t="str">
        <f t="shared" si="1625"/>
        <v>-1.61991484788749+14.0211320295683i</v>
      </c>
      <c r="R3121" t="str">
        <f t="shared" si="1626"/>
        <v>0.0420539191201466-0.120392462771356i</v>
      </c>
      <c r="S3121" t="str">
        <f t="shared" si="1627"/>
        <v>1.60334612403953i</v>
      </c>
      <c r="T3121" t="str">
        <f t="shared" si="1628"/>
        <v>0.193030788548027+0.0674269882219589i</v>
      </c>
      <c r="U3121" t="str">
        <f t="shared" si="1629"/>
        <v>0.0000499999999999999-0.000119715777388897i</v>
      </c>
      <c r="V3121" t="str">
        <f t="shared" si="1630"/>
        <v>0.00002-0.00134081670675565i</v>
      </c>
      <c r="W3121" t="str">
        <f t="shared" si="1631"/>
        <v>0.0000422094397057069-0.000111241329397637i</v>
      </c>
      <c r="X3121" t="str">
        <f t="shared" si="1632"/>
        <v>0.0000422896040530954-0.00011117014166153i</v>
      </c>
      <c r="Y3121" t="str">
        <f t="shared" si="1633"/>
        <v>0.009+5.96651276769774i</v>
      </c>
      <c r="Z3121" t="str">
        <f t="shared" si="1634"/>
        <v>-0.000223462923069139-0.0000853941620879159i</v>
      </c>
      <c r="AA3121" t="str">
        <f t="shared" si="1635"/>
        <v>0.00304813148087011-2.01125791512723i</v>
      </c>
      <c r="AB3121" t="str">
        <f t="shared" si="1636"/>
        <v>0.645186748758734+0.225368189379257i</v>
      </c>
      <c r="AC3121" t="str">
        <f t="shared" si="1637"/>
        <v>1.04628541883054-0.118751590512214i</v>
      </c>
      <c r="AD3121" t="str">
        <f t="shared" si="1638"/>
        <v>0.584666141577555+0.281756983615173i</v>
      </c>
      <c r="AE3121" t="str">
        <f t="shared" si="1639"/>
        <v>-0.00010659080348824-0.00011288931441498i</v>
      </c>
      <c r="AF3121" t="str">
        <f t="shared" si="1640"/>
        <v>-6.36298362220719-0.126458586128984i</v>
      </c>
      <c r="AG3121" t="str">
        <f t="shared" si="1641"/>
        <v>1.00205785453181-0.00425370117289541i</v>
      </c>
      <c r="AH3121" t="str">
        <f t="shared" si="1642"/>
        <v>0.000659484250272872+0.00073308883978591i</v>
      </c>
      <c r="AI3121">
        <f t="shared" si="1643"/>
        <v>-60.121824181317969</v>
      </c>
      <c r="AJ3121">
        <f t="shared" si="1644"/>
        <v>48.025558771949171</v>
      </c>
      <c r="AK3121"/>
      <c r="AL3121"/>
      <c r="AM3121"/>
      <c r="AN3121"/>
    </row>
    <row r="3122" spans="1:40" x14ac:dyDescent="0.35">
      <c r="A3122"/>
      <c r="B3122">
        <f t="shared" si="1645"/>
        <v>1188000</v>
      </c>
      <c r="C3122" s="237" t="str">
        <f t="shared" si="1613"/>
        <v>-2.28501241446997E-08+0.00086987139373968i</v>
      </c>
      <c r="D3122" s="208" t="str">
        <f t="shared" si="1614"/>
        <v>-2.51366137737007+0.00666901401867088i</v>
      </c>
      <c r="E3122" t="str">
        <f t="shared" si="1615"/>
        <v>20500</v>
      </c>
      <c r="F3122" t="str">
        <f t="shared" si="1616"/>
        <v>0.327868852459016</v>
      </c>
      <c r="G3122" t="str">
        <f t="shared" si="1611"/>
        <v>0.327868852459016</v>
      </c>
      <c r="H3122" t="str">
        <f t="shared" si="1617"/>
        <v>3.84933057673811+0.13302146359698i</v>
      </c>
      <c r="I3122" t="str">
        <f t="shared" si="1618"/>
        <v>4665.26509058084i</v>
      </c>
      <c r="J3122" t="str">
        <f t="shared" si="1612"/>
        <v>-29459.695707395+1020.61071333619i</v>
      </c>
      <c r="K3122" t="str">
        <f t="shared" si="1619"/>
        <v>0.00547972792819993-0.158171098161801i</v>
      </c>
      <c r="L3122" t="str">
        <f t="shared" si="1620"/>
        <v>0.00114622866882929-0.0280485003103355i</v>
      </c>
      <c r="M3122" t="str">
        <f t="shared" si="1621"/>
        <v>0.00662595659702922-0.186219598472137i</v>
      </c>
      <c r="N3122" t="str">
        <f t="shared" si="1622"/>
        <v>-14.8182744148917i</v>
      </c>
      <c r="O3122" t="str">
        <f t="shared" si="1623"/>
        <v>-0.629653779600873-0.776875870287097i</v>
      </c>
      <c r="P3122" t="str">
        <f t="shared" si="1624"/>
        <v>1.62965377960087+0.776875870287097i</v>
      </c>
      <c r="Q3122" t="str">
        <f t="shared" si="1625"/>
        <v>-1.62965377960087+14.0413985446046i</v>
      </c>
      <c r="R3122" t="str">
        <f t="shared" si="1626"/>
        <v>0.0413011253013502-0.120854080821033i</v>
      </c>
      <c r="S3122" t="str">
        <f t="shared" si="1627"/>
        <v>1.60469687898817i</v>
      </c>
      <c r="T3122" t="str">
        <f t="shared" si="1628"/>
        <v>0.193934166306496+0.066275786869776i</v>
      </c>
      <c r="U3122" t="str">
        <f t="shared" si="1629"/>
        <v>0.0000500000000000001-0.000119615006532509i</v>
      </c>
      <c r="V3122" t="str">
        <f t="shared" si="1630"/>
        <v>0.00002-0.0013396880731641i</v>
      </c>
      <c r="W3122" t="str">
        <f t="shared" si="1631"/>
        <v>0.0000422093318331345-0.000111149940754657i</v>
      </c>
      <c r="X3122" t="str">
        <f t="shared" si="1632"/>
        <v>0.0000422893424275629-0.000111078811812742i</v>
      </c>
      <c r="Y3122" t="str">
        <f t="shared" si="1633"/>
        <v>0.009+5.97153931594348i</v>
      </c>
      <c r="Z3122" t="str">
        <f t="shared" si="1634"/>
        <v>-0.000223091392872779-0.0000853211904794899i</v>
      </c>
      <c r="AA3122" t="str">
        <f t="shared" si="1635"/>
        <v>0.00304300184130915-2.0095648825985i</v>
      </c>
      <c r="AB3122" t="str">
        <f t="shared" si="1636"/>
        <v>0.648206201579041+0.22152041015622i</v>
      </c>
      <c r="AC3122" t="str">
        <f t="shared" si="1637"/>
        <v>1.04554642799026-0.119240913962147i</v>
      </c>
      <c r="AD3122" t="str">
        <f t="shared" si="1638"/>
        <v>0.588155839149499+0.278947583924314i</v>
      </c>
      <c r="AE3122" t="str">
        <f t="shared" si="1639"/>
        <v>-0.00010741236544032-0.00011241296141987i</v>
      </c>
      <c r="AF3122" t="str">
        <f t="shared" si="1640"/>
        <v>-6.36299195410818-0.126352449578309i</v>
      </c>
      <c r="AG3122" t="str">
        <f t="shared" si="1641"/>
        <v>1.00203571796151-0.00427554030425564i</v>
      </c>
      <c r="AH3122" t="str">
        <f t="shared" si="1642"/>
        <v>0.000664785005269135+0.000730210397202917i</v>
      </c>
      <c r="AI3122">
        <f t="shared" si="1643"/>
        <v>-60.109302105371718</v>
      </c>
      <c r="AJ3122">
        <f t="shared" si="1644"/>
        <v>47.685208819795157</v>
      </c>
      <c r="AK3122"/>
      <c r="AL3122"/>
      <c r="AM3122"/>
      <c r="AN3122"/>
    </row>
    <row r="3123" spans="1:40" x14ac:dyDescent="0.35">
      <c r="A3123"/>
      <c r="B3123">
        <f t="shared" si="1645"/>
        <v>1189000</v>
      </c>
      <c r="C3123" s="237" t="str">
        <f t="shared" si="1613"/>
        <v>-2.28117044387927E-08+0.000869139794586997i</v>
      </c>
      <c r="D3123" s="208" t="str">
        <f t="shared" si="1614"/>
        <v>-2.51366137707552+0.00666340509183365i</v>
      </c>
      <c r="E3123" t="str">
        <f t="shared" si="1615"/>
        <v>20500</v>
      </c>
      <c r="F3123" t="str">
        <f t="shared" si="1616"/>
        <v>0.327868852459016</v>
      </c>
      <c r="G3123" t="str">
        <f t="shared" si="1611"/>
        <v>0.327868852459016</v>
      </c>
      <c r="H3123" t="str">
        <f t="shared" si="1617"/>
        <v>3.84933888795874+0.132909895870331i</v>
      </c>
      <c r="I3123" t="str">
        <f t="shared" si="1618"/>
        <v>4669.19208139783i</v>
      </c>
      <c r="J3123" t="str">
        <f t="shared" si="1612"/>
        <v>-29509.3137124288+1021.46981326324i</v>
      </c>
      <c r="K3123" t="str">
        <f t="shared" si="1619"/>
        <v>0.00547052483463145-0.158038379030561i</v>
      </c>
      <c r="L3123" t="str">
        <f t="shared" si="1620"/>
        <v>0.00114430463245422-0.0280249888799339i</v>
      </c>
      <c r="M3123" t="str">
        <f t="shared" si="1621"/>
        <v>0.00661482946708567-0.186063367910495i</v>
      </c>
      <c r="N3123" t="str">
        <f t="shared" si="1622"/>
        <v>-14.8307477098538i</v>
      </c>
      <c r="O3123" t="str">
        <f t="shared" si="1623"/>
        <v>-0.639294749105541-0.768961783033516i</v>
      </c>
      <c r="P3123" t="str">
        <f t="shared" si="1624"/>
        <v>1.63929474910554+0.768961783033516i</v>
      </c>
      <c r="Q3123" t="str">
        <f t="shared" si="1625"/>
        <v>-1.63929474910554+14.0617859268203i</v>
      </c>
      <c r="R3123" t="str">
        <f t="shared" si="1626"/>
        <v>0.0405430778975195-0.12130442126573i</v>
      </c>
      <c r="S3123" t="str">
        <f t="shared" si="1627"/>
        <v>1.60604763393681i</v>
      </c>
      <c r="T3123" t="str">
        <f t="shared" si="1628"/>
        <v>0.1948206787599+0.065114114329827i</v>
      </c>
      <c r="U3123" t="str">
        <f t="shared" si="1629"/>
        <v>0.0000499999999999999-0.000119514405181346i</v>
      </c>
      <c r="V3123" t="str">
        <f t="shared" si="1630"/>
        <v>0.00002-0.00133856133803108i</v>
      </c>
      <c r="W3123" t="str">
        <f t="shared" si="1631"/>
        <v>0.000042209223870556-0.00011105870771i</v>
      </c>
      <c r="X3123" t="str">
        <f t="shared" si="1632"/>
        <v>0.0000422890811000777-0.000110987637462017i</v>
      </c>
      <c r="Y3123" t="str">
        <f t="shared" si="1633"/>
        <v>0.009+5.97656586418922i</v>
      </c>
      <c r="Z3123" t="str">
        <f t="shared" si="1634"/>
        <v>-0.000222720799683396-0.0000852483436384615i</v>
      </c>
      <c r="AA3123" t="str">
        <f t="shared" si="1635"/>
        <v>0.00303788513981327-2.00787469803303i</v>
      </c>
      <c r="AB3123" t="str">
        <f t="shared" si="1636"/>
        <v>0.651169283747685+0.217637632000416i</v>
      </c>
      <c r="AC3123" t="str">
        <f t="shared" si="1637"/>
        <v>1.04480176456026-0.119719114192656i</v>
      </c>
      <c r="AD3123" t="str">
        <f t="shared" si="1638"/>
        <v>0.591610236107824+0.276095136129448i</v>
      </c>
      <c r="AE3123" t="str">
        <f t="shared" si="1639"/>
        <v>-0.000108227251845147-0.000111925922215198i</v>
      </c>
      <c r="AF3123" t="str">
        <f t="shared" si="1640"/>
        <v>-6.36300026503426-0.126246490778497i</v>
      </c>
      <c r="AG3123" t="str">
        <f t="shared" si="1641"/>
        <v>1.00201330528895-0.00429708653349863i</v>
      </c>
      <c r="AH3123" t="str">
        <f t="shared" si="1642"/>
        <v>0.000670045658647694+0.000727263025153165i</v>
      </c>
      <c r="AI3123">
        <f t="shared" si="1643"/>
        <v>-60.097176815877049</v>
      </c>
      <c r="AJ3123">
        <f t="shared" si="1644"/>
        <v>47.344852772550212</v>
      </c>
      <c r="AK3123"/>
      <c r="AL3123"/>
      <c r="AM3123"/>
      <c r="AN3123"/>
    </row>
    <row r="3124" spans="1:40" x14ac:dyDescent="0.35">
      <c r="A3124"/>
      <c r="B3124">
        <f t="shared" si="1645"/>
        <v>1190000</v>
      </c>
      <c r="C3124" s="237" t="str">
        <f t="shared" si="1613"/>
        <v>-2.27733815485854E-08+0.000868409425012719i</v>
      </c>
      <c r="D3124" s="208" t="str">
        <f t="shared" si="1614"/>
        <v>-2.51366137678172+0.00665780559176418i</v>
      </c>
      <c r="E3124" t="str">
        <f t="shared" si="1615"/>
        <v>20500</v>
      </c>
      <c r="F3124" t="str">
        <f t="shared" si="1616"/>
        <v>0.327868852459016</v>
      </c>
      <c r="G3124" t="str">
        <f t="shared" si="1611"/>
        <v>0.327868852459016</v>
      </c>
      <c r="H3124" t="str">
        <f t="shared" si="1617"/>
        <v>3.84934717827404+0.13279851487581i</v>
      </c>
      <c r="I3124" t="str">
        <f t="shared" si="1618"/>
        <v>4673.11907221482i</v>
      </c>
      <c r="J3124" t="str">
        <f t="shared" si="1612"/>
        <v>-29558.9734658893+1022.32891319029i</v>
      </c>
      <c r="K3124" t="str">
        <f t="shared" si="1619"/>
        <v>0.00546134489752013-0.157905882178468i</v>
      </c>
      <c r="L3124" t="str">
        <f t="shared" si="1620"/>
        <v>0.00114238543380622-0.0280015167671754i</v>
      </c>
      <c r="M3124" t="str">
        <f t="shared" si="1621"/>
        <v>0.00660373033132635-0.185907398945643i</v>
      </c>
      <c r="N3124" t="str">
        <f t="shared" si="1622"/>
        <v>-14.8432210048158i</v>
      </c>
      <c r="O3124" t="str">
        <f t="shared" si="1623"/>
        <v>-0.648836256448993-0.760928059882968i</v>
      </c>
      <c r="P3124" t="str">
        <f t="shared" si="1624"/>
        <v>1.64883625644899+0.760928059882968i</v>
      </c>
      <c r="Q3124" t="str">
        <f t="shared" si="1625"/>
        <v>-1.64883625644899+14.0822929449328i</v>
      </c>
      <c r="R3124" t="str">
        <f t="shared" si="1626"/>
        <v>0.0397799599314821-0.121743447843911i</v>
      </c>
      <c r="S3124" t="str">
        <f t="shared" si="1627"/>
        <v>1.60739838888545i</v>
      </c>
      <c r="T3124" t="str">
        <f t="shared" si="1628"/>
        <v>0.195690221921662+0.0639422435037921i</v>
      </c>
      <c r="U3124" t="str">
        <f t="shared" si="1629"/>
        <v>0.0000500000000000001-0.000119413972908085i</v>
      </c>
      <c r="V3124" t="str">
        <f t="shared" si="1630"/>
        <v>0.00002-0.00133743649657055i</v>
      </c>
      <c r="W3124" t="str">
        <f t="shared" si="1631"/>
        <v>0.0000422091158179744-0.000110967629871357i</v>
      </c>
      <c r="X3124" t="str">
        <f t="shared" si="1632"/>
        <v>0.0000422888200693396-0.000110896618217301i</v>
      </c>
      <c r="Y3124" t="str">
        <f t="shared" si="1633"/>
        <v>0.009+5.98159241243497i</v>
      </c>
      <c r="Z3124" t="str">
        <f t="shared" si="1634"/>
        <v>-0.000222351140352608-0.0000851756212429001i</v>
      </c>
      <c r="AA3124" t="str">
        <f t="shared" si="1635"/>
        <v>0.00303278133290823-2.0061873542506i</v>
      </c>
      <c r="AB3124" t="str">
        <f t="shared" si="1636"/>
        <v>0.654075647699584+0.213720767059326i</v>
      </c>
      <c r="AC3124" t="str">
        <f t="shared" si="1637"/>
        <v>1.04405161109836-0.120186148065652i</v>
      </c>
      <c r="AD3124" t="str">
        <f t="shared" si="1638"/>
        <v>0.595028804552406+0.273200083247338i</v>
      </c>
      <c r="AE3124" t="str">
        <f t="shared" si="1639"/>
        <v>-0.000109035346420673-0.000111428298139645i</v>
      </c>
      <c r="AF3124" t="str">
        <f t="shared" si="1640"/>
        <v>-6.36300855505576-0.126140709284046i</v>
      </c>
      <c r="AG3124" t="str">
        <f t="shared" si="1641"/>
        <v>1.00199062042288-0.00431833675932287i</v>
      </c>
      <c r="AH3124" t="str">
        <f t="shared" si="1642"/>
        <v>0.000675265456429851+0.000724247332384142i</v>
      </c>
      <c r="AI3124">
        <f t="shared" si="1643"/>
        <v>-60.085445909167767</v>
      </c>
      <c r="AJ3124">
        <f t="shared" si="1644"/>
        <v>47.004490212470742</v>
      </c>
      <c r="AK3124"/>
      <c r="AL3124"/>
      <c r="AM3124"/>
      <c r="AN3124"/>
    </row>
    <row r="3125" spans="1:40" x14ac:dyDescent="0.35">
      <c r="A3125"/>
      <c r="B3125">
        <f t="shared" si="1645"/>
        <v>1191000</v>
      </c>
      <c r="C3125" s="237" t="str">
        <f t="shared" si="1613"/>
        <v>-2.27351551490566E-08+0.000867680281919671i</v>
      </c>
      <c r="D3125" s="208" t="str">
        <f t="shared" si="1614"/>
        <v>-2.51366137648865+0.00665221549471748i</v>
      </c>
      <c r="E3125" t="str">
        <f t="shared" si="1615"/>
        <v>20500</v>
      </c>
      <c r="F3125" t="str">
        <f t="shared" si="1616"/>
        <v>0.327868852459016</v>
      </c>
      <c r="G3125" t="str">
        <f t="shared" si="1611"/>
        <v>0.327868852459016</v>
      </c>
      <c r="H3125" t="str">
        <f t="shared" si="1617"/>
        <v>3.84935544775399+0.13268732014566i</v>
      </c>
      <c r="I3125" t="str">
        <f t="shared" si="1618"/>
        <v>4677.0460630318i</v>
      </c>
      <c r="J3125" t="str">
        <f t="shared" si="1612"/>
        <v>-29608.6749677764+1023.18801311734i</v>
      </c>
      <c r="K3125" t="str">
        <f t="shared" si="1619"/>
        <v>0.00545218803927311-0.157773607048231i</v>
      </c>
      <c r="L3125" t="str">
        <f t="shared" si="1620"/>
        <v>0.00114047105668946-0.0279780838736833i</v>
      </c>
      <c r="M3125" t="str">
        <f t="shared" si="1621"/>
        <v>0.00659265909596257-0.185751690921914i</v>
      </c>
      <c r="N3125" t="str">
        <f t="shared" si="1622"/>
        <v>-14.8556942997778i</v>
      </c>
      <c r="O3125" t="str">
        <f t="shared" si="1623"/>
        <v>-0.658276817153381-0.752775950730637i</v>
      </c>
      <c r="P3125" t="str">
        <f t="shared" si="1624"/>
        <v>1.65827681715338+0.752775950730637i</v>
      </c>
      <c r="Q3125" t="str">
        <f t="shared" si="1625"/>
        <v>-1.65827681715338+14.1029183490472i</v>
      </c>
      <c r="R3125" t="str">
        <f t="shared" si="1626"/>
        <v>0.0390119540234648-0.122171127525442i</v>
      </c>
      <c r="S3125" t="str">
        <f t="shared" si="1627"/>
        <v>1.6087491438341i</v>
      </c>
      <c r="T3125" t="str">
        <f t="shared" si="1628"/>
        <v>0.196542696807801+0.0627604476345443i</v>
      </c>
      <c r="U3125" t="str">
        <f t="shared" si="1629"/>
        <v>0.0000500000000000001-0.000119313709286835i</v>
      </c>
      <c r="V3125" t="str">
        <f t="shared" si="1630"/>
        <v>0.00002-0.00133631354401255i</v>
      </c>
      <c r="W3125" t="str">
        <f t="shared" si="1631"/>
        <v>0.0000422090076753914-0.000110876706847736i</v>
      </c>
      <c r="X3125" t="str">
        <f t="shared" si="1632"/>
        <v>0.0000422885593340519-0.000110805753687857i</v>
      </c>
      <c r="Y3125" t="str">
        <f t="shared" si="1633"/>
        <v>0.009+5.98661896068071i</v>
      </c>
      <c r="Z3125" t="str">
        <f t="shared" si="1634"/>
        <v>-0.000221982411745249-0.0000851030229719834i</v>
      </c>
      <c r="AA3125" t="str">
        <f t="shared" si="1635"/>
        <v>0.00302769037730226-2.00450284409514i</v>
      </c>
      <c r="AB3125" t="str">
        <f t="shared" si="1636"/>
        <v>0.656924962590351+0.209770728620837i</v>
      </c>
      <c r="AC3125" t="str">
        <f t="shared" si="1637"/>
        <v>1.04329614987723-0.120641975707864i</v>
      </c>
      <c r="AD3125" t="str">
        <f t="shared" si="1638"/>
        <v>0.598411022125523+0.270262874686735i</v>
      </c>
      <c r="AE3125" t="str">
        <f t="shared" si="1639"/>
        <v>-0.000109836534273424-0.000110920191690802i</v>
      </c>
      <c r="AF3125" t="str">
        <f t="shared" si="1640"/>
        <v>-6.36301682424264-0.126035104650943i</v>
      </c>
      <c r="AG3125" t="str">
        <f t="shared" si="1641"/>
        <v>1.00196766730541-0.00433928793101012i</v>
      </c>
      <c r="AH3125" t="str">
        <f t="shared" si="1642"/>
        <v>0.000680443652841477+0.00072116393520181i</v>
      </c>
      <c r="AI3125">
        <f t="shared" si="1643"/>
        <v>-60.074107035516484</v>
      </c>
      <c r="AJ3125">
        <f t="shared" si="1644"/>
        <v>46.664120723527624</v>
      </c>
      <c r="AK3125"/>
      <c r="AL3125"/>
      <c r="AM3125"/>
      <c r="AN3125"/>
    </row>
    <row r="3126" spans="1:40" x14ac:dyDescent="0.35">
      <c r="A3126"/>
      <c r="B3126">
        <f t="shared" si="1645"/>
        <v>1192000</v>
      </c>
      <c r="C3126" s="237" t="str">
        <f t="shared" si="1613"/>
        <v>-2.26970249165481E-08+0.000866952362221073i</v>
      </c>
      <c r="D3126" s="208" t="str">
        <f t="shared" si="1614"/>
        <v>-2.51366137619632+0.00664663477702823i</v>
      </c>
      <c r="E3126" t="str">
        <f t="shared" si="1615"/>
        <v>20500</v>
      </c>
      <c r="F3126" t="str">
        <f t="shared" si="1616"/>
        <v>0.327868852459016</v>
      </c>
      <c r="G3126" t="str">
        <f t="shared" si="1611"/>
        <v>0.327868852459016</v>
      </c>
      <c r="H3126" t="str">
        <f t="shared" si="1617"/>
        <v>3.84936369646836+0.132576311213681i</v>
      </c>
      <c r="I3126" t="str">
        <f t="shared" si="1618"/>
        <v>4680.97305384879i</v>
      </c>
      <c r="J3126" t="str">
        <f t="shared" si="1612"/>
        <v>-29658.41821809+1024.04711304439i</v>
      </c>
      <c r="K3126" t="str">
        <f t="shared" si="1619"/>
        <v>0.0054430541826222-0.157641553084419i</v>
      </c>
      <c r="L3126" t="str">
        <f t="shared" si="1620"/>
        <v>0.00113856148497576-0.0279546901014082i</v>
      </c>
      <c r="M3126" t="str">
        <f t="shared" si="1621"/>
        <v>0.00658161566759796-0.185596243185827i</v>
      </c>
      <c r="N3126" t="str">
        <f t="shared" si="1622"/>
        <v>-14.8681675947398i</v>
      </c>
      <c r="O3126" t="str">
        <f t="shared" si="1623"/>
        <v>-0.667614962446171-0.744506723890388i</v>
      </c>
      <c r="P3126" t="str">
        <f t="shared" si="1624"/>
        <v>1.66761496244617+0.744506723890388i</v>
      </c>
      <c r="Q3126" t="str">
        <f t="shared" si="1625"/>
        <v>-1.66761496244617+14.1236608708494i</v>
      </c>
      <c r="R3126" t="str">
        <f t="shared" si="1626"/>
        <v>0.0382392423292549-0.122587430478491i</v>
      </c>
      <c r="S3126" t="str">
        <f t="shared" si="1627"/>
        <v>1.61009989878274i</v>
      </c>
      <c r="T3126" t="str">
        <f t="shared" si="1628"/>
        <v>0.197378009405455+0.061569000203862i</v>
      </c>
      <c r="U3126" t="str">
        <f t="shared" si="1629"/>
        <v>0.0000500000000000001-0.000119213613893138i</v>
      </c>
      <c r="V3126" t="str">
        <f t="shared" si="1630"/>
        <v>0.00002-0.00133519247560315i</v>
      </c>
      <c r="W3126" t="str">
        <f t="shared" si="1631"/>
        <v>0.0000422088994428092-0.000110785938249459i</v>
      </c>
      <c r="X3126" t="str">
        <f t="shared" si="1632"/>
        <v>0.0000422882988929239-0.000110715043484254i</v>
      </c>
      <c r="Y3126" t="str">
        <f t="shared" si="1633"/>
        <v>0.009+5.99164550892645i</v>
      </c>
      <c r="Z3126" t="str">
        <f t="shared" si="1634"/>
        <v>-0.000221614610739283-0.0000850305485059976i</v>
      </c>
      <c r="AA3126" t="str">
        <f t="shared" si="1635"/>
        <v>0.00302261222988508-2.00282116043457i</v>
      </c>
      <c r="AB3126" t="str">
        <f t="shared" si="1636"/>
        <v>0.659716914191085+0.205788430771354i</v>
      </c>
      <c r="AC3126" t="str">
        <f t="shared" si="1637"/>
        <v>1.04253556282089-0.121086560479837i</v>
      </c>
      <c r="AD3126" t="str">
        <f t="shared" si="1638"/>
        <v>0.601756372087183+0.26728396617976i</v>
      </c>
      <c r="AE3126" t="str">
        <f t="shared" si="1639"/>
        <v>-0.000110630701908861-0.000110401706507331i</v>
      </c>
      <c r="AF3126" t="str">
        <f t="shared" si="1640"/>
        <v>-6.36302507266468-0.125929676436653i</v>
      </c>
      <c r="AG3126" t="str">
        <f t="shared" si="1641"/>
        <v>1.00194444991132-0.00435993704876023i</v>
      </c>
      <c r="AH3126" t="str">
        <f t="shared" si="1642"/>
        <v>0.000685579510381591+0.000718013457370131i</v>
      </c>
      <c r="AI3126">
        <f t="shared" si="1643"/>
        <v>-60.063157898147672</v>
      </c>
      <c r="AJ3126">
        <f t="shared" si="1644"/>
        <v>46.323743891480127</v>
      </c>
      <c r="AK3126"/>
      <c r="AL3126"/>
      <c r="AM3126"/>
      <c r="AN3126"/>
    </row>
    <row r="3127" spans="1:40" x14ac:dyDescent="0.35">
      <c r="A3127"/>
      <c r="B3127">
        <f t="shared" si="1645"/>
        <v>1193000</v>
      </c>
      <c r="C3127" s="237" t="str">
        <f t="shared" si="1613"/>
        <v>-2.26589905287572E-08+0.000866225662840491i</v>
      </c>
      <c r="D3127" s="208" t="str">
        <f t="shared" si="1614"/>
        <v>-2.51366137590471+0.00664106341511043i</v>
      </c>
      <c r="E3127" t="str">
        <f t="shared" si="1615"/>
        <v>20500</v>
      </c>
      <c r="F3127" t="str">
        <f t="shared" si="1616"/>
        <v>0.327868852459016</v>
      </c>
      <c r="G3127" t="str">
        <f t="shared" si="1611"/>
        <v>0.327868852459016</v>
      </c>
      <c r="H3127" t="str">
        <f t="shared" si="1617"/>
        <v>3.84937192448654+0.132465487615224i</v>
      </c>
      <c r="I3127" t="str">
        <f t="shared" si="1618"/>
        <v>4684.90004466578i</v>
      </c>
      <c r="J3127" t="str">
        <f t="shared" si="1612"/>
        <v>-29708.2032168303+1024.90621297144i</v>
      </c>
      <c r="K3127" t="str">
        <f t="shared" si="1619"/>
        <v>0.00543394325062201-0.157509719733449i</v>
      </c>
      <c r="L3127" t="str">
        <f t="shared" si="1620"/>
        <v>0.00113665670260433-0.0279313353526268i</v>
      </c>
      <c r="M3127" t="str">
        <f t="shared" si="1621"/>
        <v>0.00657059995322634-0.185441055086076i</v>
      </c>
      <c r="N3127" t="str">
        <f t="shared" si="1622"/>
        <v>-14.8806408897019i</v>
      </c>
      <c r="O3127" t="str">
        <f t="shared" si="1623"/>
        <v>-0.676849239488799-0.736121665897312i</v>
      </c>
      <c r="P3127" t="str">
        <f t="shared" si="1624"/>
        <v>1.6768492394888+0.736121665897312i</v>
      </c>
      <c r="Q3127" t="str">
        <f t="shared" si="1625"/>
        <v>-1.6768492394888+14.1445192238046i</v>
      </c>
      <c r="R3127" t="str">
        <f t="shared" si="1626"/>
        <v>0.0374620064797245-0.122992330035246i</v>
      </c>
      <c r="S3127" t="str">
        <f t="shared" si="1627"/>
        <v>1.61145065373139i</v>
      </c>
      <c r="T3127" t="str">
        <f t="shared" si="1628"/>
        <v>0.198196070639244+0.0603681748318416i</v>
      </c>
      <c r="U3127" t="str">
        <f t="shared" si="1629"/>
        <v>0.00005-0.000119113686303957i</v>
      </c>
      <c r="V3127" t="str">
        <f t="shared" si="1630"/>
        <v>0.00002-0.00133407328660432i</v>
      </c>
      <c r="W3127" t="str">
        <f t="shared" si="1631"/>
        <v>0.0000422087911202295-0.000110695323688155i</v>
      </c>
      <c r="X3127" t="str">
        <f t="shared" si="1632"/>
        <v>0.0000422880387446706-0.000110624487218377i</v>
      </c>
      <c r="Y3127" t="str">
        <f t="shared" si="1633"/>
        <v>0.009+5.9966720571722i</v>
      </c>
      <c r="Z3127" t="str">
        <f t="shared" si="1634"/>
        <v>-0.000221247734225778-0.0000849581975263322i</v>
      </c>
      <c r="AA3127" t="str">
        <f t="shared" si="1635"/>
        <v>0.00301754684772709-2.00114229616075i</v>
      </c>
      <c r="AB3127" t="str">
        <f t="shared" si="1636"/>
        <v>0.66245120477594+0.201774788059595i</v>
      </c>
      <c r="AC3127" t="str">
        <f t="shared" si="1637"/>
        <v>1.04177003144266-0.121519868943706i</v>
      </c>
      <c r="AD3127" t="str">
        <f t="shared" si="1638"/>
        <v>0.605064343389719+0.264263819712284i</v>
      </c>
      <c r="AE3127" t="str">
        <f t="shared" si="1639"/>
        <v>-0.000111417737241604-0.000109872947351037i</v>
      </c>
      <c r="AF3127" t="str">
        <f t="shared" si="1640"/>
        <v>-6.36303330039125-0.125824424200114i</v>
      </c>
      <c r="AG3127" t="str">
        <f t="shared" si="1641"/>
        <v>1.00192097224744-0.00438028116401912i</v>
      </c>
      <c r="AH3127" t="str">
        <f t="shared" si="1642"/>
        <v>0.000690672299890282+0.000714796530009891i</v>
      </c>
      <c r="AI3127">
        <f t="shared" si="1643"/>
        <v>-60.05259625227847</v>
      </c>
      <c r="AJ3127">
        <f t="shared" si="1644"/>
        <v>45.983359303923933</v>
      </c>
      <c r="AK3127"/>
      <c r="AL3127"/>
      <c r="AM3127"/>
      <c r="AN3127"/>
    </row>
    <row r="3128" spans="1:40" x14ac:dyDescent="0.35">
      <c r="A3128"/>
      <c r="B3128">
        <f t="shared" si="1645"/>
        <v>1194000</v>
      </c>
      <c r="C3128" s="237" t="str">
        <f t="shared" si="1613"/>
        <v>-2.26210516647308E-08+0.0008655001807118i</v>
      </c>
      <c r="D3128" s="208" t="str">
        <f t="shared" si="1614"/>
        <v>-2.51366137561386+0.00663550138545714i</v>
      </c>
      <c r="E3128" t="str">
        <f t="shared" si="1615"/>
        <v>20500</v>
      </c>
      <c r="F3128" t="str">
        <f t="shared" si="1616"/>
        <v>0.327868852459016</v>
      </c>
      <c r="G3128" t="str">
        <f t="shared" si="1611"/>
        <v>0.327868852459016</v>
      </c>
      <c r="H3128" t="str">
        <f t="shared" si="1617"/>
        <v>3.84938013187774+0.132354848887189i</v>
      </c>
      <c r="I3128" t="str">
        <f t="shared" si="1618"/>
        <v>4688.82703548277i</v>
      </c>
      <c r="J3128" t="str">
        <f t="shared" si="1612"/>
        <v>-29758.0299639973+1025.76531289849i</v>
      </c>
      <c r="K3128" t="str">
        <f t="shared" si="1619"/>
        <v>0.0054248551666486-0.157378106443584i</v>
      </c>
      <c r="L3128" t="str">
        <f t="shared" si="1620"/>
        <v>0.00113475669358132-0.0279080195299403i</v>
      </c>
      <c r="M3128" t="str">
        <f t="shared" si="1621"/>
        <v>0.00655961186022992-0.185286125973524i</v>
      </c>
      <c r="N3128" t="str">
        <f t="shared" si="1622"/>
        <v>-14.8931141846639i</v>
      </c>
      <c r="O3128" t="str">
        <f t="shared" si="1623"/>
        <v>-0.685978211602415-0.727622081307839i</v>
      </c>
      <c r="P3128" t="str">
        <f t="shared" si="1624"/>
        <v>1.68597821160242+0.727622081307839i</v>
      </c>
      <c r="Q3128" t="str">
        <f t="shared" si="1625"/>
        <v>-1.68597821160242+14.1654921033561i</v>
      </c>
      <c r="R3128" t="str">
        <f t="shared" si="1626"/>
        <v>0.0366804275218123-0.123385802656468i</v>
      </c>
      <c r="S3128" t="str">
        <f t="shared" si="1627"/>
        <v>1.61280140868003i</v>
      </c>
      <c r="T3128" t="str">
        <f t="shared" si="1628"/>
        <v>0.198996796335468+0.0591582451781646i</v>
      </c>
      <c r="U3128" t="str">
        <f t="shared" si="1629"/>
        <v>0.00005-0.000119013926097672i</v>
      </c>
      <c r="V3128" t="str">
        <f t="shared" si="1630"/>
        <v>0.00002-0.00133295597229393i</v>
      </c>
      <c r="W3128" t="str">
        <f t="shared" si="1631"/>
        <v>0.0000422086827076552-0.000110604862776751i</v>
      </c>
      <c r="X3128" t="str">
        <f t="shared" si="1632"/>
        <v>0.0000422877788880124-0.0001105340845034i</v>
      </c>
      <c r="Y3128" t="str">
        <f t="shared" si="1633"/>
        <v>0.009+6.00169860541794i</v>
      </c>
      <c r="Z3128" t="str">
        <f t="shared" si="1634"/>
        <v>-0.000220881779108794-0.0000848859697154744i</v>
      </c>
      <c r="AA3128" t="str">
        <f t="shared" si="1635"/>
        <v>0.00301249418807836-1.99946624418934i</v>
      </c>
      <c r="AB3128" t="str">
        <f t="shared" si="1636"/>
        <v>0.66512755300246+0.197730715166589i</v>
      </c>
      <c r="AC3128" t="str">
        <f t="shared" si="1637"/>
        <v>1.04099973678443-0.121941870829737i</v>
      </c>
      <c r="AD3128" t="str">
        <f t="shared" si="1638"/>
        <v>0.608334430751449+0.261202903453636i</v>
      </c>
      <c r="AE3128" t="str">
        <f t="shared" si="1639"/>
        <v>-0.000112197529605356-0.000109334020088869i</v>
      </c>
      <c r="AF3128" t="str">
        <f t="shared" si="1640"/>
        <v>-6.3630415074916-0.125719347501732i</v>
      </c>
      <c r="AG3128" t="str">
        <f t="shared" si="1641"/>
        <v>1.00189723835204-0.00440031737979829i</v>
      </c>
      <c r="AH3128" t="str">
        <f t="shared" si="1642"/>
        <v>0.000695721300615035+0.000711513791497044i</v>
      </c>
      <c r="AI3128">
        <f t="shared" si="1643"/>
        <v>-60.042419904190574</v>
      </c>
      <c r="AJ3128">
        <f t="shared" si="1644"/>
        <v>45.642966550361187</v>
      </c>
      <c r="AK3128"/>
      <c r="AL3128"/>
      <c r="AM3128"/>
      <c r="AN3128"/>
    </row>
    <row r="3129" spans="1:40" x14ac:dyDescent="0.35">
      <c r="A3129"/>
      <c r="B3129">
        <f t="shared" si="1645"/>
        <v>1195000</v>
      </c>
      <c r="C3129" s="237" t="str">
        <f t="shared" si="1613"/>
        <v>-2.25832080048577E-08+0.000864775912779138i</v>
      </c>
      <c r="D3129" s="208" t="str">
        <f t="shared" si="1614"/>
        <v>-2.51366137532372+0.00662994866464006i</v>
      </c>
      <c r="E3129" t="str">
        <f t="shared" si="1615"/>
        <v>20500</v>
      </c>
      <c r="F3129" t="str">
        <f t="shared" si="1616"/>
        <v>0.327868852459016</v>
      </c>
      <c r="G3129" t="str">
        <f t="shared" si="1611"/>
        <v>0.327868852459016</v>
      </c>
      <c r="H3129" t="str">
        <f t="shared" si="1617"/>
        <v>3.84938831871075+0.132244394568011i</v>
      </c>
      <c r="I3129" t="str">
        <f t="shared" si="1618"/>
        <v>4692.75402629975i</v>
      </c>
      <c r="J3129" t="str">
        <f t="shared" si="1612"/>
        <v>-29807.8984595908+1026.62441282554i</v>
      </c>
      <c r="K3129" t="str">
        <f t="shared" si="1619"/>
        <v>0.00541578985439786-0.157246712664924i</v>
      </c>
      <c r="L3129" t="str">
        <f t="shared" si="1620"/>
        <v>0.00113286144197961-0.0278847425362735i</v>
      </c>
      <c r="M3129" t="str">
        <f t="shared" si="1621"/>
        <v>0.00654865129637747-0.185131455201197i</v>
      </c>
      <c r="N3129" t="str">
        <f t="shared" si="1622"/>
        <v>-14.9055874796259i</v>
      </c>
      <c r="O3129" t="str">
        <f t="shared" si="1623"/>
        <v>-0.695000458491842-0.719009292496369i</v>
      </c>
      <c r="P3129" t="str">
        <f t="shared" si="1624"/>
        <v>1.69500045849184+0.719009292496369i</v>
      </c>
      <c r="Q3129" t="str">
        <f t="shared" si="1625"/>
        <v>-1.69500045849184+14.1865781871295i</v>
      </c>
      <c r="R3129" t="str">
        <f t="shared" si="1626"/>
        <v>0.0358946858608798-0.123767827894989i</v>
      </c>
      <c r="S3129" t="str">
        <f t="shared" si="1627"/>
        <v>1.61415216362867i</v>
      </c>
      <c r="T3129" t="str">
        <f t="shared" si="1628"/>
        <v>0.199780107184317+0.0579394848451106i</v>
      </c>
      <c r="U3129" t="str">
        <f t="shared" si="1629"/>
        <v>0.00005-0.000118914332854076i</v>
      </c>
      <c r="V3129" t="str">
        <f t="shared" si="1630"/>
        <v>0.00002-0.00133184052796565i</v>
      </c>
      <c r="W3129" t="str">
        <f t="shared" si="1631"/>
        <v>0.0000422085742050875-0.000110514555129472i</v>
      </c>
      <c r="X3129" t="str">
        <f t="shared" si="1632"/>
        <v>0.0000422875193216744-0.000110443834953802i</v>
      </c>
      <c r="Y3129" t="str">
        <f t="shared" si="1633"/>
        <v>0.009+6.00672515366368i</v>
      </c>
      <c r="Z3129" t="str">
        <f t="shared" si="1634"/>
        <v>-0.000220516742305356-0.0000848138647570036i</v>
      </c>
      <c r="AA3129" t="str">
        <f t="shared" si="1635"/>
        <v>0.00300745420836778-1.99779299745971i</v>
      </c>
      <c r="AB3129" t="str">
        <f t="shared" si="1636"/>
        <v>0.667745693785274+0.193657126581504i</v>
      </c>
      <c r="AC3129" t="str">
        <f t="shared" si="1637"/>
        <v>1.04022485935737-0.12235253900176i</v>
      </c>
      <c r="AD3129" t="str">
        <f t="shared" si="1638"/>
        <v>0.611566134729703+0.258101691685238i</v>
      </c>
      <c r="AE3129" t="str">
        <f t="shared" si="1639"/>
        <v>-0.000112969969762727-0.000108785031674858i</v>
      </c>
      <c r="AF3129" t="str">
        <f t="shared" si="1640"/>
        <v>-6.36304969403447-0.125614445903371i</v>
      </c>
      <c r="AG3129" t="str">
        <f t="shared" si="1641"/>
        <v>1.00187325229413-0.00442004285098812i</v>
      </c>
      <c r="AH3129" t="str">
        <f t="shared" si="1642"/>
        <v>0.000700725800276719+0.000708165887360594i</v>
      </c>
      <c r="AI3129">
        <f t="shared" si="1643"/>
        <v>-60.032626710324813</v>
      </c>
      <c r="AJ3129">
        <f t="shared" si="1644"/>
        <v>45.30256522224014</v>
      </c>
      <c r="AK3129"/>
      <c r="AL3129"/>
      <c r="AM3129"/>
      <c r="AN3129"/>
    </row>
    <row r="3130" spans="1:40" x14ac:dyDescent="0.35">
      <c r="A3130"/>
      <c r="B3130">
        <f t="shared" si="1645"/>
        <v>1196000</v>
      </c>
      <c r="C3130" s="237" t="str">
        <f t="shared" si="1613"/>
        <v>-2.25454592308628E-08+0.000864052855996864i</v>
      </c>
      <c r="D3130" s="208" t="str">
        <f t="shared" si="1614"/>
        <v>-2.51366137503431+0.00662440522930929i</v>
      </c>
      <c r="E3130" t="str">
        <f t="shared" si="1615"/>
        <v>20500</v>
      </c>
      <c r="F3130" t="str">
        <f t="shared" si="1616"/>
        <v>0.327868852459016</v>
      </c>
      <c r="G3130" t="str">
        <f t="shared" si="1611"/>
        <v>0.327868852459016</v>
      </c>
      <c r="H3130" t="str">
        <f t="shared" si="1617"/>
        <v>3.84939648505419+0.132134124197663i</v>
      </c>
      <c r="I3130" t="str">
        <f t="shared" si="1618"/>
        <v>4696.68101711674i</v>
      </c>
      <c r="J3130" t="str">
        <f t="shared" si="1612"/>
        <v>-29857.808703611+1027.4835127526i</v>
      </c>
      <c r="K3130" t="str">
        <f t="shared" si="1619"/>
        <v>0.00540674723788376-0.157115537849395i</v>
      </c>
      <c r="L3130" t="str">
        <f t="shared" si="1620"/>
        <v>0.00113097093193842-0.0278615042748731i</v>
      </c>
      <c r="M3130" t="str">
        <f t="shared" si="1621"/>
        <v>0.00653771816982218-0.184977042124268i</v>
      </c>
      <c r="N3130" t="str">
        <f t="shared" si="1622"/>
        <v>-14.918060774588i</v>
      </c>
      <c r="O3130" t="str">
        <f t="shared" si="1623"/>
        <v>-0.703914576466326-0.71028463944973i</v>
      </c>
      <c r="P3130" t="str">
        <f t="shared" si="1624"/>
        <v>1.70391457646633+0.71028463944973i</v>
      </c>
      <c r="Q3130" t="str">
        <f t="shared" si="1625"/>
        <v>-1.70391457646633+14.2077761351383i</v>
      </c>
      <c r="R3130" t="str">
        <f t="shared" si="1626"/>
        <v>0.0351049612045727-0.124138388358124i</v>
      </c>
      <c r="S3130" t="str">
        <f t="shared" si="1627"/>
        <v>1.61550291857731i</v>
      </c>
      <c r="T3130" t="str">
        <f t="shared" si="1628"/>
        <v>0.200545928700033+0.0567121672825304i</v>
      </c>
      <c r="U3130" t="str">
        <f t="shared" si="1629"/>
        <v>0.00005-0.000118814906154365i</v>
      </c>
      <c r="V3130" t="str">
        <f t="shared" si="1630"/>
        <v>0.00002-0.00133072694892889i</v>
      </c>
      <c r="W3130" t="str">
        <f t="shared" si="1631"/>
        <v>0.0000422084656125291-0.000110424400361833i</v>
      </c>
      <c r="X3130" t="str">
        <f t="shared" si="1632"/>
        <v>0.0000422872600443878-0.000110353738185342i</v>
      </c>
      <c r="Y3130" t="str">
        <f t="shared" si="1633"/>
        <v>0.009+6.01175170190943i</v>
      </c>
      <c r="Z3130" t="str">
        <f t="shared" si="1634"/>
        <v>-0.00022015262074536-0.0000847418823355883i</v>
      </c>
      <c r="AA3130" t="str">
        <f t="shared" si="1635"/>
        <v>0.00300242686620215-1.99612254893486i</v>
      </c>
      <c r="AB3130" t="str">
        <f t="shared" si="1636"/>
        <v>0.670305378162937+0.189554936284029i</v>
      </c>
      <c r="AC3130" t="str">
        <f t="shared" si="1637"/>
        <v>1.03944557908402-0.122751849421445i</v>
      </c>
      <c r="AD3130" t="str">
        <f t="shared" si="1638"/>
        <v>0.61475896179277+0.254960664728631i</v>
      </c>
      <c r="AE3130" t="str">
        <f t="shared" si="1639"/>
        <v>-0.000113734949914738-0.000108226090131978i</v>
      </c>
      <c r="AF3130" t="str">
        <f t="shared" si="1640"/>
        <v>-6.3630578600885-0.125509718968354i</v>
      </c>
      <c r="AG3130" t="str">
        <f t="shared" si="1641"/>
        <v>1.00184901817282-0.00443945478466191i</v>
      </c>
      <c r="AH3130" t="str">
        <f t="shared" si="1642"/>
        <v>0.000705685095133849+0.000704753470179944i</v>
      </c>
      <c r="AI3130">
        <f t="shared" si="1643"/>
        <v>-60.023214576406332</v>
      </c>
      <c r="AJ3130">
        <f t="shared" si="1644"/>
        <v>44.962154913019425</v>
      </c>
      <c r="AK3130"/>
      <c r="AL3130"/>
      <c r="AM3130"/>
      <c r="AN3130"/>
    </row>
    <row r="3131" spans="1:40" x14ac:dyDescent="0.35">
      <c r="A3131"/>
      <c r="B3131">
        <f t="shared" si="1645"/>
        <v>1197000</v>
      </c>
      <c r="C3131" s="237" t="str">
        <f t="shared" si="1613"/>
        <v>-2.25078050257993E-08+0.000863331007329511i</v>
      </c>
      <c r="D3131" s="208" t="str">
        <f t="shared" si="1614"/>
        <v>-2.51366137474563+0.00661887105619292i</v>
      </c>
      <c r="E3131" t="str">
        <f t="shared" si="1615"/>
        <v>20500</v>
      </c>
      <c r="F3131" t="str">
        <f t="shared" si="1616"/>
        <v>0.327868852459016</v>
      </c>
      <c r="G3131" t="str">
        <f t="shared" si="1611"/>
        <v>0.327868852459016</v>
      </c>
      <c r="H3131" t="str">
        <f t="shared" si="1617"/>
        <v>3.84940463097632+0.132024037317642i</v>
      </c>
      <c r="I3131" t="str">
        <f t="shared" si="1618"/>
        <v>4700.60800793373i</v>
      </c>
      <c r="J3131" t="str">
        <f t="shared" si="1612"/>
        <v>-29907.7606960577+1028.34261267965i</v>
      </c>
      <c r="K3131" t="str">
        <f t="shared" si="1619"/>
        <v>0.00539772724143679-0.156984581450748i</v>
      </c>
      <c r="L3131" t="str">
        <f t="shared" si="1620"/>
        <v>0.00112908514766292-0.0278383046493062i</v>
      </c>
      <c r="M3131" t="str">
        <f t="shared" si="1621"/>
        <v>0.00652681238909971-0.184822886100054i</v>
      </c>
      <c r="N3131" t="str">
        <f t="shared" si="1622"/>
        <v>-14.93053406955i</v>
      </c>
      <c r="O3131" t="str">
        <f t="shared" si="1623"/>
        <v>-0.712719178657711-0.701449479558918i</v>
      </c>
      <c r="P3131" t="str">
        <f t="shared" si="1624"/>
        <v>1.71271917865771+0.701449479558918i</v>
      </c>
      <c r="Q3131" t="str">
        <f t="shared" si="1625"/>
        <v>-1.71271917865771+14.2290845899911i</v>
      </c>
      <c r="R3131" t="str">
        <f t="shared" si="1626"/>
        <v>0.0343114325081526-0.124497469669112i</v>
      </c>
      <c r="S3131" t="str">
        <f t="shared" si="1627"/>
        <v>1.61685367352596i</v>
      </c>
      <c r="T3131" t="str">
        <f t="shared" si="1628"/>
        <v>0.201294191179191+0.0554765656947446i</v>
      </c>
      <c r="U3131" t="str">
        <f t="shared" si="1629"/>
        <v>0.00005-0.000118715645581137i</v>
      </c>
      <c r="V3131" t="str">
        <f t="shared" si="1630"/>
        <v>0.00002-0.00132961523050873i</v>
      </c>
      <c r="W3131" t="str">
        <f t="shared" si="1631"/>
        <v>0.0000422083569299822-0.000110334398090633i</v>
      </c>
      <c r="X3131" t="str">
        <f t="shared" si="1632"/>
        <v>0.0000422870010548894-0.000110263793815071i</v>
      </c>
      <c r="Y3131" t="str">
        <f t="shared" si="1633"/>
        <v>0.009+6.01677825015517i</v>
      </c>
      <c r="Z3131" t="str">
        <f t="shared" si="1634"/>
        <v>-0.000219789411371532-0.0000846700221369821i</v>
      </c>
      <c r="AA3131" t="str">
        <f t="shared" si="1635"/>
        <v>0.00299741211936531-1.9944548916013i</v>
      </c>
      <c r="AB3131" t="str">
        <f t="shared" si="1636"/>
        <v>0.672806373158489+0.185425057433194i</v>
      </c>
      <c r="AC3131" t="str">
        <f t="shared" si="1637"/>
        <v>1.03866207524187-0.123139781111557i</v>
      </c>
      <c r="AD3131" t="str">
        <f t="shared" si="1638"/>
        <v>0.617912424391006+0.251780308872754i</v>
      </c>
      <c r="AE3131" t="str">
        <f t="shared" si="1639"/>
        <v>-0.000114492363710143-0.000107657304533988i</v>
      </c>
      <c r="AF3131" t="str">
        <f t="shared" si="1640"/>
        <v>-6.36306600572195-0.125405166261449i</v>
      </c>
      <c r="AG3131" t="str">
        <f t="shared" si="1641"/>
        <v>1.00182454011672-0.00445855044037223i</v>
      </c>
      <c r="AH3131" t="str">
        <f t="shared" si="1642"/>
        <v>0.000710598490045877+0.000701277199481937i</v>
      </c>
      <c r="AI3131">
        <f t="shared" si="1643"/>
        <v>-60.014181456593761</v>
      </c>
      <c r="AJ3131">
        <f t="shared" si="1644"/>
        <v>44.621735218233447</v>
      </c>
      <c r="AK3131"/>
      <c r="AL3131"/>
      <c r="AM3131"/>
      <c r="AN3131"/>
    </row>
    <row r="3132" spans="1:40" x14ac:dyDescent="0.35">
      <c r="A3132"/>
      <c r="B3132">
        <f t="shared" si="1645"/>
        <v>1198000</v>
      </c>
      <c r="C3132" s="237" t="str">
        <f t="shared" si="1613"/>
        <v>-2.24702450740431E-08+0.000862610363751749i</v>
      </c>
      <c r="D3132" s="208" t="str">
        <f t="shared" si="1614"/>
        <v>-2.51366137445767+0.00661334612209675i</v>
      </c>
      <c r="E3132" t="str">
        <f t="shared" si="1615"/>
        <v>20500</v>
      </c>
      <c r="F3132" t="str">
        <f t="shared" si="1616"/>
        <v>0.327868852459016</v>
      </c>
      <c r="G3132" t="str">
        <f t="shared" si="1611"/>
        <v>0.327868852459016</v>
      </c>
      <c r="H3132" t="str">
        <f t="shared" si="1617"/>
        <v>3.84941275654516+0.131914133470966i</v>
      </c>
      <c r="I3132" t="str">
        <f t="shared" si="1618"/>
        <v>4704.53499875072i</v>
      </c>
      <c r="J3132" t="str">
        <f t="shared" si="1612"/>
        <v>-29957.7544369311+1029.2017126067i</v>
      </c>
      <c r="K3132" t="str">
        <f t="shared" si="1619"/>
        <v>0.00538872978970243-0.156853842924542i</v>
      </c>
      <c r="L3132" t="str">
        <f t="shared" si="1620"/>
        <v>0.001127204073424-0.0278151435634594i</v>
      </c>
      <c r="M3132" t="str">
        <f t="shared" si="1621"/>
        <v>0.00651593386312643-0.184668986488001i</v>
      </c>
      <c r="N3132" t="str">
        <f t="shared" si="1622"/>
        <v>-14.943007364512i</v>
      </c>
      <c r="O3132" t="str">
        <f t="shared" si="1623"/>
        <v>-0.721412895236641-0.692505187407493i</v>
      </c>
      <c r="P3132" t="str">
        <f t="shared" si="1624"/>
        <v>1.72141289523664+0.692505187407493i</v>
      </c>
      <c r="Q3132" t="str">
        <f t="shared" si="1625"/>
        <v>-1.72141289523664+14.2505021771045i</v>
      </c>
      <c r="R3132" t="str">
        <f t="shared" si="1626"/>
        <v>0.0335142779212429-0.124845060427639i</v>
      </c>
      <c r="S3132" t="str">
        <f t="shared" si="1627"/>
        <v>1.6182044284746i</v>
      </c>
      <c r="T3132" t="str">
        <f t="shared" si="1628"/>
        <v>0.202024829657184+0.0542329529492838i</v>
      </c>
      <c r="U3132" t="str">
        <f t="shared" si="1629"/>
        <v>0.00005-0.000118616550718381i</v>
      </c>
      <c r="V3132" t="str">
        <f t="shared" si="1630"/>
        <v>0.00002-0.00132850536804587i</v>
      </c>
      <c r="W3132" t="str">
        <f t="shared" si="1631"/>
        <v>0.0000422082481574486-0.00011024454793395i</v>
      </c>
      <c r="X3132" t="str">
        <f t="shared" si="1632"/>
        <v>0.0000422867423519201-0.000110174001461311i</v>
      </c>
      <c r="Y3132" t="str">
        <f t="shared" si="1633"/>
        <v>0.009+6.02180479840092i</v>
      </c>
      <c r="Z3132" t="str">
        <f t="shared" si="1634"/>
        <v>-0.00021942711113934-0.0000845982838480146i</v>
      </c>
      <c r="AA3132" t="str">
        <f t="shared" si="1635"/>
        <v>0.00299240992581721-1.99279001846895i</v>
      </c>
      <c r="AB3132" t="str">
        <f t="shared" si="1636"/>
        <v>0.675248461634012+0.181268402062337i</v>
      </c>
      <c r="AC3132" t="str">
        <f t="shared" si="1637"/>
        <v>1.03787452640834-0.123516316118222i</v>
      </c>
      <c r="AD3132" t="str">
        <f t="shared" si="1638"/>
        <v>0.621026041027237+0.24856111630011i</v>
      </c>
      <c r="AE3132" t="str">
        <f t="shared" si="1639"/>
        <v>-0.000115242106254572-0.000107078784987133i</v>
      </c>
      <c r="AF3132" t="str">
        <f t="shared" si="1640"/>
        <v>-6.36307413100283-0.125300787348869i</v>
      </c>
      <c r="AG3132" t="str">
        <f t="shared" si="1641"/>
        <v>1.00179982228323-0.00447732713044074i</v>
      </c>
      <c r="AH3132" t="str">
        <f t="shared" si="1642"/>
        <v>0.000715465298535753+0.000697737741637054i</v>
      </c>
      <c r="AI3132">
        <f t="shared" si="1643"/>
        <v>-60.005525352653422</v>
      </c>
      <c r="AJ3132">
        <f t="shared" si="1644"/>
        <v>44.281305735527802</v>
      </c>
      <c r="AK3132"/>
      <c r="AL3132"/>
      <c r="AM3132"/>
      <c r="AN3132"/>
    </row>
    <row r="3133" spans="1:40" x14ac:dyDescent="0.35">
      <c r="A3133"/>
      <c r="B3133">
        <f t="shared" si="1645"/>
        <v>1199000</v>
      </c>
      <c r="C3133" s="237" t="str">
        <f t="shared" si="1613"/>
        <v>-2.24327790612858E-08+0.000861890922248345i</v>
      </c>
      <c r="D3133" s="208" t="str">
        <f t="shared" si="1614"/>
        <v>-2.51366137417043+0.00660783040390398i</v>
      </c>
      <c r="E3133" t="str">
        <f t="shared" si="1615"/>
        <v>20500</v>
      </c>
      <c r="F3133" t="str">
        <f t="shared" si="1616"/>
        <v>0.327868852459016</v>
      </c>
      <c r="G3133" t="str">
        <f t="shared" si="1611"/>
        <v>0.327868852459016</v>
      </c>
      <c r="H3133" t="str">
        <f t="shared" si="1617"/>
        <v>3.84942086182842+0.131804412202165i</v>
      </c>
      <c r="I3133" t="str">
        <f t="shared" si="1618"/>
        <v>4708.4619895677i</v>
      </c>
      <c r="J3133" t="str">
        <f t="shared" si="1612"/>
        <v>-30007.7899262311+1030.06081253375i</v>
      </c>
      <c r="K3133" t="str">
        <f t="shared" si="1619"/>
        <v>0.00537975480763962-0.156723321728145i</v>
      </c>
      <c r="L3133" t="str">
        <f t="shared" si="1620"/>
        <v>0.00112532769355791-0.0277920209215375i</v>
      </c>
      <c r="M3133" t="str">
        <f t="shared" si="1621"/>
        <v>0.00650508250119753-0.184515342649683i</v>
      </c>
      <c r="N3133" t="str">
        <f t="shared" si="1622"/>
        <v>-14.9554806594741i</v>
      </c>
      <c r="O3133" t="str">
        <f t="shared" si="1623"/>
        <v>-0.729994373625452-0.683453154557929i</v>
      </c>
      <c r="P3133" t="str">
        <f t="shared" si="1624"/>
        <v>1.72999437362545+0.683453154557929i</v>
      </c>
      <c r="Q3133" t="str">
        <f t="shared" si="1625"/>
        <v>-1.72999437362545+14.2720275049162i</v>
      </c>
      <c r="R3133" t="str">
        <f t="shared" si="1626"/>
        <v>0.0327136747361224-0.125181152169454i</v>
      </c>
      <c r="S3133" t="str">
        <f t="shared" si="1627"/>
        <v>1.61955518342324i</v>
      </c>
      <c r="T3133" t="str">
        <f t="shared" si="1628"/>
        <v>0.202737783862933+0.0529816014877089i</v>
      </c>
      <c r="U3133" t="str">
        <f t="shared" si="1629"/>
        <v>0.00005-0.000118517621151477i</v>
      </c>
      <c r="V3133" t="str">
        <f t="shared" si="1630"/>
        <v>0.00002-0.00132739735689654i</v>
      </c>
      <c r="W3133" t="str">
        <f t="shared" si="1631"/>
        <v>0.0000422081392949303-0.000110154849511139i</v>
      </c>
      <c r="X3133" t="str">
        <f t="shared" si="1632"/>
        <v>0.0000422864839342262-0.000110084360743664i</v>
      </c>
      <c r="Y3133" t="str">
        <f t="shared" si="1633"/>
        <v>0.009+6.02683134664666i</v>
      </c>
      <c r="Z3133" t="str">
        <f t="shared" si="1634"/>
        <v>-0.000219065717016958-0.0000845266671565907i</v>
      </c>
      <c r="AA3133" t="str">
        <f t="shared" si="1635"/>
        <v>0.00298742024369308-1.99112792257108i</v>
      </c>
      <c r="AB3133" t="str">
        <f t="shared" si="1636"/>
        <v>0.677631442139252+0.177085880781039i</v>
      </c>
      <c r="AC3133" t="str">
        <f t="shared" si="1637"/>
        <v>1.03708311040726-0.123881439472245i</v>
      </c>
      <c r="AD3133" t="str">
        <f t="shared" si="1638"/>
        <v>0.624099336326125+0.245303585012478i</v>
      </c>
      <c r="AE3133" t="str">
        <f t="shared" si="1639"/>
        <v>-0.000115984074119422-0.000106490642611876i</v>
      </c>
      <c r="AF3133" t="str">
        <f t="shared" si="1640"/>
        <v>-6.36308223599885-0.125196581798261i</v>
      </c>
      <c r="AG3133" t="str">
        <f t="shared" si="1641"/>
        <v>1.00177486885791-0.00449578222023914i</v>
      </c>
      <c r="AH3133" t="str">
        <f t="shared" si="1642"/>
        <v>0.000720284842851061+0.000694135769755615i</v>
      </c>
      <c r="AI3133">
        <f t="shared" si="1643"/>
        <v>-59.997244313156941</v>
      </c>
      <c r="AJ3133">
        <f t="shared" si="1644"/>
        <v>43.940866064726734</v>
      </c>
      <c r="AK3133"/>
      <c r="AL3133"/>
      <c r="AM3133"/>
      <c r="AN3133"/>
    </row>
    <row r="3134" spans="1:40" x14ac:dyDescent="0.35">
      <c r="A3134"/>
      <c r="B3134">
        <f t="shared" si="1645"/>
        <v>1200000</v>
      </c>
      <c r="C3134" s="237" t="str">
        <f t="shared" si="1613"/>
        <v>-2.23954066745277E-08+0.00086117267981411i</v>
      </c>
      <c r="D3134" s="208" t="str">
        <f t="shared" si="1614"/>
        <v>-2.51366137388391+0.00660232387857485i</v>
      </c>
      <c r="E3134" t="str">
        <f t="shared" si="1615"/>
        <v>20500</v>
      </c>
      <c r="F3134" t="str">
        <f t="shared" si="1616"/>
        <v>0.327868852459016</v>
      </c>
      <c r="G3134" t="str">
        <f t="shared" si="1611"/>
        <v>0.327868852459016</v>
      </c>
      <c r="H3134" t="str">
        <f t="shared" si="1617"/>
        <v>3.84942894689353+0.131694873057281i</v>
      </c>
      <c r="I3134" t="str">
        <f t="shared" si="1618"/>
        <v>4712.38898038469i</v>
      </c>
      <c r="J3134" t="str">
        <f t="shared" si="1612"/>
        <v>-30057.8671639577+1030.9199124608i</v>
      </c>
      <c r="K3134" t="str">
        <f t="shared" si="1619"/>
        <v>0.00537080222051916-0.156593017320725i</v>
      </c>
      <c r="L3134" t="str">
        <f t="shared" si="1620"/>
        <v>0.00112345599246589-0.0277689366280614i</v>
      </c>
      <c r="M3134" t="str">
        <f t="shared" si="1621"/>
        <v>0.00649425821298505-0.184361953948786i</v>
      </c>
      <c r="N3134" t="str">
        <f t="shared" si="1622"/>
        <v>-14.9679539544361i</v>
      </c>
      <c r="O3134" t="str">
        <f t="shared" si="1623"/>
        <v>-0.738462278708419-0.674294789335324i</v>
      </c>
      <c r="P3134" t="str">
        <f t="shared" si="1624"/>
        <v>1.73846227870842+0.674294789335324i</v>
      </c>
      <c r="Q3134" t="str">
        <f t="shared" si="1625"/>
        <v>-1.73846227870842+14.2936591651008i</v>
      </c>
      <c r="R3134" t="str">
        <f t="shared" si="1626"/>
        <v>0.0319097993375095-0.125505739325161i</v>
      </c>
      <c r="S3134" t="str">
        <f t="shared" si="1627"/>
        <v>1.62090593837189i</v>
      </c>
      <c r="T3134" t="str">
        <f t="shared" si="1628"/>
        <v>0.203432998171908+0.0517227832384246i</v>
      </c>
      <c r="U3134" t="str">
        <f t="shared" si="1629"/>
        <v>0.00005-0.000118418856467184i</v>
      </c>
      <c r="V3134" t="str">
        <f t="shared" si="1630"/>
        <v>0.00002-0.00132629119243246i</v>
      </c>
      <c r="W3134" t="str">
        <f t="shared" si="1631"/>
        <v>0.0000422080303424298-0.00011006530244282i</v>
      </c>
      <c r="X3134" t="str">
        <f t="shared" si="1632"/>
        <v>0.0000422862258005607-0.000109994871282998i</v>
      </c>
      <c r="Y3134" t="str">
        <f t="shared" si="1633"/>
        <v>0.009+6.0318578948924i</v>
      </c>
      <c r="Z3134" t="str">
        <f t="shared" si="1634"/>
        <v>-0.000218705225985179-0.0000844551717516876i</v>
      </c>
      <c r="AA3134" t="str">
        <f t="shared" si="1635"/>
        <v>0.00298244303130253-1.98946859696415i</v>
      </c>
      <c r="AB3134" t="str">
        <f t="shared" si="1636"/>
        <v>0.679955128754595+0.172878402483701i</v>
      </c>
      <c r="AC3134" t="str">
        <f t="shared" si="1637"/>
        <v>1.03628800425682-0.124235139149518i</v>
      </c>
      <c r="AD3134" t="str">
        <f t="shared" si="1638"/>
        <v>0.627131841102624+0.242008218755784i</v>
      </c>
      <c r="AE3134" t="str">
        <f t="shared" si="1639"/>
        <v>-0.000116718165350511-0.000105892989524529i</v>
      </c>
      <c r="AF3134" t="str">
        <f t="shared" si="1640"/>
        <v>-6.36309032077744-0.125092549178706i</v>
      </c>
      <c r="AG3134" t="str">
        <f t="shared" si="1641"/>
        <v>1.00174968405381-0.00451391312846206i</v>
      </c>
      <c r="AH3134" t="str">
        <f t="shared" si="1642"/>
        <v>0.000725056454023989+0.000690471963583284i</v>
      </c>
      <c r="AI3134">
        <f t="shared" si="1643"/>
        <v>-59.989336432704334</v>
      </c>
      <c r="AJ3134">
        <f t="shared" si="1644"/>
        <v>43.600415807893128</v>
      </c>
      <c r="AK3134"/>
      <c r="AL3134"/>
      <c r="AM3134"/>
      <c r="AN3134"/>
    </row>
    <row r="3135" spans="1:40" x14ac:dyDescent="0.35">
      <c r="A3135"/>
      <c r="B3135">
        <f t="shared" si="1645"/>
        <v>1201000</v>
      </c>
      <c r="C3135" s="237" t="str">
        <f t="shared" si="1613"/>
        <v>-2.2358127602072E-08+0.000860455633453867i</v>
      </c>
      <c r="D3135" s="208" t="str">
        <f t="shared" si="1614"/>
        <v>-2.5136613735981+0.00659682652314632i</v>
      </c>
      <c r="E3135" t="str">
        <f t="shared" si="1615"/>
        <v>20500</v>
      </c>
      <c r="F3135" t="str">
        <f t="shared" si="1616"/>
        <v>0.327868852459016</v>
      </c>
      <c r="G3135" t="str">
        <f t="shared" si="1611"/>
        <v>0.327868852459016</v>
      </c>
      <c r="H3135" t="str">
        <f t="shared" si="1617"/>
        <v>3.84943701180765+0.131585515583854i</v>
      </c>
      <c r="I3135" t="str">
        <f t="shared" si="1618"/>
        <v>4716.31597120168i</v>
      </c>
      <c r="J3135" t="str">
        <f t="shared" si="1612"/>
        <v>-30107.986150111+1031.77901238785i</v>
      </c>
      <c r="K3135" t="str">
        <f t="shared" si="1619"/>
        <v>0.00536187195392206-0.156462929163236i</v>
      </c>
      <c r="L3135" t="str">
        <f t="shared" si="1620"/>
        <v>0.00112158895461391-0.0277458905878681i</v>
      </c>
      <c r="M3135" t="str">
        <f t="shared" si="1621"/>
        <v>0.00648346090853597-0.184208819751104i</v>
      </c>
      <c r="N3135" t="str">
        <f t="shared" si="1622"/>
        <v>-14.9804272493981i</v>
      </c>
      <c r="O3135" t="str">
        <f t="shared" si="1623"/>
        <v>-0.746815293039877-0.665031516607869i</v>
      </c>
      <c r="P3135" t="str">
        <f t="shared" si="1624"/>
        <v>1.74681529303988+0.665031516607869i</v>
      </c>
      <c r="Q3135" t="str">
        <f t="shared" si="1625"/>
        <v>-1.74681529303988+14.3153957327902i</v>
      </c>
      <c r="R3135" t="str">
        <f t="shared" si="1626"/>
        <v>0.0311028271537915-0.125818819178241i</v>
      </c>
      <c r="S3135" t="str">
        <f t="shared" si="1627"/>
        <v>1.62225669332053i</v>
      </c>
      <c r="T3135" t="str">
        <f t="shared" si="1628"/>
        <v>0.204110421557587+0.0504567695314298i</v>
      </c>
      <c r="U3135" t="str">
        <f t="shared" si="1629"/>
        <v>0.00005-0.000118320256253639i</v>
      </c>
      <c r="V3135" t="str">
        <f t="shared" si="1630"/>
        <v>0.00002-0.00132518687004076i</v>
      </c>
      <c r="W3135" t="str">
        <f t="shared" si="1631"/>
        <v>0.0000422079212999489-0.000109975906350878i</v>
      </c>
      <c r="X3135" t="str">
        <f t="shared" si="1632"/>
        <v>0.00004228596794968-0.000109905532701439i</v>
      </c>
      <c r="Y3135" t="str">
        <f t="shared" si="1633"/>
        <v>0.009+6.03688444313815i</v>
      </c>
      <c r="Z3135" t="str">
        <f t="shared" si="1634"/>
        <v>-0.000218345635037357-0.0000843837973233439i</v>
      </c>
      <c r="AA3135" t="str">
        <f t="shared" si="1635"/>
        <v>0.00297747824712865-1.98781203472776i</v>
      </c>
      <c r="AB3135" t="str">
        <f t="shared" si="1636"/>
        <v>0.682219350928824+0.168646874064612i</v>
      </c>
      <c r="AC3135" t="str">
        <f t="shared" si="1637"/>
        <v>1.03548938411895-0.124577406030618i</v>
      </c>
      <c r="AD3135" t="str">
        <f t="shared" si="1638"/>
        <v>0.630123092429693+0.238675526943987i</v>
      </c>
      <c r="AE3135" t="str">
        <f t="shared" si="1639"/>
        <v>-0.000117444279476581-0.000105285938818807i</v>
      </c>
      <c r="AF3135" t="str">
        <f t="shared" si="1640"/>
        <v>-6.36309838540575-0.124988689060708i</v>
      </c>
      <c r="AG3135" t="str">
        <f t="shared" si="1641"/>
        <v>1.00172427211081-0.00453171732739331i</v>
      </c>
      <c r="AH3135" t="str">
        <f t="shared" si="1642"/>
        <v>0.000729779471930579+0.000686747009395977i</v>
      </c>
      <c r="AI3135">
        <f t="shared" si="1643"/>
        <v>-59.981799851168503</v>
      </c>
      <c r="AJ3135">
        <f t="shared" si="1644"/>
        <v>43.259954569366769</v>
      </c>
      <c r="AK3135"/>
      <c r="AL3135"/>
      <c r="AM3135"/>
      <c r="AN3135"/>
    </row>
    <row r="3136" spans="1:40" x14ac:dyDescent="0.35">
      <c r="A3136"/>
      <c r="B3136">
        <f t="shared" si="1645"/>
        <v>1202000</v>
      </c>
      <c r="C3136" s="237" t="str">
        <f t="shared" si="1613"/>
        <v>-2.23209415335176E-08+0.000859739780182409i</v>
      </c>
      <c r="D3136" s="208" t="str">
        <f t="shared" si="1614"/>
        <v>-2.51366137331301+0.00659133831473181i</v>
      </c>
      <c r="E3136" t="str">
        <f t="shared" si="1615"/>
        <v>20500</v>
      </c>
      <c r="F3136" t="str">
        <f t="shared" si="1616"/>
        <v>0.327868852459016</v>
      </c>
      <c r="G3136" t="str">
        <f t="shared" si="1611"/>
        <v>0.327868852459016</v>
      </c>
      <c r="H3136" t="str">
        <f t="shared" si="1617"/>
        <v>3.84944505663768+0.131476339330923i</v>
      </c>
      <c r="I3136" t="str">
        <f t="shared" si="1618"/>
        <v>4720.24296201866i</v>
      </c>
      <c r="J3136" t="str">
        <f t="shared" si="1612"/>
        <v>-30158.1468846908+1032.6381123149i</v>
      </c>
      <c r="K3136" t="str">
        <f t="shared" si="1619"/>
        <v>0.00535296393373818-0.156333056718421i</v>
      </c>
      <c r="L3136" t="str">
        <f t="shared" si="1620"/>
        <v>0.00111972656453229-0.0277228827061081i</v>
      </c>
      <c r="M3136" t="str">
        <f t="shared" si="1621"/>
        <v>0.00647269049827047-0.184055939424529i</v>
      </c>
      <c r="N3136" t="str">
        <f t="shared" si="1622"/>
        <v>-14.9929005443601i</v>
      </c>
      <c r="O3136" t="str">
        <f t="shared" si="1623"/>
        <v>-0.75505211704892-0.655664777565445i</v>
      </c>
      <c r="P3136" t="str">
        <f t="shared" si="1624"/>
        <v>1.75505211704892+0.655664777565445i</v>
      </c>
      <c r="Q3136" t="str">
        <f t="shared" si="1625"/>
        <v>-1.75505211704892+14.3372357667947i</v>
      </c>
      <c r="R3136" t="str">
        <f t="shared" si="1626"/>
        <v>0.0302929326098197-0.126120391822339i</v>
      </c>
      <c r="S3136" t="str">
        <f t="shared" si="1627"/>
        <v>1.62360744826917i</v>
      </c>
      <c r="T3136" t="str">
        <f t="shared" si="1628"/>
        <v>0.204770007541376+0.0491838310152193i</v>
      </c>
      <c r="U3136" t="str">
        <f t="shared" si="1629"/>
        <v>0.00005-0.00011822182010035i</v>
      </c>
      <c r="V3136" t="str">
        <f t="shared" si="1630"/>
        <v>0.00002-0.00132408438512392i</v>
      </c>
      <c r="W3136" t="str">
        <f t="shared" si="1631"/>
        <v>0.0000422078121674898-0.000109886660858457i</v>
      </c>
      <c r="X3136" t="str">
        <f t="shared" si="1632"/>
        <v>0.000042285710380347-0.000109816344622378i</v>
      </c>
      <c r="Y3136" t="str">
        <f t="shared" si="1633"/>
        <v>0.009+6.04191099138389i</v>
      </c>
      <c r="Z3136" t="str">
        <f t="shared" si="1634"/>
        <v>-0.00021798694117936-0.0000843125435626618i</v>
      </c>
      <c r="AA3136" t="str">
        <f t="shared" si="1635"/>
        <v>0.0029725258498272-1.98615822896456i</v>
      </c>
      <c r="AB3136" t="str">
        <f t="shared" si="1636"/>
        <v>0.684423953311733+0.164392200140202i</v>
      </c>
      <c r="AC3136" t="str">
        <f t="shared" si="1637"/>
        <v>1.03468742525026-0.124908233859604i</v>
      </c>
      <c r="AD3136" t="str">
        <f t="shared" si="1638"/>
        <v>0.633072633704982+0.235306024582498i</v>
      </c>
      <c r="AE3136" t="str">
        <f t="shared" si="1639"/>
        <v>-0.000118162317517542-0.000104669604547394i</v>
      </c>
      <c r="AF3136" t="str">
        <f t="shared" si="1640"/>
        <v>-6.36310642995069-0.124885001016191i</v>
      </c>
      <c r="AG3136" t="str">
        <f t="shared" si="1641"/>
        <v>1.00169863729498-0.00454919234316351i</v>
      </c>
      <c r="AH3136" t="str">
        <f t="shared" si="1642"/>
        <v>0.000734453245348597+0.000682961599894703i</v>
      </c>
      <c r="AI3136">
        <f t="shared" si="1643"/>
        <v>-59.974632752961412</v>
      </c>
      <c r="AJ3136">
        <f t="shared" si="1644"/>
        <v>42.919481955828793</v>
      </c>
      <c r="AK3136"/>
      <c r="AL3136"/>
      <c r="AM3136"/>
      <c r="AN3136"/>
    </row>
    <row r="3137" spans="1:40" x14ac:dyDescent="0.35">
      <c r="A3137"/>
      <c r="B3137">
        <f t="shared" si="1645"/>
        <v>1203000</v>
      </c>
      <c r="C3137" s="237" t="str">
        <f t="shared" si="1613"/>
        <v>-2.22838481597534E-08+0.00085902511702445i</v>
      </c>
      <c r="D3137" s="208" t="str">
        <f t="shared" si="1614"/>
        <v>-2.51366137302863+0.00658585923052079i</v>
      </c>
      <c r="E3137" t="str">
        <f t="shared" si="1615"/>
        <v>20500</v>
      </c>
      <c r="F3137" t="str">
        <f t="shared" si="1616"/>
        <v>0.327868852459016</v>
      </c>
      <c r="G3137" t="str">
        <f t="shared" si="1611"/>
        <v>0.327868852459016</v>
      </c>
      <c r="H3137" t="str">
        <f t="shared" si="1617"/>
        <v>3.84945308145021+0.131367343849012i</v>
      </c>
      <c r="I3137" t="str">
        <f t="shared" si="1618"/>
        <v>4724.16995283565i</v>
      </c>
      <c r="J3137" t="str">
        <f t="shared" si="1612"/>
        <v>-30208.3493676973+1033.49721224195i</v>
      </c>
      <c r="K3137" t="str">
        <f t="shared" si="1619"/>
        <v>0.0053440780861645-0.156203399450795i</v>
      </c>
      <c r="L3137" t="str">
        <f t="shared" si="1620"/>
        <v>0.00111786880681544-0.0276999128882451i</v>
      </c>
      <c r="M3137" t="str">
        <f t="shared" si="1621"/>
        <v>0.00646194689297994-0.18390331233904i</v>
      </c>
      <c r="N3137" t="str">
        <f t="shared" si="1622"/>
        <v>-15.0053738393222i</v>
      </c>
      <c r="O3137" t="str">
        <f t="shared" si="1623"/>
        <v>-0.763171469241715-0.646196029495263i</v>
      </c>
      <c r="P3137" t="str">
        <f t="shared" si="1624"/>
        <v>1.76317146924172+0.646196029495263i</v>
      </c>
      <c r="Q3137" t="str">
        <f t="shared" si="1625"/>
        <v>-1.76317146924172+14.3591778098269i</v>
      </c>
      <c r="R3137" t="str">
        <f t="shared" si="1626"/>
        <v>0.0294802890811758-0.126410460117878i</v>
      </c>
      <c r="S3137" t="str">
        <f t="shared" si="1627"/>
        <v>1.62495820321782i</v>
      </c>
      <c r="T3137" t="str">
        <f t="shared" si="1628"/>
        <v>0.205411714141085+0.0479042375756893i</v>
      </c>
      <c r="U3137" t="str">
        <f t="shared" si="1629"/>
        <v>0.0000499999999999999-0.000118123547598189i</v>
      </c>
      <c r="V3137" t="str">
        <f t="shared" si="1630"/>
        <v>0.00002-0.00132298373309971i</v>
      </c>
      <c r="W3137" t="str">
        <f t="shared" si="1631"/>
        <v>0.0000422077029450546-0.000109797565589953i</v>
      </c>
      <c r="X3137" t="str">
        <f t="shared" si="1632"/>
        <v>0.0000422854530913288-0.000109727306670452i</v>
      </c>
      <c r="Y3137" t="str">
        <f t="shared" si="1633"/>
        <v>0.009+6.04693753962963i</v>
      </c>
      <c r="Z3137" t="str">
        <f t="shared" si="1634"/>
        <v>-0.000217629141429484-0.0000842414101617973i</v>
      </c>
      <c r="AA3137" t="str">
        <f t="shared" si="1635"/>
        <v>0.00296758579822571-1.98450717280011i</v>
      </c>
      <c r="AB3137" t="str">
        <f t="shared" si="1636"/>
        <v>0.686568795581909+0.160115282777986i</v>
      </c>
      <c r="AC3137" t="str">
        <f t="shared" si="1637"/>
        <v>1.0338823019544-0.125227619202073i</v>
      </c>
      <c r="AD3137" t="str">
        <f t="shared" si="1638"/>
        <v>0.635980014716669+0.231900232190674i</v>
      </c>
      <c r="AE3137" t="str">
        <f t="shared" si="1639"/>
        <v>-0.000118872181992509-0.000104044101703407i</v>
      </c>
      <c r="AF3137" t="str">
        <f t="shared" si="1640"/>
        <v>-6.36311445447884-0.124781484618491i</v>
      </c>
      <c r="AG3137" t="str">
        <f t="shared" si="1641"/>
        <v>1.00167278389789-0.00456633575600008i</v>
      </c>
      <c r="AH3137" t="str">
        <f t="shared" si="1642"/>
        <v>0.000739077132014376+0.000679116434099685i</v>
      </c>
      <c r="AI3137">
        <f t="shared" si="1643"/>
        <v>-59.967833366323113</v>
      </c>
      <c r="AJ3137">
        <f t="shared" si="1644"/>
        <v>42.578997576350879</v>
      </c>
      <c r="AK3137"/>
      <c r="AL3137"/>
      <c r="AM3137"/>
      <c r="AN3137"/>
    </row>
    <row r="3138" spans="1:40" x14ac:dyDescent="0.35">
      <c r="A3138"/>
      <c r="B3138">
        <f t="shared" si="1645"/>
        <v>1204000</v>
      </c>
      <c r="C3138" s="237" t="str">
        <f t="shared" si="1613"/>
        <v>-2.2246847172951E-08+0.00085831164101459i</v>
      </c>
      <c r="D3138" s="208" t="str">
        <f t="shared" si="1614"/>
        <v>-2.51366137274495+0.00658038924777853i</v>
      </c>
      <c r="E3138" t="str">
        <f t="shared" si="1615"/>
        <v>20500</v>
      </c>
      <c r="F3138" t="str">
        <f t="shared" si="1616"/>
        <v>0.327868852459016</v>
      </c>
      <c r="G3138" t="str">
        <f t="shared" si="1611"/>
        <v>0.327868852459016</v>
      </c>
      <c r="H3138" t="str">
        <f t="shared" si="1617"/>
        <v>3.84946108631153+0.131258528690131i</v>
      </c>
      <c r="I3138" t="str">
        <f t="shared" si="1618"/>
        <v>4728.09694365264i</v>
      </c>
      <c r="J3138" t="str">
        <f t="shared" si="1612"/>
        <v>-30258.5935991303+1034.356312169i</v>
      </c>
      <c r="K3138" t="str">
        <f t="shared" si="1619"/>
        <v>0.0053352143377038-0.156073956826645i</v>
      </c>
      <c r="L3138" t="str">
        <f t="shared" si="1620"/>
        <v>0.00111601566612151-0.0276769810400541i</v>
      </c>
      <c r="M3138" t="str">
        <f t="shared" si="1621"/>
        <v>0.00645123000382531-0.183750937866699i</v>
      </c>
      <c r="N3138" t="str">
        <f t="shared" si="1622"/>
        <v>-15.0178471342842i</v>
      </c>
      <c r="O3138" t="str">
        <f t="shared" si="1623"/>
        <v>-0.771172086400633-0.636626745555428i</v>
      </c>
      <c r="P3138" t="str">
        <f t="shared" si="1624"/>
        <v>1.77117208640063+0.636626745555428i</v>
      </c>
      <c r="Q3138" t="str">
        <f t="shared" si="1625"/>
        <v>-1.77117208640063+14.3812203887288i</v>
      </c>
      <c r="R3138" t="str">
        <f t="shared" si="1626"/>
        <v>0.028665068849981-0.126689029648027i</v>
      </c>
      <c r="S3138" t="str">
        <f t="shared" si="1627"/>
        <v>1.62630895816646i</v>
      </c>
      <c r="T3138" t="str">
        <f t="shared" si="1628"/>
        <v>0.206035503818003+0.0466182582571824i</v>
      </c>
      <c r="U3138" t="str">
        <f t="shared" si="1629"/>
        <v>0.0000499999999999999-0.000118025438339386i</v>
      </c>
      <c r="V3138" t="str">
        <f t="shared" si="1630"/>
        <v>0.00002-0.00132188490940112i</v>
      </c>
      <c r="W3138" t="str">
        <f t="shared" si="1631"/>
        <v>0.0000422075936326456-0.000109708620171011i</v>
      </c>
      <c r="X3138" t="str">
        <f t="shared" si="1632"/>
        <v>0.0000422851960813983-0.000109638418471548i</v>
      </c>
      <c r="Y3138" t="str">
        <f t="shared" si="1633"/>
        <v>0.009+6.05196408787538i</v>
      </c>
      <c r="Z3138" t="str">
        <f t="shared" si="1634"/>
        <v>-0.000217272232818408-0.0000841703968139593i</v>
      </c>
      <c r="AA3138" t="str">
        <f t="shared" si="1635"/>
        <v>0.00296265805132261-1.98285885938282i</v>
      </c>
      <c r="AB3138" t="str">
        <f t="shared" si="1636"/>
        <v>0.688653752269841+0.155817021232668i</v>
      </c>
      <c r="AC3138" t="str">
        <f t="shared" si="1637"/>
        <v>1.03307418753599-0.125535561402522i</v>
      </c>
      <c r="AD3138" t="str">
        <f t="shared" si="1638"/>
        <v>0.638844791708237+0.228458675723728i</v>
      </c>
      <c r="AE3138" t="str">
        <f t="shared" si="1639"/>
        <v>-0.000119573776927601-0.000103409546201844i</v>
      </c>
      <c r="AF3138" t="str">
        <f t="shared" si="1640"/>
        <v>-6.36312245905648-0.124678139442352i</v>
      </c>
      <c r="AG3138" t="str">
        <f t="shared" si="1641"/>
        <v>1.00164671623594-0.00458314520046869i</v>
      </c>
      <c r="AH3138" t="str">
        <f t="shared" si="1642"/>
        <v>0.000743650498678405+0.000675212217244223i</v>
      </c>
      <c r="AI3138">
        <f t="shared" si="1643"/>
        <v>-59.961399962631816</v>
      </c>
      <c r="AJ3138">
        <f t="shared" si="1644"/>
        <v>42.238501042456555</v>
      </c>
      <c r="AK3138"/>
      <c r="AL3138"/>
      <c r="AM3138"/>
      <c r="AN3138"/>
    </row>
    <row r="3139" spans="1:40" x14ac:dyDescent="0.35">
      <c r="A3139"/>
      <c r="B3139">
        <f t="shared" si="1645"/>
        <v>1205000</v>
      </c>
      <c r="C3139" s="237" t="str">
        <f t="shared" si="1613"/>
        <v>-2.22099382665591E-08+0.000857599349197277i</v>
      </c>
      <c r="D3139" s="208" t="str">
        <f t="shared" si="1614"/>
        <v>-2.51366137246198+0.00657492834384579i</v>
      </c>
      <c r="E3139" t="str">
        <f t="shared" si="1615"/>
        <v>20500</v>
      </c>
      <c r="F3139" t="str">
        <f t="shared" si="1616"/>
        <v>0.327868852459016</v>
      </c>
      <c r="G3139" t="str">
        <f t="shared" si="1611"/>
        <v>0.327868852459016</v>
      </c>
      <c r="H3139" t="str">
        <f t="shared" si="1617"/>
        <v>3.84946907128775+0.131149893407766i</v>
      </c>
      <c r="I3139" t="str">
        <f t="shared" si="1618"/>
        <v>4732.02393446963i</v>
      </c>
      <c r="J3139" t="str">
        <f t="shared" si="1612"/>
        <v>-30308.8795789901+1035.21541209605i</v>
      </c>
      <c r="K3139" t="str">
        <f t="shared" si="1619"/>
        <v>0.00532637261516283-0.155944728314016i</v>
      </c>
      <c r="L3139" t="str">
        <f t="shared" si="1620"/>
        <v>0.00111416712717205-0.0276540870676202i</v>
      </c>
      <c r="M3139" t="str">
        <f t="shared" si="1621"/>
        <v>0.00644053974233488-0.183598815381636i</v>
      </c>
      <c r="N3139" t="str">
        <f t="shared" si="1622"/>
        <v>-15.0303204292462i</v>
      </c>
      <c r="O3139" t="str">
        <f t="shared" si="1623"/>
        <v>-0.77905272378116-0.6269584145453i</v>
      </c>
      <c r="P3139" t="str">
        <f t="shared" si="1624"/>
        <v>1.77905272378116+0.6269584145453i</v>
      </c>
      <c r="Q3139" t="str">
        <f t="shared" si="1625"/>
        <v>-1.77905272378116+14.4033620147009i</v>
      </c>
      <c r="R3139" t="str">
        <f t="shared" si="1626"/>
        <v>0.0278474430621509-0.126956108674131i</v>
      </c>
      <c r="S3139" t="str">
        <f t="shared" si="1627"/>
        <v>1.6276597131151i</v>
      </c>
      <c r="T3139" t="str">
        <f t="shared" si="1628"/>
        <v>0.206641343422746+0.0453261611855296i</v>
      </c>
      <c r="U3139" t="str">
        <f t="shared" si="1629"/>
        <v>0.0000499999999999999-0.000117927491917528i</v>
      </c>
      <c r="V3139" t="str">
        <f t="shared" si="1630"/>
        <v>0.00002-0.00132078790947631i</v>
      </c>
      <c r="W3139" t="str">
        <f t="shared" si="1631"/>
        <v>0.0000422074842302648-0.000109619824228518i</v>
      </c>
      <c r="X3139" t="str">
        <f t="shared" si="1632"/>
        <v>0.0000422849393493335-0.000109549679652796i</v>
      </c>
      <c r="Y3139" t="str">
        <f t="shared" si="1633"/>
        <v>0.009+6.05699063612112i</v>
      </c>
      <c r="Z3139" t="str">
        <f t="shared" si="1634"/>
        <v>-0.00021691621238913-0.0000840995032134037i</v>
      </c>
      <c r="AA3139" t="str">
        <f t="shared" si="1635"/>
        <v>0.00295774256828648-1.98121328188385i</v>
      </c>
      <c r="AB3139" t="str">
        <f t="shared" si="1636"/>
        <v>0.690678712576917+0.151498311688916i</v>
      </c>
      <c r="AC3139" t="str">
        <f t="shared" si="1637"/>
        <v>1.03226325425594-0.125832062541106i</v>
      </c>
      <c r="AD3139" t="str">
        <f t="shared" si="1638"/>
        <v>0.641666527442621+0.224981886493683i</v>
      </c>
      <c r="AE3139" t="str">
        <f t="shared" si="1639"/>
        <v>-0.000120267007863606-0.000102766054860965i</v>
      </c>
      <c r="AF3139" t="str">
        <f t="shared" si="1640"/>
        <v>-6.36313044374973-0.12457496506392i</v>
      </c>
      <c r="AG3139" t="str">
        <f t="shared" si="1641"/>
        <v>1.00162043864971-0.00459961836570873i</v>
      </c>
      <c r="AH3139" t="str">
        <f t="shared" si="1642"/>
        <v>0.000748172721160327+0.000671249660668032i</v>
      </c>
      <c r="AI3139">
        <f t="shared" si="1643"/>
        <v>-59.955330855731638</v>
      </c>
      <c r="AJ3139">
        <f t="shared" si="1644"/>
        <v>41.897991968157761</v>
      </c>
      <c r="AK3139"/>
      <c r="AL3139"/>
      <c r="AM3139"/>
      <c r="AN3139"/>
    </row>
    <row r="3140" spans="1:40" x14ac:dyDescent="0.35">
      <c r="A3140"/>
      <c r="B3140">
        <f t="shared" si="1645"/>
        <v>1206000</v>
      </c>
      <c r="C3140" s="237" t="str">
        <f t="shared" si="1613"/>
        <v>-2.21731211352967E-08+0.000856888238626757i</v>
      </c>
      <c r="D3140" s="208" t="str">
        <f t="shared" si="1614"/>
        <v>-2.51366137217972+0.00656947649613847i</v>
      </c>
      <c r="E3140" t="str">
        <f t="shared" si="1615"/>
        <v>20500</v>
      </c>
      <c r="F3140" t="str">
        <f t="shared" si="1616"/>
        <v>0.327868852459016</v>
      </c>
      <c r="G3140" t="str">
        <f t="shared" si="1611"/>
        <v>0.327868852459016</v>
      </c>
      <c r="H3140" t="str">
        <f t="shared" si="1617"/>
        <v>3.84947703644462+0.131041437556875i</v>
      </c>
      <c r="I3140" t="str">
        <f t="shared" si="1618"/>
        <v>4735.95092528661i</v>
      </c>
      <c r="J3140" t="str">
        <f t="shared" si="1612"/>
        <v>-30359.2073072764+1036.0745120231i</v>
      </c>
      <c r="K3140" t="str">
        <f t="shared" si="1619"/>
        <v>0.00531755284565125-0.155815713382711i</v>
      </c>
      <c r="L3140" t="str">
        <f t="shared" si="1620"/>
        <v>0.00111232317475176-0.0276312308773378i</v>
      </c>
      <c r="M3140" t="str">
        <f t="shared" si="1621"/>
        <v>0.00642987602040301-0.183446944260049i</v>
      </c>
      <c r="N3140" t="str">
        <f t="shared" si="1622"/>
        <v>-15.0427937242083i</v>
      </c>
      <c r="O3140" t="str">
        <f t="shared" si="1623"/>
        <v>-0.786812155305362-0.617192540674084i</v>
      </c>
      <c r="P3140" t="str">
        <f t="shared" si="1624"/>
        <v>1.78681215530536+0.617192540674084i</v>
      </c>
      <c r="Q3140" t="str">
        <f t="shared" si="1625"/>
        <v>-1.78681215530536+14.4256011835342i</v>
      </c>
      <c r="R3140" t="str">
        <f t="shared" si="1626"/>
        <v>0.0270275816862121-0.127211708090574i</v>
      </c>
      <c r="S3140" t="str">
        <f t="shared" si="1627"/>
        <v>1.62901046806375i</v>
      </c>
      <c r="T3140" t="str">
        <f t="shared" si="1628"/>
        <v>0.207229204139815+0.0440282134932876i</v>
      </c>
      <c r="U3140" t="str">
        <f t="shared" si="1629"/>
        <v>0.0000500000000000001-0.000117829707927546i</v>
      </c>
      <c r="V3140" t="str">
        <f t="shared" si="1630"/>
        <v>0.00002-0.00131969272878852i</v>
      </c>
      <c r="W3140" t="str">
        <f t="shared" si="1631"/>
        <v>0.0000422073747379145-0.000109531177390597i</v>
      </c>
      <c r="X3140" t="str">
        <f t="shared" si="1632"/>
        <v>0.000042284682893917-0.000109461089842558i</v>
      </c>
      <c r="Y3140" t="str">
        <f t="shared" si="1633"/>
        <v>0.009+6.06201718436686i</v>
      </c>
      <c r="Z3140" t="str">
        <f t="shared" si="1634"/>
        <v>-0.000216561077196893-0.0000840287290554282i</v>
      </c>
      <c r="AA3140" t="str">
        <f t="shared" si="1635"/>
        <v>0.00295283930845505-1.97957043349701i</v>
      </c>
      <c r="AB3140" t="str">
        <f t="shared" si="1636"/>
        <v>0.692643580190119+0.147160047011474i</v>
      </c>
      <c r="AC3140" t="str">
        <f t="shared" si="1637"/>
        <v>1.03144967328837-0.126117127389777i</v>
      </c>
      <c r="AD3140" t="str">
        <f t="shared" si="1638"/>
        <v>0.644444791265129+0.221470401089818i</v>
      </c>
      <c r="AE3140" t="str">
        <f t="shared" si="1639"/>
        <v>-0.00012095178186333-0.000102113745383638i</v>
      </c>
      <c r="AF3140" t="str">
        <f t="shared" si="1640"/>
        <v>-6.36313840862434-0.124471961060737i</v>
      </c>
      <c r="AG3140" t="str">
        <f t="shared" si="1641"/>
        <v>1.00159395550329-0.00461575299565905i</v>
      </c>
      <c r="AH3140" t="str">
        <f t="shared" si="1642"/>
        <v>0.000752643184402163+0.00066722948171017i</v>
      </c>
      <c r="AI3140">
        <f t="shared" si="1643"/>
        <v>-59.949624401284453</v>
      </c>
      <c r="AJ3140">
        <f t="shared" si="1644"/>
        <v>41.557469970016527</v>
      </c>
      <c r="AK3140"/>
      <c r="AL3140"/>
      <c r="AM3140"/>
      <c r="AN3140"/>
    </row>
    <row r="3141" spans="1:40" x14ac:dyDescent="0.35">
      <c r="A3141"/>
      <c r="B3141">
        <f t="shared" si="1645"/>
        <v>1207000</v>
      </c>
      <c r="C3141" s="237" t="str">
        <f t="shared" si="1613"/>
        <v>-2.21363954751468E-08+0.000856178306367037i</v>
      </c>
      <c r="D3141" s="208" t="str">
        <f t="shared" si="1614"/>
        <v>-2.51366137189815+0.00656403368214729i</v>
      </c>
      <c r="E3141" t="str">
        <f t="shared" si="1615"/>
        <v>20500</v>
      </c>
      <c r="F3141" t="str">
        <f t="shared" si="1616"/>
        <v>0.327868852459016</v>
      </c>
      <c r="G3141" t="str">
        <f t="shared" ref="G3141:G3204" si="1646">IF($C$11=$C$7,$C$24,F3141)</f>
        <v>0.327868852459016</v>
      </c>
      <c r="H3141" t="str">
        <f t="shared" si="1617"/>
        <v>3.84948498184764+0.13093316069388i</v>
      </c>
      <c r="I3141" t="str">
        <f t="shared" si="1618"/>
        <v>4739.8779161036i</v>
      </c>
      <c r="J3141" t="str">
        <f t="shared" ref="J3141:J3204" si="1647">IMSUM(COMPLEX(0,2*PI()*B3141*$C$113*$C$112),COMPLEX(0,2*PI()*B3141*$C$113*$C$111),COMPLEX(0,2*PI()*B3141*$C$28*10^-12*$C$111),COMPLEX(-1*2*PI()*B3141*2*PI()*B3141*$C$113*$C$112*$C$28*10^-12*$C$111,0),COMPLEX(1,0))</f>
        <v>-30409.5767839894+1036.93361195015i</v>
      </c>
      <c r="K3141" t="str">
        <f t="shared" si="1619"/>
        <v>0.0053087549565797-0.155686911504278i</v>
      </c>
      <c r="L3141" t="str">
        <f t="shared" si="1620"/>
        <v>0.00111048379370809-0.0276084123759086i</v>
      </c>
      <c r="M3141" t="str">
        <f t="shared" si="1621"/>
        <v>0.00641923875028779-0.183295323880187i</v>
      </c>
      <c r="N3141" t="str">
        <f t="shared" si="1622"/>
        <v>-15.0552670191703i</v>
      </c>
      <c r="O3141" t="str">
        <f t="shared" si="1623"/>
        <v>-0.794449173752454-0.607330643327045i</v>
      </c>
      <c r="P3141" t="str">
        <f t="shared" si="1624"/>
        <v>1.79444917375245+0.607330643327045i</v>
      </c>
      <c r="Q3141" t="str">
        <f t="shared" si="1625"/>
        <v>-1.79444917375245+14.4479363758433i</v>
      </c>
      <c r="R3141" t="str">
        <f t="shared" si="1626"/>
        <v>0.0262056534736207-0.127455841379171i</v>
      </c>
      <c r="S3141" t="str">
        <f t="shared" si="1627"/>
        <v>1.63036122301239i</v>
      </c>
      <c r="T3141" t="str">
        <f t="shared" si="1628"/>
        <v>0.207799061431018+0.0427246812470911i</v>
      </c>
      <c r="U3141" t="str">
        <f t="shared" si="1629"/>
        <v>0.00005-0.000117732085965717i</v>
      </c>
      <c r="V3141" t="str">
        <f t="shared" si="1630"/>
        <v>0.00002-0.00131859936281603i</v>
      </c>
      <c r="W3141" t="str">
        <f t="shared" si="1631"/>
        <v>0.0000422072651555965-0.000109442679286606i</v>
      </c>
      <c r="X3141" t="str">
        <f t="shared" si="1632"/>
        <v>0.0000422844267139365-0.000109372648670432i</v>
      </c>
      <c r="Y3141" t="str">
        <f t="shared" si="1633"/>
        <v>0.009+6.06704373261261i</v>
      </c>
      <c r="Z3141" t="str">
        <f t="shared" si="1634"/>
        <v>-0.000216206824309144-0.0000839580740363681i</v>
      </c>
      <c r="AA3141" t="str">
        <f t="shared" si="1635"/>
        <v>0.00294794823133448-1.97793030743866i</v>
      </c>
      <c r="AB3141" t="str">
        <f t="shared" si="1636"/>
        <v>0.69454827309291+0.142803116502348i</v>
      </c>
      <c r="AC3141" t="str">
        <f t="shared" si="1637"/>
        <v>1.03063361467898-0.126390763367876i</v>
      </c>
      <c r="AD3141" t="str">
        <f t="shared" si="1638"/>
        <v>0.647179159165497+0.21792476129843i</v>
      </c>
      <c r="AE3141" t="str">
        <f t="shared" si="1639"/>
        <v>-0.000121628007518783-0.000101452736338673i</v>
      </c>
      <c r="AF3141" t="str">
        <f t="shared" si="1640"/>
        <v>-6.36314635374579-0.124369127011733i</v>
      </c>
      <c r="AG3141" t="str">
        <f t="shared" si="1641"/>
        <v>1.00156727118359-0.00463154688927613i</v>
      </c>
      <c r="AH3141" t="str">
        <f t="shared" si="1642"/>
        <v>0.000757061282520793+0.000663152403601805i</v>
      </c>
      <c r="AI3141">
        <f t="shared" si="1643"/>
        <v>-59.944278996137363</v>
      </c>
      <c r="AJ3141">
        <f t="shared" si="1644"/>
        <v>41.216934667202061</v>
      </c>
      <c r="AK3141"/>
      <c r="AL3141"/>
      <c r="AM3141"/>
      <c r="AN3141"/>
    </row>
    <row r="3142" spans="1:40" x14ac:dyDescent="0.35">
      <c r="A3142"/>
      <c r="B3142">
        <f t="shared" si="1645"/>
        <v>1208000</v>
      </c>
      <c r="C3142" s="237" t="str">
        <f t="shared" ref="C3142:C3205" si="1648">IMPRODUCT(COMPLEX(-1,0),IMDIV(IMPRODUCT(G3142,COMPLEX($C$100+$C$101,0)),COMPLEX($C$100,2*PI()*B3142*$C$103*$C$102*(2*$C$100+$C$101))))</f>
        <v>-2.20997609833504E-08+0.000855469549491852i</v>
      </c>
      <c r="D3142" s="208" t="str">
        <f t="shared" ref="D3142:D3205" si="1649">IMPRODUCT(COMPLEX($C$106,0),IMSUB(C3142,G3142))</f>
        <v>-2.51366137161729+0.00655859987943753i</v>
      </c>
      <c r="E3142" t="str">
        <f t="shared" ref="E3142:E3205" si="1650">IMDIV(COMPLEX($C$20*10^3,0),COMPLEX(1,2*PI()*B3142*$C$20*1000*$C$29*10^-12))</f>
        <v>20500</v>
      </c>
      <c r="F3142" t="str">
        <f t="shared" ref="F3142:F3205" si="1651">IMDIV(COMPLEX($C$22*1000,0),IMSUM(COMPLEX($C$22*1000,0),E3142))</f>
        <v>0.327868852459016</v>
      </c>
      <c r="G3142" t="str">
        <f t="shared" si="1646"/>
        <v>0.327868852459016</v>
      </c>
      <c r="H3142" t="str">
        <f t="shared" ref="H3142:H3205" si="1652">IMPRODUCT(COMPLEX($C$108,0),IMPRODUCT(COMPLEX(-1,0),D3142),IMDIV(COMPLEX(0,2*PI()*B3142*$C$109*$C$110),COMPLEX(1,2*PI()*B3142*$C$109*$C$110)))</f>
        <v>3.84949290756208+0.130825062376662i</v>
      </c>
      <c r="I3142" t="str">
        <f t="shared" ref="I3142:I3205" si="1653">COMPLEX(0,2*PI()*B3142*$C$113*$C$112*$C$114)</f>
        <v>4743.80490692059i</v>
      </c>
      <c r="J3142" t="str">
        <f t="shared" si="1647"/>
        <v>-30459.9880091289+1037.7927118772i</v>
      </c>
      <c r="K3142" t="str">
        <f t="shared" ref="K3142:K3205" si="1654">IMDIV(I3142,J3142)</f>
        <v>0.00529997887565862-0.155558322152006i</v>
      </c>
      <c r="L3142" t="str">
        <f t="shared" ref="L3142:L3205" si="1655">IMDIV(COMPLEX($C$117,0),COMPLEX(1,2*PI()*B3142*$C$115*$C$116))</f>
        <v>0.00110864896895102-0.027585631470341i</v>
      </c>
      <c r="M3142" t="str">
        <f t="shared" ref="M3142:M3205" si="1656">IMSUM(K3142,L3142)</f>
        <v>0.00640862784460964-0.183143953622347i</v>
      </c>
      <c r="N3142" t="str">
        <f t="shared" ref="N3142:N3205" si="1657">COMPLEX(0,-2*PI()*B3142*$C$43)</f>
        <v>-15.0677403141323i</v>
      </c>
      <c r="O3142" t="str">
        <f t="shared" ref="O3142:O3205" si="1658">IMEXP(N3142)</f>
        <v>-0.801962590946998-0.597374256828647i</v>
      </c>
      <c r="P3142" t="str">
        <f t="shared" ref="P3142:P3205" si="1659">IMSUB(COMPLEX(1,0),O3142)</f>
        <v>1.801962590947+0.597374256828647i</v>
      </c>
      <c r="Q3142" t="str">
        <f t="shared" ref="Q3142:Q3205" si="1660">IMSUM(COMPLEX(0,2*PI()*B3142*$C$43),O3142,COMPLEX(-1,0))</f>
        <v>-1.801962590947+14.4703660573037i</v>
      </c>
      <c r="R3142" t="str">
        <f t="shared" ref="R3142:R3205" si="1661">IMDIV(P3142,Q3142)</f>
        <v>0.0253818259205173-0.127688524563143i</v>
      </c>
      <c r="S3142" t="str">
        <f t="shared" ref="S3142:S3205" si="1662">IMDIV(COMPLEX(0,2*PI()*B3142*$C$123),COMPLEX($C$124,0))</f>
        <v>1.63171197796103i</v>
      </c>
      <c r="T3142" t="str">
        <f t="shared" ref="T3142:T3205" si="1663">IMPRODUCT(R3142,S3142)</f>
        <v>0.208350894977852+0.0414158293770298i</v>
      </c>
      <c r="U3142" t="str">
        <f t="shared" ref="U3142:U3205" si="1664">IMDIV(COMPLEX(1,2*PI()*B3142*$C$16*10^-3*$C$15*10^-6),COMPLEX(0,2*PI()*B3142*$C$15*10^-6))</f>
        <v>0.0000500000000000001-0.000117634625629653i</v>
      </c>
      <c r="V3142" t="str">
        <f t="shared" ref="V3142:V3205" si="1665">IMSUM(COMPLEX($C$18*10^-3,0),IMDIV(COMPLEX(1,0),COMPLEX(0,2*PI()*B3142*($C$17*1*10^-6))))</f>
        <v>0.00002-0.00131750780705211i</v>
      </c>
      <c r="W3142" t="str">
        <f t="shared" ref="W3142:W3205" si="1666">IMDIV(IMPRODUCT(U3142,V3142),IMSUM(U3142,V3142))</f>
        <v>0.0000422071554833133-0.000109354329547131i</v>
      </c>
      <c r="X3142" t="str">
        <f t="shared" ref="X3142:X3205" si="1667">IMDIV(IMPRODUCT(COMPLEX($C$19,0),W3142),IMSUM(COMPLEX($C$19,0),W3142))</f>
        <v>0.0000422841708081856-0.000109284355767245i</v>
      </c>
      <c r="Y3142" t="str">
        <f t="shared" ref="Y3142:Y3205" si="1668">COMPLEX($C$13*10^-3,2*PI()*B3142*$C$12*0.000001)</f>
        <v>0.009+6.07207028085835i</v>
      </c>
      <c r="Z3142" t="str">
        <f t="shared" ref="Z3142:Z3205" si="1669">IMPRODUCT(COMPLEX($C$6,0),IMDIV(X3142,IMSUM(X3142,Y3142)))</f>
        <v>-0.000215853450805466-0.0000838875378535945i</v>
      </c>
      <c r="AA3142" t="str">
        <f t="shared" ref="AA3142:AA3205" si="1670">IMDIV(COMPLEX($C$6,0),IMSUM(X3142,Y3142))</f>
        <v>0.00294306929659847-1.97629289694763i</v>
      </c>
      <c r="AB3142" t="str">
        <f t="shared" ref="AB3142:AB3205" si="1671">IMPRODUCT(COMPLEX($C$119,0),T3142)</f>
        <v>0.696392723372661+0.138428405664747i</v>
      </c>
      <c r="AC3142" t="str">
        <f t="shared" ref="AC3142:AC3205" si="1672">IMSUM(COMPLEX(1,0),IMPRODUCT(AB3142,M3142))</f>
        <v>1.02981524730487-0.126652980497275i</v>
      </c>
      <c r="AD3142" t="str">
        <f t="shared" ref="AD3142:AD3205" si="1673">IMDIV(AB3142,AC3142)</f>
        <v>0.649869213839162+0.214345514021653i</v>
      </c>
      <c r="AE3142" t="str">
        <f t="shared" ref="AE3142:AE3205" si="1674">IMPRODUCT(AD3142,AA3142,X3142)</f>
        <v>-0.000122295594958179-0.000100783147142064i</v>
      </c>
      <c r="AF3142" t="str">
        <f t="shared" ref="AF3142:AF3205" si="1675">IMSUB(D3142,H3142)</f>
        <v>-6.36315427917937-0.124266462497224i</v>
      </c>
      <c r="AG3142" t="str">
        <f t="shared" ref="AG3142:AG3205" si="1676">IMSUM(COMPLEX(1,0),IMPRODUCT(AD3142,AA3142,COMPLEX($C$127,0)))</f>
        <v>1.00154039009968-0.00464699790074583i</v>
      </c>
      <c r="AH3142" t="str">
        <f t="shared" ref="AH3142:AH3205" si="1677">IMDIV(IMPRODUCT(AE3142,AF3142),AG3142)</f>
        <v>0.000761426418859495+0.000659019155358234i</v>
      </c>
      <c r="AI3142">
        <f t="shared" ref="AI3142:AI3205" si="1678">20*LOG10(IMABS(AH3142))</f>
        <v>-59.939293077709941</v>
      </c>
      <c r="AJ3142">
        <f t="shared" ref="AJ3142:AJ3205" si="1679">IMARGUMENT(AH3142)*180/PI()</f>
        <v>40.876385681526038</v>
      </c>
      <c r="AK3142"/>
      <c r="AL3142"/>
      <c r="AM3142"/>
      <c r="AN3142"/>
    </row>
    <row r="3143" spans="1:40" x14ac:dyDescent="0.35">
      <c r="A3143"/>
      <c r="B3143">
        <f t="shared" si="1645"/>
        <v>1209000</v>
      </c>
      <c r="C3143" s="237" t="str">
        <f t="shared" si="1648"/>
        <v>-0.0000000220632173584+0.000854761965084614i</v>
      </c>
      <c r="D3143" s="208" t="str">
        <f t="shared" si="1649"/>
        <v>-2.51366137133712+0.00655317506564871i</v>
      </c>
      <c r="E3143" t="str">
        <f t="shared" si="1650"/>
        <v>20500</v>
      </c>
      <c r="F3143" t="str">
        <f t="shared" si="1651"/>
        <v>0.327868852459016</v>
      </c>
      <c r="G3143" t="str">
        <f t="shared" si="1646"/>
        <v>0.327868852459016</v>
      </c>
      <c r="H3143" t="str">
        <f t="shared" si="1652"/>
        <v>3.84950081365287+0.130717142164555i</v>
      </c>
      <c r="I3143" t="str">
        <f t="shared" si="1653"/>
        <v>4747.73189773758i</v>
      </c>
      <c r="J3143" t="str">
        <f t="shared" si="1647"/>
        <v>-30510.4409826951+1038.65181180425i</v>
      </c>
      <c r="K3143" t="str">
        <f t="shared" si="1654"/>
        <v>0.00529122453089649-0.155429944800916i</v>
      </c>
      <c r="L3143" t="str">
        <f t="shared" si="1655"/>
        <v>0.0011068186854527-0.0275628880679486i</v>
      </c>
      <c r="M3143" t="str">
        <f t="shared" si="1656"/>
        <v>0.00639804321634919-0.182992832868865i</v>
      </c>
      <c r="N3143" t="str">
        <f t="shared" si="1657"/>
        <v>-15.0802136090944i</v>
      </c>
      <c r="O3143" t="str">
        <f t="shared" si="1658"/>
        <v>-0.809351237943566-0.587324930204072i</v>
      </c>
      <c r="P3143" t="str">
        <f t="shared" si="1659"/>
        <v>1.80935123794357+0.587324930204072i</v>
      </c>
      <c r="Q3143" t="str">
        <f t="shared" si="1660"/>
        <v>-1.80935123794357+14.4928886788903i</v>
      </c>
      <c r="R3143" t="str">
        <f t="shared" si="1661"/>
        <v>0.0245562652310318-0.127909776160687i</v>
      </c>
      <c r="S3143" t="str">
        <f t="shared" si="1662"/>
        <v>1.63306273290968i</v>
      </c>
      <c r="T3143" t="str">
        <f t="shared" si="1663"/>
        <v>0.208884688622837+0.0401019216082437i</v>
      </c>
      <c r="U3143" t="str">
        <f t="shared" si="1664"/>
        <v>0.0000500000000000001-0.000117537326518297i</v>
      </c>
      <c r="V3143" t="str">
        <f t="shared" si="1665"/>
        <v>0.00002-0.00131641805700492i</v>
      </c>
      <c r="W3143" t="str">
        <f t="shared" si="1666"/>
        <v>0.0000422070457210665-0.000109266127803973i</v>
      </c>
      <c r="X3143" t="str">
        <f t="shared" si="1667"/>
        <v>0.0000422839151754611-0.000109196210765034i</v>
      </c>
      <c r="Y3143" t="str">
        <f t="shared" si="1668"/>
        <v>0.009+6.0770968291041i</v>
      </c>
      <c r="Z3143" t="str">
        <f t="shared" si="1669"/>
        <v>-0.000215500953777496-0.0000838171202055038i</v>
      </c>
      <c r="AA3143" t="str">
        <f t="shared" si="1670"/>
        <v>0.00293820246408743-1.97465819528512i</v>
      </c>
      <c r="AB3143" t="str">
        <f t="shared" si="1671"/>
        <v>0.698176877024555+0.134036795974457i</v>
      </c>
      <c r="AC3143" t="str">
        <f t="shared" si="1672"/>
        <v>1.02899473883589-0.126903791357035i</v>
      </c>
      <c r="AD3143" t="str">
        <f t="shared" si="1673"/>
        <v>0.65251454474739+0.210733211195839i</v>
      </c>
      <c r="AE3143" t="str">
        <f t="shared" si="1674"/>
        <v>-0.000122954455852658-0.000100105098038229i</v>
      </c>
      <c r="AF3143" t="str">
        <f t="shared" si="1675"/>
        <v>-6.36316218498999-0.124163967098906i</v>
      </c>
      <c r="AG3143" t="str">
        <f t="shared" si="1676"/>
        <v>1.00151331668211-0.00466210393968574i</v>
      </c>
      <c r="AH3143" t="str">
        <f t="shared" si="1677"/>
        <v>0.000765738006037938+0.000654830471670711i</v>
      </c>
      <c r="AI3143">
        <f t="shared" si="1678"/>
        <v>-59.934665123401359</v>
      </c>
      <c r="AJ3143">
        <f t="shared" si="1679"/>
        <v>40.535822637501916</v>
      </c>
      <c r="AK3143"/>
      <c r="AL3143"/>
      <c r="AM3143"/>
      <c r="AN3143"/>
    </row>
    <row r="3144" spans="1:40" x14ac:dyDescent="0.35">
      <c r="A3144"/>
      <c r="B3144">
        <f t="shared" si="1645"/>
        <v>1210000</v>
      </c>
      <c r="C3144" s="237" t="str">
        <f t="shared" si="1648"/>
        <v>-2.20267643000334E-08+0.000854055550238376i</v>
      </c>
      <c r="D3144" s="208" t="str">
        <f t="shared" si="1649"/>
        <v>-2.51366137105765+0.00654775921849422i</v>
      </c>
      <c r="E3144" t="str">
        <f t="shared" si="1650"/>
        <v>20500</v>
      </c>
      <c r="F3144" t="str">
        <f t="shared" si="1651"/>
        <v>0.327868852459016</v>
      </c>
      <c r="G3144" t="str">
        <f t="shared" si="1646"/>
        <v>0.327868852459016</v>
      </c>
      <c r="H3144" t="str">
        <f t="shared" si="1652"/>
        <v>3.84950870018473+0.13060939961834i</v>
      </c>
      <c r="I3144" t="str">
        <f t="shared" si="1653"/>
        <v>4751.65888855456i</v>
      </c>
      <c r="J3144" t="str">
        <f t="shared" si="1647"/>
        <v>-30560.9357046879+1039.5109117313i</v>
      </c>
      <c r="K3144" t="str">
        <f t="shared" si="1654"/>
        <v>0.00528249185059861-0.155301778927754i</v>
      </c>
      <c r="L3144" t="str">
        <f t="shared" si="1655"/>
        <v>0.00110499292824714-0.0275401820763487i</v>
      </c>
      <c r="M3144" t="str">
        <f t="shared" si="1656"/>
        <v>0.00638748477884575-0.182841961004103i</v>
      </c>
      <c r="N3144" t="str">
        <f t="shared" si="1657"/>
        <v>-15.0926869040564i</v>
      </c>
      <c r="O3144" t="str">
        <f t="shared" si="1658"/>
        <v>-0.816613965208432-0.577184226938473i</v>
      </c>
      <c r="P3144" t="str">
        <f t="shared" si="1659"/>
        <v>1.81661396520843+0.577184226938473i</v>
      </c>
      <c r="Q3144" t="str">
        <f t="shared" si="1660"/>
        <v>-1.81661396520843+14.5155026771179i</v>
      </c>
      <c r="R3144" t="str">
        <f t="shared" si="1661"/>
        <v>0.0237291362820693-0.128119617138194i</v>
      </c>
      <c r="S3144" t="str">
        <f t="shared" si="1662"/>
        <v>1.63441348785832i</v>
      </c>
      <c r="T3144" t="str">
        <f t="shared" si="1663"/>
        <v>0.209400430309908+0.0387832203946423i</v>
      </c>
      <c r="U3144" t="str">
        <f t="shared" si="1664"/>
        <v>0.0000500000000000001-0.000117440188231918i</v>
      </c>
      <c r="V3144" t="str">
        <f t="shared" si="1665"/>
        <v>0.00002-0.00131533010819748i</v>
      </c>
      <c r="W3144" t="str">
        <f t="shared" si="1666"/>
        <v>0.0000422069358688587-0.00010917807369016i</v>
      </c>
      <c r="X3144" t="str">
        <f t="shared" si="1667"/>
        <v>0.0000422836598145667-0.000109108213297065i</v>
      </c>
      <c r="Y3144" t="str">
        <f t="shared" si="1668"/>
        <v>0.009+6.08212337734984i</v>
      </c>
      <c r="Z3144" t="str">
        <f t="shared" si="1669"/>
        <v>-0.000215149330328905-0.0000837468207915214i</v>
      </c>
      <c r="AA3144" t="str">
        <f t="shared" si="1670"/>
        <v>0.0029333476938077-1.97302619573461i</v>
      </c>
      <c r="AB3144" t="str">
        <f t="shared" si="1671"/>
        <v>0.699900693752361+0.129629164658295i</v>
      </c>
      <c r="AC3144" t="str">
        <f t="shared" si="1672"/>
        <v>1.02817225569749-0.127143211037664i</v>
      </c>
      <c r="AD3144" t="str">
        <f t="shared" si="1673"/>
        <v>0.65511474817642+0.20708840970926i</v>
      </c>
      <c r="AE3144" t="str">
        <f t="shared" si="1674"/>
        <v>-0.000123604503422824-0.0000994187100812387i</v>
      </c>
      <c r="AF3144" t="str">
        <f t="shared" si="1675"/>
        <v>-6.36317007124238-0.124061640399846i</v>
      </c>
      <c r="AG3144" t="str">
        <f t="shared" si="1676"/>
        <v>1.00148605538222-0.00467686297133955i</v>
      </c>
      <c r="AH3144" t="str">
        <f t="shared" si="1677"/>
        <v>0.0007699954660013+0.00065058709279809i</v>
      </c>
      <c r="AI3144">
        <f t="shared" si="1678"/>
        <v>-59.930393650012789</v>
      </c>
      <c r="AJ3144">
        <f t="shared" si="1679"/>
        <v>40.195245162402834</v>
      </c>
      <c r="AK3144"/>
      <c r="AL3144"/>
      <c r="AM3144"/>
      <c r="AN3144"/>
    </row>
    <row r="3145" spans="1:40" x14ac:dyDescent="0.35">
      <c r="A3145"/>
      <c r="B3145">
        <f t="shared" si="1645"/>
        <v>1211000</v>
      </c>
      <c r="C3145" s="237" t="str">
        <f t="shared" si="1648"/>
        <v>-2.19904015092278E-08+0.000853350302055797i</v>
      </c>
      <c r="D3145" s="208" t="str">
        <f t="shared" si="1649"/>
        <v>-2.51366137077886+0.00654235231576111i</v>
      </c>
      <c r="E3145" t="str">
        <f t="shared" si="1650"/>
        <v>20500</v>
      </c>
      <c r="F3145" t="str">
        <f t="shared" si="1651"/>
        <v>0.327868852459016</v>
      </c>
      <c r="G3145" t="str">
        <f t="shared" si="1646"/>
        <v>0.327868852459016</v>
      </c>
      <c r="H3145" t="str">
        <f t="shared" si="1652"/>
        <v>3.84951656722208+0.13050183430024i</v>
      </c>
      <c r="I3145" t="str">
        <f t="shared" si="1653"/>
        <v>4755.58587937155i</v>
      </c>
      <c r="J3145" t="str">
        <f t="shared" si="1647"/>
        <v>-30611.4721751073+1040.37001165836i</v>
      </c>
      <c r="K3145" t="str">
        <f t="shared" si="1654"/>
        <v>0.00527378076336557-0.155173824010986i</v>
      </c>
      <c r="L3145" t="str">
        <f t="shared" si="1655"/>
        <v>0.00110317168242994-0.0275175134034613i</v>
      </c>
      <c r="M3145" t="str">
        <f t="shared" si="1656"/>
        <v>0.00637695244579551-0.182691337414447i</v>
      </c>
      <c r="N3145" t="str">
        <f t="shared" si="1657"/>
        <v>-15.1051601990184i</v>
      </c>
      <c r="O3145" t="str">
        <f t="shared" si="1658"/>
        <v>-0.823749642798777-0.566953724733234i</v>
      </c>
      <c r="P3145" t="str">
        <f t="shared" si="1659"/>
        <v>1.82374964279878+0.566953724733234i</v>
      </c>
      <c r="Q3145" t="str">
        <f t="shared" si="1660"/>
        <v>-1.82374964279878+14.5382064742852i</v>
      </c>
      <c r="R3145" t="str">
        <f t="shared" si="1661"/>
        <v>0.0229006025895089-0.128318070863208i</v>
      </c>
      <c r="S3145" t="str">
        <f t="shared" si="1662"/>
        <v>1.63576424280696i</v>
      </c>
      <c r="T3145" t="str">
        <f t="shared" si="1663"/>
        <v>0.209898112024005+0.0374599868546511i</v>
      </c>
      <c r="U3145" t="str">
        <f t="shared" si="1664"/>
        <v>0.00005-0.000117343210372106i</v>
      </c>
      <c r="V3145" t="str">
        <f t="shared" si="1665"/>
        <v>0.00002-0.00131424395616759i</v>
      </c>
      <c r="W3145" t="str">
        <f t="shared" si="1666"/>
        <v>0.0000422068259266917-0.000109090166839924i</v>
      </c>
      <c r="X3145" t="str">
        <f t="shared" si="1667"/>
        <v>0.0000422834047243097-0.000109020362997807i</v>
      </c>
      <c r="Y3145" t="str">
        <f t="shared" si="1668"/>
        <v>0.009+6.08714992559558i</v>
      </c>
      <c r="Z3145" t="str">
        <f t="shared" si="1669"/>
        <v>-0.000214798577575307-0.0000836766393120899i</v>
      </c>
      <c r="AA3145" t="str">
        <f t="shared" si="1670"/>
        <v>0.00292850494593065-1.97139689160177i</v>
      </c>
      <c r="AB3145" t="str">
        <f t="shared" si="1671"/>
        <v>0.701564146766516+0.125206384479355i</v>
      </c>
      <c r="AC3145" t="str">
        <f t="shared" si="1672"/>
        <v>1.02734796303497-0.127371257095065i</v>
      </c>
      <c r="AD3145" t="str">
        <f t="shared" si="1673"/>
        <v>0.6576694272959+0.203411671318914i</v>
      </c>
      <c r="AE3145" t="str">
        <f t="shared" si="1674"/>
        <v>-0.000124245652445104-0.0000987241051159465i</v>
      </c>
      <c r="AF3145" t="str">
        <f t="shared" si="1675"/>
        <v>-6.36317793800094-0.123959481984479i</v>
      </c>
      <c r="AG3145" t="str">
        <f t="shared" si="1676"/>
        <v>1.0014586106715-0.00469127301676543i</v>
      </c>
      <c r="AH3145" t="str">
        <f t="shared" si="1677"/>
        <v>0.000774198230068418+0.000646289764457623i</v>
      </c>
      <c r="AI3145">
        <f t="shared" si="1678"/>
        <v>-59.92647721318874</v>
      </c>
      <c r="AJ3145">
        <f t="shared" si="1679"/>
        <v>39.854652886292925</v>
      </c>
      <c r="AK3145"/>
      <c r="AL3145"/>
      <c r="AM3145"/>
      <c r="AN3145"/>
    </row>
    <row r="3146" spans="1:40" x14ac:dyDescent="0.35">
      <c r="A3146"/>
      <c r="B3146">
        <f t="shared" si="1645"/>
        <v>1212000</v>
      </c>
      <c r="C3146" s="237" t="str">
        <f t="shared" si="1648"/>
        <v>-2.19541286881935E-08+0.000852646217649094i</v>
      </c>
      <c r="D3146" s="208" t="str">
        <f t="shared" si="1649"/>
        <v>-2.51366137050078+0.00653695433530972i</v>
      </c>
      <c r="E3146" t="str">
        <f t="shared" si="1650"/>
        <v>20500</v>
      </c>
      <c r="F3146" t="str">
        <f t="shared" si="1651"/>
        <v>0.327868852459016</v>
      </c>
      <c r="G3146" t="str">
        <f t="shared" si="1646"/>
        <v>0.327868852459016</v>
      </c>
      <c r="H3146" t="str">
        <f t="shared" si="1652"/>
        <v>3.84952441482913+0.130394445773911i</v>
      </c>
      <c r="I3146" t="str">
        <f t="shared" si="1653"/>
        <v>4759.51287018854i</v>
      </c>
      <c r="J3146" t="str">
        <f t="shared" si="1647"/>
        <v>-30662.0503939533+1041.22911158541i</v>
      </c>
      <c r="K3146" t="str">
        <f t="shared" si="1654"/>
        <v>0.00526509119809158-0.155046079530789i</v>
      </c>
      <c r="L3146" t="str">
        <f t="shared" si="1655"/>
        <v>0.00110135493315795-0.0274948819575081i</v>
      </c>
      <c r="M3146" t="str">
        <f t="shared" si="1656"/>
        <v>0.00636644613124953-0.182540961488297i</v>
      </c>
      <c r="N3146" t="str">
        <f t="shared" si="1657"/>
        <v>-15.1176334939804i</v>
      </c>
      <c r="O3146" t="str">
        <f t="shared" si="1658"/>
        <v>-0.830757160538247-0.556635015260835i</v>
      </c>
      <c r="P3146" t="str">
        <f t="shared" si="1659"/>
        <v>1.83075716053825+0.556635015260835i</v>
      </c>
      <c r="Q3146" t="str">
        <f t="shared" si="1660"/>
        <v>-1.83075716053825+14.5609984787196i</v>
      </c>
      <c r="R3146" t="str">
        <f t="shared" si="1661"/>
        <v>0.0220708262759321-0.12850516305709i</v>
      </c>
      <c r="S3146" t="str">
        <f t="shared" si="1662"/>
        <v>1.63711499775561i</v>
      </c>
      <c r="T3146" t="str">
        <f t="shared" si="1663"/>
        <v>0.210377729729792+0.036132480709187i</v>
      </c>
      <c r="U3146" t="str">
        <f t="shared" si="1664"/>
        <v>0.00005-0.000117246392541766i</v>
      </c>
      <c r="V3146" t="str">
        <f t="shared" si="1665"/>
        <v>0.00002-0.00131315959646778i</v>
      </c>
      <c r="W3146" t="str">
        <f t="shared" si="1666"/>
        <v>0.0000422067158945679-0.000109002406888711i</v>
      </c>
      <c r="X3146" t="str">
        <f t="shared" si="1667"/>
        <v>0.0000422831499035034-0.000108932659502941i</v>
      </c>
      <c r="Y3146" t="str">
        <f t="shared" si="1668"/>
        <v>0.009+6.09217647384133i</v>
      </c>
      <c r="Z3146" t="str">
        <f t="shared" si="1669"/>
        <v>-0.000214448692644216-0.0000836065754686705i</v>
      </c>
      <c r="AA3146" t="str">
        <f t="shared" si="1670"/>
        <v>0.00292367418079191-1.96977027621435i</v>
      </c>
      <c r="AB3146" t="str">
        <f t="shared" si="1671"/>
        <v>0.703167222579299+0.120769323529691i</v>
      </c>
      <c r="AC3146" t="str">
        <f t="shared" si="1672"/>
        <v>1.02652202467921-0.127587949504121i</v>
      </c>
      <c r="AD3146" t="str">
        <f t="shared" si="1673"/>
        <v>0.660178192216083+0.199703562566952i</v>
      </c>
      <c r="AE3146" t="str">
        <f t="shared" si="1674"/>
        <v>-0.000124877819257845-0.0000980214057591597i</v>
      </c>
      <c r="AF3146" t="str">
        <f t="shared" si="1675"/>
        <v>-6.36318578532991-0.123857491438601i</v>
      </c>
      <c r="AG3146" t="str">
        <f t="shared" si="1676"/>
        <v>1.00143098704087-0.00470533215301456i</v>
      </c>
      <c r="AH3146" t="str">
        <f t="shared" si="1677"/>
        <v>0.000778345738978601+0.00064193923771592i</v>
      </c>
      <c r="AI3146">
        <f t="shared" si="1678"/>
        <v>-59.922914406873957</v>
      </c>
      <c r="AJ3146">
        <f t="shared" si="1679"/>
        <v>39.514045442088893</v>
      </c>
      <c r="AK3146"/>
      <c r="AL3146"/>
      <c r="AM3146"/>
      <c r="AN3146"/>
    </row>
    <row r="3147" spans="1:40" x14ac:dyDescent="0.35">
      <c r="A3147"/>
      <c r="B3147">
        <f t="shared" si="1645"/>
        <v>1213000</v>
      </c>
      <c r="C3147" s="237" t="str">
        <f t="shared" si="1648"/>
        <v>-2.19179455403674E-08+0.000851943294140009i</v>
      </c>
      <c r="D3147" s="208" t="str">
        <f t="shared" si="1649"/>
        <v>-2.51366137022337+0.0065315652550734i</v>
      </c>
      <c r="E3147" t="str">
        <f t="shared" si="1650"/>
        <v>20500</v>
      </c>
      <c r="F3147" t="str">
        <f t="shared" si="1651"/>
        <v>0.327868852459016</v>
      </c>
      <c r="G3147" t="str">
        <f t="shared" si="1646"/>
        <v>0.327868852459016</v>
      </c>
      <c r="H3147" t="str">
        <f t="shared" si="1652"/>
        <v>3.84953224306973+0.13028723360444i</v>
      </c>
      <c r="I3147" t="str">
        <f t="shared" si="1653"/>
        <v>4763.43986100552i</v>
      </c>
      <c r="J3147" t="str">
        <f t="shared" si="1647"/>
        <v>-30712.6703612259+1042.08821151246i</v>
      </c>
      <c r="K3147" t="str">
        <f t="shared" si="1654"/>
        <v>0.00525642308396331-0.154918544969044i</v>
      </c>
      <c r="L3147" t="str">
        <f t="shared" si="1655"/>
        <v>0.00109954266564898-0.0274722876470106i</v>
      </c>
      <c r="M3147" t="str">
        <f t="shared" si="1656"/>
        <v>0.00635596574961229-0.182390832616055i</v>
      </c>
      <c r="N3147" t="str">
        <f t="shared" si="1657"/>
        <v>-15.1301067889425i</v>
      </c>
      <c r="O3147" t="str">
        <f t="shared" si="1658"/>
        <v>-0.837635428189788-0.546229703917053i</v>
      </c>
      <c r="P3147" t="str">
        <f t="shared" si="1659"/>
        <v>1.83763542818979+0.546229703917053i</v>
      </c>
      <c r="Q3147" t="str">
        <f t="shared" si="1660"/>
        <v>-1.83763542818979+14.5838770850254i</v>
      </c>
      <c r="R3147" t="str">
        <f t="shared" si="1661"/>
        <v>0.0212399680397604-0.128680921747497i</v>
      </c>
      <c r="S3147" t="str">
        <f t="shared" si="1662"/>
        <v>1.63846575270425i</v>
      </c>
      <c r="T3147" t="str">
        <f t="shared" si="1663"/>
        <v>0.210839283309689+0.0348009602216802i</v>
      </c>
      <c r="U3147" t="str">
        <f t="shared" si="1664"/>
        <v>0.00005-0.000117149734345112i</v>
      </c>
      <c r="V3147" t="str">
        <f t="shared" si="1665"/>
        <v>0.00002-0.00131207702466525i</v>
      </c>
      <c r="W3147" t="str">
        <f t="shared" si="1666"/>
        <v>0.0000422066057724896-0.000108914793473164i</v>
      </c>
      <c r="X3147" t="str">
        <f t="shared" si="1667"/>
        <v>0.0000422828953509658-0.000108845102449346i</v>
      </c>
      <c r="Y3147" t="str">
        <f t="shared" si="1668"/>
        <v>0.009+6.09720302208707i</v>
      </c>
      <c r="Z3147" t="str">
        <f t="shared" si="1669"/>
        <v>-0.00021409967267498-0.0000835366289637359i</v>
      </c>
      <c r="AA3147" t="str">
        <f t="shared" si="1670"/>
        <v>0.00291885535889062-1.96814634292213i</v>
      </c>
      <c r="AB3147" t="str">
        <f t="shared" si="1671"/>
        <v>0.704709920797711+0.116318845029851i</v>
      </c>
      <c r="AC3147" t="str">
        <f t="shared" si="1672"/>
        <v>1.02569460311393-0.127793310612044i</v>
      </c>
      <c r="AD3147" t="str">
        <f t="shared" si="1673"/>
        <v>0.662640660044143+0.195964654696263i</v>
      </c>
      <c r="AE3147" t="str">
        <f t="shared" si="1674"/>
        <v>-0.000125500921767216-0.000097310735380728i</v>
      </c>
      <c r="AF3147" t="str">
        <f t="shared" si="1675"/>
        <v>-6.3631936132931-0.123755668349367i</v>
      </c>
      <c r="AG3147" t="str">
        <f t="shared" si="1676"/>
        <v>1.00140318900002-0.00471903851330264i</v>
      </c>
      <c r="AH3147" t="str">
        <f t="shared" si="1677"/>
        <v>0.000782437442937334+0.000637536268879133i</v>
      </c>
      <c r="AI3147">
        <f t="shared" si="1678"/>
        <v>-59.919703862788907</v>
      </c>
      <c r="AJ3147">
        <f t="shared" si="1679"/>
        <v>39.173422465602059</v>
      </c>
      <c r="AK3147"/>
      <c r="AL3147"/>
      <c r="AM3147"/>
      <c r="AN3147"/>
    </row>
    <row r="3148" spans="1:40" x14ac:dyDescent="0.35">
      <c r="A3148"/>
      <c r="B3148">
        <f t="shared" si="1645"/>
        <v>1214000</v>
      </c>
      <c r="C3148" s="237" t="str">
        <f t="shared" si="1648"/>
        <v>-2.18818517704079E-08+0.000851241528659767i</v>
      </c>
      <c r="D3148" s="208" t="str">
        <f t="shared" si="1649"/>
        <v>-2.51366136994666+0.00652618505305822i</v>
      </c>
      <c r="E3148" t="str">
        <f t="shared" si="1650"/>
        <v>20500</v>
      </c>
      <c r="F3148" t="str">
        <f t="shared" si="1651"/>
        <v>0.327868852459016</v>
      </c>
      <c r="G3148" t="str">
        <f t="shared" si="1646"/>
        <v>0.327868852459016</v>
      </c>
      <c r="H3148" t="str">
        <f t="shared" si="1652"/>
        <v>3.84954005200756+0.130180197358337i</v>
      </c>
      <c r="I3148" t="str">
        <f t="shared" si="1653"/>
        <v>4767.36685182251i</v>
      </c>
      <c r="J3148" t="str">
        <f t="shared" si="1647"/>
        <v>-30763.3320769252+1042.94731143951i</v>
      </c>
      <c r="K3148" t="str">
        <f t="shared" si="1654"/>
        <v>0.00524777635045831-0.154791219809331i</v>
      </c>
      <c r="L3148" t="str">
        <f t="shared" si="1655"/>
        <v>0.00109773486518151-0.0274497303807897i</v>
      </c>
      <c r="M3148" t="str">
        <f t="shared" si="1656"/>
        <v>0.00634551121563982-0.182240950190121i</v>
      </c>
      <c r="N3148" t="str">
        <f t="shared" si="1657"/>
        <v>-15.1425800839045i</v>
      </c>
      <c r="O3148" t="str">
        <f t="shared" si="1658"/>
        <v>-0.844383375625047-0.535739409571529i</v>
      </c>
      <c r="P3148" t="str">
        <f t="shared" si="1659"/>
        <v>1.84438337562505+0.535739409571529i</v>
      </c>
      <c r="Q3148" t="str">
        <f t="shared" si="1660"/>
        <v>-1.84438337562505+14.606840674333i</v>
      </c>
      <c r="R3148" t="str">
        <f t="shared" si="1661"/>
        <v>0.0204081871258721-0.128845377220669i</v>
      </c>
      <c r="S3148" t="str">
        <f t="shared" si="1662"/>
        <v>1.63981650765289i</v>
      </c>
      <c r="T3148" t="str">
        <f t="shared" si="1663"/>
        <v>0.211282776501217+0.0334656821402743i</v>
      </c>
      <c r="U3148" t="str">
        <f t="shared" si="1664"/>
        <v>0.00005-0.000117053235387661i</v>
      </c>
      <c r="V3148" t="str">
        <f t="shared" si="1665"/>
        <v>0.00002-0.00131099623634181i</v>
      </c>
      <c r="W3148" t="str">
        <f t="shared" si="1666"/>
        <v>0.0000422064955604585-0.000108827326231125i</v>
      </c>
      <c r="X3148" t="str">
        <f t="shared" si="1667"/>
        <v>0.0000422826410655184-0.000108757691475098i</v>
      </c>
      <c r="Y3148" t="str">
        <f t="shared" si="1668"/>
        <v>0.009+6.10222957033281i</v>
      </c>
      <c r="Z3148" t="str">
        <f t="shared" si="1669"/>
        <v>-0.000213751514818723-0.0000834667995007631i</v>
      </c>
      <c r="AA3148" t="str">
        <f t="shared" si="1670"/>
        <v>0.00291404844088847-1.96652508509679i</v>
      </c>
      <c r="AB3148" t="str">
        <f t="shared" si="1671"/>
        <v>0.706192253914054+0.111855807135682i</v>
      </c>
      <c r="AC3148" t="str">
        <f t="shared" si="1672"/>
        <v>1.0248658594443-0.127987365091487i</v>
      </c>
      <c r="AD3148" t="str">
        <f t="shared" si="1673"/>
        <v>0.665056454939457+0.192195523565661i</v>
      </c>
      <c r="AE3148" t="str">
        <f t="shared" si="1674"/>
        <v>-0.00012611487945288-0.0000965922180846578i</v>
      </c>
      <c r="AF3148" t="str">
        <f t="shared" si="1675"/>
        <v>-6.36320142195422-0.123654012305279i</v>
      </c>
      <c r="AG3148" t="str">
        <f t="shared" si="1676"/>
        <v>1.00137522107672-0.00473239028717306i</v>
      </c>
      <c r="AH3148" t="str">
        <f t="shared" si="1677"/>
        <v>0.000786472801660849+0.000633081619383198i</v>
      </c>
      <c r="AI3148">
        <f t="shared" si="1678"/>
        <v>-59.916844249919315</v>
      </c>
      <c r="AJ3148">
        <f t="shared" si="1679"/>
        <v>38.832783595597583</v>
      </c>
      <c r="AK3148"/>
      <c r="AL3148"/>
      <c r="AM3148"/>
      <c r="AN3148"/>
    </row>
    <row r="3149" spans="1:40" x14ac:dyDescent="0.35">
      <c r="A3149"/>
      <c r="B3149">
        <f t="shared" si="1645"/>
        <v>1215000</v>
      </c>
      <c r="C3149" s="237" t="str">
        <f t="shared" si="1648"/>
        <v>-2.18458470841878E-08+0.000850540918349038i</v>
      </c>
      <c r="D3149" s="208" t="str">
        <f t="shared" si="1649"/>
        <v>-2.51366136967062+0.00652081370734263i</v>
      </c>
      <c r="E3149" t="str">
        <f t="shared" si="1650"/>
        <v>20500</v>
      </c>
      <c r="F3149" t="str">
        <f t="shared" si="1651"/>
        <v>0.327868852459016</v>
      </c>
      <c r="G3149" t="str">
        <f t="shared" si="1646"/>
        <v>0.327868852459016</v>
      </c>
      <c r="H3149" t="str">
        <f t="shared" si="1652"/>
        <v>3.84954784170598+0.13007333660353i</v>
      </c>
      <c r="I3149" t="str">
        <f t="shared" si="1653"/>
        <v>4771.2938426395i</v>
      </c>
      <c r="J3149" t="str">
        <f t="shared" si="1647"/>
        <v>-30814.0355410511+1043.80641136656i</v>
      </c>
      <c r="K3149" t="str">
        <f t="shared" si="1654"/>
        <v>0.00523915092734362-0.154664103536919i</v>
      </c>
      <c r="L3149" t="str">
        <f t="shared" si="1655"/>
        <v>0.00109593151709436-0.0274272100679638i</v>
      </c>
      <c r="M3149" t="str">
        <f t="shared" si="1656"/>
        <v>0.00633508244443798-0.182091313604883i</v>
      </c>
      <c r="N3149" t="str">
        <f t="shared" si="1657"/>
        <v>-15.1550533788665i</v>
      </c>
      <c r="O3149" t="str">
        <f t="shared" si="1658"/>
        <v>-0.850999952991199-0.525165764315399i</v>
      </c>
      <c r="P3149" t="str">
        <f t="shared" si="1659"/>
        <v>1.8509999529912+0.525165764315399i</v>
      </c>
      <c r="Q3149" t="str">
        <f t="shared" si="1660"/>
        <v>-1.8509999529912+14.6298876145511i</v>
      </c>
      <c r="R3149" t="str">
        <f t="shared" si="1661"/>
        <v>0.0195756412975754-0.128998561973621i</v>
      </c>
      <c r="S3149" t="str">
        <f t="shared" si="1662"/>
        <v>1.64116726260154i</v>
      </c>
      <c r="T3149" t="str">
        <f t="shared" si="1663"/>
        <v>0.211708216833783+0.0321269016420115i</v>
      </c>
      <c r="U3149" t="str">
        <f t="shared" si="1664"/>
        <v>0.00005-0.000116956895276231i</v>
      </c>
      <c r="V3149" t="str">
        <f t="shared" si="1665"/>
        <v>0.00002-0.00130991722709379i</v>
      </c>
      <c r="W3149" t="str">
        <f t="shared" si="1666"/>
        <v>0.000042206385258477-0.000108740004801626i</v>
      </c>
      <c r="X3149" t="str">
        <f t="shared" si="1667"/>
        <v>0.0000422823870459892-0.000108670426219462i</v>
      </c>
      <c r="Y3149" t="str">
        <f t="shared" si="1668"/>
        <v>0.009+6.10725611857856i</v>
      </c>
      <c r="Z3149" t="str">
        <f t="shared" si="1669"/>
        <v>-0.000213404216238283-0.0000833970867842356i</v>
      </c>
      <c r="AA3149" t="str">
        <f t="shared" si="1670"/>
        <v>0.00290925338760901-1.96490649613181i</v>
      </c>
      <c r="AB3149" t="str">
        <f t="shared" si="1671"/>
        <v>0.707614247094644+0.107381062751779i</v>
      </c>
      <c r="AC3149" t="str">
        <f t="shared" si="1672"/>
        <v>1.02403595336696-0.12817013989349i</v>
      </c>
      <c r="AD3149" t="str">
        <f t="shared" si="1673"/>
        <v>0.667425208168071+0.188396749564113i</v>
      </c>
      <c r="AE3149" t="str">
        <f t="shared" si="1674"/>
        <v>-0.000126719613373514-0.0000958659786901489i</v>
      </c>
      <c r="AF3149" t="str">
        <f t="shared" si="1675"/>
        <v>-6.3632092113766-0.123552522896187i</v>
      </c>
      <c r="AG3149" t="str">
        <f t="shared" si="1676"/>
        <v>1.00134708781614-0.00474538572065346i</v>
      </c>
      <c r="AH3149" t="str">
        <f t="shared" si="1677"/>
        <v>0.000790451284419867+0.000628576055683345i</v>
      </c>
      <c r="AI3149">
        <f t="shared" si="1678"/>
        <v>-59.914334274021442</v>
      </c>
      <c r="AJ3149">
        <f t="shared" si="1679"/>
        <v>38.492128473825296</v>
      </c>
      <c r="AK3149"/>
      <c r="AL3149"/>
      <c r="AM3149"/>
      <c r="AN3149"/>
    </row>
    <row r="3150" spans="1:40" x14ac:dyDescent="0.35">
      <c r="A3150"/>
      <c r="B3150">
        <f t="shared" si="1645"/>
        <v>1216000</v>
      </c>
      <c r="C3150" s="237" t="str">
        <f t="shared" si="1648"/>
        <v>-2.18099311887891E-08+0.000849841460357897i</v>
      </c>
      <c r="D3150" s="208" t="str">
        <f t="shared" si="1649"/>
        <v>-2.51366136939526+0.00651545119607721i</v>
      </c>
      <c r="E3150" t="str">
        <f t="shared" si="1650"/>
        <v>20500</v>
      </c>
      <c r="F3150" t="str">
        <f t="shared" si="1651"/>
        <v>0.327868852459016</v>
      </c>
      <c r="G3150" t="str">
        <f t="shared" si="1646"/>
        <v>0.327868852459016</v>
      </c>
      <c r="H3150" t="str">
        <f t="shared" si="1652"/>
        <v>3.84955561222812+0.129966650909356i</v>
      </c>
      <c r="I3150" t="str">
        <f t="shared" si="1653"/>
        <v>4775.22083345649i</v>
      </c>
      <c r="J3150" t="str">
        <f t="shared" si="1647"/>
        <v>-30864.7807536035+1044.66551129361i</v>
      </c>
      <c r="K3150" t="str">
        <f t="shared" si="1654"/>
        <v>0.00523054674467434-0.154537195638762i</v>
      </c>
      <c r="L3150" t="str">
        <f t="shared" si="1655"/>
        <v>0.00109413260678646-0.0274047266179479i</v>
      </c>
      <c r="M3150" t="str">
        <f t="shared" si="1656"/>
        <v>0.0063246793514608-0.18194192225671i</v>
      </c>
      <c r="N3150" t="str">
        <f t="shared" si="1657"/>
        <v>-15.1675266738286i</v>
      </c>
      <c r="O3150" t="str">
        <f t="shared" si="1658"/>
        <v>-0.857484130874109-0.514510413207619i</v>
      </c>
      <c r="P3150" t="str">
        <f t="shared" si="1659"/>
        <v>1.85748413087411+0.514510413207619i</v>
      </c>
      <c r="Q3150" t="str">
        <f t="shared" si="1660"/>
        <v>-1.85748413087411+14.653016260621i</v>
      </c>
      <c r="R3150" t="str">
        <f t="shared" si="1661"/>
        <v>0.018742486810051-0.129140510666212i</v>
      </c>
      <c r="S3150" t="str">
        <f t="shared" si="1662"/>
        <v>1.64251801755018i</v>
      </c>
      <c r="T3150" t="str">
        <f t="shared" si="1663"/>
        <v>0.212115615564884+0.0307848722792054i</v>
      </c>
      <c r="U3150" t="str">
        <f t="shared" si="1664"/>
        <v>0.00005-0.000116860713618932i</v>
      </c>
      <c r="V3150" t="str">
        <f t="shared" si="1665"/>
        <v>0.00002-0.00130883999253203i</v>
      </c>
      <c r="W3150" t="str">
        <f t="shared" si="1666"/>
        <v>0.000042206274866547-0.000108652828824893i</v>
      </c>
      <c r="X3150" t="str">
        <f t="shared" si="1667"/>
        <v>0.0000422821332912098-0.000108583306322897i</v>
      </c>
      <c r="Y3150" t="str">
        <f t="shared" si="1668"/>
        <v>0.009+6.1122826668243i</v>
      </c>
      <c r="Z3150" t="str">
        <f t="shared" si="1669"/>
        <v>-0.000213057774108176-0.0000833274905196336i</v>
      </c>
      <c r="AA3150" t="str">
        <f t="shared" si="1670"/>
        <v>0.00290447016003685-1.96329056944244i</v>
      </c>
      <c r="AB3150" t="str">
        <f t="shared" si="1671"/>
        <v>0.708975937966575+0.102895459352235i</v>
      </c>
      <c r="AC3150" t="str">
        <f t="shared" si="1672"/>
        <v>1.02320504314157-0.128341664200268i</v>
      </c>
      <c r="AD3150" t="str">
        <f t="shared" si="1673"/>
        <v>0.669746558155898+0.184568917524613i</v>
      </c>
      <c r="AE3150" t="str">
        <f t="shared" si="1674"/>
        <v>-0.000127315046172057-0.0000951321427126423i</v>
      </c>
      <c r="AF3150" t="str">
        <f t="shared" si="1675"/>
        <v>-6.36321698162338-0.123451199713279i</v>
      </c>
      <c r="AG3150" t="str">
        <f t="shared" si="1676"/>
        <v>1.00131879378017-0.00475802311640272i</v>
      </c>
      <c r="AH3150" t="str">
        <f t="shared" si="1677"/>
        <v>0.000794372370081894+0.000624020349143527i</v>
      </c>
      <c r="AI3150">
        <f t="shared" si="1678"/>
        <v>-59.912172677143488</v>
      </c>
      <c r="AJ3150">
        <f t="shared" si="1679"/>
        <v>38.151456745072174</v>
      </c>
      <c r="AK3150"/>
      <c r="AL3150"/>
      <c r="AM3150"/>
      <c r="AN3150"/>
    </row>
    <row r="3151" spans="1:40" x14ac:dyDescent="0.35">
      <c r="A3151"/>
      <c r="B3151">
        <f t="shared" si="1645"/>
        <v>1217000</v>
      </c>
      <c r="C3151" s="237" t="str">
        <f t="shared" si="1648"/>
        <v>-2.17741037924966E-08+0.000849143151845785i</v>
      </c>
      <c r="D3151" s="208" t="str">
        <f t="shared" si="1649"/>
        <v>-2.51366136912059+0.00651009749748435i</v>
      </c>
      <c r="E3151" t="str">
        <f t="shared" si="1650"/>
        <v>20500</v>
      </c>
      <c r="F3151" t="str">
        <f t="shared" si="1651"/>
        <v>0.327868852459016</v>
      </c>
      <c r="G3151" t="str">
        <f t="shared" si="1646"/>
        <v>0.327868852459016</v>
      </c>
      <c r="H3151" t="str">
        <f t="shared" si="1652"/>
        <v>3.84956336363687+0.129860139846565i</v>
      </c>
      <c r="I3151" t="str">
        <f t="shared" si="1653"/>
        <v>4779.14782427347i</v>
      </c>
      <c r="J3151" t="str">
        <f t="shared" si="1647"/>
        <v>-30915.5677145827+1045.52461122066i</v>
      </c>
      <c r="K3151" t="str">
        <f t="shared" si="1654"/>
        <v>0.00522196373279203-0.154410495603489i</v>
      </c>
      <c r="L3151" t="str">
        <f t="shared" si="1655"/>
        <v>0.0010923381197165-0.0273822799404525i</v>
      </c>
      <c r="M3151" t="str">
        <f t="shared" si="1656"/>
        <v>0.00631430185250853-0.181792775543941i</v>
      </c>
      <c r="N3151" t="str">
        <f t="shared" si="1657"/>
        <v>-15.1799999687906i</v>
      </c>
      <c r="O3151" t="str">
        <f t="shared" si="1658"/>
        <v>-0.863834900458337-0.503775014019289i</v>
      </c>
      <c r="P3151" t="str">
        <f t="shared" si="1659"/>
        <v>1.86383490045834+0.503775014019289i</v>
      </c>
      <c r="Q3151" t="str">
        <f t="shared" si="1660"/>
        <v>-1.86383490045834+14.6762249547713i</v>
      </c>
      <c r="R3151" t="str">
        <f t="shared" si="1661"/>
        <v>0.0179088783851887-0.129271260073179i</v>
      </c>
      <c r="S3151" t="str">
        <f t="shared" si="1662"/>
        <v>1.64386877249882i</v>
      </c>
      <c r="T3151" t="str">
        <f t="shared" si="1663"/>
        <v>0.212504987615872+0.0294398459278908i</v>
      </c>
      <c r="U3151" t="str">
        <f t="shared" si="1664"/>
        <v>0.00005-0.000116764690025161i</v>
      </c>
      <c r="V3151" t="str">
        <f t="shared" si="1665"/>
        <v>0.00002-0.0013077645282818i</v>
      </c>
      <c r="W3151" t="str">
        <f t="shared" si="1666"/>
        <v>0.000042206164384671-0.000108565797942325i</v>
      </c>
      <c r="X3151" t="str">
        <f t="shared" si="1667"/>
        <v>0.0000422818798000183-0.000108496331427034i</v>
      </c>
      <c r="Y3151" t="str">
        <f t="shared" si="1668"/>
        <v>0.009+6.11730921507004i</v>
      </c>
      <c r="Z3151" t="str">
        <f t="shared" si="1669"/>
        <v>-0.000212712185614504-0.0000832580104134355i</v>
      </c>
      <c r="AA3151" t="str">
        <f t="shared" si="1670"/>
        <v>0.00289969871931682-1.96167729846557i</v>
      </c>
      <c r="AB3151" t="str">
        <f t="shared" si="1671"/>
        <v>0.710277376403024+0.0983998388083467i</v>
      </c>
      <c r="AC3151" t="str">
        <f t="shared" si="1672"/>
        <v>1.02237328556366-0.1285019693779i</v>
      </c>
      <c r="AD3151" t="str">
        <f t="shared" si="1673"/>
        <v>0.67202015054108+0.180712616637521i</v>
      </c>
      <c r="AE3151" t="str">
        <f t="shared" si="1674"/>
        <v>-0.000127901102080734-0.0000943908363448705i</v>
      </c>
      <c r="AF3151" t="str">
        <f t="shared" si="1675"/>
        <v>-6.36322473275746-0.123350042349081i</v>
      </c>
      <c r="AG3151" t="str">
        <f t="shared" si="1676"/>
        <v>1.00129034354674-0.00477030083385106i</v>
      </c>
      <c r="AH3151" t="str">
        <f t="shared" si="1677"/>
        <v>0.000798235547152263+0.000619415275925641i</v>
      </c>
      <c r="AI3151">
        <f t="shared" si="1678"/>
        <v>-59.910358237162178</v>
      </c>
      <c r="AJ3151">
        <f t="shared" si="1679"/>
        <v>37.810768057223449</v>
      </c>
      <c r="AK3151"/>
      <c r="AL3151"/>
      <c r="AM3151"/>
      <c r="AN3151"/>
    </row>
    <row r="3152" spans="1:40" x14ac:dyDescent="0.35">
      <c r="A3152"/>
      <c r="B3152">
        <f t="shared" si="1645"/>
        <v>1218000</v>
      </c>
      <c r="C3152" s="237" t="str">
        <f t="shared" si="1648"/>
        <v>-2.17383646047922E-08+0.000848445989981474i</v>
      </c>
      <c r="D3152" s="208" t="str">
        <f t="shared" si="1649"/>
        <v>-2.51366136884659+0.00650475258985797i</v>
      </c>
      <c r="E3152" t="str">
        <f t="shared" si="1650"/>
        <v>20500</v>
      </c>
      <c r="F3152" t="str">
        <f t="shared" si="1651"/>
        <v>0.327868852459016</v>
      </c>
      <c r="G3152" t="str">
        <f t="shared" si="1646"/>
        <v>0.327868852459016</v>
      </c>
      <c r="H3152" t="str">
        <f t="shared" si="1652"/>
        <v>3.8495710959948+0.129753802987299i</v>
      </c>
      <c r="I3152" t="str">
        <f t="shared" si="1653"/>
        <v>4783.07481509046i</v>
      </c>
      <c r="J3152" t="str">
        <f t="shared" si="1647"/>
        <v>-30966.3964239884+1046.38371114771i</v>
      </c>
      <c r="K3152" t="str">
        <f t="shared" si="1654"/>
        <v>0.00521340182232374-0.154284002921402i</v>
      </c>
      <c r="L3152" t="str">
        <f t="shared" si="1655"/>
        <v>0.00109054804140261-0.027359869945482i</v>
      </c>
      <c r="M3152" t="str">
        <f t="shared" si="1656"/>
        <v>0.00630394986372635-0.181643872866884i</v>
      </c>
      <c r="N3152" t="str">
        <f t="shared" si="1657"/>
        <v>-15.1924732637526i</v>
      </c>
      <c r="O3152" t="str">
        <f t="shared" si="1658"/>
        <v>-0.87005127368441-0.492961236975216i</v>
      </c>
      <c r="P3152" t="str">
        <f t="shared" si="1659"/>
        <v>1.87005127368441+0.492961236975216i</v>
      </c>
      <c r="Q3152" t="str">
        <f t="shared" si="1660"/>
        <v>-1.87005127368441+14.6995120267774i</v>
      </c>
      <c r="R3152" t="str">
        <f t="shared" si="1661"/>
        <v>0.0170749691877392-0.129390849036166i</v>
      </c>
      <c r="S3152" t="str">
        <f t="shared" si="1662"/>
        <v>1.64521952744747i</v>
      </c>
      <c r="T3152" t="str">
        <f t="shared" si="1663"/>
        <v>0.212876351507308+0.0280920727382324i</v>
      </c>
      <c r="U3152" t="str">
        <f t="shared" si="1664"/>
        <v>0.00005-0.0001166688241056i</v>
      </c>
      <c r="V3152" t="str">
        <f t="shared" si="1665"/>
        <v>0.00002-0.00130669082998272i</v>
      </c>
      <c r="W3152" t="str">
        <f t="shared" si="1666"/>
        <v>0.0000422060538128509-0.000108478911796507i</v>
      </c>
      <c r="X3152" t="str">
        <f t="shared" si="1667"/>
        <v>0.0000422816265712559-0.00010840950117469i</v>
      </c>
      <c r="Y3152" t="str">
        <f t="shared" si="1668"/>
        <v>0.009+6.12233576331579i</v>
      </c>
      <c r="Z3152" t="str">
        <f t="shared" si="1669"/>
        <v>-0.000212367447954926-0.000083188646173106i</v>
      </c>
      <c r="AA3152" t="str">
        <f t="shared" si="1670"/>
        <v>0.00289493902675319-1.96006667665962i</v>
      </c>
      <c r="AB3152" t="str">
        <f t="shared" si="1671"/>
        <v>0.711518624307175+0.0938950372228549i</v>
      </c>
      <c r="AC3152" t="str">
        <f t="shared" si="1672"/>
        <v>1.02154083593888-0.128651088928967i</v>
      </c>
      <c r="AD3152" t="str">
        <f t="shared" si="1673"/>
        <v>0.674245638225351+0.176828440362966i</v>
      </c>
      <c r="AE3152" t="str">
        <f t="shared" si="1674"/>
        <v>-0.000128477706925961-0.0000936421864378218i</v>
      </c>
      <c r="AF3152" t="str">
        <f t="shared" si="1675"/>
        <v>-6.36323246484139-0.123249050397441i</v>
      </c>
      <c r="AG3152" t="str">
        <f t="shared" si="1676"/>
        <v>1.0012617417091-0.00478221728933233i</v>
      </c>
      <c r="AH3152" t="str">
        <f t="shared" si="1677"/>
        <v>0.000802040313814679+0.00061476161687804i</v>
      </c>
      <c r="AI3152">
        <f t="shared" si="1678"/>
        <v>-59.908889767331672</v>
      </c>
      <c r="AJ3152">
        <f t="shared" si="1679"/>
        <v>37.47006206128318</v>
      </c>
      <c r="AK3152"/>
      <c r="AL3152"/>
      <c r="AM3152"/>
      <c r="AN3152"/>
    </row>
    <row r="3153" spans="1:40" x14ac:dyDescent="0.35">
      <c r="A3153"/>
      <c r="B3153">
        <f t="shared" si="1645"/>
        <v>1219000</v>
      </c>
      <c r="C3153" s="237" t="str">
        <f t="shared" si="1648"/>
        <v>-2.1702713336349E-08+0.000847749971943026i</v>
      </c>
      <c r="D3153" s="208" t="str">
        <f t="shared" si="1649"/>
        <v>-2.51366136857326+0.0064994164515632i</v>
      </c>
      <c r="E3153" t="str">
        <f t="shared" si="1650"/>
        <v>20500</v>
      </c>
      <c r="F3153" t="str">
        <f t="shared" si="1651"/>
        <v>0.327868852459016</v>
      </c>
      <c r="G3153" t="str">
        <f t="shared" si="1646"/>
        <v>0.327868852459016</v>
      </c>
      <c r="H3153" t="str">
        <f t="shared" si="1652"/>
        <v>3.84957880936426+0.1296476399051i</v>
      </c>
      <c r="I3153" t="str">
        <f t="shared" si="1653"/>
        <v>4787.00180590745i</v>
      </c>
      <c r="J3153" t="str">
        <f t="shared" si="1647"/>
        <v>-31017.2668818207+1047.24281107476i</v>
      </c>
      <c r="K3153" t="str">
        <f t="shared" si="1654"/>
        <v>0.00520486094418015-0.154157717084463i</v>
      </c>
      <c r="L3153" t="str">
        <f t="shared" si="1655"/>
        <v>0.00108876235742216-0.027337496543334i</v>
      </c>
      <c r="M3153" t="str">
        <f t="shared" si="1656"/>
        <v>0.00629362330160231-0.181495213627797i</v>
      </c>
      <c r="N3153" t="str">
        <f t="shared" si="1657"/>
        <v>-15.2049465587147i</v>
      </c>
      <c r="O3153" t="str">
        <f t="shared" si="1658"/>
        <v>-0.876132283402379-0.482070764494316i</v>
      </c>
      <c r="P3153" t="str">
        <f t="shared" si="1659"/>
        <v>1.87613228340238+0.482070764494316i</v>
      </c>
      <c r="Q3153" t="str">
        <f t="shared" si="1660"/>
        <v>-1.87613228340238+14.7228757942204i</v>
      </c>
      <c r="R3153" t="str">
        <f t="shared" si="1661"/>
        <v>0.0162409108028852-0.129499318415767i</v>
      </c>
      <c r="S3153" t="str">
        <f t="shared" si="1662"/>
        <v>1.64657028239611i</v>
      </c>
      <c r="T3153" t="str">
        <f t="shared" si="1663"/>
        <v>0.213229729293953+0.0267418010870767i</v>
      </c>
      <c r="U3153" t="str">
        <f t="shared" si="1664"/>
        <v>0.0000499999999999999-0.000116573115472207i</v>
      </c>
      <c r="V3153" t="str">
        <f t="shared" si="1665"/>
        <v>0.00002-0.00130561889328872i</v>
      </c>
      <c r="W3153" t="str">
        <f t="shared" si="1666"/>
        <v>0.0000422059431510888-0.000108392170031192i</v>
      </c>
      <c r="X3153" t="str">
        <f t="shared" si="1667"/>
        <v>0.0000422813736037692-0.000108322815209847i</v>
      </c>
      <c r="Y3153" t="str">
        <f t="shared" si="1668"/>
        <v>0.009+6.12736231156153i</v>
      </c>
      <c r="Z3153" t="str">
        <f t="shared" si="1669"/>
        <v>-0.000212023558338588-0.0000831193975070986i</v>
      </c>
      <c r="AA3153" t="str">
        <f t="shared" si="1670"/>
        <v>0.00289019104380894-1.9584586975045i</v>
      </c>
      <c r="AB3153" t="str">
        <f t="shared" si="1671"/>
        <v>0.712699755394936+0.0893818847713563i</v>
      </c>
      <c r="AC3153" t="str">
        <f t="shared" si="1672"/>
        <v>1.02070784805863-0.128789058445144i</v>
      </c>
      <c r="AD3153" t="str">
        <f t="shared" si="1673"/>
        <v>0.676422681424305+0.172916986342985i</v>
      </c>
      <c r="AE3153" t="str">
        <f t="shared" si="1674"/>
        <v>-0.000129044788132938-0.0000928863204817491i</v>
      </c>
      <c r="AF3153" t="str">
        <f t="shared" si="1675"/>
        <v>-6.36324017793752-0.123148223453537i</v>
      </c>
      <c r="AG3153" t="str">
        <f t="shared" si="1676"/>
        <v>1.00123299287518-0.00479377095620817i</v>
      </c>
      <c r="AH3153" t="str">
        <f t="shared" si="1677"/>
        <v>0.000805786177969928+0.000610060157424087i</v>
      </c>
      <c r="AI3153">
        <f t="shared" si="1678"/>
        <v>-59.907766115849661</v>
      </c>
      <c r="AJ3153">
        <f t="shared" si="1679"/>
        <v>37.129338411434162</v>
      </c>
      <c r="AK3153"/>
      <c r="AL3153"/>
      <c r="AM3153"/>
      <c r="AN3153"/>
    </row>
    <row r="3154" spans="1:40" x14ac:dyDescent="0.35">
      <c r="A3154"/>
      <c r="B3154">
        <f t="shared" si="1645"/>
        <v>1220000</v>
      </c>
      <c r="C3154" s="237" t="str">
        <f t="shared" si="1648"/>
        <v>-2.16671496990252E-08+0.000847055094917752i</v>
      </c>
      <c r="D3154" s="208" t="str">
        <f t="shared" si="1649"/>
        <v>-2.51366136830061+0.0064940890610361i</v>
      </c>
      <c r="E3154" t="str">
        <f t="shared" si="1650"/>
        <v>20500</v>
      </c>
      <c r="F3154" t="str">
        <f t="shared" si="1651"/>
        <v>0.327868852459016</v>
      </c>
      <c r="G3154" t="str">
        <f t="shared" si="1646"/>
        <v>0.327868852459016</v>
      </c>
      <c r="H3154" t="str">
        <f t="shared" si="1652"/>
        <v>3.84958650380737+0.129541650174898i</v>
      </c>
      <c r="I3154" t="str">
        <f t="shared" si="1653"/>
        <v>4790.92879672443i</v>
      </c>
      <c r="J3154" t="str">
        <f t="shared" si="1647"/>
        <v>-31068.1790880797+1048.10191100181i</v>
      </c>
      <c r="K3154" t="str">
        <f t="shared" si="1654"/>
        <v>0.00519634102955438-0.154031637586293i</v>
      </c>
      <c r="L3154" t="str">
        <f t="shared" si="1655"/>
        <v>0.00108698105341138-0.0273151596445976i</v>
      </c>
      <c r="M3154" t="str">
        <f t="shared" si="1656"/>
        <v>0.00628332208296576-0.181346797230891i</v>
      </c>
      <c r="N3154" t="str">
        <f t="shared" si="1657"/>
        <v>-15.2174198536767i</v>
      </c>
      <c r="O3154" t="str">
        <f t="shared" si="1658"/>
        <v>-0.882076983522145-0.471105290928126i</v>
      </c>
      <c r="P3154" t="str">
        <f t="shared" si="1659"/>
        <v>1.88207698352215+0.471105290928126i</v>
      </c>
      <c r="Q3154" t="str">
        <f t="shared" si="1660"/>
        <v>-1.88207698352215+14.7463145627486i</v>
      </c>
      <c r="R3154" t="str">
        <f t="shared" si="1661"/>
        <v>0.0154068532151538-0.129596711043623i</v>
      </c>
      <c r="S3154" t="str">
        <f t="shared" si="1662"/>
        <v>1.64792103734475i</v>
      </c>
      <c r="T3154" t="str">
        <f t="shared" si="1663"/>
        <v>0.213565146499475+0.0253892775325345i</v>
      </c>
      <c r="U3154" t="str">
        <f t="shared" si="1664"/>
        <v>0.0000499999999999999-0.000116477563738214i</v>
      </c>
      <c r="V3154" t="str">
        <f t="shared" si="1665"/>
        <v>0.00002-0.001304548713868i</v>
      </c>
      <c r="W3154" t="str">
        <f t="shared" si="1666"/>
        <v>0.0000422058323993873-0.000108305572291304i</v>
      </c>
      <c r="X3154" t="str">
        <f t="shared" si="1667"/>
        <v>0.0000422811208964099-0.00010823627317766i</v>
      </c>
      <c r="Y3154" t="str">
        <f t="shared" si="1668"/>
        <v>0.009+6.13238885980728i</v>
      </c>
      <c r="Z3154" t="str">
        <f t="shared" si="1669"/>
        <v>-0.000211680513986074-0.0000830502641248483i</v>
      </c>
      <c r="AA3154" t="str">
        <f t="shared" si="1670"/>
        <v>0.00288545473210489-1.95685335450148i</v>
      </c>
      <c r="AB3154" t="str">
        <f t="shared" si="1671"/>
        <v>0.713820854976699+0.0848612055504994i</v>
      </c>
      <c r="AC3154" t="str">
        <f t="shared" si="1672"/>
        <v>1.01987447417709-0.128915915559818i</v>
      </c>
      <c r="AD3154" t="str">
        <f t="shared" si="1673"/>
        <v>0.678550947716611+0.1689788563131i</v>
      </c>
      <c r="AE3154" t="str">
        <f t="shared" si="1674"/>
        <v>-0.000129602274730072-0.0000921233665871664i</v>
      </c>
      <c r="AF3154" t="str">
        <f t="shared" si="1675"/>
        <v>-6.36324787210798-0.123047561113862i</v>
      </c>
      <c r="AG3154" t="str">
        <f t="shared" si="1676"/>
        <v>1.00120410166689-0.00480496036498378i</v>
      </c>
      <c r="AH3154" t="str">
        <f t="shared" si="1677"/>
        <v>0.000809472657273749+0.000605311687450446i</v>
      </c>
      <c r="AI3154">
        <f t="shared" si="1678"/>
        <v>-59.906986165435157</v>
      </c>
      <c r="AJ3154">
        <f t="shared" si="1679"/>
        <v>36.788596765088187</v>
      </c>
      <c r="AK3154"/>
      <c r="AL3154"/>
      <c r="AM3154"/>
      <c r="AN3154"/>
    </row>
    <row r="3155" spans="1:40" x14ac:dyDescent="0.35">
      <c r="A3155"/>
      <c r="B3155">
        <f t="shared" si="1645"/>
        <v>1221000</v>
      </c>
      <c r="C3155" s="237" t="str">
        <f t="shared" si="1648"/>
        <v>-2.16316734058586E-08+0.000846361356102183i</v>
      </c>
      <c r="D3155" s="208" t="str">
        <f t="shared" si="1649"/>
        <v>-2.51366136802862+0.00648877039678341i</v>
      </c>
      <c r="E3155" t="str">
        <f t="shared" si="1650"/>
        <v>20500</v>
      </c>
      <c r="F3155" t="str">
        <f t="shared" si="1651"/>
        <v>0.327868852459016</v>
      </c>
      <c r="G3155" t="str">
        <f t="shared" si="1646"/>
        <v>0.327868852459016</v>
      </c>
      <c r="H3155" t="str">
        <f t="shared" si="1652"/>
        <v>3.84959417938595+0.129435833373004i</v>
      </c>
      <c r="I3155" t="str">
        <f t="shared" si="1653"/>
        <v>4794.85578754142i</v>
      </c>
      <c r="J3155" t="str">
        <f t="shared" si="1647"/>
        <v>-31119.1330427652+1048.96101092886i</v>
      </c>
      <c r="K3155" t="str">
        <f t="shared" si="1654"/>
        <v>0.00518784200992071-0.153905763922161i</v>
      </c>
      <c r="L3155" t="str">
        <f t="shared" si="1655"/>
        <v>0.00108520411506514-0.0272928591601526i</v>
      </c>
      <c r="M3155" t="str">
        <f t="shared" si="1656"/>
        <v>0.00627304612498585-0.181198623082314i</v>
      </c>
      <c r="N3155" t="str">
        <f t="shared" si="1657"/>
        <v>-15.2298931486387i</v>
      </c>
      <c r="O3155" t="str">
        <f t="shared" si="1658"/>
        <v>-0.887884449160953-0.460066522296669i</v>
      </c>
      <c r="P3155" t="str">
        <f t="shared" si="1659"/>
        <v>1.88788444916095+0.460066522296669i</v>
      </c>
      <c r="Q3155" t="str">
        <f t="shared" si="1660"/>
        <v>-1.88788444916095+14.769826626342i</v>
      </c>
      <c r="R3155" t="str">
        <f t="shared" si="1661"/>
        <v>0.0145729447885884-0.129683071674633i</v>
      </c>
      <c r="S3155" t="str">
        <f t="shared" si="1662"/>
        <v>1.6492717922934i</v>
      </c>
      <c r="T3155" t="str">
        <f t="shared" si="1663"/>
        <v>0.213882632050935+0.024034746770468i</v>
      </c>
      <c r="U3155" t="str">
        <f t="shared" si="1664"/>
        <v>0.0000499999999999999-0.000116382168518117i</v>
      </c>
      <c r="V3155" t="str">
        <f t="shared" si="1665"/>
        <v>0.00002-0.00130348028740291i</v>
      </c>
      <c r="W3155" t="str">
        <f t="shared" si="1666"/>
        <v>0.0000422057215577478-0.000108219118222926i</v>
      </c>
      <c r="X3155" t="str">
        <f t="shared" si="1667"/>
        <v>0.000042280868448033-0.000108149874724439i</v>
      </c>
      <c r="Y3155" t="str">
        <f t="shared" si="1668"/>
        <v>0.009+6.13741540805302i</v>
      </c>
      <c r="Z3155" t="str">
        <f t="shared" si="1669"/>
        <v>-0.000211338312129332-0.0000829812457367663i</v>
      </c>
      <c r="AA3155" t="str">
        <f t="shared" si="1670"/>
        <v>0.00288073005341899-1.95525064117315i</v>
      </c>
      <c r="AB3155" t="str">
        <f t="shared" si="1671"/>
        <v>0.714882019738368+0.0803338174325467i</v>
      </c>
      <c r="AC3155" t="str">
        <f t="shared" si="1672"/>
        <v>1.01904086498947-0.129031699900745i</v>
      </c>
      <c r="AD3155" t="str">
        <f t="shared" si="1673"/>
        <v>0.680630112092352+0.16501465601303i</v>
      </c>
      <c r="AE3155" t="str">
        <f t="shared" si="1674"/>
        <v>-0.000130150097353211-0.0000913534534657744i</v>
      </c>
      <c r="AF3155" t="str">
        <f t="shared" si="1675"/>
        <v>-6.36325554741457-0.122947062976221i</v>
      </c>
      <c r="AG3155" t="str">
        <f t="shared" si="1676"/>
        <v>1.0011750727194-0.0048157841034172i</v>
      </c>
      <c r="AH3155" t="str">
        <f t="shared" si="1677"/>
        <v>0.000813099279173708+0.000600517001194719i</v>
      </c>
      <c r="AI3155">
        <f t="shared" si="1678"/>
        <v>-59.906548832920848</v>
      </c>
      <c r="AJ3155">
        <f t="shared" si="1679"/>
        <v>36.447836782914202</v>
      </c>
      <c r="AK3155"/>
      <c r="AL3155"/>
      <c r="AM3155"/>
      <c r="AN3155"/>
    </row>
    <row r="3156" spans="1:40" x14ac:dyDescent="0.35">
      <c r="A3156"/>
      <c r="B3156">
        <f t="shared" si="1645"/>
        <v>1222000</v>
      </c>
      <c r="C3156" s="237" t="str">
        <f t="shared" si="1648"/>
        <v>-2.15962841710607E-08+0.000845668752702021i</v>
      </c>
      <c r="D3156" s="208" t="str">
        <f t="shared" si="1649"/>
        <v>-2.5136613677573+0.00648346043738216i</v>
      </c>
      <c r="E3156" t="str">
        <f t="shared" si="1650"/>
        <v>20500</v>
      </c>
      <c r="F3156" t="str">
        <f t="shared" si="1651"/>
        <v>0.327868852459016</v>
      </c>
      <c r="G3156" t="str">
        <f t="shared" si="1646"/>
        <v>0.327868852459016</v>
      </c>
      <c r="H3156" t="str">
        <f t="shared" si="1652"/>
        <v>3.84960183616161+0.12933018907711i</v>
      </c>
      <c r="I3156" t="str">
        <f t="shared" si="1653"/>
        <v>4798.78277835841i</v>
      </c>
      <c r="J3156" t="str">
        <f t="shared" si="1647"/>
        <v>-31170.1287458774+1049.82011085591i</v>
      </c>
      <c r="K3156" t="str">
        <f t="shared" si="1654"/>
        <v>0.00517936381703294-0.15378009558898i</v>
      </c>
      <c r="L3156" t="str">
        <f t="shared" si="1655"/>
        <v>0.00108343152813661-0.0272705950011685i</v>
      </c>
      <c r="M3156" t="str">
        <f t="shared" si="1656"/>
        <v>0.00626279534516955-0.181050690590148i</v>
      </c>
      <c r="N3156" t="str">
        <f t="shared" si="1657"/>
        <v>-15.2423664436007i</v>
      </c>
      <c r="O3156" t="str">
        <f t="shared" si="1658"/>
        <v>-0.893553776787084-0.448956176023383i</v>
      </c>
      <c r="P3156" t="str">
        <f t="shared" si="1659"/>
        <v>1.89355377678708+0.448956176023383i</v>
      </c>
      <c r="Q3156" t="str">
        <f t="shared" si="1660"/>
        <v>-1.89355377678708+14.7934102675773i</v>
      </c>
      <c r="R3156" t="str">
        <f t="shared" si="1661"/>
        <v>0.0137393322482889-0.129758446939275i</v>
      </c>
      <c r="S3156" t="str">
        <f t="shared" si="1662"/>
        <v>1.65062254724204i</v>
      </c>
      <c r="T3156" t="str">
        <f t="shared" si="1663"/>
        <v>0.214182218213077+0.0226784515930753i</v>
      </c>
      <c r="U3156" t="str">
        <f t="shared" si="1664"/>
        <v>0.0000499999999999999-0.000116286929427677i</v>
      </c>
      <c r="V3156" t="str">
        <f t="shared" si="1665"/>
        <v>0.00002-0.00130241360958998i</v>
      </c>
      <c r="W3156" t="str">
        <f t="shared" si="1666"/>
        <v>0.0000422056106261731-0.000108132807473303i</v>
      </c>
      <c r="X3156" t="str">
        <f t="shared" si="1667"/>
        <v>0.0000422806162575005-0.000108063619497659i</v>
      </c>
      <c r="Y3156" t="str">
        <f t="shared" si="1668"/>
        <v>0.009+6.14244195629876i</v>
      </c>
      <c r="Z3156" t="str">
        <f t="shared" si="1669"/>
        <v>-0.000210996950011649-0.0000829123420542419i</v>
      </c>
      <c r="AA3156" t="str">
        <f t="shared" si="1670"/>
        <v>0.00287601696968555-1.95365055106328i</v>
      </c>
      <c r="AB3156" t="str">
        <f t="shared" si="1671"/>
        <v>0.715883357521731+0.0758005319269475i</v>
      </c>
      <c r="AC3156" t="str">
        <f t="shared" si="1672"/>
        <v>1.01820716961165-0.12913645304279i</v>
      </c>
      <c r="AD3156" t="str">
        <f t="shared" si="1673"/>
        <v>0.682659857000179+0.161024995097199i</v>
      </c>
      <c r="AE3156" t="str">
        <f t="shared" si="1674"/>
        <v>-0.000130688188249644-0.0000905767104114483i</v>
      </c>
      <c r="AF3156" t="str">
        <f t="shared" si="1675"/>
        <v>-6.36326320391891-0.122846728639728i</v>
      </c>
      <c r="AG3156" t="str">
        <f t="shared" si="1676"/>
        <v>1.0011459106805-0.00482624081661943i</v>
      </c>
      <c r="AH3156" t="str">
        <f t="shared" si="1677"/>
        <v>0.00081666558094473+0.000595676897133241i</v>
      </c>
      <c r="AI3156">
        <f t="shared" si="1678"/>
        <v>-59.906453068857758</v>
      </c>
      <c r="AJ3156">
        <f t="shared" si="1679"/>
        <v>36.107058128892682</v>
      </c>
      <c r="AK3156"/>
      <c r="AL3156"/>
      <c r="AM3156"/>
      <c r="AN3156"/>
    </row>
    <row r="3157" spans="1:40" x14ac:dyDescent="0.35">
      <c r="A3157"/>
      <c r="B3157">
        <f t="shared" si="1645"/>
        <v>1223000</v>
      </c>
      <c r="C3157" s="237" t="str">
        <f t="shared" si="1648"/>
        <v>-2.15609817100106E-08+0.00084497728193211i</v>
      </c>
      <c r="D3157" s="208" t="str">
        <f t="shared" si="1649"/>
        <v>-2.51366136748665+0.00647815916147951i</v>
      </c>
      <c r="E3157" t="str">
        <f t="shared" si="1650"/>
        <v>20500</v>
      </c>
      <c r="F3157" t="str">
        <f t="shared" si="1651"/>
        <v>0.327868852459016</v>
      </c>
      <c r="G3157" t="str">
        <f t="shared" si="1646"/>
        <v>0.327868852459016</v>
      </c>
      <c r="H3157" t="str">
        <f t="shared" si="1652"/>
        <v>3.84960947419568+0.129224716866279i</v>
      </c>
      <c r="I3157" t="str">
        <f t="shared" si="1653"/>
        <v>4802.7097691754i</v>
      </c>
      <c r="J3157" t="str">
        <f t="shared" si="1647"/>
        <v>-31221.1661974162+1050.67921078296i</v>
      </c>
      <c r="K3157" t="str">
        <f t="shared" si="1654"/>
        <v>0.00517090638292328-0.153654632085299i</v>
      </c>
      <c r="L3157" t="str">
        <f t="shared" si="1655"/>
        <v>0.001081663278437-0.0272483670791025i</v>
      </c>
      <c r="M3157" t="str">
        <f t="shared" si="1656"/>
        <v>0.00625256966136028-0.180902999164402i</v>
      </c>
      <c r="N3157" t="str">
        <f t="shared" si="1657"/>
        <v>-15.2548397385628i</v>
      </c>
      <c r="O3157" t="str">
        <f t="shared" si="1658"/>
        <v>-0.899084084360524-0.437775980667736i</v>
      </c>
      <c r="P3157" t="str">
        <f t="shared" si="1659"/>
        <v>1.89908408436052+0.437775980667736i</v>
      </c>
      <c r="Q3157" t="str">
        <f t="shared" si="1660"/>
        <v>-1.89908408436052+14.8170637578951i</v>
      </c>
      <c r="R3157" t="str">
        <f t="shared" si="1661"/>
        <v>0.0129061606631921-0.129822885296098i</v>
      </c>
      <c r="S3157" t="str">
        <f t="shared" si="1662"/>
        <v>1.65197330219068i</v>
      </c>
      <c r="T3157" t="str">
        <f t="shared" si="1663"/>
        <v>0.214463940522517+0.0213206328493769i</v>
      </c>
      <c r="U3157" t="str">
        <f t="shared" si="1664"/>
        <v>0.0000499999999999999-0.000116191846083909i</v>
      </c>
      <c r="V3157" t="str">
        <f t="shared" si="1665"/>
        <v>0.00002-0.00130134867613978i</v>
      </c>
      <c r="W3157" t="str">
        <f t="shared" si="1666"/>
        <v>0.0000422054996046651-0.000108046639690833i</v>
      </c>
      <c r="X3157" t="str">
        <f t="shared" si="1667"/>
        <v>0.0000422803643236768-0.000107977507145945i</v>
      </c>
      <c r="Y3157" t="str">
        <f t="shared" si="1668"/>
        <v>0.009+6.14746850454451i</v>
      </c>
      <c r="Z3157" t="str">
        <f t="shared" si="1669"/>
        <v>-0.000210656424887567-0.000082843552789629i</v>
      </c>
      <c r="AA3157" t="str">
        <f t="shared" si="1670"/>
        <v>0.00287131544299442-1.95205307773676i</v>
      </c>
      <c r="AB3157" t="str">
        <f t="shared" si="1671"/>
        <v>0.716824987104491+0.071262154048268i</v>
      </c>
      <c r="AC3157" t="str">
        <f t="shared" si="1672"/>
        <v>1.01737353556112-0.129230218460781i</v>
      </c>
      <c r="AD3157" t="str">
        <f t="shared" si="1673"/>
        <v>0.684639872393507+0.157010487044506i</v>
      </c>
      <c r="AE3157" t="str">
        <f t="shared" si="1674"/>
        <v>-0.000131216481281899-0.0000897932672811676i</v>
      </c>
      <c r="AF3157" t="str">
        <f t="shared" si="1675"/>
        <v>-6.36327084168233-0.1227465577048i</v>
      </c>
      <c r="AG3157" t="str">
        <f t="shared" si="1676"/>
        <v>1.00111662020987-0.0048363292071474i</v>
      </c>
      <c r="AH3157" t="str">
        <f t="shared" si="1677"/>
        <v>0.000820171109723585+0.000590792177868305i</v>
      </c>
      <c r="AI3157">
        <f t="shared" si="1678"/>
        <v>-59.906697857133871</v>
      </c>
      <c r="AJ3157">
        <f t="shared" si="1679"/>
        <v>35.766260470352165</v>
      </c>
      <c r="AK3157"/>
      <c r="AL3157"/>
      <c r="AM3157"/>
      <c r="AN3157"/>
    </row>
    <row r="3158" spans="1:40" x14ac:dyDescent="0.35">
      <c r="A3158"/>
      <c r="B3158">
        <f t="shared" si="1645"/>
        <v>1224000</v>
      </c>
      <c r="C3158" s="237" t="str">
        <f t="shared" si="1648"/>
        <v>-2.15257657392501E-08+0.000844286941016397i</v>
      </c>
      <c r="D3158" s="208" t="str">
        <f t="shared" si="1649"/>
        <v>-2.51366136721666+0.00647286654779238i</v>
      </c>
      <c r="E3158" t="str">
        <f t="shared" si="1650"/>
        <v>20500</v>
      </c>
      <c r="F3158" t="str">
        <f t="shared" si="1651"/>
        <v>0.327868852459016</v>
      </c>
      <c r="G3158" t="str">
        <f t="shared" si="1646"/>
        <v>0.327868852459016</v>
      </c>
      <c r="H3158" t="str">
        <f t="shared" si="1652"/>
        <v>3.84961709354924+0.12911941632094i</v>
      </c>
      <c r="I3158" t="str">
        <f t="shared" si="1653"/>
        <v>4806.63675999238i</v>
      </c>
      <c r="J3158" t="str">
        <f t="shared" si="1647"/>
        <v>-31272.2453973816+1051.53831071001i</v>
      </c>
      <c r="K3158" t="str">
        <f t="shared" si="1654"/>
        <v>0.00516246963990083-0.153529372911296i</v>
      </c>
      <c r="L3158" t="str">
        <f t="shared" si="1655"/>
        <v>0.00107989935183529-0.0272261753056992i</v>
      </c>
      <c r="M3158" t="str">
        <f t="shared" si="1656"/>
        <v>0.00624236899173612-0.180755548216995i</v>
      </c>
      <c r="N3158" t="str">
        <f t="shared" si="1657"/>
        <v>-15.2673130335248i</v>
      </c>
      <c r="O3158" t="str">
        <f t="shared" si="1658"/>
        <v>-0.904474511470014-0.426527675656667i</v>
      </c>
      <c r="P3158" t="str">
        <f t="shared" si="1659"/>
        <v>1.90447451147001+0.426527675656667i</v>
      </c>
      <c r="Q3158" t="str">
        <f t="shared" si="1660"/>
        <v>-1.90447451147001+14.8407853578681i</v>
      </c>
      <c r="R3158" t="str">
        <f t="shared" si="1661"/>
        <v>0.012073573430152-0.129876436984396i</v>
      </c>
      <c r="S3158" t="str">
        <f t="shared" si="1662"/>
        <v>1.65332405713933i</v>
      </c>
      <c r="T3158" t="str">
        <f t="shared" si="1663"/>
        <v>0.214727837721842+0.0199615294077085i</v>
      </c>
      <c r="U3158" t="str">
        <f t="shared" si="1664"/>
        <v>0.0000500000000000001-0.000116096918105082i</v>
      </c>
      <c r="V3158" t="str">
        <f t="shared" si="1665"/>
        <v>0.00002-0.00130028548277692i</v>
      </c>
      <c r="W3158" t="str">
        <f t="shared" si="1666"/>
        <v>0.0000422053884932263-0.000107960614525063i</v>
      </c>
      <c r="X3158" t="str">
        <f t="shared" si="1667"/>
        <v>0.000042280112645433-0.00010789153731907i</v>
      </c>
      <c r="Y3158" t="str">
        <f t="shared" si="1668"/>
        <v>0.009+6.15249505279025i</v>
      </c>
      <c r="Z3158" t="str">
        <f t="shared" si="1669"/>
        <v>-0.000210316734022842-0.0000827748776562521i</v>
      </c>
      <c r="AA3158" t="str">
        <f t="shared" si="1670"/>
        <v>0.00286662543559029-1.95045821477952i</v>
      </c>
      <c r="AB3158" t="str">
        <f t="shared" si="1671"/>
        <v>0.71770703798+0.0667194821908266i</v>
      </c>
      <c r="AC3158" t="str">
        <f t="shared" si="1672"/>
        <v>1.01654010873919-0.129313041482498i</v>
      </c>
      <c r="AD3158" t="str">
        <f t="shared" si="1673"/>
        <v>0.686569855775572+0.152971749067761i</v>
      </c>
      <c r="AE3158" t="str">
        <f t="shared" si="1674"/>
        <v>-0.000131734911931305-0.0000890032544759868i</v>
      </c>
      <c r="AF3158" t="str">
        <f t="shared" si="1675"/>
        <v>-6.3632784607659-0.122646549773148i</v>
      </c>
      <c r="AG3158" t="str">
        <f t="shared" si="1676"/>
        <v>1.00108720597842-0.00484604803508855i</v>
      </c>
      <c r="AH3158" t="str">
        <f t="shared" si="1677"/>
        <v>0.000823615422542012+0.0005858636500154i</v>
      </c>
      <c r="AI3158">
        <f t="shared" si="1678"/>
        <v>-59.907282214605495</v>
      </c>
      <c r="AJ3158">
        <f t="shared" si="1679"/>
        <v>35.425443478025088</v>
      </c>
      <c r="AK3158"/>
      <c r="AL3158"/>
      <c r="AM3158"/>
      <c r="AN3158"/>
    </row>
    <row r="3159" spans="1:40" x14ac:dyDescent="0.35">
      <c r="A3159"/>
      <c r="B3159">
        <f t="shared" si="1645"/>
        <v>1225000</v>
      </c>
      <c r="C3159" s="237" t="str">
        <f t="shared" si="1648"/>
        <v>-2.14906359764772E-08+0.000843597727187891i</v>
      </c>
      <c r="D3159" s="208" t="str">
        <f t="shared" si="1649"/>
        <v>-2.51366136694733+0.00646758257510717i</v>
      </c>
      <c r="E3159" t="str">
        <f t="shared" si="1650"/>
        <v>20500</v>
      </c>
      <c r="F3159" t="str">
        <f t="shared" si="1651"/>
        <v>0.327868852459016</v>
      </c>
      <c r="G3159" t="str">
        <f t="shared" si="1646"/>
        <v>0.327868852459016</v>
      </c>
      <c r="H3159" t="str">
        <f t="shared" si="1652"/>
        <v>3.84962469428314+0.129014287022883i</v>
      </c>
      <c r="I3159" t="str">
        <f t="shared" si="1653"/>
        <v>4810.56375080937i</v>
      </c>
      <c r="J3159" t="str">
        <f t="shared" si="1647"/>
        <v>-31323.3663457737+1052.39741063706i</v>
      </c>
      <c r="K3159" t="str">
        <f t="shared" si="1654"/>
        <v>0.00515405352055028-0.153404317568772i</v>
      </c>
      <c r="L3159" t="str">
        <f t="shared" si="1655"/>
        <v>0.00107813973425791-0.027204019592989i</v>
      </c>
      <c r="M3159" t="str">
        <f t="shared" si="1656"/>
        <v>0.00623219325480819-0.180608337161761i</v>
      </c>
      <c r="N3159" t="str">
        <f t="shared" si="1657"/>
        <v>-15.2797863284868i</v>
      </c>
      <c r="O3159" t="str">
        <f t="shared" si="1658"/>
        <v>-0.909724219467182-0.415213011013416i</v>
      </c>
      <c r="P3159" t="str">
        <f t="shared" si="1659"/>
        <v>1.90972421946718+0.415213011013416i</v>
      </c>
      <c r="Q3159" t="str">
        <f t="shared" si="1660"/>
        <v>-1.90972421946718+14.8645733174734i</v>
      </c>
      <c r="R3159" t="str">
        <f t="shared" si="1661"/>
        <v>0.0112417122591885-0.129919153977108i</v>
      </c>
      <c r="S3159" t="str">
        <f t="shared" si="1662"/>
        <v>1.65467481208797i</v>
      </c>
      <c r="T3159" t="str">
        <f t="shared" si="1663"/>
        <v>0.214973951693699+0.0186013781200198i</v>
      </c>
      <c r="U3159" t="str">
        <f t="shared" si="1664"/>
        <v>0.0000500000000000001-0.000116002145110711i</v>
      </c>
      <c r="V3159" t="str">
        <f t="shared" si="1665"/>
        <v>0.00002-0.00129922402523996i</v>
      </c>
      <c r="W3159" t="str">
        <f t="shared" si="1666"/>
        <v>0.0000422052772918581-0.000107874731626684i</v>
      </c>
      <c r="X3159" t="str">
        <f t="shared" si="1667"/>
        <v>0.0000422798612216424-0.000107805709667952i</v>
      </c>
      <c r="Y3159" t="str">
        <f t="shared" si="1668"/>
        <v>0.009+6.15752160103599i</v>
      </c>
      <c r="Z3159" t="str">
        <f t="shared" si="1669"/>
        <v>-0.000209977874694389-0.000082706316368392i</v>
      </c>
      <c r="AA3159" t="str">
        <f t="shared" si="1670"/>
        <v>0.00286194690987188-1.94886595579843i</v>
      </c>
      <c r="AB3159" t="str">
        <f t="shared" si="1671"/>
        <v>0.718529650136957+0.0621733080093667i</v>
      </c>
      <c r="AC3159" t="str">
        <f t="shared" si="1672"/>
        <v>1.01570703341438-0.129384969241853i</v>
      </c>
      <c r="AD3159" t="str">
        <f t="shared" si="1673"/>
        <v>0.688449512243557+0.148909402022289i</v>
      </c>
      <c r="AE3159" t="str">
        <f t="shared" si="1674"/>
        <v>-0.000132243417301407-0.0000882068029219332i</v>
      </c>
      <c r="AF3159" t="str">
        <f t="shared" si="1675"/>
        <v>-6.36328606123047-0.122546704447776i</v>
      </c>
      <c r="AG3159" t="str">
        <f t="shared" si="1676"/>
        <v>1.00105767266759-0.00485539611813821i</v>
      </c>
      <c r="AH3159" t="str">
        <f t="shared" si="1677"/>
        <v>0.000826998086359116+0.000580892124089788i</v>
      </c>
      <c r="AI3159">
        <f t="shared" si="1678"/>
        <v>-59.908205190740233</v>
      </c>
      <c r="AJ3159">
        <f t="shared" si="1679"/>
        <v>35.084606826069944</v>
      </c>
      <c r="AK3159"/>
      <c r="AL3159"/>
      <c r="AM3159"/>
      <c r="AN3159"/>
    </row>
    <row r="3160" spans="1:40" x14ac:dyDescent="0.35">
      <c r="A3160"/>
      <c r="B3160">
        <f t="shared" si="1645"/>
        <v>1226000</v>
      </c>
      <c r="C3160" s="237" t="str">
        <f t="shared" si="1648"/>
        <v>-2.14555921405406E-08+0.000842909637688629i</v>
      </c>
      <c r="D3160" s="208" t="str">
        <f t="shared" si="1649"/>
        <v>-2.51366136667866+0.00646230722227949i</v>
      </c>
      <c r="E3160" t="str">
        <f t="shared" si="1650"/>
        <v>20500</v>
      </c>
      <c r="F3160" t="str">
        <f t="shared" si="1651"/>
        <v>0.327868852459016</v>
      </c>
      <c r="G3160" t="str">
        <f t="shared" si="1646"/>
        <v>0.327868852459016</v>
      </c>
      <c r="H3160" t="str">
        <f t="shared" si="1652"/>
        <v>3.84963227645797+0.128909328555255i</v>
      </c>
      <c r="I3160" t="str">
        <f t="shared" si="1653"/>
        <v>4814.49074162636i</v>
      </c>
      <c r="J3160" t="str">
        <f t="shared" si="1647"/>
        <v>-31374.5290425923+1053.25651056412i</v>
      </c>
      <c r="K3160" t="str">
        <f t="shared" si="1654"/>
        <v>0.00514565795773068-0.153279465561147i</v>
      </c>
      <c r="L3160" t="str">
        <f t="shared" si="1655"/>
        <v>0.00107638441168851-0.027181899853287i</v>
      </c>
      <c r="M3160" t="str">
        <f t="shared" si="1656"/>
        <v>0.00622204236941919-0.180461365414434i</v>
      </c>
      <c r="N3160" t="str">
        <f t="shared" si="1657"/>
        <v>-15.2922596234489i</v>
      </c>
      <c r="O3160" t="str">
        <f t="shared" si="1658"/>
        <v>-0.914832391596879-0.403833747085524i</v>
      </c>
      <c r="P3160" t="str">
        <f t="shared" si="1659"/>
        <v>1.91483239159688+0.403833747085524i</v>
      </c>
      <c r="Q3160" t="str">
        <f t="shared" si="1660"/>
        <v>-1.91483239159688+14.8884258763634i</v>
      </c>
      <c r="R3160" t="str">
        <f t="shared" si="1661"/>
        <v>0.0104107171600124-0.129951089933975i</v>
      </c>
      <c r="S3160" t="str">
        <f t="shared" si="1662"/>
        <v>1.65602556703661i</v>
      </c>
      <c r="T3160" t="str">
        <f t="shared" si="1663"/>
        <v>0.215202327394936+0.0172404137881673i</v>
      </c>
      <c r="U3160" t="str">
        <f t="shared" si="1664"/>
        <v>0.0000500000000000001-0.00011590752672155i</v>
      </c>
      <c r="V3160" t="str">
        <f t="shared" si="1665"/>
        <v>0.00002-0.00129816429928137i</v>
      </c>
      <c r="W3160" t="str">
        <f t="shared" si="1666"/>
        <v>0.0000422051660005633-0.000107788990647525i</v>
      </c>
      <c r="X3160" t="str">
        <f t="shared" si="1667"/>
        <v>0.0000422796100511851-0.000107720023844643i</v>
      </c>
      <c r="Y3160" t="str">
        <f t="shared" si="1668"/>
        <v>0.009+6.16254814928174i</v>
      </c>
      <c r="Z3160" t="str">
        <f t="shared" si="1669"/>
        <v>-0.000209639844190211-0.0000826378686412913i</v>
      </c>
      <c r="AA3160" t="str">
        <f t="shared" si="1670"/>
        <v>0.00285727982839121-1.94727629442123i</v>
      </c>
      <c r="AB3160" t="str">
        <f t="shared" si="1671"/>
        <v>0.719292973839279+0.0576244163063934i</v>
      </c>
      <c r="AC3160" t="str">
        <f t="shared" si="1672"/>
        <v>1.01487445220712-0.129446050632274i</v>
      </c>
      <c r="AD3160" t="str">
        <f t="shared" si="1673"/>
        <v>0.690278554531617+0.144824070314335i</v>
      </c>
      <c r="AE3160" t="str">
        <f t="shared" si="1674"/>
        <v>-0.000132741936121119-0.0000874040440509737i</v>
      </c>
      <c r="AF3160" t="str">
        <f t="shared" si="1675"/>
        <v>-6.36329364313663-0.122447021332976i</v>
      </c>
      <c r="AG3160" t="str">
        <f t="shared" si="1676"/>
        <v>1.00102802496867-0.00486437233166902i</v>
      </c>
      <c r="AH3160" t="str">
        <f t="shared" si="1677"/>
        <v>0.000830318678092255+0.000575878414393264i</v>
      </c>
      <c r="AI3160">
        <f t="shared" si="1678"/>
        <v>-59.909465867272488</v>
      </c>
      <c r="AJ3160">
        <f t="shared" si="1679"/>
        <v>34.743750192124573</v>
      </c>
      <c r="AK3160"/>
      <c r="AL3160"/>
      <c r="AM3160"/>
      <c r="AN3160"/>
    </row>
    <row r="3161" spans="1:40" x14ac:dyDescent="0.35">
      <c r="A3161"/>
      <c r="B3161">
        <f t="shared" ref="B3161:B3224" si="1680">B3160+1000</f>
        <v>1227000</v>
      </c>
      <c r="C3161" s="237" t="str">
        <f t="shared" si="1648"/>
        <v>-2.14206339514345E-08+0.000842222669769642i</v>
      </c>
      <c r="D3161" s="208" t="str">
        <f t="shared" si="1649"/>
        <v>-2.51366136641065+0.00645704046823392i</v>
      </c>
      <c r="E3161" t="str">
        <f t="shared" si="1650"/>
        <v>20500</v>
      </c>
      <c r="F3161" t="str">
        <f t="shared" si="1651"/>
        <v>0.327868852459016</v>
      </c>
      <c r="G3161" t="str">
        <f t="shared" si="1646"/>
        <v>0.327868852459016</v>
      </c>
      <c r="H3161" t="str">
        <f t="shared" si="1652"/>
        <v>3.84963984013409+0.12880454050255i</v>
      </c>
      <c r="I3161" t="str">
        <f t="shared" si="1653"/>
        <v>4818.41773244334i</v>
      </c>
      <c r="J3161" t="str">
        <f t="shared" si="1647"/>
        <v>-31425.7334878376+1054.11561049117i</v>
      </c>
      <c r="K3161" t="str">
        <f t="shared" si="1654"/>
        <v>0.0051372828845737-0.153154816393448i</v>
      </c>
      <c r="L3161" t="str">
        <f t="shared" si="1655"/>
        <v>0.00107463337016764-0.0271598159991922i</v>
      </c>
      <c r="M3161" t="str">
        <f t="shared" si="1656"/>
        <v>0.00621191625474134-0.18031463239264i</v>
      </c>
      <c r="N3161" t="str">
        <f t="shared" si="1657"/>
        <v>-15.3047329184109i</v>
      </c>
      <c r="O3161" t="str">
        <f t="shared" si="1658"/>
        <v>-0.919798233124139-0.392391654271229i</v>
      </c>
      <c r="P3161" t="str">
        <f t="shared" si="1659"/>
        <v>1.91979823312414+0.392391654271229i</v>
      </c>
      <c r="Q3161" t="str">
        <f t="shared" si="1660"/>
        <v>-1.91979823312414+14.9123412641397i</v>
      </c>
      <c r="R3161" t="str">
        <f t="shared" si="1661"/>
        <v>0.00958072642974037-0.129972300154963i</v>
      </c>
      <c r="S3161" t="str">
        <f t="shared" si="1662"/>
        <v>1.65737632198526i</v>
      </c>
      <c r="T3161" t="str">
        <f t="shared" si="1663"/>
        <v>0.215413012790797+0.0158788691320701i</v>
      </c>
      <c r="U3161" t="str">
        <f t="shared" si="1664"/>
        <v>0.00005-0.000115813062559593i</v>
      </c>
      <c r="V3161" t="str">
        <f t="shared" si="1665"/>
        <v>0.00002-0.00129710630066744i</v>
      </c>
      <c r="W3161" t="str">
        <f t="shared" si="1666"/>
        <v>0.0000422050546193437-0.000107703391240553i</v>
      </c>
      <c r="X3161" t="str">
        <f t="shared" si="1667"/>
        <v>0.0000422793591329448-0.000107634479502338i</v>
      </c>
      <c r="Y3161" t="str">
        <f t="shared" si="1668"/>
        <v>0.009+6.16757469752748i</v>
      </c>
      <c r="Z3161" t="str">
        <f t="shared" si="1669"/>
        <v>-0.00020930263980938-0.0000825695341911445i</v>
      </c>
      <c r="AA3161" t="str">
        <f t="shared" si="1670"/>
        <v>0.00285262415385289-1.94568922429641i</v>
      </c>
      <c r="AB3161" t="str">
        <f t="shared" si="1671"/>
        <v>0.719997169406157+0.0530735849257372i</v>
      </c>
      <c r="AC3161" t="str">
        <f t="shared" si="1672"/>
        <v>1.01404250607565-0.129496336260315i</v>
      </c>
      <c r="AD3161" t="str">
        <f t="shared" si="1673"/>
        <v>0.692056703052775+0.140716381808968i</v>
      </c>
      <c r="AE3161" t="str">
        <f t="shared" si="1674"/>
        <v>-0.000133230408747692-0.0000865951097819684i</v>
      </c>
      <c r="AF3161" t="str">
        <f t="shared" si="1675"/>
        <v>-6.36330120654474-0.122347500034316i</v>
      </c>
      <c r="AG3161" t="str">
        <f t="shared" si="1676"/>
        <v>1.00099826758207-0.0048729756087919i</v>
      </c>
      <c r="AH3161" t="str">
        <f t="shared" si="1677"/>
        <v>0.000833576784646945+0.00057082333890063i</v>
      </c>
      <c r="AI3161">
        <f t="shared" si="1678"/>
        <v>-59.911063357870027</v>
      </c>
      <c r="AJ3161">
        <f t="shared" si="1679"/>
        <v>34.402873257350748</v>
      </c>
      <c r="AK3161"/>
      <c r="AL3161"/>
      <c r="AM3161"/>
      <c r="AN3161"/>
    </row>
    <row r="3162" spans="1:40" x14ac:dyDescent="0.35">
      <c r="A3162"/>
      <c r="B3162">
        <f t="shared" si="1680"/>
        <v>1228000</v>
      </c>
      <c r="C3162" s="237" t="str">
        <f t="shared" si="1648"/>
        <v>-2.13857611302926E-08+0.000841536820690912i</v>
      </c>
      <c r="D3162" s="208" t="str">
        <f t="shared" si="1649"/>
        <v>-2.51366136614329+0.00645178229196366i</v>
      </c>
      <c r="E3162" t="str">
        <f t="shared" si="1650"/>
        <v>20500</v>
      </c>
      <c r="F3162" t="str">
        <f t="shared" si="1651"/>
        <v>0.327868852459016</v>
      </c>
      <c r="G3162" t="str">
        <f t="shared" si="1646"/>
        <v>0.327868852459016</v>
      </c>
      <c r="H3162" t="str">
        <f t="shared" si="1652"/>
        <v>3.84964738537158+0.128699922450612i</v>
      </c>
      <c r="I3162" t="str">
        <f t="shared" si="1653"/>
        <v>4822.34472326033i</v>
      </c>
      <c r="J3162" t="str">
        <f t="shared" si="1647"/>
        <v>-31476.9796815095+1054.97471041822i</v>
      </c>
      <c r="K3162" t="str">
        <f t="shared" si="1654"/>
        <v>0.00512892823448288-0.153030369572307i</v>
      </c>
      <c r="L3162" t="str">
        <f t="shared" si="1655"/>
        <v>0.00107288659579248-0.0271377679435855i</v>
      </c>
      <c r="M3162" t="str">
        <f t="shared" si="1656"/>
        <v>0.00620181483027536-0.180168137515893i</v>
      </c>
      <c r="N3162" t="str">
        <f t="shared" si="1657"/>
        <v>-15.3172062133729i</v>
      </c>
      <c r="O3162" t="str">
        <f t="shared" si="1658"/>
        <v>-0.924620971458064-0.380888512743488i</v>
      </c>
      <c r="P3162" t="str">
        <f t="shared" si="1659"/>
        <v>1.92462097145806+0.380888512743488i</v>
      </c>
      <c r="Q3162" t="str">
        <f t="shared" si="1660"/>
        <v>-1.92462097145806+14.9363177006294i</v>
      </c>
      <c r="R3162" t="str">
        <f t="shared" si="1661"/>
        <v>0.00875187664172016-0.129982841533996i</v>
      </c>
      <c r="S3162" t="str">
        <f t="shared" si="1662"/>
        <v>1.6587270769339i</v>
      </c>
      <c r="T3162" t="str">
        <f t="shared" si="1663"/>
        <v>0.215606058789248+0.0145169747596066i</v>
      </c>
      <c r="U3162" t="str">
        <f t="shared" si="1664"/>
        <v>0.00005-0.000115718752248063i</v>
      </c>
      <c r="V3162" t="str">
        <f t="shared" si="1665"/>
        <v>0.00002-0.0012960500251783i</v>
      </c>
      <c r="W3162" t="str">
        <f t="shared" si="1666"/>
        <v>0.0000422049431482017-0.000107617933059865i</v>
      </c>
      <c r="X3162" t="str">
        <f t="shared" si="1667"/>
        <v>0.0000422791084658097-0.000107549076295355i</v>
      </c>
      <c r="Y3162" t="str">
        <f t="shared" si="1668"/>
        <v>0.009+6.17260124577323i</v>
      </c>
      <c r="Z3162" t="str">
        <f t="shared" si="1669"/>
        <v>-0.000208966258861945-0.0000825013127350952i</v>
      </c>
      <c r="AA3162" t="str">
        <f t="shared" si="1670"/>
        <v>0.00284797984911328-1.94410473909318i</v>
      </c>
      <c r="AB3162" t="str">
        <f t="shared" si="1671"/>
        <v>0.720642406992546+0.0485215846519367i</v>
      </c>
      <c r="AC3162" t="str">
        <f t="shared" si="1672"/>
        <v>1.01321133430307-0.129535878399534i</v>
      </c>
      <c r="AD3162" t="str">
        <f t="shared" si="1673"/>
        <v>0.693783685939812+0.136586967737198i</v>
      </c>
      <c r="AE3162" t="str">
        <f t="shared" si="1674"/>
        <v>-0.000133708777169468-0.0000857801325015668i</v>
      </c>
      <c r="AF3162" t="str">
        <f t="shared" si="1675"/>
        <v>-6.36330875151487-0.122248140158648i</v>
      </c>
      <c r="AG3162" t="str">
        <f t="shared" si="1676"/>
        <v>1.00096840521671-0.00488120494040987i</v>
      </c>
      <c r="AH3162" t="str">
        <f t="shared" si="1677"/>
        <v>0.00083677200294548+0.000565727719145496i</v>
      </c>
      <c r="AI3162">
        <f t="shared" si="1678"/>
        <v>-59.912996807815226</v>
      </c>
      <c r="AJ3162">
        <f t="shared" si="1679"/>
        <v>34.061975706461574</v>
      </c>
      <c r="AK3162"/>
      <c r="AL3162"/>
      <c r="AM3162"/>
      <c r="AN3162"/>
    </row>
    <row r="3163" spans="1:40" x14ac:dyDescent="0.35">
      <c r="A3163"/>
      <c r="B3163">
        <f t="shared" si="1680"/>
        <v>1229000</v>
      </c>
      <c r="C3163" s="237" t="str">
        <f t="shared" si="1648"/>
        <v>-2.13509733993827E-08+0.000840852087721338i</v>
      </c>
      <c r="D3163" s="208" t="str">
        <f t="shared" si="1649"/>
        <v>-2.51366136587658+0.00644653267253026i</v>
      </c>
      <c r="E3163" t="str">
        <f t="shared" si="1650"/>
        <v>20500</v>
      </c>
      <c r="F3163" t="str">
        <f t="shared" si="1651"/>
        <v>0.327868852459016</v>
      </c>
      <c r="G3163" t="str">
        <f t="shared" si="1646"/>
        <v>0.327868852459016</v>
      </c>
      <c r="H3163" t="str">
        <f t="shared" si="1652"/>
        <v>3.8496549122303+0.128595473986617i</v>
      </c>
      <c r="I3163" t="str">
        <f t="shared" si="1653"/>
        <v>4826.27171407732i</v>
      </c>
      <c r="J3163" t="str">
        <f t="shared" si="1647"/>
        <v>-31528.267623608+1055.83381034527i</v>
      </c>
      <c r="K3163" t="str">
        <f t="shared" si="1654"/>
        <v>0.00512059394113188-0.152906124605953i</v>
      </c>
      <c r="L3163" t="str">
        <f t="shared" si="1655"/>
        <v>0.00107114407471658-0.0271157555996296i</v>
      </c>
      <c r="M3163" t="str">
        <f t="shared" si="1656"/>
        <v>0.00619173801584846-0.180021880205583i</v>
      </c>
      <c r="N3163" t="str">
        <f t="shared" si="1657"/>
        <v>-15.329679508335i</v>
      </c>
      <c r="O3163" t="str">
        <f t="shared" si="1658"/>
        <v>-0.9292998562719-0.369326112173274i</v>
      </c>
      <c r="P3163" t="str">
        <f t="shared" si="1659"/>
        <v>1.9292998562719+0.369326112173274i</v>
      </c>
      <c r="Q3163" t="str">
        <f t="shared" si="1660"/>
        <v>-1.9292998562719+14.9603533961617i</v>
      </c>
      <c r="R3163" t="str">
        <f t="shared" si="1661"/>
        <v>0.00792430263555733-0.129982772513024i</v>
      </c>
      <c r="S3163" t="str">
        <f t="shared" si="1662"/>
        <v>1.66007783188254i</v>
      </c>
      <c r="T3163" t="str">
        <f t="shared" si="1663"/>
        <v>0.215781519175502+0.0131549591384171i</v>
      </c>
      <c r="U3163" t="str">
        <f t="shared" si="1664"/>
        <v>0.00005-0.000115624595411408i</v>
      </c>
      <c r="V3163" t="str">
        <f t="shared" si="1665"/>
        <v>0.00002-0.00129499546860777i</v>
      </c>
      <c r="W3163" t="str">
        <f t="shared" si="1666"/>
        <v>0.0000422048315871393-0.00010753261576068i</v>
      </c>
      <c r="X3163" t="str">
        <f t="shared" si="1667"/>
        <v>0.0000422788580486727-0.000107463813879136i</v>
      </c>
      <c r="Y3163" t="str">
        <f t="shared" si="1668"/>
        <v>0.009+6.17762779401897i</v>
      </c>
      <c r="Z3163" t="str">
        <f t="shared" si="1669"/>
        <v>-0.000208630698668893-0.0000824332039912331i</v>
      </c>
      <c r="AA3163" t="str">
        <f t="shared" si="1670"/>
        <v>0.00284334687717986-1.94252283250135i</v>
      </c>
      <c r="AB3163" t="str">
        <f t="shared" si="1671"/>
        <v>0.72122886637032+0.0439691791159917i</v>
      </c>
      <c r="AC3163" t="str">
        <f t="shared" si="1672"/>
        <v>1.01238107448559-0.129564730944668i</v>
      </c>
      <c r="AD3163" t="str">
        <f t="shared" si="1673"/>
        <v>0.695459239085102+0.132436462602941i</v>
      </c>
      <c r="AE3163" t="str">
        <f t="shared" si="1674"/>
        <v>-0.000134176985008436-0.0000849592450451785i</v>
      </c>
      <c r="AF3163" t="str">
        <f t="shared" si="1675"/>
        <v>-6.36331627810688-0.122148941314087i</v>
      </c>
      <c r="AG3163" t="str">
        <f t="shared" si="1676"/>
        <v>1.00093844258923-0.00488905937526394i</v>
      </c>
      <c r="AH3163" t="str">
        <f t="shared" si="1677"/>
        <v>0.000839903939954595+0.000560592380106419i</v>
      </c>
      <c r="AI3163">
        <f t="shared" si="1678"/>
        <v>-59.915265393693772</v>
      </c>
      <c r="AJ3163">
        <f t="shared" si="1679"/>
        <v>33.721057227767496</v>
      </c>
      <c r="AK3163"/>
      <c r="AL3163"/>
      <c r="AM3163"/>
      <c r="AN3163"/>
    </row>
    <row r="3164" spans="1:40" x14ac:dyDescent="0.35">
      <c r="A3164"/>
      <c r="B3164">
        <f t="shared" si="1680"/>
        <v>1230000</v>
      </c>
      <c r="C3164" s="237" t="str">
        <f t="shared" si="1648"/>
        <v>-2.13162704821012E-08+0.000840168468138705i</v>
      </c>
      <c r="D3164" s="208" t="str">
        <f t="shared" si="1649"/>
        <v>-2.51366136561053+0.00644129158906341i</v>
      </c>
      <c r="E3164" t="str">
        <f t="shared" si="1650"/>
        <v>20500</v>
      </c>
      <c r="F3164" t="str">
        <f t="shared" si="1651"/>
        <v>0.327868852459016</v>
      </c>
      <c r="G3164" t="str">
        <f t="shared" si="1646"/>
        <v>0.327868852459016</v>
      </c>
      <c r="H3164" t="str">
        <f t="shared" si="1652"/>
        <v>3.84966242076989+0.128491194699082i</v>
      </c>
      <c r="I3164" t="str">
        <f t="shared" si="1653"/>
        <v>4830.19870489431i</v>
      </c>
      <c r="J3164" t="str">
        <f t="shared" si="1647"/>
        <v>-31579.5973141331+1056.69291027232i</v>
      </c>
      <c r="K3164" t="str">
        <f t="shared" si="1654"/>
        <v>0.00511227993846333-0.152782081004203i</v>
      </c>
      <c r="L3164" t="str">
        <f t="shared" si="1655"/>
        <v>0.00106940579314959-0.0270937788807674i</v>
      </c>
      <c r="M3164" t="str">
        <f t="shared" si="1656"/>
        <v>0.00618168573161292-0.17987585988497i</v>
      </c>
      <c r="N3164" t="str">
        <f t="shared" si="1657"/>
        <v>-15.342152803297i</v>
      </c>
      <c r="O3164" t="str">
        <f t="shared" si="1658"/>
        <v>-0.933834159619667-0.357706251451424i</v>
      </c>
      <c r="P3164" t="str">
        <f t="shared" si="1659"/>
        <v>1.93383415961967+0.357706251451424i</v>
      </c>
      <c r="Q3164" t="str">
        <f t="shared" si="1660"/>
        <v>-1.93383415961967+14.9844465518456i</v>
      </c>
      <c r="R3164" t="str">
        <f t="shared" si="1661"/>
        <v>0.00709813750826459-0.12997215303644i</v>
      </c>
      <c r="S3164" t="str">
        <f t="shared" si="1662"/>
        <v>1.66142858683118i</v>
      </c>
      <c r="T3164" t="str">
        <f t="shared" si="1663"/>
        <v>0.215939450546738+0.0117930485694894i</v>
      </c>
      <c r="U3164" t="str">
        <f t="shared" si="1664"/>
        <v>0.00005-0.000115530591675301i</v>
      </c>
      <c r="V3164" t="str">
        <f t="shared" si="1665"/>
        <v>0.00002-0.00129394262676338i</v>
      </c>
      <c r="W3164" t="str">
        <f t="shared" si="1666"/>
        <v>0.0000422047199361589-0.000107447438999343i</v>
      </c>
      <c r="X3164" t="str">
        <f t="shared" si="1667"/>
        <v>0.0000422786078804314-0.000107378691910249i</v>
      </c>
      <c r="Y3164" t="str">
        <f t="shared" si="1668"/>
        <v>0.009+6.18265434226471i</v>
      </c>
      <c r="Z3164" t="str">
        <f t="shared" si="1669"/>
        <v>-0.00020829595656211-0.0000823652076785894i</v>
      </c>
      <c r="AA3164" t="str">
        <f t="shared" si="1670"/>
        <v>0.00283872520121038-1.94094349823123i</v>
      </c>
      <c r="AB3164" t="str">
        <f t="shared" si="1671"/>
        <v>0.721756736710079+0.0394171247070755i</v>
      </c>
      <c r="AC3164" t="str">
        <f t="shared" si="1672"/>
        <v>1.01155186252189-0.129582949366112i</v>
      </c>
      <c r="AD3164" t="str">
        <f t="shared" si="1673"/>
        <v>0.69708310617931+0.128265504089538i</v>
      </c>
      <c r="AE3164" t="str">
        <f t="shared" si="1674"/>
        <v>-0.000134634977522572-0.0000841325806779467i</v>
      </c>
      <c r="AF3164" t="str">
        <f t="shared" si="1675"/>
        <v>-6.36332378638042-0.122049903110019i</v>
      </c>
      <c r="AG3164" t="str">
        <f t="shared" si="1676"/>
        <v>1.0009083844234-0.0048965380199709i</v>
      </c>
      <c r="AH3164" t="str">
        <f t="shared" si="1677"/>
        <v>0.000842972212711739+0.000555418150092701i</v>
      </c>
      <c r="AI3164">
        <f t="shared" si="1678"/>
        <v>-59.91786832309684</v>
      </c>
      <c r="AJ3164">
        <f t="shared" si="1679"/>
        <v>33.380117513222984</v>
      </c>
      <c r="AK3164"/>
      <c r="AL3164"/>
      <c r="AM3164"/>
      <c r="AN3164"/>
    </row>
    <row r="3165" spans="1:40" x14ac:dyDescent="0.35">
      <c r="A3165"/>
      <c r="B3165">
        <f t="shared" si="1680"/>
        <v>1231000</v>
      </c>
      <c r="C3165" s="237" t="str">
        <f t="shared" si="1648"/>
        <v>-2.12816521029673E-08+0.000839485959229641i</v>
      </c>
      <c r="D3165" s="208" t="str">
        <f t="shared" si="1649"/>
        <v>-2.51366136534512+0.00643605902076058i</v>
      </c>
      <c r="E3165" t="str">
        <f t="shared" si="1650"/>
        <v>20500</v>
      </c>
      <c r="F3165" t="str">
        <f t="shared" si="1651"/>
        <v>0.327868852459016</v>
      </c>
      <c r="G3165" t="str">
        <f t="shared" si="1646"/>
        <v>0.327868852459016</v>
      </c>
      <c r="H3165" t="str">
        <f t="shared" si="1652"/>
        <v>3.84966991104969+0.128387084177847i</v>
      </c>
      <c r="I3165" t="str">
        <f t="shared" si="1653"/>
        <v>4834.12569571129i</v>
      </c>
      <c r="J3165" t="str">
        <f t="shared" si="1647"/>
        <v>-31630.9687530848+1057.55201019937i</v>
      </c>
      <c r="K3165" t="str">
        <f t="shared" si="1654"/>
        <v>0.00510398616068747-0.152658238278463i</v>
      </c>
      <c r="L3165" t="str">
        <f t="shared" si="1655"/>
        <v>0.00106767173735694-0.0270718377007204i</v>
      </c>
      <c r="M3165" t="str">
        <f t="shared" si="1656"/>
        <v>0.00617165789804441-0.179730075979183i</v>
      </c>
      <c r="N3165" t="str">
        <f t="shared" si="1657"/>
        <v>-15.354626098259i</v>
      </c>
      <c r="O3165" t="str">
        <f t="shared" si="1658"/>
        <v>-0.938223176049637-0.346030738408211i</v>
      </c>
      <c r="P3165" t="str">
        <f t="shared" si="1659"/>
        <v>1.93822317604964+0.346030738408211i</v>
      </c>
      <c r="Q3165" t="str">
        <f t="shared" si="1660"/>
        <v>-1.93822317604964+15.0085953598508i</v>
      </c>
      <c r="R3165" t="str">
        <f t="shared" si="1661"/>
        <v>0.00627351260644522-0.129951044505878i</v>
      </c>
      <c r="S3165" t="str">
        <f t="shared" si="1662"/>
        <v>1.66277934177983i</v>
      </c>
      <c r="T3165" t="str">
        <f t="shared" si="1663"/>
        <v>0.216079912247085+0.0104314671623924i</v>
      </c>
      <c r="U3165" t="str">
        <f t="shared" si="1664"/>
        <v>0.00005-0.000115436740666629i</v>
      </c>
      <c r="V3165" t="str">
        <f t="shared" si="1665"/>
        <v>0.00002-0.00129289149546625i</v>
      </c>
      <c r="W3165" t="str">
        <f t="shared" si="1666"/>
        <v>0.0000422046081952624-0.000107362402433313i</v>
      </c>
      <c r="X3165" t="str">
        <f t="shared" si="1667"/>
        <v>0.0000422783579599877-0.000107293710046375i</v>
      </c>
      <c r="Y3165" t="str">
        <f t="shared" si="1668"/>
        <v>0.009+6.18768089051046i</v>
      </c>
      <c r="Z3165" t="str">
        <f t="shared" si="1669"/>
        <v>-0.000207962029884305-0.0000822973235171328i</v>
      </c>
      <c r="AA3165" t="str">
        <f t="shared" si="1670"/>
        <v>0.00283411478451222-1.93936673001359i</v>
      </c>
      <c r="AB3165" t="str">
        <f t="shared" si="1671"/>
        <v>0.722226216363836+0.0348661704897555i</v>
      </c>
      <c r="AC3165" t="str">
        <f t="shared" si="1672"/>
        <v>1.01072383260362-0.129590590664752i</v>
      </c>
      <c r="AD3165" t="str">
        <f t="shared" si="1673"/>
        <v>0.698655038749046+0.124074732965489i</v>
      </c>
      <c r="AE3165" t="str">
        <f t="shared" si="1674"/>
        <v>-0.000135082701607987-0.0000833002730756615i</v>
      </c>
      <c r="AF3165" t="str">
        <f t="shared" si="1675"/>
        <v>-6.36333127639481-0.121951025157086i</v>
      </c>
      <c r="AG3165" t="str">
        <f t="shared" si="1676"/>
        <v>1.00087823544936-0.00490364003905365i</v>
      </c>
      <c r="AH3165" t="str">
        <f t="shared" si="1677"/>
        <v>0.000845976448350399+0.000550205860629645i</v>
      </c>
      <c r="AI3165">
        <f t="shared" si="1678"/>
        <v>-59.92080483433444</v>
      </c>
      <c r="AJ3165">
        <f t="shared" si="1679"/>
        <v>33.039156258449559</v>
      </c>
      <c r="AK3165"/>
      <c r="AL3165"/>
      <c r="AM3165"/>
      <c r="AN3165"/>
    </row>
    <row r="3166" spans="1:40" x14ac:dyDescent="0.35">
      <c r="A3166"/>
      <c r="B3166">
        <f t="shared" si="1680"/>
        <v>1232000</v>
      </c>
      <c r="C3166" s="237" t="str">
        <f t="shared" si="1648"/>
        <v>-2.12471179876179E-08+0.000838804558289582i</v>
      </c>
      <c r="D3166" s="208" t="str">
        <f t="shared" si="1649"/>
        <v>-2.51366136508036+0.0064308349468868i</v>
      </c>
      <c r="E3166" t="str">
        <f t="shared" si="1650"/>
        <v>20500</v>
      </c>
      <c r="F3166" t="str">
        <f t="shared" si="1651"/>
        <v>0.327868852459016</v>
      </c>
      <c r="G3166" t="str">
        <f t="shared" si="1646"/>
        <v>0.327868852459016</v>
      </c>
      <c r="H3166" t="str">
        <f t="shared" si="1652"/>
        <v>3.84967738312887+0.128283142014077i</v>
      </c>
      <c r="I3166" t="str">
        <f t="shared" si="1653"/>
        <v>4838.05268652828i</v>
      </c>
      <c r="J3166" t="str">
        <f t="shared" si="1647"/>
        <v>-31682.3819404632+1058.41111012642i</v>
      </c>
      <c r="K3166" t="str">
        <f t="shared" si="1654"/>
        <v>0.00509571254228087-0.152534595941711i</v>
      </c>
      <c r="L3166" t="str">
        <f t="shared" si="1655"/>
        <v>0.00106594189365966-0.0270499319734886i</v>
      </c>
      <c r="M3166" t="str">
        <f t="shared" si="1656"/>
        <v>0.00616165443594053-0.1795845279152i</v>
      </c>
      <c r="N3166" t="str">
        <f t="shared" si="1657"/>
        <v>-15.367099393221i</v>
      </c>
      <c r="O3166" t="str">
        <f t="shared" si="1658"/>
        <v>-0.942466222713936-0.334301389532449i</v>
      </c>
      <c r="P3166" t="str">
        <f t="shared" si="1659"/>
        <v>1.94246622271394+0.334301389532449i</v>
      </c>
      <c r="Q3166" t="str">
        <f t="shared" si="1660"/>
        <v>-1.94246622271394+15.0327980036886i</v>
      </c>
      <c r="R3166" t="str">
        <f t="shared" si="1661"/>
        <v>0.00545055751961446-0.129919509735415i</v>
      </c>
      <c r="S3166" t="str">
        <f t="shared" si="1662"/>
        <v>1.66413009672847i</v>
      </c>
      <c r="T3166" t="str">
        <f t="shared" si="1663"/>
        <v>0.216202966302912+0.0090704368123401i</v>
      </c>
      <c r="U3166" t="str">
        <f t="shared" si="1664"/>
        <v>0.00005-0.000115343042013491i</v>
      </c>
      <c r="V3166" t="str">
        <f t="shared" si="1665"/>
        <v>0.00002-0.0012918420705511i</v>
      </c>
      <c r="W3166" t="str">
        <f t="shared" si="1666"/>
        <v>0.0000422044963644521-0.000107277505721163i</v>
      </c>
      <c r="X3166" t="str">
        <f t="shared" si="1667"/>
        <v>0.0000422781082862478-0.000107208867946307i</v>
      </c>
      <c r="Y3166" t="str">
        <f t="shared" si="1668"/>
        <v>0.009+6.1927074387562i</v>
      </c>
      <c r="Z3166" t="str">
        <f t="shared" si="1669"/>
        <v>-0.000207628915988974-0.0000822295512277655i</v>
      </c>
      <c r="AA3166" t="str">
        <f t="shared" si="1670"/>
        <v>0.00282951559054162-1.93779252159955i</v>
      </c>
      <c r="AB3166" t="str">
        <f t="shared" si="1671"/>
        <v>0.722637512648733+0.0303170581273319i</v>
      </c>
      <c r="AC3166" t="str">
        <f t="shared" si="1672"/>
        <v>1.00989711720696-0.129587713327142i</v>
      </c>
      <c r="AD3166" t="str">
        <f t="shared" si="1673"/>
        <v>0.700174796193426+0.119864792990124i</v>
      </c>
      <c r="AE3166" t="str">
        <f t="shared" si="1674"/>
        <v>-0.000135520105800854-0.0000824624563057596i</v>
      </c>
      <c r="AF3166" t="str">
        <f t="shared" si="1675"/>
        <v>-6.36333874820923-0.12185230706719i</v>
      </c>
      <c r="AG3166" t="str">
        <f t="shared" si="1676"/>
        <v>1.00084800040296-0.00491036465496363i</v>
      </c>
      <c r="AH3166" t="str">
        <f t="shared" si="1677"/>
        <v>0.000848916284124102+0.000544956346344065i</v>
      </c>
      <c r="AI3166">
        <f t="shared" si="1678"/>
        <v>-59.924074196158649</v>
      </c>
      <c r="AJ3166">
        <f t="shared" si="1679"/>
        <v>32.698173162784038</v>
      </c>
      <c r="AK3166"/>
      <c r="AL3166"/>
      <c r="AM3166"/>
      <c r="AN3166"/>
    </row>
    <row r="3167" spans="1:40" x14ac:dyDescent="0.35">
      <c r="A3167"/>
      <c r="B3167">
        <f t="shared" si="1680"/>
        <v>1233000</v>
      </c>
      <c r="C3167" s="237" t="str">
        <f t="shared" si="1648"/>
        <v>-2.12126678628022E-08+0.000838124262622742i</v>
      </c>
      <c r="D3167" s="208" t="str">
        <f t="shared" si="1649"/>
        <v>-2.51366136481624+0.00642561934677436i</v>
      </c>
      <c r="E3167" t="str">
        <f t="shared" si="1650"/>
        <v>20500</v>
      </c>
      <c r="F3167" t="str">
        <f t="shared" si="1651"/>
        <v>0.327868852459016</v>
      </c>
      <c r="G3167" t="str">
        <f t="shared" si="1646"/>
        <v>0.327868852459016</v>
      </c>
      <c r="H3167" t="str">
        <f t="shared" si="1652"/>
        <v>3.84968483706629+0.128179367800256i</v>
      </c>
      <c r="I3167" t="str">
        <f t="shared" si="1653"/>
        <v>4841.97967734527i</v>
      </c>
      <c r="J3167" t="str">
        <f t="shared" si="1647"/>
        <v>-31733.8368762682+1059.27021005347i</v>
      </c>
      <c r="K3167" t="str">
        <f t="shared" si="1654"/>
        <v>0.00508745901798519-0.152411153508501i</v>
      </c>
      <c r="L3167" t="str">
        <f t="shared" si="1655"/>
        <v>0.001064216248434-0.0270280616133482i</v>
      </c>
      <c r="M3167" t="str">
        <f t="shared" si="1656"/>
        <v>0.00615167526641919-0.179439215121849i</v>
      </c>
      <c r="N3167" t="str">
        <f t="shared" si="1657"/>
        <v>-15.3795726881831i</v>
      </c>
      <c r="O3167" t="str">
        <f t="shared" si="1658"/>
        <v>-0.946562639474856-0.322520029688691i</v>
      </c>
      <c r="P3167" t="str">
        <f t="shared" si="1659"/>
        <v>1.94656263947486+0.322520029688691i</v>
      </c>
      <c r="Q3167" t="str">
        <f t="shared" si="1660"/>
        <v>-1.94656263947486+15.0570526584944i</v>
      </c>
      <c r="R3167" t="str">
        <f t="shared" si="1661"/>
        <v>0.00462940007452605-0.12987761290719i</v>
      </c>
      <c r="S3167" t="str">
        <f t="shared" si="1662"/>
        <v>1.66548085167711i</v>
      </c>
      <c r="T3167" t="str">
        <f t="shared" si="1663"/>
        <v>0.216308677358457+0.00771017717887572i</v>
      </c>
      <c r="U3167" t="str">
        <f t="shared" si="1664"/>
        <v>0.00005-0.000115249495345191i</v>
      </c>
      <c r="V3167" t="str">
        <f t="shared" si="1665"/>
        <v>0.00002-0.00129079434786614i</v>
      </c>
      <c r="W3167" t="str">
        <f t="shared" si="1666"/>
        <v>0.0000422043844437302-0.000107192748522569i</v>
      </c>
      <c r="X3167" t="str">
        <f t="shared" si="1667"/>
        <v>0.0000422778588581223-0.000107124165269941i</v>
      </c>
      <c r="Y3167" t="str">
        <f t="shared" si="1668"/>
        <v>0.009+6.19773398700194i</v>
      </c>
      <c r="Z3167" t="str">
        <f t="shared" si="1669"/>
        <v>-0.000207296612240327-0.0000821618905323187i</v>
      </c>
      <c r="AA3167" t="str">
        <f t="shared" si="1670"/>
        <v>0.00282492758290296-1.93622086676051i</v>
      </c>
      <c r="AB3167" t="str">
        <f t="shared" si="1671"/>
        <v>0.722990841631887+0.0257705218105915i</v>
      </c>
      <c r="AC3167" t="str">
        <f t="shared" si="1672"/>
        <v>1.00907184708529-0.129574377281086i</v>
      </c>
      <c r="AD3167" t="str">
        <f t="shared" si="1673"/>
        <v>0.701642145819524+0.115636330818631i</v>
      </c>
      <c r="AE3167" t="str">
        <f t="shared" si="1674"/>
        <v>-0.000135947140279141-0.0000816192648082888i</v>
      </c>
      <c r="AF3167" t="str">
        <f t="shared" si="1675"/>
        <v>-6.36334620188253-0.121753748453482i</v>
      </c>
      <c r="AG3167" t="str">
        <f t="shared" si="1676"/>
        <v>1.00081768402507-0.0049167111480954i</v>
      </c>
      <c r="AH3167" t="str">
        <f t="shared" si="1677"/>
        <v>0.000851791367429309+0.000539670444849321i</v>
      </c>
      <c r="AI3167">
        <f t="shared" si="1678"/>
        <v>-59.927675707498352</v>
      </c>
      <c r="AJ3167">
        <f t="shared" si="1679"/>
        <v>32.3571679293103</v>
      </c>
      <c r="AK3167"/>
      <c r="AL3167"/>
      <c r="AM3167"/>
      <c r="AN3167"/>
    </row>
    <row r="3168" spans="1:40" x14ac:dyDescent="0.35">
      <c r="A3168"/>
      <c r="B3168">
        <f t="shared" si="1680"/>
        <v>1234000</v>
      </c>
      <c r="C3168" s="237" t="str">
        <f t="shared" si="1648"/>
        <v>-2.11783014563759E-08+0.000837445069542069i</v>
      </c>
      <c r="D3168" s="208" t="str">
        <f t="shared" si="1649"/>
        <v>-2.51366136455276+0.00642041219982253i</v>
      </c>
      <c r="E3168" t="str">
        <f t="shared" si="1650"/>
        <v>20500</v>
      </c>
      <c r="F3168" t="str">
        <f t="shared" si="1651"/>
        <v>0.327868852459016</v>
      </c>
      <c r="G3168" t="str">
        <f t="shared" si="1646"/>
        <v>0.327868852459016</v>
      </c>
      <c r="H3168" t="str">
        <f t="shared" si="1652"/>
        <v>3.84969227292062+0.128075761130178i</v>
      </c>
      <c r="I3168" t="str">
        <f t="shared" si="1653"/>
        <v>4845.90666816226i</v>
      </c>
      <c r="J3168" t="str">
        <f t="shared" si="1647"/>
        <v>-31785.3335604997+1060.12930998052i</v>
      </c>
      <c r="K3168" t="str">
        <f t="shared" si="1654"/>
        <v>0.00507922552280585-0.152287910494951i</v>
      </c>
      <c r="L3168" t="str">
        <f t="shared" si="1655"/>
        <v>0.00106249478811125-0.0270062265348516i</v>
      </c>
      <c r="M3168" t="str">
        <f t="shared" si="1656"/>
        <v>0.0061417203109171-0.179294137029803i</v>
      </c>
      <c r="N3168" t="str">
        <f t="shared" si="1657"/>
        <v>-15.3920459831451i</v>
      </c>
      <c r="O3168" t="str">
        <f t="shared" si="1658"/>
        <v>-0.950511789007429-0.310688491833697i</v>
      </c>
      <c r="P3168" t="str">
        <f t="shared" si="1659"/>
        <v>1.95051178900743+0.310688491833697i</v>
      </c>
      <c r="Q3168" t="str">
        <f t="shared" si="1660"/>
        <v>-1.95051178900743+15.0813574913114i</v>
      </c>
      <c r="R3168" t="str">
        <f t="shared" si="1661"/>
        <v>0.00381016633055976-0.129825419527471i</v>
      </c>
      <c r="S3168" t="str">
        <f t="shared" si="1662"/>
        <v>1.66683160662576i</v>
      </c>
      <c r="T3168" t="str">
        <f t="shared" si="1663"/>
        <v>0.216397112611838+0.0063509056662783i</v>
      </c>
      <c r="U3168" t="str">
        <f t="shared" si="1664"/>
        <v>0.00005-0.000115156100292237i</v>
      </c>
      <c r="V3168" t="str">
        <f t="shared" si="1665"/>
        <v>0.00002-0.00128974832327306i</v>
      </c>
      <c r="W3168" t="str">
        <f t="shared" si="1666"/>
        <v>0.0000422042724330988-0.000107108130498316i</v>
      </c>
      <c r="X3168" t="str">
        <f t="shared" si="1667"/>
        <v>0.000042277609674527-0.000107039601678282i</v>
      </c>
      <c r="Y3168" t="str">
        <f t="shared" si="1668"/>
        <v>0.009+6.20276053524769i</v>
      </c>
      <c r="Z3168" t="str">
        <f t="shared" si="1669"/>
        <v>-0.00020696511601327-0.0000820943411535518i</v>
      </c>
      <c r="AA3168" t="str">
        <f t="shared" si="1670"/>
        <v>0.00282035072534805-1.93465175928806i</v>
      </c>
      <c r="AB3168" t="str">
        <f t="shared" si="1671"/>
        <v>0.723286427916509+0.0212272881923188i</v>
      </c>
      <c r="AC3168" t="str">
        <f t="shared" si="1672"/>
        <v>1.00824815126287-0.129550643851623i</v>
      </c>
      <c r="AD3168" t="str">
        <f t="shared" si="1673"/>
        <v>0.703056862876735+0.111389995906892i</v>
      </c>
      <c r="AE3168" t="str">
        <f t="shared" si="1674"/>
        <v>-0.000136363756864136-0.0000807708333769362i</v>
      </c>
      <c r="AF3168" t="str">
        <f t="shared" si="1675"/>
        <v>-6.36335363747338-0.121655348930355i</v>
      </c>
      <c r="AG3168" t="str">
        <f t="shared" si="1676"/>
        <v>1.0007872910609-0.00492267885679353i</v>
      </c>
      <c r="AH3168" t="str">
        <f t="shared" si="1677"/>
        <v>0.000854601355827131+0.000534348996630513i</v>
      </c>
      <c r="AI3168">
        <f t="shared" si="1678"/>
        <v>-59.931608697203124</v>
      </c>
      <c r="AJ3168">
        <f t="shared" si="1679"/>
        <v>32.016140264906426</v>
      </c>
      <c r="AK3168"/>
      <c r="AL3168"/>
      <c r="AM3168"/>
      <c r="AN3168"/>
    </row>
    <row r="3169" spans="1:40" x14ac:dyDescent="0.35">
      <c r="A3169"/>
      <c r="B3169">
        <f t="shared" si="1680"/>
        <v>1235000</v>
      </c>
      <c r="C3169" s="237" t="str">
        <f t="shared" si="1648"/>
        <v>-2.11440184972962E-08+0.000836766976369218i</v>
      </c>
      <c r="D3169" s="208" t="str">
        <f t="shared" si="1649"/>
        <v>-2.51366136428993+0.00641521348549734i</v>
      </c>
      <c r="E3169" t="str">
        <f t="shared" si="1650"/>
        <v>20500</v>
      </c>
      <c r="F3169" t="str">
        <f t="shared" si="1651"/>
        <v>0.327868852459016</v>
      </c>
      <c r="G3169" t="str">
        <f t="shared" si="1646"/>
        <v>0.327868852459016</v>
      </c>
      <c r="H3169" t="str">
        <f t="shared" si="1652"/>
        <v>3.8496996907503+0.127972321598948i</v>
      </c>
      <c r="I3169" t="str">
        <f t="shared" si="1653"/>
        <v>4849.83365897924i</v>
      </c>
      <c r="J3169" t="str">
        <f t="shared" si="1647"/>
        <v>-31836.871993158+1060.98840990757i</v>
      </c>
      <c r="K3169" t="str">
        <f t="shared" si="1654"/>
        <v>0.00507101199201059-0.152164866418734i</v>
      </c>
      <c r="L3169" t="str">
        <f t="shared" si="1655"/>
        <v>0.00106077749917745-0.0269844266528258i</v>
      </c>
      <c r="M3169" t="str">
        <f t="shared" si="1656"/>
        <v>0.00613178949118804-0.17914929307156i</v>
      </c>
      <c r="N3169" t="str">
        <f t="shared" si="1657"/>
        <v>-15.4045192781071i</v>
      </c>
      <c r="O3169" t="str">
        <f t="shared" si="1658"/>
        <v>-0.954313056898778-0.298808616730693i</v>
      </c>
      <c r="P3169" t="str">
        <f t="shared" si="1659"/>
        <v>1.95431305689878+0.298808616730693i</v>
      </c>
      <c r="Q3169" t="str">
        <f t="shared" si="1660"/>
        <v>-1.95431305689878+15.1057106613764i</v>
      </c>
      <c r="R3169" t="str">
        <f t="shared" si="1661"/>
        <v>0.00299298057603683-0.129762996383182i</v>
      </c>
      <c r="S3169" t="str">
        <f t="shared" si="1662"/>
        <v>1.6681823615744i</v>
      </c>
      <c r="T3169" t="str">
        <f t="shared" si="1663"/>
        <v>0.216468341751467+0.00499283740547943i</v>
      </c>
      <c r="U3169" t="str">
        <f t="shared" si="1664"/>
        <v>0.00005-0.000115062856486333i</v>
      </c>
      <c r="V3169" t="str">
        <f t="shared" si="1665"/>
        <v>0.00002-0.00128870399264693i</v>
      </c>
      <c r="W3169" t="str">
        <f t="shared" si="1666"/>
        <v>0.0000422041603325603-0.000107023651310286i</v>
      </c>
      <c r="X3169" t="str">
        <f t="shared" si="1667"/>
        <v>0.0000422773607343812-0.00010695517683343i</v>
      </c>
      <c r="Y3169" t="str">
        <f t="shared" si="1668"/>
        <v>0.009+6.20778708349343i</v>
      </c>
      <c r="Z3169" t="str">
        <f t="shared" si="1669"/>
        <v>-0.000206634424693321-0.0000820269028151441i</v>
      </c>
      <c r="AA3169" t="str">
        <f t="shared" si="1670"/>
        <v>0.0028157849817754-1.93308519299389i</v>
      </c>
      <c r="AB3169" t="str">
        <f t="shared" si="1671"/>
        <v>0.723524504429379+0.0166880763268539i</v>
      </c>
      <c r="AC3169" t="str">
        <f t="shared" si="1672"/>
        <v>1.00742615702956-0.129516575717425i</v>
      </c>
      <c r="AD3169" t="str">
        <f t="shared" si="1673"/>
        <v>0.704418730590036+0.107126440415547i</v>
      </c>
      <c r="AE3169" t="str">
        <f t="shared" si="1674"/>
        <v>-0.000136769909021774-0.0000799172971399861i</v>
      </c>
      <c r="AF3169" t="str">
        <f t="shared" si="1675"/>
        <v>-6.36336105504023-0.121557108113451i</v>
      </c>
      <c r="AG3169" t="str">
        <f t="shared" si="1676"/>
        <v>1.00075682625929-0.00492826717735166i</v>
      </c>
      <c r="AH3169" t="str">
        <f t="shared" si="1677"/>
        <v>0.000857345917063925+0.000528992844928976i</v>
      </c>
      <c r="AI3169">
        <f t="shared" si="1678"/>
        <v>-59.935872523799333</v>
      </c>
      <c r="AJ3169">
        <f t="shared" si="1679"/>
        <v>31.675089880263929</v>
      </c>
      <c r="AK3169"/>
      <c r="AL3169"/>
      <c r="AM3169"/>
      <c r="AN3169"/>
    </row>
    <row r="3170" spans="1:40" x14ac:dyDescent="0.35">
      <c r="A3170"/>
      <c r="B3170">
        <f t="shared" si="1680"/>
        <v>1236000</v>
      </c>
      <c r="C3170" s="237" t="str">
        <f t="shared" si="1648"/>
        <v>-2.11098187156161E-08+0.000836089980434507i</v>
      </c>
      <c r="D3170" s="208" t="str">
        <f t="shared" si="1649"/>
        <v>-2.51366136402774+0.00641002318333122i</v>
      </c>
      <c r="E3170" t="str">
        <f t="shared" si="1650"/>
        <v>20500</v>
      </c>
      <c r="F3170" t="str">
        <f t="shared" si="1651"/>
        <v>0.327868852459016</v>
      </c>
      <c r="G3170" t="str">
        <f t="shared" si="1646"/>
        <v>0.327868852459016</v>
      </c>
      <c r="H3170" t="str">
        <f t="shared" si="1652"/>
        <v>3.8497070906135+0.127869048802967i</v>
      </c>
      <c r="I3170" t="str">
        <f t="shared" si="1653"/>
        <v>4853.76064979623i</v>
      </c>
      <c r="J3170" t="str">
        <f t="shared" si="1647"/>
        <v>-31888.4521742428+1061.84750983462i</v>
      </c>
      <c r="K3170" t="str">
        <f t="shared" si="1654"/>
        <v>0.0050628183611286-0.152042020799081i</v>
      </c>
      <c r="L3170" t="str">
        <f t="shared" si="1655"/>
        <v>0.00105906436817308-0.0269626618823709i</v>
      </c>
      <c r="M3170" t="str">
        <f t="shared" si="1656"/>
        <v>0.00612188272930168-0.179004682681452i</v>
      </c>
      <c r="N3170" t="str">
        <f t="shared" si="1657"/>
        <v>-15.4169925730692i</v>
      </c>
      <c r="O3170" t="str">
        <f t="shared" si="1658"/>
        <v>-0.957965851743605-0.286882252663265i</v>
      </c>
      <c r="P3170" t="str">
        <f t="shared" si="1659"/>
        <v>1.95796585174361+0.286882252663265i</v>
      </c>
      <c r="Q3170" t="str">
        <f t="shared" si="1660"/>
        <v>-1.95796585174361+15.1301103204059i</v>
      </c>
      <c r="R3170" t="str">
        <f t="shared" si="1661"/>
        <v>0.00217796532556532-0.12969041149891i</v>
      </c>
      <c r="S3170" t="str">
        <f t="shared" si="1662"/>
        <v>1.66953311652304i</v>
      </c>
      <c r="T3170" t="str">
        <f t="shared" si="1663"/>
        <v>0.216522436892931+0.00363618523767019i</v>
      </c>
      <c r="U3170" t="str">
        <f t="shared" si="1664"/>
        <v>0.0000499999999999999-0.000114969763560373i</v>
      </c>
      <c r="V3170" t="str">
        <f t="shared" si="1665"/>
        <v>0.00002-0.00128766135187618i</v>
      </c>
      <c r="W3170" t="str">
        <f t="shared" si="1666"/>
        <v>0.0000422040481421165-0.000106939310621452i</v>
      </c>
      <c r="X3170" t="str">
        <f t="shared" si="1667"/>
        <v>0.0000422771120366091-0.000106870890398576i</v>
      </c>
      <c r="Y3170" t="str">
        <f t="shared" si="1668"/>
        <v>0.009+6.21281363173917i</v>
      </c>
      <c r="Z3170" t="str">
        <f t="shared" si="1669"/>
        <v>-0.00020630453567657-0.0000819595752416941i</v>
      </c>
      <c r="AA3170" t="str">
        <f t="shared" si="1670"/>
        <v>0.00281123031622952-1.93152116170972i</v>
      </c>
      <c r="AB3170" t="str">
        <f t="shared" si="1671"/>
        <v>0.723705312209875+0.0121535976153008i</v>
      </c>
      <c r="AC3170" t="str">
        <f t="shared" si="1672"/>
        <v>1.00660598993649-0.12947223686767i</v>
      </c>
      <c r="AD3170" t="str">
        <f t="shared" si="1673"/>
        <v>0.705727540192162+0.102846319114026i</v>
      </c>
      <c r="AE3170" t="str">
        <f t="shared" si="1674"/>
        <v>-0.000137165551863754-0.0000790587915413787i</v>
      </c>
      <c r="AF3170" t="str">
        <f t="shared" si="1675"/>
        <v>-6.36336845464124-0.121459025619636i</v>
      </c>
      <c r="AG3170" t="str">
        <f t="shared" si="1676"/>
        <v>1.00072629437203-0.00493347556400413i</v>
      </c>
      <c r="AH3170" t="str">
        <f t="shared" si="1677"/>
        <v>0.000860024729090632+0.000523602835627131i</v>
      </c>
      <c r="AI3170">
        <f t="shared" si="1678"/>
        <v>-59.940466575254831</v>
      </c>
      <c r="AJ3170">
        <f t="shared" si="1679"/>
        <v>31.334016489933127</v>
      </c>
      <c r="AK3170"/>
      <c r="AL3170"/>
      <c r="AM3170"/>
      <c r="AN3170"/>
    </row>
    <row r="3171" spans="1:40" x14ac:dyDescent="0.35">
      <c r="A3171"/>
      <c r="B3171">
        <f t="shared" si="1680"/>
        <v>1237000</v>
      </c>
      <c r="C3171" s="237" t="str">
        <f t="shared" si="1648"/>
        <v>-2.10757018424796E-08+0.000835414079076892i</v>
      </c>
      <c r="D3171" s="208" t="str">
        <f t="shared" si="1649"/>
        <v>-2.51366136376617+0.00640484127292284i</v>
      </c>
      <c r="E3171" t="str">
        <f t="shared" si="1650"/>
        <v>20500</v>
      </c>
      <c r="F3171" t="str">
        <f t="shared" si="1651"/>
        <v>0.327868852459016</v>
      </c>
      <c r="G3171" t="str">
        <f t="shared" si="1646"/>
        <v>0.327868852459016</v>
      </c>
      <c r="H3171" t="str">
        <f t="shared" si="1652"/>
        <v>3.84971447256815+0.127765942339937i</v>
      </c>
      <c r="I3171" t="str">
        <f t="shared" si="1653"/>
        <v>4857.68764061322i</v>
      </c>
      <c r="J3171" t="str">
        <f t="shared" si="1647"/>
        <v>-31940.0741037542+1062.70660976167i</v>
      </c>
      <c r="K3171" t="str">
        <f t="shared" si="1654"/>
        <v>0.00505464456594885-0.151919373156766i</v>
      </c>
      <c r="L3171" t="str">
        <f t="shared" si="1655"/>
        <v>0.00105735538169287-0.0269409321388599i</v>
      </c>
      <c r="M3171" t="str">
        <f t="shared" si="1656"/>
        <v>0.00611199994764172-0.178860305295626i</v>
      </c>
      <c r="N3171" t="str">
        <f t="shared" si="1657"/>
        <v>-15.4294658680312i</v>
      </c>
      <c r="O3171" t="str">
        <f t="shared" si="1658"/>
        <v>-0.961469605236122-0.274911255148086i</v>
      </c>
      <c r="P3171" t="str">
        <f t="shared" si="1659"/>
        <v>1.96146960523612+0.274911255148086i</v>
      </c>
      <c r="Q3171" t="str">
        <f t="shared" si="1660"/>
        <v>-1.96146960523612+15.1545546128831i</v>
      </c>
      <c r="R3171" t="str">
        <f t="shared" si="1661"/>
        <v>0.00136524131832806-0.129607734094414i</v>
      </c>
      <c r="S3171" t="str">
        <f t="shared" si="1662"/>
        <v>1.67088387147169i</v>
      </c>
      <c r="T3171" t="str">
        <f t="shared" si="1663"/>
        <v>0.216559472516348+0.0022811596994611i</v>
      </c>
      <c r="U3171" t="str">
        <f t="shared" si="1664"/>
        <v>0.0000499999999999999-0.00011487682114844i</v>
      </c>
      <c r="V3171" t="str">
        <f t="shared" si="1665"/>
        <v>0.00002-0.00128662039686253i</v>
      </c>
      <c r="W3171" t="str">
        <f t="shared" si="1666"/>
        <v>0.0000422039358617697-0.000106855108095879i</v>
      </c>
      <c r="X3171" t="str">
        <f t="shared" si="1667"/>
        <v>0.0000422768635801386-0.000106786742038002i</v>
      </c>
      <c r="Y3171" t="str">
        <f t="shared" si="1668"/>
        <v>0.009+6.21784017998492i</v>
      </c>
      <c r="Z3171" t="str">
        <f t="shared" si="1669"/>
        <v>-0.000205975446369628-0.0000818923581587131i</v>
      </c>
      <c r="AA3171" t="str">
        <f t="shared" si="1670"/>
        <v>0.00280668669290019-1.92995965928723i</v>
      </c>
      <c r="AB3171" t="str">
        <f t="shared" si="1671"/>
        <v>0.723829100200591+0.00762455575592581i</v>
      </c>
      <c r="AC3171" t="str">
        <f t="shared" si="1672"/>
        <v>1.00578777379278-0.129417692559355i</v>
      </c>
      <c r="AD3171" t="str">
        <f t="shared" si="1673"/>
        <v>0.706983090954612+0.0985502892841625i</v>
      </c>
      <c r="AE3171" t="str">
        <f t="shared" si="1674"/>
        <v>-0.000137550642148452-0.0000781954523217705i</v>
      </c>
      <c r="AF3171" t="str">
        <f t="shared" si="1675"/>
        <v>-6.36337583633432-0.121361101067014i</v>
      </c>
      <c r="AG3171" t="str">
        <f t="shared" si="1676"/>
        <v>1.0006957001532-0.00493830352890939i</v>
      </c>
      <c r="AH3171" t="str">
        <f t="shared" si="1677"/>
        <v>0.000862637480080919+0.000518179817133086i</v>
      </c>
      <c r="AI3171">
        <f t="shared" si="1678"/>
        <v>-59.945390268754011</v>
      </c>
      <c r="AJ3171">
        <f t="shared" si="1679"/>
        <v>30.992919812363354</v>
      </c>
      <c r="AK3171"/>
      <c r="AL3171"/>
      <c r="AM3171"/>
      <c r="AN3171"/>
    </row>
    <row r="3172" spans="1:40" x14ac:dyDescent="0.35">
      <c r="A3172"/>
      <c r="B3172">
        <f t="shared" si="1680"/>
        <v>1238000</v>
      </c>
      <c r="C3172" s="237" t="str">
        <f t="shared" si="1648"/>
        <v>-2.10416676101158E-08+0.000834739269643924i</v>
      </c>
      <c r="D3172" s="208" t="str">
        <f t="shared" si="1649"/>
        <v>-2.51366136350524+0.00639966773393675i</v>
      </c>
      <c r="E3172" t="str">
        <f t="shared" si="1650"/>
        <v>20500</v>
      </c>
      <c r="F3172" t="str">
        <f t="shared" si="1651"/>
        <v>0.327868852459016</v>
      </c>
      <c r="G3172" t="str">
        <f t="shared" si="1646"/>
        <v>0.327868852459016</v>
      </c>
      <c r="H3172" t="str">
        <f t="shared" si="1652"/>
        <v>3.84972183667198+0.127663001808851i</v>
      </c>
      <c r="I3172" t="str">
        <f t="shared" si="1653"/>
        <v>4861.6146314302i</v>
      </c>
      <c r="J3172" t="str">
        <f t="shared" si="1647"/>
        <v>-31991.7377816923+1063.56570968872i</v>
      </c>
      <c r="K3172" t="str">
        <f t="shared" si="1654"/>
        <v>0.00504649054251901-0.151796923014103i</v>
      </c>
      <c r="L3172" t="str">
        <f t="shared" si="1655"/>
        <v>0.00105565052638548-0.0269192373379366i</v>
      </c>
      <c r="M3172" t="str">
        <f t="shared" si="1656"/>
        <v>0.00610214106890449-0.17871616035204i</v>
      </c>
      <c r="N3172" t="str">
        <f t="shared" si="1657"/>
        <v>-15.4419391629932i</v>
      </c>
      <c r="O3172" t="str">
        <f t="shared" si="1658"/>
        <v>-0.964823772258641-0.262897486645661i</v>
      </c>
      <c r="P3172" t="str">
        <f t="shared" si="1659"/>
        <v>1.96482377225864+0.262897486645661i</v>
      </c>
      <c r="Q3172" t="str">
        <f t="shared" si="1660"/>
        <v>-1.96482377225864+15.1790416763475i</v>
      </c>
      <c r="R3172" t="str">
        <f t="shared" si="1661"/>
        <v>0.000554927517229327-0.129515034542644i</v>
      </c>
      <c r="S3172" t="str">
        <f t="shared" si="1662"/>
        <v>1.67223462642033i</v>
      </c>
      <c r="T3172" t="str">
        <f t="shared" si="1663"/>
        <v>0.216579525404234+0.000927969009464345i</v>
      </c>
      <c r="U3172" t="str">
        <f t="shared" si="1664"/>
        <v>0.0000499999999999999-0.0001147840288858i</v>
      </c>
      <c r="V3172" t="str">
        <f t="shared" si="1665"/>
        <v>0.00002-0.00128558112352096i</v>
      </c>
      <c r="W3172" t="str">
        <f t="shared" si="1666"/>
        <v>0.0000422038234915223-0.000106771043398719i</v>
      </c>
      <c r="X3172" t="str">
        <f t="shared" si="1667"/>
        <v>0.0000422766153639029-0.000106702731417078i</v>
      </c>
      <c r="Y3172" t="str">
        <f t="shared" si="1668"/>
        <v>0.009+6.22286672823066i</v>
      </c>
      <c r="Z3172" t="str">
        <f t="shared" si="1669"/>
        <v>-0.000205647154189585-0.0000818252512926254i</v>
      </c>
      <c r="AA3172" t="str">
        <f t="shared" si="1670"/>
        <v>0.00280215407612179-1.92840067959796i</v>
      </c>
      <c r="AB3172" t="str">
        <f t="shared" si="1671"/>
        <v>0.723896125039663+0.00310164669930984i</v>
      </c>
      <c r="AC3172" t="str">
        <f t="shared" si="1672"/>
        <v>1.00497163066309-0.129353009275104i</v>
      </c>
      <c r="AD3172" t="str">
        <f t="shared" si="1673"/>
        <v>0.708185190217618+0.0942390106231474i</v>
      </c>
      <c r="AE3172" t="str">
        <f t="shared" si="1674"/>
        <v>-0.000137925138281656-0.0000773274154995648i</v>
      </c>
      <c r="AF3172" t="str">
        <f t="shared" si="1675"/>
        <v>-6.36338320017722-0.121263334074914i</v>
      </c>
      <c r="AG3172" t="str">
        <f t="shared" si="1676"/>
        <v>1.00066504835845-0.00494275064212621i</v>
      </c>
      <c r="AH3172" t="str">
        <f t="shared" si="1677"/>
        <v>0.000865183868448364+0.000512724640264816i</v>
      </c>
      <c r="AI3172">
        <f t="shared" si="1678"/>
        <v>-59.950643050482583</v>
      </c>
      <c r="AJ3172">
        <f t="shared" si="1679"/>
        <v>30.651799569922076</v>
      </c>
      <c r="AK3172"/>
      <c r="AL3172"/>
      <c r="AM3172"/>
      <c r="AN3172"/>
    </row>
    <row r="3173" spans="1:40" x14ac:dyDescent="0.35">
      <c r="A3173"/>
      <c r="B3173">
        <f t="shared" si="1680"/>
        <v>1239000</v>
      </c>
      <c r="C3173" s="237" t="str">
        <f t="shared" si="1648"/>
        <v>-2.10077157518341E-08+0.000834065549491716i</v>
      </c>
      <c r="D3173" s="208" t="str">
        <f t="shared" si="1649"/>
        <v>-2.51366136324495+0.00639450254610316i</v>
      </c>
      <c r="E3173" t="str">
        <f t="shared" si="1650"/>
        <v>20500</v>
      </c>
      <c r="F3173" t="str">
        <f t="shared" si="1651"/>
        <v>0.327868852459016</v>
      </c>
      <c r="G3173" t="str">
        <f t="shared" si="1646"/>
        <v>0.327868852459016</v>
      </c>
      <c r="H3173" t="str">
        <f t="shared" si="1652"/>
        <v>3.8497291829825+0.12756022680999i</v>
      </c>
      <c r="I3173" t="str">
        <f t="shared" si="1653"/>
        <v>4865.54162224719i</v>
      </c>
      <c r="J3173" t="str">
        <f t="shared" si="1647"/>
        <v>-32043.4432080569+1064.42480961577i</v>
      </c>
      <c r="K3173" t="str">
        <f t="shared" si="1654"/>
        <v>0.00503835622714429-0.151674669894942i</v>
      </c>
      <c r="L3173" t="str">
        <f t="shared" si="1655"/>
        <v>0.00105394978895328-0.0268975773955155i</v>
      </c>
      <c r="M3173" t="str">
        <f t="shared" si="1656"/>
        <v>0.00609230601609757-0.178572247290458i</v>
      </c>
      <c r="N3173" t="str">
        <f t="shared" si="1657"/>
        <v>-15.4544124579553i</v>
      </c>
      <c r="O3173" t="str">
        <f t="shared" si="1658"/>
        <v>-0.968027830966292-0.250842816270858i</v>
      </c>
      <c r="P3173" t="str">
        <f t="shared" si="1659"/>
        <v>1.96802783096629+0.250842816270858i</v>
      </c>
      <c r="Q3173" t="str">
        <f t="shared" si="1660"/>
        <v>-1.96802783096629+15.2035696416844i</v>
      </c>
      <c r="R3173" t="str">
        <f t="shared" si="1661"/>
        <v>-0.000252858891004742-0.129412384328284i</v>
      </c>
      <c r="S3173" t="str">
        <f t="shared" si="1662"/>
        <v>1.67358538136897i</v>
      </c>
      <c r="T3173" t="str">
        <f t="shared" si="1663"/>
        <v>0.216582674579919-0.000423180943534706i</v>
      </c>
      <c r="U3173" t="str">
        <f t="shared" si="1664"/>
        <v>0.0000499999999999999-0.000114691386408895i</v>
      </c>
      <c r="V3173" t="str">
        <f t="shared" si="1665"/>
        <v>0.00002-0.00128454352777962i</v>
      </c>
      <c r="W3173" t="str">
        <f t="shared" si="1666"/>
        <v>0.0000422037110313761-0.000106687116196203i</v>
      </c>
      <c r="X3173" t="str">
        <f t="shared" si="1667"/>
        <v>0.000042276367386839-0.00010661885820225i</v>
      </c>
      <c r="Y3173" t="str">
        <f t="shared" si="1668"/>
        <v>0.009+6.22789327647641i</v>
      </c>
      <c r="Z3173" t="str">
        <f t="shared" si="1669"/>
        <v>-0.000205319656563941-0.0000817582543707602i</v>
      </c>
      <c r="AA3173" t="str">
        <f t="shared" si="1670"/>
        <v>0.00279763243037258-1.92684421653322i</v>
      </c>
      <c r="AB3173" t="str">
        <f t="shared" si="1671"/>
        <v>0.723906650854932-0.00141444139118708i</v>
      </c>
      <c r="AC3173" t="str">
        <f t="shared" si="1672"/>
        <v>1.00415768086621-0.129278254681471i</v>
      </c>
      <c r="AD3173" t="str">
        <f t="shared" si="1673"/>
        <v>0.709333653418899+0.0899131451464435i</v>
      </c>
      <c r="AE3173" t="str">
        <f t="shared" si="1674"/>
        <v>-0.000138289000317056-0.0000764548173520146i</v>
      </c>
      <c r="AF3173" t="str">
        <f t="shared" si="1675"/>
        <v>-6.36339054622745-0.121165724263887i</v>
      </c>
      <c r="AG3173" t="str">
        <f t="shared" si="1676"/>
        <v>1.00063434374435-0.00494681653158154i</v>
      </c>
      <c r="AH3173" t="str">
        <f t="shared" si="1677"/>
        <v>0.000867663602862095+0.000507238158134483i</v>
      </c>
      <c r="AI3173">
        <f t="shared" si="1678"/>
        <v>-59.956224395423298</v>
      </c>
      <c r="AJ3173">
        <f t="shared" si="1679"/>
        <v>30.310655488936682</v>
      </c>
      <c r="AK3173"/>
      <c r="AL3173"/>
      <c r="AM3173"/>
      <c r="AN3173"/>
    </row>
    <row r="3174" spans="1:40" x14ac:dyDescent="0.35">
      <c r="A3174"/>
      <c r="B3174">
        <f t="shared" si="1680"/>
        <v>1240000</v>
      </c>
      <c r="C3174" s="237" t="str">
        <f t="shared" si="1648"/>
        <v>-2.09738460020189E-08+0.000833392915984914i</v>
      </c>
      <c r="D3174" s="208" t="str">
        <f t="shared" si="1649"/>
        <v>-2.51366136298528+0.00638934568921768i</v>
      </c>
      <c r="E3174" t="str">
        <f t="shared" si="1650"/>
        <v>20500</v>
      </c>
      <c r="F3174" t="str">
        <f t="shared" si="1651"/>
        <v>0.327868852459016</v>
      </c>
      <c r="G3174" t="str">
        <f t="shared" si="1646"/>
        <v>0.327868852459016</v>
      </c>
      <c r="H3174" t="str">
        <f t="shared" si="1652"/>
        <v>3.84973651155693+0.12745761694491i</v>
      </c>
      <c r="I3174" t="str">
        <f t="shared" si="1653"/>
        <v>4869.46861306418i</v>
      </c>
      <c r="J3174" t="str">
        <f t="shared" si="1647"/>
        <v>-32095.1903828482+1065.28390954282i</v>
      </c>
      <c r="K3174" t="str">
        <f t="shared" si="1654"/>
        <v>0.00503024155638596-0.151552613324657i</v>
      </c>
      <c r="L3174" t="str">
        <f t="shared" si="1655"/>
        <v>0.00105225315615207-0.02687595222778i</v>
      </c>
      <c r="M3174" t="str">
        <f t="shared" si="1656"/>
        <v>0.00608249471253803-0.178428565552437i</v>
      </c>
      <c r="N3174" t="str">
        <f t="shared" si="1657"/>
        <v>-15.4668857529173i</v>
      </c>
      <c r="O3174" t="str">
        <f t="shared" si="1658"/>
        <v>-0.971081282868142-0.238749119502382i</v>
      </c>
      <c r="P3174" t="str">
        <f t="shared" si="1659"/>
        <v>1.97108128286814+0.238749119502382i</v>
      </c>
      <c r="Q3174" t="str">
        <f t="shared" si="1660"/>
        <v>-1.97108128286814+15.2281366334149i</v>
      </c>
      <c r="R3174" t="str">
        <f t="shared" si="1661"/>
        <v>-0.00105800249486374-0.129299856006857i</v>
      </c>
      <c r="S3174" t="str">
        <f t="shared" si="1662"/>
        <v>1.67493613631762i</v>
      </c>
      <c r="T3174" t="str">
        <f t="shared" si="1663"/>
        <v>0.21656900124655-0.00177208661096148i</v>
      </c>
      <c r="U3174" t="str">
        <f t="shared" si="1664"/>
        <v>0.0000499999999999999-0.000114598893355339i</v>
      </c>
      <c r="V3174" t="str">
        <f t="shared" si="1665"/>
        <v>0.00002-0.0012835076055798i</v>
      </c>
      <c r="W3174" t="str">
        <f t="shared" si="1666"/>
        <v>0.0000422035984813339-0.000106603326155638i</v>
      </c>
      <c r="X3174" t="str">
        <f t="shared" si="1667"/>
        <v>0.000042276119647888-0.000106535122061039i</v>
      </c>
      <c r="Y3174" t="str">
        <f t="shared" si="1668"/>
        <v>0.009+6.23291982472215i</v>
      </c>
      <c r="Z3174" t="str">
        <f t="shared" si="1669"/>
        <v>-0.000204992950930565-0.0000816913671213503i</v>
      </c>
      <c r="AA3174" t="str">
        <f t="shared" si="1670"/>
        <v>0.00279312172027401-1.92529026400406i</v>
      </c>
      <c r="AB3174" t="str">
        <f t="shared" si="1671"/>
        <v>0.723860949060066-0.00592302817413324i</v>
      </c>
      <c r="AC3174" t="str">
        <f t="shared" si="1672"/>
        <v>1.00334604297443-0.129193497587765i</v>
      </c>
      <c r="AD3174" t="str">
        <f t="shared" si="1673"/>
        <v>0.710428304121394+0.0855733570903634i</v>
      </c>
      <c r="AE3174" t="str">
        <f t="shared" si="1674"/>
        <v>-0.000138642189956566-0.0000755777943963677i</v>
      </c>
      <c r="AF3174" t="str">
        <f t="shared" si="1675"/>
        <v>-6.36339787454221-0.121068271255692i</v>
      </c>
      <c r="AG3174" t="str">
        <f t="shared" si="1676"/>
        <v>1.00060359106765-0.0049505008830316i</v>
      </c>
      <c r="AH3174" t="str">
        <f t="shared" si="1677"/>
        <v>0.000870076402261514+0.000501721226032796i</v>
      </c>
      <c r="AI3174">
        <f t="shared" si="1678"/>
        <v>-59.962133807158693</v>
      </c>
      <c r="AJ3174">
        <f t="shared" si="1679"/>
        <v>29.969487299735388</v>
      </c>
      <c r="AK3174"/>
      <c r="AL3174"/>
      <c r="AM3174"/>
      <c r="AN3174"/>
    </row>
    <row r="3175" spans="1:40" x14ac:dyDescent="0.35">
      <c r="A3175"/>
      <c r="B3175">
        <f t="shared" si="1680"/>
        <v>1241000</v>
      </c>
      <c r="C3175" s="237" t="str">
        <f t="shared" si="1648"/>
        <v>-2.09400580961243E-08+0.000832721366496655i</v>
      </c>
      <c r="D3175" s="208" t="str">
        <f t="shared" si="1649"/>
        <v>-2.51366136272624+0.00638419714314102i</v>
      </c>
      <c r="E3175" t="str">
        <f t="shared" si="1650"/>
        <v>20500</v>
      </c>
      <c r="F3175" t="str">
        <f t="shared" si="1651"/>
        <v>0.327868852459016</v>
      </c>
      <c r="G3175" t="str">
        <f t="shared" si="1646"/>
        <v>0.327868852459016</v>
      </c>
      <c r="H3175" t="str">
        <f t="shared" si="1652"/>
        <v>3.84974382245229+0.127355171816449i</v>
      </c>
      <c r="I3175" t="str">
        <f t="shared" si="1653"/>
        <v>4873.39560388117i</v>
      </c>
      <c r="J3175" t="str">
        <f t="shared" si="1647"/>
        <v>-32146.9793060661+1066.14300946987i</v>
      </c>
      <c r="K3175" t="str">
        <f t="shared" si="1654"/>
        <v>0.00502214646706035-0.151430752830148i</v>
      </c>
      <c r="L3175" t="str">
        <f t="shared" si="1655"/>
        <v>0.0010505606147908-0.0268543617511816i</v>
      </c>
      <c r="M3175" t="str">
        <f t="shared" si="1656"/>
        <v>0.00607270708185115-0.17828511458133i</v>
      </c>
      <c r="N3175" t="str">
        <f t="shared" si="1657"/>
        <v>-15.4793590478793i</v>
      </c>
      <c r="O3175" t="str">
        <f t="shared" si="1658"/>
        <v>-0.973983652904904-0.226618277890422i</v>
      </c>
      <c r="P3175" t="str">
        <f t="shared" si="1659"/>
        <v>1.9739836529049+0.226618277890422i</v>
      </c>
      <c r="Q3175" t="str">
        <f t="shared" si="1660"/>
        <v>-1.9739836529049+15.2527407699889i</v>
      </c>
      <c r="R3175" t="str">
        <f t="shared" si="1661"/>
        <v>-0.00186038965630454-0.129177523164367i</v>
      </c>
      <c r="S3175" t="str">
        <f t="shared" si="1662"/>
        <v>1.67628689126626i</v>
      </c>
      <c r="T3175" t="str">
        <f t="shared" si="1663"/>
        <v>0.216538588726672-0.00311854679351064i</v>
      </c>
      <c r="U3175" t="str">
        <f t="shared" si="1664"/>
        <v>0.0000500000000000001-0.000114506549363917i</v>
      </c>
      <c r="V3175" t="str">
        <f t="shared" si="1665"/>
        <v>0.00002-0.00128247335287587i</v>
      </c>
      <c r="W3175" t="str">
        <f t="shared" si="1666"/>
        <v>0.0000422034858413973-0.000106519672945405i</v>
      </c>
      <c r="X3175" t="str">
        <f t="shared" si="1667"/>
        <v>0.0000422758721459955-0.000106451522662042i</v>
      </c>
      <c r="Y3175" t="str">
        <f t="shared" si="1668"/>
        <v>0.009+6.23794637296789i</v>
      </c>
      <c r="Z3175" t="str">
        <f t="shared" si="1669"/>
        <v>-0.000204667034737651-0.0000816245892735272i</v>
      </c>
      <c r="AA3175" t="str">
        <f t="shared" si="1670"/>
        <v>0.00278862191059001-1.92373881594113i</v>
      </c>
      <c r="AB3175" t="str">
        <f t="shared" si="1671"/>
        <v>0.723759298152616-0.0104234411603022i</v>
      </c>
      <c r="AC3175" t="str">
        <f t="shared" si="1672"/>
        <v>1.00253683381385-0.129098807905394i</v>
      </c>
      <c r="AD3175" t="str">
        <f t="shared" si="1673"/>
        <v>0.711468974039778+0.0812203128139888i</v>
      </c>
      <c r="AE3175" t="str">
        <f t="shared" si="1674"/>
        <v>-0.000138984670550451-0.0000746964833709581i</v>
      </c>
      <c r="AF3175" t="str">
        <f t="shared" si="1675"/>
        <v>-6.36340518517853-0.120970974673308i</v>
      </c>
      <c r="AG3175" t="str">
        <f t="shared" si="1676"/>
        <v>1.00057279508467-0.00495380344001433i</v>
      </c>
      <c r="AH3175" t="str">
        <f t="shared" si="1677"/>
        <v>0.000872421995869813+0.000496174701312728i</v>
      </c>
      <c r="AI3175">
        <f t="shared" si="1678"/>
        <v>-59.968370817685695</v>
      </c>
      <c r="AJ3175">
        <f t="shared" si="1679"/>
        <v>29.628294736661726</v>
      </c>
      <c r="AK3175"/>
      <c r="AL3175"/>
      <c r="AM3175"/>
      <c r="AN3175"/>
    </row>
    <row r="3176" spans="1:40" x14ac:dyDescent="0.35">
      <c r="A3176"/>
      <c r="B3176">
        <f t="shared" si="1680"/>
        <v>1242000</v>
      </c>
      <c r="C3176" s="237" t="str">
        <f t="shared" si="1648"/>
        <v>-2.09063517706688E-08+0.000832050898408534i</v>
      </c>
      <c r="D3176" s="208" t="str">
        <f t="shared" si="1649"/>
        <v>-2.51366136246782+0.00637905688779876i</v>
      </c>
      <c r="E3176" t="str">
        <f t="shared" si="1650"/>
        <v>20500</v>
      </c>
      <c r="F3176" t="str">
        <f t="shared" si="1651"/>
        <v>0.327868852459016</v>
      </c>
      <c r="G3176" t="str">
        <f t="shared" si="1646"/>
        <v>0.327868852459016</v>
      </c>
      <c r="H3176" t="str">
        <f t="shared" si="1652"/>
        <v>3.8497511157254+0.127252891028715i</v>
      </c>
      <c r="I3176" t="str">
        <f t="shared" si="1653"/>
        <v>4877.32259469815i</v>
      </c>
      <c r="J3176" t="str">
        <f t="shared" si="1647"/>
        <v>-32198.8099777106+1067.00210939693i</v>
      </c>
      <c r="K3176" t="str">
        <f t="shared" si="1654"/>
        <v>0.00501407089623753-0.151309087939827i</v>
      </c>
      <c r="L3176" t="str">
        <f t="shared" si="1655"/>
        <v>0.00104887215173137-0.0268328058824388i</v>
      </c>
      <c r="M3176" t="str">
        <f t="shared" si="1656"/>
        <v>0.0060629430479689-0.178141893822266i</v>
      </c>
      <c r="N3176" t="str">
        <f t="shared" si="1657"/>
        <v>-15.4918323428413i</v>
      </c>
      <c r="O3176" t="str">
        <f t="shared" si="1658"/>
        <v>-0.97673448952274-0.214452178764294i</v>
      </c>
      <c r="P3176" t="str">
        <f t="shared" si="1659"/>
        <v>1.97673448952274+0.214452178764294i</v>
      </c>
      <c r="Q3176" t="str">
        <f t="shared" si="1660"/>
        <v>-1.97673448952274+15.277380164077i</v>
      </c>
      <c r="R3176" t="str">
        <f t="shared" si="1661"/>
        <v>-0.00265990850812547-0.129045460377523i</v>
      </c>
      <c r="S3176" t="str">
        <f t="shared" si="1662"/>
        <v>1.6776376462149i</v>
      </c>
      <c r="T3176" t="str">
        <f t="shared" si="1663"/>
        <v>0.216491522402466-0.0044623626487186i</v>
      </c>
      <c r="U3176" t="str">
        <f t="shared" si="1664"/>
        <v>0.0000500000000000001-0.000114414354074574i</v>
      </c>
      <c r="V3176" t="str">
        <f t="shared" si="1665"/>
        <v>0.00002-0.00128144076563523i</v>
      </c>
      <c r="W3176" t="str">
        <f t="shared" si="1666"/>
        <v>0.0000422033731115689-0.000106436156234953i</v>
      </c>
      <c r="X3176" t="str">
        <f t="shared" si="1667"/>
        <v>0.0000422756248801114-0.00010636805967492i</v>
      </c>
      <c r="Y3176" t="str">
        <f t="shared" si="1668"/>
        <v>0.009+6.24297292121364i</v>
      </c>
      <c r="Z3176" t="str">
        <f t="shared" si="1669"/>
        <v>-0.000204341905443659-0.0000815579205573185i</v>
      </c>
      <c r="AA3176" t="str">
        <f t="shared" si="1670"/>
        <v>0.00278413296622633-1.92218986629465i</v>
      </c>
      <c r="AB3176" t="str">
        <f t="shared" si="1671"/>
        <v>0.723601983514268-0.0149150157379834i</v>
      </c>
      <c r="AC3176" t="str">
        <f t="shared" si="1672"/>
        <v>1.00173016846549-0.128994256607759i</v>
      </c>
      <c r="AD3176" t="str">
        <f t="shared" si="1673"/>
        <v>0.712455503065928+0.0768546807011386i</v>
      </c>
      <c r="AE3176" t="str">
        <f t="shared" si="1674"/>
        <v>-0.000139316407097231-0.0000738110212164101i</v>
      </c>
      <c r="AF3176" t="str">
        <f t="shared" si="1675"/>
        <v>-6.36341247819322-0.120873834140916i</v>
      </c>
      <c r="AG3176" t="str">
        <f t="shared" si="1676"/>
        <v>1.00054196055057-0.00495672400379511i</v>
      </c>
      <c r="AH3176" t="str">
        <f t="shared" si="1677"/>
        <v>0.000874700123206202+0.000490599443273701i</v>
      </c>
      <c r="AI3176">
        <f t="shared" si="1678"/>
        <v>-59.974934987237773</v>
      </c>
      <c r="AJ3176">
        <f t="shared" si="1679"/>
        <v>29.287077538118801</v>
      </c>
      <c r="AK3176"/>
      <c r="AL3176"/>
      <c r="AM3176"/>
      <c r="AN3176"/>
    </row>
    <row r="3177" spans="1:40" x14ac:dyDescent="0.35">
      <c r="A3177"/>
      <c r="B3177">
        <f t="shared" si="1680"/>
        <v>1243000</v>
      </c>
      <c r="C3177" s="237" t="str">
        <f t="shared" si="1648"/>
        <v>-2.08727267632307E-08+0.000831381509110579i</v>
      </c>
      <c r="D3177" s="208" t="str">
        <f t="shared" si="1649"/>
        <v>-2.51366136221003+0.00637392490318111i</v>
      </c>
      <c r="E3177" t="str">
        <f t="shared" si="1650"/>
        <v>20500</v>
      </c>
      <c r="F3177" t="str">
        <f t="shared" si="1651"/>
        <v>0.327868852459016</v>
      </c>
      <c r="G3177" t="str">
        <f t="shared" si="1646"/>
        <v>0.327868852459016</v>
      </c>
      <c r="H3177" t="str">
        <f t="shared" si="1652"/>
        <v>3.84975839143281+0.12715077418708i</v>
      </c>
      <c r="I3177" t="str">
        <f t="shared" si="1653"/>
        <v>4881.24958551514i</v>
      </c>
      <c r="J3177" t="str">
        <f t="shared" si="1647"/>
        <v>-32250.6823977818+1067.86120932398i</v>
      </c>
      <c r="K3177" t="str">
        <f t="shared" si="1654"/>
        <v>0.00500601478123993-0.151187618183618i</v>
      </c>
      <c r="L3177" t="str">
        <f t="shared" si="1655"/>
        <v>0.00104718775388836-0.0268112845385363i</v>
      </c>
      <c r="M3177" t="str">
        <f t="shared" si="1656"/>
        <v>0.00605320253512829-0.177998902722154i</v>
      </c>
      <c r="N3177" t="str">
        <f t="shared" si="1657"/>
        <v>-15.5043056378034i</v>
      </c>
      <c r="O3177" t="str">
        <f t="shared" si="1658"/>
        <v>-0.979333364743566-0.202252714938625i</v>
      </c>
      <c r="P3177" t="str">
        <f t="shared" si="1659"/>
        <v>1.97933336474357+0.202252714938625i</v>
      </c>
      <c r="Q3177" t="str">
        <f t="shared" si="1660"/>
        <v>-1.97933336474357+15.3020529228648i</v>
      </c>
      <c r="R3177" t="str">
        <f t="shared" si="1661"/>
        <v>-0.00345644895058764-0.128903743174537i</v>
      </c>
      <c r="S3177" t="str">
        <f t="shared" si="1662"/>
        <v>1.67898840116355i</v>
      </c>
      <c r="T3177" t="str">
        <f t="shared" si="1663"/>
        <v>0.216427889656613-0.00580333769725057i</v>
      </c>
      <c r="U3177" t="str">
        <f t="shared" si="1664"/>
        <v>0.0000500000000000001-0.000114322307128416i</v>
      </c>
      <c r="V3177" t="str">
        <f t="shared" si="1665"/>
        <v>0.00002-0.00128040983983826i</v>
      </c>
      <c r="W3177" t="str">
        <f t="shared" si="1666"/>
        <v>0.0000422032602918502-0.000106352775694793i</v>
      </c>
      <c r="X3177" t="str">
        <f t="shared" si="1667"/>
        <v>0.0000422753778491896-0.000106284732770399i</v>
      </c>
      <c r="Y3177" t="str">
        <f t="shared" si="1668"/>
        <v>0.009+6.24799946945938i</v>
      </c>
      <c r="Z3177" t="str">
        <f t="shared" si="1669"/>
        <v>-0.000204017560517268-0.0000814913607036431i</v>
      </c>
      <c r="AA3177" t="str">
        <f t="shared" si="1670"/>
        <v>0.00277965485222983-1.92064340903428i</v>
      </c>
      <c r="AB3177" t="str">
        <f t="shared" si="1671"/>
        <v>0.723389297213185-0.0193970951939955i</v>
      </c>
      <c r="AC3177" t="str">
        <f t="shared" si="1672"/>
        <v>1.00092616026725-0.128879915690699i</v>
      </c>
      <c r="AD3177" t="str">
        <f t="shared" si="1673"/>
        <v>0.713387739293158+0.0724771310618114i</v>
      </c>
      <c r="AE3177" t="str">
        <f t="shared" si="1674"/>
        <v>-0.000139637366243396-0.0000729215450568163i</v>
      </c>
      <c r="AF3177" t="str">
        <f t="shared" si="1675"/>
        <v>-6.36341975364284-0.120776849283899i</v>
      </c>
      <c r="AG3177" t="str">
        <f t="shared" si="1676"/>
        <v>1.00051109221869-0.00495926243330386i</v>
      </c>
      <c r="AH3177" t="str">
        <f t="shared" si="1677"/>
        <v>0.000876910534096969+0.000484996313045305i</v>
      </c>
      <c r="AI3177">
        <f t="shared" si="1678"/>
        <v>-59.98182590411777</v>
      </c>
      <c r="AJ3177">
        <f t="shared" si="1679"/>
        <v>28.945835446593389</v>
      </c>
      <c r="AK3177"/>
      <c r="AL3177"/>
      <c r="AM3177"/>
      <c r="AN3177"/>
    </row>
    <row r="3178" spans="1:40" x14ac:dyDescent="0.35">
      <c r="A3178"/>
      <c r="B3178">
        <f t="shared" si="1680"/>
        <v>1244000</v>
      </c>
      <c r="C3178" s="237" t="str">
        <f t="shared" si="1648"/>
        <v>-2.08391828124422E-08+0.000830713196001203i</v>
      </c>
      <c r="D3178" s="208" t="str">
        <f t="shared" si="1649"/>
        <v>-2.51366136195286+0.00636880116934256i</v>
      </c>
      <c r="E3178" t="str">
        <f t="shared" si="1650"/>
        <v>20500</v>
      </c>
      <c r="F3178" t="str">
        <f t="shared" si="1651"/>
        <v>0.327868852459016</v>
      </c>
      <c r="G3178" t="str">
        <f t="shared" si="1646"/>
        <v>0.327868852459016</v>
      </c>
      <c r="H3178" t="str">
        <f t="shared" si="1652"/>
        <v>3.84976564963087+0.127048820898178i</v>
      </c>
      <c r="I3178" t="str">
        <f t="shared" si="1653"/>
        <v>4885.17657633213i</v>
      </c>
      <c r="J3178" t="str">
        <f t="shared" si="1647"/>
        <v>-32302.5965662795+1068.72030925103i</v>
      </c>
      <c r="K3178" t="str">
        <f t="shared" si="1654"/>
        <v>0.00499797805964149-0.151066343092946i</v>
      </c>
      <c r="L3178" t="str">
        <f t="shared" si="1655"/>
        <v>0.00104550740822871-0.0267897976367232i</v>
      </c>
      <c r="M3178" t="str">
        <f t="shared" si="1656"/>
        <v>0.0060434854678702-0.177856140729669i</v>
      </c>
      <c r="N3178" t="str">
        <f t="shared" si="1657"/>
        <v>-15.5167789327654i</v>
      </c>
      <c r="O3178" t="str">
        <f t="shared" si="1658"/>
        <v>-0.981779874231554-0.190021784419243i</v>
      </c>
      <c r="P3178" t="str">
        <f t="shared" si="1659"/>
        <v>1.98177987423155+0.190021784419243i</v>
      </c>
      <c r="Q3178" t="str">
        <f t="shared" si="1660"/>
        <v>-1.98177987423155+15.3267571483462i</v>
      </c>
      <c r="R3178" t="str">
        <f t="shared" si="1661"/>
        <v>-0.00424990264723696-0.128752447996525i</v>
      </c>
      <c r="S3178" t="str">
        <f t="shared" si="1662"/>
        <v>1.68033915611219i</v>
      </c>
      <c r="T3178" t="str">
        <f t="shared" si="1663"/>
        <v>0.216347779813859-0.00714127782781712i</v>
      </c>
      <c r="U3178" t="str">
        <f t="shared" si="1664"/>
        <v>0.0000500000000000001-0.000114230408167702i</v>
      </c>
      <c r="V3178" t="str">
        <f t="shared" si="1665"/>
        <v>0.00002-0.00127938057147826i</v>
      </c>
      <c r="W3178" t="str">
        <f t="shared" si="1666"/>
        <v>0.0000422031473822443-0.000106269530996498i</v>
      </c>
      <c r="X3178" t="str">
        <f t="shared" si="1667"/>
        <v>0.000042275131052189-0.000106201541620263i</v>
      </c>
      <c r="Y3178" t="str">
        <f t="shared" si="1668"/>
        <v>0.009+6.25302601770512i</v>
      </c>
      <c r="Z3178" t="str">
        <f t="shared" si="1669"/>
        <v>-0.00020369399743733-0.0000814249094443093i</v>
      </c>
      <c r="AA3178" t="str">
        <f t="shared" si="1670"/>
        <v>0.00277518753378784-1.91909943814911i</v>
      </c>
      <c r="AB3178" t="str">
        <f t="shared" si="1671"/>
        <v>0.723121537808694-0.02386903073012i</v>
      </c>
      <c r="AC3178" t="str">
        <f t="shared" si="1672"/>
        <v>1.00012492081663-0.128755858133507i</v>
      </c>
      <c r="AD3178" t="str">
        <f t="shared" si="1673"/>
        <v>0.714265539039384+0.0680883360335476i</v>
      </c>
      <c r="AE3178" t="str">
        <f t="shared" si="1674"/>
        <v>-0.000139947516282917-0.0000720281921810023i</v>
      </c>
      <c r="AF3178" t="str">
        <f t="shared" si="1675"/>
        <v>-6.36342701158373-0.120680019728835i</v>
      </c>
      <c r="AG3178" t="str">
        <f t="shared" si="1676"/>
        <v>1.00048019483985-0.00496141864506539i</v>
      </c>
      <c r="AH3178" t="str">
        <f t="shared" si="1677"/>
        <v>0.000879052988685336+0.000479366173471322i</v>
      </c>
      <c r="AI3178">
        <f t="shared" si="1678"/>
        <v>-59.989043184538247</v>
      </c>
      <c r="AJ3178">
        <f t="shared" si="1679"/>
        <v>28.604568208698524</v>
      </c>
      <c r="AK3178"/>
      <c r="AL3178"/>
      <c r="AM3178"/>
      <c r="AN3178"/>
    </row>
    <row r="3179" spans="1:40" x14ac:dyDescent="0.35">
      <c r="A3179"/>
      <c r="B3179">
        <f t="shared" si="1680"/>
        <v>1245000</v>
      </c>
      <c r="C3179" s="237" t="str">
        <f t="shared" si="1648"/>
        <v>-2.08057196579849E-08+0.000830045956487181i</v>
      </c>
      <c r="D3179" s="208" t="str">
        <f t="shared" si="1649"/>
        <v>-2.51366136169631+0.00636368566640172i</v>
      </c>
      <c r="E3179" t="str">
        <f t="shared" si="1650"/>
        <v>20500</v>
      </c>
      <c r="F3179" t="str">
        <f t="shared" si="1651"/>
        <v>0.327868852459016</v>
      </c>
      <c r="G3179" t="str">
        <f t="shared" si="1646"/>
        <v>0.327868852459016</v>
      </c>
      <c r="H3179" t="str">
        <f t="shared" si="1652"/>
        <v>3.84977289037568+0.126947030769898i</v>
      </c>
      <c r="I3179" t="str">
        <f t="shared" si="1653"/>
        <v>4889.10356714912i</v>
      </c>
      <c r="J3179" t="str">
        <f t="shared" si="1647"/>
        <v>-32354.5524832039+1069.57940917808i</v>
      </c>
      <c r="K3179" t="str">
        <f t="shared" si="1654"/>
        <v>0.00498996066926609-0.150945262200735i</v>
      </c>
      <c r="L3179" t="str">
        <f t="shared" si="1655"/>
        <v>0.00104383110177158-0.0267683450945129i</v>
      </c>
      <c r="M3179" t="str">
        <f t="shared" si="1656"/>
        <v>0.00603379177103767-0.177713607295248i</v>
      </c>
      <c r="N3179" t="str">
        <f t="shared" si="1657"/>
        <v>-15.5292522277274i</v>
      </c>
      <c r="O3179" t="str">
        <f t="shared" si="1658"/>
        <v>-0.984073637356161-0.17776129010731i</v>
      </c>
      <c r="P3179" t="str">
        <f t="shared" si="1659"/>
        <v>1.98407363735616+0.17776129010731i</v>
      </c>
      <c r="Q3179" t="str">
        <f t="shared" si="1660"/>
        <v>-1.98407363735616+15.3514909376201i</v>
      </c>
      <c r="R3179" t="str">
        <f t="shared" si="1661"/>
        <v>-0.00504016302004962-0.128591652159496i</v>
      </c>
      <c r="S3179" t="str">
        <f t="shared" si="1662"/>
        <v>1.68168991106083i</v>
      </c>
      <c r="T3179" t="str">
        <f t="shared" si="1663"/>
        <v>0.216251284083268-0.00847599130091933i</v>
      </c>
      <c r="U3179" t="str">
        <f t="shared" si="1664"/>
        <v>0.0000500000000000001-0.00011413865683584i</v>
      </c>
      <c r="V3179" t="str">
        <f t="shared" si="1665"/>
        <v>0.00002-0.00127835295656141i</v>
      </c>
      <c r="W3179" t="str">
        <f t="shared" si="1666"/>
        <v>0.0000422030343827527-0.000106186421812692i</v>
      </c>
      <c r="X3179" t="str">
        <f t="shared" si="1667"/>
        <v>0.0000422748844880712-0.000106118485897348i</v>
      </c>
      <c r="Y3179" t="str">
        <f t="shared" si="1668"/>
        <v>0.009+6.25805256595087i</v>
      </c>
      <c r="Z3179" t="str">
        <f t="shared" si="1669"/>
        <v>-0.000203371213692811-0.000081358566512007i</v>
      </c>
      <c r="AA3179" t="str">
        <f t="shared" si="1670"/>
        <v>0.00277073097622741-1.9175579476475i</v>
      </c>
      <c r="AB3179" t="str">
        <f t="shared" si="1671"/>
        <v>0.722799010158274-0.0283301814756191i</v>
      </c>
      <c r="AC3179" t="str">
        <f t="shared" si="1672"/>
        <v>0.999326559974246-0.128622157860521i</v>
      </c>
      <c r="AD3179" t="str">
        <f t="shared" si="1673"/>
        <v>0.715088766869143+0.0636889694821574i</v>
      </c>
      <c r="AE3179" t="str">
        <f t="shared" si="1674"/>
        <v>-0.000140246827156578-0.0000711311000237431i</v>
      </c>
      <c r="AF3179" t="str">
        <f t="shared" si="1675"/>
        <v>-6.36343425207199-0.120583345103496i</v>
      </c>
      <c r="AG3179" t="str">
        <f t="shared" si="1676"/>
        <v>1.0004492731617-0.00496319261312169i</v>
      </c>
      <c r="AH3179" t="str">
        <f t="shared" si="1677"/>
        <v>0.00088112725744021+0.000473709888993129i</v>
      </c>
      <c r="AI3179">
        <f t="shared" si="1678"/>
        <v>-59.996586472472444</v>
      </c>
      <c r="AJ3179">
        <f t="shared" si="1679"/>
        <v>28.263275575185045</v>
      </c>
      <c r="AK3179"/>
      <c r="AL3179"/>
      <c r="AM3179"/>
      <c r="AN3179"/>
    </row>
    <row r="3180" spans="1:40" x14ac:dyDescent="0.35">
      <c r="A3180"/>
      <c r="B3180">
        <f t="shared" si="1680"/>
        <v>1246000</v>
      </c>
      <c r="C3180" s="237" t="str">
        <f t="shared" si="1648"/>
        <v>-2.07723370405848E-08+0.000829379787983613i</v>
      </c>
      <c r="D3180" s="208" t="str">
        <f t="shared" si="1649"/>
        <v>-2.51366136144037+0.00635857837454104i</v>
      </c>
      <c r="E3180" t="str">
        <f t="shared" si="1650"/>
        <v>20500</v>
      </c>
      <c r="F3180" t="str">
        <f t="shared" si="1651"/>
        <v>0.327868852459016</v>
      </c>
      <c r="G3180" t="str">
        <f t="shared" si="1646"/>
        <v>0.327868852459016</v>
      </c>
      <c r="H3180" t="str">
        <f t="shared" si="1652"/>
        <v>3.84978011372314+0.126845403411382i</v>
      </c>
      <c r="I3180" t="str">
        <f t="shared" si="1653"/>
        <v>4893.0305579661i</v>
      </c>
      <c r="J3180" t="str">
        <f t="shared" si="1647"/>
        <v>-32406.5501485549+1070.43850910513i</v>
      </c>
      <c r="K3180" t="str">
        <f t="shared" si="1654"/>
        <v>0.00498196254818655-0.150824375041401i</v>
      </c>
      <c r="L3180" t="str">
        <f t="shared" si="1655"/>
        <v>0.00104215882158798-0.0267469268296812i</v>
      </c>
      <c r="M3180" t="str">
        <f t="shared" si="1656"/>
        <v>0.00602412136977453-0.177571301871082i</v>
      </c>
      <c r="N3180" t="str">
        <f t="shared" si="1657"/>
        <v>-15.5417255226895i</v>
      </c>
      <c r="O3180" t="str">
        <f t="shared" si="1658"/>
        <v>-0.986214297251282-0.165473139503549i</v>
      </c>
      <c r="P3180" t="str">
        <f t="shared" si="1659"/>
        <v>1.98621429725128+0.165473139503549i</v>
      </c>
      <c r="Q3180" t="str">
        <f t="shared" si="1660"/>
        <v>-1.98621429725128+15.376252383186i</v>
      </c>
      <c r="R3180" t="str">
        <f t="shared" si="1661"/>
        <v>-0.00582712524380639-0.128421433816958i</v>
      </c>
      <c r="S3180" t="str">
        <f t="shared" si="1662"/>
        <v>1.68304066600948i</v>
      </c>
      <c r="T3180" t="str">
        <f t="shared" si="1663"/>
        <v>0.216138495501185-0.00980728875125656i</v>
      </c>
      <c r="U3180" t="str">
        <f t="shared" si="1664"/>
        <v>0.00005-0.000114047052777384i</v>
      </c>
      <c r="V3180" t="str">
        <f t="shared" si="1665"/>
        <v>0.00002-0.0012773269911067i</v>
      </c>
      <c r="W3180" t="str">
        <f t="shared" si="1666"/>
        <v>0.000042202921293378-0.000106103447817055i</v>
      </c>
      <c r="X3180" t="str">
        <f t="shared" si="1667"/>
        <v>0.0000422746381558037-0.000106035565275547i</v>
      </c>
      <c r="Y3180" t="str">
        <f t="shared" si="1668"/>
        <v>0.009+6.26307911419661i</v>
      </c>
      <c r="Z3180" t="str">
        <f t="shared" si="1669"/>
        <v>-0.000203049206782764-0.0000812923316403104i</v>
      </c>
      <c r="AA3180" t="str">
        <f t="shared" si="1670"/>
        <v>0.00276628514501473-1.91601893155709i</v>
      </c>
      <c r="AB3180" t="str">
        <f t="shared" si="1671"/>
        <v>0.722422025226913-0.0327799144952827i</v>
      </c>
      <c r="AC3180" t="str">
        <f t="shared" si="1672"/>
        <v>0.998531185868015-0.128478889703297i</v>
      </c>
      <c r="AD3180" t="str">
        <f t="shared" si="1673"/>
        <v>0.715857295614426+0.0592797069025019i</v>
      </c>
      <c r="AE3180" t="str">
        <f t="shared" si="1674"/>
        <v>-0.000140535270451105-0.0000702304061470915i</v>
      </c>
      <c r="AF3180" t="str">
        <f t="shared" si="1675"/>
        <v>-6.36344147516351-0.120486825036841i</v>
      </c>
      <c r="AG3180" t="str">
        <f t="shared" si="1676"/>
        <v>1.00041833192803-0.00496458436894678i</v>
      </c>
      <c r="AH3180" t="str">
        <f t="shared" si="1677"/>
        <v>0.00088313312116372+0.000468028325533563i</v>
      </c>
      <c r="AI3180">
        <f t="shared" si="1678"/>
        <v>-60.004455439511986</v>
      </c>
      <c r="AJ3180">
        <f t="shared" si="1679"/>
        <v>27.921957300978782</v>
      </c>
      <c r="AK3180"/>
      <c r="AL3180"/>
      <c r="AM3180"/>
      <c r="AN3180"/>
    </row>
    <row r="3181" spans="1:40" x14ac:dyDescent="0.35">
      <c r="A3181"/>
      <c r="B3181">
        <f t="shared" si="1680"/>
        <v>1247000</v>
      </c>
      <c r="C3181" s="237" t="str">
        <f t="shared" si="1648"/>
        <v>-2.07390347020069E-08+0.000828714687913891i</v>
      </c>
      <c r="D3181" s="208" t="str">
        <f t="shared" si="1649"/>
        <v>-2.51366136118506+0.0063534792740065i</v>
      </c>
      <c r="E3181" t="str">
        <f t="shared" si="1650"/>
        <v>20500</v>
      </c>
      <c r="F3181" t="str">
        <f t="shared" si="1651"/>
        <v>0.327868852459016</v>
      </c>
      <c r="G3181" t="str">
        <f t="shared" si="1646"/>
        <v>0.327868852459016</v>
      </c>
      <c r="H3181" t="str">
        <f t="shared" si="1652"/>
        <v>3.84978731972893+0.126743938433015i</v>
      </c>
      <c r="I3181" t="str">
        <f t="shared" si="1653"/>
        <v>4896.95754878309i</v>
      </c>
      <c r="J3181" t="str">
        <f t="shared" si="1647"/>
        <v>-32458.5895623325+1071.29760903218i</v>
      </c>
      <c r="K3181" t="str">
        <f t="shared" si="1654"/>
        <v>0.00497398363472342-0.150703681150843i</v>
      </c>
      <c r="L3181" t="str">
        <f t="shared" si="1655"/>
        <v>0.00104049055480063-0.026725542760266i</v>
      </c>
      <c r="M3181" t="str">
        <f t="shared" si="1656"/>
        <v>0.00601447418952405-0.177429223911109i</v>
      </c>
      <c r="N3181" t="str">
        <f t="shared" si="1657"/>
        <v>-15.5541988176515i</v>
      </c>
      <c r="O3181" t="str">
        <f t="shared" si="1658"/>
        <v>-0.988201520870724-0.153159244411781i</v>
      </c>
      <c r="P3181" t="str">
        <f t="shared" si="1659"/>
        <v>1.98820152087072+0.153159244411781i</v>
      </c>
      <c r="Q3181" t="str">
        <f t="shared" si="1660"/>
        <v>-1.98820152087072+15.4010395732397i</v>
      </c>
      <c r="R3181" t="str">
        <f t="shared" si="1661"/>
        <v>-0.00661068623978087-0.128241871923151i</v>
      </c>
      <c r="S3181" t="str">
        <f t="shared" si="1662"/>
        <v>1.68439142095812i</v>
      </c>
      <c r="T3181" t="str">
        <f t="shared" si="1663"/>
        <v>0.216009508874966-0.0111349831889328i</v>
      </c>
      <c r="U3181" t="str">
        <f t="shared" si="1664"/>
        <v>0.00005-0.000113955595638028i</v>
      </c>
      <c r="V3181" t="str">
        <f t="shared" si="1665"/>
        <v>0.00002-0.00127630267114591i</v>
      </c>
      <c r="W3181" t="str">
        <f t="shared" si="1666"/>
        <v>0.000042202808114122-0.00010602060868431i</v>
      </c>
      <c r="X3181" t="str">
        <f t="shared" si="1667"/>
        <v>0.0000422743920543563-0.000105952779429789i</v>
      </c>
      <c r="Y3181" t="str">
        <f t="shared" si="1668"/>
        <v>0.009+6.26810566244236i</v>
      </c>
      <c r="Z3181" t="str">
        <f t="shared" si="1669"/>
        <v>-0.000202727974216246-0.0000812262045636666i</v>
      </c>
      <c r="AA3181" t="str">
        <f t="shared" si="1670"/>
        <v>0.00276185000575437-1.91448238392464i</v>
      </c>
      <c r="AB3181" t="str">
        <f t="shared" si="1671"/>
        <v>0.721990899899034-0.0372176047934615i</v>
      </c>
      <c r="AC3181" t="str">
        <f t="shared" si="1672"/>
        <v>0.99773890489818-0.128326129363395i</v>
      </c>
      <c r="AD3181" t="str">
        <f t="shared" si="1673"/>
        <v>0.716571006394377+0.0548612253190101i</v>
      </c>
      <c r="AE3181" t="str">
        <f t="shared" si="1674"/>
        <v>-0.000140812819398053-0.0000693262482217261i</v>
      </c>
      <c r="AF3181" t="str">
        <f t="shared" si="1675"/>
        <v>-6.36344868091399-0.120390459159009i</v>
      </c>
      <c r="AG3181" t="str">
        <f t="shared" si="1676"/>
        <v>1.00038737587808-0.00496559400135376i</v>
      </c>
      <c r="AH3181" t="str">
        <f t="shared" si="1677"/>
        <v>0.000885070370997266+0.00046232235038063i</v>
      </c>
      <c r="AI3181">
        <f t="shared" si="1678"/>
        <v>-60.012649784736169</v>
      </c>
      <c r="AJ3181">
        <f t="shared" si="1679"/>
        <v>27.580613145219317</v>
      </c>
      <c r="AK3181"/>
      <c r="AL3181"/>
      <c r="AM3181"/>
      <c r="AN3181"/>
    </row>
    <row r="3182" spans="1:40" x14ac:dyDescent="0.35">
      <c r="A3182"/>
      <c r="B3182">
        <f t="shared" si="1680"/>
        <v>1248000</v>
      </c>
      <c r="C3182" s="237" t="str">
        <f t="shared" si="1648"/>
        <v>-2.07058123850503E-08+0.000828050653709662i</v>
      </c>
      <c r="D3182" s="208" t="str">
        <f t="shared" si="1649"/>
        <v>-2.51366136093035+0.00634838834510741i</v>
      </c>
      <c r="E3182" t="str">
        <f t="shared" si="1650"/>
        <v>20500</v>
      </c>
      <c r="F3182" t="str">
        <f t="shared" si="1651"/>
        <v>0.327868852459016</v>
      </c>
      <c r="G3182" t="str">
        <f t="shared" si="1646"/>
        <v>0.327868852459016</v>
      </c>
      <c r="H3182" t="str">
        <f t="shared" si="1652"/>
        <v>3.84979450844846+0.126642635446424i</v>
      </c>
      <c r="I3182" t="str">
        <f t="shared" si="1653"/>
        <v>4900.88453960008i</v>
      </c>
      <c r="J3182" t="str">
        <f t="shared" si="1647"/>
        <v>-32510.6707245367+1072.15670895923i</v>
      </c>
      <c r="K3182" t="str">
        <f t="shared" si="1654"/>
        <v>0.00496602386744371-0.150583180066443i</v>
      </c>
      <c r="L3182" t="str">
        <f t="shared" si="1655"/>
        <v>0.00103882628858367-0.0267041928045657i</v>
      </c>
      <c r="M3182" t="str">
        <f t="shared" si="1656"/>
        <v>0.00600485015602738-0.177287372871009i</v>
      </c>
      <c r="N3182" t="str">
        <f t="shared" si="1657"/>
        <v>-15.5666721126135i</v>
      </c>
      <c r="O3182" t="str">
        <f t="shared" si="1658"/>
        <v>-0.99003499904013-0.140821520640879i</v>
      </c>
      <c r="P3182" t="str">
        <f t="shared" si="1659"/>
        <v>1.99003499904013+0.140821520640879i</v>
      </c>
      <c r="Q3182" t="str">
        <f t="shared" si="1660"/>
        <v>-1.99003499904013+15.4258505919726i</v>
      </c>
      <c r="R3182" t="str">
        <f t="shared" si="1661"/>
        <v>-0.00739074466882012-0.128053046196891i</v>
      </c>
      <c r="S3182" t="str">
        <f t="shared" si="1662"/>
        <v>1.68574217590676i</v>
      </c>
      <c r="T3182" t="str">
        <f t="shared" si="1663"/>
        <v>0.215864420727436-0.0124588899995881i</v>
      </c>
      <c r="U3182" t="str">
        <f t="shared" si="1664"/>
        <v>0.00005-0.0001138642850646i</v>
      </c>
      <c r="V3182" t="str">
        <f t="shared" si="1665"/>
        <v>0.00002-0.00127527999272352i</v>
      </c>
      <c r="W3182" t="str">
        <f t="shared" si="1666"/>
        <v>0.0000422026948449873-0.000105937904090224i</v>
      </c>
      <c r="X3182" t="str">
        <f t="shared" si="1667"/>
        <v>0.0000422741461827049-0.000105870128036054i</v>
      </c>
      <c r="Y3182" t="str">
        <f t="shared" si="1668"/>
        <v>0.009+6.2731322106881i</v>
      </c>
      <c r="Z3182" t="str">
        <f t="shared" si="1669"/>
        <v>-0.000202407513512306-0.000081160185017401i</v>
      </c>
      <c r="AA3182" t="str">
        <f t="shared" si="1670"/>
        <v>0.00275742552418869-1.91294829881602i</v>
      </c>
      <c r="AB3182" t="str">
        <f t="shared" si="1671"/>
        <v>0.721505956792846-0.0416426353145057i</v>
      </c>
      <c r="AC3182" t="str">
        <f t="shared" si="1672"/>
        <v>0.996949821742888-0.128163953375753i</v>
      </c>
      <c r="AD3182" t="str">
        <f t="shared" si="1673"/>
        <v>0.717229788633863+0.0504342031856375i</v>
      </c>
      <c r="AE3182" t="str">
        <f t="shared" si="1674"/>
        <v>-0.000141079448872586-0.0000684187640082949i</v>
      </c>
      <c r="AF3182" t="str">
        <f t="shared" si="1675"/>
        <v>-6.36345586937881-0.120294247101317i</v>
      </c>
      <c r="AG3182" t="str">
        <f t="shared" si="1676"/>
        <v>1.0003564097459-0.00496622165639476i</v>
      </c>
      <c r="AH3182" t="str">
        <f t="shared" si="1677"/>
        <v>0.00088693880842688+0.000456592832070872i</v>
      </c>
      <c r="AI3182">
        <f t="shared" si="1678"/>
        <v>-60.021169234587092</v>
      </c>
      <c r="AJ3182">
        <f t="shared" si="1679"/>
        <v>27.239242871268431</v>
      </c>
      <c r="AK3182"/>
      <c r="AL3182"/>
      <c r="AM3182"/>
      <c r="AN3182"/>
    </row>
    <row r="3183" spans="1:40" x14ac:dyDescent="0.35">
      <c r="A3183"/>
      <c r="B3183">
        <f t="shared" si="1680"/>
        <v>1249000</v>
      </c>
      <c r="C3183" s="237" t="str">
        <f t="shared" si="1648"/>
        <v>-2.06726698335435E-08+0.000827387682810803i</v>
      </c>
      <c r="D3183" s="208" t="str">
        <f t="shared" si="1649"/>
        <v>-2.51366136067626+0.00634330556821616i</v>
      </c>
      <c r="E3183" t="str">
        <f t="shared" si="1650"/>
        <v>20500</v>
      </c>
      <c r="F3183" t="str">
        <f t="shared" si="1651"/>
        <v>0.327868852459016</v>
      </c>
      <c r="G3183" t="str">
        <f t="shared" si="1646"/>
        <v>0.327868852459016</v>
      </c>
      <c r="H3183" t="str">
        <f t="shared" si="1652"/>
        <v>3.84980167993698+0.126541494064473i</v>
      </c>
      <c r="I3183" t="str">
        <f t="shared" si="1653"/>
        <v>4904.81153041707i</v>
      </c>
      <c r="J3183" t="str">
        <f t="shared" si="1647"/>
        <v>-32562.7936351675+1073.01580888628i</v>
      </c>
      <c r="K3183" t="str">
        <f t="shared" si="1654"/>
        <v>0.00495808318515975-0.150462871327054i</v>
      </c>
      <c r="L3183" t="str">
        <f t="shared" si="1655"/>
        <v>0.00103716601016235-0.0266828768811383i</v>
      </c>
      <c r="M3183" t="str">
        <f t="shared" si="1656"/>
        <v>0.0059952491953221-0.177145748208192i</v>
      </c>
      <c r="N3183" t="str">
        <f t="shared" si="1657"/>
        <v>-15.5791454075756i</v>
      </c>
      <c r="O3183" t="str">
        <f t="shared" si="1658"/>
        <v>-0.991714446505017-0.128461887707011i</v>
      </c>
      <c r="P3183" t="str">
        <f t="shared" si="1659"/>
        <v>1.99171444650502+0.128461887707011i</v>
      </c>
      <c r="Q3183" t="str">
        <f t="shared" si="1660"/>
        <v>-1.99171444650502+15.4506835198686i</v>
      </c>
      <c r="R3183" t="str">
        <f t="shared" si="1661"/>
        <v>-0.00816720092372946-0.127855037086056i</v>
      </c>
      <c r="S3183" t="str">
        <f t="shared" si="1662"/>
        <v>1.68709293085541i</v>
      </c>
      <c r="T3183" t="str">
        <f t="shared" si="1663"/>
        <v>0.215703329242141-0.0137788269432997i</v>
      </c>
      <c r="U3183" t="str">
        <f t="shared" si="1664"/>
        <v>0.00005-0.000113773120705061i</v>
      </c>
      <c r="V3183" t="str">
        <f t="shared" si="1665"/>
        <v>0.00002-0.00127425895189668i</v>
      </c>
      <c r="W3183" t="str">
        <f t="shared" si="1666"/>
        <v>0.000042202581485976-0.000105855333711602i</v>
      </c>
      <c r="X3183" t="str">
        <f t="shared" si="1667"/>
        <v>0.0000422739005398282-0.000105787610771354i</v>
      </c>
      <c r="Y3183" t="str">
        <f t="shared" si="1668"/>
        <v>0.009+6.27815875893384i</v>
      </c>
      <c r="Z3183" t="str">
        <f t="shared" si="1669"/>
        <v>-0.000202087822199916-0.0000810942727377052i</v>
      </c>
      <c r="AA3183" t="str">
        <f t="shared" si="1670"/>
        <v>0.00275301166619714-1.9114166703161i</v>
      </c>
      <c r="AB3183" t="str">
        <f t="shared" si="1671"/>
        <v>0.720967524077361-0.046054396939092i</v>
      </c>
      <c r="AC3183" t="str">
        <f t="shared" si="1672"/>
        <v>0.996164039364526-0.127992439072682i</v>
      </c>
      <c r="AD3183" t="str">
        <f t="shared" si="1673"/>
        <v>0.717833540080855+0.0459993202859098i</v>
      </c>
      <c r="AE3183" t="str">
        <f t="shared" si="1674"/>
        <v>-0.000141335135391981-0.0000675080913388451i</v>
      </c>
      <c r="AF3183" t="str">
        <f t="shared" si="1675"/>
        <v>-6.36346304061324-0.120198188496257i</v>
      </c>
      <c r="AG3183" t="str">
        <f t="shared" si="1676"/>
        <v>1.00032543825966-0.004966467537253i</v>
      </c>
      <c r="AH3183" t="str">
        <f t="shared" si="1677"/>
        <v>0.00088873824528694+0.000450840640273051i</v>
      </c>
      <c r="AI3183">
        <f t="shared" si="1678"/>
        <v>-60.030013542755547</v>
      </c>
      <c r="AJ3183">
        <f t="shared" si="1679"/>
        <v>26.897846246747065</v>
      </c>
      <c r="AK3183"/>
      <c r="AL3183"/>
      <c r="AM3183"/>
      <c r="AN3183"/>
    </row>
    <row r="3184" spans="1:40" x14ac:dyDescent="0.35">
      <c r="A3184"/>
      <c r="B3184">
        <f t="shared" si="1680"/>
        <v>1250000</v>
      </c>
      <c r="C3184" s="237" t="str">
        <f t="shared" si="1648"/>
        <v>-2.06396067923391E-08+0.00082672577266538i</v>
      </c>
      <c r="D3184" s="208" t="str">
        <f t="shared" si="1649"/>
        <v>-2.51366136042278+0.00633823092376792i</v>
      </c>
      <c r="E3184" t="str">
        <f t="shared" si="1650"/>
        <v>20500</v>
      </c>
      <c r="F3184" t="str">
        <f t="shared" si="1651"/>
        <v>0.327868852459016</v>
      </c>
      <c r="G3184" t="str">
        <f t="shared" si="1646"/>
        <v>0.327868852459016</v>
      </c>
      <c r="H3184" t="str">
        <f t="shared" si="1652"/>
        <v>3.84980883424948+0.126440513901257i</v>
      </c>
      <c r="I3184" t="str">
        <f t="shared" si="1653"/>
        <v>4908.73852123405i</v>
      </c>
      <c r="J3184" t="str">
        <f t="shared" si="1647"/>
        <v>-32614.958294225+1073.87490881333i</v>
      </c>
      <c r="K3184" t="str">
        <f t="shared" si="1654"/>
        <v>0.00495016152692802-0.150342754472997i</v>
      </c>
      <c r="L3184" t="str">
        <f t="shared" si="1655"/>
        <v>0.00103550970681291-0.0266615949088005i</v>
      </c>
      <c r="M3184" t="str">
        <f t="shared" si="1656"/>
        <v>0.00598567123374093-0.177004349381797i</v>
      </c>
      <c r="N3184" t="str">
        <f t="shared" si="1657"/>
        <v>-15.5916187025376i</v>
      </c>
      <c r="O3184" t="str">
        <f t="shared" si="1658"/>
        <v>-0.993239601975123-0.116082268535293i</v>
      </c>
      <c r="P3184" t="str">
        <f t="shared" si="1659"/>
        <v>1.99323960197512+0.116082268535293i</v>
      </c>
      <c r="Q3184" t="str">
        <f t="shared" si="1660"/>
        <v>-1.99323960197512+15.4755364340023i</v>
      </c>
      <c r="R3184" t="str">
        <f t="shared" si="1661"/>
        <v>-0.00893995712104429-0.127647925732718i</v>
      </c>
      <c r="S3184" t="str">
        <f t="shared" si="1662"/>
        <v>1.68844368580405i</v>
      </c>
      <c r="T3184" t="str">
        <f t="shared" si="1663"/>
        <v>0.215526334209392-0.0150946141523862i</v>
      </c>
      <c r="U3184" t="str">
        <f t="shared" si="1664"/>
        <v>0.00005-0.000113682102208497i</v>
      </c>
      <c r="V3184" t="str">
        <f t="shared" si="1665"/>
        <v>0.00002-0.00127323954473516i</v>
      </c>
      <c r="W3184" t="str">
        <f t="shared" si="1666"/>
        <v>0.00004220246803709-0.000105772897226283i</v>
      </c>
      <c r="X3184" t="str">
        <f t="shared" si="1667"/>
        <v>0.0000422736551247092-0.000105705227313738i</v>
      </c>
      <c r="Y3184" t="str">
        <f t="shared" si="1668"/>
        <v>0.009+6.28318530717959i</v>
      </c>
      <c r="Z3184" t="str">
        <f t="shared" si="1669"/>
        <v>-0.000201768897817927-0.0000810284674616382i</v>
      </c>
      <c r="AA3184" t="str">
        <f t="shared" si="1670"/>
        <v>0.00274860839779559-1.90988749252867i</v>
      </c>
      <c r="AB3184" t="str">
        <f t="shared" si="1671"/>
        <v>0.720375935292045-0.0504522884768849i</v>
      </c>
      <c r="AC3184" t="str">
        <f t="shared" si="1672"/>
        <v>0.995381659016683-0.127811664548484i</v>
      </c>
      <c r="AD3184" t="str">
        <f t="shared" si="1673"/>
        <v>0.718382166822655+0.0415572576327449i</v>
      </c>
      <c r="AE3184" t="str">
        <f t="shared" si="1674"/>
        <v>-0.000141579857113971-0.0000665943680983051i</v>
      </c>
      <c r="AF3184" t="str">
        <f t="shared" si="1675"/>
        <v>-6.36347019467226-0.120102282977489i</v>
      </c>
      <c r="AG3184" t="str">
        <f t="shared" si="1676"/>
        <v>1.00029446614096-0.00496633190412735i</v>
      </c>
      <c r="AH3184" t="str">
        <f t="shared" si="1677"/>
        <v>0.000890468503762849+0.000445066645671849i</v>
      </c>
      <c r="AI3184">
        <f t="shared" si="1678"/>
        <v>-60.039182490073898</v>
      </c>
      <c r="AJ3184">
        <f t="shared" si="1679"/>
        <v>26.556423043568433</v>
      </c>
      <c r="AK3184"/>
      <c r="AL3184"/>
      <c r="AM3184"/>
      <c r="AN3184"/>
    </row>
    <row r="3185" spans="1:40" x14ac:dyDescent="0.35">
      <c r="A3185"/>
      <c r="B3185">
        <f t="shared" si="1680"/>
        <v>1251000</v>
      </c>
      <c r="C3185" s="237" t="str">
        <f t="shared" si="1648"/>
        <v>-2.06066230073092E-08+0.000826064920729619i</v>
      </c>
      <c r="D3185" s="208" t="str">
        <f t="shared" si="1649"/>
        <v>-2.5136613601699+0.00633316439226041i</v>
      </c>
      <c r="E3185" t="str">
        <f t="shared" si="1650"/>
        <v>20500</v>
      </c>
      <c r="F3185" t="str">
        <f t="shared" si="1651"/>
        <v>0.327868852459016</v>
      </c>
      <c r="G3185" t="str">
        <f t="shared" si="1646"/>
        <v>0.327868852459016</v>
      </c>
      <c r="H3185" t="str">
        <f t="shared" si="1652"/>
        <v>3.84981597144075+0.126339694572093i</v>
      </c>
      <c r="I3185" t="str">
        <f t="shared" si="1653"/>
        <v>4912.66551205104i</v>
      </c>
      <c r="J3185" t="str">
        <f t="shared" si="1647"/>
        <v>-32667.1647017091+1074.73400874038i</v>
      </c>
      <c r="K3185" t="str">
        <f t="shared" si="1654"/>
        <v>0.00494225883204804-0.150222829046057i</v>
      </c>
      <c r="L3185" t="str">
        <f t="shared" si="1655"/>
        <v>0.00103385736586225-0.0266403468066268i</v>
      </c>
      <c r="M3185" t="str">
        <f t="shared" si="1656"/>
        <v>0.00597611619791029-0.176863175852684i</v>
      </c>
      <c r="N3185" t="str">
        <f t="shared" si="1657"/>
        <v>-15.6040919974996i</v>
      </c>
      <c r="O3185" t="str">
        <f t="shared" si="1658"/>
        <v>-0.994610228165143-0.103684589160023i</v>
      </c>
      <c r="P3185" t="str">
        <f t="shared" si="1659"/>
        <v>1.99461022816514+0.103684589160023i</v>
      </c>
      <c r="Q3185" t="str">
        <f t="shared" si="1660"/>
        <v>-1.99461022816514+15.5004074083396i</v>
      </c>
      <c r="R3185" t="str">
        <f t="shared" si="1661"/>
        <v>-0.0097089170922673-0.127431793938898i</v>
      </c>
      <c r="S3185" t="str">
        <f t="shared" si="1662"/>
        <v>1.68979444075269i</v>
      </c>
      <c r="T3185" t="str">
        <f t="shared" si="1663"/>
        <v>0.215333536973092-0.0164060741282421i</v>
      </c>
      <c r="U3185" t="str">
        <f t="shared" si="1664"/>
        <v>0.00005-0.000113591229225117i</v>
      </c>
      <c r="V3185" t="str">
        <f t="shared" si="1665"/>
        <v>0.00002-0.00127222176732131i</v>
      </c>
      <c r="W3185" t="str">
        <f t="shared" si="1666"/>
        <v>0.000042202354498332-0.000105690594313137i</v>
      </c>
      <c r="X3185" t="str">
        <f t="shared" si="1667"/>
        <v>0.0000422734099363354-0.000105622977342283i</v>
      </c>
      <c r="Y3185" t="str">
        <f t="shared" si="1668"/>
        <v>0.009+6.28821185542533i</v>
      </c>
      <c r="Z3185" t="str">
        <f t="shared" si="1669"/>
        <v>-0.000201450737915028-0.0000809627689271226i</v>
      </c>
      <c r="AA3185" t="str">
        <f t="shared" si="1670"/>
        <v>0.00274421568513573-1.90836075957639i</v>
      </c>
      <c r="AB3185" t="str">
        <f t="shared" si="1671"/>
        <v>0.719731529169096-0.0548357166559557i</v>
      </c>
      <c r="AC3185" t="str">
        <f t="shared" si="1672"/>
        <v>0.994602780251684-0.127621708624687i</v>
      </c>
      <c r="AD3185" t="str">
        <f t="shared" si="1673"/>
        <v>0.718875583300961+0.037108697367749i</v>
      </c>
      <c r="AE3185" t="str">
        <f t="shared" si="1674"/>
        <v>-0.000141813593834903-0.0000656777322059446i</v>
      </c>
      <c r="AF3185" t="str">
        <f t="shared" si="1675"/>
        <v>-6.36347733161065-0.120006530179833i</v>
      </c>
      <c r="AG3185" t="str">
        <f t="shared" si="1676"/>
        <v>1.0002634981042-0.00496581507410957i</v>
      </c>
      <c r="AH3185" t="str">
        <f t="shared" si="1677"/>
        <v>0.000892129416392542+0.000439271719851151i</v>
      </c>
      <c r="AI3185">
        <f t="shared" si="1678"/>
        <v>-60.048675884418891</v>
      </c>
      <c r="AJ3185">
        <f t="shared" si="1679"/>
        <v>26.214973037948276</v>
      </c>
      <c r="AK3185"/>
      <c r="AL3185"/>
      <c r="AM3185"/>
      <c r="AN3185"/>
    </row>
    <row r="3186" spans="1:40" x14ac:dyDescent="0.35">
      <c r="A3186"/>
      <c r="B3186">
        <f t="shared" si="1680"/>
        <v>1252000</v>
      </c>
      <c r="C3186" s="237" t="str">
        <f t="shared" si="1648"/>
        <v>-2.05737182253404E-08+0.000825405124467876i</v>
      </c>
      <c r="D3186" s="208" t="str">
        <f t="shared" si="1649"/>
        <v>-2.51366135991763+0.00632810595425372i</v>
      </c>
      <c r="E3186" t="str">
        <f t="shared" si="1650"/>
        <v>20500</v>
      </c>
      <c r="F3186" t="str">
        <f t="shared" si="1651"/>
        <v>0.327868852459016</v>
      </c>
      <c r="G3186" t="str">
        <f t="shared" si="1646"/>
        <v>0.327868852459016</v>
      </c>
      <c r="H3186" t="str">
        <f t="shared" si="1652"/>
        <v>3.84982309156535+0.126239035693526i</v>
      </c>
      <c r="I3186" t="str">
        <f t="shared" si="1653"/>
        <v>4916.59250286803i</v>
      </c>
      <c r="J3186" t="str">
        <f t="shared" si="1647"/>
        <v>-32719.4128576197+1075.59310866743i</v>
      </c>
      <c r="K3186" t="str">
        <f t="shared" si="1654"/>
        <v>0.00493437504006114-0.150103094589475i</v>
      </c>
      <c r="L3186" t="str">
        <f t="shared" si="1655"/>
        <v>0.00103220897468768-0.0266191324939479i</v>
      </c>
      <c r="M3186" t="str">
        <f t="shared" si="1656"/>
        <v>0.00596658401474882-0.176722227083423i</v>
      </c>
      <c r="N3186" t="str">
        <f t="shared" si="1657"/>
        <v>-15.6165652924617i</v>
      </c>
      <c r="O3186" t="str">
        <f t="shared" si="1658"/>
        <v>-0.995826111831597-0.091270778425324i</v>
      </c>
      <c r="P3186" t="str">
        <f t="shared" si="1659"/>
        <v>1.9958261118316+0.091270778425324i</v>
      </c>
      <c r="Q3186" t="str">
        <f t="shared" si="1660"/>
        <v>-1.9958261118316+15.5252945140364i</v>
      </c>
      <c r="R3186" t="str">
        <f t="shared" si="1661"/>
        <v>-0.0104739863744831-0.127206724132989i</v>
      </c>
      <c r="S3186" t="str">
        <f t="shared" si="1662"/>
        <v>1.69114519570134i</v>
      </c>
      <c r="T3186" t="str">
        <f t="shared" si="1663"/>
        <v>0.21512504037841-0.0177130317370484i</v>
      </c>
      <c r="U3186" t="str">
        <f t="shared" si="1664"/>
        <v>0.00005-0.000113500501406247i</v>
      </c>
      <c r="V3186" t="str">
        <f t="shared" si="1665"/>
        <v>0.00002-0.00127120561574996i</v>
      </c>
      <c r="W3186" t="str">
        <f t="shared" si="1666"/>
        <v>0.0000422022408697039-0.000105608424652059i</v>
      </c>
      <c r="X3186" t="str">
        <f t="shared" si="1667"/>
        <v>0.0000422731649736978-0.00010554086053709i</v>
      </c>
      <c r="Y3186" t="str">
        <f t="shared" si="1668"/>
        <v>0.009+6.29323840367107i</v>
      </c>
      <c r="Z3186" t="str">
        <f t="shared" si="1669"/>
        <v>-0.000201133340049685-0.0000808971768729386i</v>
      </c>
      <c r="AA3186" t="str">
        <f t="shared" si="1670"/>
        <v>0.00273983349450435-1.90683646560068i</v>
      </c>
      <c r="AB3186" t="str">
        <f t="shared" si="1671"/>
        <v>0.719034649458548-0.0592040961084461i</v>
      </c>
      <c r="AC3186" t="str">
        <f t="shared" si="1672"/>
        <v>0.993827500928764-0.127422650815911i</v>
      </c>
      <c r="AD3186" t="str">
        <f t="shared" si="1673"/>
        <v>0.71931371232579+0.0326543226606343i</v>
      </c>
      <c r="AE3186" t="str">
        <f t="shared" si="1674"/>
        <v>-0.000142036326987681-0.0000647583215969431i</v>
      </c>
      <c r="AF3186" t="str">
        <f t="shared" si="1675"/>
        <v>-6.36348445148298-0.119910929739272i</v>
      </c>
      <c r="AG3186" t="str">
        <f t="shared" si="1676"/>
        <v>1.0002325388559-0.00496491742105406i</v>
      </c>
      <c r="AH3186" t="str">
        <f t="shared" si="1677"/>
        <v>0.000893720826066671+0.000433456735177743i</v>
      </c>
      <c r="AI3186">
        <f t="shared" si="1678"/>
        <v>-60.058493560622104</v>
      </c>
      <c r="AJ3186">
        <f t="shared" si="1679"/>
        <v>25.873496010437968</v>
      </c>
      <c r="AK3186"/>
      <c r="AL3186"/>
      <c r="AM3186"/>
      <c r="AN3186"/>
    </row>
    <row r="3187" spans="1:40" x14ac:dyDescent="0.35">
      <c r="A3187"/>
      <c r="B3187">
        <f t="shared" si="1680"/>
        <v>1253000</v>
      </c>
      <c r="C3187" s="237" t="str">
        <f t="shared" si="1648"/>
        <v>-2.05408921943288E-08+0.000824746381352598i</v>
      </c>
      <c r="D3187" s="208" t="str">
        <f t="shared" si="1649"/>
        <v>-2.51366135966596+0.00632305559036992i</v>
      </c>
      <c r="E3187" t="str">
        <f t="shared" si="1650"/>
        <v>20500</v>
      </c>
      <c r="F3187" t="str">
        <f t="shared" si="1651"/>
        <v>0.327868852459016</v>
      </c>
      <c r="G3187" t="str">
        <f t="shared" si="1646"/>
        <v>0.327868852459016</v>
      </c>
      <c r="H3187" t="str">
        <f t="shared" si="1652"/>
        <v>3.84983019467762+0.126138536883313i</v>
      </c>
      <c r="I3187" t="str">
        <f t="shared" si="1653"/>
        <v>4920.51949368501i</v>
      </c>
      <c r="J3187" t="str">
        <f t="shared" si="1647"/>
        <v>-32771.702761957+1076.45220859448i</v>
      </c>
      <c r="K3187" t="str">
        <f t="shared" si="1654"/>
        <v>0.00492651009074922-0.149983550647938i</v>
      </c>
      <c r="L3187" t="str">
        <f t="shared" si="1655"/>
        <v>0.00103056452071675-0.0265979518903506i</v>
      </c>
      <c r="M3187" t="str">
        <f t="shared" si="1656"/>
        <v>0.00595707461146597-0.176581502538289i</v>
      </c>
      <c r="N3187" t="str">
        <f t="shared" si="1657"/>
        <v>-15.6290385874237i</v>
      </c>
      <c r="O3187" t="str">
        <f t="shared" si="1658"/>
        <v>-0.996887063805983-0.0788427676853543i</v>
      </c>
      <c r="P3187" t="str">
        <f t="shared" si="1659"/>
        <v>1.99688706380598+0.0788427676853543i</v>
      </c>
      <c r="Q3187" t="str">
        <f t="shared" si="1660"/>
        <v>-1.99688706380598+15.5501958197383i</v>
      </c>
      <c r="R3187" t="str">
        <f t="shared" si="1661"/>
        <v>-0.0112350722004304-0.126972799336828i</v>
      </c>
      <c r="S3187" t="str">
        <f t="shared" si="1662"/>
        <v>1.69249595064998i</v>
      </c>
      <c r="T3187" t="str">
        <f t="shared" si="1663"/>
        <v>0.214900948720274-0.0190153142044886i</v>
      </c>
      <c r="U3187" t="str">
        <f t="shared" si="1664"/>
        <v>0.00005-0.000113409918404326i</v>
      </c>
      <c r="V3187" t="str">
        <f t="shared" si="1665"/>
        <v>0.00002-0.00127019108612845i</v>
      </c>
      <c r="W3187" t="str">
        <f t="shared" si="1666"/>
        <v>0.0000422021271512079-0.000105526387923966i</v>
      </c>
      <c r="X3187" t="str">
        <f t="shared" si="1667"/>
        <v>0.0000422729202357919-0.000105458876579283i</v>
      </c>
      <c r="Y3187" t="str">
        <f t="shared" si="1668"/>
        <v>0.009+6.29826495191682i</v>
      </c>
      <c r="Z3187" t="str">
        <f t="shared" si="1669"/>
        <v>-0.000200816701790111-0.0000808316910387233i</v>
      </c>
      <c r="AA3187" t="str">
        <f t="shared" si="1670"/>
        <v>0.00273546179232272-1.90531460476167i</v>
      </c>
      <c r="AB3187" t="str">
        <f t="shared" si="1671"/>
        <v>0.718285644756115-0.0635568493529068i</v>
      </c>
      <c r="AC3187" t="str">
        <f t="shared" si="1672"/>
        <v>0.993055917222821-0.127214571296383i</v>
      </c>
      <c r="AD3187" t="str">
        <f t="shared" si="1673"/>
        <v>0.719696485088172+0.0281948176084593i</v>
      </c>
      <c r="AE3187" t="str">
        <f t="shared" si="1674"/>
        <v>-0.000142248039639523-0.0000638362742040068i</v>
      </c>
      <c r="AF3187" t="str">
        <f t="shared" si="1675"/>
        <v>-6.36349155434358-0.119815481292943i</v>
      </c>
      <c r="AG3187" t="str">
        <f t="shared" si="1676"/>
        <v>1.00020159309402-0.00496363937543992i</v>
      </c>
      <c r="AH3187" t="str">
        <f t="shared" si="1677"/>
        <v>0.000895242586027621+0.000427622564685035i</v>
      </c>
      <c r="AI3187">
        <f t="shared" si="1678"/>
        <v>-60.068635380388393</v>
      </c>
      <c r="AJ3187">
        <f t="shared" si="1679"/>
        <v>25.531991745956262</v>
      </c>
      <c r="AK3187"/>
      <c r="AL3187"/>
      <c r="AM3187"/>
      <c r="AN3187"/>
    </row>
    <row r="3188" spans="1:40" x14ac:dyDescent="0.35">
      <c r="A3188"/>
      <c r="B3188">
        <f t="shared" si="1680"/>
        <v>1254000</v>
      </c>
      <c r="C3188" s="237" t="str">
        <f t="shared" si="1648"/>
        <v>-2.05081446631753E-08+0.000824088688864295i</v>
      </c>
      <c r="D3188" s="208" t="str">
        <f t="shared" si="1649"/>
        <v>-2.5136613594149+0.00631801328129293i</v>
      </c>
      <c r="E3188" t="str">
        <f t="shared" si="1650"/>
        <v>20500</v>
      </c>
      <c r="F3188" t="str">
        <f t="shared" si="1651"/>
        <v>0.327868852459016</v>
      </c>
      <c r="G3188" t="str">
        <f t="shared" si="1646"/>
        <v>0.327868852459016</v>
      </c>
      <c r="H3188" t="str">
        <f t="shared" si="1652"/>
        <v>3.84983728083171+0.126038197760424i</v>
      </c>
      <c r="I3188" t="str">
        <f t="shared" si="1653"/>
        <v>4924.446484502i</v>
      </c>
      <c r="J3188" t="str">
        <f t="shared" si="1647"/>
        <v>-32824.034414721+1077.31130852153i</v>
      </c>
      <c r="K3188" t="str">
        <f t="shared" si="1654"/>
        <v>0.0049186639241338-0.149864196767585i</v>
      </c>
      <c r="L3188" t="str">
        <f t="shared" si="1655"/>
        <v>0.00102892399142694-0.0265768049156757i</v>
      </c>
      <c r="M3188" t="str">
        <f t="shared" si="1656"/>
        <v>0.00594758791556074-0.176441001683261i</v>
      </c>
      <c r="N3188" t="str">
        <f t="shared" si="1657"/>
        <v>-15.6415118823857i</v>
      </c>
      <c r="O3188" t="str">
        <f t="shared" si="1658"/>
        <v>-0.997792919024268-0.0664024905032229i</v>
      </c>
      <c r="P3188" t="str">
        <f t="shared" si="1659"/>
        <v>1.99779291902427+0.0664024905032229i</v>
      </c>
      <c r="Q3188" t="str">
        <f t="shared" si="1660"/>
        <v>-1.99779291902427+15.5751093918825i</v>
      </c>
      <c r="R3188" t="str">
        <f t="shared" si="1661"/>
        <v>-0.0119920834881108-0.126730103133408i</v>
      </c>
      <c r="S3188" t="str">
        <f t="shared" si="1662"/>
        <v>1.69384670559862i</v>
      </c>
      <c r="T3188" t="str">
        <f t="shared" si="1663"/>
        <v>0.214661367692696-0.0203127511096001i</v>
      </c>
      <c r="U3188" t="str">
        <f t="shared" si="1664"/>
        <v>0.00005-0.000113319479872903i</v>
      </c>
      <c r="V3188" t="str">
        <f t="shared" si="1665"/>
        <v>0.00002-0.00126917817457652i</v>
      </c>
      <c r="W3188" t="str">
        <f t="shared" si="1666"/>
        <v>0.0000422020133428466-0.000105444483810793i</v>
      </c>
      <c r="X3188" t="str">
        <f t="shared" si="1667"/>
        <v>0.0000422726757216172-0.000105377025151004i</v>
      </c>
      <c r="Y3188" t="str">
        <f t="shared" si="1668"/>
        <v>0.009+6.30329150016256i</v>
      </c>
      <c r="Z3188" t="str">
        <f t="shared" si="1669"/>
        <v>-0.000200500820714212-0.0000807663111649657i</v>
      </c>
      <c r="AA3188" t="str">
        <f t="shared" si="1670"/>
        <v>0.002731100545146-1.90379517123813i</v>
      </c>
      <c r="AB3188" t="str">
        <f t="shared" si="1671"/>
        <v>0.717484868333815-0.0678934067737465i</v>
      </c>
      <c r="AC3188" t="str">
        <f t="shared" si="1672"/>
        <v>0.992288123633651-0.126997550867075i</v>
      </c>
      <c r="AD3188" t="str">
        <f t="shared" si="1673"/>
        <v>0.720023841171738+0.0237308671343745i</v>
      </c>
      <c r="AE3188" t="str">
        <f t="shared" si="1674"/>
        <v>-0.000142448716489544-0.0000629117279389726i</v>
      </c>
      <c r="AF3188" t="str">
        <f t="shared" si="1675"/>
        <v>-6.36349864024661-0.119720184479131i</v>
      </c>
      <c r="AG3188" t="str">
        <f t="shared" si="1676"/>
        <v>1.00017066550731-0.004961981424226i</v>
      </c>
      <c r="AH3188" t="str">
        <f t="shared" si="1677"/>
        <v>0.000896694559867409+0.000421770081956421i</v>
      </c>
      <c r="AI3188">
        <f t="shared" si="1678"/>
        <v>-60.07910123222338</v>
      </c>
      <c r="AJ3188">
        <f t="shared" si="1679"/>
        <v>25.190460033797336</v>
      </c>
      <c r="AK3188"/>
      <c r="AL3188"/>
      <c r="AM3188"/>
      <c r="AN3188"/>
    </row>
    <row r="3189" spans="1:40" x14ac:dyDescent="0.35">
      <c r="A3189"/>
      <c r="B3189">
        <f t="shared" si="1680"/>
        <v>1255000</v>
      </c>
      <c r="C3189" s="237" t="str">
        <f t="shared" si="1648"/>
        <v>-2.0475475381781E-08+0.000823432044491511i</v>
      </c>
      <c r="D3189" s="208" t="str">
        <f t="shared" si="1649"/>
        <v>-2.51366135916443+0.00631297900776825i</v>
      </c>
      <c r="E3189" t="str">
        <f t="shared" si="1650"/>
        <v>20500</v>
      </c>
      <c r="F3189" t="str">
        <f t="shared" si="1651"/>
        <v>0.327868852459016</v>
      </c>
      <c r="G3189" t="str">
        <f t="shared" si="1646"/>
        <v>0.327868852459016</v>
      </c>
      <c r="H3189" t="str">
        <f t="shared" si="1652"/>
        <v>3.84984435008152+0.125938017945034i</v>
      </c>
      <c r="I3189" t="str">
        <f t="shared" si="1653"/>
        <v>4928.37347531899i</v>
      </c>
      <c r="J3189" t="str">
        <f t="shared" si="1647"/>
        <v>-32876.4078159115+1078.17040844858i</v>
      </c>
      <c r="K3189" t="str">
        <f t="shared" si="1654"/>
        <v>0.0049108364804748-0.149745032495988i</v>
      </c>
      <c r="L3189" t="str">
        <f t="shared" si="1655"/>
        <v>0.00102728737434546-0.0265556914900179i</v>
      </c>
      <c r="M3189" t="str">
        <f t="shared" si="1656"/>
        <v>0.00593812385482026-0.176300723986006i</v>
      </c>
      <c r="N3189" t="str">
        <f t="shared" si="1657"/>
        <v>-15.6539851773477i</v>
      </c>
      <c r="O3189" t="str">
        <f t="shared" si="1658"/>
        <v>-0.998543536552528-0.0539518823505653i</v>
      </c>
      <c r="P3189" t="str">
        <f t="shared" si="1659"/>
        <v>1.99854353655253+0.0539518823505653i</v>
      </c>
      <c r="Q3189" t="str">
        <f t="shared" si="1660"/>
        <v>-1.99854353655253+15.6000332949971i</v>
      </c>
      <c r="R3189" t="str">
        <f t="shared" si="1661"/>
        <v>-0.0127449308298397-0.126478719635265i</v>
      </c>
      <c r="S3189" t="str">
        <f t="shared" si="1662"/>
        <v>1.69519746054727i</v>
      </c>
      <c r="T3189" t="str">
        <f t="shared" si="1663"/>
        <v>0.214406404338971-0.0216051743775949i</v>
      </c>
      <c r="U3189" t="str">
        <f t="shared" si="1664"/>
        <v>0.0000499999999999999-0.00011322918546663i</v>
      </c>
      <c r="V3189" t="str">
        <f t="shared" si="1665"/>
        <v>0.00002-0.00126816687722626i</v>
      </c>
      <c r="W3189" t="str">
        <f t="shared" si="1666"/>
        <v>0.0000422018994446214-0.000105362711995488i</v>
      </c>
      <c r="X3189" t="str">
        <f t="shared" si="1667"/>
        <v>0.0000422724314301763-0.000105295305935403i</v>
      </c>
      <c r="Y3189" t="str">
        <f t="shared" si="1668"/>
        <v>0.009+6.3083180484083i</v>
      </c>
      <c r="Z3189" t="str">
        <f t="shared" si="1669"/>
        <v>-0.000200185694409529-0.0000807010369930021i</v>
      </c>
      <c r="AA3189" t="str">
        <f t="shared" si="1670"/>
        <v>0.00272674971966252-1.90227815922737i</v>
      </c>
      <c r="AB3189" t="str">
        <f t="shared" si="1671"/>
        <v>0.716632677973511-0.0722132065972355i</v>
      </c>
      <c r="AC3189" t="str">
        <f t="shared" si="1672"/>
        <v>0.991524212995775-0.126771670923488i</v>
      </c>
      <c r="AD3189" t="str">
        <f t="shared" si="1673"/>
        <v>0.720295728563095+0.0192631568865586i</v>
      </c>
      <c r="AE3189" t="str">
        <f t="shared" si="1674"/>
        <v>-0.000142638343866117-0.0000619848206745272i</v>
      </c>
      <c r="AF3189" t="str">
        <f t="shared" si="1675"/>
        <v>-6.36350570924595-0.119625038937266i</v>
      </c>
      <c r="AG3189" t="str">
        <f t="shared" si="1676"/>
        <v>1.00013976077465-0.00495994411069818i</v>
      </c>
      <c r="AH3189" t="str">
        <f t="shared" si="1677"/>
        <v>0.000898076621524158+0.000415900161009077i</v>
      </c>
      <c r="AI3189">
        <f t="shared" si="1678"/>
        <v>-60.089891031369412</v>
      </c>
      <c r="AJ3189">
        <f t="shared" si="1679"/>
        <v>24.848900667663983</v>
      </c>
      <c r="AK3189"/>
      <c r="AL3189"/>
      <c r="AM3189"/>
      <c r="AN3189"/>
    </row>
    <row r="3190" spans="1:40" x14ac:dyDescent="0.35">
      <c r="A3190"/>
      <c r="B3190">
        <f t="shared" si="1680"/>
        <v>1256000</v>
      </c>
      <c r="C3190" s="237" t="str">
        <f t="shared" si="1648"/>
        <v>-2.0442884101042E-08+0.000822776445730783i</v>
      </c>
      <c r="D3190" s="208" t="str">
        <f t="shared" si="1649"/>
        <v>-2.51366135891457+0.00630795275060267i</v>
      </c>
      <c r="E3190" t="str">
        <f t="shared" si="1650"/>
        <v>20500</v>
      </c>
      <c r="F3190" t="str">
        <f t="shared" si="1651"/>
        <v>0.327868852459016</v>
      </c>
      <c r="G3190" t="str">
        <f t="shared" si="1646"/>
        <v>0.327868852459016</v>
      </c>
      <c r="H3190" t="str">
        <f t="shared" si="1652"/>
        <v>3.84985140248078+0.125837997058524i</v>
      </c>
      <c r="I3190" t="str">
        <f t="shared" si="1653"/>
        <v>4932.30046613598i</v>
      </c>
      <c r="J3190" t="str">
        <f t="shared" si="1647"/>
        <v>-32928.8229655286+1079.02950837564i</v>
      </c>
      <c r="K3190" t="str">
        <f t="shared" si="1654"/>
        <v>0.00490302770026934-0.149626057382155i</v>
      </c>
      <c r="L3190" t="str">
        <f t="shared" si="1655"/>
        <v>0.00102565465704902-0.0265346115337246i</v>
      </c>
      <c r="M3190" t="str">
        <f t="shared" si="1656"/>
        <v>0.00592868235731836-0.17616066891588i</v>
      </c>
      <c r="N3190" t="str">
        <f t="shared" si="1657"/>
        <v>-15.6664584723098i</v>
      </c>
      <c r="O3190" t="str">
        <f t="shared" si="1658"/>
        <v>-0.99913879960889-0.0414928803062195i</v>
      </c>
      <c r="P3190" t="str">
        <f t="shared" si="1659"/>
        <v>1.99913879960889+0.0414928803062195i</v>
      </c>
      <c r="Q3190" t="str">
        <f t="shared" si="1660"/>
        <v>-1.99913879960889+15.6249655920036i</v>
      </c>
      <c r="R3190" t="str">
        <f t="shared" si="1661"/>
        <v>-0.013493526480858-0.126218733453516i</v>
      </c>
      <c r="S3190" t="str">
        <f t="shared" si="1662"/>
        <v>1.69654821549591i</v>
      </c>
      <c r="T3190" t="str">
        <f t="shared" si="1663"/>
        <v>0.214136167002716-0.0228924182718464i</v>
      </c>
      <c r="U3190" t="str">
        <f t="shared" si="1664"/>
        <v>0.0000499999999999999-0.000113139034841259i</v>
      </c>
      <c r="V3190" t="str">
        <f t="shared" si="1665"/>
        <v>0.00002-0.0012671571902221i</v>
      </c>
      <c r="W3190" t="str">
        <f t="shared" si="1666"/>
        <v>0.0000422017854565352-0.000105281072162011i</v>
      </c>
      <c r="X3190" t="str">
        <f t="shared" si="1667"/>
        <v>0.0000422721873604771-0.000105213718616647i</v>
      </c>
      <c r="Y3190" t="str">
        <f t="shared" si="1668"/>
        <v>0.009+6.31334459665405i</v>
      </c>
      <c r="Z3190" t="str">
        <f t="shared" si="1669"/>
        <v>-0.000199871320473221-0.0000806358682650158i</v>
      </c>
      <c r="AA3190" t="str">
        <f t="shared" si="1670"/>
        <v>0.00272240928269317-1.90076356294519i</v>
      </c>
      <c r="AB3190" t="str">
        <f t="shared" si="1671"/>
        <v>0.71572943580327-0.0765156948647225i</v>
      </c>
      <c r="AC3190" t="str">
        <f t="shared" si="1672"/>
        <v>0.990764276488727-0.126537013424092i</v>
      </c>
      <c r="AD3190" t="str">
        <f t="shared" si="1673"/>
        <v>0.720512103661021+0.0147923731368201i</v>
      </c>
      <c r="AE3190" t="str">
        <f t="shared" si="1674"/>
        <v>-0.000142816909724079-0.0000610556902259483i</v>
      </c>
      <c r="AF3190" t="str">
        <f t="shared" si="1675"/>
        <v>-6.36351276139535-0.119530044307921i</v>
      </c>
      <c r="AG3190" t="str">
        <f t="shared" si="1676"/>
        <v>1.0001088835644-0.00495752803430941i</v>
      </c>
      <c r="AH3190" t="str">
        <f t="shared" si="1677"/>
        <v>0.000899388655277598+0.000410013676177627i</v>
      </c>
      <c r="AI3190">
        <f t="shared" si="1678"/>
        <v>-60.10100471974841</v>
      </c>
      <c r="AJ3190">
        <f t="shared" si="1679"/>
        <v>24.50731344568424</v>
      </c>
      <c r="AK3190"/>
      <c r="AL3190"/>
      <c r="AM3190"/>
      <c r="AN3190"/>
    </row>
    <row r="3191" spans="1:40" x14ac:dyDescent="0.35">
      <c r="A3191"/>
      <c r="B3191">
        <f t="shared" si="1680"/>
        <v>1257000</v>
      </c>
      <c r="C3191" s="237" t="str">
        <f t="shared" si="1648"/>
        <v>-2.0410370572845E-08+0.000822121890086618i</v>
      </c>
      <c r="D3191" s="208" t="str">
        <f t="shared" si="1649"/>
        <v>-2.5136613586653+0.00630293449066407i</v>
      </c>
      <c r="E3191" t="str">
        <f t="shared" si="1650"/>
        <v>20500</v>
      </c>
      <c r="F3191" t="str">
        <f t="shared" si="1651"/>
        <v>0.327868852459016</v>
      </c>
      <c r="G3191" t="str">
        <f t="shared" si="1646"/>
        <v>0.327868852459016</v>
      </c>
      <c r="H3191" t="str">
        <f t="shared" si="1652"/>
        <v>3.84985843808295+0.125738134723469i</v>
      </c>
      <c r="I3191" t="str">
        <f t="shared" si="1653"/>
        <v>4936.22745695296i</v>
      </c>
      <c r="J3191" t="str">
        <f t="shared" si="1647"/>
        <v>-32981.2798635724+1079.88860830269i</v>
      </c>
      <c r="K3191" t="str">
        <f t="shared" si="1654"/>
        <v>0.00489523752425053-0.149507270976521i</v>
      </c>
      <c r="L3191" t="str">
        <f t="shared" si="1655"/>
        <v>0.00102402582716355-0.0265135649673943i</v>
      </c>
      <c r="M3191" t="str">
        <f t="shared" si="1656"/>
        <v>0.00591926335141408-0.176020835943915i</v>
      </c>
      <c r="N3191" t="str">
        <f t="shared" si="1657"/>
        <v>-15.6789317672718i</v>
      </c>
      <c r="O3191" t="str">
        <f t="shared" si="1658"/>
        <v>-0.99957861558168-0.0290274227552575i</v>
      </c>
      <c r="P3191" t="str">
        <f t="shared" si="1659"/>
        <v>1.99957861558168+0.0290274227552575i</v>
      </c>
      <c r="Q3191" t="str">
        <f t="shared" si="1660"/>
        <v>-1.99957861558168+15.6499043445165i</v>
      </c>
      <c r="R3191" t="str">
        <f t="shared" si="1661"/>
        <v>-0.0142377843474599-0.125950229667562i</v>
      </c>
      <c r="S3191" t="str">
        <f t="shared" si="1662"/>
        <v>1.69789897044455i</v>
      </c>
      <c r="T3191" t="str">
        <f t="shared" si="1663"/>
        <v>0.213850765279808-0.0241743193849637i</v>
      </c>
      <c r="U3191" t="str">
        <f t="shared" si="1664"/>
        <v>0.0000499999999999999-0.000113049027653636i</v>
      </c>
      <c r="V3191" t="str">
        <f t="shared" si="1665"/>
        <v>0.00002-0.00126614910972073i</v>
      </c>
      <c r="W3191" t="str">
        <f t="shared" si="1666"/>
        <v>0.0000422016713785899-0.000105199563995324i</v>
      </c>
      <c r="X3191" t="str">
        <f t="shared" si="1667"/>
        <v>0.0000422719435115307-0.0001051322628799i</v>
      </c>
      <c r="Y3191" t="str">
        <f t="shared" si="1668"/>
        <v>0.009+6.31837114489979i</v>
      </c>
      <c r="Z3191" t="str">
        <f t="shared" si="1669"/>
        <v>-0.000199557696511984-0.000080570804724031i</v>
      </c>
      <c r="AA3191" t="str">
        <f t="shared" si="1670"/>
        <v>0.00271807920119081-1.89925137662581i</v>
      </c>
      <c r="AB3191" t="str">
        <f t="shared" si="1671"/>
        <v>0.714775508136713-0.0808003254028015i</v>
      </c>
      <c r="AC3191" t="str">
        <f t="shared" si="1672"/>
        <v>0.990008403647861-0.1262936608594i</v>
      </c>
      <c r="AD3191" t="str">
        <f t="shared" si="1673"/>
        <v>0.720672931284509+0.0103192026792408i</v>
      </c>
      <c r="AE3191" t="str">
        <f t="shared" si="1674"/>
        <v>-0.000142984403641699-0.0000601244743329289i</v>
      </c>
      <c r="AF3191" t="str">
        <f t="shared" si="1675"/>
        <v>-6.36351979674825-0.119435200232805i</v>
      </c>
      <c r="AG3191" t="str">
        <f t="shared" si="1676"/>
        <v>1.00007803853372-0.00495473385051257i</v>
      </c>
      <c r="AH3191" t="str">
        <f t="shared" si="1677"/>
        <v>0.000900630555743024+0.000404111501998061i</v>
      </c>
      <c r="AI3191">
        <f t="shared" si="1678"/>
        <v>-60.112442265914922</v>
      </c>
      <c r="AJ3191">
        <f t="shared" si="1679"/>
        <v>24.165698170445189</v>
      </c>
      <c r="AK3191"/>
      <c r="AL3191"/>
      <c r="AM3191"/>
      <c r="AN3191"/>
    </row>
    <row r="3192" spans="1:40" x14ac:dyDescent="0.35">
      <c r="A3192"/>
      <c r="B3192">
        <f t="shared" si="1680"/>
        <v>1258000</v>
      </c>
      <c r="C3192" s="237" t="str">
        <f t="shared" si="1648"/>
        <v>-2.03779345500622E-08+0.000821468375071455i</v>
      </c>
      <c r="D3192" s="208" t="str">
        <f t="shared" si="1649"/>
        <v>-2.51366135841663+0.00629792420888116i</v>
      </c>
      <c r="E3192" t="str">
        <f t="shared" si="1650"/>
        <v>20500</v>
      </c>
      <c r="F3192" t="str">
        <f t="shared" si="1651"/>
        <v>0.327868852459016</v>
      </c>
      <c r="G3192" t="str">
        <f t="shared" si="1646"/>
        <v>0.327868852459016</v>
      </c>
      <c r="H3192" t="str">
        <f t="shared" si="1652"/>
        <v>3.84986545694133+0.125638430563639i</v>
      </c>
      <c r="I3192" t="str">
        <f t="shared" si="1653"/>
        <v>4940.15444776995i</v>
      </c>
      <c r="J3192" t="str">
        <f t="shared" si="1647"/>
        <v>-33033.7785100428+1080.74770822974i</v>
      </c>
      <c r="K3192" t="str">
        <f t="shared" si="1654"/>
        <v>0.00488746589338668-0.149388672830943i</v>
      </c>
      <c r="L3192" t="str">
        <f t="shared" si="1655"/>
        <v>0.00102240087236402-0.0264925517118766i</v>
      </c>
      <c r="M3192" t="str">
        <f t="shared" si="1656"/>
        <v>0.0059098667657507-0.17588122454282i</v>
      </c>
      <c r="N3192" t="str">
        <f t="shared" si="1657"/>
        <v>-15.6914050622338i</v>
      </c>
      <c r="O3192" t="str">
        <f t="shared" si="1658"/>
        <v>-0.999862916043863-0.0165574490868027i</v>
      </c>
      <c r="P3192" t="str">
        <f t="shared" si="1659"/>
        <v>1.99986291604386+0.0165574490868027i</v>
      </c>
      <c r="Q3192" t="str">
        <f t="shared" si="1660"/>
        <v>-1.99986291604386+15.674847613147i</v>
      </c>
      <c r="R3192" t="str">
        <f t="shared" si="1661"/>
        <v>-0.0149776199747467-0.125673293795439i</v>
      </c>
      <c r="S3192" t="str">
        <f t="shared" si="1662"/>
        <v>1.6992497253932i</v>
      </c>
      <c r="T3192" t="str">
        <f t="shared" si="1663"/>
        <v>0.213550309971159-0.025450716629132i</v>
      </c>
      <c r="U3192" t="str">
        <f t="shared" si="1664"/>
        <v>0.0000500000000000001-0.000112959163561702i</v>
      </c>
      <c r="V3192" t="str">
        <f t="shared" si="1665"/>
        <v>0.00002-0.00126514263189106i</v>
      </c>
      <c r="W3192" t="str">
        <f t="shared" si="1666"/>
        <v>0.0000422015572107882-0.000105118187181395i</v>
      </c>
      <c r="X3192" t="str">
        <f t="shared" si="1667"/>
        <v>0.0000422716998823527-0.000105050938411333i</v>
      </c>
      <c r="Y3192" t="str">
        <f t="shared" si="1668"/>
        <v>0.009+6.32339769314554i</v>
      </c>
      <c r="Z3192" t="str">
        <f t="shared" si="1669"/>
        <v>-0.000199244820142033-0.0000805058461139107i</v>
      </c>
      <c r="AA3192" t="str">
        <f t="shared" si="1670"/>
        <v>0.00271375944223957-1.89774159452175i</v>
      </c>
      <c r="AB3192" t="str">
        <f t="shared" si="1671"/>
        <v>0.713771265315178-0.0850665597910254i</v>
      </c>
      <c r="AC3192" t="str">
        <f t="shared" si="1672"/>
        <v>0.989256682375543-0.126041696221697i</v>
      </c>
      <c r="AD3192" t="str">
        <f t="shared" si="1673"/>
        <v>0.7207781846796+0.00584433272839108i</v>
      </c>
      <c r="AE3192" t="str">
        <f t="shared" si="1674"/>
        <v>-0.000143140816817518-0.0000591913106413983i</v>
      </c>
      <c r="AF3192" t="str">
        <f t="shared" si="1675"/>
        <v>-6.36352681535796-0.119340506354758i</v>
      </c>
      <c r="AG3192" t="str">
        <f t="shared" si="1676"/>
        <v>1.00004723032793-0.00495156227058558i</v>
      </c>
      <c r="AH3192" t="str">
        <f t="shared" si="1677"/>
        <v>0.000901802227864444+0.000398194513091347i</v>
      </c>
      <c r="AI3192">
        <f t="shared" si="1678"/>
        <v>-60.124203665015337</v>
      </c>
      <c r="AJ3192">
        <f t="shared" si="1679"/>
        <v>23.824054648995908</v>
      </c>
      <c r="AK3192"/>
      <c r="AL3192"/>
      <c r="AM3192"/>
      <c r="AN3192"/>
    </row>
    <row r="3193" spans="1:40" x14ac:dyDescent="0.35">
      <c r="A3193"/>
      <c r="B3193">
        <f t="shared" si="1680"/>
        <v>1259000</v>
      </c>
      <c r="C3193" s="237" t="str">
        <f t="shared" si="1648"/>
        <v>-2.03455757865473E-08+0.00082081589820564i</v>
      </c>
      <c r="D3193" s="208" t="str">
        <f t="shared" si="1649"/>
        <v>-2.51366135816854+0.00629292188624324i</v>
      </c>
      <c r="E3193" t="str">
        <f t="shared" si="1650"/>
        <v>20500</v>
      </c>
      <c r="F3193" t="str">
        <f t="shared" si="1651"/>
        <v>0.327868852459016</v>
      </c>
      <c r="G3193" t="str">
        <f t="shared" si="1646"/>
        <v>0.327868852459016</v>
      </c>
      <c r="H3193" t="str">
        <f t="shared" si="1652"/>
        <v>3.84987245910895+0.125538884203987i</v>
      </c>
      <c r="I3193" t="str">
        <f t="shared" si="1653"/>
        <v>4944.08143858694i</v>
      </c>
      <c r="J3193" t="str">
        <f t="shared" si="1647"/>
        <v>-33086.3189049398+1081.60680815679i</v>
      </c>
      <c r="K3193" t="str">
        <f t="shared" si="1654"/>
        <v>0.00487971274887987-0.149270262498695i</v>
      </c>
      <c r="L3193" t="str">
        <f t="shared" si="1655"/>
        <v>0.00102077978037418-0.0264715716882702i</v>
      </c>
      <c r="M3193" t="str">
        <f t="shared" si="1656"/>
        <v>0.00590049252925405-0.175741834186965i</v>
      </c>
      <c r="N3193" t="str">
        <f t="shared" si="1657"/>
        <v>-15.7038783571959i</v>
      </c>
      <c r="O3193" t="str">
        <f t="shared" si="1658"/>
        <v>-0.999991656763671-0.00408489939260041i</v>
      </c>
      <c r="P3193" t="str">
        <f t="shared" si="1659"/>
        <v>1.99999165676367+0.00408489939260041i</v>
      </c>
      <c r="Q3193" t="str">
        <f t="shared" si="1660"/>
        <v>-1.99999165676367+15.6997934578033i</v>
      </c>
      <c r="R3193" t="str">
        <f t="shared" si="1661"/>
        <v>-0.0157129505339233-0.125388011764845i</v>
      </c>
      <c r="S3193" t="str">
        <f t="shared" si="1662"/>
        <v>1.70060048034185i</v>
      </c>
      <c r="T3193" t="str">
        <f t="shared" si="1663"/>
        <v>0.213234913036405-0.0267214512255777i</v>
      </c>
      <c r="U3193" t="str">
        <f t="shared" si="1664"/>
        <v>0.00005-0.00011286944222448i</v>
      </c>
      <c r="V3193" t="str">
        <f t="shared" si="1665"/>
        <v>0.00002-0.00126413775291418i</v>
      </c>
      <c r="W3193" t="str">
        <f t="shared" si="1666"/>
        <v>0.0000422014429531315-0.000105036941407184i</v>
      </c>
      <c r="X3193" t="str">
        <f t="shared" si="1667"/>
        <v>0.0000422714564719614-0.00010496974489811i</v>
      </c>
      <c r="Y3193" t="str">
        <f t="shared" si="1668"/>
        <v>0.009+6.32842424139128i</v>
      </c>
      <c r="Z3193" t="str">
        <f t="shared" si="1669"/>
        <v>-0.000198932688989045-0.0000804409921793508i</v>
      </c>
      <c r="AA3193" t="str">
        <f t="shared" si="1670"/>
        <v>0.0027094499730543-1.89623421090383i</v>
      </c>
      <c r="AB3193" t="str">
        <f t="shared" si="1671"/>
        <v>0.712717081552924-0.0893138673266937i</v>
      </c>
      <c r="AC3193" t="str">
        <f t="shared" si="1672"/>
        <v>0.98850919895285-0.125781202975412i</v>
      </c>
      <c r="AD3193" t="str">
        <f t="shared" si="1673"/>
        <v>0.720827845525034+0.00136845081770861i</v>
      </c>
      <c r="AE3193" t="str">
        <f t="shared" si="1674"/>
        <v>-0.00014328614206695-0.0000582563366854537i</v>
      </c>
      <c r="AF3193" t="str">
        <f t="shared" si="1675"/>
        <v>-6.36353381727749-0.119245962317744i</v>
      </c>
      <c r="AG3193" t="str">
        <f t="shared" si="1676"/>
        <v>1.00001646357988-0.00494801406144965i</v>
      </c>
      <c r="AH3193" t="str">
        <f t="shared" si="1677"/>
        <v>0.000902903586906112+0.000392263584047453i</v>
      </c>
      <c r="AI3193">
        <f t="shared" si="1678"/>
        <v>-60.136288938757332</v>
      </c>
      <c r="AJ3193">
        <f t="shared" si="1679"/>
        <v>23.482382692875998</v>
      </c>
      <c r="AK3193"/>
      <c r="AL3193"/>
      <c r="AM3193"/>
      <c r="AN3193"/>
    </row>
    <row r="3194" spans="1:40" x14ac:dyDescent="0.35">
      <c r="A3194"/>
      <c r="B3194">
        <f t="shared" si="1680"/>
        <v>1260000</v>
      </c>
      <c r="C3194" s="237" t="str">
        <f t="shared" si="1648"/>
        <v>-2.031329403713E-08+0.000820164457017386i</v>
      </c>
      <c r="D3194" s="208" t="str">
        <f t="shared" si="1649"/>
        <v>-2.51366135792104+0.00628792750379996i</v>
      </c>
      <c r="E3194" t="str">
        <f t="shared" si="1650"/>
        <v>20500</v>
      </c>
      <c r="F3194" t="str">
        <f t="shared" si="1651"/>
        <v>0.327868852459016</v>
      </c>
      <c r="G3194" t="str">
        <f t="shared" si="1646"/>
        <v>0.327868852459016</v>
      </c>
      <c r="H3194" t="str">
        <f t="shared" si="1652"/>
        <v>3.84987944463869+0.125439495270657i</v>
      </c>
      <c r="I3194" t="str">
        <f t="shared" si="1653"/>
        <v>4948.00842940392i</v>
      </c>
      <c r="J3194" t="str">
        <f t="shared" si="1647"/>
        <v>-33138.9010482634+1082.46590808384i</v>
      </c>
      <c r="K3194" t="str">
        <f t="shared" si="1654"/>
        <v>0.00487197803216494-0.149152039534461i</v>
      </c>
      <c r="L3194" t="str">
        <f t="shared" si="1655"/>
        <v>0.00101916253896631-0.0264506248179227i</v>
      </c>
      <c r="M3194" t="str">
        <f t="shared" si="1656"/>
        <v>0.00589114057113125-0.175602664352384i</v>
      </c>
      <c r="N3194" t="str">
        <f t="shared" si="1657"/>
        <v>-15.7163516521579i</v>
      </c>
      <c r="O3194" t="str">
        <f t="shared" si="1658"/>
        <v>-0.999964817711482+0.00838828583451912i</v>
      </c>
      <c r="P3194" t="str">
        <f t="shared" si="1659"/>
        <v>1.99996481771148-0.00838828583451912i</v>
      </c>
      <c r="Q3194" t="str">
        <f t="shared" si="1660"/>
        <v>-1.99996481771148+15.7247399379924i</v>
      </c>
      <c r="R3194" t="str">
        <f t="shared" si="1661"/>
        <v>-0.0164436948092032-0.125094469884825i</v>
      </c>
      <c r="S3194" t="str">
        <f t="shared" si="1662"/>
        <v>1.70195123529049i</v>
      </c>
      <c r="T3194" t="str">
        <f t="shared" si="1663"/>
        <v>0.212904687548487-0.0279863666932632i</v>
      </c>
      <c r="U3194" t="str">
        <f t="shared" si="1664"/>
        <v>0.0000500000000000001-0.00011277986330208i</v>
      </c>
      <c r="V3194" t="str">
        <f t="shared" si="1665"/>
        <v>0.00002-0.0012631344689833i</v>
      </c>
      <c r="W3194" t="str">
        <f t="shared" si="1666"/>
        <v>0.0000422013286056226-0.000104955826360651i</v>
      </c>
      <c r="X3194" t="str">
        <f t="shared" si="1667"/>
        <v>0.0000422712132793801-0.000104888682028391i</v>
      </c>
      <c r="Y3194" t="str">
        <f t="shared" si="1668"/>
        <v>0.009+6.33345078963702i</v>
      </c>
      <c r="Z3194" t="str">
        <f t="shared" si="1669"/>
        <v>-0.000198621300688112-0.0000803762426658804i</v>
      </c>
      <c r="AA3194" t="str">
        <f t="shared" si="1670"/>
        <v>0.00270515076097987-1.89472922006103i</v>
      </c>
      <c r="AB3194" t="str">
        <f t="shared" si="1671"/>
        <v>0.711613334785325-0.0935417249870669i</v>
      </c>
      <c r="AC3194" t="str">
        <f t="shared" si="1672"/>
        <v>0.987766038051665-0.125512265028153i</v>
      </c>
      <c r="AD3194" t="str">
        <f t="shared" si="1673"/>
        <v>0.720821903936742-0.00310775530217216i</v>
      </c>
      <c r="AE3194" t="str">
        <f t="shared" si="1674"/>
        <v>-0.000143420373818711-0.0000573196898693638i</v>
      </c>
      <c r="AF3194" t="str">
        <f t="shared" si="1675"/>
        <v>-6.36354080255973-0.119151567766857i</v>
      </c>
      <c r="AG3194" t="str">
        <f t="shared" si="1676"/>
        <v>0.999985742909255-0.00494409004548004i</v>
      </c>
      <c r="AH3194" t="str">
        <f t="shared" si="1677"/>
        <v>0.00090393455844304+0.000386319589309579i</v>
      </c>
      <c r="AI3194">
        <f t="shared" si="1678"/>
        <v>-60.148698135385331</v>
      </c>
      <c r="AJ3194">
        <f t="shared" si="1679"/>
        <v>23.140682118144618</v>
      </c>
      <c r="AK3194"/>
      <c r="AL3194"/>
      <c r="AM3194"/>
      <c r="AN3194"/>
    </row>
    <row r="3195" spans="1:40" x14ac:dyDescent="0.35">
      <c r="A3195"/>
      <c r="B3195">
        <f t="shared" si="1680"/>
        <v>1261000</v>
      </c>
      <c r="C3195" s="237" t="str">
        <f t="shared" si="1648"/>
        <v>-2.02810890576119E-08+0.000819514049042754i</v>
      </c>
      <c r="D3195" s="208" t="str">
        <f t="shared" si="1649"/>
        <v>-2.51366135767414+0.00628294104266112i</v>
      </c>
      <c r="E3195" t="str">
        <f t="shared" si="1650"/>
        <v>20500</v>
      </c>
      <c r="F3195" t="str">
        <f t="shared" si="1651"/>
        <v>0.327868852459016</v>
      </c>
      <c r="G3195" t="str">
        <f t="shared" si="1646"/>
        <v>0.327868852459016</v>
      </c>
      <c r="H3195" t="str">
        <f t="shared" si="1652"/>
        <v>3.84988641358322+0.125340263390965i</v>
      </c>
      <c r="I3195" t="str">
        <f t="shared" si="1653"/>
        <v>4951.93542022091i</v>
      </c>
      <c r="J3195" t="str">
        <f t="shared" si="1647"/>
        <v>-33191.5249400137+1083.32500801089i</v>
      </c>
      <c r="K3195" t="str">
        <f t="shared" si="1654"/>
        <v>0.00486426168490839-0.14903400349433i</v>
      </c>
      <c r="L3195" t="str">
        <f t="shared" si="1655"/>
        <v>0.00101754913596105-0.0264297110224294i</v>
      </c>
      <c r="M3195" t="str">
        <f t="shared" si="1656"/>
        <v>0.00588181082086944-0.175463714516759i</v>
      </c>
      <c r="N3195" t="str">
        <f t="shared" si="1657"/>
        <v>-15.7288249471199i</v>
      </c>
      <c r="O3195" t="str">
        <f t="shared" si="1658"/>
        <v>-0.999782403062947+0.0208601660031527i</v>
      </c>
      <c r="P3195" t="str">
        <f t="shared" si="1659"/>
        <v>1.99978240306295-0.0208601660031527i</v>
      </c>
      <c r="Q3195" t="str">
        <f t="shared" si="1660"/>
        <v>-1.99978240306295+15.7496851131231i</v>
      </c>
      <c r="R3195" t="str">
        <f t="shared" si="1661"/>
        <v>-0.0171697731844055-0.124792754818096i</v>
      </c>
      <c r="S3195" t="str">
        <f t="shared" si="1662"/>
        <v>1.70330199023912i</v>
      </c>
      <c r="T3195" t="str">
        <f t="shared" si="1663"/>
        <v>0.212559747649085-0.0292453088369522i</v>
      </c>
      <c r="U3195" t="str">
        <f t="shared" si="1664"/>
        <v>0.00005-0.000112690426455687i</v>
      </c>
      <c r="V3195" t="str">
        <f t="shared" si="1665"/>
        <v>0.00002-0.00126213277630369i</v>
      </c>
      <c r="W3195" t="str">
        <f t="shared" si="1666"/>
        <v>0.0000422012141682633-0.000104874841730742i</v>
      </c>
      <c r="X3195" t="str">
        <f t="shared" si="1667"/>
        <v>0.000042270970303636-0.000104807749491324i</v>
      </c>
      <c r="Y3195" t="str">
        <f t="shared" si="1668"/>
        <v>0.009+6.33847733788277i</v>
      </c>
      <c r="Z3195" t="str">
        <f t="shared" si="1669"/>
        <v>-0.000198310652883703-0.0000803115973198566i</v>
      </c>
      <c r="AA3195" t="str">
        <f t="shared" si="1670"/>
        <v>0.00270086177349059-1.89322661630046i</v>
      </c>
      <c r="AB3195" t="str">
        <f t="shared" si="1671"/>
        <v>0.71046040651991-0.0977496173894748i</v>
      </c>
      <c r="AC3195" t="str">
        <f t="shared" si="1672"/>
        <v>0.987027282747119-0.125234966702367i</v>
      </c>
      <c r="AD3195" t="str">
        <f t="shared" si="1673"/>
        <v>0.720760358471091-0.00758359776553342i</v>
      </c>
      <c r="AE3195" t="str">
        <f t="shared" si="1674"/>
        <v>-0.000143543508111076-0.0000563815074495555i</v>
      </c>
      <c r="AF3195" t="str">
        <f t="shared" si="1675"/>
        <v>-6.36354777125736-0.119057322348304i</v>
      </c>
      <c r="AG3195" t="str">
        <f t="shared" si="1676"/>
        <v>0.999955072921966-0.00493979110030937i</v>
      </c>
      <c r="AH3195" t="str">
        <f t="shared" si="1677"/>
        <v>0.000904895078350283+0.000380363403057975i</v>
      </c>
      <c r="AI3195">
        <f t="shared" si="1678"/>
        <v>-60.16143132966608</v>
      </c>
      <c r="AJ3195">
        <f t="shared" si="1679"/>
        <v>22.798952745380799</v>
      </c>
      <c r="AK3195"/>
      <c r="AL3195"/>
      <c r="AM3195"/>
      <c r="AN3195"/>
    </row>
    <row r="3196" spans="1:40" x14ac:dyDescent="0.35">
      <c r="A3196"/>
      <c r="B3196">
        <f t="shared" si="1680"/>
        <v>1262000</v>
      </c>
      <c r="C3196" s="237" t="str">
        <f t="shared" si="1648"/>
        <v>-2.02489606047618E-08+0.000818864671825606i</v>
      </c>
      <c r="D3196" s="208" t="str">
        <f t="shared" si="1649"/>
        <v>-2.51366135742782+0.00627796248399632i</v>
      </c>
      <c r="E3196" t="str">
        <f t="shared" si="1650"/>
        <v>20500</v>
      </c>
      <c r="F3196" t="str">
        <f t="shared" si="1651"/>
        <v>0.327868852459016</v>
      </c>
      <c r="G3196" t="str">
        <f t="shared" si="1646"/>
        <v>0.327868852459016</v>
      </c>
      <c r="H3196" t="str">
        <f t="shared" si="1652"/>
        <v>3.84989336599495+0.125241188193405i</v>
      </c>
      <c r="I3196" t="str">
        <f t="shared" si="1653"/>
        <v>4955.8624110379i</v>
      </c>
      <c r="J3196" t="str">
        <f t="shared" si="1647"/>
        <v>-33244.1905801905+1084.18410793794i</v>
      </c>
      <c r="K3196" t="str">
        <f t="shared" si="1654"/>
        <v>0.00485656364900735-0.148916153935792i</v>
      </c>
      <c r="L3196" t="str">
        <f t="shared" si="1655"/>
        <v>0.00101593955922708-0.026408830223632i</v>
      </c>
      <c r="M3196" t="str">
        <f t="shared" si="1656"/>
        <v>0.00587250320823443-0.175324984159424i</v>
      </c>
      <c r="N3196" t="str">
        <f t="shared" si="1657"/>
        <v>-15.741298242082i</v>
      </c>
      <c r="O3196" t="str">
        <f t="shared" si="1658"/>
        <v>-0.999444441198328+0.0333288007249376i</v>
      </c>
      <c r="P3196" t="str">
        <f t="shared" si="1659"/>
        <v>1.99944444119833-0.0333288007249376i</v>
      </c>
      <c r="Q3196" t="str">
        <f t="shared" si="1660"/>
        <v>-1.99944444119833+15.7746270428069i</v>
      </c>
      <c r="R3196" t="str">
        <f t="shared" si="1661"/>
        <v>-0.0178911076291496-0.12448295355406i</v>
      </c>
      <c r="S3196" t="str">
        <f t="shared" si="1662"/>
        <v>1.70465274518776i</v>
      </c>
      <c r="T3196" t="str">
        <f t="shared" si="1663"/>
        <v>0.212200208505009-0.0304981257344795i</v>
      </c>
      <c r="U3196" t="str">
        <f t="shared" si="1664"/>
        <v>0.0000500000000000001-0.00011260113134756i</v>
      </c>
      <c r="V3196" t="str">
        <f t="shared" si="1665"/>
        <v>0.00002-0.00126113267109267i</v>
      </c>
      <c r="W3196" t="str">
        <f t="shared" si="1666"/>
        <v>0.0000422010996410565-0.000104793987207389i</v>
      </c>
      <c r="X3196" t="str">
        <f t="shared" si="1667"/>
        <v>0.0000422707275437596-0.000104726946977041i</v>
      </c>
      <c r="Y3196" t="str">
        <f t="shared" si="1668"/>
        <v>0.009+6.34350388612851i</v>
      </c>
      <c r="Z3196" t="str">
        <f t="shared" si="1669"/>
        <v>-0.000198000743229616-0.0000802470558884603i</v>
      </c>
      <c r="AA3196" t="str">
        <f t="shared" si="1670"/>
        <v>0.00269658297818964-1.89172639394728i</v>
      </c>
      <c r="AB3196" t="str">
        <f t="shared" si="1671"/>
        <v>0.709258681690608-0.101937036748768i</v>
      </c>
      <c r="AC3196" t="str">
        <f t="shared" si="1672"/>
        <v>0.98629301453046-0.124949392707685i</v>
      </c>
      <c r="AD3196" t="str">
        <f t="shared" si="1673"/>
        <v>0.720643216127056-0.0120583886933857i</v>
      </c>
      <c r="AE3196" t="str">
        <f t="shared" si="1674"/>
        <v>-0.00014365554258794-0.0000554419265167457i</v>
      </c>
      <c r="AF3196" t="str">
        <f t="shared" si="1675"/>
        <v>-6.36355472342277-0.118963225709409i</v>
      </c>
      <c r="AG3196" t="str">
        <f t="shared" si="1676"/>
        <v>0.999924458209494-0.00493511815862453i</v>
      </c>
      <c r="AH3196" t="str">
        <f t="shared" si="1677"/>
        <v>0.000905785092790959+0.000374395899094412i</v>
      </c>
      <c r="AI3196">
        <f t="shared" si="1678"/>
        <v>-60.174488622880688</v>
      </c>
      <c r="AJ3196">
        <f t="shared" si="1679"/>
        <v>22.457194399712225</v>
      </c>
      <c r="AK3196"/>
      <c r="AL3196"/>
      <c r="AM3196"/>
      <c r="AN3196"/>
    </row>
    <row r="3197" spans="1:40" x14ac:dyDescent="0.35">
      <c r="A3197"/>
      <c r="B3197">
        <f t="shared" si="1680"/>
        <v>1263000</v>
      </c>
      <c r="C3197" s="237" t="str">
        <f t="shared" si="1648"/>
        <v>-2.02169084363108E-08+0.00081821632291759i</v>
      </c>
      <c r="D3197" s="208" t="str">
        <f t="shared" si="1649"/>
        <v>-2.51366135718209+0.00627299180903486i</v>
      </c>
      <c r="E3197" t="str">
        <f t="shared" si="1650"/>
        <v>20500</v>
      </c>
      <c r="F3197" t="str">
        <f t="shared" si="1651"/>
        <v>0.327868852459016</v>
      </c>
      <c r="G3197" t="str">
        <f t="shared" si="1646"/>
        <v>0.327868852459016</v>
      </c>
      <c r="H3197" t="str">
        <f t="shared" si="1652"/>
        <v>3.84990030192613+0.125142269307638i</v>
      </c>
      <c r="I3197" t="str">
        <f t="shared" si="1653"/>
        <v>4959.78940185489i</v>
      </c>
      <c r="J3197" t="str">
        <f t="shared" si="1647"/>
        <v>-33296.897968794+1085.04320786499i</v>
      </c>
      <c r="K3197" t="str">
        <f t="shared" si="1654"/>
        <v>0.00484888386658829-0.14879849041773i</v>
      </c>
      <c r="L3197" t="str">
        <f t="shared" si="1655"/>
        <v>0.00101433379668101-0.0263879823436181i</v>
      </c>
      <c r="M3197" t="str">
        <f t="shared" si="1656"/>
        <v>0.0058632176632693-0.175186472761348i</v>
      </c>
      <c r="N3197" t="str">
        <f t="shared" si="1657"/>
        <v>-15.753771537044i</v>
      </c>
      <c r="O3197" t="str">
        <f t="shared" si="1658"/>
        <v>-0.998950984698098+0.0457922501161447i</v>
      </c>
      <c r="P3197" t="str">
        <f t="shared" si="1659"/>
        <v>1.9989509846981-0.0457922501161447i</v>
      </c>
      <c r="Q3197" t="str">
        <f t="shared" si="1660"/>
        <v>-1.9989509846981+15.7995637871601i</v>
      </c>
      <c r="R3197" t="str">
        <f t="shared" si="1661"/>
        <v>-0.0186076216847267-0.124165153382449i</v>
      </c>
      <c r="S3197" t="str">
        <f t="shared" si="1662"/>
        <v>1.70600350013641i</v>
      </c>
      <c r="T3197" t="str">
        <f t="shared" si="1663"/>
        <v>0.211826186265432-0.0317446677233579i</v>
      </c>
      <c r="U3197" t="str">
        <f t="shared" si="1664"/>
        <v>0.00005-0.00011251197764103i</v>
      </c>
      <c r="V3197" t="str">
        <f t="shared" si="1665"/>
        <v>0.00002-0.00126013414957954i</v>
      </c>
      <c r="W3197" t="str">
        <f t="shared" si="1666"/>
        <v>0.0000422009850240038-0.000104713262481508i</v>
      </c>
      <c r="X3197" t="str">
        <f t="shared" si="1667"/>
        <v>0.0000422704849987855-0.000104646274176658i</v>
      </c>
      <c r="Y3197" t="str">
        <f t="shared" si="1668"/>
        <v>0.009+6.34853043437425i</v>
      </c>
      <c r="Z3197" t="str">
        <f t="shared" si="1669"/>
        <v>-0.000197691569388931-0.0000801826181196938i</v>
      </c>
      <c r="AA3197" t="str">
        <f t="shared" si="1670"/>
        <v>0.00269231434280837-1.89022854734461i</v>
      </c>
      <c r="AB3197" t="str">
        <f t="shared" si="1671"/>
        <v>0.708008548514801-0.106103482832552i</v>
      </c>
      <c r="AC3197" t="str">
        <f t="shared" si="1672"/>
        <v>0.985563313322269-0.124655628113868i</v>
      </c>
      <c r="AD3197" t="str">
        <f t="shared" si="1673"/>
        <v>0.720470492347016-0.0165314402954034i</v>
      </c>
      <c r="AE3197" t="str">
        <f t="shared" si="1674"/>
        <v>-0.000143756476494672-0.0000545010839781108i</v>
      </c>
      <c r="AF3197" t="str">
        <f t="shared" si="1675"/>
        <v>-6.36356165910822-0.118869277498603i</v>
      </c>
      <c r="AG3197" t="str">
        <f t="shared" si="1676"/>
        <v>0.999893903348247-0.00493007220795501i</v>
      </c>
      <c r="AH3197" t="str">
        <f t="shared" si="1677"/>
        <v>0.000906604558202918+0.000368417950726629i</v>
      </c>
      <c r="AI3197">
        <f t="shared" si="1678"/>
        <v>-60.187870142826405</v>
      </c>
      <c r="AJ3197">
        <f t="shared" si="1679"/>
        <v>22.11540691083766</v>
      </c>
      <c r="AK3197"/>
      <c r="AL3197"/>
      <c r="AM3197"/>
      <c r="AN3197"/>
    </row>
    <row r="3198" spans="1:40" x14ac:dyDescent="0.35">
      <c r="A3198"/>
      <c r="B3198">
        <f t="shared" si="1680"/>
        <v>1264000</v>
      </c>
      <c r="C3198" s="237" t="str">
        <f t="shared" si="1648"/>
        <v>-2.01849323109481E-08+0.000817568999878096i</v>
      </c>
      <c r="D3198" s="208" t="str">
        <f t="shared" si="1649"/>
        <v>-2.51366135693694+0.00626802899906541i</v>
      </c>
      <c r="E3198" t="str">
        <f t="shared" si="1650"/>
        <v>20500</v>
      </c>
      <c r="F3198" t="str">
        <f t="shared" si="1651"/>
        <v>0.327868852459016</v>
      </c>
      <c r="G3198" t="str">
        <f t="shared" si="1646"/>
        <v>0.327868852459016</v>
      </c>
      <c r="H3198" t="str">
        <f t="shared" si="1652"/>
        <v>3.84990722142877+0.12504350636449i</v>
      </c>
      <c r="I3198" t="str">
        <f t="shared" si="1653"/>
        <v>4963.71639267187i</v>
      </c>
      <c r="J3198" t="str">
        <f t="shared" si="1647"/>
        <v>-33349.6471058241+1085.90230779204i</v>
      </c>
      <c r="K3198" t="str">
        <f t="shared" si="1654"/>
        <v>0.00484122228000615-0.148681012500415i</v>
      </c>
      <c r="L3198" t="str">
        <f t="shared" si="1655"/>
        <v>0.00101273183628701-0.0263671673047199i</v>
      </c>
      <c r="M3198" t="str">
        <f t="shared" si="1656"/>
        <v>0.00585395411629316-0.175048179805135i</v>
      </c>
      <c r="N3198" t="str">
        <f t="shared" si="1657"/>
        <v>-15.766244832006i</v>
      </c>
      <c r="O3198" t="str">
        <f t="shared" si="1658"/>
        <v>-0.998302110334748+0.0582485751000772i</v>
      </c>
      <c r="P3198" t="str">
        <f t="shared" si="1659"/>
        <v>1.99830211033475-0.0582485751000772i</v>
      </c>
      <c r="Q3198" t="str">
        <f t="shared" si="1660"/>
        <v>-1.99830211033475+15.8244934071061i</v>
      </c>
      <c r="R3198" t="str">
        <f t="shared" si="1661"/>
        <v>-0.0193192404497168-0.12383944186763i</v>
      </c>
      <c r="S3198" t="str">
        <f t="shared" si="1662"/>
        <v>1.70735425508505i</v>
      </c>
      <c r="T3198" t="str">
        <f t="shared" si="1663"/>
        <v>0.211437798020056-0.0329847873868352i</v>
      </c>
      <c r="U3198" t="str">
        <f t="shared" si="1664"/>
        <v>0.00005-0.000112422965000491i</v>
      </c>
      <c r="V3198" t="str">
        <f t="shared" si="1665"/>
        <v>0.00002-0.0012591372080055i</v>
      </c>
      <c r="W3198" t="str">
        <f t="shared" si="1666"/>
        <v>0.0000422008703171077-0.000104632667244989i</v>
      </c>
      <c r="X3198" t="str">
        <f t="shared" si="1667"/>
        <v>0.0000422702426677523-0.000104565730782263i</v>
      </c>
      <c r="Y3198" t="str">
        <f t="shared" si="1668"/>
        <v>0.009+6.35355698262i</v>
      </c>
      <c r="Z3198" t="str">
        <f t="shared" si="1669"/>
        <v>-0.000197383129033964-0.0000801182837623778i</v>
      </c>
      <c r="AA3198" t="str">
        <f t="shared" si="1670"/>
        <v>0.00268805583520573-1.88873307085349i</v>
      </c>
      <c r="AB3198" t="str">
        <f t="shared" si="1671"/>
        <v>0.706710398353497-0.110248462914585i</v>
      </c>
      <c r="AC3198" t="str">
        <f t="shared" si="1672"/>
        <v>0.984838257485957-0.124353758324435i</v>
      </c>
      <c r="AD3198" t="str">
        <f t="shared" si="1673"/>
        <v>0.720242211016535-0.021002064972149i</v>
      </c>
      <c r="AE3198" t="str">
        <f t="shared" si="1674"/>
        <v>-0.000143846310673819-0.0000535591165394878i</v>
      </c>
      <c r="AF3198" t="str">
        <f t="shared" si="1675"/>
        <v>-6.36356857836571-0.118775477365425i</v>
      </c>
      <c r="AG3198" t="str">
        <f t="shared" si="1676"/>
        <v>0.999863412898924-0.00492465429045542i</v>
      </c>
      <c r="AH3198" t="str">
        <f t="shared" si="1677"/>
        <v>0.00090735344128439+0.000362430430652695i</v>
      </c>
      <c r="AI3198">
        <f t="shared" si="1678"/>
        <v>-60.201576043825668</v>
      </c>
      <c r="AJ3198">
        <f t="shared" si="1679"/>
        <v>21.773590113031304</v>
      </c>
      <c r="AK3198"/>
      <c r="AL3198"/>
      <c r="AM3198"/>
      <c r="AN3198"/>
    </row>
    <row r="3199" spans="1:40" x14ac:dyDescent="0.35">
      <c r="A3199"/>
      <c r="B3199">
        <f t="shared" si="1680"/>
        <v>1265000</v>
      </c>
      <c r="C3199" s="237" t="str">
        <f t="shared" si="1648"/>
        <v>-2.01530319883164E-08+0.000816922700274236i</v>
      </c>
      <c r="D3199" s="208" t="str">
        <f t="shared" si="1649"/>
        <v>-2.51366135669237+0.00626307403543581i</v>
      </c>
      <c r="E3199" t="str">
        <f t="shared" si="1650"/>
        <v>20500</v>
      </c>
      <c r="F3199" t="str">
        <f t="shared" si="1651"/>
        <v>0.327868852459016</v>
      </c>
      <c r="G3199" t="str">
        <f t="shared" si="1646"/>
        <v>0.327868852459016</v>
      </c>
      <c r="H3199" t="str">
        <f t="shared" si="1652"/>
        <v>3.8499141245547+0.124944898995948i</v>
      </c>
      <c r="I3199" t="str">
        <f t="shared" si="1653"/>
        <v>4967.64338348886i</v>
      </c>
      <c r="J3199" t="str">
        <f t="shared" si="1647"/>
        <v>-33402.4379912808+1086.76140771909i</v>
      </c>
      <c r="K3199" t="str">
        <f t="shared" si="1654"/>
        <v>0.00483357883184318-0.148563719745505i</v>
      </c>
      <c r="L3199" t="str">
        <f t="shared" si="1655"/>
        <v>0.00101113366605674-0.0263463850295135i</v>
      </c>
      <c r="M3199" t="str">
        <f t="shared" si="1656"/>
        <v>0.00584471249789992-0.174910104775019i</v>
      </c>
      <c r="N3199" t="str">
        <f t="shared" si="1657"/>
        <v>-15.778718126968i</v>
      </c>
      <c r="O3199" t="str">
        <f t="shared" si="1658"/>
        <v>-0.997497919060843+0.0706958377083671i</v>
      </c>
      <c r="P3199" t="str">
        <f t="shared" si="1659"/>
        <v>1.99749791906084-0.0706958377083671i</v>
      </c>
      <c r="Q3199" t="str">
        <f t="shared" si="1660"/>
        <v>-1.99749791906084+15.8494139646764i</v>
      </c>
      <c r="R3199" t="str">
        <f t="shared" si="1661"/>
        <v>-0.0200258905652626-0.123505906823562i</v>
      </c>
      <c r="S3199" t="str">
        <f t="shared" si="1662"/>
        <v>1.70870501003369i</v>
      </c>
      <c r="T3199" t="str">
        <f t="shared" si="1663"/>
        <v>0.211035161758174-0.0342183395392506i</v>
      </c>
      <c r="U3199" t="str">
        <f t="shared" si="1664"/>
        <v>0.00005-0.0001123340930914i</v>
      </c>
      <c r="V3199" t="str">
        <f t="shared" si="1665"/>
        <v>0.00002-0.00125814184262368i</v>
      </c>
      <c r="W3199" t="str">
        <f t="shared" si="1666"/>
        <v>0.0000422007555203703-0.000104552201190703i</v>
      </c>
      <c r="X3199" t="str">
        <f t="shared" si="1667"/>
        <v>0.000042270000549702-0.000104485316486928i</v>
      </c>
      <c r="Y3199" t="str">
        <f t="shared" si="1668"/>
        <v>0.009+6.35858353086574i</v>
      </c>
      <c r="Z3199" t="str">
        <f t="shared" si="1669"/>
        <v>-0.000197075419846249-0.0000800540525661473i</v>
      </c>
      <c r="AA3199" t="str">
        <f t="shared" si="1670"/>
        <v>0.00268380742336772-1.88723995885278i</v>
      </c>
      <c r="AB3199" t="str">
        <f t="shared" si="1671"/>
        <v>0.705364625574501-0.114371491725832i</v>
      </c>
      <c r="AC3199" t="str">
        <f t="shared" si="1672"/>
        <v>0.984117923841631-0.124043869050921i</v>
      </c>
      <c r="AD3199" t="str">
        <f t="shared" si="1673"/>
        <v>0.71995840446285-0.0254695754170268i</v>
      </c>
      <c r="AE3199" t="str">
        <f t="shared" si="1674"/>
        <v>-0.000143925047560624-0.0000526161606876922i</v>
      </c>
      <c r="AF3199" t="str">
        <f t="shared" si="1675"/>
        <v>-6.36357548124707-0.118681824960512i</v>
      </c>
      <c r="AG3199" t="str">
        <f t="shared" si="1676"/>
        <v>0.999832991405879-0.00491886550268012i</v>
      </c>
      <c r="AH3199" t="str">
        <f t="shared" si="1677"/>
        <v>0.000908031718978373+0.000356434210845849i</v>
      </c>
      <c r="AI3199">
        <f t="shared" si="1678"/>
        <v>-60.215606506742347</v>
      </c>
      <c r="AJ3199">
        <f t="shared" si="1679"/>
        <v>21.431743845164476</v>
      </c>
      <c r="AK3199"/>
      <c r="AL3199"/>
      <c r="AM3199"/>
      <c r="AN3199"/>
    </row>
    <row r="3200" spans="1:40" x14ac:dyDescent="0.35">
      <c r="A3200"/>
      <c r="B3200">
        <f t="shared" si="1680"/>
        <v>1266000</v>
      </c>
      <c r="C3200" s="237" t="str">
        <f t="shared" si="1648"/>
        <v>-2.01212072290072E-08+0.000816277421680807i</v>
      </c>
      <c r="D3200" s="208" t="str">
        <f t="shared" si="1649"/>
        <v>-2.51366135644838+0.00625812689955286i</v>
      </c>
      <c r="E3200" t="str">
        <f t="shared" si="1650"/>
        <v>20500</v>
      </c>
      <c r="F3200" t="str">
        <f t="shared" si="1651"/>
        <v>0.327868852459016</v>
      </c>
      <c r="G3200" t="str">
        <f t="shared" si="1646"/>
        <v>0.327868852459016</v>
      </c>
      <c r="H3200" t="str">
        <f t="shared" si="1652"/>
        <v>3.84992101135554+0.124846446835155i</v>
      </c>
      <c r="I3200" t="str">
        <f t="shared" si="1653"/>
        <v>4971.57037430585i</v>
      </c>
      <c r="J3200" t="str">
        <f t="shared" si="1647"/>
        <v>-33455.2706251641+1087.62050764614i</v>
      </c>
      <c r="K3200" t="str">
        <f t="shared" si="1654"/>
        <v>0.0048259534649078-0.148446611716031i</v>
      </c>
      <c r="L3200" t="str">
        <f t="shared" si="1655"/>
        <v>0.001009539274049-0.0263256354408178i</v>
      </c>
      <c r="M3200" t="str">
        <f t="shared" si="1656"/>
        <v>0.0058354927389568-0.174772247156849i</v>
      </c>
      <c r="N3200" t="str">
        <f t="shared" si="1657"/>
        <v>-15.7911914219301i</v>
      </c>
      <c r="O3200" t="str">
        <f t="shared" si="1658"/>
        <v>-0.996538535993315+0.0831321013826777i</v>
      </c>
      <c r="P3200" t="str">
        <f t="shared" si="1659"/>
        <v>1.99653853599331-0.0831321013826777i</v>
      </c>
      <c r="Q3200" t="str">
        <f t="shared" si="1660"/>
        <v>-1.99653853599331+15.8743235233128i</v>
      </c>
      <c r="R3200" t="str">
        <f t="shared" si="1661"/>
        <v>-0.0207275002001084-0.123164636289393i</v>
      </c>
      <c r="S3200" t="str">
        <f t="shared" si="1662"/>
        <v>1.71005576498234i</v>
      </c>
      <c r="T3200" t="str">
        <f t="shared" si="1663"/>
        <v>0.21061839632863-0.035445181210868i</v>
      </c>
      <c r="U3200" t="str">
        <f t="shared" si="1664"/>
        <v>0.00005-0.000112245361580269i</v>
      </c>
      <c r="V3200" t="str">
        <f t="shared" si="1665"/>
        <v>0.00002-0.00125714804969901i</v>
      </c>
      <c r="W3200" t="str">
        <f t="shared" si="1666"/>
        <v>0.0000422006406337939-0.000104471864012484i</v>
      </c>
      <c r="X3200" t="str">
        <f t="shared" si="1667"/>
        <v>0.0000422697586436806-0.000104405030984682i</v>
      </c>
      <c r="Y3200" t="str">
        <f t="shared" si="1668"/>
        <v>0.009+6.36361007911149i</v>
      </c>
      <c r="Z3200" t="str">
        <f t="shared" si="1669"/>
        <v>-0.000196768439516443-0.0000799899242814476i</v>
      </c>
      <c r="AA3200" t="str">
        <f t="shared" si="1670"/>
        <v>0.00267956907540667-1.8857492057391i</v>
      </c>
      <c r="AB3200" t="str">
        <f t="shared" si="1671"/>
        <v>0.703971627418584-0.118472091403772i</v>
      </c>
      <c r="AC3200" t="str">
        <f t="shared" si="1672"/>
        <v>0.983402387680224-0.123726046287766i</v>
      </c>
      <c r="AD3200" t="str">
        <f t="shared" si="1673"/>
        <v>0.719619113452183-0.0299332847184402i</v>
      </c>
      <c r="AE3200" t="str">
        <f t="shared" si="1674"/>
        <v>-0.000143992691178316-0.0000516723526728737i</v>
      </c>
      <c r="AF3200" t="str">
        <f t="shared" si="1675"/>
        <v>-6.36358236780392-0.118588319935602i</v>
      </c>
      <c r="AG3200" t="str">
        <f t="shared" si="1676"/>
        <v>0.999802643396487-0.00491270699535089i</v>
      </c>
      <c r="AH3200" t="str">
        <f t="shared" si="1677"/>
        <v>0.000908639378455524+0.000350430162439304i</v>
      </c>
      <c r="AI3200">
        <f t="shared" si="1678"/>
        <v>-60.229961739009134</v>
      </c>
      <c r="AJ3200">
        <f t="shared" si="1679"/>
        <v>21.089867950721093</v>
      </c>
      <c r="AK3200"/>
      <c r="AL3200"/>
      <c r="AM3200"/>
      <c r="AN3200"/>
    </row>
    <row r="3201" spans="1:40" x14ac:dyDescent="0.35">
      <c r="A3201"/>
      <c r="B3201">
        <f t="shared" si="1680"/>
        <v>1267000</v>
      </c>
      <c r="C3201" s="237" t="str">
        <f t="shared" si="1648"/>
        <v>-2.00894577945563E-08+0.000815633161680262i</v>
      </c>
      <c r="D3201" s="208" t="str">
        <f t="shared" si="1649"/>
        <v>-2.51366135620497+0.00625318757288201i</v>
      </c>
      <c r="E3201" t="str">
        <f t="shared" si="1650"/>
        <v>20500</v>
      </c>
      <c r="F3201" t="str">
        <f t="shared" si="1651"/>
        <v>0.327868852459016</v>
      </c>
      <c r="G3201" t="str">
        <f t="shared" si="1646"/>
        <v>0.327868852459016</v>
      </c>
      <c r="H3201" t="str">
        <f t="shared" si="1652"/>
        <v>3.84992788188271+0.124748149516404i</v>
      </c>
      <c r="I3201" t="str">
        <f t="shared" si="1653"/>
        <v>4975.49736512284i</v>
      </c>
      <c r="J3201" t="str">
        <f t="shared" si="1647"/>
        <v>-33508.145007474+1088.47960757319i</v>
      </c>
      <c r="K3201" t="str">
        <f t="shared" si="1654"/>
        <v>0.00481834612223364-0.148329687976399i</v>
      </c>
      <c r="L3201" t="str">
        <f t="shared" si="1655"/>
        <v>0.00100794864836957-0.0263049184616933i</v>
      </c>
      <c r="M3201" t="str">
        <f t="shared" si="1656"/>
        <v>0.00582629477060321-0.174634606438092i</v>
      </c>
      <c r="N3201" t="str">
        <f t="shared" si="1657"/>
        <v>-15.8036647168921i</v>
      </c>
      <c r="O3201" t="str">
        <f t="shared" si="1658"/>
        <v>-0.995424110394024+0.0955554312756027i</v>
      </c>
      <c r="P3201" t="str">
        <f t="shared" si="1659"/>
        <v>1.99542411039402-0.0955554312756027i</v>
      </c>
      <c r="Q3201" t="str">
        <f t="shared" si="1660"/>
        <v>-1.99542411039402+15.8992201481677i</v>
      </c>
      <c r="R3201" t="str">
        <f t="shared" si="1661"/>
        <v>-0.0214239990353573-0.122815718505718i</v>
      </c>
      <c r="S3201" t="str">
        <f t="shared" si="1662"/>
        <v>1.71140651993098i</v>
      </c>
      <c r="T3201" t="str">
        <f t="shared" si="1663"/>
        <v>0.210187621400694-0.0366651716321055i</v>
      </c>
      <c r="U3201" t="str">
        <f t="shared" si="1664"/>
        <v>0.00005-0.000112156770134665i</v>
      </c>
      <c r="V3201" t="str">
        <f t="shared" si="1665"/>
        <v>0.00002-0.00125615582550825i</v>
      </c>
      <c r="W3201" t="str">
        <f t="shared" si="1666"/>
        <v>0.0000422005256573809-0.000104391655405139i</v>
      </c>
      <c r="X3201" t="str">
        <f t="shared" si="1667"/>
        <v>0.0000422695169487386-0.000104324873970532i</v>
      </c>
      <c r="Y3201" t="str">
        <f t="shared" si="1668"/>
        <v>0.009+6.36863662735723i</v>
      </c>
      <c r="Z3201" t="str">
        <f t="shared" si="1669"/>
        <v>-0.000196462185744344-0.000079925898659535i</v>
      </c>
      <c r="AA3201" t="str">
        <f t="shared" si="1670"/>
        <v>0.00267534075956078-1.88426080592677i</v>
      </c>
      <c r="AB3201" t="str">
        <f t="shared" si="1671"/>
        <v>0.702531803868712-0.122549791439687i</v>
      </c>
      <c r="AC3201" t="str">
        <f t="shared" si="1672"/>
        <v>0.982691722777923-0.123400376287859i</v>
      </c>
      <c r="AD3201" t="str">
        <f t="shared" si="1673"/>
        <v>0.719224387185866-0.0343925064617484i</v>
      </c>
      <c r="AE3201" t="str">
        <f t="shared" si="1674"/>
        <v>-0.00014404924713328-0.0000507278284909821i</v>
      </c>
      <c r="AF3201" t="str">
        <f t="shared" si="1675"/>
        <v>-6.36358923808768-0.118494961943522i</v>
      </c>
      <c r="AG3201" t="str">
        <f t="shared" si="1676"/>
        <v>0.999772373380517-0.0049061799731177i</v>
      </c>
      <c r="AH3201" t="str">
        <f t="shared" si="1677"/>
        <v>0.000909176417096175+0.000344419155611487i</v>
      </c>
      <c r="AI3201">
        <f t="shared" si="1678"/>
        <v>-60.244641974659345</v>
      </c>
      <c r="AJ3201">
        <f t="shared" si="1679"/>
        <v>20.747962277818448</v>
      </c>
      <c r="AK3201"/>
      <c r="AL3201"/>
      <c r="AM3201"/>
      <c r="AN3201"/>
    </row>
    <row r="3202" spans="1:40" x14ac:dyDescent="0.35">
      <c r="A3202"/>
      <c r="B3202">
        <f t="shared" si="1680"/>
        <v>1268000</v>
      </c>
      <c r="C3202" s="237" t="str">
        <f t="shared" si="1648"/>
        <v>-2.00577834474398E-08+0.000814989917862682i</v>
      </c>
      <c r="D3202" s="208" t="str">
        <f t="shared" si="1649"/>
        <v>-2.51366135596213+0.00624825603694723i</v>
      </c>
      <c r="E3202" t="str">
        <f t="shared" si="1650"/>
        <v>20500</v>
      </c>
      <c r="F3202" t="str">
        <f t="shared" si="1651"/>
        <v>0.327868852459016</v>
      </c>
      <c r="G3202" t="str">
        <f t="shared" si="1646"/>
        <v>0.327868852459016</v>
      </c>
      <c r="H3202" t="str">
        <f t="shared" si="1652"/>
        <v>3.84993473618741+0.124650006675134i</v>
      </c>
      <c r="I3202" t="str">
        <f t="shared" si="1653"/>
        <v>4979.42435593982i</v>
      </c>
      <c r="J3202" t="str">
        <f t="shared" si="1647"/>
        <v>-33561.0611382106+1089.33870750024i</v>
      </c>
      <c r="K3202" t="str">
        <f t="shared" si="1654"/>
        <v>0.00481075674707834-0.148212948092382i</v>
      </c>
      <c r="L3202" t="str">
        <f t="shared" si="1655"/>
        <v>0.00100636177717099-0.0262842340154417i</v>
      </c>
      <c r="M3202" t="str">
        <f t="shared" si="1656"/>
        <v>0.00581711852424933-0.174497182107824i</v>
      </c>
      <c r="N3202" t="str">
        <f t="shared" si="1657"/>
        <v>-15.8161380118541i</v>
      </c>
      <c r="O3202" t="str">
        <f t="shared" si="1658"/>
        <v>-0.994154815646489+0.107963894552279i</v>
      </c>
      <c r="P3202" t="str">
        <f t="shared" si="1659"/>
        <v>1.99415481564649-0.107963894552279i</v>
      </c>
      <c r="Q3202" t="str">
        <f t="shared" si="1660"/>
        <v>-1.99415481564649+15.9241019064064i</v>
      </c>
      <c r="R3202" t="str">
        <f t="shared" si="1661"/>
        <v>-0.0221153182490522-0.122459241891442i</v>
      </c>
      <c r="S3202" t="str">
        <f t="shared" si="1662"/>
        <v>1.71275727487963i</v>
      </c>
      <c r="T3202" t="str">
        <f t="shared" si="1663"/>
        <v>0.209742957425812-0.0378781722173424i</v>
      </c>
      <c r="U3202" t="str">
        <f t="shared" si="1664"/>
        <v>0.00005-0.000112068318423203i</v>
      </c>
      <c r="V3202" t="str">
        <f t="shared" si="1665"/>
        <v>0.00002-0.00125516516633987i</v>
      </c>
      <c r="W3202" t="str">
        <f t="shared" si="1666"/>
        <v>0.0000422004105911332-0.000104311575064432i</v>
      </c>
      <c r="X3202" t="str">
        <f t="shared" si="1667"/>
        <v>0.0000422692754639285-0.000104244845140436i</v>
      </c>
      <c r="Y3202" t="str">
        <f t="shared" si="1668"/>
        <v>0.009+6.37366317560297i</v>
      </c>
      <c r="Z3202" t="str">
        <f t="shared" si="1669"/>
        <v>-0.000196156656238788-0.0000798619754524661i</v>
      </c>
      <c r="AA3202" t="str">
        <f t="shared" si="1670"/>
        <v>0.0026711224441934-1.88277475384773i</v>
      </c>
      <c r="AB3202" t="str">
        <f t="shared" si="1671"/>
        <v>0.701045557522198-0.126604128624539i</v>
      </c>
      <c r="AC3202" t="str">
        <f t="shared" si="1672"/>
        <v>0.981986001410806-0.1230669455387i</v>
      </c>
      <c r="AD3202" t="str">
        <f t="shared" si="1673"/>
        <v>0.718774283295249-0.0388465548315552i</v>
      </c>
      <c r="AE3202" t="str">
        <f t="shared" si="1674"/>
        <v>-0.000144094722609998-0.0000497827238662344i</v>
      </c>
      <c r="AF3202" t="str">
        <f t="shared" si="1675"/>
        <v>-6.36359609214954-0.118401750638187i</v>
      </c>
      <c r="AG3202" t="str">
        <f t="shared" si="1676"/>
        <v>0.999742185849503-0.00489928569431217i</v>
      </c>
      <c r="AH3202" t="str">
        <f t="shared" si="1677"/>
        <v>0.000909642842470851+0.000338402059471017i</v>
      </c>
      <c r="AI3202">
        <f t="shared" si="1678"/>
        <v>-60.259647474370581</v>
      </c>
      <c r="AJ3202">
        <f t="shared" si="1679"/>
        <v>20.406026679207891</v>
      </c>
      <c r="AK3202"/>
      <c r="AL3202"/>
      <c r="AM3202"/>
      <c r="AN3202"/>
    </row>
    <row r="3203" spans="1:40" x14ac:dyDescent="0.35">
      <c r="A3203"/>
      <c r="B3203">
        <f t="shared" si="1680"/>
        <v>1269000</v>
      </c>
      <c r="C3203" s="237" t="str">
        <f t="shared" si="1648"/>
        <v>-2.00261839510689E-08+0.000814347687825743i</v>
      </c>
      <c r="D3203" s="208" t="str">
        <f t="shared" si="1649"/>
        <v>-2.51366135571987+0.0062433322733307i</v>
      </c>
      <c r="E3203" t="str">
        <f t="shared" si="1650"/>
        <v>20500</v>
      </c>
      <c r="F3203" t="str">
        <f t="shared" si="1651"/>
        <v>0.327868852459016</v>
      </c>
      <c r="G3203" t="str">
        <f t="shared" si="1646"/>
        <v>0.327868852459016</v>
      </c>
      <c r="H3203" t="str">
        <f t="shared" si="1652"/>
        <v>3.84994157432066+0.124552017947929i</v>
      </c>
      <c r="I3203" t="str">
        <f t="shared" si="1653"/>
        <v>4983.35134675681i</v>
      </c>
      <c r="J3203" t="str">
        <f t="shared" si="1647"/>
        <v>-33614.0190173737+1090.19780742729i</v>
      </c>
      <c r="K3203" t="str">
        <f t="shared" si="1654"/>
        <v>0.00480318528292273-0.148096391631114i</v>
      </c>
      <c r="L3203" t="str">
        <f t="shared" si="1655"/>
        <v>0.0010047786486523-0.0262635820256048i</v>
      </c>
      <c r="M3203" t="str">
        <f t="shared" si="1656"/>
        <v>0.00580796393157503-0.174359973656719i</v>
      </c>
      <c r="N3203" t="str">
        <f t="shared" si="1657"/>
        <v>-15.8286113068162i</v>
      </c>
      <c r="O3203" t="str">
        <f t="shared" si="1658"/>
        <v>-0.992730849228934+0.120355560690814i</v>
      </c>
      <c r="P3203" t="str">
        <f t="shared" si="1659"/>
        <v>1.99273084922893-0.120355560690814i</v>
      </c>
      <c r="Q3203" t="str">
        <f t="shared" si="1660"/>
        <v>-1.99273084922893+15.948966867507i</v>
      </c>
      <c r="R3203" t="str">
        <f t="shared" si="1661"/>
        <v>-0.0228013905004945-0.122095295021305i</v>
      </c>
      <c r="S3203" t="str">
        <f t="shared" si="1662"/>
        <v>1.71410802982827i</v>
      </c>
      <c r="T3203" t="str">
        <f t="shared" si="1663"/>
        <v>0.20928452560027-0.0390840465481477i</v>
      </c>
      <c r="U3203" t="str">
        <f t="shared" si="1664"/>
        <v>0.00005-0.00011198000611554i</v>
      </c>
      <c r="V3203" t="str">
        <f t="shared" si="1665"/>
        <v>0.00002-0.00125417606849405i</v>
      </c>
      <c r="W3203" t="str">
        <f t="shared" si="1666"/>
        <v>0.000042200295435053-0.000104231622687089i</v>
      </c>
      <c r="X3203" t="str">
        <f t="shared" si="1667"/>
        <v>0.0000422690341883081-0.000104164944191318i</v>
      </c>
      <c r="Y3203" t="str">
        <f t="shared" si="1668"/>
        <v>0.009+6.37868972384872i</v>
      </c>
      <c r="Z3203" t="str">
        <f t="shared" si="1669"/>
        <v>-0.000195851848717654-0.0000797981544131018i</v>
      </c>
      <c r="AA3203" t="str">
        <f t="shared" si="1670"/>
        <v>0.0026669140977925-1.88129104395146i</v>
      </c>
      <c r="AB3203" t="str">
        <f t="shared" si="1671"/>
        <v>0.699513293465911-0.130634646992909i</v>
      </c>
      <c r="AC3203" t="str">
        <f t="shared" si="1672"/>
        <v>0.981285294369769-0.12272584073919i</v>
      </c>
      <c r="AD3203" t="str">
        <f t="shared" si="1673"/>
        <v>0.718268867835384-0.0432947447136778i</v>
      </c>
      <c r="AE3203" t="str">
        <f t="shared" si="1674"/>
        <v>-0.000144129126365834-0.0000488371742337191i</v>
      </c>
      <c r="AF3203" t="str">
        <f t="shared" si="1675"/>
        <v>-6.36360293004053-0.118308685674598i</v>
      </c>
      <c r="AG3203" t="str">
        <f t="shared" si="1676"/>
        <v>0.99971208527612-0.0048920254706939i</v>
      </c>
      <c r="AH3203" t="str">
        <f t="shared" si="1677"/>
        <v>0.000910038672319687+0.000332379741942294i</v>
      </c>
      <c r="AI3203">
        <f t="shared" si="1678"/>
        <v>-60.274978525514243</v>
      </c>
      <c r="AJ3203">
        <f t="shared" si="1679"/>
        <v>20.064061012293916</v>
      </c>
      <c r="AK3203"/>
      <c r="AL3203"/>
      <c r="AM3203"/>
      <c r="AN3203"/>
    </row>
    <row r="3204" spans="1:40" x14ac:dyDescent="0.35">
      <c r="A3204"/>
      <c r="B3204">
        <f t="shared" si="1680"/>
        <v>1270000</v>
      </c>
      <c r="C3204" s="237" t="str">
        <f t="shared" si="1648"/>
        <v>-1.9994659069786E-08+0.000813706469174686i</v>
      </c>
      <c r="D3204" s="208" t="str">
        <f t="shared" si="1649"/>
        <v>-2.51366135547818+0.00623841626367259i</v>
      </c>
      <c r="E3204" t="str">
        <f t="shared" si="1650"/>
        <v>20500</v>
      </c>
      <c r="F3204" t="str">
        <f t="shared" si="1651"/>
        <v>0.327868852459016</v>
      </c>
      <c r="G3204" t="str">
        <f t="shared" si="1646"/>
        <v>0.327868852459016</v>
      </c>
      <c r="H3204" t="str">
        <f t="shared" si="1652"/>
        <v>3.84994839633326+0.124454182972507i</v>
      </c>
      <c r="I3204" t="str">
        <f t="shared" si="1653"/>
        <v>4987.2783375738i</v>
      </c>
      <c r="J3204" t="str">
        <f t="shared" si="1647"/>
        <v>-33667.0186449635+1091.05690735434i</v>
      </c>
      <c r="K3204" t="str">
        <f t="shared" si="1654"/>
        <v>0.00479563167346946-0.147980018161086i</v>
      </c>
      <c r="L3204" t="str">
        <f t="shared" si="1655"/>
        <v>0.00100319925105887-0.026242962415963i</v>
      </c>
      <c r="M3204" t="str">
        <f t="shared" si="1656"/>
        <v>0.00579883092452833-0.174222980577049i</v>
      </c>
      <c r="N3204" t="str">
        <f t="shared" si="1657"/>
        <v>-15.8410846017782i</v>
      </c>
      <c r="O3204" t="str">
        <f t="shared" si="1658"/>
        <v>-0.9911524326836+0.132728501782332i</v>
      </c>
      <c r="P3204" t="str">
        <f t="shared" si="1659"/>
        <v>1.9911524326836-0.132728501782332i</v>
      </c>
      <c r="Q3204" t="str">
        <f t="shared" si="1660"/>
        <v>-1.9911524326836+15.9738131035605i</v>
      </c>
      <c r="R3204" t="str">
        <f t="shared" si="1661"/>
        <v>-0.0234821499143655-0.12172396660404i</v>
      </c>
      <c r="S3204" t="str">
        <f t="shared" si="1662"/>
        <v>1.71545878477691i</v>
      </c>
      <c r="T3204" t="str">
        <f t="shared" si="1663"/>
        <v>0.208812447828792-0.0402826603560467i</v>
      </c>
      <c r="U3204" t="str">
        <f t="shared" si="1664"/>
        <v>0.00005-0.000111891832882379i</v>
      </c>
      <c r="V3204" t="str">
        <f t="shared" si="1665"/>
        <v>0.00002-0.00125318852828264i</v>
      </c>
      <c r="W3204" t="str">
        <f t="shared" si="1666"/>
        <v>0.0000422001801891429-0.000104151797970793i</v>
      </c>
      <c r="X3204" t="str">
        <f t="shared" si="1667"/>
        <v>0.0000422687931209386-0.000104085170821056i</v>
      </c>
      <c r="Y3204" t="str">
        <f t="shared" si="1668"/>
        <v>0.009+6.38371627209446i</v>
      </c>
      <c r="Z3204" t="str">
        <f t="shared" si="1669"/>
        <v>-0.0001955477609078-0.0000797344352951015i</v>
      </c>
      <c r="AA3204" t="str">
        <f t="shared" si="1670"/>
        <v>0.0026627156889701-1.87980967070495i</v>
      </c>
      <c r="AB3204" t="str">
        <f t="shared" si="1671"/>
        <v>0.697935419154604-0.134640897765403i</v>
      </c>
      <c r="AC3204" t="str">
        <f t="shared" si="1672"/>
        <v>0.980589670975659-0.122377148777075i</v>
      </c>
      <c r="AD3204" t="str">
        <f t="shared" si="1673"/>
        <v>0.717708215277645-0.0477363917970574i</v>
      </c>
      <c r="AE3204" t="str">
        <f t="shared" si="1674"/>
        <v>-0.000144152468725641-0.0000478913147220861i</v>
      </c>
      <c r="AF3204" t="str">
        <f t="shared" si="1675"/>
        <v>-6.36360975181144-0.118215766708834i</v>
      </c>
      <c r="AG3204" t="str">
        <f t="shared" si="1676"/>
        <v>0.999682076113569-0.0048844006671909i</v>
      </c>
      <c r="AH3204" t="str">
        <f t="shared" si="1677"/>
        <v>0.000910363934530605+0.000326353069651371i</v>
      </c>
      <c r="AI3204">
        <f t="shared" si="1678"/>
        <v>-60.290635442213308</v>
      </c>
      <c r="AJ3204">
        <f t="shared" si="1679"/>
        <v>19.722065139156339</v>
      </c>
      <c r="AK3204"/>
      <c r="AL3204"/>
      <c r="AM3204"/>
      <c r="AN3204"/>
    </row>
    <row r="3205" spans="1:40" x14ac:dyDescent="0.35">
      <c r="A3205"/>
      <c r="B3205">
        <f t="shared" si="1680"/>
        <v>1271000</v>
      </c>
      <c r="C3205" s="237" t="str">
        <f t="shared" si="1648"/>
        <v>-1.99632085688605E-08+0.000813066259522291i</v>
      </c>
      <c r="D3205" s="208" t="str">
        <f t="shared" si="1649"/>
        <v>-2.51366135523706+0.0062335079896709i</v>
      </c>
      <c r="E3205" t="str">
        <f t="shared" si="1650"/>
        <v>20500</v>
      </c>
      <c r="F3205" t="str">
        <f t="shared" si="1651"/>
        <v>0.327868852459016</v>
      </c>
      <c r="G3205" t="str">
        <f t="shared" ref="G3205:G3268" si="1681">IF($C$11=$C$7,$C$24,F3205)</f>
        <v>0.327868852459016</v>
      </c>
      <c r="H3205" t="str">
        <f t="shared" si="1652"/>
        <v>3.84995520227583+0.124356501387723i</v>
      </c>
      <c r="I3205" t="str">
        <f t="shared" si="1653"/>
        <v>4991.20532839078i</v>
      </c>
      <c r="J3205" t="str">
        <f t="shared" ref="J3205:J3268" si="1682">IMSUM(COMPLEX(0,2*PI()*B3205*$C$113*$C$112),COMPLEX(0,2*PI()*B3205*$C$113*$C$111),COMPLEX(0,2*PI()*B3205*$C$28*10^-12*$C$111),COMPLEX(-1*2*PI()*B3205*2*PI()*B3205*$C$113*$C$112*$C$28*10^-12*$C$111,0),COMPLEX(1,0))</f>
        <v>-33720.0600209799+1091.9160072814i</v>
      </c>
      <c r="K3205" t="str">
        <f t="shared" si="1654"/>
        <v>0.00478809586264228-0.14786382725214i</v>
      </c>
      <c r="L3205" t="str">
        <f t="shared" si="1655"/>
        <v>0.00100162357268214-0.0262223751105352i</v>
      </c>
      <c r="M3205" t="str">
        <f t="shared" si="1656"/>
        <v>0.00578971943532442-0.174086202362675i</v>
      </c>
      <c r="N3205" t="str">
        <f t="shared" si="1657"/>
        <v>-15.8535578967402i</v>
      </c>
      <c r="O3205" t="str">
        <f t="shared" si="1658"/>
        <v>-0.989419811582211+0.145080792831519i</v>
      </c>
      <c r="P3205" t="str">
        <f t="shared" si="1659"/>
        <v>1.98941981158221-0.145080792831519i</v>
      </c>
      <c r="Q3205" t="str">
        <f t="shared" si="1660"/>
        <v>-1.98941981158221+15.9986386895717i</v>
      </c>
      <c r="R3205" t="str">
        <f t="shared" si="1661"/>
        <v>-0.0241575320647176-0.121345345461121i</v>
      </c>
      <c r="S3205" t="str">
        <f t="shared" si="1662"/>
        <v>1.71680953972556i</v>
      </c>
      <c r="T3205" t="str">
        <f t="shared" si="1663"/>
        <v>0.208326846688946-0.0414738815049333i</v>
      </c>
      <c r="U3205" t="str">
        <f t="shared" si="1664"/>
        <v>0.00005-0.000111803798395453i</v>
      </c>
      <c r="V3205" t="str">
        <f t="shared" si="1665"/>
        <v>0.00002-0.00125220254202908i</v>
      </c>
      <c r="W3205" t="str">
        <f t="shared" si="1666"/>
        <v>0.0000422000648534052-0.000104072100614173i</v>
      </c>
      <c r="X3205" t="str">
        <f t="shared" si="1667"/>
        <v>0.0000422685522608849-0.000104005524728473i</v>
      </c>
      <c r="Y3205" t="str">
        <f t="shared" si="1668"/>
        <v>0.009+6.3887428203402i</v>
      </c>
      <c r="Z3205" t="str">
        <f t="shared" si="1669"/>
        <v>-0.000195244390545014-0.0000796708178529186i</v>
      </c>
      <c r="AA3205" t="str">
        <f t="shared" si="1670"/>
        <v>0.00265852718646164-1.87833062859257i</v>
      </c>
      <c r="AB3205" t="str">
        <f t="shared" si="1671"/>
        <v>0.696312344291949-0.138622439289861i</v>
      </c>
      <c r="AC3205" t="str">
        <f t="shared" si="1672"/>
        <v>0.979899199094581-0.122020956706965i</v>
      </c>
      <c r="AD3205" t="str">
        <f t="shared" si="1673"/>
        <v>0.717092408500913-0.0521708126759511i</v>
      </c>
      <c r="AE3205" t="str">
        <f t="shared" si="1674"/>
        <v>-0.000144164761576162-0.0000469452801362328i</v>
      </c>
      <c r="AF3205" t="str">
        <f t="shared" si="1675"/>
        <v>-6.36361655751289-0.118122993398052i</v>
      </c>
      <c r="AG3205" t="str">
        <f t="shared" si="1676"/>
        <v>0.999652162794949-0.0048764127016312i</v>
      </c>
      <c r="AH3205" t="str">
        <f t="shared" si="1677"/>
        <v>0.000910618667116122+0.00032032290781154i</v>
      </c>
      <c r="AI3205">
        <f t="shared" si="1678"/>
        <v>-60.306618565411071</v>
      </c>
      <c r="AJ3205">
        <f t="shared" si="1679"/>
        <v>19.380038926545549</v>
      </c>
      <c r="AK3205"/>
      <c r="AL3205"/>
      <c r="AM3205"/>
      <c r="AN3205"/>
    </row>
    <row r="3206" spans="1:40" x14ac:dyDescent="0.35">
      <c r="A3206"/>
      <c r="B3206">
        <f t="shared" si="1680"/>
        <v>1272000</v>
      </c>
      <c r="C3206" s="237" t="str">
        <f t="shared" ref="C3206:C3269" si="1683">IMPRODUCT(COMPLEX(-1,0),IMDIV(IMPRODUCT(G3206,COMPLEX($C$100+$C$101,0)),COMPLEX($C$100,2*PI()*B3206*$C$103*$C$102*(2*$C$100+$C$101))))</f>
        <v>-1.99318322144837E-08+0.000812427056488846i</v>
      </c>
      <c r="D3206" s="208" t="str">
        <f t="shared" ref="D3206:D3269" si="1684">IMPRODUCT(COMPLEX($C$106,0),IMSUB(C3206,G3206))</f>
        <v>-2.5136613549965+0.00622860743308116i</v>
      </c>
      <c r="E3206" t="str">
        <f t="shared" ref="E3206:E3269" si="1685">IMDIV(COMPLEX($C$20*10^3,0),COMPLEX(1,2*PI()*B3206*$C$20*1000*$C$29*10^-12))</f>
        <v>20500</v>
      </c>
      <c r="F3206" t="str">
        <f t="shared" ref="F3206:F3269" si="1686">IMDIV(COMPLEX($C$22*1000,0),IMSUM(COMPLEX($C$22*1000,0),E3206))</f>
        <v>0.327868852459016</v>
      </c>
      <c r="G3206" t="str">
        <f t="shared" si="1681"/>
        <v>0.327868852459016</v>
      </c>
      <c r="H3206" t="str">
        <f t="shared" ref="H3206:H3269" si="1687">IMPRODUCT(COMPLEX($C$108,0),IMPRODUCT(COMPLEX(-1,0),D3206),IMDIV(COMPLEX(0,2*PI()*B3206*$C$109*$C$110),COMPLEX(1,2*PI()*B3206*$C$109*$C$110)))</f>
        <v>3.84996199219877+0.124258972833556i</v>
      </c>
      <c r="I3206" t="str">
        <f t="shared" ref="I3206:I3269" si="1688">COMPLEX(0,2*PI()*B3206*$C$113*$C$112*$C$114)</f>
        <v>4995.13231920777i</v>
      </c>
      <c r="J3206" t="str">
        <f t="shared" si="1682"/>
        <v>-33773.1431454229+1092.77510720845i</v>
      </c>
      <c r="K3206" t="str">
        <f t="shared" ref="K3206:K3269" si="1689">IMDIV(I3206,J3206)</f>
        <v>0.00478057779458469-0.147747818475463i</v>
      </c>
      <c r="L3206" t="str">
        <f t="shared" ref="L3206:L3269" si="1690">IMDIV(COMPLEX($C$117,0),COMPLEX(1,2*PI()*B3206*$C$115*$C$116))</f>
        <v>0.00100005160185942-0.0262018200335773i</v>
      </c>
      <c r="M3206" t="str">
        <f t="shared" ref="M3206:M3269" si="1691">IMSUM(K3206,L3206)</f>
        <v>0.00578062939644411-0.17394963850904i</v>
      </c>
      <c r="N3206" t="str">
        <f t="shared" ref="N3206:N3269" si="1692">COMPLEX(0,-2*PI()*B3206*$C$43)</f>
        <v>-15.8660311917023i</v>
      </c>
      <c r="O3206" t="str">
        <f t="shared" ref="O3206:O3269" si="1693">IMEXP(N3206)</f>
        <v>-0.987533255487797+0.157410512055811i</v>
      </c>
      <c r="P3206" t="str">
        <f t="shared" ref="P3206:P3269" si="1694">IMSUB(COMPLEX(1,0),O3206)</f>
        <v>1.9875332554878-0.157410512055811i</v>
      </c>
      <c r="Q3206" t="str">
        <f t="shared" ref="Q3206:Q3269" si="1695">IMSUM(COMPLEX(0,2*PI()*B3206*$C$43),O3206,COMPLEX(-1,0))</f>
        <v>-1.9875332554878+16.0234417037581i</v>
      </c>
      <c r="R3206" t="str">
        <f t="shared" ref="R3206:R3269" si="1696">IMDIV(P3206,Q3206)</f>
        <v>-0.024827473958754-0.120959520506162i</v>
      </c>
      <c r="S3206" t="str">
        <f t="shared" ref="S3206:S3269" si="1697">IMDIV(COMPLEX(0,2*PI()*B3206*$C$123),COMPLEX($C$124,0))</f>
        <v>1.7181602946742i</v>
      </c>
      <c r="T3206" t="str">
        <f t="shared" ref="T3206:T3269" si="1698">IMPRODUCT(R3206,S3206)</f>
        <v>0.207827845396517-0.0426575799729888i</v>
      </c>
      <c r="U3206" t="str">
        <f t="shared" ref="U3206:U3269" si="1699">IMDIV(COMPLEX(1,2*PI()*B3206*$C$16*10^-3*$C$15*10^-6),COMPLEX(0,2*PI()*B3206*$C$15*10^-6))</f>
        <v>0.0000499999999999999-0.000111715902327532i</v>
      </c>
      <c r="V3206" t="str">
        <f t="shared" ref="V3206:V3269" si="1700">IMSUM(COMPLEX($C$18*10^-3,0),IMDIV(COMPLEX(1,0),COMPLEX(0,2*PI()*B3206*($C$17*1*10^-6))))</f>
        <v>0.00002-0.00125121810606836i</v>
      </c>
      <c r="W3206" t="str">
        <f t="shared" ref="W3206:W3269" si="1701">IMDIV(IMPRODUCT(U3206,V3206),IMSUM(U3206,V3206))</f>
        <v>0.0000421999494278415-0.00010399253031681i</v>
      </c>
      <c r="X3206" t="str">
        <f t="shared" ref="X3206:X3269" si="1702">IMDIV(IMPRODUCT(COMPLEX($C$19,0),W3206),IMSUM(COMPLEX($C$19,0),W3206))</f>
        <v>0.0000422683116072144-0.000103926005613345i</v>
      </c>
      <c r="Y3206" t="str">
        <f t="shared" ref="Y3206:Y3269" si="1703">COMPLEX($C$13*10^-3,2*PI()*B3206*$C$12*0.000001)</f>
        <v>0.009+6.39376936858595i</v>
      </c>
      <c r="Z3206" t="str">
        <f t="shared" ref="Z3206:Z3269" si="1704">IMPRODUCT(COMPLEX($C$6,0),IMDIV(X3206,IMSUM(X3206,Y3206)))</f>
        <v>-0.00019494173537399-0.0000796073018417962i</v>
      </c>
      <c r="AA3206" t="str">
        <f t="shared" ref="AA3206:AA3269" si="1705">IMDIV(COMPLEX($C$6,0),IMSUM(X3206,Y3206))</f>
        <v>0.00265434855912541-1.87685391211605i</v>
      </c>
      <c r="AB3206" t="str">
        <f t="shared" ref="AB3206:AB3269" si="1706">IMPRODUCT(COMPLEX($C$119,0),T3206)</f>
        <v>0.694644480714795-0.142578836980924i</v>
      </c>
      <c r="AC3206" t="str">
        <f t="shared" ref="AC3206:AC3269" si="1707">IMSUM(COMPLEX(1,0),IMPRODUCT(AB3206,M3206))</f>
        <v>0.979213945153427-0.121657351729001i</v>
      </c>
      <c r="AD3206" t="str">
        <f t="shared" ref="AD3206:AD3269" si="1708">IMDIV(AB3206,AC3206)</f>
        <v>0.716421538781753-0.0565973249517363i</v>
      </c>
      <c r="AE3206" t="str">
        <f t="shared" ref="AE3206:AE3269" si="1709">IMPRODUCT(AD3206,AA3206,X3206)</f>
        <v>-0.00014416601836029-0.0000459992049401459i</v>
      </c>
      <c r="AF3206" t="str">
        <f t="shared" ref="AF3206:AF3269" si="1710">IMSUB(D3206,H3206)</f>
        <v>-6.36362334719527-0.118030365400475i</v>
      </c>
      <c r="AG3206" t="str">
        <f t="shared" ref="AG3206:AG3269" si="1711">IMSUM(COMPLEX(1,0),IMPRODUCT(AD3206,AA3206,COMPLEX($C$127,0)))</f>
        <v>0.999622349732656-0.0048680630444691i</v>
      </c>
      <c r="AH3206" t="str">
        <f t="shared" ref="AH3206:AH3269" si="1712">IMDIV(IMPRODUCT(AE3206,AF3206),AG3206)</f>
        <v>0.000910802918189111+0.000314290120109643i</v>
      </c>
      <c r="AI3206">
        <f t="shared" ref="AI3206:AI3269" si="1713">20*LOG10(IMABS(AH3206))</f>
        <v>-60.32292826294529</v>
      </c>
      <c r="AJ3206">
        <f t="shared" ref="AJ3206:AJ3269" si="1714">IMARGUMENT(AH3206)*180/PI()</f>
        <v>19.037982245899673</v>
      </c>
      <c r="AK3206"/>
      <c r="AL3206"/>
      <c r="AM3206"/>
      <c r="AN3206"/>
    </row>
    <row r="3207" spans="1:40" x14ac:dyDescent="0.35">
      <c r="A3207"/>
      <c r="B3207">
        <f t="shared" si="1680"/>
        <v>1273000</v>
      </c>
      <c r="C3207" s="237" t="str">
        <f t="shared" si="1683"/>
        <v>-1.9900529773765E-08+0.000811788857702112i</v>
      </c>
      <c r="D3207" s="208" t="str">
        <f t="shared" si="1684"/>
        <v>-2.51366135475652+0.0062237145757162i</v>
      </c>
      <c r="E3207" t="str">
        <f t="shared" si="1685"/>
        <v>20500</v>
      </c>
      <c r="F3207" t="str">
        <f t="shared" si="1686"/>
        <v>0.327868852459016</v>
      </c>
      <c r="G3207" t="str">
        <f t="shared" si="1681"/>
        <v>0.327868852459016</v>
      </c>
      <c r="H3207" t="str">
        <f t="shared" si="1687"/>
        <v>3.84996876615233+0.124161596951116i</v>
      </c>
      <c r="I3207" t="str">
        <f t="shared" si="1688"/>
        <v>4999.05931002476i</v>
      </c>
      <c r="J3207" t="str">
        <f t="shared" si="1682"/>
        <v>-33826.2680182926+1093.6342071355i</v>
      </c>
      <c r="K3207" t="str">
        <f t="shared" si="1689"/>
        <v>0.00477307741365914-0.147631991403583i</v>
      </c>
      <c r="L3207" t="str">
        <f t="shared" si="1690"/>
        <v>0.000998483326973711-0.0261812971095815i</v>
      </c>
      <c r="M3207" t="str">
        <f t="shared" si="1691"/>
        <v>0.00577156074063285-0.173813288513164i</v>
      </c>
      <c r="N3207" t="str">
        <f t="shared" si="1692"/>
        <v>-15.8785044866643i</v>
      </c>
      <c r="O3207" t="str">
        <f t="shared" si="1693"/>
        <v>-0.985493057912805+0.169715741184102i</v>
      </c>
      <c r="P3207" t="str">
        <f t="shared" si="1694"/>
        <v>1.9854930579128-0.169715741184102i</v>
      </c>
      <c r="Q3207" t="str">
        <f t="shared" si="1695"/>
        <v>-1.9854930579128+16.0482202278484i</v>
      </c>
      <c r="R3207" t="str">
        <f t="shared" si="1696"/>
        <v>-0.0254919140204604-0.120566580724925i</v>
      </c>
      <c r="S3207" t="str">
        <f t="shared" si="1697"/>
        <v>1.71951104962285i</v>
      </c>
      <c r="T3207" t="str">
        <f t="shared" si="1698"/>
        <v>0.207315567771754-0.0438336278342173i</v>
      </c>
      <c r="U3207" t="str">
        <f t="shared" si="1699"/>
        <v>0.0000499999999999999-0.000111628144352412i</v>
      </c>
      <c r="V3207" t="str">
        <f t="shared" si="1700"/>
        <v>0.00002-0.00125023521674702i</v>
      </c>
      <c r="W3207" t="str">
        <f t="shared" si="1701"/>
        <v>0.0000421998339124546-0.000103913086779228i</v>
      </c>
      <c r="X3207" t="str">
        <f t="shared" si="1702"/>
        <v>0.0000422680711590004-0.000103846613176389i</v>
      </c>
      <c r="Y3207" t="str">
        <f t="shared" si="1703"/>
        <v>0.009+6.39879591683169i</v>
      </c>
      <c r="Z3207" t="str">
        <f t="shared" si="1704"/>
        <v>-0.000194639793148274-0.0000795438870177707i</v>
      </c>
      <c r="AA3207" t="str">
        <f t="shared" si="1705"/>
        <v>0.002650179775942-1.87537951579443i</v>
      </c>
      <c r="AB3207" t="str">
        <f t="shared" si="1706"/>
        <v>0.692932242280352-0.146509663258318i</v>
      </c>
      <c r="AC3207" t="str">
        <f t="shared" si="1707"/>
        <v>0.978533974155579-0.121286421168134i</v>
      </c>
      <c r="AD3207" t="str">
        <f t="shared" si="1708"/>
        <v>0.715695705783346-0.0610152473346434i</v>
      </c>
      <c r="AE3207" t="str">
        <f t="shared" si="1709"/>
        <v>-0.000144156254071127-0.0000450532232398284i</v>
      </c>
      <c r="AF3207" t="str">
        <f t="shared" si="1710"/>
        <v>-6.36363012090885-0.1179378823754i</v>
      </c>
      <c r="AG3207" t="str">
        <f t="shared" si="1711"/>
        <v>0.999592641317763-0.00485935321850434i</v>
      </c>
      <c r="AH3207" t="str">
        <f t="shared" si="1712"/>
        <v>0.000910916745937211+0.000308255568592695i</v>
      </c>
      <c r="AI3207">
        <f t="shared" si="1713"/>
        <v>-60.339564929631671</v>
      </c>
      <c r="AJ3207">
        <f t="shared" si="1714"/>
        <v>18.695894973366585</v>
      </c>
      <c r="AK3207"/>
      <c r="AL3207"/>
      <c r="AM3207"/>
      <c r="AN3207"/>
    </row>
    <row r="3208" spans="1:40" x14ac:dyDescent="0.35">
      <c r="A3208"/>
      <c r="B3208">
        <f t="shared" si="1680"/>
        <v>1274000</v>
      </c>
      <c r="C3208" s="237" t="str">
        <f t="shared" si="1683"/>
        <v>-1.98693010147276E-08+0.000811151660797302i</v>
      </c>
      <c r="D3208" s="208" t="str">
        <f t="shared" si="1684"/>
        <v>-2.5136613545171+0.00621882939944598i</v>
      </c>
      <c r="E3208" t="str">
        <f t="shared" si="1685"/>
        <v>20500</v>
      </c>
      <c r="F3208" t="str">
        <f t="shared" si="1686"/>
        <v>0.327868852459016</v>
      </c>
      <c r="G3208" t="str">
        <f t="shared" si="1681"/>
        <v>0.327868852459016</v>
      </c>
      <c r="H3208" t="str">
        <f t="shared" si="1687"/>
        <v>3.84997552418649+0.124064373382626i</v>
      </c>
      <c r="I3208" t="str">
        <f t="shared" si="1688"/>
        <v>5002.98630084175i</v>
      </c>
      <c r="J3208" t="str">
        <f t="shared" si="1682"/>
        <v>-33879.4346395888+1094.49330706255i</v>
      </c>
      <c r="K3208" t="str">
        <f t="shared" si="1689"/>
        <v>0.00476559466444596-0.147516345610365i</v>
      </c>
      <c r="L3208" t="str">
        <f t="shared" si="1690"/>
        <v>0.000996918736453421-0.0261608062632755i</v>
      </c>
      <c r="M3208" t="str">
        <f t="shared" si="1691"/>
        <v>0.00576251340089938-0.17367715187364i</v>
      </c>
      <c r="N3208" t="str">
        <f t="shared" si="1692"/>
        <v>-15.8909777816263i</v>
      </c>
      <c r="O3208" t="str">
        <f t="shared" si="1693"/>
        <v>-0.98329953627334+0.181994565755777i</v>
      </c>
      <c r="P3208" t="str">
        <f t="shared" si="1694"/>
        <v>1.98329953627334-0.181994565755777i</v>
      </c>
      <c r="Q3208" t="str">
        <f t="shared" si="1695"/>
        <v>-1.98329953627334+16.0729723473821i</v>
      </c>
      <c r="R3208" t="str">
        <f t="shared" si="1696"/>
        <v>-0.0261507920741552-0.120166615155912i</v>
      </c>
      <c r="S3208" t="str">
        <f t="shared" si="1697"/>
        <v>1.72086180457149i</v>
      </c>
      <c r="T3208" t="str">
        <f t="shared" si="1698"/>
        <v>0.20679013820645-0.0450018992397045i</v>
      </c>
      <c r="U3208" t="str">
        <f t="shared" si="1699"/>
        <v>0.0000499999999999999-0.000111540524144914i</v>
      </c>
      <c r="V3208" t="str">
        <f t="shared" si="1700"/>
        <v>0.00002-0.00124925387042304i</v>
      </c>
      <c r="W3208" t="str">
        <f t="shared" si="1701"/>
        <v>0.0000421997183072467-0.000103833769702892i</v>
      </c>
      <c r="X3208" t="str">
        <f t="shared" si="1702"/>
        <v>0.0000422678309153178-0.000103767347119263i</v>
      </c>
      <c r="Y3208" t="str">
        <f t="shared" si="1703"/>
        <v>0.009+6.40382246507743i</v>
      </c>
      <c r="Z3208" t="str">
        <f t="shared" si="1704"/>
        <v>-0.000194338561630225-0.000079480573137659i</v>
      </c>
      <c r="AA3208" t="str">
        <f t="shared" si="1705"/>
        <v>0.00264602080601369-1.8739074341639i</v>
      </c>
      <c r="AB3208" t="str">
        <f t="shared" si="1706"/>
        <v>0.691176044756164-0.150414497484214i</v>
      </c>
      <c r="AC3208" t="str">
        <f t="shared" si="1707"/>
        <v>0.977859349696725-0.12090825245398i</v>
      </c>
      <c r="AD3208" t="str">
        <f t="shared" si="1708"/>
        <v>0.714915017543125-0.0654238997457147i</v>
      </c>
      <c r="AE3208" t="str">
        <f t="shared" si="1709"/>
        <v>-0.000144135485245869-0.0000441074687662249i</v>
      </c>
      <c r="AF3208" t="str">
        <f t="shared" si="1710"/>
        <v>-6.36363687870359-0.11784554398318i</v>
      </c>
      <c r="AG3208" t="str">
        <f t="shared" si="1711"/>
        <v>0.999563041919418-0.00485028479859328i</v>
      </c>
      <c r="AH3208" t="str">
        <f t="shared" si="1712"/>
        <v>0.000910960218595975+0.000302220113554206i</v>
      </c>
      <c r="AI3208">
        <f t="shared" si="1713"/>
        <v>-60.356528987357699</v>
      </c>
      <c r="AJ3208">
        <f t="shared" si="1714"/>
        <v>18.353776989793314</v>
      </c>
      <c r="AK3208"/>
      <c r="AL3208"/>
      <c r="AM3208"/>
      <c r="AN3208"/>
    </row>
    <row r="3209" spans="1:40" x14ac:dyDescent="0.35">
      <c r="A3209"/>
      <c r="B3209">
        <f t="shared" si="1680"/>
        <v>1275000</v>
      </c>
      <c r="C3209" s="237" t="str">
        <f t="shared" si="1683"/>
        <v>-1.98381457063039E-08+0.000810515463417048i</v>
      </c>
      <c r="D3209" s="208" t="str">
        <f t="shared" si="1684"/>
        <v>-2.51366135427824+0.00621395188619737i</v>
      </c>
      <c r="E3209" t="str">
        <f t="shared" si="1685"/>
        <v>20500</v>
      </c>
      <c r="F3209" t="str">
        <f t="shared" si="1686"/>
        <v>0.327868852459016</v>
      </c>
      <c r="G3209" t="str">
        <f t="shared" si="1681"/>
        <v>0.327868852459016</v>
      </c>
      <c r="H3209" t="str">
        <f t="shared" si="1687"/>
        <v>3.8499822663511+0.123967301771429i</v>
      </c>
      <c r="I3209" t="str">
        <f t="shared" si="1688"/>
        <v>5006.91329165873i</v>
      </c>
      <c r="J3209" t="str">
        <f t="shared" si="1682"/>
        <v>-33932.6430093117+1095.3524069896i</v>
      </c>
      <c r="K3209" t="str">
        <f t="shared" si="1689"/>
        <v>0.00475812949174221-0.147400880671i</v>
      </c>
      <c r="L3209" t="str">
        <f t="shared" si="1690"/>
        <v>0.000995357818772189-0.0261403474196211i</v>
      </c>
      <c r="M3209" t="str">
        <f t="shared" si="1691"/>
        <v>0.0057534873105144-0.173541228090621i</v>
      </c>
      <c r="N3209" t="str">
        <f t="shared" si="1692"/>
        <v>-15.9034510765883i</v>
      </c>
      <c r="O3209" t="str">
        <f t="shared" si="1693"/>
        <v>-0.980953031839848+0.19424507541817i</v>
      </c>
      <c r="P3209" t="str">
        <f t="shared" si="1694"/>
        <v>1.98095303183985-0.19424507541817i</v>
      </c>
      <c r="Q3209" t="str">
        <f t="shared" si="1695"/>
        <v>-1.98095303183985+16.0976961520065i</v>
      </c>
      <c r="R3209" t="str">
        <f t="shared" si="1696"/>
        <v>-0.0268040493278669-0.119759712871579i</v>
      </c>
      <c r="S3209" t="str">
        <f t="shared" si="1697"/>
        <v>1.72221255952014i</v>
      </c>
      <c r="T3209" t="str">
        <f t="shared" si="1698"/>
        <v>0.206251681631959-0.0461622703984497i</v>
      </c>
      <c r="U3209" t="str">
        <f t="shared" si="1699"/>
        <v>0.0000500000000000001-0.000111453041380879i</v>
      </c>
      <c r="V3209" t="str">
        <f t="shared" si="1700"/>
        <v>0.00002-0.00124827406346585i</v>
      </c>
      <c r="W3209" t="str">
        <f t="shared" si="1701"/>
        <v>0.0000421996026122198-0.000103754578790201i</v>
      </c>
      <c r="X3209" t="str">
        <f t="shared" si="1702"/>
        <v>0.0000422675908752462-0.000103688207144558i</v>
      </c>
      <c r="Y3209" t="str">
        <f t="shared" si="1703"/>
        <v>0.009+6.40884901332318i</v>
      </c>
      <c r="Z3209" t="str">
        <f t="shared" si="1704"/>
        <v>-0.000194038038590974-0.0000794173599590629i</v>
      </c>
      <c r="AA3209" t="str">
        <f t="shared" si="1705"/>
        <v>0.00264187161856387-1.87243766177783i</v>
      </c>
      <c r="AB3209" t="str">
        <f t="shared" si="1706"/>
        <v>0.689376305713202-0.154292925899161i</v>
      </c>
      <c r="AC3209" t="str">
        <f t="shared" si="1707"/>
        <v>0.977190133980855-0.120522933101307i</v>
      </c>
      <c r="AD3209" t="str">
        <f t="shared" si="1708"/>
        <v>0.714079590459328-0.069822603418302i</v>
      </c>
      <c r="AE3209" t="str">
        <f t="shared" si="1709"/>
        <v>-0.000144103729959524-0.000043162074858326i</v>
      </c>
      <c r="AF3209" t="str">
        <f t="shared" si="1710"/>
        <v>-6.36364362062934-0.117753349885232i</v>
      </c>
      <c r="AG3209" t="str">
        <f t="shared" si="1711"/>
        <v>0.999533555884237-0.00484085941135481i</v>
      </c>
      <c r="AH3209" t="str">
        <f t="shared" si="1712"/>
        <v>0.000910933414420882+0.00029618461342143i</v>
      </c>
      <c r="AI3209">
        <f t="shared" si="1713"/>
        <v>-60.373820885182418</v>
      </c>
      <c r="AJ3209">
        <f t="shared" si="1714"/>
        <v>18.011628180748872</v>
      </c>
      <c r="AK3209"/>
      <c r="AL3209"/>
      <c r="AM3209"/>
      <c r="AN3209"/>
    </row>
    <row r="3210" spans="1:40" x14ac:dyDescent="0.35">
      <c r="A3210"/>
      <c r="B3210">
        <f t="shared" si="1680"/>
        <v>1276000</v>
      </c>
      <c r="C3210" s="237" t="str">
        <f t="shared" si="1683"/>
        <v>-1.98070636183315E-08+0.000809880263211367i</v>
      </c>
      <c r="D3210" s="208" t="str">
        <f t="shared" si="1684"/>
        <v>-2.51366135403995+0.00620908201795382i</v>
      </c>
      <c r="E3210" t="str">
        <f t="shared" si="1685"/>
        <v>20500</v>
      </c>
      <c r="F3210" t="str">
        <f t="shared" si="1686"/>
        <v>0.327868852459016</v>
      </c>
      <c r="G3210" t="str">
        <f t="shared" si="1681"/>
        <v>0.327868852459016</v>
      </c>
      <c r="H3210" t="str">
        <f t="shared" si="1687"/>
        <v>3.84998899269578+0.123870381761978i</v>
      </c>
      <c r="I3210" t="str">
        <f t="shared" si="1688"/>
        <v>5010.84028247572i</v>
      </c>
      <c r="J3210" t="str">
        <f t="shared" si="1682"/>
        <v>-33985.8931274611+1096.21150691664i</v>
      </c>
      <c r="K3210" t="str">
        <f t="shared" si="1689"/>
        <v>0.00475068184056083-0.147285596162008i</v>
      </c>
      <c r="L3210" t="str">
        <f t="shared" si="1690"/>
        <v>0.000993800562448697-0.0261199205038139i</v>
      </c>
      <c r="M3210" t="str">
        <f t="shared" si="1691"/>
        <v>0.00574448240300953-0.173405516665822i</v>
      </c>
      <c r="N3210" t="str">
        <f t="shared" si="1692"/>
        <v>-15.9159243715504i</v>
      </c>
      <c r="O3210" t="str">
        <f t="shared" si="1693"/>
        <v>-0.978453909683978+0.206465364223975i</v>
      </c>
      <c r="P3210" t="str">
        <f t="shared" si="1694"/>
        <v>1.97845390968398-0.206465364223975i</v>
      </c>
      <c r="Q3210" t="str">
        <f t="shared" si="1695"/>
        <v>-1.97845390968398+16.1223897357744i</v>
      </c>
      <c r="R3210" t="str">
        <f t="shared" si="1696"/>
        <v>-0.0274516283566441-0.119345962960135i</v>
      </c>
      <c r="S3210" t="str">
        <f t="shared" si="1697"/>
        <v>1.72356331446878i</v>
      </c>
      <c r="T3210" t="str">
        <f t="shared" si="1698"/>
        <v>0.205700323488039-0.0473146195579427i</v>
      </c>
      <c r="U3210" t="str">
        <f t="shared" si="1699"/>
        <v>0.00005-0.000111365695737164i</v>
      </c>
      <c r="V3210" t="str">
        <f t="shared" si="1700"/>
        <v>0.00002-0.00124729579225623i</v>
      </c>
      <c r="W3210" t="str">
        <f t="shared" si="1701"/>
        <v>0.0000421994868273762-0.00010367551374449i</v>
      </c>
      <c r="X3210" t="str">
        <f t="shared" si="1702"/>
        <v>0.0000422673510378687-0.000103609192955803i</v>
      </c>
      <c r="Y3210" t="str">
        <f t="shared" si="1703"/>
        <v>0.009+6.41387556156892i</v>
      </c>
      <c r="Z3210" t="str">
        <f t="shared" si="1704"/>
        <v>-0.000193738221810386-0.0000793542472403632i</v>
      </c>
      <c r="AA3210" t="str">
        <f t="shared" si="1705"/>
        <v>0.00263773218293653-1.87097019320667i</v>
      </c>
      <c r="AB3210" t="str">
        <f t="shared" si="1706"/>
        <v>0.68753344442173-0.158144541557163i</v>
      </c>
      <c r="AC3210" t="str">
        <f t="shared" si="1707"/>
        <v>0.976526387836362-0.120130550691089i</v>
      </c>
      <c r="AD3210" t="str">
        <f t="shared" si="1708"/>
        <v>0.713189549276251-0.074210680999663i</v>
      </c>
      <c r="AE3210" t="str">
        <f t="shared" si="1709"/>
        <v>-0.000144061007818454-0.0000422171744462981i</v>
      </c>
      <c r="AF3210" t="str">
        <f t="shared" si="1710"/>
        <v>-6.36365034673573-0.117661299744024i</v>
      </c>
      <c r="AG3210" t="str">
        <f t="shared" si="1711"/>
        <v>0.999504187535709-0.00483107873486832i</v>
      </c>
      <c r="AH3210" t="str">
        <f t="shared" si="1712"/>
        <v>0.000910836421658056+0.000290149924642508i</v>
      </c>
      <c r="AI3210">
        <f t="shared" si="1713"/>
        <v>-60.39144109944651</v>
      </c>
      <c r="AJ3210">
        <f t="shared" si="1714"/>
        <v>17.669448436524686</v>
      </c>
      <c r="AK3210"/>
      <c r="AL3210"/>
      <c r="AM3210"/>
      <c r="AN3210"/>
    </row>
    <row r="3211" spans="1:40" x14ac:dyDescent="0.35">
      <c r="A3211"/>
      <c r="B3211">
        <f t="shared" si="1680"/>
        <v>1277000</v>
      </c>
      <c r="C3211" s="237" t="str">
        <f t="shared" si="1683"/>
        <v>-1.97760545215488E-08+0.000809246057837645i</v>
      </c>
      <c r="D3211" s="208" t="str">
        <f t="shared" si="1684"/>
        <v>-2.5136613538022+0.00620421977675528i</v>
      </c>
      <c r="E3211" t="str">
        <f t="shared" si="1685"/>
        <v>20500</v>
      </c>
      <c r="F3211" t="str">
        <f t="shared" si="1686"/>
        <v>0.327868852459016</v>
      </c>
      <c r="G3211" t="str">
        <f t="shared" si="1681"/>
        <v>0.327868852459016</v>
      </c>
      <c r="H3211" t="str">
        <f t="shared" si="1687"/>
        <v>3.84999570326994+0.123773612999832i</v>
      </c>
      <c r="I3211" t="str">
        <f t="shared" si="1688"/>
        <v>5014.76727329271i</v>
      </c>
      <c r="J3211" t="str">
        <f t="shared" si="1682"/>
        <v>-34039.1849940373+1097.0706068437i</v>
      </c>
      <c r="K3211" t="str">
        <f t="shared" si="1689"/>
        <v>0.00474325165612954-0.147170491661226i</v>
      </c>
      <c r="L3211" t="str">
        <f t="shared" si="1690"/>
        <v>0.000992246956046399-0.0260995254412818i</v>
      </c>
      <c r="M3211" t="str">
        <f t="shared" si="1691"/>
        <v>0.00573549861217594-0.173270017102508i</v>
      </c>
      <c r="N3211" t="str">
        <f t="shared" si="1692"/>
        <v>-15.9283976665124i</v>
      </c>
      <c r="O3211" t="str">
        <f t="shared" si="1693"/>
        <v>-0.975802558621869+0.218653530927389i</v>
      </c>
      <c r="P3211" t="str">
        <f t="shared" si="1694"/>
        <v>1.97580255862187-0.218653530927389i</v>
      </c>
      <c r="Q3211" t="str">
        <f t="shared" si="1695"/>
        <v>-1.97580255862187+16.1470511974398i</v>
      </c>
      <c r="R3211" t="str">
        <f t="shared" si="1696"/>
        <v>-0.0280934730857463-0.118925454507938i</v>
      </c>
      <c r="S3211" t="str">
        <f t="shared" si="1697"/>
        <v>1.72491406941742i</v>
      </c>
      <c r="T3211" t="str">
        <f t="shared" si="1698"/>
        <v>0.205136189692604-0.0484588269844034i</v>
      </c>
      <c r="U3211" t="str">
        <f t="shared" si="1699"/>
        <v>0.0000500000000000001-0.000111278486891637i</v>
      </c>
      <c r="V3211" t="str">
        <f t="shared" si="1700"/>
        <v>0.00002-0.00124631905318634i</v>
      </c>
      <c r="W3211" t="str">
        <f t="shared" si="1701"/>
        <v>0.0000421993709527183-0.00010359657427002i</v>
      </c>
      <c r="X3211" t="str">
        <f t="shared" si="1702"/>
        <v>0.0000422671114022716-0.000103530304257445i</v>
      </c>
      <c r="Y3211" t="str">
        <f t="shared" si="1703"/>
        <v>0.009+6.41890210981467i</v>
      </c>
      <c r="Z3211" t="str">
        <f t="shared" si="1704"/>
        <v>-0.000193439109077003-0.0000792912347407146i</v>
      </c>
      <c r="AA3211" t="str">
        <f t="shared" si="1705"/>
        <v>0.00263360246859561-1.86950502303786i</v>
      </c>
      <c r="AB3211" t="str">
        <f t="shared" si="1706"/>
        <v>0.685647881750203-0.161968944259637i</v>
      </c>
      <c r="AC3211" t="str">
        <f t="shared" si="1707"/>
        <v>0.975868170732277-0.119731192852173i</v>
      </c>
      <c r="AD3211" t="str">
        <f t="shared" si="1708"/>
        <v>0.712245027068392-0.0785874566522263i</v>
      </c>
      <c r="AE3211" t="str">
        <f t="shared" si="1709"/>
        <v>-0.000144007339953722-0.0000412729000347522i</v>
      </c>
      <c r="AF3211" t="str">
        <f t="shared" si="1710"/>
        <v>-6.36365705707214-0.117569393223077i</v>
      </c>
      <c r="AG3211" t="str">
        <f t="shared" si="1711"/>
        <v>0.999474941173595-0.00482094449836573i</v>
      </c>
      <c r="AH3211" t="str">
        <f t="shared" si="1712"/>
        <v>0.000910669338513633+0.000284116901574252i</v>
      </c>
      <c r="AI3211">
        <f t="shared" si="1713"/>
        <v>-60.409390133891222</v>
      </c>
      <c r="AJ3211">
        <f t="shared" si="1714"/>
        <v>17.327237652155048</v>
      </c>
      <c r="AK3211"/>
      <c r="AL3211"/>
      <c r="AM3211"/>
      <c r="AN3211"/>
    </row>
    <row r="3212" spans="1:40" x14ac:dyDescent="0.35">
      <c r="A3212"/>
      <c r="B3212">
        <f t="shared" si="1680"/>
        <v>1278000</v>
      </c>
      <c r="C3212" s="237" t="str">
        <f t="shared" si="1683"/>
        <v>-1.97451181875907E-08+0.000808612844960594i</v>
      </c>
      <c r="D3212" s="208" t="str">
        <f t="shared" si="1684"/>
        <v>-2.51366135356503+0.00619936514469789i</v>
      </c>
      <c r="E3212" t="str">
        <f t="shared" si="1685"/>
        <v>20500</v>
      </c>
      <c r="F3212" t="str">
        <f t="shared" si="1686"/>
        <v>0.327868852459016</v>
      </c>
      <c r="G3212" t="str">
        <f t="shared" si="1681"/>
        <v>0.327868852459016</v>
      </c>
      <c r="H3212" t="str">
        <f t="shared" si="1687"/>
        <v>3.85000239812288+0.123676995131657i</v>
      </c>
      <c r="I3212" t="str">
        <f t="shared" si="1688"/>
        <v>5018.6942641097i</v>
      </c>
      <c r="J3212" t="str">
        <f t="shared" si="1682"/>
        <v>-34092.51860904+1097.92970677075i</v>
      </c>
      <c r="K3212" t="str">
        <f t="shared" si="1689"/>
        <v>0.0047358388838898-0.147055566747809i</v>
      </c>
      <c r="L3212" t="str">
        <f t="shared" si="1690"/>
        <v>0.000990696988173376-0.0260791621576848i</v>
      </c>
      <c r="M3212" t="str">
        <f t="shared" si="1691"/>
        <v>0.00572653587206318-0.173134728905494i</v>
      </c>
      <c r="N3212" t="str">
        <f t="shared" si="1692"/>
        <v>-15.9408709614744i</v>
      </c>
      <c r="O3212" t="str">
        <f t="shared" si="1693"/>
        <v>-0.972999391153537+0.230807679280494i</v>
      </c>
      <c r="P3212" t="str">
        <f t="shared" si="1694"/>
        <v>1.97299939115354-0.230807679280494i</v>
      </c>
      <c r="Q3212" t="str">
        <f t="shared" si="1695"/>
        <v>-1.97299939115354+16.1716786407549i</v>
      </c>
      <c r="R3212" t="str">
        <f t="shared" si="1696"/>
        <v>-0.0287295287738122-0.11849827658245i</v>
      </c>
      <c r="S3212" t="str">
        <f t="shared" si="1697"/>
        <v>1.72626482436607i</v>
      </c>
      <c r="T3212" t="str">
        <f t="shared" si="1698"/>
        <v>0.204559406612285-0.0495947749428449i</v>
      </c>
      <c r="U3212" t="str">
        <f t="shared" si="1699"/>
        <v>0.0000500000000000001-0.000111191414523178i</v>
      </c>
      <c r="V3212" t="str">
        <f t="shared" si="1700"/>
        <v>0.00002-0.00124534384265959i</v>
      </c>
      <c r="W3212" t="str">
        <f t="shared" si="1701"/>
        <v>0.0000421992549882482-0.00010351776007198i</v>
      </c>
      <c r="X3212" t="str">
        <f t="shared" si="1702"/>
        <v>0.0000422668719675454-0.00010345154075487i</v>
      </c>
      <c r="Y3212" t="str">
        <f t="shared" si="1703"/>
        <v>0.009+6.42392865806041i</v>
      </c>
      <c r="Z3212" t="str">
        <f t="shared" si="1704"/>
        <v>-0.000193140698188036-0.000079228322220047i</v>
      </c>
      <c r="AA3212" t="str">
        <f t="shared" si="1705"/>
        <v>0.00262948244512453-1.8680421458758i</v>
      </c>
      <c r="AB3212" t="str">
        <f t="shared" si="1706"/>
        <v>0.683720040066867-0.165765740488772i</v>
      </c>
      <c r="AC3212" t="str">
        <f t="shared" si="1707"/>
        <v>0.975215540794549-0.119324947243499i</v>
      </c>
      <c r="AD3212" t="str">
        <f t="shared" si="1708"/>
        <v>0.711246165223306-0.0829522561550346i</v>
      </c>
      <c r="AE3212" t="str">
        <f t="shared" si="1709"/>
        <v>-0.000143942749014324-0.0000403293836860288i</v>
      </c>
      <c r="AF3212" t="str">
        <f t="shared" si="1710"/>
        <v>-6.36366375168791-0.117477629986959i</v>
      </c>
      <c r="AG3212" t="str">
        <f t="shared" si="1711"/>
        <v>0.999445821073339-0.0048104584819163i</v>
      </c>
      <c r="AH3212" t="str">
        <f t="shared" si="1712"/>
        <v>0.000910432273122289+0.000278086396369817i</v>
      </c>
      <c r="AI3212">
        <f t="shared" si="1713"/>
        <v>-60.427668519783964</v>
      </c>
      <c r="AJ3212">
        <f t="shared" si="1714"/>
        <v>16.984995727404794</v>
      </c>
      <c r="AK3212"/>
      <c r="AL3212"/>
      <c r="AM3212"/>
      <c r="AN3212"/>
    </row>
    <row r="3213" spans="1:40" x14ac:dyDescent="0.35">
      <c r="A3213"/>
      <c r="B3213">
        <f t="shared" si="1680"/>
        <v>1279000</v>
      </c>
      <c r="C3213" s="237" t="str">
        <f t="shared" si="1683"/>
        <v>-1.97142543889846E-08+0.000807980622252229i</v>
      </c>
      <c r="D3213" s="208" t="str">
        <f t="shared" si="1684"/>
        <v>-2.5136613533284+0.00619451810393376i</v>
      </c>
      <c r="E3213" t="str">
        <f t="shared" si="1685"/>
        <v>20500</v>
      </c>
      <c r="F3213" t="str">
        <f t="shared" si="1686"/>
        <v>0.327868852459016</v>
      </c>
      <c r="G3213" t="str">
        <f t="shared" si="1681"/>
        <v>0.327868852459016</v>
      </c>
      <c r="H3213" t="str">
        <f t="shared" si="1687"/>
        <v>3.85000907730358+0.12358052780521i</v>
      </c>
      <c r="I3213" t="str">
        <f t="shared" si="1688"/>
        <v>5022.62125492668i</v>
      </c>
      <c r="J3213" t="str">
        <f t="shared" si="1682"/>
        <v>-34145.8939724693+1098.7888066978i</v>
      </c>
      <c r="K3213" t="str">
        <f t="shared" si="1689"/>
        <v>0.00472844346949588-0.146940821002217i</v>
      </c>
      <c r="L3213" t="str">
        <f t="shared" si="1690"/>
        <v>0.000989150647482091-0.0260588305789136i</v>
      </c>
      <c r="M3213" t="str">
        <f t="shared" si="1691"/>
        <v>0.00571759411697797-0.172999651581131i</v>
      </c>
      <c r="N3213" t="str">
        <f t="shared" si="1692"/>
        <v>-15.9533442564365i</v>
      </c>
      <c r="O3213" t="str">
        <f t="shared" si="1693"/>
        <v>-0.970044843398752+0.242925918327977i</v>
      </c>
      <c r="P3213" t="str">
        <f t="shared" si="1694"/>
        <v>1.97004484339875-0.242925918327977i</v>
      </c>
      <c r="Q3213" t="str">
        <f t="shared" si="1695"/>
        <v>-1.97004484339875+16.1962701747645i</v>
      </c>
      <c r="R3213" t="str">
        <f t="shared" si="1696"/>
        <v>-0.0293597419959219-0.118064518215779i</v>
      </c>
      <c r="S3213" t="str">
        <f t="shared" si="1697"/>
        <v>1.7276155793147i</v>
      </c>
      <c r="T3213" t="str">
        <f t="shared" si="1698"/>
        <v>0.203970101033864-0.0507223476768147i</v>
      </c>
      <c r="U3213" t="str">
        <f t="shared" si="1699"/>
        <v>0.0000500000000000001-0.000111104478311666i</v>
      </c>
      <c r="V3213" t="str">
        <f t="shared" si="1700"/>
        <v>0.00002-0.00124437015709066i</v>
      </c>
      <c r="W3213" t="str">
        <f t="shared" si="1701"/>
        <v>0.0000421991389339682-0.000103439070856479i</v>
      </c>
      <c r="X3213" t="str">
        <f t="shared" si="1702"/>
        <v>0.0000422666327327835-0.000103372902154372i</v>
      </c>
      <c r="Y3213" t="str">
        <f t="shared" si="1703"/>
        <v>0.009+6.42895520630615i</v>
      </c>
      <c r="Z3213" t="str">
        <f t="shared" si="1704"/>
        <v>-0.000192842986949282-0.000079165509439058i</v>
      </c>
      <c r="AA3213" t="str">
        <f t="shared" si="1705"/>
        <v>0.00262537208222552-1.86658155634173i</v>
      </c>
      <c r="AB3213" t="str">
        <f t="shared" si="1706"/>
        <v>0.681750343144284-0.169534543339815i</v>
      </c>
      <c r="AC3213" t="str">
        <f t="shared" si="1707"/>
        <v>0.974568554822455-0.118911901536902i</v>
      </c>
      <c r="AD3213" t="str">
        <f t="shared" si="1708"/>
        <v>0.710193113423263-0.0873044070047412i</v>
      </c>
      <c r="AE3213" t="str">
        <f t="shared" si="1709"/>
        <v>-0.000143867259160158-0.0000393867570036332i</v>
      </c>
      <c r="AF3213" t="str">
        <f t="shared" si="1710"/>
        <v>-6.36367043063198-0.117386009701276i</v>
      </c>
      <c r="AG3213" t="str">
        <f t="shared" si="1711"/>
        <v>0.999416831485479-0.00479962251610467i</v>
      </c>
      <c r="AH3213" t="str">
        <f t="shared" si="1712"/>
        <v>0.000910125343513867+0.00027205925886704i</v>
      </c>
      <c r="AI3213">
        <f t="shared" si="1713"/>
        <v>-60.446276816057633</v>
      </c>
      <c r="AJ3213">
        <f t="shared" si="1714"/>
        <v>16.642722566786823</v>
      </c>
      <c r="AK3213"/>
      <c r="AL3213"/>
      <c r="AM3213"/>
      <c r="AN3213"/>
    </row>
    <row r="3214" spans="1:40" x14ac:dyDescent="0.35">
      <c r="A3214"/>
      <c r="B3214">
        <f t="shared" si="1680"/>
        <v>1280000</v>
      </c>
      <c r="C3214" s="237" t="str">
        <f t="shared" si="1683"/>
        <v>-1.96834628991461E-08+0.000807349387391845i</v>
      </c>
      <c r="D3214" s="208" t="str">
        <f t="shared" si="1684"/>
        <v>-2.51366135309234+0.00618967863667081i</v>
      </c>
      <c r="E3214" t="str">
        <f t="shared" si="1685"/>
        <v>20500</v>
      </c>
      <c r="F3214" t="str">
        <f t="shared" si="1686"/>
        <v>0.327868852459016</v>
      </c>
      <c r="G3214" t="str">
        <f t="shared" si="1681"/>
        <v>0.327868852459016</v>
      </c>
      <c r="H3214" t="str">
        <f t="shared" si="1687"/>
        <v>3.85001574086097+0.123484210669351i</v>
      </c>
      <c r="I3214" t="str">
        <f t="shared" si="1688"/>
        <v>5026.54824574367i</v>
      </c>
      <c r="J3214" t="str">
        <f t="shared" si="1682"/>
        <v>-34199.3110843253+1099.64790662485i</v>
      </c>
      <c r="K3214" t="str">
        <f t="shared" si="1689"/>
        <v>0.00472106535881383-0.146826254006218i</v>
      </c>
      <c r="L3214" t="str">
        <f t="shared" si="1690"/>
        <v>0.000987607922669171-0.0260385306310885i</v>
      </c>
      <c r="M3214" t="str">
        <f t="shared" si="1691"/>
        <v>0.005708673281483-0.172864784637306i</v>
      </c>
      <c r="N3214" t="str">
        <f t="shared" si="1692"/>
        <v>-15.9658175513985i</v>
      </c>
      <c r="O3214" t="str">
        <f t="shared" si="1693"/>
        <v>-0.966939375029263+0.255006362701047i</v>
      </c>
      <c r="P3214" t="str">
        <f t="shared" si="1694"/>
        <v>1.96693937502926-0.255006362701047i</v>
      </c>
      <c r="Q3214" t="str">
        <f t="shared" si="1695"/>
        <v>-1.96693937502926+16.2208239140995i</v>
      </c>
      <c r="R3214" t="str">
        <f t="shared" si="1696"/>
        <v>-0.0299840606266139-0.1176242683888i</v>
      </c>
      <c r="S3214" t="str">
        <f t="shared" si="1697"/>
        <v>1.72896633426334i</v>
      </c>
      <c r="T3214" t="str">
        <f t="shared" si="1698"/>
        <v>0.203368400136591-0.0518414313879264i</v>
      </c>
      <c r="U3214" t="str">
        <f t="shared" si="1699"/>
        <v>0.0000500000000000001-0.000111017677937985i</v>
      </c>
      <c r="V3214" t="str">
        <f t="shared" si="1700"/>
        <v>0.00002-0.00124339799290543i</v>
      </c>
      <c r="W3214" t="str">
        <f t="shared" si="1701"/>
        <v>0.0000421990227898809-0.000103360506330548i</v>
      </c>
      <c r="X3214" t="str">
        <f t="shared" si="1702"/>
        <v>0.0000422663936970838-0.000103294388163173i</v>
      </c>
      <c r="Y3214" t="str">
        <f t="shared" si="1703"/>
        <v>0.009+6.4339817545519i</v>
      </c>
      <c r="Z3214" t="str">
        <f t="shared" si="1704"/>
        <v>-0.000192545973175128-0.0000791027961592139i</v>
      </c>
      <c r="AA3214" t="str">
        <f t="shared" si="1705"/>
        <v>0.00262127134971919-1.86512324907374i</v>
      </c>
      <c r="AB3214" t="str">
        <f t="shared" si="1706"/>
        <v>0.679739216066801-0.173274972452663i</v>
      </c>
      <c r="AC3214" t="str">
        <f t="shared" si="1707"/>
        <v>0.973927268305072-0.118492143400509i</v>
      </c>
      <c r="AD3214" t="str">
        <f t="shared" si="1708"/>
        <v>0.709086029625834-0.0916432385164344i</v>
      </c>
      <c r="AE3214" t="str">
        <f t="shared" si="1709"/>
        <v>-0.000143780896054929-0.0000384451511157713i</v>
      </c>
      <c r="AF3214" t="str">
        <f t="shared" si="1710"/>
        <v>-6.36367709395331-0.11729453203268i</v>
      </c>
      <c r="AG3214" t="str">
        <f t="shared" si="1711"/>
        <v>0.999387976635062-0.00478843848170347i</v>
      </c>
      <c r="AH3214" t="str">
        <f t="shared" si="1712"/>
        <v>0.000909748677579564+0.000266036336477257i</v>
      </c>
      <c r="AI3214">
        <f t="shared" si="1713"/>
        <v>-60.465215609451874</v>
      </c>
      <c r="AJ3214">
        <f t="shared" si="1714"/>
        <v>16.300418079572182</v>
      </c>
      <c r="AK3214"/>
      <c r="AL3214"/>
      <c r="AM3214"/>
      <c r="AN3214"/>
    </row>
    <row r="3215" spans="1:40" x14ac:dyDescent="0.35">
      <c r="A3215"/>
      <c r="B3215">
        <f t="shared" si="1680"/>
        <v>1281000</v>
      </c>
      <c r="C3215" s="237" t="str">
        <f t="shared" si="1683"/>
        <v>-1.96527434923748E-08+0.000806719138065981i</v>
      </c>
      <c r="D3215" s="208" t="str">
        <f t="shared" si="1684"/>
        <v>-2.51366135285682+0.00618484672517252i</v>
      </c>
      <c r="E3215" t="str">
        <f t="shared" si="1685"/>
        <v>20500</v>
      </c>
      <c r="F3215" t="str">
        <f t="shared" si="1686"/>
        <v>0.327868852459016</v>
      </c>
      <c r="G3215" t="str">
        <f t="shared" si="1681"/>
        <v>0.327868852459016</v>
      </c>
      <c r="H3215" t="str">
        <f t="shared" si="1687"/>
        <v>3.85002238884367+0.123388043374021i</v>
      </c>
      <c r="I3215" t="str">
        <f t="shared" si="1688"/>
        <v>5030.47523656066i</v>
      </c>
      <c r="J3215" t="str">
        <f t="shared" si="1682"/>
        <v>-34252.7699446078+1100.5070065519i</v>
      </c>
      <c r="K3215" t="str">
        <f t="shared" si="1689"/>
        <v>0.00471370449792057-0.146711865342878i</v>
      </c>
      <c r="L3215" t="str">
        <f t="shared" si="1690"/>
        <v>0.000986068802475238-0.0260182622405592i</v>
      </c>
      <c r="M3215" t="str">
        <f t="shared" si="1691"/>
        <v>0.00569977330039581-0.172730127583437i</v>
      </c>
      <c r="N3215" t="str">
        <f t="shared" si="1692"/>
        <v>-15.9782908463605i</v>
      </c>
      <c r="O3215" t="str">
        <f t="shared" si="1693"/>
        <v>-0.963683469197139+0.267047132911341i</v>
      </c>
      <c r="P3215" t="str">
        <f t="shared" si="1694"/>
        <v>1.96368346919714-0.267047132911341i</v>
      </c>
      <c r="Q3215" t="str">
        <f t="shared" si="1695"/>
        <v>-1.96368346919714+16.2453379792718i</v>
      </c>
      <c r="R3215" t="str">
        <f t="shared" si="1696"/>
        <v>-0.0306024338229108-0.117177616015793i</v>
      </c>
      <c r="S3215" t="str">
        <f t="shared" si="1697"/>
        <v>1.73031708921198i</v>
      </c>
      <c r="T3215" t="str">
        <f t="shared" si="1698"/>
        <v>0.202754431465246-0.0529519142152613i</v>
      </c>
      <c r="U3215" t="str">
        <f t="shared" si="1699"/>
        <v>0.00005-0.000110931013084013i</v>
      </c>
      <c r="V3215" t="str">
        <f t="shared" si="1700"/>
        <v>0.00002-0.00124242734654095i</v>
      </c>
      <c r="W3215" t="str">
        <f t="shared" si="1701"/>
        <v>0.0000421989065559879-0.000103282066202129i</v>
      </c>
      <c r="X3215" t="str">
        <f t="shared" si="1702"/>
        <v>0.0000422661548595462-0.000103215998489404i</v>
      </c>
      <c r="Y3215" t="str">
        <f t="shared" si="1703"/>
        <v>0.009+6.43900830279764i</v>
      </c>
      <c r="Z3215" t="str">
        <f t="shared" si="1704"/>
        <v>-0.000192249654688472-0.0000790401821427412i</v>
      </c>
      <c r="AA3215" t="str">
        <f t="shared" si="1705"/>
        <v>0.00261718021754386-1.86366721872666i</v>
      </c>
      <c r="AB3215" t="str">
        <f t="shared" si="1706"/>
        <v>0.677687085140515-0.176986653943009i</v>
      </c>
      <c r="AC3215" t="str">
        <f t="shared" si="1707"/>
        <v>0.973291735437765-0.118065760482639i</v>
      </c>
      <c r="AD3215" t="str">
        <f t="shared" si="1708"/>
        <v>0.70792508004303-0.0959680819245672i</v>
      </c>
      <c r="AE3215" t="str">
        <f t="shared" si="1709"/>
        <v>-0.000143683686858789-0.0000375046966589027i</v>
      </c>
      <c r="AF3215" t="str">
        <f t="shared" si="1710"/>
        <v>-6.36368374170049-0.117203196648848i</v>
      </c>
      <c r="AG3215" t="str">
        <f t="shared" si="1711"/>
        <v>0.999359260721061-0.00477690830933734i</v>
      </c>
      <c r="AH3215" t="str">
        <f t="shared" si="1712"/>
        <v>0.000909302413036172+0.000260018474073932i</v>
      </c>
      <c r="AI3215">
        <f t="shared" si="1713"/>
        <v>-60.484485514671107</v>
      </c>
      <c r="AJ3215">
        <f t="shared" si="1714"/>
        <v>15.95808217978</v>
      </c>
      <c r="AK3215"/>
      <c r="AL3215"/>
      <c r="AM3215"/>
      <c r="AN3215"/>
    </row>
    <row r="3216" spans="1:40" x14ac:dyDescent="0.35">
      <c r="A3216"/>
      <c r="B3216">
        <f t="shared" si="1680"/>
        <v>1282000</v>
      </c>
      <c r="C3216" s="237" t="str">
        <f t="shared" si="1683"/>
        <v>-1.96220959438504E-08+0.000806089871968392i</v>
      </c>
      <c r="D3216" s="208" t="str">
        <f t="shared" si="1684"/>
        <v>-2.51366135262186+0.00618002235175767i</v>
      </c>
      <c r="E3216" t="str">
        <f t="shared" si="1685"/>
        <v>20500</v>
      </c>
      <c r="F3216" t="str">
        <f t="shared" si="1686"/>
        <v>0.327868852459016</v>
      </c>
      <c r="G3216" t="str">
        <f t="shared" si="1681"/>
        <v>0.327868852459016</v>
      </c>
      <c r="H3216" t="str">
        <f t="shared" si="1687"/>
        <v>3.85002902130018+0.123292025570253i</v>
      </c>
      <c r="I3216" t="str">
        <f t="shared" si="1688"/>
        <v>5034.40222737764i</v>
      </c>
      <c r="J3216" t="str">
        <f t="shared" si="1682"/>
        <v>-34306.270553317+1101.36610647895i</v>
      </c>
      <c r="K3216" t="str">
        <f t="shared" si="1689"/>
        <v>0.00470636083310271-0.146597654596557i</v>
      </c>
      <c r="L3216" t="str">
        <f t="shared" si="1690"/>
        <v>0.000984533275684685-0.0259980253339035i</v>
      </c>
      <c r="M3216" t="str">
        <f t="shared" si="1691"/>
        <v>0.0056908941087874-0.17259567993046i</v>
      </c>
      <c r="N3216" t="str">
        <f t="shared" si="1692"/>
        <v>-15.9907641413226i</v>
      </c>
      <c r="O3216" t="str">
        <f t="shared" si="1693"/>
        <v>-0.960277632459664+0.279046355643041i</v>
      </c>
      <c r="P3216" t="str">
        <f t="shared" si="1694"/>
        <v>1.96027763245966-0.279046355643041i</v>
      </c>
      <c r="Q3216" t="str">
        <f t="shared" si="1695"/>
        <v>-1.96027763245966+16.2698104969656i</v>
      </c>
      <c r="R3216" t="str">
        <f t="shared" si="1696"/>
        <v>-0.0312148120072801-0.116724649929668i</v>
      </c>
      <c r="S3216" t="str">
        <f t="shared" si="1697"/>
        <v>1.73166784416063i</v>
      </c>
      <c r="T3216" t="str">
        <f t="shared" si="1698"/>
        <v>0.202128322904112-0.0540536862145261i</v>
      </c>
      <c r="U3216" t="str">
        <f t="shared" si="1699"/>
        <v>0.00005-0.000110844483432622i</v>
      </c>
      <c r="V3216" t="str">
        <f t="shared" si="1700"/>
        <v>0.00002-0.00124145821444536i</v>
      </c>
      <c r="W3216" t="str">
        <f t="shared" si="1701"/>
        <v>0.0000421987902322918-0.000103203750180076i</v>
      </c>
      <c r="X3216" t="str">
        <f t="shared" si="1702"/>
        <v>0.0000422659162192757-0.000103137732842107i</v>
      </c>
      <c r="Y3216" t="str">
        <f t="shared" si="1703"/>
        <v>0.009+6.44403485104338i</v>
      </c>
      <c r="Z3216" t="str">
        <f t="shared" si="1704"/>
        <v>-0.000191954029320707-0.0000789776671526299i</v>
      </c>
      <c r="AA3216" t="str">
        <f t="shared" si="1705"/>
        <v>0.00261309865575507-1.86221345997196i</v>
      </c>
      <c r="AB3216" t="str">
        <f t="shared" si="1706"/>
        <v>0.675594377806278-0.180669220332682i</v>
      </c>
      <c r="AC3216" t="str">
        <f t="shared" si="1707"/>
        <v>0.972662009138762-0.117632840396301i</v>
      </c>
      <c r="AD3216" t="str">
        <f t="shared" si="1708"/>
        <v>0.706710439119458-0.100278270483399i</v>
      </c>
      <c r="AE3216" t="str">
        <f t="shared" si="1709"/>
        <v>-0.000143575660220865-0.0000365655237614652i</v>
      </c>
      <c r="AF3216" t="str">
        <f t="shared" si="1710"/>
        <v>-6.36369037392204-0.117112003218495i</v>
      </c>
      <c r="AG3216" t="str">
        <f t="shared" si="1711"/>
        <v>0.999330687915803-0.004765033979142i</v>
      </c>
      <c r="AH3216" t="str">
        <f t="shared" si="1712"/>
        <v>0.000908786697389529+0.000254006513882196i</v>
      </c>
      <c r="AI3216">
        <f t="shared" si="1713"/>
        <v>-60.504087174546548</v>
      </c>
      <c r="AJ3216">
        <f t="shared" si="1714"/>
        <v>15.615714786189459</v>
      </c>
      <c r="AK3216"/>
      <c r="AL3216"/>
      <c r="AM3216"/>
      <c r="AN3216"/>
    </row>
    <row r="3217" spans="1:40" x14ac:dyDescent="0.35">
      <c r="A3217"/>
      <c r="B3217">
        <f t="shared" si="1680"/>
        <v>1283000</v>
      </c>
      <c r="C3217" s="237" t="str">
        <f t="shared" si="1683"/>
        <v>-1.95915200296281E-08+0.000805461586800025i</v>
      </c>
      <c r="D3217" s="208" t="str">
        <f t="shared" si="1684"/>
        <v>-2.51366135238744+0.00617520549880019i</v>
      </c>
      <c r="E3217" t="str">
        <f t="shared" si="1685"/>
        <v>20500</v>
      </c>
      <c r="F3217" t="str">
        <f t="shared" si="1686"/>
        <v>0.327868852459016</v>
      </c>
      <c r="G3217" t="str">
        <f t="shared" si="1681"/>
        <v>0.327868852459016</v>
      </c>
      <c r="H3217" t="str">
        <f t="shared" si="1687"/>
        <v>3.85003563827878+0.12319615691016i</v>
      </c>
      <c r="I3217" t="str">
        <f t="shared" si="1688"/>
        <v>5038.32921819463i</v>
      </c>
      <c r="J3217" t="str">
        <f t="shared" si="1682"/>
        <v>-34359.8129104528+1102.22520640601i</v>
      </c>
      <c r="K3217" t="str">
        <f t="shared" si="1689"/>
        <v>0.00469903431085586-0.146483621352905i</v>
      </c>
      <c r="L3217" t="str">
        <f t="shared" si="1690"/>
        <v>0.000983001331125449-0.0259778198379262i</v>
      </c>
      <c r="M3217" t="str">
        <f t="shared" si="1691"/>
        <v>0.00568203564198131-0.172461441190831i</v>
      </c>
      <c r="N3217" t="str">
        <f t="shared" si="1692"/>
        <v>-16.0032374362846i</v>
      </c>
      <c r="O3217" t="str">
        <f t="shared" si="1693"/>
        <v>-0.956722394700618+0.291002164044041i</v>
      </c>
      <c r="P3217" t="str">
        <f t="shared" si="1694"/>
        <v>1.95672239470062-0.291002164044041i</v>
      </c>
      <c r="Q3217" t="str">
        <f t="shared" si="1695"/>
        <v>-1.95672239470062+16.2942396003286i</v>
      </c>
      <c r="R3217" t="str">
        <f t="shared" si="1696"/>
        <v>-0.0318211468505855-0.116265458867735i</v>
      </c>
      <c r="S3217" t="str">
        <f t="shared" si="1697"/>
        <v>1.73301859910927i</v>
      </c>
      <c r="T3217" t="str">
        <f t="shared" si="1698"/>
        <v>0.201490202651759-0.055146639337052i</v>
      </c>
      <c r="U3217" t="str">
        <f t="shared" si="1699"/>
        <v>0.00005-0.00011075808866767i</v>
      </c>
      <c r="V3217" t="str">
        <f t="shared" si="1700"/>
        <v>0.00002-0.00124049059307791i</v>
      </c>
      <c r="W3217" t="str">
        <f t="shared" si="1701"/>
        <v>0.0000421986738187949-0.000103125557974152i</v>
      </c>
      <c r="X3217" t="str">
        <f t="shared" si="1702"/>
        <v>0.0000422656777753797-0.000103059590931233i</v>
      </c>
      <c r="Y3217" t="str">
        <f t="shared" si="1703"/>
        <v>0.009+6.44906139928913i</v>
      </c>
      <c r="Z3217" t="str">
        <f t="shared" si="1704"/>
        <v>-0.000191659094911675-0.0000789152509526254i</v>
      </c>
      <c r="AA3217" t="str">
        <f t="shared" si="1705"/>
        <v>0.00260902663452503-1.86076196749778i</v>
      </c>
      <c r="AB3217" t="str">
        <f t="shared" si="1706"/>
        <v>0.673461522555416-0.184322310479453i</v>
      </c>
      <c r="AC3217" t="str">
        <f t="shared" si="1707"/>
        <v>0.972038141065753-0.117193470704235i</v>
      </c>
      <c r="AD3217" t="str">
        <f t="shared" si="1708"/>
        <v>0.705442289509246-0.104573139567212i</v>
      </c>
      <c r="AE3217" t="str">
        <f t="shared" si="1709"/>
        <v>-0.000143456846271613-0.0000356277620276927i</v>
      </c>
      <c r="AF3217" t="str">
        <f t="shared" si="1710"/>
        <v>-6.36369699066622-0.11702095141136i</v>
      </c>
      <c r="AG3217" t="str">
        <f t="shared" si="1711"/>
        <v>0.999302262364394-0.00475281752041689i</v>
      </c>
      <c r="AH3217" t="str">
        <f t="shared" si="1712"/>
        <v>0.000908201687896644+0.000248001295368743i</v>
      </c>
      <c r="AI3217">
        <f t="shared" si="1713"/>
        <v>-60.524021260208642</v>
      </c>
      <c r="AJ3217">
        <f t="shared" si="1714"/>
        <v>15.273315822350909</v>
      </c>
      <c r="AK3217"/>
      <c r="AL3217"/>
      <c r="AM3217"/>
      <c r="AN3217"/>
    </row>
    <row r="3218" spans="1:40" x14ac:dyDescent="0.35">
      <c r="A3218"/>
      <c r="B3218">
        <f t="shared" si="1680"/>
        <v>1284000</v>
      </c>
      <c r="C3218" s="237" t="str">
        <f t="shared" si="1683"/>
        <v>-1.95610155266352E-08+0.000804834280268991i</v>
      </c>
      <c r="D3218" s="208" t="str">
        <f t="shared" si="1684"/>
        <v>-2.51366135215358+0.00617039614872893i</v>
      </c>
      <c r="E3218" t="str">
        <f t="shared" si="1685"/>
        <v>20500</v>
      </c>
      <c r="F3218" t="str">
        <f t="shared" si="1686"/>
        <v>0.327868852459016</v>
      </c>
      <c r="G3218" t="str">
        <f t="shared" si="1681"/>
        <v>0.327868852459016</v>
      </c>
      <c r="H3218" t="str">
        <f t="shared" si="1687"/>
        <v>3.85004223982759+0.123100437046931i</v>
      </c>
      <c r="I3218" t="str">
        <f t="shared" si="1688"/>
        <v>5042.25620901162i</v>
      </c>
      <c r="J3218" t="str">
        <f t="shared" si="1682"/>
        <v>-34413.3970160152+1103.08430633305i</v>
      </c>
      <c r="K3218" t="str">
        <f t="shared" si="1689"/>
        <v>0.00469172487788328-0.146369765198857i</v>
      </c>
      <c r="L3218" t="str">
        <f t="shared" si="1690"/>
        <v>0.00098147295766886-0.0259576456796587i</v>
      </c>
      <c r="M3218" t="str">
        <f t="shared" si="1691"/>
        <v>0.00567319783555214-0.172327410878516i</v>
      </c>
      <c r="N3218" t="str">
        <f t="shared" si="1692"/>
        <v>-16.0157107312466i</v>
      </c>
      <c r="O3218" t="str">
        <f t="shared" si="1693"/>
        <v>-0.953018309047669+0.302912698016973i</v>
      </c>
      <c r="P3218" t="str">
        <f t="shared" si="1694"/>
        <v>1.95301830904767-0.302912698016973i</v>
      </c>
      <c r="Q3218" t="str">
        <f t="shared" si="1695"/>
        <v>-1.95301830904767+16.3186234292636i</v>
      </c>
      <c r="R3218" t="str">
        <f t="shared" si="1696"/>
        <v>-0.0324213912550818-0.115800131457962i</v>
      </c>
      <c r="S3218" t="str">
        <f t="shared" si="1697"/>
        <v>1.73436935405792i</v>
      </c>
      <c r="T3218" t="str">
        <f t="shared" si="1698"/>
        <v>0.200840199196568-0.0562306674087353i</v>
      </c>
      <c r="U3218" t="str">
        <f t="shared" si="1699"/>
        <v>0.00005-0.000110671828474004i</v>
      </c>
      <c r="V3218" t="str">
        <f t="shared" si="1700"/>
        <v>0.00002-0.00123952447890884i</v>
      </c>
      <c r="W3218" t="str">
        <f t="shared" si="1701"/>
        <v>0.0000421985573154994-0.000103047489295023i</v>
      </c>
      <c r="X3218" t="str">
        <f t="shared" si="1702"/>
        <v>0.00004226543952697-0.000102981572467634i</v>
      </c>
      <c r="Y3218" t="str">
        <f t="shared" si="1703"/>
        <v>0.009+6.45408794753487i</v>
      </c>
      <c r="Z3218" t="str">
        <f t="shared" si="1704"/>
        <v>-0.000191364849309622-0.0000788529333072292i</v>
      </c>
      <c r="AA3218" t="str">
        <f t="shared" si="1705"/>
        <v>0.00260496412414207-1.85931273600876i</v>
      </c>
      <c r="AB3218" t="str">
        <f t="shared" si="1706"/>
        <v>0.67128894884792-0.187945569506645i</v>
      </c>
      <c r="AC3218" t="str">
        <f t="shared" si="1707"/>
        <v>0.971420181632466-0.116747738904449i</v>
      </c>
      <c r="AD3218" t="str">
        <f t="shared" si="1708"/>
        <v>0.70412082205159-0.108852026770622i</v>
      </c>
      <c r="AE3218" t="str">
        <f t="shared" si="1709"/>
        <v>-0.00014332727661497-0.0000346915405214585i</v>
      </c>
      <c r="AF3218" t="str">
        <f t="shared" si="1710"/>
        <v>-6.36370359198117-0.116930040898202i</v>
      </c>
      <c r="AG3218" t="str">
        <f t="shared" si="1711"/>
        <v>0.999273988184151-0.00474026101126969i</v>
      </c>
      <c r="AH3218" t="str">
        <f t="shared" si="1712"/>
        <v>0.000907547551526416+0.00024200365513166i</v>
      </c>
      <c r="AI3218">
        <f t="shared" si="1713"/>
        <v>-60.544288471271663</v>
      </c>
      <c r="AJ3218">
        <f t="shared" si="1714"/>
        <v>14.930885216571397</v>
      </c>
      <c r="AK3218"/>
      <c r="AL3218"/>
      <c r="AM3218"/>
      <c r="AN3218"/>
    </row>
    <row r="3219" spans="1:40" x14ac:dyDescent="0.35">
      <c r="A3219"/>
      <c r="B3219">
        <f t="shared" si="1680"/>
        <v>1285000</v>
      </c>
      <c r="C3219" s="237" t="str">
        <f t="shared" si="1683"/>
        <v>-1.95305822126663E-08+0.000804207950090532i</v>
      </c>
      <c r="D3219" s="208" t="str">
        <f t="shared" si="1684"/>
        <v>-2.51366135192025+0.00616559428402741i</v>
      </c>
      <c r="E3219" t="str">
        <f t="shared" si="1685"/>
        <v>20500</v>
      </c>
      <c r="F3219" t="str">
        <f t="shared" si="1686"/>
        <v>0.327868852459016</v>
      </c>
      <c r="G3219" t="str">
        <f t="shared" si="1681"/>
        <v>0.327868852459016</v>
      </c>
      <c r="H3219" t="str">
        <f t="shared" si="1687"/>
        <v>3.8500488259945+0.123004865634827i</v>
      </c>
      <c r="I3219" t="str">
        <f t="shared" si="1688"/>
        <v>5046.18319982861i</v>
      </c>
      <c r="J3219" t="str">
        <f t="shared" si="1682"/>
        <v>-34467.0228700043+1103.9434062601i</v>
      </c>
      <c r="K3219" t="str">
        <f t="shared" si="1689"/>
        <v>0.00468443248109534-0.146256085722625i</v>
      </c>
      <c r="L3219" t="str">
        <f t="shared" si="1690"/>
        <v>0.000979948144229381-0.0259375027863578i</v>
      </c>
      <c r="M3219" t="str">
        <f t="shared" si="1691"/>
        <v>0.00566438062532472-0.172193588508983i</v>
      </c>
      <c r="N3219" t="str">
        <f t="shared" si="1692"/>
        <v>-16.0281840262086i</v>
      </c>
      <c r="O3219" t="str">
        <f t="shared" si="1693"/>
        <v>-0.949165951786426+0.314776104508217i</v>
      </c>
      <c r="P3219" t="str">
        <f t="shared" si="1694"/>
        <v>1.94916595178643-0.314776104508217i</v>
      </c>
      <c r="Q3219" t="str">
        <f t="shared" si="1695"/>
        <v>-1.94916595178643+16.3429601307168i</v>
      </c>
      <c r="R3219" t="str">
        <f t="shared" si="1696"/>
        <v>-0.0330154993373776-0.115328756205815i</v>
      </c>
      <c r="S3219" t="str">
        <f t="shared" si="1697"/>
        <v>1.73572010900656i</v>
      </c>
      <c r="T3219" t="str">
        <f t="shared" si="1698"/>
        <v>0.200178441293148-0.0573056661087791i</v>
      </c>
      <c r="U3219" t="str">
        <f t="shared" si="1699"/>
        <v>0.00005-0.000110585702537448i</v>
      </c>
      <c r="V3219" t="str">
        <f t="shared" si="1700"/>
        <v>0.00002-0.00123855986841942i</v>
      </c>
      <c r="W3219" t="str">
        <f t="shared" si="1701"/>
        <v>0.0000421984407224074-0.000102969543854257i</v>
      </c>
      <c r="X3219" t="str">
        <f t="shared" si="1702"/>
        <v>0.0000422652014731607-0.000102903677163064i</v>
      </c>
      <c r="Y3219" t="str">
        <f t="shared" si="1703"/>
        <v>0.009+6.45911449578062i</v>
      </c>
      <c r="Z3219" t="str">
        <f t="shared" si="1704"/>
        <v>-0.000191071290371167-0.0000787907139816913i</v>
      </c>
      <c r="AA3219" t="str">
        <f t="shared" si="1705"/>
        <v>0.00260091109501005-1.85786576022604i</v>
      </c>
      <c r="AB3219" t="str">
        <f t="shared" si="1706"/>
        <v>0.669077087033623-0.191538648732079i</v>
      </c>
      <c r="AC3219" t="str">
        <f t="shared" si="1707"/>
        <v>0.970808180025304-0.116295732416336i</v>
      </c>
      <c r="AD3219" t="str">
        <f t="shared" si="1708"/>
        <v>0.702746235745341-0.113114272008286i</v>
      </c>
      <c r="AE3219" t="str">
        <f t="shared" si="1709"/>
        <v>-0.000143186984320394-0.000033756987750303i</v>
      </c>
      <c r="AF3219" t="str">
        <f t="shared" si="1710"/>
        <v>-6.36371017791475-0.1168392713508i</v>
      </c>
      <c r="AG3219" t="str">
        <f t="shared" si="1711"/>
        <v>0.999245869464038-0.00472736657825636i</v>
      </c>
      <c r="AH3219" t="str">
        <f t="shared" si="1712"/>
        <v>0.000906824464919422+0.000236014426791236i</v>
      </c>
      <c r="AI3219">
        <f t="shared" si="1713"/>
        <v>-60.564889536024047</v>
      </c>
      <c r="AJ3219">
        <f t="shared" si="1714"/>
        <v>14.588422901927167</v>
      </c>
      <c r="AK3219"/>
      <c r="AL3219"/>
      <c r="AM3219"/>
      <c r="AN3219"/>
    </row>
    <row r="3220" spans="1:40" x14ac:dyDescent="0.35">
      <c r="A3220"/>
      <c r="B3220">
        <f t="shared" si="1680"/>
        <v>1286000</v>
      </c>
      <c r="C3220" s="237" t="str">
        <f t="shared" si="1683"/>
        <v>-1.95002198663798E-08+0.000803582593986999i</v>
      </c>
      <c r="D3220" s="208" t="str">
        <f t="shared" si="1684"/>
        <v>-2.51366135168748+0.00616079988723366i</v>
      </c>
      <c r="E3220" t="str">
        <f t="shared" si="1685"/>
        <v>20500</v>
      </c>
      <c r="F3220" t="str">
        <f t="shared" si="1686"/>
        <v>0.327868852459016</v>
      </c>
      <c r="G3220" t="str">
        <f t="shared" si="1681"/>
        <v>0.327868852459016</v>
      </c>
      <c r="H3220" t="str">
        <f t="shared" si="1687"/>
        <v>3.85005539682727+0.122909442329183i</v>
      </c>
      <c r="I3220" t="str">
        <f t="shared" si="1688"/>
        <v>5050.11019064559i</v>
      </c>
      <c r="J3220" t="str">
        <f t="shared" si="1682"/>
        <v>-34520.6904724199+1104.80250618716i</v>
      </c>
      <c r="K3220" t="str">
        <f t="shared" si="1689"/>
        <v>0.00467715706760832-0.146142582513698i</v>
      </c>
      <c r="L3220" t="str">
        <f t="shared" si="1690"/>
        <v>0.000978426879764458-0.0259173910855051i</v>
      </c>
      <c r="M3220" t="str">
        <f t="shared" si="1691"/>
        <v>0.00565558394737278-0.172059973599203i</v>
      </c>
      <c r="N3220" t="str">
        <f t="shared" si="1692"/>
        <v>-16.0406573211707i</v>
      </c>
      <c r="O3220" t="str">
        <f t="shared" si="1693"/>
        <v>-0.945165922270721+0.326590537796392i</v>
      </c>
      <c r="P3220" t="str">
        <f t="shared" si="1694"/>
        <v>1.94516592227072-0.326590537796392i</v>
      </c>
      <c r="Q3220" t="str">
        <f t="shared" si="1695"/>
        <v>-1.94516592227072+16.3672478589671i</v>
      </c>
      <c r="R3220" t="str">
        <f t="shared" si="1696"/>
        <v>-0.0336034264114463-0.114851421481575i</v>
      </c>
      <c r="S3220" t="str">
        <f t="shared" si="1697"/>
        <v>1.73707086395521i</v>
      </c>
      <c r="T3220" t="str">
        <f t="shared" si="1698"/>
        <v>0.199505057939483-0.0583715329483863i</v>
      </c>
      <c r="U3220" t="str">
        <f t="shared" si="1699"/>
        <v>0.00005-0.000110499710544806i</v>
      </c>
      <c r="V3220" t="str">
        <f t="shared" si="1700"/>
        <v>0.00002-0.00123759675810183i</v>
      </c>
      <c r="W3220" t="str">
        <f t="shared" si="1701"/>
        <v>0.0000421983240395214-0.000102891721364317i</v>
      </c>
      <c r="X3220" t="str">
        <f t="shared" si="1702"/>
        <v>0.0000422649636130703-0.000102825904730172i</v>
      </c>
      <c r="Y3220" t="str">
        <f t="shared" si="1703"/>
        <v>0.009+6.46414104402636i</v>
      </c>
      <c r="Z3220" t="str">
        <f t="shared" si="1704"/>
        <v>-0.000190778415961258-0.0000787285927420128i</v>
      </c>
      <c r="AA3220" t="str">
        <f t="shared" si="1705"/>
        <v>0.00259686751764794-1.85642103488721i</v>
      </c>
      <c r="AB3220" t="str">
        <f t="shared" si="1706"/>
        <v>0.666826368275816-0.19510120559686i</v>
      </c>
      <c r="AC3220" t="str">
        <f t="shared" si="1707"/>
        <v>0.970202184219937-0.115837538567276i</v>
      </c>
      <c r="AD3220" t="str">
        <f t="shared" si="1708"/>
        <v>0.701318737722223-0.11735921761458i</v>
      </c>
      <c r="AE3220" t="str">
        <f t="shared" si="1709"/>
        <v>-0.000143036003914694-0.0000328242316495132i</v>
      </c>
      <c r="AF3220" t="str">
        <f t="shared" si="1710"/>
        <v>-6.36371674851475-0.116748642441949i</v>
      </c>
      <c r="AG3220" t="str">
        <f t="shared" si="1711"/>
        <v>0.999217910264107-0.00471413639601369i</v>
      </c>
      <c r="AH3220" t="str">
        <f t="shared" si="1712"/>
        <v>0.00090603261434625+0.000230034440880877i</v>
      </c>
      <c r="AI3220">
        <f t="shared" si="1713"/>
        <v>-60.585825211631317</v>
      </c>
      <c r="AJ3220">
        <f t="shared" si="1714"/>
        <v>14.245928816259953</v>
      </c>
      <c r="AK3220"/>
      <c r="AL3220"/>
      <c r="AM3220"/>
      <c r="AN3220"/>
    </row>
    <row r="3221" spans="1:40" x14ac:dyDescent="0.35">
      <c r="A3221"/>
      <c r="B3221">
        <f t="shared" si="1680"/>
        <v>1287000</v>
      </c>
      <c r="C3221" s="237" t="str">
        <f t="shared" si="1683"/>
        <v>-1.94699282672937E-08+0.000802958209687822i</v>
      </c>
      <c r="D3221" s="208" t="str">
        <f t="shared" si="1684"/>
        <v>-2.51366135145524+0.00615601294093997i</v>
      </c>
      <c r="E3221" t="str">
        <f t="shared" si="1685"/>
        <v>20500</v>
      </c>
      <c r="F3221" t="str">
        <f t="shared" si="1686"/>
        <v>0.327868852459016</v>
      </c>
      <c r="G3221" t="str">
        <f t="shared" si="1681"/>
        <v>0.327868852459016</v>
      </c>
      <c r="H3221" t="str">
        <f t="shared" si="1687"/>
        <v>3.85006195237343+0.122814166786394i</v>
      </c>
      <c r="I3221" t="str">
        <f t="shared" si="1688"/>
        <v>5054.03718146258i</v>
      </c>
      <c r="J3221" t="str">
        <f t="shared" si="1682"/>
        <v>-34574.3998232622+1105.66160611421i</v>
      </c>
      <c r="K3221" t="str">
        <f t="shared" si="1689"/>
        <v>0.00466989858474328-0.146029255162834i</v>
      </c>
      <c r="L3221" t="str">
        <f t="shared" si="1690"/>
        <v>0.000976909153274297-0.0258973105048059i</v>
      </c>
      <c r="M3221" t="str">
        <f t="shared" si="1691"/>
        <v>0.00564680773801758-0.17192656566764i</v>
      </c>
      <c r="N3221" t="str">
        <f t="shared" si="1692"/>
        <v>-16.0531306161327i</v>
      </c>
      <c r="O3221" t="str">
        <f t="shared" si="1693"/>
        <v>-0.94101884282949+0.338354159779139i</v>
      </c>
      <c r="P3221" t="str">
        <f t="shared" si="1694"/>
        <v>1.94101884282949-0.338354159779139i</v>
      </c>
      <c r="Q3221" t="str">
        <f t="shared" si="1695"/>
        <v>-1.94101884282949+16.3914847759118i</v>
      </c>
      <c r="R3221" t="str">
        <f t="shared" si="1696"/>
        <v>-0.0341851289716481-0.114368215508206i</v>
      </c>
      <c r="S3221" t="str">
        <f t="shared" si="1697"/>
        <v>1.73842161890385i</v>
      </c>
      <c r="T3221" t="str">
        <f t="shared" si="1698"/>
        <v>0.19882017835492-0.0594281672493294i</v>
      </c>
      <c r="U3221" t="str">
        <f t="shared" si="1699"/>
        <v>0.00005-0.000110413852183855i</v>
      </c>
      <c r="V3221" t="str">
        <f t="shared" si="1700"/>
        <v>0.00002-0.00123663514445917i</v>
      </c>
      <c r="W3221" t="str">
        <f t="shared" si="1701"/>
        <v>0.0000421982072668439-0.000102814021538562i</v>
      </c>
      <c r="X3221" t="str">
        <f t="shared" si="1702"/>
        <v>0.0000422647259458211-0.000102748254882505i</v>
      </c>
      <c r="Y3221" t="str">
        <f t="shared" si="1703"/>
        <v>0.009+6.4691675922721i</v>
      </c>
      <c r="Z3221" t="str">
        <f t="shared" si="1704"/>
        <v>-0.000190486223953144-0.0000786665693549398i</v>
      </c>
      <c r="AA3221" t="str">
        <f t="shared" si="1705"/>
        <v>0.00259283336268914-1.85497855474617i</v>
      </c>
      <c r="AB3221" t="str">
        <f t="shared" si="1706"/>
        <v>0.664537224477673-0.198632903593746i</v>
      </c>
      <c r="AC3221" t="str">
        <f t="shared" si="1707"/>
        <v>0.969602240997917-0.11537324457979i</v>
      </c>
      <c r="AD3221" t="str">
        <f t="shared" si="1708"/>
        <v>0.699838543219014-0.121586208442796i</v>
      </c>
      <c r="AE3221" t="str">
        <f t="shared" si="1709"/>
        <v>-0.000142874371373728-0.0000318933995663505i</v>
      </c>
      <c r="AF3221" t="str">
        <f t="shared" si="1710"/>
        <v>-6.36372330382867-0.116658153845454i</v>
      </c>
      <c r="AG3221" t="str">
        <f t="shared" si="1711"/>
        <v>0.999190114614943-0.00470057268688623i</v>
      </c>
      <c r="AH3221" t="str">
        <f t="shared" si="1712"/>
        <v>0.000905172195664741+0.000224064524738759i</v>
      </c>
      <c r="AI3221">
        <f t="shared" si="1713"/>
        <v>-60.607096284347023</v>
      </c>
      <c r="AJ3221">
        <f t="shared" si="1714"/>
        <v>13.903402902187446</v>
      </c>
      <c r="AK3221"/>
      <c r="AL3221"/>
      <c r="AM3221"/>
      <c r="AN3221"/>
    </row>
    <row r="3222" spans="1:40" x14ac:dyDescent="0.35">
      <c r="A3222"/>
      <c r="B3222">
        <f t="shared" si="1680"/>
        <v>1288000</v>
      </c>
      <c r="C3222" s="237" t="str">
        <f t="shared" si="1683"/>
        <v>-1.94397071957814E-08+0.00080233479492948i</v>
      </c>
      <c r="D3222" s="208" t="str">
        <f t="shared" si="1684"/>
        <v>-2.51366135122354+0.00615123342779268i</v>
      </c>
      <c r="E3222" t="str">
        <f t="shared" si="1685"/>
        <v>20500</v>
      </c>
      <c r="F3222" t="str">
        <f t="shared" si="1686"/>
        <v>0.327868852459016</v>
      </c>
      <c r="G3222" t="str">
        <f t="shared" si="1681"/>
        <v>0.327868852459016</v>
      </c>
      <c r="H3222" t="str">
        <f t="shared" si="1687"/>
        <v>3.85006849268034+0.122719038663918i</v>
      </c>
      <c r="I3222" t="str">
        <f t="shared" si="1688"/>
        <v>5057.96417227957i</v>
      </c>
      <c r="J3222" t="str">
        <f t="shared" si="1682"/>
        <v>-34628.1509225311+1106.52070604125i</v>
      </c>
      <c r="K3222" t="str">
        <f t="shared" si="1689"/>
        <v>0.00466265698002546-0.145916103262053i</v>
      </c>
      <c r="L3222" t="str">
        <f t="shared" si="1690"/>
        <v>0.000975394953801648-0.0258772609721881i</v>
      </c>
      <c r="M3222" t="str">
        <f t="shared" si="1691"/>
        <v>0.00563805193382711-0.171793364234241i</v>
      </c>
      <c r="N3222" t="str">
        <f t="shared" si="1692"/>
        <v>-16.0656039110947i</v>
      </c>
      <c r="O3222" t="str">
        <f t="shared" si="1693"/>
        <v>-0.936725358669761+0.35006514025965i</v>
      </c>
      <c r="P3222" t="str">
        <f t="shared" si="1694"/>
        <v>1.93672535866976-0.35006514025965i</v>
      </c>
      <c r="Q3222" t="str">
        <f t="shared" si="1695"/>
        <v>-1.93672535866976+16.4156690513544i</v>
      </c>
      <c r="R3222" t="str">
        <f t="shared" si="1696"/>
        <v>-0.034760564675837-0.113879226349665i</v>
      </c>
      <c r="S3222" t="str">
        <f t="shared" si="1697"/>
        <v>1.73977237385249i</v>
      </c>
      <c r="T3222" t="str">
        <f t="shared" si="1698"/>
        <v>0.198123931958842-0.0604754701225339i</v>
      </c>
      <c r="U3222" t="str">
        <f t="shared" si="1699"/>
        <v>0.00005-0.000110328127143339i</v>
      </c>
      <c r="V3222" t="str">
        <f t="shared" si="1700"/>
        <v>0.00002-0.0012356750240054i</v>
      </c>
      <c r="W3222" t="str">
        <f t="shared" si="1701"/>
        <v>0.0000421980904043765-0.000102736444091238i</v>
      </c>
      <c r="X3222" t="str">
        <f t="shared" si="1702"/>
        <v>0.0000422644884705375-0.00010267072733449i</v>
      </c>
      <c r="Y3222" t="str">
        <f t="shared" si="1703"/>
        <v>0.009+6.47419414051785i</v>
      </c>
      <c r="Z3222" t="str">
        <f t="shared" si="1704"/>
        <v>-0.000190194712228306-0.0000786046435879586i</v>
      </c>
      <c r="AA3222" t="str">
        <f t="shared" si="1705"/>
        <v>0.00258880860088105-1.85353831457315i</v>
      </c>
      <c r="AB3222" t="str">
        <f t="shared" si="1706"/>
        <v>0.662210088210969-0.202133412195567i</v>
      </c>
      <c r="AC3222" t="str">
        <f t="shared" si="1707"/>
        <v>0.969008395963215-0.114902937559136i</v>
      </c>
      <c r="AD3222" t="str">
        <f t="shared" si="1708"/>
        <v>0.698305875548284-0.125794591964394i</v>
      </c>
      <c r="AE3222" t="str">
        <f t="shared" si="1709"/>
        <v>-0.000142702124113895-0.0000309646182443052i</v>
      </c>
      <c r="AF3222" t="str">
        <f t="shared" si="1710"/>
        <v>-6.36372984390388-0.116567805236125i</v>
      </c>
      <c r="AG3222" t="str">
        <f t="shared" si="1711"/>
        <v>0.99916248651711-0.00468667772054574i</v>
      </c>
      <c r="AH3222" t="str">
        <f t="shared" si="1712"/>
        <v>0.000904243414275802+0.000218105502399454i</v>
      </c>
      <c r="AI3222">
        <f t="shared" si="1713"/>
        <v>-60.628703569736935</v>
      </c>
      <c r="AJ3222">
        <f t="shared" si="1714"/>
        <v>13.560845107087072</v>
      </c>
      <c r="AK3222"/>
      <c r="AL3222"/>
      <c r="AM3222"/>
      <c r="AN3222"/>
    </row>
    <row r="3223" spans="1:40" x14ac:dyDescent="0.35">
      <c r="A3223"/>
      <c r="B3223">
        <f t="shared" si="1680"/>
        <v>1289000</v>
      </c>
      <c r="C3223" s="237" t="str">
        <f t="shared" si="1683"/>
        <v>-1.94095564330681E-08+0.000801712347455477i</v>
      </c>
      <c r="D3223" s="208" t="str">
        <f t="shared" si="1684"/>
        <v>-2.51366135099239+0.00614646133049199i</v>
      </c>
      <c r="E3223" t="str">
        <f t="shared" si="1685"/>
        <v>20500</v>
      </c>
      <c r="F3223" t="str">
        <f t="shared" si="1686"/>
        <v>0.327868852459016</v>
      </c>
      <c r="G3223" t="str">
        <f t="shared" si="1681"/>
        <v>0.327868852459016</v>
      </c>
      <c r="H3223" t="str">
        <f t="shared" si="1687"/>
        <v>3.8500750177952+0.12262405762027i</v>
      </c>
      <c r="I3223" t="str">
        <f t="shared" si="1688"/>
        <v>5061.89116309655i</v>
      </c>
      <c r="J3223" t="str">
        <f t="shared" si="1682"/>
        <v>-34681.9437702266+1107.37980596831i</v>
      </c>
      <c r="K3223" t="str">
        <f t="shared" si="1689"/>
        <v>0.00465543220118329-0.145803126404638i</v>
      </c>
      <c r="L3223" t="str">
        <f t="shared" si="1690"/>
        <v>0.000973884270431654-0.0258572424158023i</v>
      </c>
      <c r="M3223" t="str">
        <f t="shared" si="1691"/>
        <v>0.00562931647161494-0.17166036882044i</v>
      </c>
      <c r="N3223" t="str">
        <f t="shared" si="1692"/>
        <v>-16.0780772060568i</v>
      </c>
      <c r="O3223" t="str">
        <f t="shared" si="1693"/>
        <v>-0.932286137776355+0.361721657231146i</v>
      </c>
      <c r="P3223" t="str">
        <f t="shared" si="1694"/>
        <v>1.93228613777636-0.361721657231146i</v>
      </c>
      <c r="Q3223" t="str">
        <f t="shared" si="1695"/>
        <v>-1.93228613777636+16.4397988632879i</v>
      </c>
      <c r="R3223" t="str">
        <f t="shared" si="1696"/>
        <v>-0.0353296923284874-0.113384541899762i</v>
      </c>
      <c r="S3223" t="str">
        <f t="shared" si="1697"/>
        <v>1.74112312880114i</v>
      </c>
      <c r="T3223" t="str">
        <f t="shared" si="1698"/>
        <v>0.197416448350198-0.0615133444465576i</v>
      </c>
      <c r="U3223" t="str">
        <f t="shared" si="1699"/>
        <v>0.0000499999999999999-0.000110242535112972i</v>
      </c>
      <c r="V3223" t="str">
        <f t="shared" si="1700"/>
        <v>0.00002-0.00123471639326529i</v>
      </c>
      <c r="W3223" t="str">
        <f t="shared" si="1701"/>
        <v>0.0000421979734521219-0.000102658988737482i</v>
      </c>
      <c r="X3223" t="str">
        <f t="shared" si="1702"/>
        <v>0.0000422642511863478-0.000102593321801449i</v>
      </c>
      <c r="Y3223" t="str">
        <f t="shared" si="1703"/>
        <v>0.009+6.47922068876359i</v>
      </c>
      <c r="Z3223" t="str">
        <f t="shared" si="1704"/>
        <v>-0.00018990387867646-0.0000785428152092962i</v>
      </c>
      <c r="AA3223" t="str">
        <f t="shared" si="1705"/>
        <v>0.0025847932030845-1.85210030915459i</v>
      </c>
      <c r="AB3223" t="str">
        <f t="shared" si="1706"/>
        <v>0.659845392647662-0.20560240678329i</v>
      </c>
      <c r="AC3223" t="str">
        <f t="shared" si="1707"/>
        <v>0.968420693558761-0.114426704481475i</v>
      </c>
      <c r="AD3223" t="str">
        <f t="shared" si="1708"/>
        <v>0.696720966068226-0.129983718367657i</v>
      </c>
      <c r="AE3223" t="str">
        <f t="shared" si="1709"/>
        <v>-0.000142519300983535-0.0000300380138075323i</v>
      </c>
      <c r="AF3223" t="str">
        <f t="shared" si="1710"/>
        <v>-6.36373636878759-0.116477596289778i</v>
      </c>
      <c r="AG3223" t="str">
        <f t="shared" si="1711"/>
        <v>0.99913502994061-0.00467245381360592i</v>
      </c>
      <c r="AH3223" t="str">
        <f t="shared" si="1712"/>
        <v>0.000903246485078412+0.000212158194486515i</v>
      </c>
      <c r="AI3223">
        <f t="shared" si="1713"/>
        <v>-60.650647912908497</v>
      </c>
      <c r="AJ3223">
        <f t="shared" si="1714"/>
        <v>13.218255383101376</v>
      </c>
      <c r="AK3223"/>
      <c r="AL3223"/>
      <c r="AM3223"/>
      <c r="AN3223"/>
    </row>
    <row r="3224" spans="1:40" x14ac:dyDescent="0.35">
      <c r="A3224"/>
      <c r="B3224">
        <f t="shared" si="1680"/>
        <v>1290000</v>
      </c>
      <c r="C3224" s="237" t="str">
        <f t="shared" si="1683"/>
        <v>-1.93794757612265E-08+0.000801090865016317i</v>
      </c>
      <c r="D3224" s="208" t="str">
        <f t="shared" si="1684"/>
        <v>-2.51366135076177+0.00614169663179177i</v>
      </c>
      <c r="E3224" t="str">
        <f t="shared" si="1685"/>
        <v>20500</v>
      </c>
      <c r="F3224" t="str">
        <f t="shared" si="1686"/>
        <v>0.327868852459016</v>
      </c>
      <c r="G3224" t="str">
        <f t="shared" si="1681"/>
        <v>0.327868852459016</v>
      </c>
      <c r="H3224" t="str">
        <f t="shared" si="1687"/>
        <v>3.85008152776498+0.122529223315015i</v>
      </c>
      <c r="I3224" t="str">
        <f t="shared" si="1688"/>
        <v>5065.81815391354i</v>
      </c>
      <c r="J3224" t="str">
        <f t="shared" si="1682"/>
        <v>-34735.7783663487+1108.23890589536i</v>
      </c>
      <c r="K3224" t="str">
        <f t="shared" si="1689"/>
        <v>0.0046482241961471-0.145690324185127i</v>
      </c>
      <c r="L3224" t="str">
        <f t="shared" si="1690"/>
        <v>0.000972377092291599-0.0258372547640197i</v>
      </c>
      <c r="M3224" t="str">
        <f t="shared" si="1691"/>
        <v>0.0056206012884387-0.171527578949147i</v>
      </c>
      <c r="N3224" t="str">
        <f t="shared" si="1692"/>
        <v>-16.0905505010188i</v>
      </c>
      <c r="O3224" t="str">
        <f t="shared" si="1693"/>
        <v>-0.927701870808081+0.373321897160059i</v>
      </c>
      <c r="P3224" t="str">
        <f t="shared" si="1694"/>
        <v>1.92770187080808-0.373321897160059i</v>
      </c>
      <c r="Q3224" t="str">
        <f t="shared" si="1695"/>
        <v>-1.92770187080808+16.4638723981789i</v>
      </c>
      <c r="R3224" t="str">
        <f t="shared" si="1696"/>
        <v>-0.0358924718638756-0.112884249871478i</v>
      </c>
      <c r="S3224" t="str">
        <f t="shared" si="1697"/>
        <v>1.74247388374978i</v>
      </c>
      <c r="T3224" t="str">
        <f t="shared" si="1698"/>
        <v>0.196697857287735-0.062541694846027i</v>
      </c>
      <c r="U3224" t="str">
        <f t="shared" si="1699"/>
        <v>0.0000499999999999999-0.000110157075783427i</v>
      </c>
      <c r="V3224" t="str">
        <f t="shared" si="1700"/>
        <v>0.00002-0.00123375924877438i</v>
      </c>
      <c r="W3224" t="str">
        <f t="shared" si="1701"/>
        <v>0.0000421978564100821-0.000102581655193309i</v>
      </c>
      <c r="X3224" t="str">
        <f t="shared" si="1702"/>
        <v>0.0000422640140923842-0.000102516037999582i</v>
      </c>
      <c r="Y3224" t="str">
        <f t="shared" si="1703"/>
        <v>0.009+6.48424723700933i</v>
      </c>
      <c r="Z3224" t="str">
        <f t="shared" si="1704"/>
        <v>-0.000189613721195488-0.0000784810839879162i</v>
      </c>
      <c r="AA3224" t="str">
        <f t="shared" si="1705"/>
        <v>0.00258078714027321-1.8506645332931i</v>
      </c>
      <c r="AB3224" t="str">
        <f t="shared" si="1706"/>
        <v>0.657443571493819-0.20903956857395i</v>
      </c>
      <c r="AC3224" t="str">
        <f t="shared" si="1707"/>
        <v>0.96783917708295-0.113944632182477i</v>
      </c>
      <c r="AD3224" t="str">
        <f t="shared" si="1708"/>
        <v>0.695084054151087-0.13415294065604i</v>
      </c>
      <c r="AE3224" t="str">
        <f t="shared" si="1709"/>
        <v>-0.000142325942254086-0.0000291137117453836i</v>
      </c>
      <c r="AF3224" t="str">
        <f t="shared" si="1710"/>
        <v>-6.36374287852675-0.116387526683223i</v>
      </c>
      <c r="AG3224" t="str">
        <f t="shared" si="1711"/>
        <v>0.999107748824339-0.00465790332922984i</v>
      </c>
      <c r="AH3224" t="str">
        <f t="shared" si="1712"/>
        <v>0.000902181632422867+0.000206223418105464i</v>
      </c>
      <c r="AI3224">
        <f t="shared" si="1713"/>
        <v>-60.672930188755984</v>
      </c>
      <c r="AJ3224">
        <f t="shared" si="1714"/>
        <v>12.875633687145534</v>
      </c>
      <c r="AK3224"/>
      <c r="AL3224"/>
      <c r="AM3224"/>
      <c r="AN3224"/>
    </row>
    <row r="3225" spans="1:40" x14ac:dyDescent="0.35">
      <c r="A3225"/>
      <c r="B3225">
        <f t="shared" ref="B3225:B3288" si="1715">B3224+1000</f>
        <v>1291000</v>
      </c>
      <c r="C3225" s="237" t="str">
        <f t="shared" si="1683"/>
        <v>-1.93494649631731E-08+0.00080047034536947i</v>
      </c>
      <c r="D3225" s="208" t="str">
        <f t="shared" si="1684"/>
        <v>-2.51366135053169+0.00613693931449927i</v>
      </c>
      <c r="E3225" t="str">
        <f t="shared" si="1685"/>
        <v>20500</v>
      </c>
      <c r="F3225" t="str">
        <f t="shared" si="1686"/>
        <v>0.327868852459016</v>
      </c>
      <c r="G3225" t="str">
        <f t="shared" si="1681"/>
        <v>0.327868852459016</v>
      </c>
      <c r="H3225" t="str">
        <f t="shared" si="1687"/>
        <v>3.85008802263652+0.122434535408771i</v>
      </c>
      <c r="I3225" t="str">
        <f t="shared" si="1688"/>
        <v>5069.74514473053i</v>
      </c>
      <c r="J3225" t="str">
        <f t="shared" si="1682"/>
        <v>-34789.6547108974+1109.09800582241i</v>
      </c>
      <c r="K3225" t="str">
        <f t="shared" si="1689"/>
        <v>0.00464103291304854-0.145577696199304i</v>
      </c>
      <c r="L3225" t="str">
        <f t="shared" si="1690"/>
        <v>0.000970873408550763-0.0258172979454322i</v>
      </c>
      <c r="M3225" t="str">
        <f t="shared" si="1691"/>
        <v>0.0056119063215993-0.171394994144736i</v>
      </c>
      <c r="N3225" t="str">
        <f t="shared" si="1692"/>
        <v>-16.1030237959808i</v>
      </c>
      <c r="O3225" t="str">
        <f t="shared" si="1693"/>
        <v>-0.922973270990065+0.384864055268741i</v>
      </c>
      <c r="P3225" t="str">
        <f t="shared" si="1694"/>
        <v>1.92297327099006-0.384864055268741i</v>
      </c>
      <c r="Q3225" t="str">
        <f t="shared" si="1695"/>
        <v>-1.92297327099006+16.4878878512495i</v>
      </c>
      <c r="R3225" t="str">
        <f t="shared" si="1696"/>
        <v>-0.0364488643293844-0.11237843778676i</v>
      </c>
      <c r="S3225" t="str">
        <f t="shared" si="1697"/>
        <v>1.74382463869843i</v>
      </c>
      <c r="T3225" t="str">
        <f t="shared" si="1698"/>
        <v>0.195968288670991-0.0635604276701568i</v>
      </c>
      <c r="U3225" t="str">
        <f t="shared" si="1699"/>
        <v>0.0000499999999999999-0.000110071748846337i</v>
      </c>
      <c r="V3225" t="str">
        <f t="shared" si="1700"/>
        <v>0.00002-0.00123280358707897i</v>
      </c>
      <c r="W3225" t="str">
        <f t="shared" si="1701"/>
        <v>0.0000421977392782597-0.00010250444317562i</v>
      </c>
      <c r="X3225" t="str">
        <f t="shared" si="1702"/>
        <v>0.0000422637771877821-0.000102438875645971i</v>
      </c>
      <c r="Y3225" t="str">
        <f t="shared" si="1703"/>
        <v>0.009+6.48927378525508i</v>
      </c>
      <c r="Z3225" t="str">
        <f t="shared" si="1704"/>
        <v>-0.000189324237691415-0.0000784194496935158i</v>
      </c>
      <c r="AA3225" t="str">
        <f t="shared" si="1705"/>
        <v>0.00257679038353331-1.8492309818074i</v>
      </c>
      <c r="AB3225" t="str">
        <f t="shared" si="1706"/>
        <v>0.655005058926088-0.212444584548853i</v>
      </c>
      <c r="AC3225" t="str">
        <f t="shared" si="1707"/>
        <v>0.967263888706035-0.113456807346429i</v>
      </c>
      <c r="AD3225" t="str">
        <f t="shared" si="1708"/>
        <v>0.693395387150563-0.138301614746485i</v>
      </c>
      <c r="AE3225" t="str">
        <f t="shared" si="1709"/>
        <v>-0.000142122089611169-0.0000281918368969995i</v>
      </c>
      <c r="AF3225" t="str">
        <f t="shared" si="1710"/>
        <v>-6.36374937316821-0.116297596094272i</v>
      </c>
      <c r="AG3225" t="str">
        <f t="shared" si="1711"/>
        <v>0.999080647075548-0.00464302867673207i</v>
      </c>
      <c r="AH3225" t="str">
        <f t="shared" si="1712"/>
        <v>0.000901049090063428+0.000200301986737003i</v>
      </c>
      <c r="AI3225">
        <f t="shared" si="1713"/>
        <v>-60.695551302211221</v>
      </c>
      <c r="AJ3225">
        <f t="shared" si="1714"/>
        <v>12.532979980888232</v>
      </c>
      <c r="AK3225"/>
      <c r="AL3225"/>
      <c r="AM3225"/>
      <c r="AN3225"/>
    </row>
    <row r="3226" spans="1:40" x14ac:dyDescent="0.35">
      <c r="A3226"/>
      <c r="B3226">
        <f t="shared" si="1715"/>
        <v>1292000</v>
      </c>
      <c r="C3226" s="237" t="str">
        <f t="shared" si="1683"/>
        <v>-1.9319523822664E-08+0.000799850786279349i</v>
      </c>
      <c r="D3226" s="208" t="str">
        <f t="shared" si="1684"/>
        <v>-2.51366135030214+0.00613218936147501i</v>
      </c>
      <c r="E3226" t="str">
        <f t="shared" si="1685"/>
        <v>20500</v>
      </c>
      <c r="F3226" t="str">
        <f t="shared" si="1686"/>
        <v>0.327868852459016</v>
      </c>
      <c r="G3226" t="str">
        <f t="shared" si="1681"/>
        <v>0.327868852459016</v>
      </c>
      <c r="H3226" t="str">
        <f t="shared" si="1687"/>
        <v>3.85009450245643+0.122339993563195i</v>
      </c>
      <c r="I3226" t="str">
        <f t="shared" si="1688"/>
        <v>5073.67213554752i</v>
      </c>
      <c r="J3226" t="str">
        <f t="shared" si="1682"/>
        <v>-34843.5728038728+1109.95710574946i</v>
      </c>
      <c r="K3226" t="str">
        <f t="shared" si="1689"/>
        <v>0.00463385830021949-0.145465242044203i</v>
      </c>
      <c r="L3226" t="str">
        <f t="shared" si="1690"/>
        <v>0.000969373208420206-0.0257973718888512i</v>
      </c>
      <c r="M3226" t="str">
        <f t="shared" si="1691"/>
        <v>0.0056032315086397-0.171262613933054i</v>
      </c>
      <c r="N3226" t="str">
        <f t="shared" si="1692"/>
        <v>-16.1154970909429i</v>
      </c>
      <c r="O3226" t="str">
        <f t="shared" si="1693"/>
        <v>-0.918101074002885+0.396346335815974i</v>
      </c>
      <c r="P3226" t="str">
        <f t="shared" si="1694"/>
        <v>1.91810107400288-0.396346335815974i</v>
      </c>
      <c r="Q3226" t="str">
        <f t="shared" si="1695"/>
        <v>-1.91810107400288+16.5118434267589i</v>
      </c>
      <c r="R3226" t="str">
        <f t="shared" si="1696"/>
        <v>-0.0369988318688381-0.111867192966775i</v>
      </c>
      <c r="S3226" t="str">
        <f t="shared" si="1697"/>
        <v>1.74517539364707i</v>
      </c>
      <c r="T3226" t="str">
        <f t="shared" si="1698"/>
        <v>0.195227872521984-0.0645694509711813i</v>
      </c>
      <c r="U3226" t="str">
        <f t="shared" si="1699"/>
        <v>0.0000499999999999999-0.000109986553994289i</v>
      </c>
      <c r="V3226" t="str">
        <f t="shared" si="1700"/>
        <v>0.00002-0.00123184940473603i</v>
      </c>
      <c r="W3226" t="str">
        <f t="shared" si="1701"/>
        <v>0.000042197622056657-0.000102427352402188i</v>
      </c>
      <c r="X3226" t="str">
        <f t="shared" si="1702"/>
        <v>0.0000422635404716798-0.000102361834458573i</v>
      </c>
      <c r="Y3226" t="str">
        <f t="shared" si="1703"/>
        <v>0.009+6.49430033350082i</v>
      </c>
      <c r="Z3226" t="str">
        <f t="shared" si="1704"/>
        <v>-0.000189035426078368-0.0000783579120965219i</v>
      </c>
      <c r="AA3226" t="str">
        <f t="shared" si="1705"/>
        <v>0.00257280290406277-1.84779964953224i</v>
      </c>
      <c r="AB3226" t="str">
        <f t="shared" si="1706"/>
        <v>0.652530289530493-0.21581714738148i</v>
      </c>
      <c r="AC3226" t="str">
        <f t="shared" si="1707"/>
        <v>0.966694869486512-0.112963316495797i</v>
      </c>
      <c r="AD3226" t="str">
        <f t="shared" si="1708"/>
        <v>0.691655220367788-0.142429099567104i</v>
      </c>
      <c r="AE3226" t="str">
        <f t="shared" si="1709"/>
        <v>-0.000141907786145417-0.0000272725134360539i</v>
      </c>
      <c r="AF3226" t="str">
        <f t="shared" si="1710"/>
        <v>-6.36375585275857-0.11620780420172i</v>
      </c>
      <c r="AG3226" t="str">
        <f t="shared" si="1711"/>
        <v>0.999053728569313-0.00462783231117331i</v>
      </c>
      <c r="AH3226" t="str">
        <f t="shared" si="1712"/>
        <v>0.000899849101109087+0.000194394710130978i</v>
      </c>
      <c r="AI3226">
        <f t="shared" si="1713"/>
        <v>-60.718512188510722</v>
      </c>
      <c r="AJ3226">
        <f t="shared" si="1714"/>
        <v>12.190294230755073</v>
      </c>
      <c r="AK3226"/>
      <c r="AL3226"/>
      <c r="AM3226"/>
      <c r="AN3226"/>
    </row>
    <row r="3227" spans="1:40" x14ac:dyDescent="0.35">
      <c r="A3227"/>
      <c r="B3227">
        <f t="shared" si="1715"/>
        <v>1293000</v>
      </c>
      <c r="C3227" s="237" t="str">
        <f t="shared" si="1683"/>
        <v>-1.92896521242914E-08+0.000799232185517287i</v>
      </c>
      <c r="D3227" s="208" t="str">
        <f t="shared" si="1684"/>
        <v>-2.51366135007312+0.00612744675563254i</v>
      </c>
      <c r="E3227" t="str">
        <f t="shared" si="1685"/>
        <v>20500</v>
      </c>
      <c r="F3227" t="str">
        <f t="shared" si="1686"/>
        <v>0.327868852459016</v>
      </c>
      <c r="G3227" t="str">
        <f t="shared" si="1681"/>
        <v>0.327868852459016</v>
      </c>
      <c r="H3227" t="str">
        <f t="shared" si="1687"/>
        <v>3.85010096727118+0.122245597440989i</v>
      </c>
      <c r="I3227" t="str">
        <f t="shared" si="1688"/>
        <v>5077.5991263645i</v>
      </c>
      <c r="J3227" t="str">
        <f t="shared" si="1682"/>
        <v>-34897.5326452747+1110.81620567651i</v>
      </c>
      <c r="K3227" t="str">
        <f t="shared" si="1689"/>
        <v>0.00462670030619123-0.145352961318095i</v>
      </c>
      <c r="L3227" t="str">
        <f t="shared" si="1690"/>
        <v>0.000967876481152553-0.0257774765233064i</v>
      </c>
      <c r="M3227" t="str">
        <f t="shared" si="1691"/>
        <v>0.00559457678734378-0.171130437841401i</v>
      </c>
      <c r="N3227" t="str">
        <f t="shared" si="1692"/>
        <v>-16.1279703859049i</v>
      </c>
      <c r="O3227" t="str">
        <f t="shared" si="1693"/>
        <v>-0.913086037868241+0.40776695237608i</v>
      </c>
      <c r="P3227" t="str">
        <f t="shared" si="1694"/>
        <v>1.91308603786824-0.40776695237608i</v>
      </c>
      <c r="Q3227" t="str">
        <f t="shared" si="1695"/>
        <v>-1.91308603786824+16.535737338281i</v>
      </c>
      <c r="R3227" t="str">
        <f t="shared" si="1696"/>
        <v>-0.0375423377059361-0.111350602522663i</v>
      </c>
      <c r="S3227" t="str">
        <f t="shared" si="1697"/>
        <v>1.74652614859572i</v>
      </c>
      <c r="T3227" t="str">
        <f t="shared" si="1698"/>
        <v>0.194476738967719-0.0655686744828285i</v>
      </c>
      <c r="U3227" t="str">
        <f t="shared" si="1699"/>
        <v>0.0000500000000000001-0.00010990149092082i</v>
      </c>
      <c r="V3227" t="str">
        <f t="shared" si="1700"/>
        <v>0.00002-0.00123089669831319i</v>
      </c>
      <c r="W3227" t="str">
        <f t="shared" si="1701"/>
        <v>0.0000421975047452762-0.000102350382591658i</v>
      </c>
      <c r="X3227" t="str">
        <f t="shared" si="1702"/>
        <v>0.0000422633039432198-0.000102284914156214i</v>
      </c>
      <c r="Y3227" t="str">
        <f t="shared" si="1703"/>
        <v>0.009+6.49932688174656i</v>
      </c>
      <c r="Z3227" t="str">
        <f t="shared" si="1704"/>
        <v>-0.000188747284278524-0.0000782964709680906i</v>
      </c>
      <c r="AA3227" t="str">
        <f t="shared" si="1705"/>
        <v>0.00256882467317091-1.84637053131838i</v>
      </c>
      <c r="AB3227" t="str">
        <f t="shared" si="1706"/>
        <v>0.650019698243967-0.219156955365545i</v>
      </c>
      <c r="AC3227" t="str">
        <f t="shared" si="1707"/>
        <v>0.966132159387418-0.112464245981298i</v>
      </c>
      <c r="AD3227" t="str">
        <f t="shared" si="1708"/>
        <v>0.689863817016505-0.146534757154516i</v>
      </c>
      <c r="AE3227" t="str">
        <f t="shared" si="1709"/>
        <v>-0.000141683076343247-0.0000263558648556409i</v>
      </c>
      <c r="AF3227" t="str">
        <f t="shared" si="1710"/>
        <v>-6.3637623173443-0.116118150685356i</v>
      </c>
      <c r="AG3227" t="str">
        <f t="shared" si="1711"/>
        <v>0.999026997148008-0.00461231673295152i</v>
      </c>
      <c r="AH3227" t="str">
        <f t="shared" si="1712"/>
        <v>0.000898581917973783+0.000188502394201099i</v>
      </c>
      <c r="AI3227">
        <f t="shared" si="1713"/>
        <v>-60.741813813467395</v>
      </c>
      <c r="AJ3227">
        <f t="shared" si="1714"/>
        <v>11.847576407935657</v>
      </c>
      <c r="AK3227"/>
      <c r="AL3227"/>
      <c r="AM3227"/>
      <c r="AN3227"/>
    </row>
    <row r="3228" spans="1:40" x14ac:dyDescent="0.35">
      <c r="A3228"/>
      <c r="B3228">
        <f t="shared" si="1715"/>
        <v>1294000</v>
      </c>
      <c r="C3228" s="237" t="str">
        <f t="shared" si="1683"/>
        <v>-1.92598496534795E-08+0.000798614540861501i</v>
      </c>
      <c r="D3228" s="208" t="str">
        <f t="shared" si="1684"/>
        <v>-2.51366134984464+0.00612271147993818i</v>
      </c>
      <c r="E3228" t="str">
        <f t="shared" si="1685"/>
        <v>20500</v>
      </c>
      <c r="F3228" t="str">
        <f t="shared" si="1686"/>
        <v>0.327868852459016</v>
      </c>
      <c r="G3228" t="str">
        <f t="shared" si="1681"/>
        <v>0.327868852459016</v>
      </c>
      <c r="H3228" t="str">
        <f t="shared" si="1687"/>
        <v>3.85010741712705+0.12215134670589i</v>
      </c>
      <c r="I3228" t="str">
        <f t="shared" si="1688"/>
        <v>5081.52611718149i</v>
      </c>
      <c r="J3228" t="str">
        <f t="shared" si="1682"/>
        <v>-34951.5342351033+1111.67530560356i</v>
      </c>
      <c r="K3228" t="str">
        <f t="shared" si="1689"/>
        <v>0.00461955887969339-0.145240853620489i</v>
      </c>
      <c r="L3228" t="str">
        <f t="shared" si="1690"/>
        <v>0.000966383216041845-0.0257576117780457i</v>
      </c>
      <c r="M3228" t="str">
        <f t="shared" si="1691"/>
        <v>0.00558594209573524-0.170998465398535i</v>
      </c>
      <c r="N3228" t="str">
        <f t="shared" si="1692"/>
        <v>-16.1404436808669i</v>
      </c>
      <c r="O3228" t="str">
        <f t="shared" si="1693"/>
        <v>-0.907928942830783+0.419124128117407i</v>
      </c>
      <c r="P3228" t="str">
        <f t="shared" si="1694"/>
        <v>1.90792894283078-0.419124128117407i</v>
      </c>
      <c r="Q3228" t="str">
        <f t="shared" si="1695"/>
        <v>-1.90792894283078+16.5595678089843i</v>
      </c>
      <c r="R3228" t="str">
        <f t="shared" si="1696"/>
        <v>-0.0380793461278177-0.110828753346674i</v>
      </c>
      <c r="S3228" t="str">
        <f t="shared" si="1697"/>
        <v>1.74787690354436i</v>
      </c>
      <c r="T3228" t="str">
        <f t="shared" si="1698"/>
        <v>0.193715018223266-0.0665580095988839i</v>
      </c>
      <c r="U3228" t="str">
        <f t="shared" si="1699"/>
        <v>0.0000499999999999999-0.000109816559320418i</v>
      </c>
      <c r="V3228" t="str">
        <f t="shared" si="1700"/>
        <v>0.00002-0.00122994546438868i</v>
      </c>
      <c r="W3228" t="str">
        <f t="shared" si="1701"/>
        <v>0.000042197387344119-0.000102273533463551i</v>
      </c>
      <c r="X3228" t="str">
        <f t="shared" si="1702"/>
        <v>0.0000422630676015463-0.000102208114458595i</v>
      </c>
      <c r="Y3228" t="str">
        <f t="shared" si="1703"/>
        <v>0.009+6.50435342999231i</v>
      </c>
      <c r="Z3228" t="str">
        <f t="shared" si="1704"/>
        <v>-0.000188459810222105-0.0000782351260800994i</v>
      </c>
      <c r="AA3228" t="str">
        <f t="shared" si="1705"/>
        <v>0.00256485566227787-1.84494362203246i</v>
      </c>
      <c r="AB3228" t="str">
        <f t="shared" si="1706"/>
        <v>0.647473720297794-0.222463712343341i</v>
      </c>
      <c r="AC3228" t="str">
        <f t="shared" si="1707"/>
        <v>0.965575797292521-0.111959681972355i</v>
      </c>
      <c r="AD3228" t="str">
        <f t="shared" si="1708"/>
        <v>0.688021448186603-0.150617952751099i</v>
      </c>
      <c r="AE3228" t="str">
        <f t="shared" si="1709"/>
        <v>-0.000141448006077394-0.0000254420139531773i</v>
      </c>
      <c r="AF3228" t="str">
        <f t="shared" si="1710"/>
        <v>-6.36376876697169-0.116028635225952i</v>
      </c>
      <c r="AG3228" t="str">
        <f t="shared" si="1711"/>
        <v>0.999000456620784-0.00459648448738376i</v>
      </c>
      <c r="AH3228" t="str">
        <f t="shared" si="1712"/>
        <v>0.000897247802324903+0.000182625840919571i</v>
      </c>
      <c r="AI3228">
        <f t="shared" si="1713"/>
        <v>-60.765457173759351</v>
      </c>
      <c r="AJ3228">
        <f t="shared" si="1714"/>
        <v>11.504826488358116</v>
      </c>
      <c r="AK3228"/>
      <c r="AL3228"/>
      <c r="AM3228"/>
      <c r="AN3228"/>
    </row>
    <row r="3229" spans="1:40" x14ac:dyDescent="0.35">
      <c r="A3229"/>
      <c r="B3229">
        <f t="shared" si="1715"/>
        <v>1295000</v>
      </c>
      <c r="C3229" s="237" t="str">
        <f t="shared" si="1683"/>
        <v>-1.92301161964803E-08+0.000797997850097073i</v>
      </c>
      <c r="D3229" s="208" t="str">
        <f t="shared" si="1684"/>
        <v>-2.51366134961668+0.00611798351741089i</v>
      </c>
      <c r="E3229" t="str">
        <f t="shared" si="1685"/>
        <v>20500</v>
      </c>
      <c r="F3229" t="str">
        <f t="shared" si="1686"/>
        <v>0.327868852459016</v>
      </c>
      <c r="G3229" t="str">
        <f t="shared" si="1681"/>
        <v>0.327868852459016</v>
      </c>
      <c r="H3229" t="str">
        <f t="shared" si="1687"/>
        <v>3.85011385207012+0.122057241022668i</v>
      </c>
      <c r="I3229" t="str">
        <f t="shared" si="1688"/>
        <v>5085.45310799848i</v>
      </c>
      <c r="J3229" t="str">
        <f t="shared" si="1682"/>
        <v>-35005.5775733585+1112.53440553062i</v>
      </c>
      <c r="K3229" t="str">
        <f t="shared" si="1689"/>
        <v>0.0046124339696532-0.145128918552124i</v>
      </c>
      <c r="L3229" t="str">
        <f t="shared" si="1690"/>
        <v>0.000964893402423328-0.0257377775825342i</v>
      </c>
      <c r="M3229" t="str">
        <f t="shared" si="1691"/>
        <v>0.00557732737207653-0.170866696134658i</v>
      </c>
      <c r="N3229" t="str">
        <f t="shared" si="1692"/>
        <v>-16.1529169758289i</v>
      </c>
      <c r="O3229" t="str">
        <f t="shared" si="1693"/>
        <v>-0.902630591236873+0.430416096078402i</v>
      </c>
      <c r="P3229" t="str">
        <f t="shared" si="1694"/>
        <v>1.90263059123687-0.430416096078402i</v>
      </c>
      <c r="Q3229" t="str">
        <f t="shared" si="1695"/>
        <v>-1.90263059123687+16.5833330719073i</v>
      </c>
      <c r="R3229" t="str">
        <f t="shared" si="1696"/>
        <v>-0.0386098224686913-0.110301732103806i</v>
      </c>
      <c r="S3229" t="str">
        <f t="shared" si="1697"/>
        <v>1.749227658493i</v>
      </c>
      <c r="T3229" t="str">
        <f t="shared" si="1698"/>
        <v>0.192942840575663-0.0675373693517393i</v>
      </c>
      <c r="U3229" t="str">
        <f t="shared" si="1699"/>
        <v>0.0000500000000000001-0.00010973175888851i</v>
      </c>
      <c r="V3229" t="str">
        <f t="shared" si="1700"/>
        <v>0.00002-0.00122899569955132i</v>
      </c>
      <c r="W3229" t="str">
        <f t="shared" si="1701"/>
        <v>0.0000421972698531888-0.000102196804738246i</v>
      </c>
      <c r="X3229" t="str">
        <f t="shared" si="1702"/>
        <v>0.0000422628314458091-0.000102131435086278i</v>
      </c>
      <c r="Y3229" t="str">
        <f t="shared" si="1703"/>
        <v>0.009+6.50937997823805i</v>
      </c>
      <c r="Z3229" t="str">
        <f t="shared" si="1704"/>
        <v>-0.000188173001847308-0.0000781738772051526i</v>
      </c>
      <c r="AA3229" t="str">
        <f t="shared" si="1705"/>
        <v>0.00256089584291412-1.843518916557i</v>
      </c>
      <c r="AB3229" t="str">
        <f t="shared" si="1706"/>
        <v>0.644892791163801-0.225737127634046i</v>
      </c>
      <c r="AC3229" t="str">
        <f t="shared" si="1707"/>
        <v>0.965025821022456-0.111449710448064i</v>
      </c>
      <c r="AD3229" t="str">
        <f t="shared" si="1708"/>
        <v>0.68612839280685-0.154678054901552i</v>
      </c>
      <c r="AE3229" t="str">
        <f t="shared" si="1709"/>
        <v>-0.000141202622597339-0.0000245310828155236i</v>
      </c>
      <c r="AF3229" t="str">
        <f t="shared" si="1710"/>
        <v>-6.3637752016868-0.115939257505257i</v>
      </c>
      <c r="AG3229" t="str">
        <f t="shared" si="1711"/>
        <v>0.998974110763045-0.00458033816428492i</v>
      </c>
      <c r="AH3229" t="str">
        <f t="shared" si="1712"/>
        <v>0.000895847025030879+0.000176765848212938i</v>
      </c>
      <c r="AI3229">
        <f t="shared" si="1713"/>
        <v>-60.7894432972262</v>
      </c>
      <c r="AJ3229">
        <f t="shared" si="1714"/>
        <v>11.16204445269822</v>
      </c>
      <c r="AK3229"/>
      <c r="AL3229"/>
      <c r="AM3229"/>
      <c r="AN3229"/>
    </row>
    <row r="3230" spans="1:40" x14ac:dyDescent="0.35">
      <c r="A3230"/>
      <c r="B3230">
        <f t="shared" si="1715"/>
        <v>1296000</v>
      </c>
      <c r="C3230" s="237" t="str">
        <f t="shared" si="1683"/>
        <v>-1.92004515403707E-08+0.000797382111015923i</v>
      </c>
      <c r="D3230" s="208" t="str">
        <f t="shared" si="1684"/>
        <v>-2.51366134938926+0.00611326285112208i</v>
      </c>
      <c r="E3230" t="str">
        <f t="shared" si="1685"/>
        <v>20500</v>
      </c>
      <c r="F3230" t="str">
        <f t="shared" si="1686"/>
        <v>0.327868852459016</v>
      </c>
      <c r="G3230" t="str">
        <f t="shared" si="1681"/>
        <v>0.327868852459016</v>
      </c>
      <c r="H3230" t="str">
        <f t="shared" si="1687"/>
        <v>3.85012027214634+0.121963280057121i</v>
      </c>
      <c r="I3230" t="str">
        <f t="shared" si="1688"/>
        <v>5089.38009881547i</v>
      </c>
      <c r="J3230" t="str">
        <f t="shared" si="1682"/>
        <v>-35059.6626600403+1113.39350545766i</v>
      </c>
      <c r="K3230" t="str">
        <f t="shared" si="1689"/>
        <v>0.00460532552519427-0.145017155714965i</v>
      </c>
      <c r="L3230" t="str">
        <f t="shared" si="1690"/>
        <v>0.000963407029673238-0.0257179738664524i</v>
      </c>
      <c r="M3230" t="str">
        <f t="shared" si="1691"/>
        <v>0.00556873255486751-0.170735129581417i</v>
      </c>
      <c r="N3230" t="str">
        <f t="shared" si="1692"/>
        <v>-16.165390270791i</v>
      </c>
      <c r="O3230" t="str">
        <f t="shared" si="1693"/>
        <v>-0.897191807409681+0.441641099442692i</v>
      </c>
      <c r="P3230" t="str">
        <f t="shared" si="1694"/>
        <v>1.89719180740968-0.441641099442692i</v>
      </c>
      <c r="Q3230" t="str">
        <f t="shared" si="1695"/>
        <v>-1.89719180740968+16.6070313702337i</v>
      </c>
      <c r="R3230" t="str">
        <f t="shared" si="1696"/>
        <v>-0.0391337330936017-0.109769625223842i</v>
      </c>
      <c r="S3230" t="str">
        <f t="shared" si="1697"/>
        <v>1.75057841344163i</v>
      </c>
      <c r="T3230" t="str">
        <f t="shared" si="1698"/>
        <v>0.192160336368436-0.0685066683910455i</v>
      </c>
      <c r="U3230" t="str">
        <f t="shared" si="1699"/>
        <v>0.0000500000000000001-0.000109647089321467i</v>
      </c>
      <c r="V3230" t="str">
        <f t="shared" si="1700"/>
        <v>0.00002-0.00122804740040043i</v>
      </c>
      <c r="W3230" t="str">
        <f t="shared" si="1701"/>
        <v>0.0000421971522724867-0.000102120196136993i</v>
      </c>
      <c r="X3230" t="str">
        <f t="shared" si="1702"/>
        <v>0.0000422625954751587-0.000102054875760691i</v>
      </c>
      <c r="Y3230" t="str">
        <f t="shared" si="1703"/>
        <v>0.009+6.5144065264838i</v>
      </c>
      <c r="Z3230" t="str">
        <f t="shared" si="1704"/>
        <v>-0.000187886857100287-0.0000781127241165679i</v>
      </c>
      <c r="AA3230" t="str">
        <f t="shared" si="1705"/>
        <v>0.0025569451867199-1.84209640979032i</v>
      </c>
      <c r="AB3230" t="str">
        <f t="shared" si="1706"/>
        <v>0.642277346502624-0.228976915962369i</v>
      </c>
      <c r="AC3230" t="str">
        <f t="shared" si="1707"/>
        <v>0.964482267350735-0.110934417188567i</v>
      </c>
      <c r="AD3230" t="str">
        <f t="shared" si="1708"/>
        <v>0.684184937606244-0.158714435549241i</v>
      </c>
      <c r="AE3230" t="str">
        <f t="shared" si="1709"/>
        <v>-0.000140946974519568-0.0000236231928041548i</v>
      </c>
      <c r="AF3230" t="str">
        <f t="shared" si="1710"/>
        <v>-6.3637816215356-0.115850017205999i</v>
      </c>
      <c r="AG3230" t="str">
        <f t="shared" si="1711"/>
        <v>0.998947963315943-0.004563880397539i</v>
      </c>
      <c r="AH3230" t="str">
        <f t="shared" si="1712"/>
        <v>0.000894379866107522+0.000170923209858107i</v>
      </c>
      <c r="AI3230">
        <f t="shared" si="1713"/>
        <v>-60.813773243178275</v>
      </c>
      <c r="AJ3230">
        <f t="shared" si="1714"/>
        <v>10.819230286364455</v>
      </c>
      <c r="AK3230"/>
      <c r="AL3230"/>
      <c r="AM3230"/>
      <c r="AN3230"/>
    </row>
    <row r="3231" spans="1:40" x14ac:dyDescent="0.35">
      <c r="A3231"/>
      <c r="B3231">
        <f t="shared" si="1715"/>
        <v>1297000</v>
      </c>
      <c r="C3231" s="237" t="str">
        <f t="shared" si="1683"/>
        <v>-1.91708554730478E-08+0.000796767321416777i</v>
      </c>
      <c r="D3231" s="208" t="str">
        <f t="shared" si="1684"/>
        <v>-2.51366134916235+0.00610854946419529i</v>
      </c>
      <c r="E3231" t="str">
        <f t="shared" si="1685"/>
        <v>20500</v>
      </c>
      <c r="F3231" t="str">
        <f t="shared" si="1686"/>
        <v>0.327868852459016</v>
      </c>
      <c r="G3231" t="str">
        <f t="shared" si="1681"/>
        <v>0.327868852459016</v>
      </c>
      <c r="H3231" t="str">
        <f t="shared" si="1687"/>
        <v>3.85012667740141+0.121869463476071i</v>
      </c>
      <c r="I3231" t="str">
        <f t="shared" si="1688"/>
        <v>5093.30708963245i</v>
      </c>
      <c r="J3231" t="str">
        <f t="shared" si="1682"/>
        <v>-35113.7894951487+1114.25260538471i</v>
      </c>
      <c r="K3231" t="str">
        <f t="shared" si="1689"/>
        <v>0.00459823349563614-0.144905564712198i</v>
      </c>
      <c r="L3231" t="str">
        <f t="shared" si="1690"/>
        <v>0.000961924087208666-0.0256982005596969i</v>
      </c>
      <c r="M3231" t="str">
        <f t="shared" si="1691"/>
        <v>0.00556015758284481-0.170603765271895i</v>
      </c>
      <c r="N3231" t="str">
        <f t="shared" si="1692"/>
        <v>-16.177863565753i</v>
      </c>
      <c r="O3231" t="str">
        <f t="shared" si="1693"/>
        <v>-0.8916134375211+0.452797391812065i</v>
      </c>
      <c r="P3231" t="str">
        <f t="shared" si="1694"/>
        <v>1.8916134375211-0.452797391812065i</v>
      </c>
      <c r="Q3231" t="str">
        <f t="shared" si="1695"/>
        <v>-1.8916134375211+16.6306609575651i</v>
      </c>
      <c r="R3231" t="str">
        <f t="shared" si="1696"/>
        <v>-0.0396510453822917-0.109232518893835i</v>
      </c>
      <c r="S3231" t="str">
        <f t="shared" si="1697"/>
        <v>1.75192916839027i</v>
      </c>
      <c r="T3231" t="str">
        <f t="shared" si="1698"/>
        <v>0.191367635986851-0.0694658229624032i</v>
      </c>
      <c r="U3231" t="str">
        <f t="shared" si="1699"/>
        <v>0.00005-0.000109562550316593i</v>
      </c>
      <c r="V3231" t="str">
        <f t="shared" si="1700"/>
        <v>0.00002-0.00122710056354584i</v>
      </c>
      <c r="W3231" t="str">
        <f t="shared" si="1701"/>
        <v>0.0000421970346020158-0.000102043707381896i</v>
      </c>
      <c r="X3231" t="str">
        <f t="shared" si="1702"/>
        <v>0.0000422623596887517-0.00010197843620412i</v>
      </c>
      <c r="Y3231" t="str">
        <f t="shared" si="1703"/>
        <v>0.009+6.51943307472954i</v>
      </c>
      <c r="Z3231" t="str">
        <f t="shared" si="1704"/>
        <v>-0.000187601373935113-0.0000780516665883852i</v>
      </c>
      <c r="AA3231" t="str">
        <f t="shared" si="1705"/>
        <v>0.00255300366544478-1.84067609664645i</v>
      </c>
      <c r="AB3231" t="str">
        <f t="shared" si="1706"/>
        <v>0.639627822114408-0.232182797387328i</v>
      </c>
      <c r="AC3231" t="str">
        <f t="shared" si="1707"/>
        <v>0.963945172019688-0.110413887766879i</v>
      </c>
      <c r="AD3231" t="str">
        <f t="shared" si="1708"/>
        <v>0.682191377074326-0.162726470131962i</v>
      </c>
      <c r="AE3231" t="str">
        <f t="shared" si="1709"/>
        <v>-0.000140681111817675-0.0000227184645405095i</v>
      </c>
      <c r="AF3231" t="str">
        <f t="shared" si="1710"/>
        <v>-6.36378802656376-0.115760914011876i</v>
      </c>
      <c r="AG3231" t="str">
        <f t="shared" si="1711"/>
        <v>0.998922017985866-0.00454711386466537i</v>
      </c>
      <c r="AH3231" t="str">
        <f t="shared" si="1712"/>
        <v>0.00089284661466309+0.000165098715379319i</v>
      </c>
      <c r="AI3231">
        <f t="shared" si="1713"/>
        <v>-60.838448102717813</v>
      </c>
      <c r="AJ3231">
        <f t="shared" si="1714"/>
        <v>10.47638397950495</v>
      </c>
      <c r="AK3231"/>
      <c r="AL3231"/>
      <c r="AM3231"/>
      <c r="AN3231"/>
    </row>
    <row r="3232" spans="1:40" x14ac:dyDescent="0.35">
      <c r="A3232"/>
      <c r="B3232">
        <f t="shared" si="1715"/>
        <v>1298000</v>
      </c>
      <c r="C3232" s="237" t="str">
        <f t="shared" si="1683"/>
        <v>-1.91413277832252E-08+0.000796153479105147i</v>
      </c>
      <c r="D3232" s="208" t="str">
        <f t="shared" si="1684"/>
        <v>-2.51366134893597+0.00610384333980613i</v>
      </c>
      <c r="E3232" t="str">
        <f t="shared" si="1685"/>
        <v>20500</v>
      </c>
      <c r="F3232" t="str">
        <f t="shared" si="1686"/>
        <v>0.327868852459016</v>
      </c>
      <c r="G3232" t="str">
        <f t="shared" si="1681"/>
        <v>0.327868852459016</v>
      </c>
      <c r="H3232" t="str">
        <f t="shared" si="1687"/>
        <v>3.85013306788094+0.121775790947363i</v>
      </c>
      <c r="I3232" t="str">
        <f t="shared" si="1688"/>
        <v>5097.23408044944i</v>
      </c>
      <c r="J3232" t="str">
        <f t="shared" si="1682"/>
        <v>-35167.9580786838+1115.11170531177i</v>
      </c>
      <c r="K3232" t="str">
        <f t="shared" si="1689"/>
        <v>0.00459115783049304-0.144794145148228i</v>
      </c>
      <c r="L3232" t="str">
        <f t="shared" si="1690"/>
        <v>0.000960444564487311-0.0256784575923783i</v>
      </c>
      <c r="M3232" t="str">
        <f t="shared" si="1691"/>
        <v>0.00555160239498035-0.170472602740606i</v>
      </c>
      <c r="N3232" t="str">
        <f t="shared" si="1692"/>
        <v>-16.190336860715i</v>
      </c>
      <c r="O3232" t="str">
        <f t="shared" si="1693"/>
        <v>-0.885896349459842+0.463883237478706i</v>
      </c>
      <c r="P3232" t="str">
        <f t="shared" si="1694"/>
        <v>1.88589634945984-0.463883237478706i</v>
      </c>
      <c r="Q3232" t="str">
        <f t="shared" si="1695"/>
        <v>-1.88589634945984+16.6542200981937i</v>
      </c>
      <c r="R3232" t="str">
        <f t="shared" si="1696"/>
        <v>-0.040161727713233-0.108690499050975i</v>
      </c>
      <c r="S3232" t="str">
        <f t="shared" si="1697"/>
        <v>1.75327992333892i</v>
      </c>
      <c r="T3232" t="str">
        <f t="shared" si="1698"/>
        <v>0.190564869843762-0.0704147508862157i</v>
      </c>
      <c r="U3232" t="str">
        <f t="shared" si="1699"/>
        <v>0.00005-0.000109478141572127i</v>
      </c>
      <c r="V3232" t="str">
        <f t="shared" si="1700"/>
        <v>0.00002-0.00122615518560782i</v>
      </c>
      <c r="W3232" t="str">
        <f t="shared" si="1701"/>
        <v>0.0000421969168417778-0.000101967338195917i</v>
      </c>
      <c r="X3232" t="str">
        <f t="shared" si="1702"/>
        <v>0.0000422621240857451-0.000101902116139702i</v>
      </c>
      <c r="Y3232" t="str">
        <f t="shared" si="1703"/>
        <v>0.009+6.52445962297528i</v>
      </c>
      <c r="Z3232" t="str">
        <f t="shared" si="1704"/>
        <v>-0.000187316550313723-0.000077990704395352i</v>
      </c>
      <c r="AA3232" t="str">
        <f t="shared" si="1705"/>
        <v>0.0025490712509471-1.83925797205512i</v>
      </c>
      <c r="AB3232" t="str">
        <f t="shared" si="1706"/>
        <v>0.636944653891509-0.235354497231566i</v>
      </c>
      <c r="AC3232" t="str">
        <f t="shared" si="1707"/>
        <v>0.963414569756242-0.1098882075411i</v>
      </c>
      <c r="AD3232" t="str">
        <f t="shared" si="1708"/>
        <v>0.680148013420147-0.166713537677579i</v>
      </c>
      <c r="AE3232" t="str">
        <f t="shared" si="1709"/>
        <v>-0.000140405085812309-0.0000218170178913755i</v>
      </c>
      <c r="AF3232" t="str">
        <f t="shared" si="1710"/>
        <v>-6.36379441681691-0.115671947607557i</v>
      </c>
      <c r="AG3232" t="str">
        <f t="shared" si="1711"/>
        <v>0.998896278443938-0.00453004128637831i</v>
      </c>
      <c r="AH3232" t="str">
        <f t="shared" si="1712"/>
        <v>0.000891247568842217+0.000159293149945213i</v>
      </c>
      <c r="AI3232">
        <f t="shared" si="1713"/>
        <v>-60.863468999072708</v>
      </c>
      <c r="AJ3232">
        <f t="shared" si="1714"/>
        <v>10.133505526981196</v>
      </c>
      <c r="AK3232"/>
      <c r="AL3232"/>
      <c r="AM3232"/>
      <c r="AN3232"/>
    </row>
    <row r="3233" spans="1:40" x14ac:dyDescent="0.35">
      <c r="A3233"/>
      <c r="B3233">
        <f t="shared" si="1715"/>
        <v>1299000</v>
      </c>
      <c r="C3233" s="237" t="str">
        <f t="shared" si="1683"/>
        <v>-1.91118682604299E-08+0.000795540581893302i</v>
      </c>
      <c r="D3233" s="208" t="str">
        <f t="shared" si="1684"/>
        <v>-2.51366134871011+0.00609914446118198i</v>
      </c>
      <c r="E3233" t="str">
        <f t="shared" si="1685"/>
        <v>20500</v>
      </c>
      <c r="F3233" t="str">
        <f t="shared" si="1686"/>
        <v>0.327868852459016</v>
      </c>
      <c r="G3233" t="str">
        <f t="shared" si="1681"/>
        <v>0.327868852459016</v>
      </c>
      <c r="H3233" t="str">
        <f t="shared" si="1687"/>
        <v>3.85013944363029+0.121682262139857i</v>
      </c>
      <c r="I3233" t="str">
        <f t="shared" si="1688"/>
        <v>5101.16107126643i</v>
      </c>
      <c r="J3233" t="str">
        <f t="shared" si="1682"/>
        <v>-35222.1684106455+1115.97080523882i</v>
      </c>
      <c r="K3233" t="str">
        <f t="shared" si="1689"/>
        <v>0.00458409847947297-0.144682896628669i</v>
      </c>
      <c r="L3233" t="str">
        <f t="shared" si="1690"/>
        <v>0.000958968451007339-0.0256587448948213i</v>
      </c>
      <c r="M3233" t="str">
        <f t="shared" si="1691"/>
        <v>0.00554306693048031-0.17034164152349i</v>
      </c>
      <c r="N3233" t="str">
        <f t="shared" si="1692"/>
        <v>-16.2028101556771i</v>
      </c>
      <c r="O3233" t="str">
        <f t="shared" si="1693"/>
        <v>-0.88004143269654+0.474896911694971i</v>
      </c>
      <c r="P3233" t="str">
        <f t="shared" si="1694"/>
        <v>1.88004143269654-0.474896911694971i</v>
      </c>
      <c r="Q3233" t="str">
        <f t="shared" si="1695"/>
        <v>-1.88004143269654+16.6777070673721i</v>
      </c>
      <c r="R3233" t="str">
        <f t="shared" si="1696"/>
        <v>-0.0406657494477507-0.10814365137589i</v>
      </c>
      <c r="S3233" t="str">
        <f t="shared" si="1697"/>
        <v>1.75463067828756i</v>
      </c>
      <c r="T3233" t="str">
        <f t="shared" si="1698"/>
        <v>0.189752168366171-0.0713533715365788i</v>
      </c>
      <c r="U3233" t="str">
        <f t="shared" si="1699"/>
        <v>0.0000500000000000001-0.000109393862787237i</v>
      </c>
      <c r="V3233" t="str">
        <f t="shared" si="1700"/>
        <v>0.00002-0.00122521126321705i</v>
      </c>
      <c r="W3233" t="str">
        <f t="shared" si="1701"/>
        <v>0.0000421967989917756-0.000101891088302871i</v>
      </c>
      <c r="X3233" t="str">
        <f t="shared" si="1702"/>
        <v>0.0000422618886653017-0.000101825915291435i</v>
      </c>
      <c r="Y3233" t="str">
        <f t="shared" si="1703"/>
        <v>0.009+6.52948617122103i</v>
      </c>
      <c r="Z3233" t="str">
        <f t="shared" si="1704"/>
        <v>-0.000187032384205913-0.0000779298373129306i</v>
      </c>
      <c r="AA3233" t="str">
        <f t="shared" si="1705"/>
        <v>0.00254514791519349-1.83784203096167i</v>
      </c>
      <c r="AB3233" t="str">
        <f t="shared" si="1706"/>
        <v>0.634228277773572-0.238491746010794i</v>
      </c>
      <c r="AC3233" t="str">
        <f t="shared" si="1707"/>
        <v>0.96289049428762-0.109357461647071i</v>
      </c>
      <c r="AD3233" t="str">
        <f t="shared" si="1708"/>
        <v>0.678055156530209-0.170675020898953i</v>
      </c>
      <c r="AE3233" t="str">
        <f t="shared" si="1709"/>
        <v>-0.000140118949160995-0.0000209189719544677i</v>
      </c>
      <c r="AF3233" t="str">
        <f t="shared" si="1710"/>
        <v>-6.3638007923404-0.115583117678675i</v>
      </c>
      <c r="AG3233" t="str">
        <f t="shared" si="1711"/>
        <v>0.998870748325521-0.00451266542614157i</v>
      </c>
      <c r="AH3233" t="str">
        <f t="shared" si="1712"/>
        <v>0.000889583035768745+0.000153507294266967i</v>
      </c>
      <c r="AI3233">
        <f t="shared" si="1713"/>
        <v>-60.888837087940935</v>
      </c>
      <c r="AJ3233">
        <f t="shared" si="1714"/>
        <v>9.7905949283680247</v>
      </c>
      <c r="AK3233"/>
      <c r="AL3233"/>
      <c r="AM3233"/>
      <c r="AN3233"/>
    </row>
    <row r="3234" spans="1:40" x14ac:dyDescent="0.35">
      <c r="A3234"/>
      <c r="B3234">
        <f t="shared" si="1715"/>
        <v>1300000</v>
      </c>
      <c r="C3234" s="237" t="str">
        <f t="shared" si="1683"/>
        <v>-1.90824766949978E-08+0.000794928627600244i</v>
      </c>
      <c r="D3234" s="208" t="str">
        <f t="shared" si="1684"/>
        <v>-2.51366134848478+0.00609445281160187i</v>
      </c>
      <c r="E3234" t="str">
        <f t="shared" si="1685"/>
        <v>20500</v>
      </c>
      <c r="F3234" t="str">
        <f t="shared" si="1686"/>
        <v>0.327868852459016</v>
      </c>
      <c r="G3234" t="str">
        <f t="shared" si="1681"/>
        <v>0.327868852459016</v>
      </c>
      <c r="H3234" t="str">
        <f t="shared" si="1687"/>
        <v>3.85014580469471+0.121588876723425i</v>
      </c>
      <c r="I3234" t="str">
        <f t="shared" si="1688"/>
        <v>5105.08806208341i</v>
      </c>
      <c r="J3234" t="str">
        <f t="shared" si="1682"/>
        <v>-35276.4204910336+1116.82990516586i</v>
      </c>
      <c r="K3234" t="str">
        <f t="shared" si="1689"/>
        <v>0.00457705539247707-0.144571818760347i</v>
      </c>
      <c r="L3234" t="str">
        <f t="shared" si="1690"/>
        <v>0.000957495736307186-0.0256390623975633i</v>
      </c>
      <c r="M3234" t="str">
        <f t="shared" si="1691"/>
        <v>0.00553455112878426-0.17021088115791i</v>
      </c>
      <c r="N3234" t="str">
        <f t="shared" si="1692"/>
        <v>-16.2152834506391i</v>
      </c>
      <c r="O3234" t="str">
        <f t="shared" si="1693"/>
        <v>-0.874049598145501+0.485836700941467i</v>
      </c>
      <c r="P3234" t="str">
        <f t="shared" si="1694"/>
        <v>1.8740495981455-0.485836700941467i</v>
      </c>
      <c r="Q3234" t="str">
        <f t="shared" si="1695"/>
        <v>-1.8740495981455+16.7011201515806i</v>
      </c>
      <c r="R3234" t="str">
        <f t="shared" si="1696"/>
        <v>-0.0411630809142909-0.107592061286355i</v>
      </c>
      <c r="S3234" t="str">
        <f t="shared" si="1697"/>
        <v>1.75598143323621i</v>
      </c>
      <c r="T3234" t="str">
        <f t="shared" si="1698"/>
        <v>0.188929661982452-0.0722816058202946i</v>
      </c>
      <c r="U3234" t="str">
        <f t="shared" si="1699"/>
        <v>0.00005-0.000109309713662016i</v>
      </c>
      <c r="V3234" t="str">
        <f t="shared" si="1700"/>
        <v>0.00002-0.00122426879301458i</v>
      </c>
      <c r="W3234" t="str">
        <f t="shared" si="1701"/>
        <v>0.000042196681052011-0.000101814957427425i</v>
      </c>
      <c r="X3234" t="str">
        <f t="shared" si="1702"/>
        <v>0.0000422616534265859-0.000101749833384161i</v>
      </c>
      <c r="Y3234" t="str">
        <f t="shared" si="1703"/>
        <v>0.009+6.53451271946677i</v>
      </c>
      <c r="Z3234" t="str">
        <f t="shared" si="1704"/>
        <v>-0.000186748873589274-0.0000778690651172886i</v>
      </c>
      <c r="AA3234" t="str">
        <f t="shared" si="1705"/>
        <v>0.00254123363025836-1.83642826832697i</v>
      </c>
      <c r="AB3234" t="str">
        <f t="shared" si="1706"/>
        <v>0.631479129704828-0.241594279363642i</v>
      </c>
      <c r="AC3234" t="str">
        <f t="shared" si="1707"/>
        <v>0.962372978356916-0.108821734991449i</v>
      </c>
      <c r="AD3234" t="str">
        <f t="shared" si="1708"/>
        <v>0.675913123925304-0.17461030628842i</v>
      </c>
      <c r="AE3234" t="str">
        <f t="shared" si="1709"/>
        <v>-0.000139822755847781-0.0000200244450441289i</v>
      </c>
      <c r="AF3234" t="str">
        <f t="shared" si="1710"/>
        <v>-6.36380715317949-0.115494423911823i</v>
      </c>
      <c r="AG3234" t="str">
        <f t="shared" si="1711"/>
        <v>0.998845431229724-0.00449498908971758i</v>
      </c>
      <c r="AH3234" t="str">
        <f t="shared" si="1712"/>
        <v>0.000887853331487264+0.000147741924497069i</v>
      </c>
      <c r="AI3234">
        <f t="shared" si="1713"/>
        <v>-60.914553557848762</v>
      </c>
      <c r="AJ3234">
        <f t="shared" si="1714"/>
        <v>9.4476521879539206</v>
      </c>
      <c r="AK3234"/>
      <c r="AL3234"/>
      <c r="AM3234"/>
      <c r="AN3234"/>
    </row>
    <row r="3235" spans="1:40" x14ac:dyDescent="0.35">
      <c r="A3235"/>
      <c r="B3235">
        <f t="shared" si="1715"/>
        <v>1301000</v>
      </c>
      <c r="C3235" s="237" t="str">
        <f t="shared" si="1683"/>
        <v>-1.90531528780704E-08+0.000794317614051678i</v>
      </c>
      <c r="D3235" s="208" t="str">
        <f t="shared" si="1684"/>
        <v>-2.51366134825996+0.0060897683743962i</v>
      </c>
      <c r="E3235" t="str">
        <f t="shared" si="1685"/>
        <v>20500</v>
      </c>
      <c r="F3235" t="str">
        <f t="shared" si="1686"/>
        <v>0.327868852459016</v>
      </c>
      <c r="G3235" t="str">
        <f t="shared" si="1681"/>
        <v>0.327868852459016</v>
      </c>
      <c r="H3235" t="str">
        <f t="shared" si="1687"/>
        <v>3.85015215111921+0.121495634368952i</v>
      </c>
      <c r="I3235" t="str">
        <f t="shared" si="1688"/>
        <v>5109.0150529004i</v>
      </c>
      <c r="J3235" t="str">
        <f t="shared" si="1682"/>
        <v>-35330.7143198486+1117.68900509291i</v>
      </c>
      <c r="K3235" t="str">
        <f t="shared" si="1689"/>
        <v>0.0045700285195985-0.144460911151285i</v>
      </c>
      <c r="L3235" t="str">
        <f t="shared" si="1690"/>
        <v>0.00095602640996534-0.0256194100313536i</v>
      </c>
      <c r="M3235" t="str">
        <f t="shared" si="1691"/>
        <v>0.00552605492956384-0.170080321182639i</v>
      </c>
      <c r="N3235" t="str">
        <f t="shared" si="1692"/>
        <v>-16.2277567456011i</v>
      </c>
      <c r="O3235" t="str">
        <f t="shared" si="1693"/>
        <v>-0.867921778022711+0.496700903194162i</v>
      </c>
      <c r="P3235" t="str">
        <f t="shared" si="1694"/>
        <v>1.86792177802271-0.496700903194162i</v>
      </c>
      <c r="Q3235" t="str">
        <f t="shared" si="1695"/>
        <v>-1.86792177802271+16.7244576487953i</v>
      </c>
      <c r="R3235" t="str">
        <f t="shared" si="1696"/>
        <v>-0.0416536933928668-0.107035813931344i</v>
      </c>
      <c r="S3235" t="str">
        <f t="shared" si="1697"/>
        <v>1.75733218818485i</v>
      </c>
      <c r="T3235" t="str">
        <f t="shared" si="1698"/>
        <v>0.188097481110115-0.0731993761560674i</v>
      </c>
      <c r="U3235" t="str">
        <f t="shared" si="1699"/>
        <v>0.00005-0.000109225693897479i</v>
      </c>
      <c r="V3235" t="str">
        <f t="shared" si="1700"/>
        <v>0.00002-0.00122332777165177i</v>
      </c>
      <c r="W3235" t="str">
        <f t="shared" si="1701"/>
        <v>0.0000421965630224867-0.000101738945295088i</v>
      </c>
      <c r="X3235" t="str">
        <f t="shared" si="1702"/>
        <v>0.0000422614183687661-0.000101673870143567i</v>
      </c>
      <c r="Y3235" t="str">
        <f t="shared" si="1703"/>
        <v>0.009+6.53953926771251i</v>
      </c>
      <c r="Z3235" t="str">
        <f t="shared" si="1704"/>
        <v>-0.000186466016449168-0.0000778083875852999i</v>
      </c>
      <c r="AA3235" t="str">
        <f t="shared" si="1705"/>
        <v>0.00253732836832344-1.83501667912741i</v>
      </c>
      <c r="AB3235" t="str">
        <f t="shared" si="1706"/>
        <v>0.628697645593195-0.244661837982133i</v>
      </c>
      <c r="AC3235" t="str">
        <f t="shared" si="1707"/>
        <v>0.9618620537385-0.108281112245117i</v>
      </c>
      <c r="AD3235" t="str">
        <f t="shared" si="1708"/>
        <v>0.673722240715927-0.178518784212089i</v>
      </c>
      <c r="AE3235" t="str">
        <f t="shared" si="1709"/>
        <v>-0.000139516561172737-0.0000191335546770848i</v>
      </c>
      <c r="AF3235" t="str">
        <f t="shared" si="1710"/>
        <v>-6.36381349937917-0.115405865994556i</v>
      </c>
      <c r="AG3235" t="str">
        <f t="shared" si="1711"/>
        <v>0.998820330718913-0.00447701512470957i</v>
      </c>
      <c r="AH3235" t="str">
        <f t="shared" si="1712"/>
        <v>0.000886058780903455+0.0001419978121283i</v>
      </c>
      <c r="AI3235">
        <f t="shared" si="1713"/>
        <v>-60.940619630522747</v>
      </c>
      <c r="AJ3235">
        <f t="shared" si="1714"/>
        <v>9.1046773147131326</v>
      </c>
      <c r="AK3235"/>
      <c r="AL3235"/>
      <c r="AM3235"/>
      <c r="AN3235"/>
    </row>
    <row r="3236" spans="1:40" x14ac:dyDescent="0.35">
      <c r="A3236"/>
      <c r="B3236">
        <f t="shared" si="1715"/>
        <v>1302000</v>
      </c>
      <c r="C3236" s="237" t="str">
        <f t="shared" si="1683"/>
        <v>-1.90238966015909E-08+0.000793707539079989i</v>
      </c>
      <c r="D3236" s="208" t="str">
        <f t="shared" si="1684"/>
        <v>-2.51366134803567+0.00608509113294659i</v>
      </c>
      <c r="E3236" t="str">
        <f t="shared" si="1685"/>
        <v>20500</v>
      </c>
      <c r="F3236" t="str">
        <f t="shared" si="1686"/>
        <v>0.327868852459016</v>
      </c>
      <c r="G3236" t="str">
        <f t="shared" si="1681"/>
        <v>0.327868852459016</v>
      </c>
      <c r="H3236" t="str">
        <f t="shared" si="1687"/>
        <v>3.8501584829487+0.121402534748324i</v>
      </c>
      <c r="I3236" t="str">
        <f t="shared" si="1688"/>
        <v>5112.94204371739i</v>
      </c>
      <c r="J3236" t="str">
        <f t="shared" si="1682"/>
        <v>-35385.0498970902+1118.54810501997i</v>
      </c>
      <c r="K3236" t="str">
        <f t="shared" si="1689"/>
        <v>0.00456301781112172-0.14435017341071i</v>
      </c>
      <c r="L3236" t="str">
        <f t="shared" si="1690"/>
        <v>0.000954560461600214-0.0255997877271531i</v>
      </c>
      <c r="M3236" t="str">
        <f t="shared" si="1691"/>
        <v>0.00551757827272193-0.169949961137863i</v>
      </c>
      <c r="N3236" t="str">
        <f t="shared" si="1692"/>
        <v>-16.2402300405632i</v>
      </c>
      <c r="O3236" t="str">
        <f t="shared" si="1693"/>
        <v>-0.861658925700928+0.507487828188936i</v>
      </c>
      <c r="P3236" t="str">
        <f t="shared" si="1694"/>
        <v>1.86165892570093-0.507487828188936i</v>
      </c>
      <c r="Q3236" t="str">
        <f t="shared" si="1695"/>
        <v>-1.86165892570093+16.7477178687521i</v>
      </c>
      <c r="R3236" t="str">
        <f t="shared" si="1696"/>
        <v>-0.042137559099622-0.106474994185506i</v>
      </c>
      <c r="S3236" t="str">
        <f t="shared" si="1697"/>
        <v>1.7586829431335i</v>
      </c>
      <c r="T3236" t="str">
        <f t="shared" si="1698"/>
        <v>0.187255756144288-0.074106606453785i</v>
      </c>
      <c r="U3236" t="str">
        <f t="shared" si="1699"/>
        <v>0.00005-0.000109141803195561i</v>
      </c>
      <c r="V3236" t="str">
        <f t="shared" si="1700"/>
        <v>0.00002-0.00122238819579029i</v>
      </c>
      <c r="W3236" t="str">
        <f t="shared" si="1701"/>
        <v>0.0000421964449032046-0.000101663051632218i</v>
      </c>
      <c r="X3236" t="str">
        <f t="shared" si="1702"/>
        <v>0.000042261183491013-0.000101598025296188i</v>
      </c>
      <c r="Y3236" t="str">
        <f t="shared" si="1703"/>
        <v>0.009+6.54456581595826i</v>
      </c>
      <c r="Z3236" t="str">
        <f t="shared" si="1704"/>
        <v>-0.000186183810778696-0.0000777478044945385i</v>
      </c>
      <c r="AA3236" t="str">
        <f t="shared" si="1705"/>
        <v>0.0025334321016772-1.83360725835482i</v>
      </c>
      <c r="AB3236" t="str">
        <f t="shared" si="1706"/>
        <v>0.625884261271782-0.24769416754242i</v>
      </c>
      <c r="AC3236" t="str">
        <f t="shared" si="1707"/>
        <v>0.961357751253322-0.107735677837051i</v>
      </c>
      <c r="AD3236" t="str">
        <f t="shared" si="1708"/>
        <v>0.671482839556815-0.182399849003363i</v>
      </c>
      <c r="AE3236" t="str">
        <f t="shared" si="1709"/>
        <v>-0.000139200421741334-0.0000182464175583961i</v>
      </c>
      <c r="AF3236" t="str">
        <f t="shared" si="1710"/>
        <v>-6.36381983098437-0.115317443615377i</v>
      </c>
      <c r="AG3236" t="str">
        <f t="shared" si="1711"/>
        <v>0.998795450318236-0.00445874642009969i</v>
      </c>
      <c r="AH3236" t="str">
        <f t="shared" si="1712"/>
        <v>0.000884199717723457+0.000136275723893836i</v>
      </c>
      <c r="AI3236">
        <f t="shared" si="1713"/>
        <v>-60.967036561272366</v>
      </c>
      <c r="AJ3236">
        <f t="shared" si="1714"/>
        <v>8.7616703223032211</v>
      </c>
      <c r="AK3236"/>
      <c r="AL3236"/>
      <c r="AM3236"/>
      <c r="AN3236"/>
    </row>
    <row r="3237" spans="1:40" x14ac:dyDescent="0.35">
      <c r="A3237"/>
      <c r="B3237">
        <f t="shared" si="1715"/>
        <v>1303000</v>
      </c>
      <c r="C3237" s="237" t="str">
        <f t="shared" si="1683"/>
        <v>-1.89947076583006E-08+0.000793098400524218i</v>
      </c>
      <c r="D3237" s="208" t="str">
        <f t="shared" si="1684"/>
        <v>-2.51366134781188+0.00608042107068567i</v>
      </c>
      <c r="E3237" t="str">
        <f t="shared" si="1685"/>
        <v>20500</v>
      </c>
      <c r="F3237" t="str">
        <f t="shared" si="1686"/>
        <v>0.327868852459016</v>
      </c>
      <c r="G3237" t="str">
        <f t="shared" si="1681"/>
        <v>0.327868852459016</v>
      </c>
      <c r="H3237" t="str">
        <f t="shared" si="1687"/>
        <v>3.85016480022785+0.121309577534431i</v>
      </c>
      <c r="I3237" t="str">
        <f t="shared" si="1688"/>
        <v>5116.86903453438i</v>
      </c>
      <c r="J3237" t="str">
        <f t="shared" si="1682"/>
        <v>-35439.4272227582+1119.40720494702i</v>
      </c>
      <c r="K3237" t="str">
        <f t="shared" si="1689"/>
        <v>0.00455602321752147-0.14423960514904i</v>
      </c>
      <c r="L3237" t="str">
        <f t="shared" si="1690"/>
        <v>0.000953097880869903-0.0255801954161328i</v>
      </c>
      <c r="M3237" t="str">
        <f t="shared" si="1691"/>
        <v>0.00550912109839137-0.169819800565173i</v>
      </c>
      <c r="N3237" t="str">
        <f t="shared" si="1692"/>
        <v>-16.2527033355252i</v>
      </c>
      <c r="O3237" t="str">
        <f t="shared" si="1693"/>
        <v>-0.855262015561522+0.518195797684275i</v>
      </c>
      <c r="P3237" t="str">
        <f t="shared" si="1694"/>
        <v>1.85526201556152-0.518195797684275i</v>
      </c>
      <c r="Q3237" t="str">
        <f t="shared" si="1695"/>
        <v>-1.85526201556152+16.7708991332095i</v>
      </c>
      <c r="R3237" t="str">
        <f t="shared" si="1696"/>
        <v>-0.0426146511715476-0.105909686644012i</v>
      </c>
      <c r="S3237" t="str">
        <f t="shared" si="1697"/>
        <v>1.76003369808214i</v>
      </c>
      <c r="T3237" t="str">
        <f t="shared" si="1698"/>
        <v>0.186404617446781-0.0750032220939393i</v>
      </c>
      <c r="U3237" t="str">
        <f t="shared" si="1699"/>
        <v>0.00005-0.00010905804125911i</v>
      </c>
      <c r="V3237" t="str">
        <f t="shared" si="1700"/>
        <v>0.00002-0.00122145006210204i</v>
      </c>
      <c r="W3237" t="str">
        <f t="shared" si="1701"/>
        <v>0.0000421963266941671-0.000101587276166007i</v>
      </c>
      <c r="X3237" t="str">
        <f t="shared" si="1702"/>
        <v>0.0000422609487925014-0.000101522298569392i</v>
      </c>
      <c r="Y3237" t="str">
        <f t="shared" si="1703"/>
        <v>0.009+6.549592364204i</v>
      </c>
      <c r="Z3237" t="str">
        <f t="shared" si="1704"/>
        <v>-0.000185902254578648-0.0000776873156232795i</v>
      </c>
      <c r="AA3237" t="str">
        <f t="shared" si="1705"/>
        <v>0.00252954480271447-1.83220000101637i</v>
      </c>
      <c r="AB3237" t="str">
        <f t="shared" si="1706"/>
        <v>0.623039412462336-0.250691018636014i</v>
      </c>
      <c r="AC3237" t="str">
        <f t="shared" si="1707"/>
        <v>0.960860100784078-0.107185515948541i</v>
      </c>
      <c r="AD3237" t="str">
        <f t="shared" si="1708"/>
        <v>0.669195260600229-0.186252899055985i</v>
      </c>
      <c r="AE3237" t="str">
        <f t="shared" si="1709"/>
        <v>-0.000138874395453642-0.0000173631495675358i</v>
      </c>
      <c r="AF3237" t="str">
        <f t="shared" si="1710"/>
        <v>-6.36382614803973-0.115229156463745i</v>
      </c>
      <c r="AG3237" t="str">
        <f t="shared" si="1711"/>
        <v>0.998770793515145-0.00444018590578097i</v>
      </c>
      <c r="AH3237" t="str">
        <f t="shared" si="1712"/>
        <v>0.000882276484391808+0.000130576421668027i</v>
      </c>
      <c r="AI3237">
        <f t="shared" si="1713"/>
        <v>-60.99380563938864</v>
      </c>
      <c r="AJ3237">
        <f t="shared" si="1714"/>
        <v>8.4186312290644647</v>
      </c>
      <c r="AK3237"/>
      <c r="AL3237"/>
      <c r="AM3237"/>
      <c r="AN3237"/>
    </row>
    <row r="3238" spans="1:40" x14ac:dyDescent="0.35">
      <c r="A3238"/>
      <c r="B3238">
        <f t="shared" si="1715"/>
        <v>1304000</v>
      </c>
      <c r="C3238" s="237" t="str">
        <f t="shared" si="1683"/>
        <v>-1.89655858417353E-08+0.000792490196230035i</v>
      </c>
      <c r="D3238" s="208" t="str">
        <f t="shared" si="1684"/>
        <v>-2.51366134758862+0.00607575817109694i</v>
      </c>
      <c r="E3238" t="str">
        <f t="shared" si="1685"/>
        <v>20500</v>
      </c>
      <c r="F3238" t="str">
        <f t="shared" si="1686"/>
        <v>0.327868852459016</v>
      </c>
      <c r="G3238" t="str">
        <f t="shared" si="1681"/>
        <v>0.327868852459016</v>
      </c>
      <c r="H3238" t="str">
        <f t="shared" si="1687"/>
        <v>3.85017110300122+0.121216762401161i</v>
      </c>
      <c r="I3238" t="str">
        <f t="shared" si="1688"/>
        <v>5120.79602535136i</v>
      </c>
      <c r="J3238" t="str">
        <f t="shared" si="1682"/>
        <v>-35493.846296853+1120.26630487406i</v>
      </c>
      <c r="K3238" t="str">
        <f t="shared" si="1689"/>
        <v>0.00454904468946183-0.144129205977881i</v>
      </c>
      <c r="L3238" t="str">
        <f t="shared" si="1690"/>
        <v>0.000951638657472054-0.0255606330296736i</v>
      </c>
      <c r="M3238" t="str">
        <f t="shared" si="1691"/>
        <v>0.00550068334693388-0.169689839007555i</v>
      </c>
      <c r="N3238" t="str">
        <f t="shared" si="1692"/>
        <v>-16.2651766304872i</v>
      </c>
      <c r="O3238" t="str">
        <f t="shared" si="1693"/>
        <v>-0.848732042842567+0.528823145722919i</v>
      </c>
      <c r="P3238" t="str">
        <f t="shared" si="1694"/>
        <v>1.84873204284257-0.528823145722919i</v>
      </c>
      <c r="Q3238" t="str">
        <f t="shared" si="1695"/>
        <v>-1.84873204284257+16.7939997762101i</v>
      </c>
      <c r="R3238" t="str">
        <f t="shared" si="1696"/>
        <v>-0.0430849436514022-0.105339975617731i</v>
      </c>
      <c r="S3238" t="str">
        <f t="shared" si="1697"/>
        <v>1.76138445303078i</v>
      </c>
      <c r="T3238" t="str">
        <f t="shared" si="1698"/>
        <v>0.185544195335713-0.075889149907287i</v>
      </c>
      <c r="U3238" t="str">
        <f t="shared" si="1699"/>
        <v>0.00005-0.000108974407791887i</v>
      </c>
      <c r="V3238" t="str">
        <f t="shared" si="1700"/>
        <v>0.00002-0.00122051336726914i</v>
      </c>
      <c r="W3238" t="str">
        <f t="shared" si="1701"/>
        <v>0.0000421962083953765-0.000101511618624486i</v>
      </c>
      <c r="X3238" t="str">
        <f t="shared" si="1702"/>
        <v>0.0000422607142724092-0.000101446689691386i</v>
      </c>
      <c r="Y3238" t="str">
        <f t="shared" si="1703"/>
        <v>0.009+6.55461891244974i</v>
      </c>
      <c r="Z3238" t="str">
        <f t="shared" si="1704"/>
        <v>-0.000185621345857483-0.0000776269207504945i</v>
      </c>
      <c r="AA3238" t="str">
        <f t="shared" si="1705"/>
        <v>0.00252566644393586-1.83079490213458i</v>
      </c>
      <c r="AB3238" t="str">
        <f t="shared" si="1706"/>
        <v>0.620163534740571-0.253652146701792i</v>
      </c>
      <c r="AC3238" t="str">
        <f t="shared" si="1707"/>
        <v>0.960369131290175-0.10663071050776i</v>
      </c>
      <c r="AD3238" t="str">
        <f t="shared" si="1708"/>
        <v>0.666859851448028-0.190077336916854i</v>
      </c>
      <c r="AE3238" t="str">
        <f t="shared" si="1709"/>
        <v>-0.000138538541493414-0.00001648386574453i</v>
      </c>
      <c r="AF3238" t="str">
        <f t="shared" si="1710"/>
        <v>-6.36383245058984-0.115141004230064i</v>
      </c>
      <c r="AG3238" t="str">
        <f t="shared" si="1711"/>
        <v>0.998746363758922-0.00442133655208357i</v>
      </c>
      <c r="AH3238" t="str">
        <f t="shared" si="1712"/>
        <v>0.00088028943202848+0.000124900662367445i</v>
      </c>
      <c r="AI3238">
        <f t="shared" si="1713"/>
        <v>-61.020928188554713</v>
      </c>
      <c r="AJ3238">
        <f t="shared" si="1714"/>
        <v>8.0755600579888664</v>
      </c>
      <c r="AK3238"/>
      <c r="AL3238"/>
      <c r="AM3238"/>
      <c r="AN3238"/>
    </row>
    <row r="3239" spans="1:40" x14ac:dyDescent="0.35">
      <c r="A3239"/>
      <c r="B3239">
        <f t="shared" si="1715"/>
        <v>1305000</v>
      </c>
      <c r="C3239" s="237" t="str">
        <f t="shared" si="1683"/>
        <v>-1.89365309462212E-08+0.00079188292404971i</v>
      </c>
      <c r="D3239" s="208" t="str">
        <f t="shared" si="1684"/>
        <v>-2.51366134736586+0.00607110241771445i</v>
      </c>
      <c r="E3239" t="str">
        <f t="shared" si="1685"/>
        <v>20500</v>
      </c>
      <c r="F3239" t="str">
        <f t="shared" si="1686"/>
        <v>0.327868852459016</v>
      </c>
      <c r="G3239" t="str">
        <f t="shared" si="1681"/>
        <v>0.327868852459016</v>
      </c>
      <c r="H3239" t="str">
        <f t="shared" si="1687"/>
        <v>3.85017739131313+0.121124089023392i</v>
      </c>
      <c r="I3239" t="str">
        <f t="shared" si="1688"/>
        <v>5124.72301616835i</v>
      </c>
      <c r="J3239" t="str">
        <f t="shared" si="1682"/>
        <v>-35548.3071193744+1121.12540480112i</v>
      </c>
      <c r="K3239" t="str">
        <f t="shared" si="1689"/>
        <v>0.00454208217779581-0.144018975510028i</v>
      </c>
      <c r="L3239" t="str">
        <f t="shared" si="1690"/>
        <v>0.000950182781143661-0.0255411004993654i</v>
      </c>
      <c r="M3239" t="str">
        <f t="shared" si="1691"/>
        <v>0.00549226495893947-0.169560076009393i</v>
      </c>
      <c r="N3239" t="str">
        <f t="shared" si="1692"/>
        <v>-16.2776499254492i</v>
      </c>
      <c r="O3239" t="str">
        <f t="shared" si="1693"/>
        <v>-0.842070023484205+0.539368218890686i</v>
      </c>
      <c r="P3239" t="str">
        <f t="shared" si="1694"/>
        <v>1.8420700234842-0.539368218890686i</v>
      </c>
      <c r="Q3239" t="str">
        <f t="shared" si="1695"/>
        <v>-1.8420700234842+16.8170181443399i</v>
      </c>
      <c r="R3239" t="str">
        <f t="shared" si="1696"/>
        <v>-0.043548411472751-0.104765945128797i</v>
      </c>
      <c r="S3239" t="str">
        <f t="shared" si="1697"/>
        <v>1.76273520797943i</v>
      </c>
      <c r="T3239" t="str">
        <f t="shared" si="1698"/>
        <v>0.184674620075772-0.0767643181545935i</v>
      </c>
      <c r="U3239" t="str">
        <f t="shared" si="1699"/>
        <v>0.00005-0.00010889090249856i</v>
      </c>
      <c r="V3239" t="str">
        <f t="shared" si="1700"/>
        <v>0.00002-0.00121957810798387i</v>
      </c>
      <c r="W3239" t="str">
        <f t="shared" si="1701"/>
        <v>0.0000421960900068353-0.000101436078736524i</v>
      </c>
      <c r="X3239" t="str">
        <f t="shared" si="1702"/>
        <v>0.0000422604799299169-0.000101371198391213i</v>
      </c>
      <c r="Y3239" t="str">
        <f t="shared" si="1703"/>
        <v>0.009+6.55964546069549i</v>
      </c>
      <c r="Z3239" t="str">
        <f t="shared" si="1704"/>
        <v>-0.000185341082631292-0.0000775666196558479i</v>
      </c>
      <c r="AA3239" t="str">
        <f t="shared" si="1705"/>
        <v>0.00252179699794733-1.82939195674721i</v>
      </c>
      <c r="AB3239" t="str">
        <f t="shared" si="1706"/>
        <v>0.617257063503612-0.256577311958297i</v>
      </c>
      <c r="AC3239" t="str">
        <f t="shared" si="1707"/>
        <v>0.959884870822604-0.106071345184735i</v>
      </c>
      <c r="AD3239" t="str">
        <f t="shared" si="1708"/>
        <v>0.664476967102685-0.193872569377994i</v>
      </c>
      <c r="AE3239" t="str">
        <f t="shared" si="1709"/>
        <v>-0.000138192920317014-0.0000156086802762979i</v>
      </c>
      <c r="AF3239" t="str">
        <f t="shared" si="1710"/>
        <v>-6.36383873867899-0.115052986605678i</v>
      </c>
      <c r="AG3239" t="str">
        <f t="shared" si="1711"/>
        <v>0.99872216446022-0.00440220136929604i</v>
      </c>
      <c r="AH3239" t="str">
        <f t="shared" si="1712"/>
        <v>0.000878238920364614+0.000119249197853097i</v>
      </c>
      <c r="AI3239">
        <f t="shared" si="1713"/>
        <v>-61.048405567271402</v>
      </c>
      <c r="AJ3239">
        <f t="shared" si="1714"/>
        <v>7.7324568367185575</v>
      </c>
      <c r="AK3239"/>
      <c r="AL3239"/>
      <c r="AM3239"/>
      <c r="AN3239"/>
    </row>
    <row r="3240" spans="1:40" x14ac:dyDescent="0.35">
      <c r="A3240"/>
      <c r="B3240">
        <f t="shared" si="1715"/>
        <v>1306000</v>
      </c>
      <c r="C3240" s="237" t="str">
        <f t="shared" si="1683"/>
        <v>-1.89075427668721E-08+0.000791276581842095i</v>
      </c>
      <c r="D3240" s="208" t="str">
        <f t="shared" si="1684"/>
        <v>-2.51366134714362+0.00606645379412273i</v>
      </c>
      <c r="E3240" t="str">
        <f t="shared" si="1685"/>
        <v>20500</v>
      </c>
      <c r="F3240" t="str">
        <f t="shared" si="1686"/>
        <v>0.327868852459016</v>
      </c>
      <c r="G3240" t="str">
        <f t="shared" si="1681"/>
        <v>0.327868852459016</v>
      </c>
      <c r="H3240" t="str">
        <f t="shared" si="1687"/>
        <v>3.85018366520781+0.121031557076997i</v>
      </c>
      <c r="I3240" t="str">
        <f t="shared" si="1688"/>
        <v>5128.65000698534i</v>
      </c>
      <c r="J3240" t="str">
        <f t="shared" si="1682"/>
        <v>-35602.8096903224+1121.98450472817i</v>
      </c>
      <c r="K3240" t="str">
        <f t="shared" si="1689"/>
        <v>0.00453513563356384-0.143908913359451i</v>
      </c>
      <c r="L3240" t="str">
        <f t="shared" si="1690"/>
        <v>0.000948730241660865-0.0255215977570058i</v>
      </c>
      <c r="M3240" t="str">
        <f t="shared" si="1691"/>
        <v>0.00548386587522471-0.169430511116457i</v>
      </c>
      <c r="N3240" t="str">
        <f t="shared" si="1692"/>
        <v>-16.2901232204113i</v>
      </c>
      <c r="O3240" t="str">
        <f t="shared" si="1693"/>
        <v>-0.835276993970482+0.549829376573893i</v>
      </c>
      <c r="P3240" t="str">
        <f t="shared" si="1694"/>
        <v>1.83527699397048-0.549829376573893i</v>
      </c>
      <c r="Q3240" t="str">
        <f t="shared" si="1695"/>
        <v>-1.83527699397048+16.8399525969852i</v>
      </c>
      <c r="R3240" t="str">
        <f t="shared" si="1696"/>
        <v>-0.0440050304452073-0.104187678906503i</v>
      </c>
      <c r="S3240" t="str">
        <f t="shared" si="1697"/>
        <v>1.76408596292807i</v>
      </c>
      <c r="T3240" t="str">
        <f t="shared" si="1698"/>
        <v>0.183796021869019-0.0776286565066126i</v>
      </c>
      <c r="U3240" t="str">
        <f t="shared" si="1699"/>
        <v>0.00005-0.000108807525084702i</v>
      </c>
      <c r="V3240" t="str">
        <f t="shared" si="1700"/>
        <v>0.00002-0.00121864428094866i</v>
      </c>
      <c r="W3240" t="str">
        <f t="shared" si="1701"/>
        <v>0.0000421959715285455-0.000101360656231814i</v>
      </c>
      <c r="X3240" t="str">
        <f t="shared" si="1702"/>
        <v>0.0000422602457642086-0.000101295824398742i</v>
      </c>
      <c r="Y3240" t="str">
        <f t="shared" si="1703"/>
        <v>0.009+6.56467200894123i</v>
      </c>
      <c r="Z3240" t="str">
        <f t="shared" si="1704"/>
        <v>-0.000185061462923749-0.0000775064121196963i</v>
      </c>
      <c r="AA3240" t="str">
        <f t="shared" si="1705"/>
        <v>0.00251793643745968-1.82799115990723i</v>
      </c>
      <c r="AB3240" t="str">
        <f t="shared" si="1706"/>
        <v>0.61432043393926-0.259466279336825i</v>
      </c>
      <c r="AC3240" t="str">
        <f t="shared" si="1707"/>
        <v>0.959407346538609-0.105507503386639i</v>
      </c>
      <c r="AD3240" t="str">
        <f t="shared" si="1708"/>
        <v>0.662046969917099-0.197638007568198i</v>
      </c>
      <c r="AE3240" t="str">
        <f t="shared" si="1709"/>
        <v>-0.000137837593642191-0.0000147377064830851i</v>
      </c>
      <c r="AF3240" t="str">
        <f t="shared" si="1710"/>
        <v>-6.36384501235143-0.114965103282874i</v>
      </c>
      <c r="AG3240" t="str">
        <f t="shared" si="1711"/>
        <v>0.998698198990603-0.00438278340718088i</v>
      </c>
      <c r="AH3240" t="str">
        <f t="shared" si="1712"/>
        <v>0.000876125317677094+0.000113622774833112i</v>
      </c>
      <c r="AI3240">
        <f t="shared" si="1713"/>
        <v>-61.076239169297502</v>
      </c>
      <c r="AJ3240">
        <f t="shared" si="1714"/>
        <v>7.3893215975275082</v>
      </c>
      <c r="AK3240"/>
      <c r="AL3240"/>
      <c r="AM3240"/>
      <c r="AN3240"/>
    </row>
    <row r="3241" spans="1:40" x14ac:dyDescent="0.35">
      <c r="A3241"/>
      <c r="B3241">
        <f t="shared" si="1715"/>
        <v>1307000</v>
      </c>
      <c r="C3241" s="237" t="str">
        <f t="shared" si="1683"/>
        <v>-1.88786210995849E-08+0.000790671167472593i</v>
      </c>
      <c r="D3241" s="208" t="str">
        <f t="shared" si="1684"/>
        <v>-2.51366134692188+0.00606181228395655i</v>
      </c>
      <c r="E3241" t="str">
        <f t="shared" si="1685"/>
        <v>20500</v>
      </c>
      <c r="F3241" t="str">
        <f t="shared" si="1686"/>
        <v>0.327868852459016</v>
      </c>
      <c r="G3241" t="str">
        <f t="shared" si="1681"/>
        <v>0.327868852459016</v>
      </c>
      <c r="H3241" t="str">
        <f t="shared" si="1687"/>
        <v>3.85018992472926+0.120939166238832i</v>
      </c>
      <c r="I3241" t="str">
        <f t="shared" si="1688"/>
        <v>5132.57699780233i</v>
      </c>
      <c r="J3241" t="str">
        <f t="shared" si="1682"/>
        <v>-35657.354009697+1122.84360465522i</v>
      </c>
      <c r="K3241" t="str">
        <f t="shared" si="1689"/>
        <v>0.00452820500799337-0.1437990191413i</v>
      </c>
      <c r="L3241" t="str">
        <f t="shared" si="1690"/>
        <v>0.000947281028838818-0.0255021247345999i</v>
      </c>
      <c r="M3241" t="str">
        <f t="shared" si="1691"/>
        <v>0.00547548603683219-0.1693011438759i</v>
      </c>
      <c r="N3241" t="str">
        <f t="shared" si="1692"/>
        <v>-16.3025965153733i</v>
      </c>
      <c r="O3241" t="str">
        <f t="shared" si="1693"/>
        <v>-0.828354011168307+0.560204991214267i</v>
      </c>
      <c r="P3241" t="str">
        <f t="shared" si="1694"/>
        <v>1.82835401116831-0.560204991214267i</v>
      </c>
      <c r="Q3241" t="str">
        <f t="shared" si="1695"/>
        <v>-1.82835401116831+16.8628015065876i</v>
      </c>
      <c r="R3241" t="str">
        <f t="shared" si="1696"/>
        <v>-0.0444547772398219-0.10360526038356i</v>
      </c>
      <c r="S3241" t="str">
        <f t="shared" si="1697"/>
        <v>1.76543671787672i</v>
      </c>
      <c r="T3241" t="str">
        <f t="shared" si="1698"/>
        <v>0.182908530846315-0.0784820960242119i</v>
      </c>
      <c r="U3241" t="str">
        <f t="shared" si="1699"/>
        <v>0.0000499999999999999-0.000108724275256787i</v>
      </c>
      <c r="V3241" t="str">
        <f t="shared" si="1700"/>
        <v>0.00002-0.00121771188287602i</v>
      </c>
      <c r="W3241" t="str">
        <f t="shared" si="1701"/>
        <v>0.0000421958529605095-0.000101285350840879i</v>
      </c>
      <c r="X3241" t="str">
        <f t="shared" si="1702"/>
        <v>0.0000422600117744714-0.000101220567444669i</v>
      </c>
      <c r="Y3241" t="str">
        <f t="shared" si="1703"/>
        <v>0.009+6.56969855718698i</v>
      </c>
      <c r="Z3241" t="str">
        <f t="shared" si="1704"/>
        <v>-0.000184782484766092-0.0000774462979230837i</v>
      </c>
      <c r="AA3241" t="str">
        <f t="shared" si="1705"/>
        <v>0.00251408473528806-1.82659250668274i</v>
      </c>
      <c r="AB3241" t="str">
        <f t="shared" si="1706"/>
        <v>0.611354080997338-0.262318818414989i</v>
      </c>
      <c r="AC3241" t="str">
        <f t="shared" si="1707"/>
        <v>0.958936584716229-0.104939268253479i</v>
      </c>
      <c r="AD3241" t="str">
        <f t="shared" si="1708"/>
        <v>0.659570229543439-0.201373067043912i</v>
      </c>
      <c r="AE3241" t="str">
        <f t="shared" si="1709"/>
        <v>-0.000137472624436746-0.000013871056805075i</v>
      </c>
      <c r="AF3241" t="str">
        <f t="shared" si="1710"/>
        <v>-6.36385127165114-0.114877353954875i</v>
      </c>
      <c r="AG3241" t="str">
        <f t="shared" si="1711"/>
        <v>0.998674470682092-0.00436308575448583i</v>
      </c>
      <c r="AH3241" t="str">
        <f t="shared" si="1712"/>
        <v>0.000873949000722126+0.000108022134766461i</v>
      </c>
      <c r="AI3241">
        <f t="shared" si="1713"/>
        <v>-61.104430424103235</v>
      </c>
      <c r="AJ3241">
        <f t="shared" si="1714"/>
        <v>7.0461543773199153</v>
      </c>
      <c r="AK3241"/>
      <c r="AL3241"/>
      <c r="AM3241"/>
      <c r="AN3241"/>
    </row>
    <row r="3242" spans="1:40" x14ac:dyDescent="0.35">
      <c r="A3242"/>
      <c r="B3242">
        <f t="shared" si="1715"/>
        <v>1308000</v>
      </c>
      <c r="C3242" s="237" t="str">
        <f t="shared" si="1683"/>
        <v>-1.88497657410366E-08+0.000790066678813134i</v>
      </c>
      <c r="D3242" s="208" t="str">
        <f t="shared" si="1684"/>
        <v>-2.51366134670066+0.0060571778709007i</v>
      </c>
      <c r="E3242" t="str">
        <f t="shared" si="1685"/>
        <v>20500</v>
      </c>
      <c r="F3242" t="str">
        <f t="shared" si="1686"/>
        <v>0.327868852459016</v>
      </c>
      <c r="G3242" t="str">
        <f t="shared" si="1681"/>
        <v>0.327868852459016</v>
      </c>
      <c r="H3242" t="str">
        <f t="shared" si="1687"/>
        <v>3.85019616992135+0.120846916186736i</v>
      </c>
      <c r="I3242" t="str">
        <f t="shared" si="1688"/>
        <v>5136.50398861931i</v>
      </c>
      <c r="J3242" t="str">
        <f t="shared" si="1682"/>
        <v>-35711.9400774982+1123.70270458227i</v>
      </c>
      <c r="K3242" t="str">
        <f t="shared" si="1689"/>
        <v>0.00452129025249784-0.143689292471894i</v>
      </c>
      <c r="L3242" t="str">
        <f t="shared" si="1690"/>
        <v>0.000945835132531483-0.0254826813643593i</v>
      </c>
      <c r="M3242" t="str">
        <f t="shared" si="1691"/>
        <v>0.00546712538502932-0.169171973836253i</v>
      </c>
      <c r="N3242" t="str">
        <f t="shared" si="1692"/>
        <v>-16.3150698103353i</v>
      </c>
      <c r="O3242" t="str">
        <f t="shared" si="1693"/>
        <v>-0.821302152162698+0.570493448562664i</v>
      </c>
      <c r="P3242" t="str">
        <f t="shared" si="1694"/>
        <v>1.8213021521627-0.570493448562664i</v>
      </c>
      <c r="Q3242" t="str">
        <f t="shared" si="1695"/>
        <v>-1.8213021521627+16.885563258898i</v>
      </c>
      <c r="R3242" t="str">
        <f t="shared" si="1696"/>
        <v>-0.0448976293746924-0.103018772692638i</v>
      </c>
      <c r="S3242" t="str">
        <f t="shared" si="1697"/>
        <v>1.76678747282536i</v>
      </c>
      <c r="T3242" t="str">
        <f t="shared" si="1698"/>
        <v>0.182012277059196-0.0793245691387624i</v>
      </c>
      <c r="U3242" t="str">
        <f t="shared" si="1699"/>
        <v>0.0000499999999999999-0.000108641152722187i</v>
      </c>
      <c r="V3242" t="str">
        <f t="shared" si="1700"/>
        <v>0.00002-0.0012167809104885i</v>
      </c>
      <c r="W3242" t="str">
        <f t="shared" si="1701"/>
        <v>0.0000421957343027297-0.000101210162295065i</v>
      </c>
      <c r="X3242" t="str">
        <f t="shared" si="1702"/>
        <v>0.0000422597779598959-0.000101145427260516i</v>
      </c>
      <c r="Y3242" t="str">
        <f t="shared" si="1703"/>
        <v>0.009+6.57472510543272i</v>
      </c>
      <c r="Z3242" t="str">
        <f t="shared" si="1704"/>
        <v>-0.000184504146197082-0.0000773862768477413i</v>
      </c>
      <c r="AA3242" t="str">
        <f t="shared" si="1705"/>
        <v>0.00251024186435152-1.82519599215694i</v>
      </c>
      <c r="AB3242" t="str">
        <f t="shared" si="1706"/>
        <v>0.608358439362532-0.26513470335118i</v>
      </c>
      <c r="AC3242" t="str">
        <f t="shared" si="1707"/>
        <v>0.958472610768627-0.104366722654045i</v>
      </c>
      <c r="AD3242" t="str">
        <f t="shared" si="1708"/>
        <v>0.657047122880543-0.205077167879884i</v>
      </c>
      <c r="AE3242" t="str">
        <f t="shared" si="1709"/>
        <v>-0.000137098076907027-0.0000130088427890519i</v>
      </c>
      <c r="AF3242" t="str">
        <f t="shared" si="1710"/>
        <v>-6.36385751662201-0.114789738315835i</v>
      </c>
      <c r="AG3242" t="str">
        <f t="shared" si="1711"/>
        <v>0.998650982826717-0.00434311153844802i</v>
      </c>
      <c r="AH3242" t="str">
        <f t="shared" si="1712"/>
        <v>0.000871710354667552+0.000102448013766905i</v>
      </c>
      <c r="AI3242">
        <f t="shared" si="1713"/>
        <v>-61.132980797340736</v>
      </c>
      <c r="AJ3242">
        <f t="shared" si="1714"/>
        <v>6.702955217595135</v>
      </c>
      <c r="AK3242"/>
      <c r="AL3242"/>
      <c r="AM3242"/>
      <c r="AN3242"/>
    </row>
    <row r="3243" spans="1:40" x14ac:dyDescent="0.35">
      <c r="A3243"/>
      <c r="B3243">
        <f t="shared" si="1715"/>
        <v>1309000</v>
      </c>
      <c r="C3243" s="237" t="str">
        <f t="shared" si="1683"/>
        <v>-1.88209764886806E-08+0.000789463113742153i</v>
      </c>
      <c r="D3243" s="208" t="str">
        <f t="shared" si="1684"/>
        <v>-2.51366134647994+0.00605255053868984i</v>
      </c>
      <c r="E3243" t="str">
        <f t="shared" si="1685"/>
        <v>20500</v>
      </c>
      <c r="F3243" t="str">
        <f t="shared" si="1686"/>
        <v>0.327868852459016</v>
      </c>
      <c r="G3243" t="str">
        <f t="shared" si="1681"/>
        <v>0.327868852459016</v>
      </c>
      <c r="H3243" t="str">
        <f t="shared" si="1687"/>
        <v>3.85020240082776+0.120754806599529i</v>
      </c>
      <c r="I3243" t="str">
        <f t="shared" si="1688"/>
        <v>5140.4309794363i</v>
      </c>
      <c r="J3243" t="str">
        <f t="shared" si="1682"/>
        <v>-35766.567893726+1124.56180450932i</v>
      </c>
      <c r="K3243" t="str">
        <f t="shared" si="1689"/>
        <v>0.00451439131867588-0.143579732968718i</v>
      </c>
      <c r="L3243" t="str">
        <f t="shared" si="1690"/>
        <v>0.000944392542631434-0.0254632675787011i</v>
      </c>
      <c r="M3243" t="str">
        <f t="shared" si="1691"/>
        <v>0.00545878386130731-0.169043000547419i</v>
      </c>
      <c r="N3243" t="str">
        <f t="shared" si="1692"/>
        <v>-16.3275431052974i</v>
      </c>
      <c r="O3243" t="str">
        <f t="shared" si="1693"/>
        <v>-0.814122514089366+0.580693147929963i</v>
      </c>
      <c r="P3243" t="str">
        <f t="shared" si="1694"/>
        <v>1.81412251408937-0.580693147929963i</v>
      </c>
      <c r="Q3243" t="str">
        <f t="shared" si="1695"/>
        <v>-1.81412251408937+16.9082362532274i</v>
      </c>
      <c r="R3243" t="str">
        <f t="shared" si="1696"/>
        <v>-0.0453335652007212-0.102428298663276i</v>
      </c>
      <c r="S3243" t="str">
        <f t="shared" si="1697"/>
        <v>1.76813822777401i</v>
      </c>
      <c r="T3243" t="str">
        <f t="shared" si="1698"/>
        <v>0.181107390472392-0.0801560096326807i</v>
      </c>
      <c r="U3243" t="str">
        <f t="shared" si="1699"/>
        <v>0.0000499999999999999-0.000108558157189168i</v>
      </c>
      <c r="V3243" t="str">
        <f t="shared" si="1700"/>
        <v>0.00002-0.00121585136051868i</v>
      </c>
      <c r="W3243" t="str">
        <f t="shared" si="1701"/>
        <v>0.0000421956155552083-0.000101135090326542i</v>
      </c>
      <c r="X3243" t="str">
        <f t="shared" si="1702"/>
        <v>0.0000422595443196752-0.000101070403578623i</v>
      </c>
      <c r="Y3243" t="str">
        <f t="shared" si="1703"/>
        <v>0.009+6.57975165367846i</v>
      </c>
      <c r="Z3243" t="str">
        <f t="shared" si="1704"/>
        <v>-0.000184226445262966-0.0000773263486760816i</v>
      </c>
      <c r="AA3243" t="str">
        <f t="shared" si="1705"/>
        <v>0.00250640779767253-1.82380161142804i</v>
      </c>
      <c r="AB3243" t="str">
        <f t="shared" si="1706"/>
        <v>0.605333943429386-0.267913712819527i</v>
      </c>
      <c r="AC3243" t="str">
        <f t="shared" si="1707"/>
        <v>0.958015449258282-0.103789949182267i</v>
      </c>
      <c r="AD3243" t="str">
        <f t="shared" si="1708"/>
        <v>0.654478034020501-0.208749734758936i</v>
      </c>
      <c r="AE3243" t="str">
        <f t="shared" si="1709"/>
        <v>-0.000136714016486301-0.0000121511750752799i</v>
      </c>
      <c r="AF3243" t="str">
        <f t="shared" si="1710"/>
        <v>-6.3638637473077-0.114702256060839i</v>
      </c>
      <c r="AG3243" t="str">
        <f t="shared" si="1711"/>
        <v>0.998627738676078-0.00432286392429478i</v>
      </c>
      <c r="AH3243" t="str">
        <f t="shared" si="1712"/>
        <v>0.000869409773024062+0.000096901142508223i</v>
      </c>
      <c r="AI3243">
        <f t="shared" si="1713"/>
        <v>-61.161891791329111</v>
      </c>
      <c r="AJ3243">
        <f t="shared" si="1714"/>
        <v>6.3597241644442208</v>
      </c>
      <c r="AK3243"/>
      <c r="AL3243"/>
      <c r="AM3243"/>
      <c r="AN3243"/>
    </row>
    <row r="3244" spans="1:40" x14ac:dyDescent="0.35">
      <c r="A3244"/>
      <c r="B3244">
        <f t="shared" si="1715"/>
        <v>1310000</v>
      </c>
      <c r="C3244" s="237" t="str">
        <f t="shared" si="1683"/>
        <v>-1.87922531407429E-08+0.000788860470144561i</v>
      </c>
      <c r="D3244" s="208" t="str">
        <f t="shared" si="1684"/>
        <v>-2.51366134625973+0.0060479302711083i</v>
      </c>
      <c r="E3244" t="str">
        <f t="shared" si="1685"/>
        <v>20500</v>
      </c>
      <c r="F3244" t="str">
        <f t="shared" si="1686"/>
        <v>0.327868852459016</v>
      </c>
      <c r="G3244" t="str">
        <f t="shared" si="1681"/>
        <v>0.327868852459016</v>
      </c>
      <c r="H3244" t="str">
        <f t="shared" si="1687"/>
        <v>3.85020861749201+0.120662837157003i</v>
      </c>
      <c r="I3244" t="str">
        <f t="shared" si="1688"/>
        <v>5144.35797025329i</v>
      </c>
      <c r="J3244" t="str">
        <f t="shared" si="1682"/>
        <v>-35821.2374583805+1125.42090443637i</v>
      </c>
      <c r="K3244" t="str">
        <f t="shared" si="1689"/>
        <v>0.00450750815831038-0.143470340250422i</v>
      </c>
      <c r="L3244" t="str">
        <f t="shared" si="1690"/>
        <v>0.000942953249069731-0.0254438833102478i</v>
      </c>
      <c r="M3244" t="str">
        <f t="shared" si="1691"/>
        <v>0.00545046140738011-0.16891422356067i</v>
      </c>
      <c r="N3244" t="str">
        <f t="shared" si="1692"/>
        <v>-16.3400164002594i</v>
      </c>
      <c r="O3244" t="str">
        <f t="shared" si="1693"/>
        <v>-0.806816213964203+0.590802502435855i</v>
      </c>
      <c r="P3244" t="str">
        <f t="shared" si="1694"/>
        <v>1.8068162139642-0.590802502435855i</v>
      </c>
      <c r="Q3244" t="str">
        <f t="shared" si="1695"/>
        <v>-1.8068162139642+16.9308189026953i</v>
      </c>
      <c r="R3244" t="str">
        <f t="shared" si="1696"/>
        <v>-0.0457625638875628-0.101833920819099i</v>
      </c>
      <c r="S3244" t="str">
        <f t="shared" si="1697"/>
        <v>1.76948898272265i</v>
      </c>
      <c r="T3244" t="str">
        <f t="shared" si="1698"/>
        <v>0.180194000956846-0.0809763526201838i</v>
      </c>
      <c r="U3244" t="str">
        <f t="shared" si="1699"/>
        <v>0.0000499999999999999-0.000108475288366886i</v>
      </c>
      <c r="V3244" t="str">
        <f t="shared" si="1700"/>
        <v>0.00002-0.00121492322970912i</v>
      </c>
      <c r="W3244" t="str">
        <f t="shared" si="1701"/>
        <v>0.0000421954967179477-0.000101060134668293i</v>
      </c>
      <c r="X3244" t="str">
        <f t="shared" si="1702"/>
        <v>0.0000422593108530053-0.000100995496132146i</v>
      </c>
      <c r="Y3244" t="str">
        <f t="shared" si="1703"/>
        <v>0.009+6.58477820192421i</v>
      </c>
      <c r="Z3244" t="str">
        <f t="shared" si="1704"/>
        <v>-0.000183949380017443-0.0000772665131911974i</v>
      </c>
      <c r="AA3244" t="str">
        <f t="shared" si="1705"/>
        <v>0.00250258250837647-1.82240935960922i</v>
      </c>
      <c r="AB3244" t="str">
        <f t="shared" si="1706"/>
        <v>0.602281027278971-0.270655629945574i</v>
      </c>
      <c r="AC3244" t="str">
        <f t="shared" si="1707"/>
        <v>0.957565123911001-0.103209030153859i</v>
      </c>
      <c r="AD3244" t="str">
        <f t="shared" si="1708"/>
        <v>0.651863354194025-0.212390197061176i</v>
      </c>
      <c r="AE3244" t="str">
        <f t="shared" si="1709"/>
        <v>-0.00013632050982299-0.000011298163384505i</v>
      </c>
      <c r="AF3244" t="str">
        <f t="shared" si="1710"/>
        <v>-6.36386996375174-0.114614906885895i</v>
      </c>
      <c r="AG3244" t="str">
        <f t="shared" si="1711"/>
        <v>0.998604741440909-0.00430234611473887i</v>
      </c>
      <c r="AH3244" t="str">
        <f t="shared" si="1712"/>
        <v>0.000867047657575331+0.0000913822461301355i</v>
      </c>
      <c r="AI3244">
        <f t="shared" si="1713"/>
        <v>-61.191164945555194</v>
      </c>
      <c r="AJ3244">
        <f t="shared" si="1714"/>
        <v>6.0164612685397456</v>
      </c>
      <c r="AK3244"/>
      <c r="AL3244"/>
      <c r="AM3244"/>
      <c r="AN3244"/>
    </row>
    <row r="3245" spans="1:40" x14ac:dyDescent="0.35">
      <c r="A3245"/>
      <c r="B3245">
        <f t="shared" si="1715"/>
        <v>1311000</v>
      </c>
      <c r="C3245" s="237" t="str">
        <f t="shared" si="1683"/>
        <v>-1.87635954962189E-08+0.000788258745911723i</v>
      </c>
      <c r="D3245" s="208" t="str">
        <f t="shared" si="1684"/>
        <v>-2.51366134604002+0.00604331705198988i</v>
      </c>
      <c r="E3245" t="str">
        <f t="shared" si="1685"/>
        <v>20500</v>
      </c>
      <c r="F3245" t="str">
        <f t="shared" si="1686"/>
        <v>0.327868852459016</v>
      </c>
      <c r="G3245" t="str">
        <f t="shared" si="1681"/>
        <v>0.327868852459016</v>
      </c>
      <c r="H3245" t="str">
        <f t="shared" si="1687"/>
        <v>3.85021481995744+0.120571007539923i</v>
      </c>
      <c r="I3245" t="str">
        <f t="shared" si="1688"/>
        <v>5148.28496107027i</v>
      </c>
      <c r="J3245" t="str">
        <f t="shared" si="1682"/>
        <v>-35875.9487714615+1126.28000436342i</v>
      </c>
      <c r="K3245" t="str">
        <f t="shared" si="1689"/>
        <v>0.00450064072336782-0.143361113936812i</v>
      </c>
      <c r="L3245" t="str">
        <f t="shared" si="1690"/>
        <v>0.000941517241815688-0.0254245284918255i</v>
      </c>
      <c r="M3245" t="str">
        <f t="shared" si="1691"/>
        <v>0.00544215796518351-0.168785642428638i</v>
      </c>
      <c r="N3245" t="str">
        <f t="shared" si="1692"/>
        <v>-16.3524896952214i</v>
      </c>
      <c r="O3245" t="str">
        <f t="shared" si="1693"/>
        <v>-0.799384388509143+0.600819939256233i</v>
      </c>
      <c r="P3245" t="str">
        <f t="shared" si="1694"/>
        <v>1.79938438850914-0.600819939256233i</v>
      </c>
      <c r="Q3245" t="str">
        <f t="shared" si="1695"/>
        <v>-1.79938438850914+16.9533096344776i</v>
      </c>
      <c r="R3245" t="str">
        <f t="shared" si="1696"/>
        <v>-0.046184605409795-0.101235721375308i</v>
      </c>
      <c r="S3245" t="str">
        <f t="shared" si="1697"/>
        <v>1.77083973767129i</v>
      </c>
      <c r="T3245" t="str">
        <f t="shared" si="1698"/>
        <v>0.179272238283214-0.0817855345283334i</v>
      </c>
      <c r="U3245" t="str">
        <f t="shared" si="1699"/>
        <v>0.0000499999999999999-0.000108392545965386i</v>
      </c>
      <c r="V3245" t="str">
        <f t="shared" si="1700"/>
        <v>0.00002-0.00121399651481232i</v>
      </c>
      <c r="W3245" t="str">
        <f t="shared" si="1701"/>
        <v>0.0000421953777909501-0.000100985295054121i</v>
      </c>
      <c r="X3245" t="str">
        <f t="shared" si="1702"/>
        <v>0.0000422590775590861-0.000100920704655062i</v>
      </c>
      <c r="Y3245" t="str">
        <f t="shared" si="1703"/>
        <v>0.009+6.58980475016995i</v>
      </c>
      <c r="Z3245" t="str">
        <f t="shared" si="1704"/>
        <v>-0.000183672948521645-0.0000772067701768607i</v>
      </c>
      <c r="AA3245" t="str">
        <f t="shared" si="1705"/>
        <v>0.0024987659696912-1.82101923182858i</v>
      </c>
      <c r="AB3245" t="str">
        <f t="shared" si="1706"/>
        <v>0.599200124657161-0.27336024224292i</v>
      </c>
      <c r="AC3245" t="str">
        <f t="shared" si="1707"/>
        <v>0.957121657629723-0.102624047603266i</v>
      </c>
      <c r="AD3245" t="str">
        <f t="shared" si="1708"/>
        <v>0.649203481714602-0.215997988952846i</v>
      </c>
      <c r="AE3245" t="str">
        <f t="shared" si="1709"/>
        <v>-0.000135917624768785-0.0000104499165050422i</v>
      </c>
      <c r="AF3245" t="str">
        <f t="shared" si="1710"/>
        <v>-6.36387616599746-0.114527690487933i</v>
      </c>
      <c r="AG3245" t="str">
        <f t="shared" si="1711"/>
        <v>0.998581994290646-0.00428156134946799i</v>
      </c>
      <c r="AH3245" t="str">
        <f t="shared" si="1712"/>
        <v>0.000864624418307113+0.0000858920441446912i</v>
      </c>
      <c r="AI3245">
        <f t="shared" si="1713"/>
        <v>-61.220801837190123</v>
      </c>
      <c r="AJ3245">
        <f t="shared" si="1714"/>
        <v>5.6731665851025017</v>
      </c>
      <c r="AK3245"/>
      <c r="AL3245"/>
      <c r="AM3245"/>
      <c r="AN3245"/>
    </row>
    <row r="3246" spans="1:40" x14ac:dyDescent="0.35">
      <c r="A3246"/>
      <c r="B3246">
        <f t="shared" si="1715"/>
        <v>1312000</v>
      </c>
      <c r="C3246" s="237" t="str">
        <f t="shared" si="1683"/>
        <v>-1.87350033548696E-08+0.000787657938941434i</v>
      </c>
      <c r="D3246" s="208" t="str">
        <f t="shared" si="1684"/>
        <v>-2.51366134582081+0.00603871086521766i</v>
      </c>
      <c r="E3246" t="str">
        <f t="shared" si="1685"/>
        <v>20500</v>
      </c>
      <c r="F3246" t="str">
        <f t="shared" si="1686"/>
        <v>0.327868852459016</v>
      </c>
      <c r="G3246" t="str">
        <f t="shared" si="1681"/>
        <v>0.327868852459016</v>
      </c>
      <c r="H3246" t="str">
        <f t="shared" si="1687"/>
        <v>3.85022100826726+0.120479317430023i</v>
      </c>
      <c r="I3246" t="str">
        <f t="shared" si="1688"/>
        <v>5152.21195188726i</v>
      </c>
      <c r="J3246" t="str">
        <f t="shared" si="1682"/>
        <v>-35930.7018329692+1127.13910429047i</v>
      </c>
      <c r="K3246" t="str">
        <f t="shared" si="1689"/>
        <v>0.00449378896599721-0.143252053648848i</v>
      </c>
      <c r="L3246" t="str">
        <f t="shared" si="1690"/>
        <v>0.000940084510876747-0.0254052030564641i</v>
      </c>
      <c r="M3246" t="str">
        <f t="shared" si="1691"/>
        <v>0.00543387347687396-0.168657256705312i</v>
      </c>
      <c r="N3246" t="str">
        <f t="shared" si="1692"/>
        <v>-16.3649629901835i</v>
      </c>
      <c r="O3246" t="str">
        <f t="shared" si="1693"/>
        <v>-0.79182819397548+0.610743899867637i</v>
      </c>
      <c r="P3246" t="str">
        <f t="shared" si="1694"/>
        <v>1.79182819397548-0.610743899867637i</v>
      </c>
      <c r="Q3246" t="str">
        <f t="shared" si="1695"/>
        <v>-1.79182819397548+16.9757068900511i</v>
      </c>
      <c r="R3246" t="str">
        <f t="shared" si="1696"/>
        <v>-0.0465996705332489-0.100633782236499i</v>
      </c>
      <c r="S3246" t="str">
        <f t="shared" si="1697"/>
        <v>1.77219049261994i</v>
      </c>
      <c r="T3246" t="str">
        <f t="shared" si="1698"/>
        <v>0.178342232115909-0.0825834930782453i</v>
      </c>
      <c r="U3246" t="str">
        <f t="shared" si="1699"/>
        <v>0.0000500000000000001-0.000108309929695595i</v>
      </c>
      <c r="V3246" t="str">
        <f t="shared" si="1700"/>
        <v>0.00002-0.00121307121259067i</v>
      </c>
      <c r="W3246" t="str">
        <f t="shared" si="1701"/>
        <v>0.0000421952587742183-0.000100910571218637i</v>
      </c>
      <c r="X3246" t="str">
        <f t="shared" si="1702"/>
        <v>0.0000422588444371207-0.000100846028882151i</v>
      </c>
      <c r="Y3246" t="str">
        <f t="shared" si="1703"/>
        <v>0.009+6.59483129841569i</v>
      </c>
      <c r="Z3246" t="str">
        <f t="shared" si="1704"/>
        <v>-0.000183397148844074-0.0000771471194175181i</v>
      </c>
      <c r="AA3246" t="str">
        <f t="shared" si="1705"/>
        <v>0.00249495815494656-1.81963122322906i</v>
      </c>
      <c r="AB3246" t="str">
        <f t="shared" si="1706"/>
        <v>0.596091668954718-0.276027341550417i</v>
      </c>
      <c r="AC3246" t="str">
        <f t="shared" si="1707"/>
        <v>0.956685072508165-0.102035083280937i</v>
      </c>
      <c r="AD3246" t="str">
        <f t="shared" si="1708"/>
        <v>0.646498821921627-0.219572549474292i</v>
      </c>
      <c r="AE3246" t="str">
        <f t="shared" si="1709"/>
        <v>-0.000135505430366582-9.60654228006281E-06i</v>
      </c>
      <c r="AF3246" t="str">
        <f t="shared" si="1710"/>
        <v>-6.36388235408807-0.114440606564805i</v>
      </c>
      <c r="AG3246" t="str">
        <f t="shared" si="1711"/>
        <v>0.998559500353008-0.00426051290462976i</v>
      </c>
      <c r="AH3246" t="str">
        <f t="shared" si="1712"/>
        <v>0.000862140473334951+0.0000804312503438439i</v>
      </c>
      <c r="AI3246">
        <f t="shared" si="1713"/>
        <v>-61.250804081625184</v>
      </c>
      <c r="AJ3246">
        <f t="shared" si="1714"/>
        <v>5.3298401738936798</v>
      </c>
      <c r="AK3246"/>
      <c r="AL3246"/>
      <c r="AM3246"/>
      <c r="AN3246"/>
    </row>
    <row r="3247" spans="1:40" x14ac:dyDescent="0.35">
      <c r="A3247"/>
      <c r="B3247">
        <f t="shared" si="1715"/>
        <v>1313000</v>
      </c>
      <c r="C3247" s="237" t="str">
        <f t="shared" si="1683"/>
        <v>-1.87064765172184E-08+0.000787058047137892i</v>
      </c>
      <c r="D3247" s="208" t="str">
        <f t="shared" si="1684"/>
        <v>-2.51366134560211+0.00603411169472384i</v>
      </c>
      <c r="E3247" t="str">
        <f t="shared" si="1685"/>
        <v>20500</v>
      </c>
      <c r="F3247" t="str">
        <f t="shared" si="1686"/>
        <v>0.327868852459016</v>
      </c>
      <c r="G3247" t="str">
        <f t="shared" si="1681"/>
        <v>0.327868852459016</v>
      </c>
      <c r="H3247" t="str">
        <f t="shared" si="1687"/>
        <v>3.85022718246451+0.120387766509997i</v>
      </c>
      <c r="I3247" t="str">
        <f t="shared" si="1688"/>
        <v>5156.13894270425i</v>
      </c>
      <c r="J3247" t="str">
        <f t="shared" si="1682"/>
        <v>-35985.4966429035+1127.99820421752i</v>
      </c>
      <c r="K3247" t="str">
        <f t="shared" si="1689"/>
        <v>0.00448695283852945-0.143143159008639i</v>
      </c>
      <c r="L3247" t="str">
        <f t="shared" si="1690"/>
        <v>0.000938655046298284-0.025385906937396i</v>
      </c>
      <c r="M3247" t="str">
        <f t="shared" si="1691"/>
        <v>0.00542560788482773-0.168529065946035i</v>
      </c>
      <c r="N3247" t="str">
        <f t="shared" si="1692"/>
        <v>-16.3774362851455i</v>
      </c>
      <c r="O3247" t="str">
        <f t="shared" si="1693"/>
        <v>-0.784148805964167+0.620572840289495i</v>
      </c>
      <c r="P3247" t="str">
        <f t="shared" si="1694"/>
        <v>1.78414880596417-0.620572840289495i</v>
      </c>
      <c r="Q3247" t="str">
        <f t="shared" si="1695"/>
        <v>-1.78414880596417+16.998009125435i</v>
      </c>
      <c r="R3247" t="str">
        <f t="shared" si="1696"/>
        <v>-0.0470077408015424-0.100028184994783i</v>
      </c>
      <c r="S3247" t="str">
        <f t="shared" si="1697"/>
        <v>1.77354124756857i</v>
      </c>
      <c r="T3247" t="str">
        <f t="shared" si="1698"/>
        <v>0.177404112007667-0.0833701672665475i</v>
      </c>
      <c r="U3247" t="str">
        <f t="shared" si="1699"/>
        <v>0.0000500000000000001-0.000108227439269323i</v>
      </c>
      <c r="V3247" t="str">
        <f t="shared" si="1700"/>
        <v>0.00002-0.00121214731981641i</v>
      </c>
      <c r="W3247" t="str">
        <f t="shared" si="1701"/>
        <v>0.0000421951396677537-0.000100835962897259i</v>
      </c>
      <c r="X3247" t="str">
        <f t="shared" si="1702"/>
        <v>0.0000422586114863133-0.000100771468549002i</v>
      </c>
      <c r="Y3247" t="str">
        <f t="shared" si="1703"/>
        <v>0.009+6.59985784666144i</v>
      </c>
      <c r="Z3247" t="str">
        <f t="shared" si="1704"/>
        <v>-0.000183121979060591-0.0000770875606982857i</v>
      </c>
      <c r="AA3247" t="str">
        <f t="shared" si="1705"/>
        <v>0.00249115903757396-1.81824532896842i</v>
      </c>
      <c r="AB3247" t="str">
        <f t="shared" si="1706"/>
        <v>0.592956093189139-0.27865672397019i</v>
      </c>
      <c r="AC3247" t="str">
        <f t="shared" si="1707"/>
        <v>0.956255389844285-0.101442218650909i</v>
      </c>
      <c r="AD3247" t="str">
        <f t="shared" si="1708"/>
        <v>0.643749787122529-0.223113322627308i</v>
      </c>
      <c r="AE3247" t="str">
        <f t="shared" si="1709"/>
        <v>-0.000135083996838341-8.76814759501965E-06i</v>
      </c>
      <c r="AF3247" t="str">
        <f t="shared" si="1710"/>
        <v>-6.36388852806662-0.114353654815273i</v>
      </c>
      <c r="AG3247" t="str">
        <f t="shared" si="1711"/>
        <v>0.998537262713577-0.00423920409231267i</v>
      </c>
      <c r="AH3247" t="str">
        <f t="shared" si="1712"/>
        <v>0.000859596248831142+0.000075000572707844i</v>
      </c>
      <c r="AI3247">
        <f t="shared" si="1713"/>
        <v>-61.281173333021151</v>
      </c>
      <c r="AJ3247">
        <f t="shared" si="1714"/>
        <v>4.9864820992030401</v>
      </c>
      <c r="AK3247"/>
      <c r="AL3247"/>
      <c r="AM3247"/>
      <c r="AN3247"/>
    </row>
    <row r="3248" spans="1:40" x14ac:dyDescent="0.35">
      <c r="A3248"/>
      <c r="B3248">
        <f t="shared" si="1715"/>
        <v>1314000</v>
      </c>
      <c r="C3248" s="237" t="str">
        <f t="shared" si="1683"/>
        <v>-1.86780147845473E-08+0.000786459068411674i</v>
      </c>
      <c r="D3248" s="208" t="str">
        <f t="shared" si="1684"/>
        <v>-2.51366134538391+0.0060295195244895i</v>
      </c>
      <c r="E3248" t="str">
        <f t="shared" si="1685"/>
        <v>20500</v>
      </c>
      <c r="F3248" t="str">
        <f t="shared" si="1686"/>
        <v>0.327868852459016</v>
      </c>
      <c r="G3248" t="str">
        <f t="shared" si="1681"/>
        <v>0.327868852459016</v>
      </c>
      <c r="H3248" t="str">
        <f t="shared" si="1687"/>
        <v>3.85023334259204+0.120296354463505i</v>
      </c>
      <c r="I3248" t="str">
        <f t="shared" si="1688"/>
        <v>5160.06593352124i</v>
      </c>
      <c r="J3248" t="str">
        <f t="shared" si="1682"/>
        <v>-36040.3332012644+1128.85730414458i</v>
      </c>
      <c r="K3248" t="str">
        <f t="shared" si="1689"/>
        <v>0.00448013229347643-0.14303442963944i</v>
      </c>
      <c r="L3248" t="str">
        <f t="shared" si="1690"/>
        <v>0.000937228838163416-0.0253666400680552i</v>
      </c>
      <c r="M3248" t="str">
        <f t="shared" si="1691"/>
        <v>0.00541736113163985-0.168401069707495i</v>
      </c>
      <c r="N3248" t="str">
        <f t="shared" si="1692"/>
        <v>-16.3899095801075i</v>
      </c>
      <c r="O3248" t="str">
        <f t="shared" si="1693"/>
        <v>-0.776347419242547+0.630305231324822i</v>
      </c>
      <c r="P3248" t="str">
        <f t="shared" si="1694"/>
        <v>1.77634741924255-0.630305231324822i</v>
      </c>
      <c r="Q3248" t="str">
        <f t="shared" si="1695"/>
        <v>-1.77634741924255+17.0202148114323i</v>
      </c>
      <c r="R3248" t="str">
        <f t="shared" si="1696"/>
        <v>-0.0474087985228413-0.0994190109281419i</v>
      </c>
      <c r="S3248" t="str">
        <f t="shared" si="1697"/>
        <v>1.77489200251721i</v>
      </c>
      <c r="T3248" t="str">
        <f t="shared" si="1698"/>
        <v>0.17645800739453-0.0841454973471407i</v>
      </c>
      <c r="U3248" t="str">
        <f t="shared" si="1699"/>
        <v>0.0000500000000000001-0.000108145074399255i</v>
      </c>
      <c r="V3248" t="str">
        <f t="shared" si="1700"/>
        <v>0.00002-0.00121122483327165i</v>
      </c>
      <c r="W3248" t="str">
        <f t="shared" si="1701"/>
        <v>0.0000421950204715591-0.000100761469826215i</v>
      </c>
      <c r="X3248" t="str">
        <f t="shared" si="1702"/>
        <v>0.0000422583787058735-0.000100697023392015i</v>
      </c>
      <c r="Y3248" t="str">
        <f t="shared" si="1703"/>
        <v>0.009+6.60488439490718i</v>
      </c>
      <c r="Z3248" t="str">
        <f t="shared" si="1704"/>
        <v>-0.000182847437254382-0.0000770280938049535i</v>
      </c>
      <c r="AA3248" t="str">
        <f t="shared" si="1705"/>
        <v>0.00248736859110583-1.81686154421914i</v>
      </c>
      <c r="AB3248" t="str">
        <f t="shared" si="1706"/>
        <v>0.58979382998788-0.281248189806679i</v>
      </c>
      <c r="AC3248" t="str">
        <f t="shared" si="1707"/>
        <v>0.955832630153516-0.100845534888642i</v>
      </c>
      <c r="AD3248" t="str">
        <f t="shared" si="1708"/>
        <v>0.640956796533595-0.226619757462087i</v>
      </c>
      <c r="AE3248" t="str">
        <f t="shared" si="1709"/>
        <v>-0.000134653395572792-0.0000079348383651599i</v>
      </c>
      <c r="AF3248" t="str">
        <f t="shared" si="1710"/>
        <v>-6.36389468797595-0.114266834939016i</v>
      </c>
      <c r="AG3248" t="str">
        <f t="shared" si="1711"/>
        <v>0.998515284415385-0.00421763826002051i</v>
      </c>
      <c r="AH3248" t="str">
        <f t="shared" si="1712"/>
        <v>0.000856992178950459+0.0000696007133141207i</v>
      </c>
      <c r="AI3248">
        <f t="shared" si="1713"/>
        <v>-61.311911284877226</v>
      </c>
      <c r="AJ3248">
        <f t="shared" si="1714"/>
        <v>4.6430924298141836</v>
      </c>
      <c r="AK3248"/>
      <c r="AL3248"/>
      <c r="AM3248"/>
      <c r="AN3248"/>
    </row>
    <row r="3249" spans="1:40" x14ac:dyDescent="0.35">
      <c r="A3249"/>
      <c r="B3249">
        <f t="shared" si="1715"/>
        <v>1315000</v>
      </c>
      <c r="C3249" s="237" t="str">
        <f t="shared" si="1683"/>
        <v>-1.86496179588936E-08+0.000785861000679715i</v>
      </c>
      <c r="D3249" s="208" t="str">
        <f t="shared" si="1684"/>
        <v>-2.5136613451662+0.00602493433854448i</v>
      </c>
      <c r="E3249" t="str">
        <f t="shared" si="1685"/>
        <v>20500</v>
      </c>
      <c r="F3249" t="str">
        <f t="shared" si="1686"/>
        <v>0.327868852459016</v>
      </c>
      <c r="G3249" t="str">
        <f t="shared" si="1681"/>
        <v>0.327868852459016</v>
      </c>
      <c r="H3249" t="str">
        <f t="shared" si="1687"/>
        <v>3.85023948869253+0.120205080975159i</v>
      </c>
      <c r="I3249" t="str">
        <f t="shared" si="1688"/>
        <v>5163.99292433822i</v>
      </c>
      <c r="J3249" t="str">
        <f t="shared" si="1682"/>
        <v>-36095.211508052+1129.71640407162i</v>
      </c>
      <c r="K3249" t="str">
        <f t="shared" si="1689"/>
        <v>0.00447332728353004-0.142925865165644i</v>
      </c>
      <c r="L3249" t="str">
        <f t="shared" si="1690"/>
        <v>0.000935805876592878-0.0253474023820773i</v>
      </c>
      <c r="M3249" t="str">
        <f t="shared" si="1691"/>
        <v>0.00540913316012292-0.168273267547721i</v>
      </c>
      <c r="N3249" t="str">
        <f t="shared" si="1692"/>
        <v>-16.4023828750695i</v>
      </c>
      <c r="O3249" t="str">
        <f t="shared" si="1693"/>
        <v>-0.768425247558715+0.639939558797803i</v>
      </c>
      <c r="P3249" t="str">
        <f t="shared" si="1694"/>
        <v>1.76842524755871-0.639939558797803i</v>
      </c>
      <c r="Q3249" t="str">
        <f t="shared" si="1695"/>
        <v>-1.76842524755871+17.0423224338673i</v>
      </c>
      <c r="R3249" t="str">
        <f t="shared" si="1696"/>
        <v>-0.0478028267567897-0.0988063409991014i</v>
      </c>
      <c r="S3249" t="str">
        <f t="shared" si="1697"/>
        <v>1.77624275746585i</v>
      </c>
      <c r="T3249" t="str">
        <f t="shared" si="1698"/>
        <v>0.175504047591355-0.0849094248131425i</v>
      </c>
      <c r="U3249" t="str">
        <f t="shared" si="1699"/>
        <v>0.00005-0.000108062834798951i</v>
      </c>
      <c r="V3249" t="str">
        <f t="shared" si="1700"/>
        <v>0.00002-0.00121030374974825i</v>
      </c>
      <c r="W3249" t="str">
        <f t="shared" si="1701"/>
        <v>0.0000421949011856366-0.000100687091742531i</v>
      </c>
      <c r="X3249" t="str">
        <f t="shared" si="1702"/>
        <v>0.0000422581460950126-0.000100622693148386i</v>
      </c>
      <c r="Y3249" t="str">
        <f t="shared" si="1703"/>
        <v>0.009+6.60991094315292i</v>
      </c>
      <c r="Z3249" t="str">
        <f t="shared" si="1704"/>
        <v>-0.000182573521515913-0.000076968718523976i</v>
      </c>
      <c r="AA3249" t="str">
        <f t="shared" si="1705"/>
        <v>0.00248358678917525-1.81547986416839i</v>
      </c>
      <c r="AB3249" t="str">
        <f t="shared" si="1706"/>
        <v>0.586605311573348-0.283801543506286i</v>
      </c>
      <c r="AC3249" t="str">
        <f t="shared" si="1707"/>
        <v>0.955416813181846-0.10024511287917i</v>
      </c>
      <c r="AD3249" t="str">
        <f t="shared" si="1708"/>
        <v>0.638120276219847-0.230091308163214i</v>
      </c>
      <c r="AE3249" t="str">
        <f t="shared" si="1709"/>
        <v>-0.000134213699112992-7.10671952324616E-06i</v>
      </c>
      <c r="AF3249" t="str">
        <f t="shared" si="1710"/>
        <v>-6.36390083385873-0.114180146636615i</v>
      </c>
      <c r="AG3249" t="str">
        <f t="shared" si="1711"/>
        <v>0.998493568458515-0.00419581879014322i</v>
      </c>
      <c r="AH3249" t="str">
        <f t="shared" si="1712"/>
        <v>0.000854328705754682+0.0000642323682474267i</v>
      </c>
      <c r="AI3249">
        <f t="shared" si="1713"/>
        <v>-61.343019670618695</v>
      </c>
      <c r="AJ3249">
        <f t="shared" si="1714"/>
        <v>4.2996712389961749</v>
      </c>
      <c r="AK3249"/>
      <c r="AL3249"/>
      <c r="AM3249"/>
      <c r="AN3249"/>
    </row>
    <row r="3250" spans="1:40" x14ac:dyDescent="0.35">
      <c r="A3250"/>
      <c r="B3250">
        <f t="shared" si="1715"/>
        <v>1316000</v>
      </c>
      <c r="C3250" s="237" t="str">
        <f t="shared" si="1683"/>
        <v>-1.86212858430467E-08+0.000785263841865281i</v>
      </c>
      <c r="D3250" s="208" t="str">
        <f t="shared" si="1684"/>
        <v>-2.51366134494898+0.00602035612096716i</v>
      </c>
      <c r="E3250" t="str">
        <f t="shared" si="1685"/>
        <v>20500</v>
      </c>
      <c r="F3250" t="str">
        <f t="shared" si="1686"/>
        <v>0.327868852459016</v>
      </c>
      <c r="G3250" t="str">
        <f t="shared" si="1681"/>
        <v>0.327868852459016</v>
      </c>
      <c r="H3250" t="str">
        <f t="shared" si="1687"/>
        <v>3.85024562080852+0.120113945730525i</v>
      </c>
      <c r="I3250" t="str">
        <f t="shared" si="1688"/>
        <v>5167.91991515521i</v>
      </c>
      <c r="J3250" t="str">
        <f t="shared" si="1682"/>
        <v>-36150.1315632661+1130.57550399867i</v>
      </c>
      <c r="K3250" t="str">
        <f t="shared" si="1689"/>
        <v>0.0044665377615618-0.142817465212784i</v>
      </c>
      <c r="L3250" t="str">
        <f t="shared" si="1690"/>
        <v>0.000934386151744793-0.0253281938132977i</v>
      </c>
      <c r="M3250" t="str">
        <f t="shared" si="1691"/>
        <v>0.00540092391330659-0.168145659026082i</v>
      </c>
      <c r="N3250" t="str">
        <f t="shared" si="1692"/>
        <v>-16.4148561700316i</v>
      </c>
      <c r="O3250" t="str">
        <f t="shared" si="1693"/>
        <v>-0.760383523452552+0.649474323789542i</v>
      </c>
      <c r="P3250" t="str">
        <f t="shared" si="1694"/>
        <v>1.76038352345255-0.649474323789542i</v>
      </c>
      <c r="Q3250" t="str">
        <f t="shared" si="1695"/>
        <v>-1.76038352345255+17.0643304938211i</v>
      </c>
      <c r="R3250" t="str">
        <f t="shared" si="1696"/>
        <v>-0.0481898093016694-0.0981902558536521i</v>
      </c>
      <c r="S3250" t="str">
        <f t="shared" si="1697"/>
        <v>1.7775935124145i</v>
      </c>
      <c r="T3250" t="str">
        <f t="shared" si="1698"/>
        <v>0.174542361787772-0.0856618923791394i</v>
      </c>
      <c r="U3250" t="str">
        <f t="shared" si="1699"/>
        <v>0.00005-0.000107980720182843i</v>
      </c>
      <c r="V3250" t="str">
        <f t="shared" si="1700"/>
        <v>0.00002-0.00120938406604784i</v>
      </c>
      <c r="W3250" t="str">
        <f t="shared" si="1701"/>
        <v>0.000042194781809989-0.000100612828384036i</v>
      </c>
      <c r="X3250" t="str">
        <f t="shared" si="1702"/>
        <v>0.0000422579136529458-0.000100548477556112i</v>
      </c>
      <c r="Y3250" t="str">
        <f t="shared" si="1703"/>
        <v>0.009+6.61493749139867i</v>
      </c>
      <c r="Z3250" t="str">
        <f t="shared" si="1704"/>
        <v>-0.000182300229942901-0.0000769094346424736i</v>
      </c>
      <c r="AA3250" t="str">
        <f t="shared" si="1705"/>
        <v>0.00247981360551539-1.81410028401798i</v>
      </c>
      <c r="AB3250" t="str">
        <f t="shared" si="1706"/>
        <v>0.583390969749392-0.286316593598055i</v>
      </c>
      <c r="AC3250" t="str">
        <f t="shared" si="1707"/>
        <v>0.955007957918679-0.0996410332155168i</v>
      </c>
      <c r="AD3250" t="str">
        <f t="shared" si="1708"/>
        <v>0.635240659033804-0.233527434135174i</v>
      </c>
      <c r="AE3250" t="str">
        <f t="shared" si="1709"/>
        <v>-0.000133764981143786-6.28389500738442E-06i</v>
      </c>
      <c r="AF3250" t="str">
        <f t="shared" si="1710"/>
        <v>-6.3639069657575-0.114093589609558i</v>
      </c>
      <c r="AG3250" t="str">
        <f t="shared" si="1711"/>
        <v>0.998472117799695-0.00417374909942275i</v>
      </c>
      <c r="AH3250" t="str">
        <f t="shared" si="1712"/>
        <v>0.000851606279136266+0.0000588962275106182i</v>
      </c>
      <c r="AI3250">
        <f t="shared" si="1713"/>
        <v>-61.374500264201295</v>
      </c>
      <c r="AJ3250">
        <f t="shared" si="1714"/>
        <v>3.9562186044774594</v>
      </c>
      <c r="AK3250"/>
      <c r="AL3250"/>
      <c r="AM3250"/>
      <c r="AN3250"/>
    </row>
    <row r="3251" spans="1:40" x14ac:dyDescent="0.35">
      <c r="A3251"/>
      <c r="B3251">
        <f t="shared" si="1715"/>
        <v>1317000</v>
      </c>
      <c r="C3251" s="237" t="str">
        <f t="shared" si="1683"/>
        <v>-1.8593018240544E-08+0.000784667589897943i</v>
      </c>
      <c r="D3251" s="208" t="str">
        <f t="shared" si="1684"/>
        <v>-2.51366134473226+0.00601578485588423i</v>
      </c>
      <c r="E3251" t="str">
        <f t="shared" si="1685"/>
        <v>20500</v>
      </c>
      <c r="F3251" t="str">
        <f t="shared" si="1686"/>
        <v>0.327868852459016</v>
      </c>
      <c r="G3251" t="str">
        <f t="shared" si="1681"/>
        <v>0.327868852459016</v>
      </c>
      <c r="H3251" t="str">
        <f t="shared" si="1687"/>
        <v>3.85025173898242+0.120022948416122i</v>
      </c>
      <c r="I3251" t="str">
        <f t="shared" si="1688"/>
        <v>5171.8469059722i</v>
      </c>
      <c r="J3251" t="str">
        <f t="shared" si="1682"/>
        <v>-36205.0933669069+1131.43460392573i</v>
      </c>
      <c r="K3251" t="str">
        <f t="shared" si="1689"/>
        <v>0.00445976368062156-0.14270922940752i</v>
      </c>
      <c r="L3251" t="str">
        <f t="shared" si="1690"/>
        <v>0.000932969653814556-0.0253090142957518i</v>
      </c>
      <c r="M3251" t="str">
        <f t="shared" si="1691"/>
        <v>0.00539273333443612-0.168018243703272i</v>
      </c>
      <c r="N3251" t="str">
        <f t="shared" si="1692"/>
        <v>-16.4273294649936i</v>
      </c>
      <c r="O3251" t="str">
        <f t="shared" si="1693"/>
        <v>-0.752223498064232+0.658908042870939i</v>
      </c>
      <c r="P3251" t="str">
        <f t="shared" si="1694"/>
        <v>1.75222349806423-0.658908042870939i</v>
      </c>
      <c r="Q3251" t="str">
        <f t="shared" si="1695"/>
        <v>-1.75222349806423+17.0862375078645i</v>
      </c>
      <c r="R3251" t="str">
        <f t="shared" si="1696"/>
        <v>-0.0485697306817442-0.0975708358204479i</v>
      </c>
      <c r="S3251" t="str">
        <f t="shared" si="1697"/>
        <v>1.77894426736314i</v>
      </c>
      <c r="T3251" t="str">
        <f t="shared" si="1698"/>
        <v>0.173573079044616-0.0864028439636605i</v>
      </c>
      <c r="U3251" t="str">
        <f t="shared" si="1699"/>
        <v>0.00005-0.000107898730266227i</v>
      </c>
      <c r="V3251" t="str">
        <f t="shared" si="1700"/>
        <v>0.00002-0.00120846577898174i</v>
      </c>
      <c r="W3251" t="str">
        <f t="shared" si="1701"/>
        <v>0.000042194662344618-0.000100538679489352i</v>
      </c>
      <c r="X3251" t="str">
        <f t="shared" si="1702"/>
        <v>0.0000422576813788898-0.000100474376353983i</v>
      </c>
      <c r="Y3251" t="str">
        <f t="shared" si="1703"/>
        <v>0.009+6.61996403964441i</v>
      </c>
      <c r="Z3251" t="str">
        <f t="shared" si="1704"/>
        <v>-0.000182027560640281-0.0000768502419482266i</v>
      </c>
      <c r="AA3251" t="str">
        <f t="shared" si="1705"/>
        <v>0.00247604901395918-1.81272279898428i</v>
      </c>
      <c r="AB3251" t="str">
        <f t="shared" si="1706"/>
        <v>0.580151235889375-0.288793152635091i</v>
      </c>
      <c r="AC3251" t="str">
        <f t="shared" si="1707"/>
        <v>0.954606082609516-0.0990333761973876i</v>
      </c>
      <c r="AD3251" t="str">
        <f t="shared" si="1708"/>
        <v>0.632318384553227-0.236927600086981i</v>
      </c>
      <c r="AE3251" t="str">
        <f t="shared" si="1709"/>
        <v>-0.000133307316479125-5.46646774903786E-06i</v>
      </c>
      <c r="AF3251" t="str">
        <f t="shared" si="1710"/>
        <v>-6.36391308371468-0.114007163560238i</v>
      </c>
      <c r="AG3251" t="str">
        <f t="shared" si="1711"/>
        <v>0.998450935351913-0.00415143263841457i</v>
      </c>
      <c r="AH3251" t="str">
        <f t="shared" si="1712"/>
        <v>0.000848825356740822+0.0000535929749365662i</v>
      </c>
      <c r="AI3251">
        <f t="shared" si="1713"/>
        <v>-61.40635488073567</v>
      </c>
      <c r="AJ3251">
        <f t="shared" si="1714"/>
        <v>3.6127346084360092</v>
      </c>
      <c r="AK3251"/>
      <c r="AL3251"/>
      <c r="AM3251"/>
      <c r="AN3251"/>
    </row>
    <row r="3252" spans="1:40" x14ac:dyDescent="0.35">
      <c r="A3252"/>
      <c r="B3252">
        <f t="shared" si="1715"/>
        <v>1318000</v>
      </c>
      <c r="C3252" s="237" t="str">
        <f t="shared" si="1683"/>
        <v>-1.85648149556683E-08+0.00078407224271356i</v>
      </c>
      <c r="D3252" s="208" t="str">
        <f t="shared" si="1684"/>
        <v>-2.51366134451604+0.00601122052747063i</v>
      </c>
      <c r="E3252" t="str">
        <f t="shared" si="1685"/>
        <v>20500</v>
      </c>
      <c r="F3252" t="str">
        <f t="shared" si="1686"/>
        <v>0.327868852459016</v>
      </c>
      <c r="G3252" t="str">
        <f t="shared" si="1681"/>
        <v>0.327868852459016</v>
      </c>
      <c r="H3252" t="str">
        <f t="shared" si="1687"/>
        <v>3.85025784325644+0.119932088719411i</v>
      </c>
      <c r="I3252" t="str">
        <f t="shared" si="1688"/>
        <v>5175.77389678918i</v>
      </c>
      <c r="J3252" t="str">
        <f t="shared" si="1682"/>
        <v>-36260.0969189743+1132.29370385278i</v>
      </c>
      <c r="K3252" t="str">
        <f t="shared" si="1689"/>
        <v>0.00445300499393686-0.142601157377645i</v>
      </c>
      <c r="L3252" t="str">
        <f t="shared" si="1690"/>
        <v>0.000931556373034642-0.0252898637636737i</v>
      </c>
      <c r="M3252" t="str">
        <f t="shared" si="1691"/>
        <v>0.0053845613669715-0.167891021141319i</v>
      </c>
      <c r="N3252" t="str">
        <f t="shared" si="1692"/>
        <v>-16.4398027599556i</v>
      </c>
      <c r="O3252" t="str">
        <f t="shared" si="1693"/>
        <v>-0.74394644093917+0.668239248333965i</v>
      </c>
      <c r="P3252" t="str">
        <f t="shared" si="1694"/>
        <v>1.74394644093917-0.668239248333965i</v>
      </c>
      <c r="Q3252" t="str">
        <f t="shared" si="1695"/>
        <v>-1.74394644093917+17.1080420082896i</v>
      </c>
      <c r="R3252" t="str">
        <f t="shared" si="1696"/>
        <v>-0.0489425761348505-0.0969481609102165i</v>
      </c>
      <c r="S3252" t="str">
        <f t="shared" si="1697"/>
        <v>1.78029502231179i</v>
      </c>
      <c r="T3252" t="str">
        <f t="shared" si="1698"/>
        <v>0.172596328290741-0.0871322246719902i</v>
      </c>
      <c r="U3252" t="str">
        <f t="shared" si="1699"/>
        <v>0.00005-0.000107816864765266i</v>
      </c>
      <c r="V3252" t="str">
        <f t="shared" si="1700"/>
        <v>0.00002-0.00120754888537098i</v>
      </c>
      <c r="W3252" t="str">
        <f t="shared" si="1701"/>
        <v>0.0000421945427895264-0.000100464644797897i</v>
      </c>
      <c r="X3252" t="str">
        <f t="shared" si="1702"/>
        <v>0.0000422574492720661-0.000100400389281587i</v>
      </c>
      <c r="Y3252" t="str">
        <f t="shared" si="1703"/>
        <v>0.009+6.62499058789016i</v>
      </c>
      <c r="Z3252" t="str">
        <f t="shared" si="1704"/>
        <v>-0.000181755511720187-0.000076791140229677i</v>
      </c>
      <c r="AA3252" t="str">
        <f t="shared" si="1705"/>
        <v>0.00247229298843873-1.8113474042982i</v>
      </c>
      <c r="AB3252" t="str">
        <f t="shared" si="1706"/>
        <v>0.576886540925528-0.291231037137114i</v>
      </c>
      <c r="AC3252" t="str">
        <f t="shared" si="1707"/>
        <v>0.954211204768398-0.0984222218301018i</v>
      </c>
      <c r="AD3252" t="str">
        <f t="shared" si="1708"/>
        <v>0.629353899017623-0.240291276116396i</v>
      </c>
      <c r="AE3252" t="str">
        <f t="shared" si="1709"/>
        <v>-0.000132840781049265-4.65453966112413E-06i</v>
      </c>
      <c r="AF3252" t="str">
        <f t="shared" si="1710"/>
        <v>-6.36391918777248-0.11392086819194i</v>
      </c>
      <c r="AG3252" t="str">
        <f t="shared" si="1711"/>
        <v>0.998430023984025-0.00412887289094369i</v>
      </c>
      <c r="AH3252" t="str">
        <f t="shared" si="1712"/>
        <v>0.000845986403888577+0.000048323288100557i</v>
      </c>
      <c r="AI3252">
        <f t="shared" si="1713"/>
        <v>-61.438585377131403</v>
      </c>
      <c r="AJ3252">
        <f t="shared" si="1714"/>
        <v>3.2692193374608869</v>
      </c>
      <c r="AK3252"/>
      <c r="AL3252"/>
      <c r="AM3252"/>
      <c r="AN3252"/>
    </row>
    <row r="3253" spans="1:40" x14ac:dyDescent="0.35">
      <c r="A3253"/>
      <c r="B3253">
        <f t="shared" si="1715"/>
        <v>1319000</v>
      </c>
      <c r="C3253" s="237" t="str">
        <f t="shared" si="1683"/>
        <v>-1.85366757934439E-08+0.000783477798254246i</v>
      </c>
      <c r="D3253" s="208" t="str">
        <f t="shared" si="1684"/>
        <v>-2.51366134430031+0.00600666311994922i</v>
      </c>
      <c r="E3253" t="str">
        <f t="shared" si="1685"/>
        <v>20500</v>
      </c>
      <c r="F3253" t="str">
        <f t="shared" si="1686"/>
        <v>0.327868852459016</v>
      </c>
      <c r="G3253" t="str">
        <f t="shared" si="1681"/>
        <v>0.327868852459016</v>
      </c>
      <c r="H3253" t="str">
        <f t="shared" si="1687"/>
        <v>3.85026393367262+0.119841366328798i</v>
      </c>
      <c r="I3253" t="str">
        <f t="shared" si="1688"/>
        <v>5179.70088760617i</v>
      </c>
      <c r="J3253" t="str">
        <f t="shared" si="1682"/>
        <v>-36315.1422194683+1133.15280377982i</v>
      </c>
      <c r="K3253" t="str">
        <f t="shared" si="1689"/>
        <v>0.00444626165491222-0.142493248752072i</v>
      </c>
      <c r="L3253" t="str">
        <f t="shared" si="1690"/>
        <v>0.000930146299674418-0.0252707421514954i</v>
      </c>
      <c r="M3253" t="str">
        <f t="shared" si="1691"/>
        <v>0.00537640795458664-0.167763990903567i</v>
      </c>
      <c r="N3253" t="str">
        <f t="shared" si="1692"/>
        <v>-16.4522760549177i</v>
      </c>
      <c r="O3253" t="str">
        <f t="shared" si="1693"/>
        <v>-0.735553639830703+0.677466488419763i</v>
      </c>
      <c r="P3253" t="str">
        <f t="shared" si="1694"/>
        <v>1.7355536398307-0.677466488419763i</v>
      </c>
      <c r="Q3253" t="str">
        <f t="shared" si="1695"/>
        <v>-1.7355536398307+17.1297425433375i</v>
      </c>
      <c r="R3253" t="str">
        <f t="shared" si="1696"/>
        <v>-0.0493083316001701-0.0963223108154532i</v>
      </c>
      <c r="S3253" t="str">
        <f t="shared" si="1697"/>
        <v>1.78164577726043i</v>
      </c>
      <c r="T3253" t="str">
        <f t="shared" si="1698"/>
        <v>0.171612238320319-0.0878499807792001i</v>
      </c>
      <c r="U3253" t="str">
        <f t="shared" si="1699"/>
        <v>0.00005-0.000107735123396983i</v>
      </c>
      <c r="V3253" t="str">
        <f t="shared" si="1700"/>
        <v>0.00002-0.00120663338204621i</v>
      </c>
      <c r="W3253" t="str">
        <f t="shared" si="1701"/>
        <v>0.0000421944231447167-0.000100390724049877i</v>
      </c>
      <c r="X3253" t="str">
        <f t="shared" si="1702"/>
        <v>0.0000422572173316983-0.000100326516079299i</v>
      </c>
      <c r="Y3253" t="str">
        <f t="shared" si="1703"/>
        <v>0.009+6.6300171361359i</v>
      </c>
      <c r="Z3253" t="str">
        <f t="shared" si="1704"/>
        <v>-0.000181484081301895-0.0000767321292759229i</v>
      </c>
      <c r="AA3253" t="str">
        <f t="shared" si="1705"/>
        <v>0.00246854550298499-1.80997409520508i</v>
      </c>
      <c r="AB3253" t="str">
        <f t="shared" si="1706"/>
        <v>0.573597315339918-0.293630067533746i</v>
      </c>
      <c r="AC3253" t="str">
        <f t="shared" si="1707"/>
        <v>0.953823341190178-0.0978076498237907i</v>
      </c>
      <c r="AD3253" t="str">
        <f t="shared" si="1708"/>
        <v>0.626347655263837-0.243617937793176i</v>
      </c>
      <c r="AE3253" t="str">
        <f t="shared" si="1709"/>
        <v>-0.000132365451887833-3.84821162631926E-06i</v>
      </c>
      <c r="AF3253" t="str">
        <f t="shared" si="1710"/>
        <v>-6.36392527797293-0.113834703208849i</v>
      </c>
      <c r="AG3253" t="str">
        <f t="shared" si="1711"/>
        <v>0.99840938652038-0.00410607337355688i</v>
      </c>
      <c r="AH3253" t="str">
        <f t="shared" si="1712"/>
        <v>0.00084308989349475+0.0000430878382339755i</v>
      </c>
      <c r="AI3253">
        <f t="shared" si="1713"/>
        <v>-61.471193652761258</v>
      </c>
      <c r="AJ3253">
        <f t="shared" si="1714"/>
        <v>2.9256728825375635</v>
      </c>
      <c r="AK3253"/>
      <c r="AL3253"/>
      <c r="AM3253"/>
      <c r="AN3253"/>
    </row>
    <row r="3254" spans="1:40" x14ac:dyDescent="0.35">
      <c r="A3254"/>
      <c r="B3254">
        <f t="shared" si="1715"/>
        <v>1320000</v>
      </c>
      <c r="C3254" s="237" t="str">
        <f t="shared" si="1683"/>
        <v>-1.85086005596333E-08+0.000782884254468353i</v>
      </c>
      <c r="D3254" s="208" t="str">
        <f t="shared" si="1684"/>
        <v>-2.51366134408506+0.00600211261759071i</v>
      </c>
      <c r="E3254" t="str">
        <f t="shared" si="1685"/>
        <v>20500</v>
      </c>
      <c r="F3254" t="str">
        <f t="shared" si="1686"/>
        <v>0.327868852459016</v>
      </c>
      <c r="G3254" t="str">
        <f t="shared" si="1681"/>
        <v>0.327868852459016</v>
      </c>
      <c r="H3254" t="str">
        <f t="shared" si="1687"/>
        <v>3.85027001027286+0.119750780933627i</v>
      </c>
      <c r="I3254" t="str">
        <f t="shared" si="1688"/>
        <v>5183.62787842316i</v>
      </c>
      <c r="J3254" t="str">
        <f t="shared" si="1682"/>
        <v>-36370.2292683889+1134.01190370688i</v>
      </c>
      <c r="K3254" t="str">
        <f t="shared" si="1689"/>
        <v>0.00443953361712837-0.142385503160834i</v>
      </c>
      <c r="L3254" t="str">
        <f t="shared" si="1690"/>
        <v>0.000928739424040013-0.0252516493938464i</v>
      </c>
      <c r="M3254" t="str">
        <f t="shared" si="1691"/>
        <v>0.00536827304116838-0.16763715255468i</v>
      </c>
      <c r="N3254" t="str">
        <f t="shared" si="1692"/>
        <v>-16.4647493498797i</v>
      </c>
      <c r="O3254" t="str">
        <f t="shared" si="1693"/>
        <v>-0.727046400499942+0.686588327544299i</v>
      </c>
      <c r="P3254" t="str">
        <f t="shared" si="1694"/>
        <v>1.72704640049994-0.686588327544299i</v>
      </c>
      <c r="Q3254" t="str">
        <f t="shared" si="1695"/>
        <v>-1.72704640049994+17.151337677424i</v>
      </c>
      <c r="R3254" t="str">
        <f t="shared" si="1696"/>
        <v>-0.0496669837062175-0.0956933649103534i</v>
      </c>
      <c r="S3254" t="str">
        <f t="shared" si="1697"/>
        <v>1.78299653220908i</v>
      </c>
      <c r="T3254" t="str">
        <f t="shared" si="1698"/>
        <v>0.170620937790578-0.0885560597134707i</v>
      </c>
      <c r="U3254" t="str">
        <f t="shared" si="1699"/>
        <v>0.00005-0.000107653505879258i</v>
      </c>
      <c r="V3254" t="str">
        <f t="shared" si="1700"/>
        <v>0.00002-0.00120571926584769i</v>
      </c>
      <c r="W3254" t="str">
        <f t="shared" si="1701"/>
        <v>0.0000421943034101903-0.000100316916986287i</v>
      </c>
      <c r="X3254" t="str">
        <f t="shared" si="1702"/>
        <v>0.0000422569855570123-0.000100252756488278i</v>
      </c>
      <c r="Y3254" t="str">
        <f t="shared" si="1703"/>
        <v>0.009+6.63504368438164i</v>
      </c>
      <c r="Z3254" t="str">
        <f t="shared" si="1704"/>
        <v>-0.000181213267511802-0.0000766732088767148i</v>
      </c>
      <c r="AA3254" t="str">
        <f t="shared" si="1705"/>
        <v>0.00246480653172719-1.80860286696471i</v>
      </c>
      <c r="AB3254" t="str">
        <f t="shared" si="1706"/>
        <v>0.570283989156891-0.295990068108761i</v>
      </c>
      <c r="AC3254" t="str">
        <f t="shared" si="1707"/>
        <v>0.953442507962582-0.0971897395928671i</v>
      </c>
      <c r="AD3254" t="str">
        <f t="shared" si="1708"/>
        <v>0.623300112660671-0.246907066241591i</v>
      </c>
      <c r="AE3254" t="str">
        <f t="shared" si="1709"/>
        <v>-0.000131881407118793-3.04758348551969E-06i</v>
      </c>
      <c r="AF3254" t="str">
        <f t="shared" si="1710"/>
        <v>-6.36393135435792-0.113748668316036i</v>
      </c>
      <c r="AG3254" t="str">
        <f t="shared" si="1711"/>
        <v>0.998389025740444-0.00408303763497137i</v>
      </c>
      <c r="AH3254" t="str">
        <f t="shared" si="1712"/>
        <v>0.000840136305989011+0.000037887290138967i</v>
      </c>
      <c r="AI3254">
        <f t="shared" si="1713"/>
        <v>-61.504181650144986</v>
      </c>
      <c r="AJ3254">
        <f t="shared" si="1714"/>
        <v>2.5820953390354418</v>
      </c>
      <c r="AK3254"/>
      <c r="AL3254"/>
      <c r="AM3254"/>
      <c r="AN3254"/>
    </row>
    <row r="3255" spans="1:40" x14ac:dyDescent="0.35">
      <c r="A3255"/>
      <c r="B3255">
        <f t="shared" si="1715"/>
        <v>1321000</v>
      </c>
      <c r="C3255" s="237" t="str">
        <f t="shared" si="1683"/>
        <v>-1.8480589060734E-08+0.000782291609310447i</v>
      </c>
      <c r="D3255" s="208" t="str">
        <f t="shared" si="1684"/>
        <v>-2.51366134387031+0.00599756900471343i</v>
      </c>
      <c r="E3255" t="str">
        <f t="shared" si="1685"/>
        <v>20500</v>
      </c>
      <c r="F3255" t="str">
        <f t="shared" si="1686"/>
        <v>0.327868852459016</v>
      </c>
      <c r="G3255" t="str">
        <f t="shared" si="1681"/>
        <v>0.327868852459016</v>
      </c>
      <c r="H3255" t="str">
        <f t="shared" si="1687"/>
        <v>3.85027607309893+0.119660332224177i</v>
      </c>
      <c r="I3255" t="str">
        <f t="shared" si="1688"/>
        <v>5187.55486924014i</v>
      </c>
      <c r="J3255" t="str">
        <f t="shared" si="1682"/>
        <v>-36425.3580657361+1134.87100363393i</v>
      </c>
      <c r="K3255" t="str">
        <f t="shared" si="1689"/>
        <v>0.00443282083434113-0.142277920235078i</v>
      </c>
      <c r="L3255" t="str">
        <f t="shared" si="1690"/>
        <v>0.000927335736474139-0.025232585425553i</v>
      </c>
      <c r="M3255" t="str">
        <f t="shared" si="1691"/>
        <v>0.00536015657081527-0.167510505660631i</v>
      </c>
      <c r="N3255" t="str">
        <f t="shared" si="1692"/>
        <v>-16.4772226448417i</v>
      </c>
      <c r="O3255" t="str">
        <f t="shared" si="1693"/>
        <v>-0.71842604651222+0.695603346522156i</v>
      </c>
      <c r="P3255" t="str">
        <f t="shared" si="1694"/>
        <v>1.71842604651222-0.695603346522156i</v>
      </c>
      <c r="Q3255" t="str">
        <f t="shared" si="1695"/>
        <v>-1.71842604651222+17.1728259913639i</v>
      </c>
      <c r="R3255" t="str">
        <f t="shared" si="1696"/>
        <v>-0.0500185197590712-0.0950614022509286i</v>
      </c>
      <c r="S3255" t="str">
        <f t="shared" si="1697"/>
        <v>1.78434728715772i</v>
      </c>
      <c r="T3255" t="str">
        <f t="shared" si="1698"/>
        <v>0.169622555219853-0.0892504100397435i</v>
      </c>
      <c r="U3255" t="str">
        <f t="shared" si="1699"/>
        <v>0.00005-0.000107572011930826i</v>
      </c>
      <c r="V3255" t="str">
        <f t="shared" si="1700"/>
        <v>0.00002-0.00120480653362525i</v>
      </c>
      <c r="W3255" t="str">
        <f t="shared" si="1701"/>
        <v>0.0000421941835859503-0.000100243223348905i</v>
      </c>
      <c r="X3255" t="str">
        <f t="shared" si="1702"/>
        <v>0.0000422567539472377-0.000100179110250471i</v>
      </c>
      <c r="Y3255" t="str">
        <f t="shared" si="1703"/>
        <v>0.009+6.64007023262739i</v>
      </c>
      <c r="Z3255" t="str">
        <f t="shared" si="1704"/>
        <v>-0.000180943068483403-0.0000766143788224561i</v>
      </c>
      <c r="AA3255" t="str">
        <f t="shared" si="1705"/>
        <v>0.00246107604889249-1.8072337148512i</v>
      </c>
      <c r="AB3255" t="str">
        <f t="shared" si="1706"/>
        <v>0.566946991936558-0.298310866945451i</v>
      </c>
      <c r="AC3255" t="str">
        <f t="shared" si="1707"/>
        <v>0.953068720478039-0.0965685702556698i</v>
      </c>
      <c r="AD3255" t="str">
        <f t="shared" si="1708"/>
        <v>0.620211737042129-0.25015814822243i</v>
      </c>
      <c r="AE3255" t="str">
        <f t="shared" si="1709"/>
        <v>-0.000131388725943262-2.25275402638685E-06i</v>
      </c>
      <c r="AF3255" t="str">
        <f t="shared" si="1710"/>
        <v>-6.36393741696924-0.113662763219464i</v>
      </c>
      <c r="AG3255" t="str">
        <f t="shared" si="1711"/>
        <v>0.998368944378435-0.00405976925551668i</v>
      </c>
      <c r="AH3255" t="str">
        <f t="shared" si="1712"/>
        <v>0.000837126129233745+0.0000327223021035969i</v>
      </c>
      <c r="AI3255">
        <f t="shared" si="1713"/>
        <v>-61.537551355656284</v>
      </c>
      <c r="AJ3255">
        <f t="shared" si="1714"/>
        <v>2.238486806664933</v>
      </c>
      <c r="AK3255"/>
      <c r="AL3255"/>
      <c r="AM3255"/>
      <c r="AN3255"/>
    </row>
    <row r="3256" spans="1:40" x14ac:dyDescent="0.35">
      <c r="A3256"/>
      <c r="B3256">
        <f t="shared" si="1715"/>
        <v>1322000</v>
      </c>
      <c r="C3256" s="237" t="str">
        <f t="shared" si="1683"/>
        <v>-1.84526411039751E-08+0.000781699860741281i</v>
      </c>
      <c r="D3256" s="208" t="str">
        <f t="shared" si="1684"/>
        <v>-2.51366134365604+0.00599303226568316i</v>
      </c>
      <c r="E3256" t="str">
        <f t="shared" si="1685"/>
        <v>20500</v>
      </c>
      <c r="F3256" t="str">
        <f t="shared" si="1686"/>
        <v>0.327868852459016</v>
      </c>
      <c r="G3256" t="str">
        <f t="shared" si="1681"/>
        <v>0.327868852459016</v>
      </c>
      <c r="H3256" t="str">
        <f t="shared" si="1687"/>
        <v>3.85028212219237+0.119570019891659i</v>
      </c>
      <c r="I3256" t="str">
        <f t="shared" si="1688"/>
        <v>5191.48186005713i</v>
      </c>
      <c r="J3256" t="str">
        <f t="shared" si="1682"/>
        <v>-36480.52861151+1135.73010356098i</v>
      </c>
      <c r="K3256" t="str">
        <f t="shared" si="1689"/>
        <v>0.00442612326048097-0.142170499607063i</v>
      </c>
      <c r="L3256" t="str">
        <f t="shared" si="1690"/>
        <v>0.000925935227355897-0.0252135501816369i</v>
      </c>
      <c r="M3256" t="str">
        <f t="shared" si="1691"/>
        <v>0.00535205848783687-0.1673840497887i</v>
      </c>
      <c r="N3256" t="str">
        <f t="shared" si="1692"/>
        <v>-16.4896959398038i</v>
      </c>
      <c r="O3256" t="str">
        <f t="shared" si="1693"/>
        <v>-0.709693919031363+0.704510142787104i</v>
      </c>
      <c r="P3256" t="str">
        <f t="shared" si="1694"/>
        <v>1.70969391903136-0.704510142787104i</v>
      </c>
      <c r="Q3256" t="str">
        <f t="shared" si="1695"/>
        <v>-1.70969391903136+17.1942060825909i</v>
      </c>
      <c r="R3256" t="str">
        <f t="shared" si="1696"/>
        <v>-0.0503629277307972-0.0944265015753929i</v>
      </c>
      <c r="S3256" t="str">
        <f t="shared" si="1697"/>
        <v>1.78569804210636i</v>
      </c>
      <c r="T3256" t="str">
        <f t="shared" si="1698"/>
        <v>0.168617218986132-0.0899329814436287i</v>
      </c>
      <c r="U3256" t="str">
        <f t="shared" si="1699"/>
        <v>0.00005-0.000107490641271271i</v>
      </c>
      <c r="V3256" t="str">
        <f t="shared" si="1700"/>
        <v>0.00002-0.00120389518223824i</v>
      </c>
      <c r="W3256" t="str">
        <f t="shared" si="1701"/>
        <v>0.000042194063671999-0.000100169642880289i</v>
      </c>
      <c r="X3256" t="str">
        <f t="shared" si="1702"/>
        <v>0.0000422565225016074-0.000100105577108601i</v>
      </c>
      <c r="Y3256" t="str">
        <f t="shared" si="1703"/>
        <v>0.009+6.64509678087313i</v>
      </c>
      <c r="Z3256" t="str">
        <f t="shared" si="1704"/>
        <v>-0.000180673482357238-0.0000765556389042007i</v>
      </c>
      <c r="AA3256" t="str">
        <f t="shared" si="1705"/>
        <v>0.00245735402880549-1.80586663415297i</v>
      </c>
      <c r="AB3256" t="str">
        <f t="shared" si="1706"/>
        <v>0.563586752769932-0.300592295872831i</v>
      </c>
      <c r="AC3256" t="str">
        <f t="shared" si="1707"/>
        <v>0.952701993445317-0.0959442206343986i</v>
      </c>
      <c r="AD3256" t="str">
        <f t="shared" si="1708"/>
        <v>0.617083000639949-0.253370676214031i</v>
      </c>
      <c r="AE3256" t="str">
        <f t="shared" si="1709"/>
        <v>-0.000130887488626227-0.0000014638209721156i</v>
      </c>
      <c r="AF3256" t="str">
        <f t="shared" si="1710"/>
        <v>-6.36394346584841-0.113576987625976i</v>
      </c>
      <c r="AG3256" t="str">
        <f t="shared" si="1711"/>
        <v>0.998349145122963-0.00403627184657457i</v>
      </c>
      <c r="AH3256" t="str">
        <f t="shared" si="1712"/>
        <v>0.000834059858441389+0.0000275935258184199i</v>
      </c>
      <c r="AI3256">
        <f t="shared" si="1713"/>
        <v>-61.571304800250616</v>
      </c>
      <c r="AJ3256">
        <f t="shared" si="1714"/>
        <v>1.8948473894637372</v>
      </c>
      <c r="AK3256"/>
      <c r="AL3256"/>
      <c r="AM3256"/>
      <c r="AN3256"/>
    </row>
    <row r="3257" spans="1:40" x14ac:dyDescent="0.35">
      <c r="A3257"/>
      <c r="B3257">
        <f t="shared" si="1715"/>
        <v>1323000</v>
      </c>
      <c r="C3257" s="237" t="str">
        <f t="shared" si="1683"/>
        <v>-1.84247564973138E-08+0.000781109006727773i</v>
      </c>
      <c r="D3257" s="208" t="str">
        <f t="shared" si="1684"/>
        <v>-2.51366134344225+0.00598850238491293i</v>
      </c>
      <c r="E3257" t="str">
        <f t="shared" si="1685"/>
        <v>20500</v>
      </c>
      <c r="F3257" t="str">
        <f t="shared" si="1686"/>
        <v>0.327868852459016</v>
      </c>
      <c r="G3257" t="str">
        <f t="shared" si="1681"/>
        <v>0.327868852459016</v>
      </c>
      <c r="H3257" t="str">
        <f t="shared" si="1687"/>
        <v>3.85028815759463+0.119479843628212i</v>
      </c>
      <c r="I3257" t="str">
        <f t="shared" si="1688"/>
        <v>5195.40885087412i</v>
      </c>
      <c r="J3257" t="str">
        <f t="shared" si="1682"/>
        <v>-36535.7409057104+1136.58920348803i</v>
      </c>
      <c r="K3257" t="str">
        <f t="shared" si="1689"/>
        <v>0.00441944084965209-0.142063240910155i</v>
      </c>
      <c r="L3257" t="str">
        <f t="shared" si="1690"/>
        <v>0.000924537887100666-0.0251945435973153i</v>
      </c>
      <c r="M3257" t="str">
        <f t="shared" si="1691"/>
        <v>0.00534397873675276-0.16725778450747i</v>
      </c>
      <c r="N3257" t="str">
        <f t="shared" si="1692"/>
        <v>-16.5021692347658i</v>
      </c>
      <c r="O3257" t="str">
        <f t="shared" si="1693"/>
        <v>-0.700851376611245+0.713307330610111i</v>
      </c>
      <c r="P3257" t="str">
        <f t="shared" si="1694"/>
        <v>1.70085137661124-0.713307330610111i</v>
      </c>
      <c r="Q3257" t="str">
        <f t="shared" si="1695"/>
        <v>-1.70085137661124+17.2154765653759i</v>
      </c>
      <c r="R3257" t="str">
        <f t="shared" si="1696"/>
        <v>-0.0507001962480898-0.093788741304761i</v>
      </c>
      <c r="S3257" t="str">
        <f t="shared" si="1697"/>
        <v>1.78704879705501i</v>
      </c>
      <c r="T3257" t="str">
        <f t="shared" si="1698"/>
        <v>0.167605057325977-0.0906037247156018i</v>
      </c>
      <c r="U3257" t="str">
        <f t="shared" si="1699"/>
        <v>0.00005-0.000107409393621029i</v>
      </c>
      <c r="V3257" t="str">
        <f t="shared" si="1700"/>
        <v>0.00002-0.00120298520855552i</v>
      </c>
      <c r="W3257" t="str">
        <f t="shared" si="1701"/>
        <v>0.0000421939436683383-0.000100096175323781i</v>
      </c>
      <c r="X3257" t="str">
        <f t="shared" si="1702"/>
        <v>0.0000422562912193562-0.000100032156806177i</v>
      </c>
      <c r="Y3257" t="str">
        <f t="shared" si="1703"/>
        <v>0.009+6.65012332911887i</v>
      </c>
      <c r="Z3257" t="str">
        <f t="shared" si="1704"/>
        <v>-0.000180404507280887-0.0000764969889136468i</v>
      </c>
      <c r="AA3257" t="str">
        <f t="shared" si="1705"/>
        <v>0.00245364044588778-1.8045016201727i</v>
      </c>
      <c r="AB3257" t="str">
        <f t="shared" si="1706"/>
        <v>0.560203700275324-0.302834190412822i</v>
      </c>
      <c r="AC3257" t="str">
        <f t="shared" si="1707"/>
        <v>0.95234234090096-0.0953167692552653i</v>
      </c>
      <c r="AD3257" t="str">
        <f t="shared" si="1708"/>
        <v>0.613914382015044-0.256544148492515i</v>
      </c>
      <c r="AE3257" t="str">
        <f t="shared" si="1709"/>
        <v>-0.000130377776483167-6.80880970346241E-07i</v>
      </c>
      <c r="AF3257" t="str">
        <f t="shared" si="1710"/>
        <v>-6.36394950103688-0.113491341243299i</v>
      </c>
      <c r="AG3257" t="str">
        <f t="shared" si="1711"/>
        <v>0.998329630616678-0.00401254905001436i</v>
      </c>
      <c r="AH3257" t="str">
        <f t="shared" si="1712"/>
        <v>0.000830937996090948+0.0000225016062939587i</v>
      </c>
      <c r="AI3257">
        <f t="shared" si="1713"/>
        <v>-61.605444060213628</v>
      </c>
      <c r="AJ3257">
        <f t="shared" si="1714"/>
        <v>1.5511771957778493</v>
      </c>
      <c r="AK3257"/>
      <c r="AL3257"/>
      <c r="AM3257"/>
      <c r="AN3257"/>
    </row>
    <row r="3258" spans="1:40" x14ac:dyDescent="0.35">
      <c r="A3258"/>
      <c r="B3258">
        <f t="shared" si="1715"/>
        <v>1324000</v>
      </c>
      <c r="C3258" s="237" t="str">
        <f t="shared" si="1683"/>
        <v>-1.83969350494324E-08+0.000780519045242984i</v>
      </c>
      <c r="D3258" s="208" t="str">
        <f t="shared" si="1684"/>
        <v>-2.51366134322896+0.00598397934686288i</v>
      </c>
      <c r="E3258" t="str">
        <f t="shared" si="1685"/>
        <v>20500</v>
      </c>
      <c r="F3258" t="str">
        <f t="shared" si="1686"/>
        <v>0.327868852459016</v>
      </c>
      <c r="G3258" t="str">
        <f t="shared" si="1681"/>
        <v>0.327868852459016</v>
      </c>
      <c r="H3258" t="str">
        <f t="shared" si="1687"/>
        <v>3.850294179347+0.119389803126902i</v>
      </c>
      <c r="I3258" t="str">
        <f t="shared" si="1688"/>
        <v>5199.33584169111i</v>
      </c>
      <c r="J3258" t="str">
        <f t="shared" si="1682"/>
        <v>-36590.9949483375+1137.44830341508i</v>
      </c>
      <c r="K3258" t="str">
        <f t="shared" si="1689"/>
        <v>0.00441277355613158-0.141956143778822i</v>
      </c>
      <c r="L3258" t="str">
        <f t="shared" si="1690"/>
        <v>0.00092314370615988-0.0251755656079997i</v>
      </c>
      <c r="M3258" t="str">
        <f t="shared" si="1691"/>
        <v>0.00533591726229146-0.167131709386822i</v>
      </c>
      <c r="N3258" t="str">
        <f t="shared" si="1692"/>
        <v>-16.5146425297278i</v>
      </c>
      <c r="O3258" t="str">
        <f t="shared" si="1693"/>
        <v>-0.691899794984015+0.721993541315349i</v>
      </c>
      <c r="P3258" t="str">
        <f t="shared" si="1694"/>
        <v>1.69189979498401-0.721993541315349i</v>
      </c>
      <c r="Q3258" t="str">
        <f t="shared" si="1695"/>
        <v>-1.69189979498401+17.2366360710432i</v>
      </c>
      <c r="R3258" t="str">
        <f t="shared" si="1696"/>
        <v>-0.0510303145811608-0.0931481995436133i</v>
      </c>
      <c r="S3258" t="str">
        <f t="shared" si="1697"/>
        <v>1.78839955200365i</v>
      </c>
      <c r="T3258" t="str">
        <f t="shared" si="1698"/>
        <v>0.166586198333745-0.0912625917355533i</v>
      </c>
      <c r="U3258" t="str">
        <f t="shared" si="1699"/>
        <v>0.00005-0.000107328268701375i</v>
      </c>
      <c r="V3258" t="str">
        <f t="shared" si="1700"/>
        <v>0.00002-0.0012020766094554i</v>
      </c>
      <c r="W3258" t="str">
        <f t="shared" si="1701"/>
        <v>0.0000421938235749708-0.000100022820423488i</v>
      </c>
      <c r="X3258" t="str">
        <f t="shared" si="1702"/>
        <v>0.0000422560600997223-0.0000999588490874703i</v>
      </c>
      <c r="Y3258" t="str">
        <f t="shared" si="1703"/>
        <v>0.009+6.65514987736462i</v>
      </c>
      <c r="Z3258" t="str">
        <f t="shared" si="1704"/>
        <v>-0.000180136141408903-0.0000764384286431372i</v>
      </c>
      <c r="AA3258" t="str">
        <f t="shared" si="1705"/>
        <v>0.00244993527465753-1.80313866822724i</v>
      </c>
      <c r="AB3258" t="str">
        <f t="shared" si="1706"/>
        <v>0.556798262595737-0.305036389728612i</v>
      </c>
      <c r="AC3258" t="str">
        <f t="shared" si="1707"/>
        <v>0.951989776220471-0.0946862943488181i</v>
      </c>
      <c r="AD3258" t="str">
        <f t="shared" si="1708"/>
        <v>0.61070636598768-0.259678069211485i</v>
      </c>
      <c r="AE3258" t="str">
        <f t="shared" si="1709"/>
        <v>-0.000129859671866483+9.59704178120168E-08i</v>
      </c>
      <c r="AF3258" t="str">
        <f t="shared" si="1710"/>
        <v>-6.36395552257596-0.113405823780039i</v>
      </c>
      <c r="AG3258" t="str">
        <f t="shared" si="1711"/>
        <v>0.998310403455921-0.0039886045376224i</v>
      </c>
      <c r="AH3258" t="str">
        <f t="shared" si="1712"/>
        <v>0.000827761051843002+0.000017447181778871i</v>
      </c>
      <c r="AI3258">
        <f t="shared" si="1713"/>
        <v>-61.639971257938186</v>
      </c>
      <c r="AJ3258">
        <f t="shared" si="1714"/>
        <v>1.2074763382224298</v>
      </c>
      <c r="AK3258"/>
      <c r="AL3258"/>
      <c r="AM3258"/>
      <c r="AN3258"/>
    </row>
    <row r="3259" spans="1:40" x14ac:dyDescent="0.35">
      <c r="A3259"/>
      <c r="B3259">
        <f t="shared" si="1715"/>
        <v>1325000</v>
      </c>
      <c r="C3259" s="237" t="str">
        <f t="shared" si="1683"/>
        <v>-1.8369176569735E-08+0.000779929974266096i</v>
      </c>
      <c r="D3259" s="208" t="str">
        <f t="shared" si="1684"/>
        <v>-2.51366134301615+0.00597946313604007i</v>
      </c>
      <c r="E3259" t="str">
        <f t="shared" si="1685"/>
        <v>20500</v>
      </c>
      <c r="F3259" t="str">
        <f t="shared" si="1686"/>
        <v>0.327868852459016</v>
      </c>
      <c r="G3259" t="str">
        <f t="shared" si="1681"/>
        <v>0.327868852459016</v>
      </c>
      <c r="H3259" t="str">
        <f t="shared" si="1687"/>
        <v>3.85030018749057+0.119299898081715i</v>
      </c>
      <c r="I3259" t="str">
        <f t="shared" si="1688"/>
        <v>5203.2628325081i</v>
      </c>
      <c r="J3259" t="str">
        <f t="shared" si="1682"/>
        <v>-36646.2907393912+1138.30740334213i</v>
      </c>
      <c r="K3259" t="str">
        <f t="shared" si="1689"/>
        <v>0.00440612133436871-0.141849207848628i</v>
      </c>
      <c r="L3259" t="str">
        <f t="shared" si="1690"/>
        <v>0.000921752675020918-0.0251566161492951i</v>
      </c>
      <c r="M3259" t="str">
        <f t="shared" si="1691"/>
        <v>0.00532787400938963-0.167005823997923i</v>
      </c>
      <c r="N3259" t="str">
        <f t="shared" si="1692"/>
        <v>-16.5271158246898i</v>
      </c>
      <c r="O3259" t="str">
        <f t="shared" si="1693"/>
        <v>-0.682840566846317+0.730567423492863i</v>
      </c>
      <c r="P3259" t="str">
        <f t="shared" si="1694"/>
        <v>1.68284056684632-0.730567423492863i</v>
      </c>
      <c r="Q3259" t="str">
        <f t="shared" si="1695"/>
        <v>-1.68284056684632+17.2576832481827i</v>
      </c>
      <c r="R3259" t="str">
        <f t="shared" si="1696"/>
        <v>-0.051353272632822-0.0925049540811104i</v>
      </c>
      <c r="S3259" t="str">
        <f t="shared" si="1697"/>
        <v>1.7897503069523i</v>
      </c>
      <c r="T3259" t="str">
        <f t="shared" si="1698"/>
        <v>0.165560769961276-0.0919095354575983i</v>
      </c>
      <c r="U3259" t="str">
        <f t="shared" si="1699"/>
        <v>0.00005-0.000107247266234431i</v>
      </c>
      <c r="V3259" t="str">
        <f t="shared" si="1700"/>
        <v>0.00002-0.00120116938182563i</v>
      </c>
      <c r="W3259" t="str">
        <f t="shared" si="1701"/>
        <v>0.0000421937033918991-0.000099949577924302i</v>
      </c>
      <c r="X3259" t="str">
        <f t="shared" si="1702"/>
        <v>0.0000422558291419473-0.0000998856536975385i</v>
      </c>
      <c r="Y3259" t="str">
        <f t="shared" si="1703"/>
        <v>0.009+6.66017642561036i</v>
      </c>
      <c r="Z3259" t="str">
        <f t="shared" si="1704"/>
        <v>-0.000179868382902824-0.0000763799578856581i</v>
      </c>
      <c r="AA3259" t="str">
        <f t="shared" si="1705"/>
        <v>0.00244623848972905-1.80177777364761i</v>
      </c>
      <c r="AB3259" t="str">
        <f t="shared" si="1706"/>
        <v>0.553370867397827-0.307198736573879i</v>
      </c>
      <c r="AC3259" t="str">
        <f t="shared" si="1707"/>
        <v>0.951644312129321-0.0940528738505288i</v>
      </c>
      <c r="AD3259" t="str">
        <f t="shared" si="1708"/>
        <v>0.607459443566957-0.262771948480665i</v>
      </c>
      <c r="AE3259" t="str">
        <f t="shared" si="1709"/>
        <v>-0.000129333258151924+8.66638728551978E-07i</v>
      </c>
      <c r="AF3259" t="str">
        <f t="shared" si="1710"/>
        <v>-6.36396153050672-0.113320434945675i</v>
      </c>
      <c r="AG3259" t="str">
        <f t="shared" si="1711"/>
        <v>0.998291466190388-0.00396444201052977i</v>
      </c>
      <c r="AH3259" t="str">
        <f t="shared" si="1712"/>
        <v>0.000824529542454419+0.0000124308836794441i</v>
      </c>
      <c r="AI3259">
        <f t="shared" si="1713"/>
        <v>-61.67488856271806</v>
      </c>
      <c r="AJ3259">
        <f t="shared" si="1714"/>
        <v>0.86374493366266214</v>
      </c>
      <c r="AK3259"/>
      <c r="AL3259"/>
      <c r="AM3259"/>
      <c r="AN3259"/>
    </row>
    <row r="3260" spans="1:40" x14ac:dyDescent="0.35">
      <c r="A3260"/>
      <c r="B3260">
        <f t="shared" si="1715"/>
        <v>1326000</v>
      </c>
      <c r="C3260" s="237" t="str">
        <f t="shared" si="1683"/>
        <v>-1.83414808683437E-08+0.000779341791782385i</v>
      </c>
      <c r="D3260" s="208" t="str">
        <f t="shared" si="1684"/>
        <v>-2.51366134280381+0.00597495373699829i</v>
      </c>
      <c r="E3260" t="str">
        <f t="shared" si="1685"/>
        <v>20500</v>
      </c>
      <c r="F3260" t="str">
        <f t="shared" si="1686"/>
        <v>0.327868852459016</v>
      </c>
      <c r="G3260" t="str">
        <f t="shared" si="1681"/>
        <v>0.327868852459016</v>
      </c>
      <c r="H3260" t="str">
        <f t="shared" si="1687"/>
        <v>3.85030618206629+0.119210128187552i</v>
      </c>
      <c r="I3260" t="str">
        <f t="shared" si="1688"/>
        <v>5207.18982332508i</v>
      </c>
      <c r="J3260" t="str">
        <f t="shared" si="1682"/>
        <v>-36701.6282788715+1139.16650326919i</v>
      </c>
      <c r="K3260" t="str">
        <f t="shared" si="1689"/>
        <v>0.00439948413898419-0.141742432756235i</v>
      </c>
      <c r="L3260" t="str">
        <f t="shared" si="1690"/>
        <v>0.000920364784206917-0.0251376951569997i</v>
      </c>
      <c r="M3260" t="str">
        <f t="shared" si="1691"/>
        <v>0.00531984892319111-0.166880127913235i</v>
      </c>
      <c r="N3260" t="str">
        <f t="shared" si="1692"/>
        <v>-16.5395891196519i</v>
      </c>
      <c r="O3260" t="str">
        <f t="shared" si="1693"/>
        <v>-0.673675101642486+0.739027643208958i</v>
      </c>
      <c r="P3260" t="str">
        <f t="shared" si="1694"/>
        <v>1.67367510164249-0.739027643208958i</v>
      </c>
      <c r="Q3260" t="str">
        <f t="shared" si="1695"/>
        <v>-1.67367510164249+17.2786167628609i</v>
      </c>
      <c r="R3260" t="str">
        <f t="shared" si="1696"/>
        <v>-0.0516690609278054-0.0918590823921702i</v>
      </c>
      <c r="S3260" t="str">
        <f t="shared" si="1697"/>
        <v>1.79110106190094i</v>
      </c>
      <c r="T3260" t="str">
        <f t="shared" si="1698"/>
        <v>0.164528900017862-0.0925445098952166i</v>
      </c>
      <c r="U3260" t="str">
        <f t="shared" si="1699"/>
        <v>0.0000499999999999999-0.000107166385943153i</v>
      </c>
      <c r="V3260" t="str">
        <f t="shared" si="1700"/>
        <v>0.00002-0.00120026352256331i</v>
      </c>
      <c r="W3260" t="str">
        <f t="shared" si="1701"/>
        <v>0.0000421935831191249-0.000099876447571875i</v>
      </c>
      <c r="X3260" t="str">
        <f t="shared" si="1702"/>
        <v>0.0000422555983452747-0.000099812570382197i</v>
      </c>
      <c r="Y3260" t="str">
        <f t="shared" si="1703"/>
        <v>0.009+6.6652029738561i</v>
      </c>
      <c r="Z3260" t="str">
        <f t="shared" si="1704"/>
        <v>-0.000179601229931099-0.0000763215764348323i</v>
      </c>
      <c r="AA3260" t="str">
        <f t="shared" si="1705"/>
        <v>0.00244255006581231-1.80041893177887i</v>
      </c>
      <c r="AB3260" t="str">
        <f t="shared" si="1706"/>
        <v>0.549921941871797-0.309321077243123i</v>
      </c>
      <c r="AC3260" t="str">
        <f t="shared" si="1707"/>
        <v>0.951305960713714-0.0934165854015522i</v>
      </c>
      <c r="AD3260" t="str">
        <f t="shared" si="1708"/>
        <v>0.604174111879032-0.265825302443859i</v>
      </c>
      <c r="AE3260" t="str">
        <f t="shared" si="1709"/>
        <v>-0.000128798619724785+1.63103060600099E-06i</v>
      </c>
      <c r="AF3260" t="str">
        <f t="shared" si="1710"/>
        <v>-6.3639675248701-0.113235174450554i</v>
      </c>
      <c r="AG3260" t="str">
        <f t="shared" si="1711"/>
        <v>0.998272821322792-0.00394006519863418i</v>
      </c>
      <c r="AH3260" t="str">
        <f t="shared" si="1712"/>
        <v>0.000821243991691386+7.45333647995999E-06i</v>
      </c>
      <c r="AI3260">
        <f t="shared" si="1713"/>
        <v>-61.710198191573625</v>
      </c>
      <c r="AJ3260">
        <f t="shared" si="1714"/>
        <v>0.51998310318524843</v>
      </c>
      <c r="AK3260"/>
      <c r="AL3260"/>
      <c r="AM3260"/>
      <c r="AN3260"/>
    </row>
    <row r="3261" spans="1:40" x14ac:dyDescent="0.35">
      <c r="A3261"/>
      <c r="B3261">
        <f t="shared" si="1715"/>
        <v>1327000</v>
      </c>
      <c r="C3261" s="237" t="str">
        <f t="shared" si="1683"/>
        <v>-1.83138477560962E-08+0.000778754495783198i</v>
      </c>
      <c r="D3261" s="208" t="str">
        <f t="shared" si="1684"/>
        <v>-2.51366134259196+0.00597045113433785i</v>
      </c>
      <c r="E3261" t="str">
        <f t="shared" si="1685"/>
        <v>20500</v>
      </c>
      <c r="F3261" t="str">
        <f t="shared" si="1686"/>
        <v>0.327868852459016</v>
      </c>
      <c r="G3261" t="str">
        <f t="shared" si="1681"/>
        <v>0.327868852459016</v>
      </c>
      <c r="H3261" t="str">
        <f t="shared" si="1687"/>
        <v>3.85031216311499+0.119120493140235i</v>
      </c>
      <c r="I3261" t="str">
        <f t="shared" si="1688"/>
        <v>5211.11681414207i</v>
      </c>
      <c r="J3261" t="str">
        <f t="shared" si="1682"/>
        <v>-36757.0075667784+1140.02560319623i</v>
      </c>
      <c r="K3261" t="str">
        <f t="shared" si="1689"/>
        <v>0.00439286192476918-0.141635818139393i</v>
      </c>
      <c r="L3261" t="str">
        <f t="shared" si="1690"/>
        <v>0.000918980024276592-0.0251188025671037i</v>
      </c>
      <c r="M3261" t="str">
        <f t="shared" si="1691"/>
        <v>0.00531184194904577-0.166754620706497i</v>
      </c>
      <c r="N3261" t="str">
        <f t="shared" si="1692"/>
        <v>-16.5520624146139i</v>
      </c>
      <c r="O3261" t="str">
        <f t="shared" si="1693"/>
        <v>-0.664404825345551+0.747372884213461i</v>
      </c>
      <c r="P3261" t="str">
        <f t="shared" si="1694"/>
        <v>1.66440482534555-0.747372884213461i</v>
      </c>
      <c r="Q3261" t="str">
        <f t="shared" si="1695"/>
        <v>-1.66440482534555+17.2994352988274i</v>
      </c>
      <c r="R3261" t="str">
        <f t="shared" si="1696"/>
        <v>-0.0519776706022945-0.09121066163887i</v>
      </c>
      <c r="S3261" t="str">
        <f t="shared" si="1697"/>
        <v>1.79245181684958i</v>
      </c>
      <c r="T3261" t="str">
        <f t="shared" si="1698"/>
        <v>0.163490716170645-0.0931674701066918i</v>
      </c>
      <c r="U3261" t="str">
        <f t="shared" si="1699"/>
        <v>0.0000499999999999999-0.000107085627551334i</v>
      </c>
      <c r="V3261" t="str">
        <f t="shared" si="1700"/>
        <v>0.00002-0.00119935902857495i</v>
      </c>
      <c r="W3261" t="str">
        <f t="shared" si="1701"/>
        <v>0.0000421934627566511-0.0000998034291126293i</v>
      </c>
      <c r="X3261" t="str">
        <f t="shared" si="1702"/>
        <v>0.0000422553677089514-0.0000997395988880322i</v>
      </c>
      <c r="Y3261" t="str">
        <f t="shared" si="1703"/>
        <v>0.009+6.67022952210185i</v>
      </c>
      <c r="Z3261" t="str">
        <f t="shared" si="1704"/>
        <v>-0.000179334680669083-0.0000762632840849207i</v>
      </c>
      <c r="AA3261" t="str">
        <f t="shared" si="1705"/>
        <v>0.00243886997771257-1.79906213798015i</v>
      </c>
      <c r="AB3261" t="str">
        <f t="shared" si="1706"/>
        <v>0.546451912732724-0.311403261523004i</v>
      </c>
      <c r="AC3261" t="str">
        <f t="shared" si="1707"/>
        <v>0.950974733431155-0.0927775063497127i</v>
      </c>
      <c r="AD3261" t="str">
        <f t="shared" si="1708"/>
        <v>0.600850874094612-0.26883765335598i</v>
      </c>
      <c r="AE3261" t="str">
        <f t="shared" si="1709"/>
        <v>-0.000128255841966107+0.0000023890538126701i</v>
      </c>
      <c r="AF3261" t="str">
        <f t="shared" si="1710"/>
        <v>-6.36397350570695-0.113150042005897i</v>
      </c>
      <c r="AG3261" t="str">
        <f t="shared" si="1711"/>
        <v>0.998254471308545-0.00391547786001991i</v>
      </c>
      <c r="AH3261" t="str">
        <f t="shared" si="1712"/>
        <v>0.000817904930242172+2.51515766425685E-06i</v>
      </c>
      <c r="AI3261">
        <f t="shared" si="1713"/>
        <v>-61.745902410095553</v>
      </c>
      <c r="AJ3261">
        <f t="shared" si="1714"/>
        <v>0.17619097207977452</v>
      </c>
      <c r="AK3261"/>
      <c r="AL3261"/>
      <c r="AM3261"/>
      <c r="AN3261"/>
    </row>
    <row r="3262" spans="1:40" x14ac:dyDescent="0.35">
      <c r="A3262"/>
      <c r="B3262">
        <f t="shared" si="1715"/>
        <v>1328000</v>
      </c>
      <c r="C3262" s="237" t="str">
        <f t="shared" si="1683"/>
        <v>-1.82862770445421E-08+0.000778168084265937i</v>
      </c>
      <c r="D3262" s="208" t="str">
        <f t="shared" si="1684"/>
        <v>-2.51366134238058+0.00596595531270552i</v>
      </c>
      <c r="E3262" t="str">
        <f t="shared" si="1685"/>
        <v>20500</v>
      </c>
      <c r="F3262" t="str">
        <f t="shared" si="1686"/>
        <v>0.327868852459016</v>
      </c>
      <c r="G3262" t="str">
        <f t="shared" si="1681"/>
        <v>0.327868852459016</v>
      </c>
      <c r="H3262" t="str">
        <f t="shared" si="1687"/>
        <v>3.85031813067732+0.11903099263649i</v>
      </c>
      <c r="I3262" t="str">
        <f t="shared" si="1688"/>
        <v>5215.04380495906i</v>
      </c>
      <c r="J3262" t="str">
        <f t="shared" si="1682"/>
        <v>-36812.4286031119+1140.88470312328i</v>
      </c>
      <c r="K3262" t="str">
        <f t="shared" si="1689"/>
        <v>0.00438625464668489-0.141529363636938i</v>
      </c>
      <c r="L3262" t="str">
        <f t="shared" si="1690"/>
        <v>0.000917598385824128-0.0250999383157892i</v>
      </c>
      <c r="M3262" t="str">
        <f t="shared" si="1691"/>
        <v>0.00530385303250902-0.166629301952727i</v>
      </c>
      <c r="N3262" t="str">
        <f t="shared" si="1692"/>
        <v>-16.5645357095759i</v>
      </c>
      <c r="O3262" t="str">
        <f t="shared" si="1693"/>
        <v>-0.655031180234946+0.755601848144917i</v>
      </c>
      <c r="P3262" t="str">
        <f t="shared" si="1694"/>
        <v>1.65503118023495-0.755601848144917i</v>
      </c>
      <c r="Q3262" t="str">
        <f t="shared" si="1695"/>
        <v>-1.65503118023495+17.3201375577208i</v>
      </c>
      <c r="R3262" t="str">
        <f t="shared" si="1696"/>
        <v>-0.0522790933937047-0.0905597686719734i</v>
      </c>
      <c r="S3262" t="str">
        <f t="shared" si="1697"/>
        <v>1.79380257179823i</v>
      </c>
      <c r="T3262" t="str">
        <f t="shared" si="1698"/>
        <v>0.162446345945239-0.0937783721809073i</v>
      </c>
      <c r="U3262" t="str">
        <f t="shared" si="1699"/>
        <v>0.0000499999999999999-0.0001070049907836i</v>
      </c>
      <c r="V3262" t="str">
        <f t="shared" si="1700"/>
        <v>0.00002-0.00119845589677632i</v>
      </c>
      <c r="W3262" t="str">
        <f t="shared" si="1701"/>
        <v>0.0000421933423044795-0.000099730522293751i</v>
      </c>
      <c r="X3262" t="str">
        <f t="shared" si="1702"/>
        <v>0.0000422551372322271-0.0000996667389623937i</v>
      </c>
      <c r="Y3262" t="str">
        <f t="shared" si="1703"/>
        <v>0.009+6.67525607034759i</v>
      </c>
      <c r="Z3262" t="str">
        <f t="shared" si="1704"/>
        <v>-0.000179068733299-0.0000762050806308179i</v>
      </c>
      <c r="AA3262" t="str">
        <f t="shared" si="1705"/>
        <v>0.00243519820032991-1.79770738762455i</v>
      </c>
      <c r="AB3262" t="str">
        <f t="shared" si="1706"/>
        <v>0.542961206222646-0.31344514264486i</v>
      </c>
      <c r="AC3262" t="str">
        <f t="shared" si="1707"/>
        <v>0.950650641120773-0.0921357137506323i</v>
      </c>
      <c r="AD3262" t="str">
        <f t="shared" si="1708"/>
        <v>0.597490239355098-0.271808529659441i</v>
      </c>
      <c r="AE3262" t="str">
        <f t="shared" si="1709"/>
        <v>-0.000127705011238676+3.14061723979792E-06i</v>
      </c>
      <c r="AF3262" t="str">
        <f t="shared" si="1710"/>
        <v>-6.3639794730579-0.113065037323784i</v>
      </c>
      <c r="AG3262" t="str">
        <f t="shared" si="1711"/>
        <v>0.99823641855543-0.00389068378037142i</v>
      </c>
      <c r="AH3262" t="str">
        <f t="shared" si="1712"/>
        <v>0.000814512895628359-2.38304236203726E-06i</v>
      </c>
      <c r="AI3262">
        <f t="shared" si="1713"/>
        <v>-61.782003533320847</v>
      </c>
      <c r="AJ3262">
        <f t="shared" si="1714"/>
        <v>-0.16763133020580012</v>
      </c>
      <c r="AK3262"/>
      <c r="AL3262"/>
      <c r="AM3262"/>
      <c r="AN3262"/>
    </row>
    <row r="3263" spans="1:40" x14ac:dyDescent="0.35">
      <c r="A3263"/>
      <c r="B3263">
        <f t="shared" si="1715"/>
        <v>1329000</v>
      </c>
      <c r="C3263" s="237" t="str">
        <f t="shared" si="1683"/>
        <v>-1.82587685459394E-08+0.000777582555234028i</v>
      </c>
      <c r="D3263" s="208" t="str">
        <f t="shared" si="1684"/>
        <v>-2.51366134216969+0.00596146625679422i</v>
      </c>
      <c r="E3263" t="str">
        <f t="shared" si="1685"/>
        <v>20500</v>
      </c>
      <c r="F3263" t="str">
        <f t="shared" si="1686"/>
        <v>0.327868852459016</v>
      </c>
      <c r="G3263" t="str">
        <f t="shared" si="1681"/>
        <v>0.327868852459016</v>
      </c>
      <c r="H3263" t="str">
        <f t="shared" si="1687"/>
        <v>3.85032408479378+0.118941626373958i</v>
      </c>
      <c r="I3263" t="str">
        <f t="shared" si="1688"/>
        <v>5218.97079577604i</v>
      </c>
      <c r="J3263" t="str">
        <f t="shared" si="1682"/>
        <v>-36867.8913878722+1141.74380305033i</v>
      </c>
      <c r="K3263" t="str">
        <f t="shared" si="1689"/>
        <v>0.0043796622598614-0.141423068888788i</v>
      </c>
      <c r="L3263" t="str">
        <f t="shared" si="1690"/>
        <v>0.000916219859478956-0.0250811023394284i</v>
      </c>
      <c r="M3263" t="str">
        <f t="shared" si="1691"/>
        <v>0.00529588211934036-0.166504171228216i</v>
      </c>
      <c r="N3263" t="str">
        <f t="shared" si="1692"/>
        <v>-16.577009004538i</v>
      </c>
      <c r="O3263" t="str">
        <f t="shared" si="1693"/>
        <v>-0.645555624672332+0.763713254732374i</v>
      </c>
      <c r="P3263" t="str">
        <f t="shared" si="1694"/>
        <v>1.64555562467233-0.763713254732374i</v>
      </c>
      <c r="Q3263" t="str">
        <f t="shared" si="1695"/>
        <v>-1.64555562467233+17.3407222592704i</v>
      </c>
      <c r="R3263" t="str">
        <f t="shared" si="1696"/>
        <v>-0.0525733216306639-0.0899064800326765i</v>
      </c>
      <c r="S3263" t="str">
        <f t="shared" si="1697"/>
        <v>1.79515332674687i</v>
      </c>
      <c r="T3263" t="str">
        <f t="shared" si="1698"/>
        <v>0.16139591672676-0.0943771732234195i</v>
      </c>
      <c r="U3263" t="str">
        <f t="shared" si="1699"/>
        <v>0.00005-0.000106924475365403i</v>
      </c>
      <c r="V3263" t="str">
        <f t="shared" si="1700"/>
        <v>0.00002-0.00119755412409252i</v>
      </c>
      <c r="W3263" t="str">
        <f t="shared" si="1701"/>
        <v>0.0000421932217626131-0.0000996577268631869i</v>
      </c>
      <c r="X3263" t="str">
        <f t="shared" si="1702"/>
        <v>0.0000422549069143543-0.0000995939903533906i</v>
      </c>
      <c r="Y3263" t="str">
        <f t="shared" si="1703"/>
        <v>0.009+6.68028261859334i</v>
      </c>
      <c r="Z3263" t="str">
        <f t="shared" si="1704"/>
        <v>-0.000178803386009908-0.0000761469658680503i</v>
      </c>
      <c r="AA3263" t="str">
        <f t="shared" si="1705"/>
        <v>0.00243153470865881-1.79635467609909i</v>
      </c>
      <c r="AB3263" t="str">
        <f t="shared" si="1706"/>
        <v>0.539450248113997-0.315446577238159i</v>
      </c>
      <c r="AC3263" t="str">
        <f t="shared" si="1707"/>
        <v>0.950333694013443-0.0914912843690792i</v>
      </c>
      <c r="AD3263" t="str">
        <f t="shared" si="1708"/>
        <v>0.59409272269799-0.274737466059478i</v>
      </c>
      <c r="AE3263" t="str">
        <f t="shared" si="1709"/>
        <v>-0.000127146214872951+3.88563091747584E-06i</v>
      </c>
      <c r="AF3263" t="str">
        <f t="shared" si="1710"/>
        <v>-6.36398542696347-0.112980160117164i</v>
      </c>
      <c r="AG3263" t="str">
        <f t="shared" si="1711"/>
        <v>0.998218665423296-0.00386568677238487i</v>
      </c>
      <c r="AH3263" t="str">
        <f t="shared" si="1712"/>
        <v>0.000811068432115369-7.24066034784607E-06i</v>
      </c>
      <c r="AI3263">
        <f t="shared" si="1713"/>
        <v>-61.818503926633198</v>
      </c>
      <c r="AJ3263">
        <f t="shared" si="1714"/>
        <v>-0.51148367008527695</v>
      </c>
      <c r="AK3263"/>
      <c r="AL3263"/>
      <c r="AM3263"/>
      <c r="AN3263"/>
    </row>
    <row r="3264" spans="1:40" x14ac:dyDescent="0.35">
      <c r="A3264"/>
      <c r="B3264">
        <f t="shared" si="1715"/>
        <v>1330000</v>
      </c>
      <c r="C3264" s="237" t="str">
        <f t="shared" si="1683"/>
        <v>-1.82313220732518E-08+0.000776997906696901i</v>
      </c>
      <c r="D3264" s="208" t="str">
        <f t="shared" si="1684"/>
        <v>-2.51366134195926+0.00595698395134291i</v>
      </c>
      <c r="E3264" t="str">
        <f t="shared" si="1685"/>
        <v>20500</v>
      </c>
      <c r="F3264" t="str">
        <f t="shared" si="1686"/>
        <v>0.327868852459016</v>
      </c>
      <c r="G3264" t="str">
        <f t="shared" si="1681"/>
        <v>0.327868852459016</v>
      </c>
      <c r="H3264" t="str">
        <f t="shared" si="1687"/>
        <v>3.8503300255047+0.118852394051177i</v>
      </c>
      <c r="I3264" t="str">
        <f t="shared" si="1688"/>
        <v>5222.89778659303i</v>
      </c>
      <c r="J3264" t="str">
        <f t="shared" si="1682"/>
        <v>-36923.3959210589+1142.60290297739i</v>
      </c>
      <c r="K3264" t="str">
        <f t="shared" si="1689"/>
        <v>0.00437308471959739-0.141316933535939i</v>
      </c>
      <c r="L3264" t="str">
        <f t="shared" si="1690"/>
        <v>0.000914844435905652-0.0250622945745841i</v>
      </c>
      <c r="M3264" t="str">
        <f t="shared" si="1691"/>
        <v>0.00528792915550304-0.166379228110523i</v>
      </c>
      <c r="N3264" t="str">
        <f t="shared" si="1692"/>
        <v>-16.5894822995i</v>
      </c>
      <c r="O3264" t="str">
        <f t="shared" si="1693"/>
        <v>-0.635979632874933+0.771705841994387i</v>
      </c>
      <c r="P3264" t="str">
        <f t="shared" si="1694"/>
        <v>1.63597963287493-0.771705841994387i</v>
      </c>
      <c r="Q3264" t="str">
        <f t="shared" si="1695"/>
        <v>-1.63597963287493+17.3611881414944i</v>
      </c>
      <c r="R3264" t="str">
        <f t="shared" si="1696"/>
        <v>-0.0528603482232256-0.089250871954532i</v>
      </c>
      <c r="S3264" t="str">
        <f t="shared" si="1697"/>
        <v>1.7965040816955i</v>
      </c>
      <c r="T3264" t="str">
        <f t="shared" si="1698"/>
        <v>0.160339555761199-0.0949638313428703i</v>
      </c>
      <c r="U3264" t="str">
        <f t="shared" si="1699"/>
        <v>0.00005-0.000106844081023023i</v>
      </c>
      <c r="V3264" t="str">
        <f t="shared" si="1700"/>
        <v>0.00002-0.00119665370745786i</v>
      </c>
      <c r="W3264" t="str">
        <f t="shared" si="1701"/>
        <v>0.0000421931011310537-0.0000995850425696413i</v>
      </c>
      <c r="X3264" t="str">
        <f t="shared" si="1702"/>
        <v>0.0000422546767545885-0.0000995213528098904i</v>
      </c>
      <c r="Y3264" t="str">
        <f t="shared" si="1703"/>
        <v>0.009+6.68530916683908i</v>
      </c>
      <c r="Z3264" t="str">
        <f t="shared" si="1704"/>
        <v>-0.000178538636997671-0.0000760889395927741i</v>
      </c>
      <c r="AA3264" t="str">
        <f t="shared" si="1705"/>
        <v>0.00242787947778774-1.79500399880467i</v>
      </c>
      <c r="AB3264" t="str">
        <f t="shared" si="1706"/>
        <v>0.5359194637142-0.317407425285087i</v>
      </c>
      <c r="AC3264" t="str">
        <f t="shared" si="1707"/>
        <v>0.950023901741695-0.0908442946805122i</v>
      </c>
      <c r="AD3264" t="str">
        <f t="shared" si="1708"/>
        <v>0.590658844981428-0.277624003598653i</v>
      </c>
      <c r="AE3264" t="str">
        <f t="shared" si="1709"/>
        <v>-0.000126579541152925+4.62400602461044E-06i</v>
      </c>
      <c r="AF3264" t="str">
        <f t="shared" si="1710"/>
        <v>-6.36399136746396-0.112895410099834i</v>
      </c>
      <c r="AG3264" t="str">
        <f t="shared" si="1711"/>
        <v>0.998201214223749-0.00384049067517664i</v>
      </c>
      <c r="AH3264" t="str">
        <f t="shared" si="1712"/>
        <v>0.000807572090622289-0.0000120571002719181i</v>
      </c>
      <c r="AI3264">
        <f t="shared" si="1713"/>
        <v>-61.855406006688789</v>
      </c>
      <c r="AJ3264">
        <f t="shared" si="1714"/>
        <v>-0.85536590985475369</v>
      </c>
      <c r="AK3264"/>
      <c r="AL3264"/>
      <c r="AM3264"/>
      <c r="AN3264"/>
    </row>
    <row r="3265" spans="1:40" x14ac:dyDescent="0.35">
      <c r="A3265"/>
      <c r="B3265">
        <f t="shared" si="1715"/>
        <v>1331000</v>
      </c>
      <c r="C3265" s="237" t="str">
        <f t="shared" si="1683"/>
        <v>-1.82039374401456E-08+0.000776414136669973i</v>
      </c>
      <c r="D3265" s="208" t="str">
        <f t="shared" si="1684"/>
        <v>-2.51366134174931+0.00595250838113646i</v>
      </c>
      <c r="E3265" t="str">
        <f t="shared" si="1685"/>
        <v>20500</v>
      </c>
      <c r="F3265" t="str">
        <f t="shared" si="1686"/>
        <v>0.327868852459016</v>
      </c>
      <c r="G3265" t="str">
        <f t="shared" si="1681"/>
        <v>0.327868852459016</v>
      </c>
      <c r="H3265" t="str">
        <f t="shared" si="1687"/>
        <v>3.8503359528503+0.118763295367592i</v>
      </c>
      <c r="I3265" t="str">
        <f t="shared" si="1688"/>
        <v>5226.82477741002i</v>
      </c>
      <c r="J3265" t="str">
        <f t="shared" si="1682"/>
        <v>-36978.9422026723+1143.46200290443i</v>
      </c>
      <c r="K3265" t="str">
        <f t="shared" si="1689"/>
        <v>0.00436652198135869-0.141210957220462i</v>
      </c>
      <c r="L3265" t="str">
        <f t="shared" si="1690"/>
        <v>0.000913472105803754-0.0250435149580086i</v>
      </c>
      <c r="M3265" t="str">
        <f t="shared" si="1691"/>
        <v>0.00527999408716244-0.166254472178471i</v>
      </c>
      <c r="N3265" t="str">
        <f t="shared" si="1692"/>
        <v>-16.601955594462i</v>
      </c>
      <c r="O3265" t="str">
        <f t="shared" si="1693"/>
        <v>-0.626304694685721+0.779578366435746i</v>
      </c>
      <c r="P3265" t="str">
        <f t="shared" si="1694"/>
        <v>1.62630469468572-0.779578366435746i</v>
      </c>
      <c r="Q3265" t="str">
        <f t="shared" si="1695"/>
        <v>-1.62630469468572+17.3815339608977i</v>
      </c>
      <c r="R3265" t="str">
        <f t="shared" si="1696"/>
        <v>-0.0531401666533237-0.0885930203654769i</v>
      </c>
      <c r="S3265" t="str">
        <f t="shared" si="1697"/>
        <v>1.79785483664414i</v>
      </c>
      <c r="T3265" t="str">
        <f t="shared" si="1698"/>
        <v>0.159277390156985-0.0955383056377537i</v>
      </c>
      <c r="U3265" t="str">
        <f t="shared" si="1699"/>
        <v>0.00005-0.000106763807483562i</v>
      </c>
      <c r="V3265" t="str">
        <f t="shared" si="1700"/>
        <v>0.00002-0.00119575464381589i</v>
      </c>
      <c r="W3265" t="str">
        <f t="shared" si="1701"/>
        <v>0.0000421929804098036-0.0000995124691625749i</v>
      </c>
      <c r="X3265" t="str">
        <f t="shared" si="1702"/>
        <v>0.0000422544467521872-0.0000994488260815139i</v>
      </c>
      <c r="Y3265" t="str">
        <f t="shared" si="1703"/>
        <v>0.009+6.69033571508482i</v>
      </c>
      <c r="Z3265" t="str">
        <f t="shared" si="1704"/>
        <v>-0.000178274484464928-0.0000760310016017706i</v>
      </c>
      <c r="AA3265" t="str">
        <f t="shared" si="1705"/>
        <v>0.0024242324828987-1.79365535115602i</v>
      </c>
      <c r="AB3265" t="str">
        <f t="shared" si="1706"/>
        <v>0.53236927787089-0.319327550076314i</v>
      </c>
      <c r="AC3265" t="str">
        <f t="shared" si="1707"/>
        <v>0.949721273349363-0.0901948208727296i</v>
      </c>
      <c r="AD3265" t="str">
        <f t="shared" si="1708"/>
        <v>0.58718913280738-0.280467689730642i</v>
      </c>
      <c r="AE3265" t="str">
        <f t="shared" si="1709"/>
        <v>-0.000126005079301799+5.35565489877942E-06i</v>
      </c>
      <c r="AF3265" t="str">
        <f t="shared" si="1710"/>
        <v>-6.36399729459961-0.112810786986456i</v>
      </c>
      <c r="AG3265" t="str">
        <f t="shared" si="1711"/>
        <v>0.998184067219857-0.00381509935368578i</v>
      </c>
      <c r="AH3265" t="str">
        <f t="shared" si="1712"/>
        <v>0.000804024428630289-0.0000168317734173962i</v>
      </c>
      <c r="AI3265">
        <f t="shared" si="1713"/>
        <v>-61.892712242375858</v>
      </c>
      <c r="AJ3265">
        <f t="shared" si="1714"/>
        <v>-1.1992779077409117</v>
      </c>
      <c r="AK3265"/>
      <c r="AL3265"/>
      <c r="AM3265"/>
      <c r="AN3265"/>
    </row>
    <row r="3266" spans="1:40" x14ac:dyDescent="0.35">
      <c r="A3266"/>
      <c r="B3266">
        <f t="shared" si="1715"/>
        <v>1332000</v>
      </c>
      <c r="C3266" s="237" t="str">
        <f t="shared" si="1683"/>
        <v>-1.8176614460986E-08+0.000775831243174615i</v>
      </c>
      <c r="D3266" s="208" t="str">
        <f t="shared" si="1684"/>
        <v>-2.51366134153983+0.00594803953100538i</v>
      </c>
      <c r="E3266" t="str">
        <f t="shared" si="1685"/>
        <v>20500</v>
      </c>
      <c r="F3266" t="str">
        <f t="shared" si="1686"/>
        <v>0.327868852459016</v>
      </c>
      <c r="G3266" t="str">
        <f t="shared" si="1681"/>
        <v>0.327868852459016</v>
      </c>
      <c r="H3266" t="str">
        <f t="shared" si="1687"/>
        <v>3.85034186687062+0.118674330023542i</v>
      </c>
      <c r="I3266" t="str">
        <f t="shared" si="1688"/>
        <v>5230.75176822701i</v>
      </c>
      <c r="J3266" t="str">
        <f t="shared" si="1682"/>
        <v>-37034.5302327123+1144.32110283148i</v>
      </c>
      <c r="K3266" t="str">
        <f t="shared" si="1689"/>
        <v>0.00435997400077832-0.141105139585496i</v>
      </c>
      <c r="L3266" t="str">
        <f t="shared" si="1690"/>
        <v>0.000912102859907583-0.0250247634266423i</v>
      </c>
      <c r="M3266" t="str">
        <f t="shared" si="1691"/>
        <v>0.0052720768606859-0.166129903012138i</v>
      </c>
      <c r="N3266" t="str">
        <f t="shared" si="1692"/>
        <v>-16.6144288894241i</v>
      </c>
      <c r="O3266" t="str">
        <f t="shared" si="1693"/>
        <v>-0.616532315341861+0.787329603240729i</v>
      </c>
      <c r="P3266" t="str">
        <f t="shared" si="1694"/>
        <v>1.61653231534186-0.787329603240729i</v>
      </c>
      <c r="Q3266" t="str">
        <f t="shared" si="1695"/>
        <v>-1.61653231534186+17.4017584926648i</v>
      </c>
      <c r="R3266" t="str">
        <f t="shared" si="1696"/>
        <v>-0.0534127709654346-0.0879330008900703i</v>
      </c>
      <c r="S3266" t="str">
        <f t="shared" si="1697"/>
        <v>1.79920559159279i</v>
      </c>
      <c r="T3266" t="str">
        <f t="shared" si="1698"/>
        <v>0.158209546886948-0.096100556183475i</v>
      </c>
      <c r="U3266" t="str">
        <f t="shared" si="1699"/>
        <v>0.00005-0.000106683654474941i</v>
      </c>
      <c r="V3266" t="str">
        <f t="shared" si="1700"/>
        <v>0.00002-0.00119485693011933i</v>
      </c>
      <c r="W3266" t="str">
        <f t="shared" si="1701"/>
        <v>0.0000421928595988655-0.0000994400063921982i</v>
      </c>
      <c r="X3266" t="str">
        <f t="shared" si="1702"/>
        <v>0.0000422542169064121-0.0000993764099186347i</v>
      </c>
      <c r="Y3266" t="str">
        <f t="shared" si="1703"/>
        <v>0.009+6.69536226333057i</v>
      </c>
      <c r="Z3266" t="str">
        <f t="shared" si="1704"/>
        <v>-0.000178010926621062-0.000075973151692448i</v>
      </c>
      <c r="AA3266" t="str">
        <f t="shared" si="1705"/>
        <v>0.00242059369926684-1.79230872858161i</v>
      </c>
      <c r="AB3266" t="str">
        <f t="shared" si="1706"/>
        <v>0.528800114978475-0.321206818167744i</v>
      </c>
      <c r="AC3266" t="str">
        <f t="shared" si="1707"/>
        <v>0.949425817301061-0.0895429388477382i</v>
      </c>
      <c r="AD3266" t="str">
        <f t="shared" si="1708"/>
        <v>0.583684118444194-0.28326807839292i</v>
      </c>
      <c r="AE3266" t="str">
        <f t="shared" si="1709"/>
        <v>-0.000125422919467622+6.08049104585785E-06i</v>
      </c>
      <c r="AF3266" t="str">
        <f t="shared" si="1710"/>
        <v>-6.36400320841045-0.112726290492537i</v>
      </c>
      <c r="AG3266" t="str">
        <f t="shared" si="1711"/>
        <v>0.998167226625856-0.00378951669807486i</v>
      </c>
      <c r="AH3266" t="str">
        <f t="shared" si="1712"/>
        <v>0.000800426010090526-0.0000215640984448768i</v>
      </c>
      <c r="AI3266">
        <f t="shared" si="1713"/>
        <v>-61.930425155799739</v>
      </c>
      <c r="AJ3266">
        <f t="shared" si="1714"/>
        <v>-1.5432195179208614</v>
      </c>
      <c r="AK3266"/>
      <c r="AL3266"/>
      <c r="AM3266"/>
      <c r="AN3266"/>
    </row>
    <row r="3267" spans="1:40" x14ac:dyDescent="0.35">
      <c r="A3267"/>
      <c r="B3267">
        <f t="shared" si="1715"/>
        <v>1333000</v>
      </c>
      <c r="C3267" s="237" t="str">
        <f t="shared" si="1683"/>
        <v>-1.81493529508343E-08+0.000775249224238137i</v>
      </c>
      <c r="D3267" s="208" t="str">
        <f t="shared" si="1684"/>
        <v>-2.51366134133083+0.00594357738582572i</v>
      </c>
      <c r="E3267" t="str">
        <f t="shared" si="1685"/>
        <v>20500</v>
      </c>
      <c r="F3267" t="str">
        <f t="shared" si="1686"/>
        <v>0.327868852459016</v>
      </c>
      <c r="G3267" t="str">
        <f t="shared" si="1681"/>
        <v>0.327868852459016</v>
      </c>
      <c r="H3267" t="str">
        <f t="shared" si="1687"/>
        <v>3.85034776760558+0.11858549772026i</v>
      </c>
      <c r="I3267" t="str">
        <f t="shared" si="1688"/>
        <v>5234.67875904399i</v>
      </c>
      <c r="J3267" t="str">
        <f t="shared" si="1682"/>
        <v>-37090.160011179+1145.18020275854i</v>
      </c>
      <c r="K3267" t="str">
        <f t="shared" si="1689"/>
        <v>0.00435344073365515-0.140999480275245i</v>
      </c>
      <c r="L3267" t="str">
        <f t="shared" si="1690"/>
        <v>0.000910736688986141-0.025006039917614i</v>
      </c>
      <c r="M3267" t="str">
        <f t="shared" si="1691"/>
        <v>0.00526417742264129-0.166005520192859i</v>
      </c>
      <c r="N3267" t="str">
        <f t="shared" si="1692"/>
        <v>-16.6269021843861i</v>
      </c>
      <c r="O3267" t="str">
        <f t="shared" si="1693"/>
        <v>-0.60666401524074+0.7949583464635i</v>
      </c>
      <c r="P3267" t="str">
        <f t="shared" si="1694"/>
        <v>1.60666401524074-0.7949583464635i</v>
      </c>
      <c r="Q3267" t="str">
        <f t="shared" si="1695"/>
        <v>-1.60666401524074+17.4218605308496i</v>
      </c>
      <c r="R3267" t="str">
        <f t="shared" si="1696"/>
        <v>-0.0536781557574715-0.0872708888518796i</v>
      </c>
      <c r="S3267" t="str">
        <f t="shared" si="1697"/>
        <v>1.80055634654143i</v>
      </c>
      <c r="T3267" t="str">
        <f t="shared" si="1698"/>
        <v>0.157136152790564-0.0966505440197547i</v>
      </c>
      <c r="U3267" t="str">
        <f t="shared" si="1699"/>
        <v>0.00005-0.000106603621725897i</v>
      </c>
      <c r="V3267" t="str">
        <f t="shared" si="1700"/>
        <v>0.00002-0.00119396056333005i</v>
      </c>
      <c r="W3267" t="str">
        <f t="shared" si="1701"/>
        <v>0.0000421927386982416-0.0000993676540094738i</v>
      </c>
      <c r="X3267" t="str">
        <f t="shared" si="1702"/>
        <v>0.0000422539872165265-0.0000993041040723749i</v>
      </c>
      <c r="Y3267" t="str">
        <f t="shared" si="1703"/>
        <v>0.009+6.70038881157631i</v>
      </c>
      <c r="Z3267" t="str">
        <f t="shared" si="1704"/>
        <v>-0.000177747961682171-0.0000759153896628348i</v>
      </c>
      <c r="AA3267" t="str">
        <f t="shared" si="1705"/>
        <v>0.00241696310226003-1.79096412652367i</v>
      </c>
      <c r="AB3267" t="str">
        <f t="shared" si="1706"/>
        <v>0.525212398985643-0.323045099338407i</v>
      </c>
      <c r="AC3267" t="str">
        <f t="shared" si="1707"/>
        <v>0.949137541491405-0.0888887242237832i</v>
      </c>
      <c r="AD3267" t="str">
        <f t="shared" si="1708"/>
        <v>0.580144339748221-0.286024730078593i</v>
      </c>
      <c r="AE3267" t="str">
        <f t="shared" si="1709"/>
        <v>-0.000124833152708819+6.79842914948889E-06i</v>
      </c>
      <c r="AF3267" t="str">
        <f t="shared" si="1710"/>
        <v>-6.36400910893641-0.112641920334434i</v>
      </c>
      <c r="AG3267" t="str">
        <f t="shared" si="1711"/>
        <v>0.998150694606869-0.0037637466231278i</v>
      </c>
      <c r="AH3267" t="str">
        <f t="shared" si="1712"/>
        <v>0.000796777405331116-0.0000262535014644303i</v>
      </c>
      <c r="AI3267">
        <f t="shared" si="1713"/>
        <v>-61.968547323298743</v>
      </c>
      <c r="AJ3267">
        <f t="shared" si="1714"/>
        <v>-1.8871905905473374</v>
      </c>
      <c r="AK3267"/>
      <c r="AL3267"/>
      <c r="AM3267"/>
      <c r="AN3267"/>
    </row>
    <row r="3268" spans="1:40" x14ac:dyDescent="0.35">
      <c r="A3268"/>
      <c r="B3268">
        <f t="shared" si="1715"/>
        <v>1334000</v>
      </c>
      <c r="C3268" s="237" t="str">
        <f t="shared" si="1683"/>
        <v>-1.81221527254447E-08+0.000774668077893768i</v>
      </c>
      <c r="D3268" s="208" t="str">
        <f t="shared" si="1684"/>
        <v>-2.5136613411223+0.00593912193051889i</v>
      </c>
      <c r="E3268" t="str">
        <f t="shared" si="1685"/>
        <v>20500</v>
      </c>
      <c r="F3268" t="str">
        <f t="shared" si="1686"/>
        <v>0.327868852459016</v>
      </c>
      <c r="G3268" t="str">
        <f t="shared" si="1681"/>
        <v>0.327868852459016</v>
      </c>
      <c r="H3268" t="str">
        <f t="shared" si="1687"/>
        <v>3.85035365509489+0.118496798159873i</v>
      </c>
      <c r="I3268" t="str">
        <f t="shared" si="1688"/>
        <v>5238.60574986098i</v>
      </c>
      <c r="J3268" t="str">
        <f t="shared" si="1682"/>
        <v>-37145.8315380722+1146.03930268559i</v>
      </c>
      <c r="K3268" t="str">
        <f t="shared" si="1689"/>
        <v>0.00434692213595342-0.14089397893498i</v>
      </c>
      <c r="L3268" t="str">
        <f t="shared" si="1690"/>
        <v>0.000909373583842893-0.0249873443682397i</v>
      </c>
      <c r="M3268" t="str">
        <f t="shared" si="1691"/>
        <v>0.00525629571979631-0.16588132330322i</v>
      </c>
      <c r="N3268" t="str">
        <f t="shared" si="1692"/>
        <v>-16.6393754793481i</v>
      </c>
      <c r="O3268" t="str">
        <f t="shared" si="1693"/>
        <v>-0.596701329702971+0.802463409216088i</v>
      </c>
      <c r="P3268" t="str">
        <f t="shared" si="1694"/>
        <v>1.59670132970297-0.802463409216088i</v>
      </c>
      <c r="Q3268" t="str">
        <f t="shared" si="1695"/>
        <v>-1.59670132970297+17.4418388885642i</v>
      </c>
      <c r="R3268" t="str">
        <f t="shared" si="1696"/>
        <v>-0.0539363161719196-0.0866067592759616i</v>
      </c>
      <c r="S3268" t="str">
        <f t="shared" si="1697"/>
        <v>1.80190710149008i</v>
      </c>
      <c r="T3268" t="str">
        <f t="shared" si="1698"/>
        <v>0.156057334576397-0.0971882311383962i</v>
      </c>
      <c r="U3268" t="str">
        <f t="shared" si="1699"/>
        <v>0.0000500000000000001-0.000106523708965983i</v>
      </c>
      <c r="V3268" t="str">
        <f t="shared" si="1700"/>
        <v>0.00002-0.00119306554041901i</v>
      </c>
      <c r="W3268" t="str">
        <f t="shared" si="1701"/>
        <v>0.0000421926177079346-0.0000992954117661108i</v>
      </c>
      <c r="X3268" t="str">
        <f t="shared" si="1702"/>
        <v>0.0000422537576817972-0.0000992319082946046i</v>
      </c>
      <c r="Y3268" t="str">
        <f t="shared" si="1703"/>
        <v>0.009+6.70541535982205i</v>
      </c>
      <c r="Z3268" t="str">
        <f t="shared" si="1704"/>
        <v>-0.000177485587871039-0.0000758577153115801i</v>
      </c>
      <c r="AA3268" t="str">
        <f t="shared" si="1705"/>
        <v>0.00241334066733843-1.78962154043808i</v>
      </c>
      <c r="AB3268" t="str">
        <f t="shared" si="1706"/>
        <v>0.521606553403517-0.324842266549582i</v>
      </c>
      <c r="AC3268" t="str">
        <f t="shared" si="1707"/>
        <v>0.948856453254011-0.0882322523374806i</v>
      </c>
      <c r="AD3268" t="str">
        <f t="shared" si="1708"/>
        <v>0.576570340084204-0.288737211907461i</v>
      </c>
      <c r="AE3268" t="str">
        <f t="shared" si="1709"/>
        <v>-0.000124235870979586+7.50938508043198E-06i</v>
      </c>
      <c r="AF3268" t="str">
        <f t="shared" si="1710"/>
        <v>-6.36401499621719-0.112557676229354i</v>
      </c>
      <c r="AG3268" t="str">
        <f t="shared" si="1711"/>
        <v>0.998134473278631-0.00373779306764202i</v>
      </c>
      <c r="AH3268" t="str">
        <f t="shared" si="1712"/>
        <v>0.000793079190962975-0.0000308994161067961i</v>
      </c>
      <c r="AI3268">
        <f t="shared" si="1713"/>
        <v>-62.007081376494185</v>
      </c>
      <c r="AJ3268">
        <f t="shared" si="1714"/>
        <v>-2.2311909717964249</v>
      </c>
      <c r="AK3268"/>
      <c r="AL3268"/>
      <c r="AM3268"/>
      <c r="AN3268"/>
    </row>
    <row r="3269" spans="1:40" x14ac:dyDescent="0.35">
      <c r="A3269"/>
      <c r="B3269">
        <f t="shared" si="1715"/>
        <v>1335000</v>
      </c>
      <c r="C3269" s="237" t="str">
        <f t="shared" si="1683"/>
        <v>-1.80950136012613E-08+0.000774087802180624i</v>
      </c>
      <c r="D3269" s="208" t="str">
        <f t="shared" si="1684"/>
        <v>-2.51366134091423+0.00593467315005145i</v>
      </c>
      <c r="E3269" t="str">
        <f t="shared" si="1685"/>
        <v>20500</v>
      </c>
      <c r="F3269" t="str">
        <f t="shared" si="1686"/>
        <v>0.327868852459016</v>
      </c>
      <c r="G3269" t="str">
        <f t="shared" ref="G3269:G3332" si="1716">IF($C$11=$C$7,$C$24,F3269)</f>
        <v>0.327868852459016</v>
      </c>
      <c r="H3269" t="str">
        <f t="shared" si="1687"/>
        <v>3.85035952937816+0.118408231045393i</v>
      </c>
      <c r="I3269" t="str">
        <f t="shared" si="1688"/>
        <v>5242.53274067797i</v>
      </c>
      <c r="J3269" t="str">
        <f t="shared" ref="J3269:J3332" si="1717">IMSUM(COMPLEX(0,2*PI()*B3269*$C$113*$C$112),COMPLEX(0,2*PI()*B3269*$C$113*$C$111),COMPLEX(0,2*PI()*B3269*$C$28*10^-12*$C$111),COMPLEX(-1*2*PI()*B3269*2*PI()*B3269*$C$113*$C$112*$C$28*10^-12*$C$111,0),COMPLEX(1,0))</f>
        <v>-37201.5448133921+1146.89840261263i</v>
      </c>
      <c r="K3269" t="str">
        <f t="shared" si="1689"/>
        <v>0.00434041816380186-0.140788635211024i</v>
      </c>
      <c r="L3269" t="str">
        <f t="shared" si="1690"/>
        <v>0.000908013535315668-0.0249686767160217i</v>
      </c>
      <c r="M3269" t="str">
        <f t="shared" si="1691"/>
        <v>0.00524843169911753-0.165757311927046i</v>
      </c>
      <c r="N3269" t="str">
        <f t="shared" si="1692"/>
        <v>-16.6518487743101i</v>
      </c>
      <c r="O3269" t="str">
        <f t="shared" si="1693"/>
        <v>-0.586645808733829+0.809843623852798i</v>
      </c>
      <c r="P3269" t="str">
        <f t="shared" si="1694"/>
        <v>1.58664580873383-0.809843623852798i</v>
      </c>
      <c r="Q3269" t="str">
        <f t="shared" si="1695"/>
        <v>-1.58664580873383+17.4616923981629i</v>
      </c>
      <c r="R3269" t="str">
        <f t="shared" si="1696"/>
        <v>-0.0541872478871811-0.0859406868915349i</v>
      </c>
      <c r="S3269" t="str">
        <f t="shared" si="1697"/>
        <v>1.80325785643872i</v>
      </c>
      <c r="T3269" t="str">
        <f t="shared" si="1698"/>
        <v>0.1549732188249-0.0977135804713518i</v>
      </c>
      <c r="U3269" t="str">
        <f t="shared" si="1699"/>
        <v>0.00005-0.000106443915925559i</v>
      </c>
      <c r="V3269" t="str">
        <f t="shared" si="1700"/>
        <v>0.00002-0.00119217185836626i</v>
      </c>
      <c r="W3269" t="str">
        <f t="shared" si="1701"/>
        <v>0.0000421924966279459-0.0000992232794145598i</v>
      </c>
      <c r="X3269" t="str">
        <f t="shared" si="1702"/>
        <v>0.0000422535283014925-0.0000991598223379346i</v>
      </c>
      <c r="Y3269" t="str">
        <f t="shared" si="1703"/>
        <v>0.009+6.7104419080678i</v>
      </c>
      <c r="Z3269" t="str">
        <f t="shared" si="1704"/>
        <v>-0.000177223803417098-0.0000758001284379477i</v>
      </c>
      <c r="AA3269" t="str">
        <f t="shared" si="1705"/>
        <v>0.00240972637005404-1.78828096579431i</v>
      </c>
      <c r="AB3269" t="str">
        <f t="shared" si="1706"/>
        <v>0.517983001315025-0.326598195904903i</v>
      </c>
      <c r="AC3269" t="str">
        <f t="shared" si="1707"/>
        <v>0.948582559370286-0.087573598246144i</v>
      </c>
      <c r="AD3269" t="str">
        <f t="shared" si="1708"/>
        <v>0.572962668245061-0.291405097695949i</v>
      </c>
      <c r="AE3269" t="str">
        <f t="shared" si="1709"/>
        <v>-0.000123631167115224+8.21327590568218E-06i</v>
      </c>
      <c r="AF3269" t="str">
        <f t="shared" si="1710"/>
        <v>-6.36402087029239-0.112473557895342i</v>
      </c>
      <c r="AG3269" t="str">
        <f t="shared" si="1711"/>
        <v>0.998118564707214-0.00371165999381957i</v>
      </c>
      <c r="AH3269" t="str">
        <f t="shared" si="1712"/>
        <v>0.000789331949785071-0.0000355012835930585i</v>
      </c>
      <c r="AI3269">
        <f t="shared" si="1713"/>
        <v>-62.046030003370007</v>
      </c>
      <c r="AJ3269">
        <f t="shared" si="1714"/>
        <v>-2.575220503888195</v>
      </c>
      <c r="AK3269"/>
      <c r="AL3269"/>
      <c r="AM3269"/>
      <c r="AN3269"/>
    </row>
    <row r="3270" spans="1:40" x14ac:dyDescent="0.35">
      <c r="A3270"/>
      <c r="B3270">
        <f t="shared" si="1715"/>
        <v>1336000</v>
      </c>
      <c r="C3270" s="237" t="str">
        <f t="shared" ref="C3270:C3333" si="1718">IMPRODUCT(COMPLEX(-1,0),IMDIV(IMPRODUCT(G3270,COMPLEX($C$100+$C$101,0)),COMPLEX($C$100,2*PI()*B3270*$C$103*$C$102*(2*$C$100+$C$101))))</f>
        <v>-1.80679353954148E-08+0.000773508395143696i</v>
      </c>
      <c r="D3270" s="208" t="str">
        <f t="shared" ref="D3270:D3333" si="1719">IMPRODUCT(COMPLEX($C$106,0),IMSUB(C3270,G3270))</f>
        <v>-2.51366134070663+0.005930231029435i</v>
      </c>
      <c r="E3270" t="str">
        <f t="shared" ref="E3270:E3333" si="1720">IMDIV(COMPLEX($C$20*10^3,0),COMPLEX(1,2*PI()*B3270*$C$20*1000*$C$29*10^-12))</f>
        <v>20500</v>
      </c>
      <c r="F3270" t="str">
        <f t="shared" ref="F3270:F3333" si="1721">IMDIV(COMPLEX($C$22*1000,0),IMSUM(COMPLEX($C$22*1000,0),E3270))</f>
        <v>0.327868852459016</v>
      </c>
      <c r="G3270" t="str">
        <f t="shared" si="1716"/>
        <v>0.327868852459016</v>
      </c>
      <c r="H3270" t="str">
        <f t="shared" ref="H3270:H3333" si="1722">IMPRODUCT(COMPLEX($C$108,0),IMPRODUCT(COMPLEX(-1,0),D3270),IMDIV(COMPLEX(0,2*PI()*B3270*$C$109*$C$110),COMPLEX(1,2*PI()*B3270*$C$109*$C$110)))</f>
        <v>3.85036539049486+0.118319796080718i</v>
      </c>
      <c r="I3270" t="str">
        <f t="shared" ref="I3270:I3333" si="1723">COMPLEX(0,2*PI()*B3270*$C$113*$C$112*$C$114)</f>
        <v>5246.45973149496i</v>
      </c>
      <c r="J3270" t="str">
        <f t="shared" si="1717"/>
        <v>-37257.2998371386+1147.75750253969i</v>
      </c>
      <c r="K3270" t="str">
        <f t="shared" ref="K3270:K3333" si="1724">IMDIV(I3270,J3270)</f>
        <v>0.00433392877349325-0.140683448750758i</v>
      </c>
      <c r="L3270" t="str">
        <f t="shared" ref="L3270:L3333" si="1725">IMDIV(COMPLEX($C$117,0),COMPLEX(1,2*PI()*B3270*$C$115*$C$116))</f>
        <v>0.000906656534276478-0.0249500368986487i</v>
      </c>
      <c r="M3270" t="str">
        <f t="shared" ref="M3270:M3333" si="1726">IMSUM(K3270,L3270)</f>
        <v>0.00524058530776973-0.165633485649407i</v>
      </c>
      <c r="N3270" t="str">
        <f t="shared" ref="N3270:N3333" si="1727">COMPLEX(0,-2*PI()*B3270*$C$43)</f>
        <v>-16.6643220692722i</v>
      </c>
      <c r="O3270" t="str">
        <f t="shared" ref="O3270:O3333" si="1728">IMEXP(N3270)</f>
        <v>-0.576499016781946+0.817097842151997i</v>
      </c>
      <c r="P3270" t="str">
        <f t="shared" ref="P3270:P3333" si="1729">IMSUB(COMPLEX(1,0),O3270)</f>
        <v>1.57649901678195-0.817097842151997i</v>
      </c>
      <c r="Q3270" t="str">
        <f t="shared" ref="Q3270:Q3333" si="1730">IMSUM(COMPLEX(0,2*PI()*B3270*$C$43),O3270,COMPLEX(-1,0))</f>
        <v>-1.57649901678195+17.4814199114242i</v>
      </c>
      <c r="R3270" t="str">
        <f t="shared" ref="R3270:R3333" si="1731">IMDIV(P3270,Q3270)</f>
        <v>-0.0544309471091589-0.0852727461347506i</v>
      </c>
      <c r="S3270" t="str">
        <f t="shared" ref="S3270:S3333" si="1732">IMDIV(COMPLEX(0,2*PI()*B3270*$C$123),COMPLEX($C$124,0))</f>
        <v>1.80460861138737i</v>
      </c>
      <c r="T3270" t="str">
        <f t="shared" ref="T3270:T3333" si="1733">IMPRODUCT(R3270,S3270)</f>
        <v>0.15388393199142-0.0982265558791586i</v>
      </c>
      <c r="U3270" t="str">
        <f t="shared" ref="U3270:U3333" si="1734">IMDIV(COMPLEX(1,2*PI()*B3270*$C$16*10^-3*$C$15*10^-6),COMPLEX(0,2*PI()*B3270*$C$15*10^-6))</f>
        <v>0.00005-0.000106364242335794i</v>
      </c>
      <c r="V3270" t="str">
        <f t="shared" ref="V3270:V3333" si="1735">IMSUM(COMPLEX($C$18*10^-3,0),IMDIV(COMPLEX(1,0),COMPLEX(0,2*PI()*B3270*($C$17*1*10^-6))))</f>
        <v>0.00002-0.00119127951416089i</v>
      </c>
      <c r="W3270" t="str">
        <f t="shared" ref="W3270:W3333" si="1736">IMDIV(IMPRODUCT(U3270,V3270),IMSUM(U3270,V3270))</f>
        <v>0.0000421923754582789-0.0000991512567080152i</v>
      </c>
      <c r="X3270" t="str">
        <f t="shared" ref="X3270:X3333" si="1737">IMDIV(IMPRODUCT(COMPLEX($C$19,0),W3270),IMSUM(COMPLEX($C$19,0),W3270))</f>
        <v>0.0000422532990748856-0.000099087845955718i</v>
      </c>
      <c r="Y3270" t="str">
        <f t="shared" ref="Y3270:Y3333" si="1738">COMPLEX($C$13*10^-3,2*PI()*B3270*$C$12*0.000001)</f>
        <v>0.009+6.71546845631354i</v>
      </c>
      <c r="Z3270" t="str">
        <f t="shared" ref="Z3270:Z3333" si="1739">IMPRODUCT(COMPLEX($C$6,0),IMDIV(X3270,IMSUM(X3270,Y3270)))</f>
        <v>-0.00017696260655641-0.0000757426288418212i</v>
      </c>
      <c r="AA3270" t="str">
        <f t="shared" ref="AA3270:AA3333" si="1740">IMDIV(COMPLEX($C$6,0),IMSUM(X3270,Y3270))</f>
        <v>0.00240612018605041-1.78694239807544i</v>
      </c>
      <c r="AB3270" t="str">
        <f t="shared" ref="AB3270:AB3333" si="1741">IMPRODUCT(COMPLEX($C$119,0),T3270)</f>
        <v>0.514342165384938-0.328312766611708i</v>
      </c>
      <c r="AC3270" t="str">
        <f t="shared" ref="AC3270:AC3333" si="1742">IMSUM(COMPLEX(1,0),IMPRODUCT(AB3270,M3270))</f>
        <v>0.948315866077985-0.0869128367302296i</v>
      </c>
      <c r="AD3270" t="str">
        <f t="shared" ref="AD3270:AD3333" si="1743">IMDIV(AB3270,AC3270)</f>
        <v>0.56932187837056-0.294027968026225i</v>
      </c>
      <c r="AE3270" t="str">
        <f t="shared" ref="AE3270:AE3333" si="1744">IMPRODUCT(AD3270,AA3270,X3270)</f>
        <v>-0.00012301913481737+8.91001989745554E-06i</v>
      </c>
      <c r="AF3270" t="str">
        <f t="shared" ref="AF3270:AF3333" si="1745">IMSUB(D3270,H3270)</f>
        <v>-6.36402673120149-0.112389565051283i</v>
      </c>
      <c r="AG3270" t="str">
        <f t="shared" ref="AG3270:AG3333" si="1746">IMSUM(COMPLEX(1,0),IMPRODUCT(AD3270,AA3270,COMPLEX($C$127,0)))</f>
        <v>0.998102970908772-0.00368535138665399i</v>
      </c>
      <c r="AH3270" t="str">
        <f t="shared" ref="AH3270:AH3333" si="1747">IMDIV(IMPRODUCT(AE3270,AF3270),AG3270)</f>
        <v>0.000785536270688729-0.0000400585528034057i</v>
      </c>
      <c r="AI3270">
        <f t="shared" ref="AI3270:AI3333" si="1748">20*LOG10(IMABS(AH3270))</f>
        <v>-62.085395949386808</v>
      </c>
      <c r="AJ3270">
        <f t="shared" ref="AJ3270:AJ3333" si="1749">IMARGUMENT(AH3270)*180/PI()</f>
        <v>-2.9192790251246863</v>
      </c>
      <c r="AK3270"/>
      <c r="AL3270"/>
      <c r="AM3270"/>
      <c r="AN3270"/>
    </row>
    <row r="3271" spans="1:40" x14ac:dyDescent="0.35">
      <c r="A3271"/>
      <c r="B3271">
        <f t="shared" si="1715"/>
        <v>1337000</v>
      </c>
      <c r="C3271" s="237" t="str">
        <f t="shared" si="1718"/>
        <v>-1.80409179257196E-08+0.000772929854833823i</v>
      </c>
      <c r="D3271" s="208" t="str">
        <f t="shared" si="1719"/>
        <v>-2.5136613404995+0.00592579555372598i</v>
      </c>
      <c r="E3271" t="str">
        <f t="shared" si="1720"/>
        <v>20500</v>
      </c>
      <c r="F3271" t="str">
        <f t="shared" si="1721"/>
        <v>0.327868852459016</v>
      </c>
      <c r="G3271" t="str">
        <f t="shared" si="1716"/>
        <v>0.327868852459016</v>
      </c>
      <c r="H3271" t="str">
        <f t="shared" si="1722"/>
        <v>3.85037123848429+0.118231492970624i</v>
      </c>
      <c r="I3271" t="str">
        <f t="shared" si="1723"/>
        <v>5250.38672231194i</v>
      </c>
      <c r="J3271" t="str">
        <f t="shared" si="1717"/>
        <v>-37313.0966093117+1148.61660246674i</v>
      </c>
      <c r="K3271" t="str">
        <f t="shared" si="1724"/>
        <v>0.0043274539214832-0.14057841920261i</v>
      </c>
      <c r="L3271" t="str">
        <f t="shared" si="1725"/>
        <v>0.00090530257163135-0.024931424853994i</v>
      </c>
      <c r="M3271" t="str">
        <f t="shared" si="1726"/>
        <v>0.00523275649311455-0.165509844056604i</v>
      </c>
      <c r="N3271" t="str">
        <f t="shared" si="1727"/>
        <v>-16.6767953642342i</v>
      </c>
      <c r="O3271" t="str">
        <f t="shared" si="1728"/>
        <v>-0.566262532496233+0.824224935494524i</v>
      </c>
      <c r="P3271" t="str">
        <f t="shared" si="1729"/>
        <v>1.56626253249623-0.824224935494524i</v>
      </c>
      <c r="Q3271" t="str">
        <f t="shared" si="1730"/>
        <v>-1.56626253249623+17.5010202997287i</v>
      </c>
      <c r="R3271" t="str">
        <f t="shared" si="1731"/>
        <v>-0.0546674105630574-0.0846030111516228i</v>
      </c>
      <c r="S3271" t="str">
        <f t="shared" si="1732"/>
        <v>1.80595936633601i</v>
      </c>
      <c r="T3271" t="str">
        <f t="shared" si="1733"/>
        <v>0.152789600409503-0.0987271221396896i</v>
      </c>
      <c r="U3271" t="str">
        <f t="shared" si="1734"/>
        <v>0.00005-0.000106284687928662i</v>
      </c>
      <c r="V3271" t="str">
        <f t="shared" si="1735"/>
        <v>0.00002-0.00119038850480101i</v>
      </c>
      <c r="W3271" t="str">
        <f t="shared" si="1736"/>
        <v>0.0000421922541989352-0.0000990793434004088i</v>
      </c>
      <c r="X3271" t="str">
        <f t="shared" si="1737"/>
        <v>0.0000422530700012502-0.0000990159789020457i</v>
      </c>
      <c r="Y3271" t="str">
        <f t="shared" si="1738"/>
        <v>0.009+6.72049500455929i</v>
      </c>
      <c r="Z3271" t="str">
        <f t="shared" si="1739"/>
        <v>-0.000176701995531626-0.0000756852163236912i</v>
      </c>
      <c r="AA3271" t="str">
        <f t="shared" si="1740"/>
        <v>0.00240252209106207-1.78560583277803i</v>
      </c>
      <c r="AB3271" t="str">
        <f t="shared" si="1741"/>
        <v>0.51068446787092-0.329985860943445i</v>
      </c>
      <c r="AC3271" t="str">
        <f t="shared" si="1742"/>
        <v>0.948056379079551-0.0862500422959336i</v>
      </c>
      <c r="AD3271" t="str">
        <f t="shared" si="1743"/>
        <v>0.565648529865257-0.296605410314252i</v>
      </c>
      <c r="AE3271" t="str">
        <f t="shared" si="1744"/>
        <v>-0.000122399868639133+9.59953654197525E-06i</v>
      </c>
      <c r="AF3271" t="str">
        <f t="shared" si="1745"/>
        <v>-6.36403257898379-0.112305697416898i</v>
      </c>
      <c r="AG3271" t="str">
        <f t="shared" si="1746"/>
        <v>0.998087693849281-0.00365887125331479i</v>
      </c>
      <c r="AH3271" t="str">
        <f t="shared" si="1747"/>
        <v>0.000781692748561103-0.0000445706803445511i</v>
      </c>
      <c r="AI3271">
        <f t="shared" si="1748"/>
        <v>-62.125182018630653</v>
      </c>
      <c r="AJ3271">
        <f t="shared" si="1749"/>
        <v>-3.2633663699157553</v>
      </c>
      <c r="AK3271"/>
      <c r="AL3271"/>
      <c r="AM3271"/>
      <c r="AN3271"/>
    </row>
    <row r="3272" spans="1:40" x14ac:dyDescent="0.35">
      <c r="A3272"/>
      <c r="B3272">
        <f t="shared" si="1715"/>
        <v>1338000</v>
      </c>
      <c r="C3272" s="237" t="str">
        <f t="shared" si="1718"/>
        <v>-1.80139610106705E-08+0.00077235217930767i</v>
      </c>
      <c r="D3272" s="208" t="str">
        <f t="shared" si="1719"/>
        <v>-2.51366134029282+0.00592136670802547i</v>
      </c>
      <c r="E3272" t="str">
        <f t="shared" si="1720"/>
        <v>20500</v>
      </c>
      <c r="F3272" t="str">
        <f t="shared" si="1721"/>
        <v>0.327868852459016</v>
      </c>
      <c r="G3272" t="str">
        <f t="shared" si="1716"/>
        <v>0.327868852459016</v>
      </c>
      <c r="H3272" t="str">
        <f t="shared" si="1722"/>
        <v>3.85037707338558+0.118143321420768i</v>
      </c>
      <c r="I3272" t="str">
        <f t="shared" si="1723"/>
        <v>5254.31371312893i</v>
      </c>
      <c r="J3272" t="str">
        <f t="shared" si="1717"/>
        <v>-37368.9351299114+1149.47570239379i</v>
      </c>
      <c r="K3272" t="str">
        <f t="shared" si="1724"/>
        <v>0.00432099356438986-0.140473546216058i</v>
      </c>
      <c r="L3272" t="str">
        <f t="shared" si="1725"/>
        <v>0.000903951638320213-0.0249128405201158i</v>
      </c>
      <c r="M3272" t="str">
        <f t="shared" si="1726"/>
        <v>0.00522494520271007-0.165386386736174i</v>
      </c>
      <c r="N3272" t="str">
        <f t="shared" si="1727"/>
        <v>-16.6892686591962i</v>
      </c>
      <c r="O3272" t="str">
        <f t="shared" si="1728"/>
        <v>-0.555937948479788+0.83122379503963i</v>
      </c>
      <c r="P3272" t="str">
        <f t="shared" si="1729"/>
        <v>1.55593794847979-0.83122379503963i</v>
      </c>
      <c r="Q3272" t="str">
        <f t="shared" si="1730"/>
        <v>-1.55593794847979+17.5204924542358i</v>
      </c>
      <c r="R3272" t="str">
        <f t="shared" si="1731"/>
        <v>-0.0548966354854292-0.0839315558010261i</v>
      </c>
      <c r="S3272" t="str">
        <f t="shared" si="1732"/>
        <v>1.80731012128465i</v>
      </c>
      <c r="T3272" t="str">
        <f t="shared" si="1733"/>
        <v>0.151690350294362-0.0992152449372903i</v>
      </c>
      <c r="U3272" t="str">
        <f t="shared" si="1734"/>
        <v>0.00005-0.000106205252436936i</v>
      </c>
      <c r="V3272" t="str">
        <f t="shared" si="1735"/>
        <v>0.00002-0.00118949882729369i</v>
      </c>
      <c r="W3272" t="str">
        <f t="shared" si="1736"/>
        <v>0.0000421921328499174-0.0000990075392464071i</v>
      </c>
      <c r="X3272" t="str">
        <f t="shared" si="1737"/>
        <v>0.0000422528410798642-0.0000989442209317418i</v>
      </c>
      <c r="Y3272" t="str">
        <f t="shared" si="1738"/>
        <v>0.009+6.72552155280503i</v>
      </c>
      <c r="Z3272" t="str">
        <f t="shared" si="1739"/>
        <v>-0.000176441968591966-0.0000756278906846626i</v>
      </c>
      <c r="AA3272" t="str">
        <f t="shared" si="1740"/>
        <v>0.00239893206091427-1.78427126541214i</v>
      </c>
      <c r="AB3272" t="str">
        <f t="shared" si="1741"/>
        <v>0.507010330635119-0.331617364203354i</v>
      </c>
      <c r="AC3272" t="str">
        <f t="shared" si="1742"/>
        <v>0.94780410355021-0.0855852891778849i</v>
      </c>
      <c r="AD3272" t="str">
        <f t="shared" si="1743"/>
        <v>0.561943187315295-0.299137018877037i</v>
      </c>
      <c r="AE3272" t="str">
        <f t="shared" si="1744"/>
        <v>-0.000121773463970123+0.0000102817465481245i</v>
      </c>
      <c r="AF3272" t="str">
        <f t="shared" si="1745"/>
        <v>-6.3640384136784-0.112221954712743i</v>
      </c>
      <c r="AG3272" t="str">
        <f t="shared" si="1746"/>
        <v>0.998072735444297-0.00363222362252766i</v>
      </c>
      <c r="AH3272" t="str">
        <f t="shared" si="1747"/>
        <v>0.000777801984187723-0.0000490371306162351i</v>
      </c>
      <c r="AI3272">
        <f t="shared" si="1748"/>
        <v>-62.16539107499851</v>
      </c>
      <c r="AJ3272">
        <f t="shared" si="1749"/>
        <v>-3.607482368824511</v>
      </c>
      <c r="AK3272"/>
      <c r="AL3272"/>
      <c r="AM3272"/>
      <c r="AN3272"/>
    </row>
    <row r="3273" spans="1:40" x14ac:dyDescent="0.35">
      <c r="A3273"/>
      <c r="B3273">
        <f t="shared" si="1715"/>
        <v>1339000</v>
      </c>
      <c r="C3273" s="237" t="str">
        <f t="shared" si="1718"/>
        <v>-1.79870644694401E-08+0.000771775366627708i</v>
      </c>
      <c r="D3273" s="208" t="str">
        <f t="shared" si="1719"/>
        <v>-2.51366134008661+0.0059169444774791i</v>
      </c>
      <c r="E3273" t="str">
        <f t="shared" si="1720"/>
        <v>20500</v>
      </c>
      <c r="F3273" t="str">
        <f t="shared" si="1721"/>
        <v>0.327868852459016</v>
      </c>
      <c r="G3273" t="str">
        <f t="shared" si="1716"/>
        <v>0.327868852459016</v>
      </c>
      <c r="H3273" t="str">
        <f t="shared" si="1722"/>
        <v>3.85038289523777+0.11805528113768i</v>
      </c>
      <c r="I3273" t="str">
        <f t="shared" si="1723"/>
        <v>5258.24070394592i</v>
      </c>
      <c r="J3273" t="str">
        <f t="shared" si="1717"/>
        <v>-37424.8153989377+1150.33480232084i</v>
      </c>
      <c r="K3273" t="str">
        <f t="shared" si="1724"/>
        <v>0.00431454765899297-0.140368829441618i</v>
      </c>
      <c r="L3273" t="str">
        <f t="shared" si="1725"/>
        <v>0.000902603725316722-0.0248942838352561i</v>
      </c>
      <c r="M3273" t="str">
        <f t="shared" si="1726"/>
        <v>0.00521715138430969-0.165263113276874i</v>
      </c>
      <c r="N3273" t="str">
        <f t="shared" si="1727"/>
        <v>-16.7017419541583i</v>
      </c>
      <c r="O3273" t="str">
        <f t="shared" si="1728"/>
        <v>-0.545526871042353+0.838093331897313i</v>
      </c>
      <c r="P3273" t="str">
        <f t="shared" si="1729"/>
        <v>1.54552687104235-0.838093331897313i</v>
      </c>
      <c r="Q3273" t="str">
        <f t="shared" si="1730"/>
        <v>-1.54552687104235+17.5398352860556i</v>
      </c>
      <c r="R3273" t="str">
        <f t="shared" si="1731"/>
        <v>-0.0551186196164312-0.0832584536578507i</v>
      </c>
      <c r="S3273" t="str">
        <f t="shared" si="1732"/>
        <v>1.8086608762333i</v>
      </c>
      <c r="T3273" t="str">
        <f t="shared" si="1733"/>
        <v>0.150586307746638-0.0996908908522244i</v>
      </c>
      <c r="U3273" t="str">
        <f t="shared" si="1734"/>
        <v>0.00005-0.00010612593559419i</v>
      </c>
      <c r="V3273" t="str">
        <f t="shared" si="1735"/>
        <v>0.00002-0.00118861047865493i</v>
      </c>
      <c r="W3273" t="str">
        <f t="shared" si="1736"/>
        <v>0.0000421920114112282-0.0000989358440014116i</v>
      </c>
      <c r="X3273" t="str">
        <f t="shared" si="1737"/>
        <v>0.000042252612310008-0.0000988725718003675i</v>
      </c>
      <c r="Y3273" t="str">
        <f t="shared" si="1738"/>
        <v>0.009+6.73054810105077i</v>
      </c>
      <c r="Z3273" t="str">
        <f t="shared" si="1739"/>
        <v>-0.000176182523993186-0.0000755706517264468i</v>
      </c>
      <c r="AA3273" t="str">
        <f t="shared" si="1740"/>
        <v>0.00239535007152245-1.7829386915012i</v>
      </c>
      <c r="AB3273" t="str">
        <f t="shared" si="1741"/>
        <v>0.503320175156734-0.333207164689199i</v>
      </c>
      <c r="AC3273" t="str">
        <f t="shared" si="1742"/>
        <v>0.947559044145873-0.0849186513419836i</v>
      </c>
      <c r="AD3273" t="str">
        <f t="shared" si="1743"/>
        <v>0.55820642040449-0.301622394998759i</v>
      </c>
      <c r="AE3273" t="str">
        <f t="shared" si="1744"/>
        <v>-0.000121140017021413+0.0000109565718558971i</v>
      </c>
      <c r="AF3273" t="str">
        <f t="shared" si="1745"/>
        <v>-6.36404423532438-0.112138336660201i</v>
      </c>
      <c r="AG3273" t="str">
        <f t="shared" si="1746"/>
        <v>0.998058097558711-0.00360541254395252i</v>
      </c>
      <c r="AH3273" t="str">
        <f t="shared" si="1747"/>
        <v>0.000773864584154387-0.000053457375876358i</v>
      </c>
      <c r="AI3273">
        <f t="shared" si="1748"/>
        <v>-62.206026043419129</v>
      </c>
      <c r="AJ3273">
        <f t="shared" si="1749"/>
        <v>-3.9516268485996551</v>
      </c>
      <c r="AK3273"/>
      <c r="AL3273"/>
      <c r="AM3273"/>
      <c r="AN3273"/>
    </row>
    <row r="3274" spans="1:40" x14ac:dyDescent="0.35">
      <c r="A3274"/>
      <c r="B3274">
        <f t="shared" si="1715"/>
        <v>1340000</v>
      </c>
      <c r="C3274" s="237" t="str">
        <f t="shared" si="1718"/>
        <v>-1.79602281218752E-08+0.000771199414862193i</v>
      </c>
      <c r="D3274" s="208" t="str">
        <f t="shared" si="1719"/>
        <v>-2.51366133988087+0.00591252884727681i</v>
      </c>
      <c r="E3274" t="str">
        <f t="shared" si="1720"/>
        <v>20500</v>
      </c>
      <c r="F3274" t="str">
        <f t="shared" si="1721"/>
        <v>0.327868852459016</v>
      </c>
      <c r="G3274" t="str">
        <f t="shared" si="1716"/>
        <v>0.327868852459016</v>
      </c>
      <c r="H3274" t="str">
        <f t="shared" si="1722"/>
        <v>3.85038870407974+0.117967371828763i</v>
      </c>
      <c r="I3274" t="str">
        <f t="shared" si="1723"/>
        <v>5262.1676947629i</v>
      </c>
      <c r="J3274" t="str">
        <f t="shared" si="1717"/>
        <v>-37480.7374163906+1151.19390224789i</v>
      </c>
      <c r="K3274" t="str">
        <f t="shared" si="1724"/>
        <v>0.00430811616223321-0.140264268530847i</v>
      </c>
      <c r="L3274" t="str">
        <f t="shared" si="1725"/>
        <v>0.000901258823628097-0.0248757547378396i</v>
      </c>
      <c r="M3274" t="str">
        <f t="shared" si="1726"/>
        <v>0.00520937498586131-0.165140023268687i</v>
      </c>
      <c r="N3274" t="str">
        <f t="shared" si="1727"/>
        <v>-16.7142152491203i</v>
      </c>
      <c r="O3274" t="str">
        <f t="shared" si="1728"/>
        <v>-0.535030919950669+0.844832477297565i</v>
      </c>
      <c r="P3274" t="str">
        <f t="shared" si="1729"/>
        <v>1.53503091995067-0.844832477297565i</v>
      </c>
      <c r="Q3274" t="str">
        <f t="shared" si="1730"/>
        <v>-1.53503091995067+17.5590477264179i</v>
      </c>
      <c r="R3274" t="str">
        <f t="shared" si="1731"/>
        <v>-0.0553333611923099-0.0825837780162751i</v>
      </c>
      <c r="S3274" t="str">
        <f t="shared" si="1732"/>
        <v>1.81001163118194i</v>
      </c>
      <c r="T3274" t="str">
        <f t="shared" si="1733"/>
        <v>0.149477598756405-0.100154027350472i</v>
      </c>
      <c r="U3274" t="str">
        <f t="shared" si="1734"/>
        <v>0.00005-0.000106046737134792i</v>
      </c>
      <c r="V3274" t="str">
        <f t="shared" si="1735"/>
        <v>0.00002-0.00118772345590967i</v>
      </c>
      <c r="W3274" t="str">
        <f t="shared" si="1736"/>
        <v>0.0000421918898828694-0.0000988642574215538i</v>
      </c>
      <c r="X3274" t="str">
        <f t="shared" si="1737"/>
        <v>0.0000422523836909636-0.0000988010312642104i</v>
      </c>
      <c r="Y3274" t="str">
        <f t="shared" si="1738"/>
        <v>0.009+6.73557464929652i</v>
      </c>
      <c r="Z3274" t="str">
        <f t="shared" si="1739"/>
        <v>-0.000175923659997548-0.0000755134992513588i</v>
      </c>
      <c r="AA3274" t="str">
        <f t="shared" si="1740"/>
        <v>0.0023917760988919-1.78160810658203i</v>
      </c>
      <c r="AB3274" t="str">
        <f t="shared" si="1741"/>
        <v>0.499614422545409-0.334755153659164i</v>
      </c>
      <c r="AC3274" t="str">
        <f t="shared" si="1742"/>
        <v>0.947321205010796-0.0842502024883807i</v>
      </c>
      <c r="AD3274" t="str">
        <f t="shared" si="1743"/>
        <v>0.554438803829663-0.304061146995877i</v>
      </c>
      <c r="AE3274" t="str">
        <f t="shared" si="1744"/>
        <v>-0.000120499624810418+0.0000116239356446518i</v>
      </c>
      <c r="AF3274" t="str">
        <f t="shared" si="1745"/>
        <v>-6.36405004396061-0.112054842981486i</v>
      </c>
      <c r="AG3274" t="str">
        <f t="shared" si="1746"/>
        <v>0.998043782006523-0.00357844208755982i</v>
      </c>
      <c r="AH3274" t="str">
        <f t="shared" si="1747"/>
        <v>0.000769881160748259-0.0000578308963047715i</v>
      </c>
      <c r="AI3274">
        <f t="shared" si="1748"/>
        <v>-62.24708991111217</v>
      </c>
      <c r="AJ3274">
        <f t="shared" si="1749"/>
        <v>-4.2957996321976317</v>
      </c>
      <c r="AK3274"/>
      <c r="AL3274"/>
      <c r="AM3274"/>
      <c r="AN3274"/>
    </row>
    <row r="3275" spans="1:40" x14ac:dyDescent="0.35">
      <c r="A3275"/>
      <c r="B3275">
        <f t="shared" si="1715"/>
        <v>1341000</v>
      </c>
      <c r="C3275" s="237" t="str">
        <f t="shared" si="1718"/>
        <v>-1.79334517884943E-08+0.000770624322085142i</v>
      </c>
      <c r="D3275" s="208" t="str">
        <f t="shared" si="1719"/>
        <v>-2.51366133967559+0.00590811980265276i</v>
      </c>
      <c r="E3275" t="str">
        <f t="shared" si="1720"/>
        <v>20500</v>
      </c>
      <c r="F3275" t="str">
        <f t="shared" si="1721"/>
        <v>0.327868852459016</v>
      </c>
      <c r="G3275" t="str">
        <f t="shared" si="1716"/>
        <v>0.327868852459016</v>
      </c>
      <c r="H3275" t="str">
        <f t="shared" si="1722"/>
        <v>3.8503944999502+0.117879593202284i</v>
      </c>
      <c r="I3275" t="str">
        <f t="shared" si="1723"/>
        <v>5266.09468557989i</v>
      </c>
      <c r="J3275" t="str">
        <f t="shared" si="1717"/>
        <v>-37536.7011822702+1152.05300217494i</v>
      </c>
      <c r="K3275" t="str">
        <f t="shared" si="1724"/>
        <v>0.00430169903121143-0.140159863136336i</v>
      </c>
      <c r="L3275" t="str">
        <f t="shared" si="1725"/>
        <v>0.00089991692429501-0.0248572531664741i</v>
      </c>
      <c r="M3275" t="str">
        <f t="shared" si="1726"/>
        <v>0.00520161595550644-0.16501711630281i</v>
      </c>
      <c r="N3275" t="str">
        <f t="shared" si="1727"/>
        <v>-16.7266885440823i</v>
      </c>
      <c r="O3275" t="str">
        <f t="shared" si="1728"/>
        <v>-0.524451728175952+0.85144018275699i</v>
      </c>
      <c r="P3275" t="str">
        <f t="shared" si="1729"/>
        <v>1.52445172817595-0.85144018275699i</v>
      </c>
      <c r="Q3275" t="str">
        <f t="shared" si="1730"/>
        <v>-1.52445172817595+17.5781287268393i</v>
      </c>
      <c r="R3275" t="str">
        <f t="shared" si="1731"/>
        <v>-0.0555408589381287-0.0819076018930844i</v>
      </c>
      <c r="S3275" t="str">
        <f t="shared" si="1732"/>
        <v>1.81136238613059i</v>
      </c>
      <c r="T3275" t="str">
        <f t="shared" si="1733"/>
        <v>0.148364349207292-0.100604622773911i</v>
      </c>
      <c r="U3275" t="str">
        <f t="shared" si="1734"/>
        <v>0.00005-0.000105967656793901i</v>
      </c>
      <c r="V3275" t="str">
        <f t="shared" si="1735"/>
        <v>0.00002-0.00118683775609169i</v>
      </c>
      <c r="W3275" t="str">
        <f t="shared" si="1736"/>
        <v>0.0000421917682648437-0.000098792779263688i</v>
      </c>
      <c r="X3275" t="str">
        <f t="shared" si="1737"/>
        <v>0.0000422521552220172-0.0000987295990802822i</v>
      </c>
      <c r="Y3275" t="str">
        <f t="shared" si="1738"/>
        <v>0.009+6.74060119754226i</v>
      </c>
      <c r="Z3275" t="str">
        <f t="shared" si="1739"/>
        <v>-0.000175665374873784-0.0000754564330623199i</v>
      </c>
      <c r="AA3275" t="str">
        <f t="shared" si="1740"/>
        <v>0.00238821011911739-1.78027950620477i</v>
      </c>
      <c r="AB3275" t="str">
        <f t="shared" si="1741"/>
        <v>0.495893493555003-0.336261225299035i</v>
      </c>
      <c r="AC3275" t="str">
        <f t="shared" si="1742"/>
        <v>0.947090589785011-0.0835800160545063i</v>
      </c>
      <c r="AD3275" t="str">
        <f t="shared" si="1743"/>
        <v>0.550640917214748-0.306452890281427i</v>
      </c>
      <c r="AE3275" t="str">
        <f t="shared" si="1744"/>
        <v>-0.000119852385145648+0.0000122837623412523i</v>
      </c>
      <c r="AF3275" t="str">
        <f t="shared" si="1745"/>
        <v>-6.36405583962579-0.111971473399631i</v>
      </c>
      <c r="AG3275" t="str">
        <f t="shared" si="1746"/>
        <v>0.998029790550611-0.00355131634300151i</v>
      </c>
      <c r="AH3275" t="str">
        <f t="shared" si="1747"/>
        <v>0.000765852331857948-0.0000621571800662648i</v>
      </c>
      <c r="AI3275">
        <f t="shared" si="1748"/>
        <v>-62.288585728889217</v>
      </c>
      <c r="AJ3275">
        <f t="shared" si="1749"/>
        <v>-4.6400005388364072</v>
      </c>
      <c r="AK3275"/>
      <c r="AL3275"/>
      <c r="AM3275"/>
      <c r="AN3275"/>
    </row>
    <row r="3276" spans="1:40" x14ac:dyDescent="0.35">
      <c r="A3276"/>
      <c r="B3276">
        <f t="shared" si="1715"/>
        <v>1342000</v>
      </c>
      <c r="C3276" s="237" t="str">
        <f t="shared" si="1718"/>
        <v>-1.7906735290484E-08+0.000770050086376311i</v>
      </c>
      <c r="D3276" s="208" t="str">
        <f t="shared" si="1719"/>
        <v>-2.51366133947076+0.00590371732888505i</v>
      </c>
      <c r="E3276" t="str">
        <f t="shared" si="1720"/>
        <v>20500</v>
      </c>
      <c r="F3276" t="str">
        <f t="shared" si="1721"/>
        <v>0.327868852459016</v>
      </c>
      <c r="G3276" t="str">
        <f t="shared" si="1716"/>
        <v>0.327868852459016</v>
      </c>
      <c r="H3276" t="str">
        <f t="shared" si="1722"/>
        <v>3.8504002828877+0.117791944967379i</v>
      </c>
      <c r="I3276" t="str">
        <f t="shared" si="1723"/>
        <v>5270.02167639688i</v>
      </c>
      <c r="J3276" t="str">
        <f t="shared" si="1717"/>
        <v>-37592.7066965764+1152.912102102i</v>
      </c>
      <c r="K3276" t="str">
        <f t="shared" si="1724"/>
        <v>0.00429529622318804-0.140055612911707i</v>
      </c>
      <c r="L3276" t="str">
        <f t="shared" si="1725"/>
        <v>0.00089857801839139-0.0248387790599487i</v>
      </c>
      <c r="M3276" t="str">
        <f t="shared" si="1726"/>
        <v>0.00519387424157943-0.164894391971656i</v>
      </c>
      <c r="N3276" t="str">
        <f t="shared" si="1727"/>
        <v>-16.7391618390444i</v>
      </c>
      <c r="O3276" t="str">
        <f t="shared" si="1728"/>
        <v>-0.513790941640094+0.857915420241754i</v>
      </c>
      <c r="P3276" t="str">
        <f t="shared" si="1729"/>
        <v>1.51379094164009-0.857915420241754i</v>
      </c>
      <c r="Q3276" t="str">
        <f t="shared" si="1730"/>
        <v>-1.51379094164009+17.5970772592862i</v>
      </c>
      <c r="R3276" t="str">
        <f t="shared" si="1731"/>
        <v>-0.055741112060704-0.0812299980311409i</v>
      </c>
      <c r="S3276" t="str">
        <f t="shared" si="1732"/>
        <v>1.81271314107923i</v>
      </c>
      <c r="T3276" t="str">
        <f t="shared" si="1733"/>
        <v>0.147246684880889-0.101042646330808i</v>
      </c>
      <c r="U3276" t="str">
        <f t="shared" si="1734"/>
        <v>0.00005-0.000105888694307467i</v>
      </c>
      <c r="V3276" t="str">
        <f t="shared" si="1735"/>
        <v>0.00002-0.00118595337624363i</v>
      </c>
      <c r="W3276" t="str">
        <f t="shared" si="1736"/>
        <v>0.0000421916465571532-0.0000987214092853977i</v>
      </c>
      <c r="X3276" t="str">
        <f t="shared" si="1737"/>
        <v>0.0000422519269024567-0.0000986582750063233i</v>
      </c>
      <c r="Y3276" t="str">
        <f t="shared" si="1738"/>
        <v>0.009+6.745627745788i</v>
      </c>
      <c r="Z3276" t="str">
        <f t="shared" si="1739"/>
        <v>-0.000175407666897079-0.0000753994529628503i</v>
      </c>
      <c r="AA3276" t="str">
        <f t="shared" si="1740"/>
        <v>0.00238465210838268-1.7789528859328i</v>
      </c>
      <c r="AB3276" t="str">
        <f t="shared" si="1741"/>
        <v>0.49215780859832-0.337725276690421i</v>
      </c>
      <c r="AC3276" t="str">
        <f t="shared" si="1742"/>
        <v>0.946867201611545-0.0829081652182553i</v>
      </c>
      <c r="AD3276" t="str">
        <f t="shared" si="1743"/>
        <v>0.546813345024326-0.308797247428105i</v>
      </c>
      <c r="AE3276" t="str">
        <f t="shared" si="1744"/>
        <v>-0.000119198396611418+0.0000129359776279836i</v>
      </c>
      <c r="AF3276" t="str">
        <f t="shared" si="1745"/>
        <v>-6.36406162235846-0.111888227638494i</v>
      </c>
      <c r="AG3276" t="str">
        <f t="shared" si="1746"/>
        <v>0.998016124902519-0.00352403941898114i</v>
      </c>
      <c r="AH3276" t="str">
        <f t="shared" si="1747"/>
        <v>0.000761778720873077-0.0000664357233720193i</v>
      </c>
      <c r="AI3276">
        <f t="shared" si="1748"/>
        <v>-62.330516612493071</v>
      </c>
      <c r="AJ3276">
        <f t="shared" si="1749"/>
        <v>-4.9842293840260128</v>
      </c>
      <c r="AK3276"/>
      <c r="AL3276"/>
      <c r="AM3276"/>
      <c r="AN3276"/>
    </row>
    <row r="3277" spans="1:40" x14ac:dyDescent="0.35">
      <c r="A3277"/>
      <c r="B3277">
        <f t="shared" si="1715"/>
        <v>1343000</v>
      </c>
      <c r="C3277" s="237" t="str">
        <f t="shared" si="1718"/>
        <v>-1.78800784496968E-08+0.000769476705821177i</v>
      </c>
      <c r="D3277" s="208" t="str">
        <f t="shared" si="1719"/>
        <v>-2.51366133926639+0.00589932141129569i</v>
      </c>
      <c r="E3277" t="str">
        <f t="shared" si="1720"/>
        <v>20500</v>
      </c>
      <c r="F3277" t="str">
        <f t="shared" si="1721"/>
        <v>0.327868852459016</v>
      </c>
      <c r="G3277" t="str">
        <f t="shared" si="1716"/>
        <v>0.327868852459016</v>
      </c>
      <c r="H3277" t="str">
        <f t="shared" si="1722"/>
        <v>3.85040605293071+0.117704426834043i</v>
      </c>
      <c r="I3277" t="str">
        <f t="shared" si="1723"/>
        <v>5273.94866721386i</v>
      </c>
      <c r="J3277" t="str">
        <f t="shared" si="1717"/>
        <v>-37648.7539593092+1153.77120202904i</v>
      </c>
      <c r="K3277" t="str">
        <f t="shared" si="1724"/>
        <v>0.00428890769558209-0.139951517511609i</v>
      </c>
      <c r="L3277" t="str">
        <f t="shared" si="1725"/>
        <v>0.000897242097024316-0.0248203323572337i</v>
      </c>
      <c r="M3277" t="str">
        <f t="shared" si="1726"/>
        <v>0.00518614979260641-0.164771849868843i</v>
      </c>
      <c r="N3277" t="str">
        <f t="shared" si="1727"/>
        <v>-16.7516351340064i</v>
      </c>
      <c r="O3277" t="str">
        <f t="shared" si="1728"/>
        <v>-0.50305021895984+0.864257182327377i</v>
      </c>
      <c r="P3277" t="str">
        <f t="shared" si="1729"/>
        <v>1.50305021895984-0.864257182327377i</v>
      </c>
      <c r="Q3277" t="str">
        <f t="shared" si="1730"/>
        <v>-1.50305021895984+17.6158923163338i</v>
      </c>
      <c r="R3277" t="str">
        <f t="shared" si="1731"/>
        <v>-0.0559341202417704-0.0805510389029465i</v>
      </c>
      <c r="S3277" t="str">
        <f t="shared" si="1732"/>
        <v>1.81406389602788i</v>
      </c>
      <c r="T3277" t="str">
        <f t="shared" si="1733"/>
        <v>0.146124731461372-0.101468068086678i</v>
      </c>
      <c r="U3277" t="str">
        <f t="shared" si="1734"/>
        <v>0.0000499999999999999-0.000105809849412227i</v>
      </c>
      <c r="V3277" t="str">
        <f t="shared" si="1735"/>
        <v>0.00002-0.00118507031341694i</v>
      </c>
      <c r="W3277" t="str">
        <f t="shared" si="1736"/>
        <v>0.0000421915247598005-0.000098650147244989i</v>
      </c>
      <c r="X3277" t="str">
        <f t="shared" si="1737"/>
        <v>0.000042251698731573-0.0000985870588007945i</v>
      </c>
      <c r="Y3277" t="str">
        <f t="shared" si="1738"/>
        <v>0.009+6.75065429403375i</v>
      </c>
      <c r="Z3277" t="str">
        <f t="shared" si="1739"/>
        <v>-0.00017515053434904-0.000075342558757069i</v>
      </c>
      <c r="AA3277" t="str">
        <f t="shared" si="1740"/>
        <v>0.00238110204296017-1.77762824134273i</v>
      </c>
      <c r="AB3277" t="str">
        <f t="shared" si="1741"/>
        <v>0.488407787762567-0.3391472077802i</v>
      </c>
      <c r="AC3277" t="str">
        <f t="shared" si="1742"/>
        <v>0.946651043143416-0.0822347229012798i</v>
      </c>
      <c r="AD3277" t="str">
        <f t="shared" si="1743"/>
        <v>0.542956676476417-0.311093848230352i</v>
      </c>
      <c r="AE3277" t="str">
        <f t="shared" si="1744"/>
        <v>-0.000118537758552481+0.0000135805084502781i</v>
      </c>
      <c r="AF3277" t="str">
        <f t="shared" si="1745"/>
        <v>-6.3640673921971-0.111805105422747i</v>
      </c>
      <c r="AG3277" t="str">
        <f t="shared" si="1746"/>
        <v>0.998002786722244-0.00349661544262206i</v>
      </c>
      <c r="AH3277" t="str">
        <f t="shared" si="1747"/>
        <v>0.000757660956583134-0.0000706660305397557i</v>
      </c>
      <c r="AI3277">
        <f t="shared" si="1748"/>
        <v>-62.372885743978912</v>
      </c>
      <c r="AJ3277">
        <f t="shared" si="1749"/>
        <v>-5.3284859795935287</v>
      </c>
      <c r="AK3277"/>
      <c r="AL3277"/>
      <c r="AM3277"/>
      <c r="AN3277"/>
    </row>
    <row r="3278" spans="1:40" x14ac:dyDescent="0.35">
      <c r="A3278"/>
      <c r="B3278">
        <f t="shared" si="1715"/>
        <v>1344000</v>
      </c>
      <c r="C3278" s="237" t="str">
        <f t="shared" si="1718"/>
        <v>-1.78534810886475E-08+0.000768904178510916i</v>
      </c>
      <c r="D3278" s="208" t="str">
        <f t="shared" si="1719"/>
        <v>-2.51366133906248+0.00589493203525036i</v>
      </c>
      <c r="E3278" t="str">
        <f t="shared" si="1720"/>
        <v>20500</v>
      </c>
      <c r="F3278" t="str">
        <f t="shared" si="1721"/>
        <v>0.327868852459016</v>
      </c>
      <c r="G3278" t="str">
        <f t="shared" si="1716"/>
        <v>0.327868852459016</v>
      </c>
      <c r="H3278" t="str">
        <f t="shared" si="1722"/>
        <v>3.85041181011752+0.117617038513132i</v>
      </c>
      <c r="I3278" t="str">
        <f t="shared" si="1723"/>
        <v>5277.87565803085i</v>
      </c>
      <c r="J3278" t="str">
        <f t="shared" si="1717"/>
        <v>-37704.8429704686+1154.63030195609i</v>
      </c>
      <c r="K3278" t="str">
        <f t="shared" si="1724"/>
        <v>0.0042825334059709-0.139847576591715i</v>
      </c>
      <c r="L3278" t="str">
        <f t="shared" si="1725"/>
        <v>0.000895909151333853-0.0248019129974803i</v>
      </c>
      <c r="M3278" t="str">
        <f t="shared" si="1726"/>
        <v>0.00517844255730475-0.164649489589195i</v>
      </c>
      <c r="N3278" t="str">
        <f t="shared" si="1727"/>
        <v>-16.7641084289684i</v>
      </c>
      <c r="O3278" t="str">
        <f t="shared" si="1728"/>
        <v>-0.492231231188234+0.870464482355779i</v>
      </c>
      <c r="P3278" t="str">
        <f t="shared" si="1729"/>
        <v>1.49223123118823-0.870464482355779i</v>
      </c>
      <c r="Q3278" t="str">
        <f t="shared" si="1730"/>
        <v>-1.49223123118823+17.6345729113242i</v>
      </c>
      <c r="R3278" t="str">
        <f t="shared" si="1731"/>
        <v>-0.0561198836313831-0.0798707967142407i</v>
      </c>
      <c r="S3278" t="str">
        <f t="shared" si="1732"/>
        <v>1.81541465097652i</v>
      </c>
      <c r="T3278" t="str">
        <f t="shared" si="1733"/>
        <v>0.1449986145402-0.10188085895551i</v>
      </c>
      <c r="U3278" t="str">
        <f t="shared" si="1734"/>
        <v>0.0000499999999999999-0.0001057311218457i</v>
      </c>
      <c r="V3278" t="str">
        <f t="shared" si="1735"/>
        <v>0.00002-0.00118418856467184i</v>
      </c>
      <c r="W3278" t="str">
        <f t="shared" si="1736"/>
        <v>0.000042191402872788-0.0000985789929014849i</v>
      </c>
      <c r="X3278" t="str">
        <f t="shared" si="1737"/>
        <v>0.0000422514707086597-0.0000985159502228763i</v>
      </c>
      <c r="Y3278" t="str">
        <f t="shared" si="1738"/>
        <v>0.009+6.75568084227949i</v>
      </c>
      <c r="Z3278" t="str">
        <f t="shared" si="1739"/>
        <v>-0.000174893975517665-0.000075285750249692i</v>
      </c>
      <c r="AA3278" t="str">
        <f t="shared" si="1740"/>
        <v>0.00237755989921056-1.77630556802434i</v>
      </c>
      <c r="AB3278" t="str">
        <f t="shared" si="1741"/>
        <v>0.484643850825054-0.340526921351192i</v>
      </c>
      <c r="AC3278" t="str">
        <f t="shared" si="1742"/>
        <v>0.946442116550395-0.0815597617723201i</v>
      </c>
      <c r="AD3278" t="str">
        <f t="shared" si="1743"/>
        <v>0.539071505454024-0.313342329765526i</v>
      </c>
      <c r="AE3278" t="str">
        <f t="shared" si="1744"/>
        <v>-0.000117870571058531+0.0000142172830243226i</v>
      </c>
      <c r="AF3278" t="str">
        <f t="shared" si="1745"/>
        <v>-6.36407314918-0.111722106477882i</v>
      </c>
      <c r="AG3278" t="str">
        <f t="shared" si="1746"/>
        <v>0.997989777618037-0.00346904855883038i</v>
      </c>
      <c r="AH3278" t="str">
        <f t="shared" si="1747"/>
        <v>0.00075349967307526-0.0000748476140530191i</v>
      </c>
      <c r="AI3278">
        <f t="shared" si="1748"/>
        <v>-62.415696373142609</v>
      </c>
      <c r="AJ3278">
        <f t="shared" si="1749"/>
        <v>-5.6727701337392835</v>
      </c>
      <c r="AK3278"/>
      <c r="AL3278"/>
      <c r="AM3278"/>
      <c r="AN3278"/>
    </row>
    <row r="3279" spans="1:40" x14ac:dyDescent="0.35">
      <c r="A3279"/>
      <c r="B3279">
        <f t="shared" si="1715"/>
        <v>1345000</v>
      </c>
      <c r="C3279" s="237" t="str">
        <f t="shared" si="1718"/>
        <v>-1.78269430305103E-08+0.000768332502542378i</v>
      </c>
      <c r="D3279" s="208" t="str">
        <f t="shared" si="1719"/>
        <v>-2.51366133885902+0.00589054918615823i</v>
      </c>
      <c r="E3279" t="str">
        <f t="shared" si="1720"/>
        <v>20500</v>
      </c>
      <c r="F3279" t="str">
        <f t="shared" si="1721"/>
        <v>0.327868852459016</v>
      </c>
      <c r="G3279" t="str">
        <f t="shared" si="1716"/>
        <v>0.327868852459016</v>
      </c>
      <c r="H3279" t="str">
        <f t="shared" si="1722"/>
        <v>3.85041755448627+0.117529779716353i</v>
      </c>
      <c r="I3279" t="str">
        <f t="shared" si="1723"/>
        <v>5281.80264884784i</v>
      </c>
      <c r="J3279" t="str">
        <f t="shared" si="1717"/>
        <v>-37760.9737300546+1155.48940188315i</v>
      </c>
      <c r="K3279" t="str">
        <f t="shared" si="1724"/>
        <v>0.00427617331208905-0.139743789808714i</v>
      </c>
      <c r="L3279" t="str">
        <f t="shared" si="1725"/>
        <v>0.000894579172492886-0.0247835209200186i</v>
      </c>
      <c r="M3279" t="str">
        <f t="shared" si="1726"/>
        <v>0.00517075248458194-0.164527310728733i</v>
      </c>
      <c r="N3279" t="str">
        <f t="shared" si="1727"/>
        <v>-16.7765817239304i</v>
      </c>
      <c r="O3279" t="str">
        <f t="shared" si="1728"/>
        <v>-0.481335661554971+0.876536354588581i</v>
      </c>
      <c r="P3279" t="str">
        <f t="shared" si="1729"/>
        <v>1.48133566155497-0.876536354588581i</v>
      </c>
      <c r="Q3279" t="str">
        <f t="shared" si="1730"/>
        <v>-1.48133566155497+17.653118078519i</v>
      </c>
      <c r="R3279" t="str">
        <f t="shared" si="1731"/>
        <v>-0.0562984028415317-0.0791893434077398i</v>
      </c>
      <c r="S3279" t="str">
        <f t="shared" si="1732"/>
        <v>1.81676540592516i</v>
      </c>
      <c r="T3279" t="str">
        <f t="shared" si="1733"/>
        <v>0.143868459621109-0.102280990691334i</v>
      </c>
      <c r="U3279" t="str">
        <f t="shared" si="1734"/>
        <v>0.0000499999999999999-0.000105652511346186i</v>
      </c>
      <c r="V3279" t="str">
        <f t="shared" si="1735"/>
        <v>0.00002-0.00118330812707729i</v>
      </c>
      <c r="W3279" t="str">
        <f t="shared" si="1736"/>
        <v>0.0000421912808961179-0.0000985079460146239i</v>
      </c>
      <c r="X3279" t="str">
        <f t="shared" si="1737"/>
        <v>0.0000422512428330128-0.0000984449490324616i</v>
      </c>
      <c r="Y3279" t="str">
        <f t="shared" si="1738"/>
        <v>0.009+6.76070739052524i</v>
      </c>
      <c r="Z3279" t="str">
        <f t="shared" si="1739"/>
        <v>-0.000174637988697304-0.0000752290272460286i</v>
      </c>
      <c r="AA3279" t="str">
        <f t="shared" si="1740"/>
        <v>0.00237402565358234-1.77498486158052i</v>
      </c>
      <c r="AB3279" t="str">
        <f t="shared" si="1741"/>
        <v>0.480866417269885-0.341864322993973i</v>
      </c>
      <c r="AC3279" t="str">
        <f t="shared" si="1742"/>
        <v>0.946240423525553-0.080883354250686i</v>
      </c>
      <c r="AD3279" t="str">
        <f t="shared" si="1743"/>
        <v>0.535158430416283-0.31554233645389i</v>
      </c>
      <c r="AE3279" t="str">
        <f t="shared" si="1744"/>
        <v>-0.000117196934948671+0.0000148462308444267i</v>
      </c>
      <c r="AF3279" t="str">
        <f t="shared" si="1745"/>
        <v>-6.36407889334529-0.111639230530195i</v>
      </c>
      <c r="AG3279" t="str">
        <f t="shared" si="1746"/>
        <v>0.997977099146206-0.00344134292965821i</v>
      </c>
      <c r="AH3279" t="str">
        <f t="shared" si="1747"/>
        <v>0.000749295509631587-0.0000789799946188326i</v>
      </c>
      <c r="AI3279">
        <f t="shared" si="1748"/>
        <v>-62.458951818991572</v>
      </c>
      <c r="AJ3279">
        <f t="shared" si="1749"/>
        <v>-6.0170816510641609</v>
      </c>
      <c r="AK3279"/>
      <c r="AL3279"/>
      <c r="AM3279"/>
      <c r="AN3279"/>
    </row>
    <row r="3280" spans="1:40" x14ac:dyDescent="0.35">
      <c r="A3280"/>
      <c r="B3280">
        <f t="shared" si="1715"/>
        <v>1346000</v>
      </c>
      <c r="C3280" s="237" t="str">
        <f t="shared" si="1718"/>
        <v>-1.78004640991164E-08+0.000767761676018072i</v>
      </c>
      <c r="D3280" s="208" t="str">
        <f t="shared" si="1719"/>
        <v>-2.51366133865601+0.00588617284947189i</v>
      </c>
      <c r="E3280" t="str">
        <f t="shared" si="1720"/>
        <v>20500</v>
      </c>
      <c r="F3280" t="str">
        <f t="shared" si="1721"/>
        <v>0.327868852459016</v>
      </c>
      <c r="G3280" t="str">
        <f t="shared" si="1716"/>
        <v>0.327868852459016</v>
      </c>
      <c r="H3280" t="str">
        <f t="shared" si="1722"/>
        <v>3.85042328607496+0.11744265015627i</v>
      </c>
      <c r="I3280" t="str">
        <f t="shared" si="1723"/>
        <v>5285.72963966483i</v>
      </c>
      <c r="J3280" t="str">
        <f t="shared" si="1717"/>
        <v>-37817.1462380673+1156.3485018102i</v>
      </c>
      <c r="K3280" t="str">
        <f t="shared" si="1724"/>
        <v>0.00426982737182769-0.139640156820313i</v>
      </c>
      <c r="L3280" t="str">
        <f t="shared" si="1725"/>
        <v>0.000893252151707018-0.0247651560643588i</v>
      </c>
      <c r="M3280" t="str">
        <f t="shared" si="1726"/>
        <v>0.00516307952353471-0.164405312884672i</v>
      </c>
      <c r="N3280" t="str">
        <f t="shared" si="1727"/>
        <v>-16.7890550188925i</v>
      </c>
      <c r="O3280" t="str">
        <f t="shared" si="1728"/>
        <v>-0.470365205204341+0.882471854357451i</v>
      </c>
      <c r="P3280" t="str">
        <f t="shared" si="1729"/>
        <v>1.47036520520434-0.882471854357451i</v>
      </c>
      <c r="Q3280" t="str">
        <f t="shared" si="1730"/>
        <v>-1.47036520520434+17.67152687325i</v>
      </c>
      <c r="R3280" t="str">
        <f t="shared" si="1731"/>
        <v>-0.0564696789399845-0.0785067506669151i</v>
      </c>
      <c r="S3280" t="str">
        <f t="shared" si="1732"/>
        <v>1.81811616087381i</v>
      </c>
      <c r="T3280" t="str">
        <f t="shared" si="1733"/>
        <v>0.142734392125209-0.102668435880141i</v>
      </c>
      <c r="U3280" t="str">
        <f t="shared" si="1734"/>
        <v>0.0000499999999999999-0.000105574017652764i</v>
      </c>
      <c r="V3280" t="str">
        <f t="shared" si="1735"/>
        <v>0.00002-0.00118242899771096i</v>
      </c>
      <c r="W3280" t="str">
        <f t="shared" si="1736"/>
        <v>0.0000421911588297928-0.000098437006344864i</v>
      </c>
      <c r="X3280" t="str">
        <f t="shared" si="1737"/>
        <v>0.0000422510151039311-0.0000983740549901613i</v>
      </c>
      <c r="Y3280" t="str">
        <f t="shared" si="1738"/>
        <v>0.009+6.76573393877098i</v>
      </c>
      <c r="Z3280" t="str">
        <f t="shared" si="1739"/>
        <v>-0.000174382572188652-0.0000751723895519803i</v>
      </c>
      <c r="AA3280" t="str">
        <f t="shared" si="1740"/>
        <v>0.00237049928261151-1.77366611762722i</v>
      </c>
      <c r="AB3280" t="str">
        <f t="shared" si="1741"/>
        <v>0.477075906304995-0.343159321079869i</v>
      </c>
      <c r="AC3280" t="str">
        <f t="shared" si="1742"/>
        <v>0.946045965291588-0.0802055725097887i</v>
      </c>
      <c r="AD3280" t="str">
        <f t="shared" si="1743"/>
        <v>0.531218054308575-0.317693520117575i</v>
      </c>
      <c r="AE3280" t="str">
        <f t="shared" si="1744"/>
        <v>-0.000116516951755799+0.000015467282690241i</v>
      </c>
      <c r="AF3280" t="str">
        <f t="shared" si="1745"/>
        <v>-6.36408462473097-0.111556477306798i</v>
      </c>
      <c r="AG3280" t="str">
        <f t="shared" si="1746"/>
        <v>0.997964752810932-0.00341350273366303i</v>
      </c>
      <c r="AH3280" t="str">
        <f t="shared" si="1747"/>
        <v>0.000745049110625845-0.0000830627012242758i</v>
      </c>
      <c r="AI3280">
        <f t="shared" si="1748"/>
        <v>-62.502655471262571</v>
      </c>
      <c r="AJ3280">
        <f t="shared" si="1749"/>
        <v>-6.361420332611802</v>
      </c>
      <c r="AK3280"/>
      <c r="AL3280"/>
      <c r="AM3280"/>
      <c r="AN3280"/>
    </row>
    <row r="3281" spans="1:40" x14ac:dyDescent="0.35">
      <c r="A3281"/>
      <c r="B3281">
        <f t="shared" si="1715"/>
        <v>1347000</v>
      </c>
      <c r="C3281" s="237" t="str">
        <f t="shared" si="1718"/>
        <v>-1.77740441189503E-08+0.000767191697046139i</v>
      </c>
      <c r="D3281" s="208" t="str">
        <f t="shared" si="1719"/>
        <v>-2.51366133845346+0.00588180301068707i</v>
      </c>
      <c r="E3281" t="str">
        <f t="shared" si="1720"/>
        <v>20500</v>
      </c>
      <c r="F3281" t="str">
        <f t="shared" si="1721"/>
        <v>0.327868852459016</v>
      </c>
      <c r="G3281" t="str">
        <f t="shared" si="1716"/>
        <v>0.327868852459016</v>
      </c>
      <c r="H3281" t="str">
        <f t="shared" si="1722"/>
        <v>3.85042900492149+0.117355649546292i</v>
      </c>
      <c r="I3281" t="str">
        <f t="shared" si="1723"/>
        <v>5289.65663048181i</v>
      </c>
      <c r="J3281" t="str">
        <f t="shared" si="1717"/>
        <v>-37873.3604945065+1157.20760173724i</v>
      </c>
      <c r="K3281" t="str">
        <f t="shared" si="1724"/>
        <v>0.00426349554323409-0.139536677285232i</v>
      </c>
      <c r="L3281" t="str">
        <f t="shared" si="1725"/>
        <v>0.000891928080214372-0.0247468183701886i</v>
      </c>
      <c r="M3281" t="str">
        <f t="shared" si="1726"/>
        <v>0.00515542362344846-0.164283495655421i</v>
      </c>
      <c r="N3281" t="str">
        <f t="shared" si="1727"/>
        <v>-16.8015283138545i</v>
      </c>
      <c r="O3281" t="str">
        <f t="shared" si="1728"/>
        <v>-0.459321568931865+0.888270058210886i</v>
      </c>
      <c r="P3281" t="str">
        <f t="shared" si="1729"/>
        <v>1.45932156893187-0.888270058210886i</v>
      </c>
      <c r="Q3281" t="str">
        <f t="shared" si="1730"/>
        <v>-1.45932156893187+17.6897983720654i</v>
      </c>
      <c r="R3281" t="str">
        <f t="shared" si="1731"/>
        <v>-0.0566337134443507-0.0778230899198817i</v>
      </c>
      <c r="S3281" t="str">
        <f t="shared" si="1732"/>
        <v>1.81946691582244i</v>
      </c>
      <c r="T3281" t="str">
        <f t="shared" si="1733"/>
        <v>0.1415965373963-0.103043167932165i</v>
      </c>
      <c r="U3281" t="str">
        <f t="shared" si="1734"/>
        <v>0.00005-0.000105495640505286i</v>
      </c>
      <c r="V3281" t="str">
        <f t="shared" si="1735"/>
        <v>0.00002-0.00118155117365921i</v>
      </c>
      <c r="W3281" t="str">
        <f t="shared" si="1736"/>
        <v>0.0000421910366738145-0.000098366173653367i</v>
      </c>
      <c r="X3281" t="str">
        <f t="shared" si="1737"/>
        <v>0.0000422507875207156-0.000098303267857294i</v>
      </c>
      <c r="Y3281" t="str">
        <f t="shared" si="1738"/>
        <v>0.009+6.77076048701672i</v>
      </c>
      <c r="Z3281" t="str">
        <f t="shared" si="1739"/>
        <v>-0.000174127724298706-0.000075115836974037i</v>
      </c>
      <c r="AA3281" t="str">
        <f t="shared" si="1740"/>
        <v>0.00236698076292111-1.77234933179343i</v>
      </c>
      <c r="AB3281" t="str">
        <f t="shared" si="1741"/>
        <v>0.473272736879917-0.344411826735157i</v>
      </c>
      <c r="AC3281" t="str">
        <f t="shared" si="1742"/>
        <v>0.945858742606924-0.0795264884807865i</v>
      </c>
      <c r="AD3281" t="str">
        <f t="shared" si="1743"/>
        <v>0.527250984472044-0.319795540038436i</v>
      </c>
      <c r="AE3281" t="str">
        <f t="shared" si="1744"/>
        <v>-0.000115830723710921+0.0000160803706337659i</v>
      </c>
      <c r="AF3281" t="str">
        <f t="shared" si="1745"/>
        <v>-6.36409034337495-0.111473846535605i</v>
      </c>
      <c r="AG3281" t="str">
        <f t="shared" si="1746"/>
        <v>0.997952740064088-0.00338553216526622i</v>
      </c>
      <c r="AH3281" t="str">
        <f t="shared" si="1747"/>
        <v>0.000740761125419282-0.0000870952711916126i</v>
      </c>
      <c r="AI3281">
        <f t="shared" si="1748"/>
        <v>-62.546810791988243</v>
      </c>
      <c r="AJ3281">
        <f t="shared" si="1749"/>
        <v>-6.7057859758981335</v>
      </c>
      <c r="AK3281"/>
      <c r="AL3281"/>
      <c r="AM3281"/>
      <c r="AN3281"/>
    </row>
    <row r="3282" spans="1:40" x14ac:dyDescent="0.35">
      <c r="A3282"/>
      <c r="B3282">
        <f t="shared" si="1715"/>
        <v>1348000</v>
      </c>
      <c r="C3282" s="237" t="str">
        <f t="shared" si="1718"/>
        <v>-1.77476829151475E-08+0.000766622563740336i</v>
      </c>
      <c r="D3282" s="208" t="str">
        <f t="shared" si="1719"/>
        <v>-2.51366133825136+0.00587743965534258i</v>
      </c>
      <c r="E3282" t="str">
        <f t="shared" si="1720"/>
        <v>20500</v>
      </c>
      <c r="F3282" t="str">
        <f t="shared" si="1721"/>
        <v>0.327868852459016</v>
      </c>
      <c r="G3282" t="str">
        <f t="shared" si="1716"/>
        <v>0.327868852459016</v>
      </c>
      <c r="H3282" t="str">
        <f t="shared" si="1722"/>
        <v>3.85043471106357+0.117268777600677i</v>
      </c>
      <c r="I3282" t="str">
        <f t="shared" si="1723"/>
        <v>5293.5836212988i</v>
      </c>
      <c r="J3282" t="str">
        <f t="shared" si="1717"/>
        <v>-37929.6164993724+1158.0667016643i</v>
      </c>
      <c r="K3282" t="str">
        <f t="shared" si="1724"/>
        <v>0.00425717778451083-0.139433350863197i</v>
      </c>
      <c r="L3282" t="str">
        <f t="shared" si="1725"/>
        <v>0.000890606949285496-0.0247285077773743i</v>
      </c>
      <c r="M3282" t="str">
        <f t="shared" si="1726"/>
        <v>0.00514778473379633-0.164161858640571i</v>
      </c>
      <c r="N3282" t="str">
        <f t="shared" si="1727"/>
        <v>-16.8140016088165i</v>
      </c>
      <c r="O3282" t="str">
        <f t="shared" si="1728"/>
        <v>-0.448206470918199+0.893930064058176i</v>
      </c>
      <c r="P3282" t="str">
        <f t="shared" si="1729"/>
        <v>1.4482064709182-0.893930064058176i</v>
      </c>
      <c r="Q3282" t="str">
        <f t="shared" si="1730"/>
        <v>-1.4482064709182+17.7079316728747i</v>
      </c>
      <c r="R3282" t="str">
        <f t="shared" si="1731"/>
        <v>-0.0567905083163765-0.0771384323432924i</v>
      </c>
      <c r="S3282" t="str">
        <f t="shared" si="1732"/>
        <v>1.82081767077108i</v>
      </c>
      <c r="T3282" t="str">
        <f t="shared" si="1733"/>
        <v>0.140455020706246-0.10340516107453i</v>
      </c>
      <c r="U3282" t="str">
        <f t="shared" si="1734"/>
        <v>0.0000500000000000001-0.000105417379644378i</v>
      </c>
      <c r="V3282" t="str">
        <f t="shared" si="1735"/>
        <v>0.00002-0.00118067465201703i</v>
      </c>
      <c r="W3282" t="str">
        <f t="shared" si="1736"/>
        <v>0.000042190914428186-0.0000982954477020101i</v>
      </c>
      <c r="X3282" t="str">
        <f t="shared" si="1737"/>
        <v>0.000042250560082671-0.0000982325873958898i</v>
      </c>
      <c r="Y3282" t="str">
        <f t="shared" si="1738"/>
        <v>0.009+6.77578703526247i</v>
      </c>
      <c r="Z3282" t="str">
        <f t="shared" si="1739"/>
        <v>-0.00017387344334074-0.0000750593693192778i</v>
      </c>
      <c r="AA3282" t="str">
        <f t="shared" si="1740"/>
        <v>0.00236347007122085-1.77103449972109i</v>
      </c>
      <c r="AB3282" t="str">
        <f t="shared" si="1741"/>
        <v>0.469457327703745-0.34562175381649i</v>
      </c>
      <c r="AC3282" t="str">
        <f t="shared" si="1742"/>
        <v>0.945678755771593-0.0788461738562468i</v>
      </c>
      <c r="AD3282" t="str">
        <f t="shared" si="1743"/>
        <v>0.523257832552-0.321848063014926i</v>
      </c>
      <c r="AE3282" t="str">
        <f t="shared" si="1744"/>
        <v>-0.00011513835372736+0.0000166854280462273i</v>
      </c>
      <c r="AF3282" t="str">
        <f t="shared" si="1745"/>
        <v>-6.36409604931493-0.111391337945334i</v>
      </c>
      <c r="AG3282" t="str">
        <f t="shared" si="1746"/>
        <v>0.997941062305071-0.00335743543410711i</v>
      </c>
      <c r="AH3282" t="str">
        <f t="shared" si="1747"/>
        <v>0.000736432208255686-0.0000910772502324486i</v>
      </c>
      <c r="AI3282">
        <f t="shared" si="1748"/>
        <v>-62.591421317116094</v>
      </c>
      <c r="AJ3282">
        <f t="shared" si="1749"/>
        <v>-7.0501783749675964</v>
      </c>
      <c r="AK3282"/>
      <c r="AL3282"/>
      <c r="AM3282"/>
      <c r="AN3282"/>
    </row>
    <row r="3283" spans="1:40" x14ac:dyDescent="0.35">
      <c r="A3283"/>
      <c r="B3283">
        <f t="shared" si="1715"/>
        <v>1349000</v>
      </c>
      <c r="C3283" s="237" t="str">
        <f t="shared" si="1718"/>
        <v>-1.77213803134913E-08+0.000766054274220009i</v>
      </c>
      <c r="D3283" s="208" t="str">
        <f t="shared" si="1719"/>
        <v>-2.5136613380497+0.00587308276902007i</v>
      </c>
      <c r="E3283" t="str">
        <f t="shared" si="1720"/>
        <v>20500</v>
      </c>
      <c r="F3283" t="str">
        <f t="shared" si="1721"/>
        <v>0.327868852459016</v>
      </c>
      <c r="G3283" t="str">
        <f t="shared" si="1716"/>
        <v>0.327868852459016</v>
      </c>
      <c r="H3283" t="str">
        <f t="shared" si="1722"/>
        <v>3.85044040453878+0.117182034034522i</v>
      </c>
      <c r="I3283" t="str">
        <f t="shared" si="1723"/>
        <v>5297.51061211579i</v>
      </c>
      <c r="J3283" t="str">
        <f t="shared" si="1717"/>
        <v>-37985.9142526649+1158.92580159135i</v>
      </c>
      <c r="K3283" t="str">
        <f t="shared" si="1724"/>
        <v>0.0042508740540149-0.139330177214939i</v>
      </c>
      <c r="L3283" t="str">
        <f t="shared" si="1725"/>
        <v>0.000889288750223197-0.0247102242259591i</v>
      </c>
      <c r="M3283" t="str">
        <f t="shared" si="1726"/>
        <v>0.0051401628042381-0.164040401440898i</v>
      </c>
      <c r="N3283" t="str">
        <f t="shared" si="1727"/>
        <v>-16.8264749037786i</v>
      </c>
      <c r="O3283" t="str">
        <f t="shared" si="1728"/>
        <v>-0.437021640462097+0.899450991309598i</v>
      </c>
      <c r="P3283" t="str">
        <f t="shared" si="1729"/>
        <v>1.4370216404621-0.899450991309598i</v>
      </c>
      <c r="Q3283" t="str">
        <f t="shared" si="1730"/>
        <v>-1.4370216404621+17.7259258950882i</v>
      </c>
      <c r="R3283" t="str">
        <f t="shared" si="1731"/>
        <v>-0.0569400659564532-0.0764528488663522i</v>
      </c>
      <c r="S3283" t="str">
        <f t="shared" si="1732"/>
        <v>1.82216842571972i</v>
      </c>
      <c r="T3283" t="str">
        <f t="shared" si="1733"/>
        <v>0.139309967260589-0.103754390344247i</v>
      </c>
      <c r="U3283" t="str">
        <f t="shared" si="1734"/>
        <v>0.0000500000000000001-0.000105339234811431i</v>
      </c>
      <c r="V3283" t="str">
        <f t="shared" si="1735"/>
        <v>0.00002-0.00117979942988803i</v>
      </c>
      <c r="W3283" t="str">
        <f t="shared" si="1736"/>
        <v>0.0000421907920929094-0.0000982248282533715i</v>
      </c>
      <c r="X3283" t="str">
        <f t="shared" si="1737"/>
        <v>0.0000422503327891032-0.0000981620133686793i</v>
      </c>
      <c r="Y3283" t="str">
        <f t="shared" si="1738"/>
        <v>0.009+6.78081358350821i</v>
      </c>
      <c r="Z3283" t="str">
        <f t="shared" si="1739"/>
        <v>-0.000173619727634274-0.0000750029863953648i</v>
      </c>
      <c r="AA3283" t="str">
        <f t="shared" si="1740"/>
        <v>0.00235996718430678-1.76972161706508i</v>
      </c>
      <c r="AB3283" t="str">
        <f t="shared" si="1741"/>
        <v>0.4656300972639-0.346789018887492i</v>
      </c>
      <c r="AC3283" t="str">
        <f t="shared" si="1742"/>
        <v>0.94550600463289-0.0781647000939382i</v>
      </c>
      <c r="AD3283" t="str">
        <f t="shared" si="1743"/>
        <v>0.519239214405899-0.323850763417765i</v>
      </c>
      <c r="AE3283" t="str">
        <f t="shared" si="1744"/>
        <v>-0.000114439945384938+0.0000172823896047187i</v>
      </c>
      <c r="AF3283" t="str">
        <f t="shared" si="1745"/>
        <v>-6.36410174258848-0.111308951265502i</v>
      </c>
      <c r="AG3283" t="str">
        <f t="shared" si="1746"/>
        <v>0.997929720880636-0.00332921676439736i</v>
      </c>
      <c r="AH3283" t="str">
        <f t="shared" si="1747"/>
        <v>0.000732063018156051-0.0000950081925002659i</v>
      </c>
      <c r="AI3283">
        <f t="shared" si="1748"/>
        <v>-62.636490658176456</v>
      </c>
      <c r="AJ3283">
        <f t="shared" si="1749"/>
        <v>-7.3945973204229105</v>
      </c>
      <c r="AK3283"/>
      <c r="AL3283"/>
      <c r="AM3283"/>
      <c r="AN3283"/>
    </row>
    <row r="3284" spans="1:40" x14ac:dyDescent="0.35">
      <c r="A3284"/>
      <c r="B3284">
        <f t="shared" si="1715"/>
        <v>1350000</v>
      </c>
      <c r="C3284" s="237" t="str">
        <f t="shared" si="1718"/>
        <v>-1.76951361404101E-08+0.000765486826610083i</v>
      </c>
      <c r="D3284" s="208" t="str">
        <f t="shared" si="1719"/>
        <v>-2.5136613378485+0.00586873233734397i</v>
      </c>
      <c r="E3284" t="str">
        <f t="shared" si="1720"/>
        <v>20500</v>
      </c>
      <c r="F3284" t="str">
        <f t="shared" si="1721"/>
        <v>0.327868852459016</v>
      </c>
      <c r="G3284" t="str">
        <f t="shared" si="1716"/>
        <v>0.327868852459016</v>
      </c>
      <c r="H3284" t="str">
        <f t="shared" si="1722"/>
        <v>3.8504460853846+0.117095418563767i</v>
      </c>
      <c r="I3284" t="str">
        <f t="shared" si="1723"/>
        <v>5301.43760293278i</v>
      </c>
      <c r="J3284" t="str">
        <f t="shared" si="1717"/>
        <v>-38042.253754384+1159.7849015184i</v>
      </c>
      <c r="K3284" t="str">
        <f t="shared" si="1724"/>
        <v>0.00424458431025735-0.13922715600219i</v>
      </c>
      <c r="L3284" t="str">
        <f t="shared" si="1725"/>
        <v>0.000887973474362377-0.0246919676561623i</v>
      </c>
      <c r="M3284" t="str">
        <f t="shared" si="1726"/>
        <v>0.00513255778461973-0.163919123658352i</v>
      </c>
      <c r="N3284" t="str">
        <f t="shared" si="1727"/>
        <v>-16.8389481987406i</v>
      </c>
      <c r="O3284" t="str">
        <f t="shared" si="1728"/>
        <v>-0.425768817711628+0.904831981013294i</v>
      </c>
      <c r="P3284" t="str">
        <f t="shared" si="1729"/>
        <v>1.42576881771163-0.904831981013294i</v>
      </c>
      <c r="Q3284" t="str">
        <f t="shared" si="1730"/>
        <v>-1.42576881771163+17.7437801797539i</v>
      </c>
      <c r="R3284" t="str">
        <f t="shared" si="1731"/>
        <v>-0.0570823891983448-0.0757664101748806i</v>
      </c>
      <c r="S3284" t="str">
        <f t="shared" si="1732"/>
        <v>1.82351918066837i</v>
      </c>
      <c r="T3284" t="str">
        <f t="shared" si="1733"/>
        <v>0.138161502204282-0.104090831581559i</v>
      </c>
      <c r="U3284" t="str">
        <f t="shared" si="1734"/>
        <v>0.0000500000000000001-0.000105261205748608i</v>
      </c>
      <c r="V3284" t="str">
        <f t="shared" si="1735"/>
        <v>0.00002-0.00117892550438441i</v>
      </c>
      <c r="W3284" t="str">
        <f t="shared" si="1736"/>
        <v>0.0000421906696679871-0.0000981543150707358i</v>
      </c>
      <c r="X3284" t="str">
        <f t="shared" si="1737"/>
        <v>0.0000422501056393216-0.0000980915455391011i</v>
      </c>
      <c r="Y3284" t="str">
        <f t="shared" si="1738"/>
        <v>0.009+6.78584013175395i</v>
      </c>
      <c r="Z3284" t="str">
        <f t="shared" si="1739"/>
        <v>-0.000173366575505057-0.0000749466880105444i</v>
      </c>
      <c r="AA3284" t="str">
        <f t="shared" si="1740"/>
        <v>0.00235647207906085-1.76841067949314i</v>
      </c>
      <c r="AB3284" t="str">
        <f t="shared" si="1741"/>
        <v>0.461791463845286-0.347913541196511i</v>
      </c>
      <c r="AC3284" t="str">
        <f t="shared" si="1742"/>
        <v>0.945340488590824-0.0774821384206696i</v>
      </c>
      <c r="AD3284" t="str">
        <f t="shared" si="1743"/>
        <v>0.515195750010487-0.325803323244487i</v>
      </c>
      <c r="AE3284" t="str">
        <f t="shared" si="1744"/>
        <v>-0.000113735602914081+0.0000178711912986696i</v>
      </c>
      <c r="AF3284" t="str">
        <f t="shared" si="1745"/>
        <v>-6.3641074232331-0.111226686226423i</v>
      </c>
      <c r="AG3284" t="str">
        <f t="shared" si="1746"/>
        <v>0.99791871708474-0.0033008803942727i</v>
      </c>
      <c r="AH3284" t="str">
        <f t="shared" si="1747"/>
        <v>0.000727654218812544-0.0000988876606417195i</v>
      </c>
      <c r="AI3284">
        <f t="shared" si="1748"/>
        <v>-62.682022504005076</v>
      </c>
      <c r="AJ3284">
        <f t="shared" si="1749"/>
        <v>-7.7390425994608183</v>
      </c>
      <c r="AK3284"/>
      <c r="AL3284"/>
      <c r="AM3284"/>
      <c r="AN3284"/>
    </row>
    <row r="3285" spans="1:40" x14ac:dyDescent="0.35">
      <c r="A3285"/>
      <c r="B3285">
        <f t="shared" si="1715"/>
        <v>1351000</v>
      </c>
      <c r="C3285" s="237" t="str">
        <f t="shared" si="1718"/>
        <v>-1.76689502229743E-08+0.000764920219041029i</v>
      </c>
      <c r="D3285" s="208" t="str">
        <f t="shared" si="1719"/>
        <v>-2.51366133764774+0.00586438834598122i</v>
      </c>
      <c r="E3285" t="str">
        <f t="shared" si="1720"/>
        <v>20500</v>
      </c>
      <c r="F3285" t="str">
        <f t="shared" si="1721"/>
        <v>0.327868852459016</v>
      </c>
      <c r="G3285" t="str">
        <f t="shared" si="1716"/>
        <v>0.327868852459016</v>
      </c>
      <c r="H3285" t="str">
        <f t="shared" si="1722"/>
        <v>3.85045175363831+0.117008930905188i</v>
      </c>
      <c r="I3285" t="str">
        <f t="shared" si="1723"/>
        <v>5305.36459374976i</v>
      </c>
      <c r="J3285" t="str">
        <f t="shared" si="1717"/>
        <v>-38098.6350045298+1160.64400144545i</v>
      </c>
      <c r="K3285" t="str">
        <f t="shared" si="1724"/>
        <v>0.00423830851190235-0.139124286887678i</v>
      </c>
      <c r="L3285" t="str">
        <f t="shared" si="1725"/>
        <v>0.000886661113069934-0.0246737380083795i</v>
      </c>
      <c r="M3285" t="str">
        <f t="shared" si="1726"/>
        <v>0.00512496962497228-0.163798024896057i</v>
      </c>
      <c r="N3285" t="str">
        <f t="shared" si="1727"/>
        <v>-16.8514214937026i</v>
      </c>
      <c r="O3285" t="str">
        <f t="shared" si="1728"/>
        <v>-0.414449753392908+0.910072195989174i</v>
      </c>
      <c r="P3285" t="str">
        <f t="shared" si="1729"/>
        <v>1.41444975339291-0.910072195989174i</v>
      </c>
      <c r="Q3285" t="str">
        <f t="shared" si="1730"/>
        <v>-1.41444975339291+17.7614936896918i</v>
      </c>
      <c r="R3285" t="str">
        <f t="shared" si="1731"/>
        <v>-0.0572174813041484-0.0750791867153845i</v>
      </c>
      <c r="S3285" t="str">
        <f t="shared" si="1732"/>
        <v>1.82486993561701i</v>
      </c>
      <c r="T3285" t="str">
        <f t="shared" si="1733"/>
        <v>0.137009750627481-0.104414461423669i</v>
      </c>
      <c r="U3285" t="str">
        <f t="shared" si="1734"/>
        <v>0.00005-0.000105183292198831i</v>
      </c>
      <c r="V3285" t="str">
        <f t="shared" si="1735"/>
        <v>0.00002-0.00117805287262691i</v>
      </c>
      <c r="W3285" t="str">
        <f t="shared" si="1736"/>
        <v>0.0000421905471534213-0.0000980839079180882i</v>
      </c>
      <c r="X3285" t="str">
        <f t="shared" si="1737"/>
        <v>0.0000422498786326378-0.0000980211836712922i</v>
      </c>
      <c r="Y3285" t="str">
        <f t="shared" si="1738"/>
        <v>0.009+6.7908666799997i</v>
      </c>
      <c r="Z3285" t="str">
        <f t="shared" si="1739"/>
        <v>-0.000173113985285028-0.0000748904739736422i</v>
      </c>
      <c r="AA3285" t="str">
        <f t="shared" si="1740"/>
        <v>0.00235298473245052-1.76710168268584i</v>
      </c>
      <c r="AB3285" t="str">
        <f t="shared" si="1741"/>
        <v>0.457941845549658-0.348995242655656i</v>
      </c>
      <c r="AC3285" t="str">
        <f t="shared" si="1742"/>
        <v>0.945182206603329-0.0767985598361592i</v>
      </c>
      <c r="AD3285" t="str">
        <f t="shared" si="1743"/>
        <v>0.511128063367975-0.327705432172975i</v>
      </c>
      <c r="AE3285" t="str">
        <f t="shared" si="1744"/>
        <v>-0.00011302543117982+0.0000184517704361587i</v>
      </c>
      <c r="AF3285" t="str">
        <f t="shared" si="1745"/>
        <v>-6.36411309128605-0.111144542559207i</v>
      </c>
      <c r="AG3285" t="str">
        <f t="shared" si="1746"/>
        <v>0.997908052158399-0.00327243057514141i</v>
      </c>
      <c r="AH3285" t="str">
        <f t="shared" si="1747"/>
        <v>0.000723206478481562-0.00010271522584681i</v>
      </c>
      <c r="AI3285">
        <f t="shared" si="1748"/>
        <v>-62.728020622524653</v>
      </c>
      <c r="AJ3285">
        <f t="shared" si="1749"/>
        <v>-8.0835139959263298</v>
      </c>
      <c r="AK3285"/>
      <c r="AL3285"/>
      <c r="AM3285"/>
      <c r="AN3285"/>
    </row>
    <row r="3286" spans="1:40" x14ac:dyDescent="0.35">
      <c r="A3286"/>
      <c r="B3286">
        <f t="shared" si="1715"/>
        <v>1352000</v>
      </c>
      <c r="C3286" s="237" t="str">
        <f t="shared" si="1718"/>
        <v>-1.76428223888937E-08+0.000764354449648849i</v>
      </c>
      <c r="D3286" s="208" t="str">
        <f t="shared" si="1719"/>
        <v>-2.51366133744743+0.00586005078064118i</v>
      </c>
      <c r="E3286" t="str">
        <f t="shared" si="1720"/>
        <v>20500</v>
      </c>
      <c r="F3286" t="str">
        <f t="shared" si="1721"/>
        <v>0.327868852459016</v>
      </c>
      <c r="G3286" t="str">
        <f t="shared" si="1716"/>
        <v>0.327868852459016</v>
      </c>
      <c r="H3286" t="str">
        <f t="shared" si="1722"/>
        <v>3.8504574093371+0.116922570776392i</v>
      </c>
      <c r="I3286" t="str">
        <f t="shared" si="1723"/>
        <v>5309.29158456675i</v>
      </c>
      <c r="J3286" t="str">
        <f t="shared" si="1717"/>
        <v>-38155.0580031021+1161.5031013725i</v>
      </c>
      <c r="K3286" t="str">
        <f t="shared" si="1724"/>
        <v>0.00423204661776676-0.139021569535127i</v>
      </c>
      <c r="L3286" t="str">
        <f t="shared" si="1725"/>
        <v>0.000885351657744599-0.0246555352231814i</v>
      </c>
      <c r="M3286" t="str">
        <f t="shared" si="1726"/>
        <v>0.00511739827551136-0.163677104758308i</v>
      </c>
      <c r="N3286" t="str">
        <f t="shared" si="1727"/>
        <v>-16.8638947886647i</v>
      </c>
      <c r="O3286" t="str">
        <f t="shared" si="1728"/>
        <v>-0.403066208537981+0.915170820959025i</v>
      </c>
      <c r="P3286" t="str">
        <f t="shared" si="1729"/>
        <v>1.40306620853798-0.915170820959025i</v>
      </c>
      <c r="Q3286" t="str">
        <f t="shared" si="1730"/>
        <v>-1.40306620853798+17.7790656096237i</v>
      </c>
      <c r="R3286" t="str">
        <f t="shared" si="1731"/>
        <v>-0.0573453459594624-0.0743912486992241i</v>
      </c>
      <c r="S3286" t="str">
        <f t="shared" si="1732"/>
        <v>1.82622069056566i</v>
      </c>
      <c r="T3286" t="str">
        <f t="shared" si="1733"/>
        <v>0.135854837571539-0.104725257298816i</v>
      </c>
      <c r="U3286" t="str">
        <f t="shared" si="1734"/>
        <v>0.00005-0.000105105493905785i</v>
      </c>
      <c r="V3286" t="str">
        <f t="shared" si="1735"/>
        <v>0.00002-0.00117718153174479i</v>
      </c>
      <c r="W3286" t="str">
        <f t="shared" si="1736"/>
        <v>0.0000421904245492148-0.0000980136065601111i</v>
      </c>
      <c r="X3286" t="str">
        <f t="shared" si="1737"/>
        <v>0.0000422496517683661-0.0000979509275300872i</v>
      </c>
      <c r="Y3286" t="str">
        <f t="shared" si="1738"/>
        <v>0.009+6.79589322824544i</v>
      </c>
      <c r="Z3286" t="str">
        <f t="shared" si="1739"/>
        <v>-0.000172861955312293-0.0000748343440940634i</v>
      </c>
      <c r="AA3286" t="str">
        <f t="shared" si="1740"/>
        <v>0.00234950512152844-1.76579462233656i</v>
      </c>
      <c r="AB3286" t="str">
        <f t="shared" si="1741"/>
        <v>0.454081660315649-0.350034047820998i</v>
      </c>
      <c r="AC3286" t="str">
        <f t="shared" si="1742"/>
        <v>0.945031157191269-0.0761140351170003i</v>
      </c>
      <c r="AD3286" t="str">
        <f t="shared" si="1743"/>
        <v>0.507036782411768-0.329556787613791i</v>
      </c>
      <c r="AE3286" t="str">
        <f t="shared" si="1744"/>
        <v>-0.000112309535665777+0.000019024065650009i</v>
      </c>
      <c r="AF3286" t="str">
        <f t="shared" si="1745"/>
        <v>-6.36411874678453-0.111062519995751i</v>
      </c>
      <c r="AG3286" t="str">
        <f t="shared" si="1746"/>
        <v>0.997897727289543-0.00324387157103291i</v>
      </c>
      <c r="AH3286" t="str">
        <f t="shared" si="1747"/>
        <v>0.000718720469876559-0.000106490467897521i</v>
      </c>
      <c r="AI3286">
        <f t="shared" si="1748"/>
        <v>-62.774488862580277</v>
      </c>
      <c r="AJ3286">
        <f t="shared" si="1749"/>
        <v>-8.42801129034798</v>
      </c>
      <c r="AK3286"/>
      <c r="AL3286"/>
      <c r="AM3286"/>
      <c r="AN3286"/>
    </row>
    <row r="3287" spans="1:40" x14ac:dyDescent="0.35">
      <c r="A3287"/>
      <c r="B3287">
        <f t="shared" si="1715"/>
        <v>1353000</v>
      </c>
      <c r="C3287" s="237" t="str">
        <f t="shared" si="1718"/>
        <v>-1.76167524665145E-08+0.000763789516575061i</v>
      </c>
      <c r="D3287" s="208" t="str">
        <f t="shared" si="1719"/>
        <v>-2.51366133724756+0.00585571962707547i</v>
      </c>
      <c r="E3287" t="str">
        <f t="shared" si="1720"/>
        <v>20500</v>
      </c>
      <c r="F3287" t="str">
        <f t="shared" si="1721"/>
        <v>0.327868852459016</v>
      </c>
      <c r="G3287" t="str">
        <f t="shared" si="1716"/>
        <v>0.327868852459016</v>
      </c>
      <c r="H3287" t="str">
        <f t="shared" si="1722"/>
        <v>3.85046305251801+0.11683633789582i</v>
      </c>
      <c r="I3287" t="str">
        <f t="shared" si="1723"/>
        <v>5313.21857538374i</v>
      </c>
      <c r="J3287" t="str">
        <f t="shared" si="1717"/>
        <v>-38211.5227501011+1162.36220129955i</v>
      </c>
      <c r="K3287" t="str">
        <f t="shared" si="1724"/>
        <v>0.00422579858681913-0.138919003609247i</v>
      </c>
      <c r="L3287" t="str">
        <f t="shared" si="1725"/>
        <v>0.000884045099816776-0.0246373592413132i</v>
      </c>
      <c r="M3287" t="str">
        <f t="shared" si="1726"/>
        <v>0.00510984368663591-0.16355636285056i</v>
      </c>
      <c r="N3287" t="str">
        <f t="shared" si="1727"/>
        <v>-16.8763680836267i</v>
      </c>
      <c r="O3287" t="str">
        <f t="shared" si="1728"/>
        <v>-0.391619954211125+0.920127062673236i</v>
      </c>
      <c r="P3287" t="str">
        <f t="shared" si="1729"/>
        <v>1.39161995421112-0.920127062673236i</v>
      </c>
      <c r="Q3287" t="str">
        <f t="shared" si="1730"/>
        <v>-1.39161995421112+17.7964951462999i</v>
      </c>
      <c r="R3287" t="str">
        <f t="shared" si="1731"/>
        <v>-0.0574659872687731-0.0737026661068239i</v>
      </c>
      <c r="S3287" t="str">
        <f t="shared" si="1732"/>
        <v>1.8275714455143i</v>
      </c>
      <c r="T3287" t="str">
        <f t="shared" si="1733"/>
        <v>0.134696888035106-0.105023197420698i</v>
      </c>
      <c r="U3287" t="str">
        <f t="shared" si="1734"/>
        <v>0.00005-0.00010502781061391i</v>
      </c>
      <c r="V3287" t="str">
        <f t="shared" si="1735"/>
        <v>0.00002-0.0011763114788758i</v>
      </c>
      <c r="W3287" t="str">
        <f t="shared" si="1736"/>
        <v>0.0000421903018553695-0.000097943410762181i</v>
      </c>
      <c r="X3287" t="str">
        <f t="shared" si="1737"/>
        <v>0.0000422494250458232-0.0000978807768810133i</v>
      </c>
      <c r="Y3287" t="str">
        <f t="shared" si="1738"/>
        <v>0.009+6.80091977649118i</v>
      </c>
      <c r="Z3287" t="str">
        <f t="shared" si="1739"/>
        <v>-0.000172610483931094-0.0000747782981817887i</v>
      </c>
      <c r="AA3287" t="str">
        <f t="shared" si="1740"/>
        <v>0.002346033223432-1.76448949415136i</v>
      </c>
      <c r="AB3287" t="str">
        <f t="shared" si="1741"/>
        <v>0.450211325939162-0.351029883873929i</v>
      </c>
      <c r="AC3287" t="str">
        <f t="shared" si="1742"/>
        <v>0.944887338443228-0.0754286348206711i</v>
      </c>
      <c r="AD3287" t="str">
        <f t="shared" si="1743"/>
        <v>0.50292253891145-0.331357094761308i</v>
      </c>
      <c r="AE3287" t="str">
        <f t="shared" si="1744"/>
        <v>-0.000111588022458072+0.0000195880169036878i</v>
      </c>
      <c r="AF3287" t="str">
        <f t="shared" si="1745"/>
        <v>-6.36412438976557-0.110980618268745i</v>
      </c>
      <c r="AG3287" t="str">
        <f t="shared" si="1746"/>
        <v>0.997887743612888-0.00321520765794421i</v>
      </c>
      <c r="AH3287" t="str">
        <f t="shared" si="1747"/>
        <v>0.00071419687006011-0.00011021297521506i</v>
      </c>
      <c r="AI3287">
        <f t="shared" si="1748"/>
        <v>-62.821431155837189</v>
      </c>
      <c r="AJ3287">
        <f t="shared" si="1749"/>
        <v>-8.772534259970465</v>
      </c>
      <c r="AK3287"/>
      <c r="AL3287"/>
      <c r="AM3287"/>
      <c r="AN3287"/>
    </row>
    <row r="3288" spans="1:40" x14ac:dyDescent="0.35">
      <c r="A3288"/>
      <c r="B3288">
        <f t="shared" si="1715"/>
        <v>1354000</v>
      </c>
      <c r="C3288" s="237" t="str">
        <f t="shared" si="1718"/>
        <v>-1.75907402848167E-08+0.000763225417966669i</v>
      </c>
      <c r="D3288" s="208" t="str">
        <f t="shared" si="1719"/>
        <v>-2.51366133704813+0.0058513948710778i</v>
      </c>
      <c r="E3288" t="str">
        <f t="shared" si="1720"/>
        <v>20500</v>
      </c>
      <c r="F3288" t="str">
        <f t="shared" si="1721"/>
        <v>0.327868852459016</v>
      </c>
      <c r="G3288" t="str">
        <f t="shared" si="1716"/>
        <v>0.327868852459016</v>
      </c>
      <c r="H3288" t="str">
        <f t="shared" si="1722"/>
        <v>3.85046868321793+0.116750231982736i</v>
      </c>
      <c r="I3288" t="str">
        <f t="shared" si="1723"/>
        <v>5317.14556620072i</v>
      </c>
      <c r="J3288" t="str">
        <f t="shared" si="1717"/>
        <v>-38268.0292455266+1163.22130122659i</v>
      </c>
      <c r="K3288" t="str">
        <f t="shared" si="1724"/>
        <v>0.00421956437817932-0.138816588775737i</v>
      </c>
      <c r="L3288" t="str">
        <f t="shared" si="1725"/>
        <v>0.000882741430748445-0.0246192100036942i</v>
      </c>
      <c r="M3288" t="str">
        <f t="shared" si="1726"/>
        <v>0.00510230580892776-0.163435798779431i</v>
      </c>
      <c r="N3288" t="str">
        <f t="shared" si="1727"/>
        <v>-16.8888413785887i</v>
      </c>
      <c r="O3288" t="str">
        <f t="shared" si="1728"/>
        <v>-0.380112771232741+0.924940150034458i</v>
      </c>
      <c r="P3288" t="str">
        <f t="shared" si="1729"/>
        <v>1.38011277123274-0.924940150034458i</v>
      </c>
      <c r="Q3288" t="str">
        <f t="shared" si="1730"/>
        <v>-1.38011277123274+17.8137815286232i</v>
      </c>
      <c r="R3288" t="str">
        <f t="shared" si="1731"/>
        <v>-0.0575794097510692-0.0730135086918724i</v>
      </c>
      <c r="S3288" t="str">
        <f t="shared" si="1732"/>
        <v>1.82892220046295i</v>
      </c>
      <c r="T3288" t="str">
        <f t="shared" si="1733"/>
        <v>0.13353602698026-0.105308260783283i</v>
      </c>
      <c r="U3288" t="str">
        <f t="shared" si="1734"/>
        <v>0.00005-0.000104950242068405i</v>
      </c>
      <c r="V3288" t="str">
        <f t="shared" si="1735"/>
        <v>0.00002-0.00117544271116614i</v>
      </c>
      <c r="W3288" t="str">
        <f t="shared" si="1736"/>
        <v>0.0000421901790718882-0.0000978733202903734i</v>
      </c>
      <c r="X3288" t="str">
        <f t="shared" si="1737"/>
        <v>0.0000422491984643285-0.0000978107314902973i</v>
      </c>
      <c r="Y3288" t="str">
        <f t="shared" si="1738"/>
        <v>0.009+6.80594632473693i</v>
      </c>
      <c r="Z3288" t="str">
        <f t="shared" si="1739"/>
        <v>-0.000172359569491793-0.0000747223360473727i</v>
      </c>
      <c r="AA3288" t="str">
        <f t="shared" si="1740"/>
        <v>0.00234256901538302-1.76318629384903i</v>
      </c>
      <c r="AB3288" t="str">
        <f t="shared" si="1741"/>
        <v>0.446331260093861-0.351982680603817i</v>
      </c>
      <c r="AC3288" t="str">
        <f t="shared" si="1742"/>
        <v>0.944750748020073-0.074742429289557i</v>
      </c>
      <c r="AD3288" t="str">
        <f t="shared" si="1743"/>
        <v>0.498785968376813-0.333106066643838i</v>
      </c>
      <c r="AE3288" t="str">
        <f t="shared" si="1744"/>
        <v>-0.000110860998229154+0.0000201435654970699i</v>
      </c>
      <c r="AF3288" t="str">
        <f t="shared" si="1745"/>
        <v>-6.36413002026606-0.110898837111658i</v>
      </c>
      <c r="AG3288" t="str">
        <f t="shared" si="1746"/>
        <v>0.997878102209811-0.0031864431231835i</v>
      </c>
      <c r="AH3288" t="str">
        <f t="shared" si="1747"/>
        <v>0.00070963636033534-0.000113882344906093i</v>
      </c>
      <c r="AI3288">
        <f t="shared" si="1748"/>
        <v>-62.868851518741096</v>
      </c>
      <c r="AJ3288">
        <f t="shared" si="1749"/>
        <v>-9.1170826788151249</v>
      </c>
      <c r="AK3288"/>
      <c r="AL3288"/>
      <c r="AM3288"/>
      <c r="AN3288"/>
    </row>
    <row r="3289" spans="1:40" x14ac:dyDescent="0.35">
      <c r="A3289"/>
      <c r="B3289">
        <f t="shared" ref="B3289:B3352" si="1750">B3288+1000</f>
        <v>1355000</v>
      </c>
      <c r="C3289" s="237" t="str">
        <f t="shared" si="1718"/>
        <v>-1.75647856734109E-08+0.000762662151976147i</v>
      </c>
      <c r="D3289" s="208" t="str">
        <f t="shared" si="1719"/>
        <v>-2.51366133684915+0.0058470764984838i</v>
      </c>
      <c r="E3289" t="str">
        <f t="shared" si="1720"/>
        <v>20500</v>
      </c>
      <c r="F3289" t="str">
        <f t="shared" si="1721"/>
        <v>0.327868852459016</v>
      </c>
      <c r="G3289" t="str">
        <f t="shared" si="1716"/>
        <v>0.327868852459016</v>
      </c>
      <c r="H3289" t="str">
        <f t="shared" si="1722"/>
        <v>3.85047430147364+0.116664252757233i</v>
      </c>
      <c r="I3289" t="str">
        <f t="shared" si="1723"/>
        <v>5321.07255701771i</v>
      </c>
      <c r="J3289" t="str">
        <f t="shared" si="1717"/>
        <v>-38324.5774893788+1164.08040115365i</v>
      </c>
      <c r="K3289" t="str">
        <f t="shared" si="1724"/>
        <v>0.00421334395111778-0.138714324701276i</v>
      </c>
      <c r="L3289" t="str">
        <f t="shared" si="1725"/>
        <v>0.000881440642032976-0.0246010874514165i</v>
      </c>
      <c r="M3289" t="str">
        <f t="shared" si="1726"/>
        <v>0.00509478459315076-0.163315412152693i</v>
      </c>
      <c r="N3289" t="str">
        <f t="shared" si="1727"/>
        <v>-16.9013146735508i</v>
      </c>
      <c r="O3289" t="str">
        <f t="shared" si="1728"/>
        <v>-0.368546449902579+0.929609334217447i</v>
      </c>
      <c r="P3289" t="str">
        <f t="shared" si="1729"/>
        <v>1.36854644990258-0.929609334217447i</v>
      </c>
      <c r="Q3289" t="str">
        <f t="shared" si="1730"/>
        <v>-1.36854644990258+17.8309240077682i</v>
      </c>
      <c r="R3289" t="str">
        <f t="shared" si="1731"/>
        <v>-0.0576856183356642-0.072323845985606i</v>
      </c>
      <c r="S3289" t="str">
        <f t="shared" si="1732"/>
        <v>1.83027295541159i</v>
      </c>
      <c r="T3289" t="str">
        <f t="shared" si="1733"/>
        <v>0.132372379338808-0.105580427155961i</v>
      </c>
      <c r="U3289" t="str">
        <f t="shared" si="1734"/>
        <v>0.00005-0.000104872788015218i</v>
      </c>
      <c r="V3289" t="str">
        <f t="shared" si="1735"/>
        <v>0.00002-0.00117457522577045i</v>
      </c>
      <c r="W3289" t="str">
        <f t="shared" si="1736"/>
        <v>0.0000421900561987728-0.0000978033349114467i</v>
      </c>
      <c r="X3289" t="str">
        <f t="shared" si="1737"/>
        <v>0.0000422489720232037-0.0000977407911248489i</v>
      </c>
      <c r="Y3289" t="str">
        <f t="shared" si="1738"/>
        <v>0.009+6.81097287298267i</v>
      </c>
      <c r="Z3289" t="str">
        <f t="shared" si="1739"/>
        <v>-0.00017210921035083-0.0000746664575019421i</v>
      </c>
      <c r="AA3289" t="str">
        <f t="shared" si="1740"/>
        <v>0.00233911247468733-1.76188501716098i</v>
      </c>
      <c r="AB3289" t="str">
        <f t="shared" si="1741"/>
        <v>0.442441880352233-0.352892370391806i</v>
      </c>
      <c r="AC3289" t="str">
        <f t="shared" si="1742"/>
        <v>0.944621383159305-0.07405548865505i</v>
      </c>
      <c r="AD3289" t="str">
        <f t="shared" si="1743"/>
        <v>0.494627709961456-0.334803424172483i</v>
      </c>
      <c r="AE3289" t="str">
        <f t="shared" si="1744"/>
        <v>-0.000110128570221585+0.0000206906540719601i</v>
      </c>
      <c r="AF3289" t="str">
        <f t="shared" si="1745"/>
        <v>-6.36413563832279-0.110817176258749i</v>
      </c>
      <c r="AG3289" t="str">
        <f t="shared" si="1746"/>
        <v>0.997868804108233-0.00315758226471363i</v>
      </c>
      <c r="AH3289" t="str">
        <f t="shared" si="1747"/>
        <v>0.000705039626136848-0.000117498182807279i</v>
      </c>
      <c r="AI3289">
        <f t="shared" si="1748"/>
        <v>-62.916754054543247</v>
      </c>
      <c r="AJ3289">
        <f t="shared" si="1749"/>
        <v>-9.4616563177138051</v>
      </c>
      <c r="AK3289"/>
      <c r="AL3289"/>
      <c r="AM3289"/>
      <c r="AN3289"/>
    </row>
    <row r="3290" spans="1:40" x14ac:dyDescent="0.35">
      <c r="A3290"/>
      <c r="B3290">
        <f t="shared" si="1750"/>
        <v>1356000</v>
      </c>
      <c r="C3290" s="237" t="str">
        <f t="shared" si="1718"/>
        <v>-1.7538888462536E-08+0.000762099716761422i</v>
      </c>
      <c r="D3290" s="208" t="str">
        <f t="shared" si="1719"/>
        <v>-2.5136613366506+0.0058427644951709i</v>
      </c>
      <c r="E3290" t="str">
        <f t="shared" si="1720"/>
        <v>20500</v>
      </c>
      <c r="F3290" t="str">
        <f t="shared" si="1721"/>
        <v>0.327868852459016</v>
      </c>
      <c r="G3290" t="str">
        <f t="shared" si="1716"/>
        <v>0.327868852459016</v>
      </c>
      <c r="H3290" t="str">
        <f t="shared" si="1722"/>
        <v>3.85047990732175+0.116578399940222i</v>
      </c>
      <c r="I3290" t="str">
        <f t="shared" si="1723"/>
        <v>5324.9995478347i</v>
      </c>
      <c r="J3290" t="str">
        <f t="shared" si="1717"/>
        <v>-38381.1674816576+1164.9395010807i</v>
      </c>
      <c r="K3290" t="str">
        <f t="shared" si="1724"/>
        <v>0.00420713726505463-0.138612211053524i</v>
      </c>
      <c r="L3290" t="str">
        <f t="shared" si="1725"/>
        <v>0.000880142725195032-0.0245829915257454i</v>
      </c>
      <c r="M3290" t="str">
        <f t="shared" si="1726"/>
        <v>0.00508727999024966-0.163195202579269i</v>
      </c>
      <c r="N3290" t="str">
        <f t="shared" si="1727"/>
        <v>-16.9137879685128i</v>
      </c>
      <c r="O3290" t="str">
        <f t="shared" si="1728"/>
        <v>-0.356922789721472+0.934133888785458i</v>
      </c>
      <c r="P3290" t="str">
        <f t="shared" si="1729"/>
        <v>1.35692278972147-0.934133888785458i</v>
      </c>
      <c r="Q3290" t="str">
        <f t="shared" si="1730"/>
        <v>-1.35692278972147+17.8479218572983i</v>
      </c>
      <c r="R3290" t="str">
        <f t="shared" si="1731"/>
        <v>-0.0577846183582301-0.0716337473011193i</v>
      </c>
      <c r="S3290" t="str">
        <f t="shared" si="1732"/>
        <v>1.83162371036023i</v>
      </c>
      <c r="T3290" t="str">
        <f t="shared" si="1733"/>
        <v>0.131206070018683-0.105839677079051i</v>
      </c>
      <c r="U3290" t="str">
        <f t="shared" si="1734"/>
        <v>0.00005-0.000104795448201048i</v>
      </c>
      <c r="V3290" t="str">
        <f t="shared" si="1735"/>
        <v>0.00002-0.00117370901985174i</v>
      </c>
      <c r="W3290" t="str">
        <f t="shared" si="1736"/>
        <v>0.000042189933236026-0.0000977334543928543i</v>
      </c>
      <c r="X3290" t="str">
        <f t="shared" si="1737"/>
        <v>0.0000422487457217735-0.0000976709555522712i</v>
      </c>
      <c r="Y3290" t="str">
        <f t="shared" si="1738"/>
        <v>0.009+6.81599942122842i</v>
      </c>
      <c r="Z3290" t="str">
        <f t="shared" si="1739"/>
        <v>-0.000171859404870712-0.0000746106623571937i</v>
      </c>
      <c r="AA3290" t="str">
        <f t="shared" si="1740"/>
        <v>0.00233566357873443-1.76058565983122i</v>
      </c>
      <c r="AB3290" t="str">
        <f t="shared" si="1741"/>
        <v>0.438543604206968-0.353758888195793i</v>
      </c>
      <c r="AC3290" t="str">
        <f t="shared" si="1742"/>
        <v>0.944499240679205-0.0733678828416903i</v>
      </c>
      <c r="AD3290" t="str">
        <f t="shared" si="1743"/>
        <v>0.490448406365734-0.336448896188779i</v>
      </c>
      <c r="AE3290" t="str">
        <f t="shared" si="1744"/>
        <v>-0.000109390846231795+0.0000212292266174339i</v>
      </c>
      <c r="AF3290" t="str">
        <f t="shared" si="1745"/>
        <v>-6.36414124397235-0.110735635445051i</v>
      </c>
      <c r="AG3290" t="str">
        <f t="shared" si="1746"/>
        <v>0.997859850282514-0.00312862939049442i</v>
      </c>
      <c r="AH3290" t="str">
        <f t="shared" si="1747"/>
        <v>0.000700407356921248-0.00012106010352848i</v>
      </c>
      <c r="AI3290">
        <f t="shared" si="1748"/>
        <v>-62.965142955390796</v>
      </c>
      <c r="AJ3290">
        <f t="shared" si="1749"/>
        <v>-9.8062549443440172</v>
      </c>
      <c r="AK3290"/>
      <c r="AL3290"/>
      <c r="AM3290"/>
      <c r="AN3290"/>
    </row>
    <row r="3291" spans="1:40" x14ac:dyDescent="0.35">
      <c r="A3291"/>
      <c r="B3291">
        <f t="shared" si="1750"/>
        <v>1357000</v>
      </c>
      <c r="C3291" s="237" t="str">
        <f t="shared" si="1718"/>
        <v>-1.75130484830558E-08+0.000761538110485847i</v>
      </c>
      <c r="D3291" s="208" t="str">
        <f t="shared" si="1719"/>
        <v>-2.51366133645249+0.00583845884705816i</v>
      </c>
      <c r="E3291" t="str">
        <f t="shared" si="1720"/>
        <v>20500</v>
      </c>
      <c r="F3291" t="str">
        <f t="shared" si="1721"/>
        <v>0.327868852459016</v>
      </c>
      <c r="G3291" t="str">
        <f t="shared" si="1716"/>
        <v>0.327868852459016</v>
      </c>
      <c r="H3291" t="str">
        <f t="shared" si="1722"/>
        <v>3.85048550079877+0.116492673253433i</v>
      </c>
      <c r="I3291" t="str">
        <f t="shared" si="1723"/>
        <v>5328.92653865169i</v>
      </c>
      <c r="J3291" t="str">
        <f t="shared" si="1717"/>
        <v>-38437.7992223631+1165.79860100775i</v>
      </c>
      <c r="K3291" t="str">
        <f t="shared" si="1724"/>
        <v>0.00420094427955934-0.138510247501115i</v>
      </c>
      <c r="L3291" t="str">
        <f t="shared" si="1725"/>
        <v>0.000878847671790412-0.024564922168118i</v>
      </c>
      <c r="M3291" t="str">
        <f t="shared" si="1726"/>
        <v>0.00507979195134975-0.163075169669233i</v>
      </c>
      <c r="N3291" t="str">
        <f t="shared" si="1727"/>
        <v>-16.9262612634748i</v>
      </c>
      <c r="O3291" t="str">
        <f t="shared" si="1728"/>
        <v>-0.345243599110817+0.938513109803486i</v>
      </c>
      <c r="P3291" t="str">
        <f t="shared" si="1729"/>
        <v>1.34524359911082-0.938513109803486i</v>
      </c>
      <c r="Q3291" t="str">
        <f t="shared" si="1730"/>
        <v>-1.34524359911082+17.8647743732783i</v>
      </c>
      <c r="R3291" t="str">
        <f t="shared" si="1731"/>
        <v>-0.057876415557061-0.0709432817376597i</v>
      </c>
      <c r="S3291" t="str">
        <f t="shared" si="1732"/>
        <v>1.83297446530888i</v>
      </c>
      <c r="T3291" t="str">
        <f t="shared" si="1733"/>
        <v>0.130037223910344-0.106085991859698i</v>
      </c>
      <c r="U3291" t="str">
        <f t="shared" si="1734"/>
        <v>0.00005-0.000104718222373339i</v>
      </c>
      <c r="V3291" t="str">
        <f t="shared" si="1735"/>
        <v>0.00002-0.0011728440905814i</v>
      </c>
      <c r="W3291" t="str">
        <f t="shared" si="1736"/>
        <v>0.0000421898101836503-0.0000976636785027298i</v>
      </c>
      <c r="X3291" t="str">
        <f t="shared" si="1737"/>
        <v>0.0000422485195593644-0.0000976012245408465i</v>
      </c>
      <c r="Y3291" t="str">
        <f t="shared" si="1738"/>
        <v>0.009+6.82102596947416i</v>
      </c>
      <c r="Z3291" t="str">
        <f t="shared" si="1739"/>
        <v>-0.000171610151419964-0.0000745549504253906i</v>
      </c>
      <c r="AA3291" t="str">
        <f t="shared" si="1740"/>
        <v>0.00233222230499709-1.7592882176163i</v>
      </c>
      <c r="AB3291" t="str">
        <f t="shared" si="1741"/>
        <v>0.434636849092351-0.354582171536716i</v>
      </c>
      <c r="AC3291" t="str">
        <f t="shared" si="1742"/>
        <v>0.944384316982744-0.0726796815713003i</v>
      </c>
      <c r="AD3291" t="str">
        <f t="shared" si="1743"/>
        <v>0.486248703738776-0.338042219511315i</v>
      </c>
      <c r="AE3291" t="str">
        <f t="shared" si="1744"/>
        <v>-0.000108647934593728+0.0000217592284750227i</v>
      </c>
      <c r="AF3291" t="str">
        <f t="shared" si="1745"/>
        <v>-6.36414683725126-0.110654214406375i</v>
      </c>
      <c r="AG3291" t="str">
        <f t="shared" si="1746"/>
        <v>0.997851241653351-0.00309958881782199i</v>
      </c>
      <c r="AH3291" t="str">
        <f t="shared" si="1747"/>
        <v>0.000695740246056866-0.000124567730494836i</v>
      </c>
      <c r="AI3291">
        <f t="shared" si="1748"/>
        <v>-63.014022504490434</v>
      </c>
      <c r="AJ3291">
        <f t="shared" si="1749"/>
        <v>-10.150878323287614</v>
      </c>
      <c r="AK3291"/>
      <c r="AL3291"/>
      <c r="AM3291"/>
      <c r="AN3291"/>
    </row>
    <row r="3292" spans="1:40" x14ac:dyDescent="0.35">
      <c r="A3292"/>
      <c r="B3292">
        <f t="shared" si="1750"/>
        <v>1358000</v>
      </c>
      <c r="C3292" s="237" t="str">
        <f t="shared" si="1718"/>
        <v>-1.74872655664571E-08+0.000760977331318187i</v>
      </c>
      <c r="D3292" s="208" t="str">
        <f t="shared" si="1719"/>
        <v>-2.51366133625483+0.0058341595401061i</v>
      </c>
      <c r="E3292" t="str">
        <f t="shared" si="1720"/>
        <v>20500</v>
      </c>
      <c r="F3292" t="str">
        <f t="shared" si="1721"/>
        <v>0.327868852459016</v>
      </c>
      <c r="G3292" t="str">
        <f t="shared" si="1716"/>
        <v>0.327868852459016</v>
      </c>
      <c r="H3292" t="str">
        <f t="shared" si="1722"/>
        <v>3.85049108194108+0.116407072419412i</v>
      </c>
      <c r="I3292" t="str">
        <f t="shared" si="1723"/>
        <v>5332.85352946867i</v>
      </c>
      <c r="J3292" t="str">
        <f t="shared" si="1717"/>
        <v>-38494.4727114951+1166.6577009348i</v>
      </c>
      <c r="K3292" t="str">
        <f t="shared" si="1724"/>
        <v>0.00419476495434993-0.138408433713655i</v>
      </c>
      <c r="L3292" t="str">
        <f t="shared" si="1725"/>
        <v>0.000877555473405897-0.0245468793201427i</v>
      </c>
      <c r="M3292" t="str">
        <f t="shared" si="1726"/>
        <v>0.00507232042775583-0.162955313033798i</v>
      </c>
      <c r="N3292" t="str">
        <f t="shared" si="1727"/>
        <v>-16.9387345584368i</v>
      </c>
      <c r="O3292" t="str">
        <f t="shared" si="1728"/>
        <v>-0.333510695131586+0.942746315947639i</v>
      </c>
      <c r="P3292" t="str">
        <f t="shared" si="1729"/>
        <v>1.33351069513159-0.942746315947639i</v>
      </c>
      <c r="Q3292" t="str">
        <f t="shared" si="1730"/>
        <v>-1.33351069513159+17.8814808743844i</v>
      </c>
      <c r="R3292" t="str">
        <f t="shared" si="1731"/>
        <v>-0.0579610160695332-0.0702525181849862i</v>
      </c>
      <c r="S3292" t="str">
        <f t="shared" si="1732"/>
        <v>1.83432522025752i</v>
      </c>
      <c r="T3292" t="str">
        <f t="shared" si="1733"/>
        <v>0.12886596589332-0.106319353568096i</v>
      </c>
      <c r="U3292" t="str">
        <f t="shared" si="1734"/>
        <v>0.00005-0.00010464111028028i</v>
      </c>
      <c r="V3292" t="str">
        <f t="shared" si="1735"/>
        <v>0.00002-0.00117198043513914i</v>
      </c>
      <c r="W3292" t="str">
        <f t="shared" si="1736"/>
        <v>0.0000421896870416479-0.0000975940070098907i</v>
      </c>
      <c r="X3292" t="str">
        <f t="shared" si="1737"/>
        <v>0.000042248293535306-0.0000975315978595436i</v>
      </c>
      <c r="Y3292" t="str">
        <f t="shared" si="1738"/>
        <v>0.009+6.8260525177199i</v>
      </c>
      <c r="Z3292" t="str">
        <f t="shared" si="1739"/>
        <v>-0.000171361448373127-0.0000744993215193625i</v>
      </c>
      <c r="AA3292" t="str">
        <f t="shared" si="1740"/>
        <v>0.00232878863103101-1.75799268628526i</v>
      </c>
      <c r="AB3292" t="str">
        <f t="shared" si="1741"/>
        <v>0.430722032406135-0.355362160485933i</v>
      </c>
      <c r="AC3292" t="str">
        <f t="shared" si="1742"/>
        <v>0.944276608061306-0.0719909543671797i</v>
      </c>
      <c r="AD3292" t="str">
        <f t="shared" si="1743"/>
        <v>0.482029251580092-0.339583138980995i</v>
      </c>
      <c r="AE3292" t="str">
        <f t="shared" si="1744"/>
        <v>-0.000107899944162479+0.0000222806063436734i</v>
      </c>
      <c r="AF3292" t="str">
        <f t="shared" si="1745"/>
        <v>-6.36415241819591-0.110572912879306i</v>
      </c>
      <c r="AG3292" t="str">
        <f t="shared" si="1746"/>
        <v>0.997842979087686-0.00307046487266828i</v>
      </c>
      <c r="AH3292" t="str">
        <f t="shared" si="1747"/>
        <v>0.000691038990713178-0.000128020695987224i</v>
      </c>
      <c r="AI3292">
        <f t="shared" si="1748"/>
        <v>-63.063397078341971</v>
      </c>
      <c r="AJ3292">
        <f t="shared" si="1749"/>
        <v>-10.495526216068464</v>
      </c>
      <c r="AK3292"/>
      <c r="AL3292"/>
      <c r="AM3292"/>
      <c r="AN3292"/>
    </row>
    <row r="3293" spans="1:40" x14ac:dyDescent="0.35">
      <c r="A3293"/>
      <c r="B3293">
        <f t="shared" si="1750"/>
        <v>1359000</v>
      </c>
      <c r="C3293" s="237" t="str">
        <f t="shared" si="1718"/>
        <v>-1.74615395448461E-08+0.000760417377432599i</v>
      </c>
      <c r="D3293" s="208" t="str">
        <f t="shared" si="1719"/>
        <v>-2.5136613360576+0.00582986656031659i</v>
      </c>
      <c r="E3293" t="str">
        <f t="shared" si="1720"/>
        <v>20500</v>
      </c>
      <c r="F3293" t="str">
        <f t="shared" si="1721"/>
        <v>0.327868852459016</v>
      </c>
      <c r="G3293" t="str">
        <f t="shared" si="1716"/>
        <v>0.327868852459016</v>
      </c>
      <c r="H3293" t="str">
        <f t="shared" si="1722"/>
        <v>3.85049665078488+0.116321597161517i</v>
      </c>
      <c r="I3293" t="str">
        <f t="shared" si="1723"/>
        <v>5336.78052028566i</v>
      </c>
      <c r="J3293" t="str">
        <f t="shared" si="1717"/>
        <v>-38551.1879490538+1167.51680086185i</v>
      </c>
      <c r="K3293" t="str">
        <f t="shared" si="1724"/>
        <v>0.00418859924929224-0.138306769361718i</v>
      </c>
      <c r="L3293" t="str">
        <f t="shared" si="1725"/>
        <v>0.000876266121659149-0.0245288629235987i</v>
      </c>
      <c r="M3293" t="str">
        <f t="shared" si="1726"/>
        <v>0.00506486537095139-0.162835632285317i</v>
      </c>
      <c r="N3293" t="str">
        <f t="shared" si="1727"/>
        <v>-16.9512078533989i</v>
      </c>
      <c r="O3293" t="str">
        <f t="shared" si="1728"/>
        <v>-0.321725903201441+0.946832848611209i</v>
      </c>
      <c r="P3293" t="str">
        <f t="shared" si="1729"/>
        <v>1.32172590320144-0.946832848611209i</v>
      </c>
      <c r="Q3293" t="str">
        <f t="shared" si="1730"/>
        <v>-1.32172590320144+17.8980407020101i</v>
      </c>
      <c r="R3293" t="str">
        <f t="shared" si="1731"/>
        <v>-0.0580384264287877-0.0695615253277212i</v>
      </c>
      <c r="S3293" t="str">
        <f t="shared" si="1732"/>
        <v>1.83567597520617i</v>
      </c>
      <c r="T3293" t="str">
        <f t="shared" si="1733"/>
        <v>0.127692420842793-0.106539745034096i</v>
      </c>
      <c r="U3293" t="str">
        <f t="shared" si="1734"/>
        <v>0.0000499999999999999-0.000104564111670803i</v>
      </c>
      <c r="V3293" t="str">
        <f t="shared" si="1735"/>
        <v>0.00002-0.00117111805071299i</v>
      </c>
      <c r="W3293" t="str">
        <f t="shared" si="1736"/>
        <v>0.0000421895638100212-0.0000975244396838392i</v>
      </c>
      <c r="X3293" t="str">
        <f t="shared" si="1737"/>
        <v>0.0000422480676489302-0.0000974620752780122i</v>
      </c>
      <c r="Y3293" t="str">
        <f t="shared" si="1738"/>
        <v>0.009+6.83107906596565i</v>
      </c>
      <c r="Z3293" t="str">
        <f t="shared" si="1739"/>
        <v>-0.000171113294110721-0.0000744437754525017i</v>
      </c>
      <c r="AA3293" t="str">
        <f t="shared" si="1740"/>
        <v>0.00232536253447443-1.75669906161962i</v>
      </c>
      <c r="AB3293" t="str">
        <f t="shared" si="1741"/>
        <v>0.426799571531542-0.35609879765388i</v>
      </c>
      <c r="AC3293" t="str">
        <f t="shared" si="1742"/>
        <v>0.944176109498176-0.0713017705583156i</v>
      </c>
      <c r="AD3293" t="str">
        <f t="shared" si="1743"/>
        <v>0.47779070264047-0.341071407505185i</v>
      </c>
      <c r="AE3293" t="str">
        <f t="shared" si="1744"/>
        <v>-0.000107146984297871+0.0000227933082845319i</v>
      </c>
      <c r="AF3293" t="str">
        <f t="shared" si="1745"/>
        <v>-6.36415798684248-0.1104917306012i</v>
      </c>
      <c r="AG3293" t="str">
        <f t="shared" si="1746"/>
        <v>0.997835063398624-0.0030412618890191i</v>
      </c>
      <c r="AH3293" t="str">
        <f t="shared" si="1747"/>
        <v>0.000686304291749688-0.000131418641181423i</v>
      </c>
      <c r="AI3293">
        <f t="shared" si="1748"/>
        <v>-63.113271149047954</v>
      </c>
      <c r="AJ3293">
        <f t="shared" si="1749"/>
        <v>-10.840198381199048</v>
      </c>
      <c r="AK3293"/>
      <c r="AL3293"/>
      <c r="AM3293"/>
      <c r="AN3293"/>
    </row>
    <row r="3294" spans="1:40" x14ac:dyDescent="0.35">
      <c r="A3294"/>
      <c r="B3294">
        <f t="shared" si="1750"/>
        <v>1360000</v>
      </c>
      <c r="C3294" s="237" t="str">
        <f t="shared" si="1718"/>
        <v>-1.74358702509461E-08+0.000759858247008605i</v>
      </c>
      <c r="D3294" s="208" t="str">
        <f t="shared" si="1719"/>
        <v>-2.51366133586079+0.00582557989373264i</v>
      </c>
      <c r="E3294" t="str">
        <f t="shared" si="1720"/>
        <v>20500</v>
      </c>
      <c r="F3294" t="str">
        <f t="shared" si="1721"/>
        <v>0.327868852459016</v>
      </c>
      <c r="G3294" t="str">
        <f t="shared" si="1716"/>
        <v>0.327868852459016</v>
      </c>
      <c r="H3294" t="str">
        <f t="shared" si="1722"/>
        <v>3.85050220736624+0.116236247203914i</v>
      </c>
      <c r="I3294" t="str">
        <f t="shared" si="1723"/>
        <v>5340.70751110265i</v>
      </c>
      <c r="J3294" t="str">
        <f t="shared" si="1717"/>
        <v>-38607.9449350391+1168.3759007889i</v>
      </c>
      <c r="K3294" t="str">
        <f t="shared" si="1724"/>
        <v>0.00418244712439943-0.138205254116843i</v>
      </c>
      <c r="L3294" t="str">
        <f t="shared" si="1725"/>
        <v>0.000874979608198558-0.0245108729204356i</v>
      </c>
      <c r="M3294" t="str">
        <f t="shared" si="1726"/>
        <v>0.00505742673259799-0.162716127037279i</v>
      </c>
      <c r="N3294" t="str">
        <f t="shared" si="1727"/>
        <v>-16.9636811483609i</v>
      </c>
      <c r="O3294" t="str">
        <f t="shared" si="1728"/>
        <v>-0.309891056811105+0.950772072007007i</v>
      </c>
      <c r="P3294" t="str">
        <f t="shared" si="1729"/>
        <v>1.30989105681111-0.950772072007007i</v>
      </c>
      <c r="Q3294" t="str">
        <f t="shared" si="1730"/>
        <v>-1.30989105681111+17.9144532203679i</v>
      </c>
      <c r="R3294" t="str">
        <f t="shared" si="1731"/>
        <v>-0.0581086535606186-0.0688703716497457i</v>
      </c>
      <c r="S3294" t="str">
        <f t="shared" si="1732"/>
        <v>1.83702673015481i</v>
      </c>
      <c r="T3294" t="str">
        <f t="shared" si="1733"/>
        <v>0.126516713636279-0.106747149844162i</v>
      </c>
      <c r="U3294" t="str">
        <f t="shared" si="1734"/>
        <v>0.00005-0.000104487226294574i</v>
      </c>
      <c r="V3294" t="str">
        <f t="shared" si="1735"/>
        <v>0.00002-0.00117025693449923i</v>
      </c>
      <c r="W3294" t="str">
        <f t="shared" si="1736"/>
        <v>0.0000421894404887727-0.0000974549762947495i</v>
      </c>
      <c r="X3294" t="str">
        <f t="shared" si="1737"/>
        <v>0.000042247841899571-0.0000973926565665742i</v>
      </c>
      <c r="Y3294" t="str">
        <f t="shared" si="1738"/>
        <v>0.009+6.83610561421139i</v>
      </c>
      <c r="Z3294" t="str">
        <f t="shared" si="1739"/>
        <v>-0.000170865687019205-0.0000743883120387611i</v>
      </c>
      <c r="AA3294" t="str">
        <f t="shared" si="1740"/>
        <v>0.00232194399304779-1.75540733941329i</v>
      </c>
      <c r="AB3294" t="str">
        <f t="shared" si="1741"/>
        <v>0.422869883859597-0.356792028179901i</v>
      </c>
      <c r="AC3294" t="str">
        <f t="shared" si="1742"/>
        <v>0.944082816471833-0.0706121992836325i</v>
      </c>
      <c r="AD3294" t="str">
        <f t="shared" si="1743"/>
        <v>0.473533712822393-0.342506786100597i</v>
      </c>
      <c r="AE3294" t="str">
        <f t="shared" si="1744"/>
        <v>-0.000106389164847997+0.000023297283725513i</v>
      </c>
      <c r="AF3294" t="str">
        <f t="shared" si="1745"/>
        <v>-6.36416354322703-0.110410667310181i</v>
      </c>
      <c r="AG3294" t="str">
        <f t="shared" si="1746"/>
        <v>0.997827495345357-0.00301198420821188i</v>
      </c>
      <c r="AH3294" t="str">
        <f t="shared" si="1747"/>
        <v>0.000681536853604439-0.000134761216185744i</v>
      </c>
      <c r="AI3294">
        <f t="shared" si="1748"/>
        <v>-63.163649286700647</v>
      </c>
      <c r="AJ3294">
        <f t="shared" si="1749"/>
        <v>-11.184894574214876</v>
      </c>
      <c r="AK3294"/>
      <c r="AL3294"/>
      <c r="AM3294"/>
      <c r="AN3294"/>
    </row>
    <row r="3295" spans="1:40" x14ac:dyDescent="0.35">
      <c r="A3295"/>
      <c r="B3295">
        <f t="shared" si="1750"/>
        <v>1361000</v>
      </c>
      <c r="C3295" s="237" t="str">
        <f t="shared" si="1718"/>
        <v>-1.74102575180947E-08+0.000759299938231081i</v>
      </c>
      <c r="D3295" s="208" t="str">
        <f t="shared" si="1719"/>
        <v>-2.51366133566443+0.00582129952643829i</v>
      </c>
      <c r="E3295" t="str">
        <f t="shared" si="1720"/>
        <v>20500</v>
      </c>
      <c r="F3295" t="str">
        <f t="shared" si="1721"/>
        <v>0.327868852459016</v>
      </c>
      <c r="G3295" t="str">
        <f t="shared" si="1716"/>
        <v>0.327868852459016</v>
      </c>
      <c r="H3295" t="str">
        <f t="shared" si="1722"/>
        <v>3.85050775172119+0.116151022271578i</v>
      </c>
      <c r="I3295" t="str">
        <f t="shared" si="1723"/>
        <v>5344.63450191964i</v>
      </c>
      <c r="J3295" t="str">
        <f t="shared" si="1717"/>
        <v>-38664.743669451+1169.23500071596i</v>
      </c>
      <c r="K3295" t="str">
        <f t="shared" si="1724"/>
        <v>0.00417630853983124-0.13810388765153i</v>
      </c>
      <c r="L3295" t="str">
        <f t="shared" si="1725"/>
        <v>0.000873695924703088-0.0244929092527721i</v>
      </c>
      <c r="M3295" t="str">
        <f t="shared" si="1726"/>
        <v>0.00505000446453433-0.162596796904302i</v>
      </c>
      <c r="N3295" t="str">
        <f t="shared" si="1727"/>
        <v>-16.9761544433229i</v>
      </c>
      <c r="O3295" t="str">
        <f t="shared" si="1728"/>
        <v>-0.298007997238557+0.954563373266471i</v>
      </c>
      <c r="P3295" t="str">
        <f t="shared" si="1729"/>
        <v>1.29800799723856-0.954563373266471i</v>
      </c>
      <c r="Q3295" t="str">
        <f t="shared" si="1730"/>
        <v>-1.29800799723856+17.9307178165894i</v>
      </c>
      <c r="R3295" t="str">
        <f t="shared" si="1731"/>
        <v>-0.0581717047805748-0.0681791254385434i</v>
      </c>
      <c r="S3295" t="str">
        <f t="shared" si="1732"/>
        <v>1.83837748510345i</v>
      </c>
      <c r="T3295" t="str">
        <f t="shared" si="1733"/>
        <v>0.125338969160262-0.106941552338693i</v>
      </c>
      <c r="U3295" t="str">
        <f t="shared" si="1734"/>
        <v>0.0000499999999999999-0.000104410453901999i</v>
      </c>
      <c r="V3295" t="str">
        <f t="shared" si="1735"/>
        <v>0.00002-0.00116939708370239i</v>
      </c>
      <c r="W3295" t="str">
        <f t="shared" si="1736"/>
        <v>0.0000421893170779044-0.0000973856166134731i</v>
      </c>
      <c r="X3295" t="str">
        <f t="shared" si="1737"/>
        <v>0.0000422476162865649-0.0000973233414962304i</v>
      </c>
      <c r="Y3295" t="str">
        <f t="shared" si="1738"/>
        <v>0.009+6.84113216245713i</v>
      </c>
      <c r="Z3295" t="str">
        <f t="shared" si="1739"/>
        <v>-0.000170618625490975-0.0000743329310926528i</v>
      </c>
      <c r="AA3295" t="str">
        <f t="shared" si="1740"/>
        <v>0.00231853298455334-1.75411751547255i</v>
      </c>
      <c r="AB3295" t="str">
        <f t="shared" si="1741"/>
        <v>0.418933386811299-0.357441799723294i</v>
      </c>
      <c r="AC3295" t="str">
        <f t="shared" si="1742"/>
        <v>0.943996723759023-0.069922309496202i</v>
      </c>
      <c r="AD3295" t="str">
        <f t="shared" si="1743"/>
        <v>0.469258941079499-0.343889043935011i</v>
      </c>
      <c r="AE3295" t="str">
        <f t="shared" si="1744"/>
        <v>-0.000105626596132674+0.0000237924834657235i</v>
      </c>
      <c r="AF3295" t="str">
        <f t="shared" si="1745"/>
        <v>-6.36416908738562-0.11032972274514i</v>
      </c>
      <c r="AG3295" t="str">
        <f t="shared" si="1746"/>
        <v>0.997820275633095-0.00298263617827037i</v>
      </c>
      <c r="AH3295" t="str">
        <f t="shared" si="1747"/>
        <v>0.000676737384181798-0.000138048080077561i</v>
      </c>
      <c r="AI3295">
        <f t="shared" si="1748"/>
        <v>-63.214536161852948</v>
      </c>
      <c r="AJ3295">
        <f t="shared" si="1749"/>
        <v>-11.529614547738241</v>
      </c>
      <c r="AK3295"/>
      <c r="AL3295"/>
      <c r="AM3295"/>
      <c r="AN3295"/>
    </row>
    <row r="3296" spans="1:40" x14ac:dyDescent="0.35">
      <c r="A3296"/>
      <c r="B3296">
        <f t="shared" si="1750"/>
        <v>1362000</v>
      </c>
      <c r="C3296" s="237" t="str">
        <f t="shared" si="1718"/>
        <v>-1.73847011802414E-08+0.000758742449290235i</v>
      </c>
      <c r="D3296" s="208" t="str">
        <f t="shared" si="1719"/>
        <v>-2.5136613354685+0.00581702544455847i</v>
      </c>
      <c r="E3296" t="str">
        <f t="shared" si="1720"/>
        <v>20500</v>
      </c>
      <c r="F3296" t="str">
        <f t="shared" si="1721"/>
        <v>0.327868852459016</v>
      </c>
      <c r="G3296" t="str">
        <f t="shared" si="1716"/>
        <v>0.327868852459016</v>
      </c>
      <c r="H3296" t="str">
        <f t="shared" si="1722"/>
        <v>3.85051328388552+0.116065922090286i</v>
      </c>
      <c r="I3296" t="str">
        <f t="shared" si="1723"/>
        <v>5348.56149273662i</v>
      </c>
      <c r="J3296" t="str">
        <f t="shared" si="1717"/>
        <v>-38721.5841522895+1170.094100643i</v>
      </c>
      <c r="K3296" t="str">
        <f t="shared" si="1724"/>
        <v>0.00417018345589322-0.138002669639236i</v>
      </c>
      <c r="L3296" t="str">
        <f t="shared" si="1725"/>
        <v>0.000872415062882187-0.0244749718628962i</v>
      </c>
      <c r="M3296" t="str">
        <f t="shared" si="1726"/>
        <v>0.00504259851877541-0.162477641502132i</v>
      </c>
      <c r="N3296" t="str">
        <f t="shared" si="1727"/>
        <v>-16.988627738285i</v>
      </c>
      <c r="O3296" t="str">
        <f t="shared" si="1728"/>
        <v>-0.28607857326282+0.958206162534926i</v>
      </c>
      <c r="P3296" t="str">
        <f t="shared" si="1729"/>
        <v>1.28607857326282-0.958206162534926i</v>
      </c>
      <c r="Q3296" t="str">
        <f t="shared" si="1730"/>
        <v>-1.28607857326282+17.9468339008199i</v>
      </c>
      <c r="R3296" t="str">
        <f t="shared" si="1731"/>
        <v>-0.0582275877912688-0.0674878547896048i</v>
      </c>
      <c r="S3296" t="str">
        <f t="shared" si="1732"/>
        <v>1.8397282400521i</v>
      </c>
      <c r="T3296" t="str">
        <f t="shared" si="1733"/>
        <v>0.124159312316971-0.10712293760971i</v>
      </c>
      <c r="U3296" t="str">
        <f t="shared" si="1734"/>
        <v>0.00005-0.000104333794244215i</v>
      </c>
      <c r="V3296" t="str">
        <f t="shared" si="1735"/>
        <v>0.00002-0.00116853849553521i</v>
      </c>
      <c r="W3296" t="str">
        <f t="shared" si="1736"/>
        <v>0.0000421891935774192-0.0000973163604115377i</v>
      </c>
      <c r="X3296" t="str">
        <f t="shared" si="1737"/>
        <v>0.0000422473908092519-0.0000972541298386563i</v>
      </c>
      <c r="Y3296" t="str">
        <f t="shared" si="1738"/>
        <v>0.009+6.84615871070288i</v>
      </c>
      <c r="Z3296" t="str">
        <f t="shared" si="1739"/>
        <v>-0.000170372107924328-0.0000742776324292471i</v>
      </c>
      <c r="AA3296" t="str">
        <f t="shared" si="1740"/>
        <v>0.00231512948687481-1.75282958561598i</v>
      </c>
      <c r="AB3296" t="str">
        <f t="shared" si="1741"/>
        <v>0.414990497860273-0.358048062455578i</v>
      </c>
      <c r="AC3296" t="str">
        <f t="shared" si="1742"/>
        <v>0.943917825737626-0.0692321699675216i</v>
      </c>
      <c r="AD3296" t="str">
        <f t="shared" si="1743"/>
        <v>0.46496704931582-0.345217958367728i</v>
      </c>
      <c r="AE3296" t="str">
        <f t="shared" si="1744"/>
        <v>-0.000104859388926905+0.0000242788596796508i</v>
      </c>
      <c r="AF3296" t="str">
        <f t="shared" si="1745"/>
        <v>-6.36417461935402-0.110248896645728i</v>
      </c>
      <c r="AG3296" t="str">
        <f t="shared" si="1746"/>
        <v>0.997813404913009-0.00295322215324078i</v>
      </c>
      <c r="AH3296" t="str">
        <f t="shared" si="1747"/>
        <v>0.000671906594740091-0.000141278900938147i</v>
      </c>
      <c r="AI3296">
        <f t="shared" si="1748"/>
        <v>-63.26593654807116</v>
      </c>
      <c r="AJ3296">
        <f t="shared" si="1749"/>
        <v>-11.874358051515509</v>
      </c>
      <c r="AK3296"/>
      <c r="AL3296"/>
      <c r="AM3296"/>
      <c r="AN3296"/>
    </row>
    <row r="3297" spans="1:40" x14ac:dyDescent="0.35">
      <c r="A3297"/>
      <c r="B3297">
        <f t="shared" si="1750"/>
        <v>1363000</v>
      </c>
      <c r="C3297" s="237" t="str">
        <f t="shared" si="1718"/>
        <v>-1.73592010719441E-08+0.000758185778381581i</v>
      </c>
      <c r="D3297" s="208" t="str">
        <f t="shared" si="1719"/>
        <v>-2.513661335273+0.00581275763425879i</v>
      </c>
      <c r="E3297" t="str">
        <f t="shared" si="1720"/>
        <v>20500</v>
      </c>
      <c r="F3297" t="str">
        <f t="shared" si="1721"/>
        <v>0.327868852459016</v>
      </c>
      <c r="G3297" t="str">
        <f t="shared" si="1716"/>
        <v>0.327868852459016</v>
      </c>
      <c r="H3297" t="str">
        <f t="shared" si="1722"/>
        <v>3.85051880389493+0.115980946386614i</v>
      </c>
      <c r="I3297" t="str">
        <f t="shared" si="1723"/>
        <v>5352.48848355361i</v>
      </c>
      <c r="J3297" t="str">
        <f t="shared" si="1717"/>
        <v>-38778.4663835546+1170.95320057005i</v>
      </c>
      <c r="K3297" t="str">
        <f t="shared" si="1724"/>
        <v>0.00416407183303648-0.137901599754372i</v>
      </c>
      <c r="L3297" t="str">
        <f t="shared" si="1725"/>
        <v>0.0008711370144756-0.0244570606932637i</v>
      </c>
      <c r="M3297" t="str">
        <f t="shared" si="1726"/>
        <v>0.00503520884751208-0.162358660447636i</v>
      </c>
      <c r="N3297" t="str">
        <f t="shared" si="1727"/>
        <v>-17.001101033247i</v>
      </c>
      <c r="O3297" t="str">
        <f t="shared" si="1728"/>
        <v>-0.274104640876634+0.961699873063261i</v>
      </c>
      <c r="P3297" t="str">
        <f t="shared" si="1729"/>
        <v>1.27410464087663-0.961699873063261i</v>
      </c>
      <c r="Q3297" t="str">
        <f t="shared" si="1730"/>
        <v>-1.27410464087663+17.9628009063103i</v>
      </c>
      <c r="R3297" t="str">
        <f t="shared" si="1731"/>
        <v>-0.0582763106798885-0.0667966276108259i</v>
      </c>
      <c r="S3297" t="str">
        <f t="shared" si="1732"/>
        <v>1.84107899500074i</v>
      </c>
      <c r="T3297" t="str">
        <f t="shared" si="1733"/>
        <v>0.122977868031178-0.10729129149888i</v>
      </c>
      <c r="U3297" t="str">
        <f t="shared" si="1734"/>
        <v>0.0000499999999999999-0.000104257247073089i</v>
      </c>
      <c r="V3297" t="str">
        <f t="shared" si="1735"/>
        <v>0.00002-0.0011676811672186i</v>
      </c>
      <c r="W3297" t="str">
        <f t="shared" si="1736"/>
        <v>0.0000421890699873193-0.0000972472074611384i</v>
      </c>
      <c r="X3297" t="str">
        <f t="shared" si="1737"/>
        <v>0.0000422471654669729-0.0000971850213661923i</v>
      </c>
      <c r="Y3297" t="str">
        <f t="shared" si="1738"/>
        <v>0.009+6.85118525894862i</v>
      </c>
      <c r="Z3297" t="str">
        <f t="shared" si="1739"/>
        <v>-0.000170126132723429-0.0000742224158641673i</v>
      </c>
      <c r="AA3297" t="str">
        <f t="shared" si="1740"/>
        <v>0.00231173347797703-1.75154354567446i</v>
      </c>
      <c r="AB3297" t="str">
        <f t="shared" si="1741"/>
        <v>0.411041634555491-0.358610769053896i</v>
      </c>
      <c r="AC3297" t="str">
        <f t="shared" si="1742"/>
        <v>0.943846116389322-0.0685418492917895i</v>
      </c>
      <c r="AD3297" t="str">
        <f t="shared" si="1743"/>
        <v>0.460658702284384-0.346493314988723i</v>
      </c>
      <c r="AE3297" t="str">
        <f t="shared" si="1744"/>
        <v>-0.000104087654444283+0.0000247563659211531i</v>
      </c>
      <c r="AF3297" t="str">
        <f t="shared" si="1745"/>
        <v>-6.36418013916793-0.110168188752355i</v>
      </c>
      <c r="AG3297" t="str">
        <f t="shared" si="1746"/>
        <v>0.997806883782175-0.00292374649252693i</v>
      </c>
      <c r="AH3297" t="str">
        <f t="shared" si="1747"/>
        <v>0.000667045199778767-0.000144453355886072i</v>
      </c>
      <c r="AI3297">
        <f t="shared" si="1748"/>
        <v>-63.317855324576414</v>
      </c>
      <c r="AJ3297">
        <f t="shared" si="1749"/>
        <v>-12.219124832453858</v>
      </c>
      <c r="AK3297"/>
      <c r="AL3297"/>
      <c r="AM3297"/>
      <c r="AN3297"/>
    </row>
    <row r="3298" spans="1:40" x14ac:dyDescent="0.35">
      <c r="A3298"/>
      <c r="B3298">
        <f t="shared" si="1750"/>
        <v>1364000</v>
      </c>
      <c r="C3298" s="237" t="str">
        <f t="shared" si="1718"/>
        <v>-1.73337570283673E-08+0.000757629923705931i</v>
      </c>
      <c r="D3298" s="208" t="str">
        <f t="shared" si="1719"/>
        <v>-2.51366133507793+0.00580849608174547i</v>
      </c>
      <c r="E3298" t="str">
        <f t="shared" si="1720"/>
        <v>20500</v>
      </c>
      <c r="F3298" t="str">
        <f t="shared" si="1721"/>
        <v>0.327868852459016</v>
      </c>
      <c r="G3298" t="str">
        <f t="shared" si="1716"/>
        <v>0.327868852459016</v>
      </c>
      <c r="H3298" t="str">
        <f t="shared" si="1722"/>
        <v>3.850524311785+0.115896094887939i</v>
      </c>
      <c r="I3298" t="str">
        <f t="shared" si="1723"/>
        <v>5356.4154743706i</v>
      </c>
      <c r="J3298" t="str">
        <f t="shared" si="1717"/>
        <v>-38835.3903632463+1171.81230049711i</v>
      </c>
      <c r="K3298" t="str">
        <f t="shared" si="1724"/>
        <v>0.00415797363185667-0.1378006776723i</v>
      </c>
      <c r="L3298" t="str">
        <f t="shared" si="1725"/>
        <v>0.000869861771253285-0.0244391756864986i</v>
      </c>
      <c r="M3298" t="str">
        <f t="shared" si="1726"/>
        <v>0.00502783540310995-0.162239853358799i</v>
      </c>
      <c r="N3298" t="str">
        <f t="shared" si="1727"/>
        <v>-17.013574328209i</v>
      </c>
      <c r="O3298" t="str">
        <f t="shared" si="1728"/>
        <v>-0.262088062997116+0.965043961296282i</v>
      </c>
      <c r="P3298" t="str">
        <f t="shared" si="1729"/>
        <v>1.26208806299712-0.965043961296282i</v>
      </c>
      <c r="Q3298" t="str">
        <f t="shared" si="1730"/>
        <v>-1.26208806299712+17.9786182895053i</v>
      </c>
      <c r="R3298" t="str">
        <f t="shared" si="1731"/>
        <v>-0.0583178819159249-0.0661055116268592i</v>
      </c>
      <c r="S3298" t="str">
        <f t="shared" si="1732"/>
        <v>1.84242974994937i</v>
      </c>
      <c r="T3298" t="str">
        <f t="shared" si="1733"/>
        <v>0.121794761256949-0.107446600595934i</v>
      </c>
      <c r="U3298" t="str">
        <f t="shared" si="1734"/>
        <v>0.00005-0.000104180812141218i</v>
      </c>
      <c r="V3298" t="str">
        <f t="shared" si="1735"/>
        <v>0.00002-0.00116682509598164i</v>
      </c>
      <c r="W3298" t="str">
        <f t="shared" si="1736"/>
        <v>0.0000421889463076071-0.000097178157535138i</v>
      </c>
      <c r="X3298" t="str">
        <f t="shared" si="1737"/>
        <v>0.000042246940259072-0.0000971160158518478i</v>
      </c>
      <c r="Y3298" t="str">
        <f t="shared" si="1738"/>
        <v>0.009+6.85621180719436i</v>
      </c>
      <c r="Z3298" t="str">
        <f t="shared" si="1739"/>
        <v>-0.000169880698298287-0.0000741672812135898i</v>
      </c>
      <c r="AA3298" t="str">
        <f t="shared" si="1740"/>
        <v>0.00230834493590559-1.75025939149107i</v>
      </c>
      <c r="AB3298" t="str">
        <f t="shared" si="1741"/>
        <v>0.407087214543839-0.35912987469572i</v>
      </c>
      <c r="AC3298" t="str">
        <f t="shared" si="1742"/>
        <v>0.943781589302039-0.067851415890144i</v>
      </c>
      <c r="AD3298" t="str">
        <f t="shared" si="1743"/>
        <v>0.456334567485005-0.347714907656694i</v>
      </c>
      <c r="AE3298" t="str">
        <f t="shared" si="1744"/>
        <v>-0.000103311504320331+0.0000252249571273015i</v>
      </c>
      <c r="AF3298" t="str">
        <f t="shared" si="1745"/>
        <v>-6.36418564686293-0.110087598806194i</v>
      </c>
      <c r="AG3298" t="str">
        <f t="shared" si="1746"/>
        <v>0.997800712783539-0.00289421356022292i</v>
      </c>
      <c r="AH3298" t="str">
        <f t="shared" si="1747"/>
        <v>0.000662153916924979-0.000147571131109473i</v>
      </c>
      <c r="AI3298">
        <f t="shared" si="1748"/>
        <v>-63.370297478979218</v>
      </c>
      <c r="AJ3298">
        <f t="shared" si="1749"/>
        <v>-12.563914634686009</v>
      </c>
      <c r="AK3298"/>
      <c r="AL3298"/>
      <c r="AM3298"/>
      <c r="AN3298"/>
    </row>
    <row r="3299" spans="1:40" x14ac:dyDescent="0.35">
      <c r="A3299"/>
      <c r="B3299">
        <f t="shared" si="1750"/>
        <v>1365000</v>
      </c>
      <c r="C3299" s="237" t="str">
        <f t="shared" si="1718"/>
        <v>-1.7308368885279E-08+0.000757074883469364i</v>
      </c>
      <c r="D3299" s="208" t="str">
        <f t="shared" si="1719"/>
        <v>-2.51366133488329+0.00580424077326513i</v>
      </c>
      <c r="E3299" t="str">
        <f t="shared" si="1720"/>
        <v>20500</v>
      </c>
      <c r="F3299" t="str">
        <f t="shared" si="1721"/>
        <v>0.327868852459016</v>
      </c>
      <c r="G3299" t="str">
        <f t="shared" si="1716"/>
        <v>0.327868852459016</v>
      </c>
      <c r="H3299" t="str">
        <f t="shared" si="1722"/>
        <v>3.85052980759116+0.11581136732243i</v>
      </c>
      <c r="I3299" t="str">
        <f t="shared" si="1723"/>
        <v>5360.34246518758i</v>
      </c>
      <c r="J3299" t="str">
        <f t="shared" si="1717"/>
        <v>-38892.3560913647+1172.67140042416i</v>
      </c>
      <c r="K3299" t="str">
        <f t="shared" si="1724"/>
        <v>0.00415188881309336-0.137699903069328i</v>
      </c>
      <c r="L3299" t="str">
        <f t="shared" si="1725"/>
        <v>0.000868589325015258-0.0244213167853918i</v>
      </c>
      <c r="M3299" t="str">
        <f t="shared" si="1726"/>
        <v>0.00502047813810862-0.16212121985472i</v>
      </c>
      <c r="N3299" t="str">
        <f t="shared" si="1727"/>
        <v>-17.026047623171i</v>
      </c>
      <c r="O3299" t="str">
        <f t="shared" si="1728"/>
        <v>-0.250030709176311+0.968237906957165i</v>
      </c>
      <c r="P3299" t="str">
        <f t="shared" si="1729"/>
        <v>1.25003070917631-0.968237906957165i</v>
      </c>
      <c r="Q3299" t="str">
        <f t="shared" si="1730"/>
        <v>-1.25003070917631+17.9942855301282i</v>
      </c>
      <c r="R3299" t="str">
        <f t="shared" si="1731"/>
        <v>-0.0583523103490934-0.0654145743835027i</v>
      </c>
      <c r="S3299" t="str">
        <f t="shared" si="1732"/>
        <v>1.84378050489801i</v>
      </c>
      <c r="T3299" t="str">
        <f t="shared" si="1733"/>
        <v>0.120610116984503-0.107588852237417i</v>
      </c>
      <c r="U3299" t="str">
        <f t="shared" si="1734"/>
        <v>0.0000500000000000001-0.00010410448920192i</v>
      </c>
      <c r="V3299" t="str">
        <f t="shared" si="1735"/>
        <v>0.00002-0.00116597027906151i</v>
      </c>
      <c r="W3299" t="str">
        <f t="shared" si="1736"/>
        <v>0.0000421888225382851-0.000097109210407066i</v>
      </c>
      <c r="X3299" t="str">
        <f t="shared" si="1737"/>
        <v>0.0000422467151848964-0.0000970471130693008i</v>
      </c>
      <c r="Y3299" t="str">
        <f t="shared" si="1738"/>
        <v>0.009+6.86123835544011i</v>
      </c>
      <c r="Z3299" t="str">
        <f t="shared" si="1739"/>
        <v>-0.000169635803064746-0.0000741122282942432i</v>
      </c>
      <c r="AA3299" t="str">
        <f t="shared" si="1740"/>
        <v>0.00230496383878645-1.74897711892109i</v>
      </c>
      <c r="AB3299" t="str">
        <f t="shared" si="1741"/>
        <v>0.40312765559304-0.359605337054675i</v>
      </c>
      <c r="AC3299" t="str">
        <f t="shared" si="1742"/>
        <v>0.9437242376722-0.0671609380149473i</v>
      </c>
      <c r="AD3299" t="str">
        <f t="shared" si="1743"/>
        <v>0.451995315061833-0.348882538535716i</v>
      </c>
      <c r="AE3299" t="str">
        <f t="shared" si="1744"/>
        <v>-0.000102531050595851+0.0000256845896219825i</v>
      </c>
      <c r="AF3299" t="str">
        <f t="shared" si="1745"/>
        <v>-6.36419114247445-0.110007126549165i</v>
      </c>
      <c r="AG3299" t="str">
        <f t="shared" si="1746"/>
        <v>0.997794892405874-0.0028646277244475i</v>
      </c>
      <c r="AH3299" t="str">
        <f t="shared" si="1747"/>
        <v>0.000657233466820073-0.0001506319218966i</v>
      </c>
      <c r="AI3299">
        <f t="shared" si="1748"/>
        <v>-63.423268110106363</v>
      </c>
      <c r="AJ3299">
        <f t="shared" si="1749"/>
        <v>-12.908727199606867</v>
      </c>
      <c r="AK3299"/>
      <c r="AL3299"/>
      <c r="AM3299"/>
      <c r="AN3299"/>
    </row>
    <row r="3300" spans="1:40" x14ac:dyDescent="0.35">
      <c r="A3300"/>
      <c r="B3300">
        <f t="shared" si="1750"/>
        <v>1366000</v>
      </c>
      <c r="C3300" s="237" t="str">
        <f t="shared" si="1718"/>
        <v>-1.72830364790481E-08+0.000756520655883215i</v>
      </c>
      <c r="D3300" s="208" t="str">
        <f t="shared" si="1719"/>
        <v>-2.51366133468907+0.00579999169510465i</v>
      </c>
      <c r="E3300" t="str">
        <f t="shared" si="1720"/>
        <v>20500</v>
      </c>
      <c r="F3300" t="str">
        <f t="shared" si="1721"/>
        <v>0.327868852459016</v>
      </c>
      <c r="G3300" t="str">
        <f t="shared" si="1716"/>
        <v>0.327868852459016</v>
      </c>
      <c r="H3300" t="str">
        <f t="shared" si="1722"/>
        <v>3.85053529134872+0.115726763419048i</v>
      </c>
      <c r="I3300" t="str">
        <f t="shared" si="1723"/>
        <v>5364.26945600457i</v>
      </c>
      <c r="J3300" t="str">
        <f t="shared" si="1717"/>
        <v>-38949.3635679097+1173.5305003512i</v>
      </c>
      <c r="K3300" t="str">
        <f t="shared" si="1724"/>
        <v>0.0041458173376297-0.137599275622711i</v>
      </c>
      <c r="L3300" t="str">
        <f t="shared" si="1725"/>
        <v>0.000867319667591445-0.0244034839329004i</v>
      </c>
      <c r="M3300" t="str">
        <f t="shared" si="1726"/>
        <v>0.00501313700522114-0.162002759555611i</v>
      </c>
      <c r="N3300" t="str">
        <f t="shared" si="1727"/>
        <v>-17.0385209181331i</v>
      </c>
      <c r="O3300" t="str">
        <f t="shared" si="1728"/>
        <v>-0.237934455310132+0.971281213128449i</v>
      </c>
      <c r="P3300" t="str">
        <f t="shared" si="1729"/>
        <v>1.23793445531013-0.971281213128449i</v>
      </c>
      <c r="Q3300" t="str">
        <f t="shared" si="1730"/>
        <v>-1.23793445531013+18.0098021312615i</v>
      </c>
      <c r="R3300" t="str">
        <f t="shared" si="1731"/>
        <v>-0.0583796052074668-0.0647238832520563i</v>
      </c>
      <c r="S3300" t="str">
        <f t="shared" si="1732"/>
        <v>1.84513125984666i</v>
      </c>
      <c r="T3300" t="str">
        <f t="shared" si="1733"/>
        <v>0.119424060247035-0.107718034505804i</v>
      </c>
      <c r="U3300" t="str">
        <f t="shared" si="1734"/>
        <v>0.00005-0.000104028278009239i</v>
      </c>
      <c r="V3300" t="str">
        <f t="shared" si="1735"/>
        <v>0.00002-0.00116511671370348i</v>
      </c>
      <c r="W3300" t="str">
        <f t="shared" si="1736"/>
        <v>0.0000421886986793553-0.0000970403658511144i</v>
      </c>
      <c r="X3300" t="str">
        <f t="shared" si="1737"/>
        <v>0.000042246490243794-0.0000969783127928871i</v>
      </c>
      <c r="Y3300" t="str">
        <f t="shared" si="1738"/>
        <v>0.009+6.86626490368585i</v>
      </c>
      <c r="Z3300" t="str">
        <f t="shared" si="1739"/>
        <v>-0.000169391445444434-0.000074057256923402i</v>
      </c>
      <c r="AA3300" t="str">
        <f t="shared" si="1740"/>
        <v>0.00230159016482564-1.74769672383193i</v>
      </c>
      <c r="AB3300" t="str">
        <f t="shared" si="1741"/>
        <v>0.399163375614461-0.360037116297586i</v>
      </c>
      <c r="AC3300" t="str">
        <f t="shared" si="1742"/>
        <v>0.943674054306769-0.0664704837540401i</v>
      </c>
      <c r="AD3300" t="str">
        <f t="shared" si="1743"/>
        <v>0.447641617700208-0.349996018130688i</v>
      </c>
      <c r="AE3300" t="str">
        <f t="shared" si="1744"/>
        <v>-0.000101746405700195+0.0000261352211193218i</v>
      </c>
      <c r="AF3300" t="str">
        <f t="shared" si="1745"/>
        <v>-6.36419662603779-0.109926771723943i</v>
      </c>
      <c r="AG3300" t="str">
        <f t="shared" si="1746"/>
        <v>0.997789423083759-0.0028349933566767i</v>
      </c>
      <c r="AH3300" t="str">
        <f t="shared" si="1747"/>
        <v>0.000652284573005454-0.000153635432665035i</v>
      </c>
      <c r="AI3300">
        <f t="shared" si="1748"/>
        <v>-63.476772430929969</v>
      </c>
      <c r="AJ3300">
        <f t="shared" si="1749"/>
        <v>-13.253562265924298</v>
      </c>
      <c r="AK3300"/>
      <c r="AL3300"/>
      <c r="AM3300"/>
      <c r="AN3300"/>
    </row>
    <row r="3301" spans="1:40" x14ac:dyDescent="0.35">
      <c r="A3301"/>
      <c r="B3301">
        <f t="shared" si="1750"/>
        <v>1367000</v>
      </c>
      <c r="C3301" s="237" t="str">
        <f t="shared" si="1718"/>
        <v>-1.72577596466417E-08+0.000755967239164054i</v>
      </c>
      <c r="D3301" s="208" t="str">
        <f t="shared" si="1719"/>
        <v>-2.51366133449528+0.00579574883359108i</v>
      </c>
      <c r="E3301" t="str">
        <f t="shared" si="1720"/>
        <v>20500</v>
      </c>
      <c r="F3301" t="str">
        <f t="shared" si="1721"/>
        <v>0.327868852459016</v>
      </c>
      <c r="G3301" t="str">
        <f t="shared" si="1716"/>
        <v>0.327868852459016</v>
      </c>
      <c r="H3301" t="str">
        <f t="shared" si="1722"/>
        <v>3.85054076309287+0.115642282907544i</v>
      </c>
      <c r="I3301" t="str">
        <f t="shared" si="1723"/>
        <v>5368.19644682156i</v>
      </c>
      <c r="J3301" t="str">
        <f t="shared" si="1717"/>
        <v>-39006.4127928813+1174.38960027826i</v>
      </c>
      <c r="K3301" t="str">
        <f t="shared" si="1724"/>
        <v>0.00413975916649165-0.13749879501064i</v>
      </c>
      <c r="L3301" t="str">
        <f t="shared" si="1725"/>
        <v>0.000866052790841594-0.0243856770721477i</v>
      </c>
      <c r="M3301" t="str">
        <f t="shared" si="1726"/>
        <v>0.00500581195733324-0.161884472082788i</v>
      </c>
      <c r="N3301" t="str">
        <f t="shared" si="1727"/>
        <v>-17.0509942130951i</v>
      </c>
      <c r="O3301" t="str">
        <f t="shared" si="1728"/>
        <v>-0.225801183346887+0.974173406329256i</v>
      </c>
      <c r="P3301" t="str">
        <f t="shared" si="1729"/>
        <v>1.22580118334689-0.974173406329256i</v>
      </c>
      <c r="Q3301" t="str">
        <f t="shared" si="1730"/>
        <v>-1.22580118334689+18.0251676194244i</v>
      </c>
      <c r="R3301" t="str">
        <f t="shared" si="1731"/>
        <v>-0.0583997760958036-0.0640335054336831i</v>
      </c>
      <c r="S3301" t="str">
        <f t="shared" si="1732"/>
        <v>1.8464820147953i</v>
      </c>
      <c r="T3301" t="str">
        <f t="shared" si="1733"/>
        <v>0.118236716127593-0.107834136228974i</v>
      </c>
      <c r="U3301" t="str">
        <f t="shared" si="1734"/>
        <v>0.00005-0.000103952178317938i</v>
      </c>
      <c r="V3301" t="str">
        <f t="shared" si="1735"/>
        <v>0.00002-0.0011642643971609i</v>
      </c>
      <c r="W3301" t="str">
        <f t="shared" si="1736"/>
        <v>0.0000421885747308205-0.0000969716236421366i</v>
      </c>
      <c r="X3301" t="str">
        <f t="shared" si="1737"/>
        <v>0.0000422462654351163-0.0000969096147976053i</v>
      </c>
      <c r="Y3301" t="str">
        <f t="shared" si="1738"/>
        <v>0.009+6.8712914519316i</v>
      </c>
      <c r="Z3301" t="str">
        <f t="shared" si="1739"/>
        <v>-0.000169147623864755-0.0000740023669188888i</v>
      </c>
      <c r="AA3301" t="str">
        <f t="shared" si="1740"/>
        <v>0.00229822389230886-1.74641820210311i</v>
      </c>
      <c r="AB3301" t="str">
        <f t="shared" si="1741"/>
        <v>0.395194792686095-0.36042517508272i</v>
      </c>
      <c r="AC3301" t="str">
        <f t="shared" si="1742"/>
        <v>0.943631031625091-0.0657801210350083i</v>
      </c>
      <c r="AD3301" t="str">
        <f t="shared" si="1743"/>
        <v>0.443274150523161-0.35105516532147i</v>
      </c>
      <c r="AE3301" t="str">
        <f t="shared" si="1744"/>
        <v>-0.000100957682434551+0.0000265768107269017i</v>
      </c>
      <c r="AF3301" t="str">
        <f t="shared" si="1745"/>
        <v>-6.36420209758815-0.109846534073953i</v>
      </c>
      <c r="AG3301" t="str">
        <f t="shared" si="1746"/>
        <v>0.997784305197553-0.00280531483107733i</v>
      </c>
      <c r="AH3301" t="str">
        <f t="shared" si="1747"/>
        <v>0.000647307961808397-0.000156581376989397i</v>
      </c>
      <c r="AI3301">
        <f t="shared" si="1748"/>
        <v>-63.530815771596394</v>
      </c>
      <c r="AJ3301">
        <f t="shared" si="1749"/>
        <v>-13.598419569699333</v>
      </c>
      <c r="AK3301"/>
      <c r="AL3301"/>
      <c r="AM3301"/>
      <c r="AN3301"/>
    </row>
    <row r="3302" spans="1:40" x14ac:dyDescent="0.35">
      <c r="A3302"/>
      <c r="B3302">
        <f t="shared" si="1750"/>
        <v>1368000</v>
      </c>
      <c r="C3302" s="237" t="str">
        <f t="shared" si="1718"/>
        <v>-1.72325382256228E-08+0.000755414631533661i</v>
      </c>
      <c r="D3302" s="208" t="str">
        <f t="shared" si="1719"/>
        <v>-2.51366133430191+0.0057915121750914i</v>
      </c>
      <c r="E3302" t="str">
        <f t="shared" si="1720"/>
        <v>20500</v>
      </c>
      <c r="F3302" t="str">
        <f t="shared" si="1721"/>
        <v>0.327868852459016</v>
      </c>
      <c r="G3302" t="str">
        <f t="shared" si="1716"/>
        <v>0.327868852459016</v>
      </c>
      <c r="H3302" t="str">
        <f t="shared" si="1722"/>
        <v>3.85054622285866+0.115557925518454i</v>
      </c>
      <c r="I3302" t="str">
        <f t="shared" si="1723"/>
        <v>5372.12343763855i</v>
      </c>
      <c r="J3302" t="str">
        <f t="shared" si="1717"/>
        <v>-39063.5037662795+1175.24870020531i</v>
      </c>
      <c r="K3302" t="str">
        <f t="shared" si="1724"/>
        <v>0.00413371426084714-0.137398460912245i</v>
      </c>
      <c r="L3302" t="str">
        <f t="shared" si="1725"/>
        <v>0.000864788686655092-0.024367896146422i</v>
      </c>
      <c r="M3302" t="str">
        <f t="shared" si="1726"/>
        <v>0.00499850294750223-0.161766357058667i</v>
      </c>
      <c r="N3302" t="str">
        <f t="shared" si="1727"/>
        <v>-17.0634675080571i</v>
      </c>
      <c r="O3302" t="str">
        <f t="shared" si="1728"/>
        <v>-0.213632780993924+0.976914036589096i</v>
      </c>
      <c r="P3302" t="str">
        <f t="shared" si="1729"/>
        <v>1.21363278099392-0.976914036589096i</v>
      </c>
      <c r="Q3302" t="str">
        <f t="shared" si="1730"/>
        <v>-1.21363278099392+18.0403815446462i</v>
      </c>
      <c r="R3302" t="str">
        <f t="shared" si="1731"/>
        <v>-0.0584128329940853-0.0633435079637051i</v>
      </c>
      <c r="S3302" t="str">
        <f t="shared" si="1732"/>
        <v>1.84783276974395i</v>
      </c>
      <c r="T3302" t="str">
        <f t="shared" si="1733"/>
        <v>0.117048209765871-0.107937146980051i</v>
      </c>
      <c r="U3302" t="str">
        <f t="shared" si="1734"/>
        <v>0.00005-0.000103876189883495i</v>
      </c>
      <c r="V3302" t="str">
        <f t="shared" si="1735"/>
        <v>0.00002-0.00116341332669514i</v>
      </c>
      <c r="W3302" t="str">
        <f t="shared" si="1736"/>
        <v>0.0000421884506926831-0.0000969029835556454i</v>
      </c>
      <c r="X3302" t="str">
        <f t="shared" si="1737"/>
        <v>0.0000422460407582173-0.0000968410188591145i</v>
      </c>
      <c r="Y3302" t="str">
        <f t="shared" si="1738"/>
        <v>0.009+6.87631800017734i</v>
      </c>
      <c r="Z3302" t="str">
        <f t="shared" si="1739"/>
        <v>-0.000168904336758864-0.0000739475580990709i</v>
      </c>
      <c r="AA3302" t="str">
        <f t="shared" si="1740"/>
        <v>0.00229486499960118-1.74514154962616i</v>
      </c>
      <c r="AB3302" t="str">
        <f t="shared" si="1741"/>
        <v>0.391222325075273-0.360769478559251i</v>
      </c>
      <c r="AC3302" t="str">
        <f t="shared" si="1742"/>
        <v>0.943595161660532-0.0650899176293958i</v>
      </c>
      <c r="AD3302" t="str">
        <f t="shared" si="1743"/>
        <v>0.438893590987146-0.352059807395813i</v>
      </c>
      <c r="AE3302" t="str">
        <f t="shared" si="1744"/>
        <v>-0.000100164993955149+0.0000270093189488112i</v>
      </c>
      <c r="AF3302" t="str">
        <f t="shared" si="1745"/>
        <v>-6.36420755716057-0.109766413343363i</v>
      </c>
      <c r="AG3302" t="str">
        <f t="shared" si="1746"/>
        <v>0.997779539073396-0.00277559652383833i</v>
      </c>
      <c r="AH3302" t="str">
        <f t="shared" si="1747"/>
        <v>0.000642304362227235-0.000159469477627782i</v>
      </c>
      <c r="AI3302">
        <f t="shared" si="1748"/>
        <v>-63.58540358256576</v>
      </c>
      <c r="AJ3302">
        <f t="shared" si="1749"/>
        <v>-13.943298844407908</v>
      </c>
      <c r="AK3302"/>
      <c r="AL3302"/>
      <c r="AM3302"/>
      <c r="AN3302"/>
    </row>
    <row r="3303" spans="1:40" x14ac:dyDescent="0.35">
      <c r="A3303"/>
      <c r="B3303">
        <f t="shared" si="1750"/>
        <v>1369000</v>
      </c>
      <c r="C3303" s="237" t="str">
        <f t="shared" si="1718"/>
        <v>-1.72073720541471E-08+0.000754862831219016i</v>
      </c>
      <c r="D3303" s="208" t="str">
        <f t="shared" si="1719"/>
        <v>-2.51366133410898+0.00578728170601246i</v>
      </c>
      <c r="E3303" t="str">
        <f t="shared" si="1720"/>
        <v>20500</v>
      </c>
      <c r="F3303" t="str">
        <f t="shared" si="1721"/>
        <v>0.327868852459016</v>
      </c>
      <c r="G3303" t="str">
        <f t="shared" si="1716"/>
        <v>0.327868852459016</v>
      </c>
      <c r="H3303" t="str">
        <f t="shared" si="1722"/>
        <v>3.85055167068103+0.1154736909831i</v>
      </c>
      <c r="I3303" t="str">
        <f t="shared" si="1723"/>
        <v>5376.05042845553i</v>
      </c>
      <c r="J3303" t="str">
        <f t="shared" si="1717"/>
        <v>-39120.6364881043+1176.10780013236i</v>
      </c>
      <c r="K3303" t="str">
        <f t="shared" si="1724"/>
        <v>0.00412768258200575-0.137298273007588i</v>
      </c>
      <c r="L3303" t="str">
        <f t="shared" si="1725"/>
        <v>0.000863527346950886-0.0243501410991765i</v>
      </c>
      <c r="M3303" t="str">
        <f t="shared" si="1726"/>
        <v>0.00499120992895664-0.161648414106765i</v>
      </c>
      <c r="N3303" t="str">
        <f t="shared" si="1727"/>
        <v>-17.0759408030192i</v>
      </c>
      <c r="O3303" t="str">
        <f t="shared" si="1728"/>
        <v>-0.2014311414242+0.979502677517802i</v>
      </c>
      <c r="P3303" t="str">
        <f t="shared" si="1729"/>
        <v>1.2014311414242-0.979502677517802i</v>
      </c>
      <c r="Q3303" t="str">
        <f t="shared" si="1730"/>
        <v>-1.2014311414242+18.055443480537i</v>
      </c>
      <c r="R3303" t="str">
        <f t="shared" si="1731"/>
        <v>-0.0584187862562439-0.0626539577159198i</v>
      </c>
      <c r="S3303" t="str">
        <f t="shared" si="1732"/>
        <v>1.84918352469259i</v>
      </c>
      <c r="T3303" t="str">
        <f t="shared" si="1733"/>
        <v>0.115858666365065-0.108027057077584i</v>
      </c>
      <c r="U3303" t="str">
        <f t="shared" si="1734"/>
        <v>0.00005-0.000103800312462104i</v>
      </c>
      <c r="V3303" t="str">
        <f t="shared" si="1735"/>
        <v>0.00002-0.00116256349957557i</v>
      </c>
      <c r="W3303" t="str">
        <f t="shared" si="1736"/>
        <v>0.0000421883265649453-0.0000968344453678051i</v>
      </c>
      <c r="X3303" t="str">
        <f t="shared" si="1737"/>
        <v>0.0000422458162124528-0.0000967725247537229i</v>
      </c>
      <c r="Y3303" t="str">
        <f t="shared" si="1738"/>
        <v>0.009+6.88134454842308i</v>
      </c>
      <c r="Z3303" t="str">
        <f t="shared" si="1739"/>
        <v>-0.000168661582565626-0.0000738928302828571i</v>
      </c>
      <c r="AA3303" t="str">
        <f t="shared" si="1740"/>
        <v>0.00229151346514662-1.74386676230466i</v>
      </c>
      <c r="AB3303" t="str">
        <f t="shared" si="1741"/>
        <v>0.387246391261573-0.361069994367865i</v>
      </c>
      <c r="AC3303" t="str">
        <f t="shared" si="1742"/>
        <v>0.943566436061913-0.0643999411569383i</v>
      </c>
      <c r="AD3303" t="str">
        <f t="shared" si="1743"/>
        <v>0.434500618777527-0.353009780080905i</v>
      </c>
      <c r="AE3303" t="str">
        <f t="shared" si="1744"/>
        <v>-0.0000993684537564682+0.0000274327076884646i</v>
      </c>
      <c r="AF3303" t="str">
        <f t="shared" si="1745"/>
        <v>-6.36421300479001-0.109686409277088i</v>
      </c>
      <c r="AG3303" t="str">
        <f t="shared" si="1746"/>
        <v>0.997775124983196-0.00274584281250378i</v>
      </c>
      <c r="AH3303" t="str">
        <f t="shared" si="1747"/>
        <v>0.000637274505816412-0.000162299466546538i</v>
      </c>
      <c r="AI3303">
        <f t="shared" si="1748"/>
        <v>-63.640541437862048</v>
      </c>
      <c r="AJ3303">
        <f t="shared" si="1749"/>
        <v>-14.28819982098269</v>
      </c>
      <c r="AK3303"/>
      <c r="AL3303"/>
      <c r="AM3303"/>
      <c r="AN3303"/>
    </row>
    <row r="3304" spans="1:40" x14ac:dyDescent="0.35">
      <c r="A3304"/>
      <c r="B3304">
        <f t="shared" si="1750"/>
        <v>1370000</v>
      </c>
      <c r="C3304" s="237" t="str">
        <f t="shared" si="1718"/>
        <v>-1.71822609709611E-08+0.000754311836452276i</v>
      </c>
      <c r="D3304" s="208" t="str">
        <f t="shared" si="1719"/>
        <v>-2.51366133391646+0.00578305741280078i</v>
      </c>
      <c r="E3304" t="str">
        <f t="shared" si="1720"/>
        <v>20500</v>
      </c>
      <c r="F3304" t="str">
        <f t="shared" si="1721"/>
        <v>0.327868852459016</v>
      </c>
      <c r="G3304" t="str">
        <f t="shared" si="1716"/>
        <v>0.327868852459016</v>
      </c>
      <c r="H3304" t="str">
        <f t="shared" si="1722"/>
        <v>3.85055710659475+0.11538957903358i</v>
      </c>
      <c r="I3304" t="str">
        <f t="shared" si="1723"/>
        <v>5379.97741927252i</v>
      </c>
      <c r="J3304" t="str">
        <f t="shared" si="1717"/>
        <v>-39177.8109583558+1176.96690005941i</v>
      </c>
      <c r="K3304" t="str">
        <f t="shared" si="1724"/>
        <v>0.00412166409141796-0.137198230977664i</v>
      </c>
      <c r="L3304" t="str">
        <f t="shared" si="1725"/>
        <v>0.000862268763677327-0.0243324118740282i</v>
      </c>
      <c r="M3304" t="str">
        <f t="shared" si="1726"/>
        <v>0.00498393285509529-0.161530642851692i</v>
      </c>
      <c r="N3304" t="str">
        <f t="shared" si="1727"/>
        <v>-17.0884140979812i</v>
      </c>
      <c r="O3304" t="str">
        <f t="shared" si="1728"/>
        <v>-0.189198162982049+0.981938926371807i</v>
      </c>
      <c r="P3304" t="str">
        <f t="shared" si="1729"/>
        <v>1.18919816298205-0.981938926371807i</v>
      </c>
      <c r="Q3304" t="str">
        <f t="shared" si="1730"/>
        <v>-1.18919816298205+18.070353024353i</v>
      </c>
      <c r="R3304" t="str">
        <f t="shared" si="1731"/>
        <v>-0.0584176466090929-0.0619649214068895i</v>
      </c>
      <c r="S3304" t="str">
        <f t="shared" si="1732"/>
        <v>1.85053427964124i</v>
      </c>
      <c r="T3304" t="str">
        <f t="shared" si="1733"/>
        <v>0.114668211198724-0.108103857586094i</v>
      </c>
      <c r="U3304" t="str">
        <f t="shared" si="1734"/>
        <v>0.00005-0.000103724545810672i</v>
      </c>
      <c r="V3304" t="str">
        <f t="shared" si="1735"/>
        <v>0.00002-0.00116171491307953i</v>
      </c>
      <c r="W3304" t="str">
        <f t="shared" si="1736"/>
        <v>0.0000421882023476094-0.0000967660088554395i</v>
      </c>
      <c r="X3304" t="str">
        <f t="shared" si="1737"/>
        <v>0.0000422455917971808-0.0000967041322583973i</v>
      </c>
      <c r="Y3304" t="str">
        <f t="shared" si="1738"/>
        <v>0.009+6.88637109666883i</v>
      </c>
      <c r="Z3304" t="str">
        <f t="shared" si="1739"/>
        <v>-0.000168419359729609-0.0000738381832896964i</v>
      </c>
      <c r="AA3304" t="str">
        <f t="shared" si="1740"/>
        <v>0.00228816926746789-1.74259383605412i</v>
      </c>
      <c r="AB3304" t="str">
        <f t="shared" si="1741"/>
        <v>0.383267409959719-0.361326692642587i</v>
      </c>
      <c r="AC3304" t="str">
        <f t="shared" si="1742"/>
        <v>0.943544846094753-0.0637102590897807i</v>
      </c>
      <c r="AD3304" t="str">
        <f t="shared" si="1743"/>
        <v>0.430095915703654-0.353904927573646i</v>
      </c>
      <c r="AE3304" t="str">
        <f t="shared" si="1744"/>
        <v>-0.0000985681756544391+0.0000278469402512309i</v>
      </c>
      <c r="AF3304" t="str">
        <f t="shared" si="1745"/>
        <v>-6.36421844051121-0.109606521620779i</v>
      </c>
      <c r="AG3304" t="str">
        <f t="shared" si="1746"/>
        <v>0.997771063144641-0.00271605807530595i</v>
      </c>
      <c r="AH3304" t="str">
        <f t="shared" si="1747"/>
        <v>0.000632219126571387-0.000165071084943607i</v>
      </c>
      <c r="AI3304">
        <f t="shared" si="1748"/>
        <v>-63.696235038438061</v>
      </c>
      <c r="AJ3304">
        <f t="shared" si="1749"/>
        <v>-14.633122227854434</v>
      </c>
      <c r="AK3304"/>
      <c r="AL3304"/>
      <c r="AM3304"/>
      <c r="AN3304"/>
    </row>
    <row r="3305" spans="1:40" x14ac:dyDescent="0.35">
      <c r="A3305"/>
      <c r="B3305">
        <f t="shared" si="1750"/>
        <v>1371000</v>
      </c>
      <c r="C3305" s="237" t="str">
        <f t="shared" si="1718"/>
        <v>-1.71572048153989E-08+0.00075376164547075i</v>
      </c>
      <c r="D3305" s="208" t="str">
        <f t="shared" si="1719"/>
        <v>-2.51366133372436+0.00577883928194242i</v>
      </c>
      <c r="E3305" t="str">
        <f t="shared" si="1720"/>
        <v>20500</v>
      </c>
      <c r="F3305" t="str">
        <f t="shared" si="1721"/>
        <v>0.327868852459016</v>
      </c>
      <c r="G3305" t="str">
        <f t="shared" si="1716"/>
        <v>0.327868852459016</v>
      </c>
      <c r="H3305" t="str">
        <f t="shared" si="1722"/>
        <v>3.8505625306345+0.115305589402772i</v>
      </c>
      <c r="I3305" t="str">
        <f t="shared" si="1723"/>
        <v>5383.90441008951i</v>
      </c>
      <c r="J3305" t="str">
        <f t="shared" si="1717"/>
        <v>-39235.0271770338+1177.82599998646i</v>
      </c>
      <c r="K3305" t="str">
        <f t="shared" si="1724"/>
        <v>0.00411565875067457-0.137098334504392i</v>
      </c>
      <c r="L3305" t="str">
        <f t="shared" si="1725"/>
        <v>0.00086101292881203-0.0243147084147577i</v>
      </c>
      <c r="M3305" t="str">
        <f t="shared" si="1726"/>
        <v>0.0049766716794866-0.16141304291915i</v>
      </c>
      <c r="N3305" t="str">
        <f t="shared" si="1727"/>
        <v>-17.1008873929432i</v>
      </c>
      <c r="O3305" t="str">
        <f t="shared" si="1728"/>
        <v>-0.176935748887252+0.984222404116929i</v>
      </c>
      <c r="P3305" t="str">
        <f t="shared" si="1729"/>
        <v>1.17693574888725-0.984222404116929i</v>
      </c>
      <c r="Q3305" t="str">
        <f t="shared" si="1730"/>
        <v>-1.17693574888725+18.0851097970601i</v>
      </c>
      <c r="R3305" t="str">
        <f t="shared" si="1731"/>
        <v>-0.058409425151454-0.0612764656001534i</v>
      </c>
      <c r="S3305" t="str">
        <f t="shared" si="1732"/>
        <v>1.85188503458988i</v>
      </c>
      <c r="T3305" t="str">
        <f t="shared" si="1733"/>
        <v>0.113476969617486-0.108167540316975i</v>
      </c>
      <c r="U3305" t="str">
        <f t="shared" si="1734"/>
        <v>0.00005-0.000103648889686813i</v>
      </c>
      <c r="V3305" t="str">
        <f t="shared" si="1735"/>
        <v>0.00002-0.00116086756449231i</v>
      </c>
      <c r="W3305" t="str">
        <f t="shared" si="1736"/>
        <v>0.0000421880780406783-0.0000966976737960185i</v>
      </c>
      <c r="X3305" t="str">
        <f t="shared" si="1737"/>
        <v>0.0000422453675117627-0.0000966358411507525i</v>
      </c>
      <c r="Y3305" t="str">
        <f t="shared" si="1738"/>
        <v>0.009+6.89139764491457i</v>
      </c>
      <c r="Z3305" t="str">
        <f t="shared" si="1739"/>
        <v>-0.00016817766670105-0.0000737836169395777i</v>
      </c>
      <c r="AA3305" t="str">
        <f t="shared" si="1740"/>
        <v>0.00228483238516597-1.74132276680197i</v>
      </c>
      <c r="AB3305" t="str">
        <f t="shared" si="1741"/>
        <v>0.379285800142102-0.361539546013794i</v>
      </c>
      <c r="AC3305" t="str">
        <f t="shared" si="1742"/>
        <v>0.943530382642304-0.0630209387566226i</v>
      </c>
      <c r="AD3305" t="str">
        <f t="shared" si="1743"/>
        <v>0.425680165593163-0.354745102569664i</v>
      </c>
      <c r="AE3305" t="str">
        <f t="shared" si="1744"/>
        <v>-0.000097764273769566+0.0000282519813468888i</v>
      </c>
      <c r="AF3305" t="str">
        <f t="shared" si="1745"/>
        <v>-6.36422386435886-0.10952675012083i</v>
      </c>
      <c r="AG3305" t="str">
        <f t="shared" si="1746"/>
        <v>0.99776735372121-0.0026862466904965i</v>
      </c>
      <c r="AH3305" t="str">
        <f t="shared" si="1747"/>
        <v>0.000627138960812931-0.000167784083270576i</v>
      </c>
      <c r="AI3305">
        <f t="shared" si="1748"/>
        <v>-63.752490215665809</v>
      </c>
      <c r="AJ3305">
        <f t="shared" si="1749"/>
        <v>-14.978065791015812</v>
      </c>
      <c r="AK3305"/>
      <c r="AL3305"/>
      <c r="AM3305"/>
      <c r="AN3305"/>
    </row>
    <row r="3306" spans="1:40" x14ac:dyDescent="0.35">
      <c r="A3306"/>
      <c r="B3306">
        <f t="shared" si="1750"/>
        <v>1372000</v>
      </c>
      <c r="C3306" s="237" t="str">
        <f t="shared" si="1718"/>
        <v>-1.71322034273802E-08+0.000753212256516895i</v>
      </c>
      <c r="D3306" s="208" t="str">
        <f t="shared" si="1719"/>
        <v>-2.51366133353268+0.00577462729996286i</v>
      </c>
      <c r="E3306" t="str">
        <f t="shared" si="1720"/>
        <v>20500</v>
      </c>
      <c r="F3306" t="str">
        <f t="shared" si="1721"/>
        <v>0.327868852459016</v>
      </c>
      <c r="G3306" t="str">
        <f t="shared" si="1716"/>
        <v>0.327868852459016</v>
      </c>
      <c r="H3306" t="str">
        <f t="shared" si="1722"/>
        <v>3.85056794283483+0.115221721824329i</v>
      </c>
      <c r="I3306" t="str">
        <f t="shared" si="1723"/>
        <v>5387.83140090649i</v>
      </c>
      <c r="J3306" t="str">
        <f t="shared" si="1717"/>
        <v>-39292.2851441385+1178.68509991351i</v>
      </c>
      <c r="K3306" t="str">
        <f t="shared" si="1724"/>
        <v>0.00410966652150599-0.136998583270614i</v>
      </c>
      <c r="L3306" t="str">
        <f t="shared" si="1725"/>
        <v>0.000859759834361786-0.0242970306653086i</v>
      </c>
      <c r="M3306" t="str">
        <f t="shared" si="1726"/>
        <v>0.00496942635586778-0.161295613935923i</v>
      </c>
      <c r="N3306" t="str">
        <f t="shared" si="1727"/>
        <v>-17.1133606879053i</v>
      </c>
      <c r="O3306" t="str">
        <f t="shared" si="1728"/>
        <v>-0.164645806939215+0.986352755487272i</v>
      </c>
      <c r="P3306" t="str">
        <f t="shared" si="1729"/>
        <v>1.16464580693921-0.986352755487272i</v>
      </c>
      <c r="Q3306" t="str">
        <f t="shared" si="1730"/>
        <v>-1.16464580693921+18.0997134433926i</v>
      </c>
      <c r="R3306" t="str">
        <f t="shared" si="1731"/>
        <v>-0.0583941333534764-0.0605886567104502i</v>
      </c>
      <c r="S3306" t="str">
        <f t="shared" si="1732"/>
        <v>1.85323578953852i</v>
      </c>
      <c r="T3306" t="str">
        <f t="shared" si="1733"/>
        <v>0.11228506705587-0.108218097829747i</v>
      </c>
      <c r="U3306" t="str">
        <f t="shared" si="1734"/>
        <v>0.00005-0.000103573343848849i</v>
      </c>
      <c r="V3306" t="str">
        <f t="shared" si="1735"/>
        <v>0.00002-0.00116002145110711i</v>
      </c>
      <c r="W3306" t="str">
        <f t="shared" si="1736"/>
        <v>0.0000421879536441538-0.0000966294399676633i</v>
      </c>
      <c r="X3306" t="str">
        <f t="shared" si="1737"/>
        <v>0.000042245143355561-0.0000965676512090537i</v>
      </c>
      <c r="Y3306" t="str">
        <f t="shared" si="1738"/>
        <v>0.009+6.89642419316031i</v>
      </c>
      <c r="Z3306" t="str">
        <f t="shared" si="1739"/>
        <v>-0.000167936501935835-0.0000737291310530245i</v>
      </c>
      <c r="AA3306" t="str">
        <f t="shared" si="1740"/>
        <v>0.00228150279691984-1.74005355048754i</v>
      </c>
      <c r="AB3306" t="str">
        <f t="shared" si="1741"/>
        <v>0.375301981061475-0.361708529612401i</v>
      </c>
      <c r="AC3306" t="str">
        <f t="shared" si="1742"/>
        <v>0.943523036206404-0.0623320473468768i</v>
      </c>
      <c r="AD3306" t="str">
        <f t="shared" si="1743"/>
        <v>0.421254054186142-0.355530166290952i</v>
      </c>
      <c r="AE3306" t="str">
        <f t="shared" si="1744"/>
        <v>-0.0000969568625100782+0.00002864779709186i</v>
      </c>
      <c r="AF3306" t="str">
        <f t="shared" si="1745"/>
        <v>-6.36422927636751-0.109447094524366i</v>
      </c>
      <c r="AG3306" t="str">
        <f t="shared" si="1746"/>
        <v>0.997763996822197-0.00265641303567979i</v>
      </c>
      <c r="AH3306" t="str">
        <f t="shared" si="1747"/>
        <v>0.000622034747071478-0.0001704382212531i</v>
      </c>
      <c r="AI3306">
        <f t="shared" si="1748"/>
        <v>-63.809312934950356</v>
      </c>
      <c r="AJ3306">
        <f t="shared" si="1749"/>
        <v>-15.323030234066191</v>
      </c>
      <c r="AK3306"/>
      <c r="AL3306"/>
      <c r="AM3306"/>
      <c r="AN3306"/>
    </row>
    <row r="3307" spans="1:40" x14ac:dyDescent="0.35">
      <c r="A3307"/>
      <c r="B3307">
        <f t="shared" si="1750"/>
        <v>1373000</v>
      </c>
      <c r="C3307" s="237" t="str">
        <f t="shared" si="1718"/>
        <v>-1.71072566474071E-08+0.00075266366783828i</v>
      </c>
      <c r="D3307" s="208" t="str">
        <f t="shared" si="1719"/>
        <v>-2.51366133334143+0.00577042145342682i</v>
      </c>
      <c r="E3307" t="str">
        <f t="shared" si="1720"/>
        <v>20500</v>
      </c>
      <c r="F3307" t="str">
        <f t="shared" si="1721"/>
        <v>0.327868852459016</v>
      </c>
      <c r="G3307" t="str">
        <f t="shared" si="1716"/>
        <v>0.327868852459016</v>
      </c>
      <c r="H3307" t="str">
        <f t="shared" si="1722"/>
        <v>3.85057334323018+0.115137976032674i</v>
      </c>
      <c r="I3307" t="str">
        <f t="shared" si="1723"/>
        <v>5391.75839172348i</v>
      </c>
      <c r="J3307" t="str">
        <f t="shared" si="1717"/>
        <v>-39349.5848596698+1179.54419984057i</v>
      </c>
      <c r="K3307" t="str">
        <f t="shared" si="1724"/>
        <v>0.00410368736578183-0.136898976960094i</v>
      </c>
      <c r="L3307" t="str">
        <f t="shared" si="1725"/>
        <v>0.000858509472362386-0.0242793785697864i</v>
      </c>
      <c r="M3307" t="str">
        <f t="shared" si="1726"/>
        <v>0.00496219683814422-0.16117835552988i</v>
      </c>
      <c r="N3307" t="str">
        <f t="shared" si="1727"/>
        <v>-17.1258339828673i</v>
      </c>
      <c r="O3307" t="str">
        <f t="shared" si="1728"/>
        <v>-0.152330249220454+0.988329649040458i</v>
      </c>
      <c r="P3307" t="str">
        <f t="shared" si="1729"/>
        <v>1.15233024922045-0.988329649040458i</v>
      </c>
      <c r="Q3307" t="str">
        <f t="shared" si="1730"/>
        <v>-1.15233024922045+18.1141636319078i</v>
      </c>
      <c r="R3307" t="str">
        <f t="shared" si="1731"/>
        <v>-0.0583717830561537-0.0599015610079056i</v>
      </c>
      <c r="S3307" t="str">
        <f t="shared" si="1732"/>
        <v>1.85458654448717i</v>
      </c>
      <c r="T3307" t="str">
        <f t="shared" si="1733"/>
        <v>0.111092629039039-0.108255523433667i</v>
      </c>
      <c r="U3307" t="str">
        <f t="shared" si="1734"/>
        <v>0.00005-0.000103497908055805i</v>
      </c>
      <c r="V3307" t="str">
        <f t="shared" si="1735"/>
        <v>0.00002-0.00115917657022502i</v>
      </c>
      <c r="W3307" t="str">
        <f t="shared" si="1736"/>
        <v>0.000042187829158039-0.0000965613071491411i</v>
      </c>
      <c r="X3307" t="str">
        <f t="shared" si="1737"/>
        <v>0.0000422449193279415-0.000096499562212208i</v>
      </c>
      <c r="Y3307" t="str">
        <f t="shared" si="1738"/>
        <v>0.009+6.90145074140606i</v>
      </c>
      <c r="Z3307" t="str">
        <f t="shared" si="1739"/>
        <v>-0.00016769586389546-0.0000736747254510955i</v>
      </c>
      <c r="AA3307" t="str">
        <f t="shared" si="1740"/>
        <v>0.00227818048148605-1.73878618306196i</v>
      </c>
      <c r="AB3307" t="str">
        <f t="shared" si="1741"/>
        <v>0.371316372273558-0.361833621075245i</v>
      </c>
      <c r="AC3307" t="str">
        <f t="shared" si="1742"/>
        <v>0.943522796908117-0.0616436519148067i</v>
      </c>
      <c r="AD3307" t="str">
        <f t="shared" si="1743"/>
        <v>0.416818269028932-0.356259988512209i</v>
      </c>
      <c r="AE3307" t="str">
        <f t="shared" si="1744"/>
        <v>-0.0000961460565550647+0.0000290343550112342i</v>
      </c>
      <c r="AF3307" t="str">
        <f t="shared" si="1745"/>
        <v>-6.36423467657161-0.109367554579247i</v>
      </c>
      <c r="AG3307" t="str">
        <f t="shared" si="1746"/>
        <v>0.997760992502744-0.00262656148714665i</v>
      </c>
      <c r="AH3307" t="str">
        <f t="shared" si="1747"/>
        <v>0.00061690722597127-0.000173033267909768i</v>
      </c>
      <c r="AI3307">
        <f t="shared" si="1748"/>
        <v>-63.866709299476092</v>
      </c>
      <c r="AJ3307">
        <f t="shared" si="1749"/>
        <v>-15.66801527824884</v>
      </c>
      <c r="AK3307"/>
      <c r="AL3307"/>
      <c r="AM3307"/>
      <c r="AN3307"/>
    </row>
    <row r="3308" spans="1:40" x14ac:dyDescent="0.35">
      <c r="A3308"/>
      <c r="B3308">
        <f t="shared" si="1750"/>
        <v>1374000</v>
      </c>
      <c r="C3308" s="237" t="str">
        <f t="shared" si="1718"/>
        <v>-1.70823643165622E-08+0.00075211587768758i</v>
      </c>
      <c r="D3308" s="208" t="str">
        <f t="shared" si="1719"/>
        <v>-2.51366133315058+0.00576622172893812i</v>
      </c>
      <c r="E3308" t="str">
        <f t="shared" si="1720"/>
        <v>20500</v>
      </c>
      <c r="F3308" t="str">
        <f t="shared" si="1721"/>
        <v>0.327868852459016</v>
      </c>
      <c r="G3308" t="str">
        <f t="shared" si="1716"/>
        <v>0.327868852459016</v>
      </c>
      <c r="H3308" t="str">
        <f t="shared" si="1722"/>
        <v>3.8505787318548+0.115054351763002i</v>
      </c>
      <c r="I3308" t="str">
        <f t="shared" si="1723"/>
        <v>5395.68538254047i</v>
      </c>
      <c r="J3308" t="str">
        <f t="shared" si="1717"/>
        <v>-39406.9263236277+1180.40329976761i</v>
      </c>
      <c r="K3308" t="str">
        <f t="shared" si="1724"/>
        <v>0.00409772124550999-0.136799515257512i</v>
      </c>
      <c r="L3308" t="str">
        <f t="shared" si="1725"/>
        <v>0.000857261834878538-0.0242617520724587i</v>
      </c>
      <c r="M3308" t="str">
        <f t="shared" si="1726"/>
        <v>0.00495498308038853-0.161061267329971i</v>
      </c>
      <c r="N3308" t="str">
        <f t="shared" si="1727"/>
        <v>-17.1383072778293i</v>
      </c>
      <c r="O3308" t="str">
        <f t="shared" si="1728"/>
        <v>-0.139990991798519+0.990152777209289i</v>
      </c>
      <c r="P3308" t="str">
        <f t="shared" si="1729"/>
        <v>1.13999099179852-0.990152777209289i</v>
      </c>
      <c r="Q3308" t="str">
        <f t="shared" si="1730"/>
        <v>-1.13999099179852+18.1284600550386i</v>
      </c>
      <c r="R3308" t="str">
        <f t="shared" si="1731"/>
        <v>-0.058342386471028-0.0592152446221243i</v>
      </c>
      <c r="S3308" t="str">
        <f t="shared" si="1732"/>
        <v>1.85593729943581i</v>
      </c>
      <c r="T3308" t="str">
        <f t="shared" si="1733"/>
        <v>0.109899781189416-0.10827981118968i</v>
      </c>
      <c r="U3308" t="str">
        <f t="shared" si="1734"/>
        <v>0.00005-0.00010342258206741i</v>
      </c>
      <c r="V3308" t="str">
        <f t="shared" si="1735"/>
        <v>0.00002-0.00115833291915499i</v>
      </c>
      <c r="W3308" t="str">
        <f t="shared" si="1736"/>
        <v>0.0000421877045823355-0.0000964932751198628i</v>
      </c>
      <c r="X3308" t="str">
        <f t="shared" si="1737"/>
        <v>0.0000422446954282713-0.0000964315739397715i</v>
      </c>
      <c r="Y3308" t="str">
        <f t="shared" si="1738"/>
        <v>0.009+6.9064772896518i</v>
      </c>
      <c r="Z3308" t="str">
        <f t="shared" si="1739"/>
        <v>-0.000167455751047034-0.0000736203999553811i</v>
      </c>
      <c r="AA3308" t="str">
        <f t="shared" si="1740"/>
        <v>0.00227486541769848-1.73752066048816i</v>
      </c>
      <c r="AB3308" t="str">
        <f t="shared" si="1741"/>
        <v>0.367329393659156-0.36191480055161i</v>
      </c>
      <c r="AC3308" t="str">
        <f t="shared" si="1742"/>
        <v>0.943529654488194-0.0609558193835689i</v>
      </c>
      <c r="AD3308" t="str">
        <f t="shared" si="1743"/>
        <v>0.412373499367149-0.356934447585855i</v>
      </c>
      <c r="AE3308" t="str">
        <f t="shared" si="1744"/>
        <v>-0.000095331970837543+0.0000294116240406379i</v>
      </c>
      <c r="AF3308" t="str">
        <f t="shared" si="1745"/>
        <v>-6.36424006500538-0.109288130034064i</v>
      </c>
      <c r="AG3308" t="str">
        <f t="shared" si="1746"/>
        <v>0.997758340763875-0.0025966964192063i</v>
      </c>
      <c r="AH3308" t="str">
        <f t="shared" si="1747"/>
        <v>0.000611757140113984-0.000175569001569794i</v>
      </c>
      <c r="AI3308">
        <f t="shared" si="1748"/>
        <v>-63.924685554093877</v>
      </c>
      <c r="AJ3308">
        <f t="shared" si="1749"/>
        <v>-16.013020642521735</v>
      </c>
      <c r="AK3308"/>
      <c r="AL3308"/>
      <c r="AM3308"/>
      <c r="AN3308"/>
    </row>
    <row r="3309" spans="1:40" x14ac:dyDescent="0.35">
      <c r="A3309"/>
      <c r="B3309">
        <f t="shared" si="1750"/>
        <v>1375000</v>
      </c>
      <c r="C3309" s="237" t="str">
        <f t="shared" si="1718"/>
        <v>-1.70575262765055E-08+0.000751568884322552i</v>
      </c>
      <c r="D3309" s="208" t="str">
        <f t="shared" si="1719"/>
        <v>-2.51366133296016+0.00576202811313957i</v>
      </c>
      <c r="E3309" t="str">
        <f t="shared" si="1720"/>
        <v>20500</v>
      </c>
      <c r="F3309" t="str">
        <f t="shared" si="1721"/>
        <v>0.327868852459016</v>
      </c>
      <c r="G3309" t="str">
        <f t="shared" si="1716"/>
        <v>0.327868852459016</v>
      </c>
      <c r="H3309" t="str">
        <f t="shared" si="1722"/>
        <v>3.8505841087429+0.114970848751273i</v>
      </c>
      <c r="I3309" t="str">
        <f t="shared" si="1723"/>
        <v>5399.61237335746i</v>
      </c>
      <c r="J3309" t="str">
        <f t="shared" si="1717"/>
        <v>-39464.3095360122+1181.26239969466i</v>
      </c>
      <c r="K3309" t="str">
        <f t="shared" si="1724"/>
        <v>0.00409176812283645-0.136700197848459i</v>
      </c>
      <c r="L3309" t="str">
        <f t="shared" si="1725"/>
        <v>0.000856016914003726-0.0242441511177542i</v>
      </c>
      <c r="M3309" t="str">
        <f t="shared" si="1726"/>
        <v>0.00494778503684018-0.160944348966213i</v>
      </c>
      <c r="N3309" t="str">
        <f t="shared" si="1727"/>
        <v>-17.1507805727914i</v>
      </c>
      <c r="O3309" t="str">
        <f t="shared" si="1728"/>
        <v>-0.127629954428182+0.991821856349546i</v>
      </c>
      <c r="P3309" t="str">
        <f t="shared" si="1729"/>
        <v>1.12762995442818-0.991821856349546i</v>
      </c>
      <c r="Q3309" t="str">
        <f t="shared" si="1730"/>
        <v>-1.12762995442818+18.1426024291409i</v>
      </c>
      <c r="R3309" t="str">
        <f t="shared" si="1731"/>
        <v>-0.0583059561800875-0.0585297735462872i</v>
      </c>
      <c r="S3309" t="str">
        <f t="shared" si="1732"/>
        <v>1.85728805438446i</v>
      </c>
      <c r="T3309" t="str">
        <f t="shared" si="1733"/>
        <v>0.108706649233347-0.10829095591274i</v>
      </c>
      <c r="U3309" t="str">
        <f t="shared" si="1734"/>
        <v>0.00005-0.000103347365644088i</v>
      </c>
      <c r="V3309" t="str">
        <f t="shared" si="1735"/>
        <v>0.00002-0.00115749049521378i</v>
      </c>
      <c r="W3309" t="str">
        <f t="shared" si="1736"/>
        <v>0.0000421875799170464-0.0000964253436598801i</v>
      </c>
      <c r="X3309" t="str">
        <f t="shared" si="1737"/>
        <v>0.0000422444716559208-0.0000963636861719362i</v>
      </c>
      <c r="Y3309" t="str">
        <f t="shared" si="1738"/>
        <v>0.009+6.91150383789755i</v>
      </c>
      <c r="Z3309" t="str">
        <f t="shared" si="1739"/>
        <v>-0.000167216161863223-0.0000735661543880026i</v>
      </c>
      <c r="AA3309" t="str">
        <f t="shared" si="1740"/>
        <v>0.00227155758446793-1.73625697874082i</v>
      </c>
      <c r="AB3309" t="str">
        <f t="shared" si="1741"/>
        <v>0.363341465446426-0.361952050710981i</v>
      </c>
      <c r="AC3309" t="str">
        <f t="shared" si="1742"/>
        <v>0.943543598307335-0.0602686165492662i</v>
      </c>
      <c r="AD3309" t="str">
        <f t="shared" si="1743"/>
        <v>0.407920436038686-0.357553430465719i</v>
      </c>
      <c r="AE3309" t="str">
        <f t="shared" si="1744"/>
        <v>-0.0000945147205275622+0.000029779574527863i</v>
      </c>
      <c r="AF3309" t="str">
        <f t="shared" si="1745"/>
        <v>-6.36424544170306-0.109208820638133i</v>
      </c>
      <c r="AG3309" t="str">
        <f t="shared" si="1746"/>
        <v>0.997756041552546-0.00256682220352098i</v>
      </c>
      <c r="AH3309" t="str">
        <f t="shared" si="1747"/>
        <v>0.000606585233962494-0.000178045209888947i</v>
      </c>
      <c r="AI3309">
        <f t="shared" si="1748"/>
        <v>-63.983248089349154</v>
      </c>
      <c r="AJ3309">
        <f t="shared" si="1749"/>
        <v>-16.358046043597739</v>
      </c>
      <c r="AK3309"/>
      <c r="AL3309"/>
      <c r="AM3309"/>
      <c r="AN3309"/>
    </row>
    <row r="3310" spans="1:40" x14ac:dyDescent="0.35">
      <c r="A3310"/>
      <c r="B3310">
        <f t="shared" si="1750"/>
        <v>1376000</v>
      </c>
      <c r="C3310" s="237" t="str">
        <f t="shared" si="1718"/>
        <v>-1.70327423694725E-08+0.00075102268600602i</v>
      </c>
      <c r="D3310" s="208" t="str">
        <f t="shared" si="1719"/>
        <v>-2.51366133277015+0.00575784059271282i</v>
      </c>
      <c r="E3310" t="str">
        <f t="shared" si="1720"/>
        <v>20500</v>
      </c>
      <c r="F3310" t="str">
        <f t="shared" si="1721"/>
        <v>0.327868852459016</v>
      </c>
      <c r="G3310" t="str">
        <f t="shared" si="1716"/>
        <v>0.327868852459016</v>
      </c>
      <c r="H3310" t="str">
        <f t="shared" si="1722"/>
        <v>3.8505894739285+0.114887466734209i</v>
      </c>
      <c r="I3310" t="str">
        <f t="shared" si="1723"/>
        <v>5403.53936417444i</v>
      </c>
      <c r="J3310" t="str">
        <f t="shared" si="1717"/>
        <v>-39521.7344968234+1182.12149962172i</v>
      </c>
      <c r="K3310" t="str">
        <f t="shared" si="1724"/>
        <v>0.00408582796004432-0.136601024419438i</v>
      </c>
      <c r="L3310" t="str">
        <f t="shared" si="1725"/>
        <v>0.00085477470186006-0.0242265756502617i</v>
      </c>
      <c r="M3310" t="str">
        <f t="shared" si="1726"/>
        <v>0.00494060266190438-0.1608276000697i</v>
      </c>
      <c r="N3310" t="str">
        <f t="shared" si="1727"/>
        <v>-17.1632538677534i</v>
      </c>
      <c r="O3310" t="str">
        <f t="shared" si="1728"/>
        <v>-0.115249060253067+0.993336626784085i</v>
      </c>
      <c r="P3310" t="str">
        <f t="shared" si="1729"/>
        <v>1.11524906025307-0.993336626784085i</v>
      </c>
      <c r="Q3310" t="str">
        <f t="shared" si="1730"/>
        <v>-1.11524906025307+18.1565904945375i</v>
      </c>
      <c r="R3310" t="str">
        <f t="shared" si="1731"/>
        <v>-0.0582625051358531-0.0578452136412009i</v>
      </c>
      <c r="S3310" t="str">
        <f t="shared" si="1732"/>
        <v>1.8586388093331i</v>
      </c>
      <c r="T3310" t="str">
        <f t="shared" si="1733"/>
        <v>0.1075133590077-0.108288953174466i</v>
      </c>
      <c r="U3310" t="str">
        <f t="shared" si="1734"/>
        <v>0.00005-0.000103272258546963i</v>
      </c>
      <c r="V3310" t="str">
        <f t="shared" si="1735"/>
        <v>0.00002-0.00115664929572598i</v>
      </c>
      <c r="W3310" t="str">
        <f t="shared" si="1736"/>
        <v>0.000042187455162174-0.0000963575125498872i</v>
      </c>
      <c r="X3310" t="str">
        <f t="shared" si="1737"/>
        <v>0.0000422442480102626-0.0000962958986895382i</v>
      </c>
      <c r="Y3310" t="str">
        <f t="shared" si="1738"/>
        <v>0.009+6.91653038614329i</v>
      </c>
      <c r="Z3310" t="str">
        <f t="shared" si="1739"/>
        <v>-0.000166977094822253-0.0000735119885716104i</v>
      </c>
      <c r="AA3310" t="str">
        <f t="shared" si="1740"/>
        <v>0.00226825696078182-1.73499513380632i</v>
      </c>
      <c r="AB3310" t="str">
        <f t="shared" si="1741"/>
        <v>0.359353008232932-0.361945356751922i</v>
      </c>
      <c r="AC3310" t="str">
        <f t="shared" si="1742"/>
        <v>0.943564617346256-0.0595821100849621i</v>
      </c>
      <c r="AD3310" t="str">
        <f t="shared" si="1743"/>
        <v>0.403459771366341-0.358116832729347i</v>
      </c>
      <c r="AE3310" t="str">
        <f t="shared" si="1744"/>
        <v>-0.000093694421015303+0.0000301381782343061i</v>
      </c>
      <c r="AF3310" t="str">
        <f t="shared" si="1745"/>
        <v>-6.36425080669865-0.109129626141496i</v>
      </c>
      <c r="AG3310" t="str">
        <f t="shared" si="1746"/>
        <v>0.997754094761701-0.00253694320844108i</v>
      </c>
      <c r="AH3310" t="str">
        <f t="shared" si="1747"/>
        <v>0.000601392253724498-0.000180461689864048i</v>
      </c>
      <c r="AI3310">
        <f t="shared" si="1748"/>
        <v>-64.042403445659758</v>
      </c>
      <c r="AJ3310">
        <f t="shared" si="1749"/>
        <v>-16.703091195988154</v>
      </c>
      <c r="AK3310"/>
      <c r="AL3310"/>
      <c r="AM3310"/>
      <c r="AN3310"/>
    </row>
    <row r="3311" spans="1:40" x14ac:dyDescent="0.35">
      <c r="A3311"/>
      <c r="B3311">
        <f t="shared" si="1750"/>
        <v>1377000</v>
      </c>
      <c r="C3311" s="237" t="str">
        <f t="shared" si="1718"/>
        <v>-1.70080124382711E-08+0.000750477281005849i</v>
      </c>
      <c r="D3311" s="208" t="str">
        <f t="shared" si="1719"/>
        <v>-2.51366133258055+0.00575365915437818i</v>
      </c>
      <c r="E3311" t="str">
        <f t="shared" si="1720"/>
        <v>20500</v>
      </c>
      <c r="F3311" t="str">
        <f t="shared" si="1721"/>
        <v>0.327868852459016</v>
      </c>
      <c r="G3311" t="str">
        <f t="shared" si="1716"/>
        <v>0.327868852459016</v>
      </c>
      <c r="H3311" t="str">
        <f t="shared" si="1722"/>
        <v>3.85059482744554+0.114804205449296i</v>
      </c>
      <c r="I3311" t="str">
        <f t="shared" si="1723"/>
        <v>5407.46635499143i</v>
      </c>
      <c r="J3311" t="str">
        <f t="shared" si="1717"/>
        <v>-39579.2012060611+1182.98059954877i</v>
      </c>
      <c r="K3311" t="str">
        <f t="shared" si="1724"/>
        <v>0.00407990071955342-0.13650199465786i</v>
      </c>
      <c r="L3311" t="str">
        <f t="shared" si="1725"/>
        <v>0.000853535190598194-0.0242090256147303i</v>
      </c>
      <c r="M3311" t="str">
        <f t="shared" si="1726"/>
        <v>0.00493343591015161-0.16071102027259i</v>
      </c>
      <c r="N3311" t="str">
        <f t="shared" si="1727"/>
        <v>-17.1757271627154i</v>
      </c>
      <c r="O3311" t="str">
        <f t="shared" si="1728"/>
        <v>-0.102850235505836+0.994696852843314i</v>
      </c>
      <c r="P3311" t="str">
        <f t="shared" si="1729"/>
        <v>1.10285023550584-0.994696852843314i</v>
      </c>
      <c r="Q3311" t="str">
        <f t="shared" si="1730"/>
        <v>-1.10285023550584+18.1704240155587i</v>
      </c>
      <c r="R3311" t="str">
        <f t="shared" si="1731"/>
        <v>-0.0582120466616516-0.057161630639241i</v>
      </c>
      <c r="S3311" t="str">
        <f t="shared" si="1732"/>
        <v>1.85998956428175i</v>
      </c>
      <c r="T3311" t="str">
        <f t="shared" si="1733"/>
        <v>0.106320036466316-0.108273799306154i</v>
      </c>
      <c r="U3311" t="str">
        <f t="shared" si="1734"/>
        <v>0.0000499999999999999-0.000103197260537851i</v>
      </c>
      <c r="V3311" t="str">
        <f t="shared" si="1735"/>
        <v>0.00002-0.00115580931802393i</v>
      </c>
      <c r="W3311" t="str">
        <f t="shared" si="1736"/>
        <v>0.0000421873303177203-0.0000962897815712109i</v>
      </c>
      <c r="X3311" t="str">
        <f t="shared" si="1737"/>
        <v>0.0000422440244906704-0.0000962282112740453i</v>
      </c>
      <c r="Y3311" t="str">
        <f t="shared" si="1738"/>
        <v>0.009+6.92155693438903i</v>
      </c>
      <c r="Z3311" t="str">
        <f t="shared" si="1739"/>
        <v>-0.000166738548407864-0.0000734579023293786i</v>
      </c>
      <c r="AA3311" t="str">
        <f t="shared" si="1740"/>
        <v>0.00226496352570384-1.7337351216827i</v>
      </c>
      <c r="AB3311" t="str">
        <f t="shared" si="1741"/>
        <v>0.355364443007211-0.361894706412145i</v>
      </c>
      <c r="AC3311" t="str">
        <f t="shared" si="1742"/>
        <v>0.943592700205578-0.058896366544597i</v>
      </c>
      <c r="AD3311" t="str">
        <f t="shared" si="1743"/>
        <v>0.39899219904979-0.35862455859901i</v>
      </c>
      <c r="AE3311" t="str">
        <f t="shared" si="1744"/>
        <v>-0.0000928711878941067+0.0000304874083362268i</v>
      </c>
      <c r="AF3311" t="str">
        <f t="shared" si="1745"/>
        <v>-6.36425616002609-0.109050546294918i</v>
      </c>
      <c r="AG3311" t="str">
        <f t="shared" si="1746"/>
        <v>0.997752500230333-0.00250706379833916i</v>
      </c>
      <c r="AH3311" t="str">
        <f t="shared" si="1747"/>
        <v>0.000596178947235634-0.000182818247846131i</v>
      </c>
      <c r="AI3311">
        <f t="shared" si="1748"/>
        <v>-64.102158317655011</v>
      </c>
      <c r="AJ3311">
        <f t="shared" si="1749"/>
        <v>-17.048155812069286</v>
      </c>
      <c r="AK3311"/>
      <c r="AL3311"/>
      <c r="AM3311"/>
      <c r="AN3311"/>
    </row>
    <row r="3312" spans="1:40" x14ac:dyDescent="0.35">
      <c r="A3312"/>
      <c r="B3312">
        <f t="shared" si="1750"/>
        <v>1378000</v>
      </c>
      <c r="C3312" s="237" t="str">
        <f t="shared" si="1718"/>
        <v>-1.69833363262793E-08+0.000749932667594938i</v>
      </c>
      <c r="D3312" s="208" t="str">
        <f t="shared" si="1719"/>
        <v>-2.51366133239137+0.00574948378489453i</v>
      </c>
      <c r="E3312" t="str">
        <f t="shared" si="1720"/>
        <v>20500</v>
      </c>
      <c r="F3312" t="str">
        <f t="shared" si="1721"/>
        <v>0.327868852459016</v>
      </c>
      <c r="G3312" t="str">
        <f t="shared" si="1716"/>
        <v>0.327868852459016</v>
      </c>
      <c r="H3312" t="str">
        <f t="shared" si="1722"/>
        <v>3.85060016932783+0.114721064634773i</v>
      </c>
      <c r="I3312" t="str">
        <f t="shared" si="1723"/>
        <v>5411.39334580842i</v>
      </c>
      <c r="J3312" t="str">
        <f t="shared" si="1717"/>
        <v>-39636.7096637255+1183.83969947581i</v>
      </c>
      <c r="K3312" t="str">
        <f t="shared" si="1724"/>
        <v>0.00407398636391958-0.136403108252036i</v>
      </c>
      <c r="L3312" t="str">
        <f t="shared" si="1725"/>
        <v>0.000852298372397182-0.0241915009560687i</v>
      </c>
      <c r="M3312" t="str">
        <f t="shared" si="1726"/>
        <v>0.00492628473631676-0.160594609208105i</v>
      </c>
      <c r="N3312" t="str">
        <f t="shared" si="1727"/>
        <v>-17.1882004576774i</v>
      </c>
      <c r="O3312" t="str">
        <f t="shared" si="1728"/>
        <v>-0.0904354092089101+0.995902322901808i</v>
      </c>
      <c r="P3312" t="str">
        <f t="shared" si="1729"/>
        <v>1.09043540920891-0.995902322901808i</v>
      </c>
      <c r="Q3312" t="str">
        <f t="shared" si="1730"/>
        <v>-1.09043540920891+18.1841027805792i</v>
      </c>
      <c r="R3312" t="str">
        <f t="shared" si="1731"/>
        <v>-0.0581545944520738-0.0564790901482945i</v>
      </c>
      <c r="S3312" t="str">
        <f t="shared" si="1732"/>
        <v>1.86134031923039i</v>
      </c>
      <c r="T3312" t="str">
        <f t="shared" si="1733"/>
        <v>0.105126807686468-0.108245491402137i</v>
      </c>
      <c r="U3312" t="str">
        <f t="shared" si="1734"/>
        <v>0.0000499999999999999-0.00010312237137926i</v>
      </c>
      <c r="V3312" t="str">
        <f t="shared" si="1735"/>
        <v>0.00002-0.00115497055944772i</v>
      </c>
      <c r="W3312" t="str">
        <f t="shared" si="1736"/>
        <v>0.0000421872053836881-0.0000962221505058163i</v>
      </c>
      <c r="X3312" t="str">
        <f t="shared" si="1737"/>
        <v>0.0000422438010965219-0.0000961606237075647i</v>
      </c>
      <c r="Y3312" t="str">
        <f t="shared" si="1738"/>
        <v>0.009+6.92658348263477i</v>
      </c>
      <c r="Z3312" t="str">
        <f t="shared" si="1739"/>
        <v>-0.000166500521109307-0.0000734038954850094i</v>
      </c>
      <c r="AA3312" t="str">
        <f t="shared" si="1740"/>
        <v>0.00226167725837362-1.7324769383796i</v>
      </c>
      <c r="AB3312" t="str">
        <f t="shared" si="1741"/>
        <v>0.35137619117036-0.36180008997974i</v>
      </c>
      <c r="AC3312" t="str">
        <f t="shared" si="1742"/>
        <v>0.943627835105514-0.0582114523669016i</v>
      </c>
      <c r="AD3312" t="str">
        <f t="shared" si="1743"/>
        <v>0.394518414057536-0.359076520961335i</v>
      </c>
      <c r="AE3312" t="str">
        <f t="shared" si="1744"/>
        <v>-0.0000920451369435638+0.0000308272394257883i</v>
      </c>
      <c r="AF3312" t="str">
        <f t="shared" si="1745"/>
        <v>-6.3642615017192-0.108971580849878i</v>
      </c>
      <c r="AG3312" t="str">
        <f t="shared" si="1746"/>
        <v>0.997751257743558-0.00247718833294654i</v>
      </c>
      <c r="AH3312" t="str">
        <f t="shared" si="1747"/>
        <v>0.00059094606384289-0.00018511469955196i</v>
      </c>
      <c r="AI3312">
        <f t="shared" si="1748"/>
        <v>-64.162519558674006</v>
      </c>
      <c r="AJ3312">
        <f t="shared" si="1749"/>
        <v>-17.393239602125494</v>
      </c>
      <c r="AK3312"/>
      <c r="AL3312"/>
      <c r="AM3312"/>
      <c r="AN3312"/>
    </row>
    <row r="3313" spans="1:40" x14ac:dyDescent="0.35">
      <c r="A3313"/>
      <c r="B3313">
        <f t="shared" si="1750"/>
        <v>1379000</v>
      </c>
      <c r="C3313" s="237" t="str">
        <f t="shared" si="1718"/>
        <v>-1.6958713877443E-08+0.000749388844051192i</v>
      </c>
      <c r="D3313" s="208" t="str">
        <f t="shared" si="1719"/>
        <v>-2.5136613322026+0.00574531447105914i</v>
      </c>
      <c r="E3313" t="str">
        <f t="shared" si="1720"/>
        <v>20500</v>
      </c>
      <c r="F3313" t="str">
        <f t="shared" si="1721"/>
        <v>0.327868852459016</v>
      </c>
      <c r="G3313" t="str">
        <f t="shared" si="1716"/>
        <v>0.327868852459016</v>
      </c>
      <c r="H3313" t="str">
        <f t="shared" si="1722"/>
        <v>3.85060549960902+0.114638044029642i</v>
      </c>
      <c r="I3313" t="str">
        <f t="shared" si="1723"/>
        <v>5415.32033662541i</v>
      </c>
      <c r="J3313" t="str">
        <f t="shared" si="1717"/>
        <v>-39694.2598698165+1184.69879940287i</v>
      </c>
      <c r="K3313" t="str">
        <f t="shared" si="1724"/>
        <v>0.00406808485583433-0.136304364891181i</v>
      </c>
      <c r="L3313" t="str">
        <f t="shared" si="1725"/>
        <v>0.000851064239464337-0.0241740016193438i</v>
      </c>
      <c r="M3313" t="str">
        <f t="shared" si="1726"/>
        <v>0.00491914909529867-0.160478366510525i</v>
      </c>
      <c r="N3313" t="str">
        <f t="shared" si="1727"/>
        <v>-17.2006737526395i</v>
      </c>
      <c r="O3313" t="str">
        <f t="shared" si="1728"/>
        <v>-0.0780065128741508+0.996952849411252i</v>
      </c>
      <c r="P3313" t="str">
        <f t="shared" si="1729"/>
        <v>1.07800651287415-0.996952849411252i</v>
      </c>
      <c r="Q3313" t="str">
        <f t="shared" si="1730"/>
        <v>-1.07800651287415+18.1976266020508i</v>
      </c>
      <c r="R3313" t="str">
        <f t="shared" si="1731"/>
        <v>-0.0580901625736178-0.0557976576556111i</v>
      </c>
      <c r="S3313" t="str">
        <f t="shared" si="1732"/>
        <v>1.86269107417903i</v>
      </c>
      <c r="T3313" t="str">
        <f t="shared" si="1733"/>
        <v>0.103933798875204-0.108204027323487i</v>
      </c>
      <c r="U3313" t="str">
        <f t="shared" si="1734"/>
        <v>0.0000499999999999999-0.000103047590834388i</v>
      </c>
      <c r="V3313" t="str">
        <f t="shared" si="1735"/>
        <v>0.00002-0.00115413301734514i</v>
      </c>
      <c r="W3313" t="str">
        <f t="shared" si="1736"/>
        <v>0.0000421870803600796-0.0000961546191363007i</v>
      </c>
      <c r="X3313" t="str">
        <f t="shared" si="1737"/>
        <v>0.000042243577827196-0.0000960931357728324i</v>
      </c>
      <c r="Y3313" t="str">
        <f t="shared" si="1738"/>
        <v>0.009+6.93161003088052i</v>
      </c>
      <c r="Z3313" t="str">
        <f t="shared" si="1739"/>
        <v>-0.000166263011421299-0.0000733499678627248i</v>
      </c>
      <c r="AA3313" t="str">
        <f t="shared" si="1740"/>
        <v>0.0022583981380064-1.73122057991826i</v>
      </c>
      <c r="AB3313" t="str">
        <f t="shared" si="1741"/>
        <v>0.347388674557235-0.361661500305545i</v>
      </c>
      <c r="AC3313" t="str">
        <f t="shared" si="1742"/>
        <v>0.943670009885386-0.0575274338792338i</v>
      </c>
      <c r="AD3313" t="str">
        <f t="shared" si="1743"/>
        <v>0.390039112518411-0.359472641385549i</v>
      </c>
      <c r="AE3313" t="str">
        <f t="shared" si="1744"/>
        <v>-0.0000912163841125609+0.000031157647511899i</v>
      </c>
      <c r="AF3313" t="str">
        <f t="shared" si="1745"/>
        <v>-6.36426683181162-0.108892729558583i</v>
      </c>
      <c r="AG3313" t="str">
        <f t="shared" si="1746"/>
        <v>0.997750367032695-0.00244732116669021i</v>
      </c>
      <c r="AH3313" t="str">
        <f t="shared" si="1747"/>
        <v>0.000585694354287655-0.000187350870074089i</v>
      </c>
      <c r="AI3313">
        <f t="shared" si="1748"/>
        <v>-64.223494185438412</v>
      </c>
      <c r="AJ3313">
        <f t="shared" si="1749"/>
        <v>-17.738342274402203</v>
      </c>
      <c r="AK3313"/>
      <c r="AL3313"/>
      <c r="AM3313"/>
      <c r="AN3313"/>
    </row>
    <row r="3314" spans="1:40" x14ac:dyDescent="0.35">
      <c r="A3314"/>
      <c r="B3314">
        <f t="shared" si="1750"/>
        <v>1380000</v>
      </c>
      <c r="C3314" s="237" t="str">
        <f t="shared" si="1718"/>
        <v>-1.69341449362731E-08+0.000748845808657507i</v>
      </c>
      <c r="D3314" s="208" t="str">
        <f t="shared" si="1719"/>
        <v>-2.51366133201424+0.00574115119970756i</v>
      </c>
      <c r="E3314" t="str">
        <f t="shared" si="1720"/>
        <v>20500</v>
      </c>
      <c r="F3314" t="str">
        <f t="shared" si="1721"/>
        <v>0.327868852459016</v>
      </c>
      <c r="G3314" t="str">
        <f t="shared" si="1716"/>
        <v>0.327868852459016</v>
      </c>
      <c r="H3314" t="str">
        <f t="shared" si="1722"/>
        <v>3.85061081832269+0.11455514337365i</v>
      </c>
      <c r="I3314" t="str">
        <f t="shared" si="1723"/>
        <v>5419.24732744239i</v>
      </c>
      <c r="J3314" t="str">
        <f t="shared" si="1717"/>
        <v>-39751.8518243341+1185.55789932992i</v>
      </c>
      <c r="K3314" t="str">
        <f t="shared" si="1724"/>
        <v>0.00406219615812384-0.136205764265403i</v>
      </c>
      <c r="L3314" t="str">
        <f t="shared" si="1725"/>
        <v>0.000849832784035149-0.0241565275497813i</v>
      </c>
      <c r="M3314" t="str">
        <f t="shared" si="1726"/>
        <v>0.00491202894215899-0.160362291815184i</v>
      </c>
      <c r="N3314" t="str">
        <f t="shared" si="1727"/>
        <v>-17.2131470476015i</v>
      </c>
      <c r="O3314" t="str">
        <f t="shared" si="1728"/>
        <v>-0.0655654802027473+0.997848268929592i</v>
      </c>
      <c r="P3314" t="str">
        <f t="shared" si="1729"/>
        <v>1.06556548020275-0.997848268929592i</v>
      </c>
      <c r="Q3314" t="str">
        <f t="shared" si="1730"/>
        <v>-1.06556548020275+18.2109953165311i</v>
      </c>
      <c r="R3314" t="str">
        <f t="shared" si="1731"/>
        <v>-0.058018765465518-0.0551173985316203i</v>
      </c>
      <c r="S3314" t="str">
        <f t="shared" si="1732"/>
        <v>1.86404182912768i</v>
      </c>
      <c r="T3314" t="str">
        <f t="shared" si="1733"/>
        <v>0.102741136375641-0.108149405702074i</v>
      </c>
      <c r="U3314" t="str">
        <f t="shared" si="1734"/>
        <v>0.0000499999999999999-0.000102972918667117i</v>
      </c>
      <c r="V3314" t="str">
        <f t="shared" si="1735"/>
        <v>0.00002-0.00115329668907171i</v>
      </c>
      <c r="W3314" t="str">
        <f t="shared" si="1736"/>
        <v>0.0000421869552468975-0.0000960871872458885i</v>
      </c>
      <c r="X3314" t="str">
        <f t="shared" si="1737"/>
        <v>0.0000422433546820739-0.0000960257472532132i</v>
      </c>
      <c r="Y3314" t="str">
        <f t="shared" si="1738"/>
        <v>0.009+6.93663657912626i</v>
      </c>
      <c r="Z3314" t="str">
        <f t="shared" si="1739"/>
        <v>-0.000166026017844011-0.0000732961192872682i</v>
      </c>
      <c r="AA3314" t="str">
        <f t="shared" si="1740"/>
        <v>0.00225512614389272-1.72996604233144i</v>
      </c>
      <c r="AB3314" t="str">
        <f t="shared" si="1741"/>
        <v>0.343402315457489-0.361478932816718i</v>
      </c>
      <c r="AC3314" t="str">
        <f t="shared" si="1742"/>
        <v>0.943719212002936-0.0568443773013802i</v>
      </c>
      <c r="AD3314" t="str">
        <f t="shared" si="1743"/>
        <v>0.385554991612933-0.359812850140414i</v>
      </c>
      <c r="AE3314" t="str">
        <f t="shared" si="1744"/>
        <v>-0.0000903850455023601+0.0000314786100208536i</v>
      </c>
      <c r="AF3314" t="str">
        <f t="shared" si="1745"/>
        <v>-6.36427215033693-0.108813992173942i</v>
      </c>
      <c r="AG3314" t="str">
        <f t="shared" si="1746"/>
        <v>0.997749827775351-0.0024174666480314i</v>
      </c>
      <c r="AH3314" t="str">
        <f t="shared" si="1747"/>
        <v>0.000580424570588948-0.000189526593889406i</v>
      </c>
      <c r="AI3314">
        <f t="shared" si="1748"/>
        <v>-64.285089382901191</v>
      </c>
      <c r="AJ3314">
        <f t="shared" si="1749"/>
        <v>-18.083463535150123</v>
      </c>
      <c r="AK3314"/>
      <c r="AL3314"/>
      <c r="AM3314"/>
      <c r="AN3314"/>
    </row>
    <row r="3315" spans="1:40" x14ac:dyDescent="0.35">
      <c r="A3315"/>
      <c r="B3315">
        <f t="shared" si="1750"/>
        <v>1381000</v>
      </c>
      <c r="C3315" s="237" t="str">
        <f t="shared" si="1718"/>
        <v>-1.69096293478434E-08+0.000748303559701756i</v>
      </c>
      <c r="D3315" s="208" t="str">
        <f t="shared" si="1719"/>
        <v>-2.51366133182628+0.00573699395771347i</v>
      </c>
      <c r="E3315" t="str">
        <f t="shared" si="1720"/>
        <v>20500</v>
      </c>
      <c r="F3315" t="str">
        <f t="shared" si="1721"/>
        <v>0.327868852459016</v>
      </c>
      <c r="G3315" t="str">
        <f t="shared" si="1716"/>
        <v>0.327868852459016</v>
      </c>
      <c r="H3315" t="str">
        <f t="shared" si="1722"/>
        <v>3.85061612550225+0.114472362407298i</v>
      </c>
      <c r="I3315" t="str">
        <f t="shared" si="1723"/>
        <v>5423.17431825938i</v>
      </c>
      <c r="J3315" t="str">
        <f t="shared" si="1717"/>
        <v>-39809.4855272784+1186.41699925697i</v>
      </c>
      <c r="K3315" t="str">
        <f t="shared" si="1724"/>
        <v>0.00405632023374873-0.136107306065707i</v>
      </c>
      <c r="L3315" t="str">
        <f t="shared" si="1725"/>
        <v>0.000848603998373117-0.0241390786927642i</v>
      </c>
      <c r="M3315" t="str">
        <f t="shared" si="1726"/>
        <v>0.00490492423212185-0.160246384758471i</v>
      </c>
      <c r="N3315" t="str">
        <f t="shared" si="1727"/>
        <v>-17.2256203425635i</v>
      </c>
      <c r="O3315" t="str">
        <f t="shared" si="1728"/>
        <v>-0.0531142467837757+0.998588442146509i</v>
      </c>
      <c r="P3315" t="str">
        <f t="shared" si="1729"/>
        <v>1.05311424678378-0.998588442146509i</v>
      </c>
      <c r="Q3315" t="str">
        <f t="shared" si="1730"/>
        <v>-1.05311424678378+18.22420878471i</v>
      </c>
      <c r="R3315" t="str">
        <f t="shared" si="1731"/>
        <v>-0.0579404179407465-0.0544383780336261i</v>
      </c>
      <c r="S3315" t="str">
        <f t="shared" si="1732"/>
        <v>1.86539258407632i</v>
      </c>
      <c r="T3315" t="str">
        <f t="shared" si="1733"/>
        <v>0.101548946673069-0.108081625944951i</v>
      </c>
      <c r="U3315" t="str">
        <f t="shared" si="1734"/>
        <v>0.00005-0.000102898354642014i</v>
      </c>
      <c r="V3315" t="str">
        <f t="shared" si="1735"/>
        <v>0.00002-0.00115246157199055i</v>
      </c>
      <c r="W3315" t="str">
        <f t="shared" si="1736"/>
        <v>0.0000421868300441444-0.0000960198546184346i</v>
      </c>
      <c r="X3315" t="str">
        <f t="shared" si="1737"/>
        <v>0.00004224313166054-0.0000959584579327018i</v>
      </c>
      <c r="Y3315" t="str">
        <f t="shared" si="1738"/>
        <v>0.009+6.94166312737201i</v>
      </c>
      <c r="Z3315" t="str">
        <f t="shared" si="1739"/>
        <v>-0.000165789538883045-0.0000732423495839027i</v>
      </c>
      <c r="AA3315" t="str">
        <f t="shared" si="1740"/>
        <v>0.00225186125539807-1.7287133216634i</v>
      </c>
      <c r="AB3315" t="str">
        <f t="shared" si="1741"/>
        <v>0.339417536635977-0.361252385531392i</v>
      </c>
      <c r="AC3315" t="str">
        <f t="shared" si="1742"/>
        <v>0.943775428533474-0.056162348749246i</v>
      </c>
      <c r="AD3315" t="str">
        <f t="shared" si="1743"/>
        <v>0.381066749464033-0.360097086209739i</v>
      </c>
      <c r="AE3315" t="str">
        <f t="shared" si="1744"/>
        <v>-0.0000895512373496216+0.0000317901057967947i</v>
      </c>
      <c r="AF3315" t="str">
        <f t="shared" si="1745"/>
        <v>-6.36427745732853-0.108735368449585i</v>
      </c>
      <c r="AG3315" t="str">
        <f t="shared" si="1746"/>
        <v>0.997749639595522-0.00238762911880338i</v>
      </c>
      <c r="AH3315" t="str">
        <f t="shared" si="1747"/>
        <v>0.000575137465926183-0.000191641714866323i</v>
      </c>
      <c r="AI3315">
        <f t="shared" si="1748"/>
        <v>-64.347312509287434</v>
      </c>
      <c r="AJ3315">
        <f t="shared" si="1749"/>
        <v>-18.428603088693645</v>
      </c>
      <c r="AK3315"/>
      <c r="AL3315"/>
      <c r="AM3315"/>
      <c r="AN3315"/>
    </row>
    <row r="3316" spans="1:40" x14ac:dyDescent="0.35">
      <c r="A3316"/>
      <c r="B3316">
        <f t="shared" si="1750"/>
        <v>1382000</v>
      </c>
      <c r="C3316" s="237" t="str">
        <f t="shared" si="1718"/>
        <v>-1.68851669577879E-08+0.000747762095476765i</v>
      </c>
      <c r="D3316" s="208" t="str">
        <f t="shared" si="1719"/>
        <v>-2.51366133163874+0.00573284273198853i</v>
      </c>
      <c r="E3316" t="str">
        <f t="shared" si="1720"/>
        <v>20500</v>
      </c>
      <c r="F3316" t="str">
        <f t="shared" si="1721"/>
        <v>0.327868852459016</v>
      </c>
      <c r="G3316" t="str">
        <f t="shared" si="1716"/>
        <v>0.327868852459016</v>
      </c>
      <c r="H3316" t="str">
        <f t="shared" si="1722"/>
        <v>3.85062142118105+0.114389700871834i</v>
      </c>
      <c r="I3316" t="str">
        <f t="shared" si="1723"/>
        <v>5427.10130907637i</v>
      </c>
      <c r="J3316" t="str">
        <f t="shared" si="1717"/>
        <v>-39867.1609786492+1187.27609918402i</v>
      </c>
      <c r="K3316" t="str">
        <f t="shared" si="1724"/>
        <v>0.00405045704580338-0.136008989983987i</v>
      </c>
      <c r="L3316" t="str">
        <f t="shared" si="1725"/>
        <v>0.000847377874769668-0.0241216549938328i</v>
      </c>
      <c r="M3316" t="str">
        <f t="shared" si="1726"/>
        <v>0.00489783492057305-0.16013064497782i</v>
      </c>
      <c r="N3316" t="str">
        <f t="shared" si="1727"/>
        <v>-17.2380936375256i</v>
      </c>
      <c r="O3316" t="str">
        <f t="shared" si="1728"/>
        <v>-0.040654749793352+0.999173253905067i</v>
      </c>
      <c r="P3316" t="str">
        <f t="shared" si="1729"/>
        <v>1.04065474979335-0.999173253905067i</v>
      </c>
      <c r="Q3316" t="str">
        <f t="shared" si="1730"/>
        <v>-1.04065474979335+18.2372668914307i</v>
      </c>
      <c r="R3316" t="str">
        <f t="shared" si="1731"/>
        <v>-0.0578551351872023-0.0537606613094829i</v>
      </c>
      <c r="S3316" t="str">
        <f t="shared" si="1732"/>
        <v>1.86674333902495i</v>
      </c>
      <c r="T3316" t="str">
        <f t="shared" si="1733"/>
        <v>0.100357356401054-0.108000688239098i</v>
      </c>
      <c r="U3316" t="str">
        <f t="shared" si="1734"/>
        <v>0.00005-0.000102823898524328i</v>
      </c>
      <c r="V3316" t="str">
        <f t="shared" si="1735"/>
        <v>0.00002-0.00115162766347247i</v>
      </c>
      <c r="W3316" t="str">
        <f t="shared" si="1736"/>
        <v>0.000042186704751822-0.0000959526210384172i</v>
      </c>
      <c r="X3316" t="str">
        <f t="shared" si="1737"/>
        <v>0.0000422429087619789-0.0000958912675959147i</v>
      </c>
      <c r="Y3316" t="str">
        <f t="shared" si="1738"/>
        <v>0.009+6.94668967561775i</v>
      </c>
      <c r="Z3316" t="str">
        <f t="shared" si="1739"/>
        <v>-0.000165553573049404-0.0000731886585784049i</v>
      </c>
      <c r="AA3316" t="str">
        <f t="shared" si="1740"/>
        <v>0.00224860345196259-1.72746241396984i</v>
      </c>
      <c r="AB3316" t="str">
        <f t="shared" si="1741"/>
        <v>0.335434761353149-0.36098185907453i</v>
      </c>
      <c r="AC3316" t="str">
        <f t="shared" si="1742"/>
        <v>0.943838646168833-0.0554814142385295i</v>
      </c>
      <c r="AD3316" t="str">
        <f t="shared" si="1743"/>
        <v>0.376575085027888-0.360325297306541i</v>
      </c>
      <c r="AE3316" t="str">
        <f t="shared" si="1744"/>
        <v>-0.0000887150760094805+0.0000320921151019466i</v>
      </c>
      <c r="AF3316" t="str">
        <f t="shared" si="1745"/>
        <v>-6.36428275281979-0.108656858139845i</v>
      </c>
      <c r="AG3316" t="str">
        <f t="shared" si="1746"/>
        <v>0.997749802063694-0.0023578129135525i</v>
      </c>
      <c r="AH3316" t="str">
        <f t="shared" si="1747"/>
        <v>0.000569833794522257-0.000193696086270292i</v>
      </c>
      <c r="AI3316">
        <f t="shared" si="1748"/>
        <v>-64.410171101327165</v>
      </c>
      <c r="AJ3316">
        <f t="shared" si="1749"/>
        <v>-18.773760637473956</v>
      </c>
      <c r="AK3316"/>
      <c r="AL3316"/>
      <c r="AM3316"/>
      <c r="AN3316"/>
    </row>
    <row r="3317" spans="1:40" x14ac:dyDescent="0.35">
      <c r="A3317"/>
      <c r="B3317">
        <f t="shared" si="1750"/>
        <v>1383000</v>
      </c>
      <c r="C3317" s="237" t="str">
        <f t="shared" si="1718"/>
        <v>-1.68607576122986E-08+0.000747221414280296i</v>
      </c>
      <c r="D3317" s="208" t="str">
        <f t="shared" si="1719"/>
        <v>-2.5136613314516+0.00572869750948227i</v>
      </c>
      <c r="E3317" t="str">
        <f t="shared" si="1720"/>
        <v>20500</v>
      </c>
      <c r="F3317" t="str">
        <f t="shared" si="1721"/>
        <v>0.327868852459016</v>
      </c>
      <c r="G3317" t="str">
        <f t="shared" si="1716"/>
        <v>0.327868852459016</v>
      </c>
      <c r="H3317" t="str">
        <f t="shared" si="1722"/>
        <v>3.85062670539226+0.114307158509249i</v>
      </c>
      <c r="I3317" t="str">
        <f t="shared" si="1723"/>
        <v>5431.02829989336i</v>
      </c>
      <c r="J3317" t="str">
        <f t="shared" si="1717"/>
        <v>-39924.8781784467+1188.13519911107i</v>
      </c>
      <c r="K3317" t="str">
        <f t="shared" si="1724"/>
        <v>0.00404460655751523-0.135910815713024i</v>
      </c>
      <c r="L3317" t="str">
        <f t="shared" si="1725"/>
        <v>0.000846154405544021-0.0241042563986839i</v>
      </c>
      <c r="M3317" t="str">
        <f t="shared" si="1726"/>
        <v>0.00489076096305925-0.160015072111708i</v>
      </c>
      <c r="N3317" t="str">
        <f t="shared" si="1727"/>
        <v>-17.2505669324876i</v>
      </c>
      <c r="O3317" t="str">
        <f t="shared" si="1728"/>
        <v>-0.0281889276935559+0.999602613219617i</v>
      </c>
      <c r="P3317" t="str">
        <f t="shared" si="1729"/>
        <v>1.02818892769356-0.999602613219617i</v>
      </c>
      <c r="Q3317" t="str">
        <f t="shared" si="1730"/>
        <v>-1.02818892769356+18.2501695457072i</v>
      </c>
      <c r="R3317" t="str">
        <f t="shared" si="1731"/>
        <v>-0.057762932769077-0.0530843134011962i</v>
      </c>
      <c r="S3317" t="str">
        <f t="shared" si="1732"/>
        <v>1.86809409397359i</v>
      </c>
      <c r="T3317" t="str">
        <f t="shared" si="1733"/>
        <v>0.0991664923474177-0.107906593556506i</v>
      </c>
      <c r="U3317" t="str">
        <f t="shared" si="1734"/>
        <v>0.00005-0.000102749550079986i</v>
      </c>
      <c r="V3317" t="str">
        <f t="shared" si="1735"/>
        <v>0.00002-0.00115079496089584i</v>
      </c>
      <c r="W3317" t="str">
        <f t="shared" si="1736"/>
        <v>0.0000421865793699331-0.0000958854862909418i</v>
      </c>
      <c r="X3317" t="str">
        <f t="shared" si="1737"/>
        <v>0.0000422426859857796-0.0000958241760280965i</v>
      </c>
      <c r="Y3317" t="str">
        <f t="shared" si="1738"/>
        <v>0.009+6.95171622386349i</v>
      </c>
      <c r="Z3317" t="str">
        <f t="shared" si="1739"/>
        <v>-0.000165318118859477-0.0000731350460970698i</v>
      </c>
      <c r="AA3317" t="str">
        <f t="shared" si="1740"/>
        <v>0.00224535271310069-1.72621331531787i</v>
      </c>
      <c r="AB3317" t="str">
        <f t="shared" si="1741"/>
        <v>0.331454413385042-0.360667356694916i</v>
      </c>
      <c r="AC3317" t="str">
        <f t="shared" si="1742"/>
        <v>0.943908851216141-0.0548016396883246i</v>
      </c>
      <c r="AD3317" t="str">
        <f t="shared" si="1743"/>
        <v>0.372080697984478-0.360497439885826i</v>
      </c>
      <c r="AE3317" t="str">
        <f t="shared" si="1744"/>
        <v>-0.0000878766779386405+0.0000323846196166574i</v>
      </c>
      <c r="AF3317" t="str">
        <f t="shared" si="1745"/>
        <v>-6.36428803684386-0.108578460999767i</v>
      </c>
      <c r="AG3317" t="str">
        <f t="shared" si="1746"/>
        <v>0.99775031469696-0.0023280223588806i</v>
      </c>
      <c r="AH3317" t="str">
        <f t="shared" si="1747"/>
        <v>0.000564514311526655-0.000195689570767855i</v>
      </c>
      <c r="AI3317">
        <f t="shared" si="1748"/>
        <v>-64.473672879692401</v>
      </c>
      <c r="AJ3317">
        <f t="shared" si="1749"/>
        <v>-19.118935882093396</v>
      </c>
      <c r="AK3317"/>
      <c r="AL3317"/>
      <c r="AM3317"/>
      <c r="AN3317"/>
    </row>
    <row r="3318" spans="1:40" x14ac:dyDescent="0.35">
      <c r="A3318"/>
      <c r="B3318">
        <f t="shared" si="1750"/>
        <v>1384000</v>
      </c>
      <c r="C3318" s="237" t="str">
        <f t="shared" si="1718"/>
        <v>-1.6836401158123E-08+0.000746681514415036i</v>
      </c>
      <c r="D3318" s="208" t="str">
        <f t="shared" si="1719"/>
        <v>-2.51366133126486+0.00572455827718194i</v>
      </c>
      <c r="E3318" t="str">
        <f t="shared" si="1720"/>
        <v>20500</v>
      </c>
      <c r="F3318" t="str">
        <f t="shared" si="1721"/>
        <v>0.327868852459016</v>
      </c>
      <c r="G3318" t="str">
        <f t="shared" si="1716"/>
        <v>0.327868852459016</v>
      </c>
      <c r="H3318" t="str">
        <f t="shared" si="1722"/>
        <v>3.85063197816895+0.114224735062277i</v>
      </c>
      <c r="I3318" t="str">
        <f t="shared" si="1723"/>
        <v>5434.95529071034i</v>
      </c>
      <c r="J3318" t="str">
        <f t="shared" si="1717"/>
        <v>-39982.6371266707+1188.99429903812i</v>
      </c>
      <c r="K3318" t="str">
        <f t="shared" si="1724"/>
        <v>0.00403876873224439-0.135812782946484i</v>
      </c>
      <c r="L3318" t="str">
        <f t="shared" si="1725"/>
        <v>0.000844933583043045-0.0240868828531701i</v>
      </c>
      <c r="M3318" t="str">
        <f t="shared" si="1726"/>
        <v>0.00488370231528744-0.159899665799654i</v>
      </c>
      <c r="N3318" t="str">
        <f t="shared" si="1727"/>
        <v>-17.2630402274496i</v>
      </c>
      <c r="O3318" t="str">
        <f t="shared" si="1728"/>
        <v>-0.0157187199302258+0.999876453289983i</v>
      </c>
      <c r="P3318" t="str">
        <f t="shared" si="1729"/>
        <v>1.01571871993023-0.999876453289983i</v>
      </c>
      <c r="Q3318" t="str">
        <f t="shared" si="1730"/>
        <v>-1.01571871993023+18.2629166807396i</v>
      </c>
      <c r="R3318" t="str">
        <f t="shared" si="1731"/>
        <v>-0.0576638266283884-0.0524093992483901i</v>
      </c>
      <c r="S3318" t="str">
        <f t="shared" si="1732"/>
        <v>1.86944484892224i</v>
      </c>
      <c r="T3318" t="str">
        <f t="shared" si="1733"/>
        <v>0.097976481460012-0.107799343659586i</v>
      </c>
      <c r="U3318" t="str">
        <f t="shared" si="1734"/>
        <v>0.00005-0.000102675309075593i</v>
      </c>
      <c r="V3318" t="str">
        <f t="shared" si="1735"/>
        <v>0.00002-0.00114996346164664i</v>
      </c>
      <c r="W3318" t="str">
        <f t="shared" si="1736"/>
        <v>0.0000421864538984805-0.0000958184501617323i</v>
      </c>
      <c r="X3318" t="str">
        <f t="shared" si="1737"/>
        <v>0.0000422424633313328-0.0000957571830151107i</v>
      </c>
      <c r="Y3318" t="str">
        <f t="shared" si="1738"/>
        <v>0.009+6.95674277210924i</v>
      </c>
      <c r="Z3318" t="str">
        <f t="shared" si="1739"/>
        <v>-0.000165083174835013-0.0000730815119667043i</v>
      </c>
      <c r="AA3318" t="str">
        <f t="shared" si="1740"/>
        <v>0.00224210901840078-1.72496602178598i</v>
      </c>
      <c r="AB3318" t="str">
        <f t="shared" si="1741"/>
        <v>0.327476917042577-0.36030888428324i</v>
      </c>
      <c r="AC3318" t="str">
        <f t="shared" si="1742"/>
        <v>0.943986029596428-0.0541230909246018i</v>
      </c>
      <c r="AD3318" t="str">
        <f t="shared" si="1743"/>
        <v>0.367584288627575-0.360613479155966i</v>
      </c>
      <c r="AE3318" t="str">
        <f t="shared" si="1744"/>
        <v>-0.0000870361596784013+0.0000326676024392581i</v>
      </c>
      <c r="AF3318" t="str">
        <f t="shared" si="1745"/>
        <v>-6.36429330943381-0.108500176785095i</v>
      </c>
      <c r="AG3318" t="str">
        <f t="shared" si="1746"/>
        <v>0.997751176959134-0.00229826177278653i</v>
      </c>
      <c r="AH3318" t="str">
        <f t="shared" si="1747"/>
        <v>0.000559179772898125-0.000197622040429345i</v>
      </c>
      <c r="AI3318">
        <f t="shared" si="1748"/>
        <v>-64.537825754654335</v>
      </c>
      <c r="AJ3318">
        <f t="shared" si="1749"/>
        <v>-19.464128521386858</v>
      </c>
      <c r="AK3318"/>
      <c r="AL3318"/>
      <c r="AM3318"/>
      <c r="AN3318"/>
    </row>
    <row r="3319" spans="1:40" x14ac:dyDescent="0.35">
      <c r="A3319"/>
      <c r="B3319">
        <f t="shared" si="1750"/>
        <v>1385000</v>
      </c>
      <c r="C3319" s="237" t="str">
        <f t="shared" si="1718"/>
        <v>-1.68120974425614E-08+0.00074614239418857i</v>
      </c>
      <c r="D3319" s="208" t="str">
        <f t="shared" si="1719"/>
        <v>-2.51366133107853+0.00572042502211237i</v>
      </c>
      <c r="E3319" t="str">
        <f t="shared" si="1720"/>
        <v>20500</v>
      </c>
      <c r="F3319" t="str">
        <f t="shared" si="1721"/>
        <v>0.327868852459016</v>
      </c>
      <c r="G3319" t="str">
        <f t="shared" si="1716"/>
        <v>0.327868852459016</v>
      </c>
      <c r="H3319" t="str">
        <f t="shared" si="1722"/>
        <v>3.85063723954409+0.114142430274392i</v>
      </c>
      <c r="I3319" t="str">
        <f t="shared" si="1723"/>
        <v>5438.88228152733i</v>
      </c>
      <c r="J3319" t="str">
        <f t="shared" si="1717"/>
        <v>-40040.4378233214+1189.85339896518i</v>
      </c>
      <c r="K3319" t="str">
        <f t="shared" si="1724"/>
        <v>0.00403294353348294-0.135714891378913i</v>
      </c>
      <c r="L3319" t="str">
        <f t="shared" si="1725"/>
        <v>0.000843715399641187-0.0240695343032998i</v>
      </c>
      <c r="M3319" t="str">
        <f t="shared" si="1726"/>
        <v>0.00487665893312413-0.159784425682213i</v>
      </c>
      <c r="N3319" t="str">
        <f t="shared" si="1727"/>
        <v>-17.2755135224117i</v>
      </c>
      <c r="O3319" t="str">
        <f t="shared" si="1728"/>
        <v>-0.00324606663152979+0.999994731511833i</v>
      </c>
      <c r="P3319" t="str">
        <f t="shared" si="1729"/>
        <v>1.00324606663153-0.999994731511833i</v>
      </c>
      <c r="Q3319" t="str">
        <f t="shared" si="1730"/>
        <v>-1.00324606663153+18.2755082539235i</v>
      </c>
      <c r="R3319" t="str">
        <f t="shared" si="1731"/>
        <v>-0.0575578330866978-0.0517359836917521i</v>
      </c>
      <c r="S3319" t="str">
        <f t="shared" si="1732"/>
        <v>1.87079560387088i</v>
      </c>
      <c r="T3319" t="str">
        <f t="shared" si="1733"/>
        <v>0.0967874508524654-0.107678941106928i</v>
      </c>
      <c r="U3319" t="str">
        <f t="shared" si="1734"/>
        <v>0.00005-0.000102601175278427i</v>
      </c>
      <c r="V3319" t="str">
        <f t="shared" si="1735"/>
        <v>0.00002-0.00114913316311838i</v>
      </c>
      <c r="W3319" t="str">
        <f t="shared" si="1736"/>
        <v>0.0000421863283374659-0.0000957515124371298i</v>
      </c>
      <c r="X3319" t="str">
        <f t="shared" si="1737"/>
        <v>0.0000422422407980298-0.0000956902883434336i</v>
      </c>
      <c r="Y3319" t="str">
        <f t="shared" si="1738"/>
        <v>0.009+6.96176932035498i</v>
      </c>
      <c r="Z3319" t="str">
        <f t="shared" si="1739"/>
        <v>-0.000164848739503084-0.0000730280560146237i</v>
      </c>
      <c r="AA3319" t="str">
        <f t="shared" si="1740"/>
        <v>0.00223887234752496-1.72372052946398i</v>
      </c>
      <c r="AB3319" t="str">
        <f t="shared" si="1741"/>
        <v>0.32350269719077-0.359906450391342i</v>
      </c>
      <c r="AC3319" t="str">
        <f t="shared" si="1742"/>
        <v>0.944070166843041-0.053445833683664i</v>
      </c>
      <c r="AD3319" t="str">
        <f t="shared" si="1743"/>
        <v>0.363086557754893-0.360673389088685i</v>
      </c>
      <c r="AE3319" t="str">
        <f t="shared" si="1744"/>
        <v>-0.0000861936378377605+0.0000329410480856939i</v>
      </c>
      <c r="AF3319" t="str">
        <f t="shared" si="1745"/>
        <v>-6.36429857062262-0.10842200525228i</v>
      </c>
      <c r="AG3319" t="str">
        <f t="shared" si="1746"/>
        <v>0.997752388260886-0.00226853546401165i</v>
      </c>
      <c r="AH3319" t="str">
        <f t="shared" si="1747"/>
        <v>0.00055383093528777-0.000199493376729881i</v>
      </c>
      <c r="AI3319">
        <f t="shared" si="1748"/>
        <v>-64.602637831960763</v>
      </c>
      <c r="AJ3319">
        <f t="shared" si="1749"/>
        <v>-19.809338252463085</v>
      </c>
      <c r="AK3319"/>
      <c r="AL3319"/>
      <c r="AM3319"/>
      <c r="AN3319"/>
    </row>
    <row r="3320" spans="1:40" x14ac:dyDescent="0.35">
      <c r="A3320"/>
      <c r="B3320">
        <f t="shared" si="1750"/>
        <v>1386000</v>
      </c>
      <c r="C3320" s="237" t="str">
        <f t="shared" si="1718"/>
        <v>-1.6787846313465E-08+0.000745604051913367i</v>
      </c>
      <c r="D3320" s="208" t="str">
        <f t="shared" si="1719"/>
        <v>-2.51366133089261+0.00571629773133582i</v>
      </c>
      <c r="E3320" t="str">
        <f t="shared" si="1720"/>
        <v>20500</v>
      </c>
      <c r="F3320" t="str">
        <f t="shared" si="1721"/>
        <v>0.327868852459016</v>
      </c>
      <c r="G3320" t="str">
        <f t="shared" si="1716"/>
        <v>0.327868852459016</v>
      </c>
      <c r="H3320" t="str">
        <f t="shared" si="1722"/>
        <v>3.85064248955053+0.114060243889804i</v>
      </c>
      <c r="I3320" t="str">
        <f t="shared" si="1723"/>
        <v>5442.80927234432i</v>
      </c>
      <c r="J3320" t="str">
        <f t="shared" si="1717"/>
        <v>-40098.2802683987+1190.71249889222i</v>
      </c>
      <c r="K3320" t="str">
        <f t="shared" si="1724"/>
        <v>0.0040271309248543-0.135617140705735i</v>
      </c>
      <c r="L3320" t="str">
        <f t="shared" si="1725"/>
        <v>0.000842499847740299-0.0240522106952357i</v>
      </c>
      <c r="M3320" t="str">
        <f t="shared" si="1726"/>
        <v>0.0048696307725946-0.159669351400971i</v>
      </c>
      <c r="N3320" t="str">
        <f t="shared" si="1727"/>
        <v>-17.2879868173737i</v>
      </c>
      <c r="O3320" t="str">
        <f t="shared" si="1728"/>
        <v>0.00922709169358674+0.999957429483315i</v>
      </c>
      <c r="P3320" t="str">
        <f t="shared" si="1729"/>
        <v>0.990772908306413-0.999957429483315i</v>
      </c>
      <c r="Q3320" t="str">
        <f t="shared" si="1730"/>
        <v>-0.990772908306413+18.287944246857i</v>
      </c>
      <c r="R3320" t="str">
        <f t="shared" si="1731"/>
        <v>-0.0574449688469968-0.0510641314763849i</v>
      </c>
      <c r="S3320" t="str">
        <f t="shared" si="1732"/>
        <v>1.87214635881953i</v>
      </c>
      <c r="T3320" t="str">
        <f t="shared" si="1733"/>
        <v>0.0955995278097957-0.107545389259406i</v>
      </c>
      <c r="U3320" t="str">
        <f t="shared" si="1734"/>
        <v>0.00005-0.000102527148456436i</v>
      </c>
      <c r="V3320" t="str">
        <f t="shared" si="1735"/>
        <v>0.00002-0.00114830406271209i</v>
      </c>
      <c r="W3320" t="str">
        <f t="shared" si="1736"/>
        <v>0.0000421862026868923-0.0000956846729040948i</v>
      </c>
      <c r="X3320" t="str">
        <f t="shared" si="1737"/>
        <v>0.000042242018385266-0.000095623491800165i</v>
      </c>
      <c r="Y3320" t="str">
        <f t="shared" si="1738"/>
        <v>0.009+6.96679586860072i</v>
      </c>
      <c r="Z3320" t="str">
        <f t="shared" si="1739"/>
        <v>-0.000164614811396086-0.0000729746780686554i</v>
      </c>
      <c r="AA3320" t="str">
        <f t="shared" si="1740"/>
        <v>0.00223564268020867-1.72247683445295i</v>
      </c>
      <c r="AB3320" t="str">
        <f t="shared" si="1741"/>
        <v>0.319532179267485-0.359460066252617i</v>
      </c>
      <c r="AC3320" t="str">
        <f t="shared" si="1742"/>
        <v>0.94416124809989-0.0527699336155208i</v>
      </c>
      <c r="AD3320" t="str">
        <f t="shared" si="1743"/>
        <v>0.358588206558028-0.360677152427689i</v>
      </c>
      <c r="AE3320" t="str">
        <f t="shared" si="1744"/>
        <v>-0.0000853492290765403+0.0000332049424889727i</v>
      </c>
      <c r="AF3320" t="str">
        <f t="shared" si="1745"/>
        <v>-6.36430382044314-0.108343946158468i</v>
      </c>
      <c r="AG3320" t="str">
        <f t="shared" si="1746"/>
        <v>0.99775394795988-0.00223884773138671i</v>
      </c>
      <c r="AH3320" t="str">
        <f t="shared" si="1747"/>
        <v>0.000548468555922252-0.000201303470548974i</v>
      </c>
      <c r="AI3320">
        <f t="shared" si="1748"/>
        <v>-64.66811741894773</v>
      </c>
      <c r="AJ3320">
        <f t="shared" si="1749"/>
        <v>-20.154564770753268</v>
      </c>
      <c r="AK3320"/>
      <c r="AL3320"/>
      <c r="AM3320"/>
      <c r="AN3320"/>
    </row>
    <row r="3321" spans="1:40" x14ac:dyDescent="0.35">
      <c r="A3321"/>
      <c r="B3321">
        <f t="shared" si="1750"/>
        <v>1387000</v>
      </c>
      <c r="C3321" s="237" t="str">
        <f t="shared" si="1718"/>
        <v>-1.67636476192331E-08+0.000745066485906763i</v>
      </c>
      <c r="D3321" s="208" t="str">
        <f t="shared" si="1719"/>
        <v>-2.51366133070709+0.00571217639195185i</v>
      </c>
      <c r="E3321" t="str">
        <f t="shared" si="1720"/>
        <v>20500</v>
      </c>
      <c r="F3321" t="str">
        <f t="shared" si="1721"/>
        <v>0.327868852459016</v>
      </c>
      <c r="G3321" t="str">
        <f t="shared" si="1716"/>
        <v>0.327868852459016</v>
      </c>
      <c r="H3321" t="str">
        <f t="shared" si="1722"/>
        <v>3.85064772822097+0.113978175653454i</v>
      </c>
      <c r="I3321" t="str">
        <f t="shared" si="1723"/>
        <v>5446.73626316131i</v>
      </c>
      <c r="J3321" t="str">
        <f t="shared" si="1717"/>
        <v>-40156.1644619027+1191.57159881927i</v>
      </c>
      <c r="K3321" t="str">
        <f t="shared" si="1724"/>
        <v>0.00402133087011293-0.135519530623249i</v>
      </c>
      <c r="L3321" t="str">
        <f t="shared" si="1725"/>
        <v>0.000841286919769565-0.0240349119752954i</v>
      </c>
      <c r="M3321" t="str">
        <f t="shared" si="1726"/>
        <v>0.00486261778988249-0.159554442598544i</v>
      </c>
      <c r="N3321" t="str">
        <f t="shared" si="1727"/>
        <v>-17.3004601123357i</v>
      </c>
      <c r="O3321" t="str">
        <f t="shared" si="1728"/>
        <v>0.0216988144579042+0.999764553007918i</v>
      </c>
      <c r="P3321" t="str">
        <f t="shared" si="1729"/>
        <v>0.978301185542096-0.999764553007918i</v>
      </c>
      <c r="Q3321" t="str">
        <f t="shared" si="1730"/>
        <v>-0.978301185542096+18.3002246653436i</v>
      </c>
      <c r="R3321" t="str">
        <f t="shared" si="1731"/>
        <v>-0.0573252509957593-0.050393907255025i</v>
      </c>
      <c r="S3321" t="str">
        <f t="shared" si="1732"/>
        <v>1.87349711376817i</v>
      </c>
      <c r="T3321" t="str">
        <f t="shared" si="1733"/>
        <v>0.0944128397937902-0.107398692286591i</v>
      </c>
      <c r="U3321" t="str">
        <f t="shared" si="1734"/>
        <v>0.00005-0.000102453228378241i</v>
      </c>
      <c r="V3321" t="str">
        <f t="shared" si="1735"/>
        <v>0.00002-0.0011474761578363i</v>
      </c>
      <c r="W3321" t="str">
        <f t="shared" si="1736"/>
        <v>0.0000421860769467621-0.0000956179313502023i</v>
      </c>
      <c r="X3321" t="str">
        <f t="shared" si="1737"/>
        <v>0.0000422417960924388-0.0000955567931730168i</v>
      </c>
      <c r="Y3321" t="str">
        <f t="shared" si="1738"/>
        <v>0.009+6.97182241684647i</v>
      </c>
      <c r="Z3321" t="str">
        <f t="shared" si="1739"/>
        <v>-0.0001643813890517-0.0000729213779571338i</v>
      </c>
      <c r="AA3321" t="str">
        <f t="shared" si="1740"/>
        <v>0.00223241999626035-1.72123493286524i</v>
      </c>
      <c r="AB3321" t="str">
        <f t="shared" si="1741"/>
        <v>0.315565789301425-0.358969745803453i</v>
      </c>
      <c r="AC3321" t="str">
        <f t="shared" si="1742"/>
        <v>0.944259258119524-0.0520954562871319i</v>
      </c>
      <c r="AD3321" t="str">
        <f t="shared" si="1743"/>
        <v>0.354089936511896-0.360624760695839i</v>
      </c>
      <c r="AE3321" t="str">
        <f t="shared" si="1744"/>
        <v>-0.0000845030500884562+0.0000334592729984175i</v>
      </c>
      <c r="AF3321" t="str">
        <f t="shared" si="1745"/>
        <v>-6.36430905892806-0.108265999261502i</v>
      </c>
      <c r="AG3321" t="str">
        <f t="shared" si="1746"/>
        <v>0.997755855360914-0.00220920286317859i</v>
      </c>
      <c r="AH3321" t="str">
        <f t="shared" si="1747"/>
        <v>0.000543093392486612-0.000203052222168684i</v>
      </c>
      <c r="AI3321">
        <f t="shared" si="1748"/>
        <v>-64.734273030903779</v>
      </c>
      <c r="AJ3321">
        <f t="shared" si="1749"/>
        <v>-20.499807770079109</v>
      </c>
      <c r="AK3321"/>
      <c r="AL3321"/>
      <c r="AM3321"/>
      <c r="AN3321"/>
    </row>
    <row r="3322" spans="1:40" x14ac:dyDescent="0.35">
      <c r="A3322"/>
      <c r="B3322">
        <f t="shared" si="1750"/>
        <v>1388000</v>
      </c>
      <c r="C3322" s="237" t="str">
        <f t="shared" si="1718"/>
        <v>-1.67395012088112E-08+0.000744529694490947i</v>
      </c>
      <c r="D3322" s="208" t="str">
        <f t="shared" si="1719"/>
        <v>-2.51366133052196+0.00570806099109726i</v>
      </c>
      <c r="E3322" t="str">
        <f t="shared" si="1720"/>
        <v>20500</v>
      </c>
      <c r="F3322" t="str">
        <f t="shared" si="1721"/>
        <v>0.327868852459016</v>
      </c>
      <c r="G3322" t="str">
        <f t="shared" si="1716"/>
        <v>0.327868852459016</v>
      </c>
      <c r="H3322" t="str">
        <f t="shared" si="1722"/>
        <v>3.850652955588+0.113896225311018i</v>
      </c>
      <c r="I3322" t="str">
        <f t="shared" si="1723"/>
        <v>5450.66325397829i</v>
      </c>
      <c r="J3322" t="str">
        <f t="shared" si="1717"/>
        <v>-40214.0904038332+1192.43069874632i</v>
      </c>
      <c r="K3322" t="str">
        <f t="shared" si="1724"/>
        <v>0.00401554333314352-0.135422060828624i</v>
      </c>
      <c r="L3322" t="str">
        <f t="shared" si="1725"/>
        <v>0.000840076608185365-0.02401763808995i</v>
      </c>
      <c r="M3322" t="str">
        <f t="shared" si="1726"/>
        <v>0.00485561994132888-0.159439698918574i</v>
      </c>
      <c r="N3322" t="str">
        <f t="shared" si="1727"/>
        <v>-17.3129334072977i</v>
      </c>
      <c r="O3322" t="str">
        <f t="shared" si="1728"/>
        <v>0.0341671612974496+0.999416132093571i</v>
      </c>
      <c r="P3322" t="str">
        <f t="shared" si="1729"/>
        <v>0.96583283870255-0.999416132093571i</v>
      </c>
      <c r="Q3322" t="str">
        <f t="shared" si="1730"/>
        <v>-0.96583283870255+18.3123495393913i</v>
      </c>
      <c r="R3322" t="str">
        <f t="shared" si="1731"/>
        <v>-0.0571986970051691-0.0497253755912213i</v>
      </c>
      <c r="S3322" t="str">
        <f t="shared" si="1732"/>
        <v>1.87484786871682i</v>
      </c>
      <c r="T3322" t="str">
        <f t="shared" si="1733"/>
        <v>0.0932275144483446-0.10723885517352i</v>
      </c>
      <c r="U3322" t="str">
        <f t="shared" si="1734"/>
        <v>0.00005-0.000102379414813127i</v>
      </c>
      <c r="V3322" t="str">
        <f t="shared" si="1735"/>
        <v>0.00002-0.00114664944590703i</v>
      </c>
      <c r="W3322" t="str">
        <f t="shared" si="1736"/>
        <v>0.0000421859511170773-0.0000955512875636366i</v>
      </c>
      <c r="X3322" t="str">
        <f t="shared" si="1737"/>
        <v>0.0000422415739189467-0.0000954901922503099i</v>
      </c>
      <c r="Y3322" t="str">
        <f t="shared" si="1738"/>
        <v>0.009+6.97684896509221i</v>
      </c>
      <c r="Z3322" t="str">
        <f t="shared" si="1739"/>
        <v>-0.000164148471012871-0.0000728681555088971i</v>
      </c>
      <c r="AA3322" t="str">
        <f t="shared" si="1740"/>
        <v>0.0022292042755612-1.71999482082438i</v>
      </c>
      <c r="AB3322" t="str">
        <f t="shared" si="1741"/>
        <v>0.311603953929971-0.358435505705855i</v>
      </c>
      <c r="AC3322" t="str">
        <f t="shared" si="1742"/>
        <v>0.944364181261031-0.0514224671856174i</v>
      </c>
      <c r="AD3322" t="str">
        <f t="shared" si="1743"/>
        <v>0.349592449264389-0.360516214200961i</v>
      </c>
      <c r="AE3322" t="str">
        <f t="shared" si="1744"/>
        <v>-0.0000836552175842686+0.0000337040283787027i</v>
      </c>
      <c r="AF3322" t="str">
        <f t="shared" si="1745"/>
        <v>-6.36431428610996-0.108188164319921i</v>
      </c>
      <c r="AG3322" t="str">
        <f t="shared" si="1746"/>
        <v>0.997758109716076-0.002179605136441i</v>
      </c>
      <c r="AH3322" t="str">
        <f t="shared" si="1747"/>
        <v>0.000537706203007589-0.000204739541270145i</v>
      </c>
      <c r="AI3322">
        <f t="shared" si="1748"/>
        <v>-64.801113397688084</v>
      </c>
      <c r="AJ3322">
        <f t="shared" si="1749"/>
        <v>-20.845066942695553</v>
      </c>
      <c r="AK3322"/>
      <c r="AL3322"/>
      <c r="AM3322"/>
      <c r="AN3322"/>
    </row>
    <row r="3323" spans="1:40" x14ac:dyDescent="0.35">
      <c r="A3323"/>
      <c r="B3323">
        <f t="shared" si="1750"/>
        <v>1389000</v>
      </c>
      <c r="C3323" s="237" t="str">
        <f t="shared" si="1718"/>
        <v>-1.67154069316881E-08+0.000743993675992935i</v>
      </c>
      <c r="D3323" s="208" t="str">
        <f t="shared" si="1719"/>
        <v>-2.51366133033724+0.00570395151594584i</v>
      </c>
      <c r="E3323" t="str">
        <f t="shared" si="1720"/>
        <v>20500</v>
      </c>
      <c r="F3323" t="str">
        <f t="shared" si="1721"/>
        <v>0.327868852459016</v>
      </c>
      <c r="G3323" t="str">
        <f t="shared" si="1716"/>
        <v>0.327868852459016</v>
      </c>
      <c r="H3323" t="str">
        <f t="shared" si="1722"/>
        <v>3.85065817168414+0.113814392608901i</v>
      </c>
      <c r="I3323" t="str">
        <f t="shared" si="1723"/>
        <v>5454.59024479528i</v>
      </c>
      <c r="J3323" t="str">
        <f t="shared" si="1717"/>
        <v>-40272.0580941904+1193.28979867338i</v>
      </c>
      <c r="K3323" t="str">
        <f t="shared" si="1724"/>
        <v>0.0040097682779605-0.135324731019901i</v>
      </c>
      <c r="L3323" t="str">
        <f t="shared" si="1725"/>
        <v>0.000838868905471141-0.0240003889858236i</v>
      </c>
      <c r="M3323" t="str">
        <f t="shared" si="1726"/>
        <v>0.00484863718343164-0.159325120005725i</v>
      </c>
      <c r="N3323" t="str">
        <f t="shared" si="1727"/>
        <v>-17.3254067022598i</v>
      </c>
      <c r="O3323" t="str">
        <f t="shared" si="1728"/>
        <v>0.0466301923735828+0.998912220947968i</v>
      </c>
      <c r="P3323" t="str">
        <f t="shared" si="1729"/>
        <v>0.953369807626417-0.998912220947968i</v>
      </c>
      <c r="Q3323" t="str">
        <f t="shared" si="1730"/>
        <v>-0.953369807626417+18.3243189232078i</v>
      </c>
      <c r="R3323" t="str">
        <f t="shared" si="1731"/>
        <v>-0.0570653247355098-0.0490586009623879i</v>
      </c>
      <c r="S3323" t="str">
        <f t="shared" si="1732"/>
        <v>1.87619862366546i</v>
      </c>
      <c r="T3323" t="str">
        <f t="shared" si="1733"/>
        <v>0.0920436796045852-0.107065883727786i</v>
      </c>
      <c r="U3323" t="str">
        <f t="shared" si="1734"/>
        <v>0.00005-0.000102305707531045i</v>
      </c>
      <c r="V3323" t="str">
        <f t="shared" si="1735"/>
        <v>0.00002-0.0011458239243477i</v>
      </c>
      <c r="W3323" t="str">
        <f t="shared" si="1736"/>
        <v>0.0000421858251978407-0.0000954847413331954i</v>
      </c>
      <c r="X3323" t="str">
        <f t="shared" si="1737"/>
        <v>0.0000422413518641911-0.0000954236888209783i</v>
      </c>
      <c r="Y3323" t="str">
        <f t="shared" si="1738"/>
        <v>0.009+6.98187551333796i</v>
      </c>
      <c r="Z3323" t="str">
        <f t="shared" si="1739"/>
        <v>-0.00016391605582779-0.0000728150105532874i</v>
      </c>
      <c r="AA3323" t="str">
        <f t="shared" si="1740"/>
        <v>0.00222599549806478-1.71875649446508i</v>
      </c>
      <c r="AB3323" t="str">
        <f t="shared" si="1741"/>
        <v>0.307647100416302-0.357857365371142i</v>
      </c>
      <c r="AC3323" t="str">
        <f t="shared" si="1742"/>
        <v>0.944476001487764-0.050751031721344i</v>
      </c>
      <c r="AD3323" t="str">
        <f t="shared" si="1743"/>
        <v>0.34509644652567-0.360351522040239i</v>
      </c>
      <c r="AE3323" t="str">
        <f t="shared" si="1744"/>
        <v>-0.0000828058482749266+0.0000339391988087081i</v>
      </c>
      <c r="AF3323" t="str">
        <f t="shared" si="1745"/>
        <v>-6.36431950202138-0.108110441092955i</v>
      </c>
      <c r="AG3323" t="str">
        <f t="shared" si="1746"/>
        <v>0.997760710224908-0.00215005881636593i</v>
      </c>
      <c r="AH3323" t="str">
        <f t="shared" si="1747"/>
        <v>0.000532307745736877-0.000206365346928732i</v>
      </c>
      <c r="AI3323">
        <f t="shared" si="1748"/>
        <v>-64.868647470621468</v>
      </c>
      <c r="AJ3323">
        <f t="shared" si="1749"/>
        <v>-21.190341979351874</v>
      </c>
      <c r="AK3323"/>
      <c r="AL3323"/>
      <c r="AM3323"/>
      <c r="AN3323"/>
    </row>
    <row r="3324" spans="1:40" x14ac:dyDescent="0.35">
      <c r="A3324"/>
      <c r="B3324">
        <f t="shared" si="1750"/>
        <v>1390000</v>
      </c>
      <c r="C3324" s="237" t="str">
        <f t="shared" si="1718"/>
        <v>-1.66913646378939E-08+0.000743458428744558i</v>
      </c>
      <c r="D3324" s="208" t="str">
        <f t="shared" si="1719"/>
        <v>-2.51366133015292+0.00569984795370828i</v>
      </c>
      <c r="E3324" t="str">
        <f t="shared" si="1720"/>
        <v>20500</v>
      </c>
      <c r="F3324" t="str">
        <f t="shared" si="1721"/>
        <v>0.327868852459016</v>
      </c>
      <c r="G3324" t="str">
        <f t="shared" si="1716"/>
        <v>0.327868852459016</v>
      </c>
      <c r="H3324" t="str">
        <f t="shared" si="1722"/>
        <v>3.85066337654173+0.113732677294231i</v>
      </c>
      <c r="I3324" t="str">
        <f t="shared" si="1723"/>
        <v>5458.51723561227i</v>
      </c>
      <c r="J3324" t="str">
        <f t="shared" si="1717"/>
        <v>-40330.0675329741+1194.14889860042i</v>
      </c>
      <c r="K3324" t="str">
        <f t="shared" si="1724"/>
        <v>0.00400400566870741-0.135227540895983i</v>
      </c>
      <c r="L3324" t="str">
        <f t="shared" si="1725"/>
        <v>0.00083766380413732-0.0239831646096933i</v>
      </c>
      <c r="M3324" t="str">
        <f t="shared" si="1726"/>
        <v>0.00484166947284473-0.159210705505676i</v>
      </c>
      <c r="N3324" t="str">
        <f t="shared" si="1727"/>
        <v>-17.3378799972218i</v>
      </c>
      <c r="O3324" t="str">
        <f t="shared" si="1728"/>
        <v>0.0590859686743872+0.998252897970153i</v>
      </c>
      <c r="P3324" t="str">
        <f t="shared" si="1729"/>
        <v>0.940914031325613-0.998252897970153i</v>
      </c>
      <c r="Q3324" t="str">
        <f t="shared" si="1730"/>
        <v>-0.940914031325613+18.336132895192i</v>
      </c>
      <c r="R3324" t="str">
        <f t="shared" si="1731"/>
        <v>-0.0569251524377251-0.0483936477627889i</v>
      </c>
      <c r="S3324" t="str">
        <f t="shared" si="1732"/>
        <v>1.8775493786141i</v>
      </c>
      <c r="T3324" t="str">
        <f t="shared" si="1733"/>
        <v>0.0908614632858939-0.106879784586964i</v>
      </c>
      <c r="U3324" t="str">
        <f t="shared" si="1734"/>
        <v>0.00005-0.000102232106302605i</v>
      </c>
      <c r="V3324" t="str">
        <f t="shared" si="1735"/>
        <v>0.00002-0.00114499959058918i</v>
      </c>
      <c r="W3324" t="str">
        <f t="shared" si="1736"/>
        <v>0.0000421856991890548-0.0000954182924482804i</v>
      </c>
      <c r="X3324" t="str">
        <f t="shared" si="1737"/>
        <v>0.0000422411299275759-0.0000953572826745594i</v>
      </c>
      <c r="Y3324" t="str">
        <f t="shared" si="1738"/>
        <v>0.009+6.9869020615837i</v>
      </c>
      <c r="Z3324" t="str">
        <f t="shared" si="1739"/>
        <v>-0.000163684142049863-0.0000727619429201497i</v>
      </c>
      <c r="AA3324" t="str">
        <f t="shared" si="1740"/>
        <v>0.00222279364379676-1.71751994993318i</v>
      </c>
      <c r="AB3324" t="str">
        <f t="shared" si="1741"/>
        <v>0.303695656666197-0.357235346984764i</v>
      </c>
      <c r="AC3324" t="str">
        <f t="shared" si="1742"/>
        <v>0.944594702364907-0.050081215230952i</v>
      </c>
      <c r="AD3324" t="str">
        <f t="shared" si="1743"/>
        <v>0.340602629957597-0.360130702103192i</v>
      </c>
      <c r="AE3324" t="str">
        <f t="shared" si="1744"/>
        <v>-0.0000819550588547624+0.0000341647758801484i</v>
      </c>
      <c r="AF3324" t="str">
        <f t="shared" si="1745"/>
        <v>-6.36432470669465-0.108032829340523i</v>
      </c>
      <c r="AG3324" t="str">
        <f t="shared" si="1746"/>
        <v>0.997763656034573-0.00212056815563858i</v>
      </c>
      <c r="AH3324" t="str">
        <f t="shared" si="1747"/>
        <v>0.000526898779034665-0.000207929567607552i</v>
      </c>
      <c r="AI3324">
        <f t="shared" si="1748"/>
        <v>-64.936884429661106</v>
      </c>
      <c r="AJ3324">
        <f t="shared" si="1749"/>
        <v>-21.535632569330634</v>
      </c>
      <c r="AK3324"/>
      <c r="AL3324"/>
      <c r="AM3324"/>
      <c r="AN3324"/>
    </row>
    <row r="3325" spans="1:40" x14ac:dyDescent="0.35">
      <c r="A3325"/>
      <c r="B3325">
        <f t="shared" si="1750"/>
        <v>1391000</v>
      </c>
      <c r="C3325" s="237" t="str">
        <f t="shared" si="1718"/>
        <v>-1.66673741779976E-08+0.000742923951082448i</v>
      </c>
      <c r="D3325" s="208" t="str">
        <f t="shared" si="1719"/>
        <v>-2.51366132996899+0.0056957502916321i</v>
      </c>
      <c r="E3325" t="str">
        <f t="shared" si="1720"/>
        <v>20500</v>
      </c>
      <c r="F3325" t="str">
        <f t="shared" si="1721"/>
        <v>0.327868852459016</v>
      </c>
      <c r="G3325" t="str">
        <f t="shared" si="1716"/>
        <v>0.327868852459016</v>
      </c>
      <c r="H3325" t="str">
        <f t="shared" si="1722"/>
        <v>3.85066857019303+0.113651079114861i</v>
      </c>
      <c r="I3325" t="str">
        <f t="shared" si="1723"/>
        <v>5462.44422642925i</v>
      </c>
      <c r="J3325" t="str">
        <f t="shared" si="1717"/>
        <v>-40388.1187201845+1195.00799852747i</v>
      </c>
      <c r="K3325" t="str">
        <f t="shared" si="1724"/>
        <v>0.00399825546965653-0.135130490156634i</v>
      </c>
      <c r="L3325" t="str">
        <f t="shared" si="1725"/>
        <v>0.000836461296721151-0.023965964908488i</v>
      </c>
      <c r="M3325" t="str">
        <f t="shared" si="1726"/>
        <v>0.00483471676637768-0.159096455065122i</v>
      </c>
      <c r="N3325" t="str">
        <f t="shared" si="1727"/>
        <v>-17.3503532921838i</v>
      </c>
      <c r="O3325" t="str">
        <f t="shared" si="1728"/>
        <v>0.0715325523169606+0.997438265738297i</v>
      </c>
      <c r="P3325" t="str">
        <f t="shared" si="1729"/>
        <v>0.928467447683039-0.997438265738297i</v>
      </c>
      <c r="Q3325" t="str">
        <f t="shared" si="1730"/>
        <v>-0.928467447683039+18.3477915579221i</v>
      </c>
      <c r="R3325" t="str">
        <f t="shared" si="1731"/>
        <v>-0.0567781987561319-0.0477305803063675i</v>
      </c>
      <c r="S3325" t="str">
        <f t="shared" si="1732"/>
        <v>1.87890013356275i</v>
      </c>
      <c r="T3325" t="str">
        <f t="shared" si="1733"/>
        <v>0.0896809937126615-0.106680565226349i</v>
      </c>
      <c r="U3325" t="str">
        <f t="shared" si="1734"/>
        <v>0.00005-0.00010215861089908i</v>
      </c>
      <c r="V3325" t="str">
        <f t="shared" si="1735"/>
        <v>0.00002-0.0011441764420697i</v>
      </c>
      <c r="W3325" t="str">
        <f t="shared" si="1736"/>
        <v>0.0000421855730907221-0.0000953519406989024i</v>
      </c>
      <c r="X3325" t="str">
        <f t="shared" si="1737"/>
        <v>0.0000422409081085064-0.0000952909736011993i</v>
      </c>
      <c r="Y3325" t="str">
        <f t="shared" si="1738"/>
        <v>0.009+6.99192860982944i</v>
      </c>
      <c r="Z3325" t="str">
        <f t="shared" si="1739"/>
        <v>-0.000163452728237702-0.0000727089524398274i</v>
      </c>
      <c r="AA3325" t="str">
        <f t="shared" si="1740"/>
        <v>0.00221959869285459-1.71628518338558i</v>
      </c>
      <c r="AB3325" t="str">
        <f t="shared" si="1741"/>
        <v>0.299750051243916-0.356569475532175i</v>
      </c>
      <c r="AC3325" t="str">
        <f t="shared" si="1742"/>
        <v>0.944720267056873-0.0494130829802296i</v>
      </c>
      <c r="AD3325" t="str">
        <f t="shared" si="1743"/>
        <v>0.336111701062641-0.359853781073244i</v>
      </c>
      <c r="AE3325" t="str">
        <f t="shared" si="1744"/>
        <v>-0.0000811029659846502+0.0000343807525960415i</v>
      </c>
      <c r="AF3325" t="str">
        <f t="shared" si="1745"/>
        <v>-6.36432990016202-0.107955328823229i</v>
      </c>
      <c r="AG3325" t="str">
        <f t="shared" si="1746"/>
        <v>0.997766946240033-0.00209113739379189i</v>
      </c>
      <c r="AH3325" t="str">
        <f t="shared" si="1747"/>
        <v>0.000521480061252977-0.000209432141149697i</v>
      </c>
      <c r="AI3325">
        <f t="shared" si="1748"/>
        <v>-65.005833690877409</v>
      </c>
      <c r="AJ3325">
        <f t="shared" si="1749"/>
        <v>-21.88093840052316</v>
      </c>
      <c r="AK3325"/>
      <c r="AL3325"/>
      <c r="AM3325"/>
      <c r="AN3325"/>
    </row>
    <row r="3326" spans="1:40" x14ac:dyDescent="0.35">
      <c r="A3326"/>
      <c r="B3326">
        <f t="shared" si="1750"/>
        <v>1392000</v>
      </c>
      <c r="C3326" s="237" t="str">
        <f t="shared" si="1718"/>
        <v>-1.66434354031048E-08+0.000742390241348012i</v>
      </c>
      <c r="D3326" s="208" t="str">
        <f t="shared" si="1719"/>
        <v>-2.51366132978546+0.00569165851700143i</v>
      </c>
      <c r="E3326" t="str">
        <f t="shared" si="1720"/>
        <v>20500</v>
      </c>
      <c r="F3326" t="str">
        <f t="shared" si="1721"/>
        <v>0.327868852459016</v>
      </c>
      <c r="G3326" t="str">
        <f t="shared" si="1716"/>
        <v>0.327868852459016</v>
      </c>
      <c r="H3326" t="str">
        <f t="shared" si="1722"/>
        <v>3.85067375267017+0.113569597819365i</v>
      </c>
      <c r="I3326" t="str">
        <f t="shared" si="1723"/>
        <v>5466.37121724624i</v>
      </c>
      <c r="J3326" t="str">
        <f t="shared" si="1717"/>
        <v>-40446.2116558215+1195.86709845453i</v>
      </c>
      <c r="K3326" t="str">
        <f t="shared" si="1724"/>
        <v>0.00399251764520823-0.135033578502481i</v>
      </c>
      <c r="L3326" t="str">
        <f t="shared" si="1725"/>
        <v>0.000835261375786633-0.0239487898292884i</v>
      </c>
      <c r="M3326" t="str">
        <f t="shared" si="1726"/>
        <v>0.00482777902099486-0.158982368331769i</v>
      </c>
      <c r="N3326" t="str">
        <f t="shared" si="1727"/>
        <v>-17.3628265871459i</v>
      </c>
      <c r="O3326" t="str">
        <f t="shared" si="1728"/>
        <v>0.0839680068486007+0.996468450993745i</v>
      </c>
      <c r="P3326" t="str">
        <f t="shared" si="1729"/>
        <v>0.916031993151399-0.996468450993745i</v>
      </c>
      <c r="Q3326" t="str">
        <f t="shared" si="1730"/>
        <v>-0.916031993151399+18.3592950381396i</v>
      </c>
      <c r="R3326" t="str">
        <f t="shared" si="1731"/>
        <v>-0.0566244827313031-0.0470694628295186i</v>
      </c>
      <c r="S3326" t="str">
        <f t="shared" si="1732"/>
        <v>1.88025088851139i</v>
      </c>
      <c r="T3326" t="str">
        <f t="shared" si="1733"/>
        <v>0.0885023993069562-0.106468233967031i</v>
      </c>
      <c r="U3326" t="str">
        <f t="shared" si="1734"/>
        <v>0.00005-0.0001020852210924i</v>
      </c>
      <c r="V3326" t="str">
        <f t="shared" si="1735"/>
        <v>0.00002-0.00114335447623488i</v>
      </c>
      <c r="W3326" t="str">
        <f t="shared" si="1736"/>
        <v>0.0000421854469028446-0.0000952856858756743i</v>
      </c>
      <c r="X3326" t="str">
        <f t="shared" si="1737"/>
        <v>0.0000422406864063901-0.0000952247613916467i</v>
      </c>
      <c r="Y3326" t="str">
        <f t="shared" si="1738"/>
        <v>0.009+6.99695515807519i</v>
      </c>
      <c r="Z3326" t="str">
        <f t="shared" si="1739"/>
        <v>-0.000163221812955091-0.0000726560389431613i</v>
      </c>
      <c r="AA3326" t="str">
        <f t="shared" si="1740"/>
        <v>0.00221641062540717-1.71505219099024i</v>
      </c>
      <c r="AB3326" t="str">
        <f t="shared" si="1741"/>
        <v>0.295810713387804-0.355859778825812i</v>
      </c>
      <c r="AC3326" t="str">
        <f t="shared" si="1742"/>
        <v>0.944852678324532-0.0487467001669343i</v>
      </c>
      <c r="AD3326" t="str">
        <f t="shared" si="1743"/>
        <v>0.331624361073076-0.359520794427865i</v>
      </c>
      <c r="AE3326" t="str">
        <f t="shared" si="1744"/>
        <v>-0.0000802496862752484+0.0000345871233689443i</v>
      </c>
      <c r="AF3326" t="str">
        <f t="shared" si="1745"/>
        <v>-6.36433508245563-0.107877939302364i</v>
      </c>
      <c r="AG3326" t="str">
        <f t="shared" si="1746"/>
        <v>0.997770579884234-0.00206177075656565i</v>
      </c>
      <c r="AH3326" t="str">
        <f t="shared" si="1747"/>
        <v>0.000516052350619519-0.000210873014768792i</v>
      </c>
      <c r="AI3326">
        <f t="shared" si="1748"/>
        <v>-65.07550491424135</v>
      </c>
      <c r="AJ3326">
        <f t="shared" si="1749"/>
        <v>-22.2262591594735</v>
      </c>
      <c r="AK3326"/>
      <c r="AL3326"/>
      <c r="AM3326"/>
      <c r="AN3326"/>
    </row>
    <row r="3327" spans="1:40" x14ac:dyDescent="0.35">
      <c r="A3327"/>
      <c r="B3327">
        <f t="shared" si="1750"/>
        <v>1393000</v>
      </c>
      <c r="C3327" s="237" t="str">
        <f t="shared" si="1718"/>
        <v>-1.6619548164855E-08+0.000741857297887421i</v>
      </c>
      <c r="D3327" s="208" t="str">
        <f t="shared" si="1719"/>
        <v>-2.51366132960232+0.0056875726171369i</v>
      </c>
      <c r="E3327" t="str">
        <f t="shared" si="1720"/>
        <v>20500</v>
      </c>
      <c r="F3327" t="str">
        <f t="shared" si="1721"/>
        <v>0.327868852459016</v>
      </c>
      <c r="G3327" t="str">
        <f t="shared" si="1716"/>
        <v>0.327868852459016</v>
      </c>
      <c r="H3327" t="str">
        <f t="shared" si="1722"/>
        <v>3.85067892400518+0.113488233157034i</v>
      </c>
      <c r="I3327" t="str">
        <f t="shared" si="1723"/>
        <v>5470.29820806323i</v>
      </c>
      <c r="J3327" t="str">
        <f t="shared" si="1717"/>
        <v>-40504.3463398852+1196.72619838158i</v>
      </c>
      <c r="K3327" t="str">
        <f t="shared" si="1724"/>
        <v>0.00398679215989023-0.134936805635004i</v>
      </c>
      <c r="L3327" t="str">
        <f t="shared" si="1725"/>
        <v>0.00083406403392438-0.0239316393193263i</v>
      </c>
      <c r="M3327" t="str">
        <f t="shared" si="1726"/>
        <v>0.00482085619381461-0.15886844495433i</v>
      </c>
      <c r="N3327" t="str">
        <f t="shared" si="1727"/>
        <v>-17.3752998821079i</v>
      </c>
      <c r="O3327" t="str">
        <f t="shared" si="1728"/>
        <v>0.0963903975477864+0.995343604621329i</v>
      </c>
      <c r="P3327" t="str">
        <f t="shared" si="1729"/>
        <v>0.903609602452214-0.995343604621329i</v>
      </c>
      <c r="Q3327" t="str">
        <f t="shared" si="1730"/>
        <v>-0.903609602452214+18.3706434867292i</v>
      </c>
      <c r="R3327" t="str">
        <f t="shared" si="1731"/>
        <v>-0.0564640238031109-0.0464103594937507i</v>
      </c>
      <c r="S3327" t="str">
        <f t="shared" si="1732"/>
        <v>1.88160164346004i</v>
      </c>
      <c r="T3327" t="str">
        <f t="shared" si="1733"/>
        <v>0.0873258086970126-0.1062427999843i</v>
      </c>
      <c r="U3327" t="str">
        <f t="shared" si="1734"/>
        <v>0.00005-0.000102011936655148i</v>
      </c>
      <c r="V3327" t="str">
        <f t="shared" si="1735"/>
        <v>0.00002-0.00114253369053766i</v>
      </c>
      <c r="W3327" t="str">
        <f t="shared" si="1736"/>
        <v>0.000042185320625425-0.0000952195277698087i</v>
      </c>
      <c r="X3327" t="str">
        <f t="shared" si="1737"/>
        <v>0.0000422404648206373-0.0000951586458372486i</v>
      </c>
      <c r="Y3327" t="str">
        <f t="shared" si="1738"/>
        <v>0.009+7.00198170632093i</v>
      </c>
      <c r="Z3327" t="str">
        <f t="shared" si="1739"/>
        <v>-0.000162991394770964-0.0000726032022614904i</v>
      </c>
      <c r="AA3327" t="str">
        <f t="shared" si="1740"/>
        <v>0.00221322942169458-1.71382096892613i</v>
      </c>
      <c r="AB3327" t="str">
        <f t="shared" si="1741"/>
        <v>0.291878073025302-0.355106287533195i</v>
      </c>
      <c r="AC3327" t="str">
        <f t="shared" si="1742"/>
        <v>0.944991918522279-0.048082131923513i</v>
      </c>
      <c r="AD3327" t="str">
        <f t="shared" si="1743"/>
        <v>0.327141310840131-0.359131786437333i</v>
      </c>
      <c r="AE3327" t="str">
        <f t="shared" si="1744"/>
        <v>-0.0000793953362702747+0.000034783884018994i</v>
      </c>
      <c r="AF3327" t="str">
        <f t="shared" si="1745"/>
        <v>-6.3643402536075-0.107800660539897i</v>
      </c>
      <c r="AG3327" t="str">
        <f t="shared" si="1746"/>
        <v>0.997774555958303-0.00203247245526802i</v>
      </c>
      <c r="AH3327" t="str">
        <f t="shared" si="1747"/>
        <v>0.000510616405121735-0.000212252145038069i</v>
      </c>
      <c r="AI3327">
        <f t="shared" si="1748"/>
        <v>-65.145908011740914</v>
      </c>
      <c r="AJ3327">
        <f t="shared" si="1749"/>
        <v>-22.571594531422384</v>
      </c>
      <c r="AK3327"/>
      <c r="AL3327"/>
      <c r="AM3327"/>
      <c r="AN3327"/>
    </row>
    <row r="3328" spans="1:40" x14ac:dyDescent="0.35">
      <c r="A3328"/>
      <c r="B3328">
        <f t="shared" si="1750"/>
        <v>1394000</v>
      </c>
      <c r="C3328" s="237" t="str">
        <f t="shared" si="1718"/>
        <v>-1.65957123154203E-08+0.000741325119051593i</v>
      </c>
      <c r="D3328" s="208" t="str">
        <f t="shared" si="1719"/>
        <v>-2.51366132941958+0.00568349257939555i</v>
      </c>
      <c r="E3328" t="str">
        <f t="shared" si="1720"/>
        <v>20500</v>
      </c>
      <c r="F3328" t="str">
        <f t="shared" si="1721"/>
        <v>0.327868852459016</v>
      </c>
      <c r="G3328" t="str">
        <f t="shared" si="1716"/>
        <v>0.327868852459016</v>
      </c>
      <c r="H3328" t="str">
        <f t="shared" si="1722"/>
        <v>3.85068408422996+0.113406984877879i</v>
      </c>
      <c r="I3328" t="str">
        <f t="shared" si="1723"/>
        <v>5474.22519888021i</v>
      </c>
      <c r="J3328" t="str">
        <f t="shared" si="1717"/>
        <v>-40562.5227723754+1197.58529830862i</v>
      </c>
      <c r="K3328" t="str">
        <f t="shared" si="1724"/>
        <v>0.00398107897835739-0.134840171256538i</v>
      </c>
      <c r="L3328" t="str">
        <f t="shared" si="1725"/>
        <v>0.000832869263751491-0.0239145133259836i</v>
      </c>
      <c r="M3328" t="str">
        <f t="shared" si="1726"/>
        <v>0.00481394824210888-0.158754684582522i</v>
      </c>
      <c r="N3328" t="str">
        <f t="shared" si="1727"/>
        <v>-17.3877731770699i</v>
      </c>
      <c r="O3328" t="str">
        <f t="shared" si="1728"/>
        <v>0.10879779172578+0.994063901625843i</v>
      </c>
      <c r="P3328" t="str">
        <f t="shared" si="1729"/>
        <v>0.89120220827422-0.994063901625843i</v>
      </c>
      <c r="Q3328" t="str">
        <f t="shared" si="1730"/>
        <v>-0.89120220827422+18.3818370786957i</v>
      </c>
      <c r="R3328" t="str">
        <f t="shared" si="1731"/>
        <v>-0.056296841813916-0.04575333438819i</v>
      </c>
      <c r="S3328" t="str">
        <f t="shared" si="1732"/>
        <v>1.88295239840868i</v>
      </c>
      <c r="T3328" t="str">
        <f t="shared" si="1733"/>
        <v>0.0861513507214367-0.106004273316347i</v>
      </c>
      <c r="U3328" t="str">
        <f t="shared" si="1734"/>
        <v>0.00005-0.00010193875736056i</v>
      </c>
      <c r="V3328" t="str">
        <f t="shared" si="1735"/>
        <v>0.00002-0.00114171408243827i</v>
      </c>
      <c r="W3328" t="str">
        <f t="shared" si="1736"/>
        <v>0.0000421851942584659-0.0000951534661731192i</v>
      </c>
      <c r="X3328" t="str">
        <f t="shared" si="1737"/>
        <v>0.0000422402433506599-0.0000950926267299529i</v>
      </c>
      <c r="Y3328" t="str">
        <f t="shared" si="1738"/>
        <v>0.009+7.00700825456667i</v>
      </c>
      <c r="Z3328" t="str">
        <f t="shared" si="1739"/>
        <v>-0.000162761472259392-0.0000725504422266461i</v>
      </c>
      <c r="AA3328" t="str">
        <f t="shared" si="1740"/>
        <v>0.00221005506202773-1.71259151338317i</v>
      </c>
      <c r="AB3328" t="str">
        <f t="shared" si="1741"/>
        <v>0.287952560786994-0.354309035206007i</v>
      </c>
      <c r="AC3328" t="str">
        <f t="shared" si="1742"/>
        <v>0.945137969594944-0.047419443319662i</v>
      </c>
      <c r="AD3328" t="str">
        <f t="shared" si="1743"/>
        <v>0.322663250722727-0.358686810162024i</v>
      </c>
      <c r="AE3328" t="str">
        <f t="shared" si="1744"/>
        <v>-0.0000785400324297524+0.0000349710317717752i</v>
      </c>
      <c r="AF3328" t="str">
        <f t="shared" si="1745"/>
        <v>-6.36434541364954-0.107723492298483i</v>
      </c>
      <c r="AG3328" t="str">
        <f t="shared" si="1746"/>
        <v>0.997778873401747-0.00200324668613723i</v>
      </c>
      <c r="AH3328" t="str">
        <f t="shared" si="1747"/>
        <v>0.000505172982390709-0.000213569497878133i</v>
      </c>
      <c r="AI3328">
        <f t="shared" si="1748"/>
        <v>-65.21705315584822</v>
      </c>
      <c r="AJ3328">
        <f t="shared" si="1749"/>
        <v>-22.916944200382535</v>
      </c>
      <c r="AK3328"/>
      <c r="AL3328"/>
      <c r="AM3328"/>
      <c r="AN3328"/>
    </row>
    <row r="3329" spans="1:40" x14ac:dyDescent="0.35">
      <c r="A3329"/>
      <c r="B3329">
        <f t="shared" si="1750"/>
        <v>1395000</v>
      </c>
      <c r="C3329" s="237" t="str">
        <f t="shared" si="1718"/>
        <v>-1.65719277075018E-08+0.000740793703196175i</v>
      </c>
      <c r="D3329" s="208" t="str">
        <f t="shared" si="1719"/>
        <v>-2.51366132923724+0.00567941839117068i</v>
      </c>
      <c r="E3329" t="str">
        <f t="shared" si="1720"/>
        <v>20500</v>
      </c>
      <c r="F3329" t="str">
        <f t="shared" si="1721"/>
        <v>0.327868852459016</v>
      </c>
      <c r="G3329" t="str">
        <f t="shared" si="1716"/>
        <v>0.327868852459016</v>
      </c>
      <c r="H3329" t="str">
        <f t="shared" si="1722"/>
        <v>3.85068923337632+0.113325852732619i</v>
      </c>
      <c r="I3329" t="str">
        <f t="shared" si="1723"/>
        <v>5478.1521896972i</v>
      </c>
      <c r="J3329" t="str">
        <f t="shared" si="1717"/>
        <v>-40620.7409532923+1198.44439823568i</v>
      </c>
      <c r="K3329" t="str">
        <f t="shared" si="1724"/>
        <v>0.00397537806539102-0.134743675070266i</v>
      </c>
      <c r="L3329" t="str">
        <f t="shared" si="1725"/>
        <v>0.000831677057911472-0.0238974117967926i</v>
      </c>
      <c r="M3329" t="str">
        <f t="shared" si="1726"/>
        <v>0.00480705512330249-0.158641086867059i</v>
      </c>
      <c r="N3329" t="str">
        <f t="shared" si="1727"/>
        <v>-17.400246472032i</v>
      </c>
      <c r="O3329" t="str">
        <f t="shared" si="1728"/>
        <v>0.121188259027016+0.992629541104838i</v>
      </c>
      <c r="P3329" t="str">
        <f t="shared" si="1729"/>
        <v>0.878811740972984-0.992629541104838i</v>
      </c>
      <c r="Q3329" t="str">
        <f t="shared" si="1730"/>
        <v>-0.878811740972984+18.3928760131368i</v>
      </c>
      <c r="R3329" t="str">
        <f t="shared" si="1731"/>
        <v>-0.0561229570119212-0.0450984515320136i</v>
      </c>
      <c r="S3329" t="str">
        <f t="shared" si="1732"/>
        <v>1.88430315335732i</v>
      </c>
      <c r="T3329" t="str">
        <f t="shared" si="1733"/>
        <v>0.0849791544333055-0.1057526648733i</v>
      </c>
      <c r="U3329" t="str">
        <f t="shared" si="1734"/>
        <v>0.00005-0.000101865682982524i</v>
      </c>
      <c r="V3329" t="str">
        <f t="shared" si="1735"/>
        <v>0.00002-0.00114089564940427i</v>
      </c>
      <c r="W3329" t="str">
        <f t="shared" si="1736"/>
        <v>0.0000421850678019696-0.0000950875008780165i</v>
      </c>
      <c r="X3329" t="str">
        <f t="shared" si="1737"/>
        <v>0.0000422400219958718-0.0000950267038623042i</v>
      </c>
      <c r="Y3329" t="str">
        <f t="shared" si="1738"/>
        <v>0.009+7.01203480281242i</v>
      </c>
      <c r="Z3329" t="str">
        <f t="shared" si="1739"/>
        <v>-0.000162532043999552-0.0000724977586709525i</v>
      </c>
      <c r="AA3329" t="str">
        <f t="shared" si="1740"/>
        <v>0.00220688752678811-1.71136382056221i</v>
      </c>
      <c r="AB3329" t="str">
        <f t="shared" si="1741"/>
        <v>0.284034608020313-0.353468058310296i</v>
      </c>
      <c r="AC3329" t="str">
        <f t="shared" si="1742"/>
        <v>0.945290813074545-0.0467586993648258i</v>
      </c>
      <c r="AD3329" t="str">
        <f t="shared" si="1743"/>
        <v>0.318190880476546-0.3581859274483i</v>
      </c>
      <c r="AE3329" t="str">
        <f t="shared" si="1744"/>
        <v>-0.0000776838911133485+0.0000351485652559612i</v>
      </c>
      <c r="AF3329" t="str">
        <f t="shared" si="1745"/>
        <v>-6.36435056261356-0.107646434341448i</v>
      </c>
      <c r="AG3329" t="str">
        <f t="shared" si="1746"/>
        <v>0.997783531102661-0.00197409762970815i</v>
      </c>
      <c r="AH3329" t="str">
        <f t="shared" si="1747"/>
        <v>0.000499722839585634-0.000214825048543043i</v>
      </c>
      <c r="AI3329">
        <f t="shared" si="1748"/>
        <v>-65.288950788347307</v>
      </c>
      <c r="AJ3329">
        <f t="shared" si="1749"/>
        <v>-23.262307849182335</v>
      </c>
      <c r="AK3329"/>
      <c r="AL3329"/>
      <c r="AM3329"/>
      <c r="AN3329"/>
    </row>
    <row r="3330" spans="1:40" x14ac:dyDescent="0.35">
      <c r="A3330"/>
      <c r="B3330">
        <f t="shared" si="1750"/>
        <v>1396000</v>
      </c>
      <c r="C3330" s="237" t="str">
        <f t="shared" si="1718"/>
        <v>-1.65481941943284E-08+0.000740263048681521i</v>
      </c>
      <c r="D3330" s="208" t="str">
        <f t="shared" si="1719"/>
        <v>-2.51366132905528+0.00567535003989166i</v>
      </c>
      <c r="E3330" t="str">
        <f t="shared" si="1720"/>
        <v>20500</v>
      </c>
      <c r="F3330" t="str">
        <f t="shared" si="1721"/>
        <v>0.327868852459016</v>
      </c>
      <c r="G3330" t="str">
        <f t="shared" si="1716"/>
        <v>0.327868852459016</v>
      </c>
      <c r="H3330" t="str">
        <f t="shared" si="1722"/>
        <v>3.85069437147592+0.113244836472686i</v>
      </c>
      <c r="I3330" t="str">
        <f t="shared" si="1723"/>
        <v>5482.07918051419i</v>
      </c>
      <c r="J3330" t="str">
        <f t="shared" si="1717"/>
        <v>-40679.0008826357+1199.30349816273i</v>
      </c>
      <c r="K3330" t="str">
        <f t="shared" si="1724"/>
        <v>0.00396968938589819-0.134647316780219i</v>
      </c>
      <c r="L3330" t="str">
        <f t="shared" si="1725"/>
        <v>0.000830487409074102-0.0238803346794348i</v>
      </c>
      <c r="M3330" t="str">
        <f t="shared" si="1726"/>
        <v>0.00480017679497229-0.158527651459654i</v>
      </c>
      <c r="N3330" t="str">
        <f t="shared" si="1727"/>
        <v>-17.412719766994i</v>
      </c>
      <c r="O3330" t="str">
        <f t="shared" si="1728"/>
        <v>0.133559871729142+0.99104074621768i</v>
      </c>
      <c r="P3330" t="str">
        <f t="shared" si="1729"/>
        <v>0.866440128270858-0.99104074621768i</v>
      </c>
      <c r="Q3330" t="str">
        <f t="shared" si="1730"/>
        <v>-0.866440128270858+18.4037605132117i</v>
      </c>
      <c r="R3330" t="str">
        <f t="shared" si="1731"/>
        <v>-0.0559423900546797-0.0444457748767649i</v>
      </c>
      <c r="S3330" t="str">
        <f t="shared" si="1732"/>
        <v>1.88565390830597i</v>
      </c>
      <c r="T3330" t="str">
        <f t="shared" si="1733"/>
        <v>0.083809349104059-0.105487986446584i</v>
      </c>
      <c r="U3330" t="str">
        <f t="shared" si="1734"/>
        <v>0.0000499999999999999-0.000101792713295574i</v>
      </c>
      <c r="V3330" t="str">
        <f t="shared" si="1735"/>
        <v>0.00002-0.00114007838891043i</v>
      </c>
      <c r="W3330" t="str">
        <f t="shared" si="1736"/>
        <v>0.0000421849412559384-0.0000950216316775042i</v>
      </c>
      <c r="X3330" t="str">
        <f t="shared" si="1737"/>
        <v>0.0000422398007556894-0.0000949608770274397i</v>
      </c>
      <c r="Y3330" t="str">
        <f t="shared" si="1738"/>
        <v>0.009+7.01706135105816i</v>
      </c>
      <c r="Z3330" t="str">
        <f t="shared" si="1739"/>
        <v>-0.00016230310857571-0.0000724451514272252i</v>
      </c>
      <c r="AA3330" t="str">
        <f t="shared" si="1740"/>
        <v>0.00220372679642744-1.710137886675i</v>
      </c>
      <c r="AB3330" t="str">
        <f t="shared" si="1741"/>
        <v>0.280124646802549-0.35258339625776i</v>
      </c>
      <c r="AC3330" t="str">
        <f t="shared" si="1742"/>
        <v>0.94545043007687-0.0460999650105822i</v>
      </c>
      <c r="AD3330" t="str">
        <f t="shared" si="1743"/>
        <v>0.313724899143095-0.357629208923014i</v>
      </c>
      <c r="AE3330" t="str">
        <f t="shared" si="1744"/>
        <v>-0.0000768270285637517+0.0000353164845007644i</v>
      </c>
      <c r="AF3330" t="str">
        <f t="shared" si="1745"/>
        <v>-6.3643557005312-0.107569486432794i</v>
      </c>
      <c r="AG3330" t="str">
        <f t="shared" si="1746"/>
        <v>0.99778852789795-0.00194502945018142i</v>
      </c>
      <c r="AH3330" t="str">
        <f t="shared" si="1747"/>
        <v>0.000494266733278576-0.000216018781604967i</v>
      </c>
      <c r="AI3330">
        <f t="shared" si="1748"/>
        <v>-65.361611629543916</v>
      </c>
      <c r="AJ3330">
        <f t="shared" si="1749"/>
        <v>-23.607685159512368</v>
      </c>
      <c r="AK3330"/>
      <c r="AL3330"/>
      <c r="AM3330"/>
      <c r="AN3330"/>
    </row>
    <row r="3331" spans="1:40" x14ac:dyDescent="0.35">
      <c r="A3331"/>
      <c r="B3331">
        <f t="shared" si="1750"/>
        <v>1397000</v>
      </c>
      <c r="C3331" s="237" t="str">
        <f t="shared" si="1718"/>
        <v>-1.6524511629654E-08+0.000739733153872687i</v>
      </c>
      <c r="D3331" s="208" t="str">
        <f t="shared" si="1719"/>
        <v>-2.51366132887372+0.00567128751302394i</v>
      </c>
      <c r="E3331" t="str">
        <f t="shared" si="1720"/>
        <v>20500</v>
      </c>
      <c r="F3331" t="str">
        <f t="shared" si="1721"/>
        <v>0.327868852459016</v>
      </c>
      <c r="G3331" t="str">
        <f t="shared" si="1716"/>
        <v>0.327868852459016</v>
      </c>
      <c r="H3331" t="str">
        <f t="shared" si="1722"/>
        <v>3.85069949856033+0.11316393585022i</v>
      </c>
      <c r="I3331" t="str">
        <f t="shared" si="1723"/>
        <v>5486.00617133118i</v>
      </c>
      <c r="J3331" t="str">
        <f t="shared" si="1717"/>
        <v>-40737.3025604058+1200.16259808978i</v>
      </c>
      <c r="K3331" t="str">
        <f t="shared" si="1724"/>
        <v>0.00396401290491138-0.134551096091271i</v>
      </c>
      <c r="L3331" t="str">
        <f t="shared" si="1725"/>
        <v>0.000829300309935308-0.0238632819217405i</v>
      </c>
      <c r="M3331" t="str">
        <f t="shared" si="1726"/>
        <v>0.00479331321484669-0.158414378013012i</v>
      </c>
      <c r="N3331" t="str">
        <f t="shared" si="1727"/>
        <v>-17.425193061956i</v>
      </c>
      <c r="O3331" t="str">
        <f t="shared" si="1728"/>
        <v>0.145910705043505+0.989297764150767i</v>
      </c>
      <c r="P3331" t="str">
        <f t="shared" si="1729"/>
        <v>0.854089294956495-0.989297764150767i</v>
      </c>
      <c r="Q3331" t="str">
        <f t="shared" si="1730"/>
        <v>-0.854089294956495+18.4144908261068i</v>
      </c>
      <c r="R3331" t="str">
        <f t="shared" si="1731"/>
        <v>-0.0557551620127419-0.0437953683085003i</v>
      </c>
      <c r="S3331" t="str">
        <f t="shared" si="1732"/>
        <v>1.88700466325461i</v>
      </c>
      <c r="T3331" t="str">
        <f t="shared" si="1733"/>
        <v>0.0826420642270932-0.10521025071856i</v>
      </c>
      <c r="U3331" t="str">
        <f t="shared" si="1734"/>
        <v>0.0000499999999999999-0.00010171984807489i</v>
      </c>
      <c r="V3331" t="str">
        <f t="shared" si="1735"/>
        <v>0.00002-0.00113926229843876i</v>
      </c>
      <c r="W3331" t="str">
        <f t="shared" si="1736"/>
        <v>0.0000421848146203748-0.00009495585836518i</v>
      </c>
      <c r="X3331" t="str">
        <f t="shared" si="1737"/>
        <v>0.0000422395796295311-0.0000948951460190905i</v>
      </c>
      <c r="Y3331" t="str">
        <f t="shared" si="1738"/>
        <v>0.009+7.02208789930391i</v>
      </c>
      <c r="Z3331" t="str">
        <f t="shared" si="1739"/>
        <v>-0.000162074664577192-0.0000723926203287682i</v>
      </c>
      <c r="AA3331" t="str">
        <f t="shared" si="1740"/>
        <v>0.00220057285146738-1.70891370794411i</v>
      </c>
      <c r="AB3331" t="str">
        <f t="shared" si="1741"/>
        <v>0.276223109952859-0.351655091437965i</v>
      </c>
      <c r="AC3331" t="str">
        <f t="shared" si="1742"/>
        <v>0.945616801297929-0.0454433051528597i</v>
      </c>
      <c r="AD3331" t="str">
        <f t="shared" si="1743"/>
        <v>0.309266004938448-0.357016733986493i</v>
      </c>
      <c r="AE3331" t="str">
        <f t="shared" si="1744"/>
        <v>-0.000075969560890028+0.0000354747909332013i</v>
      </c>
      <c r="AF3331" t="str">
        <f t="shared" si="1745"/>
        <v>-6.36436082743405-0.107492648337196i</v>
      </c>
      <c r="AG3331" t="str">
        <f t="shared" si="1746"/>
        <v>0.997793862573552-0.00191604629479337i</v>
      </c>
      <c r="AH3331" t="str">
        <f t="shared" si="1747"/>
        <v>0.000488805419339115-0.000217150690937453i</v>
      </c>
      <c r="AI3331">
        <f t="shared" si="1748"/>
        <v>-65.435046687883585</v>
      </c>
      <c r="AJ3331">
        <f t="shared" si="1749"/>
        <v>-23.953075811997454</v>
      </c>
      <c r="AK3331"/>
      <c r="AL3331"/>
      <c r="AM3331"/>
      <c r="AN3331"/>
    </row>
    <row r="3332" spans="1:40" x14ac:dyDescent="0.35">
      <c r="A3332"/>
      <c r="B3332">
        <f t="shared" si="1750"/>
        <v>1398000</v>
      </c>
      <c r="C3332" s="237" t="str">
        <f t="shared" si="1718"/>
        <v>-1.65008798677553E-08+0.0007392040171394i</v>
      </c>
      <c r="D3332" s="208" t="str">
        <f t="shared" si="1719"/>
        <v>-2.51366132869254+0.00566723079806873i</v>
      </c>
      <c r="E3332" t="str">
        <f t="shared" si="1720"/>
        <v>20500</v>
      </c>
      <c r="F3332" t="str">
        <f t="shared" si="1721"/>
        <v>0.327868852459016</v>
      </c>
      <c r="G3332" t="str">
        <f t="shared" si="1716"/>
        <v>0.327868852459016</v>
      </c>
      <c r="H3332" t="str">
        <f t="shared" si="1722"/>
        <v>3.850704614661+0.113083150618067i</v>
      </c>
      <c r="I3332" t="str">
        <f t="shared" si="1723"/>
        <v>5489.93316214816i</v>
      </c>
      <c r="J3332" t="str">
        <f t="shared" si="1717"/>
        <v>-40795.6459866025+1201.02169801683i</v>
      </c>
      <c r="K3332" t="str">
        <f t="shared" si="1724"/>
        <v>0.0039583485875879-0.134455012709138i</v>
      </c>
      <c r="L3332" t="str">
        <f t="shared" si="1725"/>
        <v>0.000828115753217089-0.0238462534716886i</v>
      </c>
      <c r="M3332" t="str">
        <f t="shared" si="1726"/>
        <v>0.00478646434080499-0.158301266180827i</v>
      </c>
      <c r="N3332" t="str">
        <f t="shared" si="1727"/>
        <v>-17.437666356918i</v>
      </c>
      <c r="O3332" t="str">
        <f t="shared" si="1728"/>
        <v>0.158238837414246+0.987400866079116i</v>
      </c>
      <c r="P3332" t="str">
        <f t="shared" si="1729"/>
        <v>0.841761162585754-0.987400866079116i</v>
      </c>
      <c r="Q3332" t="str">
        <f t="shared" si="1730"/>
        <v>-0.841761162585754+18.4250672229971i</v>
      </c>
      <c r="R3332" t="str">
        <f t="shared" si="1731"/>
        <v>-0.0555612943734623-0.0431472956498588i</v>
      </c>
      <c r="S3332" t="str">
        <f t="shared" si="1732"/>
        <v>1.88835541820326i</v>
      </c>
      <c r="T3332" t="str">
        <f t="shared" si="1733"/>
        <v>0.0814774295212288-0.104919471272514i</v>
      </c>
      <c r="U3332" t="str">
        <f t="shared" si="1734"/>
        <v>0.0000499999999999999-0.000101647087096295i</v>
      </c>
      <c r="V3332" t="str">
        <f t="shared" si="1735"/>
        <v>0.00002-0.00113844737547851i</v>
      </c>
      <c r="W3332" t="str">
        <f t="shared" si="1736"/>
        <v>0.0000421846878952815-0.0000948901807352309i</v>
      </c>
      <c r="X3332" t="str">
        <f t="shared" si="1737"/>
        <v>0.0000422393586168173-0.0000948295106315756i</v>
      </c>
      <c r="Y3332" t="str">
        <f t="shared" si="1738"/>
        <v>0.009+7.02711444754965i</v>
      </c>
      <c r="Z3332" t="str">
        <f t="shared" si="1739"/>
        <v>-0.000161846710598371-0.0000723401652093722i</v>
      </c>
      <c r="AA3332" t="str">
        <f t="shared" si="1740"/>
        <v>0.00219742567249924-1.70769128060295i</v>
      </c>
      <c r="AB3332" t="str">
        <f t="shared" si="1741"/>
        <v>0.272330431043861-0.350683189251731i</v>
      </c>
      <c r="AC3332" t="str">
        <f t="shared" si="1742"/>
        <v>0.945789907010228-0.0447887846340868i</v>
      </c>
      <c r="AD3332" t="str">
        <f t="shared" si="1743"/>
        <v>0.304814895142387-0.356348590804207i</v>
      </c>
      <c r="AE3332" t="str">
        <f t="shared" si="1744"/>
        <v>-0.0000751116040510863+0.0000356234873751484i</v>
      </c>
      <c r="AF3332" t="str">
        <f t="shared" si="1745"/>
        <v>-6.36436594335354-0.107415919819998i</v>
      </c>
      <c r="AG3332" t="str">
        <f t="shared" si="1746"/>
        <v>0.99779953386467-0.00188715229319114i</v>
      </c>
      <c r="AH3332" t="str">
        <f t="shared" si="1747"/>
        <v>0.000483339652819706-0.000218220779697116i</v>
      </c>
      <c r="AI3332">
        <f t="shared" si="1748"/>
        <v>-65.509267269988641</v>
      </c>
      <c r="AJ3332">
        <f t="shared" si="1749"/>
        <v>-24.298479486240566</v>
      </c>
      <c r="AK3332"/>
      <c r="AL3332"/>
      <c r="AM3332"/>
      <c r="AN3332"/>
    </row>
    <row r="3333" spans="1:40" x14ac:dyDescent="0.35">
      <c r="A3333"/>
      <c r="B3333">
        <f t="shared" si="1750"/>
        <v>1399000</v>
      </c>
      <c r="C3333" s="237" t="str">
        <f t="shared" si="1718"/>
        <v>-1.64772987634297E-08+0.000738675636856052i</v>
      </c>
      <c r="D3333" s="208" t="str">
        <f t="shared" si="1719"/>
        <v>-2.51366132851175+0.00566317988256307i</v>
      </c>
      <c r="E3333" t="str">
        <f t="shared" si="1720"/>
        <v>20500</v>
      </c>
      <c r="F3333" t="str">
        <f t="shared" si="1721"/>
        <v>0.327868852459016</v>
      </c>
      <c r="G3333" t="str">
        <f t="shared" ref="G3333:G3396" si="1751">IF($C$11=$C$7,$C$24,F3333)</f>
        <v>0.327868852459016</v>
      </c>
      <c r="H3333" t="str">
        <f t="shared" si="1722"/>
        <v>3.85070971980927+0.113002480529775i</v>
      </c>
      <c r="I3333" t="str">
        <f t="shared" si="1723"/>
        <v>5493.86015296515i</v>
      </c>
      <c r="J3333" t="str">
        <f t="shared" ref="J3333:J3396" si="1752">IMSUM(COMPLEX(0,2*PI()*B3333*$C$113*$C$112),COMPLEX(0,2*PI()*B3333*$C$113*$C$111),COMPLEX(0,2*PI()*B3333*$C$28*10^-12*$C$111),COMPLEX(-1*2*PI()*B3333*2*PI()*B3333*$C$113*$C$112*$C$28*10^-12*$C$111,0),COMPLEX(1,0))</f>
        <v>-40854.0311612259+1201.88079794388i</v>
      </c>
      <c r="K3333" t="str">
        <f t="shared" si="1724"/>
        <v>0.00395269639920932-0.134359066340374i</v>
      </c>
      <c r="L3333" t="str">
        <f t="shared" si="1725"/>
        <v>0.000826933731667361-0.0238292492774057i</v>
      </c>
      <c r="M3333" t="str">
        <f t="shared" si="1726"/>
        <v>0.00477963013087668-0.15818831561778i</v>
      </c>
      <c r="N3333" t="str">
        <f t="shared" si="1727"/>
        <v>-17.4501396518801i</v>
      </c>
      <c r="O3333" t="str">
        <f t="shared" si="1728"/>
        <v>0.170542350817438+0.985350347124139i</v>
      </c>
      <c r="P3333" t="str">
        <f t="shared" si="1729"/>
        <v>0.829457649182562-0.985350347124139i</v>
      </c>
      <c r="Q3333" t="str">
        <f t="shared" si="1730"/>
        <v>-0.829457649182562+18.4354899990042i</v>
      </c>
      <c r="R3333" t="str">
        <f t="shared" si="1731"/>
        <v>-0.0553608090449452-0.0425016206619743i</v>
      </c>
      <c r="S3333" t="str">
        <f t="shared" si="1732"/>
        <v>1.88970617315188i</v>
      </c>
      <c r="T3333" t="str">
        <f t="shared" si="1733"/>
        <v>0.0803155749338923-0.104615662602915i</v>
      </c>
      <c r="U3333" t="str">
        <f t="shared" si="1734"/>
        <v>0.00005-0.000101574430136255i</v>
      </c>
      <c r="V3333" t="str">
        <f t="shared" si="1735"/>
        <v>0.00002-0.00113763361752606i</v>
      </c>
      <c r="W3333" t="str">
        <f t="shared" si="1736"/>
        <v>0.0000421845610806609-0.0000948245985824348i</v>
      </c>
      <c r="X3333" t="str">
        <f t="shared" si="1737"/>
        <v>0.0000422391377169705-0.0000947639706598056i</v>
      </c>
      <c r="Y3333" t="str">
        <f t="shared" si="1738"/>
        <v>0.009+7.03214099579539i</v>
      </c>
      <c r="Z3333" t="str">
        <f t="shared" si="1739"/>
        <v>-0.000161619245238648-0.0000722877859033139i</v>
      </c>
      <c r="AA3333" t="str">
        <f t="shared" si="1740"/>
        <v>0.00219428524018368-1.70647060089568i</v>
      </c>
      <c r="AB3333" t="str">
        <f t="shared" si="1741"/>
        <v>0.268447044412263-0.34966773814542i</v>
      </c>
      <c r="AC3333" t="str">
        <f t="shared" si="1742"/>
        <v>0.945969727058915-0.0441364682451826i</v>
      </c>
      <c r="AD3333" t="str">
        <f t="shared" si="1743"/>
        <v>0.300372265987368-0.355624876296896i</v>
      </c>
      <c r="AE3333" t="str">
        <f t="shared" si="1744"/>
        <v>-0.0000742532738391436+0.000035762578040204i</v>
      </c>
      <c r="AF3333" t="str">
        <f t="shared" si="1745"/>
        <v>-6.36437104832102-0.107339300647212i</v>
      </c>
      <c r="AG3333" t="str">
        <f t="shared" si="1746"/>
        <v>0.997805540456017-0.00185835155680924i</v>
      </c>
      <c r="AH3333" t="str">
        <f t="shared" si="1747"/>
        <v>0.000477870187841081-0.000219229060303911i</v>
      </c>
      <c r="AI3333">
        <f t="shared" si="1748"/>
        <v>-65.584284991145609</v>
      </c>
      <c r="AJ3333">
        <f t="shared" si="1749"/>
        <v>-24.643895860883553</v>
      </c>
      <c r="AK3333"/>
      <c r="AL3333"/>
      <c r="AM3333"/>
      <c r="AN3333"/>
    </row>
    <row r="3334" spans="1:40" x14ac:dyDescent="0.35">
      <c r="A3334"/>
      <c r="B3334">
        <f t="shared" si="1750"/>
        <v>1400000</v>
      </c>
      <c r="C3334" s="237" t="str">
        <f t="shared" ref="C3334:C3397" si="1753">IMPRODUCT(COMPLEX(-1,0),IMDIV(IMPRODUCT(G3334,COMPLEX($C$100+$C$101,0)),COMPLEX($C$100,2*PI()*B3334*$C$103*$C$102*(2*$C$100+$C$101))))</f>
        <v>-1.6453768171993E-08+0.000738148011401679i</v>
      </c>
      <c r="D3334" s="208" t="str">
        <f t="shared" ref="D3334:D3397" si="1754">IMPRODUCT(COMPLEX($C$106,0),IMSUB(C3334,G3334))</f>
        <v>-2.51366132833135+0.00565913475407954i</v>
      </c>
      <c r="E3334" t="str">
        <f t="shared" ref="E3334:E3397" si="1755">IMDIV(COMPLEX($C$20*10^3,0),COMPLEX(1,2*PI()*B3334*$C$20*1000*$C$29*10^-12))</f>
        <v>20500</v>
      </c>
      <c r="F3334" t="str">
        <f t="shared" ref="F3334:F3397" si="1756">IMDIV(COMPLEX($C$22*1000,0),IMSUM(COMPLEX($C$22*1000,0),E3334))</f>
        <v>0.327868852459016</v>
      </c>
      <c r="G3334" t="str">
        <f t="shared" si="1751"/>
        <v>0.327868852459016</v>
      </c>
      <c r="H3334" t="str">
        <f t="shared" ref="H3334:H3397" si="1757">IMPRODUCT(COMPLEX($C$108,0),IMPRODUCT(COMPLEX(-1,0),D3334),IMDIV(COMPLEX(0,2*PI()*B3334*$C$109*$C$110),COMPLEX(1,2*PI()*B3334*$C$109*$C$110)))</f>
        <v>3.85071481403639+0.112921925339594i</v>
      </c>
      <c r="I3334" t="str">
        <f t="shared" ref="I3334:I3397" si="1758">COMPLEX(0,2*PI()*B3334*$C$113*$C$112*$C$114)</f>
        <v>5497.78714378214i</v>
      </c>
      <c r="J3334" t="str">
        <f t="shared" si="1752"/>
        <v>-40912.4580842758+1202.73989787093i</v>
      </c>
      <c r="K3334" t="str">
        <f t="shared" ref="K3334:K3397" si="1759">IMDIV(I3334,J3334)</f>
        <v>0.00394705630518099-0.134263256692365i</v>
      </c>
      <c r="L3334" t="str">
        <f t="shared" ref="L3334:L3397" si="1760">IMDIV(COMPLEX($C$117,0),COMPLEX(1,2*PI()*B3334*$C$115*$C$116))</f>
        <v>0.000825754238059886-0.0238122692871658i</v>
      </c>
      <c r="M3334" t="str">
        <f t="shared" ref="M3334:M3397" si="1761">IMSUM(K3334,L3334)</f>
        <v>0.00477281054324088-0.158075525979531i</v>
      </c>
      <c r="N3334" t="str">
        <f t="shared" ref="N3334:N3397" si="1762">COMPLEX(0,-2*PI()*B3334*$C$43)</f>
        <v>-17.4626129468421i</v>
      </c>
      <c r="O3334" t="str">
        <f t="shared" ref="O3334:O3397" si="1763">IMEXP(N3334)</f>
        <v>0.182819331059103+0.983146526307804i</v>
      </c>
      <c r="P3334" t="str">
        <f t="shared" ref="P3334:P3397" si="1764">IMSUB(COMPLEX(1,0),O3334)</f>
        <v>0.817180668940897-0.983146526307804i</v>
      </c>
      <c r="Q3334" t="str">
        <f t="shared" ref="Q3334:Q3397" si="1765">IMSUM(COMPLEX(0,2*PI()*B3334*$C$43),O3334,COMPLEX(-1,0))</f>
        <v>-0.817180668940897+18.4457594731499i</v>
      </c>
      <c r="R3334" t="str">
        <f t="shared" ref="R3334:R3397" si="1766">IMDIV(P3334,Q3334)</f>
        <v>-0.0551537283601453-0.0418584070462846i</v>
      </c>
      <c r="S3334" t="str">
        <f t="shared" ref="S3334:S3397" si="1767">IMDIV(COMPLEX(0,2*PI()*B3334*$C$123),COMPLEX($C$124,0))</f>
        <v>1.89105692810053i</v>
      </c>
      <c r="T3334" t="str">
        <f t="shared" ref="T3334:T3397" si="1768">IMPRODUCT(R3334,S3334)</f>
        <v>0.0791566306441285-0.104298840126027i</v>
      </c>
      <c r="U3334" t="str">
        <f t="shared" ref="U3334:U3397" si="1769">IMDIV(COMPLEX(1,2*PI()*B3334*$C$16*10^-3*$C$15*10^-6),COMPLEX(0,2*PI()*B3334*$C$15*10^-6))</f>
        <v>0.00005-0.000101501876971872i</v>
      </c>
      <c r="V3334" t="str">
        <f t="shared" ref="V3334:V3397" si="1770">IMSUM(COMPLEX($C$18*10^-3,0),IMDIV(COMPLEX(1,0),COMPLEX(0,2*PI()*B3334*($C$17*1*10^-6))))</f>
        <v>0.00002-0.00113682102208497i</v>
      </c>
      <c r="W3334" t="str">
        <f t="shared" ref="W3334:W3397" si="1771">IMDIV(IMPRODUCT(U3334,V3334),IMSUM(U3334,V3334))</f>
        <v>0.0000421844341765155-0.0000947591117021538i</v>
      </c>
      <c r="X3334" t="str">
        <f t="shared" ref="X3334:X3397" si="1772">IMDIV(IMPRODUCT(COMPLEX($C$19,0),W3334),IMSUM(COMPLEX($C$19,0),W3334))</f>
        <v>0.0000422389169294155-0.0000946985258992754i</v>
      </c>
      <c r="Y3334" t="str">
        <f t="shared" ref="Y3334:Y3397" si="1773">COMPLEX($C$13*10^-3,2*PI()*B3334*$C$12*0.000001)</f>
        <v>0.009+7.03716754404114i</v>
      </c>
      <c r="Z3334" t="str">
        <f t="shared" ref="Z3334:Z3397" si="1774">IMPRODUCT(COMPLEX($C$6,0),IMDIV(X3334,IMSUM(X3334,Y3334)))</f>
        <v>-0.000161392267102417-0.0000722354822453528i</v>
      </c>
      <c r="AA3334" t="str">
        <f t="shared" ref="AA3334:AA3397" si="1775">IMDIV(COMPLEX($C$6,0),IMSUM(X3334,Y3334))</f>
        <v>0.0021911515352504-1.70525166507719i</v>
      </c>
      <c r="AB3334" t="str">
        <f t="shared" ref="AB3334:AB3397" si="1776">IMPRODUCT(COMPLEX($C$119,0),T3334)</f>
        <v>0.264573385168939-0.348608789646402i</v>
      </c>
      <c r="AC3334" t="str">
        <f t="shared" ref="AC3334:AC3397" si="1777">IMSUM(COMPLEX(1,0),IMPRODUCT(AB3334,M3334))</f>
        <v>0.946156240857753-0.0434864207274559i</v>
      </c>
      <c r="AD3334" t="str">
        <f t="shared" ref="AD3334:AD3397" si="1778">IMDIV(AB3334,AC3334)</f>
        <v>0.295938812547817-0.354845696129419i</v>
      </c>
      <c r="AE3334" t="str">
        <f t="shared" ref="AE3334:AE3397" si="1779">IMPRODUCT(AD3334,AA3334,X3334)</f>
        <v>-0.0000733946858632862+0.0000358920685303538i</v>
      </c>
      <c r="AF3334" t="str">
        <f t="shared" ref="AF3334:AF3397" si="1780">IMSUB(D3334,H3334)</f>
        <v>-6.36437614236774-0.107262790585514i</v>
      </c>
      <c r="AG3334" t="str">
        <f t="shared" ref="AG3334:AG3397" si="1781">IMSUM(COMPLEX(1,0),IMPRODUCT(AD3334,AA3334,COMPLEX($C$127,0)))</f>
        <v>0.99781188098206-0.00182964817825094i</v>
      </c>
      <c r="AH3334" t="str">
        <f t="shared" ref="AH3334:AH3397" si="1782">IMDIV(IMPRODUCT(AE3334,AF3334),AG3334)</f>
        <v>0.000472397777478299-0.000220175554419907i</v>
      </c>
      <c r="AI3334">
        <f t="shared" ref="AI3334:AI3397" si="1783">20*LOG10(IMABS(AH3334))</f>
        <v>-65.660111786259179</v>
      </c>
      <c r="AJ3334">
        <f t="shared" ref="AJ3334:AJ3397" si="1784">IMARGUMENT(AH3334)*180/PI()</f>
        <v>-24.989324613650545</v>
      </c>
      <c r="AK3334"/>
      <c r="AL3334"/>
      <c r="AM3334"/>
      <c r="AN3334"/>
    </row>
    <row r="3335" spans="1:40" x14ac:dyDescent="0.35">
      <c r="A3335"/>
      <c r="B3335">
        <f t="shared" si="1750"/>
        <v>1401000</v>
      </c>
      <c r="C3335" s="237" t="str">
        <f t="shared" si="1753"/>
        <v>-1.64302879492772E-08+0.000737621139159946i</v>
      </c>
      <c r="D3335" s="208" t="str">
        <f t="shared" si="1754"/>
        <v>-2.51366132815133+0.00565509540022625i</v>
      </c>
      <c r="E3335" t="str">
        <f t="shared" si="1755"/>
        <v>20500</v>
      </c>
      <c r="F3335" t="str">
        <f t="shared" si="1756"/>
        <v>0.327868852459016</v>
      </c>
      <c r="G3335" t="str">
        <f t="shared" si="1751"/>
        <v>0.327868852459016</v>
      </c>
      <c r="H3335" t="str">
        <f t="shared" si="1757"/>
        <v>3.85071989737344+0.112841484802471i</v>
      </c>
      <c r="I3335" t="str">
        <f t="shared" si="1758"/>
        <v>5501.71413459912i</v>
      </c>
      <c r="J3335" t="str">
        <f t="shared" si="1752"/>
        <v>-40970.9267557524+1203.59899779799i</v>
      </c>
      <c r="K3335" t="str">
        <f t="shared" si="1759"/>
        <v>0.00394142827103145-0.134167583473333i</v>
      </c>
      <c r="L3335" t="str">
        <f t="shared" si="1760"/>
        <v>0.000824577265194145-0.0237953134493896i</v>
      </c>
      <c r="M3335" t="str">
        <f t="shared" si="1761"/>
        <v>0.0047660055362256-0.157962896922723i</v>
      </c>
      <c r="N3335" t="str">
        <f t="shared" si="1762"/>
        <v>-17.4750862418041i</v>
      </c>
      <c r="O3335" t="str">
        <f t="shared" si="1763"/>
        <v>0.195067868073618+0.980789746502895i</v>
      </c>
      <c r="P3335" t="str">
        <f t="shared" si="1764"/>
        <v>0.804932131926382-0.980789746502895i</v>
      </c>
      <c r="Q3335" t="str">
        <f t="shared" si="1765"/>
        <v>-0.804932131926382+18.455875988307i</v>
      </c>
      <c r="R3335" t="str">
        <f t="shared" si="1766"/>
        <v>-0.0549400750810914-0.0412177184461535i</v>
      </c>
      <c r="S3335" t="str">
        <f t="shared" si="1767"/>
        <v>1.89240768304917i</v>
      </c>
      <c r="T3335" t="str">
        <f t="shared" si="1768"/>
        <v>0.0780007270652584-0.103969020190756i</v>
      </c>
      <c r="U3335" t="str">
        <f t="shared" si="1769"/>
        <v>0.00005-0.000101429427380886i</v>
      </c>
      <c r="V3335" t="str">
        <f t="shared" si="1770"/>
        <v>0.00002-0.00113600958666592i</v>
      </c>
      <c r="W3335" t="str">
        <f t="shared" si="1771"/>
        <v>0.0000421843071828473-0.0000946937198903345i</v>
      </c>
      <c r="X3335" t="str">
        <f t="shared" si="1772"/>
        <v>0.0000422386962535786-0.0000946331761460635i</v>
      </c>
      <c r="Y3335" t="str">
        <f t="shared" si="1773"/>
        <v>0.009+7.04219409228688i</v>
      </c>
      <c r="Z3335" t="str">
        <f t="shared" si="1774"/>
        <v>-0.000161165774799054-0.0000721832540707304i</v>
      </c>
      <c r="AA3335" t="str">
        <f t="shared" si="1775"/>
        <v>0.00218802453849787-1.70403446941307i</v>
      </c>
      <c r="AB3335" t="str">
        <f t="shared" si="1776"/>
        <v>0.260709889207805-0.347506398399317i</v>
      </c>
      <c r="AC3335" t="str">
        <f t="shared" si="1777"/>
        <v>0.946349427384975-0.042838706774312i</v>
      </c>
      <c r="AD3335" t="str">
        <f t="shared" si="1778"/>
        <v>0.291515228629085-0.354011164697988i</v>
      </c>
      <c r="AE3335" t="str">
        <f t="shared" si="1779"/>
        <v>-0.0000725359555329998+0.0000360119658324465i</v>
      </c>
      <c r="AF3335" t="str">
        <f t="shared" si="1780"/>
        <v>-6.36438122552477-0.107186389402245i</v>
      </c>
      <c r="AG3335" t="str">
        <f t="shared" si="1781"/>
        <v>0.997818554027282-0.00180104623067016i</v>
      </c>
      <c r="AH3335" t="str">
        <f t="shared" si="1782"/>
        <v>0.000466923173646627-0.000221060292926662i</v>
      </c>
      <c r="AI3335">
        <f t="shared" si="1783"/>
        <v>-65.736759921309883</v>
      </c>
      <c r="AJ3335">
        <f t="shared" si="1784"/>
        <v>-25.334765421420951</v>
      </c>
      <c r="AK3335"/>
      <c r="AL3335"/>
      <c r="AM3335"/>
      <c r="AN3335"/>
    </row>
    <row r="3336" spans="1:40" x14ac:dyDescent="0.35">
      <c r="A3336"/>
      <c r="B3336">
        <f t="shared" si="1750"/>
        <v>1402000</v>
      </c>
      <c r="C3336" s="237" t="str">
        <f t="shared" si="1753"/>
        <v>-1.64068579516281E-08+0.000737095018519127i</v>
      </c>
      <c r="D3336" s="208" t="str">
        <f t="shared" si="1754"/>
        <v>-2.5136613279717+0.00565106180864664i</v>
      </c>
      <c r="E3336" t="str">
        <f t="shared" si="1755"/>
        <v>20500</v>
      </c>
      <c r="F3336" t="str">
        <f t="shared" si="1756"/>
        <v>0.327868852459016</v>
      </c>
      <c r="G3336" t="str">
        <f t="shared" si="1751"/>
        <v>0.327868852459016</v>
      </c>
      <c r="H3336" t="str">
        <f t="shared" si="1757"/>
        <v>3.85072496985146+0.112761158674049i</v>
      </c>
      <c r="I3336" t="str">
        <f t="shared" si="1758"/>
        <v>5505.64112541611i</v>
      </c>
      <c r="J3336" t="str">
        <f t="shared" si="1752"/>
        <v>-41029.4371756556+1204.45809772503i</v>
      </c>
      <c r="K3336" t="str">
        <f t="shared" si="1759"/>
        <v>0.00393581226241188-0.134072046392326i</v>
      </c>
      <c r="L3336" t="str">
        <f t="shared" si="1760"/>
        <v>0.00082340280589521-0.023778381712644i</v>
      </c>
      <c r="M3336" t="str">
        <f t="shared" si="1761"/>
        <v>0.00475921506830709-0.15785042810497i</v>
      </c>
      <c r="N3336" t="str">
        <f t="shared" si="1762"/>
        <v>-17.4875595367662i</v>
      </c>
      <c r="O3336" t="str">
        <f t="shared" si="1763"/>
        <v>0.207286056220583+0.978280374379716i</v>
      </c>
      <c r="P3336" t="str">
        <f t="shared" si="1764"/>
        <v>0.792713943779417-0.978280374379716i</v>
      </c>
      <c r="Q3336" t="str">
        <f t="shared" si="1765"/>
        <v>-0.792713943779417+18.4658399111459i</v>
      </c>
      <c r="R3336" t="str">
        <f t="shared" si="1766"/>
        <v>-0.0547198724032644-0.040579618448399i</v>
      </c>
      <c r="S3336" t="str">
        <f t="shared" si="1767"/>
        <v>1.89375843799782i</v>
      </c>
      <c r="T3336" t="str">
        <f t="shared" si="1768"/>
        <v>0.0768479948473876-0.103626220089846i</v>
      </c>
      <c r="U3336" t="str">
        <f t="shared" si="1769"/>
        <v>0.00005-0.00010135708114167i</v>
      </c>
      <c r="V3336" t="str">
        <f t="shared" si="1770"/>
        <v>0.00002-0.0011351993087867i</v>
      </c>
      <c r="W3336" t="str">
        <f t="shared" si="1771"/>
        <v>0.0000421841800996593-0.0000946284229435064i</v>
      </c>
      <c r="X3336" t="str">
        <f t="shared" si="1772"/>
        <v>0.0000422384756888888-0.0000945679211968286i</v>
      </c>
      <c r="Y3336" t="str">
        <f t="shared" si="1773"/>
        <v>0.009+7.04722064053262i</v>
      </c>
      <c r="Z3336" t="str">
        <f t="shared" si="1774"/>
        <v>-0.00016093976694289-0.0000721311012151682i</v>
      </c>
      <c r="AA3336" t="str">
        <f t="shared" si="1775"/>
        <v>0.00218490423079299-1.70281901017958i</v>
      </c>
      <c r="AB3336" t="str">
        <f t="shared" si="1776"/>
        <v>0.256856993214209-0.346360622203489i</v>
      </c>
      <c r="AC3336" t="str">
        <f t="shared" si="1777"/>
        <v>0.946549265178981-0.0421933910328773i</v>
      </c>
      <c r="AD3336" t="str">
        <f t="shared" si="1778"/>
        <v>0.287102206656899-0.353121405116099i</v>
      </c>
      <c r="AE3336" t="str">
        <f t="shared" si="1779"/>
        <v>-0.0000716771980418223+0.0000361222783144637i</v>
      </c>
      <c r="AF3336" t="str">
        <f t="shared" si="1780"/>
        <v>-6.36438629782316-0.107110096865402i</v>
      </c>
      <c r="AG3336" t="str">
        <f t="shared" si="1781"/>
        <v>0.997825558126441-0.00177254976715906i</v>
      </c>
      <c r="AH3336" t="str">
        <f t="shared" si="1782"/>
        <v>0.000461447126988286-0.000221883315901067i</v>
      </c>
      <c r="AI3336">
        <f t="shared" si="1783"/>
        <v>-65.814242005328524</v>
      </c>
      <c r="AJ3336">
        <f t="shared" si="1784"/>
        <v>-25.680217960272998</v>
      </c>
      <c r="AK3336"/>
      <c r="AL3336"/>
      <c r="AM3336"/>
      <c r="AN3336"/>
    </row>
    <row r="3337" spans="1:40" x14ac:dyDescent="0.35">
      <c r="A3337"/>
      <c r="B3337">
        <f t="shared" si="1750"/>
        <v>1403000</v>
      </c>
      <c r="C3337" s="237" t="str">
        <f t="shared" si="1753"/>
        <v>-1.63834780359035E-08+0.000736569647872092i</v>
      </c>
      <c r="D3337" s="208" t="str">
        <f t="shared" si="1754"/>
        <v>-2.51366132779245+0.00564703396701937i</v>
      </c>
      <c r="E3337" t="str">
        <f t="shared" si="1755"/>
        <v>20500</v>
      </c>
      <c r="F3337" t="str">
        <f t="shared" si="1756"/>
        <v>0.327868852459016</v>
      </c>
      <c r="G3337" t="str">
        <f t="shared" si="1751"/>
        <v>0.327868852459016</v>
      </c>
      <c r="H3337" t="str">
        <f t="shared" si="1757"/>
        <v>3.85073003150134+0.112680946710665i</v>
      </c>
      <c r="I3337" t="str">
        <f t="shared" si="1758"/>
        <v>5509.5681162331i</v>
      </c>
      <c r="J3337" t="str">
        <f t="shared" si="1752"/>
        <v>-41087.9893439854+1205.31719765208i</v>
      </c>
      <c r="K3337" t="str">
        <f t="shared" si="1759"/>
        <v>0.00393020824509575-0.13397664515922i</v>
      </c>
      <c r="L3337" t="str">
        <f t="shared" si="1760"/>
        <v>0.00082223085301367-0.0237614740256418i</v>
      </c>
      <c r="M3337" t="str">
        <f t="shared" si="1761"/>
        <v>0.00475243909810942-0.157738119184862i</v>
      </c>
      <c r="N3337" t="str">
        <f t="shared" si="1762"/>
        <v>-17.5000328317282i</v>
      </c>
      <c r="O3337" t="str">
        <f t="shared" si="1763"/>
        <v>0.219471994581019+0.975618800349106i</v>
      </c>
      <c r="P3337" t="str">
        <f t="shared" si="1764"/>
        <v>0.780528005418981-0.975618800349106i</v>
      </c>
      <c r="Q3337" t="str">
        <f t="shared" si="1765"/>
        <v>-0.780528005418981+18.4756516320773i</v>
      </c>
      <c r="R3337" t="str">
        <f t="shared" si="1766"/>
        <v>-0.0544931439601128-0.0399441705846783i</v>
      </c>
      <c r="S3337" t="str">
        <f t="shared" si="1767"/>
        <v>1.89510919294646i</v>
      </c>
      <c r="T3337" t="str">
        <f t="shared" si="1768"/>
        <v>0.0756985648796454-0.103270458071365i</v>
      </c>
      <c r="U3337" t="str">
        <f t="shared" si="1769"/>
        <v>0.00005-0.000101284838033229i</v>
      </c>
      <c r="V3337" t="str">
        <f t="shared" si="1770"/>
        <v>0.00002-0.00113439018597217i</v>
      </c>
      <c r="W3337" t="str">
        <f t="shared" si="1771"/>
        <v>0.0000421840529269538-0.0000945632206587774i</v>
      </c>
      <c r="X3337" t="str">
        <f t="shared" si="1772"/>
        <v>0.0000422382552347768-0.0000945027608488121i</v>
      </c>
      <c r="Y3337" t="str">
        <f t="shared" si="1773"/>
        <v>0.009+7.05224718877837i</v>
      </c>
      <c r="Z3337" t="str">
        <f t="shared" si="1774"/>
        <v>-0.000160714242153194-0.0000720790235148658i</v>
      </c>
      <c r="AA3337" t="str">
        <f t="shared" si="1775"/>
        <v>0.00218179059307085-1.70160528366357i</v>
      </c>
      <c r="AB3337" t="str">
        <f t="shared" si="1776"/>
        <v>0.25301513467241-0.345171522051321i</v>
      </c>
      <c r="AC3337" t="str">
        <f t="shared" si="1777"/>
        <v>0.946755732333879-0.0415505381054811i</v>
      </c>
      <c r="AD3337" t="str">
        <f t="shared" si="1778"/>
        <v>0.282700437566904-0.352176549199046i</v>
      </c>
      <c r="AE3337" t="str">
        <f t="shared" si="1779"/>
        <v>-0.0000708185283510438+0.0000362230157216042i</v>
      </c>
      <c r="AF3337" t="str">
        <f t="shared" si="1780"/>
        <v>-6.36439135929379-0.107033912743646i</v>
      </c>
      <c r="AG3337" t="str">
        <f t="shared" si="1781"/>
        <v>0.997832891764846-0.00174416282013876i</v>
      </c>
      <c r="AH3337" t="str">
        <f t="shared" si="1782"/>
        <v>0.000455970386759509-0.000222644672589794i</v>
      </c>
      <c r="AI3337">
        <f t="shared" si="1783"/>
        <v>-65.892571002923859</v>
      </c>
      <c r="AJ3337">
        <f t="shared" si="1784"/>
        <v>-26.025681905535574</v>
      </c>
      <c r="AK3337"/>
      <c r="AL3337"/>
      <c r="AM3337"/>
      <c r="AN3337"/>
    </row>
    <row r="3338" spans="1:40" x14ac:dyDescent="0.35">
      <c r="A3338"/>
      <c r="B3338">
        <f t="shared" si="1750"/>
        <v>1404000</v>
      </c>
      <c r="C3338" s="237" t="str">
        <f t="shared" si="1753"/>
        <v>-1.63601480594706E-08+0.000736045025616291i</v>
      </c>
      <c r="D3338" s="208" t="str">
        <f t="shared" si="1754"/>
        <v>-2.51366132761359+0.00564301186305823i</v>
      </c>
      <c r="E3338" t="str">
        <f t="shared" si="1755"/>
        <v>20500</v>
      </c>
      <c r="F3338" t="str">
        <f t="shared" si="1756"/>
        <v>0.327868852459016</v>
      </c>
      <c r="G3338" t="str">
        <f t="shared" si="1751"/>
        <v>0.327868852459016</v>
      </c>
      <c r="H3338" t="str">
        <f t="shared" si="1757"/>
        <v>3.85073508235387+0.112600848669346i</v>
      </c>
      <c r="I3338" t="str">
        <f t="shared" si="1758"/>
        <v>5513.49510705009i</v>
      </c>
      <c r="J3338" t="str">
        <f t="shared" si="1752"/>
        <v>-41146.5832607418+1206.17629757914i</v>
      </c>
      <c r="K3338" t="str">
        <f t="shared" si="1759"/>
        <v>0.00392461618497814-0.133881379484712i</v>
      </c>
      <c r="L3338" t="str">
        <f t="shared" si="1760"/>
        <v>0.000821061399425505-0.0237445903372412i</v>
      </c>
      <c r="M3338" t="str">
        <f t="shared" si="1761"/>
        <v>0.00474567758440365-0.157625969821953i</v>
      </c>
      <c r="N3338" t="str">
        <f t="shared" si="1762"/>
        <v>-17.5125061266902i</v>
      </c>
      <c r="O3338" t="str">
        <f t="shared" si="1763"/>
        <v>0.231623787253696+0.972805438501582i</v>
      </c>
      <c r="P3338" t="str">
        <f t="shared" si="1764"/>
        <v>0.768376212746304-0.972805438501582i</v>
      </c>
      <c r="Q3338" t="str">
        <f t="shared" si="1765"/>
        <v>-0.768376212746304+18.4853115651918i</v>
      </c>
      <c r="R3338" t="str">
        <f t="shared" si="1766"/>
        <v>-0.0542599138276873-0.0393114383326817i</v>
      </c>
      <c r="S3338" t="str">
        <f t="shared" si="1767"/>
        <v>1.89645994789511i</v>
      </c>
      <c r="T3338" t="str">
        <f t="shared" si="1768"/>
        <v>0.0745525682920794-0.102901753350449i</v>
      </c>
      <c r="U3338" t="str">
        <f t="shared" si="1769"/>
        <v>0.0000500000000000001-0.0001012126978352i</v>
      </c>
      <c r="V3338" t="str">
        <f t="shared" si="1770"/>
        <v>0.00002-0.00113358221575424i</v>
      </c>
      <c r="W3338" t="str">
        <f t="shared" si="1771"/>
        <v>0.0000421839256647332-0.0000944981128338357i</v>
      </c>
      <c r="X3338" t="str">
        <f t="shared" si="1772"/>
        <v>0.0000422380348906752-0.000094437694899831i</v>
      </c>
      <c r="Y3338" t="str">
        <f t="shared" si="1773"/>
        <v>0.009+7.05727373702411i</v>
      </c>
      <c r="Z3338" t="str">
        <f t="shared" si="1774"/>
        <v>-0.000160489199054153-0.000072027020806499i</v>
      </c>
      <c r="AA3338" t="str">
        <f t="shared" si="1775"/>
        <v>0.00217868360633441-1.70039328616248i</v>
      </c>
      <c r="AB3338" t="str">
        <f t="shared" si="1776"/>
        <v>0.249184751871915-0.343939162167547i</v>
      </c>
      <c r="AC3338" t="str">
        <f t="shared" si="1777"/>
        <v>0.946968806494924-0.0409102125509504i</v>
      </c>
      <c r="AD3338" t="str">
        <f t="shared" si="1778"/>
        <v>0.278310610694049-0.351176737446896i</v>
      </c>
      <c r="AE3338" t="str">
        <f t="shared" si="1779"/>
        <v>-0.0000699600611734062+0.0000363141891721733i</v>
      </c>
      <c r="AF3338" t="str">
        <f t="shared" si="1780"/>
        <v>-6.36439640996746-0.106957836806288i</v>
      </c>
      <c r="AG3338" t="str">
        <f t="shared" si="1781"/>
        <v>0.997840553378637-0.00171588940075173i</v>
      </c>
      <c r="AH3338" t="str">
        <f t="shared" si="1782"/>
        <v>0.000450493700717687-0.000223344421382303i</v>
      </c>
      <c r="AI3338">
        <f t="shared" si="1783"/>
        <v>-65.971760247398322</v>
      </c>
      <c r="AJ3338">
        <f t="shared" si="1784"/>
        <v>-26.37115693185623</v>
      </c>
      <c r="AK3338"/>
      <c r="AL3338"/>
      <c r="AM3338"/>
      <c r="AN3338"/>
    </row>
    <row r="3339" spans="1:40" x14ac:dyDescent="0.35">
      <c r="A3339"/>
      <c r="B3339">
        <f t="shared" si="1750"/>
        <v>1405000</v>
      </c>
      <c r="C3339" s="237" t="str">
        <f t="shared" si="1753"/>
        <v>-1.63368678802042E-08+0.000735521150153736i</v>
      </c>
      <c r="D3339" s="208" t="str">
        <f t="shared" si="1754"/>
        <v>-2.51366132743511+0.00563899548451198i</v>
      </c>
      <c r="E3339" t="str">
        <f t="shared" si="1755"/>
        <v>20500</v>
      </c>
      <c r="F3339" t="str">
        <f t="shared" si="1756"/>
        <v>0.327868852459016</v>
      </c>
      <c r="G3339" t="str">
        <f t="shared" si="1751"/>
        <v>0.327868852459016</v>
      </c>
      <c r="H3339" t="str">
        <f t="shared" si="1757"/>
        <v>3.85074012243973+0.112520864307808i</v>
      </c>
      <c r="I3339" t="str">
        <f t="shared" si="1758"/>
        <v>5517.42209786707i</v>
      </c>
      <c r="J3339" t="str">
        <f t="shared" si="1752"/>
        <v>-41205.2189259248+1207.03539750618i</v>
      </c>
      <c r="K3339" t="str">
        <f t="shared" si="1759"/>
        <v>0.00391903604807512-0.133786249080321i</v>
      </c>
      <c r="L3339" t="str">
        <f t="shared" si="1760"/>
        <v>0.00081989443803196-0.0237277305964447i</v>
      </c>
      <c r="M3339" t="str">
        <f t="shared" si="1761"/>
        <v>0.00473893048610708-0.157513979676766i</v>
      </c>
      <c r="N3339" t="str">
        <f t="shared" si="1762"/>
        <v>-17.5249794216523i</v>
      </c>
      <c r="O3339" t="str">
        <f t="shared" si="1763"/>
        <v>0.243739543649798+0.969840726542966i</v>
      </c>
      <c r="P3339" t="str">
        <f t="shared" si="1764"/>
        <v>0.756260456350202-0.969840726542966i</v>
      </c>
      <c r="Q3339" t="str">
        <f t="shared" si="1765"/>
        <v>-0.756260456350202+18.4948201481953i</v>
      </c>
      <c r="R3339" t="str">
        <f t="shared" si="1766"/>
        <v>-0.0540202065294217-0.0386814851172228i</v>
      </c>
      <c r="S3339" t="str">
        <f t="shared" si="1767"/>
        <v>1.89781070284375i</v>
      </c>
      <c r="T3339" t="str">
        <f t="shared" si="1768"/>
        <v>0.0734101364573567-0.102520126121366i</v>
      </c>
      <c r="U3339" t="str">
        <f t="shared" si="1769"/>
        <v>0.00005-0.000101140660327844i</v>
      </c>
      <c r="V3339" t="str">
        <f t="shared" si="1770"/>
        <v>0.00002-0.00113277539567185i</v>
      </c>
      <c r="W3339" t="str">
        <f t="shared" si="1771"/>
        <v>0.0000421837983129999-0.000094433099266945i</v>
      </c>
      <c r="X3339" t="str">
        <f t="shared" si="1772"/>
        <v>0.000042237814656019-0.0000943727231482798i</v>
      </c>
      <c r="Y3339" t="str">
        <f t="shared" si="1773"/>
        <v>0.009+7.06230028526986i</v>
      </c>
      <c r="Z3339" t="str">
        <f t="shared" si="1774"/>
        <v>-0.000160264636274848-0.000071975092927219i</v>
      </c>
      <c r="AA3339" t="str">
        <f t="shared" si="1775"/>
        <v>0.00217558325165422-1.6991830139843i</v>
      </c>
      <c r="AB3339" t="str">
        <f t="shared" si="1776"/>
        <v>0.245366283913163-0.342663610049556i</v>
      </c>
      <c r="AC3339" t="str">
        <f t="shared" si="1777"/>
        <v>0.947188464853786-0.0402724788858049i</v>
      </c>
      <c r="AD3339" t="str">
        <f t="shared" si="1778"/>
        <v>0.273933413662453-0.350122119026134i</v>
      </c>
      <c r="AE3339" t="str">
        <f t="shared" si="1779"/>
        <v>-0.0000691019109569213+0.000036395811153277i</v>
      </c>
      <c r="AF3339" t="str">
        <f t="shared" si="1780"/>
        <v>-6.36440144987484-0.106881868823296i</v>
      </c>
      <c r="AG3339" t="str">
        <f t="shared" si="1781"/>
        <v>0.997848541355068-0.00168773349825971i</v>
      </c>
      <c r="AH3339" t="str">
        <f t="shared" si="1782"/>
        <v>0.000445017815009317-0.000223982629782396i</v>
      </c>
      <c r="AI3339">
        <f t="shared" si="1783"/>
        <v>-66.05182345447416</v>
      </c>
      <c r="AJ3339">
        <f t="shared" si="1784"/>
        <v>-26.716642713250121</v>
      </c>
      <c r="AK3339"/>
      <c r="AL3339"/>
      <c r="AM3339"/>
      <c r="AN3339"/>
    </row>
    <row r="3340" spans="1:40" x14ac:dyDescent="0.35">
      <c r="A3340"/>
      <c r="B3340">
        <f t="shared" si="1750"/>
        <v>1406000</v>
      </c>
      <c r="C3340" s="237" t="str">
        <f t="shared" si="1753"/>
        <v>-1.63136373564842E-08+0.000734998019890984i</v>
      </c>
      <c r="D3340" s="208" t="str">
        <f t="shared" si="1754"/>
        <v>-2.51366132725701+0.00563498481916421i</v>
      </c>
      <c r="E3340" t="str">
        <f t="shared" si="1755"/>
        <v>20500</v>
      </c>
      <c r="F3340" t="str">
        <f t="shared" si="1756"/>
        <v>0.327868852459016</v>
      </c>
      <c r="G3340" t="str">
        <f t="shared" si="1751"/>
        <v>0.327868852459016</v>
      </c>
      <c r="H3340" t="str">
        <f t="shared" si="1757"/>
        <v>3.85074515178947+0.11244099338445i</v>
      </c>
      <c r="I3340" t="str">
        <f t="shared" si="1758"/>
        <v>5521.34908868406i</v>
      </c>
      <c r="J3340" t="str">
        <f t="shared" si="1752"/>
        <v>-41263.8963395344+1207.89449743323i</v>
      </c>
      <c r="K3340" t="str">
        <f t="shared" si="1759"/>
        <v>0.00391346780052359-0.133691253658383i</v>
      </c>
      <c r="L3340" t="str">
        <f t="shared" si="1760"/>
        <v>0.000818729961759478-0.0237108947523993i</v>
      </c>
      <c r="M3340" t="str">
        <f t="shared" si="1761"/>
        <v>0.00473219776228307-0.157402148410782i</v>
      </c>
      <c r="N3340" t="str">
        <f t="shared" si="1762"/>
        <v>-17.5374527166143i</v>
      </c>
      <c r="O3340" t="str">
        <f t="shared" si="1763"/>
        <v>0.25581737878679+0.966725125726365i</v>
      </c>
      <c r="P3340" t="str">
        <f t="shared" si="1764"/>
        <v>0.74418262121321-0.966725125726365i</v>
      </c>
      <c r="Q3340" t="str">
        <f t="shared" si="1765"/>
        <v>-0.74418262121321+18.5041778423407i</v>
      </c>
      <c r="R3340" t="str">
        <f t="shared" si="1766"/>
        <v>-0.0537740470410445-0.0380543743111739i</v>
      </c>
      <c r="S3340" t="str">
        <f t="shared" si="1767"/>
        <v>1.89916145779239i</v>
      </c>
      <c r="T3340" t="str">
        <f t="shared" si="1768"/>
        <v>0.0722714009921863-0.102125597569867i</v>
      </c>
      <c r="U3340" t="str">
        <f t="shared" si="1769"/>
        <v>0.00005-0.000101068725292049i</v>
      </c>
      <c r="V3340" t="str">
        <f t="shared" si="1770"/>
        <v>0.00002-0.00113196972327095i</v>
      </c>
      <c r="W3340" t="str">
        <f t="shared" si="1771"/>
        <v>0.0000421836708717564-0.0000943681797569395i</v>
      </c>
      <c r="X3340" t="str">
        <f t="shared" si="1772"/>
        <v>0.0000422375945302448-0.0000943078453931224i</v>
      </c>
      <c r="Y3340" t="str">
        <f t="shared" si="1773"/>
        <v>0.009+7.0673268335156i</v>
      </c>
      <c r="Z3340" t="str">
        <f t="shared" si="1774"/>
        <v>-0.000160040552449226-0.0000719232397146491i</v>
      </c>
      <c r="AA3340" t="str">
        <f t="shared" si="1775"/>
        <v>0.00217248951016811-1.69797446344751i</v>
      </c>
      <c r="AB3340" t="str">
        <f t="shared" si="1776"/>
        <v>0.24156017071228-0.341344936508673i</v>
      </c>
      <c r="AC3340" t="str">
        <f t="shared" si="1777"/>
        <v>0.947414684143694-0.0396374015853011i</v>
      </c>
      <c r="AD3340" t="str">
        <f t="shared" si="1778"/>
        <v>0.269569532275463-0.349012851749886i</v>
      </c>
      <c r="AE3340" t="str">
        <f t="shared" si="1779"/>
        <v>-0.0000682441918687449+0.0000364678955163177i</v>
      </c>
      <c r="AF3340" t="str">
        <f t="shared" si="1780"/>
        <v>-6.36440647904648-0.106806008565286i</v>
      </c>
      <c r="AG3340" t="str">
        <f t="shared" si="1781"/>
        <v>0.997856854032807-0.00165969907944537i</v>
      </c>
      <c r="AH3340" t="str">
        <f t="shared" si="1782"/>
        <v>0.000439543474058376-0.000224559374378301i</v>
      </c>
      <c r="AI3340">
        <f t="shared" si="1783"/>
        <v>-66.132774736671237</v>
      </c>
      <c r="AJ3340">
        <f t="shared" si="1784"/>
        <v>-27.062138923145461</v>
      </c>
      <c r="AK3340"/>
      <c r="AL3340"/>
      <c r="AM3340"/>
      <c r="AN3340"/>
    </row>
    <row r="3341" spans="1:40" x14ac:dyDescent="0.35">
      <c r="A3341"/>
      <c r="B3341">
        <f t="shared" si="1750"/>
        <v>1407000</v>
      </c>
      <c r="C3341" s="237" t="str">
        <f t="shared" si="1753"/>
        <v>-1.62904563471935E-08+0.000734475633239124i</v>
      </c>
      <c r="D3341" s="208" t="str">
        <f t="shared" si="1754"/>
        <v>-2.51366132707929+0.00563097985483329i</v>
      </c>
      <c r="E3341" t="str">
        <f t="shared" si="1755"/>
        <v>20500</v>
      </c>
      <c r="F3341" t="str">
        <f t="shared" si="1756"/>
        <v>0.327868852459016</v>
      </c>
      <c r="G3341" t="str">
        <f t="shared" si="1751"/>
        <v>0.327868852459016</v>
      </c>
      <c r="H3341" t="str">
        <f t="shared" si="1757"/>
        <v>3.85075017043357+0.112361235658359i</v>
      </c>
      <c r="I3341" t="str">
        <f t="shared" si="1758"/>
        <v>5525.27607950105i</v>
      </c>
      <c r="J3341" t="str">
        <f t="shared" si="1752"/>
        <v>-41322.6155015707+1208.75359736029i</v>
      </c>
      <c r="K3341" t="str">
        <f t="shared" si="1759"/>
        <v>0.00390791140858045-0.133596392932048i</v>
      </c>
      <c r="L3341" t="str">
        <f t="shared" si="1760"/>
        <v>0.00081756796355955-0.0236940827543957i</v>
      </c>
      <c r="M3341" t="str">
        <f t="shared" si="1761"/>
        <v>0.00472547937214-0.157290475686444i</v>
      </c>
      <c r="N3341" t="str">
        <f t="shared" si="1762"/>
        <v>-17.5499260115763i</v>
      </c>
      <c r="O3341" t="str">
        <f t="shared" si="1763"/>
        <v>0.267855413582253+0.963459120780264i</v>
      </c>
      <c r="P3341" t="str">
        <f t="shared" si="1764"/>
        <v>0.732144586417747-0.963459120780264i</v>
      </c>
      <c r="Q3341" t="str">
        <f t="shared" si="1765"/>
        <v>-0.732144586417747+18.5133851323566i</v>
      </c>
      <c r="R3341" t="str">
        <f t="shared" si="1766"/>
        <v>-0.053521460795599-0.0374301692362012i</v>
      </c>
      <c r="S3341" t="str">
        <f t="shared" si="1767"/>
        <v>1.90051221274104i</v>
      </c>
      <c r="T3341" t="str">
        <f t="shared" si="1768"/>
        <v>0.0711364937583643-0.101718189885777i</v>
      </c>
      <c r="U3341" t="str">
        <f t="shared" si="1769"/>
        <v>0.00005-0.000100996892509325i</v>
      </c>
      <c r="V3341" t="str">
        <f t="shared" si="1770"/>
        <v>0.00002-0.00113116519610444i</v>
      </c>
      <c r="W3341" t="str">
        <f t="shared" si="1771"/>
        <v>0.0000421835433410054-0.0000943033541032312i</v>
      </c>
      <c r="X3341" t="str">
        <f t="shared" si="1772"/>
        <v>0.0000422373745127918-0.0000942430614339004i</v>
      </c>
      <c r="Y3341" t="str">
        <f t="shared" si="1773"/>
        <v>0.009+7.07235338176134i</v>
      </c>
      <c r="Z3341" t="str">
        <f t="shared" si="1774"/>
        <v>-0.0001598169462161-0.000071871461006885i</v>
      </c>
      <c r="AA3341" t="str">
        <f t="shared" si="1775"/>
        <v>0.00216940236308094-1.69676763088107i</v>
      </c>
      <c r="AB3341" t="str">
        <f t="shared" si="1776"/>
        <v>0.23776685300457-0.339983215712242i</v>
      </c>
      <c r="AC3341" t="str">
        <f t="shared" si="1777"/>
        <v>0.947647440634466-0.0390050450842796i</v>
      </c>
      <c r="AD3341" t="str">
        <f t="shared" si="1778"/>
        <v>0.265219650405578-0.347849102056601i</v>
      </c>
      <c r="AE3341" t="str">
        <f t="shared" si="1779"/>
        <v>-0.000067387017779062+0.0000365304574723143i</v>
      </c>
      <c r="AF3341" t="str">
        <f t="shared" si="1780"/>
        <v>-6.36441149751286-0.106730255803526i</v>
      </c>
      <c r="AG3341" t="str">
        <f t="shared" si="1781"/>
        <v>0.997865489702235-0.00163179008801571i</v>
      </c>
      <c r="AH3341" t="str">
        <f t="shared" si="1782"/>
        <v>0.000434071420454851-0.000225074740811446i</v>
      </c>
      <c r="AI3341">
        <f t="shared" si="1783"/>
        <v>-66.214628618376906</v>
      </c>
      <c r="AJ3341">
        <f t="shared" si="1784"/>
        <v>-27.407645234457128</v>
      </c>
      <c r="AK3341"/>
      <c r="AL3341"/>
      <c r="AM3341"/>
      <c r="AN3341"/>
    </row>
    <row r="3342" spans="1:40" x14ac:dyDescent="0.35">
      <c r="A3342"/>
      <c r="B3342">
        <f t="shared" si="1750"/>
        <v>1408000</v>
      </c>
      <c r="C3342" s="237" t="str">
        <f t="shared" si="1753"/>
        <v>-1.62673247117163E-08+0.000733953988613757i</v>
      </c>
      <c r="D3342" s="208" t="str">
        <f t="shared" si="1754"/>
        <v>-2.51366132690195+0.00562698057937214i</v>
      </c>
      <c r="E3342" t="str">
        <f t="shared" si="1755"/>
        <v>20500</v>
      </c>
      <c r="F3342" t="str">
        <f t="shared" si="1756"/>
        <v>0.327868852459016</v>
      </c>
      <c r="G3342" t="str">
        <f t="shared" si="1751"/>
        <v>0.327868852459016</v>
      </c>
      <c r="H3342" t="str">
        <f t="shared" si="1757"/>
        <v>3.85075517840238+0.112281590889299i</v>
      </c>
      <c r="I3342" t="str">
        <f t="shared" si="1758"/>
        <v>5529.20307031804i</v>
      </c>
      <c r="J3342" t="str">
        <f t="shared" si="1752"/>
        <v>-41381.3764120336+1209.61269728734i</v>
      </c>
      <c r="K3342" t="str">
        <f t="shared" si="1759"/>
        <v>0.00390236683862212-0.133501666615276i</v>
      </c>
      <c r="L3342" t="str">
        <f t="shared" si="1760"/>
        <v>0.000816408436408642-0.0236772945518677i</v>
      </c>
      <c r="M3342" t="str">
        <f t="shared" si="1761"/>
        <v>0.00471877527503076-0.157178961167144i</v>
      </c>
      <c r="N3342" t="str">
        <f t="shared" si="1762"/>
        <v>-17.5623993065383i</v>
      </c>
      <c r="O3342" t="str">
        <f t="shared" si="1763"/>
        <v>0.279851775145855+0.960043219833208i</v>
      </c>
      <c r="P3342" t="str">
        <f t="shared" si="1764"/>
        <v>0.720148224854145-0.960043219833208i</v>
      </c>
      <c r="Q3342" t="str">
        <f t="shared" si="1765"/>
        <v>-0.720148224854145+18.5224425263715i</v>
      </c>
      <c r="R3342" t="str">
        <f t="shared" si="1766"/>
        <v>-0.0532624736886071-0.0368089331633907i</v>
      </c>
      <c r="S3342" t="str">
        <f t="shared" si="1767"/>
        <v>1.90186296768968i</v>
      </c>
      <c r="T3342" t="str">
        <f t="shared" si="1768"/>
        <v>0.0700055468636173-0.101297926275908i</v>
      </c>
      <c r="U3342" t="str">
        <f t="shared" si="1769"/>
        <v>0.00005-0.000100925161761805i</v>
      </c>
      <c r="V3342" t="str">
        <f t="shared" si="1770"/>
        <v>0.00002-0.00113036181173221i</v>
      </c>
      <c r="W3342" t="str">
        <f t="shared" si="1771"/>
        <v>0.0000421834157207488-0.0000942386221057962i</v>
      </c>
      <c r="X3342" t="str">
        <f t="shared" si="1772"/>
        <v>0.0000422371546031001-0.0000941783710707184i</v>
      </c>
      <c r="Y3342" t="str">
        <f t="shared" si="1773"/>
        <v>0.009+7.07737993000709i</v>
      </c>
      <c r="Z3342" t="str">
        <f t="shared" si="1774"/>
        <v>-0.000159593816219102-0.0000718197566424902i</v>
      </c>
      <c r="AA3342" t="str">
        <f t="shared" si="1775"/>
        <v>0.00216632179166428-1.69556251262437i</v>
      </c>
      <c r="AB3342" t="str">
        <f t="shared" si="1776"/>
        <v>0.233986772347338-0.338578525226788i</v>
      </c>
      <c r="AC3342" t="str">
        <f t="shared" si="1777"/>
        <v>0.947886710127387-0.0383754737779042i</v>
      </c>
      <c r="AD3342" t="str">
        <f t="shared" si="1778"/>
        <v>0.260884449884974-0.346631044987442i</v>
      </c>
      <c r="AE3342" t="str">
        <f t="shared" si="1779"/>
        <v>-0.0000665305022450945+0.0000365835135870126i</v>
      </c>
      <c r="AF3342" t="str">
        <f t="shared" si="1780"/>
        <v>-6.36441650530433-0.106654610309927i</v>
      </c>
      <c r="AG3342" t="str">
        <f t="shared" si="1781"/>
        <v>0.997874446605756-0.00160401044401162i</v>
      </c>
      <c r="AH3342" t="str">
        <f t="shared" si="1782"/>
        <v>0.00042860239484411-0.000225528823743684i</v>
      </c>
      <c r="AI3342">
        <f t="shared" si="1783"/>
        <v>-66.297400051639485</v>
      </c>
      <c r="AJ3342">
        <f t="shared" si="1784"/>
        <v>-27.753161319628916</v>
      </c>
      <c r="AK3342"/>
      <c r="AL3342"/>
      <c r="AM3342"/>
      <c r="AN3342"/>
    </row>
    <row r="3343" spans="1:40" x14ac:dyDescent="0.35">
      <c r="A3343"/>
      <c r="B3343">
        <f t="shared" si="1750"/>
        <v>1409000</v>
      </c>
      <c r="C3343" s="237" t="str">
        <f t="shared" si="1753"/>
        <v>-1.62442423099351E-08+0.000733433084434982i</v>
      </c>
      <c r="D3343" s="208" t="str">
        <f t="shared" si="1754"/>
        <v>-2.51366132672498+0.0056229869806682i</v>
      </c>
      <c r="E3343" t="str">
        <f t="shared" si="1755"/>
        <v>20500</v>
      </c>
      <c r="F3343" t="str">
        <f t="shared" si="1756"/>
        <v>0.327868852459016</v>
      </c>
      <c r="G3343" t="str">
        <f t="shared" si="1751"/>
        <v>0.327868852459016</v>
      </c>
      <c r="H3343" t="str">
        <f t="shared" si="1757"/>
        <v>3.85076017572613+0.112202058837715i</v>
      </c>
      <c r="I3343" t="str">
        <f t="shared" si="1758"/>
        <v>5533.13006113502i</v>
      </c>
      <c r="J3343" t="str">
        <f t="shared" si="1752"/>
        <v>-41440.1790709231+1210.47179721438i</v>
      </c>
      <c r="K3343" t="str">
        <f t="shared" si="1759"/>
        <v>0.00389683405714418-0.133407074422839i</v>
      </c>
      <c r="L3343" t="str">
        <f t="shared" si="1760"/>
        <v>0.000815251373308079-0.0236605300943919i</v>
      </c>
      <c r="M3343" t="str">
        <f t="shared" si="1761"/>
        <v>0.00471208543045226-0.157067604517231i</v>
      </c>
      <c r="N3343" t="str">
        <f t="shared" si="1762"/>
        <v>-17.5748726015004i</v>
      </c>
      <c r="O3343" t="str">
        <f t="shared" si="1763"/>
        <v>0.291804597070921+0.956477954334692i</v>
      </c>
      <c r="P3343" t="str">
        <f t="shared" si="1764"/>
        <v>0.708195402929079-0.956477954334692i</v>
      </c>
      <c r="Q3343" t="str">
        <f t="shared" si="1765"/>
        <v>-0.708195402929079+18.5313505558351i</v>
      </c>
      <c r="R3343" t="str">
        <f t="shared" si="1766"/>
        <v>-0.0529971120833418-0.0361907293136799i</v>
      </c>
      <c r="S3343" t="str">
        <f t="shared" si="1767"/>
        <v>1.90321372263833i</v>
      </c>
      <c r="T3343" t="str">
        <f t="shared" si="1768"/>
        <v>0.0688786926620849-0.100864830977218i</v>
      </c>
      <c r="U3343" t="str">
        <f t="shared" si="1769"/>
        <v>0.00005-0.000100853532832236i</v>
      </c>
      <c r="V3343" t="str">
        <f t="shared" si="1770"/>
        <v>0.00002-0.00112955956772105i</v>
      </c>
      <c r="W3343" t="str">
        <f t="shared" si="1771"/>
        <v>0.0000421832880109899-0.0000941739835651821i</v>
      </c>
      <c r="X3343" t="str">
        <f t="shared" si="1772"/>
        <v>0.0000422369348006138-0.000094113774104253i</v>
      </c>
      <c r="Y3343" t="str">
        <f t="shared" si="1773"/>
        <v>0.009+7.08240647825283i</v>
      </c>
      <c r="Z3343" t="str">
        <f t="shared" si="1774"/>
        <v>-0.000159371161106686-0.0000717681264604992i</v>
      </c>
      <c r="AA3343" t="str">
        <f t="shared" si="1775"/>
        <v>0.00216324777725615-1.69435910502717i</v>
      </c>
      <c r="AB3343" t="str">
        <f t="shared" si="1776"/>
        <v>0.2302203711215-0.337130946062001i</v>
      </c>
      <c r="AC3343" t="str">
        <f t="shared" si="1777"/>
        <v>0.948132467949969-0.0377487520222153i</v>
      </c>
      <c r="AD3343" t="str">
        <f t="shared" si="1778"/>
        <v>0.256564610396053-0.345358864162178i</v>
      </c>
      <c r="AE3343" t="str">
        <f t="shared" si="1779"/>
        <v>-0.000065674758495149+0.0000366270817758199i</v>
      </c>
      <c r="AF3343" t="str">
        <f t="shared" si="1780"/>
        <v>-6.36442150245111-0.106579071857047i</v>
      </c>
      <c r="AG3343" t="str">
        <f t="shared" si="1781"/>
        <v>0.997883722938118-0.00157636404322015i</v>
      </c>
      <c r="AH3343" t="str">
        <f t="shared" si="1782"/>
        <v>0.000423137135816614-0.000225921726823219i</v>
      </c>
      <c r="AI3343">
        <f t="shared" si="1783"/>
        <v>-66.381104432733963</v>
      </c>
      <c r="AJ3343">
        <f t="shared" si="1784"/>
        <v>-28.098686850695987</v>
      </c>
      <c r="AK3343"/>
      <c r="AL3343"/>
      <c r="AM3343"/>
      <c r="AN3343"/>
    </row>
    <row r="3344" spans="1:40" x14ac:dyDescent="0.35">
      <c r="A3344"/>
      <c r="B3344">
        <f t="shared" si="1750"/>
        <v>1410000</v>
      </c>
      <c r="C3344" s="237" t="str">
        <f t="shared" si="1753"/>
        <v>-1.62212090022296E-08+0.000732912919127382i</v>
      </c>
      <c r="D3344" s="208" t="str">
        <f t="shared" si="1754"/>
        <v>-2.51366132654839+0.00561899904664326i</v>
      </c>
      <c r="E3344" t="str">
        <f t="shared" si="1755"/>
        <v>20500</v>
      </c>
      <c r="F3344" t="str">
        <f t="shared" si="1756"/>
        <v>0.327868852459016</v>
      </c>
      <c r="G3344" t="str">
        <f t="shared" si="1751"/>
        <v>0.327868852459016</v>
      </c>
      <c r="H3344" t="str">
        <f t="shared" si="1757"/>
        <v>3.85076516243497+0.112122639264727i</v>
      </c>
      <c r="I3344" t="str">
        <f t="shared" si="1758"/>
        <v>5537.05705195201i</v>
      </c>
      <c r="J3344" t="str">
        <f t="shared" si="1752"/>
        <v>-41499.0234782392+1211.33089714144i</v>
      </c>
      <c r="K3344" t="str">
        <f t="shared" si="1759"/>
        <v>0.00389131303076089-0.133312616070313i</v>
      </c>
      <c r="L3344" t="str">
        <f t="shared" si="1760"/>
        <v>0.000814096767283917-0.0236437893316869i</v>
      </c>
      <c r="M3344" t="str">
        <f t="shared" si="1761"/>
        <v>0.00470540979804481-0.156956405402i</v>
      </c>
      <c r="N3344" t="str">
        <f t="shared" si="1762"/>
        <v>-17.5873458964624i</v>
      </c>
      <c r="O3344" t="str">
        <f t="shared" si="1763"/>
        <v>0.303712019724434+0.952763878972595i</v>
      </c>
      <c r="P3344" t="str">
        <f t="shared" si="1764"/>
        <v>0.696287980275566-0.952763878972595i</v>
      </c>
      <c r="Q3344" t="str">
        <f t="shared" si="1765"/>
        <v>-0.696287980275566+18.540109775435i</v>
      </c>
      <c r="R3344" t="str">
        <f t="shared" si="1766"/>
        <v>-0.0527254028162319-0.0355756208581543i</v>
      </c>
      <c r="S3344" t="str">
        <f t="shared" si="1767"/>
        <v>1.90456447758697i</v>
      </c>
      <c r="T3344" t="str">
        <f t="shared" si="1768"/>
        <v>0.0677560637545428-0.100418929270259i</v>
      </c>
      <c r="U3344" t="str">
        <f t="shared" si="1769"/>
        <v>0.00005-0.000100782005503986i</v>
      </c>
      <c r="V3344" t="str">
        <f t="shared" si="1770"/>
        <v>0.00002-0.00112875846164465i</v>
      </c>
      <c r="W3344" t="str">
        <f t="shared" si="1771"/>
        <v>0.0000421831602117305-0.0000941094382825016i</v>
      </c>
      <c r="X3344" t="str">
        <f t="shared" si="1772"/>
        <v>0.0000422367151047766-0.0000940492703357454i</v>
      </c>
      <c r="Y3344" t="str">
        <f t="shared" si="1773"/>
        <v>0.009+7.08743302649857i</v>
      </c>
      <c r="Z3344" t="str">
        <f t="shared" si="1774"/>
        <v>-0.000159148979532092-0.0000717165703004088i</v>
      </c>
      <c r="AA3344" t="str">
        <f t="shared" si="1775"/>
        <v>0.00216018030126074-1.69315740444962i</v>
      </c>
      <c r="AB3344" t="str">
        <f t="shared" si="1776"/>
        <v>0.226468092532329-0.335640562715682i</v>
      </c>
      <c r="AC3344" t="str">
        <f t="shared" si="1777"/>
        <v>0.948384688950588-0.0371249441345455i</v>
      </c>
      <c r="AD3344" t="str">
        <f t="shared" si="1778"/>
        <v>0.25226080936246-0.344032751753719i</v>
      </c>
      <c r="AE3344" t="str">
        <f t="shared" si="1779"/>
        <v>-0.0000648198994127638+0.000036661181298541i</v>
      </c>
      <c r="AF3344" t="str">
        <f t="shared" si="1780"/>
        <v>-6.36442648898336-0.106503640218084i</v>
      </c>
      <c r="AG3344" t="str">
        <f t="shared" si="1781"/>
        <v>0.997893316846731-0.00154885475659214i</v>
      </c>
      <c r="AH3344" t="str">
        <f t="shared" si="1782"/>
        <v>0.000417676379798366-0.000226253562649059i</v>
      </c>
      <c r="AI3344">
        <f t="shared" si="1783"/>
        <v>-66.465757619540994</v>
      </c>
      <c r="AJ3344">
        <f t="shared" si="1784"/>
        <v>-28.444221499328417</v>
      </c>
      <c r="AK3344"/>
      <c r="AL3344"/>
      <c r="AM3344"/>
      <c r="AN3344"/>
    </row>
    <row r="3345" spans="1:40" x14ac:dyDescent="0.35">
      <c r="A3345"/>
      <c r="B3345">
        <f t="shared" si="1750"/>
        <v>1411000</v>
      </c>
      <c r="C3345" s="237" t="str">
        <f t="shared" si="1753"/>
        <v>-1.61982246494739E-08+0.000732393491120004i</v>
      </c>
      <c r="D3345" s="208" t="str">
        <f t="shared" si="1754"/>
        <v>-2.51366132637218+0.00561501676525337i</v>
      </c>
      <c r="E3345" t="str">
        <f t="shared" si="1755"/>
        <v>20500</v>
      </c>
      <c r="F3345" t="str">
        <f t="shared" si="1756"/>
        <v>0.327868852459016</v>
      </c>
      <c r="G3345" t="str">
        <f t="shared" si="1751"/>
        <v>0.327868852459016</v>
      </c>
      <c r="H3345" t="str">
        <f t="shared" si="1757"/>
        <v>3.85077013855894+0.112043331932131i</v>
      </c>
      <c r="I3345" t="str">
        <f t="shared" si="1758"/>
        <v>5540.984042769i</v>
      </c>
      <c r="J3345" t="str">
        <f t="shared" si="1752"/>
        <v>-41557.9096339819+1212.18999706849i</v>
      </c>
      <c r="K3345" t="str">
        <f t="shared" si="1759"/>
        <v>0.00388580372620437-0.133218291274076i</v>
      </c>
      <c r="L3345" t="str">
        <f t="shared" si="1760"/>
        <v>0.000812944611386882-0.0236270722136133i</v>
      </c>
      <c r="M3345" t="str">
        <f t="shared" si="1761"/>
        <v>0.00469874833759125-0.156845363487689i</v>
      </c>
      <c r="N3345" t="str">
        <f t="shared" si="1762"/>
        <v>-17.5998191914244i</v>
      </c>
      <c r="O3345" t="str">
        <f t="shared" si="1763"/>
        <v>0.315572190536937+0.948901571586705i</v>
      </c>
      <c r="P3345" t="str">
        <f t="shared" si="1764"/>
        <v>0.684427809463063-0.948901571586705i</v>
      </c>
      <c r="Q3345" t="str">
        <f t="shared" si="1765"/>
        <v>-0.684427809463063+18.5487207630111i</v>
      </c>
      <c r="R3345" t="str">
        <f t="shared" si="1766"/>
        <v>-0.0524473732023587-0.0349636709181233i</v>
      </c>
      <c r="S3345" t="str">
        <f t="shared" si="1767"/>
        <v>1.90591523253562i</v>
      </c>
      <c r="T3345" t="str">
        <f t="shared" si="1768"/>
        <v>0.0666377929882139-0.0999602474928559i</v>
      </c>
      <c r="U3345" t="str">
        <f t="shared" si="1769"/>
        <v>0.00005-0.000100710579561035i</v>
      </c>
      <c r="V3345" t="str">
        <f t="shared" si="1770"/>
        <v>0.00002-0.0011279584910836i</v>
      </c>
      <c r="W3345" t="str">
        <f t="shared" si="1771"/>
        <v>0.0000421830323229734-0.0000940449860594301i</v>
      </c>
      <c r="X3345" t="str">
        <f t="shared" si="1772"/>
        <v>0.0000422364955150359-0.0000939848595669992i</v>
      </c>
      <c r="Y3345" t="str">
        <f t="shared" si="1773"/>
        <v>0.009+7.09245957474432i</v>
      </c>
      <c r="Z3345" t="str">
        <f t="shared" si="1774"/>
        <v>-0.000158927270153332-0.0000716650880021828i</v>
      </c>
      <c r="AA3345" t="str">
        <f t="shared" si="1775"/>
        <v>0.00215711934514807-1.69195740726216i</v>
      </c>
      <c r="AB3345" t="str">
        <f t="shared" si="1776"/>
        <v>0.222730380608823-0.334107463219464i</v>
      </c>
      <c r="AC3345" t="str">
        <f t="shared" si="1777"/>
        <v>0.94864334749301-0.0365041143937214i</v>
      </c>
      <c r="AD3345" t="str">
        <f t="shared" si="1778"/>
        <v>0.247973721840033-0.342652908461126i</v>
      </c>
      <c r="AE3345" t="str">
        <f t="shared" si="1779"/>
        <v>-0.0000639660375208685+0.0000366858327539313i</v>
      </c>
      <c r="AF3345" t="str">
        <f t="shared" si="1780"/>
        <v>-6.36443146493112-0.106428315166878i</v>
      </c>
      <c r="AG3345" t="str">
        <f t="shared" si="1781"/>
        <v>0.997903226432005-0.00152148642966187i</v>
      </c>
      <c r="AH3345" t="str">
        <f t="shared" si="1782"/>
        <v>0.000412220860941495-0.000226524452734125i</v>
      </c>
      <c r="AI3345">
        <f t="shared" si="1783"/>
        <v>-66.551375949796366</v>
      </c>
      <c r="AJ3345">
        <f t="shared" si="1784"/>
        <v>-28.789764936903193</v>
      </c>
      <c r="AK3345"/>
      <c r="AL3345"/>
      <c r="AM3345"/>
      <c r="AN3345"/>
    </row>
    <row r="3346" spans="1:40" x14ac:dyDescent="0.35">
      <c r="A3346"/>
      <c r="B3346">
        <f t="shared" si="1750"/>
        <v>1412000</v>
      </c>
      <c r="C3346" s="237" t="str">
        <f t="shared" si="1753"/>
        <v>-1.61752891130343E-08+0.000731874798846347i</v>
      </c>
      <c r="D3346" s="208" t="str">
        <f t="shared" si="1754"/>
        <v>-2.51366132619634+0.00561104012448866i</v>
      </c>
      <c r="E3346" t="str">
        <f t="shared" si="1755"/>
        <v>20500</v>
      </c>
      <c r="F3346" t="str">
        <f t="shared" si="1756"/>
        <v>0.327868852459016</v>
      </c>
      <c r="G3346" t="str">
        <f t="shared" si="1751"/>
        <v>0.327868852459016</v>
      </c>
      <c r="H3346" t="str">
        <f t="shared" si="1757"/>
        <v>3.85077510412796+0.111964136602392i</v>
      </c>
      <c r="I3346" t="str">
        <f t="shared" si="1758"/>
        <v>5544.91103358599i</v>
      </c>
      <c r="J3346" t="str">
        <f t="shared" si="1752"/>
        <v>-41616.8375381512+1213.04909699554i</v>
      </c>
      <c r="K3346" t="str">
        <f t="shared" si="1759"/>
        <v>0.00388030611032444-0.133124099751307i</v>
      </c>
      <c r="L3346" t="str">
        <f t="shared" si="1760"/>
        <v>0.000811794898692218-0.0236103786901726i</v>
      </c>
      <c r="M3346" t="str">
        <f t="shared" si="1761"/>
        <v>0.00469210100901666-0.15673447844148i</v>
      </c>
      <c r="N3346" t="str">
        <f t="shared" si="1762"/>
        <v>-17.6122924863865i</v>
      </c>
      <c r="O3346" t="str">
        <f t="shared" si="1763"/>
        <v>0.327383264290451+0.94489163307891i</v>
      </c>
      <c r="P3346" t="str">
        <f t="shared" si="1764"/>
        <v>0.672616735709549-0.94489163307891i</v>
      </c>
      <c r="Q3346" t="str">
        <f t="shared" si="1765"/>
        <v>-0.672616735709549+18.5571841194654i</v>
      </c>
      <c r="R3346" t="str">
        <f t="shared" si="1766"/>
        <v>-0.0521630510410866-0.0343549425650689i</v>
      </c>
      <c r="S3346" t="str">
        <f t="shared" si="1767"/>
        <v>1.90726598748426i</v>
      </c>
      <c r="T3346" t="str">
        <f t="shared" si="1768"/>
        <v>0.0655240134563312-0.0994888130540699i</v>
      </c>
      <c r="U3346" t="str">
        <f t="shared" si="1769"/>
        <v>0.0000499999999999999-0.000100639254787975i</v>
      </c>
      <c r="V3346" t="str">
        <f t="shared" si="1770"/>
        <v>0.00002-0.00112715965362532i</v>
      </c>
      <c r="W3346" t="str">
        <f t="shared" si="1771"/>
        <v>0.0000421829043447209-0.0000939806266982054i</v>
      </c>
      <c r="X3346" t="str">
        <f t="shared" si="1772"/>
        <v>0.0000422362760308402-0.0000939205416003785i</v>
      </c>
      <c r="Y3346" t="str">
        <f t="shared" si="1773"/>
        <v>0.009+7.09748612299006i</v>
      </c>
      <c r="Z3346" t="str">
        <f t="shared" si="1774"/>
        <v>-0.000158706031633164-0.0000716136794062469i</v>
      </c>
      <c r="AA3346" t="str">
        <f t="shared" si="1775"/>
        <v>0.0021540648904538-1.69075910984552i</v>
      </c>
      <c r="AB3346" t="str">
        <f t="shared" si="1776"/>
        <v>0.219007680202247-0.332531739185484i</v>
      </c>
      <c r="AC3346" t="str">
        <f t="shared" si="1777"/>
        <v>0.948908417450784-0.0358863270401399i</v>
      </c>
      <c r="AD3346" t="str">
        <f t="shared" si="1778"/>
        <v>0.243704020408374-0.341219543481292i</v>
      </c>
      <c r="AE3346" t="str">
        <f t="shared" si="1779"/>
        <v>-0.0000631132849660757+0.0000367010580740568i</v>
      </c>
      <c r="AF3346" t="str">
        <f t="shared" si="1780"/>
        <v>-6.3644364303243-0.106353096477903i</v>
      </c>
      <c r="AG3346" t="str">
        <f t="shared" si="1781"/>
        <v>0.997913449747686-0.00149426288197295i</v>
      </c>
      <c r="AH3346" t="str">
        <f t="shared" si="1782"/>
        <v>0.000406771311015812-0.000226734527466932i</v>
      </c>
      <c r="AI3346">
        <f t="shared" si="1783"/>
        <v>-66.637976260251122</v>
      </c>
      <c r="AJ3346">
        <f t="shared" si="1784"/>
        <v>-29.135316834549371</v>
      </c>
      <c r="AK3346"/>
      <c r="AL3346"/>
      <c r="AM3346"/>
      <c r="AN3346"/>
    </row>
    <row r="3347" spans="1:40" x14ac:dyDescent="0.35">
      <c r="A3347"/>
      <c r="B3347">
        <f t="shared" si="1750"/>
        <v>1413000</v>
      </c>
      <c r="C3347" s="237" t="str">
        <f t="shared" si="1753"/>
        <v>-1.61524022547679E-08+0.000731356840744342i</v>
      </c>
      <c r="D3347" s="208" t="str">
        <f t="shared" si="1754"/>
        <v>-2.51366132602087+0.00560706911237329i</v>
      </c>
      <c r="E3347" t="str">
        <f t="shared" si="1755"/>
        <v>20500</v>
      </c>
      <c r="F3347" t="str">
        <f t="shared" si="1756"/>
        <v>0.327868852459016</v>
      </c>
      <c r="G3347" t="str">
        <f t="shared" si="1751"/>
        <v>0.327868852459016</v>
      </c>
      <c r="H3347" t="str">
        <f t="shared" si="1757"/>
        <v>3.85078005917184+0.111885053038644i</v>
      </c>
      <c r="I3347" t="str">
        <f t="shared" si="1758"/>
        <v>5548.83802440297i</v>
      </c>
      <c r="J3347" t="str">
        <f t="shared" si="1752"/>
        <v>-41675.8071907472+1213.90819692258i</v>
      </c>
      <c r="K3347" t="str">
        <f t="shared" si="1759"/>
        <v>0.00387482015008792-0.133030041219983i</v>
      </c>
      <c r="L3347" t="str">
        <f t="shared" si="1760"/>
        <v>0.000810647622299622-0.0235937087115072i</v>
      </c>
      <c r="M3347" t="str">
        <f t="shared" si="1761"/>
        <v>0.00468546777238754-0.15662374993149i</v>
      </c>
      <c r="N3347" t="str">
        <f t="shared" si="1762"/>
        <v>-17.6247657813485i</v>
      </c>
      <c r="O3347" t="str">
        <f t="shared" si="1763"/>
        <v>0.339143403405297+0.940734687319795i</v>
      </c>
      <c r="P3347" t="str">
        <f t="shared" si="1764"/>
        <v>0.660856596594703-0.940734687319795i</v>
      </c>
      <c r="Q3347" t="str">
        <f t="shared" si="1765"/>
        <v>-0.660856596594703+18.5655004686683i</v>
      </c>
      <c r="R3347" t="str">
        <f t="shared" si="1766"/>
        <v>-0.0518724646218013-0.0337494988204164i</v>
      </c>
      <c r="S3347" t="str">
        <f t="shared" si="1767"/>
        <v>1.9086167424329i</v>
      </c>
      <c r="T3347" t="str">
        <f t="shared" si="1768"/>
        <v>0.0644148584973661-0.0990046544484282i</v>
      </c>
      <c r="U3347" t="str">
        <f t="shared" si="1769"/>
        <v>0.00005-0.000100568030970008i</v>
      </c>
      <c r="V3347" t="str">
        <f t="shared" si="1770"/>
        <v>0.00002-0.00112636194686409i</v>
      </c>
      <c r="W3347" t="str">
        <f t="shared" si="1771"/>
        <v>0.0000421827762769759-0.000093916360001626i</v>
      </c>
      <c r="X3347" t="str">
        <f t="shared" si="1772"/>
        <v>0.0000422360566516407-0.0000938563162388104i</v>
      </c>
      <c r="Y3347" t="str">
        <f t="shared" si="1773"/>
        <v>0.009+7.1025126712358i</v>
      </c>
      <c r="Z3347" t="str">
        <f t="shared" si="1774"/>
        <v>-0.000158485262639086-0.0000715623443534888i</v>
      </c>
      <c r="AA3347" t="str">
        <f t="shared" si="1775"/>
        <v>0.00215101691877891-1.6895625085907i</v>
      </c>
      <c r="AB3347" t="str">
        <f t="shared" si="1776"/>
        <v>0.21530043698355-0.330913485853945i</v>
      </c>
      <c r="AC3347" t="str">
        <f t="shared" si="1777"/>
        <v>0.949179872201521-0.0352716462756691i</v>
      </c>
      <c r="AD3347" t="str">
        <f t="shared" si="1778"/>
        <v>0.239452375062736-0.339732874479243i</v>
      </c>
      <c r="AE3347" t="str">
        <f t="shared" si="1779"/>
        <v>-0.0000622617535030549+0.0000367068805184743i</v>
      </c>
      <c r="AF3347" t="str">
        <f t="shared" si="1780"/>
        <v>-6.36444138519271-0.106277983926271i</v>
      </c>
      <c r="AG3347" t="str">
        <f t="shared" si="1781"/>
        <v>0.997923984801204-0.00146718790650872i</v>
      </c>
      <c r="AH3347" t="str">
        <f t="shared" si="1782"/>
        <v>0.000401328459300968-0.000226883926071947i</v>
      </c>
      <c r="AI3347">
        <f t="shared" si="1783"/>
        <v>-66.725575906802931</v>
      </c>
      <c r="AJ3347">
        <f t="shared" si="1784"/>
        <v>-29.48087686319732</v>
      </c>
      <c r="AK3347"/>
      <c r="AL3347"/>
      <c r="AM3347"/>
      <c r="AN3347"/>
    </row>
    <row r="3348" spans="1:40" x14ac:dyDescent="0.35">
      <c r="A3348"/>
      <c r="B3348">
        <f t="shared" si="1750"/>
        <v>1414000</v>
      </c>
      <c r="C3348" s="237" t="str">
        <f t="shared" si="1753"/>
        <v>-1.612956393702E-08+0.000730839615256342i</v>
      </c>
      <c r="D3348" s="208" t="str">
        <f t="shared" si="1754"/>
        <v>-2.51366132584578+0.00560310371696529i</v>
      </c>
      <c r="E3348" t="str">
        <f t="shared" si="1755"/>
        <v>20500</v>
      </c>
      <c r="F3348" t="str">
        <f t="shared" si="1756"/>
        <v>0.327868852459016</v>
      </c>
      <c r="G3348" t="str">
        <f t="shared" si="1751"/>
        <v>0.327868852459016</v>
      </c>
      <c r="H3348" t="str">
        <f t="shared" si="1757"/>
        <v>3.85078500372031+0.11180608100469i</v>
      </c>
      <c r="I3348" t="str">
        <f t="shared" si="1758"/>
        <v>5552.76501521996i</v>
      </c>
      <c r="J3348" t="str">
        <f t="shared" si="1752"/>
        <v>-41734.8185917698+1214.76729684964i</v>
      </c>
      <c r="K3348" t="str">
        <f t="shared" si="1759"/>
        <v>0.0038693458125784-0.132936115398875i</v>
      </c>
      <c r="L3348" t="str">
        <f t="shared" si="1760"/>
        <v>0.000809502775333125-0.0235770622278996i</v>
      </c>
      <c r="M3348" t="str">
        <f t="shared" si="1761"/>
        <v>0.00467884858791153-0.156513177626775i</v>
      </c>
      <c r="N3348" t="str">
        <f t="shared" si="1762"/>
        <v>-17.6372390763105i</v>
      </c>
      <c r="O3348" t="str">
        <f t="shared" si="1763"/>
        <v>0.350850778226543+0.936431381051398i</v>
      </c>
      <c r="P3348" t="str">
        <f t="shared" si="1764"/>
        <v>0.649149221773457-0.936431381051398i</v>
      </c>
      <c r="Q3348" t="str">
        <f t="shared" si="1765"/>
        <v>-0.649149221773457+18.5736704573619i</v>
      </c>
      <c r="R3348" t="str">
        <f t="shared" si="1766"/>
        <v>-0.0515756427297364-0.0331474026550824i</v>
      </c>
      <c r="S3348" t="str">
        <f t="shared" si="1767"/>
        <v>1.90996749738155i</v>
      </c>
      <c r="T3348" t="str">
        <f t="shared" si="1768"/>
        <v>0.0633104616938263-0.0985078012703596i</v>
      </c>
      <c r="U3348" t="str">
        <f t="shared" si="1769"/>
        <v>0.0000499999999999999-0.000100496907892943i</v>
      </c>
      <c r="V3348" t="str">
        <f t="shared" si="1770"/>
        <v>0.00002-0.00112556536840096i</v>
      </c>
      <c r="W3348" t="str">
        <f t="shared" si="1771"/>
        <v>0.0000421826481197403-0.0000938521857730469i</v>
      </c>
      <c r="X3348" t="str">
        <f t="shared" si="1772"/>
        <v>0.0000422358373768893-0.0000937921832857763i</v>
      </c>
      <c r="Y3348" t="str">
        <f t="shared" si="1773"/>
        <v>0.009+7.10753921948155i</v>
      </c>
      <c r="Z3348" t="str">
        <f t="shared" si="1774"/>
        <v>-0.000158264961843299-0.0000715110826852535i</v>
      </c>
      <c r="AA3348" t="str">
        <f t="shared" si="1775"/>
        <v>0.00214797541178938-1.68836759989887i</v>
      </c>
      <c r="AB3348" t="str">
        <f t="shared" si="1776"/>
        <v>0.211609097439351-0.329252802141363i</v>
      </c>
      <c r="AC3348" t="str">
        <f t="shared" si="1777"/>
        <v>0.949457684621079-0.0346601362633317i</v>
      </c>
      <c r="AD3348" t="str">
        <f t="shared" si="1778"/>
        <v>0.235219453105932-0.338193127556889i</v>
      </c>
      <c r="AE3348" t="str">
        <f t="shared" si="1779"/>
        <v>-0.0000614115544789172+0.0000367033246682186i</v>
      </c>
      <c r="AF3348" t="str">
        <f t="shared" si="1780"/>
        <v>-6.36444632956609-0.106202977287725i</v>
      </c>
      <c r="AG3348" t="str">
        <f t="shared" si="1781"/>
        <v>0.997934829554025-0.00144026526912494i</v>
      </c>
      <c r="AH3348" t="str">
        <f t="shared" si="1782"/>
        <v>0.000395893032478791-0.000226972796568534i</v>
      </c>
      <c r="AI3348">
        <f t="shared" si="1783"/>
        <v>-66.814192785666904</v>
      </c>
      <c r="AJ3348">
        <f t="shared" si="1784"/>
        <v>-29.826444693648543</v>
      </c>
      <c r="AK3348"/>
      <c r="AL3348"/>
      <c r="AM3348"/>
      <c r="AN3348"/>
    </row>
    <row r="3349" spans="1:40" x14ac:dyDescent="0.35">
      <c r="A3349"/>
      <c r="B3349">
        <f t="shared" si="1750"/>
        <v>1415000</v>
      </c>
      <c r="C3349" s="237" t="str">
        <f t="shared" si="1753"/>
        <v>-1.61067740226219E-08+0.000730323120829102i</v>
      </c>
      <c r="D3349" s="208" t="str">
        <f t="shared" si="1754"/>
        <v>-2.51366132567106+0.00559914392635645i</v>
      </c>
      <c r="E3349" t="str">
        <f t="shared" si="1755"/>
        <v>20500</v>
      </c>
      <c r="F3349" t="str">
        <f t="shared" si="1756"/>
        <v>0.327868852459016</v>
      </c>
      <c r="G3349" t="str">
        <f t="shared" si="1751"/>
        <v>0.327868852459016</v>
      </c>
      <c r="H3349" t="str">
        <f t="shared" si="1757"/>
        <v>3.85078993780298+0.111727220264997i</v>
      </c>
      <c r="I3349" t="str">
        <f t="shared" si="1758"/>
        <v>5556.69200603695i</v>
      </c>
      <c r="J3349" t="str">
        <f t="shared" si="1752"/>
        <v>-41793.871741219+1215.62639677669i</v>
      </c>
      <c r="K3349" t="str">
        <f t="shared" si="1759"/>
        <v>0.0038638830649953-0.132842322007546i</v>
      </c>
      <c r="L3349" t="str">
        <f t="shared" si="1760"/>
        <v>0.000808360350940973-0.023560439189772i</v>
      </c>
      <c r="M3349" t="str">
        <f t="shared" si="1761"/>
        <v>0.00467224341593627-0.156402761197318i</v>
      </c>
      <c r="N3349" t="str">
        <f t="shared" si="1762"/>
        <v>-17.6497123712726i</v>
      </c>
      <c r="O3349" t="str">
        <f t="shared" si="1763"/>
        <v>0.362503567308378+0.931982383786679i</v>
      </c>
      <c r="P3349" t="str">
        <f t="shared" si="1764"/>
        <v>0.637496432691622-0.931982383786679i</v>
      </c>
      <c r="Q3349" t="str">
        <f t="shared" si="1765"/>
        <v>-0.637496432691622+18.5816947550593i</v>
      </c>
      <c r="R3349" t="str">
        <f t="shared" si="1766"/>
        <v>-0.0512726146519212-0.0325487169888837i</v>
      </c>
      <c r="S3349" t="str">
        <f t="shared" si="1767"/>
        <v>1.91131825233019i</v>
      </c>
      <c r="T3349" t="str">
        <f t="shared" si="1768"/>
        <v>0.0622109568707832-0.0979982842289093i</v>
      </c>
      <c r="U3349" t="str">
        <f t="shared" si="1769"/>
        <v>0.0000499999999999999-0.000100425885343195i</v>
      </c>
      <c r="V3349" t="str">
        <f t="shared" si="1770"/>
        <v>0.00002-0.00112476991584378i</v>
      </c>
      <c r="W3349" t="str">
        <f t="shared" si="1771"/>
        <v>0.000042182519873017-0.0000937881038163782i</v>
      </c>
      <c r="X3349" t="str">
        <f t="shared" si="1772"/>
        <v>0.0000422356182060414-0.0000937281425453126i</v>
      </c>
      <c r="Y3349" t="str">
        <f t="shared" si="1773"/>
        <v>0.009+7.11256576772729i</v>
      </c>
      <c r="Z3349" t="str">
        <f t="shared" si="1774"/>
        <v>-0.000158045127922693-0.0000714598942433464i</v>
      </c>
      <c r="AA3349" t="str">
        <f t="shared" si="1775"/>
        <v>0.00214494035121602-1.6871743801814i</v>
      </c>
      <c r="AB3349" t="str">
        <f t="shared" si="1776"/>
        <v>0.207934108867011-0.327549790689753i</v>
      </c>
      <c r="AC3349" t="str">
        <f t="shared" si="1777"/>
        <v>0.949741827077621-0.0340518611268457i</v>
      </c>
      <c r="AD3349" t="str">
        <f t="shared" si="1778"/>
        <v>0.231005919040916-0.336600537220485i</v>
      </c>
      <c r="AE3349" t="str">
        <f t="shared" si="1779"/>
        <v>-0.0000605627988177502+0.0000366904164196079i</v>
      </c>
      <c r="AF3349" t="str">
        <f t="shared" si="1780"/>
        <v>-6.36445126347404-0.106128076338641i</v>
      </c>
      <c r="AG3349" t="str">
        <f t="shared" si="1781"/>
        <v>0.997945981922012-0.00141349870798923i</v>
      </c>
      <c r="AH3349" t="str">
        <f t="shared" si="1782"/>
        <v>0.000390465754526688-0.000227001295728566i</v>
      </c>
      <c r="AI3349">
        <f t="shared" si="1783"/>
        <v>-66.903845355634644</v>
      </c>
      <c r="AJ3349">
        <f t="shared" si="1784"/>
        <v>-30.172019996622556</v>
      </c>
      <c r="AK3349"/>
      <c r="AL3349"/>
      <c r="AM3349"/>
      <c r="AN3349"/>
    </row>
    <row r="3350" spans="1:40" x14ac:dyDescent="0.35">
      <c r="A3350"/>
      <c r="B3350">
        <f t="shared" si="1750"/>
        <v>1416000</v>
      </c>
      <c r="C3350" s="237" t="str">
        <f t="shared" si="1753"/>
        <v>-1.60840323748895E-08+0.000729807355913764i</v>
      </c>
      <c r="D3350" s="208" t="str">
        <f t="shared" si="1754"/>
        <v>-2.5136613254967+0.00559518972867219i</v>
      </c>
      <c r="E3350" t="str">
        <f t="shared" si="1755"/>
        <v>20500</v>
      </c>
      <c r="F3350" t="str">
        <f t="shared" si="1756"/>
        <v>0.327868852459016</v>
      </c>
      <c r="G3350" t="str">
        <f t="shared" si="1751"/>
        <v>0.327868852459016</v>
      </c>
      <c r="H3350" t="str">
        <f t="shared" si="1757"/>
        <v>3.85079486144933+0.11164847058469i</v>
      </c>
      <c r="I3350" t="str">
        <f t="shared" si="1758"/>
        <v>5560.61899685394i</v>
      </c>
      <c r="J3350" t="str">
        <f t="shared" si="1752"/>
        <v>-41852.9666390948+1216.48549670374i</v>
      </c>
      <c r="K3350" t="str">
        <f t="shared" si="1759"/>
        <v>0.00385843187465379-0.132748660766346i</v>
      </c>
      <c r="L3350" t="str">
        <f t="shared" si="1760"/>
        <v>0.000807220342295558-0.0235438395476859i</v>
      </c>
      <c r="M3350" t="str">
        <f t="shared" si="1761"/>
        <v>0.00466565221694935-0.156292500314032i</v>
      </c>
      <c r="N3350" t="str">
        <f t="shared" si="1762"/>
        <v>-17.6621856662346i</v>
      </c>
      <c r="O3350" t="str">
        <f t="shared" si="1763"/>
        <v>0.374099957697224+0.927388387705461i</v>
      </c>
      <c r="P3350" t="str">
        <f t="shared" si="1764"/>
        <v>0.625900042302776-0.927388387705461i</v>
      </c>
      <c r="Q3350" t="str">
        <f t="shared" si="1765"/>
        <v>-0.625900042302776+18.5895740539401i</v>
      </c>
      <c r="R3350" t="str">
        <f t="shared" si="1766"/>
        <v>-0.0509634101832313-0.031953504689759i</v>
      </c>
      <c r="S3350" t="str">
        <f t="shared" si="1767"/>
        <v>1.91266900727882i</v>
      </c>
      <c r="T3350" t="str">
        <f t="shared" si="1768"/>
        <v>0.0611164780940405-0.0974761351627043i</v>
      </c>
      <c r="U3350" t="str">
        <f t="shared" si="1769"/>
        <v>0.00005-0.000100354963107783i</v>
      </c>
      <c r="V3350" t="str">
        <f t="shared" si="1770"/>
        <v>0.00002-0.00112397558680717i</v>
      </c>
      <c r="W3350" t="str">
        <f t="shared" si="1771"/>
        <v>0.0000421823915368083-0.0000937241139360852i</v>
      </c>
      <c r="X3350" t="str">
        <f t="shared" si="1772"/>
        <v>0.0000422353991385532-0.0000936641938220106i</v>
      </c>
      <c r="Y3350" t="str">
        <f t="shared" si="1773"/>
        <v>0.009+7.11759231597304i</v>
      </c>
      <c r="Z3350" t="str">
        <f t="shared" si="1774"/>
        <v>-0.000157825759558832-0.0000714087788700269i</v>
      </c>
      <c r="AA3350" t="str">
        <f t="shared" si="1775"/>
        <v>0.00214191171885406-1.6859828458598i</v>
      </c>
      <c r="AB3350" t="str">
        <f t="shared" si="1776"/>
        <v>0.204275919368519-0.325804557916649i</v>
      </c>
      <c r="AC3350" t="str">
        <f t="shared" si="1777"/>
        <v>0.95003227142557-0.0334468849499894i</v>
      </c>
      <c r="AD3350" t="str">
        <f t="shared" si="1778"/>
        <v>0.226812434463752-0.33495534634672i</v>
      </c>
      <c r="AE3350" t="str">
        <f t="shared" si="1779"/>
        <v>-0.0000597155970052356+0.0000366681829778682i</v>
      </c>
      <c r="AF3350" t="str">
        <f t="shared" si="1780"/>
        <v>-6.36445618694603-0.106053280856018i</v>
      </c>
      <c r="AG3350" t="str">
        <f t="shared" si="1781"/>
        <v>0.997957439775793-0.00138689193302509i</v>
      </c>
      <c r="AH3350" t="str">
        <f t="shared" si="1782"/>
        <v>0.000385047346611676-0.000226969589032695i</v>
      </c>
      <c r="AI3350">
        <f t="shared" si="1783"/>
        <v>-66.994552661498204</v>
      </c>
      <c r="AJ3350">
        <f t="shared" si="1784"/>
        <v>-30.517602442804208</v>
      </c>
      <c r="AK3350"/>
      <c r="AL3350"/>
      <c r="AM3350"/>
      <c r="AN3350"/>
    </row>
    <row r="3351" spans="1:40" x14ac:dyDescent="0.35">
      <c r="A3351"/>
      <c r="B3351">
        <f t="shared" si="1750"/>
        <v>1417000</v>
      </c>
      <c r="C3351" s="237" t="str">
        <f t="shared" si="1753"/>
        <v>-1.60613388576204E-08+0.000729292318965842i</v>
      </c>
      <c r="D3351" s="208" t="str">
        <f t="shared" si="1754"/>
        <v>-2.51366132532272+0.00559124111207146i</v>
      </c>
      <c r="E3351" t="str">
        <f t="shared" si="1755"/>
        <v>20500</v>
      </c>
      <c r="F3351" t="str">
        <f t="shared" si="1756"/>
        <v>0.327868852459016</v>
      </c>
      <c r="G3351" t="str">
        <f t="shared" si="1751"/>
        <v>0.327868852459016</v>
      </c>
      <c r="H3351" t="str">
        <f t="shared" si="1757"/>
        <v>3.8507997746888+0.111569831729561i</v>
      </c>
      <c r="I3351" t="str">
        <f t="shared" si="1758"/>
        <v>5564.54598767092i</v>
      </c>
      <c r="J3351" t="str">
        <f t="shared" si="1752"/>
        <v>-41912.1032853972+1217.34459663079i</v>
      </c>
      <c r="K3351" t="str">
        <f t="shared" si="1759"/>
        <v>0.0038529922089841-0.132655131396414i</v>
      </c>
      <c r="L3351" t="str">
        <f t="shared" si="1760"/>
        <v>0.000806082742593296-0.0235272632523416i</v>
      </c>
      <c r="M3351" t="str">
        <f t="shared" si="1761"/>
        <v>0.0046590749515774-0.156182394648756i</v>
      </c>
      <c r="N3351" t="str">
        <f t="shared" si="1762"/>
        <v>-17.6746589611966i</v>
      </c>
      <c r="O3351" t="str">
        <f t="shared" si="1763"/>
        <v>0.385638145214348+0.922650107546538i</v>
      </c>
      <c r="P3351" t="str">
        <f t="shared" si="1764"/>
        <v>0.614361854785652-0.922650107546538i</v>
      </c>
      <c r="Q3351" t="str">
        <f t="shared" si="1765"/>
        <v>-0.614361854785652+18.5973090687431i</v>
      </c>
      <c r="R3351" t="str">
        <f t="shared" si="1766"/>
        <v>-0.0506480596325126-0.0313618285727585i</v>
      </c>
      <c r="S3351" t="str">
        <f t="shared" si="1767"/>
        <v>1.91401976222746i</v>
      </c>
      <c r="T3351" t="str">
        <f t="shared" si="1768"/>
        <v>0.0600271596678496-0.096941387055104i</v>
      </c>
      <c r="U3351" t="str">
        <f t="shared" si="1769"/>
        <v>0.0000500000000000001-0.000100284140974327i</v>
      </c>
      <c r="V3351" t="str">
        <f t="shared" si="1770"/>
        <v>0.00002-0.00112318237891246i</v>
      </c>
      <c r="W3351" t="str">
        <f t="shared" si="1771"/>
        <v>0.0000421822631111164-0.0000936602159371868i</v>
      </c>
      <c r="X3351" t="str">
        <f t="shared" si="1772"/>
        <v>0.000042235180173883-0.0000936003369210166i</v>
      </c>
      <c r="Y3351" t="str">
        <f t="shared" si="1773"/>
        <v>0.009+7.12261886421878i</v>
      </c>
      <c r="Z3351" t="str">
        <f t="shared" si="1774"/>
        <v>-0.000157606855437936-0.00007135773640801i</v>
      </c>
      <c r="AA3351" t="str">
        <f t="shared" si="1775"/>
        <v>0.002138889496563-1.68479299336567i</v>
      </c>
      <c r="AB3351" t="str">
        <f t="shared" si="1776"/>
        <v>0.20063497784285-0.324017214065739i</v>
      </c>
      <c r="AC3351" t="str">
        <f t="shared" si="1777"/>
        <v>0.950328988999472-0.03284527177573i</v>
      </c>
      <c r="AD3351" t="str">
        <f t="shared" si="1778"/>
        <v>0.222639657956659-0.333257806147249i</v>
      </c>
      <c r="AE3351" t="str">
        <f t="shared" si="1779"/>
        <v>-0.0000588700590732936+0.0000366366528505722i</v>
      </c>
      <c r="AF3351" t="str">
        <f t="shared" si="1780"/>
        <v>-6.36446110001152-0.10597859061749i</v>
      </c>
      <c r="AG3351" t="str">
        <f t="shared" si="1781"/>
        <v>0.997969200941138-0.00136044862535877i</v>
      </c>
      <c r="AH3351" t="str">
        <f t="shared" si="1782"/>
        <v>0.000379638526984719-0.000226877850625294i</v>
      </c>
      <c r="AI3351">
        <f t="shared" si="1783"/>
        <v>-67.086334358718005</v>
      </c>
      <c r="AJ3351">
        <f t="shared" si="1784"/>
        <v>-30.863191702915085</v>
      </c>
      <c r="AK3351"/>
      <c r="AL3351"/>
      <c r="AM3351"/>
      <c r="AN3351"/>
    </row>
    <row r="3352" spans="1:40" x14ac:dyDescent="0.35">
      <c r="A3352"/>
      <c r="B3352">
        <f t="shared" si="1750"/>
        <v>1418000</v>
      </c>
      <c r="C3352" s="237" t="str">
        <f t="shared" si="1753"/>
        <v>-1.60386933350925E-08+0.000728778008445207i</v>
      </c>
      <c r="D3352" s="208" t="str">
        <f t="shared" si="1754"/>
        <v>-2.5136613251491+0.00558729806474659i</v>
      </c>
      <c r="E3352" t="str">
        <f t="shared" si="1755"/>
        <v>20500</v>
      </c>
      <c r="F3352" t="str">
        <f t="shared" si="1756"/>
        <v>0.327868852459016</v>
      </c>
      <c r="G3352" t="str">
        <f t="shared" si="1751"/>
        <v>0.327868852459016</v>
      </c>
      <c r="H3352" t="str">
        <f t="shared" si="1757"/>
        <v>3.85080467755067+0.111491303466052i</v>
      </c>
      <c r="I3352" t="str">
        <f t="shared" si="1758"/>
        <v>5568.47297848791i</v>
      </c>
      <c r="J3352" t="str">
        <f t="shared" si="1752"/>
        <v>-41971.2816801262+1218.20369655784i</v>
      </c>
      <c r="K3352" t="str">
        <f t="shared" si="1759"/>
        <v>0.00384756403553111-0.132561733619671i</v>
      </c>
      <c r="L3352" t="str">
        <f t="shared" si="1760"/>
        <v>0.000804947545054515-0.0235107102545774i</v>
      </c>
      <c r="M3352" t="str">
        <f t="shared" si="1761"/>
        <v>0.00465251158058563-0.156072443874248i</v>
      </c>
      <c r="N3352" t="str">
        <f t="shared" si="1762"/>
        <v>-17.6871322561586i</v>
      </c>
      <c r="O3352" t="str">
        <f t="shared" si="1763"/>
        <v>0.397116334736189+0.917768280496605i</v>
      </c>
      <c r="P3352" t="str">
        <f t="shared" si="1764"/>
        <v>0.602883665263811-0.917768280496605i</v>
      </c>
      <c r="Q3352" t="str">
        <f t="shared" si="1765"/>
        <v>-0.602883665263811+18.6049005366552i</v>
      </c>
      <c r="R3352" t="str">
        <f t="shared" si="1766"/>
        <v>-0.0503265938288222-0.0307737513988871i</v>
      </c>
      <c r="S3352" t="str">
        <f t="shared" si="1767"/>
        <v>1.91537051717611i</v>
      </c>
      <c r="T3352" t="str">
        <f t="shared" si="1768"/>
        <v>0.0589431361323354-0.0963940740496232i</v>
      </c>
      <c r="U3352" t="str">
        <f t="shared" si="1769"/>
        <v>0.00005-0.000100213418731044i</v>
      </c>
      <c r="V3352" t="str">
        <f t="shared" si="1770"/>
        <v>0.00002-0.0011223902897877i</v>
      </c>
      <c r="W3352" t="str">
        <f t="shared" si="1771"/>
        <v>0.0000421821345959445-0.0000935964096252495i</v>
      </c>
      <c r="X3352" t="str">
        <f t="shared" si="1772"/>
        <v>0.0000422349613114915-0.0000935365716480195i</v>
      </c>
      <c r="Y3352" t="str">
        <f t="shared" si="1773"/>
        <v>0.009+7.12764541246452i</v>
      </c>
      <c r="Z3352" t="str">
        <f t="shared" si="1774"/>
        <v>-0.000157388414250842-0.0000713067667004633i</v>
      </c>
      <c r="AA3352" t="str">
        <f t="shared" si="1775"/>
        <v>0.00213587366626628-1.68360481914068i</v>
      </c>
      <c r="AB3352" t="str">
        <f t="shared" si="1776"/>
        <v>0.197011733977365-0.322187873258422i</v>
      </c>
      <c r="AC3352" t="str">
        <f t="shared" si="1777"/>
        <v>0.950631950607753-0.0322470856052096i</v>
      </c>
      <c r="AD3352" t="str">
        <f t="shared" si="1778"/>
        <v>0.218488244981807-0.331508176131979i</v>
      </c>
      <c r="AE3352" t="str">
        <f t="shared" si="1779"/>
        <v>-0.0000580262945848752+0.0000365958558408897i</v>
      </c>
      <c r="AF3352" t="str">
        <f t="shared" si="1780"/>
        <v>-6.36446600269977-0.105904005401305i</v>
      </c>
      <c r="AG3352" t="str">
        <f t="shared" si="1781"/>
        <v>0.997981263199334-0.00133417243677305i</v>
      </c>
      <c r="AH3352" t="str">
        <f t="shared" si="1782"/>
        <v>0.000374240010876101-0.000226726263267998i</v>
      </c>
      <c r="AI3352">
        <f t="shared" si="1783"/>
        <v>-67.179210739403359</v>
      </c>
      <c r="AJ3352">
        <f t="shared" si="1784"/>
        <v>-31.208787447754524</v>
      </c>
      <c r="AK3352"/>
      <c r="AL3352"/>
      <c r="AM3352"/>
      <c r="AN3352"/>
    </row>
    <row r="3353" spans="1:40" x14ac:dyDescent="0.35">
      <c r="A3353"/>
      <c r="B3353">
        <f t="shared" ref="B3353:B3416" si="1785">B3352+1000</f>
        <v>1419000</v>
      </c>
      <c r="C3353" s="237" t="str">
        <f t="shared" si="1753"/>
        <v>-1.60160956720618E-08+0.000728264422816074i</v>
      </c>
      <c r="D3353" s="208" t="str">
        <f t="shared" si="1754"/>
        <v>-2.51366132497586+0.00558336057492324i</v>
      </c>
      <c r="E3353" t="str">
        <f t="shared" si="1755"/>
        <v>20500</v>
      </c>
      <c r="F3353" t="str">
        <f t="shared" si="1756"/>
        <v>0.327868852459016</v>
      </c>
      <c r="G3353" t="str">
        <f t="shared" si="1751"/>
        <v>0.327868852459016</v>
      </c>
      <c r="H3353" t="str">
        <f t="shared" si="1757"/>
        <v>3.85080957006414+0.111412885561268i</v>
      </c>
      <c r="I3353" t="str">
        <f t="shared" si="1758"/>
        <v>5572.3999693049i</v>
      </c>
      <c r="J3353" t="str">
        <f t="shared" si="1752"/>
        <v>-42030.5018232819+1219.06279648489i</v>
      </c>
      <c r="K3353" t="str">
        <f t="shared" si="1759"/>
        <v>0.00384214732195379-0.132468467158819i</v>
      </c>
      <c r="L3353" t="str">
        <f t="shared" si="1760"/>
        <v>0.000803814742923388-0.0234941805053696i</v>
      </c>
      <c r="M3353" t="str">
        <f t="shared" si="1761"/>
        <v>0.00464596206487718-0.155962647664189i</v>
      </c>
      <c r="N3353" t="str">
        <f t="shared" si="1762"/>
        <v>-17.6996055511207i</v>
      </c>
      <c r="O3353" t="str">
        <f t="shared" si="1763"/>
        <v>0.408532740473833+0.912743666075498i</v>
      </c>
      <c r="P3353" t="str">
        <f t="shared" si="1764"/>
        <v>0.591467259526167-0.912743666075498i</v>
      </c>
      <c r="Q3353" t="str">
        <f t="shared" si="1765"/>
        <v>-0.591467259526167+18.6123492171962i</v>
      </c>
      <c r="R3353" t="str">
        <f t="shared" si="1766"/>
        <v>-0.0499990441277478-0.0301893358737251i</v>
      </c>
      <c r="S3353" t="str">
        <f t="shared" si="1767"/>
        <v>1.91672127212475i</v>
      </c>
      <c r="T3353" t="str">
        <f t="shared" si="1768"/>
        <v>0.0578645422604877-0.0958342314655583i</v>
      </c>
      <c r="U3353" t="str">
        <f t="shared" si="1769"/>
        <v>0.0000500000000000001-0.000100142796166752i</v>
      </c>
      <c r="V3353" t="str">
        <f t="shared" si="1770"/>
        <v>0.00002-0.00112159931706762i</v>
      </c>
      <c r="W3353" t="str">
        <f t="shared" si="1771"/>
        <v>0.0000421820059912945-0.0000935326948063878i</v>
      </c>
      <c r="X3353" t="str">
        <f t="shared" si="1772"/>
        <v>0.0000422347425508411-0.000093472897809262i</v>
      </c>
      <c r="Y3353" t="str">
        <f t="shared" si="1773"/>
        <v>0.009+7.13267196071027i</v>
      </c>
      <c r="Z3353" t="str">
        <f t="shared" si="1774"/>
        <v>-0.000157170434693012-0.0000712558695910056i</v>
      </c>
      <c r="AA3353" t="str">
        <f t="shared" si="1775"/>
        <v>0.00213286420995098-1.68241831963654i</v>
      </c>
      <c r="AB3353" t="str">
        <f t="shared" si="1776"/>
        <v>0.193406638237753-0.320316653546031i</v>
      </c>
      <c r="AC3353" t="str">
        <f t="shared" si="1777"/>
        <v>0.950941126526376-0.0316523903965132i</v>
      </c>
      <c r="AD3353" t="str">
        <f t="shared" si="1778"/>
        <v>0.214358847775364-0.329706724070896i</v>
      </c>
      <c r="AE3353" t="str">
        <f t="shared" si="1779"/>
        <v>-0.0000571844126188209+0.0000365458230406726i</v>
      </c>
      <c r="AF3353" t="str">
        <f t="shared" si="1780"/>
        <v>-6.36447089504-0.105829524986345i</v>
      </c>
      <c r="AG3353" t="str">
        <f t="shared" si="1781"/>
        <v>0.997993624287582-0.00130806698916491i</v>
      </c>
      <c r="AH3353" t="str">
        <f t="shared" si="1782"/>
        <v>0.000368852510391365-0.000226515018292056i</v>
      </c>
      <c r="AI3353">
        <f t="shared" si="1783"/>
        <v>-67.273202759696574</v>
      </c>
      <c r="AJ3353">
        <f t="shared" si="1784"/>
        <v>-31.554389348263314</v>
      </c>
      <c r="AK3353"/>
      <c r="AL3353"/>
      <c r="AM3353"/>
      <c r="AN3353"/>
    </row>
    <row r="3354" spans="1:40" x14ac:dyDescent="0.35">
      <c r="A3354"/>
      <c r="B3354">
        <f t="shared" si="1785"/>
        <v>1420000</v>
      </c>
      <c r="C3354" s="237" t="str">
        <f t="shared" si="1753"/>
        <v>-1.59935457337604E-08+0.000727751560546981i</v>
      </c>
      <c r="D3354" s="208" t="str">
        <f t="shared" si="1754"/>
        <v>-2.51366132480298+0.00557942863086019i</v>
      </c>
      <c r="E3354" t="str">
        <f t="shared" si="1755"/>
        <v>20500</v>
      </c>
      <c r="F3354" t="str">
        <f t="shared" si="1756"/>
        <v>0.327868852459016</v>
      </c>
      <c r="G3354" t="str">
        <f t="shared" si="1751"/>
        <v>0.327868852459016</v>
      </c>
      <c r="H3354" t="str">
        <f t="shared" si="1757"/>
        <v>3.8508144522583+0.111334577782958i</v>
      </c>
      <c r="I3354" t="str">
        <f t="shared" si="1758"/>
        <v>5576.32696012188i</v>
      </c>
      <c r="J3354" t="str">
        <f t="shared" si="1752"/>
        <v>-42089.7637148642+1219.92189641195i</v>
      </c>
      <c r="K3354" t="str">
        <f t="shared" si="1759"/>
        <v>0.00383674203602483-0.132375331737336i</v>
      </c>
      <c r="L3354" t="str">
        <f t="shared" si="1760"/>
        <v>0.000802684329467789-0.0234776739558316i</v>
      </c>
      <c r="M3354" t="str">
        <f t="shared" si="1761"/>
        <v>0.00463942636549262-0.155853005693168i</v>
      </c>
      <c r="N3354" t="str">
        <f t="shared" si="1762"/>
        <v>-17.7120788460827i</v>
      </c>
      <c r="O3354" t="str">
        <f t="shared" si="1763"/>
        <v>0.419885586250472+0.907577046018186i</v>
      </c>
      <c r="P3354" t="str">
        <f t="shared" si="1764"/>
        <v>0.580114413749528-0.907577046018186i</v>
      </c>
      <c r="Q3354" t="str">
        <f t="shared" si="1765"/>
        <v>-0.580114413749528+18.6196558921009i</v>
      </c>
      <c r="R3354" t="str">
        <f t="shared" si="1766"/>
        <v>-0.0496654424178246-0.0296086446458757i</v>
      </c>
      <c r="S3354" t="str">
        <f t="shared" si="1767"/>
        <v>1.9180720270734i</v>
      </c>
      <c r="T3354" t="str">
        <f t="shared" si="1768"/>
        <v>0.0567915130548108-0.0952618958138541i</v>
      </c>
      <c r="U3354" t="str">
        <f t="shared" si="1769"/>
        <v>0.00005-0.00010007227307086i</v>
      </c>
      <c r="V3354" t="str">
        <f t="shared" si="1770"/>
        <v>0.00002-0.00112080945839363i</v>
      </c>
      <c r="W3354" t="str">
        <f t="shared" si="1771"/>
        <v>0.0000421818772971689-0.0000934690712872633i</v>
      </c>
      <c r="X3354" t="str">
        <f t="shared" si="1772"/>
        <v>0.0000422345238913956-0.0000934093152115285i</v>
      </c>
      <c r="Y3354" t="str">
        <f t="shared" si="1773"/>
        <v>0.009+7.13769850895601i</v>
      </c>
      <c r="Z3354" t="str">
        <f t="shared" si="1774"/>
        <v>-0.000156952915464493-0.0000712050449237045i</v>
      </c>
      <c r="AA3354" t="str">
        <f t="shared" si="1775"/>
        <v>0.00212986110966763-1.68123349131493i</v>
      </c>
      <c r="AB3354" t="str">
        <f t="shared" si="1776"/>
        <v>0.189820141856832-0.318403676962868i</v>
      </c>
      <c r="AC3354" t="str">
        <f t="shared" si="1777"/>
        <v>0.951256486492413-0.0310612500632621i</v>
      </c>
      <c r="AD3354" t="str">
        <f t="shared" si="1778"/>
        <v>0.210252115242186-0.32785372595458i</v>
      </c>
      <c r="AE3354" t="str">
        <f t="shared" si="1779"/>
        <v>-0.0000563445217548375+0.0000364865868233446i</v>
      </c>
      <c r="AF3354" t="str">
        <f t="shared" si="1780"/>
        <v>-6.36447577706128-0.105755149152098i</v>
      </c>
      <c r="AG3354" t="str">
        <f t="shared" si="1781"/>
        <v>0.998006281899384-0.00128213587400925i</v>
      </c>
      <c r="AH3354" t="str">
        <f t="shared" si="1782"/>
        <v>0.000363476734408118-0.000226244315549253i</v>
      </c>
      <c r="AI3354">
        <f t="shared" si="1783"/>
        <v>-67.368332068650503</v>
      </c>
      <c r="AJ3354">
        <f t="shared" si="1784"/>
        <v>-31.899997075563334</v>
      </c>
      <c r="AK3354"/>
      <c r="AL3354"/>
      <c r="AM3354"/>
      <c r="AN3354"/>
    </row>
    <row r="3355" spans="1:40" x14ac:dyDescent="0.35">
      <c r="A3355"/>
      <c r="B3355">
        <f t="shared" si="1785"/>
        <v>1421000</v>
      </c>
      <c r="C3355" s="237" t="str">
        <f t="shared" si="1753"/>
        <v>-1.59710433858942E-08+0.000727239420110778i</v>
      </c>
      <c r="D3355" s="208" t="str">
        <f t="shared" si="1754"/>
        <v>-2.51366132463045+0.0055755022208493i</v>
      </c>
      <c r="E3355" t="str">
        <f t="shared" si="1755"/>
        <v>20500</v>
      </c>
      <c r="F3355" t="str">
        <f t="shared" si="1756"/>
        <v>0.327868852459016</v>
      </c>
      <c r="G3355" t="str">
        <f t="shared" si="1751"/>
        <v>0.327868852459016</v>
      </c>
      <c r="H3355" t="str">
        <f t="shared" si="1757"/>
        <v>3.85081932416211+0.111256379899528i</v>
      </c>
      <c r="I3355" t="str">
        <f t="shared" si="1758"/>
        <v>5580.25395093887i</v>
      </c>
      <c r="J3355" t="str">
        <f t="shared" si="1752"/>
        <v>-42149.0673548731+1220.78099633899i</v>
      </c>
      <c r="K3355" t="str">
        <f t="shared" si="1759"/>
        <v>0.00383134814563-0.132282327079479i</v>
      </c>
      <c r="L3355" t="str">
        <f t="shared" si="1760"/>
        <v>0.000801556297979235-0.0234611905572137i</v>
      </c>
      <c r="M3355" t="str">
        <f t="shared" si="1761"/>
        <v>0.00463290444360923-0.155743517636693i</v>
      </c>
      <c r="N3355" t="str">
        <f t="shared" si="1762"/>
        <v>-17.7245521410447i</v>
      </c>
      <c r="O3355" t="str">
        <f t="shared" si="1763"/>
        <v>0.431173105778306+0.902269224152908i</v>
      </c>
      <c r="P3355" t="str">
        <f t="shared" si="1764"/>
        <v>0.568826894221694-0.902269224152908i</v>
      </c>
      <c r="Q3355" t="str">
        <f t="shared" si="1765"/>
        <v>-0.568826894221694+18.6268213651976i</v>
      </c>
      <c r="R3355" t="str">
        <f t="shared" si="1766"/>
        <v>-0.0493258211270121-0.0290317403051631i</v>
      </c>
      <c r="S3355" t="str">
        <f t="shared" si="1767"/>
        <v>1.91942278202204i</v>
      </c>
      <c r="T3355" t="str">
        <f t="shared" si="1768"/>
        <v>0.0557241837434775-0.0946771048131311i</v>
      </c>
      <c r="U3355" t="str">
        <f t="shared" si="1769"/>
        <v>0.00005-0.000100001849233371i</v>
      </c>
      <c r="V3355" t="str">
        <f t="shared" si="1770"/>
        <v>0.00002-0.00112002071141376i</v>
      </c>
      <c r="W3355" t="str">
        <f t="shared" si="1771"/>
        <v>0.0000421817485135706-0.0000934055388750815i</v>
      </c>
      <c r="X3355" t="str">
        <f t="shared" si="1772"/>
        <v>0.0000422343053326213-0.0000933458236621488i</v>
      </c>
      <c r="Y3355" t="str">
        <f t="shared" si="1773"/>
        <v>0.009+7.14272505720175i</v>
      </c>
      <c r="Z3355" t="str">
        <f t="shared" si="1774"/>
        <v>-0.000156735855269904-0.0000711542925430766i</v>
      </c>
      <c r="AA3355" t="str">
        <f t="shared" si="1775"/>
        <v>0.00212686434752989-1.68005033064752i</v>
      </c>
      <c r="AB3355" t="str">
        <f t="shared" si="1776"/>
        <v>0.186252696821696-0.316449069579778i</v>
      </c>
      <c r="AC3355" t="str">
        <f t="shared" si="1777"/>
        <v>0.951577999697526-0.0304737284729636i</v>
      </c>
      <c r="AD3355" t="str">
        <f t="shared" si="1778"/>
        <v>0.206168692850635-0.325949465953199i</v>
      </c>
      <c r="AE3355" t="str">
        <f t="shared" si="1779"/>
        <v>-0.0000555067300585158+0.0000364181808366252i</v>
      </c>
      <c r="AF3355" t="str">
        <f t="shared" si="1780"/>
        <v>-6.36448064879256-0.105680877678679i</v>
      </c>
      <c r="AG3355" t="str">
        <f t="shared" si="1781"/>
        <v>0.998019233684952-0.00125638265182581i</v>
      </c>
      <c r="AH3355" t="str">
        <f t="shared" si="1782"/>
        <v>0.000358113388473232-0.00022591436336164i</v>
      </c>
      <c r="AI3355">
        <f t="shared" si="1783"/>
        <v>-67.464621038704294</v>
      </c>
      <c r="AJ3355">
        <f t="shared" si="1784"/>
        <v>-32.245610301032251</v>
      </c>
      <c r="AK3355"/>
      <c r="AL3355"/>
      <c r="AM3355"/>
      <c r="AN3355"/>
    </row>
    <row r="3356" spans="1:40" x14ac:dyDescent="0.35">
      <c r="A3356"/>
      <c r="B3356">
        <f t="shared" si="1785"/>
        <v>1422000</v>
      </c>
      <c r="C3356" s="237" t="str">
        <f t="shared" si="1753"/>
        <v>-1.59485884946413E-08+0.00072672799998461i</v>
      </c>
      <c r="D3356" s="208" t="str">
        <f t="shared" si="1754"/>
        <v>-2.5136613244583+0.00557158133321535i</v>
      </c>
      <c r="E3356" t="str">
        <f t="shared" si="1755"/>
        <v>20500</v>
      </c>
      <c r="F3356" t="str">
        <f t="shared" si="1756"/>
        <v>0.327868852459016</v>
      </c>
      <c r="G3356" t="str">
        <f t="shared" si="1751"/>
        <v>0.327868852459016</v>
      </c>
      <c r="H3356" t="str">
        <f t="shared" si="1757"/>
        <v>3.85082418580452+0.111178291680032i</v>
      </c>
      <c r="I3356" t="str">
        <f t="shared" si="1758"/>
        <v>5584.18094175586i</v>
      </c>
      <c r="J3356" t="str">
        <f t="shared" si="1752"/>
        <v>-42208.4127433086+1221.64009626604i</v>
      </c>
      <c r="K3356" t="str">
        <f t="shared" si="1759"/>
        <v>0.00382596561876789-0.132189452910275i</v>
      </c>
      <c r="L3356" t="str">
        <f t="shared" si="1760"/>
        <v>0.000800430641772766-0.0234447302609027i</v>
      </c>
      <c r="M3356" t="str">
        <f t="shared" si="1761"/>
        <v>0.00462639626054066-0.155634183171178i</v>
      </c>
      <c r="N3356" t="str">
        <f t="shared" si="1762"/>
        <v>-17.7370254360068i</v>
      </c>
      <c r="O3356" t="str">
        <f t="shared" si="1763"/>
        <v>0.442393542933057+0.896821026276223i</v>
      </c>
      <c r="P3356" t="str">
        <f t="shared" si="1764"/>
        <v>0.557606457066943-0.896821026276223i</v>
      </c>
      <c r="Q3356" t="str">
        <f t="shared" si="1765"/>
        <v>-0.557606457066943+18.633846462283i</v>
      </c>
      <c r="R3356" t="str">
        <f t="shared" si="1766"/>
        <v>-0.0489802132292711-0.028458685380668i</v>
      </c>
      <c r="S3356" t="str">
        <f t="shared" si="1767"/>
        <v>1.92077353697068i</v>
      </c>
      <c r="T3356" t="str">
        <f t="shared" si="1768"/>
        <v>0.0546626897761615-0.0940798974059651i</v>
      </c>
      <c r="U3356" t="str">
        <f t="shared" si="1769"/>
        <v>0.00005-0.000099931524444881i</v>
      </c>
      <c r="V3356" t="str">
        <f t="shared" si="1770"/>
        <v>0.00002-0.00111923307378267i</v>
      </c>
      <c r="W3356" t="str">
        <f t="shared" si="1771"/>
        <v>0.0000421816196405018-0.0000933420973775906i</v>
      </c>
      <c r="X3356" t="str">
        <f t="shared" si="1772"/>
        <v>0.0000422340868739865-0.0000932824229689961i</v>
      </c>
      <c r="Y3356" t="str">
        <f t="shared" si="1773"/>
        <v>0.009+7.1477516054475i</v>
      </c>
      <c r="Z3356" t="str">
        <f t="shared" si="1774"/>
        <v>-0.000156519252818422-0.0000711036122940848i</v>
      </c>
      <c r="AA3356" t="str">
        <f t="shared" si="1775"/>
        <v>0.00212387390571426-1.6788688341159i</v>
      </c>
      <c r="AB3356" t="str">
        <f t="shared" si="1776"/>
        <v>0.182704755859784-0.314452961558553i</v>
      </c>
      <c r="AC3356" t="str">
        <f t="shared" si="1777"/>
        <v>0.951905634781369-0.0298898894451974i</v>
      </c>
      <c r="AD3356" t="str">
        <f t="shared" si="1778"/>
        <v>0.202109222528217-0.323994236374244i</v>
      </c>
      <c r="AE3356" t="str">
        <f t="shared" si="1779"/>
        <v>-0.000054671145066501+0.0000363406399950664i</v>
      </c>
      <c r="AF3356" t="str">
        <f t="shared" si="1780"/>
        <v>-6.36448551026282-0.105606710346817i</v>
      </c>
      <c r="AG3356" t="str">
        <f t="shared" si="1781"/>
        <v>0.998032477251611-0.00123081085165321i</v>
      </c>
      <c r="AH3356" t="str">
        <f t="shared" si="1782"/>
        <v>0.000352763174701161-0.000225525378469904i</v>
      </c>
      <c r="AI3356">
        <f t="shared" si="1783"/>
        <v>-67.562092797853722</v>
      </c>
      <c r="AJ3356">
        <f t="shared" si="1784"/>
        <v>-32.591228696344963</v>
      </c>
      <c r="AK3356"/>
      <c r="AL3356"/>
      <c r="AM3356"/>
      <c r="AN3356"/>
    </row>
    <row r="3357" spans="1:40" x14ac:dyDescent="0.35">
      <c r="A3357"/>
      <c r="B3357">
        <f t="shared" si="1785"/>
        <v>1423000</v>
      </c>
      <c r="C3357" s="237" t="str">
        <f t="shared" si="1753"/>
        <v>-1.59261809266498E-08+0.000726217298649906i</v>
      </c>
      <c r="D3357" s="208" t="str">
        <f t="shared" si="1754"/>
        <v>-2.51366132428651+0.00556766595631595i</v>
      </c>
      <c r="E3357" t="str">
        <f t="shared" si="1755"/>
        <v>20500</v>
      </c>
      <c r="F3357" t="str">
        <f t="shared" si="1756"/>
        <v>0.327868852459016</v>
      </c>
      <c r="G3357" t="str">
        <f t="shared" si="1751"/>
        <v>0.327868852459016</v>
      </c>
      <c r="H3357" t="str">
        <f t="shared" si="1757"/>
        <v>3.85082903721429+0.111100312894166i</v>
      </c>
      <c r="I3357" t="str">
        <f t="shared" si="1758"/>
        <v>5588.10793257284i</v>
      </c>
      <c r="J3357" t="str">
        <f t="shared" si="1752"/>
        <v>-42267.7998801707+1222.4991961931i</v>
      </c>
      <c r="K3357" t="str">
        <f t="shared" si="1759"/>
        <v>0.00382059442354928-0.13209670895552i</v>
      </c>
      <c r="L3357" t="str">
        <f t="shared" si="1760"/>
        <v>0.000799307354186833-0.0234282930184209i</v>
      </c>
      <c r="M3357" t="str">
        <f t="shared" si="1761"/>
        <v>0.00461990177773611-0.155525001973941i</v>
      </c>
      <c r="N3357" t="str">
        <f t="shared" si="1762"/>
        <v>-17.7494987309688i</v>
      </c>
      <c r="O3357" t="str">
        <f t="shared" si="1763"/>
        <v>0.453545152026928+0.891233300024674i</v>
      </c>
      <c r="P3357" t="str">
        <f t="shared" si="1764"/>
        <v>0.546454847973072-0.891233300024674i</v>
      </c>
      <c r="Q3357" t="str">
        <f t="shared" si="1765"/>
        <v>-0.546454847973072+18.6407320309935i</v>
      </c>
      <c r="R3357" t="str">
        <f t="shared" si="1766"/>
        <v>-0.0486286522512181-0.0278895423385521i</v>
      </c>
      <c r="S3357" t="str">
        <f t="shared" si="1767"/>
        <v>1.92212429191933i</v>
      </c>
      <c r="T3357" t="str">
        <f t="shared" si="1768"/>
        <v>0.0536071668194436-0.0934703137753639i</v>
      </c>
      <c r="U3357" t="str">
        <f t="shared" si="1769"/>
        <v>0.0000500000000000002-0.0000998612984965716i</v>
      </c>
      <c r="V3357" t="str">
        <f t="shared" si="1770"/>
        <v>0.00002-0.0011184465431616i</v>
      </c>
      <c r="W3357" t="str">
        <f t="shared" si="1771"/>
        <v>0.0000421814906779653-0.000093278746603079i</v>
      </c>
      <c r="X3357" t="str">
        <f t="shared" si="1772"/>
        <v>0.0000422338685149614-0.0000932191129404819i</v>
      </c>
      <c r="Y3357" t="str">
        <f t="shared" si="1773"/>
        <v>0.009+7.15277815369324i</v>
      </c>
      <c r="Z3357" t="str">
        <f t="shared" si="1774"/>
        <v>-0.000156303106823753-0.000071053004022137i</v>
      </c>
      <c r="AA3357" t="str">
        <f t="shared" si="1775"/>
        <v>0.0021208897664599-1.67768899821153i</v>
      </c>
      <c r="AB3357" t="str">
        <f t="shared" si="1776"/>
        <v>0.179176772423527-0.312415487207013i</v>
      </c>
      <c r="AC3357" t="str">
        <f t="shared" si="1777"/>
        <v>0.952239359824888-0.0293097967495934i</v>
      </c>
      <c r="AD3357" t="str">
        <f t="shared" si="1778"/>
        <v>0.198074342557698-0.321988337618938i</v>
      </c>
      <c r="AE3357" t="str">
        <f t="shared" si="1779"/>
        <v>-0.0000538378737717602+0.0000362540004724213i</v>
      </c>
      <c r="AF3357" t="str">
        <f t="shared" si="1780"/>
        <v>-6.3644903615008-0.10553264693785i</v>
      </c>
      <c r="AG3357" t="str">
        <f t="shared" si="1781"/>
        <v>0.998046010164219-0.00120542397052809i</v>
      </c>
      <c r="AH3357" t="str">
        <f t="shared" si="1782"/>
        <v>0.000347426791672982-0.000225077585980513i</v>
      </c>
      <c r="AI3357">
        <f t="shared" si="1783"/>
        <v>-67.660771263636775</v>
      </c>
      <c r="AJ3357">
        <f t="shared" si="1784"/>
        <v>-32.936851933522675</v>
      </c>
      <c r="AK3357"/>
      <c r="AL3357"/>
      <c r="AM3357"/>
      <c r="AN3357"/>
    </row>
    <row r="3358" spans="1:40" x14ac:dyDescent="0.35">
      <c r="A3358"/>
      <c r="B3358">
        <f t="shared" si="1785"/>
        <v>1424000</v>
      </c>
      <c r="C3358" s="237" t="str">
        <f t="shared" si="1753"/>
        <v>-1.59038205490359E-08+0.000725707314592354i</v>
      </c>
      <c r="D3358" s="208" t="str">
        <f t="shared" si="1754"/>
        <v>-2.51366132411508+0.00556375607854138i</v>
      </c>
      <c r="E3358" t="str">
        <f t="shared" si="1755"/>
        <v>20500</v>
      </c>
      <c r="F3358" t="str">
        <f t="shared" si="1756"/>
        <v>0.327868852459016</v>
      </c>
      <c r="G3358" t="str">
        <f t="shared" si="1751"/>
        <v>0.327868852459016</v>
      </c>
      <c r="H3358" t="str">
        <f t="shared" si="1757"/>
        <v>3.8508338784201+0.111022443312274i</v>
      </c>
      <c r="I3358" t="str">
        <f t="shared" si="1758"/>
        <v>5592.03492338983i</v>
      </c>
      <c r="J3358" t="str">
        <f t="shared" si="1752"/>
        <v>-42327.2287654594+1223.35829612015i</v>
      </c>
      <c r="K3358" t="str">
        <f t="shared" si="1759"/>
        <v>0.00381523452819662-0.132004094941779i</v>
      </c>
      <c r="L3358" t="str">
        <f t="shared" si="1760"/>
        <v>0.000798186428583237-0.0234118787814263i</v>
      </c>
      <c r="M3358" t="str">
        <f t="shared" si="1761"/>
        <v>0.00461342095677986-0.155415973723205i</v>
      </c>
      <c r="N3358" t="str">
        <f t="shared" si="1762"/>
        <v>-17.7619720259308i</v>
      </c>
      <c r="O3358" t="str">
        <f t="shared" si="1763"/>
        <v>0.464626198080733+0.885506914742648i</v>
      </c>
      <c r="P3358" t="str">
        <f t="shared" si="1764"/>
        <v>0.535373801919267-0.885506914742648i</v>
      </c>
      <c r="Q3358" t="str">
        <f t="shared" si="1765"/>
        <v>-0.535373801919267+18.6474789406734i</v>
      </c>
      <c r="R3358" t="str">
        <f t="shared" si="1766"/>
        <v>-0.0482711722788266-0.0273243735796305i</v>
      </c>
      <c r="S3358" t="str">
        <f t="shared" si="1767"/>
        <v>1.92347504686797i</v>
      </c>
      <c r="T3358" t="str">
        <f t="shared" si="1768"/>
        <v>0.0525577507517177-0.0928483953613879i</v>
      </c>
      <c r="U3358" t="str">
        <f t="shared" si="1769"/>
        <v>0.0000499999999999999-0.0000997911711802111i</v>
      </c>
      <c r="V3358" t="str">
        <f t="shared" si="1770"/>
        <v>0.00002-0.00111766111721837i</v>
      </c>
      <c r="W3358" t="str">
        <f t="shared" si="1771"/>
        <v>0.0000421813616259629-0.0000932154863603719i</v>
      </c>
      <c r="X3358" t="str">
        <f t="shared" si="1772"/>
        <v>0.0000422336502550165-0.0000931558933855554i</v>
      </c>
      <c r="Y3358" t="str">
        <f t="shared" si="1773"/>
        <v>0.009+7.15780470193899i</v>
      </c>
      <c r="Z3358" t="str">
        <f t="shared" si="1774"/>
        <v>-0.000156087416004121-0.0000710024675730812i</v>
      </c>
      <c r="AA3358" t="str">
        <f t="shared" si="1775"/>
        <v>0.00211791191206827-1.67651081943575i</v>
      </c>
      <c r="AB3358" t="str">
        <f t="shared" si="1776"/>
        <v>0.17566920067332-0.310336785034553i</v>
      </c>
      <c r="AC3358" t="str">
        <f t="shared" si="1777"/>
        <v>0.952579142343573-0.0287335141035592i</v>
      </c>
      <c r="AD3358" t="str">
        <f t="shared" si="1778"/>
        <v>0.194064687473472-0.319932078137095i</v>
      </c>
      <c r="AE3358" t="str">
        <f t="shared" si="1779"/>
        <v>-0.0000530070226088993+0.0000361582996938326i</v>
      </c>
      <c r="AF3358" t="str">
        <f t="shared" si="1780"/>
        <v>-6.36449520253518-0.105458687233733i</v>
      </c>
      <c r="AG3358" t="str">
        <f t="shared" si="1781"/>
        <v>0.998059829945584-0.0011802254729681i</v>
      </c>
      <c r="AH3358" t="str">
        <f t="shared" si="1782"/>
        <v>0.000342104934335923-0.000224571219311585i</v>
      </c>
      <c r="AI3358">
        <f t="shared" si="1783"/>
        <v>-67.760681179063937</v>
      </c>
      <c r="AJ3358">
        <f t="shared" si="1784"/>
        <v>-33.282479685002585</v>
      </c>
      <c r="AK3358"/>
      <c r="AL3358"/>
      <c r="AM3358"/>
      <c r="AN3358"/>
    </row>
    <row r="3359" spans="1:40" x14ac:dyDescent="0.35">
      <c r="A3359"/>
      <c r="B3359">
        <f t="shared" si="1785"/>
        <v>1425000</v>
      </c>
      <c r="C3359" s="237" t="str">
        <f t="shared" si="1753"/>
        <v>-1.58815072293819E-08+0.000725198046301901i</v>
      </c>
      <c r="D3359" s="208" t="str">
        <f t="shared" si="1754"/>
        <v>-2.51366132394401+0.00555985168831458i</v>
      </c>
      <c r="E3359" t="str">
        <f t="shared" si="1755"/>
        <v>20500</v>
      </c>
      <c r="F3359" t="str">
        <f t="shared" si="1756"/>
        <v>0.327868852459016</v>
      </c>
      <c r="G3359" t="str">
        <f t="shared" si="1751"/>
        <v>0.327868852459016</v>
      </c>
      <c r="H3359" t="str">
        <f t="shared" si="1757"/>
        <v>3.85083870945053+0.110944682705338i</v>
      </c>
      <c r="I3359" t="str">
        <f t="shared" si="1758"/>
        <v>5595.96191420682i</v>
      </c>
      <c r="J3359" t="str">
        <f t="shared" si="1752"/>
        <v>-42386.6993991748+1224.21739604719i</v>
      </c>
      <c r="K3359" t="str">
        <f t="shared" si="1759"/>
        <v>0.00380988590104368-0.131911610596381i</v>
      </c>
      <c r="L3359" t="str">
        <f t="shared" si="1760"/>
        <v>0.000797067858346985-0.0233954875017116i</v>
      </c>
      <c r="M3359" t="str">
        <f t="shared" si="1761"/>
        <v>0.00460695375939067-0.155307098098093i</v>
      </c>
      <c r="N3359" t="str">
        <f t="shared" si="1762"/>
        <v>-17.7744453208929i</v>
      </c>
      <c r="O3359" t="str">
        <f t="shared" si="1763"/>
        <v>0.475634957093561+0.879642761347245i</v>
      </c>
      <c r="P3359" t="str">
        <f t="shared" si="1764"/>
        <v>0.524365042906439-0.879642761347245i</v>
      </c>
      <c r="Q3359" t="str">
        <f t="shared" si="1765"/>
        <v>-0.524365042906439+18.6540880822401i</v>
      </c>
      <c r="R3359" t="str">
        <f t="shared" si="1766"/>
        <v>-0.0479078079642172-0.026763241436768i</v>
      </c>
      <c r="S3359" t="str">
        <f t="shared" si="1767"/>
        <v>1.92482580181662i</v>
      </c>
      <c r="T3359" t="str">
        <f t="shared" si="1768"/>
        <v>0.0515145776577388-0.092214184878001i</v>
      </c>
      <c r="U3359" t="str">
        <f t="shared" si="1769"/>
        <v>0.0000500000000000001-0.0000997211422881552i</v>
      </c>
      <c r="V3359" t="str">
        <f t="shared" si="1770"/>
        <v>0.00002-0.00111687679362734i</v>
      </c>
      <c r="W3359" t="str">
        <f t="shared" si="1771"/>
        <v>0.0000421812324844977-0.0000931523164588348i</v>
      </c>
      <c r="X3359" t="str">
        <f t="shared" si="1772"/>
        <v>0.0000422334320936263-0.0000930927641137039i</v>
      </c>
      <c r="Y3359" t="str">
        <f t="shared" si="1773"/>
        <v>0.009+7.16283125018473i</v>
      </c>
      <c r="Z3359" t="str">
        <f t="shared" si="1774"/>
        <v>-0.000155872179082248-0.0000709520027932109i</v>
      </c>
      <c r="AA3359" t="str">
        <f t="shared" si="1775"/>
        <v>0.00211494032490294-1.67533429429971i</v>
      </c>
      <c r="AB3359" t="str">
        <f t="shared" si="1776"/>
        <v>0.1721824954593-0.308216997808469i</v>
      </c>
      <c r="AC3359" t="str">
        <f t="shared" si="1777"/>
        <v>0.952924949280618-0.0281611051698338i</v>
      </c>
      <c r="AD3359" t="str">
        <f t="shared" si="1778"/>
        <v>0.190080887958765-0.317825774380789i</v>
      </c>
      <c r="AE3359" t="str">
        <f t="shared" si="1779"/>
        <v>-0.0000521786974396414+0.0000360535763278501i</v>
      </c>
      <c r="AF3359" t="str">
        <f t="shared" si="1780"/>
        <v>-6.36450003339454-0.105384831017023i</v>
      </c>
      <c r="AG3359" t="str">
        <f t="shared" si="1781"/>
        <v>0.998073934076895-0.00115521879046194i</v>
      </c>
      <c r="AH3359" t="str">
        <f t="shared" si="1782"/>
        <v>0.000336798293904048-0.000224006520137507i</v>
      </c>
      <c r="AI3359">
        <f t="shared" si="1783"/>
        <v>-67.861848150615558</v>
      </c>
      <c r="AJ3359">
        <f t="shared" si="1784"/>
        <v>-33.628111623681782</v>
      </c>
      <c r="AK3359"/>
      <c r="AL3359"/>
      <c r="AM3359"/>
      <c r="AN3359"/>
    </row>
    <row r="3360" spans="1:40" x14ac:dyDescent="0.35">
      <c r="A3360"/>
      <c r="B3360">
        <f t="shared" si="1785"/>
        <v>1426000</v>
      </c>
      <c r="C3360" s="237" t="str">
        <f t="shared" si="1753"/>
        <v>-1.58592408357341E-08+0.000724689492272724i</v>
      </c>
      <c r="D3360" s="208" t="str">
        <f t="shared" si="1754"/>
        <v>-2.5136613237733+0.00555595277409089i</v>
      </c>
      <c r="E3360" t="str">
        <f t="shared" si="1755"/>
        <v>20500</v>
      </c>
      <c r="F3360" t="str">
        <f t="shared" si="1756"/>
        <v>0.327868852459016</v>
      </c>
      <c r="G3360" t="str">
        <f t="shared" si="1751"/>
        <v>0.327868852459016</v>
      </c>
      <c r="H3360" t="str">
        <f t="shared" si="1757"/>
        <v>3.85084353033409+0.110867030844983i</v>
      </c>
      <c r="I3360" t="str">
        <f t="shared" si="1758"/>
        <v>5599.88890502381i</v>
      </c>
      <c r="J3360" t="str">
        <f t="shared" si="1752"/>
        <v>-42446.2117813168+1225.07649597425i</v>
      </c>
      <c r="K3360" t="str">
        <f t="shared" si="1759"/>
        <v>0.00380454851053519-0.131819255647416i</v>
      </c>
      <c r="L3360" t="str">
        <f t="shared" si="1760"/>
        <v>0.000795951636886233-0.0233791191312039i</v>
      </c>
      <c r="M3360" t="str">
        <f t="shared" si="1761"/>
        <v>0.00460050014742142-0.15519837477862i</v>
      </c>
      <c r="N3360" t="str">
        <f t="shared" si="1762"/>
        <v>-17.7869186158549i</v>
      </c>
      <c r="O3360" t="str">
        <f t="shared" si="1763"/>
        <v>0.486569716310722+0.873641752189823i</v>
      </c>
      <c r="P3360" t="str">
        <f t="shared" si="1764"/>
        <v>0.513430283689278-0.873641752189823i</v>
      </c>
      <c r="Q3360" t="str">
        <f t="shared" si="1765"/>
        <v>-0.513430283689278+18.6605603680447i</v>
      </c>
      <c r="R3360" t="str">
        <f t="shared" si="1766"/>
        <v>-0.0475385945325165-0.0262062081720593i</v>
      </c>
      <c r="S3360" t="str">
        <f t="shared" si="1767"/>
        <v>1.92617655676526i</v>
      </c>
      <c r="T3360" t="str">
        <f t="shared" si="1768"/>
        <v>0.0504777838227308-0.0915677263301024i</v>
      </c>
      <c r="U3360" t="str">
        <f t="shared" si="1769"/>
        <v>0.0000499999999999998-0.0000996512116133382i</v>
      </c>
      <c r="V3360" t="str">
        <f t="shared" si="1770"/>
        <v>0.00002-0.00111609357006939i</v>
      </c>
      <c r="W3360" t="str">
        <f t="shared" si="1771"/>
        <v>0.000042181103253572-0.0000930892367083632i</v>
      </c>
      <c r="X3360" t="str">
        <f t="shared" si="1772"/>
        <v>0.0000422332140302661-0.0000930297249349463i</v>
      </c>
      <c r="Y3360" t="str">
        <f t="shared" si="1773"/>
        <v>0.009+7.16785779843047i</v>
      </c>
      <c r="Z3360" t="str">
        <f t="shared" si="1774"/>
        <v>-0.000155657394785326-0.0000709016095292578i</v>
      </c>
      <c r="AA3360" t="str">
        <f t="shared" si="1775"/>
        <v>0.0021119749873893-1.67415941932436i</v>
      </c>
      <c r="AB3360" t="str">
        <f t="shared" si="1776"/>
        <v>0.168717112301652-0.306056272610881i</v>
      </c>
      <c r="AC3360" t="str">
        <f t="shared" si="1777"/>
        <v>0.953276747000005-0.0275926335538239i</v>
      </c>
      <c r="AD3360" t="str">
        <f t="shared" si="1778"/>
        <v>0.186123570743415-0.315669750756678i</v>
      </c>
      <c r="AE3360" t="str">
        <f t="shared" si="1779"/>
        <v>-0.0000513530035384104+0.0000359398702782767i</v>
      </c>
      <c r="AF3360" t="str">
        <f t="shared" si="1780"/>
        <v>-6.36450485410739-0.105311078070892i</v>
      </c>
      <c r="AG3360" t="str">
        <f t="shared" si="1781"/>
        <v>0.998088319998157-0.00113040732096521i</v>
      </c>
      <c r="AH3360" t="str">
        <f t="shared" si="1782"/>
        <v>0.000331507557759765-0.000223383738332334i</v>
      </c>
      <c r="AI3360">
        <f t="shared" si="1783"/>
        <v>-67.96429868845766</v>
      </c>
      <c r="AJ3360">
        <f t="shared" si="1784"/>
        <v>-33.973747422961772</v>
      </c>
      <c r="AK3360"/>
      <c r="AL3360"/>
      <c r="AM3360"/>
      <c r="AN3360"/>
    </row>
    <row r="3361" spans="1:40" x14ac:dyDescent="0.35">
      <c r="A3361"/>
      <c r="B3361">
        <f t="shared" si="1785"/>
        <v>1427000</v>
      </c>
      <c r="C3361" s="237" t="str">
        <f t="shared" si="1753"/>
        <v>-1.58370212366012E-08+0.000724181651003222i</v>
      </c>
      <c r="D3361" s="208" t="str">
        <f t="shared" si="1754"/>
        <v>-2.51366132360295+0.00555205932435804i</v>
      </c>
      <c r="E3361" t="str">
        <f t="shared" si="1755"/>
        <v>20500</v>
      </c>
      <c r="F3361" t="str">
        <f t="shared" si="1756"/>
        <v>0.327868852459016</v>
      </c>
      <c r="G3361" t="str">
        <f t="shared" si="1751"/>
        <v>0.327868852459016</v>
      </c>
      <c r="H3361" t="str">
        <f t="shared" si="1757"/>
        <v>3.85084834109915+0.110789487503467i</v>
      </c>
      <c r="I3361" t="str">
        <f t="shared" si="1758"/>
        <v>5603.81589584079i</v>
      </c>
      <c r="J3361" t="str">
        <f t="shared" si="1752"/>
        <v>-42505.7659118854+1225.9355959013i</v>
      </c>
      <c r="K3361" t="str">
        <f t="shared" si="1759"/>
        <v>0.00379922232522604-0.131727029823733i</v>
      </c>
      <c r="L3361" t="str">
        <f t="shared" si="1760"/>
        <v>0.000794837757632175-0.0233627736219645i</v>
      </c>
      <c r="M3361" t="str">
        <f t="shared" si="1761"/>
        <v>0.00459406008285822-0.155089803445698i</v>
      </c>
      <c r="N3361" t="str">
        <f t="shared" si="1762"/>
        <v>-17.7993919108169i</v>
      </c>
      <c r="O3361" t="str">
        <f t="shared" si="1763"/>
        <v>0.497428774490768+0.867504820913759i</v>
      </c>
      <c r="P3361" t="str">
        <f t="shared" si="1764"/>
        <v>0.502571225509232-0.867504820913759i</v>
      </c>
      <c r="Q3361" t="str">
        <f t="shared" si="1765"/>
        <v>-0.502571225509232+18.6668967317307i</v>
      </c>
      <c r="R3361" t="str">
        <f t="shared" si="1766"/>
        <v>-0.047163567788745-0.0256533359737431i</v>
      </c>
      <c r="S3361" t="str">
        <f t="shared" si="1767"/>
        <v>1.92752731171391i</v>
      </c>
      <c r="T3361" t="str">
        <f t="shared" si="1768"/>
        <v>0.0494475057259628-0.0909090650306764i</v>
      </c>
      <c r="U3361" t="str">
        <f t="shared" si="1769"/>
        <v>0.00005-0.0000995813789492788i</v>
      </c>
      <c r="V3361" t="str">
        <f t="shared" si="1770"/>
        <v>0.00002-0.00111531144423192i</v>
      </c>
      <c r="W3361" t="str">
        <f t="shared" si="1771"/>
        <v>0.0000421809739331888-0.0000930262469193901i</v>
      </c>
      <c r="X3361" t="str">
        <f t="shared" si="1772"/>
        <v>0.000042232996064414-0.0000929667756598388i</v>
      </c>
      <c r="Y3361" t="str">
        <f t="shared" si="1773"/>
        <v>0.009+7.17288434667622i</v>
      </c>
      <c r="Z3361" t="str">
        <f t="shared" si="1774"/>
        <v>-0.000155443061845013-0.000070851287628393i</v>
      </c>
      <c r="AA3361" t="str">
        <f t="shared" si="1775"/>
        <v>0.00210901588201427-1.67298619104037i</v>
      </c>
      <c r="AB3361" t="str">
        <f t="shared" si="1776"/>
        <v>0.165273507369138-0.303854760896059i</v>
      </c>
      <c r="AC3361" t="str">
        <f t="shared" si="1777"/>
        <v>0.953634501279549-0.0270281628006797i</v>
      </c>
      <c r="AD3361" t="str">
        <f t="shared" si="1778"/>
        <v>0.182193358501924-0.313464339576823i</v>
      </c>
      <c r="AE3361" t="str">
        <f t="shared" si="1779"/>
        <v>-0.0000505300455779671+0.0000358172226758436i</v>
      </c>
      <c r="AF3361" t="str">
        <f t="shared" si="1780"/>
        <v>-6.3645096647021-0.105237428179109i</v>
      </c>
      <c r="AG3361" t="str">
        <f t="shared" si="1781"/>
        <v>0.998102985108632-0.00110579442839983i</v>
      </c>
      <c r="AH3361" t="str">
        <f t="shared" si="1782"/>
        <v>0.000326233409355798-0.000222703131911963i</v>
      </c>
      <c r="AI3361">
        <f t="shared" si="1783"/>
        <v>-68.068060249039945</v>
      </c>
      <c r="AJ3361">
        <f t="shared" si="1784"/>
        <v>-34.319386756822141</v>
      </c>
      <c r="AK3361"/>
      <c r="AL3361"/>
      <c r="AM3361"/>
      <c r="AN3361"/>
    </row>
    <row r="3362" spans="1:40" x14ac:dyDescent="0.35">
      <c r="A3362"/>
      <c r="B3362">
        <f t="shared" si="1785"/>
        <v>1428000</v>
      </c>
      <c r="C3362" s="237" t="str">
        <f t="shared" si="1753"/>
        <v>-1.5814848300952E-08+0.000723674520996001i</v>
      </c>
      <c r="D3362" s="208" t="str">
        <f t="shared" si="1754"/>
        <v>-2.51366132343296+0.00554817132763601i</v>
      </c>
      <c r="E3362" t="str">
        <f t="shared" si="1755"/>
        <v>20500</v>
      </c>
      <c r="F3362" t="str">
        <f t="shared" si="1756"/>
        <v>0.327868852459016</v>
      </c>
      <c r="G3362" t="str">
        <f t="shared" si="1751"/>
        <v>0.327868852459016</v>
      </c>
      <c r="H3362" t="str">
        <f t="shared" si="1757"/>
        <v>3.85085314177401+0.110712052453688i</v>
      </c>
      <c r="I3362" t="str">
        <f t="shared" si="1758"/>
        <v>5607.74288665778i</v>
      </c>
      <c r="J3362" t="str">
        <f t="shared" si="1752"/>
        <v>-42565.3617908806+1226.79469582835i</v>
      </c>
      <c r="K3362" t="str">
        <f t="shared" si="1759"/>
        <v>0.0037939073137811-0.131634932854939i</v>
      </c>
      <c r="L3362" t="str">
        <f t="shared" si="1760"/>
        <v>0.000793726214038923-0.0233464509261881i</v>
      </c>
      <c r="M3362" t="str">
        <f t="shared" si="1761"/>
        <v>0.00458763352782002-0.154981383781127i</v>
      </c>
      <c r="N3362" t="str">
        <f t="shared" si="1762"/>
        <v>-17.8118652057789i</v>
      </c>
      <c r="O3362" t="str">
        <f t="shared" si="1763"/>
        <v>0.508210442169808+0.861232922309388i</v>
      </c>
      <c r="P3362" t="str">
        <f t="shared" si="1764"/>
        <v>0.491789557830192-0.861232922309388i</v>
      </c>
      <c r="Q3362" t="str">
        <f t="shared" si="1765"/>
        <v>-0.491789557830192+18.6730981280883i</v>
      </c>
      <c r="R3362" t="str">
        <f t="shared" si="1766"/>
        <v>-0.0467827641247915-0.02510468695294i</v>
      </c>
      <c r="S3362" t="str">
        <f t="shared" si="1767"/>
        <v>1.92887806666255i</v>
      </c>
      <c r="T3362" t="str">
        <f t="shared" si="1768"/>
        <v>0.0484238800339555-0.0902382476181579i</v>
      </c>
      <c r="U3362" t="str">
        <f t="shared" si="1769"/>
        <v>0.0000500000000000002-0.000099511644090071i</v>
      </c>
      <c r="V3362" t="str">
        <f t="shared" si="1770"/>
        <v>0.00002-0.00111453041380879i</v>
      </c>
      <c r="W3362" t="str">
        <f t="shared" si="1771"/>
        <v>0.00004218084452335-0.0000929633469028771i</v>
      </c>
      <c r="X3362" t="str">
        <f t="shared" si="1772"/>
        <v>0.0000422327781955481-0.0000929039160994634i</v>
      </c>
      <c r="Y3362" t="str">
        <f t="shared" si="1773"/>
        <v>0.009+7.17791089492196i</v>
      </c>
      <c r="Z3362" t="str">
        <f t="shared" si="1774"/>
        <v>-0.000155229178997402-0.0000708010369382219i</v>
      </c>
      <c r="AA3362" t="str">
        <f t="shared" si="1775"/>
        <v>0.00210606299132612-1.67181460598816i</v>
      </c>
      <c r="AB3362" t="str">
        <f t="shared" si="1776"/>
        <v>0.16185213745639-0.301612618548462i</v>
      </c>
      <c r="AC3362" t="str">
        <f t="shared" si="1777"/>
        <v>0.953998177303854-0.026467756392191i</v>
      </c>
      <c r="AD3362" t="str">
        <f t="shared" si="1778"/>
        <v>0.178290869752456-0.311209881008336i</v>
      </c>
      <c r="AE3362" t="str">
        <f t="shared" si="1779"/>
        <v>-0.0000497099276152175+0.0000356856758697121i</v>
      </c>
      <c r="AF3362" t="str">
        <f t="shared" si="1780"/>
        <v>-6.36451446520697-0.105163881126052i</v>
      </c>
      <c r="AG3362" t="str">
        <f t="shared" si="1781"/>
        <v>0.998117926767282-0.00108138344216148i</v>
      </c>
      <c r="AH3362" t="str">
        <f t="shared" si="1782"/>
        <v>0.000320976528118437-0.000221964966975074i</v>
      </c>
      <c r="AI3362">
        <f t="shared" si="1783"/>
        <v>-68.173161280232563</v>
      </c>
      <c r="AJ3362">
        <f t="shared" si="1784"/>
        <v>-34.665029299858801</v>
      </c>
      <c r="AK3362"/>
      <c r="AL3362"/>
      <c r="AM3362"/>
      <c r="AN3362"/>
    </row>
    <row r="3363" spans="1:40" x14ac:dyDescent="0.35">
      <c r="A3363"/>
      <c r="B3363">
        <f t="shared" si="1785"/>
        <v>1429000</v>
      </c>
      <c r="C3363" s="237" t="str">
        <f t="shared" si="1753"/>
        <v>-1.57927218982136E-08+0.000723168100757859i</v>
      </c>
      <c r="D3363" s="208" t="str">
        <f t="shared" si="1754"/>
        <v>-2.51366132326333+0.00554428877247692i</v>
      </c>
      <c r="E3363" t="str">
        <f t="shared" si="1755"/>
        <v>20500</v>
      </c>
      <c r="F3363" t="str">
        <f t="shared" si="1756"/>
        <v>0.327868852459016</v>
      </c>
      <c r="G3363" t="str">
        <f t="shared" si="1751"/>
        <v>0.327868852459016</v>
      </c>
      <c r="H3363" t="str">
        <f t="shared" si="1757"/>
        <v>3.85085793238685+0.110634725469171i</v>
      </c>
      <c r="I3363" t="str">
        <f t="shared" si="1758"/>
        <v>5611.66987747477i</v>
      </c>
      <c r="J3363" t="str">
        <f t="shared" si="1752"/>
        <v>-42624.9994183024+1227.6537957554i</v>
      </c>
      <c r="K3363" t="str">
        <f t="shared" si="1759"/>
        <v>0.00378860344497468-0.131542964471394i</v>
      </c>
      <c r="L3363" t="str">
        <f t="shared" si="1760"/>
        <v>0.000792616999583452-0.0233301509962022i</v>
      </c>
      <c r="M3363" t="str">
        <f t="shared" si="1761"/>
        <v>0.00458122044455813-0.154873115467596i</v>
      </c>
      <c r="N3363" t="str">
        <f t="shared" si="1762"/>
        <v>-17.824338500741i</v>
      </c>
      <c r="O3363" t="str">
        <f t="shared" si="1763"/>
        <v>0.518913041924532+0.854827032165355i</v>
      </c>
      <c r="P3363" t="str">
        <f t="shared" si="1764"/>
        <v>0.481086958075468-0.854827032165355i</v>
      </c>
      <c r="Q3363" t="str">
        <f t="shared" si="1765"/>
        <v>-0.481086958075468+18.6791655329064i</v>
      </c>
      <c r="R3363" t="str">
        <f t="shared" si="1766"/>
        <v>-0.046396220526418-0.024560323140133i</v>
      </c>
      <c r="S3363" t="str">
        <f t="shared" si="1767"/>
        <v>1.93022882161119i</v>
      </c>
      <c r="T3363" t="str">
        <f t="shared" si="1768"/>
        <v>0.047407043593169-0.0895553220739207i</v>
      </c>
      <c r="U3363" t="str">
        <f t="shared" si="1769"/>
        <v>0.0000499999999999999-0.0000994420068303853i</v>
      </c>
      <c r="V3363" t="str">
        <f t="shared" si="1770"/>
        <v>0.00002-0.00111375047650032i</v>
      </c>
      <c r="W3363" t="str">
        <f t="shared" si="1771"/>
        <v>0.0000421807150240578-0.0000929005364703129i</v>
      </c>
      <c r="X3363" t="str">
        <f t="shared" si="1772"/>
        <v>0.0000422325604231491-0.0000928411460654302i</v>
      </c>
      <c r="Y3363" t="str">
        <f t="shared" si="1773"/>
        <v>0.009+7.1829374431677i</v>
      </c>
      <c r="Z3363" t="str">
        <f t="shared" si="1774"/>
        <v>-0.000155015744983006-0.0000707508573067864i</v>
      </c>
      <c r="AA3363" t="str">
        <f t="shared" si="1775"/>
        <v>0.00210311629793413-1.67064466071783i</v>
      </c>
      <c r="AB3363" t="str">
        <f t="shared" si="1776"/>
        <v>0.158453459959473-0.299330005941193i</v>
      </c>
      <c r="AC3363" t="str">
        <f t="shared" si="1777"/>
        <v>0.954367739657231-0.0259114777434311i</v>
      </c>
      <c r="AD3363" t="str">
        <f t="shared" si="1778"/>
        <v>0.174416718756261-0.308906723021612i</v>
      </c>
      <c r="AE3363" t="str">
        <f t="shared" si="1779"/>
        <v>-0.0000488927530771022+0.0000355452734188121i</v>
      </c>
      <c r="AF3363" t="str">
        <f t="shared" si="1780"/>
        <v>-6.36451925565018-0.105090436696694i</v>
      </c>
      <c r="AG3363" t="str">
        <f t="shared" si="1781"/>
        <v>0.998133142293228-0.00105717765663155i</v>
      </c>
      <c r="AH3363" t="str">
        <f t="shared" si="1782"/>
        <v>0.000315737589351431-0.000221169517642898i</v>
      </c>
      <c r="AI3363">
        <f t="shared" si="1783"/>
        <v>-68.279631269197424</v>
      </c>
      <c r="AJ3363">
        <f t="shared" si="1784"/>
        <v>-35.010674727342725</v>
      </c>
      <c r="AK3363"/>
      <c r="AL3363"/>
      <c r="AM3363"/>
      <c r="AN3363"/>
    </row>
    <row r="3364" spans="1:40" x14ac:dyDescent="0.35">
      <c r="A3364"/>
      <c r="B3364">
        <f t="shared" si="1785"/>
        <v>1430000</v>
      </c>
      <c r="C3364" s="237" t="str">
        <f t="shared" si="1753"/>
        <v>-1.57706418982696E-08+0.000722662388799768i</v>
      </c>
      <c r="D3364" s="208" t="str">
        <f t="shared" si="1754"/>
        <v>-2.51366132309405+0.00554041164746489i</v>
      </c>
      <c r="E3364" t="str">
        <f t="shared" si="1755"/>
        <v>20500</v>
      </c>
      <c r="F3364" t="str">
        <f t="shared" si="1756"/>
        <v>0.327868852459016</v>
      </c>
      <c r="G3364" t="str">
        <f t="shared" si="1751"/>
        <v>0.327868852459016</v>
      </c>
      <c r="H3364" t="str">
        <f t="shared" si="1757"/>
        <v>3.85086271296576+0.110557506324075i</v>
      </c>
      <c r="I3364" t="str">
        <f t="shared" si="1758"/>
        <v>5615.59686829176i</v>
      </c>
      <c r="J3364" t="str">
        <f t="shared" si="1752"/>
        <v>-42684.6787941508+1228.51289568245i</v>
      </c>
      <c r="K3364" t="str">
        <f t="shared" si="1759"/>
        <v>0.00378331068769004-0.131451124404208i</v>
      </c>
      <c r="L3364" t="str">
        <f t="shared" si="1760"/>
        <v>0.000791510107765482-0.0233138737844673i</v>
      </c>
      <c r="M3364" t="str">
        <f t="shared" si="1761"/>
        <v>0.00457482079545552-0.154764998188675i</v>
      </c>
      <c r="N3364" t="str">
        <f t="shared" si="1762"/>
        <v>-17.836811795703i</v>
      </c>
      <c r="O3364" t="str">
        <f t="shared" si="1763"/>
        <v>0.529534908632847+0.848288147117005i</v>
      </c>
      <c r="P3364" t="str">
        <f t="shared" si="1764"/>
        <v>0.470465091367153-0.848288147117005i</v>
      </c>
      <c r="Q3364" t="str">
        <f t="shared" si="1765"/>
        <v>-0.470465091367153+18.68509994282i</v>
      </c>
      <c r="R3364" t="str">
        <f t="shared" si="1766"/>
        <v>-0.0460039745803326-0.0240203064814449i</v>
      </c>
      <c r="S3364" t="str">
        <f t="shared" si="1767"/>
        <v>1.93157957655984i</v>
      </c>
      <c r="T3364" t="str">
        <f t="shared" si="1768"/>
        <v>0.0463971334222669-0.0888603377399485i</v>
      </c>
      <c r="U3364" t="str">
        <f t="shared" si="1769"/>
        <v>0.0000500000000000001-0.0000993724669654694i</v>
      </c>
      <c r="V3364" t="str">
        <f t="shared" si="1770"/>
        <v>0.00002-0.00111297163001325i</v>
      </c>
      <c r="W3364" t="str">
        <f t="shared" si="1771"/>
        <v>0.0000421805854353158-0.0000928378154337182i</v>
      </c>
      <c r="X3364" t="str">
        <f t="shared" si="1772"/>
        <v>0.0000422323427467013-0.0000927784653698825i</v>
      </c>
      <c r="Y3364" t="str">
        <f t="shared" si="1773"/>
        <v>0.009+7.18796399141345i</v>
      </c>
      <c r="Z3364" t="str">
        <f t="shared" si="1774"/>
        <v>-0.000154802758546745-0.0000707007485825642i</v>
      </c>
      <c r="AA3364" t="str">
        <f t="shared" si="1775"/>
        <v>0.00210017578450837-1.66947635178912i</v>
      </c>
      <c r="AB3364" t="str">
        <f t="shared" si="1776"/>
        <v>0.155077932850021-0.297007087995064i</v>
      </c>
      <c r="AC3364" t="str">
        <f t="shared" si="1777"/>
        <v>0.954743152316539-0.0253593901991945i</v>
      </c>
      <c r="AD3364" t="str">
        <f t="shared" si="1778"/>
        <v>0.170571515417921-0.306555221337347i</v>
      </c>
      <c r="AE3364" t="str">
        <f t="shared" si="1779"/>
        <v>-0.0000480786247466369+0.0000353960600830199i</v>
      </c>
      <c r="AF3364" t="str">
        <f t="shared" si="1780"/>
        <v>-6.36452403605981-0.10501709467661i</v>
      </c>
      <c r="AG3364" t="str">
        <f t="shared" si="1781"/>
        <v>0.998148628966206-0.0010331803306961i</v>
      </c>
      <c r="AH3364" t="str">
        <f t="shared" si="1782"/>
        <v>0.000310517264141017-0.000220317065997846i</v>
      </c>
      <c r="AI3364">
        <f t="shared" si="1783"/>
        <v>-68.387500793185367</v>
      </c>
      <c r="AJ3364">
        <f t="shared" si="1784"/>
        <v>-35.356322715263254</v>
      </c>
      <c r="AK3364"/>
      <c r="AL3364"/>
      <c r="AM3364"/>
      <c r="AN3364"/>
    </row>
    <row r="3365" spans="1:40" x14ac:dyDescent="0.35">
      <c r="A3365"/>
      <c r="B3365">
        <f t="shared" si="1785"/>
        <v>1431000</v>
      </c>
      <c r="C3365" s="237" t="str">
        <f t="shared" si="1753"/>
        <v>-1.5748608171458E-08+0.000722157383636867i</v>
      </c>
      <c r="D3365" s="208" t="str">
        <f t="shared" si="1754"/>
        <v>-2.51366132292512+0.00553653994121598i</v>
      </c>
      <c r="E3365" t="str">
        <f t="shared" si="1755"/>
        <v>20500</v>
      </c>
      <c r="F3365" t="str">
        <f t="shared" si="1756"/>
        <v>0.327868852459016</v>
      </c>
      <c r="G3365" t="str">
        <f t="shared" si="1751"/>
        <v>0.327868852459016</v>
      </c>
      <c r="H3365" t="str">
        <f t="shared" si="1757"/>
        <v>3.85086748353873+0.110480394793186i</v>
      </c>
      <c r="I3365" t="str">
        <f t="shared" si="1758"/>
        <v>5619.52385910874i</v>
      </c>
      <c r="J3365" t="str">
        <f t="shared" si="1752"/>
        <v>-42744.3999184259+1229.3719956095i</v>
      </c>
      <c r="K3365" t="str">
        <f t="shared" si="1759"/>
        <v>0.00377802901091892-0.13135941238524i</v>
      </c>
      <c r="L3365" t="str">
        <f t="shared" si="1760"/>
        <v>0.00079040553210737-0.0232976192435757i</v>
      </c>
      <c r="M3365" t="str">
        <f t="shared" si="1761"/>
        <v>0.00456843454302629-0.154657031628816i</v>
      </c>
      <c r="N3365" t="str">
        <f t="shared" si="1762"/>
        <v>-17.849285090665i</v>
      </c>
      <c r="O3365" t="str">
        <f t="shared" si="1763"/>
        <v>0.540074389733452+0.841617284491021i</v>
      </c>
      <c r="P3365" t="str">
        <f t="shared" si="1764"/>
        <v>0.459925610266548-0.841617284491021i</v>
      </c>
      <c r="Q3365" t="str">
        <f t="shared" si="1765"/>
        <v>-0.459925610266548+18.690902375156i</v>
      </c>
      <c r="R3365" t="str">
        <f t="shared" si="1766"/>
        <v>-0.045606064481269-0.0234846988346373i</v>
      </c>
      <c r="S3365" t="str">
        <f t="shared" si="1767"/>
        <v>1.93293033150848i</v>
      </c>
      <c r="T3365" t="str">
        <f t="shared" si="1768"/>
        <v>0.0453942867038123-0.0881533453365764i</v>
      </c>
      <c r="U3365" t="str">
        <f t="shared" si="1769"/>
        <v>0.0000499999999999998-0.0000993030242911393i</v>
      </c>
      <c r="V3365" t="str">
        <f t="shared" si="1770"/>
        <v>0.00002-0.00111219387206076i</v>
      </c>
      <c r="W3365" t="str">
        <f t="shared" si="1771"/>
        <v>0.0000421804557571255-0.0000927751836056352i</v>
      </c>
      <c r="X3365" t="str">
        <f t="shared" si="1772"/>
        <v>0.000042232125165688-0.000092715873825482i</v>
      </c>
      <c r="Y3365" t="str">
        <f t="shared" si="1773"/>
        <v>0.009+7.19299053965919i</v>
      </c>
      <c r="Z3365" t="str">
        <f t="shared" si="1774"/>
        <v>-0.000154590218437918-0.0000706507106144618i</v>
      </c>
      <c r="AA3365" t="str">
        <f t="shared" si="1775"/>
        <v>0.00209724143377947-1.6683096757714i</v>
      </c>
      <c r="AB3365" t="str">
        <f t="shared" si="1776"/>
        <v>0.15172601464749-0.294644034237889i</v>
      </c>
      <c r="AC3365" t="str">
        <f t="shared" si="1777"/>
        <v>0.95512437864402-0.0248115570301601i</v>
      </c>
      <c r="AD3365" t="str">
        <f t="shared" si="1778"/>
        <v>0.166755865185943-0.304155739372021i</v>
      </c>
      <c r="AE3365" t="str">
        <f t="shared" si="1779"/>
        <v>-0.0000472676447489993+0.0000352380818141508i</v>
      </c>
      <c r="AF3365" t="str">
        <f t="shared" si="1780"/>
        <v>-6.36452880646385-0.10494385485197i</v>
      </c>
      <c r="AG3365" t="str">
        <f t="shared" si="1781"/>
        <v>0.998164384027034-0.00100939468726899i</v>
      </c>
      <c r="AH3365" t="str">
        <f t="shared" si="1782"/>
        <v>0.000305316219261399-0.000219407902020844i</v>
      </c>
      <c r="AI3365">
        <f t="shared" si="1783"/>
        <v>-68.496801573492647</v>
      </c>
      <c r="AJ3365">
        <f t="shared" si="1784"/>
        <v>-35.701972940394739</v>
      </c>
      <c r="AK3365"/>
      <c r="AL3365"/>
      <c r="AM3365"/>
      <c r="AN3365"/>
    </row>
    <row r="3366" spans="1:40" x14ac:dyDescent="0.35">
      <c r="A3366"/>
      <c r="B3366">
        <f t="shared" si="1785"/>
        <v>1432000</v>
      </c>
      <c r="C3366" s="237" t="str">
        <f t="shared" si="1753"/>
        <v>-1.57266205885693E-08+0.000721653083788438i</v>
      </c>
      <c r="D3366" s="208" t="str">
        <f t="shared" si="1754"/>
        <v>-2.51366132275655+0.00553267364237803i</v>
      </c>
      <c r="E3366" t="str">
        <f t="shared" si="1755"/>
        <v>20500</v>
      </c>
      <c r="F3366" t="str">
        <f t="shared" si="1756"/>
        <v>0.327868852459016</v>
      </c>
      <c r="G3366" t="str">
        <f t="shared" si="1751"/>
        <v>0.327868852459016</v>
      </c>
      <c r="H3366" t="str">
        <f t="shared" si="1757"/>
        <v>3.85087224413368+0.110403390651918i</v>
      </c>
      <c r="I3366" t="str">
        <f t="shared" si="1758"/>
        <v>5623.45084992573i</v>
      </c>
      <c r="J3366" t="str">
        <f t="shared" si="1752"/>
        <v>-42804.1627911276+1230.23109553656i</v>
      </c>
      <c r="K3366" t="str">
        <f t="shared" si="1759"/>
        <v>0.00377275838376124-0.131267828147097i</v>
      </c>
      <c r="L3366" t="str">
        <f t="shared" si="1760"/>
        <v>0.000789303266154052-0.0232813873262516i</v>
      </c>
      <c r="M3366" t="str">
        <f t="shared" si="1761"/>
        <v>0.00456206164991529-0.154549215473349i</v>
      </c>
      <c r="N3366" t="str">
        <f t="shared" si="1762"/>
        <v>-17.8617583856271i</v>
      </c>
      <c r="O3366" t="str">
        <f t="shared" si="1763"/>
        <v>0.550529845482681+0.834815482147292i</v>
      </c>
      <c r="P3366" t="str">
        <f t="shared" si="1764"/>
        <v>0.449470154517319-0.834815482147292i</v>
      </c>
      <c r="Q3366" t="str">
        <f t="shared" si="1765"/>
        <v>-0.449470154517319+18.6965738677744i</v>
      </c>
      <c r="R3366" t="str">
        <f t="shared" si="1766"/>
        <v>-0.0452025290391339-0.0229535619649126i</v>
      </c>
      <c r="S3366" t="str">
        <f t="shared" si="1767"/>
        <v>1.93428108645713i</v>
      </c>
      <c r="T3366" t="str">
        <f t="shared" si="1768"/>
        <v>0.0443986407755522-0.0874343969804259i</v>
      </c>
      <c r="U3366" t="str">
        <f t="shared" si="1769"/>
        <v>0.00005-0.0000992336786037856i</v>
      </c>
      <c r="V3366" t="str">
        <f t="shared" si="1770"/>
        <v>0.00002-0.0011114172003624i</v>
      </c>
      <c r="W3366" t="str">
        <f t="shared" si="1771"/>
        <v>0.0000421803259894899-0.0000927126407991324i</v>
      </c>
      <c r="X3366" t="str">
        <f t="shared" si="1772"/>
        <v>0.0000422319076795963-0.0000926533712454199i</v>
      </c>
      <c r="Y3366" t="str">
        <f t="shared" si="1773"/>
        <v>0.009+7.19801708790493i</v>
      </c>
      <c r="Z3366" t="str">
        <f t="shared" si="1774"/>
        <v>-0.000154378123410196-0.0000706007432518184i</v>
      </c>
      <c r="AA3366" t="str">
        <f t="shared" si="1775"/>
        <v>0.00209431322853833-1.6671446292436i</v>
      </c>
      <c r="AB3366" t="str">
        <f t="shared" si="1776"/>
        <v>0.148398164390021-0.292241018864439i</v>
      </c>
      <c r="AC3366" t="str">
        <f t="shared" si="1777"/>
        <v>0.95551138138005-0.0242680414288564i</v>
      </c>
      <c r="AD3366" t="str">
        <f t="shared" si="1778"/>
        <v>0.162970368954314-0.301708648182303i</v>
      </c>
      <c r="AE3366" t="str">
        <f t="shared" si="1779"/>
        <v>-0.0000464599145378062+0.0000350713857468131i</v>
      </c>
      <c r="AF3366" t="str">
        <f t="shared" si="1780"/>
        <v>-6.36453356689023-0.10487071700954i</v>
      </c>
      <c r="AG3366" t="str">
        <f t="shared" si="1781"/>
        <v>0.998180404678082-0.000985823912822728i</v>
      </c>
      <c r="AH3366" t="str">
        <f t="shared" si="1782"/>
        <v>0.000300135117081596-0.000218442323527669i</v>
      </c>
      <c r="AI3366">
        <f t="shared" si="1783"/>
        <v>-68.607566532793172</v>
      </c>
      <c r="AJ3366">
        <f t="shared" si="1784"/>
        <v>-36.04762508034424</v>
      </c>
      <c r="AK3366"/>
      <c r="AL3366"/>
      <c r="AM3366"/>
      <c r="AN3366"/>
    </row>
    <row r="3367" spans="1:40" x14ac:dyDescent="0.35">
      <c r="A3367"/>
      <c r="B3367">
        <f t="shared" si="1785"/>
        <v>1433000</v>
      </c>
      <c r="C3367" s="237" t="str">
        <f t="shared" si="1753"/>
        <v>-1.57046790208449E-08+0.000721149487777898i</v>
      </c>
      <c r="D3367" s="208" t="str">
        <f t="shared" si="1754"/>
        <v>-2.51366132258833+0.00552881273963055i</v>
      </c>
      <c r="E3367" t="str">
        <f t="shared" si="1755"/>
        <v>20500</v>
      </c>
      <c r="F3367" t="str">
        <f t="shared" si="1756"/>
        <v>0.327868852459016</v>
      </c>
      <c r="G3367" t="str">
        <f t="shared" si="1751"/>
        <v>0.327868852459016</v>
      </c>
      <c r="H3367" t="str">
        <f t="shared" si="1757"/>
        <v>3.85087699477838+0.110326493676306i</v>
      </c>
      <c r="I3367" t="str">
        <f t="shared" si="1758"/>
        <v>5627.37784074272i</v>
      </c>
      <c r="J3367" t="str">
        <f t="shared" si="1752"/>
        <v>-42863.9674122558+1231.0901954636i</v>
      </c>
      <c r="K3367" t="str">
        <f t="shared" si="1759"/>
        <v>0.00376749877542435-0.131176371423127i</v>
      </c>
      <c r="L3367" t="str">
        <f t="shared" si="1760"/>
        <v>0.000788203303472905-0.02326517798535i</v>
      </c>
      <c r="M3367" t="str">
        <f t="shared" si="1761"/>
        <v>0.00455570207889726-0.154441549408477i</v>
      </c>
      <c r="N3367" t="str">
        <f t="shared" si="1762"/>
        <v>-17.8742316805891i</v>
      </c>
      <c r="O3367" t="str">
        <f t="shared" si="1763"/>
        <v>0.560899649209377+0.827883798317613i</v>
      </c>
      <c r="P3367" t="str">
        <f t="shared" si="1764"/>
        <v>0.439100350790623-0.827883798317613i</v>
      </c>
      <c r="Q3367" t="str">
        <f t="shared" si="1765"/>
        <v>-0.439100350790623+18.7021154789067i</v>
      </c>
      <c r="R3367" t="str">
        <f t="shared" si="1766"/>
        <v>-0.0447934076861863-0.0224269575404756i</v>
      </c>
      <c r="S3367" t="str">
        <f t="shared" si="1767"/>
        <v>1.93563184140575i</v>
      </c>
      <c r="T3367" t="str">
        <f t="shared" si="1768"/>
        <v>0.0434103331211994-0.0867035462024513i</v>
      </c>
      <c r="U3367" t="str">
        <f t="shared" si="1769"/>
        <v>0.0000500000000000002-0.0000991644297003639i</v>
      </c>
      <c r="V3367" t="str">
        <f t="shared" si="1770"/>
        <v>0.00002-0.00111064161264407i</v>
      </c>
      <c r="W3367" t="str">
        <f t="shared" si="1771"/>
        <v>0.0000421801961324119-0.0000926501868277984i</v>
      </c>
      <c r="X3367" t="str">
        <f t="shared" si="1772"/>
        <v>0.0000422316902879147-0.0000925909574434027i</v>
      </c>
      <c r="Y3367" t="str">
        <f t="shared" si="1773"/>
        <v>0.009+7.20304363615068i</v>
      </c>
      <c r="Z3367" t="str">
        <f t="shared" si="1774"/>
        <v>-0.000154166472221587-0.0000705508463444021i</v>
      </c>
      <c r="AA3367" t="str">
        <f t="shared" si="1775"/>
        <v>0.00209139115163584-1.66598120879422i</v>
      </c>
      <c r="AB3367" t="str">
        <f t="shared" si="1776"/>
        <v>0.145094841603632-0.289798220796752i</v>
      </c>
      <c r="AC3367" t="str">
        <f t="shared" si="1777"/>
        <v>0.955904122635861-0.023728906505387i</v>
      </c>
      <c r="AD3367" t="str">
        <f t="shared" si="1778"/>
        <v>0.159215622964751-0.29921432640811i</v>
      </c>
      <c r="AE3367" t="str">
        <f t="shared" si="1779"/>
        <v>-0.0000456555348815003+0.0000348960201890825i</v>
      </c>
      <c r="AF3367" t="str">
        <f t="shared" si="1780"/>
        <v>-6.36453831736671-0.104797680936675i</v>
      </c>
      <c r="AG3367" t="str">
        <f t="shared" si="1781"/>
        <v>0.998196688083749-0.000962471156925568i</v>
      </c>
      <c r="AH3367" t="str">
        <f t="shared" si="1782"/>
        <v>0.000294974615473161-0.00021742063610402i</v>
      </c>
      <c r="AI3367">
        <f t="shared" si="1783"/>
        <v>-68.719829856117912</v>
      </c>
      <c r="AJ3367">
        <f t="shared" si="1784"/>
        <v>-36.393278813588324</v>
      </c>
      <c r="AK3367"/>
      <c r="AL3367"/>
      <c r="AM3367"/>
      <c r="AN3367"/>
    </row>
    <row r="3368" spans="1:40" x14ac:dyDescent="0.35">
      <c r="A3368"/>
      <c r="B3368">
        <f t="shared" si="1785"/>
        <v>1434000</v>
      </c>
      <c r="C3368" s="237" t="str">
        <f t="shared" si="1753"/>
        <v>-1.56827833399747E-08+0.000720646594132783i</v>
      </c>
      <c r="D3368" s="208" t="str">
        <f t="shared" si="1754"/>
        <v>-2.51366132242046+0.00552495722168467i</v>
      </c>
      <c r="E3368" t="str">
        <f t="shared" si="1755"/>
        <v>20500</v>
      </c>
      <c r="F3368" t="str">
        <f t="shared" si="1756"/>
        <v>0.327868852459016</v>
      </c>
      <c r="G3368" t="str">
        <f t="shared" si="1751"/>
        <v>0.327868852459016</v>
      </c>
      <c r="H3368" t="str">
        <f t="shared" si="1757"/>
        <v>3.85088173550053+0.110249703643007i</v>
      </c>
      <c r="I3368" t="str">
        <f t="shared" si="1758"/>
        <v>5631.30483155971i</v>
      </c>
      <c r="J3368" t="str">
        <f t="shared" si="1752"/>
        <v>-42923.8137818108+1231.94929539065i</v>
      </c>
      <c r="K3368" t="str">
        <f t="shared" si="1759"/>
        <v>0.00376225015522292-0.13108504194742i</v>
      </c>
      <c r="L3368" t="str">
        <f t="shared" si="1760"/>
        <v>0.000787105637653693-0.0232489911738572i</v>
      </c>
      <c r="M3368" t="str">
        <f t="shared" si="1761"/>
        <v>0.00454935579287661-0.154334033121277i</v>
      </c>
      <c r="N3368" t="str">
        <f t="shared" si="1762"/>
        <v>-17.8867049755511i</v>
      </c>
      <c r="O3368" t="str">
        <f t="shared" si="1763"/>
        <v>0.571182187568459+0.820823311440721i</v>
      </c>
      <c r="P3368" t="str">
        <f t="shared" si="1764"/>
        <v>0.428817812431541-0.820823311440721i</v>
      </c>
      <c r="Q3368" t="str">
        <f t="shared" si="1765"/>
        <v>-0.428817812431541+18.7075282869918i</v>
      </c>
      <c r="R3368" t="str">
        <f t="shared" si="1766"/>
        <v>-0.0443787404842138-0.0219049471278136i</v>
      </c>
      <c r="S3368" t="str">
        <f t="shared" si="1767"/>
        <v>1.9369825963544i</v>
      </c>
      <c r="T3368" t="str">
        <f t="shared" si="1768"/>
        <v>0.0424295013606382-0.0859608479660506i</v>
      </c>
      <c r="U3368" t="str">
        <f t="shared" si="1769"/>
        <v>0.00005-0.0000990952773783966i</v>
      </c>
      <c r="V3368" t="str">
        <f t="shared" si="1770"/>
        <v>0.00002-0.00110986710663804i</v>
      </c>
      <c r="W3368" t="str">
        <f t="shared" si="1771"/>
        <v>0.0000421800661858928-0.0000925878215057395i</v>
      </c>
      <c r="X3368" t="str">
        <f t="shared" si="1772"/>
        <v>0.0000422314729901319-0.0000925286322336572i</v>
      </c>
      <c r="Y3368" t="str">
        <f t="shared" si="1773"/>
        <v>0.009+7.20807018439642i</v>
      </c>
      <c r="Z3368" t="str">
        <f t="shared" si="1774"/>
        <v>-0.000153955263634435-0.0000705010197424057i</v>
      </c>
      <c r="AA3368" t="str">
        <f t="shared" si="1775"/>
        <v>0.00208847518598274-1.66481941102129i</v>
      </c>
      <c r="AB3368" t="str">
        <f t="shared" si="1776"/>
        <v>0.141816506269483-0.287315823744672i</v>
      </c>
      <c r="AC3368" t="str">
        <f t="shared" si="1777"/>
        <v>0.956302563886245-0.0231942152828761i</v>
      </c>
      <c r="AD3368" t="str">
        <f t="shared" si="1778"/>
        <v>0.155492218709383-0.296673160214242i</v>
      </c>
      <c r="AE3368" t="str">
        <f t="shared" si="1779"/>
        <v>-0.0000448546058498125+0.000034712034613024i</v>
      </c>
      <c r="AF3368" t="str">
        <f t="shared" si="1780"/>
        <v>-6.36454305792099-0.104724746421322i</v>
      </c>
      <c r="AG3368" t="str">
        <f t="shared" si="1781"/>
        <v>0.998213231370948-0.000939339531783043i</v>
      </c>
      <c r="AH3368" t="str">
        <f t="shared" si="1782"/>
        <v>0.000289835367718533-0.000216343153039539i</v>
      </c>
      <c r="AI3368">
        <f t="shared" si="1783"/>
        <v>-68.833627055765049</v>
      </c>
      <c r="AJ3368">
        <f t="shared" si="1784"/>
        <v>-36.738933819547988</v>
      </c>
      <c r="AK3368"/>
      <c r="AL3368"/>
      <c r="AM3368"/>
      <c r="AN3368"/>
    </row>
    <row r="3369" spans="1:40" x14ac:dyDescent="0.35">
      <c r="A3369"/>
      <c r="B3369">
        <f t="shared" si="1785"/>
        <v>1435000</v>
      </c>
      <c r="C3369" s="237" t="str">
        <f t="shared" si="1753"/>
        <v>-1.56609334180958E-08+0.000720144401384734i</v>
      </c>
      <c r="D3369" s="208" t="str">
        <f t="shared" si="1754"/>
        <v>-2.51366132225294+0.00552110707728296i</v>
      </c>
      <c r="E3369" t="str">
        <f t="shared" si="1755"/>
        <v>20500</v>
      </c>
      <c r="F3369" t="str">
        <f t="shared" si="1756"/>
        <v>0.327868852459016</v>
      </c>
      <c r="G3369" t="str">
        <f t="shared" si="1751"/>
        <v>0.327868852459016</v>
      </c>
      <c r="H3369" t="str">
        <f t="shared" si="1757"/>
        <v>3.85088646632775+0.110173020329301i</v>
      </c>
      <c r="I3369" t="str">
        <f t="shared" si="1758"/>
        <v>5635.23182237669i</v>
      </c>
      <c r="J3369" t="str">
        <f t="shared" si="1752"/>
        <v>-42983.7018997923+1232.80839531771i</v>
      </c>
      <c r="K3369" t="str">
        <f t="shared" si="1759"/>
        <v>0.00375701249257832-0.130993839454804i</v>
      </c>
      <c r="L3369" t="str">
        <f t="shared" si="1760"/>
        <v>0.000786010262308456-0.0232328268448893i</v>
      </c>
      <c r="M3369" t="str">
        <f t="shared" si="1761"/>
        <v>0.00454302275488678-0.154226666299693i</v>
      </c>
      <c r="N3369" t="str">
        <f t="shared" si="1762"/>
        <v>-17.8991782705132i</v>
      </c>
      <c r="O3369" t="str">
        <f t="shared" si="1763"/>
        <v>0.581375860791689+0.813635119994659i</v>
      </c>
      <c r="P3369" t="str">
        <f t="shared" si="1764"/>
        <v>0.418624139208311-0.813635119994659i</v>
      </c>
      <c r="Q3369" t="str">
        <f t="shared" si="1765"/>
        <v>-0.418624139208311+18.7128133905079i</v>
      </c>
      <c r="R3369" t="str">
        <f t="shared" si="1766"/>
        <v>-0.0439585681317617-0.0213875921867706i</v>
      </c>
      <c r="S3369" t="str">
        <f t="shared" si="1767"/>
        <v>1.93833335130304i</v>
      </c>
      <c r="T3369" t="str">
        <f t="shared" si="1768"/>
        <v>0.0414562832396858-0.0852063586853207i</v>
      </c>
      <c r="U3369" t="str">
        <f t="shared" si="1769"/>
        <v>0.0000500000000000002-0.000099026221435973i</v>
      </c>
      <c r="V3369" t="str">
        <f t="shared" si="1770"/>
        <v>0.00002-0.00110909368008289i</v>
      </c>
      <c r="W3369" t="str">
        <f t="shared" si="1771"/>
        <v>0.0000421799361499365-0.0000925255446475869i</v>
      </c>
      <c r="X3369" t="str">
        <f t="shared" si="1772"/>
        <v>0.0000422312557857416-0.0000924663954309354i</v>
      </c>
      <c r="Y3369" t="str">
        <f t="shared" si="1773"/>
        <v>0.009+7.21309673264216i</v>
      </c>
      <c r="Z3369" t="str">
        <f t="shared" si="1774"/>
        <v>-0.0001537444964154-0.0000704512632964536i</v>
      </c>
      <c r="AA3369" t="str">
        <f t="shared" si="1775"/>
        <v>0.00208556531454925-1.66365923253228i</v>
      </c>
      <c r="AB3369" t="str">
        <f t="shared" si="1776"/>
        <v>0.138563618789649-0.284794016266865i</v>
      </c>
      <c r="AC3369" t="str">
        <f t="shared" si="1777"/>
        <v>0.956706665962222-0.022664030692705i</v>
      </c>
      <c r="AD3369" t="str">
        <f t="shared" si="1778"/>
        <v>0.151800742834428-0.294085543230865i</v>
      </c>
      <c r="AE3369" t="str">
        <f t="shared" si="1779"/>
        <v>-0.0000440572268004009+0.0000345194796450531i</v>
      </c>
      <c r="AF3369" t="str">
        <f t="shared" si="1780"/>
        <v>-6.36454778858069-0.104651913252018i</v>
      </c>
      <c r="AG3369" t="str">
        <f t="shared" si="1781"/>
        <v>0.998230031629594-0.000916432111787422i</v>
      </c>
      <c r="AH3369" t="str">
        <f t="shared" si="1782"/>
        <v>0.000284718022420698-0.000215210195260688i</v>
      </c>
      <c r="AI3369">
        <f t="shared" si="1783"/>
        <v>-68.948995040437097</v>
      </c>
      <c r="AJ3369">
        <f t="shared" si="1784"/>
        <v>-37.084589778628995</v>
      </c>
      <c r="AK3369"/>
      <c r="AL3369"/>
      <c r="AM3369"/>
      <c r="AN3369"/>
    </row>
    <row r="3370" spans="1:40" x14ac:dyDescent="0.35">
      <c r="A3370"/>
      <c r="B3370">
        <f t="shared" si="1785"/>
        <v>1436000</v>
      </c>
      <c r="C3370" s="237" t="str">
        <f t="shared" si="1753"/>
        <v>-1.56391291277902E-08+0.00071964290806948i</v>
      </c>
      <c r="D3370" s="208" t="str">
        <f t="shared" si="1754"/>
        <v>-2.51366132208578+0.00551726229519935i</v>
      </c>
      <c r="E3370" t="str">
        <f t="shared" si="1755"/>
        <v>20500</v>
      </c>
      <c r="F3370" t="str">
        <f t="shared" si="1756"/>
        <v>0.327868852459016</v>
      </c>
      <c r="G3370" t="str">
        <f t="shared" si="1751"/>
        <v>0.327868852459016</v>
      </c>
      <c r="H3370" t="str">
        <f t="shared" si="1757"/>
        <v>3.85089118728757+0.110096443513083i</v>
      </c>
      <c r="I3370" t="str">
        <f t="shared" si="1758"/>
        <v>5639.15881319368i</v>
      </c>
      <c r="J3370" t="str">
        <f t="shared" si="1752"/>
        <v>-43043.6317662004+1233.66749524476i</v>
      </c>
      <c r="K3370" t="str">
        <f t="shared" si="1759"/>
        <v>0.00375178575701807-0.130902763680842i</v>
      </c>
      <c r="L3370" t="str">
        <f t="shared" si="1760"/>
        <v>0.000784917171071401-0.0232166849516925i</v>
      </c>
      <c r="M3370" t="str">
        <f t="shared" si="1761"/>
        <v>0.00453670292808947-0.154119448632534i</v>
      </c>
      <c r="N3370" t="str">
        <f t="shared" si="1762"/>
        <v>-17.9116515654752i</v>
      </c>
      <c r="O3370" t="str">
        <f t="shared" si="1763"/>
        <v>0.591479082936317+0.806320342326059i</v>
      </c>
      <c r="P3370" t="str">
        <f t="shared" si="1764"/>
        <v>0.408520917063683-0.806320342326059i</v>
      </c>
      <c r="Q3370" t="str">
        <f t="shared" si="1765"/>
        <v>-0.408520917063683+18.7179719078013i</v>
      </c>
      <c r="R3370" t="str">
        <f t="shared" si="1766"/>
        <v>-0.0435329319713795-0.0208749540653714i</v>
      </c>
      <c r="S3370" t="str">
        <f t="shared" si="1767"/>
        <v>1.93968410625169i</v>
      </c>
      <c r="T3370" t="str">
        <f t="shared" si="1768"/>
        <v>0.040490816619335-0.0844401362434209i</v>
      </c>
      <c r="U3370" t="str">
        <f t="shared" si="1769"/>
        <v>0.0000499999999999999-0.0000989572616717412i</v>
      </c>
      <c r="V3370" t="str">
        <f t="shared" si="1770"/>
        <v>0.00002-0.0011083213307235i</v>
      </c>
      <c r="W3370" t="str">
        <f t="shared" si="1771"/>
        <v>0.0000421798060245442-0.0000924633560684814i</v>
      </c>
      <c r="X3370" t="str">
        <f t="shared" si="1772"/>
        <v>0.0000422310386742355-0.0000924042468504953i</v>
      </c>
      <c r="Y3370" t="str">
        <f t="shared" si="1773"/>
        <v>0.009+7.21812328088791i</v>
      </c>
      <c r="Z3370" t="str">
        <f t="shared" si="1774"/>
        <v>-0.000153534169335421-0.0000704015768575879i</v>
      </c>
      <c r="AA3370" t="str">
        <f t="shared" si="1775"/>
        <v>0.00208266152036486-1.66250066994415i</v>
      </c>
      <c r="AB3370" t="str">
        <f t="shared" si="1776"/>
        <v>0.13533663995117-0.282232991832194i</v>
      </c>
      <c r="AC3370" t="str">
        <f t="shared" si="1777"/>
        <v>0.957116389043656-0.0221384155695027i</v>
      </c>
      <c r="AD3370" t="str">
        <f t="shared" si="1778"/>
        <v>0.148141777044643-0.291451876492788i</v>
      </c>
      <c r="AE3370" t="str">
        <f t="shared" si="1779"/>
        <v>-0.0000432634963656176+0.0000343184070561419i</v>
      </c>
      <c r="AF3370" t="str">
        <f t="shared" si="1780"/>
        <v>-6.36455250937335-0.104579181217884i</v>
      </c>
      <c r="AG3370" t="str">
        <f t="shared" si="1781"/>
        <v>0.998247085913095-0.000893751933073757i</v>
      </c>
      <c r="AH3370" t="str">
        <f t="shared" si="1782"/>
        <v>0.000279623223413824-0.00021402209126255i</v>
      </c>
      <c r="AI3370">
        <f t="shared" si="1783"/>
        <v>-69.06597218894612</v>
      </c>
      <c r="AJ3370">
        <f t="shared" si="1784"/>
        <v>-37.430246372263873</v>
      </c>
      <c r="AK3370"/>
      <c r="AL3370"/>
      <c r="AM3370"/>
      <c r="AN3370"/>
    </row>
    <row r="3371" spans="1:40" x14ac:dyDescent="0.35">
      <c r="A3371"/>
      <c r="B3371">
        <f t="shared" si="1785"/>
        <v>1437000</v>
      </c>
      <c r="C3371" s="237" t="str">
        <f t="shared" si="1753"/>
        <v>-1.5617370342083E-08+0.000719142112726828i</v>
      </c>
      <c r="D3371" s="208" t="str">
        <f t="shared" si="1754"/>
        <v>-2.51366132191896+0.00551342286423902i</v>
      </c>
      <c r="E3371" t="str">
        <f t="shared" si="1755"/>
        <v>20500</v>
      </c>
      <c r="F3371" t="str">
        <f t="shared" si="1756"/>
        <v>0.327868852459016</v>
      </c>
      <c r="G3371" t="str">
        <f t="shared" si="1751"/>
        <v>0.327868852459016</v>
      </c>
      <c r="H3371" t="str">
        <f t="shared" si="1757"/>
        <v>3.85089589840736+0.110019972972861i</v>
      </c>
      <c r="I3371" t="str">
        <f t="shared" si="1758"/>
        <v>5643.08580401067i</v>
      </c>
      <c r="J3371" t="str">
        <f t="shared" si="1752"/>
        <v>-43103.6033810352+1234.5265951718i</v>
      </c>
      <c r="K3371" t="str">
        <f t="shared" si="1759"/>
        <v>0.00374656991817559-0.130811814361832i</v>
      </c>
      <c r="L3371" t="str">
        <f t="shared" si="1760"/>
        <v>0.000783826357598848-0.0232005654476425i</v>
      </c>
      <c r="M3371" t="str">
        <f t="shared" si="1761"/>
        <v>0.00453039627577444-0.154012379809475i</v>
      </c>
      <c r="N3371" t="str">
        <f t="shared" si="1762"/>
        <v>-17.9241248604372i</v>
      </c>
      <c r="O3371" t="str">
        <f t="shared" si="1763"/>
        <v>0.601490282132313+0.798880116475801i</v>
      </c>
      <c r="P3371" t="str">
        <f t="shared" si="1764"/>
        <v>0.398509717867687-0.798880116475801i</v>
      </c>
      <c r="Q3371" t="str">
        <f t="shared" si="1765"/>
        <v>-0.398509717867687+18.723004976913i</v>
      </c>
      <c r="R3371" t="str">
        <f t="shared" si="1766"/>
        <v>-0.0431018739968488-0.0203670939943588i</v>
      </c>
      <c r="S3371" t="str">
        <f t="shared" si="1767"/>
        <v>1.94103486120033i</v>
      </c>
      <c r="T3371" t="str">
        <f t="shared" si="1768"/>
        <v>0.0395332394643943-0.0836622400109475i</v>
      </c>
      <c r="U3371" t="str">
        <f t="shared" si="1769"/>
        <v>0.0000500000000000001-0.0000988883978849137i</v>
      </c>
      <c r="V3371" t="str">
        <f t="shared" si="1770"/>
        <v>0.00002-0.00110755005631103i</v>
      </c>
      <c r="W3371" t="str">
        <f t="shared" si="1771"/>
        <v>0.0000421796758097197-0.0000924012555840824i</v>
      </c>
      <c r="X3371" t="str">
        <f t="shared" si="1772"/>
        <v>0.000042230821655111-0.0000923421863081179i</v>
      </c>
      <c r="Y3371" t="str">
        <f t="shared" si="1773"/>
        <v>0.009+7.22314982913365i</v>
      </c>
      <c r="Z3371" t="str">
        <f t="shared" si="1774"/>
        <v>-0.00015332428116973-0.0000703519602772805i</v>
      </c>
      <c r="AA3371" t="str">
        <f t="shared" si="1775"/>
        <v>0.00207976378651812-1.66134371988327i</v>
      </c>
      <c r="AB3371" t="str">
        <f t="shared" si="1776"/>
        <v>0.132136030888083-0.279632948881137i</v>
      </c>
      <c r="AC3371" t="str">
        <f t="shared" si="1777"/>
        <v>0.957531692651906-0.0216174326458469i</v>
      </c>
      <c r="AD3371" t="str">
        <f t="shared" si="1778"/>
        <v>0.144515898008246-0.288772568377232i</v>
      </c>
      <c r="AE3371" t="str">
        <f t="shared" si="1779"/>
        <v>-0.0000424735124393556+0.0000341088697518639i</v>
      </c>
      <c r="AF3371" t="str">
        <f t="shared" si="1780"/>
        <v>-6.36455722032632-0.104506550108622i</v>
      </c>
      <c r="AG3371" t="str">
        <f t="shared" si="1781"/>
        <v>0.998264391238859-0.00087130199308054i</v>
      </c>
      <c r="AH3371" t="str">
        <f t="shared" si="1782"/>
        <v>0.000274551609674569-0.000212779177039508i</v>
      </c>
      <c r="AI3371">
        <f t="shared" si="1783"/>
        <v>-69.184598428861236</v>
      </c>
      <c r="AJ3371">
        <f t="shared" si="1784"/>
        <v>-37.775903282979776</v>
      </c>
      <c r="AK3371"/>
      <c r="AL3371"/>
      <c r="AM3371"/>
      <c r="AN3371"/>
    </row>
    <row r="3372" spans="1:40" x14ac:dyDescent="0.35">
      <c r="A3372"/>
      <c r="B3372">
        <f t="shared" si="1785"/>
        <v>1438000</v>
      </c>
      <c r="C3372" s="237" t="str">
        <f t="shared" si="1753"/>
        <v>-1.55956569344409E-08+0.000718642013900647i</v>
      </c>
      <c r="D3372" s="208" t="str">
        <f t="shared" si="1754"/>
        <v>-2.51366132175249+0.0055095887732383i</v>
      </c>
      <c r="E3372" t="str">
        <f t="shared" si="1755"/>
        <v>20500</v>
      </c>
      <c r="F3372" t="str">
        <f t="shared" si="1756"/>
        <v>0.327868852459016</v>
      </c>
      <c r="G3372" t="str">
        <f t="shared" si="1751"/>
        <v>0.327868852459016</v>
      </c>
      <c r="H3372" t="str">
        <f t="shared" si="1757"/>
        <v>3.85090059971446+0.109943608487761i</v>
      </c>
      <c r="I3372" t="str">
        <f t="shared" si="1758"/>
        <v>5647.01279482765i</v>
      </c>
      <c r="J3372" t="str">
        <f t="shared" si="1752"/>
        <v>-43163.6167442966+1235.38569509886i</v>
      </c>
      <c r="K3372" t="str">
        <f t="shared" si="1759"/>
        <v>0.00374136494578977-0.1307209912348i</v>
      </c>
      <c r="L3372" t="str">
        <f t="shared" si="1760"/>
        <v>0.000782737815569096-0.0231844682862435i</v>
      </c>
      <c r="M3372" t="str">
        <f t="shared" si="1761"/>
        <v>0.00452410276135887-0.153905459521044i</v>
      </c>
      <c r="N3372" t="str">
        <f t="shared" si="1762"/>
        <v>-17.9365981553992i</v>
      </c>
      <c r="O3372" t="str">
        <f t="shared" si="1763"/>
        <v>0.611407900826594+0.791315600002185i</v>
      </c>
      <c r="P3372" t="str">
        <f t="shared" si="1764"/>
        <v>0.388592099173406-0.791315600002185i</v>
      </c>
      <c r="Q3372" t="str">
        <f t="shared" si="1765"/>
        <v>-0.388592099173406+18.7279137554014i</v>
      </c>
      <c r="R3372" t="str">
        <f t="shared" si="1766"/>
        <v>-0.0426654368604518-0.0198640730815176i</v>
      </c>
      <c r="S3372" t="str">
        <f t="shared" si="1767"/>
        <v>1.94238561614898i</v>
      </c>
      <c r="T3372" t="str">
        <f t="shared" si="1768"/>
        <v>0.0385836898316719-0.0828727308644541i</v>
      </c>
      <c r="U3372" t="str">
        <f t="shared" si="1769"/>
        <v>0.0000499999999999998-0.0000988196298752575i</v>
      </c>
      <c r="V3372" t="str">
        <f t="shared" si="1770"/>
        <v>0.00002-0.00110677985460289i</v>
      </c>
      <c r="W3372" t="str">
        <f t="shared" si="1771"/>
        <v>0.0000421795455054642-0.0000923392430105581i</v>
      </c>
      <c r="X3372" t="str">
        <f t="shared" si="1772"/>
        <v>0.0000422306047278636-0.0000922802136200883i</v>
      </c>
      <c r="Y3372" t="str">
        <f t="shared" si="1773"/>
        <v>0.009+7.2281763773794i</v>
      </c>
      <c r="Z3372" t="str">
        <f t="shared" si="1774"/>
        <v>-0.000153114830697794-0.0000703024134074185i</v>
      </c>
      <c r="AA3372" t="str">
        <f t="shared" si="1775"/>
        <v>0.00207687209615634-1.66018837898537i</v>
      </c>
      <c r="AB3372" t="str">
        <f t="shared" si="1776"/>
        <v>0.128962253041919-0.27699409088769i</v>
      </c>
      <c r="AC3372" t="str">
        <f t="shared" si="1777"/>
        <v>0.957952535642414-0.0211011445467508i</v>
      </c>
      <c r="AD3372" t="str">
        <f t="shared" si="1778"/>
        <v>0.140923677262927-0.286048034540609i</v>
      </c>
      <c r="AE3372" t="str">
        <f t="shared" si="1779"/>
        <v>-0.0000416873721640772+0.0000338909217622904i</v>
      </c>
      <c r="AF3372" t="str">
        <f t="shared" si="1780"/>
        <v>-6.36456192146695-0.104434019714523i</v>
      </c>
      <c r="AG3372" t="str">
        <f t="shared" si="1781"/>
        <v>0.998281944588791-0.000849085250118756i</v>
      </c>
      <c r="AH3372" t="str">
        <f t="shared" si="1782"/>
        <v>0.000269503815234743-0.000211481796014908i</v>
      </c>
      <c r="AI3372">
        <f t="shared" si="1783"/>
        <v>-69.304915320486074</v>
      </c>
      <c r="AJ3372">
        <f t="shared" si="1784"/>
        <v>-38.121560194439688</v>
      </c>
      <c r="AK3372"/>
      <c r="AL3372"/>
      <c r="AM3372"/>
      <c r="AN3372"/>
    </row>
    <row r="3373" spans="1:40" x14ac:dyDescent="0.35">
      <c r="A3373"/>
      <c r="B3373">
        <f t="shared" si="1785"/>
        <v>1439000</v>
      </c>
      <c r="C3373" s="237" t="str">
        <f t="shared" si="1753"/>
        <v>-1.55739887787699E-08+0.000718142610138851i</v>
      </c>
      <c r="D3373" s="208" t="str">
        <f t="shared" si="1754"/>
        <v>-2.51366132158637+0.00550576001106453i</v>
      </c>
      <c r="E3373" t="str">
        <f t="shared" si="1755"/>
        <v>20500</v>
      </c>
      <c r="F3373" t="str">
        <f t="shared" si="1756"/>
        <v>0.327868852459016</v>
      </c>
      <c r="G3373" t="str">
        <f t="shared" si="1751"/>
        <v>0.327868852459016</v>
      </c>
      <c r="H3373" t="str">
        <f t="shared" si="1757"/>
        <v>3.8509052912361+0.109867349837517i</v>
      </c>
      <c r="I3373" t="str">
        <f t="shared" si="1758"/>
        <v>5650.93978564464i</v>
      </c>
      <c r="J3373" t="str">
        <f t="shared" si="1752"/>
        <v>-43223.6718559845+1236.24479502591i</v>
      </c>
      <c r="K3373" t="str">
        <f t="shared" si="1759"/>
        <v>0.00373617080970433-0.130630294037503i</v>
      </c>
      <c r="L3373" t="str">
        <f t="shared" si="1760"/>
        <v>0.000781651538682366-0.0231683934211287i</v>
      </c>
      <c r="M3373" t="str">
        <f t="shared" si="1761"/>
        <v>0.0045178223483867-0.153798687458632i</v>
      </c>
      <c r="N3373" t="str">
        <f t="shared" si="1762"/>
        <v>-17.9490714503613i</v>
      </c>
      <c r="O3373" t="str">
        <f t="shared" si="1763"/>
        <v>0.621230396025508+0.783627969800715i</v>
      </c>
      <c r="P3373" t="str">
        <f t="shared" si="1764"/>
        <v>0.378769603974492-0.783627969800715i</v>
      </c>
      <c r="Q3373" t="str">
        <f t="shared" si="1765"/>
        <v>-0.378769603974492+18.732699420162i</v>
      </c>
      <c r="R3373" t="str">
        <f t="shared" si="1766"/>
        <v>-0.0422236638802215-0.0193659523057191i</v>
      </c>
      <c r="S3373" t="str">
        <f t="shared" si="1767"/>
        <v>1.94373637109762i</v>
      </c>
      <c r="T3373" t="str">
        <f t="shared" si="1768"/>
        <v>0.037642305857568-0.0820716712049874i</v>
      </c>
      <c r="U3373" t="str">
        <f t="shared" si="1769"/>
        <v>0.00005-0.0000987509574430999i</v>
      </c>
      <c r="V3373" t="str">
        <f t="shared" si="1770"/>
        <v>0.00002-0.00110601072336272i</v>
      </c>
      <c r="W3373" t="str">
        <f t="shared" si="1771"/>
        <v>0.0000421794151117817-0.0000922773181645932i</v>
      </c>
      <c r="X3373" t="str">
        <f t="shared" si="1772"/>
        <v>0.0000422303878919929-0.0000922183286032082i</v>
      </c>
      <c r="Y3373" t="str">
        <f t="shared" si="1773"/>
        <v>0.009+7.23320292562514i</v>
      </c>
      <c r="Z3373" t="str">
        <f t="shared" si="1774"/>
        <v>-0.00015290581670334-0.0000702529361003132i</v>
      </c>
      <c r="AA3373" t="str">
        <f t="shared" si="1775"/>
        <v>0.00207398643248541-1.65903464389556i</v>
      </c>
      <c r="AB3373" t="str">
        <f t="shared" si="1776"/>
        <v>0.125815768120243-0.274316626421318i</v>
      </c>
      <c r="AC3373" t="str">
        <f t="shared" si="1777"/>
        <v>0.958378876197315-0.0205896137838732i</v>
      </c>
      <c r="AD3373" t="str">
        <f t="shared" si="1778"/>
        <v>0.137365681122492-0.283278697853887i</v>
      </c>
      <c r="AE3373" t="str">
        <f t="shared" si="1779"/>
        <v>-0.0000409051719179544+0.000033664618231733i</v>
      </c>
      <c r="AF3373" t="str">
        <f t="shared" si="1780"/>
        <v>-6.36456661282247-0.104361589826452i</v>
      </c>
      <c r="AG3373" t="str">
        <f t="shared" si="1781"/>
        <v>0.998299742909809-0.000827104622946558i</v>
      </c>
      <c r="AH3373" t="str">
        <f t="shared" si="1782"/>
        <v>0.000264480469094835-0.00021013029896964i</v>
      </c>
      <c r="AI3373">
        <f t="shared" si="1783"/>
        <v>-69.426966146617445</v>
      </c>
      <c r="AJ3373">
        <f t="shared" si="1784"/>
        <v>-38.467216791494536</v>
      </c>
      <c r="AK3373"/>
      <c r="AL3373"/>
      <c r="AM3373"/>
      <c r="AN3373"/>
    </row>
    <row r="3374" spans="1:40" x14ac:dyDescent="0.35">
      <c r="A3374"/>
      <c r="B3374">
        <f t="shared" si="1785"/>
        <v>1440000</v>
      </c>
      <c r="C3374" s="237" t="str">
        <f t="shared" si="1753"/>
        <v>-1.55523657494136E-08+0.000717643899993389i</v>
      </c>
      <c r="D3374" s="208" t="str">
        <f t="shared" si="1754"/>
        <v>-2.5136613214206+0.00550193656661598i</v>
      </c>
      <c r="E3374" t="str">
        <f t="shared" si="1755"/>
        <v>20500</v>
      </c>
      <c r="F3374" t="str">
        <f t="shared" si="1756"/>
        <v>0.327868852459016</v>
      </c>
      <c r="G3374" t="str">
        <f t="shared" si="1751"/>
        <v>0.327868852459016</v>
      </c>
      <c r="H3374" t="str">
        <f t="shared" si="1757"/>
        <v>3.85090997299941+0.109791196802472i</v>
      </c>
      <c r="I3374" t="str">
        <f t="shared" si="1758"/>
        <v>5654.86677646163i</v>
      </c>
      <c r="J3374" t="str">
        <f t="shared" si="1752"/>
        <v>-43283.7687160992+1237.10389495296i</v>
      </c>
      <c r="K3374" t="str">
        <f t="shared" si="1759"/>
        <v>0.00373098747986749-0.130539722508421i</v>
      </c>
      <c r="L3374" t="str">
        <f t="shared" si="1760"/>
        <v>0.000780567520660697-0.0231523408060593i</v>
      </c>
      <c r="M3374" t="str">
        <f t="shared" si="1761"/>
        <v>0.00451155500052819-0.15369206331448i</v>
      </c>
      <c r="N3374" t="str">
        <f t="shared" si="1762"/>
        <v>-17.9615447453233i</v>
      </c>
      <c r="O3374" t="str">
        <f t="shared" si="1763"/>
        <v>0.630956239534588+0.775818421921246i</v>
      </c>
      <c r="P3374" t="str">
        <f t="shared" si="1764"/>
        <v>0.369043760465412-0.775818421921246i</v>
      </c>
      <c r="Q3374" t="str">
        <f t="shared" si="1765"/>
        <v>-0.369043760465412+18.7373631672445i</v>
      </c>
      <c r="R3374" t="str">
        <f t="shared" si="1766"/>
        <v>-0.0417765990472076-0.0188727925107286i</v>
      </c>
      <c r="S3374" t="str">
        <f t="shared" si="1767"/>
        <v>1.94508712604626i</v>
      </c>
      <c r="T3374" t="str">
        <f t="shared" si="1768"/>
        <v>0.0367092257451605-0.08125912497672i</v>
      </c>
      <c r="U3374" t="str">
        <f t="shared" si="1769"/>
        <v>0.0000500000000000002-0.0000986823803893204i</v>
      </c>
      <c r="V3374" t="str">
        <f t="shared" si="1770"/>
        <v>0.00002-0.00110524266036038i</v>
      </c>
      <c r="W3374" t="str">
        <f t="shared" si="1771"/>
        <v>0.0000421792846286737-0.0000922154808633769i</v>
      </c>
      <c r="X3374" t="str">
        <f t="shared" si="1772"/>
        <v>0.0000422301711469996-0.0000921565310747872i</v>
      </c>
      <c r="Y3374" t="str">
        <f t="shared" si="1773"/>
        <v>0.009+7.23822947387088i</v>
      </c>
      <c r="Z3374" t="str">
        <f t="shared" si="1774"/>
        <v>-0.000152697237974308-0.0000702035282086928i</v>
      </c>
      <c r="AA3374" t="str">
        <f t="shared" si="1775"/>
        <v>0.00207110677876947-1.65788251126826i</v>
      </c>
      <c r="AB3374" t="str">
        <f t="shared" si="1776"/>
        <v>0.12269703805348-0.271600769209236i</v>
      </c>
      <c r="AC3374" t="str">
        <f t="shared" si="1777"/>
        <v>0.958810671818013-0.0200829027494878i</v>
      </c>
      <c r="AD3374" t="str">
        <f t="shared" si="1778"/>
        <v>0.133842470584478-0.280464988336903i</v>
      </c>
      <c r="AE3374" t="str">
        <f t="shared" si="1779"/>
        <v>-0.0000401270073021679+0.0000334300154083432i</v>
      </c>
      <c r="AF3374" t="str">
        <f t="shared" si="1780"/>
        <v>-6.36457129442001-0.104289260235856i</v>
      </c>
      <c r="AG3374" t="str">
        <f t="shared" si="1781"/>
        <v>0.998317783114358-0.000805362990351491i</v>
      </c>
      <c r="AH3374" t="str">
        <f t="shared" si="1782"/>
        <v>0.000259482195138728-0.00020872504396974i</v>
      </c>
      <c r="AI3374">
        <f t="shared" si="1783"/>
        <v>-69.550796008561619</v>
      </c>
      <c r="AJ3374">
        <f t="shared" si="1784"/>
        <v>-38.812872760226668</v>
      </c>
      <c r="AK3374"/>
      <c r="AL3374"/>
      <c r="AM3374"/>
      <c r="AN3374"/>
    </row>
    <row r="3375" spans="1:40" x14ac:dyDescent="0.35">
      <c r="A3375"/>
      <c r="B3375">
        <f t="shared" si="1785"/>
        <v>1441000</v>
      </c>
      <c r="C3375" s="237" t="str">
        <f t="shared" si="1753"/>
        <v>-1.55307877211519E-08+0.000717145882020232i</v>
      </c>
      <c r="D3375" s="208" t="str">
        <f t="shared" si="1754"/>
        <v>-2.51366132125517+0.00549811842882178i</v>
      </c>
      <c r="E3375" t="str">
        <f t="shared" si="1755"/>
        <v>20500</v>
      </c>
      <c r="F3375" t="str">
        <f t="shared" si="1756"/>
        <v>0.327868852459016</v>
      </c>
      <c r="G3375" t="str">
        <f t="shared" si="1751"/>
        <v>0.327868852459016</v>
      </c>
      <c r="H3375" t="str">
        <f t="shared" si="1757"/>
        <v>3.85091464503141+0.109715149163578i</v>
      </c>
      <c r="I3375" t="str">
        <f t="shared" si="1758"/>
        <v>5658.79376727862i</v>
      </c>
      <c r="J3375" t="str">
        <f t="shared" si="1752"/>
        <v>-43343.9073246404+1237.96299488i</v>
      </c>
      <c r="K3375" t="str">
        <f t="shared" si="1759"/>
        <v>0.00372581492633163-0.130449276386758i</v>
      </c>
      <c r="L3375" t="str">
        <f t="shared" si="1760"/>
        <v>0.000779485755247839-0.0231363103949237i</v>
      </c>
      <c r="M3375" t="str">
        <f t="shared" si="1761"/>
        <v>0.00450530068157947-0.153585586781682i</v>
      </c>
      <c r="N3375" t="str">
        <f t="shared" si="1762"/>
        <v>-17.9740180402853i</v>
      </c>
      <c r="O3375" t="str">
        <f t="shared" si="1763"/>
        <v>0.640583918196767+0.767888171381535i</v>
      </c>
      <c r="P3375" t="str">
        <f t="shared" si="1764"/>
        <v>0.359416081803233-0.767888171381535i</v>
      </c>
      <c r="Q3375" t="str">
        <f t="shared" si="1765"/>
        <v>-0.359416081803233+18.7419062116668i</v>
      </c>
      <c r="R3375" t="str">
        <f t="shared" si="1766"/>
        <v>-0.0413242870326982-0.0183846543987152i</v>
      </c>
      <c r="S3375" t="str">
        <f t="shared" si="1767"/>
        <v>1.94643788099491i</v>
      </c>
      <c r="T3375" t="str">
        <f t="shared" si="1768"/>
        <v>0.035784587750659-0.0804351576855505i</v>
      </c>
      <c r="U3375" t="str">
        <f t="shared" si="1769"/>
        <v>0.0000499999999999999-0.0000986138985153508i</v>
      </c>
      <c r="V3375" t="str">
        <f t="shared" si="1770"/>
        <v>0.00002-0.00110447566337193i</v>
      </c>
      <c r="W3375" t="str">
        <f t="shared" si="1771"/>
        <v>0.0000421791540561428-0.0000921537309246072i</v>
      </c>
      <c r="X3375" t="str">
        <f t="shared" si="1772"/>
        <v>0.0000422299544923859-0.0000920948208526398i</v>
      </c>
      <c r="Y3375" t="str">
        <f t="shared" si="1773"/>
        <v>0.009+7.24325602211663i</v>
      </c>
      <c r="Z3375" t="str">
        <f t="shared" si="1774"/>
        <v>-0.000152489093302841-0.0000701541895857022i</v>
      </c>
      <c r="AA3375" t="str">
        <f t="shared" si="1775"/>
        <v>0.00206823311833074-1.65673197776717i</v>
      </c>
      <c r="AB3375" t="str">
        <f t="shared" si="1776"/>
        <v>0.119606524949645-0.268846738198578i</v>
      </c>
      <c r="AC3375" t="str">
        <f t="shared" si="1777"/>
        <v>0.959247879317807-0.0195810737101556i</v>
      </c>
      <c r="AD3375" t="str">
        <f t="shared" si="1778"/>
        <v>0.130354601238338-0.277607343091187i</v>
      </c>
      <c r="AE3375" t="str">
        <f t="shared" si="1779"/>
        <v>-0.0000393529731282897+0.0000331871706335427i</v>
      </c>
      <c r="AF3375" t="str">
        <f t="shared" si="1780"/>
        <v>-6.36457596628658-0.104217030734756i</v>
      </c>
      <c r="AG3375" t="str">
        <f t="shared" si="1781"/>
        <v>0.998336062080931-0.000783863190737886i</v>
      </c>
      <c r="AH3375" t="str">
        <f t="shared" si="1782"/>
        <v>0.000254509612049137-0.000207266396292849i</v>
      </c>
      <c r="AI3375">
        <f t="shared" si="1783"/>
        <v>-69.676451928951863</v>
      </c>
      <c r="AJ3375">
        <f t="shared" si="1784"/>
        <v>-39.158527788010957</v>
      </c>
      <c r="AK3375"/>
      <c r="AL3375"/>
      <c r="AM3375"/>
      <c r="AN3375"/>
    </row>
    <row r="3376" spans="1:40" x14ac:dyDescent="0.35">
      <c r="A3376"/>
      <c r="B3376">
        <f t="shared" si="1785"/>
        <v>1442000</v>
      </c>
      <c r="C3376" s="237" t="str">
        <f t="shared" si="1753"/>
        <v>-1.55092545691981E-08+0.000716648554779353i</v>
      </c>
      <c r="D3376" s="208" t="str">
        <f t="shared" si="1754"/>
        <v>-2.51366132109008+0.00549430558664171i</v>
      </c>
      <c r="E3376" t="str">
        <f t="shared" si="1755"/>
        <v>20500</v>
      </c>
      <c r="F3376" t="str">
        <f t="shared" si="1756"/>
        <v>0.327868852459016</v>
      </c>
      <c r="G3376" t="str">
        <f t="shared" si="1751"/>
        <v>0.327868852459016</v>
      </c>
      <c r="H3376" t="str">
        <f t="shared" si="1757"/>
        <v>3.85091930735904+0.109639206702388i</v>
      </c>
      <c r="I3376" t="str">
        <f t="shared" si="1758"/>
        <v>5662.7207580956i</v>
      </c>
      <c r="J3376" t="str">
        <f t="shared" si="1752"/>
        <v>-43404.0876816082+1238.82209480706i</v>
      </c>
      <c r="K3376" t="str">
        <f t="shared" si="1759"/>
        <v>0.00372065311925281-0.130358955412439i</v>
      </c>
      <c r="L3376" t="str">
        <f t="shared" si="1760"/>
        <v>0.000778406236209193-0.0231203021417379i</v>
      </c>
      <c r="M3376" t="str">
        <f t="shared" si="1761"/>
        <v>0.004499059355462-0.153479257554177i</v>
      </c>
      <c r="N3376" t="str">
        <f t="shared" si="1762"/>
        <v>-17.9864913352474i</v>
      </c>
      <c r="O3376" t="str">
        <f t="shared" si="1763"/>
        <v>0.650111934127575+0.759838451978382i</v>
      </c>
      <c r="P3376" t="str">
        <f t="shared" si="1764"/>
        <v>0.349888065872425-0.759838451978382i</v>
      </c>
      <c r="Q3376" t="str">
        <f t="shared" si="1765"/>
        <v>-0.349888065872425+18.7463297872258i</v>
      </c>
      <c r="R3376" t="str">
        <f t="shared" si="1766"/>
        <v>-0.0408667731954574-0.0179015985235306i</v>
      </c>
      <c r="S3376" t="str">
        <f t="shared" si="1767"/>
        <v>1.94778863594355i</v>
      </c>
      <c r="T3376" t="str">
        <f t="shared" si="1768"/>
        <v>0.0348685301693567-0.0795998364177944i</v>
      </c>
      <c r="U3376" t="str">
        <f t="shared" si="1769"/>
        <v>0.0000500000000000001-0.0000985455116231769i</v>
      </c>
      <c r="V3376" t="str">
        <f t="shared" si="1770"/>
        <v>0.00002-0.00110370973017958i</v>
      </c>
      <c r="W3376" t="str">
        <f t="shared" si="1771"/>
        <v>0.0000421790233941918-0.000092092068166489i</v>
      </c>
      <c r="X3376" t="str">
        <f t="shared" si="1772"/>
        <v>0.000042229737927656-0.000092033197755087i</v>
      </c>
      <c r="Y3376" t="str">
        <f t="shared" si="1773"/>
        <v>0.009+7.24828257036237i</v>
      </c>
      <c r="Z3376" t="str">
        <f t="shared" si="1774"/>
        <v>-0.000152281381485269-0.0000701049200849023i</v>
      </c>
      <c r="AA3376" t="str">
        <f t="shared" si="1775"/>
        <v>0.00206536543454925-1.65558304006526i</v>
      </c>
      <c r="AB3376" t="str">
        <f t="shared" si="1776"/>
        <v>0.116544691047386-0.266054757618866i</v>
      </c>
      <c r="AC3376" t="str">
        <f t="shared" si="1777"/>
        <v>0.959690454814486-0.0190841888001641i</v>
      </c>
      <c r="AD3376" t="str">
        <f t="shared" si="1778"/>
        <v>0.126902623174712-0.274706206231806i</v>
      </c>
      <c r="AE3376" t="str">
        <f t="shared" si="1779"/>
        <v>-0.000038583163405857+0.0000329361423313288i</v>
      </c>
      <c r="AF3376" t="str">
        <f t="shared" si="1780"/>
        <v>-6.36458062844912-0.104144901115746i</v>
      </c>
      <c r="AG3376" t="str">
        <f t="shared" si="1781"/>
        <v>0.998354576654597-0.000762608021722488i</v>
      </c>
      <c r="AH3376" t="str">
        <f t="shared" si="1782"/>
        <v>0.000249563333224429-0.000205754728353799i</v>
      </c>
      <c r="AI3376">
        <f t="shared" si="1783"/>
        <v>-69.80398296193529</v>
      </c>
      <c r="AJ3376">
        <f t="shared" si="1784"/>
        <v>-39.504181563560088</v>
      </c>
      <c r="AK3376"/>
      <c r="AL3376"/>
      <c r="AM3376"/>
      <c r="AN3376"/>
    </row>
    <row r="3377" spans="1:40" x14ac:dyDescent="0.35">
      <c r="A3377"/>
      <c r="B3377">
        <f t="shared" si="1785"/>
        <v>1443000</v>
      </c>
      <c r="C3377" s="237" t="str">
        <f t="shared" si="1753"/>
        <v>-1.54877661691983E-08+0.000716151916834718i</v>
      </c>
      <c r="D3377" s="208" t="str">
        <f t="shared" si="1754"/>
        <v>-2.51366132092533+0.00549049802906617i</v>
      </c>
      <c r="E3377" t="str">
        <f t="shared" si="1755"/>
        <v>20500</v>
      </c>
      <c r="F3377" t="str">
        <f t="shared" si="1756"/>
        <v>0.327868852459016</v>
      </c>
      <c r="G3377" t="str">
        <f t="shared" si="1751"/>
        <v>0.327868852459016</v>
      </c>
      <c r="H3377" t="str">
        <f t="shared" si="1757"/>
        <v>3.85092396000916+0.109563369201061i</v>
      </c>
      <c r="I3377" t="str">
        <f t="shared" si="1758"/>
        <v>5666.64774891259i</v>
      </c>
      <c r="J3377" t="str">
        <f t="shared" si="1752"/>
        <v>-43464.3097870027+1239.68119473411i</v>
      </c>
      <c r="K3377" t="str">
        <f t="shared" si="1759"/>
        <v>0.00371550202889013-0.130268759326106i</v>
      </c>
      <c r="L3377" t="str">
        <f t="shared" si="1760"/>
        <v>0.000777328957331707-0.0231043160006446i</v>
      </c>
      <c r="M3377" t="str">
        <f t="shared" si="1761"/>
        <v>0.00449283098622184-0.153373075326751i</v>
      </c>
      <c r="N3377" t="str">
        <f t="shared" si="1762"/>
        <v>-17.9989646302094i</v>
      </c>
      <c r="O3377" t="str">
        <f t="shared" si="1763"/>
        <v>0.659538804947946+0.751670516095872i</v>
      </c>
      <c r="P3377" t="str">
        <f t="shared" si="1764"/>
        <v>0.340461195052054-0.751670516095872i</v>
      </c>
      <c r="Q3377" t="str">
        <f t="shared" si="1765"/>
        <v>-0.340461195052054+18.7506351463053i</v>
      </c>
      <c r="R3377" t="str">
        <f t="shared" si="1766"/>
        <v>-0.0404041035889422-0.0174236852837239i</v>
      </c>
      <c r="S3377" t="str">
        <f t="shared" si="1767"/>
        <v>1.9491393908922i</v>
      </c>
      <c r="T3377" t="str">
        <f t="shared" si="1768"/>
        <v>0.033961191321015-0.0787532298588961i</v>
      </c>
      <c r="U3377" t="str">
        <f t="shared" si="1769"/>
        <v>0.0000499999999999998-0.0000984772195153294i</v>
      </c>
      <c r="V3377" t="str">
        <f t="shared" si="1770"/>
        <v>0.00002-0.00110294485857169i</v>
      </c>
      <c r="W3377" t="str">
        <f t="shared" si="1771"/>
        <v>0.0000421788926428231-0.0000920304924077291i</v>
      </c>
      <c r="X3377" t="str">
        <f t="shared" si="1772"/>
        <v>0.0000422295214523155-0.0000919716616009541i</v>
      </c>
      <c r="Y3377" t="str">
        <f t="shared" si="1773"/>
        <v>0.009+7.25330911860811i</v>
      </c>
      <c r="Z3377" t="str">
        <f t="shared" si="1774"/>
        <v>-0.000152074101322094-0.0000700557195602676i</v>
      </c>
      <c r="AA3377" t="str">
        <f t="shared" si="1775"/>
        <v>0.00206250371086259-1.65443569484472i</v>
      </c>
      <c r="AB3377" t="str">
        <f t="shared" si="1776"/>
        <v>0.113511998667132-0.263225057044558i</v>
      </c>
      <c r="AC3377" t="str">
        <f t="shared" si="1777"/>
        <v>0.960138353722936-0.0185923100147039i</v>
      </c>
      <c r="AD3377" t="str">
        <f t="shared" si="1778"/>
        <v>0.123487080895589-0.271762028818018i</v>
      </c>
      <c r="AE3377" t="str">
        <f t="shared" si="1779"/>
        <v>-0.00003781767133009+0.0000326769899974318i</v>
      </c>
      <c r="AF3377" t="str">
        <f t="shared" si="1780"/>
        <v>-6.36458528093449-0.104072871171995i</v>
      </c>
      <c r="AG3377" t="str">
        <f t="shared" si="1781"/>
        <v>0.998373323647529-0.00074160023973707i</v>
      </c>
      <c r="AH3377" t="str">
        <f t="shared" si="1782"/>
        <v>0.000244643966696549-0.000204190419629197i</v>
      </c>
      <c r="AI3377">
        <f t="shared" si="1783"/>
        <v>-69.933440311381347</v>
      </c>
      <c r="AJ3377">
        <f t="shared" si="1784"/>
        <v>-39.849833776962754</v>
      </c>
      <c r="AK3377"/>
      <c r="AL3377"/>
      <c r="AM3377"/>
      <c r="AN3377"/>
    </row>
    <row r="3378" spans="1:40" x14ac:dyDescent="0.35">
      <c r="A3378"/>
      <c r="B3378">
        <f t="shared" si="1785"/>
        <v>1444000</v>
      </c>
      <c r="C3378" s="237" t="str">
        <f t="shared" si="1753"/>
        <v>-1.54663223972287E-08+0.00071565596675427i</v>
      </c>
      <c r="D3378" s="208" t="str">
        <f t="shared" si="1754"/>
        <v>-2.51366132076093+0.00548669574511607i</v>
      </c>
      <c r="E3378" t="str">
        <f t="shared" si="1755"/>
        <v>20500</v>
      </c>
      <c r="F3378" t="str">
        <f t="shared" si="1756"/>
        <v>0.327868852459016</v>
      </c>
      <c r="G3378" t="str">
        <f t="shared" si="1751"/>
        <v>0.327868852459016</v>
      </c>
      <c r="H3378" t="str">
        <f t="shared" si="1757"/>
        <v>3.85092860300854+0.109487636442356i</v>
      </c>
      <c r="I3378" t="str">
        <f t="shared" si="1758"/>
        <v>5670.57473972958i</v>
      </c>
      <c r="J3378" t="str">
        <f t="shared" si="1752"/>
        <v>-43524.5736408237+1240.54029466116i</v>
      </c>
      <c r="K3378" t="str">
        <f t="shared" si="1759"/>
        <v>0.00371036162560565-0.130178687869119i</v>
      </c>
      <c r="L3378" t="str">
        <f t="shared" si="1760"/>
        <v>0.000776253912423771-0.0230883519259125i</v>
      </c>
      <c r="M3378" t="str">
        <f t="shared" si="1761"/>
        <v>0.00448661553802942-0.153267039795031i</v>
      </c>
      <c r="N3378" t="str">
        <f t="shared" si="1762"/>
        <v>-18.0114379251714i</v>
      </c>
      <c r="O3378" t="str">
        <f t="shared" si="1763"/>
        <v>0.668863064015308+0.743385634510147i</v>
      </c>
      <c r="P3378" t="str">
        <f t="shared" si="1764"/>
        <v>0.331136935984692-0.743385634510147i</v>
      </c>
      <c r="Q3378" t="str">
        <f t="shared" si="1765"/>
        <v>-0.331136935984692+18.7548235596815i</v>
      </c>
      <c r="R3378" t="str">
        <f t="shared" si="1766"/>
        <v>-0.0399363249684582-0.0169509749152525i</v>
      </c>
      <c r="S3378" t="str">
        <f t="shared" si="1767"/>
        <v>1.95049014584084i</v>
      </c>
      <c r="T3378" t="str">
        <f t="shared" si="1768"/>
        <v>0.0330627095345953-0.0778954083120752i</v>
      </c>
      <c r="U3378" t="str">
        <f t="shared" si="1769"/>
        <v>0.00005-0.0000984090219948898i</v>
      </c>
      <c r="V3378" t="str">
        <f t="shared" si="1770"/>
        <v>0.00002-0.00110218104634277i</v>
      </c>
      <c r="W3378" t="str">
        <f t="shared" si="1771"/>
        <v>0.0000421787618020396-0.0000919690034675387i</v>
      </c>
      <c r="X3378" t="str">
        <f t="shared" si="1772"/>
        <v>0.0000422293050658727-0.000091910212209569i</v>
      </c>
      <c r="Y3378" t="str">
        <f t="shared" si="1773"/>
        <v>0.009+7.25833566685386i</v>
      </c>
      <c r="Z3378" t="str">
        <f t="shared" si="1774"/>
        <v>-0.000151867251617972-0.0000700065878661864i</v>
      </c>
      <c r="AA3378" t="str">
        <f t="shared" si="1775"/>
        <v>0.00205964793076569-1.65328993879691i</v>
      </c>
      <c r="AB3378" t="str">
        <f t="shared" si="1776"/>
        <v>0.110508910160062-0.260357871457369i</v>
      </c>
      <c r="AC3378" t="str">
        <f t="shared" si="1777"/>
        <v>0.960591530747809-0.0181054992027366i</v>
      </c>
      <c r="AD3378" t="str">
        <f t="shared" si="1778"/>
        <v>0.120108513225076-0.268775268782495i</v>
      </c>
      <c r="AE3378" t="str">
        <f t="shared" si="1779"/>
        <v>-0.0000370565892696928+0.0000324097741883111i</v>
      </c>
      <c r="AF3378" t="str">
        <f t="shared" si="1780"/>
        <v>-6.36458992376947-0.10400094069724i</v>
      </c>
      <c r="AG3378" t="str">
        <f t="shared" si="1781"/>
        <v>0.998392299839542-0.000720842559636327i</v>
      </c>
      <c r="AH3378" t="str">
        <f t="shared" si="1782"/>
        <v>0.000239752115049649-0.000202573856580928i</v>
      </c>
      <c r="AI3378">
        <f t="shared" si="1783"/>
        <v>-70.064877457833205</v>
      </c>
      <c r="AJ3378">
        <f t="shared" si="1784"/>
        <v>-40.195484119749814</v>
      </c>
      <c r="AK3378"/>
      <c r="AL3378"/>
      <c r="AM3378"/>
      <c r="AN3378"/>
    </row>
    <row r="3379" spans="1:40" x14ac:dyDescent="0.35">
      <c r="A3379"/>
      <c r="B3379">
        <f t="shared" si="1785"/>
        <v>1445000</v>
      </c>
      <c r="C3379" s="237" t="str">
        <f t="shared" si="1753"/>
        <v>-1.54449231297943E-08+0.00071516070310992i</v>
      </c>
      <c r="D3379" s="208" t="str">
        <f t="shared" si="1754"/>
        <v>-2.51366132059687+0.00548289872384272i</v>
      </c>
      <c r="E3379" t="str">
        <f t="shared" si="1755"/>
        <v>20500</v>
      </c>
      <c r="F3379" t="str">
        <f t="shared" si="1756"/>
        <v>0.327868852459016</v>
      </c>
      <c r="G3379" t="str">
        <f t="shared" si="1751"/>
        <v>0.327868852459016</v>
      </c>
      <c r="H3379" t="str">
        <f t="shared" si="1757"/>
        <v>3.85093323638383+0.10941200820963i</v>
      </c>
      <c r="I3379" t="str">
        <f t="shared" si="1758"/>
        <v>5674.50173054656i</v>
      </c>
      <c r="J3379" t="str">
        <f t="shared" si="1752"/>
        <v>-43584.8792430714+1241.39939458821i</v>
      </c>
      <c r="K3379" t="str">
        <f t="shared" si="1759"/>
        <v>0.00370523187986368-0.130088740783546i</v>
      </c>
      <c r="L3379" t="str">
        <f t="shared" si="1760"/>
        <v>0.000775181095315163-0.0230724098719367i</v>
      </c>
      <c r="M3379" t="str">
        <f t="shared" si="1761"/>
        <v>0.00448041297517884-0.153161150655483i</v>
      </c>
      <c r="N3379" t="str">
        <f t="shared" si="1762"/>
        <v>-18.0239112201335i</v>
      </c>
      <c r="O3379" t="str">
        <f t="shared" si="1763"/>
        <v>0.678083260651529+0.734985096191882i</v>
      </c>
      <c r="P3379" t="str">
        <f t="shared" si="1764"/>
        <v>0.321916739348471-0.734985096191882i</v>
      </c>
      <c r="Q3379" t="str">
        <f t="shared" si="1765"/>
        <v>-0.321916739348471+18.7588963163254i</v>
      </c>
      <c r="R3379" t="str">
        <f t="shared" si="1766"/>
        <v>-0.0394634847983152-0.0164835274839581i</v>
      </c>
      <c r="S3379" t="str">
        <f t="shared" si="1767"/>
        <v>1.95184090078949i</v>
      </c>
      <c r="T3379" t="str">
        <f t="shared" si="1768"/>
        <v>0.0321732231324771-0.0770264437170359i</v>
      </c>
      <c r="U3379" t="str">
        <f t="shared" si="1769"/>
        <v>0.0000500000000000002-0.000098340918865482i</v>
      </c>
      <c r="V3379" t="str">
        <f t="shared" si="1770"/>
        <v>0.00002-0.00110141829129339i</v>
      </c>
      <c r="W3379" t="str">
        <f t="shared" si="1771"/>
        <v>0.0000421786308718435-0.0000919076011656278i</v>
      </c>
      <c r="X3379" t="str">
        <f t="shared" si="1772"/>
        <v>0.0000422290887678363-0.0000918488494007572i</v>
      </c>
      <c r="Y3379" t="str">
        <f t="shared" si="1773"/>
        <v>0.009+7.2633622150996i</v>
      </c>
      <c r="Z3379" t="str">
        <f t="shared" si="1774"/>
        <v>-0.00015166083118169-0.0000699575248574562i</v>
      </c>
      <c r="AA3379" t="str">
        <f t="shared" si="1775"/>
        <v>0.00205679807781058-1.65214576862238i</v>
      </c>
      <c r="AB3379" t="str">
        <f t="shared" si="1776"/>
        <v>0.107535887855359-0.257453441308806i</v>
      </c>
      <c r="AC3379" t="str">
        <f t="shared" si="1777"/>
        <v>0.961049939876174-0.0176238180596302i</v>
      </c>
      <c r="AD3379" t="str">
        <f t="shared" si="1778"/>
        <v>0.11676745322135-0.265746390859618i</v>
      </c>
      <c r="AE3379" t="str">
        <f t="shared" si="1779"/>
        <v>-0.00003630000875486+0.0000321345565100294i</v>
      </c>
      <c r="AF3379" t="str">
        <f t="shared" si="1780"/>
        <v>-6.3645945569807-0.103929109485787i</v>
      </c>
      <c r="AG3379" t="str">
        <f t="shared" si="1781"/>
        <v>0.998411501978634-0.0007003376543145i</v>
      </c>
      <c r="AH3379" t="str">
        <f t="shared" si="1782"/>
        <v>0.000234888375340203-0.000200905432578825i</v>
      </c>
      <c r="AI3379">
        <f t="shared" si="1783"/>
        <v>-70.198350294968478</v>
      </c>
      <c r="AJ3379">
        <f t="shared" si="1784"/>
        <v>-40.541132284934122</v>
      </c>
      <c r="AK3379"/>
      <c r="AL3379"/>
      <c r="AM3379"/>
      <c r="AN3379"/>
    </row>
    <row r="3380" spans="1:40" x14ac:dyDescent="0.35">
      <c r="A3380"/>
      <c r="B3380">
        <f t="shared" si="1785"/>
        <v>1446000</v>
      </c>
      <c r="C3380" s="237" t="str">
        <f t="shared" si="1753"/>
        <v>-1.54235682438269E-08+0.000714666124477524i</v>
      </c>
      <c r="D3380" s="208" t="str">
        <f t="shared" si="1754"/>
        <v>-2.51366132043315+0.00547910695432769i</v>
      </c>
      <c r="E3380" t="str">
        <f t="shared" si="1755"/>
        <v>20500</v>
      </c>
      <c r="F3380" t="str">
        <f t="shared" si="1756"/>
        <v>0.327868852459016</v>
      </c>
      <c r="G3380" t="str">
        <f t="shared" si="1751"/>
        <v>0.327868852459016</v>
      </c>
      <c r="H3380" t="str">
        <f t="shared" si="1757"/>
        <v>3.85093786016159+0.109336484286836i</v>
      </c>
      <c r="I3380" t="str">
        <f t="shared" si="1758"/>
        <v>5678.42872136355i</v>
      </c>
      <c r="J3380" t="str">
        <f t="shared" si="1752"/>
        <v>-43645.2265937457+1242.25849451526i</v>
      </c>
      <c r="K3380" t="str">
        <f t="shared" si="1759"/>
        <v>0.00370011276223055-0.129998917812173i</v>
      </c>
      <c r="L3380" t="str">
        <f t="shared" si="1760"/>
        <v>0.000774110499856922-0.0230564897932371i</v>
      </c>
      <c r="M3380" t="str">
        <f t="shared" si="1761"/>
        <v>0.00447422326208747-0.15305540760541i</v>
      </c>
      <c r="N3380" t="str">
        <f t="shared" si="1762"/>
        <v>-18.0363845150955i</v>
      </c>
      <c r="O3380" t="str">
        <f t="shared" si="1763"/>
        <v>0.687197960368406+0.726470208105951i</v>
      </c>
      <c r="P3380" t="str">
        <f t="shared" si="1764"/>
        <v>0.312802039631594-0.726470208105951i</v>
      </c>
      <c r="Q3380" t="str">
        <f t="shared" si="1765"/>
        <v>-0.312802039631594+18.7628547232014i</v>
      </c>
      <c r="R3380" t="str">
        <f t="shared" si="1766"/>
        <v>-0.0389856312589446-0.0160214028777695i</v>
      </c>
      <c r="S3380" t="str">
        <f t="shared" si="1767"/>
        <v>1.95319165573813i</v>
      </c>
      <c r="T3380" t="str">
        <f t="shared" si="1768"/>
        <v>0.0312928704140783-0.0761464096686542i</v>
      </c>
      <c r="U3380" t="str">
        <f t="shared" si="1769"/>
        <v>0.0000499999999999999-0.0000982729099312729i</v>
      </c>
      <c r="V3380" t="str">
        <f t="shared" si="1770"/>
        <v>0.00002-0.00110065659123026i</v>
      </c>
      <c r="W3380" t="str">
        <f t="shared" si="1771"/>
        <v>0.000042178499852237-0.000091846285322204i</v>
      </c>
      <c r="X3380" t="str">
        <f t="shared" si="1772"/>
        <v>0.0000422288725577172-0.000091787572994842i</v>
      </c>
      <c r="Y3380" t="str">
        <f t="shared" si="1773"/>
        <v>0.009+7.26838876334535i</v>
      </c>
      <c r="Z3380" t="str">
        <f t="shared" si="1774"/>
        <v>-0.000151454838826147-0.0000699085303892848i</v>
      </c>
      <c r="AA3380" t="str">
        <f t="shared" si="1775"/>
        <v>0.00205395413560614-1.65100318103079i</v>
      </c>
      <c r="AB3380" t="str">
        <f t="shared" si="1776"/>
        <v>0.104593394005455-0.254512012582626i</v>
      </c>
      <c r="AC3380" t="str">
        <f t="shared" si="1777"/>
        <v>0.961513534370213-0.017147328119516i</v>
      </c>
      <c r="AD3380" t="str">
        <f t="shared" si="1778"/>
        <v>0.113464428089494-0.262675866512594i</v>
      </c>
      <c r="AE3380" t="str">
        <f t="shared" si="1779"/>
        <v>-0.0000355480204654228+0.0000318513996069865i</v>
      </c>
      <c r="AF3380" t="str">
        <f t="shared" si="1780"/>
        <v>-6.36459918059474-0.103857377332508i</v>
      </c>
      <c r="AG3380" t="str">
        <f t="shared" si="1781"/>
        <v>0.998430926781531-0.000680088154328828i</v>
      </c>
      <c r="AH3380" t="str">
        <f t="shared" si="1782"/>
        <v>0.000230053339018206-0.000199185547822385i</v>
      </c>
      <c r="AI3380">
        <f t="shared" si="1783"/>
        <v>-70.333917276448801</v>
      </c>
      <c r="AJ3380">
        <f t="shared" si="1784"/>
        <v>-40.886777967049241</v>
      </c>
      <c r="AK3380"/>
      <c r="AL3380"/>
      <c r="AM3380"/>
      <c r="AN3380"/>
    </row>
    <row r="3381" spans="1:40" x14ac:dyDescent="0.35">
      <c r="A3381"/>
      <c r="B3381">
        <f t="shared" si="1785"/>
        <v>1447000</v>
      </c>
      <c r="C3381" s="237" t="str">
        <f t="shared" si="1753"/>
        <v>-1.54022576166834E-08+0.00071417222943688i</v>
      </c>
      <c r="D3381" s="208" t="str">
        <f t="shared" si="1754"/>
        <v>-2.51366132026977+0.00547532042568275i</v>
      </c>
      <c r="E3381" t="str">
        <f t="shared" si="1755"/>
        <v>20500</v>
      </c>
      <c r="F3381" t="str">
        <f t="shared" si="1756"/>
        <v>0.327868852459016</v>
      </c>
      <c r="G3381" t="str">
        <f t="shared" si="1751"/>
        <v>0.327868852459016</v>
      </c>
      <c r="H3381" t="str">
        <f t="shared" si="1757"/>
        <v>3.85094247436832+0.109261064458523i</v>
      </c>
      <c r="I3381" t="str">
        <f t="shared" si="1758"/>
        <v>5682.35571218054i</v>
      </c>
      <c r="J3381" t="str">
        <f t="shared" si="1752"/>
        <v>-43705.6156928467+1243.11759444231i</v>
      </c>
      <c r="K3381" t="str">
        <f t="shared" si="1759"/>
        <v>0.00369500424337404-0.129909218698487i</v>
      </c>
      <c r="L3381" t="str">
        <f t="shared" si="1760"/>
        <v>0.000773042119921294-0.0230405916444591i</v>
      </c>
      <c r="M3381" t="str">
        <f t="shared" si="1761"/>
        <v>0.00446804636329533-0.152949810342946i</v>
      </c>
      <c r="N3381" t="str">
        <f t="shared" si="1762"/>
        <v>-18.0488578100575i</v>
      </c>
      <c r="O3381" t="str">
        <f t="shared" si="1763"/>
        <v>0.696205745091275+0.717842295007687i</v>
      </c>
      <c r="P3381" t="str">
        <f t="shared" si="1764"/>
        <v>0.303794254908725-0.717842295007687i</v>
      </c>
      <c r="Q3381" t="str">
        <f t="shared" si="1765"/>
        <v>-0.303794254908725+18.7667001050652i</v>
      </c>
      <c r="R3381" t="str">
        <f t="shared" si="1766"/>
        <v>-0.0385028132539337-0.0155646607985982i</v>
      </c>
      <c r="S3381" t="str">
        <f t="shared" si="1767"/>
        <v>1.95454241068677i</v>
      </c>
      <c r="T3381" t="str">
        <f t="shared" si="1768"/>
        <v>0.030421789638814-0.0752553814355661i</v>
      </c>
      <c r="U3381" t="str">
        <f t="shared" si="1769"/>
        <v>0.0000500000000000001-0.0000982049949969739i</v>
      </c>
      <c r="V3381" t="str">
        <f t="shared" si="1770"/>
        <v>0.00002-0.0010998959439661i</v>
      </c>
      <c r="W3381" t="str">
        <f t="shared" si="1771"/>
        <v>0.0000421783687432232-0.0000917850557579759i</v>
      </c>
      <c r="X3381" t="str">
        <f t="shared" si="1772"/>
        <v>0.0000422286564350285-0.0000917263828126484i</v>
      </c>
      <c r="Y3381" t="str">
        <f t="shared" si="1773"/>
        <v>0.009+7.27341531159109i</v>
      </c>
      <c r="Z3381" t="str">
        <f t="shared" si="1774"/>
        <v>-0.000151249273368359-0.0000698596043172893i</v>
      </c>
      <c r="AA3381" t="str">
        <f t="shared" si="1775"/>
        <v>0.00205111608781788-1.6498621727409i</v>
      </c>
      <c r="AB3381" t="str">
        <f t="shared" si="1776"/>
        <v>0.10168189072908-0.251533836856968i</v>
      </c>
      <c r="AC3381" t="str">
        <f t="shared" si="1777"/>
        <v>0.961982266759978-0.0166760907473394i</v>
      </c>
      <c r="AD3381" t="str">
        <f t="shared" si="1778"/>
        <v>0.110199959095051-0.259564173859191i</v>
      </c>
      <c r="AE3381" t="str">
        <f t="shared" si="1779"/>
        <v>-0.0000348007142190965+0.0000315603671504992i</v>
      </c>
      <c r="AF3381" t="str">
        <f t="shared" si="1780"/>
        <v>-6.36460379463809-0.10378574403284i</v>
      </c>
      <c r="AG3381" t="str">
        <f t="shared" si="1781"/>
        <v>0.998450570934237-0.000660096647528861i</v>
      </c>
      <c r="AH3381" t="str">
        <f t="shared" si="1782"/>
        <v>0.000225247591849193-0.000197414609261487i</v>
      </c>
      <c r="AI3381">
        <f t="shared" si="1783"/>
        <v>-70.471639574129625</v>
      </c>
      <c r="AJ3381">
        <f t="shared" si="1784"/>
        <v>-41.232420862213687</v>
      </c>
      <c r="AK3381"/>
      <c r="AL3381"/>
      <c r="AM3381"/>
      <c r="AN3381"/>
    </row>
    <row r="3382" spans="1:40" x14ac:dyDescent="0.35">
      <c r="A3382"/>
      <c r="B3382">
        <f t="shared" si="1785"/>
        <v>1448000</v>
      </c>
      <c r="C3382" s="237" t="str">
        <f t="shared" si="1753"/>
        <v>-1.53809911261442E-08+0.000713679016571705i</v>
      </c>
      <c r="D3382" s="208" t="str">
        <f t="shared" si="1754"/>
        <v>-2.51366132010672+0.00547153912704974i</v>
      </c>
      <c r="E3382" t="str">
        <f t="shared" si="1755"/>
        <v>20500</v>
      </c>
      <c r="F3382" t="str">
        <f t="shared" si="1756"/>
        <v>0.327868852459016</v>
      </c>
      <c r="G3382" t="str">
        <f t="shared" si="1751"/>
        <v>0.327868852459016</v>
      </c>
      <c r="H3382" t="str">
        <f t="shared" si="1757"/>
        <v>3.85094707903039+0.10918574850983i</v>
      </c>
      <c r="I3382" t="str">
        <f t="shared" si="1758"/>
        <v>5686.28270299753i</v>
      </c>
      <c r="J3382" t="str">
        <f t="shared" si="1752"/>
        <v>-43766.0465403742+1243.97669436937i</v>
      </c>
      <c r="K3382" t="str">
        <f t="shared" si="1759"/>
        <v>0.00368990629406311-0.129819643186687i</v>
      </c>
      <c r="L3382" t="str">
        <f t="shared" si="1760"/>
        <v>0.000771975949401628-0.0230247153803726i</v>
      </c>
      <c r="M3382" t="str">
        <f t="shared" si="1761"/>
        <v>0.00446188224346474-0.15284435856706i</v>
      </c>
      <c r="N3382" t="str">
        <f t="shared" si="1762"/>
        <v>-18.0613311050195i</v>
      </c>
      <c r="O3382" t="str">
        <f t="shared" si="1763"/>
        <v>0.705105213379354+0.709102699237039i</v>
      </c>
      <c r="P3382" t="str">
        <f t="shared" si="1764"/>
        <v>0.294894786620646-0.709102699237039i</v>
      </c>
      <c r="Q3382" t="str">
        <f t="shared" si="1765"/>
        <v>-0.294894786620646+18.7704338042565i</v>
      </c>
      <c r="R3382" t="str">
        <f t="shared" si="1766"/>
        <v>-0.0380150804170492-0.0151133607539941i</v>
      </c>
      <c r="S3382" t="str">
        <f t="shared" si="1767"/>
        <v>1.95589316563542i</v>
      </c>
      <c r="T3382" t="str">
        <f t="shared" si="1768"/>
        <v>0.0295601190085196-0.0743534359787874i</v>
      </c>
      <c r="U3382" t="str">
        <f t="shared" si="1769"/>
        <v>0.0000499999999999998-0.0000981371738678317i</v>
      </c>
      <c r="V3382" t="str">
        <f t="shared" si="1770"/>
        <v>0.00002-0.00109913634731972i</v>
      </c>
      <c r="W3382" t="str">
        <f t="shared" si="1771"/>
        <v>0.0000421782375448041-0.0000917239122941419i</v>
      </c>
      <c r="X3382" t="str">
        <f t="shared" si="1772"/>
        <v>0.0000422284403992839-0.0000916652786754893i</v>
      </c>
      <c r="Y3382" t="str">
        <f t="shared" si="1773"/>
        <v>0.009+7.27844185983683i</v>
      </c>
      <c r="Z3382" t="str">
        <f t="shared" si="1774"/>
        <v>-0.000151044133629404-0.0000698107464974912i</v>
      </c>
      <c r="AA3382" t="str">
        <f t="shared" si="1775"/>
        <v>0.00204828391816768-1.64872274048053i</v>
      </c>
      <c r="AB3382" t="str">
        <f t="shared" si="1776"/>
        <v>0.098801839952505-0.248519171366587i</v>
      </c>
      <c r="AC3382" t="str">
        <f t="shared" si="1777"/>
        <v>0.962456088836163-0.0162101671306671i</v>
      </c>
      <c r="AD3382" t="str">
        <f t="shared" si="1778"/>
        <v>0.10697456147877-0.256411797596613i</v>
      </c>
      <c r="AE3382" t="str">
        <f t="shared" si="1779"/>
        <v>-0.0000340581789599296+0.000031261523827264i</v>
      </c>
      <c r="AF3382" t="str">
        <f t="shared" si="1780"/>
        <v>-6.36460839913711-0.10371420938278i</v>
      </c>
      <c r="AG3382" t="str">
        <f t="shared" si="1781"/>
        <v>0.998470431092589-0.000640365678694423i</v>
      </c>
      <c r="AH3382" t="str">
        <f t="shared" si="1782"/>
        <v>0.000220471713837712-0.000195593030516302i</v>
      </c>
      <c r="AI3382">
        <f t="shared" si="1783"/>
        <v>-70.611581248682938</v>
      </c>
      <c r="AJ3382">
        <f t="shared" si="1784"/>
        <v>-41.578060668170352</v>
      </c>
      <c r="AK3382"/>
      <c r="AL3382"/>
      <c r="AM3382"/>
      <c r="AN3382"/>
    </row>
    <row r="3383" spans="1:40" x14ac:dyDescent="0.35">
      <c r="A3383"/>
      <c r="B3383">
        <f t="shared" si="1785"/>
        <v>1449000</v>
      </c>
      <c r="C3383" s="237" t="str">
        <f t="shared" si="1753"/>
        <v>-1.53597686504111E-08+0.000713186484469629i</v>
      </c>
      <c r="D3383" s="208" t="str">
        <f t="shared" si="1754"/>
        <v>-2.51366131994402+0.00546776304760049i</v>
      </c>
      <c r="E3383" t="str">
        <f t="shared" si="1755"/>
        <v>20500</v>
      </c>
      <c r="F3383" t="str">
        <f t="shared" si="1756"/>
        <v>0.327868852459016</v>
      </c>
      <c r="G3383" t="str">
        <f t="shared" si="1751"/>
        <v>0.327868852459016</v>
      </c>
      <c r="H3383" t="str">
        <f t="shared" si="1757"/>
        <v>3.85095167417413+0.109110536226488i</v>
      </c>
      <c r="I3383" t="str">
        <f t="shared" si="1758"/>
        <v>5690.20969381451i</v>
      </c>
      <c r="J3383" t="str">
        <f t="shared" si="1752"/>
        <v>-43826.5191363284+1244.83579429641i</v>
      </c>
      <c r="K3383" t="str">
        <f t="shared" si="1759"/>
        <v>0.00368481888516722-0.12973019102167i</v>
      </c>
      <c r="L3383" t="str">
        <f t="shared" si="1760"/>
        <v>0.000770911982212277-0.0230088609558714i</v>
      </c>
      <c r="M3383" t="str">
        <f t="shared" si="1761"/>
        <v>0.0044557308673795-0.152739051977541i</v>
      </c>
      <c r="N3383" t="str">
        <f t="shared" si="1762"/>
        <v>-18.0738043999816i</v>
      </c>
      <c r="O3383" t="str">
        <f t="shared" si="1763"/>
        <v>0.713894980643909+0.700252780509605i</v>
      </c>
      <c r="P3383" t="str">
        <f t="shared" si="1764"/>
        <v>0.286105019356091-0.700252780509605i</v>
      </c>
      <c r="Q3383" t="str">
        <f t="shared" si="1765"/>
        <v>-0.286105019356091+18.7740571804912i</v>
      </c>
      <c r="R3383" t="str">
        <f t="shared" si="1766"/>
        <v>-0.0375224831191745-0.0146675620485026i</v>
      </c>
      <c r="S3383" t="str">
        <f t="shared" si="1767"/>
        <v>1.95724392058406i</v>
      </c>
      <c r="T3383" t="str">
        <f t="shared" si="1768"/>
        <v>0.0287079966492212-0.0734406519702223i</v>
      </c>
      <c r="U3383" t="str">
        <f t="shared" si="1769"/>
        <v>0.00005-0.0000980694463496349i</v>
      </c>
      <c r="V3383" t="str">
        <f t="shared" si="1770"/>
        <v>0.00002-0.00109837779911591i</v>
      </c>
      <c r="W3383" t="str">
        <f t="shared" si="1771"/>
        <v>0.000042178106256983-0.0000916628547524i</v>
      </c>
      <c r="X3383" t="str">
        <f t="shared" si="1772"/>
        <v>0.0000422282244500006-0.0000916042604051789i</v>
      </c>
      <c r="Y3383" t="str">
        <f t="shared" si="1773"/>
        <v>0.009+7.28346840808258i</v>
      </c>
      <c r="Z3383" t="str">
        <f t="shared" si="1774"/>
        <v>-0.00015083941843445-0.000069761956786321i</v>
      </c>
      <c r="AA3383" t="str">
        <f t="shared" si="1775"/>
        <v>0.00204545761043359-1.64758488098654i</v>
      </c>
      <c r="AB3383" t="str">
        <f t="shared" si="1776"/>
        <v>0.0959537033486204-0.245468279064717i</v>
      </c>
      <c r="AC3383" t="str">
        <f t="shared" si="1777"/>
        <v>0.962934951642947-0.0157496182711937i</v>
      </c>
      <c r="AD3383" t="str">
        <f t="shared" si="1778"/>
        <v>0.103788744372189-0.253219228925051i</v>
      </c>
      <c r="AE3383" t="str">
        <f t="shared" si="1779"/>
        <v>-0.0000333205027468778+0.0000309549353276755i</v>
      </c>
      <c r="AF3383" t="str">
        <f t="shared" si="1780"/>
        <v>-6.36461299411815-0.103642773178888i</v>
      </c>
      <c r="AG3383" t="str">
        <f t="shared" si="1781"/>
        <v>0.998490503882817-0.000620897749180052i</v>
      </c>
      <c r="AH3383" t="str">
        <f t="shared" si="1782"/>
        <v>0.000215726279151806-0.000193721231796257i</v>
      </c>
      <c r="AI3383">
        <f t="shared" si="1783"/>
        <v>-70.75380943383459</v>
      </c>
      <c r="AJ3383">
        <f t="shared" si="1784"/>
        <v>-41.923697084333398</v>
      </c>
      <c r="AK3383"/>
      <c r="AL3383"/>
      <c r="AM3383"/>
      <c r="AN3383"/>
    </row>
    <row r="3384" spans="1:40" x14ac:dyDescent="0.35">
      <c r="A3384"/>
      <c r="B3384">
        <f t="shared" si="1785"/>
        <v>1450000</v>
      </c>
      <c r="C3384" s="237" t="str">
        <f t="shared" si="1753"/>
        <v>-1.53385900681057E-08+0.000712694631722174i</v>
      </c>
      <c r="D3384" s="208" t="str">
        <f t="shared" si="1754"/>
        <v>-2.51366131978165+0.00546399217653667i</v>
      </c>
      <c r="E3384" t="str">
        <f t="shared" si="1755"/>
        <v>20500</v>
      </c>
      <c r="F3384" t="str">
        <f t="shared" si="1756"/>
        <v>0.327868852459016</v>
      </c>
      <c r="G3384" t="str">
        <f t="shared" si="1751"/>
        <v>0.327868852459016</v>
      </c>
      <c r="H3384" t="str">
        <f t="shared" si="1757"/>
        <v>3.85095625982572+0.109035427394816i</v>
      </c>
      <c r="I3384" t="str">
        <f t="shared" si="1758"/>
        <v>5694.1366846315i</v>
      </c>
      <c r="J3384" t="str">
        <f t="shared" si="1752"/>
        <v>-43887.0334807092+1245.69489422346i</v>
      </c>
      <c r="K3384" t="str">
        <f t="shared" si="1759"/>
        <v>0.00367974198765633-0.129640861949038i</v>
      </c>
      <c r="L3384" t="str">
        <f t="shared" si="1760"/>
        <v>0.000769850212288544-0.0229930283259734i</v>
      </c>
      <c r="M3384" t="str">
        <f t="shared" si="1761"/>
        <v>0.00444959219994487-0.152633890275011i</v>
      </c>
      <c r="N3384" t="str">
        <f t="shared" si="1762"/>
        <v>-18.0862776949436i</v>
      </c>
      <c r="O3384" t="str">
        <f t="shared" si="1763"/>
        <v>0.722573679363405+0.691293915705347i</v>
      </c>
      <c r="P3384" t="str">
        <f t="shared" si="1764"/>
        <v>0.277426320636595-0.691293915705347i</v>
      </c>
      <c r="Q3384" t="str">
        <f t="shared" si="1765"/>
        <v>-0.277426320636595+18.7775716106489i</v>
      </c>
      <c r="R3384" t="str">
        <f t="shared" si="1766"/>
        <v>-0.0370250724752081-0.0142273237747627i</v>
      </c>
      <c r="S3384" t="str">
        <f t="shared" si="1767"/>
        <v>1.95859467553269i</v>
      </c>
      <c r="T3384" t="str">
        <f t="shared" si="1768"/>
        <v>0.0278655605923299-0.0725171098111545i</v>
      </c>
      <c r="U3384" t="str">
        <f t="shared" si="1769"/>
        <v>0.0000500000000000002-0.0000980018122487045i</v>
      </c>
      <c r="V3384" t="str">
        <f t="shared" si="1770"/>
        <v>0.00002-0.00109762029718549i</v>
      </c>
      <c r="W3384" t="str">
        <f t="shared" si="1771"/>
        <v>0.000042177974879762-0.0000916018829549352i</v>
      </c>
      <c r="X3384" t="str">
        <f t="shared" si="1772"/>
        <v>0.0000422280085866956-0.0000915433278240154i</v>
      </c>
      <c r="Y3384" t="str">
        <f t="shared" si="1773"/>
        <v>0.009+7.28849495632832i</v>
      </c>
      <c r="Z3384" t="str">
        <f t="shared" si="1774"/>
        <v>-0.000150635126612695-0.0000697132350406091i</v>
      </c>
      <c r="AA3384" t="str">
        <f t="shared" si="1775"/>
        <v>0.00204263714844959-1.64644859100479i</v>
      </c>
      <c r="AB3384" t="str">
        <f t="shared" si="1776"/>
        <v>0.0931379422740724-0.242381428684875i</v>
      </c>
      <c r="AC3384" t="str">
        <f t="shared" si="1777"/>
        <v>0.963418805470874-0.0152945049759888i</v>
      </c>
      <c r="AD3384" t="str">
        <f t="shared" si="1778"/>
        <v>0.100643010714328-0.249986965470322i</v>
      </c>
      <c r="AE3384" t="str">
        <f t="shared" si="1779"/>
        <v>-0.0000325877727425569+0.000030640668334023i</v>
      </c>
      <c r="AF3384" t="str">
        <f t="shared" si="1780"/>
        <v>-6.36461757960737-0.103571435218279i</v>
      </c>
      <c r="AG3384" t="str">
        <f t="shared" si="1781"/>
        <v>0.998510785902105-0.000601695316567527i</v>
      </c>
      <c r="AH3384" t="str">
        <f t="shared" si="1782"/>
        <v>0.000211011856048779-0.000191799639818192i</v>
      </c>
      <c r="AI3384">
        <f t="shared" si="1783"/>
        <v>-70.898394535531892</v>
      </c>
      <c r="AJ3384">
        <f t="shared" si="1784"/>
        <v>-42.269329811827077</v>
      </c>
      <c r="AK3384"/>
      <c r="AL3384"/>
      <c r="AM3384"/>
      <c r="AN3384"/>
    </row>
    <row r="3385" spans="1:40" x14ac:dyDescent="0.35">
      <c r="A3385"/>
      <c r="B3385">
        <f t="shared" si="1785"/>
        <v>1451000</v>
      </c>
      <c r="C3385" s="237" t="str">
        <f t="shared" si="1753"/>
        <v>-1.53174552582681E-08+0.00071220345692475i</v>
      </c>
      <c r="D3385" s="208" t="str">
        <f t="shared" si="1754"/>
        <v>-2.51366131961961+0.00546022650308975i</v>
      </c>
      <c r="E3385" t="str">
        <f t="shared" si="1755"/>
        <v>20500</v>
      </c>
      <c r="F3385" t="str">
        <f t="shared" si="1756"/>
        <v>0.327868852459016</v>
      </c>
      <c r="G3385" t="str">
        <f t="shared" si="1751"/>
        <v>0.327868852459016</v>
      </c>
      <c r="H3385" t="str">
        <f t="shared" si="1757"/>
        <v>3.85096083601128+0.10896042180172i</v>
      </c>
      <c r="I3385" t="str">
        <f t="shared" si="1758"/>
        <v>5698.06367544849i</v>
      </c>
      <c r="J3385" t="str">
        <f t="shared" si="1752"/>
        <v>-43947.5895735165+1246.55399415052i</v>
      </c>
      <c r="K3385" t="str">
        <f t="shared" si="1759"/>
        <v>0.00367467557260014-0.129551655715089i</v>
      </c>
      <c r="L3385" t="str">
        <f t="shared" si="1760"/>
        <v>0.000768790633586556-0.0229772174458194i</v>
      </c>
      <c r="M3385" t="str">
        <f t="shared" si="1761"/>
        <v>0.0044434662061867-0.152528873160908i</v>
      </c>
      <c r="N3385" t="str">
        <f t="shared" si="1762"/>
        <v>-18.0987509899056i</v>
      </c>
      <c r="O3385" t="str">
        <f t="shared" si="1763"/>
        <v>0.73113995929668+0.682227498653968i</v>
      </c>
      <c r="P3385" t="str">
        <f t="shared" si="1764"/>
        <v>0.26886004070332-0.682227498653968i</v>
      </c>
      <c r="Q3385" t="str">
        <f t="shared" si="1765"/>
        <v>-0.26886004070332+18.7809784885596i</v>
      </c>
      <c r="R3385" t="str">
        <f t="shared" si="1766"/>
        <v>-0.0365229003508467-0.0137927048042881i</v>
      </c>
      <c r="S3385" t="str">
        <f t="shared" si="1767"/>
        <v>1.95994543048133i</v>
      </c>
      <c r="T3385" t="str">
        <f t="shared" si="1768"/>
        <v>0.0270329487551423-0.071582891650567i</v>
      </c>
      <c r="U3385" t="str">
        <f t="shared" si="1769"/>
        <v>0.00005-0.0000979342713718957i</v>
      </c>
      <c r="V3385" t="str">
        <f t="shared" si="1770"/>
        <v>0.00002-0.00109686383936523i</v>
      </c>
      <c r="W3385" t="str">
        <f t="shared" si="1771"/>
        <v>0.000042177843413143-0.0000915409967244227i</v>
      </c>
      <c r="X3385" t="str">
        <f t="shared" si="1772"/>
        <v>0.0000422277928088881-0.0000914824807547901i</v>
      </c>
      <c r="Y3385" t="str">
        <f t="shared" si="1773"/>
        <v>0.009+7.29352150457406i</v>
      </c>
      <c r="Z3385" t="str">
        <f t="shared" si="1774"/>
        <v>-0.00015043125699738-0.0000696645811175902i</v>
      </c>
      <c r="AA3385" t="str">
        <f t="shared" si="1775"/>
        <v>0.00203982251610534-1.64531386729011i</v>
      </c>
      <c r="AB3385" t="str">
        <f t="shared" si="1776"/>
        <v>0.0903550177040915-0.239258894802096i</v>
      </c>
      <c r="AC3385" t="str">
        <f t="shared" si="1777"/>
        <v>0.96390759984984-0.0148448878484217i</v>
      </c>
      <c r="AD3385" t="str">
        <f t="shared" si="1778"/>
        <v>0.097537857169135-0.246715511205111i</v>
      </c>
      <c r="AE3385" t="str">
        <f t="shared" si="1779"/>
        <v>-0.0000318600752021+0.0000303187905085409i</v>
      </c>
      <c r="AF3385" t="str">
        <f t="shared" si="1780"/>
        <v>-6.36462215563089-0.10350019529863i</v>
      </c>
      <c r="AG3385" t="str">
        <f t="shared" si="1781"/>
        <v>0.998531273719162-0.000582760794324306i</v>
      </c>
      <c r="AH3385" t="str">
        <f t="shared" si="1782"/>
        <v>0.000206329006801836-0.000189828687723566i</v>
      </c>
      <c r="AI3385">
        <f t="shared" si="1783"/>
        <v>-71.045410447530713</v>
      </c>
      <c r="AJ3385">
        <f t="shared" si="1784"/>
        <v>-42.614958553548071</v>
      </c>
      <c r="AK3385"/>
      <c r="AL3385"/>
      <c r="AM3385"/>
      <c r="AN3385"/>
    </row>
    <row r="3386" spans="1:40" x14ac:dyDescent="0.35">
      <c r="A3386"/>
      <c r="B3386">
        <f t="shared" si="1785"/>
        <v>1452000</v>
      </c>
      <c r="C3386" s="237" t="str">
        <f t="shared" si="1753"/>
        <v>-1.52963641003543E-08+0.000711712958676632i</v>
      </c>
      <c r="D3386" s="208" t="str">
        <f t="shared" si="1754"/>
        <v>-2.51366131945791+0.00545646601652085i</v>
      </c>
      <c r="E3386" t="str">
        <f t="shared" si="1755"/>
        <v>20500</v>
      </c>
      <c r="F3386" t="str">
        <f t="shared" si="1756"/>
        <v>0.327868852459016</v>
      </c>
      <c r="G3386" t="str">
        <f t="shared" si="1751"/>
        <v>0.327868852459016</v>
      </c>
      <c r="H3386" t="str">
        <f t="shared" si="1757"/>
        <v>3.85096540275684+0.10888551923469i</v>
      </c>
      <c r="I3386" t="str">
        <f t="shared" si="1758"/>
        <v>5701.99066626547i</v>
      </c>
      <c r="J3386" t="str">
        <f t="shared" si="1752"/>
        <v>-44008.1874147505+1247.41309407757i</v>
      </c>
      <c r="K3386" t="str">
        <f t="shared" si="1759"/>
        <v>0.00366961961116768-0.129462572066819i</v>
      </c>
      <c r="L3386" t="str">
        <f t="shared" si="1760"/>
        <v>0.000767733240083215-0.0229614282706734i</v>
      </c>
      <c r="M3386" t="str">
        <f t="shared" si="1761"/>
        <v>0.00443735285125089-0.152424000337492i</v>
      </c>
      <c r="N3386" t="str">
        <f t="shared" si="1762"/>
        <v>-18.1112242848677i</v>
      </c>
      <c r="O3386" t="str">
        <f t="shared" si="1763"/>
        <v>0.739592487692801+0.673054939918261i</v>
      </c>
      <c r="P3386" t="str">
        <f t="shared" si="1764"/>
        <v>0.260407512307199-0.673054939918261i</v>
      </c>
      <c r="Q3386" t="str">
        <f t="shared" si="1765"/>
        <v>-0.260407512307199+18.784279224786i</v>
      </c>
      <c r="R3386" t="str">
        <f t="shared" si="1766"/>
        <v>-0.0360160193693276-0.0133637637779995i</v>
      </c>
      <c r="S3386" t="str">
        <f t="shared" si="1767"/>
        <v>1.96129618542998i</v>
      </c>
      <c r="T3386" t="str">
        <f t="shared" si="1768"/>
        <v>0.0262102989207778-0.0706380814034345i</v>
      </c>
      <c r="U3386" t="str">
        <f t="shared" si="1769"/>
        <v>0.0000500000000000002-0.0000978668235265987i</v>
      </c>
      <c r="V3386" t="str">
        <f t="shared" si="1770"/>
        <v>0.00002-0.0010961084234979i</v>
      </c>
      <c r="W3386" t="str">
        <f t="shared" si="1771"/>
        <v>0.00004217771185713-0.0000914801958840315i</v>
      </c>
      <c r="X3386" t="str">
        <f t="shared" si="1772"/>
        <v>0.0000422275771161001-0.0000914217190207847i</v>
      </c>
      <c r="Y3386" t="str">
        <f t="shared" si="1773"/>
        <v>0.009+7.29854805281981i</v>
      </c>
      <c r="Z3386" t="str">
        <f t="shared" si="1774"/>
        <v>-0.000150227808425764-0.0000696159948749008i</v>
      </c>
      <c r="AA3386" t="str">
        <f t="shared" si="1775"/>
        <v>0.00203701369734593-1.64418070660628i</v>
      </c>
      <c r="AB3386" t="str">
        <f t="shared" si="1776"/>
        <v>0.0876053901654334-0.236100957894069i</v>
      </c>
      <c r="AC3386" t="str">
        <f t="shared" si="1777"/>
        <v>0.964401283542108-0.0144008272788365i</v>
      </c>
      <c r="AD3386" t="str">
        <f t="shared" si="1778"/>
        <v>0.0944737740441745-0.243405376369379i</v>
      </c>
      <c r="AE3386" t="str">
        <f t="shared" si="1779"/>
        <v>-0.0000311374954622211+0.0000299893704813481i</v>
      </c>
      <c r="AF3386" t="str">
        <f t="shared" si="1780"/>
        <v>-6.36462672221475-0.103429053218169i</v>
      </c>
      <c r="AG3386" t="str">
        <f t="shared" si="1781"/>
        <v>0.998551963874793-0.000564096551470773i</v>
      </c>
      <c r="AH3386" t="str">
        <f t="shared" si="1782"/>
        <v>0.000201678287628218-0.000187808814994931i</v>
      </c>
      <c r="AI3386">
        <f t="shared" si="1783"/>
        <v>-71.194934785034206</v>
      </c>
      <c r="AJ3386">
        <f t="shared" si="1784"/>
        <v>-42.960583014201191</v>
      </c>
      <c r="AK3386"/>
      <c r="AL3386"/>
      <c r="AM3386"/>
      <c r="AN3386"/>
    </row>
    <row r="3387" spans="1:40" x14ac:dyDescent="0.35">
      <c r="A3387"/>
      <c r="B3387">
        <f t="shared" si="1785"/>
        <v>1453000</v>
      </c>
      <c r="C3387" s="237" t="str">
        <f t="shared" si="1753"/>
        <v>-1.52753164742353E-08+0.000711223135580954i</v>
      </c>
      <c r="D3387" s="208" t="str">
        <f t="shared" si="1754"/>
        <v>-2.51366131929655+0.00545271070612065i</v>
      </c>
      <c r="E3387" t="str">
        <f t="shared" si="1755"/>
        <v>20500</v>
      </c>
      <c r="F3387" t="str">
        <f t="shared" si="1756"/>
        <v>0.327868852459016</v>
      </c>
      <c r="G3387" t="str">
        <f t="shared" si="1751"/>
        <v>0.327868852459016</v>
      </c>
      <c r="H3387" t="str">
        <f t="shared" si="1757"/>
        <v>3.85096996008836+0.108810719481796i</v>
      </c>
      <c r="I3387" t="str">
        <f t="shared" si="1758"/>
        <v>5705.91765708246i</v>
      </c>
      <c r="J3387" t="str">
        <f t="shared" si="1752"/>
        <v>-44068.8270044112+1248.27219400461i</v>
      </c>
      <c r="K3387" t="str">
        <f t="shared" si="1759"/>
        <v>0.00366457407462712-0.129373610751916i</v>
      </c>
      <c r="L3387" t="str">
        <f t="shared" si="1760"/>
        <v>0.000766678025776094-0.0229456607559219i</v>
      </c>
      <c r="M3387" t="str">
        <f t="shared" si="1761"/>
        <v>0.00443125210040321-0.152319271507838i</v>
      </c>
      <c r="N3387" t="str">
        <f t="shared" si="1762"/>
        <v>-18.1236975798297i</v>
      </c>
      <c r="O3387" t="str">
        <f t="shared" si="1763"/>
        <v>0.747929949498223+0.663777666574875i</v>
      </c>
      <c r="P3387" t="str">
        <f t="shared" si="1764"/>
        <v>0.252070050501777-0.663777666574875i</v>
      </c>
      <c r="Q3387" t="str">
        <f t="shared" si="1765"/>
        <v>-0.252070050501777+18.7874752464046i</v>
      </c>
      <c r="R3387" t="str">
        <f t="shared" si="1766"/>
        <v>-0.0355044829180811-0.0129405590964706i</v>
      </c>
      <c r="S3387" t="str">
        <f t="shared" si="1767"/>
        <v>1.96264694037862i</v>
      </c>
      <c r="T3387" t="str">
        <f t="shared" si="1768"/>
        <v>0.0253977487174767-0.0696827647688969i</v>
      </c>
      <c r="U3387" t="str">
        <f t="shared" si="1769"/>
        <v>0.0000499999999999999-0.0000977994685207298i</v>
      </c>
      <c r="V3387" t="str">
        <f t="shared" si="1770"/>
        <v>0.00002-0.00109535404743218i</v>
      </c>
      <c r="W3387" t="str">
        <f t="shared" si="1771"/>
        <v>0.0000421775802117243-0.0000914194802574111i</v>
      </c>
      <c r="X3387" t="str">
        <f t="shared" si="1772"/>
        <v>0.0000422273615078533-0.0000913610424457621i</v>
      </c>
      <c r="Y3387" t="str">
        <f t="shared" si="1773"/>
        <v>0.009+7.30357460106555i</v>
      </c>
      <c r="Z3387" t="str">
        <f t="shared" si="1774"/>
        <v>-0.000150024779739096-0.000069567476170575i</v>
      </c>
      <c r="AA3387" t="str">
        <f t="shared" si="1775"/>
        <v>0.00203421067617174-1.64304910572597i</v>
      </c>
      <c r="AB3387" t="str">
        <f t="shared" si="1776"/>
        <v>0.0848895196671857-0.232907904401884i</v>
      </c>
      <c r="AC3387" t="str">
        <f t="shared" si="1777"/>
        <v>0.964899804535415-0.0139623834349374i</v>
      </c>
      <c r="AD3387" t="str">
        <f t="shared" si="1778"/>
        <v>0.0914512452103334-0.24005707738969i</v>
      </c>
      <c r="AE3387" t="str">
        <f t="shared" si="1779"/>
        <v>-0.0000304201179304315+0.0000296524778382601i</v>
      </c>
      <c r="AF3387" t="str">
        <f t="shared" si="1780"/>
        <v>-6.36463127938491-0.103358008775675i</v>
      </c>
      <c r="AG3387" t="str">
        <f t="shared" si="1781"/>
        <v>0.998572852882471-0.000545704912254895i</v>
      </c>
      <c r="AH3387" t="str">
        <f t="shared" si="1782"/>
        <v>0.000197060248618474-0.000185740467371584i</v>
      </c>
      <c r="AI3387">
        <f t="shared" si="1783"/>
        <v>-71.347049138239939</v>
      </c>
      <c r="AJ3387">
        <f t="shared" si="1784"/>
        <v>-43.306202900338967</v>
      </c>
      <c r="AK3387"/>
      <c r="AL3387"/>
      <c r="AM3387"/>
      <c r="AN3387"/>
    </row>
    <row r="3388" spans="1:40" x14ac:dyDescent="0.35">
      <c r="A3388"/>
      <c r="B3388">
        <f t="shared" si="1785"/>
        <v>1454000</v>
      </c>
      <c r="C3388" s="237" t="str">
        <f t="shared" si="1753"/>
        <v>-1.5254312260195E-08+0.000710733986244692i</v>
      </c>
      <c r="D3388" s="208" t="str">
        <f t="shared" si="1754"/>
        <v>-2.51366131913552+0.00544896056120931i</v>
      </c>
      <c r="E3388" t="str">
        <f t="shared" si="1755"/>
        <v>20500</v>
      </c>
      <c r="F3388" t="str">
        <f t="shared" si="1756"/>
        <v>0.327868852459016</v>
      </c>
      <c r="G3388" t="str">
        <f t="shared" si="1751"/>
        <v>0.327868852459016</v>
      </c>
      <c r="H3388" t="str">
        <f t="shared" si="1757"/>
        <v>3.85097450803166+0.108736022331692i</v>
      </c>
      <c r="I3388" t="str">
        <f t="shared" si="1758"/>
        <v>5709.84464789945i</v>
      </c>
      <c r="J3388" t="str">
        <f t="shared" si="1752"/>
        <v>-44129.5083424984+1249.13129393167i</v>
      </c>
      <c r="K3388" t="str">
        <f t="shared" si="1759"/>
        <v>0.00365953893434536-0.129284771518762i</v>
      </c>
      <c r="L3388" t="str">
        <f t="shared" si="1760"/>
        <v>0.000765624984683341-0.0229299148570732i</v>
      </c>
      <c r="M3388" t="str">
        <f t="shared" si="1761"/>
        <v>0.0044251639190287-0.152214686375835i</v>
      </c>
      <c r="N3388" t="str">
        <f t="shared" si="1762"/>
        <v>-18.1361708747917i</v>
      </c>
      <c r="O3388" t="str">
        <f t="shared" si="1763"/>
        <v>0.756151047561783+0.654397121991852i</v>
      </c>
      <c r="P3388" t="str">
        <f t="shared" si="1764"/>
        <v>0.243848952438217-0.654397121991852i</v>
      </c>
      <c r="Q3388" t="str">
        <f t="shared" si="1765"/>
        <v>-0.243848952438217+18.7905679967836i</v>
      </c>
      <c r="R3388" t="str">
        <f t="shared" si="1766"/>
        <v>-0.0349883451552548-0.0125231489098595i</v>
      </c>
      <c r="S3388" t="str">
        <f t="shared" si="1767"/>
        <v>1.96399769532727i</v>
      </c>
      <c r="T3388" t="str">
        <f t="shared" si="1768"/>
        <v>0.0245954355972043-0.0687170292482355i</v>
      </c>
      <c r="U3388" t="str">
        <f t="shared" si="1769"/>
        <v>0.0000500000000000001-0.000097732206162738i</v>
      </c>
      <c r="V3388" t="str">
        <f t="shared" si="1770"/>
        <v>0.00002-0.00109460070902266i</v>
      </c>
      <c r="W3388" t="str">
        <f t="shared" si="1771"/>
        <v>0.000042177448476929-0.000091358849668701i</v>
      </c>
      <c r="X3388" t="str">
        <f t="shared" si="1772"/>
        <v>0.0000422271459836729-0.0000913004508539759i</v>
      </c>
      <c r="Y3388" t="str">
        <f t="shared" si="1773"/>
        <v>0.009+7.3086011493113i</v>
      </c>
      <c r="Z3388" t="str">
        <f t="shared" si="1774"/>
        <v>-0.000149822169782622-0.000069519024863047i</v>
      </c>
      <c r="AA3388" t="str">
        <f t="shared" si="1775"/>
        <v>0.00203141343663811-1.64191906143074i</v>
      </c>
      <c r="AB3388" t="str">
        <f t="shared" si="1776"/>
        <v>0.0822078656292536-0.229680026790115i</v>
      </c>
      <c r="AC3388" t="str">
        <f t="shared" si="1777"/>
        <v>0.965403110036192-0.0135296162518568i</v>
      </c>
      <c r="AD3388" t="str">
        <f t="shared" si="1778"/>
        <v>0.0884707480223562-0.236671136797241i</v>
      </c>
      <c r="AE3388" t="str">
        <f t="shared" si="1779"/>
        <v>-0.0000297080260743739+0.0000293081831084637i</v>
      </c>
      <c r="AF3388" t="str">
        <f t="shared" si="1780"/>
        <v>-6.36463582716718-0.103287061770483i</v>
      </c>
      <c r="AG3388" t="str">
        <f t="shared" si="1781"/>
        <v>0.998593937228924-0.000527588155833155i</v>
      </c>
      <c r="AH3388" t="str">
        <f t="shared" si="1782"/>
        <v>0.000192475433666685-0.000183624096764322i</v>
      </c>
      <c r="AI3388">
        <f t="shared" si="1783"/>
        <v>-71.50183934787249</v>
      </c>
      <c r="AJ3388">
        <f t="shared" si="1784"/>
        <v>-43.651817920420626</v>
      </c>
      <c r="AK3388"/>
      <c r="AL3388"/>
      <c r="AM3388"/>
      <c r="AN3388"/>
    </row>
    <row r="3389" spans="1:40" x14ac:dyDescent="0.35">
      <c r="A3389"/>
      <c r="B3389">
        <f t="shared" si="1785"/>
        <v>1455000</v>
      </c>
      <c r="C3389" s="237" t="str">
        <f t="shared" si="1753"/>
        <v>-1.52333513389284E-08+0.000710245509278651i</v>
      </c>
      <c r="D3389" s="208" t="str">
        <f t="shared" si="1754"/>
        <v>-2.51366131897481+0.00544521557113633i</v>
      </c>
      <c r="E3389" t="str">
        <f t="shared" si="1755"/>
        <v>20500</v>
      </c>
      <c r="F3389" t="str">
        <f t="shared" si="1756"/>
        <v>0.327868852459016</v>
      </c>
      <c r="G3389" t="str">
        <f t="shared" si="1751"/>
        <v>0.327868852459016</v>
      </c>
      <c r="H3389" t="str">
        <f t="shared" si="1757"/>
        <v>3.8509790466125+0.108661427573607i</v>
      </c>
      <c r="I3389" t="str">
        <f t="shared" si="1758"/>
        <v>5713.77163871644i</v>
      </c>
      <c r="J3389" t="str">
        <f t="shared" si="1752"/>
        <v>-44190.2314290123+1249.99039385872i</v>
      </c>
      <c r="K3389" t="str">
        <f t="shared" si="1759"/>
        <v>0.00365451416178725-0.129196054116424i</v>
      </c>
      <c r="L3389" t="str">
        <f t="shared" si="1760"/>
        <v>0.000764574110843624-0.0229141905297573i</v>
      </c>
      <c r="M3389" t="str">
        <f t="shared" si="1761"/>
        <v>0.00441908827263087-0.152110244646181i</v>
      </c>
      <c r="N3389" t="str">
        <f t="shared" si="1762"/>
        <v>-18.1486441697538i</v>
      </c>
      <c r="O3389" t="str">
        <f t="shared" si="1763"/>
        <v>0.764254502836314+0.644914765604276i</v>
      </c>
      <c r="P3389" t="str">
        <f t="shared" si="1764"/>
        <v>0.235745497163686-0.644914765604276i</v>
      </c>
      <c r="Q3389" t="str">
        <f t="shared" si="1765"/>
        <v>-0.235745497163686+18.7935589353581i</v>
      </c>
      <c r="R3389" t="str">
        <f t="shared" si="1766"/>
        <v>-0.0344676610161722-0.0121115911075851i</v>
      </c>
      <c r="S3389" t="str">
        <f t="shared" si="1767"/>
        <v>1.96534845027591i</v>
      </c>
      <c r="T3389" t="str">
        <f t="shared" si="1768"/>
        <v>0.0238034968136679-0.0677409641627694i</v>
      </c>
      <c r="U3389" t="str">
        <f t="shared" si="1769"/>
        <v>0.0000499999999999998-0.0000976650362615946i</v>
      </c>
      <c r="V3389" t="str">
        <f t="shared" si="1770"/>
        <v>0.00002-0.00109384840612986i</v>
      </c>
      <c r="W3389" t="str">
        <f t="shared" si="1771"/>
        <v>0.0000421773166527466-0.0000912983039425195i</v>
      </c>
      <c r="X3389" t="str">
        <f t="shared" si="1772"/>
        <v>0.0000422269305430846-0.0000912399440701581i</v>
      </c>
      <c r="Y3389" t="str">
        <f t="shared" si="1773"/>
        <v>0.009+7.31362769755704i</v>
      </c>
      <c r="Z3389" t="str">
        <f t="shared" si="1774"/>
        <v>-0.000149619977405544-0.000069470640811147i</v>
      </c>
      <c r="AA3389" t="str">
        <f t="shared" si="1775"/>
        <v>0.00202862196285519-1.64079057051101i</v>
      </c>
      <c r="AB3389" t="str">
        <f t="shared" si="1776"/>
        <v>0.0795608868088844-0.226417623606635i</v>
      </c>
      <c r="AC3389" t="str">
        <f t="shared" si="1777"/>
        <v>0.965911146462845-0.0131025854219636i</v>
      </c>
      <c r="AD3389" t="str">
        <f t="shared" si="1778"/>
        <v>0.0855327532406523-0.233248083145078i</v>
      </c>
      <c r="AE3389" t="str">
        <f t="shared" si="1779"/>
        <v>-0.0000290013024113606+0.0000289565577520831i</v>
      </c>
      <c r="AF3389" t="str">
        <f t="shared" si="1780"/>
        <v>-6.36464036558731-0.103216212002471i</v>
      </c>
      <c r="AG3389" t="str">
        <f t="shared" si="1781"/>
        <v>0.998615213374711-0.000509748515960357i</v>
      </c>
      <c r="AH3389" t="str">
        <f t="shared" si="1782"/>
        <v>0.00018792438040216-0.000181460161169517i</v>
      </c>
      <c r="AI3389">
        <f t="shared" si="1783"/>
        <v>-71.659395805012366</v>
      </c>
      <c r="AJ3389">
        <f t="shared" si="1784"/>
        <v>-43.997427784848938</v>
      </c>
      <c r="AK3389"/>
      <c r="AL3389"/>
      <c r="AM3389"/>
      <c r="AN3389"/>
    </row>
    <row r="3390" spans="1:40" x14ac:dyDescent="0.35">
      <c r="A3390"/>
      <c r="B3390">
        <f t="shared" si="1785"/>
        <v>1456000</v>
      </c>
      <c r="C3390" s="237" t="str">
        <f t="shared" si="1753"/>
        <v>-1.52124335915401E-08+0.000709757703297451i</v>
      </c>
      <c r="D3390" s="208" t="str">
        <f t="shared" si="1754"/>
        <v>-2.51366131881445+0.00544147572528046i</v>
      </c>
      <c r="E3390" t="str">
        <f t="shared" si="1755"/>
        <v>20500</v>
      </c>
      <c r="F3390" t="str">
        <f t="shared" si="1756"/>
        <v>0.327868852459016</v>
      </c>
      <c r="G3390" t="str">
        <f t="shared" si="1751"/>
        <v>0.327868852459016</v>
      </c>
      <c r="H3390" t="str">
        <f t="shared" si="1757"/>
        <v>3.8509835758566+0.108586934997351i</v>
      </c>
      <c r="I3390" t="str">
        <f t="shared" si="1758"/>
        <v>5717.69862953342i</v>
      </c>
      <c r="J3390" t="str">
        <f t="shared" si="1752"/>
        <v>-44250.9962639527+1250.84949378576i</v>
      </c>
      <c r="K3390" t="str">
        <f t="shared" si="1759"/>
        <v>0.00364949972851563-0.12910745829466i</v>
      </c>
      <c r="L3390" t="str">
        <f t="shared" si="1760"/>
        <v>0.000763525398316015-0.0228984877297254i</v>
      </c>
      <c r="M3390" t="str">
        <f t="shared" si="1761"/>
        <v>0.00441302512683165-0.152005946024385i</v>
      </c>
      <c r="N3390" t="str">
        <f t="shared" si="1762"/>
        <v>-18.1611174647158i</v>
      </c>
      <c r="O3390" t="str">
        <f t="shared" si="1763"/>
        <v>0.77223905457744+0.635332072687458i</v>
      </c>
      <c r="P3390" t="str">
        <f t="shared" si="1764"/>
        <v>0.22776094542256-0.635332072687458i</v>
      </c>
      <c r="Q3390" t="str">
        <f t="shared" si="1765"/>
        <v>-0.22776094542256+18.7964495374033i</v>
      </c>
      <c r="R3390" t="str">
        <f t="shared" si="1766"/>
        <v>-0.0339424862196834-0.0117059433077152i</v>
      </c>
      <c r="S3390" t="str">
        <f t="shared" si="1767"/>
        <v>1.96669920522455i</v>
      </c>
      <c r="T3390" t="str">
        <f t="shared" si="1768"/>
        <v>0.0230220693996871-0.0667546606715966i</v>
      </c>
      <c r="U3390" t="str">
        <f t="shared" si="1769"/>
        <v>0.00005-0.0000975979586268i</v>
      </c>
      <c r="V3390" t="str">
        <f t="shared" si="1770"/>
        <v>0.00002-0.00109309713662016i</v>
      </c>
      <c r="W3390" t="str">
        <f t="shared" si="1771"/>
        <v>0.0000421771847391796-0.0000912378429039707i</v>
      </c>
      <c r="X3390" t="str">
        <f t="shared" si="1772"/>
        <v>0.0000422267151856163-0.0000911795219195245i</v>
      </c>
      <c r="Y3390" t="str">
        <f t="shared" si="1773"/>
        <v>0.009+7.31865424580278i</v>
      </c>
      <c r="Z3390" t="str">
        <f t="shared" si="1774"/>
        <v>-0.00014941820146102-0.0000694223238741007i</v>
      </c>
      <c r="AA3390" t="str">
        <f t="shared" si="1775"/>
        <v>0.00202583623898765-1.639663629766i</v>
      </c>
      <c r="AB3390" t="str">
        <f t="shared" si="1776"/>
        <v>0.0769490412250294-0.223120999541916i</v>
      </c>
      <c r="AC3390" t="str">
        <f t="shared" si="1777"/>
        <v>0.966423859439136-0.0126813503843823i</v>
      </c>
      <c r="AD3390" t="str">
        <f t="shared" si="1778"/>
        <v>0.0826377249541763-0.229788450924301i</v>
      </c>
      <c r="AE3390" t="str">
        <f t="shared" si="1779"/>
        <v>-0.0000283000284980782+0.0000285976741476351i</v>
      </c>
      <c r="AF3390" t="str">
        <f t="shared" si="1780"/>
        <v>-6.36464489467105-0.103145459272071i</v>
      </c>
      <c r="AG3390" t="str">
        <f t="shared" si="1781"/>
        <v>0.998636677754817-0.000492188180687052i</v>
      </c>
      <c r="AH3390" t="str">
        <f t="shared" si="1782"/>
        <v>0.000183407620122376-0.000179249124582466i</v>
      </c>
      <c r="AI3390">
        <f t="shared" si="1783"/>
        <v>-71.819813777846122</v>
      </c>
      <c r="AJ3390">
        <f t="shared" si="1784"/>
        <v>-44.343032206006363</v>
      </c>
      <c r="AK3390"/>
      <c r="AL3390"/>
      <c r="AM3390"/>
      <c r="AN3390"/>
    </row>
    <row r="3391" spans="1:40" x14ac:dyDescent="0.35">
      <c r="A3391"/>
      <c r="B3391">
        <f t="shared" si="1785"/>
        <v>1457000</v>
      </c>
      <c r="C3391" s="237" t="str">
        <f t="shared" si="1753"/>
        <v>-1.51915588995428E-08+0.00070927056691952i</v>
      </c>
      <c r="D3391" s="208" t="str">
        <f t="shared" si="1754"/>
        <v>-2.51366131865441+0.00543774101304966i</v>
      </c>
      <c r="E3391" t="str">
        <f t="shared" si="1755"/>
        <v>20500</v>
      </c>
      <c r="F3391" t="str">
        <f t="shared" si="1756"/>
        <v>0.327868852459016</v>
      </c>
      <c r="G3391" t="str">
        <f t="shared" si="1751"/>
        <v>0.327868852459016</v>
      </c>
      <c r="H3391" t="str">
        <f t="shared" si="1757"/>
        <v>3.85098809578948+0.108512544393302i</v>
      </c>
      <c r="I3391" t="str">
        <f t="shared" si="1758"/>
        <v>5721.62562035041i</v>
      </c>
      <c r="J3391" t="str">
        <f t="shared" si="1752"/>
        <v>-44311.8028473198+1251.70859371282i</v>
      </c>
      <c r="K3391" t="str">
        <f t="shared" si="1759"/>
        <v>0.00364449560619077-0.12901898380391i</v>
      </c>
      <c r="L3391" t="str">
        <f t="shared" si="1760"/>
        <v>0.000762478841179933-0.0228828064128497i</v>
      </c>
      <c r="M3391" t="str">
        <f t="shared" si="1761"/>
        <v>0.0044069744473707-0.15190179021676i</v>
      </c>
      <c r="N3391" t="str">
        <f t="shared" si="1762"/>
        <v>-18.1735907596778i</v>
      </c>
      <c r="O3391" t="str">
        <f t="shared" si="1763"/>
        <v>0.780103460540125+0.625650534126938i</v>
      </c>
      <c r="P3391" t="str">
        <f t="shared" si="1764"/>
        <v>0.219896539459875-0.625650534126938i</v>
      </c>
      <c r="Q3391" t="str">
        <f t="shared" si="1765"/>
        <v>-0.219896539459875+18.7992412938047i</v>
      </c>
      <c r="R3391" t="str">
        <f t="shared" si="1766"/>
        <v>-0.0334128772743615-0.0113062628460379i</v>
      </c>
      <c r="S3391" t="str">
        <f t="shared" si="1767"/>
        <v>1.9680499601732i</v>
      </c>
      <c r="T3391" t="str">
        <f t="shared" si="1768"/>
        <v>0.0222512901438526-0.0657582117890792i</v>
      </c>
      <c r="U3391" t="str">
        <f t="shared" si="1769"/>
        <v>0.0000500000000000002-0.0000975309730683743i</v>
      </c>
      <c r="V3391" t="str">
        <f t="shared" si="1770"/>
        <v>0.00002-0.00109234689836579i</v>
      </c>
      <c r="W3391" t="str">
        <f t="shared" si="1771"/>
        <v>0.0000421770527362308-0.0000911774663786369i</v>
      </c>
      <c r="X3391" t="str">
        <f t="shared" si="1772"/>
        <v>0.0000422264999107974-0.0000911191842277709i</v>
      </c>
      <c r="Y3391" t="str">
        <f t="shared" si="1773"/>
        <v>0.009+7.32368079404853i</v>
      </c>
      <c r="Z3391" t="str">
        <f t="shared" si="1774"/>
        <v>-0.000149216840806141-0.0000693740739115279i</v>
      </c>
      <c r="AA3391" t="str">
        <f t="shared" si="1775"/>
        <v>0.00202305624925449-1.63853823600372i</v>
      </c>
      <c r="AB3391" t="str">
        <f t="shared" si="1776"/>
        <v>0.0743727860803284-0.21979046548747i</v>
      </c>
      <c r="AC3391" t="str">
        <f t="shared" si="1777"/>
        <v>0.966941193787714-0.012265970314189i</v>
      </c>
      <c r="AD3391" t="str">
        <f t="shared" si="1778"/>
        <v>0.0797861205041765-0.226292780478975i</v>
      </c>
      <c r="AE3391" t="str">
        <f t="shared" si="1779"/>
        <v>-0.0000276042849204049+0.0000282316055793394i</v>
      </c>
      <c r="AF3391" t="str">
        <f t="shared" si="1780"/>
        <v>-6.36464941444389-0.103074803380252i</v>
      </c>
      <c r="AG3391" t="str">
        <f t="shared" si="1781"/>
        <v>0.998658326779237-0.000474909292063374i</v>
      </c>
      <c r="AH3391" t="str">
        <f t="shared" si="1782"/>
        <v>0.000178925677726812-0.000176991456909829i</v>
      </c>
      <c r="AI3391">
        <f t="shared" si="1783"/>
        <v>-71.98319376830527</v>
      </c>
      <c r="AJ3391">
        <f t="shared" si="1784"/>
        <v>-44.688630898314308</v>
      </c>
      <c r="AK3391"/>
      <c r="AL3391"/>
      <c r="AM3391"/>
      <c r="AN3391"/>
    </row>
    <row r="3392" spans="1:40" x14ac:dyDescent="0.35">
      <c r="A3392"/>
      <c r="B3392">
        <f t="shared" si="1785"/>
        <v>1458000</v>
      </c>
      <c r="C3392" s="237" t="str">
        <f t="shared" si="1753"/>
        <v>-1.51707271448551E-08+0.000708784098767072i</v>
      </c>
      <c r="D3392" s="208" t="str">
        <f t="shared" si="1754"/>
        <v>-2.5136613184947+0.00543401142388089i</v>
      </c>
      <c r="E3392" t="str">
        <f t="shared" si="1755"/>
        <v>20500</v>
      </c>
      <c r="F3392" t="str">
        <f t="shared" si="1756"/>
        <v>0.327868852459016</v>
      </c>
      <c r="G3392" t="str">
        <f t="shared" si="1751"/>
        <v>0.327868852459016</v>
      </c>
      <c r="H3392" t="str">
        <f t="shared" si="1757"/>
        <v>3.85099260643668+0.108438255552415i</v>
      </c>
      <c r="I3392" t="str">
        <f t="shared" si="1758"/>
        <v>5725.5526111674i</v>
      </c>
      <c r="J3392" t="str">
        <f t="shared" si="1752"/>
        <v>-44372.6511791135+1252.56769363987i</v>
      </c>
      <c r="K3392" t="str">
        <f t="shared" si="1759"/>
        <v>0.00363950176656981-0.128930630395295i</v>
      </c>
      <c r="L3392" t="str">
        <f t="shared" si="1760"/>
        <v>0.000761434433535048-0.0228671465351227i</v>
      </c>
      <c r="M3392" t="str">
        <f t="shared" si="1761"/>
        <v>0.00440093620010486-0.151797776930418i</v>
      </c>
      <c r="N3392" t="str">
        <f t="shared" si="1762"/>
        <v>-18.1860640546398i</v>
      </c>
      <c r="O3392" t="str">
        <f t="shared" si="1763"/>
        <v>0.787846497171673+0.615871656186843i</v>
      </c>
      <c r="P3392" t="str">
        <f t="shared" si="1764"/>
        <v>0.212153502828327-0.615871656186843i</v>
      </c>
      <c r="Q3392" t="str">
        <f t="shared" si="1765"/>
        <v>-0.212153502828327+18.8019357108266i</v>
      </c>
      <c r="R3392" t="str">
        <f t="shared" si="1766"/>
        <v>-0.0328788914846163-0.0109126067648772i</v>
      </c>
      <c r="S3392" t="str">
        <f t="shared" si="1767"/>
        <v>1.96940071512184i</v>
      </c>
      <c r="T3392" t="str">
        <f t="shared" si="1768"/>
        <v>0.0214912955665926-0.0647517124022167i</v>
      </c>
      <c r="U3392" t="str">
        <f t="shared" si="1769"/>
        <v>0.0000499999999999999-0.0000974640793968591i</v>
      </c>
      <c r="V3392" t="str">
        <f t="shared" si="1770"/>
        <v>0.00002-0.00109159768924482i</v>
      </c>
      <c r="W3392" t="str">
        <f t="shared" si="1771"/>
        <v>0.0000421769206439018-0.0000911171741925774i</v>
      </c>
      <c r="X3392" t="str">
        <f t="shared" si="1772"/>
        <v>0.0000422262847181576-0.0000910589308210671i</v>
      </c>
      <c r="Y3392" t="str">
        <f t="shared" si="1773"/>
        <v>0.009+7.32870734229427i</v>
      </c>
      <c r="Z3392" t="str">
        <f t="shared" si="1774"/>
        <v>-0.000149015894301911-0.0000693258907834392i</v>
      </c>
      <c r="AA3392" t="str">
        <f t="shared" si="1775"/>
        <v>0.00202028197792884-1.63741438604094i</v>
      </c>
      <c r="AB3392" t="str">
        <f t="shared" si="1776"/>
        <v>0.0718325776811141-0.216426338593921i</v>
      </c>
      <c r="AC3392" t="str">
        <f t="shared" si="1777"/>
        <v>0.967463093523717-0.0118565041113488i</v>
      </c>
      <c r="AD3392" t="str">
        <f t="shared" si="1778"/>
        <v>0.0769783904092787-0.222761617920328i</v>
      </c>
      <c r="AE3392" t="str">
        <f t="shared" si="1779"/>
        <v>-0.0000269141512834472+0.0000278584262243397i</v>
      </c>
      <c r="AF3392" t="str">
        <f t="shared" si="1780"/>
        <v>-6.36465392493138-0.103004244128534i</v>
      </c>
      <c r="AG3392" t="str">
        <f t="shared" si="1781"/>
        <v>0.998680156833576-0.000457913945852005i</v>
      </c>
      <c r="AH3392" t="str">
        <f t="shared" si="1782"/>
        <v>0.000174479071652365-0.00017468763388151i</v>
      </c>
      <c r="AI3392">
        <f t="shared" si="1783"/>
        <v>-72.149641901909575</v>
      </c>
      <c r="AJ3392">
        <f t="shared" si="1784"/>
        <v>-45.034223578265916</v>
      </c>
      <c r="AK3392"/>
      <c r="AL3392"/>
      <c r="AM3392"/>
      <c r="AN3392"/>
    </row>
    <row r="3393" spans="1:40" x14ac:dyDescent="0.35">
      <c r="A3393"/>
      <c r="B3393">
        <f t="shared" si="1785"/>
        <v>1459000</v>
      </c>
      <c r="C3393" s="237" t="str">
        <f t="shared" si="1753"/>
        <v>-1.51499382098003E-08+0.000708298297466099i</v>
      </c>
      <c r="D3393" s="208" t="str">
        <f t="shared" si="1754"/>
        <v>-2.51366131833531+0.00543028694724009i</v>
      </c>
      <c r="E3393" t="str">
        <f t="shared" si="1755"/>
        <v>20500</v>
      </c>
      <c r="F3393" t="str">
        <f t="shared" si="1756"/>
        <v>0.327868852459016</v>
      </c>
      <c r="G3393" t="str">
        <f t="shared" si="1751"/>
        <v>0.327868852459016</v>
      </c>
      <c r="H3393" t="str">
        <f t="shared" si="1757"/>
        <v>3.85099710782358+0.108364068266215i</v>
      </c>
      <c r="I3393" t="str">
        <f t="shared" si="1758"/>
        <v>5729.47960198439i</v>
      </c>
      <c r="J3393" t="str">
        <f t="shared" si="1752"/>
        <v>-44433.5412593338+1253.42679356692i</v>
      </c>
      <c r="K3393" t="str">
        <f t="shared" si="1759"/>
        <v>0.0036345181815066-0.128842397820619i</v>
      </c>
      <c r="L3393" t="str">
        <f t="shared" si="1760"/>
        <v>0.000760392169501187-0.0228515080526566i</v>
      </c>
      <c r="M3393" t="str">
        <f t="shared" si="1761"/>
        <v>0.00439491035100779-0.151693905873276i</v>
      </c>
      <c r="N3393" t="str">
        <f t="shared" si="1762"/>
        <v>-18.1985373496019i</v>
      </c>
      <c r="O3393" t="str">
        <f t="shared" si="1763"/>
        <v>0.79546695980222+0.60599696027539i</v>
      </c>
      <c r="P3393" t="str">
        <f t="shared" si="1764"/>
        <v>0.20453304019778-0.60599696027539i</v>
      </c>
      <c r="Q3393" t="str">
        <f t="shared" si="1765"/>
        <v>-0.20453304019778+18.8045343098773i</v>
      </c>
      <c r="R3393" t="str">
        <f t="shared" si="1766"/>
        <v>-0.0323405869566529-0.010525031801601i</v>
      </c>
      <c r="S3393" t="str">
        <f t="shared" si="1767"/>
        <v>1.97075147007049i</v>
      </c>
      <c r="T3393" t="str">
        <f t="shared" si="1768"/>
        <v>0.0207422218955438-0.0637352592877662i</v>
      </c>
      <c r="U3393" t="str">
        <f t="shared" si="1769"/>
        <v>0.0000500000000000001-0.0000973972774233181i</v>
      </c>
      <c r="V3393" t="str">
        <f t="shared" si="1770"/>
        <v>0.00002-0.00109084950714116i</v>
      </c>
      <c r="W3393" t="str">
        <f t="shared" si="1771"/>
        <v>0.0000421767884621965-0.0000910569661723325i</v>
      </c>
      <c r="X3393" t="str">
        <f t="shared" si="1772"/>
        <v>0.0000422260696072313-0.0000909987615260674i</v>
      </c>
      <c r="Y3393" t="str">
        <f t="shared" si="1773"/>
        <v>0.009+7.33373389054001i</v>
      </c>
      <c r="Z3393" t="str">
        <f t="shared" si="1774"/>
        <v>-0.00014881536081325-0.0000692777743502411i</v>
      </c>
      <c r="AA3393" t="str">
        <f t="shared" si="1775"/>
        <v>0.0020175134093377-1.63629207670317i</v>
      </c>
      <c r="AB3393" t="str">
        <f t="shared" si="1776"/>
        <v>0.069328871355092-0.213028942328222i</v>
      </c>
      <c r="AC3393" t="str">
        <f t="shared" si="1777"/>
        <v>0.967989501848521-0.0114530103893423i</v>
      </c>
      <c r="AD3393" t="str">
        <f t="shared" si="1778"/>
        <v>0.0742149782915539-0.219195515039798i</v>
      </c>
      <c r="AE3393" t="str">
        <f t="shared" si="1779"/>
        <v>-0.000026229706201717+0.0000274782111398032i</v>
      </c>
      <c r="AF3393" t="str">
        <f t="shared" si="1780"/>
        <v>-6.36465842615889-0.102933781318975i</v>
      </c>
      <c r="AG3393" t="str">
        <f t="shared" si="1781"/>
        <v>0.998702164279644-0.000441204191248137i</v>
      </c>
      <c r="AH3393" t="str">
        <f t="shared" si="1782"/>
        <v>0.000170068313809834-0.00017233813696177i</v>
      </c>
      <c r="AI3393">
        <f t="shared" si="1783"/>
        <v>-72.319270354615156</v>
      </c>
      <c r="AJ3393">
        <f t="shared" si="1784"/>
        <v>-45.379809964474624</v>
      </c>
      <c r="AK3393"/>
      <c r="AL3393"/>
      <c r="AM3393"/>
      <c r="AN3393"/>
    </row>
    <row r="3394" spans="1:40" x14ac:dyDescent="0.35">
      <c r="A3394"/>
      <c r="B3394">
        <f t="shared" si="1785"/>
        <v>1460000</v>
      </c>
      <c r="C3394" s="237" t="str">
        <f t="shared" si="1753"/>
        <v>-1.51291919771046E-08+0.000707813161646361i</v>
      </c>
      <c r="D3394" s="208" t="str">
        <f t="shared" si="1754"/>
        <v>-2.51366131817626+0.0054265675726221i</v>
      </c>
      <c r="E3394" t="str">
        <f t="shared" si="1755"/>
        <v>20500</v>
      </c>
      <c r="F3394" t="str">
        <f t="shared" si="1756"/>
        <v>0.327868852459016</v>
      </c>
      <c r="G3394" t="str">
        <f t="shared" si="1751"/>
        <v>0.327868852459016</v>
      </c>
      <c r="H3394" t="str">
        <f t="shared" si="1757"/>
        <v>3.85100159997554+0.108289982326794i</v>
      </c>
      <c r="I3394" t="str">
        <f t="shared" si="1758"/>
        <v>5733.40659280137i</v>
      </c>
      <c r="J3394" t="str">
        <f t="shared" si="1752"/>
        <v>-44494.4730879808+1254.28589349397i</v>
      </c>
      <c r="K3394" t="str">
        <f t="shared" si="1759"/>
        <v>0.00362954482295115-0.12875428583236i</v>
      </c>
      <c r="L3394" t="str">
        <f t="shared" si="1760"/>
        <v>0.000759352043218275-0.0228358909216834i</v>
      </c>
      <c r="M3394" t="str">
        <f t="shared" si="1761"/>
        <v>0.00438889686616943-0.151590176754043i</v>
      </c>
      <c r="N3394" t="str">
        <f t="shared" si="1762"/>
        <v>-18.2110106445639i</v>
      </c>
      <c r="O3394" t="str">
        <f t="shared" si="1763"/>
        <v>0.802963662831915+0.596027982708492i</v>
      </c>
      <c r="P3394" t="str">
        <f t="shared" si="1764"/>
        <v>0.197036337168085-0.596027982708492i</v>
      </c>
      <c r="Q3394" t="str">
        <f t="shared" si="1765"/>
        <v>-0.197036337168085+18.8070386272724i</v>
      </c>
      <c r="R3394" t="str">
        <f t="shared" si="1766"/>
        <v>-0.0317980226043147-0.0101435943768575i</v>
      </c>
      <c r="S3394" t="str">
        <f t="shared" si="1767"/>
        <v>1.97210222501913i</v>
      </c>
      <c r="T3394" t="str">
        <f t="shared" si="1768"/>
        <v>0.0200042050402922-0.0627089511291776i</v>
      </c>
      <c r="U3394" t="str">
        <f t="shared" si="1769"/>
        <v>0.0000499999999999998-0.0000973305669593289i</v>
      </c>
      <c r="V3394" t="str">
        <f t="shared" si="1770"/>
        <v>0.00002-0.00109010234994449i</v>
      </c>
      <c r="W3394" t="str">
        <f t="shared" si="1771"/>
        <v>0.0000421766561911164-0.0000909968421449144i</v>
      </c>
      <c r="X3394" t="str">
        <f t="shared" si="1772"/>
        <v>0.0000422258545775513-0.0000909386761698939i</v>
      </c>
      <c r="Y3394" t="str">
        <f t="shared" si="1773"/>
        <v>0.009+7.33876043878576i</v>
      </c>
      <c r="Z3394" t="str">
        <f t="shared" si="1774"/>
        <v>-0.000148615239208948-0.0000692297244727247i</v>
      </c>
      <c r="AA3394" t="str">
        <f t="shared" si="1775"/>
        <v>0.00201475052786169-1.6351713048246i</v>
      </c>
      <c r="AB3394" t="str">
        <f t="shared" si="1776"/>
        <v>0.0668621213669135-0.209598606530264i</v>
      </c>
      <c r="AC3394" t="str">
        <f t="shared" si="1777"/>
        <v>0.968520361143609-0.0110555474635148i</v>
      </c>
      <c r="AD3394" t="str">
        <f t="shared" si="1778"/>
        <v>0.0714963208038324-0.215595029221269i</v>
      </c>
      <c r="AE3394" t="str">
        <f t="shared" si="1779"/>
        <v>-0.0000255510272894987+0.0000270910362499161i</v>
      </c>
      <c r="AF3394" t="str">
        <f t="shared" si="1780"/>
        <v>-6.3646629181518-0.102863414754172i</v>
      </c>
      <c r="AG3394" t="str">
        <f t="shared" si="1781"/>
        <v>0.998724345456057-0.000424782030607957i</v>
      </c>
      <c r="AH3394" t="str">
        <f t="shared" si="1782"/>
        <v>0.000165693909521802-0.00016994345325969i</v>
      </c>
      <c r="AI3394">
        <f t="shared" si="1783"/>
        <v>-72.492197820952512</v>
      </c>
      <c r="AJ3394">
        <f t="shared" si="1784"/>
        <v>-45.725389777703775</v>
      </c>
      <c r="AK3394"/>
      <c r="AL3394"/>
      <c r="AM3394"/>
      <c r="AN3394"/>
    </row>
    <row r="3395" spans="1:40" x14ac:dyDescent="0.35">
      <c r="A3395"/>
      <c r="B3395">
        <f t="shared" si="1785"/>
        <v>1461000</v>
      </c>
      <c r="C3395" s="237" t="str">
        <f t="shared" si="1753"/>
        <v>-1.51084883298953E-08+0.000707328689941364i</v>
      </c>
      <c r="D3395" s="208" t="str">
        <f t="shared" si="1754"/>
        <v>-2.51366131801753+0.00542285328955046i</v>
      </c>
      <c r="E3395" t="str">
        <f t="shared" si="1755"/>
        <v>20500</v>
      </c>
      <c r="F3395" t="str">
        <f t="shared" si="1756"/>
        <v>0.327868852459016</v>
      </c>
      <c r="G3395" t="str">
        <f t="shared" si="1751"/>
        <v>0.327868852459016</v>
      </c>
      <c r="H3395" t="str">
        <f t="shared" si="1757"/>
        <v>3.85100608291777+0.108215997526811i</v>
      </c>
      <c r="I3395" t="str">
        <f t="shared" si="1758"/>
        <v>5737.33358361836i</v>
      </c>
      <c r="J3395" t="str">
        <f t="shared" si="1752"/>
        <v>-44555.4466650543+1255.14499342102i</v>
      </c>
      <c r="K3395" t="str">
        <f t="shared" si="1759"/>
        <v>0.00362458166294936-0.128666294183674i</v>
      </c>
      <c r="L3395" t="str">
        <f t="shared" si="1760"/>
        <v>0.000758314048846243-0.0228202950985546i</v>
      </c>
      <c r="M3395" t="str">
        <f t="shared" si="1761"/>
        <v>0.0043828957117956-0.151486589282229i</v>
      </c>
      <c r="N3395" t="str">
        <f t="shared" si="1762"/>
        <v>-18.2234839395259i</v>
      </c>
      <c r="O3395" t="str">
        <f t="shared" si="1763"/>
        <v>0.810335439915739+0.585966274470268i</v>
      </c>
      <c r="P3395" t="str">
        <f t="shared" si="1764"/>
        <v>0.189664560084261-0.585966274470268i</v>
      </c>
      <c r="Q3395" t="str">
        <f t="shared" si="1765"/>
        <v>-0.189664560084261+18.8094502139962i</v>
      </c>
      <c r="R3395" t="str">
        <f t="shared" si="1766"/>
        <v>-0.0312512581547358-0.00976835058249303i</v>
      </c>
      <c r="S3395" t="str">
        <f t="shared" si="1767"/>
        <v>1.97345297996778i</v>
      </c>
      <c r="T3395" t="str">
        <f t="shared" si="1768"/>
        <v>0.0192773805663909-0.0616728885332057i</v>
      </c>
      <c r="U3395" t="str">
        <f t="shared" si="1769"/>
        <v>0.00005-0.0000972639478169889i</v>
      </c>
      <c r="V3395" t="str">
        <f t="shared" si="1770"/>
        <v>0.00002-0.00108935621555028i</v>
      </c>
      <c r="W3395" t="str">
        <f t="shared" si="1771"/>
        <v>0.0000421765238306649-0.0000909368019378103i</v>
      </c>
      <c r="X3395" t="str">
        <f t="shared" si="1772"/>
        <v>0.0000422256396286542-0.0000908786745801457i</v>
      </c>
      <c r="Y3395" t="str">
        <f t="shared" si="1773"/>
        <v>0.009+7.3437869870315i</v>
      </c>
      <c r="Z3395" t="str">
        <f t="shared" si="1774"/>
        <v>-0.000148415528361676-0.0000691817410120736i</v>
      </c>
      <c r="AA3395" t="str">
        <f t="shared" si="1775"/>
        <v>0.00201199331793494-1.6340520672481i</v>
      </c>
      <c r="AB3395" t="str">
        <f t="shared" si="1776"/>
        <v>0.0644327808313337-0.206135667468398i</v>
      </c>
      <c r="AC3395" t="str">
        <f t="shared" si="1777"/>
        <v>0.969055612964601-0.0106641733391035i</v>
      </c>
      <c r="AD3395" t="str">
        <f t="shared" si="1778"/>
        <v>0.0688228475579534-0.211960723352059i</v>
      </c>
      <c r="AE3395" t="str">
        <f t="shared" si="1779"/>
        <v>-0.0000248781911513427+0.0000266969783327511i</v>
      </c>
      <c r="AF3395" t="str">
        <f t="shared" si="1780"/>
        <v>-6.3646674009353-0.102793144237261i</v>
      </c>
      <c r="AG3395" t="str">
        <f t="shared" si="1781"/>
        <v>0.998746696678845-0.000408649419183785i</v>
      </c>
      <c r="AH3395" t="str">
        <f t="shared" si="1782"/>
        <v>0.00016135635746148-0.000167504075438851i</v>
      </c>
      <c r="AI3395">
        <f t="shared" si="1783"/>
        <v>-72.668550028358183</v>
      </c>
      <c r="AJ3395">
        <f t="shared" si="1784"/>
        <v>-46.070962740925957</v>
      </c>
      <c r="AK3395"/>
      <c r="AL3395"/>
      <c r="AM3395"/>
      <c r="AN3395"/>
    </row>
    <row r="3396" spans="1:40" x14ac:dyDescent="0.35">
      <c r="A3396"/>
      <c r="B3396">
        <f t="shared" si="1785"/>
        <v>1462000</v>
      </c>
      <c r="C3396" s="237" t="str">
        <f t="shared" si="1753"/>
        <v>-1.50878271516992E-08+0.000706844880988357i</v>
      </c>
      <c r="D3396" s="208" t="str">
        <f t="shared" si="1754"/>
        <v>-2.51366131785913+0.00541914408757741i</v>
      </c>
      <c r="E3396" t="str">
        <f t="shared" si="1755"/>
        <v>20500</v>
      </c>
      <c r="F3396" t="str">
        <f t="shared" si="1756"/>
        <v>0.327868852459016</v>
      </c>
      <c r="G3396" t="str">
        <f t="shared" si="1751"/>
        <v>0.327868852459016</v>
      </c>
      <c r="H3396" t="str">
        <f t="shared" si="1757"/>
        <v>3.85101055667543+0.108142113659491i</v>
      </c>
      <c r="I3396" t="str">
        <f t="shared" si="1758"/>
        <v>5741.26057443534i</v>
      </c>
      <c r="J3396" t="str">
        <f t="shared" si="1752"/>
        <v>-44616.4619905545+1256.00409334807i</v>
      </c>
      <c r="K3396" t="str">
        <f t="shared" si="1759"/>
        <v>0.00361962867364249-0.128578422628386i</v>
      </c>
      <c r="L3396" t="str">
        <f t="shared" si="1760"/>
        <v>0.000757278180564927-0.0228047205397397i</v>
      </c>
      <c r="M3396" t="str">
        <f t="shared" si="1761"/>
        <v>0.00437690685420742-0.151383143168126i</v>
      </c>
      <c r="N3396" t="str">
        <f t="shared" si="1762"/>
        <v>-18.235957234488i</v>
      </c>
      <c r="O3396" t="str">
        <f t="shared" si="1763"/>
        <v>0.817581144144786+0.575813400971967i</v>
      </c>
      <c r="P3396" t="str">
        <f t="shared" si="1764"/>
        <v>0.182418855855214-0.575813400971967i</v>
      </c>
      <c r="Q3396" t="str">
        <f t="shared" si="1765"/>
        <v>-0.182418855855214+18.81177063546i</v>
      </c>
      <c r="R3396" t="str">
        <f t="shared" si="1766"/>
        <v>-0.0307003541538772-0.00939935616920678i</v>
      </c>
      <c r="S3396" t="str">
        <f t="shared" si="1767"/>
        <v>1.97480373491642i</v>
      </c>
      <c r="T3396" t="str">
        <f t="shared" si="1768"/>
        <v>0.0185618836687592-0.0606271740463335i</v>
      </c>
      <c r="U3396" t="str">
        <f t="shared" si="1769"/>
        <v>0.0000500000000000002-0.0000971974198089066i</v>
      </c>
      <c r="V3396" t="str">
        <f t="shared" si="1770"/>
        <v>0.00002-0.00108861110185975i</v>
      </c>
      <c r="W3396" t="str">
        <f t="shared" si="1771"/>
        <v>0.0000421763913808439-0.0000908768453789787i</v>
      </c>
      <c r="X3396" t="str">
        <f t="shared" si="1772"/>
        <v>0.000042225424760077-0.0000908187565848921i</v>
      </c>
      <c r="Y3396" t="str">
        <f t="shared" si="1773"/>
        <v>0.009+7.34881353527724i</v>
      </c>
      <c r="Z3396" t="str">
        <f t="shared" si="1774"/>
        <v>-0.000148216227147954-0.0000691338238298564i</v>
      </c>
      <c r="AA3396" t="str">
        <f t="shared" si="1775"/>
        <v>0.00200924176404474-1.63293436082517i</v>
      </c>
      <c r="AB3396" t="str">
        <f t="shared" si="1776"/>
        <v>0.0620413016242998-0.202640467894331i</v>
      </c>
      <c r="AC3396" t="str">
        <f t="shared" si="1777"/>
        <v>0.96959519803542-0.0102789456989948i</v>
      </c>
      <c r="AD3396" t="str">
        <f t="shared" si="1778"/>
        <v>0.0661949810543499-0.208293165733221i</v>
      </c>
      <c r="AE3396" t="str">
        <f t="shared" si="1779"/>
        <v>-0.0000242112733727697+0.0000262961150070496i</v>
      </c>
      <c r="AF3396" t="str">
        <f t="shared" si="1780"/>
        <v>-6.36467187453456-0.102722969571914i</v>
      </c>
      <c r="AG3396" t="str">
        <f t="shared" si="1781"/>
        <v>0.998769214242056-0.000392808264868183i</v>
      </c>
      <c r="AH3396" t="str">
        <f t="shared" si="1782"/>
        <v>0.000157056149593091-0.000165020501626488i</v>
      </c>
      <c r="AI3396">
        <f t="shared" si="1783"/>
        <v>-72.848460303257369</v>
      </c>
      <c r="AJ3396">
        <f t="shared" si="1784"/>
        <v>-46.416528579356701</v>
      </c>
      <c r="AK3396"/>
      <c r="AL3396"/>
      <c r="AM3396"/>
      <c r="AN3396"/>
    </row>
    <row r="3397" spans="1:40" x14ac:dyDescent="0.35">
      <c r="A3397"/>
      <c r="B3397">
        <f t="shared" si="1785"/>
        <v>1463000</v>
      </c>
      <c r="C3397" s="237" t="str">
        <f t="shared" si="1753"/>
        <v>-1.50672083264412E-08+0.000706361733428313i</v>
      </c>
      <c r="D3397" s="208" t="str">
        <f t="shared" si="1754"/>
        <v>-2.51366131770105+0.00541543995628373i</v>
      </c>
      <c r="E3397" t="str">
        <f t="shared" si="1755"/>
        <v>20500</v>
      </c>
      <c r="F3397" t="str">
        <f t="shared" si="1756"/>
        <v>0.327868852459016</v>
      </c>
      <c r="G3397" t="str">
        <f t="shared" ref="G3397:G3460" si="1786">IF($C$11=$C$7,$C$24,F3397)</f>
        <v>0.327868852459016</v>
      </c>
      <c r="H3397" t="str">
        <f t="shared" si="1757"/>
        <v>3.85101502127357+0.108068330518621i</v>
      </c>
      <c r="I3397" t="str">
        <f t="shared" si="1758"/>
        <v>5745.18756525233i</v>
      </c>
      <c r="J3397" t="str">
        <f t="shared" ref="J3397:J3460" si="1787">IMSUM(COMPLEX(0,2*PI()*B3397*$C$113*$C$112),COMPLEX(0,2*PI()*B3397*$C$113*$C$111),COMPLEX(0,2*PI()*B3397*$C$28*10^-12*$C$111),COMPLEX(-1*2*PI()*B3397*2*PI()*B3397*$C$113*$C$112*$C$28*10^-12*$C$111,0),COMPLEX(1,0))</f>
        <v>-44677.5190644813+1256.86319327513i</v>
      </c>
      <c r="K3397" t="str">
        <f t="shared" si="1759"/>
        <v>0.00361468582726689-0.128490670920996i</v>
      </c>
      <c r="L3397" t="str">
        <f t="shared" si="1760"/>
        <v>0.000756244432574026-0.0227891672018274i</v>
      </c>
      <c r="M3397" t="str">
        <f t="shared" si="1761"/>
        <v>0.00437093025984092-0.151279838122823i</v>
      </c>
      <c r="N3397" t="str">
        <f t="shared" si="1762"/>
        <v>-18.24843052945i</v>
      </c>
      <c r="O3397" t="str">
        <f t="shared" si="1763"/>
        <v>0.824699648224518+0.56557094180868i</v>
      </c>
      <c r="P3397" t="str">
        <f t="shared" si="1764"/>
        <v>0.175300351775482-0.56557094180868i</v>
      </c>
      <c r="Q3397" t="str">
        <f t="shared" si="1765"/>
        <v>-0.175300351775482+18.8140014712587i</v>
      </c>
      <c r="R3397" t="str">
        <f t="shared" si="1766"/>
        <v>-0.0301453719718993-0.00903666653391788i</v>
      </c>
      <c r="S3397" t="str">
        <f t="shared" si="1767"/>
        <v>1.97615448986506i</v>
      </c>
      <c r="T3397" t="str">
        <f t="shared" si="1768"/>
        <v>0.0178578491444151-0.0595719121709211i</v>
      </c>
      <c r="U3397" t="str">
        <f t="shared" si="1769"/>
        <v>0.0000499999999999999-0.0000971309827482027i</v>
      </c>
      <c r="V3397" t="str">
        <f t="shared" si="1770"/>
        <v>0.00002-0.00108786700677987i</v>
      </c>
      <c r="W3397" t="str">
        <f t="shared" si="1771"/>
        <v>0.0000421762588416562-0.0000908169722968468i</v>
      </c>
      <c r="X3397" t="str">
        <f t="shared" si="1772"/>
        <v>0.0000422252099713585-0.000090758922012671i</v>
      </c>
      <c r="Y3397" t="str">
        <f t="shared" si="1773"/>
        <v>0.009+7.35384008352299i</v>
      </c>
      <c r="Z3397" t="str">
        <f t="shared" si="1774"/>
        <v>-0.000148017334448141-0.0000690859727880278i</v>
      </c>
      <c r="AA3397" t="str">
        <f t="shared" si="1775"/>
        <v>0.00200649585073142-1.63181818241592i</v>
      </c>
      <c r="AB3397" t="str">
        <f t="shared" si="1776"/>
        <v>0.0596881342918126-0.199113357097096i</v>
      </c>
      <c r="AC3397" t="str">
        <f t="shared" si="1777"/>
        <v>0.970139056242589-0.00989992189119294i</v>
      </c>
      <c r="AD3397" t="str">
        <f t="shared" si="1778"/>
        <v>0.0636131366128213-0.204592929988939i</v>
      </c>
      <c r="AE3397" t="str">
        <f t="shared" si="1779"/>
        <v>-0.000023550348511154+0.0000258885247189034i</v>
      </c>
      <c r="AF3397" t="str">
        <f t="shared" si="1780"/>
        <v>-6.36467633897462-0.102652890562337i</v>
      </c>
      <c r="AG3397" t="str">
        <f t="shared" si="1781"/>
        <v>0.998791894418369-0.000377260427946126i</v>
      </c>
      <c r="AH3397" t="str">
        <f t="shared" si="1782"/>
        <v>0.000152793771113555-0.000162493235322036i</v>
      </c>
      <c r="AI3397">
        <f t="shared" si="1783"/>
        <v>-73.032070195284689</v>
      </c>
      <c r="AJ3397">
        <f t="shared" si="1784"/>
        <v>-46.762087020484252</v>
      </c>
      <c r="AK3397"/>
      <c r="AL3397"/>
      <c r="AM3397"/>
      <c r="AN3397"/>
    </row>
    <row r="3398" spans="1:40" x14ac:dyDescent="0.35">
      <c r="A3398"/>
      <c r="B3398">
        <f t="shared" si="1785"/>
        <v>1464000</v>
      </c>
      <c r="C3398" s="237" t="str">
        <f t="shared" ref="C3398:C3461" si="1788">IMPRODUCT(COMPLEX(-1,0),IMDIV(IMPRODUCT(G3398,COMPLEX($C$100+$C$101,0)),COMPLEX($C$100,2*PI()*B3398*$C$103*$C$102*(2*$C$100+$C$101))))</f>
        <v>-1.50466317384424E-08+0.000705879245905918i</v>
      </c>
      <c r="D3398" s="208" t="str">
        <f t="shared" ref="D3398:D3461" si="1789">IMPRODUCT(COMPLEX($C$106,0),IMSUB(C3398,G3398))</f>
        <v>-2.5136613175433+0.00541174088527871i</v>
      </c>
      <c r="E3398" t="str">
        <f t="shared" ref="E3398:E3461" si="1790">IMDIV(COMPLEX($C$20*10^3,0),COMPLEX(1,2*PI()*B3398*$C$20*1000*$C$29*10^-12))</f>
        <v>20500</v>
      </c>
      <c r="F3398" t="str">
        <f t="shared" ref="F3398:F3461" si="1791">IMDIV(COMPLEX($C$22*1000,0),IMSUM(COMPLEX($C$22*1000,0),E3398))</f>
        <v>0.327868852459016</v>
      </c>
      <c r="G3398" t="str">
        <f t="shared" si="1786"/>
        <v>0.327868852459016</v>
      </c>
      <c r="H3398" t="str">
        <f t="shared" ref="H3398:H3461" si="1792">IMPRODUCT(COMPLEX($C$108,0),IMPRODUCT(COMPLEX(-1,0),D3398),IMDIV(COMPLEX(0,2*PI()*B3398*$C$109*$C$110),COMPLEX(1,2*PI()*B3398*$C$109*$C$110)))</f>
        <v>3.8510194767372+0.107994647898548i</v>
      </c>
      <c r="I3398" t="str">
        <f t="shared" ref="I3398:I3461" si="1793">COMPLEX(0,2*PI()*B3398*$C$113*$C$112*$C$114)</f>
        <v>5749.11455606932i</v>
      </c>
      <c r="J3398" t="str">
        <f t="shared" si="1787"/>
        <v>-44738.6178868347+1257.72229320217i</v>
      </c>
      <c r="K3398" t="str">
        <f t="shared" ref="K3398:K3461" si="1794">IMDIV(I3398,J3398)</f>
        <v>0.00360975309615345-0.128403038816668i</v>
      </c>
      <c r="L3398" t="str">
        <f t="shared" ref="L3398:L3461" si="1795">IMDIV(COMPLEX($C$117,0),COMPLEX(1,2*PI()*B3398*$C$115*$C$116))</f>
        <v>0.000755212799092976-0.0227736350415235i</v>
      </c>
      <c r="M3398" t="str">
        <f t="shared" ref="M3398:M3461" si="1796">IMSUM(K3398,L3398)</f>
        <v>0.00436496589524643-0.151176673858192i</v>
      </c>
      <c r="N3398" t="str">
        <f t="shared" ref="N3398:N3461" si="1797">COMPLEX(0,-2*PI()*B3398*$C$43)</f>
        <v>-18.260903824412i</v>
      </c>
      <c r="O3398" t="str">
        <f t="shared" ref="O3398:O3461" si="1798">IMEXP(N3398)</f>
        <v>0.831689844650513+0.55524049051308i</v>
      </c>
      <c r="P3398" t="str">
        <f t="shared" ref="P3398:P3461" si="1799">IMSUB(COMPLEX(1,0),O3398)</f>
        <v>0.168310155349487-0.55524049051308i</v>
      </c>
      <c r="Q3398" t="str">
        <f t="shared" ref="Q3398:Q3461" si="1800">IMSUM(COMPLEX(0,2*PI()*B3398*$C$43),O3398,COMPLEX(-1,0))</f>
        <v>-0.168310155349487+18.8161443149251i</v>
      </c>
      <c r="R3398" t="str">
        <f t="shared" ref="R3398:R3461" si="1801">IMDIV(P3398,Q3398)</f>
        <v>-0.0295863738083211-0.00868033670681541i</v>
      </c>
      <c r="S3398" t="str">
        <f t="shared" ref="S3398:S3461" si="1802">IMDIV(COMPLEX(0,2*PI()*B3398*$C$123),COMPLEX($C$124,0))</f>
        <v>1.97750524481371i</v>
      </c>
      <c r="T3398" t="str">
        <f t="shared" ref="T3398:T3461" si="1803">IMPRODUCT(R3398,S3398)</f>
        <v>0.0171654113644764-0.058507209380974i</v>
      </c>
      <c r="U3398" t="str">
        <f t="shared" ref="U3398:U3461" si="1804">IMDIV(COMPLEX(1,2*PI()*B3398*$C$16*10^-3*$C$15*10^-6),COMPLEX(0,2*PI()*B3398*$C$15*10^-6))</f>
        <v>0.0000500000000000001-0.0000970646364485117i</v>
      </c>
      <c r="V3398" t="str">
        <f t="shared" ref="V3398:V3461" si="1805">IMSUM(COMPLEX($C$18*10^-3,0),IMDIV(COMPLEX(1,0),COMPLEX(0,2*PI()*B3398*($C$17*1*10^-6))))</f>
        <v>0.00002-0.00108712392822333i</v>
      </c>
      <c r="W3398" t="str">
        <f t="shared" ref="W3398:W3461" si="1806">IMDIV(IMPRODUCT(U3398,V3398),IMSUM(U3398,V3398))</f>
        <v>0.0000421761262131046-0.0000907571825203153i</v>
      </c>
      <c r="X3398" t="str">
        <f t="shared" ref="X3398:X3461" si="1807">IMDIV(IMPRODUCT(COMPLEX($C$19,0),W3398),IMSUM(COMPLEX($C$19,0),W3398))</f>
        <v>0.00004222499526204-0.0000906991706924935i</v>
      </c>
      <c r="Y3398" t="str">
        <f t="shared" ref="Y3398:Y3461" si="1808">COMPLEX($C$13*10^-3,2*PI()*B3398*$C$12*0.000001)</f>
        <v>0.009+7.35886663176873i</v>
      </c>
      <c r="Z3398" t="str">
        <f t="shared" ref="Z3398:Z3461" si="1809">IMPRODUCT(COMPLEX($C$6,0),IMDIV(X3398,IMSUM(X3398,Y3398)))</f>
        <v>-0.000147818849146422-0.0000690381877489289i</v>
      </c>
      <c r="AA3398" t="str">
        <f t="shared" ref="AA3398:AA3461" si="1810">IMDIV(COMPLEX($C$6,0),IMSUM(X3398,Y3398))</f>
        <v>0.00200375556258806-1.63070352888904i</v>
      </c>
      <c r="AB3398" t="str">
        <f t="shared" ref="AB3398:AB3461" si="1811">IMPRODUCT(COMPLEX($C$119,0),T3398)</f>
        <v>0.0573737279563424-0.195554690955765i</v>
      </c>
      <c r="AC3398" t="str">
        <f t="shared" ref="AC3398:AC3461" si="1812">IMSUM(COMPLEX(1,0),IMPRODUCT(AB3398,M3398))</f>
        <v>0.970687126629753-0.00952715891596198i</v>
      </c>
      <c r="AD3398" t="str">
        <f t="shared" ref="AD3398:AD3461" si="1813">IMDIV(AB3398,AC3398)</f>
        <v>0.0610777223042693-0.200860594974713i</v>
      </c>
      <c r="AE3398" t="str">
        <f t="shared" ref="AE3398:AE3461" si="1814">IMPRODUCT(AD3398,AA3398,X3398)</f>
        <v>-0.0000228954900867276+0.0000254742867283086i</v>
      </c>
      <c r="AF3398" t="str">
        <f t="shared" ref="AF3398:AF3461" si="1815">IMSUB(D3398,H3398)</f>
        <v>-6.3646807942805-0.102582907013269i</v>
      </c>
      <c r="AG3398" t="str">
        <f t="shared" ref="AG3398:AG3461" si="1816">IMSUM(COMPLEX(1,0),IMPRODUCT(AD3398,AA3398,COMPLEX($C$127,0)))</f>
        <v>0.998814733459705-0.000362007720853875i</v>
      </c>
      <c r="AH3398" t="str">
        <f t="shared" ref="AH3398:AH3461" si="1817">IMDIV(IMPRODUCT(AE3398,AF3398),AG3398)</f>
        <v>0.000148569700395115-0.000159922785304895i</v>
      </c>
      <c r="AI3398">
        <f t="shared" ref="AI3398:AI3461" si="1818">20*LOG10(IMABS(AH3398))</f>
        <v>-73.219530166974906</v>
      </c>
      <c r="AJ3398">
        <f t="shared" ref="AJ3398:AJ3461" si="1819">IMARGUMENT(AH3398)*180/PI()</f>
        <v>-47.107637794130405</v>
      </c>
      <c r="AK3398"/>
      <c r="AL3398"/>
      <c r="AM3398"/>
      <c r="AN3398"/>
    </row>
    <row r="3399" spans="1:40" x14ac:dyDescent="0.35">
      <c r="A3399"/>
      <c r="B3399">
        <f t="shared" si="1785"/>
        <v>1465000</v>
      </c>
      <c r="C3399" s="237" t="str">
        <f t="shared" si="1788"/>
        <v>-1.50260972724186E-08+0.000705397417069559i</v>
      </c>
      <c r="D3399" s="208" t="str">
        <f t="shared" si="1789"/>
        <v>-2.51366131738587+0.00540804686419995i</v>
      </c>
      <c r="E3399" t="str">
        <f t="shared" si="1790"/>
        <v>20500</v>
      </c>
      <c r="F3399" t="str">
        <f t="shared" si="1791"/>
        <v>0.327868852459016</v>
      </c>
      <c r="G3399" t="str">
        <f t="shared" si="1786"/>
        <v>0.327868852459016</v>
      </c>
      <c r="H3399" t="str">
        <f t="shared" si="1792"/>
        <v>3.85102392309119+0.107921065594178i</v>
      </c>
      <c r="I3399" t="str">
        <f t="shared" si="1793"/>
        <v>5753.04154688631i</v>
      </c>
      <c r="J3399" t="str">
        <f t="shared" si="1787"/>
        <v>-44799.7584576147+1258.58139312922i</v>
      </c>
      <c r="K3399" t="str">
        <f t="shared" si="1794"/>
        <v>0.00360483045272747-0.128315526071236i</v>
      </c>
      <c r="L3399" t="str">
        <f t="shared" si="1795"/>
        <v>0.000754183274360909-0.0227581240156521i</v>
      </c>
      <c r="M3399" t="str">
        <f t="shared" si="1796"/>
        <v>0.00435901372708838-0.151073650086888i</v>
      </c>
      <c r="N3399" t="str">
        <f t="shared" si="1797"/>
        <v>-18.2733771193741i</v>
      </c>
      <c r="O3399" t="str">
        <f t="shared" si="1798"/>
        <v>0.838550645880586+0.544823654307751i</v>
      </c>
      <c r="P3399" t="str">
        <f t="shared" si="1799"/>
        <v>0.161449354119414-0.544823654307751i</v>
      </c>
      <c r="Q3399" t="str">
        <f t="shared" si="1800"/>
        <v>-0.161449354119414+18.8182007736819i</v>
      </c>
      <c r="R3399" t="str">
        <f t="shared" si="1801"/>
        <v>-0.0290234226970401-0.00833042133814849i</v>
      </c>
      <c r="S3399" t="str">
        <f t="shared" si="1802"/>
        <v>1.97885599976235i</v>
      </c>
      <c r="T3399" t="str">
        <f t="shared" si="1803"/>
        <v>0.0164847042455434-0.0574331741376766i</v>
      </c>
      <c r="U3399" t="str">
        <f t="shared" si="1804"/>
        <v>0.0000499999999999998-0.0000969983807239729i</v>
      </c>
      <c r="V3399" t="str">
        <f t="shared" si="1805"/>
        <v>0.00002-0.0010863818641085i</v>
      </c>
      <c r="W3399" t="str">
        <f t="shared" si="1806"/>
        <v>0.0000421759934951911-0.0000906974758787476i</v>
      </c>
      <c r="X3399" t="str">
        <f t="shared" si="1807"/>
        <v>0.0000422247806316625-0.0000906395024538333i</v>
      </c>
      <c r="Y3399" t="str">
        <f t="shared" si="1808"/>
        <v>0.009+7.36389318001448i</v>
      </c>
      <c r="Z3399" t="str">
        <f t="shared" si="1809"/>
        <v>-0.000147620770130785-0.00006899046857528i</v>
      </c>
      <c r="AA3399" t="str">
        <f t="shared" si="1810"/>
        <v>0.00200102088426034-1.62959039712178i</v>
      </c>
      <c r="AB3399" t="str">
        <f t="shared" si="1811"/>
        <v>0.0550985302211788-0.19196483199136i</v>
      </c>
      <c r="AC3399" t="str">
        <f t="shared" si="1812"/>
        <v>0.971239347392326-0.00916071341270474i</v>
      </c>
      <c r="AD3399" t="str">
        <f t="shared" si="1813"/>
        <v>0.0585891388838353-0.197096744684935i</v>
      </c>
      <c r="AE3399" t="str">
        <f t="shared" si="1814"/>
        <v>-0.0000222467705738073+0.0000250534810956429i</v>
      </c>
      <c r="AF3399" t="str">
        <f t="shared" si="1815"/>
        <v>-6.36468524047706-0.102513018729978i</v>
      </c>
      <c r="AG3399" t="str">
        <f t="shared" si="1816"/>
        <v>0.998837727597846-0.000347051907947101i</v>
      </c>
      <c r="AH3399" t="str">
        <f t="shared" si="1817"/>
        <v>0.000144384408929564-0.000157309665541749i</v>
      </c>
      <c r="AI3399">
        <f t="shared" si="1818"/>
        <v>-73.411000357310641</v>
      </c>
      <c r="AJ3399">
        <f t="shared" si="1819"/>
        <v>-47.453180632479565</v>
      </c>
      <c r="AK3399"/>
      <c r="AL3399"/>
      <c r="AM3399"/>
      <c r="AN3399"/>
    </row>
    <row r="3400" spans="1:40" x14ac:dyDescent="0.35">
      <c r="A3400"/>
      <c r="B3400">
        <f t="shared" si="1785"/>
        <v>1466000</v>
      </c>
      <c r="C3400" s="237" t="str">
        <f t="shared" si="1788"/>
        <v>-1.50056048134787E-08+0.000704916245571312i</v>
      </c>
      <c r="D3400" s="208" t="str">
        <f t="shared" si="1789"/>
        <v>-2.51366131722876+0.00540435788271339i</v>
      </c>
      <c r="E3400" t="str">
        <f t="shared" si="1790"/>
        <v>20500</v>
      </c>
      <c r="F3400" t="str">
        <f t="shared" si="1791"/>
        <v>0.327868852459016</v>
      </c>
      <c r="G3400" t="str">
        <f t="shared" si="1786"/>
        <v>0.327868852459016</v>
      </c>
      <c r="H3400" t="str">
        <f t="shared" si="1792"/>
        <v>3.85102836036035+0.107847583400975i</v>
      </c>
      <c r="I3400" t="str">
        <f t="shared" si="1793"/>
        <v>5756.9685377033i</v>
      </c>
      <c r="J3400" t="str">
        <f t="shared" si="1787"/>
        <v>-44860.9407768214+1259.44049305628i</v>
      </c>
      <c r="K3400" t="str">
        <f t="shared" si="1794"/>
        <v>0.00359991786950806-0.128228132441193i</v>
      </c>
      <c r="L3400" t="str">
        <f t="shared" si="1795"/>
        <v>0.000753155852636554-0.0227426340811541i</v>
      </c>
      <c r="M3400" t="str">
        <f t="shared" si="1796"/>
        <v>0.00435307372214461-0.150970766522347i</v>
      </c>
      <c r="N3400" t="str">
        <f t="shared" si="1797"/>
        <v>-18.2858504143361i</v>
      </c>
      <c r="O3400" t="str">
        <f t="shared" si="1798"/>
        <v>0.845280984503832+0.534322053855381i</v>
      </c>
      <c r="P3400" t="str">
        <f t="shared" si="1799"/>
        <v>0.154719015496168-0.534322053855381i</v>
      </c>
      <c r="Q3400" t="str">
        <f t="shared" si="1800"/>
        <v>-0.154719015496168+18.8201724681915i</v>
      </c>
      <c r="R3400" t="str">
        <f t="shared" si="1801"/>
        <v>-0.0284565825111622-0.00798697468472774i</v>
      </c>
      <c r="S3400" t="str">
        <f t="shared" si="1802"/>
        <v>1.980206754711i</v>
      </c>
      <c r="T3400" t="str">
        <f t="shared" si="1803"/>
        <v>0.0158158612204036-0.0563499169045943i</v>
      </c>
      <c r="U3400" t="str">
        <f t="shared" si="1804"/>
        <v>0.00005-0.0000969322153892367i</v>
      </c>
      <c r="V3400" t="str">
        <f t="shared" si="1805"/>
        <v>0.00002-0.00108564081235945i</v>
      </c>
      <c r="W3400" t="str">
        <f t="shared" si="1806"/>
        <v>0.0000421758606879188-0.0000906378522019737i</v>
      </c>
      <c r="X3400" t="str">
        <f t="shared" si="1807"/>
        <v>0.0000422245660797703-0.0000905799171266288i</v>
      </c>
      <c r="Y3400" t="str">
        <f t="shared" si="1808"/>
        <v>0.009+7.36891972826022i</v>
      </c>
      <c r="Z3400" t="str">
        <f t="shared" si="1809"/>
        <v>-0.00014742309629301-0.0000689428151301871i</v>
      </c>
      <c r="AA3400" t="str">
        <f t="shared" si="1810"/>
        <v>0.00199829180044629-1.6284787839999i</v>
      </c>
      <c r="AB3400" t="str">
        <f t="shared" si="1811"/>
        <v>0.052862987072514-0.188344149417669i</v>
      </c>
      <c r="AC3400" t="str">
        <f t="shared" si="1812"/>
        <v>0.971795655872315-0.00880064164654809i</v>
      </c>
      <c r="AD3400" t="str">
        <f t="shared" si="1813"/>
        <v>0.056147779725235-0.19330196815959i</v>
      </c>
      <c r="AE3400" t="str">
        <f t="shared" si="1814"/>
        <v>-0.0000216042613921999+0.0000246261886680522i</v>
      </c>
      <c r="AF3400" t="str">
        <f t="shared" si="1815"/>
        <v>-6.36468967758911-0.102443225518262i</v>
      </c>
      <c r="AG3400" t="str">
        <f t="shared" si="1816"/>
        <v>0.998860873045052-0.000332394705277007i</v>
      </c>
      <c r="AH3400" t="str">
        <f t="shared" si="1817"/>
        <v>0.00014023836127377-0.000154654395093345i</v>
      </c>
      <c r="AI3400">
        <f t="shared" si="1818"/>
        <v>-73.606651428840323</v>
      </c>
      <c r="AJ3400">
        <f t="shared" si="1819"/>
        <v>-47.79871527010927</v>
      </c>
      <c r="AK3400"/>
      <c r="AL3400"/>
      <c r="AM3400"/>
      <c r="AN3400"/>
    </row>
    <row r="3401" spans="1:40" x14ac:dyDescent="0.35">
      <c r="A3401"/>
      <c r="B3401">
        <f t="shared" si="1785"/>
        <v>1467000</v>
      </c>
      <c r="C3401" s="237" t="str">
        <f t="shared" si="1788"/>
        <v>-1.49851542471229E-08+0.000704435730066927i</v>
      </c>
      <c r="D3401" s="208" t="str">
        <f t="shared" si="1789"/>
        <v>-2.51366131707197+0.00540067393051311i</v>
      </c>
      <c r="E3401" t="str">
        <f t="shared" si="1790"/>
        <v>20500</v>
      </c>
      <c r="F3401" t="str">
        <f t="shared" si="1791"/>
        <v>0.327868852459016</v>
      </c>
      <c r="G3401" t="str">
        <f t="shared" si="1786"/>
        <v>0.327868852459016</v>
      </c>
      <c r="H3401" t="str">
        <f t="shared" si="1792"/>
        <v>3.85103278856942+0.107774201114959i</v>
      </c>
      <c r="I3401" t="str">
        <f t="shared" si="1793"/>
        <v>5760.89552852028i</v>
      </c>
      <c r="J3401" t="str">
        <f t="shared" si="1787"/>
        <v>-44922.1648444546+1260.29959298333i</v>
      </c>
      <c r="K3401" t="str">
        <f t="shared" si="1794"/>
        <v>0.00359501531910776-0.128140857683697i</v>
      </c>
      <c r="L3401" t="str">
        <f t="shared" si="1795"/>
        <v>0.000752130528198143-0.022727165195087i</v>
      </c>
      <c r="M3401" t="str">
        <f t="shared" si="1796"/>
        <v>0.0043471458473059-0.150868022878784i</v>
      </c>
      <c r="N3401" t="str">
        <f t="shared" si="1797"/>
        <v>-18.2983237092981i</v>
      </c>
      <c r="O3401" t="str">
        <f t="shared" si="1798"/>
        <v>0.85187981340702+0.523737323006125i</v>
      </c>
      <c r="P3401" t="str">
        <f t="shared" si="1799"/>
        <v>0.14812018659298-0.523737323006125i</v>
      </c>
      <c r="Q3401" t="str">
        <f t="shared" si="1800"/>
        <v>-0.14812018659298+18.8220610323042i</v>
      </c>
      <c r="R3401" t="str">
        <f t="shared" si="1801"/>
        <v>-0.0278859179675932-0.00765005059611563i</v>
      </c>
      <c r="S3401" t="str">
        <f t="shared" si="1802"/>
        <v>1.98155750965962i</v>
      </c>
      <c r="T3401" t="str">
        <f t="shared" si="1803"/>
        <v>0.015159015208009-0.0552575501624364i</v>
      </c>
      <c r="U3401" t="str">
        <f t="shared" si="1804"/>
        <v>0.0000500000000000002-0.0000968661402594557i</v>
      </c>
      <c r="V3401" t="str">
        <f t="shared" si="1805"/>
        <v>0.00002-0.0010849007709059i</v>
      </c>
      <c r="W3401" t="str">
        <f t="shared" si="1806"/>
        <v>0.0000421757277912901-0.0000905783113202899i</v>
      </c>
      <c r="X3401" t="str">
        <f t="shared" si="1807"/>
        <v>0.0000422243516059089-0.000090520414541288i</v>
      </c>
      <c r="Y3401" t="str">
        <f t="shared" si="1808"/>
        <v>0.009+7.37394627650596i</v>
      </c>
      <c r="Z3401" t="str">
        <f t="shared" si="1809"/>
        <v>-0.000147225826528658-0.0000688952272771351i</v>
      </c>
      <c r="AA3401" t="str">
        <f t="shared" si="1810"/>
        <v>0.00199556829589605-1.62736868641766i</v>
      </c>
      <c r="AB3401" t="str">
        <f t="shared" si="1811"/>
        <v>0.0506675427790946-0.184693019190587i</v>
      </c>
      <c r="AC3401" t="str">
        <f t="shared" si="1812"/>
        <v>0.972355988553388-0.00844699949460896i</v>
      </c>
      <c r="AD3401" t="str">
        <f t="shared" si="1813"/>
        <v>0.0537540307561241-0.189476859389796i</v>
      </c>
      <c r="AE3401" t="str">
        <f t="shared" si="1814"/>
        <v>-0.0000209680328987351+0.0000241924910657118i</v>
      </c>
      <c r="AF3401" t="str">
        <f t="shared" si="1815"/>
        <v>-6.36469410564139-0.102373527184446i</v>
      </c>
      <c r="AG3401" t="str">
        <f t="shared" si="1816"/>
        <v>0.998884165994686-0.000318037780373442i</v>
      </c>
      <c r="AH3401" t="str">
        <f t="shared" si="1817"/>
        <v>0.000136132014996175-0.000151957498020522i</v>
      </c>
      <c r="AI3401">
        <f t="shared" si="1818"/>
        <v>-73.806665509604898</v>
      </c>
      <c r="AJ3401">
        <f t="shared" si="1819"/>
        <v>-48.144241444048028</v>
      </c>
      <c r="AK3401"/>
      <c r="AL3401"/>
      <c r="AM3401"/>
      <c r="AN3401"/>
    </row>
    <row r="3402" spans="1:40" x14ac:dyDescent="0.35">
      <c r="A3402"/>
      <c r="B3402">
        <f t="shared" si="1785"/>
        <v>1468000</v>
      </c>
      <c r="C3402" s="237" t="str">
        <f t="shared" si="1788"/>
        <v>-1.49647454592415E-08+0.000703955869215817i</v>
      </c>
      <c r="D3402" s="208" t="str">
        <f t="shared" si="1789"/>
        <v>-2.5136613169155+0.00539699499732127i</v>
      </c>
      <c r="E3402" t="str">
        <f t="shared" si="1790"/>
        <v>20500</v>
      </c>
      <c r="F3402" t="str">
        <f t="shared" si="1791"/>
        <v>0.327868852459016</v>
      </c>
      <c r="G3402" t="str">
        <f t="shared" si="1786"/>
        <v>0.327868852459016</v>
      </c>
      <c r="H3402" t="str">
        <f t="shared" si="1792"/>
        <v>3.85103720774302+0.107700918532701i</v>
      </c>
      <c r="I3402" t="str">
        <f t="shared" si="1793"/>
        <v>5764.82251933727i</v>
      </c>
      <c r="J3402" t="str">
        <f t="shared" si="1787"/>
        <v>-44983.4306605145+1261.15869291037i</v>
      </c>
      <c r="K3402" t="str">
        <f t="shared" si="1794"/>
        <v>0.00359012277423227-0.128053701556564i</v>
      </c>
      <c r="L3402" t="str">
        <f t="shared" si="1795"/>
        <v>0.000751107295343365-0.0227117173146252i</v>
      </c>
      <c r="M3402" t="str">
        <f t="shared" si="1796"/>
        <v>0.00434123006957563-0.150765418871189i</v>
      </c>
      <c r="N3402" t="str">
        <f t="shared" si="1797"/>
        <v>-18.3107970042601i</v>
      </c>
      <c r="O3402" t="str">
        <f t="shared" si="1798"/>
        <v>0.858346105937288+0.513071108543732i</v>
      </c>
      <c r="P3402" t="str">
        <f t="shared" si="1799"/>
        <v>0.141653894062712-0.513071108543732i</v>
      </c>
      <c r="Q3402" t="str">
        <f t="shared" si="1800"/>
        <v>-0.141653894062712+18.8238681128038i</v>
      </c>
      <c r="R3402" t="str">
        <f t="shared" si="1801"/>
        <v>-0.0273114946314687-0.00731970250055947i</v>
      </c>
      <c r="S3402" t="str">
        <f t="shared" si="1802"/>
        <v>1.98290826460827i</v>
      </c>
      <c r="T3402" t="str">
        <f t="shared" si="1803"/>
        <v>0.0145142985828332-0.0541561884235437i</v>
      </c>
      <c r="U3402" t="str">
        <f t="shared" si="1804"/>
        <v>0.0000499999999999999-0.0000968001551502866i</v>
      </c>
      <c r="V3402" t="str">
        <f t="shared" si="1805"/>
        <v>0.00002-0.00108416173768321i</v>
      </c>
      <c r="W3402" t="str">
        <f t="shared" si="1806"/>
        <v>0.0000421755948053074-0.0000905188530644502i</v>
      </c>
      <c r="X3402" t="str">
        <f t="shared" si="1807"/>
        <v>0.0000422241372096245-0.0000904609945286716i</v>
      </c>
      <c r="Y3402" t="str">
        <f t="shared" si="1808"/>
        <v>0.009+7.37897282475171i</v>
      </c>
      <c r="Z3402" t="str">
        <f t="shared" si="1809"/>
        <v>-0.000147028959737039-0.0000688477048799873i</v>
      </c>
      <c r="AA3402" t="str">
        <f t="shared" si="1810"/>
        <v>0.00199285035541171-1.62626010127776i</v>
      </c>
      <c r="AB3402" t="str">
        <f t="shared" si="1811"/>
        <v>0.0485126397898009-0.181011824056545i</v>
      </c>
      <c r="AC3402" t="str">
        <f t="shared" si="1812"/>
        <v>0.972920281056087-0.00809984243199945i</v>
      </c>
      <c r="AD3402" t="str">
        <f t="shared" si="1813"/>
        <v>0.0514082703949024-0.185622017222841i</v>
      </c>
      <c r="AE3402" t="str">
        <f t="shared" si="1814"/>
        <v>-0.000020338154379029+0.0000237524706680263i</v>
      </c>
      <c r="AF3402" t="str">
        <f t="shared" si="1815"/>
        <v>-6.36469852465852-0.10230392353538i</v>
      </c>
      <c r="AG3402" t="str">
        <f t="shared" si="1816"/>
        <v>0.998907602621831-0.000303982752037362i</v>
      </c>
      <c r="AH3402" t="str">
        <f t="shared" si="1817"/>
        <v>0.000132065820624945-0.000149219503289901i</v>
      </c>
      <c r="AI3402">
        <f t="shared" si="1818"/>
        <v>-74.011237242864567</v>
      </c>
      <c r="AJ3402">
        <f t="shared" si="1819"/>
        <v>-48.489758893799568</v>
      </c>
      <c r="AK3402"/>
      <c r="AL3402"/>
      <c r="AM3402"/>
      <c r="AN3402"/>
    </row>
    <row r="3403" spans="1:40" x14ac:dyDescent="0.35">
      <c r="A3403"/>
      <c r="B3403">
        <f t="shared" si="1785"/>
        <v>1469000</v>
      </c>
      <c r="C3403" s="237" t="str">
        <f t="shared" si="1788"/>
        <v>-1.49443783361128E-08+0.000703476661681045i</v>
      </c>
      <c r="D3403" s="208" t="str">
        <f t="shared" si="1789"/>
        <v>-2.51366131675936+0.00539332107288801i</v>
      </c>
      <c r="E3403" t="str">
        <f t="shared" si="1790"/>
        <v>20500</v>
      </c>
      <c r="F3403" t="str">
        <f t="shared" si="1791"/>
        <v>0.327868852459016</v>
      </c>
      <c r="G3403" t="str">
        <f t="shared" si="1786"/>
        <v>0.327868852459016</v>
      </c>
      <c r="H3403" t="str">
        <f t="shared" si="1792"/>
        <v>3.85104161790574+0.107627735451326i</v>
      </c>
      <c r="I3403" t="str">
        <f t="shared" si="1793"/>
        <v>5768.74951015426i</v>
      </c>
      <c r="J3403" t="str">
        <f t="shared" si="1787"/>
        <v>-45044.738225001+1262.01779283743i</v>
      </c>
      <c r="K3403" t="str">
        <f t="shared" si="1794"/>
        <v>0.00358524020768013-0.127966663818268i</v>
      </c>
      <c r="L3403" t="str">
        <f t="shared" si="1795"/>
        <v>0.000750086148389266-0.0226962903970586i</v>
      </c>
      <c r="M3403" t="str">
        <f t="shared" si="1796"/>
        <v>0.0043353263560694-0.150662954215327i</v>
      </c>
      <c r="N3403" t="str">
        <f t="shared" si="1797"/>
        <v>-18.3232702992222i</v>
      </c>
      <c r="O3403" t="str">
        <f t="shared" si="1798"/>
        <v>0.864678856061978+0.502325069929174i</v>
      </c>
      <c r="P3403" t="str">
        <f t="shared" si="1799"/>
        <v>0.135321143938022-0.502325069929174i</v>
      </c>
      <c r="Q3403" t="str">
        <f t="shared" si="1800"/>
        <v>-0.135321143938022+18.8255953691514i</v>
      </c>
      <c r="R3403" t="str">
        <f t="shared" si="1801"/>
        <v>-0.0267333789203422-0.00699598339062407i</v>
      </c>
      <c r="S3403" t="str">
        <f t="shared" si="1802"/>
        <v>1.98425901955691i</v>
      </c>
      <c r="T3403" t="str">
        <f t="shared" si="1803"/>
        <v>0.0138818431435161-0.0530459482459216i</v>
      </c>
      <c r="U3403" t="str">
        <f t="shared" si="1804"/>
        <v>0.0000500000000000001-0.0000967342598778906i</v>
      </c>
      <c r="V3403" t="str">
        <f t="shared" si="1805"/>
        <v>0.00002-0.00108342371063237i</v>
      </c>
      <c r="W3403" t="str">
        <f t="shared" si="1806"/>
        <v>0.0000421754617299739-0.0000904594772656751i</v>
      </c>
      <c r="X3403" t="str">
        <f t="shared" si="1807"/>
        <v>0.0000422239228904663-0.0000904016569201103i</v>
      </c>
      <c r="Y3403" t="str">
        <f t="shared" si="1808"/>
        <v>0.009+7.38399937299745i</v>
      </c>
      <c r="Z3403" t="str">
        <f t="shared" si="1809"/>
        <v>-0.000146832494821223-0.0000688002478029868i</v>
      </c>
      <c r="AA3403" t="str">
        <f t="shared" si="1810"/>
        <v>0.00199013796384708-1.62515302549136i</v>
      </c>
      <c r="AB3403" t="str">
        <f t="shared" si="1811"/>
        <v>0.0463987186288444-0.177300953599405i</v>
      </c>
      <c r="AC3403" t="str">
        <f t="shared" si="1812"/>
        <v>0.973488468133278-0.00775922551752316i</v>
      </c>
      <c r="AD3403" t="str">
        <f t="shared" si="1813"/>
        <v>0.0491108694886285-0.18173804526615i</v>
      </c>
      <c r="AE3403" t="str">
        <f t="shared" si="1814"/>
        <v>-0.0000197146940393963+0.0000233062105997233i</v>
      </c>
      <c r="AF3403" t="str">
        <f t="shared" si="1815"/>
        <v>-6.3647029346651-0.102234414378438i</v>
      </c>
      <c r="AG3403" t="str">
        <f t="shared" si="1816"/>
        <v>0.998931179083927-0.000290231190140682i</v>
      </c>
      <c r="AH3403" t="str">
        <f t="shared" si="1817"/>
        <v>0.000128040221597214-0.000146440944678956i</v>
      </c>
      <c r="AI3403">
        <f t="shared" si="1818"/>
        <v>-74.220574959806115</v>
      </c>
      <c r="AJ3403">
        <f t="shared" si="1819"/>
        <v>-48.835267361389839</v>
      </c>
      <c r="AK3403"/>
      <c r="AL3403"/>
      <c r="AM3403"/>
      <c r="AN3403"/>
    </row>
    <row r="3404" spans="1:40" x14ac:dyDescent="0.35">
      <c r="A3404"/>
      <c r="B3404">
        <f t="shared" si="1785"/>
        <v>1470000</v>
      </c>
      <c r="C3404" s="237" t="str">
        <f t="shared" si="1788"/>
        <v>-1.49240527644019E-08+0.000702998106129312i</v>
      </c>
      <c r="D3404" s="208" t="str">
        <f t="shared" si="1789"/>
        <v>-2.51366131660353+0.00538965214699139i</v>
      </c>
      <c r="E3404" t="str">
        <f t="shared" si="1790"/>
        <v>20500</v>
      </c>
      <c r="F3404" t="str">
        <f t="shared" si="1791"/>
        <v>0.327868852459016</v>
      </c>
      <c r="G3404" t="str">
        <f t="shared" si="1786"/>
        <v>0.327868852459016</v>
      </c>
      <c r="H3404" t="str">
        <f t="shared" si="1792"/>
        <v>3.85104601908203+0.107554651668504i</v>
      </c>
      <c r="I3404" t="str">
        <f t="shared" si="1793"/>
        <v>5772.67650097125i</v>
      </c>
      <c r="J3404" t="str">
        <f t="shared" si="1787"/>
        <v>-45106.0875379141+1262.87689276448i</v>
      </c>
      <c r="K3404" t="str">
        <f t="shared" si="1794"/>
        <v>0.00358036759234203-0.127879744227934i</v>
      </c>
      <c r="L3404" t="str">
        <f t="shared" si="1795"/>
        <v>0.000749067081672158-0.0226808843997928i</v>
      </c>
      <c r="M3404" t="str">
        <f t="shared" si="1796"/>
        <v>0.00432943467401419-0.150560628627727i</v>
      </c>
      <c r="N3404" t="str">
        <f t="shared" si="1797"/>
        <v>-18.3357435941842i</v>
      </c>
      <c r="O3404" t="str">
        <f t="shared" si="1798"/>
        <v>0.870877078524943+0.491500879042815i</v>
      </c>
      <c r="P3404" t="str">
        <f t="shared" si="1799"/>
        <v>0.129122921475057-0.491500879042815i</v>
      </c>
      <c r="Q3404" t="str">
        <f t="shared" si="1800"/>
        <v>-0.129122921475057+18.827244473227i</v>
      </c>
      <c r="R3404" t="str">
        <f t="shared" si="1801"/>
        <v>-0.026151638108176-0.00667894580855878i</v>
      </c>
      <c r="S3404" t="str">
        <f t="shared" si="1802"/>
        <v>1.98560977450556i</v>
      </c>
      <c r="T3404" t="str">
        <f t="shared" si="1803"/>
        <v>0.0132617800808673-0.0519269482469264i</v>
      </c>
      <c r="U3404" t="str">
        <f t="shared" si="1804"/>
        <v>0.0000499999999999999-0.0000966684542589255i</v>
      </c>
      <c r="V3404" t="str">
        <f t="shared" si="1805"/>
        <v>0.00002-0.00108268668769997i</v>
      </c>
      <c r="W3404" t="str">
        <f t="shared" si="1806"/>
        <v>0.0000421753285652911-0.0000904001837556391i</v>
      </c>
      <c r="X3404" t="str">
        <f t="shared" si="1807"/>
        <v>0.0000422237086479832-0.0000903424015473876i</v>
      </c>
      <c r="Y3404" t="str">
        <f t="shared" si="1808"/>
        <v>0.009+7.38902592124319i</v>
      </c>
      <c r="Z3404" t="str">
        <f t="shared" si="1809"/>
        <v>-0.000146636430687998-0.0000687528559107505i</v>
      </c>
      <c r="AA3404" t="str">
        <f t="shared" si="1810"/>
        <v>0.00198743110610746-1.62404745597803i</v>
      </c>
      <c r="AB3404" t="str">
        <f t="shared" si="1811"/>
        <v>0.0443262177888231-0.173560804286213i</v>
      </c>
      <c r="AC3404" t="str">
        <f t="shared" si="1812"/>
        <v>0.974060483665797-0.00742520337910126i</v>
      </c>
      <c r="AD3404" t="str">
        <f t="shared" si="1813"/>
        <v>0.0468621912523159-0.177825551790687i</v>
      </c>
      <c r="AE3404" t="str">
        <f t="shared" si="1814"/>
        <v>-0.0000190977189989727+0.0000228537947168776i</v>
      </c>
      <c r="AF3404" t="str">
        <f t="shared" si="1815"/>
        <v>-6.36470733568556-0.102164999521513i</v>
      </c>
      <c r="AG3404" t="str">
        <f t="shared" si="1816"/>
        <v>0.998954891521387-0.000276784615435048i</v>
      </c>
      <c r="AH3404" t="str">
        <f t="shared" si="1817"/>
        <v>0.000124055654209841-0.000143622360680694i</v>
      </c>
      <c r="AI3404">
        <f t="shared" si="1818"/>
        <v>-74.434901992915286</v>
      </c>
      <c r="AJ3404">
        <f t="shared" si="1819"/>
        <v>-49.180766591389848</v>
      </c>
      <c r="AK3404"/>
      <c r="AL3404"/>
      <c r="AM3404"/>
      <c r="AN3404"/>
    </row>
    <row r="3405" spans="1:40" x14ac:dyDescent="0.35">
      <c r="A3405"/>
      <c r="B3405">
        <f t="shared" si="1785"/>
        <v>1471000</v>
      </c>
      <c r="C3405" s="237" t="str">
        <f t="shared" si="1788"/>
        <v>-1.4903768631159E-08+0.000702520201230946i</v>
      </c>
      <c r="D3405" s="208" t="str">
        <f t="shared" si="1789"/>
        <v>-2.51366131644802+0.00538598820943725i</v>
      </c>
      <c r="E3405" t="str">
        <f t="shared" si="1790"/>
        <v>20500</v>
      </c>
      <c r="F3405" t="str">
        <f t="shared" si="1791"/>
        <v>0.327868852459016</v>
      </c>
      <c r="G3405" t="str">
        <f t="shared" si="1786"/>
        <v>0.327868852459016</v>
      </c>
      <c r="H3405" t="str">
        <f t="shared" si="1792"/>
        <v>3.85105041129628+0.107481666982458i</v>
      </c>
      <c r="I3405" t="str">
        <f t="shared" si="1793"/>
        <v>5776.60349178823i</v>
      </c>
      <c r="J3405" t="str">
        <f t="shared" si="1787"/>
        <v>-45167.4785992538+1263.73599269153i</v>
      </c>
      <c r="K3405" t="str">
        <f t="shared" si="1794"/>
        <v>0.00357550490120078-0.127792942545345i</v>
      </c>
      <c r="L3405" t="str">
        <f t="shared" si="1795"/>
        <v>0.000748050089547577-0.0226654992803487i</v>
      </c>
      <c r="M3405" t="str">
        <f t="shared" si="1796"/>
        <v>0.00432355499074836-0.150458441825694i</v>
      </c>
      <c r="N3405" t="str">
        <f t="shared" si="1797"/>
        <v>-18.3482168891462i</v>
      </c>
      <c r="O3405" t="str">
        <f t="shared" si="1798"/>
        <v>0.876939809000155+0.480600219923766i</v>
      </c>
      <c r="P3405" t="str">
        <f t="shared" si="1799"/>
        <v>0.123060190999845-0.480600219923766i</v>
      </c>
      <c r="Q3405" t="str">
        <f t="shared" si="1800"/>
        <v>-0.123060190999845+18.82881710907i</v>
      </c>
      <c r="R3405" t="str">
        <f t="shared" si="1801"/>
        <v>-0.025566340329051-0.00636864183135654i</v>
      </c>
      <c r="S3405" t="str">
        <f t="shared" si="1802"/>
        <v>1.9869605294542i</v>
      </c>
      <c r="T3405" t="str">
        <f t="shared" si="1803"/>
        <v>0.0126542399451364-0.0507993091164174i</v>
      </c>
      <c r="U3405" t="str">
        <f t="shared" si="1804"/>
        <v>0.0000500000000000001-0.0000966027381105513i</v>
      </c>
      <c r="V3405" t="str">
        <f t="shared" si="1805"/>
        <v>0.00002-0.00108195066683817i</v>
      </c>
      <c r="W3405" t="str">
        <f t="shared" si="1806"/>
        <v>0.0000421751953112628-0.0000903409723664793i</v>
      </c>
      <c r="X3405" t="str">
        <f t="shared" si="1807"/>
        <v>0.0000422234944817276-0.0000902832282427474i</v>
      </c>
      <c r="Y3405" t="str">
        <f t="shared" si="1808"/>
        <v>0.009+7.39405246948894i</v>
      </c>
      <c r="Z3405" t="str">
        <f t="shared" si="1809"/>
        <v>-0.000146440766247875-0.0000687055290682733i</v>
      </c>
      <c r="AA3405" t="str">
        <f t="shared" si="1810"/>
        <v>0.00198472976714943-1.62294338966569i</v>
      </c>
      <c r="AB3405" t="str">
        <f t="shared" si="1811"/>
        <v>0.0422955736213248-0.169791779511156i</v>
      </c>
      <c r="AC3405" t="str">
        <f t="shared" si="1812"/>
        <v>0.974636260658357-0.00709783019888196i</v>
      </c>
      <c r="AD3405" t="str">
        <f t="shared" si="1813"/>
        <v>0.044662591209283-0.173885149633189i</v>
      </c>
      <c r="AE3405" t="str">
        <f t="shared" si="1814"/>
        <v>-0.0000184872952819671+0.0000223953075928167i</v>
      </c>
      <c r="AF3405" t="str">
        <f t="shared" si="1815"/>
        <v>-6.3647117277443-0.102095678773021i</v>
      </c>
      <c r="AG3405" t="str">
        <f t="shared" si="1816"/>
        <v>0.998978736058238-0.00026364449936758i</v>
      </c>
      <c r="AH3405" t="str">
        <f t="shared" si="1817"/>
        <v>0.000120112547571143-0.000140764294407646i</v>
      </c>
      <c r="AI3405">
        <f t="shared" si="1818"/>
        <v>-74.654458150788699</v>
      </c>
      <c r="AJ3405">
        <f t="shared" si="1819"/>
        <v>-49.526256330971478</v>
      </c>
      <c r="AK3405"/>
      <c r="AL3405"/>
      <c r="AM3405"/>
      <c r="AN3405"/>
    </row>
    <row r="3406" spans="1:40" x14ac:dyDescent="0.35">
      <c r="A3406"/>
      <c r="B3406">
        <f t="shared" si="1785"/>
        <v>1472000</v>
      </c>
      <c r="C3406" s="237" t="str">
        <f t="shared" si="1788"/>
        <v>-1.48835258238179E-08+0.000702042945659887i</v>
      </c>
      <c r="D3406" s="208" t="str">
        <f t="shared" si="1789"/>
        <v>-2.51366131629282+0.00538232925005914i</v>
      </c>
      <c r="E3406" t="str">
        <f t="shared" si="1790"/>
        <v>20500</v>
      </c>
      <c r="F3406" t="str">
        <f t="shared" si="1791"/>
        <v>0.327868852459016</v>
      </c>
      <c r="G3406" t="str">
        <f t="shared" si="1786"/>
        <v>0.327868852459016</v>
      </c>
      <c r="H3406" t="str">
        <f t="shared" si="1792"/>
        <v>3.85105479457279+0.107408781191954i</v>
      </c>
      <c r="I3406" t="str">
        <f t="shared" si="1793"/>
        <v>5780.53048260522i</v>
      </c>
      <c r="J3406" t="str">
        <f t="shared" si="1787"/>
        <v>-45228.9114090202+1264.59509261857i</v>
      </c>
      <c r="K3406" t="str">
        <f t="shared" si="1794"/>
        <v>0.00357065210733071-0.12770625853093i</v>
      </c>
      <c r="L3406" t="str">
        <f t="shared" si="1795"/>
        <v>0.000747035166390163-0.0226501349963618i</v>
      </c>
      <c r="M3406" t="str">
        <f t="shared" si="1796"/>
        <v>0.00431768727372087-0.150356393527292i</v>
      </c>
      <c r="N3406" t="str">
        <f t="shared" si="1797"/>
        <v>-18.3606901841083i</v>
      </c>
      <c r="O3406" t="str">
        <f t="shared" si="1798"/>
        <v>0.882866104241564+0.46962478850815i</v>
      </c>
      <c r="P3406" t="str">
        <f t="shared" si="1799"/>
        <v>0.117133895758436-0.46962478850815i</v>
      </c>
      <c r="Q3406" t="str">
        <f t="shared" si="1800"/>
        <v>-0.117133895758436+18.8303149726164i</v>
      </c>
      <c r="R3406" t="str">
        <f t="shared" si="1801"/>
        <v>-0.0249775545806789-0.00606512305556052i</v>
      </c>
      <c r="S3406" t="str">
        <f t="shared" si="1802"/>
        <v>1.98831128440285i</v>
      </c>
      <c r="T3406" t="str">
        <f t="shared" si="1803"/>
        <v>0.0120593526126629-0.049663153629552i</v>
      </c>
      <c r="U3406" t="str">
        <f t="shared" si="1804"/>
        <v>0.0000499999999999998-0.0000965371112504213i</v>
      </c>
      <c r="V3406" t="str">
        <f t="shared" si="1805"/>
        <v>0.00002-0.00108121564600472i</v>
      </c>
      <c r="W3406" t="str">
        <f t="shared" si="1806"/>
        <v>0.0000421750619678904-0.000090281842930784i</v>
      </c>
      <c r="X3406" t="str">
        <f t="shared" si="1807"/>
        <v>0.0000422232803912514-0.0000902241368388864i</v>
      </c>
      <c r="Y3406" t="str">
        <f t="shared" si="1808"/>
        <v>0.009+7.39907901773468i</v>
      </c>
      <c r="Z3406" t="str">
        <f t="shared" si="1809"/>
        <v>-0.000146245500415056-0.0000686582671409212i</v>
      </c>
      <c r="AA3406" t="str">
        <f t="shared" si="1810"/>
        <v>0.0019820339319807-1.62184082349063i</v>
      </c>
      <c r="AB3406" t="str">
        <f t="shared" si="1811"/>
        <v>0.0403072202254579-0.165994289638329i</v>
      </c>
      <c r="AC3406" t="str">
        <f t="shared" si="1812"/>
        <v>0.975215731235663-0.00677715969809192i</v>
      </c>
      <c r="AD3406" t="str">
        <f t="shared" si="1813"/>
        <v>0.0425124171329724-0.169917456097951i</v>
      </c>
      <c r="AE3406" t="str">
        <f t="shared" si="1814"/>
        <v>-0.000017883487810144+0.0000219308345039762i</v>
      </c>
      <c r="AF3406" t="str">
        <f t="shared" si="1815"/>
        <v>-6.36471611086561-0.102026451941895i</v>
      </c>
      <c r="AG3406" t="str">
        <f t="shared" si="1816"/>
        <v>0.99900270880275-0.000250812263906004i</v>
      </c>
      <c r="AH3406" t="str">
        <f t="shared" si="1817"/>
        <v>0.00011621132355426-0.00013786729349561i</v>
      </c>
      <c r="AI3406">
        <f t="shared" si="1818"/>
        <v>-74.879501378761773</v>
      </c>
      <c r="AJ3406">
        <f t="shared" si="1819"/>
        <v>-49.87173632993494</v>
      </c>
      <c r="AK3406"/>
      <c r="AL3406"/>
      <c r="AM3406"/>
      <c r="AN3406"/>
    </row>
    <row r="3407" spans="1:40" x14ac:dyDescent="0.35">
      <c r="A3407"/>
      <c r="B3407">
        <f t="shared" si="1785"/>
        <v>1473000</v>
      </c>
      <c r="C3407" s="237" t="str">
        <f t="shared" si="1788"/>
        <v>-1.48633242301943E-08+0.000701566338093676i</v>
      </c>
      <c r="D3407" s="208" t="str">
        <f t="shared" si="1789"/>
        <v>-2.51366131613794+0.00537867525871819i</v>
      </c>
      <c r="E3407" t="str">
        <f t="shared" si="1790"/>
        <v>20500</v>
      </c>
      <c r="F3407" t="str">
        <f t="shared" si="1791"/>
        <v>0.327868852459016</v>
      </c>
      <c r="G3407" t="str">
        <f t="shared" si="1786"/>
        <v>0.327868852459016</v>
      </c>
      <c r="H3407" t="str">
        <f t="shared" si="1792"/>
        <v>3.85105916893581+0.107335994096302i</v>
      </c>
      <c r="I3407" t="str">
        <f t="shared" si="1793"/>
        <v>5784.45747342221i</v>
      </c>
      <c r="J3407" t="str">
        <f t="shared" si="1787"/>
        <v>-45290.3859672131+1265.45419254563i</v>
      </c>
      <c r="K3407" t="str">
        <f t="shared" si="1794"/>
        <v>0.00356580918389754-0.127619691945767i</v>
      </c>
      <c r="L3407" t="str">
        <f t="shared" si="1795"/>
        <v>0.000746022306593618-0.0226347915055822i</v>
      </c>
      <c r="M3407" t="str">
        <f t="shared" si="1796"/>
        <v>0.00431183149049116-0.150254483451349i</v>
      </c>
      <c r="N3407" t="str">
        <f t="shared" si="1797"/>
        <v>-18.3731634790703i</v>
      </c>
      <c r="O3407" t="str">
        <f t="shared" si="1798"/>
        <v>0.88865504222972+0.458576292365506i</v>
      </c>
      <c r="P3407" t="str">
        <f t="shared" si="1799"/>
        <v>0.11134495777028-0.458576292365506i</v>
      </c>
      <c r="Q3407" t="str">
        <f t="shared" si="1800"/>
        <v>-0.11134495777028+18.8317397714358i</v>
      </c>
      <c r="R3407" t="str">
        <f t="shared" si="1801"/>
        <v>-0.02438535072766-0.00576844058179192i</v>
      </c>
      <c r="S3407" t="str">
        <f t="shared" si="1802"/>
        <v>1.98966203935149i</v>
      </c>
      <c r="T3407" t="str">
        <f t="shared" si="1803"/>
        <v>0.011477247251846-0.0485186066590973i</v>
      </c>
      <c r="U3407" t="str">
        <f t="shared" si="1804"/>
        <v>0.00005-0.0000964715734966875i</v>
      </c>
      <c r="V3407" t="str">
        <f t="shared" si="1805"/>
        <v>0.00002-0.0010804816231629i</v>
      </c>
      <c r="W3407" t="str">
        <f t="shared" si="1806"/>
        <v>0.0000421749285351774-0.0000902227952815996i</v>
      </c>
      <c r="X3407" t="str">
        <f t="shared" si="1807"/>
        <v>0.0000422230663761105-0.000090165127168959i</v>
      </c>
      <c r="Y3407" t="str">
        <f t="shared" si="1808"/>
        <v>0.009+7.40410556598042i</v>
      </c>
      <c r="Z3407" t="str">
        <f t="shared" si="1809"/>
        <v>-0.000146050632107435-0.0000686110699944362i</v>
      </c>
      <c r="AA3407" t="str">
        <f t="shared" si="1810"/>
        <v>0.00197934358565981-1.62073975439744i</v>
      </c>
      <c r="AB3407" t="str">
        <f t="shared" si="1811"/>
        <v>0.038361589334109-0.162168752042881i</v>
      </c>
      <c r="AC3407" t="str">
        <f t="shared" si="1812"/>
        <v>0.975798826638763-0.00646324512160147i</v>
      </c>
      <c r="AD3407" t="str">
        <f t="shared" si="1813"/>
        <v>0.0404120089900267-0.165923092857806i</v>
      </c>
      <c r="AE3407" t="str">
        <f t="shared" si="1814"/>
        <v>-0.000017286360395485+0.0000214604614156725i</v>
      </c>
      <c r="AF3407" t="str">
        <f t="shared" si="1815"/>
        <v>-6.36472048507375-0.101957318837584i</v>
      </c>
      <c r="AG3407" t="str">
        <f t="shared" si="1816"/>
        <v>0.99902680584807-0.000238289281371845i</v>
      </c>
      <c r="AH3407" t="str">
        <f t="shared" si="1817"/>
        <v>0.000112352396751814-0.000134931910006927i</v>
      </c>
      <c r="AI3407">
        <f t="shared" si="1818"/>
        <v>-75.110309634196184</v>
      </c>
      <c r="AJ3407">
        <f t="shared" si="1819"/>
        <v>-50.217206340734151</v>
      </c>
      <c r="AK3407"/>
      <c r="AL3407"/>
      <c r="AM3407"/>
      <c r="AN3407"/>
    </row>
    <row r="3408" spans="1:40" x14ac:dyDescent="0.35">
      <c r="A3408"/>
      <c r="B3408">
        <f t="shared" si="1785"/>
        <v>1474000</v>
      </c>
      <c r="C3408" s="237" t="str">
        <f t="shared" si="1788"/>
        <v>-1.48431637384842E-08+0.000701090377213442i</v>
      </c>
      <c r="D3408" s="208" t="str">
        <f t="shared" si="1789"/>
        <v>-2.51366131598338+0.00537502622530306i</v>
      </c>
      <c r="E3408" t="str">
        <f t="shared" si="1790"/>
        <v>20500</v>
      </c>
      <c r="F3408" t="str">
        <f t="shared" si="1791"/>
        <v>0.327868852459016</v>
      </c>
      <c r="G3408" t="str">
        <f t="shared" si="1786"/>
        <v>0.327868852459016</v>
      </c>
      <c r="H3408" t="str">
        <f t="shared" si="1792"/>
        <v>3.85106353440948+0.107263305495356i</v>
      </c>
      <c r="I3408" t="str">
        <f t="shared" si="1793"/>
        <v>5788.38446423919i</v>
      </c>
      <c r="J3408" t="str">
        <f t="shared" si="1787"/>
        <v>-45351.9022738327+1266.31329247268i</v>
      </c>
      <c r="K3408" t="str">
        <f t="shared" si="1794"/>
        <v>0.00356097610415762-0.127533242551581i</v>
      </c>
      <c r="L3408" t="str">
        <f t="shared" si="1795"/>
        <v>0.000745011504570615-0.0226194687658741i</v>
      </c>
      <c r="M3408" t="str">
        <f t="shared" si="1796"/>
        <v>0.00430598760872824-0.150152711317455i</v>
      </c>
      <c r="N3408" t="str">
        <f t="shared" si="1797"/>
        <v>-18.3856367740323i</v>
      </c>
      <c r="O3408" t="str">
        <f t="shared" si="1798"/>
        <v>0.894305722315507+0.447456450432598i</v>
      </c>
      <c r="P3408" t="str">
        <f t="shared" si="1799"/>
        <v>0.105694277684493-0.447456450432598i</v>
      </c>
      <c r="Q3408" t="str">
        <f t="shared" si="1800"/>
        <v>-0.105694277684493+18.8330932244649i</v>
      </c>
      <c r="R3408" t="str">
        <f t="shared" si="1801"/>
        <v>-0.0237897995044404-0.0054786449989839i</v>
      </c>
      <c r="S3408" t="str">
        <f t="shared" si="1802"/>
        <v>1.99101279430013i</v>
      </c>
      <c r="T3408" t="str">
        <f t="shared" si="1803"/>
        <v>0.0109080522884054-0.0473657951871757i</v>
      </c>
      <c r="U3408" t="str">
        <f t="shared" si="1804"/>
        <v>0.0000500000000000002-0.0000964061246679928i</v>
      </c>
      <c r="V3408" t="str">
        <f t="shared" si="1805"/>
        <v>0.00002-0.00107974859628152i</v>
      </c>
      <c r="W3408" t="str">
        <f t="shared" si="1806"/>
        <v>0.0000421747950131263-0.0000901638292524247i</v>
      </c>
      <c r="X3408" t="str">
        <f t="shared" si="1807"/>
        <v>0.0000422228524358602-0.0000901061990665719i</v>
      </c>
      <c r="Y3408" t="str">
        <f t="shared" si="1808"/>
        <v>0.009+7.40913211422617i</v>
      </c>
      <c r="Z3408" t="str">
        <f t="shared" si="1809"/>
        <v>-0.000145856160246574-0.0000685639374949289i</v>
      </c>
      <c r="AA3408" t="str">
        <f t="shared" si="1810"/>
        <v>0.00197665871329598-1.61964017933903i</v>
      </c>
      <c r="AB3408" t="str">
        <f t="shared" si="1811"/>
        <v>0.03645911019783-0.158315591150282i</v>
      </c>
      <c r="AC3408" t="str">
        <f t="shared" si="1812"/>
        <v>0.976385477221697-0.00615613922218765i</v>
      </c>
      <c r="AD3408" t="str">
        <f t="shared" si="1813"/>
        <v>0.0383616988845169-0.16190268585412i</v>
      </c>
      <c r="AE3408" t="str">
        <f t="shared" si="1814"/>
        <v>-0.0000166959757329939+0.0000209842749677718i</v>
      </c>
      <c r="AF3408" t="str">
        <f t="shared" si="1815"/>
        <v>-6.36472485039286-0.101888279270053i</v>
      </c>
      <c r="AG3408" t="str">
        <f t="shared" si="1816"/>
        <v>0.99905102327286-0.000226076874281082i</v>
      </c>
      <c r="AH3408" t="str">
        <f t="shared" si="1817"/>
        <v>0.000108536174431632-0.000131958700333183i</v>
      </c>
      <c r="AI3408">
        <f t="shared" si="1818"/>
        <v>-75.347183010622459</v>
      </c>
      <c r="AJ3408">
        <f t="shared" si="1819"/>
        <v>-50.562666118533294</v>
      </c>
      <c r="AK3408"/>
      <c r="AL3408"/>
      <c r="AM3408"/>
      <c r="AN3408"/>
    </row>
    <row r="3409" spans="1:40" x14ac:dyDescent="0.35">
      <c r="A3409"/>
      <c r="B3409">
        <f t="shared" si="1785"/>
        <v>1475000</v>
      </c>
      <c r="C3409" s="237" t="str">
        <f t="shared" si="1788"/>
        <v>-1.48230442372626E-08+0.000700615061703892i</v>
      </c>
      <c r="D3409" s="208" t="str">
        <f t="shared" si="1789"/>
        <v>-2.51366131582913+0.00537138213972984i</v>
      </c>
      <c r="E3409" t="str">
        <f t="shared" si="1790"/>
        <v>20500</v>
      </c>
      <c r="F3409" t="str">
        <f t="shared" si="1791"/>
        <v>0.327868852459016</v>
      </c>
      <c r="G3409" t="str">
        <f t="shared" si="1786"/>
        <v>0.327868852459016</v>
      </c>
      <c r="H3409" t="str">
        <f t="shared" si="1792"/>
        <v>3.85106789101785+0.107190715189508i</v>
      </c>
      <c r="I3409" t="str">
        <f t="shared" si="1793"/>
        <v>5792.31145505618i</v>
      </c>
      <c r="J3409" t="str">
        <f t="shared" si="1787"/>
        <v>-45413.4603288789+1267.17239239973i</v>
      </c>
      <c r="K3409" t="str">
        <f t="shared" si="1794"/>
        <v>0.00355615284145796-0.127446910110741i</v>
      </c>
      <c r="L3409" t="str">
        <f t="shared" si="1795"/>
        <v>0.000744002754752701-0.022604166735215i</v>
      </c>
      <c r="M3409" t="str">
        <f t="shared" si="1796"/>
        <v>0.00430015559621066-0.150051076845956i</v>
      </c>
      <c r="N3409" t="str">
        <f t="shared" si="1797"/>
        <v>-18.3981100689944i</v>
      </c>
      <c r="O3409" t="str">
        <f t="shared" si="1798"/>
        <v>0.899817265360111+0.436266992746244i</v>
      </c>
      <c r="P3409" t="str">
        <f t="shared" si="1799"/>
        <v>0.100182734639889-0.436266992746244i</v>
      </c>
      <c r="Q3409" t="str">
        <f t="shared" si="1800"/>
        <v>-0.100182734639889+18.8343770617406i</v>
      </c>
      <c r="R3409" t="str">
        <f t="shared" si="1801"/>
        <v>-0.0231909725180401-0.00519578636836686i</v>
      </c>
      <c r="S3409" t="str">
        <f t="shared" si="1802"/>
        <v>1.99236354924878i</v>
      </c>
      <c r="T3409" t="str">
        <f t="shared" si="1803"/>
        <v>0.0103518953700178-0.0462048483165733i</v>
      </c>
      <c r="U3409" t="str">
        <f t="shared" si="1804"/>
        <v>0.0000499999999999999-0.0000963407645834715i</v>
      </c>
      <c r="V3409" t="str">
        <f t="shared" si="1805"/>
        <v>0.00002-0.00107901656333488i</v>
      </c>
      <c r="W3409" t="str">
        <f t="shared" si="1806"/>
        <v>0.0000421746614017387-0.0000901049446772078i</v>
      </c>
      <c r="X3409" t="str">
        <f t="shared" si="1807"/>
        <v>0.0000422226385700573-0.0000900473523657784i</v>
      </c>
      <c r="Y3409" t="str">
        <f t="shared" si="1808"/>
        <v>0.009+7.41415866247191i</v>
      </c>
      <c r="Z3409" t="str">
        <f t="shared" si="1809"/>
        <v>-0.000145662083757682-0.0000685168695088793i</v>
      </c>
      <c r="AA3409" t="str">
        <f t="shared" si="1810"/>
        <v>0.00197397930004891-1.61854209527655i</v>
      </c>
      <c r="AB3409" t="str">
        <f t="shared" si="1811"/>
        <v>0.0346002094666397-0.154435238474112i</v>
      </c>
      <c r="AC3409" t="str">
        <f t="shared" si="1812"/>
        <v>0.976975612448366-0.00585589424454151i</v>
      </c>
      <c r="AD3409" t="str">
        <f t="shared" si="1813"/>
        <v>0.036361811003631-0.1578568651963i</v>
      </c>
      <c r="AE3409" t="str">
        <f t="shared" si="1814"/>
        <v>-0.0000161123953937275+0.0000205023624603063i</v>
      </c>
      <c r="AF3409" t="str">
        <f t="shared" si="1815"/>
        <v>-6.36472920684698-0.101819333049778i</v>
      </c>
      <c r="AG3409" t="str">
        <f t="shared" si="1816"/>
        <v>0.999075357141931-0.000214176315193968i</v>
      </c>
      <c r="AH3409" t="str">
        <f t="shared" si="1817"/>
        <v>0.000104763056494056-0.00012894822509764i</v>
      </c>
      <c r="AI3409">
        <f t="shared" si="1818"/>
        <v>-75.590446151417709</v>
      </c>
      <c r="AJ3409">
        <f t="shared" si="1819"/>
        <v>-50.908115421227919</v>
      </c>
      <c r="AK3409"/>
      <c r="AL3409"/>
      <c r="AM3409"/>
      <c r="AN3409"/>
    </row>
    <row r="3410" spans="1:40" x14ac:dyDescent="0.35">
      <c r="A3410"/>
      <c r="B3410">
        <f t="shared" si="1785"/>
        <v>1476000</v>
      </c>
      <c r="C3410" s="237" t="str">
        <f t="shared" si="1788"/>
        <v>-1.48029656154818E-08+0.000700140390253298i</v>
      </c>
      <c r="D3410" s="208" t="str">
        <f t="shared" si="1789"/>
        <v>-2.5136613156752+0.00536774299194195i</v>
      </c>
      <c r="E3410" t="str">
        <f t="shared" si="1790"/>
        <v>20500</v>
      </c>
      <c r="F3410" t="str">
        <f t="shared" si="1791"/>
        <v>0.327868852459016</v>
      </c>
      <c r="G3410" t="str">
        <f t="shared" si="1786"/>
        <v>0.327868852459016</v>
      </c>
      <c r="H3410" t="str">
        <f t="shared" si="1792"/>
        <v>3.85107223878492+0.107118222979691i</v>
      </c>
      <c r="I3410" t="str">
        <f t="shared" si="1793"/>
        <v>5796.23844587317i</v>
      </c>
      <c r="J3410" t="str">
        <f t="shared" si="1787"/>
        <v>-45475.0601323517+1268.03149232678i</v>
      </c>
      <c r="K3410" t="str">
        <f t="shared" si="1794"/>
        <v>0.00355133936923564-0.127360694386256i</v>
      </c>
      <c r="L3410" t="str">
        <f t="shared" si="1795"/>
        <v>0.000742996051590262-0.0225888853716961i</v>
      </c>
      <c r="M3410" t="str">
        <f t="shared" si="1796"/>
        <v>0.0042943354208259-0.149949579757952i</v>
      </c>
      <c r="N3410" t="str">
        <f t="shared" si="1797"/>
        <v>-18.4105833639564i</v>
      </c>
      <c r="O3410" t="str">
        <f t="shared" si="1798"/>
        <v>0.905188813871682+0.425009660174422i</v>
      </c>
      <c r="P3410" t="str">
        <f t="shared" si="1799"/>
        <v>0.094811186128318-0.425009660174422i</v>
      </c>
      <c r="Q3410" t="str">
        <f t="shared" si="1800"/>
        <v>-0.094811186128318+18.8355930241308i</v>
      </c>
      <c r="R3410" t="str">
        <f t="shared" si="1801"/>
        <v>-0.0225889422505023-0.00491991420718436i</v>
      </c>
      <c r="S3410" t="str">
        <f t="shared" si="1802"/>
        <v>1.99371430419742i</v>
      </c>
      <c r="T3410" t="str">
        <f t="shared" si="1803"/>
        <v>0.00980890333028757-0.0450358972815159i</v>
      </c>
      <c r="U3410" t="str">
        <f t="shared" si="1804"/>
        <v>0.0000500000000000001-0.0000962754930627514i</v>
      </c>
      <c r="V3410" t="str">
        <f t="shared" si="1805"/>
        <v>0.00002-0.00107828552230281i</v>
      </c>
      <c r="W3410" t="str">
        <f t="shared" si="1806"/>
        <v>0.0000421745277010184-0.00009004614139035i</v>
      </c>
      <c r="X3410" t="str">
        <f t="shared" si="1807"/>
        <v>0.0000422224247782623-0.0000899885869010889i</v>
      </c>
      <c r="Y3410" t="str">
        <f t="shared" si="1808"/>
        <v>0.009+7.41918521071766i</v>
      </c>
      <c r="Z3410" t="str">
        <f t="shared" si="1809"/>
        <v>-0.000145468401569621-0.0000684698659031396i</v>
      </c>
      <c r="AA3410" t="str">
        <f t="shared" si="1810"/>
        <v>0.00197130533112853-1.61744549917939i</v>
      </c>
      <c r="AB3410" t="str">
        <f t="shared" si="1811"/>
        <v>0.0327853110695985-0.150528132652083i</v>
      </c>
      <c r="AC3410" t="str">
        <f t="shared" si="1812"/>
        <v>0.97756916088968-0.00556256190899865i</v>
      </c>
      <c r="AD3410" t="str">
        <f t="shared" si="1813"/>
        <v>0.0344126615646669-0.153786265060628i</v>
      </c>
      <c r="AE3410" t="str">
        <f t="shared" si="1814"/>
        <v>-0.0000155356798180143+0.0000200148118390288i</v>
      </c>
      <c r="AF3410" t="str">
        <f t="shared" si="1815"/>
        <v>-6.36473355446012-0.101750479987749i</v>
      </c>
      <c r="AG3410" t="str">
        <f t="shared" si="1816"/>
        <v>0.999099803506891-0.000202588826573135i</v>
      </c>
      <c r="AH3410" t="str">
        <f t="shared" si="1817"/>
        <v>0.000101033435430604-0.000125901049057365i</v>
      </c>
      <c r="AI3410">
        <f t="shared" si="1818"/>
        <v>-75.840451001720353</v>
      </c>
      <c r="AJ3410">
        <f t="shared" si="1819"/>
        <v>-51.253554009474293</v>
      </c>
      <c r="AK3410"/>
      <c r="AL3410"/>
      <c r="AM3410"/>
      <c r="AN3410"/>
    </row>
    <row r="3411" spans="1:40" x14ac:dyDescent="0.35">
      <c r="A3411"/>
      <c r="B3411">
        <f t="shared" si="1785"/>
        <v>1477000</v>
      </c>
      <c r="C3411" s="237" t="str">
        <f t="shared" si="1788"/>
        <v>-1.478292776247E-08+0.000699666361553482i</v>
      </c>
      <c r="D3411" s="208" t="str">
        <f t="shared" si="1789"/>
        <v>-2.51366131552157+0.00536410877191003i</v>
      </c>
      <c r="E3411" t="str">
        <f t="shared" si="1790"/>
        <v>20500</v>
      </c>
      <c r="F3411" t="str">
        <f t="shared" si="1791"/>
        <v>0.327868852459016</v>
      </c>
      <c r="G3411" t="str">
        <f t="shared" si="1786"/>
        <v>0.327868852459016</v>
      </c>
      <c r="H3411" t="str">
        <f t="shared" si="1792"/>
        <v>3.85107657773455+0.10704582866737i</v>
      </c>
      <c r="I3411" t="str">
        <f t="shared" si="1793"/>
        <v>5800.16543669015i</v>
      </c>
      <c r="J3411" t="str">
        <f t="shared" si="1787"/>
        <v>-45536.7016842511+1268.89059225383i</v>
      </c>
      <c r="K3411" t="str">
        <f t="shared" si="1794"/>
        <v>0.00354653566101749-0.127274595141774i</v>
      </c>
      <c r="L3411" t="str">
        <f t="shared" si="1795"/>
        <v>0.000741991389552404-0.022573624633521i</v>
      </c>
      <c r="M3411" t="str">
        <f t="shared" si="1796"/>
        <v>0.00428852705056989-0.149848219775295i</v>
      </c>
      <c r="N3411" t="str">
        <f t="shared" si="1797"/>
        <v>-18.4230566589184i</v>
      </c>
      <c r="O3411" t="str">
        <f t="shared" si="1798"/>
        <v>0.910419532138999+0.413686204144888i</v>
      </c>
      <c r="P3411" t="str">
        <f t="shared" si="1799"/>
        <v>0.089580467861001-0.413686204144888i</v>
      </c>
      <c r="Q3411" t="str">
        <f t="shared" si="1800"/>
        <v>-0.089580467861001+18.8367428630633i</v>
      </c>
      <c r="R3411" t="str">
        <f t="shared" si="1801"/>
        <v>-0.0219837820610116-0.00465107747212586i</v>
      </c>
      <c r="S3411" t="str">
        <f t="shared" si="1802"/>
        <v>1.99506505914607i</v>
      </c>
      <c r="T3411" t="str">
        <f t="shared" si="1803"/>
        <v>0.00927920215201973-0.0438590754578064i</v>
      </c>
      <c r="U3411" t="str">
        <f t="shared" si="1804"/>
        <v>0.0000499999999999998-0.0000962103099259447i</v>
      </c>
      <c r="V3411" t="str">
        <f t="shared" si="1805"/>
        <v>0.00002-0.00107755547117058i</v>
      </c>
      <c r="W3411" t="str">
        <f t="shared" si="1806"/>
        <v>0.0000421743939109672-0.0000899874192266993i</v>
      </c>
      <c r="X3411" t="str">
        <f t="shared" si="1807"/>
        <v>0.0000422222110600347-0.0000899299025074563i</v>
      </c>
      <c r="Y3411" t="str">
        <f t="shared" si="1808"/>
        <v>0.009+7.4242117589634i</v>
      </c>
      <c r="Z3411" t="str">
        <f t="shared" si="1809"/>
        <v>-0.000145275112614869-0.0000684229265449262i</v>
      </c>
      <c r="AA3411" t="str">
        <f t="shared" si="1810"/>
        <v>0.00196863679179487-1.61635038802517i</v>
      </c>
      <c r="AB3411" t="str">
        <f t="shared" si="1811"/>
        <v>0.0310148360920523-0.146594719479922i</v>
      </c>
      <c r="AC3411" t="str">
        <f t="shared" si="1812"/>
        <v>0.978166050221025-0.00527619339497695i</v>
      </c>
      <c r="AD3411" t="str">
        <f t="shared" si="1813"/>
        <v>0.0325145587632134-0.149691523588096i</v>
      </c>
      <c r="AE3411" t="str">
        <f t="shared" si="1814"/>
        <v>-0.000014965888308815+0.0000195217116808559i</v>
      </c>
      <c r="AF3411" t="str">
        <f t="shared" si="1815"/>
        <v>-6.36473789325612-0.10168171989546i</v>
      </c>
      <c r="AG3411" t="str">
        <f t="shared" si="1816"/>
        <v>0.999124358406778-0.000191315580649196i</v>
      </c>
      <c r="AH3411" t="str">
        <f t="shared" si="1817"/>
        <v>0.000097347696283671-0.00012281774100473i</v>
      </c>
      <c r="AI3411">
        <f t="shared" si="1818"/>
        <v>-76.097579957129824</v>
      </c>
      <c r="AJ3411">
        <f t="shared" si="1819"/>
        <v>-51.598981646738771</v>
      </c>
      <c r="AK3411"/>
      <c r="AL3411"/>
      <c r="AM3411"/>
      <c r="AN3411"/>
    </row>
    <row r="3412" spans="1:40" x14ac:dyDescent="0.35">
      <c r="A3412"/>
      <c r="B3412">
        <f t="shared" si="1785"/>
        <v>1478000</v>
      </c>
      <c r="C3412" s="237" t="str">
        <f t="shared" si="1788"/>
        <v>-1.47629305679295E-08+0.000699192974299808i</v>
      </c>
      <c r="D3412" s="208" t="str">
        <f t="shared" si="1789"/>
        <v>-2.51366131536826+0.00536047946963186i</v>
      </c>
      <c r="E3412" t="str">
        <f t="shared" si="1790"/>
        <v>20500</v>
      </c>
      <c r="F3412" t="str">
        <f t="shared" si="1791"/>
        <v>0.327868852459016</v>
      </c>
      <c r="G3412" t="str">
        <f t="shared" si="1786"/>
        <v>0.327868852459016</v>
      </c>
      <c r="H3412" t="str">
        <f t="shared" si="1792"/>
        <v>3.85108090789061+0.106973532054551i</v>
      </c>
      <c r="I3412" t="str">
        <f t="shared" si="1793"/>
        <v>5804.09242750714i</v>
      </c>
      <c r="J3412" t="str">
        <f t="shared" si="1787"/>
        <v>-45598.3849845771+1269.74969218088i</v>
      </c>
      <c r="K3412" t="str">
        <f t="shared" si="1794"/>
        <v>0.00354174169041978-0.127188612141583i</v>
      </c>
      <c r="L3412" t="str">
        <f t="shared" si="1795"/>
        <v>0.00074098876312691-0.0225583844790063i</v>
      </c>
      <c r="M3412" t="str">
        <f t="shared" si="1796"/>
        <v>0.00428273045354669-0.149746996620589i</v>
      </c>
      <c r="N3412" t="str">
        <f t="shared" si="1797"/>
        <v>-18.4355299538804i</v>
      </c>
      <c r="O3412" t="str">
        <f t="shared" si="1798"/>
        <v>0.915508606361315+0.402298386373053i</v>
      </c>
      <c r="P3412" t="str">
        <f t="shared" si="1799"/>
        <v>0.084491393638685-0.402298386373053i</v>
      </c>
      <c r="Q3412" t="str">
        <f t="shared" si="1800"/>
        <v>-0.084491393638685+18.8378283402535i</v>
      </c>
      <c r="R3412" t="str">
        <f t="shared" si="1801"/>
        <v>-0.0213755661877618-0.00438932454252062i</v>
      </c>
      <c r="S3412" t="str">
        <f t="shared" si="1802"/>
        <v>1.99641581409471i</v>
      </c>
      <c r="T3412" t="str">
        <f t="shared" si="1803"/>
        <v>0.00876291692988219-0.0426745183724758i</v>
      </c>
      <c r="U3412" t="str">
        <f t="shared" si="1804"/>
        <v>0.00005-0.0000961452149936541i</v>
      </c>
      <c r="V3412" t="str">
        <f t="shared" si="1805"/>
        <v>0.00002-0.00107682640792893i</v>
      </c>
      <c r="W3412" t="str">
        <f t="shared" si="1806"/>
        <v>0.0000421742600315883-0.0000899287780215502i</v>
      </c>
      <c r="X3412" t="str">
        <f t="shared" si="1807"/>
        <v>0.0000422219974149372-0.0000898712990202814i</v>
      </c>
      <c r="Y3412" t="str">
        <f t="shared" si="1808"/>
        <v>0.009+7.42923830720914i</v>
      </c>
      <c r="Z3412" t="str">
        <f t="shared" si="1809"/>
        <v>-0.000145082215829513-0.0000683760513018236i</v>
      </c>
      <c r="AA3412" t="str">
        <f t="shared" si="1810"/>
        <v>0.00196597366735775-1.61525675879965i</v>
      </c>
      <c r="AB3412" t="str">
        <f t="shared" si="1811"/>
        <v>0.0292892026508345-0.142635451943627i</v>
      </c>
      <c r="AC3412" t="str">
        <f t="shared" si="1812"/>
        <v>0.978766207219974-0.00499683932416863i</v>
      </c>
      <c r="AD3412" t="str">
        <f t="shared" si="1813"/>
        <v>0.0306678027228225-0.145573282781895i</v>
      </c>
      <c r="AE3412" t="str">
        <f t="shared" si="1814"/>
        <v>-0.0000144030790253192+0.0000190231511792837i</v>
      </c>
      <c r="AF3412" t="str">
        <f t="shared" si="1815"/>
        <v>-6.36474222325887-0.101613052584919i</v>
      </c>
      <c r="AG3412" t="str">
        <f t="shared" si="1816"/>
        <v>0.999149017868706-0.00018035769929562i</v>
      </c>
      <c r="AH3412" t="str">
        <f t="shared" si="1817"/>
        <v>0.0000937062166078824-0.00011969887366883i</v>
      </c>
      <c r="AI3412">
        <f t="shared" si="1818"/>
        <v>-76.362249479839235</v>
      </c>
      <c r="AJ3412">
        <f t="shared" si="1819"/>
        <v>-51.944398099319571</v>
      </c>
      <c r="AK3412"/>
      <c r="AL3412"/>
      <c r="AM3412"/>
      <c r="AN3412"/>
    </row>
    <row r="3413" spans="1:40" x14ac:dyDescent="0.35">
      <c r="A3413"/>
      <c r="B3413">
        <f t="shared" si="1785"/>
        <v>1479000</v>
      </c>
      <c r="C3413" s="237" t="str">
        <f t="shared" si="1788"/>
        <v>-1.47429739219354E-08+0.000698720227191169i</v>
      </c>
      <c r="D3413" s="208" t="str">
        <f t="shared" si="1789"/>
        <v>-2.51366131521526+0.0053568550751323i</v>
      </c>
      <c r="E3413" t="str">
        <f t="shared" si="1790"/>
        <v>20500</v>
      </c>
      <c r="F3413" t="str">
        <f t="shared" si="1791"/>
        <v>0.327868852459016</v>
      </c>
      <c r="G3413" t="str">
        <f t="shared" si="1786"/>
        <v>0.327868852459016</v>
      </c>
      <c r="H3413" t="str">
        <f t="shared" si="1792"/>
        <v>3.85108522927681+0.106901332943769i</v>
      </c>
      <c r="I3413" t="str">
        <f t="shared" si="1793"/>
        <v>5808.01941832413i</v>
      </c>
      <c r="J3413" t="str">
        <f t="shared" si="1787"/>
        <v>-45660.1100333298+1270.60879210794i</v>
      </c>
      <c r="K3413" t="str">
        <f t="shared" si="1794"/>
        <v>0.00353695743114777-0.127102745150603i</v>
      </c>
      <c r="L3413" t="str">
        <f t="shared" si="1795"/>
        <v>0.000739988166820153-0.0225431648665803i</v>
      </c>
      <c r="M3413" t="str">
        <f t="shared" si="1796"/>
        <v>0.00427694559796792-0.149645910017183i</v>
      </c>
      <c r="N3413" t="str">
        <f t="shared" si="1797"/>
        <v>-18.4480032488425i</v>
      </c>
      <c r="O3413" t="str">
        <f t="shared" si="1798"/>
        <v>0.920455244775057+0.390847978587698i</v>
      </c>
      <c r="P3413" t="str">
        <f t="shared" si="1799"/>
        <v>0.079544755224943-0.390847978587698i</v>
      </c>
      <c r="Q3413" t="str">
        <f t="shared" si="1800"/>
        <v>-0.079544755224943+18.8388512274302i</v>
      </c>
      <c r="R3413" t="str">
        <f t="shared" si="1801"/>
        <v>-0.0207643697494866-0.00413470320326136i</v>
      </c>
      <c r="S3413" t="str">
        <f t="shared" si="1802"/>
        <v>1.99776656904336i</v>
      </c>
      <c r="T3413" t="str">
        <f t="shared" si="1803"/>
        <v>0.00826017183239204-0.0414823637127796i</v>
      </c>
      <c r="U3413" t="str">
        <f t="shared" si="1804"/>
        <v>0.0000500000000000002-0.0000960802080869651i</v>
      </c>
      <c r="V3413" t="str">
        <f t="shared" si="1805"/>
        <v>0.00002-0.001076098330574i</v>
      </c>
      <c r="W3413" t="str">
        <f t="shared" si="1806"/>
        <v>0.0000421741260628836-0.0000898702176106438i</v>
      </c>
      <c r="X3413" t="str">
        <f t="shared" si="1807"/>
        <v>0.0000422217838425329-0.0000898127762754125i</v>
      </c>
      <c r="Y3413" t="str">
        <f t="shared" si="1808"/>
        <v>0.009+7.43426485545489i</v>
      </c>
      <c r="Z3413" t="str">
        <f t="shared" si="1809"/>
        <v>-0.000144889710153242-0.00006832924004178i</v>
      </c>
      <c r="AA3413" t="str">
        <f t="shared" si="1810"/>
        <v>0.00196331594317669-1.61416460849677i</v>
      </c>
      <c r="AB3413" t="str">
        <f t="shared" si="1811"/>
        <v>0.0276088257672093-0.138650790249539i</v>
      </c>
      <c r="AC3413" t="str">
        <f t="shared" si="1812"/>
        <v>0.979369557764336-0.00472454974345243i</v>
      </c>
      <c r="AD3413" t="str">
        <f t="shared" si="1813"/>
        <v>0.0288726854459304-0.141432188404056i</v>
      </c>
      <c r="AE3413" t="str">
        <f t="shared" si="1814"/>
        <v>-0.0000138473089767016+0.0000185192201297166i</v>
      </c>
      <c r="AF3413" t="str">
        <f t="shared" si="1815"/>
        <v>-6.36474654449207-0.101544477868637i</v>
      </c>
      <c r="AG3413" t="str">
        <f t="shared" si="1816"/>
        <v>0.99917377790851-0.000169716253911419i</v>
      </c>
      <c r="AH3413" t="str">
        <f t="shared" si="1817"/>
        <v>0.000090109366432599-0.000116545023616429i</v>
      </c>
      <c r="AI3413">
        <f t="shared" si="1818"/>
        <v>-76.63491426806624</v>
      </c>
      <c r="AJ3413">
        <f t="shared" si="1819"/>
        <v>-52.289803136385444</v>
      </c>
      <c r="AK3413"/>
      <c r="AL3413"/>
      <c r="AM3413"/>
      <c r="AN3413"/>
    </row>
    <row r="3414" spans="1:40" x14ac:dyDescent="0.35">
      <c r="A3414"/>
      <c r="B3414">
        <f t="shared" si="1785"/>
        <v>1480000</v>
      </c>
      <c r="C3414" s="237" t="str">
        <f t="shared" si="1788"/>
        <v>-1.47230577149341E-08+0.000698248118929973i</v>
      </c>
      <c r="D3414" s="208" t="str">
        <f t="shared" si="1789"/>
        <v>-2.51366131506257+0.00535323557846313i</v>
      </c>
      <c r="E3414" t="str">
        <f t="shared" si="1790"/>
        <v>20500</v>
      </c>
      <c r="F3414" t="str">
        <f t="shared" si="1791"/>
        <v>0.327868852459016</v>
      </c>
      <c r="G3414" t="str">
        <f t="shared" si="1786"/>
        <v>0.327868852459016</v>
      </c>
      <c r="H3414" t="str">
        <f t="shared" si="1792"/>
        <v>3.85108954191681+0.106829231138092i</v>
      </c>
      <c r="I3414" t="str">
        <f t="shared" si="1793"/>
        <v>5811.94640914112i</v>
      </c>
      <c r="J3414" t="str">
        <f t="shared" si="1787"/>
        <v>-45721.8768305091+1271.46789203498i</v>
      </c>
      <c r="K3414" t="str">
        <f t="shared" si="1794"/>
        <v>0.00353218285699536-0.127016993934389i</v>
      </c>
      <c r="L3414" t="str">
        <f t="shared" si="1795"/>
        <v>0.000738989595157004-0.0225279657547833i</v>
      </c>
      <c r="M3414" t="str">
        <f t="shared" si="1796"/>
        <v>0.00427117245215236-0.149544959689172i</v>
      </c>
      <c r="N3414" t="str">
        <f t="shared" si="1797"/>
        <v>-18.4604765438045i</v>
      </c>
      <c r="O3414" t="str">
        <f t="shared" si="1798"/>
        <v>0.925258677776849+0.3793367622557i</v>
      </c>
      <c r="P3414" t="str">
        <f t="shared" si="1799"/>
        <v>0.074741322223151-0.3793367622557i</v>
      </c>
      <c r="Q3414" t="str">
        <f t="shared" si="1800"/>
        <v>-0.074741322223151+18.8398133060602i</v>
      </c>
      <c r="R3414" t="str">
        <f t="shared" si="1801"/>
        <v>-0.020150268746703-0.00388726062748791i</v>
      </c>
      <c r="S3414" t="str">
        <f t="shared" si="1802"/>
        <v>1.999117323992i</v>
      </c>
      <c r="T3414" t="str">
        <f t="shared" si="1803"/>
        <v>0.00777109006328309-0.0402827513346285i</v>
      </c>
      <c r="U3414" t="str">
        <f t="shared" si="1804"/>
        <v>0.0000499999999999999-0.0000960152890274464i</v>
      </c>
      <c r="V3414" t="str">
        <f t="shared" si="1805"/>
        <v>0.00002-0.0010753712371074i</v>
      </c>
      <c r="W3414" t="str">
        <f t="shared" si="1806"/>
        <v>0.0000421739920048561-0.0000898117378301642i</v>
      </c>
      <c r="X3414" t="str">
        <f t="shared" si="1807"/>
        <v>0.000042221570342387-0.0000897543341091379i</v>
      </c>
      <c r="Y3414" t="str">
        <f t="shared" si="1808"/>
        <v>0.009+7.43929140370063i</v>
      </c>
      <c r="Z3414" t="str">
        <f t="shared" si="1809"/>
        <v>-0.000144697594529321-0.0000682824926331079i</v>
      </c>
      <c r="AA3414" t="str">
        <f t="shared" si="1810"/>
        <v>0.00196066360466064-1.6130739341186i</v>
      </c>
      <c r="AB3414" t="str">
        <f t="shared" si="1811"/>
        <v>0.0259741172377455-0.134641201852517i</v>
      </c>
      <c r="AC3414" t="str">
        <f t="shared" si="1812"/>
        <v>0.979976026830478-0.00445937410755763i</v>
      </c>
      <c r="AD3414" t="str">
        <f t="shared" si="1813"/>
        <v>0.0271294907662178-0.137268889871643i</v>
      </c>
      <c r="AE3414" t="str">
        <f t="shared" si="1814"/>
        <v>-0.0000132986340160925+0.0000180100089147527i</v>
      </c>
      <c r="AF3414" t="str">
        <f t="shared" si="1815"/>
        <v>-6.36475085697938-0.101475995559629i</v>
      </c>
      <c r="AG3414" t="str">
        <f t="shared" si="1816"/>
        <v>0.999198634531388-0.000159392265312701i</v>
      </c>
      <c r="AH3414" t="str">
        <f t="shared" si="1817"/>
        <v>0.0000865575082259261-0.000113356771152731i</v>
      </c>
      <c r="AI3414">
        <f t="shared" si="1818"/>
        <v>-76.916072083560323</v>
      </c>
      <c r="AJ3414">
        <f t="shared" si="1819"/>
        <v>-52.635196529994985</v>
      </c>
      <c r="AK3414"/>
      <c r="AL3414"/>
      <c r="AM3414"/>
      <c r="AN3414"/>
    </row>
    <row r="3415" spans="1:40" x14ac:dyDescent="0.35">
      <c r="A3415"/>
      <c r="B3415">
        <f t="shared" si="1785"/>
        <v>1481000</v>
      </c>
      <c r="C3415" s="237" t="str">
        <f t="shared" si="1788"/>
        <v>-1.47031818377418E-08+0.000697776648222134i</v>
      </c>
      <c r="D3415" s="208" t="str">
        <f t="shared" si="1789"/>
        <v>-2.51366131491019+0.00534962096970303i</v>
      </c>
      <c r="E3415" t="str">
        <f t="shared" si="1790"/>
        <v>20500</v>
      </c>
      <c r="F3415" t="str">
        <f t="shared" si="1791"/>
        <v>0.327868852459016</v>
      </c>
      <c r="G3415" t="str">
        <f t="shared" si="1786"/>
        <v>0.327868852459016</v>
      </c>
      <c r="H3415" t="str">
        <f t="shared" si="1792"/>
        <v>3.85109384583421+0.106757226441116i</v>
      </c>
      <c r="I3415" t="str">
        <f t="shared" si="1793"/>
        <v>5815.8733999581i</v>
      </c>
      <c r="J3415" t="str">
        <f t="shared" si="1787"/>
        <v>-45783.6853761149+1272.32699196203i</v>
      </c>
      <c r="K3415" t="str">
        <f t="shared" si="1794"/>
        <v>0.00352741794184488-0.126931358259126i</v>
      </c>
      <c r="L3415" t="str">
        <f t="shared" si="1795"/>
        <v>0.000737993042680794-0.022512787102267i</v>
      </c>
      <c r="M3415" t="str">
        <f t="shared" si="1796"/>
        <v>0.00426541098452567-0.149444145361393i</v>
      </c>
      <c r="N3415" t="str">
        <f t="shared" si="1797"/>
        <v>-18.4729498387665i</v>
      </c>
      <c r="O3415" t="str">
        <f t="shared" si="1798"/>
        <v>0.929918158043484+0.367766528304323i</v>
      </c>
      <c r="P3415" t="str">
        <f t="shared" si="1799"/>
        <v>0.070081841956516-0.367766528304323i</v>
      </c>
      <c r="Q3415" t="str">
        <f t="shared" si="1800"/>
        <v>-0.070081841956516+18.8407163670708i</v>
      </c>
      <c r="R3415" t="str">
        <f t="shared" si="1801"/>
        <v>-0.0195333400625803-0.00364704335900208i</v>
      </c>
      <c r="S3415" t="str">
        <f t="shared" si="1802"/>
        <v>2.00046807894064i</v>
      </c>
      <c r="T3415" t="str">
        <f t="shared" si="1803"/>
        <v>0.00729579382219611-0.0390758232702842i</v>
      </c>
      <c r="U3415" t="str">
        <f t="shared" si="1804"/>
        <v>0.0000500000000000001-0.0000959504576371514i</v>
      </c>
      <c r="V3415" t="str">
        <f t="shared" si="1805"/>
        <v>0.00002-0.00107464512553609i</v>
      </c>
      <c r="W3415" t="str">
        <f t="shared" si="1806"/>
        <v>0.0000421738578575088-0.0000897533385167393i</v>
      </c>
      <c r="X3415" t="str">
        <f t="shared" si="1807"/>
        <v>0.0000422213569140663-0.0000896959723581908i</v>
      </c>
      <c r="Y3415" t="str">
        <f t="shared" si="1808"/>
        <v>0.009+7.44431795194637i</v>
      </c>
      <c r="Z3415" t="str">
        <f t="shared" si="1809"/>
        <v>-0.000144505867904584-0.0000682358089444826i</v>
      </c>
      <c r="AA3415" t="str">
        <f t="shared" si="1810"/>
        <v>0.00195801663726777-1.6119847326753i</v>
      </c>
      <c r="AB3415" t="str">
        <f t="shared" si="1811"/>
        <v>0.0243854855029285-0.130607161481666i</v>
      </c>
      <c r="AC3415" t="str">
        <f t="shared" si="1812"/>
        <v>0.980585538492022-0.0042013612614494i</v>
      </c>
      <c r="AD3415" t="str">
        <f t="shared" si="1813"/>
        <v>0.0254384943021911-0.133084040152013i</v>
      </c>
      <c r="AE3415" t="str">
        <f t="shared" si="1814"/>
        <v>-0.0000127571088346966+0.0000174956084893755i</v>
      </c>
      <c r="AF3415" t="str">
        <f t="shared" si="1815"/>
        <v>-6.3647551607444-0.101407605471413i</v>
      </c>
      <c r="AG3415" t="str">
        <f t="shared" si="1816"/>
        <v>0.999223583732548-0.000149386703631791i</v>
      </c>
      <c r="AH3415" t="str">
        <f t="shared" si="1817"/>
        <v>0.0000830509968597977-0.00011013470022166i</v>
      </c>
      <c r="AI3415">
        <f t="shared" si="1818"/>
        <v>-77.206269365935697</v>
      </c>
      <c r="AJ3415">
        <f t="shared" si="1819"/>
        <v>-52.980578055147362</v>
      </c>
      <c r="AK3415"/>
      <c r="AL3415"/>
      <c r="AM3415"/>
      <c r="AN3415"/>
    </row>
    <row r="3416" spans="1:40" x14ac:dyDescent="0.35">
      <c r="A3416"/>
      <c r="B3416">
        <f t="shared" si="1785"/>
        <v>1482000</v>
      </c>
      <c r="C3416" s="237" t="str">
        <f t="shared" si="1788"/>
        <v>-1.46833461815426E-08+0.000697305813777058i</v>
      </c>
      <c r="D3416" s="208" t="str">
        <f t="shared" si="1789"/>
        <v>-2.51366131475811+0.00534601123895745i</v>
      </c>
      <c r="E3416" t="str">
        <f t="shared" si="1790"/>
        <v>20500</v>
      </c>
      <c r="F3416" t="str">
        <f t="shared" si="1791"/>
        <v>0.327868852459016</v>
      </c>
      <c r="G3416" t="str">
        <f t="shared" si="1786"/>
        <v>0.327868852459016</v>
      </c>
      <c r="H3416" t="str">
        <f t="shared" si="1792"/>
        <v>3.85109814105247+0.106685318656966i</v>
      </c>
      <c r="I3416" t="str">
        <f t="shared" si="1793"/>
        <v>5819.80039077509i</v>
      </c>
      <c r="J3416" t="str">
        <f t="shared" si="1787"/>
        <v>-45845.5356701475+1273.18609188909i</v>
      </c>
      <c r="K3416" t="str">
        <f t="shared" si="1794"/>
        <v>0.00352266265966654-0.126845837891628i</v>
      </c>
      <c r="L3416" t="str">
        <f t="shared" si="1795"/>
        <v>0.000736998503953194-0.0224976288677939i</v>
      </c>
      <c r="M3416" t="str">
        <f t="shared" si="1796"/>
        <v>0.00425966116361973-0.149343466759422i</v>
      </c>
      <c r="N3416" t="str">
        <f t="shared" si="1797"/>
        <v>-18.4854231337286i</v>
      </c>
      <c r="O3416" t="str">
        <f t="shared" si="1798"/>
        <v>0.934432960648072+0.356139076842853i</v>
      </c>
      <c r="P3416" t="str">
        <f t="shared" si="1799"/>
        <v>0.065567039351928-0.356139076842853i</v>
      </c>
      <c r="Q3416" t="str">
        <f t="shared" si="1800"/>
        <v>-0.065567039351928+18.8415622105715i</v>
      </c>
      <c r="R3416" t="str">
        <f t="shared" si="1801"/>
        <v>-0.0189136614635152-0.00341409729445728i</v>
      </c>
      <c r="S3416" t="str">
        <f t="shared" si="1802"/>
        <v>2.00181883388929i</v>
      </c>
      <c r="T3416" t="str">
        <f t="shared" si="1803"/>
        <v>0.00683440426477505-0.0378617237354708i</v>
      </c>
      <c r="U3416" t="str">
        <f t="shared" si="1804"/>
        <v>0.0000499999999999998-0.0000958857137386102i</v>
      </c>
      <c r="V3416" t="str">
        <f t="shared" si="1805"/>
        <v>0.00002-0.00107391999387244i</v>
      </c>
      <c r="W3416" t="str">
        <f t="shared" si="1806"/>
        <v>0.0000421737236208434-0.0000896950195074351i</v>
      </c>
      <c r="X3416" t="str">
        <f t="shared" si="1807"/>
        <v>0.0000422211435571383-0.000089637690859743i</v>
      </c>
      <c r="Y3416" t="str">
        <f t="shared" si="1808"/>
        <v>0.009+7.44934450019212i</v>
      </c>
      <c r="Z3416" t="str">
        <f t="shared" si="1809"/>
        <v>-0.000144314529229412-0.0000681891888449393i</v>
      </c>
      <c r="AA3416" t="str">
        <f t="shared" si="1810"/>
        <v>0.00195537502650534-1.61089700118507i</v>
      </c>
      <c r="AB3416" t="str">
        <f t="shared" si="1811"/>
        <v>0.0228433355137848-0.1265491511641i</v>
      </c>
      <c r="AC3416" t="str">
        <f t="shared" si="1812"/>
        <v>0.981198015918827-0.00395055942248i</v>
      </c>
      <c r="AD3416" t="str">
        <f t="shared" si="1813"/>
        <v>0.0237999634122585-0.128878295657753i</v>
      </c>
      <c r="AE3416" t="str">
        <f t="shared" si="1814"/>
        <v>-0.0000122227869561377+0.0000169761103661165i</v>
      </c>
      <c r="AF3416" t="str">
        <f t="shared" si="1815"/>
        <v>-6.36475945581058-0.101339307418009i</v>
      </c>
      <c r="AG3416" t="str">
        <f t="shared" si="1816"/>
        <v>0.999248621497857-0.000139700488225472i</v>
      </c>
      <c r="AH3416" t="str">
        <f t="shared" si="1817"/>
        <v>0.0000795901795766298-0.000106879398306035i</v>
      </c>
      <c r="AI3416">
        <f t="shared" si="1818"/>
        <v>-77.506107792879931</v>
      </c>
      <c r="AJ3416">
        <f t="shared" si="1819"/>
        <v>-53.32594748980236</v>
      </c>
      <c r="AK3416"/>
      <c r="AL3416"/>
      <c r="AM3416"/>
      <c r="AN3416"/>
    </row>
    <row r="3417" spans="1:40" x14ac:dyDescent="0.35">
      <c r="A3417"/>
      <c r="B3417">
        <f t="shared" ref="B3417:B3480" si="1820">B3416+1000</f>
        <v>1483000</v>
      </c>
      <c r="C3417" s="237" t="str">
        <f t="shared" si="1788"/>
        <v>-1.46635506378878E-08+0.000696835614307632i</v>
      </c>
      <c r="D3417" s="208" t="str">
        <f t="shared" si="1789"/>
        <v>-2.51366131460635+0.00534240637635851i</v>
      </c>
      <c r="E3417" t="str">
        <f t="shared" si="1790"/>
        <v>20500</v>
      </c>
      <c r="F3417" t="str">
        <f t="shared" si="1791"/>
        <v>0.327868852459016</v>
      </c>
      <c r="G3417" t="str">
        <f t="shared" si="1786"/>
        <v>0.327868852459016</v>
      </c>
      <c r="H3417" t="str">
        <f t="shared" si="1792"/>
        <v>3.85110242759506+0.106613507590294i</v>
      </c>
      <c r="I3417" t="str">
        <f t="shared" si="1793"/>
        <v>5823.72738159208i</v>
      </c>
      <c r="J3417" t="str">
        <f t="shared" si="1787"/>
        <v>-45907.4277126066+1274.04519181614i</v>
      </c>
      <c r="K3417" t="str">
        <f t="shared" si="1794"/>
        <v>0.00351791698451814-0.126760432599336i</v>
      </c>
      <c r="L3417" t="str">
        <f t="shared" si="1795"/>
        <v>0.000736005973554184-0.0224824910102372i</v>
      </c>
      <c r="M3417" t="str">
        <f t="shared" si="1796"/>
        <v>0.00425392295807232-0.149242923609573i</v>
      </c>
      <c r="N3417" t="str">
        <f t="shared" si="1797"/>
        <v>-18.4978964286906i</v>
      </c>
      <c r="O3417" t="str">
        <f t="shared" si="1798"/>
        <v>0.93880238317272+0.344456216882815i</v>
      </c>
      <c r="P3417" t="str">
        <f t="shared" si="1799"/>
        <v>0.06119761682728-0.344456216882815i</v>
      </c>
      <c r="Q3417" t="str">
        <f t="shared" si="1800"/>
        <v>-0.06119761682728+18.8423526455734i</v>
      </c>
      <c r="R3417" t="str">
        <f t="shared" si="1801"/>
        <v>-0.0182913115993629-0.00318846766530866i</v>
      </c>
      <c r="S3417" t="str">
        <f t="shared" si="1802"/>
        <v>2.00316958883793i</v>
      </c>
      <c r="T3417" t="str">
        <f t="shared" si="1803"/>
        <v>0.00638704146213938-0.0366405991358022i</v>
      </c>
      <c r="U3417" t="str">
        <f t="shared" si="1804"/>
        <v>0.00005-0.0000958210571548354i</v>
      </c>
      <c r="V3417" t="str">
        <f t="shared" si="1805"/>
        <v>0.00002-0.00107319584013416i</v>
      </c>
      <c r="W3417" t="str">
        <f t="shared" si="1806"/>
        <v>0.0000421735892948631-0.0000896367806397604i</v>
      </c>
      <c r="X3417" t="str">
        <f t="shared" si="1807"/>
        <v>0.0000422209302711727-0.0000895794894514083i</v>
      </c>
      <c r="Y3417" t="str">
        <f t="shared" si="1808"/>
        <v>0.009+7.45437104843786i</v>
      </c>
      <c r="Z3417" t="str">
        <f t="shared" si="1809"/>
        <v>-0.000144123577457735-0.0000681426322038742i</v>
      </c>
      <c r="AA3417" t="str">
        <f t="shared" si="1810"/>
        <v>0.00195273875792944-1.60981073667421i</v>
      </c>
      <c r="AB3417" t="str">
        <f t="shared" si="1811"/>
        <v>0.0213480685964232-0.12246766024643i</v>
      </c>
      <c r="AC3417" t="str">
        <f t="shared" si="1812"/>
        <v>0.981813381376312-0.0037070161622916i</v>
      </c>
      <c r="AD3417" t="str">
        <f t="shared" si="1813"/>
        <v>0.0222141571511804-0.124652316141056i</v>
      </c>
      <c r="AE3417" t="str">
        <f t="shared" si="1814"/>
        <v>-0.0000116957207309975+0.0000164516066001696i</v>
      </c>
      <c r="AF3417" t="str">
        <f t="shared" si="1815"/>
        <v>-6.36476374220141-0.101271101213935i</v>
      </c>
      <c r="AG3417" t="str">
        <f t="shared" si="1816"/>
        <v>0.999273743804485-0.00013033448759162i</v>
      </c>
      <c r="AH3417" t="str">
        <f t="shared" si="1817"/>
        <v>0.0000761753959573431-0.000103591456327563i</v>
      </c>
      <c r="AI3417">
        <f t="shared" si="1818"/>
        <v>-77.81625198417116</v>
      </c>
      <c r="AJ3417">
        <f t="shared" si="1819"/>
        <v>-53.671304614903612</v>
      </c>
      <c r="AK3417"/>
      <c r="AL3417"/>
      <c r="AM3417"/>
      <c r="AN3417"/>
    </row>
    <row r="3418" spans="1:40" x14ac:dyDescent="0.35">
      <c r="A3418"/>
      <c r="B3418">
        <f t="shared" si="1820"/>
        <v>1484000</v>
      </c>
      <c r="C3418" s="237" t="str">
        <f t="shared" si="1788"/>
        <v>-1.46437950986938E-08+0.000696366048530212i</v>
      </c>
      <c r="D3418" s="208" t="str">
        <f t="shared" si="1789"/>
        <v>-2.51366131445489+0.00533880637206496i</v>
      </c>
      <c r="E3418" t="str">
        <f t="shared" si="1790"/>
        <v>20500</v>
      </c>
      <c r="F3418" t="str">
        <f t="shared" si="1791"/>
        <v>0.327868852459016</v>
      </c>
      <c r="G3418" t="str">
        <f t="shared" si="1786"/>
        <v>0.327868852459016</v>
      </c>
      <c r="H3418" t="str">
        <f t="shared" si="1792"/>
        <v>3.85110670548529+0.106541793046273i</v>
      </c>
      <c r="I3418" t="str">
        <f t="shared" si="1793"/>
        <v>5827.65437240907i</v>
      </c>
      <c r="J3418" t="str">
        <f t="shared" si="1787"/>
        <v>-45969.3615034923+1274.90429174318i</v>
      </c>
      <c r="K3418" t="str">
        <f t="shared" si="1794"/>
        <v>0.00351318089054474-0.126675142150314i</v>
      </c>
      <c r="L3418" t="str">
        <f t="shared" si="1795"/>
        <v>0.00073501544608196-0.0224673734885805i</v>
      </c>
      <c r="M3418" t="str">
        <f t="shared" si="1796"/>
        <v>0.0042481963366267-0.149142515638894i</v>
      </c>
      <c r="N3418" t="str">
        <f t="shared" si="1797"/>
        <v>-18.5103697236526i</v>
      </c>
      <c r="O3418" t="str">
        <f t="shared" si="1798"/>
        <v>0.943025745818035+0.332719766055968i</v>
      </c>
      <c r="P3418" t="str">
        <f t="shared" si="1799"/>
        <v>0.056974254181965-0.332719766055968i</v>
      </c>
      <c r="Q3418" t="str">
        <f t="shared" si="1800"/>
        <v>-0.056974254181965+18.8430894897086i</v>
      </c>
      <c r="R3418" t="str">
        <f t="shared" si="1801"/>
        <v>-0.0176663700032677-0.00297019901951289i</v>
      </c>
      <c r="S3418" t="str">
        <f t="shared" si="1802"/>
        <v>2.00452034378658i</v>
      </c>
      <c r="T3418" t="str">
        <f t="shared" si="1803"/>
        <v>0.00595382435970854-0.0354125980724111i</v>
      </c>
      <c r="U3418" t="str">
        <f t="shared" si="1804"/>
        <v>0.0000500000000000002-0.0000957564877093137i</v>
      </c>
      <c r="V3418" t="str">
        <f t="shared" si="1805"/>
        <v>0.00002-0.00107247266234431i</v>
      </c>
      <c r="W3418" t="str">
        <f t="shared" si="1806"/>
        <v>0.0000421734548795708-0.0000895786217516613i</v>
      </c>
      <c r="X3418" t="str">
        <f t="shared" si="1807"/>
        <v>0.0000422207170557408-0.000089521367971236i</v>
      </c>
      <c r="Y3418" t="str">
        <f t="shared" si="1808"/>
        <v>0.009+7.4593975966836i</v>
      </c>
      <c r="Z3418" t="str">
        <f t="shared" si="1809"/>
        <v>-0.000143933011546996-0.0000680961388910425i</v>
      </c>
      <c r="AA3418" t="str">
        <f t="shared" si="1810"/>
        <v>0.00195010781714481-1.60872593617699i</v>
      </c>
      <c r="AB3418" t="str">
        <f t="shared" si="1811"/>
        <v>0.0199000823144084-0.118363185413575i</v>
      </c>
      <c r="AC3418" t="str">
        <f t="shared" si="1812"/>
        <v>0.982431556225173-0.00347077838845735i</v>
      </c>
      <c r="AD3418" t="str">
        <f t="shared" si="1813"/>
        <v>0.0206813262277835-0.120406764587218i</v>
      </c>
      <c r="AE3418" t="str">
        <f t="shared" si="1814"/>
        <v>-0.000011175961331503+0.0000159221897744103i</v>
      </c>
      <c r="AF3418" t="str">
        <f t="shared" si="1815"/>
        <v>-6.36476801994018-0.101202986674208i</v>
      </c>
      <c r="AG3418" t="str">
        <f t="shared" si="1816"/>
        <v>0.999298946621555-0.000121289519293514i</v>
      </c>
      <c r="AH3418" t="str">
        <f t="shared" si="1817"/>
        <v>0.0000728069778904455-0.000100271468546318i</v>
      </c>
      <c r="AI3418">
        <f t="shared" si="1818"/>
        <v>-78.137438597525659</v>
      </c>
      <c r="AJ3418">
        <f t="shared" si="1819"/>
        <v>-54.016649214425357</v>
      </c>
      <c r="AK3418"/>
      <c r="AL3418"/>
      <c r="AM3418"/>
      <c r="AN3418"/>
    </row>
    <row r="3419" spans="1:40" x14ac:dyDescent="0.35">
      <c r="A3419"/>
      <c r="B3419">
        <f t="shared" si="1820"/>
        <v>1485000</v>
      </c>
      <c r="C3419" s="237" t="str">
        <f t="shared" si="1788"/>
        <v>-1.46240794562406E-08+0.000695897115164613i</v>
      </c>
      <c r="D3419" s="208" t="str">
        <f t="shared" si="1789"/>
        <v>-2.51366131430373+0.00533521121626203i</v>
      </c>
      <c r="E3419" t="str">
        <f t="shared" si="1790"/>
        <v>20500</v>
      </c>
      <c r="F3419" t="str">
        <f t="shared" si="1791"/>
        <v>0.327868852459016</v>
      </c>
      <c r="G3419" t="str">
        <f t="shared" si="1786"/>
        <v>0.327868852459016</v>
      </c>
      <c r="H3419" t="str">
        <f t="shared" si="1792"/>
        <v>3.85111097474642+0.106470174830602i</v>
      </c>
      <c r="I3419" t="str">
        <f t="shared" si="1793"/>
        <v>5831.58136322605i</v>
      </c>
      <c r="J3419" t="str">
        <f t="shared" si="1787"/>
        <v>-46031.3370428047+1275.76339167024i</v>
      </c>
      <c r="K3419" t="str">
        <f t="shared" si="1794"/>
        <v>0.00350845435197838-0.126589966313249i</v>
      </c>
      <c r="L3419" t="str">
        <f t="shared" si="1795"/>
        <v>0.000734026916152843-0.022452276261917i</v>
      </c>
      <c r="M3419" t="str">
        <f t="shared" si="1796"/>
        <v>0.00424248126813122-0.149042242575166i</v>
      </c>
      <c r="N3419" t="str">
        <f t="shared" si="1797"/>
        <v>-18.5228430186147i</v>
      </c>
      <c r="O3419" t="str">
        <f t="shared" si="1798"/>
        <v>0.947102391508767+0.320931550331802i</v>
      </c>
      <c r="P3419" t="str">
        <f t="shared" si="1799"/>
        <v>0.052897608491233-0.320931550331802i</v>
      </c>
      <c r="Q3419" t="str">
        <f t="shared" si="1800"/>
        <v>-0.052897608491233+18.8437745689465i</v>
      </c>
      <c r="R3419" t="str">
        <f t="shared" si="1801"/>
        <v>-0.0170389170911748-0.002759335203018i</v>
      </c>
      <c r="S3419" t="str">
        <f t="shared" si="1802"/>
        <v>2.0058710987352i</v>
      </c>
      <c r="T3419" t="str">
        <f t="shared" si="1803"/>
        <v>0.00553487073545643-0.0341778713469328i</v>
      </c>
      <c r="U3419" t="str">
        <f t="shared" si="1804"/>
        <v>0.0000499999999999999-0.0000956920052260072i</v>
      </c>
      <c r="V3419" t="str">
        <f t="shared" si="1805"/>
        <v>0.00002-0.00107175045853128i</v>
      </c>
      <c r="W3419" t="str">
        <f t="shared" si="1806"/>
        <v>0.0000421733203749678-0.0000895205426815161i</v>
      </c>
      <c r="X3419" t="str">
        <f t="shared" si="1807"/>
        <v>0.0000422205039104138-0.0000894633262577097i</v>
      </c>
      <c r="Y3419" t="str">
        <f t="shared" si="1808"/>
        <v>0.009+7.46442414492935i</v>
      </c>
      <c r="Z3419" t="str">
        <f t="shared" si="1809"/>
        <v>-0.000143742830458146-0.0000680497087765543i</v>
      </c>
      <c r="AA3419" t="str">
        <f t="shared" si="1810"/>
        <v>0.00194748218980465-1.60764259673568i</v>
      </c>
      <c r="AB3419" t="str">
        <f t="shared" si="1811"/>
        <v>0.0184997703292317-0.114236230705422i</v>
      </c>
      <c r="AC3419" t="str">
        <f t="shared" si="1812"/>
        <v>0.983052460921416-0.00324189232590388i</v>
      </c>
      <c r="AD3419" t="str">
        <f t="shared" si="1813"/>
        <v>0.019201712964194-0.116142307107907i</v>
      </c>
      <c r="AE3419" t="str">
        <f t="shared" si="1814"/>
        <v>-0.0000106635587464483+0.0000153879529844054i</v>
      </c>
      <c r="AF3419" t="str">
        <f t="shared" si="1815"/>
        <v>-6.36477228905015-0.10113496361434i</v>
      </c>
      <c r="AG3419" t="str">
        <f t="shared" si="1816"/>
        <v>0.999324225910791-0.000112566349893302i</v>
      </c>
      <c r="AH3419" t="str">
        <f t="shared" si="1817"/>
        <v>0.0000694852495427383-0.0000969200324602781i</v>
      </c>
      <c r="AI3419">
        <f t="shared" si="1818"/>
        <v>-78.470487129304942</v>
      </c>
      <c r="AJ3419">
        <f t="shared" si="1819"/>
        <v>-54.361981075392016</v>
      </c>
      <c r="AK3419"/>
      <c r="AL3419"/>
      <c r="AM3419"/>
      <c r="AN3419"/>
    </row>
    <row r="3420" spans="1:40" x14ac:dyDescent="0.35">
      <c r="A3420"/>
      <c r="B3420">
        <f t="shared" si="1820"/>
        <v>1486000</v>
      </c>
      <c r="C3420" s="237" t="str">
        <f t="shared" si="1788"/>
        <v>-1.46044036031708E-08+0.000695428812934094i</v>
      </c>
      <c r="D3420" s="208" t="str">
        <f t="shared" si="1789"/>
        <v>-2.51366131415289+0.00533162089916139i</v>
      </c>
      <c r="E3420" t="str">
        <f t="shared" si="1790"/>
        <v>20500</v>
      </c>
      <c r="F3420" t="str">
        <f t="shared" si="1791"/>
        <v>0.327868852459016</v>
      </c>
      <c r="G3420" t="str">
        <f t="shared" si="1786"/>
        <v>0.327868852459016</v>
      </c>
      <c r="H3420" t="str">
        <f t="shared" si="1792"/>
        <v>3.85111523540167+0.106398652749498i</v>
      </c>
      <c r="I3420" t="str">
        <f t="shared" si="1793"/>
        <v>5835.50835404304i</v>
      </c>
      <c r="J3420" t="str">
        <f t="shared" si="1787"/>
        <v>-46093.3543305436+1276.62249159729i</v>
      </c>
      <c r="K3420" t="str">
        <f t="shared" si="1794"/>
        <v>0.00350373734313753-0.12650490485745i</v>
      </c>
      <c r="L3420" t="str">
        <f t="shared" si="1795"/>
        <v>0.000733040378401243-0.0224371992894498i</v>
      </c>
      <c r="M3420" t="str">
        <f t="shared" si="1796"/>
        <v>0.00423677772153877-0.1489421041469i</v>
      </c>
      <c r="N3420" t="str">
        <f t="shared" si="1797"/>
        <v>-18.5353163135767i</v>
      </c>
      <c r="O3420" t="str">
        <f t="shared" si="1798"/>
        <v>0.951031685995953+0.309093403733718i</v>
      </c>
      <c r="P3420" t="str">
        <f t="shared" si="1799"/>
        <v>0.048968314004047-0.309093403733718i</v>
      </c>
      <c r="Q3420" t="str">
        <f t="shared" si="1800"/>
        <v>-0.048968314004047+18.8444097173104i</v>
      </c>
      <c r="R3420" t="str">
        <f t="shared" si="1801"/>
        <v>-0.0164090341609656-0.00255591934102907i</v>
      </c>
      <c r="S3420" t="str">
        <f t="shared" si="1802"/>
        <v>2.00722185368385i</v>
      </c>
      <c r="T3420" t="str">
        <f t="shared" si="1803"/>
        <v>0.00513029715756677-0.032936571965735i</v>
      </c>
      <c r="U3420" t="str">
        <f t="shared" si="1804"/>
        <v>0.0000500000000000001-0.0000956276095293548i</v>
      </c>
      <c r="V3420" t="str">
        <f t="shared" si="1805"/>
        <v>0.00002-0.00107102922672877i</v>
      </c>
      <c r="W3420" t="str">
        <f t="shared" si="1806"/>
        <v>0.0000421731857810584-0.0000894625432681458i</v>
      </c>
      <c r="X3420" t="str">
        <f t="shared" si="1807"/>
        <v>0.0000422202908347671-0.0000894053641497538i</v>
      </c>
      <c r="Y3420" t="str">
        <f t="shared" si="1808"/>
        <v>0.009+7.46945069317509i</v>
      </c>
      <c r="Z3420" t="str">
        <f t="shared" si="1809"/>
        <v>-0.000143553033155644-0.0000680033417308804i</v>
      </c>
      <c r="AA3420" t="str">
        <f t="shared" si="1810"/>
        <v>0.00194486186161042-1.60656071540054i</v>
      </c>
      <c r="AB3420" t="str">
        <f t="shared" si="1811"/>
        <v>0.0171475222587776-0.110087307530961i</v>
      </c>
      <c r="AC3420" t="str">
        <f t="shared" si="1812"/>
        <v>0.983676015016757-0.0030204034980995i</v>
      </c>
      <c r="AD3420" t="str">
        <f t="shared" si="1813"/>
        <v>0.0177755512564564-0.111859612833897i</v>
      </c>
      <c r="AE3420" t="str">
        <f t="shared" si="1814"/>
        <v>-0.0000101585617763054+0.0000148489898233743i</v>
      </c>
      <c r="AF3420" t="str">
        <f t="shared" si="1815"/>
        <v>-6.36477654955456-0.101067031850337i</v>
      </c>
      <c r="AG3420" t="str">
        <f t="shared" si="1816"/>
        <v>0.99934957762717-0.000104165694893801i</v>
      </c>
      <c r="AH3420" t="str">
        <f t="shared" si="1817"/>
        <v>0.00006621052733134-0.0000935377487046605i</v>
      </c>
      <c r="AI3420">
        <f t="shared" si="1818"/>
        <v>-78.81631281855843</v>
      </c>
      <c r="AJ3420">
        <f t="shared" si="1819"/>
        <v>-54.707299987898885</v>
      </c>
      <c r="AK3420"/>
      <c r="AL3420"/>
      <c r="AM3420"/>
      <c r="AN3420"/>
    </row>
    <row r="3421" spans="1:40" x14ac:dyDescent="0.35">
      <c r="A3421"/>
      <c r="B3421">
        <f t="shared" si="1820"/>
        <v>1487000</v>
      </c>
      <c r="C3421" s="237" t="str">
        <f t="shared" si="1788"/>
        <v>-1.45847674324877E-08+0.000694961140565351i</v>
      </c>
      <c r="D3421" s="208" t="str">
        <f t="shared" si="1789"/>
        <v>-2.51366131400234+0.00532803541100103i</v>
      </c>
      <c r="E3421" t="str">
        <f t="shared" si="1790"/>
        <v>20500</v>
      </c>
      <c r="F3421" t="str">
        <f t="shared" si="1791"/>
        <v>0.327868852459016</v>
      </c>
      <c r="G3421" t="str">
        <f t="shared" si="1786"/>
        <v>0.327868852459016</v>
      </c>
      <c r="H3421" t="str">
        <f t="shared" si="1792"/>
        <v>3.8511194874741+0.106327226609698i</v>
      </c>
      <c r="I3421" t="str">
        <f t="shared" si="1793"/>
        <v>5839.43534486003i</v>
      </c>
      <c r="J3421" t="str">
        <f t="shared" si="1787"/>
        <v>-46155.4133667092+1277.48159152434i</v>
      </c>
      <c r="K3421" t="str">
        <f t="shared" si="1794"/>
        <v>0.00349902983842691-0.126419957552842i</v>
      </c>
      <c r="L3421" t="str">
        <f t="shared" si="1795"/>
        <v>0.000732055827479562-0.022422142530491i</v>
      </c>
      <c r="M3421" t="str">
        <f t="shared" si="1796"/>
        <v>0.00423108566590647-0.148842100083333i</v>
      </c>
      <c r="N3421" t="str">
        <f t="shared" si="1797"/>
        <v>-18.5477896085387i</v>
      </c>
      <c r="O3421" t="str">
        <f t="shared" si="1798"/>
        <v>0.954813017955785+0.297207168053137i</v>
      </c>
      <c r="P3421" t="str">
        <f t="shared" si="1799"/>
        <v>0.045186982044215-0.297207168053137i</v>
      </c>
      <c r="Q3421" t="str">
        <f t="shared" si="1800"/>
        <v>-0.045186982044215+18.8449967765918i</v>
      </c>
      <c r="R3421" t="str">
        <f t="shared" si="1801"/>
        <v>-0.0157768033911669-0.00235999381904413i</v>
      </c>
      <c r="S3421" t="str">
        <f t="shared" si="1802"/>
        <v>2.00857260863249i</v>
      </c>
      <c r="T3421" t="str">
        <f t="shared" si="1803"/>
        <v>0.00474021894147402-0.031688855143278i</v>
      </c>
      <c r="U3421" t="str">
        <f t="shared" si="1804"/>
        <v>0.0000499999999999998-0.0000955633004442639i</v>
      </c>
      <c r="V3421" t="str">
        <f t="shared" si="1805"/>
        <v>0.00002-0.00107030896497576i</v>
      </c>
      <c r="W3421" t="str">
        <f t="shared" si="1806"/>
        <v>0.0000421730510978437-0.0000894046233507968i</v>
      </c>
      <c r="X3421" t="str">
        <f t="shared" si="1807"/>
        <v>0.0000422200778283744-0.0000893474814867189i</v>
      </c>
      <c r="Y3421" t="str">
        <f t="shared" si="1808"/>
        <v>0.009+7.47447724142083i</v>
      </c>
      <c r="Z3421" t="str">
        <f t="shared" si="1809"/>
        <v>-0.000143363618607413-0.0000679570376248414i</v>
      </c>
      <c r="AA3421" t="str">
        <f t="shared" si="1810"/>
        <v>0.00194224681831163-1.60548028922972i</v>
      </c>
      <c r="AB3421" t="str">
        <f t="shared" si="1811"/>
        <v>0.015843723533737-0.105916934679522i</v>
      </c>
      <c r="AC3421" t="str">
        <f t="shared" si="1812"/>
        <v>0.984302137159449-0.00280635670800042i</v>
      </c>
      <c r="AD3421" t="str">
        <f t="shared" si="1813"/>
        <v>0.0164030665364552-0.107559353806996i</v>
      </c>
      <c r="AE3421" t="str">
        <f t="shared" si="1814"/>
        <v>-9.66101802849006E-06+0.0000143053943670654i</v>
      </c>
      <c r="AF3421" t="str">
        <f t="shared" si="1815"/>
        <v>-6.36478080147644-0.100999191198697i</v>
      </c>
      <c r="AG3421" t="str">
        <f t="shared" si="1816"/>
        <v>0.999374997719567-0.0000960882186880877i</v>
      </c>
      <c r="AH3421" t="str">
        <f t="shared" si="1817"/>
        <v>0.0000629831198968076-0.000090125220950834i</v>
      </c>
      <c r="AI3421">
        <f t="shared" si="1818"/>
        <v>-79.175942165942402</v>
      </c>
      <c r="AJ3421">
        <f t="shared" si="1819"/>
        <v>-55.052605745157891</v>
      </c>
      <c r="AK3421"/>
      <c r="AL3421"/>
      <c r="AM3421"/>
      <c r="AN3421"/>
    </row>
    <row r="3422" spans="1:40" x14ac:dyDescent="0.35">
      <c r="A3422"/>
      <c r="B3422">
        <f t="shared" si="1820"/>
        <v>1488000</v>
      </c>
      <c r="C3422" s="237" t="str">
        <f t="shared" si="1788"/>
        <v>-1.45651708375542E-08+0.0006944940967885i</v>
      </c>
      <c r="D3422" s="208" t="str">
        <f t="shared" si="1789"/>
        <v>-2.5136613138521+0.00532445474204517i</v>
      </c>
      <c r="E3422" t="str">
        <f t="shared" si="1790"/>
        <v>20500</v>
      </c>
      <c r="F3422" t="str">
        <f t="shared" si="1791"/>
        <v>0.327868852459016</v>
      </c>
      <c r="G3422" t="str">
        <f t="shared" si="1786"/>
        <v>0.327868852459016</v>
      </c>
      <c r="H3422" t="str">
        <f t="shared" si="1792"/>
        <v>3.85112373098677+0.106255896218457i</v>
      </c>
      <c r="I3422" t="str">
        <f t="shared" si="1793"/>
        <v>5843.36233567702i</v>
      </c>
      <c r="J3422" t="str">
        <f t="shared" si="1787"/>
        <v>-46217.5141513014+1278.34069145139i</v>
      </c>
      <c r="K3422" t="str">
        <f t="shared" si="1794"/>
        <v>0.00349433181233711-0.126335124169967i</v>
      </c>
      <c r="L3422" t="str">
        <f t="shared" si="1795"/>
        <v>0.000731073258058118-0.0224071059444612i</v>
      </c>
      <c r="M3422" t="str">
        <f t="shared" si="1796"/>
        <v>0.00422540507039523-0.148742230114428i</v>
      </c>
      <c r="N3422" t="str">
        <f t="shared" si="1797"/>
        <v>-18.5602629035007i</v>
      </c>
      <c r="O3422" t="str">
        <f t="shared" si="1798"/>
        <v>0.958445799084591+0.285274692563326i</v>
      </c>
      <c r="P3422" t="str">
        <f t="shared" si="1799"/>
        <v>0.041554200915409-0.285274692563326i</v>
      </c>
      <c r="Q3422" t="str">
        <f t="shared" si="1800"/>
        <v>-0.041554200915409+18.845537596064i</v>
      </c>
      <c r="R3422" t="str">
        <f t="shared" si="1801"/>
        <v>-0.0151423078393153-0.00217160026369736i</v>
      </c>
      <c r="S3422" t="str">
        <f t="shared" si="1802"/>
        <v>2.00992336358114i</v>
      </c>
      <c r="T3422" t="str">
        <f t="shared" si="1803"/>
        <v>0.00436475010636429-0.0304348783047777i</v>
      </c>
      <c r="U3422" t="str">
        <f t="shared" si="1804"/>
        <v>0.0000500000000000001-0.0000954990777961163i</v>
      </c>
      <c r="V3422" t="str">
        <f t="shared" si="1805"/>
        <v>0.00002-0.0010695896713165i</v>
      </c>
      <c r="W3422" t="str">
        <f t="shared" si="1806"/>
        <v>0.0000421729163253272-0.0000893467827691534i</v>
      </c>
      <c r="X3422" t="str">
        <f t="shared" si="1807"/>
        <v>0.0000422198648908134-0.0000892896781083925i</v>
      </c>
      <c r="Y3422" t="str">
        <f t="shared" si="1808"/>
        <v>0.009+7.47950378966658i</v>
      </c>
      <c r="Z3422" t="str">
        <f t="shared" si="1809"/>
        <v>-0.000143174585784857-0.0000679107963296158i</v>
      </c>
      <c r="AA3422" t="str">
        <f t="shared" si="1810"/>
        <v>0.00193963704570568-1.6044013152893i</v>
      </c>
      <c r="AB3422" t="str">
        <f t="shared" si="1811"/>
        <v>0.0145887552522165-0.101725638329668i</v>
      </c>
      <c r="AC3422" t="str">
        <f t="shared" si="1812"/>
        <v>0.984930745095445-0.00259979601879563i</v>
      </c>
      <c r="AD3422" t="str">
        <f t="shared" si="1813"/>
        <v>0.0150844757353719-0.103242204871827i</v>
      </c>
      <c r="AE3422" t="str">
        <f t="shared" si="1814"/>
        <v>-9.17097391286469E-06+0.0000137572611586352i</v>
      </c>
      <c r="AF3422" t="str">
        <f t="shared" si="1815"/>
        <v>-6.36478504483887-0.100931441476412i</v>
      </c>
      <c r="AG3422" t="str">
        <f t="shared" si="1816"/>
        <v>0.999400482131408-0.0000883345345182184i</v>
      </c>
      <c r="AH3422" t="str">
        <f t="shared" si="1817"/>
        <v>0.0000598033280778863-0.0000866830558053671i</v>
      </c>
      <c r="AI3422">
        <f t="shared" si="1818"/>
        <v>-79.55053173025901</v>
      </c>
      <c r="AJ3422">
        <f t="shared" si="1819"/>
        <v>-55.397898143512165</v>
      </c>
      <c r="AK3422"/>
      <c r="AL3422"/>
      <c r="AM3422"/>
      <c r="AN3422"/>
    </row>
    <row r="3423" spans="1:40" x14ac:dyDescent="0.35">
      <c r="A3423"/>
      <c r="B3423">
        <f t="shared" si="1820"/>
        <v>1489000</v>
      </c>
      <c r="C3423" s="237" t="str">
        <f t="shared" si="1788"/>
        <v>-1.45456137120908E-08+0.000694027680337071i</v>
      </c>
      <c r="D3423" s="208" t="str">
        <f t="shared" si="1789"/>
        <v>-2.51366131370216+0.00532087888258421i</v>
      </c>
      <c r="E3423" t="str">
        <f t="shared" si="1790"/>
        <v>20500</v>
      </c>
      <c r="F3423" t="str">
        <f t="shared" si="1791"/>
        <v>0.327868852459016</v>
      </c>
      <c r="G3423" t="str">
        <f t="shared" si="1786"/>
        <v>0.327868852459016</v>
      </c>
      <c r="H3423" t="str">
        <f t="shared" si="1792"/>
        <v>3.85112796596264+0.106184661383543i</v>
      </c>
      <c r="I3423" t="str">
        <f t="shared" si="1793"/>
        <v>5847.289326494i</v>
      </c>
      <c r="J3423" t="str">
        <f t="shared" si="1787"/>
        <v>-46279.6566843203+1279.19979137844i</v>
      </c>
      <c r="K3423" t="str">
        <f t="shared" si="1794"/>
        <v>0.00348964323944418-0.126250404479982i</v>
      </c>
      <c r="L3423" t="str">
        <f t="shared" si="1795"/>
        <v>0.000730092664825096-0.0223920894908899i</v>
      </c>
      <c r="M3423" t="str">
        <f t="shared" si="1796"/>
        <v>0.00421973590426928-0.148642493970872i</v>
      </c>
      <c r="N3423" t="str">
        <f t="shared" si="1797"/>
        <v>-18.5727361984628i</v>
      </c>
      <c r="O3423" t="str">
        <f t="shared" si="1798"/>
        <v>0.961929464190422+0.273297833731493i</v>
      </c>
      <c r="P3423" t="str">
        <f t="shared" si="1799"/>
        <v>0.038070535809578-0.273297833731493i</v>
      </c>
      <c r="Q3423" t="str">
        <f t="shared" si="1800"/>
        <v>-0.038070535809578+18.8460340321943i</v>
      </c>
      <c r="R3423" t="str">
        <f t="shared" si="1801"/>
        <v>-0.0145056314398896-0.00199077952339009i</v>
      </c>
      <c r="S3423" t="str">
        <f t="shared" si="1802"/>
        <v>2.01127411852978i</v>
      </c>
      <c r="T3423" t="str">
        <f t="shared" si="1803"/>
        <v>0.00400400333109354-0.0291748010879818i</v>
      </c>
      <c r="U3423" t="str">
        <f t="shared" si="1804"/>
        <v>0.0000499999999999998-0.000095434941410759i</v>
      </c>
      <c r="V3423" t="str">
        <f t="shared" si="1805"/>
        <v>0.00002-0.00106887134380051i</v>
      </c>
      <c r="W3423" t="str">
        <f t="shared" si="1806"/>
        <v>0.0000421727814635113-0.0000892890213633286i</v>
      </c>
      <c r="X3423" t="str">
        <f t="shared" si="1807"/>
        <v>0.0000422196520216617-0.000089231953854989i</v>
      </c>
      <c r="Y3423" t="str">
        <f t="shared" si="1808"/>
        <v>0.009+7.48453033791232i</v>
      </c>
      <c r="Z3423" t="str">
        <f t="shared" si="1809"/>
        <v>-0.000142985933662822-0.0000678646177167324i</v>
      </c>
      <c r="AA3423" t="str">
        <f t="shared" si="1810"/>
        <v>0.00193703252963766-1.60332379065326i</v>
      </c>
      <c r="AB3423" t="str">
        <f t="shared" si="1811"/>
        <v>0.0133829940323983-0.0975139520551378i</v>
      </c>
      <c r="AC3423" t="str">
        <f t="shared" si="1812"/>
        <v>0.985561755669993-0.00240076473442724i</v>
      </c>
      <c r="AD3423" t="str">
        <f t="shared" si="1813"/>
        <v>0.013819987248488-0.0989088435669393i</v>
      </c>
      <c r="AE3423" t="str">
        <f t="shared" si="1814"/>
        <v>-8.68847463740778E-06+0.00001320468519346i</v>
      </c>
      <c r="AF3423" t="str">
        <f t="shared" si="1815"/>
        <v>-6.3647892796648-0.100863782500959i</v>
      </c>
      <c r="AG3423" t="str">
        <f t="shared" si="1816"/>
        <v>0.99942602680132-0.0000809052044419303i</v>
      </c>
      <c r="AH3423" t="str">
        <f t="shared" si="1817"/>
        <v>0.0000566714448874196-0.0000832118627087625i</v>
      </c>
      <c r="AI3423">
        <f t="shared" si="1818"/>
        <v>-79.94139107014098</v>
      </c>
      <c r="AJ3423">
        <f t="shared" si="1819"/>
        <v>-55.743176982469947</v>
      </c>
      <c r="AK3423"/>
      <c r="AL3423"/>
      <c r="AM3423"/>
      <c r="AN3423"/>
    </row>
    <row r="3424" spans="1:40" x14ac:dyDescent="0.35">
      <c r="A3424"/>
      <c r="B3424">
        <f t="shared" si="1820"/>
        <v>1490000</v>
      </c>
      <c r="C3424" s="237" t="str">
        <f t="shared" si="1788"/>
        <v>-1.4526095950175E-08+0.000693561889947991i</v>
      </c>
      <c r="D3424" s="208" t="str">
        <f t="shared" si="1789"/>
        <v>-2.51366131355253+0.0053173078229346i</v>
      </c>
      <c r="E3424" t="str">
        <f t="shared" si="1790"/>
        <v>20500</v>
      </c>
      <c r="F3424" t="str">
        <f t="shared" si="1791"/>
        <v>0.327868852459016</v>
      </c>
      <c r="G3424" t="str">
        <f t="shared" si="1786"/>
        <v>0.327868852459016</v>
      </c>
      <c r="H3424" t="str">
        <f t="shared" si="1792"/>
        <v>3.85113219242458+0.106113521913241i</v>
      </c>
      <c r="I3424" t="str">
        <f t="shared" si="1793"/>
        <v>5851.21631731099i</v>
      </c>
      <c r="J3424" t="str">
        <f t="shared" si="1787"/>
        <v>-46341.8409657657+1280.05889130549i</v>
      </c>
      <c r="K3424" t="str">
        <f t="shared" si="1794"/>
        <v>0.00348496409440941-0.126165798254654i</v>
      </c>
      <c r="L3424" t="str">
        <f t="shared" si="1795"/>
        <v>0.000729114042486446-0.0223770931294143i</v>
      </c>
      <c r="M3424" t="str">
        <f t="shared" si="1796"/>
        <v>0.00421407813689586-0.148542891384068i</v>
      </c>
      <c r="N3424" t="str">
        <f t="shared" si="1797"/>
        <v>-18.5852094934248i</v>
      </c>
      <c r="O3424" t="str">
        <f t="shared" si="1798"/>
        <v>0.965263471280879+0.261278454930343i</v>
      </c>
      <c r="P3424" t="str">
        <f t="shared" si="1799"/>
        <v>0.034736528719121-0.261278454930343i</v>
      </c>
      <c r="Q3424" t="str">
        <f t="shared" si="1800"/>
        <v>-0.034736528719121+18.8464879483551i</v>
      </c>
      <c r="R3424" t="str">
        <f t="shared" si="1801"/>
        <v>-0.0138668590018613-0.00181757164873515i</v>
      </c>
      <c r="S3424" t="str">
        <f t="shared" si="1802"/>
        <v>2.01262487347842i</v>
      </c>
      <c r="T3424" t="str">
        <f t="shared" si="1803"/>
        <v>0.00365808990957354-0.0279087853441642i</v>
      </c>
      <c r="U3424" t="str">
        <f t="shared" si="1804"/>
        <v>0.00005-0.0000953708911145106i</v>
      </c>
      <c r="V3424" t="str">
        <f t="shared" si="1805"/>
        <v>0.00002-0.00106815398048252i</v>
      </c>
      <c r="W3424" t="str">
        <f t="shared" si="1806"/>
        <v>0.0000421726465123987-0.0000892313389738646i</v>
      </c>
      <c r="X3424" t="str">
        <f t="shared" si="1807"/>
        <v>0.0000422194392204997-0.0000891743085671559i</v>
      </c>
      <c r="Y3424" t="str">
        <f t="shared" si="1808"/>
        <v>0.009+7.48955688615807i</v>
      </c>
      <c r="Z3424" t="str">
        <f t="shared" si="1809"/>
        <v>-0.000142797661219603-0.0000678185016580733i</v>
      </c>
      <c r="AA3424" t="str">
        <f t="shared" si="1810"/>
        <v>0.0019344332560001-1.6022477124034i</v>
      </c>
      <c r="AB3424" t="str">
        <f t="shared" si="1811"/>
        <v>0.0122268118634228-0.0932824168281664i</v>
      </c>
      <c r="AC3424" t="str">
        <f t="shared" si="1812"/>
        <v>0.986195084829608-0.00220930537991423i</v>
      </c>
      <c r="AD3424" t="str">
        <f t="shared" si="1813"/>
        <v>0.0126098009014773-0.0945599500156781i</v>
      </c>
      <c r="AE3424" t="str">
        <f t="shared" si="1814"/>
        <v>-8.21356420410138E-06+0.0000126477619039366i</v>
      </c>
      <c r="AF3424" t="str">
        <f t="shared" si="1815"/>
        <v>-6.36479350597711-0.100796214090306i</v>
      </c>
      <c r="AG3424" t="str">
        <f t="shared" si="1816"/>
        <v>0.999451627663779-0.0000738007393081063i</v>
      </c>
      <c r="AH3424" t="str">
        <f t="shared" si="1817"/>
        <v>0.0000535877554897585-0.0000797122538342468i</v>
      </c>
      <c r="AI3424">
        <f t="shared" si="1818"/>
        <v>-80.350010978590674</v>
      </c>
      <c r="AJ3424">
        <f t="shared" si="1819"/>
        <v>-56.088442064719075</v>
      </c>
      <c r="AK3424"/>
      <c r="AL3424"/>
      <c r="AM3424"/>
      <c r="AN3424"/>
    </row>
    <row r="3425" spans="1:40" x14ac:dyDescent="0.35">
      <c r="A3425"/>
      <c r="B3425">
        <f t="shared" si="1820"/>
        <v>1491000</v>
      </c>
      <c r="C3425" s="237" t="str">
        <f t="shared" si="1788"/>
        <v>-1.4506617446239E-08+0.00069309672436158i</v>
      </c>
      <c r="D3425" s="208" t="str">
        <f t="shared" si="1789"/>
        <v>-2.51366131340319+0.00531374155343878i</v>
      </c>
      <c r="E3425" t="str">
        <f t="shared" si="1790"/>
        <v>20500</v>
      </c>
      <c r="F3425" t="str">
        <f t="shared" si="1791"/>
        <v>0.327868852459016</v>
      </c>
      <c r="G3425" t="str">
        <f t="shared" si="1786"/>
        <v>0.327868852459016</v>
      </c>
      <c r="H3425" t="str">
        <f t="shared" si="1792"/>
        <v>3.85113641039536+0.106042477616347i</v>
      </c>
      <c r="I3425" t="str">
        <f t="shared" si="1793"/>
        <v>5855.14330812798i</v>
      </c>
      <c r="J3425" t="str">
        <f t="shared" si="1787"/>
        <v>-46404.0669956377+1280.91799123255i</v>
      </c>
      <c r="K3425" t="str">
        <f t="shared" si="1794"/>
        <v>0.00348029435197888-0.126081305266363i</v>
      </c>
      <c r="L3425" t="str">
        <f t="shared" si="1795"/>
        <v>0.000728137385765841-0.0223621168197795i</v>
      </c>
      <c r="M3425" t="str">
        <f t="shared" si="1796"/>
        <v>0.00420843173774472-0.148443422086143i</v>
      </c>
      <c r="N3425" t="str">
        <f t="shared" si="1797"/>
        <v>-18.5976827883868i</v>
      </c>
      <c r="O3425" t="str">
        <f t="shared" si="1798"/>
        <v>0.968447301647599+0.249218426147595i</v>
      </c>
      <c r="P3425" t="str">
        <f t="shared" si="1799"/>
        <v>0.031552698352401-0.249218426147595i</v>
      </c>
      <c r="Q3425" t="str">
        <f t="shared" si="1800"/>
        <v>-0.031552698352401+18.8469012145344i</v>
      </c>
      <c r="R3425" t="str">
        <f t="shared" si="1801"/>
        <v>-0.0132260762057727-0.00165201587279947i</v>
      </c>
      <c r="S3425" t="str">
        <f t="shared" si="1802"/>
        <v>2.01397562842707i</v>
      </c>
      <c r="T3425" t="str">
        <f t="shared" si="1803"/>
        <v>0.00332711970559281-0.0266369951381454i</v>
      </c>
      <c r="U3425" t="str">
        <f t="shared" si="1804"/>
        <v>0.0000500000000000002-0.0000953069267341525i</v>
      </c>
      <c r="V3425" t="str">
        <f t="shared" si="1805"/>
        <v>0.00002-0.0010674375794225i</v>
      </c>
      <c r="W3425" t="str">
        <f t="shared" si="1806"/>
        <v>0.000042172511471992-0.000089173735441732i</v>
      </c>
      <c r="X3425" t="str">
        <f t="shared" si="1807"/>
        <v>0.0000422192264869075-0.0000891167420859647i</v>
      </c>
      <c r="Y3425" t="str">
        <f t="shared" si="1808"/>
        <v>0.009+7.49458343440381i</v>
      </c>
      <c r="Z3425" t="str">
        <f t="shared" si="1809"/>
        <v>-0.000142609767436914-0.0000677724480258682i</v>
      </c>
      <c r="AA3425" t="str">
        <f t="shared" si="1810"/>
        <v>0.00193183921073288-1.60117307762938i</v>
      </c>
      <c r="AB3425" t="str">
        <f t="shared" si="1811"/>
        <v>0.0111205759543818-0.0890315810195549i</v>
      </c>
      <c r="AC3425" t="str">
        <f t="shared" si="1812"/>
        <v>0.986830647624506-0.0020254596814616i</v>
      </c>
      <c r="AD3425" t="str">
        <f t="shared" si="1813"/>
        <v>0.0114541079180284-0.0901962068162763i</v>
      </c>
      <c r="AE3425" t="str">
        <f t="shared" si="1814"/>
        <v>-7.74628540497386E-06+0.0000120865871442037i</v>
      </c>
      <c r="AF3425" t="str">
        <f t="shared" si="1815"/>
        <v>-6.36479772379855-0.100728736062908i</v>
      </c>
      <c r="AG3425" t="str">
        <f t="shared" si="1816"/>
        <v>0.999477280649759-0.0000670215987400562i</v>
      </c>
      <c r="AH3425" t="str">
        <f t="shared" si="1817"/>
        <v>0.0000505525371792525-0.0000761848439861795i</v>
      </c>
      <c r="AI3425">
        <f t="shared" si="1818"/>
        <v>-80.778098546949352</v>
      </c>
      <c r="AJ3425">
        <f t="shared" si="1819"/>
        <v>-56.433693196168505</v>
      </c>
      <c r="AK3425"/>
      <c r="AL3425"/>
      <c r="AM3425"/>
      <c r="AN3425"/>
    </row>
    <row r="3426" spans="1:40" x14ac:dyDescent="0.35">
      <c r="A3426"/>
      <c r="B3426">
        <f t="shared" si="1820"/>
        <v>1492000</v>
      </c>
      <c r="C3426" s="237" t="str">
        <f t="shared" si="1788"/>
        <v>-1.44871780950689E-08+0.00069263218232153i</v>
      </c>
      <c r="D3426" s="208" t="str">
        <f t="shared" si="1789"/>
        <v>-2.51366131325415+0.00531018006446507i</v>
      </c>
      <c r="E3426" t="str">
        <f t="shared" si="1790"/>
        <v>20500</v>
      </c>
      <c r="F3426" t="str">
        <f t="shared" si="1791"/>
        <v>0.327868852459016</v>
      </c>
      <c r="G3426" t="str">
        <f t="shared" si="1786"/>
        <v>0.327868852459016</v>
      </c>
      <c r="H3426" t="str">
        <f t="shared" si="1792"/>
        <v>3.85114061989774+0.105971528302165i</v>
      </c>
      <c r="I3426" t="str">
        <f t="shared" si="1793"/>
        <v>5859.07029894496i</v>
      </c>
      <c r="J3426" t="str">
        <f t="shared" si="1787"/>
        <v>-46466.3347739364+1281.77709115959i</v>
      </c>
      <c r="K3426" t="str">
        <f t="shared" si="1794"/>
        <v>0.00347563398698302-0.125996925288093i</v>
      </c>
      <c r="L3426" t="str">
        <f t="shared" si="1795"/>
        <v>0.000727162689404592-0.022347160521838i</v>
      </c>
      <c r="M3426" t="str">
        <f t="shared" si="1796"/>
        <v>0.00420279667638761-0.148344085809931i</v>
      </c>
      <c r="N3426" t="str">
        <f t="shared" si="1797"/>
        <v>-18.6101560833489i</v>
      </c>
      <c r="O3426" t="str">
        <f t="shared" si="1798"/>
        <v>0.971480459946871+0.237119623695332i</v>
      </c>
      <c r="P3426" t="str">
        <f t="shared" si="1799"/>
        <v>0.028519540053129-0.237119623695332i</v>
      </c>
      <c r="Q3426" t="str">
        <f t="shared" si="1800"/>
        <v>-0.028519540053129+18.8472757070442i</v>
      </c>
      <c r="R3426" t="str">
        <f t="shared" si="1801"/>
        <v>-0.012583369600431-0.00149415059117966i</v>
      </c>
      <c r="S3426" t="str">
        <f t="shared" si="1802"/>
        <v>2.01532638337571i</v>
      </c>
      <c r="T3426" t="str">
        <f t="shared" si="1803"/>
        <v>0.00301120110714078-0.0253595967475165i</v>
      </c>
      <c r="U3426" t="str">
        <f t="shared" si="1804"/>
        <v>0.0000499999999999999-0.0000952430480969306i</v>
      </c>
      <c r="V3426" t="str">
        <f t="shared" si="1805"/>
        <v>0.00002-0.00106672213868563i</v>
      </c>
      <c r="W3426" t="str">
        <f t="shared" si="1806"/>
        <v>0.0000421723763422933-0.0000891162106083252i</v>
      </c>
      <c r="X3426" t="str">
        <f t="shared" si="1807"/>
        <v>0.0000422190138204676-0.0000890592542529129i</v>
      </c>
      <c r="Y3426" t="str">
        <f t="shared" si="1808"/>
        <v>0.009+7.49960998264955i</v>
      </c>
      <c r="Z3426" t="str">
        <f t="shared" si="1809"/>
        <v>-0.000142422251299879-0.000067726456692697i</v>
      </c>
      <c r="AA3426" t="str">
        <f t="shared" si="1810"/>
        <v>0.00192925037982294-1.60009988342865i</v>
      </c>
      <c r="AB3426" t="str">
        <f t="shared" si="1811"/>
        <v>0.0100646485816509-0.084762000396076i</v>
      </c>
      <c r="AC3426" t="str">
        <f t="shared" si="1812"/>
        <v>0.987468358211431-0.00184926854639181i</v>
      </c>
      <c r="AD3426" t="str">
        <f t="shared" si="1813"/>
        <v>0.0103530908889958-0.0858182989318554i</v>
      </c>
      <c r="AE3426" t="str">
        <f t="shared" si="1814"/>
        <v>-7.28667981837228E-06+0.0000115212571748718i</v>
      </c>
      <c r="AF3426" t="str">
        <f t="shared" si="1815"/>
        <v>-6.36480193315189-0.1006613482377i</v>
      </c>
      <c r="AG3426" t="str">
        <f t="shared" si="1816"/>
        <v>0.999502981687387-0.0000605681911277147i</v>
      </c>
      <c r="AH3426" t="str">
        <f t="shared" si="1817"/>
        <v>0.0000475660593603054-0.0000726302504986432i</v>
      </c>
      <c r="AI3426">
        <f t="shared" si="1818"/>
        <v>-81.227621141735042</v>
      </c>
      <c r="AJ3426">
        <f t="shared" si="1819"/>
        <v>-56.778930185966715</v>
      </c>
      <c r="AK3426"/>
      <c r="AL3426"/>
      <c r="AM3426"/>
      <c r="AN3426"/>
    </row>
    <row r="3427" spans="1:40" x14ac:dyDescent="0.35">
      <c r="A3427"/>
      <c r="B3427">
        <f t="shared" si="1820"/>
        <v>1493000</v>
      </c>
      <c r="C3427" s="237" t="str">
        <f t="shared" si="1788"/>
        <v>-1.44677777918029E-08+0.000692168262574902i</v>
      </c>
      <c r="D3427" s="208" t="str">
        <f t="shared" si="1789"/>
        <v>-2.51366131310542+0.00530662334640758i</v>
      </c>
      <c r="E3427" t="str">
        <f t="shared" si="1790"/>
        <v>20500</v>
      </c>
      <c r="F3427" t="str">
        <f t="shared" si="1791"/>
        <v>0.327868852459016</v>
      </c>
      <c r="G3427" t="str">
        <f t="shared" si="1786"/>
        <v>0.327868852459016</v>
      </c>
      <c r="H3427" t="str">
        <f t="shared" si="1792"/>
        <v>3.85114482095437+0.105900673780511i</v>
      </c>
      <c r="I3427" t="str">
        <f t="shared" si="1793"/>
        <v>5862.99728976195i</v>
      </c>
      <c r="J3427" t="str">
        <f t="shared" si="1787"/>
        <v>-46528.6443006617+1282.63619108664i</v>
      </c>
      <c r="K3427" t="str">
        <f t="shared" si="1794"/>
        <v>0.00347098297433663-0.125912658093438i</v>
      </c>
      <c r="L3427" t="str">
        <f t="shared" si="1795"/>
        <v>0.000726189948161565-0.022332224195549i</v>
      </c>
      <c r="M3427" t="str">
        <f t="shared" si="1796"/>
        <v>0.00419717292249819-0.148244882288987i</v>
      </c>
      <c r="N3427" t="str">
        <f t="shared" si="1797"/>
        <v>-18.6226293783109i</v>
      </c>
      <c r="O3427" t="str">
        <f t="shared" si="1798"/>
        <v>0.974362474276631+0.224983929918386i</v>
      </c>
      <c r="P3427" t="str">
        <f t="shared" si="1799"/>
        <v>0.025637525723369-0.224983929918386i</v>
      </c>
      <c r="Q3427" t="str">
        <f t="shared" si="1800"/>
        <v>-0.025637525723369+18.8476133082293i</v>
      </c>
      <c r="R3427" t="str">
        <f t="shared" si="1801"/>
        <v>-0.0119388265991622-0.00134401334190499i</v>
      </c>
      <c r="S3427" t="str">
        <f t="shared" si="1802"/>
        <v>2.01667713832436i</v>
      </c>
      <c r="T3427" t="str">
        <f t="shared" si="1803"/>
        <v>0.00271044098022271-0.0240767586609492i</v>
      </c>
      <c r="U3427" t="str">
        <f t="shared" si="1804"/>
        <v>0.0000500000000000001-0.0000951792550305566i</v>
      </c>
      <c r="V3427" t="str">
        <f t="shared" si="1805"/>
        <v>0.00002-0.00106600765634223i</v>
      </c>
      <c r="W3427" t="str">
        <f t="shared" si="1806"/>
        <v>0.0000421722411233058-0.000089058764315467i</v>
      </c>
      <c r="X3427" t="str">
        <f t="shared" si="1807"/>
        <v>0.0000422188012207639-0.0000890018449099247i</v>
      </c>
      <c r="Y3427" t="str">
        <f t="shared" si="1808"/>
        <v>0.009+7.5046365308953i</v>
      </c>
      <c r="Z3427" t="str">
        <f t="shared" si="1809"/>
        <v>-0.000142235111797026-0.0000676805275314875i</v>
      </c>
      <c r="AA3427" t="str">
        <f t="shared" si="1810"/>
        <v>0.00192666674930416-1.59902812690643i</v>
      </c>
      <c r="AB3427" t="str">
        <f t="shared" si="1811"/>
        <v>0.00905938693452123-0.0804742381148257i</v>
      </c>
      <c r="AC3427" t="str">
        <f t="shared" si="1812"/>
        <v>0.988108129856908-0.0016807720428927i</v>
      </c>
      <c r="AD3427" t="str">
        <f t="shared" si="1813"/>
        <v>0.00930692374298889-0.0814269135800398i</v>
      </c>
      <c r="AE3427" t="str">
        <f t="shared" si="1814"/>
        <v>-6.83478780542837E-06+0.0000109518686477229i</v>
      </c>
      <c r="AF3427" t="str">
        <f t="shared" si="1815"/>
        <v>-6.36480613405979-0.100594050434103i</v>
      </c>
      <c r="AG3427" t="str">
        <f t="shared" si="1816"/>
        <v>0.999528726702585-0.0000544408736281984i</v>
      </c>
      <c r="AH3427" t="str">
        <f t="shared" si="1817"/>
        <v>0.0000446285835287562-0.0000690490931339669i</v>
      </c>
      <c r="AI3427">
        <f t="shared" si="1818"/>
        <v>-81.700862159352482</v>
      </c>
      <c r="AJ3427">
        <f t="shared" si="1819"/>
        <v>-57.124152846515983</v>
      </c>
      <c r="AK3427"/>
      <c r="AL3427"/>
      <c r="AM3427"/>
      <c r="AN3427"/>
    </row>
    <row r="3428" spans="1:40" x14ac:dyDescent="0.35">
      <c r="A3428"/>
      <c r="B3428">
        <f t="shared" si="1820"/>
        <v>1494000</v>
      </c>
      <c r="C3428" s="237" t="str">
        <f t="shared" si="1788"/>
        <v>-1.444841643193E-08+0.000691704963872109i</v>
      </c>
      <c r="D3428" s="208" t="str">
        <f t="shared" si="1789"/>
        <v>-2.51366131295698+0.00530307138968617i</v>
      </c>
      <c r="E3428" t="str">
        <f t="shared" si="1790"/>
        <v>20500</v>
      </c>
      <c r="F3428" t="str">
        <f t="shared" si="1791"/>
        <v>0.327868852459016</v>
      </c>
      <c r="G3428" t="str">
        <f t="shared" si="1786"/>
        <v>0.327868852459016</v>
      </c>
      <c r="H3428" t="str">
        <f t="shared" si="1792"/>
        <v>3.85114901358778+0.105829913861706i</v>
      </c>
      <c r="I3428" t="str">
        <f t="shared" si="1793"/>
        <v>5866.92428057894i</v>
      </c>
      <c r="J3428" t="str">
        <f t="shared" si="1787"/>
        <v>-46590.9955758136+1283.4952910137i</v>
      </c>
      <c r="K3428" t="str">
        <f t="shared" si="1794"/>
        <v>0.00346634128903821-0.125828503456594i</v>
      </c>
      <c r="L3428" t="str">
        <f t="shared" si="1795"/>
        <v>0.000725219156813142-0.0223173078009787i</v>
      </c>
      <c r="M3428" t="str">
        <f t="shared" si="1796"/>
        <v>0.00419156044585135-0.148145811257573i</v>
      </c>
      <c r="N3428" t="str">
        <f t="shared" si="1797"/>
        <v>-18.6351026732729i</v>
      </c>
      <c r="O3428" t="str">
        <f t="shared" si="1798"/>
        <v>0.977092896250032+0.21281323290088i</v>
      </c>
      <c r="P3428" t="str">
        <f t="shared" si="1799"/>
        <v>0.022907103749968-0.21281323290088i</v>
      </c>
      <c r="Q3428" t="str">
        <f t="shared" si="1800"/>
        <v>-0.022907103749968+18.8479159061738i</v>
      </c>
      <c r="R3428" t="str">
        <f t="shared" si="1801"/>
        <v>-0.0112925354755694-0.00120164078516555i</v>
      </c>
      <c r="S3428" t="str">
        <f t="shared" si="1802"/>
        <v>2.018027893273i</v>
      </c>
      <c r="T3428" t="str">
        <f t="shared" si="1803"/>
        <v>0.00242494462215855-0.0227886515754739i</v>
      </c>
      <c r="U3428" t="str">
        <f t="shared" si="1804"/>
        <v>0.0000499999999999998-0.0000951155473631997i</v>
      </c>
      <c r="V3428" t="str">
        <f t="shared" si="1805"/>
        <v>0.00002-0.00106529413046784i</v>
      </c>
      <c r="W3428" t="str">
        <f t="shared" si="1806"/>
        <v>0.0000421721058150319-0.0000890013964054011i</v>
      </c>
      <c r="X3428" t="str">
        <f t="shared" si="1807"/>
        <v>0.0000422185886873816-0.0000889445138993457i</v>
      </c>
      <c r="Y3428" t="str">
        <f t="shared" si="1808"/>
        <v>0.009+7.50966307914104i</v>
      </c>
      <c r="Z3428" t="str">
        <f t="shared" si="1809"/>
        <v>-0.00014204834792026-0.0000676346604155143i</v>
      </c>
      <c r="AA3428" t="str">
        <f t="shared" si="1810"/>
        <v>0.00192408830525716-1.5979578051757i</v>
      </c>
      <c r="AB3428" t="str">
        <f t="shared" si="1811"/>
        <v>0.00810514295910461-0.0761688647141253i</v>
      </c>
      <c r="AC3428" t="str">
        <f t="shared" si="1812"/>
        <v>0.988749874940993-0.00152000937957629i</v>
      </c>
      <c r="AD3428" t="str">
        <f t="shared" si="1813"/>
        <v>0.00831577171832382-0.0770227401218735i</v>
      </c>
      <c r="AE3428" t="str">
        <f t="shared" si="1814"/>
        <v>-6.39064850668526E-06+0.0000103785185903419i</v>
      </c>
      <c r="AF3428" t="str">
        <f t="shared" si="1815"/>
        <v>-6.36481032654476-0.10052684247202i</v>
      </c>
      <c r="AG3428" t="str">
        <f t="shared" si="1816"/>
        <v>0.999554511619722-0.0000486399521742413i</v>
      </c>
      <c r="AH3428" t="str">
        <f t="shared" si="1817"/>
        <v>0.0000417403632543682-0.0000654419939809476i</v>
      </c>
      <c r="AI3428">
        <f t="shared" si="1818"/>
        <v>-82.200492559218503</v>
      </c>
      <c r="AJ3428">
        <f t="shared" si="1819"/>
        <v>-57.469360993514599</v>
      </c>
      <c r="AK3428"/>
      <c r="AL3428"/>
      <c r="AM3428"/>
      <c r="AN3428"/>
    </row>
    <row r="3429" spans="1:40" x14ac:dyDescent="0.35">
      <c r="A3429"/>
      <c r="B3429">
        <f t="shared" si="1820"/>
        <v>1495000</v>
      </c>
      <c r="C3429" s="237" t="str">
        <f t="shared" si="1788"/>
        <v>-1.44290939112887E-08+0.000691242284966913i</v>
      </c>
      <c r="D3429" s="208" t="str">
        <f t="shared" si="1789"/>
        <v>-2.51366131280884+0.00529952418474634i</v>
      </c>
      <c r="E3429" t="str">
        <f t="shared" si="1790"/>
        <v>20500</v>
      </c>
      <c r="F3429" t="str">
        <f t="shared" si="1791"/>
        <v>0.327868852459016</v>
      </c>
      <c r="G3429" t="str">
        <f t="shared" si="1786"/>
        <v>0.327868852459016</v>
      </c>
      <c r="H3429" t="str">
        <f t="shared" si="1792"/>
        <v>3.85115319782051+0.105759248356577i</v>
      </c>
      <c r="I3429" t="str">
        <f t="shared" si="1793"/>
        <v>5870.85127139593i</v>
      </c>
      <c r="J3429" t="str">
        <f t="shared" si="1787"/>
        <v>-46653.3885993921+1284.35439094075i</v>
      </c>
      <c r="K3429" t="str">
        <f t="shared" si="1794"/>
        <v>0.00346170890616966-0.125744461152358i</v>
      </c>
      <c r="L3429" t="str">
        <f t="shared" si="1795"/>
        <v>0.000724250310153114-0.0223024112982993i</v>
      </c>
      <c r="M3429" t="str">
        <f t="shared" si="1796"/>
        <v>0.00418595921632277-0.148046872450657i</v>
      </c>
      <c r="N3429" t="str">
        <f t="shared" si="1797"/>
        <v>-18.647575968235i</v>
      </c>
      <c r="O3429" t="str">
        <f t="shared" si="1798"/>
        <v>0.979671301065121+0.200609426172783i</v>
      </c>
      <c r="P3429" t="str">
        <f t="shared" si="1799"/>
        <v>0.020328698934879-0.200609426172783i</v>
      </c>
      <c r="Q3429" t="str">
        <f t="shared" si="1800"/>
        <v>-0.020328698934879+18.8481853944078i</v>
      </c>
      <c r="R3429" t="str">
        <f t="shared" si="1801"/>
        <v>-0.0106445853588806-0.00106706868289819i</v>
      </c>
      <c r="S3429" t="str">
        <f t="shared" si="1802"/>
        <v>2.01937864822165i</v>
      </c>
      <c r="T3429" t="str">
        <f t="shared" si="1803"/>
        <v>0.0021548157144306-0.0214954483928963i</v>
      </c>
      <c r="U3429" t="str">
        <f t="shared" si="1804"/>
        <v>0.00005-0.0000950519249234922i</v>
      </c>
      <c r="V3429" t="str">
        <f t="shared" si="1805"/>
        <v>0.00002-0.00106458155914311i</v>
      </c>
      <c r="W3429" t="str">
        <f t="shared" si="1806"/>
        <v>0.0000421719704174746-0.0000889441067207961i</v>
      </c>
      <c r="X3429" t="str">
        <f t="shared" si="1807"/>
        <v>0.0000422183762199079-0.0000888872610639468i</v>
      </c>
      <c r="Y3429" t="str">
        <f t="shared" si="1808"/>
        <v>0.009+7.51468962738678i</v>
      </c>
      <c r="Z3429" t="str">
        <f t="shared" si="1809"/>
        <v>-0.000141861958664864-0.0000675888552183976i</v>
      </c>
      <c r="AA3429" t="str">
        <f t="shared" si="1810"/>
        <v>0.00192151503380907-1.59688891535716i</v>
      </c>
      <c r="AB3429" t="str">
        <f t="shared" si="1811"/>
        <v>0.00720226320073186-0.0718464581015445i</v>
      </c>
      <c r="AC3429" t="str">
        <f t="shared" si="1812"/>
        <v>0.989393504961433-0.00136701888488512i</v>
      </c>
      <c r="AD3429" t="str">
        <f t="shared" si="1813"/>
        <v>0.00737979133651575-0.0726064699507212i</v>
      </c>
      <c r="AE3429" t="str">
        <f t="shared" si="1814"/>
        <v>-5.95429983895437E-06+9.80130439076524E-06i</v>
      </c>
      <c r="AF3429" t="str">
        <f t="shared" si="1815"/>
        <v>-6.36481451062935-0.100459724171831i</v>
      </c>
      <c r="AG3429" t="str">
        <f t="shared" si="1816"/>
        <v>0.999580332362264-0.0000431656814915044i</v>
      </c>
      <c r="AH3429" t="str">
        <f t="shared" si="1817"/>
        <v>0.0000389016441648751-0.0000618095773533158i</v>
      </c>
      <c r="AI3429">
        <f t="shared" si="1818"/>
        <v>-82.729663856669504</v>
      </c>
      <c r="AJ3429">
        <f t="shared" si="1819"/>
        <v>-57.814554445970998</v>
      </c>
      <c r="AK3429"/>
      <c r="AL3429"/>
      <c r="AM3429"/>
      <c r="AN3429"/>
    </row>
    <row r="3430" spans="1:40" x14ac:dyDescent="0.35">
      <c r="A3430"/>
      <c r="B3430">
        <f t="shared" si="1820"/>
        <v>1496000</v>
      </c>
      <c r="C3430" s="237" t="str">
        <f t="shared" si="1788"/>
        <v>-1.44098101260656E-08+0.000690780224616402i</v>
      </c>
      <c r="D3430" s="208" t="str">
        <f t="shared" si="1789"/>
        <v>-2.513661312661+0.00529598172205908i</v>
      </c>
      <c r="E3430" t="str">
        <f t="shared" si="1790"/>
        <v>20500</v>
      </c>
      <c r="F3430" t="str">
        <f t="shared" si="1791"/>
        <v>0.327868852459016</v>
      </c>
      <c r="G3430" t="str">
        <f t="shared" si="1786"/>
        <v>0.327868852459016</v>
      </c>
      <c r="H3430" t="str">
        <f t="shared" si="1792"/>
        <v>3.85115737367497+0.105688677076453i</v>
      </c>
      <c r="I3430" t="str">
        <f t="shared" si="1793"/>
        <v>5874.77826221291i</v>
      </c>
      <c r="J3430" t="str">
        <f t="shared" si="1787"/>
        <v>-46715.8233713973+1285.21349086779i</v>
      </c>
      <c r="K3430" t="str">
        <f t="shared" si="1794"/>
        <v>0.00345708580089606-0.125660530956129i</v>
      </c>
      <c r="L3430" t="str">
        <f t="shared" si="1795"/>
        <v>0.000723283402992644-0.0222875346477891i</v>
      </c>
      <c r="M3430" t="str">
        <f t="shared" si="1796"/>
        <v>0.0041803692038887-0.147948065603918i</v>
      </c>
      <c r="N3430" t="str">
        <f t="shared" si="1797"/>
        <v>-18.660049263197i</v>
      </c>
      <c r="O3430" t="str">
        <f t="shared" si="1798"/>
        <v>0.982097287570877+0.188374408415597i</v>
      </c>
      <c r="P3430" t="str">
        <f t="shared" si="1799"/>
        <v>0.017902712429123-0.188374408415597i</v>
      </c>
      <c r="Q3430" t="str">
        <f t="shared" si="1800"/>
        <v>-0.017902712429123+18.8484236716126i</v>
      </c>
      <c r="R3430" t="str">
        <f t="shared" si="1801"/>
        <v>-0.00999506622882924-0.000940331878225541i</v>
      </c>
      <c r="S3430" t="str">
        <f t="shared" si="1802"/>
        <v>2.02072940317029i</v>
      </c>
      <c r="T3430" t="str">
        <f t="shared" si="1803"/>
        <v>0.0019001562750687-0.0201973242152296i</v>
      </c>
      <c r="U3430" t="str">
        <f t="shared" si="1804"/>
        <v>0.0000500000000000002-0.0000949883875405223i</v>
      </c>
      <c r="V3430" t="str">
        <f t="shared" si="1805"/>
        <v>0.00002-0.00106386994045385i</v>
      </c>
      <c r="W3430" t="str">
        <f t="shared" si="1806"/>
        <v>0.0000421718349306361-0.0000888868951047379i</v>
      </c>
      <c r="X3430" t="str">
        <f t="shared" si="1807"/>
        <v>0.0000422181638179297-0.0000888300862469128i</v>
      </c>
      <c r="Y3430" t="str">
        <f t="shared" si="1808"/>
        <v>0.009+7.51971617563253i</v>
      </c>
      <c r="Z3430" t="str">
        <f t="shared" si="1809"/>
        <v>-0.000141675943029472-0.0000675431118140996i</v>
      </c>
      <c r="AA3430" t="str">
        <f t="shared" si="1810"/>
        <v>0.00191894692113339-1.59582145457921i</v>
      </c>
      <c r="AB3430" t="str">
        <f t="shared" si="1811"/>
        <v>0.00635108864480475-0.0675076035386336i</v>
      </c>
      <c r="AC3430" t="str">
        <f t="shared" si="1812"/>
        <v>0.990038930538285-0.0012218379863391i</v>
      </c>
      <c r="AD3430" t="str">
        <f t="shared" si="1813"/>
        <v>0.00649913037721389-0.0681787963808261i</v>
      </c>
      <c r="AE3430" t="str">
        <f t="shared" si="1814"/>
        <v>-5.52577849236412E-06+9.22032378210524E-06i</v>
      </c>
      <c r="AF3430" t="str">
        <f t="shared" si="1815"/>
        <v>-6.36481868633597-0.100392695354394i</v>
      </c>
      <c r="AG3430" t="str">
        <f t="shared" si="1816"/>
        <v>0.999606184853417-0.0000380182651241504i</v>
      </c>
      <c r="AH3430" t="str">
        <f t="shared" si="1817"/>
        <v>0.0000361126639313282-0.0000581524696881743i</v>
      </c>
      <c r="AI3430">
        <f t="shared" si="1818"/>
        <v>-83.292130797062853</v>
      </c>
      <c r="AJ3430">
        <f t="shared" si="1819"/>
        <v>-58.159733026217204</v>
      </c>
      <c r="AK3430"/>
      <c r="AL3430"/>
      <c r="AM3430"/>
      <c r="AN3430"/>
    </row>
    <row r="3431" spans="1:40" x14ac:dyDescent="0.35">
      <c r="A3431"/>
      <c r="B3431">
        <f t="shared" si="1820"/>
        <v>1497000</v>
      </c>
      <c r="C3431" s="237" t="str">
        <f t="shared" si="1788"/>
        <v>-1.43905649727937E-08+0.000690318781580987i</v>
      </c>
      <c r="D3431" s="208" t="str">
        <f t="shared" si="1789"/>
        <v>-2.51366131251346+0.0052924439921209i</v>
      </c>
      <c r="E3431" t="str">
        <f t="shared" si="1790"/>
        <v>20500</v>
      </c>
      <c r="F3431" t="str">
        <f t="shared" si="1791"/>
        <v>0.327868852459016</v>
      </c>
      <c r="G3431" t="str">
        <f t="shared" si="1786"/>
        <v>0.327868852459016</v>
      </c>
      <c r="H3431" t="str">
        <f t="shared" si="1792"/>
        <v>3.85116154117351+0.105618199833169i</v>
      </c>
      <c r="I3431" t="str">
        <f t="shared" si="1793"/>
        <v>5878.7052530299i</v>
      </c>
      <c r="J3431" t="str">
        <f t="shared" si="1787"/>
        <v>-46778.299891829+1286.07259079485i</v>
      </c>
      <c r="K3431" t="str">
        <f t="shared" si="1794"/>
        <v>0.00345247194846544-0.125576712643902i</v>
      </c>
      <c r="L3431" t="str">
        <f t="shared" si="1795"/>
        <v>0.000722318430160184-0.0222726778098319i</v>
      </c>
      <c r="M3431" t="str">
        <f t="shared" si="1796"/>
        <v>0.00417479037862562-0.147849390453734i</v>
      </c>
      <c r="N3431" t="str">
        <f t="shared" si="1797"/>
        <v>-18.672522558159i</v>
      </c>
      <c r="O3431" t="str">
        <f t="shared" si="1798"/>
        <v>0.984370478329745+0.176110083166381i</v>
      </c>
      <c r="P3431" t="str">
        <f t="shared" si="1799"/>
        <v>0.015629521670255-0.176110083166381i</v>
      </c>
      <c r="Q3431" t="str">
        <f t="shared" si="1800"/>
        <v>-0.015629521670255+18.8486326413254i</v>
      </c>
      <c r="R3431" t="str">
        <f t="shared" si="1801"/>
        <v>-0.00934406891001298-0.000821464274750109i</v>
      </c>
      <c r="S3431" t="str">
        <f t="shared" si="1802"/>
        <v>2.02208015811893i</v>
      </c>
      <c r="T3431" t="str">
        <f t="shared" si="1803"/>
        <v>0.00166106661057575-0.0188944563390332i</v>
      </c>
      <c r="U3431" t="str">
        <f t="shared" si="1804"/>
        <v>0.0000499999999999999-0.0000949249350438347i</v>
      </c>
      <c r="V3431" t="str">
        <f t="shared" si="1805"/>
        <v>0.00002-0.00106315927249095i</v>
      </c>
      <c r="W3431" t="str">
        <f t="shared" si="1806"/>
        <v>0.0000421716993545188-0.000088829761400732i</v>
      </c>
      <c r="X3431" t="str">
        <f t="shared" si="1807"/>
        <v>0.0000422179514810368-0.0000887729892918519i</v>
      </c>
      <c r="Y3431" t="str">
        <f t="shared" si="1808"/>
        <v>0.009+7.52474272387827i</v>
      </c>
      <c r="Z3431" t="str">
        <f t="shared" si="1809"/>
        <v>-0.000141490300016058-0.0000674974300769278i</v>
      </c>
      <c r="AA3431" t="str">
        <f t="shared" si="1810"/>
        <v>0.00191638395344979-1.59475541997794i</v>
      </c>
      <c r="AB3431" t="str">
        <f t="shared" si="1811"/>
        <v>0.00555195455611173-0.0631528936220018i</v>
      </c>
      <c r="AC3431" t="str">
        <f t="shared" si="1812"/>
        <v>0.990686061419061-0.00108450318962345i</v>
      </c>
      <c r="AD3431" t="str">
        <f t="shared" si="1813"/>
        <v>0.00567392785453293-0.0637404145352508i</v>
      </c>
      <c r="AE3431" t="str">
        <f t="shared" si="1814"/>
        <v>-5.10511992757482E-06+8.63567482711771E-06i</v>
      </c>
      <c r="AF3431" t="str">
        <f t="shared" si="1815"/>
        <v>-6.36482285368697-0.100325755841048i</v>
      </c>
      <c r="AG3431" t="str">
        <f t="shared" si="1816"/>
        <v>0.999632065016779-0.0000331978554683781i</v>
      </c>
      <c r="AH3431" t="str">
        <f t="shared" si="1817"/>
        <v>0.0000333736522545775-0.0000544712994442179i</v>
      </c>
      <c r="AI3431">
        <f t="shared" si="1818"/>
        <v>-83.892415859229004</v>
      </c>
      <c r="AJ3431">
        <f t="shared" si="1819"/>
        <v>-58.504896559949344</v>
      </c>
      <c r="AK3431"/>
      <c r="AL3431"/>
      <c r="AM3431"/>
      <c r="AN3431"/>
    </row>
    <row r="3432" spans="1:40" x14ac:dyDescent="0.35">
      <c r="A3432"/>
      <c r="B3432">
        <f t="shared" si="1820"/>
        <v>1498000</v>
      </c>
      <c r="C3432" s="237" t="str">
        <f t="shared" si="1788"/>
        <v>-1.43713583483515E-08+0.00068985795462439i</v>
      </c>
      <c r="D3432" s="208" t="str">
        <f t="shared" si="1789"/>
        <v>-2.5136613123662+0.00528891098545366i</v>
      </c>
      <c r="E3432" t="str">
        <f t="shared" si="1790"/>
        <v>20500</v>
      </c>
      <c r="F3432" t="str">
        <f t="shared" si="1791"/>
        <v>0.327868852459016</v>
      </c>
      <c r="G3432" t="str">
        <f t="shared" si="1786"/>
        <v>0.327868852459016</v>
      </c>
      <c r="H3432" t="str">
        <f t="shared" si="1792"/>
        <v>3.85116570033836+0.105547816439055i</v>
      </c>
      <c r="I3432" t="str">
        <f t="shared" si="1793"/>
        <v>5882.63224384689i</v>
      </c>
      <c r="J3432" t="str">
        <f t="shared" si="1787"/>
        <v>-46840.8181606874+1286.9316907219i</v>
      </c>
      <c r="K3432" t="str">
        <f t="shared" si="1794"/>
        <v>0.00344786732420805-0.12549300599227i</v>
      </c>
      <c r="L3432" t="str">
        <f t="shared" si="1795"/>
        <v>0.00072135538650139-0.0222578407449166i</v>
      </c>
      <c r="M3432" t="str">
        <f t="shared" si="1796"/>
        <v>0.00416922271070944-0.147750846737187i</v>
      </c>
      <c r="N3432" t="str">
        <f t="shared" si="1797"/>
        <v>-18.684995853121i</v>
      </c>
      <c r="O3432" t="str">
        <f t="shared" si="1798"/>
        <v>0.986490519676273+0.163818358521981i</v>
      </c>
      <c r="P3432" t="str">
        <f t="shared" si="1799"/>
        <v>0.013509480323727-0.163818358521981i</v>
      </c>
      <c r="Q3432" t="str">
        <f t="shared" si="1800"/>
        <v>-0.013509480323727+18.848814211643i</v>
      </c>
      <c r="R3432" t="str">
        <f t="shared" si="1801"/>
        <v>-0.00869168506581994-0.000710498815733349i</v>
      </c>
      <c r="S3432" t="str">
        <f t="shared" si="1802"/>
        <v>2.02343091306758i</v>
      </c>
      <c r="T3432" t="str">
        <f t="shared" si="1803"/>
        <v>0.00143764526745276-0.0175870242488279i</v>
      </c>
      <c r="U3432" t="str">
        <f t="shared" si="1804"/>
        <v>0.0000500000000000001-0.000094861567263432i</v>
      </c>
      <c r="V3432" t="str">
        <f t="shared" si="1805"/>
        <v>0.00002-0.00106244955335044i</v>
      </c>
      <c r="W3432" t="str">
        <f t="shared" si="1806"/>
        <v>0.0000421715636891258-0.0000887727054527048i</v>
      </c>
      <c r="X3432" t="str">
        <f t="shared" si="1807"/>
        <v>0.0000422177392088206-0.0000887159700427913i</v>
      </c>
      <c r="Y3432" t="str">
        <f t="shared" si="1808"/>
        <v>0.009+7.52976927212402i</v>
      </c>
      <c r="Z3432" t="str">
        <f t="shared" si="1809"/>
        <v>-0.00014130502862994-0.0000674518098815317i</v>
      </c>
      <c r="AA3432" t="str">
        <f t="shared" si="1810"/>
        <v>0.00191382611702391-1.59369080869706i</v>
      </c>
      <c r="AB3432" t="str">
        <f t="shared" si="1811"/>
        <v>0.00480519031680507-0.0587829282613075i</v>
      </c>
      <c r="AC3432" t="str">
        <f t="shared" si="1812"/>
        <v>0.991334806484299-0.000955050057550328i</v>
      </c>
      <c r="AD3432" t="str">
        <f t="shared" si="1813"/>
        <v>0.00490431399492454-0.059292021233873i</v>
      </c>
      <c r="AE3432" t="str">
        <f t="shared" si="1814"/>
        <v>-4.69235837322198E-06+8.04745590279449E-06i</v>
      </c>
      <c r="AF3432" t="str">
        <f t="shared" si="1815"/>
        <v>-6.36482701270456-0.100258905453601i</v>
      </c>
      <c r="AG3432" t="str">
        <f t="shared" si="1816"/>
        <v>0.99965796877698-0.0000287045538147077i</v>
      </c>
      <c r="AH3432" t="str">
        <f t="shared" si="1817"/>
        <v>0.0000306848308532849-0.0000507666970002451i</v>
      </c>
      <c r="AI3432">
        <f t="shared" si="1818"/>
        <v>-84.536033964480254</v>
      </c>
      <c r="AJ3432">
        <f t="shared" si="1819"/>
        <v>-58.85004487623641</v>
      </c>
      <c r="AK3432"/>
      <c r="AL3432"/>
      <c r="AM3432"/>
      <c r="AN3432"/>
    </row>
    <row r="3433" spans="1:40" x14ac:dyDescent="0.35">
      <c r="A3433"/>
      <c r="B3433">
        <f t="shared" si="1820"/>
        <v>1499000</v>
      </c>
      <c r="C3433" s="237" t="str">
        <f t="shared" si="1788"/>
        <v>-1.43521901499612E-08+0.000689397742513633i</v>
      </c>
      <c r="D3433" s="208" t="str">
        <f t="shared" si="1789"/>
        <v>-2.51366131221925+0.00528538269260452i</v>
      </c>
      <c r="E3433" t="str">
        <f t="shared" si="1790"/>
        <v>20500</v>
      </c>
      <c r="F3433" t="str">
        <f t="shared" si="1791"/>
        <v>0.327868852459016</v>
      </c>
      <c r="G3433" t="str">
        <f t="shared" si="1786"/>
        <v>0.327868852459016</v>
      </c>
      <c r="H3433" t="str">
        <f t="shared" si="1792"/>
        <v>3.85116985119179+0.105477526706944i</v>
      </c>
      <c r="I3433" t="str">
        <f t="shared" si="1793"/>
        <v>5886.55923466387i</v>
      </c>
      <c r="J3433" t="str">
        <f t="shared" si="1787"/>
        <v>-46903.3781779724+1287.79079064894i</v>
      </c>
      <c r="K3433" t="str">
        <f t="shared" si="1794"/>
        <v>0.00344327190353642-0.125409410778417i</v>
      </c>
      <c r="L3433" t="str">
        <f t="shared" si="1795"/>
        <v>0.000720394266879083-0.0222430234136373i</v>
      </c>
      <c r="M3433" t="str">
        <f t="shared" si="1796"/>
        <v>0.0041636661704155-0.147652434192054i</v>
      </c>
      <c r="N3433" t="str">
        <f t="shared" si="1797"/>
        <v>-18.6974691480831i</v>
      </c>
      <c r="O3433" t="str">
        <f t="shared" si="1798"/>
        <v>0.988457081772177+0.151501146841966i</v>
      </c>
      <c r="P3433" t="str">
        <f t="shared" si="1799"/>
        <v>0.0115429182278231-0.151501146841966i</v>
      </c>
      <c r="Q3433" t="str">
        <f t="shared" si="1800"/>
        <v>-0.0115429182278231+18.8489702949251i</v>
      </c>
      <c r="R3433" t="str">
        <f t="shared" si="1801"/>
        <v>-0.00803800719183113-0.000607467463152402i</v>
      </c>
      <c r="S3433" t="str">
        <f t="shared" si="1802"/>
        <v>2.02478166801622i</v>
      </c>
      <c r="T3433" t="str">
        <f t="shared" si="1803"/>
        <v>0.0012299889833073-0.0162752096094022i</v>
      </c>
      <c r="U3433" t="str">
        <f t="shared" si="1804"/>
        <v>0.0000499999999999998-0.0000947982840297667i</v>
      </c>
      <c r="V3433" t="str">
        <f t="shared" si="1805"/>
        <v>0.00002-0.00106174078113339i</v>
      </c>
      <c r="W3433" t="str">
        <f t="shared" si="1806"/>
        <v>0.0000421714279344591-0.0000887157271049956i</v>
      </c>
      <c r="X3433" t="str">
        <f t="shared" si="1807"/>
        <v>0.000042217527000872-0.0000886590283441699i</v>
      </c>
      <c r="Y3433" t="str">
        <f t="shared" si="1808"/>
        <v>0.009+7.53479582036976i</v>
      </c>
      <c r="Z3433" t="str">
        <f t="shared" si="1809"/>
        <v>-0.000141120127879739-0.000067406251102899i</v>
      </c>
      <c r="AA3433" t="str">
        <f t="shared" si="1810"/>
        <v>0.0019112733981672-1.59262761788791i</v>
      </c>
      <c r="AB3433" t="str">
        <f t="shared" si="1811"/>
        <v>0.00411111926298562-0.054398314653543i</v>
      </c>
      <c r="AC3433" t="str">
        <f t="shared" si="1812"/>
        <v>0.991985073753657-0.000833513188884245i</v>
      </c>
      <c r="AD3433" t="str">
        <f t="shared" si="1813"/>
        <v>0.0041904102164692-0.0548343148808999i</v>
      </c>
      <c r="AE3433" t="str">
        <f t="shared" si="1814"/>
        <v>-4.28752682353406E-06+7.45576568491498E-06i</v>
      </c>
      <c r="AF3433" t="str">
        <f t="shared" si="1815"/>
        <v>-6.36483116341104-0.100192144014339i</v>
      </c>
      <c r="AG3433" t="str">
        <f t="shared" si="1816"/>
        <v>0.999683892060331-0.0000245384103982889i</v>
      </c>
      <c r="AH3433" t="str">
        <f t="shared" si="1817"/>
        <v>0.0000280464134531169-0.00004703929455355i</v>
      </c>
      <c r="AI3433">
        <f t="shared" si="1818"/>
        <v>-85.229805935337467</v>
      </c>
      <c r="AJ3433">
        <f t="shared" si="1819"/>
        <v>-59.195177807547815</v>
      </c>
      <c r="AK3433"/>
      <c r="AL3433"/>
      <c r="AM3433"/>
      <c r="AN3433"/>
    </row>
    <row r="3434" spans="1:40" x14ac:dyDescent="0.35">
      <c r="A3434"/>
      <c r="B3434">
        <f t="shared" si="1820"/>
        <v>1500000</v>
      </c>
      <c r="C3434" s="237" t="str">
        <f t="shared" si="1788"/>
        <v>-1.43330602751874E-08+0.000688938144019021i</v>
      </c>
      <c r="D3434" s="208" t="str">
        <f t="shared" si="1789"/>
        <v>-2.51366131207258+0.00528185910414583i</v>
      </c>
      <c r="E3434" t="str">
        <f t="shared" si="1790"/>
        <v>20500</v>
      </c>
      <c r="F3434" t="str">
        <f t="shared" si="1791"/>
        <v>0.327868852459016</v>
      </c>
      <c r="G3434" t="str">
        <f t="shared" si="1786"/>
        <v>0.327868852459016</v>
      </c>
      <c r="H3434" t="str">
        <f t="shared" si="1792"/>
        <v>3.85117399375586+0.105407330450162i</v>
      </c>
      <c r="I3434" t="str">
        <f t="shared" si="1793"/>
        <v>5890.48622548086i</v>
      </c>
      <c r="J3434" t="str">
        <f t="shared" si="1787"/>
        <v>-46965.979943684+1288.64989057599i</v>
      </c>
      <c r="K3434" t="str">
        <f t="shared" si="1794"/>
        <v>0.00343868566194495-0.125325926780123i</v>
      </c>
      <c r="L3434" t="str">
        <f t="shared" si="1795"/>
        <v>0.000719435066173169-0.0222282257766924i</v>
      </c>
      <c r="M3434" t="str">
        <f t="shared" si="1796"/>
        <v>0.00415812072811812-0.147554152556815i</v>
      </c>
      <c r="N3434" t="str">
        <f t="shared" si="1797"/>
        <v>-18.7099424430451i</v>
      </c>
      <c r="O3434" t="str">
        <f t="shared" si="1798"/>
        <v>0.990269858657589+0.139160364451515i</v>
      </c>
      <c r="P3434" t="str">
        <f t="shared" si="1799"/>
        <v>0.00973014134241101-0.139160364451515i</v>
      </c>
      <c r="Q3434" t="str">
        <f t="shared" si="1800"/>
        <v>-0.00973014134241101+18.8491028074966i</v>
      </c>
      <c r="R3434" t="str">
        <f t="shared" si="1801"/>
        <v>-0.00738312860875476-0.000512401176657457i</v>
      </c>
      <c r="S3434" t="str">
        <f t="shared" si="1802"/>
        <v>2.02613242296487i</v>
      </c>
      <c r="T3434" t="str">
        <f t="shared" si="1803"/>
        <v>0.00103819263759102-0.0149591962571175i</v>
      </c>
      <c r="U3434" t="str">
        <f t="shared" si="1804"/>
        <v>0.00005-0.0000947350851737473i</v>
      </c>
      <c r="V3434" t="str">
        <f t="shared" si="1805"/>
        <v>0.00002-0.00106103295394597i</v>
      </c>
      <c r="W3434" t="str">
        <f t="shared" si="1806"/>
        <v>0.0000421712920905224-0.0000886588262023626i</v>
      </c>
      <c r="X3434" t="str">
        <f t="shared" si="1807"/>
        <v>0.0000422173148567855-0.0000886021640408456i</v>
      </c>
      <c r="Y3434" t="str">
        <f t="shared" si="1808"/>
        <v>0.009+7.5398223686155i</v>
      </c>
      <c r="Z3434" t="str">
        <f t="shared" si="1809"/>
        <v>-0.000140935596777388-0.0000673607536163599i</v>
      </c>
      <c r="AA3434" t="str">
        <f t="shared" si="1810"/>
        <v>0.00190872578323672-1.59156584470945i</v>
      </c>
      <c r="AB3434" t="str">
        <f t="shared" si="1811"/>
        <v>0.00347005852004769-0.0499996672539735i</v>
      </c>
      <c r="AC3434" t="str">
        <f t="shared" si="1812"/>
        <v>0.992636770392477-0.000719926197055949i</v>
      </c>
      <c r="AD3434" t="str">
        <f t="shared" si="1813"/>
        <v>0.00353232910967895-0.0503679953523609i</v>
      </c>
      <c r="AE3434" t="str">
        <f t="shared" si="1814"/>
        <v>-3.89065703616709E-06+6.86070313261669E-06i</v>
      </c>
      <c r="AF3434" t="str">
        <f t="shared" si="1815"/>
        <v>-6.36483530582844-0.100125471346016i</v>
      </c>
      <c r="AG3434" t="str">
        <f t="shared" si="1816"/>
        <v>0.999709830795466-0.0000206994244577134i</v>
      </c>
      <c r="AH3434" t="str">
        <f t="shared" si="1817"/>
        <v>0.000025458605777385-0.0000432897260185708i</v>
      </c>
      <c r="AI3434">
        <f t="shared" si="1818"/>
        <v>-85.982306401588588</v>
      </c>
      <c r="AJ3434">
        <f t="shared" si="1819"/>
        <v>-59.540295189761601</v>
      </c>
      <c r="AK3434"/>
      <c r="AL3434"/>
      <c r="AM3434"/>
      <c r="AN3434"/>
    </row>
    <row r="3435" spans="1:40" x14ac:dyDescent="0.35">
      <c r="A3435"/>
      <c r="B3435">
        <f t="shared" si="1820"/>
        <v>1501000</v>
      </c>
      <c r="C3435" s="237" t="str">
        <f t="shared" si="1788"/>
        <v>-1.43139686219359E-08+0.000688479157914142i</v>
      </c>
      <c r="D3435" s="208" t="str">
        <f t="shared" si="1789"/>
        <v>-2.51366131192622+0.00527834021067509i</v>
      </c>
      <c r="E3435" t="str">
        <f t="shared" si="1790"/>
        <v>20500</v>
      </c>
      <c r="F3435" t="str">
        <f t="shared" si="1791"/>
        <v>0.327868852459016</v>
      </c>
      <c r="G3435" t="str">
        <f t="shared" si="1786"/>
        <v>0.327868852459016</v>
      </c>
      <c r="H3435" t="str">
        <f t="shared" si="1792"/>
        <v>3.85117812805268+0.105337227482534i</v>
      </c>
      <c r="I3435" t="str">
        <f t="shared" si="1793"/>
        <v>5894.41321629785i</v>
      </c>
      <c r="J3435" t="str">
        <f t="shared" si="1787"/>
        <v>-47028.6234578222+1289.50899050305i</v>
      </c>
      <c r="K3435" t="str">
        <f t="shared" si="1794"/>
        <v>0.00343410857500944-0.125242553775755i</v>
      </c>
      <c r="L3435" t="str">
        <f t="shared" si="1795"/>
        <v>0.000718477779280552-0.0222134477948845i</v>
      </c>
      <c r="M3435" t="str">
        <f t="shared" si="1796"/>
        <v>0.00415258635428999-0.147456001570639i</v>
      </c>
      <c r="N3435" t="str">
        <f t="shared" si="1797"/>
        <v>-18.7224157380071i</v>
      </c>
      <c r="O3435" t="str">
        <f t="shared" si="1798"/>
        <v>0.991928568298758+0.126797931342655i</v>
      </c>
      <c r="P3435" t="str">
        <f t="shared" si="1799"/>
        <v>0.00807143170124203-0.126797931342655i</v>
      </c>
      <c r="Q3435" t="str">
        <f t="shared" si="1800"/>
        <v>-0.00807143170124203+18.8492136693498i</v>
      </c>
      <c r="R3435" t="str">
        <f t="shared" si="1801"/>
        <v>-0.00672714345479676-0.000425329892426156i</v>
      </c>
      <c r="S3435" t="str">
        <f t="shared" si="1802"/>
        <v>2.02748317791349i</v>
      </c>
      <c r="T3435" t="str">
        <f t="shared" si="1803"/>
        <v>0.000862349201957786-0.0136391701900113i</v>
      </c>
      <c r="U3435" t="str">
        <f t="shared" si="1804"/>
        <v>0.0000500000000000002-0.0000946719705267298i</v>
      </c>
      <c r="V3435" t="str">
        <f t="shared" si="1805"/>
        <v>0.00002-0.00106032606989937i</v>
      </c>
      <c r="W3435" t="str">
        <f t="shared" si="1806"/>
        <v>0.0000421711561573178-0.0000886020025899744i</v>
      </c>
      <c r="X3435" t="str">
        <f t="shared" si="1807"/>
        <v>0.0000422171027761562-0.0000885453769780876i</v>
      </c>
      <c r="Y3435" t="str">
        <f t="shared" si="1808"/>
        <v>0.009+7.54484891686125i</v>
      </c>
      <c r="Z3435" t="str">
        <f t="shared" si="1809"/>
        <v>-0.000140751434338105-0.0000673153172975821i</v>
      </c>
      <c r="AA3435" t="str">
        <f t="shared" si="1810"/>
        <v>0.00190618325863498-1.59050548632818i</v>
      </c>
      <c r="AB3435" t="str">
        <f t="shared" si="1811"/>
        <v>0.00288231883675595-0.045587607743057i</v>
      </c>
      <c r="AC3435" t="str">
        <f t="shared" si="1812"/>
        <v>0.993289802718908-0.000614321688758311i</v>
      </c>
      <c r="AD3435" t="str">
        <f t="shared" si="1813"/>
        <v>0.0029301744197123-0.0458937638829858i</v>
      </c>
      <c r="AE3435" t="str">
        <f t="shared" si="1814"/>
        <v>-3.50177953019884E-06+6.26236747290439E-06i</v>
      </c>
      <c r="AF3435" t="str">
        <f t="shared" si="1815"/>
        <v>-6.3648394399789-0.100058887271859i</v>
      </c>
      <c r="AG3435" t="str">
        <f t="shared" si="1816"/>
        <v>0.999735780913983-0.0000171875443017222i</v>
      </c>
      <c r="AH3435" t="str">
        <f t="shared" si="1817"/>
        <v>0.0000229216055387632-0.000039518626925296i</v>
      </c>
      <c r="AI3435">
        <f t="shared" si="1818"/>
        <v>-86.804521901809267</v>
      </c>
      <c r="AJ3435">
        <f t="shared" si="1819"/>
        <v>-59.885396862200672</v>
      </c>
      <c r="AK3435"/>
      <c r="AL3435"/>
      <c r="AM3435"/>
      <c r="AN3435"/>
    </row>
    <row r="3436" spans="1:40" x14ac:dyDescent="0.35">
      <c r="A3436"/>
      <c r="B3436">
        <f t="shared" si="1820"/>
        <v>1502000</v>
      </c>
      <c r="C3436" s="237" t="str">
        <f t="shared" si="1788"/>
        <v>-1.42949150884523E-08+0.000688020782975847i</v>
      </c>
      <c r="D3436" s="208" t="str">
        <f t="shared" si="1789"/>
        <v>-2.51366131178014+0.00527482600281483i</v>
      </c>
      <c r="E3436" t="str">
        <f t="shared" si="1790"/>
        <v>20500</v>
      </c>
      <c r="F3436" t="str">
        <f t="shared" si="1791"/>
        <v>0.327868852459016</v>
      </c>
      <c r="G3436" t="str">
        <f t="shared" si="1786"/>
        <v>0.327868852459016</v>
      </c>
      <c r="H3436" t="str">
        <f t="shared" si="1792"/>
        <v>3.85118225410417+0.105267217618377i</v>
      </c>
      <c r="I3436" t="str">
        <f t="shared" si="1793"/>
        <v>5898.34020711484i</v>
      </c>
      <c r="J3436" t="str">
        <f t="shared" si="1787"/>
        <v>-47091.308720387+1290.3680904301i</v>
      </c>
      <c r="K3436" t="str">
        <f t="shared" si="1794"/>
        <v>0.00342954061838683-0.125159291544268i</v>
      </c>
      <c r="L3436" t="str">
        <f t="shared" si="1795"/>
        <v>0.0007175224011151-0.0221986894291201i</v>
      </c>
      <c r="M3436" t="str">
        <f t="shared" si="1796"/>
        <v>0.00414706301950193-0.147357980973388i</v>
      </c>
      <c r="N3436" t="str">
        <f t="shared" si="1797"/>
        <v>-18.7348890329692i</v>
      </c>
      <c r="O3436" t="str">
        <f t="shared" si="1798"/>
        <v>0.993432952631874+0.114415770875858i</v>
      </c>
      <c r="P3436" t="str">
        <f t="shared" si="1799"/>
        <v>0.00656704736812597-0.114415770875858i</v>
      </c>
      <c r="Q3436" t="str">
        <f t="shared" si="1800"/>
        <v>-0.00656704736812597+18.8493048038451i</v>
      </c>
      <c r="R3436" t="str">
        <f t="shared" si="1801"/>
        <v>-0.00607014667756397-0.000346282501943066i</v>
      </c>
      <c r="S3436" t="str">
        <f t="shared" si="1802"/>
        <v>2.02883393286214i</v>
      </c>
      <c r="T3436" t="str">
        <f t="shared" si="1803"/>
        <v>0.000702549690298492-0.0123153195568922i</v>
      </c>
      <c r="U3436" t="str">
        <f t="shared" si="1804"/>
        <v>0.0000499999999999999-0.0000946089399205198i</v>
      </c>
      <c r="V3436" t="str">
        <f t="shared" si="1805"/>
        <v>0.00002-0.00105962012710982i</v>
      </c>
      <c r="W3436" t="str">
        <f t="shared" si="1806"/>
        <v>0.0000421710201348473-0.0000885452561134118i</v>
      </c>
      <c r="X3436" t="str">
        <f t="shared" si="1807"/>
        <v>0.0000422168907585789-0.000088488667001576i</v>
      </c>
      <c r="Y3436" t="str">
        <f t="shared" si="1808"/>
        <v>0.009+7.54987546510699i</v>
      </c>
      <c r="Z3436" t="str">
        <f t="shared" si="1809"/>
        <v>-0.000140567639580386-0.0000672699420225677i</v>
      </c>
      <c r="AA3436" t="str">
        <f t="shared" si="1810"/>
        <v>0.00190364581080971-1.58944653991816i</v>
      </c>
      <c r="AB3436" t="str">
        <f t="shared" si="1811"/>
        <v>0.00234820441824161-0.0411627649899964i</v>
      </c>
      <c r="AC3436" t="str">
        <f t="shared" si="1812"/>
        <v>0.993944076211497-0.000516731242455336i</v>
      </c>
      <c r="AD3436" t="str">
        <f t="shared" si="1813"/>
        <v>0.00238404103012127-0.0414123229532224i</v>
      </c>
      <c r="AE3436" t="str">
        <f t="shared" si="1814"/>
        <v>-3.12092358435007E-06+5.66085818519948E-06i</v>
      </c>
      <c r="AF3436" t="str">
        <f t="shared" si="1815"/>
        <v>-6.36484356588431-0.0999923916155622i</v>
      </c>
      <c r="AG3436" t="str">
        <f t="shared" si="1816"/>
        <v>0.999761738351089-0.000014002667384467i</v>
      </c>
      <c r="AH3436" t="str">
        <f t="shared" si="1817"/>
        <v>0.000020435602432511-0.0000357266343180609i</v>
      </c>
      <c r="AI3436">
        <f t="shared" si="1818"/>
        <v>-87.710849925855371</v>
      </c>
      <c r="AJ3436">
        <f t="shared" si="1819"/>
        <v>-60.230482667644246</v>
      </c>
      <c r="AK3436"/>
      <c r="AL3436"/>
      <c r="AM3436"/>
      <c r="AN3436"/>
    </row>
    <row r="3437" spans="1:40" x14ac:dyDescent="0.35">
      <c r="A3437"/>
      <c r="B3437">
        <f t="shared" si="1820"/>
        <v>1503000</v>
      </c>
      <c r="C3437" s="237" t="str">
        <f t="shared" si="1788"/>
        <v>-1.42758995733205E-08+0.000687563017984242i</v>
      </c>
      <c r="D3437" s="208" t="str">
        <f t="shared" si="1789"/>
        <v>-2.51366131163436+0.00527131647121252i</v>
      </c>
      <c r="E3437" t="str">
        <f t="shared" si="1790"/>
        <v>20500</v>
      </c>
      <c r="F3437" t="str">
        <f t="shared" si="1791"/>
        <v>0.327868852459016</v>
      </c>
      <c r="G3437" t="str">
        <f t="shared" si="1786"/>
        <v>0.327868852459016</v>
      </c>
      <c r="H3437" t="str">
        <f t="shared" si="1792"/>
        <v>3.85118637193228+0.1051973006725i</v>
      </c>
      <c r="I3437" t="str">
        <f t="shared" si="1793"/>
        <v>5902.26719793182i</v>
      </c>
      <c r="J3437" t="str">
        <f t="shared" si="1787"/>
        <v>-47154.0357313785+1291.22719035714i</v>
      </c>
      <c r="K3437" t="str">
        <f t="shared" si="1794"/>
        <v>0.00342498176781492-0.125076139865204i</v>
      </c>
      <c r="L3437" t="str">
        <f t="shared" si="1795"/>
        <v>0.000716568926607544-0.0221839506404091i</v>
      </c>
      <c r="M3437" t="str">
        <f t="shared" si="1796"/>
        <v>0.00414155069442246-0.147260090505613i</v>
      </c>
      <c r="N3437" t="str">
        <f t="shared" si="1797"/>
        <v>-18.7473623279312i</v>
      </c>
      <c r="O3437" t="str">
        <f t="shared" si="1798"/>
        <v>0.994782777603189+0.102015809481096i</v>
      </c>
      <c r="P3437" t="str">
        <f t="shared" si="1799"/>
        <v>0.00521722239681099-0.102015809481096i</v>
      </c>
      <c r="Q3437" t="str">
        <f t="shared" si="1800"/>
        <v>-0.00521722239681099+18.8493781374123i</v>
      </c>
      <c r="R3437" t="str">
        <f t="shared" si="1801"/>
        <v>-0.00541223402544143-0.000275286830706503i</v>
      </c>
      <c r="S3437" t="str">
        <f t="shared" si="1802"/>
        <v>2.03018468781078i</v>
      </c>
      <c r="T3437" t="str">
        <f t="shared" si="1803"/>
        <v>0.000558883108456301-0.0109878346452997i</v>
      </c>
      <c r="U3437" t="str">
        <f t="shared" si="1804"/>
        <v>0.0000500000000000001-0.0000945459931873727i</v>
      </c>
      <c r="V3437" t="str">
        <f t="shared" si="1805"/>
        <v>0.00002-0.00105891512369857i</v>
      </c>
      <c r="W3437" t="str">
        <f t="shared" si="1806"/>
        <v>0.0000421708840231146-0.0000884885866186696i</v>
      </c>
      <c r="X3437" t="str">
        <f t="shared" si="1807"/>
        <v>0.0000422166788036528-0.0000884320339574045i</v>
      </c>
      <c r="Y3437" t="str">
        <f t="shared" si="1808"/>
        <v>0.009+7.55490201335273i</v>
      </c>
      <c r="Z3437" t="str">
        <f t="shared" si="1809"/>
        <v>-0.000140384211525997-0.00006722462766766i</v>
      </c>
      <c r="AA3437" t="str">
        <f t="shared" si="1810"/>
        <v>0.00190111342625375-1.58838900266097i</v>
      </c>
      <c r="AB3437" t="str">
        <f t="shared" si="1811"/>
        <v>0.00186801275793048-0.0367257750124958i</v>
      </c>
      <c r="AC3437" t="str">
        <f t="shared" si="1812"/>
        <v>0.994599495517306-0.000427185386804687i</v>
      </c>
      <c r="AD3437" t="str">
        <f t="shared" si="1813"/>
        <v>0.00189401494806709-0.036924376176047i</v>
      </c>
      <c r="AE3437" t="str">
        <f t="shared" si="1814"/>
        <v>-2.74811723539822E-06+5.05627498588288E-06i</v>
      </c>
      <c r="AF3437" t="str">
        <f t="shared" si="1815"/>
        <v>-6.36484768356664-0.0999259842012875i</v>
      </c>
      <c r="AG3437" t="str">
        <f t="shared" si="1816"/>
        <v>0.999787699046235-0.0000111446403889163i</v>
      </c>
      <c r="AH3437" t="str">
        <f t="shared" si="1817"/>
        <v>0.0000180007781309788-0.0000319143866544515i</v>
      </c>
      <c r="AI3437">
        <f t="shared" si="1818"/>
        <v>-88.720675614425943</v>
      </c>
      <c r="AJ3437">
        <f t="shared" si="1819"/>
        <v>-60.575552452336801</v>
      </c>
      <c r="AK3437"/>
      <c r="AL3437"/>
      <c r="AM3437"/>
      <c r="AN3437"/>
    </row>
    <row r="3438" spans="1:40" x14ac:dyDescent="0.35">
      <c r="A3438"/>
      <c r="B3438">
        <f t="shared" si="1820"/>
        <v>1504000</v>
      </c>
      <c r="C3438" s="237" t="str">
        <f t="shared" si="1788"/>
        <v>-1.42569219754616E-08+0.000687105861722678i</v>
      </c>
      <c r="D3438" s="208" t="str">
        <f t="shared" si="1789"/>
        <v>-2.51366131148886+0.00526781160654053i</v>
      </c>
      <c r="E3438" t="str">
        <f t="shared" si="1790"/>
        <v>20500</v>
      </c>
      <c r="F3438" t="str">
        <f t="shared" si="1791"/>
        <v>0.327868852459016</v>
      </c>
      <c r="G3438" t="str">
        <f t="shared" si="1786"/>
        <v>0.327868852459016</v>
      </c>
      <c r="H3438" t="str">
        <f t="shared" si="1792"/>
        <v>3.8511904815588+0.105127476460201i</v>
      </c>
      <c r="I3438" t="str">
        <f t="shared" si="1793"/>
        <v>5906.19418874881i</v>
      </c>
      <c r="J3438" t="str">
        <f t="shared" si="1787"/>
        <v>-47216.8044907966+1292.0862902842i</v>
      </c>
      <c r="K3438" t="str">
        <f t="shared" si="1794"/>
        <v>0.00342043199911215-0.124993098518691i</v>
      </c>
      <c r="L3438" t="str">
        <f t="shared" si="1795"/>
        <v>0.000715617350705439-0.0221692313898646i</v>
      </c>
      <c r="M3438" t="str">
        <f t="shared" si="1796"/>
        <v>0.00413604934981759-0.147162329908556i</v>
      </c>
      <c r="N3438" t="str">
        <f t="shared" si="1797"/>
        <v>-18.7598356228932i</v>
      </c>
      <c r="O3438" t="str">
        <f t="shared" si="1798"/>
        <v>0.995977833205503+0.0895999763575346i</v>
      </c>
      <c r="P3438" t="str">
        <f t="shared" si="1799"/>
        <v>0.00402216679449696-0.0895999763575346i</v>
      </c>
      <c r="Q3438" t="str">
        <f t="shared" si="1800"/>
        <v>-0.00402216679449696+18.8494355992507i</v>
      </c>
      <c r="R3438" t="str">
        <f t="shared" si="1801"/>
        <v>-0.00475350203839088-0.000212369616870635i</v>
      </c>
      <c r="S3438" t="str">
        <f t="shared" si="1802"/>
        <v>2.03153544275943i</v>
      </c>
      <c r="T3438" t="str">
        <f t="shared" si="1803"/>
        <v>0.000431436403637936-0.00965690786822027i</v>
      </c>
      <c r="U3438" t="str">
        <f t="shared" si="1804"/>
        <v>0.0000499999999999999-0.000094483130159987i</v>
      </c>
      <c r="V3438" t="str">
        <f t="shared" si="1805"/>
        <v>0.00002-0.00105821105779186i</v>
      </c>
      <c r="W3438" t="str">
        <f t="shared" si="1806"/>
        <v>0.0000421707478221212-0.0000884319939521481i</v>
      </c>
      <c r="X3438" t="str">
        <f t="shared" si="1807"/>
        <v>0.0000422164669109753-0.0000883754776920723i</v>
      </c>
      <c r="Y3438" t="str">
        <f t="shared" si="1808"/>
        <v>0.009+7.55992856159848i</v>
      </c>
      <c r="Z3438" t="str">
        <f t="shared" si="1809"/>
        <v>-0.000140201149199945-0.0000671793741095316i</v>
      </c>
      <c r="AA3438" t="str">
        <f t="shared" si="1810"/>
        <v>0.00189858609150479-1.58733287174569i</v>
      </c>
      <c r="AB3438" t="str">
        <f t="shared" si="1811"/>
        <v>0.00144203446845509-0.0322772809323601i</v>
      </c>
      <c r="AC3438" t="str">
        <f t="shared" si="1812"/>
        <v>0.995255964460607-0.000345713579000465i</v>
      </c>
      <c r="AD3438" t="str">
        <f t="shared" si="1813"/>
        <v>0.00146017329097965-0.0324306281832921i</v>
      </c>
      <c r="AE3438" t="str">
        <f t="shared" si="1814"/>
        <v>-2.38338727675891E-06+0.0000044487178127942i</v>
      </c>
      <c r="AF3438" t="str">
        <f t="shared" si="1815"/>
        <v>-6.36485179304766-0.0998596648536605i</v>
      </c>
      <c r="AG3438" t="str">
        <f t="shared" si="1816"/>
        <v>0.999813658943755-8.61325931822521E-06i</v>
      </c>
      <c r="AH3438" t="str">
        <f t="shared" si="1817"/>
        <v>0.0000156173062792269-0.0000280825237040728i</v>
      </c>
      <c r="AI3438">
        <f t="shared" si="1818"/>
        <v>-89.860979970492011</v>
      </c>
      <c r="AJ3438">
        <f t="shared" si="1819"/>
        <v>-60.920606066023879</v>
      </c>
      <c r="AK3438"/>
      <c r="AL3438"/>
      <c r="AM3438"/>
      <c r="AN3438"/>
    </row>
    <row r="3439" spans="1:40" x14ac:dyDescent="0.35">
      <c r="A3439"/>
      <c r="B3439">
        <f t="shared" si="1820"/>
        <v>1505000</v>
      </c>
      <c r="C3439" s="237" t="str">
        <f t="shared" si="1788"/>
        <v>-1.42379821941322E-08+0.00068664931297774i</v>
      </c>
      <c r="D3439" s="208" t="str">
        <f t="shared" si="1789"/>
        <v>-2.51366131134365+0.00526431139949601i</v>
      </c>
      <c r="E3439" t="str">
        <f t="shared" si="1790"/>
        <v>20500</v>
      </c>
      <c r="F3439" t="str">
        <f t="shared" si="1791"/>
        <v>0.327868852459016</v>
      </c>
      <c r="G3439" t="str">
        <f t="shared" si="1786"/>
        <v>0.327868852459016</v>
      </c>
      <c r="H3439" t="str">
        <f t="shared" si="1792"/>
        <v>3.85119458300552+0.105057744797269i</v>
      </c>
      <c r="I3439" t="str">
        <f t="shared" si="1793"/>
        <v>5910.1211795658i</v>
      </c>
      <c r="J3439" t="str">
        <f t="shared" si="1787"/>
        <v>-47279.6149986412+1292.94539021125i</v>
      </c>
      <c r="K3439" t="str">
        <f t="shared" si="1794"/>
        <v>0.00341589128817699-0.124910167285436i</v>
      </c>
      <c r="L3439" t="str">
        <f t="shared" si="1795"/>
        <v>0.000714667668373087-0.0221545316387027i</v>
      </c>
      <c r="M3439" t="str">
        <f t="shared" si="1796"/>
        <v>0.00413055895655008-0.147064698924139i</v>
      </c>
      <c r="N3439" t="str">
        <f t="shared" si="1797"/>
        <v>-18.7723089178553i</v>
      </c>
      <c r="O3439" t="str">
        <f t="shared" si="1798"/>
        <v>0.997017933510794+0.0771702031736724i</v>
      </c>
      <c r="P3439" t="str">
        <f t="shared" si="1799"/>
        <v>0.00298206648920596-0.0771702031736724i</v>
      </c>
      <c r="Q3439" t="str">
        <f t="shared" si="1800"/>
        <v>-0.00298206648920596+18.849479121029i</v>
      </c>
      <c r="R3439" t="str">
        <f t="shared" si="1801"/>
        <v>-0.00409404803825625-0.000157556489846588i</v>
      </c>
      <c r="S3439" t="str">
        <f t="shared" si="1802"/>
        <v>2.03288619770807i</v>
      </c>
      <c r="T3439" t="str">
        <f t="shared" si="1803"/>
        <v>0.00032029441356846-0.00832273374972493i</v>
      </c>
      <c r="U3439" t="str">
        <f t="shared" si="1804"/>
        <v>0.00005-0.000094420350671509i</v>
      </c>
      <c r="V3439" t="str">
        <f t="shared" si="1805"/>
        <v>0.00002-0.0010575079275209i</v>
      </c>
      <c r="W3439" t="str">
        <f t="shared" si="1806"/>
        <v>0.0000421706115318708-0.0000883754779606606i</v>
      </c>
      <c r="X3439" t="str">
        <f t="shared" si="1807"/>
        <v>0.0000422162550801479-0.0000883189980524925i</v>
      </c>
      <c r="Y3439" t="str">
        <f t="shared" si="1808"/>
        <v>0.009+7.56495510984422i</v>
      </c>
      <c r="Z3439" t="str">
        <f t="shared" si="1809"/>
        <v>-0.000140018451630486-0.0000671341812251941i</v>
      </c>
      <c r="AA3439" t="str">
        <f t="shared" si="1810"/>
        <v>0.00189606379314528-1.58627814436887i</v>
      </c>
      <c r="AB3439" t="str">
        <f t="shared" si="1811"/>
        <v>0.00107055311170945-0.0278179329274905i</v>
      </c>
      <c r="AC3439" t="str">
        <f t="shared" si="1812"/>
        <v>0.995913386052071-0.000272344183062206i</v>
      </c>
      <c r="AD3439" t="str">
        <f t="shared" si="1813"/>
        <v>0.00108258427474084-0.0279317845121385i</v>
      </c>
      <c r="AE3439" t="str">
        <f t="shared" si="1814"/>
        <v>-0.0000020267592572897+3.83828680977403E-06i</v>
      </c>
      <c r="AF3439" t="str">
        <f t="shared" si="1815"/>
        <v>-6.36485589434917-0.099793433397773i</v>
      </c>
      <c r="AG3439" t="str">
        <f t="shared" si="1816"/>
        <v>0.999839613993505-0.0000064082695954958i</v>
      </c>
      <c r="AH3439" t="str">
        <f t="shared" si="1817"/>
        <v>0.0000132853524921104-0.0000242316864477368i</v>
      </c>
      <c r="AI3439">
        <f t="shared" si="1818"/>
        <v>-91.170913019098663</v>
      </c>
      <c r="AJ3439">
        <f t="shared" si="1819"/>
        <v>-61.265643361960514</v>
      </c>
      <c r="AK3439"/>
      <c r="AL3439"/>
      <c r="AM3439"/>
      <c r="AN3439"/>
    </row>
    <row r="3440" spans="1:40" x14ac:dyDescent="0.35">
      <c r="A3440"/>
      <c r="B3440">
        <f t="shared" si="1820"/>
        <v>1506000</v>
      </c>
      <c r="C3440" s="237" t="str">
        <f t="shared" si="1788"/>
        <v>-1.42190801289232E-08+0.000686193370539235i</v>
      </c>
      <c r="D3440" s="208" t="str">
        <f t="shared" si="1789"/>
        <v>-2.51366131119874+0.0052608158408008i</v>
      </c>
      <c r="E3440" t="str">
        <f t="shared" si="1790"/>
        <v>20500</v>
      </c>
      <c r="F3440" t="str">
        <f t="shared" si="1791"/>
        <v>0.327868852459016</v>
      </c>
      <c r="G3440" t="str">
        <f t="shared" si="1786"/>
        <v>0.327868852459016</v>
      </c>
      <c r="H3440" t="str">
        <f t="shared" si="1792"/>
        <v>3.85119867629413+0.104988105499981i</v>
      </c>
      <c r="I3440" t="str">
        <f t="shared" si="1793"/>
        <v>5914.04817038279i</v>
      </c>
      <c r="J3440" t="str">
        <f t="shared" si="1787"/>
        <v>-47342.4672549126+1293.8044901383i</v>
      </c>
      <c r="K3440" t="str">
        <f t="shared" si="1794"/>
        <v>0.00341135961098785-0.124827345946728i</v>
      </c>
      <c r="L3440" t="str">
        <f t="shared" si="1795"/>
        <v>0.000713719874591451-0.0221398513482416i</v>
      </c>
      <c r="M3440" t="str">
        <f t="shared" si="1796"/>
        <v>0.0041250794855793-0.14696719729497i</v>
      </c>
      <c r="N3440" t="str">
        <f t="shared" si="1797"/>
        <v>-18.7847822128173i</v>
      </c>
      <c r="O3440" t="str">
        <f t="shared" si="1798"/>
        <v>0.997902916699126+0.0647284237671275i</v>
      </c>
      <c r="P3440" t="str">
        <f t="shared" si="1799"/>
        <v>0.00209708330087399-0.0647284237671275i</v>
      </c>
      <c r="Q3440" t="str">
        <f t="shared" si="1800"/>
        <v>-0.00209708330087399+18.8495106365844i</v>
      </c>
      <c r="R3440" t="str">
        <f t="shared" si="1801"/>
        <v>-0.00343397011852447-0.000110871948867816i</v>
      </c>
      <c r="S3440" t="str">
        <f t="shared" si="1802"/>
        <v>2.03423695265672i</v>
      </c>
      <c r="T3440" t="str">
        <f t="shared" si="1803"/>
        <v>0.000225539815399978-0.00698550890942145i</v>
      </c>
      <c r="U3440" t="str">
        <f t="shared" si="1804"/>
        <v>0.0000499999999999998-0.0000943576545555247i</v>
      </c>
      <c r="V3440" t="str">
        <f t="shared" si="1805"/>
        <v>0.00002-0.00105680573102188i</v>
      </c>
      <c r="W3440" t="str">
        <f t="shared" si="1806"/>
        <v>0.0000421704751523655-0.0000883190384914227i</v>
      </c>
      <c r="X3440" t="str">
        <f t="shared" si="1807"/>
        <v>0.0000422160433107719-0.0000882625948859787i</v>
      </c>
      <c r="Y3440" t="str">
        <f t="shared" si="1808"/>
        <v>0.009+7.56998165808997i</v>
      </c>
      <c r="Z3440" t="str">
        <f t="shared" si="1809"/>
        <v>-0.000139836117849094-0.0000670890488919888i</v>
      </c>
      <c r="AA3440" t="str">
        <f t="shared" si="1810"/>
        <v>0.00189354651780216-1.5852248177345i</v>
      </c>
      <c r="AB3440" t="str">
        <f t="shared" si="1811"/>
        <v>0.000753845028081372-0.0233483881799169i</v>
      </c>
      <c r="AC3440" t="str">
        <f t="shared" si="1812"/>
        <v>0.996571662498503-0.000207104448074185i</v>
      </c>
      <c r="AD3440" t="str">
        <f t="shared" si="1813"/>
        <v>0.000761307203342574-0.0234285514914928i</v>
      </c>
      <c r="AE3440" t="str">
        <f t="shared" si="1814"/>
        <v>-1.67825748028721E-06+3.22508231121106E-06i</v>
      </c>
      <c r="AF3440" t="str">
        <f t="shared" si="1815"/>
        <v>-6.36485998749287-0.0997272896591802i</v>
      </c>
      <c r="AG3440" t="str">
        <f t="shared" si="1816"/>
        <v>0.999865560151496-4.52936617160426E-06i</v>
      </c>
      <c r="AH3440" t="str">
        <f t="shared" si="1817"/>
        <v>0.0000110050743526398-0.000020362516976825i</v>
      </c>
      <c r="AI3440">
        <f t="shared" si="1818"/>
        <v>-92.710428793387649</v>
      </c>
      <c r="AJ3440">
        <f t="shared" si="1819"/>
        <v>-61.610664196916105</v>
      </c>
      <c r="AK3440"/>
      <c r="AL3440"/>
      <c r="AM3440"/>
      <c r="AN3440"/>
    </row>
    <row r="3441" spans="1:40" x14ac:dyDescent="0.35">
      <c r="A3441"/>
      <c r="B3441">
        <f t="shared" si="1820"/>
        <v>1507000</v>
      </c>
      <c r="C3441" s="237" t="str">
        <f t="shared" si="1788"/>
        <v>-1.4200215679759E-08+0.000685738033200184i</v>
      </c>
      <c r="D3441" s="208" t="str">
        <f t="shared" si="1789"/>
        <v>-2.51366131105411+0.00525732492120141i</v>
      </c>
      <c r="E3441" t="str">
        <f t="shared" si="1790"/>
        <v>20500</v>
      </c>
      <c r="F3441" t="str">
        <f t="shared" si="1791"/>
        <v>0.327868852459016</v>
      </c>
      <c r="G3441" t="str">
        <f t="shared" si="1786"/>
        <v>0.327868852459016</v>
      </c>
      <c r="H3441" t="str">
        <f t="shared" si="1792"/>
        <v>3.85120276144622+0.104918558385096i</v>
      </c>
      <c r="I3441" t="str">
        <f t="shared" si="1793"/>
        <v>5917.97516119977i</v>
      </c>
      <c r="J3441" t="str">
        <f t="shared" si="1787"/>
        <v>-47405.3612596105+1294.66359006535i</v>
      </c>
      <c r="K3441" t="str">
        <f t="shared" si="1794"/>
        <v>0.00340683694360273-0.124744634284434i</v>
      </c>
      <c r="L3441" t="str">
        <f t="shared" si="1795"/>
        <v>0.00071277396435813-0.022125190479902i</v>
      </c>
      <c r="M3441" t="str">
        <f t="shared" si="1796"/>
        <v>0.00411961090796086-0.146869824764336i</v>
      </c>
      <c r="N3441" t="str">
        <f t="shared" si="1797"/>
        <v>-18.7972555077793i</v>
      </c>
      <c r="O3441" t="str">
        <f t="shared" si="1798"/>
        <v>0.998632645083878+0.0522765738431505i</v>
      </c>
      <c r="P3441" t="str">
        <f t="shared" si="1799"/>
        <v>0.00136735491612205-0.0522765738431505i</v>
      </c>
      <c r="Q3441" t="str">
        <f t="shared" si="1800"/>
        <v>-0.00136735491612205+18.8495320816225i</v>
      </c>
      <c r="R3441" t="str">
        <f t="shared" si="1801"/>
        <v>-0.00277336713348298-0.0000723393415302488i</v>
      </c>
      <c r="S3441" t="str">
        <f t="shared" si="1802"/>
        <v>2.03558770760536i</v>
      </c>
      <c r="T3441" t="str">
        <f t="shared" si="1803"/>
        <v>0.00014725307439524-0.00564543204559467i</v>
      </c>
      <c r="U3441" t="str">
        <f t="shared" si="1804"/>
        <v>0.00005-0.0000942950416460655i</v>
      </c>
      <c r="V3441" t="str">
        <f t="shared" si="1805"/>
        <v>0.00002-0.00105610446643594i</v>
      </c>
      <c r="W3441" t="str">
        <f t="shared" si="1806"/>
        <v>0.0000421703386836079-0.0000882626753920577i</v>
      </c>
      <c r="X3441" t="str">
        <f t="shared" si="1807"/>
        <v>0.0000422158316024494-0.0000882062680402512i</v>
      </c>
      <c r="Y3441" t="str">
        <f t="shared" si="1808"/>
        <v>0.009+7.57500820633571i</v>
      </c>
      <c r="Z3441" t="str">
        <f t="shared" si="1809"/>
        <v>-0.000139654146890453-0.0000670439769875876i</v>
      </c>
      <c r="AA3441" t="str">
        <f t="shared" si="1810"/>
        <v>0.00189103425214676-1.584172889054i</v>
      </c>
      <c r="AB3441" t="str">
        <f t="shared" si="1811"/>
        <v>0.000492179164932308-0.0188693108194466i</v>
      </c>
      <c r="AC3441" t="str">
        <f t="shared" si="1812"/>
        <v>0.997230695213181-0.000150020486383761i</v>
      </c>
      <c r="AD3441" t="str">
        <f t="shared" si="1813"/>
        <v>0.000496392460003021-0.0189216361279118i</v>
      </c>
      <c r="AE3441" t="str">
        <f t="shared" si="1814"/>
        <v>-0.0000013379050026518+2.60920482654985E-06i</v>
      </c>
      <c r="AF3441" t="str">
        <f t="shared" si="1815"/>
        <v>-6.36486407250033-0.0996612334638946i</v>
      </c>
      <c r="AG3441" t="str">
        <f t="shared" si="1816"/>
        <v>0.999891493380524-2.97619364096157E-06i</v>
      </c>
      <c r="AH3441" t="str">
        <f t="shared" si="1817"/>
        <v>8.77662141144032E-06-0.0000164756583925508i</v>
      </c>
      <c r="AI3441">
        <f t="shared" si="1818"/>
        <v>-94.578266248867152</v>
      </c>
      <c r="AJ3441">
        <f t="shared" si="1819"/>
        <v>-61.955668431213851</v>
      </c>
      <c r="AK3441"/>
      <c r="AL3441"/>
      <c r="AM3441"/>
      <c r="AN3441"/>
    </row>
    <row r="3442" spans="1:40" x14ac:dyDescent="0.35">
      <c r="A3442"/>
      <c r="B3442">
        <f t="shared" si="1820"/>
        <v>1508000</v>
      </c>
      <c r="C3442" s="237" t="str">
        <f t="shared" si="1788"/>
        <v>-1.41813887468951E-08+0.000685283299756807i</v>
      </c>
      <c r="D3442" s="208" t="str">
        <f t="shared" si="1789"/>
        <v>-2.51366131090977+0.00525383863146886i</v>
      </c>
      <c r="E3442" t="str">
        <f t="shared" si="1790"/>
        <v>20500</v>
      </c>
      <c r="F3442" t="str">
        <f t="shared" si="1791"/>
        <v>0.327868852459016</v>
      </c>
      <c r="G3442" t="str">
        <f t="shared" si="1786"/>
        <v>0.327868852459016</v>
      </c>
      <c r="H3442" t="str">
        <f t="shared" si="1792"/>
        <v>3.85120683848336+0.104849103269859i</v>
      </c>
      <c r="I3442" t="str">
        <f t="shared" si="1793"/>
        <v>5921.90215201676i</v>
      </c>
      <c r="J3442" t="str">
        <f t="shared" si="1787"/>
        <v>-47468.297012735+1295.5226899924i</v>
      </c>
      <c r="K3442" t="str">
        <f t="shared" si="1794"/>
        <v>0.00340232326215886-0.124662032080999i</v>
      </c>
      <c r="L3442" t="str">
        <f t="shared" si="1795"/>
        <v>0.000711829932687246-0.0221105489952062i</v>
      </c>
      <c r="M3442" t="str">
        <f t="shared" si="1796"/>
        <v>0.00411415319484611-0.146772581076205i</v>
      </c>
      <c r="N3442" t="str">
        <f t="shared" si="1797"/>
        <v>-18.8097288027414i</v>
      </c>
      <c r="O3442" t="str">
        <f t="shared" si="1798"/>
        <v>0.999207005133129+0.0398165906737775i</v>
      </c>
      <c r="P3442" t="str">
        <f t="shared" si="1799"/>
        <v>0.000792994866871011-0.0398165906737775i</v>
      </c>
      <c r="Q3442" t="str">
        <f t="shared" si="1800"/>
        <v>-0.000792994866871011+18.8495453934152i</v>
      </c>
      <c r="R3442" t="str">
        <f t="shared" si="1801"/>
        <v>-0.00211233868686718-0.0000419808423290499i</v>
      </c>
      <c r="S3442" t="str">
        <f t="shared" si="1802"/>
        <v>2.036938462554i</v>
      </c>
      <c r="T3442" t="str">
        <f t="shared" si="1803"/>
        <v>0.0000855123924304568-0.00430270391722057i</v>
      </c>
      <c r="U3442" t="str">
        <f t="shared" si="1804"/>
        <v>0.0000500000000000002-0.0000942325117776003i</v>
      </c>
      <c r="V3442" t="str">
        <f t="shared" si="1805"/>
        <v>0.00002-0.00105540413190912i</v>
      </c>
      <c r="W3442" t="str">
        <f t="shared" si="1806"/>
        <v>0.0000421702021256011-0.0000882063885105941i</v>
      </c>
      <c r="X3442" t="str">
        <f t="shared" si="1807"/>
        <v>0.000042215619954786-0.0000881500173634381i</v>
      </c>
      <c r="Y3442" t="str">
        <f t="shared" si="1808"/>
        <v>0.009+7.58003475458145i</v>
      </c>
      <c r="Z3442" t="str">
        <f t="shared" si="1809"/>
        <v>-0.000139472537792459-0.0000669989653899968i</v>
      </c>
      <c r="AA3442" t="str">
        <f t="shared" si="1810"/>
        <v>0.00188852698289457-1.58312235554619i</v>
      </c>
      <c r="AB3442" t="str">
        <f t="shared" si="1811"/>
        <v>0.000285816904473042-0.0143813718635476i</v>
      </c>
      <c r="AC3442" t="str">
        <f t="shared" si="1812"/>
        <v>0.997890384826701-0.000101117251783404i</v>
      </c>
      <c r="AD3442" t="str">
        <f t="shared" si="1813"/>
        <v>0.000287881499801224-0.0144117459917795i</v>
      </c>
      <c r="AE3442" t="str">
        <f t="shared" si="1814"/>
        <v>-1.00572363427344E-06+1.99075502485219E-06i</v>
      </c>
      <c r="AF3442" t="str">
        <f t="shared" si="1815"/>
        <v>-6.36486814939313-0.0995952646383901i</v>
      </c>
      <c r="AG3442" t="str">
        <f t="shared" si="1816"/>
        <v>0.999917409650804-1.74834636551969E-06i</v>
      </c>
      <c r="AH3442" t="str">
        <f t="shared" si="1817"/>
        <v>6.60013518766082E-06-0.0000125717547057063i</v>
      </c>
      <c r="AI3442">
        <f t="shared" si="1818"/>
        <v>-96.954862051871814</v>
      </c>
      <c r="AJ3442">
        <f t="shared" si="1819"/>
        <v>-62.300655928729334</v>
      </c>
      <c r="AK3442"/>
      <c r="AL3442"/>
      <c r="AM3442"/>
      <c r="AN3442"/>
    </row>
    <row r="3443" spans="1:40" x14ac:dyDescent="0.35">
      <c r="A3443"/>
      <c r="B3443">
        <f t="shared" si="1820"/>
        <v>1509000</v>
      </c>
      <c r="C3443" s="237" t="str">
        <f t="shared" si="1788"/>
        <v>-1.41625992309178E-08+0.000684829169008516i</v>
      </c>
      <c r="D3443" s="208" t="str">
        <f t="shared" si="1789"/>
        <v>-2.51366131076572+0.00525035696239862i</v>
      </c>
      <c r="E3443" t="str">
        <f t="shared" si="1790"/>
        <v>20500</v>
      </c>
      <c r="F3443" t="str">
        <f t="shared" si="1791"/>
        <v>0.327868852459016</v>
      </c>
      <c r="G3443" t="str">
        <f t="shared" si="1786"/>
        <v>0.327868852459016</v>
      </c>
      <c r="H3443" t="str">
        <f t="shared" si="1792"/>
        <v>3.85121090742702+0.104779739971998i</v>
      </c>
      <c r="I3443" t="str">
        <f t="shared" si="1793"/>
        <v>5925.82914283375i</v>
      </c>
      <c r="J3443" t="str">
        <f t="shared" si="1787"/>
        <v>-47531.2745142862+1296.38178991945i</v>
      </c>
      <c r="K3443" t="str">
        <f t="shared" si="1794"/>
        <v>0.00339781854287237-0.124579539119439i</v>
      </c>
      <c r="L3443" t="str">
        <f t="shared" si="1795"/>
        <v>0.000710887774609418-0.0220959268557779i</v>
      </c>
      <c r="M3443" t="str">
        <f t="shared" si="1796"/>
        <v>0.00410870631748179-0.146675465975217i</v>
      </c>
      <c r="N3443" t="str">
        <f t="shared" si="1797"/>
        <v>-18.8222020977034i</v>
      </c>
      <c r="O3443" t="str">
        <f t="shared" si="1798"/>
        <v>0.99962590748732+0.0273504127967211i</v>
      </c>
      <c r="P3443" t="str">
        <f t="shared" si="1799"/>
        <v>0.000374092512679947-0.0273504127967211i</v>
      </c>
      <c r="Q3443" t="str">
        <f t="shared" si="1800"/>
        <v>-0.000374092512679947+18.8495525105001i</v>
      </c>
      <c r="R3443" t="str">
        <f t="shared" si="1801"/>
        <v>-0.00145098511994055-0.0000198174311990952i</v>
      </c>
      <c r="S3443" t="str">
        <f t="shared" si="1802"/>
        <v>2.03828921750265i</v>
      </c>
      <c r="T3443" t="str">
        <f t="shared" si="1803"/>
        <v>0.0000403936563317164-0.00295752732473161i</v>
      </c>
      <c r="U3443" t="str">
        <f t="shared" si="1804"/>
        <v>0.0000499999999999999-0.0000941700647850368i</v>
      </c>
      <c r="V3443" t="str">
        <f t="shared" si="1805"/>
        <v>0.00002-0.00105470472559242i</v>
      </c>
      <c r="W3443" t="str">
        <f t="shared" si="1806"/>
        <v>0.0000421700654783468-0.0000881501776954596i</v>
      </c>
      <c r="X3443" t="str">
        <f t="shared" si="1807"/>
        <v>0.0000422154083673863-0.0000880938427040651i</v>
      </c>
      <c r="Y3443" t="str">
        <f t="shared" si="1808"/>
        <v>0.009+7.5850613028272i</v>
      </c>
      <c r="Z3443" t="str">
        <f t="shared" si="1809"/>
        <v>-0.000139291289596182-0.0000669540139775478i</v>
      </c>
      <c r="AA3443" t="str">
        <f t="shared" si="1810"/>
        <v>0.00188602469680509-1.58207321443724i</v>
      </c>
      <c r="AB3443" t="str">
        <f t="shared" si="1811"/>
        <v>0.000135011891083134-0.00988524915305904i</v>
      </c>
      <c r="AC3443" t="str">
        <f t="shared" si="1812"/>
        <v>0.998550631198404-0.0000604185176818691i</v>
      </c>
      <c r="AD3443" t="str">
        <f t="shared" si="1813"/>
        <v>0.000135806843784846-0.00989958910340594i</v>
      </c>
      <c r="AE3443" t="str">
        <f t="shared" si="1814"/>
        <v>-6.81733937608201E-07+1.36983371936871E-06i</v>
      </c>
      <c r="AF3443" t="str">
        <f t="shared" si="1815"/>
        <v>-6.36487221819274-0.0995293830095994i</v>
      </c>
      <c r="AG3443" t="str">
        <f t="shared" si="1816"/>
        <v>0.999943304940598-8.45368606723979E-07i</v>
      </c>
      <c r="AH3443" t="str">
        <f t="shared" si="1817"/>
        <v>4.47574917112607E-06-8.65145073662228E-06i</v>
      </c>
      <c r="AI3443">
        <f t="shared" si="1818"/>
        <v>-100.22825642143489</v>
      </c>
      <c r="AJ3443">
        <f t="shared" si="1819"/>
        <v>-62.645626556904062</v>
      </c>
      <c r="AK3443"/>
      <c r="AL3443"/>
      <c r="AM3443"/>
      <c r="AN3443"/>
    </row>
    <row r="3444" spans="1:40" x14ac:dyDescent="0.35">
      <c r="A3444"/>
      <c r="B3444">
        <f t="shared" si="1820"/>
        <v>1510000</v>
      </c>
      <c r="C3444" s="237" t="str">
        <f t="shared" si="1788"/>
        <v>-1.41438470327423E-08+0.000684375639757905i</v>
      </c>
      <c r="D3444" s="208" t="str">
        <f t="shared" si="1789"/>
        <v>-2.51366131062195+0.00524687990481061i</v>
      </c>
      <c r="E3444" t="str">
        <f t="shared" si="1790"/>
        <v>20500</v>
      </c>
      <c r="F3444" t="str">
        <f t="shared" si="1791"/>
        <v>0.327868852459016</v>
      </c>
      <c r="G3444" t="str">
        <f t="shared" si="1786"/>
        <v>0.327868852459016</v>
      </c>
      <c r="H3444" t="str">
        <f t="shared" si="1792"/>
        <v>3.85121496829858+0.10471046830972i</v>
      </c>
      <c r="I3444" t="str">
        <f t="shared" si="1793"/>
        <v>5929.75613365073i</v>
      </c>
      <c r="J3444" t="str">
        <f t="shared" si="1787"/>
        <v>-47594.2937642639+1297.24088984651i</v>
      </c>
      <c r="K3444" t="str">
        <f t="shared" si="1794"/>
        <v>0.00339332276203809-0.124497155183347i</v>
      </c>
      <c r="L3444" t="str">
        <f t="shared" si="1795"/>
        <v>0.00070994748517168-0.0220813240233422i</v>
      </c>
      <c r="M3444" t="str">
        <f t="shared" si="1796"/>
        <v>0.00410327024720977-0.146578479206689i</v>
      </c>
      <c r="N3444" t="str">
        <f t="shared" si="1797"/>
        <v>-18.8346753926654i</v>
      </c>
      <c r="O3444" t="str">
        <f t="shared" si="1798"/>
        <v>0.999889286973181+0.0148799797131757i</v>
      </c>
      <c r="P3444" t="str">
        <f t="shared" si="1799"/>
        <v>0.000110713026818976-0.0148799797131757i</v>
      </c>
      <c r="Q3444" t="str">
        <f t="shared" si="1800"/>
        <v>-0.000110713026818976+18.8495553723786i</v>
      </c>
      <c r="R3444" t="str">
        <f t="shared" si="1801"/>
        <v>-0.000789407498955696-5.86887207363413E-06i</v>
      </c>
      <c r="S3444" t="str">
        <f t="shared" si="1802"/>
        <v>2.03963997245129i</v>
      </c>
      <c r="T3444" t="str">
        <f t="shared" si="1803"/>
        <v>0.0000119703860745873-0.00161010708942284i</v>
      </c>
      <c r="U3444" t="str">
        <f t="shared" si="1804"/>
        <v>0.0000500000000000001-0.0000941077005037226i</v>
      </c>
      <c r="V3444" t="str">
        <f t="shared" si="1805"/>
        <v>0.00002-0.00105400624564169i</v>
      </c>
      <c r="W3444" t="str">
        <f t="shared" si="1806"/>
        <v>0.0000421699287418489-0.0000880940427954883i</v>
      </c>
      <c r="X3444" t="str">
        <f t="shared" si="1807"/>
        <v>0.0000422151968398576-0.0000880377439110616i</v>
      </c>
      <c r="Y3444" t="str">
        <f t="shared" si="1808"/>
        <v>0.009+7.59008785107294i</v>
      </c>
      <c r="Z3444" t="str">
        <f t="shared" si="1809"/>
        <v>-0.000139110401345873-0.0000669091226289025i</v>
      </c>
      <c r="AA3444" t="str">
        <f t="shared" si="1810"/>
        <v>0.00188352738068166-1.58102546296069i</v>
      </c>
      <c r="AB3444" t="str">
        <f t="shared" si="1811"/>
        <v>0.0000400098581731082-0.00538162728335768i</v>
      </c>
      <c r="AC3444" t="str">
        <f t="shared" si="1812"/>
        <v>0.999211333428409-0.0000279468552776634i</v>
      </c>
      <c r="AD3444" t="str">
        <f t="shared" si="1813"/>
        <v>0.0000401920745549091-0.00538587381875525i</v>
      </c>
      <c r="AE3444" t="str">
        <f t="shared" si="1814"/>
        <v>-3.65955227425147E-07+7.46541852080163E-07i</v>
      </c>
      <c r="AF3444" t="str">
        <f t="shared" si="1815"/>
        <v>-6.36487627892053-0.0994635884049094i</v>
      </c>
      <c r="AG3444" t="str">
        <f t="shared" si="1816"/>
        <v>0.99996917523684-2.66754665395113E-07i</v>
      </c>
      <c r="AH3444" t="str">
        <f t="shared" si="1817"/>
        <v>2.40358882559673E-06-4.71539201508473E-06i</v>
      </c>
      <c r="AI3444">
        <f t="shared" si="1818"/>
        <v>-105.52653384681238</v>
      </c>
      <c r="AJ3444">
        <f t="shared" si="1819"/>
        <v>-62.990580186775979</v>
      </c>
      <c r="AK3444"/>
      <c r="AL3444"/>
      <c r="AM3444"/>
      <c r="AN3444"/>
    </row>
    <row r="3445" spans="1:40" x14ac:dyDescent="0.35">
      <c r="A3445"/>
      <c r="B3445">
        <f t="shared" si="1820"/>
        <v>1511000</v>
      </c>
      <c r="C3445" s="237" t="str">
        <f t="shared" si="1788"/>
        <v>-1.41251320536117E-08+0.000683922710810735i</v>
      </c>
      <c r="D3445" s="208" t="str">
        <f t="shared" si="1789"/>
        <v>-2.51366131047847+0.00524340744954897i</v>
      </c>
      <c r="E3445" t="str">
        <f t="shared" si="1790"/>
        <v>20500</v>
      </c>
      <c r="F3445" t="str">
        <f t="shared" si="1791"/>
        <v>0.327868852459016</v>
      </c>
      <c r="G3445" t="str">
        <f t="shared" si="1786"/>
        <v>0.327868852459016</v>
      </c>
      <c r="H3445" t="str">
        <f t="shared" si="1792"/>
        <v>3.85121902111939+0.104641288101713i</v>
      </c>
      <c r="I3445" t="str">
        <f t="shared" si="1793"/>
        <v>5933.68312446772i</v>
      </c>
      <c r="J3445" t="str">
        <f t="shared" si="1787"/>
        <v>-47657.3547626683+1298.09998977355i</v>
      </c>
      <c r="K3445" t="str">
        <f t="shared" si="1794"/>
        <v>0.00338883589602899-0.124414880056884i</v>
      </c>
      <c r="L3445" t="str">
        <f t="shared" si="1795"/>
        <v>0.000709009059437402-0.0220667404597247i</v>
      </c>
      <c r="M3445" t="str">
        <f t="shared" si="1796"/>
        <v>0.00409784495546639-0.146481620516609i</v>
      </c>
      <c r="N3445" t="str">
        <f t="shared" si="1797"/>
        <v>-18.8471486876274i</v>
      </c>
      <c r="O3445" t="str">
        <f t="shared" si="1798"/>
        <v>0.999997102613847+0.00240723158646433i</v>
      </c>
      <c r="P3445" t="str">
        <f t="shared" si="1799"/>
        <v>2.89738615300017E-06-0.00240723158646433i</v>
      </c>
      <c r="Q3445" t="str">
        <f t="shared" si="1800"/>
        <v>-2.89738615300017E-06+18.8495559192139i</v>
      </c>
      <c r="R3445" t="str">
        <f t="shared" si="1801"/>
        <v>-0.00012770760209029-1.53691479373752E-07i</v>
      </c>
      <c r="S3445" t="str">
        <f t="shared" si="1802"/>
        <v>2.04099072739994i</v>
      </c>
      <c r="T3445" t="str">
        <f t="shared" si="1803"/>
        <v>3.13682884282207E-07-0.000260650031684763i</v>
      </c>
      <c r="U3445" t="str">
        <f t="shared" si="1804"/>
        <v>0.0000499999999999998-0.0000940454187694376i</v>
      </c>
      <c r="V3445" t="str">
        <f t="shared" si="1805"/>
        <v>0.00002-0.00105330869021771i</v>
      </c>
      <c r="W3445" t="str">
        <f t="shared" si="1806"/>
        <v>0.0000421697919161087-0.0000880379836599089i</v>
      </c>
      <c r="X3445" t="str">
        <f t="shared" si="1807"/>
        <v>0.0000422149853718077-0.000087981720833755i</v>
      </c>
      <c r="Y3445" t="str">
        <f t="shared" si="1808"/>
        <v>0.009+7.59511439931868i</v>
      </c>
      <c r="Z3445" t="str">
        <f t="shared" si="1809"/>
        <v>-0.000138929872088939-0.0000668642912230487i</v>
      </c>
      <c r="AA3445" t="str">
        <f t="shared" si="1810"/>
        <v>0.00188103502137128-1.57997909835741i</v>
      </c>
      <c r="AB3445" t="str">
        <f t="shared" si="1811"/>
        <v>1.04845471426412E-06-0.000871197531603681i</v>
      </c>
      <c r="AC3445" t="str">
        <f t="shared" si="1812"/>
        <v>0.999872389870185-0.0000037236117556806i</v>
      </c>
      <c r="AD3445" t="str">
        <f t="shared" si="1813"/>
        <v>1.05183335423088E-06-0.000871308715505357i</v>
      </c>
      <c r="AE3445" t="str">
        <f t="shared" si="1814"/>
        <v>-5.84055707720929E-08+1.20980478303421E-07i</v>
      </c>
      <c r="AF3445" t="str">
        <f t="shared" si="1815"/>
        <v>-6.36488033159786-0.099397880652164i</v>
      </c>
      <c r="AG3445" t="str">
        <f t="shared" si="1816"/>
        <v>0.99999501653576-1.19490296610122E-08i</v>
      </c>
      <c r="AH3445" t="str">
        <f t="shared" si="1817"/>
        <v>3.83771593450442E-07-7.6422468080839E-07i</v>
      </c>
      <c r="AI3445">
        <f t="shared" si="1818"/>
        <v>-121.35892550184889</v>
      </c>
      <c r="AJ3445">
        <f t="shared" si="1819"/>
        <v>-63.33551669296439</v>
      </c>
      <c r="AK3445"/>
      <c r="AL3445"/>
      <c r="AM3445"/>
      <c r="AN3445"/>
    </row>
    <row r="3446" spans="1:40" x14ac:dyDescent="0.35">
      <c r="A3446"/>
      <c r="B3446">
        <f t="shared" si="1820"/>
        <v>1512000</v>
      </c>
      <c r="C3446" s="237" t="str">
        <f t="shared" si="1788"/>
        <v>-1.41064541950954E-08+0.000683470380975928i</v>
      </c>
      <c r="D3446" s="208" t="str">
        <f t="shared" si="1789"/>
        <v>-2.51366131033527+0.00523993958748212i</v>
      </c>
      <c r="E3446" t="str">
        <f t="shared" si="1790"/>
        <v>20500</v>
      </c>
      <c r="F3446" t="str">
        <f t="shared" si="1791"/>
        <v>0.327868852459016</v>
      </c>
      <c r="G3446" t="str">
        <f t="shared" si="1786"/>
        <v>0.327868852459016</v>
      </c>
      <c r="H3446" t="str">
        <f t="shared" si="1792"/>
        <v>3.85122306591071+0.104572199167142i</v>
      </c>
      <c r="I3446" t="str">
        <f t="shared" si="1793"/>
        <v>5937.61011528471i</v>
      </c>
      <c r="J3446" t="str">
        <f t="shared" si="1787"/>
        <v>-47720.4575094993+1298.9590897006i</v>
      </c>
      <c r="K3446" t="str">
        <f t="shared" si="1794"/>
        <v>0.00338435792129624-0.124332713524781i</v>
      </c>
      <c r="L3446" t="str">
        <f t="shared" si="1795"/>
        <v>0.000708072492486256-0.0220521761268516i</v>
      </c>
      <c r="M3446" t="str">
        <f t="shared" si="1796"/>
        <v>0.0040924304137825-0.146384889651633i</v>
      </c>
      <c r="N3446" t="str">
        <f t="shared" si="1797"/>
        <v>-18.8596219825895i</v>
      </c>
      <c r="O3446" t="str">
        <f t="shared" si="1798"/>
        <v>0.999949337635246-0.0100658910600126i</v>
      </c>
      <c r="P3446" t="str">
        <f t="shared" si="1799"/>
        <v>0.0000506623647540394+0.0100658910600126i</v>
      </c>
      <c r="Q3446" t="str">
        <f t="shared" si="1800"/>
        <v>-0.0000506623647540394+18.8495560915295i</v>
      </c>
      <c r="R3446" t="str">
        <f t="shared" si="1801"/>
        <v>0.000534012094231592-2.68915717820638E-06i</v>
      </c>
      <c r="S3446" t="str">
        <f t="shared" si="1802"/>
        <v>2.04234148234858i</v>
      </c>
      <c r="T3446" t="str">
        <f t="shared" si="1803"/>
        <v>5.49217725760634E-06+0.00109063505212502i</v>
      </c>
      <c r="U3446" t="str">
        <f t="shared" si="1804"/>
        <v>0.00005-0.0000939832194184i</v>
      </c>
      <c r="V3446" t="str">
        <f t="shared" si="1805"/>
        <v>0.00002-0.00105261205748608i</v>
      </c>
      <c r="W3446" t="str">
        <f t="shared" si="1806"/>
        <v>0.0000421696550011301-0.0000879820001383547i</v>
      </c>
      <c r="X3446" t="str">
        <f t="shared" si="1807"/>
        <v>0.0000422147739628468-0.0000879257733218748i</v>
      </c>
      <c r="Y3446" t="str">
        <f t="shared" si="1808"/>
        <v>0.009+7.60014094756443i</v>
      </c>
      <c r="Z3446" t="str">
        <f t="shared" si="1809"/>
        <v>-0.000138749700875944-0.0000668195196393017i</v>
      </c>
      <c r="AA3446" t="str">
        <f t="shared" si="1810"/>
        <v>0.0018785476057644-1.57893411787554i</v>
      </c>
      <c r="AB3446" t="str">
        <f t="shared" si="1811"/>
        <v>0.0000183570715070672+0.00364534222056384i</v>
      </c>
      <c r="AC3446" t="str">
        <f t="shared" si="1812"/>
        <v>1.00053369814374+0.0000122311114851917i</v>
      </c>
      <c r="AD3446" t="str">
        <f t="shared" si="1813"/>
        <v>0.0000183918186288706+0.00364339752111753i</v>
      </c>
      <c r="AE3446" t="str">
        <f t="shared" si="1814"/>
        <v>2.40898212882775E-07-5.06749248713285E-07i</v>
      </c>
      <c r="AF3446" t="str">
        <f t="shared" si="1815"/>
        <v>-6.36488437624598-0.0993322595796599i</v>
      </c>
      <c r="AG3446" t="str">
        <f t="shared" si="1816"/>
        <v>1.00002082484351-8.03465307225892E-08i</v>
      </c>
      <c r="AH3446" t="str">
        <f t="shared" si="1817"/>
        <v>-1.58359309850143E-06+3.20140461600888E-06i</v>
      </c>
      <c r="AI3446">
        <f t="shared" si="1818"/>
        <v>-108.9425966210146</v>
      </c>
      <c r="AJ3446">
        <f t="shared" si="1819"/>
        <v>116.31956404626754</v>
      </c>
      <c r="AK3446"/>
      <c r="AL3446"/>
      <c r="AM3446"/>
      <c r="AN3446"/>
    </row>
    <row r="3447" spans="1:40" x14ac:dyDescent="0.35">
      <c r="A3447"/>
      <c r="B3447">
        <f t="shared" si="1820"/>
        <v>1513000</v>
      </c>
      <c r="C3447" s="237" t="str">
        <f t="shared" si="1788"/>
        <v>-1.40878133590881E-08+0.000683018649065555i</v>
      </c>
      <c r="D3447" s="208" t="str">
        <f t="shared" si="1789"/>
        <v>-2.51366131019236+0.00523647630950259i</v>
      </c>
      <c r="E3447" t="str">
        <f t="shared" si="1790"/>
        <v>20500</v>
      </c>
      <c r="F3447" t="str">
        <f t="shared" si="1791"/>
        <v>0.327868852459016</v>
      </c>
      <c r="G3447" t="str">
        <f t="shared" si="1786"/>
        <v>0.327868852459016</v>
      </c>
      <c r="H3447" t="str">
        <f t="shared" si="1792"/>
        <v>3.85122710269373+0.104503201325647i</v>
      </c>
      <c r="I3447" t="str">
        <f t="shared" si="1793"/>
        <v>5941.5371061017i</v>
      </c>
      <c r="J3447" t="str">
        <f t="shared" si="1787"/>
        <v>-47783.6020047569+1299.81818962766i</v>
      </c>
      <c r="K3447" t="str">
        <f t="shared" si="1794"/>
        <v>0.0033798888143686-0.124250655372335i</v>
      </c>
      <c r="L3447" t="str">
        <f t="shared" si="1795"/>
        <v>0.000707137779414132-0.0220376309867495i</v>
      </c>
      <c r="M3447" t="str">
        <f t="shared" si="1796"/>
        <v>0.00408702659378273-0.146288286359085i</v>
      </c>
      <c r="N3447" t="str">
        <f t="shared" si="1797"/>
        <v>-18.8720952775515i</v>
      </c>
      <c r="O3447" t="str">
        <f t="shared" si="1798"/>
        <v>0.999745999468705-0.0225374476442916i</v>
      </c>
      <c r="P3447" t="str">
        <f t="shared" si="1799"/>
        <v>0.000254000531294984+0.0225374476442916i</v>
      </c>
      <c r="Q3447" t="str">
        <f t="shared" si="1800"/>
        <v>-0.000254000531294984+18.8495578299072i</v>
      </c>
      <c r="R3447" t="str">
        <f t="shared" si="1801"/>
        <v>0.00119564842957465-0.0000134912568732966i</v>
      </c>
      <c r="S3447" t="str">
        <f t="shared" si="1802"/>
        <v>2.04369223729723i</v>
      </c>
      <c r="T3447" t="str">
        <f t="shared" si="1803"/>
        <v>0.0000275719769433392+0.00244353741405834i</v>
      </c>
      <c r="U3447" t="str">
        <f t="shared" si="1804"/>
        <v>0.0000500000000000002-0.000093921102287258i</v>
      </c>
      <c r="V3447" t="str">
        <f t="shared" si="1805"/>
        <v>0.00002-0.00105191634561729i</v>
      </c>
      <c r="W3447" t="str">
        <f t="shared" si="1806"/>
        <v>0.0000421695179969151-0.0000879260920808522i</v>
      </c>
      <c r="X3447" t="str">
        <f t="shared" si="1807"/>
        <v>0.0000422145626125853-0.0000878699012255451i</v>
      </c>
      <c r="Y3447" t="str">
        <f t="shared" si="1808"/>
        <v>0.009+7.60516749581017i</v>
      </c>
      <c r="Z3447" t="str">
        <f t="shared" si="1809"/>
        <v>-0.000138569886760584-0.0000667748077573002i</v>
      </c>
      <c r="AA3447" t="str">
        <f t="shared" si="1810"/>
        <v>0.00187606512079484-1.57789051877053i</v>
      </c>
      <c r="AB3447" t="str">
        <f t="shared" si="1811"/>
        <v>0.0000921566673106025+0.00816728756850296i</v>
      </c>
      <c r="AC3447" t="str">
        <f t="shared" si="1812"/>
        <v>1.00119515514935+0.0000198984805541103i</v>
      </c>
      <c r="AD3447" t="str">
        <f t="shared" si="1813"/>
        <v>0.0000922087860807922+0.00815753621227811i</v>
      </c>
      <c r="AE3447" t="str">
        <f t="shared" si="1814"/>
        <v>5.31940551302539E-07-1.13654609314482E-06i</v>
      </c>
      <c r="AF3447" t="str">
        <f t="shared" si="1815"/>
        <v>-6.36488841288609-0.0992667250161444i</v>
      </c>
      <c r="AG3447" t="str">
        <f t="shared" si="1816"/>
        <v>1.00004659617677-4.71292506523981E-07i</v>
      </c>
      <c r="AH3447" t="str">
        <f t="shared" si="1817"/>
        <v>-3.49840383186302E-06+7.18084881366514E-06i</v>
      </c>
      <c r="AI3447">
        <f t="shared" si="1818"/>
        <v>-101.95156047969193</v>
      </c>
      <c r="AJ3447">
        <f t="shared" si="1819"/>
        <v>115.97466214907817</v>
      </c>
      <c r="AK3447"/>
      <c r="AL3447"/>
      <c r="AM3447"/>
      <c r="AN3447"/>
    </row>
    <row r="3448" spans="1:40" x14ac:dyDescent="0.35">
      <c r="A3448"/>
      <c r="B3448">
        <f t="shared" si="1820"/>
        <v>1514000</v>
      </c>
      <c r="C3448" s="237" t="str">
        <f t="shared" si="1788"/>
        <v>-1.40692094478084E-08+0.000682567513894825i</v>
      </c>
      <c r="D3448" s="208" t="str">
        <f t="shared" si="1789"/>
        <v>-2.51366131004973+0.00523301760652699i</v>
      </c>
      <c r="E3448" t="str">
        <f t="shared" si="1790"/>
        <v>20500</v>
      </c>
      <c r="F3448" t="str">
        <f t="shared" si="1791"/>
        <v>0.327868852459016</v>
      </c>
      <c r="G3448" t="str">
        <f t="shared" si="1786"/>
        <v>0.327868852459016</v>
      </c>
      <c r="H3448" t="str">
        <f t="shared" si="1792"/>
        <v>3.85123113148956+0.104434294397344i</v>
      </c>
      <c r="I3448" t="str">
        <f t="shared" si="1793"/>
        <v>5945.46409691868i</v>
      </c>
      <c r="J3448" t="str">
        <f t="shared" si="1787"/>
        <v>-47846.7882484412+1300.67728955471i</v>
      </c>
      <c r="K3448" t="str">
        <f t="shared" si="1794"/>
        <v>0.00337542855185214-0.12416870538541i</v>
      </c>
      <c r="L3448" t="str">
        <f t="shared" si="1795"/>
        <v>0.000706204915333066-0.0220231050015442i</v>
      </c>
      <c r="M3448" t="str">
        <f t="shared" si="1796"/>
        <v>0.00408163346718521-0.146191810386954i</v>
      </c>
      <c r="N3448" t="str">
        <f t="shared" si="1797"/>
        <v>-18.8845685725135i</v>
      </c>
      <c r="O3448" t="str">
        <f t="shared" si="1798"/>
        <v>0.999387119749794-0.0350054978283464i</v>
      </c>
      <c r="P3448" t="str">
        <f t="shared" si="1799"/>
        <v>0.000612880250206005+0.0350054978283464i</v>
      </c>
      <c r="Q3448" t="str">
        <f t="shared" si="1800"/>
        <v>-0.000612880250206005+18.8495630746852i</v>
      </c>
      <c r="R3448" t="str">
        <f t="shared" si="1801"/>
        <v>0.00185709757437202-0.0000325746769937954i</v>
      </c>
      <c r="S3448" t="str">
        <f t="shared" si="1802"/>
        <v>2.04504299224587i</v>
      </c>
      <c r="T3448" t="str">
        <f t="shared" si="1803"/>
        <v>0.000066616614910834+0.0037978443803863i</v>
      </c>
      <c r="U3448" t="str">
        <f t="shared" si="1804"/>
        <v>0.0000499999999999999-0.0000938590672130915i</v>
      </c>
      <c r="V3448" t="str">
        <f t="shared" si="1805"/>
        <v>0.00002-0.00105122155278663i</v>
      </c>
      <c r="W3448" t="str">
        <f t="shared" si="1806"/>
        <v>0.0000421693809034662-0.0000878702593378254i</v>
      </c>
      <c r="X3448" t="str">
        <f t="shared" si="1807"/>
        <v>0.0000422143513206353-0.0000878141043952862i</v>
      </c>
      <c r="Y3448" t="str">
        <f t="shared" si="1808"/>
        <v>0.009+7.61019404405592i</v>
      </c>
      <c r="Z3448" t="str">
        <f t="shared" si="1809"/>
        <v>-0.000138390428799678-0.0000667301554570069i</v>
      </c>
      <c r="AA3448" t="str">
        <f t="shared" si="1810"/>
        <v>0.00187358755343949-1.57684829830505i</v>
      </c>
      <c r="AB3448" t="str">
        <f t="shared" si="1811"/>
        <v>0.000222659594932649+0.0126939276708359i</v>
      </c>
      <c r="AC3448" t="str">
        <f t="shared" si="1812"/>
        <v>1.00185665708197+0.0000192609507280824i</v>
      </c>
      <c r="AD3448" t="str">
        <f t="shared" si="1813"/>
        <v>0.000222490550203929+0.0126703987997934i</v>
      </c>
      <c r="AE3448" t="str">
        <f t="shared" si="1814"/>
        <v>8.14707118965887E-07-1.76830875196916E-06i</v>
      </c>
      <c r="AF3448" t="str">
        <f t="shared" si="1815"/>
        <v>-6.36489244153929-0.099201276790817i</v>
      </c>
      <c r="AG3448" t="str">
        <f t="shared" si="1816"/>
        <v>1.00007232656338-0.0000011840829732424i</v>
      </c>
      <c r="AH3448" t="str">
        <f t="shared" si="1817"/>
        <v>-5.36056718843181E-06+0.0000111734605379462i</v>
      </c>
      <c r="AI3448">
        <f t="shared" si="1818"/>
        <v>-98.136599611921142</v>
      </c>
      <c r="AJ3448">
        <f t="shared" si="1819"/>
        <v>115.62977772995688</v>
      </c>
      <c r="AK3448"/>
      <c r="AL3448"/>
      <c r="AM3448"/>
      <c r="AN3448"/>
    </row>
    <row r="3449" spans="1:40" x14ac:dyDescent="0.35">
      <c r="A3449"/>
      <c r="B3449">
        <f t="shared" si="1820"/>
        <v>1515000</v>
      </c>
      <c r="C3449" s="237" t="str">
        <f t="shared" si="1788"/>
        <v>-1.40506423637973E-08+0.000682116974282076i</v>
      </c>
      <c r="D3449" s="208" t="str">
        <f t="shared" si="1789"/>
        <v>-2.51366130990738+0.00522956346949592i</v>
      </c>
      <c r="E3449" t="str">
        <f t="shared" si="1790"/>
        <v>20500</v>
      </c>
      <c r="F3449" t="str">
        <f t="shared" si="1791"/>
        <v>0.327868852459016</v>
      </c>
      <c r="G3449" t="str">
        <f t="shared" si="1786"/>
        <v>0.327868852459016</v>
      </c>
      <c r="H3449" t="str">
        <f t="shared" si="1792"/>
        <v>3.85123515231926+0.10436547820282i</v>
      </c>
      <c r="I3449" t="str">
        <f t="shared" si="1793"/>
        <v>5949.39108773567i</v>
      </c>
      <c r="J3449" t="str">
        <f t="shared" si="1787"/>
        <v>-47910.016240552+1301.53638948175i</v>
      </c>
      <c r="K3449" t="str">
        <f t="shared" si="1794"/>
        <v>0.00337097711043012-0.124086863350432i</v>
      </c>
      <c r="L3449" t="str">
        <f t="shared" si="1795"/>
        <v>0.000705273895371204-0.0220085981334616i</v>
      </c>
      <c r="M3449" t="str">
        <f t="shared" si="1796"/>
        <v>0.00407625100580132-0.146095461483894i</v>
      </c>
      <c r="N3449" t="str">
        <f t="shared" si="1797"/>
        <v>-18.8970418674756i</v>
      </c>
      <c r="O3449" t="str">
        <f t="shared" si="1798"/>
        <v>0.998872754313399-0.047468101819691i</v>
      </c>
      <c r="P3449" t="str">
        <f t="shared" si="1799"/>
        <v>0.00112724568660105+0.047468101819691i</v>
      </c>
      <c r="Q3449" t="str">
        <f t="shared" si="1800"/>
        <v>-0.00112724568660105+18.8495737656559i</v>
      </c>
      <c r="R3449" t="str">
        <f t="shared" si="1801"/>
        <v>0.00251825504535619-0.0000599527815741761i</v>
      </c>
      <c r="S3449" t="str">
        <f t="shared" si="1802"/>
        <v>2.04639374719451i</v>
      </c>
      <c r="T3449" t="str">
        <f t="shared" si="1803"/>
        <v>0.000122686997340312+0.00515334137865793i</v>
      </c>
      <c r="U3449" t="str">
        <f t="shared" si="1804"/>
        <v>0.0000500000000000001-0.0000937971140334133i</v>
      </c>
      <c r="V3449" t="str">
        <f t="shared" si="1805"/>
        <v>0.00002-0.00105052767717423i</v>
      </c>
      <c r="W3449" t="str">
        <f t="shared" si="1806"/>
        <v>0.0000421692437207867-0.0000878145017600945i</v>
      </c>
      <c r="X3449" t="str">
        <f t="shared" si="1807"/>
        <v>0.0000422141400866102-0.0000877583826820128i</v>
      </c>
      <c r="Y3449" t="str">
        <f t="shared" si="1808"/>
        <v>0.009+7.61522059230166i</v>
      </c>
      <c r="Z3449" t="str">
        <f t="shared" si="1809"/>
        <v>-0.00013821132605316-0.0000666855626187076i</v>
      </c>
      <c r="AA3449" t="str">
        <f t="shared" si="1810"/>
        <v>0.00187111489071826-1.57580745374903i</v>
      </c>
      <c r="AB3449" t="str">
        <f t="shared" si="1811"/>
        <v>0.000410069427392268+0.0172245453398897i</v>
      </c>
      <c r="AC3449" t="str">
        <f t="shared" si="1812"/>
        <v>1.0025180994462+0.0000103022880308863i</v>
      </c>
      <c r="AD3449" t="str">
        <f t="shared" si="1813"/>
        <v>0.000409215987305239+0.0171812769600307i</v>
      </c>
      <c r="AE3449" t="str">
        <f t="shared" si="1814"/>
        <v>1.08918483633988E-06-2.40193587027848E-06i</v>
      </c>
      <c r="AF3449" t="str">
        <f t="shared" si="1815"/>
        <v>-6.36489646222664-0.0991359147333241i</v>
      </c>
      <c r="AG3449" t="str">
        <f t="shared" si="1816"/>
        <v>1.00009801204296-2.21796480457517E-06i</v>
      </c>
      <c r="AH3449" t="str">
        <f t="shared" si="1817"/>
        <v>-7.16999774061815E-06+0.000015178592200533i</v>
      </c>
      <c r="AI3449">
        <f t="shared" si="1818"/>
        <v>-95.500612785787325</v>
      </c>
      <c r="AJ3449">
        <f t="shared" si="1819"/>
        <v>115.28491089975513</v>
      </c>
      <c r="AK3449"/>
      <c r="AL3449"/>
      <c r="AM3449"/>
      <c r="AN3449"/>
    </row>
    <row r="3450" spans="1:40" x14ac:dyDescent="0.35">
      <c r="A3450"/>
      <c r="B3450">
        <f t="shared" si="1820"/>
        <v>1516000</v>
      </c>
      <c r="C3450" s="237" t="str">
        <f t="shared" si="1788"/>
        <v>-1.40321120099174E-08+0.000681667029048762i</v>
      </c>
      <c r="D3450" s="208" t="str">
        <f t="shared" si="1789"/>
        <v>-2.51366130976532+0.00522611388937384i</v>
      </c>
      <c r="E3450" t="str">
        <f t="shared" si="1790"/>
        <v>20500</v>
      </c>
      <c r="F3450" t="str">
        <f t="shared" si="1791"/>
        <v>0.327868852459016</v>
      </c>
      <c r="G3450" t="str">
        <f t="shared" si="1786"/>
        <v>0.327868852459016</v>
      </c>
      <c r="H3450" t="str">
        <f t="shared" si="1792"/>
        <v>3.85123916520383+0.104296752563136i</v>
      </c>
      <c r="I3450" t="str">
        <f t="shared" si="1793"/>
        <v>5953.31807855266i</v>
      </c>
      <c r="J3450" t="str">
        <f t="shared" si="1787"/>
        <v>-47973.2859810895+1302.39548940881i</v>
      </c>
      <c r="K3450" t="str">
        <f t="shared" si="1794"/>
        <v>0.00336653446686257-0.124005129054388i</v>
      </c>
      <c r="L3450" t="str">
        <f t="shared" si="1795"/>
        <v>0.000704344714672704-0.0219941103448263i</v>
      </c>
      <c r="M3450" t="str">
        <f t="shared" si="1796"/>
        <v>0.00407087918153527-0.145999239399214i</v>
      </c>
      <c r="N3450" t="str">
        <f t="shared" si="1797"/>
        <v>-18.9095151624376i</v>
      </c>
      <c r="O3450" t="str">
        <f t="shared" si="1798"/>
        <v>0.998202983185052-0.0599233206728621i</v>
      </c>
      <c r="P3450" t="str">
        <f t="shared" si="1799"/>
        <v>0.00179701681494804+0.0599233206728621i</v>
      </c>
      <c r="Q3450" t="str">
        <f t="shared" si="1800"/>
        <v>-0.00179701681494804+18.8495918417647i</v>
      </c>
      <c r="R3450" t="str">
        <f t="shared" si="1801"/>
        <v>0.00317901572158883-0.0000956375912427156i</v>
      </c>
      <c r="S3450" t="str">
        <f t="shared" si="1802"/>
        <v>2.04774450214316i</v>
      </c>
      <c r="T3450" t="str">
        <f t="shared" si="1803"/>
        <v>0.000195841351665486+0.0065098119661102i</v>
      </c>
      <c r="U3450" t="str">
        <f t="shared" si="1804"/>
        <v>0.0000499999999999998-0.0000937352425861612i</v>
      </c>
      <c r="V3450" t="str">
        <f t="shared" si="1805"/>
        <v>0.00002-0.00104983471696501i</v>
      </c>
      <c r="W3450" t="str">
        <f t="shared" si="1806"/>
        <v>0.0000421691064488782-0.0000877588191988703i</v>
      </c>
      <c r="X3450" t="str">
        <f t="shared" si="1807"/>
        <v>0.0000422139289101244-0.0000877027359370334i</v>
      </c>
      <c r="Y3450" t="str">
        <f t="shared" si="1808"/>
        <v>0.009+7.6202471405474i</v>
      </c>
      <c r="Z3450" t="str">
        <f t="shared" si="1809"/>
        <v>-0.000138032577584062-0.0000666410291230092i</v>
      </c>
      <c r="AA3450" t="str">
        <f t="shared" si="1810"/>
        <v>0.00186864711969384-1.57476798237957i</v>
      </c>
      <c r="AB3450" t="str">
        <f t="shared" si="1811"/>
        <v>0.000654580784257291+0.0217584171366546i</v>
      </c>
      <c r="AC3450" t="str">
        <f t="shared" si="1812"/>
        <v>1.00317937707177-6.99240928213802E-06i</v>
      </c>
      <c r="AD3450" t="str">
        <f t="shared" si="1813"/>
        <v>0.000652355040000029+0.0216894627177243i</v>
      </c>
      <c r="AE3450" t="str">
        <f t="shared" si="1814"/>
        <v>1.35536186896313E-06-3.03732605656007E-06i</v>
      </c>
      <c r="AF3450" t="str">
        <f t="shared" si="1815"/>
        <v>-6.36490047496915-0.0990706386737622i</v>
      </c>
      <c r="AG3450" t="str">
        <f t="shared" si="1816"/>
        <v>1.00012364866748-3.57213591872492E-06i</v>
      </c>
      <c r="AH3450" t="str">
        <f t="shared" si="1817"/>
        <v>-8.92661804065484E-06+0.0000191955960970713i</v>
      </c>
      <c r="AI3450">
        <f t="shared" si="1818"/>
        <v>-93.485713476521809</v>
      </c>
      <c r="AJ3450">
        <f t="shared" si="1819"/>
        <v>114.9400617656745</v>
      </c>
      <c r="AK3450"/>
      <c r="AL3450"/>
      <c r="AM3450"/>
      <c r="AN3450"/>
    </row>
    <row r="3451" spans="1:40" x14ac:dyDescent="0.35">
      <c r="A3451"/>
      <c r="B3451">
        <f t="shared" si="1820"/>
        <v>1517000</v>
      </c>
      <c r="C3451" s="237" t="str">
        <f t="shared" si="1788"/>
        <v>-1.40136182893512E-08+0.000681217677019447i</v>
      </c>
      <c r="D3451" s="208" t="str">
        <f t="shared" si="1789"/>
        <v>-2.51366130962353+0.0052226688571491i</v>
      </c>
      <c r="E3451" t="str">
        <f t="shared" si="1790"/>
        <v>20500</v>
      </c>
      <c r="F3451" t="str">
        <f t="shared" si="1791"/>
        <v>0.327868852459016</v>
      </c>
      <c r="G3451" t="str">
        <f t="shared" si="1786"/>
        <v>0.327868852459016</v>
      </c>
      <c r="H3451" t="str">
        <f t="shared" si="1792"/>
        <v>3.85124317016415+0.10422811729982i</v>
      </c>
      <c r="I3451" t="str">
        <f t="shared" si="1793"/>
        <v>5957.24506936964i</v>
      </c>
      <c r="J3451" t="str">
        <f t="shared" si="1787"/>
        <v>-48036.5974700536+1303.25458933586i</v>
      </c>
      <c r="K3451" t="str">
        <f t="shared" si="1794"/>
        <v>0.00336210059798587-0.123923502284827i</v>
      </c>
      <c r="L3451" t="str">
        <f t="shared" si="1795"/>
        <v>0.000703417368397706-0.021979641598062i</v>
      </c>
      <c r="M3451" t="str">
        <f t="shared" si="1796"/>
        <v>0.00406551796638358-0.145903143882889i</v>
      </c>
      <c r="N3451" t="str">
        <f t="shared" si="1797"/>
        <v>-18.9219884573996i</v>
      </c>
      <c r="O3451" t="str">
        <f t="shared" si="1798"/>
        <v>0.99737791056846-0.0723692165916823i</v>
      </c>
      <c r="P3451" t="str">
        <f t="shared" si="1799"/>
        <v>0.00262208943153996+0.0723692165916823i</v>
      </c>
      <c r="Q3451" t="str">
        <f t="shared" si="1800"/>
        <v>-0.00262208943153996+18.8496192408079i</v>
      </c>
      <c r="R3451" t="str">
        <f t="shared" si="1801"/>
        <v>0.00383927386114328-0.000139639762338416i</v>
      </c>
      <c r="S3451" t="str">
        <f t="shared" si="1802"/>
        <v>2.0490952570918i</v>
      </c>
      <c r="T3451" t="str">
        <f t="shared" si="1803"/>
        <v>0.000286135174709074+0.00786703785954522i</v>
      </c>
      <c r="U3451" t="str">
        <f t="shared" si="1804"/>
        <v>0.00005-0.0000936734527097039i</v>
      </c>
      <c r="V3451" t="str">
        <f t="shared" si="1805"/>
        <v>0.00002-0.00104914267034868i</v>
      </c>
      <c r="W3451" t="str">
        <f t="shared" si="1806"/>
        <v>0.0000421689690877446-0.0000877032115057599i</v>
      </c>
      <c r="X3451" t="str">
        <f t="shared" si="1807"/>
        <v>0.0000422137177907948-0.0000876471640120498i</v>
      </c>
      <c r="Y3451" t="str">
        <f t="shared" si="1808"/>
        <v>0.009+7.62527368879315i</v>
      </c>
      <c r="Z3451" t="str">
        <f t="shared" si="1809"/>
        <v>-0.000137854182458502-0.0000665965548508405i</v>
      </c>
      <c r="AA3451" t="str">
        <f t="shared" si="1810"/>
        <v>0.00186618422747155-1.57372988148097i</v>
      </c>
      <c r="AB3451" t="str">
        <f t="shared" si="1811"/>
        <v>0.000956379158292293+0.0262948134706448i</v>
      </c>
      <c r="AC3451" t="str">
        <f t="shared" si="1812"/>
        <v>1.00384038412983-0.0000326366893513053i</v>
      </c>
      <c r="AD3451" t="str">
        <f t="shared" si="1813"/>
        <v>0.000951868723200986+0.0261942485600259i</v>
      </c>
      <c r="AE3451" t="str">
        <f t="shared" si="1814"/>
        <v>1.61322762635962E-06-3.67437789799262E-06i</v>
      </c>
      <c r="AF3451" t="str">
        <f t="shared" si="1815"/>
        <v>-6.36490447978768-0.0990054484426709i</v>
      </c>
      <c r="AG3451" t="str">
        <f t="shared" si="1816"/>
        <v>1.00014923250192-5.24574547315593E-06i</v>
      </c>
      <c r="AH3451" t="str">
        <f t="shared" si="1817"/>
        <v>-0.000010630358608733+0.0000232238245051876i</v>
      </c>
      <c r="AI3451">
        <f t="shared" si="1818"/>
        <v>-91.855189679231927</v>
      </c>
      <c r="AJ3451">
        <f t="shared" si="1819"/>
        <v>114.59523043124615</v>
      </c>
      <c r="AK3451"/>
      <c r="AL3451"/>
      <c r="AM3451"/>
      <c r="AN3451"/>
    </row>
    <row r="3452" spans="1:40" x14ac:dyDescent="0.35">
      <c r="A3452"/>
      <c r="B3452">
        <f t="shared" si="1820"/>
        <v>1518000</v>
      </c>
      <c r="C3452" s="237" t="str">
        <f t="shared" si="1788"/>
        <v>-0.0000000139951611056+0.00068076891702179i</v>
      </c>
      <c r="D3452" s="208" t="str">
        <f t="shared" si="1789"/>
        <v>-2.51366130948202+0.00521922836383373i</v>
      </c>
      <c r="E3452" t="str">
        <f t="shared" si="1790"/>
        <v>20500</v>
      </c>
      <c r="F3452" t="str">
        <f t="shared" si="1791"/>
        <v>0.327868852459016</v>
      </c>
      <c r="G3452" t="str">
        <f t="shared" si="1786"/>
        <v>0.327868852459016</v>
      </c>
      <c r="H3452" t="str">
        <f t="shared" si="1792"/>
        <v>3.85124716722107+0.10415957223487i</v>
      </c>
      <c r="I3452" t="str">
        <f t="shared" si="1793"/>
        <v>5961.17206018663i</v>
      </c>
      <c r="J3452" t="str">
        <f t="shared" si="1787"/>
        <v>-48099.9507074443+1304.11368926291i</v>
      </c>
      <c r="K3452" t="str">
        <f t="shared" si="1794"/>
        <v>0.00335767548071269-0.123841982829854i</v>
      </c>
      <c r="L3452" t="str">
        <f t="shared" si="1795"/>
        <v>0.000702491851722251-0.0219651918556909i</v>
      </c>
      <c r="M3452" t="str">
        <f t="shared" si="1796"/>
        <v>0.00406016733243494-0.145807174685545i</v>
      </c>
      <c r="N3452" t="str">
        <f t="shared" si="1797"/>
        <v>-18.9344617523616i</v>
      </c>
      <c r="O3452" t="str">
        <f t="shared" si="1798"/>
        <v>0.996397664829302-0.0848038532303468i</v>
      </c>
      <c r="P3452" t="str">
        <f t="shared" si="1799"/>
        <v>0.00360233517069797+0.0848038532303468i</v>
      </c>
      <c r="Q3452" t="str">
        <f t="shared" si="1800"/>
        <v>-0.00360233517069797+18.8496578991313i</v>
      </c>
      <c r="R3452" t="str">
        <f t="shared" si="1801"/>
        <v>0.00449892311834144-0.000191968566169267i</v>
      </c>
      <c r="S3452" t="str">
        <f t="shared" si="1802"/>
        <v>2.05044601204045i</v>
      </c>
      <c r="T3452" t="str">
        <f t="shared" si="1803"/>
        <v>0.000393621180938897+0.00922479896647979i</v>
      </c>
      <c r="U3452" t="str">
        <f t="shared" si="1804"/>
        <v>0.0000500000000000002-0.0000936117442428336i</v>
      </c>
      <c r="V3452" t="str">
        <f t="shared" si="1805"/>
        <v>0.00002-0.00104845153551973i</v>
      </c>
      <c r="W3452" t="str">
        <f t="shared" si="1806"/>
        <v>0.0000421688316373878-0.0000876476785327581i</v>
      </c>
      <c r="X3452" t="str">
        <f t="shared" si="1807"/>
        <v>0.000042213506728238-0.0000875916667591536i</v>
      </c>
      <c r="Y3452" t="str">
        <f t="shared" si="1808"/>
        <v>0.009+7.63030023703889i</v>
      </c>
      <c r="Z3452" t="str">
        <f t="shared" si="1809"/>
        <v>-0.000137676139745678-0.0000665521396834482i</v>
      </c>
      <c r="AA3452" t="str">
        <f t="shared" si="1810"/>
        <v>0.00186372620119918-1.57269314834469i</v>
      </c>
      <c r="AB3452" t="str">
        <f t="shared" si="1811"/>
        <v>0.0013156407425096+0.0308329987040135i</v>
      </c>
      <c r="AC3452" t="str">
        <f t="shared" si="1812"/>
        <v>1.00450101414968-0.0000666427254674729i</v>
      </c>
      <c r="AD3452" t="str">
        <f t="shared" si="1813"/>
        <v>0.00130770913157475+0.0306949275500878i</v>
      </c>
      <c r="AE3452" t="str">
        <f t="shared" si="1814"/>
        <v>1.86277276074138E-06-4.31298997565924E-06i</v>
      </c>
      <c r="AF3452" t="str">
        <f t="shared" si="1815"/>
        <v>-6.36490847670309-0.0989403438710363i</v>
      </c>
      <c r="AG3452" t="str">
        <f t="shared" si="1816"/>
        <v>1.00017475962484-7.23789406694171E-06i</v>
      </c>
      <c r="AH3452" t="str">
        <f t="shared" si="1817"/>
        <v>-0.0000122811579197942+0.0000272626297818347i</v>
      </c>
      <c r="AI3452">
        <f t="shared" si="1818"/>
        <v>-90.486246776254177</v>
      </c>
      <c r="AJ3452">
        <f t="shared" si="1819"/>
        <v>114.25041699632472</v>
      </c>
      <c r="AK3452"/>
      <c r="AL3452"/>
      <c r="AM3452"/>
      <c r="AN3452"/>
    </row>
    <row r="3453" spans="1:40" x14ac:dyDescent="0.35">
      <c r="A3453"/>
      <c r="B3453">
        <f t="shared" si="1820"/>
        <v>1519000</v>
      </c>
      <c r="C3453" s="237" t="str">
        <f t="shared" si="1788"/>
        <v>-1.39767403624827E-08+0.000680320747886538i</v>
      </c>
      <c r="D3453" s="208" t="str">
        <f t="shared" si="1789"/>
        <v>-2.5136613093408+0.00521579240046346i</v>
      </c>
      <c r="E3453" t="str">
        <f t="shared" si="1790"/>
        <v>20500</v>
      </c>
      <c r="F3453" t="str">
        <f t="shared" si="1791"/>
        <v>0.327868852459016</v>
      </c>
      <c r="G3453" t="str">
        <f t="shared" si="1786"/>
        <v>0.327868852459016</v>
      </c>
      <c r="H3453" t="str">
        <f t="shared" si="1792"/>
        <v>3.85125115639539+0.104091117190752i</v>
      </c>
      <c r="I3453" t="str">
        <f t="shared" si="1793"/>
        <v>5965.09905100362i</v>
      </c>
      <c r="J3453" t="str">
        <f t="shared" si="1787"/>
        <v>-48163.3456932616+1304.97278918996i</v>
      </c>
      <c r="K3453" t="str">
        <f t="shared" si="1794"/>
        <v>0.00335325909203149-0.123760570478129i</v>
      </c>
      <c r="L3453" t="str">
        <f t="shared" si="1795"/>
        <v>0.00070156815983821-0.0219507610803332i</v>
      </c>
      <c r="M3453" t="str">
        <f t="shared" si="1796"/>
        <v>0.0040548272518697-0.145711331558462i</v>
      </c>
      <c r="N3453" t="str">
        <f t="shared" si="1797"/>
        <v>-18.9469350473237i</v>
      </c>
      <c r="O3453" t="str">
        <f t="shared" si="1798"/>
        <v>0.99526239847525-0.0972252959948809i</v>
      </c>
      <c r="P3453" t="str">
        <f t="shared" si="1799"/>
        <v>0.00473760152475+0.0972252959948809i</v>
      </c>
      <c r="Q3453" t="str">
        <f t="shared" si="1800"/>
        <v>-0.00473760152475+18.8497097513288i</v>
      </c>
      <c r="R3453" t="str">
        <f t="shared" si="1801"/>
        <v>0.00515785656163231-0.000252631868431032i</v>
      </c>
      <c r="S3453" t="str">
        <f t="shared" si="1802"/>
        <v>2.05179676698907i</v>
      </c>
      <c r="T3453" t="str">
        <f t="shared" si="1803"/>
        <v>0.0005183492508852+0.0105828734177505i</v>
      </c>
      <c r="U3453" t="str">
        <f t="shared" si="1804"/>
        <v>0.0000499999999999999-0.0000935501170247667i</v>
      </c>
      <c r="V3453" t="str">
        <f t="shared" si="1805"/>
        <v>0.00002-0.00104776131067739i</v>
      </c>
      <c r="W3453" t="str">
        <f t="shared" si="1806"/>
        <v>0.0000421686940978101-0.0000875922201322495i</v>
      </c>
      <c r="X3453" t="str">
        <f t="shared" si="1807"/>
        <v>0.0000422132957220716-0.0000875362440308218i</v>
      </c>
      <c r="Y3453" t="str">
        <f t="shared" si="1808"/>
        <v>0.009+7.63532678528463i</v>
      </c>
      <c r="Z3453" t="str">
        <f t="shared" si="1809"/>
        <v>-0.000137498448517841-0.000066507783502396i</v>
      </c>
      <c r="AA3453" t="str">
        <f t="shared" si="1810"/>
        <v>0.00186127302806679-1.57165778026931i</v>
      </c>
      <c r="AB3453" t="str">
        <f t="shared" si="1811"/>
        <v>0.00173253225775918+0.0353722312605321i</v>
      </c>
      <c r="AC3453" t="str">
        <f t="shared" si="1812"/>
        <v>1.00516116003618-0.000109021294971436i</v>
      </c>
      <c r="AD3453" t="str">
        <f t="shared" si="1813"/>
        <v>0.00171981944848026+0.0351907934407277i</v>
      </c>
      <c r="AE3453" t="str">
        <f t="shared" si="1814"/>
        <v>2.10398916553661E-06-0.0000049530608797546i</v>
      </c>
      <c r="AF3453" t="str">
        <f t="shared" si="1815"/>
        <v>-6.36491246573619-0.0988753247902885i</v>
      </c>
      <c r="AG3453" t="str">
        <f t="shared" si="1816"/>
        <v>1.000200226129-9.54763395074582E-06i</v>
      </c>
      <c r="AH3453" t="str">
        <f t="shared" si="1817"/>
        <v>-0.0000138789623892223+0.0000313113644604505i</v>
      </c>
      <c r="AI3453">
        <f t="shared" si="1818"/>
        <v>-89.306919391089167</v>
      </c>
      <c r="AJ3453">
        <f t="shared" si="1819"/>
        <v>113.90562155708163</v>
      </c>
      <c r="AK3453"/>
      <c r="AL3453"/>
      <c r="AM3453"/>
      <c r="AN3453"/>
    </row>
    <row r="3454" spans="1:40" x14ac:dyDescent="0.35">
      <c r="A3454"/>
      <c r="B3454">
        <f t="shared" si="1820"/>
        <v>1520000</v>
      </c>
      <c r="C3454" s="237" t="str">
        <f t="shared" si="1788"/>
        <v>-1.39583559641346E-08+0.000679873168447517i</v>
      </c>
      <c r="D3454" s="208" t="str">
        <f t="shared" si="1789"/>
        <v>-2.51366130919985+0.00521236095809763i</v>
      </c>
      <c r="E3454" t="str">
        <f t="shared" si="1790"/>
        <v>20500</v>
      </c>
      <c r="F3454" t="str">
        <f t="shared" si="1791"/>
        <v>0.327868852459016</v>
      </c>
      <c r="G3454" t="str">
        <f t="shared" si="1786"/>
        <v>0.327868852459016</v>
      </c>
      <c r="H3454" t="str">
        <f t="shared" si="1792"/>
        <v>3.8512551377078+0.104022751990393i</v>
      </c>
      <c r="I3454" t="str">
        <f t="shared" si="1793"/>
        <v>5969.02604182061i</v>
      </c>
      <c r="J3454" t="str">
        <f t="shared" si="1787"/>
        <v>-48226.7824275055+1305.83188911701i</v>
      </c>
      <c r="K3454" t="str">
        <f t="shared" si="1794"/>
        <v>0.00334885140900634-0.12367926501887i</v>
      </c>
      <c r="L3454" t="str">
        <f t="shared" si="1795"/>
        <v>0.000700646287953243-0.021936349234707i</v>
      </c>
      <c r="M3454" t="str">
        <f t="shared" si="1796"/>
        <v>0.00404949769695958-0.145615614253577i</v>
      </c>
      <c r="N3454" t="str">
        <f t="shared" si="1797"/>
        <v>-18.9594083422857i</v>
      </c>
      <c r="O3454" t="str">
        <f t="shared" si="1798"/>
        <v>0.993972288132277-0.10963161234373i</v>
      </c>
      <c r="P3454" t="str">
        <f t="shared" si="1799"/>
        <v>0.006027711867723+0.10963161234373i</v>
      </c>
      <c r="Q3454" t="str">
        <f t="shared" si="1800"/>
        <v>-0.006027711867723+18.849776729942i</v>
      </c>
      <c r="R3454" t="str">
        <f t="shared" si="1801"/>
        <v>0.00581596669205096-0.000321636108800404i</v>
      </c>
      <c r="S3454" t="str">
        <f t="shared" si="1802"/>
        <v>2.05314752193772i</v>
      </c>
      <c r="T3454" t="str">
        <f t="shared" si="1803"/>
        <v>0.00066036637974924+0.0119410376014567i</v>
      </c>
      <c r="U3454" t="str">
        <f t="shared" si="1804"/>
        <v>0.0000500000000000001-0.0000934885708951455i</v>
      </c>
      <c r="V3454" t="str">
        <f t="shared" si="1805"/>
        <v>0.00002-0.00104707199402563i</v>
      </c>
      <c r="W3454" t="str">
        <f t="shared" si="1806"/>
        <v>0.0000421685564690152-0.0000875368361570104i</v>
      </c>
      <c r="X3454" t="str">
        <f t="shared" si="1807"/>
        <v>0.0000422130847719173-0.0000874808956799288i</v>
      </c>
      <c r="Y3454" t="str">
        <f t="shared" si="1808"/>
        <v>0.009+7.64035333353038i</v>
      </c>
      <c r="Z3454" t="str">
        <f t="shared" si="1809"/>
        <v>-0.000137321107850306-0.0000664634861895696i</v>
      </c>
      <c r="AA3454" t="str">
        <f t="shared" si="1810"/>
        <v>0.00185882469530659-1.57062377456053i</v>
      </c>
      <c r="AB3454" t="str">
        <f t="shared" si="1811"/>
        <v>0.00220721078095778+0.039911763739041i</v>
      </c>
      <c r="AC3454" t="str">
        <f t="shared" si="1812"/>
        <v>1.00582071408778-0.000159781758313443i</v>
      </c>
      <c r="AD3454" t="str">
        <f t="shared" si="1813"/>
        <v>0.00218813395636507+0.0396811407877297i</v>
      </c>
      <c r="AE3454" t="str">
        <f t="shared" si="1814"/>
        <v>2.33686997371872E-06-5.59448922472483E-06i</v>
      </c>
      <c r="AF3454" t="str">
        <f t="shared" si="1815"/>
        <v>-6.36491644690765-0.0988103910322954i</v>
      </c>
      <c r="AG3454" t="str">
        <f t="shared" si="1816"/>
        <v>1.00022562812194-0.0000121739692442687i</v>
      </c>
      <c r="AH3454" t="str">
        <f t="shared" si="1817"/>
        <v>-0.0000154237263572774+0.000035369381347546i</v>
      </c>
      <c r="AI3454">
        <f t="shared" si="1818"/>
        <v>-88.271389995415959</v>
      </c>
      <c r="AJ3454">
        <f t="shared" si="1819"/>
        <v>113.56084420600523</v>
      </c>
      <c r="AK3454"/>
      <c r="AL3454"/>
      <c r="AM3454"/>
      <c r="AN3454"/>
    </row>
    <row r="3455" spans="1:40" x14ac:dyDescent="0.35">
      <c r="A3455"/>
      <c r="B3455">
        <f t="shared" si="1820"/>
        <v>1521000</v>
      </c>
      <c r="C3455" s="237" t="str">
        <f t="shared" si="1788"/>
        <v>-1.39400078150056E-08+0.000679426177541616i</v>
      </c>
      <c r="D3455" s="208" t="str">
        <f t="shared" si="1789"/>
        <v>-2.51366130905919+0.00520893402781906i</v>
      </c>
      <c r="E3455" t="str">
        <f t="shared" si="1790"/>
        <v>20500</v>
      </c>
      <c r="F3455" t="str">
        <f t="shared" si="1791"/>
        <v>0.327868852459016</v>
      </c>
      <c r="G3455" t="str">
        <f t="shared" si="1786"/>
        <v>0.327868852459016</v>
      </c>
      <c r="H3455" t="str">
        <f t="shared" si="1792"/>
        <v>3.85125911117896+0.103954476457189i</v>
      </c>
      <c r="I3455" t="str">
        <f t="shared" si="1793"/>
        <v>5972.9530326376i</v>
      </c>
      <c r="J3455" t="str">
        <f t="shared" si="1787"/>
        <v>-48290.2609101761+1306.69098904406i</v>
      </c>
      <c r="K3455" t="str">
        <f t="shared" si="1794"/>
        <v>0.00334445240877653-0.123598066241842i</v>
      </c>
      <c r="L3455" t="str">
        <f t="shared" si="1795"/>
        <v>0.000699726231290732-0.0219219562816283i</v>
      </c>
      <c r="M3455" t="str">
        <f t="shared" si="1796"/>
        <v>0.00404417864006726-0.14552002252347i</v>
      </c>
      <c r="N3455" t="str">
        <f t="shared" si="1797"/>
        <v>-18.9718816372477i</v>
      </c>
      <c r="O3455" t="str">
        <f t="shared" si="1798"/>
        <v>0.992527534517121-0.122020872089023i</v>
      </c>
      <c r="P3455" t="str">
        <f t="shared" si="1799"/>
        <v>0.00747246548287905+0.122020872089023i</v>
      </c>
      <c r="Q3455" t="str">
        <f t="shared" si="1800"/>
        <v>-0.00747246548287905+18.8498607651587i</v>
      </c>
      <c r="R3455" t="str">
        <f t="shared" si="1801"/>
        <v>0.00647314546234447-0.000398986280726979i</v>
      </c>
      <c r="S3455" t="str">
        <f t="shared" si="1802"/>
        <v>2.05449827688636i</v>
      </c>
      <c r="T3455" t="str">
        <f t="shared" si="1803"/>
        <v>0.000819716626254876+0.0132990661984215i</v>
      </c>
      <c r="U3455" t="str">
        <f t="shared" si="1804"/>
        <v>0.0000499999999999998-0.0000934271056940305i</v>
      </c>
      <c r="V3455" t="str">
        <f t="shared" si="1805"/>
        <v>0.00002-0.00104638358377314i</v>
      </c>
      <c r="W3455" t="str">
        <f t="shared" si="1806"/>
        <v>0.000042168418751005-0.0000874815264602008i</v>
      </c>
      <c r="X3455" t="str">
        <f t="shared" si="1807"/>
        <v>0.0000422128738773946-0.0000874256215597268i</v>
      </c>
      <c r="Y3455" t="str">
        <f t="shared" si="1808"/>
        <v>0.009+7.64537988177612i</v>
      </c>
      <c r="Z3455" t="str">
        <f t="shared" si="1809"/>
        <v>-0.000137144116821416-0.0000664192476271661i</v>
      </c>
      <c r="AA3455" t="str">
        <f t="shared" si="1810"/>
        <v>0.00185638119019275-1.56959112853112i</v>
      </c>
      <c r="AB3455" t="str">
        <f t="shared" si="1811"/>
        <v>0.00273982357413038+0.0444508430319752i</v>
      </c>
      <c r="AC3455" t="str">
        <f t="shared" si="1812"/>
        <v>1.00647956801518-0.00021893203829489i</v>
      </c>
      <c r="AD3455" t="str">
        <f t="shared" si="1813"/>
        <v>0.00271257804866542+0.0441652650633301i</v>
      </c>
      <c r="AE3455" t="str">
        <f t="shared" si="1814"/>
        <v>2.56140955596737E-06-6.23717366441648E-06i</v>
      </c>
      <c r="AF3455" t="str">
        <f t="shared" si="1815"/>
        <v>-6.36492042023815-0.0987455424293699i</v>
      </c>
      <c r="AG3455" t="str">
        <f t="shared" si="1816"/>
        <v>1.0002509617266-0.0000151158561613824i</v>
      </c>
      <c r="AH3455" t="str">
        <f t="shared" si="1817"/>
        <v>-0.0000169154120724807+0.0000394360336192052i</v>
      </c>
      <c r="AI3455">
        <f t="shared" si="1818"/>
        <v>-87.348679197647257</v>
      </c>
      <c r="AJ3455">
        <f t="shared" si="1819"/>
        <v>113.21608503187595</v>
      </c>
      <c r="AK3455"/>
      <c r="AL3455"/>
      <c r="AM3455"/>
      <c r="AN3455"/>
    </row>
    <row r="3456" spans="1:40" x14ac:dyDescent="0.35">
      <c r="A3456"/>
      <c r="B3456">
        <f t="shared" si="1820"/>
        <v>1522000</v>
      </c>
      <c r="C3456" s="237" t="str">
        <f t="shared" si="1788"/>
        <v>-1.39216958198598E-08+0.000678979774008784i</v>
      </c>
      <c r="D3456" s="208" t="str">
        <f t="shared" si="1789"/>
        <v>-2.51366130891879+0.00520551160073401i</v>
      </c>
      <c r="E3456" t="str">
        <f t="shared" si="1790"/>
        <v>20500</v>
      </c>
      <c r="F3456" t="str">
        <f t="shared" si="1791"/>
        <v>0.327868852459016</v>
      </c>
      <c r="G3456" t="str">
        <f t="shared" si="1786"/>
        <v>0.327868852459016</v>
      </c>
      <c r="H3456" t="str">
        <f t="shared" si="1792"/>
        <v>3.85126307682939+0.103886290414993i</v>
      </c>
      <c r="I3456" t="str">
        <f t="shared" si="1793"/>
        <v>5976.88002345458i</v>
      </c>
      <c r="J3456" t="str">
        <f t="shared" si="1787"/>
        <v>-48353.7811412733+1307.55008897112i</v>
      </c>
      <c r="K3456" t="str">
        <f t="shared" si="1794"/>
        <v>0.00334006206855639-0.123516973937364i</v>
      </c>
      <c r="L3456" t="str">
        <f t="shared" si="1795"/>
        <v>0.000698807985089695-0.0219075821840097i</v>
      </c>
      <c r="M3456" t="str">
        <f t="shared" si="1796"/>
        <v>0.00403887005364608-0.145424556121374i</v>
      </c>
      <c r="N3456" t="str">
        <f t="shared" si="1797"/>
        <v>-18.9843549322098i</v>
      </c>
      <c r="O3456" t="str">
        <f t="shared" si="1798"/>
        <v>0.990928362406083-0.134391147696563i</v>
      </c>
      <c r="P3456" t="str">
        <f t="shared" si="1799"/>
        <v>0.00907163759391705+0.134391147696563i</v>
      </c>
      <c r="Q3456" t="str">
        <f t="shared" si="1800"/>
        <v>-0.00907163759391705+18.8499637845132i</v>
      </c>
      <c r="R3456" t="str">
        <f t="shared" si="1801"/>
        <v>0.00712928429666466-0.000484685911432182i</v>
      </c>
      <c r="S3456" t="str">
        <f t="shared" si="1802"/>
        <v>2.05584903183501i</v>
      </c>
      <c r="T3456" t="str">
        <f t="shared" si="1803"/>
        <v>0.000996441061761921+0.0146567322189746i</v>
      </c>
      <c r="U3456" t="str">
        <f t="shared" si="1804"/>
        <v>0.00005-0.000093365721261906i</v>
      </c>
      <c r="V3456" t="str">
        <f t="shared" si="1805"/>
        <v>0.00002-0.00104569607813335i</v>
      </c>
      <c r="W3456" t="str">
        <f t="shared" si="1806"/>
        <v>0.0000421682809437826-0.0000874262908953681i</v>
      </c>
      <c r="X3456" t="str">
        <f t="shared" si="1807"/>
        <v>0.0000422126630381266-0.0000873704215238587i</v>
      </c>
      <c r="Y3456" t="str">
        <f t="shared" si="1808"/>
        <v>0.009+7.65040643002186i</v>
      </c>
      <c r="Z3456" t="str">
        <f t="shared" si="1809"/>
        <v>-0.000136967474512547-0.0000663750676977005i</v>
      </c>
      <c r="AA3456" t="str">
        <f t="shared" si="1810"/>
        <v>0.00185394250004121-1.56855983950093i</v>
      </c>
      <c r="AB3456" t="str">
        <f t="shared" si="1811"/>
        <v>0.00333050791432642+0.0489887104483067i</v>
      </c>
      <c r="AC3456" t="str">
        <f t="shared" si="1812"/>
        <v>1.00713761296058-0.000286478599503238i</v>
      </c>
      <c r="AD3456" t="str">
        <f t="shared" si="1813"/>
        <v>0.00329306824314358+0.0486424627691892i</v>
      </c>
      <c r="AE3456" t="str">
        <f t="shared" si="1814"/>
        <v>2.77760351862696E-06-0.0000068810129071382i</v>
      </c>
      <c r="AF3456" t="str">
        <f t="shared" si="1815"/>
        <v>-6.36492438574818-0.098680778814259i</v>
      </c>
      <c r="AG3456" t="str">
        <f t="shared" si="1816"/>
        <v>1.00027622308189-0.0000183722032425451i</v>
      </c>
      <c r="AH3456" t="str">
        <f t="shared" si="1817"/>
        <v>-0.0000183539896737262+0.0000435106749168873i</v>
      </c>
      <c r="AI3456">
        <f t="shared" si="1818"/>
        <v>-86.516858340612629</v>
      </c>
      <c r="AJ3456">
        <f t="shared" si="1819"/>
        <v>112.87134411977092</v>
      </c>
      <c r="AK3456"/>
      <c r="AL3456"/>
      <c r="AM3456"/>
      <c r="AN3456"/>
    </row>
    <row r="3457" spans="1:40" x14ac:dyDescent="0.35">
      <c r="A3457"/>
      <c r="B3457">
        <f t="shared" si="1820"/>
        <v>1523000</v>
      </c>
      <c r="C3457" s="237" t="str">
        <f t="shared" si="1788"/>
        <v>-1.39034198837738E-08+0.000678533956692015i</v>
      </c>
      <c r="D3457" s="208" t="str">
        <f t="shared" si="1789"/>
        <v>-2.51366130877868+0.00520209366797212i</v>
      </c>
      <c r="E3457" t="str">
        <f t="shared" si="1790"/>
        <v>20500</v>
      </c>
      <c r="F3457" t="str">
        <f t="shared" si="1791"/>
        <v>0.327868852459016</v>
      </c>
      <c r="G3457" t="str">
        <f t="shared" si="1786"/>
        <v>0.327868852459016</v>
      </c>
      <c r="H3457" t="str">
        <f t="shared" si="1792"/>
        <v>3.85126703467966+0.103818193688123i</v>
      </c>
      <c r="I3457" t="str">
        <f t="shared" si="1793"/>
        <v>5980.80701427157i</v>
      </c>
      <c r="J3457" t="str">
        <f t="shared" si="1787"/>
        <v>-48417.343120797+1308.40918889816i</v>
      </c>
      <c r="K3457" t="str">
        <f t="shared" si="1794"/>
        <v>0.00333568036563484-0.123435987896305i</v>
      </c>
      <c r="L3457" t="str">
        <f t="shared" si="1795"/>
        <v>0.000697891544604763-0.0218932269048613i</v>
      </c>
      <c r="M3457" t="str">
        <f t="shared" si="1796"/>
        <v>0.0040335719102396-0.145329214801166i</v>
      </c>
      <c r="N3457" t="str">
        <f t="shared" si="1797"/>
        <v>-18.9968282271718i</v>
      </c>
      <c r="O3457" t="str">
        <f t="shared" si="1798"/>
        <v>0.989175020600096-0.146740514585442i</v>
      </c>
      <c r="P3457" t="str">
        <f t="shared" si="1799"/>
        <v>0.010824979399904+0.146740514585442i</v>
      </c>
      <c r="Q3457" t="str">
        <f t="shared" si="1800"/>
        <v>-0.010824979399904+18.8500877125864i</v>
      </c>
      <c r="R3457" t="str">
        <f t="shared" si="1801"/>
        <v>0.00778427411087891-0.000578737042136587i</v>
      </c>
      <c r="S3457" t="str">
        <f t="shared" si="1802"/>
        <v>2.05719978678365i</v>
      </c>
      <c r="T3457" t="str">
        <f t="shared" si="1803"/>
        <v>0.00119057771968719+0.0160138070411656i</v>
      </c>
      <c r="U3457" t="str">
        <f t="shared" si="1804"/>
        <v>0.0000499999999999998-0.0000933044174396718i</v>
      </c>
      <c r="V3457" t="str">
        <f t="shared" si="1805"/>
        <v>0.00002-0.00104500947532433i</v>
      </c>
      <c r="W3457" t="str">
        <f t="shared" si="1806"/>
        <v>0.0000421681430473504-0.000087371129316444i</v>
      </c>
      <c r="X3457" t="str">
        <f t="shared" si="1807"/>
        <v>0.0000422124522537367-0.0000873152954263503i</v>
      </c>
      <c r="Y3457" t="str">
        <f t="shared" si="1808"/>
        <v>0.009+7.65543297826761i</v>
      </c>
      <c r="Z3457" t="str">
        <f t="shared" si="1809"/>
        <v>-0.000136791180008086-0.0000663309462840011i</v>
      </c>
      <c r="AA3457" t="str">
        <f t="shared" si="1810"/>
        <v>0.00185150861220958-1.56752990479685i</v>
      </c>
      <c r="AB3457" t="str">
        <f t="shared" si="1811"/>
        <v>0.00397939092456459+0.0535246018412691i</v>
      </c>
      <c r="AC3457" t="str">
        <f t="shared" si="1812"/>
        <v>1.00779473951759-0.000362426427960156i</v>
      </c>
      <c r="AD3457" t="str">
        <f t="shared" si="1813"/>
        <v>0.00392951219668417+0.0531120315491624i</v>
      </c>
      <c r="AE3457" t="str">
        <f t="shared" si="1814"/>
        <v>2.98544870148107E-06-7.52590573067717E-06i</v>
      </c>
      <c r="AF3457" t="str">
        <f t="shared" si="1815"/>
        <v>-6.36492834345834-0.0986161000201509i</v>
      </c>
      <c r="AG3457" t="str">
        <f t="shared" si="1816"/>
        <v>1.00030140834329-0.0000219418715945831i</v>
      </c>
      <c r="AH3457" t="str">
        <f t="shared" si="1817"/>
        <v>-0.0000197394371712435+0.0000475926594428012i</v>
      </c>
      <c r="AI3457">
        <f t="shared" si="1818"/>
        <v>-85.759834683815399</v>
      </c>
      <c r="AJ3457">
        <f t="shared" si="1819"/>
        <v>112.52662155106395</v>
      </c>
      <c r="AK3457"/>
      <c r="AL3457"/>
      <c r="AM3457"/>
      <c r="AN3457"/>
    </row>
    <row r="3458" spans="1:40" x14ac:dyDescent="0.35">
      <c r="A3458"/>
      <c r="B3458">
        <f t="shared" si="1820"/>
        <v>1524000</v>
      </c>
      <c r="C3458" s="237" t="str">
        <f t="shared" si="1788"/>
        <v>-1.38851799121354E-08+0.000678088724437342i</v>
      </c>
      <c r="D3458" s="208" t="str">
        <f t="shared" si="1789"/>
        <v>-2.51366130863884+0.00519868022068629i</v>
      </c>
      <c r="E3458" t="str">
        <f t="shared" si="1790"/>
        <v>20500</v>
      </c>
      <c r="F3458" t="str">
        <f t="shared" si="1791"/>
        <v>0.327868852459016</v>
      </c>
      <c r="G3458" t="str">
        <f t="shared" si="1786"/>
        <v>0.327868852459016</v>
      </c>
      <c r="H3458" t="str">
        <f t="shared" si="1792"/>
        <v>3.85127098475016+0.103750186101353i</v>
      </c>
      <c r="I3458" t="str">
        <f t="shared" si="1793"/>
        <v>5984.73400508856i</v>
      </c>
      <c r="J3458" t="str">
        <f t="shared" si="1787"/>
        <v>-48480.9468487474+1309.26828882521i</v>
      </c>
      <c r="K3458" t="str">
        <f t="shared" si="1794"/>
        <v>0.00333130727737527-0.123355107910077i</v>
      </c>
      <c r="L3458" t="str">
        <f t="shared" si="1795"/>
        <v>0.000696976905106083-0.0218788904072894i</v>
      </c>
      <c r="M3458" t="str">
        <f t="shared" si="1796"/>
        <v>0.00402828418248135-0.145233998317366i</v>
      </c>
      <c r="N3458" t="str">
        <f t="shared" si="1797"/>
        <v>-19.0093015221338i</v>
      </c>
      <c r="O3458" t="str">
        <f t="shared" si="1798"/>
        <v>0.987267781885942-0.159067051428042i</v>
      </c>
      <c r="P3458" t="str">
        <f t="shared" si="1799"/>
        <v>0.012732218114058+0.159067051428042i</v>
      </c>
      <c r="Q3458" t="str">
        <f t="shared" si="1800"/>
        <v>-0.012732218114058+18.8502344707058i</v>
      </c>
      <c r="R3458" t="str">
        <f t="shared" si="1801"/>
        <v>0.00843800533354241-0.000681140208540414i</v>
      </c>
      <c r="S3458" t="str">
        <f t="shared" si="1802"/>
        <v>2.05855054173229i</v>
      </c>
      <c r="T3458" t="str">
        <f t="shared" si="1803"/>
        <v>0.00140216154528651+0.0173700604505037i</v>
      </c>
      <c r="U3458" t="str">
        <f t="shared" si="1804"/>
        <v>0.00005-0.0000932431940686488i</v>
      </c>
      <c r="V3458" t="str">
        <f t="shared" si="1805"/>
        <v>0.00002-0.00104432377356887i</v>
      </c>
      <c r="W3458" t="str">
        <f t="shared" si="1806"/>
        <v>0.0000421680050617112-0.0000873160415777438i</v>
      </c>
      <c r="X3458" t="str">
        <f t="shared" si="1807"/>
        <v>0.0000422122415238494-0.0000872602431216102i</v>
      </c>
      <c r="Y3458" t="str">
        <f t="shared" si="1808"/>
        <v>0.009+7.66045952651335i</v>
      </c>
      <c r="Z3458" t="str">
        <f t="shared" si="1809"/>
        <v>-0.000136615232395424-0.0000662868832692085i</v>
      </c>
      <c r="AA3458" t="str">
        <f t="shared" si="1810"/>
        <v>0.00184907951409688-1.56650132175277i</v>
      </c>
      <c r="AB3458" t="str">
        <f t="shared" si="1811"/>
        <v>0.00468658940598402+0.0580577477411838i</v>
      </c>
      <c r="AC3458" t="str">
        <f t="shared" si="1812"/>
        <v>1.00845083775173-0.000446779011006566i</v>
      </c>
      <c r="AD3458" t="str">
        <f t="shared" si="1813"/>
        <v>0.0046218087215923+0.0575732703021535i</v>
      </c>
      <c r="AE3458" t="str">
        <f t="shared" si="1814"/>
        <v>3.18494317535791E-06-0.0000081717509973141i</v>
      </c>
      <c r="AF3458" t="str">
        <f t="shared" si="1815"/>
        <v>-6.364932293389-0.0985515058806667i</v>
      </c>
      <c r="AG3458" t="str">
        <f t="shared" si="1816"/>
        <v>1.00032651368343-0.0000258236751380469i</v>
      </c>
      <c r="AH3458" t="str">
        <f t="shared" si="1817"/>
        <v>-0.0000210717404265166+0.000051681342055124i</v>
      </c>
      <c r="AI3458">
        <f t="shared" si="1818"/>
        <v>-85.065448264807117</v>
      </c>
      <c r="AJ3458">
        <f t="shared" si="1819"/>
        <v>112.18191740340481</v>
      </c>
      <c r="AK3458"/>
      <c r="AL3458"/>
      <c r="AM3458"/>
      <c r="AN3458"/>
    </row>
    <row r="3459" spans="1:40" x14ac:dyDescent="0.35">
      <c r="A3459"/>
      <c r="B3459">
        <f t="shared" si="1820"/>
        <v>1525000</v>
      </c>
      <c r="C3459" s="237" t="str">
        <f t="shared" si="1788"/>
        <v>-1.38669758106425E-08+0.000677644076093821i</v>
      </c>
      <c r="D3459" s="208" t="str">
        <f t="shared" si="1789"/>
        <v>-2.51366130849927+0.00519527125005263i</v>
      </c>
      <c r="E3459" t="str">
        <f t="shared" si="1790"/>
        <v>20500</v>
      </c>
      <c r="F3459" t="str">
        <f t="shared" si="1791"/>
        <v>0.327868852459016</v>
      </c>
      <c r="G3459" t="str">
        <f t="shared" si="1786"/>
        <v>0.327868852459016</v>
      </c>
      <c r="H3459" t="str">
        <f t="shared" si="1792"/>
        <v>3.85127492706128+0.103682267479916i</v>
      </c>
      <c r="I3459" t="str">
        <f t="shared" si="1793"/>
        <v>5988.66099590554i</v>
      </c>
      <c r="J3459" t="str">
        <f t="shared" si="1787"/>
        <v>-48544.5923251245+1310.12738875227i</v>
      </c>
      <c r="K3459" t="str">
        <f t="shared" si="1794"/>
        <v>0.00332694278121514-0.12327433377064i</v>
      </c>
      <c r="L3459" t="str">
        <f t="shared" si="1795"/>
        <v>0.000696064061879285-0.0218645726544968i</v>
      </c>
      <c r="M3459" t="str">
        <f t="shared" si="1796"/>
        <v>0.00402300684309442-0.145138906425137i</v>
      </c>
      <c r="N3459" t="str">
        <f t="shared" si="1797"/>
        <v>-19.0217748170959i</v>
      </c>
      <c r="O3459" t="str">
        <f t="shared" si="1798"/>
        <v>0.985206942993845-0.171368840448671i</v>
      </c>
      <c r="P3459" t="str">
        <f t="shared" si="1799"/>
        <v>0.014793057006155+0.171368840448671i</v>
      </c>
      <c r="Q3459" t="str">
        <f t="shared" si="1800"/>
        <v>-0.014793057006155+18.8504059766472i</v>
      </c>
      <c r="R3459" t="str">
        <f t="shared" si="1801"/>
        <v>0.00909036792744069-0.000791894421563414i</v>
      </c>
      <c r="S3459" t="str">
        <f t="shared" si="1802"/>
        <v>2.05990129668094i</v>
      </c>
      <c r="T3459" t="str">
        <f t="shared" si="1803"/>
        <v>0.00163122434581288+0.0187252606810419i</v>
      </c>
      <c r="U3459" t="str">
        <f t="shared" si="1804"/>
        <v>0.0000500000000000002-0.0000931820509905713i</v>
      </c>
      <c r="V3459" t="str">
        <f t="shared" si="1805"/>
        <v>0.00002-0.0010436389710944i</v>
      </c>
      <c r="W3459" t="str">
        <f t="shared" si="1806"/>
        <v>0.0000421678669868677-0.0000872610275339647i</v>
      </c>
      <c r="X3459" t="str">
        <f t="shared" si="1807"/>
        <v>0.0000422120308480911-0.0000872052644644295i</v>
      </c>
      <c r="Y3459" t="str">
        <f t="shared" si="1808"/>
        <v>0.009+7.6654860747591i</v>
      </c>
      <c r="Z3459" t="str">
        <f t="shared" si="1809"/>
        <v>-0.000136439630764946-0.0000662428785367769i</v>
      </c>
      <c r="AA3459" t="str">
        <f t="shared" si="1810"/>
        <v>0.00184665519314349-1.56547408770958i</v>
      </c>
      <c r="AB3459" t="str">
        <f t="shared" si="1811"/>
        <v>0.00545220967125279+0.0625873734927798i</v>
      </c>
      <c r="AC3459" t="str">
        <f t="shared" si="1812"/>
        <v>1.00910579722158-0.000539538317433426i</v>
      </c>
      <c r="AD3459" t="str">
        <f t="shared" si="1813"/>
        <v>0.00536984780330861+0.0620254792944023i</v>
      </c>
      <c r="AE3459" t="str">
        <f t="shared" si="1814"/>
        <v>3.37608623953707E-06-8.81844766874264E-06i</v>
      </c>
      <c r="AF3459" t="str">
        <f t="shared" si="1815"/>
        <v>-6.36493623556055-0.0984869962298634i</v>
      </c>
      <c r="AG3459" t="str">
        <f t="shared" si="1816"/>
        <v>1.00035153529267-0.000030016380861631i</v>
      </c>
      <c r="AH3459" t="str">
        <f t="shared" si="1817"/>
        <v>-0.0000223508931309645+0.0000557760783624776i</v>
      </c>
      <c r="AI3459">
        <f t="shared" si="1818"/>
        <v>-84.424286401849727</v>
      </c>
      <c r="AJ3459">
        <f t="shared" si="1819"/>
        <v>111.83723175072322</v>
      </c>
      <c r="AK3459"/>
      <c r="AL3459"/>
      <c r="AM3459"/>
      <c r="AN3459"/>
    </row>
    <row r="3460" spans="1:40" x14ac:dyDescent="0.35">
      <c r="A3460"/>
      <c r="B3460">
        <f t="shared" si="1820"/>
        <v>1526000</v>
      </c>
      <c r="C3460" s="237" t="str">
        <f t="shared" si="1788"/>
        <v>-1.3848807485302E-08+0.000677200010513528i</v>
      </c>
      <c r="D3460" s="208" t="str">
        <f t="shared" si="1789"/>
        <v>-2.51366130835998+0.00519186674727038i</v>
      </c>
      <c r="E3460" t="str">
        <f t="shared" si="1790"/>
        <v>20500</v>
      </c>
      <c r="F3460" t="str">
        <f t="shared" si="1791"/>
        <v>0.327868852459016</v>
      </c>
      <c r="G3460" t="str">
        <f t="shared" si="1786"/>
        <v>0.327868852459016</v>
      </c>
      <c r="H3460" t="str">
        <f t="shared" si="1792"/>
        <v>3.85127886163332+0.103614437649502i</v>
      </c>
      <c r="I3460" t="str">
        <f t="shared" si="1793"/>
        <v>5992.58798672253i</v>
      </c>
      <c r="J3460" t="str">
        <f t="shared" si="1787"/>
        <v>-48608.2795499281+1310.98648867932i</v>
      </c>
      <c r="K3460" t="str">
        <f t="shared" si="1794"/>
        <v>0.00332258685466566-0.123193665270497i</v>
      </c>
      <c r="L3460" t="str">
        <f t="shared" si="1795"/>
        <v>0.000695153010225408-0.0218502736097822i</v>
      </c>
      <c r="M3460" t="str">
        <f t="shared" si="1796"/>
        <v>0.00401773986489107-0.145043938880279i</v>
      </c>
      <c r="N3460" t="str">
        <f t="shared" si="1797"/>
        <v>-19.0342481120579i</v>
      </c>
      <c r="O3460" t="str">
        <f t="shared" si="1798"/>
        <v>0.982992824551358-0.183643967721632i</v>
      </c>
      <c r="P3460" t="str">
        <f t="shared" si="1799"/>
        <v>0.0170071754486421+0.183643967721632i</v>
      </c>
      <c r="Q3460" t="str">
        <f t="shared" si="1800"/>
        <v>-0.0170071754486421+18.8506041443363i</v>
      </c>
      <c r="R3460" t="str">
        <f t="shared" si="1801"/>
        <v>0.00974125141174682-0.000910997148367291i</v>
      </c>
      <c r="S3460" t="str">
        <f t="shared" si="1802"/>
        <v>2.06125205162958i</v>
      </c>
      <c r="T3460" t="str">
        <f t="shared" si="1803"/>
        <v>0.00187779474110078+0.0200791744579027i</v>
      </c>
      <c r="U3460" t="str">
        <f t="shared" si="1804"/>
        <v>0.0000499999999999999-0.0000931209880475888i</v>
      </c>
      <c r="V3460" t="str">
        <f t="shared" si="1805"/>
        <v>0.00002-0.001042955066133i</v>
      </c>
      <c r="W3460" t="str">
        <f t="shared" si="1806"/>
        <v>0.0000421677288228221-0.0000872060870401836i</v>
      </c>
      <c r="X3460" t="str">
        <f t="shared" si="1807"/>
        <v>0.0000422118202260884-0.000087150359309979i</v>
      </c>
      <c r="Y3460" t="str">
        <f t="shared" si="1808"/>
        <v>0.009+7.67051262300484i</v>
      </c>
      <c r="Z3460" t="str">
        <f t="shared" si="1809"/>
        <v>-0.000136264374210014-0.0000661989319704696i</v>
      </c>
      <c r="AA3460" t="str">
        <f t="shared" si="1810"/>
        <v>0.00184423563683092-1.56444820001516i</v>
      </c>
      <c r="AB3460" t="str">
        <f t="shared" si="1811"/>
        <v>0.0062763473794007+0.0671126993973318i</v>
      </c>
      <c r="AC3460" t="str">
        <f t="shared" si="1812"/>
        <v>1.00975950700055-0.000640704777880083i</v>
      </c>
      <c r="AD3460" t="str">
        <f t="shared" si="1813"/>
        <v>0.00617351061956915+0.0664679602715001i</v>
      </c>
      <c r="AE3460" t="str">
        <f t="shared" si="1814"/>
        <v>3.55887841897444E-06-9.46589482093591E-06i</v>
      </c>
      <c r="AF3460" t="str">
        <f t="shared" si="1815"/>
        <v>-6.3649401699933-0.0984225709022316i</v>
      </c>
      <c r="AG3460" t="str">
        <f t="shared" si="1816"/>
        <v>1.00037646937969-0.0000345187090837798i</v>
      </c>
      <c r="AH3460" t="str">
        <f t="shared" si="1817"/>
        <v>-0.0000235768967834977+0.0000598762248179261i</v>
      </c>
      <c r="AI3460">
        <f t="shared" si="1818"/>
        <v>-83.828913756598084</v>
      </c>
      <c r="AJ3460">
        <f t="shared" si="1819"/>
        <v>111.49256466323179</v>
      </c>
      <c r="AK3460"/>
      <c r="AL3460"/>
      <c r="AM3460"/>
      <c r="AN3460"/>
    </row>
    <row r="3461" spans="1:40" x14ac:dyDescent="0.35">
      <c r="A3461"/>
      <c r="B3461">
        <f t="shared" si="1820"/>
        <v>1527000</v>
      </c>
      <c r="C3461" s="237" t="str">
        <f t="shared" si="1788"/>
        <v>-1.38306748424284E-08+0.000676756526551545i</v>
      </c>
      <c r="D3461" s="208" t="str">
        <f t="shared" si="1789"/>
        <v>-2.51366130822097+0.00518846670356185i</v>
      </c>
      <c r="E3461" t="str">
        <f t="shared" si="1790"/>
        <v>20500</v>
      </c>
      <c r="F3461" t="str">
        <f t="shared" si="1791"/>
        <v>0.327868852459016</v>
      </c>
      <c r="G3461" t="str">
        <f t="shared" ref="G3461:G3524" si="1821">IF($C$11=$C$7,$C$24,F3461)</f>
        <v>0.327868852459016</v>
      </c>
      <c r="H3461" t="str">
        <f t="shared" si="1792"/>
        <v>3.85128278848653+0.103546696436255i</v>
      </c>
      <c r="I3461" t="str">
        <f t="shared" si="1793"/>
        <v>5996.51497753952i</v>
      </c>
      <c r="J3461" t="str">
        <f t="shared" ref="J3461:J3524" si="1822">IMSUM(COMPLEX(0,2*PI()*B3461*$C$113*$C$112),COMPLEX(0,2*PI()*B3461*$C$113*$C$111),COMPLEX(0,2*PI()*B3461*$C$28*10^-12*$C$111),COMPLEX(-1*2*PI()*B3461*2*PI()*B3461*$C$113*$C$112*$C$28*10^-12*$C$111,0),COMPLEX(1,0))</f>
        <v>-48672.0085231584+1311.84558860636i</v>
      </c>
      <c r="K3461" t="str">
        <f t="shared" si="1794"/>
        <v>0.00331823947531157-0.123113102202692i</v>
      </c>
      <c r="L3461" t="str">
        <f t="shared" si="1795"/>
        <v>0.000694243745460832-0.0218359932365398i</v>
      </c>
      <c r="M3461" t="str">
        <f t="shared" si="1796"/>
        <v>0.0040124832207724-0.144949095439232i</v>
      </c>
      <c r="N3461" t="str">
        <f t="shared" si="1797"/>
        <v>-19.0467214070199i</v>
      </c>
      <c r="O3461" t="str">
        <f t="shared" si="1798"/>
        <v>0.98062577103338-0.195890523469588i</v>
      </c>
      <c r="P3461" t="str">
        <f t="shared" si="1799"/>
        <v>0.01937422896662+0.195890523469588i</v>
      </c>
      <c r="Q3461" t="str">
        <f t="shared" si="1800"/>
        <v>-0.01937422896662+18.8508308835503i</v>
      </c>
      <c r="R3461" t="str">
        <f t="shared" si="1801"/>
        <v>0.0103905448848408-0.00103844429368835i</v>
      </c>
      <c r="S3461" t="str">
        <f t="shared" si="1802"/>
        <v>2.06260280657823i</v>
      </c>
      <c r="T3461" t="str">
        <f t="shared" si="1803"/>
        <v>0.00214189811463674+0.0214315670413497i</v>
      </c>
      <c r="U3461" t="str">
        <f t="shared" si="1804"/>
        <v>0.0000500000000000001-0.0000930600050822666i</v>
      </c>
      <c r="V3461" t="str">
        <f t="shared" si="1805"/>
        <v>0.00002-0.00104227205692138i</v>
      </c>
      <c r="W3461" t="str">
        <f t="shared" si="1806"/>
        <v>0.0000421675905695776-0.0000871512199518597i</v>
      </c>
      <c r="X3461" t="str">
        <f t="shared" si="1807"/>
        <v>0.0000422116096574703-0.0000870955275138109i</v>
      </c>
      <c r="Y3461" t="str">
        <f t="shared" si="1808"/>
        <v>0.009+7.67553917125058i</v>
      </c>
      <c r="Z3461" t="str">
        <f t="shared" si="1809"/>
        <v>-0.000136089461826959-0.0000661550434543613i</v>
      </c>
      <c r="AA3461" t="str">
        <f t="shared" si="1810"/>
        <v>0.00184182083268161-1.5634236560243i</v>
      </c>
      <c r="AB3461" t="str">
        <f t="shared" si="1811"/>
        <v>0.00715908737227746+0.0716329408599651i</v>
      </c>
      <c r="AC3461" t="str">
        <f t="shared" si="1812"/>
        <v>1.01041185569926-0.000750277265526855i</v>
      </c>
      <c r="AD3461" t="str">
        <f t="shared" si="1813"/>
        <v>0.00703266956106875+0.0709000165704461i</v>
      </c>
      <c r="AE3461" t="str">
        <f t="shared" si="1814"/>
        <v>3.73332146136011E-06-0.0000101139916590072i</v>
      </c>
      <c r="AF3461" t="str">
        <f t="shared" si="1815"/>
        <v>-6.3649440967075-0.0983582297326931i</v>
      </c>
      <c r="AG3461" t="str">
        <f t="shared" si="1816"/>
        <v>1.00040131217205-0.0000393293337217764i</v>
      </c>
      <c r="AH3461" t="str">
        <f t="shared" si="1817"/>
        <v>-0.0000247497606670559+0.0000639811388128003i</v>
      </c>
      <c r="AI3461">
        <f t="shared" si="1818"/>
        <v>-83.273354548539928</v>
      </c>
      <c r="AJ3461">
        <f t="shared" si="1819"/>
        <v>111.14791620740657</v>
      </c>
      <c r="AK3461"/>
      <c r="AL3461"/>
      <c r="AM3461"/>
      <c r="AN3461"/>
    </row>
    <row r="3462" spans="1:40" x14ac:dyDescent="0.35">
      <c r="A3462"/>
      <c r="B3462">
        <f t="shared" si="1820"/>
        <v>1528000</v>
      </c>
      <c r="C3462" s="237" t="str">
        <f t="shared" ref="C3462:C3525" si="1823">IMPRODUCT(COMPLEX(-1,0),IMDIV(IMPRODUCT(G3462,COMPLEX($C$100+$C$101,0)),COMPLEX($C$100,2*PI()*B3462*$C$103*$C$102*(2*$C$100+$C$101))))</f>
        <v>-1.38125777886427E-08+0.000676313623065951i</v>
      </c>
      <c r="D3462" s="208" t="str">
        <f t="shared" ref="D3462:D3525" si="1824">IMPRODUCT(COMPLEX($C$106,0),IMSUB(C3462,G3462))</f>
        <v>-2.51366130808222+0.00518507111017229i</v>
      </c>
      <c r="E3462" t="str">
        <f t="shared" ref="E3462:E3525" si="1825">IMDIV(COMPLEX($C$20*10^3,0),COMPLEX(1,2*PI()*B3462*$C$20*1000*$C$29*10^-12))</f>
        <v>20500</v>
      </c>
      <c r="F3462" t="str">
        <f t="shared" ref="F3462:F3525" si="1826">IMDIV(COMPLEX($C$22*1000,0),IMSUM(COMPLEX($C$22*1000,0),E3462))</f>
        <v>0.327868852459016</v>
      </c>
      <c r="G3462" t="str">
        <f t="shared" si="1821"/>
        <v>0.327868852459016</v>
      </c>
      <c r="H3462" t="str">
        <f t="shared" ref="H3462:H3525" si="1827">IMPRODUCT(COMPLEX($C$108,0),IMPRODUCT(COMPLEX(-1,0),D3462),IMDIV(COMPLEX(0,2*PI()*B3462*$C$109*$C$110),COMPLEX(1,2*PI()*B3462*$C$109*$C$110)))</f>
        <v>3.85128670764106+0.10347904366677i</v>
      </c>
      <c r="I3462" t="str">
        <f t="shared" ref="I3462:I3525" si="1828">COMPLEX(0,2*PI()*B3462*$C$113*$C$112*$C$114)</f>
        <v>6000.4419683565i</v>
      </c>
      <c r="J3462" t="str">
        <f t="shared" si="1822"/>
        <v>-48735.7792448152+1312.70468853341i</v>
      </c>
      <c r="K3462" t="str">
        <f t="shared" ref="K3462:K3525" si="1829">IMDIV(I3462,J3462)</f>
        <v>0.00331390062081092-0.123032644360809i</v>
      </c>
      <c r="L3462" t="str">
        <f t="shared" ref="L3462:L3525" si="1830">IMDIV(COMPLEX($C$117,0),COMPLEX(1,2*PI()*B3462*$C$115*$C$116))</f>
        <v>0.00069333626291724-0.0218217314982594i</v>
      </c>
      <c r="M3462" t="str">
        <f t="shared" ref="M3462:M3525" si="1831">IMSUM(K3462,L3462)</f>
        <v>0.00400723688372816-0.144854375859068i</v>
      </c>
      <c r="N3462" t="str">
        <f t="shared" ref="N3462:N3525" si="1832">COMPLEX(0,-2*PI()*B3462*$C$43)</f>
        <v>-19.059194701982i</v>
      </c>
      <c r="O3462" t="str">
        <f t="shared" ref="O3462:O3525" si="1833">IMEXP(N3462)</f>
        <v>0.97810615070861-0.208106602360391i</v>
      </c>
      <c r="P3462" t="str">
        <f t="shared" ref="P3462:P3525" si="1834">IMSUB(COMPLEX(1,0),O3462)</f>
        <v>0.02189384929139+0.208106602360391i</v>
      </c>
      <c r="Q3462" t="str">
        <f t="shared" ref="Q3462:Q3525" si="1835">IMSUM(COMPLEX(0,2*PI()*B3462*$C$43),O3462,COMPLEX(-1,0))</f>
        <v>-0.02189384929139+18.8510880996216i</v>
      </c>
      <c r="R3462" t="str">
        <f t="shared" ref="R3462:R3525" si="1836">IMDIV(P3462,Q3462)</f>
        <v>0.0110381370476933-0.00117423018148296i</v>
      </c>
      <c r="S3462" t="str">
        <f t="shared" ref="S3462:S3525" si="1837">IMDIV(COMPLEX(0,2*PI()*B3462*$C$123),COMPLEX($C$124,0))</f>
        <v>2.06395356152687i</v>
      </c>
      <c r="T3462" t="str">
        <f t="shared" ref="T3462:T3525" si="1838">IMPRODUCT(R3462,S3462)</f>
        <v>0.0024235565651241+0.0227822022722083i</v>
      </c>
      <c r="U3462" t="str">
        <f t="shared" ref="U3462:U3525" si="1839">IMDIV(COMPLEX(1,2*PI()*B3462*$C$16*10^-3*$C$15*10^-6),COMPLEX(0,2*PI()*B3462*$C$15*10^-6))</f>
        <v>0.0000499999999999998-0.0000929991019375787i</v>
      </c>
      <c r="V3462" t="str">
        <f t="shared" ref="V3462:V3525" si="1840">IMSUM(COMPLEX($C$18*10^-3,0),IMDIV(COMPLEX(1,0),COMPLEX(0,2*PI()*B3462*($C$17*1*10^-6))))</f>
        <v>0.00002-0.00104158994170089i</v>
      </c>
      <c r="W3462" t="str">
        <f t="shared" ref="W3462:W3525" si="1841">IMDIV(IMPRODUCT(U3462,V3462),IMSUM(U3462,V3462))</f>
        <v>0.0000421674522271367-0.000087096426124828i</v>
      </c>
      <c r="X3462" t="str">
        <f t="shared" ref="X3462:X3525" si="1842">IMDIV(IMPRODUCT(COMPLEX($C$19,0),W3462),IMSUM(COMPLEX($C$19,0),W3462))</f>
        <v>0.0000422113991418668-0.0000870407689318529i</v>
      </c>
      <c r="Y3462" t="str">
        <f t="shared" ref="Y3462:Y3525" si="1843">COMPLEX($C$13*10^-3,2*PI()*B3462*$C$12*0.000001)</f>
        <v>0.009+7.68056571949633i</v>
      </c>
      <c r="Z3462" t="str">
        <f t="shared" ref="Z3462:Z3525" si="1844">IMPRODUCT(COMPLEX($C$6,0),IMDIV(X3462,IMSUM(X3462,Y3462)))</f>
        <v>-0.000135914892715066-0.0000661112128728356i</v>
      </c>
      <c r="AA3462" t="str">
        <f t="shared" ref="AA3462:AA3525" si="1845">IMDIV(COMPLEX($C$6,0),IMSUM(X3462,Y3462))</f>
        <v>0.00183941076825888-1.56240045309875i</v>
      </c>
      <c r="AB3462" t="str">
        <f t="shared" ref="AB3462:AB3525" si="1846">IMPRODUCT(COMPLEX($C$119,0),T3462)</f>
        <v>0.00810050351266249+0.0761473085414702i</v>
      </c>
      <c r="AC3462" t="str">
        <f t="shared" ref="AC3462:AC3525" si="1847">IMSUM(COMPLEX(1,0),IMPRODUCT(AB3462,M3462))</f>
        <v>1.01106273148858-0.000868253077086905i</v>
      </c>
      <c r="AD3462" t="str">
        <f t="shared" ref="AD3462:AD3525" si="1848">IMDIV(AB3462,AC3462)</f>
        <v>0.00794718825351269+0.0753209532310663i</v>
      </c>
      <c r="AE3462" t="str">
        <f t="shared" ref="AE3462:AE3525" si="1849">IMPRODUCT(AD3462,AA3462,X3462)</f>
        <v>3.89941833398132E-06-0.0000107626375319653i</v>
      </c>
      <c r="AF3462" t="str">
        <f t="shared" ref="AF3462:AF3525" si="1850">IMSUB(D3462,H3462)</f>
        <v>-6.36494801572328-0.0982939725565977i</v>
      </c>
      <c r="AG3462" t="str">
        <f t="shared" ref="AG3462:AG3525" si="1851">IMSUM(COMPLEX(1,0),IMPRODUCT(AD3462,AA3462,COMPLEX($C$127,0)))</f>
        <v>1.00042605991675-0.000044446882567636i</v>
      </c>
      <c r="AH3462" t="str">
        <f t="shared" ref="AH3462:AH3525" si="1852">IMDIV(IMPRODUCT(AE3462,AF3462),AG3462)</f>
        <v>-0.0000258695018239393+0.0000680901787697166i</v>
      </c>
      <c r="AI3462">
        <f t="shared" ref="AI3462:AI3525" si="1853">20*LOG10(IMABS(AH3462))</f>
        <v>-82.752733889387642</v>
      </c>
      <c r="AJ3462">
        <f t="shared" ref="AJ3462:AJ3525" si="1854">IMARGUMENT(AH3462)*180/PI()</f>
        <v>110.80328644599362</v>
      </c>
      <c r="AK3462"/>
      <c r="AL3462"/>
      <c r="AM3462"/>
      <c r="AN3462"/>
    </row>
    <row r="3463" spans="1:40" x14ac:dyDescent="0.35">
      <c r="A3463"/>
      <c r="B3463">
        <f t="shared" si="1820"/>
        <v>1529000</v>
      </c>
      <c r="C3463" s="237" t="str">
        <f t="shared" si="1823"/>
        <v>-1.37945162308711E-08+0.000675871298917814i</v>
      </c>
      <c r="D3463" s="208" t="str">
        <f t="shared" si="1824"/>
        <v>-2.51366130794375+0.00518167995836991i</v>
      </c>
      <c r="E3463" t="str">
        <f t="shared" si="1825"/>
        <v>20500</v>
      </c>
      <c r="F3463" t="str">
        <f t="shared" si="1826"/>
        <v>0.327868852459016</v>
      </c>
      <c r="G3463" t="str">
        <f t="shared" si="1821"/>
        <v>0.327868852459016</v>
      </c>
      <c r="H3463" t="str">
        <f t="shared" si="1827"/>
        <v>3.85129061911703+0.103411479168099i</v>
      </c>
      <c r="I3463" t="str">
        <f t="shared" si="1828"/>
        <v>6004.36895917349i</v>
      </c>
      <c r="J3463" t="str">
        <f t="shared" si="1822"/>
        <v>-48799.5917148987+1313.56378846047i</v>
      </c>
      <c r="K3463" t="str">
        <f t="shared" si="1829"/>
        <v>0.00330957026889462-0.122952291538969i</v>
      </c>
      <c r="L3463" t="str">
        <f t="shared" si="1830"/>
        <v>0.000692430557941531-0.0218074883585256i</v>
      </c>
      <c r="M3463" t="str">
        <f t="shared" si="1831"/>
        <v>0.00400200082683615-0.144759779897495i</v>
      </c>
      <c r="N3463" t="str">
        <f t="shared" si="1832"/>
        <v>-19.071667996944i</v>
      </c>
      <c r="O3463" t="str">
        <f t="shared" si="1833"/>
        <v>0.975434355582316-0.220290303803215i</v>
      </c>
      <c r="P3463" t="str">
        <f t="shared" si="1834"/>
        <v>0.0245656444176841+0.220290303803215i</v>
      </c>
      <c r="Q3463" t="str">
        <f t="shared" si="1835"/>
        <v>-0.0245656444176841+18.8513776931408i</v>
      </c>
      <c r="R3463" t="str">
        <f t="shared" si="1836"/>
        <v>0.0116839162278599-0.00131834753691167i</v>
      </c>
      <c r="S3463" t="str">
        <f t="shared" si="1837"/>
        <v>2.06530431647552i</v>
      </c>
      <c r="T3463" t="str">
        <f t="shared" si="1838"/>
        <v>0.00272278885859854+0.0241308426187374i</v>
      </c>
      <c r="U3463" t="str">
        <f t="shared" si="1839"/>
        <v>0.00005-0.0000929382784569135i</v>
      </c>
      <c r="V3463" t="str">
        <f t="shared" si="1840"/>
        <v>0.00002-0.00104090871871743i</v>
      </c>
      <c r="W3463" t="str">
        <f t="shared" si="1841"/>
        <v>0.0000421673137955025-0.000087041705415303i</v>
      </c>
      <c r="X3463" t="str">
        <f t="shared" si="1842"/>
        <v>0.0000422111886789084-0.0000869860834204114i</v>
      </c>
      <c r="Y3463" t="str">
        <f t="shared" si="1843"/>
        <v>0.009+7.68559226774207i</v>
      </c>
      <c r="Z3463" t="str">
        <f t="shared" si="1844"/>
        <v>-0.000135740665976566-0.0000660674401105831i</v>
      </c>
      <c r="AA3463" t="str">
        <f t="shared" si="1845"/>
        <v>0.00183700543116669-1.56137858860714i</v>
      </c>
      <c r="AB3463" t="str">
        <f t="shared" si="1846"/>
        <v>0.00910065852421578+0.0806550085149668i</v>
      </c>
      <c r="AC3463" t="str">
        <f t="shared" si="1847"/>
        <v>1.0117120221232-0.000994627914122364i</v>
      </c>
      <c r="AD3463" t="str">
        <f t="shared" si="1848"/>
        <v>0.00891692158110122+0.0797300771071164i</v>
      </c>
      <c r="AE3463" t="str">
        <f t="shared" si="1849"/>
        <v>4.05717322040708E-06-0.0000114117319474131i</v>
      </c>
      <c r="AF3463" t="str">
        <f t="shared" si="1850"/>
        <v>-6.36495192706078-0.0982297992097291i</v>
      </c>
      <c r="AG3463" t="str">
        <f t="shared" si="1851"/>
        <v>1.00045070888082-0.0000498699375710171i</v>
      </c>
      <c r="AH3463" t="str">
        <f t="shared" si="1852"/>
        <v>-0.0000269361450300517+0.0000722027042350994i</v>
      </c>
      <c r="AI3463">
        <f t="shared" si="1853"/>
        <v>-82.263022941068144</v>
      </c>
      <c r="AJ3463">
        <f t="shared" si="1854"/>
        <v>110.45867543801315</v>
      </c>
      <c r="AK3463"/>
      <c r="AL3463"/>
      <c r="AM3463"/>
      <c r="AN3463"/>
    </row>
    <row r="3464" spans="1:40" x14ac:dyDescent="0.35">
      <c r="A3464"/>
      <c r="B3464">
        <f t="shared" si="1820"/>
        <v>1530000</v>
      </c>
      <c r="C3464" s="237" t="str">
        <f t="shared" si="1823"/>
        <v>-1.3776490076344E-08+0.000675429552971177i</v>
      </c>
      <c r="D3464" s="208" t="str">
        <f t="shared" si="1824"/>
        <v>-2.51366130780555+0.00517829323944569i</v>
      </c>
      <c r="E3464" t="str">
        <f t="shared" si="1825"/>
        <v>20500</v>
      </c>
      <c r="F3464" t="str">
        <f t="shared" si="1826"/>
        <v>0.327868852459016</v>
      </c>
      <c r="G3464" t="str">
        <f t="shared" si="1821"/>
        <v>0.327868852459016</v>
      </c>
      <c r="H3464" t="str">
        <f t="shared" si="1827"/>
        <v>3.85129452293448+0.103344002767738i</v>
      </c>
      <c r="I3464" t="str">
        <f t="shared" si="1828"/>
        <v>6008.29594999048i</v>
      </c>
      <c r="J3464" t="str">
        <f t="shared" si="1822"/>
        <v>-48863.4459334088+1314.42288838752i</v>
      </c>
      <c r="K3464" t="str">
        <f t="shared" si="1829"/>
        <v>0.00330524839736619-0.122872043531833i</v>
      </c>
      <c r="L3464" t="str">
        <f t="shared" si="1830"/>
        <v>0.000691526625895786-0.021793263781018i</v>
      </c>
      <c r="M3464" t="str">
        <f t="shared" si="1831"/>
        <v>0.00399677502326198-0.144665307312851i</v>
      </c>
      <c r="N3464" t="str">
        <f t="shared" si="1832"/>
        <v>-19.084141291906i</v>
      </c>
      <c r="O3464" t="str">
        <f t="shared" si="1833"/>
        <v>0.972610801335221-0.232439732244852i</v>
      </c>
      <c r="P3464" t="str">
        <f t="shared" si="1834"/>
        <v>0.027389198664779+0.232439732244852i</v>
      </c>
      <c r="Q3464" t="str">
        <f t="shared" si="1835"/>
        <v>-0.027389198664779+18.8517015596611i</v>
      </c>
      <c r="R3464" t="str">
        <f t="shared" si="1836"/>
        <v>0.0123277704041298-0.00147078746869203i</v>
      </c>
      <c r="S3464" t="str">
        <f t="shared" si="1837"/>
        <v>2.06665507142416i</v>
      </c>
      <c r="T3464" t="str">
        <f t="shared" si="1838"/>
        <v>0.00303961038115949+0.0254772492250475i</v>
      </c>
      <c r="U3464" t="str">
        <f t="shared" si="1839"/>
        <v>0.0000500000000000002-0.0000928775344840662i</v>
      </c>
      <c r="V3464" t="str">
        <f t="shared" si="1840"/>
        <v>0.00002-0.00104022838622154i</v>
      </c>
      <c r="W3464" t="str">
        <f t="shared" si="1841"/>
        <v>0.0000421671752746768-0.0000869870576798717i</v>
      </c>
      <c r="X3464" t="str">
        <f t="shared" si="1842"/>
        <v>0.0000422109782682272-0.0000869314708361674i</v>
      </c>
      <c r="Y3464" t="str">
        <f t="shared" si="1843"/>
        <v>0.009+7.69061881598781i</v>
      </c>
      <c r="Z3464" t="str">
        <f t="shared" si="1844"/>
        <v>-0.000135566780716624-0.0000660237250526011i</v>
      </c>
      <c r="AA3464" t="str">
        <f t="shared" si="1845"/>
        <v>0.00183460480904948-1.560358059925i</v>
      </c>
      <c r="AB3464" t="str">
        <f t="shared" si="1846"/>
        <v>0.0101596038334872+0.0851552424277364i</v>
      </c>
      <c r="AC3464" t="str">
        <f t="shared" si="1847"/>
        <v>1.01235961496596-0.00112939586471325i</v>
      </c>
      <c r="AD3464" t="str">
        <f t="shared" si="1848"/>
        <v>0.00994171571151365+0.0841266969773511i</v>
      </c>
      <c r="AE3464" t="str">
        <f t="shared" si="1849"/>
        <v>4.20659151700634E-06-0.0000120611745862305i</v>
      </c>
      <c r="AF3464" t="str">
        <f t="shared" si="1850"/>
        <v>-6.36495583074003-0.0981657095282923i</v>
      </c>
      <c r="AG3464" t="str">
        <f t="shared" si="1851"/>
        <v>1.00047525535187-0.0000555970351294992i</v>
      </c>
      <c r="AH3464" t="str">
        <f t="shared" si="1852"/>
        <v>-0.000027949722768135+0.0000763180759714702i</v>
      </c>
      <c r="AI3464">
        <f t="shared" si="1853"/>
        <v>-81.800853797724841</v>
      </c>
      <c r="AJ3464">
        <f t="shared" si="1854"/>
        <v>110.11408323874234</v>
      </c>
      <c r="AK3464"/>
      <c r="AL3464"/>
      <c r="AM3464"/>
      <c r="AN3464"/>
    </row>
    <row r="3465" spans="1:40" x14ac:dyDescent="0.35">
      <c r="A3465"/>
      <c r="B3465">
        <f t="shared" si="1820"/>
        <v>1531000</v>
      </c>
      <c r="C3465" s="237" t="str">
        <f t="shared" si="1823"/>
        <v>-1.37584992325943E-08+0.000674988384093051i</v>
      </c>
      <c r="D3465" s="208" t="str">
        <f t="shared" si="1824"/>
        <v>-2.51366130766762+0.00517491094471339i</v>
      </c>
      <c r="E3465" t="str">
        <f t="shared" si="1825"/>
        <v>20500</v>
      </c>
      <c r="F3465" t="str">
        <f t="shared" si="1826"/>
        <v>0.327868852459016</v>
      </c>
      <c r="G3465" t="str">
        <f t="shared" si="1821"/>
        <v>0.327868852459016</v>
      </c>
      <c r="H3465" t="str">
        <f t="shared" si="1827"/>
        <v>3.85129841911338+0.103276614293637i</v>
      </c>
      <c r="I3465" t="str">
        <f t="shared" si="1828"/>
        <v>6012.22294080747i</v>
      </c>
      <c r="J3465" t="str">
        <f t="shared" si="1822"/>
        <v>-48927.3419003455+1315.28198831456i</v>
      </c>
      <c r="K3465" t="str">
        <f t="shared" si="1829"/>
        <v>0.00330093498410158-0.122791900134592i</v>
      </c>
      <c r="L3465" t="str">
        <f t="shared" si="1830"/>
        <v>0.000690624462157198-0.0217790577295103i</v>
      </c>
      <c r="M3465" t="str">
        <f t="shared" si="1831"/>
        <v>0.00399155944625878-0.144570957864102i</v>
      </c>
      <c r="N3465" t="str">
        <f t="shared" si="1832"/>
        <v>-19.096614586868i</v>
      </c>
      <c r="O3465" t="str">
        <f t="shared" si="1833"/>
        <v>0.969635927258918-0.244552997464226i</v>
      </c>
      <c r="P3465" t="str">
        <f t="shared" si="1834"/>
        <v>0.030364072741082+0.244552997464226i</v>
      </c>
      <c r="Q3465" t="str">
        <f t="shared" si="1835"/>
        <v>-0.030364072741082+18.8520615894038i</v>
      </c>
      <c r="R3465" t="str">
        <f t="shared" si="1836"/>
        <v>0.0129695872317253-0.00163153945181762i</v>
      </c>
      <c r="S3465" t="str">
        <f t="shared" si="1837"/>
        <v>2.0680058263728i</v>
      </c>
      <c r="T3465" t="str">
        <f t="shared" si="1838"/>
        <v>0.00337403309231592+0.0268211819608582i</v>
      </c>
      <c r="U3465" t="str">
        <f t="shared" si="1839"/>
        <v>0.0000499999999999999-0.0000928168698632401i</v>
      </c>
      <c r="V3465" t="str">
        <f t="shared" si="1840"/>
        <v>0.00002-0.00103954894246829i</v>
      </c>
      <c r="W3465" t="str">
        <f t="shared" si="1841"/>
        <v>0.0000421670366646628-0.0000869324827754988i</v>
      </c>
      <c r="X3465" t="str">
        <f t="shared" si="1842"/>
        <v>0.0000422107679094567-0.000086876931036176i</v>
      </c>
      <c r="Y3465" t="str">
        <f t="shared" si="1843"/>
        <v>0.009+7.69564536423356i</v>
      </c>
      <c r="Z3465" t="str">
        <f t="shared" si="1844"/>
        <v>-0.000135393236043322-0.0000659800675841934i</v>
      </c>
      <c r="AA3465" t="str">
        <f t="shared" si="1845"/>
        <v>0.00183220888959203-1.55933886443469i</v>
      </c>
      <c r="AB3465" t="str">
        <f t="shared" si="1846"/>
        <v>0.0112773794139792+0.0896472076675324i</v>
      </c>
      <c r="AC3465" t="str">
        <f t="shared" si="1847"/>
        <v>1.01300539701267-0.00127254938547982i</v>
      </c>
      <c r="AD3465" t="str">
        <f t="shared" si="1848"/>
        <v>0.0110214081222437+0.0885101236558802i</v>
      </c>
      <c r="AE3465" t="str">
        <f t="shared" si="1849"/>
        <v>4.34767982927557E-06-0.0000127108653171428i</v>
      </c>
      <c r="AF3465" t="str">
        <f t="shared" si="1850"/>
        <v>-6.364959726781-0.0981017033489236i</v>
      </c>
      <c r="AG3465" t="str">
        <f t="shared" si="1851"/>
        <v>1.00049969563863-0.000061626666385355i</v>
      </c>
      <c r="AH3465" t="str">
        <f t="shared" si="1852"/>
        <v>-0.0000289102751998395+0.0000804356560488808i</v>
      </c>
      <c r="AI3465">
        <f t="shared" si="1853"/>
        <v>-81.363382383046726</v>
      </c>
      <c r="AJ3465">
        <f t="shared" si="1854"/>
        <v>109.76950989972633</v>
      </c>
      <c r="AK3465"/>
      <c r="AL3465"/>
      <c r="AM3465"/>
      <c r="AN3465"/>
    </row>
    <row r="3466" spans="1:40" x14ac:dyDescent="0.35">
      <c r="A3466"/>
      <c r="B3466">
        <f t="shared" si="1820"/>
        <v>1532000</v>
      </c>
      <c r="C3466" s="237" t="str">
        <f t="shared" si="1823"/>
        <v>-1.37405436074572E-08+0.000674547791153409i</v>
      </c>
      <c r="D3466" s="208" t="str">
        <f t="shared" si="1824"/>
        <v>-2.51366130752996+0.00517153306550947i</v>
      </c>
      <c r="E3466" t="str">
        <f t="shared" si="1825"/>
        <v>20500</v>
      </c>
      <c r="F3466" t="str">
        <f t="shared" si="1826"/>
        <v>0.327868852459016</v>
      </c>
      <c r="G3466" t="str">
        <f t="shared" si="1821"/>
        <v>0.327868852459016</v>
      </c>
      <c r="H3466" t="str">
        <f t="shared" si="1827"/>
        <v>3.85130230767364+0.10320931357419i</v>
      </c>
      <c r="I3466" t="str">
        <f t="shared" si="1828"/>
        <v>6016.14993162445i</v>
      </c>
      <c r="J3466" t="str">
        <f t="shared" si="1822"/>
        <v>-48991.2796157089+1316.14108824162i</v>
      </c>
      <c r="K3466" t="str">
        <f t="shared" si="1829"/>
        <v>0.00329663000704886-0.122711861142973i</v>
      </c>
      <c r="L3466" t="str">
        <f t="shared" si="1830"/>
        <v>0.000689724062117998-0.0217648701678705i</v>
      </c>
      <c r="M3466" t="str">
        <f t="shared" si="1831"/>
        <v>0.00398635406916686-0.144476731310843i</v>
      </c>
      <c r="N3466" t="str">
        <f t="shared" si="1832"/>
        <v>-19.1090878818301i</v>
      </c>
      <c r="O3466" t="str">
        <f t="shared" si="1833"/>
        <v>0.966510196187473-0.256628214866668i</v>
      </c>
      <c r="P3466" t="str">
        <f t="shared" si="1834"/>
        <v>0.033489803812527+0.256628214866668i</v>
      </c>
      <c r="Q3466" t="str">
        <f t="shared" si="1835"/>
        <v>-0.033489803812527+18.8524596669634i</v>
      </c>
      <c r="R3466" t="str">
        <f t="shared" si="1836"/>
        <v>0.0136092540681326-0.00180059131068128i</v>
      </c>
      <c r="S3466" t="str">
        <f t="shared" si="1837"/>
        <v>2.06935658132145i</v>
      </c>
      <c r="T3466" t="str">
        <f t="shared" si="1838"/>
        <v>0.00372606547902852+0.0281623994727659i</v>
      </c>
      <c r="U3466" t="str">
        <f t="shared" si="1839"/>
        <v>0.0000500000000000001-0.0000927562844390477i</v>
      </c>
      <c r="V3466" t="str">
        <f t="shared" si="1840"/>
        <v>0.00002-0.00103887038571733i</v>
      </c>
      <c r="W3466" t="str">
        <f t="shared" si="1841"/>
        <v>0.0000421668979654633-0.0000868779805595218i</v>
      </c>
      <c r="X3466" t="str">
        <f t="shared" si="1842"/>
        <v>0.0000422105576022319-0.0000868224638778691i</v>
      </c>
      <c r="Y3466" t="str">
        <f t="shared" si="1843"/>
        <v>0.009+7.7006719124793i</v>
      </c>
      <c r="Z3466" t="str">
        <f t="shared" si="1844"/>
        <v>-0.00013522003106766-0.0000659364675909691i</v>
      </c>
      <c r="AA3466" t="str">
        <f t="shared" si="1845"/>
        <v>0.00182981766051933-1.55832099952543i</v>
      </c>
      <c r="AB3466" t="str">
        <f t="shared" si="1846"/>
        <v>0.0124540136325374+0.0941300975339368i</v>
      </c>
      <c r="AC3466" t="str">
        <f t="shared" si="1847"/>
        <v>1.0136492549176-0.0014240792839942i</v>
      </c>
      <c r="AD3466" t="str">
        <f t="shared" si="1848"/>
        <v>0.0121558276284059+0.0928796701023526i</v>
      </c>
      <c r="AE3466" t="str">
        <f t="shared" si="1849"/>
        <v>4.48044596799752E-06-0.000013360704211256i</v>
      </c>
      <c r="AF3466" t="str">
        <f t="shared" si="1850"/>
        <v>-6.3649636152036-0.0980377805086805i</v>
      </c>
      <c r="AG3466" t="str">
        <f t="shared" si="1851"/>
        <v>1.00052402607154-0.0000679572775294654i</v>
      </c>
      <c r="AH3466" t="str">
        <f t="shared" si="1852"/>
        <v>-0.0000298178501367748+0.0000845548079360008i</v>
      </c>
      <c r="AI3466">
        <f t="shared" si="1853"/>
        <v>-80.948185152181722</v>
      </c>
      <c r="AJ3466">
        <f t="shared" si="1854"/>
        <v>109.42495546876967</v>
      </c>
      <c r="AK3466"/>
      <c r="AL3466"/>
      <c r="AM3466"/>
      <c r="AN3466"/>
    </row>
    <row r="3467" spans="1:40" x14ac:dyDescent="0.35">
      <c r="A3467"/>
      <c r="B3467">
        <f t="shared" si="1820"/>
        <v>1533000</v>
      </c>
      <c r="C3467" s="237" t="str">
        <f t="shared" si="1823"/>
        <v>-1.37226231090678E-08+0.000674107773025167i</v>
      </c>
      <c r="D3467" s="208" t="str">
        <f t="shared" si="1824"/>
        <v>-2.51366130739257+0.00516815959319295i</v>
      </c>
      <c r="E3467" t="str">
        <f t="shared" si="1825"/>
        <v>20500</v>
      </c>
      <c r="F3467" t="str">
        <f t="shared" si="1826"/>
        <v>0.327868852459016</v>
      </c>
      <c r="G3467" t="str">
        <f t="shared" si="1821"/>
        <v>0.327868852459016</v>
      </c>
      <c r="H3467" t="str">
        <f t="shared" si="1827"/>
        <v>3.85130618863511+0.103142100438239i</v>
      </c>
      <c r="I3467" t="str">
        <f t="shared" si="1828"/>
        <v>6020.07692244144i</v>
      </c>
      <c r="J3467" t="str">
        <f t="shared" si="1822"/>
        <v>-49055.2590794988+1317.00018816867i</v>
      </c>
      <c r="K3467" t="str">
        <f t="shared" si="1829"/>
        <v>0.00329233344422783-0.122631926353233i</v>
      </c>
      <c r="L3467" t="str">
        <f t="shared" si="1830"/>
        <v>0.000688825421185431-0.0217507010600604i</v>
      </c>
      <c r="M3467" t="str">
        <f t="shared" si="1831"/>
        <v>0.00398115886541326-0.144382627413293i</v>
      </c>
      <c r="N3467" t="str">
        <f t="shared" si="1832"/>
        <v>-19.1215611767921i</v>
      </c>
      <c r="O3467" t="str">
        <f t="shared" si="1833"/>
        <v>0.96323409442552-0.268663505776741i</v>
      </c>
      <c r="P3467" t="str">
        <f t="shared" si="1834"/>
        <v>0.03676590557448+0.268663505776741i</v>
      </c>
      <c r="Q3467" t="str">
        <f t="shared" si="1835"/>
        <v>-0.03676590557448+18.8528976710154i</v>
      </c>
      <c r="R3467" t="str">
        <f t="shared" si="1836"/>
        <v>0.0142466579994957-0.00197792920260586i</v>
      </c>
      <c r="S3467" t="str">
        <f t="shared" si="1837"/>
        <v>2.07070733627009i</v>
      </c>
      <c r="T3467" t="str">
        <f t="shared" si="1838"/>
        <v>0.0040957125104588+0.0295006592368867i</v>
      </c>
      <c r="U3467" t="str">
        <f t="shared" si="1839"/>
        <v>0.0000499999999999998-0.0000926957780565038i</v>
      </c>
      <c r="V3467" t="str">
        <f t="shared" si="1840"/>
        <v>0.00002-0.00103819271423285i</v>
      </c>
      <c r="W3467" t="str">
        <f t="shared" si="1841"/>
        <v>0.0000421667591770808-0.0000868235508896493i</v>
      </c>
      <c r="X3467" t="str">
        <f t="shared" si="1842"/>
        <v>0.0000422103473461877-0.000086768069219044i</v>
      </c>
      <c r="Y3467" t="str">
        <f t="shared" si="1843"/>
        <v>0.009+7.70569846072505i</v>
      </c>
      <c r="Z3467" t="str">
        <f t="shared" si="1844"/>
        <v>-0.000135047164903529-0.000065892924958839i</v>
      </c>
      <c r="AA3467" t="str">
        <f t="shared" si="1845"/>
        <v>0.00182743110959638-1.55730446259323i</v>
      </c>
      <c r="AB3467" t="str">
        <f t="shared" si="1846"/>
        <v>0.0136895230981037+0.0986031014143147i</v>
      </c>
      <c r="AC3467" t="str">
        <f t="shared" si="1847"/>
        <v>1.01429107501954-0.00158397470158633i</v>
      </c>
      <c r="AD3467" t="str">
        <f t="shared" si="1848"/>
        <v>0.0133447944118994+0.0972346515315252i</v>
      </c>
      <c r="AE3467" t="str">
        <f t="shared" si="1849"/>
        <v>4.60489894521818E-06-0.0000140105915564894i</v>
      </c>
      <c r="AF3467" t="str">
        <f t="shared" si="1850"/>
        <v>-6.36496749602768-0.0979739408450461i</v>
      </c>
      <c r="AG3467" t="str">
        <f t="shared" si="1851"/>
        <v>1.00054824300326-0.0000745872701117004i</v>
      </c>
      <c r="AH3467" t="str">
        <f t="shared" si="1852"/>
        <v>-0.0000306725030104617+0.0000886748965904311i</v>
      </c>
      <c r="AI3467">
        <f t="shared" si="1853"/>
        <v>-80.553180064580317</v>
      </c>
      <c r="AJ3467">
        <f t="shared" si="1854"/>
        <v>109.08041998995074</v>
      </c>
      <c r="AK3467"/>
      <c r="AL3467"/>
      <c r="AM3467"/>
      <c r="AN3467"/>
    </row>
    <row r="3468" spans="1:40" x14ac:dyDescent="0.35">
      <c r="A3468"/>
      <c r="B3468">
        <f t="shared" si="1820"/>
        <v>1534000</v>
      </c>
      <c r="C3468" s="237" t="str">
        <f t="shared" si="1823"/>
        <v>-1.37047376458609E-08+0.000673668328584185i</v>
      </c>
      <c r="D3468" s="208" t="str">
        <f t="shared" si="1824"/>
        <v>-2.51366130725545+0.00516479051914542i</v>
      </c>
      <c r="E3468" t="str">
        <f t="shared" si="1825"/>
        <v>20500</v>
      </c>
      <c r="F3468" t="str">
        <f t="shared" si="1826"/>
        <v>0.327868852459016</v>
      </c>
      <c r="G3468" t="str">
        <f t="shared" si="1821"/>
        <v>0.327868852459016</v>
      </c>
      <c r="H3468" t="str">
        <f t="shared" si="1827"/>
        <v>3.85131006201757+0.103074974715068i</v>
      </c>
      <c r="I3468" t="str">
        <f t="shared" si="1828"/>
        <v>6024.00391325843i</v>
      </c>
      <c r="J3468" t="str">
        <f t="shared" si="1822"/>
        <v>-49119.2802917154+1317.85928809572i</v>
      </c>
      <c r="K3468" t="str">
        <f t="shared" si="1829"/>
        <v>0.00328804527372982-0.122552095562159i</v>
      </c>
      <c r="L3468" t="str">
        <f t="shared" si="1830"/>
        <v>0.000687928534781655-0.0217365503701351i</v>
      </c>
      <c r="M3468" t="str">
        <f t="shared" si="1831"/>
        <v>0.00397597380851147-0.144288645932294i</v>
      </c>
      <c r="N3468" t="str">
        <f t="shared" si="1832"/>
        <v>-19.1340344717541i</v>
      </c>
      <c r="O3468" t="str">
        <f t="shared" si="1833"/>
        <v>0.959808131672452-0.280656997731103i</v>
      </c>
      <c r="P3468" t="str">
        <f t="shared" si="1834"/>
        <v>0.040191868327548+0.280656997731103i</v>
      </c>
      <c r="Q3468" t="str">
        <f t="shared" si="1835"/>
        <v>-0.040191868327548+18.853377474023i</v>
      </c>
      <c r="R3468" t="str">
        <f t="shared" si="1836"/>
        <v>0.0148816858676526-0.00216353760182412i</v>
      </c>
      <c r="S3468" t="str">
        <f t="shared" si="1837"/>
        <v>2.07205809121874i</v>
      </c>
      <c r="T3468" t="str">
        <f t="shared" si="1838"/>
        <v>0.00448297559351566+0.0308357176130451i</v>
      </c>
      <c r="U3468" t="str">
        <f t="shared" si="1839"/>
        <v>0.00005-0.0000926353505610306i</v>
      </c>
      <c r="V3468" t="str">
        <f t="shared" si="1840"/>
        <v>0.00002-0.00103751592628354i</v>
      </c>
      <c r="W3468" t="str">
        <f t="shared" si="1841"/>
        <v>0.0000421666202995178-0.000086769193623962i</v>
      </c>
      <c r="X3468" t="str">
        <f t="shared" si="1842"/>
        <v>0.0000422101371409613-0.0000867137469178746i</v>
      </c>
      <c r="Y3468" t="str">
        <f t="shared" si="1843"/>
        <v>0.009+7.71072500897079i</v>
      </c>
      <c r="Z3468" t="str">
        <f t="shared" si="1844"/>
        <v>-0.00013487463666771-0.0000658494395740183i</v>
      </c>
      <c r="AA3468" t="str">
        <f t="shared" si="1845"/>
        <v>0.00182504922462806-1.55628925104092i</v>
      </c>
      <c r="AB3468" t="str">
        <f t="shared" si="1846"/>
        <v>0.0149839125131351+0.103065404964934i</v>
      </c>
      <c r="AC3468" t="str">
        <f t="shared" si="1847"/>
        <v>1.01493074336856-0.00175222309658401i</v>
      </c>
      <c r="AD3468" t="str">
        <f t="shared" si="1848"/>
        <v>0.0145881200520735+0.101574385522765i</v>
      </c>
      <c r="AE3468" t="str">
        <f t="shared" si="1849"/>
        <v>4.72104897006099E-06-0.0000146604278719964i</v>
      </c>
      <c r="AF3468" t="str">
        <f t="shared" si="1850"/>
        <v>-6.36497136927302-0.0979101841959226i</v>
      </c>
      <c r="AG3468" t="str">
        <f t="shared" si="1851"/>
        <v>1.00057234280923-0.0000815150013585539i</v>
      </c>
      <c r="AH3468" t="str">
        <f t="shared" si="1852"/>
        <v>-0.0000314742968413117+0.0000927952885488115i</v>
      </c>
      <c r="AI3468">
        <f t="shared" si="1853"/>
        <v>-80.176565290535947</v>
      </c>
      <c r="AJ3468">
        <f t="shared" si="1854"/>
        <v>108.73590350360281</v>
      </c>
      <c r="AK3468"/>
      <c r="AL3468"/>
      <c r="AM3468"/>
      <c r="AN3468"/>
    </row>
    <row r="3469" spans="1:40" x14ac:dyDescent="0.35">
      <c r="A3469"/>
      <c r="B3469">
        <f t="shared" si="1820"/>
        <v>1535000</v>
      </c>
      <c r="C3469" s="237" t="str">
        <f t="shared" si="1823"/>
        <v>-1.36868871265693E-08+0.000673229456709249i</v>
      </c>
      <c r="D3469" s="208" t="str">
        <f t="shared" si="1824"/>
        <v>-2.51366130711859+0.00516142583477091i</v>
      </c>
      <c r="E3469" t="str">
        <f t="shared" si="1825"/>
        <v>20500</v>
      </c>
      <c r="F3469" t="str">
        <f t="shared" si="1826"/>
        <v>0.327868852459016</v>
      </c>
      <c r="G3469" t="str">
        <f t="shared" si="1821"/>
        <v>0.327868852459016</v>
      </c>
      <c r="H3469" t="str">
        <f t="shared" si="1827"/>
        <v>3.85131392784072+0.103007936234407i</v>
      </c>
      <c r="I3469" t="str">
        <f t="shared" si="1828"/>
        <v>6027.93090407542i</v>
      </c>
      <c r="J3469" t="str">
        <f t="shared" si="1822"/>
        <v>-49183.3432523586+1318.71838802277i</v>
      </c>
      <c r="K3469" t="str">
        <f t="shared" si="1829"/>
        <v>0.00328376547371744-0.122472368567064i</v>
      </c>
      <c r="L3469" t="str">
        <f t="shared" si="1830"/>
        <v>0.000687033398343722-0.0217224180622432i</v>
      </c>
      <c r="M3469" t="str">
        <f t="shared" si="1831"/>
        <v>0.00397079887206116-0.144194786629307i</v>
      </c>
      <c r="N3469" t="str">
        <f t="shared" si="1832"/>
        <v>-19.1465077667162i</v>
      </c>
      <c r="O3469" t="str">
        <f t="shared" si="1833"/>
        <v>0.956232840943191-0.292606824769541i</v>
      </c>
      <c r="P3469" t="str">
        <f t="shared" si="1834"/>
        <v>0.0437671590568089+0.292606824769541i</v>
      </c>
      <c r="Q3469" t="str">
        <f t="shared" si="1835"/>
        <v>-0.0437671590568089+18.8539009419467i</v>
      </c>
      <c r="R3469" t="str">
        <f t="shared" si="1836"/>
        <v>0.0155142242977076-0.00235739928390122i</v>
      </c>
      <c r="S3469" t="str">
        <f t="shared" si="1837"/>
        <v>2.07340884616738i</v>
      </c>
      <c r="T3469" t="str">
        <f t="shared" si="1838"/>
        <v>0.00488785252918944+0.0321673299002918i</v>
      </c>
      <c r="U3469" t="str">
        <f t="shared" si="1839"/>
        <v>0.0000500000000000002-0.0000925750017984504i</v>
      </c>
      <c r="V3469" t="str">
        <f t="shared" si="1840"/>
        <v>0.00002-0.00103684002014264i</v>
      </c>
      <c r="W3469" t="str">
        <f t="shared" si="1841"/>
        <v>0.0000421664813327775-0.00008671490862091i</v>
      </c>
      <c r="X3469" t="str">
        <f t="shared" si="1842"/>
        <v>0.0000422099269861917-0.000086659496832902i</v>
      </c>
      <c r="Y3469" t="str">
        <f t="shared" si="1843"/>
        <v>0.009+7.71575155721653i</v>
      </c>
      <c r="Z3469" t="str">
        <f t="shared" si="1844"/>
        <v>-0.000134702445479863-0.0000658060113230249i</v>
      </c>
      <c r="AA3469" t="str">
        <f t="shared" si="1845"/>
        <v>0.00182267199345893-1.55527536227807i</v>
      </c>
      <c r="AB3469" t="str">
        <f t="shared" si="1846"/>
        <v>0.0163371745276545+0.10751619029653i</v>
      </c>
      <c r="AC3469" t="str">
        <f t="shared" si="1847"/>
        <v>1.01556814575319-0.00192881022798312i</v>
      </c>
      <c r="AD3469" t="str">
        <f t="shared" si="1848"/>
        <v>0.0158856075577151+0.105898192128805i</v>
      </c>
      <c r="AE3469" t="str">
        <f t="shared" si="1849"/>
        <v>4.82890744435837E-06-0.0000153101139224626i</v>
      </c>
      <c r="AF3469" t="str">
        <f t="shared" si="1850"/>
        <v>-6.36497523495931-0.0978465103996361i</v>
      </c>
      <c r="AG3469" t="str">
        <f t="shared" si="1851"/>
        <v>1.00059632188823-0.000088738784496981i</v>
      </c>
      <c r="AH3469" t="str">
        <f t="shared" si="1852"/>
        <v>-0.0000322233022065057+0.0000969153520160239i</v>
      </c>
      <c r="AI3469">
        <f t="shared" si="1853"/>
        <v>-79.816771080555981</v>
      </c>
      <c r="AJ3469">
        <f t="shared" si="1854"/>
        <v>108.3914060463273</v>
      </c>
      <c r="AK3469"/>
      <c r="AL3469"/>
      <c r="AM3469"/>
      <c r="AN3469"/>
    </row>
    <row r="3470" spans="1:40" x14ac:dyDescent="0.35">
      <c r="A3470"/>
      <c r="B3470">
        <f t="shared" si="1820"/>
        <v>1536000</v>
      </c>
      <c r="C3470" s="237" t="str">
        <f t="shared" si="1823"/>
        <v>-1.3669071460223E-08+0.000672791156282066i</v>
      </c>
      <c r="D3470" s="208" t="str">
        <f t="shared" si="1824"/>
        <v>-2.513661306982+0.00515806553149584i</v>
      </c>
      <c r="E3470" t="str">
        <f t="shared" si="1825"/>
        <v>20500</v>
      </c>
      <c r="F3470" t="str">
        <f t="shared" si="1826"/>
        <v>0.327868852459016</v>
      </c>
      <c r="G3470" t="str">
        <f t="shared" si="1821"/>
        <v>0.327868852459016</v>
      </c>
      <c r="H3470" t="str">
        <f t="shared" si="1827"/>
        <v>3.85131778612422+0.102940984826425i</v>
      </c>
      <c r="I3470" t="str">
        <f t="shared" si="1828"/>
        <v>6031.8578948924i</v>
      </c>
      <c r="J3470" t="str">
        <f t="shared" si="1822"/>
        <v>-49247.4479614284+1319.57748794982i</v>
      </c>
      <c r="K3470" t="str">
        <f t="shared" si="1829"/>
        <v>0.00327949402242425-0.122392745165789i</v>
      </c>
      <c r="L3470" t="str">
        <f t="shared" si="1830"/>
        <v>0.000686140007323501-0.021708304100626i</v>
      </c>
      <c r="M3470" t="str">
        <f t="shared" si="1831"/>
        <v>0.00396563402974775-0.144101049266415i</v>
      </c>
      <c r="N3470" t="str">
        <f t="shared" si="1832"/>
        <v>-19.1589810616782i</v>
      </c>
      <c r="O3470" t="str">
        <f t="shared" si="1833"/>
        <v>0.952508778485354-0.304511127724981i</v>
      </c>
      <c r="P3470" t="str">
        <f t="shared" si="1834"/>
        <v>0.047491221514646+0.304511127724981i</v>
      </c>
      <c r="Q3470" t="str">
        <f t="shared" si="1835"/>
        <v>-0.047491221514646+18.8544699339532i</v>
      </c>
      <c r="R3470" t="str">
        <f t="shared" si="1836"/>
        <v>0.016144159726181-0.00255949531063012i</v>
      </c>
      <c r="S3470" t="str">
        <f t="shared" si="1837"/>
        <v>2.07475960111601i</v>
      </c>
      <c r="T3470" t="str">
        <f t="shared" si="1838"/>
        <v>0.00531033746974125+0.0334952503938444i</v>
      </c>
      <c r="U3470" t="str">
        <f t="shared" si="1839"/>
        <v>0.0000499999999999999-0.0000925147316149874i</v>
      </c>
      <c r="V3470" t="str">
        <f t="shared" si="1840"/>
        <v>0.00002-0.00103616499408786i</v>
      </c>
      <c r="W3470" t="str">
        <f t="shared" si="1841"/>
        <v>0.0000421663422768618-0.000086660695739311i</v>
      </c>
      <c r="X3470" t="str">
        <f t="shared" si="1842"/>
        <v>0.000042209716881517-0.0000866053188230355i</v>
      </c>
      <c r="Y3470" t="str">
        <f t="shared" si="1843"/>
        <v>0.009+7.72077810546228i</v>
      </c>
      <c r="Z3470" t="str">
        <f t="shared" si="1844"/>
        <v>-0.000134530590462509-0.000065762640092674i</v>
      </c>
      <c r="AA3470" t="str">
        <f t="shared" si="1845"/>
        <v>0.00182029940397313-1.55426279372101i</v>
      </c>
      <c r="AB3470" t="str">
        <f t="shared" si="1846"/>
        <v>0.0177492895961599+0.111954636164621i</v>
      </c>
      <c r="AC3470" t="str">
        <f t="shared" si="1847"/>
        <v>1.01620316772839-0.00211372013957766i</v>
      </c>
      <c r="AD3470" t="str">
        <f t="shared" si="1848"/>
        <v>0.0172370514004219+0.110205393984017i</v>
      </c>
      <c r="AE3470" t="str">
        <f t="shared" si="1849"/>
        <v>4.92848695811088E-06-0.0000159595507323281i</v>
      </c>
      <c r="AF3470" t="str">
        <f t="shared" si="1850"/>
        <v>-6.36497909310622-0.0977829192949292i</v>
      </c>
      <c r="AG3470" t="str">
        <f t="shared" si="1851"/>
        <v>1.00062017666287-0.0000962568890847782i</v>
      </c>
      <c r="AH3470" t="str">
        <f t="shared" si="1852"/>
        <v>-0.000032919597206843+0.000101034456953799i</v>
      </c>
      <c r="AI3470">
        <f t="shared" si="1853"/>
        <v>-79.472421544700197</v>
      </c>
      <c r="AJ3470">
        <f t="shared" si="1854"/>
        <v>108.0469276510011</v>
      </c>
      <c r="AK3470"/>
      <c r="AL3470"/>
      <c r="AM3470"/>
      <c r="AN3470"/>
    </row>
    <row r="3471" spans="1:40" x14ac:dyDescent="0.35">
      <c r="A3471"/>
      <c r="B3471">
        <f t="shared" si="1820"/>
        <v>1537000</v>
      </c>
      <c r="C3471" s="237" t="str">
        <f t="shared" si="1823"/>
        <v>-1.36512905561474E-08+0.000672353426187252i</v>
      </c>
      <c r="D3471" s="208" t="str">
        <f t="shared" si="1824"/>
        <v>-2.51366130684569+0.00515470960076893i</v>
      </c>
      <c r="E3471" t="str">
        <f t="shared" si="1825"/>
        <v>20500</v>
      </c>
      <c r="F3471" t="str">
        <f t="shared" si="1826"/>
        <v>0.327868852459016</v>
      </c>
      <c r="G3471" t="str">
        <f t="shared" si="1821"/>
        <v>0.327868852459016</v>
      </c>
      <c r="H3471" t="str">
        <f t="shared" si="1827"/>
        <v>3.8513216368877+0.102874120321734i</v>
      </c>
      <c r="I3471" t="str">
        <f t="shared" si="1828"/>
        <v>6035.78488570939i</v>
      </c>
      <c r="J3471" t="str">
        <f t="shared" si="1822"/>
        <v>-49311.5944189248+1320.43658787687i</v>
      </c>
      <c r="K3471" t="str">
        <f t="shared" si="1829"/>
        <v>0.0032752308981545-0.122313225156698i</v>
      </c>
      <c r="L3471" t="str">
        <f t="shared" si="1830"/>
        <v>0.000685248357187609-0.0216942084496174i</v>
      </c>
      <c r="M3471" t="str">
        <f t="shared" si="1831"/>
        <v>0.00396047925534211-0.144007433606315i</v>
      </c>
      <c r="N3471" t="str">
        <f t="shared" si="1832"/>
        <v>-19.1714543566402i</v>
      </c>
      <c r="O3471" t="str">
        <f t="shared" si="1833"/>
        <v>0.948636523692532-0.316368054513328i</v>
      </c>
      <c r="P3471" t="str">
        <f t="shared" si="1834"/>
        <v>0.051363476307468+0.316368054513328i</v>
      </c>
      <c r="Q3471" t="str">
        <f t="shared" si="1835"/>
        <v>-0.051363476307468+18.8550863021269i</v>
      </c>
      <c r="R3471" t="str">
        <f t="shared" si="1836"/>
        <v>0.0167713784297752-0.00276980501543492i</v>
      </c>
      <c r="S3471" t="str">
        <f t="shared" si="1837"/>
        <v>2.07611035606465i</v>
      </c>
      <c r="T3471" t="str">
        <f t="shared" si="1838"/>
        <v>0.00575042087682425+0.0348192324435356i</v>
      </c>
      <c r="U3471" t="str">
        <f t="shared" si="1839"/>
        <v>0.0000500000000000001-0.0000924545398572682i</v>
      </c>
      <c r="V3471" t="str">
        <f t="shared" si="1840"/>
        <v>0.00002-0.0010354908464014i</v>
      </c>
      <c r="W3471" t="str">
        <f t="shared" si="1841"/>
        <v>0.0000421662031317744-0.000086606554838353i</v>
      </c>
      <c r="X3471" t="str">
        <f t="shared" si="1842"/>
        <v>0.0000422095068265789-0.0000865512127475522i</v>
      </c>
      <c r="Y3471" t="str">
        <f t="shared" si="1843"/>
        <v>0.009+7.72580465370802i</v>
      </c>
      <c r="Z3471" t="str">
        <f t="shared" si="1844"/>
        <v>-0.000134359070741023-0.000065719325770085i</v>
      </c>
      <c r="AA3471" t="str">
        <f t="shared" si="1845"/>
        <v>0.00181793144409422-1.5532515427928i</v>
      </c>
      <c r="AB3471" t="str">
        <f t="shared" si="1846"/>
        <v>0.0192202258376492+0.116379918164868i</v>
      </c>
      <c r="AC3471" t="str">
        <f t="shared" si="1847"/>
        <v>1.01683569464395-0.00230693514458328i</v>
      </c>
      <c r="AD3471" t="str">
        <f t="shared" si="1848"/>
        <v>0.0186422375494641+0.11449531641256i</v>
      </c>
      <c r="AE3471" t="str">
        <f t="shared" si="1849"/>
        <v>0.0000050198012847866-0.0000166086395999876i</v>
      </c>
      <c r="AF3471" t="str">
        <f t="shared" si="1850"/>
        <v>-6.36498294373339-0.0977194107209651i</v>
      </c>
      <c r="AG3471" t="str">
        <f t="shared" si="1851"/>
        <v>1.00064390358016-0.000104067541348044i</v>
      </c>
      <c r="AH3471" t="str">
        <f t="shared" si="1852"/>
        <v>-0.0000335632674326473+0.000105151975169056i</v>
      </c>
      <c r="AI3471">
        <f t="shared" si="1853"/>
        <v>-79.142303989872531</v>
      </c>
      <c r="AJ3471">
        <f t="shared" si="1854"/>
        <v>107.70246834676313</v>
      </c>
      <c r="AK3471"/>
      <c r="AL3471"/>
      <c r="AM3471"/>
      <c r="AN3471"/>
    </row>
    <row r="3472" spans="1:40" x14ac:dyDescent="0.35">
      <c r="A3472"/>
      <c r="B3472">
        <f t="shared" si="1820"/>
        <v>1538000</v>
      </c>
      <c r="C3472" s="237" t="str">
        <f t="shared" si="1823"/>
        <v>-1.36335443239632E-08+0.000671916265312328i</v>
      </c>
      <c r="D3472" s="208" t="str">
        <f t="shared" si="1824"/>
        <v>-2.51366130670963+0.00515135803406118i</v>
      </c>
      <c r="E3472" t="str">
        <f t="shared" si="1825"/>
        <v>20500</v>
      </c>
      <c r="F3472" t="str">
        <f t="shared" si="1826"/>
        <v>0.327868852459016</v>
      </c>
      <c r="G3472" t="str">
        <f t="shared" si="1821"/>
        <v>0.327868852459016</v>
      </c>
      <c r="H3472" t="str">
        <f t="shared" si="1827"/>
        <v>3.85132548015061+0.102807342551381i</v>
      </c>
      <c r="I3472" t="str">
        <f t="shared" si="1828"/>
        <v>6039.71187652638i</v>
      </c>
      <c r="J3472" t="str">
        <f t="shared" si="1822"/>
        <v>-49375.7826248478+1321.29568780393i</v>
      </c>
      <c r="K3472" t="str">
        <f t="shared" si="1829"/>
        <v>0.00327097607928288-0.122233808338679i</v>
      </c>
      <c r="L3472" t="str">
        <f t="shared" si="1830"/>
        <v>0.00068435844341738-0.0216801310736437i</v>
      </c>
      <c r="M3472" t="str">
        <f t="shared" si="1831"/>
        <v>0.00395533452270026-0.143913939412323i</v>
      </c>
      <c r="N3472" t="str">
        <f t="shared" si="1832"/>
        <v>-19.1839276516023i</v>
      </c>
      <c r="O3472" t="str">
        <f t="shared" si="1833"/>
        <v>0.944616679014238-0.32817576042132i</v>
      </c>
      <c r="P3472" t="str">
        <f t="shared" si="1834"/>
        <v>0.055383320985762+0.32817576042132i</v>
      </c>
      <c r="Q3472" t="str">
        <f t="shared" si="1835"/>
        <v>-0.055383320985762+18.855751891181i</v>
      </c>
      <c r="R3472" t="str">
        <f t="shared" si="1836"/>
        <v>0.0173957665546568-0.00298830598927247i</v>
      </c>
      <c r="S3472" t="str">
        <f t="shared" si="1837"/>
        <v>2.0774611110133i</v>
      </c>
      <c r="T3472" t="str">
        <f t="shared" si="1838"/>
        <v>0.00620808948052168+0.0361390285135653i</v>
      </c>
      <c r="U3472" t="str">
        <f t="shared" si="1839"/>
        <v>0.0000499999999999998-0.000092394426372315i</v>
      </c>
      <c r="V3472" t="str">
        <f t="shared" si="1840"/>
        <v>0.00002-0.00103481757536993i</v>
      </c>
      <c r="W3472" t="str">
        <f t="shared" si="1841"/>
        <v>0.0000421660638975168-0.0000865524857775863i</v>
      </c>
      <c r="X3472" t="str">
        <f t="shared" si="1842"/>
        <v>0.0000422092968210179-0.0000864971784660941i</v>
      </c>
      <c r="Y3472" t="str">
        <f t="shared" si="1843"/>
        <v>0.009+7.73083120195376i</v>
      </c>
      <c r="Z3472" t="str">
        <f t="shared" si="1844"/>
        <v>-0.000134187885443623-0.0000656760682426716i</v>
      </c>
      <c r="AA3472" t="str">
        <f t="shared" si="1845"/>
        <v>0.00181556810178498-1.55224160692318i</v>
      </c>
      <c r="AB3472" t="str">
        <f t="shared" si="1846"/>
        <v>0.0207499388987085+0.120791208932792i</v>
      </c>
      <c r="AC3472" t="str">
        <f t="shared" si="1847"/>
        <v>1.01746561167357-0.00250843581074757i</v>
      </c>
      <c r="AD3472" t="str">
        <f t="shared" si="1848"/>
        <v>0.0201009435079268+0.118767287535695i</v>
      </c>
      <c r="AE3472" t="str">
        <f t="shared" si="1849"/>
        <v>5.10286537644088E-06-0.0000172572821118585i</v>
      </c>
      <c r="AF3472" t="str">
        <f t="shared" si="1850"/>
        <v>-6.36498678686024-0.0976559845173198i</v>
      </c>
      <c r="AG3472" t="str">
        <f t="shared" si="1851"/>
        <v>1.00066749911199-0.000112168924524524i</v>
      </c>
      <c r="AH3472" t="str">
        <f t="shared" si="1852"/>
        <v>-0.0000341544059285999+0.000109267280401285i</v>
      </c>
      <c r="AI3472">
        <f t="shared" si="1853"/>
        <v>-78.82534408967858</v>
      </c>
      <c r="AJ3472">
        <f t="shared" si="1854"/>
        <v>107.35802815902706</v>
      </c>
      <c r="AK3472"/>
      <c r="AL3472"/>
      <c r="AM3472"/>
      <c r="AN3472"/>
    </row>
    <row r="3473" spans="1:40" x14ac:dyDescent="0.35">
      <c r="A3473"/>
      <c r="B3473">
        <f t="shared" si="1820"/>
        <v>1539000</v>
      </c>
      <c r="C3473" s="237" t="str">
        <f t="shared" si="1823"/>
        <v>-1.36158326735841E-08+0.000671479672547703i</v>
      </c>
      <c r="D3473" s="208" t="str">
        <f t="shared" si="1824"/>
        <v>-2.51366130657384+0.00514801082286572i</v>
      </c>
      <c r="E3473" t="str">
        <f t="shared" si="1825"/>
        <v>20500</v>
      </c>
      <c r="F3473" t="str">
        <f t="shared" si="1826"/>
        <v>0.327868852459016</v>
      </c>
      <c r="G3473" t="str">
        <f t="shared" si="1821"/>
        <v>0.327868852459016</v>
      </c>
      <c r="H3473" t="str">
        <f t="shared" si="1827"/>
        <v>3.85132931593246+0.102740651346853i</v>
      </c>
      <c r="I3473" t="str">
        <f t="shared" si="1828"/>
        <v>6043.63886734336i</v>
      </c>
      <c r="J3473" t="str">
        <f t="shared" si="1822"/>
        <v>-49440.0125791975+1322.15478773097i</v>
      </c>
      <c r="K3473" t="str">
        <f t="shared" si="1829"/>
        <v>0.00326672954425409-0.122154494511139i</v>
      </c>
      <c r="L3473" t="str">
        <f t="shared" si="1830"/>
        <v>0.000683470261508795-0.0216660719372232i</v>
      </c>
      <c r="M3473" t="str">
        <f t="shared" si="1831"/>
        <v>0.00395019980576288-0.143820566448362i</v>
      </c>
      <c r="N3473" t="str">
        <f t="shared" si="1832"/>
        <v>-19.1964009465643i</v>
      </c>
      <c r="O3473" t="str">
        <f t="shared" si="1833"/>
        <v>0.940449869862273-0.339932408393249i</v>
      </c>
      <c r="P3473" t="str">
        <f t="shared" si="1834"/>
        <v>0.059550130137727+0.339932408393249i</v>
      </c>
      <c r="Q3473" t="str">
        <f t="shared" si="1835"/>
        <v>-0.059550130137727+18.8564685381711i</v>
      </c>
      <c r="R3473" t="str">
        <f t="shared" si="1836"/>
        <v>0.0180172101462917-0.00321497406706555i</v>
      </c>
      <c r="S3473" t="str">
        <f t="shared" si="1837"/>
        <v>2.07881186596194i</v>
      </c>
      <c r="T3473" t="str">
        <f t="shared" si="1838"/>
        <v>0.00668332623937578+0.037454390243641i</v>
      </c>
      <c r="U3473" t="str">
        <f t="shared" si="1839"/>
        <v>0.0000500000000000001-0.000092334391007551i</v>
      </c>
      <c r="V3473" t="str">
        <f t="shared" si="1840"/>
        <v>0.00002-0.00103414517928457i</v>
      </c>
      <c r="W3473" t="str">
        <f t="shared" si="1841"/>
        <v>0.0000421659245740932-0.0000864984884169306i</v>
      </c>
      <c r="X3473" t="str">
        <f t="shared" si="1842"/>
        <v>0.0000422090868644786-0.000086443215838671i</v>
      </c>
      <c r="Y3473" t="str">
        <f t="shared" si="1843"/>
        <v>0.009+7.73585775019951i</v>
      </c>
      <c r="Z3473" t="str">
        <f t="shared" si="1844"/>
        <v>-0.000134017033701364-0.0000656328673981499i</v>
      </c>
      <c r="AA3473" t="str">
        <f t="shared" si="1845"/>
        <v>0.00181320936504729-1.55123298354858i</v>
      </c>
      <c r="AB3473" t="str">
        <f t="shared" si="1846"/>
        <v>0.0223383718199128+0.125187678348126i</v>
      </c>
      <c r="AC3473" t="str">
        <f t="shared" si="1847"/>
        <v>1.01809280384441-0.00271820094597931i</v>
      </c>
      <c r="AD3473" t="str">
        <f t="shared" si="1848"/>
        <v>0.0216129383502252+0.123020638378597i</v>
      </c>
      <c r="AE3473" t="str">
        <f t="shared" si="1849"/>
        <v>5.17769535867059E-06-0.0000179053801563723i</v>
      </c>
      <c r="AF3473" t="str">
        <f t="shared" si="1850"/>
        <v>-6.3649906225063-0.0975926405239873i</v>
      </c>
      <c r="AG3473" t="str">
        <f t="shared" si="1851"/>
        <v>1.00069095975571-0.000120559179213342i</v>
      </c>
      <c r="AH3473" t="str">
        <f t="shared" si="1852"/>
        <v>-0.0000346931131575944+0.000113379748409329i</v>
      </c>
      <c r="AI3473">
        <f t="shared" si="1853"/>
        <v>-78.520585604133174</v>
      </c>
      <c r="AJ3473">
        <f t="shared" si="1854"/>
        <v>107.01360710949328</v>
      </c>
      <c r="AK3473"/>
      <c r="AL3473"/>
      <c r="AM3473"/>
      <c r="AN3473"/>
    </row>
    <row r="3474" spans="1:40" x14ac:dyDescent="0.35">
      <c r="A3474"/>
      <c r="B3474">
        <f t="shared" si="1820"/>
        <v>1540000</v>
      </c>
      <c r="C3474" s="237" t="str">
        <f t="shared" si="1823"/>
        <v>-1.35981555152164E-08+0.000671043646786666i</v>
      </c>
      <c r="D3474" s="208" t="str">
        <f t="shared" si="1824"/>
        <v>-2.51366130643831+0.00514466795869777i</v>
      </c>
      <c r="E3474" t="str">
        <f t="shared" si="1825"/>
        <v>20500</v>
      </c>
      <c r="F3474" t="str">
        <f t="shared" si="1826"/>
        <v>0.327868852459016</v>
      </c>
      <c r="G3474" t="str">
        <f t="shared" si="1821"/>
        <v>0.327868852459016</v>
      </c>
      <c r="H3474" t="str">
        <f t="shared" si="1827"/>
        <v>3.85133314425264+0.102674046540072i</v>
      </c>
      <c r="I3474" t="str">
        <f t="shared" si="1828"/>
        <v>6047.56585816035i</v>
      </c>
      <c r="J3474" t="str">
        <f t="shared" si="1822"/>
        <v>-49504.2842819737+1323.01388765802i</v>
      </c>
      <c r="K3474" t="str">
        <f t="shared" si="1829"/>
        <v>0.00326249127158292-0.122075283474005i</v>
      </c>
      <c r="L3474" t="str">
        <f t="shared" si="1830"/>
        <v>0.000682583806972411-0.0216520310049656i</v>
      </c>
      <c r="M3474" t="str">
        <f t="shared" si="1831"/>
        <v>0.00394507507855533-0.143727314478971i</v>
      </c>
      <c r="N3474" t="str">
        <f t="shared" si="1832"/>
        <v>-19.2088742415263i</v>
      </c>
      <c r="O3474" t="str">
        <f t="shared" si="1833"/>
        <v>0.936136744513231-0.351636169317336i</v>
      </c>
      <c r="P3474" t="str">
        <f t="shared" si="1834"/>
        <v>0.063863255486769+0.351636169317336i</v>
      </c>
      <c r="Q3474" t="str">
        <f t="shared" si="1835"/>
        <v>-0.063863255486769+18.857238072209i</v>
      </c>
      <c r="R3474" t="str">
        <f t="shared" si="1836"/>
        <v>0.0186355951798709-0.00344978331470302i</v>
      </c>
      <c r="S3474" t="str">
        <f t="shared" si="1837"/>
        <v>2.08016262091058i</v>
      </c>
      <c r="T3474" t="str">
        <f t="shared" si="1838"/>
        <v>0.00717611030148622+0.0387650685115888i</v>
      </c>
      <c r="U3474" t="str">
        <f t="shared" si="1839"/>
        <v>0.0000499999999999998-0.0000922744336107923i</v>
      </c>
      <c r="V3474" t="str">
        <f t="shared" si="1840"/>
        <v>0.00002-0.00103347365644088i</v>
      </c>
      <c r="W3474" t="str">
        <f t="shared" si="1841"/>
        <v>0.0000421657851615048-0.0000864445626166645i</v>
      </c>
      <c r="X3474" t="str">
        <f t="shared" si="1842"/>
        <v>0.0000422088769566031-0.0000863893247256513i</v>
      </c>
      <c r="Y3474" t="str">
        <f t="shared" si="1843"/>
        <v>0.009+7.74088429844525i</v>
      </c>
      <c r="Z3474" t="str">
        <f t="shared" si="1844"/>
        <v>-0.000133846514648108-0.0000655897231245277i</v>
      </c>
      <c r="AA3474" t="str">
        <f t="shared" si="1845"/>
        <v>0.001810855221922-1.55022567011212i</v>
      </c>
      <c r="AB3474" t="str">
        <f t="shared" si="1846"/>
        <v>0.0239854549058012+0.129568493744089i</v>
      </c>
      <c r="AC3474" t="str">
        <f t="shared" si="1847"/>
        <v>1.01871715606732-0.00293620758453151i</v>
      </c>
      <c r="AD3474" t="str">
        <f t="shared" si="1848"/>
        <v>0.023177982761088+0.127254702976946i</v>
      </c>
      <c r="AE3474" t="str">
        <f t="shared" si="1849"/>
        <v>5.24430852540635E-06-0.0000185528359379293i</v>
      </c>
      <c r="AF3474" t="str">
        <f t="shared" si="1850"/>
        <v>-6.36499445069095-0.0975293785813742i</v>
      </c>
      <c r="AG3474" t="str">
        <f t="shared" si="1851"/>
        <v>1.00071428203459-0.000129236403731603i</v>
      </c>
      <c r="AH3474" t="str">
        <f t="shared" si="1852"/>
        <v>-0.0000351794969636451+0.000117488757057823i</v>
      </c>
      <c r="AI3474">
        <f t="shared" si="1853"/>
        <v>-78.227173684015668</v>
      </c>
      <c r="AJ3474">
        <f t="shared" si="1854"/>
        <v>106.66920521613453</v>
      </c>
      <c r="AK3474"/>
      <c r="AL3474"/>
      <c r="AM3474"/>
      <c r="AN3474"/>
    </row>
    <row r="3475" spans="1:40" x14ac:dyDescent="0.35">
      <c r="A3475"/>
      <c r="B3475">
        <f t="shared" si="1820"/>
        <v>1541000</v>
      </c>
      <c r="C3475" s="237" t="str">
        <f t="shared" si="1823"/>
        <v>-1.35805127593578E-08+0.000670608186925384i</v>
      </c>
      <c r="D3475" s="208" t="str">
        <f t="shared" si="1824"/>
        <v>-2.51366130630306+0.00514132943309461i</v>
      </c>
      <c r="E3475" t="str">
        <f t="shared" si="1825"/>
        <v>20500</v>
      </c>
      <c r="F3475" t="str">
        <f t="shared" si="1826"/>
        <v>0.327868852459016</v>
      </c>
      <c r="G3475" t="str">
        <f t="shared" si="1821"/>
        <v>0.327868852459016</v>
      </c>
      <c r="H3475" t="str">
        <f t="shared" si="1827"/>
        <v>3.85133696513051+0.102607527963396i</v>
      </c>
      <c r="I3475" t="str">
        <f t="shared" si="1828"/>
        <v>6051.49284897734i</v>
      </c>
      <c r="J3475" t="str">
        <f t="shared" si="1822"/>
        <v>-49568.5977331766+1323.87298758508i</v>
      </c>
      <c r="K3475" t="str">
        <f t="shared" si="1829"/>
        <v>0.00325826123985359-0.121996175027723i</v>
      </c>
      <c r="L3475" t="str">
        <f t="shared" si="1830"/>
        <v>0.000681699075333335-0.0216380082415725i</v>
      </c>
      <c r="M3475" t="str">
        <f t="shared" si="1831"/>
        <v>0.00393996031518692-0.143634183269296i</v>
      </c>
      <c r="N3475" t="str">
        <f t="shared" si="1832"/>
        <v>-19.2213475364883i</v>
      </c>
      <c r="O3475" t="str">
        <f t="shared" si="1833"/>
        <v>0.931677974007769-0.363285222309935i</v>
      </c>
      <c r="P3475" t="str">
        <f t="shared" si="1834"/>
        <v>0.068322025992231+0.363285222309935i</v>
      </c>
      <c r="Q3475" t="str">
        <f t="shared" si="1835"/>
        <v>-0.068322025992231+18.8580623141784i</v>
      </c>
      <c r="R3475" t="str">
        <f t="shared" si="1836"/>
        <v>0.0192508075912201-0.00369270601659287i</v>
      </c>
      <c r="S3475" t="str">
        <f t="shared" si="1837"/>
        <v>2.08151337585923i</v>
      </c>
      <c r="T3475" t="str">
        <f t="shared" si="1838"/>
        <v>0.00768641696665391+0.040070813497217i</v>
      </c>
      <c r="U3475" t="str">
        <f t="shared" si="1839"/>
        <v>0.00005-0.0000922145540302536i</v>
      </c>
      <c r="V3475" t="str">
        <f t="shared" si="1840"/>
        <v>0.00002-0.00103280300513884i</v>
      </c>
      <c r="W3475" t="str">
        <f t="shared" si="1841"/>
        <v>0.0000421656456597554-0.0000863907082374337i</v>
      </c>
      <c r="X3475" t="str">
        <f t="shared" si="1842"/>
        <v>0.0000422086670970382-0.0000863355049877707i</v>
      </c>
      <c r="Y3475" t="str">
        <f t="shared" si="1843"/>
        <v>0.009+7.74591084669099i</v>
      </c>
      <c r="Z3475" t="str">
        <f t="shared" si="1844"/>
        <v>-0.00013367632742054-0.0000655466353101134i</v>
      </c>
      <c r="AA3475" t="str">
        <f t="shared" si="1845"/>
        <v>0.00180850566048873-1.54921966406351i</v>
      </c>
      <c r="AB3475" t="str">
        <f t="shared" si="1846"/>
        <v>0.0256911055983462+0.133932820120841i</v>
      </c>
      <c r="AC3475" t="str">
        <f t="shared" si="1847"/>
        <v>1.01933855316752-0.00316243097372651i</v>
      </c>
      <c r="AD3475" t="str">
        <f t="shared" si="1848"/>
        <v>0.0247958290757827+0.131468818482632i</v>
      </c>
      <c r="AE3475" t="str">
        <f t="shared" si="1849"/>
        <v>0.0000053027233335345-0.0000191995519907182i</v>
      </c>
      <c r="AF3475" t="str">
        <f t="shared" si="1850"/>
        <v>-6.36499827143357-0.0974661985303014i</v>
      </c>
      <c r="AG3475" t="str">
        <f t="shared" si="1851"/>
        <v>1.00073746249837-0.000138198654476575i</v>
      </c>
      <c r="AH3475" t="str">
        <f t="shared" si="1852"/>
        <v>-0.0000356136725337885+0.000121593686402657i</v>
      </c>
      <c r="AI3475">
        <f t="shared" si="1853"/>
        <v>-77.944341025475097</v>
      </c>
      <c r="AJ3475">
        <f t="shared" si="1854"/>
        <v>106.3248224932149</v>
      </c>
      <c r="AK3475"/>
      <c r="AL3475"/>
      <c r="AM3475"/>
      <c r="AN3475"/>
    </row>
    <row r="3476" spans="1:40" x14ac:dyDescent="0.35">
      <c r="A3476"/>
      <c r="B3476">
        <f t="shared" si="1820"/>
        <v>1542000</v>
      </c>
      <c r="C3476" s="237" t="str">
        <f t="shared" si="1823"/>
        <v>-1.35629043167958E-08+0.000670173291862883i</v>
      </c>
      <c r="D3476" s="208" t="str">
        <f t="shared" si="1824"/>
        <v>-2.51366130616805+0.00513799523761544i</v>
      </c>
      <c r="E3476" t="str">
        <f t="shared" si="1825"/>
        <v>20500</v>
      </c>
      <c r="F3476" t="str">
        <f t="shared" si="1826"/>
        <v>0.327868852459016</v>
      </c>
      <c r="G3476" t="str">
        <f t="shared" si="1821"/>
        <v>0.327868852459016</v>
      </c>
      <c r="H3476" t="str">
        <f t="shared" si="1827"/>
        <v>3.85134077858527+0.102541095449613i</v>
      </c>
      <c r="I3476" t="str">
        <f t="shared" si="1828"/>
        <v>6055.41983979433i</v>
      </c>
      <c r="J3476" t="str">
        <f t="shared" si="1822"/>
        <v>-49632.9529328061+1324.73208751213i</v>
      </c>
      <c r="K3476" t="str">
        <f t="shared" si="1829"/>
        <v>0.00325403942771967-0.121917168973252i</v>
      </c>
      <c r="L3476" t="str">
        <f t="shared" si="1830"/>
        <v>0.000680816062131135-0.0216240036118361i</v>
      </c>
      <c r="M3476" t="str">
        <f t="shared" si="1831"/>
        <v>0.00393485548985081-0.143541172585088i</v>
      </c>
      <c r="N3476" t="str">
        <f t="shared" si="1832"/>
        <v>-19.2338208314504i</v>
      </c>
      <c r="O3476" t="str">
        <f t="shared" si="1833"/>
        <v>0.927074252046135-0.374877754999011i</v>
      </c>
      <c r="P3476" t="str">
        <f t="shared" si="1834"/>
        <v>0.072925747953865+0.374877754999011i</v>
      </c>
      <c r="Q3476" t="str">
        <f t="shared" si="1835"/>
        <v>-0.072925747953865+18.8589430764514i</v>
      </c>
      <c r="R3476" t="str">
        <f t="shared" si="1836"/>
        <v>0.0198627333082641-0.00394371266381557i</v>
      </c>
      <c r="S3476" t="str">
        <f t="shared" si="1837"/>
        <v>2.08286413080787i</v>
      </c>
      <c r="T3476" t="str">
        <f t="shared" si="1838"/>
        <v>0.00821421764967421+0.041371374747586i</v>
      </c>
      <c r="U3476" t="str">
        <f t="shared" si="1839"/>
        <v>0.0000500000000000002-0.0000921547521145404i</v>
      </c>
      <c r="V3476" t="str">
        <f t="shared" si="1840"/>
        <v>0.00002-0.00103213322368285i</v>
      </c>
      <c r="W3476" t="str">
        <f t="shared" si="1841"/>
        <v>0.000042165506068847-0.0000863369251402423i</v>
      </c>
      <c r="X3476" t="str">
        <f t="shared" si="1842"/>
        <v>0.0000422084572854294-0.0000862817564861235i</v>
      </c>
      <c r="Y3476" t="str">
        <f t="shared" si="1843"/>
        <v>0.009+7.75093739493674i</v>
      </c>
      <c r="Z3476" t="str">
        <f t="shared" si="1844"/>
        <v>-0.000133506471158138-0.0000655036038435066i</v>
      </c>
      <c r="AA3476" t="str">
        <f t="shared" si="1845"/>
        <v>0.00180616066886573-1.54821496285909i</v>
      </c>
      <c r="AB3476" t="str">
        <f t="shared" si="1846"/>
        <v>0.0274552283542649+0.138279820363646i</v>
      </c>
      <c r="AC3476" t="str">
        <f t="shared" si="1847"/>
        <v>1.01995687991587-0.00339684456126906i</v>
      </c>
      <c r="AD3476" t="str">
        <f t="shared" si="1848"/>
        <v>0.0264662213217602+0.135662325269097i</v>
      </c>
      <c r="AE3476" t="str">
        <f t="shared" si="1849"/>
        <v>5.35295939735736E-06-0.0000198454311924798i</v>
      </c>
      <c r="AF3476" t="str">
        <f t="shared" si="1850"/>
        <v>-6.36500208475332-0.0974031002119976i</v>
      </c>
      <c r="AG3476" t="str">
        <f t="shared" si="1851"/>
        <v>1.00076049772374-0.00014744394629444i</v>
      </c>
      <c r="AH3476" t="str">
        <f t="shared" si="1852"/>
        <v>-0.0000359957623590421+0.000125693918775982i</v>
      </c>
      <c r="AI3476">
        <f t="shared" si="1853"/>
        <v>-77.671396310174813</v>
      </c>
      <c r="AJ3476">
        <f t="shared" si="1854"/>
        <v>105.98045895128718</v>
      </c>
      <c r="AK3476"/>
      <c r="AL3476"/>
      <c r="AM3476"/>
      <c r="AN3476"/>
    </row>
    <row r="3477" spans="1:40" x14ac:dyDescent="0.35">
      <c r="A3477"/>
      <c r="B3477">
        <f t="shared" si="1820"/>
        <v>1543000</v>
      </c>
      <c r="C3477" s="237" t="str">
        <f t="shared" si="1823"/>
        <v>-1.35453300986071E-08+0.000669738960501047i</v>
      </c>
      <c r="D3477" s="208" t="str">
        <f t="shared" si="1824"/>
        <v>-2.51366130603332+0.00513466536384136i</v>
      </c>
      <c r="E3477" t="str">
        <f t="shared" si="1825"/>
        <v>20500</v>
      </c>
      <c r="F3477" t="str">
        <f t="shared" si="1826"/>
        <v>0.327868852459016</v>
      </c>
      <c r="G3477" t="str">
        <f t="shared" si="1821"/>
        <v>0.327868852459016</v>
      </c>
      <c r="H3477" t="str">
        <f t="shared" si="1827"/>
        <v>3.85134458463621+0.102474748831945i</v>
      </c>
      <c r="I3477" t="str">
        <f t="shared" si="1828"/>
        <v>6059.34683061131i</v>
      </c>
      <c r="J3477" t="str">
        <f t="shared" si="1822"/>
        <v>-49697.3498808622+1325.59118743917i</v>
      </c>
      <c r="K3477" t="str">
        <f t="shared" si="1829"/>
        <v>0.00324982581390379-0.121838265112068i</v>
      </c>
      <c r="L3477" t="str">
        <f t="shared" si="1830"/>
        <v>0.000679934762919812-0.0216100170806398i</v>
      </c>
      <c r="M3477" t="str">
        <f t="shared" si="1831"/>
        <v>0.0039297605768236-0.143448282192708i</v>
      </c>
      <c r="N3477" t="str">
        <f t="shared" si="1832"/>
        <v>-19.2462941264124i</v>
      </c>
      <c r="O3477" t="str">
        <f t="shared" si="1833"/>
        <v>0.922326294880395-0.386411963805733i</v>
      </c>
      <c r="P3477" t="str">
        <f t="shared" si="1834"/>
        <v>0.077673705119605+0.386411963805733i</v>
      </c>
      <c r="Q3477" t="str">
        <f t="shared" si="1835"/>
        <v>-0.077673705119605+18.8598821626067i</v>
      </c>
      <c r="R3477" t="str">
        <f t="shared" si="1836"/>
        <v>0.020471258282973-0.00420277194287351i</v>
      </c>
      <c r="S3477" t="str">
        <f t="shared" si="1837"/>
        <v>2.08421488575652i</v>
      </c>
      <c r="T3477" t="str">
        <f t="shared" si="1838"/>
        <v>0.00875947984477682+0.0426665012435388i</v>
      </c>
      <c r="U3477" t="str">
        <f t="shared" si="1839"/>
        <v>0.0000499999999999999-0.000092095027712651i</v>
      </c>
      <c r="V3477" t="str">
        <f t="shared" si="1840"/>
        <v>0.00002-0.00103146431038169i</v>
      </c>
      <c r="W3477" t="str">
        <f t="shared" si="1841"/>
        <v>0.0000421653663887822-0.0000862832131864557i</v>
      </c>
      <c r="X3477" t="str">
        <f t="shared" si="1842"/>
        <v>0.0000422082475214241-0.0000862280790821634i</v>
      </c>
      <c r="Y3477" t="str">
        <f t="shared" si="1843"/>
        <v>0.009+7.75596394318248i</v>
      </c>
      <c r="Z3477" t="str">
        <f t="shared" si="1844"/>
        <v>-0.000133336945003166-0.0000654606286136021i</v>
      </c>
      <c r="AA3477" t="str">
        <f t="shared" si="1845"/>
        <v>0.00180382023520978-1.54721156396182i</v>
      </c>
      <c r="AB3477" t="str">
        <f t="shared" si="1846"/>
        <v>0.0292777145261627+0.14260865546524i</v>
      </c>
      <c r="AC3477" t="str">
        <f t="shared" si="1847"/>
        <v>1.02057202106062-0.00363941998314541i</v>
      </c>
      <c r="AD3477" t="str">
        <f t="shared" si="1848"/>
        <v>0.0281888952615613+0.139834567035893i</v>
      </c>
      <c r="AE3477" t="str">
        <f t="shared" si="1849"/>
        <v>5.39503748288961E-06-0.0000204903767781511i</v>
      </c>
      <c r="AF3477" t="str">
        <f t="shared" si="1850"/>
        <v>-6.36500589066953-0.0973400834681036i</v>
      </c>
      <c r="AG3477" t="str">
        <f t="shared" si="1851"/>
        <v>1.00078338431483-0.00015697025285467i</v>
      </c>
      <c r="AH3477" t="str">
        <f t="shared" si="1852"/>
        <v>-0.0000363258961944077+0.00012978883887035i</v>
      </c>
      <c r="AI3477">
        <f t="shared" si="1853"/>
        <v>-77.407714492687859</v>
      </c>
      <c r="AJ3477">
        <f t="shared" si="1854"/>
        <v>105.63611459721282</v>
      </c>
      <c r="AK3477"/>
      <c r="AL3477"/>
      <c r="AM3477"/>
      <c r="AN3477"/>
    </row>
    <row r="3478" spans="1:40" x14ac:dyDescent="0.35">
      <c r="A3478"/>
      <c r="B3478">
        <f t="shared" si="1820"/>
        <v>1544000</v>
      </c>
      <c r="C3478" s="237" t="str">
        <f t="shared" si="1823"/>
        <v>-1.35277900161564E-08+0.000669305191744599i</v>
      </c>
      <c r="D3478" s="208" t="str">
        <f t="shared" si="1824"/>
        <v>-2.51366130589885+0.00513133980337526i</v>
      </c>
      <c r="E3478" t="str">
        <f t="shared" si="1825"/>
        <v>20500</v>
      </c>
      <c r="F3478" t="str">
        <f t="shared" si="1826"/>
        <v>0.327868852459016</v>
      </c>
      <c r="G3478" t="str">
        <f t="shared" si="1821"/>
        <v>0.327868852459016</v>
      </c>
      <c r="H3478" t="str">
        <f t="shared" si="1827"/>
        <v>3.85134838330244+0.102408487944044i</v>
      </c>
      <c r="I3478" t="str">
        <f t="shared" si="1828"/>
        <v>6063.2738214283i</v>
      </c>
      <c r="J3478" t="str">
        <f t="shared" si="1822"/>
        <v>-49761.788577345+1326.45028736623i</v>
      </c>
      <c r="K3478" t="str">
        <f t="shared" si="1829"/>
        <v>0.00324562037719747-0.121759463246157i</v>
      </c>
      <c r="L3478" t="str">
        <f t="shared" si="1830"/>
        <v>0.000679055173267728-0.0215960486129574i</v>
      </c>
      <c r="M3478" t="str">
        <f t="shared" si="1831"/>
        <v>0.0039246755504652-0.143355511859114i</v>
      </c>
      <c r="N3478" t="str">
        <f t="shared" si="1832"/>
        <v>-19.2587674213744i</v>
      </c>
      <c r="O3478" t="str">
        <f t="shared" si="1833"/>
        <v>0.917434841202766-0.397886054225647i</v>
      </c>
      <c r="P3478" t="str">
        <f t="shared" si="1834"/>
        <v>0.082565158797234+0.397886054225647i</v>
      </c>
      <c r="Q3478" t="str">
        <f t="shared" si="1835"/>
        <v>-0.082565158797234+18.8608813671488i</v>
      </c>
      <c r="R3478" t="str">
        <f t="shared" si="1836"/>
        <v>0.0210762685238618-0.00446985072508858i</v>
      </c>
      <c r="S3478" t="str">
        <f t="shared" si="1837"/>
        <v>2.08556564070516i</v>
      </c>
      <c r="T3478" t="str">
        <f t="shared" si="1838"/>
        <v>0.00932216709132579+0.0439559414676418i</v>
      </c>
      <c r="U3478" t="str">
        <f t="shared" si="1839"/>
        <v>0.0000500000000000001-0.0000920353806739773i</v>
      </c>
      <c r="V3478" t="str">
        <f t="shared" si="1840"/>
        <v>0.00002-0.00103079626354855i</v>
      </c>
      <c r="W3478" t="str">
        <f t="shared" si="1841"/>
        <v>0.0000421652266195644-0.0000862295722377994i</v>
      </c>
      <c r="X3478" t="str">
        <f t="shared" si="1842"/>
        <v>0.0000422080378046716-0.0000861744726377044i</v>
      </c>
      <c r="Y3478" t="str">
        <f t="shared" si="1843"/>
        <v>0.009+7.76099049142822i</v>
      </c>
      <c r="Z3478" t="str">
        <f t="shared" si="1844"/>
        <v>-0.000133167748100665-0.0000654177095095885i</v>
      </c>
      <c r="AA3478" t="str">
        <f t="shared" si="1845"/>
        <v>0.00180148434771598-1.54620946484121i</v>
      </c>
      <c r="AB3478" t="str">
        <f t="shared" si="1846"/>
        <v>0.0311584422478889+0.146918484752918i</v>
      </c>
      <c r="AC3478" t="str">
        <f t="shared" si="1847"/>
        <v>1.0211838613598-0.00389012705215758i</v>
      </c>
      <c r="AD3478" t="str">
        <f t="shared" si="1848"/>
        <v>0.0299635784371895+0.14398489091297i</v>
      </c>
      <c r="AE3478" t="str">
        <f t="shared" si="1849"/>
        <v>5.42897950199625E-06-0.000021134292353472i</v>
      </c>
      <c r="AF3478" t="str">
        <f t="shared" si="1850"/>
        <v>-6.36500968920129-0.0972771481406687i</v>
      </c>
      <c r="AG3478" t="str">
        <f t="shared" si="1851"/>
        <v>1.00080611890375-0.000166775507031162i</v>
      </c>
      <c r="AH3478" t="str">
        <f t="shared" si="1852"/>
        <v>-0.0000366042110179558+0.000133877833822505i</v>
      </c>
      <c r="AI3478">
        <f t="shared" si="1853"/>
        <v>-77.152728591830126</v>
      </c>
      <c r="AJ3478">
        <f t="shared" si="1854"/>
        <v>105.29178943414942</v>
      </c>
      <c r="AK3478"/>
      <c r="AL3478"/>
      <c r="AM3478"/>
      <c r="AN3478"/>
    </row>
    <row r="3479" spans="1:40" x14ac:dyDescent="0.35">
      <c r="A3479"/>
      <c r="B3479">
        <f t="shared" si="1820"/>
        <v>1545000</v>
      </c>
      <c r="C3479" s="237" t="str">
        <f t="shared" si="1823"/>
        <v>-1.35102839810948E-08+0.000668871984501106i</v>
      </c>
      <c r="D3479" s="208" t="str">
        <f t="shared" si="1824"/>
        <v>-2.51366130576463+0.00512801854784181i</v>
      </c>
      <c r="E3479" t="str">
        <f t="shared" si="1825"/>
        <v>20500</v>
      </c>
      <c r="F3479" t="str">
        <f t="shared" si="1826"/>
        <v>0.327868852459016</v>
      </c>
      <c r="G3479" t="str">
        <f t="shared" si="1821"/>
        <v>0.327868852459016</v>
      </c>
      <c r="H3479" t="str">
        <f t="shared" si="1827"/>
        <v>3.85135217460304+0.102342312619989i</v>
      </c>
      <c r="I3479" t="str">
        <f t="shared" si="1828"/>
        <v>6067.20081224529i</v>
      </c>
      <c r="J3479" t="str">
        <f t="shared" si="1822"/>
        <v>-49826.2690222543+1327.30938729328i</v>
      </c>
      <c r="K3479" t="str">
        <f t="shared" si="1829"/>
        <v>0.0032414230964606-0.121680763178019i</v>
      </c>
      <c r="L3479" t="str">
        <f t="shared" si="1830"/>
        <v>0.000678177288757546-0.0215820981738529i</v>
      </c>
      <c r="M3479" t="str">
        <f t="shared" si="1831"/>
        <v>0.00391960038521815-0.143262861351872i</v>
      </c>
      <c r="N3479" t="str">
        <f t="shared" si="1832"/>
        <v>-19.2712407163365i</v>
      </c>
      <c r="O3479" t="str">
        <f t="shared" si="1833"/>
        <v>0.912400652030807-0.40929824110758i</v>
      </c>
      <c r="P3479" t="str">
        <f t="shared" si="1834"/>
        <v>0.087599347969193+0.40929824110758i</v>
      </c>
      <c r="Q3479" t="str">
        <f t="shared" si="1835"/>
        <v>-0.087599347969193+18.8619424752289i</v>
      </c>
      <c r="R3479" t="str">
        <f t="shared" si="1836"/>
        <v>0.0216776501289318-0.00474491405662638i</v>
      </c>
      <c r="S3479" t="str">
        <f t="shared" si="1837"/>
        <v>2.08691639565381i</v>
      </c>
      <c r="T3479" t="str">
        <f t="shared" si="1838"/>
        <v>0.00990223894074182+0.0452394434733147i</v>
      </c>
      <c r="U3479" t="str">
        <f t="shared" si="1839"/>
        <v>0.0000499999999999998-0.0000919758108482979i</v>
      </c>
      <c r="V3479" t="str">
        <f t="shared" si="1840"/>
        <v>0.00002-0.00103012908150094i</v>
      </c>
      <c r="W3479" t="str">
        <f t="shared" si="1841"/>
        <v>0.0000421650867611958-0.0000861760021563554i</v>
      </c>
      <c r="X3479" t="str">
        <f t="shared" si="1842"/>
        <v>0.0000422078281348216-0.0000861209370149194i</v>
      </c>
      <c r="Y3479" t="str">
        <f t="shared" si="1843"/>
        <v>0.009+7.76601703967397i</v>
      </c>
      <c r="Z3479" t="str">
        <f t="shared" si="1844"/>
        <v>-0.000132998879598449-0.0000653748464209451i</v>
      </c>
      <c r="AA3479" t="str">
        <f t="shared" si="1845"/>
        <v>0.00179915299461762-1.54520866297332i</v>
      </c>
      <c r="AB3479" t="str">
        <f t="shared" si="1846"/>
        <v>0.0330972763239776+0.151208466119592i</v>
      </c>
      <c r="AC3479" t="str">
        <f t="shared" si="1847"/>
        <v>1.02179228561395-0.004148933747076i</v>
      </c>
      <c r="AD3479" t="str">
        <f t="shared" si="1848"/>
        <v>0.0317899902156854+0.148112647564063i</v>
      </c>
      <c r="AE3479" t="str">
        <f t="shared" si="1849"/>
        <v>5.45480850636839E-06-0.000021777081908454i</v>
      </c>
      <c r="AF3479" t="str">
        <f t="shared" si="1850"/>
        <v>-6.36501348036767-0.0972142940721472i</v>
      </c>
      <c r="AG3479" t="str">
        <f t="shared" si="1851"/>
        <v>1.00082869815103-0.000176857601288625i</v>
      </c>
      <c r="AH3479" t="str">
        <f t="shared" si="1852"/>
        <v>-0.0000368308509889707+0.000137960293296206i</v>
      </c>
      <c r="AI3479">
        <f t="shared" si="1853"/>
        <v>-76.905922714887879</v>
      </c>
      <c r="AJ3479">
        <f t="shared" si="1854"/>
        <v>104.94748346156774</v>
      </c>
      <c r="AK3479"/>
      <c r="AL3479"/>
      <c r="AM3479"/>
      <c r="AN3479"/>
    </row>
    <row r="3480" spans="1:40" x14ac:dyDescent="0.35">
      <c r="A3480"/>
      <c r="B3480">
        <f t="shared" si="1820"/>
        <v>1546000</v>
      </c>
      <c r="C3480" s="237" t="str">
        <f t="shared" si="1823"/>
        <v>-1.34928119053593E-08+0.000668439337680953i</v>
      </c>
      <c r="D3480" s="208" t="str">
        <f t="shared" si="1824"/>
        <v>-2.51366130563068+0.00512470158888731i</v>
      </c>
      <c r="E3480" t="str">
        <f t="shared" si="1825"/>
        <v>20500</v>
      </c>
      <c r="F3480" t="str">
        <f t="shared" si="1826"/>
        <v>0.327868852459016</v>
      </c>
      <c r="G3480" t="str">
        <f t="shared" si="1821"/>
        <v>0.327868852459016</v>
      </c>
      <c r="H3480" t="str">
        <f t="shared" si="1827"/>
        <v>3.85135595855706+0.102276222694291i</v>
      </c>
      <c r="I3480" t="str">
        <f t="shared" si="1828"/>
        <v>6071.12780306227i</v>
      </c>
      <c r="J3480" t="str">
        <f t="shared" si="1822"/>
        <v>-49890.7912155903+1328.16848722032i</v>
      </c>
      <c r="K3480" t="str">
        <f t="shared" si="1829"/>
        <v>0.00323723395062138-0.121602164710659i</v>
      </c>
      <c r="L3480" t="str">
        <f t="shared" si="1830"/>
        <v>0.000677301104986196-0.0215681657284804i</v>
      </c>
      <c r="M3480" t="str">
        <f t="shared" si="1831"/>
        <v>0.00391453505560758-0.143170330439139i</v>
      </c>
      <c r="N3480" t="str">
        <f t="shared" si="1832"/>
        <v>-19.2837140112985i</v>
      </c>
      <c r="O3480" t="str">
        <f t="shared" si="1833"/>
        <v>0.907224510589134-0.420646748931103i</v>
      </c>
      <c r="P3480" t="str">
        <f t="shared" si="1834"/>
        <v>0.092775489410866+0.420646748931103i</v>
      </c>
      <c r="Q3480" t="str">
        <f t="shared" si="1835"/>
        <v>-0.092775489410866+18.8630672623674i</v>
      </c>
      <c r="R3480" t="str">
        <f t="shared" si="1836"/>
        <v>0.0222752893190888-0.00502792514918435i</v>
      </c>
      <c r="S3480" t="str">
        <f t="shared" si="1837"/>
        <v>2.08826715060245i</v>
      </c>
      <c r="T3480" t="str">
        <f t="shared" si="1838"/>
        <v>0.0104996509247296+0.0465167549552188i</v>
      </c>
      <c r="U3480" t="str">
        <f t="shared" si="1839"/>
        <v>0.00005-0.0000919163180857832i</v>
      </c>
      <c r="V3480" t="str">
        <f t="shared" si="1840"/>
        <v>0.00002-0.00102946276256077i</v>
      </c>
      <c r="W3480" t="str">
        <f t="shared" si="1841"/>
        <v>0.0000421649468136796-0.0000861225028045644i</v>
      </c>
      <c r="X3480" t="str">
        <f t="shared" si="1842"/>
        <v>0.000042207618511525-0.000086067472076336i</v>
      </c>
      <c r="Y3480" t="str">
        <f t="shared" si="1843"/>
        <v>0.009+7.77104358791971i</v>
      </c>
      <c r="Z3480" t="str">
        <f t="shared" si="1844"/>
        <v>-0.000132830338647077-0.0000653320392374425i</v>
      </c>
      <c r="AA3480" t="str">
        <f t="shared" si="1845"/>
        <v>0.00179682616418603-1.54420915584075i</v>
      </c>
      <c r="AB3480" t="str">
        <f t="shared" si="1846"/>
        <v>0.035094068123451+0.15547775625906i</v>
      </c>
      <c r="AC3480" t="str">
        <f t="shared" si="1847"/>
        <v>1.02239717869946-0.00441580620244483i</v>
      </c>
      <c r="AD3480" t="str">
        <f t="shared" si="1848"/>
        <v>0.0336678418360102+0.152217191289423i</v>
      </c>
      <c r="AE3480" t="str">
        <f t="shared" si="1849"/>
        <v>5.47254868134043E-06-0.0000224186498307511i</v>
      </c>
      <c r="AF3480" t="str">
        <f t="shared" si="1850"/>
        <v>-6.36501726418774-0.0971515211054037i</v>
      </c>
      <c r="AG3480" t="str">
        <f t="shared" si="1851"/>
        <v>1.00085111874612-0.000187214388074795i</v>
      </c>
      <c r="AH3480" t="str">
        <f t="shared" si="1852"/>
        <v>-0.0000370059674051792+0.000142035609564335i</v>
      </c>
      <c r="AI3480">
        <f t="shared" si="1853"/>
        <v>-76.666826098984231</v>
      </c>
      <c r="AJ3480">
        <f t="shared" si="1854"/>
        <v>104.6031966752673</v>
      </c>
      <c r="AK3480"/>
      <c r="AL3480"/>
      <c r="AM3480"/>
      <c r="AN3480"/>
    </row>
    <row r="3481" spans="1:40" x14ac:dyDescent="0.35">
      <c r="A3481"/>
      <c r="B3481">
        <f t="shared" ref="B3481:B3544" si="1855">B3480+1000</f>
        <v>1547000</v>
      </c>
      <c r="C3481" s="237" t="str">
        <f t="shared" si="1823"/>
        <v>-1.34753737011714E-08+0.000668007250197348i</v>
      </c>
      <c r="D3481" s="208" t="str">
        <f t="shared" si="1824"/>
        <v>-2.51366130549699+0.00512138891817967i</v>
      </c>
      <c r="E3481" t="str">
        <f t="shared" si="1825"/>
        <v>20500</v>
      </c>
      <c r="F3481" t="str">
        <f t="shared" si="1826"/>
        <v>0.327868852459016</v>
      </c>
      <c r="G3481" t="str">
        <f t="shared" si="1821"/>
        <v>0.327868852459016</v>
      </c>
      <c r="H3481" t="str">
        <f t="shared" si="1827"/>
        <v>3.85135973518345+0.102210218001881i</v>
      </c>
      <c r="I3481" t="str">
        <f t="shared" si="1828"/>
        <v>6075.05479387926i</v>
      </c>
      <c r="J3481" t="str">
        <f t="shared" si="1822"/>
        <v>-49955.3551573529+1329.02758714738i</v>
      </c>
      <c r="K3481" t="str">
        <f t="shared" si="1829"/>
        <v>0.0032330529186761-0.121523667647593i</v>
      </c>
      <c r="L3481" t="str">
        <f t="shared" si="1830"/>
        <v>0.000676426617564793-0.0215542512420832i</v>
      </c>
      <c r="M3481" t="str">
        <f t="shared" si="1831"/>
        <v>0.00390947953624089-0.143077918889676i</v>
      </c>
      <c r="N3481" t="str">
        <f t="shared" si="1832"/>
        <v>-19.2961873062605i</v>
      </c>
      <c r="O3481" t="str">
        <f t="shared" si="1833"/>
        <v>0.901907222187333-0.431929812083316i</v>
      </c>
      <c r="P3481" t="str">
        <f t="shared" si="1834"/>
        <v>0.098092777812667+0.431929812083316i</v>
      </c>
      <c r="Q3481" t="str">
        <f t="shared" si="1835"/>
        <v>-0.098092777812667+18.8642574941772i</v>
      </c>
      <c r="R3481" t="str">
        <f t="shared" si="1836"/>
        <v>0.0228690724720675-0.0053188453713814i</v>
      </c>
      <c r="S3481" t="str">
        <f t="shared" si="1837"/>
        <v>2.08961790555109i</v>
      </c>
      <c r="T3481" t="str">
        <f t="shared" si="1838"/>
        <v>0.0111143545248961+0.0477876233209778i</v>
      </c>
      <c r="U3481" t="str">
        <f t="shared" si="1839"/>
        <v>0.0000500000000000002-0.0000918569022369886i</v>
      </c>
      <c r="V3481" t="str">
        <f t="shared" si="1840"/>
        <v>0.00002-0.00102879730505427i</v>
      </c>
      <c r="W3481" t="str">
        <f t="shared" si="1841"/>
        <v>0.0000421648067770179-0.0000860690740452199i</v>
      </c>
      <c r="X3481" t="str">
        <f t="shared" si="1842"/>
        <v>0.0000422074089344339-0.000086014077684837i</v>
      </c>
      <c r="Y3481" t="str">
        <f t="shared" si="1843"/>
        <v>0.009+7.77607013616546i</v>
      </c>
      <c r="Z3481" t="str">
        <f t="shared" si="1844"/>
        <v>-0.000132662124399858-0.0000652892878491413i</v>
      </c>
      <c r="AA3481" t="str">
        <f t="shared" si="1845"/>
        <v>0.00179450384473045-1.5432109409326i</v>
      </c>
      <c r="AB3481" t="str">
        <f t="shared" si="1846"/>
        <v>0.037148655478271+0.159725510905726i</v>
      </c>
      <c r="AC3481" t="str">
        <f t="shared" si="1847"/>
        <v>1.02299842560237-0.00469070869907902i</v>
      </c>
      <c r="AD3481" t="str">
        <f t="shared" si="1848"/>
        <v>0.0355968364573616+0.156297880128219i</v>
      </c>
      <c r="AE3481" t="str">
        <f t="shared" si="1849"/>
        <v>5.48222533955394E-06-0.0000230589009189874i</v>
      </c>
      <c r="AF3481" t="str">
        <f t="shared" si="1850"/>
        <v>-6.36502104068044-0.0970888290837013i</v>
      </c>
      <c r="AG3481" t="str">
        <f t="shared" si="1851"/>
        <v>1.00087337740789-0.000197843680219128i</v>
      </c>
      <c r="AH3481" t="str">
        <f t="shared" si="1852"/>
        <v>-0.000037129718659102+0.000146103177590616i</v>
      </c>
      <c r="AI3481">
        <f t="shared" si="1853"/>
        <v>-76.435007996626126</v>
      </c>
      <c r="AJ3481">
        <f t="shared" si="1854"/>
        <v>104.25892906736883</v>
      </c>
      <c r="AK3481"/>
      <c r="AL3481"/>
      <c r="AM3481"/>
      <c r="AN3481"/>
    </row>
    <row r="3482" spans="1:40" x14ac:dyDescent="0.35">
      <c r="A3482"/>
      <c r="B3482">
        <f t="shared" si="1855"/>
        <v>1548000</v>
      </c>
      <c r="C3482" s="237" t="str">
        <f t="shared" si="1823"/>
        <v>-1.3457969281036E-08+0.000667575720966305i</v>
      </c>
      <c r="D3482" s="208" t="str">
        <f t="shared" si="1824"/>
        <v>-2.51366130536355+0.00511808052740834i</v>
      </c>
      <c r="E3482" t="str">
        <f t="shared" si="1825"/>
        <v>20500</v>
      </c>
      <c r="F3482" t="str">
        <f t="shared" si="1826"/>
        <v>0.327868852459016</v>
      </c>
      <c r="G3482" t="str">
        <f t="shared" si="1821"/>
        <v>0.327868852459016</v>
      </c>
      <c r="H3482" t="str">
        <f t="shared" si="1827"/>
        <v>3.8513635045011+0.102144298378121i</v>
      </c>
      <c r="I3482" t="str">
        <f t="shared" si="1828"/>
        <v>6078.98178469625i</v>
      </c>
      <c r="J3482" t="str">
        <f t="shared" si="1822"/>
        <v>-50019.9608475421+1329.88668707443i</v>
      </c>
      <c r="K3482" t="str">
        <f t="shared" si="1829"/>
        <v>0.00322887997968862-0.121445271792843i</v>
      </c>
      <c r="L3482" t="str">
        <f t="shared" si="1830"/>
        <v>0.000675553822118603-0.0215403546799945i</v>
      </c>
      <c r="M3482" t="str">
        <f t="shared" si="1831"/>
        <v>0.00390443380180722-0.142985626472837i</v>
      </c>
      <c r="N3482" t="str">
        <f t="shared" si="1832"/>
        <v>-19.3086606012226i</v>
      </c>
      <c r="O3482" t="str">
        <f t="shared" si="1833"/>
        <v>0.896449614094779-0.44314567513327i</v>
      </c>
      <c r="P3482" t="str">
        <f t="shared" si="1834"/>
        <v>0.103550385905221+0.44314567513327i</v>
      </c>
      <c r="Q3482" t="str">
        <f t="shared" si="1835"/>
        <v>-0.103550385905221+18.8655149260893i</v>
      </c>
      <c r="R3482" t="str">
        <f t="shared" si="1836"/>
        <v>0.0234588861567585-0.00561763424082848i</v>
      </c>
      <c r="S3482" t="str">
        <f t="shared" si="1837"/>
        <v>2.09096866049974i</v>
      </c>
      <c r="T3482" t="str">
        <f t="shared" si="1838"/>
        <v>0.0117462971437226+0.0490517957640132i</v>
      </c>
      <c r="U3482" t="str">
        <f t="shared" si="1839"/>
        <v>0.0000499999999999999-0.0000917975631528557i</v>
      </c>
      <c r="V3482" t="str">
        <f t="shared" si="1840"/>
        <v>0.00002-0.00102813270731199i</v>
      </c>
      <c r="W3482" t="str">
        <f t="shared" si="1841"/>
        <v>0.0000421646666512133-0.0000860157157414715i</v>
      </c>
      <c r="X3482" t="str">
        <f t="shared" si="1842"/>
        <v>0.0000422071994032011-0.0000859607537036599i</v>
      </c>
      <c r="Y3482" t="str">
        <f t="shared" si="1843"/>
        <v>0.009+7.7810966844112i</v>
      </c>
      <c r="Z3482" t="str">
        <f t="shared" si="1844"/>
        <v>-0.000132494236012835-0.00006524659214639i</v>
      </c>
      <c r="AA3482" t="str">
        <f t="shared" si="1845"/>
        <v>0.00179218602459788-1.54221401574447i</v>
      </c>
      <c r="AB3482" t="str">
        <f t="shared" si="1846"/>
        <v>0.0392608625863164+0.16395088507804i</v>
      </c>
      <c r="AC3482" t="str">
        <f t="shared" si="1847"/>
        <v>1.02359591145263-0.00497360365523351i</v>
      </c>
      <c r="AD3482" t="str">
        <f t="shared" si="1848"/>
        <v>0.0375766692086581+0.160354075959948i</v>
      </c>
      <c r="AE3482" t="str">
        <f t="shared" si="1849"/>
        <v>5.48386491446179E-06-0.0000236977403959345i</v>
      </c>
      <c r="AF3482" t="str">
        <f t="shared" si="1850"/>
        <v>-6.36502480986465-0.0970262178507127i</v>
      </c>
      <c r="AG3482" t="str">
        <f t="shared" si="1851"/>
        <v>1.00089547088507-0.000208743251336482i</v>
      </c>
      <c r="AH3482" t="str">
        <f t="shared" si="1852"/>
        <v>-0.0000372022701934882+0.000150162395110309i</v>
      </c>
      <c r="AI3482">
        <f t="shared" si="1853"/>
        <v>-76.21007326589239</v>
      </c>
      <c r="AJ3482">
        <f t="shared" si="1854"/>
        <v>103.91468062633055</v>
      </c>
      <c r="AK3482"/>
      <c r="AL3482"/>
      <c r="AM3482"/>
      <c r="AN3482"/>
    </row>
    <row r="3483" spans="1:40" x14ac:dyDescent="0.35">
      <c r="A3483"/>
      <c r="B3483">
        <f t="shared" si="1855"/>
        <v>1549000</v>
      </c>
      <c r="C3483" s="237" t="str">
        <f t="shared" si="1823"/>
        <v>-1.34405985577403E-08+0.000667144748906638i</v>
      </c>
      <c r="D3483" s="208" t="str">
        <f t="shared" si="1824"/>
        <v>-2.51366130523038+0.00511477640828423i</v>
      </c>
      <c r="E3483" t="str">
        <f t="shared" si="1825"/>
        <v>20500</v>
      </c>
      <c r="F3483" t="str">
        <f t="shared" si="1826"/>
        <v>0.327868852459016</v>
      </c>
      <c r="G3483" t="str">
        <f t="shared" si="1821"/>
        <v>0.327868852459016</v>
      </c>
      <c r="H3483" t="str">
        <f t="shared" si="1827"/>
        <v>3.85136726652889+0.102078463658792i</v>
      </c>
      <c r="I3483" t="str">
        <f t="shared" si="1828"/>
        <v>6082.90877551324i</v>
      </c>
      <c r="J3483" t="str">
        <f t="shared" si="1822"/>
        <v>-50084.6082861579+1330.74578700148i</v>
      </c>
      <c r="K3483" t="str">
        <f t="shared" si="1829"/>
        <v>0.00322471511279037-0.121366976950933i</v>
      </c>
      <c r="L3483" t="str">
        <f t="shared" si="1830"/>
        <v>0.000674682714286986-0.0215264760076364i</v>
      </c>
      <c r="M3483" t="str">
        <f t="shared" si="1831"/>
        <v>0.00389939782707736-0.142893452958569i</v>
      </c>
      <c r="N3483" t="str">
        <f t="shared" si="1832"/>
        <v>-19.3211338961846i</v>
      </c>
      <c r="O3483" t="str">
        <f t="shared" si="1833"/>
        <v>0.890852535412064-0.454292593104815i</v>
      </c>
      <c r="P3483" t="str">
        <f t="shared" si="1834"/>
        <v>0.109147464587936+0.454292593104815i</v>
      </c>
      <c r="Q3483" t="str">
        <f t="shared" si="1835"/>
        <v>-0.109147464587936+18.8668413030798i</v>
      </c>
      <c r="R3483" t="str">
        <f t="shared" si="1836"/>
        <v>0.0240446171679686-0.00592424941691548i</v>
      </c>
      <c r="S3483" t="str">
        <f t="shared" si="1837"/>
        <v>2.09231941544838i</v>
      </c>
      <c r="T3483" t="str">
        <f t="shared" si="1838"/>
        <v>0.012395422076971+0.0503090193375641i</v>
      </c>
      <c r="U3483" t="str">
        <f t="shared" si="1839"/>
        <v>0.0000500000000000001-0.0000917383006847134i</v>
      </c>
      <c r="V3483" t="str">
        <f t="shared" si="1840"/>
        <v>0.00002-0.00102746896766879i</v>
      </c>
      <c r="W3483" t="str">
        <f t="shared" si="1841"/>
        <v>0.0000421645264362696-0.0000859624277568243i</v>
      </c>
      <c r="X3483" t="str">
        <f t="shared" si="1842"/>
        <v>0.0000422069899174821-0.000085907499996398i</v>
      </c>
      <c r="Y3483" t="str">
        <f t="shared" si="1843"/>
        <v>0.009+7.78612323265694i</v>
      </c>
      <c r="Z3483" t="str">
        <f t="shared" si="1844"/>
        <v>-0.000132326672644776-0.0000652039520198284i</v>
      </c>
      <c r="AA3483" t="str">
        <f t="shared" si="1845"/>
        <v>0.0017898726921729-1.54121837777842i</v>
      </c>
      <c r="AB3483" t="str">
        <f t="shared" si="1846"/>
        <v>0.0414304999191534+0.168153033325911i</v>
      </c>
      <c r="AC3483" t="str">
        <f t="shared" si="1847"/>
        <v>1.02418952155876-0.00526445161848002i</v>
      </c>
      <c r="AD3483" t="str">
        <f t="shared" si="1848"/>
        <v>0.0396070272392991+0.164385144605197i</v>
      </c>
      <c r="AE3483" t="str">
        <f t="shared" si="1849"/>
        <v>5.47749495368234E-06-0.0000243350739215954i</v>
      </c>
      <c r="AF3483" t="str">
        <f t="shared" si="1850"/>
        <v>-6.36502857175927-0.0969636872505078i</v>
      </c>
      <c r="AG3483" t="str">
        <f t="shared" si="1851"/>
        <v>1.00091739595672-0.000219910836236363i</v>
      </c>
      <c r="AH3483" t="str">
        <f t="shared" si="1852"/>
        <v>-0.0000372237944558941+0.000154212662710212i</v>
      </c>
      <c r="AI3483">
        <f t="shared" si="1853"/>
        <v>-75.991658551866152</v>
      </c>
      <c r="AJ3483">
        <f t="shared" si="1854"/>
        <v>103.57045133696718</v>
      </c>
      <c r="AK3483"/>
      <c r="AL3483"/>
      <c r="AM3483"/>
      <c r="AN3483"/>
    </row>
    <row r="3484" spans="1:40" x14ac:dyDescent="0.35">
      <c r="A3484"/>
      <c r="B3484">
        <f t="shared" si="1855"/>
        <v>1550000</v>
      </c>
      <c r="C3484" s="237" t="str">
        <f t="shared" si="1823"/>
        <v>-1.34232614443528E-08+0.00066671433293995i</v>
      </c>
      <c r="D3484" s="208" t="str">
        <f t="shared" si="1824"/>
        <v>-2.51366130509746+0.00511147655253962i</v>
      </c>
      <c r="E3484" t="str">
        <f t="shared" si="1825"/>
        <v>20500</v>
      </c>
      <c r="F3484" t="str">
        <f t="shared" si="1826"/>
        <v>0.327868852459016</v>
      </c>
      <c r="G3484" t="str">
        <f t="shared" si="1821"/>
        <v>0.327868852459016</v>
      </c>
      <c r="H3484" t="str">
        <f t="shared" si="1827"/>
        <v>3.85137102128556+0.102012713680098i</v>
      </c>
      <c r="I3484" t="str">
        <f t="shared" si="1828"/>
        <v>6086.83576633022i</v>
      </c>
      <c r="J3484" t="str">
        <f t="shared" si="1822"/>
        <v>-50149.2974732003+1331.60488692853i</v>
      </c>
      <c r="K3484" t="str">
        <f t="shared" si="1829"/>
        <v>0.00322055829717996-0.121288782926891i</v>
      </c>
      <c r="L3484" t="str">
        <f t="shared" si="1830"/>
        <v>0.000673813289723322-0.0215126151905196i</v>
      </c>
      <c r="M3484" t="str">
        <f t="shared" si="1831"/>
        <v>0.00389437158690328-0.142801398117411i</v>
      </c>
      <c r="N3484" t="str">
        <f t="shared" si="1832"/>
        <v>-19.3336071911466i</v>
      </c>
      <c r="O3484" t="str">
        <f t="shared" si="1833"/>
        <v>0.88511685693864-0.465368831748607i</v>
      </c>
      <c r="P3484" t="str">
        <f t="shared" si="1834"/>
        <v>0.11488314306136+0.465368831748607i</v>
      </c>
      <c r="Q3484" t="str">
        <f t="shared" si="1835"/>
        <v>-0.11488314306136+18.868238359398i</v>
      </c>
      <c r="R3484" t="str">
        <f t="shared" si="1836"/>
        <v>0.0246261525616393-0.00623864669435442i</v>
      </c>
      <c r="S3484" t="str">
        <f t="shared" si="1837"/>
        <v>2.09367017039703i</v>
      </c>
      <c r="T3484" t="str">
        <f t="shared" si="1838"/>
        <v>0.0130616684876159+0.0515590410299506i</v>
      </c>
      <c r="U3484" t="str">
        <f t="shared" si="1839"/>
        <v>0.0000499999999999998-0.0000916791146842712i</v>
      </c>
      <c r="V3484" t="str">
        <f t="shared" si="1840"/>
        <v>0.00002-0.00102680608446384i</v>
      </c>
      <c r="W3484" t="str">
        <f t="shared" si="1841"/>
        <v>0.000042164386132188-0.0000859092099551305i</v>
      </c>
      <c r="X3484" t="str">
        <f t="shared" si="1842"/>
        <v>0.0000422067804769309-0.0000858543164269905i</v>
      </c>
      <c r="Y3484" t="str">
        <f t="shared" si="1843"/>
        <v>0.009+7.79114978090269i</v>
      </c>
      <c r="Z3484" t="str">
        <f t="shared" si="1844"/>
        <v>-0.000132159433457155-0.0000651613673603786i</v>
      </c>
      <c r="AA3484" t="str">
        <f t="shared" si="1845"/>
        <v>0.00178756383587756-1.54022402454296i</v>
      </c>
      <c r="AB3484" t="str">
        <f t="shared" si="1846"/>
        <v>0.0436573641349063+0.172331109982258i</v>
      </c>
      <c r="AC3484" t="str">
        <f t="shared" si="1847"/>
        <v>1.02477914144304-0.00556321125833112i</v>
      </c>
      <c r="AD3484" t="str">
        <f t="shared" si="1848"/>
        <v>0.04168758977134+0.168390455925959i</v>
      </c>
      <c r="AE3484" t="str">
        <f t="shared" si="1849"/>
        <v>5.46314411219849E-06-0.0000249708076062258i</v>
      </c>
      <c r="AF3484" t="str">
        <f t="shared" si="1850"/>
        <v>-6.36503232638302-0.0969012371275584i</v>
      </c>
      <c r="AG3484" t="str">
        <f t="shared" si="1851"/>
        <v>1.00093914943271-0.000231344131338476i</v>
      </c>
      <c r="AH3484" t="str">
        <f t="shared" si="1852"/>
        <v>-0.0000371944708523806+0.000158253383908168i</v>
      </c>
      <c r="AI3484">
        <f t="shared" si="1853"/>
        <v>-75.77942896665536</v>
      </c>
      <c r="AJ3484">
        <f t="shared" si="1854"/>
        <v>103.22624118044313</v>
      </c>
      <c r="AK3484"/>
      <c r="AL3484"/>
      <c r="AM3484"/>
      <c r="AN3484"/>
    </row>
    <row r="3485" spans="1:40" x14ac:dyDescent="0.35">
      <c r="A3485"/>
      <c r="B3485">
        <f t="shared" si="1855"/>
        <v>1551000</v>
      </c>
      <c r="C3485" s="237" t="str">
        <f t="shared" si="1823"/>
        <v>-1.34059578542221E-08+0.000666284471990628i</v>
      </c>
      <c r="D3485" s="208" t="str">
        <f t="shared" si="1824"/>
        <v>-2.5136613049648+0.00510818095192815i</v>
      </c>
      <c r="E3485" t="str">
        <f t="shared" si="1825"/>
        <v>20500</v>
      </c>
      <c r="F3485" t="str">
        <f t="shared" si="1826"/>
        <v>0.327868852459016</v>
      </c>
      <c r="G3485" t="str">
        <f t="shared" si="1821"/>
        <v>0.327868852459016</v>
      </c>
      <c r="H3485" t="str">
        <f t="shared" si="1827"/>
        <v>3.85137476878985+0.101947048278666i</v>
      </c>
      <c r="I3485" t="str">
        <f t="shared" si="1828"/>
        <v>6090.76275714721i</v>
      </c>
      <c r="J3485" t="str">
        <f t="shared" si="1822"/>
        <v>-50214.0284086694+1332.46398685558i</v>
      </c>
      <c r="K3485" t="str">
        <f t="shared" si="1829"/>
        <v>0.00321640951212294-0.121210689526246i</v>
      </c>
      <c r="L3485" t="str">
        <f t="shared" si="1830"/>
        <v>0.000672945544094982-0.0214987721942436i</v>
      </c>
      <c r="M3485" t="str">
        <f t="shared" si="1831"/>
        <v>0.00388935505621792-0.14270946172049i</v>
      </c>
      <c r="N3485" t="str">
        <f t="shared" si="1832"/>
        <v>-19.3460804861086i</v>
      </c>
      <c r="O3485" t="str">
        <f t="shared" si="1833"/>
        <v>0.879243471037498-0.476372667811591i</v>
      </c>
      <c r="P3485" t="str">
        <f t="shared" si="1834"/>
        <v>0.120756528962502+0.476372667811591i</v>
      </c>
      <c r="Q3485" t="str">
        <f t="shared" si="1835"/>
        <v>-0.120756528962502+18.869707818297i</v>
      </c>
      <c r="R3485" t="str">
        <f t="shared" si="1836"/>
        <v>0.0252033796904193-0.00656077999745171i</v>
      </c>
      <c r="S3485" t="str">
        <f t="shared" si="1837"/>
        <v>2.09502092534567i</v>
      </c>
      <c r="T3485" t="str">
        <f t="shared" si="1838"/>
        <v>0.0137449713812506+0.0528016078408605i</v>
      </c>
      <c r="U3485" t="str">
        <f t="shared" si="1839"/>
        <v>0.00005-0.000091620005003624i</v>
      </c>
      <c r="V3485" t="str">
        <f t="shared" si="1840"/>
        <v>0.00002-0.00102614405604059i</v>
      </c>
      <c r="W3485" t="str">
        <f t="shared" si="1841"/>
        <v>0.0000421642457389726-0.0000858560622005991i</v>
      </c>
      <c r="X3485" t="str">
        <f t="shared" si="1842"/>
        <v>0.0000422065710812055-0.0000858012028597348i</v>
      </c>
      <c r="Y3485" t="str">
        <f t="shared" si="1843"/>
        <v>0.009+7.79617632914843i</v>
      </c>
      <c r="Z3485" t="str">
        <f t="shared" si="1844"/>
        <v>-0.000131992517614157-0.0000651188380592538i</v>
      </c>
      <c r="AA3485" t="str">
        <f t="shared" si="1845"/>
        <v>0.00178525944417123-1.53923095355302i</v>
      </c>
      <c r="AB3485" t="str">
        <f t="shared" si="1846"/>
        <v>0.0459412379960542+0.176484269417997i</v>
      </c>
      <c r="AC3485" t="str">
        <f t="shared" si="1847"/>
        <v>1.02536465687707-0.00586983935958601i</v>
      </c>
      <c r="AD3485" t="str">
        <f t="shared" si="1848"/>
        <v>0.043818028152779+0.17236938392494i</v>
      </c>
      <c r="AE3485" t="str">
        <f t="shared" si="1849"/>
        <v>5.44084214540822E-06-0.0000256048480232107i</v>
      </c>
      <c r="AF3485" t="str">
        <f t="shared" si="1850"/>
        <v>-6.36503607375465-0.0968388673267379i</v>
      </c>
      <c r="AG3485" t="str">
        <f t="shared" si="1851"/>
        <v>1.00096072815419-0.000243040795092875i</v>
      </c>
      <c r="AH3485" t="str">
        <f t="shared" si="1852"/>
        <v>-0.0000371144857003691+0.000162283965231591i</v>
      </c>
      <c r="AI3485">
        <f t="shared" si="1853"/>
        <v>-75.573075191887412</v>
      </c>
      <c r="AJ3485">
        <f t="shared" si="1854"/>
        <v>102.88205013429292</v>
      </c>
      <c r="AK3485"/>
      <c r="AL3485"/>
      <c r="AM3485"/>
      <c r="AN3485"/>
    </row>
    <row r="3486" spans="1:40" x14ac:dyDescent="0.35">
      <c r="A3486"/>
      <c r="B3486">
        <f t="shared" si="1855"/>
        <v>1552000</v>
      </c>
      <c r="C3486" s="237" t="str">
        <f t="shared" si="1823"/>
        <v>-1.33886877009758E-08+0.000665855164985827i</v>
      </c>
      <c r="D3486" s="208" t="str">
        <f t="shared" si="1824"/>
        <v>-2.5136613048324+0.00510488959822468i</v>
      </c>
      <c r="E3486" t="str">
        <f t="shared" si="1825"/>
        <v>20500</v>
      </c>
      <c r="F3486" t="str">
        <f t="shared" si="1826"/>
        <v>0.327868852459016</v>
      </c>
      <c r="G3486" t="str">
        <f t="shared" si="1821"/>
        <v>0.327868852459016</v>
      </c>
      <c r="H3486" t="str">
        <f t="shared" si="1827"/>
        <v>3.85137850906043+0.101881467291539i</v>
      </c>
      <c r="I3486" t="str">
        <f t="shared" si="1828"/>
        <v>6094.6897479642i</v>
      </c>
      <c r="J3486" t="str">
        <f t="shared" si="1822"/>
        <v>-50278.8010925651+1333.32308678263i</v>
      </c>
      <c r="K3486" t="str">
        <f t="shared" si="1829"/>
        <v>0.00321226873695156-0.121132696555027i</v>
      </c>
      <c r="L3486" t="str">
        <f t="shared" si="1830"/>
        <v>0.000672079473083266-0.021484946984496i</v>
      </c>
      <c r="M3486" t="str">
        <f t="shared" si="1831"/>
        <v>0.00388434821003483-0.142617643539523i</v>
      </c>
      <c r="N3486" t="str">
        <f t="shared" si="1832"/>
        <v>-19.3585537810707i</v>
      </c>
      <c r="O3486" t="str">
        <f t="shared" si="1833"/>
        <v>0.873233291496254-0.487302389305264i</v>
      </c>
      <c r="P3486" t="str">
        <f t="shared" si="1834"/>
        <v>0.126766708503746+0.487302389305264i</v>
      </c>
      <c r="Q3486" t="str">
        <f t="shared" si="1835"/>
        <v>-0.126766708503746+18.8712513917654i</v>
      </c>
      <c r="R3486" t="str">
        <f t="shared" si="1836"/>
        <v>0.025776186239646-0.00689060137516195i</v>
      </c>
      <c r="S3486" t="str">
        <f t="shared" si="1837"/>
        <v>2.09637168029432i</v>
      </c>
      <c r="T3486" t="str">
        <f t="shared" si="1838"/>
        <v>0.0144452615830866+0.054036466858786i</v>
      </c>
      <c r="U3486" t="str">
        <f t="shared" si="1839"/>
        <v>0.0000500000000000002-0.0000915609714952458i</v>
      </c>
      <c r="V3486" t="str">
        <f t="shared" si="1840"/>
        <v>0.00002-0.00102548288074675i</v>
      </c>
      <c r="W3486" t="str">
        <f t="shared" si="1841"/>
        <v>0.0000421641052566251-0.0000858029843577843i</v>
      </c>
      <c r="X3486" t="str">
        <f t="shared" si="1842"/>
        <v>0.0000422063617299626-0.0000857481591592712i</v>
      </c>
      <c r="Y3486" t="str">
        <f t="shared" si="1843"/>
        <v>0.009+7.80120287739417i</v>
      </c>
      <c r="Z3486" t="str">
        <f t="shared" si="1844"/>
        <v>-0.000131825924282651-0.0000650763640079486i</v>
      </c>
      <c r="AA3486" t="str">
        <f t="shared" si="1845"/>
        <v>0.00178295950555045-1.53823916232994i</v>
      </c>
      <c r="AB3486" t="str">
        <f t="shared" si="1846"/>
        <v>0.0482818902925543+0.180611666300866i</v>
      </c>
      <c r="AC3486" t="str">
        <f t="shared" si="1847"/>
        <v>1.02594595391771-0.00618429081645069i</v>
      </c>
      <c r="AD3486" t="str">
        <f t="shared" si="1848"/>
        <v>0.0459980059121883+0.176321306844311i</v>
      </c>
      <c r="AE3486" t="str">
        <f t="shared" si="1849"/>
        <v>5.41061990202453E-06-0.0000262371022218575i</v>
      </c>
      <c r="AF3486" t="str">
        <f t="shared" si="1850"/>
        <v>-6.36503981389283-0.0967765776933143i</v>
      </c>
      <c r="AG3486" t="str">
        <f t="shared" si="1851"/>
        <v>1.00098212899396-0.000254998448405978i</v>
      </c>
      <c r="AH3486" t="str">
        <f t="shared" si="1852"/>
        <v>-0.0000369840321806492+0.00016630381629537i</v>
      </c>
      <c r="AI3486">
        <f t="shared" si="1853"/>
        <v>-75.372310940746843</v>
      </c>
      <c r="AJ3486">
        <f t="shared" si="1854"/>
        <v>102.53787817242873</v>
      </c>
      <c r="AK3486"/>
      <c r="AL3486"/>
      <c r="AM3486"/>
      <c r="AN3486"/>
    </row>
    <row r="3487" spans="1:40" x14ac:dyDescent="0.35">
      <c r="A3487"/>
      <c r="B3487">
        <f t="shared" si="1855"/>
        <v>1553000</v>
      </c>
      <c r="C3487" s="237" t="str">
        <f t="shared" si="1823"/>
        <v>-1.33714508985197E-08+0.000665426410855467i</v>
      </c>
      <c r="D3487" s="208" t="str">
        <f t="shared" si="1824"/>
        <v>-2.51366130470025+0.00510160248322525i</v>
      </c>
      <c r="E3487" t="str">
        <f t="shared" si="1825"/>
        <v>20500</v>
      </c>
      <c r="F3487" t="str">
        <f t="shared" si="1826"/>
        <v>0.327868852459016</v>
      </c>
      <c r="G3487" t="str">
        <f t="shared" si="1821"/>
        <v>0.327868852459016</v>
      </c>
      <c r="H3487" t="str">
        <f t="shared" si="1827"/>
        <v>3.85138224211587+0.10181597055618i</v>
      </c>
      <c r="I3487" t="str">
        <f t="shared" si="1828"/>
        <v>6098.61673878119i</v>
      </c>
      <c r="J3487" t="str">
        <f t="shared" si="1822"/>
        <v>-50343.6155248873+1334.18218670969i</v>
      </c>
      <c r="K3487" t="str">
        <f t="shared" si="1829"/>
        <v>0.00320813595106454-0.121054803819762i</v>
      </c>
      <c r="L3487" t="str">
        <f t="shared" si="1830"/>
        <v>0.000671215072383333-0.0214711395270523i</v>
      </c>
      <c r="M3487" t="str">
        <f t="shared" si="1831"/>
        <v>0.00387935102344787-0.142525943346814i</v>
      </c>
      <c r="N3487" t="str">
        <f t="shared" si="1832"/>
        <v>-19.3710270760327i</v>
      </c>
      <c r="O3487" t="str">
        <f t="shared" si="1833"/>
        <v>0.867087253385167-0.498156295771685i</v>
      </c>
      <c r="P3487" t="str">
        <f t="shared" si="1834"/>
        <v>0.132912746614833+0.498156295771685i</v>
      </c>
      <c r="Q3487" t="str">
        <f t="shared" si="1835"/>
        <v>-0.132912746614833+18.872870780261i</v>
      </c>
      <c r="R3487" t="str">
        <f t="shared" si="1836"/>
        <v>0.0263444602636658-0.00722806099691187i</v>
      </c>
      <c r="S3487" t="str">
        <f t="shared" si="1837"/>
        <v>2.09772243524294i</v>
      </c>
      <c r="T3487" t="str">
        <f t="shared" si="1838"/>
        <v>0.0151624657165265+0.0552633653394579i</v>
      </c>
      <c r="U3487" t="str">
        <f t="shared" si="1839"/>
        <v>0.0000499999999999999-0.0000915020140119901i</v>
      </c>
      <c r="V3487" t="str">
        <f t="shared" si="1840"/>
        <v>0.00002-0.00102482255693429i</v>
      </c>
      <c r="W3487" t="str">
        <f t="shared" si="1841"/>
        <v>0.0000421639646851487-0.0000857499762915922i</v>
      </c>
      <c r="X3487" t="str">
        <f t="shared" si="1842"/>
        <v>0.000042206152422862-0.0000856951851905949i</v>
      </c>
      <c r="Y3487" t="str">
        <f t="shared" si="1843"/>
        <v>0.009+7.80622942563992i</v>
      </c>
      <c r="Z3487" t="str">
        <f t="shared" si="1844"/>
        <v>-0.000131659652632195-0.0000650339450982448i</v>
      </c>
      <c r="AA3487" t="str">
        <f t="shared" si="1845"/>
        <v>0.00178066400854876-1.53724864840144i</v>
      </c>
      <c r="AB3487" t="str">
        <f t="shared" si="1846"/>
        <v>0.0506790757702237+0.184712455857578i</v>
      </c>
      <c r="AC3487" t="str">
        <f t="shared" si="1847"/>
        <v>1.02652291894346-0.00650651862742113i</v>
      </c>
      <c r="AD3487" t="str">
        <f t="shared" si="1848"/>
        <v>0.0482271788144845+0.180245607263517i</v>
      </c>
      <c r="AE3487" t="str">
        <f t="shared" si="1849"/>
        <v>5.37250931682956E-06-0.000026867477740058i</v>
      </c>
      <c r="AF3487" t="str">
        <f t="shared" si="1850"/>
        <v>-6.36504354681612-0.0967143680729547i</v>
      </c>
      <c r="AG3487" t="str">
        <f t="shared" si="1851"/>
        <v>1.00100334885702-0.000267214675071284i</v>
      </c>
      <c r="AH3487" t="str">
        <f t="shared" si="1852"/>
        <v>-0.0000368033102885603+0.000170312349878851i</v>
      </c>
      <c r="AI3487">
        <f t="shared" si="1853"/>
        <v>-75.176870727325948</v>
      </c>
      <c r="AJ3487">
        <f t="shared" si="1854"/>
        <v>102.1937252651619</v>
      </c>
      <c r="AK3487"/>
      <c r="AL3487"/>
      <c r="AM3487"/>
      <c r="AN3487"/>
    </row>
    <row r="3488" spans="1:40" x14ac:dyDescent="0.35">
      <c r="A3488"/>
      <c r="B3488">
        <f t="shared" si="1855"/>
        <v>1554000</v>
      </c>
      <c r="C3488" s="237" t="str">
        <f t="shared" si="1823"/>
        <v>-1.33542473610365E-08+0.000664998208532225i</v>
      </c>
      <c r="D3488" s="208" t="str">
        <f t="shared" si="1824"/>
        <v>-2.51366130456835+0.00509831959874706i</v>
      </c>
      <c r="E3488" t="str">
        <f t="shared" si="1825"/>
        <v>20500</v>
      </c>
      <c r="F3488" t="str">
        <f t="shared" si="1826"/>
        <v>0.327868852459016</v>
      </c>
      <c r="G3488" t="str">
        <f t="shared" si="1821"/>
        <v>0.327868852459016</v>
      </c>
      <c r="H3488" t="str">
        <f t="shared" si="1827"/>
        <v>3.85138596797473+0.101750557910468i</v>
      </c>
      <c r="I3488" t="str">
        <f t="shared" si="1828"/>
        <v>6102.54372959817i</v>
      </c>
      <c r="J3488" t="str">
        <f t="shared" si="1822"/>
        <v>-50408.4717056362+1335.04128663673i</v>
      </c>
      <c r="K3488" t="str">
        <f t="shared" si="1829"/>
        <v>0.00320401113392664-0.120977011127471i</v>
      </c>
      <c r="L3488" t="str">
        <f t="shared" si="1830"/>
        <v>0.000670352337704178-0.0214573497877757i</v>
      </c>
      <c r="M3488" t="str">
        <f t="shared" si="1831"/>
        <v>0.00387436347163082-0.142434360915247i</v>
      </c>
      <c r="N3488" t="str">
        <f t="shared" si="1832"/>
        <v>-19.3835003709947i</v>
      </c>
      <c r="O3488" t="str">
        <f t="shared" si="1833"/>
        <v>0.860806312911377-0.508932698548561i</v>
      </c>
      <c r="P3488" t="str">
        <f t="shared" si="1834"/>
        <v>0.139193687088623+0.508932698548561i</v>
      </c>
      <c r="Q3488" t="str">
        <f t="shared" si="1835"/>
        <v>-0.139193687088623+18.8745676724461i</v>
      </c>
      <c r="R3488" t="str">
        <f t="shared" si="1836"/>
        <v>0.0269080902225465-0.00757310714925043i</v>
      </c>
      <c r="S3488" t="str">
        <f t="shared" si="1837"/>
        <v>2.09907319019159i</v>
      </c>
      <c r="T3488" t="str">
        <f t="shared" si="1838"/>
        <v>0.0158965061834398+0.0564820507854038i</v>
      </c>
      <c r="U3488" t="str">
        <f t="shared" si="1839"/>
        <v>0.0000500000000000001-0.0000914431324070921i</v>
      </c>
      <c r="V3488" t="str">
        <f t="shared" si="1840"/>
        <v>0.00002-0.00102416308295943i</v>
      </c>
      <c r="W3488" t="str">
        <f t="shared" si="1841"/>
        <v>0.0000421638240245463-0.0000856970378672759i</v>
      </c>
      <c r="X3488" t="str">
        <f t="shared" si="1842"/>
        <v>0.000042205943159563-0.000085642280819043i</v>
      </c>
      <c r="Y3488" t="str">
        <f t="shared" si="1843"/>
        <v>0.009+7.81125597388566i</v>
      </c>
      <c r="Z3488" t="str">
        <f t="shared" si="1844"/>
        <v>-0.000131493701835011-0.0000649915812222054i</v>
      </c>
      <c r="AA3488" t="str">
        <f t="shared" si="1845"/>
        <v>0.00177837294173662-1.53625940930162i</v>
      </c>
      <c r="AB3488" t="str">
        <f t="shared" si="1846"/>
        <v>0.0531325350648134+0.188785794139744i</v>
      </c>
      <c r="AC3488" t="str">
        <f t="shared" si="1847"/>
        <v>1.02709543869118-0.00683647389098581i</v>
      </c>
      <c r="AD3488" t="str">
        <f t="shared" si="1848"/>
        <v>0.0505051949181087+0.184141672196665i</v>
      </c>
      <c r="AE3488" t="str">
        <f t="shared" si="1849"/>
        <v>5.32654340328134E-06-0.0000274958826168922i</v>
      </c>
      <c r="AF3488" t="str">
        <f t="shared" si="1850"/>
        <v>-6.36504727254308-0.0966522383117209i</v>
      </c>
      <c r="AG3488" t="str">
        <f t="shared" si="1851"/>
        <v>1.00102438468094-0.00027968702220628i</v>
      </c>
      <c r="AH3488" t="str">
        <f t="shared" si="1852"/>
        <v>-0.0000365725267843561+0.000174308982002399i</v>
      </c>
      <c r="AI3488">
        <f t="shared" si="1853"/>
        <v>-74.986507899665625</v>
      </c>
      <c r="AJ3488">
        <f t="shared" si="1854"/>
        <v>101.84959137920009</v>
      </c>
      <c r="AK3488"/>
      <c r="AL3488"/>
      <c r="AM3488"/>
      <c r="AN3488"/>
    </row>
    <row r="3489" spans="1:40" x14ac:dyDescent="0.35">
      <c r="A3489"/>
      <c r="B3489">
        <f t="shared" si="1855"/>
        <v>1555000</v>
      </c>
      <c r="C3489" s="237" t="str">
        <f t="shared" si="1823"/>
        <v>-1.33370770029845E-08+0.00066457055695152i</v>
      </c>
      <c r="D3489" s="208" t="str">
        <f t="shared" si="1824"/>
        <v>-2.51366130443671+0.00509504093662832i</v>
      </c>
      <c r="E3489" t="str">
        <f t="shared" si="1825"/>
        <v>20500</v>
      </c>
      <c r="F3489" t="str">
        <f t="shared" si="1826"/>
        <v>0.327868852459016</v>
      </c>
      <c r="G3489" t="str">
        <f t="shared" si="1821"/>
        <v>0.327868852459016</v>
      </c>
      <c r="H3489" t="str">
        <f t="shared" si="1827"/>
        <v>3.85138968665549+0.101685229192698i</v>
      </c>
      <c r="I3489" t="str">
        <f t="shared" si="1828"/>
        <v>6106.47072041516i</v>
      </c>
      <c r="J3489" t="str">
        <f t="shared" si="1822"/>
        <v>-50473.3696348118+1335.90038656378i</v>
      </c>
      <c r="K3489" t="str">
        <f t="shared" si="1829"/>
        <v>0.0031998942650687-0.120899318285672i</v>
      </c>
      <c r="L3489" t="str">
        <f t="shared" si="1830"/>
        <v>0.000669491264768546-0.0214435777326167i</v>
      </c>
      <c r="M3489" t="str">
        <f t="shared" si="1831"/>
        <v>0.00386938552983725-0.142342896018289i</v>
      </c>
      <c r="N3489" t="str">
        <f t="shared" si="1832"/>
        <v>-19.3959736659568i</v>
      </c>
      <c r="O3489" t="str">
        <f t="shared" si="1833"/>
        <v>0.854391447270271-0.519629921031701i</v>
      </c>
      <c r="P3489" t="str">
        <f t="shared" si="1834"/>
        <v>0.145608552729729+0.519629921031701i</v>
      </c>
      <c r="Q3489" t="str">
        <f t="shared" si="1835"/>
        <v>-0.145608552729729+18.8763437449251i</v>
      </c>
      <c r="R3489" t="str">
        <f t="shared" si="1836"/>
        <v>0.0274669650190744-0.00792568623329169i</v>
      </c>
      <c r="S3489" t="str">
        <f t="shared" si="1837"/>
        <v>2.10042394514023i</v>
      </c>
      <c r="T3489" t="str">
        <f t="shared" si="1838"/>
        <v>0.0166473011460741+0.0576922710263929i</v>
      </c>
      <c r="U3489" t="str">
        <f t="shared" si="1839"/>
        <v>0.0000499999999999998-0.000091384326534161i</v>
      </c>
      <c r="V3489" t="str">
        <f t="shared" si="1840"/>
        <v>0.00002-0.00102350445718261i</v>
      </c>
      <c r="W3489" t="str">
        <f t="shared" si="1841"/>
        <v>0.00004216368327482-0.0000856441689504334i</v>
      </c>
      <c r="X3489" t="str">
        <f t="shared" si="1842"/>
        <v>0.0000422057339397267-0.0000855894459103026i</v>
      </c>
      <c r="Y3489" t="str">
        <f t="shared" si="1843"/>
        <v>0.009+7.81628252213141i</v>
      </c>
      <c r="Z3489" t="str">
        <f t="shared" si="1844"/>
        <v>-0.000131328071065987-0.0000649492722721764i</v>
      </c>
      <c r="AA3489" t="str">
        <f t="shared" si="1845"/>
        <v>0.00177608629372122-1.5352714425709i</v>
      </c>
      <c r="AB3489" t="str">
        <f t="shared" si="1846"/>
        <v>0.0556419946415479+0.192830838292747i</v>
      </c>
      <c r="AC3489" t="str">
        <f t="shared" si="1847"/>
        <v>1.02766340029314-0.0071741058021157i</v>
      </c>
      <c r="AD3489" t="str">
        <f t="shared" si="1848"/>
        <v>0.0528316946332678+0.188008893188799i</v>
      </c>
      <c r="AE3489" t="str">
        <f t="shared" si="1849"/>
        <v>5.27275624597547E-06-0.0000281222254050728i</v>
      </c>
      <c r="AF3489" t="str">
        <f t="shared" si="1850"/>
        <v>-6.3650509910922-0.0965901882560697i</v>
      </c>
      <c r="AG3489" t="str">
        <f t="shared" si="1851"/>
        <v>1.00104523343629-0.000292413000693547i</v>
      </c>
      <c r="AH3489" t="str">
        <f t="shared" si="1852"/>
        <v>-0.0000362918951427519+0.00017829313200286i</v>
      </c>
      <c r="AI3489">
        <f t="shared" si="1853"/>
        <v>-74.800992899972385</v>
      </c>
      <c r="AJ3489">
        <f t="shared" si="1854"/>
        <v>101.50547647766598</v>
      </c>
      <c r="AK3489"/>
      <c r="AL3489"/>
      <c r="AM3489"/>
      <c r="AN3489"/>
    </row>
    <row r="3490" spans="1:40" x14ac:dyDescent="0.35">
      <c r="A3490"/>
      <c r="B3490">
        <f t="shared" si="1855"/>
        <v>1556000</v>
      </c>
      <c r="C3490" s="237" t="str">
        <f t="shared" si="1823"/>
        <v>-1.3319939739097E-08+0.000664143455051509i</v>
      </c>
      <c r="D3490" s="208" t="str">
        <f t="shared" si="1824"/>
        <v>-2.51366130430533+0.00509176648872824i</v>
      </c>
      <c r="E3490" t="str">
        <f t="shared" si="1825"/>
        <v>20500</v>
      </c>
      <c r="F3490" t="str">
        <f t="shared" si="1826"/>
        <v>0.327868852459016</v>
      </c>
      <c r="G3490" t="str">
        <f t="shared" si="1821"/>
        <v>0.327868852459016</v>
      </c>
      <c r="H3490" t="str">
        <f t="shared" si="1827"/>
        <v>3.85139339817659+0.101619984241579i</v>
      </c>
      <c r="I3490" t="str">
        <f t="shared" si="1828"/>
        <v>6110.39771123215i</v>
      </c>
      <c r="J3490" t="str">
        <f t="shared" si="1822"/>
        <v>-50538.3093124139+1336.75948649084i</v>
      </c>
      <c r="K3490" t="str">
        <f t="shared" si="1829"/>
        <v>0.00319578532408719-0.120821725102377i</v>
      </c>
      <c r="L3490" t="str">
        <f t="shared" si="1830"/>
        <v>0.000668631849312908-0.0214298233276131i</v>
      </c>
      <c r="M3490" t="str">
        <f t="shared" si="1831"/>
        <v>0.0038644171734001-0.14225154842999i</v>
      </c>
      <c r="N3490" t="str">
        <f t="shared" si="1832"/>
        <v>-19.4084469609188i</v>
      </c>
      <c r="O3490" t="str">
        <f t="shared" si="1833"/>
        <v>0.847843654493612-0.530246298935614i</v>
      </c>
      <c r="P3490" t="str">
        <f t="shared" si="1834"/>
        <v>0.152156345506388+0.530246298935614i</v>
      </c>
      <c r="Q3490" t="str">
        <f t="shared" si="1835"/>
        <v>-0.152156345506388+18.8782006619832i</v>
      </c>
      <c r="R3490" t="str">
        <f t="shared" si="1836"/>
        <v>0.0280209740360616-0.00828574276298705i</v>
      </c>
      <c r="S3490" t="str">
        <f t="shared" si="1837"/>
        <v>2.10177470008888i</v>
      </c>
      <c r="T3490" t="str">
        <f t="shared" si="1838"/>
        <v>0.0174147645106907+0.0588937743008417i</v>
      </c>
      <c r="U3490" t="str">
        <f t="shared" si="1839"/>
        <v>0.00005-0.0000913255962471857i</v>
      </c>
      <c r="V3490" t="str">
        <f t="shared" si="1840"/>
        <v>0.00002-0.00102284667796848i</v>
      </c>
      <c r="W3490" t="str">
        <f t="shared" si="1841"/>
        <v>0.000042163542435973-0.0000855913694070108i</v>
      </c>
      <c r="X3490" t="str">
        <f t="shared" si="1842"/>
        <v>0.0000422055247630157-0.0000855366803304049i</v>
      </c>
      <c r="Y3490" t="str">
        <f t="shared" si="1843"/>
        <v>0.009+7.82130907037715i</v>
      </c>
      <c r="Z3490" t="str">
        <f t="shared" si="1844"/>
        <v>-0.000131162759502661-0.0000649070181407866i</v>
      </c>
      <c r="AA3490" t="str">
        <f t="shared" si="1845"/>
        <v>0.00177380405314633-1.53428474575604i</v>
      </c>
      <c r="AB3490" t="str">
        <f t="shared" si="1846"/>
        <v>0.0582071667404291+0.196846746827834i</v>
      </c>
      <c r="AC3490" t="str">
        <f t="shared" si="1847"/>
        <v>1.02822669131443-0.00751936164957923i</v>
      </c>
      <c r="AD3490" t="str">
        <f t="shared" si="1848"/>
        <v>0.0552063107813808+0.19184666641144i</v>
      </c>
      <c r="AE3490" t="str">
        <f t="shared" si="1849"/>
        <v>5.21118299296934E-06-0.0000287464151832839i</v>
      </c>
      <c r="AF3490" t="str">
        <f t="shared" si="1850"/>
        <v>-6.36505470248192-0.0965282177528508i</v>
      </c>
      <c r="AG3490" t="str">
        <f t="shared" si="1851"/>
        <v>1.0010658921271-0.000305390085626893i</v>
      </c>
      <c r="AH3490" t="str">
        <f t="shared" si="1852"/>
        <v>-0.0000359616355017094+0.000182264222608289i</v>
      </c>
      <c r="AI3490">
        <f t="shared" si="1853"/>
        <v>-74.620111721220454</v>
      </c>
      <c r="AJ3490">
        <f t="shared" si="1854"/>
        <v>101.16138052012157</v>
      </c>
      <c r="AK3490"/>
      <c r="AL3490"/>
      <c r="AM3490"/>
      <c r="AN3490"/>
    </row>
    <row r="3491" spans="1:40" x14ac:dyDescent="0.35">
      <c r="A3491"/>
      <c r="B3491">
        <f t="shared" si="1855"/>
        <v>1557000</v>
      </c>
      <c r="C3491" s="237" t="str">
        <f t="shared" si="1823"/>
        <v>-1.33028354843809E-08+0.000663716901773077i</v>
      </c>
      <c r="D3491" s="208" t="str">
        <f t="shared" si="1824"/>
        <v>-2.51366130417419+0.00508849624692693i</v>
      </c>
      <c r="E3491" t="str">
        <f t="shared" si="1825"/>
        <v>20500</v>
      </c>
      <c r="F3491" t="str">
        <f t="shared" si="1826"/>
        <v>0.327868852459016</v>
      </c>
      <c r="G3491" t="str">
        <f t="shared" si="1821"/>
        <v>0.327868852459016</v>
      </c>
      <c r="H3491" t="str">
        <f t="shared" si="1827"/>
        <v>3.85139710255635+0.101554822896232i</v>
      </c>
      <c r="I3491" t="str">
        <f t="shared" si="1828"/>
        <v>6114.32470204913i</v>
      </c>
      <c r="J3491" t="str">
        <f t="shared" si="1822"/>
        <v>-50603.2907384426+1337.61858641789i</v>
      </c>
      <c r="K3491" t="str">
        <f t="shared" si="1829"/>
        <v>0.0031916842906439-0.120744231386088i</v>
      </c>
      <c r="L3491" t="str">
        <f t="shared" si="1830"/>
        <v>0.000667774087087393-0.0214160865388893i</v>
      </c>
      <c r="M3491" t="str">
        <f t="shared" si="1831"/>
        <v>0.00385945837773129-0.142160317924977i</v>
      </c>
      <c r="N3491" t="str">
        <f t="shared" si="1832"/>
        <v>-19.4209202558808i</v>
      </c>
      <c r="O3491" t="str">
        <f t="shared" si="1833"/>
        <v>0.841163953293955-0.540780180552954i</v>
      </c>
      <c r="P3491" t="str">
        <f t="shared" si="1834"/>
        <v>0.158836046706045+0.540780180552954i</v>
      </c>
      <c r="Q3491" t="str">
        <f t="shared" si="1835"/>
        <v>-0.158836046706045+18.8801400753278i</v>
      </c>
      <c r="R3491" t="str">
        <f t="shared" si="1836"/>
        <v>0.0285700071739795-0.00865321936426824i</v>
      </c>
      <c r="S3491" t="str">
        <f t="shared" si="1837"/>
        <v>2.10312545503752i</v>
      </c>
      <c r="T3491" t="str">
        <f t="shared" si="1838"/>
        <v>0.0181988059130161+0.0600863093382008i</v>
      </c>
      <c r="U3491" t="str">
        <f t="shared" si="1839"/>
        <v>0.0000500000000000002-0.0000912669414005276i</v>
      </c>
      <c r="V3491" t="str">
        <f t="shared" si="1840"/>
        <v>0.00002-0.0010221897436859i</v>
      </c>
      <c r="W3491" t="str">
        <f t="shared" si="1841"/>
        <v>0.0000421634015080082-0.0000855386391032974i</v>
      </c>
      <c r="X3491" t="str">
        <f t="shared" si="1842"/>
        <v>0.0000422053156290931-0.0000854839839457262i</v>
      </c>
      <c r="Y3491" t="str">
        <f t="shared" si="1843"/>
        <v>0.009+7.82633561862289i</v>
      </c>
      <c r="Z3491" t="str">
        <f t="shared" si="1844"/>
        <v>-0.000130997766325211-0.000064864818720944i</v>
      </c>
      <c r="AA3491" t="str">
        <f t="shared" si="1845"/>
        <v>0.00177152620869221-1.53329931641009i</v>
      </c>
      <c r="AB3491" t="str">
        <f t="shared" si="1846"/>
        <v>0.060827749327609+0.200832679897487i</v>
      </c>
      <c r="AC3491" t="str">
        <f t="shared" si="1847"/>
        <v>1.02878519979069-0.00787218681412112i</v>
      </c>
      <c r="AD3491" t="str">
        <f t="shared" si="1848"/>
        <v>0.057628668655887+0.195654392757543i</v>
      </c>
      <c r="AE3491" t="str">
        <f t="shared" si="1849"/>
        <v>5.14185984795753E-06-0.0000293683615684469i</v>
      </c>
      <c r="AF3491" t="str">
        <f t="shared" si="1850"/>
        <v>-6.36505840673054-0.0964663266493051i</v>
      </c>
      <c r="AG3491" t="str">
        <f t="shared" si="1851"/>
        <v>1.00108635779126-0.000318615716763307i</v>
      </c>
      <c r="AH3491" t="str">
        <f t="shared" si="1852"/>
        <v>-0.0000355819746103965+0.00018622168001214i</v>
      </c>
      <c r="AI3491">
        <f t="shared" si="1853"/>
        <v>-74.443664534115399</v>
      </c>
      <c r="AJ3491">
        <f t="shared" si="1854"/>
        <v>100.81730346256374</v>
      </c>
      <c r="AK3491"/>
      <c r="AL3491"/>
      <c r="AM3491"/>
      <c r="AN3491"/>
    </row>
    <row r="3492" spans="1:40" x14ac:dyDescent="0.35">
      <c r="A3492"/>
      <c r="B3492">
        <f t="shared" si="1855"/>
        <v>1558000</v>
      </c>
      <c r="C3492" s="237" t="str">
        <f t="shared" si="1823"/>
        <v>-1.32857641541159E-08+0.00066329089605983i</v>
      </c>
      <c r="D3492" s="208" t="str">
        <f t="shared" si="1824"/>
        <v>-2.51366130404331+0.00508523020312537i</v>
      </c>
      <c r="E3492" t="str">
        <f t="shared" si="1825"/>
        <v>20500</v>
      </c>
      <c r="F3492" t="str">
        <f t="shared" si="1826"/>
        <v>0.327868852459016</v>
      </c>
      <c r="G3492" t="str">
        <f t="shared" si="1821"/>
        <v>0.327868852459016</v>
      </c>
      <c r="H3492" t="str">
        <f t="shared" si="1827"/>
        <v>3.85140079981311+0.101489744996189i</v>
      </c>
      <c r="I3492" t="str">
        <f t="shared" si="1828"/>
        <v>6118.25169286612i</v>
      </c>
      <c r="J3492" t="str">
        <f t="shared" si="1822"/>
        <v>-50668.313912898+1338.47768634493i</v>
      </c>
      <c r="K3492" t="str">
        <f t="shared" si="1829"/>
        <v>0.00318759114446586-0.120666836945796i</v>
      </c>
      <c r="L3492" t="str">
        <f t="shared" si="1830"/>
        <v>0.000666917973855729-0.0214023673326565i</v>
      </c>
      <c r="M3492" t="str">
        <f t="shared" si="1831"/>
        <v>0.00385450911832159-0.142069204278452i</v>
      </c>
      <c r="N3492" t="str">
        <f t="shared" si="1832"/>
        <v>-19.4333935508429i</v>
      </c>
      <c r="O3492" t="str">
        <f t="shared" si="1833"/>
        <v>0.834353382906308-0.551229927011225i</v>
      </c>
      <c r="P3492" t="str">
        <f t="shared" si="1834"/>
        <v>0.165646617093692+0.551229927011225i</v>
      </c>
      <c r="Q3492" t="str">
        <f t="shared" si="1835"/>
        <v>-0.165646617093692+18.8821636238317i</v>
      </c>
      <c r="R3492" t="str">
        <f t="shared" si="1836"/>
        <v>0.0291139548888178-0.00902805677502387i</v>
      </c>
      <c r="S3492" t="str">
        <f t="shared" si="1837"/>
        <v>2.10447620998616i</v>
      </c>
      <c r="T3492" t="str">
        <f t="shared" si="1838"/>
        <v>0.0189993307054421+0.0612696254421273i</v>
      </c>
      <c r="U3492" t="str">
        <f t="shared" si="1839"/>
        <v>0.0000499999999999999-0.0000912083618489222i</v>
      </c>
      <c r="V3492" t="str">
        <f t="shared" si="1840"/>
        <v>0.00002-0.00102153365270793i</v>
      </c>
      <c r="W3492" t="str">
        <f t="shared" si="1841"/>
        <v>0.0000421632604909277-0.0000854859779059247i</v>
      </c>
      <c r="X3492" t="str">
        <f t="shared" si="1842"/>
        <v>0.0000422051065376228-0.0000854313566229827i</v>
      </c>
      <c r="Y3492" t="str">
        <f t="shared" si="1843"/>
        <v>0.009+7.83136216686864i</v>
      </c>
      <c r="Z3492" t="str">
        <f t="shared" si="1844"/>
        <v>-0.000130833090716438-0.0000648226739058358i</v>
      </c>
      <c r="AA3492" t="str">
        <f t="shared" si="1845"/>
        <v>0.0017692527490754-1.5323151520924i</v>
      </c>
      <c r="AB3492" t="str">
        <f t="shared" si="1846"/>
        <v>0.0635034260526076+0.204787799573415i</v>
      </c>
      <c r="AC3492" t="str">
        <f t="shared" si="1847"/>
        <v>1.02933881426609-0.00823252476747274i</v>
      </c>
      <c r="AD3492" t="str">
        <f t="shared" si="1848"/>
        <v>0.0600983860840784+0.199431477935379i</v>
      </c>
      <c r="AE3492" t="str">
        <f t="shared" si="1849"/>
        <v>5.06482406231417E-06-0.0000299879747278282i</v>
      </c>
      <c r="AF3492" t="str">
        <f t="shared" si="1850"/>
        <v>-6.36506210385642-0.0964045147930636i</v>
      </c>
      <c r="AG3492" t="str">
        <f t="shared" si="1851"/>
        <v>1.00110662750094-0.000332087298978882i</v>
      </c>
      <c r="AH3492" t="str">
        <f t="shared" si="1852"/>
        <v>-0.000035153145776413+0.000190164933946413i</v>
      </c>
      <c r="AI3492">
        <f t="shared" si="1853"/>
        <v>-74.2714644623601</v>
      </c>
      <c r="AJ3492">
        <f t="shared" si="1854"/>
        <v>100.4732452574479</v>
      </c>
      <c r="AK3492"/>
      <c r="AL3492"/>
      <c r="AM3492"/>
      <c r="AN3492"/>
    </row>
    <row r="3493" spans="1:40" x14ac:dyDescent="0.35">
      <c r="A3493"/>
      <c r="B3493">
        <f t="shared" si="1855"/>
        <v>1559000</v>
      </c>
      <c r="C3493" s="237" t="str">
        <f t="shared" si="1823"/>
        <v>-1.32687256638534E-08+0.00066286543685808i</v>
      </c>
      <c r="D3493" s="208" t="str">
        <f t="shared" si="1824"/>
        <v>-2.51366130391269+0.00508196834924528i</v>
      </c>
      <c r="E3493" t="str">
        <f t="shared" si="1825"/>
        <v>20500</v>
      </c>
      <c r="F3493" t="str">
        <f t="shared" si="1826"/>
        <v>0.327868852459016</v>
      </c>
      <c r="G3493" t="str">
        <f t="shared" si="1821"/>
        <v>0.327868852459016</v>
      </c>
      <c r="H3493" t="str">
        <f t="shared" si="1827"/>
        <v>3.85140448996512+0.101424750381394i</v>
      </c>
      <c r="I3493" t="str">
        <f t="shared" si="1828"/>
        <v>6122.17868368311i</v>
      </c>
      <c r="J3493" t="str">
        <f t="shared" si="1822"/>
        <v>-50733.37883578+1339.33678627198i</v>
      </c>
      <c r="K3493" t="str">
        <f t="shared" si="1829"/>
        <v>0.00318350586534503-0.120589541590982i</v>
      </c>
      <c r="L3493" t="str">
        <f t="shared" si="1830"/>
        <v>0.000666063505395214-0.021388665675212i</v>
      </c>
      <c r="M3493" t="str">
        <f t="shared" si="1831"/>
        <v>0.00384956937074024-0.141978207266194i</v>
      </c>
      <c r="N3493" t="str">
        <f t="shared" si="1832"/>
        <v>-19.4458668458049i</v>
      </c>
      <c r="O3493" t="str">
        <f t="shared" si="1833"/>
        <v>0.827413002926606-0.561593912527527i</v>
      </c>
      <c r="P3493" t="str">
        <f t="shared" si="1834"/>
        <v>0.172586997073394+0.561593912527527i</v>
      </c>
      <c r="Q3493" t="str">
        <f t="shared" si="1835"/>
        <v>-0.172586997073394+18.8842729332774i</v>
      </c>
      <c r="R3493" t="str">
        <f t="shared" si="1836"/>
        <v>0.0296527082301914-0.00941019384594836i</v>
      </c>
      <c r="S3493" t="str">
        <f t="shared" si="1837"/>
        <v>2.10582696493481i</v>
      </c>
      <c r="T3493" t="str">
        <f t="shared" si="1838"/>
        <v>0.0198162399460617+0.0624434725744814i</v>
      </c>
      <c r="U3493" t="str">
        <f t="shared" si="1839"/>
        <v>0.0000500000000000002-0.00009114985744748i</v>
      </c>
      <c r="V3493" t="str">
        <f t="shared" si="1840"/>
        <v>0.00002-0.00102087840341177i</v>
      </c>
      <c r="W3493" t="str">
        <f t="shared" si="1841"/>
        <v>0.0000421631193847348-0.000085433385681868i</v>
      </c>
      <c r="X3493" t="str">
        <f t="shared" si="1842"/>
        <v>0.0000422048974882707-0.0000853787982292359i</v>
      </c>
      <c r="Y3493" t="str">
        <f t="shared" si="1843"/>
        <v>0.009+7.83638871511438i</v>
      </c>
      <c r="Z3493" t="str">
        <f t="shared" si="1844"/>
        <v>-0.000130668731861777-0.0000647805835889298i</v>
      </c>
      <c r="AA3493" t="str">
        <f t="shared" si="1845"/>
        <v>0.00176698366304866-1.53133225036856i</v>
      </c>
      <c r="AB3493" t="str">
        <f t="shared" si="1846"/>
        <v>0.0662338662116664+0.208711270127309i</v>
      </c>
      <c r="AC3493" t="str">
        <f t="shared" si="1847"/>
        <v>1.0298874238316-0.00860031707223096i</v>
      </c>
      <c r="AD3493" t="str">
        <f t="shared" si="1848"/>
        <v>0.0626150734901012+0.203177332561583i</v>
      </c>
      <c r="AE3493" t="str">
        <f t="shared" si="1849"/>
        <v>4.98011392699793E-06-0.000030605165391033i</v>
      </c>
      <c r="AF3493" t="str">
        <f t="shared" si="1850"/>
        <v>-6.36506579387781-0.0963427820321487i</v>
      </c>
      <c r="AG3493" t="str">
        <f t="shared" si="1851"/>
        <v>1.00112669836298-0.00034580220272945i</v>
      </c>
      <c r="AH3493" t="str">
        <f t="shared" si="1852"/>
        <v>-0.0000346753888122594+0.000194093417753993i</v>
      </c>
      <c r="AI3493">
        <f t="shared" si="1853"/>
        <v>-74.103336487398749</v>
      </c>
      <c r="AJ3493">
        <f t="shared" si="1854"/>
        <v>100.12920585371089</v>
      </c>
      <c r="AK3493"/>
      <c r="AL3493"/>
      <c r="AM3493"/>
      <c r="AN3493"/>
    </row>
    <row r="3494" spans="1:40" x14ac:dyDescent="0.35">
      <c r="A3494"/>
      <c r="B3494">
        <f t="shared" si="1855"/>
        <v>1560000</v>
      </c>
      <c r="C3494" s="237" t="str">
        <f t="shared" si="1823"/>
        <v>-1.32517199294151E-08+0.000662440523116844i</v>
      </c>
      <c r="D3494" s="208" t="str">
        <f t="shared" si="1824"/>
        <v>-2.51366130378231+0.00507871067722914i</v>
      </c>
      <c r="E3494" t="str">
        <f t="shared" si="1825"/>
        <v>20500</v>
      </c>
      <c r="F3494" t="str">
        <f t="shared" si="1826"/>
        <v>0.327868852459016</v>
      </c>
      <c r="G3494" t="str">
        <f t="shared" si="1821"/>
        <v>0.327868852459016</v>
      </c>
      <c r="H3494" t="str">
        <f t="shared" si="1827"/>
        <v>3.85140817303054+0.101359838892197i</v>
      </c>
      <c r="I3494" t="str">
        <f t="shared" si="1828"/>
        <v>6126.1056745001i</v>
      </c>
      <c r="J3494" t="str">
        <f t="shared" si="1822"/>
        <v>-50798.4855070886+1340.19588619904i</v>
      </c>
      <c r="K3494" t="str">
        <f t="shared" si="1829"/>
        <v>0.00317942843313803-0.120512345131614i</v>
      </c>
      <c r="L3494" t="str">
        <f t="shared" si="1830"/>
        <v>0.000665210677496634-0.0213749815329389i</v>
      </c>
      <c r="M3494" t="str">
        <f t="shared" si="1831"/>
        <v>0.00384463911063466-0.141887326664553i</v>
      </c>
      <c r="N3494" t="str">
        <f t="shared" si="1832"/>
        <v>-19.4583401407669i</v>
      </c>
      <c r="O3494" t="str">
        <f t="shared" si="1833"/>
        <v>0.820343893146541-0.571870524661987i</v>
      </c>
      <c r="P3494" t="str">
        <f t="shared" si="1834"/>
        <v>0.179656106853459+0.571870524661987i</v>
      </c>
      <c r="Q3494" t="str">
        <f t="shared" si="1835"/>
        <v>-0.179656106853459+18.8864696161049i</v>
      </c>
      <c r="R3494" t="str">
        <f t="shared" si="1836"/>
        <v>0.0301861588797064-0.00979956754230161i</v>
      </c>
      <c r="S3494" t="str">
        <f t="shared" si="1837"/>
        <v>2.10717771988345i</v>
      </c>
      <c r="T3494" t="str">
        <f t="shared" si="1838"/>
        <v>0.020649430389631+0.0636076014401793i</v>
      </c>
      <c r="U3494" t="str">
        <f t="shared" si="1839"/>
        <v>0.0000499999999999999-0.0000910914280516798i</v>
      </c>
      <c r="V3494" t="str">
        <f t="shared" si="1840"/>
        <v>0.00002-0.00102022399417882i</v>
      </c>
      <c r="W3494" t="str">
        <f t="shared" si="1841"/>
        <v>0.0000421629781894316-0.0000853808622984423i</v>
      </c>
      <c r="X3494" t="str">
        <f t="shared" si="1842"/>
        <v>0.0000422046884807032-0.000085326308631887i</v>
      </c>
      <c r="Y3494" t="str">
        <f t="shared" si="1843"/>
        <v>0.009+7.84141526336012i</v>
      </c>
      <c r="Z3494" t="str">
        <f t="shared" si="1844"/>
        <v>-0.00013050468894926-0.0000647385476639701i</v>
      </c>
      <c r="AA3494" t="str">
        <f t="shared" si="1845"/>
        <v>0.00176471893940075-1.53035060881042i</v>
      </c>
      <c r="AB3494" t="str">
        <f t="shared" si="1846"/>
        <v>0.0690187247175393+0.212602258314455i</v>
      </c>
      <c r="AC3494" t="str">
        <f t="shared" si="1847"/>
        <v>1.0304309181635-0.00897550338264335i</v>
      </c>
      <c r="AD3494" t="str">
        <f t="shared" si="1848"/>
        <v>0.065178333959289+0.206891372253598i</v>
      </c>
      <c r="AE3494" t="str">
        <f t="shared" si="1849"/>
        <v>4.88776876431569E-06-0.0000312198448619231i</v>
      </c>
      <c r="AF3494" t="str">
        <f t="shared" si="1850"/>
        <v>-6.36506947681285-0.0962811282149679i</v>
      </c>
      <c r="AG3494" t="str">
        <f t="shared" si="1851"/>
        <v>1.00114656751931-0.000359757764516853i</v>
      </c>
      <c r="AH3494" t="str">
        <f t="shared" si="1852"/>
        <v>-0.0000341489499810295+0.000198006568460464i</v>
      </c>
      <c r="AI3494">
        <f t="shared" si="1853"/>
        <v>-73.93911646654027</v>
      </c>
      <c r="AJ3494">
        <f t="shared" si="1854"/>
        <v>99.785185196769959</v>
      </c>
      <c r="AK3494"/>
      <c r="AL3494"/>
      <c r="AM3494"/>
      <c r="AN3494"/>
    </row>
    <row r="3495" spans="1:40" x14ac:dyDescent="0.35">
      <c r="A3495"/>
      <c r="B3495">
        <f t="shared" si="1855"/>
        <v>1561000</v>
      </c>
      <c r="C3495" s="237" t="str">
        <f t="shared" si="1823"/>
        <v>-1.32347468668925E-08+0.000662016153787831i</v>
      </c>
      <c r="D3495" s="208" t="str">
        <f t="shared" si="1824"/>
        <v>-2.51366130365218+0.00507545717904004i</v>
      </c>
      <c r="E3495" t="str">
        <f t="shared" si="1825"/>
        <v>20500</v>
      </c>
      <c r="F3495" t="str">
        <f t="shared" si="1826"/>
        <v>0.327868852459016</v>
      </c>
      <c r="G3495" t="str">
        <f t="shared" si="1821"/>
        <v>0.327868852459016</v>
      </c>
      <c r="H3495" t="str">
        <f t="shared" si="1827"/>
        <v>3.8514118490275+0.101295010369358i</v>
      </c>
      <c r="I3495" t="str">
        <f t="shared" si="1828"/>
        <v>6130.03266531709i</v>
      </c>
      <c r="J3495" t="str">
        <f t="shared" si="1822"/>
        <v>-50863.6339268238+1341.05498612609i</v>
      </c>
      <c r="K3495" t="str">
        <f t="shared" si="1829"/>
        <v>0.00317535882776582-0.120435247378144i</v>
      </c>
      <c r="L3495" t="str">
        <f t="shared" si="1830"/>
        <v>0.000664359485964239-0.0213613148723065i</v>
      </c>
      <c r="M3495" t="str">
        <f t="shared" si="1831"/>
        <v>0.00383971831373006-0.141796562250451i</v>
      </c>
      <c r="N3495" t="str">
        <f t="shared" si="1832"/>
        <v>-19.4708134357289i</v>
      </c>
      <c r="O3495" t="str">
        <f t="shared" si="1833"/>
        <v>0.813147153385775-0.582058164568294i</v>
      </c>
      <c r="P3495" t="str">
        <f t="shared" si="1834"/>
        <v>0.186852846614225+0.582058164568294i</v>
      </c>
      <c r="Q3495" t="str">
        <f t="shared" si="1835"/>
        <v>-0.186852846614225+18.8887552711606i</v>
      </c>
      <c r="R3495" t="str">
        <f t="shared" si="1836"/>
        <v>0.0307141991894835-0.0101961129465374i</v>
      </c>
      <c r="S3495" t="str">
        <f t="shared" si="1837"/>
        <v>2.1085284748321i</v>
      </c>
      <c r="T3495" t="str">
        <f t="shared" si="1838"/>
        <v>0.0214987944803783+0.064761763572691i</v>
      </c>
      <c r="U3495" t="str">
        <f t="shared" si="1839"/>
        <v>0.0000500000000000001-0.0000910330735173741i</v>
      </c>
      <c r="V3495" t="str">
        <f t="shared" si="1840"/>
        <v>0.00002-0.00101957042339459i</v>
      </c>
      <c r="W3495" t="str">
        <f t="shared" si="1841"/>
        <v>0.0000421628369050217-0.0000853284076233049i</v>
      </c>
      <c r="X3495" t="str">
        <f t="shared" si="1842"/>
        <v>0.0000422044795145879-0.0000852738876986769i</v>
      </c>
      <c r="Y3495" t="str">
        <f t="shared" si="1843"/>
        <v>0.009+7.84644181160587i</v>
      </c>
      <c r="Z3495" t="str">
        <f t="shared" si="1844"/>
        <v>-0.000130340961169529-0.0000646965660249786i</v>
      </c>
      <c r="AA3495" t="str">
        <f t="shared" si="1845"/>
        <v>0.00176245856695637-1.52937022499605i</v>
      </c>
      <c r="AB3495" t="str">
        <f t="shared" si="1846"/>
        <v>0.0718576420754577+0.216459933659497i</v>
      </c>
      <c r="AC3495" t="str">
        <f t="shared" si="1847"/>
        <v>1.03096918756214-0.0093580214462621i</v>
      </c>
      <c r="AD3495" t="str">
        <f t="shared" si="1848"/>
        <v>0.0677877633034581+0.210573017720959i</v>
      </c>
      <c r="AE3495" t="str">
        <f t="shared" si="1849"/>
        <v>4.78782891955778E-06-0.0000318319250303659i</v>
      </c>
      <c r="AF3495" t="str">
        <f t="shared" si="1850"/>
        <v>-6.36507315267968-0.096219553190318i</v>
      </c>
      <c r="AG3495" t="str">
        <f t="shared" si="1851"/>
        <v>1.00116623214734-0.000373951287358738i</v>
      </c>
      <c r="AH3495" t="str">
        <f t="shared" si="1852"/>
        <v>-0.0000335740819414039+0.000201903826844802i</v>
      </c>
      <c r="AI3495">
        <f t="shared" si="1853"/>
        <v>-73.778650250685246</v>
      </c>
      <c r="AJ3495">
        <f t="shared" si="1854"/>
        <v>99.441183228549377</v>
      </c>
      <c r="AK3495"/>
      <c r="AL3495"/>
      <c r="AM3495"/>
      <c r="AN3495"/>
    </row>
    <row r="3496" spans="1:40" x14ac:dyDescent="0.35">
      <c r="A3496"/>
      <c r="B3496">
        <f t="shared" si="1855"/>
        <v>1562000</v>
      </c>
      <c r="C3496" s="237" t="str">
        <f t="shared" si="1823"/>
        <v>-1.32178063926455E-08+0.000661592327825439i</v>
      </c>
      <c r="D3496" s="208" t="str">
        <f t="shared" si="1824"/>
        <v>-2.5136613035223+0.0050722078466617i</v>
      </c>
      <c r="E3496" t="str">
        <f t="shared" si="1825"/>
        <v>20500</v>
      </c>
      <c r="F3496" t="str">
        <f t="shared" si="1826"/>
        <v>0.327868852459016</v>
      </c>
      <c r="G3496" t="str">
        <f t="shared" si="1821"/>
        <v>0.327868852459016</v>
      </c>
      <c r="H3496" t="str">
        <f t="shared" si="1827"/>
        <v>3.85141551797409+0.101230264654042i</v>
      </c>
      <c r="I3496" t="str">
        <f t="shared" si="1828"/>
        <v>6133.95965613407i</v>
      </c>
      <c r="J3496" t="str">
        <f t="shared" si="1822"/>
        <v>-50928.8240949856+1341.91408605313i</v>
      </c>
      <c r="K3496" t="str">
        <f t="shared" si="1829"/>
        <v>0.00317129702921357-0.120358248141508i</v>
      </c>
      <c r="L3496" t="str">
        <f t="shared" si="1830"/>
        <v>0.000663509926615681-0.0213476656598693i</v>
      </c>
      <c r="M3496" t="str">
        <f t="shared" si="1831"/>
        <v>0.00383480695582925-0.141705913801377i</v>
      </c>
      <c r="N3496" t="str">
        <f t="shared" si="1832"/>
        <v>-19.483286730691i</v>
      </c>
      <c r="O3496" t="str">
        <f t="shared" si="1833"/>
        <v>0.805823903320723-0.592155247242608i</v>
      </c>
      <c r="P3496" t="str">
        <f t="shared" si="1834"/>
        <v>0.194176096679277+0.592155247242608i</v>
      </c>
      <c r="Q3496" t="str">
        <f t="shared" si="1835"/>
        <v>-0.194176096679277+18.8911314834484i</v>
      </c>
      <c r="R3496" t="str">
        <f t="shared" si="1836"/>
        <v>0.0312367222208852-0.0105997632618579i</v>
      </c>
      <c r="S3496" t="str">
        <f t="shared" si="1837"/>
        <v>2.10987922978074i</v>
      </c>
      <c r="T3496" t="str">
        <f t="shared" si="1838"/>
        <v>0.0223642203467869+0.0659057114202762i</v>
      </c>
      <c r="U3496" t="str">
        <f t="shared" si="1839"/>
        <v>0.0000499999999999998-0.0000909747937007812i</v>
      </c>
      <c r="V3496" t="str">
        <f t="shared" si="1840"/>
        <v>0.00002-0.00101891768944875i</v>
      </c>
      <c r="W3496" t="str">
        <f t="shared" si="1841"/>
        <v>0.0000421626955315067-0.0000852760215244478i</v>
      </c>
      <c r="X3496" t="str">
        <f t="shared" si="1842"/>
        <v>0.0000422042705895928-0.0000852215352976845i</v>
      </c>
      <c r="Y3496" t="str">
        <f t="shared" si="1843"/>
        <v>0.009+7.85146835985161i</v>
      </c>
      <c r="Z3496" t="str">
        <f t="shared" si="1844"/>
        <v>-0.000130177547715808-0.0000646546385662518i</v>
      </c>
      <c r="AA3496" t="str">
        <f t="shared" si="1845"/>
        <v>0.00176020253457595-1.52839109650971i</v>
      </c>
      <c r="AB3496" t="str">
        <f t="shared" si="1846"/>
        <v>0.0747502443656926+0.220283468744675i</v>
      </c>
      <c r="AC3496" t="str">
        <f t="shared" si="1847"/>
        <v>1.03150212299084-0.00974780710652043i</v>
      </c>
      <c r="AD3496" t="str">
        <f t="shared" si="1848"/>
        <v>0.070442950127453+0.214221694855876i</v>
      </c>
      <c r="AE3496" t="str">
        <f t="shared" si="1849"/>
        <v>4.68033575249778E-06-0.0000324413183838929i</v>
      </c>
      <c r="AF3496" t="str">
        <f t="shared" si="1850"/>
        <v>-6.36507682149639-0.0961580568073803i</v>
      </c>
      <c r="AG3496" t="str">
        <f t="shared" si="1851"/>
        <v>1.00118568946034-0.000388380041263477i</v>
      </c>
      <c r="AH3496" t="str">
        <f t="shared" si="1852"/>
        <v>-0.0000329510436919038+0.000205784637509431i</v>
      </c>
      <c r="AI3496">
        <f t="shared" si="1853"/>
        <v>-73.621792889754147</v>
      </c>
      <c r="AJ3496">
        <f t="shared" si="1854"/>
        <v>99.097199887491996</v>
      </c>
      <c r="AK3496"/>
      <c r="AL3496"/>
      <c r="AM3496"/>
      <c r="AN3496"/>
    </row>
    <row r="3497" spans="1:40" x14ac:dyDescent="0.35">
      <c r="A3497"/>
      <c r="B3497">
        <f t="shared" si="1855"/>
        <v>1563000</v>
      </c>
      <c r="C3497" s="237" t="str">
        <f t="shared" si="1823"/>
        <v>-1.32008984233014E-08+0.000661169044186734i</v>
      </c>
      <c r="D3497" s="208" t="str">
        <f t="shared" si="1824"/>
        <v>-2.51366130339268+0.0050689626720983i</v>
      </c>
      <c r="E3497" t="str">
        <f t="shared" si="1825"/>
        <v>20500</v>
      </c>
      <c r="F3497" t="str">
        <f t="shared" si="1826"/>
        <v>0.327868852459016</v>
      </c>
      <c r="G3497" t="str">
        <f t="shared" si="1821"/>
        <v>0.327868852459016</v>
      </c>
      <c r="H3497" t="str">
        <f t="shared" si="1827"/>
        <v>3.85141917988832+0.101165601587819i</v>
      </c>
      <c r="I3497" t="str">
        <f t="shared" si="1828"/>
        <v>6137.88664695106i</v>
      </c>
      <c r="J3497" t="str">
        <f t="shared" si="1822"/>
        <v>-50994.0560115741+1342.77318598019i</v>
      </c>
      <c r="K3497" t="str">
        <f t="shared" si="1829"/>
        <v>0.00316724301753045-0.120281347233126i</v>
      </c>
      <c r="L3497" t="str">
        <f t="shared" si="1830"/>
        <v>0.000662661995281946-0.0213340338622668i</v>
      </c>
      <c r="M3497" t="str">
        <f t="shared" si="1831"/>
        <v>0.0038299050128124-0.141615381095393i</v>
      </c>
      <c r="N3497" t="str">
        <f t="shared" si="1832"/>
        <v>-19.495760025653i</v>
      </c>
      <c r="O3497" t="str">
        <f t="shared" si="1833"/>
        <v>0.798375282310582-0.602160201769844i</v>
      </c>
      <c r="P3497" t="str">
        <f t="shared" si="1834"/>
        <v>0.201624717689418+0.602160201769844i</v>
      </c>
      <c r="Q3497" t="str">
        <f t="shared" si="1835"/>
        <v>-0.201624717689418+18.8935998238832i</v>
      </c>
      <c r="R3497" t="str">
        <f t="shared" si="1836"/>
        <v>0.0317536217833695-0.0110104498166698i</v>
      </c>
      <c r="S3497" t="str">
        <f t="shared" si="1837"/>
        <v>2.11122998472939i</v>
      </c>
      <c r="T3497" t="str">
        <f t="shared" si="1838"/>
        <v>0.0232455917983115+0.067039198432806i</v>
      </c>
      <c r="U3497" t="str">
        <f t="shared" si="1839"/>
        <v>0.00005-0.0000909165884584906i</v>
      </c>
      <c r="V3497" t="str">
        <f t="shared" si="1840"/>
        <v>0.00002-0.0010182657907351i</v>
      </c>
      <c r="W3497" t="str">
        <f t="shared" si="1841"/>
        <v>0.0000421625540688905-0.0000852237038702059i</v>
      </c>
      <c r="X3497" t="str">
        <f t="shared" si="1842"/>
        <v>0.0000422040617053892-0.0000851692512973292i</v>
      </c>
      <c r="Y3497" t="str">
        <f t="shared" si="1843"/>
        <v>0.009+7.85649490809736i</v>
      </c>
      <c r="Z3497" t="str">
        <f t="shared" si="1844"/>
        <v>-0.000130014447783907-0.0000646127651823646i</v>
      </c>
      <c r="AA3497" t="str">
        <f t="shared" si="1845"/>
        <v>0.00175795083115555-1.52741322094186i</v>
      </c>
      <c r="AB3497" t="str">
        <f t="shared" si="1846"/>
        <v>0.0776961432325795+0.224072039500021i</v>
      </c>
      <c r="AC3497" t="str">
        <f t="shared" si="1847"/>
        <v>1.03202961611506-0.0101447943062118i</v>
      </c>
      <c r="AD3497" t="str">
        <f t="shared" si="1848"/>
        <v>0.0731434758966943+0.217836834822742i</v>
      </c>
      <c r="AE3497" t="str">
        <f t="shared" si="1849"/>
        <v>4.56533162876713E-06-0.0000330479380192081i</v>
      </c>
      <c r="AF3497" t="str">
        <f t="shared" si="1850"/>
        <v>-6.365080483281-0.0960966389157207i</v>
      </c>
      <c r="AG3497" t="str">
        <f t="shared" si="1851"/>
        <v>1.00120493670783-0.000403041263708821i</v>
      </c>
      <c r="AH3497" t="str">
        <f t="shared" si="1852"/>
        <v>-0.0000322801005144689+0.000209648448949298i</v>
      </c>
      <c r="AI3497">
        <f t="shared" si="1853"/>
        <v>-73.468407915571674</v>
      </c>
      <c r="AJ3497">
        <f t="shared" si="1854"/>
        <v>98.753235108587262</v>
      </c>
      <c r="AK3497"/>
      <c r="AL3497"/>
      <c r="AM3497"/>
      <c r="AN3497"/>
    </row>
    <row r="3498" spans="1:40" x14ac:dyDescent="0.35">
      <c r="A3498"/>
      <c r="B3498">
        <f t="shared" si="1855"/>
        <v>1564000</v>
      </c>
      <c r="C3498" s="237" t="str">
        <f t="shared" si="1823"/>
        <v>-1.31840228757542E-08+0.000660746301831455i</v>
      </c>
      <c r="D3498" s="208" t="str">
        <f t="shared" si="1824"/>
        <v>-2.5136613032633+0.00506572164737449i</v>
      </c>
      <c r="E3498" t="str">
        <f t="shared" si="1825"/>
        <v>20500</v>
      </c>
      <c r="F3498" t="str">
        <f t="shared" si="1826"/>
        <v>0.327868852459016</v>
      </c>
      <c r="G3498" t="str">
        <f t="shared" si="1821"/>
        <v>0.327868852459016</v>
      </c>
      <c r="H3498" t="str">
        <f t="shared" si="1827"/>
        <v>3.85142283478814+0.101101021012661i</v>
      </c>
      <c r="I3498" t="str">
        <f t="shared" si="1828"/>
        <v>6141.81363776805i</v>
      </c>
      <c r="J3498" t="str">
        <f t="shared" si="1822"/>
        <v>-51059.3296765892+1343.63228590724i</v>
      </c>
      <c r="K3498" t="str">
        <f t="shared" si="1829"/>
        <v>0.00316319677282918-0.120204544464897i</v>
      </c>
      <c r="L3498" t="str">
        <f t="shared" si="1830"/>
        <v>0.000661815687807333-0.0213204194462237i</v>
      </c>
      <c r="M3498" t="str">
        <f t="shared" si="1831"/>
        <v>0.00382501246063651-0.141524963911121i</v>
      </c>
      <c r="N3498" t="str">
        <f t="shared" si="1832"/>
        <v>-19.508233320615i</v>
      </c>
      <c r="O3498" t="str">
        <f t="shared" si="1833"/>
        <v>0.790802449219722-0.612071471568549i</v>
      </c>
      <c r="P3498" t="str">
        <f t="shared" si="1834"/>
        <v>0.209197550780278+0.612071471568549i</v>
      </c>
      <c r="Q3498" t="str">
        <f t="shared" si="1835"/>
        <v>-0.209197550780278+18.8961618490465i</v>
      </c>
      <c r="R3498" t="str">
        <f t="shared" si="1836"/>
        <v>0.032264792473515-0.0114281020700015i</v>
      </c>
      <c r="S3498" t="str">
        <f t="shared" si="1837"/>
        <v>2.11258073967803i</v>
      </c>
      <c r="T3498" t="str">
        <f t="shared" si="1838"/>
        <v>0.0241427883241598+0.0681619791492565i</v>
      </c>
      <c r="U3498" t="str">
        <f t="shared" si="1839"/>
        <v>0.0000500000000000002-0.0000908584576474561i</v>
      </c>
      <c r="V3498" t="str">
        <f t="shared" si="1840"/>
        <v>0.00002-0.00101761472565151i</v>
      </c>
      <c r="W3498" t="str">
        <f t="shared" si="1841"/>
        <v>0.0000421624125171752-0.0000851714545292468i</v>
      </c>
      <c r="X3498" t="str">
        <f t="shared" si="1842"/>
        <v>0.0000422038528616468-0.0000851170355663626i</v>
      </c>
      <c r="Y3498" t="str">
        <f t="shared" si="1843"/>
        <v>0.009+7.8615214563431i</v>
      </c>
      <c r="Z3498" t="str">
        <f t="shared" si="1844"/>
        <v>-0.000129851660572202-0.0000645709457681624i</v>
      </c>
      <c r="AA3498" t="str">
        <f t="shared" si="1845"/>
        <v>0.00175570344562675-1.52643659588911i</v>
      </c>
      <c r="AB3498" t="str">
        <f t="shared" si="1846"/>
        <v>0.0806949358804461+0.227824825495792i</v>
      </c>
      <c r="AC3498" t="str">
        <f t="shared" si="1847"/>
        <v>1.0325515593416-0.0105489150919266i</v>
      </c>
      <c r="AD3498" t="str">
        <f t="shared" si="1848"/>
        <v>0.0758889150060454+0.221417874147022i</v>
      </c>
      <c r="AE3498" t="str">
        <f t="shared" si="1849"/>
        <v>0.0000044428599110914-0.0000336516976536179i</v>
      </c>
      <c r="AF3498" t="str">
        <f t="shared" si="1850"/>
        <v>-6.36508413805144-0.0960352993652865i</v>
      </c>
      <c r="AG3498" t="str">
        <f t="shared" si="1851"/>
        <v>1.00122397117593-0.000417932160125997i</v>
      </c>
      <c r="AH3498" t="str">
        <f t="shared" si="1852"/>
        <v>-0.0000315615239172835+0.000213494713620394i</v>
      </c>
      <c r="AI3498">
        <f t="shared" si="1853"/>
        <v>-73.318366693303958</v>
      </c>
      <c r="AJ3498">
        <f t="shared" si="1854"/>
        <v>98.409288823372222</v>
      </c>
      <c r="AK3498"/>
      <c r="AL3498"/>
      <c r="AM3498"/>
      <c r="AN3498"/>
    </row>
    <row r="3499" spans="1:40" x14ac:dyDescent="0.35">
      <c r="A3499"/>
      <c r="B3499">
        <f t="shared" si="1855"/>
        <v>1565000</v>
      </c>
      <c r="C3499" s="237" t="str">
        <f t="shared" si="1823"/>
        <v>-1.31671796671628E-08+0.000660324099721989i</v>
      </c>
      <c r="D3499" s="208" t="str">
        <f t="shared" si="1824"/>
        <v>-2.51366130313417+0.00506248476453525i</v>
      </c>
      <c r="E3499" t="str">
        <f t="shared" si="1825"/>
        <v>20500</v>
      </c>
      <c r="F3499" t="str">
        <f t="shared" si="1826"/>
        <v>0.327868852459016</v>
      </c>
      <c r="G3499" t="str">
        <f t="shared" si="1821"/>
        <v>0.327868852459016</v>
      </c>
      <c r="H3499" t="str">
        <f t="shared" si="1827"/>
        <v>3.85142648269145+0.101036522770946i</v>
      </c>
      <c r="I3499" t="str">
        <f t="shared" si="1828"/>
        <v>6145.74062858503i</v>
      </c>
      <c r="J3499" t="str">
        <f t="shared" si="1822"/>
        <v>-51124.6450900308+1344.49138583429i</v>
      </c>
      <c r="K3499" t="str">
        <f t="shared" si="1829"/>
        <v>0.003159158275286-0.120127839649199i</v>
      </c>
      <c r="L3499" t="str">
        <f t="shared" si="1830"/>
        <v>0.000660971000049388-0.0213068223785493i</v>
      </c>
      <c r="M3499" t="str">
        <f t="shared" si="1831"/>
        <v>0.00382012927533539-0.141434662027748i</v>
      </c>
      <c r="N3499" t="str">
        <f t="shared" si="1832"/>
        <v>-19.5207066155771i</v>
      </c>
      <c r="O3499" t="str">
        <f t="shared" si="1833"/>
        <v>0.783106582237554-0.621887514632845i</v>
      </c>
      <c r="P3499" t="str">
        <f t="shared" si="1834"/>
        <v>0.216893417762446+0.621887514632845i</v>
      </c>
      <c r="Q3499" t="str">
        <f t="shared" si="1835"/>
        <v>-0.216893417762446+18.8988191009443i</v>
      </c>
      <c r="R3499" t="str">
        <f t="shared" si="1836"/>
        <v>0.0327701297141118-0.0118526476178327i</v>
      </c>
      <c r="S3499" t="str">
        <f t="shared" si="1837"/>
        <v>2.11393149462667i</v>
      </c>
      <c r="T3499" t="str">
        <f t="shared" si="1838"/>
        <v>0.0250556850940483+0.0692738092856622i</v>
      </c>
      <c r="U3499" t="str">
        <f t="shared" si="1839"/>
        <v>0.0000499999999999999-0.0000908004011249972i</v>
      </c>
      <c r="V3499" t="str">
        <f t="shared" si="1840"/>
        <v>0.00002-0.00101696449259997i</v>
      </c>
      <c r="W3499" t="str">
        <f t="shared" si="1841"/>
        <v>0.0000421622708763634-0.0000851192733705752i</v>
      </c>
      <c r="X3499" t="str">
        <f t="shared" si="1842"/>
        <v>0.0000422036440580373-0.0000850648879738735i</v>
      </c>
      <c r="Y3499" t="str">
        <f t="shared" si="1843"/>
        <v>0.009+7.86654800458884i</v>
      </c>
      <c r="Z3499" t="str">
        <f t="shared" si="1844"/>
        <v>-0.000129689185281632-0.0000645291802187653i</v>
      </c>
      <c r="AA3499" t="str">
        <f t="shared" si="1845"/>
        <v>0.00175346036695643-1.52546121895422i</v>
      </c>
      <c r="AB3499" t="str">
        <f t="shared" si="1846"/>
        <v>0.083746205076138+0.231541010236451i</v>
      </c>
      <c r="AC3499" t="str">
        <f t="shared" si="1847"/>
        <v>1.03306784585807-0.0109600996194051i</v>
      </c>
      <c r="AD3499" t="str">
        <f t="shared" si="1848"/>
        <v>0.0786788348495936+0.224964254802942i</v>
      </c>
      <c r="AE3499" t="str">
        <f t="shared" si="1849"/>
        <v>0.0000043129649504074-0.000034252511636295i</v>
      </c>
      <c r="AF3499" t="str">
        <f t="shared" si="1850"/>
        <v>-6.36508778582562-0.0959740380064108i</v>
      </c>
      <c r="AG3499" t="str">
        <f t="shared" si="1851"/>
        <v>1.00124279018779-0.000433049904387024i</v>
      </c>
      <c r="AH3499" t="str">
        <f t="shared" si="1852"/>
        <v>-0.0000307955915769625+0.000217322888007175i</v>
      </c>
      <c r="AI3499">
        <f t="shared" si="1853"/>
        <v>-73.171547833751177</v>
      </c>
      <c r="AJ3499">
        <f t="shared" si="1854"/>
        <v>98.065360959956976</v>
      </c>
      <c r="AK3499"/>
      <c r="AL3499"/>
      <c r="AM3499"/>
      <c r="AN3499"/>
    </row>
    <row r="3500" spans="1:40" x14ac:dyDescent="0.35">
      <c r="A3500"/>
      <c r="B3500">
        <f t="shared" si="1855"/>
        <v>1566000</v>
      </c>
      <c r="C3500" s="237" t="str">
        <f t="shared" si="1823"/>
        <v>-1.31503687149514E-08+0.000659902436823397i</v>
      </c>
      <c r="D3500" s="208" t="str">
        <f t="shared" si="1824"/>
        <v>-2.51366130300529+0.00505925201564605i</v>
      </c>
      <c r="E3500" t="str">
        <f t="shared" si="1825"/>
        <v>20500</v>
      </c>
      <c r="F3500" t="str">
        <f t="shared" si="1826"/>
        <v>0.327868852459016</v>
      </c>
      <c r="G3500" t="str">
        <f t="shared" si="1821"/>
        <v>0.327868852459016</v>
      </c>
      <c r="H3500" t="str">
        <f t="shared" si="1827"/>
        <v>3.85143012361609+0.100972106705449i</v>
      </c>
      <c r="I3500" t="str">
        <f t="shared" si="1828"/>
        <v>6149.66761940202i</v>
      </c>
      <c r="J3500" t="str">
        <f t="shared" si="1822"/>
        <v>-51190.0022518991+1345.35048576134i</v>
      </c>
      <c r="K3500" t="str">
        <f t="shared" si="1829"/>
        <v>0.00315512750514032-0.120051232598888i</v>
      </c>
      <c r="L3500" t="str">
        <f t="shared" si="1830"/>
        <v>0.000660127927878839-0.021293242626137i</v>
      </c>
      <c r="M3500" t="str">
        <f t="shared" si="1831"/>
        <v>0.00381525543301916-0.141344475225025i</v>
      </c>
      <c r="N3500" t="str">
        <f t="shared" si="1832"/>
        <v>-19.5331799105391i</v>
      </c>
      <c r="O3500" t="str">
        <f t="shared" si="1833"/>
        <v>0.775288878695426-0.631606803772085i</v>
      </c>
      <c r="P3500" t="str">
        <f t="shared" si="1834"/>
        <v>0.224711121304574+0.631606803772085i</v>
      </c>
      <c r="Q3500" t="str">
        <f t="shared" si="1835"/>
        <v>-0.224711121304574+18.901573106767i</v>
      </c>
      <c r="R3500" t="str">
        <f t="shared" si="1836"/>
        <v>0.0332695297933316-0.0122840122003699i</v>
      </c>
      <c r="S3500" t="str">
        <f t="shared" si="1837"/>
        <v>2.11528224957532i</v>
      </c>
      <c r="T3500" t="str">
        <f t="shared" si="1838"/>
        <v>0.0259841529610091+0.0703744458235516i</v>
      </c>
      <c r="U3500" t="str">
        <f t="shared" si="1839"/>
        <v>0.0000500000000000001-0.0000907424187488002i</v>
      </c>
      <c r="V3500" t="str">
        <f t="shared" si="1840"/>
        <v>0.00002-0.00101631508998656i</v>
      </c>
      <c r="W3500" t="str">
        <f t="shared" si="1841"/>
        <v>0.0000421621291464585-0.0000850671602635318i</v>
      </c>
      <c r="X3500" t="str">
        <f t="shared" si="1842"/>
        <v>0.0000422034352942344-0.0000850128083892877i</v>
      </c>
      <c r="Y3500" t="str">
        <f t="shared" si="1843"/>
        <v>0.009+7.87157455283459i</v>
      </c>
      <c r="Z3500" t="str">
        <f t="shared" si="1844"/>
        <v>-0.000129527021115688-0.0000644874684295673i</v>
      </c>
      <c r="AA3500" t="str">
        <f t="shared" si="1845"/>
        <v>0.00175122158414674-1.52448708774607i</v>
      </c>
      <c r="AB3500" t="str">
        <f t="shared" si="1846"/>
        <v>0.0868495191584008+0.235219781456252i</v>
      </c>
      <c r="AC3500" t="str">
        <f t="shared" si="1847"/>
        <v>1.0335783696723-0.0113782761598354i</v>
      </c>
      <c r="AD3500" t="str">
        <f t="shared" si="1848"/>
        <v>0.0815127958915089+0.228475424300276i</v>
      </c>
      <c r="AE3500" t="str">
        <f t="shared" si="1849"/>
        <v>4.17569207685786E-06-0.000034850294959417i</v>
      </c>
      <c r="AF3500" t="str">
        <f t="shared" si="1850"/>
        <v>-6.36509142662138-0.0959128546898029i</v>
      </c>
      <c r="AG3500" t="str">
        <f t="shared" si="1851"/>
        <v>1.00126139110387-0.0004483916392961i</v>
      </c>
      <c r="AH3500" t="str">
        <f t="shared" si="1852"/>
        <v>-0.000029982587280087+0.000221132432689182i</v>
      </c>
      <c r="AI3500">
        <f t="shared" si="1853"/>
        <v>-73.027836659759487</v>
      </c>
      <c r="AJ3500">
        <f t="shared" si="1854"/>
        <v>97.721451443052814</v>
      </c>
      <c r="AK3500"/>
      <c r="AL3500"/>
      <c r="AM3500"/>
      <c r="AN3500"/>
    </row>
    <row r="3501" spans="1:40" x14ac:dyDescent="0.35">
      <c r="A3501"/>
      <c r="B3501">
        <f t="shared" si="1855"/>
        <v>1567000</v>
      </c>
      <c r="C3501" s="237" t="str">
        <f t="shared" si="1823"/>
        <v>-1.31335899368068E-08+0.00065948131210336i</v>
      </c>
      <c r="D3501" s="208" t="str">
        <f t="shared" si="1824"/>
        <v>-2.51366130287665+0.00505602339279243i</v>
      </c>
      <c r="E3501" t="str">
        <f t="shared" si="1825"/>
        <v>20500</v>
      </c>
      <c r="F3501" t="str">
        <f t="shared" si="1826"/>
        <v>0.327868852459016</v>
      </c>
      <c r="G3501" t="str">
        <f t="shared" si="1821"/>
        <v>0.327868852459016</v>
      </c>
      <c r="H3501" t="str">
        <f t="shared" si="1827"/>
        <v>3.85143375757984+0.100907772659348i</v>
      </c>
      <c r="I3501" t="str">
        <f t="shared" si="1828"/>
        <v>6153.59461021901i</v>
      </c>
      <c r="J3501" t="str">
        <f t="shared" si="1822"/>
        <v>-51255.4011621941+1346.20958568839i</v>
      </c>
      <c r="K3501" t="str">
        <f t="shared" si="1829"/>
        <v>0.00315110444269447-0.119974723127297i</v>
      </c>
      <c r="L3501" t="str">
        <f t="shared" si="1830"/>
        <v>0.000659286467179578-0.0212796801559646i</v>
      </c>
      <c r="M3501" t="str">
        <f t="shared" si="1831"/>
        <v>0.00381039090987405-0.141254403283262i</v>
      </c>
      <c r="N3501" t="str">
        <f t="shared" si="1832"/>
        <v>-19.5456532055011i</v>
      </c>
      <c r="O3501" t="str">
        <f t="shared" si="1833"/>
        <v>0.767350554879957-0.641227826848947i</v>
      </c>
      <c r="P3501" t="str">
        <f t="shared" si="1834"/>
        <v>0.232649445120043+0.641227826848947i</v>
      </c>
      <c r="Q3501" t="str">
        <f t="shared" si="1835"/>
        <v>-0.232649445120043+18.9044253786522i</v>
      </c>
      <c r="R3501" t="str">
        <f t="shared" si="1836"/>
        <v>0.0337628899039881-0.012722119710311i</v>
      </c>
      <c r="S3501" t="str">
        <f t="shared" si="1837"/>
        <v>2.11663300452396i</v>
      </c>
      <c r="T3501" t="str">
        <f t="shared" si="1838"/>
        <v>0.0269280584663491+0.07146364709889i</v>
      </c>
      <c r="U3501" t="str">
        <f t="shared" si="1839"/>
        <v>0.0000499999999999998-0.0000906845103769115i</v>
      </c>
      <c r="V3501" t="str">
        <f t="shared" si="1840"/>
        <v>0.00002-0.00101566651622141i</v>
      </c>
      <c r="W3501" t="str">
        <f t="shared" si="1841"/>
        <v>0.0000421619873274624-0.0000850151150777874i</v>
      </c>
      <c r="X3501" t="str">
        <f t="shared" si="1842"/>
        <v>0.0000422032265699113-0.000084960796682359i</v>
      </c>
      <c r="Y3501" t="str">
        <f t="shared" si="1843"/>
        <v>0.009+7.87660110108033i</v>
      </c>
      <c r="Z3501" t="str">
        <f t="shared" si="1844"/>
        <v>-0.000129365167280393-0.0000644458102962313i</v>
      </c>
      <c r="AA3501" t="str">
        <f t="shared" si="1845"/>
        <v>0.00174898708623489-1.52351419987964i</v>
      </c>
      <c r="AB3501" t="str">
        <f t="shared" si="1846"/>
        <v>0.0900044320544555+0.238860331416522i</v>
      </c>
      <c r="AC3501" t="str">
        <f t="shared" si="1847"/>
        <v>1.03408302565203-0.011803371107142i</v>
      </c>
      <c r="AD3501" t="str">
        <f t="shared" si="1848"/>
        <v>0.0843903517381701+0.231950835770378i</v>
      </c>
      <c r="AE3501" t="str">
        <f t="shared" si="1849"/>
        <v>4.03108759065051E-06-0.0000354449632692122i</v>
      </c>
      <c r="AF3501" t="str">
        <f t="shared" si="1850"/>
        <v>-6.36509506045649-0.0958517492665556i</v>
      </c>
      <c r="AG3501" t="str">
        <f t="shared" si="1851"/>
        <v>1.00127977132237-0.00046395447708612i</v>
      </c>
      <c r="AH3501" t="str">
        <f t="shared" si="1852"/>
        <v>-0.000029122800864002+0.000224922812407003i</v>
      </c>
      <c r="AI3501">
        <f t="shared" si="1853"/>
        <v>-72.887124720874553</v>
      </c>
      <c r="AJ3501">
        <f t="shared" si="1854"/>
        <v>97.377560193973636</v>
      </c>
      <c r="AK3501"/>
      <c r="AL3501"/>
      <c r="AM3501"/>
      <c r="AN3501"/>
    </row>
    <row r="3502" spans="1:40" x14ac:dyDescent="0.35">
      <c r="A3502"/>
      <c r="B3502">
        <f t="shared" si="1855"/>
        <v>1568000</v>
      </c>
      <c r="C3502" s="237" t="str">
        <f t="shared" si="1823"/>
        <v>-1.31168432506785E-08+0.000659060724532201i</v>
      </c>
      <c r="D3502" s="208" t="str">
        <f t="shared" si="1824"/>
        <v>-2.51366130274825+0.00505279888808021i</v>
      </c>
      <c r="E3502" t="str">
        <f t="shared" si="1825"/>
        <v>20500</v>
      </c>
      <c r="F3502" t="str">
        <f t="shared" si="1826"/>
        <v>0.327868852459016</v>
      </c>
      <c r="G3502" t="str">
        <f t="shared" si="1821"/>
        <v>0.327868852459016</v>
      </c>
      <c r="H3502" t="str">
        <f t="shared" si="1827"/>
        <v>3.85143738460042+0.100843520476216i</v>
      </c>
      <c r="I3502" t="str">
        <f t="shared" si="1828"/>
        <v>6157.52160103599i</v>
      </c>
      <c r="J3502" t="str">
        <f t="shared" si="1822"/>
        <v>-51320.8418209156+1347.06868561544i</v>
      </c>
      <c r="K3502" t="str">
        <f t="shared" si="1829"/>
        <v>0.00314708906831355-0.119898311048231i</v>
      </c>
      <c r="L3502" t="str">
        <f t="shared" si="1830"/>
        <v>0.000658446613848578-0.0212661349350936i</v>
      </c>
      <c r="M3502" t="str">
        <f t="shared" si="1831"/>
        <v>0.00380553568216213-0.141164445983325i</v>
      </c>
      <c r="N3502" t="str">
        <f t="shared" si="1832"/>
        <v>-19.5581265004632i</v>
      </c>
      <c r="O3502" t="str">
        <f t="shared" si="1833"/>
        <v>0.759292845843995-0.65074908701444i</v>
      </c>
      <c r="P3502" t="str">
        <f t="shared" si="1834"/>
        <v>0.240707154156005+0.65074908701444i</v>
      </c>
      <c r="Q3502" t="str">
        <f t="shared" si="1835"/>
        <v>-0.240707154156005+18.9073774134488i</v>
      </c>
      <c r="R3502" t="str">
        <f t="shared" si="1836"/>
        <v>0.0342501081827871-0.0131668922020428i</v>
      </c>
      <c r="S3502" t="str">
        <f t="shared" si="1837"/>
        <v>2.11798375947261i</v>
      </c>
      <c r="T3502" t="str">
        <f t="shared" si="1838"/>
        <v>0.0278872638466532+0.072541172891323i</v>
      </c>
      <c r="U3502" t="str">
        <f t="shared" si="1839"/>
        <v>0.00005-0.0000906266758677429i</v>
      </c>
      <c r="V3502" t="str">
        <f t="shared" si="1840"/>
        <v>0.00002-0.00101501876971872i</v>
      </c>
      <c r="W3502" t="str">
        <f t="shared" si="1841"/>
        <v>0.0000421618454193788-0.000084963137683349i</v>
      </c>
      <c r="X3502" t="str">
        <f t="shared" si="1842"/>
        <v>0.0000422030178847438-0.0000849088527231794i</v>
      </c>
      <c r="Y3502" t="str">
        <f t="shared" si="1843"/>
        <v>0.009+7.88162764932607i</v>
      </c>
      <c r="Z3502" t="str">
        <f t="shared" si="1844"/>
        <v>-0.000129203622984314-0.0000644042057146937i</v>
      </c>
      <c r="AA3502" t="str">
        <f t="shared" si="1845"/>
        <v>0.00174675686229303-1.52254255297601i</v>
      </c>
      <c r="AB3502" t="str">
        <f t="shared" si="1846"/>
        <v>0.093210483303406+0.242461857203951i</v>
      </c>
      <c r="AC3502" t="str">
        <f t="shared" si="1847"/>
        <v>1.03458170956445-0.0122353089862103i</v>
      </c>
      <c r="AD3502" t="str">
        <f t="shared" si="1848"/>
        <v>0.0873110492111653+0.235389948051067i</v>
      </c>
      <c r="AE3502" t="str">
        <f t="shared" si="1849"/>
        <v>3.87919875280769E-06-0.0000360364328768489i</v>
      </c>
      <c r="AF3502" t="str">
        <f t="shared" si="1850"/>
        <v>-6.36509868734867-0.0957907215881358i</v>
      </c>
      <c r="AG3502" t="str">
        <f t="shared" si="1851"/>
        <v>1.00129792827952-0.000479735499918109i</v>
      </c>
      <c r="AH3502" t="str">
        <f t="shared" si="1852"/>
        <v>-0.0000282165281570443+0.000228693496127237i</v>
      </c>
      <c r="AI3502">
        <f t="shared" si="1853"/>
        <v>-72.749309351106959</v>
      </c>
      <c r="AJ3502">
        <f t="shared" si="1854"/>
        <v>97.033687130663637</v>
      </c>
      <c r="AK3502"/>
      <c r="AL3502"/>
      <c r="AM3502"/>
      <c r="AN3502"/>
    </row>
    <row r="3503" spans="1:40" x14ac:dyDescent="0.35">
      <c r="A3503"/>
      <c r="B3503">
        <f t="shared" si="1855"/>
        <v>1569000</v>
      </c>
      <c r="C3503" s="237" t="str">
        <f t="shared" si="1823"/>
        <v>-1.31001285747772E-08+0.000658640673082858i</v>
      </c>
      <c r="D3503" s="208" t="str">
        <f t="shared" si="1824"/>
        <v>-2.51366130262011+0.00504957849363525i</v>
      </c>
      <c r="E3503" t="str">
        <f t="shared" si="1825"/>
        <v>20500</v>
      </c>
      <c r="F3503" t="str">
        <f t="shared" si="1826"/>
        <v>0.327868852459016</v>
      </c>
      <c r="G3503" t="str">
        <f t="shared" si="1821"/>
        <v>0.327868852459016</v>
      </c>
      <c r="H3503" t="str">
        <f t="shared" si="1827"/>
        <v>3.85144100469555+0.100779350000027i</v>
      </c>
      <c r="I3503" t="str">
        <f t="shared" si="1828"/>
        <v>6161.44859185298i</v>
      </c>
      <c r="J3503" t="str">
        <f t="shared" si="1822"/>
        <v>-51386.3242280637+1347.9277855425i</v>
      </c>
      <c r="K3503" t="str">
        <f t="shared" si="1829"/>
        <v>0.00314308136242511-0.119821996175973i</v>
      </c>
      <c r="L3503" t="str">
        <f t="shared" si="1830"/>
        <v>0.000657608363795868-0.0212526069306691i</v>
      </c>
      <c r="M3503" t="str">
        <f t="shared" si="1831"/>
        <v>0.00380068972622098-0.141074603106642i</v>
      </c>
      <c r="N3503" t="str">
        <f t="shared" si="1832"/>
        <v>-19.5705997954252i</v>
      </c>
      <c r="O3503" t="str">
        <f t="shared" si="1833"/>
        <v>0.751117005214663-0.660169102940569i</v>
      </c>
      <c r="P3503" t="str">
        <f t="shared" si="1834"/>
        <v>0.248882994785337+0.660169102940569i</v>
      </c>
      <c r="Q3503" t="str">
        <f t="shared" si="1835"/>
        <v>-0.248882994785337+18.9104306924846i</v>
      </c>
      <c r="R3503" t="str">
        <f t="shared" si="1836"/>
        <v>0.0347310837495779-0.0136182499018078i</v>
      </c>
      <c r="S3503" t="str">
        <f t="shared" si="1837"/>
        <v>2.11933451442125i</v>
      </c>
      <c r="T3503" t="str">
        <f t="shared" si="1838"/>
        <v>0.0288616270429151+0.0736067845137355i</v>
      </c>
      <c r="U3503" t="str">
        <f t="shared" si="1839"/>
        <v>0.0000500000000000002-0.0000905689150800646i</v>
      </c>
      <c r="V3503" t="str">
        <f t="shared" si="1840"/>
        <v>0.00002-0.00101437184889672i</v>
      </c>
      <c r="W3503" t="str">
        <f t="shared" si="1841"/>
        <v>0.0000421617034222097-0.0000849112279505523i</v>
      </c>
      <c r="X3503" t="str">
        <f t="shared" si="1842"/>
        <v>0.0000422028092384074-0.0000848569763821666i</v>
      </c>
      <c r="Y3503" t="str">
        <f t="shared" si="1843"/>
        <v>0.009+7.88665419757182i</v>
      </c>
      <c r="Z3503" t="str">
        <f t="shared" si="1844"/>
        <v>-0.000129042387438528-0.0000643626545811581i</v>
      </c>
      <c r="AA3503" t="str">
        <f t="shared" si="1845"/>
        <v>0.00174453090142813-1.5215721446623i</v>
      </c>
      <c r="AB3503" t="str">
        <f t="shared" si="1846"/>
        <v>0.0964671980867576+0.246023561029934i</v>
      </c>
      <c r="AC3503" t="str">
        <f t="shared" si="1847"/>
        <v>1.03507431811587-0.0126740124620844i</v>
      </c>
      <c r="AD3503" t="str">
        <f t="shared" si="1848"/>
        <v>0.0902744284213161+0.238792225770483i</v>
      </c>
      <c r="AE3503" t="str">
        <f t="shared" si="1849"/>
        <v>3.72007377579635E-06-0.0000366246207691757i</v>
      </c>
      <c r="AF3503" t="str">
        <f t="shared" si="1850"/>
        <v>-6.36510230731566-0.0957297715063918i</v>
      </c>
      <c r="AG3503" t="str">
        <f t="shared" si="1851"/>
        <v>1.00131585944996-0.000495731760384394i</v>
      </c>
      <c r="AH3503" t="str">
        <f t="shared" si="1852"/>
        <v>-0.0000272640709181324+0.000232443957106481i</v>
      </c>
      <c r="AI3503">
        <f t="shared" si="1853"/>
        <v>-72.614293265294478</v>
      </c>
      <c r="AJ3503">
        <f t="shared" si="1854"/>
        <v>96.689832167727147</v>
      </c>
      <c r="AK3503"/>
      <c r="AL3503"/>
      <c r="AM3503"/>
      <c r="AN3503"/>
    </row>
    <row r="3504" spans="1:40" x14ac:dyDescent="0.35">
      <c r="A3504"/>
      <c r="B3504">
        <f t="shared" si="1855"/>
        <v>1570000</v>
      </c>
      <c r="C3504" s="237" t="str">
        <f t="shared" si="1823"/>
        <v>-1.30834458275745E-08+0.000658221156730909i</v>
      </c>
      <c r="D3504" s="208" t="str">
        <f t="shared" si="1824"/>
        <v>-2.51366130249221+0.00504636220160364i</v>
      </c>
      <c r="E3504" t="str">
        <f t="shared" si="1825"/>
        <v>20500</v>
      </c>
      <c r="F3504" t="str">
        <f t="shared" si="1826"/>
        <v>0.327868852459016</v>
      </c>
      <c r="G3504" t="str">
        <f t="shared" si="1821"/>
        <v>0.327868852459016</v>
      </c>
      <c r="H3504" t="str">
        <f t="shared" si="1827"/>
        <v>3.85144461788279+0.100715261075149i</v>
      </c>
      <c r="I3504" t="str">
        <f t="shared" si="1828"/>
        <v>6165.37558266997i</v>
      </c>
      <c r="J3504" t="str">
        <f t="shared" si="1822"/>
        <v>-51451.8483836385+1348.78688546954i</v>
      </c>
      <c r="K3504" t="str">
        <f t="shared" si="1829"/>
        <v>0.00313908130551884-0.119745778325272i</v>
      </c>
      <c r="L3504" t="str">
        <f t="shared" si="1830"/>
        <v>0.000656771712944475-0.0212390961099196i</v>
      </c>
      <c r="M3504" t="str">
        <f t="shared" si="1831"/>
        <v>0.00379585301846332-0.140984874435192i</v>
      </c>
      <c r="N3504" t="str">
        <f t="shared" si="1832"/>
        <v>-19.5830730903872i</v>
      </c>
      <c r="O3504" t="str">
        <f t="shared" si="1833"/>
        <v>0.742824304997931-0.669486409051252i</v>
      </c>
      <c r="P3504" t="str">
        <f t="shared" si="1834"/>
        <v>0.257175695002069+0.669486409051252i</v>
      </c>
      <c r="Q3504" t="str">
        <f t="shared" si="1835"/>
        <v>-0.257175695002069+18.9135866813359i</v>
      </c>
      <c r="R3504" t="str">
        <f t="shared" si="1836"/>
        <v>0.0352057167466123-0.0140761112188807i</v>
      </c>
      <c r="S3504" t="str">
        <f t="shared" si="1837"/>
        <v>2.12068526936988i</v>
      </c>
      <c r="T3504" t="str">
        <f t="shared" si="1838"/>
        <v>0.0298510017118924+0.0746602449021492i</v>
      </c>
      <c r="U3504" t="str">
        <f t="shared" si="1839"/>
        <v>0.0000499999999999999-0.0000905112278730068i</v>
      </c>
      <c r="V3504" t="str">
        <f t="shared" si="1840"/>
        <v>0.00002-0.00101372575217768i</v>
      </c>
      <c r="W3504" t="str">
        <f t="shared" si="1841"/>
        <v>0.0000421615613359575-0.0000848593857500631i</v>
      </c>
      <c r="X3504" t="str">
        <f t="shared" si="1842"/>
        <v>0.0000422026006305788-0.0000848051675300705i</v>
      </c>
      <c r="Y3504" t="str">
        <f t="shared" si="1843"/>
        <v>0.009+7.89168074581756i</v>
      </c>
      <c r="Z3504" t="str">
        <f t="shared" si="1844"/>
        <v>-0.000128881459856629-0.000064321156792098i</v>
      </c>
      <c r="AA3504" t="str">
        <f t="shared" si="1845"/>
        <v>0.00174230919278186-1.52060297257171i</v>
      </c>
      <c r="AB3504" t="str">
        <f t="shared" si="1846"/>
        <v>0.099774087266371+0.24954465053104i</v>
      </c>
      <c r="AC3504" t="str">
        <f t="shared" si="1847"/>
        <v>1.03556074899141-0.0131194023501756i</v>
      </c>
      <c r="AD3504" t="str">
        <f t="shared" si="1848"/>
        <v>0.0932800228439518+0.242157139430208i</v>
      </c>
      <c r="AE3504" t="str">
        <f t="shared" si="1849"/>
        <v>0.0000035537618140281-0.0000372094446193868i</v>
      </c>
      <c r="AF3504" t="str">
        <f t="shared" si="1850"/>
        <v>-6.365105920375-0.0956688988735454i</v>
      </c>
      <c r="AG3504" t="str">
        <f t="shared" si="1851"/>
        <v>1.00133356234705-0.000511940282016754i</v>
      </c>
      <c r="AH3504" t="str">
        <f t="shared" si="1852"/>
        <v>-0.0000262657367756617+0.000236173672954809i</v>
      </c>
      <c r="AI3504">
        <f t="shared" si="1853"/>
        <v>-72.481984190071557</v>
      </c>
      <c r="AJ3504">
        <f t="shared" si="1854"/>
        <v>96.345995216429941</v>
      </c>
      <c r="AK3504"/>
      <c r="AL3504"/>
      <c r="AM3504"/>
      <c r="AN3504"/>
    </row>
    <row r="3505" spans="1:40" x14ac:dyDescent="0.35">
      <c r="A3505"/>
      <c r="B3505">
        <f t="shared" si="1855"/>
        <v>1571000</v>
      </c>
      <c r="C3505" s="237" t="str">
        <f t="shared" si="1823"/>
        <v>-1.3066794927801E-08+0.000657802174454519i</v>
      </c>
      <c r="D3505" s="208" t="str">
        <f t="shared" si="1824"/>
        <v>-2.51366130236455+0.00504315000415131i</v>
      </c>
      <c r="E3505" t="str">
        <f t="shared" si="1825"/>
        <v>20500</v>
      </c>
      <c r="F3505" t="str">
        <f t="shared" si="1826"/>
        <v>0.327868852459016</v>
      </c>
      <c r="G3505" t="str">
        <f t="shared" si="1821"/>
        <v>0.327868852459016</v>
      </c>
      <c r="H3505" t="str">
        <f t="shared" si="1827"/>
        <v>3.85144822417972+0.100651253546344i</v>
      </c>
      <c r="I3505" t="str">
        <f t="shared" si="1828"/>
        <v>6169.30257348696i</v>
      </c>
      <c r="J3505" t="str">
        <f t="shared" si="1822"/>
        <v>-51517.4142876399+1349.64598539659i</v>
      </c>
      <c r="K3505" t="str">
        <f t="shared" si="1829"/>
        <v>0.00313508887814657-0.11966965731135i</v>
      </c>
      <c r="L3505" t="str">
        <f t="shared" si="1830"/>
        <v>0.00065593665723036-0.0212256024401564i</v>
      </c>
      <c r="M3505" t="str">
        <f t="shared" si="1831"/>
        <v>0.00379102553537693-0.140895259751506i</v>
      </c>
      <c r="N3505" t="str">
        <f t="shared" si="1832"/>
        <v>-19.5955463853492i</v>
      </c>
      <c r="O3505" t="str">
        <f t="shared" si="1833"/>
        <v>0.734416035380972-0.678699555750035i</v>
      </c>
      <c r="P3505" t="str">
        <f t="shared" si="1834"/>
        <v>0.265583964619028+0.678699555750035i</v>
      </c>
      <c r="Q3505" t="str">
        <f t="shared" si="1835"/>
        <v>-0.265583964619028+18.9168468295992i</v>
      </c>
      <c r="R3505" t="str">
        <f t="shared" si="1836"/>
        <v>0.0356739083777118-0.0145403927576901i</v>
      </c>
      <c r="S3505" t="str">
        <f t="shared" si="1837"/>
        <v>2.12203602431852i</v>
      </c>
      <c r="T3505" t="str">
        <f t="shared" si="1838"/>
        <v>0.0308552372395585+0.0757013187057427i</v>
      </c>
      <c r="U3505" t="str">
        <f t="shared" si="1839"/>
        <v>0.0000500000000000001-0.0000904536141060606i</v>
      </c>
      <c r="V3505" t="str">
        <f t="shared" si="1840"/>
        <v>0.00002-0.00101308047798788i</v>
      </c>
      <c r="W3505" t="str">
        <f t="shared" si="1841"/>
        <v>0.0000421614191606262-0.0000848076109528804i</v>
      </c>
      <c r="X3505" t="str">
        <f t="shared" si="1842"/>
        <v>0.0000422023920609374-0.0000847534260379735i</v>
      </c>
      <c r="Y3505" t="str">
        <f t="shared" si="1843"/>
        <v>0.009+7.8967072940633i</v>
      </c>
      <c r="Z3505" t="str">
        <f t="shared" si="1844"/>
        <v>-0.000128720839454717-0.0000642797122442567i</v>
      </c>
      <c r="AA3505" t="str">
        <f t="shared" si="1845"/>
        <v>0.00174009172553041-1.51963503434343i</v>
      </c>
      <c r="AB3505" t="str">
        <f t="shared" si="1846"/>
        <v>0.103130647429423+0.253024339069904i</v>
      </c>
      <c r="AC3505" t="str">
        <f t="shared" si="1847"/>
        <v>1.03604090089459-0.0135713976274237i</v>
      </c>
      <c r="AD3505" t="str">
        <f t="shared" si="1848"/>
        <v>0.0963273593949691+0.24548416548714i</v>
      </c>
      <c r="AE3505" t="str">
        <f t="shared" si="1849"/>
        <v>3.38031295425823E-06-0.0000377908227975029i</v>
      </c>
      <c r="AF3505" t="str">
        <f t="shared" si="1850"/>
        <v>-6.36510952654427-0.0956081035421927i</v>
      </c>
      <c r="AG3505" t="str">
        <f t="shared" si="1851"/>
        <v>1.00135103452322-0.000528358059796928i</v>
      </c>
      <c r="AH3505" t="str">
        <f t="shared" si="1852"/>
        <v>-0.00002522183916588+0.000239882125698068i</v>
      </c>
      <c r="AI3505">
        <f t="shared" si="1853"/>
        <v>-72.352294525967835</v>
      </c>
      <c r="AJ3505">
        <f t="shared" si="1854"/>
        <v>96.002176184733358</v>
      </c>
      <c r="AK3505"/>
      <c r="AL3505"/>
      <c r="AM3505"/>
      <c r="AN3505"/>
    </row>
    <row r="3506" spans="1:40" x14ac:dyDescent="0.35">
      <c r="A3506"/>
      <c r="B3506">
        <f t="shared" si="1855"/>
        <v>1572000</v>
      </c>
      <c r="C3506" s="237" t="str">
        <f t="shared" si="1823"/>
        <v>-1.30501757944456E-08+0.000657383725234459i</v>
      </c>
      <c r="D3506" s="208" t="str">
        <f t="shared" si="1824"/>
        <v>-2.51366130223714+0.00503994189346419i</v>
      </c>
      <c r="E3506" t="str">
        <f t="shared" si="1825"/>
        <v>20500</v>
      </c>
      <c r="F3506" t="str">
        <f t="shared" si="1826"/>
        <v>0.327868852459016</v>
      </c>
      <c r="G3506" t="str">
        <f t="shared" si="1821"/>
        <v>0.327868852459016</v>
      </c>
      <c r="H3506" t="str">
        <f t="shared" si="1827"/>
        <v>3.85145182360386+0.10058732725877i</v>
      </c>
      <c r="I3506" t="str">
        <f t="shared" si="1828"/>
        <v>6173.22956430394i</v>
      </c>
      <c r="J3506" t="str">
        <f t="shared" si="1822"/>
        <v>-51583.0219400679+1350.50508532365i</v>
      </c>
      <c r="K3506" t="str">
        <f t="shared" si="1829"/>
        <v>0.00313110406092183-0.119593632949897i</v>
      </c>
      <c r="L3506" t="str">
        <f t="shared" si="1830"/>
        <v>0.000655103192602398-0.0212121258887739i</v>
      </c>
      <c r="M3506" t="str">
        <f t="shared" si="1831"/>
        <v>0.00378620725352423-0.140805758838671i</v>
      </c>
      <c r="N3506" t="str">
        <f t="shared" si="1832"/>
        <v>-19.6080196803113i</v>
      </c>
      <c r="O3506" t="str">
        <f t="shared" si="1833"/>
        <v>0.7258935045313-0.687807109645769i</v>
      </c>
      <c r="P3506" t="str">
        <f t="shared" si="1834"/>
        <v>0.2741064954687+0.687807109645769i</v>
      </c>
      <c r="Q3506" t="str">
        <f t="shared" si="1835"/>
        <v>-0.2741064954687+18.9202125706655i</v>
      </c>
      <c r="R3506" t="str">
        <f t="shared" si="1836"/>
        <v>0.0361355609473772-0.0150110093309481i</v>
      </c>
      <c r="S3506" t="str">
        <f t="shared" si="1837"/>
        <v>2.12338677926717i</v>
      </c>
      <c r="T3506" t="str">
        <f t="shared" si="1838"/>
        <v>0.0318741787567913+0.0767297723770638i</v>
      </c>
      <c r="U3506" t="str">
        <f t="shared" si="1839"/>
        <v>0.0000499999999999998-0.0000903960736390715i</v>
      </c>
      <c r="V3506" t="str">
        <f t="shared" si="1840"/>
        <v>0.00002-0.0010124360247576i</v>
      </c>
      <c r="W3506" t="str">
        <f t="shared" si="1841"/>
        <v>0.0000421612768962173-0.0000847559034303261i</v>
      </c>
      <c r="X3506" t="str">
        <f t="shared" si="1842"/>
        <v>0.0000422021835291614-0.0000847017517772803i</v>
      </c>
      <c r="Y3506" t="str">
        <f t="shared" si="1843"/>
        <v>0.009+7.90173384230905i</v>
      </c>
      <c r="Z3506" t="str">
        <f t="shared" si="1844"/>
        <v>-0.000128560525451375-0.0000642383208346417i</v>
      </c>
      <c r="AA3506" t="str">
        <f t="shared" si="1845"/>
        <v>0.0017378784888844-1.51866832762268i</v>
      </c>
      <c r="AB3506" t="str">
        <f t="shared" si="1846"/>
        <v>0.106536360940847+0.256461846036745i</v>
      </c>
      <c r="AC3506" t="str">
        <f t="shared" si="1847"/>
        <v>1.03651467358693-0.01402991544447i</v>
      </c>
      <c r="AD3506" t="str">
        <f t="shared" si="1848"/>
        <v>0.0994159585080335+0.248772786434478i</v>
      </c>
      <c r="AE3506" t="str">
        <f t="shared" si="1849"/>
        <v>3.19977820586093E-06-0.0000383686743807415i</v>
      </c>
      <c r="AF3506" t="str">
        <f t="shared" si="1850"/>
        <v>-6.365113125841-0.0955473853653058i</v>
      </c>
      <c r="AG3506" t="str">
        <f t="shared" si="1851"/>
        <v>1.00136827357029-0.000544982060671497i</v>
      </c>
      <c r="AH3506" t="str">
        <f t="shared" si="1852"/>
        <v>-0.0000241326972706046+0.000243568801839466i</v>
      </c>
      <c r="AI3506">
        <f t="shared" si="1853"/>
        <v>-72.225141037521595</v>
      </c>
      <c r="AJ3506">
        <f t="shared" si="1854"/>
        <v>95.658374977308881</v>
      </c>
      <c r="AK3506"/>
      <c r="AL3506"/>
      <c r="AM3506"/>
      <c r="AN3506"/>
    </row>
    <row r="3507" spans="1:40" x14ac:dyDescent="0.35">
      <c r="A3507"/>
      <c r="B3507">
        <f t="shared" si="1855"/>
        <v>1573000</v>
      </c>
      <c r="C3507" s="237" t="str">
        <f t="shared" si="1823"/>
        <v>-1.30335883467545E-08+0.000656965808054088i</v>
      </c>
      <c r="D3507" s="208" t="str">
        <f t="shared" si="1824"/>
        <v>-2.51366130210996+0.00503673786174801i</v>
      </c>
      <c r="E3507" t="str">
        <f t="shared" si="1825"/>
        <v>20500</v>
      </c>
      <c r="F3507" t="str">
        <f t="shared" si="1826"/>
        <v>0.327868852459016</v>
      </c>
      <c r="G3507" t="str">
        <f t="shared" si="1821"/>
        <v>0.327868852459016</v>
      </c>
      <c r="H3507" t="str">
        <f t="shared" si="1827"/>
        <v>3.85145541617262+0.100523482057971i</v>
      </c>
      <c r="I3507" t="str">
        <f t="shared" si="1828"/>
        <v>6177.15655512093i</v>
      </c>
      <c r="J3507" t="str">
        <f t="shared" si="1822"/>
        <v>-51648.6713409225+1351.3641852507i</v>
      </c>
      <c r="K3507" t="str">
        <f t="shared" si="1829"/>
        <v>0.00312712683451963-0.119517705057072i</v>
      </c>
      <c r="L3507" t="str">
        <f t="shared" si="1830"/>
        <v>0.000654271315022295-0.0211986664232486i</v>
      </c>
      <c r="M3507" t="str">
        <f t="shared" si="1831"/>
        <v>0.00378139814954192-0.140716371480321i</v>
      </c>
      <c r="N3507" t="str">
        <f t="shared" si="1832"/>
        <v>-19.6204929752733i</v>
      </c>
      <c r="O3507" t="str">
        <f t="shared" si="1833"/>
        <v>0.717258038393524-0.696807653775325i</v>
      </c>
      <c r="P3507" t="str">
        <f t="shared" si="1834"/>
        <v>0.282741961606476+0.696807653775325i</v>
      </c>
      <c r="Q3507" t="str">
        <f t="shared" si="1835"/>
        <v>-0.282741961606476+18.923685321498i</v>
      </c>
      <c r="R3507" t="str">
        <f t="shared" si="1836"/>
        <v>0.036590577899763-0.015487873973745i</v>
      </c>
      <c r="S3507" t="str">
        <f t="shared" si="1837"/>
        <v>2.12473753421581i</v>
      </c>
      <c r="T3507" t="str">
        <f t="shared" si="1838"/>
        <v>0.0329076671572202+0.0777453742622739i</v>
      </c>
      <c r="U3507" t="str">
        <f t="shared" si="1839"/>
        <v>0.00005-0.0000903386063322447i</v>
      </c>
      <c r="V3507" t="str">
        <f t="shared" si="1840"/>
        <v>0.00002-0.00101179239092114i</v>
      </c>
      <c r="W3507" t="str">
        <f t="shared" si="1841"/>
        <v>0.0000421611345427347-0.0000847042630540538i</v>
      </c>
      <c r="X3507" t="str">
        <f t="shared" si="1842"/>
        <v>0.0000422019750349317-0.0000846501446197268i</v>
      </c>
      <c r="Y3507" t="str">
        <f t="shared" si="1843"/>
        <v>0.009+7.90676039055479i</v>
      </c>
      <c r="Z3507" t="str">
        <f t="shared" si="1844"/>
        <v>-0.000128400517067677-0.0000641969824605294i</v>
      </c>
      <c r="AA3507" t="str">
        <f t="shared" si="1845"/>
        <v>0.00173566947208876-1.51770285006067i</v>
      </c>
      <c r="AB3507" t="str">
        <f t="shared" si="1846"/>
        <v>0.10999069600298+0.259856397151003i</v>
      </c>
      <c r="AC3507" t="str">
        <f t="shared" si="1847"/>
        <v>1.03698196792737-0.014494871138801i</v>
      </c>
      <c r="AD3507" t="str">
        <f t="shared" si="1848"/>
        <v>0.10254533421262+0.252022490881543i</v>
      </c>
      <c r="AE3507" t="str">
        <f t="shared" si="1849"/>
        <v>3.01220949100317E-06-0.0000389429191637308i</v>
      </c>
      <c r="AF3507" t="str">
        <f t="shared" si="1850"/>
        <v>-6.36511671828258-0.095486744196223i</v>
      </c>
      <c r="AG3507" t="str">
        <f t="shared" si="1851"/>
        <v>1.00138527711974-0.000561809224069396i</v>
      </c>
      <c r="AH3507" t="str">
        <f t="shared" si="1852"/>
        <v>-0.00002299863595442+0.000247233192420137i</v>
      </c>
      <c r="AI3507">
        <f t="shared" si="1853"/>
        <v>-72.100444568676579</v>
      </c>
      <c r="AJ3507">
        <f t="shared" si="1854"/>
        <v>95.314591495572273</v>
      </c>
      <c r="AK3507"/>
      <c r="AL3507"/>
      <c r="AM3507"/>
      <c r="AN3507"/>
    </row>
    <row r="3508" spans="1:40" x14ac:dyDescent="0.35">
      <c r="A3508"/>
      <c r="B3508">
        <f t="shared" si="1855"/>
        <v>1574000</v>
      </c>
      <c r="C3508" s="237" t="str">
        <f t="shared" si="1823"/>
        <v>-1.30170325042314E-08+0.000656548421899364i</v>
      </c>
      <c r="D3508" s="208" t="str">
        <f t="shared" si="1824"/>
        <v>-2.51366130198304+0.00503353790122846i</v>
      </c>
      <c r="E3508" t="str">
        <f t="shared" si="1825"/>
        <v>20500</v>
      </c>
      <c r="F3508" t="str">
        <f t="shared" si="1826"/>
        <v>0.327868852459016</v>
      </c>
      <c r="G3508" t="str">
        <f t="shared" si="1821"/>
        <v>0.327868852459016</v>
      </c>
      <c r="H3508" t="str">
        <f t="shared" si="1827"/>
        <v>3.85145900190344+0.100459717789892i</v>
      </c>
      <c r="I3508" t="str">
        <f t="shared" si="1828"/>
        <v>6181.08354593792i</v>
      </c>
      <c r="J3508" t="str">
        <f t="shared" si="1822"/>
        <v>-51714.3624902036+1352.22328517774i</v>
      </c>
      <c r="K3508" t="str">
        <f t="shared" si="1829"/>
        <v>0.0031231571796763-0.119441873449497i</v>
      </c>
      <c r="L3508" t="str">
        <f t="shared" si="1830"/>
        <v>0.00065344102046457-0.0211852240111396i</v>
      </c>
      <c r="M3508" t="str">
        <f t="shared" si="1831"/>
        <v>0.00377659820014087-0.140627097460637i</v>
      </c>
      <c r="N3508" t="str">
        <f t="shared" si="1832"/>
        <v>-19.6329662702353i</v>
      </c>
      <c r="O3508" t="str">
        <f t="shared" si="1833"/>
        <v>0.708510980482637-0.705699787824491i</v>
      </c>
      <c r="P3508" t="str">
        <f t="shared" si="1834"/>
        <v>0.291489019517363+0.705699787824491i</v>
      </c>
      <c r="Q3508" t="str">
        <f t="shared" si="1835"/>
        <v>-0.291489019517363+18.9272664824108i</v>
      </c>
      <c r="R3508" t="str">
        <f t="shared" si="1836"/>
        <v>0.0370388638575564-0.0159708979586754i</v>
      </c>
      <c r="S3508" t="str">
        <f t="shared" si="1837"/>
        <v>2.12608828916445i</v>
      </c>
      <c r="T3508" t="str">
        <f t="shared" si="1838"/>
        <v>0.0339555391173802+0.0787478946915071i</v>
      </c>
      <c r="U3508" t="str">
        <f t="shared" si="1839"/>
        <v>0.0000500000000000003-0.0000902812120461382i</v>
      </c>
      <c r="V3508" t="str">
        <f t="shared" si="1840"/>
        <v>0.00002-0.00101114957491674i</v>
      </c>
      <c r="W3508" t="str">
        <f t="shared" si="1841"/>
        <v>0.0000421609921001803-0.0000846526896960396i</v>
      </c>
      <c r="X3508" t="str">
        <f t="shared" si="1842"/>
        <v>0.0000422017665779292-0.000084598604437372i</v>
      </c>
      <c r="Y3508" t="str">
        <f t="shared" si="1843"/>
        <v>0.009+7.91178693880053i</v>
      </c>
      <c r="Z3508" t="str">
        <f t="shared" si="1844"/>
        <v>-0.000128240813527168-0.00006415569701946i</v>
      </c>
      <c r="AA3508" t="str">
        <f t="shared" si="1845"/>
        <v>0.00173346466442254-1.51673859931456i</v>
      </c>
      <c r="AB3508" t="str">
        <f t="shared" si="1846"/>
        <v>0.11349310672293+0.263207224763357i</v>
      </c>
      <c r="AC3508" t="str">
        <f t="shared" si="1847"/>
        <v>1.03744268591172-0.0149661782489306i</v>
      </c>
      <c r="AD3508" t="str">
        <f t="shared" si="1848"/>
        <v>0.105714994213285+0.255232773632827i</v>
      </c>
      <c r="AE3508" t="str">
        <f t="shared" si="1849"/>
        <v>2.81765963469264E-06-0.0000395134776686305i</v>
      </c>
      <c r="AF3508" t="str">
        <f t="shared" si="1850"/>
        <v>-6.36512030388648-0.0954261798886635i</v>
      </c>
      <c r="AG3508" t="str">
        <f t="shared" si="1851"/>
        <v>1.00140204284309-0.000578836462424221i</v>
      </c>
      <c r="AH3508" t="str">
        <f t="shared" si="1852"/>
        <v>-0.0000218199857012055+0.000250874793079118i</v>
      </c>
      <c r="AI3508">
        <f t="shared" si="1853"/>
        <v>-71.978129781012214</v>
      </c>
      <c r="AJ3508">
        <f t="shared" si="1854"/>
        <v>94.970825637688392</v>
      </c>
      <c r="AK3508"/>
      <c r="AL3508"/>
      <c r="AM3508"/>
      <c r="AN3508"/>
    </row>
    <row r="3509" spans="1:40" x14ac:dyDescent="0.35">
      <c r="A3509"/>
      <c r="B3509">
        <f t="shared" si="1855"/>
        <v>1575000</v>
      </c>
      <c r="C3509" s="237" t="str">
        <f t="shared" si="1823"/>
        <v>-1.30005081866341E-08+0.000656131565758804i</v>
      </c>
      <c r="D3509" s="208" t="str">
        <f t="shared" si="1824"/>
        <v>-2.51366130185635+0.00503034200415083i</v>
      </c>
      <c r="E3509" t="str">
        <f t="shared" si="1825"/>
        <v>20500</v>
      </c>
      <c r="F3509" t="str">
        <f t="shared" si="1826"/>
        <v>0.327868852459016</v>
      </c>
      <c r="G3509" t="str">
        <f t="shared" si="1821"/>
        <v>0.327868852459016</v>
      </c>
      <c r="H3509" t="str">
        <f t="shared" si="1827"/>
        <v>3.85146258081363+0.100396034300859i</v>
      </c>
      <c r="I3509" t="str">
        <f t="shared" si="1828"/>
        <v>6185.01053675491i</v>
      </c>
      <c r="J3509" t="str">
        <f t="shared" si="1822"/>
        <v>-51780.0953879116+1353.0823851048i</v>
      </c>
      <c r="K3509" t="str">
        <f t="shared" si="1829"/>
        <v>0.00311919507718926-0.119366137944257i</v>
      </c>
      <c r="L3509" t="str">
        <f t="shared" si="1830"/>
        <v>0.000652612304916494-0.021171798620088i</v>
      </c>
      <c r="M3509" t="str">
        <f t="shared" si="1831"/>
        <v>0.00377180738210575-0.140537936564345i</v>
      </c>
      <c r="N3509" t="str">
        <f t="shared" si="1832"/>
        <v>-19.6454395651974i</v>
      </c>
      <c r="O3509" t="str">
        <f t="shared" si="1833"/>
        <v>0.699653691675197-0.714482128345607i</v>
      </c>
      <c r="P3509" t="str">
        <f t="shared" si="1834"/>
        <v>0.300346308324803+0.714482128345607i</v>
      </c>
      <c r="Q3509" t="str">
        <f t="shared" si="1835"/>
        <v>-0.300346308324803+18.9309574368518i</v>
      </c>
      <c r="R3509" t="str">
        <f t="shared" si="1836"/>
        <v>0.0374803246606518-0.0164599908119208i</v>
      </c>
      <c r="S3509" t="str">
        <f t="shared" si="1837"/>
        <v>2.1274390441131i</v>
      </c>
      <c r="T3509" t="str">
        <f t="shared" si="1838"/>
        <v>0.0350176271190232+0.0797371060691057i</v>
      </c>
      <c r="U3509" t="str">
        <f t="shared" si="1839"/>
        <v>0.0000499999999999999-0.0000902238906416639i</v>
      </c>
      <c r="V3509" t="str">
        <f t="shared" si="1840"/>
        <v>0.00002-0.00101050757518664i</v>
      </c>
      <c r="W3509" t="str">
        <f t="shared" si="1841"/>
        <v>0.0000421608495685569-0.0000846011832285872i</v>
      </c>
      <c r="X3509" t="str">
        <f t="shared" si="1842"/>
        <v>0.0000422015581578356-0.0000845471311026011i</v>
      </c>
      <c r="Y3509" t="str">
        <f t="shared" si="1843"/>
        <v>0.009+7.91681348704628i</v>
      </c>
      <c r="Z3509" t="str">
        <f t="shared" si="1844"/>
        <v>-0.000128081414055853-0.0000641144644092377i</v>
      </c>
      <c r="AA3509" t="str">
        <f t="shared" si="1845"/>
        <v>0.00173126405519883-1.51577557304748i</v>
      </c>
      <c r="AB3509" t="str">
        <f t="shared" si="1846"/>
        <v>0.117043033187149+0.266513568157324i</v>
      </c>
      <c r="AC3509" t="str">
        <f t="shared" si="1847"/>
        <v>1.03789673071183-0.0154437485295469i</v>
      </c>
      <c r="AD3509" t="str">
        <f t="shared" si="1848"/>
        <v>0.108924439969669+0.258403135765731i</v>
      </c>
      <c r="AE3509" t="str">
        <f t="shared" si="1849"/>
        <v>0.0000026161823547303-0.000040080271155073i</v>
      </c>
      <c r="AF3509" t="str">
        <f t="shared" si="1850"/>
        <v>-6.36512388266998-0.0953656922967082i</v>
      </c>
      <c r="AG3509" t="str">
        <f t="shared" si="1851"/>
        <v>1.00141856845214-0.00059606066169858i</v>
      </c>
      <c r="AH3509" t="str">
        <f t="shared" si="1852"/>
        <v>-0.0000205970825501799+0.000254493104112176i</v>
      </c>
      <c r="AI3509">
        <f t="shared" si="1853"/>
        <v>-71.858124912661509</v>
      </c>
      <c r="AJ3509">
        <f t="shared" si="1854"/>
        <v>94.627077298601591</v>
      </c>
      <c r="AK3509"/>
      <c r="AL3509"/>
      <c r="AM3509"/>
      <c r="AN3509"/>
    </row>
    <row r="3510" spans="1:40" x14ac:dyDescent="0.35">
      <c r="A3510"/>
      <c r="B3510">
        <f t="shared" si="1855"/>
        <v>1576000</v>
      </c>
      <c r="C3510" s="237" t="str">
        <f t="shared" si="1823"/>
        <v>-1.29840153139758E-08+0.000655715238623499i</v>
      </c>
      <c r="D3510" s="208" t="str">
        <f t="shared" si="1824"/>
        <v>-2.51366130172991+0.00502715016278016i</v>
      </c>
      <c r="E3510" t="str">
        <f t="shared" si="1825"/>
        <v>20500</v>
      </c>
      <c r="F3510" t="str">
        <f t="shared" si="1826"/>
        <v>0.327868852459016</v>
      </c>
      <c r="G3510" t="str">
        <f t="shared" si="1821"/>
        <v>0.327868852459016</v>
      </c>
      <c r="H3510" t="str">
        <f t="shared" si="1827"/>
        <v>3.85146615292048+0.10033243143759i</v>
      </c>
      <c r="I3510" t="str">
        <f t="shared" si="1828"/>
        <v>6188.93752757189i</v>
      </c>
      <c r="J3510" t="str">
        <f t="shared" si="1822"/>
        <v>-51845.870034046+1353.94148503185i</v>
      </c>
      <c r="K3510" t="str">
        <f t="shared" si="1829"/>
        <v>0.00311524050791671-0.119290498358905i</v>
      </c>
      <c r="L3510" t="str">
        <f t="shared" si="1830"/>
        <v>0.000651785164378026-0.0211583902178164i</v>
      </c>
      <c r="M3510" t="str">
        <f t="shared" si="1831"/>
        <v>0.00376702567229474-0.140448888576721i</v>
      </c>
      <c r="N3510" t="str">
        <f t="shared" si="1832"/>
        <v>-19.6579128601594i</v>
      </c>
      <c r="O3510" t="str">
        <f t="shared" si="1833"/>
        <v>0.690687549997815-0.723153308972596i</v>
      </c>
      <c r="P3510" t="str">
        <f t="shared" si="1834"/>
        <v>0.309312450002185+0.723153308972596i</v>
      </c>
      <c r="Q3510" t="str">
        <f t="shared" si="1835"/>
        <v>-0.309312450002185+18.9347595511868i</v>
      </c>
      <c r="R3510" t="str">
        <f t="shared" si="1836"/>
        <v>0.0379148674046347-0.0169550603303277i</v>
      </c>
      <c r="S3510" t="str">
        <f t="shared" si="1837"/>
        <v>2.12878979906174i</v>
      </c>
      <c r="T3510" t="str">
        <f t="shared" si="1838"/>
        <v>0.036093759473678+0.0807127829637648i</v>
      </c>
      <c r="U3510" t="str">
        <f t="shared" si="1839"/>
        <v>0.0000500000000000002-0.0000901666419800896i</v>
      </c>
      <c r="V3510" t="str">
        <f t="shared" si="1840"/>
        <v>0.00002-0.001009866390177i</v>
      </c>
      <c r="W3510" t="str">
        <f t="shared" si="1841"/>
        <v>0.0000421607069478677-0.0000845497435243234i</v>
      </c>
      <c r="X3510" t="str">
        <f t="shared" si="1842"/>
        <v>0.0000422013497743354-0.0000844957244881242i</v>
      </c>
      <c r="Y3510" t="str">
        <f t="shared" si="1843"/>
        <v>0.009+7.92184003529202i</v>
      </c>
      <c r="Z3510" t="str">
        <f t="shared" si="1844"/>
        <v>-0.000127922317882201-0.0000640732845279337i</v>
      </c>
      <c r="AA3510" t="str">
        <f t="shared" si="1845"/>
        <v>0.00172906763376462-1.51481376892847i</v>
      </c>
      <c r="AB3510" t="str">
        <f t="shared" si="1846"/>
        <v>0.12063990154352+0.269774673850562i</v>
      </c>
      <c r="AC3510" t="str">
        <f t="shared" si="1847"/>
        <v>1.03834400671468-0.0159274919676624i</v>
      </c>
      <c r="AD3510" t="str">
        <f t="shared" si="1848"/>
        <v>0.112173166777446+0.26153308470727i</v>
      </c>
      <c r="AE3510" t="str">
        <f t="shared" si="1849"/>
        <v>2.40783225155946E-06-0.0000406432216299666i</v>
      </c>
      <c r="AF3510" t="str">
        <f t="shared" si="1850"/>
        <v>-6.36512745465039-0.0953052812748098i</v>
      </c>
      <c r="AG3510" t="str">
        <f t="shared" si="1851"/>
        <v>1.00143485169931-0.000613478681911629i</v>
      </c>
      <c r="AH3510" t="str">
        <f t="shared" si="1852"/>
        <v>-0.0000193302680314143+0.000258087630529755i</v>
      </c>
      <c r="AI3510">
        <f t="shared" si="1853"/>
        <v>-71.740361555977032</v>
      </c>
      <c r="AJ3510">
        <f t="shared" si="1854"/>
        <v>94.283346370068671</v>
      </c>
      <c r="AK3510"/>
      <c r="AL3510"/>
      <c r="AM3510"/>
      <c r="AN3510"/>
    </row>
    <row r="3511" spans="1:40" x14ac:dyDescent="0.35">
      <c r="A3511"/>
      <c r="B3511">
        <f t="shared" si="1855"/>
        <v>1577000</v>
      </c>
      <c r="C3511" s="237" t="str">
        <f t="shared" si="1823"/>
        <v>-1.29675538065225E-08+0.000655299439487089i</v>
      </c>
      <c r="D3511" s="208" t="str">
        <f t="shared" si="1824"/>
        <v>-2.5136613016037+0.00502396236940102i</v>
      </c>
      <c r="E3511" t="str">
        <f t="shared" si="1825"/>
        <v>20500</v>
      </c>
      <c r="F3511" t="str">
        <f t="shared" si="1826"/>
        <v>0.327868852459016</v>
      </c>
      <c r="G3511" t="str">
        <f t="shared" si="1821"/>
        <v>0.327868852459016</v>
      </c>
      <c r="H3511" t="str">
        <f t="shared" si="1827"/>
        <v>3.8514697182412+0.10026890904719i</v>
      </c>
      <c r="I3511" t="str">
        <f t="shared" si="1828"/>
        <v>6192.86451838888i</v>
      </c>
      <c r="J3511" t="str">
        <f t="shared" si="1822"/>
        <v>-51911.6864286071+1354.8005849589i</v>
      </c>
      <c r="K3511" t="str">
        <f t="shared" si="1829"/>
        <v>0.00311129345277746-0.119214954511451i</v>
      </c>
      <c r="L3511" t="str">
        <f t="shared" si="1830"/>
        <v>0.000650959594861796-0.0211449987721291i</v>
      </c>
      <c r="M3511" t="str">
        <f t="shared" si="1831"/>
        <v>0.00376225304763926-0.14035995328358i</v>
      </c>
      <c r="N3511" t="str">
        <f t="shared" si="1832"/>
        <v>-19.6703861551214i</v>
      </c>
      <c r="O3511" t="str">
        <f t="shared" si="1833"/>
        <v>0.681613950412338-0.731711980633969i</v>
      </c>
      <c r="P3511" t="str">
        <f t="shared" si="1834"/>
        <v>0.318386049587662+0.731711980633969i</v>
      </c>
      <c r="Q3511" t="str">
        <f t="shared" si="1835"/>
        <v>-0.318386049587662+18.9386741744874i</v>
      </c>
      <c r="R3511" t="str">
        <f t="shared" si="1836"/>
        <v>0.0383424004790722-0.0174560125995119i</v>
      </c>
      <c r="S3511" t="str">
        <f t="shared" si="1837"/>
        <v>2.13014055401039i</v>
      </c>
      <c r="T3511" t="str">
        <f t="shared" si="1838"/>
        <v>0.0371837603495366+0.0816747021985791i</v>
      </c>
      <c r="U3511" t="str">
        <f t="shared" si="1839"/>
        <v>0.0000499999999999999-0.0000901094659230314i</v>
      </c>
      <c r="V3511" t="str">
        <f t="shared" si="1840"/>
        <v>0.00002-0.00100922601833795i</v>
      </c>
      <c r="W3511" t="str">
        <f t="shared" si="1841"/>
        <v>0.0000421605642381148-0.0000844983704561981i</v>
      </c>
      <c r="X3511" t="str">
        <f t="shared" si="1842"/>
        <v>0.0000422011414271116-0.0000844443844669717i</v>
      </c>
      <c r="Y3511" t="str">
        <f t="shared" si="1843"/>
        <v>0.009+7.92686658353777i</v>
      </c>
      <c r="Z3511" t="str">
        <f t="shared" si="1844"/>
        <v>-0.000127763524237118-0.0000640321572738778i</v>
      </c>
      <c r="AA3511" t="str">
        <f t="shared" si="1845"/>
        <v>0.00172687538950066-1.51385318463252i</v>
      </c>
      <c r="AB3511" t="str">
        <f t="shared" si="1846"/>
        <v>0.124283124091225+0.272989795895841i</v>
      </c>
      <c r="AC3511" t="str">
        <f t="shared" si="1847"/>
        <v>1.03878441956122-0.0164173167997982i</v>
      </c>
      <c r="AD3511" t="str">
        <f t="shared" si="1848"/>
        <v>0.115460663850428+0.264622134309927i</v>
      </c>
      <c r="AE3511" t="str">
        <f t="shared" si="1849"/>
        <v>2.19266479799449E-06-0.0000412022518572014i</v>
      </c>
      <c r="AF3511" t="str">
        <f t="shared" si="1850"/>
        <v>-6.3651310198449-0.095244946677789i</v>
      </c>
      <c r="AG3511" t="str">
        <f t="shared" si="1851"/>
        <v>1.00145089037788-0.000631087357670964i</v>
      </c>
      <c r="AH3511" t="str">
        <f t="shared" si="1852"/>
        <v>-0.0000180198891007113+0.000261657882114313i</v>
      </c>
      <c r="AI3511">
        <f t="shared" si="1853"/>
        <v>-71.624774452213572</v>
      </c>
      <c r="AJ3511">
        <f t="shared" si="1854"/>
        <v>93.939632740665218</v>
      </c>
      <c r="AK3511"/>
      <c r="AL3511"/>
      <c r="AM3511"/>
      <c r="AN3511"/>
    </row>
    <row r="3512" spans="1:40" x14ac:dyDescent="0.35">
      <c r="A3512"/>
      <c r="B3512">
        <f t="shared" si="1855"/>
        <v>1578000</v>
      </c>
      <c r="C3512" s="237" t="str">
        <f t="shared" si="1823"/>
        <v>-1.29511235847936E-08+0.000654884167345789i</v>
      </c>
      <c r="D3512" s="208" t="str">
        <f t="shared" si="1824"/>
        <v>-2.51366130147774+0.00502077861631772i</v>
      </c>
      <c r="E3512" t="str">
        <f t="shared" si="1825"/>
        <v>20500</v>
      </c>
      <c r="F3512" t="str">
        <f t="shared" si="1826"/>
        <v>0.327868852459016</v>
      </c>
      <c r="G3512" t="str">
        <f t="shared" si="1821"/>
        <v>0.327868852459016</v>
      </c>
      <c r="H3512" t="str">
        <f t="shared" si="1827"/>
        <v>3.851473276793+0.10020546697715i</v>
      </c>
      <c r="I3512" t="str">
        <f t="shared" si="1828"/>
        <v>6196.79150920587i</v>
      </c>
      <c r="J3512" t="str">
        <f t="shared" si="1822"/>
        <v>-51977.5445715948+1355.65968488595i</v>
      </c>
      <c r="K3512" t="str">
        <f t="shared" si="1829"/>
        <v>0.00310735389275068-0.119139506220365i</v>
      </c>
      <c r="L3512" t="str">
        <f t="shared" si="1830"/>
        <v>0.000650135592393027-0.0211316242509115i</v>
      </c>
      <c r="M3512" t="str">
        <f t="shared" si="1831"/>
        <v>0.00375748948514371-0.140271130471276i</v>
      </c>
      <c r="N3512" t="str">
        <f t="shared" si="1832"/>
        <v>-19.6828594500835i</v>
      </c>
      <c r="O3512" t="str">
        <f t="shared" si="1833"/>
        <v>0.672434304599023-0.7401568117625i</v>
      </c>
      <c r="P3512" t="str">
        <f t="shared" si="1834"/>
        <v>0.327565695400977+0.7401568117625i</v>
      </c>
      <c r="Q3512" t="str">
        <f t="shared" si="1835"/>
        <v>-0.327565695400977+18.942702638321i</v>
      </c>
      <c r="R3512" t="str">
        <f t="shared" si="1836"/>
        <v>0.0387628336055195-0.0179627520129219i</v>
      </c>
      <c r="S3512" t="str">
        <f t="shared" si="1837"/>
        <v>2.13149130895903i</v>
      </c>
      <c r="T3512" t="str">
        <f t="shared" si="1838"/>
        <v>0.0382874498005294+0.0826226429407898i</v>
      </c>
      <c r="U3512" t="str">
        <f t="shared" si="1839"/>
        <v>0.0000500000000000001-0.0000900523623324595i</v>
      </c>
      <c r="V3512" t="str">
        <f t="shared" si="1840"/>
        <v>0.00002-0.00100858645812354i</v>
      </c>
      <c r="W3512" t="str">
        <f t="shared" si="1841"/>
        <v>0.0000421604214393018-0.0000844470638974838i</v>
      </c>
      <c r="X3512" t="str">
        <f t="shared" si="1842"/>
        <v>0.0000422009331158507-0.0000843931109124993i</v>
      </c>
      <c r="Y3512" t="str">
        <f t="shared" si="1843"/>
        <v>0.009+7.93189313178351i</v>
      </c>
      <c r="Z3512" t="str">
        <f t="shared" si="1844"/>
        <v>-0.000127605032353954-0.0000639910825456656i</v>
      </c>
      <c r="AA3512" t="str">
        <f t="shared" si="1845"/>
        <v>0.00172468731182134-1.51289381784047i</v>
      </c>
      <c r="AB3512" t="str">
        <f t="shared" si="1846"/>
        <v>0.127972099377922+0.276158196181014i</v>
      </c>
      <c r="AC3512" t="str">
        <f t="shared" si="1847"/>
        <v>1.03921787618502-0.0169131295301372i</v>
      </c>
      <c r="AD3512" t="str">
        <f t="shared" si="1848"/>
        <v>0.118786414403365+0.267669804926175i</v>
      </c>
      <c r="AE3512" t="str">
        <f t="shared" si="1849"/>
        <v>1.97073632886157E-06-0.0000417572853671703i</v>
      </c>
      <c r="AF3512" t="str">
        <f t="shared" si="1850"/>
        <v>-6.36513457827074-0.0951846883608323i</v>
      </c>
      <c r="AG3512" t="str">
        <f t="shared" si="1851"/>
        <v>1.00146668232231-0.000648883498706263i</v>
      </c>
      <c r="AH3512" t="str">
        <f t="shared" si="1852"/>
        <v>-0.0000166662980740462+0.00026520337347649i</v>
      </c>
      <c r="AI3512">
        <f t="shared" si="1853"/>
        <v>-71.511301301705217</v>
      </c>
      <c r="AJ3512">
        <f t="shared" si="1854"/>
        <v>93.595936295817523</v>
      </c>
      <c r="AK3512"/>
      <c r="AL3512"/>
      <c r="AM3512"/>
      <c r="AN3512"/>
    </row>
    <row r="3513" spans="1:40" x14ac:dyDescent="0.35">
      <c r="A3513"/>
      <c r="B3513">
        <f t="shared" si="1855"/>
        <v>1579000</v>
      </c>
      <c r="C3513" s="237" t="str">
        <f t="shared" si="1823"/>
        <v>-1.29347245695596E-08+0.000654469421198334i</v>
      </c>
      <c r="D3513" s="208" t="str">
        <f t="shared" si="1824"/>
        <v>-2.51366130135202+0.0050175988958539i</v>
      </c>
      <c r="E3513" t="str">
        <f t="shared" si="1825"/>
        <v>20500</v>
      </c>
      <c r="F3513" t="str">
        <f t="shared" si="1826"/>
        <v>0.327868852459016</v>
      </c>
      <c r="G3513" t="str">
        <f t="shared" si="1821"/>
        <v>0.327868852459016</v>
      </c>
      <c r="H3513" t="str">
        <f t="shared" si="1827"/>
        <v>3.85147682859297+0.100142105075346i</v>
      </c>
      <c r="I3513" t="str">
        <f t="shared" si="1828"/>
        <v>6200.71850002285i</v>
      </c>
      <c r="J3513" t="str">
        <f t="shared" si="1822"/>
        <v>-52043.4444630092+1356.518784813i</v>
      </c>
      <c r="K3513" t="str">
        <f t="shared" si="1829"/>
        <v>0.00310342180887566-0.119064153304576i</v>
      </c>
      <c r="L3513" t="str">
        <f t="shared" si="1830"/>
        <v>0.00064931315300951-0.0211182666221299i</v>
      </c>
      <c r="M3513" t="str">
        <f t="shared" si="1831"/>
        <v>0.00375273496188517-0.140182419926706i</v>
      </c>
      <c r="N3513" t="str">
        <f t="shared" si="1832"/>
        <v>-19.6953327450455i</v>
      </c>
      <c r="O3513" t="str">
        <f t="shared" si="1833"/>
        <v>0.663150040737138-0.748486488502186i</v>
      </c>
      <c r="P3513" t="str">
        <f t="shared" si="1834"/>
        <v>0.336849959262862+0.748486488502186i</v>
      </c>
      <c r="Q3513" t="str">
        <f t="shared" si="1835"/>
        <v>-0.336849959262862+18.9468462565433i</v>
      </c>
      <c r="R3513" t="str">
        <f t="shared" si="1836"/>
        <v>0.0391760778752452-0.0184751812918906i</v>
      </c>
      <c r="S3513" t="str">
        <f t="shared" si="1837"/>
        <v>2.13284206390768i</v>
      </c>
      <c r="T3513" t="str">
        <f t="shared" si="1838"/>
        <v>0.0394046437976645+0.083556386791246i</v>
      </c>
      <c r="U3513" t="str">
        <f t="shared" si="1839"/>
        <v>0.0000499999999999998-0.0000899953310706905i</v>
      </c>
      <c r="V3513" t="str">
        <f t="shared" si="1840"/>
        <v>0.00002-0.00100794770799174i</v>
      </c>
      <c r="W3513" t="str">
        <f t="shared" si="1841"/>
        <v>0.0000421602785514308-0.0000843958237217729i</v>
      </c>
      <c r="X3513" t="str">
        <f t="shared" si="1842"/>
        <v>0.0000422007248402382-0.0000843419036983788i</v>
      </c>
      <c r="Y3513" t="str">
        <f t="shared" si="1843"/>
        <v>0.009+7.93691968002925i</v>
      </c>
      <c r="Z3513" t="str">
        <f t="shared" si="1844"/>
        <v>-0.000127446841468474-0.0000639500602421512i</v>
      </c>
      <c r="AA3513" t="str">
        <f t="shared" si="1845"/>
        <v>0.00172250339017458-1.51193566623906i</v>
      </c>
      <c r="AB3513" t="str">
        <f t="shared" si="1846"/>
        <v>0.131706212304498+0.279279144728035i</v>
      </c>
      <c r="AC3513" t="str">
        <f t="shared" si="1847"/>
        <v>1.03964428485065-0.0174148349496787i</v>
      </c>
      <c r="AD3513" t="str">
        <f t="shared" si="1848"/>
        <v>0.122149895735638+0.270675623481946i</v>
      </c>
      <c r="AE3513" t="str">
        <f t="shared" si="1849"/>
        <v>1.74210403054177E-06-0.0000423082464661504i</v>
      </c>
      <c r="AF3513" t="str">
        <f t="shared" si="1850"/>
        <v>-6.36513812994499-0.0951245061794921i</v>
      </c>
      <c r="AG3513" t="str">
        <f t="shared" si="1851"/>
        <v>1.00148222540849-0.00066686389040585i</v>
      </c>
      <c r="AH3513" t="str">
        <f t="shared" si="1852"/>
        <v>-0.0000152698525615127+0.000268723624110383i</v>
      </c>
      <c r="AI3513">
        <f t="shared" si="1853"/>
        <v>-71.399882588146482</v>
      </c>
      <c r="AJ3513">
        <f t="shared" si="1854"/>
        <v>93.252256917836945</v>
      </c>
      <c r="AK3513"/>
      <c r="AL3513"/>
      <c r="AM3513"/>
      <c r="AN3513"/>
    </row>
    <row r="3514" spans="1:40" x14ac:dyDescent="0.35">
      <c r="A3514"/>
      <c r="B3514">
        <f t="shared" si="1855"/>
        <v>1580000</v>
      </c>
      <c r="C3514" s="237" t="str">
        <f t="shared" si="1823"/>
        <v>-1.29183566818416E-08+0.000654055200046001i</v>
      </c>
      <c r="D3514" s="208" t="str">
        <f t="shared" si="1824"/>
        <v>-2.51366130122653+0.00501442320035268i</v>
      </c>
      <c r="E3514" t="str">
        <f t="shared" si="1825"/>
        <v>20500</v>
      </c>
      <c r="F3514" t="str">
        <f t="shared" si="1826"/>
        <v>0.327868852459016</v>
      </c>
      <c r="G3514" t="str">
        <f t="shared" si="1821"/>
        <v>0.327868852459016</v>
      </c>
      <c r="H3514" t="str">
        <f t="shared" si="1827"/>
        <v>3.85148037365818+0.100078823190036i</v>
      </c>
      <c r="I3514" t="str">
        <f t="shared" si="1828"/>
        <v>6204.64549083984i</v>
      </c>
      <c r="J3514" t="str">
        <f t="shared" si="1822"/>
        <v>-52109.3861028501+1357.37788474005i</v>
      </c>
      <c r="K3514" t="str">
        <f t="shared" si="1829"/>
        <v>0.00309949718225165-0.118988895583472i</v>
      </c>
      <c r="L3514" t="str">
        <f t="shared" si="1830"/>
        <v>0.000648492272761546-0.0211049258538316i</v>
      </c>
      <c r="M3514" t="str">
        <f t="shared" si="1831"/>
        <v>0.0037479894550132-0.140093821437304i</v>
      </c>
      <c r="N3514" t="str">
        <f t="shared" si="1832"/>
        <v>-19.7078060400075i</v>
      </c>
      <c r="O3514" t="str">
        <f t="shared" si="1833"/>
        <v>0.653762603282315-0.756699714913076i</v>
      </c>
      <c r="P3514" t="str">
        <f t="shared" si="1834"/>
        <v>0.346237396717685+0.756699714913076i</v>
      </c>
      <c r="Q3514" t="str">
        <f t="shared" si="1835"/>
        <v>-0.346237396717685+18.9511063250944i</v>
      </c>
      <c r="R3514" t="str">
        <f t="shared" si="1836"/>
        <v>0.0395820457866763-0.018993201506711i</v>
      </c>
      <c r="S3514" t="str">
        <f t="shared" si="1837"/>
        <v>2.13419281885632i</v>
      </c>
      <c r="T3514" t="str">
        <f t="shared" si="1838"/>
        <v>0.0405351542627137+0.0844757178735666i</v>
      </c>
      <c r="U3514" t="str">
        <f t="shared" si="1839"/>
        <v>0.00005-0.0000899383720003929i</v>
      </c>
      <c r="V3514" t="str">
        <f t="shared" si="1840"/>
        <v>0.00002-0.0010073097664044i</v>
      </c>
      <c r="W3514" t="str">
        <f t="shared" si="1841"/>
        <v>0.0000421601355745052-0.0000843446498029795i</v>
      </c>
      <c r="X3514" t="str">
        <f t="shared" si="1842"/>
        <v>0.0000422005165999617-0.0000842907626986066i</v>
      </c>
      <c r="Y3514" t="str">
        <f t="shared" si="1843"/>
        <v>0.009+7.941946228275i</v>
      </c>
      <c r="Z3514" t="str">
        <f t="shared" si="1844"/>
        <v>-0.000127288950818874-0.0000639090902624503i</v>
      </c>
      <c r="AA3514" t="str">
        <f t="shared" si="1845"/>
        <v>0.00172032361404165-1.51097872752089i</v>
      </c>
      <c r="AB3514" t="str">
        <f t="shared" si="1846"/>
        <v>0.135484834237659+0.282351919990971i</v>
      </c>
      <c r="AC3514" t="str">
        <f t="shared" si="1847"/>
        <v>1.04006355519173-0.0179223361564244i</v>
      </c>
      <c r="AD3514" t="str">
        <f t="shared" si="1848"/>
        <v>0.125550579316078+0.273639123549178i</v>
      </c>
      <c r="AE3514" t="str">
        <f t="shared" si="1849"/>
        <v>1.50682593039679E-06-0.0000428550602455853i</v>
      </c>
      <c r="AF3514" t="str">
        <f t="shared" si="1850"/>
        <v>-6.36514167488471-0.0950643999896833i</v>
      </c>
      <c r="AG3514" t="str">
        <f t="shared" si="1851"/>
        <v>1.00149751755402-0.000685025294357354i</v>
      </c>
      <c r="AH3514" t="str">
        <f t="shared" si="1852"/>
        <v>-0.0000138309154006536+0.000272218158448215i</v>
      </c>
      <c r="AI3514">
        <f t="shared" si="1853"/>
        <v>-71.290461415729624</v>
      </c>
      <c r="AJ3514">
        <f t="shared" si="1854"/>
        <v>92.908594485925832</v>
      </c>
      <c r="AK3514"/>
      <c r="AL3514"/>
      <c r="AM3514"/>
      <c r="AN3514"/>
    </row>
    <row r="3515" spans="1:40" x14ac:dyDescent="0.35">
      <c r="A3515"/>
      <c r="B3515">
        <f t="shared" si="1855"/>
        <v>1581000</v>
      </c>
      <c r="C3515" s="237" t="str">
        <f t="shared" si="1823"/>
        <v>-1.29020198429106E-08+0.000653641502892596i</v>
      </c>
      <c r="D3515" s="208" t="str">
        <f t="shared" si="1824"/>
        <v>-2.51366130110128+0.00501125152217657i</v>
      </c>
      <c r="E3515" t="str">
        <f t="shared" si="1825"/>
        <v>20500</v>
      </c>
      <c r="F3515" t="str">
        <f t="shared" si="1826"/>
        <v>0.327868852459016</v>
      </c>
      <c r="G3515" t="str">
        <f t="shared" si="1821"/>
        <v>0.327868852459016</v>
      </c>
      <c r="H3515" t="str">
        <f t="shared" si="1827"/>
        <v>3.85148391200565+0.100015621169863i</v>
      </c>
      <c r="I3515" t="str">
        <f t="shared" si="1828"/>
        <v>6208.57248165683i</v>
      </c>
      <c r="J3515" t="str">
        <f t="shared" si="1822"/>
        <v>-52175.3694911176+1358.23698466711i</v>
      </c>
      <c r="K3515" t="str">
        <f t="shared" si="1829"/>
        <v>0.00309557999403755-0.118913732876893i</v>
      </c>
      <c r="L3515" t="str">
        <f t="shared" si="1830"/>
        <v>0.000647672947711891-0.0210916019141441i</v>
      </c>
      <c r="M3515" t="str">
        <f t="shared" si="1831"/>
        <v>0.00374325294174944-0.140005334791037i</v>
      </c>
      <c r="N3515" t="str">
        <f t="shared" si="1832"/>
        <v>-19.7202793349695i</v>
      </c>
      <c r="O3515" t="str">
        <f t="shared" si="1833"/>
        <v>0.644273452742118-0.764795213172617i</v>
      </c>
      <c r="P3515" t="str">
        <f t="shared" si="1834"/>
        <v>0.355726547257882+0.764795213172617i</v>
      </c>
      <c r="Q3515" t="str">
        <f t="shared" si="1835"/>
        <v>-0.355726547257882+18.9554841217969i</v>
      </c>
      <c r="R3515" t="str">
        <f t="shared" si="1836"/>
        <v>0.0399806512824688-0.0195167120986539i</v>
      </c>
      <c r="S3515" t="str">
        <f t="shared" si="1837"/>
        <v>2.13554357380496i</v>
      </c>
      <c r="T3515" t="str">
        <f t="shared" si="1838"/>
        <v>0.0416787891040819+0.0853804229228133i</v>
      </c>
      <c r="U3515" t="str">
        <f t="shared" si="1839"/>
        <v>0.0000500000000000002-0.0000898814849845802i</v>
      </c>
      <c r="V3515" t="str">
        <f t="shared" si="1840"/>
        <v>0.00002-0.0010066726318273i</v>
      </c>
      <c r="W3515" t="str">
        <f t="shared" si="1841"/>
        <v>0.0000421599925085271-0.0000842935420153345i</v>
      </c>
      <c r="X3515" t="str">
        <f t="shared" si="1842"/>
        <v>0.0000422003083947095-0.0000842396877874954i</v>
      </c>
      <c r="Y3515" t="str">
        <f t="shared" si="1843"/>
        <v>0.009+7.94697277652074i</v>
      </c>
      <c r="Z3515" t="str">
        <f t="shared" si="1844"/>
        <v>-0.000127131359645752-0.0000638681725059382i</v>
      </c>
      <c r="AA3515" t="str">
        <f t="shared" si="1845"/>
        <v>0.0017181479729371-1.51002299938438i</v>
      </c>
      <c r="AB3515" t="str">
        <f t="shared" si="1846"/>
        <v>0.139307323129818+0.285375809152382i</v>
      </c>
      <c r="AC3515" t="str">
        <f t="shared" si="1847"/>
        <v>1.04047559824876-0.0184355345765196i</v>
      </c>
      <c r="AD3515" t="str">
        <f t="shared" si="1848"/>
        <v>0.128987930868388+0.276559845417021i</v>
      </c>
      <c r="AE3515" t="str">
        <f t="shared" si="1849"/>
        <v>1.26496088611943E-06-0.000043397652591171i</v>
      </c>
      <c r="AF3515" t="str">
        <f t="shared" si="1850"/>
        <v>-6.36514521310693-0.0950043696476864i</v>
      </c>
      <c r="AG3515" t="str">
        <f t="shared" si="1851"/>
        <v>1.00151255671845-0.000703364448889619i</v>
      </c>
      <c r="AH3515" t="str">
        <f t="shared" si="1852"/>
        <v>-0.0000123498545894313+0.000275686505913782i</v>
      </c>
      <c r="AI3515">
        <f t="shared" si="1853"/>
        <v>-71.182983358043799</v>
      </c>
      <c r="AJ3515">
        <f t="shared" si="1854"/>
        <v>92.56494887621615</v>
      </c>
      <c r="AK3515"/>
      <c r="AL3515"/>
      <c r="AM3515"/>
      <c r="AN3515"/>
    </row>
    <row r="3516" spans="1:40" x14ac:dyDescent="0.35">
      <c r="A3516"/>
      <c r="B3516">
        <f t="shared" si="1855"/>
        <v>1582000</v>
      </c>
      <c r="C3516" s="237" t="str">
        <f t="shared" si="1823"/>
        <v>-1.2885713974286E-08+0.000653228328744435i</v>
      </c>
      <c r="D3516" s="208" t="str">
        <f t="shared" si="1824"/>
        <v>-2.51366130097626+0.00500808385370734i</v>
      </c>
      <c r="E3516" t="str">
        <f t="shared" si="1825"/>
        <v>20500</v>
      </c>
      <c r="F3516" t="str">
        <f t="shared" si="1826"/>
        <v>0.327868852459016</v>
      </c>
      <c r="G3516" t="str">
        <f t="shared" si="1821"/>
        <v>0.327868852459016</v>
      </c>
      <c r="H3516" t="str">
        <f t="shared" si="1827"/>
        <v>3.85148744365232+0.0999524988638495i</v>
      </c>
      <c r="I3516" t="str">
        <f t="shared" si="1828"/>
        <v>6212.49947247382i</v>
      </c>
      <c r="J3516" t="str">
        <f t="shared" si="1822"/>
        <v>-52241.3946278118+1359.09608459415i</v>
      </c>
      <c r="K3516" t="str">
        <f t="shared" si="1829"/>
        <v>0.00309167022545162-0.118838665005134i</v>
      </c>
      <c r="L3516" t="str">
        <f t="shared" si="1830"/>
        <v>0.000646855173935726-0.0210782947712751i</v>
      </c>
      <c r="M3516" t="str">
        <f t="shared" si="1831"/>
        <v>0.00373852539938735-0.139916959776409i</v>
      </c>
      <c r="N3516" t="str">
        <f t="shared" si="1832"/>
        <v>-19.7327526299316i</v>
      </c>
      <c r="O3516" t="str">
        <f t="shared" si="1833"/>
        <v>0.634684065448666-0.772771723774592i</v>
      </c>
      <c r="P3516" t="str">
        <f t="shared" si="1834"/>
        <v>0.365315934551334+0.772771723774592i</v>
      </c>
      <c r="Q3516" t="str">
        <f t="shared" si="1835"/>
        <v>-0.365315934551334+18.959980906157i</v>
      </c>
      <c r="R3516" t="str">
        <f t="shared" si="1836"/>
        <v>0.0403718097862295-0.0200456109029887i</v>
      </c>
      <c r="S3516" t="str">
        <f t="shared" si="1837"/>
        <v>2.13689432875361i</v>
      </c>
      <c r="T3516" t="str">
        <f t="shared" si="1838"/>
        <v>0.0428353522549981+0.0862702913737133i</v>
      </c>
      <c r="U3516" t="str">
        <f t="shared" si="1839"/>
        <v>0.0000499999999999999-0.0000898246698866122i</v>
      </c>
      <c r="V3516" t="str">
        <f t="shared" si="1840"/>
        <v>0.00002-0.00100603630273006i</v>
      </c>
      <c r="W3516" t="str">
        <f t="shared" si="1841"/>
        <v>0.0000421598493534992-0.0000842425002333878i</v>
      </c>
      <c r="X3516" t="str">
        <f t="shared" si="1842"/>
        <v>0.0000422001002241709-0.0000841886788396751i</v>
      </c>
      <c r="Y3516" t="str">
        <f t="shared" si="1843"/>
        <v>0.009+7.95199932476648i</v>
      </c>
      <c r="Z3516" t="str">
        <f t="shared" si="1844"/>
        <v>-0.000126974067192104-0.0000638273068722482i</v>
      </c>
      <c r="AA3516" t="str">
        <f t="shared" si="1845"/>
        <v>0.0017159764564086-1.50906847953379i</v>
      </c>
      <c r="AB3516" t="str">
        <f t="shared" si="1846"/>
        <v>0.143173023646749+0.288350108418203i</v>
      </c>
      <c r="AC3516" t="str">
        <f t="shared" si="1847"/>
        <v>1.04088032650648-0.0189543299864115i</v>
      </c>
      <c r="AD3516" t="str">
        <f t="shared" si="1848"/>
        <v>0.132461410457594+0.279437336162075i</v>
      </c>
      <c r="AE3516" t="str">
        <f t="shared" si="1849"/>
        <v>1.01656857497688E-06-0.0000439359501918336i</v>
      </c>
      <c r="AF3516" t="str">
        <f t="shared" si="1850"/>
        <v>-6.36514874462858-0.0949444150101422i</v>
      </c>
      <c r="AG3516" t="str">
        <f t="shared" si="1851"/>
        <v>1.00152734090354-0.000721878069618214i</v>
      </c>
      <c r="AH3516" t="str">
        <f t="shared" si="1852"/>
        <v>-0.0000108270432186451+0.000279128200975206i</v>
      </c>
      <c r="AI3516">
        <f t="shared" si="1853"/>
        <v>-71.077396317716051</v>
      </c>
      <c r="AJ3516">
        <f t="shared" si="1854"/>
        <v>92.221319961789035</v>
      </c>
      <c r="AK3516"/>
      <c r="AL3516"/>
      <c r="AM3516"/>
      <c r="AN3516"/>
    </row>
    <row r="3517" spans="1:40" x14ac:dyDescent="0.35">
      <c r="A3517"/>
      <c r="B3517">
        <f t="shared" si="1855"/>
        <v>1583000</v>
      </c>
      <c r="C3517" s="237" t="str">
        <f t="shared" si="1823"/>
        <v>-1.28694389977357E-08+0.000652815676610364i</v>
      </c>
      <c r="D3517" s="208" t="str">
        <f t="shared" si="1824"/>
        <v>-2.51366130085149+0.00500492018734613i</v>
      </c>
      <c r="E3517" t="str">
        <f t="shared" si="1825"/>
        <v>20500</v>
      </c>
      <c r="F3517" t="str">
        <f t="shared" si="1826"/>
        <v>0.327868852459016</v>
      </c>
      <c r="G3517" t="str">
        <f t="shared" si="1821"/>
        <v>0.327868852459016</v>
      </c>
      <c r="H3517" t="str">
        <f t="shared" si="1827"/>
        <v>3.85149096861513+0.0998894561213993i</v>
      </c>
      <c r="I3517" t="str">
        <f t="shared" si="1828"/>
        <v>6216.4264632908i</v>
      </c>
      <c r="J3517" t="str">
        <f t="shared" si="1822"/>
        <v>-52307.4615129326+1359.9551845212i</v>
      </c>
      <c r="K3517" t="str">
        <f t="shared" si="1829"/>
        <v>0.00308776785777151-0.118763691788945i</v>
      </c>
      <c r="L3517" t="str">
        <f t="shared" si="1830"/>
        <v>0.000646038947520604-0.0210650043935125i</v>
      </c>
      <c r="M3517" t="str">
        <f t="shared" si="1831"/>
        <v>0.00373380680529211-0.139828696182457i</v>
      </c>
      <c r="N3517" t="str">
        <f t="shared" si="1832"/>
        <v>-19.7452259248936i</v>
      </c>
      <c r="O3517" t="str">
        <f t="shared" si="1833"/>
        <v>0.624995933329246-0.780628005724817i</v>
      </c>
      <c r="P3517" t="str">
        <f t="shared" si="1834"/>
        <v>0.375004066670754+0.780628005724817i</v>
      </c>
      <c r="Q3517" t="str">
        <f t="shared" si="1835"/>
        <v>-0.375004066670754+18.9645979191688i</v>
      </c>
      <c r="R3517" t="str">
        <f t="shared" si="1836"/>
        <v>0.0407554382388187-0.0205797941729505i</v>
      </c>
      <c r="S3517" t="str">
        <f t="shared" si="1837"/>
        <v>2.13824508370225i</v>
      </c>
      <c r="T3517" t="str">
        <f t="shared" si="1838"/>
        <v>0.0440046437139156+0.0871451154482848i</v>
      </c>
      <c r="U3517" t="str">
        <f t="shared" si="1839"/>
        <v>0.0000500000000000001-0.0000897679265701965i</v>
      </c>
      <c r="V3517" t="str">
        <f t="shared" si="1840"/>
        <v>0.00002-0.0010054007775862i</v>
      </c>
      <c r="W3517" t="str">
        <f t="shared" si="1841"/>
        <v>0.0000421597061094249-0.0000841915243320071i</v>
      </c>
      <c r="X3517" t="str">
        <f t="shared" si="1842"/>
        <v>0.0000421998920880363-0.0000841377357300932i</v>
      </c>
      <c r="Y3517" t="str">
        <f t="shared" si="1843"/>
        <v>0.009+7.95702587301223i</v>
      </c>
      <c r="Z3517" t="str">
        <f t="shared" si="1844"/>
        <v>-0.00012681707270332-0.000063786493261272i</v>
      </c>
      <c r="AA3517" t="str">
        <f t="shared" si="1845"/>
        <v>0.00171380905403684-1.50811516567916i</v>
      </c>
      <c r="AB3517" t="str">
        <f t="shared" si="1846"/>
        <v>0.147081267302619+0.291274123310616i</v>
      </c>
      <c r="AC3517" t="str">
        <f t="shared" si="1847"/>
        <v>1.041277653931-0.019478620535966i</v>
      </c>
      <c r="AD3517" t="str">
        <f t="shared" si="1848"/>
        <v>0.135970472577151+0.282271149717306i</v>
      </c>
      <c r="AE3517" t="str">
        <f t="shared" si="1849"/>
        <v>7.61709482973214E-07-0.0000444698805485235i</v>
      </c>
      <c r="AF3517" t="str">
        <f t="shared" si="1850"/>
        <v>-6.36515226946662-0.0948845359340532i</v>
      </c>
      <c r="AG3517" t="str">
        <f t="shared" si="1851"/>
        <v>1.00154186815352-0.000740562849992427i</v>
      </c>
      <c r="AH3517" t="str">
        <f t="shared" si="1852"/>
        <v>-9.26285940395397E-06+0.000282542783196558i</v>
      </c>
      <c r="AI3517">
        <f t="shared" si="1853"/>
        <v>-70.973650395903405</v>
      </c>
      <c r="AJ3517">
        <f t="shared" si="1854"/>
        <v>91.87770761271112</v>
      </c>
      <c r="AK3517"/>
      <c r="AL3517"/>
      <c r="AM3517"/>
      <c r="AN3517"/>
    </row>
    <row r="3518" spans="1:40" x14ac:dyDescent="0.35">
      <c r="A3518"/>
      <c r="B3518">
        <f t="shared" si="1855"/>
        <v>1584000</v>
      </c>
      <c r="C3518" s="237" t="str">
        <f t="shared" si="1823"/>
        <v>-1.28531948352738E-08+0.000652403545501714i</v>
      </c>
      <c r="D3518" s="208" t="str">
        <f t="shared" si="1824"/>
        <v>-2.51366130072695+0.00500176051551314i</v>
      </c>
      <c r="E3518" t="str">
        <f t="shared" si="1825"/>
        <v>20500</v>
      </c>
      <c r="F3518" t="str">
        <f t="shared" si="1826"/>
        <v>0.327868852459016</v>
      </c>
      <c r="G3518" t="str">
        <f t="shared" si="1821"/>
        <v>0.327868852459016</v>
      </c>
      <c r="H3518" t="str">
        <f t="shared" si="1827"/>
        <v>3.85149448691091+0.0998264927922931i</v>
      </c>
      <c r="I3518" t="str">
        <f t="shared" si="1828"/>
        <v>6220.35345410779i</v>
      </c>
      <c r="J3518" t="str">
        <f t="shared" si="1822"/>
        <v>-52373.57014648+1360.81428444825i</v>
      </c>
      <c r="K3518" t="str">
        <f t="shared" si="1829"/>
        <v>0.00308387287233378-0.118688813049524i</v>
      </c>
      <c r="L3518" t="str">
        <f t="shared" si="1830"/>
        <v>0.000645224264566389-0.0210517307492236i</v>
      </c>
      <c r="M3518" t="str">
        <f t="shared" si="1831"/>
        <v>0.00372909713690017-0.139740543798748i</v>
      </c>
      <c r="N3518" t="str">
        <f t="shared" si="1832"/>
        <v>-19.7576992198556i</v>
      </c>
      <c r="O3518" t="str">
        <f t="shared" si="1833"/>
        <v>0.615210563673746-0.788362836734604i</v>
      </c>
      <c r="P3518" t="str">
        <f t="shared" si="1834"/>
        <v>0.384789436326254+0.788362836734604i</v>
      </c>
      <c r="Q3518" t="str">
        <f t="shared" si="1835"/>
        <v>-0.384789436326254+18.969336383121i</v>
      </c>
      <c r="R3518" t="str">
        <f t="shared" si="1836"/>
        <v>0.041131455134258-0.0211191566047147i</v>
      </c>
      <c r="S3518" t="str">
        <f t="shared" si="1837"/>
        <v>2.1395958386509i</v>
      </c>
      <c r="T3518" t="str">
        <f t="shared" si="1838"/>
        <v>0.0451864595872642+0.0880046902429146i</v>
      </c>
      <c r="U3518" t="str">
        <f t="shared" si="1839"/>
        <v>0.0000499999999999998-0.0000897112548993815i</v>
      </c>
      <c r="V3518" t="str">
        <f t="shared" si="1840"/>
        <v>0.00002-0.00100476605487308i</v>
      </c>
      <c r="W3518" t="str">
        <f t="shared" si="1841"/>
        <v>0.0000421595627763066-0.000084140614186375i</v>
      </c>
      <c r="X3518" t="str">
        <f t="shared" si="1842"/>
        <v>0.0000421996839859967-0.0000840868583340142i</v>
      </c>
      <c r="Y3518" t="str">
        <f t="shared" si="1843"/>
        <v>0.009+7.96205242125797i</v>
      </c>
      <c r="Z3518" t="str">
        <f t="shared" si="1844"/>
        <v>-0.000126660375427169-0.0000637457315731578i</v>
      </c>
      <c r="AA3518" t="str">
        <f t="shared" si="1845"/>
        <v>0.00171164575543537-1.50716305553633i</v>
      </c>
      <c r="AB3518" t="str">
        <f t="shared" si="1846"/>
        <v>0.15103137260288+0.294147168959104i</v>
      </c>
      <c r="AC3518" t="str">
        <f t="shared" si="1847"/>
        <v>1.04166749600636-0.0200083027726051i</v>
      </c>
      <c r="AD3518" t="str">
        <f t="shared" si="1848"/>
        <v>0.13951456623717+0.285060846940119i</v>
      </c>
      <c r="AE3518" t="str">
        <f t="shared" si="1849"/>
        <v>5.00444893903346E-07-0.0000449993719829221i</v>
      </c>
      <c r="AF3518" t="str">
        <f t="shared" si="1850"/>
        <v>-6.36515578763786-0.09482473227678i</v>
      </c>
      <c r="AG3518" t="str">
        <f t="shared" si="1851"/>
        <v>1.0015561365553-0.000759415461846341i</v>
      </c>
      <c r="AH3518" t="str">
        <f t="shared" si="1852"/>
        <v>-7.65768621733853E-06+0.000285929797288956i</v>
      </c>
      <c r="AI3518">
        <f t="shared" si="1853"/>
        <v>-70.871697770800026</v>
      </c>
      <c r="AJ3518">
        <f t="shared" si="1854"/>
        <v>91.534111696045599</v>
      </c>
      <c r="AK3518"/>
      <c r="AL3518"/>
      <c r="AM3518"/>
      <c r="AN3518"/>
    </row>
    <row r="3519" spans="1:40" x14ac:dyDescent="0.35">
      <c r="A3519"/>
      <c r="B3519">
        <f t="shared" si="1855"/>
        <v>1585000</v>
      </c>
      <c r="C3519" s="237" t="str">
        <f t="shared" si="1823"/>
        <v>-1.28369814091607E-08+0.000651991934432318i</v>
      </c>
      <c r="D3519" s="208" t="str">
        <f t="shared" si="1824"/>
        <v>-2.51366130060264+0.00499860483064777i</v>
      </c>
      <c r="E3519" t="str">
        <f t="shared" si="1825"/>
        <v>20500</v>
      </c>
      <c r="F3519" t="str">
        <f t="shared" si="1826"/>
        <v>0.327868852459016</v>
      </c>
      <c r="G3519" t="str">
        <f t="shared" si="1821"/>
        <v>0.327868852459016</v>
      </c>
      <c r="H3519" t="str">
        <f t="shared" si="1827"/>
        <v>3.85149799855644+0.0997636087266903i</v>
      </c>
      <c r="I3519" t="str">
        <f t="shared" si="1828"/>
        <v>6224.28044492478i</v>
      </c>
      <c r="J3519" t="str">
        <f t="shared" si="1822"/>
        <v>-52439.720528454+1361.67338437531i</v>
      </c>
      <c r="K3519" t="str">
        <f t="shared" si="1829"/>
        <v>0.00307998525053382-0.11861402860852i</v>
      </c>
      <c r="L3519" t="str">
        <f t="shared" si="1830"/>
        <v>0.000644411121185235-0.0210384738068554i</v>
      </c>
      <c r="M3519" t="str">
        <f t="shared" si="1831"/>
        <v>0.00372439637171906-0.139652502415375i</v>
      </c>
      <c r="N3519" t="str">
        <f t="shared" si="1832"/>
        <v>-19.7701725148177i</v>
      </c>
      <c r="O3519" t="str">
        <f t="shared" si="1833"/>
        <v>0.605329478900367-0.795975013410729i</v>
      </c>
      <c r="P3519" t="str">
        <f t="shared" si="1834"/>
        <v>0.394670521099633+0.795975013410729i</v>
      </c>
      <c r="Q3519" t="str">
        <f t="shared" si="1835"/>
        <v>-0.394670521099633+18.974197501407i</v>
      </c>
      <c r="R3519" t="str">
        <f t="shared" si="1836"/>
        <v>0.0414997805551512-0.0216635913632908i</v>
      </c>
      <c r="S3519" t="str">
        <f t="shared" si="1837"/>
        <v>2.14094659359954i</v>
      </c>
      <c r="T3519" t="str">
        <f t="shared" si="1838"/>
        <v>0.0463805921343699+0.0888488138146794i</v>
      </c>
      <c r="U3519" t="str">
        <f t="shared" si="1839"/>
        <v>0.00005-0.0000896546547385621i</v>
      </c>
      <c r="V3519" t="str">
        <f t="shared" si="1840"/>
        <v>0.00002-0.0010041321330719i</v>
      </c>
      <c r="W3519" t="str">
        <f t="shared" si="1841"/>
        <v>0.0000421594193541474-0.00008408976967199i</v>
      </c>
      <c r="X3519" t="str">
        <f t="shared" si="1842"/>
        <v>0.0000421994759177449-0.000084036046527016i</v>
      </c>
      <c r="Y3519" t="str">
        <f t="shared" si="1843"/>
        <v>0.009+7.96707896950372i</v>
      </c>
      <c r="Z3519" t="str">
        <f t="shared" si="1844"/>
        <v>-0.000126503974613794-0.0000637050217083109i</v>
      </c>
      <c r="AA3519" t="str">
        <f t="shared" si="1845"/>
        <v>0.00170948655025053-1.5062121468269i</v>
      </c>
      <c r="AB3519" t="str">
        <f t="shared" si="1846"/>
        <v>0.155022645194415+0.29696857038897i</v>
      </c>
      <c r="AC3519" t="str">
        <f t="shared" si="1847"/>
        <v>1.04204976977083-0.0205432716663796i</v>
      </c>
      <c r="AD3519" t="str">
        <f t="shared" si="1848"/>
        <v>0.143093135053195+0.287805995678996i</v>
      </c>
      <c r="AE3519" t="str">
        <f t="shared" si="1849"/>
        <v>2.32836878335003E-07-0.0000455243536459472i</v>
      </c>
      <c r="AF3519" t="str">
        <f t="shared" si="1850"/>
        <v>-6.36515929915908-0.0947650038960425i</v>
      </c>
      <c r="AG3519" t="str">
        <f t="shared" si="1851"/>
        <v>1.00157014423873-0.00077843255595081i</v>
      </c>
      <c r="AH3519" t="str">
        <f t="shared" si="1852"/>
        <v>-6.01191161822088E-06+0.000289288793160388i</v>
      </c>
      <c r="AI3519">
        <f t="shared" si="1853"/>
        <v>-70.771492584444204</v>
      </c>
      <c r="AJ3519">
        <f t="shared" si="1854"/>
        <v>91.190532075887063</v>
      </c>
      <c r="AK3519"/>
      <c r="AL3519"/>
      <c r="AM3519"/>
      <c r="AN3519"/>
    </row>
    <row r="3520" spans="1:40" x14ac:dyDescent="0.35">
      <c r="A3520"/>
      <c r="B3520">
        <f t="shared" si="1855"/>
        <v>1586000</v>
      </c>
      <c r="C3520" s="237" t="str">
        <f t="shared" si="1823"/>
        <v>-1.28207986419013E-08+0.000651580842418487i</v>
      </c>
      <c r="D3520" s="208" t="str">
        <f t="shared" si="1824"/>
        <v>-2.51366130047858+0.0049954531252084i</v>
      </c>
      <c r="E3520" t="str">
        <f t="shared" si="1825"/>
        <v>20500</v>
      </c>
      <c r="F3520" t="str">
        <f t="shared" si="1826"/>
        <v>0.327868852459016</v>
      </c>
      <c r="G3520" t="str">
        <f t="shared" si="1821"/>
        <v>0.327868852459016</v>
      </c>
      <c r="H3520" t="str">
        <f t="shared" si="1827"/>
        <v>3.85150150356851+0.0997008037751278i</v>
      </c>
      <c r="I3520" t="str">
        <f t="shared" si="1828"/>
        <v>6228.20743574176i</v>
      </c>
      <c r="J3520" t="str">
        <f t="shared" si="1822"/>
        <v>-52505.9126588546+1362.53248430235i</v>
      </c>
      <c r="K3520" t="str">
        <f t="shared" si="1829"/>
        <v>0.00307610497382547-0.118539338288031i</v>
      </c>
      <c r="L3520" t="str">
        <f t="shared" si="1830"/>
        <v>0.000643599513501511-0.0210252335349339i</v>
      </c>
      <c r="M3520" t="str">
        <f t="shared" si="1831"/>
        <v>0.00371970448732698-0.139564571822965i</v>
      </c>
      <c r="N3520" t="str">
        <f t="shared" si="1832"/>
        <v>-19.7826458097797i</v>
      </c>
      <c r="O3520" t="str">
        <f t="shared" si="1833"/>
        <v>0.595354216319007-0.803463351442479i</v>
      </c>
      <c r="P3520" t="str">
        <f t="shared" si="1834"/>
        <v>0.404645783680993+0.803463351442479i</v>
      </c>
      <c r="Q3520" t="str">
        <f t="shared" si="1835"/>
        <v>-0.404645783680993+18.9791824583372i</v>
      </c>
      <c r="R3520" t="str">
        <f t="shared" si="1836"/>
        <v>0.0418603362076209-0.0222129901093649i</v>
      </c>
      <c r="S3520" t="str">
        <f t="shared" si="1837"/>
        <v>2.14229734854819i</v>
      </c>
      <c r="T3520" t="str">
        <f t="shared" si="1838"/>
        <v>0.0475868298146196+0.089677287266922i</v>
      </c>
      <c r="U3520" t="str">
        <f t="shared" si="1839"/>
        <v>0.0000500000000000002-0.0000895981259524725i</v>
      </c>
      <c r="V3520" t="str">
        <f t="shared" si="1840"/>
        <v>0.00002-0.00100349901066769i</v>
      </c>
      <c r="W3520" t="str">
        <f t="shared" si="1841"/>
        <v>0.0000421592758429496-0.0000840389906646632i</v>
      </c>
      <c r="X3520" t="str">
        <f t="shared" si="1842"/>
        <v>0.0000421992678829736-0.0000839853001849892i</v>
      </c>
      <c r="Y3520" t="str">
        <f t="shared" si="1843"/>
        <v>0.009+7.97210551774946i</v>
      </c>
      <c r="Z3520" t="str">
        <f t="shared" si="1844"/>
        <v>-0.000126347869515697-0.0000636643635673906i</v>
      </c>
      <c r="AA3520" t="str">
        <f t="shared" si="1845"/>
        <v>0.00170733142816124-1.50526243727821i</v>
      </c>
      <c r="AB3520" t="str">
        <f t="shared" si="1846"/>
        <v>0.159054378023176+0.299737662807366i</v>
      </c>
      <c r="AC3520" t="str">
        <f t="shared" si="1847"/>
        <v>1.04242439385259-0.0210834206360071i</v>
      </c>
      <c r="AD3520" t="str">
        <f t="shared" si="1848"/>
        <v>0.14670561733578+0.290506170839038i</v>
      </c>
      <c r="AE3520" t="str">
        <f t="shared" si="1849"/>
        <v>-4.10517174939807E-08-0.0000460447555261191i</v>
      </c>
      <c r="AF3520" t="str">
        <f t="shared" si="1850"/>
        <v>-6.36516280404709-0.0947053506499194i</v>
      </c>
      <c r="AG3520" t="str">
        <f t="shared" si="1851"/>
        <v>1.00158388937678-0.000797610762567719i</v>
      </c>
      <c r="AH3520" t="str">
        <f t="shared" si="1852"/>
        <v>-4.32592838416837E-06+0.000292619325964722i</v>
      </c>
      <c r="AI3520">
        <f t="shared" si="1853"/>
        <v>-70.672990837140745</v>
      </c>
      <c r="AJ3520">
        <f t="shared" si="1854"/>
        <v>90.846968613397408</v>
      </c>
      <c r="AK3520"/>
      <c r="AL3520"/>
      <c r="AM3520"/>
      <c r="AN3520"/>
    </row>
    <row r="3521" spans="1:40" x14ac:dyDescent="0.35">
      <c r="A3521"/>
      <c r="B3521">
        <f t="shared" si="1855"/>
        <v>1587000</v>
      </c>
      <c r="C3521" s="237" t="str">
        <f t="shared" si="1823"/>
        <v>-1.28046464562456E-08+0.000651170268479034i</v>
      </c>
      <c r="D3521" s="208" t="str">
        <f t="shared" si="1824"/>
        <v>-2.51366130035474+0.0049923053916726i</v>
      </c>
      <c r="E3521" t="str">
        <f t="shared" si="1825"/>
        <v>20500</v>
      </c>
      <c r="F3521" t="str">
        <f t="shared" si="1826"/>
        <v>0.327868852459016</v>
      </c>
      <c r="G3521" t="str">
        <f t="shared" si="1821"/>
        <v>0.327868852459016</v>
      </c>
      <c r="H3521" t="str">
        <f t="shared" si="1827"/>
        <v>3.85150500196376+0.0996380777885156i</v>
      </c>
      <c r="I3521" t="str">
        <f t="shared" si="1828"/>
        <v>6232.13442655875i</v>
      </c>
      <c r="J3521" t="str">
        <f t="shared" si="1822"/>
        <v>-52572.1465376819+1363.3915842294i</v>
      </c>
      <c r="K3521" t="str">
        <f t="shared" si="1829"/>
        <v>0.00307223202372105-0.118464741910601i</v>
      </c>
      <c r="L3521" t="str">
        <f t="shared" si="1830"/>
        <v>0.000642789437651783-0.0210120099020642i</v>
      </c>
      <c r="M3521" t="str">
        <f t="shared" si="1831"/>
        <v>0.00371502146137283-0.139476751812665i</v>
      </c>
      <c r="N3521" t="str">
        <f t="shared" si="1832"/>
        <v>-19.7951191047417i</v>
      </c>
      <c r="O3521" t="str">
        <f t="shared" si="1833"/>
        <v>0.585286327891619-0.810826685786268i</v>
      </c>
      <c r="P3521" t="str">
        <f t="shared" si="1834"/>
        <v>0.414713672108381+0.810826685786268i</v>
      </c>
      <c r="Q3521" t="str">
        <f t="shared" si="1835"/>
        <v>-0.414713672108381+18.9842924189554i</v>
      </c>
      <c r="R3521" t="str">
        <f t="shared" si="1836"/>
        <v>0.042213045455755-0.0227672430271171i</v>
      </c>
      <c r="S3521" t="str">
        <f t="shared" si="1837"/>
        <v>2.14364810349681i</v>
      </c>
      <c r="T3521" t="str">
        <f t="shared" si="1838"/>
        <v>0.0488049573369305+0.0904899148340538i</v>
      </c>
      <c r="U3521" t="str">
        <f t="shared" si="1839"/>
        <v>0.0000499999999999999-0.0000895416684061882i</v>
      </c>
      <c r="V3521" t="str">
        <f t="shared" si="1840"/>
        <v>0.00002-0.00100286668614931i</v>
      </c>
      <c r="W3521" t="str">
        <f t="shared" si="1841"/>
        <v>0.0000421591322427158-0.0000839882770405186i</v>
      </c>
      <c r="X3521" t="str">
        <f t="shared" si="1842"/>
        <v>0.0000421990598813769-0.0000839346191841393i</v>
      </c>
      <c r="Y3521" t="str">
        <f t="shared" si="1843"/>
        <v>0.009+7.9771320659952i</v>
      </c>
      <c r="Z3521" t="str">
        <f t="shared" si="1844"/>
        <v>-0.000126192059387742-0.0000636237570513112i</v>
      </c>
      <c r="AA3521" t="str">
        <f t="shared" si="1845"/>
        <v>0.00170518037887899-1.50431392462335i</v>
      </c>
      <c r="AB3521" t="str">
        <f t="shared" si="1846"/>
        <v>0.163125851499531+0.302453791886738i</v>
      </c>
      <c r="AC3521" t="str">
        <f t="shared" si="1847"/>
        <v>1.04279128850501-0.0216286415758969i</v>
      </c>
      <c r="AD3521" t="str">
        <f t="shared" si="1848"/>
        <v>0.15035144618108+0.293160954446483i</v>
      </c>
      <c r="AE3521" t="str">
        <f t="shared" si="1849"/>
        <v>-3.21157282882176E-07-0.0000465605084578161i</v>
      </c>
      <c r="AF3521" t="str">
        <f t="shared" si="1850"/>
        <v>-6.3651663023185-0.094645772396843i</v>
      </c>
      <c r="AG3521" t="str">
        <f t="shared" si="1851"/>
        <v>1.0015973701858-0.000816946692007694i</v>
      </c>
      <c r="AH3521" t="str">
        <f t="shared" si="1852"/>
        <v>-2.60013404106017E-06+0.000295920956149995i</v>
      </c>
      <c r="AI3521">
        <f t="shared" si="1853"/>
        <v>-70.576150288889622</v>
      </c>
      <c r="AJ3521">
        <f t="shared" si="1854"/>
        <v>90.503421166817276</v>
      </c>
      <c r="AK3521"/>
      <c r="AL3521"/>
      <c r="AM3521"/>
      <c r="AN3521"/>
    </row>
    <row r="3522" spans="1:40" x14ac:dyDescent="0.35">
      <c r="A3522"/>
      <c r="B3522">
        <f t="shared" si="1855"/>
        <v>1588000</v>
      </c>
      <c r="C3522" s="237" t="str">
        <f t="shared" si="1823"/>
        <v>-1.27885247751857E-08+0.000650760211635222i</v>
      </c>
      <c r="D3522" s="208" t="str">
        <f t="shared" si="1824"/>
        <v>-2.51366130023115+0.0049891616225367i</v>
      </c>
      <c r="E3522" t="str">
        <f t="shared" si="1825"/>
        <v>20500</v>
      </c>
      <c r="F3522" t="str">
        <f t="shared" si="1826"/>
        <v>0.327868852459016</v>
      </c>
      <c r="G3522" t="str">
        <f t="shared" si="1821"/>
        <v>0.327868852459016</v>
      </c>
      <c r="H3522" t="str">
        <f t="shared" si="1827"/>
        <v>3.85150849375888+0.0995754306181393i</v>
      </c>
      <c r="I3522" t="str">
        <f t="shared" si="1828"/>
        <v>6236.06141737574i</v>
      </c>
      <c r="J3522" t="str">
        <f t="shared" si="1822"/>
        <v>-52638.4221649357+1364.25068415646i</v>
      </c>
      <c r="K3522" t="str">
        <f t="shared" si="1829"/>
        <v>0.00306836638179096-0.118390239299221i</v>
      </c>
      <c r="L3522" t="str">
        <f t="shared" si="1830"/>
        <v>0.000641980889784753-0.0209988028769301i</v>
      </c>
      <c r="M3522" t="str">
        <f t="shared" si="1831"/>
        <v>0.00371034727157571-0.139389042176151i</v>
      </c>
      <c r="N3522" t="str">
        <f t="shared" si="1832"/>
        <v>-19.8075923997038i</v>
      </c>
      <c r="O3522" t="str">
        <f t="shared" si="1833"/>
        <v>0.575127379990974-0.818063870846719i</v>
      </c>
      <c r="P3522" t="str">
        <f t="shared" si="1834"/>
        <v>0.424872620009026+0.818063870846719i</v>
      </c>
      <c r="Q3522" t="str">
        <f t="shared" si="1835"/>
        <v>-0.424872620009026+18.9895285288571i</v>
      </c>
      <c r="R3522" t="str">
        <f t="shared" si="1836"/>
        <v>0.0425578333554844-0.0233262388529315i</v>
      </c>
      <c r="S3522" t="str">
        <f t="shared" si="1837"/>
        <v>2.14499885844546i</v>
      </c>
      <c r="T3522" t="str">
        <f t="shared" si="1838"/>
        <v>0.0500347557113642+0.0912865039654262i</v>
      </c>
      <c r="U3522" t="str">
        <f t="shared" si="1839"/>
        <v>0.0000500000000000001-0.0000894852819651267i</v>
      </c>
      <c r="V3522" t="str">
        <f t="shared" si="1840"/>
        <v>0.00002-0.00100223515800942i</v>
      </c>
      <c r="W3522" t="str">
        <f t="shared" si="1841"/>
        <v>0.0000421589885534495-0.0000839376286759951i</v>
      </c>
      <c r="X3522" t="str">
        <f t="shared" si="1842"/>
        <v>0.0000421988519126509-0.0000838840034009836i</v>
      </c>
      <c r="Y3522" t="str">
        <f t="shared" si="1843"/>
        <v>0.009+7.98215861424095i</v>
      </c>
      <c r="Z3522" t="str">
        <f t="shared" si="1844"/>
        <v>-0.000126036543487133-0.0000635832020612422i</v>
      </c>
      <c r="AA3522" t="str">
        <f t="shared" si="1845"/>
        <v>0.0017030333921476-1.50336660660108i</v>
      </c>
      <c r="AB3522" t="str">
        <f t="shared" si="1846"/>
        <v>0.167236333670785+0.305116314045159i</v>
      </c>
      <c r="AC3522" t="str">
        <f t="shared" si="1847"/>
        <v>1.04315037564142-0.0221788248840912i</v>
      </c>
      <c r="AD3522" t="str">
        <f t="shared" si="1848"/>
        <v>0.154030049561986+0.295769935711876i</v>
      </c>
      <c r="AE3522" t="str">
        <f t="shared" si="1849"/>
        <v>-6.07415453935563E-07-0.0000470715441293392i</v>
      </c>
      <c r="AF3522" t="str">
        <f t="shared" si="1850"/>
        <v>-6.36516979399003-0.0945862689956026i</v>
      </c>
      <c r="AG3522" t="str">
        <f t="shared" si="1851"/>
        <v>1.00161058492571-0.000836436935188632i</v>
      </c>
      <c r="AH3522" t="str">
        <f t="shared" si="1852"/>
        <v>-8.34930792959088E-07+0.000299193249505576i</v>
      </c>
      <c r="AI3522">
        <f t="shared" si="1853"/>
        <v>-70.480930367281445</v>
      </c>
      <c r="AJ3522">
        <f t="shared" si="1854"/>
        <v>90.159889591501127</v>
      </c>
      <c r="AK3522"/>
      <c r="AL3522"/>
      <c r="AM3522"/>
      <c r="AN3522"/>
    </row>
    <row r="3523" spans="1:40" x14ac:dyDescent="0.35">
      <c r="A3523"/>
      <c r="B3523">
        <f t="shared" si="1855"/>
        <v>1589000</v>
      </c>
      <c r="C3523" s="237" t="str">
        <f t="shared" si="1823"/>
        <v>-1.27724335219564E-08+0.000650350670910785i</v>
      </c>
      <c r="D3523" s="208" t="str">
        <f t="shared" si="1824"/>
        <v>-2.51366130010778+0.00498602181031602i</v>
      </c>
      <c r="E3523" t="str">
        <f t="shared" si="1825"/>
        <v>20500</v>
      </c>
      <c r="F3523" t="str">
        <f t="shared" si="1826"/>
        <v>0.327868852459016</v>
      </c>
      <c r="G3523" t="str">
        <f t="shared" si="1821"/>
        <v>0.327868852459016</v>
      </c>
      <c r="H3523" t="str">
        <f t="shared" si="1827"/>
        <v>3.85151197897042+0.0995128621156565i</v>
      </c>
      <c r="I3523" t="str">
        <f t="shared" si="1828"/>
        <v>6239.98840819273i</v>
      </c>
      <c r="J3523" t="str">
        <f t="shared" si="1822"/>
        <v>-52704.7395406162+1365.10978408351i</v>
      </c>
      <c r="K3523" t="str">
        <f t="shared" si="1829"/>
        <v>0.00306450802966341-0.118315830277322i</v>
      </c>
      <c r="L3523" t="str">
        <f t="shared" si="1830"/>
        <v>0.000641173866061206-0.0209856124282938i</v>
      </c>
      <c r="M3523" t="str">
        <f t="shared" si="1831"/>
        <v>0.00370568189572462-0.139301442705616i</v>
      </c>
      <c r="N3523" t="str">
        <f t="shared" si="1832"/>
        <v>-19.8200656946658i</v>
      </c>
      <c r="O3523" t="str">
        <f t="shared" si="1833"/>
        <v>0.564878953157218-0.825173780654721i</v>
      </c>
      <c r="P3523" t="str">
        <f t="shared" si="1834"/>
        <v>0.435121046842782+0.825173780654721i</v>
      </c>
      <c r="Q3523" t="str">
        <f t="shared" si="1835"/>
        <v>-0.435121046842782+18.9948919140111i</v>
      </c>
      <c r="R3523" t="str">
        <f t="shared" si="1836"/>
        <v>0.0428946266878895-0.0238898649050182i</v>
      </c>
      <c r="S3523" t="str">
        <f t="shared" si="1837"/>
        <v>2.1463496133941i</v>
      </c>
      <c r="T3523" t="str">
        <f t="shared" si="1838"/>
        <v>0.0512760023029231+0.0920668654082359i</v>
      </c>
      <c r="U3523" t="str">
        <f t="shared" si="1839"/>
        <v>0.0000499999999999998-0.0000894289664950412i</v>
      </c>
      <c r="V3523" t="str">
        <f t="shared" si="1840"/>
        <v>0.00002-0.00100160442474446i</v>
      </c>
      <c r="W3523" t="str">
        <f t="shared" si="1841"/>
        <v>0.000042158844775153-0.0000838870454478392i</v>
      </c>
      <c r="X3523" t="str">
        <f t="shared" si="1842"/>
        <v>0.000042198643976491-0.0000838334527123474i</v>
      </c>
      <c r="Y3523" t="str">
        <f t="shared" si="1843"/>
        <v>0.009+7.98718516248669i</v>
      </c>
      <c r="Z3523" t="str">
        <f t="shared" si="1844"/>
        <v>-0.000125881321073408-0.0000635426984986038i</v>
      </c>
      <c r="AA3523" t="str">
        <f t="shared" si="1845"/>
        <v>0.00170089045774318-1.50242048095588i</v>
      </c>
      <c r="AB3523" t="str">
        <f t="shared" si="1846"/>
        <v>0.171385080400981+0.307724596723432i</v>
      </c>
      <c r="AC3523" t="str">
        <f t="shared" si="1847"/>
        <v>1.04350157886922-0.0227338594911275i</v>
      </c>
      <c r="AD3523" t="str">
        <f t="shared" si="1848"/>
        <v>0.157740850419965+0.298332711092051i</v>
      </c>
      <c r="AE3523" t="str">
        <f t="shared" si="1849"/>
        <v>-8.99761124914759E-07-0.0000475777950908278i</v>
      </c>
      <c r="AF3523" t="str">
        <f t="shared" si="1850"/>
        <v>-6.3651732790782-0.0945268403053405i</v>
      </c>
      <c r="AG3523" t="str">
        <f t="shared" si="1851"/>
        <v>1.00162353190019-0.000856078064196024i</v>
      </c>
      <c r="AH3523" t="str">
        <f t="shared" si="1852"/>
        <v>9.69274548384351E-07+0.000302435777208385i</v>
      </c>
      <c r="AI3523">
        <f t="shared" si="1853"/>
        <v>-70.387292081352584</v>
      </c>
      <c r="AJ3523">
        <f t="shared" si="1854"/>
        <v>89.816373739956333</v>
      </c>
      <c r="AK3523"/>
      <c r="AL3523"/>
      <c r="AM3523"/>
      <c r="AN3523"/>
    </row>
    <row r="3524" spans="1:40" x14ac:dyDescent="0.35">
      <c r="A3524"/>
      <c r="B3524">
        <f t="shared" si="1855"/>
        <v>1590000</v>
      </c>
      <c r="C3524" s="237" t="str">
        <f t="shared" si="1823"/>
        <v>-1.27563726200335E-08+0.000649941645331906i</v>
      </c>
      <c r="D3524" s="208" t="str">
        <f t="shared" si="1824"/>
        <v>-2.51366129998465+0.00498288594754461i</v>
      </c>
      <c r="E3524" t="str">
        <f t="shared" si="1825"/>
        <v>20500</v>
      </c>
      <c r="F3524" t="str">
        <f t="shared" si="1826"/>
        <v>0.327868852459016</v>
      </c>
      <c r="G3524" t="str">
        <f t="shared" si="1821"/>
        <v>0.327868852459016</v>
      </c>
      <c r="H3524" t="str">
        <f t="shared" si="1827"/>
        <v>3.85151545761494+0.0994503721330977i</v>
      </c>
      <c r="I3524" t="str">
        <f t="shared" si="1828"/>
        <v>6243.91539900971i</v>
      </c>
      <c r="J3524" t="str">
        <f t="shared" si="1822"/>
        <v>-52771.0986647233+1365.96888401055i</v>
      </c>
      <c r="K3524" t="str">
        <f t="shared" si="1829"/>
        <v>0.00306065694902436-0.118241514668784i</v>
      </c>
      <c r="L3524" t="str">
        <f t="shared" si="1830"/>
        <v>0.000640368362653986-0.0209724385249958i</v>
      </c>
      <c r="M3524" t="str">
        <f t="shared" si="1831"/>
        <v>0.00370102531167835-0.13921395319378i</v>
      </c>
      <c r="N3524" t="str">
        <f t="shared" si="1832"/>
        <v>-19.8325389896278i</v>
      </c>
      <c r="O3524" t="str">
        <f t="shared" si="1833"/>
        <v>0.554542641851485-0.832155309042955i</v>
      </c>
      <c r="P3524" t="str">
        <f t="shared" si="1834"/>
        <v>0.445457358148515+0.832155309042955i</v>
      </c>
      <c r="Q3524" t="str">
        <f t="shared" si="1835"/>
        <v>-0.445457358148515+19.0003836805848i</v>
      </c>
      <c r="R3524" t="str">
        <f t="shared" si="1836"/>
        <v>0.0432233539919288-0.0244580071139792i</v>
      </c>
      <c r="S3524" t="str">
        <f t="shared" si="1837"/>
        <v>2.14770036834275i</v>
      </c>
      <c r="T3524" t="str">
        <f t="shared" si="1838"/>
        <v>0.0525284708876227+0.0928308132894746i</v>
      </c>
      <c r="U3524" t="str">
        <f t="shared" si="1839"/>
        <v>0.00005-0.0000893727218620257i</v>
      </c>
      <c r="V3524" t="str">
        <f t="shared" si="1840"/>
        <v>0.00002-0.00100097448485469i</v>
      </c>
      <c r="W3524" t="str">
        <f t="shared" si="1841"/>
        <v>0.0000421587009078293-0.0000838365272331091i</v>
      </c>
      <c r="X3524" t="str">
        <f t="shared" si="1842"/>
        <v>0.0000421984360725945-0.0000837829669953687i</v>
      </c>
      <c r="Y3524" t="str">
        <f t="shared" si="1843"/>
        <v>0.009+7.99221171073243i</v>
      </c>
      <c r="Z3524" t="str">
        <f t="shared" si="1844"/>
        <v>-0.000125726391408439-0.0000635022462650695i</v>
      </c>
      <c r="AA3524" t="str">
        <f t="shared" si="1845"/>
        <v>0.001698751565474-1.50147554543792i</v>
      </c>
      <c r="AB3524" t="str">
        <f t="shared" si="1846"/>
        <v>0.175571335558322+0.310278018658995i</v>
      </c>
      <c r="AC3524" t="str">
        <f t="shared" si="1847"/>
        <v>1.04384482352356-0.0232936328898713i</v>
      </c>
      <c r="AD3524" t="str">
        <f t="shared" si="1848"/>
        <v>0.161483266757912+0.300848884351078i</v>
      </c>
      <c r="AE3524" t="str">
        <f t="shared" si="1849"/>
        <v>-1.19812845968515E-06-0.0000480791947620648i</v>
      </c>
      <c r="AF3524" t="str">
        <f t="shared" si="1850"/>
        <v>-6.36517675759959-0.0944674861855531i</v>
      </c>
      <c r="AG3524" t="str">
        <f t="shared" si="1851"/>
        <v>1.00163620945689-0.000875866632846637i</v>
      </c>
      <c r="AH3524" t="str">
        <f t="shared" si="1852"/>
        <v>2.81207063456128E-06+0.000305648115868486i</v>
      </c>
      <c r="AI3524">
        <f t="shared" si="1853"/>
        <v>-70.295197940934116</v>
      </c>
      <c r="AJ3524">
        <f t="shared" si="1854"/>
        <v>89.472873461853396</v>
      </c>
      <c r="AK3524"/>
      <c r="AL3524"/>
      <c r="AM3524"/>
      <c r="AN3524"/>
    </row>
    <row r="3525" spans="1:40" x14ac:dyDescent="0.35">
      <c r="A3525"/>
      <c r="B3525">
        <f t="shared" si="1855"/>
        <v>1591000</v>
      </c>
      <c r="C3525" s="237" t="str">
        <f t="shared" si="1823"/>
        <v>-1.27403419931341E-08+0.000649533133927236i</v>
      </c>
      <c r="D3525" s="208" t="str">
        <f t="shared" si="1824"/>
        <v>-2.51366129986175+0.00497975402677548i</v>
      </c>
      <c r="E3525" t="str">
        <f t="shared" si="1825"/>
        <v>20500</v>
      </c>
      <c r="F3525" t="str">
        <f t="shared" si="1826"/>
        <v>0.327868852459016</v>
      </c>
      <c r="G3525" t="str">
        <f t="shared" ref="G3525:G3588" si="1856">IF($C$11=$C$7,$C$24,F3525)</f>
        <v>0.327868852459016</v>
      </c>
      <c r="H3525" t="str">
        <f t="shared" si="1827"/>
        <v>3.85151892970891+0.0993879605228626i</v>
      </c>
      <c r="I3525" t="str">
        <f t="shared" si="1828"/>
        <v>6247.8423898267i</v>
      </c>
      <c r="J3525" t="str">
        <f t="shared" ref="J3525:J3588" si="1857">IMSUM(COMPLEX(0,2*PI()*B3525*$C$113*$C$112),COMPLEX(0,2*PI()*B3525*$C$113*$C$111),COMPLEX(0,2*PI()*B3525*$C$28*10^-12*$C$111),COMPLEX(-1*2*PI()*B3525*2*PI()*B3525*$C$113*$C$112*$C$28*10^-12*$C$111,0),COMPLEX(1,0))</f>
        <v>-52837.499537257+1366.82798393761i</v>
      </c>
      <c r="K3525" t="str">
        <f t="shared" si="1829"/>
        <v>0.00305681312161732-0.118167292297923i</v>
      </c>
      <c r="L3525" t="str">
        <f t="shared" si="1830"/>
        <v>0.000639564375747925-0.0209592811359544i</v>
      </c>
      <c r="M3525" t="str">
        <f t="shared" si="1831"/>
        <v>0.00369637749736525-0.139126573433877i</v>
      </c>
      <c r="N3525" t="str">
        <f t="shared" si="1832"/>
        <v>-19.8450122845898i</v>
      </c>
      <c r="O3525" t="str">
        <f t="shared" si="1833"/>
        <v>0.544120054208147-0.839007369817765i</v>
      </c>
      <c r="P3525" t="str">
        <f t="shared" si="1834"/>
        <v>0.455879945791853+0.839007369817765i</v>
      </c>
      <c r="Q3525" t="str">
        <f t="shared" si="1835"/>
        <v>-0.455879945791853+19.006004914772i</v>
      </c>
      <c r="R3525" t="str">
        <f t="shared" si="1836"/>
        <v>0.0435439455965139-0.0250305500542202i</v>
      </c>
      <c r="S3525" t="str">
        <f t="shared" si="1837"/>
        <v>2.14905112329139i</v>
      </c>
      <c r="T3525" t="str">
        <f t="shared" si="1838"/>
        <v>0.0537919317106233+0.0935781651967274i</v>
      </c>
      <c r="U3525" t="str">
        <f t="shared" si="1839"/>
        <v>0.0000500000000000003-0.0000893165479325088i</v>
      </c>
      <c r="V3525" t="str">
        <f t="shared" si="1840"/>
        <v>0.00002-0.00100034533684409i</v>
      </c>
      <c r="W3525" t="str">
        <f t="shared" si="1841"/>
        <v>0.0000421585569514814-0.0000837860739091726i</v>
      </c>
      <c r="X3525" t="str">
        <f t="shared" si="1842"/>
        <v>0.0000421982282006602-0.0000837325461274953i</v>
      </c>
      <c r="Y3525" t="str">
        <f t="shared" si="1843"/>
        <v>0.009+7.99723825897818i</v>
      </c>
      <c r="Z3525" t="str">
        <f t="shared" si="1844"/>
        <v>-0.000125571753756419-0.0000634618452625649i</v>
      </c>
      <c r="AA3525" t="str">
        <f t="shared" si="1845"/>
        <v>0.00169661670518031-1.50053179780299i</v>
      </c>
      <c r="AB3525" t="str">
        <f t="shared" si="1846"/>
        <v>0.179794331209469+0.312775970155987i</v>
      </c>
      <c r="AC3525" t="str">
        <f t="shared" si="1847"/>
        <v>1.0441800367003-0.0238580311662078i</v>
      </c>
      <c r="AD3525" t="str">
        <f t="shared" si="1848"/>
        <v>0.165256711733426+0.30331806661982i</v>
      </c>
      <c r="AE3525" t="str">
        <f t="shared" si="1849"/>
        <v>-1.50245090321783E-06-0.0000485756774400838i</v>
      </c>
      <c r="AF3525" t="str">
        <f t="shared" si="1850"/>
        <v>-6.36518022957066-0.0944082064960871i</v>
      </c>
      <c r="AG3525" t="str">
        <f t="shared" si="1851"/>
        <v>1.00164861598761-0.00089579917725236i</v>
      </c>
      <c r="AH3525" t="str">
        <f t="shared" si="1852"/>
        <v>4.69304165174712E-06+0.000308829847573434i</v>
      </c>
      <c r="AI3525">
        <f t="shared" si="1853"/>
        <v>-70.20461188109644</v>
      </c>
      <c r="AJ3525">
        <f t="shared" si="1854"/>
        <v>89.129388604066733</v>
      </c>
      <c r="AK3525"/>
      <c r="AL3525"/>
      <c r="AM3525"/>
      <c r="AN3525"/>
    </row>
    <row r="3526" spans="1:40" x14ac:dyDescent="0.35">
      <c r="A3526"/>
      <c r="B3526">
        <f t="shared" si="1855"/>
        <v>1592000</v>
      </c>
      <c r="C3526" s="237" t="str">
        <f t="shared" ref="C3526:C3589" si="1858">IMPRODUCT(COMPLEX(-1,0),IMDIV(IMPRODUCT(G3526,COMPLEX($C$100+$C$101,0)),COMPLEX($C$100,2*PI()*B3526*$C$103*$C$102*(2*$C$100+$C$101))))</f>
        <v>-1.27243415652139E-08+0.000649125135727849i</v>
      </c>
      <c r="D3526" s="208" t="str">
        <f t="shared" ref="D3526:D3589" si="1859">IMPRODUCT(COMPLEX($C$106,0),IMSUB(C3526,G3526))</f>
        <v>-2.51366129973908+0.00497662604058018i</v>
      </c>
      <c r="E3526" t="str">
        <f t="shared" ref="E3526:E3589" si="1860">IMDIV(COMPLEX($C$20*10^3,0),COMPLEX(1,2*PI()*B3526*$C$20*1000*$C$29*10^-12))</f>
        <v>20500</v>
      </c>
      <c r="F3526" t="str">
        <f t="shared" ref="F3526:F3589" si="1861">IMDIV(COMPLEX($C$22*1000,0),IMSUM(COMPLEX($C$22*1000,0),E3526))</f>
        <v>0.327868852459016</v>
      </c>
      <c r="G3526" t="str">
        <f t="shared" si="1856"/>
        <v>0.327868852459016</v>
      </c>
      <c r="H3526" t="str">
        <f t="shared" ref="H3526:H3589" si="1862">IMPRODUCT(COMPLEX($C$108,0),IMPRODUCT(COMPLEX(-1,0),D3526),IMDIV(COMPLEX(0,2*PI()*B3526*$C$109*$C$110),COMPLEX(1,2*PI()*B3526*$C$109*$C$110)))</f>
        <v>3.85152239526877+0.0993256271377216i</v>
      </c>
      <c r="I3526" t="str">
        <f t="shared" ref="I3526:I3589" si="1863">COMPLEX(0,2*PI()*B3526*$C$113*$C$112*$C$114)</f>
        <v>6251.76938064369i</v>
      </c>
      <c r="J3526" t="str">
        <f t="shared" si="1857"/>
        <v>-52903.9421582174+1367.68708386466i</v>
      </c>
      <c r="K3526" t="str">
        <f t="shared" ref="K3526:K3589" si="1864">IMDIV(I3526,J3526)</f>
        <v>0.00305297652924286-0.118093162989497i</v>
      </c>
      <c r="L3526" t="str">
        <f t="shared" ref="L3526:L3589" si="1865">IMDIV(COMPLEX($C$117,0),COMPLEX(1,2*PI()*B3526*$C$115*$C$116))</f>
        <v>0.000638761901539822-0.0209461402301658i</v>
      </c>
      <c r="M3526" t="str">
        <f t="shared" ref="M3526:M3589" si="1866">IMSUM(K3526,L3526)</f>
        <v>0.00369173843078268-0.139039303219663i</v>
      </c>
      <c r="N3526" t="str">
        <f t="shared" ref="N3526:N3589" si="1867">COMPLEX(0,-2*PI()*B3526*$C$43)</f>
        <v>-19.8574855795519i</v>
      </c>
      <c r="O3526" t="str">
        <f t="shared" ref="O3526:O3589" si="1868">IMEXP(N3526)</f>
        <v>0.533612811784458-0.845728896928256i</v>
      </c>
      <c r="P3526" t="str">
        <f t="shared" ref="P3526:P3589" si="1869">IMSUB(COMPLEX(1,0),O3526)</f>
        <v>0.466387188215542+0.845728896928256i</v>
      </c>
      <c r="Q3526" t="str">
        <f t="shared" ref="Q3526:Q3589" si="1870">IMSUM(COMPLEX(0,2*PI()*B3526*$C$43),O3526,COMPLEX(-1,0))</f>
        <v>-0.466387188215542+19.0117566826236i</v>
      </c>
      <c r="R3526" t="str">
        <f t="shared" ref="R3526:R3589" si="1871">IMDIV(P3526,Q3526)</f>
        <v>0.0438563336519443-0.0256073769762622i</v>
      </c>
      <c r="S3526" t="str">
        <f t="shared" ref="S3526:S3589" si="1872">IMDIV(COMPLEX(0,2*PI()*B3526*$C$123),COMPLEX($C$124,0))</f>
        <v>2.15040187824003i</v>
      </c>
      <c r="T3526" t="str">
        <f t="shared" ref="T3526:T3589" si="1873">IMPRODUCT(R3526,S3526)</f>
        <v>0.0550661515465547+0.0943087422578625i</v>
      </c>
      <c r="U3526" t="str">
        <f t="shared" ref="U3526:U3589" si="1874">IMDIV(COMPLEX(1,2*PI()*B3526*$C$16*10^-3*$C$15*10^-6),COMPLEX(0,2*PI()*B3526*$C$15*10^-6))</f>
        <v>0.0000499999999999999-0.0000892604445732542i</v>
      </c>
      <c r="V3526" t="str">
        <f t="shared" ref="V3526:V3589" si="1875">IMSUM(COMPLEX($C$18*10^-3,0),IMDIV(COMPLEX(1,0),COMPLEX(0,2*PI()*B3526*($C$17*1*10^-6))))</f>
        <v>0.00002-0.000999716979220448i</v>
      </c>
      <c r="W3526" t="str">
        <f t="shared" ref="W3526:W3589" si="1876">IMDIV(IMPRODUCT(U3526,V3526),IMSUM(U3526,V3526))</f>
        <v>0.0000421584129061113-0.0000837356853537033i</v>
      </c>
      <c r="X3526" t="str">
        <f t="shared" ref="X3526:X3589" si="1877">IMDIV(IMPRODUCT(COMPLEX($C$19,0),W3526),IMSUM(COMPLEX($C$19,0),W3526))</f>
        <v>0.0000421980203603859-0.0000836821899864775i</v>
      </c>
      <c r="Y3526" t="str">
        <f t="shared" ref="Y3526:Y3589" si="1878">COMPLEX($C$13*10^-3,2*PI()*B3526*$C$12*0.000001)</f>
        <v>0.009+8.00226480722392i</v>
      </c>
      <c r="Z3526" t="str">
        <f t="shared" ref="Z3526:Z3589" si="1879">IMPRODUCT(COMPLEX($C$6,0),IMDIV(X3526,IMSUM(X3526,Y3526)))</f>
        <v>-0.000125417407383838-0.000063421495393263i</v>
      </c>
      <c r="AA3526" t="str">
        <f t="shared" ref="AA3526:AA3589" si="1880">IMDIV(COMPLEX($C$6,0),IMSUM(X3526,Y3526))</f>
        <v>0.0016944858667343-1.49958923581255i</v>
      </c>
      <c r="AB3526" t="str">
        <f t="shared" ref="AB3526:AB3589" si="1881">IMPRODUCT(COMPLEX($C$119,0),T3526)</f>
        <v>0.18405328782117+0.3152178533516i</v>
      </c>
      <c r="AC3526" t="str">
        <f t="shared" ref="AC3526:AC3589" si="1882">IMSUM(COMPLEX(1,0),IMPRODUCT(AB3526,M3526))</f>
        <v>1.04450714728837-0.0244269390306566i</v>
      </c>
      <c r="AD3526" t="str">
        <f t="shared" ref="AD3526:AD3589" si="1883">IMDIV(AB3526,AC3526)</f>
        <v>0.169060593752956+0.305739876454406i</v>
      </c>
      <c r="AE3526" t="str">
        <f t="shared" ref="AE3526:AE3589" si="1884">IMPRODUCT(AD3526,AA3526,X3526)</f>
        <v>-1.81266119317805E-06-0.0000490671783066518i</v>
      </c>
      <c r="AF3526" t="str">
        <f t="shared" ref="AF3526:AF3589" si="1885">IMSUB(D3526,H3526)</f>
        <v>-6.36518369500785-0.0943490010971414i</v>
      </c>
      <c r="AG3526" t="str">
        <f t="shared" ref="AG3526:AG3589" si="1886">IMSUM(COMPLEX(1,0),IMPRODUCT(AD3526,AA3526,COMPLEX($C$127,0)))</f>
        <v>1.00166074992848-0.000915872216386713i</v>
      </c>
      <c r="AH3526" t="str">
        <f t="shared" ref="AH3526:AH3589" si="1887">IMDIV(IMPRODUCT(AE3526,AF3526),AG3526)</f>
        <v>6.61176739238405E-06+0.000311980559931909i</v>
      </c>
      <c r="AI3526">
        <f t="shared" ref="AI3526:AI3589" si="1888">20*LOG10(IMABS(AH3526))</f>
        <v>-70.115499191293964</v>
      </c>
      <c r="AJ3526">
        <f t="shared" ref="AJ3526:AJ3589" si="1889">IMARGUMENT(AH3526)*180/PI()</f>
        <v>88.785919010700155</v>
      </c>
      <c r="AK3526"/>
      <c r="AL3526"/>
      <c r="AM3526"/>
      <c r="AN3526"/>
    </row>
    <row r="3527" spans="1:40" x14ac:dyDescent="0.35">
      <c r="A3527"/>
      <c r="B3527">
        <f t="shared" si="1855"/>
        <v>1593000</v>
      </c>
      <c r="C3527" s="237" t="str">
        <f t="shared" si="1858"/>
        <v>-1.27083712604674E-08+0.000648717649767254i</v>
      </c>
      <c r="D3527" s="208" t="str">
        <f t="shared" si="1859"/>
        <v>-2.51366129961663+0.00497350198154895i</v>
      </c>
      <c r="E3527" t="str">
        <f t="shared" si="1860"/>
        <v>20500</v>
      </c>
      <c r="F3527" t="str">
        <f t="shared" si="1861"/>
        <v>0.327868852459016</v>
      </c>
      <c r="G3527" t="str">
        <f t="shared" si="1856"/>
        <v>0.327868852459016</v>
      </c>
      <c r="H3527" t="str">
        <f t="shared" si="1862"/>
        <v>3.85152585431088+0.0992633718308116i</v>
      </c>
      <c r="I3527" t="str">
        <f t="shared" si="1863"/>
        <v>6255.69637146068i</v>
      </c>
      <c r="J3527" t="str">
        <f t="shared" si="1857"/>
        <v>-52970.4265276043+1368.54618379171i</v>
      </c>
      <c r="K3527" t="str">
        <f t="shared" si="1864"/>
        <v>0.00304914715375874-0.118019126568704i</v>
      </c>
      <c r="L3527" t="str">
        <f t="shared" si="1865"/>
        <v>0.000637960936238387-0.0209330157767037i</v>
      </c>
      <c r="M3527" t="str">
        <f t="shared" si="1866"/>
        <v>0.00368710808999713-0.138952142345408i</v>
      </c>
      <c r="N3527" t="str">
        <f t="shared" si="1867"/>
        <v>-19.8699588745139i</v>
      </c>
      <c r="O3527" t="str">
        <f t="shared" si="1868"/>
        <v>0.523022549308602-0.852318844631943i</v>
      </c>
      <c r="P3527" t="str">
        <f t="shared" si="1869"/>
        <v>0.476977450691398+0.852318844631943i</v>
      </c>
      <c r="Q3527" t="str">
        <f t="shared" si="1870"/>
        <v>-0.476977450691398+19.017640029882i</v>
      </c>
      <c r="R3527" t="str">
        <f t="shared" si="1871"/>
        <v>0.0441604521606439-0.0261883698398855i</v>
      </c>
      <c r="S3527" t="str">
        <f t="shared" si="1872"/>
        <v>2.15175263318868i</v>
      </c>
      <c r="T3527" t="str">
        <f t="shared" si="1873"/>
        <v>0.0563508937618926+0.0950223692194682i</v>
      </c>
      <c r="U3527" t="str">
        <f t="shared" si="1874"/>
        <v>0.0000500000000000002-0.000089204411651363i</v>
      </c>
      <c r="V3527" t="str">
        <f t="shared" si="1875"/>
        <v>0.00002-0.000999089410495261i</v>
      </c>
      <c r="W3527" t="str">
        <f t="shared" si="1876"/>
        <v>0.0000421582687717227-0.0000836853614446848i</v>
      </c>
      <c r="X3527" t="str">
        <f t="shared" si="1877"/>
        <v>0.0000421978125514726-0.0000836318984503793i</v>
      </c>
      <c r="Y3527" t="str">
        <f t="shared" si="1878"/>
        <v>0.009+8.00729135546966i</v>
      </c>
      <c r="Z3527" t="str">
        <f t="shared" si="1879"/>
        <v>-0.000125263351559502-0.0000633811965595902i</v>
      </c>
      <c r="AA3527" t="str">
        <f t="shared" si="1880"/>
        <v>0.00169235904003991-1.49864785723366i</v>
      </c>
      <c r="AB3527" t="str">
        <f t="shared" si="1881"/>
        <v>0.188347414468747+0.31760308247825i</v>
      </c>
      <c r="AC3527" t="str">
        <f t="shared" si="1882"/>
        <v>1.04482608600148-0.0250002398508373i</v>
      </c>
      <c r="AD3527" t="str">
        <f t="shared" si="1883"/>
        <v>0.172894316566452+0.308113939893344i</v>
      </c>
      <c r="AE3527" t="str">
        <f t="shared" si="1884"/>
        <v>-0.0000021286913715736-0.0000495536334355777i</v>
      </c>
      <c r="AF3527" t="str">
        <f t="shared" si="1885"/>
        <v>-6.36518715392751-0.0942898698492627i</v>
      </c>
      <c r="AG3527" t="str">
        <f t="shared" si="1886"/>
        <v>1.00167260976013-0.000936082252651915i</v>
      </c>
      <c r="AH3527" t="str">
        <f t="shared" si="1887"/>
        <v>8.56782332713508E-06+0.000315099846116278i</v>
      </c>
      <c r="AI3527">
        <f t="shared" si="1888"/>
        <v>-70.027826448872815</v>
      </c>
      <c r="AJ3527">
        <f t="shared" si="1889"/>
        <v>88.442464523126063</v>
      </c>
      <c r="AK3527"/>
      <c r="AL3527"/>
      <c r="AM3527"/>
      <c r="AN3527"/>
    </row>
    <row r="3528" spans="1:40" x14ac:dyDescent="0.35">
      <c r="A3528"/>
      <c r="B3528">
        <f t="shared" si="1855"/>
        <v>1594000</v>
      </c>
      <c r="C3528" s="237" t="str">
        <f t="shared" si="1858"/>
        <v>-1.26924310033271E-08+0.00064831067508139i</v>
      </c>
      <c r="D3528" s="208" t="str">
        <f t="shared" si="1859"/>
        <v>-2.51366129949443+0.00497038184229066i</v>
      </c>
      <c r="E3528" t="str">
        <f t="shared" si="1860"/>
        <v>20500</v>
      </c>
      <c r="F3528" t="str">
        <f t="shared" si="1861"/>
        <v>0.327868852459016</v>
      </c>
      <c r="G3528" t="str">
        <f t="shared" si="1856"/>
        <v>0.327868852459016</v>
      </c>
      <c r="H3528" t="str">
        <f t="shared" si="1862"/>
        <v>3.85152930685161+0.0992011944556392i</v>
      </c>
      <c r="I3528" t="str">
        <f t="shared" si="1863"/>
        <v>6259.62336227766i</v>
      </c>
      <c r="J3528" t="str">
        <f t="shared" si="1857"/>
        <v>-53036.9526454179+1369.40528371876i</v>
      </c>
      <c r="K3528" t="str">
        <f t="shared" si="1864"/>
        <v>0.00304532497707945-0.117945182861177i</v>
      </c>
      <c r="L3528" t="str">
        <f t="shared" si="1865"/>
        <v>0.000637161476064188-0.0209199077447189i</v>
      </c>
      <c r="M3528" t="str">
        <f t="shared" si="1866"/>
        <v>0.00368248645314364-0.138865090605896i</v>
      </c>
      <c r="N3528" t="str">
        <f t="shared" si="1867"/>
        <v>-19.8824321694759i</v>
      </c>
      <c r="O3528" t="str">
        <f t="shared" si="1868"/>
        <v>0.512350914424871-0.858776187657761i</v>
      </c>
      <c r="P3528" t="str">
        <f t="shared" si="1869"/>
        <v>0.487649085575129+0.858776187657761i</v>
      </c>
      <c r="Q3528" t="str">
        <f t="shared" si="1870"/>
        <v>-0.487649085575129+19.0236559818181i</v>
      </c>
      <c r="R3528" t="str">
        <f t="shared" si="1871"/>
        <v>0.0444562370072136-0.026773409348161i</v>
      </c>
      <c r="S3528" t="str">
        <f t="shared" si="1872"/>
        <v>2.15310338813732i</v>
      </c>
      <c r="T3528" t="str">
        <f t="shared" si="1873"/>
        <v>0.0576459183795128+0.0957188745240673i</v>
      </c>
      <c r="U3528" t="str">
        <f t="shared" si="1874"/>
        <v>0.0000499999999999999-0.0000891484490342663i</v>
      </c>
      <c r="V3528" t="str">
        <f t="shared" si="1875"/>
        <v>0.00002-0.000998462629183781i</v>
      </c>
      <c r="W3528" t="str">
        <f t="shared" si="1876"/>
        <v>0.0000421581245483172-0.0000836351020604034i</v>
      </c>
      <c r="X3528" t="str">
        <f t="shared" si="1877"/>
        <v>0.0000421976047736205-0.0000835816713975647i</v>
      </c>
      <c r="Y3528" t="str">
        <f t="shared" si="1878"/>
        <v>0.009+8.01231790371541i</v>
      </c>
      <c r="Z3528" t="str">
        <f t="shared" si="1879"/>
        <v>-0.000125109585554502-0.0000633409486642188i</v>
      </c>
      <c r="AA3528" t="str">
        <f t="shared" si="1880"/>
        <v>0.00169023621503275-1.49770765983899i</v>
      </c>
      <c r="AB3528" t="str">
        <f t="shared" si="1881"/>
        <v>0.192675909051864+0.319931084121655i</v>
      </c>
      <c r="AC3528" t="str">
        <f t="shared" si="1882"/>
        <v>1.04513678540913-0.0255778156848429i</v>
      </c>
      <c r="AD3528" t="str">
        <f t="shared" si="1883"/>
        <v>0.176757279362976+0.310439890513609i</v>
      </c>
      <c r="AE3528" t="str">
        <f t="shared" si="1884"/>
        <v>-2.45047279649503E-06-0.0000500349797998999i</v>
      </c>
      <c r="AF3528" t="str">
        <f t="shared" si="1885"/>
        <v>-6.36519060634604-0.0942308126133485i</v>
      </c>
      <c r="AG3528" t="str">
        <f t="shared" si="1886"/>
        <v>1.00168419400786-0.000956425772449067i</v>
      </c>
      <c r="AH3528" t="str">
        <f t="shared" si="1887"/>
        <v>0.0000105607806773078+0.000318187304904457i</v>
      </c>
      <c r="AI3528">
        <f t="shared" si="1888"/>
        <v>-69.941561456613186</v>
      </c>
      <c r="AJ3528">
        <f t="shared" si="1889"/>
        <v>88.099024980000863</v>
      </c>
      <c r="AK3528"/>
      <c r="AL3528"/>
      <c r="AM3528"/>
      <c r="AN3528"/>
    </row>
    <row r="3529" spans="1:40" x14ac:dyDescent="0.35">
      <c r="A3529"/>
      <c r="B3529">
        <f t="shared" si="1855"/>
        <v>1595000</v>
      </c>
      <c r="C3529" s="237" t="str">
        <f t="shared" si="1858"/>
        <v>-1.26765207184617E-08+0.000647904210708604i</v>
      </c>
      <c r="D3529" s="208" t="str">
        <f t="shared" si="1859"/>
        <v>-2.51366129937245+0.00496726561543263i</v>
      </c>
      <c r="E3529" t="str">
        <f t="shared" si="1860"/>
        <v>20500</v>
      </c>
      <c r="F3529" t="str">
        <f t="shared" si="1861"/>
        <v>0.327868852459016</v>
      </c>
      <c r="G3529" t="str">
        <f t="shared" si="1856"/>
        <v>0.327868852459016</v>
      </c>
      <c r="H3529" t="str">
        <f t="shared" si="1862"/>
        <v>3.8515327529072+0.099139094866075i</v>
      </c>
      <c r="I3529" t="str">
        <f t="shared" si="1863"/>
        <v>6263.55035309465i</v>
      </c>
      <c r="J3529" t="str">
        <f t="shared" si="1857"/>
        <v>-53103.5205116581+1370.26438364581i</v>
      </c>
      <c r="K3529" t="str">
        <f t="shared" si="1864"/>
        <v>0.00304150998117615-0.117871331692986i</v>
      </c>
      <c r="L3529" t="str">
        <f t="shared" si="1865"/>
        <v>0.000636363517249622-0.0209068161034393i</v>
      </c>
      <c r="M3529" t="str">
        <f t="shared" si="1866"/>
        <v>0.00367787349842577-0.138778147796425i</v>
      </c>
      <c r="N3529" t="str">
        <f t="shared" si="1867"/>
        <v>-19.894905464438i</v>
      </c>
      <c r="O3529" t="str">
        <f t="shared" si="1868"/>
        <v>0.501599567437549-0.865099921365425i</v>
      </c>
      <c r="P3529" t="str">
        <f t="shared" si="1869"/>
        <v>0.498400432562451+0.865099921365425i</v>
      </c>
      <c r="Q3529" t="str">
        <f t="shared" si="1870"/>
        <v>-0.498400432562451+19.0298055430726i</v>
      </c>
      <c r="R3529" t="str">
        <f t="shared" si="1871"/>
        <v>0.0447436259877225-0.0273623749822654i</v>
      </c>
      <c r="S3529" t="str">
        <f t="shared" si="1872"/>
        <v>2.15445414308597i</v>
      </c>
      <c r="T3529" t="str">
        <f t="shared" si="1873"/>
        <v>0.0589509821452136+0.0963980903859378i</v>
      </c>
      <c r="U3529" t="str">
        <f t="shared" si="1874"/>
        <v>0.0000500000000000001-0.000089092556589731i</v>
      </c>
      <c r="V3529" t="str">
        <f t="shared" si="1875"/>
        <v>0.00002-0.00099783663380499i</v>
      </c>
      <c r="W3529" t="str">
        <f t="shared" si="1876"/>
        <v>0.000042157980235899-0.0000835849070794557i</v>
      </c>
      <c r="X3529" t="str">
        <f t="shared" si="1877"/>
        <v>0.0000421973970265324-0.0000835315087067091i</v>
      </c>
      <c r="Y3529" t="str">
        <f t="shared" si="1878"/>
        <v>0.009+8.01734445196115i</v>
      </c>
      <c r="Z3529" t="str">
        <f t="shared" si="1879"/>
        <v>-0.000124956108642218-0.0000633007516100719i</v>
      </c>
      <c r="AA3529" t="str">
        <f t="shared" si="1880"/>
        <v>0.00168811738167999-1.4967686414068i</v>
      </c>
      <c r="AB3529" t="str">
        <f t="shared" si="1881"/>
        <v>0.197037958516868+0.32220129747426i</v>
      </c>
      <c r="AC3529" t="str">
        <f t="shared" si="1882"/>
        <v>1.0454391799669-0.0261595473154208i</v>
      </c>
      <c r="AD3529" t="str">
        <f t="shared" si="1883"/>
        <v>0.180648876866699+0.312717369485313i</v>
      </c>
      <c r="AE3529" t="str">
        <f t="shared" si="1884"/>
        <v>-0.0000027779361539052-0.0000505111552788931i</v>
      </c>
      <c r="AF3529" t="str">
        <f t="shared" si="1885"/>
        <v>-6.36519405227965-0.0941718292506424i</v>
      </c>
      <c r="AG3529" t="str">
        <f t="shared" si="1886"/>
        <v>1.00169550124178-0.000976899246748276i</v>
      </c>
      <c r="AH3529" t="str">
        <f t="shared" si="1887"/>
        <v>0.0000125902064874861+0.000321242540720669i</v>
      </c>
      <c r="AI3529">
        <f t="shared" si="1888"/>
        <v>-69.856673184027017</v>
      </c>
      <c r="AJ3529">
        <f t="shared" si="1889"/>
        <v>87.755600217301932</v>
      </c>
      <c r="AK3529"/>
      <c r="AL3529"/>
      <c r="AM3529"/>
      <c r="AN3529"/>
    </row>
    <row r="3530" spans="1:40" x14ac:dyDescent="0.35">
      <c r="A3530"/>
      <c r="B3530">
        <f t="shared" si="1855"/>
        <v>1596000</v>
      </c>
      <c r="C3530" s="237" t="str">
        <f t="shared" si="1858"/>
        <v>-1.26606403307769E-08+0.000647498255689675i</v>
      </c>
      <c r="D3530" s="208" t="str">
        <f t="shared" si="1859"/>
        <v>-2.5136612992507+0.00496415329362084i</v>
      </c>
      <c r="E3530" t="str">
        <f t="shared" si="1860"/>
        <v>20500</v>
      </c>
      <c r="F3530" t="str">
        <f t="shared" si="1861"/>
        <v>0.327868852459016</v>
      </c>
      <c r="G3530" t="str">
        <f t="shared" si="1856"/>
        <v>0.327868852459016</v>
      </c>
      <c r="H3530" t="str">
        <f t="shared" si="1862"/>
        <v>3.8515361924939+0.0990770729163544i</v>
      </c>
      <c r="I3530" t="str">
        <f t="shared" si="1863"/>
        <v>6267.47734391164i</v>
      </c>
      <c r="J3530" t="str">
        <f t="shared" si="1857"/>
        <v>-53170.1301263249+1371.12348357286i</v>
      </c>
      <c r="K3530" t="str">
        <f t="shared" si="1864"/>
        <v>0.00303770214807634-0.117797572890635i</v>
      </c>
      <c r="L3530" t="str">
        <f t="shared" si="1865"/>
        <v>0.000635567056038867-0.0208937408221697i</v>
      </c>
      <c r="M3530" t="str">
        <f t="shared" si="1866"/>
        <v>0.00367326920411521-0.138691313712805i</v>
      </c>
      <c r="N3530" t="str">
        <f t="shared" si="1867"/>
        <v>-19.9073787594i</v>
      </c>
      <c r="O3530" t="str">
        <f t="shared" si="1868"/>
        <v>0.490770181052876-0.871289061901575i</v>
      </c>
      <c r="P3530" t="str">
        <f t="shared" si="1869"/>
        <v>0.509229818947124+0.871289061901575i</v>
      </c>
      <c r="Q3530" t="str">
        <f t="shared" si="1870"/>
        <v>-0.509229818947124+19.0360896974984i</v>
      </c>
      <c r="R3530" t="str">
        <f t="shared" si="1871"/>
        <v>0.0450225588382429-0.0279551450371024i</v>
      </c>
      <c r="S3530" t="str">
        <f t="shared" si="1872"/>
        <v>2.15580489803461i</v>
      </c>
      <c r="T3530" t="str">
        <f t="shared" si="1873"/>
        <v>0.0602658385962533+0.0970598528655355i</v>
      </c>
      <c r="U3530" t="str">
        <f t="shared" si="1874"/>
        <v>0.0000499999999999998-0.0000890367341858523i</v>
      </c>
      <c r="V3530" t="str">
        <f t="shared" si="1875"/>
        <v>0.00002-0.000997211422881552i</v>
      </c>
      <c r="W3530" t="str">
        <f t="shared" si="1876"/>
        <v>0.0000421578358344698-0.0000835347763807372i</v>
      </c>
      <c r="X3530" t="str">
        <f t="shared" si="1877"/>
        <v>0.0000421971893099104-0.0000834814102567849i</v>
      </c>
      <c r="Y3530" t="str">
        <f t="shared" si="1878"/>
        <v>0.009+8.0223710002069i</v>
      </c>
      <c r="Z3530" t="str">
        <f t="shared" si="1879"/>
        <v>-0.000124802920098301-0.0000632606053003172i</v>
      </c>
      <c r="AA3530" t="str">
        <f t="shared" si="1880"/>
        <v>0.00168600252998019-1.49583079972091i</v>
      </c>
      <c r="AB3530" t="str">
        <f t="shared" si="1881"/>
        <v>0.201432739085874+0.324413174583988i</v>
      </c>
      <c r="AC3530" t="str">
        <f t="shared" si="1882"/>
        <v>1.04573320604598-0.0267453142849799i</v>
      </c>
      <c r="AD3530" t="str">
        <f t="shared" si="1883"/>
        <v>0.184568499433532+0.314946025625167i</v>
      </c>
      <c r="AE3530" t="str">
        <f t="shared" si="1884"/>
        <v>-3.11101146948921E-06-0.0000509820986649118i</v>
      </c>
      <c r="AF3530" t="str">
        <f t="shared" si="1885"/>
        <v>-6.3651974917446-0.0941129196227336i</v>
      </c>
      <c r="AG3530" t="str">
        <f t="shared" si="1886"/>
        <v>1.00170653007698-0.000997499131660073i</v>
      </c>
      <c r="AH3530" t="str">
        <f t="shared" si="1887"/>
        <v>0.0000146556636984392+0.00032426516367523i</v>
      </c>
      <c r="AI3530">
        <f t="shared" si="1888"/>
        <v>-69.773131712139815</v>
      </c>
      <c r="AJ3530">
        <f t="shared" si="1889"/>
        <v>87.412190068369753</v>
      </c>
      <c r="AK3530"/>
      <c r="AL3530"/>
      <c r="AM3530"/>
      <c r="AN3530"/>
    </row>
    <row r="3531" spans="1:40" x14ac:dyDescent="0.35">
      <c r="A3531"/>
      <c r="B3531">
        <f t="shared" si="1855"/>
        <v>1597000</v>
      </c>
      <c r="C3531" s="237" t="str">
        <f t="shared" si="1858"/>
        <v>-1.26447897654125E-08+0.000647092809067764i</v>
      </c>
      <c r="D3531" s="208" t="str">
        <f t="shared" si="1859"/>
        <v>-2.51366129912918+0.00496104486951953i</v>
      </c>
      <c r="E3531" t="str">
        <f t="shared" si="1860"/>
        <v>20500</v>
      </c>
      <c r="F3531" t="str">
        <f t="shared" si="1861"/>
        <v>0.327868852459016</v>
      </c>
      <c r="G3531" t="str">
        <f t="shared" si="1856"/>
        <v>0.327868852459016</v>
      </c>
      <c r="H3531" t="str">
        <f t="shared" si="1862"/>
        <v>3.85153962562788+0.0990151284610776i</v>
      </c>
      <c r="I3531" t="str">
        <f t="shared" si="1863"/>
        <v>6271.40433472862i</v>
      </c>
      <c r="J3531" t="str">
        <f t="shared" si="1857"/>
        <v>-53236.7814894183+1371.98258349991i</v>
      </c>
      <c r="K3531" t="str">
        <f t="shared" si="1864"/>
        <v>0.00303390145986372-0.117723906281062i</v>
      </c>
      <c r="L3531" t="str">
        <f t="shared" si="1865"/>
        <v>0.000634772088687821-0.020880681870291i</v>
      </c>
      <c r="M3531" t="str">
        <f t="shared" si="1866"/>
        <v>0.00366867354855154-0.138604588151353i</v>
      </c>
      <c r="N3531" t="str">
        <f t="shared" si="1867"/>
        <v>-19.919852054362i</v>
      </c>
      <c r="O3531" t="str">
        <f t="shared" si="1868"/>
        <v>0.479864440118289-0.877342646353157i</v>
      </c>
      <c r="P3531" t="str">
        <f t="shared" si="1869"/>
        <v>0.520135559881711+0.877342646353157i</v>
      </c>
      <c r="Q3531" t="str">
        <f t="shared" si="1870"/>
        <v>-0.520135559881711+19.0425094080088i</v>
      </c>
      <c r="R3531" t="str">
        <f t="shared" si="1871"/>
        <v>0.0452929772626142-0.0285515966577518i</v>
      </c>
      <c r="S3531" t="str">
        <f t="shared" si="1872"/>
        <v>2.15715565298326i</v>
      </c>
      <c r="T3531" t="str">
        <f t="shared" si="1873"/>
        <v>0.0615902381319672+0.0977040019424905i</v>
      </c>
      <c r="U3531" t="str">
        <f t="shared" si="1874"/>
        <v>0.00005-0.0000889809816910587i</v>
      </c>
      <c r="V3531" t="str">
        <f t="shared" si="1875"/>
        <v>0.00002-0.000996586994939858i</v>
      </c>
      <c r="W3531" t="str">
        <f t="shared" si="1876"/>
        <v>0.0000421576913440329-0.0000834847098434496i</v>
      </c>
      <c r="X3531" t="str">
        <f t="shared" si="1877"/>
        <v>0.0000421969816234585-0.0000834313759270716i</v>
      </c>
      <c r="Y3531" t="str">
        <f t="shared" si="1878"/>
        <v>0.009+8.02739754845264i</v>
      </c>
      <c r="Z3531" t="str">
        <f t="shared" si="1879"/>
        <v>-0.000124650019200671-0.0000632205096383707i</v>
      </c>
      <c r="AA3531" t="str">
        <f t="shared" si="1880"/>
        <v>0.00168389164996324-1.49489413257071i</v>
      </c>
      <c r="AB3531" t="str">
        <f t="shared" si="1881"/>
        <v>0.205859416492791+0.326566180598223i</v>
      </c>
      <c r="AC3531" t="str">
        <f t="shared" si="1882"/>
        <v>1.04601880196198-0.0273349949314489i</v>
      </c>
      <c r="AD3531" t="str">
        <f t="shared" si="1883"/>
        <v>0.18851553314864+0.317125515448811i</v>
      </c>
      <c r="AE3531" t="str">
        <f t="shared" si="1884"/>
        <v>-3.44962812059789E-06-0.0000514477496701232i</v>
      </c>
      <c r="AF3531" t="str">
        <f t="shared" si="1885"/>
        <v>-6.36520092475706-0.0940540835915581i</v>
      </c>
      <c r="AG3531" t="str">
        <f t="shared" si="1886"/>
        <v>1.00171727917368-0.00101822186900949i</v>
      </c>
      <c r="AH3531" t="str">
        <f t="shared" si="1887"/>
        <v>0.0000167567112205154+0.000327254789603696i</v>
      </c>
      <c r="AI3531">
        <f t="shared" si="1888"/>
        <v>-69.69090818150282</v>
      </c>
      <c r="AJ3531">
        <f t="shared" si="1889"/>
        <v>87.068794363919594</v>
      </c>
      <c r="AK3531"/>
      <c r="AL3531"/>
      <c r="AM3531"/>
      <c r="AN3531"/>
    </row>
    <row r="3532" spans="1:40" x14ac:dyDescent="0.35">
      <c r="A3532"/>
      <c r="B3532">
        <f t="shared" si="1855"/>
        <v>1598000</v>
      </c>
      <c r="C3532" s="237" t="str">
        <f t="shared" si="1858"/>
        <v>-1.26289689477426E-08+0.000646687869888432i</v>
      </c>
      <c r="D3532" s="208" t="str">
        <f t="shared" si="1859"/>
        <v>-2.51366129900789+0.00495794033581131i</v>
      </c>
      <c r="E3532" t="str">
        <f t="shared" si="1860"/>
        <v>20500</v>
      </c>
      <c r="F3532" t="str">
        <f t="shared" si="1861"/>
        <v>0.327868852459016</v>
      </c>
      <c r="G3532" t="str">
        <f t="shared" si="1856"/>
        <v>0.327868852459016</v>
      </c>
      <c r="H3532" t="str">
        <f t="shared" si="1862"/>
        <v>3.85154305232528+0.0989532613552074i</v>
      </c>
      <c r="I3532" t="str">
        <f t="shared" si="1863"/>
        <v>6275.33132554561i</v>
      </c>
      <c r="J3532" t="str">
        <f t="shared" si="1857"/>
        <v>-53303.4746009383+1372.84168342696i</v>
      </c>
      <c r="K3532" t="str">
        <f t="shared" si="1864"/>
        <v>0.00303010789867798-0.117650331691635i</v>
      </c>
      <c r="L3532" t="str">
        <f t="shared" si="1865"/>
        <v>0.000633978611464089-0.0208676392172609i</v>
      </c>
      <c r="M3532" t="str">
        <f t="shared" si="1866"/>
        <v>0.00366408651014207-0.138517970908896i</v>
      </c>
      <c r="N3532" t="str">
        <f t="shared" si="1867"/>
        <v>-19.9323253493241i</v>
      </c>
      <c r="O3532" t="str">
        <f t="shared" si="1868"/>
        <v>0.468884041360545-0.88325973289707i</v>
      </c>
      <c r="P3532" t="str">
        <f t="shared" si="1869"/>
        <v>0.531115958639455+0.88325973289707i</v>
      </c>
      <c r="Q3532" t="str">
        <f t="shared" si="1870"/>
        <v>-0.531115958639455+19.049065616427i</v>
      </c>
      <c r="R3532" t="str">
        <f t="shared" si="1871"/>
        <v>0.0455548249593769-0.0291516058766438i</v>
      </c>
      <c r="S3532" t="str">
        <f t="shared" si="1872"/>
        <v>2.1585064079319i</v>
      </c>
      <c r="T3532" t="str">
        <f t="shared" si="1873"/>
        <v>0.0629239280862409+0.0983303815870311i</v>
      </c>
      <c r="U3532" t="str">
        <f t="shared" si="1874"/>
        <v>0.0000500000000000002-0.0000889252989741059i</v>
      </c>
      <c r="V3532" t="str">
        <f t="shared" si="1875"/>
        <v>0.00002-0.000995963348509981i</v>
      </c>
      <c r="W3532" t="str">
        <f t="shared" si="1876"/>
        <v>0.0000421575467645912-0.0000834347073470972i</v>
      </c>
      <c r="X3532" t="str">
        <f t="shared" si="1877"/>
        <v>0.0000421967739668817-0.0000833814055971522i</v>
      </c>
      <c r="Y3532" t="str">
        <f t="shared" si="1878"/>
        <v>0.009+8.03242409669838i</v>
      </c>
      <c r="Z3532" t="str">
        <f t="shared" si="1879"/>
        <v>-0.00012449740522951-0.000063180464527894i</v>
      </c>
      <c r="AA3532" t="str">
        <f t="shared" si="1880"/>
        <v>0.00168178473169021-1.4939586377511i</v>
      </c>
      <c r="AB3532" t="str">
        <f t="shared" si="1881"/>
        <v>0.210317146225558+0.328659794002539i</v>
      </c>
      <c r="AC3532" t="str">
        <f t="shared" si="1882"/>
        <v>1.0462959080029-0.0279284664248831i</v>
      </c>
      <c r="AD3532" t="str">
        <f t="shared" si="1883"/>
        <v>0.192489359924278+0.319255503221757i</v>
      </c>
      <c r="AE3532" t="str">
        <f t="shared" si="1884"/>
        <v>-0.0000037937148482246-0.0000519080489330428i</v>
      </c>
      <c r="AF3532" t="str">
        <f t="shared" si="1885"/>
        <v>-6.36520435133317-0.0939953210193961i</v>
      </c>
      <c r="AG3532" t="str">
        <f t="shared" si="1886"/>
        <v>1.00172774723732-0.00103906388690969i</v>
      </c>
      <c r="AH3532" t="str">
        <f t="shared" si="1887"/>
        <v>0.0000188929040071495+0.000330211040104833i</v>
      </c>
      <c r="AI3532">
        <f t="shared" si="1888"/>
        <v>-69.609974743225081</v>
      </c>
      <c r="AJ3532">
        <f t="shared" si="1889"/>
        <v>86.725412932083742</v>
      </c>
      <c r="AK3532"/>
      <c r="AL3532"/>
      <c r="AM3532"/>
      <c r="AN3532"/>
    </row>
    <row r="3533" spans="1:40" x14ac:dyDescent="0.35">
      <c r="A3533"/>
      <c r="B3533">
        <f t="shared" si="1855"/>
        <v>1599000</v>
      </c>
      <c r="C3533" s="237" t="str">
        <f t="shared" si="1858"/>
        <v>-1.26131778033747E-08+0.000646283437199625i</v>
      </c>
      <c r="D3533" s="208" t="str">
        <f t="shared" si="1859"/>
        <v>-2.51366129888682+0.00495483968519713i</v>
      </c>
      <c r="E3533" t="str">
        <f t="shared" si="1860"/>
        <v>20500</v>
      </c>
      <c r="F3533" t="str">
        <f t="shared" si="1861"/>
        <v>0.327868852459016</v>
      </c>
      <c r="G3533" t="str">
        <f t="shared" si="1856"/>
        <v>0.327868852459016</v>
      </c>
      <c r="H3533" t="str">
        <f t="shared" si="1862"/>
        <v>3.85154647260214+0.0988914714540657i</v>
      </c>
      <c r="I3533" t="str">
        <f t="shared" si="1863"/>
        <v>6279.2583163626i</v>
      </c>
      <c r="J3533" t="str">
        <f t="shared" si="1857"/>
        <v>-53370.209460885+1373.70078335401i</v>
      </c>
      <c r="K3533" t="str">
        <f t="shared" si="1864"/>
        <v>0.00302632144671453-0.117576848950154i</v>
      </c>
      <c r="L3533" t="str">
        <f t="shared" si="1865"/>
        <v>0.000633186620646905-0.0208546128326129i</v>
      </c>
      <c r="M3533" t="str">
        <f t="shared" si="1866"/>
        <v>0.00365950806736144-0.138431461782767i</v>
      </c>
      <c r="N3533" t="str">
        <f t="shared" si="1867"/>
        <v>-19.9447986442861i</v>
      </c>
      <c r="O3533" t="str">
        <f t="shared" si="1868"/>
        <v>0.457830693122005-0.889039400946563i</v>
      </c>
      <c r="P3533" t="str">
        <f t="shared" si="1869"/>
        <v>0.542169306877995+0.889039400946563i</v>
      </c>
      <c r="Q3533" t="str">
        <f t="shared" si="1870"/>
        <v>-0.542169306877995+19.0557592433395i</v>
      </c>
      <c r="R3533" t="str">
        <f t="shared" si="1871"/>
        <v>0.0458080476478702-0.0297550476514788i</v>
      </c>
      <c r="S3533" t="str">
        <f t="shared" si="1872"/>
        <v>2.15985716288054i</v>
      </c>
      <c r="T3533" t="str">
        <f t="shared" si="1873"/>
        <v>0.0642666528018983+0.0989388398298255i</v>
      </c>
      <c r="U3533" t="str">
        <f t="shared" si="1874"/>
        <v>0.0000499999999999999-0.0000888696859040779i</v>
      </c>
      <c r="V3533" t="str">
        <f t="shared" si="1875"/>
        <v>0.00002-0.00099534048212567i</v>
      </c>
      <c r="W3533" t="str">
        <f t="shared" si="1876"/>
        <v>0.0000421574020961469-0.0000833847687714836i</v>
      </c>
      <c r="X3533" t="str">
        <f t="shared" si="1877"/>
        <v>0.0000421965663398854-0.0000833314991469076i</v>
      </c>
      <c r="Y3533" t="str">
        <f t="shared" si="1878"/>
        <v>0.009+8.03745064494413i</v>
      </c>
      <c r="Z3533" t="str">
        <f t="shared" si="1879"/>
        <v>-0.000124345077467244-0.0000631404698727925i</v>
      </c>
      <c r="AA3533" t="str">
        <f t="shared" si="1880"/>
        <v>0.00167968176525323-1.49302431306252i</v>
      </c>
      <c r="AB3533" t="str">
        <f t="shared" si="1881"/>
        <v>0.214805073774781+0.330693506854136i</v>
      </c>
      <c r="AC3533" t="str">
        <f t="shared" si="1882"/>
        <v>1.04656446645628-0.0285256048048413i</v>
      </c>
      <c r="AD3533" t="str">
        <f t="shared" si="1883"/>
        <v>0.196489357598235+0.321335661009077i</v>
      </c>
      <c r="AE3533" t="str">
        <f t="shared" si="1884"/>
        <v>-4.14319976904402E-06-0.0000523629380249176i</v>
      </c>
      <c r="AF3533" t="str">
        <f t="shared" si="1885"/>
        <v>-6.36520777148896-0.0939366317688686i</v>
      </c>
      <c r="AG3533" t="str">
        <f t="shared" si="1886"/>
        <v>1.00173793301876-0.0010600216003368i</v>
      </c>
      <c r="AH3533" t="str">
        <f t="shared" si="1887"/>
        <v>0.0000210637931286598+0.000333133542577649i</v>
      </c>
      <c r="AI3533">
        <f t="shared" si="1888"/>
        <v>-69.530304512811909</v>
      </c>
      <c r="AJ3533">
        <f t="shared" si="1889"/>
        <v>86.382045598450816</v>
      </c>
      <c r="AK3533"/>
      <c r="AL3533"/>
      <c r="AM3533"/>
      <c r="AN3533"/>
    </row>
    <row r="3534" spans="1:40" x14ac:dyDescent="0.35">
      <c r="A3534"/>
      <c r="B3534">
        <f t="shared" si="1855"/>
        <v>1600000</v>
      </c>
      <c r="C3534" s="237" t="str">
        <f t="shared" si="1858"/>
        <v>-1.25974162581491E-08+0.000645879510051684i</v>
      </c>
      <c r="D3534" s="208" t="str">
        <f t="shared" si="1859"/>
        <v>-2.51366129876598+0.00495174291039625i</v>
      </c>
      <c r="E3534" t="str">
        <f t="shared" si="1860"/>
        <v>20500</v>
      </c>
      <c r="F3534" t="str">
        <f t="shared" si="1861"/>
        <v>0.327868852459016</v>
      </c>
      <c r="G3534" t="str">
        <f t="shared" si="1856"/>
        <v>0.327868852459016</v>
      </c>
      <c r="H3534" t="str">
        <f t="shared" si="1862"/>
        <v>3.85154988647451+0.0988297586133381i</v>
      </c>
      <c r="I3534" t="str">
        <f t="shared" si="1863"/>
        <v>6283.18530717958i</v>
      </c>
      <c r="J3534" t="str">
        <f t="shared" si="1857"/>
        <v>-53436.9860692582+1374.55988328107i</v>
      </c>
      <c r="K3534" t="str">
        <f t="shared" si="1864"/>
        <v>0.0030225420862244-0.117503457884849i</v>
      </c>
      <c r="L3534" t="str">
        <f t="shared" si="1865"/>
        <v>0.000632396112527118-0.0208416026859561i</v>
      </c>
      <c r="M3534" t="str">
        <f t="shared" si="1866"/>
        <v>0.00365493819875152-0.138345060570805i</v>
      </c>
      <c r="N3534" t="str">
        <f t="shared" si="1867"/>
        <v>-19.9572719392481i</v>
      </c>
      <c r="O3534" t="str">
        <f t="shared" si="1868"/>
        <v>0.446706115094331-0.894680751294746i</v>
      </c>
      <c r="P3534" t="str">
        <f t="shared" si="1869"/>
        <v>0.553293884905669+0.894680751294746i</v>
      </c>
      <c r="Q3534" t="str">
        <f t="shared" si="1870"/>
        <v>-0.553293884905669+19.0625911879534i</v>
      </c>
      <c r="R3534" t="str">
        <f t="shared" si="1871"/>
        <v>0.0460525930934896-0.0303617959039116i</v>
      </c>
      <c r="S3534" t="str">
        <f t="shared" si="1872"/>
        <v>2.16120791782919i</v>
      </c>
      <c r="T3534" t="str">
        <f t="shared" si="1873"/>
        <v>0.0656181537070476+0.0995292288302156i</v>
      </c>
      <c r="U3534" t="str">
        <f t="shared" si="1874"/>
        <v>0.0000500000000000001-0.0000888141423503882i</v>
      </c>
      <c r="V3534" t="str">
        <f t="shared" si="1875"/>
        <v>0.00002-0.00099471839432435i</v>
      </c>
      <c r="W3534" t="str">
        <f t="shared" si="1876"/>
        <v>0.0000421572573387036-0.0000833348939967155i</v>
      </c>
      <c r="X3534" t="str">
        <f t="shared" si="1877"/>
        <v>0.0000421963587421764-0.0000832816564565206i</v>
      </c>
      <c r="Y3534" t="str">
        <f t="shared" si="1878"/>
        <v>0.009+8.04247719318987i</v>
      </c>
      <c r="Z3534" t="str">
        <f t="shared" si="1879"/>
        <v>-0.000124193035198546-0.0000631005255772172i</v>
      </c>
      <c r="AA3534" t="str">
        <f t="shared" si="1880"/>
        <v>0.0016775827407754-1.49209115631088i</v>
      </c>
      <c r="AB3534" t="str">
        <f t="shared" si="1881"/>
        <v>0.219322334888911+0.332666825009907i</v>
      </c>
      <c r="AC3534" t="str">
        <f t="shared" si="1882"/>
        <v>1.04682442163552-0.0291262850185507i</v>
      </c>
      <c r="AD3534" t="str">
        <f t="shared" si="1883"/>
        <v>0.200514900033089+0.323365668723955i</v>
      </c>
      <c r="AE3534" t="str">
        <f t="shared" si="1884"/>
        <v>-4.49801038753241E-06-0.0000528123594559866i</v>
      </c>
      <c r="AF3534" t="str">
        <f t="shared" si="1885"/>
        <v>-6.36521118524049-0.0938780157029419i</v>
      </c>
      <c r="AG3534" t="str">
        <f t="shared" si="1886"/>
        <v>1.00174783531431-0.0010810914117069i</v>
      </c>
      <c r="AH3534" t="str">
        <f t="shared" si="1887"/>
        <v>0.0000232689258464633+0.000336021930257785i</v>
      </c>
      <c r="AI3534">
        <f t="shared" si="1888"/>
        <v>-69.451871526610717</v>
      </c>
      <c r="AJ3534">
        <f t="shared" si="1889"/>
        <v>86.03869218608213</v>
      </c>
      <c r="AK3534"/>
      <c r="AL3534"/>
      <c r="AM3534"/>
      <c r="AN3534"/>
    </row>
    <row r="3535" spans="1:40" x14ac:dyDescent="0.35">
      <c r="A3535"/>
      <c r="B3535">
        <f t="shared" si="1855"/>
        <v>1601000</v>
      </c>
      <c r="C3535" s="237" t="str">
        <f t="shared" si="1858"/>
        <v>-1.25816842381371E-08+0.000645476087497306i</v>
      </c>
      <c r="D3535" s="208" t="str">
        <f t="shared" si="1859"/>
        <v>-2.51366129864537+0.00494865000414601i</v>
      </c>
      <c r="E3535" t="str">
        <f t="shared" si="1860"/>
        <v>20500</v>
      </c>
      <c r="F3535" t="str">
        <f t="shared" si="1861"/>
        <v>0.327868852459016</v>
      </c>
      <c r="G3535" t="str">
        <f t="shared" si="1856"/>
        <v>0.327868852459016</v>
      </c>
      <c r="H3535" t="str">
        <f t="shared" si="1862"/>
        <v>3.85155329395838+0.0987681226890672i</v>
      </c>
      <c r="I3535" t="str">
        <f t="shared" si="1863"/>
        <v>6287.11229799657i</v>
      </c>
      <c r="J3535" t="str">
        <f t="shared" si="1857"/>
        <v>-53503.8044260581+1375.41898320811i</v>
      </c>
      <c r="K3535" t="str">
        <f t="shared" si="1864"/>
        <v>0.00301876979951383-0.117430158324375i</v>
      </c>
      <c r="L3535" t="str">
        <f t="shared" si="1865"/>
        <v>0.000631607083407135-0.0208286087469758i</v>
      </c>
      <c r="M3535" t="str">
        <f t="shared" si="1866"/>
        <v>0.00365037688292096-0.138258767071351i</v>
      </c>
      <c r="N3535" t="str">
        <f t="shared" si="1867"/>
        <v>-19.9697452342101i</v>
      </c>
      <c r="O3535" t="str">
        <f t="shared" si="1868"/>
        <v>0.435512038051271-0.900182906254295i</v>
      </c>
      <c r="P3535" t="str">
        <f t="shared" si="1869"/>
        <v>0.564487961948729+0.900182906254295i</v>
      </c>
      <c r="Q3535" t="str">
        <f t="shared" si="1870"/>
        <v>-0.564487961948729+19.0695623279558i</v>
      </c>
      <c r="R3535" t="str">
        <f t="shared" si="1871"/>
        <v>0.0462884111320409-0.0309717235588916i</v>
      </c>
      <c r="S3535" t="str">
        <f t="shared" si="1872"/>
        <v>2.16255867277783i</v>
      </c>
      <c r="T3535" t="str">
        <f t="shared" si="1873"/>
        <v>0.0669781693931585+0.100101404942701i</v>
      </c>
      <c r="U3535" t="str">
        <f t="shared" si="1874"/>
        <v>0.0000499999999999998-0.0000887586681827735i</v>
      </c>
      <c r="V3535" t="str">
        <f t="shared" si="1875"/>
        <v>0.00002-0.000994097083647068i</v>
      </c>
      <c r="W3535" t="str">
        <f t="shared" si="1876"/>
        <v>0.0000421571124922634-0.0000832850829031964i</v>
      </c>
      <c r="X3535" t="str">
        <f t="shared" si="1877"/>
        <v>0.0000421961511734622-0.0000832318774064733i</v>
      </c>
      <c r="Y3535" t="str">
        <f t="shared" si="1878"/>
        <v>0.009+8.04750374143561i</v>
      </c>
      <c r="Z3535" t="str">
        <f t="shared" si="1879"/>
        <v>-0.000124041277710319-0.0000630606315455616i</v>
      </c>
      <c r="AA3535" t="str">
        <f t="shared" si="1880"/>
        <v>0.00167548764841066-1.4911591653076i</v>
      </c>
      <c r="AB3535" t="str">
        <f t="shared" si="1881"/>
        <v>0.223868055835207+0.334579268348654i</v>
      </c>
      <c r="AC3535" t="str">
        <f t="shared" si="1882"/>
        <v>1.04707571990536-0.0297303809597515i</v>
      </c>
      <c r="AD3535" t="str">
        <f t="shared" si="1883"/>
        <v>0.204565357215731+0.325345214174803i</v>
      </c>
      <c r="AE3535" t="str">
        <f t="shared" si="1884"/>
        <v>-4.85807360811808E-06-0.0000532562566815476i</v>
      </c>
      <c r="AF3535" t="str">
        <f t="shared" si="1885"/>
        <v>-6.36521459260375-0.0938194726849212i</v>
      </c>
      <c r="AG3535" t="str">
        <f t="shared" si="1886"/>
        <v>1.00175745296594-0.0011022697114524i</v>
      </c>
      <c r="AH3535" t="str">
        <f t="shared" si="1887"/>
        <v>0.0000255078456873846+0.000338875842252669i</v>
      </c>
      <c r="AI3535">
        <f t="shared" si="1888"/>
        <v>-69.37465070070516</v>
      </c>
      <c r="AJ3535">
        <f t="shared" si="1889"/>
        <v>85.695352515553751</v>
      </c>
      <c r="AK3535"/>
      <c r="AL3535"/>
      <c r="AM3535"/>
      <c r="AN3535"/>
    </row>
    <row r="3536" spans="1:40" x14ac:dyDescent="0.35">
      <c r="A3536"/>
      <c r="B3536">
        <f t="shared" si="1855"/>
        <v>1602000</v>
      </c>
      <c r="C3536" s="237" t="str">
        <f t="shared" si="1858"/>
        <v>-1.25659816696407E-08+0.00064507316859156i</v>
      </c>
      <c r="D3536" s="208" t="str">
        <f t="shared" si="1859"/>
        <v>-2.51366129852499+0.00494556095920196i</v>
      </c>
      <c r="E3536" t="str">
        <f t="shared" si="1860"/>
        <v>20500</v>
      </c>
      <c r="F3536" t="str">
        <f t="shared" si="1861"/>
        <v>0.327868852459016</v>
      </c>
      <c r="G3536" t="str">
        <f t="shared" si="1856"/>
        <v>0.327868852459016</v>
      </c>
      <c r="H3536" t="str">
        <f t="shared" si="1862"/>
        <v>3.85155669506966+0.0987065635376542i</v>
      </c>
      <c r="I3536" t="str">
        <f t="shared" si="1863"/>
        <v>6291.03928881356i</v>
      </c>
      <c r="J3536" t="str">
        <f t="shared" si="1857"/>
        <v>-53570.6645312846+1376.27808313516i</v>
      </c>
      <c r="K3536" t="str">
        <f t="shared" si="1864"/>
        <v>0.00301500456894438-0.117356950097815i</v>
      </c>
      <c r="L3536" t="str">
        <f t="shared" si="1865"/>
        <v>0.000630819529600868-0.0208156309854319i</v>
      </c>
      <c r="M3536" t="str">
        <f t="shared" si="1866"/>
        <v>0.00364582409854525-0.138172581083247i</v>
      </c>
      <c r="N3536" t="str">
        <f t="shared" si="1867"/>
        <v>-19.9822185291722i</v>
      </c>
      <c r="O3536" t="str">
        <f t="shared" si="1868"/>
        <v>0.424250203579227-0.905545009794093i</v>
      </c>
      <c r="P3536" t="str">
        <f t="shared" si="1869"/>
        <v>0.575749796420773+0.905545009794093i</v>
      </c>
      <c r="Q3536" t="str">
        <f t="shared" si="1870"/>
        <v>-0.575749796420773+19.0766735193781i</v>
      </c>
      <c r="R3536" t="str">
        <f t="shared" si="1871"/>
        <v>0.0465154536932006-0.0315847025847039i</v>
      </c>
      <c r="S3536" t="str">
        <f t="shared" si="1872"/>
        <v>2.16390942772648i</v>
      </c>
      <c r="T3536" t="str">
        <f t="shared" si="1873"/>
        <v>0.0683464356949777+0.100655228781691i</v>
      </c>
      <c r="U3536" t="str">
        <f t="shared" si="1874"/>
        <v>0.00005-0.0000887032632712989i</v>
      </c>
      <c r="V3536" t="str">
        <f t="shared" si="1875"/>
        <v>0.00002-0.000993476548638547i</v>
      </c>
      <c r="W3536" t="str">
        <f t="shared" si="1876"/>
        <v>0.0000421569675568293-0.0000832353353716306i</v>
      </c>
      <c r="X3536" t="str">
        <f t="shared" si="1877"/>
        <v>0.0000421959436334507-0.0000831821618775451i</v>
      </c>
      <c r="Y3536" t="str">
        <f t="shared" si="1878"/>
        <v>0.009+8.05253028968136i</v>
      </c>
      <c r="Z3536" t="str">
        <f t="shared" si="1879"/>
        <v>-0.000123889804291692-0.000063020787682461i</v>
      </c>
      <c r="AA3536" t="str">
        <f t="shared" si="1880"/>
        <v>0.00167339647834365-1.49022833786954i</v>
      </c>
      <c r="AB3536" t="str">
        <f t="shared" si="1881"/>
        <v>0.228441353666849+0.336430370987517i</v>
      </c>
      <c r="AC3536" t="str">
        <f t="shared" si="1882"/>
        <v>1.04731830970644-0.0303377655082706i</v>
      </c>
      <c r="AD3536" t="str">
        <f t="shared" si="1883"/>
        <v>0.208640095357575+0.327273993111199i</v>
      </c>
      <c r="AE3536" t="str">
        <f t="shared" si="1884"/>
        <v>-5.22331574739796E-06-0.0000536945741078853i</v>
      </c>
      <c r="AF3536" t="str">
        <f t="shared" si="1885"/>
        <v>-6.36521799359465-0.0937610025784522i</v>
      </c>
      <c r="AG3536" t="str">
        <f t="shared" si="1886"/>
        <v>1.00176678486131-0.00112355287859989i</v>
      </c>
      <c r="AH3536" t="str">
        <f t="shared" si="1887"/>
        <v>0.0000277800925182917+0.000341694923575929i</v>
      </c>
      <c r="AI3536">
        <f t="shared" si="1888"/>
        <v>-69.298617792081615</v>
      </c>
      <c r="AJ3536">
        <f t="shared" si="1889"/>
        <v>85.352026404986788</v>
      </c>
      <c r="AK3536"/>
      <c r="AL3536"/>
      <c r="AM3536"/>
      <c r="AN3536"/>
    </row>
    <row r="3537" spans="1:40" x14ac:dyDescent="0.35">
      <c r="A3537"/>
      <c r="B3537">
        <f t="shared" si="1855"/>
        <v>1603000</v>
      </c>
      <c r="C3537" s="237" t="str">
        <f t="shared" si="1858"/>
        <v>-1.25503084791918E-08+0.000644670752391866i</v>
      </c>
      <c r="D3537" s="208" t="str">
        <f t="shared" si="1859"/>
        <v>-2.51366129840482+0.00494247576833764i</v>
      </c>
      <c r="E3537" t="str">
        <f t="shared" si="1860"/>
        <v>20500</v>
      </c>
      <c r="F3537" t="str">
        <f t="shared" si="1861"/>
        <v>0.327868852459016</v>
      </c>
      <c r="G3537" t="str">
        <f t="shared" si="1856"/>
        <v>0.327868852459016</v>
      </c>
      <c r="H3537" t="str">
        <f t="shared" si="1862"/>
        <v>3.85156008982421+0.0986450810158565i</v>
      </c>
      <c r="I3537" t="str">
        <f t="shared" si="1863"/>
        <v>6294.96627963055i</v>
      </c>
      <c r="J3537" t="str">
        <f t="shared" si="1857"/>
        <v>-53637.5663849377+1377.13718306222i</v>
      </c>
      <c r="K3537" t="str">
        <f t="shared" si="1864"/>
        <v>0.00301124637693244-0.117283833034678i</v>
      </c>
      <c r="L3537" t="str">
        <f t="shared" si="1865"/>
        <v>0.000630033447433712-0.0208026693711598i</v>
      </c>
      <c r="M3537" t="str">
        <f t="shared" si="1866"/>
        <v>0.00364127982436615-0.138086502405838i</v>
      </c>
      <c r="N3537" t="str">
        <f t="shared" si="1867"/>
        <v>-19.9946918241342i</v>
      </c>
      <c r="O3537" t="str">
        <f t="shared" si="1868"/>
        <v>0.412922363806633-0.910766227672251i</v>
      </c>
      <c r="P3537" t="str">
        <f t="shared" si="1869"/>
        <v>0.587077636193367+0.910766227672251i</v>
      </c>
      <c r="Q3537" t="str">
        <f t="shared" si="1870"/>
        <v>-0.587077636193367+19.0839255964619i</v>
      </c>
      <c r="R3537" t="str">
        <f t="shared" si="1871"/>
        <v>0.0467336748230423-0.0322006040336396i</v>
      </c>
      <c r="S3537" t="str">
        <f t="shared" si="1872"/>
        <v>2.16526018267512i</v>
      </c>
      <c r="T3537" t="str">
        <f t="shared" si="1873"/>
        <v>0.0697226857721277+0.10119056528442i</v>
      </c>
      <c r="U3537" t="str">
        <f t="shared" si="1874"/>
        <v>0.0000500000000000002-0.0000886479274863514i</v>
      </c>
      <c r="V3537" t="str">
        <f t="shared" si="1875"/>
        <v>0.00002-0.00099285678784713i</v>
      </c>
      <c r="W3537" t="str">
        <f t="shared" si="1876"/>
        <v>0.0000421568225324046-0.0000831856512830198i</v>
      </c>
      <c r="X3537" t="str">
        <f t="shared" si="1877"/>
        <v>0.0000421957361218525-0.0000831325097508161i</v>
      </c>
      <c r="Y3537" t="str">
        <f t="shared" si="1878"/>
        <v>0.009+8.0575568379271i</v>
      </c>
      <c r="Z3537" t="str">
        <f t="shared" si="1879"/>
        <v>-0.000123738614234015-0.0000629809938927955i</v>
      </c>
      <c r="AA3537" t="str">
        <f t="shared" si="1880"/>
        <v>0.00167130922078964-1.48929867181904i</v>
      </c>
      <c r="AB3537" t="str">
        <f t="shared" si="1881"/>
        <v>0.233041336495673+0.338219681492259i</v>
      </c>
      <c r="AC3537" t="str">
        <f t="shared" si="1882"/>
        <v>1.04755214157891-0.0309483105702481i</v>
      </c>
      <c r="AD3537" t="str">
        <f t="shared" si="1883"/>
        <v>0.212738476995149+0.329151709268472i</v>
      </c>
      <c r="AE3537" t="str">
        <f t="shared" si="1884"/>
        <v>-5.59366254639385E-06-0.0000541272570980323i</v>
      </c>
      <c r="AF3537" t="str">
        <f t="shared" si="1885"/>
        <v>-6.36522138822903-0.0937026052475189i</v>
      </c>
      <c r="AG3537" t="str">
        <f t="shared" si="1886"/>
        <v>1.00177582993389-0.00114493728134793i</v>
      </c>
      <c r="AH3537" t="str">
        <f t="shared" si="1887"/>
        <v>0.0000300852026208882+0.000344478825180789i</v>
      </c>
      <c r="AI3537">
        <f t="shared" si="1888"/>
        <v>-69.223749361926167</v>
      </c>
      <c r="AJ3537">
        <f t="shared" si="1889"/>
        <v>85.008713670089406</v>
      </c>
      <c r="AK3537"/>
      <c r="AL3537"/>
      <c r="AM3537"/>
      <c r="AN3537"/>
    </row>
    <row r="3538" spans="1:40" x14ac:dyDescent="0.35">
      <c r="A3538"/>
      <c r="B3538">
        <f t="shared" si="1855"/>
        <v>1604000</v>
      </c>
      <c r="C3538" s="237" t="str">
        <f t="shared" si="1858"/>
        <v>-1.25346645935515E-08+0.000644268837958012i</v>
      </c>
      <c r="D3538" s="208" t="str">
        <f t="shared" si="1859"/>
        <v>-2.51366129828489+0.00493939442434476i</v>
      </c>
      <c r="E3538" t="str">
        <f t="shared" si="1860"/>
        <v>20500</v>
      </c>
      <c r="F3538" t="str">
        <f t="shared" si="1861"/>
        <v>0.327868852459016</v>
      </c>
      <c r="G3538" t="str">
        <f t="shared" si="1856"/>
        <v>0.327868852459016</v>
      </c>
      <c r="H3538" t="str">
        <f t="shared" si="1862"/>
        <v>3.85156347823789+0.0985836749807896i</v>
      </c>
      <c r="I3538" t="str">
        <f t="shared" si="1863"/>
        <v>6298.89327044753i</v>
      </c>
      <c r="J3538" t="str">
        <f t="shared" si="1857"/>
        <v>-53704.5099870174+1377.99628298927i</v>
      </c>
      <c r="K3538" t="str">
        <f t="shared" si="1864"/>
        <v>0.00300749520594908-0.117210806964896i</v>
      </c>
      <c r="L3538" t="str">
        <f t="shared" si="1865"/>
        <v>0.000629248833242493-0.02078972387407i</v>
      </c>
      <c r="M3538" t="str">
        <f t="shared" si="1866"/>
        <v>0.00363674403919157-0.138000530838966i</v>
      </c>
      <c r="N3538" t="str">
        <f t="shared" si="1867"/>
        <v>-20.0071651190962i</v>
      </c>
      <c r="O3538" t="str">
        <f t="shared" si="1868"/>
        <v>0.401530281130833-0.915845747566147i</v>
      </c>
      <c r="P3538" t="str">
        <f t="shared" si="1869"/>
        <v>0.598469718869167+0.915845747566147i</v>
      </c>
      <c r="Q3538" t="str">
        <f t="shared" si="1870"/>
        <v>-0.598469718869167+19.0913193715301i</v>
      </c>
      <c r="R3538" t="str">
        <f t="shared" si="1871"/>
        <v>0.0469430307056301-0.032819298083337i</v>
      </c>
      <c r="S3538" t="str">
        <f t="shared" si="1872"/>
        <v>2.16661093762375i</v>
      </c>
      <c r="T3538" t="str">
        <f t="shared" si="1873"/>
        <v>0.0711066501924921+0.101707283772026i</v>
      </c>
      <c r="U3538" t="str">
        <f t="shared" si="1874"/>
        <v>0.0000499999999999999-0.0000885926606986413i</v>
      </c>
      <c r="V3538" t="str">
        <f t="shared" si="1875"/>
        <v>0.00002-0.00099223779982478i</v>
      </c>
      <c r="W3538" t="str">
        <f t="shared" si="1876"/>
        <v>0.0000421566774189912-0.0000831360305186601i</v>
      </c>
      <c r="X3538" t="str">
        <f t="shared" si="1877"/>
        <v>0.0000421955286383763-0.0000830829209076571i</v>
      </c>
      <c r="Y3538" t="str">
        <f t="shared" si="1878"/>
        <v>0.009+8.06258338617284i</v>
      </c>
      <c r="Z3538" t="str">
        <f t="shared" si="1879"/>
        <v>-0.000123587706830837-0.0000629412500816819i</v>
      </c>
      <c r="AA3538" t="str">
        <f t="shared" si="1880"/>
        <v>0.00166922586599438-1.48837016498384i</v>
      </c>
      <c r="AB3538" t="str">
        <f t="shared" si="1881"/>
        <v>0.237667103770879+0.339946763081418i</v>
      </c>
      <c r="AC3538" t="str">
        <f t="shared" si="1882"/>
        <v>1.04777716818517-0.0315618871190621i</v>
      </c>
      <c r="AD3538" t="str">
        <f t="shared" si="1883"/>
        <v>0.216859861091452+0.330978074411099i</v>
      </c>
      <c r="AE3538" t="str">
        <f t="shared" si="1884"/>
        <v>-5.96903918288378E-06-0.0000545542519773895i</v>
      </c>
      <c r="AF3538" t="str">
        <f t="shared" si="1885"/>
        <v>-6.36522477652278-0.0936442805564448i</v>
      </c>
      <c r="AG3538" t="str">
        <f t="shared" si="1886"/>
        <v>1.00178458716309-0.00116641927764679i</v>
      </c>
      <c r="AH3538" t="str">
        <f t="shared" si="1887"/>
        <v>0.0000324227087668911+0.000347227203992659i</v>
      </c>
      <c r="AI3538">
        <f t="shared" si="1888"/>
        <v>-69.1500227409079</v>
      </c>
      <c r="AJ3538">
        <f t="shared" si="1889"/>
        <v>84.665414124174148</v>
      </c>
      <c r="AK3538"/>
      <c r="AL3538"/>
      <c r="AM3538"/>
      <c r="AN3538"/>
    </row>
    <row r="3539" spans="1:40" x14ac:dyDescent="0.35">
      <c r="A3539"/>
      <c r="B3539">
        <f t="shared" si="1855"/>
        <v>1605000</v>
      </c>
      <c r="C3539" s="237" t="str">
        <f t="shared" si="1858"/>
        <v>-1.25190499397087E-08+0.000643867424352113i</v>
      </c>
      <c r="D3539" s="208" t="str">
        <f t="shared" si="1859"/>
        <v>-2.51366129816517+0.00493631692003287i</v>
      </c>
      <c r="E3539" t="str">
        <f t="shared" si="1860"/>
        <v>20500</v>
      </c>
      <c r="F3539" t="str">
        <f t="shared" si="1861"/>
        <v>0.327868852459016</v>
      </c>
      <c r="G3539" t="str">
        <f t="shared" si="1856"/>
        <v>0.327868852459016</v>
      </c>
      <c r="H3539" t="str">
        <f t="shared" si="1862"/>
        <v>3.85156686032644+0.0985223452899204i</v>
      </c>
      <c r="I3539" t="str">
        <f t="shared" si="1863"/>
        <v>6302.82026126452i</v>
      </c>
      <c r="J3539" t="str">
        <f t="shared" si="1857"/>
        <v>-53771.4953375238+1378.85538291631i</v>
      </c>
      <c r="K3539" t="str">
        <f t="shared" si="1864"/>
        <v>0.00300375103851996-0.117137871718822i</v>
      </c>
      <c r="L3539" t="str">
        <f t="shared" si="1865"/>
        <v>0.000628465683375413-0.0207767944641472i</v>
      </c>
      <c r="M3539" t="str">
        <f t="shared" si="1866"/>
        <v>0.00363221672189537-0.137914666182969i</v>
      </c>
      <c r="N3539" t="str">
        <f t="shared" si="1867"/>
        <v>-20.0196384140583i</v>
      </c>
      <c r="O3539" t="str">
        <f t="shared" si="1868"/>
        <v>0.390075727944147-0.920782779198679i</v>
      </c>
      <c r="P3539" t="str">
        <f t="shared" si="1869"/>
        <v>0.609924272055853+0.920782779198679i</v>
      </c>
      <c r="Q3539" t="str">
        <f t="shared" si="1870"/>
        <v>-0.609924272055853+19.0988556348596i</v>
      </c>
      <c r="R3539" t="str">
        <f t="shared" si="1871"/>
        <v>0.0471434796836342-0.0334406540786845i</v>
      </c>
      <c r="S3539" t="str">
        <f t="shared" si="1872"/>
        <v>2.16796169257239i</v>
      </c>
      <c r="T3539" t="str">
        <f t="shared" si="1873"/>
        <v>0.0724980570171526+0.102205258008684i</v>
      </c>
      <c r="U3539" t="str">
        <f t="shared" si="1874"/>
        <v>0.0000500000000000001-0.0000885374627792032i</v>
      </c>
      <c r="V3539" t="str">
        <f t="shared" si="1875"/>
        <v>0.00002-0.000991619583127077i</v>
      </c>
      <c r="W3539" t="str">
        <f t="shared" si="1876"/>
        <v>0.0000421565322165927-0.0000830864729601467i</v>
      </c>
      <c r="X3539" t="str">
        <f t="shared" si="1877"/>
        <v>0.0000421953211827344-0.0000830333952297411i</v>
      </c>
      <c r="Y3539" t="str">
        <f t="shared" si="1878"/>
        <v>0.009+8.06760993441859i</v>
      </c>
      <c r="Z3539" t="str">
        <f t="shared" si="1879"/>
        <v>-0.000123437081377915-0.0000629015561544812i</v>
      </c>
      <c r="AA3539" t="str">
        <f t="shared" si="1880"/>
        <v>0.001667146404234-1.48744281519711i</v>
      </c>
      <c r="AB3539" t="str">
        <f t="shared" si="1881"/>
        <v>0.242317746562923+0.341611193823952i</v>
      </c>
      <c r="AC3539" t="str">
        <f t="shared" si="1882"/>
        <v>1.04799334433167-0.0321783652368408i</v>
      </c>
      <c r="AD3539" t="str">
        <f t="shared" si="1883"/>
        <v>0.221003603137537+0.332752808374712i</v>
      </c>
      <c r="AE3539" t="str">
        <f t="shared" si="1884"/>
        <v>-0.0000063493702837573-0.0000549755060391776i</v>
      </c>
      <c r="AF3539" t="str">
        <f t="shared" si="1885"/>
        <v>-6.36522815849161-0.0935860283698875i</v>
      </c>
      <c r="AG3539" t="str">
        <f t="shared" si="1886"/>
        <v>1.00179305557429-0.00118799521577727i</v>
      </c>
      <c r="AH3539" t="str">
        <f t="shared" si="1887"/>
        <v>0.000034792140293272+0.000349939722940736i</v>
      </c>
      <c r="AI3539">
        <f t="shared" si="1888"/>
        <v>-69.077415996325612</v>
      </c>
      <c r="AJ3539">
        <f t="shared" si="1889"/>
        <v>84.322127578199954</v>
      </c>
      <c r="AK3539"/>
      <c r="AL3539"/>
      <c r="AM3539"/>
      <c r="AN3539"/>
    </row>
    <row r="3540" spans="1:40" x14ac:dyDescent="0.35">
      <c r="A3540"/>
      <c r="B3540">
        <f t="shared" si="1855"/>
        <v>1606000</v>
      </c>
      <c r="C3540" s="237" t="str">
        <f t="shared" si="1858"/>
        <v>-1.25034644448796E-08+0.000643466510638624i</v>
      </c>
      <c r="D3540" s="208" t="str">
        <f t="shared" si="1859"/>
        <v>-2.51366129804568+0.00493324324822945i</v>
      </c>
      <c r="E3540" t="str">
        <f t="shared" si="1860"/>
        <v>20500</v>
      </c>
      <c r="F3540" t="str">
        <f t="shared" si="1861"/>
        <v>0.327868852459016</v>
      </c>
      <c r="G3540" t="str">
        <f t="shared" si="1856"/>
        <v>0.327868852459016</v>
      </c>
      <c r="H3540" t="str">
        <f t="shared" si="1862"/>
        <v>3.85157023610563+0.0984610918010732i</v>
      </c>
      <c r="I3540" t="str">
        <f t="shared" si="1863"/>
        <v>6306.74725208151i</v>
      </c>
      <c r="J3540" t="str">
        <f t="shared" si="1857"/>
        <v>-53838.5224364568+1379.71448284337i</v>
      </c>
      <c r="K3540" t="str">
        <f t="shared" si="1864"/>
        <v>0.00300001385722511-0.117065027127233i</v>
      </c>
      <c r="L3540" t="str">
        <f t="shared" si="1865"/>
        <v>0.000627683994192034-0.0207638811114507i</v>
      </c>
      <c r="M3540" t="str">
        <f t="shared" si="1866"/>
        <v>0.00362769785141714-0.137828908238684i</v>
      </c>
      <c r="N3540" t="str">
        <f t="shared" si="1867"/>
        <v>-20.0321117090203i</v>
      </c>
      <c r="O3540" t="str">
        <f t="shared" si="1868"/>
        <v>0.378560486358401-0.925576554461105i</v>
      </c>
      <c r="P3540" t="str">
        <f t="shared" si="1869"/>
        <v>0.621439513641599+0.925576554461105i</v>
      </c>
      <c r="Q3540" t="str">
        <f t="shared" si="1870"/>
        <v>-0.621439513641599+19.1065351545592i</v>
      </c>
      <c r="R3540" t="str">
        <f t="shared" si="1871"/>
        <v>0.0473349822779554-0.0340645405742934i</v>
      </c>
      <c r="S3540" t="str">
        <f t="shared" si="1872"/>
        <v>2.16931244752104i</v>
      </c>
      <c r="T3540" t="str">
        <f t="shared" si="1873"/>
        <v>0.0738966318869002+0.102684366258756i</v>
      </c>
      <c r="U3540" t="str">
        <f t="shared" si="1874"/>
        <v>0.0000499999999999998-0.00008848233359939i</v>
      </c>
      <c r="V3540" t="str">
        <f t="shared" si="1875"/>
        <v>0.00002-0.000991002136313173i</v>
      </c>
      <c r="W3540" t="str">
        <f t="shared" si="1876"/>
        <v>0.0000421563869252113-0.0000830369784893671i</v>
      </c>
      <c r="X3540" t="str">
        <f t="shared" si="1877"/>
        <v>0.0000421951137546386-0.000082983932599031i</v>
      </c>
      <c r="Y3540" t="str">
        <f t="shared" si="1878"/>
        <v>0.009+8.07263648266433i</v>
      </c>
      <c r="Z3540" t="str">
        <f t="shared" si="1879"/>
        <v>-0.000123286737173195-0.0000628619120167921i</v>
      </c>
      <c r="AA3540" t="str">
        <f t="shared" si="1880"/>
        <v>0.00166507082581491-1.48651662029741i</v>
      </c>
      <c r="AB3540" t="str">
        <f t="shared" si="1881"/>
        <v>0.246992347852673+0.343212566830262i</v>
      </c>
      <c r="AC3540" t="str">
        <f t="shared" si="1882"/>
        <v>1.04820062698963-0.0327976141565737i</v>
      </c>
      <c r="AD3540" t="str">
        <f t="shared" si="1883"/>
        <v>0.225169055254543+0.334475639106796i</v>
      </c>
      <c r="AE3540" t="str">
        <f t="shared" si="1884"/>
        <v>-6.73457993741169E-06-0.0000553909675497112i</v>
      </c>
      <c r="AF3540" t="str">
        <f t="shared" si="1885"/>
        <v>-6.36523153415131-0.0935278485528437i</v>
      </c>
      <c r="AG3540" t="str">
        <f t="shared" si="1886"/>
        <v>1.00180123423893-0.0012096614349298i</v>
      </c>
      <c r="AH3540" t="str">
        <f t="shared" si="1887"/>
        <v>0.0000371930231776757+0.000352616050988577i</v>
      </c>
      <c r="AI3540">
        <f t="shared" si="1888"/>
        <v>-69.005907901000597</v>
      </c>
      <c r="AJ3540">
        <f t="shared" si="1889"/>
        <v>83.978853840815944</v>
      </c>
      <c r="AK3540"/>
      <c r="AL3540"/>
      <c r="AM3540"/>
      <c r="AN3540"/>
    </row>
    <row r="3541" spans="1:40" x14ac:dyDescent="0.35">
      <c r="A3541"/>
      <c r="B3541">
        <f t="shared" si="1855"/>
        <v>1607000</v>
      </c>
      <c r="C3541" s="237" t="str">
        <f t="shared" si="1858"/>
        <v>-1.24879080365067E-08+0.00064306609588433i</v>
      </c>
      <c r="D3541" s="208" t="str">
        <f t="shared" si="1859"/>
        <v>-2.51366129792642+0.00493017340177986i</v>
      </c>
      <c r="E3541" t="str">
        <f t="shared" si="1860"/>
        <v>20500</v>
      </c>
      <c r="F3541" t="str">
        <f t="shared" si="1861"/>
        <v>0.327868852459016</v>
      </c>
      <c r="G3541" t="str">
        <f t="shared" si="1856"/>
        <v>0.327868852459016</v>
      </c>
      <c r="H3541" t="str">
        <f t="shared" si="1862"/>
        <v>3.85157360559112+0.0983999143724224i</v>
      </c>
      <c r="I3541" t="str">
        <f t="shared" si="1863"/>
        <v>6310.6742428985i</v>
      </c>
      <c r="J3541" t="str">
        <f t="shared" si="1857"/>
        <v>-53905.5912838163+1380.57358277042i</v>
      </c>
      <c r="K3541" t="str">
        <f t="shared" si="1864"/>
        <v>0.00299628364469857-0.116992273021324i</v>
      </c>
      <c r="L3541" t="str">
        <f t="shared" si="1865"/>
        <v>0.000626903762063205-0.020750983786114i</v>
      </c>
      <c r="M3541" t="str">
        <f t="shared" si="1866"/>
        <v>0.00362318740676177-0.137743256807438i</v>
      </c>
      <c r="N3541" t="str">
        <f t="shared" si="1867"/>
        <v>-20.0445850039823i</v>
      </c>
      <c r="O3541" t="str">
        <f t="shared" si="1868"/>
        <v>0.36698634792711-0.93022632753278i</v>
      </c>
      <c r="P3541" t="str">
        <f t="shared" si="1869"/>
        <v>0.63301365207289+0.93022632753278i</v>
      </c>
      <c r="Q3541" t="str">
        <f t="shared" si="1870"/>
        <v>-0.63301365207289+19.1143586764495i</v>
      </c>
      <c r="R3541" t="str">
        <f t="shared" si="1871"/>
        <v>0.0475175012063661-0.0346908253775679i</v>
      </c>
      <c r="S3541" t="str">
        <f t="shared" si="1872"/>
        <v>2.17066320246968i</v>
      </c>
      <c r="T3541" t="str">
        <f t="shared" si="1873"/>
        <v>0.075302098110388+0.103144491341968i</v>
      </c>
      <c r="U3541" t="str">
        <f t="shared" si="1874"/>
        <v>0.00005-0.000088427273030878i</v>
      </c>
      <c r="V3541" t="str">
        <f t="shared" si="1875"/>
        <v>0.00002-0.000990385457945832i</v>
      </c>
      <c r="W3541" t="str">
        <f t="shared" si="1876"/>
        <v>0.0000421562415448504-0.0000829875469885046i</v>
      </c>
      <c r="X3541" t="str">
        <f t="shared" si="1877"/>
        <v>0.0000421949063538019-0.0000829345328977851i</v>
      </c>
      <c r="Y3541" t="str">
        <f t="shared" si="1878"/>
        <v>0.009+8.07766303091008i</v>
      </c>
      <c r="Z3541" t="str">
        <f t="shared" si="1879"/>
        <v>-0.000123136673516806-0.0000628223175744523i</v>
      </c>
      <c r="AA3541" t="str">
        <f t="shared" si="1880"/>
        <v>0.00166299912107365-1.48559157812868i</v>
      </c>
      <c r="AB3541" t="str">
        <f t="shared" si="1881"/>
        <v>0.251689982826053+0.344750490436609i</v>
      </c>
      <c r="AC3541" t="str">
        <f t="shared" si="1882"/>
        <v>1.04839897531488-0.0334195023048438i</v>
      </c>
      <c r="AD3541" t="str">
        <f t="shared" si="1883"/>
        <v>0.229355566296484+0.336146302706217i</v>
      </c>
      <c r="AE3541" t="str">
        <f t="shared" si="1884"/>
        <v>-7.12459170622428E-06-0.0000558005857535627i</v>
      </c>
      <c r="AF3541" t="str">
        <f t="shared" si="1885"/>
        <v>-6.36523490351754-0.0934697409706425i</v>
      </c>
      <c r="AG3541" t="str">
        <f t="shared" si="1886"/>
        <v>1.00180912227462-0.00123141426578536i</v>
      </c>
      <c r="AH3541" t="str">
        <f t="shared" si="1887"/>
        <v>0.0000396248801142269+0.000355255863164016i</v>
      </c>
      <c r="AI3541">
        <f t="shared" si="1888"/>
        <v>-68.935477903795686</v>
      </c>
      <c r="AJ3541">
        <f t="shared" si="1889"/>
        <v>83.635592718378206</v>
      </c>
      <c r="AK3541"/>
      <c r="AL3541"/>
      <c r="AM3541"/>
      <c r="AN3541"/>
    </row>
    <row r="3542" spans="1:40" x14ac:dyDescent="0.35">
      <c r="A3542"/>
      <c r="B3542">
        <f t="shared" si="1855"/>
        <v>1608000</v>
      </c>
      <c r="C3542" s="237" t="str">
        <f t="shared" si="1858"/>
        <v>-1.2472380642258E-08+0.00064266617915833i</v>
      </c>
      <c r="D3542" s="208" t="str">
        <f t="shared" si="1859"/>
        <v>-2.51366129780738+0.0049271073735472i</v>
      </c>
      <c r="E3542" t="str">
        <f t="shared" si="1860"/>
        <v>20500</v>
      </c>
      <c r="F3542" t="str">
        <f t="shared" si="1861"/>
        <v>0.327868852459016</v>
      </c>
      <c r="G3542" t="str">
        <f t="shared" si="1856"/>
        <v>0.327868852459016</v>
      </c>
      <c r="H3542" t="str">
        <f t="shared" si="1862"/>
        <v>3.85157696879855+0.0983388128624938i</v>
      </c>
      <c r="I3542" t="str">
        <f t="shared" si="1863"/>
        <v>6314.60123371548i</v>
      </c>
      <c r="J3542" t="str">
        <f t="shared" si="1857"/>
        <v>-53972.7018796025+1381.43268269747i</v>
      </c>
      <c r="K3542" t="str">
        <f t="shared" si="1864"/>
        <v>0.00299256038362832-0.116919609232708i</v>
      </c>
      <c r="L3542" t="str">
        <f t="shared" si="1865"/>
        <v>0.000626124983371048-0.0207381024583445i</v>
      </c>
      <c r="M3542" t="str">
        <f t="shared" si="1866"/>
        <v>0.00361868536699937-0.137657711691053i</v>
      </c>
      <c r="N3542" t="str">
        <f t="shared" si="1867"/>
        <v>-20.0570582989444i</v>
      </c>
      <c r="O3542" t="str">
        <f t="shared" si="1868"/>
        <v>0.35535511336702-0.93473137499707i</v>
      </c>
      <c r="P3542" t="str">
        <f t="shared" si="1869"/>
        <v>0.64464488663298+0.93473137499707i</v>
      </c>
      <c r="Q3542" t="str">
        <f t="shared" si="1870"/>
        <v>-0.64464488663298+19.1223269239473i</v>
      </c>
      <c r="R3542" t="str">
        <f t="shared" si="1871"/>
        <v>0.0476910014011103-0.035319375592246i</v>
      </c>
      <c r="S3542" t="str">
        <f t="shared" si="1872"/>
        <v>2.17201395741832i</v>
      </c>
      <c r="T3542" t="str">
        <f t="shared" si="1873"/>
        <v>0.0767141767536583+0.103585520686468i</v>
      </c>
      <c r="U3542" t="str">
        <f t="shared" si="1874"/>
        <v>0.0000500000000000002-0.0000883722809456601i</v>
      </c>
      <c r="V3542" t="str">
        <f t="shared" si="1875"/>
        <v>0.00002-0.000989769546591386i</v>
      </c>
      <c r="W3542" t="str">
        <f t="shared" si="1876"/>
        <v>0.0000421560960755123-0.0000829381783400344i</v>
      </c>
      <c r="X3542" t="str">
        <f t="shared" si="1877"/>
        <v>0.0000421946989799381-0.0000828851960085552i</v>
      </c>
      <c r="Y3542" t="str">
        <f t="shared" si="1878"/>
        <v>0.009+8.08268957915582i</v>
      </c>
      <c r="Z3542" t="str">
        <f t="shared" si="1879"/>
        <v>-0.000122986889711054-0.0000627827727335374i</v>
      </c>
      <c r="AA3542" t="str">
        <f t="shared" si="1880"/>
        <v>0.00166093128037683-1.48466768654024i</v>
      </c>
      <c r="AB3542" t="str">
        <f t="shared" si="1881"/>
        <v>0.256409719173276+0.346224588382463i</v>
      </c>
      <c r="AC3542" t="str">
        <f t="shared" si="1882"/>
        <v>1.04858835066664-0.0340438973450637i</v>
      </c>
      <c r="AD3542" t="str">
        <f t="shared" si="1883"/>
        <v>0.233562481953167+0.337764543461281i</v>
      </c>
      <c r="AE3542" t="str">
        <f t="shared" si="1884"/>
        <v>-7.51932863903763E-06-0.0000562043108785237i</v>
      </c>
      <c r="AF3542" t="str">
        <f t="shared" si="1885"/>
        <v>-6.36523826660593-0.0934117054889466i</v>
      </c>
      <c r="AG3542" t="str">
        <f t="shared" si="1886"/>
        <v>1.00181671884514-0.00125325003109509i</v>
      </c>
      <c r="AH3542" t="str">
        <f t="shared" si="1887"/>
        <v>0.0000420872305893485+0.000357858840587948i</v>
      </c>
      <c r="AI3542">
        <f t="shared" si="1888"/>
        <v>-68.866106101671804</v>
      </c>
      <c r="AJ3542">
        <f t="shared" si="1889"/>
        <v>83.292344014991016</v>
      </c>
      <c r="AK3542"/>
      <c r="AL3542"/>
      <c r="AM3542"/>
      <c r="AN3542"/>
    </row>
    <row r="3543" spans="1:40" x14ac:dyDescent="0.35">
      <c r="A3543"/>
      <c r="B3543">
        <f t="shared" si="1855"/>
        <v>1609000</v>
      </c>
      <c r="C3543" s="237" t="str">
        <f t="shared" si="1858"/>
        <v>-1.24568821900268E-08+0.000642266759532058i</v>
      </c>
      <c r="D3543" s="208" t="str">
        <f t="shared" si="1859"/>
        <v>-2.51366129768855+0.00492404515641245i</v>
      </c>
      <c r="E3543" t="str">
        <f t="shared" si="1860"/>
        <v>20500</v>
      </c>
      <c r="F3543" t="str">
        <f t="shared" si="1861"/>
        <v>0.327868852459016</v>
      </c>
      <c r="G3543" t="str">
        <f t="shared" si="1856"/>
        <v>0.327868852459016</v>
      </c>
      <c r="H3543" t="str">
        <f t="shared" si="1862"/>
        <v>3.85158032574347+0.098277787130164i</v>
      </c>
      <c r="I3543" t="str">
        <f t="shared" si="1863"/>
        <v>6318.52822453247i</v>
      </c>
      <c r="J3543" t="str">
        <f t="shared" si="1857"/>
        <v>-54039.8542238153+1382.29178262452i</v>
      </c>
      <c r="K3543" t="str">
        <f t="shared" si="1864"/>
        <v>0.0029888440567561-0.116847035593418i</v>
      </c>
      <c r="L3543" t="str">
        <f t="shared" si="1865"/>
        <v>0.000625347654508901-0.0207252370984235i</v>
      </c>
      <c r="M3543" t="str">
        <f t="shared" si="1866"/>
        <v>0.003614191711265-0.137572272691841i</v>
      </c>
      <c r="N3543" t="str">
        <f t="shared" si="1867"/>
        <v>-20.0695315939064i</v>
      </c>
      <c r="O3543" t="str">
        <f t="shared" si="1868"/>
        <v>0.343668592278243-0.939090995953795i</v>
      </c>
      <c r="P3543" t="str">
        <f t="shared" si="1869"/>
        <v>0.656331407721757+0.939090995953795i</v>
      </c>
      <c r="Q3543" t="str">
        <f t="shared" si="1870"/>
        <v>-0.656331407721757+19.1304405979526i</v>
      </c>
      <c r="R3543" t="str">
        <f t="shared" si="1871"/>
        <v>0.0478554500254694-0.0359500576624323i</v>
      </c>
      <c r="S3543" t="str">
        <f t="shared" si="1872"/>
        <v>2.17336471236697i</v>
      </c>
      <c r="T3543" t="str">
        <f t="shared" si="1873"/>
        <v>0.0781325867310882+0.104007346379796i</v>
      </c>
      <c r="U3543" t="str">
        <f t="shared" si="1874"/>
        <v>0.0000499999999999999-0.0000883173572160477i</v>
      </c>
      <c r="V3543" t="str">
        <f t="shared" si="1875"/>
        <v>0.00002-0.00098915440081973i</v>
      </c>
      <c r="W3543" t="str">
        <f t="shared" si="1876"/>
        <v>0.0000421559505171999-0.0000828888724267239i</v>
      </c>
      <c r="X3543" t="str">
        <f t="shared" si="1877"/>
        <v>0.0000421944916327624-0.0000828359218141857i</v>
      </c>
      <c r="Y3543" t="str">
        <f t="shared" si="1878"/>
        <v>0.009+8.08771612740156i</v>
      </c>
      <c r="Z3543" t="str">
        <f t="shared" si="1879"/>
        <v>-0.000122837385060415-0.000062743277400361i</v>
      </c>
      <c r="AA3543" t="str">
        <f t="shared" si="1880"/>
        <v>0.00165886729412095-1.48374494338673i</v>
      </c>
      <c r="AB3543" t="str">
        <f t="shared" si="1881"/>
        <v>0.261150617392822+0.347634499980858i</v>
      </c>
      <c r="AC3543" t="str">
        <f t="shared" si="1882"/>
        <v>1.04876871662523-0.0346706662212274i</v>
      </c>
      <c r="AD3543" t="str">
        <f t="shared" si="1883"/>
        <v>0.237789144853532+0.339330113886565i</v>
      </c>
      <c r="AE3543" t="str">
        <f t="shared" si="1884"/>
        <v>-7.91871328367931E-06-0.0000566020941404182i</v>
      </c>
      <c r="AF3543" t="str">
        <f t="shared" si="1885"/>
        <v>-6.36524162343202-0.0933537419737515i</v>
      </c>
      <c r="AG3543" t="str">
        <f t="shared" si="1886"/>
        <v>1.00182402316054-0.00127516504625986i</v>
      </c>
      <c r="AH3543" t="str">
        <f t="shared" si="1887"/>
        <v>0.0000445795909577126+0.000360424670502196i</v>
      </c>
      <c r="AI3543">
        <f t="shared" si="1888"/>
        <v>-68.7977732131816</v>
      </c>
      <c r="AJ3543">
        <f t="shared" si="1889"/>
        <v>82.949107532554123</v>
      </c>
      <c r="AK3543"/>
      <c r="AL3543"/>
      <c r="AM3543"/>
      <c r="AN3543"/>
    </row>
    <row r="3544" spans="1:40" x14ac:dyDescent="0.35">
      <c r="A3544"/>
      <c r="B3544">
        <f t="shared" si="1855"/>
        <v>1610000</v>
      </c>
      <c r="C3544" s="237" t="str">
        <f t="shared" si="1858"/>
        <v>-1.24414126079294E-08+0.000641867836079233i</v>
      </c>
      <c r="D3544" s="208" t="str">
        <f t="shared" si="1859"/>
        <v>-2.51366129756996+0.00492098674327412i</v>
      </c>
      <c r="E3544" t="str">
        <f t="shared" si="1860"/>
        <v>20500</v>
      </c>
      <c r="F3544" t="str">
        <f t="shared" si="1861"/>
        <v>0.327868852459016</v>
      </c>
      <c r="G3544" t="str">
        <f t="shared" si="1856"/>
        <v>0.327868852459016</v>
      </c>
      <c r="H3544" t="str">
        <f t="shared" si="1862"/>
        <v>3.85158367644148+0.0982168370346602i</v>
      </c>
      <c r="I3544" t="str">
        <f t="shared" si="1863"/>
        <v>6322.45521534946i</v>
      </c>
      <c r="J3544" t="str">
        <f t="shared" si="1857"/>
        <v>-54107.0483164548+1383.15088255157i</v>
      </c>
      <c r="K3544" t="str">
        <f t="shared" si="1864"/>
        <v>0.00298513464687713-0.1167745519359i</v>
      </c>
      <c r="L3544" t="str">
        <f t="shared" si="1865"/>
        <v>0.000624571771881271-0.0207123876767055i</v>
      </c>
      <c r="M3544" t="str">
        <f t="shared" si="1866"/>
        <v>0.0036097064187584-0.137486939612605i</v>
      </c>
      <c r="N3544" t="str">
        <f t="shared" si="1867"/>
        <v>-20.0820048888684i</v>
      </c>
      <c r="O3544" t="str">
        <f t="shared" si="1868"/>
        <v>0.331928602862138-0.943304512128501i</v>
      </c>
      <c r="P3544" t="str">
        <f t="shared" si="1869"/>
        <v>0.668071397137862+0.943304512128501i</v>
      </c>
      <c r="Q3544" t="str">
        <f t="shared" si="1870"/>
        <v>-0.668071397137862+19.1387003767399i</v>
      </c>
      <c r="R3544" t="str">
        <f t="shared" si="1871"/>
        <v>0.0480108164892869-0.0365827374171397i</v>
      </c>
      <c r="S3544" t="str">
        <f t="shared" si="1872"/>
        <v>2.17471546731561i</v>
      </c>
      <c r="T3544" t="str">
        <f t="shared" si="1873"/>
        <v>0.0795570448977992+0.104409865217704i</v>
      </c>
      <c r="U3544" t="str">
        <f t="shared" si="1874"/>
        <v>0.0000500000000000001-0.0000882625017146716i</v>
      </c>
      <c r="V3544" t="str">
        <f t="shared" si="1875"/>
        <v>0.00002-0.000988540019204322i</v>
      </c>
      <c r="W3544" t="str">
        <f t="shared" si="1876"/>
        <v>0.0000421558048699166-0.0000828396291316335i</v>
      </c>
      <c r="X3544" t="str">
        <f t="shared" si="1877"/>
        <v>0.0000421942843119903-0.000082786710197809i</v>
      </c>
      <c r="Y3544" t="str">
        <f t="shared" si="1878"/>
        <v>0.009+8.09274267564731i</v>
      </c>
      <c r="Z3544" t="str">
        <f t="shared" si="1879"/>
        <v>-0.000122688158871518-0.0000627038314814725i</v>
      </c>
      <c r="AA3544" t="str">
        <f t="shared" si="1880"/>
        <v>0.00165680715273235-1.48282334652815i</v>
      </c>
      <c r="AB3544" t="str">
        <f t="shared" si="1881"/>
        <v>0.26591173110031+0.348979880281573i</v>
      </c>
      <c r="AC3544" t="str">
        <f t="shared" si="1882"/>
        <v>1.04894003900886-0.0352996752022016i</v>
      </c>
      <c r="AD3544" t="str">
        <f t="shared" si="1883"/>
        <v>0.24203489466968+0.340842774758445i</v>
      </c>
      <c r="AE3544" t="str">
        <f t="shared" si="1884"/>
        <v>-8.32266769955395E-06-0.000056993887747777i</v>
      </c>
      <c r="AF3544" t="str">
        <f t="shared" si="1885"/>
        <v>-6.36524497401144-0.0932958502913861i</v>
      </c>
      <c r="AG3544" t="str">
        <f t="shared" si="1886"/>
        <v>1.00183103447717-0.00129715561991149i</v>
      </c>
      <c r="AH3544" t="str">
        <f t="shared" si="1887"/>
        <v>0.0000471014745185758+0.000362953046296647i</v>
      </c>
      <c r="AI3544">
        <f t="shared" si="1888"/>
        <v>-68.730460553307779</v>
      </c>
      <c r="AJ3544">
        <f t="shared" si="1889"/>
        <v>82.605883070777864</v>
      </c>
      <c r="AK3544"/>
      <c r="AL3544"/>
      <c r="AM3544"/>
      <c r="AN3544"/>
    </row>
    <row r="3545" spans="1:40" x14ac:dyDescent="0.35">
      <c r="A3545"/>
      <c r="B3545">
        <f t="shared" ref="B3545:B3608" si="1890">B3544+1000</f>
        <v>1611000</v>
      </c>
      <c r="C3545" s="237" t="str">
        <f t="shared" si="1858"/>
        <v>-1.24259718243058E-08+0.000641469407875885i</v>
      </c>
      <c r="D3545" s="208" t="str">
        <f t="shared" si="1859"/>
        <v>-2.51366129745158+0.00491793212704845i</v>
      </c>
      <c r="E3545" t="str">
        <f t="shared" si="1860"/>
        <v>20500</v>
      </c>
      <c r="F3545" t="str">
        <f t="shared" si="1861"/>
        <v>0.327868852459016</v>
      </c>
      <c r="G3545" t="str">
        <f t="shared" si="1856"/>
        <v>0.327868852459016</v>
      </c>
      <c r="H3545" t="str">
        <f t="shared" si="1862"/>
        <v>3.851587020908+0.0981559624355556i</v>
      </c>
      <c r="I3545" t="str">
        <f t="shared" si="1863"/>
        <v>6326.38220616645i</v>
      </c>
      <c r="J3545" t="str">
        <f t="shared" si="1857"/>
        <v>-54174.2841575208+1384.00998247862i</v>
      </c>
      <c r="K3545" t="str">
        <f t="shared" si="1864"/>
        <v>0.00298143213683996-0.116702158093016i</v>
      </c>
      <c r="L3545" t="str">
        <f t="shared" si="1865"/>
        <v>0.000623797331903813-0.0206995541636186i</v>
      </c>
      <c r="M3545" t="str">
        <f t="shared" si="1866"/>
        <v>0.00360522946874377-0.137401712256635i</v>
      </c>
      <c r="N3545" t="str">
        <f t="shared" si="1867"/>
        <v>-20.0944781838304i</v>
      </c>
      <c r="O3545" t="str">
        <f t="shared" si="1868"/>
        <v>0.320136971638822-0.947371267977832i</v>
      </c>
      <c r="P3545" t="str">
        <f t="shared" si="1869"/>
        <v>0.679863028361178+0.947371267977832i</v>
      </c>
      <c r="Q3545" t="str">
        <f t="shared" si="1870"/>
        <v>-0.679863028361178+19.1471069158526i</v>
      </c>
      <c r="R3545" t="str">
        <f t="shared" si="1871"/>
        <v>0.0481570724634083-0.0372172801152099i</v>
      </c>
      <c r="S3545" t="str">
        <f t="shared" si="1872"/>
        <v>2.17606622226426i</v>
      </c>
      <c r="T3545" t="str">
        <f t="shared" si="1873"/>
        <v>0.0809872661432556+0.104792978750755i</v>
      </c>
      <c r="U3545" t="str">
        <f t="shared" si="1874"/>
        <v>0.0000499999999999999-0.0000882077143144758i</v>
      </c>
      <c r="V3545" t="str">
        <f t="shared" si="1875"/>
        <v>0.00002-0.000987926400322133i</v>
      </c>
      <c r="W3545" t="str">
        <f t="shared" si="1876"/>
        <v>0.0000421556591336642-0.0000827904483381097i</v>
      </c>
      <c r="X3545" t="str">
        <f t="shared" si="1877"/>
        <v>0.0000421940770173378-0.0000827375610428494i</v>
      </c>
      <c r="Y3545" t="str">
        <f t="shared" si="1878"/>
        <v>0.009+8.09776922389305i</v>
      </c>
      <c r="Z3545" t="str">
        <f t="shared" si="1879"/>
        <v>-0.000122539210453147-0.0000626644348836563i</v>
      </c>
      <c r="AA3545" t="str">
        <f t="shared" si="1880"/>
        <v>0.00165475084666708-1.48190289382978i</v>
      </c>
      <c r="AB3545" t="str">
        <f t="shared" si="1881"/>
        <v>0.270692107341337+0.350260400226883i</v>
      </c>
      <c r="AC3545" t="str">
        <f t="shared" si="1882"/>
        <v>1.04910228588921-0.0359307899264246i</v>
      </c>
      <c r="AD3545" t="str">
        <f t="shared" si="1883"/>
        <v>0.246299068220964+0.342302295149253i</v>
      </c>
      <c r="AE3545" t="str">
        <f t="shared" si="1884"/>
        <v>-8.73111347023645E-06-0.0000573796449063277i</v>
      </c>
      <c r="AF3545" t="str">
        <f t="shared" si="1885"/>
        <v>-6.36524831835958-0.0932380303085071i</v>
      </c>
      <c r="AG3545" t="str">
        <f t="shared" si="1886"/>
        <v>1.00183775209772-0.00131921805449207i</v>
      </c>
      <c r="AH3545" t="str">
        <f t="shared" si="1887"/>
        <v>0.0000496523915920443+0.000365443667535263i</v>
      </c>
      <c r="AI3545">
        <f t="shared" si="1888"/>
        <v>-68.664150009574783</v>
      </c>
      <c r="AJ3545">
        <f t="shared" si="1889"/>
        <v>82.262670427230162</v>
      </c>
      <c r="AK3545"/>
      <c r="AL3545"/>
      <c r="AM3545"/>
      <c r="AN3545"/>
    </row>
    <row r="3546" spans="1:40" x14ac:dyDescent="0.35">
      <c r="A3546"/>
      <c r="B3546">
        <f t="shared" si="1890"/>
        <v>1612000</v>
      </c>
      <c r="C3546" s="237" t="str">
        <f t="shared" si="1858"/>
        <v>-1.24105597677175E-08+0.000641071474000325i</v>
      </c>
      <c r="D3546" s="208" t="str">
        <f t="shared" si="1859"/>
        <v>-2.51366129733342+0.00491488130066916i</v>
      </c>
      <c r="E3546" t="str">
        <f t="shared" si="1860"/>
        <v>20500</v>
      </c>
      <c r="F3546" t="str">
        <f t="shared" si="1861"/>
        <v>0.327868852459016</v>
      </c>
      <c r="G3546" t="str">
        <f t="shared" si="1856"/>
        <v>0.327868852459016</v>
      </c>
      <c r="H3546" t="str">
        <f t="shared" si="1862"/>
        <v>3.85159035915849+0.0980951631927724i</v>
      </c>
      <c r="I3546" t="str">
        <f t="shared" si="1863"/>
        <v>6330.30919698343i</v>
      </c>
      <c r="J3546" t="str">
        <f t="shared" si="1857"/>
        <v>-54241.5617470135+1384.86908240568i</v>
      </c>
      <c r="K3546" t="str">
        <f t="shared" si="1864"/>
        <v>0.00297773650954626-0.116629853898042i</v>
      </c>
      <c r="L3546" t="str">
        <f t="shared" si="1865"/>
        <v>0.000623024331003264-0.0206867365296637i</v>
      </c>
      <c r="M3546" t="str">
        <f t="shared" si="1866"/>
        <v>0.00360076084054952-0.137316590427706i</v>
      </c>
      <c r="N3546" t="str">
        <f t="shared" si="1867"/>
        <v>-20.1069514787925i</v>
      </c>
      <c r="O3546" t="str">
        <f t="shared" si="1868"/>
        <v>0.308295533162802-0.951290630791591i</v>
      </c>
      <c r="P3546" t="str">
        <f t="shared" si="1869"/>
        <v>0.691704466837198+0.951290630791591i</v>
      </c>
      <c r="Q3546" t="str">
        <f t="shared" si="1870"/>
        <v>-0.691704466837198+19.1556608480009i</v>
      </c>
      <c r="R3546" t="str">
        <f t="shared" si="1871"/>
        <v>0.0482941918930504-0.037853550490668i</v>
      </c>
      <c r="S3546" t="str">
        <f t="shared" si="1872"/>
        <v>2.1774169772129i</v>
      </c>
      <c r="T3546" t="str">
        <f t="shared" si="1873"/>
        <v>0.0824229634861662+0.105156593328706i</v>
      </c>
      <c r="U3546" t="str">
        <f t="shared" si="1874"/>
        <v>0.0000500000000000001-0.0000881529948887227i</v>
      </c>
      <c r="V3546" t="str">
        <f t="shared" si="1875"/>
        <v>0.00002-0.000987313542753693i</v>
      </c>
      <c r="W3546" t="str">
        <f t="shared" si="1876"/>
        <v>0.0000421555133084463-0.0000827413299297936i</v>
      </c>
      <c r="X3546" t="str">
        <f t="shared" si="1877"/>
        <v>0.0000421938697485236-0.0000826884742330225i</v>
      </c>
      <c r="Y3546" t="str">
        <f t="shared" si="1878"/>
        <v>0.009+8.10279577213879i</v>
      </c>
      <c r="Z3546" t="str">
        <f t="shared" si="1879"/>
        <v>-0.000122390539116233-0.0000626250875139346i</v>
      </c>
      <c r="AA3546" t="str">
        <f t="shared" si="1880"/>
        <v>0.00165269836641078-1.48098358316222i</v>
      </c>
      <c r="AB3546" t="str">
        <f t="shared" si="1881"/>
        <v>0.275490786908682+0.351475746799904i</v>
      </c>
      <c r="AC3546" t="str">
        <f t="shared" si="1882"/>
        <v>1.04925542760603-0.0365638754470659i</v>
      </c>
      <c r="AD3546" t="str">
        <f t="shared" si="1883"/>
        <v>0.250580999578633+0.343708452460166i</v>
      </c>
      <c r="AE3546" t="str">
        <f t="shared" si="1884"/>
        <v>-0.0000091439717161165-0.0000577593198233468i</v>
      </c>
      <c r="AF3546" t="str">
        <f t="shared" si="1885"/>
        <v>-6.36525165649191-0.0931802818921032i</v>
      </c>
      <c r="AG3546" t="str">
        <f t="shared" si="1886"/>
        <v>1.00184417537127-0.00134134864683416i</v>
      </c>
      <c r="AH3546" t="str">
        <f t="shared" si="1887"/>
        <v>0.0000522318495955957+0.000367896239981345i</v>
      </c>
      <c r="AI3546">
        <f t="shared" si="1888"/>
        <v>-68.59882401934847</v>
      </c>
      <c r="AJ3546">
        <f t="shared" si="1889"/>
        <v>81.919469397368303</v>
      </c>
      <c r="AK3546"/>
      <c r="AL3546"/>
      <c r="AM3546"/>
      <c r="AN3546"/>
    </row>
    <row r="3547" spans="1:40" x14ac:dyDescent="0.35">
      <c r="A3547"/>
      <c r="B3547">
        <f t="shared" si="1890"/>
        <v>1613000</v>
      </c>
      <c r="C3547" s="237" t="str">
        <f t="shared" si="1858"/>
        <v>-1.23951763669483E-08+0.000640674033533171i</v>
      </c>
      <c r="D3547" s="208" t="str">
        <f t="shared" si="1859"/>
        <v>-2.51366129721547+0.00491183425708765i</v>
      </c>
      <c r="E3547" t="str">
        <f t="shared" si="1860"/>
        <v>20500</v>
      </c>
      <c r="F3547" t="str">
        <f t="shared" si="1861"/>
        <v>0.327868852459016</v>
      </c>
      <c r="G3547" t="str">
        <f t="shared" si="1856"/>
        <v>0.327868852459016</v>
      </c>
      <c r="H3547" t="str">
        <f t="shared" si="1862"/>
        <v>3.85159369120833+0.0980344391665771i</v>
      </c>
      <c r="I3547" t="str">
        <f t="shared" si="1863"/>
        <v>6334.23618780042i</v>
      </c>
      <c r="J3547" t="str">
        <f t="shared" si="1857"/>
        <v>-54308.8810849328+1385.72818233272i</v>
      </c>
      <c r="K3547" t="str">
        <f t="shared" si="1864"/>
        <v>0.00297404774795056-0.116557639184665i</v>
      </c>
      <c r="L3547" t="str">
        <f t="shared" si="1865"/>
        <v>0.000622252765617421-0.0206739347454145i</v>
      </c>
      <c r="M3547" t="str">
        <f t="shared" si="1866"/>
        <v>0.00359630051356798-0.13723157393008i</v>
      </c>
      <c r="N3547" t="str">
        <f t="shared" si="1867"/>
        <v>-20.1194247737545i</v>
      </c>
      <c r="O3547" t="str">
        <f t="shared" si="1868"/>
        <v>0.296406129737938-0.955061990791057i</v>
      </c>
      <c r="P3547" t="str">
        <f t="shared" si="1869"/>
        <v>0.703593870262062+0.955061990791057i</v>
      </c>
      <c r="Q3547" t="str">
        <f t="shared" si="1870"/>
        <v>-0.703593870262062+19.1643627829634i</v>
      </c>
      <c r="R3547" t="str">
        <f t="shared" si="1871"/>
        <v>0.0484221510100672-0.0384914127984162i</v>
      </c>
      <c r="S3547" t="str">
        <f t="shared" si="1872"/>
        <v>2.17876773216155i</v>
      </c>
      <c r="T3547" t="str">
        <f t="shared" si="1873"/>
        <v>0.0838638481704993+0.105500620142588i</v>
      </c>
      <c r="U3547" t="str">
        <f t="shared" si="1874"/>
        <v>0.0000499999999999998-0.0000880983433109859i</v>
      </c>
      <c r="V3547" t="str">
        <f t="shared" si="1875"/>
        <v>0.00002-0.000986701445083044i</v>
      </c>
      <c r="W3547" t="str">
        <f t="shared" si="1876"/>
        <v>0.0000421553673942653-0.0000826922737906115i</v>
      </c>
      <c r="X3547" t="str">
        <f t="shared" si="1877"/>
        <v>0.0000421936625052649-0.0000826394496523277i</v>
      </c>
      <c r="Y3547" t="str">
        <f t="shared" si="1878"/>
        <v>0.009+8.10782232038454i</v>
      </c>
      <c r="Z3547" t="str">
        <f t="shared" si="1879"/>
        <v>-0.000122242144173833-0.0000625857892795601i</v>
      </c>
      <c r="AA3547" t="str">
        <f t="shared" si="1880"/>
        <v>0.00165064970247856-1.48006541240135i</v>
      </c>
      <c r="AB3547" t="str">
        <f t="shared" si="1881"/>
        <v>0.280306804663227+0.352625623165244i</v>
      </c>
      <c r="AC3547" t="str">
        <f t="shared" si="1882"/>
        <v>1.04939943678061-0.0371987962775597i</v>
      </c>
      <c r="AD3547" t="str">
        <f t="shared" si="1883"/>
        <v>0.254880020170635+0.345061032452693i</v>
      </c>
      <c r="AE3547" t="str">
        <f t="shared" si="1884"/>
        <v>-0.0000095611631070564-0.0000581328677118228i</v>
      </c>
      <c r="AF3547" t="str">
        <f t="shared" si="1885"/>
        <v>-6.3652549884238-0.0931226049094895i</v>
      </c>
      <c r="AG3547" t="str">
        <f t="shared" si="1886"/>
        <v>1.00185030369329-0.0013635436887397i</v>
      </c>
      <c r="AH3547" t="str">
        <f t="shared" si="1887"/>
        <v>0.0000548393531206158+0.00037031047562169i</v>
      </c>
      <c r="AI3547">
        <f t="shared" si="1888"/>
        <v>-68.534465548262276</v>
      </c>
      <c r="AJ3547">
        <f t="shared" si="1889"/>
        <v>81.576279774584705</v>
      </c>
      <c r="AK3547"/>
      <c r="AL3547"/>
      <c r="AM3547"/>
      <c r="AN3547"/>
    </row>
    <row r="3548" spans="1:40" x14ac:dyDescent="0.35">
      <c r="A3548"/>
      <c r="B3548">
        <f t="shared" si="1890"/>
        <v>1614000</v>
      </c>
      <c r="C3548" s="237" t="str">
        <f t="shared" si="1858"/>
        <v>-1.23798215510019E-08+0.000640277085557303i</v>
      </c>
      <c r="D3548" s="208" t="str">
        <f t="shared" si="1859"/>
        <v>-2.51366129709776+0.00490879098927266i</v>
      </c>
      <c r="E3548" t="str">
        <f t="shared" si="1860"/>
        <v>20500</v>
      </c>
      <c r="F3548" t="str">
        <f t="shared" si="1861"/>
        <v>0.327868852459016</v>
      </c>
      <c r="G3548" t="str">
        <f t="shared" si="1856"/>
        <v>0.327868852459016</v>
      </c>
      <c r="H3548" t="str">
        <f t="shared" si="1862"/>
        <v>3.85159701707292+0.0979737902175837i</v>
      </c>
      <c r="I3548" t="str">
        <f t="shared" si="1863"/>
        <v>6338.16317861741i</v>
      </c>
      <c r="J3548" t="str">
        <f t="shared" si="1857"/>
        <v>-54376.2421712787+1386.58728225977i</v>
      </c>
      <c r="K3548" t="str">
        <f t="shared" si="1864"/>
        <v>0.00297036583506022-0.116485513786984i</v>
      </c>
      <c r="L3548" t="str">
        <f t="shared" si="1865"/>
        <v>0.000621482632195096-0.0206611487815176i</v>
      </c>
      <c r="M3548" t="str">
        <f t="shared" si="1866"/>
        <v>0.00359184846725532-0.137146662568502i</v>
      </c>
      <c r="N3548" t="str">
        <f t="shared" si="1867"/>
        <v>-20.1318980687165i</v>
      </c>
      <c r="O3548" t="str">
        <f t="shared" si="1868"/>
        <v>0.28447061113024-0.958684761224036i</v>
      </c>
      <c r="P3548" t="str">
        <f t="shared" si="1869"/>
        <v>0.71552938886976+0.958684761224036i</v>
      </c>
      <c r="Q3548" t="str">
        <f t="shared" si="1870"/>
        <v>-0.71552938886976+19.1732133074925i</v>
      </c>
      <c r="R3548" t="str">
        <f t="shared" si="1871"/>
        <v>0.0485409283441201-0.0391307308603202i</v>
      </c>
      <c r="S3548" t="str">
        <f t="shared" si="1872"/>
        <v>2.18011848711019i</v>
      </c>
      <c r="T3548" t="str">
        <f t="shared" si="1873"/>
        <v>0.0853096297627173+0.105824975264507i</v>
      </c>
      <c r="U3548" t="str">
        <f t="shared" si="1874"/>
        <v>0.00005-0.0000880437594551554i</v>
      </c>
      <c r="V3548" t="str">
        <f t="shared" si="1875"/>
        <v>0.00002-0.000986090105897736i</v>
      </c>
      <c r="W3548" t="str">
        <f t="shared" si="1876"/>
        <v>0.0000421552213911245-0.000082643279804779i</v>
      </c>
      <c r="X3548" t="str">
        <f t="shared" si="1877"/>
        <v>0.0000421934552872817-0.0000825904871850567i</v>
      </c>
      <c r="Y3548" t="str">
        <f t="shared" si="1878"/>
        <v>0.009+8.11284886863028i</v>
      </c>
      <c r="Z3548" t="str">
        <f t="shared" si="1879"/>
        <v>-0.000122094024941141-0.0000625465400880223i</v>
      </c>
      <c r="AA3548" t="str">
        <f t="shared" si="1880"/>
        <v>0.00164860484541493-1.47914837942832i</v>
      </c>
      <c r="AB3548" t="str">
        <f t="shared" si="1881"/>
        <v>0.285139189858951+0.353709748802031i</v>
      </c>
      <c r="AC3548" t="str">
        <f t="shared" si="1882"/>
        <v>1.04953428832819-0.0378354164375537i</v>
      </c>
      <c r="AD3548" t="str">
        <f t="shared" si="1883"/>
        <v>0.259195458887072+0.34635982927894i</v>
      </c>
      <c r="AE3548" t="str">
        <f t="shared" si="1884"/>
        <v>-9.98260787511272E-06-0.0000585002447945058i</v>
      </c>
      <c r="AF3548" t="str">
        <f t="shared" si="1885"/>
        <v>-6.36525831417068-0.093064999228311i</v>
      </c>
      <c r="AG3548" t="str">
        <f t="shared" si="1886"/>
        <v>1.00185613650566-0.00138579946756017i</v>
      </c>
      <c r="AH3548" t="str">
        <f t="shared" si="1887"/>
        <v>0.0000574744040092706+0.000372686092690123i</v>
      </c>
      <c r="AI3548">
        <f t="shared" si="1888"/>
        <v>-68.471058069691722</v>
      </c>
      <c r="AJ3548">
        <f t="shared" si="1889"/>
        <v>81.233101350226036</v>
      </c>
      <c r="AK3548"/>
      <c r="AL3548"/>
      <c r="AM3548"/>
      <c r="AN3548"/>
    </row>
    <row r="3549" spans="1:40" x14ac:dyDescent="0.35">
      <c r="A3549"/>
      <c r="B3549">
        <f t="shared" si="1890"/>
        <v>1615000</v>
      </c>
      <c r="C3549" s="237" t="str">
        <f t="shared" si="1858"/>
        <v>-1.23644952491019E-08+0.000639880629157875i</v>
      </c>
      <c r="D3549" s="208" t="str">
        <f t="shared" si="1859"/>
        <v>-2.51366129698025+0.00490575149021038i</v>
      </c>
      <c r="E3549" t="str">
        <f t="shared" si="1860"/>
        <v>20500</v>
      </c>
      <c r="F3549" t="str">
        <f t="shared" si="1861"/>
        <v>0.327868852459016</v>
      </c>
      <c r="G3549" t="str">
        <f t="shared" si="1856"/>
        <v>0.327868852459016</v>
      </c>
      <c r="H3549" t="str">
        <f t="shared" si="1862"/>
        <v>3.85160033676749+0.097913216206747i</v>
      </c>
      <c r="I3549" t="str">
        <f t="shared" si="1863"/>
        <v>6342.09016943439i</v>
      </c>
      <c r="J3549" t="str">
        <f t="shared" si="1857"/>
        <v>-54443.6450060512+1387.44638218682i</v>
      </c>
      <c r="K3549" t="str">
        <f t="shared" si="1864"/>
        <v>0.00296669075393505-0.116413477539506i</v>
      </c>
      <c r="L3549" t="str">
        <f t="shared" si="1865"/>
        <v>0.00062071392719606-0.0206483786086917i</v>
      </c>
      <c r="M3549" t="str">
        <f t="shared" si="1866"/>
        <v>0.00358740468113111-0.137061856148198i</v>
      </c>
      <c r="N3549" t="str">
        <f t="shared" si="1867"/>
        <v>-20.1443713636786i</v>
      </c>
      <c r="O3549" t="str">
        <f t="shared" si="1868"/>
        <v>0.272490834280368-0.962158378456057i</v>
      </c>
      <c r="P3549" t="str">
        <f t="shared" si="1869"/>
        <v>0.727509165719632+0.962158378456057i</v>
      </c>
      <c r="Q3549" t="str">
        <f t="shared" si="1870"/>
        <v>-0.727509165719632+19.1822129852225i</v>
      </c>
      <c r="R3549" t="str">
        <f t="shared" si="1871"/>
        <v>0.0486505047327241-0.0397713681115571i</v>
      </c>
      <c r="S3549" t="str">
        <f t="shared" si="1872"/>
        <v>2.18146924205883i</v>
      </c>
      <c r="T3549" t="str">
        <f t="shared" si="1873"/>
        <v>0.0867600162499612+0.106129579685075i</v>
      </c>
      <c r="U3549" t="str">
        <f t="shared" si="1874"/>
        <v>0.0000500000000000002-0.0000879892431954311i</v>
      </c>
      <c r="V3549" t="str">
        <f t="shared" si="1875"/>
        <v>0.00002-0.000985479523788829i</v>
      </c>
      <c r="W3549" t="str">
        <f t="shared" si="1876"/>
        <v>0.0000421550752990264-0.0000825943478567968i</v>
      </c>
      <c r="X3549" t="str">
        <f t="shared" si="1877"/>
        <v>0.000042193248094294-0.0000825415867157847i</v>
      </c>
      <c r="Y3549" t="str">
        <f t="shared" si="1878"/>
        <v>0.009+8.11787541687602i</v>
      </c>
      <c r="Z3549" t="str">
        <f t="shared" si="1879"/>
        <v>-0.000121946180735465-0.0000625073398470421i</v>
      </c>
      <c r="AA3549" t="str">
        <f t="shared" si="1880"/>
        <v>0.00164656378579364-1.4782324821295i</v>
      </c>
      <c r="AB3549" t="str">
        <f t="shared" si="1881"/>
        <v>0.289986966471104+0.354727859629025i</v>
      </c>
      <c r="AC3549" t="str">
        <f t="shared" si="1882"/>
        <v>1.04965995946922-0.038473599499154i</v>
      </c>
      <c r="AD3549" t="str">
        <f t="shared" si="1883"/>
        <v>0.263526642185688+0.347604645510471i</v>
      </c>
      <c r="AE3549" t="str">
        <f t="shared" si="1884"/>
        <v>-0.0000104082258272524-0.0000588614083077577i</v>
      </c>
      <c r="AF3549" t="str">
        <f t="shared" si="1885"/>
        <v>-6.36526163374774-0.0930074647165366i</v>
      </c>
      <c r="AG3549" t="str">
        <f t="shared" si="1886"/>
        <v>1.00186167329672-0.00140811226677488i</v>
      </c>
      <c r="AH3549" t="str">
        <f t="shared" si="1887"/>
        <v>0.0000601365014312765+0.000375022815689837i</v>
      </c>
      <c r="AI3549">
        <f t="shared" si="1888"/>
        <v>-68.408585545230721</v>
      </c>
      <c r="AJ3549">
        <f t="shared" si="1889"/>
        <v>80.889933913639197</v>
      </c>
      <c r="AK3549"/>
      <c r="AL3549"/>
      <c r="AM3549"/>
      <c r="AN3549"/>
    </row>
    <row r="3550" spans="1:40" x14ac:dyDescent="0.35">
      <c r="A3550"/>
      <c r="B3550">
        <f t="shared" si="1890"/>
        <v>1616000</v>
      </c>
      <c r="C3550" s="237" t="str">
        <f t="shared" si="1858"/>
        <v>-1.23491973906906E-08+0.0006394846634223i</v>
      </c>
      <c r="D3550" s="208" t="str">
        <f t="shared" si="1859"/>
        <v>-2.51366129686297+0.0049027157529043i</v>
      </c>
      <c r="E3550" t="str">
        <f t="shared" si="1860"/>
        <v>20500</v>
      </c>
      <c r="F3550" t="str">
        <f t="shared" si="1861"/>
        <v>0.327868852459016</v>
      </c>
      <c r="G3550" t="str">
        <f t="shared" si="1856"/>
        <v>0.327868852459016</v>
      </c>
      <c r="H3550" t="str">
        <f t="shared" si="1862"/>
        <v>3.85160365030732+0.0978527169953673i</v>
      </c>
      <c r="I3550" t="str">
        <f t="shared" si="1863"/>
        <v>6346.01716025138i</v>
      </c>
      <c r="J3550" t="str">
        <f t="shared" si="1857"/>
        <v>-54511.0895892503+1388.30548211388i</v>
      </c>
      <c r="K3550" t="str">
        <f t="shared" si="1864"/>
        <v>0.00296302248768724-0.116341530277148i</v>
      </c>
      <c r="L3550" t="str">
        <f t="shared" si="1865"/>
        <v>0.000619946647091031-0.0206356241977277i</v>
      </c>
      <c r="M3550" t="str">
        <f t="shared" si="1866"/>
        <v>0.00358296913477827-0.136977154474876i</v>
      </c>
      <c r="N3550" t="str">
        <f t="shared" si="1867"/>
        <v>-20.1568446586406i</v>
      </c>
      <c r="O3550" t="str">
        <f t="shared" si="1868"/>
        <v>0.26046866301502-0.965482302057976i</v>
      </c>
      <c r="P3550" t="str">
        <f t="shared" si="1869"/>
        <v>0.73953133698498+0.965482302057976i</v>
      </c>
      <c r="Q3550" t="str">
        <f t="shared" si="1870"/>
        <v>-0.73953133698498+19.1913623565826i</v>
      </c>
      <c r="R3550" t="str">
        <f t="shared" si="1871"/>
        <v>0.0487508633301628-0.0404131876472377i</v>
      </c>
      <c r="S3550" t="str">
        <f t="shared" si="1872"/>
        <v>2.18281999700748i</v>
      </c>
      <c r="T3550" t="str">
        <f t="shared" si="1873"/>
        <v>0.0882147141392061+0.106414359348458i</v>
      </c>
      <c r="U3550" t="str">
        <f t="shared" si="1874"/>
        <v>0.0000499999999999999-0.0000879347944063246i</v>
      </c>
      <c r="V3550" t="str">
        <f t="shared" si="1875"/>
        <v>0.00002-0.000984869697350839i</v>
      </c>
      <c r="W3550" t="str">
        <f t="shared" si="1876"/>
        <v>0.0000421549291179735-0.0000825454778314525i</v>
      </c>
      <c r="X3550" t="str">
        <f t="shared" si="1877"/>
        <v>0.0000421930409260224-0.0000824927481293724i</v>
      </c>
      <c r="Y3550" t="str">
        <f t="shared" si="1878"/>
        <v>0.009+8.12290196512177i</v>
      </c>
      <c r="Z3550" t="str">
        <f t="shared" si="1879"/>
        <v>-0.000121798610876225-0.0000624681884645716i</v>
      </c>
      <c r="AA3550" t="str">
        <f t="shared" si="1880"/>
        <v>0.00164452651421762-1.47731771839651i</v>
      </c>
      <c r="AB3550" t="str">
        <f t="shared" si="1881"/>
        <v>0.294849153527624+0.355679708121759i</v>
      </c>
      <c r="AC3550" t="str">
        <f t="shared" si="1882"/>
        <v>1.04977642973948-0.0391132086334726i</v>
      </c>
      <c r="AD3550" t="str">
        <f t="shared" si="1883"/>
        <v>0.26787289419763+0.34879529216581i</v>
      </c>
      <c r="AE3550" t="str">
        <f t="shared" si="1884"/>
        <v>-0.000010837936358096-0.0000592163165052501i</v>
      </c>
      <c r="AF3550" t="str">
        <f t="shared" si="1885"/>
        <v>-6.36526494717029-0.092950001242463i</v>
      </c>
      <c r="AG3550" t="str">
        <f t="shared" si="1886"/>
        <v>1.00186691360122-0.00143047836656853i</v>
      </c>
      <c r="AH3550" t="str">
        <f t="shared" si="1887"/>
        <v>0.000062825141960792+0.000377320375414933i</v>
      </c>
      <c r="AI3550">
        <f t="shared" si="1888"/>
        <v>-68.347032406102471</v>
      </c>
      <c r="AJ3550">
        <f t="shared" si="1889"/>
        <v>80.546777252215804</v>
      </c>
      <c r="AK3550"/>
      <c r="AL3550"/>
      <c r="AM3550"/>
      <c r="AN3550"/>
    </row>
    <row r="3551" spans="1:40" x14ac:dyDescent="0.35">
      <c r="A3551"/>
      <c r="B3551">
        <f t="shared" si="1890"/>
        <v>1617000</v>
      </c>
      <c r="C3551" s="237" t="str">
        <f t="shared" si="1858"/>
        <v>-1.2333927905429E-08+0.00063908918744027i</v>
      </c>
      <c r="D3551" s="208" t="str">
        <f t="shared" si="1859"/>
        <v>-2.51366129674591+0.00489968377037541i</v>
      </c>
      <c r="E3551" t="str">
        <f t="shared" si="1860"/>
        <v>20500</v>
      </c>
      <c r="F3551" t="str">
        <f t="shared" si="1861"/>
        <v>0.327868852459016</v>
      </c>
      <c r="G3551" t="str">
        <f t="shared" si="1856"/>
        <v>0.327868852459016</v>
      </c>
      <c r="H3551" t="str">
        <f t="shared" si="1862"/>
        <v>3.85160695770761+0.0977922924450862i</v>
      </c>
      <c r="I3551" t="str">
        <f t="shared" si="1863"/>
        <v>6349.94415106837i</v>
      </c>
      <c r="J3551" t="str">
        <f t="shared" si="1857"/>
        <v>-54578.5759208761+1389.16458204092i</v>
      </c>
      <c r="K3551" t="str">
        <f t="shared" si="1864"/>
        <v>0.00295936101948103-0.116269671835233i</v>
      </c>
      <c r="L3551" t="str">
        <f t="shared" si="1865"/>
        <v>0.000619180788361598-0.0206228855194884i</v>
      </c>
      <c r="M3551" t="str">
        <f t="shared" si="1866"/>
        <v>0.00357854180784263-0.136892557354721i</v>
      </c>
      <c r="N3551" t="str">
        <f t="shared" si="1867"/>
        <v>-20.1693179536026i</v>
      </c>
      <c r="O3551" t="str">
        <f t="shared" si="1868"/>
        <v>0.248405967756367-0.968656014890231i</v>
      </c>
      <c r="P3551" t="str">
        <f t="shared" si="1869"/>
        <v>0.751594032243633+0.968656014890231i</v>
      </c>
      <c r="Q3551" t="str">
        <f t="shared" si="1870"/>
        <v>-0.751594032243633+19.2006619387124i</v>
      </c>
      <c r="R3551" t="str">
        <f t="shared" si="1871"/>
        <v>0.0488419896152817-0.0410560522693234i</v>
      </c>
      <c r="S3551" t="str">
        <f t="shared" si="1872"/>
        <v>2.18417075195612i</v>
      </c>
      <c r="T3551" t="str">
        <f t="shared" si="1873"/>
        <v>0.0896734285574379+0.106679245185043i</v>
      </c>
      <c r="U3551" t="str">
        <f t="shared" si="1874"/>
        <v>0.0000500000000000001-0.0000878804129626599i</v>
      </c>
      <c r="V3551" t="str">
        <f t="shared" si="1875"/>
        <v>0.00002-0.000984260625181789i</v>
      </c>
      <c r="W3551" t="str">
        <f t="shared" si="1876"/>
        <v>0.000042154782847969-0.0000824966696138187i</v>
      </c>
      <c r="X3551" t="str">
        <f t="shared" si="1877"/>
        <v>0.0000421928337821892-0.0000824439713109679i</v>
      </c>
      <c r="Y3551" t="str">
        <f t="shared" si="1878"/>
        <v>0.009+8.12792851336751i</v>
      </c>
      <c r="Z3551" t="str">
        <f t="shared" si="1879"/>
        <v>-0.000121651314684948-0.000062429085848796i</v>
      </c>
      <c r="AA3551" t="str">
        <f t="shared" si="1880"/>
        <v>0.00164249302131885-1.47640408612621i</v>
      </c>
      <c r="AB3551" t="str">
        <f t="shared" si="1881"/>
        <v>0.29972476544397+0.356565063421729i</v>
      </c>
      <c r="AC3551" t="str">
        <f t="shared" si="1882"/>
        <v>1.04988368099914-0.0397541066574982i</v>
      </c>
      <c r="AD3551" t="str">
        <f t="shared" si="1883"/>
        <v>0.272233536833817+0.349931588736704i</v>
      </c>
      <c r="AE3551" t="str">
        <f t="shared" si="1884"/>
        <v>-0.0000112716584627177-0.0000595649286615324i</v>
      </c>
      <c r="AF3551" t="str">
        <f t="shared" si="1885"/>
        <v>-6.36526825445352-0.0928926086747108i</v>
      </c>
      <c r="AG3551" t="str">
        <f t="shared" si="1886"/>
        <v>1.00187185700036-0.00145289404440995i</v>
      </c>
      <c r="AH3551" t="str">
        <f t="shared" si="1887"/>
        <v>0.0000655398196535953+0.000379578508971175i</v>
      </c>
      <c r="AI3551">
        <f t="shared" si="1888"/>
        <v>-68.286383535451009</v>
      </c>
      <c r="AJ3551">
        <f t="shared" si="1889"/>
        <v>80.203631151410903</v>
      </c>
      <c r="AK3551"/>
      <c r="AL3551"/>
      <c r="AM3551"/>
      <c r="AN3551"/>
    </row>
    <row r="3552" spans="1:40" x14ac:dyDescent="0.35">
      <c r="A3552"/>
      <c r="B3552">
        <f t="shared" si="1890"/>
        <v>1618000</v>
      </c>
      <c r="C3552" s="237" t="str">
        <f t="shared" si="1858"/>
        <v>-1.23186867231949E-08+0.000638694200303705i</v>
      </c>
      <c r="D3552" s="208" t="str">
        <f t="shared" si="1859"/>
        <v>-2.51366129662906+0.00489665553566174i</v>
      </c>
      <c r="E3552" t="str">
        <f t="shared" si="1860"/>
        <v>20500</v>
      </c>
      <c r="F3552" t="str">
        <f t="shared" si="1861"/>
        <v>0.327868852459016</v>
      </c>
      <c r="G3552" t="str">
        <f t="shared" si="1856"/>
        <v>0.327868852459016</v>
      </c>
      <c r="H3552" t="str">
        <f t="shared" si="1862"/>
        <v>3.8516102589835+0.0977319424178839i</v>
      </c>
      <c r="I3552" t="str">
        <f t="shared" si="1863"/>
        <v>6353.87114188536i</v>
      </c>
      <c r="J3552" t="str">
        <f t="shared" si="1857"/>
        <v>-54646.1040009284+1390.02368196797i</v>
      </c>
      <c r="K3552" t="str">
        <f t="shared" si="1864"/>
        <v>0.00295570633253275-0.116197902049491i</v>
      </c>
      <c r="L3552" t="str">
        <f t="shared" si="1865"/>
        <v>0.000618416347500216-0.0206101625449083i</v>
      </c>
      <c r="M3552" t="str">
        <f t="shared" si="1866"/>
        <v>0.00357412268003297-0.136808064594399i</v>
      </c>
      <c r="N3552" t="str">
        <f t="shared" si="1867"/>
        <v>-20.1817912485647i</v>
      </c>
      <c r="O3552" t="str">
        <f t="shared" si="1868"/>
        <v>0.236304625231348-0.971679023183207i</v>
      </c>
      <c r="P3552" t="str">
        <f t="shared" si="1869"/>
        <v>0.763695374768652+0.971679023183207i</v>
      </c>
      <c r="Q3552" t="str">
        <f t="shared" si="1870"/>
        <v>-0.763695374768652+19.2101122253815i</v>
      </c>
      <c r="R3552" t="str">
        <f t="shared" si="1871"/>
        <v>0.048923871398127-0.0416998245337044i</v>
      </c>
      <c r="S3552" t="str">
        <f t="shared" si="1872"/>
        <v>2.18552150690477i</v>
      </c>
      <c r="T3552" t="str">
        <f t="shared" si="1873"/>
        <v>0.0911358633525661+0.10692417314165i</v>
      </c>
      <c r="U3552" t="str">
        <f t="shared" si="1874"/>
        <v>0.0000499999999999998-0.0000878260987395676i</v>
      </c>
      <c r="V3552" t="str">
        <f t="shared" si="1875"/>
        <v>0.00002-0.000983652305883158i</v>
      </c>
      <c r="W3552" t="str">
        <f t="shared" si="1876"/>
        <v>0.0000421546364890156-0.0000824479230892515i</v>
      </c>
      <c r="X3552" t="str">
        <f t="shared" si="1877"/>
        <v>0.0000421926266625169-0.0000823952561459996i</v>
      </c>
      <c r="Y3552" t="str">
        <f t="shared" si="1878"/>
        <v>0.009+8.13295506161326i</v>
      </c>
      <c r="Z3552" t="str">
        <f t="shared" si="1879"/>
        <v>-0.000121504291485253-0.00006239003190813i</v>
      </c>
      <c r="AA3552" t="str">
        <f t="shared" si="1880"/>
        <v>0.00164046329775823-1.47549158322061i</v>
      </c>
      <c r="AB3552" t="str">
        <f t="shared" si="1881"/>
        <v>0.304612812360411+0.357383711437375i</v>
      </c>
      <c r="AC3552" t="str">
        <f t="shared" si="1882"/>
        <v>1.0499816974406-0.040396156081162i</v>
      </c>
      <c r="AD3552" t="str">
        <f t="shared" si="1883"/>
        <v>0.276607889891258+0.351013363212984i</v>
      </c>
      <c r="AE3552" t="str">
        <f t="shared" si="1884"/>
        <v>-0.00001170931074943-0.0000599072050754054i</v>
      </c>
      <c r="AF3552" t="str">
        <f t="shared" si="1885"/>
        <v>-6.36527155561256-0.0928352868822222i</v>
      </c>
      <c r="AG3552" t="str">
        <f t="shared" si="1886"/>
        <v>1.00187650312176-0.00147535557562828i</v>
      </c>
      <c r="AH3552" t="str">
        <f t="shared" si="1887"/>
        <v>0.0000682800261241196+0.000381796959795654i</v>
      </c>
      <c r="AI3552">
        <f t="shared" si="1888"/>
        <v>-68.226624251471634</v>
      </c>
      <c r="AJ3552">
        <f t="shared" si="1889"/>
        <v>79.860495394790803</v>
      </c>
      <c r="AK3552"/>
      <c r="AL3552"/>
      <c r="AM3552"/>
      <c r="AN3552"/>
    </row>
    <row r="3553" spans="1:40" x14ac:dyDescent="0.35">
      <c r="A3553"/>
      <c r="B3553">
        <f t="shared" si="1890"/>
        <v>1619000</v>
      </c>
      <c r="C3553" s="237" t="str">
        <f t="shared" si="1858"/>
        <v>-1.23034737740827E-08+0.000638299701106777i</v>
      </c>
      <c r="D3553" s="208" t="str">
        <f t="shared" si="1859"/>
        <v>-2.51366129651242+0.00489363104181863i</v>
      </c>
      <c r="E3553" t="str">
        <f t="shared" si="1860"/>
        <v>20500</v>
      </c>
      <c r="F3553" t="str">
        <f t="shared" si="1861"/>
        <v>0.327868852459016</v>
      </c>
      <c r="G3553" t="str">
        <f t="shared" si="1856"/>
        <v>0.327868852459016</v>
      </c>
      <c r="H3553" t="str">
        <f t="shared" si="1862"/>
        <v>3.8516135541501+0.0976716667760833i</v>
      </c>
      <c r="I3553" t="str">
        <f t="shared" si="1863"/>
        <v>6357.79813270234i</v>
      </c>
      <c r="J3553" t="str">
        <f t="shared" si="1857"/>
        <v>-54713.6738294074+1390.88278189503i</v>
      </c>
      <c r="K3553" t="str">
        <f t="shared" si="1864"/>
        <v>0.00295205841011038-0.116126220756055i</v>
      </c>
      <c r="L3553" t="str">
        <f t="shared" si="1865"/>
        <v>0.000617653321010145-0.0205974552449937i</v>
      </c>
      <c r="M3553" t="str">
        <f t="shared" si="1866"/>
        <v>0.00356971173112052-0.136723676001049i</v>
      </c>
      <c r="N3553" t="str">
        <f t="shared" si="1867"/>
        <v>-20.1942645435267i</v>
      </c>
      <c r="O3553" t="str">
        <f t="shared" si="1868"/>
        <v>0.224166518179975-0.974550856613993i</v>
      </c>
      <c r="P3553" t="str">
        <f t="shared" si="1869"/>
        <v>0.775833481820025+0.974550856613993i</v>
      </c>
      <c r="Q3553" t="str">
        <f t="shared" si="1870"/>
        <v>-0.775833481820025+19.2197136869127i</v>
      </c>
      <c r="R3553" t="str">
        <f t="shared" si="1871"/>
        <v>0.0489964988254372-0.042344366797458i</v>
      </c>
      <c r="S3553" t="str">
        <f t="shared" si="1872"/>
        <v>2.18687226185341i</v>
      </c>
      <c r="T3553" t="str">
        <f t="shared" si="1873"/>
        <v>0.0926017211951074+0.107149084209282i</v>
      </c>
      <c r="U3553" t="str">
        <f t="shared" si="1874"/>
        <v>0.00005-0.0000877718516124897i</v>
      </c>
      <c r="V3553" t="str">
        <f t="shared" si="1875"/>
        <v>0.00002-0.00098304473805989i</v>
      </c>
      <c r="W3553" t="str">
        <f t="shared" si="1876"/>
        <v>0.0000421544900411167-0.0000823992381433923i</v>
      </c>
      <c r="X3553" t="str">
        <f t="shared" si="1877"/>
        <v>0.0000421924195667298-0.0000823466025201836i</v>
      </c>
      <c r="Y3553" t="str">
        <f t="shared" si="1878"/>
        <v>0.009+8.137981609859i</v>
      </c>
      <c r="Z3553" t="str">
        <f t="shared" si="1879"/>
        <v>-0.000121357540602852-0.0000623510265512195i</v>
      </c>
      <c r="AA3553" t="str">
        <f t="shared" si="1880"/>
        <v>0.00163843733422552-1.47458020758694i</v>
      </c>
      <c r="AB3553" t="str">
        <f t="shared" si="1881"/>
        <v>0.309512300481895+0.358135454936829i</v>
      </c>
      <c r="AC3553" t="str">
        <f t="shared" si="1882"/>
        <v>1.05007046559523-0.0410392191546078i</v>
      </c>
      <c r="AD3553" t="str">
        <f t="shared" si="1883"/>
        <v>0.280995271159608+0.352040452106051i</v>
      </c>
      <c r="AE3553" t="str">
        <f t="shared" si="1884"/>
        <v>-0.0000121508114525939-0.0000602431070731463i</v>
      </c>
      <c r="AF3553" t="str">
        <f t="shared" si="1885"/>
        <v>-6.36527485066252-0.0927780357342647i</v>
      </c>
      <c r="AG3553" t="str">
        <f t="shared" si="1886"/>
        <v>1.00188085163944-0.00149785923398849i</v>
      </c>
      <c r="AH3553" t="str">
        <f t="shared" si="1887"/>
        <v>0.0000710452506225931+0.000383975477675602i</v>
      </c>
      <c r="AI3553">
        <f t="shared" si="1888"/>
        <v>-68.167740291327434</v>
      </c>
      <c r="AJ3553">
        <f t="shared" si="1889"/>
        <v>79.517369764076832</v>
      </c>
      <c r="AK3553"/>
      <c r="AL3553"/>
      <c r="AM3553"/>
      <c r="AN3553"/>
    </row>
    <row r="3554" spans="1:40" x14ac:dyDescent="0.35">
      <c r="A3554"/>
      <c r="B3554">
        <f t="shared" si="1890"/>
        <v>1620000</v>
      </c>
      <c r="C3554" s="237" t="str">
        <f t="shared" si="1858"/>
        <v>-1.22882889884024E-08+0.000637905688945894i</v>
      </c>
      <c r="D3554" s="208" t="str">
        <f t="shared" si="1859"/>
        <v>-2.51366129639601+0.00489061028191852i</v>
      </c>
      <c r="E3554" t="str">
        <f t="shared" si="1860"/>
        <v>20500</v>
      </c>
      <c r="F3554" t="str">
        <f t="shared" si="1861"/>
        <v>0.327868852459016</v>
      </c>
      <c r="G3554" t="str">
        <f t="shared" si="1856"/>
        <v>0.327868852459016</v>
      </c>
      <c r="H3554" t="str">
        <f t="shared" si="1862"/>
        <v>3.85161684322249+0.0976114653823447i</v>
      </c>
      <c r="I3554" t="str">
        <f t="shared" si="1863"/>
        <v>6361.72512351933i</v>
      </c>
      <c r="J3554" t="str">
        <f t="shared" si="1857"/>
        <v>-54781.285406313+1391.74188182208i</v>
      </c>
      <c r="K3554" t="str">
        <f t="shared" si="1864"/>
        <v>0.00294841723553347-0.116054627791463i</v>
      </c>
      <c r="L3554" t="str">
        <f t="shared" si="1865"/>
        <v>0.000616891705405408-0.0205847635908217i</v>
      </c>
      <c r="M3554" t="str">
        <f t="shared" si="1866"/>
        <v>0.00356530894093888-0.136639391382285i</v>
      </c>
      <c r="N3554" t="str">
        <f t="shared" si="1867"/>
        <v>-20.2067378384887i</v>
      </c>
      <c r="O3554" t="str">
        <f t="shared" si="1868"/>
        <v>0.211993535061836-0.977271068379693i</v>
      </c>
      <c r="P3554" t="str">
        <f t="shared" si="1869"/>
        <v>0.788006464938164+0.977271068379693i</v>
      </c>
      <c r="Q3554" t="str">
        <f t="shared" si="1870"/>
        <v>-0.788006464938164+19.229466770109i</v>
      </c>
      <c r="R3554" t="str">
        <f t="shared" si="1871"/>
        <v>0.049059864384985-0.0429895412662988i</v>
      </c>
      <c r="S3554" t="str">
        <f t="shared" si="1872"/>
        <v>2.18822301680206i</v>
      </c>
      <c r="T3554" t="str">
        <f t="shared" si="1873"/>
        <v>0.094070703680677+0.107353924448412i</v>
      </c>
      <c r="U3554" t="str">
        <f t="shared" si="1874"/>
        <v>0.0000500000000000002-0.0000877176714571737i</v>
      </c>
      <c r="V3554" t="str">
        <f t="shared" si="1875"/>
        <v>0.00002-0.000982437920320345i</v>
      </c>
      <c r="W3554" t="str">
        <f t="shared" si="1876"/>
        <v>0.0000421543435042743-0.0000823506146621617i</v>
      </c>
      <c r="X3554" t="str">
        <f t="shared" si="1877"/>
        <v>0.0000421922124945516-0.000082298010319513i</v>
      </c>
      <c r="Y3554" t="str">
        <f t="shared" si="1878"/>
        <v>0.009+8.14300815810474i</v>
      </c>
      <c r="Z3554" t="str">
        <f t="shared" si="1879"/>
        <v>-0.000121211061365533-0.0000623120696869373i</v>
      </c>
      <c r="AA3554" t="str">
        <f t="shared" si="1880"/>
        <v>0.00163641512143919-1.47366995713759i</v>
      </c>
      <c r="AB3554" t="str">
        <f t="shared" si="1881"/>
        <v>0.314422232420615+0.358820113632435i</v>
      </c>
      <c r="AC3554" t="str">
        <f t="shared" si="1882"/>
        <v>1.05014997433894-0.0416831579156898i</v>
      </c>
      <c r="AD3554" t="str">
        <f t="shared" si="1883"/>
        <v>0.285394996528278+0.353012700471124i</v>
      </c>
      <c r="AE3554" t="str">
        <f t="shared" si="1884"/>
        <v>-0.0000125960784454745-0.000060572597011591i</v>
      </c>
      <c r="AF3554" t="str">
        <f t="shared" si="1885"/>
        <v>-6.3652781396185-0.0927208551004262i</v>
      </c>
      <c r="AG3554" t="str">
        <f t="shared" si="1886"/>
        <v>1.00188490227381-0.0015204012922676i</v>
      </c>
      <c r="AH3554" t="str">
        <f t="shared" si="1887"/>
        <v>0.0000738349801124149+0.000386113818766413i</v>
      </c>
      <c r="AI3554">
        <f t="shared" si="1888"/>
        <v>-68.109717795806716</v>
      </c>
      <c r="AJ3554">
        <f t="shared" si="1889"/>
        <v>79.174254039166641</v>
      </c>
      <c r="AK3554"/>
      <c r="AL3554"/>
      <c r="AM3554"/>
      <c r="AN3554"/>
    </row>
    <row r="3555" spans="1:40" x14ac:dyDescent="0.35">
      <c r="A3555"/>
      <c r="B3555">
        <f t="shared" si="1890"/>
        <v>1621000</v>
      </c>
      <c r="C3555" s="237" t="str">
        <f t="shared" si="1858"/>
        <v>-1.22731322966788E-08+0.000637512162919687i</v>
      </c>
      <c r="D3555" s="208" t="str">
        <f t="shared" si="1859"/>
        <v>-2.5136612962798+0.00488759324905094i</v>
      </c>
      <c r="E3555" t="str">
        <f t="shared" si="1860"/>
        <v>20500</v>
      </c>
      <c r="F3555" t="str">
        <f t="shared" si="1861"/>
        <v>0.327868852459016</v>
      </c>
      <c r="G3555" t="str">
        <f t="shared" si="1856"/>
        <v>0.327868852459016</v>
      </c>
      <c r="H3555" t="str">
        <f t="shared" si="1862"/>
        <v>3.85162012621566+0.0975513380996647i</v>
      </c>
      <c r="I3555" t="str">
        <f t="shared" si="1863"/>
        <v>6365.65211433632i</v>
      </c>
      <c r="J3555" t="str">
        <f t="shared" si="1857"/>
        <v>-54848.9387316452+1392.60098174912i</v>
      </c>
      <c r="K3555" t="str">
        <f t="shared" si="1864"/>
        <v>0.00294478279217296-0.115983122992653i</v>
      </c>
      <c r="L3555" t="str">
        <f t="shared" si="1865"/>
        <v>0.000616131497210765-0.0205720875535407i</v>
      </c>
      <c r="M3555" t="str">
        <f t="shared" si="1866"/>
        <v>0.00356091428938372-0.136555210546194i</v>
      </c>
      <c r="N3555" t="str">
        <f t="shared" si="1867"/>
        <v>-20.2192111334507i</v>
      </c>
      <c r="O3555" t="str">
        <f t="shared" si="1868"/>
        <v>0.199787569762669-0.979839235266851i</v>
      </c>
      <c r="P3555" t="str">
        <f t="shared" si="1869"/>
        <v>0.800212430237331+0.979839235266851i</v>
      </c>
      <c r="Q3555" t="str">
        <f t="shared" si="1870"/>
        <v>-0.800212430237331+19.2393718981838i</v>
      </c>
      <c r="R3555" t="str">
        <f t="shared" si="1871"/>
        <v>0.0491139629087556-0.0436352100420899i</v>
      </c>
      <c r="S3555" t="str">
        <f t="shared" si="1872"/>
        <v>2.1895737717507i</v>
      </c>
      <c r="T3555" t="str">
        <f t="shared" si="1873"/>
        <v>0.0955425114329928+0.107538645011748i</v>
      </c>
      <c r="U3555" t="str">
        <f t="shared" si="1874"/>
        <v>0.0000499999999999999-0.0000876635581496734i</v>
      </c>
      <c r="V3555" t="str">
        <f t="shared" si="1875"/>
        <v>0.00002-0.000981831851276345i</v>
      </c>
      <c r="W3555" t="str">
        <f t="shared" si="1876"/>
        <v>0.0000421541968784914-0.0000823020525317631i</v>
      </c>
      <c r="X3555" t="str">
        <f t="shared" si="1877"/>
        <v>0.0000421920054457073-0.0000822494794302651i</v>
      </c>
      <c r="Y3555" t="str">
        <f t="shared" si="1878"/>
        <v>0.009+8.14803470635049i</v>
      </c>
      <c r="Z3555" t="str">
        <f t="shared" si="1879"/>
        <v>-0.000121064853103157-0.0000622731612243852i</v>
      </c>
      <c r="AA3555" t="str">
        <f t="shared" si="1880"/>
        <v>0.00163439665014633-1.4727608297901i</v>
      </c>
      <c r="AB3555" t="str">
        <f t="shared" si="1881"/>
        <v>0.31934160754029+0.359437524256845i</v>
      </c>
      <c r="AC3555" t="str">
        <f t="shared" si="1882"/>
        <v>1.05022021489658-0.0423278342375574i</v>
      </c>
      <c r="AD3555" t="str">
        <f t="shared" si="1883"/>
        <v>0.289806380093403+0.35392996192806i</v>
      </c>
      <c r="AE3555" t="str">
        <f t="shared" si="1884"/>
        <v>-0.000013045029253079-0.0000608956382810387i</v>
      </c>
      <c r="AF3555" t="str">
        <f t="shared" si="1885"/>
        <v>-6.36528142249546-0.0926637448506138i</v>
      </c>
      <c r="AG3555" t="str">
        <f t="shared" si="1886"/>
        <v>1.00188865479164-0.001542978022828i</v>
      </c>
      <c r="AH3555" t="str">
        <f t="shared" si="1887"/>
        <v>0.000076648699347371+0.000388211745608632i</v>
      </c>
      <c r="AI3555">
        <f t="shared" si="1888"/>
        <v>-68.052543294686956</v>
      </c>
      <c r="AJ3555">
        <f t="shared" si="1889"/>
        <v>78.831147998183241</v>
      </c>
      <c r="AK3555"/>
      <c r="AL3555"/>
      <c r="AM3555"/>
      <c r="AN3555"/>
    </row>
    <row r="3556" spans="1:40" x14ac:dyDescent="0.35">
      <c r="A3556"/>
      <c r="B3556">
        <f t="shared" si="1890"/>
        <v>1622000</v>
      </c>
      <c r="C3556" s="237" t="str">
        <f t="shared" si="1858"/>
        <v>-1.22580036296516E-08+0.00063711912212903i</v>
      </c>
      <c r="D3556" s="208" t="str">
        <f t="shared" si="1859"/>
        <v>-2.51366129616382+0.00488457993632257i</v>
      </c>
      <c r="E3556" t="str">
        <f t="shared" si="1860"/>
        <v>20500</v>
      </c>
      <c r="F3556" t="str">
        <f t="shared" si="1861"/>
        <v>0.327868852459016</v>
      </c>
      <c r="G3556" t="str">
        <f t="shared" si="1856"/>
        <v>0.327868852459016</v>
      </c>
      <c r="H3556" t="str">
        <f t="shared" si="1862"/>
        <v>3.85162340314461+0.0974912847913801i</v>
      </c>
      <c r="I3556" t="str">
        <f t="shared" si="1863"/>
        <v>6369.57910515331i</v>
      </c>
      <c r="J3556" t="str">
        <f t="shared" si="1857"/>
        <v>-54916.633805404+1393.46008167618i</v>
      </c>
      <c r="K3556" t="str">
        <f t="shared" si="1864"/>
        <v>0.00294115506345103-0.115911706196966i</v>
      </c>
      <c r="L3556" t="str">
        <f t="shared" si="1865"/>
        <v>0.00061537269296167-0.02055942710437i</v>
      </c>
      <c r="M3556" t="str">
        <f t="shared" si="1866"/>
        <v>0.0035565277564127-0.136471133301336i</v>
      </c>
      <c r="N3556" t="str">
        <f t="shared" si="1867"/>
        <v>-20.2316844284128i</v>
      </c>
      <c r="O3556" t="str">
        <f t="shared" si="1868"/>
        <v>0.187550521299516-0.982254957717333i</v>
      </c>
      <c r="P3556" t="str">
        <f t="shared" si="1869"/>
        <v>0.812449478700484+0.982254957717333i</v>
      </c>
      <c r="Q3556" t="str">
        <f t="shared" si="1870"/>
        <v>-0.812449478700484+19.2494294706955i</v>
      </c>
      <c r="R3556" t="str">
        <f t="shared" si="1871"/>
        <v>0.0491587915749633-0.044281235170463i</v>
      </c>
      <c r="S3556" t="str">
        <f t="shared" si="1872"/>
        <v>2.19092452669933i</v>
      </c>
      <c r="T3556" t="str">
        <f t="shared" si="1873"/>
        <v>0.0970168442075084+0.107703202164487i</v>
      </c>
      <c r="U3556" t="str">
        <f t="shared" si="1874"/>
        <v>0.0000500000000000001-0.0000876095115663509i</v>
      </c>
      <c r="V3556" t="str">
        <f t="shared" si="1875"/>
        <v>0.00002-0.000981226529543127i</v>
      </c>
      <c r="W3556" t="str">
        <f t="shared" si="1876"/>
        <v>0.0000421540501637713-0.0000822535516386819i</v>
      </c>
      <c r="X3556" t="str">
        <f t="shared" si="1877"/>
        <v>0.0000421917984199244-0.000082201009738999i</v>
      </c>
      <c r="Y3556" t="str">
        <f t="shared" si="1878"/>
        <v>0.009+8.15306125459623i</v>
      </c>
      <c r="Z3556" t="str">
        <f t="shared" si="1879"/>
        <v>-0.000120918915147656-0.0000622343010728958i</v>
      </c>
      <c r="AA3556" t="str">
        <f t="shared" si="1880"/>
        <v>0.00163238191112256-1.47185282346713i</v>
      </c>
      <c r="AB3556" t="str">
        <f t="shared" si="1881"/>
        <v>0.324269422302553+0.359987540630705i</v>
      </c>
      <c r="AC3556" t="str">
        <f t="shared" si="1882"/>
        <v>1.05028118084521-0.0429731098763831i</v>
      </c>
      <c r="AD3556" t="str">
        <f t="shared" si="1883"/>
        <v>0.294228734265221+0.35479209868085i</v>
      </c>
      <c r="AE3556" t="str">
        <f t="shared" si="1884"/>
        <v>-0.00001349758106503-0.0000612121953080074i</v>
      </c>
      <c r="AF3556" t="str">
        <f t="shared" si="1885"/>
        <v>-6.36528469930843-0.0926067048550575i</v>
      </c>
      <c r="AG3556" t="str">
        <f t="shared" si="1886"/>
        <v>1.00189210900598-0.00156558569819097i</v>
      </c>
      <c r="AH3556" t="str">
        <f t="shared" si="1887"/>
        <v>0.0000794858909490351+0.000390269027144148i</v>
      </c>
      <c r="AI3556">
        <f t="shared" si="1888"/>
        <v>-67.996203692760901</v>
      </c>
      <c r="AJ3556">
        <f t="shared" si="1889"/>
        <v>78.488051417506128</v>
      </c>
      <c r="AK3556"/>
      <c r="AL3556"/>
      <c r="AM3556"/>
      <c r="AN3556"/>
    </row>
    <row r="3557" spans="1:40" x14ac:dyDescent="0.35">
      <c r="A3557"/>
      <c r="B3557">
        <f t="shared" si="1890"/>
        <v>1623000</v>
      </c>
      <c r="C3557" s="237" t="str">
        <f t="shared" si="1858"/>
        <v>-1.22429029182729E-08+0.000636726565676994i</v>
      </c>
      <c r="D3557" s="208" t="str">
        <f t="shared" si="1859"/>
        <v>-2.51366129604805+0.00488157033685696i</v>
      </c>
      <c r="E3557" t="str">
        <f t="shared" si="1860"/>
        <v>20500</v>
      </c>
      <c r="F3557" t="str">
        <f t="shared" si="1861"/>
        <v>0.327868852459016</v>
      </c>
      <c r="G3557" t="str">
        <f t="shared" si="1856"/>
        <v>0.327868852459016</v>
      </c>
      <c r="H3557" t="str">
        <f t="shared" si="1862"/>
        <v>3.85162667402424+0.0974313053211586i</v>
      </c>
      <c r="I3557" t="str">
        <f t="shared" si="1863"/>
        <v>6373.50609597029i</v>
      </c>
      <c r="J3557" t="str">
        <f t="shared" si="1857"/>
        <v>-54984.3706275895+1394.31918160323i</v>
      </c>
      <c r="K3557" t="str">
        <f t="shared" si="1864"/>
        <v>0.00293753403284072-0.115840377242141i</v>
      </c>
      <c r="L3557" t="str">
        <f t="shared" si="1865"/>
        <v>0.000614615289204213-0.0205467822145993i</v>
      </c>
      <c r="M3557" t="str">
        <f t="shared" si="1866"/>
        <v>0.00355214932204493-0.13638715945674i</v>
      </c>
      <c r="N3557" t="str">
        <f t="shared" si="1867"/>
        <v>-20.2441577233748i</v>
      </c>
      <c r="O3557" t="str">
        <f t="shared" si="1868"/>
        <v>0.175284293525673-0.984517859890417i</v>
      </c>
      <c r="P3557" t="str">
        <f t="shared" si="1869"/>
        <v>0.824715706474327+0.984517859890417i</v>
      </c>
      <c r="Q3557" t="str">
        <f t="shared" si="1870"/>
        <v>-0.824715706474327+19.2596398634844i</v>
      </c>
      <c r="R3557" t="str">
        <f t="shared" si="1871"/>
        <v>0.0491943499089056-0.0449274786884541i</v>
      </c>
      <c r="S3557" t="str">
        <f t="shared" si="1872"/>
        <v>2.19227528164797i</v>
      </c>
      <c r="T3557" t="str">
        <f t="shared" si="1873"/>
        <v>0.0984934009954639+0.107847557302035i</v>
      </c>
      <c r="U3557" t="str">
        <f t="shared" si="1874"/>
        <v>0.0000499999999999998-0.0000875555315838696i</v>
      </c>
      <c r="V3557" t="str">
        <f t="shared" si="1875"/>
        <v>0.00002-0.00098062195373934i</v>
      </c>
      <c r="W3557" t="str">
        <f t="shared" si="1876"/>
        <v>0.0000421539033601162-0.0000822051118696808i</v>
      </c>
      <c r="X3557" t="str">
        <f t="shared" si="1877"/>
        <v>0.000042191591416929-0.00008215260113255i</v>
      </c>
      <c r="Y3557" t="str">
        <f t="shared" si="1878"/>
        <v>0.009+8.15808780284197i</v>
      </c>
      <c r="Z3557" t="str">
        <f t="shared" si="1879"/>
        <v>-0.000120773246833014-0.0000621954891420246i</v>
      </c>
      <c r="AA3557" t="str">
        <f t="shared" si="1880"/>
        <v>0.00163037089517191-1.47094593609649i</v>
      </c>
      <c r="AB3557" t="str">
        <f t="shared" si="1881"/>
        <v>0.329204670614724+0.360470033721895i</v>
      </c>
      <c r="AC3557" t="str">
        <f t="shared" si="1882"/>
        <v>1.05033286811614-0.0436188465191312i</v>
      </c>
      <c r="AD3557" t="str">
        <f t="shared" si="1883"/>
        <v>0.298661369875429+0.355598981535809i</v>
      </c>
      <c r="AE3557" t="str">
        <f t="shared" si="1884"/>
        <v>-0.0000139536507484257-0.0000615222335578217i</v>
      </c>
      <c r="AF3557" t="str">
        <f t="shared" si="1885"/>
        <v>-6.36528797007229-0.0925497349843016i</v>
      </c>
      <c r="AG3557" t="str">
        <f t="shared" si="1886"/>
        <v>1.00189526477618-0.00158822059160788i</v>
      </c>
      <c r="AH3557" t="str">
        <f t="shared" si="1887"/>
        <v>0.0000823460354840335+0.000392285438731367i</v>
      </c>
      <c r="AI3557">
        <f t="shared" si="1888"/>
        <v>-67.940686256494956</v>
      </c>
      <c r="AJ3557">
        <f t="shared" si="1889"/>
        <v>78.144964071823026</v>
      </c>
      <c r="AK3557"/>
      <c r="AL3557"/>
      <c r="AM3557"/>
      <c r="AN3557"/>
    </row>
    <row r="3558" spans="1:40" x14ac:dyDescent="0.35">
      <c r="A3558"/>
      <c r="B3558">
        <f t="shared" si="1890"/>
        <v>1624000</v>
      </c>
      <c r="C3558" s="237" t="str">
        <f t="shared" si="1858"/>
        <v>-1.22278300937075E-08+0.000636334492668863i</v>
      </c>
      <c r="D3558" s="208" t="str">
        <f t="shared" si="1859"/>
        <v>-2.51366129593249+0.00487856444379462i</v>
      </c>
      <c r="E3558" t="str">
        <f t="shared" si="1860"/>
        <v>20500</v>
      </c>
      <c r="F3558" t="str">
        <f t="shared" si="1861"/>
        <v>0.327868852459016</v>
      </c>
      <c r="G3558" t="str">
        <f t="shared" si="1856"/>
        <v>0.327868852459016</v>
      </c>
      <c r="H3558" t="str">
        <f t="shared" si="1862"/>
        <v>3.85162993886943+0.0973713995530062i</v>
      </c>
      <c r="I3558" t="str">
        <f t="shared" si="1863"/>
        <v>6377.43308678728i</v>
      </c>
      <c r="J3558" t="str">
        <f t="shared" si="1857"/>
        <v>-55052.1491982015+1395.17828153028i</v>
      </c>
      <c r="K3558" t="str">
        <f t="shared" si="1864"/>
        <v>0.00293391968386602-0.115769135966318i</v>
      </c>
      <c r="L3558" t="str">
        <f t="shared" si="1865"/>
        <v>0.000613859282495112-0.0205341528555888i</v>
      </c>
      <c r="M3558" t="str">
        <f t="shared" si="1866"/>
        <v>0.00354777896636113-0.136303288821907i</v>
      </c>
      <c r="N3558" t="str">
        <f t="shared" si="1867"/>
        <v>-20.2566310183368i</v>
      </c>
      <c r="O3558" t="str">
        <f t="shared" si="1868"/>
        <v>0.16299079483388-0.98662758972138i</v>
      </c>
      <c r="P3558" t="str">
        <f t="shared" si="1869"/>
        <v>0.83700920516612+0.98662758972138i</v>
      </c>
      <c r="Q3558" t="str">
        <f t="shared" si="1870"/>
        <v>-0.83700920516612+19.2700034286154i</v>
      </c>
      <c r="R3558" t="str">
        <f t="shared" si="1871"/>
        <v>0.0492206397826507-0.0455738026722015i</v>
      </c>
      <c r="S3558" t="str">
        <f t="shared" si="1872"/>
        <v>2.19362603659662i</v>
      </c>
      <c r="T3558" t="str">
        <f t="shared" si="1873"/>
        <v>0.0999718801284578+0.107971676965166i</v>
      </c>
      <c r="U3558" t="str">
        <f t="shared" si="1874"/>
        <v>0.00005-0.0000875016180792001i</v>
      </c>
      <c r="V3558" t="str">
        <f t="shared" si="1875"/>
        <v>0.00002-0.000980018122487045i</v>
      </c>
      <c r="W3558" t="str">
        <f t="shared" si="1876"/>
        <v>0.0000421537564675296-0.0000821567331118036i</v>
      </c>
      <c r="X3558" t="str">
        <f t="shared" si="1877"/>
        <v>0.0000421913844364493-0.0000821042534980333i</v>
      </c>
      <c r="Y3558" t="str">
        <f t="shared" si="1878"/>
        <v>0.009+8.16311435108772i</v>
      </c>
      <c r="Z3558" t="str">
        <f t="shared" si="1879"/>
        <v>-0.000120627847495262-0.0000621567253415556i</v>
      </c>
      <c r="AA3558" t="str">
        <f t="shared" si="1880"/>
        <v>0.00162836359312669-1.47004016561108i</v>
      </c>
      <c r="AB3558" t="str">
        <f t="shared" si="1881"/>
        <v>0.334146344179335+0.360884891696184i</v>
      </c>
      <c r="AC3558" t="str">
        <f t="shared" si="1882"/>
        <v>1.05037527499589-0.044264905831423i</v>
      </c>
      <c r="AD3558" t="str">
        <f t="shared" si="1883"/>
        <v>0.303103596285017+0.356350489918349i</v>
      </c>
      <c r="AE3558" t="str">
        <f t="shared" si="1884"/>
        <v>-0.0000144131548607512-0.0000618257195370585i</v>
      </c>
      <c r="AF3558" t="str">
        <f t="shared" si="1885"/>
        <v>-6.36529123480192-0.0924928351092116i</v>
      </c>
      <c r="AG3558" t="str">
        <f t="shared" si="1886"/>
        <v>1.0018981220078-0.00161087897763179i</v>
      </c>
      <c r="AH3558" t="str">
        <f t="shared" si="1887"/>
        <v>0.0000852286115416034+0.000394260762159657i</v>
      </c>
      <c r="AI3558">
        <f t="shared" si="1888"/>
        <v>-67.885978601278325</v>
      </c>
      <c r="AJ3558">
        <f t="shared" si="1889"/>
        <v>77.801885734148328</v>
      </c>
      <c r="AK3558"/>
      <c r="AL3558"/>
      <c r="AM3558"/>
      <c r="AN3558"/>
    </row>
    <row r="3559" spans="1:40" x14ac:dyDescent="0.35">
      <c r="A3559"/>
      <c r="B3559">
        <f t="shared" si="1890"/>
        <v>1625000</v>
      </c>
      <c r="C3559" s="237" t="str">
        <f t="shared" si="1858"/>
        <v>-1.22127850873321E-08+0.00063594290221212i</v>
      </c>
      <c r="D3559" s="208" t="str">
        <f t="shared" si="1859"/>
        <v>-2.51366129581714+0.00487556225029292i</v>
      </c>
      <c r="E3559" t="str">
        <f t="shared" si="1860"/>
        <v>20500</v>
      </c>
      <c r="F3559" t="str">
        <f t="shared" si="1861"/>
        <v>0.327868852459016</v>
      </c>
      <c r="G3559" t="str">
        <f t="shared" si="1856"/>
        <v>0.327868852459016</v>
      </c>
      <c r="H3559" t="str">
        <f t="shared" si="1862"/>
        <v>3.851633197695+0.0973115673512607i</v>
      </c>
      <c r="I3559" t="str">
        <f t="shared" si="1863"/>
        <v>6381.36007760427i</v>
      </c>
      <c r="J3559" t="str">
        <f t="shared" si="1857"/>
        <v>-55119.9695172402+1396.03738145733i</v>
      </c>
      <c r="K3559" t="str">
        <f t="shared" si="1864"/>
        <v>0.00293031200010144-0.11569798220803i</v>
      </c>
      <c r="L3559" t="str">
        <f t="shared" si="1865"/>
        <v>0.000613104669401646-0.0205215389987688i</v>
      </c>
      <c r="M3559" t="str">
        <f t="shared" si="1866"/>
        <v>0.00354341666950309-0.136219521206799i</v>
      </c>
      <c r="N3559" t="str">
        <f t="shared" si="1867"/>
        <v>-20.2691043132989i</v>
      </c>
      <c r="O3559" t="str">
        <f t="shared" si="1868"/>
        <v>0.150671937859722-0.988583818976214i</v>
      </c>
      <c r="P3559" t="str">
        <f t="shared" si="1869"/>
        <v>0.849328062140278+0.988583818976214i</v>
      </c>
      <c r="Q3559" t="str">
        <f t="shared" si="1870"/>
        <v>-0.849328062140278+19.2805204943227i</v>
      </c>
      <c r="R3559" t="str">
        <f t="shared" si="1871"/>
        <v>0.0492376654135604-0.0462200692845763i</v>
      </c>
      <c r="S3559" t="str">
        <f t="shared" si="1872"/>
        <v>2.19497679154526i</v>
      </c>
      <c r="T3559" t="str">
        <f t="shared" si="1873"/>
        <v>0.101451979383259+0.108075532852636i</v>
      </c>
      <c r="U3559" t="str">
        <f t="shared" si="1874"/>
        <v>0.0000500000000000002-0.0000874477709296132i</v>
      </c>
      <c r="V3559" t="str">
        <f t="shared" si="1875"/>
        <v>0.00002-0.000979415034411666i</v>
      </c>
      <c r="W3559" t="str">
        <f t="shared" si="1876"/>
        <v>0.0000421536094860141-0.0000821084152523713i</v>
      </c>
      <c r="X3559" t="str">
        <f t="shared" si="1877"/>
        <v>0.0000421911774782144-0.0000820559667228439i</v>
      </c>
      <c r="Y3559" t="str">
        <f t="shared" si="1878"/>
        <v>0.009+8.16814089933346i</v>
      </c>
      <c r="Z3559" t="str">
        <f t="shared" si="1879"/>
        <v>-0.000120482716472485-0.0000621180095814985i</v>
      </c>
      <c r="AA3559" t="str">
        <f t="shared" si="1880"/>
        <v>0.00162635999584745-1.46913550994887i</v>
      </c>
      <c r="AB3559" t="str">
        <f t="shared" si="1881"/>
        <v>0.339093432844457+0.361232019959402i</v>
      </c>
      <c r="AC3559" t="str">
        <f t="shared" si="1882"/>
        <v>1.05040840212589-0.0449111495053594i</v>
      </c>
      <c r="AD3559" t="str">
        <f t="shared" si="1883"/>
        <v>0.307554721491982+0.357046511888486i</v>
      </c>
      <c r="AE3559" t="str">
        <f t="shared" si="1884"/>
        <v>-0.0000148760096627628-0.0000621226207958241i</v>
      </c>
      <c r="AF3559" t="str">
        <f t="shared" si="1885"/>
        <v>-6.36529449351214-0.0924360051009678i</v>
      </c>
      <c r="AG3559" t="str">
        <f t="shared" si="1886"/>
        <v>1.00190068065253-0.00163355713268642i</v>
      </c>
      <c r="AH3559" t="str">
        <f t="shared" si="1887"/>
        <v>0.0000881330958109411+0.000396194785662816i</v>
      </c>
      <c r="AI3559">
        <f t="shared" si="1888"/>
        <v>-67.832068679238688</v>
      </c>
      <c r="AJ3559">
        <f t="shared" si="1889"/>
        <v>77.458816175870979</v>
      </c>
      <c r="AK3559"/>
      <c r="AL3559"/>
      <c r="AM3559"/>
      <c r="AN3559"/>
    </row>
    <row r="3560" spans="1:40" x14ac:dyDescent="0.35">
      <c r="A3560"/>
      <c r="B3560">
        <f t="shared" si="1890"/>
        <v>1626000</v>
      </c>
      <c r="C3560" s="237" t="str">
        <f t="shared" si="1858"/>
        <v>-1.21977678307345E-08+0.000635551793416461i</v>
      </c>
      <c r="D3560" s="208" t="str">
        <f t="shared" si="1859"/>
        <v>-2.51366129570201+0.0048725637495262i</v>
      </c>
      <c r="E3560" t="str">
        <f t="shared" si="1860"/>
        <v>20500</v>
      </c>
      <c r="F3560" t="str">
        <f t="shared" si="1861"/>
        <v>0.327868852459016</v>
      </c>
      <c r="G3560" t="str">
        <f t="shared" si="1856"/>
        <v>0.327868852459016</v>
      </c>
      <c r="H3560" t="str">
        <f t="shared" si="1862"/>
        <v>3.85163645051576+0.0972518085805926i</v>
      </c>
      <c r="I3560" t="str">
        <f t="shared" si="1863"/>
        <v>6385.28706842125i</v>
      </c>
      <c r="J3560" t="str">
        <f t="shared" si="1857"/>
        <v>-55187.8315847055+1396.89648138438i</v>
      </c>
      <c r="K3560" t="str">
        <f t="shared" si="1864"/>
        <v>0.00292671096517196-0.115626915806209i</v>
      </c>
      <c r="L3560" t="str">
        <f t="shared" si="1865"/>
        <v>0.000612351446501634-0.0205089406156398i</v>
      </c>
      <c r="M3560" t="str">
        <f t="shared" si="1866"/>
        <v>0.00353906241167359-0.136135856421849i</v>
      </c>
      <c r="N3560" t="str">
        <f t="shared" si="1867"/>
        <v>-20.2815776082609i</v>
      </c>
      <c r="O3560" t="str">
        <f t="shared" si="1868"/>
        <v>0.138329639184344-0.990386243302647i</v>
      </c>
      <c r="P3560" t="str">
        <f t="shared" si="1869"/>
        <v>0.861670360815656+0.990386243302647i</v>
      </c>
      <c r="Q3560" t="str">
        <f t="shared" si="1870"/>
        <v>-0.861670360815656+19.2911913649583i</v>
      </c>
      <c r="R3560" t="str">
        <f t="shared" si="1871"/>
        <v>0.0492454333616485-0.0468661408227581i</v>
      </c>
      <c r="S3560" t="str">
        <f t="shared" si="1872"/>
        <v>2.1963275464939i</v>
      </c>
      <c r="T3560" t="str">
        <f t="shared" si="1873"/>
        <v>0.102933396086886+0.108159101831218i</v>
      </c>
      <c r="U3560" t="str">
        <f t="shared" si="1874"/>
        <v>0.0000499999999999999-0.0000873939900126819i</v>
      </c>
      <c r="V3560" t="str">
        <f t="shared" si="1875"/>
        <v>0.00002-0.000978812688142038i</v>
      </c>
      <c r="W3560" t="str">
        <f t="shared" si="1876"/>
        <v>0.0000421534624155719-0.0000820601581789805i</v>
      </c>
      <c r="X3560" t="str">
        <f t="shared" si="1877"/>
        <v>0.0000421909705419527-0.0000820077406946501i</v>
      </c>
      <c r="Y3560" t="str">
        <f t="shared" si="1878"/>
        <v>0.009+8.17316744757921i</v>
      </c>
      <c r="Z3560" t="str">
        <f t="shared" si="1879"/>
        <v>-0.000120337853104788-0.0000620793417720854i</v>
      </c>
      <c r="AA3560" t="str">
        <f t="shared" si="1880"/>
        <v>0.0016243600942228-1.46823196705294i</v>
      </c>
      <c r="AB3560" t="str">
        <f t="shared" si="1881"/>
        <v>0.344044924954909+0.361511341190973i</v>
      </c>
      <c r="AC3560" t="str">
        <f t="shared" si="1882"/>
        <v>1.05043225250108-0.0455574393073246i</v>
      </c>
      <c r="AD3560" t="str">
        <f t="shared" si="1883"/>
        <v>0.312014052239139+0.357686944154929i</v>
      </c>
      <c r="AE3560" t="str">
        <f t="shared" si="1884"/>
        <v>-0.0000153421311313766-0.0000624129059298635i</v>
      </c>
      <c r="AF3560" t="str">
        <f t="shared" si="1885"/>
        <v>-6.36529774621777-0.0923792448310664i</v>
      </c>
      <c r="AG3560" t="str">
        <f t="shared" si="1886"/>
        <v>1.00190294070819-0.00165625133563349i</v>
      </c>
      <c r="AH3560" t="str">
        <f t="shared" si="1887"/>
        <v>0.0000910589631585404+0.000398087303931566i</v>
      </c>
      <c r="AI3560">
        <f t="shared" si="1888"/>
        <v>-67.77894476759424</v>
      </c>
      <c r="AJ3560">
        <f t="shared" si="1889"/>
        <v>77.115755166801605</v>
      </c>
      <c r="AK3560"/>
      <c r="AL3560"/>
      <c r="AM3560"/>
      <c r="AN3560"/>
    </row>
    <row r="3561" spans="1:40" x14ac:dyDescent="0.35">
      <c r="A3561"/>
      <c r="B3561">
        <f t="shared" si="1890"/>
        <v>1627000</v>
      </c>
      <c r="C3561" s="237" t="str">
        <f t="shared" si="1858"/>
        <v>-1.21827782557124E-08+0.000635161165393753i</v>
      </c>
      <c r="D3561" s="208" t="str">
        <f t="shared" si="1859"/>
        <v>-2.51366129558709+0.00486956893468544i</v>
      </c>
      <c r="E3561" t="str">
        <f t="shared" si="1860"/>
        <v>20500</v>
      </c>
      <c r="F3561" t="str">
        <f t="shared" si="1861"/>
        <v>0.327868852459016</v>
      </c>
      <c r="G3561" t="str">
        <f t="shared" si="1856"/>
        <v>0.327868852459016</v>
      </c>
      <c r="H3561" t="str">
        <f t="shared" si="1862"/>
        <v>3.85163969734643+0.0971921231060044i</v>
      </c>
      <c r="I3561" t="str">
        <f t="shared" si="1863"/>
        <v>6389.21405923824i</v>
      </c>
      <c r="J3561" t="str">
        <f t="shared" si="1857"/>
        <v>-55255.7354005974+1397.75558131143i</v>
      </c>
      <c r="K3561" t="str">
        <f t="shared" si="1864"/>
        <v>0.00292311656275281-0.115555936600181i</v>
      </c>
      <c r="L3561" t="str">
        <f t="shared" si="1865"/>
        <v>0.000611599610383391-0.0204963576777719i</v>
      </c>
      <c r="M3561" t="str">
        <f t="shared" si="1866"/>
        <v>0.0035347161731362-0.136052294277953i</v>
      </c>
      <c r="N3561" t="str">
        <f t="shared" si="1867"/>
        <v>-20.2940509032229i</v>
      </c>
      <c r="O3561" t="str">
        <f t="shared" si="1868"/>
        <v>0.125965819035683-0.992034582277589i</v>
      </c>
      <c r="P3561" t="str">
        <f t="shared" si="1869"/>
        <v>0.874034180964317+0.992034582277589i</v>
      </c>
      <c r="Q3561" t="str">
        <f t="shared" si="1870"/>
        <v>-0.874034180964317+19.3020163209453i</v>
      </c>
      <c r="R3561" t="str">
        <f t="shared" si="1871"/>
        <v>0.049243952525779-0.0475118797657673i</v>
      </c>
      <c r="S3561" t="str">
        <f t="shared" si="1872"/>
        <v>2.19767830144255i</v>
      </c>
      <c r="T3561" t="str">
        <f t="shared" si="1873"/>
        <v>0.104415827221974+0.108222365943172i</v>
      </c>
      <c r="U3561" t="str">
        <f t="shared" si="1874"/>
        <v>0.0000500000000000001-0.0000873402752062822i</v>
      </c>
      <c r="V3561" t="str">
        <f t="shared" si="1875"/>
        <v>0.00002-0.000978211082310357i</v>
      </c>
      <c r="W3561" t="str">
        <f t="shared" si="1876"/>
        <v>0.0000421533152562069-0.0000820119617795068i</v>
      </c>
      <c r="X3561" t="str">
        <f t="shared" si="1877"/>
        <v>0.0000421907636273963-0.0000819595753014009i</v>
      </c>
      <c r="Y3561" t="str">
        <f t="shared" si="1878"/>
        <v>0.009+8.17819399582495i</v>
      </c>
      <c r="Z3561" t="str">
        <f t="shared" si="1879"/>
        <v>-0.000120193256734318-0.0000620407218237773i</v>
      </c>
      <c r="AA3561" t="str">
        <f t="shared" si="1880"/>
        <v>0.00162236387916938-1.46732953487139i</v>
      </c>
      <c r="AB3561" t="str">
        <f t="shared" si="1881"/>
        <v>0.348999807704446+0.361722795368888i</v>
      </c>
      <c r="AC3561" t="str">
        <f t="shared" si="1882"/>
        <v>1.05044683146729-0.0462036371257719i</v>
      </c>
      <c r="AD3561" t="str">
        <f t="shared" si="1883"/>
        <v>0.316480894122372+0.358271692087899i</v>
      </c>
      <c r="AE3561" t="str">
        <f t="shared" si="1884"/>
        <v>-0.0000158114349725973-0.0000626965445825456i</v>
      </c>
      <c r="AF3561" t="str">
        <f t="shared" si="1885"/>
        <v>-6.36530099293352-0.092322554171319i</v>
      </c>
      <c r="AG3561" t="str">
        <f t="shared" si="1886"/>
        <v>1.00190490221858-0.00167895786834024i</v>
      </c>
      <c r="AH3561" t="str">
        <f t="shared" si="1887"/>
        <v>0.00009400568670576+0.000399938118125414i</v>
      </c>
      <c r="AI3561">
        <f t="shared" si="1888"/>
        <v>-67.726595457505638</v>
      </c>
      <c r="AJ3561">
        <f t="shared" si="1889"/>
        <v>76.77270247519516</v>
      </c>
      <c r="AK3561"/>
      <c r="AL3561"/>
      <c r="AM3561"/>
      <c r="AN3561"/>
    </row>
    <row r="3562" spans="1:40" x14ac:dyDescent="0.35">
      <c r="A3562"/>
      <c r="B3562">
        <f t="shared" si="1890"/>
        <v>1628000</v>
      </c>
      <c r="C3562" s="237" t="str">
        <f t="shared" si="1858"/>
        <v>-1.2167816294273E-08+0.00063477101725805i</v>
      </c>
      <c r="D3562" s="208" t="str">
        <f t="shared" si="1859"/>
        <v>-2.51366129547238+0.00486657779897839i</v>
      </c>
      <c r="E3562" t="str">
        <f t="shared" si="1860"/>
        <v>20500</v>
      </c>
      <c r="F3562" t="str">
        <f t="shared" si="1861"/>
        <v>0.327868852459016</v>
      </c>
      <c r="G3562" t="str">
        <f t="shared" si="1856"/>
        <v>0.327868852459016</v>
      </c>
      <c r="H3562" t="str">
        <f t="shared" si="1862"/>
        <v>3.85164293820171+0.0971325107928282i</v>
      </c>
      <c r="I3562" t="str">
        <f t="shared" si="1863"/>
        <v>6393.14105005523i</v>
      </c>
      <c r="J3562" t="str">
        <f t="shared" si="1857"/>
        <v>-55323.680964916+1398.61468123849i</v>
      </c>
      <c r="K3562" t="str">
        <f t="shared" si="1864"/>
        <v>0.00291952877656929-0.115485044429667i</v>
      </c>
      <c r="L3562" t="str">
        <f t="shared" si="1865"/>
        <v>0.00061084915764568-0.0204837901568047i</v>
      </c>
      <c r="M3562" t="str">
        <f t="shared" si="1866"/>
        <v>0.00353037793421497-0.135968834586472i</v>
      </c>
      <c r="N3562" t="str">
        <f t="shared" si="1867"/>
        <v>-20.306524198185i</v>
      </c>
      <c r="O3562" t="str">
        <f t="shared" si="1868"/>
        <v>0.113582400990008-0.99352857945071i</v>
      </c>
      <c r="P3562" t="str">
        <f t="shared" si="1869"/>
        <v>0.886417599009992+0.99352857945071i</v>
      </c>
      <c r="Q3562" t="str">
        <f t="shared" si="1870"/>
        <v>-0.886417599009992+19.3129956187343i</v>
      </c>
      <c r="R3562" t="str">
        <f t="shared" si="1871"/>
        <v>0.0492332341387033-0.048157148821829i</v>
      </c>
      <c r="S3562" t="str">
        <f t="shared" si="1872"/>
        <v>2.19902905639119i</v>
      </c>
      <c r="T3562" t="str">
        <f t="shared" si="1873"/>
        <v>0.105898969532157+0.108265312411119i</v>
      </c>
      <c r="U3562" t="str">
        <f t="shared" si="1874"/>
        <v>0.0000499999999999999-0.0000872866263885875i</v>
      </c>
      <c r="V3562" t="str">
        <f t="shared" si="1875"/>
        <v>0.00002-0.000977610215552179i</v>
      </c>
      <c r="W3562" t="str">
        <f t="shared" si="1876"/>
        <v>0.0000421531680079209-0.0000819638259420988i</v>
      </c>
      <c r="X3562" t="str">
        <f t="shared" si="1877"/>
        <v>0.0000421905567342749-0.0000819114704313148i</v>
      </c>
      <c r="Y3562" t="str">
        <f t="shared" si="1878"/>
        <v>0.009+8.18322054407069i</v>
      </c>
      <c r="Z3562" t="str">
        <f t="shared" si="1879"/>
        <v>-0.000120048926705227-0.000062002149647253i</v>
      </c>
      <c r="AA3562" t="str">
        <f t="shared" si="1880"/>
        <v>0.00162037134163168-1.46642821135739i</v>
      </c>
      <c r="AB3562" t="str">
        <f t="shared" si="1881"/>
        <v>0.353957067487983+0.361866339785993i</v>
      </c>
      <c r="AC3562" t="str">
        <f t="shared" si="1882"/>
        <v>1.05045214671749-0.0468496050188707i</v>
      </c>
      <c r="AD3562" t="str">
        <f t="shared" si="1883"/>
        <v>0.320954551698656+0.358800669730507i</v>
      </c>
      <c r="AE3562" t="str">
        <f t="shared" si="1884"/>
        <v>-0.0000162838366344154-0.0000629735074466511i</v>
      </c>
      <c r="AF3562" t="str">
        <f t="shared" si="1885"/>
        <v>-6.36530423367409-0.0922659329938498i</v>
      </c>
      <c r="AG3562" t="str">
        <f t="shared" si="1886"/>
        <v>1.00190656527345-0.00170167301624382i</v>
      </c>
      <c r="AH3562" t="str">
        <f t="shared" si="1887"/>
        <v>0.0000969727379061593+0.000401747035883349i</v>
      </c>
      <c r="AI3562">
        <f t="shared" si="1888"/>
        <v>-67.67500964341545</v>
      </c>
      <c r="AJ3562">
        <f t="shared" si="1889"/>
        <v>76.429657867795541</v>
      </c>
      <c r="AK3562"/>
      <c r="AL3562"/>
      <c r="AM3562"/>
      <c r="AN3562"/>
    </row>
    <row r="3563" spans="1:40" x14ac:dyDescent="0.35">
      <c r="A3563"/>
      <c r="B3563">
        <f t="shared" si="1890"/>
        <v>1629000</v>
      </c>
      <c r="C3563" s="237" t="str">
        <f t="shared" si="1858"/>
        <v>-1.21528818786318E-08+0.000634381348125576i</v>
      </c>
      <c r="D3563" s="208" t="str">
        <f t="shared" si="1859"/>
        <v>-2.51366129535789+0.00486359033562942i</v>
      </c>
      <c r="E3563" t="str">
        <f t="shared" si="1860"/>
        <v>20500</v>
      </c>
      <c r="F3563" t="str">
        <f t="shared" si="1861"/>
        <v>0.327868852459016</v>
      </c>
      <c r="G3563" t="str">
        <f t="shared" si="1856"/>
        <v>0.327868852459016</v>
      </c>
      <c r="H3563" t="str">
        <f t="shared" si="1862"/>
        <v>3.85164617309628+0.0970729715067265i</v>
      </c>
      <c r="I3563" t="str">
        <f t="shared" si="1863"/>
        <v>6397.06804087222i</v>
      </c>
      <c r="J3563" t="str">
        <f t="shared" si="1857"/>
        <v>-55391.6682776611+1399.47378116553i</v>
      </c>
      <c r="K3563" t="str">
        <f t="shared" si="1864"/>
        <v>0.00291594759039651-0.115414239134777i</v>
      </c>
      <c r="L3563" t="str">
        <f t="shared" si="1865"/>
        <v>0.000610100084897689-0.0204712380244471i</v>
      </c>
      <c r="M3563" t="str">
        <f t="shared" si="1866"/>
        <v>0.0035260476752942-0.135885477159224i</v>
      </c>
      <c r="N3563" t="str">
        <f t="shared" si="1867"/>
        <v>-20.318997493147i</v>
      </c>
      <c r="O3563" t="str">
        <f t="shared" si="1868"/>
        <v>0.101181311672948-0.994868002384307i</v>
      </c>
      <c r="P3563" t="str">
        <f t="shared" si="1869"/>
        <v>0.898818688327052+0.994868002384307i</v>
      </c>
      <c r="Q3563" t="str">
        <f t="shared" si="1870"/>
        <v>-0.898818688327052+19.3241294907627i</v>
      </c>
      <c r="R3563" t="str">
        <f t="shared" si="1871"/>
        <v>0.0492132917609482-0.0488018109755827i</v>
      </c>
      <c r="S3563" t="str">
        <f t="shared" si="1872"/>
        <v>2.20037981133984i</v>
      </c>
      <c r="T3563" t="str">
        <f t="shared" si="1873"/>
        <v>0.107382519627495+0.108287933640368i</v>
      </c>
      <c r="U3563" t="str">
        <f t="shared" si="1874"/>
        <v>0.0000500000000000001-0.000087233043438073i</v>
      </c>
      <c r="V3563" t="str">
        <f t="shared" si="1875"/>
        <v>0.00002-0.000977010086506422i</v>
      </c>
      <c r="W3563" t="str">
        <f t="shared" si="1876"/>
        <v>0.0000421530206707181-0.0000819157505551834i</v>
      </c>
      <c r="X3563" t="str">
        <f t="shared" si="1877"/>
        <v>0.0000421903498623221-0.0000818634259728925i</v>
      </c>
      <c r="Y3563" t="str">
        <f t="shared" si="1878"/>
        <v>0.009+8.18824709231644i</v>
      </c>
      <c r="Z3563" t="str">
        <f t="shared" si="1879"/>
        <v>-0.000119904862363695-0.0000619636251534194i</v>
      </c>
      <c r="AA3563" t="str">
        <f t="shared" si="1880"/>
        <v>0.001618382472582-1.46552799446912i</v>
      </c>
      <c r="AB3563" t="str">
        <f t="shared" si="1881"/>
        <v>0.358915690253976+0.361941949057767i</v>
      </c>
      <c r="AC3563" t="str">
        <f t="shared" si="1882"/>
        <v>1.0504482082869-0.0474952052620272i</v>
      </c>
      <c r="AD3563" t="str">
        <f t="shared" si="1883"/>
        <v>0.325434328594159+0.359273799808873i</v>
      </c>
      <c r="AE3563" t="str">
        <f t="shared" si="1884"/>
        <v>-0.0000167592513197025-0.0000632437662660279i</v>
      </c>
      <c r="AF3563" t="str">
        <f t="shared" si="1885"/>
        <v>-6.36530746845417-0.0922093811710971i</v>
      </c>
      <c r="AG3563" t="str">
        <f t="shared" si="1886"/>
        <v>1.00190793000842-0.00172439306891383i</v>
      </c>
      <c r="AH3563" t="str">
        <f t="shared" si="1887"/>
        <v>0.0000999595866227975+0.00040351387133381i</v>
      </c>
      <c r="AI3563">
        <f t="shared" si="1888"/>
        <v>-67.624176512840123</v>
      </c>
      <c r="AJ3563">
        <f t="shared" si="1889"/>
        <v>76.086621109886366</v>
      </c>
      <c r="AK3563"/>
      <c r="AL3563"/>
      <c r="AM3563"/>
      <c r="AN3563"/>
    </row>
    <row r="3564" spans="1:40" x14ac:dyDescent="0.35">
      <c r="A3564"/>
      <c r="B3564">
        <f t="shared" si="1890"/>
        <v>1630000</v>
      </c>
      <c r="C3564" s="237" t="str">
        <f t="shared" si="1858"/>
        <v>-1.21379749412131E-08+0.000633992157114743i</v>
      </c>
      <c r="D3564" s="208" t="str">
        <f t="shared" si="1859"/>
        <v>-2.5136612952436+0.0048606065378797i</v>
      </c>
      <c r="E3564" t="str">
        <f t="shared" si="1860"/>
        <v>20500</v>
      </c>
      <c r="F3564" t="str">
        <f t="shared" si="1861"/>
        <v>0.327868852459016</v>
      </c>
      <c r="G3564" t="str">
        <f t="shared" si="1856"/>
        <v>0.327868852459016</v>
      </c>
      <c r="H3564" t="str">
        <f t="shared" si="1862"/>
        <v>3.85164940204469+0.0970135051136896i</v>
      </c>
      <c r="I3564" t="str">
        <f t="shared" si="1863"/>
        <v>6400.9950316892i</v>
      </c>
      <c r="J3564" t="str">
        <f t="shared" si="1857"/>
        <v>-55459.6973388329+1400.33288109258i</v>
      </c>
      <c r="K3564" t="str">
        <f t="shared" si="1864"/>
        <v>0.00291237298805937-0.115343520556014i</v>
      </c>
      <c r="L3564" t="str">
        <f t="shared" si="1865"/>
        <v>0.000609352388758989-0.0204587012524774i</v>
      </c>
      <c r="M3564" t="str">
        <f t="shared" si="1866"/>
        <v>0.00352172537681836-0.135802221808491i</v>
      </c>
      <c r="N3564" t="str">
        <f t="shared" si="1867"/>
        <v>-20.331470788109i</v>
      </c>
      <c r="O3564" t="str">
        <f t="shared" si="1868"/>
        <v>0.0887644804591451-0.996052642689541i</v>
      </c>
      <c r="P3564" t="str">
        <f t="shared" si="1869"/>
        <v>0.911235519540855+0.996052642689541i</v>
      </c>
      <c r="Q3564" t="str">
        <f t="shared" si="1870"/>
        <v>-0.911235519540855+19.3354181454195i</v>
      </c>
      <c r="R3564" t="str">
        <f t="shared" si="1871"/>
        <v>0.0491841412735514-0.0494457295351493i</v>
      </c>
      <c r="S3564" t="str">
        <f t="shared" si="1872"/>
        <v>2.20173056628848i</v>
      </c>
      <c r="T3564" t="str">
        <f t="shared" si="1873"/>
        <v>0.108866174089971+0.108290227218629i</v>
      </c>
      <c r="U3564" t="str">
        <f t="shared" si="1874"/>
        <v>0.0000499999999999998-0.0000871795262335094i</v>
      </c>
      <c r="V3564" t="str">
        <f t="shared" si="1875"/>
        <v>0.00002-0.000976410693815311i</v>
      </c>
      <c r="W3564" t="str">
        <f t="shared" si="1876"/>
        <v>0.0000421528732445995-0.0000818677355074553i</v>
      </c>
      <c r="X3564" t="str">
        <f t="shared" si="1877"/>
        <v>0.0000421901430112691-0.0000818154418148994i</v>
      </c>
      <c r="Y3564" t="str">
        <f t="shared" si="1878"/>
        <v>0.009+8.19327364056218i</v>
      </c>
      <c r="Z3564" t="str">
        <f t="shared" si="1879"/>
        <v>-0.000119761063057893-0.0000619251482534005i</v>
      </c>
      <c r="AA3564" t="str">
        <f t="shared" si="1880"/>
        <v>0.00161639726302034-1.46462888216978i</v>
      </c>
      <c r="AB3564" t="str">
        <f t="shared" si="1881"/>
        <v>0.363874661857038+0.361949615121364i</v>
      </c>
      <c r="AC3564" t="str">
        <f t="shared" si="1882"/>
        <v>1.05043502854685-0.0481403003952966i</v>
      </c>
      <c r="AD3564" t="str">
        <f t="shared" si="1883"/>
        <v>0.329919527612752+0.359691013740851i</v>
      </c>
      <c r="AE3564" t="str">
        <f t="shared" si="1884"/>
        <v>-0.0000172375939991429-0.0000635072938370871i</v>
      </c>
      <c r="AF3564" t="str">
        <f t="shared" si="1885"/>
        <v>-6.36531069728829-0.0921528985758099i</v>
      </c>
      <c r="AG3564" t="str">
        <f t="shared" si="1886"/>
        <v>1.00190899660482-0.00174711432061516i</v>
      </c>
      <c r="AH3564" t="str">
        <f t="shared" si="1887"/>
        <v>0.000102965701205744+0.000405238445103798i</v>
      </c>
      <c r="AI3564">
        <f t="shared" si="1888"/>
        <v>-67.57408553659323</v>
      </c>
      <c r="AJ3564">
        <f t="shared" si="1889"/>
        <v>75.743591965310088</v>
      </c>
      <c r="AK3564"/>
      <c r="AL3564"/>
      <c r="AM3564"/>
      <c r="AN3564"/>
    </row>
    <row r="3565" spans="1:40" x14ac:dyDescent="0.35">
      <c r="A3565"/>
      <c r="B3565">
        <f t="shared" si="1890"/>
        <v>1631000</v>
      </c>
      <c r="C3565" s="237" t="str">
        <f t="shared" si="1858"/>
        <v>-1.21230954146474E-08+0.000633603443346106i</v>
      </c>
      <c r="D3565" s="208" t="str">
        <f t="shared" si="1859"/>
        <v>-2.51366129512952+0.00485762639898681i</v>
      </c>
      <c r="E3565" t="str">
        <f t="shared" si="1860"/>
        <v>20500</v>
      </c>
      <c r="F3565" t="str">
        <f t="shared" si="1861"/>
        <v>0.327868852459016</v>
      </c>
      <c r="G3565" t="str">
        <f t="shared" si="1856"/>
        <v>0.327868852459016</v>
      </c>
      <c r="H3565" t="str">
        <f t="shared" si="1862"/>
        <v>3.85165262506153+0.0969541114800346i</v>
      </c>
      <c r="I3565" t="str">
        <f t="shared" si="1863"/>
        <v>6404.92202250619i</v>
      </c>
      <c r="J3565" t="str">
        <f t="shared" si="1857"/>
        <v>-55527.7681484313+1401.19198101964i</v>
      </c>
      <c r="K3565" t="str">
        <f t="shared" si="1864"/>
        <v>0.00290880495343225-0.115272888534273i</v>
      </c>
      <c r="L3565" t="str">
        <f t="shared" si="1865"/>
        <v>0.000608606065859479-0.0204461798127423i</v>
      </c>
      <c r="M3565" t="str">
        <f t="shared" si="1866"/>
        <v>0.00351741101929173-0.135719068347015i</v>
      </c>
      <c r="N3565" t="str">
        <f t="shared" si="1867"/>
        <v>-20.343944083071i</v>
      </c>
      <c r="O3565" t="str">
        <f t="shared" si="1868"/>
        <v>0.0763338391724943-0.997082316058803i</v>
      </c>
      <c r="P3565" t="str">
        <f t="shared" si="1869"/>
        <v>0.923666160827506+0.997082316058803i</v>
      </c>
      <c r="Q3565" t="str">
        <f t="shared" si="1870"/>
        <v>-0.923666160827506+19.3468617670122i</v>
      </c>
      <c r="R3565" t="str">
        <f t="shared" si="1871"/>
        <v>0.0491458008696588-0.0500887681789248i</v>
      </c>
      <c r="S3565" t="str">
        <f t="shared" si="1872"/>
        <v>2.20308132123712i</v>
      </c>
      <c r="T3565" t="str">
        <f t="shared" si="1873"/>
        <v>0.110349629578765+0.108272195913184i</v>
      </c>
      <c r="U3565" t="str">
        <f t="shared" si="1874"/>
        <v>0.00005-0.0000871260746539674i</v>
      </c>
      <c r="V3565" t="str">
        <f t="shared" si="1875"/>
        <v>0.00002-0.000975812036124436i</v>
      </c>
      <c r="W3565" t="str">
        <f t="shared" si="1876"/>
        <v>0.0000421527257295697-0.0000818197806878887i</v>
      </c>
      <c r="X3565" t="str">
        <f t="shared" si="1877"/>
        <v>0.0000421899361808514-0.0000817675178463814i</v>
      </c>
      <c r="Y3565" t="str">
        <f t="shared" si="1878"/>
        <v>0.009+8.19830018880792i</v>
      </c>
      <c r="Z3565" t="str">
        <f t="shared" si="1879"/>
        <v>-0.000119617528137999-0.0000618867188585467i</v>
      </c>
      <c r="AA3565" t="str">
        <f t="shared" si="1880"/>
        <v>0.00161441570397425-1.46373087242756i</v>
      </c>
      <c r="AB3565" t="str">
        <f t="shared" si="1881"/>
        <v>0.368832968409804+0.361889347226157i</v>
      </c>
      <c r="AC3565" t="str">
        <f t="shared" si="1882"/>
        <v>1.05041262219761-0.048784753270545i</v>
      </c>
      <c r="AD3565" t="str">
        <f t="shared" si="1883"/>
        <v>0.334409450844158+0.360052251643429i</v>
      </c>
      <c r="AE3565" t="str">
        <f t="shared" si="1884"/>
        <v>-0.0000177187794241205-0.0000637640640101415i</v>
      </c>
      <c r="AF3565" t="str">
        <f t="shared" si="1885"/>
        <v>-6.36531392019105-0.0920964850810478i</v>
      </c>
      <c r="AG3565" t="str">
        <f t="shared" si="1886"/>
        <v>1.00190976528968-0.00176983307086667i</v>
      </c>
      <c r="AH3565" t="str">
        <f t="shared" si="1887"/>
        <v>0.000105990548569282+0.000406920584327048i</v>
      </c>
      <c r="AI3565">
        <f t="shared" si="1888"/>
        <v>-67.524726459422254</v>
      </c>
      <c r="AJ3565">
        <f t="shared" si="1889"/>
        <v>75.400570196521116</v>
      </c>
      <c r="AK3565"/>
      <c r="AL3565"/>
      <c r="AM3565"/>
      <c r="AN3565"/>
    </row>
    <row r="3566" spans="1:40" x14ac:dyDescent="0.35">
      <c r="A3566"/>
      <c r="B3566">
        <f t="shared" si="1890"/>
        <v>1632000</v>
      </c>
      <c r="C3566" s="237" t="str">
        <f t="shared" si="1858"/>
        <v>-1.21082432317717E-08+0.00063321520594238i</v>
      </c>
      <c r="D3566" s="208" t="str">
        <f t="shared" si="1859"/>
        <v>-2.51366129501565+0.00485464991222492i</v>
      </c>
      <c r="E3566" t="str">
        <f t="shared" si="1860"/>
        <v>20500</v>
      </c>
      <c r="F3566" t="str">
        <f t="shared" si="1861"/>
        <v>0.327868852459016</v>
      </c>
      <c r="G3566" t="str">
        <f t="shared" si="1856"/>
        <v>0.327868852459016</v>
      </c>
      <c r="H3566" t="str">
        <f t="shared" si="1862"/>
        <v>3.85165584216132+0.0968947904724072i</v>
      </c>
      <c r="I3566" t="str">
        <f t="shared" si="1863"/>
        <v>6408.84901332318i</v>
      </c>
      <c r="J3566" t="str">
        <f t="shared" si="1857"/>
        <v>-55595.8807064563+1402.05108094669i</v>
      </c>
      <c r="K3566" t="str">
        <f t="shared" si="1864"/>
        <v>0.00290524347043881-0.115202342910835i</v>
      </c>
      <c r="L3566" t="str">
        <f t="shared" si="1865"/>
        <v>0.000607861112839378-0.0204336736771578i</v>
      </c>
      <c r="M3566" t="str">
        <f t="shared" si="1866"/>
        <v>0.00351310458327819-0.135636016587993i</v>
      </c>
      <c r="N3566" t="str">
        <f t="shared" si="1867"/>
        <v>-20.3564173780331i</v>
      </c>
      <c r="O3566" t="str">
        <f t="shared" si="1868"/>
        <v>0.0638913217853652-0.997956862294417i</v>
      </c>
      <c r="P3566" t="str">
        <f t="shared" si="1869"/>
        <v>0.936108678214635+0.997956862294417i</v>
      </c>
      <c r="Q3566" t="str">
        <f t="shared" si="1870"/>
        <v>-0.936108678214635+19.3584605157387i</v>
      </c>
      <c r="R3566" t="str">
        <f t="shared" si="1871"/>
        <v>0.0490982910449861-0.0507307910021521i</v>
      </c>
      <c r="S3566" t="str">
        <f t="shared" si="1872"/>
        <v>2.20443207618577i</v>
      </c>
      <c r="T3566" t="str">
        <f t="shared" si="1873"/>
        <v>0.111832582935421+0.108233847665472i</v>
      </c>
      <c r="U3566" t="str">
        <f t="shared" si="1874"/>
        <v>0.0000500000000000002-0.000087072688578812i</v>
      </c>
      <c r="V3566" t="str">
        <f t="shared" si="1875"/>
        <v>0.00002-0.000975214112082691i</v>
      </c>
      <c r="W3566" t="str">
        <f t="shared" si="1876"/>
        <v>0.0000421525781256308-0.0000817718859857252i</v>
      </c>
      <c r="X3566" t="str">
        <f t="shared" si="1877"/>
        <v>0.0000421897293708029-0.0000817196539566514i</v>
      </c>
      <c r="Y3566" t="str">
        <f t="shared" si="1878"/>
        <v>0.009+8.20332673705367i</v>
      </c>
      <c r="Z3566" t="str">
        <f t="shared" si="1879"/>
        <v>-0.000119474256956178-0.0000618483368804254i</v>
      </c>
      <c r="AA3566" t="str">
        <f t="shared" si="1880"/>
        <v>0.00161243778649877-1.46283396321562i</v>
      </c>
      <c r="AB3566" t="str">
        <f t="shared" si="1881"/>
        <v>0.373789596634444+0.361761171915638i</v>
      </c>
      <c r="AC3566" t="str">
        <f t="shared" si="1882"/>
        <v>1.05038100625996-0.0494284270984197i</v>
      </c>
      <c r="AD3566" t="str">
        <f t="shared" si="1883"/>
        <v>0.338903399772405+0.360357462338781i</v>
      </c>
      <c r="AE3566" t="str">
        <f t="shared" si="1884"/>
        <v>-0.0000182027221396264-0.0000640140516905849i</v>
      </c>
      <c r="AF3566" t="str">
        <f t="shared" si="1885"/>
        <v>-6.36531713717697-0.0920401405601823i</v>
      </c>
      <c r="AG3566" t="str">
        <f t="shared" si="1886"/>
        <v>1.00191023633555-0.00179254562499956i</v>
      </c>
      <c r="AH3566" t="str">
        <f t="shared" si="1887"/>
        <v>0.000109033594269229+0.000408560122651362i</v>
      </c>
      <c r="AI3566">
        <f t="shared" si="1888"/>
        <v>-67.476089291034484</v>
      </c>
      <c r="AJ3566">
        <f t="shared" si="1889"/>
        <v>75.057555564617914</v>
      </c>
      <c r="AK3566"/>
      <c r="AL3566"/>
      <c r="AM3566"/>
      <c r="AN3566"/>
    </row>
    <row r="3567" spans="1:40" x14ac:dyDescent="0.35">
      <c r="A3567"/>
      <c r="B3567">
        <f t="shared" si="1890"/>
        <v>1633000</v>
      </c>
      <c r="C3567" s="237" t="str">
        <f t="shared" si="1858"/>
        <v>-1.20934183256287E-08+0.000632827444028426i</v>
      </c>
      <c r="D3567" s="208" t="str">
        <f t="shared" si="1859"/>
        <v>-2.513661294902+0.0048516770708846i</v>
      </c>
      <c r="E3567" t="str">
        <f t="shared" si="1860"/>
        <v>20500</v>
      </c>
      <c r="F3567" t="str">
        <f t="shared" si="1861"/>
        <v>0.327868852459016</v>
      </c>
      <c r="G3567" t="str">
        <f t="shared" si="1856"/>
        <v>0.327868852459016</v>
      </c>
      <c r="H3567" t="str">
        <f t="shared" si="1862"/>
        <v>3.85165905335855+0.0968355419577766i</v>
      </c>
      <c r="I3567" t="str">
        <f t="shared" si="1863"/>
        <v>6412.77600414017i</v>
      </c>
      <c r="J3567" t="str">
        <f t="shared" si="1857"/>
        <v>-55664.0350129079+1402.91018087373i</v>
      </c>
      <c r="K3567" t="str">
        <f t="shared" si="1864"/>
        <v>0.00290168852305189-0.115131883527368i</v>
      </c>
      <c r="L3567" t="str">
        <f t="shared" si="1865"/>
        <v>0.000607117526349155-0.0204211828177078i</v>
      </c>
      <c r="M3567" t="str">
        <f t="shared" si="1866"/>
        <v>0.00350880604940105-0.135553066345076i</v>
      </c>
      <c r="N3567" t="str">
        <f t="shared" si="1867"/>
        <v>-20.3688906729951i</v>
      </c>
      <c r="O3567" t="str">
        <f t="shared" si="1868"/>
        <v>0.0514388641181253-0.99867614533353i</v>
      </c>
      <c r="P3567" t="str">
        <f t="shared" si="1869"/>
        <v>0.948561135881875+0.99867614533353i</v>
      </c>
      <c r="Q3567" t="str">
        <f t="shared" si="1870"/>
        <v>-0.948561135881875+19.3702145276616i</v>
      </c>
      <c r="R3567" t="str">
        <f t="shared" si="1871"/>
        <v>0.0490416345871592-0.0513716625631767i</v>
      </c>
      <c r="S3567" t="str">
        <f t="shared" si="1872"/>
        <v>2.20578283113441i</v>
      </c>
      <c r="T3567" t="str">
        <f t="shared" si="1873"/>
        <v>0.113314731288685+0.108175195583123i</v>
      </c>
      <c r="U3567" t="str">
        <f t="shared" si="1874"/>
        <v>0.0000499999999999999-0.000087019367887704i</v>
      </c>
      <c r="V3567" t="str">
        <f t="shared" si="1875"/>
        <v>0.00002-0.000974616920342283i</v>
      </c>
      <c r="W3567" t="str">
        <f t="shared" si="1876"/>
        <v>0.0000421524304327849-0.0000817240512904787i</v>
      </c>
      <c r="X3567" t="str">
        <f t="shared" si="1877"/>
        <v>0.0000421895225808583-0.0000816718500352949i</v>
      </c>
      <c r="Y3567" t="str">
        <f t="shared" si="1878"/>
        <v>0.009+8.20835328529941i</v>
      </c>
      <c r="Z3567" t="str">
        <f t="shared" si="1879"/>
        <v>-0.000119331248866576-0.0000618100022308243i</v>
      </c>
      <c r="AA3567" t="str">
        <f t="shared" si="1880"/>
        <v>0.00161046350167635-1.46193815251211i</v>
      </c>
      <c r="AB3567" t="str">
        <f t="shared" si="1881"/>
        <v>0.378743534213074+0.361565133000793i</v>
      </c>
      <c r="AC3567" t="str">
        <f t="shared" si="1882"/>
        <v>1.05034020006574-0.0500711854950277i</v>
      </c>
      <c r="AD3567" t="str">
        <f t="shared" si="1883"/>
        <v>0.343400675384015+0.360606603358947i</v>
      </c>
      <c r="AE3567" t="str">
        <f t="shared" si="1884"/>
        <v>-0.0000186893364971336-0.0000642572328399095i</v>
      </c>
      <c r="AF3567" t="str">
        <f t="shared" si="1885"/>
        <v>-6.36532034826055-0.091983864886892i</v>
      </c>
      <c r="AG3567" t="str">
        <f t="shared" si="1886"/>
        <v>1.00191041006042-0.0018152482947123i</v>
      </c>
      <c r="AH3567" t="str">
        <f t="shared" si="1887"/>
        <v>0.000112094302580042+0.000410156900244997i</v>
      </c>
      <c r="AI3567">
        <f t="shared" si="1888"/>
        <v>-67.428164297496266</v>
      </c>
      <c r="AJ3567">
        <f t="shared" si="1889"/>
        <v>74.714547829393382</v>
      </c>
      <c r="AK3567"/>
      <c r="AL3567"/>
      <c r="AM3567"/>
      <c r="AN3567"/>
    </row>
    <row r="3568" spans="1:40" x14ac:dyDescent="0.35">
      <c r="A3568"/>
      <c r="B3568">
        <f t="shared" si="1890"/>
        <v>1634000</v>
      </c>
      <c r="C3568" s="237" t="str">
        <f t="shared" si="1858"/>
        <v>-1.20786206294661E-08+0.000632440156731263i</v>
      </c>
      <c r="D3568" s="208" t="str">
        <f t="shared" si="1859"/>
        <v>-2.51366129478855+0.00484870786827302i</v>
      </c>
      <c r="E3568" t="str">
        <f t="shared" si="1860"/>
        <v>20500</v>
      </c>
      <c r="F3568" t="str">
        <f t="shared" si="1861"/>
        <v>0.327868852459016</v>
      </c>
      <c r="G3568" t="str">
        <f t="shared" si="1856"/>
        <v>0.327868852459016</v>
      </c>
      <c r="H3568" t="str">
        <f t="shared" si="1862"/>
        <v>3.8516622586676+0.0967763658034367i</v>
      </c>
      <c r="I3568" t="str">
        <f t="shared" si="1863"/>
        <v>6416.70299495715i</v>
      </c>
      <c r="J3568" t="str">
        <f t="shared" si="1857"/>
        <v>-55732.2310677861+1403.76928080079i</v>
      </c>
      <c r="K3568" t="str">
        <f t="shared" si="1864"/>
        <v>0.00289814009529336-0.115061510225929i</v>
      </c>
      <c r="L3568" t="str">
        <f t="shared" si="1865"/>
        <v>0.000606375303049519-0.0204087072064449i</v>
      </c>
      <c r="M3568" t="str">
        <f t="shared" si="1866"/>
        <v>0.00350451539834288-0.135470217432374i</v>
      </c>
      <c r="N3568" t="str">
        <f t="shared" si="1867"/>
        <v>-20.3813639679571i</v>
      </c>
      <c r="O3568" t="str">
        <f t="shared" si="1868"/>
        <v>0.0389784035373641-0.999240053269322i</v>
      </c>
      <c r="P3568" t="str">
        <f t="shared" si="1869"/>
        <v>0.961021596462636+0.999240053269322i</v>
      </c>
      <c r="Q3568" t="str">
        <f t="shared" si="1870"/>
        <v>-0.961021596462636+19.3821239146878i</v>
      </c>
      <c r="R3568" t="str">
        <f t="shared" si="1871"/>
        <v>0.048975856563935-0.0520112479294337i</v>
      </c>
      <c r="S3568" t="str">
        <f t="shared" si="1872"/>
        <v>2.20713358608306i</v>
      </c>
      <c r="T3568" t="str">
        <f t="shared" si="1873"/>
        <v>0.114795772159146+0.108096257929447i</v>
      </c>
      <c r="U3568" t="str">
        <f t="shared" si="1874"/>
        <v>0.0000500000000000001-0.0000869661124606004i</v>
      </c>
      <c r="V3568" t="str">
        <f t="shared" si="1875"/>
        <v>0.00002-0.000974020459558727i</v>
      </c>
      <c r="W3568" t="str">
        <f t="shared" si="1876"/>
        <v>0.0000421522826510363-0.0000816762764919363i</v>
      </c>
      <c r="X3568" t="str">
        <f t="shared" si="1877"/>
        <v>0.0000421893158107551-0.0000816241059721694i</v>
      </c>
      <c r="Y3568" t="str">
        <f t="shared" si="1878"/>
        <v>0.009+8.21337983354516i</v>
      </c>
      <c r="Z3568" t="str">
        <f t="shared" si="1879"/>
        <v>-0.000119188503225319-0.0000617717148217531i</v>
      </c>
      <c r="AA3568" t="str">
        <f t="shared" si="1880"/>
        <v>0.00160849284061668-1.46104343830012i</v>
      </c>
      <c r="AB3568" t="str">
        <f t="shared" si="1881"/>
        <v>0.383693770137504+0.361301291524969i</v>
      </c>
      <c r="AC3568" t="str">
        <f t="shared" si="1882"/>
        <v>1.05029022524718-0.0507128925283846i</v>
      </c>
      <c r="AD3568" t="str">
        <f t="shared" si="1883"/>
        <v>0.347900578276611+0.360799640949235i</v>
      </c>
      <c r="AE3568" t="str">
        <f t="shared" si="1884"/>
        <v>-0.0000191785366675053-0.0000644935844765979i</v>
      </c>
      <c r="AF3568" t="str">
        <f t="shared" si="1885"/>
        <v>-6.36532355345615-0.0919276579351637i</v>
      </c>
      <c r="AG3568" t="str">
        <f t="shared" si="1886"/>
        <v>1.00191028682761-0.00183793739862564i</v>
      </c>
      <c r="AH3568" t="str">
        <f t="shared" si="1887"/>
        <v>0.000115172136572107+0.000411710763802379i</v>
      </c>
      <c r="AI3568">
        <f t="shared" si="1888"/>
        <v>-67.380941992980311</v>
      </c>
      <c r="AJ3568">
        <f t="shared" si="1889"/>
        <v>74.371546749359183</v>
      </c>
      <c r="AK3568"/>
      <c r="AL3568"/>
      <c r="AM3568"/>
      <c r="AN3568"/>
    </row>
    <row r="3569" spans="1:40" x14ac:dyDescent="0.35">
      <c r="A3569"/>
      <c r="B3569">
        <f t="shared" si="1890"/>
        <v>1635000</v>
      </c>
      <c r="C3569" s="237" t="str">
        <f t="shared" si="1858"/>
        <v>-1.20638500767356E-08+0.000632053343180028i</v>
      </c>
      <c r="D3569" s="208" t="str">
        <f t="shared" si="1859"/>
        <v>-2.51366129467531+0.00484574229771355i</v>
      </c>
      <c r="E3569" t="str">
        <f t="shared" si="1860"/>
        <v>20500</v>
      </c>
      <c r="F3569" t="str">
        <f t="shared" si="1861"/>
        <v>0.327868852459016</v>
      </c>
      <c r="G3569" t="str">
        <f t="shared" si="1856"/>
        <v>0.327868852459016</v>
      </c>
      <c r="H3569" t="str">
        <f t="shared" si="1862"/>
        <v>3.85166545810287+0.0967172618770063i</v>
      </c>
      <c r="I3569" t="str">
        <f t="shared" si="1863"/>
        <v>6420.62998577414i</v>
      </c>
      <c r="J3569" t="str">
        <f t="shared" si="1857"/>
        <v>-55800.4688710909+1404.62838072784i</v>
      </c>
      <c r="K3569" t="str">
        <f t="shared" si="1864"/>
        <v>0.00289459817123379-0.114991222848959i</v>
      </c>
      <c r="L3569" t="str">
        <f t="shared" si="1865"/>
        <v>0.00060563443961137-0.0203962468154897i</v>
      </c>
      <c r="M3569" t="str">
        <f t="shared" si="1866"/>
        <v>0.00350023261084516-0.135387469664449i</v>
      </c>
      <c r="N3569" t="str">
        <f t="shared" si="1867"/>
        <v>-20.3938372629192i</v>
      </c>
      <c r="O3569" t="str">
        <f t="shared" si="1868"/>
        <v>0.0265118786547724-0.999648498368399i</v>
      </c>
      <c r="P3569" t="str">
        <f t="shared" si="1869"/>
        <v>0.973488121345228+0.999648498368399i</v>
      </c>
      <c r="Q3569" t="str">
        <f t="shared" si="1870"/>
        <v>-0.973488121345228+19.3941887645508i</v>
      </c>
      <c r="R3569" t="str">
        <f t="shared" si="1871"/>
        <v>0.0489009843103217-0.0526494127230418i</v>
      </c>
      <c r="S3569" t="str">
        <f t="shared" si="1872"/>
        <v>2.2084843410317i</v>
      </c>
      <c r="T3569" t="str">
        <f t="shared" si="1873"/>
        <v>0.116275403563353+0.107997058110382i</v>
      </c>
      <c r="U3569" t="str">
        <f t="shared" si="1874"/>
        <v>0.0000499999999999998-0.0000869129221777494i</v>
      </c>
      <c r="V3569" t="str">
        <f t="shared" si="1875"/>
        <v>0.00002-0.0009734247283908i</v>
      </c>
      <c r="W3569" t="str">
        <f t="shared" si="1876"/>
        <v>0.0000421521347803869-0.0000816285614801509i</v>
      </c>
      <c r="X3569" t="str">
        <f t="shared" si="1877"/>
        <v>0.0000421891090602296-0.0000815764216573986i</v>
      </c>
      <c r="Y3569" t="str">
        <f t="shared" si="1878"/>
        <v>0.009+8.2184063817909i</v>
      </c>
      <c r="Z3569" t="str">
        <f t="shared" si="1879"/>
        <v>-0.000119046019390499-0.0000617334745654374i</v>
      </c>
      <c r="AA3569" t="str">
        <f t="shared" si="1880"/>
        <v>0.00160652579445666-1.46014981856766i</v>
      </c>
      <c r="AB3569" t="str">
        <f t="shared" si="1881"/>
        <v>0.388639295057245+0.360969725720253i</v>
      </c>
      <c r="AC3569" t="str">
        <f t="shared" si="1882"/>
        <v>1.05023110572515-0.0513534127644817i</v>
      </c>
      <c r="AD3569" t="str">
        <f t="shared" si="1883"/>
        <v>0.352402408767122+0.36093655007022i</v>
      </c>
      <c r="AE3569" t="str">
        <f t="shared" si="1884"/>
        <v>-0.0000196702366538527-0.0000647230846768233i</v>
      </c>
      <c r="AF3569" t="str">
        <f t="shared" si="1885"/>
        <v>-6.36532675277818-0.0918715195792928i</v>
      </c>
      <c r="AG3569" t="str">
        <f t="shared" si="1886"/>
        <v>1.00190986704561-0.0018606092628335i</v>
      </c>
      <c r="AH3569" t="str">
        <f t="shared" si="1887"/>
        <v>0.000118266558188722+0.000413221566548748i</v>
      </c>
      <c r="AI3569">
        <f t="shared" si="1888"/>
        <v>-67.334413131854078</v>
      </c>
      <c r="AJ3569">
        <f t="shared" si="1889"/>
        <v>74.028552081793492</v>
      </c>
      <c r="AK3569"/>
      <c r="AL3569"/>
      <c r="AM3569"/>
      <c r="AN3569"/>
    </row>
    <row r="3570" spans="1:40" x14ac:dyDescent="0.35">
      <c r="A3570"/>
      <c r="B3570">
        <f t="shared" si="1890"/>
        <v>1636000</v>
      </c>
      <c r="C3570" s="237" t="str">
        <f t="shared" si="1858"/>
        <v>-1.20491066010919E-08+0.000631667002505996i</v>
      </c>
      <c r="D3570" s="208" t="str">
        <f t="shared" si="1859"/>
        <v>-2.51366129456228+0.00484278035254597i</v>
      </c>
      <c r="E3570" t="str">
        <f t="shared" si="1860"/>
        <v>20500</v>
      </c>
      <c r="F3570" t="str">
        <f t="shared" si="1861"/>
        <v>0.327868852459016</v>
      </c>
      <c r="G3570" t="str">
        <f t="shared" si="1856"/>
        <v>0.327868852459016</v>
      </c>
      <c r="H3570" t="str">
        <f t="shared" si="1862"/>
        <v>3.85166865167873+0.0966582300464242i</v>
      </c>
      <c r="I3570" t="str">
        <f t="shared" si="1863"/>
        <v>6424.55697659113i</v>
      </c>
      <c r="J3570" t="str">
        <f t="shared" si="1857"/>
        <v>-55868.7484228224+1405.48748065489i</v>
      </c>
      <c r="K3570" t="str">
        <f t="shared" si="1864"/>
        <v>0.00289106273499239-0.114921021239283i</v>
      </c>
      <c r="L3570" t="str">
        <f t="shared" si="1865"/>
        <v>0.000604894932715749-0.0203838016170304i</v>
      </c>
      <c r="M3570" t="str">
        <f t="shared" si="1866"/>
        <v>0.00349595766770814-0.135304822856313i</v>
      </c>
      <c r="N3570" t="str">
        <f t="shared" si="1867"/>
        <v>-20.4063105578812i</v>
      </c>
      <c r="O3570" t="str">
        <f t="shared" si="1868"/>
        <v>0.0140412290258301-0.999901417084426i</v>
      </c>
      <c r="P3570" t="str">
        <f t="shared" si="1869"/>
        <v>0.98595877097417+0.999901417084426i</v>
      </c>
      <c r="Q3570" t="str">
        <f t="shared" si="1870"/>
        <v>-0.98595877097417+19.4064091407968i</v>
      </c>
      <c r="R3570" t="str">
        <f t="shared" si="1871"/>
        <v>0.0488170474146081-0.0532860231660151i</v>
      </c>
      <c r="S3570" t="str">
        <f t="shared" si="1872"/>
        <v>2.20983509598035i</v>
      </c>
      <c r="T3570" t="str">
        <f t="shared" si="1873"/>
        <v>0.117753324117482+0.107877624658938i</v>
      </c>
      <c r="U3570" t="str">
        <f t="shared" si="1874"/>
        <v>0.00005-0.0000868597969196949i</v>
      </c>
      <c r="V3570" t="str">
        <f t="shared" si="1875"/>
        <v>0.00002-0.000972829725500583i</v>
      </c>
      <c r="W3570" t="str">
        <f t="shared" si="1876"/>
        <v>0.00004215198682084-0.0000815809061454466i</v>
      </c>
      <c r="X3570" t="str">
        <f t="shared" si="1877"/>
        <v>0.0000421889023290197-0.0000815287969813775i</v>
      </c>
      <c r="Y3570" t="str">
        <f t="shared" si="1878"/>
        <v>0.009+8.22343293003664i</v>
      </c>
      <c r="Z3570" t="str">
        <f t="shared" si="1879"/>
        <v>-0.000118903796722169-0.0000616952813743216i</v>
      </c>
      <c r="AA3570" t="str">
        <f t="shared" si="1880"/>
        <v>0.00160456235436026-1.45925729130767i</v>
      </c>
      <c r="AB3570" t="str">
        <f t="shared" si="1881"/>
        <v>0.393579101626004+0.36057053095547i</v>
      </c>
      <c r="AC3570" t="str">
        <f t="shared" si="1882"/>
        <v>1.05016286769632-0.0519926113130099i</v>
      </c>
      <c r="AD3570" t="str">
        <f t="shared" si="1883"/>
        <v>0.356905467000005+0.36101731439844i</v>
      </c>
      <c r="AE3570" t="str">
        <f t="shared" si="1884"/>
        <v>-0.0000201643503043856-0.0000649457125750145i</v>
      </c>
      <c r="AF3570" t="str">
        <f t="shared" si="1885"/>
        <v>-6.36532994624101-0.0918154496938782i</v>
      </c>
      <c r="AG3570" t="str">
        <f t="shared" si="1886"/>
        <v>1.00190915116795-0.00188326022145204i</v>
      </c>
      <c r="AH3570" t="str">
        <f t="shared" si="1887"/>
        <v>0.000121377028323029+0.000414689168244032i</v>
      </c>
      <c r="AI3570">
        <f t="shared" si="1888"/>
        <v>-67.288568701085865</v>
      </c>
      <c r="AJ3570">
        <f t="shared" si="1889"/>
        <v>73.685563582787481</v>
      </c>
      <c r="AK3570"/>
      <c r="AL3570"/>
      <c r="AM3570"/>
      <c r="AN3570"/>
    </row>
    <row r="3571" spans="1:40" x14ac:dyDescent="0.35">
      <c r="A3571"/>
      <c r="B3571">
        <f t="shared" si="1890"/>
        <v>1637000</v>
      </c>
      <c r="C3571" s="237" t="str">
        <f t="shared" si="1858"/>
        <v>-1.20343901363925E-08+0.00063128113384256i</v>
      </c>
      <c r="D3571" s="208" t="str">
        <f t="shared" si="1859"/>
        <v>-2.51366129444945+0.0048398220261263i</v>
      </c>
      <c r="E3571" t="str">
        <f t="shared" si="1860"/>
        <v>20500</v>
      </c>
      <c r="F3571" t="str">
        <f t="shared" si="1861"/>
        <v>0.327868852459016</v>
      </c>
      <c r="G3571" t="str">
        <f t="shared" si="1856"/>
        <v>0.327868852459016</v>
      </c>
      <c r="H3571" t="str">
        <f t="shared" si="1862"/>
        <v>3.85167183940943+0.0965992701799531i</v>
      </c>
      <c r="I3571" t="str">
        <f t="shared" si="1863"/>
        <v>6428.48396740811i</v>
      </c>
      <c r="J3571" t="str">
        <f t="shared" si="1857"/>
        <v>-55937.0697229805+1406.34658058194i</v>
      </c>
      <c r="K3571" t="str">
        <f t="shared" si="1864"/>
        <v>0.00288753377073681-0.114850905240107i</v>
      </c>
      <c r="L3571" t="str">
        <f t="shared" si="1865"/>
        <v>0.000604156779053829-0.0203713715833233i</v>
      </c>
      <c r="M3571" t="str">
        <f t="shared" si="1866"/>
        <v>0.00349169054979064-0.13522227682343i</v>
      </c>
      <c r="N3571" t="str">
        <f t="shared" si="1867"/>
        <v>-20.4187838528432i</v>
      </c>
      <c r="O3571" t="str">
        <f t="shared" si="1868"/>
        <v>0.00156839484744768-0.999998770068045i</v>
      </c>
      <c r="P3571" t="str">
        <f t="shared" si="1869"/>
        <v>0.998431605152552+0.999998770068045i</v>
      </c>
      <c r="Q3571" t="str">
        <f t="shared" si="1870"/>
        <v>-0.998431605152552+19.4187850827752i</v>
      </c>
      <c r="R3571" t="str">
        <f t="shared" si="1871"/>
        <v>0.0487240777033095-0.0539209461251117i</v>
      </c>
      <c r="S3571" t="str">
        <f t="shared" si="1872"/>
        <v>2.21118585092899i</v>
      </c>
      <c r="T3571" t="str">
        <f t="shared" si="1873"/>
        <v>0.119229233140551+0.107737991217123i</v>
      </c>
      <c r="U3571" t="str">
        <f t="shared" si="1874"/>
        <v>0.0000500000000000002-0.0000868067365672702i</v>
      </c>
      <c r="V3571" t="str">
        <f t="shared" si="1875"/>
        <v>0.00002-0.000972235449553421i</v>
      </c>
      <c r="W3571" t="str">
        <f t="shared" si="1876"/>
        <v>0.0000421518387723983-0.0000815333103784148i</v>
      </c>
      <c r="X3571" t="str">
        <f t="shared" si="1877"/>
        <v>0.0000421886956168647-0.0000814812318347679i</v>
      </c>
      <c r="Y3571" t="str">
        <f t="shared" si="1878"/>
        <v>0.009+8.22845947828239i</v>
      </c>
      <c r="Z3571" t="str">
        <f t="shared" si="1879"/>
        <v>-0.000118761834582337-0.0000616571351610684i</v>
      </c>
      <c r="AA3571" t="str">
        <f t="shared" si="1880"/>
        <v>0.00160260251151843-1.45836585451799i</v>
      </c>
      <c r="AB3571" t="str">
        <f t="shared" si="1881"/>
        <v>0.398512184846667+0.360103819675781i</v>
      </c>
      <c r="AC3571" t="str">
        <f t="shared" si="1882"/>
        <v>1.05008553961918-0.0526303538727405i</v>
      </c>
      <c r="AD3571" t="str">
        <f t="shared" si="1883"/>
        <v>0.361409053055696+0.361041926325741i</v>
      </c>
      <c r="AE3571" t="str">
        <f t="shared" si="1884"/>
        <v>-0.0000206607913252808-0.0000651614483642745i</v>
      </c>
      <c r="AF3571" t="str">
        <f t="shared" si="1885"/>
        <v>-6.36533313385888-0.0917594481538268i</v>
      </c>
      <c r="AG3571" t="str">
        <f t="shared" si="1886"/>
        <v>1.0019081396931-0.00190588661716782i</v>
      </c>
      <c r="AH3571" t="str">
        <f t="shared" si="1887"/>
        <v>0.000124503006895033+0.000416113435185908i</v>
      </c>
      <c r="AI3571">
        <f t="shared" si="1888"/>
        <v>-67.243399912953535</v>
      </c>
      <c r="AJ3571">
        <f t="shared" si="1889"/>
        <v>73.342581007270653</v>
      </c>
      <c r="AK3571"/>
      <c r="AL3571"/>
      <c r="AM3571"/>
      <c r="AN3571"/>
    </row>
    <row r="3572" spans="1:40" x14ac:dyDescent="0.35">
      <c r="A3572"/>
      <c r="B3572">
        <f t="shared" si="1890"/>
        <v>1638000</v>
      </c>
      <c r="C3572" s="237" t="str">
        <f t="shared" si="1858"/>
        <v>-1.20197006166967E-08+0.000630895736325227i</v>
      </c>
      <c r="D3572" s="208" t="str">
        <f t="shared" si="1859"/>
        <v>-2.51366129433683+0.00483686731182674i</v>
      </c>
      <c r="E3572" t="str">
        <f t="shared" si="1860"/>
        <v>20500</v>
      </c>
      <c r="F3572" t="str">
        <f t="shared" si="1861"/>
        <v>0.327868852459016</v>
      </c>
      <c r="G3572" t="str">
        <f t="shared" si="1856"/>
        <v>0.327868852459016</v>
      </c>
      <c r="H3572" t="str">
        <f t="shared" si="1862"/>
        <v>3.85167502130925+0.0965403821461753i</v>
      </c>
      <c r="I3572" t="str">
        <f t="shared" si="1863"/>
        <v>6432.4109582251i</v>
      </c>
      <c r="J3572" t="str">
        <f t="shared" si="1857"/>
        <v>-56005.4327715652+1407.20568050899i</v>
      </c>
      <c r="K3572" t="str">
        <f t="shared" si="1864"/>
        <v>0.00288401126268297-0.114780874695024i</v>
      </c>
      <c r="L3572" t="str">
        <f t="shared" si="1865"/>
        <v>0.000603419975326848-0.0203589566866916i</v>
      </c>
      <c r="M3572" t="str">
        <f t="shared" si="1866"/>
        <v>0.00348743123800982-0.135139831381716i</v>
      </c>
      <c r="N3572" t="str">
        <f t="shared" si="1867"/>
        <v>-20.4312571478053i</v>
      </c>
      <c r="O3572" t="str">
        <f t="shared" si="1868"/>
        <v>-0.0109046833435793-0.999940542172972i</v>
      </c>
      <c r="P3572" t="str">
        <f t="shared" si="1869"/>
        <v>1.01090468334358+0.999940542172972i</v>
      </c>
      <c r="Q3572" t="str">
        <f t="shared" si="1870"/>
        <v>-1.01090468334358+19.4313166056323i</v>
      </c>
      <c r="R3572" t="str">
        <f t="shared" si="1871"/>
        <v>0.048622109225052-0.0545540491561937i</v>
      </c>
      <c r="S3572" t="str">
        <f t="shared" si="1872"/>
        <v>2.21253660587763i</v>
      </c>
      <c r="T3572" t="str">
        <f t="shared" si="1873"/>
        <v>0.120702830756926+0.107578196515408i</v>
      </c>
      <c r="U3572" t="str">
        <f t="shared" si="1874"/>
        <v>0.0000499999999999999-0.0000867537410015999i</v>
      </c>
      <c r="V3572" t="str">
        <f t="shared" si="1875"/>
        <v>0.00002-0.000971641899217917i</v>
      </c>
      <c r="W3572" t="str">
        <f t="shared" si="1876"/>
        <v>0.0000421516906350642-0.0000814857740699126i</v>
      </c>
      <c r="X3572" t="str">
        <f t="shared" si="1877"/>
        <v>0.0000421884889235028-0.0000814337261084966i</v>
      </c>
      <c r="Y3572" t="str">
        <f t="shared" si="1878"/>
        <v>0.009+8.23348602652813i</v>
      </c>
      <c r="Z3572" t="str">
        <f t="shared" si="1879"/>
        <v>-0.000118620132334955-0.0000616190358385546i</v>
      </c>
      <c r="AA3572" t="str">
        <f t="shared" si="1880"/>
        <v>0.00160064625714901-1.45747550620137i</v>
      </c>
      <c r="AB3572" t="str">
        <f t="shared" si="1881"/>
        <v>0.403437542413918+0.359569721334041i</v>
      </c>
      <c r="AC3572" t="str">
        <f t="shared" si="1882"/>
        <v>1.04999915219905-0.053266506776448i</v>
      </c>
      <c r="AD3572" t="str">
        <f t="shared" si="1883"/>
        <v>0.365912467058692+0.361010386957294i</v>
      </c>
      <c r="AE3572" t="str">
        <f t="shared" si="1884"/>
        <v>-0.0000211594732934999-0.0000653702732966308i</v>
      </c>
      <c r="AF3572" t="str">
        <f t="shared" si="1885"/>
        <v>-6.36533631564608-0.0917035148343486i</v>
      </c>
      <c r="AG3572" t="str">
        <f t="shared" si="1886"/>
        <v>1.00190683316428-0.00192848480178204i</v>
      </c>
      <c r="AH3572" t="str">
        <f t="shared" si="1887"/>
        <v>0.000127643952928331+0.000417494240211941i</v>
      </c>
      <c r="AI3572">
        <f t="shared" si="1888"/>
        <v>-67.198898198045441</v>
      </c>
      <c r="AJ3572">
        <f t="shared" si="1889"/>
        <v>72.999604109058311</v>
      </c>
      <c r="AK3572"/>
      <c r="AL3572"/>
      <c r="AM3572"/>
      <c r="AN3572"/>
    </row>
    <row r="3573" spans="1:40" x14ac:dyDescent="0.35">
      <c r="A3573"/>
      <c r="B3573">
        <f t="shared" si="1890"/>
        <v>1639000</v>
      </c>
      <c r="C3573" s="237" t="str">
        <f t="shared" si="1858"/>
        <v>-1.20050379762652E-08+0.00063051080909163i</v>
      </c>
      <c r="D3573" s="208" t="str">
        <f t="shared" si="1859"/>
        <v>-2.51366129422441+0.00483391620303583i</v>
      </c>
      <c r="E3573" t="str">
        <f t="shared" si="1860"/>
        <v>20500</v>
      </c>
      <c r="F3573" t="str">
        <f t="shared" si="1861"/>
        <v>0.327868852459016</v>
      </c>
      <c r="G3573" t="str">
        <f t="shared" si="1856"/>
        <v>0.327868852459016</v>
      </c>
      <c r="H3573" t="str">
        <f t="shared" si="1862"/>
        <v>3.85167819739238+0.096481565813992i</v>
      </c>
      <c r="I3573" t="str">
        <f t="shared" si="1863"/>
        <v>6436.33794904209i</v>
      </c>
      <c r="J3573" t="str">
        <f t="shared" si="1857"/>
        <v>-56073.8375685765+1408.06478043604i</v>
      </c>
      <c r="K3573" t="str">
        <f t="shared" si="1864"/>
        <v>0.00288049519509486-0.114710929448001i</v>
      </c>
      <c r="L3573" t="str">
        <f t="shared" si="1865"/>
        <v>0.000602684518246099-0.0203465568995263i</v>
      </c>
      <c r="M3573" t="str">
        <f t="shared" si="1866"/>
        <v>0.00348317971334096-0.135057486347527i</v>
      </c>
      <c r="N3573" t="str">
        <f t="shared" si="1867"/>
        <v>-20.4437304427673i</v>
      </c>
      <c r="O3573" t="str">
        <f t="shared" si="1868"/>
        <v>-0.0233760649722037-0.999726742458366i</v>
      </c>
      <c r="P3573" t="str">
        <f t="shared" si="1869"/>
        <v>1.0233760649722+0.999726742458366i</v>
      </c>
      <c r="Q3573" t="str">
        <f t="shared" si="1870"/>
        <v>-1.0233760649722+19.4440037003089i</v>
      </c>
      <c r="R3573" t="str">
        <f t="shared" si="1871"/>
        <v>0.0485111782334081-0.0551852005481167i</v>
      </c>
      <c r="S3573" t="str">
        <f t="shared" si="1872"/>
        <v>2.21388736082626i</v>
      </c>
      <c r="T3573" t="str">
        <f t="shared" si="1873"/>
        <v>0.122173817998138+0.107398284349732i</v>
      </c>
      <c r="U3573" t="str">
        <f t="shared" si="1874"/>
        <v>0.0000500000000000001-0.0000867008101041008i</v>
      </c>
      <c r="V3573" t="str">
        <f t="shared" si="1875"/>
        <v>0.00002-0.00097104907316593i</v>
      </c>
      <c r="W3573" t="str">
        <f t="shared" si="1876"/>
        <v>0.0000421515424088416-0.0000814382971110672i</v>
      </c>
      <c r="X3573" t="str">
        <f t="shared" si="1877"/>
        <v>0.0000421882822486757-0.0000813862796937614i</v>
      </c>
      <c r="Y3573" t="str">
        <f t="shared" si="1878"/>
        <v>0.009+8.23851257477387i</v>
      </c>
      <c r="Z3573" t="str">
        <f t="shared" si="1879"/>
        <v>-0.000118478689345921-0.0000615809833198763i</v>
      </c>
      <c r="AA3573" t="str">
        <f t="shared" si="1880"/>
        <v>0.00159869358249661-1.45658624436541i</v>
      </c>
      <c r="AB3573" t="str">
        <f t="shared" si="1881"/>
        <v>0.408354175054556+0.358968382313941i</v>
      </c>
      <c r="AC3573" t="str">
        <f t="shared" si="1882"/>
        <v>1.04990373837197-0.0539009370353796i</v>
      </c>
      <c r="AD3573" t="str">
        <f t="shared" si="1883"/>
        <v>0.370415009285539+0.36092270610827i</v>
      </c>
      <c r="AE3573" t="str">
        <f t="shared" si="1884"/>
        <v>-0.00002166030966959-0.0000655721696831355i</v>
      </c>
      <c r="AF3573" t="str">
        <f t="shared" si="1885"/>
        <v>-6.36533949161679-0.0916476496109562i</v>
      </c>
      <c r="AG3573" t="str">
        <f t="shared" si="1886"/>
        <v>1.00190523216932-0.00195105113675232i</v>
      </c>
      <c r="AH3573" t="str">
        <f t="shared" si="1887"/>
        <v>0.000130799324626726+0.000418831462700861i</v>
      </c>
      <c r="AI3573">
        <f t="shared" si="1888"/>
        <v>-67.155055198537994</v>
      </c>
      <c r="AJ3573">
        <f t="shared" si="1889"/>
        <v>72.656632640899247</v>
      </c>
      <c r="AK3573"/>
      <c r="AL3573"/>
      <c r="AM3573"/>
      <c r="AN3573"/>
    </row>
    <row r="3574" spans="1:40" x14ac:dyDescent="0.35">
      <c r="A3574"/>
      <c r="B3574">
        <f t="shared" si="1890"/>
        <v>1640000</v>
      </c>
      <c r="C3574" s="237" t="str">
        <f t="shared" si="1858"/>
        <v>-1.19904021495587E-08+0.000630126351281488i</v>
      </c>
      <c r="D3574" s="208" t="str">
        <f t="shared" si="1859"/>
        <v>-2.51366129411221+0.00483096869315808i</v>
      </c>
      <c r="E3574" t="str">
        <f t="shared" si="1860"/>
        <v>20500</v>
      </c>
      <c r="F3574" t="str">
        <f t="shared" si="1861"/>
        <v>0.327868852459016</v>
      </c>
      <c r="G3574" t="str">
        <f t="shared" si="1856"/>
        <v>0.327868852459016</v>
      </c>
      <c r="H3574" t="str">
        <f t="shared" si="1862"/>
        <v>3.85168136767303+0.096422821052624i</v>
      </c>
      <c r="I3574" t="str">
        <f t="shared" si="1863"/>
        <v>6440.26493985908i</v>
      </c>
      <c r="J3574" t="str">
        <f t="shared" si="1857"/>
        <v>-56142.2841140144+1408.92388036309i</v>
      </c>
      <c r="K3574" t="str">
        <f t="shared" si="1864"/>
        <v>0.00287698555228435-0.11464106934339i</v>
      </c>
      <c r="L3574" t="str">
        <f t="shared" si="1865"/>
        <v>0.000601950404532877-0.0203341721942851i</v>
      </c>
      <c r="M3574" t="str">
        <f t="shared" si="1866"/>
        <v>0.00347893595681723-0.134975241537675i</v>
      </c>
      <c r="N3574" t="str">
        <f t="shared" si="1867"/>
        <v>-20.4562037377293i</v>
      </c>
      <c r="O3574" t="str">
        <f t="shared" si="1868"/>
        <v>-0.0358438097276262-0.999357404187416i</v>
      </c>
      <c r="P3574" t="str">
        <f t="shared" si="1869"/>
        <v>1.03584380972763+0.999357404187416i</v>
      </c>
      <c r="Q3574" t="str">
        <f t="shared" si="1870"/>
        <v>-1.03584380972763+19.4568463335419i</v>
      </c>
      <c r="R3574" t="str">
        <f t="shared" si="1871"/>
        <v>0.0483913231686917-0.0558142693661681i</v>
      </c>
      <c r="S3574" t="str">
        <f t="shared" si="1872"/>
        <v>2.21523811577491i</v>
      </c>
      <c r="T3574" t="str">
        <f t="shared" si="1873"/>
        <v>0.123641896904064+0.107198303556067i</v>
      </c>
      <c r="U3574" t="str">
        <f t="shared" si="1874"/>
        <v>0.0000499999999999998-0.0000866479437564759i</v>
      </c>
      <c r="V3574" t="str">
        <f t="shared" si="1875"/>
        <v>0.00002-0.000970456970072535i</v>
      </c>
      <c r="W3574" t="str">
        <f t="shared" si="1876"/>
        <v>0.0000421513940937322-0.0000813908793932664i</v>
      </c>
      <c r="X3574" t="str">
        <f t="shared" si="1877"/>
        <v>0.0000421880755921234-0.0000813388924820202i</v>
      </c>
      <c r="Y3574" t="str">
        <f t="shared" si="1878"/>
        <v>0.009+8.24353912301962i</v>
      </c>
      <c r="Z3574" t="str">
        <f t="shared" si="1879"/>
        <v>-0.00011833750498306-0.0000615429775183415i</v>
      </c>
      <c r="AA3574" t="str">
        <f t="shared" si="1880"/>
        <v>0.00159674447883253-1.45569806702258i</v>
      </c>
      <c r="AB3574" t="str">
        <f t="shared" si="1881"/>
        <v>0.413261086865673+0.358299965844996i</v>
      </c>
      <c r="AC3574" t="str">
        <f t="shared" si="1882"/>
        <v>1.04979933328752-0.0545335123833118i</v>
      </c>
      <c r="AD3574" t="str">
        <f t="shared" si="1883"/>
        <v>0.374915980273065+0.360778902299214i</v>
      </c>
      <c r="AE3574" t="str">
        <f t="shared" si="1884"/>
        <v>-0.0000221632138105002-0.0000657671208938284i</v>
      </c>
      <c r="AF3574" t="str">
        <f t="shared" si="1885"/>
        <v>-6.36534266178524-0.0915918523594659i</v>
      </c>
      <c r="AG3574" t="str">
        <f t="shared" si="1886"/>
        <v>1.00190333734051-0.00197358199373376i</v>
      </c>
      <c r="AH3574" t="str">
        <f t="shared" si="1887"/>
        <v>0.00013396857945094+0.000420124988573114i</v>
      </c>
      <c r="AI3574">
        <f t="shared" si="1888"/>
        <v>-67.111862761733008</v>
      </c>
      <c r="AJ3574">
        <f t="shared" si="1889"/>
        <v>72.313666354501109</v>
      </c>
      <c r="AK3574"/>
      <c r="AL3574"/>
      <c r="AM3574"/>
      <c r="AN3574"/>
    </row>
    <row r="3575" spans="1:40" x14ac:dyDescent="0.35">
      <c r="A3575"/>
      <c r="B3575">
        <f t="shared" si="1890"/>
        <v>1641000</v>
      </c>
      <c r="C3575" s="237" t="str">
        <f t="shared" si="1858"/>
        <v>-1.19757930712376E-08+0.000629742362036623i</v>
      </c>
      <c r="D3575" s="208" t="str">
        <f t="shared" si="1859"/>
        <v>-2.5136612940002+0.00482802477561411i</v>
      </c>
      <c r="E3575" t="str">
        <f t="shared" si="1860"/>
        <v>20500</v>
      </c>
      <c r="F3575" t="str">
        <f t="shared" si="1861"/>
        <v>0.327868852459016</v>
      </c>
      <c r="G3575" t="str">
        <f t="shared" si="1856"/>
        <v>0.327868852459016</v>
      </c>
      <c r="H3575" t="str">
        <f t="shared" si="1862"/>
        <v>3.85168453216527+0.0963641477316094i</v>
      </c>
      <c r="I3575" t="str">
        <f t="shared" si="1863"/>
        <v>6444.19193067606i</v>
      </c>
      <c r="J3575" t="str">
        <f t="shared" si="1857"/>
        <v>-56210.772407879+1409.78298029014i</v>
      </c>
      <c r="K3575" t="str">
        <f t="shared" si="1864"/>
        <v>0.00287348231861106-0.114571294225916i</v>
      </c>
      <c r="L3575" t="str">
        <f t="shared" si="1865"/>
        <v>0.000601217630918438-0.0203218025434925i</v>
      </c>
      <c r="M3575" t="str">
        <f t="shared" si="1866"/>
        <v>0.0034746999495295-0.134893096769408i</v>
      </c>
      <c r="N3575" t="str">
        <f t="shared" si="1867"/>
        <v>-20.4686770326913i</v>
      </c>
      <c r="O3575" t="str">
        <f t="shared" si="1868"/>
        <v>-0.0483059778647769-0.998832584822165i</v>
      </c>
      <c r="P3575" t="str">
        <f t="shared" si="1869"/>
        <v>1.04830597786478+0.998832584822165i</v>
      </c>
      <c r="Q3575" t="str">
        <f t="shared" si="1870"/>
        <v>-1.04830597786478+19.4698444478691i</v>
      </c>
      <c r="R3575" t="str">
        <f t="shared" si="1871"/>
        <v>0.048262584638742-0.0564411254949214i</v>
      </c>
      <c r="S3575" t="str">
        <f t="shared" si="1872"/>
        <v>2.21658887072355i</v>
      </c>
      <c r="T3575" t="str">
        <f t="shared" si="1873"/>
        <v>0.125106770623154+0.106978307982589i</v>
      </c>
      <c r="U3575" t="str">
        <f t="shared" si="1874"/>
        <v>0.00005-0.0000865951418407196i</v>
      </c>
      <c r="V3575" t="str">
        <f t="shared" si="1875"/>
        <v>0.00002-0.000969865588616059i</v>
      </c>
      <c r="W3575" t="str">
        <f t="shared" si="1876"/>
        <v>0.0000421512456897397-0.000081343520808167i</v>
      </c>
      <c r="X3575" t="str">
        <f t="shared" si="1877"/>
        <v>0.0000421878689535886-0.0000812915643649989i</v>
      </c>
      <c r="Y3575" t="str">
        <f t="shared" si="1878"/>
        <v>0.009+8.24856567126536i</v>
      </c>
      <c r="Z3575" t="str">
        <f t="shared" si="1879"/>
        <v>-0.000118196578616125-0.0000615050183474759i</v>
      </c>
      <c r="AA3575" t="str">
        <f t="shared" si="1880"/>
        <v>0.00159479893745468-1.45481097219019i</v>
      </c>
      <c r="AB3575" t="str">
        <f t="shared" si="1881"/>
        <v>0.418157285649665+0.357564651909529i</v>
      </c>
      <c r="AC3575" t="str">
        <f t="shared" si="1882"/>
        <v>1.04968597429069-0.0551641013200297i</v>
      </c>
      <c r="AD3575" t="str">
        <f t="shared" si="1883"/>
        <v>0.379414680926083+0.360579002750041i</v>
      </c>
      <c r="AE3575" t="str">
        <f t="shared" si="1884"/>
        <v>-0.0000226680989823358-0.0000659551113575296i</v>
      </c>
      <c r="AF3575" t="str">
        <f t="shared" si="1885"/>
        <v>-6.36534582616547-0.0915361229559953i</v>
      </c>
      <c r="AG3575" t="str">
        <f t="shared" si="1886"/>
        <v>1.00190114935441-0.00199607375511528i</v>
      </c>
      <c r="AH3575" t="str">
        <f t="shared" si="1887"/>
        <v>0.000137151174194961+0.000421374710290416i</v>
      </c>
      <c r="AI3575">
        <f t="shared" si="1888"/>
        <v>-67.069312933850568</v>
      </c>
      <c r="AJ3575">
        <f t="shared" si="1889"/>
        <v>71.970705000580296</v>
      </c>
      <c r="AK3575"/>
      <c r="AL3575"/>
      <c r="AM3575"/>
      <c r="AN3575"/>
    </row>
    <row r="3576" spans="1:40" x14ac:dyDescent="0.35">
      <c r="A3576"/>
      <c r="B3576">
        <f t="shared" si="1890"/>
        <v>1642000</v>
      </c>
      <c r="C3576" s="237" t="str">
        <f t="shared" si="1858"/>
        <v>-1.19612106761611E-08+0.000629358840500941i</v>
      </c>
      <c r="D3576" s="208" t="str">
        <f t="shared" si="1859"/>
        <v>-2.51366129388841+0.00482508444384055i</v>
      </c>
      <c r="E3576" t="str">
        <f t="shared" si="1860"/>
        <v>20500</v>
      </c>
      <c r="F3576" t="str">
        <f t="shared" si="1861"/>
        <v>0.327868852459016</v>
      </c>
      <c r="G3576" t="str">
        <f t="shared" si="1856"/>
        <v>0.327868852459016</v>
      </c>
      <c r="H3576" t="str">
        <f t="shared" si="1862"/>
        <v>3.85168769088321+0.096305545720803i</v>
      </c>
      <c r="I3576" t="str">
        <f t="shared" si="1863"/>
        <v>6448.11892149305i</v>
      </c>
      <c r="J3576" t="str">
        <f t="shared" si="1857"/>
        <v>-56279.3024501701+1410.64208021719i</v>
      </c>
      <c r="K3576" t="str">
        <f t="shared" si="1864"/>
        <v>0.00286998547848218-0.114501603940687i</v>
      </c>
      <c r="L3576" t="str">
        <f t="shared" si="1865"/>
        <v>0.000600486194143983-0.02030944791974i</v>
      </c>
      <c r="M3576" t="str">
        <f t="shared" si="1866"/>
        <v>0.00347047167262616-0.134811051860427i</v>
      </c>
      <c r="N3576" t="str">
        <f t="shared" si="1867"/>
        <v>-20.4811503276534i</v>
      </c>
      <c r="O3576" t="str">
        <f t="shared" si="1868"/>
        <v>-0.0607606305063011-0.998152366014566i</v>
      </c>
      <c r="P3576" t="str">
        <f t="shared" si="1869"/>
        <v>1.0607606305063+0.998152366014566i</v>
      </c>
      <c r="Q3576" t="str">
        <f t="shared" si="1870"/>
        <v>-1.0607606305063+19.4829979616388i</v>
      </c>
      <c r="R3576" t="str">
        <f t="shared" si="1871"/>
        <v>0.0481250053987016-0.0570656396805693i</v>
      </c>
      <c r="S3576" t="str">
        <f t="shared" si="1872"/>
        <v>2.21793962567219i</v>
      </c>
      <c r="T3576" t="str">
        <f t="shared" si="1873"/>
        <v>0.126568143511866+0.106738356459468i</v>
      </c>
      <c r="U3576" t="str">
        <f t="shared" si="1874"/>
        <v>0.0000500000000000002-0.0000865424042391117i</v>
      </c>
      <c r="V3576" t="str">
        <f t="shared" si="1875"/>
        <v>0.00002-0.000969274927478045i</v>
      </c>
      <c r="W3576" t="str">
        <f t="shared" si="1876"/>
        <v>0.0000421510971968668-0.0000812962212476875i</v>
      </c>
      <c r="X3576" t="str">
        <f t="shared" si="1877"/>
        <v>0.0000421876623328138-0.0000812442952346873i</v>
      </c>
      <c r="Y3576" t="str">
        <f t="shared" si="1878"/>
        <v>0.009+8.25359221951111i</v>
      </c>
      <c r="Z3576" t="str">
        <f t="shared" si="1879"/>
        <v>-0.000118055909616789-0.0000614671057210169i</v>
      </c>
      <c r="AA3576" t="str">
        <f t="shared" si="1880"/>
        <v>0.00159285694968744-1.45392495789038i</v>
      </c>
      <c r="AB3576" t="str">
        <f t="shared" si="1881"/>
        <v>0.423041783246574+0.356762637141695i</v>
      </c>
      <c r="AC3576" t="str">
        <f t="shared" si="1882"/>
        <v>1.04956370090267-0.0557925731543297i</v>
      </c>
      <c r="AD3576" t="str">
        <f t="shared" si="1883"/>
        <v>0.383910412625233+0.360323043372731i</v>
      </c>
      <c r="AE3576" t="str">
        <f t="shared" si="1884"/>
        <v>-0.0000231748783731182-0.0000661361265614917i</v>
      </c>
      <c r="AF3576" t="str">
        <f t="shared" si="1885"/>
        <v>-6.36534898477162-0.0914804612769625i</v>
      </c>
      <c r="AG3576" t="str">
        <f t="shared" si="1886"/>
        <v>1.00189866893171-0.00201852281455471i</v>
      </c>
      <c r="AH3576" t="str">
        <f t="shared" si="1887"/>
        <v>0.000140346565062418+0.000422580526854567i</v>
      </c>
      <c r="AI3576">
        <f t="shared" si="1888"/>
        <v>-67.027397954058642</v>
      </c>
      <c r="AJ3576">
        <f t="shared" si="1889"/>
        <v>71.627748328896018</v>
      </c>
      <c r="AK3576"/>
      <c r="AL3576"/>
      <c r="AM3576"/>
      <c r="AN3576"/>
    </row>
    <row r="3577" spans="1:40" x14ac:dyDescent="0.35">
      <c r="A3577"/>
      <c r="B3577">
        <f t="shared" si="1890"/>
        <v>1643000</v>
      </c>
      <c r="C3577" s="237" t="str">
        <f t="shared" si="1858"/>
        <v>-1.19466548993871E-08+0.000628975785820452i</v>
      </c>
      <c r="D3577" s="208" t="str">
        <f t="shared" si="1859"/>
        <v>-2.51366129377681+0.00482214769129013i</v>
      </c>
      <c r="E3577" t="str">
        <f t="shared" si="1860"/>
        <v>20500</v>
      </c>
      <c r="F3577" t="str">
        <f t="shared" si="1861"/>
        <v>0.327868852459016</v>
      </c>
      <c r="G3577" t="str">
        <f t="shared" si="1856"/>
        <v>0.327868852459016</v>
      </c>
      <c r="H3577" t="str">
        <f t="shared" si="1862"/>
        <v>3.85169084384087+0.0962470148903749i</v>
      </c>
      <c r="I3577" t="str">
        <f t="shared" si="1863"/>
        <v>6452.04591231004i</v>
      </c>
      <c r="J3577" t="str">
        <f t="shared" si="1857"/>
        <v>-56347.8742408879+1411.50118014424i</v>
      </c>
      <c r="K3577" t="str">
        <f t="shared" si="1864"/>
        <v>0.00286649501635226-0.114431998333181i</v>
      </c>
      <c r="L3577" t="str">
        <f t="shared" si="1865"/>
        <v>0.000599756090960607-0.0202971082956852i</v>
      </c>
      <c r="M3577" t="str">
        <f t="shared" si="1866"/>
        <v>0.00346625110731287-0.134729106628866i</v>
      </c>
      <c r="N3577" t="str">
        <f t="shared" si="1867"/>
        <v>-20.4936236226154i</v>
      </c>
      <c r="O3577" t="str">
        <f t="shared" si="1868"/>
        <v>-0.0732058299438152-0.9973168535938i</v>
      </c>
      <c r="P3577" t="str">
        <f t="shared" si="1869"/>
        <v>1.07320582994382+0.9973168535938i</v>
      </c>
      <c r="Q3577" t="str">
        <f t="shared" si="1870"/>
        <v>-1.07320582994382+19.4963067690216i</v>
      </c>
      <c r="R3577" t="str">
        <f t="shared" si="1871"/>
        <v>0.0479786303298215-0.0576876835726434i</v>
      </c>
      <c r="S3577" t="str">
        <f t="shared" si="1872"/>
        <v>2.21929038062084i</v>
      </c>
      <c r="T3577" t="str">
        <f t="shared" si="1873"/>
        <v>0.128025721233066+0.106478512766336i</v>
      </c>
      <c r="U3577" t="str">
        <f t="shared" si="1874"/>
        <v>0.0000499999999999999-0.0000864897308342183i</v>
      </c>
      <c r="V3577" t="str">
        <f t="shared" si="1875"/>
        <v>0.00002-0.000968684985343242i</v>
      </c>
      <c r="W3577" t="str">
        <f t="shared" si="1876"/>
        <v>0.000042150948615116-0.0000812489806040096i</v>
      </c>
      <c r="X3577" t="str">
        <f t="shared" si="1877"/>
        <v>0.0000421874557295422-0.0000811970849833347i</v>
      </c>
      <c r="Y3577" t="str">
        <f t="shared" si="1878"/>
        <v>0.009+8.25861876775685i</v>
      </c>
      <c r="Z3577" t="str">
        <f t="shared" si="1879"/>
        <v>-0.000117915497358631-0.000061429239552916i</v>
      </c>
      <c r="AA3577" t="str">
        <f t="shared" si="1880"/>
        <v>0.00159091850688159-1.45304002215012i</v>
      </c>
      <c r="AB3577" t="str">
        <f t="shared" si="1881"/>
        <v>0.427913595862985+0.355894134718748i</v>
      </c>
      <c r="AC3577" t="str">
        <f t="shared" si="1882"/>
        <v>1.0494325548006-0.0564187980464106i</v>
      </c>
      <c r="AD3577" t="str">
        <f t="shared" si="1883"/>
        <v>0.388402477334461+0.360011068762768i</v>
      </c>
      <c r="AE3577" t="str">
        <f t="shared" si="1884"/>
        <v>-0.0000236834651054881-0.0000663101530508989i</v>
      </c>
      <c r="AF3577" t="str">
        <f t="shared" si="1885"/>
        <v>-6.36535213761768-0.0914248671990848i</v>
      </c>
      <c r="AG3577" t="str">
        <f t="shared" si="1886"/>
        <v>1.00189589683703-0.00204092557751004i</v>
      </c>
      <c r="AH3577" t="str">
        <f t="shared" si="1887"/>
        <v>0.000143554207742635+0.000423742343805383i</v>
      </c>
      <c r="AI3577">
        <f t="shared" si="1888"/>
        <v>-66.986110248733411</v>
      </c>
      <c r="AJ3577">
        <f t="shared" si="1889"/>
        <v>71.284796088304546</v>
      </c>
      <c r="AK3577"/>
      <c r="AL3577"/>
      <c r="AM3577"/>
      <c r="AN3577"/>
    </row>
    <row r="3578" spans="1:40" x14ac:dyDescent="0.35">
      <c r="A3578"/>
      <c r="B3578">
        <f t="shared" si="1890"/>
        <v>1644000</v>
      </c>
      <c r="C3578" s="237" t="str">
        <f t="shared" si="1858"/>
        <v>-1.19321256761703E-08+0.000628593197143223i</v>
      </c>
      <c r="D3578" s="208" t="str">
        <f t="shared" si="1859"/>
        <v>-2.51366129366542+0.00481921451143138i</v>
      </c>
      <c r="E3578" t="str">
        <f t="shared" si="1860"/>
        <v>20500</v>
      </c>
      <c r="F3578" t="str">
        <f t="shared" si="1861"/>
        <v>0.327868852459016</v>
      </c>
      <c r="G3578" t="str">
        <f t="shared" si="1856"/>
        <v>0.327868852459016</v>
      </c>
      <c r="H3578" t="str">
        <f t="shared" si="1862"/>
        <v>3.85169399105225+0.0961885551108097i</v>
      </c>
      <c r="I3578" t="str">
        <f t="shared" si="1863"/>
        <v>6455.97290312703i</v>
      </c>
      <c r="J3578" t="str">
        <f t="shared" si="1857"/>
        <v>-56416.4877800323+1412.3602800713i</v>
      </c>
      <c r="K3578" t="str">
        <f t="shared" si="1864"/>
        <v>0.00286301091672307-0.114362477249255i</v>
      </c>
      <c r="L3578" t="str">
        <f t="shared" si="1865"/>
        <v>0.000599027318129258-0.020284783644052i</v>
      </c>
      <c r="M3578" t="str">
        <f t="shared" si="1866"/>
        <v>0.00346203823485233-0.134647260893307i</v>
      </c>
      <c r="N3578" t="str">
        <f t="shared" si="1867"/>
        <v>-20.5060969175774i</v>
      </c>
      <c r="O3578" t="str">
        <f t="shared" si="1868"/>
        <v>-0.0856396399399731-0.996326177549778i</v>
      </c>
      <c r="P3578" t="str">
        <f t="shared" si="1869"/>
        <v>1.08563963993997+0.996326177549778i</v>
      </c>
      <c r="Q3578" t="str">
        <f t="shared" si="1870"/>
        <v>-1.08563963993997+19.5097707400276i</v>
      </c>
      <c r="R3578" t="str">
        <f t="shared" si="1871"/>
        <v>0.047823506417291-0.0583071297651699i</v>
      </c>
      <c r="S3578" t="str">
        <f t="shared" si="1872"/>
        <v>2.22064113556948i</v>
      </c>
      <c r="T3578" t="str">
        <f t="shared" si="1873"/>
        <v>0.129479210853524+0.106198845597407i</v>
      </c>
      <c r="U3578" t="str">
        <f t="shared" si="1874"/>
        <v>0.0000500000000000001-0.0000864371215088937i</v>
      </c>
      <c r="V3578" t="str">
        <f t="shared" si="1875"/>
        <v>0.00002-0.000968095760899611i</v>
      </c>
      <c r="W3578" t="str">
        <f t="shared" si="1876"/>
        <v>0.0000421507999444909-0.0000812017987695789i</v>
      </c>
      <c r="X3578" t="str">
        <f t="shared" si="1877"/>
        <v>0.0000421872491435188-0.0000811499335034563i</v>
      </c>
      <c r="Y3578" t="str">
        <f t="shared" si="1878"/>
        <v>0.009+8.26364531600259i</v>
      </c>
      <c r="Z3578" t="str">
        <f t="shared" si="1879"/>
        <v>-0.000117775341217143-0.0000613914197573378i</v>
      </c>
      <c r="AA3578" t="str">
        <f t="shared" si="1880"/>
        <v>0.0015889836004142-1.45215616300116i</v>
      </c>
      <c r="AB3578" t="str">
        <f t="shared" si="1881"/>
        <v>0.432771744397899+0.354959374244457i</v>
      </c>
      <c r="AC3578" t="str">
        <f t="shared" si="1882"/>
        <v>1.04929257979649-0.0570426470497419i</v>
      </c>
      <c r="AD3578" t="str">
        <f t="shared" si="1883"/>
        <v>0.392890177708613+0.359643132189109i</v>
      </c>
      <c r="AE3578" t="str">
        <f t="shared" si="1884"/>
        <v>-0.0000241937722494304-0.0000664771784282188i</v>
      </c>
      <c r="AF3578" t="str">
        <f t="shared" si="1885"/>
        <v>-6.36535528471767-0.0913693405993783i</v>
      </c>
      <c r="AG3578" t="str">
        <f t="shared" si="1886"/>
        <v>1.00189283387872-0.00206327846176934i</v>
      </c>
      <c r="AH3578" t="str">
        <f t="shared" si="1887"/>
        <v>0.000146773557486827+0.000424860073217842i</v>
      </c>
      <c r="AI3578">
        <f t="shared" si="1888"/>
        <v>-66.945442425935212</v>
      </c>
      <c r="AJ3578">
        <f t="shared" si="1889"/>
        <v>70.941848026780065</v>
      </c>
      <c r="AK3578"/>
      <c r="AL3578"/>
      <c r="AM3578"/>
      <c r="AN3578"/>
    </row>
    <row r="3579" spans="1:40" x14ac:dyDescent="0.35">
      <c r="A3579"/>
      <c r="B3579">
        <f t="shared" si="1890"/>
        <v>1645000</v>
      </c>
      <c r="C3579" s="237" t="str">
        <f t="shared" si="1858"/>
        <v>-1.19176229419625E-08+0.0006282110736194i</v>
      </c>
      <c r="D3579" s="208" t="str">
        <f t="shared" si="1859"/>
        <v>-2.51366129355423+0.00481628489774874i</v>
      </c>
      <c r="E3579" t="str">
        <f t="shared" si="1860"/>
        <v>20500</v>
      </c>
      <c r="F3579" t="str">
        <f t="shared" si="1861"/>
        <v>0.327868852459016</v>
      </c>
      <c r="G3579" t="str">
        <f t="shared" si="1856"/>
        <v>0.327868852459016</v>
      </c>
      <c r="H3579" t="str">
        <f t="shared" si="1862"/>
        <v>3.8516971325313+0.0961301662529076i</v>
      </c>
      <c r="I3579" t="str">
        <f t="shared" si="1863"/>
        <v>6459.89989394401i</v>
      </c>
      <c r="J3579" t="str">
        <f t="shared" si="1857"/>
        <v>-56485.1430676033+1413.21937999834i</v>
      </c>
      <c r="K3579" t="str">
        <f t="shared" si="1864"/>
        <v>0.00285953316414336-0.114293040535139i</v>
      </c>
      <c r="L3579" t="str">
        <f t="shared" si="1865"/>
        <v>0.000598299872420722-0.0202724739376305i</v>
      </c>
      <c r="M3579" t="str">
        <f t="shared" si="1866"/>
        <v>0.00345783303656408-0.134565514472769i</v>
      </c>
      <c r="N3579" t="str">
        <f t="shared" si="1867"/>
        <v>-20.5185702125395i</v>
      </c>
      <c r="O3579" t="str">
        <f t="shared" si="1868"/>
        <v>-0.0980601260294134-0.995180492012929i</v>
      </c>
      <c r="P3579" t="str">
        <f t="shared" si="1869"/>
        <v>1.09806012602941+0.995180492012929i</v>
      </c>
      <c r="Q3579" t="str">
        <f t="shared" si="1870"/>
        <v>-1.09806012602941+19.5233897205266i</v>
      </c>
      <c r="R3579" t="str">
        <f t="shared" si="1871"/>
        <v>0.047659682727134-0.0589238518371521i</v>
      </c>
      <c r="S3579" t="str">
        <f t="shared" si="1872"/>
        <v>2.22199189051813i</v>
      </c>
      <c r="T3579" t="str">
        <f t="shared" si="1873"/>
        <v>0.130928320940244+0.105899428524359i</v>
      </c>
      <c r="U3579" t="str">
        <f t="shared" si="1874"/>
        <v>0.0000499999999999998-0.0000863845761462738i</v>
      </c>
      <c r="V3579" t="str">
        <f t="shared" si="1875"/>
        <v>0.00002-0.000967507252838271i</v>
      </c>
      <c r="W3579" t="str">
        <f t="shared" si="1876"/>
        <v>0.0000421506511849932-0.000081154675637099i</v>
      </c>
      <c r="X3579" t="str">
        <f t="shared" si="1877"/>
        <v>0.000042187042574487-0.0000811028406878252i</v>
      </c>
      <c r="Y3579" t="str">
        <f t="shared" si="1878"/>
        <v>0.009+8.26867186424833i</v>
      </c>
      <c r="Z3579" t="str">
        <f t="shared" si="1879"/>
        <v>-0.000117635440569705-0.0000613536462486562i</v>
      </c>
      <c r="AA3579" t="str">
        <f t="shared" si="1880"/>
        <v>0.00158705222168857-1.45127337848005i</v>
      </c>
      <c r="AB3579" t="str">
        <f t="shared" si="1881"/>
        <v>0.437615254764702+0.353958601625044i</v>
      </c>
      <c r="AC3579" t="str">
        <f t="shared" si="1882"/>
        <v>1.04914382181497-0.0576639921522689i</v>
      </c>
      <c r="AD3579" t="str">
        <f t="shared" si="1883"/>
        <v>0.39737281720064+0.359219295582997i</v>
      </c>
      <c r="AE3579" t="str">
        <f t="shared" si="1884"/>
        <v>-0.0000247057128349314-0.000066637191352405i</v>
      </c>
      <c r="AF3579" t="str">
        <f t="shared" si="1885"/>
        <v>-6.36535842608553-0.0913138813551589i</v>
      </c>
      <c r="AG3579" t="str">
        <f t="shared" si="1886"/>
        <v>1.0018894809087-0.00208557789797668i</v>
      </c>
      <c r="AH3579" t="str">
        <f t="shared" si="1887"/>
        <v>0.000150004069183889+0.000425933633698359i</v>
      </c>
      <c r="AI3579">
        <f t="shared" si="1888"/>
        <v>-66.905387270095403</v>
      </c>
      <c r="AJ3579">
        <f t="shared" si="1889"/>
        <v>70.598903891464815</v>
      </c>
      <c r="AK3579"/>
      <c r="AL3579"/>
      <c r="AM3579"/>
      <c r="AN3579"/>
    </row>
    <row r="3580" spans="1:40" x14ac:dyDescent="0.35">
      <c r="A3580"/>
      <c r="B3580">
        <f t="shared" si="1890"/>
        <v>1646000</v>
      </c>
      <c r="C3580" s="237" t="str">
        <f t="shared" si="1858"/>
        <v>-1.19031466324112E-08+0.000627829414401189i</v>
      </c>
      <c r="D3580" s="208" t="str">
        <f t="shared" si="1859"/>
        <v>-2.51366129344325+0.00481335884374245i</v>
      </c>
      <c r="E3580" t="str">
        <f t="shared" si="1860"/>
        <v>20500</v>
      </c>
      <c r="F3580" t="str">
        <f t="shared" si="1861"/>
        <v>0.327868852459016</v>
      </c>
      <c r="G3580" t="str">
        <f t="shared" si="1856"/>
        <v>0.327868852459016</v>
      </c>
      <c r="H3580" t="str">
        <f t="shared" si="1862"/>
        <v>3.85170026829195+0.0960718481877795i</v>
      </c>
      <c r="I3580" t="str">
        <f t="shared" si="1863"/>
        <v>6463.826884761i</v>
      </c>
      <c r="J3580" t="str">
        <f t="shared" si="1857"/>
        <v>-56553.8401036009+1414.07847992539i</v>
      </c>
      <c r="K3580" t="str">
        <f t="shared" si="1864"/>
        <v>0.00285606174320886-0.114223688037433i</v>
      </c>
      <c r="L3580" t="str">
        <f t="shared" si="1865"/>
        <v>0.000597573750615559-0.0202601791492763i</v>
      </c>
      <c r="M3580" t="str">
        <f t="shared" si="1866"/>
        <v>0.00345363549382442-0.134483867186709i</v>
      </c>
      <c r="N3580" t="str">
        <f t="shared" si="1867"/>
        <v>-20.5310435075015i</v>
      </c>
      <c r="O3580" t="str">
        <f t="shared" si="1868"/>
        <v>-0.110465355819415-0.993879975230254i</v>
      </c>
      <c r="P3580" t="str">
        <f t="shared" si="1869"/>
        <v>1.11046535581942+0.993879975230254i</v>
      </c>
      <c r="Q3580" t="str">
        <f t="shared" si="1870"/>
        <v>-1.11046535581942+19.5371635322712i</v>
      </c>
      <c r="R3580" t="str">
        <f t="shared" si="1871"/>
        <v>0.0474872103821885-0.0595377243923866i</v>
      </c>
      <c r="S3580" t="str">
        <f t="shared" si="1872"/>
        <v>2.22334264546677i</v>
      </c>
      <c r="T3580" t="str">
        <f t="shared" si="1873"/>
        <v>0.13237276165564+0.105580339956972i</v>
      </c>
      <c r="U3580" t="str">
        <f t="shared" si="1874"/>
        <v>0.0000500000000000001-0.0000863320946297819i</v>
      </c>
      <c r="V3580" t="str">
        <f t="shared" si="1875"/>
        <v>0.00002-0.000966919459853556i</v>
      </c>
      <c r="W3580" t="str">
        <f t="shared" si="1876"/>
        <v>0.0000421505023366268-0.0000811076110995381i</v>
      </c>
      <c r="X3580" t="str">
        <f t="shared" si="1877"/>
        <v>0.0000421868360221942-0.0000810558064294777i</v>
      </c>
      <c r="Y3580" t="str">
        <f t="shared" si="1878"/>
        <v>0.009+8.27369841249408i</v>
      </c>
      <c r="Z3580" t="str">
        <f t="shared" si="1879"/>
        <v>-0.000117495794795595-0.0000613159189414603i</v>
      </c>
      <c r="AA3580" t="str">
        <f t="shared" si="1880"/>
        <v>0.00158512436213407-1.4503916666281i</v>
      </c>
      <c r="AB3580" t="str">
        <f t="shared" si="1881"/>
        <v>0.442443158209282+0.352892078937616i</v>
      </c>
      <c r="AC3580" t="str">
        <f t="shared" si="1882"/>
        <v>1.04898632887028-0.0582827063169767i</v>
      </c>
      <c r="AD3580" t="str">
        <f t="shared" si="1883"/>
        <v>0.401849700168515+0.35873962952537i</v>
      </c>
      <c r="AE3580" t="str">
        <f t="shared" si="1884"/>
        <v>-0.000025219199864604-0.0000667901815379434i</v>
      </c>
      <c r="AF3580" t="str">
        <f t="shared" si="1885"/>
        <v>-6.3653615617352-0.091258489344037i</v>
      </c>
      <c r="AG3580" t="str">
        <f t="shared" si="1886"/>
        <v>1.00188583882227-0.00210782033015467i</v>
      </c>
      <c r="AH3580" t="str">
        <f t="shared" si="1887"/>
        <v>0.000153245197436015+0.000426962950380206i</v>
      </c>
      <c r="AI3580">
        <f t="shared" si="1888"/>
        <v>-66.865937736902993</v>
      </c>
      <c r="AJ3580">
        <f t="shared" si="1889"/>
        <v>70.255963428718388</v>
      </c>
      <c r="AK3580"/>
      <c r="AL3580"/>
      <c r="AM3580"/>
      <c r="AN3580"/>
    </row>
    <row r="3581" spans="1:40" x14ac:dyDescent="0.35">
      <c r="A3581"/>
      <c r="B3581">
        <f t="shared" si="1890"/>
        <v>1647000</v>
      </c>
      <c r="C3581" s="237" t="str">
        <f t="shared" si="1858"/>
        <v>-1.18886966833598E-08+0.000627448218642872i</v>
      </c>
      <c r="D3581" s="208" t="str">
        <f t="shared" si="1859"/>
        <v>-2.51366129333247+0.00481043634292869i</v>
      </c>
      <c r="E3581" t="str">
        <f t="shared" si="1860"/>
        <v>20500</v>
      </c>
      <c r="F3581" t="str">
        <f t="shared" si="1861"/>
        <v>0.327868852459016</v>
      </c>
      <c r="G3581" t="str">
        <f t="shared" si="1856"/>
        <v>0.327868852459016</v>
      </c>
      <c r="H3581" t="str">
        <f t="shared" si="1862"/>
        <v>3.85170339834805+0.0960136007868495i</v>
      </c>
      <c r="I3581" t="str">
        <f t="shared" si="1863"/>
        <v>6467.75387557799i</v>
      </c>
      <c r="J3581" t="str">
        <f t="shared" si="1857"/>
        <v>-56622.5788880252+1414.93757985245i</v>
      </c>
      <c r="K3581" t="str">
        <f t="shared" si="1864"/>
        <v>0.00285259663856192-0.114154419603112i</v>
      </c>
      <c r="L3581" t="str">
        <f t="shared" si="1865"/>
        <v>0.000596848949504095-0.0202478992519111i</v>
      </c>
      <c r="M3581" t="str">
        <f t="shared" si="1866"/>
        <v>0.00344944558806601-0.134402318855023i</v>
      </c>
      <c r="N3581" t="str">
        <f t="shared" si="1867"/>
        <v>-20.5435168024635i</v>
      </c>
      <c r="O3581" t="str">
        <f t="shared" si="1868"/>
        <v>-0.122853399291155-0.992424829537536i</v>
      </c>
      <c r="P3581" t="str">
        <f t="shared" si="1869"/>
        <v>1.12285339929115+0.992424829537536i</v>
      </c>
      <c r="Q3581" t="str">
        <f t="shared" si="1870"/>
        <v>-1.12285339929115+19.551091972926i</v>
      </c>
      <c r="R3581" t="str">
        <f t="shared" si="1871"/>
        <v>0.0473061425371694-0.0601486230986395i</v>
      </c>
      <c r="S3581" t="str">
        <f t="shared" si="1872"/>
        <v>2.22469340041542i</v>
      </c>
      <c r="T3581" t="str">
        <f t="shared" si="1873"/>
        <v>0.133812244851618+0.105241663101552i</v>
      </c>
      <c r="U3581" t="str">
        <f t="shared" si="1874"/>
        <v>0.0000499999999999998-0.000086279676843121i</v>
      </c>
      <c r="V3581" t="str">
        <f t="shared" si="1875"/>
        <v>0.00002-0.000966332380642957i</v>
      </c>
      <c r="W3581" t="str">
        <f t="shared" si="1876"/>
        <v>0.000042150353399394-0.0000810606050501222i</v>
      </c>
      <c r="X3581" t="str">
        <f t="shared" si="1877"/>
        <v>0.0000421866294863867-0.0000810088306217103i</v>
      </c>
      <c r="Y3581" t="str">
        <f t="shared" si="1878"/>
        <v>0.009+8.27872496073982i</v>
      </c>
      <c r="Z3581" t="str">
        <f t="shared" si="1879"/>
        <v>-0.000117356403275974-0.0000612782377505478i</v>
      </c>
      <c r="AA3581" t="str">
        <f t="shared" si="1880"/>
        <v>0.00158320001320611-1.44951102549139i</v>
      </c>
      <c r="AB3581" t="str">
        <f t="shared" si="1881"/>
        <v>0.447254491624494+0.351760084291208i</v>
      </c>
      <c r="AC3581" t="str">
        <f t="shared" si="1882"/>
        <v>1.04882015104225-0.0588986635218404i</v>
      </c>
      <c r="AD3581" t="str">
        <f t="shared" si="1883"/>
        <v>0.406320131982297+0.358204213232979i</v>
      </c>
      <c r="AE3581" t="str">
        <f t="shared" si="1884"/>
        <v>-0.0000257341463263229-0.0000669361397537675i</v>
      </c>
      <c r="AF3581" t="str">
        <f t="shared" si="1885"/>
        <v>-6.36536469168052-0.0912031644439208i</v>
      </c>
      <c r="AG3581" t="str">
        <f t="shared" si="1886"/>
        <v>1.00188190855784-0.00213000221622585i</v>
      </c>
      <c r="AH3581" t="str">
        <f t="shared" si="1887"/>
        <v>0.000156496396634409+0.00042794795491824i</v>
      </c>
      <c r="AI3581">
        <f t="shared" si="1888"/>
        <v>-66.827086948377627</v>
      </c>
      <c r="AJ3581">
        <f t="shared" si="1889"/>
        <v>69.913026384140892</v>
      </c>
      <c r="AK3581"/>
      <c r="AL3581"/>
      <c r="AM3581"/>
      <c r="AN3581"/>
    </row>
    <row r="3582" spans="1:40" x14ac:dyDescent="0.35">
      <c r="A3582"/>
      <c r="B3582">
        <f t="shared" si="1890"/>
        <v>1648000</v>
      </c>
      <c r="C3582" s="237" t="str">
        <f t="shared" si="1858"/>
        <v>-1.18742730308457E-08+0.000627067485500766i</v>
      </c>
      <c r="D3582" s="208" t="str">
        <f t="shared" si="1859"/>
        <v>-2.51366129322188+0.00480751738883921i</v>
      </c>
      <c r="E3582" t="str">
        <f t="shared" si="1860"/>
        <v>20500</v>
      </c>
      <c r="F3582" t="str">
        <f t="shared" si="1861"/>
        <v>0.327868852459016</v>
      </c>
      <c r="G3582" t="str">
        <f t="shared" si="1856"/>
        <v>0.327868852459016</v>
      </c>
      <c r="H3582" t="str">
        <f t="shared" si="1862"/>
        <v>3.8517065227134+0.0959554239218507i</v>
      </c>
      <c r="I3582" t="str">
        <f t="shared" si="1863"/>
        <v>6471.68086639497i</v>
      </c>
      <c r="J3582" t="str">
        <f t="shared" si="1857"/>
        <v>-56691.359420876+1415.79667977949i</v>
      </c>
      <c r="K3582" t="str">
        <f t="shared" si="1864"/>
        <v>0.00284913783489139-0.114085235079518i</v>
      </c>
      <c r="L3582" t="str">
        <f t="shared" si="1865"/>
        <v>0.000596125465886373-0.0202356342185216i</v>
      </c>
      <c r="M3582" t="str">
        <f t="shared" si="1866"/>
        <v>0.00344526330077776-0.13432086929804i</v>
      </c>
      <c r="N3582" t="str">
        <f t="shared" si="1867"/>
        <v>-20.5559900974256i</v>
      </c>
      <c r="O3582" t="str">
        <f t="shared" si="1868"/>
        <v>-0.135222329099673-0.990815281327887i</v>
      </c>
      <c r="P3582" t="str">
        <f t="shared" si="1869"/>
        <v>1.13522232909967+0.990815281327887i</v>
      </c>
      <c r="Q3582" t="str">
        <f t="shared" si="1870"/>
        <v>-1.13522232909967+19.5651748160977i</v>
      </c>
      <c r="R3582" t="str">
        <f t="shared" si="1871"/>
        <v>0.0471165343528702-0.0607564247260802i</v>
      </c>
      <c r="S3582" t="str">
        <f t="shared" si="1872"/>
        <v>2.22604415536406i</v>
      </c>
      <c r="T3582" t="str">
        <f t="shared" si="1873"/>
        <v>0.135246484162307+0.104883485917217i</v>
      </c>
      <c r="U3582" t="str">
        <f t="shared" si="1874"/>
        <v>0.00005-0.0000862273226702796i</v>
      </c>
      <c r="V3582" t="str">
        <f t="shared" si="1875"/>
        <v>0.00002-0.000965746013907128i</v>
      </c>
      <c r="W3582" t="str">
        <f t="shared" si="1876"/>
        <v>0.0000421502043732983-0.000081013657382338i</v>
      </c>
      <c r="X3582" t="str">
        <f t="shared" si="1877"/>
        <v>0.0000421864229668119-0.0000809619131580768i</v>
      </c>
      <c r="Y3582" t="str">
        <f t="shared" si="1878"/>
        <v>0.009+8.28375150898557i</v>
      </c>
      <c r="Z3582" t="str">
        <f t="shared" si="1879"/>
        <v>-0.000117217265393878-0.0000612406025909266i</v>
      </c>
      <c r="AA3582" t="str">
        <f t="shared" si="1880"/>
        <v>0.00158127916638602-1.44863145312074i</v>
      </c>
      <c r="AB3582" t="str">
        <f t="shared" si="1881"/>
        <v>0.4520482978601+0.350562911680668i</v>
      </c>
      <c r="AC3582" t="str">
        <f t="shared" si="1882"/>
        <v>1.0486453404514-0.0595117387990407i</v>
      </c>
      <c r="AD3582" t="str">
        <f t="shared" si="1883"/>
        <v>0.410783419130658+0.357613134543202i</v>
      </c>
      <c r="AE3582" t="str">
        <f t="shared" si="1884"/>
        <v>-0.0000262504652057873-0.0000670750578220098i</v>
      </c>
      <c r="AF3582" t="str">
        <f t="shared" si="1885"/>
        <v>-6.36536781593528-0.0911479065330115i</v>
      </c>
      <c r="AG3582" t="str">
        <f t="shared" si="1886"/>
        <v>1.0018776910968-0.00215212002852942i</v>
      </c>
      <c r="AH3582" t="str">
        <f t="shared" si="1887"/>
        <v>0.000159757121034548+0.000428888585482643i</v>
      </c>
      <c r="AI3582">
        <f t="shared" si="1888"/>
        <v>-66.7888281881295</v>
      </c>
      <c r="AJ3582">
        <f t="shared" si="1889"/>
        <v>69.570092502621605</v>
      </c>
      <c r="AK3582"/>
      <c r="AL3582"/>
      <c r="AM3582"/>
      <c r="AN3582"/>
    </row>
    <row r="3583" spans="1:40" x14ac:dyDescent="0.35">
      <c r="A3583"/>
      <c r="B3583">
        <f t="shared" si="1890"/>
        <v>1649000</v>
      </c>
      <c r="C3583" s="237" t="str">
        <f t="shared" si="1858"/>
        <v>-1.18598756111006E-08+0.000626687214133241i</v>
      </c>
      <c r="D3583" s="208" t="str">
        <f t="shared" si="1859"/>
        <v>-2.51366129311151+0.00480460197502152i</v>
      </c>
      <c r="E3583" t="str">
        <f t="shared" si="1860"/>
        <v>20500</v>
      </c>
      <c r="F3583" t="str">
        <f t="shared" si="1861"/>
        <v>0.327868852459016</v>
      </c>
      <c r="G3583" t="str">
        <f t="shared" si="1856"/>
        <v>0.327868852459016</v>
      </c>
      <c r="H3583" t="str">
        <f t="shared" si="1862"/>
        <v>3.85170964140183+0.0958973174648304i</v>
      </c>
      <c r="I3583" t="str">
        <f t="shared" si="1863"/>
        <v>6475.60785721196i</v>
      </c>
      <c r="J3583" t="str">
        <f t="shared" si="1857"/>
        <v>-56760.1817021535+1416.65577970654i</v>
      </c>
      <c r="K3583" t="str">
        <f t="shared" si="1864"/>
        <v>0.00284568531693256-0.114016134314365i</v>
      </c>
      <c r="L3583" t="str">
        <f t="shared" si="1865"/>
        <v>0.00059540329657211-0.02022338402216i</v>
      </c>
      <c r="M3583" t="str">
        <f t="shared" si="1866"/>
        <v>0.00344108861350467-0.134239518336525i</v>
      </c>
      <c r="N3583" t="str">
        <f t="shared" si="1867"/>
        <v>-20.5684633923876i</v>
      </c>
      <c r="O3583" t="str">
        <f t="shared" si="1868"/>
        <v>-0.147570220873437-0.989051581016564i</v>
      </c>
      <c r="P3583" t="str">
        <f t="shared" si="1869"/>
        <v>1.14757022087344+0.989051581016564i</v>
      </c>
      <c r="Q3583" t="str">
        <f t="shared" si="1870"/>
        <v>-1.14757022087344+19.579411811371i</v>
      </c>
      <c r="R3583" t="str">
        <f t="shared" si="1871"/>
        <v>0.0469184429695065-0.0613610071849686i</v>
      </c>
      <c r="S3583" t="str">
        <f t="shared" si="1872"/>
        <v>2.2273949103127i</v>
      </c>
      <c r="T3583" t="str">
        <f t="shared" si="1873"/>
        <v>0.13667519509546+0.104505901070075i</v>
      </c>
      <c r="U3583" t="str">
        <f t="shared" si="1874"/>
        <v>0.0000500000000000002-0.0000861750319955253i</v>
      </c>
      <c r="V3583" t="str">
        <f t="shared" si="1875"/>
        <v>0.00002-0.000965160358349884i</v>
      </c>
      <c r="W3583" t="str">
        <f t="shared" si="1876"/>
        <v>0.0000421500552583423-0.0000809667679899286i</v>
      </c>
      <c r="X3583" t="str">
        <f t="shared" si="1877"/>
        <v>0.0000421862164632179-0.0000809150539323894i</v>
      </c>
      <c r="Y3583" t="str">
        <f t="shared" si="1878"/>
        <v>0.009+8.28877805723131i</v>
      </c>
      <c r="Z3583" t="str">
        <f t="shared" si="1879"/>
        <v>-0.000117078380534215-0.0000612030133778136i</v>
      </c>
      <c r="AA3583" t="str">
        <f t="shared" si="1880"/>
        <v>0.00157936181318092-1.44775294757169i</v>
      </c>
      <c r="AB3583" t="str">
        <f t="shared" si="1881"/>
        <v>0.456823626028267+0.349300870833503i</v>
      </c>
      <c r="AC3583" t="str">
        <f t="shared" si="1882"/>
        <v>1.04846195123312-0.060121808273467i</v>
      </c>
      <c r="AD3583" t="str">
        <f t="shared" si="1883"/>
        <v>0.415238869327162+0.356966489897606i</v>
      </c>
      <c r="AE3583" t="str">
        <f t="shared" si="1884"/>
        <v>-0.0000267680694990482-0.0000672069286166131i</v>
      </c>
      <c r="AF3583" t="str">
        <f t="shared" si="1885"/>
        <v>-6.36537093451334-0.0910927154898089i</v>
      </c>
      <c r="AG3583" t="str">
        <f t="shared" si="1886"/>
        <v>1.00187318746326-0.00217417025433466i</v>
      </c>
      <c r="AH3583" t="str">
        <f t="shared" si="1887"/>
        <v>0.000163026824831286+0.000429784786751953i</v>
      </c>
      <c r="AI3583">
        <f t="shared" si="1888"/>
        <v>-66.751154896791235</v>
      </c>
      <c r="AJ3583">
        <f t="shared" si="1889"/>
        <v>69.227161528388393</v>
      </c>
      <c r="AK3583"/>
      <c r="AL3583"/>
      <c r="AM3583"/>
      <c r="AN3583"/>
    </row>
    <row r="3584" spans="1:40" x14ac:dyDescent="0.35">
      <c r="A3584"/>
      <c r="B3584">
        <f t="shared" si="1890"/>
        <v>1650000</v>
      </c>
      <c r="C3584" s="237" t="str">
        <f t="shared" si="1858"/>
        <v>-1.18455043605489E-08+0.000626307403700706i</v>
      </c>
      <c r="D3584" s="208" t="str">
        <f t="shared" si="1859"/>
        <v>-2.51366129300132+0.00480169009503875i</v>
      </c>
      <c r="E3584" t="str">
        <f t="shared" si="1860"/>
        <v>20500</v>
      </c>
      <c r="F3584" t="str">
        <f t="shared" si="1861"/>
        <v>0.327868852459016</v>
      </c>
      <c r="G3584" t="str">
        <f t="shared" si="1856"/>
        <v>0.327868852459016</v>
      </c>
      <c r="H3584" t="str">
        <f t="shared" si="1862"/>
        <v>3.85171275442704+0.0958392812881397i</v>
      </c>
      <c r="I3584" t="str">
        <f t="shared" si="1863"/>
        <v>6479.53484802895i</v>
      </c>
      <c r="J3584" t="str">
        <f t="shared" si="1857"/>
        <v>-56829.0457318576+1417.5148796336i</v>
      </c>
      <c r="K3584" t="str">
        <f t="shared" si="1864"/>
        <v>0.00284223906946687-0.113947117155733i</v>
      </c>
      <c r="L3584" t="str">
        <f t="shared" si="1865"/>
        <v>0.000594682438380683-0.0202111486359435i</v>
      </c>
      <c r="M3584" t="str">
        <f t="shared" si="1866"/>
        <v>0.00343692150784755-0.134158265791677i</v>
      </c>
      <c r="N3584" t="str">
        <f t="shared" si="1867"/>
        <v>-20.5809366873496i</v>
      </c>
      <c r="O3584" t="str">
        <f t="shared" si="1868"/>
        <v>-0.159895153514331-0.987134003001937i</v>
      </c>
      <c r="P3584" t="str">
        <f t="shared" si="1869"/>
        <v>1.15989515351433+0.987134003001937i</v>
      </c>
      <c r="Q3584" t="str">
        <f t="shared" si="1870"/>
        <v>-1.15989515351433+19.5938026843477i</v>
      </c>
      <c r="R3584" t="str">
        <f t="shared" si="1871"/>
        <v>0.0467119274792191-0.0619622495626457i</v>
      </c>
      <c r="S3584" t="str">
        <f t="shared" si="1872"/>
        <v>2.22874566526135i</v>
      </c>
      <c r="T3584" t="str">
        <f t="shared" si="1873"/>
        <v>0.138098095122589+0.104109005885312i</v>
      </c>
      <c r="U3584" t="str">
        <f t="shared" si="1874"/>
        <v>0.0000499999999999999-0.0000861228047034064i</v>
      </c>
      <c r="V3584" t="str">
        <f t="shared" si="1875"/>
        <v>0.00002-0.000964575412678155i</v>
      </c>
      <c r="W3584" t="str">
        <f t="shared" si="1876"/>
        <v>0.0000421499060545283-0.0000809199367668952i</v>
      </c>
      <c r="X3584" t="str">
        <f t="shared" si="1877"/>
        <v>0.000042186009975353-0.0000808682528387164i</v>
      </c>
      <c r="Y3584" t="str">
        <f t="shared" si="1878"/>
        <v>0.009+8.29380460547705i</v>
      </c>
      <c r="Z3584" t="str">
        <f t="shared" si="1879"/>
        <v>-0.000116939748083751-0.0000611654700266339i</v>
      </c>
      <c r="AA3584" t="str">
        <f t="shared" si="1880"/>
        <v>0.0015774479451237-1.44687550690451i</v>
      </c>
      <c r="AB3584" t="str">
        <f t="shared" si="1881"/>
        <v>0.461579531804841+0.347974287049737i</v>
      </c>
      <c r="AC3584" t="str">
        <f t="shared" si="1882"/>
        <v>1.04827003951113-0.0607287492005325i</v>
      </c>
      <c r="AD3584" t="str">
        <f t="shared" si="1883"/>
        <v>0.419685791616549+0.356264384324112i</v>
      </c>
      <c r="AE3584" t="str">
        <f t="shared" si="1884"/>
        <v>-0.0000272868722250354-0.0000673317460618005i</v>
      </c>
      <c r="AF3584" t="str">
        <f t="shared" si="1885"/>
        <v>-6.36537404742836-0.091037591193101i</v>
      </c>
      <c r="AG3584" t="str">
        <f t="shared" si="1886"/>
        <v>1.00186839872383-0.00219614939635273i</v>
      </c>
      <c r="AH3584" t="str">
        <f t="shared" si="1887"/>
        <v>0.000166304962233962+0.000430636509905262i</v>
      </c>
      <c r="AI3584">
        <f t="shared" si="1888"/>
        <v>-66.714060667615527</v>
      </c>
      <c r="AJ3584">
        <f t="shared" si="1889"/>
        <v>68.884233205032984</v>
      </c>
      <c r="AK3584"/>
      <c r="AL3584"/>
      <c r="AM3584"/>
      <c r="AN3584"/>
    </row>
    <row r="3585" spans="1:40" x14ac:dyDescent="0.35">
      <c r="A3585"/>
      <c r="B3585">
        <f t="shared" si="1890"/>
        <v>1651000</v>
      </c>
      <c r="C3585" s="237" t="str">
        <f t="shared" si="1858"/>
        <v>-1.18311592158077E-08+0.0006259280533656i</v>
      </c>
      <c r="D3585" s="208" t="str">
        <f t="shared" si="1859"/>
        <v>-2.51366129289134+0.0047987817424696i</v>
      </c>
      <c r="E3585" t="str">
        <f t="shared" si="1860"/>
        <v>20500</v>
      </c>
      <c r="F3585" t="str">
        <f t="shared" si="1861"/>
        <v>0.327868852459016</v>
      </c>
      <c r="G3585" t="str">
        <f t="shared" si="1856"/>
        <v>0.327868852459016</v>
      </c>
      <c r="H3585" t="str">
        <f t="shared" si="1862"/>
        <v>3.85171586180275+0.0957813152644419i</v>
      </c>
      <c r="I3585" t="str">
        <f t="shared" si="1863"/>
        <v>6483.46183884594i</v>
      </c>
      <c r="J3585" t="str">
        <f t="shared" si="1857"/>
        <v>-56897.9515099883+1418.37397956065i</v>
      </c>
      <c r="K3585" t="str">
        <f t="shared" si="1864"/>
        <v>0.00283879907732173-0.113878183452071i</v>
      </c>
      <c r="L3585" t="str">
        <f t="shared" si="1865"/>
        <v>0.000593962888141068-0.020198928033054i</v>
      </c>
      <c r="M3585" t="str">
        <f t="shared" si="1866"/>
        <v>0.0034327619654628-0.134077111485125i</v>
      </c>
      <c r="N3585" t="str">
        <f t="shared" si="1867"/>
        <v>-20.5934099823116i</v>
      </c>
      <c r="O3585" t="str">
        <f t="shared" si="1868"/>
        <v>-0.172195209496147-0.985062845622846i</v>
      </c>
      <c r="P3585" t="str">
        <f t="shared" si="1869"/>
        <v>1.17219520949615+0.985062845622846i</v>
      </c>
      <c r="Q3585" t="str">
        <f t="shared" si="1870"/>
        <v>-1.17219520949615+19.6083471366888i</v>
      </c>
      <c r="R3585" t="str">
        <f t="shared" si="1871"/>
        <v>0.0464970488977828-0.0625600321597014i</v>
      </c>
      <c r="S3585" t="str">
        <f t="shared" si="1872"/>
        <v>2.23009642020999i</v>
      </c>
      <c r="T3585" t="str">
        <f t="shared" si="1873"/>
        <v>0.139514903767572+0.103692902297274i</v>
      </c>
      <c r="U3585" t="str">
        <f t="shared" si="1874"/>
        <v>0.0000500000000000001-0.0000860706406787529i</v>
      </c>
      <c r="V3585" t="str">
        <f t="shared" si="1875"/>
        <v>0.00002-0.000963991175602031i</v>
      </c>
      <c r="W3585" t="str">
        <f t="shared" si="1876"/>
        <v>0.0000421497567618601-0.0000808731636074972i</v>
      </c>
      <c r="X3585" t="str">
        <f t="shared" si="1877"/>
        <v>0.0000421858035029683-0.0000808215097713863i</v>
      </c>
      <c r="Y3585" t="str">
        <f t="shared" si="1878"/>
        <v>0.009+8.2988311537228i</v>
      </c>
      <c r="Z3585" t="str">
        <f t="shared" si="1879"/>
        <v>-0.000116801367431118-0.0000611279724530232i</v>
      </c>
      <c r="AA3585" t="str">
        <f t="shared" si="1880"/>
        <v>0.00157553755377285-1.44599912918415i</v>
      </c>
      <c r="AB3585" t="str">
        <f t="shared" si="1881"/>
        <v>0.466315077725498+0.346583501035069i</v>
      </c>
      <c r="AC3585" t="str">
        <f t="shared" si="1882"/>
        <v>1.04806966336992-0.0613324400031862i</v>
      </c>
      <c r="AD3585" t="str">
        <f t="shared" si="1883"/>
        <v>0.424123496480498+0.355506931417966i</v>
      </c>
      <c r="AE3585" t="str">
        <f t="shared" si="1884"/>
        <v>-0.0000278067864380128-0.0000674495051303989i</v>
      </c>
      <c r="AF3585" t="str">
        <f t="shared" si="1885"/>
        <v>-6.36537715469409-0.0909825335219723i</v>
      </c>
      <c r="AG3585" t="str">
        <f t="shared" si="1886"/>
        <v>1.0018633259874-0.00221805397324367i</v>
      </c>
      <c r="AH3585" t="str">
        <f t="shared" si="1887"/>
        <v>0.000169590987541109+0.000431443712613627i</v>
      </c>
      <c r="AI3585">
        <f t="shared" si="1888"/>
        <v>-66.67753924223301</v>
      </c>
      <c r="AJ3585">
        <f t="shared" si="1889"/>
        <v>68.54130727556057</v>
      </c>
      <c r="AK3585"/>
      <c r="AL3585"/>
      <c r="AM3585"/>
      <c r="AN3585"/>
    </row>
    <row r="3586" spans="1:40" x14ac:dyDescent="0.35">
      <c r="A3586"/>
      <c r="B3586">
        <f t="shared" si="1890"/>
        <v>1652000</v>
      </c>
      <c r="C3586" s="237" t="str">
        <f t="shared" si="1858"/>
        <v>-1.18168401136864E-08+0.000625549162292406i</v>
      </c>
      <c r="D3586" s="208" t="str">
        <f t="shared" si="1859"/>
        <v>-2.51366129278156+0.00479587691090845i</v>
      </c>
      <c r="E3586" t="str">
        <f t="shared" si="1860"/>
        <v>20500</v>
      </c>
      <c r="F3586" t="str">
        <f t="shared" si="1861"/>
        <v>0.327868852459016</v>
      </c>
      <c r="G3586" t="str">
        <f t="shared" si="1856"/>
        <v>0.327868852459016</v>
      </c>
      <c r="H3586" t="str">
        <f t="shared" si="1862"/>
        <v>3.85171896354264+0.0957234192667056i</v>
      </c>
      <c r="I3586" t="str">
        <f t="shared" si="1863"/>
        <v>6487.38882966292i</v>
      </c>
      <c r="J3586" t="str">
        <f t="shared" si="1857"/>
        <v>-56966.8990365457+1419.23307948769i</v>
      </c>
      <c r="K3586" t="str">
        <f t="shared" si="1864"/>
        <v>0.00283536532537043-0.11380933305219i</v>
      </c>
      <c r="L3586" t="str">
        <f t="shared" si="1865"/>
        <v>0.000593244642691832-0.0201867221867383i</v>
      </c>
      <c r="M3586" t="str">
        <f t="shared" si="1866"/>
        <v>0.00342860996806226-0.133996055238928i</v>
      </c>
      <c r="N3586" t="str">
        <f t="shared" si="1867"/>
        <v>-20.6058832772737i</v>
      </c>
      <c r="O3586" t="str">
        <f t="shared" si="1868"/>
        <v>-0.184468475163113-0.982838431112152i</v>
      </c>
      <c r="P3586" t="str">
        <f t="shared" si="1869"/>
        <v>1.18446847516311+0.982838431112152i</v>
      </c>
      <c r="Q3586" t="str">
        <f t="shared" si="1870"/>
        <v>-1.18446847516311+19.6230448461615i</v>
      </c>
      <c r="R3586" t="str">
        <f t="shared" si="1871"/>
        <v>0.0462738701355248-0.0631542365253702i</v>
      </c>
      <c r="S3586" t="str">
        <f t="shared" si="1872"/>
        <v>2.23144717515864i</v>
      </c>
      <c r="T3586" t="str">
        <f t="shared" si="1873"/>
        <v>0.140925342693838+0.103257696797575i</v>
      </c>
      <c r="U3586" t="str">
        <f t="shared" si="1874"/>
        <v>0.0000499999999999998-0.0000860185398066709i</v>
      </c>
      <c r="V3586" t="str">
        <f t="shared" si="1875"/>
        <v>0.00002-0.000963407645834715i</v>
      </c>
      <c r="W3586" t="str">
        <f t="shared" si="1876"/>
        <v>0.0000421496073803394-0.0000808264484062469i</v>
      </c>
      <c r="X3586" t="str">
        <f t="shared" si="1877"/>
        <v>0.0000421855970458129-0.00008077482462498i</v>
      </c>
      <c r="Y3586" t="str">
        <f t="shared" si="1878"/>
        <v>0.009+8.30385770196854i</v>
      </c>
      <c r="Z3586" t="str">
        <f t="shared" si="1879"/>
        <v>-0.000116663237966789-0.0000610905205728211i</v>
      </c>
      <c r="AA3586" t="str">
        <f t="shared" si="1880"/>
        <v>0.00157363063071244-1.44512381248025i</v>
      </c>
      <c r="AB3586" t="str">
        <f t="shared" si="1881"/>
        <v>0.47102933347716+0.345128868727421i</v>
      </c>
      <c r="AC3586" t="str">
        <f t="shared" si="1882"/>
        <v>1.04786088282656-0.0619327603081761i</v>
      </c>
      <c r="AD3586" t="str">
        <f t="shared" si="1883"/>
        <v>0.428551295943212+0.354694253321362i</v>
      </c>
      <c r="AE3586" t="str">
        <f t="shared" si="1884"/>
        <v>-0.0000283277252400085-0.0000675602018420103i</v>
      </c>
      <c r="AF3586" t="str">
        <f t="shared" si="1885"/>
        <v>-6.3653802563242-0.0909275423557972i</v>
      </c>
      <c r="AG3586" t="str">
        <f t="shared" si="1886"/>
        <v>1.00185797040492-0.00223988052012078i</v>
      </c>
      <c r="AH3586" t="str">
        <f t="shared" si="1887"/>
        <v>0.000172884355215043+0.000432206359030598i</v>
      </c>
      <c r="AI3586">
        <f t="shared" si="1888"/>
        <v>-66.64158450656376</v>
      </c>
      <c r="AJ3586">
        <f t="shared" si="1889"/>
        <v>68.198383482425356</v>
      </c>
      <c r="AK3586"/>
      <c r="AL3586"/>
      <c r="AM3586"/>
      <c r="AN3586"/>
    </row>
    <row r="3587" spans="1:40" x14ac:dyDescent="0.35">
      <c r="A3587"/>
      <c r="B3587">
        <f t="shared" si="1890"/>
        <v>1653000</v>
      </c>
      <c r="C3587" s="237" t="str">
        <f t="shared" si="1858"/>
        <v>-1.18025469911847E-08+0.000625170729647612i</v>
      </c>
      <c r="D3587" s="208" t="str">
        <f t="shared" si="1859"/>
        <v>-2.51366129267198+0.00479297559396503i</v>
      </c>
      <c r="E3587" t="str">
        <f t="shared" si="1860"/>
        <v>20500</v>
      </c>
      <c r="F3587" t="str">
        <f t="shared" si="1861"/>
        <v>0.327868852459016</v>
      </c>
      <c r="G3587" t="str">
        <f t="shared" si="1856"/>
        <v>0.327868852459016</v>
      </c>
      <c r="H3587" t="str">
        <f t="shared" si="1862"/>
        <v>3.85172205966029+0.0956655931682063i</v>
      </c>
      <c r="I3587" t="str">
        <f t="shared" si="1863"/>
        <v>6491.31582047991i</v>
      </c>
      <c r="J3587" t="str">
        <f t="shared" si="1857"/>
        <v>-57035.8883115296+1420.09217941475i</v>
      </c>
      <c r="K3587" t="str">
        <f t="shared" si="1864"/>
        <v>0.00283193779853207-0.113740565805271i</v>
      </c>
      <c r="L3587" t="str">
        <f t="shared" si="1865"/>
        <v>0.000592527698881082-0.0201745310703075i</v>
      </c>
      <c r="M3587" t="str">
        <f t="shared" si="1866"/>
        <v>0.00342446549741315-0.133915096875579i</v>
      </c>
      <c r="N3587" t="str">
        <f t="shared" si="1867"/>
        <v>-20.6183565722357i</v>
      </c>
      <c r="O3587" t="str">
        <f t="shared" si="1868"/>
        <v>-0.196713041027223-0.980461105546682i</v>
      </c>
      <c r="P3587" t="str">
        <f t="shared" si="1869"/>
        <v>1.19671304102722+0.980461105546682i</v>
      </c>
      <c r="Q3587" t="str">
        <f t="shared" si="1870"/>
        <v>-1.19671304102722+19.637895466689i</v>
      </c>
      <c r="R3587" t="str">
        <f t="shared" si="1871"/>
        <v>0.0460424559674967-0.0637447454920944i</v>
      </c>
      <c r="S3587" t="str">
        <f t="shared" si="1872"/>
        <v>2.23279793010728i</v>
      </c>
      <c r="T3587" t="str">
        <f t="shared" si="1873"/>
        <v>0.142329135789964+0.102803500381282i</v>
      </c>
      <c r="U3587" t="str">
        <f t="shared" si="1874"/>
        <v>0.00005-0.0000859665019725474i</v>
      </c>
      <c r="V3587" t="str">
        <f t="shared" si="1875"/>
        <v>0.00002-0.000962824822092527i</v>
      </c>
      <c r="W3587" t="str">
        <f t="shared" si="1876"/>
        <v>0.0000421494579099707-0.0000807797910579173i</v>
      </c>
      <c r="X3587" t="str">
        <f t="shared" si="1877"/>
        <v>0.0000421853906036393-0.0000807281972943366i</v>
      </c>
      <c r="Y3587" t="str">
        <f t="shared" si="1878"/>
        <v>0.009+8.30888425021429i</v>
      </c>
      <c r="Z3587" t="str">
        <f t="shared" si="1879"/>
        <v>-0.000116525359083087-0.0000610531143020776i</v>
      </c>
      <c r="AA3587" t="str">
        <f t="shared" si="1880"/>
        <v>0.00157172716755195-1.44424955486714i</v>
      </c>
      <c r="AB3587" t="str">
        <f t="shared" si="1881"/>
        <v>0.475721376184089+0.343610761117074i</v>
      </c>
      <c r="AC3587" t="str">
        <f t="shared" si="1882"/>
        <v>1.04764375980161-0.0625295909814907i</v>
      </c>
      <c r="AD3587" t="str">
        <f t="shared" si="1883"/>
        <v>0.432968503676555+0.35382648070183i</v>
      </c>
      <c r="AE3587" t="str">
        <f t="shared" si="1884"/>
        <v>-0.0000288496017931867-0.0000676638332610498i</v>
      </c>
      <c r="AF3587" t="str">
        <f t="shared" si="1885"/>
        <v>-6.36538335233227-0.0908726175742413i</v>
      </c>
      <c r="AG3587" t="str">
        <f t="shared" si="1886"/>
        <v>1.00185233316912-0.00226162558905082i</v>
      </c>
      <c r="AH3587" t="str">
        <f t="shared" si="1887"/>
        <v>0.000176184519956123+0.000432924419782037i</v>
      </c>
      <c r="AI3587">
        <f t="shared" si="1888"/>
        <v>-66.606190486874056</v>
      </c>
      <c r="AJ3587">
        <f t="shared" si="1889"/>
        <v>67.855461567583205</v>
      </c>
      <c r="AK3587"/>
      <c r="AL3587"/>
      <c r="AM3587"/>
      <c r="AN3587"/>
    </row>
    <row r="3588" spans="1:40" x14ac:dyDescent="0.35">
      <c r="A3588"/>
      <c r="B3588">
        <f t="shared" si="1890"/>
        <v>1654000</v>
      </c>
      <c r="C3588" s="237" t="str">
        <f t="shared" si="1858"/>
        <v>-1.17882797854931E-08+0.000624792754599728i</v>
      </c>
      <c r="D3588" s="208" t="str">
        <f t="shared" si="1859"/>
        <v>-2.5136612925626+0.00479007778526458i</v>
      </c>
      <c r="E3588" t="str">
        <f t="shared" si="1860"/>
        <v>20500</v>
      </c>
      <c r="F3588" t="str">
        <f t="shared" si="1861"/>
        <v>0.327868852459016</v>
      </c>
      <c r="G3588" t="str">
        <f t="shared" si="1856"/>
        <v>0.327868852459016</v>
      </c>
      <c r="H3588" t="str">
        <f t="shared" si="1862"/>
        <v>3.8517251501693+0.0956078368425246i</v>
      </c>
      <c r="I3588" t="str">
        <f t="shared" si="1863"/>
        <v>6495.2428112969i</v>
      </c>
      <c r="J3588" t="str">
        <f t="shared" si="1857"/>
        <v>-57104.9193349402+1420.9512793418i</v>
      </c>
      <c r="K3588" t="str">
        <f t="shared" si="1864"/>
        <v>0.00282851648177108-0.113671881560855i</v>
      </c>
      <c r="L3588" t="str">
        <f t="shared" si="1865"/>
        <v>0.000591812053566425-0.0201623546571369i</v>
      </c>
      <c r="M3588" t="str">
        <f t="shared" si="1866"/>
        <v>0.00342032853533751-0.133834236217992i</v>
      </c>
      <c r="N3588" t="str">
        <f t="shared" si="1867"/>
        <v>-20.6308298671977i</v>
      </c>
      <c r="O3588" t="str">
        <f t="shared" si="1868"/>
        <v>-0.208927002065918-0.977931238793274i</v>
      </c>
      <c r="P3588" t="str">
        <f t="shared" si="1869"/>
        <v>1.20892700206592+0.977931238793274i</v>
      </c>
      <c r="Q3588" t="str">
        <f t="shared" si="1870"/>
        <v>-1.20892700206592+19.6528986284044i</v>
      </c>
      <c r="R3588" t="str">
        <f t="shared" si="1871"/>
        <v>0.0458028730029004-0.0643314432092997i</v>
      </c>
      <c r="S3588" t="str">
        <f t="shared" si="1872"/>
        <v>2.23414868505593i</v>
      </c>
      <c r="T3588" t="str">
        <f t="shared" si="1873"/>
        <v>0.143726009253807+0.102330428491214i</v>
      </c>
      <c r="U3588" t="str">
        <f t="shared" si="1874"/>
        <v>0.0000500000000000002-0.0000859145270620443i</v>
      </c>
      <c r="V3588" t="str">
        <f t="shared" si="1875"/>
        <v>0.00002-0.000962242703094897i</v>
      </c>
      <c r="W3588" t="str">
        <f t="shared" si="1876"/>
        <v>0.0000421493083507556-0.0000807331914575295i</v>
      </c>
      <c r="X3588" t="str">
        <f t="shared" si="1877"/>
        <v>0.0000421851841761985-0.0000806816276745456i</v>
      </c>
      <c r="Y3588" t="str">
        <f t="shared" si="1878"/>
        <v>0.009+8.31391079846003i</v>
      </c>
      <c r="Z3588" t="str">
        <f t="shared" si="1879"/>
        <v>-0.000116387730174165-0.0000610157535570451i</v>
      </c>
      <c r="AA3588" t="str">
        <f t="shared" si="1880"/>
        <v>0.00156982715592626-1.44337635442378i</v>
      </c>
      <c r="AB3588" t="str">
        <f t="shared" si="1881"/>
        <v>0.480390290689092+0.342029564060491i</v>
      </c>
      <c r="AC3588" t="str">
        <f t="shared" si="1882"/>
        <v>1.04741835808935-0.0631228141630286i</v>
      </c>
      <c r="AD3588" t="str">
        <f t="shared" si="1883"/>
        <v>0.43737443510518+0.352903752729301i</v>
      </c>
      <c r="AE3588" t="str">
        <f t="shared" si="1884"/>
        <v>-0.0000293723293322121-0.0000677603974946375i</v>
      </c>
      <c r="AF3588" t="str">
        <f t="shared" si="1885"/>
        <v>-6.3653864427319-0.09081775905726i</v>
      </c>
      <c r="AG3588" t="str">
        <f t="shared" si="1886"/>
        <v>1.00184641551432-0.00228328574955224i</v>
      </c>
      <c r="AH3588" t="str">
        <f t="shared" si="1887"/>
        <v>0.000179490936777011+0.000433597871955096i</v>
      </c>
      <c r="AI3588">
        <f t="shared" si="1888"/>
        <v>-66.571351345972332</v>
      </c>
      <c r="AJ3588">
        <f t="shared" si="1889"/>
        <v>67.512541272516501</v>
      </c>
      <c r="AK3588"/>
      <c r="AL3588"/>
      <c r="AM3588"/>
      <c r="AN3588"/>
    </row>
    <row r="3589" spans="1:40" x14ac:dyDescent="0.35">
      <c r="A3589"/>
      <c r="B3589">
        <f t="shared" si="1890"/>
        <v>1655000</v>
      </c>
      <c r="C3589" s="237" t="str">
        <f t="shared" si="1858"/>
        <v>-1.17740384339915E-08+0.000624415236319267i</v>
      </c>
      <c r="D3589" s="208" t="str">
        <f t="shared" si="1859"/>
        <v>-2.51366129245342+0.00478718347844772i</v>
      </c>
      <c r="E3589" t="str">
        <f t="shared" si="1860"/>
        <v>20500</v>
      </c>
      <c r="F3589" t="str">
        <f t="shared" si="1861"/>
        <v>0.327868852459016</v>
      </c>
      <c r="G3589" t="str">
        <f t="shared" ref="G3589:G3652" si="1891">IF($C$11=$C$7,$C$24,F3589)</f>
        <v>0.327868852459016</v>
      </c>
      <c r="H3589" t="str">
        <f t="shared" si="1862"/>
        <v>3.8517282350832+0.0955501501635457i</v>
      </c>
      <c r="I3589" t="str">
        <f t="shared" si="1863"/>
        <v>6499.16980211388i</v>
      </c>
      <c r="J3589" t="str">
        <f t="shared" ref="J3589:J3652" si="1892">IMSUM(COMPLEX(0,2*PI()*B3589*$C$113*$C$112),COMPLEX(0,2*PI()*B3589*$C$113*$C$111),COMPLEX(0,2*PI()*B3589*$C$28*10^-12*$C$111),COMPLEX(-1*2*PI()*B3589*2*PI()*B3589*$C$113*$C$112*$C$28*10^-12*$C$111,0),COMPLEX(1,0))</f>
        <v>-57173.9921067773+1421.81037926885i</v>
      </c>
      <c r="K3589" t="str">
        <f t="shared" si="1864"/>
        <v>0.00282510136009736-0.113603280168846i</v>
      </c>
      <c r="L3589" t="str">
        <f t="shared" si="1865"/>
        <v>0.000591097703614957-0.0201501929206661i</v>
      </c>
      <c r="M3589" t="str">
        <f t="shared" si="1866"/>
        <v>0.00341619906371232-0.133753473089512i</v>
      </c>
      <c r="N3589" t="str">
        <f t="shared" si="1867"/>
        <v>-20.6433031621598i</v>
      </c>
      <c r="O3589" t="str">
        <f t="shared" si="1868"/>
        <v>-0.221108458018167-0.975249224451283i</v>
      </c>
      <c r="P3589" t="str">
        <f t="shared" si="1869"/>
        <v>1.22110845801817+0.975249224451283i</v>
      </c>
      <c r="Q3589" t="str">
        <f t="shared" si="1870"/>
        <v>-1.22110845801817+19.6680539377085i</v>
      </c>
      <c r="R3589" t="str">
        <f t="shared" si="1871"/>
        <v>0.0455551896538223-0.0649142151762792i</v>
      </c>
      <c r="S3589" t="str">
        <f t="shared" si="1872"/>
        <v>2.23549944000457i</v>
      </c>
      <c r="T3589" t="str">
        <f t="shared" si="1873"/>
        <v>0.145115691674908+0.101838600960422i</v>
      </c>
      <c r="U3589" t="str">
        <f t="shared" si="1874"/>
        <v>0.0000499999999999999-0.0000858626149611001i</v>
      </c>
      <c r="V3589" t="str">
        <f t="shared" si="1875"/>
        <v>0.00002-0.000961661287564324i</v>
      </c>
      <c r="W3589" t="str">
        <f t="shared" si="1876"/>
        <v>0.0000421491587026973-0.0000806866495003622i</v>
      </c>
      <c r="X3589" t="str">
        <f t="shared" si="1877"/>
        <v>0.0000421849777632437-0.0000806351156609531i</v>
      </c>
      <c r="Y3589" t="str">
        <f t="shared" si="1878"/>
        <v>0.009+8.31893734670577i</v>
      </c>
      <c r="Z3589" t="str">
        <f t="shared" si="1879"/>
        <v>-0.000116250350636011-0.0000609784382541844i</v>
      </c>
      <c r="AA3589" t="str">
        <f t="shared" si="1880"/>
        <v>0.00156793058749547-1.4425042092338i</v>
      </c>
      <c r="AB3589" t="str">
        <f t="shared" si="1881"/>
        <v>0.485035169828952+0.340385678088058i</v>
      </c>
      <c r="AC3589" t="str">
        <f t="shared" si="1882"/>
        <v>1.04718474332724-0.0637123133003981i</v>
      </c>
      <c r="AD3589" t="str">
        <f t="shared" si="1883"/>
        <v>0.441768407511026+0.351926217051898i</v>
      </c>
      <c r="AE3589" t="str">
        <f t="shared" si="1884"/>
        <v>-0.0000298958211765413-0.0000678498936903486i</v>
      </c>
      <c r="AF3589" t="str">
        <f t="shared" si="1885"/>
        <v>-6.36538952753662-0.090762966685098i</v>
      </c>
      <c r="AG3589" t="str">
        <f t="shared" si="1886"/>
        <v>1.00184021871612-0.0023048575890885i</v>
      </c>
      <c r="AH3589" t="str">
        <f t="shared" si="1887"/>
        <v>0.000182803061076528+0.000434226699086421i</v>
      </c>
      <c r="AI3589">
        <f t="shared" si="1888"/>
        <v>-66.537061379540447</v>
      </c>
      <c r="AJ3589">
        <f t="shared" si="1889"/>
        <v>67.169622338279936</v>
      </c>
      <c r="AK3589"/>
      <c r="AL3589"/>
      <c r="AM3589"/>
      <c r="AN3589"/>
    </row>
    <row r="3590" spans="1:40" x14ac:dyDescent="0.35">
      <c r="A3590"/>
      <c r="B3590">
        <f t="shared" si="1890"/>
        <v>1656000</v>
      </c>
      <c r="C3590" s="237" t="str">
        <f t="shared" ref="C3590:C3653" si="1893">IMPRODUCT(COMPLEX(-1,0),IMDIV(IMPRODUCT(G3590,COMPLEX($C$100+$C$101,0)),COMPLEX($C$100,2*PI()*B3590*$C$103*$C$102*(2*$C$100+$C$101))))</f>
        <v>-1.17598228742493E-08+0.000624038173978764i</v>
      </c>
      <c r="D3590" s="208" t="str">
        <f t="shared" ref="D3590:D3653" si="1894">IMPRODUCT(COMPLEX($C$106,0),IMSUB(C3590,G3590))</f>
        <v>-2.51366129234443+0.00478429266717053i</v>
      </c>
      <c r="E3590" t="str">
        <f t="shared" ref="E3590:E3653" si="1895">IMDIV(COMPLEX($C$20*10^3,0),COMPLEX(1,2*PI()*B3590*$C$20*1000*$C$29*10^-12))</f>
        <v>20500</v>
      </c>
      <c r="F3590" t="str">
        <f t="shared" ref="F3590:F3653" si="1896">IMDIV(COMPLEX($C$22*1000,0),IMSUM(COMPLEX($C$22*1000,0),E3590))</f>
        <v>0.327868852459016</v>
      </c>
      <c r="G3590" t="str">
        <f t="shared" si="1891"/>
        <v>0.327868852459016</v>
      </c>
      <c r="H3590" t="str">
        <f t="shared" ref="H3590:H3653" si="1897">IMPRODUCT(COMPLEX($C$108,0),IMPRODUCT(COMPLEX(-1,0),D3590),IMDIV(COMPLEX(0,2*PI()*B3590*$C$109*$C$110),COMPLEX(1,2*PI()*B3590*$C$109*$C$110)))</f>
        <v>3.85173131441547+0.0954925330054584i</v>
      </c>
      <c r="I3590" t="str">
        <f t="shared" ref="I3590:I3653" si="1898">COMPLEX(0,2*PI()*B3590*$C$113*$C$112*$C$114)</f>
        <v>6503.09679293087i</v>
      </c>
      <c r="J3590" t="str">
        <f t="shared" si="1892"/>
        <v>-57243.1066270411+1422.6694791959i</v>
      </c>
      <c r="K3590" t="str">
        <f t="shared" ref="K3590:K3653" si="1899">IMDIV(I3590,J3590)</f>
        <v>0.00282169241856598-0.11353476147951i</v>
      </c>
      <c r="L3590" t="str">
        <f t="shared" ref="L3590:L3653" si="1900">IMDIV(COMPLEX($C$117,0),COMPLEX(1,2*PI()*B3590*$C$115*$C$116))</f>
        <v>0.000590384645903199-0.0201380458343984i</v>
      </c>
      <c r="M3590" t="str">
        <f t="shared" ref="M3590:M3653" si="1901">IMSUM(K3590,L3590)</f>
        <v>0.00341207706446918-0.133672807313908i</v>
      </c>
      <c r="N3590" t="str">
        <f t="shared" ref="N3590:N3653" si="1902">COMPLEX(0,-2*PI()*B3590*$C$43)</f>
        <v>-20.6557764571218i</v>
      </c>
      <c r="O3590" t="str">
        <f t="shared" ref="O3590:O3653" si="1903">IMEXP(N3590)</f>
        <v>-0.233255513679825-0.972415479791412i</v>
      </c>
      <c r="P3590" t="str">
        <f t="shared" ref="P3590:P3653" si="1904">IMSUB(COMPLEX(1,0),O3590)</f>
        <v>1.23325551367983+0.972415479791412i</v>
      </c>
      <c r="Q3590" t="str">
        <f t="shared" ref="Q3590:Q3653" si="1905">IMSUM(COMPLEX(0,2*PI()*B3590*$C$43),O3590,COMPLEX(-1,0))</f>
        <v>-1.23325551367983+19.6833609773304i</v>
      </c>
      <c r="R3590" t="str">
        <f t="shared" ref="R3590:R3653" si="1906">IMDIV(P3590,Q3590)</f>
        <v>0.0452994761032939-0.0654929482742162i</v>
      </c>
      <c r="S3590" t="str">
        <f t="shared" ref="S3590:S3653" si="1907">IMDIV(COMPLEX(0,2*PI()*B3590*$C$123),COMPLEX($C$124,0))</f>
        <v>2.2368501949532i</v>
      </c>
      <c r="T3590" t="str">
        <f t="shared" ref="T3590:T3653" si="1908">IMPRODUCT(R3590,S3590)</f>
        <v>0.14649791411524+0.101328141952931i</v>
      </c>
      <c r="U3590" t="str">
        <f t="shared" ref="U3590:U3653" si="1909">IMDIV(COMPLEX(1,2*PI()*B3590*$C$16*10^-3*$C$15*10^-6),COMPLEX(0,2*PI()*B3590*$C$15*10^-6))</f>
        <v>0.0000500000000000001-0.0000858107655559306i</v>
      </c>
      <c r="V3590" t="str">
        <f t="shared" ref="V3590:V3653" si="1910">IMSUM(COMPLEX($C$18*10^-3,0),IMDIV(COMPLEX(1,0),COMPLEX(0,2*PI()*B3590*($C$17*1*10^-6))))</f>
        <v>0.00002-0.000961080574226421i</v>
      </c>
      <c r="W3590" t="str">
        <f t="shared" ref="W3590:W3653" si="1911">IMDIV(IMPRODUCT(U3590,V3590),IMSUM(U3590,V3590))</f>
        <v>0.000042149008965799-0.0000806401650819462i</v>
      </c>
      <c r="X3590" t="str">
        <f t="shared" ref="X3590:X3653" si="1912">IMDIV(IMPRODUCT(COMPLEX($C$19,0),W3590),IMSUM(COMPLEX($C$19,0),W3590))</f>
        <v>0.0000421847713645288-0.0000805886611491575i</v>
      </c>
      <c r="Y3590" t="str">
        <f t="shared" ref="Y3590:Y3653" si="1913">COMPLEX($C$13*10^-3,2*PI()*B3590*$C$12*0.000001)</f>
        <v>0.009+8.32396389495152i</v>
      </c>
      <c r="Z3590" t="str">
        <f t="shared" ref="Z3590:Z3653" si="1914">IMPRODUCT(COMPLEX($C$6,0),IMDIV(X3590,IMSUM(X3590,Y3590)))</f>
        <v>-0.000116113219866436-0.0000609411683101604i</v>
      </c>
      <c r="AA3590" t="str">
        <f t="shared" ref="AA3590:AA3653" si="1915">IMDIV(COMPLEX($C$6,0),IMSUM(X3590,Y3590))</f>
        <v>0.00156603745394489-1.44163311738544i</v>
      </c>
      <c r="AB3590" t="str">
        <f t="shared" ref="AB3590:AB3653" si="1916">IMPRODUCT(COMPLEX($C$119,0),T3590)</f>
        <v>0.489655114704312+0.338679518206026i</v>
      </c>
      <c r="AC3590" t="str">
        <f t="shared" ref="AC3590:AC3653" si="1917">IMSUM(COMPLEX(1,0),IMPRODUCT(AB3590,M3590))</f>
        <v>1.0469429829647-0.0642979731818628i</v>
      </c>
      <c r="AD3590" t="str">
        <f t="shared" ref="AD3590:AD3653" si="1918">IMDIV(AB3590,AC3590)</f>
        <v>0.446149740137471+0.350894029770546i</v>
      </c>
      <c r="AE3590" t="str">
        <f t="shared" ref="AE3590:AE3653" si="1919">IMPRODUCT(AD3590,AA3590,X3590)</f>
        <v>-0.0000304199907426581-0.0000679323220338191i</v>
      </c>
      <c r="AF3590" t="str">
        <f t="shared" ref="AF3590:AF3653" si="1920">IMSUB(D3590,H3590)</f>
        <v>-6.3653926067599-0.0907082403382879i</v>
      </c>
      <c r="AG3590" t="str">
        <f t="shared" ref="AG3590:AG3653" si="1921">IMSUM(COMPLEX(1,0),IMPRODUCT(AD3590,AA3590,COMPLEX($C$127,0)))</f>
        <v>1.00183374409119-0.0023263377135576i</v>
      </c>
      <c r="AH3590" t="str">
        <f t="shared" ref="AH3590:AH3653" si="1922">IMDIV(IMPRODUCT(AE3590,AF3590),AG3590)</f>
        <v>0.000186120348713189+0.000434810891149519i</v>
      </c>
      <c r="AI3590">
        <f t="shared" ref="AI3590:AI3653" si="1923">20*LOG10(IMABS(AH3590))</f>
        <v>-66.50331501259484</v>
      </c>
      <c r="AJ3590">
        <f t="shared" ref="AJ3590:AJ3653" si="1924">IMARGUMENT(AH3590)*180/PI()</f>
        <v>66.826704505553153</v>
      </c>
      <c r="AK3590"/>
      <c r="AL3590"/>
      <c r="AM3590"/>
      <c r="AN3590"/>
    </row>
    <row r="3591" spans="1:40" x14ac:dyDescent="0.35">
      <c r="A3591"/>
      <c r="B3591">
        <f t="shared" si="1890"/>
        <v>1657000</v>
      </c>
      <c r="C3591" s="237" t="str">
        <f t="shared" si="1893"/>
        <v>-1.1745633044024E-08+0.000623661566752732i</v>
      </c>
      <c r="D3591" s="208" t="str">
        <f t="shared" si="1894"/>
        <v>-2.51366129223564+0.00478140534510428i</v>
      </c>
      <c r="E3591" t="str">
        <f t="shared" si="1895"/>
        <v>20500</v>
      </c>
      <c r="F3591" t="str">
        <f t="shared" si="1896"/>
        <v>0.327868852459016</v>
      </c>
      <c r="G3591" t="str">
        <f t="shared" si="1891"/>
        <v>0.327868852459016</v>
      </c>
      <c r="H3591" t="str">
        <f t="shared" si="1897"/>
        <v>3.85173438817959+0.0954349852427533i</v>
      </c>
      <c r="I3591" t="str">
        <f t="shared" si="1898"/>
        <v>6507.02378374786i</v>
      </c>
      <c r="J3591" t="str">
        <f t="shared" si="1892"/>
        <v>-57312.2628957316+1423.52857912295i</v>
      </c>
      <c r="K3591" t="str">
        <f t="shared" si="1899"/>
        <v>0.00281828964227704-0.113466325343475i</v>
      </c>
      <c r="L3591" t="str">
        <f t="shared" si="1900"/>
        <v>0.000589672877317088-0.0201259133719008i</v>
      </c>
      <c r="M3591" t="str">
        <f t="shared" si="1901"/>
        <v>0.00340796251959413-0.133592238715376i</v>
      </c>
      <c r="N3591" t="str">
        <f t="shared" si="1902"/>
        <v>-20.6682497520838i</v>
      </c>
      <c r="O3591" t="str">
        <f t="shared" si="1903"/>
        <v>-0.24536627919907-0.969430445690666i</v>
      </c>
      <c r="P3591" t="str">
        <f t="shared" si="1904"/>
        <v>1.24536627919907+0.969430445690666i</v>
      </c>
      <c r="Q3591" t="str">
        <f t="shared" si="1905"/>
        <v>-1.24536627919907+19.6988193063931i</v>
      </c>
      <c r="R3591" t="str">
        <f t="shared" si="1906"/>
        <v>0.0450358042726836-0.0660675307973663i</v>
      </c>
      <c r="S3591" t="str">
        <f t="shared" si="1907"/>
        <v>2.23820094990184i</v>
      </c>
      <c r="T3591" t="str">
        <f t="shared" si="1908"/>
        <v>0.147872410188334+0.100799179902714i</v>
      </c>
      <c r="U3591" t="str">
        <f t="shared" si="1909"/>
        <v>0.0000499999999999998-0.0000857589787330238i</v>
      </c>
      <c r="V3591" t="str">
        <f t="shared" si="1910"/>
        <v>0.00002-0.000960500561809867i</v>
      </c>
      <c r="W3591" t="str">
        <f t="shared" si="1911"/>
        <v>0.0000421488591400629-0.0000805937380980638i</v>
      </c>
      <c r="X3591" t="str">
        <f t="shared" si="1912"/>
        <v>0.0000421845649798072-0.0000805422640350076i</v>
      </c>
      <c r="Y3591" t="str">
        <f t="shared" si="1913"/>
        <v>0.009+8.32899044319726i</v>
      </c>
      <c r="Z3591" t="str">
        <f t="shared" si="1914"/>
        <v>-0.000115976337265062-0.0000609039436418408i</v>
      </c>
      <c r="AA3591" t="str">
        <f t="shared" si="1915"/>
        <v>0.00156414774698491-1.44076307697155i</v>
      </c>
      <c r="AB3591" t="str">
        <f t="shared" si="1916"/>
        <v>0.494249234944154+0.336911513692531i</v>
      </c>
      <c r="AC3591" t="str">
        <f t="shared" si="1917"/>
        <v>1.0466931462312-0.0648796799684675i</v>
      </c>
      <c r="AD3591" t="str">
        <f t="shared" si="1918"/>
        <v>0.450517754293421+0.34980735541219i</v>
      </c>
      <c r="AE3591" t="str">
        <f t="shared" si="1919"/>
        <v>-0.0000309447515563067-0.0000680076837462187i</v>
      </c>
      <c r="AF3591" t="str">
        <f t="shared" si="1920"/>
        <v>-6.36539568041523-0.090653579897649i</v>
      </c>
      <c r="AG3591" t="str">
        <f t="shared" si="1921"/>
        <v>1.00182699299698-0.0023477227477797i</v>
      </c>
      <c r="AH3591" t="str">
        <f t="shared" si="1922"/>
        <v>0.000189442256078801+0.000435350444541426i</v>
      </c>
      <c r="AI3591">
        <f t="shared" si="1923"/>
        <v>-66.470106796067356</v>
      </c>
      <c r="AJ3591">
        <f t="shared" si="1924"/>
        <v>66.483787514662666</v>
      </c>
      <c r="AK3591"/>
      <c r="AL3591"/>
      <c r="AM3591"/>
      <c r="AN3591"/>
    </row>
    <row r="3592" spans="1:40" x14ac:dyDescent="0.35">
      <c r="A3592"/>
      <c r="B3592">
        <f t="shared" si="1890"/>
        <v>1658000</v>
      </c>
      <c r="C3592" s="237" t="str">
        <f t="shared" si="1893"/>
        <v>-1.17314688812605E-08+0.000623285413817685i</v>
      </c>
      <c r="D3592" s="208" t="str">
        <f t="shared" si="1894"/>
        <v>-2.51366129212705+0.00477852150593559i</v>
      </c>
      <c r="E3592" t="str">
        <f t="shared" si="1895"/>
        <v>20500</v>
      </c>
      <c r="F3592" t="str">
        <f t="shared" si="1896"/>
        <v>0.327868852459016</v>
      </c>
      <c r="G3592" t="str">
        <f t="shared" si="1891"/>
        <v>0.327868852459016</v>
      </c>
      <c r="H3592" t="str">
        <f t="shared" si="1897"/>
        <v>3.85173745638895+0.0953775067502247i</v>
      </c>
      <c r="I3592" t="str">
        <f t="shared" si="1898"/>
        <v>6510.95077456485i</v>
      </c>
      <c r="J3592" t="str">
        <f t="shared" si="1892"/>
        <v>-57381.4609128486+1424.38767905i</v>
      </c>
      <c r="K3592" t="str">
        <f t="shared" si="1899"/>
        <v>0.00281489301637551-0.113397971611724i</v>
      </c>
      <c r="L3592" t="str">
        <f t="shared" si="1900"/>
        <v>0.000588962394751936-0.0201137955068039i</v>
      </c>
      <c r="M3592" t="str">
        <f t="shared" si="1901"/>
        <v>0.00340385541112745-0.133511767118528i</v>
      </c>
      <c r="N3592" t="str">
        <f t="shared" si="1902"/>
        <v>-20.6807230470459i</v>
      </c>
      <c r="O3592" t="str">
        <f t="shared" si="1903"/>
        <v>-0.257438870370141-0.966294586563821i</v>
      </c>
      <c r="P3592" t="str">
        <f t="shared" si="1904"/>
        <v>1.25743887037014+0.966294586563821i</v>
      </c>
      <c r="Q3592" t="str">
        <f t="shared" si="1905"/>
        <v>-1.25743887037014+19.7144284604821i</v>
      </c>
      <c r="R3592" t="str">
        <f t="shared" si="1906"/>
        <v>0.044764247788482-0.0666378524833041i</v>
      </c>
      <c r="S3592" t="str">
        <f t="shared" si="1907"/>
        <v>2.23955170485049i</v>
      </c>
      <c r="T3592" t="str">
        <f t="shared" si="1908"/>
        <v>0.149238916136559+0.100251847451045i</v>
      </c>
      <c r="U3592" t="str">
        <f t="shared" si="1909"/>
        <v>0.00005-0.0000857072543791441i</v>
      </c>
      <c r="V3592" t="str">
        <f t="shared" si="1910"/>
        <v>0.00002-0.000959921249046409i</v>
      </c>
      <c r="W3592" t="str">
        <f t="shared" si="1911"/>
        <v>0.0000421487092254929-0.0000805473684447505i</v>
      </c>
      <c r="X3592" t="str">
        <f t="shared" si="1912"/>
        <v>0.0000421843586088347-0.0000804959242146063i</v>
      </c>
      <c r="Y3592" t="str">
        <f t="shared" si="1913"/>
        <v>0.009+8.334016991443i</v>
      </c>
      <c r="Z3592" t="str">
        <f t="shared" si="1914"/>
        <v>-0.000115839702233329-0.0000608667641662992i</v>
      </c>
      <c r="AA3592" t="str">
        <f t="shared" si="1915"/>
        <v>0.00156226145835088-1.43989408608961i</v>
      </c>
      <c r="AB3592" t="str">
        <f t="shared" si="1916"/>
        <v>0.498816648964096+0.33508210788821i</v>
      </c>
      <c r="AC3592" t="str">
        <f t="shared" si="1917"/>
        <v>1.04643530410369-0.0654573212252316i</v>
      </c>
      <c r="AD3592" t="str">
        <f t="shared" si="1918"/>
        <v>0.45487177345672+0.348666366901842i</v>
      </c>
      <c r="AE3592" t="str">
        <f t="shared" si="1919"/>
        <v>-0.0000314700172646381-0.0000680759810815826i</v>
      </c>
      <c r="AF3592" t="str">
        <f t="shared" si="1920"/>
        <v>-6.365398748516-0.0905989852442891i</v>
      </c>
      <c r="AG3592" t="str">
        <f t="shared" si="1921"/>
        <v>1.00181996683146-0.00236900933597938i</v>
      </c>
      <c r="AH3592" t="str">
        <f t="shared" si="1922"/>
        <v>0.000192768240171548+0.000435845362068537i</v>
      </c>
      <c r="AI3592">
        <f t="shared" si="1923"/>
        <v>-66.437431403507489</v>
      </c>
      <c r="AJ3592">
        <f t="shared" si="1924"/>
        <v>66.14087110563058</v>
      </c>
      <c r="AK3592"/>
      <c r="AL3592"/>
      <c r="AM3592"/>
      <c r="AN3592"/>
    </row>
    <row r="3593" spans="1:40" x14ac:dyDescent="0.35">
      <c r="A3593"/>
      <c r="B3593">
        <f t="shared" si="1890"/>
        <v>1659000</v>
      </c>
      <c r="C3593" s="237" t="str">
        <f t="shared" si="1893"/>
        <v>-1.17173303240907E-08+0.000622909714352113i</v>
      </c>
      <c r="D3593" s="208" t="str">
        <f t="shared" si="1894"/>
        <v>-2.51366129201865+0.0047756411433662i</v>
      </c>
      <c r="E3593" t="str">
        <f t="shared" si="1895"/>
        <v>20500</v>
      </c>
      <c r="F3593" t="str">
        <f t="shared" si="1896"/>
        <v>0.327868852459016</v>
      </c>
      <c r="G3593" t="str">
        <f t="shared" si="1891"/>
        <v>0.327868852459016</v>
      </c>
      <c r="H3593" t="str">
        <f t="shared" si="1897"/>
        <v>3.85174051905693+0.0953200974029654i</v>
      </c>
      <c r="I3593" t="str">
        <f t="shared" si="1898"/>
        <v>6514.87776538183i</v>
      </c>
      <c r="J3593" t="str">
        <f t="shared" si="1892"/>
        <v>-57450.7006783922+1425.24677897706i</v>
      </c>
      <c r="K3593" t="str">
        <f t="shared" si="1899"/>
        <v>0.00281150252605109-0.113329700135603i</v>
      </c>
      <c r="L3593" t="str">
        <f t="shared" si="1900"/>
        <v>0.000588253195112379-0.0201016922128014i</v>
      </c>
      <c r="M3593" t="str">
        <f t="shared" si="1901"/>
        <v>0.00339975572116347-0.133431392348404i</v>
      </c>
      <c r="N3593" t="str">
        <f t="shared" si="1902"/>
        <v>-20.6931963420079i</v>
      </c>
      <c r="O3593" t="str">
        <f t="shared" si="1903"/>
        <v>-0.269471408926195-0.963008390291243i</v>
      </c>
      <c r="P3593" t="str">
        <f t="shared" si="1904"/>
        <v>1.26947140892619+0.963008390291243i</v>
      </c>
      <c r="Q3593" t="str">
        <f t="shared" si="1905"/>
        <v>-1.26947140892619+19.7301879517167i</v>
      </c>
      <c r="R3593" t="str">
        <f t="shared" si="1906"/>
        <v>0.0444848819484971-0.0672038045422621i</v>
      </c>
      <c r="S3593" t="str">
        <f t="shared" si="1907"/>
        <v>2.24090245979913i</v>
      </c>
      <c r="T3593" t="str">
        <f t="shared" si="1908"/>
        <v>0.150597170906615+0.0996862813822611i</v>
      </c>
      <c r="U3593" t="str">
        <f t="shared" si="1909"/>
        <v>0.0000500000000000002-0.0000856555923813269i</v>
      </c>
      <c r="V3593" t="str">
        <f t="shared" si="1910"/>
        <v>0.00002-0.000959342634670861i</v>
      </c>
      <c r="W3593" t="str">
        <f t="shared" si="1911"/>
        <v>0.0000421485592220912-0.0000805010560182898i</v>
      </c>
      <c r="X3593" t="str">
        <f t="shared" si="1912"/>
        <v>0.0000421841522513672-0.000080449641584304i</v>
      </c>
      <c r="Y3593" t="str">
        <f t="shared" si="1913"/>
        <v>0.009+8.33904353968875i</v>
      </c>
      <c r="Z3593" t="str">
        <f t="shared" si="1914"/>
        <v>-0.000115703314174475-0.0000608296298008112i</v>
      </c>
      <c r="AA3593" t="str">
        <f t="shared" si="1915"/>
        <v>0.0015603785798031-1.43902614284166i</v>
      </c>
      <c r="AB3593" t="str">
        <f t="shared" si="1916"/>
        <v>0.503356484218721+0.333191757981485i</v>
      </c>
      <c r="AC3593" t="str">
        <f t="shared" si="1917"/>
        <v>1.04616952927349-0.0660307859514593i</v>
      </c>
      <c r="AD3593" t="str">
        <f t="shared" si="1918"/>
        <v>0.459211123377146+0.347471245533381i</v>
      </c>
      <c r="AE3593" t="str">
        <f t="shared" si="1919"/>
        <v>-0.0000319957016482971-0.0000681372173239913i</v>
      </c>
      <c r="AF3593" t="str">
        <f t="shared" si="1920"/>
        <v>-6.36540181107558-0.0905444562595992i</v>
      </c>
      <c r="AG3593" t="str">
        <f t="shared" si="1921"/>
        <v>1.00181266703286-0.00239019414226388i</v>
      </c>
      <c r="AH3593" t="str">
        <f t="shared" si="1922"/>
        <v>0.000196097758668772+0.000436295652931606i</v>
      </c>
      <c r="AI3593">
        <f t="shared" si="1923"/>
        <v>-66.405283627899067</v>
      </c>
      <c r="AJ3593">
        <f t="shared" si="1924"/>
        <v>65.797955018225281</v>
      </c>
      <c r="AK3593"/>
      <c r="AL3593"/>
      <c r="AM3593"/>
      <c r="AN3593"/>
    </row>
    <row r="3594" spans="1:40" x14ac:dyDescent="0.35">
      <c r="A3594"/>
      <c r="B3594">
        <f t="shared" si="1890"/>
        <v>1660000</v>
      </c>
      <c r="C3594" s="237" t="str">
        <f t="shared" si="1893"/>
        <v>-1.17032173108334E-08+0.000622534467536505i</v>
      </c>
      <c r="D3594" s="208" t="str">
        <f t="shared" si="1894"/>
        <v>-2.51366129191045+0.00477276425111321i</v>
      </c>
      <c r="E3594" t="str">
        <f t="shared" si="1895"/>
        <v>20500</v>
      </c>
      <c r="F3594" t="str">
        <f t="shared" si="1896"/>
        <v>0.327868852459016</v>
      </c>
      <c r="G3594" t="str">
        <f t="shared" si="1891"/>
        <v>0.327868852459016</v>
      </c>
      <c r="H3594" t="str">
        <f t="shared" si="1897"/>
        <v>3.85174357619687+0.09526275707637i</v>
      </c>
      <c r="I3594" t="str">
        <f t="shared" si="1898"/>
        <v>6518.80475619882i</v>
      </c>
      <c r="J3594" t="str">
        <f t="shared" si="1892"/>
        <v>-57519.9821923625+1426.1058789041i</v>
      </c>
      <c r="K3594" t="str">
        <f t="shared" si="1899"/>
        <v>0.00280811815653792-0.113261510766812i</v>
      </c>
      <c r="L3594" t="str">
        <f t="shared" si="1900"/>
        <v>0.000587545275312371-0.0200896034636504i</v>
      </c>
      <c r="M3594" t="str">
        <f t="shared" si="1901"/>
        <v>0.00339566343185029-0.133351114230462i</v>
      </c>
      <c r="N3594" t="str">
        <f t="shared" si="1902"/>
        <v>-20.7056696369699i</v>
      </c>
      <c r="O3594" t="str">
        <f t="shared" si="1903"/>
        <v>-0.281462022832099-0.959572368142843i</v>
      </c>
      <c r="P3594" t="str">
        <f t="shared" si="1904"/>
        <v>1.2814620228321+0.959572368142843i</v>
      </c>
      <c r="Q3594" t="str">
        <f t="shared" si="1905"/>
        <v>-1.2814620228321+19.7460972688271i</v>
      </c>
      <c r="R3594" t="str">
        <f t="shared" si="1906"/>
        <v>0.04419778368746-0.0677652796855897i</v>
      </c>
      <c r="S3594" t="str">
        <f t="shared" si="1907"/>
        <v>2.24225321474777i</v>
      </c>
      <c r="T3594" t="str">
        <f t="shared" si="1908"/>
        <v>0.151946916223295+0.0991026225579337i</v>
      </c>
      <c r="U3594" t="str">
        <f t="shared" si="1909"/>
        <v>0.0000499999999999999-0.0000856039926268799i</v>
      </c>
      <c r="V3594" t="str">
        <f t="shared" si="1910"/>
        <v>0.00002-0.000958764717421057i</v>
      </c>
      <c r="W3594" t="str">
        <f t="shared" si="1911"/>
        <v>0.0000421484091298605-0.0000804548007152168i</v>
      </c>
      <c r="X3594" t="str">
        <f t="shared" si="1912"/>
        <v>0.0000421839459071603-0.0000804034160407009i</v>
      </c>
      <c r="Y3594" t="str">
        <f t="shared" si="1913"/>
        <v>0.009+8.34407008793449i</v>
      </c>
      <c r="Z3594" t="str">
        <f t="shared" si="1914"/>
        <v>-0.000115567172493533-0.0000607925404628533i</v>
      </c>
      <c r="AA3594" t="str">
        <f t="shared" si="1915"/>
        <v>0.00155849910312664-1.43815924533432i</v>
      </c>
      <c r="AB3594" t="str">
        <f t="shared" si="1916"/>
        <v>0.50786787744812+0.331240934788539i</v>
      </c>
      <c r="AC3594" t="str">
        <f t="shared" si="1917"/>
        <v>1.04589589611245-0.0665999646101732i</v>
      </c>
      <c r="AD3594" t="str">
        <f t="shared" si="1918"/>
        <v>0.463535132179348+0.346222180939051i</v>
      </c>
      <c r="AE3594" t="str">
        <f t="shared" si="1919"/>
        <v>-0.0000325217186335088-0.0000681913967846375i</v>
      </c>
      <c r="AF3594" t="str">
        <f t="shared" si="1920"/>
        <v>-6.36540486810732-0.0904899928252568i</v>
      </c>
      <c r="AG3594" t="str">
        <f t="shared" si="1921"/>
        <v>1.00180509507935-0.00241127385109952i</v>
      </c>
      <c r="AH3594" t="str">
        <f t="shared" si="1922"/>
        <v>0.000199430269999813+0.000436701332710129i</v>
      </c>
      <c r="AI3594">
        <f t="shared" si="1923"/>
        <v>-66.37365837858114</v>
      </c>
      <c r="AJ3594">
        <f t="shared" si="1924"/>
        <v>65.455038991983827</v>
      </c>
      <c r="AK3594"/>
      <c r="AL3594"/>
      <c r="AM3594"/>
      <c r="AN3594"/>
    </row>
    <row r="3595" spans="1:40" x14ac:dyDescent="0.35">
      <c r="A3595"/>
      <c r="B3595">
        <f t="shared" si="1890"/>
        <v>1661000</v>
      </c>
      <c r="C3595" s="237" t="str">
        <f t="shared" si="1893"/>
        <v>-1.16891297799924E-08+0.000622159672553306i</v>
      </c>
      <c r="D3595" s="208" t="str">
        <f t="shared" si="1894"/>
        <v>-2.51366129180245+0.00476989082290868i</v>
      </c>
      <c r="E3595" t="str">
        <f t="shared" si="1895"/>
        <v>20500</v>
      </c>
      <c r="F3595" t="str">
        <f t="shared" si="1896"/>
        <v>0.327868852459016</v>
      </c>
      <c r="G3595" t="str">
        <f t="shared" si="1891"/>
        <v>0.327868852459016</v>
      </c>
      <c r="H3595" t="str">
        <f t="shared" si="1897"/>
        <v>3.85174662782207+0.0952054856461305i</v>
      </c>
      <c r="I3595" t="str">
        <f t="shared" si="1898"/>
        <v>6522.73174701581i</v>
      </c>
      <c r="J3595" t="str">
        <f t="shared" si="1892"/>
        <v>-57589.3054547594+1426.96497883115i</v>
      </c>
      <c r="K3595" t="str">
        <f t="shared" si="1899"/>
        <v>0.00280473989311468-0.113193403357409i</v>
      </c>
      <c r="L3595" t="str">
        <f t="shared" si="1900"/>
        <v>0.000586838632275135-0.0200775292331707i</v>
      </c>
      <c r="M3595" t="str">
        <f t="shared" si="1901"/>
        <v>0.00339157852538982-0.13327093259058i</v>
      </c>
      <c r="N3595" t="str">
        <f t="shared" si="1902"/>
        <v>-20.718142931932i</v>
      </c>
      <c r="O3595" t="str">
        <f t="shared" si="1903"/>
        <v>-0.293408846575409-0.955987054698592i</v>
      </c>
      <c r="P3595" t="str">
        <f t="shared" si="1904"/>
        <v>1.29340884657541+0.955987054698592i</v>
      </c>
      <c r="Q3595" t="str">
        <f t="shared" si="1905"/>
        <v>-1.29340884657541+19.7621558772334i</v>
      </c>
      <c r="R3595" t="str">
        <f t="shared" si="1906"/>
        <v>0.0439030315421137-0.0683221721532377i</v>
      </c>
      <c r="S3595" t="str">
        <f t="shared" si="1907"/>
        <v>2.24360396969642i</v>
      </c>
      <c r="T3595" t="str">
        <f t="shared" si="1908"/>
        <v>0.153287896661286+0.0985010158495934i</v>
      </c>
      <c r="U3595" t="str">
        <f t="shared" si="1909"/>
        <v>0.0000500000000000002-0.0000855524550033842i</v>
      </c>
      <c r="V3595" t="str">
        <f t="shared" si="1910"/>
        <v>0.00002-0.0009581874960379i</v>
      </c>
      <c r="W3595" t="str">
        <f t="shared" si="1911"/>
        <v>0.0000421482589488048-0.0000804086024323169i</v>
      </c>
      <c r="X3595" t="str">
        <f t="shared" si="1912"/>
        <v>0.0000421837395759725-0.0000803572474806506i</v>
      </c>
      <c r="Y3595" t="str">
        <f t="shared" si="1913"/>
        <v>0.009+8.34909663618023i</v>
      </c>
      <c r="Z3595" t="str">
        <f t="shared" si="1914"/>
        <v>-0.000115431276597337-0.0000607554960701069i</v>
      </c>
      <c r="AA3595" t="str">
        <f t="shared" si="1915"/>
        <v>0.00155662302013133-1.43729339167878i</v>
      </c>
      <c r="AB3595" t="str">
        <f t="shared" si="1916"/>
        <v>0.512349974917878+0.329230122528457i</v>
      </c>
      <c r="AC3595" t="str">
        <f t="shared" si="1917"/>
        <v>1.04561448063869-0.0671647491565869i</v>
      </c>
      <c r="AD3595" t="str">
        <f t="shared" si="1918"/>
        <v>0.467843130464997+0.344919371057748i</v>
      </c>
      <c r="AE3595" t="str">
        <f t="shared" si="1919"/>
        <v>-0.000033047982304066-0.0000682385247987387i</v>
      </c>
      <c r="AF3595" t="str">
        <f t="shared" si="1920"/>
        <v>-6.36540791962452-0.0904355948232218i</v>
      </c>
      <c r="AG3595" t="str">
        <f t="shared" si="1921"/>
        <v>1.00179725248881-0.0024322451677822i</v>
      </c>
      <c r="AH3595" t="str">
        <f t="shared" si="1922"/>
        <v>0.000202765233418273+0.000437062423345813i</v>
      </c>
      <c r="AI3595">
        <f t="shared" si="1923"/>
        <v>-66.342550678278016</v>
      </c>
      <c r="AJ3595">
        <f t="shared" si="1924"/>
        <v>65.112122766260697</v>
      </c>
      <c r="AK3595"/>
      <c r="AL3595"/>
      <c r="AM3595"/>
      <c r="AN3595"/>
    </row>
    <row r="3596" spans="1:40" x14ac:dyDescent="0.35">
      <c r="A3596"/>
      <c r="B3596">
        <f t="shared" si="1890"/>
        <v>1662000</v>
      </c>
      <c r="C3596" s="237" t="str">
        <f t="shared" si="1893"/>
        <v>-1.16750676702566E-08+0.000621785328586932i</v>
      </c>
      <c r="D3596" s="208" t="str">
        <f t="shared" si="1894"/>
        <v>-2.51366129169464+0.00476702085249981i</v>
      </c>
      <c r="E3596" t="str">
        <f t="shared" si="1895"/>
        <v>20500</v>
      </c>
      <c r="F3596" t="str">
        <f t="shared" si="1896"/>
        <v>0.327868852459016</v>
      </c>
      <c r="G3596" t="str">
        <f t="shared" si="1891"/>
        <v>0.327868852459016</v>
      </c>
      <c r="H3596" t="str">
        <f t="shared" si="1897"/>
        <v>3.85174967394576+0.0951482829882383i</v>
      </c>
      <c r="I3596" t="str">
        <f t="shared" si="1898"/>
        <v>6526.6587378328i</v>
      </c>
      <c r="J3596" t="str">
        <f t="shared" si="1892"/>
        <v>-57658.6704655829+1427.82407875821i</v>
      </c>
      <c r="K3596" t="str">
        <f t="shared" si="1899"/>
        <v>0.00280136772110419-0.113125377759805i</v>
      </c>
      <c r="L3596" t="str">
        <f t="shared" si="1900"/>
        <v>0.000586133262933123-0.0200654694952449i</v>
      </c>
      <c r="M3596" t="str">
        <f t="shared" si="1901"/>
        <v>0.00338750098403731-0.13319084725505i</v>
      </c>
      <c r="N3596" t="str">
        <f t="shared" si="1902"/>
        <v>-20.730616226894i</v>
      </c>
      <c r="O3596" t="str">
        <f t="shared" si="1903"/>
        <v>-0.305310021456313-0.95225300776545i</v>
      </c>
      <c r="P3596" t="str">
        <f t="shared" si="1904"/>
        <v>1.30531002145631+0.95225300776545i</v>
      </c>
      <c r="Q3596" t="str">
        <f t="shared" si="1905"/>
        <v>-1.30531002145631+19.7783632191286i</v>
      </c>
      <c r="R3596" t="str">
        <f t="shared" si="1906"/>
        <v>0.0436007056157936-0.0688743777403027i</v>
      </c>
      <c r="S3596" t="str">
        <f t="shared" si="1907"/>
        <v>2.24495472464506i</v>
      </c>
      <c r="T3596" t="str">
        <f t="shared" si="1908"/>
        <v>0.154619859715081+0.0978816100700342i</v>
      </c>
      <c r="U3596" t="str">
        <f t="shared" si="1909"/>
        <v>0.0000499999999999998-0.0000855009793986886i</v>
      </c>
      <c r="V3596" t="str">
        <f t="shared" si="1910"/>
        <v>0.00002-0.000957610969265312i</v>
      </c>
      <c r="W3596" t="str">
        <f t="shared" si="1911"/>
        <v>0.0000421481086789253-0.0000803624610666197i</v>
      </c>
      <c r="X3596" t="str">
        <f t="shared" si="1912"/>
        <v>0.0000421835332575604-0.0000803111358012489i</v>
      </c>
      <c r="Y3596" t="str">
        <f t="shared" si="1913"/>
        <v>0.009+8.35412318442598i</v>
      </c>
      <c r="Z3596" t="str">
        <f t="shared" si="1914"/>
        <v>-0.000115295625894491-0.0000607184965404505i</v>
      </c>
      <c r="AA3596" t="str">
        <f t="shared" si="1915"/>
        <v>0.00155475032265159-1.43642857999077i</v>
      </c>
      <c r="AB3596" t="str">
        <f t="shared" si="1916"/>
        <v>0.51680193265275+0.327159818593618i</v>
      </c>
      <c r="AC3596" t="str">
        <f t="shared" si="1917"/>
        <v>1.04532536048171-0.0677250330656437i</v>
      </c>
      <c r="AD3596" t="str">
        <f t="shared" si="1918"/>
        <v>0.472134451414552+0.343563022102133i</v>
      </c>
      <c r="AE3596" t="str">
        <f t="shared" si="1919"/>
        <v>-0.0000335744069132579-0.0000682786077223102i</v>
      </c>
      <c r="AF3596" t="str">
        <f t="shared" si="1920"/>
        <v>-6.3654109656404-0.0903812621357385i</v>
      </c>
      <c r="AG3596" t="str">
        <f t="shared" si="1921"/>
        <v>1.0017891408185-0.00245310481890419i</v>
      </c>
      <c r="AH3596" t="str">
        <f t="shared" si="1922"/>
        <v>0.000206102109073989+0.000437378953125298i</v>
      </c>
      <c r="AI3596">
        <f t="shared" si="1923"/>
        <v>-66.311955660229614</v>
      </c>
      <c r="AJ3596">
        <f t="shared" si="1924"/>
        <v>64.769206080278195</v>
      </c>
      <c r="AK3596"/>
      <c r="AL3596"/>
      <c r="AM3596"/>
      <c r="AN3596"/>
    </row>
    <row r="3597" spans="1:40" x14ac:dyDescent="0.35">
      <c r="A3597"/>
      <c r="B3597">
        <f t="shared" si="1890"/>
        <v>1663000</v>
      </c>
      <c r="C3597" s="237" t="str">
        <f t="shared" si="1893"/>
        <v>-1.16610309204992E-08+0.000621411434823765i</v>
      </c>
      <c r="D3597" s="208" t="str">
        <f t="shared" si="1894"/>
        <v>-2.51366129158703+0.00476415433364887i</v>
      </c>
      <c r="E3597" t="str">
        <f t="shared" si="1895"/>
        <v>20500</v>
      </c>
      <c r="F3597" t="str">
        <f t="shared" si="1896"/>
        <v>0.327868852459016</v>
      </c>
      <c r="G3597" t="str">
        <f t="shared" si="1891"/>
        <v>0.327868852459016</v>
      </c>
      <c r="H3597" t="str">
        <f t="shared" si="1897"/>
        <v>3.85175271458118+0.0950911489789814i</v>
      </c>
      <c r="I3597" t="str">
        <f t="shared" si="1898"/>
        <v>6530.58572864978i</v>
      </c>
      <c r="J3597" t="str">
        <f t="shared" si="1892"/>
        <v>-57728.077224833+1428.68317868526i</v>
      </c>
      <c r="K3597" t="str">
        <f t="shared" si="1899"/>
        <v>0.00279800162587329-0.113057433826765i</v>
      </c>
      <c r="L3597" t="str">
        <f t="shared" si="1900"/>
        <v>0.000585429164228004-0.0200534242238183i</v>
      </c>
      <c r="M3597" t="str">
        <f t="shared" si="1901"/>
        <v>0.00338343079010129-0.133110858050583i</v>
      </c>
      <c r="N3597" t="str">
        <f t="shared" si="1902"/>
        <v>-20.743089521856i</v>
      </c>
      <c r="O3597" t="str">
        <f t="shared" si="1903"/>
        <v>-0.317163695877383-0.948370808290407i</v>
      </c>
      <c r="P3597" t="str">
        <f t="shared" si="1904"/>
        <v>1.31716369587738+0.948370808290407i</v>
      </c>
      <c r="Q3597" t="str">
        <f t="shared" si="1905"/>
        <v>-1.31716369587738+19.7947187135656i</v>
      </c>
      <c r="R3597" t="str">
        <f t="shared" si="1906"/>
        <v>0.0432908875425064-0.069421793822659i</v>
      </c>
      <c r="S3597" t="str">
        <f t="shared" si="1907"/>
        <v>2.24630547959371i</v>
      </c>
      <c r="T3597" t="str">
        <f t="shared" si="1908"/>
        <v>0.155942555867064+0.0972445579032072i</v>
      </c>
      <c r="U3597" t="str">
        <f t="shared" si="1909"/>
        <v>0.00005-0.0000854495657009146i</v>
      </c>
      <c r="V3597" t="str">
        <f t="shared" si="1910"/>
        <v>0.00002-0.000957035135850247i</v>
      </c>
      <c r="W3597" t="str">
        <f t="shared" si="1911"/>
        <v>0.0000421479583202265-0.0000803163765154076i</v>
      </c>
      <c r="X3597" t="str">
        <f t="shared" si="1912"/>
        <v>0.0000421833269516843-0.0000802650808998436i</v>
      </c>
      <c r="Y3597" t="str">
        <f t="shared" si="1913"/>
        <v>0.009+8.35914973267172i</v>
      </c>
      <c r="Z3597" t="str">
        <f t="shared" si="1914"/>
        <v>-0.000115160219795388-0.0000606815417919677i</v>
      </c>
      <c r="AA3597" t="str">
        <f t="shared" si="1915"/>
        <v>0.00155288100254642-1.43556480839055i</v>
      </c>
      <c r="AB3597" t="str">
        <f t="shared" si="1916"/>
        <v>0.521222916664226+0.325030533315365i</v>
      </c>
      <c r="AC3597" t="str">
        <f t="shared" si="1917"/>
        <v>1.04502861484699-0.0682807113586604i</v>
      </c>
      <c r="AD3597" t="str">
        <f t="shared" si="1918"/>
        <v>0.476408430888878+0.342153348524407i</v>
      </c>
      <c r="AE3597" t="str">
        <f t="shared" si="1919"/>
        <v>-0.0000341009068957938-0.0000683116529288281i</v>
      </c>
      <c r="AF3597" t="str">
        <f t="shared" si="1920"/>
        <v>-6.36541400616821-0.0903269946453325i</v>
      </c>
      <c r="AG3597" t="str">
        <f t="shared" si="1921"/>
        <v>1.00178076166478-0.00247384955281851i</v>
      </c>
      <c r="AH3597" t="str">
        <f t="shared" si="1922"/>
        <v>0.000209440358085043+0.000437650956662253i</v>
      </c>
      <c r="AI3597">
        <f t="shared" si="1923"/>
        <v>-66.281868565413632</v>
      </c>
      <c r="AJ3597">
        <f t="shared" si="1924"/>
        <v>64.426288673148491</v>
      </c>
      <c r="AK3597"/>
      <c r="AL3597"/>
      <c r="AM3597"/>
      <c r="AN3597"/>
    </row>
    <row r="3598" spans="1:40" x14ac:dyDescent="0.35">
      <c r="A3598"/>
      <c r="B3598">
        <f t="shared" si="1890"/>
        <v>1664000</v>
      </c>
      <c r="C3598" s="237" t="str">
        <f t="shared" si="1893"/>
        <v>-1.16470194697768E-08+0.000621037990452134i</v>
      </c>
      <c r="D3598" s="208" t="str">
        <f t="shared" si="1894"/>
        <v>-2.5136612914796+0.00476129126013303i</v>
      </c>
      <c r="E3598" t="str">
        <f t="shared" si="1895"/>
        <v>20500</v>
      </c>
      <c r="F3598" t="str">
        <f t="shared" si="1896"/>
        <v>0.327868852459016</v>
      </c>
      <c r="G3598" t="str">
        <f t="shared" si="1891"/>
        <v>0.327868852459016</v>
      </c>
      <c r="H3598" t="str">
        <f t="shared" si="1897"/>
        <v>3.85175574974146+0.0950340834949435i</v>
      </c>
      <c r="I3598" t="str">
        <f t="shared" si="1898"/>
        <v>6534.51271946677i</v>
      </c>
      <c r="J3598" t="str">
        <f t="shared" si="1892"/>
        <v>-57797.5257325097+1429.5422786123i</v>
      </c>
      <c r="K3598" t="str">
        <f t="shared" si="1899"/>
        <v>0.00279464159283279-0.112989571411411i</v>
      </c>
      <c r="L3598" t="str">
        <f t="shared" si="1900"/>
        <v>0.000584726333110606-0.0200413933928983i</v>
      </c>
      <c r="M3598" t="str">
        <f t="shared" si="1901"/>
        <v>0.0033793679259434-0.133030964804309i</v>
      </c>
      <c r="N3598" t="str">
        <f t="shared" si="1902"/>
        <v>-20.755562816818i</v>
      </c>
      <c r="O3598" t="str">
        <f t="shared" si="1903"/>
        <v>-0.328968025631269-0.94434106027021i</v>
      </c>
      <c r="P3598" t="str">
        <f t="shared" si="1904"/>
        <v>1.32896802563127+0.94434106027021i</v>
      </c>
      <c r="Q3598" t="str">
        <f t="shared" si="1905"/>
        <v>-1.32896802563127+19.8112217565478i</v>
      </c>
      <c r="R3598" t="str">
        <f t="shared" si="1906"/>
        <v>0.0429736604505804-0.0699643193815805i</v>
      </c>
      <c r="S3598" t="str">
        <f t="shared" si="1907"/>
        <v>2.24765623454235i</v>
      </c>
      <c r="T3598" t="str">
        <f t="shared" si="1908"/>
        <v>0.157255738653522+0.0965900158328531i</v>
      </c>
      <c r="U3598" t="str">
        <f t="shared" si="1909"/>
        <v>0.0000499999999999998-0.0000853982137984497i</v>
      </c>
      <c r="V3598" t="str">
        <f t="shared" si="1910"/>
        <v>0.00002-0.000956459994542643i</v>
      </c>
      <c r="W3598" t="str">
        <f t="shared" si="1911"/>
        <v>0.0000421478078727105-0.0000802703486762059i</v>
      </c>
      <c r="X3598" t="str">
        <f t="shared" si="1912"/>
        <v>0.0000421831206581026-0.000080219082674026i</v>
      </c>
      <c r="Y3598" t="str">
        <f t="shared" si="1913"/>
        <v>0.009+8.36417628091747i</v>
      </c>
      <c r="Z3598" t="str">
        <f t="shared" si="1914"/>
        <v>-0.000115025057712185-0.000060644631742938i</v>
      </c>
      <c r="AA3598" t="str">
        <f t="shared" si="1915"/>
        <v>0.00155101505169926-1.43470207500289i</v>
      </c>
      <c r="AB3598" t="str">
        <f t="shared" si="1916"/>
        <v>0.525612103171176+0.322842789725474i</v>
      </c>
      <c r="AC3598" t="str">
        <f t="shared" si="1917"/>
        <v>1.04472432448024-0.0688316806289632i</v>
      </c>
      <c r="AD3598" t="str">
        <f t="shared" si="1918"/>
        <v>0.480664407529981+0.340690572980929i</v>
      </c>
      <c r="AE3598" t="str">
        <f t="shared" si="1919"/>
        <v>-0.0000346273968796104-0.000068337668805722i</v>
      </c>
      <c r="AF3598" t="str">
        <f t="shared" si="1920"/>
        <v>-6.36541704122106-0.0902727922348105i</v>
      </c>
      <c r="AG3598" t="str">
        <f t="shared" si="1921"/>
        <v>1.00177211666279-0.00249447614009701i</v>
      </c>
      <c r="AH3598" t="str">
        <f t="shared" si="1922"/>
        <v>0.000212779442609094+0.000437878474878491i</v>
      </c>
      <c r="AI3598">
        <f t="shared" si="1923"/>
        <v>-66.252284739867036</v>
      </c>
      <c r="AJ3598">
        <f t="shared" si="1924"/>
        <v>64.083370283926101</v>
      </c>
      <c r="AK3598"/>
      <c r="AL3598"/>
      <c r="AM3598"/>
      <c r="AN3598"/>
    </row>
    <row r="3599" spans="1:40" x14ac:dyDescent="0.35">
      <c r="A3599"/>
      <c r="B3599">
        <f t="shared" si="1890"/>
        <v>1665000</v>
      </c>
      <c r="C3599" s="237" t="str">
        <f t="shared" si="1893"/>
        <v>-1.16330332573298E-08+0.000620664994662336i</v>
      </c>
      <c r="D3599" s="208" t="str">
        <f t="shared" si="1894"/>
        <v>-2.51366129137238+0.00475843162574458i</v>
      </c>
      <c r="E3599" t="str">
        <f t="shared" si="1895"/>
        <v>20500</v>
      </c>
      <c r="F3599" t="str">
        <f t="shared" si="1896"/>
        <v>0.327868852459016</v>
      </c>
      <c r="G3599" t="str">
        <f t="shared" si="1891"/>
        <v>0.327868852459016</v>
      </c>
      <c r="H3599" t="str">
        <f t="shared" si="1897"/>
        <v>3.85175877943979+0.0949770864130057i</v>
      </c>
      <c r="I3599" t="str">
        <f t="shared" si="1898"/>
        <v>6538.43971028376i</v>
      </c>
      <c r="J3599" t="str">
        <f t="shared" si="1892"/>
        <v>-57867.015988613+1430.40137853936i</v>
      </c>
      <c r="K3599" t="str">
        <f t="shared" si="1899"/>
        <v>0.00279128760743728-0.112921790367211i</v>
      </c>
      <c r="L3599" t="str">
        <f t="shared" si="1900"/>
        <v>0.000584024766540903-0.0200293769765547i</v>
      </c>
      <c r="M3599" t="str">
        <f t="shared" si="1901"/>
        <v>0.00337531237397818-0.132951167343766i</v>
      </c>
      <c r="N3599" t="str">
        <f t="shared" si="1902"/>
        <v>-20.7680361117801i</v>
      </c>
      <c r="O3599" t="str">
        <f t="shared" si="1903"/>
        <v>-0.34072117418781-0.940164390657336i</v>
      </c>
      <c r="P3599" t="str">
        <f t="shared" si="1904"/>
        <v>1.34072117418781+0.940164390657336i</v>
      </c>
      <c r="Q3599" t="str">
        <f t="shared" si="1905"/>
        <v>-1.34072117418781+19.8278717211228i</v>
      </c>
      <c r="R3599" t="str">
        <f t="shared" si="1906"/>
        <v>0.0426491089258803-0.070501855027425i</v>
      </c>
      <c r="S3599" t="str">
        <f t="shared" si="1907"/>
        <v>2.24900698949099i</v>
      </c>
      <c r="T3599" t="str">
        <f t="shared" si="1908"/>
        <v>0.158559164728759+0.0959181440698674i</v>
      </c>
      <c r="U3599" t="str">
        <f t="shared" si="1909"/>
        <v>0.00005-0.0000853469235799524i</v>
      </c>
      <c r="V3599" t="str">
        <f t="shared" si="1910"/>
        <v>0.00002-0.000955885544095469i</v>
      </c>
      <c r="W3599" t="str">
        <f t="shared" si="1911"/>
        <v>0.0000421476573363803-0.0000802243774467884i</v>
      </c>
      <c r="X3599" t="str">
        <f t="shared" si="1912"/>
        <v>0.000042182914376576-0.0000801731410216365i</v>
      </c>
      <c r="Y3599" t="str">
        <f t="shared" si="1913"/>
        <v>0.009+8.36920282916321i</v>
      </c>
      <c r="Z3599" t="str">
        <f t="shared" si="1914"/>
        <v>-0.000114890139058809-0.0000606077663118426i</v>
      </c>
      <c r="AA3599" t="str">
        <f t="shared" si="1915"/>
        <v>0.00154915246201793-1.43384037795709i</v>
      </c>
      <c r="AB3599" t="str">
        <f t="shared" si="1916"/>
        <v>0.529968678814135+0.320597123313374i</v>
      </c>
      <c r="AC3599" t="str">
        <f t="shared" si="1917"/>
        <v>1.04441257163099-0.0693778390665912i</v>
      </c>
      <c r="AD3599" t="str">
        <f t="shared" si="1918"/>
        <v>0.484901722861592+0.339174926295638i</v>
      </c>
      <c r="AE3599" t="str">
        <f t="shared" si="1919"/>
        <v>-0.0000351537916976618-0.0000683566647507724i</v>
      </c>
      <c r="AF3599" t="str">
        <f t="shared" si="1920"/>
        <v>-6.36542007081217-0.0902186547872611i</v>
      </c>
      <c r="AG3599" t="str">
        <f t="shared" si="1921"/>
        <v>1.00176320748618-0.00251498137398618i</v>
      </c>
      <c r="AH3599" t="str">
        <f t="shared" si="1922"/>
        <v>0.000216118825914685+0.000438061554984567i</v>
      </c>
      <c r="AI3599">
        <f t="shared" si="1923"/>
        <v>-66.22319963209074</v>
      </c>
      <c r="AJ3599">
        <f t="shared" si="1924"/>
        <v>63.740450651642263</v>
      </c>
      <c r="AK3599"/>
      <c r="AL3599"/>
      <c r="AM3599"/>
      <c r="AN3599"/>
    </row>
    <row r="3600" spans="1:40" x14ac:dyDescent="0.35">
      <c r="A3600"/>
      <c r="B3600">
        <f t="shared" si="1890"/>
        <v>1666000</v>
      </c>
      <c r="C3600" s="237" t="str">
        <f t="shared" si="1893"/>
        <v>-1.16190722225798E-08+0.000620292446646596i</v>
      </c>
      <c r="D3600" s="208" t="str">
        <f t="shared" si="1894"/>
        <v>-2.51366129126534+0.00475557542429057i</v>
      </c>
      <c r="E3600" t="str">
        <f t="shared" si="1895"/>
        <v>20500</v>
      </c>
      <c r="F3600" t="str">
        <f t="shared" si="1896"/>
        <v>0.327868852459016</v>
      </c>
      <c r="G3600" t="str">
        <f t="shared" si="1891"/>
        <v>0.327868852459016</v>
      </c>
      <c r="H3600" t="str">
        <f t="shared" si="1897"/>
        <v>3.85176180368922+0.0949201576103413i</v>
      </c>
      <c r="I3600" t="str">
        <f t="shared" si="1898"/>
        <v>6542.36670110074i</v>
      </c>
      <c r="J3600" t="str">
        <f t="shared" si="1892"/>
        <v>-57936.547993143+1431.26047846641i</v>
      </c>
      <c r="K3600" t="str">
        <f t="shared" si="1899"/>
        <v>0.00278793965518483-0.112854090547986i</v>
      </c>
      <c r="L3600" t="str">
        <f t="shared" si="1900"/>
        <v>0.000583324461487977-0.0200173749489191i</v>
      </c>
      <c r="M3600" t="str">
        <f t="shared" si="1901"/>
        <v>0.00337126411667281-0.132871465496905i</v>
      </c>
      <c r="N3600" t="str">
        <f t="shared" si="1902"/>
        <v>-20.7805094067421i</v>
      </c>
      <c r="O3600" t="str">
        <f t="shared" si="1903"/>
        <v>-0.352421312979394-0.935841449262577i</v>
      </c>
      <c r="P3600" t="str">
        <f t="shared" si="1904"/>
        <v>1.35242131297939+0.935841449262577i</v>
      </c>
      <c r="Q3600" t="str">
        <f t="shared" si="1905"/>
        <v>-1.35242131297939+19.8446679574795i</v>
      </c>
      <c r="R3600" t="str">
        <f t="shared" si="1906"/>
        <v>0.0423173189746442-0.0710343030223161i</v>
      </c>
      <c r="S3600" t="str">
        <f t="shared" si="1907"/>
        <v>2.25035774443964i</v>
      </c>
      <c r="T3600" t="str">
        <f t="shared" si="1908"/>
        <v>0.159852593927141+0.0952291064785131i</v>
      </c>
      <c r="U3600" t="str">
        <f t="shared" si="1909"/>
        <v>0.0000500000000000002-0.0000852956949343465i</v>
      </c>
      <c r="V3600" t="str">
        <f t="shared" si="1910"/>
        <v>0.00002-0.000955311783264677i</v>
      </c>
      <c r="W3600" t="str">
        <f t="shared" si="1911"/>
        <v>0.0000421475067112391-0.0000801784627251737i</v>
      </c>
      <c r="X3600" t="str">
        <f t="shared" si="1912"/>
        <v>0.0000421827081068654-0.0000801272558407578i</v>
      </c>
      <c r="Y3600" t="str">
        <f t="shared" si="1913"/>
        <v>0.009+8.37422937740895i</v>
      </c>
      <c r="Z3600" t="str">
        <f t="shared" si="1914"/>
        <v>-0.000114755463250939-0.0000605709454173604i</v>
      </c>
      <c r="AA3600" t="str">
        <f t="shared" si="1915"/>
        <v>0.00154729322543452-1.43297971538692i</v>
      </c>
      <c r="AB3600" t="str">
        <f t="shared" si="1916"/>
        <v>0.534291840862691+0.318294081779521i</v>
      </c>
      <c r="AC3600" t="str">
        <f t="shared" si="1917"/>
        <v>1.04409344001597-0.0699190864820123i</v>
      </c>
      <c r="AD3600" t="str">
        <f t="shared" si="1918"/>
        <v>0.489119721388978+0.337606647422268i</v>
      </c>
      <c r="AE3600" t="str">
        <f t="shared" si="1919"/>
        <v>-0.0000356800063996105-0.0000683686511683454i</v>
      </c>
      <c r="AF3600" t="str">
        <f t="shared" si="1920"/>
        <v>-6.36542309495456-0.0901645821860507i</v>
      </c>
      <c r="AG3600" t="str">
        <f t="shared" si="1921"/>
        <v>1.00175403584679-0.00253536207085703i</v>
      </c>
      <c r="AH3600" t="str">
        <f t="shared" si="1922"/>
        <v>0.00021945797245199+0.000438200250459418i</v>
      </c>
      <c r="AI3600">
        <f t="shared" si="1923"/>
        <v>-66.194608790545345</v>
      </c>
      <c r="AJ3600">
        <f t="shared" si="1924"/>
        <v>63.397529515355643</v>
      </c>
      <c r="AK3600"/>
      <c r="AL3600"/>
      <c r="AM3600"/>
      <c r="AN3600"/>
    </row>
    <row r="3601" spans="1:40" x14ac:dyDescent="0.35">
      <c r="A3601"/>
      <c r="B3601">
        <f t="shared" si="1890"/>
        <v>1667000</v>
      </c>
      <c r="C3601" s="237" t="str">
        <f t="shared" si="1893"/>
        <v>-1.16051363051307E-08+0.000619920345599079i</v>
      </c>
      <c r="D3601" s="208" t="str">
        <f t="shared" si="1894"/>
        <v>-2.5136612911585+0.00475272264959294i</v>
      </c>
      <c r="E3601" t="str">
        <f t="shared" si="1895"/>
        <v>20500</v>
      </c>
      <c r="F3601" t="str">
        <f t="shared" si="1896"/>
        <v>0.327868852459016</v>
      </c>
      <c r="G3601" t="str">
        <f t="shared" si="1891"/>
        <v>0.327868852459016</v>
      </c>
      <c r="H3601" t="str">
        <f t="shared" si="1897"/>
        <v>3.85176482250283+0.0948632969644193i</v>
      </c>
      <c r="I3601" t="str">
        <f t="shared" si="1898"/>
        <v>6546.29369191773i</v>
      </c>
      <c r="J3601" t="str">
        <f t="shared" si="1892"/>
        <v>-58006.1217460996+1432.11957839346i</v>
      </c>
      <c r="K3601" t="str">
        <f t="shared" si="1899"/>
        <v>0.00278459772161704-0.11278647180791i</v>
      </c>
      <c r="L3601" t="str">
        <f t="shared" si="1900"/>
        <v>0.000582625414929972-0.0200053872841851i</v>
      </c>
      <c r="M3601" t="str">
        <f t="shared" si="1901"/>
        <v>0.00336722313654701-0.132791859092095i</v>
      </c>
      <c r="N3601" t="str">
        <f t="shared" si="1902"/>
        <v>-20.7929827017041i</v>
      </c>
      <c r="O3601" t="str">
        <f t="shared" si="1903"/>
        <v>-0.364066621685994-0.93137290865375i</v>
      </c>
      <c r="P3601" t="str">
        <f t="shared" si="1904"/>
        <v>1.36406662168599+0.93137290865375i</v>
      </c>
      <c r="Q3601" t="str">
        <f t="shared" si="1905"/>
        <v>-1.36406662168599+19.8616097930504i</v>
      </c>
      <c r="R3601" t="str">
        <f t="shared" si="1906"/>
        <v>0.0419783779859299-0.071561567301883i</v>
      </c>
      <c r="S3601" t="str">
        <f t="shared" si="1907"/>
        <v>2.25170849938828i</v>
      </c>
      <c r="T3601" t="str">
        <f t="shared" si="1908"/>
        <v>0.161135789323196+0.0945230705014522i</v>
      </c>
      <c r="U3601" t="str">
        <f t="shared" si="1909"/>
        <v>0.0000499999999999999-0.0000852445277508222i</v>
      </c>
      <c r="V3601" t="str">
        <f t="shared" si="1910"/>
        <v>0.00002-0.000954738710809208i</v>
      </c>
      <c r="W3601" t="str">
        <f t="shared" si="1911"/>
        <v>0.000042147355997289-0.0000801326044096234i</v>
      </c>
      <c r="X3601" t="str">
        <f t="shared" si="1912"/>
        <v>0.0000421825018487319-0.0000800814270297188i</v>
      </c>
      <c r="Y3601" t="str">
        <f t="shared" si="1913"/>
        <v>0.009+8.3792559256547i</v>
      </c>
      <c r="Z3601" t="str">
        <f t="shared" si="1914"/>
        <v>-0.000114621029706013-0.0000605341689783677i</v>
      </c>
      <c r="AA3601" t="str">
        <f t="shared" si="1915"/>
        <v>0.0015454373339053-1.43212008543063i</v>
      </c>
      <c r="AB3601" t="str">
        <f t="shared" si="1916"/>
        <v>0.53858079741636+0.315934224784826i</v>
      </c>
      <c r="AC3601" t="str">
        <f t="shared" si="1917"/>
        <v>1.04376701478196-0.0704553243288989i</v>
      </c>
      <c r="AD3601" t="str">
        <f t="shared" si="1918"/>
        <v>0.493317750698551+0.335985983405266i</v>
      </c>
      <c r="AE3601" t="str">
        <f t="shared" si="1919"/>
        <v>-0.0000362059562635047-0.0000683736394655134i</v>
      </c>
      <c r="AF3601" t="str">
        <f t="shared" si="1920"/>
        <v>-6.36542611366133-0.0901105743148264i</v>
      </c>
      <c r="AG3601" t="str">
        <f t="shared" si="1921"/>
        <v>1.00174460349428-0.0025556150706526i</v>
      </c>
      <c r="AH3601" t="str">
        <f t="shared" si="1922"/>
        <v>0.000222796347923571+0.000438294621029434i</v>
      </c>
      <c r="AI3601">
        <f t="shared" si="1923"/>
        <v>-66.166507861223977</v>
      </c>
      <c r="AJ3601">
        <f t="shared" si="1924"/>
        <v>63.054606614177722</v>
      </c>
      <c r="AK3601"/>
      <c r="AL3601"/>
      <c r="AM3601"/>
      <c r="AN3601"/>
    </row>
    <row r="3602" spans="1:40" x14ac:dyDescent="0.35">
      <c r="A3602"/>
      <c r="B3602">
        <f t="shared" si="1890"/>
        <v>1668000</v>
      </c>
      <c r="C3602" s="237" t="str">
        <f t="shared" si="1893"/>
        <v>-1.1591225444767E-08+0.000619548690715883i</v>
      </c>
      <c r="D3602" s="208" t="str">
        <f t="shared" si="1894"/>
        <v>-2.51366129105185+0.00474987329548844i</v>
      </c>
      <c r="E3602" t="str">
        <f t="shared" si="1895"/>
        <v>20500</v>
      </c>
      <c r="F3602" t="str">
        <f t="shared" si="1896"/>
        <v>0.327868852459016</v>
      </c>
      <c r="G3602" t="str">
        <f t="shared" si="1891"/>
        <v>0.327868852459016</v>
      </c>
      <c r="H3602" t="str">
        <f t="shared" si="1897"/>
        <v>3.85176783589363+0.0948065043530002i</v>
      </c>
      <c r="I3602" t="str">
        <f t="shared" si="1898"/>
        <v>6550.22068273472i</v>
      </c>
      <c r="J3602" t="str">
        <f t="shared" si="1892"/>
        <v>-58075.7372474827+1432.97867832051i</v>
      </c>
      <c r="K3602" t="str">
        <f t="shared" si="1899"/>
        <v>0.00278126179231876-0.112718934001501i</v>
      </c>
      <c r="L3602" t="str">
        <f t="shared" si="1900"/>
        <v>0.000581927623854081-0.0199934139566077i</v>
      </c>
      <c r="M3602" t="str">
        <f t="shared" si="1901"/>
        <v>0.00336318941617284-0.132712347958109i</v>
      </c>
      <c r="N3602" t="str">
        <f t="shared" si="1902"/>
        <v>-20.8054559966662i</v>
      </c>
      <c r="O3602" t="str">
        <f t="shared" si="1903"/>
        <v>-0.375655288518117-0.926759464051147i</v>
      </c>
      <c r="P3602" t="str">
        <f t="shared" si="1904"/>
        <v>1.37565528851812+0.926759464051147i</v>
      </c>
      <c r="Q3602" t="str">
        <f t="shared" si="1905"/>
        <v>-1.37565528851812+19.8786965326151i</v>
      </c>
      <c r="R3602" t="str">
        <f t="shared" si="1906"/>
        <v>0.041632374693752-0.0720835534959818i</v>
      </c>
      <c r="S3602" t="str">
        <f t="shared" si="1907"/>
        <v>2.25305925433693i</v>
      </c>
      <c r="T3602" t="str">
        <f t="shared" si="1908"/>
        <v>0.162408517289613+0.0938002070837806i</v>
      </c>
      <c r="U3602" t="str">
        <f t="shared" si="1909"/>
        <v>0.0000500000000000001-0.0000851934219188376i</v>
      </c>
      <c r="V3602" t="str">
        <f t="shared" si="1910"/>
        <v>0.00002-0.000954166325490984i</v>
      </c>
      <c r="W3602" t="str">
        <f t="shared" si="1911"/>
        <v>0.000042147205194534-0.0000800868023986468i</v>
      </c>
      <c r="X3602" t="str">
        <f t="shared" si="1912"/>
        <v>0.0000421822956019387-0.0000800356544870926i</v>
      </c>
      <c r="Y3602" t="str">
        <f t="shared" si="1913"/>
        <v>0.009+8.38428247390044i</v>
      </c>
      <c r="Z3602" t="str">
        <f t="shared" si="1914"/>
        <v>-0.000114486837843211-0.0000604974369139404i</v>
      </c>
      <c r="AA3602" t="str">
        <f t="shared" si="1915"/>
        <v>0.00154358477941068-1.43126148623095i</v>
      </c>
      <c r="AB3602" t="str">
        <f t="shared" si="1916"/>
        <v>0.542834767598441+0.313518123696744i</v>
      </c>
      <c r="AC3602" t="str">
        <f t="shared" si="1917"/>
        <v>1.04343338246833-0.0709864557258883i</v>
      </c>
      <c r="AD3602" t="str">
        <f t="shared" si="1918"/>
        <v>0.497495161556764+0.334313189339641i</v>
      </c>
      <c r="AE3602" t="str">
        <f t="shared" si="1919"/>
        <v>-0.0000367315568073582-0.0000683716420480452i</v>
      </c>
      <c r="AF3602" t="str">
        <f t="shared" si="1920"/>
        <v>-6.36542912694548-0.0900566310575118i</v>
      </c>
      <c r="AG3602" t="str">
        <f t="shared" si="1921"/>
        <v>1.00173491221588-0.00257573723732999i</v>
      </c>
      <c r="AH3602" t="str">
        <f t="shared" si="1922"/>
        <v>0.000226133419354571+0.000438344732646686i</v>
      </c>
      <c r="AI3602">
        <f t="shared" si="1923"/>
        <v>-66.138892585307872</v>
      </c>
      <c r="AJ3602">
        <f t="shared" si="1924"/>
        <v>62.71168168731861</v>
      </c>
      <c r="AK3602"/>
      <c r="AL3602"/>
      <c r="AM3602"/>
      <c r="AN3602"/>
    </row>
    <row r="3603" spans="1:40" x14ac:dyDescent="0.35">
      <c r="A3603"/>
      <c r="B3603">
        <f t="shared" si="1890"/>
        <v>1669000</v>
      </c>
      <c r="C3603" s="237" t="str">
        <f t="shared" si="1893"/>
        <v>-1.15773395814542E-08+0.000619177481195043i</v>
      </c>
      <c r="D3603" s="208" t="str">
        <f t="shared" si="1894"/>
        <v>-2.5136612909454+0.00474702735582866i</v>
      </c>
      <c r="E3603" t="str">
        <f t="shared" si="1895"/>
        <v>20500</v>
      </c>
      <c r="F3603" t="str">
        <f t="shared" si="1896"/>
        <v>0.327868852459016</v>
      </c>
      <c r="G3603" t="str">
        <f t="shared" si="1891"/>
        <v>0.327868852459016</v>
      </c>
      <c r="H3603" t="str">
        <f t="shared" si="1897"/>
        <v>3.85177084387461+0.0947497796541373i</v>
      </c>
      <c r="I3603" t="str">
        <f t="shared" si="1898"/>
        <v>6554.14767355171i</v>
      </c>
      <c r="J3603" t="str">
        <f t="shared" si="1892"/>
        <v>-58145.3944972926+1433.83777824756i</v>
      </c>
      <c r="K3603" t="str">
        <f t="shared" si="1899"/>
        <v>0.00277793185291793-0.112651476983626i</v>
      </c>
      <c r="L3603" t="str">
        <f t="shared" si="1900"/>
        <v>0.000581231085256508-0.0199814549405037i</v>
      </c>
      <c r="M3603" t="str">
        <f t="shared" si="1901"/>
        <v>0.00335916293817444-0.13263293192413i</v>
      </c>
      <c r="N3603" t="str">
        <f t="shared" si="1902"/>
        <v>-20.8179292916282i</v>
      </c>
      <c r="O3603" t="str">
        <f t="shared" si="1903"/>
        <v>-0.387185510498392-0.92200183321949i</v>
      </c>
      <c r="P3603" t="str">
        <f t="shared" si="1904"/>
        <v>1.38718551049839+0.92200183321949i</v>
      </c>
      <c r="Q3603" t="str">
        <f t="shared" si="1905"/>
        <v>-1.38718551049839+19.8959274584087i</v>
      </c>
      <c r="R3603" t="str">
        <f t="shared" si="1906"/>
        <v>0.0412793991389128-0.0726001689484195i</v>
      </c>
      <c r="S3603" t="str">
        <f t="shared" si="1907"/>
        <v>2.25441000928557i</v>
      </c>
      <c r="T3603" t="str">
        <f t="shared" si="1908"/>
        <v>0.16367054755314+0.0930606905960592i</v>
      </c>
      <c r="U3603" t="str">
        <f t="shared" si="1909"/>
        <v>0.0000499999999999998-0.0000851423773281128i</v>
      </c>
      <c r="V3603" t="str">
        <f t="shared" si="1910"/>
        <v>0.00002-0.00095359462607487i</v>
      </c>
      <c r="W3603" t="str">
        <f t="shared" si="1911"/>
        <v>0.0000421470543029762-0.0000800410565909922i</v>
      </c>
      <c r="X3603" t="str">
        <f t="shared" si="1912"/>
        <v>0.0000421820893662487-0.0000799899381116941i</v>
      </c>
      <c r="Y3603" t="str">
        <f t="shared" si="1913"/>
        <v>0.009+8.38930902214618i</v>
      </c>
      <c r="Z3603" t="str">
        <f t="shared" si="1914"/>
        <v>-0.000114352887083453-0.0000604607491433496i</v>
      </c>
      <c r="AA3603" t="str">
        <f t="shared" si="1915"/>
        <v>0.00154173555395506-1.43040391593504i</v>
      </c>
      <c r="AB3603" t="str">
        <f t="shared" si="1916"/>
        <v>0.547052981742852+0.311046361332018i</v>
      </c>
      <c r="AC3603" t="str">
        <f t="shared" si="1917"/>
        <v>1.04309263096929-0.0715123854773515i</v>
      </c>
      <c r="AD3603" t="str">
        <f t="shared" si="1918"/>
        <v>0.501651308008336+0.332588528329601i</v>
      </c>
      <c r="AE3603" t="str">
        <f t="shared" si="1919"/>
        <v>-0.0000372567238006518-0.0000683626723162517i</v>
      </c>
      <c r="AF3603" t="str">
        <f t="shared" si="1920"/>
        <v>-6.36543213482001-0.0900027522983086i</v>
      </c>
      <c r="AG3603" t="str">
        <f t="shared" si="1921"/>
        <v>1.00172496383605-0.00259572545929735i</v>
      </c>
      <c r="AH3603" t="str">
        <f t="shared" si="1922"/>
        <v>0.000229468655162504+0.000438350657466393i</v>
      </c>
      <c r="AI3603">
        <f t="shared" si="1923"/>
        <v>-66.111758796899338</v>
      </c>
      <c r="AJ3603">
        <f t="shared" si="1924"/>
        <v>62.36875447413896</v>
      </c>
      <c r="AK3603"/>
      <c r="AL3603"/>
      <c r="AM3603"/>
      <c r="AN3603"/>
    </row>
    <row r="3604" spans="1:40" x14ac:dyDescent="0.35">
      <c r="A3604"/>
      <c r="B3604">
        <f t="shared" si="1890"/>
        <v>1670000</v>
      </c>
      <c r="C3604" s="237" t="str">
        <f t="shared" si="1893"/>
        <v>-1.15634786553368E-08+0.000618806716236504i</v>
      </c>
      <c r="D3604" s="208" t="str">
        <f t="shared" si="1894"/>
        <v>-2.51366129083913+0.00474418482447987i</v>
      </c>
      <c r="E3604" t="str">
        <f t="shared" si="1895"/>
        <v>20500</v>
      </c>
      <c r="F3604" t="str">
        <f t="shared" si="1896"/>
        <v>0.327868852459016</v>
      </c>
      <c r="G3604" t="str">
        <f t="shared" si="1891"/>
        <v>0.327868852459016</v>
      </c>
      <c r="H3604" t="str">
        <f t="shared" si="1897"/>
        <v>3.85177384645867+0.0946931227461736i</v>
      </c>
      <c r="I3604" t="str">
        <f t="shared" si="1898"/>
        <v>6558.07466436869i</v>
      </c>
      <c r="J3604" t="str">
        <f t="shared" si="1892"/>
        <v>-58215.093495529+1434.69687817461i</v>
      </c>
      <c r="K3604" t="str">
        <f t="shared" si="1899"/>
        <v>0.00277460788908551-0.1125841006095i</v>
      </c>
      <c r="L3604" t="str">
        <f t="shared" si="1900"/>
        <v>0.000580535796142417-0.0199695102102508i</v>
      </c>
      <c r="M3604" t="str">
        <f t="shared" si="1901"/>
        <v>0.00335514368522793-0.132553610819751i</v>
      </c>
      <c r="N3604" t="str">
        <f t="shared" si="1902"/>
        <v>-20.8304025865902i</v>
      </c>
      <c r="O3604" t="str">
        <f t="shared" si="1903"/>
        <v>-0.398655493742638-0.917100756356036i</v>
      </c>
      <c r="P3604" t="str">
        <f t="shared" si="1904"/>
        <v>1.39865549374264+0.917100756356036i</v>
      </c>
      <c r="Q3604" t="str">
        <f t="shared" si="1905"/>
        <v>-1.39865549374264+19.9133018302342i</v>
      </c>
      <c r="R3604" t="str">
        <f t="shared" si="1906"/>
        <v>0.0409195426305318-0.0731113227357307i</v>
      </c>
      <c r="S3604" t="str">
        <f t="shared" si="1907"/>
        <v>2.25576076423422i</v>
      </c>
      <c r="T3604" t="str">
        <f t="shared" si="1908"/>
        <v>0.164921653248527+0.0923046987563631i</v>
      </c>
      <c r="U3604" t="str">
        <f t="shared" si="1909"/>
        <v>0.00005-0.0000850913938686352i</v>
      </c>
      <c r="V3604" t="str">
        <f t="shared" si="1910"/>
        <v>0.00002-0.000953023611328715i</v>
      </c>
      <c r="W3604" t="str">
        <f t="shared" si="1911"/>
        <v>0.0000421469033226189-0.0000799953668856535i</v>
      </c>
      <c r="X3604" t="str">
        <f t="shared" si="1912"/>
        <v>0.0000421818831414256-0.0000799442778025811i</v>
      </c>
      <c r="Y3604" t="str">
        <f t="shared" si="1913"/>
        <v>0.009+8.39433557039193i</v>
      </c>
      <c r="Z3604" t="str">
        <f t="shared" si="1914"/>
        <v>-0.000114219176849392-0.0000604241055860628i</v>
      </c>
      <c r="AA3604" t="str">
        <f t="shared" si="1915"/>
        <v>0.00153988964956678-1.42954737269453i</v>
      </c>
      <c r="AB3604" t="str">
        <f t="shared" si="1916"/>
        <v>0.551234681574428+0.308519531696131i</v>
      </c>
      <c r="AC3604" t="str">
        <f t="shared" si="1917"/>
        <v>1.0427448494957-0.0720330200932263i</v>
      </c>
      <c r="AD3604" t="str">
        <f t="shared" si="1918"/>
        <v>0.505785547474385+0.33081227144593i</v>
      </c>
      <c r="AE3604" t="str">
        <f t="shared" si="1919"/>
        <v>-0.0000377813732758295-0.0000683467446607289i</v>
      </c>
      <c r="AF3604" t="str">
        <f t="shared" si="1920"/>
        <v>-6.3654351372978-0.0899489379216937i</v>
      </c>
      <c r="AG3604" t="str">
        <f t="shared" si="1921"/>
        <v>1.0017147602161-0.00261557664984896i</v>
      </c>
      <c r="AH3604" t="str">
        <f t="shared" si="1922"/>
        <v>0.000232801525227113+0.000438312473823808i</v>
      </c>
      <c r="AI3604">
        <f t="shared" si="1923"/>
        <v>-66.085102420822551</v>
      </c>
      <c r="AJ3604">
        <f t="shared" si="1924"/>
        <v>62.025824714168323</v>
      </c>
      <c r="AK3604"/>
      <c r="AL3604"/>
      <c r="AM3604"/>
      <c r="AN3604"/>
    </row>
    <row r="3605" spans="1:40" x14ac:dyDescent="0.35">
      <c r="A3605"/>
      <c r="B3605">
        <f t="shared" si="1890"/>
        <v>1671000</v>
      </c>
      <c r="C3605" s="237" t="str">
        <f t="shared" si="1893"/>
        <v>-1.15496426067386E-08+0.000618436395042128i</v>
      </c>
      <c r="D3605" s="208" t="str">
        <f t="shared" si="1894"/>
        <v>-2.51366129073305+0.00474134569532298i</v>
      </c>
      <c r="E3605" t="str">
        <f t="shared" si="1895"/>
        <v>20500</v>
      </c>
      <c r="F3605" t="str">
        <f t="shared" si="1896"/>
        <v>0.327868852459016</v>
      </c>
      <c r="G3605" t="str">
        <f t="shared" si="1891"/>
        <v>0.327868852459016</v>
      </c>
      <c r="H3605" t="str">
        <f t="shared" si="1897"/>
        <v>3.85177684365874+0.0946365335077438i</v>
      </c>
      <c r="I3605" t="str">
        <f t="shared" si="1898"/>
        <v>6562.00165518568i</v>
      </c>
      <c r="J3605" t="str">
        <f t="shared" si="1892"/>
        <v>-58284.834242192+1435.55597810167i</v>
      </c>
      <c r="K3605" t="str">
        <f t="shared" si="1899"/>
        <v>0.00277128988653526-0.112516804734682i</v>
      </c>
      <c r="L3605" t="str">
        <f t="shared" si="1900"/>
        <v>0.000579841753525936-0.0199575797402879i</v>
      </c>
      <c r="M3605" t="str">
        <f t="shared" si="1901"/>
        <v>0.0033511316400612-0.13247438447497i</v>
      </c>
      <c r="N3605" t="str">
        <f t="shared" si="1902"/>
        <v>-20.8428758815522i</v>
      </c>
      <c r="O3605" t="str">
        <f t="shared" si="1903"/>
        <v>-0.410063453738588-0.91205699597557i</v>
      </c>
      <c r="P3605" t="str">
        <f t="shared" si="1904"/>
        <v>1.41006345373859+0.91205699597557i</v>
      </c>
      <c r="Q3605" t="str">
        <f t="shared" si="1905"/>
        <v>-1.41006345373859+19.9308188855766i</v>
      </c>
      <c r="R3605" t="str">
        <f t="shared" si="1906"/>
        <v>0.0405528977073589-0.0736169256849122i</v>
      </c>
      <c r="S3605" t="str">
        <f t="shared" si="1907"/>
        <v>2.25711151918286i</v>
      </c>
      <c r="T3605" t="str">
        <f t="shared" si="1908"/>
        <v>0.166161610970244+0.091532412551524i</v>
      </c>
      <c r="U3605" t="str">
        <f t="shared" si="1909"/>
        <v>0.0000500000000000002-0.0000850404714306531i</v>
      </c>
      <c r="V3605" t="str">
        <f t="shared" si="1910"/>
        <v>0.00002-0.00095245328002331i</v>
      </c>
      <c r="W3605" t="str">
        <f t="shared" si="1911"/>
        <v>0.0000421467522534652-0.0000799497331818654i</v>
      </c>
      <c r="X3605" t="str">
        <f t="shared" si="1912"/>
        <v>0.0000421816769272347-0.0000798986734590536i</v>
      </c>
      <c r="Y3605" t="str">
        <f t="shared" si="1913"/>
        <v>0.009+8.39936211863767i</v>
      </c>
      <c r="Z3605" t="str">
        <f t="shared" si="1914"/>
        <v>-0.000114085706565411-0.0000603875061617447i</v>
      </c>
      <c r="AA3605" t="str">
        <f t="shared" si="1915"/>
        <v>0.00153804705829804-1.42869185466543i</v>
      </c>
      <c r="AB3605" t="str">
        <f t="shared" si="1916"/>
        <v>0.555379120381783+0.305938239720072i</v>
      </c>
      <c r="AC3605" t="str">
        <f t="shared" si="1917"/>
        <v>1.04239012853681-0.0725482678077964i</v>
      </c>
      <c r="AD3605" t="str">
        <f t="shared" si="1918"/>
        <v>0.509897240849487+0.328984697682282i</v>
      </c>
      <c r="AE3605" t="str">
        <f t="shared" si="1919"/>
        <v>-0.0000383054215396587-0.0000683238744579461i</v>
      </c>
      <c r="AF3605" t="str">
        <f t="shared" si="1920"/>
        <v>-6.36543813439179-0.0898951878124208i</v>
      </c>
      <c r="AG3605" t="str">
        <f t="shared" si="1921"/>
        <v>1.0017043032539-0.00263528774759299i</v>
      </c>
      <c r="AH3605" t="str">
        <f t="shared" si="1922"/>
        <v>0.000236131500959425+0.000438230266210189i</v>
      </c>
      <c r="AI3605">
        <f t="shared" si="1923"/>
        <v>-66.058919470501635</v>
      </c>
      <c r="AJ3605">
        <f t="shared" si="1924"/>
        <v>61.682892147161326</v>
      </c>
      <c r="AK3605"/>
      <c r="AL3605"/>
      <c r="AM3605"/>
      <c r="AN3605"/>
    </row>
    <row r="3606" spans="1:40" x14ac:dyDescent="0.35">
      <c r="A3606"/>
      <c r="B3606">
        <f t="shared" si="1890"/>
        <v>1672000</v>
      </c>
      <c r="C3606" s="237" t="str">
        <f t="shared" si="1893"/>
        <v>-1.15358313761616E-08+0.000618066516815682i</v>
      </c>
      <c r="D3606" s="208" t="str">
        <f t="shared" si="1894"/>
        <v>-2.51366129062716+0.00473850996225356i</v>
      </c>
      <c r="E3606" t="str">
        <f t="shared" si="1895"/>
        <v>20500</v>
      </c>
      <c r="F3606" t="str">
        <f t="shared" si="1896"/>
        <v>0.327868852459016</v>
      </c>
      <c r="G3606" t="str">
        <f t="shared" si="1891"/>
        <v>0.327868852459016</v>
      </c>
      <c r="H3606" t="str">
        <f t="shared" si="1897"/>
        <v>3.85177983548767+0.0945800118177711i</v>
      </c>
      <c r="I3606" t="str">
        <f t="shared" si="1898"/>
        <v>6565.92864600267i</v>
      </c>
      <c r="J3606" t="str">
        <f t="shared" si="1892"/>
        <v>-58354.6167372817+1436.41507802871i</v>
      </c>
      <c r="K3606" t="str">
        <f t="shared" si="1899"/>
        <v>0.00276797783102353-0.112449589215076i</v>
      </c>
      <c r="L3606" t="str">
        <f t="shared" si="1900"/>
        <v>0.000579148954430084-0.0199456635051147i</v>
      </c>
      <c r="M3606" t="str">
        <f t="shared" si="1901"/>
        <v>0.00334712678545361-0.132395252720191i</v>
      </c>
      <c r="N3606" t="str">
        <f t="shared" si="1902"/>
        <v>-20.8553491765143i</v>
      </c>
      <c r="O3606" t="str">
        <f t="shared" si="1903"/>
        <v>-0.421407615623709-0.906871336791686i</v>
      </c>
      <c r="P3606" t="str">
        <f t="shared" si="1904"/>
        <v>1.42140761562371+0.906871336791686i</v>
      </c>
      <c r="Q3606" t="str">
        <f t="shared" si="1905"/>
        <v>-1.42140761562371+19.9484778397226i</v>
      </c>
      <c r="R3606" t="str">
        <f t="shared" si="1906"/>
        <v>0.0401795580988485-0.0741168903901877i</v>
      </c>
      <c r="S3606" t="str">
        <f t="shared" si="1907"/>
        <v>2.2584622741315i</v>
      </c>
      <c r="T3606" t="str">
        <f t="shared" si="1908"/>
        <v>0.167390200822178+0.0907440161575241i</v>
      </c>
      <c r="U3606" t="str">
        <f t="shared" si="1909"/>
        <v>0.0000499999999999999-0.0000849896099046774i</v>
      </c>
      <c r="V3606" t="str">
        <f t="shared" si="1910"/>
        <v>0.00002-0.000951883630932385i</v>
      </c>
      <c r="W3606" t="str">
        <f t="shared" si="1911"/>
        <v>0.0000421466010955171-0.000079904155379102i</v>
      </c>
      <c r="X3606" t="str">
        <f t="shared" si="1912"/>
        <v>0.0000421814707234394-0.0000798531249806505i</v>
      </c>
      <c r="Y3606" t="str">
        <f t="shared" si="1913"/>
        <v>0.009+8.40438866688341i</v>
      </c>
      <c r="Z3606" t="str">
        <f t="shared" si="1914"/>
        <v>-0.000113952475657608-0.000060350950790251i</v>
      </c>
      <c r="AA3606" t="str">
        <f t="shared" si="1915"/>
        <v>0.00153620777222478-1.42783736000821i</v>
      </c>
      <c r="AB3606" t="str">
        <f t="shared" si="1916"/>
        <v>0.55948556318342+0.303303100994255i</v>
      </c>
      <c r="AC3606" t="str">
        <f t="shared" si="1917"/>
        <v>1.04202855982156-0.0730580385975183i</v>
      </c>
      <c r="AD3606" t="str">
        <f t="shared" si="1918"/>
        <v>0.513985752598524+0.327106093910268i</v>
      </c>
      <c r="AE3606" t="str">
        <f t="shared" si="1919"/>
        <v>-0.000038828785184571-0.0000682940780657288i</v>
      </c>
      <c r="AF3606" t="str">
        <f t="shared" si="1920"/>
        <v>-6.36544112611483-0.0898415018555175i</v>
      </c>
      <c r="AG3606" t="str">
        <f t="shared" si="1921"/>
        <v>1.00169359488354-0.00265485571687685i</v>
      </c>
      <c r="AH3606" t="str">
        <f t="shared" si="1922"/>
        <v>0.000239458055370782+0.000438104125248169i</v>
      </c>
      <c r="AI3606">
        <f t="shared" si="1923"/>
        <v>-66.033206045902432</v>
      </c>
      <c r="AJ3606">
        <f t="shared" si="1924"/>
        <v>61.339956513127049</v>
      </c>
      <c r="AK3606"/>
      <c r="AL3606"/>
      <c r="AM3606"/>
      <c r="AN3606"/>
    </row>
    <row r="3607" spans="1:40" x14ac:dyDescent="0.35">
      <c r="A3607"/>
      <c r="B3607">
        <f t="shared" si="1890"/>
        <v>1673000</v>
      </c>
      <c r="C3607" s="237" t="str">
        <f t="shared" si="1893"/>
        <v>-1.15220449042862E-08+0.000617697080762853i</v>
      </c>
      <c r="D3607" s="208" t="str">
        <f t="shared" si="1894"/>
        <v>-2.51366129052147+0.00473567761918187i</v>
      </c>
      <c r="E3607" t="str">
        <f t="shared" si="1895"/>
        <v>20500</v>
      </c>
      <c r="F3607" t="str">
        <f t="shared" si="1896"/>
        <v>0.327868852459016</v>
      </c>
      <c r="G3607" t="str">
        <f t="shared" si="1891"/>
        <v>0.327868852459016</v>
      </c>
      <c r="H3607" t="str">
        <f t="shared" si="1897"/>
        <v>3.85178282195831+0.0945235575554683i</v>
      </c>
      <c r="I3607" t="str">
        <f t="shared" si="1898"/>
        <v>6569.85563681966i</v>
      </c>
      <c r="J3607" t="str">
        <f t="shared" si="1892"/>
        <v>-58424.440980798+1437.27417795576i</v>
      </c>
      <c r="K3607" t="str">
        <f t="shared" si="1899"/>
        <v>0.00276467170834929-0.112382453906931i</v>
      </c>
      <c r="L3607" t="str">
        <f t="shared" si="1900"/>
        <v>0.000578457395886774-0.0199337614792919i</v>
      </c>
      <c r="M3607" t="str">
        <f t="shared" si="1901"/>
        <v>0.00334312910423606-0.132316215386223i</v>
      </c>
      <c r="N3607" t="str">
        <f t="shared" si="1902"/>
        <v>-20.8678224714763i</v>
      </c>
      <c r="O3607" t="str">
        <f t="shared" si="1903"/>
        <v>-0.432686214460976-0.901544585594872i</v>
      </c>
      <c r="P3607" t="str">
        <f t="shared" si="1904"/>
        <v>1.43268621446098+0.901544585594872i</v>
      </c>
      <c r="Q3607" t="str">
        <f t="shared" si="1905"/>
        <v>-1.43268621446098+19.9662778858814i</v>
      </c>
      <c r="R3607" t="str">
        <f t="shared" si="1906"/>
        <v>0.0397996186860651-0.0746111312287561i</v>
      </c>
      <c r="S3607" t="str">
        <f t="shared" si="1907"/>
        <v>2.25981302908013i</v>
      </c>
      <c r="T3607" t="str">
        <f t="shared" si="1908"/>
        <v>0.16860720646515+0.0899396968591909i</v>
      </c>
      <c r="U3607" t="str">
        <f t="shared" si="1909"/>
        <v>0.0000500000000000001-0.000084938809181483i</v>
      </c>
      <c r="V3607" t="str">
        <f t="shared" si="1910"/>
        <v>0.00002-0.000951314662832612i</v>
      </c>
      <c r="W3607" t="str">
        <f t="shared" si="1911"/>
        <v>0.0000421464498487788-0.0000798586333770811i</v>
      </c>
      <c r="X3607" t="str">
        <f t="shared" si="1912"/>
        <v>0.0000421812645298079-0.0000798076322671539i</v>
      </c>
      <c r="Y3607" t="str">
        <f t="shared" si="1913"/>
        <v>0.009+8.40941521512916i</v>
      </c>
      <c r="Z3607" t="str">
        <f t="shared" si="1914"/>
        <v>-0.000113819483553802-0.0000603144393916376i</v>
      </c>
      <c r="AA3607" t="str">
        <f t="shared" si="1915"/>
        <v>0.00153437178344662-1.42698388688769i</v>
      </c>
      <c r="AB3607" t="str">
        <f t="shared" si="1916"/>
        <v>0.563553286886547+0.30061474150011i</v>
      </c>
      <c r="AC3607" t="str">
        <f t="shared" si="1917"/>
        <v>1.04166023627978-0.0735622441978229i</v>
      </c>
      <c r="AD3607" t="str">
        <f t="shared" si="1918"/>
        <v>0.518050450852663+0.325176754833471i</v>
      </c>
      <c r="AE3607" t="str">
        <f t="shared" si="1919"/>
        <v>-0.0000393513810998917-0.0000682573728186104i</v>
      </c>
      <c r="AF3607" t="str">
        <f t="shared" si="1920"/>
        <v>-6.36544411247978-0.0897878799362864i</v>
      </c>
      <c r="AG3607" t="str">
        <f t="shared" si="1921"/>
        <v>1.00168263707495-0.00267427754820634i</v>
      </c>
      <c r="AH3607" t="str">
        <f t="shared" si="1922"/>
        <v>0.00024278066314127+0.000437934147666412i</v>
      </c>
      <c r="AI3607">
        <f t="shared" si="1923"/>
        <v>-66.007958331541715</v>
      </c>
      <c r="AJ3607">
        <f t="shared" si="1924"/>
        <v>60.997017552383888</v>
      </c>
      <c r="AK3607"/>
      <c r="AL3607"/>
      <c r="AM3607"/>
      <c r="AN3607"/>
    </row>
    <row r="3608" spans="1:40" x14ac:dyDescent="0.35">
      <c r="A3608"/>
      <c r="B3608">
        <f t="shared" si="1890"/>
        <v>1674000</v>
      </c>
      <c r="C3608" s="237" t="str">
        <f t="shared" si="1893"/>
        <v>-1.15082831319693E-08+0.000617328086091209i</v>
      </c>
      <c r="D3608" s="208" t="str">
        <f t="shared" si="1894"/>
        <v>-2.51366129041596+0.0047328486600326i</v>
      </c>
      <c r="E3608" t="str">
        <f t="shared" si="1895"/>
        <v>20500</v>
      </c>
      <c r="F3608" t="str">
        <f t="shared" si="1896"/>
        <v>0.327868852459016</v>
      </c>
      <c r="G3608" t="str">
        <f t="shared" si="1891"/>
        <v>0.327868852459016</v>
      </c>
      <c r="H3608" t="str">
        <f t="shared" si="1897"/>
        <v>3.85178580308341+0.094467170600334i</v>
      </c>
      <c r="I3608" t="str">
        <f t="shared" si="1898"/>
        <v>6573.78262763664i</v>
      </c>
      <c r="J3608" t="str">
        <f t="shared" si="1892"/>
        <v>-58494.3069727409+1438.13327788281i</v>
      </c>
      <c r="K3608" t="str">
        <f t="shared" si="1899"/>
        <v>0.0027613715043538-0.112315398666835i</v>
      </c>
      <c r="L3608" t="str">
        <f t="shared" si="1900"/>
        <v>0.000577767074936765-0.0199218736374405i</v>
      </c>
      <c r="M3608" t="str">
        <f t="shared" si="1901"/>
        <v>0.00333913857929056-0.132237272304276i</v>
      </c>
      <c r="N3608" t="str">
        <f t="shared" si="1902"/>
        <v>-20.8802957664383i</v>
      </c>
      <c r="O3608" t="str">
        <f t="shared" si="1903"/>
        <v>-0.443897495514007-0.896077571126737i</v>
      </c>
      <c r="P3608" t="str">
        <f t="shared" si="1904"/>
        <v>1.44389749551401+0.896077571126737i</v>
      </c>
      <c r="Q3608" t="str">
        <f t="shared" si="1905"/>
        <v>-1.44389749551401+19.9842181953116i</v>
      </c>
      <c r="R3608" t="str">
        <f t="shared" si="1906"/>
        <v>0.0394131754623971-0.075099564375579i</v>
      </c>
      <c r="S3608" t="str">
        <f t="shared" si="1907"/>
        <v>2.26116378402878i</v>
      </c>
      <c r="T3608" t="str">
        <f t="shared" si="1908"/>
        <v>0.169812415162397+0.0891196449691441i</v>
      </c>
      <c r="U3608" t="str">
        <f t="shared" si="1909"/>
        <v>0.0000499999999999998-0.000084888069152103i</v>
      </c>
      <c r="V3608" t="str">
        <f t="shared" si="1910"/>
        <v>0.00002-0.000950746374503559i</v>
      </c>
      <c r="W3608" t="str">
        <f t="shared" si="1911"/>
        <v>0.0000421462985132518-0.0000798131670757561i</v>
      </c>
      <c r="X3608" t="str">
        <f t="shared" si="1912"/>
        <v>0.0000421810583461053-0.0000797621952185823i</v>
      </c>
      <c r="Y3608" t="str">
        <f t="shared" si="1913"/>
        <v>0.009+8.4144417633749i</v>
      </c>
      <c r="Z3608" t="str">
        <f t="shared" si="1914"/>
        <v>-0.000113686729683516-0.0000602779718861495i</v>
      </c>
      <c r="AA3608" t="str">
        <f t="shared" si="1915"/>
        <v>0.00153253908408679-1.42613143347312i</v>
      </c>
      <c r="AB3608" t="str">
        <f t="shared" si="1916"/>
        <v>0.567581580439102+0.297873797339168i</v>
      </c>
      <c r="AC3608" t="str">
        <f t="shared" si="1917"/>
        <v>1.04128525200319-0.0740607981189619i</v>
      </c>
      <c r="AD3608" t="str">
        <f t="shared" si="1918"/>
        <v>0.522090707505046+0.323196982940131i</v>
      </c>
      <c r="AE3608" t="str">
        <f t="shared" si="1919"/>
        <v>-0.0000398731264830483-0.0000682137770230517i</v>
      </c>
      <c r="AF3608" t="str">
        <f t="shared" si="1920"/>
        <v>-6.36544709349937-0.0897343219403014i</v>
      </c>
      <c r="AG3608" t="str">
        <f t="shared" si="1921"/>
        <v>1.00167143183358-0.00269355025866201i</v>
      </c>
      <c r="AH3608" t="str">
        <f t="shared" si="1922"/>
        <v>0.00024609880068808+0.000437720436273449i</v>
      </c>
      <c r="AI3608">
        <f t="shared" si="1923"/>
        <v>-65.98317259455888</v>
      </c>
      <c r="AJ3608">
        <f t="shared" si="1924"/>
        <v>60.654075005579301</v>
      </c>
      <c r="AK3608"/>
      <c r="AL3608"/>
      <c r="AM3608"/>
      <c r="AN3608"/>
    </row>
    <row r="3609" spans="1:40" x14ac:dyDescent="0.35">
      <c r="A3609"/>
      <c r="B3609">
        <f t="shared" ref="B3609:B3672" si="1925">B3608+1000</f>
        <v>1675000</v>
      </c>
      <c r="C3609" s="237" t="str">
        <f t="shared" si="1893"/>
        <v>-1.14945460002445E-08+0.000616959532010218i</v>
      </c>
      <c r="D3609" s="208" t="str">
        <f t="shared" si="1894"/>
        <v>-2.51366129031064+0.00473002307874501i</v>
      </c>
      <c r="E3609" t="str">
        <f t="shared" si="1895"/>
        <v>20500</v>
      </c>
      <c r="F3609" t="str">
        <f t="shared" si="1896"/>
        <v>0.327868852459016</v>
      </c>
      <c r="G3609" t="str">
        <f t="shared" si="1891"/>
        <v>0.327868852459016</v>
      </c>
      <c r="H3609" t="str">
        <f t="shared" si="1897"/>
        <v>3.85178877887573+0.0944108508321547i</v>
      </c>
      <c r="I3609" t="str">
        <f t="shared" si="1898"/>
        <v>6577.70961845363i</v>
      </c>
      <c r="J3609" t="str">
        <f t="shared" si="1892"/>
        <v>-58564.2147131104+1438.99237780987i</v>
      </c>
      <c r="K3609" t="str">
        <f t="shared" si="1899"/>
        <v>0.00275807720492056-0.112248423351722i</v>
      </c>
      <c r="L3609" t="str">
        <f t="shared" si="1900"/>
        <v>0.000577077988629622-0.0199099999542417i</v>
      </c>
      <c r="M3609" t="str">
        <f t="shared" si="1901"/>
        <v>0.00333515519355018-0.132158423305964i</v>
      </c>
      <c r="N3609" t="str">
        <f t="shared" si="1902"/>
        <v>-20.8927690614004i</v>
      </c>
      <c r="O3609" t="str">
        <f t="shared" si="1903"/>
        <v>-0.45503971451978-0.890471143951199i</v>
      </c>
      <c r="P3609" t="str">
        <f t="shared" si="1904"/>
        <v>1.45503971451978+0.890471143951199i</v>
      </c>
      <c r="Q3609" t="str">
        <f t="shared" si="1905"/>
        <v>-1.45503971451978+20.0022979174492i</v>
      </c>
      <c r="R3609" t="str">
        <f t="shared" si="1906"/>
        <v>0.0390203254941656-0.075582107817144i</v>
      </c>
      <c r="S3609" t="str">
        <f t="shared" si="1907"/>
        <v>2.26251453897742i</v>
      </c>
      <c r="T3609" t="str">
        <f t="shared" si="1908"/>
        <v>0.171005617822847+0.088284053746181i</v>
      </c>
      <c r="U3609" t="str">
        <f t="shared" si="1909"/>
        <v>0.00005-0.0000848373897078334i</v>
      </c>
      <c r="V3609" t="str">
        <f t="shared" si="1910"/>
        <v>0.00002-0.000950178764727734i</v>
      </c>
      <c r="W3609" t="str">
        <f t="shared" si="1911"/>
        <v>0.0000421461470889402-0.0000797677563753231i</v>
      </c>
      <c r="X3609" t="str">
        <f t="shared" si="1912"/>
        <v>0.0000421808521720998-0.0000797168137351946i</v>
      </c>
      <c r="Y3609" t="str">
        <f t="shared" si="1913"/>
        <v>0.009+8.41946831162064i</v>
      </c>
      <c r="Z3609" t="str">
        <f t="shared" si="1914"/>
        <v>-0.000113554213477977-0.0000602415481942277i</v>
      </c>
      <c r="AA3609" t="str">
        <f t="shared" si="1915"/>
        <v>0.00153070966629202-1.42527999793809i</v>
      </c>
      <c r="AB3609" t="str">
        <f t="shared" si="1916"/>
        <v>0.57156974497439+0.295080914460275i</v>
      </c>
      <c r="AC3609" t="str">
        <f t="shared" si="1917"/>
        <v>1.04090370220618-0.0745536156608276i</v>
      </c>
      <c r="AD3609" t="str">
        <f t="shared" si="1918"/>
        <v>0.526105898305612+0.321167088454862i</v>
      </c>
      <c r="AE3609" t="str">
        <f t="shared" si="1919"/>
        <v>-0.0000403939388506649-0.0000681633099525487i</v>
      </c>
      <c r="AF3609" t="str">
        <f t="shared" si="1920"/>
        <v>-6.36545006918637-0.0896808277534097i</v>
      </c>
      <c r="AG3609" t="str">
        <f t="shared" si="1921"/>
        <v>1.00165998120005-0.00271267089230932i</v>
      </c>
      <c r="AH3609" t="str">
        <f t="shared" si="1922"/>
        <v>0.000249411946233261+0.000437463099930911i</v>
      </c>
      <c r="AI3609">
        <f t="shared" si="1923"/>
        <v>-65.958845182848847</v>
      </c>
      <c r="AJ3609">
        <f t="shared" si="1924"/>
        <v>60.311128613739641</v>
      </c>
      <c r="AK3609"/>
      <c r="AL3609"/>
      <c r="AM3609"/>
      <c r="AN3609"/>
    </row>
    <row r="3610" spans="1:40" x14ac:dyDescent="0.35">
      <c r="A3610"/>
      <c r="B3610">
        <f t="shared" si="1925"/>
        <v>1676000</v>
      </c>
      <c r="C3610" s="237" t="str">
        <f t="shared" si="1893"/>
        <v>-1.14808334503212E-08+0.000616591417731232i</v>
      </c>
      <c r="D3610" s="208" t="str">
        <f t="shared" si="1894"/>
        <v>-2.51366129020551+0.00472720086927278i</v>
      </c>
      <c r="E3610" t="str">
        <f t="shared" si="1895"/>
        <v>20500</v>
      </c>
      <c r="F3610" t="str">
        <f t="shared" si="1896"/>
        <v>0.327868852459016</v>
      </c>
      <c r="G3610" t="str">
        <f t="shared" si="1891"/>
        <v>0.327868852459016</v>
      </c>
      <c r="H3610" t="str">
        <f t="shared" si="1897"/>
        <v>3.85179174934799+0.0943545981310023i</v>
      </c>
      <c r="I3610" t="str">
        <f t="shared" si="1898"/>
        <v>6581.63660927062i</v>
      </c>
      <c r="J3610" t="str">
        <f t="shared" si="1892"/>
        <v>-58634.1642019065+1439.85147773691i</v>
      </c>
      <c r="K3610" t="str">
        <f t="shared" si="1899"/>
        <v>0.00275478879597503-0.112181527818862i</v>
      </c>
      <c r="L3610" t="str">
        <f t="shared" si="1900"/>
        <v>0.000576390134023709-0.0198981404044373i</v>
      </c>
      <c r="M3610" t="str">
        <f t="shared" si="1901"/>
        <v>0.00333117892999874-0.132079668223299i</v>
      </c>
      <c r="N3610" t="str">
        <f t="shared" si="1902"/>
        <v>-20.9052423563624i</v>
      </c>
      <c r="O3610" t="str">
        <f t="shared" si="1903"/>
        <v>-0.466111137959767-0.884726176322285i</v>
      </c>
      <c r="P3610" t="str">
        <f t="shared" si="1904"/>
        <v>1.46611113795977+0.884726176322285i</v>
      </c>
      <c r="Q3610" t="str">
        <f t="shared" si="1905"/>
        <v>-1.46611113795977+20.0205161800401i</v>
      </c>
      <c r="R3610" t="str">
        <f t="shared" si="1906"/>
        <v>0.0386211668811277-0.0760586813642356i</v>
      </c>
      <c r="S3610" t="str">
        <f t="shared" si="1907"/>
        <v>2.26386529392606i</v>
      </c>
      <c r="T3610" t="str">
        <f t="shared" si="1908"/>
        <v>0.172186609042274+0.0874331193131116i</v>
      </c>
      <c r="U3610" t="str">
        <f t="shared" si="1909"/>
        <v>0.0000500000000000002-0.0000847867707402276i</v>
      </c>
      <c r="V3610" t="str">
        <f t="shared" si="1910"/>
        <v>0.00002-0.000949611832290544i</v>
      </c>
      <c r="W3610" t="str">
        <f t="shared" si="1911"/>
        <v>0.0000421459955758467-0.0000797224011762147i</v>
      </c>
      <c r="X3610" t="str">
        <f t="shared" si="1912"/>
        <v>0.0000421806460075595-0.0000796714877174889i</v>
      </c>
      <c r="Y3610" t="str">
        <f t="shared" si="1913"/>
        <v>0.009+8.42449485986639i</v>
      </c>
      <c r="Z3610" t="str">
        <f t="shared" si="1914"/>
        <v>-0.000113421934370111-0.0000602051682365053i</v>
      </c>
      <c r="AA3610" t="str">
        <f t="shared" si="1915"/>
        <v>0.00152888352223244-1.42442957846056i</v>
      </c>
      <c r="AB3610" t="str">
        <f t="shared" si="1916"/>
        <v>0.575517093948645+0.292236748384964i</v>
      </c>
      <c r="AC3610" t="str">
        <f t="shared" si="1917"/>
        <v>1.04051568318656-0.0750406139267829i</v>
      </c>
      <c r="AD3610" t="str">
        <f t="shared" si="1918"/>
        <v>0.530095402955298+0.319087389289226i</v>
      </c>
      <c r="AE3610" t="str">
        <f t="shared" si="1919"/>
        <v>-0.000040913736049588-0.0000681059918426141i</v>
      </c>
      <c r="AF3610" t="str">
        <f t="shared" si="1920"/>
        <v>-6.3654530395535-0.0896273972617295i</v>
      </c>
      <c r="AG3610" t="str">
        <f t="shared" si="1921"/>
        <v>1.00164828724975-0.00273163652060437i</v>
      </c>
      <c r="AH3610" t="str">
        <f t="shared" si="1922"/>
        <v>0.000252719579871132+0.000437162253526041i</v>
      </c>
      <c r="AI3610">
        <f t="shared" si="1923"/>
        <v>-65.93497252325372</v>
      </c>
      <c r="AJ3610">
        <f t="shared" si="1924"/>
        <v>59.968178118315834</v>
      </c>
      <c r="AK3610"/>
      <c r="AL3610"/>
      <c r="AM3610"/>
      <c r="AN3610"/>
    </row>
    <row r="3611" spans="1:40" x14ac:dyDescent="0.35">
      <c r="A3611"/>
      <c r="B3611">
        <f t="shared" si="1925"/>
        <v>1677000</v>
      </c>
      <c r="C3611" s="237" t="str">
        <f t="shared" si="1893"/>
        <v>-1.14671454235839E-08+0.000616223742467481i</v>
      </c>
      <c r="D3611" s="208" t="str">
        <f t="shared" si="1894"/>
        <v>-2.51366129010057+0.00472438202558402i</v>
      </c>
      <c r="E3611" t="str">
        <f t="shared" si="1895"/>
        <v>20500</v>
      </c>
      <c r="F3611" t="str">
        <f t="shared" si="1896"/>
        <v>0.327868852459016</v>
      </c>
      <c r="G3611" t="str">
        <f t="shared" si="1891"/>
        <v>0.327868852459016</v>
      </c>
      <c r="H3611" t="str">
        <f t="shared" si="1897"/>
        <v>3.85179471451285+0.094298412377235i</v>
      </c>
      <c r="I3611" t="str">
        <f t="shared" si="1898"/>
        <v>6585.5636000876i</v>
      </c>
      <c r="J3611" t="str">
        <f t="shared" si="1892"/>
        <v>-58704.1554391292+1440.71057766396i</v>
      </c>
      <c r="K3611" t="str">
        <f t="shared" si="1899"/>
        <v>0.00275150626348472-0.112114711925867i</v>
      </c>
      <c r="L3611" t="str">
        <f t="shared" si="1900"/>
        <v>0.000575703508186129-0.0198862949628287i</v>
      </c>
      <c r="M3611" t="str">
        <f t="shared" si="1901"/>
        <v>0.00332720977167085-0.132001006888696i</v>
      </c>
      <c r="N3611" t="str">
        <f t="shared" si="1902"/>
        <v>-20.9177156513244i</v>
      </c>
      <c r="O3611" t="str">
        <f t="shared" si="1903"/>
        <v>-0.47711004333015-0.878843562048162i</v>
      </c>
      <c r="P3611" t="str">
        <f t="shared" si="1904"/>
        <v>1.47711004333015+0.878843562048162i</v>
      </c>
      <c r="Q3611" t="str">
        <f t="shared" si="1905"/>
        <v>-1.47711004333015+20.0388720892762i</v>
      </c>
      <c r="R3611" t="str">
        <f t="shared" si="1906"/>
        <v>0.038215798716878-0.0765292066637532i</v>
      </c>
      <c r="S3611" t="str">
        <f t="shared" si="1907"/>
        <v>2.26521604887471i</v>
      </c>
      <c r="T3611" t="str">
        <f t="shared" si="1908"/>
        <v>0.173355187142383+0.0865670405740376i</v>
      </c>
      <c r="U3611" t="str">
        <f t="shared" si="1909"/>
        <v>0.0000499999999999999-0.0000847362121410976i</v>
      </c>
      <c r="V3611" t="str">
        <f t="shared" si="1910"/>
        <v>0.00002-0.000949045575980291i</v>
      </c>
      <c r="W3611" t="str">
        <f t="shared" si="1911"/>
        <v>0.0000421458439739735-0.000079677101379099i</v>
      </c>
      <c r="X3611" t="str">
        <f t="shared" si="1912"/>
        <v>0.0000421804398522526-0.0000796262170661975i</v>
      </c>
      <c r="Y3611" t="str">
        <f t="shared" si="1913"/>
        <v>0.009+8.42952140811213i</v>
      </c>
      <c r="Z3611" t="str">
        <f t="shared" si="1914"/>
        <v>-0.000113289891794529-0.0000601688319338063i</v>
      </c>
      <c r="AA3611" t="str">
        <f t="shared" si="1915"/>
        <v>0.00152706064410155-1.42358017322285i</v>
      </c>
      <c r="AB3611" t="str">
        <f t="shared" si="1916"/>
        <v>0.579422953271664+0.289341963930964i</v>
      </c>
      <c r="AC3611" t="str">
        <f t="shared" si="1917"/>
        <v>1.0401212922861-0.075521711836536i</v>
      </c>
      <c r="AD3611" t="str">
        <f t="shared" si="1918"/>
        <v>0.534058605199845+0.316958210991038i</v>
      </c>
      <c r="AE3611" t="str">
        <f t="shared" si="1919"/>
        <v>-0.0000414324362678676-0.0000680418438856345i</v>
      </c>
      <c r="AF3611" t="str">
        <f t="shared" si="1920"/>
        <v>-6.36545600461342-0.089574030351651i</v>
      </c>
      <c r="AG3611" t="str">
        <f t="shared" si="1921"/>
        <v>1.00163635209252-0.00275044424279603i</v>
      </c>
      <c r="AH3611" t="str">
        <f t="shared" si="1922"/>
        <v>0.000256021183635494+0.000436818017943434i</v>
      </c>
      <c r="AI3611">
        <f t="shared" si="1923"/>
        <v>-65.911551119810639</v>
      </c>
      <c r="AJ3611">
        <f t="shared" si="1924"/>
        <v>59.625223261207466</v>
      </c>
      <c r="AK3611"/>
      <c r="AL3611"/>
      <c r="AM3611"/>
      <c r="AN3611"/>
    </row>
    <row r="3612" spans="1:40" x14ac:dyDescent="0.35">
      <c r="A3612"/>
      <c r="B3612">
        <f t="shared" si="1925"/>
        <v>1678000</v>
      </c>
      <c r="C3612" s="237" t="str">
        <f t="shared" si="1893"/>
        <v>-1.14534818615924E-08+0.000615856505434084i</v>
      </c>
      <c r="D3612" s="208" t="str">
        <f t="shared" si="1894"/>
        <v>-2.51366128999582+0.00472156654166131i</v>
      </c>
      <c r="E3612" t="str">
        <f t="shared" si="1895"/>
        <v>20500</v>
      </c>
      <c r="F3612" t="str">
        <f t="shared" si="1896"/>
        <v>0.327868852459016</v>
      </c>
      <c r="G3612" t="str">
        <f t="shared" si="1891"/>
        <v>0.327868852459016</v>
      </c>
      <c r="H3612" t="str">
        <f t="shared" si="1897"/>
        <v>3.85179767438295+0.0942422934514935i</v>
      </c>
      <c r="I3612" t="str">
        <f t="shared" si="1898"/>
        <v>6589.49059090459i</v>
      </c>
      <c r="J3612" t="str">
        <f t="shared" si="1892"/>
        <v>-58774.1884247786+1441.56967759102i</v>
      </c>
      <c r="K3612" t="str">
        <f t="shared" si="1899"/>
        <v>0.00274822959345879-0.112047975530687i</v>
      </c>
      <c r="L3612" t="str">
        <f t="shared" si="1900"/>
        <v>0.000575018108192717-0.0198744636042773i</v>
      </c>
      <c r="M3612" t="str">
        <f t="shared" si="1901"/>
        <v>0.00332324770165151-0.131922439134964i</v>
      </c>
      <c r="N3612" t="str">
        <f t="shared" si="1902"/>
        <v>-20.9301889462865i</v>
      </c>
      <c r="O3612" t="str">
        <f t="shared" si="1903"/>
        <v>-0.48803471940955-0.872824216352206i</v>
      </c>
      <c r="P3612" t="str">
        <f t="shared" si="1904"/>
        <v>1.48803471940955+0.872824216352206i</v>
      </c>
      <c r="Q3612" t="str">
        <f t="shared" si="1905"/>
        <v>-1.48803471940955+20.0573647299343i</v>
      </c>
      <c r="R3612" t="str">
        <f t="shared" si="1906"/>
        <v>0.0378043210492265-0.0769936072095131i</v>
      </c>
      <c r="S3612" t="str">
        <f t="shared" si="1907"/>
        <v>2.26656680382335i</v>
      </c>
      <c r="T3612" t="str">
        <f t="shared" si="1908"/>
        <v>0.174511154207697+0.0856860191312571i</v>
      </c>
      <c r="U3612" t="str">
        <f t="shared" si="1909"/>
        <v>0.0000500000000000001-0.0000846857138025156i</v>
      </c>
      <c r="V3612" t="str">
        <f t="shared" si="1910"/>
        <v>0.00002-0.000948479994588177i</v>
      </c>
      <c r="W3612" t="str">
        <f t="shared" si="1911"/>
        <v>0.0000421456922833248-0.0000796318568848854i</v>
      </c>
      <c r="X3612" t="str">
        <f t="shared" si="1912"/>
        <v>0.00004218023370595-0.0000795810016822923i</v>
      </c>
      <c r="Y3612" t="str">
        <f t="shared" si="1913"/>
        <v>0.009+8.43454795635788i</v>
      </c>
      <c r="Z3612" t="str">
        <f t="shared" si="1914"/>
        <v>-0.00011315808518753-0.0000601325392071492i</v>
      </c>
      <c r="AA3612" t="str">
        <f t="shared" si="1915"/>
        <v>0.00152524102411607-1.42273178041159i</v>
      </c>
      <c r="AB3612" t="str">
        <f t="shared" si="1916"/>
        <v>0.583286661430099+0.286397234934466i</v>
      </c>
      <c r="AC3612" t="str">
        <f t="shared" si="1917"/>
        <v>1.03972062785107-0.0759968301379933i</v>
      </c>
      <c r="AD3612" t="str">
        <f t="shared" si="1918"/>
        <v>0.537994892922699+0.314779886692698i</v>
      </c>
      <c r="AE3612" t="str">
        <f t="shared" si="1919"/>
        <v>-0.0000419499580456324-0.0000679708882256137i</v>
      </c>
      <c r="AF3612" t="str">
        <f t="shared" si="1920"/>
        <v>-6.36545896437877-0.0895207269098322i</v>
      </c>
      <c r="AG3612" t="str">
        <f t="shared" si="1921"/>
        <v>1.00162417787226-0.00276909118632188i</v>
      </c>
      <c r="AH3612" t="str">
        <f t="shared" si="1922"/>
        <v>0.000259316241566276+0.000436430520036172i</v>
      </c>
      <c r="AI3612">
        <f t="shared" si="1923"/>
        <v>-65.888577552054272</v>
      </c>
      <c r="AJ3612">
        <f t="shared" si="1924"/>
        <v>59.282263784809842</v>
      </c>
      <c r="AK3612"/>
      <c r="AL3612"/>
      <c r="AM3612"/>
      <c r="AN3612"/>
    </row>
    <row r="3613" spans="1:40" x14ac:dyDescent="0.35">
      <c r="A3613"/>
      <c r="B3613">
        <f t="shared" si="1925"/>
        <v>1679000</v>
      </c>
      <c r="C3613" s="237" t="str">
        <f t="shared" si="1893"/>
        <v>-1.14398427060796E-08+0.000615489705848018i</v>
      </c>
      <c r="D3613" s="208" t="str">
        <f t="shared" si="1894"/>
        <v>-2.51366128989125+0.00471875441150147i</v>
      </c>
      <c r="E3613" t="str">
        <f t="shared" si="1895"/>
        <v>20500</v>
      </c>
      <c r="F3613" t="str">
        <f t="shared" si="1896"/>
        <v>0.327868852459016</v>
      </c>
      <c r="G3613" t="str">
        <f t="shared" si="1891"/>
        <v>0.327868852459016</v>
      </c>
      <c r="H3613" t="str">
        <f t="shared" si="1897"/>
        <v>3.85180062897087+0.0941862412347026i</v>
      </c>
      <c r="I3613" t="str">
        <f t="shared" si="1898"/>
        <v>6593.41758172158i</v>
      </c>
      <c r="J3613" t="str">
        <f t="shared" si="1892"/>
        <v>-58844.2631588546+1442.42877751807i</v>
      </c>
      <c r="K3613" t="str">
        <f t="shared" si="1899"/>
        <v>0.00274495877194801-0.11198131849161i</v>
      </c>
      <c r="L3613" t="str">
        <f t="shared" si="1900"/>
        <v>0.000574333931128-0.0198626463037042i</v>
      </c>
      <c r="M3613" t="str">
        <f t="shared" si="1901"/>
        <v>0.00331929270307601-0.131843964795314i</v>
      </c>
      <c r="N3613" t="str">
        <f t="shared" si="1902"/>
        <v>-20.9426622412485i</v>
      </c>
      <c r="O3613" t="str">
        <f t="shared" si="1903"/>
        <v>-0.498883466524997-0.866669075730755i</v>
      </c>
      <c r="P3613" t="str">
        <f t="shared" si="1904"/>
        <v>1.498883466525+0.866669075730755i</v>
      </c>
      <c r="Q3613" t="str">
        <f t="shared" si="1905"/>
        <v>-1.498883466525+20.0759931655177i</v>
      </c>
      <c r="R3613" t="str">
        <f t="shared" si="1906"/>
        <v>0.0373868348405574-0.0774518083520734i</v>
      </c>
      <c r="S3613" t="str">
        <f t="shared" si="1907"/>
        <v>2.267917558772i</v>
      </c>
      <c r="T3613" t="str">
        <f t="shared" si="1908"/>
        <v>0.175654316120311+0.0847902592018089i</v>
      </c>
      <c r="U3613" t="str">
        <f t="shared" si="1909"/>
        <v>0.0000499999999999998-0.0000846352756168079i</v>
      </c>
      <c r="V3613" t="str">
        <f t="shared" si="1910"/>
        <v>0.00002-0.000947915086908253i</v>
      </c>
      <c r="W3613" t="str">
        <f t="shared" si="1911"/>
        <v>0.000042145540503902-0.0000795866675947141i</v>
      </c>
      <c r="X3613" t="str">
        <f t="shared" si="1912"/>
        <v>0.0000421800275684198-0.0000795358414669774i</v>
      </c>
      <c r="Y3613" t="str">
        <f t="shared" si="1913"/>
        <v>0.009+8.43957450460362i</v>
      </c>
      <c r="Z3613" t="str">
        <f t="shared" si="1914"/>
        <v>-0.000113026513987089-0.0000600962899777387i</v>
      </c>
      <c r="AA3613" t="str">
        <f t="shared" si="1915"/>
        <v>0.00152342465451595-1.42188439821774i</v>
      </c>
      <c r="AB3613" t="str">
        <f t="shared" si="1916"/>
        <v>0.587107569603619+0.283403243971178i</v>
      </c>
      <c r="AC3613" t="str">
        <f t="shared" si="1917"/>
        <v>1.03931378919272-0.0764658914181403i</v>
      </c>
      <c r="AD3613" t="str">
        <f t="shared" si="1918"/>
        <v>0.541903658237245+0.312552757058441i</v>
      </c>
      <c r="AE3613" t="str">
        <f t="shared" si="1919"/>
        <v>-0.0000424662202858808-0.000067893147952792i</v>
      </c>
      <c r="AF3613" t="str">
        <f t="shared" si="1920"/>
        <v>-6.36546191886212-0.0894674868232011i</v>
      </c>
      <c r="AG3613" t="str">
        <f t="shared" si="1921"/>
        <v>1.00161176676655-0.00278757450719956i</v>
      </c>
      <c r="AH3613" t="str">
        <f t="shared" si="1922"/>
        <v>0.000262604239775763+0.000435999892596202i</v>
      </c>
      <c r="AI3613">
        <f t="shared" si="1923"/>
        <v>-65.866048473373439</v>
      </c>
      <c r="AJ3613">
        <f t="shared" si="1924"/>
        <v>58.939299432059833</v>
      </c>
      <c r="AK3613"/>
      <c r="AL3613"/>
      <c r="AM3613"/>
      <c r="AN3613"/>
    </row>
    <row r="3614" spans="1:40" x14ac:dyDescent="0.35">
      <c r="A3614"/>
      <c r="B3614">
        <f t="shared" si="1925"/>
        <v>1680000</v>
      </c>
      <c r="C3614" s="237" t="str">
        <f t="shared" si="1893"/>
        <v>-1.14262278989522E-08+0.000615123342928124i</v>
      </c>
      <c r="D3614" s="208" t="str">
        <f t="shared" si="1894"/>
        <v>-2.51366128978687+0.00471594562911562i</v>
      </c>
      <c r="E3614" t="str">
        <f t="shared" si="1895"/>
        <v>20500</v>
      </c>
      <c r="F3614" t="str">
        <f t="shared" si="1896"/>
        <v>0.327868852459016</v>
      </c>
      <c r="G3614" t="str">
        <f t="shared" si="1891"/>
        <v>0.327868852459016</v>
      </c>
      <c r="H3614" t="str">
        <f t="shared" si="1897"/>
        <v>3.85180357828918+0.0941302556080699i</v>
      </c>
      <c r="I3614" t="str">
        <f t="shared" si="1898"/>
        <v>6597.34457253857i</v>
      </c>
      <c r="J3614" t="str">
        <f t="shared" si="1892"/>
        <v>-58914.3796413572+1443.28787744511i</v>
      </c>
      <c r="K3614" t="str">
        <f t="shared" si="1899"/>
        <v>0.00274169378504462-0.111914740667259i</v>
      </c>
      <c r="L3614" t="str">
        <f t="shared" si="1900"/>
        <v>0.000573650974085152-0.0198508430360898i</v>
      </c>
      <c r="M3614" t="str">
        <f t="shared" si="1901"/>
        <v>0.00331534475912977-0.131765583703349i</v>
      </c>
      <c r="N3614" t="str">
        <f t="shared" si="1902"/>
        <v>-20.9551355362105i</v>
      </c>
      <c r="O3614" t="str">
        <f t="shared" si="1903"/>
        <v>-0.509654596816895-0.860379097807128i</v>
      </c>
      <c r="P3614" t="str">
        <f t="shared" si="1904"/>
        <v>1.50965459681689+0.860379097807128i</v>
      </c>
      <c r="Q3614" t="str">
        <f t="shared" si="1905"/>
        <v>-1.50965459681689+20.0947564384034i</v>
      </c>
      <c r="R3614" t="str">
        <f t="shared" si="1906"/>
        <v>0.0369634419281613-0.0779037373076164i</v>
      </c>
      <c r="S3614" t="str">
        <f t="shared" si="1907"/>
        <v>2.26926831372064i</v>
      </c>
      <c r="T3614" t="str">
        <f t="shared" si="1908"/>
        <v>0.17678448259259+0.0838799675336294i</v>
      </c>
      <c r="U3614" t="str">
        <f t="shared" si="1909"/>
        <v>0.0000500000000000001-0.0000845848974765601i</v>
      </c>
      <c r="V3614" t="str">
        <f t="shared" si="1910"/>
        <v>0.00002-0.000947350851737473i</v>
      </c>
      <c r="W3614" t="str">
        <f t="shared" si="1911"/>
        <v>0.0000421453886357095-0.0000795415334099656i</v>
      </c>
      <c r="X3614" t="str">
        <f t="shared" si="1912"/>
        <v>0.0000421798214394349-0.000079490736321697i</v>
      </c>
      <c r="Y3614" t="str">
        <f t="shared" si="1913"/>
        <v>0.009+8.44460105284936i</v>
      </c>
      <c r="Z3614" t="str">
        <f t="shared" si="1914"/>
        <v>-0.000112895177632856-0.0000600600841669754i</v>
      </c>
      <c r="AA3614" t="str">
        <f t="shared" si="1915"/>
        <v>0.00152161152756417-1.42103802483657i</v>
      </c>
      <c r="AB3614" t="str">
        <f t="shared" si="1916"/>
        <v>0.590885041774202+0.280360682076091i</v>
      </c>
      <c r="AC3614" t="str">
        <f t="shared" si="1917"/>
        <v>1.03890087654772-0.0769288201129685i</v>
      </c>
      <c r="AD3614" t="str">
        <f t="shared" si="1918"/>
        <v>0.545784297578605+0.310277170230294i</v>
      </c>
      <c r="AE3614" t="str">
        <f t="shared" si="1919"/>
        <v>-0.0000429811422652378-0.0000678086470981535i</v>
      </c>
      <c r="AF3614" t="str">
        <f t="shared" si="1920"/>
        <v>-6.36546486807605-0.0894143099789543i</v>
      </c>
      <c r="AG3614" t="str">
        <f t="shared" si="1921"/>
        <v>1.00159912098631-0.00280589139041421i</v>
      </c>
      <c r="AH3614" t="str">
        <f t="shared" si="1922"/>
        <v>0.000265884666514675+0.000435526274324073i</v>
      </c>
      <c r="AI3614">
        <f t="shared" si="1923"/>
        <v>-65.843960609415518</v>
      </c>
      <c r="AJ3614">
        <f t="shared" si="1924"/>
        <v>58.596329946460251</v>
      </c>
      <c r="AK3614"/>
      <c r="AL3614"/>
      <c r="AM3614"/>
      <c r="AN3614"/>
    </row>
    <row r="3615" spans="1:40" x14ac:dyDescent="0.35">
      <c r="A3615"/>
      <c r="B3615">
        <f t="shared" si="1925"/>
        <v>1681000</v>
      </c>
      <c r="C3615" s="237" t="str">
        <f t="shared" si="1893"/>
        <v>-1.14126373822894E-08+0.000614757415895101i</v>
      </c>
      <c r="D3615" s="208" t="str">
        <f t="shared" si="1894"/>
        <v>-2.51366128968267+0.00471314018852911i</v>
      </c>
      <c r="E3615" t="str">
        <f t="shared" si="1895"/>
        <v>20500</v>
      </c>
      <c r="F3615" t="str">
        <f t="shared" si="1896"/>
        <v>0.327868852459016</v>
      </c>
      <c r="G3615" t="str">
        <f t="shared" si="1891"/>
        <v>0.327868852459016</v>
      </c>
      <c r="H3615" t="str">
        <f t="shared" si="1897"/>
        <v>3.85180652235039+0.0940743364530841i</v>
      </c>
      <c r="I3615" t="str">
        <f t="shared" si="1898"/>
        <v>6601.27156335555i</v>
      </c>
      <c r="J3615" t="str">
        <f t="shared" si="1892"/>
        <v>-58984.5378722864+1444.14697737217i</v>
      </c>
      <c r="K3615" t="str">
        <f t="shared" si="1899"/>
        <v>0.00273843461888224-0.111848241916593i</v>
      </c>
      <c r="L3615" t="str">
        <f t="shared" si="1900"/>
        <v>0.000572969234165993-0.0198390537764738i</v>
      </c>
      <c r="M3615" t="str">
        <f t="shared" si="1901"/>
        <v>0.00331140385304823-0.131687295693067i</v>
      </c>
      <c r="N3615" t="str">
        <f t="shared" si="1902"/>
        <v>-20.9676088311726i</v>
      </c>
      <c r="O3615" t="str">
        <f t="shared" si="1903"/>
        <v>-0.520346434501355-0.853955261182767i</v>
      </c>
      <c r="P3615" t="str">
        <f t="shared" si="1904"/>
        <v>1.52034643450135+0.853955261182767i</v>
      </c>
      <c r="Q3615" t="str">
        <f t="shared" si="1905"/>
        <v>-1.52034643450135+20.1136535699898i</v>
      </c>
      <c r="R3615" t="str">
        <f t="shared" si="1906"/>
        <v>0.03653424498463-0.0783493231658424i</v>
      </c>
      <c r="S3615" t="str">
        <f t="shared" si="1907"/>
        <v>2.27061906866929i</v>
      </c>
      <c r="T3615" t="str">
        <f t="shared" si="1908"/>
        <v>0.177901467197694+0.0829553533215363i</v>
      </c>
      <c r="U3615" t="str">
        <f t="shared" si="1909"/>
        <v>0.0000500000000000003-0.0000845345792746112i</v>
      </c>
      <c r="V3615" t="str">
        <f t="shared" si="1910"/>
        <v>0.00002-0.00094678728787564i</v>
      </c>
      <c r="W3615" t="str">
        <f t="shared" si="1911"/>
        <v>0.0000421452366787492-0.0000794964542322513i</v>
      </c>
      <c r="X3615" t="str">
        <f t="shared" si="1912"/>
        <v>0.0000421796153187657-0.0000794456861481261i</v>
      </c>
      <c r="Y3615" t="str">
        <f t="shared" si="1913"/>
        <v>0.009+8.44962760109511i</v>
      </c>
      <c r="Z3615" t="str">
        <f t="shared" si="1914"/>
        <v>-0.000112764075566145-0.0000600239216964455i</v>
      </c>
      <c r="AA3615" t="str">
        <f t="shared" si="1915"/>
        <v>0.00151980163554674-1.42019265846764i</v>
      </c>
      <c r="AB3615" t="str">
        <f t="shared" si="1916"/>
        <v>0.594618454828158+0.277270248462657i</v>
      </c>
      <c r="AC3615" t="str">
        <f t="shared" si="1917"/>
        <v>1.0384819910386-0.0773855425164154i</v>
      </c>
      <c r="AD3615" t="str">
        <f t="shared" si="1918"/>
        <v>0.549636211794556+0.307953481773146i</v>
      </c>
      <c r="AE3615" t="str">
        <f t="shared" si="1919"/>
        <v>-0.0000434946436445919-0.0000677174106278117i</v>
      </c>
      <c r="AF3615" t="str">
        <f t="shared" si="1920"/>
        <v>-6.36546781203306-0.089361196264555i</v>
      </c>
      <c r="AG3615" t="str">
        <f t="shared" si="1921"/>
        <v>1.00158624277536-0.00282403905030023i</v>
      </c>
      <c r="AH3615" t="str">
        <f t="shared" si="1922"/>
        <v>0.000269157012237627+0.000435009809797961i</v>
      </c>
      <c r="AI3615">
        <f t="shared" si="1923"/>
        <v>-65.822310756542365</v>
      </c>
      <c r="AJ3615">
        <f t="shared" si="1924"/>
        <v>58.253355072123512</v>
      </c>
      <c r="AK3615"/>
      <c r="AL3615"/>
      <c r="AM3615"/>
      <c r="AN3615"/>
    </row>
    <row r="3616" spans="1:40" x14ac:dyDescent="0.35">
      <c r="A3616"/>
      <c r="B3616">
        <f t="shared" si="1925"/>
        <v>1682000</v>
      </c>
      <c r="C3616" s="237" t="str">
        <f t="shared" si="1893"/>
        <v>-1.13990710983431E-08+0.000614391923971517i</v>
      </c>
      <c r="D3616" s="208" t="str">
        <f t="shared" si="1894"/>
        <v>-2.51366128957867+0.00471033808378163i</v>
      </c>
      <c r="E3616" t="str">
        <f t="shared" si="1895"/>
        <v>20500</v>
      </c>
      <c r="F3616" t="str">
        <f t="shared" si="1896"/>
        <v>0.327868852459016</v>
      </c>
      <c r="G3616" t="str">
        <f t="shared" si="1891"/>
        <v>0.327868852459016</v>
      </c>
      <c r="H3616" t="str">
        <f t="shared" si="1897"/>
        <v>3.85180946116702+0.0940184836515159i</v>
      </c>
      <c r="I3616" t="str">
        <f t="shared" si="1898"/>
        <v>6605.19855417254i</v>
      </c>
      <c r="J3616" t="str">
        <f t="shared" si="1892"/>
        <v>-59054.7378516422+1445.00607729922i</v>
      </c>
      <c r="K3616" t="str">
        <f t="shared" si="1899"/>
        <v>0.00273518125963553-0.111781822098907i</v>
      </c>
      <c r="L3616" t="str">
        <f t="shared" si="1900"/>
        <v>0.000572288708480926-0.0198272784999551i</v>
      </c>
      <c r="M3616" t="str">
        <f t="shared" si="1901"/>
        <v>0.00330746996811646-0.131609100598862i</v>
      </c>
      <c r="N3616" t="str">
        <f t="shared" si="1902"/>
        <v>-20.9800821261346i</v>
      </c>
      <c r="O3616" t="str">
        <f t="shared" si="1903"/>
        <v>-0.530957316130652-0.847398565285152i</v>
      </c>
      <c r="P3616" t="str">
        <f t="shared" si="1904"/>
        <v>1.53095731613065+0.847398565285152i</v>
      </c>
      <c r="Q3616" t="str">
        <f t="shared" si="1905"/>
        <v>-1.53095731613065+20.1326835608495i</v>
      </c>
      <c r="R3616" t="str">
        <f t="shared" si="1906"/>
        <v>0.0360993474783076-0.0787884968968924i</v>
      </c>
      <c r="S3616" t="str">
        <f t="shared" si="1907"/>
        <v>2.27196982361793i</v>
      </c>
      <c r="T3616" t="str">
        <f t="shared" si="1908"/>
        <v>0.179005087397954+0.0820166281230129i</v>
      </c>
      <c r="U3616" t="str">
        <f t="shared" si="1909"/>
        <v>0.00005-0.0000844843209040551i</v>
      </c>
      <c r="V3616" t="str">
        <f t="shared" si="1910"/>
        <v>0.00002-0.000946224394125415i</v>
      </c>
      <c r="W3616" t="str">
        <f t="shared" si="1911"/>
        <v>0.0000421450846330241-0.0000794514299634179i</v>
      </c>
      <c r="X3616" t="str">
        <f t="shared" si="1912"/>
        <v>0.0000421794092061847-0.0000794006908481746i</v>
      </c>
      <c r="Y3616" t="str">
        <f t="shared" si="1913"/>
        <v>0.009+8.45465414934085i</v>
      </c>
      <c r="Z3616" t="str">
        <f t="shared" si="1914"/>
        <v>-0.000112633207229931-0.0000599878024879261i</v>
      </c>
      <c r="AA3616" t="str">
        <f t="shared" si="1915"/>
        <v>0.00151799497077261-1.41934829731481i</v>
      </c>
      <c r="AB3616" t="str">
        <f t="shared" si="1916"/>
        <v>0.598307198650976+0.274132650241311i</v>
      </c>
      <c r="AC3616" t="str">
        <f t="shared" si="1917"/>
        <v>1.03805723463429-0.0778359867883263i</v>
      </c>
      <c r="AD3616" t="str">
        <f t="shared" si="1918"/>
        <v>0.553458806235603+0.305582054618696i</v>
      </c>
      <c r="AE3616" t="str">
        <f t="shared" si="1919"/>
        <v>-0.0000440066444796439-0.0000676194644372805i</v>
      </c>
      <c r="AF3616" t="str">
        <f t="shared" si="1920"/>
        <v>-6.36547075074569-0.0893081455677343i</v>
      </c>
      <c r="AG3616" t="str">
        <f t="shared" si="1921"/>
        <v>1.00157313441008-0.0028420147309172i</v>
      </c>
      <c r="AH3616" t="str">
        <f t="shared" si="1922"/>
        <v>0.000272420769668105+0.000434450649442019i</v>
      </c>
      <c r="AI3616">
        <f t="shared" si="1923"/>
        <v>-65.801095780334236</v>
      </c>
      <c r="AJ3616">
        <f t="shared" si="1924"/>
        <v>57.9103745538224</v>
      </c>
      <c r="AK3616"/>
      <c r="AL3616"/>
      <c r="AM3616"/>
      <c r="AN3616"/>
    </row>
    <row r="3617" spans="1:40" x14ac:dyDescent="0.35">
      <c r="A3617"/>
      <c r="B3617">
        <f t="shared" si="1925"/>
        <v>1683000</v>
      </c>
      <c r="C3617" s="237" t="str">
        <f t="shared" si="1893"/>
        <v>-1.13855289895361E-08+0.000614026866381768i</v>
      </c>
      <c r="D3617" s="208" t="str">
        <f t="shared" si="1894"/>
        <v>-2.51366128947485+0.00470753930892689i</v>
      </c>
      <c r="E3617" t="str">
        <f t="shared" si="1895"/>
        <v>20500</v>
      </c>
      <c r="F3617" t="str">
        <f t="shared" si="1896"/>
        <v>0.327868852459016</v>
      </c>
      <c r="G3617" t="str">
        <f t="shared" si="1891"/>
        <v>0.327868852459016</v>
      </c>
      <c r="H3617" t="str">
        <f t="shared" si="1897"/>
        <v>3.85181239475147+0.0939626970854143i</v>
      </c>
      <c r="I3617" t="str">
        <f t="shared" si="1898"/>
        <v>6609.12554498953i</v>
      </c>
      <c r="J3617" t="str">
        <f t="shared" si="1892"/>
        <v>-59124.9795794247+1445.86517722627i</v>
      </c>
      <c r="K3617" t="str">
        <f t="shared" si="1899"/>
        <v>0.00273193369352023-0.111715481073826i</v>
      </c>
      <c r="L3617" t="str">
        <f t="shared" si="1900"/>
        <v>0.000571609394148932-0.0198155171816915i</v>
      </c>
      <c r="M3617" t="str">
        <f t="shared" si="1901"/>
        <v>0.00330354308766916-0.131530998255518i</v>
      </c>
      <c r="N3617" t="str">
        <f t="shared" si="1902"/>
        <v>-20.9925554210966i</v>
      </c>
      <c r="O3617" t="str">
        <f t="shared" si="1903"/>
        <v>-0.541485590852558-0.840710030211997i</v>
      </c>
      <c r="P3617" t="str">
        <f t="shared" si="1904"/>
        <v>1.54148559085256+0.840710030211997i</v>
      </c>
      <c r="Q3617" t="str">
        <f t="shared" si="1905"/>
        <v>-1.54148559085256+20.1518453908846i</v>
      </c>
      <c r="R3617" t="str">
        <f t="shared" si="1906"/>
        <v>0.035658853633796-0.0792211913573687i</v>
      </c>
      <c r="S3617" t="str">
        <f t="shared" si="1907"/>
        <v>2.27332057856657i</v>
      </c>
      <c r="T3617" t="str">
        <f t="shared" si="1908"/>
        <v>0.180095164571266+0.0810640057738018i</v>
      </c>
      <c r="U3617" t="str">
        <f t="shared" si="1909"/>
        <v>0.0000500000000000002-0.000084434122258242i</v>
      </c>
      <c r="V3617" t="str">
        <f t="shared" si="1910"/>
        <v>0.00002-0.000945662169292311i</v>
      </c>
      <c r="W3617" t="str">
        <f t="shared" si="1911"/>
        <v>0.0000421449324985381-0.0000794064605055468i</v>
      </c>
      <c r="X3617" t="str">
        <f t="shared" si="1912"/>
        <v>0.0000421792031014655-0.000079355750323986i</v>
      </c>
      <c r="Y3617" t="str">
        <f t="shared" si="1913"/>
        <v>0.009+8.45968069758659i</v>
      </c>
      <c r="Z3617" t="str">
        <f t="shared" si="1914"/>
        <v>-0.000112502572068843-0.0000599517264633838i</v>
      </c>
      <c r="AA3617" t="str">
        <f t="shared" si="1915"/>
        <v>0.00151619152557355-1.41850493958617i</v>
      </c>
      <c r="AB3617" t="str">
        <f t="shared" si="1916"/>
        <v>0.601950676215542+0.270948602137351i</v>
      </c>
      <c r="AC3617" t="str">
        <f t="shared" si="1917"/>
        <v>1.03762671011059-0.0782800829615099i</v>
      </c>
      <c r="AD3617" t="str">
        <f t="shared" si="1918"/>
        <v>0.557251490844786+0.303163259008222i</v>
      </c>
      <c r="AE3617" t="str">
        <f t="shared" si="1919"/>
        <v>-0.0000445170652314268-0.0000675148353456373i</v>
      </c>
      <c r="AF3617" t="str">
        <f t="shared" si="1920"/>
        <v>-6.36547368422632-0.0892551577764874i</v>
      </c>
      <c r="AG3617" t="str">
        <f t="shared" si="1921"/>
        <v>1.00155979819902-0.0028598157064231i</v>
      </c>
      <c r="AH3617" t="str">
        <f t="shared" si="1922"/>
        <v>0.000275675433863373+0.000433848949494074i</v>
      </c>
      <c r="AI3617">
        <f t="shared" si="1923"/>
        <v>-65.780312614136022</v>
      </c>
      <c r="AJ3617">
        <f t="shared" si="1924"/>
        <v>57.567388137008962</v>
      </c>
      <c r="AK3617"/>
      <c r="AL3617"/>
      <c r="AM3617"/>
      <c r="AN3617"/>
    </row>
    <row r="3618" spans="1:40" x14ac:dyDescent="0.35">
      <c r="A3618"/>
      <c r="B3618">
        <f t="shared" si="1925"/>
        <v>1684000</v>
      </c>
      <c r="C3618" s="237" t="str">
        <f t="shared" si="1893"/>
        <v>-1.13720109984623E-08+0.000613662242352102i</v>
      </c>
      <c r="D3618" s="208" t="str">
        <f t="shared" si="1894"/>
        <v>-2.51366128937121+0.00470474385803278i</v>
      </c>
      <c r="E3618" t="str">
        <f t="shared" si="1895"/>
        <v>20500</v>
      </c>
      <c r="F3618" t="str">
        <f t="shared" si="1896"/>
        <v>0.327868852459016</v>
      </c>
      <c r="G3618" t="str">
        <f t="shared" si="1891"/>
        <v>0.327868852459016</v>
      </c>
      <c r="H3618" t="str">
        <f t="shared" si="1897"/>
        <v>3.85181532311618+0.0939069766371087i</v>
      </c>
      <c r="I3618" t="str">
        <f t="shared" si="1898"/>
        <v>6613.05253580652i</v>
      </c>
      <c r="J3618" t="str">
        <f t="shared" si="1892"/>
        <v>-59195.2630556337+1446.72427715332i</v>
      </c>
      <c r="K3618" t="str">
        <f t="shared" si="1899"/>
        <v>0.00272869190679295-0.111649218701311i</v>
      </c>
      <c r="L3618" t="str">
        <f t="shared" si="1900"/>
        <v>0.000570931288297531-0.0198037697968997i</v>
      </c>
      <c r="M3618" t="str">
        <f t="shared" si="1901"/>
        <v>0.00329962319509048-0.131452988498211i</v>
      </c>
      <c r="N3618" t="str">
        <f t="shared" si="1902"/>
        <v>-21.0050287160586i</v>
      </c>
      <c r="O3618" t="str">
        <f t="shared" si="1903"/>
        <v>-0.551929620666825-0.833890696572743i</v>
      </c>
      <c r="P3618" t="str">
        <f t="shared" si="1904"/>
        <v>1.55192962066682+0.833890696572743i</v>
      </c>
      <c r="Q3618" t="str">
        <f t="shared" si="1905"/>
        <v>-1.55192962066682+20.1711380194859i</v>
      </c>
      <c r="R3618" t="str">
        <f t="shared" si="1906"/>
        <v>0.0352128683925989-0.0796473412953665i</v>
      </c>
      <c r="S3618" t="str">
        <f t="shared" si="1907"/>
        <v>2.27467133351522i</v>
      </c>
      <c r="T3618" t="str">
        <f t="shared" si="1908"/>
        <v>0.181171524035273+0.0800977023034889i</v>
      </c>
      <c r="U3618" t="str">
        <f t="shared" si="1909"/>
        <v>0.0000499999999999999-0.0000843839832307723i</v>
      </c>
      <c r="V3618" t="str">
        <f t="shared" si="1910"/>
        <v>0.00002-0.000945100612184654i</v>
      </c>
      <c r="W3618" t="str">
        <f t="shared" si="1911"/>
        <v>0.0000421447802752925-0.0000793615457609483i</v>
      </c>
      <c r="X3618" t="str">
        <f t="shared" si="1912"/>
        <v>0.0000421789970043807-0.0000793108644779352i</v>
      </c>
      <c r="Y3618" t="str">
        <f t="shared" si="1913"/>
        <v>0.009+8.46470724583234i</v>
      </c>
      <c r="Z3618" t="str">
        <f t="shared" si="1914"/>
        <v>-0.000112372169529159-0.0000599156935449708i</v>
      </c>
      <c r="AA3618" t="str">
        <f t="shared" si="1915"/>
        <v>0.00151439129230409-1.4176625834941i</v>
      </c>
      <c r="AB3618" t="str">
        <f t="shared" si="1916"/>
        <v>0.605548303662967+0.26771882620878i</v>
      </c>
      <c r="AC3618" t="str">
        <f t="shared" si="1917"/>
        <v>1.03719052101089-0.0787177629477983i</v>
      </c>
      <c r="AD3618" t="str">
        <f t="shared" si="1918"/>
        <v>0.561013680246279+0.300697472434386i</v>
      </c>
      <c r="AE3618" t="str">
        <f t="shared" si="1919"/>
        <v>-0.000045025826776686-0.0000674035510895585i</v>
      </c>
      <c r="AF3618" t="str">
        <f t="shared" si="1920"/>
        <v>-6.36547661248739-0.0892022327790759i</v>
      </c>
      <c r="AG3618" t="str">
        <f t="shared" si="1921"/>
        <v>1.00154623648247-0.00287743928144015i</v>
      </c>
      <c r="AH3618" t="str">
        <f t="shared" si="1922"/>
        <v>0.000278920502278619+0.000433204871972616i</v>
      </c>
      <c r="AI3618">
        <f t="shared" si="1923"/>
        <v>-65.759958257651462</v>
      </c>
      <c r="AJ3618">
        <f t="shared" si="1924"/>
        <v>57.224395567863404</v>
      </c>
      <c r="AK3618"/>
      <c r="AL3618"/>
      <c r="AM3618"/>
      <c r="AN3618"/>
    </row>
    <row r="3619" spans="1:40" x14ac:dyDescent="0.35">
      <c r="A3619"/>
      <c r="B3619">
        <f t="shared" si="1925"/>
        <v>1685000</v>
      </c>
      <c r="C3619" s="237" t="str">
        <f t="shared" si="1893"/>
        <v>-1.13585170678858E-08+0.000613298051110596i</v>
      </c>
      <c r="D3619" s="208" t="str">
        <f t="shared" si="1894"/>
        <v>-2.51366128926775+0.00470195172518124i</v>
      </c>
      <c r="E3619" t="str">
        <f t="shared" si="1895"/>
        <v>20500</v>
      </c>
      <c r="F3619" t="str">
        <f t="shared" si="1896"/>
        <v>0.327868852459016</v>
      </c>
      <c r="G3619" t="str">
        <f t="shared" si="1891"/>
        <v>0.327868852459016</v>
      </c>
      <c r="H3619" t="str">
        <f t="shared" si="1897"/>
        <v>3.8518182462735+0.0938513221892064i</v>
      </c>
      <c r="I3619" t="str">
        <f t="shared" si="1898"/>
        <v>6616.9795266235i</v>
      </c>
      <c r="J3619" t="str">
        <f t="shared" si="1892"/>
        <v>-59265.5882802694+1447.58337708037i</v>
      </c>
      <c r="K3619" t="str">
        <f t="shared" si="1899"/>
        <v>0.002725455885751-0.111583034841652i</v>
      </c>
      <c r="L3619" t="str">
        <f t="shared" si="1900"/>
        <v>0.000570254388062737-0.0197920363208546i</v>
      </c>
      <c r="M3619" t="str">
        <f t="shared" si="1901"/>
        <v>0.00329571027381374-0.131375071162507i</v>
      </c>
      <c r="N3619" t="str">
        <f t="shared" si="1902"/>
        <v>-21.0175020110207i</v>
      </c>
      <c r="O3619" t="str">
        <f t="shared" si="1903"/>
        <v>-0.562287780680202-0.82694162532656i</v>
      </c>
      <c r="P3619" t="str">
        <f t="shared" si="1904"/>
        <v>1.5622877806802+0.82694162532656i</v>
      </c>
      <c r="Q3619" t="str">
        <f t="shared" si="1905"/>
        <v>-1.5622877806802+20.1905603856941i</v>
      </c>
      <c r="R3619" t="str">
        <f t="shared" si="1906"/>
        <v>0.0347614973738818-0.0800668833546092i</v>
      </c>
      <c r="S3619" t="str">
        <f t="shared" si="1907"/>
        <v>2.27602208846386i</v>
      </c>
      <c r="T3619" t="str">
        <f t="shared" si="1908"/>
        <v>0.18223399506955+0.0791179358510335i</v>
      </c>
      <c r="U3619" t="str">
        <f t="shared" si="1909"/>
        <v>0.0000500000000000001-0.0000843339037155021i</v>
      </c>
      <c r="V3619" t="str">
        <f t="shared" si="1910"/>
        <v>0.00002-0.000944539721613622i</v>
      </c>
      <c r="W3619" t="str">
        <f t="shared" si="1911"/>
        <v>0.0000421446279632921-0.00007931668563217i</v>
      </c>
      <c r="X3619" t="str">
        <f t="shared" si="1912"/>
        <v>0.0000421787909147058-0.0000792660332126305i</v>
      </c>
      <c r="Y3619" t="str">
        <f t="shared" si="1913"/>
        <v>0.009+8.46973379407808i</v>
      </c>
      <c r="Z3619" t="str">
        <f t="shared" si="1914"/>
        <v>-0.0001122419990588-0.0000598797036550298i</v>
      </c>
      <c r="AA3619" t="str">
        <f t="shared" si="1915"/>
        <v>0.00151259426334148-1.41682122725522i</v>
      </c>
      <c r="AB3619" t="str">
        <f t="shared" si="1916"/>
        <v>0.609099510376734+0.264444051563981i</v>
      </c>
      <c r="AC3619" t="str">
        <f t="shared" si="1917"/>
        <v>1.03674877160684-0.0791489605432033i</v>
      </c>
      <c r="AD3619" t="str">
        <f t="shared" si="1918"/>
        <v>0.564744793833586+0.29818507958197i</v>
      </c>
      <c r="AE3619" t="str">
        <f t="shared" si="1919"/>
        <v>-0.0000455328504182116-0.0000672856403172638i</v>
      </c>
      <c r="AF3619" t="str">
        <f t="shared" si="1920"/>
        <v>-6.36547953554125-0.0891493704640252i</v>
      </c>
      <c r="AG3619" t="str">
        <f t="shared" si="1921"/>
        <v>1.0015324516321-0.00289488279141712i</v>
      </c>
      <c r="AH3619" t="str">
        <f t="shared" si="1922"/>
        <v>0.000282155474830872+0.00043251858464319i</v>
      </c>
      <c r="AI3619">
        <f t="shared" si="1923"/>
        <v>-65.740029775577071</v>
      </c>
      <c r="AJ3619">
        <f t="shared" si="1924"/>
        <v>56.881396593328212</v>
      </c>
      <c r="AK3619"/>
      <c r="AL3619"/>
      <c r="AM3619"/>
      <c r="AN3619"/>
    </row>
    <row r="3620" spans="1:40" x14ac:dyDescent="0.35">
      <c r="A3620"/>
      <c r="B3620">
        <f t="shared" si="1925"/>
        <v>1686000</v>
      </c>
      <c r="C3620" s="237" t="str">
        <f t="shared" si="1893"/>
        <v>-1.13450471407408E-08+0.000612934291887174i</v>
      </c>
      <c r="D3620" s="208" t="str">
        <f t="shared" si="1894"/>
        <v>-2.51366128916448+0.00469916290446834i</v>
      </c>
      <c r="E3620" t="str">
        <f t="shared" si="1895"/>
        <v>20500</v>
      </c>
      <c r="F3620" t="str">
        <f t="shared" si="1896"/>
        <v>0.327868852459016</v>
      </c>
      <c r="G3620" t="str">
        <f t="shared" si="1891"/>
        <v>0.327868852459016</v>
      </c>
      <c r="H3620" t="str">
        <f t="shared" si="1897"/>
        <v>3.85182116423578+0.0937957336245932i</v>
      </c>
      <c r="I3620" t="str">
        <f t="shared" si="1898"/>
        <v>6620.90651744049i</v>
      </c>
      <c r="J3620" t="str">
        <f t="shared" si="1892"/>
        <v>-59335.9552533317+1448.44247700742i</v>
      </c>
      <c r="K3620" t="str">
        <f t="shared" si="1899"/>
        <v>0.0027222256167323-0.111516929355472i</v>
      </c>
      <c r="L3620" t="str">
        <f t="shared" si="1900"/>
        <v>0.000569578690589054-0.0197803167288899i</v>
      </c>
      <c r="M3620" t="str">
        <f t="shared" si="1901"/>
        <v>0.00329180430732135-0.131297246084362i</v>
      </c>
      <c r="N3620" t="str">
        <f t="shared" si="1902"/>
        <v>-21.0299753059827i</v>
      </c>
      <c r="O3620" t="str">
        <f t="shared" si="1903"/>
        <v>-0.572558459358904-0.8198638976175i</v>
      </c>
      <c r="P3620" t="str">
        <f t="shared" si="1904"/>
        <v>1.5725584593589+0.8198638976175i</v>
      </c>
      <c r="Q3620" t="str">
        <f t="shared" si="1905"/>
        <v>-1.5725584593589+20.2101114083652i</v>
      </c>
      <c r="R3620" t="str">
        <f t="shared" si="1906"/>
        <v>0.0343048468354072-0.0804797560776286i</v>
      </c>
      <c r="S3620" t="str">
        <f t="shared" si="1907"/>
        <v>2.27737284341251i</v>
      </c>
      <c r="T3620" t="str">
        <f t="shared" si="1908"/>
        <v>0.183282410935654+0.0781249265803819i</v>
      </c>
      <c r="U3620" t="str">
        <f t="shared" si="1909"/>
        <v>0.0000499999999999998-0.0000842838836065364i</v>
      </c>
      <c r="V3620" t="str">
        <f t="shared" si="1910"/>
        <v>0.00002-0.000943979496393209i</v>
      </c>
      <c r="W3620" t="str">
        <f t="shared" si="1911"/>
        <v>0.000042144475562538-0.0000792718800219839i</v>
      </c>
      <c r="X3620" t="str">
        <f t="shared" si="1912"/>
        <v>0.0000421785848322141-0.000079221256430908i</v>
      </c>
      <c r="Y3620" t="str">
        <f t="shared" si="1913"/>
        <v>0.009+8.47476034232383i</v>
      </c>
      <c r="Z3620" t="str">
        <f t="shared" si="1914"/>
        <v>-0.00011211206010732-0.000059843756716087i</v>
      </c>
      <c r="AA3620" t="str">
        <f t="shared" si="1915"/>
        <v>0.00151080043108552-1.41598086909036i</v>
      </c>
      <c r="AB3620" t="str">
        <f t="shared" si="1916"/>
        <v>0.612603739049718+0.26112501407966i</v>
      </c>
      <c r="AC3620" t="str">
        <f t="shared" si="1917"/>
        <v>1.03630156685928-0.0795736114321143i</v>
      </c>
      <c r="AD3620" t="str">
        <f t="shared" si="1918"/>
        <v>0.568444255856692+0.295626472267622i</v>
      </c>
      <c r="AE3620" t="str">
        <f t="shared" si="1919"/>
        <v>-0.0000460380578950478-0.0000671611325823276i</v>
      </c>
      <c r="AF3620" t="str">
        <f t="shared" si="1920"/>
        <v>-6.36548245340026-0.0890965707201249i</v>
      </c>
      <c r="AG3620" t="str">
        <f t="shared" si="1921"/>
        <v>1.00151844605054-0.00291214360298501i</v>
      </c>
      <c r="AH3620" t="str">
        <f t="shared" si="1922"/>
        <v>0.000285379853962278+0.000431790260984042i</v>
      </c>
      <c r="AI3620">
        <f t="shared" si="1923"/>
        <v>-65.7205242962808</v>
      </c>
      <c r="AJ3620">
        <f t="shared" si="1924"/>
        <v>56.538390961156423</v>
      </c>
      <c r="AK3620"/>
      <c r="AL3620"/>
      <c r="AM3620"/>
      <c r="AN3620"/>
    </row>
    <row r="3621" spans="1:40" x14ac:dyDescent="0.35">
      <c r="A3621"/>
      <c r="B3621">
        <f t="shared" si="1925"/>
        <v>1687000</v>
      </c>
      <c r="C3621" s="237" t="str">
        <f t="shared" si="1893"/>
        <v>-1.13316011601302E-08+0.000612570963913573i</v>
      </c>
      <c r="D3621" s="208" t="str">
        <f t="shared" si="1894"/>
        <v>-2.5136612890614+0.00469637739000406i</v>
      </c>
      <c r="E3621" t="str">
        <f t="shared" si="1895"/>
        <v>20500</v>
      </c>
      <c r="F3621" t="str">
        <f t="shared" si="1896"/>
        <v>0.327868852459016</v>
      </c>
      <c r="G3621" t="str">
        <f t="shared" si="1891"/>
        <v>0.327868852459016</v>
      </c>
      <c r="H3621" t="str">
        <f t="shared" si="1897"/>
        <v>3.85182407701534+0.0937402108264304i</v>
      </c>
      <c r="I3621" t="str">
        <f t="shared" si="1898"/>
        <v>6624.83350825748i</v>
      </c>
      <c r="J3621" t="str">
        <f t="shared" si="1892"/>
        <v>-59406.3639748206+1449.30157693448i</v>
      </c>
      <c r="K3621" t="str">
        <f t="shared" si="1899"/>
        <v>0.00271900108611519-0.11145090210372i</v>
      </c>
      <c r="L3621" t="str">
        <f t="shared" si="1900"/>
        <v>0.00056890419302943-0.0197686109963975i</v>
      </c>
      <c r="M3621" t="str">
        <f t="shared" si="1901"/>
        <v>0.00328790527914462-0.131219513100118i</v>
      </c>
      <c r="N3621" t="str">
        <f t="shared" si="1902"/>
        <v>-21.0424486009447i</v>
      </c>
      <c r="O3621" t="str">
        <f t="shared" si="1903"/>
        <v>-0.582740058779836-0.812658614605957i</v>
      </c>
      <c r="P3621" t="str">
        <f t="shared" si="1904"/>
        <v>1.58274005877984+0.812658614605957i</v>
      </c>
      <c r="Q3621" t="str">
        <f t="shared" si="1905"/>
        <v>-1.58274005877984+20.2297899863387i</v>
      </c>
      <c r="R3621" t="str">
        <f t="shared" si="1906"/>
        <v>0.0338430236346158-0.0808858999080853i</v>
      </c>
      <c r="S3621" t="str">
        <f t="shared" si="1907"/>
        <v>2.27872359836115i</v>
      </c>
      <c r="T3621" t="str">
        <f t="shared" si="1908"/>
        <v>0.184316608895232+0.0771188965960932i</v>
      </c>
      <c r="U3621" t="str">
        <f t="shared" si="1909"/>
        <v>0.00005-0.000084233922798234i</v>
      </c>
      <c r="V3621" t="str">
        <f t="shared" si="1910"/>
        <v>0.00002-0.000943419935340218i</v>
      </c>
      <c r="W3621" t="str">
        <f t="shared" si="1911"/>
        <v>0.0000421443230730349-0.0000792271288333997i</v>
      </c>
      <c r="X3621" t="str">
        <f t="shared" si="1912"/>
        <v>0.0000421783787566836-0.0000791765340358398i</v>
      </c>
      <c r="Y3621" t="str">
        <f t="shared" si="1913"/>
        <v>0.009+8.47978689056957i</v>
      </c>
      <c r="Z3621" t="str">
        <f t="shared" si="1914"/>
        <v>-0.000111982352125914-0.0000598078526508601i</v>
      </c>
      <c r="AA3621" t="str">
        <f t="shared" si="1915"/>
        <v>0.00150900978795857-1.4151415072246i</v>
      </c>
      <c r="AB3621" t="str">
        <f t="shared" si="1916"/>
        <v>0.616060445744707+0.257762456118832i</v>
      </c>
      <c r="AC3621" t="str">
        <f t="shared" si="1917"/>
        <v>1.03584901237924-0.0799916531906237i</v>
      </c>
      <c r="AD3621" t="str">
        <f t="shared" si="1918"/>
        <v>0.572111495508824+0.293022049378387i</v>
      </c>
      <c r="AE3621" t="str">
        <f t="shared" si="1919"/>
        <v>-0.0000465413713926769-0.0000670300583374024i</v>
      </c>
      <c r="AF3621" t="str">
        <f t="shared" si="1920"/>
        <v>-6.36548536607674-0.0890438334364263i</v>
      </c>
      <c r="AG3621" t="str">
        <f t="shared" si="1921"/>
        <v>1.00150422217096-0.00292921911430968i</v>
      </c>
      <c r="AH3621" t="str">
        <f t="shared" si="1922"/>
        <v>0.000288593144703318+0.000431020080151229i</v>
      </c>
      <c r="AI3621">
        <f t="shared" si="1923"/>
        <v>-65.701439010515188</v>
      </c>
      <c r="AJ3621">
        <f t="shared" si="1924"/>
        <v>56.195378419931565</v>
      </c>
      <c r="AK3621"/>
      <c r="AL3621"/>
      <c r="AM3621"/>
      <c r="AN3621"/>
    </row>
    <row r="3622" spans="1:40" x14ac:dyDescent="0.35">
      <c r="A3622"/>
      <c r="B3622">
        <f t="shared" si="1925"/>
        <v>1688000</v>
      </c>
      <c r="C3622" s="237" t="str">
        <f t="shared" si="1893"/>
        <v>-1.13181790693254E-08+0.000612208066423352i</v>
      </c>
      <c r="D3622" s="208" t="str">
        <f t="shared" si="1894"/>
        <v>-2.5136612889585+0.00469359517591237i</v>
      </c>
      <c r="E3622" t="str">
        <f t="shared" si="1895"/>
        <v>20500</v>
      </c>
      <c r="F3622" t="str">
        <f t="shared" si="1896"/>
        <v>0.327868852459016</v>
      </c>
      <c r="G3622" t="str">
        <f t="shared" si="1891"/>
        <v>0.327868852459016</v>
      </c>
      <c r="H3622" t="str">
        <f t="shared" si="1897"/>
        <v>3.85182698462442+0.0936847536781559i</v>
      </c>
      <c r="I3622" t="str">
        <f t="shared" si="1898"/>
        <v>6628.76049907446i</v>
      </c>
      <c r="J3622" t="str">
        <f t="shared" si="1892"/>
        <v>-59476.8144447361+1450.16067686152i</v>
      </c>
      <c r="K3622" t="str">
        <f t="shared" si="1899"/>
        <v>0.00271578228031826-0.111384952947677i</v>
      </c>
      <c r="L3622" t="str">
        <f t="shared" si="1900"/>
        <v>0.000568230892545222-0.0197569190988271i</v>
      </c>
      <c r="M3622" t="str">
        <f t="shared" si="1901"/>
        <v>0.00328401317286348-0.131141872046504i</v>
      </c>
      <c r="N3622" t="str">
        <f t="shared" si="1902"/>
        <v>-21.0549218959068i</v>
      </c>
      <c r="O3622" t="str">
        <f t="shared" si="1903"/>
        <v>-0.592830994878949-0.805326897297511i</v>
      </c>
      <c r="P3622" t="str">
        <f t="shared" si="1904"/>
        <v>1.59283099487895+0.805326897297511i</v>
      </c>
      <c r="Q3622" t="str">
        <f t="shared" si="1905"/>
        <v>-1.59283099487895+20.2495949986093i</v>
      </c>
      <c r="R3622" t="str">
        <f t="shared" si="1906"/>
        <v>0.0333761351899418-0.0812852571921465i</v>
      </c>
      <c r="S3622" t="str">
        <f t="shared" si="1907"/>
        <v>2.2800743533098i</v>
      </c>
      <c r="T3622" t="str">
        <f t="shared" si="1908"/>
        <v>0.185336430226004+0.076100069859187i</v>
      </c>
      <c r="U3622" t="str">
        <f t="shared" si="1909"/>
        <v>0.0000500000000000002-0.0000841840211852022i</v>
      </c>
      <c r="V3622" t="str">
        <f t="shared" si="1910"/>
        <v>0.00002-0.000942861037274265i</v>
      </c>
      <c r="W3622" t="str">
        <f t="shared" si="1911"/>
        <v>0.0000421441704947846-0.0000791824319696511i</v>
      </c>
      <c r="X3622" t="str">
        <f t="shared" si="1912"/>
        <v>0.0000421781726878889-0.0000791318659307202i</v>
      </c>
      <c r="Y3622" t="str">
        <f t="shared" si="1913"/>
        <v>0.009+8.48481343881531i</v>
      </c>
      <c r="Z3622" t="str">
        <f t="shared" si="1914"/>
        <v>-0.000111852874567389-0.0000597719913822468i</v>
      </c>
      <c r="AA3622" t="str">
        <f t="shared" si="1915"/>
        <v>0.00150722232640541-1.4143031398872i</v>
      </c>
      <c r="AB3622" t="str">
        <f t="shared" si="1916"/>
        <v>0.619469099947826+0.254357126249554i</v>
      </c>
      <c r="AC3622" t="str">
        <f t="shared" si="1917"/>
        <v>1.03539121438915-0.0804030252889055i</v>
      </c>
      <c r="AD3622" t="str">
        <f t="shared" si="1918"/>
        <v>0.575745947012114+0.2903722168094i</v>
      </c>
      <c r="AE3622" t="str">
        <f t="shared" si="1919"/>
        <v>-0.0000470427135530529-0.0000668924489278079i</v>
      </c>
      <c r="AF3622" t="str">
        <f t="shared" si="1920"/>
        <v>-6.36548827358292-0.0889911585022435i</v>
      </c>
      <c r="AG3622" t="str">
        <f t="shared" si="1921"/>
        <v>1.00148978245672-0.00294610675543728i</v>
      </c>
      <c r="AH3622" t="str">
        <f t="shared" si="1922"/>
        <v>0.000291794854735154+0.000430208226942882i</v>
      </c>
      <c r="AI3622">
        <f t="shared" si="1923"/>
        <v>-65.682771170175926</v>
      </c>
      <c r="AJ3622">
        <f t="shared" si="1924"/>
        <v>55.85235871911523</v>
      </c>
      <c r="AK3622"/>
      <c r="AL3622"/>
      <c r="AM3622"/>
      <c r="AN3622"/>
    </row>
    <row r="3623" spans="1:40" x14ac:dyDescent="0.35">
      <c r="A3623"/>
      <c r="B3623">
        <f t="shared" si="1925"/>
        <v>1689000</v>
      </c>
      <c r="C3623" s="237" t="str">
        <f t="shared" si="1893"/>
        <v>-1.13047808117657E-08+0.000611845598651888i</v>
      </c>
      <c r="D3623" s="208" t="str">
        <f t="shared" si="1894"/>
        <v>-2.51366128885578+0.00469081625633114i</v>
      </c>
      <c r="E3623" t="str">
        <f t="shared" si="1895"/>
        <v>20500</v>
      </c>
      <c r="F3623" t="str">
        <f t="shared" si="1896"/>
        <v>0.327868852459016</v>
      </c>
      <c r="G3623" t="str">
        <f t="shared" si="1891"/>
        <v>0.327868852459016</v>
      </c>
      <c r="H3623" t="str">
        <f t="shared" si="1897"/>
        <v>3.85182988707524+0.0936293620634817i</v>
      </c>
      <c r="I3623" t="str">
        <f t="shared" si="1898"/>
        <v>6632.68748989145i</v>
      </c>
      <c r="J3623" t="str">
        <f t="shared" si="1892"/>
        <v>-59547.3066630783+1451.01977678857i</v>
      </c>
      <c r="K3623" t="str">
        <f t="shared" si="1899"/>
        <v>0.00271256918580032-0.111319081748949i</v>
      </c>
      <c r="L3623" t="str">
        <f t="shared" si="1900"/>
        <v>0.000567558786306185-0.0197452410116866i</v>
      </c>
      <c r="M3623" t="str">
        <f t="shared" si="1901"/>
        <v>0.00328012797210651-0.131064322760636i</v>
      </c>
      <c r="N3623" t="str">
        <f t="shared" si="1902"/>
        <v>-21.0673951908688i</v>
      </c>
      <c r="O3623" t="str">
        <f t="shared" si="1903"/>
        <v>-0.602829697697438-0.797869886368708i</v>
      </c>
      <c r="P3623" t="str">
        <f t="shared" si="1904"/>
        <v>1.60282969769744+0.797869886368708i</v>
      </c>
      <c r="Q3623" t="str">
        <f t="shared" si="1905"/>
        <v>-1.60282969769744+20.2695253045001i</v>
      </c>
      <c r="R3623" t="str">
        <f t="shared" si="1906"/>
        <v>0.0329042894423571-0.0816777721789925i</v>
      </c>
      <c r="S3623" t="str">
        <f t="shared" si="1907"/>
        <v>2.28142510825844i</v>
      </c>
      <c r="T3623" t="str">
        <f t="shared" si="1908"/>
        <v>0.186341720235766+0.0750686721031966i</v>
      </c>
      <c r="U3623" t="str">
        <f t="shared" si="1909"/>
        <v>0.0000499999999999999-0.0000841341786622976i</v>
      </c>
      <c r="V3623" t="str">
        <f t="shared" si="1910"/>
        <v>0.00002-0.000942302801017736i</v>
      </c>
      <c r="W3623" t="str">
        <f t="shared" si="1911"/>
        <v>0.0000421440178277903-0.0000791377893342042i</v>
      </c>
      <c r="X3623" t="str">
        <f t="shared" si="1912"/>
        <v>0.0000421779666256076-0.0000790872520190801i</v>
      </c>
      <c r="Y3623" t="str">
        <f t="shared" si="1913"/>
        <v>0.009+8.48983998706106i</v>
      </c>
      <c r="Z3623" t="str">
        <f t="shared" si="1914"/>
        <v>-0.000111723626886181-0.0000597361728333338i</v>
      </c>
      <c r="AA3623" t="str">
        <f t="shared" si="1915"/>
        <v>0.00150543803889317-1.41346576531163i</v>
      </c>
      <c r="AB3623" t="str">
        <f t="shared" si="1916"/>
        <v>0.622829184615338+0.250909778964336i</v>
      </c>
      <c r="AC3623" t="str">
        <f t="shared" si="1917"/>
        <v>1.03492827968428-0.0808076690927124i</v>
      </c>
      <c r="AD3623" t="str">
        <f t="shared" si="1918"/>
        <v>0.579347049702544+0.287677387400568i</v>
      </c>
      <c r="AE3623" t="str">
        <f t="shared" si="1919"/>
        <v>-0.0000475420074845748-0.0000667483365850458i</v>
      </c>
      <c r="AF3623" t="str">
        <f t="shared" si="1920"/>
        <v>-6.36549117593102-0.0889385458071506i</v>
      </c>
      <c r="AG3623" t="str">
        <f t="shared" si="1921"/>
        <v>1.00147512940087-0.00296280398863505i</v>
      </c>
      <c r="AH3623" t="str">
        <f t="shared" si="1922"/>
        <v>0.000294984494451765+0.000429354891763113i</v>
      </c>
      <c r="AI3623">
        <f t="shared" si="1923"/>
        <v>-65.664518087091523</v>
      </c>
      <c r="AJ3623">
        <f t="shared" si="1924"/>
        <v>55.509331609090005</v>
      </c>
      <c r="AK3623"/>
      <c r="AL3623"/>
      <c r="AM3623"/>
      <c r="AN3623"/>
    </row>
    <row r="3624" spans="1:40" x14ac:dyDescent="0.35">
      <c r="A3624"/>
      <c r="B3624">
        <f t="shared" si="1925"/>
        <v>1690000</v>
      </c>
      <c r="C3624" s="237" t="str">
        <f t="shared" si="1893"/>
        <v>-1.12914063310576E-08+0.000611483559836361i</v>
      </c>
      <c r="D3624" s="208" t="str">
        <f t="shared" si="1894"/>
        <v>-2.51366128875324+0.0046880406254121i</v>
      </c>
      <c r="E3624" t="str">
        <f t="shared" si="1895"/>
        <v>20500</v>
      </c>
      <c r="F3624" t="str">
        <f t="shared" si="1896"/>
        <v>0.327868852459016</v>
      </c>
      <c r="G3624" t="str">
        <f t="shared" si="1891"/>
        <v>0.327868852459016</v>
      </c>
      <c r="H3624" t="str">
        <f t="shared" si="1897"/>
        <v>3.85183278438001+0.093574035866396i</v>
      </c>
      <c r="I3624" t="str">
        <f t="shared" si="1898"/>
        <v>6636.61448070844i</v>
      </c>
      <c r="J3624" t="str">
        <f t="shared" si="1892"/>
        <v>-59617.840629847+1451.87887671563i</v>
      </c>
      <c r="K3624" t="str">
        <f t="shared" si="1899"/>
        <v>0.00270936178906019-0.111253288369471i</v>
      </c>
      <c r="L3624" t="str">
        <f t="shared" si="1900"/>
        <v>0.00056688787149042-0.0197335767105414i</v>
      </c>
      <c r="M3624" t="str">
        <f t="shared" si="1901"/>
        <v>0.00327624966055061-0.130986865080012i</v>
      </c>
      <c r="N3624" t="str">
        <f t="shared" si="1902"/>
        <v>-21.0798684858308i</v>
      </c>
      <c r="O3624" t="str">
        <f t="shared" si="1903"/>
        <v>-0.612734611626505-0.790288741989228i</v>
      </c>
      <c r="P3624" t="str">
        <f t="shared" si="1904"/>
        <v>1.61273461162651+0.790288741989228i</v>
      </c>
      <c r="Q3624" t="str">
        <f t="shared" si="1905"/>
        <v>-1.61273461162651+20.2895797438416i</v>
      </c>
      <c r="R3624" t="str">
        <f t="shared" si="1906"/>
        <v>0.0324275948171266-0.0820633910204705i</v>
      </c>
      <c r="S3624" t="str">
        <f t="shared" si="1907"/>
        <v>2.28277586320707i</v>
      </c>
      <c r="T3624" t="str">
        <f t="shared" si="1908"/>
        <v>0.187332328274454+0.0740249307503953i</v>
      </c>
      <c r="U3624" t="str">
        <f t="shared" si="1909"/>
        <v>0.0000500000000000001-0.0000840843951246279i</v>
      </c>
      <c r="V3624" t="str">
        <f t="shared" si="1910"/>
        <v>0.00002-0.00094174522539583i</v>
      </c>
      <c r="W3624" t="str">
        <f t="shared" si="1911"/>
        <v>0.0000421438650720549-0.0000790932008307517i</v>
      </c>
      <c r="X3624" t="str">
        <f t="shared" si="1912"/>
        <v>0.0000421777605696175-0.0000790426922046718i</v>
      </c>
      <c r="Y3624" t="str">
        <f t="shared" si="1913"/>
        <v>0.009+8.4948665353068i</v>
      </c>
      <c r="Z3624" t="str">
        <f t="shared" si="1914"/>
        <v>-0.000111594608538335-0.0000597003969273919i</v>
      </c>
      <c r="AA3624" t="str">
        <f t="shared" si="1915"/>
        <v>0.00150365691791129-1.41262938173553i</v>
      </c>
      <c r="AB3624" t="str">
        <f t="shared" si="1916"/>
        <v>0.626140196213969+0.24742117440014i</v>
      </c>
      <c r="AC3624" t="str">
        <f t="shared" si="1917"/>
        <v>1.03446031559439-0.0812055278640099i</v>
      </c>
      <c r="AD3624" t="str">
        <f t="shared" si="1918"/>
        <v>0.582914248114266+0.284937980872033i</v>
      </c>
      <c r="AE3624" t="str">
        <f t="shared" si="1919"/>
        <v>-0.0000480391767719793-0.0000665977544201719i</v>
      </c>
      <c r="AF3624" t="str">
        <f t="shared" si="1920"/>
        <v>-6.36549407313325-0.0888859952409839i</v>
      </c>
      <c r="AG3624" t="str">
        <f t="shared" si="1921"/>
        <v>1.00146026552579-0.00297930830872759i</v>
      </c>
      <c r="AH3624" t="str">
        <f t="shared" si="1922"/>
        <v>0.00029816157702163+0.000428460270584981i</v>
      </c>
      <c r="AI3624">
        <f t="shared" si="1923"/>
        <v>-65.646677131853181</v>
      </c>
      <c r="AJ3624">
        <f t="shared" si="1924"/>
        <v>55.16629684118346</v>
      </c>
      <c r="AK3624"/>
      <c r="AL3624"/>
      <c r="AM3624"/>
      <c r="AN3624"/>
    </row>
    <row r="3625" spans="1:40" x14ac:dyDescent="0.35">
      <c r="A3625"/>
      <c r="B3625">
        <f t="shared" si="1925"/>
        <v>1691000</v>
      </c>
      <c r="C3625" s="237" t="str">
        <f t="shared" si="1893"/>
        <v>-1.12780555709748E-08+0.000611121949215771i</v>
      </c>
      <c r="D3625" s="208" t="str">
        <f t="shared" si="1894"/>
        <v>-2.51366128865089+0.00468526827732091i</v>
      </c>
      <c r="E3625" t="str">
        <f t="shared" si="1895"/>
        <v>20500</v>
      </c>
      <c r="F3625" t="str">
        <f t="shared" si="1896"/>
        <v>0.327868852459016</v>
      </c>
      <c r="G3625" t="str">
        <f t="shared" si="1891"/>
        <v>0.327868852459016</v>
      </c>
      <c r="H3625" t="str">
        <f t="shared" si="1897"/>
        <v>3.85183567655088+0.0935187749711588i</v>
      </c>
      <c r="I3625" t="str">
        <f t="shared" si="1898"/>
        <v>6640.54147152543i</v>
      </c>
      <c r="J3625" t="str">
        <f t="shared" si="1892"/>
        <v>-59688.4163450424+1452.73797664268i</v>
      </c>
      <c r="K3625" t="str">
        <f t="shared" si="1899"/>
        <v>0.00270616007663644-0.111187572671501i</v>
      </c>
      <c r="L3625" t="str">
        <f t="shared" si="1900"/>
        <v>0.000566218145284365-0.0197219261710146i</v>
      </c>
      <c r="M3625" t="str">
        <f t="shared" si="1901"/>
        <v>0.0032723782219208-0.130909498842516i</v>
      </c>
      <c r="N3625" t="str">
        <f t="shared" si="1902"/>
        <v>-21.0923417807929i</v>
      </c>
      <c r="O3625" t="str">
        <f t="shared" si="1903"/>
        <v>-0.62254419564912-0.782584643641562i</v>
      </c>
      <c r="P3625" t="str">
        <f t="shared" si="1904"/>
        <v>1.62254419564912+0.782584643641562i</v>
      </c>
      <c r="Q3625" t="str">
        <f t="shared" si="1905"/>
        <v>-1.62254419564912+20.3097571371513i</v>
      </c>
      <c r="R3625" t="str">
        <f t="shared" si="1906"/>
        <v>0.0319461601858685-0.0824420617698647i</v>
      </c>
      <c r="S3625" t="str">
        <f t="shared" si="1907"/>
        <v>2.28412661815571i</v>
      </c>
      <c r="T3625" t="str">
        <f t="shared" si="1908"/>
        <v>0.188308107744185+0.0729690748284084i</v>
      </c>
      <c r="U3625" t="str">
        <f t="shared" si="1909"/>
        <v>0.0000499999999999998-0.0000840346704675461i</v>
      </c>
      <c r="V3625" t="str">
        <f t="shared" si="1910"/>
        <v>0.00002-0.000941188309236517i</v>
      </c>
      <c r="W3625" t="str">
        <f t="shared" si="1911"/>
        <v>0.0000421437122275815-0.0000790486663632159i</v>
      </c>
      <c r="X3625" t="str">
        <f t="shared" si="1912"/>
        <v>0.0000421775545196967-0.0000789981863914806i</v>
      </c>
      <c r="Y3625" t="str">
        <f t="shared" si="1913"/>
        <v>0.009+8.49989308355254i</v>
      </c>
      <c r="Z3625" t="str">
        <f t="shared" si="1914"/>
        <v>-0.000111465818981506-0.0000596646635878748i</v>
      </c>
      <c r="AA3625" t="str">
        <f t="shared" si="1915"/>
        <v>0.00150187895597139-1.41179398740071i</v>
      </c>
      <c r="AB3625" t="str">
        <f t="shared" si="1916"/>
        <v>0.629401644754468+0.243892078059662i</v>
      </c>
      <c r="AC3625" t="str">
        <f t="shared" si="1917"/>
        <v>1.03398742994559-0.0815965467607212i</v>
      </c>
      <c r="AD3625" t="str">
        <f t="shared" si="1918"/>
        <v>0.586446992062942+0.282154423758867i</v>
      </c>
      <c r="AE3625" t="str">
        <f t="shared" si="1919"/>
        <v>-0.0000485341454861328-0.0000664407364170933i</v>
      </c>
      <c r="AF3625" t="str">
        <f t="shared" si="1920"/>
        <v>-6.36549696520177-0.0888335066938379i</v>
      </c>
      <c r="AG3625" t="str">
        <f t="shared" si="1921"/>
        <v>1.00144519338279-0.00299561724342698i</v>
      </c>
      <c r="AH3625" t="str">
        <f t="shared" si="1922"/>
        <v>0.000301325618448899+0.000427524564913019i</v>
      </c>
      <c r="AI3625">
        <f t="shared" si="1923"/>
        <v>-65.62924573267739</v>
      </c>
      <c r="AJ3625">
        <f t="shared" si="1924"/>
        <v>54.823254167709045</v>
      </c>
      <c r="AK3625"/>
      <c r="AL3625"/>
      <c r="AM3625"/>
      <c r="AN3625"/>
    </row>
    <row r="3626" spans="1:40" x14ac:dyDescent="0.35">
      <c r="A3626"/>
      <c r="B3626">
        <f t="shared" si="1925"/>
        <v>1692000</v>
      </c>
      <c r="C3626" s="237" t="str">
        <f t="shared" si="1893"/>
        <v>-1.12647284754567E-08+0.000610760766030902i</v>
      </c>
      <c r="D3626" s="208" t="str">
        <f t="shared" si="1894"/>
        <v>-2.51366128854871+0.00468249920623692i</v>
      </c>
      <c r="E3626" t="str">
        <f t="shared" si="1895"/>
        <v>20500</v>
      </c>
      <c r="F3626" t="str">
        <f t="shared" si="1896"/>
        <v>0.327868852459016</v>
      </c>
      <c r="G3626" t="str">
        <f t="shared" si="1891"/>
        <v>0.327868852459016</v>
      </c>
      <c r="H3626" t="str">
        <f t="shared" si="1897"/>
        <v>3.85183856359996+0.0934635792623029i</v>
      </c>
      <c r="I3626" t="str">
        <f t="shared" si="1898"/>
        <v>6644.46846234241i</v>
      </c>
      <c r="J3626" t="str">
        <f t="shared" si="1892"/>
        <v>-59759.0338086644+1453.59707656972i</v>
      </c>
      <c r="K3626" t="str">
        <f t="shared" si="1899"/>
        <v>0.00270296403510746-0.111121934517624i</v>
      </c>
      <c r="L3626" t="str">
        <f t="shared" si="1900"/>
        <v>0.000565549604882754-0.0197102893687868i</v>
      </c>
      <c r="M3626" t="str">
        <f t="shared" si="1901"/>
        <v>0.00326851363999021-0.130832223886411i</v>
      </c>
      <c r="N3626" t="str">
        <f t="shared" si="1902"/>
        <v>-21.1048150757549i</v>
      </c>
      <c r="O3626" t="str">
        <f t="shared" si="1903"/>
        <v>-0.632256923579546-0.774758789937699i</v>
      </c>
      <c r="P3626" t="str">
        <f t="shared" si="1904"/>
        <v>1.63225692357955+0.774758789937699i</v>
      </c>
      <c r="Q3626" t="str">
        <f t="shared" si="1905"/>
        <v>-1.63225692357955+20.3300562858172i</v>
      </c>
      <c r="R3626" t="str">
        <f t="shared" si="1906"/>
        <v>0.0314600948289036-0.082813734379822i</v>
      </c>
      <c r="S3626" t="str">
        <f t="shared" si="1907"/>
        <v>2.28547737310436i</v>
      </c>
      <c r="T3626" t="str">
        <f t="shared" si="1908"/>
        <v>0.189268916107358+0.0719013348871767i</v>
      </c>
      <c r="U3626" t="str">
        <f t="shared" si="1909"/>
        <v>0.00005-0.0000839850045866554i</v>
      </c>
      <c r="V3626" t="str">
        <f t="shared" si="1910"/>
        <v>0.00002-0.000940632051370536i</v>
      </c>
      <c r="W3626" t="str">
        <f t="shared" si="1911"/>
        <v>0.000042143559294373-0.0000790041858357449i</v>
      </c>
      <c r="X3626" t="str">
        <f t="shared" si="1912"/>
        <v>0.0000421773484756248-0.0000789537344837165i</v>
      </c>
      <c r="Y3626" t="str">
        <f t="shared" si="1913"/>
        <v>0.009+8.50491963179829i</v>
      </c>
      <c r="Z3626" t="str">
        <f t="shared" si="1914"/>
        <v>-0.00011133725767495-0.0000596289727384218i</v>
      </c>
      <c r="AA3626" t="str">
        <f t="shared" si="1915"/>
        <v>0.00150010414560721-1.41095958055315i</v>
      </c>
      <c r="AB3626" t="str">
        <f t="shared" si="1916"/>
        <v>0.632613053818683+0.24032326053379i</v>
      </c>
      <c r="AC3626" t="str">
        <f t="shared" si="1917"/>
        <v>1.03350973102251-0.0819806728356105i</v>
      </c>
      <c r="AD3626" t="str">
        <f t="shared" si="1918"/>
        <v>0.589944736728237+0.27932714934477i</v>
      </c>
      <c r="AE3626" t="str">
        <f t="shared" si="1919"/>
        <v>-0.0000490268381937121-0.0000662773174257515i</v>
      </c>
      <c r="AF3626" t="str">
        <f t="shared" si="1920"/>
        <v>-6.36549985214867-0.088781080056066i</v>
      </c>
      <c r="AG3626" t="str">
        <f t="shared" si="1921"/>
        <v>1.0014299155516-0.00301172835365741i</v>
      </c>
      <c r="AH3626" t="str">
        <f t="shared" si="1922"/>
        <v>0.000304476137634003+0.000426547981745126i</v>
      </c>
      <c r="AI3626">
        <f t="shared" si="1923"/>
        <v>-65.612221374303346</v>
      </c>
      <c r="AJ3626">
        <f t="shared" si="1924"/>
        <v>54.480203342014832</v>
      </c>
      <c r="AK3626"/>
      <c r="AL3626"/>
      <c r="AM3626"/>
      <c r="AN3626"/>
    </row>
    <row r="3627" spans="1:40" x14ac:dyDescent="0.35">
      <c r="A3627"/>
      <c r="B3627">
        <f t="shared" si="1925"/>
        <v>1693000</v>
      </c>
      <c r="C3627" s="237" t="str">
        <f t="shared" si="1893"/>
        <v>-1.12514249886081E-08+0.000610400009524338i</v>
      </c>
      <c r="D3627" s="208" t="str">
        <f t="shared" si="1894"/>
        <v>-2.51366128844672+0.00467973340635326i</v>
      </c>
      <c r="E3627" t="str">
        <f t="shared" si="1895"/>
        <v>20500</v>
      </c>
      <c r="F3627" t="str">
        <f t="shared" si="1896"/>
        <v>0.327868852459016</v>
      </c>
      <c r="G3627" t="str">
        <f t="shared" si="1891"/>
        <v>0.327868852459016</v>
      </c>
      <c r="H3627" t="str">
        <f t="shared" si="1897"/>
        <v>3.85184144553935+0.0934084486246346i</v>
      </c>
      <c r="I3627" t="str">
        <f t="shared" si="1898"/>
        <v>6648.3954531594i</v>
      </c>
      <c r="J3627" t="str">
        <f t="shared" si="1892"/>
        <v>-59829.693020713+1454.45617649678i</v>
      </c>
      <c r="K3627" t="str">
        <f t="shared" si="1899"/>
        <v>0.00269977365109126-0.111056373770748i</v>
      </c>
      <c r="L3627" t="str">
        <f t="shared" si="1900"/>
        <v>0.000564882247488585-0.0196986662795955i</v>
      </c>
      <c r="M3627" t="str">
        <f t="shared" si="1901"/>
        <v>0.00326465589857985-0.130755040050343i</v>
      </c>
      <c r="N3627" t="str">
        <f t="shared" si="1902"/>
        <v>-21.1172883707169i</v>
      </c>
      <c r="O3627" t="str">
        <f t="shared" si="1903"/>
        <v>-0.641871284301259-0.766812398432271i</v>
      </c>
      <c r="P3627" t="str">
        <f t="shared" si="1904"/>
        <v>1.64187128430126+0.766812398432271i</v>
      </c>
      <c r="Q3627" t="str">
        <f t="shared" si="1905"/>
        <v>-1.64187128430126+20.3504759722846i</v>
      </c>
      <c r="R3627" t="str">
        <f t="shared" si="1906"/>
        <v>0.0309695083978814-0.0831783606994741i</v>
      </c>
      <c r="S3627" t="str">
        <f t="shared" si="1907"/>
        <v>2.286828128053i</v>
      </c>
      <c r="T3627" t="str">
        <f t="shared" si="1908"/>
        <v>0.190214614892896+0.0708219429162488i</v>
      </c>
      <c r="U3627" t="str">
        <f t="shared" si="1909"/>
        <v>0.0000500000000000002-0.0000839353973778035i</v>
      </c>
      <c r="V3627" t="str">
        <f t="shared" si="1910"/>
        <v>0.00002-0.000940076450631399i</v>
      </c>
      <c r="W3627" t="str">
        <f t="shared" si="1911"/>
        <v>0.0000421434062724326-0.0000789597591527138i</v>
      </c>
      <c r="X3627" t="str">
        <f t="shared" si="1912"/>
        <v>0.0000421771424371811-0.0000789093363858155i</v>
      </c>
      <c r="Y3627" t="str">
        <f t="shared" si="1913"/>
        <v>0.009+8.50994618004403i</v>
      </c>
      <c r="Z3627" t="str">
        <f t="shared" si="1914"/>
        <v>-0.000111208924079522-0.0000595933243028536i</v>
      </c>
      <c r="AA3627" t="str">
        <f t="shared" si="1915"/>
        <v>0.00149833247937457-1.41012615944296i</v>
      </c>
      <c r="AB3627" t="str">
        <f t="shared" si="1916"/>
        <v>0.635773960580428+0.236715497225161i</v>
      </c>
      <c r="AC3627" t="str">
        <f t="shared" si="1917"/>
        <v>1.03302732753079-0.0823578550343577i</v>
      </c>
      <c r="AD3627" t="str">
        <f t="shared" si="1918"/>
        <v>0.593406942735668+0.276456597594563i</v>
      </c>
      <c r="AE3627" t="str">
        <f t="shared" si="1919"/>
        <v>-0.0000495171799668357-0.0000661075331551882i</v>
      </c>
      <c r="AF3627" t="str">
        <f t="shared" si="1920"/>
        <v>-6.36550273398607-0.0887287152182813i</v>
      </c>
      <c r="AG3627" t="str">
        <f t="shared" si="1921"/>
        <v>1.00141443464003-0.00302763923387531i</v>
      </c>
      <c r="AH3627" t="str">
        <f t="shared" si="1922"/>
        <v>0.000307612656434025+0.000425530733533664i</v>
      </c>
      <c r="AI3627">
        <f t="shared" si="1923"/>
        <v>-65.59560159692316</v>
      </c>
      <c r="AJ3627">
        <f t="shared" si="1924"/>
        <v>54.137144118500586</v>
      </c>
      <c r="AK3627"/>
      <c r="AL3627"/>
      <c r="AM3627"/>
      <c r="AN3627"/>
    </row>
    <row r="3628" spans="1:40" x14ac:dyDescent="0.35">
      <c r="A3628"/>
      <c r="B3628">
        <f t="shared" si="1925"/>
        <v>1694000</v>
      </c>
      <c r="C3628" s="237" t="str">
        <f t="shared" si="1893"/>
        <v>-1.12381450546987E-08+0.000610039678940443i</v>
      </c>
      <c r="D3628" s="208" t="str">
        <f t="shared" si="1894"/>
        <v>-2.5136612883449+0.00467697087187673i</v>
      </c>
      <c r="E3628" t="str">
        <f t="shared" si="1895"/>
        <v>20500</v>
      </c>
      <c r="F3628" t="str">
        <f t="shared" si="1896"/>
        <v>0.327868852459016</v>
      </c>
      <c r="G3628" t="str">
        <f t="shared" si="1891"/>
        <v>0.327868852459016</v>
      </c>
      <c r="H3628" t="str">
        <f t="shared" si="1897"/>
        <v>3.85184432238107+0.0933533829432287i</v>
      </c>
      <c r="I3628" t="str">
        <f t="shared" si="1898"/>
        <v>6652.32244397639i</v>
      </c>
      <c r="J3628" t="str">
        <f t="shared" si="1892"/>
        <v>-59900.3939811882+1455.31527642383i</v>
      </c>
      <c r="K3628" t="str">
        <f t="shared" si="1899"/>
        <v>0.00269658891124518-0.110990890294103i</v>
      </c>
      <c r="L3628" t="str">
        <f t="shared" si="1900"/>
        <v>0.000564216070313103-0.0196870568792356i</v>
      </c>
      <c r="M3628" t="str">
        <f t="shared" si="1901"/>
        <v>0.00326080498155828-0.130677947173339i</v>
      </c>
      <c r="N3628" t="str">
        <f t="shared" si="1902"/>
        <v>-21.1297616656789i</v>
      </c>
      <c r="O3628" t="str">
        <f t="shared" si="1903"/>
        <v>-0.651385782001729-0.758746705433371i</v>
      </c>
      <c r="P3628" t="str">
        <f t="shared" si="1904"/>
        <v>1.65138578200173+0.758746705433371i</v>
      </c>
      <c r="Q3628" t="str">
        <f t="shared" si="1905"/>
        <v>-1.65138578200173+20.3710149602455i</v>
      </c>
      <c r="R3628" t="str">
        <f t="shared" si="1906"/>
        <v>0.0304745108787725-0.0835358944707134i</v>
      </c>
      <c r="S3628" t="str">
        <f t="shared" si="1907"/>
        <v>2.28817888300164i</v>
      </c>
      <c r="T3628" t="str">
        <f t="shared" si="1908"/>
        <v>0.19114506970054+0.069731132262611i</v>
      </c>
      <c r="U3628" t="str">
        <f t="shared" si="1909"/>
        <v>0.0000499999999999999-0.0000838858487370842i</v>
      </c>
      <c r="V3628" t="str">
        <f t="shared" si="1910"/>
        <v>0.00002-0.000939521505855346i</v>
      </c>
      <c r="W3628" t="str">
        <f t="shared" si="1911"/>
        <v>0.0000421432531617624-0.0000789153862187223i</v>
      </c>
      <c r="X3628" t="str">
        <f t="shared" si="1912"/>
        <v>0.0000421769364041452-0.0000788649920024384i</v>
      </c>
      <c r="Y3628" t="str">
        <f t="shared" si="1913"/>
        <v>0.009+8.51497272828978i</v>
      </c>
      <c r="Z3628" t="str">
        <f t="shared" si="1914"/>
        <v>-0.000111080817657661-0.0000595577182051727i</v>
      </c>
      <c r="AA3628" t="str">
        <f t="shared" si="1915"/>
        <v>0.0014965639498512-1.40929372232438i</v>
      </c>
      <c r="AB3628" t="str">
        <f t="shared" si="1916"/>
        <v>0.638883915819829+0.233069568073518i</v>
      </c>
      <c r="AC3628" t="str">
        <f t="shared" si="1917"/>
        <v>1.03254032855977-0.0827280441927758i</v>
      </c>
      <c r="AD3628" t="str">
        <f t="shared" si="1918"/>
        <v>0.596833076237455+0.273543215086006i</v>
      </c>
      <c r="AE3628" t="str">
        <f t="shared" si="1919"/>
        <v>-0.0000500050963925645-0.0000659314201665357i</v>
      </c>
      <c r="AF3628" t="str">
        <f t="shared" si="1920"/>
        <v>-6.36550561072597-0.088676412071352i</v>
      </c>
      <c r="AG3628" t="str">
        <f t="shared" si="1921"/>
        <v>1.00139875328351-0.0030433475123833i</v>
      </c>
      <c r="AH3628" t="str">
        <f t="shared" si="1922"/>
        <v>0.000310734699722372+0.000424473038146132i</v>
      </c>
      <c r="AI3628">
        <f t="shared" si="1923"/>
        <v>-65.579383995143289</v>
      </c>
      <c r="AJ3628">
        <f t="shared" si="1924"/>
        <v>53.794076252666763</v>
      </c>
      <c r="AK3628"/>
      <c r="AL3628"/>
      <c r="AM3628"/>
      <c r="AN3628"/>
    </row>
    <row r="3629" spans="1:40" x14ac:dyDescent="0.35">
      <c r="A3629"/>
      <c r="B3629">
        <f t="shared" si="1925"/>
        <v>1695000</v>
      </c>
      <c r="C3629" s="237" t="str">
        <f t="shared" si="1893"/>
        <v>-1.12248886181632E-08+0.000609679773525384i</v>
      </c>
      <c r="D3629" s="208" t="str">
        <f t="shared" si="1894"/>
        <v>-2.51366128824327+0.00467421159702795i</v>
      </c>
      <c r="E3629" t="str">
        <f t="shared" si="1895"/>
        <v>20500</v>
      </c>
      <c r="F3629" t="str">
        <f t="shared" si="1896"/>
        <v>0.327868852459016</v>
      </c>
      <c r="G3629" t="str">
        <f t="shared" si="1891"/>
        <v>0.327868852459016</v>
      </c>
      <c r="H3629" t="str">
        <f t="shared" si="1897"/>
        <v>3.85184719413718+0.0932983821034329i</v>
      </c>
      <c r="I3629" t="str">
        <f t="shared" si="1898"/>
        <v>6656.24943479337i</v>
      </c>
      <c r="J3629" t="str">
        <f t="shared" si="1892"/>
        <v>-59971.1366900901+1456.17437635087i</v>
      </c>
      <c r="K3629" t="str">
        <f t="shared" si="1899"/>
        <v>0.00269340980226591-0.110925483951241i</v>
      </c>
      <c r="L3629" t="str">
        <f t="shared" si="1900"/>
        <v>0.000563551070575754-0.0196754611435586i</v>
      </c>
      <c r="M3629" t="str">
        <f t="shared" si="1901"/>
        <v>0.00325696087284166-0.1306009450948i</v>
      </c>
      <c r="N3629" t="str">
        <f t="shared" si="1902"/>
        <v>-21.142234960641i</v>
      </c>
      <c r="O3629" t="str">
        <f t="shared" si="1903"/>
        <v>-0.660798936405301-0.750562965810079i</v>
      </c>
      <c r="P3629" t="str">
        <f t="shared" si="1904"/>
        <v>1.6607989364053+0.750562965810079i</v>
      </c>
      <c r="Q3629" t="str">
        <f t="shared" si="1905"/>
        <v>-1.6607989364053+20.3916719948309i</v>
      </c>
      <c r="R3629" t="str">
        <f t="shared" si="1906"/>
        <v>0.0299752125551871-0.0838862913236881i</v>
      </c>
      <c r="S3629" t="str">
        <f t="shared" si="1907"/>
        <v>2.28952963795029i</v>
      </c>
      <c r="T3629" t="str">
        <f t="shared" si="1908"/>
        <v>0.192060150203316+0.0686291375489605i</v>
      </c>
      <c r="U3629" t="str">
        <f t="shared" si="1909"/>
        <v>0.0000500000000000001-0.0000838363585608384i</v>
      </c>
      <c r="V3629" t="str">
        <f t="shared" si="1910"/>
        <v>0.00002-0.000938967215881388i</v>
      </c>
      <c r="W3629" t="str">
        <f t="shared" si="1911"/>
        <v>0.0000421430999623663-0.0000788710669385974i</v>
      </c>
      <c r="X3629" t="str">
        <f t="shared" si="1912"/>
        <v>0.0000421767303762997-0.0000788207012384755i</v>
      </c>
      <c r="Y3629" t="str">
        <f t="shared" si="1913"/>
        <v>0.009+8.51999927653552i</v>
      </c>
      <c r="Z3629" t="str">
        <f t="shared" si="1914"/>
        <v>-0.000110952937873404-0.0000595221543695674i</v>
      </c>
      <c r="AA3629" t="str">
        <f t="shared" si="1915"/>
        <v>0.00149479854963678-1.40846226745579i</v>
      </c>
      <c r="AB3629" t="str">
        <f t="shared" si="1916"/>
        <v>0.641942483931577+0.229386257282542i</v>
      </c>
      <c r="AC3629" t="str">
        <f t="shared" si="1917"/>
        <v>1.03204884354564-0.0830911930332306i</v>
      </c>
      <c r="AD3629" t="str">
        <f t="shared" si="1918"/>
        <v>0.60022260899259+0.270587454940455i</v>
      </c>
      <c r="AE3629" t="str">
        <f t="shared" si="1919"/>
        <v>-0.000050490513582333-0.000065749015865892i</v>
      </c>
      <c r="AF3629" t="str">
        <f t="shared" si="1920"/>
        <v>-6.36550848238045-0.0886241705064049i</v>
      </c>
      <c r="AG3629" t="str">
        <f t="shared" si="1921"/>
        <v>1.00138287414462-0.00305885085163915i</v>
      </c>
      <c r="AH3629" t="str">
        <f t="shared" si="1922"/>
        <v>0.000313841795448151+0.000423375118825167i</v>
      </c>
      <c r="AI3629">
        <f t="shared" si="1923"/>
        <v>-65.563566216975616</v>
      </c>
      <c r="AJ3629">
        <f t="shared" si="1924"/>
        <v>53.450999501143357</v>
      </c>
      <c r="AK3629"/>
      <c r="AL3629"/>
      <c r="AM3629"/>
      <c r="AN3629"/>
    </row>
    <row r="3630" spans="1:40" x14ac:dyDescent="0.35">
      <c r="A3630"/>
      <c r="B3630">
        <f t="shared" si="1925"/>
        <v>1696000</v>
      </c>
      <c r="C3630" s="237" t="str">
        <f t="shared" si="1893"/>
        <v>-1.12116556235995E-08+0.000609320292527088i</v>
      </c>
      <c r="D3630" s="208" t="str">
        <f t="shared" si="1894"/>
        <v>-2.51366128814182+0.00467145557604101i</v>
      </c>
      <c r="E3630" t="str">
        <f t="shared" si="1895"/>
        <v>20500</v>
      </c>
      <c r="F3630" t="str">
        <f t="shared" si="1896"/>
        <v>0.327868852459016</v>
      </c>
      <c r="G3630" t="str">
        <f t="shared" si="1891"/>
        <v>0.327868852459016</v>
      </c>
      <c r="H3630" t="str">
        <f t="shared" si="1897"/>
        <v>3.85185006081962+0.0932434459908626i</v>
      </c>
      <c r="I3630" t="str">
        <f t="shared" si="1898"/>
        <v>6660.17642561036i</v>
      </c>
      <c r="J3630" t="str">
        <f t="shared" si="1892"/>
        <v>-60041.9211474185+1457.03347627793i</v>
      </c>
      <c r="K3630" t="str">
        <f t="shared" si="1899"/>
        <v>0.00269023631088939-0.110860154606037i</v>
      </c>
      <c r="L3630" t="str">
        <f t="shared" si="1900"/>
        <v>0.000562887245504174-0.0196638790484728i</v>
      </c>
      <c r="M3630" t="str">
        <f t="shared" si="1901"/>
        <v>0.00325312355639356-0.13052403365451i</v>
      </c>
      <c r="N3630" t="str">
        <f t="shared" si="1902"/>
        <v>-21.154708255603i</v>
      </c>
      <c r="O3630" t="str">
        <f t="shared" si="1903"/>
        <v>-0.670109283003185-0.742262452797498i</v>
      </c>
      <c r="P3630" t="str">
        <f t="shared" si="1904"/>
        <v>1.67010928300318+0.742262452797498i</v>
      </c>
      <c r="Q3630" t="str">
        <f t="shared" si="1905"/>
        <v>-1.67010928300318+20.4124458028055i</v>
      </c>
      <c r="R3630" t="str">
        <f t="shared" si="1906"/>
        <v>0.0294717239720849-0.0842295087714947i</v>
      </c>
      <c r="S3630" t="str">
        <f t="shared" si="1907"/>
        <v>2.29088039289893i</v>
      </c>
      <c r="T3630" t="str">
        <f t="shared" si="1908"/>
        <v>0.192959730148126+0.0675161945925787i</v>
      </c>
      <c r="U3630" t="str">
        <f t="shared" si="1909"/>
        <v>0.0000499999999999998-0.0000837869267456488i</v>
      </c>
      <c r="V3630" t="str">
        <f t="shared" si="1910"/>
        <v>0.00002-0.000938413579551268i</v>
      </c>
      <c r="W3630" t="str">
        <f t="shared" si="1911"/>
        <v>0.0000421429466742466-0.0000788268012173888i</v>
      </c>
      <c r="X3630" t="str">
        <f t="shared" si="1912"/>
        <v>0.0000421765243534249-0.0000787764639990347i</v>
      </c>
      <c r="Y3630" t="str">
        <f t="shared" si="1913"/>
        <v>0.009+8.52502582478126i</v>
      </c>
      <c r="Z3630" t="str">
        <f t="shared" si="1914"/>
        <v>-0.000110825284192353-0.0000594866327204024i</v>
      </c>
      <c r="AA3630" t="str">
        <f t="shared" si="1915"/>
        <v>0.00149303627135275-1.40763179309966i</v>
      </c>
      <c r="AB3630" t="str">
        <f t="shared" si="1916"/>
        <v>0.644949242926897+0.225666353048699i</v>
      </c>
      <c r="AC3630" t="str">
        <f t="shared" si="1917"/>
        <v>1.03155298223486-0.0834472561602529i</v>
      </c>
      <c r="AD3630" t="str">
        <f t="shared" si="1918"/>
        <v>0.603575018445914+0.267589776752774i</v>
      </c>
      <c r="AE3630" t="str">
        <f t="shared" si="1919"/>
        <v>-0.0000509733581812462-0.0000655603584970966i</v>
      </c>
      <c r="AF3630" t="str">
        <f t="shared" si="1920"/>
        <v>-6.36551134896144-0.0885719904148216i</v>
      </c>
      <c r="AG3630" t="str">
        <f t="shared" si="1921"/>
        <v>1.00136679991271-0.00307414694855838i</v>
      </c>
      <c r="AH3630" t="str">
        <f t="shared" si="1922"/>
        <v>0.000316933474694755+0.000422237204147847i</v>
      </c>
      <c r="AI3630">
        <f t="shared" si="1923"/>
        <v>-65.548145962862407</v>
      </c>
      <c r="AJ3630">
        <f t="shared" si="1924"/>
        <v>53.107913621739222</v>
      </c>
      <c r="AK3630"/>
      <c r="AL3630"/>
      <c r="AM3630"/>
      <c r="AN3630"/>
    </row>
    <row r="3631" spans="1:40" x14ac:dyDescent="0.35">
      <c r="A3631"/>
      <c r="B3631">
        <f t="shared" si="1925"/>
        <v>1697000</v>
      </c>
      <c r="C3631" s="237" t="str">
        <f t="shared" si="1893"/>
        <v>-1.11984460157686E-08+0.00060896123519526i</v>
      </c>
      <c r="D3631" s="208" t="str">
        <f t="shared" si="1894"/>
        <v>-2.51366128804054+0.00466870280316366i</v>
      </c>
      <c r="E3631" t="str">
        <f t="shared" si="1895"/>
        <v>20500</v>
      </c>
      <c r="F3631" t="str">
        <f t="shared" si="1896"/>
        <v>0.327868852459016</v>
      </c>
      <c r="G3631" t="str">
        <f t="shared" si="1891"/>
        <v>0.327868852459016</v>
      </c>
      <c r="H3631" t="str">
        <f t="shared" si="1897"/>
        <v>3.85185292244032+0.0931885744914021i</v>
      </c>
      <c r="I3631" t="str">
        <f t="shared" si="1898"/>
        <v>6664.10341642735i</v>
      </c>
      <c r="J3631" t="str">
        <f t="shared" si="1892"/>
        <v>-60112.7473531736+1457.89257620498i</v>
      </c>
      <c r="K3631" t="str">
        <f t="shared" si="1899"/>
        <v>0.00268706842389043-0.110794902122682i</v>
      </c>
      <c r="L3631" t="str">
        <f t="shared" si="1900"/>
        <v>0.000562224592334152-0.0196523105699433i</v>
      </c>
      <c r="M3631" t="str">
        <f t="shared" si="1901"/>
        <v>0.00324929301622458-0.130447212692625i</v>
      </c>
      <c r="N3631" t="str">
        <f t="shared" si="1902"/>
        <v>-21.167181550565i</v>
      </c>
      <c r="O3631" t="str">
        <f t="shared" si="1903"/>
        <v>-0.679315373281772-0.733846457798256i</v>
      </c>
      <c r="P3631" t="str">
        <f t="shared" si="1904"/>
        <v>1.67931537328177+0.733846457798256i</v>
      </c>
      <c r="Q3631" t="str">
        <f t="shared" si="1905"/>
        <v>-1.67931537328177+20.4333350927667i</v>
      </c>
      <c r="R3631" t="str">
        <f t="shared" si="1906"/>
        <v>0.028964155899827-0.0845655062041324i</v>
      </c>
      <c r="S3631" t="str">
        <f t="shared" si="1907"/>
        <v>2.29223114784758i</v>
      </c>
      <c r="T3631" t="str">
        <f t="shared" si="1908"/>
        <v>0.19384368735461+0.0663925403246967i</v>
      </c>
      <c r="U3631" t="str">
        <f t="shared" si="1909"/>
        <v>0.00005-0.0000837375531883447i</v>
      </c>
      <c r="V3631" t="str">
        <f t="shared" si="1910"/>
        <v>0.00002-0.000937860595709456i</v>
      </c>
      <c r="W3631" t="str">
        <f t="shared" si="1911"/>
        <v>0.0000421427932974071-0.0000787825889603714i</v>
      </c>
      <c r="X3631" t="str">
        <f t="shared" si="1912"/>
        <v>0.0000421763183353044-0.0000787322801894538i</v>
      </c>
      <c r="Y3631" t="str">
        <f t="shared" si="1913"/>
        <v>0.009+8.53005237302701i</v>
      </c>
      <c r="Z3631" t="str">
        <f t="shared" si="1914"/>
        <v>-0.000110697856081695-0.0000594511531822279i</v>
      </c>
      <c r="AA3631" t="str">
        <f t="shared" si="1915"/>
        <v>0.00149127710764232-1.40680229752255i</v>
      </c>
      <c r="AB3631" t="str">
        <f t="shared" si="1916"/>
        <v>0.647903784429749+0.221910647291722i</v>
      </c>
      <c r="AC3631" t="str">
        <f t="shared" si="1917"/>
        <v>1.03105285464795-0.0837961900553933i</v>
      </c>
      <c r="AD3631" t="str">
        <f t="shared" si="1918"/>
        <v>0.606889787806596+0.264550646520033i</v>
      </c>
      <c r="AE3631" t="str">
        <f t="shared" si="1919"/>
        <v>-0.0000514535573773449-0.0000653654871344135i</v>
      </c>
      <c r="AF3631" t="str">
        <f t="shared" si="1920"/>
        <v>-6.36551421048086-0.0885198716882384i</v>
      </c>
      <c r="AG3631" t="str">
        <f t="shared" si="1921"/>
        <v>1.00135053330342-0.0030892335348129i</v>
      </c>
      <c r="AH3631" t="str">
        <f t="shared" si="1922"/>
        <v>0.000320009271738416+0.000421059527984499i</v>
      </c>
      <c r="AI3631">
        <f t="shared" si="1923"/>
        <v>-65.533120984724164</v>
      </c>
      <c r="AJ3631">
        <f t="shared" si="1924"/>
        <v>52.7648183734578</v>
      </c>
      <c r="AK3631"/>
      <c r="AL3631"/>
      <c r="AM3631"/>
      <c r="AN3631"/>
    </row>
    <row r="3632" spans="1:40" x14ac:dyDescent="0.35">
      <c r="A3632"/>
      <c r="B3632">
        <f t="shared" si="1925"/>
        <v>1698000</v>
      </c>
      <c r="C3632" s="237" t="str">
        <f t="shared" si="1893"/>
        <v>-1.11852597395942E-08+0.000608602600781367i</v>
      </c>
      <c r="D3632" s="208" t="str">
        <f t="shared" si="1894"/>
        <v>-2.51366128793945+0.00466595327265715i</v>
      </c>
      <c r="E3632" t="str">
        <f t="shared" si="1895"/>
        <v>20500</v>
      </c>
      <c r="F3632" t="str">
        <f t="shared" si="1896"/>
        <v>0.327868852459016</v>
      </c>
      <c r="G3632" t="str">
        <f t="shared" si="1891"/>
        <v>0.327868852459016</v>
      </c>
      <c r="H3632" t="str">
        <f t="shared" si="1897"/>
        <v>3.85185577901124+0.0931337674912048i</v>
      </c>
      <c r="I3632" t="str">
        <f t="shared" si="1898"/>
        <v>6668.03040724433i</v>
      </c>
      <c r="J3632" t="str">
        <f t="shared" si="1892"/>
        <v>-60183.6153073552+1458.75167613203i</v>
      </c>
      <c r="K3632" t="str">
        <f t="shared" si="1899"/>
        <v>0.00268390612808285-0.11072972636569i</v>
      </c>
      <c r="L3632" t="str">
        <f t="shared" si="1900"/>
        <v>0.000561563108309591-0.0196407556839911i</v>
      </c>
      <c r="M3632" t="str">
        <f t="shared" si="1901"/>
        <v>0.00324546923639244-0.130370482049681i</v>
      </c>
      <c r="N3632" t="str">
        <f t="shared" si="1902"/>
        <v>-21.1796548455271i</v>
      </c>
      <c r="O3632" t="str">
        <f t="shared" si="1903"/>
        <v>-0.688415774947758-0.725316290181793i</v>
      </c>
      <c r="P3632" t="str">
        <f t="shared" si="1904"/>
        <v>1.68841577494776+0.725316290181793i</v>
      </c>
      <c r="Q3632" t="str">
        <f t="shared" si="1905"/>
        <v>-1.68841577494776+20.4543385553453i</v>
      </c>
      <c r="R3632" t="str">
        <f t="shared" si="1906"/>
        <v>0.0284526192986673-0.0848942448816771i</v>
      </c>
      <c r="S3632" t="str">
        <f t="shared" si="1907"/>
        <v>2.29358190279622i</v>
      </c>
      <c r="T3632" t="str">
        <f t="shared" si="1908"/>
        <v>0.194711903712165+0.0652584127105738i</v>
      </c>
      <c r="U3632" t="str">
        <f t="shared" si="1909"/>
        <v>0.0000500000000000002-0.0000836882377859961i</v>
      </c>
      <c r="V3632" t="str">
        <f t="shared" si="1910"/>
        <v>0.00002-0.000937308263203156i</v>
      </c>
      <c r="W3632" t="str">
        <f t="shared" si="1911"/>
        <v>0.0000421426398318501-0.0000787384300730415i</v>
      </c>
      <c r="X3632" t="str">
        <f t="shared" si="1912"/>
        <v>0.0000421761123217201-0.0000786881497152894i</v>
      </c>
      <c r="Y3632" t="str">
        <f t="shared" si="1913"/>
        <v>0.009+8.53507892127275i</v>
      </c>
      <c r="Z3632" t="str">
        <f t="shared" si="1914"/>
        <v>-0.000110570653010181-0.0000594157156797706i</v>
      </c>
      <c r="AA3632" t="str">
        <f t="shared" si="1915"/>
        <v>0.00148952105117034-1.40597377899513i</v>
      </c>
      <c r="AB3632" t="str">
        <f t="shared" si="1916"/>
        <v>0.650805713666859+0.218119935387484i</v>
      </c>
      <c r="AC3632" t="str">
        <f t="shared" si="1917"/>
        <v>1.03054857104369-0.0841379530712911i</v>
      </c>
      <c r="AD3632" t="str">
        <f t="shared" si="1918"/>
        <v>0.610166406125451+0.26147053656952i</v>
      </c>
      <c r="AE3632" t="str">
        <f t="shared" si="1919"/>
        <v>-0.0000519310389107144-0.0000651644416751112i</v>
      </c>
      <c r="AF3632" t="str">
        <f t="shared" si="1920"/>
        <v>-6.36551706695069-0.0884678142185477i</v>
      </c>
      <c r="AG3632" t="str">
        <f t="shared" si="1921"/>
        <v>1.00133407705825-0.0031041083771227i</v>
      </c>
      <c r="AH3632" t="str">
        <f t="shared" si="1922"/>
        <v>0.000323068724105859+0.000419842329456835i</v>
      </c>
      <c r="AI3632">
        <f t="shared" si="1923"/>
        <v>-65.518489085040258</v>
      </c>
      <c r="AJ3632">
        <f t="shared" si="1924"/>
        <v>52.4217135165432</v>
      </c>
      <c r="AK3632"/>
      <c r="AL3632"/>
      <c r="AM3632"/>
      <c r="AN3632"/>
    </row>
    <row r="3633" spans="1:40" x14ac:dyDescent="0.35">
      <c r="A3633"/>
      <c r="B3633">
        <f t="shared" si="1925"/>
        <v>1699000</v>
      </c>
      <c r="C3633" s="237" t="str">
        <f t="shared" si="1893"/>
        <v>-1.11720967401625E-08+0.000608244388538654i</v>
      </c>
      <c r="D3633" s="208" t="str">
        <f t="shared" si="1894"/>
        <v>-2.51366128783853+0.00466320697879635i</v>
      </c>
      <c r="E3633" t="str">
        <f t="shared" si="1895"/>
        <v>20500</v>
      </c>
      <c r="F3633" t="str">
        <f t="shared" si="1896"/>
        <v>0.327868852459016</v>
      </c>
      <c r="G3633" t="str">
        <f t="shared" si="1891"/>
        <v>0.327868852459016</v>
      </c>
      <c r="H3633" t="str">
        <f t="shared" si="1897"/>
        <v>3.8518586305442+0.09307902487669i</v>
      </c>
      <c r="I3633" t="str">
        <f t="shared" si="1898"/>
        <v>6671.95739806132i</v>
      </c>
      <c r="J3633" t="str">
        <f t="shared" si="1892"/>
        <v>-60254.5250099636+1459.61077605907i</v>
      </c>
      <c r="K3633" t="str">
        <f t="shared" si="1899"/>
        <v>0.00268074941031914-0.110664627199891i</v>
      </c>
      <c r="L3633" t="str">
        <f t="shared" si="1900"/>
        <v>0.000560902790682502-0.019629214366694i</v>
      </c>
      <c r="M3633" t="str">
        <f t="shared" si="1901"/>
        <v>0.00324165220100164-0.130293841566585i</v>
      </c>
      <c r="N3633" t="str">
        <f t="shared" si="1902"/>
        <v>-21.1921281404891i</v>
      </c>
      <c r="O3633" t="str">
        <f t="shared" si="1903"/>
        <v>-0.697409072150768-0.71667327708085i</v>
      </c>
      <c r="P3633" t="str">
        <f t="shared" si="1904"/>
        <v>1.69740907215077+0.71667327708085i</v>
      </c>
      <c r="Q3633" t="str">
        <f t="shared" si="1905"/>
        <v>-1.69740907215077+20.4754548634082i</v>
      </c>
      <c r="R3633" t="str">
        <f t="shared" si="1906"/>
        <v>0.0279372252836604-0.0852156879267269i</v>
      </c>
      <c r="S3633" t="str">
        <f t="shared" si="1907"/>
        <v>2.29493265774486i</v>
      </c>
      <c r="T3633" t="str">
        <f t="shared" si="1908"/>
        <v>0.19556426517524+0.0641140506702477i</v>
      </c>
      <c r="U3633" t="str">
        <f t="shared" si="1909"/>
        <v>0.00005-0.0000836389804359157i</v>
      </c>
      <c r="V3633" t="str">
        <f t="shared" si="1910"/>
        <v>0.00002-0.000936756580882258i</v>
      </c>
      <c r="W3633" t="str">
        <f t="shared" si="1911"/>
        <v>0.0000421424862775784-0.0000786943244611183i</v>
      </c>
      <c r="X3633" t="str">
        <f t="shared" si="1912"/>
        <v>0.0000421759063124559-0.000078644072482321i</v>
      </c>
      <c r="Y3633" t="str">
        <f t="shared" si="1913"/>
        <v>0.009+8.54010546951849i</v>
      </c>
      <c r="Z3633" t="str">
        <f t="shared" si="1914"/>
        <v>-0.000110443674448122-0.0000593803201379389i</v>
      </c>
      <c r="AA3633" t="str">
        <f t="shared" si="1915"/>
        <v>0.00148776809462324-1.40514623579212i</v>
      </c>
      <c r="AB3633" t="str">
        <f t="shared" si="1916"/>
        <v>0.653654649452001+0.214295015903113i</v>
      </c>
      <c r="AC3633" t="str">
        <f t="shared" si="1917"/>
        <v>1.03004024188368-0.0844725054249947i</v>
      </c>
      <c r="AD3633" t="str">
        <f t="shared" si="1918"/>
        <v>0.613404368371465+0.258349925485861i</v>
      </c>
      <c r="AE3633" t="str">
        <f t="shared" si="1919"/>
        <v>-0.0000524057310825112-0.000064957262831965i</v>
      </c>
      <c r="AF3633" t="str">
        <f t="shared" si="1920"/>
        <v>-6.36551991838273-0.0884158178978936i</v>
      </c>
      <c r="AG3633" t="str">
        <f t="shared" si="1921"/>
        <v>1.00131743394412-0.00311876927754238i</v>
      </c>
      <c r="AH3633" t="str">
        <f t="shared" si="1922"/>
        <v>0.000326111372631544+0.00041858585289558i</v>
      </c>
      <c r="AI3633">
        <f t="shared" si="1923"/>
        <v>-65.504248115954738</v>
      </c>
      <c r="AJ3633">
        <f t="shared" si="1924"/>
        <v>52.078598812523218</v>
      </c>
      <c r="AK3633"/>
      <c r="AL3633"/>
      <c r="AM3633"/>
      <c r="AN3633"/>
    </row>
    <row r="3634" spans="1:40" x14ac:dyDescent="0.35">
      <c r="A3634"/>
      <c r="B3634">
        <f t="shared" si="1925"/>
        <v>1700000</v>
      </c>
      <c r="C3634" s="237" t="str">
        <f t="shared" si="1893"/>
        <v>-1.11589569627207E-08+0.000607886597722109i</v>
      </c>
      <c r="D3634" s="208" t="str">
        <f t="shared" si="1894"/>
        <v>-2.51366128773779+0.0046604639158695i</v>
      </c>
      <c r="E3634" t="str">
        <f t="shared" si="1895"/>
        <v>20500</v>
      </c>
      <c r="F3634" t="str">
        <f t="shared" si="1896"/>
        <v>0.327868852459016</v>
      </c>
      <c r="G3634" t="str">
        <f t="shared" si="1891"/>
        <v>0.327868852459016</v>
      </c>
      <c r="H3634" t="str">
        <f t="shared" si="1897"/>
        <v>3.85186147705106+0.0930243465345435i</v>
      </c>
      <c r="I3634" t="str">
        <f t="shared" si="1898"/>
        <v>6675.88438887831i</v>
      </c>
      <c r="J3634" t="str">
        <f t="shared" si="1892"/>
        <v>-60325.4764609985+1460.46987598613i</v>
      </c>
      <c r="K3634" t="str">
        <f t="shared" si="1899"/>
        <v>0.00267759825749052-0.110599604490431i</v>
      </c>
      <c r="L3634" t="str">
        <f t="shared" si="1900"/>
        <v>0.000560243636712952-0.0196176865941853i</v>
      </c>
      <c r="M3634" t="str">
        <f t="shared" si="1901"/>
        <v>0.00323784189420347-0.130217291084616i</v>
      </c>
      <c r="N3634" t="str">
        <f t="shared" si="1902"/>
        <v>-21.2046014354511i</v>
      </c>
      <c r="O3634" t="str">
        <f t="shared" si="1903"/>
        <v>-0.706293865704075-0.707918763184586i</v>
      </c>
      <c r="P3634" t="str">
        <f t="shared" si="1904"/>
        <v>1.70629386570408+0.707918763184586i</v>
      </c>
      <c r="Q3634" t="str">
        <f t="shared" si="1905"/>
        <v>-1.70629386570408+20.4966826722665i</v>
      </c>
      <c r="R3634" t="str">
        <f t="shared" si="1906"/>
        <v>0.0274180850899665-0.0855298003161499i</v>
      </c>
      <c r="S3634" t="str">
        <f t="shared" si="1907"/>
        <v>2.29628341269351i</v>
      </c>
      <c r="T3634" t="str">
        <f t="shared" si="1908"/>
        <v>0.196400661756963+0.0629596939999093i</v>
      </c>
      <c r="U3634" t="str">
        <f t="shared" si="1909"/>
        <v>0.0000500000000000002-0.0000835897810356595i</v>
      </c>
      <c r="V3634" t="str">
        <f t="shared" si="1910"/>
        <v>0.00002-0.000936205547599384i</v>
      </c>
      <c r="W3634" t="str">
        <f t="shared" si="1911"/>
        <v>0.0000421423326345955-0.000078650272030544i</v>
      </c>
      <c r="X3634" t="str">
        <f t="shared" si="1912"/>
        <v>0.0000421757003072966-0.0000786000483965522i</v>
      </c>
      <c r="Y3634" t="str">
        <f t="shared" si="1913"/>
        <v>0.009+8.54513201776424i</v>
      </c>
      <c r="Z3634" t="str">
        <f t="shared" si="1914"/>
        <v>-0.000110316919867395-0.0000593449664818211i</v>
      </c>
      <c r="AA3634" t="str">
        <f t="shared" si="1915"/>
        <v>0.00148601823070896-1.4043196661923i</v>
      </c>
      <c r="AB3634" t="str">
        <f t="shared" si="1916"/>
        <v>0.656450224164688+0.210436690334193i</v>
      </c>
      <c r="AC3634" t="str">
        <f t="shared" si="1917"/>
        <v>1.02952797779739-0.084799809190573i</v>
      </c>
      <c r="AD3634" t="str">
        <f t="shared" si="1918"/>
        <v>0.616603175507492+0.255189298036963i</v>
      </c>
      <c r="AE3634" t="str">
        <f t="shared" si="1919"/>
        <v>-0.0000528775627639184-0.0000647439921256371i</v>
      </c>
      <c r="AF3634" t="str">
        <f t="shared" si="1920"/>
        <v>-6.36552276478885-0.088363882618674i</v>
      </c>
      <c r="AG3634" t="str">
        <f t="shared" si="1921"/>
        <v>1.00130060675289-0.00313321407374252i</v>
      </c>
      <c r="AH3634" t="str">
        <f t="shared" si="1922"/>
        <v>0.000329136761514614+0.000417290347797389i</v>
      </c>
      <c r="AI3634">
        <f t="shared" si="1923"/>
        <v>-65.490395978407804</v>
      </c>
      <c r="AJ3634">
        <f t="shared" si="1924"/>
        <v>51.735474024225802</v>
      </c>
      <c r="AK3634"/>
      <c r="AL3634"/>
      <c r="AM3634"/>
      <c r="AN3634"/>
    </row>
    <row r="3635" spans="1:40" x14ac:dyDescent="0.35">
      <c r="A3635"/>
      <c r="B3635">
        <f t="shared" si="1925"/>
        <v>1701000</v>
      </c>
      <c r="C3635" s="237" t="str">
        <f t="shared" si="1893"/>
        <v>-1.11458403526769E-08+0.000607529227588476i</v>
      </c>
      <c r="D3635" s="208" t="str">
        <f t="shared" si="1894"/>
        <v>-2.51366128763723+0.00465772407817832i</v>
      </c>
      <c r="E3635" t="str">
        <f t="shared" si="1895"/>
        <v>20500</v>
      </c>
      <c r="F3635" t="str">
        <f t="shared" si="1896"/>
        <v>0.327868852459016</v>
      </c>
      <c r="G3635" t="str">
        <f t="shared" si="1891"/>
        <v>0.327868852459016</v>
      </c>
      <c r="H3635" t="str">
        <f t="shared" si="1897"/>
        <v>3.85186431854363+0.0929697323517174i</v>
      </c>
      <c r="I3635" t="str">
        <f t="shared" si="1898"/>
        <v>6679.8113796953i</v>
      </c>
      <c r="J3635" t="str">
        <f t="shared" si="1892"/>
        <v>-60396.4696604601+1461.32897591318i</v>
      </c>
      <c r="K3635" t="str">
        <f t="shared" si="1899"/>
        <v>0.00267445265652655-0.110534658102775i</v>
      </c>
      <c r="L3635" t="str">
        <f t="shared" si="1900"/>
        <v>0.000559585643669052-0.0196061723426546i</v>
      </c>
      <c r="M3635" t="str">
        <f t="shared" si="1901"/>
        <v>0.0032340383001956-0.13014083044543i</v>
      </c>
      <c r="N3635" t="str">
        <f t="shared" si="1902"/>
        <v>-21.2170747304132i</v>
      </c>
      <c r="O3635" t="str">
        <f t="shared" si="1903"/>
        <v>-0.715068773302059-0.69905411052957i</v>
      </c>
      <c r="P3635" t="str">
        <f t="shared" si="1904"/>
        <v>1.71506877330206+0.69905411052957i</v>
      </c>
      <c r="Q3635" t="str">
        <f t="shared" si="1905"/>
        <v>-1.71506877330206+20.5180206198836i</v>
      </c>
      <c r="R3635" t="str">
        <f t="shared" si="1906"/>
        <v>0.0268953100386409-0.0858365488721105i</v>
      </c>
      <c r="S3635" t="str">
        <f t="shared" si="1907"/>
        <v>2.29763416764215i</v>
      </c>
      <c r="T3635" t="str">
        <f t="shared" si="1908"/>
        <v>0.197220987521046+0.0617955832941102i</v>
      </c>
      <c r="U3635" t="str">
        <f t="shared" si="1909"/>
        <v>0.0000499999999999999-0.0000835406394830221i</v>
      </c>
      <c r="V3635" t="str">
        <f t="shared" si="1910"/>
        <v>0.00002-0.000935655162209847i</v>
      </c>
      <c r="W3635" t="str">
        <f t="shared" si="1911"/>
        <v>0.0000421421789029035-0.0000786062726874801i</v>
      </c>
      <c r="X3635" t="str">
        <f t="shared" si="1912"/>
        <v>0.0000421754943060261-0.0000785560773642049i</v>
      </c>
      <c r="Y3635" t="str">
        <f t="shared" si="1913"/>
        <v>0.009+8.55015856600998i</v>
      </c>
      <c r="Z3635" t="str">
        <f t="shared" si="1914"/>
        <v>-0.000110190388741421-0.0000593096546366816i</v>
      </c>
      <c r="AA3635" t="str">
        <f t="shared" si="1915"/>
        <v>0.00148427145215688-1.4034940684785i</v>
      </c>
      <c r="AB3635" t="str">
        <f t="shared" si="1916"/>
        <v>0.659192083723118+0.206545762844753i</v>
      </c>
      <c r="AC3635" t="str">
        <f t="shared" si="1917"/>
        <v>1.02901188954755-0.085119828290997i</v>
      </c>
      <c r="AD3635" t="str">
        <f t="shared" si="1918"/>
        <v>0.619762334564937+0.251989145099344i</v>
      </c>
      <c r="AE3635" t="str">
        <f t="shared" si="1919"/>
        <v>-0.0000533464634049661-0.0000645246718769848i</v>
      </c>
      <c r="AF3635" t="str">
        <f t="shared" si="1920"/>
        <v>-6.36552560618086-0.0883120082735391i</v>
      </c>
      <c r="AG3635" t="str">
        <f t="shared" si="1921"/>
        <v>1.00128359830095-0.00314744063928491i</v>
      </c>
      <c r="AH3635" t="str">
        <f t="shared" si="1922"/>
        <v>0.000332144438375047+0.000415956068781245i</v>
      </c>
      <c r="AI3635">
        <f t="shared" si="1923"/>
        <v>-65.47693062129467</v>
      </c>
      <c r="AJ3635">
        <f t="shared" si="1924"/>
        <v>51.392338915823679</v>
      </c>
      <c r="AK3635"/>
      <c r="AL3635"/>
      <c r="AM3635"/>
      <c r="AN3635"/>
    </row>
    <row r="3636" spans="1:40" x14ac:dyDescent="0.35">
      <c r="A3636"/>
      <c r="B3636">
        <f t="shared" si="1925"/>
        <v>1702000</v>
      </c>
      <c r="C3636" s="237" t="str">
        <f t="shared" si="1893"/>
        <v>-1.11327468555997E-08+0.000607172277396244i</v>
      </c>
      <c r="D3636" s="208" t="str">
        <f t="shared" si="1894"/>
        <v>-2.51366128753685+0.00465498746003787i</v>
      </c>
      <c r="E3636" t="str">
        <f t="shared" si="1895"/>
        <v>20500</v>
      </c>
      <c r="F3636" t="str">
        <f t="shared" si="1896"/>
        <v>0.327868852459016</v>
      </c>
      <c r="G3636" t="str">
        <f t="shared" si="1891"/>
        <v>0.327868852459016</v>
      </c>
      <c r="H3636" t="str">
        <f t="shared" si="1897"/>
        <v>3.85186715503367+0.0929151822154279i</v>
      </c>
      <c r="I3636" t="str">
        <f t="shared" si="1898"/>
        <v>6683.73837051228i</v>
      </c>
      <c r="J3636" t="str">
        <f t="shared" si="1892"/>
        <v>-60467.5046083482+1462.18807584023i</v>
      </c>
      <c r="K3636" t="str">
        <f t="shared" si="1899"/>
        <v>0.00267131259439521-0.110469787902703i</v>
      </c>
      <c r="L3636" t="str">
        <f t="shared" si="1900"/>
        <v>0.000558928808826927-0.0195946715883471i</v>
      </c>
      <c r="M3636" t="str">
        <f t="shared" si="1901"/>
        <v>0.00323024140322214-0.13006445949105i</v>
      </c>
      <c r="N3636" t="str">
        <f t="shared" si="1902"/>
        <v>-21.2295480253752i</v>
      </c>
      <c r="O3636" t="str">
        <f t="shared" si="1903"/>
        <v>-0.723732429735067-0.690080698288089i</v>
      </c>
      <c r="P3636" t="str">
        <f t="shared" si="1904"/>
        <v>1.72373242973507+0.690080698288089i</v>
      </c>
      <c r="Q3636" t="str">
        <f t="shared" si="1905"/>
        <v>-1.72373242973507+20.5394673270871i</v>
      </c>
      <c r="R3636" t="str">
        <f t="shared" si="1906"/>
        <v>0.026369011502886-0.0861359022524153i</v>
      </c>
      <c r="S3636" t="str">
        <f t="shared" si="1907"/>
        <v>2.2989849225908i</v>
      </c>
      <c r="T3636" t="str">
        <f t="shared" si="1908"/>
        <v>0.198025140572058+0.0606219598687583i</v>
      </c>
      <c r="U3636" t="str">
        <f t="shared" si="1909"/>
        <v>0.0000500000000000001-0.0000834915556760406i</v>
      </c>
      <c r="V3636" t="str">
        <f t="shared" si="1910"/>
        <v>0.00002-0.000935105423571649i</v>
      </c>
      <c r="W3636" t="str">
        <f t="shared" si="1911"/>
        <v>0.0000421420250825066-0.0000785623263383115i</v>
      </c>
      <c r="X3636" t="str">
        <f t="shared" si="1912"/>
        <v>0.000042175288308431-0.0000785121592917228i</v>
      </c>
      <c r="Y3636" t="str">
        <f t="shared" si="1913"/>
        <v>0.009+8.55518511425572i</v>
      </c>
      <c r="Z3636" t="str">
        <f t="shared" si="1914"/>
        <v>-0.000110064080545171-0.0000592743845279664i</v>
      </c>
      <c r="AA3636" t="str">
        <f t="shared" si="1915"/>
        <v>0.00148252775171771-1.4026694409376i</v>
      </c>
      <c r="AB3636" t="str">
        <f t="shared" si="1916"/>
        <v>0.661879887551665+0.202623040009885i</v>
      </c>
      <c r="AC3636" t="str">
        <f t="shared" si="1917"/>
        <v>1.02849208799605-0.0854325284893176i</v>
      </c>
      <c r="AD3636" t="str">
        <f t="shared" si="1918"/>
        <v>0.622881358717502+0.248749963582574i</v>
      </c>
      <c r="AE3636" t="str">
        <f t="shared" si="1919"/>
        <v>-0.0000538123630432574-0.000064299345199284i</v>
      </c>
      <c r="AF3636" t="str">
        <f t="shared" si="1920"/>
        <v>-6.36552844257052-0.08826019475539i</v>
      </c>
      <c r="AG3636" t="str">
        <f t="shared" si="1921"/>
        <v>1.00126641142873-0.0031614468838921i</v>
      </c>
      <c r="AH3636" t="str">
        <f t="shared" si="1922"/>
        <v>0.000335133954309377+0.000414583275544376i</v>
      </c>
      <c r="AI3636">
        <f t="shared" si="1923"/>
        <v>-65.463850040647245</v>
      </c>
      <c r="AJ3636">
        <f t="shared" si="1924"/>
        <v>51.049193252877309</v>
      </c>
      <c r="AK3636"/>
      <c r="AL3636"/>
      <c r="AM3636"/>
      <c r="AN3636"/>
    </row>
    <row r="3637" spans="1:40" x14ac:dyDescent="0.35">
      <c r="A3637"/>
      <c r="B3637">
        <f t="shared" si="1925"/>
        <v>1703000</v>
      </c>
      <c r="C3637" s="237" t="str">
        <f t="shared" si="1893"/>
        <v>-1.11196764172171E-08+0.000606815746405642i</v>
      </c>
      <c r="D3637" s="208" t="str">
        <f t="shared" si="1894"/>
        <v>-2.51366128743664+0.00465225405577659i</v>
      </c>
      <c r="E3637" t="str">
        <f t="shared" si="1895"/>
        <v>20500</v>
      </c>
      <c r="F3637" t="str">
        <f t="shared" si="1896"/>
        <v>0.327868852459016</v>
      </c>
      <c r="G3637" t="str">
        <f t="shared" si="1891"/>
        <v>0.327868852459016</v>
      </c>
      <c r="H3637" t="str">
        <f t="shared" si="1897"/>
        <v>3.8518699865329+0.0928606960131551i</v>
      </c>
      <c r="I3637" t="str">
        <f t="shared" si="1898"/>
        <v>6687.66536132927i</v>
      </c>
      <c r="J3637" t="str">
        <f t="shared" si="1892"/>
        <v>-60538.581304663+1463.04717576728i</v>
      </c>
      <c r="K3637" t="str">
        <f t="shared" si="1899"/>
        <v>0.00266817805810268-0.110404993756306i</v>
      </c>
      <c r="L3637" t="str">
        <f t="shared" si="1900"/>
        <v>0.000558273129470672-0.0195831843075634i</v>
      </c>
      <c r="M3637" t="str">
        <f t="shared" si="1901"/>
        <v>0.00322645118757335-0.129988178063869i</v>
      </c>
      <c r="N3637" t="str">
        <f t="shared" si="1902"/>
        <v>-21.2420213203372i</v>
      </c>
      <c r="O3637" t="str">
        <f t="shared" si="1903"/>
        <v>-0.732283487102233-0.680999922553149i</v>
      </c>
      <c r="P3637" t="str">
        <f t="shared" si="1904"/>
        <v>1.73228348710223+0.680999922553149i</v>
      </c>
      <c r="Q3637" t="str">
        <f t="shared" si="1905"/>
        <v>-1.73228348710223+20.5610213977841i</v>
      </c>
      <c r="R3637" t="str">
        <f t="shared" si="1906"/>
        <v>0.025839300874742-0.0864278309402143i</v>
      </c>
      <c r="S3637" t="str">
        <f t="shared" si="1907"/>
        <v>2.30033567753944i</v>
      </c>
      <c r="T3637" t="str">
        <f t="shared" si="1908"/>
        <v>0.198813023044122+0.0594390656848451i</v>
      </c>
      <c r="U3637" t="str">
        <f t="shared" si="1909"/>
        <v>0.0000499999999999998-0.000083442529512989i</v>
      </c>
      <c r="V3637" t="str">
        <f t="shared" si="1910"/>
        <v>0.00002-0.000934556330545484i</v>
      </c>
      <c r="W3637" t="str">
        <f t="shared" si="1911"/>
        <v>0.0000421418711734068-0.0000785184328896398i</v>
      </c>
      <c r="X3637" t="str">
        <f t="shared" si="1912"/>
        <v>0.0000421750823142973-0.0000784682940857702i</v>
      </c>
      <c r="Y3637" t="str">
        <f t="shared" si="1913"/>
        <v>0.009+8.56021166250147i</v>
      </c>
      <c r="Z3637" t="str">
        <f t="shared" si="1914"/>
        <v>-0.000109937994755158-0.000059239156081297i</v>
      </c>
      <c r="AA3637" t="str">
        <f t="shared" si="1915"/>
        <v>0.00148078712216347-1.40184578186049i</v>
      </c>
      <c r="AB3637" t="str">
        <f t="shared" si="1916"/>
        <v>0.664513308543096+0.198669330560811i</v>
      </c>
      <c r="AC3637" t="str">
        <f t="shared" si="1917"/>
        <v>1.02796868407028-0.0857378773791884i</v>
      </c>
      <c r="AD3637" t="str">
        <f t="shared" si="1918"/>
        <v>0.625959767354113+0.245472256352579i</v>
      </c>
      <c r="AE3637" t="str">
        <f t="shared" si="1919"/>
        <v>-0.0000542751923126179-0.0000640680559903293i</v>
      </c>
      <c r="AF3637" t="str">
        <f t="shared" si="1920"/>
        <v>-6.36553127396954-0.0882084419573785i</v>
      </c>
      <c r="AG3637" t="str">
        <f t="shared" si="1921"/>
        <v>1.00124904900026-0.00317523075371173i</v>
      </c>
      <c r="AH3637" t="str">
        <f t="shared" si="1922"/>
        <v>0.000338104863946019+0.000413172232817351i</v>
      </c>
      <c r="AI3637">
        <f t="shared" si="1923"/>
        <v>-65.451152278841477</v>
      </c>
      <c r="AJ3637">
        <f t="shared" si="1924"/>
        <v>50.706036802350425</v>
      </c>
      <c r="AK3637"/>
      <c r="AL3637"/>
      <c r="AM3637"/>
      <c r="AN3637"/>
    </row>
    <row r="3638" spans="1:40" x14ac:dyDescent="0.35">
      <c r="A3638"/>
      <c r="B3638">
        <f t="shared" si="1925"/>
        <v>1704000</v>
      </c>
      <c r="C3638" s="237" t="str">
        <f t="shared" si="1893"/>
        <v>-1.11066289834171E-08+0.000606459633878649i</v>
      </c>
      <c r="D3638" s="208" t="str">
        <f t="shared" si="1894"/>
        <v>-2.51366128733661+0.00464952385973631i</v>
      </c>
      <c r="E3638" t="str">
        <f t="shared" si="1895"/>
        <v>20500</v>
      </c>
      <c r="F3638" t="str">
        <f t="shared" si="1896"/>
        <v>0.327868852459016</v>
      </c>
      <c r="G3638" t="str">
        <f t="shared" si="1891"/>
        <v>0.327868852459016</v>
      </c>
      <c r="H3638" t="str">
        <f t="shared" si="1897"/>
        <v>3.85187281305303+0.0928062736326431i</v>
      </c>
      <c r="I3638" t="str">
        <f t="shared" si="1898"/>
        <v>6691.59235214626i</v>
      </c>
      <c r="J3638" t="str">
        <f t="shared" si="1892"/>
        <v>-60609.6997494044+1463.90627569433i</v>
      </c>
      <c r="K3638" t="str">
        <f t="shared" si="1899"/>
        <v>0.00266504903469322-0.110340275529992i</v>
      </c>
      <c r="L3638" t="str">
        <f t="shared" si="1900"/>
        <v>0.000557618602892346-0.0195717104766598i</v>
      </c>
      <c r="M3638" t="str">
        <f t="shared" si="1901"/>
        <v>0.00322266763758557-0.129911986006652i</v>
      </c>
      <c r="N3638" t="str">
        <f t="shared" si="1902"/>
        <v>-21.2544946152992i</v>
      </c>
      <c r="O3638" t="str">
        <f t="shared" si="1903"/>
        <v>-0.740720615020896-0.671813196121559i</v>
      </c>
      <c r="P3638" t="str">
        <f t="shared" si="1904"/>
        <v>1.7407206150209+0.671813196121559i</v>
      </c>
      <c r="Q3638" t="str">
        <f t="shared" si="1905"/>
        <v>-1.7407206150209+20.5826814191776i</v>
      </c>
      <c r="R3638" t="str">
        <f t="shared" si="1906"/>
        <v>0.0253062895323089-0.0867123072330384i</v>
      </c>
      <c r="S3638" t="str">
        <f t="shared" si="1907"/>
        <v>2.30168643248809i</v>
      </c>
      <c r="T3638" t="str">
        <f t="shared" si="1908"/>
        <v>0.199584541088023+0.0582471432731308i</v>
      </c>
      <c r="U3638" t="str">
        <f t="shared" si="1909"/>
        <v>0.00005-0.0000833935608923831i</v>
      </c>
      <c r="V3638" t="str">
        <f t="shared" si="1910"/>
        <v>0.00002-0.000934007881994692i</v>
      </c>
      <c r="W3638" t="str">
        <f t="shared" si="1911"/>
        <v>0.0000421417171756074-0.0000784745922482872i</v>
      </c>
      <c r="X3638" t="str">
        <f t="shared" si="1912"/>
        <v>0.000042174876323411-0.0000784244816532257i</v>
      </c>
      <c r="Y3638" t="str">
        <f t="shared" si="1913"/>
        <v>0.009+8.56523821074721i</v>
      </c>
      <c r="Z3638" t="str">
        <f t="shared" si="1914"/>
        <v>-0.000109812130849425-0.0000592039692224712i</v>
      </c>
      <c r="AA3638" t="str">
        <f t="shared" si="1915"/>
        <v>0.00147904955628735-1.40102308954207i</v>
      </c>
      <c r="AB3638" t="str">
        <f t="shared" si="1916"/>
        <v>0.667092033015485+0.194685445133149i</v>
      </c>
      <c r="AC3638" t="str">
        <f t="shared" si="1917"/>
        <v>1.02744178872993-0.0860358443747172i</v>
      </c>
      <c r="AD3638" t="str">
        <f t="shared" si="1918"/>
        <v>0.628997086150833+0.242156532154419i</v>
      </c>
      <c r="AE3638" t="str">
        <f t="shared" si="1919"/>
        <v>-0.0000547348824516118-0.0000638308489244821i</v>
      </c>
      <c r="AF3638" t="str">
        <f t="shared" si="1920"/>
        <v>-6.36553410038964-0.0881567497729068i</v>
      </c>
      <c r="AG3638" t="str">
        <f t="shared" si="1921"/>
        <v>1.00123151390271-0.00318879023157484i</v>
      </c>
      <c r="AH3638" t="str">
        <f t="shared" si="1922"/>
        <v>0.000341056725499883+0.000411723210318857i</v>
      </c>
      <c r="AI3638">
        <f t="shared" si="1923"/>
        <v>-65.438835423826788</v>
      </c>
      <c r="AJ3638">
        <f t="shared" si="1924"/>
        <v>50.362869332656906</v>
      </c>
      <c r="AK3638"/>
      <c r="AL3638"/>
      <c r="AM3638"/>
      <c r="AN3638"/>
    </row>
    <row r="3639" spans="1:40" x14ac:dyDescent="0.35">
      <c r="A3639"/>
      <c r="B3639">
        <f t="shared" si="1925"/>
        <v>1705000</v>
      </c>
      <c r="C3639" s="237" t="str">
        <f t="shared" si="1893"/>
        <v>-1.10936045002456E-08+0.00060610393907896i</v>
      </c>
      <c r="D3639" s="208" t="str">
        <f t="shared" si="1894"/>
        <v>-2.51366128723675+0.00464679686627203i</v>
      </c>
      <c r="E3639" t="str">
        <f t="shared" si="1895"/>
        <v>20500</v>
      </c>
      <c r="F3639" t="str">
        <f t="shared" si="1896"/>
        <v>0.327868852459016</v>
      </c>
      <c r="G3639" t="str">
        <f t="shared" si="1891"/>
        <v>0.327868852459016</v>
      </c>
      <c r="H3639" t="str">
        <f t="shared" si="1897"/>
        <v>3.85187563460572+0.0927519149618975i</v>
      </c>
      <c r="I3639" t="str">
        <f t="shared" si="1898"/>
        <v>6695.51934296325i</v>
      </c>
      <c r="J3639" t="str">
        <f t="shared" si="1892"/>
        <v>-60680.8599425724+1464.76537562138i</v>
      </c>
      <c r="K3639" t="str">
        <f t="shared" si="1899"/>
        <v>0.00266192551124901-0.11027563309048i</v>
      </c>
      <c r="L3639" t="str">
        <f t="shared" si="1900"/>
        <v>0.000556965226391935-0.0195602500720478i</v>
      </c>
      <c r="M3639" t="str">
        <f t="shared" si="1901"/>
        <v>0.00321889073764095-0.129835883162528i</v>
      </c>
      <c r="N3639" t="str">
        <f t="shared" si="1902"/>
        <v>-21.2669679102613i</v>
      </c>
      <c r="O3639" t="str">
        <f t="shared" si="1903"/>
        <v>-0.749042500833737-0.662521948273973i</v>
      </c>
      <c r="P3639" t="str">
        <f t="shared" si="1904"/>
        <v>1.74904250083374+0.662521948273973i</v>
      </c>
      <c r="Q3639" t="str">
        <f t="shared" si="1905"/>
        <v>-1.74904250083374+20.6044459619873i</v>
      </c>
      <c r="R3639" t="str">
        <f t="shared" si="1906"/>
        <v>0.0247700888074427-0.0869893052312148i</v>
      </c>
      <c r="S3639" t="str">
        <f t="shared" si="1907"/>
        <v>2.30303718743673i</v>
      </c>
      <c r="T3639" t="str">
        <f t="shared" si="1908"/>
        <v>0.200339604856772+0.0570464356596509i</v>
      </c>
      <c r="U3639" t="str">
        <f t="shared" si="1909"/>
        <v>0.0000500000000000002-0.0000833446497129744i</v>
      </c>
      <c r="V3639" t="str">
        <f t="shared" si="1910"/>
        <v>0.00002-0.000933460076785309i</v>
      </c>
      <c r="W3639" t="str">
        <f t="shared" si="1911"/>
        <v>0.0000421415630891118-0.0000784308043212962i</v>
      </c>
      <c r="X3639" t="str">
        <f t="shared" si="1912"/>
        <v>0.000042174670335561-0.000078380721901195i</v>
      </c>
      <c r="Y3639" t="str">
        <f t="shared" si="1913"/>
        <v>0.009+8.57026475899296i</v>
      </c>
      <c r="Z3639" t="str">
        <f t="shared" si="1914"/>
        <v>-0.000109686488307556-0.0000591688238774668i</v>
      </c>
      <c r="AA3639" t="str">
        <f t="shared" si="1915"/>
        <v>0.00147731504690368-1.40020136228124i</v>
      </c>
      <c r="AB3639" t="str">
        <f t="shared" si="1916"/>
        <v>0.669615760663955+0.190672196017927i</v>
      </c>
      <c r="AC3639" t="str">
        <f t="shared" si="1917"/>
        <v>1.02691151293431-0.0863264006996648i</v>
      </c>
      <c r="AD3639" t="str">
        <f t="shared" si="1918"/>
        <v>0.631992847141777+0.238803305533976i</v>
      </c>
      <c r="AE3639" t="str">
        <f t="shared" si="1919"/>
        <v>-0.0000551913653119785-0.0000635877694446084i</v>
      </c>
      <c r="AF3639" t="str">
        <f t="shared" si="1920"/>
        <v>-6.36553692184247-0.0881051180956255i</v>
      </c>
      <c r="AG3639" t="str">
        <f t="shared" si="1921"/>
        <v>1.00121380904589-0.00320212333724831i</v>
      </c>
      <c r="AH3639" t="str">
        <f t="shared" si="1922"/>
        <v>0.000343989100826593+0.000410236482709781i</v>
      </c>
      <c r="AI3639">
        <f t="shared" si="1923"/>
        <v>-65.426897608378439</v>
      </c>
      <c r="AJ3639">
        <f t="shared" si="1924"/>
        <v>50.019690613686954</v>
      </c>
      <c r="AK3639"/>
      <c r="AL3639"/>
      <c r="AM3639"/>
      <c r="AN3639"/>
    </row>
    <row r="3640" spans="1:40" x14ac:dyDescent="0.35">
      <c r="A3640"/>
      <c r="B3640">
        <f t="shared" si="1925"/>
        <v>1706000</v>
      </c>
      <c r="C3640" s="237" t="str">
        <f t="shared" si="1893"/>
        <v>-1.10806029139068E-08+0.000605748661272001i</v>
      </c>
      <c r="D3640" s="208" t="str">
        <f t="shared" si="1894"/>
        <v>-2.51366128713708+0.00464407306975201i</v>
      </c>
      <c r="E3640" t="str">
        <f t="shared" si="1895"/>
        <v>20500</v>
      </c>
      <c r="F3640" t="str">
        <f t="shared" si="1896"/>
        <v>0.327868852459016</v>
      </c>
      <c r="G3640" t="str">
        <f t="shared" si="1891"/>
        <v>0.327868852459016</v>
      </c>
      <c r="H3640" t="str">
        <f t="shared" si="1897"/>
        <v>3.85187845120263+0.0926976198891868i</v>
      </c>
      <c r="I3640" t="str">
        <f t="shared" si="1898"/>
        <v>6699.44633378023i</v>
      </c>
      <c r="J3640" t="str">
        <f t="shared" si="1892"/>
        <v>-60752.061884167+1465.62447554844i</v>
      </c>
      <c r="K3640" t="str">
        <f t="shared" si="1899"/>
        <v>0.00265880747489007-0.1102110663048i</v>
      </c>
      <c r="L3640" t="str">
        <f t="shared" si="1900"/>
        <v>0.000556312997277311-0.0195488030701936i</v>
      </c>
      <c r="M3640" t="str">
        <f t="shared" si="1901"/>
        <v>0.00321512047216738-0.129759869374994i</v>
      </c>
      <c r="N3640" t="str">
        <f t="shared" si="1902"/>
        <v>-21.2794412052233i</v>
      </c>
      <c r="O3640" t="str">
        <f t="shared" si="1903"/>
        <v>-0.757247849812722-0.65312762455282i</v>
      </c>
      <c r="P3640" t="str">
        <f t="shared" si="1904"/>
        <v>1.75724784981272+0.65312762455282i</v>
      </c>
      <c r="Q3640" t="str">
        <f t="shared" si="1905"/>
        <v>-1.75724784981272+20.6263135806705i</v>
      </c>
      <c r="R3640" t="str">
        <f t="shared" si="1906"/>
        <v>0.024230809953992-0.0872588008256726i</v>
      </c>
      <c r="S3640" t="str">
        <f t="shared" si="1907"/>
        <v>2.30438794238537i</v>
      </c>
      <c r="T3640" t="str">
        <f t="shared" si="1908"/>
        <v>0.201078128489687+0.0558371862922106i</v>
      </c>
      <c r="U3640" t="str">
        <f t="shared" si="1909"/>
        <v>0.0000499999999999999-0.0000832957958737518i</v>
      </c>
      <c r="V3640" t="str">
        <f t="shared" si="1910"/>
        <v>0.00002-0.00093291291378602i</v>
      </c>
      <c r="W3640" t="str">
        <f t="shared" si="1911"/>
        <v>0.0000421414089139219-0.0000783870690159224i</v>
      </c>
      <c r="X3640" t="str">
        <f t="shared" si="1912"/>
        <v>0.0000421744643505338-0.0000783370147369918i</v>
      </c>
      <c r="Y3640" t="str">
        <f t="shared" si="1913"/>
        <v>0.009+8.5752913072387i</v>
      </c>
      <c r="Z3640" t="str">
        <f t="shared" si="1914"/>
        <v>-0.000109561066610646-0.000059133719972433i</v>
      </c>
      <c r="AA3640" t="str">
        <f t="shared" si="1915"/>
        <v>0.00147558358684787-1.39938059838091i</v>
      </c>
      <c r="AB3640" t="str">
        <f t="shared" si="1916"/>
        <v>0.672084204507479+0.186630396915898i</v>
      </c>
      <c r="AC3640" t="str">
        <f t="shared" si="1917"/>
        <v>1.02637796761014-0.0866095193760342i</v>
      </c>
      <c r="AD3640" t="str">
        <f t="shared" si="1918"/>
        <v>0.634946588789105+0.235413096759061i</v>
      </c>
      <c r="AE3640" t="str">
        <f t="shared" si="1919"/>
        <v>-0.000055644573366932-0.0000633388637539444i</v>
      </c>
      <c r="AF3640" t="str">
        <f t="shared" si="1920"/>
        <v>-6.36553973833971-0.0880535468194348i</v>
      </c>
      <c r="AG3640" t="str">
        <f t="shared" si="1921"/>
        <v>1.00119593736185-0.00321522812768163i</v>
      </c>
      <c r="AH3640" t="str">
        <f t="shared" si="1922"/>
        <v>0.00034690155547595+0.000408712329546779i</v>
      </c>
      <c r="AI3640">
        <f t="shared" si="1923"/>
        <v>-65.415337009373445</v>
      </c>
      <c r="AJ3640">
        <f t="shared" si="1924"/>
        <v>49.676500416853472</v>
      </c>
      <c r="AK3640"/>
      <c r="AL3640"/>
      <c r="AM3640"/>
      <c r="AN3640"/>
    </row>
    <row r="3641" spans="1:40" x14ac:dyDescent="0.35">
      <c r="A3641"/>
      <c r="B3641">
        <f t="shared" si="1925"/>
        <v>1707000</v>
      </c>
      <c r="C3641" s="237" t="str">
        <f t="shared" si="1893"/>
        <v>-1.10676241707623E-08+0.000605393799724916i</v>
      </c>
      <c r="D3641" s="208" t="str">
        <f t="shared" si="1894"/>
        <v>-2.51366128703757+0.00464135246455769i</v>
      </c>
      <c r="E3641" t="str">
        <f t="shared" si="1895"/>
        <v>20500</v>
      </c>
      <c r="F3641" t="str">
        <f t="shared" si="1896"/>
        <v>0.327868852459016</v>
      </c>
      <c r="G3641" t="str">
        <f t="shared" si="1891"/>
        <v>0.327868852459016</v>
      </c>
      <c r="H3641" t="str">
        <f t="shared" si="1897"/>
        <v>3.85188126285531+0.092643388303039i</v>
      </c>
      <c r="I3641" t="str">
        <f t="shared" si="1898"/>
        <v>6703.37332459722i</v>
      </c>
      <c r="J3641" t="str">
        <f t="shared" si="1892"/>
        <v>-60823.3055741883+1466.48357547548i</v>
      </c>
      <c r="K3641" t="str">
        <f t="shared" si="1899"/>
        <v>0.00265569491277401-0.110146575040296i</v>
      </c>
      <c r="L3641" t="str">
        <f t="shared" si="1900"/>
        <v>0.000555661912864233-0.0195373694476189i</v>
      </c>
      <c r="M3641" t="str">
        <f t="shared" si="1901"/>
        <v>0.00321135682563824-0.129683944487915i</v>
      </c>
      <c r="N3641" t="str">
        <f t="shared" si="1902"/>
        <v>-21.2919145001853i</v>
      </c>
      <c r="O3641" t="str">
        <f t="shared" si="1903"/>
        <v>-0.765335385360944-0.643631686536963i</v>
      </c>
      <c r="P3641" t="str">
        <f t="shared" si="1904"/>
        <v>1.76533538536094+0.643631686536963i</v>
      </c>
      <c r="Q3641" t="str">
        <f t="shared" si="1905"/>
        <v>-1.76533538536094+20.6482828136483i</v>
      </c>
      <c r="R3641" t="str">
        <f t="shared" si="1906"/>
        <v>0.0236885641165144-0.087520771685174i</v>
      </c>
      <c r="S3641" t="str">
        <f t="shared" si="1907"/>
        <v>2.305738697334i</v>
      </c>
      <c r="T3641" t="str">
        <f t="shared" si="1908"/>
        <v>0.20180003009504+0.0546196389677249i</v>
      </c>
      <c r="U3641" t="str">
        <f t="shared" si="1909"/>
        <v>0.0000500000000000001-0.0000832469992739432i</v>
      </c>
      <c r="V3641" t="str">
        <f t="shared" si="1910"/>
        <v>0.00002-0.000932366391868158i</v>
      </c>
      <c r="W3641" t="str">
        <f t="shared" si="1911"/>
        <v>0.0000421412546500418-0.0000783433862396444i</v>
      </c>
      <c r="X3641" t="str">
        <f t="shared" si="1912"/>
        <v>0.0000421742583681195-0.0000782933600681542i</v>
      </c>
      <c r="Y3641" t="str">
        <f t="shared" si="1913"/>
        <v>0.009+8.58031785548444i</v>
      </c>
      <c r="Z3641" t="str">
        <f t="shared" si="1914"/>
        <v>-0.000109435865241322-0.0000590986574336992i</v>
      </c>
      <c r="AA3641" t="str">
        <f t="shared" si="1915"/>
        <v>0.00147385516897628-1.39856079614794i</v>
      </c>
      <c r="AB3641" t="str">
        <f t="shared" si="1916"/>
        <v>0.674497090830872+0.182560862694681i</v>
      </c>
      <c r="AC3641" t="str">
        <f t="shared" si="1917"/>
        <v>1.02584126361988-0.086885175212062i</v>
      </c>
      <c r="AD3641" t="str">
        <f t="shared" si="1918"/>
        <v>0.637857856052123+0.231986431739348i</v>
      </c>
      <c r="AE3641" t="str">
        <f t="shared" si="1919"/>
        <v>-0.0000560944397194084-0.0000630841788078605i</v>
      </c>
      <c r="AF3641" t="str">
        <f t="shared" si="1920"/>
        <v>-6.36554254989288-0.0880020358384813i</v>
      </c>
      <c r="AG3641" t="str">
        <f t="shared" si="1921"/>
        <v>1.00117790180434-0.00322810269724828i</v>
      </c>
      <c r="AH3641" t="str">
        <f t="shared" si="1922"/>
        <v>0.000349793658745192+0.000407151035235247i</v>
      </c>
      <c r="AI3641">
        <f t="shared" si="1923"/>
        <v>-65.404151847085032</v>
      </c>
      <c r="AJ3641">
        <f t="shared" si="1924"/>
        <v>49.333298515106932</v>
      </c>
      <c r="AK3641"/>
      <c r="AL3641"/>
      <c r="AM3641"/>
      <c r="AN3641"/>
    </row>
    <row r="3642" spans="1:40" x14ac:dyDescent="0.35">
      <c r="A3642"/>
      <c r="B3642">
        <f t="shared" si="1925"/>
        <v>1708000</v>
      </c>
      <c r="C3642" s="237" t="str">
        <f t="shared" si="1893"/>
        <v>-1.10546682173311E-08+0.00060503935370658i</v>
      </c>
      <c r="D3642" s="208" t="str">
        <f t="shared" si="1894"/>
        <v>-2.51366128693825+0.00463863504508378i</v>
      </c>
      <c r="E3642" t="str">
        <f t="shared" si="1895"/>
        <v>20500</v>
      </c>
      <c r="F3642" t="str">
        <f t="shared" si="1896"/>
        <v>0.327868852459016</v>
      </c>
      <c r="G3642" t="str">
        <f t="shared" si="1891"/>
        <v>0.327868852459016</v>
      </c>
      <c r="H3642" t="str">
        <f t="shared" si="1897"/>
        <v>3.85188406957536+0.0925892200922436i</v>
      </c>
      <c r="I3642" t="str">
        <f t="shared" si="1898"/>
        <v>6707.30031541421i</v>
      </c>
      <c r="J3642" t="str">
        <f t="shared" si="1892"/>
        <v>-60894.5910126361+1467.34267540253i</v>
      </c>
      <c r="K3642" t="str">
        <f t="shared" si="1899"/>
        <v>0.00265258781209612-0.110082159164617i</v>
      </c>
      <c r="L3642" t="str">
        <f t="shared" si="1900"/>
        <v>0.000555011970476288-0.0195259491808997i</v>
      </c>
      <c r="M3642" t="str">
        <f t="shared" si="1901"/>
        <v>0.00320759978257241-0.129608108345517i</v>
      </c>
      <c r="N3642" t="str">
        <f t="shared" si="1902"/>
        <v>-21.3043877951474i</v>
      </c>
      <c r="O3642" t="str">
        <f t="shared" si="1903"/>
        <v>-0.773303849211032-0.634035611614523i</v>
      </c>
      <c r="P3642" t="str">
        <f t="shared" si="1904"/>
        <v>1.77330384921103+0.634035611614523i</v>
      </c>
      <c r="Q3642" t="str">
        <f t="shared" si="1905"/>
        <v>-1.77330384921103+20.6703521835329i</v>
      </c>
      <c r="R3642" t="str">
        <f t="shared" si="1906"/>
        <v>0.0231434622995655-0.0877751972429538i</v>
      </c>
      <c r="S3642" t="str">
        <f t="shared" si="1907"/>
        <v>2.30708945228265i</v>
      </c>
      <c r="T3642" t="str">
        <f t="shared" si="1908"/>
        <v>0.202505231731248+0.0533940377606287i</v>
      </c>
      <c r="U3642" t="str">
        <f t="shared" si="1909"/>
        <v>0.0000499999999999998-0.0000831982598130096i</v>
      </c>
      <c r="V3642" t="str">
        <f t="shared" si="1910"/>
        <v>0.00002-0.000931820509905713i</v>
      </c>
      <c r="W3642" t="str">
        <f t="shared" si="1911"/>
        <v>0.0000421411002974737-0.0000782997559001533i</v>
      </c>
      <c r="X3642" t="str">
        <f t="shared" si="1912"/>
        <v>0.0000421740523881067-0.0000782497578024327i</v>
      </c>
      <c r="Y3642" t="str">
        <f t="shared" si="1913"/>
        <v>0.009+8.58534440373019i</v>
      </c>
      <c r="Z3642" t="str">
        <f t="shared" si="1914"/>
        <v>-0.000109310883683716-0.0000590636361877663i</v>
      </c>
      <c r="AA3642" t="str">
        <f t="shared" si="1915"/>
        <v>0.00147212978616617-1.39774195389317i</v>
      </c>
      <c r="AB3642" t="str">
        <f t="shared" si="1916"/>
        <v>0.67685415912193+0.178464409149476i</v>
      </c>
      <c r="AC3642" t="str">
        <f t="shared" si="1917"/>
        <v>1.0253015117305-0.0871533447896041i</v>
      </c>
      <c r="AD3642" t="str">
        <f t="shared" si="1918"/>
        <v>0.640726200455324+0.228523841945801i</v>
      </c>
      <c r="AE3642" t="str">
        <f t="shared" si="1919"/>
        <v>-0.0000565408981101636-0.0000628237623055565i</v>
      </c>
      <c r="AF3642" t="str">
        <f t="shared" si="1920"/>
        <v>-6.36554535651361-0.0879505850471598i</v>
      </c>
      <c r="AG3642" t="str">
        <f t="shared" si="1921"/>
        <v>1.00115970534839-0.00324074517798103i</v>
      </c>
      <c r="AH3642" t="str">
        <f t="shared" si="1922"/>
        <v>0.000352664983731417+0.000405552888981794i</v>
      </c>
      <c r="AI3642">
        <f t="shared" si="1923"/>
        <v>-65.393340384500107</v>
      </c>
      <c r="AJ3642">
        <f t="shared" si="1924"/>
        <v>48.990084682976743</v>
      </c>
      <c r="AK3642"/>
      <c r="AL3642"/>
      <c r="AM3642"/>
      <c r="AN3642"/>
    </row>
    <row r="3643" spans="1:40" x14ac:dyDescent="0.35">
      <c r="A3643"/>
      <c r="B3643">
        <f t="shared" si="1925"/>
        <v>1709000</v>
      </c>
      <c r="C3643" s="237" t="str">
        <f t="shared" si="1893"/>
        <v>-1.10417350002883E-08+0.000604685322487563i</v>
      </c>
      <c r="D3643" s="208" t="str">
        <f t="shared" si="1894"/>
        <v>-2.51366128683909+0.00463592080573798i</v>
      </c>
      <c r="E3643" t="str">
        <f t="shared" si="1895"/>
        <v>20500</v>
      </c>
      <c r="F3643" t="str">
        <f t="shared" si="1896"/>
        <v>0.327868852459016</v>
      </c>
      <c r="G3643" t="str">
        <f t="shared" si="1891"/>
        <v>0.327868852459016</v>
      </c>
      <c r="H3643" t="str">
        <f t="shared" si="1897"/>
        <v>3.85188687137428+0.0925351151458482i</v>
      </c>
      <c r="I3643" t="str">
        <f t="shared" si="1898"/>
        <v>6711.2273062312i</v>
      </c>
      <c r="J3643" t="str">
        <f t="shared" si="1892"/>
        <v>-60965.9181995106+1468.20177532959i</v>
      </c>
      <c r="K3643" t="str">
        <f t="shared" si="1899"/>
        <v>0.002649486160089-0.110017818545725i</v>
      </c>
      <c r="L3643" t="str">
        <f t="shared" si="1900"/>
        <v>0.000554363167444887-0.0195145422466667i</v>
      </c>
      <c r="M3643" t="str">
        <f t="shared" si="1901"/>
        <v>0.00320384932753389-0.129532360792392i</v>
      </c>
      <c r="N3643" t="str">
        <f t="shared" si="1902"/>
        <v>-21.3168610901094i</v>
      </c>
      <c r="O3643" t="str">
        <f t="shared" si="1903"/>
        <v>-0.781152001620725-0.624340892753257i</v>
      </c>
      <c r="P3643" t="str">
        <f t="shared" si="1904"/>
        <v>1.78115200162072+0.624340892753257i</v>
      </c>
      <c r="Q3643" t="str">
        <f t="shared" si="1905"/>
        <v>-1.78115200162072+20.6925201973561i</v>
      </c>
      <c r="R3643" t="str">
        <f t="shared" si="1906"/>
        <v>0.0225956153375327-0.0880220586828152i</v>
      </c>
      <c r="S3643" t="str">
        <f t="shared" si="1907"/>
        <v>2.30844020723129i</v>
      </c>
      <c r="T3643" t="str">
        <f t="shared" si="1908"/>
        <v>0.203193659386683+0.0521606269522925i</v>
      </c>
      <c r="U3643" t="str">
        <f t="shared" si="1909"/>
        <v>0.00005-0.00008314957739065i</v>
      </c>
      <c r="V3643" t="str">
        <f t="shared" si="1910"/>
        <v>0.00002-0.000931275266775281i</v>
      </c>
      <c r="W3643" t="str">
        <f t="shared" si="1911"/>
        <v>0.0000421409458562211-0.0000782561779053588i</v>
      </c>
      <c r="X3643" t="str">
        <f t="shared" si="1912"/>
        <v>0.0000421738464102857-0.0000782062078477973i</v>
      </c>
      <c r="Y3643" t="str">
        <f t="shared" si="1913"/>
        <v>0.009+8.59037095197593i</v>
      </c>
      <c r="Z3643" t="str">
        <f t="shared" si="1914"/>
        <v>-0.000109186121423476-0.0000590286561613117i</v>
      </c>
      <c r="AA3643" t="str">
        <f t="shared" si="1915"/>
        <v>0.00147040743131568-1.39692406993138i</v>
      </c>
      <c r="AB3643" t="str">
        <f t="shared" si="1916"/>
        <v>0.67915516200394+0.174341852767149i</v>
      </c>
      <c r="AC3643" t="str">
        <f t="shared" si="1917"/>
        <v>1.02475882258293-0.0874140064509608i</v>
      </c>
      <c r="AD3643" t="str">
        <f t="shared" si="1918"/>
        <v>0.643551180155327+0.225025864329271i</v>
      </c>
      <c r="AE3643" t="str">
        <f t="shared" si="1919"/>
        <v>-0.000056983882925766-0.0000625576626816734i</v>
      </c>
      <c r="AF3643" t="str">
        <f t="shared" si="1920"/>
        <v>-6.36554815821337-0.0878991943401102i</v>
      </c>
      <c r="AG3643" t="str">
        <f t="shared" si="1921"/>
        <v>1.00114135098981-0.00325315373980064i</v>
      </c>
      <c r="AH3643" t="str">
        <f t="shared" si="1922"/>
        <v>0.000355515107383452+0.000403918184746183i</v>
      </c>
      <c r="AI3643">
        <f t="shared" si="1923"/>
        <v>-65.382900926656973</v>
      </c>
      <c r="AJ3643">
        <f t="shared" si="1924"/>
        <v>48.646858696612426</v>
      </c>
      <c r="AK3643"/>
      <c r="AL3643"/>
      <c r="AM3643"/>
      <c r="AN3643"/>
    </row>
    <row r="3644" spans="1:40" x14ac:dyDescent="0.35">
      <c r="A3644"/>
      <c r="B3644">
        <f t="shared" si="1925"/>
        <v>1710000</v>
      </c>
      <c r="C3644" s="237" t="str">
        <f t="shared" si="1893"/>
        <v>-1.10288244664648E-08+0.000604331705340146i</v>
      </c>
      <c r="D3644" s="208" t="str">
        <f t="shared" si="1894"/>
        <v>-2.51366128674011+0.00463320974094112i</v>
      </c>
      <c r="E3644" t="str">
        <f t="shared" si="1895"/>
        <v>20500</v>
      </c>
      <c r="F3644" t="str">
        <f t="shared" si="1896"/>
        <v>0.327868852459016</v>
      </c>
      <c r="G3644" t="str">
        <f t="shared" si="1891"/>
        <v>0.327868852459016</v>
      </c>
      <c r="H3644" t="str">
        <f t="shared" si="1897"/>
        <v>3.85188966826358+0.0924810733531609i</v>
      </c>
      <c r="I3644" t="str">
        <f t="shared" si="1898"/>
        <v>6715.15429704818i</v>
      </c>
      <c r="J3644" t="str">
        <f t="shared" si="1892"/>
        <v>-61037.2871348117+1469.06087525664i</v>
      </c>
      <c r="K3644" t="str">
        <f t="shared" si="1899"/>
        <v>0.00264638994402253-0.109953553051886i</v>
      </c>
      <c r="L3644" t="str">
        <f t="shared" si="1900"/>
        <v>0.00055371550110923-0.0195031486216054i</v>
      </c>
      <c r="M3644" t="str">
        <f t="shared" si="1901"/>
        <v>0.00320010544513176-0.129456701673491i</v>
      </c>
      <c r="N3644" t="str">
        <f t="shared" si="1902"/>
        <v>-21.3293343850714i</v>
      </c>
      <c r="O3644" t="str">
        <f t="shared" si="1903"/>
        <v>-0.788878621566142-0.614549038267822i</v>
      </c>
      <c r="P3644" t="str">
        <f t="shared" si="1904"/>
        <v>1.78887862156614+0.614549038267822i</v>
      </c>
      <c r="Q3644" t="str">
        <f t="shared" si="1905"/>
        <v>-1.78887862156614+20.7147853468036i</v>
      </c>
      <c r="R3644" t="str">
        <f t="shared" si="1906"/>
        <v>0.02204513386498-0.088261338924706i</v>
      </c>
      <c r="S3644" t="str">
        <f t="shared" si="1907"/>
        <v>2.30979096217993i</v>
      </c>
      <c r="T3644" t="str">
        <f t="shared" si="1908"/>
        <v>0.203865242958186+0.0509196509613775i</v>
      </c>
      <c r="U3644" t="str">
        <f t="shared" si="1909"/>
        <v>0.0000500000000000002-0.0000831009519067961i</v>
      </c>
      <c r="V3644" t="str">
        <f t="shared" si="1910"/>
        <v>0.00002-0.000930730661356113i</v>
      </c>
      <c r="W3644" t="str">
        <f t="shared" si="1911"/>
        <v>0.0000421407913262867-0.0000782126521633845i</v>
      </c>
      <c r="X3644" t="str">
        <f t="shared" si="1912"/>
        <v>0.000042173640434447-0.0000781627101124296i</v>
      </c>
      <c r="Y3644" t="str">
        <f t="shared" si="1913"/>
        <v>0.009+8.59539750022167i</v>
      </c>
      <c r="Z3644" t="str">
        <f t="shared" si="1914"/>
        <v>-0.000109061577947748-0.0000589937172811859i</v>
      </c>
      <c r="AA3644" t="str">
        <f t="shared" si="1915"/>
        <v>0.00146868809734366-1.39610714258132i</v>
      </c>
      <c r="AB3644" t="str">
        <f t="shared" si="1916"/>
        <v>0.681399865163871+0.170194010493444i</v>
      </c>
      <c r="AC3644" t="str">
        <f t="shared" si="1917"/>
        <v>1.02421330666189-0.0876671402851674i</v>
      </c>
      <c r="AD3644" t="str">
        <f t="shared" si="1918"/>
        <v>0.646332360007111+0.221493041238059i</v>
      </c>
      <c r="AE3644" t="str">
        <f t="shared" si="1919"/>
        <v>-0.0000574233292065196-0.0000622859290978097i</v>
      </c>
      <c r="AF3644" t="str">
        <f t="shared" si="1920"/>
        <v>-6.36555095500369-0.0878478636122198i</v>
      </c>
      <c r="AG3644" t="str">
        <f t="shared" si="1921"/>
        <v>1.00112284174473-0.00326532659074049i</v>
      </c>
      <c r="AH3644" t="str">
        <f t="shared" si="1922"/>
        <v>0.000358343610553409+0.000402247221192654i</v>
      </c>
      <c r="AI3644">
        <f t="shared" si="1923"/>
        <v>-65.372831820001011</v>
      </c>
      <c r="AJ3644">
        <f t="shared" si="1924"/>
        <v>48.303620333798854</v>
      </c>
      <c r="AK3644"/>
      <c r="AL3644"/>
      <c r="AM3644"/>
      <c r="AN3644"/>
    </row>
    <row r="3645" spans="1:40" x14ac:dyDescent="0.35">
      <c r="A3645"/>
      <c r="B3645">
        <f t="shared" si="1925"/>
        <v>1711000</v>
      </c>
      <c r="C3645" s="237" t="str">
        <f t="shared" si="1893"/>
        <v>-1.10159365628468E-08+0.000603978501538308i</v>
      </c>
      <c r="D3645" s="208" t="str">
        <f t="shared" si="1894"/>
        <v>-2.51366128664131+0.00463050184512703i</v>
      </c>
      <c r="E3645" t="str">
        <f t="shared" si="1895"/>
        <v>20500</v>
      </c>
      <c r="F3645" t="str">
        <f t="shared" si="1896"/>
        <v>0.327868852459016</v>
      </c>
      <c r="G3645" t="str">
        <f t="shared" si="1891"/>
        <v>0.327868852459016</v>
      </c>
      <c r="H3645" t="str">
        <f t="shared" si="1897"/>
        <v>3.85189246025473+0.0924270946037462i</v>
      </c>
      <c r="I3645" t="str">
        <f t="shared" si="1898"/>
        <v>6719.08128786517i</v>
      </c>
      <c r="J3645" t="str">
        <f t="shared" si="1892"/>
        <v>-61108.6978185394+1469.91997518368i</v>
      </c>
      <c r="K3645" t="str">
        <f t="shared" si="1899"/>
        <v>0.00264329915120378-0.109889362551678i</v>
      </c>
      <c r="L3645" t="str">
        <f t="shared" si="1900"/>
        <v>0.000553068968816269-0.019491768282455i</v>
      </c>
      <c r="M3645" t="str">
        <f t="shared" si="1901"/>
        <v>0.00319636812002005-0.129381130834133i</v>
      </c>
      <c r="N3645" t="str">
        <f t="shared" si="1902"/>
        <v>-21.3418076800335i</v>
      </c>
      <c r="O3645" t="str">
        <f t="shared" si="1903"/>
        <v>-0.796482506931537-0.604661571585341i</v>
      </c>
      <c r="P3645" t="str">
        <f t="shared" si="1904"/>
        <v>1.79648250693154+0.604661571585341i</v>
      </c>
      <c r="Q3645" t="str">
        <f t="shared" si="1905"/>
        <v>-1.79648250693154+20.7371461084482i</v>
      </c>
      <c r="R3645" t="str">
        <f t="shared" si="1906"/>
        <v>0.0214921282875964-0.0884930226097664i</v>
      </c>
      <c r="S3645" t="str">
        <f t="shared" si="1907"/>
        <v>2.31114171712858i</v>
      </c>
      <c r="T3645" t="str">
        <f t="shared" si="1908"/>
        <v>0.204519916228234+0.0496713542753433i</v>
      </c>
      <c r="U3645" t="str">
        <f t="shared" si="1909"/>
        <v>0.0000499999999999999-0.0000830523832616135i</v>
      </c>
      <c r="V3645" t="str">
        <f t="shared" si="1910"/>
        <v>0.00002-0.00093018669253007i</v>
      </c>
      <c r="W3645" t="str">
        <f t="shared" si="1911"/>
        <v>0.0000421406367076733-0.0000781691785825691i</v>
      </c>
      <c r="X3645" t="str">
        <f t="shared" si="1912"/>
        <v>0.0000421734344603816-0.0000781192645047268i</v>
      </c>
      <c r="Y3645" t="str">
        <f t="shared" si="1913"/>
        <v>0.009+8.60042404846742i</v>
      </c>
      <c r="Z3645" t="str">
        <f t="shared" si="1914"/>
        <v>-0.000108937252745178-0.0000589588194744127i</v>
      </c>
      <c r="AA3645" t="str">
        <f t="shared" si="1915"/>
        <v>0.00146697177718968-1.39529117016563i</v>
      </c>
      <c r="AB3645" t="str">
        <f t="shared" si="1916"/>
        <v>0.683588047276055+0.166021699504058i</v>
      </c>
      <c r="AC3645" t="str">
        <f t="shared" si="1917"/>
        <v>1.02366507426638-0.0879127281137465i</v>
      </c>
      <c r="AD3645" t="str">
        <f t="shared" si="1918"/>
        <v>0.64906931162898+0.217925920334977i</v>
      </c>
      <c r="AE3645" t="str">
        <f t="shared" si="1919"/>
        <v>-0.0000578591726542398-0.0000620086114339712i</v>
      </c>
      <c r="AF3645" t="str">
        <f t="shared" si="1920"/>
        <v>-6.36555374689604-0.0877965927586192i</v>
      </c>
      <c r="AG3645" t="str">
        <f t="shared" si="1921"/>
        <v>1.00110418064909-0.00327726197716363i</v>
      </c>
      <c r="AH3645" t="str">
        <f t="shared" si="1922"/>
        <v>0.000361150078047419+0.000400540301640793i</v>
      </c>
      <c r="AI3645">
        <f t="shared" si="1923"/>
        <v>-65.36313145176122</v>
      </c>
      <c r="AJ3645">
        <f t="shared" si="1924"/>
        <v>47.96036937399704</v>
      </c>
      <c r="AK3645"/>
      <c r="AL3645"/>
      <c r="AM3645"/>
      <c r="AN3645"/>
    </row>
    <row r="3646" spans="1:40" x14ac:dyDescent="0.35">
      <c r="A3646"/>
      <c r="B3646">
        <f t="shared" si="1925"/>
        <v>1712000</v>
      </c>
      <c r="C3646" s="237" t="str">
        <f t="shared" si="1893"/>
        <v>-1.10030712365758E-08+0.000603625710357739i</v>
      </c>
      <c r="D3646" s="208" t="str">
        <f t="shared" si="1894"/>
        <v>-2.51366128654267+0.00462779711274267i</v>
      </c>
      <c r="E3646" t="str">
        <f t="shared" si="1895"/>
        <v>20500</v>
      </c>
      <c r="F3646" t="str">
        <f t="shared" si="1896"/>
        <v>0.327868852459016</v>
      </c>
      <c r="G3646" t="str">
        <f t="shared" si="1891"/>
        <v>0.327868852459016</v>
      </c>
      <c r="H3646" t="str">
        <f t="shared" si="1897"/>
        <v>3.85189524735914+0.0923731787874253i</v>
      </c>
      <c r="I3646" t="str">
        <f t="shared" si="1898"/>
        <v>6723.00827868216i</v>
      </c>
      <c r="J3646" t="str">
        <f t="shared" si="1892"/>
        <v>-61180.1502506937+1470.77907511074i</v>
      </c>
      <c r="K3646" t="str">
        <f t="shared" si="1899"/>
        <v>0.00264021376897686-0.109825246913982i</v>
      </c>
      <c r="L3646" t="str">
        <f t="shared" si="1900"/>
        <v>0.000552423567920699-0.0194804012060092i</v>
      </c>
      <c r="M3646" t="str">
        <f t="shared" si="1901"/>
        <v>0.00319263733689756-0.129305648119991i</v>
      </c>
      <c r="N3646" t="str">
        <f t="shared" si="1902"/>
        <v>-21.3542809749955i</v>
      </c>
      <c r="O3646" t="str">
        <f t="shared" si="1903"/>
        <v>-0.803962474696171-0.594680031008617i</v>
      </c>
      <c r="P3646" t="str">
        <f t="shared" si="1904"/>
        <v>1.80396247469617+0.594680031008617i</v>
      </c>
      <c r="Q3646" t="str">
        <f t="shared" si="1905"/>
        <v>-1.80396247469617+20.7596009439869i</v>
      </c>
      <c r="R3646" t="str">
        <f t="shared" si="1906"/>
        <v>0.0209367087537089-0.0887170960848825i</v>
      </c>
      <c r="S3646" t="str">
        <f t="shared" si="1907"/>
        <v>2.31249247207722i</v>
      </c>
      <c r="T3646" t="str">
        <f t="shared" si="1908"/>
        <v>0.205157616840842+0.0484159813830251i</v>
      </c>
      <c r="U3646" t="str">
        <f t="shared" si="1909"/>
        <v>0.0000500000000000001-0.000083003871355503i</v>
      </c>
      <c r="V3646" t="str">
        <f t="shared" si="1910"/>
        <v>0.00002-0.000929643359181627i</v>
      </c>
      <c r="W3646" t="str">
        <f t="shared" si="1911"/>
        <v>0.0000421404820003843-0.0000781257570714657i</v>
      </c>
      <c r="X3646" t="str">
        <f t="shared" si="1912"/>
        <v>0.0000421732284878821-0.0000780758709333033i</v>
      </c>
      <c r="Y3646" t="str">
        <f t="shared" si="1913"/>
        <v>0.009+8.60545059671316i</v>
      </c>
      <c r="Z3646" t="str">
        <f t="shared" si="1914"/>
        <v>-0.000108813145305909-0.0000589239626681903i</v>
      </c>
      <c r="AA3646" t="str">
        <f t="shared" si="1915"/>
        <v>0.00146525846381391-1.39447615101091i</v>
      </c>
      <c r="AB3646" t="str">
        <f t="shared" si="1916"/>
        <v>0.68571949992164+0.161825736979287i</v>
      </c>
      <c r="AC3646" t="str">
        <f t="shared" si="1917"/>
        <v>1.02311423548069-0.0881507534759327i</v>
      </c>
      <c r="AD3646" t="str">
        <f t="shared" si="1918"/>
        <v>0.651761613466554+0.214325054513614i</v>
      </c>
      <c r="AE3646" t="str">
        <f t="shared" si="1919"/>
        <v>-0.0000582913496399319-0.0000617257602799494i</v>
      </c>
      <c r="AF3646" t="str">
        <f t="shared" si="1920"/>
        <v>-6.36555653390181-0.0877453816746826i</v>
      </c>
      <c r="AG3646" t="str">
        <f t="shared" si="1921"/>
        <v>1.00108537075822-0.00328895818397459i</v>
      </c>
      <c r="AH3646" t="str">
        <f t="shared" si="1922"/>
        <v>0.000363934098675835+0.000398797734015899i</v>
      </c>
      <c r="AI3646">
        <f t="shared" si="1923"/>
        <v>-65.353798249344791</v>
      </c>
      <c r="AJ3646">
        <f t="shared" si="1924"/>
        <v>47.617105598382658</v>
      </c>
      <c r="AK3646"/>
      <c r="AL3646"/>
      <c r="AM3646"/>
      <c r="AN3646"/>
    </row>
    <row r="3647" spans="1:40" x14ac:dyDescent="0.35">
      <c r="A3647"/>
      <c r="B3647">
        <f t="shared" si="1925"/>
        <v>1713000</v>
      </c>
      <c r="C3647" s="237" t="str">
        <f t="shared" si="1893"/>
        <v>-1.0990228434947E-08+0.000603273331075804i</v>
      </c>
      <c r="D3647" s="208" t="str">
        <f t="shared" si="1894"/>
        <v>-2.5136612864442+0.00462509553824783i</v>
      </c>
      <c r="E3647" t="str">
        <f t="shared" si="1895"/>
        <v>20500</v>
      </c>
      <c r="F3647" t="str">
        <f t="shared" si="1896"/>
        <v>0.327868852459016</v>
      </c>
      <c r="G3647" t="str">
        <f t="shared" si="1891"/>
        <v>0.327868852459016</v>
      </c>
      <c r="H3647" t="str">
        <f t="shared" si="1897"/>
        <v>3.8518980295882+0.0923193257942774i</v>
      </c>
      <c r="I3647" t="str">
        <f t="shared" si="1898"/>
        <v>6726.93526949914i</v>
      </c>
      <c r="J3647" t="str">
        <f t="shared" si="1892"/>
        <v>-61251.6444312747+1471.63817503779i</v>
      </c>
      <c r="K3647" t="str">
        <f t="shared" si="1899"/>
        <v>0.00263713378472267-0.109761206007983i</v>
      </c>
      <c r="L3647" t="str">
        <f t="shared" si="1900"/>
        <v>0.00055177929578492-0.0194690473691158i</v>
      </c>
      <c r="M3647" t="str">
        <f t="shared" si="1901"/>
        <v>0.00318891308050759-0.129230253377099i</v>
      </c>
      <c r="N3647" t="str">
        <f t="shared" si="1902"/>
        <v>-21.3667542699575i</v>
      </c>
      <c r="O3647" t="str">
        <f t="shared" si="1903"/>
        <v>-0.811317361118715-0.584605969476334i</v>
      </c>
      <c r="P3647" t="str">
        <f t="shared" si="1904"/>
        <v>1.81131736111871+0.584605969476334i</v>
      </c>
      <c r="Q3647" t="str">
        <f t="shared" si="1905"/>
        <v>-1.81131736111871+20.7821483004812i</v>
      </c>
      <c r="R3647" t="str">
        <f t="shared" si="1906"/>
        <v>0.0203789851263342-0.0889335473867841i</v>
      </c>
      <c r="S3647" t="str">
        <f t="shared" si="1907"/>
        <v>2.31384322702587i</v>
      </c>
      <c r="T3647" t="str">
        <f t="shared" si="1908"/>
        <v>0.205778286276295+0.0471537767082293i</v>
      </c>
      <c r="U3647" t="str">
        <f t="shared" si="1909"/>
        <v>0.0000499999999999998-0.0000829554160890954i</v>
      </c>
      <c r="V3647" t="str">
        <f t="shared" si="1910"/>
        <v>0.00002-0.000929100660197874i</v>
      </c>
      <c r="W3647" t="str">
        <f t="shared" si="1911"/>
        <v>0.0000421403272044222-0.0000780823875388404i</v>
      </c>
      <c r="X3647" t="str">
        <f t="shared" si="1912"/>
        <v>0.00004217302251674-0.0000780325293069812i</v>
      </c>
      <c r="Y3647" t="str">
        <f t="shared" si="1913"/>
        <v>0.009+8.6104771449589i</v>
      </c>
      <c r="Z3647" t="str">
        <f t="shared" si="1914"/>
        <v>-0.000108689255121564-0.0000588891467898869i</v>
      </c>
      <c r="AA3647" t="str">
        <f t="shared" si="1915"/>
        <v>0.00146354815019707-1.39366208344765i</v>
      </c>
      <c r="AB3647" t="str">
        <f t="shared" si="1916"/>
        <v>0.687794027504136+0.157606939882072i</v>
      </c>
      <c r="AC3647" t="str">
        <f t="shared" si="1917"/>
        <v>1.02256090014595-0.0883812016134462i</v>
      </c>
      <c r="AD3647" t="str">
        <f t="shared" si="1918"/>
        <v>0.654408850855921+0.210691001813625i</v>
      </c>
      <c r="AE3647" t="str">
        <f t="shared" si="1919"/>
        <v>-0.0000587197972113782-0.0000614374269265947i</v>
      </c>
      <c r="AF3647" t="str">
        <f t="shared" si="1920"/>
        <v>-6.3655593160324-0.0876942302560296i</v>
      </c>
      <c r="AG3647" t="str">
        <f t="shared" si="1921"/>
        <v>1.00106641514628-0.00330041353482581i</v>
      </c>
      <c r="AH3647" t="str">
        <f t="shared" si="1922"/>
        <v>0.000366695265303032+0.000397019830798712i</v>
      </c>
      <c r="AI3647">
        <f t="shared" si="1923"/>
        <v>-65.34483067974935</v>
      </c>
      <c r="AJ3647">
        <f t="shared" si="1924"/>
        <v>47.273828789862172</v>
      </c>
      <c r="AK3647"/>
      <c r="AL3647"/>
      <c r="AM3647"/>
      <c r="AN3647"/>
    </row>
    <row r="3648" spans="1:40" x14ac:dyDescent="0.35">
      <c r="A3648"/>
      <c r="B3648">
        <f t="shared" si="1925"/>
        <v>1714000</v>
      </c>
      <c r="C3648" s="237" t="str">
        <f t="shared" si="1893"/>
        <v>-1.09774081054095E-08+0.00060292136297156i</v>
      </c>
      <c r="D3648" s="208" t="str">
        <f t="shared" si="1894"/>
        <v>-2.51366128634592+0.00462239711611529i</v>
      </c>
      <c r="E3648" t="str">
        <f t="shared" si="1895"/>
        <v>20500</v>
      </c>
      <c r="F3648" t="str">
        <f t="shared" si="1896"/>
        <v>0.327868852459016</v>
      </c>
      <c r="G3648" t="str">
        <f t="shared" si="1891"/>
        <v>0.327868852459016</v>
      </c>
      <c r="H3648" t="str">
        <f t="shared" si="1897"/>
        <v>3.85190080695331+0.0922655355146376i</v>
      </c>
      <c r="I3648" t="str">
        <f t="shared" si="1898"/>
        <v>6730.86226031613i</v>
      </c>
      <c r="J3648" t="str">
        <f t="shared" si="1892"/>
        <v>-61323.1803602822+1472.49727496484i</v>
      </c>
      <c r="K3648" t="str">
        <f t="shared" si="1899"/>
        <v>0.00263405918585899-0.109697239703174i</v>
      </c>
      <c r="L3648" t="str">
        <f t="shared" si="1900"/>
        <v>0.000551136149779004-0.019457706748676i</v>
      </c>
      <c r="M3648" t="str">
        <f t="shared" si="1901"/>
        <v>0.00318519533563799-0.12915494645185i</v>
      </c>
      <c r="N3648" t="str">
        <f t="shared" si="1902"/>
        <v>-21.3792275649195i</v>
      </c>
      <c r="O3648" t="str">
        <f t="shared" si="1903"/>
        <v>-0.818546021918071-0.574440954321765i</v>
      </c>
      <c r="P3648" t="str">
        <f t="shared" si="1904"/>
        <v>1.81854602191807+0.574440954321765i</v>
      </c>
      <c r="Q3648" t="str">
        <f t="shared" si="1905"/>
        <v>-1.81854602191807+20.8047866105977i</v>
      </c>
      <c r="R3648" t="str">
        <f t="shared" si="1906"/>
        <v>0.0198190669558551-0.0891423662256677i</v>
      </c>
      <c r="S3648" t="str">
        <f t="shared" si="1907"/>
        <v>2.31519398197451i</v>
      </c>
      <c r="T3648" t="str">
        <f t="shared" si="1908"/>
        <v>0.206381869824634+0.0458849845445456i</v>
      </c>
      <c r="U3648" t="str">
        <f t="shared" si="1909"/>
        <v>0.00005-0.0000829070173632561i</v>
      </c>
      <c r="V3648" t="str">
        <f t="shared" si="1910"/>
        <v>0.00002-0.000928558594468468i</v>
      </c>
      <c r="W3648" t="str">
        <f t="shared" si="1911"/>
        <v>0.0000421401723197908-0.000078039069893674i</v>
      </c>
      <c r="X3648" t="str">
        <f t="shared" si="1912"/>
        <v>0.0000421728165467493-0.0000779892395348015i</v>
      </c>
      <c r="Y3648" t="str">
        <f t="shared" si="1913"/>
        <v>0.009+8.61550369320465i</v>
      </c>
      <c r="Z3648" t="str">
        <f t="shared" si="1914"/>
        <v>-0.000108565581685257-0.000058854371767045i</v>
      </c>
      <c r="AA3648" t="str">
        <f t="shared" si="1915"/>
        <v>0.00146184082934034-1.39284896581022i</v>
      </c>
      <c r="AB3648" t="str">
        <f t="shared" si="1916"/>
        <v>0.689811447160794+0.153366124740118i</v>
      </c>
      <c r="AC3648" t="str">
        <f t="shared" si="1917"/>
        <v>1.0220051778323-0.0886040594547584i</v>
      </c>
      <c r="AD3648" t="str">
        <f t="shared" si="1918"/>
        <v>0.657010616085511+0.207024325335545i</v>
      </c>
      <c r="AE3648" t="str">
        <f t="shared" si="1919"/>
        <v>-0.000059144453100593-0.0000611436633570434i</v>
      </c>
      <c r="AF3648" t="str">
        <f t="shared" si="1920"/>
        <v>-6.36556209329923-0.0876431383985223i</v>
      </c>
      <c r="AG3648" t="str">
        <f t="shared" si="1921"/>
        <v>1.00104731690583-0.00331162639231714i</v>
      </c>
      <c r="AH3648" t="str">
        <f t="shared" si="1922"/>
        <v>0.000369433174896425+0.000395206908974759i</v>
      </c>
      <c r="AI3648">
        <f t="shared" si="1923"/>
        <v>-65.336227248993382</v>
      </c>
      <c r="AJ3648">
        <f t="shared" si="1924"/>
        <v>46.930538733113693</v>
      </c>
      <c r="AK3648"/>
      <c r="AL3648"/>
      <c r="AM3648"/>
      <c r="AN3648"/>
    </row>
    <row r="3649" spans="1:40" x14ac:dyDescent="0.35">
      <c r="A3649"/>
      <c r="B3649">
        <f t="shared" si="1925"/>
        <v>1715000</v>
      </c>
      <c r="C3649" s="237" t="str">
        <f t="shared" si="1893"/>
        <v>-1.09646101955654E-08+0.000602569805325741i</v>
      </c>
      <c r="D3649" s="208" t="str">
        <f t="shared" si="1894"/>
        <v>-2.5136612862478+0.00461970184083068i</v>
      </c>
      <c r="E3649" t="str">
        <f t="shared" si="1895"/>
        <v>20500</v>
      </c>
      <c r="F3649" t="str">
        <f t="shared" si="1896"/>
        <v>0.327868852459016</v>
      </c>
      <c r="G3649" t="str">
        <f t="shared" si="1891"/>
        <v>0.327868852459016</v>
      </c>
      <c r="H3649" t="str">
        <f t="shared" si="1897"/>
        <v>3.85190357946576+0.0922118078390936i</v>
      </c>
      <c r="I3649" t="str">
        <f t="shared" si="1898"/>
        <v>6734.78925113312i</v>
      </c>
      <c r="J3649" t="str">
        <f t="shared" si="1892"/>
        <v>-61394.7580377164+1473.35637489189i</v>
      </c>
      <c r="K3649" t="str">
        <f t="shared" si="1899"/>
        <v>0.00263098995984014-0.10963334786935i</v>
      </c>
      <c r="L3649" t="str">
        <f t="shared" si="1900"/>
        <v>0.000550494127280688-0.019446379321645i</v>
      </c>
      <c r="M3649" t="str">
        <f t="shared" si="1901"/>
        <v>0.00318148408712083-0.129079727190995i</v>
      </c>
      <c r="N3649" t="str">
        <f t="shared" si="1902"/>
        <v>-21.3917008598816i</v>
      </c>
      <c r="O3649" t="str">
        <f t="shared" si="1903"/>
        <v>-0.825647332451513-0.564186567028764i</v>
      </c>
      <c r="P3649" t="str">
        <f t="shared" si="1904"/>
        <v>1.82564733245151+0.564186567028764i</v>
      </c>
      <c r="Q3649" t="str">
        <f t="shared" si="1905"/>
        <v>-1.82564733245151+20.8275142928528i</v>
      </c>
      <c r="R3649" t="str">
        <f t="shared" si="1906"/>
        <v>0.0192570634532581-0.0893435439683917i</v>
      </c>
      <c r="S3649" t="str">
        <f t="shared" si="1907"/>
        <v>2.31654473692316i</v>
      </c>
      <c r="T3649" t="str">
        <f t="shared" si="1908"/>
        <v>0.206968316558041+0.0446098489912404i</v>
      </c>
      <c r="U3649" t="str">
        <f t="shared" si="1909"/>
        <v>0.0000500000000000002-0.0000828586750790795i</v>
      </c>
      <c r="V3649" t="str">
        <f t="shared" si="1910"/>
        <v>0.00002-0.000928017160885686i</v>
      </c>
      <c r="W3649" t="str">
        <f t="shared" si="1911"/>
        <v>0.0000421400173464922-0.0000779958040451559i</v>
      </c>
      <c r="X3649" t="str">
        <f t="shared" si="1912"/>
        <v>0.0000421726105777032-0.0000779460015260118i</v>
      </c>
      <c r="Y3649" t="str">
        <f t="shared" si="1913"/>
        <v>0.009+8.62053024145039i</v>
      </c>
      <c r="Z3649" t="str">
        <f t="shared" si="1914"/>
        <v>-0.000108442124491572-0.0000588196375273771i</v>
      </c>
      <c r="AA3649" t="str">
        <f t="shared" si="1915"/>
        <v>0.00146013649426531-1.3920367964369i</v>
      </c>
      <c r="AB3649" t="str">
        <f t="shared" si="1916"/>
        <v>0.691771588670308+0.149104107431626i</v>
      </c>
      <c r="AC3649" t="str">
        <f t="shared" si="1917"/>
        <v>1.02144717781161-0.0888193155989265i</v>
      </c>
      <c r="AD3649" t="str">
        <f t="shared" si="1918"/>
        <v>0.659566508457098+0.203325593154719i</v>
      </c>
      <c r="AE3649" t="str">
        <f t="shared" si="1919"/>
        <v>-0.0000595652557311767-0.000060844522237851i</v>
      </c>
      <c r="AF3649" t="str">
        <f t="shared" si="1920"/>
        <v>-6.36556486571356-0.0875921059982629i</v>
      </c>
      <c r="AG3649" t="str">
        <f t="shared" si="1921"/>
        <v>1.00102807914734-0.00332259515819028i</v>
      </c>
      <c r="AH3649" t="str">
        <f t="shared" si="1922"/>
        <v>0.000372147428574969+0.000393359289983083i</v>
      </c>
      <c r="AI3649">
        <f t="shared" si="1923"/>
        <v>-65.327986501564439</v>
      </c>
      <c r="AJ3649">
        <f t="shared" si="1924"/>
        <v>46.587235214614211</v>
      </c>
      <c r="AK3649"/>
      <c r="AL3649"/>
      <c r="AM3649"/>
      <c r="AN3649"/>
    </row>
    <row r="3650" spans="1:40" x14ac:dyDescent="0.35">
      <c r="A3650"/>
      <c r="B3650">
        <f t="shared" si="1925"/>
        <v>1716000</v>
      </c>
      <c r="C3650" s="237" t="str">
        <f t="shared" si="1893"/>
        <v>-1.09518346531698E-08+0.000602218657420773i</v>
      </c>
      <c r="D3650" s="208" t="str">
        <f t="shared" si="1894"/>
        <v>-2.51366128614986+0.00461700970689259i</v>
      </c>
      <c r="E3650" t="str">
        <f t="shared" si="1895"/>
        <v>20500</v>
      </c>
      <c r="F3650" t="str">
        <f t="shared" si="1896"/>
        <v>0.327868852459016</v>
      </c>
      <c r="G3650" t="str">
        <f t="shared" si="1891"/>
        <v>0.327868852459016</v>
      </c>
      <c r="H3650" t="str">
        <f t="shared" si="1897"/>
        <v>3.85190634713687+0.0921581426584899i</v>
      </c>
      <c r="I3650" t="str">
        <f t="shared" si="1898"/>
        <v>6738.71624195011i</v>
      </c>
      <c r="J3650" t="str">
        <f t="shared" si="1892"/>
        <v>-61466.3774635772+1474.21547481894i</v>
      </c>
      <c r="K3650" t="str">
        <f t="shared" si="1899"/>
        <v>0.002627926094157-0.109569530376607i</v>
      </c>
      <c r="L3650" t="str">
        <f t="shared" si="1900"/>
        <v>0.000549853225675322-0.0194350650650312i</v>
      </c>
      <c r="M3650" t="str">
        <f t="shared" si="1901"/>
        <v>0.00317777931983232-0.129004595441638i</v>
      </c>
      <c r="N3650" t="str">
        <f t="shared" si="1902"/>
        <v>-21.4041741548436i</v>
      </c>
      <c r="O3650" t="str">
        <f t="shared" si="1903"/>
        <v>-0.832620187889434-0.55384440298604i</v>
      </c>
      <c r="P3650" t="str">
        <f t="shared" si="1904"/>
        <v>1.83262018788943+0.55384440298604i</v>
      </c>
      <c r="Q3650" t="str">
        <f t="shared" si="1905"/>
        <v>-1.83262018788943+20.8503297518576i</v>
      </c>
      <c r="R3650" t="str">
        <f t="shared" si="1906"/>
        <v>0.0186930834639902-0.0895370736212513i</v>
      </c>
      <c r="S3650" t="str">
        <f t="shared" si="1907"/>
        <v>2.3178954918718i</v>
      </c>
      <c r="T3650" t="str">
        <f t="shared" si="1908"/>
        <v>0.207537579302092+0.0433286138903662i</v>
      </c>
      <c r="U3650" t="str">
        <f t="shared" si="1909"/>
        <v>0.00005-0.0000828103891378909i</v>
      </c>
      <c r="V3650" t="str">
        <f t="shared" si="1910"/>
        <v>0.00002-0.000927476358344376i</v>
      </c>
      <c r="W3650" t="str">
        <f t="shared" si="1911"/>
        <v>0.0000421398622845296-0.0000779525899026908i</v>
      </c>
      <c r="X3650" t="str">
        <f t="shared" si="1912"/>
        <v>0.0000421724046093956-0.0000779028151900739i</v>
      </c>
      <c r="Y3650" t="str">
        <f t="shared" si="1913"/>
        <v>0.009+8.62555678969614i</v>
      </c>
      <c r="Z3650" t="str">
        <f t="shared" si="1914"/>
        <v>-0.000108318883036569-0.0000587849439987664i</v>
      </c>
      <c r="AA3650" t="str">
        <f t="shared" si="1915"/>
        <v>0.00145843513801391-1.39122557366984i</v>
      </c>
      <c r="AB3650" t="str">
        <f t="shared" si="1916"/>
        <v>0.693674294356724+0.14482170297508i</v>
      </c>
      <c r="AC3650" t="str">
        <f t="shared" si="1917"/>
        <v>1.02088700903078-0.0890269602989758i</v>
      </c>
      <c r="AD3650" t="str">
        <f t="shared" si="1918"/>
        <v>0.662076134345625+0.199595378234678i</v>
      </c>
      <c r="AE3650" t="str">
        <f t="shared" si="1919"/>
        <v>-0.0000599821442255495-0.0000605400569100692i</v>
      </c>
      <c r="AF3650" t="str">
        <f t="shared" si="1920"/>
        <v>-6.36556763328673-0.0875411329515973i</v>
      </c>
      <c r="AG3650" t="str">
        <f t="shared" si="1921"/>
        <v>1.00100870499866-0.00333331827351646i</v>
      </c>
      <c r="AH3650" t="str">
        <f t="shared" si="1922"/>
        <v>0.000374837631657056+0.000391477299664614i</v>
      </c>
      <c r="AI3650">
        <f t="shared" si="1923"/>
        <v>-65.320107019882627</v>
      </c>
      <c r="AJ3650">
        <f t="shared" si="1924"/>
        <v>46.24391802267764</v>
      </c>
      <c r="AK3650"/>
      <c r="AL3650"/>
      <c r="AM3650"/>
      <c r="AN3650"/>
    </row>
    <row r="3651" spans="1:40" x14ac:dyDescent="0.35">
      <c r="A3651"/>
      <c r="B3651">
        <f t="shared" si="1925"/>
        <v>1717000</v>
      </c>
      <c r="C3651" s="237" t="str">
        <f t="shared" si="1893"/>
        <v>-1.09390814261295E-08+0.000601867918540738i</v>
      </c>
      <c r="D3651" s="208" t="str">
        <f t="shared" si="1894"/>
        <v>-2.51366128605208+0.00461432070881233i</v>
      </c>
      <c r="E3651" t="str">
        <f t="shared" si="1895"/>
        <v>20500</v>
      </c>
      <c r="F3651" t="str">
        <f t="shared" si="1896"/>
        <v>0.327868852459016</v>
      </c>
      <c r="G3651" t="str">
        <f t="shared" si="1891"/>
        <v>0.327868852459016</v>
      </c>
      <c r="H3651" t="str">
        <f t="shared" si="1897"/>
        <v>3.85190910997788+0.0921045398639216i</v>
      </c>
      <c r="I3651" t="str">
        <f t="shared" si="1898"/>
        <v>6742.64323276709i</v>
      </c>
      <c r="J3651" t="str">
        <f t="shared" si="1892"/>
        <v>-61538.0386378646+1475.07457474599i</v>
      </c>
      <c r="K3651" t="str">
        <f t="shared" si="1899"/>
        <v>0.0026248675763368-0.109505787095346i</v>
      </c>
      <c r="L3651" t="str">
        <f t="shared" si="1900"/>
        <v>0.000549213442355865-0.0194237639558967i</v>
      </c>
      <c r="M3651" t="str">
        <f t="shared" si="1901"/>
        <v>0.00317408101869267-0.128929551051243i</v>
      </c>
      <c r="N3651" t="str">
        <f t="shared" si="1902"/>
        <v>-21.4166474498056i</v>
      </c>
      <c r="O3651" t="str">
        <f t="shared" si="1903"/>
        <v>-0.839463503387583-0.543416071238462i</v>
      </c>
      <c r="P3651" t="str">
        <f t="shared" si="1904"/>
        <v>1.83946350338758+0.543416071238462i</v>
      </c>
      <c r="Q3651" t="str">
        <f t="shared" si="1905"/>
        <v>-1.83946350338758+20.8732313785671i</v>
      </c>
      <c r="R3651" t="str">
        <f t="shared" si="1906"/>
        <v>0.0181272354423692-0.0897229498123685i</v>
      </c>
      <c r="S3651" t="str">
        <f t="shared" si="1907"/>
        <v>2.31924624682044i</v>
      </c>
      <c r="T3651" t="str">
        <f t="shared" si="1908"/>
        <v>0.208089614605994+0.0420415227649452i</v>
      </c>
      <c r="U3651" t="str">
        <f t="shared" si="1909"/>
        <v>0.0000500000000000002-0.0000827621594412471i</v>
      </c>
      <c r="V3651" t="str">
        <f t="shared" si="1910"/>
        <v>0.00002-0.000926936185741969i</v>
      </c>
      <c r="W3651" t="str">
        <f t="shared" si="1911"/>
        <v>0.0000421397071339066-0.0000779094273758934i</v>
      </c>
      <c r="X3651" t="str">
        <f t="shared" si="1912"/>
        <v>0.0000421721986416228-0.0000778596804366621i</v>
      </c>
      <c r="Y3651" t="str">
        <f t="shared" si="1913"/>
        <v>0.009+8.63058333794188i</v>
      </c>
      <c r="Z3651" t="str">
        <f t="shared" si="1914"/>
        <v>-0.000108195856817777-0.0000587502911092688i</v>
      </c>
      <c r="AA3651" t="str">
        <f t="shared" si="1915"/>
        <v>0.00145673675364831-1.39041529585504i</v>
      </c>
      <c r="AB3651" t="str">
        <f t="shared" si="1916"/>
        <v>0.695519418989968+0.14051972532264i</v>
      </c>
      <c r="AC3651" t="str">
        <f t="shared" si="1917"/>
        <v>1.02032478008564-0.0892269854448995i</v>
      </c>
      <c r="AD3651" t="str">
        <f t="shared" si="1918"/>
        <v>0.664539107258163+0.195834258339545i</v>
      </c>
      <c r="AE3651" t="str">
        <f t="shared" si="1919"/>
        <v>-0.0000603950584121015-0.0000602303213802317i</v>
      </c>
      <c r="AF3651" t="str">
        <f t="shared" si="1920"/>
        <v>-6.36557039602996-0.0874902191551093i</v>
      </c>
      <c r="AG3651" t="str">
        <f t="shared" si="1921"/>
        <v>1.00098919760458-0.00334379421887916i</v>
      </c>
      <c r="AH3651" t="str">
        <f t="shared" si="1922"/>
        <v>0.000377503393707918+0.000389561268209871i</v>
      </c>
      <c r="AI3651">
        <f t="shared" si="1923"/>
        <v>-65.312587423781252</v>
      </c>
      <c r="AJ3651">
        <f t="shared" si="1924"/>
        <v>45.900586947472235</v>
      </c>
      <c r="AK3651"/>
      <c r="AL3651"/>
      <c r="AM3651"/>
      <c r="AN3651"/>
    </row>
    <row r="3652" spans="1:40" x14ac:dyDescent="0.35">
      <c r="A3652"/>
      <c r="B3652">
        <f t="shared" si="1925"/>
        <v>1718000</v>
      </c>
      <c r="C3652" s="237" t="str">
        <f t="shared" si="1893"/>
        <v>-1.09263504625032E-08+0.000601517587971389i</v>
      </c>
      <c r="D3652" s="208" t="str">
        <f t="shared" si="1894"/>
        <v>-2.51366128595447+0.00461163484111398i</v>
      </c>
      <c r="E3652" t="str">
        <f t="shared" si="1895"/>
        <v>20500</v>
      </c>
      <c r="F3652" t="str">
        <f t="shared" si="1896"/>
        <v>0.327868852459016</v>
      </c>
      <c r="G3652" t="str">
        <f t="shared" si="1891"/>
        <v>0.327868852459016</v>
      </c>
      <c r="H3652" t="str">
        <f t="shared" si="1897"/>
        <v>3.85191186800002+0.0920509993467394i</v>
      </c>
      <c r="I3652" t="str">
        <f t="shared" si="1898"/>
        <v>6746.57022358408i</v>
      </c>
      <c r="J3652" t="str">
        <f t="shared" si="1892"/>
        <v>-61609.7415605786+1475.93367467305i</v>
      </c>
      <c r="K3652" t="str">
        <f t="shared" si="1899"/>
        <v>0.00262181439394306-0.109442117896266i</v>
      </c>
      <c r="L3652" t="str">
        <f t="shared" si="1900"/>
        <v>0.000548574774722851-0.0194124759713566i</v>
      </c>
      <c r="M3652" t="str">
        <f t="shared" si="1901"/>
        <v>0.00317038916866591-0.128854593867623i</v>
      </c>
      <c r="N3652" t="str">
        <f t="shared" si="1902"/>
        <v>-21.4291207447677i</v>
      </c>
      <c r="O3652" t="str">
        <f t="shared" si="1903"/>
        <v>-0.846176214255667-0.532903194236954i</v>
      </c>
      <c r="P3652" t="str">
        <f t="shared" si="1904"/>
        <v>1.84617621425567+0.532903194236954i</v>
      </c>
      <c r="Q3652" t="str">
        <f t="shared" si="1905"/>
        <v>-1.84617621425567+20.8962175505307i</v>
      </c>
      <c r="R3652" t="str">
        <f t="shared" si="1906"/>
        <v>0.0175596274266331-0.0899011687736856i</v>
      </c>
      <c r="S3652" t="str">
        <f t="shared" si="1907"/>
        <v>2.32059700176909i</v>
      </c>
      <c r="T3652" t="str">
        <f t="shared" si="1908"/>
        <v>0.208624382711752+0.0407488187584271i</v>
      </c>
      <c r="U3652" t="str">
        <f t="shared" si="1909"/>
        <v>0.0000499999999999999-0.0000827139858909316i</v>
      </c>
      <c r="V3652" t="str">
        <f t="shared" si="1910"/>
        <v>0.00002-0.000926396641978439i</v>
      </c>
      <c r="W3652" t="str">
        <f t="shared" si="1911"/>
        <v>0.0000421395518946255-0.0000778663163745873i</v>
      </c>
      <c r="X3652" t="str">
        <f t="shared" si="1912"/>
        <v>0.000042171992674179-0.0000778165971756576i</v>
      </c>
      <c r="Y3652" t="str">
        <f t="shared" si="1913"/>
        <v>0.009+8.63560988618762i</v>
      </c>
      <c r="Z3652" t="str">
        <f t="shared" si="1914"/>
        <v>-0.000108073045334182-0.0000587156787871068i</v>
      </c>
      <c r="AA3652" t="str">
        <f t="shared" si="1915"/>
        <v>0.00145504133425086-1.38960596134236i</v>
      </c>
      <c r="AB3652" t="str">
        <f t="shared" si="1916"/>
        <v>0.697306829682787+0.136198987157778i</v>
      </c>
      <c r="AC3652" t="str">
        <f t="shared" si="1917"/>
        <v>1.01976059919546-0.089419384546227i</v>
      </c>
      <c r="AD3652" t="str">
        <f t="shared" si="1918"/>
        <v>0.6669550478916+0.192042815945968i</v>
      </c>
      <c r="AE3652" t="str">
        <f t="shared" si="1919"/>
        <v>-0.0000608039388321956-0.0000599153703112752i</v>
      </c>
      <c r="AF3652" t="str">
        <f t="shared" si="1920"/>
        <v>-6.36557315395449-0.0874393645056254i</v>
      </c>
      <c r="AG3652" t="str">
        <f t="shared" si="1921"/>
        <v>1.0009695601263-0.00335402151454989i</v>
      </c>
      <c r="AH3652" t="str">
        <f t="shared" si="1922"/>
        <v>0.000380144328586278+0.000387611530106248i</v>
      </c>
      <c r="AI3652">
        <f t="shared" si="1923"/>
        <v>-65.305426370004113</v>
      </c>
      <c r="AJ3652">
        <f t="shared" si="1924"/>
        <v>45.557241781054451</v>
      </c>
      <c r="AK3652"/>
      <c r="AL3652"/>
      <c r="AM3652"/>
      <c r="AN3652"/>
    </row>
    <row r="3653" spans="1:40" x14ac:dyDescent="0.35">
      <c r="A3653"/>
      <c r="B3653">
        <f t="shared" si="1925"/>
        <v>1719000</v>
      </c>
      <c r="C3653" s="237" t="str">
        <f t="shared" si="1893"/>
        <v>-1.09136417105004E-08+0.000601167665000143i</v>
      </c>
      <c r="D3653" s="208" t="str">
        <f t="shared" si="1894"/>
        <v>-2.51366128585705+0.00460895209833443i</v>
      </c>
      <c r="E3653" t="str">
        <f t="shared" si="1895"/>
        <v>20500</v>
      </c>
      <c r="F3653" t="str">
        <f t="shared" si="1896"/>
        <v>0.327868852459016</v>
      </c>
      <c r="G3653" t="str">
        <f t="shared" ref="G3653:G3716" si="1926">IF($C$11=$C$7,$C$24,F3653)</f>
        <v>0.327868852459016</v>
      </c>
      <c r="H3653" t="str">
        <f t="shared" si="1897"/>
        <v>3.85191462121454+0.0919975209985452i</v>
      </c>
      <c r="I3653" t="str">
        <f t="shared" si="1898"/>
        <v>6750.49721440107i</v>
      </c>
      <c r="J3653" t="str">
        <f t="shared" ref="J3653:J3716" si="1927">IMSUM(COMPLEX(0,2*PI()*B3653*$C$113*$C$112),COMPLEX(0,2*PI()*B3653*$C$113*$C$111),COMPLEX(0,2*PI()*B3653*$C$28*10^-12*$C$111),COMPLEX(-1*2*PI()*B3653*2*PI()*B3653*$C$113*$C$112*$C$28*10^-12*$C$111,0),COMPLEX(1,0))</f>
        <v>-61681.4862317193+1476.79277460009i</v>
      </c>
      <c r="K3653" t="str">
        <f t="shared" si="1899"/>
        <v>0.00261876653457532-0.109378522650368i</v>
      </c>
      <c r="L3653" t="str">
        <f t="shared" si="1900"/>
        <v>0.000547937220184348-0.0194012010885789i</v>
      </c>
      <c r="M3653" t="str">
        <f t="shared" si="1901"/>
        <v>0.00316670375475967-0.128779723738947i</v>
      </c>
      <c r="N3653" t="str">
        <f t="shared" si="1902"/>
        <v>-21.4415940397297i</v>
      </c>
      <c r="O3653" t="str">
        <f t="shared" si="1903"/>
        <v>-0.852757276122834-0.522307407586342i</v>
      </c>
      <c r="P3653" t="str">
        <f t="shared" si="1904"/>
        <v>1.85275727612283+0.522307407586342i</v>
      </c>
      <c r="Q3653" t="str">
        <f t="shared" si="1905"/>
        <v>-1.85275727612283+20.9192866321434i</v>
      </c>
      <c r="R3653" t="str">
        <f t="shared" si="1906"/>
        <v>0.0169903670145974-0.090071728322605i</v>
      </c>
      <c r="S3653" t="str">
        <f t="shared" si="1907"/>
        <v>2.32194775671773i</v>
      </c>
      <c r="T3653" t="str">
        <f t="shared" si="1908"/>
        <v>0.209141847522362+0.0394507445753553i</v>
      </c>
      <c r="U3653" t="str">
        <f t="shared" si="1909"/>
        <v>0.0000500000000000001-0.0000826658683889593i</v>
      </c>
      <c r="V3653" t="str">
        <f t="shared" si="1910"/>
        <v>0.00002-0.000925857725956344i</v>
      </c>
      <c r="W3653" t="str">
        <f t="shared" si="1911"/>
        <v>0.0000421393965666897-0.0000778232568088082i</v>
      </c>
      <c r="X3653" t="str">
        <f t="shared" si="1912"/>
        <v>0.0000421717867068612-0.0000777735653171545i</v>
      </c>
      <c r="Y3653" t="str">
        <f t="shared" si="1913"/>
        <v>0.009+8.64063643443337i</v>
      </c>
      <c r="Z3653" t="str">
        <f t="shared" si="1914"/>
        <v>-0.000107950448086232-0.0000586811069606747i</v>
      </c>
      <c r="AA3653" t="str">
        <f t="shared" si="1915"/>
        <v>0.00145334887292404-1.38879756848549i</v>
      </c>
      <c r="AB3653" t="str">
        <f t="shared" si="1916"/>
        <v>0.699036405784432+0.131860299696967i</v>
      </c>
      <c r="AC3653" t="str">
        <f t="shared" si="1917"/>
        <v>1.01919457417802-0.0896041527142315i</v>
      </c>
      <c r="AD3653" t="str">
        <f t="shared" si="1918"/>
        <v>0.669323584189299+0.188221638154438i</v>
      </c>
      <c r="AE3653" t="str">
        <f t="shared" si="1919"/>
        <v>-0.0000612087267470637-0.0000595952590134105i</v>
      </c>
      <c r="AF3653" t="str">
        <f t="shared" si="1920"/>
        <v>-6.36557590707159-0.0873885689002108i</v>
      </c>
      <c r="AG3653" t="str">
        <f t="shared" si="1921"/>
        <v>1.00094979574098-0.00336399872065804i</v>
      </c>
      <c r="AH3653" t="str">
        <f t="shared" si="1922"/>
        <v>0.000382760054490375+0.000385628424084915i</v>
      </c>
      <c r="AI3653">
        <f t="shared" si="1923"/>
        <v>-65.2986225517176</v>
      </c>
      <c r="AJ3653">
        <f t="shared" si="1924"/>
        <v>45.213882317411169</v>
      </c>
      <c r="AK3653"/>
      <c r="AL3653"/>
      <c r="AM3653"/>
      <c r="AN3653"/>
    </row>
    <row r="3654" spans="1:40" x14ac:dyDescent="0.35">
      <c r="A3654"/>
      <c r="B3654">
        <f t="shared" si="1925"/>
        <v>1720000</v>
      </c>
      <c r="C3654" s="237" t="str">
        <f t="shared" ref="C3654:C3717" si="1928">IMPRODUCT(COMPLEX(-1,0),IMDIV(IMPRODUCT(G3654,COMPLEX($C$100+$C$101,0)),COMPLEX($C$100,2*PI()*B3654*$C$103*$C$102*(2*$C$100+$C$101))))</f>
        <v>-1.09009551184809E-08+0.000600818148916066i</v>
      </c>
      <c r="D3654" s="208" t="str">
        <f t="shared" ref="D3654:D3717" si="1929">IMPRODUCT(COMPLEX($C$106,0),IMSUB(C3654,G3654))</f>
        <v>-2.51366128575978+0.00460627247502318i</v>
      </c>
      <c r="E3654" t="str">
        <f t="shared" ref="E3654:E3717" si="1930">IMDIV(COMPLEX($C$20*10^3,0),COMPLEX(1,2*PI()*B3654*$C$20*1000*$C$29*10^-12))</f>
        <v>20500</v>
      </c>
      <c r="F3654" t="str">
        <f t="shared" ref="F3654:F3717" si="1931">IMDIV(COMPLEX($C$22*1000,0),IMSUM(COMPLEX($C$22*1000,0),E3654))</f>
        <v>0.327868852459016</v>
      </c>
      <c r="G3654" t="str">
        <f t="shared" si="1926"/>
        <v>0.327868852459016</v>
      </c>
      <c r="H3654" t="str">
        <f t="shared" ref="H3654:H3717" si="1932">IMPRODUCT(COMPLEX($C$108,0),IMPRODUCT(COMPLEX(-1,0),D3654),IMDIV(COMPLEX(0,2*PI()*B3654*$C$109*$C$110),COMPLEX(1,2*PI()*B3654*$C$109*$C$110)))</f>
        <v>3.85191736963253+0.0919441047111904i</v>
      </c>
      <c r="I3654" t="str">
        <f t="shared" ref="I3654:I3717" si="1933">COMPLEX(0,2*PI()*B3654*$C$113*$C$112*$C$114)</f>
        <v>6754.42420521806i</v>
      </c>
      <c r="J3654" t="str">
        <f t="shared" si="1927"/>
        <v>-61753.2726512865+1477.65187452714i</v>
      </c>
      <c r="K3654" t="str">
        <f t="shared" ref="K3654:K3717" si="1934">IMDIV(I3654,J3654)</f>
        <v>0.00261572398586928-0.10931500122895i</v>
      </c>
      <c r="L3654" t="str">
        <f t="shared" ref="L3654:L3717" si="1935">IMDIV(COMPLEX($C$117,0),COMPLEX(1,2*PI()*B3654*$C$115*$C$116))</f>
        <v>0.000547300776155961-0.0193899392847848i</v>
      </c>
      <c r="M3654" t="str">
        <f t="shared" ref="M3654:M3717" si="1936">IMSUM(K3654,L3654)</f>
        <v>0.00316302476202524-0.128704940513735i</v>
      </c>
      <c r="N3654" t="str">
        <f t="shared" ref="N3654:N3717" si="1937">COMPLEX(0,-2*PI()*B3654*$C$43)</f>
        <v>-21.4540673346917i</v>
      </c>
      <c r="O3654" t="str">
        <f t="shared" ref="O3654:O3717" si="1938">IMEXP(N3654)</f>
        <v>-0.859205665100493-0.511630359790366i</v>
      </c>
      <c r="P3654" t="str">
        <f t="shared" ref="P3654:P3717" si="1939">IMSUB(COMPLEX(1,0),O3654)</f>
        <v>1.85920566510049+0.511630359790366i</v>
      </c>
      <c r="Q3654" t="str">
        <f t="shared" ref="Q3654:Q3717" si="1940">IMSUM(COMPLEX(0,2*PI()*B3654*$C$43),O3654,COMPLEX(-1,0))</f>
        <v>-1.85920566510049+20.9424369749013i</v>
      </c>
      <c r="R3654" t="str">
        <f t="shared" ref="R3654:R3717" si="1941">IMDIV(P3654,Q3654)</f>
        <v>0.0164195613398752-0.0902346278433032i</v>
      </c>
      <c r="S3654" t="str">
        <f t="shared" ref="S3654:S3717" si="1942">IMDIV(COMPLEX(0,2*PI()*B3654*$C$123),COMPLEX($C$124,0))</f>
        <v>2.32329851166638i</v>
      </c>
      <c r="T3654" t="str">
        <f t="shared" ref="T3654:T3717" si="1943">IMPRODUCT(R3654,S3654)</f>
        <v>0.209641976569116+0.0381475424231469i</v>
      </c>
      <c r="U3654" t="str">
        <f t="shared" ref="U3654:U3717" si="1944">IMDIV(COMPLEX(1,2*PI()*B3654*$C$16*10^-3*$C$15*10^-6),COMPLEX(0,2*PI()*B3654*$C$15*10^-6))</f>
        <v>0.0000499999999999998-0.00008261780683757i</v>
      </c>
      <c r="V3654" t="str">
        <f t="shared" ref="V3654:V3717" si="1945">IMSUM(COMPLEX($C$18*10^-3,0),IMDIV(COMPLEX(1,0),COMPLEX(0,2*PI()*B3654*($C$17*1*10^-6))))</f>
        <v>0.00002-0.000925319436580786i</v>
      </c>
      <c r="W3654" t="str">
        <f t="shared" ref="W3654:W3717" si="1946">IMDIV(IMPRODUCT(U3654,V3654),IMSUM(U3654,V3654))</f>
        <v>0.0000421392411501013-0.0000777802485887978i</v>
      </c>
      <c r="X3654" t="str">
        <f t="shared" ref="X3654:X3717" si="1947">IMDIV(IMPRODUCT(COMPLEX($C$19,0),W3654),IMSUM(COMPLEX($C$19,0),W3654))</f>
        <v>0.0000421715807394651-0.0000777305847714514i</v>
      </c>
      <c r="Y3654" t="str">
        <f t="shared" ref="Y3654:Y3717" si="1948">COMPLEX($C$13*10^-3,2*PI()*B3654*$C$12*0.000001)</f>
        <v>0.009+8.64566298267911i</v>
      </c>
      <c r="Z3654" t="str">
        <f t="shared" ref="Z3654:Z3717" si="1949">IMPRODUCT(COMPLEX($C$6,0),IMDIV(X3654,IMSUM(X3654,Y3654)))</f>
        <v>-0.000107828064575821-0.0000586465755585336i</v>
      </c>
      <c r="AA3654" t="str">
        <f t="shared" ref="AA3654:AA3717" si="1950">IMDIV(COMPLEX($C$6,0),IMSUM(X3654,Y3654))</f>
        <v>0.00145165936279038-1.38799011564197i</v>
      </c>
      <c r="AB3654" t="str">
        <f t="shared" ref="AB3654:AB3717" si="1951">IMPRODUCT(COMPLEX($C$119,0),T3654)</f>
        <v>0.700708038771389+0.127504472495083i</v>
      </c>
      <c r="AC3654" t="str">
        <f t="shared" ref="AC3654:AC3717" si="1952">IMSUM(COMPLEX(1,0),IMPRODUCT(AB3654,M3654))</f>
        <v>1.0186268124253-0.0897812866437966i</v>
      </c>
      <c r="AD3654" t="str">
        <f t="shared" ref="AD3654:AD3717" si="1953">IMDIV(AB3654,AC3654)</f>
        <v>0.671644351396882+0.184371316599626i</v>
      </c>
      <c r="AE3654" t="str">
        <f t="shared" ref="AE3654:AE3717" si="1954">IMPRODUCT(AD3654,AA3654,X3654)</f>
        <v>-0.0000616093641446219-0.000059270043434893i</v>
      </c>
      <c r="AF3654" t="str">
        <f t="shared" ref="AF3654:AF3717" si="1955">IMSUB(D3654,H3654)</f>
        <v>-6.36557865539231-0.0873378322361672i</v>
      </c>
      <c r="AG3654" t="str">
        <f t="shared" ref="AG3654:AG3717" si="1956">IMSUM(COMPLEX(1,0),IMPRODUCT(AD3654,AA3654,COMPLEX($C$127,0)))</f>
        <v>1.00092990764117-0.00337372443735594i</v>
      </c>
      <c r="AH3654" t="str">
        <f t="shared" ref="AH3654:AH3717" si="1957">IMDIV(IMPRODUCT(AE3654,AF3654),AG3654)</f>
        <v>0.000385350194003629+0.00038361229306705i</v>
      </c>
      <c r="AI3654">
        <f t="shared" ref="AI3654:AI3717" si="1958">20*LOG10(IMABS(AH3654))</f>
        <v>-65.292174698037144</v>
      </c>
      <c r="AJ3654">
        <f t="shared" ref="AJ3654:AJ3717" si="1959">IMARGUMENT(AH3654)*180/PI()</f>
        <v>44.870508352468519</v>
      </c>
      <c r="AK3654"/>
      <c r="AL3654"/>
      <c r="AM3654"/>
      <c r="AN3654"/>
    </row>
    <row r="3655" spans="1:40" x14ac:dyDescent="0.35">
      <c r="A3655"/>
      <c r="B3655">
        <f t="shared" si="1925"/>
        <v>1721000</v>
      </c>
      <c r="C3655" s="237" t="str">
        <f t="shared" si="1928"/>
        <v>-1.08882906349552E-08+0.000600469039009896i</v>
      </c>
      <c r="D3655" s="208" t="str">
        <f t="shared" si="1929"/>
        <v>-2.51366128566269+0.00460359596574254i</v>
      </c>
      <c r="E3655" t="str">
        <f t="shared" si="1930"/>
        <v>20500</v>
      </c>
      <c r="F3655" t="str">
        <f t="shared" si="1931"/>
        <v>0.327868852459016</v>
      </c>
      <c r="G3655" t="str">
        <f t="shared" si="1926"/>
        <v>0.327868852459016</v>
      </c>
      <c r="H3655" t="str">
        <f t="shared" si="1932"/>
        <v>3.85192011326518+0.0918907503767787i</v>
      </c>
      <c r="I3655" t="str">
        <f t="shared" si="1933"/>
        <v>6758.35119603504i</v>
      </c>
      <c r="J3655" t="str">
        <f t="shared" si="1927"/>
        <v>-61825.1008192804+1478.5109744542i</v>
      </c>
      <c r="K3655" t="str">
        <f t="shared" si="1934"/>
        <v>0.00261268673549638-0.109251553503612i</v>
      </c>
      <c r="L3655" t="str">
        <f t="shared" si="1935"/>
        <v>0.000546665440060773-0.019378690537248i</v>
      </c>
      <c r="M3655" t="str">
        <f t="shared" si="1936"/>
        <v>0.00315935217555715-0.12863024404086i</v>
      </c>
      <c r="N3655" t="str">
        <f t="shared" si="1937"/>
        <v>-21.4665406296538i</v>
      </c>
      <c r="O3655" t="str">
        <f t="shared" si="1938"/>
        <v>-0.865520377941437-0.50087371199546i</v>
      </c>
      <c r="P3655" t="str">
        <f t="shared" si="1939"/>
        <v>1.86552037794144+0.50087371199546i</v>
      </c>
      <c r="Q3655" t="str">
        <f t="shared" si="1940"/>
        <v>-1.86552037794144+20.9656669176583i</v>
      </c>
      <c r="R3655" t="str">
        <f t="shared" si="1941"/>
        <v>0.0158473170487503-0.0903898682676987i</v>
      </c>
      <c r="S3655" t="str">
        <f t="shared" si="1942"/>
        <v>2.32464926661502i</v>
      </c>
      <c r="T3655" t="str">
        <f t="shared" si="1943"/>
        <v>0.210124740977934+0.0368394539551931i</v>
      </c>
      <c r="U3655" t="str">
        <f t="shared" si="1944"/>
        <v>0.00005-0.0000825698011392335i</v>
      </c>
      <c r="V3655" t="str">
        <f t="shared" si="1945"/>
        <v>0.00002-0.000924781772759412i</v>
      </c>
      <c r="W3655" t="str">
        <f t="shared" si="1946"/>
        <v>0.0000421390856448648-0.0000777372916250109i</v>
      </c>
      <c r="X3655" t="str">
        <f t="shared" si="1947"/>
        <v>0.0000421713747717893-0.0000776876554490607i</v>
      </c>
      <c r="Y3655" t="str">
        <f t="shared" si="1948"/>
        <v>0.009+8.65068953092485i</v>
      </c>
      <c r="Z3655" t="str">
        <f t="shared" si="1949"/>
        <v>-0.000107705894306295-0.0000586120845094162i</v>
      </c>
      <c r="AA3655" t="str">
        <f t="shared" si="1950"/>
        <v>0.00144997279699237-1.38718360117314i</v>
      </c>
      <c r="AB3655" t="str">
        <f t="shared" si="1951"/>
        <v>0.702321632134834+0.123132313255222i</v>
      </c>
      <c r="AC3655" t="str">
        <f t="shared" si="1952"/>
        <v>1.01805742087976-0.0899507845949145i</v>
      </c>
      <c r="AD3655" t="str">
        <f t="shared" si="1953"/>
        <v>0.673916992116642+0.180492447360355i</v>
      </c>
      <c r="AE3655" t="str">
        <f t="shared" si="1954"/>
        <v>-0.000062005793746135-0.000058939780152751i</v>
      </c>
      <c r="AF3655" t="str">
        <f t="shared" si="1955"/>
        <v>-6.36558139892787-0.0872871544110362i</v>
      </c>
      <c r="AG3655" t="str">
        <f t="shared" si="1956"/>
        <v>1.0009098990344-0.00338319730497618i</v>
      </c>
      <c r="AH3655" t="str">
        <f t="shared" si="1957"/>
        <v>0.000387914374139432+0.000381563484109744i</v>
      </c>
      <c r="AI3655">
        <f t="shared" si="1958"/>
        <v>-65.286081573569874</v>
      </c>
      <c r="AJ3655">
        <f t="shared" si="1959"/>
        <v>44.527119684130632</v>
      </c>
      <c r="AK3655"/>
      <c r="AL3655"/>
      <c r="AM3655"/>
      <c r="AN3655"/>
    </row>
    <row r="3656" spans="1:40" x14ac:dyDescent="0.35">
      <c r="A3656"/>
      <c r="B3656">
        <f t="shared" si="1925"/>
        <v>1722000</v>
      </c>
      <c r="C3656" s="237" t="str">
        <f t="shared" si="1928"/>
        <v>-1.08756482085826E-08+0.000600120334574i</v>
      </c>
      <c r="D3656" s="208" t="str">
        <f t="shared" si="1929"/>
        <v>-2.51366128556576+0.00460092256506734i</v>
      </c>
      <c r="E3656" t="str">
        <f t="shared" si="1930"/>
        <v>20500</v>
      </c>
      <c r="F3656" t="str">
        <f t="shared" si="1931"/>
        <v>0.327868852459016</v>
      </c>
      <c r="G3656" t="str">
        <f t="shared" si="1926"/>
        <v>0.327868852459016</v>
      </c>
      <c r="H3656" t="str">
        <f t="shared" si="1932"/>
        <v>3.85192285212355+0.0918374578876631i</v>
      </c>
      <c r="I3656" t="str">
        <f t="shared" si="1933"/>
        <v>6762.27818685203i</v>
      </c>
      <c r="J3656" t="str">
        <f t="shared" si="1927"/>
        <v>-61896.9707357009+1479.37007438125i</v>
      </c>
      <c r="K3656" t="str">
        <f t="shared" si="1934"/>
        <v>0.00260965477116384-0.109188179346247i</v>
      </c>
      <c r="L3656" t="str">
        <f t="shared" si="1935"/>
        <v>0.000546031209329348-0.0193674548232948i</v>
      </c>
      <c r="M3656" t="str">
        <f t="shared" si="1936"/>
        <v>0.00315568598049319-0.128555634169542i</v>
      </c>
      <c r="N3656" t="str">
        <f t="shared" si="1937"/>
        <v>-21.4790139246158i</v>
      </c>
      <c r="O3656" t="str">
        <f t="shared" si="1938"/>
        <v>-0.871700432195785-0.490039137732571i</v>
      </c>
      <c r="P3656" t="str">
        <f t="shared" si="1939"/>
        <v>1.87170043219579+0.490039137732571i</v>
      </c>
      <c r="Q3656" t="str">
        <f t="shared" si="1940"/>
        <v>-1.87170043219579+20.9889747868832i</v>
      </c>
      <c r="R3656" t="str">
        <f t="shared" si="1941"/>
        <v>0.0152737402776601-0.0905374520561287i</v>
      </c>
      <c r="S3656" t="str">
        <f t="shared" si="1942"/>
        <v>2.32600002156367i</v>
      </c>
      <c r="T3656" t="str">
        <f t="shared" si="1943"/>
        <v>0.210590115434875+0.0355267202151953i</v>
      </c>
      <c r="U3656" t="str">
        <f t="shared" si="1944"/>
        <v>0.0000500000000000002-0.0000825218511966442i</v>
      </c>
      <c r="V3656" t="str">
        <f t="shared" si="1945"/>
        <v>0.00002-0.000924244733402416i</v>
      </c>
      <c r="W3656" t="str">
        <f t="shared" si="1946"/>
        <v>0.0000421389300509825-0.0000776943858281071i</v>
      </c>
      <c r="X3656" t="str">
        <f t="shared" si="1947"/>
        <v>0.0000421711688036313-0.0000776447772607003i</v>
      </c>
      <c r="Y3656" t="str">
        <f t="shared" si="1948"/>
        <v>0.009+8.6557160791706i</v>
      </c>
      <c r="Z3656" t="str">
        <f t="shared" si="1949"/>
        <v>-0.000107583936782441-0.0000585776337422201i</v>
      </c>
      <c r="AA3656" t="str">
        <f t="shared" si="1950"/>
        <v>0.00144828916869241-1.38637802344415i</v>
      </c>
      <c r="AB3656" t="str">
        <f t="shared" si="1951"/>
        <v>0.703877101265368+0.118744627642652i</v>
      </c>
      <c r="AC3656" t="str">
        <f t="shared" si="1952"/>
        <v>1.01748650601128-0.0901126463738775i</v>
      </c>
      <c r="AD3656" t="str">
        <f t="shared" si="1953"/>
        <v>0.676141156360987+0.176585630868939i</v>
      </c>
      <c r="AE3656" t="str">
        <f t="shared" si="1954"/>
        <v>-0.0000623979590127678-0.0000586045263634466i</v>
      </c>
      <c r="AF3656" t="str">
        <f t="shared" si="1955"/>
        <v>-6.36558413768931-0.0872365353225958i</v>
      </c>
      <c r="AG3656" t="str">
        <f t="shared" si="1956"/>
        <v>1.00088977314262-0.0033924160041838i</v>
      </c>
      <c r="AH3656" t="str">
        <f t="shared" si="1957"/>
        <v>0.000390452226385327+0.000379482348351423i</v>
      </c>
      <c r="AI3656">
        <f t="shared" si="1958"/>
        <v>-65.280341977971702</v>
      </c>
      <c r="AJ3656">
        <f t="shared" si="1959"/>
        <v>44.183716112315949</v>
      </c>
      <c r="AK3656"/>
      <c r="AL3656"/>
      <c r="AM3656"/>
      <c r="AN3656"/>
    </row>
    <row r="3657" spans="1:40" x14ac:dyDescent="0.35">
      <c r="A3657"/>
      <c r="B3657">
        <f t="shared" si="1925"/>
        <v>1723000</v>
      </c>
      <c r="C3657" s="237" t="str">
        <f t="shared" si="1928"/>
        <v>-1.08630277881717E-08+0.000599772034902393i</v>
      </c>
      <c r="D3657" s="208" t="str">
        <f t="shared" si="1929"/>
        <v>-2.51366128546901+0.00459825226758501i</v>
      </c>
      <c r="E3657" t="str">
        <f t="shared" si="1930"/>
        <v>20500</v>
      </c>
      <c r="F3657" t="str">
        <f t="shared" si="1931"/>
        <v>0.327868852459016</v>
      </c>
      <c r="G3657" t="str">
        <f t="shared" si="1926"/>
        <v>0.327868852459016</v>
      </c>
      <c r="H3657" t="str">
        <f t="shared" si="1932"/>
        <v>3.85192558621875+0.0917842271364467i</v>
      </c>
      <c r="I3657" t="str">
        <f t="shared" si="1933"/>
        <v>6766.20517766902i</v>
      </c>
      <c r="J3657" t="str">
        <f t="shared" si="1927"/>
        <v>-61968.882400548+1480.22917430829i</v>
      </c>
      <c r="K3657" t="str">
        <f t="shared" si="1934"/>
        <v>0.00260662808061452-0.109124878629048i</v>
      </c>
      <c r="L3657" t="str">
        <f t="shared" si="1935"/>
        <v>0.000545398081399688-0.0193562321203041i</v>
      </c>
      <c r="M3657" t="str">
        <f t="shared" si="1936"/>
        <v>0.00315202616201421-0.128481110749352i</v>
      </c>
      <c r="N3657" t="str">
        <f t="shared" si="1937"/>
        <v>-21.4914872195778i</v>
      </c>
      <c r="O3657" t="str">
        <f t="shared" si="1938"/>
        <v>-0.877744866364134-0.479128322656269i</v>
      </c>
      <c r="P3657" t="str">
        <f t="shared" si="1939"/>
        <v>1.87774486636413+0.479128322656269i</v>
      </c>
      <c r="Q3657" t="str">
        <f t="shared" si="1940"/>
        <v>-1.87774486636413+21.0123588969215i</v>
      </c>
      <c r="R3657" t="str">
        <f t="shared" si="1941"/>
        <v>0.0146989366312496-0.090677383177746i</v>
      </c>
      <c r="S3657" t="str">
        <f t="shared" si="1942"/>
        <v>2.32735077651231i</v>
      </c>
      <c r="T3657" t="str">
        <f t="shared" si="1943"/>
        <v>0.211038078150831+0.034209581582644i</v>
      </c>
      <c r="U3657" t="str">
        <f t="shared" si="1944"/>
        <v>0.0000499999999999999-0.0000824739569127223i</v>
      </c>
      <c r="V3657" t="str">
        <f t="shared" si="1945"/>
        <v>0.00002-0.000923708317422494i</v>
      </c>
      <c r="W3657" t="str">
        <f t="shared" si="1946"/>
        <v>0.0000421387743684567-0.0000776515311089526i</v>
      </c>
      <c r="X3657" t="str">
        <f t="shared" si="1947"/>
        <v>0.0000421709628347891-0.0000776019501172934i</v>
      </c>
      <c r="Y3657" t="str">
        <f t="shared" si="1948"/>
        <v>0.009+8.66074262741634i</v>
      </c>
      <c r="Z3657" t="str">
        <f t="shared" si="1949"/>
        <v>-0.000107462191510479-0.000058543223186011i</v>
      </c>
      <c r="AA3657" t="str">
        <f t="shared" si="1950"/>
        <v>0.00144660847107277-1.38557338082394i</v>
      </c>
      <c r="AB3657" t="str">
        <f t="shared" si="1951"/>
        <v>0.705374373335004+0.114342219102582i</v>
      </c>
      <c r="AC3657" t="str">
        <f t="shared" si="1952"/>
        <v>1.01691417379461-0.0902668733141753i</v>
      </c>
      <c r="AD3657" t="str">
        <f t="shared" si="1953"/>
        <v>0.678316501604861+0.17265147181961i</v>
      </c>
      <c r="AE3657" t="str">
        <f t="shared" si="1954"/>
        <v>-0.0000627858041520509-0.0000582643398734525i</v>
      </c>
      <c r="AF3657" t="str">
        <f t="shared" si="1955"/>
        <v>-6.36558687168776-0.0871859748688617i</v>
      </c>
      <c r="AG3657" t="str">
        <f t="shared" si="1956"/>
        <v>1.00086953320172-0.00340137925612261i</v>
      </c>
      <c r="AH3657" t="str">
        <f t="shared" si="1957"/>
        <v>0.000392963386746771+0.000377369240956701i</v>
      </c>
      <c r="AI3657">
        <f t="shared" si="1958"/>
        <v>-65.274954745517377</v>
      </c>
      <c r="AJ3657">
        <f t="shared" si="1959"/>
        <v>43.840297438969422</v>
      </c>
      <c r="AK3657"/>
      <c r="AL3657"/>
      <c r="AM3657"/>
      <c r="AN3657"/>
    </row>
    <row r="3658" spans="1:40" x14ac:dyDescent="0.35">
      <c r="A3658"/>
      <c r="B3658">
        <f t="shared" si="1925"/>
        <v>1724000</v>
      </c>
      <c r="C3658" s="237" t="str">
        <f t="shared" si="1928"/>
        <v>-1.08504293226791E-08+0.000599424139290725i</v>
      </c>
      <c r="D3658" s="208" t="str">
        <f t="shared" si="1929"/>
        <v>-2.51366128537241+0.00459558506789556i</v>
      </c>
      <c r="E3658" t="str">
        <f t="shared" si="1930"/>
        <v>20500</v>
      </c>
      <c r="F3658" t="str">
        <f t="shared" si="1931"/>
        <v>0.327868852459016</v>
      </c>
      <c r="G3658" t="str">
        <f t="shared" si="1926"/>
        <v>0.327868852459016</v>
      </c>
      <c r="H3658" t="str">
        <f t="shared" si="1932"/>
        <v>3.85192831556176+0.0917310580159779i</v>
      </c>
      <c r="I3658" t="str">
        <f t="shared" si="1933"/>
        <v>6770.132168486i</v>
      </c>
      <c r="J3658" t="str">
        <f t="shared" si="1927"/>
        <v>-62040.8358138217+1481.08827423535i</v>
      </c>
      <c r="K3658" t="str">
        <f t="shared" si="1934"/>
        <v>0.00260360665162682-0.109061651224501i</v>
      </c>
      <c r="L3658" t="str">
        <f t="shared" si="1935"/>
        <v>0.000544766053717208-0.0193450224057068i</v>
      </c>
      <c r="M3658" t="str">
        <f t="shared" si="1936"/>
        <v>0.00314837270534403-0.128406673630208i</v>
      </c>
      <c r="N3658" t="str">
        <f t="shared" si="1937"/>
        <v>-21.5039605145398i</v>
      </c>
      <c r="O3658" t="str">
        <f t="shared" si="1938"/>
        <v>-0.883652740046947-0.468142964282839i</v>
      </c>
      <c r="P3658" t="str">
        <f t="shared" si="1939"/>
        <v>1.88365274004695+0.468142964282839i</v>
      </c>
      <c r="Q3658" t="str">
        <f t="shared" si="1940"/>
        <v>-1.88365274004695+21.035817550257i</v>
      </c>
      <c r="R3658" t="str">
        <f t="shared" si="1941"/>
        <v>0.014123011161084-0.0908096670906381i</v>
      </c>
      <c r="S3658" t="str">
        <f t="shared" si="1942"/>
        <v>2.32870153146095i</v>
      </c>
      <c r="T3658" t="str">
        <f t="shared" si="1943"/>
        <v>0.211468610825428+0.0328882777196564i</v>
      </c>
      <c r="U3658" t="str">
        <f t="shared" si="1944"/>
        <v>0.0000500000000000001-0.0000824261181906155i</v>
      </c>
      <c r="V3658" t="str">
        <f t="shared" si="1945"/>
        <v>0.00002-0.000923172523734892i</v>
      </c>
      <c r="W3658" t="str">
        <f t="shared" si="1946"/>
        <v>0.0000421386185972914-0.000077608727378624i</v>
      </c>
      <c r="X3658" t="str">
        <f t="shared" si="1947"/>
        <v>0.0000421707568650623-0.000077559173929974i</v>
      </c>
      <c r="Y3658" t="str">
        <f t="shared" si="1948"/>
        <v>0.009+8.66576917566208i</v>
      </c>
      <c r="Z3658" t="str">
        <f t="shared" si="1949"/>
        <v>-0.000107340657998065-0.0000585088527700222i</v>
      </c>
      <c r="AA3658" t="str">
        <f t="shared" si="1950"/>
        <v>0.00144493069733543-1.38476967168525i</v>
      </c>
      <c r="AB3658" t="str">
        <f t="shared" si="1951"/>
        <v>0.706813387176511+0.109925888682468i</v>
      </c>
      <c r="AC3658" t="str">
        <f t="shared" si="1952"/>
        <v>1.01634052968752-0.0904134682570975i</v>
      </c>
      <c r="AD3658" t="str">
        <f t="shared" si="1953"/>
        <v>0.680442692836935+0.168690579076647i</v>
      </c>
      <c r="AE3658" t="str">
        <f t="shared" si="1954"/>
        <v>-0.0000631692741242066-0.0000579192790897956i</v>
      </c>
      <c r="AF3658" t="str">
        <f t="shared" si="1955"/>
        <v>-6.36558960093417-0.0871354729480823i</v>
      </c>
      <c r="AG3658" t="str">
        <f t="shared" si="1956"/>
        <v>1.00084918246103-0.00341008582255502i</v>
      </c>
      <c r="AH3658" t="str">
        <f t="shared" si="1957"/>
        <v>0.00039544749579008+0.000375224521060932i</v>
      </c>
      <c r="AI3658">
        <f t="shared" si="1958"/>
        <v>-65.269918744684887</v>
      </c>
      <c r="AJ3658">
        <f t="shared" si="1959"/>
        <v>43.496863468099903</v>
      </c>
      <c r="AK3658"/>
      <c r="AL3658"/>
      <c r="AM3658"/>
      <c r="AN3658"/>
    </row>
    <row r="3659" spans="1:40" x14ac:dyDescent="0.35">
      <c r="A3659"/>
      <c r="B3659">
        <f t="shared" si="1925"/>
        <v>1725000</v>
      </c>
      <c r="C3659" s="237" t="str">
        <f t="shared" si="1928"/>
        <v>-1.08378527612099E-08+0.000599076647036292i</v>
      </c>
      <c r="D3659" s="208" t="str">
        <f t="shared" si="1929"/>
        <v>-2.513661285276+0.00459292096061157i</v>
      </c>
      <c r="E3659" t="str">
        <f t="shared" si="1930"/>
        <v>20500</v>
      </c>
      <c r="F3659" t="str">
        <f t="shared" si="1931"/>
        <v>0.327868852459016</v>
      </c>
      <c r="G3659" t="str">
        <f t="shared" si="1926"/>
        <v>0.327868852459016</v>
      </c>
      <c r="H3659" t="str">
        <f t="shared" si="1932"/>
        <v>3.85193104016365+0.0916779504193571i</v>
      </c>
      <c r="I3659" t="str">
        <f t="shared" si="1933"/>
        <v>6774.05915930299i</v>
      </c>
      <c r="J3659" t="str">
        <f t="shared" si="1927"/>
        <v>-62112.830975522+1481.9473741624i</v>
      </c>
      <c r="K3659" t="str">
        <f t="shared" si="1934"/>
        <v>0.00260059047201444-0.10899849700539i</v>
      </c>
      <c r="L3659" t="str">
        <f t="shared" si="1935"/>
        <v>0.00054413512373472-0.0193338256569862i</v>
      </c>
      <c r="M3659" t="str">
        <f t="shared" si="1936"/>
        <v>0.00314472559574916-0.128332322662376i</v>
      </c>
      <c r="N3659" t="str">
        <f t="shared" si="1937"/>
        <v>-21.5164338095019i</v>
      </c>
      <c r="O3659" t="str">
        <f t="shared" si="1938"/>
        <v>-0.889423134090962-0.457084771726001i</v>
      </c>
      <c r="P3659" t="str">
        <f t="shared" si="1939"/>
        <v>1.88942313409096+0.457084771726001i</v>
      </c>
      <c r="Q3659" t="str">
        <f t="shared" si="1940"/>
        <v>-1.88942313409096+21.0593490377759i</v>
      </c>
      <c r="R3659" t="str">
        <f t="shared" si="1941"/>
        <v>0.0135460683449468-0.0909343107217015i</v>
      </c>
      <c r="S3659" t="str">
        <f t="shared" si="1942"/>
        <v>2.33005228640958i</v>
      </c>
      <c r="T3659" t="str">
        <f t="shared" si="1943"/>
        <v>0.21188169861018+0.0315630475190037i</v>
      </c>
      <c r="U3659" t="str">
        <f t="shared" si="1944"/>
        <v>0.0000499999999999998-0.000082378334933693i</v>
      </c>
      <c r="V3659" t="str">
        <f t="shared" si="1945"/>
        <v>0.00002-0.000922637351257363i</v>
      </c>
      <c r="W3659" t="str">
        <f t="shared" si="1946"/>
        <v>0.0000421384627374889-0.0000775659745484001i</v>
      </c>
      <c r="X3659" t="str">
        <f t="shared" si="1947"/>
        <v>0.0000421705508942503-0.0000775164486100772i</v>
      </c>
      <c r="Y3659" t="str">
        <f t="shared" si="1948"/>
        <v>0.009+8.67079572390783i</v>
      </c>
      <c r="Z3659" t="str">
        <f t="shared" si="1949"/>
        <v>-0.000107219335754277-0.0000584745224236526i</v>
      </c>
      <c r="AA3659" t="str">
        <f t="shared" si="1950"/>
        <v>0.00144325584070211-1.38396689440457i</v>
      </c>
      <c r="AB3659" t="str">
        <f t="shared" si="1951"/>
        <v>0.70819409316026+0.105496434858301i</v>
      </c>
      <c r="AC3659" t="str">
        <f t="shared" si="1952"/>
        <v>1.01576567860949-0.0905524355320721i</v>
      </c>
      <c r="AD3659" t="str">
        <f t="shared" si="1953"/>
        <v>0.682519402609734+0.164703565581709i</v>
      </c>
      <c r="AE3659" t="str">
        <f t="shared" si="1954"/>
        <v>-0.000063548314648358-0.0000575694030105125i</v>
      </c>
      <c r="AF3659" t="str">
        <f t="shared" si="1955"/>
        <v>-6.36559232543965-0.0870850294587455i</v>
      </c>
      <c r="AG3659" t="str">
        <f t="shared" si="1956"/>
        <v>1.00082872418282-0.00341853450599588i</v>
      </c>
      <c r="AH3659" t="str">
        <f t="shared" si="1957"/>
        <v>0.000397904198684777+0.000373048551714179i</v>
      </c>
      <c r="AI3659">
        <f t="shared" si="1958"/>
        <v>-65.265232877754258</v>
      </c>
      <c r="AJ3659">
        <f t="shared" si="1959"/>
        <v>43.153414005803967</v>
      </c>
      <c r="AK3659"/>
      <c r="AL3659"/>
      <c r="AM3659"/>
      <c r="AN3659"/>
    </row>
    <row r="3660" spans="1:40" x14ac:dyDescent="0.35">
      <c r="A3660"/>
      <c r="B3660">
        <f t="shared" si="1925"/>
        <v>1726000</v>
      </c>
      <c r="C3660" s="237" t="str">
        <f t="shared" si="1928"/>
        <v>-1.08252980530163E-08+0.000598729557438006i</v>
      </c>
      <c r="D3660" s="208" t="str">
        <f t="shared" si="1929"/>
        <v>-2.51366128517974+0.00459025994035805i</v>
      </c>
      <c r="E3660" t="str">
        <f t="shared" si="1930"/>
        <v>20500</v>
      </c>
      <c r="F3660" t="str">
        <f t="shared" si="1931"/>
        <v>0.327868852459016</v>
      </c>
      <c r="G3660" t="str">
        <f t="shared" si="1926"/>
        <v>0.327868852459016</v>
      </c>
      <c r="H3660" t="str">
        <f t="shared" si="1932"/>
        <v>3.85193376003533+0.0916249042399273i</v>
      </c>
      <c r="I3660" t="str">
        <f t="shared" si="1933"/>
        <v>6777.98615011998i</v>
      </c>
      <c r="J3660" t="str">
        <f t="shared" si="1927"/>
        <v>-62184.867885649+1482.80647408945i</v>
      </c>
      <c r="K3660" t="str">
        <f t="shared" si="1934"/>
        <v>0.00259757952962635-0.10893541584479i</v>
      </c>
      <c r="L3660" t="str">
        <f t="shared" si="1935"/>
        <v>0.000543505288912392-0.0193226418516774i</v>
      </c>
      <c r="M3660" t="str">
        <f t="shared" si="1936"/>
        <v>0.00314108481853874-0.128258057696467i</v>
      </c>
      <c r="N3660" t="str">
        <f t="shared" si="1937"/>
        <v>-21.5289071044639i</v>
      </c>
      <c r="O3660" t="str">
        <f t="shared" si="1938"/>
        <v>-0.895055150732005-0.445955465431367i</v>
      </c>
      <c r="P3660" t="str">
        <f t="shared" si="1939"/>
        <v>1.89505515073201+0.445955465431367i</v>
      </c>
      <c r="Q3660" t="str">
        <f t="shared" si="1940"/>
        <v>-1.89505515073201+21.0829516390325i</v>
      </c>
      <c r="R3660" t="str">
        <f t="shared" si="1941"/>
        <v>0.012968212066777-0.0910513224462831i</v>
      </c>
      <c r="S3660" t="str">
        <f t="shared" si="1942"/>
        <v>2.33140304135823i</v>
      </c>
      <c r="T3660" t="str">
        <f t="shared" si="1943"/>
        <v>0.212277330070953+0.0302341290534624i</v>
      </c>
      <c r="U3660" t="str">
        <f t="shared" si="1944"/>
        <v>0.00005-0.0000823306070455509i</v>
      </c>
      <c r="V3660" t="str">
        <f t="shared" si="1945"/>
        <v>0.00002-0.000922102798910167i</v>
      </c>
      <c r="W3660" t="str">
        <f t="shared" si="1946"/>
        <v>0.000042138306789053-0.0000775232725297689i</v>
      </c>
      <c r="X3660" t="str">
        <f t="shared" si="1947"/>
        <v>0.0000421703449221541-0.0000774737740691485i</v>
      </c>
      <c r="Y3660" t="str">
        <f t="shared" si="1948"/>
        <v>0.009+8.67582227215357i</v>
      </c>
      <c r="Z3660" t="str">
        <f t="shared" si="1949"/>
        <v>-0.00010709822428962-0.0000584402320764688i</v>
      </c>
      <c r="AA3660" t="str">
        <f t="shared" si="1950"/>
        <v>0.00144158389441415-1.38316504736219i</v>
      </c>
      <c r="AB3660" t="str">
        <f t="shared" si="1951"/>
        <v>0.709516453068764+0.101054653365321i</v>
      </c>
      <c r="AC3660" t="str">
        <f t="shared" si="1952"/>
        <v>1.01518972492106-0.0906837809367576i</v>
      </c>
      <c r="AD3660" t="str">
        <f t="shared" si="1953"/>
        <v>0.684546311088622+0.160691048260789i</v>
      </c>
      <c r="AE3660" t="str">
        <f t="shared" si="1954"/>
        <v>-0.0000639228722086295-0.0000572147712150777i</v>
      </c>
      <c r="AF3660" t="str">
        <f t="shared" si="1955"/>
        <v>-6.36559504521507-0.0870346442995692i</v>
      </c>
      <c r="AG3660" t="str">
        <f t="shared" si="1956"/>
        <v>1.00080816164178-0.00342672414984031i</v>
      </c>
      <c r="AH3660" t="str">
        <f t="shared" si="1957"/>
        <v>0.000400333145245305+0.00037084169982492i</v>
      </c>
      <c r="AI3660">
        <f t="shared" si="1958"/>
        <v>-65.260896080417623</v>
      </c>
      <c r="AJ3660">
        <f t="shared" si="1959"/>
        <v>42.809948860302725</v>
      </c>
      <c r="AK3660"/>
      <c r="AL3660"/>
      <c r="AM3660"/>
      <c r="AN3660"/>
    </row>
    <row r="3661" spans="1:40" x14ac:dyDescent="0.35">
      <c r="A3661"/>
      <c r="B3661">
        <f t="shared" si="1925"/>
        <v>1727000</v>
      </c>
      <c r="C3661" s="237" t="str">
        <f t="shared" si="1928"/>
        <v>-1.08127651474973E-08+0.000598382869796405i</v>
      </c>
      <c r="D3661" s="208" t="str">
        <f t="shared" si="1929"/>
        <v>-2.51366128508366+0.00458760200177244i</v>
      </c>
      <c r="E3661" t="str">
        <f t="shared" si="1930"/>
        <v>20500</v>
      </c>
      <c r="F3661" t="str">
        <f t="shared" si="1931"/>
        <v>0.327868852459016</v>
      </c>
      <c r="G3661" t="str">
        <f t="shared" si="1926"/>
        <v>0.327868852459016</v>
      </c>
      <c r="H3661" t="str">
        <f t="shared" si="1932"/>
        <v>3.85193647518779+0.0915719193712815i</v>
      </c>
      <c r="I3661" t="str">
        <f t="shared" si="1933"/>
        <v>6781.91314093697i</v>
      </c>
      <c r="J3661" t="str">
        <f t="shared" si="1927"/>
        <v>-62256.9465442026+1483.66557401649i</v>
      </c>
      <c r="K3661" t="str">
        <f t="shared" si="1934"/>
        <v>0.00259457381234667-0.108872407616071i</v>
      </c>
      <c r="L3661" t="str">
        <f t="shared" si="1935"/>
        <v>0.000542876546717742-0.0193114709673673i</v>
      </c>
      <c r="M3661" t="str">
        <f t="shared" si="1936"/>
        <v>0.00313745035906441-0.128183878583438i</v>
      </c>
      <c r="N3661" t="str">
        <f t="shared" si="1937"/>
        <v>-21.5413803994259i</v>
      </c>
      <c r="O3661" t="str">
        <f t="shared" si="1938"/>
        <v>-0.900547913734948-0.43475677690823i</v>
      </c>
      <c r="P3661" t="str">
        <f t="shared" si="1939"/>
        <v>1.90054791373495+0.43475677690823i</v>
      </c>
      <c r="Q3661" t="str">
        <f t="shared" si="1940"/>
        <v>-1.90054791373495+21.1066236225177i</v>
      </c>
      <c r="R3661" t="str">
        <f t="shared" si="1941"/>
        <v>0.0123895455971724-0.0911607120676114i</v>
      </c>
      <c r="S3661" t="str">
        <f t="shared" si="1942"/>
        <v>2.33275379630687i</v>
      </c>
      <c r="T3661" t="str">
        <f t="shared" si="1943"/>
        <v>0.212655497149758+0.028901759526321i</v>
      </c>
      <c r="U3661" t="str">
        <f t="shared" si="1944"/>
        <v>0.0000500000000000002-0.0000822829344300066i</v>
      </c>
      <c r="V3661" t="str">
        <f t="shared" si="1945"/>
        <v>0.00002-0.000921568865616074i</v>
      </c>
      <c r="W3661" t="str">
        <f t="shared" si="1946"/>
        <v>0.0000421381507519863-0.000077480621234421i</v>
      </c>
      <c r="X3661" t="str">
        <f t="shared" si="1947"/>
        <v>0.0000421701389485742-0.0000774311502189356i</v>
      </c>
      <c r="Y3661" t="str">
        <f t="shared" si="1948"/>
        <v>0.009+8.68084882039932i</v>
      </c>
      <c r="Z3661" t="str">
        <f t="shared" si="1949"/>
        <v>-0.000106977323116013-0.0000584059816582006i</v>
      </c>
      <c r="AA3661" t="str">
        <f t="shared" si="1950"/>
        <v>0.00143991485173246-1.38236412894211i</v>
      </c>
      <c r="AB3661" t="str">
        <f t="shared" si="1951"/>
        <v>0.710780439968974+0.096601337032586i</v>
      </c>
      <c r="AC3661" t="str">
        <f t="shared" si="1952"/>
        <v>1.01461277240378-0.0908075117169066i</v>
      </c>
      <c r="AD3661" t="str">
        <f t="shared" si="1953"/>
        <v>0.686523106099682+0.156653647930234i</v>
      </c>
      <c r="AE3661" t="str">
        <f t="shared" si="1954"/>
        <v>-0.0000642928940601311-0.0000568554438547236i</v>
      </c>
      <c r="AF3661" t="str">
        <f t="shared" si="1955"/>
        <v>-6.36559776027145-0.0869843173695091i</v>
      </c>
      <c r="AG3661" t="str">
        <f t="shared" si="1956"/>
        <v>1.00078749812455-0.00343465363848535i</v>
      </c>
      <c r="AH3661" t="str">
        <f t="shared" si="1957"/>
        <v>0.000402733989972144+0.000368604336103015i</v>
      </c>
      <c r="AI3661">
        <f t="shared" si="1958"/>
        <v>-65.256907321404924</v>
      </c>
      <c r="AJ3661">
        <f t="shared" si="1959"/>
        <v>42.466467841951527</v>
      </c>
      <c r="AK3661"/>
      <c r="AL3661"/>
      <c r="AM3661"/>
      <c r="AN3661"/>
    </row>
    <row r="3662" spans="1:40" x14ac:dyDescent="0.35">
      <c r="A3662"/>
      <c r="B3662">
        <f t="shared" si="1925"/>
        <v>1728000</v>
      </c>
      <c r="C3662" s="237" t="str">
        <f t="shared" si="1928"/>
        <v>-1.08002539941981E-08+0.000598036583413643i</v>
      </c>
      <c r="D3662" s="208" t="str">
        <f t="shared" si="1929"/>
        <v>-2.51366128498774+0.0045849471395046i</v>
      </c>
      <c r="E3662" t="str">
        <f t="shared" si="1930"/>
        <v>20500</v>
      </c>
      <c r="F3662" t="str">
        <f t="shared" si="1931"/>
        <v>0.327868852459016</v>
      </c>
      <c r="G3662" t="str">
        <f t="shared" si="1926"/>
        <v>0.327868852459016</v>
      </c>
      <c r="H3662" t="str">
        <f t="shared" si="1932"/>
        <v>3.85193918563191+0.0915189957072554i</v>
      </c>
      <c r="I3662" t="str">
        <f t="shared" si="1933"/>
        <v>6785.84013175395i</v>
      </c>
      <c r="J3662" t="str">
        <f t="shared" si="1927"/>
        <v>-62329.0669511828+1484.52467394355i</v>
      </c>
      <c r="K3662" t="str">
        <f t="shared" si="1934"/>
        <v>0.00259157330809458-0.108809472192894i</v>
      </c>
      <c r="L3662" t="str">
        <f t="shared" si="1935"/>
        <v>0.000542248894625599-0.0193003129816948i</v>
      </c>
      <c r="M3662" t="str">
        <f t="shared" si="1936"/>
        <v>0.00313382220272018-0.128109785174589i</v>
      </c>
      <c r="N3662" t="str">
        <f t="shared" si="1937"/>
        <v>-21.553853694388i</v>
      </c>
      <c r="O3662" t="str">
        <f t="shared" si="1938"/>
        <v>-0.905900568529888-0.423490448460441i</v>
      </c>
      <c r="P3662" t="str">
        <f t="shared" si="1939"/>
        <v>1.90590056852989+0.423490448460441i</v>
      </c>
      <c r="Q3662" t="str">
        <f t="shared" si="1940"/>
        <v>-1.90590056852989+21.1303632459276i</v>
      </c>
      <c r="R3662" t="str">
        <f t="shared" si="1941"/>
        <v>0.0118101715745435-0.0912624907960305i</v>
      </c>
      <c r="S3662" t="str">
        <f t="shared" si="1942"/>
        <v>2.33410455125551i</v>
      </c>
      <c r="T3662" t="str">
        <f t="shared" si="1943"/>
        <v>0.213016195125929+0.0275661752232504i</v>
      </c>
      <c r="U3662" t="str">
        <f t="shared" si="1944"/>
        <v>0.0000499999999999999-0.0000822353169910999i</v>
      </c>
      <c r="V3662" t="str">
        <f t="shared" si="1945"/>
        <v>0.00002-0.000921035550300322i</v>
      </c>
      <c r="W3662" t="str">
        <f t="shared" si="1946"/>
        <v>0.0000421379946262913-0.0000774380205742509i</v>
      </c>
      <c r="X3662" t="str">
        <f t="shared" si="1947"/>
        <v>0.0000421699329733119-0.0000773885769713891i</v>
      </c>
      <c r="Y3662" t="str">
        <f t="shared" si="1948"/>
        <v>0.009+8.68587536864506i</v>
      </c>
      <c r="Z3662" t="str">
        <f t="shared" si="1949"/>
        <v>-0.000106856631746785-0.0000583717710987434i</v>
      </c>
      <c r="AA3662" t="str">
        <f t="shared" si="1950"/>
        <v>0.00143824870593744-1.3815641375321i</v>
      </c>
      <c r="AB3662" t="str">
        <f t="shared" si="1951"/>
        <v>0.711986038082519+0.0921372756221084i</v>
      </c>
      <c r="AC3662" t="str">
        <f t="shared" si="1952"/>
        <v>1.01403492424069-0.0909236365460156i</v>
      </c>
      <c r="AD3662" t="str">
        <f t="shared" si="1953"/>
        <v>0.688449483176509+0.152591989202548i</v>
      </c>
      <c r="AE3662" t="str">
        <f t="shared" si="1954"/>
        <v>-0.0000646583282348238-0.0000564914816427536i</v>
      </c>
      <c r="AF3662" t="str">
        <f t="shared" si="1955"/>
        <v>-6.36560047061965-0.0869340485677508i</v>
      </c>
      <c r="AG3662" t="str">
        <f t="shared" si="1956"/>
        <v>1.00076673692916-0.00344232189744596i</v>
      </c>
      <c r="AH3662" t="str">
        <f t="shared" si="1957"/>
        <v>0.000405106392092253+0.000366336835002575i</v>
      </c>
      <c r="AI3662">
        <f t="shared" si="1958"/>
        <v>-65.253265602118972</v>
      </c>
      <c r="AJ3662">
        <f t="shared" si="1959"/>
        <v>42.122970763276456</v>
      </c>
      <c r="AK3662"/>
      <c r="AL3662"/>
      <c r="AM3662"/>
      <c r="AN3662"/>
    </row>
    <row r="3663" spans="1:40" x14ac:dyDescent="0.35">
      <c r="A3663"/>
      <c r="B3663">
        <f t="shared" si="1925"/>
        <v>1729000</v>
      </c>
      <c r="C3663" s="237" t="str">
        <f t="shared" si="1928"/>
        <v>-1.07877645428105E-08+0.000597690697593503i</v>
      </c>
      <c r="D3663" s="208" t="str">
        <f t="shared" si="1929"/>
        <v>-2.51366128489199+0.00458229534821686i</v>
      </c>
      <c r="E3663" t="str">
        <f t="shared" si="1930"/>
        <v>20500</v>
      </c>
      <c r="F3663" t="str">
        <f t="shared" si="1931"/>
        <v>0.327868852459016</v>
      </c>
      <c r="G3663" t="str">
        <f t="shared" si="1926"/>
        <v>0.327868852459016</v>
      </c>
      <c r="H3663" t="str">
        <f t="shared" si="1932"/>
        <v>3.85194189137858+0.0914661331419314i</v>
      </c>
      <c r="I3663" t="str">
        <f t="shared" si="1933"/>
        <v>6789.76712257094i</v>
      </c>
      <c r="J3663" t="str">
        <f t="shared" si="1927"/>
        <v>-62401.2291065896+1485.3837738706i</v>
      </c>
      <c r="K3663" t="str">
        <f t="shared" si="1934"/>
        <v>0.00258857800482406-0.108746609449213i</v>
      </c>
      <c r="L3663" t="str">
        <f t="shared" si="1935"/>
        <v>0.000541622330118073-0.0192891678723498i</v>
      </c>
      <c r="M3663" t="str">
        <f t="shared" si="1936"/>
        <v>0.00313020033494213-0.128035777321563i</v>
      </c>
      <c r="N3663" t="str">
        <f t="shared" si="1937"/>
        <v>-21.56632698935i</v>
      </c>
      <c r="O3663" t="str">
        <f t="shared" si="1938"/>
        <v>-0.911112282344979-0.412158232915617i</v>
      </c>
      <c r="P3663" t="str">
        <f t="shared" si="1939"/>
        <v>1.91111228234498+0.412158232915617i</v>
      </c>
      <c r="Q3663" t="str">
        <f t="shared" si="1940"/>
        <v>-1.91111228234498+21.1541687564344i</v>
      </c>
      <c r="R3663" t="str">
        <f t="shared" si="1941"/>
        <v>0.0112301919868766-0.0913566712280466i</v>
      </c>
      <c r="S3663" t="str">
        <f t="shared" si="1942"/>
        <v>2.33545530620416i</v>
      </c>
      <c r="T3663" t="str">
        <f t="shared" si="1943"/>
        <v>0.21335942257669+0.0262276114654424i</v>
      </c>
      <c r="U3663" t="str">
        <f t="shared" si="1944"/>
        <v>0.0000500000000000001-0.0000821877546330949i</v>
      </c>
      <c r="V3663" t="str">
        <f t="shared" si="1945"/>
        <v>0.00002-0.000920502851890662i</v>
      </c>
      <c r="W3663" t="str">
        <f t="shared" si="1946"/>
        <v>0.0000421378384119716-0.000077395470461359i</v>
      </c>
      <c r="X3663" t="str">
        <f t="shared" si="1947"/>
        <v>0.0000421697269961692-0.0000773460542386666i</v>
      </c>
      <c r="Y3663" t="str">
        <f t="shared" si="1948"/>
        <v>0.009+8.6909019168908i</v>
      </c>
      <c r="Z3663" t="str">
        <f t="shared" si="1949"/>
        <v>-0.000106736149696677-0.0000583376003281574i</v>
      </c>
      <c r="AA3663" t="str">
        <f t="shared" si="1950"/>
        <v>0.0014365854503289-1.38076507152364i</v>
      </c>
      <c r="AB3663" t="str">
        <f t="shared" si="1951"/>
        <v>0.713133242653908+0.0876632556722207i</v>
      </c>
      <c r="AC3663" t="str">
        <f t="shared" si="1952"/>
        <v>1.01345628299755-0.0910321655047726i</v>
      </c>
      <c r="AD3663" t="str">
        <f t="shared" si="1953"/>
        <v>0.690325145605697+0.148506700391603i</v>
      </c>
      <c r="AE3663" t="str">
        <f t="shared" si="1954"/>
        <v>-0.0000650191235472511-0.00005612294584478i</v>
      </c>
      <c r="AF3663" t="str">
        <f t="shared" si="1955"/>
        <v>-6.36560317627057-0.0868838377937145i</v>
      </c>
      <c r="AG3663" t="str">
        <f t="shared" si="1956"/>
        <v>1.00074588136457-0.00344972789346397i</v>
      </c>
      <c r="AH3663" t="str">
        <f t="shared" si="1957"/>
        <v>0.000407450015598754+0.000364039574664257i</v>
      </c>
      <c r="AI3663">
        <f t="shared" si="1958"/>
        <v>-65.249969956285696</v>
      </c>
      <c r="AJ3663">
        <f t="shared" si="1959"/>
        <v>41.779457439006542</v>
      </c>
      <c r="AK3663"/>
      <c r="AL3663"/>
      <c r="AM3663"/>
      <c r="AN3663"/>
    </row>
    <row r="3664" spans="1:40" x14ac:dyDescent="0.35">
      <c r="A3664"/>
      <c r="B3664">
        <f t="shared" si="1925"/>
        <v>1730000</v>
      </c>
      <c r="C3664" s="237" t="str">
        <f t="shared" si="1928"/>
        <v>-1.0775296743171E-08+0.000597345211641363i</v>
      </c>
      <c r="D3664" s="208" t="str">
        <f t="shared" si="1929"/>
        <v>-2.5136612847964+0.00457964662258378i</v>
      </c>
      <c r="E3664" t="str">
        <f t="shared" si="1930"/>
        <v>20500</v>
      </c>
      <c r="F3664" t="str">
        <f t="shared" si="1931"/>
        <v>0.327868852459016</v>
      </c>
      <c r="G3664" t="str">
        <f t="shared" si="1926"/>
        <v>0.327868852459016</v>
      </c>
      <c r="H3664" t="str">
        <f t="shared" si="1932"/>
        <v>3.85194459243864+0.0914133315696339i</v>
      </c>
      <c r="I3664" t="str">
        <f t="shared" si="1933"/>
        <v>6793.69411338793i</v>
      </c>
      <c r="J3664" t="str">
        <f t="shared" si="1927"/>
        <v>-62473.433010423+1486.24287379765i</v>
      </c>
      <c r="K3664" t="str">
        <f t="shared" si="1934"/>
        <v>0.00258558789052389-0.108683819259272i</v>
      </c>
      <c r="L3664" t="str">
        <f t="shared" si="1935"/>
        <v>0.000540996850684548-0.0192780356170741i</v>
      </c>
      <c r="M3664" t="str">
        <f t="shared" si="1936"/>
        <v>0.00312658474120844-0.127961854876346i</v>
      </c>
      <c r="N3664" t="str">
        <f t="shared" si="1937"/>
        <v>-21.578800284312i</v>
      </c>
      <c r="O3664" t="str">
        <f t="shared" si="1938"/>
        <v>-0.916182244336251-0.400761893351888i</v>
      </c>
      <c r="P3664" t="str">
        <f t="shared" si="1939"/>
        <v>1.91618224433625+0.400761893351888i</v>
      </c>
      <c r="Q3664" t="str">
        <f t="shared" si="1940"/>
        <v>-1.91618224433625+21.1780383909601i</v>
      </c>
      <c r="R3664" t="str">
        <f t="shared" si="1941"/>
        <v>0.0106497081540599-0.0914432673252241i</v>
      </c>
      <c r="S3664" t="str">
        <f t="shared" si="1942"/>
        <v>2.3368060611528i</v>
      </c>
      <c r="T3664" t="str">
        <f t="shared" si="1943"/>
        <v>0.213685181337199+0.0248863025639156i</v>
      </c>
      <c r="U3664" t="str">
        <f t="shared" si="1944"/>
        <v>0.0000499999999999998-0.0000821402472604743i</v>
      </c>
      <c r="V3664" t="str">
        <f t="shared" si="1945"/>
        <v>0.00002-0.000919970769317313i</v>
      </c>
      <c r="W3664" t="str">
        <f t="shared" si="1946"/>
        <v>0.0000421376821090298-0.0000773529708080479i</v>
      </c>
      <c r="X3664" t="str">
        <f t="shared" si="1947"/>
        <v>0.0000421695210169489-0.0000773035819331265i</v>
      </c>
      <c r="Y3664" t="str">
        <f t="shared" si="1948"/>
        <v>0.009+8.69592846513655i</v>
      </c>
      <c r="Z3664" t="str">
        <f t="shared" si="1949"/>
        <v>-0.000106615876481826-0.0000583034692766668i</v>
      </c>
      <c r="AA3664" t="str">
        <f t="shared" si="1950"/>
        <v>0.00143492507822604-1.37996692931194i</v>
      </c>
      <c r="AB3664" t="str">
        <f t="shared" si="1951"/>
        <v>0.714222059816981+0.0831800603448499i</v>
      </c>
      <c r="AC3664" t="str">
        <f t="shared" si="1952"/>
        <v>1.01287695060451-0.0911331100603384i</v>
      </c>
      <c r="AD3664" t="str">
        <f t="shared" si="1953"/>
        <v>0.692149804471408+0.144398413417043i</v>
      </c>
      <c r="AE3664" t="str">
        <f t="shared" si="1954"/>
        <v>-0.000065375229600184-0.0000557498982688929i</v>
      </c>
      <c r="AF3664" t="str">
        <f t="shared" si="1955"/>
        <v>-6.36560587723504-0.0868336849470501i</v>
      </c>
      <c r="AG3664" t="str">
        <f t="shared" si="1956"/>
        <v>1.00072493475015-0.00345687063461207i</v>
      </c>
      <c r="AH3664" t="str">
        <f t="shared" si="1957"/>
        <v>0.000409764529290168+0.000361712936857066i</v>
      </c>
      <c r="AI3664">
        <f t="shared" si="1958"/>
        <v>-65.247019449614896</v>
      </c>
      <c r="AJ3664">
        <f t="shared" si="1959"/>
        <v>41.435927686084433</v>
      </c>
      <c r="AK3664"/>
      <c r="AL3664"/>
      <c r="AM3664"/>
      <c r="AN3664"/>
    </row>
    <row r="3665" spans="1:40" x14ac:dyDescent="0.35">
      <c r="A3665"/>
      <c r="B3665">
        <f t="shared" si="1925"/>
        <v>1731000</v>
      </c>
      <c r="C3665" s="237" t="str">
        <f t="shared" si="1928"/>
        <v>-1.07628505452609E-08+0.000597000124864211i</v>
      </c>
      <c r="D3665" s="208" t="str">
        <f t="shared" si="1929"/>
        <v>-2.51366128470098+0.00457700095729229i</v>
      </c>
      <c r="E3665" t="str">
        <f t="shared" si="1930"/>
        <v>20500</v>
      </c>
      <c r="F3665" t="str">
        <f t="shared" si="1931"/>
        <v>0.327868852459016</v>
      </c>
      <c r="G3665" t="str">
        <f t="shared" si="1926"/>
        <v>0.327868852459016</v>
      </c>
      <c r="H3665" t="str">
        <f t="shared" si="1932"/>
        <v>3.85194728882291+0.0913605908849331i</v>
      </c>
      <c r="I3665" t="str">
        <f t="shared" si="1933"/>
        <v>6797.62110420491i</v>
      </c>
      <c r="J3665" t="str">
        <f t="shared" si="1927"/>
        <v>-62545.678662683+1487.1019737247i</v>
      </c>
      <c r="K3665" t="str">
        <f t="shared" si="1934"/>
        <v>0.00258260295321751-0.108621101497604i</v>
      </c>
      <c r="L3665" t="str">
        <f t="shared" si="1935"/>
        <v>0.000540372453821643-0.0192669161936603i</v>
      </c>
      <c r="M3665" t="str">
        <f t="shared" si="1936"/>
        <v>0.00312297540703915-0.127888017691264i</v>
      </c>
      <c r="N3665" t="str">
        <f t="shared" si="1937"/>
        <v>-21.5912735792741i</v>
      </c>
      <c r="O3665" t="str">
        <f t="shared" si="1938"/>
        <v>-0.921109665713633-0.389303202823864i</v>
      </c>
      <c r="P3665" t="str">
        <f t="shared" si="1939"/>
        <v>1.92110966571363+0.389303202823864i</v>
      </c>
      <c r="Q3665" t="str">
        <f t="shared" si="1940"/>
        <v>-1.92110966571363+21.2019703764502i</v>
      </c>
      <c r="R3665" t="str">
        <f t="shared" si="1941"/>
        <v>0.0100688207108544-0.0915222943929269i</v>
      </c>
      <c r="S3665" t="str">
        <f t="shared" si="1942"/>
        <v>2.33815681610145i</v>
      </c>
      <c r="T3665" t="str">
        <f t="shared" si="1943"/>
        <v>0.213993476460066+0.0235424817751877i</v>
      </c>
      <c r="U3665" t="str">
        <f t="shared" si="1944"/>
        <v>0.00005-0.0000820927947779439i</v>
      </c>
      <c r="V3665" t="str">
        <f t="shared" si="1945"/>
        <v>0.00002-0.000919439301512968i</v>
      </c>
      <c r="W3665" t="str">
        <f t="shared" si="1946"/>
        <v>0.0000421375257174698-0.0000773105215268235i</v>
      </c>
      <c r="X3665" t="str">
        <f t="shared" si="1947"/>
        <v>0.0000421693150354551-0.000077261159967332i</v>
      </c>
      <c r="Y3665" t="str">
        <f t="shared" si="1948"/>
        <v>0.009+8.70095501338229i</v>
      </c>
      <c r="Z3665" t="str">
        <f t="shared" si="1949"/>
        <v>-0.000106495811619775-0.0000582693778746605i</v>
      </c>
      <c r="AA3665" t="str">
        <f t="shared" si="1950"/>
        <v>0.00143326758296734-1.37916970929593i</v>
      </c>
      <c r="AB3665" t="str">
        <f t="shared" si="1951"/>
        <v>0.715252506459596+0.0786884692773553i</v>
      </c>
      <c r="AC3665" t="str">
        <f t="shared" si="1952"/>
        <v>1.01229702833854-0.091226483045455i</v>
      </c>
      <c r="AD3665" t="str">
        <f t="shared" si="1953"/>
        <v>0.693923178698597+0.140267763708445i</v>
      </c>
      <c r="AE3665" t="str">
        <f t="shared" si="1954"/>
        <v>-0.0000657265967901205-0.000055372401255796i</v>
      </c>
      <c r="AF3665" t="str">
        <f t="shared" si="1955"/>
        <v>-6.36560857352389-0.0867835899276408i</v>
      </c>
      <c r="AG3665" t="str">
        <f t="shared" si="1956"/>
        <v>1.00070390041515-0.00346374917039087i</v>
      </c>
      <c r="AH3665" t="str">
        <f t="shared" si="1957"/>
        <v>0.000412049606808834+0.000359357306919889i</v>
      </c>
      <c r="AI3665">
        <f t="shared" si="1958"/>
        <v>-65.24441317947317</v>
      </c>
      <c r="AJ3665">
        <f t="shared" si="1959"/>
        <v>41.09238132369898</v>
      </c>
      <c r="AK3665"/>
      <c r="AL3665"/>
      <c r="AM3665"/>
      <c r="AN3665"/>
    </row>
    <row r="3666" spans="1:40" x14ac:dyDescent="0.35">
      <c r="A3666"/>
      <c r="B3666">
        <f t="shared" si="1925"/>
        <v>1732000</v>
      </c>
      <c r="C3666" s="237" t="str">
        <f t="shared" si="1928"/>
        <v>-1.07504258992064E-08+0.000596655436570634i</v>
      </c>
      <c r="D3666" s="208" t="str">
        <f t="shared" si="1929"/>
        <v>-2.51366128460572+0.00457435834704153i</v>
      </c>
      <c r="E3666" t="str">
        <f t="shared" si="1930"/>
        <v>20500</v>
      </c>
      <c r="F3666" t="str">
        <f t="shared" si="1931"/>
        <v>0.327868852459016</v>
      </c>
      <c r="G3666" t="str">
        <f t="shared" si="1926"/>
        <v>0.327868852459016</v>
      </c>
      <c r="H3666" t="str">
        <f t="shared" si="1932"/>
        <v>3.85194998054216+0.0913079109826397i</v>
      </c>
      <c r="I3666" t="str">
        <f t="shared" si="1933"/>
        <v>6801.5480950219i</v>
      </c>
      <c r="J3666" t="str">
        <f t="shared" si="1927"/>
        <v>-62617.9660633697+1487.96107365175i</v>
      </c>
      <c r="K3666" t="str">
        <f t="shared" si="1934"/>
        <v>0.00257962318096287-0.108558456039032i</v>
      </c>
      <c r="L3666" t="str">
        <f t="shared" si="1935"/>
        <v>0.000539749137033185-0.0192558095799524i</v>
      </c>
      <c r="M3666" t="str">
        <f t="shared" si="1936"/>
        <v>0.00311937231799606-0.127814265618984i</v>
      </c>
      <c r="N3666" t="str">
        <f t="shared" si="1937"/>
        <v>-21.6037468742361i</v>
      </c>
      <c r="O3666" t="str">
        <f t="shared" si="1938"/>
        <v>-0.925893779863554-0.377783944087067i</v>
      </c>
      <c r="P3666" t="str">
        <f t="shared" si="1939"/>
        <v>1.92589377986355+0.377783944087067i</v>
      </c>
      <c r="Q3666" t="str">
        <f t="shared" si="1940"/>
        <v>-1.92589377986355+21.225962930149i</v>
      </c>
      <c r="R3666" t="str">
        <f t="shared" si="1941"/>
        <v>0.00948762959046595-0.0915937690589301i</v>
      </c>
      <c r="S3666" t="str">
        <f t="shared" si="1942"/>
        <v>2.33950757105009i</v>
      </c>
      <c r="T3666" t="str">
        <f t="shared" si="1943"/>
        <v>0.21428431617438+0.022196381258214i</v>
      </c>
      <c r="U3666" t="str">
        <f t="shared" si="1944"/>
        <v>0.0000500000000000002-0.0000820453970904281i</v>
      </c>
      <c r="V3666" t="str">
        <f t="shared" si="1945"/>
        <v>0.00002-0.000918908447412794i</v>
      </c>
      <c r="W3666" t="str">
        <f t="shared" si="1946"/>
        <v>0.0000421373692372938-0.0000772681225303922i</v>
      </c>
      <c r="X3666" t="str">
        <f t="shared" si="1947"/>
        <v>0.0000421691090514905-0.0000772187882540448i</v>
      </c>
      <c r="Y3666" t="str">
        <f t="shared" si="1948"/>
        <v>0.009+8.70598156162803i</v>
      </c>
      <c r="Z3666" t="str">
        <f t="shared" si="1949"/>
        <v>-0.000106375954629449-0.0000582353260526874i</v>
      </c>
      <c r="AA3666" t="str">
        <f t="shared" si="1950"/>
        <v>0.00143161295791049-1.3783734098782i</v>
      </c>
      <c r="AB3666" t="str">
        <f t="shared" si="1951"/>
        <v>0.716224610086689+0.0741892584386003i</v>
      </c>
      <c r="AC3666" t="str">
        <f t="shared" si="1952"/>
        <v>1.01171661680632-0.0913122986374073i</v>
      </c>
      <c r="AD3666" t="str">
        <f t="shared" si="1953"/>
        <v>0.695644995095145+0.136115390108996i</v>
      </c>
      <c r="AE3666" t="str">
        <f t="shared" si="1954"/>
        <v>-0.0000660731763126581-0.0000549905176688901i</v>
      </c>
      <c r="AF3666" t="str">
        <f t="shared" si="1955"/>
        <v>-6.36561126514788-0.0867335526355982i</v>
      </c>
      <c r="AG3666" t="str">
        <f t="shared" si="1956"/>
        <v>1.00068278169822-0.00347036259181985i</v>
      </c>
      <c r="AH3666" t="str">
        <f t="shared" si="1957"/>
        <v>0.000414304926678582+0.000356973073702585i</v>
      </c>
      <c r="AI3666">
        <f t="shared" si="1958"/>
        <v>-65.242150274569894</v>
      </c>
      <c r="AJ3666">
        <f t="shared" si="1959"/>
        <v>40.748818173319314</v>
      </c>
      <c r="AK3666"/>
      <c r="AL3666"/>
      <c r="AM3666"/>
      <c r="AN3666"/>
    </row>
    <row r="3667" spans="1:40" x14ac:dyDescent="0.35">
      <c r="A3667"/>
      <c r="B3667">
        <f t="shared" si="1925"/>
        <v>1733000</v>
      </c>
      <c r="C3667" s="237" t="str">
        <f t="shared" si="1928"/>
        <v>-1.07380227552768E-08+0.000596311146070813i</v>
      </c>
      <c r="D3667" s="208" t="str">
        <f t="shared" si="1929"/>
        <v>-2.51366128451063+0.0045717187865429i</v>
      </c>
      <c r="E3667" t="str">
        <f t="shared" si="1930"/>
        <v>20500</v>
      </c>
      <c r="F3667" t="str">
        <f t="shared" si="1931"/>
        <v>0.327868852459016</v>
      </c>
      <c r="G3667" t="str">
        <f t="shared" si="1926"/>
        <v>0.327868852459016</v>
      </c>
      <c r="H3667" t="str">
        <f t="shared" si="1932"/>
        <v>3.85195266760717+0.091255291757809i</v>
      </c>
      <c r="I3667" t="str">
        <f t="shared" si="1933"/>
        <v>6805.47508583889i</v>
      </c>
      <c r="J3667" t="str">
        <f t="shared" si="1927"/>
        <v>-62690.295212483+1488.8201735788i</v>
      </c>
      <c r="K3667" t="str">
        <f t="shared" si="1934"/>
        <v>0.00257664856185235-0.108495882758667i</v>
      </c>
      <c r="L3667" t="str">
        <f t="shared" si="1935"/>
        <v>0.0005391268978302-0.0192447157538452i</v>
      </c>
      <c r="M3667" t="str">
        <f t="shared" si="1936"/>
        <v>0.00311577545968255-0.127740598512512i</v>
      </c>
      <c r="N3667" t="str">
        <f t="shared" si="1937"/>
        <v>-21.6162201691981i</v>
      </c>
      <c r="O3667" t="str">
        <f t="shared" si="1938"/>
        <v>-0.930533842468456-0.366205909320002i</v>
      </c>
      <c r="P3667" t="str">
        <f t="shared" si="1939"/>
        <v>1.93053384246846+0.366205909320002i</v>
      </c>
      <c r="Q3667" t="str">
        <f t="shared" si="1940"/>
        <v>-1.93053384246846+21.2500142598781i</v>
      </c>
      <c r="R3667" t="str">
        <f t="shared" si="1941"/>
        <v>0.00890623400866906-0.0916577092519237i</v>
      </c>
      <c r="S3667" t="str">
        <f t="shared" si="1942"/>
        <v>2.34085832599873i</v>
      </c>
      <c r="T3667" t="str">
        <f t="shared" si="1943"/>
        <v>0.214557711844336+0.020848232032486i</v>
      </c>
      <c r="U3667" t="str">
        <f t="shared" si="1944"/>
        <v>0.0000499999999999999-0.0000819980541030702i</v>
      </c>
      <c r="V3667" t="str">
        <f t="shared" si="1945"/>
        <v>0.00002-0.000918378205954389i</v>
      </c>
      <c r="W3667" t="str">
        <f t="shared" si="1946"/>
        <v>0.0000421372126685046-0.0000772257737316622i</v>
      </c>
      <c r="X3667" t="str">
        <f t="shared" si="1947"/>
        <v>0.0000421689030648595-0.0000771764667062291i</v>
      </c>
      <c r="Y3667" t="str">
        <f t="shared" si="1948"/>
        <v>0.009+8.71100810987378i</v>
      </c>
      <c r="Z3667" t="str">
        <f t="shared" si="1949"/>
        <v>-0.000106256305031166-0.0000582013137414608i</v>
      </c>
      <c r="AA3667" t="str">
        <f t="shared" si="1950"/>
        <v>0.00142996119643237-1.37757802946508i</v>
      </c>
      <c r="AB3667" t="str">
        <f t="shared" si="1951"/>
        <v>0.717138408681983+0.0696831999889005i</v>
      </c>
      <c r="AC3667" t="str">
        <f t="shared" si="1952"/>
        <v>1.01113581592782-0.0913905723368694i</v>
      </c>
      <c r="AD3667" t="str">
        <f t="shared" si="1953"/>
        <v>0.697314988392902+0.131941934778353i</v>
      </c>
      <c r="AE3667" t="str">
        <f t="shared" si="1954"/>
        <v>-0.0000664149201677896-0.0000546043108842892i</v>
      </c>
      <c r="AF3667" t="str">
        <f t="shared" si="1955"/>
        <v>-6.3656139521178-0.0866835729712661i</v>
      </c>
      <c r="AG3667" t="str">
        <f t="shared" si="1956"/>
        <v>1.00066158194688-0.00347671003152303i</v>
      </c>
      <c r="AH3667" t="str">
        <f t="shared" si="1957"/>
        <v>0.000416530172342046+0.000354560629506613i</v>
      </c>
      <c r="AI3667">
        <f t="shared" si="1958"/>
        <v>-65.240229894651549</v>
      </c>
      <c r="AJ3667">
        <f t="shared" si="1959"/>
        <v>40.405238058702267</v>
      </c>
      <c r="AK3667"/>
      <c r="AL3667"/>
      <c r="AM3667"/>
      <c r="AN3667"/>
    </row>
    <row r="3668" spans="1:40" x14ac:dyDescent="0.35">
      <c r="A3668"/>
      <c r="B3668">
        <f t="shared" si="1925"/>
        <v>1734000</v>
      </c>
      <c r="C3668" s="237" t="str">
        <f t="shared" si="1928"/>
        <v>-1.07256410638857E-08+0.000595967252676532i</v>
      </c>
      <c r="D3668" s="208" t="str">
        <f t="shared" si="1929"/>
        <v>-2.5136612844157+0.00456908227052008i</v>
      </c>
      <c r="E3668" t="str">
        <f t="shared" si="1930"/>
        <v>20500</v>
      </c>
      <c r="F3668" t="str">
        <f t="shared" si="1931"/>
        <v>0.327868852459016</v>
      </c>
      <c r="G3668" t="str">
        <f t="shared" si="1926"/>
        <v>0.327868852459016</v>
      </c>
      <c r="H3668" t="str">
        <f t="shared" si="1932"/>
        <v>3.85195535002863+0.0912027331057345i</v>
      </c>
      <c r="I3668" t="str">
        <f t="shared" si="1933"/>
        <v>6809.40207665588i</v>
      </c>
      <c r="J3668" t="str">
        <f t="shared" si="1927"/>
        <v>-62762.6661100229+1489.67927350586i</v>
      </c>
      <c r="K3668" t="str">
        <f t="shared" si="1934"/>
        <v>0.00257367908401263-0.108433381531906i</v>
      </c>
      <c r="L3668" t="str">
        <f t="shared" si="1935"/>
        <v>0.000538505733730865-0.0192336346932843i</v>
      </c>
      <c r="M3668" t="str">
        <f t="shared" si="1936"/>
        <v>0.00311218481774349-0.12766701622519i</v>
      </c>
      <c r="N3668" t="str">
        <f t="shared" si="1937"/>
        <v>-21.6286934641601i</v>
      </c>
      <c r="O3668" t="str">
        <f t="shared" si="1938"/>
        <v>-0.935029131622434-0.35457089984571i</v>
      </c>
      <c r="P3668" t="str">
        <f t="shared" si="1939"/>
        <v>1.93502913162243+0.35457089984571i</v>
      </c>
      <c r="Q3668" t="str">
        <f t="shared" si="1940"/>
        <v>-1.93502913162243+21.2741225643144i</v>
      </c>
      <c r="R3668" t="str">
        <f t="shared" si="1941"/>
        <v>0.00832473244857247-0.0917141341799099i</v>
      </c>
      <c r="S3668" t="str">
        <f t="shared" si="1942"/>
        <v>2.34220908094738i</v>
      </c>
      <c r="T3668" t="str">
        <f t="shared" si="1943"/>
        <v>0.214813677927411+0.0194982639375038i</v>
      </c>
      <c r="U3668" t="str">
        <f t="shared" si="1944"/>
        <v>0.0000500000000000002-0.0000819507657212348i</v>
      </c>
      <c r="V3668" t="str">
        <f t="shared" si="1945"/>
        <v>0.00002-0.000917848576077828i</v>
      </c>
      <c r="W3668" t="str">
        <f t="shared" si="1946"/>
        <v>0.0000421370560111061-0.0000771834750437448i</v>
      </c>
      <c r="X3668" t="str">
        <f t="shared" si="1947"/>
        <v>0.0000421686970753677-0.0000771341952370522i</v>
      </c>
      <c r="Y3668" t="str">
        <f t="shared" si="1948"/>
        <v>0.009+8.71603465811952i</v>
      </c>
      <c r="Z3668" t="str">
        <f t="shared" si="1949"/>
        <v>-0.000106136862346627-0.0000581673408718568i</v>
      </c>
      <c r="AA3668" t="str">
        <f t="shared" si="1950"/>
        <v>0.00142831229192893-1.37678356646654i</v>
      </c>
      <c r="AB3668" t="str">
        <f t="shared" si="1951"/>
        <v>0.717993950568196+0.0651710621445644i</v>
      </c>
      <c r="AC3668" t="str">
        <f t="shared" si="1952"/>
        <v>1.01055472492041-0.0914613209466156i</v>
      </c>
      <c r="AD3668" t="str">
        <f t="shared" si="1953"/>
        <v>0.698932901287435+0.127748043095371i</v>
      </c>
      <c r="AE3668" t="str">
        <f t="shared" si="1954"/>
        <v>-0.0000667517811650325-0.0000542138447808067i</v>
      </c>
      <c r="AF3668" t="str">
        <f t="shared" si="1955"/>
        <v>-6.36561663444433-0.0866336508352144i</v>
      </c>
      <c r="AG3668" t="str">
        <f t="shared" si="1956"/>
        <v>1.00064030451703-0.00348279066380745i</v>
      </c>
      <c r="AH3668" t="str">
        <f t="shared" si="1957"/>
        <v>0.000418725032196974+0.000352120370025339i</v>
      </c>
      <c r="AI3668">
        <f t="shared" si="1958"/>
        <v>-65.238651230210422</v>
      </c>
      <c r="AJ3668">
        <f t="shared" si="1959"/>
        <v>40.061640805927169</v>
      </c>
      <c r="AK3668"/>
      <c r="AL3668"/>
      <c r="AM3668"/>
      <c r="AN3668"/>
    </row>
    <row r="3669" spans="1:40" x14ac:dyDescent="0.35">
      <c r="A3669"/>
      <c r="B3669">
        <f t="shared" si="1925"/>
        <v>1735000</v>
      </c>
      <c r="C3669" s="237" t="str">
        <f t="shared" si="1928"/>
        <v>-1.07132807755888E-08+0.00059562375570115i</v>
      </c>
      <c r="D3669" s="208" t="str">
        <f t="shared" si="1929"/>
        <v>-2.51366128432094+0.00456644879370882i</v>
      </c>
      <c r="E3669" t="str">
        <f t="shared" si="1930"/>
        <v>20500</v>
      </c>
      <c r="F3669" t="str">
        <f t="shared" si="1931"/>
        <v>0.327868852459016</v>
      </c>
      <c r="G3669" t="str">
        <f t="shared" si="1926"/>
        <v>0.327868852459016</v>
      </c>
      <c r="H3669" t="str">
        <f t="shared" si="1932"/>
        <v>3.85195802781727+0.0911502349219532i</v>
      </c>
      <c r="I3669" t="str">
        <f t="shared" si="1933"/>
        <v>6813.32906747286i</v>
      </c>
      <c r="J3669" t="str">
        <f t="shared" si="1927"/>
        <v>-62835.0787559894+1490.5383734329i</v>
      </c>
      <c r="K3669" t="str">
        <f t="shared" si="1934"/>
        <v>0.00257071473560447-0.108370952234435i</v>
      </c>
      <c r="L3669" t="str">
        <f t="shared" si="1935"/>
        <v>0.000537885642260506-0.0192225663762659i</v>
      </c>
      <c r="M3669" t="str">
        <f t="shared" si="1936"/>
        <v>0.00310860037786498-0.127593518610701i</v>
      </c>
      <c r="N3669" t="str">
        <f t="shared" si="1937"/>
        <v>-21.6411667591222i</v>
      </c>
      <c r="O3669" t="str">
        <f t="shared" si="1938"/>
        <v>-0.939378947943626-0.342880725851319i</v>
      </c>
      <c r="P3669" t="str">
        <f t="shared" si="1939"/>
        <v>1.93937894794363+0.342880725851319i</v>
      </c>
      <c r="Q3669" t="str">
        <f t="shared" si="1940"/>
        <v>-1.93937894794363+21.2982860332709i</v>
      </c>
      <c r="R3669" t="str">
        <f t="shared" si="1941"/>
        <v>0.0077432226459417-0.0917630643085256i</v>
      </c>
      <c r="S3669" t="str">
        <f t="shared" si="1942"/>
        <v>2.34355983589602i</v>
      </c>
      <c r="T3669" t="str">
        <f t="shared" si="1943"/>
        <v>0.215052231932204+0.0181467055934295i</v>
      </c>
      <c r="U3669" t="str">
        <f t="shared" si="1944"/>
        <v>0.0000499999999999998-0.0000819035318505017i</v>
      </c>
      <c r="V3669" t="str">
        <f t="shared" si="1945"/>
        <v>0.00002-0.00091731955672562i</v>
      </c>
      <c r="W3669" t="str">
        <f t="shared" si="1946"/>
        <v>0.0000421368992651004-0.0000771412263799485i</v>
      </c>
      <c r="X3669" t="str">
        <f t="shared" si="1947"/>
        <v>0.0000421684910828199-0.0000770919737598789i</v>
      </c>
      <c r="Y3669" t="str">
        <f t="shared" si="1948"/>
        <v>0.009+8.72106120636527i</v>
      </c>
      <c r="Z3669" t="str">
        <f t="shared" si="1949"/>
        <v>-0.000106017626098911-0.000058133407374911i</v>
      </c>
      <c r="AA3669" t="str">
        <f t="shared" si="1950"/>
        <v>0.00142666623781515-1.37599001929621i</v>
      </c>
      <c r="AB3669" t="str">
        <f t="shared" si="1951"/>
        <v>0.718791294266129+0.0606536090463812i</v>
      </c>
      <c r="AC3669" t="str">
        <f t="shared" si="1952"/>
        <v>1.00997344228363-0.0915245625501547i</v>
      </c>
      <c r="AD3669" t="str">
        <f t="shared" si="1953"/>
        <v>0.700498484476677+0.123534363560143i</v>
      </c>
      <c r="AE3669" t="str">
        <f t="shared" si="1954"/>
        <v>-0.0000670837129284601-0.0000538191837298768i</v>
      </c>
      <c r="AF3669" t="str">
        <f t="shared" si="1955"/>
        <v>-6.36561931213821-0.0865837861282444i</v>
      </c>
      <c r="AG3669" t="str">
        <f t="shared" si="1956"/>
        <v>1.00061895277239-0.00348860370473611i</v>
      </c>
      <c r="AH3669" t="str">
        <f t="shared" si="1957"/>
        <v>0.000420889199632046+0.000349652694283924i</v>
      </c>
      <c r="AI3669">
        <f t="shared" si="1958"/>
        <v>-65.237413502202514</v>
      </c>
      <c r="AJ3669">
        <f t="shared" si="1959"/>
        <v>39.718026243414691</v>
      </c>
      <c r="AK3669"/>
      <c r="AL3669"/>
      <c r="AM3669"/>
      <c r="AN3669"/>
    </row>
    <row r="3670" spans="1:40" x14ac:dyDescent="0.35">
      <c r="A3670"/>
      <c r="B3670">
        <f t="shared" si="1925"/>
        <v>1736000</v>
      </c>
      <c r="C3670" s="237" t="str">
        <f t="shared" si="1928"/>
        <v>-1.07009418410845E-08+0.00059528065445961i</v>
      </c>
      <c r="D3670" s="208" t="str">
        <f t="shared" si="1929"/>
        <v>-2.51366128422635+0.00456381835085701i</v>
      </c>
      <c r="E3670" t="str">
        <f t="shared" si="1930"/>
        <v>20500</v>
      </c>
      <c r="F3670" t="str">
        <f t="shared" si="1931"/>
        <v>0.327868852459016</v>
      </c>
      <c r="G3670" t="str">
        <f t="shared" si="1926"/>
        <v>0.327868852459016</v>
      </c>
      <c r="H3670" t="str">
        <f t="shared" si="1932"/>
        <v>3.85196070098372+0.0910977971022397i</v>
      </c>
      <c r="I3670" t="str">
        <f t="shared" si="1933"/>
        <v>6817.25605828985i</v>
      </c>
      <c r="J3670" t="str">
        <f t="shared" si="1927"/>
        <v>-62907.5331503825+1491.39747335995i</v>
      </c>
      <c r="K3670" t="str">
        <f t="shared" si="1934"/>
        <v>0.00256775550482282-0.108308594742223i</v>
      </c>
      <c r="L3670" t="str">
        <f t="shared" si="1935"/>
        <v>0.000537266620951563-0.0192115107808369i</v>
      </c>
      <c r="M3670" t="str">
        <f t="shared" si="1936"/>
        <v>0.00310502212577438-0.12752010552306i</v>
      </c>
      <c r="N3670" t="str">
        <f t="shared" si="1937"/>
        <v>-21.6536400540842i</v>
      </c>
      <c r="O3670" t="str">
        <f t="shared" si="1938"/>
        <v>-0.943582614682883-0.331137206106795i</v>
      </c>
      <c r="P3670" t="str">
        <f t="shared" si="1939"/>
        <v>1.94358261468288+0.331137206106795i</v>
      </c>
      <c r="Q3670" t="str">
        <f t="shared" si="1940"/>
        <v>-1.94358261468288+21.3225028479774i</v>
      </c>
      <c r="R3670" t="str">
        <f t="shared" si="1941"/>
        <v>0.0071618015751355-0.0918045213392857i</v>
      </c>
      <c r="S3670" t="str">
        <f t="shared" si="1942"/>
        <v>2.34491059084467i</v>
      </c>
      <c r="T3670" t="str">
        <f t="shared" si="1943"/>
        <v>0.215273394375917+0.0167937843630633i</v>
      </c>
      <c r="U3670" t="str">
        <f t="shared" si="1944"/>
        <v>0.0000500000000000001-0.0000818563523966711i</v>
      </c>
      <c r="V3670" t="str">
        <f t="shared" si="1945"/>
        <v>0.00002-0.000916791146842712i</v>
      </c>
      <c r="W3670" t="str">
        <f t="shared" si="1946"/>
        <v>0.0000421367424304914-0.0000770990276537843i</v>
      </c>
      <c r="X3670" t="str">
        <f t="shared" si="1947"/>
        <v>0.0000421682850870229-0.000077049802188275i</v>
      </c>
      <c r="Y3670" t="str">
        <f t="shared" si="1948"/>
        <v>0.009+8.72608775461101i</v>
      </c>
      <c r="Z3670" t="str">
        <f t="shared" si="1949"/>
        <v>-0.000105898595812469-0.0000580995131818226i</v>
      </c>
      <c r="AA3670" t="str">
        <f t="shared" si="1950"/>
        <v>0.00142502302752498-1.3751973863714i</v>
      </c>
      <c r="AB3670" t="str">
        <f t="shared" si="1951"/>
        <v>0.719530508352545+0.0561316006325294i</v>
      </c>
      <c r="AC3670" t="str">
        <f t="shared" si="1952"/>
        <v>1.00939206578444-0.0915803164902584i</v>
      </c>
      <c r="AD3670" t="str">
        <f t="shared" si="1953"/>
        <v>0.70201149669836+0.119301547695821i</v>
      </c>
      <c r="AE3670" t="str">
        <f t="shared" si="1954"/>
        <v>-0.0000674106699016008-0.000053420392585459i</v>
      </c>
      <c r="AF3670" t="str">
        <f t="shared" si="1955"/>
        <v>-6.36562198521007-0.0865339787513827i</v>
      </c>
      <c r="AG3670" t="str">
        <f t="shared" si="1956"/>
        <v>1.00059753008405-0.00349414841219466i</v>
      </c>
      <c r="AH3670" t="str">
        <f t="shared" si="1957"/>
        <v>0.000423022373061877+0.000347158004578934i</v>
      </c>
      <c r="AI3670">
        <f t="shared" si="1958"/>
        <v>-65.23651596177676</v>
      </c>
      <c r="AJ3670">
        <f t="shared" si="1959"/>
        <v>39.374394201961962</v>
      </c>
      <c r="AK3670"/>
      <c r="AL3670"/>
      <c r="AM3670"/>
      <c r="AN3670"/>
    </row>
    <row r="3671" spans="1:40" x14ac:dyDescent="0.35">
      <c r="A3671"/>
      <c r="B3671">
        <f t="shared" si="1925"/>
        <v>1737000</v>
      </c>
      <c r="C3671" s="237" t="str">
        <f t="shared" si="1928"/>
        <v>-1.06886242112127E-08+0.000594937948268428i</v>
      </c>
      <c r="D3671" s="208" t="str">
        <f t="shared" si="1929"/>
        <v>-2.51366128413191+0.00456119093672462i</v>
      </c>
      <c r="E3671" t="str">
        <f t="shared" si="1930"/>
        <v>20500</v>
      </c>
      <c r="F3671" t="str">
        <f t="shared" si="1931"/>
        <v>0.327868852459016</v>
      </c>
      <c r="G3671" t="str">
        <f t="shared" si="1926"/>
        <v>0.327868852459016</v>
      </c>
      <c r="H3671" t="str">
        <f t="shared" si="1932"/>
        <v>3.85196336953861+0.0910454195426089i</v>
      </c>
      <c r="I3671" t="str">
        <f t="shared" si="1933"/>
        <v>6821.18304910684i</v>
      </c>
      <c r="J3671" t="str">
        <f t="shared" si="1927"/>
        <v>-62980.0292932023+1492.25657328701i</v>
      </c>
      <c r="K3671" t="str">
        <f t="shared" si="1934"/>
        <v>0.00256480137989647-0.108246308931526i</v>
      </c>
      <c r="L3671" t="str">
        <f t="shared" si="1935"/>
        <v>0.000536648667343557-0.0192004678850942i</v>
      </c>
      <c r="M3671" t="str">
        <f t="shared" si="1936"/>
        <v>0.00310145004724003-0.12744677681662i</v>
      </c>
      <c r="N3671" t="str">
        <f t="shared" si="1937"/>
        <v>-21.6661133490462i</v>
      </c>
      <c r="O3671" t="str">
        <f t="shared" si="1938"/>
        <v>-0.947639477829272-0.319342167681414i</v>
      </c>
      <c r="P3671" t="str">
        <f t="shared" si="1939"/>
        <v>1.94763947782927+0.319342167681414i</v>
      </c>
      <c r="Q3671" t="str">
        <f t="shared" si="1940"/>
        <v>-1.94763947782927+21.3467711813648i</v>
      </c>
      <c r="R3671" t="str">
        <f t="shared" si="1941"/>
        <v>0.00658056543557146-0.0918385281877878i</v>
      </c>
      <c r="S3671" t="str">
        <f t="shared" si="1942"/>
        <v>2.34626134579331i</v>
      </c>
      <c r="T3671" t="str">
        <f t="shared" si="1943"/>
        <v>0.215477188741556+0.0154397263149448i</v>
      </c>
      <c r="U3671" t="str">
        <f t="shared" si="1944"/>
        <v>0.0000499999999999998-0.0000818092272657572i</v>
      </c>
      <c r="V3671" t="str">
        <f t="shared" si="1945"/>
        <v>0.00002-0.000916263345376488i</v>
      </c>
      <c r="W3671" t="str">
        <f t="shared" si="1946"/>
        <v>0.0000421365855072814-0.0000770568787789596i</v>
      </c>
      <c r="X3671" t="str">
        <f t="shared" si="1947"/>
        <v>0.0000421680790877834-0.0000770076804360053i</v>
      </c>
      <c r="Y3671" t="str">
        <f t="shared" si="1948"/>
        <v>0.009+8.73111430285675i</v>
      </c>
      <c r="Z3671" t="str">
        <f t="shared" si="1949"/>
        <v>-0.000105779771013122-0.0000580656582239501i</v>
      </c>
      <c r="AA3671" t="str">
        <f t="shared" si="1950"/>
        <v>0.00142338265451127-1.37440566611306i</v>
      </c>
      <c r="AB3671" t="str">
        <f t="shared" si="1951"/>
        <v>0.720211671317122+0.0516057925152465i</v>
      </c>
      <c r="AC3671" t="str">
        <f t="shared" si="1952"/>
        <v>1.00881069244316-0.0916286033474439i</v>
      </c>
      <c r="AD3671" t="str">
        <f t="shared" si="1953"/>
        <v>0.703471704766303+0.115050249949614i</v>
      </c>
      <c r="AE3671" t="str">
        <f t="shared" si="1954"/>
        <v>-0.0000677326073522357-0.0000530175366738521i</v>
      </c>
      <c r="AF3671" t="str">
        <f t="shared" si="1955"/>
        <v>-6.36562465367052-0.0864842286058843i</v>
      </c>
      <c r="AG3671" t="str">
        <f t="shared" si="1956"/>
        <v>1.00057603982992-0.00349942408595206i</v>
      </c>
      <c r="AH3671" t="str">
        <f t="shared" si="1957"/>
        <v>0.000425124255961515+0.000344636706417362i</v>
      </c>
      <c r="AI3671">
        <f t="shared" si="1958"/>
        <v>-65.235957890014888</v>
      </c>
      <c r="AJ3671">
        <f t="shared" si="1959"/>
        <v>39.03074451474761</v>
      </c>
      <c r="AK3671"/>
      <c r="AL3671"/>
      <c r="AM3671"/>
      <c r="AN3671"/>
    </row>
    <row r="3672" spans="1:40" x14ac:dyDescent="0.35">
      <c r="A3672"/>
      <c r="B3672">
        <f t="shared" si="1925"/>
        <v>1738000</v>
      </c>
      <c r="C3672" s="237" t="str">
        <f t="shared" si="1928"/>
        <v>-1.06763278369555E-08+0.000594595636445711i</v>
      </c>
      <c r="D3672" s="208" t="str">
        <f t="shared" si="1929"/>
        <v>-2.51366128403764+0.00455856654608379i</v>
      </c>
      <c r="E3672" t="str">
        <f t="shared" si="1930"/>
        <v>20500</v>
      </c>
      <c r="F3672" t="str">
        <f t="shared" si="1931"/>
        <v>0.327868852459016</v>
      </c>
      <c r="G3672" t="str">
        <f t="shared" si="1926"/>
        <v>0.327868852459016</v>
      </c>
      <c r="H3672" t="str">
        <f t="shared" si="1932"/>
        <v>3.85196603349254+0.0909931021393147i</v>
      </c>
      <c r="I3672" t="str">
        <f t="shared" si="1933"/>
        <v>6825.11003992383i</v>
      </c>
      <c r="J3672" t="str">
        <f t="shared" si="1927"/>
        <v>-63052.5671844486+1493.11567321406i</v>
      </c>
      <c r="K3672" t="str">
        <f t="shared" si="1934"/>
        <v>0.00256185234908806-0.108184094678882i</v>
      </c>
      <c r="L3672" t="str">
        <f t="shared" si="1935"/>
        <v>0.000536031778983086-0.0191894376671853i</v>
      </c>
      <c r="M3672" t="str">
        <f t="shared" si="1936"/>
        <v>0.00309788412807115-0.127373532346067i</v>
      </c>
      <c r="N3672" t="str">
        <f t="shared" si="1937"/>
        <v>-21.6785866440083i</v>
      </c>
      <c r="O3672" t="str">
        <f t="shared" si="1938"/>
        <v>-0.951548906211715-0.307497445659779i</v>
      </c>
      <c r="P3672" t="str">
        <f t="shared" si="1939"/>
        <v>1.95154890621171+0.307497445659779i</v>
      </c>
      <c r="Q3672" t="str">
        <f t="shared" si="1940"/>
        <v>-1.95154890621171+21.3710891983485i</v>
      </c>
      <c r="R3672" t="str">
        <f t="shared" si="1941"/>
        <v>0.00599960963880774-0.0918651089618651i</v>
      </c>
      <c r="S3672" t="str">
        <f t="shared" si="1942"/>
        <v>2.34761210074196i</v>
      </c>
      <c r="T3672" t="str">
        <f t="shared" si="1943"/>
        <v>0.215663641434853+0.0140847561877931i</v>
      </c>
      <c r="U3672" t="str">
        <f t="shared" si="1944"/>
        <v>0.00005-0.0000817621563639936i</v>
      </c>
      <c r="V3672" t="str">
        <f t="shared" si="1945"/>
        <v>0.00002-0.00091573615127673i</v>
      </c>
      <c r="W3672" t="str">
        <f t="shared" si="1946"/>
        <v>0.0000421364284954739-0.0000770147796693831i</v>
      </c>
      <c r="X3672" t="str">
        <f t="shared" si="1947"/>
        <v>0.0000421678730849083-0.0000769656084170318i</v>
      </c>
      <c r="Y3672" t="str">
        <f t="shared" si="1948"/>
        <v>0.009+8.7361408511025i</v>
      </c>
      <c r="Z3672" t="str">
        <f t="shared" si="1949"/>
        <v>-0.000105661151228053-0.0000580318424328114i</v>
      </c>
      <c r="AA3672" t="str">
        <f t="shared" si="1950"/>
        <v>0.00142174511224567-1.37361485694577i</v>
      </c>
      <c r="AB3672" t="str">
        <f t="shared" si="1951"/>
        <v>0.720834871418466+0.0470769358619738i</v>
      </c>
      <c r="AC3672" t="str">
        <f t="shared" si="1952"/>
        <v>1.0082294185199-0.091669444918388i</v>
      </c>
      <c r="AD3672" t="str">
        <f t="shared" si="1953"/>
        <v>0.704878883605488+0.110781127593707i</v>
      </c>
      <c r="AE3672" t="str">
        <f t="shared" si="1954"/>
        <v>-0.0000680494813770534-0.0000526106817835028i</v>
      </c>
      <c r="AF3672" t="str">
        <f t="shared" si="1955"/>
        <v>-6.36562731753018-0.0864345355932309i</v>
      </c>
      <c r="AG3672" t="str">
        <f t="shared" si="1956"/>
        <v>1.00055448539424-0.003504430067715i</v>
      </c>
      <c r="AH3672" t="str">
        <f t="shared" si="1957"/>
        <v>0.00042719455690008+0.000342089208455488i</v>
      </c>
      <c r="AI3672">
        <f t="shared" si="1958"/>
        <v>-65.23573859768166</v>
      </c>
      <c r="AJ3672">
        <f t="shared" si="1959"/>
        <v>38.687077017363485</v>
      </c>
      <c r="AK3672"/>
      <c r="AL3672"/>
      <c r="AM3672"/>
      <c r="AN3672"/>
    </row>
    <row r="3673" spans="1:40" x14ac:dyDescent="0.35">
      <c r="A3673"/>
      <c r="B3673">
        <f t="shared" ref="B3673:B3736" si="1960">B3672+1000</f>
        <v>1739000</v>
      </c>
      <c r="C3673" s="237" t="str">
        <f t="shared" si="1928"/>
        <v>-1.06640526694351E-08+0.000594253718311116i</v>
      </c>
      <c r="D3673" s="208" t="str">
        <f t="shared" si="1929"/>
        <v>-2.51366128394353+0.00455594517371856i</v>
      </c>
      <c r="E3673" t="str">
        <f t="shared" si="1930"/>
        <v>20500</v>
      </c>
      <c r="F3673" t="str">
        <f t="shared" si="1931"/>
        <v>0.327868852459016</v>
      </c>
      <c r="G3673" t="str">
        <f t="shared" si="1926"/>
        <v>0.327868852459016</v>
      </c>
      <c r="H3673" t="str">
        <f t="shared" si="1932"/>
        <v>3.8519686928561+0.0909408447888475i</v>
      </c>
      <c r="I3673" t="str">
        <f t="shared" si="1933"/>
        <v>6829.03703074081i</v>
      </c>
      <c r="J3673" t="str">
        <f t="shared" si="1927"/>
        <v>-63125.1468241216+1493.9747731411i</v>
      </c>
      <c r="K3673" t="str">
        <f t="shared" si="1934"/>
        <v>0.00255890840069389-0.108121951861113i</v>
      </c>
      <c r="L3673" t="str">
        <f t="shared" si="1935"/>
        <v>0.000535415953423776-0.0191784201053076i</v>
      </c>
      <c r="M3673" t="str">
        <f t="shared" si="1936"/>
        <v>0.00309432435411767-0.127300371966421i</v>
      </c>
      <c r="N3673" t="str">
        <f t="shared" si="1937"/>
        <v>-21.6910599389703i</v>
      </c>
      <c r="O3673" t="str">
        <f t="shared" si="1938"/>
        <v>-0.955310291597099-0.295604882856604i</v>
      </c>
      <c r="P3673" t="str">
        <f t="shared" si="1939"/>
        <v>1.9553102915971+0.295604882856604i</v>
      </c>
      <c r="Q3673" t="str">
        <f t="shared" si="1940"/>
        <v>-1.9553102915971+21.3954550561137i</v>
      </c>
      <c r="R3673" t="str">
        <f t="shared" si="1941"/>
        <v>0.00541902879619084-0.0918842889397204i</v>
      </c>
      <c r="S3673" t="str">
        <f t="shared" si="1942"/>
        <v>2.3489628556906i</v>
      </c>
      <c r="T3673" t="str">
        <f t="shared" si="1943"/>
        <v>0.215832781740946+0.01272909735617i</v>
      </c>
      <c r="U3673" t="str">
        <f t="shared" si="1944"/>
        <v>0.0000500000000000002-0.0000817151395978271i</v>
      </c>
      <c r="V3673" t="str">
        <f t="shared" si="1945"/>
        <v>0.00002-0.00091520956349566i</v>
      </c>
      <c r="W3673" t="str">
        <f t="shared" si="1946"/>
        <v>0.0000421362713950718-0.0000769727302391597i</v>
      </c>
      <c r="X3673" t="str">
        <f t="shared" si="1947"/>
        <v>0.0000421676670782052-0.000076923586045515i</v>
      </c>
      <c r="Y3673" t="str">
        <f t="shared" si="1948"/>
        <v>0.009+8.74116739934824i</v>
      </c>
      <c r="Z3673" t="str">
        <f t="shared" si="1949"/>
        <v>-0.000105542735985804-0.0000579980657400852i</v>
      </c>
      <c r="AA3673" t="str">
        <f t="shared" si="1950"/>
        <v>0.00142011039421864-1.37282495729772i</v>
      </c>
      <c r="AB3673" t="str">
        <f t="shared" si="1951"/>
        <v>0.721400206539319+0.0425457772805884i</v>
      </c>
      <c r="AC3673" t="str">
        <f t="shared" si="1952"/>
        <v>1.00764833950158-0.0917028641943041i</v>
      </c>
      <c r="AD3673" t="str">
        <f t="shared" si="1953"/>
        <v>0.706232816285911+0.106494840625744i</v>
      </c>
      <c r="AE3673" t="str">
        <f t="shared" si="1954"/>
        <v>-0.0000683612489061828-0.000052199894154769i</v>
      </c>
      <c r="AF3673" t="str">
        <f t="shared" si="1955"/>
        <v>-6.36562997679963-0.0863848996151289i</v>
      </c>
      <c r="AG3673" t="str">
        <f t="shared" si="1956"/>
        <v>1.00053287016702-0.00350916574117606i</v>
      </c>
      <c r="AH3673" t="str">
        <f t="shared" si="1957"/>
        <v>0.000429232989573732+0.000339515922437391i</v>
      </c>
      <c r="AI3673">
        <f t="shared" si="1958"/>
        <v>-65.23585742498507</v>
      </c>
      <c r="AJ3673">
        <f t="shared" si="1959"/>
        <v>38.343391547845258</v>
      </c>
      <c r="AK3673"/>
      <c r="AL3673"/>
      <c r="AM3673"/>
      <c r="AN3673"/>
    </row>
    <row r="3674" spans="1:40" x14ac:dyDescent="0.35">
      <c r="A3674"/>
      <c r="B3674">
        <f t="shared" si="1960"/>
        <v>1740000</v>
      </c>
      <c r="C3674" s="237" t="str">
        <f t="shared" si="1928"/>
        <v>-1.06517986599144E-08+0.000593912193185871i</v>
      </c>
      <c r="D3674" s="208" t="str">
        <f t="shared" si="1929"/>
        <v>-2.51366128384958+0.00455332681442501i</v>
      </c>
      <c r="E3674" t="str">
        <f t="shared" si="1930"/>
        <v>20500</v>
      </c>
      <c r="F3674" t="str">
        <f t="shared" si="1931"/>
        <v>0.327868852459016</v>
      </c>
      <c r="G3674" t="str">
        <f t="shared" si="1926"/>
        <v>0.327868852459016</v>
      </c>
      <c r="H3674" t="str">
        <f t="shared" si="1932"/>
        <v>3.8519713476398+0.0908886473879364i</v>
      </c>
      <c r="I3674" t="str">
        <f t="shared" si="1933"/>
        <v>6832.9640215578i</v>
      </c>
      <c r="J3674" t="str">
        <f t="shared" si="1927"/>
        <v>-63197.7682122212+1494.83387306816i</v>
      </c>
      <c r="K3674" t="str">
        <f t="shared" si="1934"/>
        <v>0.00255596952304395-0.108059880355326i</v>
      </c>
      <c r="L3674" t="str">
        <f t="shared" si="1935"/>
        <v>0.000534801188226281-0.0191674151777082i</v>
      </c>
      <c r="M3674" t="str">
        <f t="shared" si="1936"/>
        <v>0.00309077071127023-0.127227295533034i</v>
      </c>
      <c r="N3674" t="str">
        <f t="shared" si="1937"/>
        <v>-21.7035332339323i</v>
      </c>
      <c r="O3674" t="str">
        <f t="shared" si="1938"/>
        <v>-0.95892304878509-0.283666329529447i</v>
      </c>
      <c r="P3674" t="str">
        <f t="shared" si="1939"/>
        <v>1.95892304878509+0.283666329529447i</v>
      </c>
      <c r="Q3674" t="str">
        <f t="shared" si="1940"/>
        <v>-1.95892304878509+21.4198669044029i</v>
      </c>
      <c r="R3674" t="str">
        <f t="shared" si="1941"/>
        <v>0.00483891670702375-0.0918960945480488i</v>
      </c>
      <c r="S3674" t="str">
        <f t="shared" si="1942"/>
        <v>2.35031361063924i</v>
      </c>
      <c r="T3674" t="str">
        <f t="shared" si="1943"/>
        <v>0.21598464178087+0.0113729717972675i</v>
      </c>
      <c r="U3674" t="str">
        <f t="shared" si="1944"/>
        <v>0.0000499999999999999-0.0000816681768739199i</v>
      </c>
      <c r="V3674" t="str">
        <f t="shared" si="1945"/>
        <v>0.00002-0.000914683580987903i</v>
      </c>
      <c r="W3674" t="str">
        <f t="shared" si="1946"/>
        <v>0.0000421361142060778-0.0000769307304025914i</v>
      </c>
      <c r="X3674" t="str">
        <f t="shared" si="1947"/>
        <v>0.0000421674610674827-0.0000768816132358129i</v>
      </c>
      <c r="Y3674" t="str">
        <f t="shared" si="1948"/>
        <v>0.009+8.74619394759399i</v>
      </c>
      <c r="Z3674" t="str">
        <f t="shared" si="1949"/>
        <v>-0.000105424524816272-0.0000579643280776091i</v>
      </c>
      <c r="AA3674" t="str">
        <f t="shared" si="1950"/>
        <v>0.0014184784939393-1.37203596560073i</v>
      </c>
      <c r="AB3674" t="str">
        <f t="shared" si="1951"/>
        <v>0.721907784041136+0.0380130587083943i</v>
      </c>
      <c r="AC3674" t="str">
        <f t="shared" si="1952"/>
        <v>1.00706755008956-0.0917288853392976i</v>
      </c>
      <c r="AD3674" t="str">
        <f t="shared" si="1953"/>
        <v>0.707533294055272+0.102192051668603i</v>
      </c>
      <c r="AE3674" t="str">
        <f t="shared" si="1954"/>
        <v>-0.0000686678677076259-0.0000517852404696137i</v>
      </c>
      <c r="AF3674" t="str">
        <f t="shared" si="1955"/>
        <v>-6.36563263148938-0.0863353205735114i</v>
      </c>
      <c r="AG3674" t="str">
        <f t="shared" si="1956"/>
        <v>1.0005111975436-0.00351363053205601i</v>
      </c>
      <c r="AH3674" t="str">
        <f t="shared" si="1957"/>
        <v>0.00043123927283804+0.00033691726313289i</v>
      </c>
      <c r="AI3674">
        <f t="shared" si="1958"/>
        <v>-65.236313741347573</v>
      </c>
      <c r="AJ3674">
        <f t="shared" si="1959"/>
        <v>37.999687946677625</v>
      </c>
      <c r="AK3674"/>
      <c r="AL3674"/>
      <c r="AM3674"/>
      <c r="AN3674"/>
    </row>
    <row r="3675" spans="1:40" x14ac:dyDescent="0.35">
      <c r="A3675"/>
      <c r="B3675">
        <f t="shared" si="1960"/>
        <v>1741000</v>
      </c>
      <c r="C3675" s="237" t="str">
        <f t="shared" si="1928"/>
        <v>-1.0639565759796E-08+0.000593571060392757i</v>
      </c>
      <c r="D3675" s="208" t="str">
        <f t="shared" si="1929"/>
        <v>-2.5136612837558+0.00455071146301114i</v>
      </c>
      <c r="E3675" t="str">
        <f t="shared" si="1930"/>
        <v>20500</v>
      </c>
      <c r="F3675" t="str">
        <f t="shared" si="1931"/>
        <v>0.327868852459016</v>
      </c>
      <c r="G3675" t="str">
        <f t="shared" si="1926"/>
        <v>0.327868852459016</v>
      </c>
      <c r="H3675" t="str">
        <f t="shared" si="1932"/>
        <v>3.85197399785416+0.0908365098335464i</v>
      </c>
      <c r="I3675" t="str">
        <f t="shared" si="1933"/>
        <v>6836.89101237479i</v>
      </c>
      <c r="J3675" t="str">
        <f t="shared" si="1927"/>
        <v>-63270.4313487474+1495.69297299521i</v>
      </c>
      <c r="K3675" t="str">
        <f t="shared" si="1934"/>
        <v>0.00255303570450159-0.107997880038904i</v>
      </c>
      <c r="L3675" t="str">
        <f t="shared" si="1935"/>
        <v>0.000534187480958247-0.0191564228626845i</v>
      </c>
      <c r="M3675" t="str">
        <f t="shared" si="1936"/>
        <v>0.00308722318545984-0.127154302901588i</v>
      </c>
      <c r="N3675" t="str">
        <f t="shared" si="1937"/>
        <v>-21.7160065288944i</v>
      </c>
      <c r="O3675" t="str">
        <f t="shared" si="1938"/>
        <v>-0.962386615699087-0.27168364309111i</v>
      </c>
      <c r="P3675" t="str">
        <f t="shared" si="1939"/>
        <v>1.96238661569909+0.27168364309111i</v>
      </c>
      <c r="Q3675" t="str">
        <f t="shared" si="1940"/>
        <v>-1.96238661569909+21.4443228858033i</v>
      </c>
      <c r="R3675" t="str">
        <f t="shared" si="1941"/>
        <v>0.00425936634732834-0.0919005533401631i</v>
      </c>
      <c r="S3675" t="str">
        <f t="shared" si="1942"/>
        <v>2.35166436558789i</v>
      </c>
      <c r="T3675" t="str">
        <f t="shared" si="1943"/>
        <v>0.216119256467871+0.0100166000589963i</v>
      </c>
      <c r="U3675" t="str">
        <f t="shared" si="1944"/>
        <v>0.0000500000000000001-0.0000816212680991505i</v>
      </c>
      <c r="V3675" t="str">
        <f t="shared" si="1945"/>
        <v>0.00002-0.000914158202710481i</v>
      </c>
      <c r="W3675" t="str">
        <f t="shared" si="1946"/>
        <v>0.0000421359569284954-0.0000768887800741793i</v>
      </c>
      <c r="X3675" t="str">
        <f t="shared" si="1947"/>
        <v>0.0000421672550525497-0.0000768396899024808i</v>
      </c>
      <c r="Y3675" t="str">
        <f t="shared" si="1948"/>
        <v>0.009+8.75122049583973i</v>
      </c>
      <c r="Z3675" t="str">
        <f t="shared" si="1949"/>
        <v>-0.000105306517250706-0.0000579306293773798i</v>
      </c>
      <c r="AA3675" t="str">
        <f t="shared" si="1950"/>
        <v>0.00141684940493545-1.37124788029023i</v>
      </c>
      <c r="AB3675" t="str">
        <f t="shared" si="1951"/>
        <v>0.722357720618066+0.0334795173054605i</v>
      </c>
      <c r="AC3675" t="str">
        <f t="shared" si="1952"/>
        <v>1.00648714418775-0.0917475336687068i</v>
      </c>
      <c r="AD3675" t="str">
        <f t="shared" si="1953"/>
        <v>0.708780116370472+0.0978734258701019i</v>
      </c>
      <c r="AE3675" t="str">
        <f t="shared" si="1954"/>
        <v>-0.0000689692963915495-0.0000513667878412897i</v>
      </c>
      <c r="AF3675" t="str">
        <f t="shared" si="1955"/>
        <v>-6.36563528160996-0.0862857983705353i</v>
      </c>
      <c r="AG3675" t="str">
        <f t="shared" si="1956"/>
        <v>1.00048947092406-0.00351782390814i</v>
      </c>
      <c r="AH3675" t="str">
        <f t="shared" si="1957"/>
        <v>0.000433213130739585+0.000334293648275393i</v>
      </c>
      <c r="AI3675">
        <f t="shared" si="1958"/>
        <v>-65.237106945185516</v>
      </c>
      <c r="AJ3675">
        <f t="shared" si="1959"/>
        <v>37.655966056823708</v>
      </c>
      <c r="AK3675"/>
      <c r="AL3675"/>
      <c r="AM3675"/>
      <c r="AN3675"/>
    </row>
    <row r="3676" spans="1:40" x14ac:dyDescent="0.35">
      <c r="A3676"/>
      <c r="B3676">
        <f t="shared" si="1960"/>
        <v>1742000</v>
      </c>
      <c r="C3676" s="237" t="str">
        <f t="shared" si="1928"/>
        <v>-1.06273539206226E-08+0.000593230319256127i</v>
      </c>
      <c r="D3676" s="208" t="str">
        <f t="shared" si="1929"/>
        <v>-2.51366128366217+0.00454809911429698i</v>
      </c>
      <c r="E3676" t="str">
        <f t="shared" si="1930"/>
        <v>20500</v>
      </c>
      <c r="F3676" t="str">
        <f t="shared" si="1931"/>
        <v>0.327868852459016</v>
      </c>
      <c r="G3676" t="str">
        <f t="shared" si="1926"/>
        <v>0.327868852459016</v>
      </c>
      <c r="H3676" t="str">
        <f t="shared" si="1932"/>
        <v>3.85197664350966+0.0907844320228773i</v>
      </c>
      <c r="I3676" t="str">
        <f t="shared" si="1933"/>
        <v>6840.81800319177i</v>
      </c>
      <c r="J3676" t="str">
        <f t="shared" si="1927"/>
        <v>-63343.1362337002+1496.55207292225i</v>
      </c>
      <c r="K3676" t="str">
        <f t="shared" si="1934"/>
        <v>0.00255010693346355-0.107935950789517i</v>
      </c>
      <c r="L3676" t="str">
        <f t="shared" si="1935"/>
        <v>0.000533574829194279-0.0191454431385831i</v>
      </c>
      <c r="M3676" t="str">
        <f t="shared" si="1936"/>
        <v>0.00308368176265783-0.1270813939281i</v>
      </c>
      <c r="N3676" t="str">
        <f t="shared" si="1937"/>
        <v>-21.7284798238564i</v>
      </c>
      <c r="O3676" t="str">
        <f t="shared" si="1938"/>
        <v>-0.965700453473589-0.259658687820963i</v>
      </c>
      <c r="P3676" t="str">
        <f t="shared" si="1939"/>
        <v>1.96570045347359+0.259658687820963i</v>
      </c>
      <c r="Q3676" t="str">
        <f t="shared" si="1940"/>
        <v>-1.96570045347359+21.4688211360354i</v>
      </c>
      <c r="R3676" t="str">
        <f t="shared" si="1941"/>
        <v>0.0036804698591582-0.0918976939741308i</v>
      </c>
      <c r="S3676" t="str">
        <f t="shared" si="1942"/>
        <v>2.35301512053652i</v>
      </c>
      <c r="T3676" t="str">
        <f t="shared" si="1943"/>
        <v>0.216236663463568+0.00866020122927816i</v>
      </c>
      <c r="U3676" t="str">
        <f t="shared" si="1944"/>
        <v>0.0000499999999999998-0.0000815744131806087i</v>
      </c>
      <c r="V3676" t="str">
        <f t="shared" si="1945"/>
        <v>0.00002-0.000913633427622824i</v>
      </c>
      <c r="W3676" t="str">
        <f t="shared" si="1946"/>
        <v>0.0000421357995623272-0.0000768468791686183i</v>
      </c>
      <c r="X3676" t="str">
        <f t="shared" si="1947"/>
        <v>0.000042167049033216-0.0000767978159602693i</v>
      </c>
      <c r="Y3676" t="str">
        <f t="shared" si="1948"/>
        <v>0.009+8.75624704408547i</v>
      </c>
      <c r="Z3676" t="str">
        <f t="shared" si="1949"/>
        <v>-0.000105188712821697-0.0000578969695715525i</v>
      </c>
      <c r="AA3676" t="str">
        <f t="shared" si="1950"/>
        <v>0.00141522312075342-1.37046069980522i</v>
      </c>
      <c r="AB3676" t="str">
        <f t="shared" si="1951"/>
        <v>0.722750142150429+0.0289458853519846i</v>
      </c>
      <c r="AC3676" t="str">
        <f t="shared" si="1952"/>
        <v>1.00590721489132-0.091758835627445i</v>
      </c>
      <c r="AD3676" t="str">
        <f t="shared" si="1953"/>
        <v>0.70997309092782+0.0935396308023354i</v>
      </c>
      <c r="AE3676" t="str">
        <f t="shared" si="1954"/>
        <v>-0.0000692654944144422-0.0000509446038039836i</v>
      </c>
      <c r="AF3676" t="str">
        <f t="shared" si="1955"/>
        <v>-6.36563792717183-0.0862363329085803i</v>
      </c>
      <c r="AG3676" t="str">
        <f t="shared" si="1956"/>
        <v>1.00046769371276-0.0035217453793071i</v>
      </c>
      <c r="AH3676" t="str">
        <f t="shared" si="1957"/>
        <v>0.000435154292546733+0.000331645498499331i</v>
      </c>
      <c r="AI3676">
        <f t="shared" si="1958"/>
        <v>-65.238236463700687</v>
      </c>
      <c r="AJ3676">
        <f t="shared" si="1959"/>
        <v>37.312225723755368</v>
      </c>
      <c r="AK3676"/>
      <c r="AL3676"/>
      <c r="AM3676"/>
      <c r="AN3676"/>
    </row>
    <row r="3677" spans="1:40" x14ac:dyDescent="0.35">
      <c r="A3677"/>
      <c r="B3677">
        <f t="shared" si="1960"/>
        <v>1743000</v>
      </c>
      <c r="C3677" s="237" t="str">
        <f t="shared" si="1928"/>
        <v>-1.06151630940753E-08+0.000592889969101868i</v>
      </c>
      <c r="D3677" s="208" t="str">
        <f t="shared" si="1929"/>
        <v>-2.51366128356871+0.00454548976311432i</v>
      </c>
      <c r="E3677" t="str">
        <f t="shared" si="1930"/>
        <v>20500</v>
      </c>
      <c r="F3677" t="str">
        <f t="shared" si="1931"/>
        <v>0.327868852459016</v>
      </c>
      <c r="G3677" t="str">
        <f t="shared" si="1926"/>
        <v>0.327868852459016</v>
      </c>
      <c r="H3677" t="str">
        <f t="shared" si="1932"/>
        <v>3.85197928461675+0.0907324138533658i</v>
      </c>
      <c r="I3677" t="str">
        <f t="shared" si="1933"/>
        <v>6844.74499400876i</v>
      </c>
      <c r="J3677" t="str">
        <f t="shared" si="1927"/>
        <v>-63415.8828670796+1497.41117284931i</v>
      </c>
      <c r="K3677" t="str">
        <f t="shared" si="1934"/>
        <v>0.00254718319835988-0.10787409248511i</v>
      </c>
      <c r="L3677" t="str">
        <f t="shared" si="1935"/>
        <v>0.000532963230515936-0.0191344759838001i</v>
      </c>
      <c r="M3677" t="str">
        <f t="shared" si="1936"/>
        <v>0.00308014642887582-0.12700856846891i</v>
      </c>
      <c r="N3677" t="str">
        <f t="shared" si="1937"/>
        <v>-21.7409531188184i</v>
      </c>
      <c r="O3677" t="str">
        <f t="shared" si="1938"/>
        <v>-0.968864046538197-0.247593334574318i</v>
      </c>
      <c r="P3677" t="str">
        <f t="shared" si="1939"/>
        <v>1.9688640465382+0.247593334574318i</v>
      </c>
      <c r="Q3677" t="str">
        <f t="shared" si="1940"/>
        <v>-1.9688640465382+21.4933597842441i</v>
      </c>
      <c r="R3677" t="str">
        <f t="shared" si="1941"/>
        <v>0.00310231854040935-0.0918875461909446i</v>
      </c>
      <c r="S3677" t="str">
        <f t="shared" si="1942"/>
        <v>2.35436587548516i</v>
      </c>
      <c r="T3677" t="str">
        <f t="shared" si="1943"/>
        <v>0.216336903134026+0.0073039929064247i</v>
      </c>
      <c r="U3677" t="str">
        <f t="shared" si="1944"/>
        <v>0.00005-0.0000815276120256i</v>
      </c>
      <c r="V3677" t="str">
        <f t="shared" si="1945"/>
        <v>0.00002-0.000913109254686722i</v>
      </c>
      <c r="W3677" t="str">
        <f t="shared" si="1946"/>
        <v>0.0000421356421075769-0.000076805027600801i</v>
      </c>
      <c r="X3677" t="str">
        <f t="shared" si="1947"/>
        <v>0.0000421668430092914-0.0000767559913241247i</v>
      </c>
      <c r="Y3677" t="str">
        <f t="shared" si="1948"/>
        <v>0.009+8.76127359233122i</v>
      </c>
      <c r="Z3677" t="str">
        <f t="shared" si="1949"/>
        <v>-0.000105071111063177-0.0000578633485924391i</v>
      </c>
      <c r="AA3677" t="str">
        <f t="shared" si="1950"/>
        <v>0.00141359963495806-1.3696744225883i</v>
      </c>
      <c r="AB3677" t="str">
        <f t="shared" si="1951"/>
        <v>0.723085183557895+0.0244128901492858i</v>
      </c>
      <c r="AC3677" t="str">
        <f t="shared" si="1952"/>
        <v>1.00532785447596-0.0917628187683554i</v>
      </c>
      <c r="AD3677" t="str">
        <f t="shared" si="1953"/>
        <v>0.711112033692139+0.0891913363603299i</v>
      </c>
      <c r="AE3677" t="str">
        <f t="shared" si="1954"/>
        <v>-0.0000695564220831857-0.0000505187563023962i</v>
      </c>
      <c r="AF3677" t="str">
        <f t="shared" si="1955"/>
        <v>-6.36564056818546-0.0861869240902515i</v>
      </c>
      <c r="AG3677" t="str">
        <f t="shared" si="1956"/>
        <v>1.00044586931782-0.00352539449755451i</v>
      </c>
      <c r="AH3677" t="str">
        <f t="shared" si="1957"/>
        <v>0.000437062492779949+0.000328973237277129i</v>
      </c>
      <c r="AI3677">
        <f t="shared" si="1958"/>
        <v>-65.239701752679736</v>
      </c>
      <c r="AJ3677">
        <f t="shared" si="1959"/>
        <v>36.968466795455512</v>
      </c>
      <c r="AK3677"/>
      <c r="AL3677"/>
      <c r="AM3677"/>
      <c r="AN3677"/>
    </row>
    <row r="3678" spans="1:40" x14ac:dyDescent="0.35">
      <c r="A3678"/>
      <c r="B3678">
        <f t="shared" si="1960"/>
        <v>1744000</v>
      </c>
      <c r="C3678" s="237" t="str">
        <f t="shared" si="1928"/>
        <v>-1.06029932319737E-08+0.000592550009257418i</v>
      </c>
      <c r="D3678" s="208" t="str">
        <f t="shared" si="1929"/>
        <v>-2.5136612834754+0.00454288340430687i</v>
      </c>
      <c r="E3678" t="str">
        <f t="shared" si="1930"/>
        <v>20500</v>
      </c>
      <c r="F3678" t="str">
        <f t="shared" si="1931"/>
        <v>0.327868852459016</v>
      </c>
      <c r="G3678" t="str">
        <f t="shared" si="1926"/>
        <v>0.327868852459016</v>
      </c>
      <c r="H3678" t="str">
        <f t="shared" si="1932"/>
        <v>3.85198192118583+0.0906804552226821i</v>
      </c>
      <c r="I3678" t="str">
        <f t="shared" si="1933"/>
        <v>6848.67198482575i</v>
      </c>
      <c r="J3678" t="str">
        <f t="shared" si="1927"/>
        <v>-63488.6712488857+1498.27027277636i</v>
      </c>
      <c r="K3678" t="str">
        <f t="shared" si="1934"/>
        <v>0.00254426448765363-0.10781230500391i</v>
      </c>
      <c r="L3678" t="str">
        <f t="shared" si="1935"/>
        <v>0.000532352682511697-0.0191235213767814i</v>
      </c>
      <c r="M3678" t="str">
        <f t="shared" si="1936"/>
        <v>0.00307661717016533-0.126935826380691i</v>
      </c>
      <c r="N3678" t="str">
        <f t="shared" si="1937"/>
        <v>-21.7534264137804i</v>
      </c>
      <c r="O3678" t="str">
        <f t="shared" si="1938"/>
        <v>-0.971876902697717-0.235489460491745i</v>
      </c>
      <c r="P3678" t="str">
        <f t="shared" si="1939"/>
        <v>1.97187690269772+0.235489460491745i</v>
      </c>
      <c r="Q3678" t="str">
        <f t="shared" si="1940"/>
        <v>-1.97187690269772+21.5179369532887i</v>
      </c>
      <c r="R3678" t="str">
        <f t="shared" si="1941"/>
        <v>0.00252500283521228-0.0918701407927301i</v>
      </c>
      <c r="S3678" t="str">
        <f t="shared" si="1942"/>
        <v>2.3557166304338i</v>
      </c>
      <c r="T3678" t="str">
        <f t="shared" si="1943"/>
        <v>0.216420018505729+0.00594819117080206i</v>
      </c>
      <c r="U3678" t="str">
        <f t="shared" si="1944"/>
        <v>0.0000500000000000002-0.0000814808645416407i</v>
      </c>
      <c r="V3678" t="str">
        <f t="shared" si="1945"/>
        <v>0.00002-0.000912585682866372i</v>
      </c>
      <c r="W3678" t="str">
        <f t="shared" si="1946"/>
        <v>0.0000421354845642469-0.0000767632252858142i</v>
      </c>
      <c r="X3678" t="str">
        <f t="shared" si="1947"/>
        <v>0.0000421666369805867-0.0000767142159091904i</v>
      </c>
      <c r="Y3678" t="str">
        <f t="shared" si="1948"/>
        <v>0.009+8.76630014057696i</v>
      </c>
      <c r="Z3678" t="str">
        <f t="shared" si="1949"/>
        <v>-0.000104953711510418-0.0000578297663725104i</v>
      </c>
      <c r="AA3678" t="str">
        <f t="shared" si="1950"/>
        <v>0.00141197894113269-1.36888904708563i</v>
      </c>
      <c r="AB3678" t="str">
        <f t="shared" si="1951"/>
        <v>0.723362988652328+0.0198812539250978i</v>
      </c>
      <c r="AC3678" t="str">
        <f t="shared" si="1952"/>
        <v>1.00474915438762-0.0917595117305993i</v>
      </c>
      <c r="AD3678" t="str">
        <f t="shared" si="1953"/>
        <v>0.712196768924583+0.0848292146607237i</v>
      </c>
      <c r="AE3678" t="str">
        <f t="shared" si="1954"/>
        <v>-0.0000698420405589693-0.0000500893136813223i</v>
      </c>
      <c r="AF3678" t="str">
        <f t="shared" si="1955"/>
        <v>-6.36564320466123-0.0861375718183752i</v>
      </c>
      <c r="AG3678" t="str">
        <f t="shared" si="1956"/>
        <v>1.00042400115057-0.00352877085701511i</v>
      </c>
      <c r="AH3678" t="str">
        <f t="shared" si="1957"/>
        <v>0.000438937471241206+0.000326277290856084i</v>
      </c>
      <c r="AI3678">
        <f t="shared" si="1958"/>
        <v>-65.241502296303167</v>
      </c>
      <c r="AJ3678">
        <f t="shared" si="1959"/>
        <v>36.624689122451038</v>
      </c>
      <c r="AK3678"/>
      <c r="AL3678"/>
      <c r="AM3678"/>
      <c r="AN3678"/>
    </row>
    <row r="3679" spans="1:40" x14ac:dyDescent="0.35">
      <c r="A3679"/>
      <c r="B3679">
        <f t="shared" si="1960"/>
        <v>1745000</v>
      </c>
      <c r="C3679" s="237" t="str">
        <f t="shared" si="1928"/>
        <v>-1.05908442862756E-08+0.000592210439051759i</v>
      </c>
      <c r="D3679" s="208" t="str">
        <f t="shared" si="1929"/>
        <v>-2.51366128338226+0.00454028003273015i</v>
      </c>
      <c r="E3679" t="str">
        <f t="shared" si="1930"/>
        <v>20500</v>
      </c>
      <c r="F3679" t="str">
        <f t="shared" si="1931"/>
        <v>0.327868852459016</v>
      </c>
      <c r="G3679" t="str">
        <f t="shared" si="1926"/>
        <v>0.327868852459016</v>
      </c>
      <c r="H3679" t="str">
        <f t="shared" si="1932"/>
        <v>3.85198455322731+0.0906285560287301i</v>
      </c>
      <c r="I3679" t="str">
        <f t="shared" si="1933"/>
        <v>6852.59897564274i</v>
      </c>
      <c r="J3679" t="str">
        <f t="shared" si="1927"/>
        <v>-63561.5013791184+1499.12937270341i</v>
      </c>
      <c r="K3679" t="str">
        <f t="shared" si="1934"/>
        <v>0.00254135078984095-0.107750588224421i</v>
      </c>
      <c r="L3679" t="str">
        <f t="shared" si="1935"/>
        <v>0.000531743182776932-0.0191125792960215i</v>
      </c>
      <c r="M3679" t="str">
        <f t="shared" si="1936"/>
        <v>0.00307309397261788-0.126863167520442i</v>
      </c>
      <c r="N3679" t="str">
        <f t="shared" si="1937"/>
        <v>-21.7658997087425i</v>
      </c>
      <c r="O3679" t="str">
        <f t="shared" si="1938"/>
        <v>-0.974738553208785-0.223348948706826i</v>
      </c>
      <c r="P3679" t="str">
        <f t="shared" si="1939"/>
        <v>1.97473855320878+0.223348948706826i</v>
      </c>
      <c r="Q3679" t="str">
        <f t="shared" si="1940"/>
        <v>-1.97473855320878+21.5425507600357i</v>
      </c>
      <c r="R3679" t="str">
        <f t="shared" si="1941"/>
        <v>0.00194861232482241-0.0918455096210058i</v>
      </c>
      <c r="S3679" t="str">
        <f t="shared" si="1942"/>
        <v>2.35706738538245i</v>
      </c>
      <c r="T3679" t="str">
        <f t="shared" si="1943"/>
        <v>0.216486055221503+0.00459301055759318i</v>
      </c>
      <c r="U3679" t="str">
        <f t="shared" si="1944"/>
        <v>0.0000499999999999999-0.0000814341706364588i</v>
      </c>
      <c r="V3679" t="str">
        <f t="shared" si="1945"/>
        <v>0.00002-0.000912062711128338i</v>
      </c>
      <c r="W3679" t="str">
        <f t="shared" si="1946"/>
        <v>0.0000421353269323402-0.0000767214721389385i</v>
      </c>
      <c r="X3679" t="str">
        <f t="shared" si="1947"/>
        <v>0.0000421664309469124-0.0000766724896307994i</v>
      </c>
      <c r="Y3679" t="str">
        <f t="shared" si="1948"/>
        <v>0.009+8.7713266888227i</v>
      </c>
      <c r="Z3679" t="str">
        <f t="shared" si="1949"/>
        <v>-0.000104836513700014-0.0000577962228443922i</v>
      </c>
      <c r="AA3679" t="str">
        <f t="shared" si="1950"/>
        <v>0.00141036103287898-1.36810457174695i</v>
      </c>
      <c r="AB3679" t="str">
        <f t="shared" si="1951"/>
        <v>0.723583709990459+0.0153516937425285i</v>
      </c>
      <c r="AC3679" t="str">
        <f t="shared" si="1952"/>
        <v>1.00417120523284-0.0917489442180729i</v>
      </c>
      <c r="AD3679" t="str">
        <f t="shared" si="1953"/>
        <v>0.713227129209229+0.0804539399398825i</v>
      </c>
      <c r="AE3679" t="str">
        <f t="shared" si="1954"/>
        <v>-0.0000701223118610903-0.0000496563446751702i</v>
      </c>
      <c r="AF3679" t="str">
        <f t="shared" si="1955"/>
        <v>-6.36564583660957-0.086088275996i</v>
      </c>
      <c r="AG3679" t="str">
        <f t="shared" si="1956"/>
        <v>1.00040209262509-0.00353187409396902i</v>
      </c>
      <c r="AH3679" t="str">
        <f t="shared" si="1957"/>
        <v>0.000440778973042695+0.000323558088194726i</v>
      </c>
      <c r="AI3679">
        <f t="shared" si="1958"/>
        <v>-65.243637606965535</v>
      </c>
      <c r="AJ3679">
        <f t="shared" si="1959"/>
        <v>36.280892557827094</v>
      </c>
      <c r="AK3679"/>
      <c r="AL3679"/>
      <c r="AM3679"/>
      <c r="AN3679"/>
    </row>
    <row r="3680" spans="1:40" x14ac:dyDescent="0.35">
      <c r="A3680"/>
      <c r="B3680">
        <f t="shared" si="1960"/>
        <v>1746000</v>
      </c>
      <c r="C3680" s="237" t="str">
        <f t="shared" si="1928"/>
        <v>-1.0578716209076E-08+0.000591871257815401i</v>
      </c>
      <c r="D3680" s="208" t="str">
        <f t="shared" si="1929"/>
        <v>-2.51366128328928+0.00453767964325141i</v>
      </c>
      <c r="E3680" t="str">
        <f t="shared" si="1930"/>
        <v>20500</v>
      </c>
      <c r="F3680" t="str">
        <f t="shared" si="1931"/>
        <v>0.327868852459016</v>
      </c>
      <c r="G3680" t="str">
        <f t="shared" si="1926"/>
        <v>0.327868852459016</v>
      </c>
      <c r="H3680" t="str">
        <f t="shared" si="1932"/>
        <v>3.85198718075155+0.0905767161696479i</v>
      </c>
      <c r="I3680" t="str">
        <f t="shared" si="1933"/>
        <v>6856.52596645972i</v>
      </c>
      <c r="J3680" t="str">
        <f t="shared" si="1927"/>
        <v>-63634.3732577776+1499.98847263046i</v>
      </c>
      <c r="K3680" t="str">
        <f t="shared" si="1934"/>
        <v>0.00253844209345089-0.107688942025426i</v>
      </c>
      <c r="L3680" t="str">
        <f t="shared" si="1935"/>
        <v>0.000531134728913893-0.0191016497200646i</v>
      </c>
      <c r="M3680" t="str">
        <f t="shared" si="1936"/>
        <v>0.00306957682236478-0.126790591745491i</v>
      </c>
      <c r="N3680" t="str">
        <f t="shared" si="1937"/>
        <v>-21.7783730037045i</v>
      </c>
      <c r="O3680" t="str">
        <f t="shared" si="1938"/>
        <v>-0.977448552852708-0.211173688053572i</v>
      </c>
      <c r="P3680" t="str">
        <f t="shared" si="1939"/>
        <v>1.97744855285271+0.211173688053572i</v>
      </c>
      <c r="Q3680" t="str">
        <f t="shared" si="1940"/>
        <v>-1.97744855285271+21.5671993156509i</v>
      </c>
      <c r="R3680" t="str">
        <f t="shared" si="1941"/>
        <v>0.00137323571905776-0.0918136855350115i</v>
      </c>
      <c r="S3680" t="str">
        <f t="shared" si="1942"/>
        <v>2.35841814033109i</v>
      </c>
      <c r="T3680" t="str">
        <f t="shared" si="1943"/>
        <v>0.216535061496425+0.00323866403077643i</v>
      </c>
      <c r="U3680" t="str">
        <f t="shared" si="1944"/>
        <v>0.0000500000000000001-0.0000813875302179961i</v>
      </c>
      <c r="V3680" t="str">
        <f t="shared" si="1945"/>
        <v>0.00002-0.00091154033844155i</v>
      </c>
      <c r="W3680" t="str">
        <f t="shared" si="1946"/>
        <v>0.0000421351692118605-0.0000766797680756508i</v>
      </c>
      <c r="X3680" t="str">
        <f t="shared" si="1947"/>
        <v>0.0000421662249080809-0.0000766308124044834i</v>
      </c>
      <c r="Y3680" t="str">
        <f t="shared" si="1948"/>
        <v>0.009+8.77635323706845i</v>
      </c>
      <c r="Z3680" t="str">
        <f t="shared" si="1949"/>
        <v>-0.000104719517169895-0.0000577627179408688i</v>
      </c>
      <c r="AA3680" t="str">
        <f t="shared" si="1950"/>
        <v>0.00140874590381694-1.36732099502554i</v>
      </c>
      <c r="AB3680" t="str">
        <f t="shared" si="1951"/>
        <v>0.723747508726524+0.0108249214130865i</v>
      </c>
      <c r="AC3680" t="str">
        <f t="shared" si="1952"/>
        <v>1.00359409676959-0.0917311469778874i</v>
      </c>
      <c r="AD3680" t="str">
        <f t="shared" si="1953"/>
        <v>0.714202955478475+0.076066188451934i</v>
      </c>
      <c r="AE3680" t="str">
        <f t="shared" si="1954"/>
        <v>-0.0000703971988706319-0.0000492199183974788i</v>
      </c>
      <c r="AF3680" t="str">
        <f t="shared" si="1955"/>
        <v>-6.36564846404083-0.0860390365263965i</v>
      </c>
      <c r="AG3680" t="str">
        <f t="shared" si="1956"/>
        <v>1.00038014715763-0.00353470388684907i</v>
      </c>
      <c r="AH3680" t="str">
        <f t="shared" si="1957"/>
        <v>0.000442586748634866+0.000320816060899107i</v>
      </c>
      <c r="AI3680">
        <f t="shared" si="1958"/>
        <v>-65.246107225101952</v>
      </c>
      <c r="AJ3680">
        <f t="shared" si="1959"/>
        <v>35.937076957256963</v>
      </c>
      <c r="AK3680"/>
      <c r="AL3680"/>
      <c r="AM3680"/>
      <c r="AN3680"/>
    </row>
    <row r="3681" spans="1:40" x14ac:dyDescent="0.35">
      <c r="A3681"/>
      <c r="B3681">
        <f t="shared" si="1960"/>
        <v>1747000</v>
      </c>
      <c r="C3681" s="237" t="str">
        <f t="shared" si="1928"/>
        <v>-1.05666089526078E-08+0.000591532464880406i</v>
      </c>
      <c r="D3681" s="208" t="str">
        <f t="shared" si="1929"/>
        <v>-2.51366128319646+0.00453508223074978i</v>
      </c>
      <c r="E3681" t="str">
        <f t="shared" si="1930"/>
        <v>20500</v>
      </c>
      <c r="F3681" t="str">
        <f t="shared" si="1931"/>
        <v>0.327868852459016</v>
      </c>
      <c r="G3681" t="str">
        <f t="shared" si="1926"/>
        <v>0.327868852459016</v>
      </c>
      <c r="H3681" t="str">
        <f t="shared" si="1932"/>
        <v>3.85198980376886+0.0905249355438041i</v>
      </c>
      <c r="I3681" t="str">
        <f t="shared" si="1933"/>
        <v>6860.45295727671i</v>
      </c>
      <c r="J3681" t="str">
        <f t="shared" si="1927"/>
        <v>-63707.2868848636+1500.84757255751i</v>
      </c>
      <c r="K3681" t="str">
        <f t="shared" si="1934"/>
        <v>0.00253553838704523-0.107627366285983i</v>
      </c>
      <c r="L3681" t="str">
        <f t="shared" si="1935"/>
        <v>0.000530527318531672-0.0190907326275032i</v>
      </c>
      <c r="M3681" t="str">
        <f t="shared" si="1936"/>
        <v>0.0030660657055769-0.126718098913486i</v>
      </c>
      <c r="N3681" t="str">
        <f t="shared" si="1937"/>
        <v>-21.7908462986665i</v>
      </c>
      <c r="O3681" t="str">
        <f t="shared" si="1938"/>
        <v>-0.980006480004865-0.198965572771961i</v>
      </c>
      <c r="P3681" t="str">
        <f t="shared" si="1939"/>
        <v>1.98000648000487+0.198965572771961i</v>
      </c>
      <c r="Q3681" t="str">
        <f t="shared" si="1940"/>
        <v>-1.98000648000487+21.5918807258945i</v>
      </c>
      <c r="R3681" t="str">
        <f t="shared" si="1941"/>
        <v>0.000798960848202024-0.0917747023901035i</v>
      </c>
      <c r="S3681" t="str">
        <f t="shared" si="1942"/>
        <v>2.35976889527974i</v>
      </c>
      <c r="T3681" t="str">
        <f t="shared" si="1943"/>
        <v>0.216567088073721+0.00188536295813345i</v>
      </c>
      <c r="U3681" t="str">
        <f t="shared" si="1944"/>
        <v>0.0000499999999999998-0.0000813409431944021i</v>
      </c>
      <c r="V3681" t="str">
        <f t="shared" si="1945"/>
        <v>0.00002-0.000911018563777309i</v>
      </c>
      <c r="W3681" t="str">
        <f t="shared" si="1946"/>
        <v>0.00004213501140281-0.0000766381130116191i</v>
      </c>
      <c r="X3681" t="str">
        <f t="shared" si="1947"/>
        <v>0.0000421660188639039-0.0000765891841459653i</v>
      </c>
      <c r="Y3681" t="str">
        <f t="shared" si="1948"/>
        <v>0.009+8.78137978531419i</v>
      </c>
      <c r="Z3681" t="str">
        <f t="shared" si="1949"/>
        <v>-0.000104602721459308-0.000057729251594879i</v>
      </c>
      <c r="AA3681" t="str">
        <f t="shared" si="1950"/>
        <v>0.00140713354758482-1.36653831537821i</v>
      </c>
      <c r="AB3681" t="str">
        <f t="shared" si="1951"/>
        <v>0.723854554464848+0.00630164341314712i</v>
      </c>
      <c r="AC3681" t="str">
        <f t="shared" si="1952"/>
        <v>1.00301791789861-0.0917061517788961i</v>
      </c>
      <c r="AD3681" t="str">
        <f t="shared" si="1953"/>
        <v>0.715124097037185+0.0716666383661269i</v>
      </c>
      <c r="AE3681" t="str">
        <f t="shared" si="1954"/>
        <v>-0.0000706666653340221-0.0000487801043303572i</v>
      </c>
      <c r="AF3681" t="str">
        <f t="shared" si="1955"/>
        <v>-6.36565108696532-0.0859898533130543i</v>
      </c>
      <c r="AG3681" t="str">
        <f t="shared" si="1956"/>
        <v>1.00035816816618-0.0035372599562401i</v>
      </c>
      <c r="AH3681" t="str">
        <f t="shared" si="1957"/>
        <v>0.000444360553833719+0.000318051643158443i</v>
      </c>
      <c r="AI3681">
        <f t="shared" si="1958"/>
        <v>-65.248910719027322</v>
      </c>
      <c r="AJ3681">
        <f t="shared" si="1959"/>
        <v>35.59324217900371</v>
      </c>
      <c r="AK3681"/>
      <c r="AL3681"/>
      <c r="AM3681"/>
      <c r="AN3681"/>
    </row>
    <row r="3682" spans="1:40" x14ac:dyDescent="0.35">
      <c r="A3682"/>
      <c r="B3682">
        <f t="shared" si="1960"/>
        <v>1748000</v>
      </c>
      <c r="C3682" s="237" t="str">
        <f t="shared" si="1928"/>
        <v>-1.05545224692396E-08+0.000591194059580349i</v>
      </c>
      <c r="D3682" s="208" t="str">
        <f t="shared" si="1929"/>
        <v>-2.51366128310379+0.00453248779011601i</v>
      </c>
      <c r="E3682" t="str">
        <f t="shared" si="1930"/>
        <v>20500</v>
      </c>
      <c r="F3682" t="str">
        <f t="shared" si="1931"/>
        <v>0.327868852459016</v>
      </c>
      <c r="G3682" t="str">
        <f t="shared" si="1926"/>
        <v>0.327868852459016</v>
      </c>
      <c r="H3682" t="str">
        <f t="shared" si="1932"/>
        <v>3.85199242228955+0.0904732140498011i</v>
      </c>
      <c r="I3682" t="str">
        <f t="shared" si="1933"/>
        <v>6864.3799480937i</v>
      </c>
      <c r="J3682" t="str">
        <f t="shared" si="1927"/>
        <v>-63780.2422603761+1501.70667248456i</v>
      </c>
      <c r="K3682" t="str">
        <f t="shared" si="1934"/>
        <v>0.00253263965921849-0.107565860885427i</v>
      </c>
      <c r="L3682" t="str">
        <f t="shared" si="1935"/>
        <v>0.000529920949246196-0.0190798279969792i</v>
      </c>
      <c r="M3682" t="str">
        <f t="shared" si="1936"/>
        <v>0.00306256060846469-0.126645688882406i</v>
      </c>
      <c r="N3682" t="str">
        <f t="shared" si="1937"/>
        <v>-21.8033195936286i</v>
      </c>
      <c r="O3682" t="str">
        <f t="shared" si="1938"/>
        <v>-0.98241193670023-0.186726502213542i</v>
      </c>
      <c r="P3682" t="str">
        <f t="shared" si="1939"/>
        <v>1.98241193670023+0.186726502213542i</v>
      </c>
      <c r="Q3682" t="str">
        <f t="shared" si="1940"/>
        <v>-1.98241193670023+21.6165930914151i</v>
      </c>
      <c r="R3682" t="str">
        <f t="shared" si="1941"/>
        <v>0.000225874655453162-0.0917285950162461i</v>
      </c>
      <c r="S3682" t="str">
        <f t="shared" si="1942"/>
        <v>2.36111965022838i</v>
      </c>
      <c r="T3682" t="str">
        <f t="shared" si="1943"/>
        <v>0.2165821881807+0.000533317087479026i</v>
      </c>
      <c r="U3682" t="str">
        <f t="shared" si="1944"/>
        <v>0.00005-0.0000812944094740394i</v>
      </c>
      <c r="V3682" t="str">
        <f t="shared" si="1945"/>
        <v>0.00002-0.000910497386109242i</v>
      </c>
      <c r="W3682" t="str">
        <f t="shared" si="1946"/>
        <v>0.0000421348535051926-0.0000765965068627065i</v>
      </c>
      <c r="X3682" t="str">
        <f t="shared" si="1947"/>
        <v>0.0000421658128141951-0.000076547604771163i</v>
      </c>
      <c r="Y3682" t="str">
        <f t="shared" si="1948"/>
        <v>0.009+8.78640633355993i</v>
      </c>
      <c r="Z3682" t="str">
        <f t="shared" si="1949"/>
        <v>-0.00010448612610882-0.0000576958237395191i</v>
      </c>
      <c r="AA3682" t="str">
        <f t="shared" si="1950"/>
        <v>0.00140552395783907-1.36575653126532i</v>
      </c>
      <c r="AB3682" t="str">
        <f t="shared" si="1951"/>
        <v>0.723905025112567+0.00178256080450326i</v>
      </c>
      <c r="AC3682" t="str">
        <f t="shared" si="1952"/>
        <v>1.00244275665524-0.0916739913903144i</v>
      </c>
      <c r="AD3682" t="str">
        <f t="shared" si="1953"/>
        <v>0.71599041158563+0.06725596966425i</v>
      </c>
      <c r="AE3682" t="str">
        <f t="shared" si="1954"/>
        <v>-0.0000709306758664632-0.0000483369723139399i</v>
      </c>
      <c r="AF3682" t="str">
        <f t="shared" si="1955"/>
        <v>-6.36565370539334-0.0859407262596851i</v>
      </c>
      <c r="AG3682" t="str">
        <f t="shared" si="1956"/>
        <v>1.00033615906988-0.00353954206487249i</v>
      </c>
      <c r="AH3682" t="str">
        <f t="shared" si="1957"/>
        <v>0.000446100149847397+0.000315265271680818i</v>
      </c>
      <c r="AI3682">
        <f t="shared" si="1958"/>
        <v>-65.252047684780905</v>
      </c>
      <c r="AJ3682">
        <f t="shared" si="1959"/>
        <v>35.249388083949199</v>
      </c>
      <c r="AK3682"/>
      <c r="AL3682"/>
      <c r="AM3682"/>
      <c r="AN3682"/>
    </row>
    <row r="3683" spans="1:40" x14ac:dyDescent="0.35">
      <c r="A3683"/>
      <c r="B3683">
        <f t="shared" si="1960"/>
        <v>1749000</v>
      </c>
      <c r="C3683" s="237" t="str">
        <f t="shared" si="1928"/>
        <v>-1.05424567114765E-08+0.000590856041250331i</v>
      </c>
      <c r="D3683" s="208" t="str">
        <f t="shared" si="1929"/>
        <v>-2.51366128301129+0.00452989631625254i</v>
      </c>
      <c r="E3683" t="str">
        <f t="shared" si="1930"/>
        <v>20500</v>
      </c>
      <c r="F3683" t="str">
        <f t="shared" si="1931"/>
        <v>0.327868852459016</v>
      </c>
      <c r="G3683" t="str">
        <f t="shared" si="1926"/>
        <v>0.327868852459016</v>
      </c>
      <c r="H3683" t="str">
        <f t="shared" si="1932"/>
        <v>3.8519950363239+0.0904215515864717i</v>
      </c>
      <c r="I3683" t="str">
        <f t="shared" si="1933"/>
        <v>6868.30693891069i</v>
      </c>
      <c r="J3683" t="str">
        <f t="shared" si="1927"/>
        <v>-63853.2393843152+1502.56577241162i</v>
      </c>
      <c r="K3683" t="str">
        <f t="shared" si="1934"/>
        <v>0.00252974589859773-0.107504425703369i</v>
      </c>
      <c r="L3683" t="str">
        <f t="shared" si="1935"/>
        <v>0.000529315618680195-0.0190689358071827i</v>
      </c>
      <c r="M3683" t="str">
        <f t="shared" si="1936"/>
        <v>0.00305906151727792-0.126573361510552i</v>
      </c>
      <c r="N3683" t="str">
        <f t="shared" si="1937"/>
        <v>-21.8157928885906i</v>
      </c>
      <c r="O3683" t="str">
        <f t="shared" si="1938"/>
        <v>-0.984664548695238-0.1744583805462i</v>
      </c>
      <c r="P3683" t="str">
        <f t="shared" si="1939"/>
        <v>1.98466454869524+0.1744583805462i</v>
      </c>
      <c r="Q3683" t="str">
        <f t="shared" si="1940"/>
        <v>-1.98466454869524+21.6413345080444i</v>
      </c>
      <c r="R3683" t="str">
        <f t="shared" si="1941"/>
        <v>-0.000345936810134734-0.0916753991965978i</v>
      </c>
      <c r="S3683" t="str">
        <f t="shared" si="1942"/>
        <v>2.36247040517703i</v>
      </c>
      <c r="T3683" t="str">
        <f t="shared" si="1943"/>
        <v>0.216580417484752-0.000817265476004654i</v>
      </c>
      <c r="U3683" t="str">
        <f t="shared" si="1944"/>
        <v>0.0000500000000000002-0.0000812479289654782i</v>
      </c>
      <c r="V3683" t="str">
        <f t="shared" si="1945"/>
        <v>0.00002-0.000909976804413352i</v>
      </c>
      <c r="W3683" t="str">
        <f t="shared" si="1946"/>
        <v>0.0000421346955190107-0.000076554949544967i</v>
      </c>
      <c r="X3683" t="str">
        <f t="shared" si="1947"/>
        <v>0.0000421656067587669-0.0000765060741961821i</v>
      </c>
      <c r="Y3683" t="str">
        <f t="shared" si="1948"/>
        <v>0.009+8.79143288180568i</v>
      </c>
      <c r="Z3683" t="str">
        <f t="shared" si="1949"/>
        <v>-0.000104369730660309-0.0000576624343080378i</v>
      </c>
      <c r="AA3683" t="str">
        <f t="shared" si="1950"/>
        <v>0.00140391712825427-1.36497564115075i</v>
      </c>
      <c r="AB3683" t="str">
        <f t="shared" si="1951"/>
        <v>0.723899106732549-0.002731630841393i</v>
      </c>
      <c r="AC3683" t="str">
        <f t="shared" si="1952"/>
        <v>1.0018687002018-0.0916346995604109i</v>
      </c>
      <c r="AD3683" t="str">
        <f t="shared" si="1953"/>
        <v>0.716801765241174+0.0628348640377467i</v>
      </c>
      <c r="AE3683" t="str">
        <f t="shared" si="1954"/>
        <v>-0.0000711891959552241-0.0000478905925358014i</v>
      </c>
      <c r="AF3683" t="str">
        <f t="shared" si="1955"/>
        <v>-6.36565631933519-0.0858916552702191i</v>
      </c>
      <c r="AG3683" t="str">
        <f t="shared" si="1956"/>
        <v>1.00031412328855-0.0035415500176092i</v>
      </c>
      <c r="AH3683" t="str">
        <f t="shared" si="1957"/>
        <v>0.000447805303301914+0.00031245738562847i</v>
      </c>
      <c r="AI3683">
        <f t="shared" si="1958"/>
        <v>-65.255517745982814</v>
      </c>
      <c r="AJ3683">
        <f t="shared" si="1959"/>
        <v>34.905514535619339</v>
      </c>
      <c r="AK3683"/>
      <c r="AL3683"/>
      <c r="AM3683"/>
      <c r="AN3683"/>
    </row>
    <row r="3684" spans="1:40" x14ac:dyDescent="0.35">
      <c r="A3684"/>
      <c r="B3684">
        <f t="shared" si="1960"/>
        <v>1750000</v>
      </c>
      <c r="C3684" s="237" t="str">
        <f t="shared" si="1928"/>
        <v>-1.05304116319591E-08+0.00059051840922697i</v>
      </c>
      <c r="D3684" s="208" t="str">
        <f t="shared" si="1929"/>
        <v>-2.51366128291895+0.00452730780407344i</v>
      </c>
      <c r="E3684" t="str">
        <f t="shared" si="1930"/>
        <v>20500</v>
      </c>
      <c r="F3684" t="str">
        <f t="shared" si="1931"/>
        <v>0.327868852459016</v>
      </c>
      <c r="G3684" t="str">
        <f t="shared" si="1926"/>
        <v>0.327868852459016</v>
      </c>
      <c r="H3684" t="str">
        <f t="shared" si="1932"/>
        <v>3.85199764588213+0.0903699480528788i</v>
      </c>
      <c r="I3684" t="str">
        <f t="shared" si="1933"/>
        <v>6872.23392972767i</v>
      </c>
      <c r="J3684" t="str">
        <f t="shared" si="1927"/>
        <v>-63926.278256681+1503.42487233866i</v>
      </c>
      <c r="K3684" t="str">
        <f t="shared" si="1934"/>
        <v>0.00252685709384239-0.107443060619693i</v>
      </c>
      <c r="L3684" t="str">
        <f t="shared" si="1935"/>
        <v>0.00052871132446317-0.0190580560368526i</v>
      </c>
      <c r="M3684" t="str">
        <f t="shared" si="1936"/>
        <v>0.00305556841830556-0.126501116656546i</v>
      </c>
      <c r="N3684" t="str">
        <f t="shared" si="1937"/>
        <v>-21.8282661835526i</v>
      </c>
      <c r="O3684" t="str">
        <f t="shared" si="1938"/>
        <v>-0.986763965526126-0.162163116457334i</v>
      </c>
      <c r="P3684" t="str">
        <f t="shared" si="1939"/>
        <v>1.98676396552613+0.162163116457334i</v>
      </c>
      <c r="Q3684" t="str">
        <f t="shared" si="1940"/>
        <v>-1.98676396552613+21.6661030670953i</v>
      </c>
      <c r="R3684" t="str">
        <f t="shared" si="1941"/>
        <v>-0.00091638840026083-0.0916151516461968i</v>
      </c>
      <c r="S3684" t="str">
        <f t="shared" si="1942"/>
        <v>2.36382116012567i</v>
      </c>
      <c r="T3684" t="str">
        <f t="shared" si="1943"/>
        <v>0.216561834049402-0.00216617829143026i</v>
      </c>
      <c r="U3684" t="str">
        <f t="shared" si="1944"/>
        <v>0.00005-0.0000812015015774976i</v>
      </c>
      <c r="V3684" t="str">
        <f t="shared" si="1945"/>
        <v>0.00002-0.000909456817667971i</v>
      </c>
      <c r="W3684" t="str">
        <f t="shared" si="1946"/>
        <v>0.0000421345374442674-0.0000765134409746462i</v>
      </c>
      <c r="X3684" t="str">
        <f t="shared" si="1947"/>
        <v>0.0000421654006974335-0.0000764645923373249i</v>
      </c>
      <c r="Y3684" t="str">
        <f t="shared" si="1948"/>
        <v>0.009+8.79645943005142i</v>
      </c>
      <c r="Z3684" t="str">
        <f t="shared" si="1949"/>
        <v>-0.000104253534656963-0.0000576290832338405i</v>
      </c>
      <c r="AA3684" t="str">
        <f t="shared" si="1950"/>
        <v>0.00140231305252307-1.36419564350188i</v>
      </c>
      <c r="AB3684" t="str">
        <f t="shared" si="1951"/>
        <v>0.723836993396514-0.0072402415158342i</v>
      </c>
      <c r="AC3684" t="str">
        <f t="shared" si="1952"/>
        <v>1.00129583482041-0.0915883109952926i</v>
      </c>
      <c r="AD3684" t="str">
        <f t="shared" si="1953"/>
        <v>0.717558032558707+0.0584040047842721i</v>
      </c>
      <c r="AE3684" t="str">
        <f t="shared" si="1954"/>
        <v>-0.0000714421919628389-0.000047441035520319i</v>
      </c>
      <c r="AF3684" t="str">
        <f t="shared" si="1955"/>
        <v>-6.36565892880108-0.0858426402488054i</v>
      </c>
      <c r="AG3684" t="str">
        <f t="shared" si="1956"/>
        <v>1.00029206424218-0.00354328366142687i</v>
      </c>
      <c r="AH3684" t="str">
        <f t="shared" si="1957"/>
        <v>0.000449475786266353+0.000309628426552666i</v>
      </c>
      <c r="AI3684">
        <f t="shared" si="1958"/>
        <v>-65.25932055369789</v>
      </c>
      <c r="AJ3684">
        <f t="shared" si="1959"/>
        <v>34.561621400184663</v>
      </c>
      <c r="AK3684"/>
      <c r="AL3684"/>
      <c r="AM3684"/>
      <c r="AN3684"/>
    </row>
    <row r="3685" spans="1:40" x14ac:dyDescent="0.35">
      <c r="A3685"/>
      <c r="B3685">
        <f t="shared" si="1960"/>
        <v>1751000</v>
      </c>
      <c r="C3685" s="237" t="str">
        <f t="shared" si="1928"/>
        <v>-1.05183871834636E-08+0.000590181162848415i</v>
      </c>
      <c r="D3685" s="208" t="str">
        <f t="shared" si="1929"/>
        <v>-2.51366128282676+0.00452472224850452i</v>
      </c>
      <c r="E3685" t="str">
        <f t="shared" si="1930"/>
        <v>20500</v>
      </c>
      <c r="F3685" t="str">
        <f t="shared" si="1931"/>
        <v>0.327868852459016</v>
      </c>
      <c r="G3685" t="str">
        <f t="shared" si="1926"/>
        <v>0.327868852459016</v>
      </c>
      <c r="H3685" t="str">
        <f t="shared" si="1932"/>
        <v>3.85200025097446+0.0903184033483154i</v>
      </c>
      <c r="I3685" t="str">
        <f t="shared" si="1933"/>
        <v>6876.16092054466i</v>
      </c>
      <c r="J3685" t="str">
        <f t="shared" si="1927"/>
        <v>-63999.3588774734+1504.28397226571i</v>
      </c>
      <c r="K3685" t="str">
        <f t="shared" si="1934"/>
        <v>0.00252397323364438-0.107381765514557i</v>
      </c>
      <c r="L3685" t="str">
        <f t="shared" si="1935"/>
        <v>0.000528108064231387-0.019047188664776i</v>
      </c>
      <c r="M3685" t="str">
        <f t="shared" si="1936"/>
        <v>0.00305208129787577-0.126428954179333i</v>
      </c>
      <c r="N3685" t="str">
        <f t="shared" si="1937"/>
        <v>-21.8407394785147i</v>
      </c>
      <c r="O3685" t="str">
        <f t="shared" si="1938"/>
        <v>-0.98870986056339-0.149842622857191i</v>
      </c>
      <c r="P3685" t="str">
        <f t="shared" si="1939"/>
        <v>1.98870986056339+0.149842622857191i</v>
      </c>
      <c r="Q3685" t="str">
        <f t="shared" si="1940"/>
        <v>-1.98870986056339+21.6908968556575i</v>
      </c>
      <c r="R3685" t="str">
        <f t="shared" si="1941"/>
        <v>-0.00148539587346902-0.0915478899907751i</v>
      </c>
      <c r="S3685" t="str">
        <f t="shared" si="1942"/>
        <v>2.36517191507431i</v>
      </c>
      <c r="T3685" t="str">
        <f t="shared" si="1943"/>
        <v>0.216526498290494-0.0035132166026962i</v>
      </c>
      <c r="U3685" t="str">
        <f t="shared" si="1944"/>
        <v>0.0000500000000000002-0.0000811551272190869i</v>
      </c>
      <c r="V3685" t="str">
        <f t="shared" si="1945"/>
        <v>0.00002-0.000908937424853768i</v>
      </c>
      <c r="W3685" t="str">
        <f t="shared" si="1946"/>
        <v>0.0000421343792809662-0.0000764719810681831i</v>
      </c>
      <c r="X3685" t="str">
        <f t="shared" si="1947"/>
        <v>0.0000421651946300095-0.0000764231591110824i</v>
      </c>
      <c r="Y3685" t="str">
        <f t="shared" si="1948"/>
        <v>0.009+8.80148597829716i</v>
      </c>
      <c r="Z3685" t="str">
        <f t="shared" si="1949"/>
        <v>-0.000104137537643274-0.0000575957704504861i</v>
      </c>
      <c r="AA3685" t="str">
        <f t="shared" si="1950"/>
        <v>0.00140071172435612-1.3634165367896i</v>
      </c>
      <c r="AB3685" t="str">
        <f t="shared" si="1951"/>
        <v>0.723718887038579-0.0117425868413463i</v>
      </c>
      <c r="AC3685" t="str">
        <f t="shared" si="1952"/>
        <v>1.00072424590634-0.0915348613378055i</v>
      </c>
      <c r="AD3685" t="str">
        <f t="shared" si="1953"/>
        <v>0.718259096549859+0.05396407670432i</v>
      </c>
      <c r="AE3685" t="str">
        <f t="shared" si="1954"/>
        <v>-0.0000716896311301509-0.00004698837211804i</v>
      </c>
      <c r="AF3685" t="str">
        <f t="shared" si="1955"/>
        <v>-6.36566153380122-0.0857936810998109i</v>
      </c>
      <c r="AG3685" t="str">
        <f t="shared" si="1956"/>
        <v>1.0002699853504-0.00354474288539094i</v>
      </c>
      <c r="AH3685" t="str">
        <f t="shared" si="1957"/>
        <v>0.000451111376277159+0.000306778838328504i</v>
      </c>
      <c r="AI3685">
        <f t="shared" si="1958"/>
        <v>-65.263455786308683</v>
      </c>
      <c r="AJ3685">
        <f t="shared" si="1959"/>
        <v>34.217708546487117</v>
      </c>
      <c r="AK3685"/>
      <c r="AL3685"/>
      <c r="AM3685"/>
      <c r="AN3685"/>
    </row>
    <row r="3686" spans="1:40" x14ac:dyDescent="0.35">
      <c r="A3686"/>
      <c r="B3686">
        <f t="shared" si="1960"/>
        <v>1752000</v>
      </c>
      <c r="C3686" s="237" t="str">
        <f t="shared" si="1928"/>
        <v>-1.05063833189005E-08+0.00058984430145431i</v>
      </c>
      <c r="D3686" s="208" t="str">
        <f t="shared" si="1929"/>
        <v>-2.51366128273473+0.00452213964448305i</v>
      </c>
      <c r="E3686" t="str">
        <f t="shared" si="1930"/>
        <v>20500</v>
      </c>
      <c r="F3686" t="str">
        <f t="shared" si="1931"/>
        <v>0.327868852459016</v>
      </c>
      <c r="G3686" t="str">
        <f t="shared" si="1926"/>
        <v>0.327868852459016</v>
      </c>
      <c r="H3686" t="str">
        <f t="shared" si="1932"/>
        <v>3.85200285161107+0.0902669173723042i</v>
      </c>
      <c r="I3686" t="str">
        <f t="shared" si="1933"/>
        <v>6880.08791136165i</v>
      </c>
      <c r="J3686" t="str">
        <f t="shared" si="1927"/>
        <v>-64072.4812466923+1505.14307219277i</v>
      </c>
      <c r="K3686" t="str">
        <f t="shared" si="1934"/>
        <v>0.00252109430672777-0.107320540268394i</v>
      </c>
      <c r="L3686" t="str">
        <f t="shared" si="1935"/>
        <v>0.000527505835627845-0.0190363336697885i</v>
      </c>
      <c r="M3686" t="str">
        <f t="shared" si="1936"/>
        <v>0.00304860014235561-0.126356873938182i</v>
      </c>
      <c r="N3686" t="str">
        <f t="shared" si="1937"/>
        <v>-21.8532127734767i</v>
      </c>
      <c r="O3686" t="str">
        <f t="shared" si="1938"/>
        <v>-0.990501931062568-0.137498816581542i</v>
      </c>
      <c r="P3686" t="str">
        <f t="shared" si="1939"/>
        <v>1.99050193106257+0.137498816581542i</v>
      </c>
      <c r="Q3686" t="str">
        <f t="shared" si="1940"/>
        <v>-1.99050193106257+21.7157139568952i</v>
      </c>
      <c r="R3686" t="str">
        <f t="shared" si="1941"/>
        <v>-0.00205287590076928-0.0914736527456942i</v>
      </c>
      <c r="S3686" t="str">
        <f t="shared" si="1942"/>
        <v>2.36652267002296i</v>
      </c>
      <c r="T3686" t="str">
        <f t="shared" si="1943"/>
        <v>0.216474472932493-0.00485817735791431i</v>
      </c>
      <c r="U3686" t="str">
        <f t="shared" si="1944"/>
        <v>0.0000499999999999998-0.0000811088057994409i</v>
      </c>
      <c r="V3686" t="str">
        <f t="shared" si="1945"/>
        <v>0.00002-0.000908418624953744i</v>
      </c>
      <c r="W3686" t="str">
        <f t="shared" si="1946"/>
        <v>0.0000421342210291094-0.0000764305697422048i</v>
      </c>
      <c r="X3686" t="str">
        <f t="shared" si="1947"/>
        <v>0.0000421649885563094-0.0000763817744341354i</v>
      </c>
      <c r="Y3686" t="str">
        <f t="shared" si="1948"/>
        <v>0.009+8.80651252654291i</v>
      </c>
      <c r="Z3686" t="str">
        <f t="shared" si="1949"/>
        <v>-0.000104021739165032-0.0000575624958916871i</v>
      </c>
      <c r="AA3686" t="str">
        <f t="shared" si="1950"/>
        <v>0.00139911313748203-1.36263831948828i</v>
      </c>
      <c r="AB3686" t="str">
        <f t="shared" si="1951"/>
        <v>0.723544997309204-0.016237988136624i</v>
      </c>
      <c r="AC3686" t="str">
        <f t="shared" si="1952"/>
        <v>1.00015401796181-0.0914743871465462i</v>
      </c>
      <c r="AD3686" t="str">
        <f t="shared" si="1953"/>
        <v>0.718904848700948+0.0495157659976193i</v>
      </c>
      <c r="AE3686" t="str">
        <f t="shared" si="1954"/>
        <v>-0.0000719314815792353-0.0000465326734950233i</v>
      </c>
      <c r="AF3686" t="str">
        <f t="shared" si="1955"/>
        <v>-6.3656641343458-0.0857447777278212i</v>
      </c>
      <c r="AG3686" t="str">
        <f t="shared" si="1956"/>
        <v>1.00024789003198-0.00354592762062456i</v>
      </c>
      <c r="AH3686" t="str">
        <f t="shared" si="1957"/>
        <v>0.00045271185636168+0.000303909067089435i</v>
      </c>
      <c r="AI3686">
        <f t="shared" si="1958"/>
        <v>-65.267923149397433</v>
      </c>
      <c r="AJ3686">
        <f t="shared" si="1959"/>
        <v>33.873775846065271</v>
      </c>
      <c r="AK3686"/>
      <c r="AL3686"/>
      <c r="AM3686"/>
      <c r="AN3686"/>
    </row>
    <row r="3687" spans="1:40" x14ac:dyDescent="0.35">
      <c r="A3687"/>
      <c r="B3687">
        <f t="shared" si="1960"/>
        <v>1753000</v>
      </c>
      <c r="C3687" s="237" t="str">
        <f t="shared" si="1928"/>
        <v>-1.04943999913147E-08+0.000589507824385811i</v>
      </c>
      <c r="D3687" s="208" t="str">
        <f t="shared" si="1929"/>
        <v>-2.51366128264286+0.00451955998695789i</v>
      </c>
      <c r="E3687" t="str">
        <f t="shared" si="1930"/>
        <v>20500</v>
      </c>
      <c r="F3687" t="str">
        <f t="shared" si="1931"/>
        <v>0.327868852459016</v>
      </c>
      <c r="G3687" t="str">
        <f t="shared" si="1926"/>
        <v>0.327868852459016</v>
      </c>
      <c r="H3687" t="str">
        <f t="shared" si="1932"/>
        <v>3.85200544780213+0.0902154900245964i</v>
      </c>
      <c r="I3687" t="str">
        <f t="shared" si="1933"/>
        <v>6884.01490217863i</v>
      </c>
      <c r="J3687" t="str">
        <f t="shared" si="1927"/>
        <v>-64145.6453643379+1506.00217211982i</v>
      </c>
      <c r="K3687" t="str">
        <f t="shared" si="1934"/>
        <v>0.00251822030184871-0.107259384761904i</v>
      </c>
      <c r="L3687" t="str">
        <f t="shared" si="1935"/>
        <v>0.000526904636302248-0.0190254910307734i</v>
      </c>
      <c r="M3687" t="str">
        <f t="shared" si="1936"/>
        <v>0.00304512493815096-0.126284875792677i</v>
      </c>
      <c r="N3687" t="str">
        <f t="shared" si="1937"/>
        <v>-21.8656860684387i</v>
      </c>
      <c r="O3687" t="str">
        <f t="shared" si="1938"/>
        <v>-0.992139898211429-0.12513361809288i</v>
      </c>
      <c r="P3687" t="str">
        <f t="shared" si="1939"/>
        <v>1.99213989821143+0.12513361809288i</v>
      </c>
      <c r="Q3687" t="str">
        <f t="shared" si="1940"/>
        <v>-1.99213989821143+21.7405524503458i</v>
      </c>
      <c r="R3687" t="str">
        <f t="shared" si="1941"/>
        <v>-0.00261874607083764-0.0913924792950156i</v>
      </c>
      <c r="S3687" t="str">
        <f t="shared" si="1942"/>
        <v>2.3678734249716i</v>
      </c>
      <c r="T3687" t="str">
        <f t="shared" si="1943"/>
        <v>0.216405822964935-0.00620085922788524i</v>
      </c>
      <c r="U3687" t="str">
        <f t="shared" si="1944"/>
        <v>0.0000500000000000001-0.0000810625372279641i</v>
      </c>
      <c r="V3687" t="str">
        <f t="shared" si="1945"/>
        <v>0.00002-0.000907900416953198i</v>
      </c>
      <c r="W3687" t="str">
        <f t="shared" si="1946"/>
        <v>0.0000421340626887011-0.0000763892069135311i</v>
      </c>
      <c r="X3687" t="str">
        <f t="shared" si="1947"/>
        <v>0.0000421647824761496-0.000076340438223358i</v>
      </c>
      <c r="Y3687" t="str">
        <f t="shared" si="1948"/>
        <v>0.009+8.81153907478865i</v>
      </c>
      <c r="Z3687" t="str">
        <f t="shared" si="1949"/>
        <v>-0.000103906138769326-0.0000575292594913105i</v>
      </c>
      <c r="AA3687" t="str">
        <f t="shared" si="1950"/>
        <v>0.00139751728564726-1.36186099007579i</v>
      </c>
      <c r="AB3687" t="str">
        <f t="shared" si="1951"/>
        <v>0.72331554142963-0.0207257724782825i</v>
      </c>
      <c r="AC3687" t="str">
        <f t="shared" si="1952"/>
        <v>0.999585234590232-0.0914069258749898i</v>
      </c>
      <c r="AD3687" t="str">
        <f t="shared" si="1953"/>
        <v>0.719495188989719+0.0450597601589989i</v>
      </c>
      <c r="AE3687" t="str">
        <f t="shared" si="1954"/>
        <v>-0.0000721677123162249-0.0000460740111221325i</v>
      </c>
      <c r="AF3687" t="str">
        <f t="shared" si="1955"/>
        <v>-6.36566673044499-0.0856959300376385i</v>
      </c>
      <c r="AG3687" t="str">
        <f t="shared" si="1956"/>
        <v>1.0002257817043-0.00354683784027172i</v>
      </c>
      <c r="AH3687" t="str">
        <f t="shared" si="1957"/>
        <v>0.000454277015061168+0.000301019561161377i</v>
      </c>
      <c r="AI3687">
        <f t="shared" si="1958"/>
        <v>-65.272722375635311</v>
      </c>
      <c r="AJ3687">
        <f t="shared" si="1959"/>
        <v>33.529823173153261</v>
      </c>
      <c r="AK3687"/>
      <c r="AL3687"/>
      <c r="AM3687"/>
      <c r="AN3687"/>
    </row>
    <row r="3688" spans="1:40" x14ac:dyDescent="0.35">
      <c r="A3688"/>
      <c r="B3688">
        <f t="shared" si="1960"/>
        <v>1754000</v>
      </c>
      <c r="C3688" s="237" t="str">
        <f t="shared" si="1928"/>
        <v>-1.04824371538849E-08+0.000589171730985572i</v>
      </c>
      <c r="D3688" s="208" t="str">
        <f t="shared" si="1929"/>
        <v>-2.51366128255114+0.00451698327088939i</v>
      </c>
      <c r="E3688" t="str">
        <f t="shared" si="1930"/>
        <v>20500</v>
      </c>
      <c r="F3688" t="str">
        <f t="shared" si="1931"/>
        <v>0.327868852459016</v>
      </c>
      <c r="G3688" t="str">
        <f t="shared" si="1926"/>
        <v>0.327868852459016</v>
      </c>
      <c r="H3688" t="str">
        <f t="shared" si="1932"/>
        <v>3.85200803955773+0.0901641212051694i</v>
      </c>
      <c r="I3688" t="str">
        <f t="shared" si="1933"/>
        <v>6887.94189299562i</v>
      </c>
      <c r="J3688" t="str">
        <f t="shared" si="1927"/>
        <v>-64218.8512304102+1506.86127204686i</v>
      </c>
      <c r="K3688" t="str">
        <f t="shared" si="1934"/>
        <v>0.0025153512077954-0.107198298876064i</v>
      </c>
      <c r="L3688" t="str">
        <f t="shared" si="1935"/>
        <v>0.000526304463910996-0.0190146607266624i</v>
      </c>
      <c r="M3688" t="str">
        <f t="shared" si="1936"/>
        <v>0.0030416556717064-0.126212959602726i</v>
      </c>
      <c r="N3688" t="str">
        <f t="shared" si="1937"/>
        <v>-21.8781593634007i</v>
      </c>
      <c r="O3688" t="str">
        <f t="shared" si="1938"/>
        <v>-0.993623507173293-0.112748951182014i</v>
      </c>
      <c r="P3688" t="str">
        <f t="shared" si="1939"/>
        <v>1.99362350717329+0.112748951182014i</v>
      </c>
      <c r="Q3688" t="str">
        <f t="shared" si="1940"/>
        <v>-1.99362350717329+21.7654104122187i</v>
      </c>
      <c r="R3688" t="str">
        <f t="shared" si="1941"/>
        <v>-0.00318292489471934-0.0913044098707181i</v>
      </c>
      <c r="S3688" t="str">
        <f t="shared" si="1942"/>
        <v>2.36922417992025i</v>
      </c>
      <c r="T3688" t="str">
        <f t="shared" si="1943"/>
        <v>0.216320615599054-0.00754106262343918i</v>
      </c>
      <c r="U3688" t="str">
        <f t="shared" si="1944"/>
        <v>0.0000499999999999998-0.0000810163214142647i</v>
      </c>
      <c r="V3688" t="str">
        <f t="shared" si="1945"/>
        <v>0.00002-0.000907382799839768i</v>
      </c>
      <c r="W3688" t="str">
        <f t="shared" si="1946"/>
        <v>0.0000421339042597432-0.000076347892499169i</v>
      </c>
      <c r="X3688" t="str">
        <f t="shared" si="1947"/>
        <v>0.000042164576389345-0.0000762991503958103i</v>
      </c>
      <c r="Y3688" t="str">
        <f t="shared" si="1948"/>
        <v>0.009+8.81656562303439i</v>
      </c>
      <c r="Z3688" t="str">
        <f t="shared" si="1949"/>
        <v>-0.000103790736004531-0.000057496061183374i</v>
      </c>
      <c r="AA3688" t="str">
        <f t="shared" si="1950"/>
        <v>0.00139592416261614-1.36108454703346i</v>
      </c>
      <c r="AB3688" t="str">
        <f t="shared" si="1951"/>
        <v>0.723030744046909-0.0252052727588179i</v>
      </c>
      <c r="AC3688" t="str">
        <f t="shared" si="1952"/>
        <v>0.999017978490964-0.0913325158507652i</v>
      </c>
      <c r="AD3688" t="str">
        <f t="shared" si="1953"/>
        <v>0.720030025900767+0.0405967478744004i</v>
      </c>
      <c r="AE3688" t="str">
        <f t="shared" si="1954"/>
        <v>-0.0000723982932339696-0.0000456124567643312i</v>
      </c>
      <c r="AF3688" t="str">
        <f t="shared" si="1955"/>
        <v>-6.36566932210887-0.08564713793428i</v>
      </c>
      <c r="AG3688" t="str">
        <f t="shared" si="1956"/>
        <v>1.00020366378288-0.00354747355945392i</v>
      </c>
      <c r="AH3688" t="str">
        <f t="shared" si="1957"/>
        <v>0.000455806646452728+0.000298110770996713i</v>
      </c>
      <c r="AI3688">
        <f t="shared" si="1958"/>
        <v>-65.277853224682971</v>
      </c>
      <c r="AJ3688">
        <f t="shared" si="1959"/>
        <v>33.18585040470834</v>
      </c>
      <c r="AK3688"/>
      <c r="AL3688"/>
      <c r="AM3688"/>
      <c r="AN3688"/>
    </row>
    <row r="3689" spans="1:40" x14ac:dyDescent="0.35">
      <c r="A3689"/>
      <c r="B3689">
        <f t="shared" si="1960"/>
        <v>1755000</v>
      </c>
      <c r="C3689" s="237" t="str">
        <f t="shared" si="1928"/>
        <v>-1.04704947599234E-08+0.00058883602059776i</v>
      </c>
      <c r="D3689" s="208" t="str">
        <f t="shared" si="1929"/>
        <v>-2.51366128245959+0.00451440949124949i</v>
      </c>
      <c r="E3689" t="str">
        <f t="shared" si="1930"/>
        <v>20500</v>
      </c>
      <c r="F3689" t="str">
        <f t="shared" si="1931"/>
        <v>0.327868852459016</v>
      </c>
      <c r="G3689" t="str">
        <f t="shared" si="1926"/>
        <v>0.327868852459016</v>
      </c>
      <c r="H3689" t="str">
        <f t="shared" si="1932"/>
        <v>3.85201062688801+0.0901128108142306i</v>
      </c>
      <c r="I3689" t="str">
        <f t="shared" si="1933"/>
        <v>6891.86888381261i</v>
      </c>
      <c r="J3689" t="str">
        <f t="shared" si="1927"/>
        <v>-64292.098844909+1507.72037197392i</v>
      </c>
      <c r="K3689" t="str">
        <f t="shared" si="1934"/>
        <v>0.002512487013388-0.107137282492118i</v>
      </c>
      <c r="L3689" t="str">
        <f t="shared" si="1935"/>
        <v>0.000525705316117142-0.0190038427364347i</v>
      </c>
      <c r="M3689" t="str">
        <f t="shared" si="1936"/>
        <v>0.00303819232950514-0.126141125228553i</v>
      </c>
      <c r="N3689" t="str">
        <f t="shared" si="1937"/>
        <v>-21.8906326583628i</v>
      </c>
      <c r="O3689" t="str">
        <f t="shared" si="1938"/>
        <v>-0.9949525271267-0.10034674266858i</v>
      </c>
      <c r="P3689" t="str">
        <f t="shared" si="1939"/>
        <v>1.9949525271267+0.10034674266858i</v>
      </c>
      <c r="Q3689" t="str">
        <f t="shared" si="1940"/>
        <v>-1.9949525271267+21.7902859156942i</v>
      </c>
      <c r="R3689" t="str">
        <f t="shared" si="1941"/>
        <v>-0.00374533181011497-0.0912094855320702i</v>
      </c>
      <c r="S3689" t="str">
        <f t="shared" si="1942"/>
        <v>2.37057493486889i</v>
      </c>
      <c r="T3689" t="str">
        <f t="shared" si="1943"/>
        <v>0.216218920224612-0.00887858971182568i</v>
      </c>
      <c r="U3689" t="str">
        <f t="shared" si="1944"/>
        <v>0.00005-0.00008097015826816i</v>
      </c>
      <c r="V3689" t="str">
        <f t="shared" si="1945"/>
        <v>0.00002-0.00090686577260339i</v>
      </c>
      <c r="W3689" t="str">
        <f t="shared" si="1946"/>
        <v>0.0000421337457422396-0.0000763066264163174i</v>
      </c>
      <c r="X3689" t="str">
        <f t="shared" si="1947"/>
        <v>0.0000421643702957134-0.0000762579108687447i</v>
      </c>
      <c r="Y3689" t="str">
        <f t="shared" si="1948"/>
        <v>0.009+8.82159217128014i</v>
      </c>
      <c r="Z3689" t="str">
        <f t="shared" si="1949"/>
        <v>-0.000103675530420312-0.0000574629009020504i</v>
      </c>
      <c r="AA3689" t="str">
        <f t="shared" si="1950"/>
        <v>0.00139433376217071-1.36030898884608i</v>
      </c>
      <c r="AB3689" t="str">
        <f t="shared" si="1951"/>
        <v>0.722690837089612-0.0296758277413881i</v>
      </c>
      <c r="AC3689" t="str">
        <f t="shared" si="1952"/>
        <v>0.998452331454462-0.0912511962550641i</v>
      </c>
      <c r="AD3689" t="str">
        <f t="shared" si="1953"/>
        <v>0.720509276439788+0.0361274189165017i</v>
      </c>
      <c r="AE3689" t="str">
        <f t="shared" si="1954"/>
        <v>-0.0000726231951146049-0.0000451480824699528i</v>
      </c>
      <c r="AF3689" t="str">
        <f t="shared" si="1955"/>
        <v>-6.3656719093476-0.0855984013229811i</v>
      </c>
      <c r="AG3689" t="str">
        <f t="shared" si="1956"/>
        <v>1.00018153968084-0.0035478348352213i</v>
      </c>
      <c r="AH3689" t="str">
        <f t="shared" si="1957"/>
        <v>0.000457300550170782+0.000295183149108047i</v>
      </c>
      <c r="AI3689">
        <f t="shared" si="1958"/>
        <v>-65.28331548309616</v>
      </c>
      <c r="AJ3689">
        <f t="shared" si="1959"/>
        <v>32.841857420421682</v>
      </c>
      <c r="AK3689"/>
      <c r="AL3689"/>
      <c r="AM3689"/>
      <c r="AN3689"/>
    </row>
    <row r="3690" spans="1:40" x14ac:dyDescent="0.35">
      <c r="A3690"/>
      <c r="B3690">
        <f t="shared" si="1960"/>
        <v>1756000</v>
      </c>
      <c r="C3690" s="237" t="str">
        <f t="shared" si="1928"/>
        <v>-1.04585727628751E-08+0.00058850069256802i</v>
      </c>
      <c r="D3690" s="208" t="str">
        <f t="shared" si="1929"/>
        <v>-2.51366128236818+0.00451183864302149i</v>
      </c>
      <c r="E3690" t="str">
        <f t="shared" si="1930"/>
        <v>20500</v>
      </c>
      <c r="F3690" t="str">
        <f t="shared" si="1931"/>
        <v>0.327868852459016</v>
      </c>
      <c r="G3690" t="str">
        <f t="shared" si="1926"/>
        <v>0.327868852459016</v>
      </c>
      <c r="H3690" t="str">
        <f t="shared" si="1932"/>
        <v>3.852013209803+0.0900615587522116i</v>
      </c>
      <c r="I3690" t="str">
        <f t="shared" si="1933"/>
        <v>6895.7958746296i</v>
      </c>
      <c r="J3690" t="str">
        <f t="shared" si="1927"/>
        <v>-64365.3882078344+1508.57947190097i</v>
      </c>
      <c r="K3690" t="str">
        <f t="shared" si="1934"/>
        <v>0.00250962770747835-0.107076335491582i</v>
      </c>
      <c r="L3690" t="str">
        <f t="shared" si="1935"/>
        <v>0.000525107190590392-0.0189930370391174i</v>
      </c>
      <c r="M3690" t="str">
        <f t="shared" si="1936"/>
        <v>0.00303473489806874-0.126069372530699i</v>
      </c>
      <c r="N3690" t="str">
        <f t="shared" si="1937"/>
        <v>-21.9031059533248i</v>
      </c>
      <c r="O3690" t="str">
        <f t="shared" si="1938"/>
        <v>-0.99612675130128-0.0879289221016454i</v>
      </c>
      <c r="P3690" t="str">
        <f t="shared" si="1939"/>
        <v>1.99612675130128+0.0879289221016454i</v>
      </c>
      <c r="Q3690" t="str">
        <f t="shared" si="1940"/>
        <v>-1.99612675130128+21.8151770312232i</v>
      </c>
      <c r="R3690" t="str">
        <f t="shared" si="1941"/>
        <v>-0.00430588718520544-0.091107748145162i</v>
      </c>
      <c r="S3690" t="str">
        <f t="shared" si="1942"/>
        <v>2.37192568981753i</v>
      </c>
      <c r="T3690" t="str">
        <f t="shared" si="1943"/>
        <v>0.216100808366935-0.0102132444320449i</v>
      </c>
      <c r="U3690" t="str">
        <f t="shared" si="1944"/>
        <v>0.0000500000000000002-0.0000809240476996704i</v>
      </c>
      <c r="V3690" t="str">
        <f t="shared" si="1945"/>
        <v>0.00002-0.000906349334236302i</v>
      </c>
      <c r="W3690" t="str">
        <f t="shared" si="1946"/>
        <v>0.0000421335871361932-0.0000762654085823613i</v>
      </c>
      <c r="X3690" t="str">
        <f t="shared" si="1947"/>
        <v>0.0000421641641950711-0.0000762167195595988i</v>
      </c>
      <c r="Y3690" t="str">
        <f t="shared" si="1948"/>
        <v>0.009+8.82661871952588i</v>
      </c>
      <c r="Z3690" t="str">
        <f t="shared" si="1949"/>
        <v>-0.000103560521567614-0.0000574297785816622i</v>
      </c>
      <c r="AA3690" t="str">
        <f t="shared" si="1950"/>
        <v>0.00139274607811076-1.35953431400189i</v>
      </c>
      <c r="AB3690" t="str">
        <f t="shared" si="1951"/>
        <v>0.722296059624225-0.0341367821110558i</v>
      </c>
      <c r="AC3690" t="str">
        <f t="shared" si="1952"/>
        <v>0.997888374357921-0.0911630071022026i</v>
      </c>
      <c r="AD3690" t="str">
        <f t="shared" si="1953"/>
        <v>0.720932866146483+0.0316524640403699i</v>
      </c>
      <c r="AE3690" t="str">
        <f t="shared" si="1954"/>
        <v>-0.0000728423896319622-0.0000446809605599564i</v>
      </c>
      <c r="AF3690" t="str">
        <f t="shared" si="1955"/>
        <v>-6.36567449217118-0.0855497201091901i</v>
      </c>
      <c r="AG3690" t="str">
        <f t="shared" si="1956"/>
        <v>1.00015941280842-0.00354792176649725i</v>
      </c>
      <c r="AH3690" t="str">
        <f t="shared" si="1957"/>
        <v>0.00045875853142751+0.000292237150001732i</v>
      </c>
      <c r="AI3690">
        <f t="shared" si="1958"/>
        <v>-65.289108964243184</v>
      </c>
      <c r="AJ3690">
        <f t="shared" si="1959"/>
        <v>32.497844102744409</v>
      </c>
      <c r="AK3690"/>
      <c r="AL3690"/>
      <c r="AM3690"/>
      <c r="AN3690"/>
    </row>
    <row r="3691" spans="1:40" x14ac:dyDescent="0.35">
      <c r="A3691"/>
      <c r="B3691">
        <f t="shared" si="1960"/>
        <v>1757000</v>
      </c>
      <c r="C3691" s="237" t="str">
        <f t="shared" si="1928"/>
        <v>-1.04466711163174E-08+0.000588165746243492i</v>
      </c>
      <c r="D3691" s="208" t="str">
        <f t="shared" si="1929"/>
        <v>-2.51366128227693+0.00450927072120011i</v>
      </c>
      <c r="E3691" t="str">
        <f t="shared" si="1930"/>
        <v>20500</v>
      </c>
      <c r="F3691" t="str">
        <f t="shared" si="1931"/>
        <v>0.327868852459016</v>
      </c>
      <c r="G3691" t="str">
        <f t="shared" si="1926"/>
        <v>0.327868852459016</v>
      </c>
      <c r="H3691" t="str">
        <f t="shared" si="1932"/>
        <v>3.85201578831275+0.0900103649197713i</v>
      </c>
      <c r="I3691" t="str">
        <f t="shared" si="1933"/>
        <v>6899.72286544658i</v>
      </c>
      <c r="J3691" t="str">
        <f t="shared" si="1927"/>
        <v>-64438.7193191865+1509.43857182802i</v>
      </c>
      <c r="K3691" t="str">
        <f t="shared" si="1934"/>
        <v>0.00250677327895004-0.107015457756238i</v>
      </c>
      <c r="L3691" t="str">
        <f t="shared" si="1935"/>
        <v>0.00052451008500707-0.0189822436137851i</v>
      </c>
      <c r="M3691" t="str">
        <f t="shared" si="1936"/>
        <v>0.00303128336395711-0.125997701370023i</v>
      </c>
      <c r="N3691" t="str">
        <f t="shared" si="1937"/>
        <v>-21.9155792482868i</v>
      </c>
      <c r="O3691" t="str">
        <f t="shared" si="1938"/>
        <v>-0.997145997009993-0.0754974214589222i</v>
      </c>
      <c r="P3691" t="str">
        <f t="shared" si="1939"/>
        <v>1.99714599700999+0.0754974214589222i</v>
      </c>
      <c r="Q3691" t="str">
        <f t="shared" si="1940"/>
        <v>-1.99714599700999+21.8400818268279i</v>
      </c>
      <c r="R3691" t="str">
        <f t="shared" si="1941"/>
        <v>-0.00486451232209684-0.0909992403626066i</v>
      </c>
      <c r="S3691" t="str">
        <f t="shared" si="1942"/>
        <v>2.37327644476618i</v>
      </c>
      <c r="T3691" t="str">
        <f t="shared" si="1943"/>
        <v>0.21596635364419-0.0115448325093073i</v>
      </c>
      <c r="U3691" t="str">
        <f t="shared" si="1944"/>
        <v>0.0000499999999999999-0.0000808779896190214i</v>
      </c>
      <c r="V3691" t="str">
        <f t="shared" si="1945"/>
        <v>0.00002-0.000905833483733044i</v>
      </c>
      <c r="W3691" t="str">
        <f t="shared" si="1946"/>
        <v>0.0000421334284416064-0.0000762242389148744i</v>
      </c>
      <c r="X3691" t="str">
        <f t="shared" si="1947"/>
        <v>0.0000421639580872354-0.0000761755763859991i</v>
      </c>
      <c r="Y3691" t="str">
        <f t="shared" si="1948"/>
        <v>0.009+8.83164526777163i</v>
      </c>
      <c r="Z3691" t="str">
        <f t="shared" si="1949"/>
        <v>-0.000103445708998658-0.0000573966941566837i</v>
      </c>
      <c r="AA3691" t="str">
        <f t="shared" si="1950"/>
        <v>0.00139116110425367-1.35876052099258i</v>
      </c>
      <c r="AB3691" t="str">
        <f t="shared" si="1951"/>
        <v>0.721846657712356-0.0385874865231194i</v>
      </c>
      <c r="AC3691" t="str">
        <f t="shared" si="1952"/>
        <v>0.997326187161292-0.0910679892193451i</v>
      </c>
      <c r="AD3691" t="str">
        <f t="shared" si="1953"/>
        <v>0.721300729106303+0.0271725748786103i</v>
      </c>
      <c r="AE3691" t="str">
        <f t="shared" si="1954"/>
        <v>-0.0000730558493538932-0.0000442111636171443i</v>
      </c>
      <c r="AF3691" t="str">
        <f t="shared" si="1955"/>
        <v>-6.36567707058968-0.0855010941985712i</v>
      </c>
      <c r="AG3691" t="str">
        <f t="shared" si="1956"/>
        <v>1.00013728657241-0.00354773449401759i</v>
      </c>
      <c r="AH3691" t="str">
        <f t="shared" si="1957"/>
        <v>0.000460180401032865+0.000289273230111071i</v>
      </c>
      <c r="AI3691">
        <f t="shared" si="1958"/>
        <v>-65.295233508227255</v>
      </c>
      <c r="AJ3691">
        <f t="shared" si="1959"/>
        <v>32.15381033688459</v>
      </c>
      <c r="AK3691"/>
      <c r="AL3691"/>
      <c r="AM3691"/>
      <c r="AN3691"/>
    </row>
    <row r="3692" spans="1:40" x14ac:dyDescent="0.35">
      <c r="A3692"/>
      <c r="B3692">
        <f t="shared" si="1960"/>
        <v>1758000</v>
      </c>
      <c r="C3692" s="237" t="str">
        <f t="shared" si="1928"/>
        <v>-1.04347897739598E-08+0.000587831180972804i</v>
      </c>
      <c r="D3692" s="208" t="str">
        <f t="shared" si="1929"/>
        <v>-2.51366128218585+0.0045067057207915i</v>
      </c>
      <c r="E3692" t="str">
        <f t="shared" si="1930"/>
        <v>20500</v>
      </c>
      <c r="F3692" t="str">
        <f t="shared" si="1931"/>
        <v>0.327868852459016</v>
      </c>
      <c r="G3692" t="str">
        <f t="shared" si="1926"/>
        <v>0.327868852459016</v>
      </c>
      <c r="H3692" t="str">
        <f t="shared" si="1932"/>
        <v>3.85201836242729+0.089959229217794i</v>
      </c>
      <c r="I3692" t="str">
        <f t="shared" si="1933"/>
        <v>6903.64985626357i</v>
      </c>
      <c r="J3692" t="str">
        <f t="shared" si="1927"/>
        <v>-64512.0921789652+1510.29767175506i</v>
      </c>
      <c r="K3692" t="str">
        <f t="shared" si="1934"/>
        <v>0.0025039237167182-0.10695464916814i</v>
      </c>
      <c r="L3692" t="str">
        <f t="shared" si="1935"/>
        <v>0.000523913997050089-0.0189714624395599i</v>
      </c>
      <c r="M3692" t="str">
        <f t="shared" si="1936"/>
        <v>0.00302783771376829-0.1259261116077i</v>
      </c>
      <c r="N3692" t="str">
        <f t="shared" si="1937"/>
        <v>-21.9280525432489i</v>
      </c>
      <c r="O3692" t="str">
        <f t="shared" si="1938"/>
        <v>-0.998010105677507-0.0630541748464836i</v>
      </c>
      <c r="P3692" t="str">
        <f t="shared" si="1939"/>
        <v>1.99801010567751+0.0630541748464836i</v>
      </c>
      <c r="Q3692" t="str">
        <f t="shared" si="1940"/>
        <v>-1.99801010567751+21.8649983684024i</v>
      </c>
      <c r="R3692" t="str">
        <f t="shared" si="1941"/>
        <v>-0.00542112945980794-0.0908840056034188i</v>
      </c>
      <c r="S3692" t="str">
        <f t="shared" si="1942"/>
        <v>2.37462719971482i</v>
      </c>
      <c r="T3692" t="str">
        <f t="shared" si="1943"/>
        <v>0.215815631724912-0.0128731614684352i</v>
      </c>
      <c r="U3692" t="str">
        <f t="shared" si="1944"/>
        <v>0.0000500000000000001-0.0000808319839366445i</v>
      </c>
      <c r="V3692" t="str">
        <f t="shared" si="1945"/>
        <v>0.00002-0.000905318220090418i</v>
      </c>
      <c r="W3692" t="str">
        <f t="shared" si="1946"/>
        <v>0.0000421332696584833-0.0000761831173316194i</v>
      </c>
      <c r="X3692" t="str">
        <f t="shared" si="1947"/>
        <v>0.0000421637519720259-0.0000761344812657631i</v>
      </c>
      <c r="Y3692" t="str">
        <f t="shared" si="1948"/>
        <v>0.009+8.83667181601737i</v>
      </c>
      <c r="Z3692" t="str">
        <f t="shared" si="1949"/>
        <v>-0.000103331092266945-0.0000573636475617432i</v>
      </c>
      <c r="AA3692" t="str">
        <f t="shared" si="1950"/>
        <v>0.00138957883443446-1.35798760831328i</v>
      </c>
      <c r="AB3692" t="str">
        <f t="shared" si="1951"/>
        <v>0.721342884268767-0.0430272976479057i</v>
      </c>
      <c r="AC3692" t="str">
        <f t="shared" si="1952"/>
        <v>0.99676584890376-0.0909661842263889i</v>
      </c>
      <c r="AD3692" t="str">
        <f t="shared" si="1953"/>
        <v>0.721612807960836+0.0226884438366879i</v>
      </c>
      <c r="AE3692" t="str">
        <f t="shared" si="1954"/>
        <v>-0.0000732635477444384-0.0000437387644753876i</v>
      </c>
      <c r="AF3692" t="str">
        <f t="shared" si="1955"/>
        <v>-6.36567964461314-0.0854525234970025i</v>
      </c>
      <c r="AG3692" t="str">
        <f t="shared" si="1956"/>
        <v>1.00011516437575-0.00354727320026324i</v>
      </c>
      <c r="AH3692" t="str">
        <f t="shared" si="1957"/>
        <v>0.000461565975413522+0.000286291847729421i</v>
      </c>
      <c r="AI3692">
        <f t="shared" si="1958"/>
        <v>-65.301688981820149</v>
      </c>
      <c r="AJ3692">
        <f t="shared" si="1959"/>
        <v>31.8097560108314</v>
      </c>
      <c r="AK3692"/>
      <c r="AL3692"/>
      <c r="AM3692"/>
      <c r="AN3692"/>
    </row>
    <row r="3693" spans="1:40" x14ac:dyDescent="0.35">
      <c r="A3693"/>
      <c r="B3693">
        <f t="shared" si="1960"/>
        <v>1759000</v>
      </c>
      <c r="C3693" s="237" t="str">
        <f t="shared" si="1928"/>
        <v>-1.0422928689643E-08+0.000587496996106056i</v>
      </c>
      <c r="D3693" s="208" t="str">
        <f t="shared" si="1929"/>
        <v>-2.51366128209491+0.0045041436368131i</v>
      </c>
      <c r="E3693" t="str">
        <f t="shared" si="1930"/>
        <v>20500</v>
      </c>
      <c r="F3693" t="str">
        <f t="shared" si="1931"/>
        <v>0.327868852459016</v>
      </c>
      <c r="G3693" t="str">
        <f t="shared" si="1926"/>
        <v>0.327868852459016</v>
      </c>
      <c r="H3693" t="str">
        <f t="shared" si="1932"/>
        <v>3.85202093215656+0.0899081515473874i</v>
      </c>
      <c r="I3693" t="str">
        <f t="shared" si="1933"/>
        <v>6907.57684708056i</v>
      </c>
      <c r="J3693" t="str">
        <f t="shared" si="1927"/>
        <v>-64585.5067871705+1511.15677168212i</v>
      </c>
      <c r="K3693" t="str">
        <f t="shared" si="1934"/>
        <v>0.00250107900972951-0.106893909609607i</v>
      </c>
      <c r="L3693" t="str">
        <f t="shared" si="1935"/>
        <v>0.000523318924408947-0.018960693495611i</v>
      </c>
      <c r="M3693" t="str">
        <f t="shared" si="1936"/>
        <v>0.00302439793413846-0.125854603105218i</v>
      </c>
      <c r="N3693" t="str">
        <f t="shared" si="1937"/>
        <v>-21.9405258382109i</v>
      </c>
      <c r="O3693" t="str">
        <f t="shared" si="1938"/>
        <v>-0.998718942864857-0.0506011181981508i</v>
      </c>
      <c r="P3693" t="str">
        <f t="shared" si="1939"/>
        <v>1.99871894286486+0.0506011181981508i</v>
      </c>
      <c r="Q3693" t="str">
        <f t="shared" si="1940"/>
        <v>-1.99871894286486+21.8899247200127i</v>
      </c>
      <c r="R3693" t="str">
        <f t="shared" si="1941"/>
        <v>-0.0059756617768515-0.0907620880330812i</v>
      </c>
      <c r="S3693" t="str">
        <f t="shared" si="1942"/>
        <v>2.37597795466345i</v>
      </c>
      <c r="T3693" t="str">
        <f t="shared" si="1943"/>
        <v>0.215648720285824-0.0141980406463242i</v>
      </c>
      <c r="U3693" t="str">
        <f t="shared" si="1944"/>
        <v>0.0000499999999999998-0.0000807860305631725i</v>
      </c>
      <c r="V3693" t="str">
        <f t="shared" si="1945"/>
        <v>0.00002-0.000904803542307534i</v>
      </c>
      <c r="W3693" t="str">
        <f t="shared" si="1946"/>
        <v>0.000042133110786826-0.0000761420437505437i</v>
      </c>
      <c r="X3693" t="str">
        <f t="shared" si="1947"/>
        <v>0.0000421635458492595-0.0000760934341168883i</v>
      </c>
      <c r="Y3693" t="str">
        <f t="shared" si="1948"/>
        <v>0.009+8.84169836426311i</v>
      </c>
      <c r="Z3693" t="str">
        <f t="shared" si="1949"/>
        <v>-0.000103216670927234-0.0000573306387316147i</v>
      </c>
      <c r="AA3693" t="str">
        <f t="shared" si="1950"/>
        <v>0.0013879992625056-1.35721557446251i</v>
      </c>
      <c r="AB3693" t="str">
        <f t="shared" si="1951"/>
        <v>0.720784998920394-0.0474555782124213i</v>
      </c>
      <c r="AC3693" t="str">
        <f t="shared" si="1952"/>
        <v>0.99620743770064-0.0908576345160302i</v>
      </c>
      <c r="AD3693" t="str">
        <f t="shared" si="1953"/>
        <v>0.721869053917009+0.0182007639881237i</v>
      </c>
      <c r="AE3693" t="str">
        <f t="shared" si="1954"/>
        <v>-0.0000734654591658634-0.0000432638362088351i</v>
      </c>
      <c r="AF3693" t="str">
        <f t="shared" si="1955"/>
        <v>-6.36568221425147-0.0854040079105743i</v>
      </c>
      <c r="AG3693" t="str">
        <f t="shared" si="1956"/>
        <v>1.00009304961692-0.00354653810938712i</v>
      </c>
      <c r="AH3693" t="str">
        <f t="shared" si="1957"/>
        <v>0.000462915076631118+0.000283293462943105i</v>
      </c>
      <c r="AI3693">
        <f t="shared" si="1958"/>
        <v>-65.30847527840335</v>
      </c>
      <c r="AJ3693">
        <f t="shared" si="1959"/>
        <v>31.465681015376671</v>
      </c>
      <c r="AK3693"/>
      <c r="AL3693"/>
      <c r="AM3693"/>
      <c r="AN3693"/>
    </row>
    <row r="3694" spans="1:40" x14ac:dyDescent="0.35">
      <c r="A3694"/>
      <c r="B3694">
        <f t="shared" si="1960"/>
        <v>1760000</v>
      </c>
      <c r="C3694" s="237" t="str">
        <f t="shared" si="1928"/>
        <v>-1.04110878173396E-08+0.000587163190994843i</v>
      </c>
      <c r="D3694" s="208" t="str">
        <f t="shared" si="1929"/>
        <v>-2.51366128200413+0.0045015844642938i</v>
      </c>
      <c r="E3694" t="str">
        <f t="shared" si="1930"/>
        <v>20500</v>
      </c>
      <c r="F3694" t="str">
        <f t="shared" si="1931"/>
        <v>0.327868852459016</v>
      </c>
      <c r="G3694" t="str">
        <f t="shared" si="1926"/>
        <v>0.327868852459016</v>
      </c>
      <c r="H3694" t="str">
        <f t="shared" si="1932"/>
        <v>3.85202349751055+0.0898571318098844i</v>
      </c>
      <c r="I3694" t="str">
        <f t="shared" si="1933"/>
        <v>6911.50383789754i</v>
      </c>
      <c r="J3694" t="str">
        <f t="shared" si="1927"/>
        <v>-64658.9631438024+1512.01587160917i</v>
      </c>
      <c r="K3694" t="str">
        <f t="shared" si="1934"/>
        <v>0.00249823914696188-0.106833238963226i</v>
      </c>
      <c r="L3694" t="str">
        <f t="shared" si="1935"/>
        <v>0.000522724864779685-0.018949936761155i</v>
      </c>
      <c r="M3694" t="str">
        <f t="shared" si="1936"/>
        <v>0.00302096401174156-0.125783175724381i</v>
      </c>
      <c r="N3694" t="str">
        <f t="shared" si="1937"/>
        <v>-21.9529991331729i</v>
      </c>
      <c r="O3694" t="str">
        <f t="shared" si="1938"/>
        <v>-0.999272398290401-0.0381401889737033i</v>
      </c>
      <c r="P3694" t="str">
        <f t="shared" si="1939"/>
        <v>1.9992723982904+0.0381401889737033i</v>
      </c>
      <c r="Q3694" t="str">
        <f t="shared" si="1940"/>
        <v>-1.9992723982904+21.9148589441992i</v>
      </c>
      <c r="R3694" t="str">
        <f t="shared" si="1941"/>
        <v>-0.00652803339345824-0.0906335325437943i</v>
      </c>
      <c r="S3694" t="str">
        <f t="shared" si="1942"/>
        <v>2.37732870961209i</v>
      </c>
      <c r="T3694" t="str">
        <f t="shared" si="1943"/>
        <v>0.215465698969924-0.0155192812035747i</v>
      </c>
      <c r="U3694" t="str">
        <f t="shared" si="1944"/>
        <v>0.00005-0.0000807401294094437i</v>
      </c>
      <c r="V3694" t="str">
        <f t="shared" si="1945"/>
        <v>0.00002-0.000904289449385767i</v>
      </c>
      <c r="W3694" t="str">
        <f t="shared" si="1946"/>
        <v>0.0000421329518266382-0.0000761010180897834i</v>
      </c>
      <c r="X3694" t="str">
        <f t="shared" si="1947"/>
        <v>0.0000421633397187566-0.0000760524348575648i</v>
      </c>
      <c r="Y3694" t="str">
        <f t="shared" si="1948"/>
        <v>0.009+8.84672491250886i</v>
      </c>
      <c r="Z3694" t="str">
        <f t="shared" si="1949"/>
        <v>-0.000103102444535559-0.0000572976676012271i</v>
      </c>
      <c r="AA3694" t="str">
        <f t="shared" si="1950"/>
        <v>0.00138642238233708-1.35644441794223i</v>
      </c>
      <c r="AB3694" t="str">
        <f t="shared" si="1951"/>
        <v>0.720173267866258-0.0518716970392298i</v>
      </c>
      <c r="AC3694" t="str">
        <f t="shared" si="1952"/>
        <v>0.995651030740635-0.0907423832340067i</v>
      </c>
      <c r="AD3694" t="str">
        <f t="shared" si="1953"/>
        <v>0.722069426754988+0.0137102289692571i</v>
      </c>
      <c r="AE3694" t="str">
        <f t="shared" si="1954"/>
        <v>-0.0000736615588806116-0.0000427864521210885i</v>
      </c>
      <c r="AF3694" t="str">
        <f t="shared" si="1955"/>
        <v>-6.36568477951468-0.0853555473455906i</v>
      </c>
      <c r="AG3694" t="str">
        <f t="shared" si="1956"/>
        <v>1.0000709456895-0.00354552948713527i</v>
      </c>
      <c r="AH3694" t="str">
        <f t="shared" si="1957"/>
        <v>0.000464227532399947+0.000280278537563996i</v>
      </c>
      <c r="AI3694">
        <f t="shared" si="1958"/>
        <v>-65.315592317915417</v>
      </c>
      <c r="AJ3694">
        <f t="shared" si="1959"/>
        <v>31.121585244111788</v>
      </c>
      <c r="AK3694"/>
      <c r="AL3694"/>
      <c r="AM3694"/>
      <c r="AN3694"/>
    </row>
    <row r="3695" spans="1:40" x14ac:dyDescent="0.35">
      <c r="A3695"/>
      <c r="B3695">
        <f t="shared" si="1960"/>
        <v>1761000</v>
      </c>
      <c r="C3695" s="237" t="str">
        <f t="shared" si="1928"/>
        <v>-1.0399267111152E-08+0.000586829764992217i</v>
      </c>
      <c r="D3695" s="208" t="str">
        <f t="shared" si="1929"/>
        <v>-2.5136612819135+0.00449902819827367i</v>
      </c>
      <c r="E3695" t="str">
        <f t="shared" si="1930"/>
        <v>20500</v>
      </c>
      <c r="F3695" t="str">
        <f t="shared" si="1931"/>
        <v>0.327868852459016</v>
      </c>
      <c r="G3695" t="str">
        <f t="shared" si="1926"/>
        <v>0.327868852459016</v>
      </c>
      <c r="H3695" t="str">
        <f t="shared" si="1932"/>
        <v>3.85202605849917+0.0898061699068411i</v>
      </c>
      <c r="I3695" t="str">
        <f t="shared" si="1933"/>
        <v>6915.43082871453i</v>
      </c>
      <c r="J3695" t="str">
        <f t="shared" si="1927"/>
        <v>-64732.461248861+1512.87497153622i</v>
      </c>
      <c r="K3695" t="str">
        <f t="shared" si="1934"/>
        <v>0.00249540411742457-0.106772637111848i</v>
      </c>
      <c r="L3695" t="str">
        <f t="shared" si="1935"/>
        <v>0.000522131815864878-0.0189391922154554i</v>
      </c>
      <c r="M3695" t="str">
        <f t="shared" si="1936"/>
        <v>0.00301753593328945-0.125711829327303i</v>
      </c>
      <c r="N3695" t="str">
        <f t="shared" si="1937"/>
        <v>-21.965472428135i</v>
      </c>
      <c r="O3695" t="str">
        <f t="shared" si="1938"/>
        <v>-0.999670385846956-0.0256733258577405i</v>
      </c>
      <c r="P3695" t="str">
        <f t="shared" si="1939"/>
        <v>1.99967038584696+0.0256733258577405i</v>
      </c>
      <c r="Q3695" t="str">
        <f t="shared" si="1940"/>
        <v>-1.99967038584696+21.9397991022773i</v>
      </c>
      <c r="R3695" t="str">
        <f t="shared" si="1941"/>
        <v>-0.00707816937337268-0.0904983847349325i</v>
      </c>
      <c r="S3695" t="str">
        <f t="shared" si="1942"/>
        <v>2.37867946456074i</v>
      </c>
      <c r="T3695" t="str">
        <f t="shared" si="1943"/>
        <v>0.215266649344901-0.0168366961351244i</v>
      </c>
      <c r="U3695" t="str">
        <f t="shared" si="1944"/>
        <v>0.0000500000000000002-0.0000806942803864971i</v>
      </c>
      <c r="V3695" t="str">
        <f t="shared" si="1945"/>
        <v>0.00002-0.000903775940328768i</v>
      </c>
      <c r="W3695" t="str">
        <f t="shared" si="1946"/>
        <v>0.000042132792777923-0.0000760600402676591i</v>
      </c>
      <c r="X3695" t="str">
        <f t="shared" si="1947"/>
        <v>0.0000421631335803372-0.0000760114834061664i</v>
      </c>
      <c r="Y3695" t="str">
        <f t="shared" si="1948"/>
        <v>0.009+8.8517514607546i</v>
      </c>
      <c r="Z3695" t="str">
        <f t="shared" si="1949"/>
        <v>-0.000102988412649209-0.0000572647341056573i</v>
      </c>
      <c r="AA3695" t="str">
        <f t="shared" si="1950"/>
        <v>0.00138484818781625-1.3556741372578i</v>
      </c>
      <c r="AB3695" t="str">
        <f t="shared" si="1951"/>
        <v>0.719507963738475-0.0562750290819898i</v>
      </c>
      <c r="AC3695" t="str">
        <f t="shared" si="1952"/>
        <v>0.995096704283525-0.0906204742595283i</v>
      </c>
      <c r="AD3695" t="str">
        <f t="shared" si="1953"/>
        <v>0.722213894834832+0.00921753287422246i</v>
      </c>
      <c r="AE3695" t="str">
        <f t="shared" si="1954"/>
        <v>-0.0000738518230530895-0.0000423066857343858i</v>
      </c>
      <c r="AF3695" t="str">
        <f t="shared" si="1955"/>
        <v>-6.36568734041267-0.0853071417085674i</v>
      </c>
      <c r="AG3695" t="str">
        <f t="shared" si="1956"/>
        <v>1.00004885598166-0.00354424764076184i</v>
      </c>
      <c r="AH3695" t="str">
        <f t="shared" si="1957"/>
        <v>0.0004655031761036+0.000277247535062007i</v>
      </c>
      <c r="AI3695">
        <f t="shared" si="1958"/>
        <v>-65.323040046810661</v>
      </c>
      <c r="AJ3695">
        <f t="shared" si="1959"/>
        <v>30.777468593448543</v>
      </c>
      <c r="AK3695"/>
      <c r="AL3695"/>
      <c r="AM3695"/>
      <c r="AN3695"/>
    </row>
    <row r="3696" spans="1:40" x14ac:dyDescent="0.35">
      <c r="A3696"/>
      <c r="B3696">
        <f t="shared" si="1960"/>
        <v>1762000</v>
      </c>
      <c r="C3696" s="237" t="str">
        <f t="shared" si="1928"/>
        <v>-1.03874665253131E-08+0.000586496717452704i</v>
      </c>
      <c r="D3696" s="208" t="str">
        <f t="shared" si="1929"/>
        <v>-2.51366128182303+0.00449647483380407i</v>
      </c>
      <c r="E3696" t="str">
        <f t="shared" si="1930"/>
        <v>20500</v>
      </c>
      <c r="F3696" t="str">
        <f t="shared" si="1931"/>
        <v>0.327868852459016</v>
      </c>
      <c r="G3696" t="str">
        <f t="shared" si="1926"/>
        <v>0.327868852459016</v>
      </c>
      <c r="H3696" t="str">
        <f t="shared" si="1932"/>
        <v>3.85202861513232+0.0897552657400363i</v>
      </c>
      <c r="I3696" t="str">
        <f t="shared" si="1933"/>
        <v>6919.35781953152i</v>
      </c>
      <c r="J3696" t="str">
        <f t="shared" si="1927"/>
        <v>-64806.0011023461+1513.73407146327i</v>
      </c>
      <c r="K3696" t="str">
        <f t="shared" si="1934"/>
        <v>0.00249257391015797-0.106712103938592i</v>
      </c>
      <c r="L3696" t="str">
        <f t="shared" si="1935"/>
        <v>0.000521539775373613-0.0189284598378226i</v>
      </c>
      <c r="M3696" t="str">
        <f t="shared" si="1936"/>
        <v>0.00301411368553158-0.125640563776415i</v>
      </c>
      <c r="N3696" t="str">
        <f t="shared" si="1937"/>
        <v>-21.977945723097i</v>
      </c>
      <c r="O3696" t="str">
        <f t="shared" si="1938"/>
        <v>-0.999912843615185-0.0132024684583721i</v>
      </c>
      <c r="P3696" t="str">
        <f t="shared" si="1939"/>
        <v>1.99991284361518+0.0132024684583721i</v>
      </c>
      <c r="Q3696" t="str">
        <f t="shared" si="1940"/>
        <v>-1.99991284361518+21.9647432546386i</v>
      </c>
      <c r="R3696" t="str">
        <f t="shared" si="1941"/>
        <v>-0.007625995725269-0.0903566908936999i</v>
      </c>
      <c r="S3696" t="str">
        <f t="shared" si="1942"/>
        <v>2.38003021950938i</v>
      </c>
      <c r="T3696" t="str">
        <f t="shared" si="1943"/>
        <v>0.215051654861874-0.0181501002799896i</v>
      </c>
      <c r="U3696" t="str">
        <f t="shared" si="1944"/>
        <v>0.0000499999999999999-0.0000806484834055736i</v>
      </c>
      <c r="V3696" t="str">
        <f t="shared" si="1945"/>
        <v>0.00002-0.000903263014142428i</v>
      </c>
      <c r="W3696" t="str">
        <f t="shared" si="1946"/>
        <v>0.0000421326336406827-0.0000760191102026762i</v>
      </c>
      <c r="X3696" t="str">
        <f t="shared" si="1947"/>
        <v>0.0000421629274338202-0.0000759705796812503i</v>
      </c>
      <c r="Y3696" t="str">
        <f t="shared" si="1948"/>
        <v>0.009+8.85677800900034i</v>
      </c>
      <c r="Z3696" t="str">
        <f t="shared" si="1949"/>
        <v>-0.000102874574826728-0.0000572318381801297i</v>
      </c>
      <c r="AA3696" t="str">
        <f t="shared" si="1950"/>
        <v>0.00138327667284783-1.35490473091797i</v>
      </c>
      <c r="AB3696" t="str">
        <f t="shared" si="1951"/>
        <v>0.718789365464342-0.0606649554580145i</v>
      </c>
      <c r="AC3696" t="str">
        <f t="shared" si="1952"/>
        <v>0.994544533658245-0.0904919521859097i</v>
      </c>
      <c r="AD3696" t="str">
        <f t="shared" si="1953"/>
        <v>0.72230243510185+0.00472337014986049i</v>
      </c>
      <c r="AE3696" t="str">
        <f t="shared" si="1954"/>
        <v>-0.0000740362287513318-0.000041824610778779i</v>
      </c>
      <c r="AF3696" t="str">
        <f t="shared" si="1955"/>
        <v>-6.36568989695535-0.0852587909062322i</v>
      </c>
      <c r="AG3696" t="str">
        <f t="shared" si="1956"/>
        <v>1.00002678387563-0.00354269291893806i</v>
      </c>
      <c r="AH3696" t="str">
        <f t="shared" si="1957"/>
        <v>0.000466741846810917+0.000274200920497476i</v>
      </c>
      <c r="AI3696">
        <f t="shared" si="1958"/>
        <v>-65.330818438024266</v>
      </c>
      <c r="AJ3696">
        <f t="shared" si="1959"/>
        <v>30.433330962641293</v>
      </c>
      <c r="AK3696"/>
      <c r="AL3696"/>
      <c r="AM3696"/>
      <c r="AN3696"/>
    </row>
    <row r="3697" spans="1:40" x14ac:dyDescent="0.35">
      <c r="A3697"/>
      <c r="B3697">
        <f t="shared" si="1960"/>
        <v>1763000</v>
      </c>
      <c r="C3697" s="237" t="str">
        <f t="shared" si="1928"/>
        <v>-1.03756860141856E-08+0.000586164047732289i</v>
      </c>
      <c r="D3697" s="208" t="str">
        <f t="shared" si="1929"/>
        <v>-2.51366128173272+0.00449392436594755i</v>
      </c>
      <c r="E3697" t="str">
        <f t="shared" si="1930"/>
        <v>20500</v>
      </c>
      <c r="F3697" t="str">
        <f t="shared" si="1931"/>
        <v>0.327868852459016</v>
      </c>
      <c r="G3697" t="str">
        <f t="shared" si="1926"/>
        <v>0.327868852459016</v>
      </c>
      <c r="H3697" t="str">
        <f t="shared" si="1932"/>
        <v>3.85203116741988+0.089704419211471i</v>
      </c>
      <c r="I3697" t="str">
        <f t="shared" si="1933"/>
        <v>6923.28481034851i</v>
      </c>
      <c r="J3697" t="str">
        <f t="shared" si="1927"/>
        <v>-64879.5827042579+1514.59317139032i</v>
      </c>
      <c r="K3697" t="str">
        <f t="shared" si="1934"/>
        <v>0.00248974851423348-0.10665163932684i</v>
      </c>
      <c r="L3697" t="str">
        <f t="shared" si="1935"/>
        <v>0.000520948741021452-0.0189177396076137i</v>
      </c>
      <c r="M3697" t="str">
        <f t="shared" si="1936"/>
        <v>0.00301069725525493-0.125569378934454i</v>
      </c>
      <c r="N3697" t="str">
        <f t="shared" si="1937"/>
        <v>-21.990419018059i</v>
      </c>
      <c r="O3697" t="str">
        <f t="shared" si="1938"/>
        <v>-0.999999733873253-0.000729557004833774i</v>
      </c>
      <c r="P3697" t="str">
        <f t="shared" si="1939"/>
        <v>1.99999973387325+0.000729557004833774i</v>
      </c>
      <c r="Q3697" t="str">
        <f t="shared" si="1940"/>
        <v>-1.99999973387325+21.9896894610542i</v>
      </c>
      <c r="R3697" t="str">
        <f t="shared" si="1941"/>
        <v>-0.00817143940383969-0.0902084979759924i</v>
      </c>
      <c r="S3697" t="str">
        <f t="shared" si="1942"/>
        <v>2.38138097445803i</v>
      </c>
      <c r="T3697" t="str">
        <f t="shared" si="1943"/>
        <v>0.214820800814464-0.0194593103302405i</v>
      </c>
      <c r="U3697" t="str">
        <f t="shared" si="1944"/>
        <v>0.0000500000000000001-0.0000806027383781175i</v>
      </c>
      <c r="V3697" t="str">
        <f t="shared" si="1945"/>
        <v>0.00002-0.000902750669834915i</v>
      </c>
      <c r="W3697" t="str">
        <f t="shared" si="1946"/>
        <v>0.0000421324744149213-0.0000759782278135275i</v>
      </c>
      <c r="X3697" t="str">
        <f t="shared" si="1947"/>
        <v>0.0000421627212790278-0.0000759297236015609i</v>
      </c>
      <c r="Y3697" t="str">
        <f t="shared" si="1948"/>
        <v>0.009+8.86180455724609i</v>
      </c>
      <c r="Z3697" t="str">
        <f t="shared" si="1949"/>
        <v>-0.000102760930627915-0.0000571989797600214i</v>
      </c>
      <c r="AA3697" t="str">
        <f t="shared" si="1950"/>
        <v>0.00138170783135381-1.35413619743486i</v>
      </c>
      <c r="AB3697" t="str">
        <f t="shared" si="1951"/>
        <v>0.71801775812954-0.0650408634782704i</v>
      </c>
      <c r="AC3697" t="str">
        <f t="shared" si="1952"/>
        <v>0.993994593261298-0.0903568623013888i</v>
      </c>
      <c r="AD3697" t="str">
        <f t="shared" si="1953"/>
        <v>0.72233503309073+0.000228435490210074i</v>
      </c>
      <c r="AE3697" t="str">
        <f t="shared" si="1954"/>
        <v>-0.0000742147539485683-0.0000413403011812735i</v>
      </c>
      <c r="AF3697" t="str">
        <f t="shared" si="1955"/>
        <v>-6.3656924491526-0.0852104948455235i</v>
      </c>
      <c r="AG3697" t="str">
        <f t="shared" si="1956"/>
        <v>1.00000473274723-0.00354086571165554i</v>
      </c>
      <c r="AH3697" t="str">
        <f t="shared" si="1957"/>
        <v>0.000467943389291285+0.00027113916045315i</v>
      </c>
      <c r="AI3697">
        <f t="shared" si="1958"/>
        <v>-65.338927490945636</v>
      </c>
      <c r="AJ3697">
        <f t="shared" si="1959"/>
        <v>30.089172253781548</v>
      </c>
      <c r="AK3697"/>
      <c r="AL3697"/>
      <c r="AM3697"/>
      <c r="AN3697"/>
    </row>
    <row r="3698" spans="1:40" x14ac:dyDescent="0.35">
      <c r="A3698"/>
      <c r="B3698">
        <f t="shared" si="1960"/>
        <v>1764000</v>
      </c>
      <c r="C3698" s="237" t="str">
        <f t="shared" si="1928"/>
        <v>-1.03639255322618E-08+0.000585831755188432i</v>
      </c>
      <c r="D3698" s="208" t="str">
        <f t="shared" si="1929"/>
        <v>-2.51366128164256+0.00449137678977798i</v>
      </c>
      <c r="E3698" t="str">
        <f t="shared" si="1930"/>
        <v>20500</v>
      </c>
      <c r="F3698" t="str">
        <f t="shared" si="1931"/>
        <v>0.327868852459016</v>
      </c>
      <c r="G3698" t="str">
        <f t="shared" si="1926"/>
        <v>0.327868852459016</v>
      </c>
      <c r="H3698" t="str">
        <f t="shared" si="1932"/>
        <v>3.85203371537167+0.0896536302233671i</v>
      </c>
      <c r="I3698" t="str">
        <f t="shared" si="1933"/>
        <v>6927.21180116549i</v>
      </c>
      <c r="J3698" t="str">
        <f t="shared" si="1927"/>
        <v>-64953.2060545963+1515.45227131737i</v>
      </c>
      <c r="K3698" t="str">
        <f t="shared" si="1934"/>
        <v>0.00248692791875347-0.106591243160236i</v>
      </c>
      <c r="L3698" t="str">
        <f t="shared" si="1935"/>
        <v>0.000520358710530432-0.0189070315042327i</v>
      </c>
      <c r="M3698" t="str">
        <f t="shared" si="1936"/>
        <v>0.0030072866292839-0.125498274664469i</v>
      </c>
      <c r="N3698" t="str">
        <f t="shared" si="1937"/>
        <v>-22.002892313021i</v>
      </c>
      <c r="O3698" t="str">
        <f t="shared" si="1938"/>
        <v>-0.99993104310268+0.0117434679539641i</v>
      </c>
      <c r="P3698" t="str">
        <f t="shared" si="1939"/>
        <v>1.99993104310268-0.0117434679539641i</v>
      </c>
      <c r="Q3698" t="str">
        <f t="shared" si="1940"/>
        <v>-1.99993104310268+22.014635780975i</v>
      </c>
      <c r="R3698" t="str">
        <f t="shared" si="1941"/>
        <v>-0.0087144283104781-0.0900538535874819i</v>
      </c>
      <c r="S3698" t="str">
        <f t="shared" si="1942"/>
        <v>2.38273172940667i</v>
      </c>
      <c r="T3698" t="str">
        <f t="shared" si="1943"/>
        <v>0.214574174298236-0.0207641448390159i</v>
      </c>
      <c r="U3698" t="str">
        <f t="shared" si="1944"/>
        <v>0.0000499999999999998-0.0000805570452157712i</v>
      </c>
      <c r="V3698" t="str">
        <f t="shared" si="1945"/>
        <v>0.00002-0.00090223890641664i</v>
      </c>
      <c r="W3698" t="str">
        <f t="shared" si="1946"/>
        <v>0.0000421323151006411-0.0000759373930190871i</v>
      </c>
      <c r="X3698" t="str">
        <f t="shared" si="1947"/>
        <v>0.0000421625151157803-0.0000758889150860258i</v>
      </c>
      <c r="Y3698" t="str">
        <f t="shared" si="1948"/>
        <v>0.009+8.86683110549183i</v>
      </c>
      <c r="Z3698" t="str">
        <f t="shared" si="1949"/>
        <v>-0.000102647479613815-0.0000571661587808549i</v>
      </c>
      <c r="AA3698" t="str">
        <f t="shared" si="1950"/>
        <v>0.0013801416572734-1.35336853532399i</v>
      </c>
      <c r="AB3698" t="str">
        <f t="shared" si="1951"/>
        <v>0.717193432842575-0.0694021466741661i</v>
      </c>
      <c r="AC3698" t="str">
        <f t="shared" si="1952"/>
        <v>0.993446956555579-0.0902152505701677i</v>
      </c>
      <c r="AD3698" t="str">
        <f t="shared" si="1953"/>
        <v>0.722311682928372-0.004266576268671i</v>
      </c>
      <c r="AE3698" t="str">
        <f t="shared" si="1954"/>
        <v>-0.0000743873775246357-0.0000408538310549905i</v>
      </c>
      <c r="AF3698" t="str">
        <f t="shared" si="1955"/>
        <v>-6.36569499701423-0.0851622534335891i</v>
      </c>
      <c r="AG3698" t="str">
        <f t="shared" si="1956"/>
        <v>0.999982705965371-0.00353876645012359i</v>
      </c>
      <c r="AH3698" t="str">
        <f t="shared" si="1957"/>
        <v>0.000469107654028996+0.000268062722966219i</v>
      </c>
      <c r="AI3698">
        <f t="shared" si="1958"/>
        <v>-65.347367231400455</v>
      </c>
      <c r="AJ3698">
        <f t="shared" si="1959"/>
        <v>29.744992371819986</v>
      </c>
      <c r="AK3698"/>
      <c r="AL3698"/>
      <c r="AM3698"/>
      <c r="AN3698"/>
    </row>
    <row r="3699" spans="1:40" x14ac:dyDescent="0.35">
      <c r="A3699"/>
      <c r="B3699">
        <f t="shared" si="1960"/>
        <v>1765000</v>
      </c>
      <c r="C3699" s="237" t="str">
        <f t="shared" si="1928"/>
        <v>-1.03521850341624E-08+0.000585499839180036i</v>
      </c>
      <c r="D3699" s="208" t="str">
        <f t="shared" si="1929"/>
        <v>-2.51366128155254+0.00448883210038028i</v>
      </c>
      <c r="E3699" t="str">
        <f t="shared" si="1930"/>
        <v>20500</v>
      </c>
      <c r="F3699" t="str">
        <f t="shared" si="1931"/>
        <v>0.327868852459016</v>
      </c>
      <c r="G3699" t="str">
        <f t="shared" si="1926"/>
        <v>0.327868852459016</v>
      </c>
      <c r="H3699" t="str">
        <f t="shared" si="1932"/>
        <v>3.85203625899749+0.0896028986781678i</v>
      </c>
      <c r="I3699" t="str">
        <f t="shared" si="1933"/>
        <v>6931.13879198248i</v>
      </c>
      <c r="J3699" t="str">
        <f t="shared" si="1927"/>
        <v>-65026.8711533613+1516.31137124443i</v>
      </c>
      <c r="K3699" t="str">
        <f t="shared" si="1934"/>
        <v>0.00248411211285114-0.106530915322692i</v>
      </c>
      <c r="L3699" t="str">
        <f t="shared" si="1935"/>
        <v>0.000519769681629019-0.0188963355071297i</v>
      </c>
      <c r="M3699" t="str">
        <f t="shared" si="1936"/>
        <v>0.00300388179448016-0.125427250829822i</v>
      </c>
      <c r="N3699" t="str">
        <f t="shared" si="1937"/>
        <v>-22.0153656079831i</v>
      </c>
      <c r="O3699" t="str">
        <f t="shared" si="1938"/>
        <v>-0.999706781990448+0.024214665851551i</v>
      </c>
      <c r="P3699" t="str">
        <f t="shared" si="1939"/>
        <v>1.99970678199045-0.024214665851551i</v>
      </c>
      <c r="Q3699" t="str">
        <f t="shared" si="1940"/>
        <v>-1.99970678199045+22.0395802738347i</v>
      </c>
      <c r="R3699" t="str">
        <f t="shared" si="1941"/>
        <v>-0.0092548912936377-0.0898928059649144i</v>
      </c>
      <c r="S3699" t="str">
        <f t="shared" si="1942"/>
        <v>2.38408248435532i</v>
      </c>
      <c r="T3699" t="str">
        <f t="shared" si="1943"/>
        <v>0.214311864170504-0.0220644242277742i</v>
      </c>
      <c r="U3699" t="str">
        <f t="shared" si="1944"/>
        <v>0.00005-0.0000805114038303801i</v>
      </c>
      <c r="V3699" t="str">
        <f t="shared" si="1945"/>
        <v>0.00002-0.000901727722900254i</v>
      </c>
      <c r="W3699" t="str">
        <f t="shared" si="1946"/>
        <v>0.0000421321556978458-0.0000758966057384157i</v>
      </c>
      <c r="X3699" t="str">
        <f t="shared" si="1947"/>
        <v>0.0000421623089439003-0.0000758481540537573i</v>
      </c>
      <c r="Y3699" t="str">
        <f t="shared" si="1948"/>
        <v>0.009+8.87185765373758i</v>
      </c>
      <c r="Z3699" t="str">
        <f t="shared" si="1949"/>
        <v>-0.000102534221346716-0.0000571333751783026i</v>
      </c>
      <c r="AA3699" t="str">
        <f t="shared" si="1950"/>
        <v>0.00137857814456297-1.35260174310423i</v>
      </c>
      <c r="AB3699" t="str">
        <f t="shared" si="1951"/>
        <v>0.716316686600429-0.0737482048217876i</v>
      </c>
      <c r="AC3699" t="str">
        <f t="shared" si="1952"/>
        <v>0.99290169606953-0.0900671636136588i</v>
      </c>
      <c r="AD3699" t="str">
        <f t="shared" si="1953"/>
        <v>0.72223238733546-0.00876097025415109i</v>
      </c>
      <c r="AE3699" t="str">
        <f t="shared" si="1954"/>
        <v>-0.0000745540792672775-0.0000403652746883069i</v>
      </c>
      <c r="AF3699" t="str">
        <f t="shared" si="1955"/>
        <v>-6.36569754055003-0.0851140665777875i</v>
      </c>
      <c r="AG3699" t="str">
        <f t="shared" si="1956"/>
        <v>0.999960706891534-0.00353639560666057i</v>
      </c>
      <c r="AH3699" t="str">
        <f t="shared" si="1957"/>
        <v>0.000470234497236916+0.000264972077460091i</v>
      </c>
      <c r="AI3699">
        <f t="shared" si="1958"/>
        <v>-65.356137711640486</v>
      </c>
      <c r="AJ3699">
        <f t="shared" si="1959"/>
        <v>29.400791224573741</v>
      </c>
      <c r="AK3699"/>
      <c r="AL3699"/>
      <c r="AM3699"/>
      <c r="AN3699"/>
    </row>
    <row r="3700" spans="1:40" x14ac:dyDescent="0.35">
      <c r="A3700"/>
      <c r="B3700">
        <f t="shared" si="1960"/>
        <v>1766000</v>
      </c>
      <c r="C3700" s="237" t="str">
        <f t="shared" si="1928"/>
        <v>-1.03404644746367E-08+0.000585168299067458i</v>
      </c>
      <c r="D3700" s="208" t="str">
        <f t="shared" si="1929"/>
        <v>-2.51366128146268+0.00448629029285051i</v>
      </c>
      <c r="E3700" t="str">
        <f t="shared" si="1930"/>
        <v>20500</v>
      </c>
      <c r="F3700" t="str">
        <f t="shared" si="1931"/>
        <v>0.327868852459016</v>
      </c>
      <c r="G3700" t="str">
        <f t="shared" si="1926"/>
        <v>0.327868852459016</v>
      </c>
      <c r="H3700" t="str">
        <f t="shared" si="1932"/>
        <v>3.85203879830716+0.0895522244785375i</v>
      </c>
      <c r="I3700" t="str">
        <f t="shared" si="1933"/>
        <v>6935.06578279947i</v>
      </c>
      <c r="J3700" t="str">
        <f t="shared" si="1927"/>
        <v>-65100.5780005529+1517.17047117147i</v>
      </c>
      <c r="K3700" t="str">
        <f t="shared" si="1934"/>
        <v>0.00248130108569035-0.106470655698377i</v>
      </c>
      <c r="L3700" t="str">
        <f t="shared" si="1935"/>
        <v>0.000519181652052111-0.0188856515958015i</v>
      </c>
      <c r="M3700" t="str">
        <f t="shared" si="1936"/>
        <v>0.00300048273774246-0.125356307294179i</v>
      </c>
      <c r="N3700" t="str">
        <f t="shared" si="1937"/>
        <v>-22.0278389029451i</v>
      </c>
      <c r="O3700" t="str">
        <f t="shared" si="1938"/>
        <v>-0.999326985427344+0.0366820964054146i</v>
      </c>
      <c r="P3700" t="str">
        <f t="shared" si="1939"/>
        <v>1.99932698542734-0.0366820964054146i</v>
      </c>
      <c r="Q3700" t="str">
        <f t="shared" si="1940"/>
        <v>-1.99932698542734+22.0645209993505i</v>
      </c>
      <c r="R3700" t="str">
        <f t="shared" si="1941"/>
        <v>-0.00979275814882457-0.0897254039576435i</v>
      </c>
      <c r="S3700" t="str">
        <f t="shared" si="1942"/>
        <v>2.38543323930396i</v>
      </c>
      <c r="T3700" t="str">
        <f t="shared" si="1943"/>
        <v>0.214033961010538-0.0233599707926708i</v>
      </c>
      <c r="U3700" t="str">
        <f t="shared" si="1944"/>
        <v>0.0000500000000000002-0.0000804658141339872i</v>
      </c>
      <c r="V3700" t="str">
        <f t="shared" si="1945"/>
        <v>0.00002-0.000901217118300657i</v>
      </c>
      <c r="W3700" t="str">
        <f t="shared" si="1946"/>
        <v>0.0000421319962065384-0.0000758558658907555i</v>
      </c>
      <c r="X3700" t="str">
        <f t="shared" si="1947"/>
        <v>0.0000421621027632098-0.0000758074404240486i</v>
      </c>
      <c r="Y3700" t="str">
        <f t="shared" si="1948"/>
        <v>0.009+8.87688420198332i</v>
      </c>
      <c r="Z3700" t="str">
        <f t="shared" si="1949"/>
        <v>-0.000102421155390143-0.0000571006288881838i</v>
      </c>
      <c r="AA3700" t="str">
        <f t="shared" si="1950"/>
        <v>0.00137701728719603-1.3518358192978i</v>
      </c>
      <c r="AB3700" t="str">
        <f t="shared" si="1951"/>
        <v>0.715387822155556-0.0780784439632146i</v>
      </c>
      <c r="AC3700" t="str">
        <f t="shared" si="1952"/>
        <v>0.992358883396665-0.0899126486919468i</v>
      </c>
      <c r="AD3700" t="str">
        <f t="shared" si="1953"/>
        <v>0.722097157626775-0.0132540516622832i</v>
      </c>
      <c r="AE3700" t="str">
        <f t="shared" si="1954"/>
        <v>-0.0000747148398733057-0.0000398747065340071i</v>
      </c>
      <c r="AF3700" t="str">
        <f t="shared" si="1955"/>
        <v>-6.36570007976984-0.085065934185687i</v>
      </c>
      <c r="AG3700" t="str">
        <f t="shared" si="1956"/>
        <v>0.999938738879302-0.00353375369457959i</v>
      </c>
      <c r="AH3700" t="str">
        <f t="shared" si="1957"/>
        <v>0.000471323780869273+0.000261867694676126i</v>
      </c>
      <c r="AI3700">
        <f t="shared" si="1958"/>
        <v>-65.365239010341838</v>
      </c>
      <c r="AJ3700">
        <f t="shared" si="1959"/>
        <v>29.056568722748061</v>
      </c>
      <c r="AK3700"/>
      <c r="AL3700"/>
      <c r="AM3700"/>
      <c r="AN3700"/>
    </row>
    <row r="3701" spans="1:40" x14ac:dyDescent="0.35">
      <c r="A3701"/>
      <c r="B3701">
        <f t="shared" si="1960"/>
        <v>1767000</v>
      </c>
      <c r="C3701" s="237" t="str">
        <f t="shared" si="1928"/>
        <v>-1.03287638085619E-08+0.000584837134212501i</v>
      </c>
      <c r="D3701" s="208" t="str">
        <f t="shared" si="1929"/>
        <v>-2.51366128137298+0.00448375136229584i</v>
      </c>
      <c r="E3701" t="str">
        <f t="shared" si="1930"/>
        <v>20500</v>
      </c>
      <c r="F3701" t="str">
        <f t="shared" si="1931"/>
        <v>0.327868852459016</v>
      </c>
      <c r="G3701" t="str">
        <f t="shared" si="1926"/>
        <v>0.327868852459016</v>
      </c>
      <c r="H3701" t="str">
        <f t="shared" si="1932"/>
        <v>3.85204133331043+0.0895016075273586i</v>
      </c>
      <c r="I3701" t="str">
        <f t="shared" si="1933"/>
        <v>6938.99277361646i</v>
      </c>
      <c r="J3701" t="str">
        <f t="shared" si="1927"/>
        <v>-65174.3265961712+1518.02957109852i</v>
      </c>
      <c r="K3701" t="str">
        <f t="shared" si="1934"/>
        <v>0.00247849482646569-0.106410464171723i</v>
      </c>
      <c r="L3701" t="str">
        <f t="shared" si="1935"/>
        <v>0.000518594619540999-0.018874979749791i</v>
      </c>
      <c r="M3701" t="str">
        <f t="shared" si="1936"/>
        <v>0.00299708944600669-0.125285443921514i</v>
      </c>
      <c r="N3701" t="str">
        <f t="shared" si="1937"/>
        <v>-22.0403121979071i</v>
      </c>
      <c r="O3701" t="str">
        <f t="shared" si="1938"/>
        <v>-0.998791712502523+0.0491438199194678i</v>
      </c>
      <c r="P3701" t="str">
        <f t="shared" si="1939"/>
        <v>1.99879171250252-0.0491438199194678i</v>
      </c>
      <c r="Q3701" t="str">
        <f t="shared" si="1940"/>
        <v>-1.99879171250252+22.0894560178266i</v>
      </c>
      <c r="R3701" t="str">
        <f t="shared" si="1941"/>
        <v>-0.010327959618301-0.0895516970093785i</v>
      </c>
      <c r="S3701" t="str">
        <f t="shared" si="1942"/>
        <v>2.3867839942526i</v>
      </c>
      <c r="T3701" t="str">
        <f t="shared" si="1943"/>
        <v>0.213740557080143-0.024650608710248i</v>
      </c>
      <c r="U3701" t="str">
        <f t="shared" si="1944"/>
        <v>0.0000499999999999999-0.0000804202760388346i</v>
      </c>
      <c r="V3701" t="str">
        <f t="shared" si="1945"/>
        <v>0.00002-0.00090070709163495i</v>
      </c>
      <c r="W3701" t="str">
        <f t="shared" si="1946"/>
        <v>0.0000421318366267212-0.0000758151733955312i</v>
      </c>
      <c r="X3701" t="str">
        <f t="shared" si="1947"/>
        <v>0.0000421618965735313-0.0000757667741163778i</v>
      </c>
      <c r="Y3701" t="str">
        <f t="shared" si="1948"/>
        <v>0.009+8.88191075022906i</v>
      </c>
      <c r="Z3701" t="str">
        <f t="shared" si="1949"/>
        <v>-0.00010230828130886-0.0000570679198464644i</v>
      </c>
      <c r="AA3701" t="str">
        <f t="shared" si="1950"/>
        <v>0.0013754590791631-1.35107076243027i</v>
      </c>
      <c r="AB3701" t="str">
        <f t="shared" si="1951"/>
        <v>0.714407147884117-0.0823922764255381i</v>
      </c>
      <c r="AC3701" t="str">
        <f t="shared" si="1952"/>
        <v>0.991818589195398-0.0897517536854717i</v>
      </c>
      <c r="AD3701" t="str">
        <f t="shared" si="1953"/>
        <v>0.721906013710205-0.0177451258634271i</v>
      </c>
      <c r="AE3701" t="str">
        <f t="shared" si="1954"/>
        <v>-0.0000748696409496607-0.000039382201198398i</v>
      </c>
      <c r="AF3701" t="str">
        <f t="shared" si="1955"/>
        <v>-6.36570261468341-0.0850178561650628i</v>
      </c>
      <c r="AG3701" t="str">
        <f t="shared" si="1956"/>
        <v>0.999916805273853-0.00353084126806814i</v>
      </c>
      <c r="AH3701" t="str">
        <f t="shared" si="1957"/>
        <v>0.000472375372633811+0.000258750046605i</v>
      </c>
      <c r="AI3701">
        <f t="shared" si="1958"/>
        <v>-65.374671232611291</v>
      </c>
      <c r="AJ3701">
        <f t="shared" si="1959"/>
        <v>28.71232477992805</v>
      </c>
      <c r="AK3701"/>
      <c r="AL3701"/>
      <c r="AM3701"/>
      <c r="AN3701"/>
    </row>
    <row r="3702" spans="1:40" x14ac:dyDescent="0.35">
      <c r="A3702"/>
      <c r="B3702">
        <f t="shared" si="1960"/>
        <v>1768000</v>
      </c>
      <c r="C3702" s="237" t="str">
        <f t="shared" si="1928"/>
        <v>-1.03170829909433E-08+0.000584506343978425i</v>
      </c>
      <c r="D3702" s="208" t="str">
        <f t="shared" si="1929"/>
        <v>-2.51366128128343+0.00448121530383459i</v>
      </c>
      <c r="E3702" t="str">
        <f t="shared" si="1930"/>
        <v>20500</v>
      </c>
      <c r="F3702" t="str">
        <f t="shared" si="1931"/>
        <v>0.327868852459016</v>
      </c>
      <c r="G3702" t="str">
        <f t="shared" si="1926"/>
        <v>0.327868852459016</v>
      </c>
      <c r="H3702" t="str">
        <f t="shared" si="1932"/>
        <v>3.85204386401703+0.0894510477277344i</v>
      </c>
      <c r="I3702" t="str">
        <f t="shared" si="1933"/>
        <v>6942.91976443344i</v>
      </c>
      <c r="J3702" t="str">
        <f t="shared" si="1927"/>
        <v>-65248.116940216+1518.88867102558i</v>
      </c>
      <c r="K3702" t="str">
        <f t="shared" si="1934"/>
        <v>0.00247569332440222-0.106350340627426i</v>
      </c>
      <c r="L3702" t="str">
        <f t="shared" si="1935"/>
        <v>0.000518008581843346-0.0188643199486872i</v>
      </c>
      <c r="M3702" t="str">
        <f t="shared" si="1936"/>
        <v>0.00299370190624557-0.125214660576113i</v>
      </c>
      <c r="N3702" t="str">
        <f t="shared" si="1937"/>
        <v>-22.0527854928692i</v>
      </c>
      <c r="O3702" t="str">
        <f t="shared" si="1938"/>
        <v>-0.998101046494313+0.0615978975855348i</v>
      </c>
      <c r="P3702" t="str">
        <f t="shared" si="1939"/>
        <v>1.99810104649431-0.0615978975855348i</v>
      </c>
      <c r="Q3702" t="str">
        <f t="shared" si="1940"/>
        <v>-1.99810104649431+22.1143833904547i</v>
      </c>
      <c r="R3702" t="str">
        <f t="shared" si="1941"/>
        <v>-0.0108604273904289-0.0893717351401802i</v>
      </c>
      <c r="S3702" t="str">
        <f t="shared" si="1942"/>
        <v>2.38813474920125i</v>
      </c>
      <c r="T3702" t="str">
        <f t="shared" si="1943"/>
        <v>0.213431746284675-0.0259361640422603i</v>
      </c>
      <c r="U3702" t="str">
        <f t="shared" si="1944"/>
        <v>0.0000500000000000002-0.0000803747894573649i</v>
      </c>
      <c r="V3702" t="str">
        <f t="shared" si="1945"/>
        <v>0.00002-0.000900197641922486i</v>
      </c>
      <c r="W3702" t="str">
        <f t="shared" si="1946"/>
        <v>0.0000421316769583984-0.0000757745281723519i</v>
      </c>
      <c r="X3702" t="str">
        <f t="shared" si="1947"/>
        <v>0.0000421616903746892-0.0000757261550504057i</v>
      </c>
      <c r="Y3702" t="str">
        <f t="shared" si="1948"/>
        <v>0.009+8.88693729847481i</v>
      </c>
      <c r="Z3702" t="str">
        <f t="shared" si="1949"/>
        <v>-0.000102195598668859-0.0000570352479892596i</v>
      </c>
      <c r="AA3702" t="str">
        <f t="shared" si="1950"/>
        <v>0.00137390351447171-1.35030657103055i</v>
      </c>
      <c r="AB3702" t="str">
        <f t="shared" si="1951"/>
        <v>0.713374977655687-0.0866891208369886i</v>
      </c>
      <c r="AC3702" t="str">
        <f t="shared" si="1952"/>
        <v>0.991280883189231-0.0895845270769495i</v>
      </c>
      <c r="AD3702" t="str">
        <f t="shared" si="1953"/>
        <v>0.721658984084525-0.0222334985075439i</v>
      </c>
      <c r="AE3702" t="str">
        <f t="shared" si="1954"/>
        <v>-0.0000750184650143254-0.0000388878334304563i</v>
      </c>
      <c r="AF3702" t="str">
        <f t="shared" si="1955"/>
        <v>-6.36570514530046-0.0849698324238998i</v>
      </c>
      <c r="AG3702" t="str">
        <f t="shared" si="1956"/>
        <v>0.999894909411472-0.00352765892206218i</v>
      </c>
      <c r="AH3702" t="str">
        <f t="shared" si="1957"/>
        <v>0.00047338914600304+0.000255619606418191i</v>
      </c>
      <c r="AI3702">
        <f t="shared" si="1958"/>
        <v>-65.384434510000219</v>
      </c>
      <c r="AJ3702">
        <f t="shared" si="1959"/>
        <v>28.368059312599438</v>
      </c>
      <c r="AK3702"/>
      <c r="AL3702"/>
      <c r="AM3702"/>
      <c r="AN3702"/>
    </row>
    <row r="3703" spans="1:40" x14ac:dyDescent="0.35">
      <c r="A3703"/>
      <c r="B3703">
        <f t="shared" si="1960"/>
        <v>1769000</v>
      </c>
      <c r="C3703" s="237" t="str">
        <f t="shared" si="1928"/>
        <v>-1.03054219769128E-08+0.000584175927729916i</v>
      </c>
      <c r="D3703" s="208" t="str">
        <f t="shared" si="1929"/>
        <v>-2.51366128119403+0.00447868211259602i</v>
      </c>
      <c r="E3703" t="str">
        <f t="shared" si="1930"/>
        <v>20500</v>
      </c>
      <c r="F3703" t="str">
        <f t="shared" si="1931"/>
        <v>0.327868852459016</v>
      </c>
      <c r="G3703" t="str">
        <f t="shared" si="1926"/>
        <v>0.327868852459016</v>
      </c>
      <c r="H3703" t="str">
        <f t="shared" si="1932"/>
        <v>3.85204639043665+0.0894005449829847i</v>
      </c>
      <c r="I3703" t="str">
        <f t="shared" si="1933"/>
        <v>6946.84675525043i</v>
      </c>
      <c r="J3703" t="str">
        <f t="shared" si="1927"/>
        <v>-65321.9490326875+1519.74777095263i</v>
      </c>
      <c r="K3703" t="str">
        <f t="shared" si="1934"/>
        <v>0.00247289656875537-0.106290284950437i</v>
      </c>
      <c r="L3703" t="str">
        <f t="shared" si="1935"/>
        <v>0.000517423536713176-0.0188536721721251i</v>
      </c>
      <c r="M3703" t="str">
        <f t="shared" si="1936"/>
        <v>0.00299032010546855-0.125143957122562i</v>
      </c>
      <c r="N3703" t="str">
        <f t="shared" si="1937"/>
        <v>-22.0652587878312i</v>
      </c>
      <c r="O3703" t="str">
        <f t="shared" si="1938"/>
        <v>-0.997255094857281+0.07404239178468i</v>
      </c>
      <c r="P3703" t="str">
        <f t="shared" si="1939"/>
        <v>1.99725509485728-0.07404239178468i</v>
      </c>
      <c r="Q3703" t="str">
        <f t="shared" si="1940"/>
        <v>-1.99725509485728+22.1393011796159i</v>
      </c>
      <c r="R3703" t="str">
        <f t="shared" si="1941"/>
        <v>-0.0113900940986988-0.089185568928694i</v>
      </c>
      <c r="S3703" t="str">
        <f t="shared" si="1942"/>
        <v>2.38948550414989i</v>
      </c>
      <c r="T3703" t="str">
        <f t="shared" si="1943"/>
        <v>0.213107624134475-0.027216464739744i</v>
      </c>
      <c r="U3703" t="str">
        <f t="shared" si="1944"/>
        <v>0.0000499999999999999-0.0000803293543022162i</v>
      </c>
      <c r="V3703" t="str">
        <f t="shared" si="1945"/>
        <v>0.00002-0.000899688768184823i</v>
      </c>
      <c r="W3703" t="str">
        <f t="shared" si="1946"/>
        <v>0.000042131517201572-0.0000757339301410059i</v>
      </c>
      <c r="X3703" t="str">
        <f t="shared" si="1947"/>
        <v>0.0000421614841665056-0.0000756855831459698i</v>
      </c>
      <c r="Y3703" t="str">
        <f t="shared" si="1948"/>
        <v>0.009+8.89196384672055i</v>
      </c>
      <c r="Z3703" t="str">
        <f t="shared" si="1949"/>
        <v>-0.000102083107037356-0.0000570026132528268i</v>
      </c>
      <c r="AA3703" t="str">
        <f t="shared" si="1950"/>
        <v>0.00137235058714631-1.34954324363088i</v>
      </c>
      <c r="AB3703" t="str">
        <f t="shared" si="1951"/>
        <v>0.712291630704347-0.0909684021405384i</v>
      </c>
      <c r="AC3703" t="str">
        <f t="shared" si="1952"/>
        <v>0.990745834167269-0.0894110179335078i</v>
      </c>
      <c r="AD3703" t="str">
        <f t="shared" si="1953"/>
        <v>0.721356105835868-0.0267184756294752i</v>
      </c>
      <c r="AE3703" t="str">
        <f t="shared" si="1954"/>
        <v>-0.0000751612954971052-0.0000383916781109685i</v>
      </c>
      <c r="AF3703" t="str">
        <f t="shared" si="1955"/>
        <v>-6.36570767163068-0.0849218628703887i</v>
      </c>
      <c r="AG3703" t="str">
        <f t="shared" si="1956"/>
        <v>0.999873054619058-0.00352420729211419i</v>
      </c>
      <c r="AH3703" t="str">
        <f t="shared" si="1957"/>
        <v>0.000474364980224621+0.000252476848399264i</v>
      </c>
      <c r="AI3703">
        <f t="shared" si="1958"/>
        <v>-65.394529000528479</v>
      </c>
      <c r="AJ3703">
        <f t="shared" si="1959"/>
        <v>28.023772240165094</v>
      </c>
      <c r="AK3703"/>
      <c r="AL3703"/>
      <c r="AM3703"/>
      <c r="AN3703"/>
    </row>
    <row r="3704" spans="1:40" x14ac:dyDescent="0.35">
      <c r="A3704"/>
      <c r="B3704">
        <f t="shared" si="1960"/>
        <v>1770000</v>
      </c>
      <c r="C3704" s="237" t="str">
        <f t="shared" si="1928"/>
        <v>-1.02937807217292E-08+0.0005838458848331i</v>
      </c>
      <c r="D3704" s="208" t="str">
        <f t="shared" si="1929"/>
        <v>-2.51366128110478+0.00447615178372043i</v>
      </c>
      <c r="E3704" t="str">
        <f t="shared" si="1930"/>
        <v>20500</v>
      </c>
      <c r="F3704" t="str">
        <f t="shared" si="1931"/>
        <v>0.327868852459016</v>
      </c>
      <c r="G3704" t="str">
        <f t="shared" si="1926"/>
        <v>0.327868852459016</v>
      </c>
      <c r="H3704" t="str">
        <f t="shared" si="1932"/>
        <v>3.85204891257897+0.0893500991966481i</v>
      </c>
      <c r="I3704" t="str">
        <f t="shared" si="1933"/>
        <v>6950.77374606742i</v>
      </c>
      <c r="J3704" t="str">
        <f t="shared" si="1927"/>
        <v>-65395.8228735856+1520.60687087967i</v>
      </c>
      <c r="K3704" t="str">
        <f t="shared" si="1934"/>
        <v>0.00247010454881093-0.10623029702597i</v>
      </c>
      <c r="L3704" t="str">
        <f t="shared" si="1935"/>
        <v>0.000516839481910846-0.0188430363997856i</v>
      </c>
      <c r="M3704" t="str">
        <f t="shared" si="1936"/>
        <v>0.00298694403072178-0.125073333425756i</v>
      </c>
      <c r="N3704" t="str">
        <f t="shared" si="1937"/>
        <v>-22.0777320827932i</v>
      </c>
      <c r="O3704" t="str">
        <f t="shared" si="1938"/>
        <v>-0.996253989205483+0.0864753663892827i</v>
      </c>
      <c r="P3704" t="str">
        <f t="shared" si="1939"/>
        <v>1.99625398920548-0.0864753663892827i</v>
      </c>
      <c r="Q3704" t="str">
        <f t="shared" si="1940"/>
        <v>-1.99625398920548+22.1642074491825i</v>
      </c>
      <c r="R3704" t="str">
        <f t="shared" si="1941"/>
        <v>-0.0119168933204967-0.088993249494615i</v>
      </c>
      <c r="S3704" t="str">
        <f t="shared" si="1942"/>
        <v>2.39083625909854i</v>
      </c>
      <c r="T3704" t="str">
        <f t="shared" si="1943"/>
        <v>0.212768287706728-0.0284913406464527i</v>
      </c>
      <c r="U3704" t="str">
        <f t="shared" si="1944"/>
        <v>0.0000500000000000001-0.0000802839704862265i</v>
      </c>
      <c r="V3704" t="str">
        <f t="shared" si="1945"/>
        <v>0.00002-0.000899180469445734i</v>
      </c>
      <c r="W3704" t="str">
        <f t="shared" si="1946"/>
        <v>0.000042131357356246-0.0000756933792214652i</v>
      </c>
      <c r="X3704" t="str">
        <f t="shared" si="1947"/>
        <v>0.0000421612779488068-0.0000756450583230965i</v>
      </c>
      <c r="Y3704" t="str">
        <f t="shared" si="1948"/>
        <v>0.009+8.89699039496629i</v>
      </c>
      <c r="Z3704" t="str">
        <f t="shared" si="1949"/>
        <v>-0.000101970805982795-0.0000569700155735743i</v>
      </c>
      <c r="AA3704" t="str">
        <f t="shared" si="1950"/>
        <v>0.00137080029122825-1.3487807787668i</v>
      </c>
      <c r="AB3704" t="str">
        <f t="shared" si="1951"/>
        <v>0.711157431501203-0.0952295516053844i</v>
      </c>
      <c r="AC3704" t="str">
        <f t="shared" si="1952"/>
        <v>0.990213509985-0.0892312758890702i</v>
      </c>
      <c r="AD3704" t="str">
        <f t="shared" si="1953"/>
        <v>0.720997424632956-0.0311993637545099i</v>
      </c>
      <c r="AE3704" t="str">
        <f t="shared" si="1954"/>
        <v>-0.0000752981167403223-0.0000378938102416488i</v>
      </c>
      <c r="AF3704" t="str">
        <f t="shared" si="1955"/>
        <v>-6.36571019368375-0.0848739474129277i</v>
      </c>
      <c r="AG3704" t="str">
        <f t="shared" si="1956"/>
        <v>0.999851244213643-0.00352048705425562i</v>
      </c>
      <c r="AH3704" t="str">
        <f t="shared" si="1957"/>
        <v>0.000475302760331222+0.000249322247874929i</v>
      </c>
      <c r="AI3704">
        <f t="shared" si="1958"/>
        <v>-65.404954888713576</v>
      </c>
      <c r="AJ3704">
        <f t="shared" si="1959"/>
        <v>27.679463484937056</v>
      </c>
      <c r="AK3704"/>
      <c r="AL3704"/>
      <c r="AM3704"/>
      <c r="AN3704"/>
    </row>
    <row r="3705" spans="1:40" x14ac:dyDescent="0.35">
      <c r="A3705"/>
      <c r="B3705">
        <f t="shared" si="1960"/>
        <v>1771000</v>
      </c>
      <c r="C3705" s="237" t="str">
        <f t="shared" si="1928"/>
        <v>-1.02821591807775E-08+0.000583516214655535i</v>
      </c>
      <c r="D3705" s="208" t="str">
        <f t="shared" si="1929"/>
        <v>-2.51366128101568+0.0044736243123591i</v>
      </c>
      <c r="E3705" t="str">
        <f t="shared" si="1930"/>
        <v>20500</v>
      </c>
      <c r="F3705" t="str">
        <f t="shared" si="1931"/>
        <v>0.327868852459016</v>
      </c>
      <c r="G3705" t="str">
        <f t="shared" si="1926"/>
        <v>0.327868852459016</v>
      </c>
      <c r="H3705" t="str">
        <f t="shared" si="1932"/>
        <v>3.85205143045364+0.0892997102724804i</v>
      </c>
      <c r="I3705" t="str">
        <f t="shared" si="1933"/>
        <v>6954.70073688441i</v>
      </c>
      <c r="J3705" t="str">
        <f t="shared" si="1927"/>
        <v>-65469.7384629103+1521.46597080673i</v>
      </c>
      <c r="K3705" t="str">
        <f t="shared" si="1934"/>
        <v>0.00246731725388494-0.106170376739496i</v>
      </c>
      <c r="L3705" t="str">
        <f t="shared" si="1935"/>
        <v>0.000516256415203019-0.0188324126113952i</v>
      </c>
      <c r="M3705" t="str">
        <f t="shared" si="1936"/>
        <v>0.00298357366908796-0.125002789350891i</v>
      </c>
      <c r="N3705" t="str">
        <f t="shared" si="1937"/>
        <v>-22.0902053777553i</v>
      </c>
      <c r="O3705" t="str">
        <f t="shared" si="1938"/>
        <v>-0.995097885291999+0.098894887063949i</v>
      </c>
      <c r="P3705" t="str">
        <f t="shared" si="1939"/>
        <v>1.995097885292-0.098894887063949i</v>
      </c>
      <c r="Q3705" t="str">
        <f t="shared" si="1940"/>
        <v>-1.995097885292+22.1891002648192i</v>
      </c>
      <c r="R3705" t="str">
        <f t="shared" si="1941"/>
        <v>-0.0124407595755359-0.0887948284814097i</v>
      </c>
      <c r="S3705" t="str">
        <f t="shared" si="1942"/>
        <v>2.39218701404718i</v>
      </c>
      <c r="T3705" t="str">
        <f t="shared" si="1943"/>
        <v>0.212413835607775-0.0297606235014801i</v>
      </c>
      <c r="U3705" t="str">
        <f t="shared" si="1944"/>
        <v>0.0000499999999999998-0.0000802386379224282i</v>
      </c>
      <c r="V3705" t="str">
        <f t="shared" si="1945"/>
        <v>0.00002-0.000898672744731203i</v>
      </c>
      <c r="W3705" t="str">
        <f t="shared" si="1946"/>
        <v>0.0000421311974224227-0.0000756528753338801i</v>
      </c>
      <c r="X3705" t="str">
        <f t="shared" si="1947"/>
        <v>0.0000421610717214164-0.000075604580501986i</v>
      </c>
      <c r="Y3705" t="str">
        <f t="shared" si="1948"/>
        <v>0.009+8.90201694321204i</v>
      </c>
      <c r="Z3705" t="str">
        <f t="shared" si="1949"/>
        <v>-0.000101858695074833-0.000056937454888052i</v>
      </c>
      <c r="AA3705" t="str">
        <f t="shared" si="1950"/>
        <v>0.00136925262077568-1.34801917497717i</v>
      </c>
      <c r="AB3705" t="str">
        <f t="shared" si="1951"/>
        <v>0.709972709628416-0.0994720068357145i</v>
      </c>
      <c r="AC3705" t="str">
        <f t="shared" si="1952"/>
        <v>0.989683977565423-0.0890453511269686i</v>
      </c>
      <c r="AD3705" t="str">
        <f t="shared" si="1953"/>
        <v>0.720582994721021-0.0356754700035796i</v>
      </c>
      <c r="AE3705" t="str">
        <f t="shared" si="1954"/>
        <v>-0.0000754289139993373-0.0000373943049342796i</v>
      </c>
      <c r="AF3705" t="str">
        <f t="shared" si="1955"/>
        <v>-6.36571271146932-0.0848260859601213i</v>
      </c>
      <c r="AG3705" t="str">
        <f t="shared" si="1956"/>
        <v>0.999829481501897-0.0035164989248535i</v>
      </c>
      <c r="AH3705" t="str">
        <f t="shared" si="1957"/>
        <v>0.000476202377149281+0.000246156281146108i</v>
      </c>
      <c r="AI3705">
        <f t="shared" si="1958"/>
        <v>-65.4157123856114</v>
      </c>
      <c r="AJ3705">
        <f t="shared" si="1959"/>
        <v>27.335132972153705</v>
      </c>
      <c r="AK3705"/>
      <c r="AL3705"/>
      <c r="AM3705"/>
      <c r="AN3705"/>
    </row>
    <row r="3706" spans="1:40" x14ac:dyDescent="0.35">
      <c r="A3706"/>
      <c r="B3706">
        <f t="shared" si="1960"/>
        <v>1772000</v>
      </c>
      <c r="C3706" s="237" t="str">
        <f t="shared" si="1928"/>
        <v>-1.02705573095684E-08+0.0005831869165662i</v>
      </c>
      <c r="D3706" s="208" t="str">
        <f t="shared" si="1929"/>
        <v>-2.51366128092673+0.0044710996936742i</v>
      </c>
      <c r="E3706" t="str">
        <f t="shared" si="1930"/>
        <v>20500</v>
      </c>
      <c r="F3706" t="str">
        <f t="shared" si="1931"/>
        <v>0.327868852459016</v>
      </c>
      <c r="G3706" t="str">
        <f t="shared" si="1926"/>
        <v>0.327868852459016</v>
      </c>
      <c r="H3706" t="str">
        <f t="shared" si="1932"/>
        <v>3.85205394407028+0.089249378114454i</v>
      </c>
      <c r="I3706" t="str">
        <f t="shared" si="1933"/>
        <v>6958.62772770139i</v>
      </c>
      <c r="J3706" t="str">
        <f t="shared" si="1927"/>
        <v>-65543.6958006616+1522.32507073378i</v>
      </c>
      <c r="K3706" t="str">
        <f t="shared" si="1934"/>
        <v>0.00246453467332344-0.106110523976744i</v>
      </c>
      <c r="L3706" t="str">
        <f t="shared" si="1935"/>
        <v>0.000515674334362656-0.0188218007867262i</v>
      </c>
      <c r="M3706" t="str">
        <f t="shared" si="1936"/>
        <v>0.0029802090076861-0.12493232476347i</v>
      </c>
      <c r="N3706" t="str">
        <f t="shared" si="1937"/>
        <v>-22.1026786727173i</v>
      </c>
      <c r="O3706" t="str">
        <f t="shared" si="1938"/>
        <v>-0.993786962984731+0.111299021566165i</v>
      </c>
      <c r="P3706" t="str">
        <f t="shared" si="1939"/>
        <v>1.99378696298473-0.111299021566165i</v>
      </c>
      <c r="Q3706" t="str">
        <f t="shared" si="1940"/>
        <v>-1.99378696298473+22.2139776942835i</v>
      </c>
      <c r="R3706" t="str">
        <f t="shared" si="1941"/>
        <v>-0.0129616283240051-0.0885903580392854i</v>
      </c>
      <c r="S3706" t="str">
        <f t="shared" si="1942"/>
        <v>2.39353776899583i</v>
      </c>
      <c r="T3706" t="str">
        <f t="shared" si="1943"/>
        <v>0.212044367935893-0.0310241469411923i</v>
      </c>
      <c r="U3706" t="str">
        <f t="shared" si="1944"/>
        <v>0.00005-0.0000801933565240524i</v>
      </c>
      <c r="V3706" t="str">
        <f t="shared" si="1945"/>
        <v>0.00002-0.000898165593069389i</v>
      </c>
      <c r="W3706" t="str">
        <f t="shared" si="1946"/>
        <v>0.000042131037400106-0.0000756124183985835i</v>
      </c>
      <c r="X3706" t="str">
        <f t="shared" si="1947"/>
        <v>0.0000421608654841604-0.0000755641496030224i</v>
      </c>
      <c r="Y3706" t="str">
        <f t="shared" si="1948"/>
        <v>0.009+8.90704349145778i</v>
      </c>
      <c r="Z3706" t="str">
        <f t="shared" si="1949"/>
        <v>-0.000101746773884343-0.0000569049311329573i</v>
      </c>
      <c r="AA3706" t="str">
        <f t="shared" si="1950"/>
        <v>0.00136770756986351-1.34725843080415i</v>
      </c>
      <c r="AB3706" t="str">
        <f t="shared" si="1951"/>
        <v>0.708737799654799-0.103695211777166i</v>
      </c>
      <c r="AC3706" t="str">
        <f t="shared" si="1952"/>
        <v>0.989157302900457-0.0888532943628127i</v>
      </c>
      <c r="AD3706" t="str">
        <f t="shared" si="1953"/>
        <v>0.720112878914502-0.0401461021983877i</v>
      </c>
      <c r="AE3706" t="str">
        <f t="shared" si="1954"/>
        <v>-0.0000755536734429732-0.0000368932373998682i</v>
      </c>
      <c r="AF3706" t="str">
        <f t="shared" si="1955"/>
        <v>-6.36571522499701-0.0847782784207798i</v>
      </c>
      <c r="AG3706" t="str">
        <f t="shared" si="1956"/>
        <v>0.999807769779649-0.00351224366046144i</v>
      </c>
      <c r="AH3706" t="str">
        <f t="shared" si="1957"/>
        <v>0.000477063727307128+0.000242979425418991i</v>
      </c>
      <c r="AI3706">
        <f t="shared" si="1958"/>
        <v>-65.426801728862316</v>
      </c>
      <c r="AJ3706">
        <f t="shared" si="1959"/>
        <v>26.990780629996532</v>
      </c>
      <c r="AK3706"/>
      <c r="AL3706"/>
      <c r="AM3706"/>
      <c r="AN3706"/>
    </row>
    <row r="3707" spans="1:40" x14ac:dyDescent="0.35">
      <c r="A3707"/>
      <c r="B3707">
        <f t="shared" si="1960"/>
        <v>1773000</v>
      </c>
      <c r="C3707" s="237" t="str">
        <f t="shared" si="1928"/>
        <v>-1.02589750637386E-08+0.000582857989935516i</v>
      </c>
      <c r="D3707" s="208" t="str">
        <f t="shared" si="1929"/>
        <v>-2.51366128083793+0.00446857792283896i</v>
      </c>
      <c r="E3707" t="str">
        <f t="shared" si="1930"/>
        <v>20500</v>
      </c>
      <c r="F3707" t="str">
        <f t="shared" si="1931"/>
        <v>0.327868852459016</v>
      </c>
      <c r="G3707" t="str">
        <f t="shared" si="1926"/>
        <v>0.327868852459016</v>
      </c>
      <c r="H3707" t="str">
        <f t="shared" si="1932"/>
        <v>3.85205645343848+0.0891991026267564i</v>
      </c>
      <c r="I3707" t="str">
        <f t="shared" si="1933"/>
        <v>6962.55471851838i</v>
      </c>
      <c r="J3707" t="str">
        <f t="shared" si="1927"/>
        <v>-65617.6948868395+1523.18417066083i</v>
      </c>
      <c r="K3707" t="str">
        <f t="shared" si="1934"/>
        <v>0.00246175679650257-0.1060507386237i</v>
      </c>
      <c r="L3707" t="str">
        <f t="shared" si="1935"/>
        <v>0.000515093237168979-0.018811200905596i</v>
      </c>
      <c r="M3707" t="str">
        <f t="shared" si="1936"/>
        <v>0.00297685003367155-0.124861939529296i</v>
      </c>
      <c r="N3707" t="str">
        <f t="shared" si="1937"/>
        <v>-22.1151519676793i</v>
      </c>
      <c r="O3707" t="str">
        <f t="shared" si="1938"/>
        <v>-0.992321426238364+0.12368584004751i</v>
      </c>
      <c r="P3707" t="str">
        <f t="shared" si="1939"/>
        <v>1.99232142623836-0.12368584004751i</v>
      </c>
      <c r="Q3707" t="str">
        <f t="shared" si="1940"/>
        <v>-1.99232142623836+22.2388378077268i</v>
      </c>
      <c r="R3707" t="str">
        <f t="shared" si="1941"/>
        <v>-0.0134794359644796-0.0883798908084048i</v>
      </c>
      <c r="S3707" t="str">
        <f t="shared" si="1942"/>
        <v>2.39488852394447i</v>
      </c>
      <c r="T3707" t="str">
        <f t="shared" si="1943"/>
        <v>0.211659986244514-0.0322817465005766i</v>
      </c>
      <c r="U3707" t="str">
        <f t="shared" si="1944"/>
        <v>0.0000500000000000002-0.0000801481262045241i</v>
      </c>
      <c r="V3707" t="str">
        <f t="shared" si="1945"/>
        <v>0.00002-0.000897659013490668i</v>
      </c>
      <c r="W3707" t="str">
        <f t="shared" si="1946"/>
        <v>0.0000421308772892985-0.0000755720083360861i</v>
      </c>
      <c r="X3707" t="str">
        <f t="shared" si="1947"/>
        <v>0.0000421606592368647-0.0000755237655467683i</v>
      </c>
      <c r="Y3707" t="str">
        <f t="shared" si="1948"/>
        <v>0.009+8.91207003970353i</v>
      </c>
      <c r="Z3707" t="str">
        <f t="shared" si="1949"/>
        <v>-0.000101635041983409-0.0000568724442451313i</v>
      </c>
      <c r="AA3707" t="str">
        <f t="shared" si="1950"/>
        <v>0.00136616513258337-1.34649854479319i</v>
      </c>
      <c r="AB3707" t="str">
        <f t="shared" si="1951"/>
        <v>0.707453041012882-0.107898616721335i</v>
      </c>
      <c r="AC3707" t="str">
        <f t="shared" si="1952"/>
        <v>0.988633551052606-0.0886551568275871i</v>
      </c>
      <c r="AD3707" t="str">
        <f t="shared" si="1953"/>
        <v>0.719587148588432-0.0446105689667866i</v>
      </c>
      <c r="AE3707" t="str">
        <f t="shared" si="1954"/>
        <v>-0.0000756723821538143-0.0000363906829377655i</v>
      </c>
      <c r="AF3707" t="str">
        <f t="shared" si="1955"/>
        <v>-6.36571773427641-0.0847305247039174i</v>
      </c>
      <c r="AG3707" t="str">
        <f t="shared" si="1956"/>
        <v>0.999786112331407-0.00350772205766486i</v>
      </c>
      <c r="AH3707" t="str">
        <f t="shared" si="1957"/>
        <v>0.000477886713242321+0.000239792158735736i</v>
      </c>
      <c r="AI3707">
        <f t="shared" si="1958"/>
        <v>-65.438223182747478</v>
      </c>
      <c r="AJ3707">
        <f t="shared" si="1959"/>
        <v>26.64640638958041</v>
      </c>
      <c r="AK3707"/>
      <c r="AL3707"/>
      <c r="AM3707"/>
      <c r="AN3707"/>
    </row>
    <row r="3708" spans="1:40" x14ac:dyDescent="0.35">
      <c r="A3708"/>
      <c r="B3708">
        <f t="shared" si="1960"/>
        <v>1774000</v>
      </c>
      <c r="C3708" s="237" t="str">
        <f t="shared" si="1928"/>
        <v>-1.02474123990493E-08+0.000582529434135306i</v>
      </c>
      <c r="D3708" s="208" t="str">
        <f t="shared" si="1929"/>
        <v>-2.51366128074928+0.00446605899503735i</v>
      </c>
      <c r="E3708" t="str">
        <f t="shared" si="1930"/>
        <v>20500</v>
      </c>
      <c r="F3708" t="str">
        <f t="shared" si="1931"/>
        <v>0.327868852459016</v>
      </c>
      <c r="G3708" t="str">
        <f t="shared" si="1926"/>
        <v>0.327868852459016</v>
      </c>
      <c r="H3708" t="str">
        <f t="shared" si="1932"/>
        <v>3.85205895856781+0.0891488837137923i</v>
      </c>
      <c r="I3708" t="str">
        <f t="shared" si="1933"/>
        <v>6966.48170933537i</v>
      </c>
      <c r="J3708" t="str">
        <f t="shared" si="1927"/>
        <v>-65691.7357214441+1524.04327058788i</v>
      </c>
      <c r="K3708" t="str">
        <f t="shared" si="1934"/>
        <v>0.00245898361282833-0.105991020566608i</v>
      </c>
      <c r="L3708" t="str">
        <f t="shared" si="1935"/>
        <v>0.000514513121407465-0.0188006129478677i</v>
      </c>
      <c r="M3708" t="str">
        <f t="shared" si="1936"/>
        <v>0.00297349673423579-0.124791633514476i</v>
      </c>
      <c r="N3708" t="str">
        <f t="shared" si="1937"/>
        <v>-22.1276252626413i</v>
      </c>
      <c r="O3708" t="str">
        <f t="shared" si="1938"/>
        <v>-0.990701503062676+0.136053415353512i</v>
      </c>
      <c r="P3708" t="str">
        <f t="shared" si="1939"/>
        <v>1.99070150306268-0.136053415353512i</v>
      </c>
      <c r="Q3708" t="str">
        <f t="shared" si="1940"/>
        <v>-1.99070150306268+22.2636786779948i</v>
      </c>
      <c r="R3708" t="str">
        <f t="shared" si="1941"/>
        <v>-0.0139941198315228-0.0881634799023615i</v>
      </c>
      <c r="S3708" t="str">
        <f t="shared" si="1942"/>
        <v>2.39623927889311i</v>
      </c>
      <c r="T3708" t="str">
        <f t="shared" si="1943"/>
        <v>0.211260793505942-0.033533259613832i</v>
      </c>
      <c r="U3708" t="str">
        <f t="shared" si="1944"/>
        <v>0.0000499999999999999-0.0000801029468774637i</v>
      </c>
      <c r="V3708" t="str">
        <f t="shared" si="1945"/>
        <v>0.00002-0.000897153005027594i</v>
      </c>
      <c r="W3708" t="str">
        <f t="shared" si="1946"/>
        <v>0.0000421307170900029-0.0000755316450670782i</v>
      </c>
      <c r="X3708" t="str">
        <f t="shared" si="1947"/>
        <v>0.0000421604529793549-0.0000754834282539641i</v>
      </c>
      <c r="Y3708" t="str">
        <f t="shared" si="1948"/>
        <v>0.009+8.91709658794927i</v>
      </c>
      <c r="Z3708" t="str">
        <f t="shared" si="1949"/>
        <v>-0.000101523498945318-0.0000568399941615587i</v>
      </c>
      <c r="AA3708" t="str">
        <f t="shared" si="1950"/>
        <v>0.00136462530304352-1.34573951549301i</v>
      </c>
      <c r="AB3708" t="str">
        <f t="shared" si="1951"/>
        <v>0.706118777877635-0.112081678307748i</v>
      </c>
      <c r="AC3708" t="str">
        <f t="shared" si="1952"/>
        <v>0.988112786156934-0.0884509902510113i</v>
      </c>
      <c r="AD3708" t="str">
        <f t="shared" si="1953"/>
        <v>0.71900588366857-0.0490681798476992i</v>
      </c>
      <c r="AE3708" t="str">
        <f t="shared" si="1954"/>
        <v>-0.0000757850281283648-0.0000358867169248313i</v>
      </c>
      <c r="AF3708" t="str">
        <f t="shared" si="1955"/>
        <v>-6.36572023931709-0.0846828247187549i</v>
      </c>
      <c r="AG3708" t="str">
        <f t="shared" si="1956"/>
        <v>0.999764512429872-0.0035029349529205i</v>
      </c>
      <c r="AH3708" t="str">
        <f t="shared" si="1957"/>
        <v>0.000478671243208086+0.000236594959905346i</v>
      </c>
      <c r="AI3708">
        <f t="shared" si="1958"/>
        <v>-65.449977038252797</v>
      </c>
      <c r="AJ3708">
        <f t="shared" si="1959"/>
        <v>26.302010184972119</v>
      </c>
      <c r="AK3708"/>
      <c r="AL3708"/>
      <c r="AM3708"/>
      <c r="AN3708"/>
    </row>
    <row r="3709" spans="1:40" x14ac:dyDescent="0.35">
      <c r="A3709"/>
      <c r="B3709">
        <f t="shared" si="1960"/>
        <v>1775000</v>
      </c>
      <c r="C3709" s="237" t="str">
        <f t="shared" si="1928"/>
        <v>-1.02358692713864E-08+0.000582201248538815i</v>
      </c>
      <c r="D3709" s="208" t="str">
        <f t="shared" si="1929"/>
        <v>-2.51366128066079+0.00446354290546425i</v>
      </c>
      <c r="E3709" t="str">
        <f t="shared" si="1930"/>
        <v>20500</v>
      </c>
      <c r="F3709" t="str">
        <f t="shared" si="1931"/>
        <v>0.327868852459016</v>
      </c>
      <c r="G3709" t="str">
        <f t="shared" si="1926"/>
        <v>0.327868852459016</v>
      </c>
      <c r="H3709" t="str">
        <f t="shared" si="1932"/>
        <v>3.85206145946783+0.0890987212801796i</v>
      </c>
      <c r="I3709" t="str">
        <f t="shared" si="1933"/>
        <v>6970.40870015235i</v>
      </c>
      <c r="J3709" t="str">
        <f t="shared" si="1927"/>
        <v>-65765.8183044753+1524.90237051493i</v>
      </c>
      <c r="K3709" t="str">
        <f t="shared" si="1934"/>
        <v>0.00245621511173652-0.105931369691965i</v>
      </c>
      <c r="L3709" t="str">
        <f t="shared" si="1935"/>
        <v>0.000513933984869819-0.0187900368934496i</v>
      </c>
      <c r="M3709" t="str">
        <f t="shared" si="1936"/>
        <v>0.00297014909660634-0.124721406585415i</v>
      </c>
      <c r="N3709" t="str">
        <f t="shared" si="1937"/>
        <v>-22.1400985576034i</v>
      </c>
      <c r="O3709" t="str">
        <f t="shared" si="1938"/>
        <v>-0.98892744548703+0.148399823323672i</v>
      </c>
      <c r="P3709" t="str">
        <f t="shared" si="1939"/>
        <v>1.98892744548703-0.148399823323672i</v>
      </c>
      <c r="Q3709" t="str">
        <f t="shared" si="1940"/>
        <v>-1.98892744548703+22.2884983809271i</v>
      </c>
      <c r="R3709" t="str">
        <f t="shared" si="1941"/>
        <v>-0.0145056181930558-0.0879411788919077i</v>
      </c>
      <c r="S3709" t="str">
        <f t="shared" si="1942"/>
        <v>2.39759003384176i</v>
      </c>
      <c r="T3709" t="str">
        <f t="shared" si="1943"/>
        <v>0.210846894075533-0.0347785256143843i</v>
      </c>
      <c r="U3709" t="str">
        <f t="shared" si="1944"/>
        <v>0.0000500000000000001-0.0000800578184566879i</v>
      </c>
      <c r="V3709" t="str">
        <f t="shared" si="1945"/>
        <v>0.00002-0.000896647566714901i</v>
      </c>
      <c r="W3709" t="str">
        <f t="shared" si="1946"/>
        <v>0.0000421305568022231-0.0000754913285124302i</v>
      </c>
      <c r="X3709" t="str">
        <f t="shared" si="1947"/>
        <v>0.000042160246711459-0.0000754431376455321i</v>
      </c>
      <c r="Y3709" t="str">
        <f t="shared" si="1948"/>
        <v>0.009+8.92212313619501i</v>
      </c>
      <c r="Z3709" t="str">
        <f t="shared" si="1949"/>
        <v>-0.000101412144344561-0.0000568075808193706i</v>
      </c>
      <c r="AA3709" t="str">
        <f t="shared" si="1950"/>
        <v>0.00136308807536884-1.34498134145561i</v>
      </c>
      <c r="AB3709" t="str">
        <f t="shared" si="1951"/>
        <v>0.704735359046746-0.116243859523913i</v>
      </c>
      <c r="AC3709" t="str">
        <f t="shared" si="1952"/>
        <v>0.987595071423279-0.0882408468451386i</v>
      </c>
      <c r="AD3709" t="str">
        <f t="shared" si="1953"/>
        <v>0.718369172620241-0.0535182453961521i</v>
      </c>
      <c r="AE3709" t="str">
        <f t="shared" si="1954"/>
        <v>-0.0000758916002770996-0.0000353814148045865i</v>
      </c>
      <c r="AF3709" t="str">
        <f t="shared" si="1955"/>
        <v>-6.36572274012862-0.0846351783747153i</v>
      </c>
      <c r="AG3709" t="str">
        <f t="shared" si="1956"/>
        <v>0.999742973335463-0.00349788322239034i</v>
      </c>
      <c r="AH3709" t="str">
        <f t="shared" si="1957"/>
        <v>0.000479417231279051+0.00023338830843435i</v>
      </c>
      <c r="AI3709">
        <f t="shared" si="1958"/>
        <v>-65.462063613140913</v>
      </c>
      <c r="AJ3709">
        <f t="shared" si="1959"/>
        <v>25.957591953191635</v>
      </c>
      <c r="AK3709"/>
      <c r="AL3709"/>
      <c r="AM3709"/>
      <c r="AN3709"/>
    </row>
    <row r="3710" spans="1:40" x14ac:dyDescent="0.35">
      <c r="A3710"/>
      <c r="B3710">
        <f t="shared" si="1960"/>
        <v>1776000</v>
      </c>
      <c r="C3710" s="237" t="str">
        <f t="shared" si="1928"/>
        <v>-1.02243456367599E-08+0.000581873432520692i</v>
      </c>
      <c r="D3710" s="208" t="str">
        <f t="shared" si="1929"/>
        <v>-2.51366128057244+0.00446102964932531i</v>
      </c>
      <c r="E3710" t="str">
        <f t="shared" si="1930"/>
        <v>20500</v>
      </c>
      <c r="F3710" t="str">
        <f t="shared" si="1931"/>
        <v>0.327868852459016</v>
      </c>
      <c r="G3710" t="str">
        <f t="shared" si="1926"/>
        <v>0.327868852459016</v>
      </c>
      <c r="H3710" t="str">
        <f t="shared" si="1932"/>
        <v>3.85206395614802+0.0890486152307505i</v>
      </c>
      <c r="I3710" t="str">
        <f t="shared" si="1933"/>
        <v>6974.33569096934i</v>
      </c>
      <c r="J3710" t="str">
        <f t="shared" si="1927"/>
        <v>-65839.9426359331+1525.76147044198i</v>
      </c>
      <c r="K3710" t="str">
        <f t="shared" si="1934"/>
        <v>0.00245345128269269-0.105871785886525i</v>
      </c>
      <c r="L3710" t="str">
        <f t="shared" si="1935"/>
        <v>0.000513355825353942-0.0187794727222947i</v>
      </c>
      <c r="M3710" t="str">
        <f t="shared" si="1936"/>
        <v>0.00296680710804663-0.12465125860882i</v>
      </c>
      <c r="N3710" t="str">
        <f t="shared" si="1937"/>
        <v>-22.1525718525654i</v>
      </c>
      <c r="O3710" t="str">
        <f t="shared" si="1938"/>
        <v>-0.986999529521233+0.160723143090422i</v>
      </c>
      <c r="P3710" t="str">
        <f t="shared" si="1939"/>
        <v>1.98699952952123-0.160723143090422i</v>
      </c>
      <c r="Q3710" t="str">
        <f t="shared" si="1940"/>
        <v>-1.98699952952123+22.3132949956558i</v>
      </c>
      <c r="R3710" t="str">
        <f t="shared" si="1941"/>
        <v>-0.0150138702474545-0.0877130417889553i</v>
      </c>
      <c r="S3710" t="str">
        <f t="shared" si="1942"/>
        <v>2.39894078879039i</v>
      </c>
      <c r="T3710" t="str">
        <f t="shared" si="1943"/>
        <v>0.210418393656401-0.0360173857342251i</v>
      </c>
      <c r="U3710" t="str">
        <f t="shared" si="1944"/>
        <v>0.0000499999999999998-0.0000800127408562052i</v>
      </c>
      <c r="V3710" t="str">
        <f t="shared" si="1945"/>
        <v>0.00002-0.000896142697589504i</v>
      </c>
      <c r="W3710" t="str">
        <f t="shared" si="1946"/>
        <v>0.0000421303964259614-0.0000754510585931887i</v>
      </c>
      <c r="X3710" t="str">
        <f t="shared" si="1947"/>
        <v>0.0000421600404330034-0.0000754028936425688i</v>
      </c>
      <c r="Y3710" t="str">
        <f t="shared" si="1948"/>
        <v>0.009+8.92714968444076i</v>
      </c>
      <c r="Z3710" t="str">
        <f t="shared" si="1949"/>
        <v>-0.000101300977756824-0.0000567752041558382i</v>
      </c>
      <c r="AA3710" t="str">
        <f t="shared" si="1950"/>
        <v>0.0013615534437007-1.34422402123624i</v>
      </c>
      <c r="AB3710" t="str">
        <f t="shared" si="1951"/>
        <v>0.703303137822655-0.120384629703112i</v>
      </c>
      <c r="AC3710" t="str">
        <f t="shared" si="1952"/>
        <v>0.987080469138754-0.0880247792882291i</v>
      </c>
      <c r="AD3710" t="str">
        <f t="shared" si="1953"/>
        <v>0.717677112435983-0.057960077287963i</v>
      </c>
      <c r="AE3710" t="str">
        <f t="shared" si="1954"/>
        <v>-0.0000759920884243716-0.0000348748520763937i</v>
      </c>
      <c r="AF3710" t="str">
        <f t="shared" si="1955"/>
        <v>-6.36572523672046-0.0845875855814252i</v>
      </c>
      <c r="AG3710" t="str">
        <f t="shared" si="1956"/>
        <v>0.999721498295842-0.00349256778177007i</v>
      </c>
      <c r="AH3710" t="str">
        <f t="shared" si="1957"/>
        <v>0.000480124597356056+0.000230172684457533i</v>
      </c>
      <c r="AI3710">
        <f t="shared" si="1958"/>
        <v>-65.474483252032513</v>
      </c>
      <c r="AJ3710">
        <f t="shared" si="1959"/>
        <v>25.613151634229148</v>
      </c>
      <c r="AK3710"/>
      <c r="AL3710"/>
      <c r="AM3710"/>
      <c r="AN3710"/>
    </row>
    <row r="3711" spans="1:40" x14ac:dyDescent="0.35">
      <c r="A3711"/>
      <c r="B3711">
        <f t="shared" si="1960"/>
        <v>1777000</v>
      </c>
      <c r="C3711" s="237" t="str">
        <f t="shared" si="1928"/>
        <v>-1.02128414513038E-08+0.000581545985457012i</v>
      </c>
      <c r="D3711" s="208" t="str">
        <f t="shared" si="1929"/>
        <v>-2.51366128048424+0.00445851922183709i</v>
      </c>
      <c r="E3711" t="str">
        <f t="shared" si="1930"/>
        <v>20500</v>
      </c>
      <c r="F3711" t="str">
        <f t="shared" si="1931"/>
        <v>0.327868852459016</v>
      </c>
      <c r="G3711" t="str">
        <f t="shared" si="1926"/>
        <v>0.327868852459016</v>
      </c>
      <c r="H3711" t="str">
        <f t="shared" si="1932"/>
        <v>3.85206644861789+0.0889985654705515i</v>
      </c>
      <c r="I3711" t="str">
        <f t="shared" si="1933"/>
        <v>6978.26268178633i</v>
      </c>
      <c r="J3711" t="str">
        <f t="shared" si="1927"/>
        <v>-65914.1087158175+1526.62057036904i</v>
      </c>
      <c r="K3711" t="str">
        <f t="shared" si="1934"/>
        <v>0.00245069211519194-0.105812269037296i</v>
      </c>
      <c r="L3711" t="str">
        <f t="shared" si="1935"/>
        <v>0.000512778640663933-0.0187689204144014i</v>
      </c>
      <c r="M3711" t="str">
        <f t="shared" si="1936"/>
        <v>0.00296347075585587-0.124581189451697i</v>
      </c>
      <c r="N3711" t="str">
        <f t="shared" si="1937"/>
        <v>-22.1650451475274i</v>
      </c>
      <c r="O3711" t="str">
        <f t="shared" si="1938"/>
        <v>-0.9849180551125+0.17302145737859i</v>
      </c>
      <c r="P3711" t="str">
        <f t="shared" si="1939"/>
        <v>1.9849180551125-0.17302145737859i</v>
      </c>
      <c r="Q3711" t="str">
        <f t="shared" si="1940"/>
        <v>-1.9849180551125+22.338066604906i</v>
      </c>
      <c r="R3711" t="str">
        <f t="shared" si="1941"/>
        <v>-0.015518816120448-0.0874791230308123i</v>
      </c>
      <c r="S3711" t="str">
        <f t="shared" si="1942"/>
        <v>2.40029154373903i</v>
      </c>
      <c r="T3711" t="str">
        <f t="shared" si="1943"/>
        <v>0.209975399264565-0.0372496831027523i</v>
      </c>
      <c r="U3711" t="str">
        <f t="shared" si="1944"/>
        <v>0.00005-0.0000799677139902199i</v>
      </c>
      <c r="V3711" t="str">
        <f t="shared" si="1945"/>
        <v>0.00002-0.000895638396690465i</v>
      </c>
      <c r="W3711" t="str">
        <f t="shared" si="1946"/>
        <v>0.0000421302359612217-0.0000754108352305796i</v>
      </c>
      <c r="X3711" t="str">
        <f t="shared" si="1947"/>
        <v>0.0000421598341438169-0.0000753626961663515i</v>
      </c>
      <c r="Y3711" t="str">
        <f t="shared" si="1948"/>
        <v>0.009+8.9321762326865i</v>
      </c>
      <c r="Z3711" t="str">
        <f t="shared" si="1949"/>
        <v>-0.000101189998758991-0.0000567428641083793i</v>
      </c>
      <c r="AA3711" t="str">
        <f t="shared" si="1950"/>
        <v>0.00136002140219701-1.34346755339342i</v>
      </c>
      <c r="AB3711" t="str">
        <f t="shared" si="1951"/>
        <v>0.701822471896059-0.124503464520523i</v>
      </c>
      <c r="AC3711" t="str">
        <f t="shared" si="1952"/>
        <v>0.986569040670442-0.0878028407088505i</v>
      </c>
      <c r="AD3711" t="str">
        <f t="shared" si="1953"/>
        <v>0.716929808621806-0.0623929884246571i</v>
      </c>
      <c r="AE3711" t="str">
        <f t="shared" si="1954"/>
        <v>-0.0000760864833082204-0.0000343671042846129i</v>
      </c>
      <c r="AF3711" t="str">
        <f t="shared" si="1955"/>
        <v>-6.36572772910213-0.0845400462487144i</v>
      </c>
      <c r="AG3711" t="str">
        <f t="shared" si="1956"/>
        <v>0.999700090545441-0.00348698958611167i</v>
      </c>
      <c r="AH3711" t="str">
        <f t="shared" si="1957"/>
        <v>0.000480793267170332+0.000226948568668422i</v>
      </c>
      <c r="AI3711">
        <f t="shared" si="1958"/>
        <v>-65.487236326495008</v>
      </c>
      <c r="AJ3711">
        <f t="shared" si="1959"/>
        <v>25.268689171034676</v>
      </c>
      <c r="AK3711"/>
      <c r="AL3711"/>
      <c r="AM3711"/>
      <c r="AN3711"/>
    </row>
    <row r="3712" spans="1:40" x14ac:dyDescent="0.35">
      <c r="A3712"/>
      <c r="B3712">
        <f t="shared" si="1960"/>
        <v>1778000</v>
      </c>
      <c r="C3712" s="237" t="str">
        <f t="shared" si="1928"/>
        <v>-1.02013566712751E-08+0.000581218906725236i</v>
      </c>
      <c r="D3712" s="208" t="str">
        <f t="shared" si="1929"/>
        <v>-2.51366128039619+0.00445601161822681i</v>
      </c>
      <c r="E3712" t="str">
        <f t="shared" si="1930"/>
        <v>20500</v>
      </c>
      <c r="F3712" t="str">
        <f t="shared" si="1931"/>
        <v>0.327868852459016</v>
      </c>
      <c r="G3712" t="str">
        <f t="shared" si="1926"/>
        <v>0.327868852459016</v>
      </c>
      <c r="H3712" t="str">
        <f t="shared" si="1932"/>
        <v>3.85206893688688+0.0889485719048411i</v>
      </c>
      <c r="I3712" t="str">
        <f t="shared" si="1933"/>
        <v>6982.18967260332i</v>
      </c>
      <c r="J3712" t="str">
        <f t="shared" si="1927"/>
        <v>-65988.3165441285+1527.47967029608i</v>
      </c>
      <c r="K3712" t="str">
        <f t="shared" si="1934"/>
        <v>0.00244793759875888-0.105752819031538i</v>
      </c>
      <c r="L3712" t="str">
        <f t="shared" si="1935"/>
        <v>0.000512202428610043-0.0187583799498126i</v>
      </c>
      <c r="M3712" t="str">
        <f t="shared" si="1936"/>
        <v>0.00296014002736892-0.124511198981351i</v>
      </c>
      <c r="N3712" t="str">
        <f t="shared" si="1937"/>
        <v>-22.1775184424895i</v>
      </c>
      <c r="O3712" t="str">
        <f t="shared" si="1938"/>
        <v>-0.982683346098827+0.185292852803375i</v>
      </c>
      <c r="P3712" t="str">
        <f t="shared" si="1939"/>
        <v>1.98268334609883-0.185292852803375i</v>
      </c>
      <c r="Q3712" t="str">
        <f t="shared" si="1940"/>
        <v>-1.98268334609883+22.3628112952929i</v>
      </c>
      <c r="R3712" t="str">
        <f t="shared" si="1941"/>
        <v>-0.0160203968617496-0.0872394774647045i</v>
      </c>
      <c r="S3712" t="str">
        <f t="shared" si="1942"/>
        <v>2.40164229868767i</v>
      </c>
      <c r="T3712" t="str">
        <f t="shared" si="1943"/>
        <v>0.209518019194644-0.038475262744941i</v>
      </c>
      <c r="U3712" t="str">
        <f t="shared" si="1944"/>
        <v>0.0000500000000000002-0.0000799227377731278i</v>
      </c>
      <c r="V3712" t="str">
        <f t="shared" si="1945"/>
        <v>0.00002-0.000895134663059029i</v>
      </c>
      <c r="W3712" t="str">
        <f t="shared" si="1946"/>
        <v>0.0000421300754080067-0.0000753706583460052i</v>
      </c>
      <c r="X3712" t="str">
        <f t="shared" si="1947"/>
        <v>0.0000421596278437274-0.0000753225451383325i</v>
      </c>
      <c r="Y3712" t="str">
        <f t="shared" si="1948"/>
        <v>0.009+8.93720278093224i</v>
      </c>
      <c r="Z3712" t="str">
        <f t="shared" si="1949"/>
        <v>-0.000101079206929131-0.0000567105606145519i</v>
      </c>
      <c r="AA3712" t="str">
        <f t="shared" si="1950"/>
        <v>0.00135849194503206-1.34271193648889i</v>
      </c>
      <c r="AB3712" t="str">
        <f t="shared" si="1951"/>
        <v>0.700293723231252-0.128599845987109i</v>
      </c>
      <c r="AC3712" t="str">
        <f t="shared" si="1952"/>
        <v>0.98606084646838-0.0875750846702575i</v>
      </c>
      <c r="AD3712" t="str">
        <f t="shared" si="1953"/>
        <v>0.716127375182261-0.0668162930379023i</v>
      </c>
      <c r="AE3712" t="str">
        <f t="shared" si="1954"/>
        <v>-0.0000761747765800288-0.000033858247007798i</v>
      </c>
      <c r="AF3712" t="str">
        <f t="shared" si="1955"/>
        <v>-6.36573021728307-0.0844925602866143i</v>
      </c>
      <c r="AG3712" t="str">
        <f t="shared" si="1956"/>
        <v>0.999678753304986-0.00348114962964044i</v>
      </c>
      <c r="AH3712" t="str">
        <f t="shared" si="1957"/>
        <v>0.000481423172286689+0.00022371644224988i</v>
      </c>
      <c r="AI3712">
        <f t="shared" si="1958"/>
        <v>-65.500323235141266</v>
      </c>
      <c r="AJ3712">
        <f t="shared" si="1959"/>
        <v>24.924204509530298</v>
      </c>
      <c r="AK3712"/>
      <c r="AL3712"/>
      <c r="AM3712"/>
      <c r="AN3712"/>
    </row>
    <row r="3713" spans="1:40" x14ac:dyDescent="0.35">
      <c r="A3713"/>
      <c r="B3713">
        <f t="shared" si="1960"/>
        <v>1779000</v>
      </c>
      <c r="C3713" s="237" t="str">
        <f t="shared" si="1928"/>
        <v>-1.0189891253054E-08+0.000580892195704233i</v>
      </c>
      <c r="D3713" s="208" t="str">
        <f t="shared" si="1929"/>
        <v>-2.51366128030829+0.00445350683373245i</v>
      </c>
      <c r="E3713" t="str">
        <f t="shared" si="1930"/>
        <v>20500</v>
      </c>
      <c r="F3713" t="str">
        <f t="shared" si="1931"/>
        <v>0.327868852459016</v>
      </c>
      <c r="G3713" t="str">
        <f t="shared" si="1926"/>
        <v>0.327868852459016</v>
      </c>
      <c r="H3713" t="str">
        <f t="shared" si="1932"/>
        <v>3.85207142096444+0.0888986344390908i</v>
      </c>
      <c r="I3713" t="str">
        <f t="shared" si="1933"/>
        <v>6986.1166634203i</v>
      </c>
      <c r="J3713" t="str">
        <f t="shared" si="1927"/>
        <v>-66062.5661208661+1528.33877022313i</v>
      </c>
      <c r="K3713" t="str">
        <f t="shared" si="1934"/>
        <v>0.00244518772294755-0.105693435756766i</v>
      </c>
      <c r="L3713" t="str">
        <f t="shared" si="1935"/>
        <v>0.000511627187008675-0.0187478513086161i</v>
      </c>
      <c r="M3713" t="str">
        <f t="shared" si="1936"/>
        <v>0.00295681490995623-0.124441287065382i</v>
      </c>
      <c r="N3713" t="str">
        <f t="shared" si="1937"/>
        <v>-22.1899917374515i</v>
      </c>
      <c r="O3713" t="str">
        <f t="shared" si="1938"/>
        <v>-0.98029575015867+0.197535420167752i</v>
      </c>
      <c r="P3713" t="str">
        <f t="shared" si="1939"/>
        <v>1.98029575015867-0.197535420167752i</v>
      </c>
      <c r="Q3713" t="str">
        <f t="shared" si="1940"/>
        <v>-1.98029575015867+22.3875271576193i</v>
      </c>
      <c r="R3713" t="str">
        <f t="shared" si="1941"/>
        <v>-0.0165185544414664-0.0869941603325598i</v>
      </c>
      <c r="S3713" t="str">
        <f t="shared" si="1942"/>
        <v>2.40299305363632i</v>
      </c>
      <c r="T3713" t="str">
        <f t="shared" si="1943"/>
        <v>0.209046362986066-0.0396939715789571i</v>
      </c>
      <c r="U3713" t="str">
        <f t="shared" si="1944"/>
        <v>0.0000499999999999999-0.0000798778121195169i</v>
      </c>
      <c r="V3713" t="str">
        <f t="shared" si="1945"/>
        <v>0.00002-0.00089463149573859i</v>
      </c>
      <c r="W3713" t="str">
        <f t="shared" si="1946"/>
        <v>0.0000421299147663192-0.000075330527861044i</v>
      </c>
      <c r="X3713" t="str">
        <f t="shared" si="1947"/>
        <v>0.0000421594215325638-0.0000752824404801412i</v>
      </c>
      <c r="Y3713" t="str">
        <f t="shared" si="1948"/>
        <v>0.009+8.94222932917799i</v>
      </c>
      <c r="Z3713" t="str">
        <f t="shared" si="1949"/>
        <v>-0.000100968601846501-0.0000566782936120568i</v>
      </c>
      <c r="AA3713" t="str">
        <f t="shared" si="1950"/>
        <v>0.00135696506639652-1.34195716908765i</v>
      </c>
      <c r="AB3713" t="str">
        <f t="shared" si="1951"/>
        <v>0.698717257953183-0.132673262441639i</v>
      </c>
      <c r="AC3713" t="str">
        <f t="shared" si="1952"/>
        <v>0.985555946068759-0.0873415651550286i</v>
      </c>
      <c r="AD3713" t="str">
        <f t="shared" si="1953"/>
        <v>0.715269934604279-0.0712293067937806i</v>
      </c>
      <c r="AE3713" t="str">
        <f t="shared" si="1954"/>
        <v>-0.0000762569608040731-0.0000333483558479146i</v>
      </c>
      <c r="AF3713" t="str">
        <f t="shared" si="1955"/>
        <v>-6.36573270127273-0.0844451276053583i</v>
      </c>
      <c r="AG3713" t="str">
        <f t="shared" si="1956"/>
        <v>0.999657489781036-0.00347504894556704i</v>
      </c>
      <c r="AH3713" t="str">
        <f t="shared" si="1957"/>
        <v>0.000482014250105995+0.00022047678680475i</v>
      </c>
      <c r="AI3713">
        <f t="shared" si="1958"/>
        <v>-65.513744403735117</v>
      </c>
      <c r="AJ3713">
        <f t="shared" si="1959"/>
        <v>24.57969759862539</v>
      </c>
      <c r="AK3713"/>
      <c r="AL3713"/>
      <c r="AM3713"/>
      <c r="AN3713"/>
    </row>
    <row r="3714" spans="1:40" x14ac:dyDescent="0.35">
      <c r="A3714"/>
      <c r="B3714">
        <f t="shared" si="1960"/>
        <v>1780000</v>
      </c>
      <c r="C3714" s="237" t="str">
        <f t="shared" si="1928"/>
        <v>-1.01784451531427E-08+0.000580565851774259i</v>
      </c>
      <c r="D3714" s="208" t="str">
        <f t="shared" si="1929"/>
        <v>-2.51366128022054+0.00445100486360265i</v>
      </c>
      <c r="E3714" t="str">
        <f t="shared" si="1930"/>
        <v>20500</v>
      </c>
      <c r="F3714" t="str">
        <f t="shared" si="1931"/>
        <v>0.327868852459016</v>
      </c>
      <c r="G3714" t="str">
        <f t="shared" si="1926"/>
        <v>0.327868852459016</v>
      </c>
      <c r="H3714" t="str">
        <f t="shared" si="1932"/>
        <v>3.85207390085998+0.0888487529789843i</v>
      </c>
      <c r="I3714" t="str">
        <f t="shared" si="1933"/>
        <v>6990.04365423729i</v>
      </c>
      <c r="J3714" t="str">
        <f t="shared" si="1927"/>
        <v>-66136.8574460304+1529.19787015019i</v>
      </c>
      <c r="K3714" t="str">
        <f t="shared" si="1934"/>
        <v>0.0024424424773413-0.105634119100745i</v>
      </c>
      <c r="L3714" t="str">
        <f t="shared" si="1935"/>
        <v>0.000511052913682356-0.0187373344709443i</v>
      </c>
      <c r="M3714" t="str">
        <f t="shared" si="1936"/>
        <v>0.00295349539102366-0.124371453571689i</v>
      </c>
      <c r="N3714" t="str">
        <f t="shared" si="1937"/>
        <v>-22.2024650324135i</v>
      </c>
      <c r="O3714" t="str">
        <f t="shared" si="1938"/>
        <v>-0.977755638756743+0.209747254760087i</v>
      </c>
      <c r="P3714" t="str">
        <f t="shared" si="1939"/>
        <v>1.97775563875674-0.209747254760087i</v>
      </c>
      <c r="Q3714" t="str">
        <f t="shared" si="1940"/>
        <v>-1.97775563875674+22.4122122871736i</v>
      </c>
      <c r="R3714" t="str">
        <f t="shared" si="1941"/>
        <v>-0.0170132317463323-0.086743227256042i</v>
      </c>
      <c r="S3714" t="str">
        <f t="shared" si="1942"/>
        <v>2.40434380858496i</v>
      </c>
      <c r="T3714" t="str">
        <f t="shared" si="1943"/>
        <v>0.208560541389743-0.0409056584133152i</v>
      </c>
      <c r="U3714" t="str">
        <f t="shared" si="1944"/>
        <v>0.0000500000000000001-0.0000798329369441692i</v>
      </c>
      <c r="V3714" t="str">
        <f t="shared" si="1945"/>
        <v>0.00002-0.00089412889377469i</v>
      </c>
      <c r="W3714" t="str">
        <f t="shared" si="1946"/>
        <v>0.0000421297540361628-0.0000752904436974525i</v>
      </c>
      <c r="X3714" t="str">
        <f t="shared" si="1947"/>
        <v>0.0000421592152101555-0.000075242382113584i</v>
      </c>
      <c r="Y3714" t="str">
        <f t="shared" si="1948"/>
        <v>0.009+8.94725587742373i</v>
      </c>
      <c r="Z3714" t="str">
        <f t="shared" si="1949"/>
        <v>-0.000100858183091539-0.0000566460630387372i</v>
      </c>
      <c r="AA3714" t="str">
        <f t="shared" si="1950"/>
        <v>0.00135544076049738-1.34120324975791i</v>
      </c>
      <c r="AB3714" t="str">
        <f t="shared" si="1951"/>
        <v>0.697093446236067-0.13672320854119i</v>
      </c>
      <c r="AC3714" t="str">
        <f t="shared" si="1952"/>
        <v>0.985054398097318-0.0871023365499501i</v>
      </c>
      <c r="AD3714" t="str">
        <f t="shared" si="1953"/>
        <v>0.714357617839611-0.0756313468971926i</v>
      </c>
      <c r="AE3714" t="str">
        <f t="shared" si="1954"/>
        <v>-0.000076333029456946-0.0000328375064195281i</v>
      </c>
      <c r="AF3714" t="str">
        <f t="shared" si="1955"/>
        <v>-6.36573518108052-0.0843977481153816i</v>
      </c>
      <c r="AG3714" t="str">
        <f t="shared" si="1956"/>
        <v>0.99963630316551-0.0034686886058931i</v>
      </c>
      <c r="AH3714" t="str">
        <f t="shared" si="1957"/>
        <v>0.000482566443866849+0.000217230084286177i</v>
      </c>
      <c r="AI3714">
        <f t="shared" si="1958"/>
        <v>-65.527500285307411</v>
      </c>
      <c r="AJ3714">
        <f t="shared" si="1959"/>
        <v>24.235168390202027</v>
      </c>
      <c r="AK3714"/>
      <c r="AL3714"/>
      <c r="AM3714"/>
      <c r="AN3714"/>
    </row>
    <row r="3715" spans="1:40" x14ac:dyDescent="0.35">
      <c r="A3715"/>
      <c r="B3715">
        <f t="shared" si="1960"/>
        <v>1781000</v>
      </c>
      <c r="C3715" s="237" t="str">
        <f t="shared" si="1928"/>
        <v>-1.01670183281663E-08+0.000580239874316979i</v>
      </c>
      <c r="D3715" s="208" t="str">
        <f t="shared" si="1929"/>
        <v>-2.51366128013293+0.00444850570309684i</v>
      </c>
      <c r="E3715" t="str">
        <f t="shared" si="1930"/>
        <v>20500</v>
      </c>
      <c r="F3715" t="str">
        <f t="shared" si="1931"/>
        <v>0.327868852459016</v>
      </c>
      <c r="G3715" t="str">
        <f t="shared" si="1926"/>
        <v>0.327868852459016</v>
      </c>
      <c r="H3715" t="str">
        <f t="shared" si="1932"/>
        <v>3.85207637658285+0.0887989274304149i</v>
      </c>
      <c r="I3715" t="str">
        <f t="shared" si="1933"/>
        <v>6993.97064505428i</v>
      </c>
      <c r="J3715" t="str">
        <f t="shared" si="1927"/>
        <v>-66211.1905196212+1530.05697007724i</v>
      </c>
      <c r="K3715" t="str">
        <f t="shared" si="1934"/>
        <v>0.00243970185155264-0.105574868951494i</v>
      </c>
      <c r="L3715" t="str">
        <f t="shared" si="1935"/>
        <v>0.000510479606459706-0.0187268294169738i</v>
      </c>
      <c r="M3715" t="str">
        <f t="shared" si="1936"/>
        <v>0.00295018145801235-0.124301698368468i</v>
      </c>
      <c r="N3715" t="str">
        <f t="shared" si="1937"/>
        <v>-22.2149383273756i</v>
      </c>
      <c r="O3715" t="str">
        <f t="shared" si="1938"/>
        <v>-0.975063407086274+0.221926456650185i</v>
      </c>
      <c r="P3715" t="str">
        <f t="shared" si="1939"/>
        <v>1.97506340708627-0.221926456650185i</v>
      </c>
      <c r="Q3715" t="str">
        <f t="shared" si="1940"/>
        <v>-1.97506340708627+22.4368647840258i</v>
      </c>
      <c r="R3715" t="str">
        <f t="shared" si="1941"/>
        <v>-0.0175043725757-0.0864867342218667i</v>
      </c>
      <c r="S3715" t="str">
        <f t="shared" si="1942"/>
        <v>2.40569456353361i</v>
      </c>
      <c r="T3715" t="str">
        <f t="shared" si="1943"/>
        <v>0.208060666335321-0.0421101739434283i</v>
      </c>
      <c r="U3715" t="str">
        <f t="shared" si="1944"/>
        <v>0.0000499999999999998-0.0000797881121620553i</v>
      </c>
      <c r="V3715" t="str">
        <f t="shared" si="1945"/>
        <v>0.00002-0.000893626856215025i</v>
      </c>
      <c r="W3715" t="str">
        <f t="shared" si="1946"/>
        <v>0.00004212959321754-0.0000752504057771605i</v>
      </c>
      <c r="X3715" t="str">
        <f t="shared" si="1947"/>
        <v>0.0000421590088763317-0.000075202369960641i</v>
      </c>
      <c r="Y3715" t="str">
        <f t="shared" si="1948"/>
        <v>0.009+8.95228242566947i</v>
      </c>
      <c r="Z3715" t="str">
        <f t="shared" si="1949"/>
        <v>-0.000100747950245859-0.0000566138688325764i</v>
      </c>
      <c r="AA3715" t="str">
        <f t="shared" si="1950"/>
        <v>0.0013539190215579-1.34045017707109i</v>
      </c>
      <c r="AB3715" t="str">
        <f t="shared" si="1951"/>
        <v>0.695422662193925-0.140749185249614i</v>
      </c>
      <c r="AC3715" t="str">
        <f t="shared" si="1952"/>
        <v>0.984556260272981-0.08685745363118i</v>
      </c>
      <c r="AD3715" t="str">
        <f t="shared" si="1953"/>
        <v>0.71339056428615-0.0800217321957447i</v>
      </c>
      <c r="AE3715" t="str">
        <f t="shared" si="1954"/>
        <v>-0.0000764029769268519-0.0000323257743390494i</v>
      </c>
      <c r="AF3715" t="str">
        <f t="shared" si="1955"/>
        <v>-6.36573765671578-0.0843504217273181i</v>
      </c>
      <c r="AG3715" t="str">
        <f t="shared" si="1956"/>
        <v>0.999615196635228-0.00346206972121213i</v>
      </c>
      <c r="AH3715" t="str">
        <f t="shared" si="1957"/>
        <v>0.00048307970264639+0.000213976816928187i</v>
      </c>
      <c r="AI3715">
        <f t="shared" si="1958"/>
        <v>-65.541591360279838</v>
      </c>
      <c r="AJ3715">
        <f t="shared" si="1959"/>
        <v>23.890616839128924</v>
      </c>
      <c r="AK3715"/>
      <c r="AL3715"/>
      <c r="AM3715"/>
      <c r="AN3715"/>
    </row>
    <row r="3716" spans="1:40" x14ac:dyDescent="0.35">
      <c r="A3716"/>
      <c r="B3716">
        <f t="shared" si="1960"/>
        <v>1782000</v>
      </c>
      <c r="C3716" s="237" t="str">
        <f t="shared" si="1928"/>
        <v>-1.01556107348708E-08+0.00057991426271543i</v>
      </c>
      <c r="D3716" s="208" t="str">
        <f t="shared" si="1929"/>
        <v>-2.51366128004547+0.00444600934748497i</v>
      </c>
      <c r="E3716" t="str">
        <f t="shared" si="1930"/>
        <v>20500</v>
      </c>
      <c r="F3716" t="str">
        <f t="shared" si="1931"/>
        <v>0.327868852459016</v>
      </c>
      <c r="G3716" t="str">
        <f t="shared" si="1926"/>
        <v>0.327868852459016</v>
      </c>
      <c r="H3716" t="str">
        <f t="shared" si="1932"/>
        <v>3.85207884814243+0.0887491576994884i</v>
      </c>
      <c r="I3716" t="str">
        <f t="shared" si="1933"/>
        <v>6997.89763587126i</v>
      </c>
      <c r="J3716" t="str">
        <f t="shared" si="1927"/>
        <v>-66285.5653416387+1530.91607000428i</v>
      </c>
      <c r="K3716" t="str">
        <f t="shared" si="1934"/>
        <v>0.0024369658352232-0.10551568519728i</v>
      </c>
      <c r="L3716" t="str">
        <f t="shared" si="1935"/>
        <v>0.000509907263175435-0.0187163361269259i</v>
      </c>
      <c r="M3716" t="str">
        <f t="shared" si="1936"/>
        <v>0.00294687309839864-0.124232021324206i</v>
      </c>
      <c r="N3716" t="str">
        <f t="shared" si="1937"/>
        <v>-22.2274116223376i</v>
      </c>
      <c r="O3716" t="str">
        <f t="shared" si="1938"/>
        <v>-0.97221947400759+0.234071130984588i</v>
      </c>
      <c r="P3716" t="str">
        <f t="shared" si="1939"/>
        <v>1.97221947400759-0.234071130984588i</v>
      </c>
      <c r="Q3716" t="str">
        <f t="shared" si="1940"/>
        <v>-1.97221947400759+22.4614827533222i</v>
      </c>
      <c r="R3716" t="str">
        <f t="shared" si="1941"/>
        <v>-0.0179919216373376-0.0862247375673878i</v>
      </c>
      <c r="S3716" t="str">
        <f t="shared" si="1942"/>
        <v>2.40704531848225i</v>
      </c>
      <c r="T3716" t="str">
        <f t="shared" si="1943"/>
        <v>0.207546850898941-0.043307370747653i</v>
      </c>
      <c r="U3716" t="str">
        <f t="shared" si="1944"/>
        <v>0.00005-0.0000797433376883394i</v>
      </c>
      <c r="V3716" t="str">
        <f t="shared" si="1945"/>
        <v>0.00002-0.000893125382109403i</v>
      </c>
      <c r="W3716" t="str">
        <f t="shared" si="1946"/>
        <v>0.0000421294323104546-0.0000752104140222753i</v>
      </c>
      <c r="X3716" t="str">
        <f t="shared" si="1947"/>
        <v>0.0000421588025309243-0.0000751624039434705i</v>
      </c>
      <c r="Y3716" t="str">
        <f t="shared" si="1948"/>
        <v>0.009+8.95730897391522i</v>
      </c>
      <c r="Z3716" t="str">
        <f t="shared" si="1949"/>
        <v>-0.000100637902892254-0.0000565817109317018i</v>
      </c>
      <c r="AA3716" t="str">
        <f t="shared" si="1950"/>
        <v>0.00135239984381751-1.33969794960183i</v>
      </c>
      <c r="AB3716" t="str">
        <f t="shared" si="1951"/>
        <v>0.693705283772826-0.14475069982432i</v>
      </c>
      <c r="AC3716" t="str">
        <f t="shared" si="1952"/>
        <v>0.984061589411699-0.0866069715496668i</v>
      </c>
      <c r="AD3716" t="str">
        <f t="shared" si="1953"/>
        <v>0.712368921767935-0.0843997832834326i</v>
      </c>
      <c r="AE3716" t="str">
        <f t="shared" si="1954"/>
        <v>-0.0000764667985127823-0.0000318132352139961i</v>
      </c>
      <c r="AF3716" t="str">
        <f t="shared" si="1955"/>
        <v>-6.3657401281879-0.0843031483520034i</v>
      </c>
      <c r="AG3716" t="str">
        <f t="shared" si="1956"/>
        <v>0.999594173351445-0.0034551934405048i</v>
      </c>
      <c r="AH3716" t="str">
        <f t="shared" si="1957"/>
        <v>0.000483553981360338+0.000210717467176263i</v>
      </c>
      <c r="AI3716">
        <f t="shared" si="1958"/>
        <v>-65.556018136596904</v>
      </c>
      <c r="AJ3716">
        <f t="shared" si="1959"/>
        <v>23.546042903273193</v>
      </c>
      <c r="AK3716"/>
      <c r="AL3716"/>
      <c r="AM3716"/>
      <c r="AN3716"/>
    </row>
    <row r="3717" spans="1:40" x14ac:dyDescent="0.35">
      <c r="A3717"/>
      <c r="B3717">
        <f t="shared" si="1960"/>
        <v>1783000</v>
      </c>
      <c r="C3717" s="237" t="str">
        <f t="shared" si="1928"/>
        <v>-1.01442223301238E-08+0.000579589016354041i</v>
      </c>
      <c r="D3717" s="208" t="str">
        <f t="shared" si="1929"/>
        <v>-2.51366127995816+0.00444351579204765i</v>
      </c>
      <c r="E3717" t="str">
        <f t="shared" si="1930"/>
        <v>20500</v>
      </c>
      <c r="F3717" t="str">
        <f t="shared" si="1931"/>
        <v>0.327868852459016</v>
      </c>
      <c r="G3717" t="str">
        <f t="shared" ref="G3717:G3780" si="1961">IF($C$11=$C$7,$C$24,F3717)</f>
        <v>0.327868852459016</v>
      </c>
      <c r="H3717" t="str">
        <f t="shared" si="1932"/>
        <v>3.85208131554805+0.0886994436925193i</v>
      </c>
      <c r="I3717" t="str">
        <f t="shared" si="1933"/>
        <v>7001.82462668825i</v>
      </c>
      <c r="J3717" t="str">
        <f t="shared" ref="J3717:J3780" si="1962">IMSUM(COMPLEX(0,2*PI()*B3717*$C$113*$C$112),COMPLEX(0,2*PI()*B3717*$C$113*$C$111),COMPLEX(0,2*PI()*B3717*$C$28*10^-12*$C$111),COMPLEX(-1*2*PI()*B3717*2*PI()*B3717*$C$113*$C$112*$C$28*10^-12*$C$111,0),COMPLEX(1,0))</f>
        <v>-66359.9819120828+1531.77516993134i</v>
      </c>
      <c r="K3717" t="str">
        <f t="shared" si="1934"/>
        <v>0.00243423441802369-0.105456567726621i</v>
      </c>
      <c r="L3717" t="str">
        <f t="shared" si="1935"/>
        <v>0.000509335881670314-0.0187058545810659i</v>
      </c>
      <c r="M3717" t="str">
        <f t="shared" si="1936"/>
        <v>0.002943570299694-0.124162422307687i</v>
      </c>
      <c r="N3717" t="str">
        <f t="shared" si="1937"/>
        <v>-22.2398849172996i</v>
      </c>
      <c r="O3717" t="str">
        <f t="shared" si="1938"/>
        <v>-0.969224281982821+0.24617938828197i</v>
      </c>
      <c r="P3717" t="str">
        <f t="shared" si="1939"/>
        <v>1.96922428198282-0.24617938828197i</v>
      </c>
      <c r="Q3717" t="str">
        <f t="shared" si="1940"/>
        <v>-1.96922428198282+22.4860643055816i</v>
      </c>
      <c r="R3717" t="str">
        <f t="shared" si="1941"/>
        <v>-0.0184758245430738-0.0859572939664308i</v>
      </c>
      <c r="S3717" t="str">
        <f t="shared" si="1942"/>
        <v>2.40839607343089i</v>
      </c>
      <c r="T3717" t="str">
        <f t="shared" si="1943"/>
        <v>0.207019209271497-0.044497103282937i</v>
      </c>
      <c r="U3717" t="str">
        <f t="shared" si="1944"/>
        <v>0.0000500000000000002-0.0000796986134383743i</v>
      </c>
      <c r="V3717" t="str">
        <f t="shared" si="1945"/>
        <v>0.00002-0.000892624470509789i</v>
      </c>
      <c r="W3717" t="str">
        <f t="shared" si="1946"/>
        <v>0.0000421292713149095-0.0000751704683550776i</v>
      </c>
      <c r="X3717" t="str">
        <f t="shared" si="1947"/>
        <v>0.0000421585961737628-0.0000751224839844018i</v>
      </c>
      <c r="Y3717" t="str">
        <f t="shared" si="1948"/>
        <v>0.009+8.96233552216096i</v>
      </c>
      <c r="Z3717" t="str">
        <f t="shared" si="1949"/>
        <v>-0.000100528040614679-0.0000565495892743778i</v>
      </c>
      <c r="AA3717" t="str">
        <f t="shared" si="1950"/>
        <v>0.00135088322153184-1.33894656592796i</v>
      </c>
      <c r="AB3717" t="str">
        <f t="shared" si="1951"/>
        <v>0.691941692644794-0.148727265801729i</v>
      </c>
      <c r="AC3717" t="str">
        <f t="shared" si="1952"/>
        <v>0.983570441430447-0.0863509458168273i</v>
      </c>
      <c r="AD3717" t="str">
        <f t="shared" si="1953"/>
        <v>0.711292846513851-0.0887648226044097i</v>
      </c>
      <c r="AE3717" t="str">
        <f t="shared" si="1954"/>
        <v>-0.0000765244904235671-0.0000312999646322304i</v>
      </c>
      <c r="AF3717" t="str">
        <f t="shared" si="1955"/>
        <v>-6.36574259550621-0.0842559279004716i</v>
      </c>
      <c r="AG3717" t="str">
        <f t="shared" si="1956"/>
        <v>0.999573236459397-0.00344806095092847i</v>
      </c>
      <c r="AH3717" t="str">
        <f t="shared" si="1957"/>
        <v>0.0004839892407622+0.000207452517617642i</v>
      </c>
      <c r="AI3717">
        <f t="shared" si="1958"/>
        <v>-65.570781149869276</v>
      </c>
      <c r="AJ3717">
        <f t="shared" si="1959"/>
        <v>23.201446543484636</v>
      </c>
      <c r="AK3717"/>
      <c r="AL3717"/>
      <c r="AM3717"/>
      <c r="AN3717"/>
    </row>
    <row r="3718" spans="1:40" x14ac:dyDescent="0.35">
      <c r="A3718"/>
      <c r="B3718">
        <f t="shared" si="1960"/>
        <v>1784000</v>
      </c>
      <c r="C3718" s="237" t="str">
        <f t="shared" ref="C3718:C3781" si="1963">IMPRODUCT(COMPLEX(-1,0),IMDIV(IMPRODUCT(G3718,COMPLEX($C$100+$C$101,0)),COMPLEX($C$100,2*PI()*B3718*$C$103*$C$102*(2*$C$100+$C$101))))</f>
        <v>-1.01328530709138E-08+0.000579264134618616i</v>
      </c>
      <c r="D3718" s="208" t="str">
        <f t="shared" ref="D3718:D3781" si="1964">IMPRODUCT(COMPLEX($C$106,0),IMSUB(C3718,G3718))</f>
        <v>-2.513661279871+0.00444102503207606i</v>
      </c>
      <c r="E3718" t="str">
        <f t="shared" ref="E3718:E3781" si="1965">IMDIV(COMPLEX($C$20*10^3,0),COMPLEX(1,2*PI()*B3718*$C$20*1000*$C$29*10^-12))</f>
        <v>20500</v>
      </c>
      <c r="F3718" t="str">
        <f t="shared" ref="F3718:F3781" si="1966">IMDIV(COMPLEX($C$22*1000,0),IMSUM(COMPLEX($C$22*1000,0),E3718))</f>
        <v>0.327868852459016</v>
      </c>
      <c r="G3718" t="str">
        <f t="shared" si="1961"/>
        <v>0.327868852459016</v>
      </c>
      <c r="H3718" t="str">
        <f t="shared" ref="H3718:H3781" si="1967">IMPRODUCT(COMPLEX($C$108,0),IMPRODUCT(COMPLEX(-1,0),D3718),IMDIV(COMPLEX(0,2*PI()*B3718*$C$109*$C$110),COMPLEX(1,2*PI()*B3718*$C$109*$C$110)))</f>
        <v>3.852083778809+0.0886497853160321i</v>
      </c>
      <c r="I3718" t="str">
        <f t="shared" ref="I3718:I3781" si="1968">COMPLEX(0,2*PI()*B3718*$C$113*$C$112*$C$114)</f>
        <v>7005.75161750524i</v>
      </c>
      <c r="J3718" t="str">
        <f t="shared" si="1962"/>
        <v>-66434.4402309536+1532.63426985839i</v>
      </c>
      <c r="K3718" t="str">
        <f t="shared" ref="K3718:K3781" si="1969">IMDIV(I3718,J3718)</f>
        <v>0.00243150758965363-0.105397516428286i</v>
      </c>
      <c r="L3718" t="str">
        <f t="shared" ref="L3718:L3781" si="1970">IMDIV(COMPLEX($C$117,0),COMPLEX(1,2*PI()*B3718*$C$115*$C$116))</f>
        <v>0.000508765459791147-0.018695384759703i</v>
      </c>
      <c r="M3718" t="str">
        <f t="shared" ref="M3718:M3781" si="1971">IMSUM(K3718,L3718)</f>
        <v>0.00294027304944478-0.124092901187989i</v>
      </c>
      <c r="N3718" t="str">
        <f t="shared" ref="N3718:N3781" si="1972">COMPLEX(0,-2*PI()*B3718*$C$43)</f>
        <v>-22.2523582122616i</v>
      </c>
      <c r="O3718" t="str">
        <f t="shared" ref="O3718:O3781" si="1973">IMEXP(N3718)</f>
        <v>-0.966078297007148+0.258249344726697i</v>
      </c>
      <c r="P3718" t="str">
        <f t="shared" ref="P3718:P3781" si="1974">IMSUB(COMPLEX(1,0),O3718)</f>
        <v>1.96607829700715-0.258249344726697i</v>
      </c>
      <c r="Q3718" t="str">
        <f t="shared" ref="Q3718:Q3781" si="1975">IMSUM(COMPLEX(0,2*PI()*B3718*$C$43),O3718,COMPLEX(-1,0))</f>
        <v>-1.96607829700715+22.5106075569883i</v>
      </c>
      <c r="R3718" t="str">
        <f t="shared" ref="R3718:R3781" si="1976">IMDIV(P3718,Q3718)</f>
        <v>-0.0189560278042229-0.0856844604154193i</v>
      </c>
      <c r="S3718" t="str">
        <f t="shared" ref="S3718:S3781" si="1977">IMDIV(COMPLEX(0,2*PI()*B3718*$C$123),COMPLEX($C$124,0))</f>
        <v>2.40974682837954i</v>
      </c>
      <c r="T3718" t="str">
        <f t="shared" ref="T3718:T3781" si="1978">IMPRODUCT(R3718,S3718)</f>
        <v>0.206477856727469-0.0456792278799005i</v>
      </c>
      <c r="U3718" t="str">
        <f t="shared" ref="U3718:U3781" si="1979">IMDIV(COMPLEX(1,2*PI()*B3718*$C$16*10^-3*$C$15*10^-6),COMPLEX(0,2*PI()*B3718*$C$15*10^-6))</f>
        <v>0.0000499999999999999-0.0000796539393277022i</v>
      </c>
      <c r="V3718" t="str">
        <f t="shared" ref="V3718:V3781" si="1980">IMSUM(COMPLEX($C$18*10^-3,0),IMDIV(COMPLEX(1,0),COMPLEX(0,2*PI()*B3718*($C$17*1*10^-6))))</f>
        <v>0.00002-0.000892124120470264i</v>
      </c>
      <c r="W3718" t="str">
        <f t="shared" ref="W3718:W3781" si="1981">IMDIV(IMPRODUCT(U3718,V3718),IMSUM(U3718,V3718))</f>
        <v>0.0000421291102309072-0.000075130568698022i</v>
      </c>
      <c r="X3718" t="str">
        <f t="shared" ref="X3718:X3781" si="1982">IMDIV(IMPRODUCT(COMPLEX($C$19,0),W3718),IMSUM(COMPLEX($C$19,0),W3718))</f>
        <v>0.0000421583898046787-0.0000750826100059402i</v>
      </c>
      <c r="Y3718" t="str">
        <f t="shared" ref="Y3718:Y3781" si="1983">COMPLEX($C$13*10^-3,2*PI()*B3718*$C$12*0.000001)</f>
        <v>0.009+8.9673620704067i</v>
      </c>
      <c r="Z3718" t="str">
        <f t="shared" ref="Z3718:Z3781" si="1984">IMPRODUCT(COMPLEX($C$6,0),IMDIV(X3718,IMSUM(X3718,Y3718)))</f>
        <v>-0.000100418362998259-0.0000565175037990108i</v>
      </c>
      <c r="AA3718" t="str">
        <f t="shared" ref="AA3718:AA3781" si="1985">IMDIV(COMPLEX($C$6,0),IMSUM(X3718,Y3718))</f>
        <v>0.00134936914897257-1.33819602463051i</v>
      </c>
      <c r="AB3718" t="str">
        <f t="shared" ref="AB3718:AB3781" si="1986">IMPRODUCT(COMPLEX($C$119,0),T3718)</f>
        <v>0.690132274103633-0.152678402980826i</v>
      </c>
      <c r="AC3718" t="str">
        <f t="shared" ref="AC3718:AC3781" si="1987">IMSUM(COMPLEX(1,0),IMPRODUCT(AB3718,M3718))</f>
        <v>0.983082871351459-0.0860894322905011i</v>
      </c>
      <c r="AD3718" t="str">
        <f t="shared" ref="AD3718:AD3781" si="1988">IMDIV(AB3718,AC3718)</f>
        <v>0.710162503135142-0.0931161745561467i</v>
      </c>
      <c r="AE3718" t="str">
        <f t="shared" ref="AE3718:AE3781" si="1989">IMPRODUCT(AD3718,AA3718,X3718)</f>
        <v>-0.0000765760497768035-0.000030786038151267i</v>
      </c>
      <c r="AF3718" t="str">
        <f t="shared" ref="AF3718:AF3781" si="1990">IMSUB(D3718,H3718)</f>
        <v>-6.36574505868-0.084208760283956i</v>
      </c>
      <c r="AG3718" t="str">
        <f t="shared" ref="AG3718:AG3781" si="1991">IMSUM(COMPLEX(1,0),IMPRODUCT(AD3718,AA3718,COMPLEX($C$127,0)))</f>
        <v>0.999552389087845-0.00344067347760174i</v>
      </c>
      <c r="AH3718" t="str">
        <f t="shared" ref="AH3718:AH3781" si="1992">IMDIV(IMPRODUCT(AE3718,AF3718),AG3718)</f>
        <v>0.000484385447441667+0.000204182450911957i</v>
      </c>
      <c r="AI3718">
        <f t="shared" ref="AI3718:AI3781" si="1993">20*LOG10(IMABS(AH3718))</f>
        <v>-65.585880963523636</v>
      </c>
      <c r="AJ3718">
        <f t="shared" ref="AJ3718:AJ3781" si="1994">IMARGUMENT(AH3718)*180/PI()</f>
        <v>22.85682772361212</v>
      </c>
      <c r="AK3718"/>
      <c r="AL3718"/>
      <c r="AM3718"/>
      <c r="AN3718"/>
    </row>
    <row r="3719" spans="1:40" x14ac:dyDescent="0.35">
      <c r="A3719"/>
      <c r="B3719">
        <f t="shared" si="1960"/>
        <v>1785000</v>
      </c>
      <c r="C3719" s="237" t="str">
        <f t="shared" si="1963"/>
        <v>-1.01215029143494E-08+0.000578939616896335i</v>
      </c>
      <c r="D3719" s="208" t="str">
        <f t="shared" si="1964"/>
        <v>-2.51366127978398+0.0044385370628719i</v>
      </c>
      <c r="E3719" t="str">
        <f t="shared" si="1965"/>
        <v>20500</v>
      </c>
      <c r="F3719" t="str">
        <f t="shared" si="1966"/>
        <v>0.327868852459016</v>
      </c>
      <c r="G3719" t="str">
        <f t="shared" si="1961"/>
        <v>0.327868852459016</v>
      </c>
      <c r="H3719" t="str">
        <f t="shared" si="1967"/>
        <v>3.85208623793455+0.0886001824767598i</v>
      </c>
      <c r="I3719" t="str">
        <f t="shared" si="1968"/>
        <v>7009.67860832223i</v>
      </c>
      <c r="J3719" t="str">
        <f t="shared" si="1962"/>
        <v>-66508.9402982509+1533.49336978544i</v>
      </c>
      <c r="K3719" t="str">
        <f t="shared" si="1969"/>
        <v>0.00242878533984142-0.10533853119129i</v>
      </c>
      <c r="L3719" t="str">
        <f t="shared" si="1970"/>
        <v>0.000508195995390771-0.0186849266431909i</v>
      </c>
      <c r="M3719" t="str">
        <f t="shared" si="1971"/>
        <v>0.00293698133523219-0.124023457834481i</v>
      </c>
      <c r="N3719" t="str">
        <f t="shared" si="1972"/>
        <v>-22.2648315072237i</v>
      </c>
      <c r="O3719" t="str">
        <f t="shared" si="1973"/>
        <v>-0.962782008536253+0.270279122462128i</v>
      </c>
      <c r="P3719" t="str">
        <f t="shared" si="1974"/>
        <v>1.96278200853625-0.270279122462128i</v>
      </c>
      <c r="Q3719" t="str">
        <f t="shared" si="1975"/>
        <v>-1.96278200853625+22.5351106296858i</v>
      </c>
      <c r="R3719" t="str">
        <f t="shared" si="1976"/>
        <v>-0.0194324788268642-0.0854062942197526i</v>
      </c>
      <c r="S3719" t="str">
        <f t="shared" si="1977"/>
        <v>2.41109758332818i</v>
      </c>
      <c r="T3719" t="str">
        <f t="shared" si="1978"/>
        <v>0.205922909594261-0.0468536027375283i</v>
      </c>
      <c r="U3719" t="str">
        <f t="shared" si="1979"/>
        <v>0.0000500000000000002-0.0000796093152720567i</v>
      </c>
      <c r="V3719" t="str">
        <f t="shared" si="1980"/>
        <v>0.00002-0.00089162433104703i</v>
      </c>
      <c r="W3719" t="str">
        <f t="shared" si="1981"/>
        <v>0.0000421289490584517-0.0000750907149737385i</v>
      </c>
      <c r="X3719" t="str">
        <f t="shared" si="1982"/>
        <v>0.0000421581834235046-0.0000750427819307658i</v>
      </c>
      <c r="Y3719" t="str">
        <f t="shared" si="1983"/>
        <v>0.009+8.97238861865245i</v>
      </c>
      <c r="Z3719" t="str">
        <f t="shared" si="1984"/>
        <v>-0.000100308869629283-0.0000564854544441479i</v>
      </c>
      <c r="AA3719" t="str">
        <f t="shared" si="1985"/>
        <v>0.00134785762042744-1.33744632429367i</v>
      </c>
      <c r="AB3719" t="str">
        <f t="shared" si="1986"/>
        <v>0.688277416962445-0.156603637405429i</v>
      </c>
      <c r="AC3719" t="str">
        <f t="shared" si="1987"/>
        <v>0.982598933306602-0.0858224871611565i</v>
      </c>
      <c r="AD3719" t="str">
        <f t="shared" si="1988"/>
        <v>0.708978064601617-0.0974531655925743i</v>
      </c>
      <c r="AE3719" t="str">
        <f t="shared" si="1989"/>
        <v>-0.0000766214745976626-0.0000302715312875684i</v>
      </c>
      <c r="AF3719" t="str">
        <f t="shared" si="1990"/>
        <v>-6.36574751771853-0.0841616454138879i</v>
      </c>
      <c r="AG3719" t="str">
        <f t="shared" si="1991"/>
        <v>0.999531634348616-0.00343303228338331i</v>
      </c>
      <c r="AH3719" t="str">
        <f t="shared" si="1992"/>
        <v>0.000484742573822209+0.000200907749721683i</v>
      </c>
      <c r="AI3719">
        <f t="shared" si="1993"/>
        <v>-65.601318168963203</v>
      </c>
      <c r="AJ3719">
        <f t="shared" si="1994"/>
        <v>22.512186410497286</v>
      </c>
      <c r="AK3719"/>
      <c r="AL3719"/>
      <c r="AM3719"/>
      <c r="AN3719"/>
    </row>
    <row r="3720" spans="1:40" x14ac:dyDescent="0.35">
      <c r="A3720"/>
      <c r="B3720">
        <f t="shared" si="1960"/>
        <v>1786000</v>
      </c>
      <c r="C3720" s="237" t="str">
        <f t="shared" si="1963"/>
        <v>-1.01101718176598E-08+0.000578615462575764i</v>
      </c>
      <c r="D3720" s="208" t="str">
        <f t="shared" si="1964"/>
        <v>-2.51366127969711+0.00443605187974753i</v>
      </c>
      <c r="E3720" t="str">
        <f t="shared" si="1965"/>
        <v>20500</v>
      </c>
      <c r="F3720" t="str">
        <f t="shared" si="1966"/>
        <v>0.327868852459016</v>
      </c>
      <c r="G3720" t="str">
        <f t="shared" si="1961"/>
        <v>0.327868852459016</v>
      </c>
      <c r="H3720" t="str">
        <f t="shared" si="1967"/>
        <v>3.85208869293397+0.0885506350816435i</v>
      </c>
      <c r="I3720" t="str">
        <f t="shared" si="1968"/>
        <v>7013.60559913921i</v>
      </c>
      <c r="J3720" t="str">
        <f t="shared" si="1962"/>
        <v>-66583.4821139748+1534.35246971248i</v>
      </c>
      <c r="K3720" t="str">
        <f t="shared" si="1969"/>
        <v>0.00242606765834415-0.105279611904897i</v>
      </c>
      <c r="L3720" t="str">
        <f t="shared" si="1970"/>
        <v>0.000507627486328011-0.0186744802119264i</v>
      </c>
      <c r="M3720" t="str">
        <f t="shared" si="1971"/>
        <v>0.00293369514467216-0.123954092116823i</v>
      </c>
      <c r="N3720" t="str">
        <f t="shared" si="1972"/>
        <v>-22.2773048021857i</v>
      </c>
      <c r="O3720" t="str">
        <f t="shared" si="1973"/>
        <v>-0.959335929410276+0.28226684988238i</v>
      </c>
      <c r="P3720" t="str">
        <f t="shared" si="1974"/>
        <v>1.95933592941028-0.28226684988238i</v>
      </c>
      <c r="Q3720" t="str">
        <f t="shared" si="1975"/>
        <v>-1.95933592941028+22.5595716520681i</v>
      </c>
      <c r="R3720" t="str">
        <f t="shared" si="1976"/>
        <v>-0.0199051259069345-0.0851228529804707i</v>
      </c>
      <c r="S3720" t="str">
        <f t="shared" si="1977"/>
        <v>2.41244833827683i</v>
      </c>
      <c r="T3720" t="str">
        <f t="shared" si="1978"/>
        <v>0.205354485222119-0.0480200879173752i</v>
      </c>
      <c r="U3720" t="str">
        <f t="shared" si="1979"/>
        <v>0.0000499999999999998-0.0000795647411873575i</v>
      </c>
      <c r="V3720" t="str">
        <f t="shared" si="1980"/>
        <v>0.00002-0.000891125101298409i</v>
      </c>
      <c r="W3720" t="str">
        <f t="shared" si="1981"/>
        <v>0.0000421287877975452-0.0000750509071050282i</v>
      </c>
      <c r="X3720" t="str">
        <f t="shared" si="1982"/>
        <v>0.0000421579770300711-0.000075002999681728i</v>
      </c>
      <c r="Y3720" t="str">
        <f t="shared" si="1983"/>
        <v>0.009+8.97741516689819i</v>
      </c>
      <c r="Z3720" t="str">
        <f t="shared" si="1984"/>
        <v>-0.000100199560095191-0.0000564534411484724i</v>
      </c>
      <c r="AA3720" t="str">
        <f t="shared" si="1985"/>
        <v>0.00134634863020019-1.33669746350481i</v>
      </c>
      <c r="AB3720" t="str">
        <f t="shared" si="1986"/>
        <v>0.686377513453082-0.160502501344812i</v>
      </c>
      <c r="AC3720" t="str">
        <f t="shared" si="1987"/>
        <v>0.982118680541954-0.0855501669383822i</v>
      </c>
      <c r="AD3720" t="str">
        <f t="shared" si="1988"/>
        <v>0.7077397122167-0.101775124326719i</v>
      </c>
      <c r="AE3720" t="str">
        <f t="shared" si="1989"/>
        <v>-0.0000766607638175676-0.0000297565195058917i</v>
      </c>
      <c r="AF3720" t="str">
        <f t="shared" si="1990"/>
        <v>-6.36574997263108-0.084114583201896i</v>
      </c>
      <c r="AG3720" t="str">
        <f t="shared" si="1991"/>
        <v>0.999510975336161-0.0034251386686461i</v>
      </c>
      <c r="AH3720" t="str">
        <f t="shared" si="1992"/>
        <v>0.000485060598157804+0.000197628896642813i</v>
      </c>
      <c r="AI3720">
        <f t="shared" si="1993"/>
        <v>-65.61709338573695</v>
      </c>
      <c r="AJ3720">
        <f t="shared" si="1994"/>
        <v>22.167522573989704</v>
      </c>
      <c r="AK3720"/>
      <c r="AL3720"/>
      <c r="AM3720"/>
      <c r="AN3720"/>
    </row>
    <row r="3721" spans="1:40" x14ac:dyDescent="0.35">
      <c r="A3721"/>
      <c r="B3721">
        <f t="shared" si="1960"/>
        <v>1787000</v>
      </c>
      <c r="C3721" s="237" t="str">
        <f t="shared" si="1963"/>
        <v>-1.00988597381935E-08+0.000578291671046821i</v>
      </c>
      <c r="D3721" s="208" t="str">
        <f t="shared" si="1964"/>
        <v>-2.51366127961038+0.00443356947802563i</v>
      </c>
      <c r="E3721" t="str">
        <f t="shared" si="1965"/>
        <v>20500</v>
      </c>
      <c r="F3721" t="str">
        <f t="shared" si="1966"/>
        <v>0.327868852459016</v>
      </c>
      <c r="G3721" t="str">
        <f t="shared" si="1961"/>
        <v>0.327868852459016</v>
      </c>
      <c r="H3721" t="str">
        <f t="shared" si="1967"/>
        <v>3.85209114381646+0.0885011430378328i</v>
      </c>
      <c r="I3721" t="str">
        <f t="shared" si="1968"/>
        <v>7017.5325899562i</v>
      </c>
      <c r="J3721" t="str">
        <f t="shared" si="1962"/>
        <v>-66658.0656781254+1535.21156963954i</v>
      </c>
      <c r="K3721" t="str">
        <f t="shared" si="1969"/>
        <v>0.00242335453494759-0.105220758458619i</v>
      </c>
      <c r="L3721" t="str">
        <f t="shared" si="1970"/>
        <v>0.000507059930467681-0.0186640454463507i</v>
      </c>
      <c r="M3721" t="str">
        <f t="shared" si="1971"/>
        <v>0.00293041446541527-0.12388480390497i</v>
      </c>
      <c r="N3721" t="str">
        <f t="shared" si="1972"/>
        <v>-22.2897780971477i</v>
      </c>
      <c r="O3721" t="str">
        <f t="shared" si="1973"/>
        <v>-0.955740595773869+0.294210661924089i</v>
      </c>
      <c r="P3721" t="str">
        <f t="shared" si="1974"/>
        <v>1.95574059577387-0.294210661924089i</v>
      </c>
      <c r="Q3721" t="str">
        <f t="shared" si="1975"/>
        <v>-1.95574059577387+22.5839887590718i</v>
      </c>
      <c r="R3721" t="str">
        <f t="shared" si="1976"/>
        <v>-0.0203739182252036-0.0848341945811616i</v>
      </c>
      <c r="S3721" t="str">
        <f t="shared" si="1977"/>
        <v>2.41379909322547i</v>
      </c>
      <c r="T3721" t="str">
        <f t="shared" si="1978"/>
        <v>0.204772701954521-0.0491785453374463i</v>
      </c>
      <c r="U3721" t="str">
        <f t="shared" si="1979"/>
        <v>0.0000500000000000001-0.0000795202169897151i</v>
      </c>
      <c r="V3721" t="str">
        <f t="shared" si="1980"/>
        <v>0.00002-0.000890626430284811i</v>
      </c>
      <c r="W3721" t="str">
        <f t="shared" si="1981"/>
        <v>0.0000421286264481918-0.0000750111450148674i</v>
      </c>
      <c r="X3721" t="str">
        <f t="shared" si="1982"/>
        <v>0.0000421577706242131-0.0000749632631818545i</v>
      </c>
      <c r="Y3721" t="str">
        <f t="shared" si="1983"/>
        <v>0.009+8.98244171514394i</v>
      </c>
      <c r="Z3721" t="str">
        <f t="shared" si="1984"/>
        <v>-0.000100090433984586-0.0000564214638508121i</v>
      </c>
      <c r="AA3721" t="str">
        <f t="shared" si="1985"/>
        <v>0.00134484217261047-1.33594944085447i</v>
      </c>
      <c r="AB3721" t="str">
        <f t="shared" si="1986"/>
        <v>0.684432959127177-0.164374533273258i</v>
      </c>
      <c r="AC3721" t="str">
        <f t="shared" si="1987"/>
        <v>0.981642165422505-0.0852725284376185i</v>
      </c>
      <c r="AD3721" t="str">
        <f t="shared" si="1988"/>
        <v>0.706447635591057-0.106081381633409i</v>
      </c>
      <c r="AE3721" t="str">
        <f t="shared" si="1989"/>
        <v>-0.0000766939172727674-0.00002924107820862i</v>
      </c>
      <c r="AF3721" t="str">
        <f t="shared" si="1990"/>
        <v>-6.36575242342684-0.0840675735598072i</v>
      </c>
      <c r="AG3721" t="str">
        <f t="shared" si="1991"/>
        <v>0.999490415127103-0.00341699397104524i</v>
      </c>
      <c r="AH3721" t="str">
        <f t="shared" si="1992"/>
        <v>0.000485339504528957+0.000194346374135302i</v>
      </c>
      <c r="AI3721">
        <f t="shared" si="1993"/>
        <v>-65.633207261718354</v>
      </c>
      <c r="AJ3721">
        <f t="shared" si="1994"/>
        <v>21.822836186929671</v>
      </c>
      <c r="AK3721"/>
      <c r="AL3721"/>
      <c r="AM3721"/>
      <c r="AN3721"/>
    </row>
    <row r="3722" spans="1:40" x14ac:dyDescent="0.35">
      <c r="A3722"/>
      <c r="B3722">
        <f t="shared" si="1960"/>
        <v>1788000</v>
      </c>
      <c r="C3722" s="237" t="str">
        <f t="shared" si="1963"/>
        <v>-1.00875666334181E-08+0.000577968241700797i</v>
      </c>
      <c r="D3722" s="208" t="str">
        <f t="shared" si="1964"/>
        <v>-2.5136612795238+0.00443108985303944i</v>
      </c>
      <c r="E3722" t="str">
        <f t="shared" si="1965"/>
        <v>20500</v>
      </c>
      <c r="F3722" t="str">
        <f t="shared" si="1966"/>
        <v>0.327868852459016</v>
      </c>
      <c r="G3722" t="str">
        <f t="shared" si="1961"/>
        <v>0.327868852459016</v>
      </c>
      <c r="H3722" t="str">
        <f t="shared" si="1967"/>
        <v>3.85209359059125+0.088451706252683i</v>
      </c>
      <c r="I3722" t="str">
        <f t="shared" si="1968"/>
        <v>7021.45958077319i</v>
      </c>
      <c r="J3722" t="str">
        <f t="shared" si="1962"/>
        <v>-66732.6909907026+1536.07066956659i</v>
      </c>
      <c r="K3722" t="str">
        <f t="shared" si="1969"/>
        <v>0.00242064595946595-0.105161970742214i</v>
      </c>
      <c r="L3722" t="str">
        <f t="shared" si="1970"/>
        <v>0.000506493325680557-0.0186536223269483i</v>
      </c>
      <c r="M3722" t="str">
        <f t="shared" si="1971"/>
        <v>0.00292713928514651-0.123815593069162i</v>
      </c>
      <c r="N3722" t="str">
        <f t="shared" si="1972"/>
        <v>-22.3022513921098i</v>
      </c>
      <c r="O3722" t="str">
        <f t="shared" si="1973"/>
        <v>-0.951996566992855+0.306108700356292i</v>
      </c>
      <c r="P3722" t="str">
        <f t="shared" si="1974"/>
        <v>1.95199656699285-0.306108700356292i</v>
      </c>
      <c r="Q3722" t="str">
        <f t="shared" si="1975"/>
        <v>-1.95199656699285+22.6083600924661i</v>
      </c>
      <c r="R3722" t="str">
        <f t="shared" si="1976"/>
        <v>-0.0208388058420691-0.0845403771751592i</v>
      </c>
      <c r="S3722" t="str">
        <f t="shared" si="1977"/>
        <v>2.41514984817412i</v>
      </c>
      <c r="T3722" t="str">
        <f t="shared" si="1978"/>
        <v>0.204177679099169-0.0503288387656032i</v>
      </c>
      <c r="U3722" t="str">
        <f t="shared" si="1979"/>
        <v>0.0000499999999999998-0.0000794757425954252i</v>
      </c>
      <c r="V3722" t="str">
        <f t="shared" si="1980"/>
        <v>0.00002-0.000890128317068766i</v>
      </c>
      <c r="W3722" t="str">
        <f t="shared" si="1981"/>
        <v>0.0000421284650103936-0.0000749714286264023i</v>
      </c>
      <c r="X3722" t="str">
        <f t="shared" si="1982"/>
        <v>0.0000421575642057622-0.0000749235723543396i</v>
      </c>
      <c r="Y3722" t="str">
        <f t="shared" si="1983"/>
        <v>0.009+8.98746826338968i</v>
      </c>
      <c r="Z3722" t="str">
        <f t="shared" si="1984"/>
        <v>-0.0000999814908872135-0.0000563895224901276i</v>
      </c>
      <c r="AA3722" t="str">
        <f t="shared" si="1985"/>
        <v>0.00134333824199383-1.33520225493634i</v>
      </c>
      <c r="AB3722" t="str">
        <f t="shared" si="1986"/>
        <v>0.682444152759191-0.168219277848015i</v>
      </c>
      <c r="AC3722" t="str">
        <f t="shared" si="1987"/>
        <v>0.981169439437042-0.0849896287671689i</v>
      </c>
      <c r="AD3722" t="str">
        <f t="shared" si="1988"/>
        <v>0.705102032615135-0.110371270751373i</v>
      </c>
      <c r="AE3722" t="str">
        <f t="shared" si="1989"/>
        <v>-0.0000767209357027642-0.0000287252827251473i</v>
      </c>
      <c r="AF3722" t="str">
        <f t="shared" si="1990"/>
        <v>-6.36575487011505-0.0840206163996436i</v>
      </c>
      <c r="AG3722" t="str">
        <f t="shared" si="1991"/>
        <v>0.999469956779794-0.00340859956528141i</v>
      </c>
      <c r="AH3722" t="str">
        <f t="shared" si="1992"/>
        <v>0.000485579282837775+0.000191060664453774i</v>
      </c>
      <c r="AI3722">
        <f t="shared" si="1993"/>
        <v>-65.64966047329429</v>
      </c>
      <c r="AJ3722">
        <f t="shared" si="1994"/>
        <v>21.478127225157099</v>
      </c>
      <c r="AK3722"/>
      <c r="AL3722"/>
      <c r="AM3722"/>
      <c r="AN3722"/>
    </row>
    <row r="3723" spans="1:40" x14ac:dyDescent="0.35">
      <c r="A3723"/>
      <c r="B3723">
        <f t="shared" si="1960"/>
        <v>1789000</v>
      </c>
      <c r="C3723" s="237" t="str">
        <f t="shared" si="1963"/>
        <v>-1.00762924609202E-08+0.000577645173930335i</v>
      </c>
      <c r="D3723" s="208" t="str">
        <f t="shared" si="1964"/>
        <v>-2.51366127943736+0.00442861300013257i</v>
      </c>
      <c r="E3723" t="str">
        <f t="shared" si="1965"/>
        <v>20500</v>
      </c>
      <c r="F3723" t="str">
        <f t="shared" si="1966"/>
        <v>0.327868852459016</v>
      </c>
      <c r="G3723" t="str">
        <f t="shared" si="1961"/>
        <v>0.327868852459016</v>
      </c>
      <c r="H3723" t="str">
        <f t="shared" si="1967"/>
        <v>3.85209603326747+0.0884023246337575i</v>
      </c>
      <c r="I3723" t="str">
        <f t="shared" si="1968"/>
        <v>7025.38657159017i</v>
      </c>
      <c r="J3723" t="str">
        <f t="shared" si="1962"/>
        <v>-66807.3580517064+1536.92976949363i</v>
      </c>
      <c r="K3723" t="str">
        <f t="shared" si="1969"/>
        <v>0.00241794192174191-0.105103248645684i</v>
      </c>
      <c r="L3723" t="str">
        <f t="shared" si="1970"/>
        <v>0.000505927669843344-0.018643210834247i</v>
      </c>
      <c r="M3723" t="str">
        <f t="shared" si="1971"/>
        <v>0.00292386959158525-0.123746459479931i</v>
      </c>
      <c r="N3723" t="str">
        <f t="shared" si="1972"/>
        <v>-22.3147246870718i</v>
      </c>
      <c r="O3723" t="str">
        <f t="shared" si="1973"/>
        <v>-0.948104425567299+0.317959114069249i</v>
      </c>
      <c r="P3723" t="str">
        <f t="shared" si="1974"/>
        <v>1.9481044255673-0.317959114069249i</v>
      </c>
      <c r="Q3723" t="str">
        <f t="shared" si="1975"/>
        <v>-1.9481044255673+22.632683801141i</v>
      </c>
      <c r="R3723" t="str">
        <f t="shared" si="1976"/>
        <v>-0.0212997396922116-0.0842414591730103i</v>
      </c>
      <c r="S3723" t="str">
        <f t="shared" si="1977"/>
        <v>2.41650060312276i</v>
      </c>
      <c r="T3723" t="str">
        <f t="shared" si="1978"/>
        <v>0.203569536899521-0.0514708338125871i</v>
      </c>
      <c r="U3723" t="str">
        <f t="shared" si="1979"/>
        <v>0.00005-0.000079431317920973i</v>
      </c>
      <c r="V3723" t="str">
        <f t="shared" si="1980"/>
        <v>0.00002-0.000889630760714897i</v>
      </c>
      <c r="W3723" t="str">
        <f t="shared" si="1981"/>
        <v>0.0000421283034841546-0.0000749317578629529i</v>
      </c>
      <c r="X3723" t="str">
        <f t="shared" si="1982"/>
        <v>0.0000421573577745528-0.0000748839271225529i</v>
      </c>
      <c r="Y3723" t="str">
        <f t="shared" si="1983"/>
        <v>0.009+8.99249481163542i</v>
      </c>
      <c r="Z3723" t="str">
        <f t="shared" si="1984"/>
        <v>-0.0000998727303939686-0.0000563576170055218i</v>
      </c>
      <c r="AA3723" t="str">
        <f t="shared" si="1985"/>
        <v>0.00134183683270164-1.33445590434725i</v>
      </c>
      <c r="AB3723" t="str">
        <f t="shared" si="1986"/>
        <v>0.680411496251257-0.172036285885978i</v>
      </c>
      <c r="AC3723" t="str">
        <f t="shared" si="1987"/>
        <v>0.980700553203187-0.0847015253154867i</v>
      </c>
      <c r="AD3723" t="str">
        <f t="shared" si="1988"/>
        <v>0.703703109430434-0.114644127385003i</v>
      </c>
      <c r="AE3723" t="str">
        <f t="shared" si="1989"/>
        <v>-0.0000767418207486394-0.000028209208301301i</v>
      </c>
      <c r="AF3723" t="str">
        <f t="shared" si="1990"/>
        <v>-6.36575731270483-0.0839737116336249i</v>
      </c>
      <c r="AG3723" t="str">
        <f t="shared" si="1991"/>
        <v>0.999449603333871-0.00339995686285906i</v>
      </c>
      <c r="AH3723" t="str">
        <f t="shared" si="1992"/>
        <v>0.000485779928802305+0.000187772249578336i</v>
      </c>
      <c r="AI3723">
        <f t="shared" si="1993"/>
        <v>-65.666453725562192</v>
      </c>
      <c r="AJ3723">
        <f t="shared" si="1994"/>
        <v>21.133395667521548</v>
      </c>
      <c r="AK3723"/>
      <c r="AL3723"/>
      <c r="AM3723"/>
      <c r="AN3723"/>
    </row>
    <row r="3724" spans="1:40" x14ac:dyDescent="0.35">
      <c r="A3724"/>
      <c r="B3724">
        <f t="shared" si="1960"/>
        <v>1790000</v>
      </c>
      <c r="C3724" s="237" t="str">
        <f t="shared" si="1963"/>
        <v>-1.00650371784052E-08+0.000577322467129454i</v>
      </c>
      <c r="D3724" s="208" t="str">
        <f t="shared" si="1964"/>
        <v>-2.51366127935107+0.00442613891465915i</v>
      </c>
      <c r="E3724" t="str">
        <f t="shared" si="1965"/>
        <v>20500</v>
      </c>
      <c r="F3724" t="str">
        <f t="shared" si="1966"/>
        <v>0.327868852459016</v>
      </c>
      <c r="G3724" t="str">
        <f t="shared" si="1961"/>
        <v>0.327868852459016</v>
      </c>
      <c r="H3724" t="str">
        <f t="shared" si="1967"/>
        <v>3.85209847185431+0.0883529980888244i</v>
      </c>
      <c r="I3724" t="str">
        <f t="shared" si="1968"/>
        <v>7029.31356240716i</v>
      </c>
      <c r="J3724" t="str">
        <f t="shared" si="1962"/>
        <v>-66882.0668611368+1537.78886942069i</v>
      </c>
      <c r="K3724" t="str">
        <f t="shared" si="1969"/>
        <v>0.00241524241164654-0.10504459205928i</v>
      </c>
      <c r="L3724" t="str">
        <f t="shared" si="1970"/>
        <v>0.000505362960838678-0.0186328109488183i</v>
      </c>
      <c r="M3724" t="str">
        <f t="shared" si="1971"/>
        <v>0.00292060537248522-0.123677403008098i</v>
      </c>
      <c r="N3724" t="str">
        <f t="shared" si="1972"/>
        <v>-22.3271979820338i</v>
      </c>
      <c r="O3724" t="str">
        <f t="shared" si="1973"/>
        <v>-0.944064777040699+0.329760059363008i</v>
      </c>
      <c r="P3724" t="str">
        <f t="shared" si="1974"/>
        <v>1.9440647770407-0.329760059363008i</v>
      </c>
      <c r="Q3724" t="str">
        <f t="shared" si="1975"/>
        <v>-1.9440647770407+22.6569580413968i</v>
      </c>
      <c r="R3724" t="str">
        <f t="shared" si="1976"/>
        <v>-0.0217566715791516-0.0839374992301829i</v>
      </c>
      <c r="S3724" t="str">
        <f t="shared" si="1977"/>
        <v>2.4178513580714i</v>
      </c>
      <c r="T3724" t="str">
        <f t="shared" si="1978"/>
        <v>0.202948396506815-0.0526043979247651i</v>
      </c>
      <c r="U3724" t="str">
        <f t="shared" si="1979"/>
        <v>0.0000500000000000002-0.0000793869428830286i</v>
      </c>
      <c r="V3724" t="str">
        <f t="shared" si="1980"/>
        <v>0.00002-0.000889133760289915i</v>
      </c>
      <c r="W3724" t="str">
        <f t="shared" si="1981"/>
        <v>0.0000421281418694774-0.0000748921326480093i</v>
      </c>
      <c r="X3724" t="str">
        <f t="shared" si="1982"/>
        <v>0.0000421571513304191-0.0000748443274100342i</v>
      </c>
      <c r="Y3724" t="str">
        <f t="shared" si="1983"/>
        <v>0.009+8.99752135988117i</v>
      </c>
      <c r="Z3724" t="str">
        <f t="shared" si="1984"/>
        <v>-0.000099764152096889-0.0000563257473362339i</v>
      </c>
      <c r="AA3724" t="str">
        <f t="shared" si="1985"/>
        <v>0.00134033793910104-1.33371038768716i</v>
      </c>
      <c r="AB3724" t="str">
        <f t="shared" si="1986"/>
        <v>0.678335394539674-0.175825114339444i</v>
      </c>
      <c r="AC3724" t="str">
        <f t="shared" si="1987"/>
        <v>0.980235556472535-0.084408275738698i</v>
      </c>
      <c r="AD3724" t="str">
        <f t="shared" si="1988"/>
        <v>0.70225108039942-0.11889928980612i</v>
      </c>
      <c r="AE3724" t="str">
        <f t="shared" si="1989"/>
        <v>-0.0000767565749512494-0.000027692930088745i</v>
      </c>
      <c r="AF3724" t="str">
        <f t="shared" si="1990"/>
        <v>-6.36575975120538-0.0839268591741652i</v>
      </c>
      <c r="AG3724" t="str">
        <f t="shared" si="1991"/>
        <v>0.999429357809823-0.00339106731183871i</v>
      </c>
      <c r="AH3724" t="str">
        <f t="shared" si="1992"/>
        <v>0.000485941443950048+0.00018448161114518i</v>
      </c>
      <c r="AI3724">
        <f t="shared" si="1993"/>
        <v>-65.683587752538784</v>
      </c>
      <c r="AJ3724">
        <f t="shared" si="1994"/>
        <v>20.788641495863299</v>
      </c>
      <c r="AK3724"/>
      <c r="AL3724"/>
      <c r="AM3724"/>
      <c r="AN3724"/>
    </row>
    <row r="3725" spans="1:40" x14ac:dyDescent="0.35">
      <c r="A3725"/>
      <c r="B3725">
        <f t="shared" si="1960"/>
        <v>1791000</v>
      </c>
      <c r="C3725" s="237" t="str">
        <f t="shared" si="1963"/>
        <v>-1.00538007436959E-08+0.000577000120693509i</v>
      </c>
      <c r="D3725" s="208" t="str">
        <f t="shared" si="1964"/>
        <v>-2.51366127926493+0.00442366759198357i</v>
      </c>
      <c r="E3725" t="str">
        <f t="shared" si="1965"/>
        <v>20500</v>
      </c>
      <c r="F3725" t="str">
        <f t="shared" si="1966"/>
        <v>0.327868852459016</v>
      </c>
      <c r="G3725" t="str">
        <f t="shared" si="1961"/>
        <v>0.327868852459016</v>
      </c>
      <c r="H3725" t="str">
        <f t="shared" si="1967"/>
        <v>3.85210090636088+0.0883037265258586i</v>
      </c>
      <c r="I3725" t="str">
        <f t="shared" si="1968"/>
        <v>7033.24055322415i</v>
      </c>
      <c r="J3725" t="str">
        <f t="shared" si="1962"/>
        <v>-66956.8174189939+1538.64796934774i</v>
      </c>
      <c r="K3725" t="str">
        <f t="shared" si="1969"/>
        <v>0.00241254741907905-0.104986000873493i</v>
      </c>
      <c r="L3725" t="str">
        <f t="shared" si="1970"/>
        <v>0.000504799196555096-0.0186224226512768i</v>
      </c>
      <c r="M3725" t="str">
        <f t="shared" si="1971"/>
        <v>0.00291734661563415-0.12360842352477i</v>
      </c>
      <c r="N3725" t="str">
        <f t="shared" si="1972"/>
        <v>-22.3396712769959i</v>
      </c>
      <c r="O3725" t="str">
        <f t="shared" si="1973"/>
        <v>-0.939878249905861+0.34150970023397i</v>
      </c>
      <c r="P3725" t="str">
        <f t="shared" si="1974"/>
        <v>1.93987824990586-0.34150970023397i</v>
      </c>
      <c r="Q3725" t="str">
        <f t="shared" si="1975"/>
        <v>-1.93987824990586+22.6811809772299i</v>
      </c>
      <c r="R3725" t="str">
        <f t="shared" si="1976"/>
        <v>-0.0222095541696494-0.0836285562350691i</v>
      </c>
      <c r="S3725" t="str">
        <f t="shared" si="1977"/>
        <v>2.41920211302005i</v>
      </c>
      <c r="T3725" t="str">
        <f t="shared" si="1978"/>
        <v>0.202314379952695-0.0537294003764491i</v>
      </c>
      <c r="U3725" t="str">
        <f t="shared" si="1979"/>
        <v>0.0000499999999999999-0.0000793426173984481i</v>
      </c>
      <c r="V3725" t="str">
        <f t="shared" si="1980"/>
        <v>0.00002-0.000888637314862624i</v>
      </c>
      <c r="W3725" t="str">
        <f t="shared" si="1981"/>
        <v>0.0000421279801663651-0.0000748525529052322i</v>
      </c>
      <c r="X3725" t="str">
        <f t="shared" si="1982"/>
        <v>0.0000421569448731953-0.0000748047731404926i</v>
      </c>
      <c r="Y3725" t="str">
        <f t="shared" si="1983"/>
        <v>0.009+9.00254790812691i</v>
      </c>
      <c r="Z3725" t="str">
        <f t="shared" si="1984"/>
        <v>-0.000099655755589149-0.0000562939134216401i</v>
      </c>
      <c r="AA3725" t="str">
        <f t="shared" si="1985"/>
        <v>0.0013388415555749-1.33296570355918i</v>
      </c>
      <c r="AB3725" t="str">
        <f t="shared" si="1986"/>
        <v>0.676216255503416-0.179585326270439i</v>
      </c>
      <c r="AC3725" t="str">
        <f t="shared" si="1987"/>
        <v>0.979774498135959-0.0841099379484129i</v>
      </c>
      <c r="AD3725" t="str">
        <f t="shared" si="1988"/>
        <v>0.700746168074343-0.123136098955064i</v>
      </c>
      <c r="AE3725" t="str">
        <f t="shared" si="1989"/>
        <v>-0.0000767652017493045-0.000027176523134456i</v>
      </c>
      <c r="AF3725" t="str">
        <f t="shared" si="1990"/>
        <v>-6.36576218562581-0.083880058933875i</v>
      </c>
      <c r="AG3725" t="str">
        <f t="shared" si="1991"/>
        <v>0.999409223208551-0.003381932396585i</v>
      </c>
      <c r="AH3725" t="str">
        <f t="shared" si="1992"/>
        <v>0.000486063835610638+0.000181189230377535i</v>
      </c>
      <c r="AI3725">
        <f t="shared" si="1993"/>
        <v>-65.701063317377461</v>
      </c>
      <c r="AJ3725">
        <f t="shared" si="1994"/>
        <v>20.443864695022288</v>
      </c>
      <c r="AK3725"/>
      <c r="AL3725"/>
      <c r="AM3725"/>
      <c r="AN3725"/>
    </row>
    <row r="3726" spans="1:40" x14ac:dyDescent="0.35">
      <c r="A3726"/>
      <c r="B3726">
        <f t="shared" si="1960"/>
        <v>1792000</v>
      </c>
      <c r="C3726" s="237" t="str">
        <f t="shared" si="1963"/>
        <v>-1.0042583114733E-08+0.000576678134019212i</v>
      </c>
      <c r="D3726" s="208" t="str">
        <f t="shared" si="1964"/>
        <v>-2.51366127917893+0.00442119902748063i</v>
      </c>
      <c r="E3726" t="str">
        <f t="shared" si="1965"/>
        <v>20500</v>
      </c>
      <c r="F3726" t="str">
        <f t="shared" si="1966"/>
        <v>0.327868852459016</v>
      </c>
      <c r="G3726" t="str">
        <f t="shared" si="1961"/>
        <v>0.327868852459016</v>
      </c>
      <c r="H3726" t="str">
        <f t="shared" si="1967"/>
        <v>3.85210333679625+0.0882545098530373i</v>
      </c>
      <c r="I3726" t="str">
        <f t="shared" si="1968"/>
        <v>7037.16754404114i</v>
      </c>
      <c r="J3726" t="str">
        <f t="shared" si="1962"/>
        <v>-67031.6097252775+1539.50706927479i</v>
      </c>
      <c r="K3726" t="str">
        <f t="shared" si="1969"/>
        <v>0.00240985693396687-0.104927474979063i</v>
      </c>
      <c r="L3726" t="str">
        <f t="shared" si="1970"/>
        <v>0.000504236374887007-0.01861204592228i</v>
      </c>
      <c r="M3726" t="str">
        <f t="shared" si="1971"/>
        <v>0.00291409330885388-0.123539520901343i</v>
      </c>
      <c r="N3726" t="str">
        <f t="shared" si="1972"/>
        <v>-22.3521445719579i</v>
      </c>
      <c r="O3726" t="str">
        <f t="shared" si="1973"/>
        <v>-0.935545495507224+0.353206208660242i</v>
      </c>
      <c r="P3726" t="str">
        <f t="shared" si="1974"/>
        <v>1.93554549550722-0.353206208660242i</v>
      </c>
      <c r="Q3726" t="str">
        <f t="shared" si="1975"/>
        <v>-1.93554549550722+22.7053507806181i</v>
      </c>
      <c r="R3726" t="str">
        <f t="shared" si="1976"/>
        <v>-0.0226583409879876-0.0833146892972493i</v>
      </c>
      <c r="S3726" t="str">
        <f t="shared" si="1977"/>
        <v>2.42055286796869i</v>
      </c>
      <c r="T3726" t="str">
        <f t="shared" si="1978"/>
        <v>0.201667610122377-0.0548457122618859i</v>
      </c>
      <c r="U3726" t="str">
        <f t="shared" si="1979"/>
        <v>0.0000500000000000001-0.0000792983413842751i</v>
      </c>
      <c r="V3726" t="str">
        <f t="shared" si="1980"/>
        <v>0.00002-0.000888141423503882i</v>
      </c>
      <c r="W3726" t="str">
        <f t="shared" si="1981"/>
        <v>0.0000421278183748211-0.0000748130185584543i</v>
      </c>
      <c r="X3726" t="str">
        <f t="shared" si="1982"/>
        <v>0.0000421567384027169-0.00007476526423781i</v>
      </c>
      <c r="Y3726" t="str">
        <f t="shared" si="1983"/>
        <v>0.009+9.00757445637265i</v>
      </c>
      <c r="Z3726" t="str">
        <f t="shared" si="1984"/>
        <v>-0.0000995475404650607-0.000056262115201255i</v>
      </c>
      <c r="AA3726" t="str">
        <f t="shared" si="1985"/>
        <v>0.00133734767652177-1.33222185056951i</v>
      </c>
      <c r="AB3726" t="str">
        <f t="shared" si="1986"/>
        <v>0.674054489874435-0.183316490823945i</v>
      </c>
      <c r="AC3726" t="str">
        <f t="shared" si="1987"/>
        <v>0.97931742622904-0.0838065700997995i</v>
      </c>
      <c r="AD3726" t="str">
        <f t="shared" si="1988"/>
        <v>0.699188603164801-0.127353898541436i</v>
      </c>
      <c r="AE3726" t="str">
        <f t="shared" si="1989"/>
        <v>-0.0000767677054773248-0.0000266600623702259i</v>
      </c>
      <c r="AF3726" t="str">
        <f t="shared" si="1990"/>
        <v>-6.36576461597518-0.0838333108255567i</v>
      </c>
      <c r="AG3726" t="str">
        <f t="shared" si="1991"/>
        <v>0.99938920251094-0.00337255363750919i</v>
      </c>
      <c r="AH3726" t="str">
        <f t="shared" si="1992"/>
        <v>0.000486147116907704+0.000177895588016688i</v>
      </c>
      <c r="AI3726">
        <f t="shared" si="1993"/>
        <v>-65.71888121259596</v>
      </c>
      <c r="AJ3726">
        <f t="shared" si="1994"/>
        <v>20.0990652528446</v>
      </c>
      <c r="AK3726"/>
      <c r="AL3726"/>
      <c r="AM3726"/>
      <c r="AN3726"/>
    </row>
    <row r="3727" spans="1:40" x14ac:dyDescent="0.35">
      <c r="A3727"/>
      <c r="B3727">
        <f t="shared" si="1960"/>
        <v>1793000</v>
      </c>
      <c r="C3727" s="237" t="str">
        <f t="shared" si="1963"/>
        <v>-1.00313842495746E-08+0.000576356506504612i</v>
      </c>
      <c r="D3727" s="208" t="str">
        <f t="shared" si="1964"/>
        <v>-2.51366127909307+0.00441873321653536i</v>
      </c>
      <c r="E3727" t="str">
        <f t="shared" si="1965"/>
        <v>20500</v>
      </c>
      <c r="F3727" t="str">
        <f t="shared" si="1966"/>
        <v>0.327868852459016</v>
      </c>
      <c r="G3727" t="str">
        <f t="shared" si="1961"/>
        <v>0.327868852459016</v>
      </c>
      <c r="H3727" t="str">
        <f t="shared" si="1967"/>
        <v>3.85210576316951+0.088205347978744i</v>
      </c>
      <c r="I3727" t="str">
        <f t="shared" si="1968"/>
        <v>7041.09453485812i</v>
      </c>
      <c r="J3727" t="str">
        <f t="shared" si="1962"/>
        <v>-67106.4437799878+1540.36616920184i</v>
      </c>
      <c r="K3727" t="str">
        <f t="shared" si="1969"/>
        <v>0.00240717094626545-0.104869014266968i</v>
      </c>
      <c r="L3727" t="str">
        <f t="shared" si="1970"/>
        <v>0.000503674493734692-0.0186016807425287i</v>
      </c>
      <c r="M3727" t="str">
        <f t="shared" si="1971"/>
        <v>0.00291084544000014-0.123470695009497i</v>
      </c>
      <c r="N3727" t="str">
        <f t="shared" si="1972"/>
        <v>-22.3646178669199i</v>
      </c>
      <c r="O3727" t="str">
        <f t="shared" si="1973"/>
        <v>-0.931067187939321+0.364847764886624i</v>
      </c>
      <c r="P3727" t="str">
        <f t="shared" si="1974"/>
        <v>1.93106718793932-0.364847764886624i</v>
      </c>
      <c r="Q3727" t="str">
        <f t="shared" si="1975"/>
        <v>-1.93106718793932+22.7294656318065i</v>
      </c>
      <c r="R3727" t="str">
        <f t="shared" si="1976"/>
        <v>-0.0231029864101768-0.0829959577359975i</v>
      </c>
      <c r="S3727" t="str">
        <f t="shared" si="1977"/>
        <v>2.42190362291732i</v>
      </c>
      <c r="T3727" t="str">
        <f t="shared" si="1978"/>
        <v>0.201008210728305-0.0559532064870168i</v>
      </c>
      <c r="U3727" t="str">
        <f t="shared" si="1979"/>
        <v>0.0000499999999999998-0.0000792541147577358i</v>
      </c>
      <c r="V3727" t="str">
        <f t="shared" si="1980"/>
        <v>0.00002-0.000887646085286644i</v>
      </c>
      <c r="W3727" t="str">
        <f t="shared" si="1981"/>
        <v>0.0000421276564948479-0.0000747735295316761i</v>
      </c>
      <c r="X3727" t="str">
        <f t="shared" si="1982"/>
        <v>0.000042156531918819-0.0000747258006260362i</v>
      </c>
      <c r="Y3727" t="str">
        <f t="shared" si="1983"/>
        <v>0.009+9.0126010046184i</v>
      </c>
      <c r="Z3727" t="str">
        <f t="shared" si="1984"/>
        <v>-0.0000994395063200645-0.0000562303526147286i</v>
      </c>
      <c r="AA3727" t="str">
        <f t="shared" si="1985"/>
        <v>0.00133585629635578-1.33147882732747i</v>
      </c>
      <c r="AB3727" t="str">
        <f t="shared" si="1986"/>
        <v>0.671850511149617-0.187018183200358i</v>
      </c>
      <c r="AC3727" t="str">
        <f t="shared" si="1987"/>
        <v>0.97886438793758-0.0834982305798949i</v>
      </c>
      <c r="AD3727" t="str">
        <f t="shared" si="1988"/>
        <v>0.697578624503941-0.131552035144764i</v>
      </c>
      <c r="AE3727" t="str">
        <f t="shared" si="1989"/>
        <v>-0.0000767640913634769-0.0000261436226021589i</v>
      </c>
      <c r="AF3727" t="str">
        <f t="shared" si="1990"/>
        <v>-6.36576704226258-0.0837866147622086i</v>
      </c>
      <c r="AG3727" t="str">
        <f t="shared" si="1991"/>
        <v>0.999369298677425-0.00336293259080634i</v>
      </c>
      <c r="AH3727" t="str">
        <f t="shared" si="1992"/>
        <v>0.000486191306749932+0.000174601164252871i</v>
      </c>
      <c r="AI3727">
        <f t="shared" si="1993"/>
        <v>-65.737042260315306</v>
      </c>
      <c r="AJ3727">
        <f t="shared" si="1994"/>
        <v>19.754243160163806</v>
      </c>
      <c r="AK3727"/>
      <c r="AL3727"/>
      <c r="AM3727"/>
      <c r="AN3727"/>
    </row>
    <row r="3728" spans="1:40" x14ac:dyDescent="0.35">
      <c r="A3728"/>
      <c r="B3728">
        <f t="shared" si="1960"/>
        <v>1794000</v>
      </c>
      <c r="C3728" s="237" t="str">
        <f t="shared" si="1963"/>
        <v>-1.00202041063957E-08+0.00057603523754912i</v>
      </c>
      <c r="D3728" s="208" t="str">
        <f t="shared" si="1964"/>
        <v>-2.51366127900735+0.00441627015454326i</v>
      </c>
      <c r="E3728" t="str">
        <f t="shared" si="1965"/>
        <v>20500</v>
      </c>
      <c r="F3728" t="str">
        <f t="shared" si="1966"/>
        <v>0.327868852459016</v>
      </c>
      <c r="G3728" t="str">
        <f t="shared" si="1961"/>
        <v>0.327868852459016</v>
      </c>
      <c r="H3728" t="str">
        <f t="shared" si="1967"/>
        <v>3.8521081854897+0.0881562408115654i</v>
      </c>
      <c r="I3728" t="str">
        <f t="shared" si="1968"/>
        <v>7045.02152567511i</v>
      </c>
      <c r="J3728" t="str">
        <f t="shared" si="1962"/>
        <v>-67181.3195831247+1541.22526912889i</v>
      </c>
      <c r="K3728" t="str">
        <f t="shared" si="1969"/>
        <v>0.00240448944595822-0.104810618628431i</v>
      </c>
      <c r="L3728" t="str">
        <f t="shared" si="1970"/>
        <v>0.000503113551004265-0.0185913270927664i</v>
      </c>
      <c r="M3728" t="str">
        <f t="shared" si="1971"/>
        <v>0.00290760299696249-0.123401945721197i</v>
      </c>
      <c r="N3728" t="str">
        <f t="shared" si="1972"/>
        <v>-22.3770911618819i</v>
      </c>
      <c r="O3728" t="str">
        <f t="shared" si="1973"/>
        <v>-0.926444023942034+0.376432557707342i</v>
      </c>
      <c r="P3728" t="str">
        <f t="shared" si="1974"/>
        <v>1.92644402394203-0.376432557707342i</v>
      </c>
      <c r="Q3728" t="str">
        <f t="shared" si="1975"/>
        <v>-1.92644402394203+22.7535237195892i</v>
      </c>
      <c r="R3728" t="str">
        <f t="shared" si="1976"/>
        <v>-0.023543445658023-0.0826724210690778i</v>
      </c>
      <c r="S3728" t="str">
        <f t="shared" si="1977"/>
        <v>2.42325437786596i</v>
      </c>
      <c r="T3728" t="str">
        <f t="shared" si="1978"/>
        <v>0.200336306284421-0.0570517577608536i</v>
      </c>
      <c r="U3728" t="str">
        <f t="shared" si="1979"/>
        <v>0.00005-0.0000792099374362435i</v>
      </c>
      <c r="V3728" t="str">
        <f t="shared" si="1980"/>
        <v>0.00002-0.000887151299285925i</v>
      </c>
      <c r="W3728" t="str">
        <f t="shared" si="1981"/>
        <v>0.0000421274945264496-0.0000747340857490699i</v>
      </c>
      <c r="X3728" t="str">
        <f t="shared" si="1982"/>
        <v>0.000042156325421339-0.0000746863822293924i</v>
      </c>
      <c r="Y3728" t="str">
        <f t="shared" si="1983"/>
        <v>0.009+9.01762755286414i</v>
      </c>
      <c r="Z3728" t="str">
        <f t="shared" si="1984"/>
        <v>-0.0000993316527507313-0.0000561986256018496i</v>
      </c>
      <c r="AA3728" t="str">
        <f t="shared" si="1985"/>
        <v>0.00133436740950666-1.33073663244549i</v>
      </c>
      <c r="AB3728" t="str">
        <f t="shared" si="1986"/>
        <v>0.669604735504773-0.190689984626663i</v>
      </c>
      <c r="AC3728" t="str">
        <f t="shared" si="1987"/>
        <v>0.978415429603259-0.0831849779962077i</v>
      </c>
      <c r="AD3728" t="str">
        <f t="shared" si="1988"/>
        <v>0.69591647901361-0.135729858314445i</v>
      </c>
      <c r="AE3728" t="str">
        <f t="shared" si="1989"/>
        <v>-0.0000767543655272972-0.0000256272785002469i</v>
      </c>
      <c r="AF3728" t="str">
        <f t="shared" si="1990"/>
        <v>-6.36576946449705-0.0837399706570221i</v>
      </c>
      <c r="AG3728" t="str">
        <f t="shared" si="1991"/>
        <v>0.999349514647571-0.00335307084818808i</v>
      </c>
      <c r="AH3728" t="str">
        <f t="shared" si="1992"/>
        <v>0.000486196429821319+0.000171306438656538i</v>
      </c>
      <c r="AI3728">
        <f t="shared" si="1993"/>
        <v>-65.755547312507673</v>
      </c>
      <c r="AJ3728">
        <f t="shared" si="1994"/>
        <v>19.409398410810642</v>
      </c>
      <c r="AK3728"/>
      <c r="AL3728"/>
      <c r="AM3728"/>
      <c r="AN3728"/>
    </row>
    <row r="3729" spans="1:40" x14ac:dyDescent="0.35">
      <c r="A3729"/>
      <c r="B3729">
        <f t="shared" si="1960"/>
        <v>1795000</v>
      </c>
      <c r="C3729" s="237" t="str">
        <f t="shared" si="1963"/>
        <v>-1.00090426434874E-08+0.000575714326553466i</v>
      </c>
      <c r="D3729" s="208" t="str">
        <f t="shared" si="1964"/>
        <v>-2.51366127892179+0.00441380983690991i</v>
      </c>
      <c r="E3729" t="str">
        <f t="shared" si="1965"/>
        <v>20500</v>
      </c>
      <c r="F3729" t="str">
        <f t="shared" si="1966"/>
        <v>0.327868852459016</v>
      </c>
      <c r="G3729" t="str">
        <f t="shared" si="1961"/>
        <v>0.327868852459016</v>
      </c>
      <c r="H3729" t="str">
        <f t="shared" si="1967"/>
        <v>3.85211060376587+0.0881071882602918i</v>
      </c>
      <c r="I3729" t="str">
        <f t="shared" si="1968"/>
        <v>7048.9485164921i</v>
      </c>
      <c r="J3729" t="str">
        <f t="shared" si="1962"/>
        <v>-67256.2371346882+1542.08436905594i</v>
      </c>
      <c r="K3729" t="str">
        <f t="shared" si="1969"/>
        <v>0.00240181242305647-0.104752287954918i</v>
      </c>
      <c r="L3729" t="str">
        <f t="shared" si="1970"/>
        <v>0.000502553544607669-0.0185809849537794i</v>
      </c>
      <c r="M3729" t="str">
        <f t="shared" si="1971"/>
        <v>0.00290436596766414-0.123333272908697i</v>
      </c>
      <c r="N3729" t="str">
        <f t="shared" si="1972"/>
        <v>-22.389564456844i</v>
      </c>
      <c r="O3729" t="str">
        <f t="shared" si="1973"/>
        <v>-0.921676722792128+0.387958784748023i</v>
      </c>
      <c r="P3729" t="str">
        <f t="shared" si="1974"/>
        <v>1.92167672279213-0.387958784748023i</v>
      </c>
      <c r="Q3729" t="str">
        <f t="shared" si="1975"/>
        <v>-1.92167672279213+22.777523241592i</v>
      </c>
      <c r="R3729" t="str">
        <f t="shared" si="1976"/>
        <v>-0.0239796747931203-0.0823441390017861i</v>
      </c>
      <c r="S3729" t="str">
        <f t="shared" si="1977"/>
        <v>2.42460513281461i</v>
      </c>
      <c r="T3729" t="str">
        <f t="shared" si="1978"/>
        <v>0.19965202208093-0.0581412425866246i</v>
      </c>
      <c r="U3729" t="str">
        <f t="shared" si="1979"/>
        <v>0.0000500000000000002-0.0000791658093373935i</v>
      </c>
      <c r="V3729" t="str">
        <f t="shared" si="1980"/>
        <v>0.00002-0.000886657064578801i</v>
      </c>
      <c r="W3729" t="str">
        <f t="shared" si="1981"/>
        <v>0.0000421273324696288-0.0000746946871349748i</v>
      </c>
      <c r="X3729" t="str">
        <f t="shared" si="1982"/>
        <v>0.0000421561189101119-0.0000746470089722651i</v>
      </c>
      <c r="Y3729" t="str">
        <f t="shared" si="1983"/>
        <v>0.009+9.02265410110989i</v>
      </c>
      <c r="Z3729" t="str">
        <f t="shared" si="1984"/>
        <v>-0.0000992239793547505-0.0000561669341025389i</v>
      </c>
      <c r="AA3729" t="str">
        <f t="shared" si="1985"/>
        <v>0.00133288101041964-1.32999526453908i</v>
      </c>
      <c r="AB3729" t="str">
        <f t="shared" si="1986"/>
        <v>0.667317581710303-0.194331482326841i</v>
      </c>
      <c r="AC3729" t="str">
        <f t="shared" si="1987"/>
        <v>0.977970596729375-0.0828668711655643i</v>
      </c>
      <c r="AD3729" t="str">
        <f t="shared" si="1988"/>
        <v>0.694202421668166-0.139886720669475i</v>
      </c>
      <c r="AE3729" t="str">
        <f t="shared" si="1989"/>
        <v>-0.0000767385349772826-0.0000251111045879471i</v>
      </c>
      <c r="AF3729" t="str">
        <f t="shared" si="1990"/>
        <v>-6.36577188268766-0.0836933784233819i</v>
      </c>
      <c r="AG3729" t="str">
        <f t="shared" si="1991"/>
        <v>0.99932985333965-0.0033429700366098i</v>
      </c>
      <c r="AH3729" t="str">
        <f t="shared" si="1992"/>
        <v>0.000486162516570558+0.000168011890109566i</v>
      </c>
      <c r="AI3729">
        <f t="shared" si="1993"/>
        <v>-65.774397251256687</v>
      </c>
      <c r="AJ3729">
        <f t="shared" si="1994"/>
        <v>19.064531001604024</v>
      </c>
      <c r="AK3729"/>
      <c r="AL3729"/>
      <c r="AM3729"/>
      <c r="AN3729"/>
    </row>
    <row r="3730" spans="1:40" x14ac:dyDescent="0.35">
      <c r="A3730"/>
      <c r="B3730">
        <f t="shared" si="1960"/>
        <v>1796000</v>
      </c>
      <c r="C3730" s="237" t="str">
        <f t="shared" si="1963"/>
        <v>-9.99789981925734E-09+0.000575393772919722i</v>
      </c>
      <c r="D3730" s="208" t="str">
        <f t="shared" si="1964"/>
        <v>-2.51366127883636+0.0044113522590512i</v>
      </c>
      <c r="E3730" t="str">
        <f t="shared" si="1965"/>
        <v>20500</v>
      </c>
      <c r="F3730" t="str">
        <f t="shared" si="1966"/>
        <v>0.327868852459016</v>
      </c>
      <c r="G3730" t="str">
        <f t="shared" si="1961"/>
        <v>0.327868852459016</v>
      </c>
      <c r="H3730" t="str">
        <f t="shared" si="1967"/>
        <v>3.85211301800697+0.0880581902339141i</v>
      </c>
      <c r="I3730" t="str">
        <f t="shared" si="1968"/>
        <v>7052.87550730909i</v>
      </c>
      <c r="J3730" t="str">
        <f t="shared" si="1962"/>
        <v>-67331.1964346783+1542.943468983i</v>
      </c>
      <c r="K3730" t="str">
        <f t="shared" si="1969"/>
        <v>0.00239913986759926-0.104694022138133i</v>
      </c>
      <c r="L3730" t="str">
        <f t="shared" si="1970"/>
        <v>0.000501994472462649-0.0185706543063966i</v>
      </c>
      <c r="M3730" t="str">
        <f t="shared" si="1971"/>
        <v>0.00290113434006191-0.12326467644453i</v>
      </c>
      <c r="N3730" t="str">
        <f t="shared" si="1972"/>
        <v>-22.402037751806i</v>
      </c>
      <c r="O3730" t="str">
        <f t="shared" si="1973"/>
        <v>-0.916766026191492+0.399424652745748i</v>
      </c>
      <c r="P3730" t="str">
        <f t="shared" si="1974"/>
        <v>1.91676602619149-0.399424652745748i</v>
      </c>
      <c r="Q3730" t="str">
        <f t="shared" si="1975"/>
        <v>-1.91676602619149+22.8014624045517i</v>
      </c>
      <c r="R3730" t="str">
        <f t="shared" si="1976"/>
        <v>-0.0244116307107345-0.0820111714162654i</v>
      </c>
      <c r="S3730" t="str">
        <f t="shared" si="1977"/>
        <v>2.42595588776325i</v>
      </c>
      <c r="T3730" t="str">
        <f t="shared" si="1978"/>
        <v>0.19895548415965-0.0592215392526085i</v>
      </c>
      <c r="U3730" t="str">
        <f t="shared" si="1979"/>
        <v>0.0000499999999999999-0.0000791217303789647i</v>
      </c>
      <c r="V3730" t="str">
        <f t="shared" si="1980"/>
        <v>0.00002-0.000886163380244409i</v>
      </c>
      <c r="W3730" t="str">
        <f t="shared" si="1981"/>
        <v>0.0000421271703243882-0.0000746553336138989i</v>
      </c>
      <c r="X3730" t="str">
        <f t="shared" si="1982"/>
        <v>0.0000421559123849755-0.0000746076807792129i</v>
      </c>
      <c r="Y3730" t="str">
        <f t="shared" si="1983"/>
        <v>0.009+9.02768064935563i</v>
      </c>
      <c r="Z3730" t="str">
        <f t="shared" si="1984"/>
        <v>-0.0000991164857309363-0.0000561352780568562i</v>
      </c>
      <c r="AA3730" t="str">
        <f t="shared" si="1985"/>
        <v>0.00133139709355541-1.32925472222685i</v>
      </c>
      <c r="AB3730" t="str">
        <f t="shared" si="1986"/>
        <v>0.664989471048795-0.19794226949123i</v>
      </c>
      <c r="AC3730" t="str">
        <f t="shared" si="1987"/>
        <v>0.977529933986707-0.0825439691032197i</v>
      </c>
      <c r="AD3730" t="str">
        <f t="shared" si="1988"/>
        <v>0.692436715457161-0.14402197799757i</v>
      </c>
      <c r="AE3730" t="str">
        <f t="shared" si="1989"/>
        <v>-0.0000767166076083784-0.0000245951752318267i</v>
      </c>
      <c r="AF3730" t="str">
        <f t="shared" si="1990"/>
        <v>-6.36577429684333-0.0836468379748629i</v>
      </c>
      <c r="AG3730" t="str">
        <f t="shared" si="1991"/>
        <v>0.999310317650219-0.00333263181799349i</v>
      </c>
      <c r="AH3730" t="str">
        <f t="shared" si="1992"/>
        <v>0.000486089603199669+0.000164717996736779i</v>
      </c>
      <c r="AI3730">
        <f t="shared" si="1993"/>
        <v>-65.793592989026465</v>
      </c>
      <c r="AJ3730">
        <f t="shared" si="1994"/>
        <v>18.719640932359749</v>
      </c>
      <c r="AK3730"/>
      <c r="AL3730"/>
      <c r="AM3730"/>
      <c r="AN3730"/>
    </row>
    <row r="3731" spans="1:40" x14ac:dyDescent="0.35">
      <c r="A3731"/>
      <c r="B3731">
        <f t="shared" si="1960"/>
        <v>1797000</v>
      </c>
      <c r="C3731" s="237" t="str">
        <f t="shared" si="1963"/>
        <v>-9.98677559222831E-09+0.000575073576051286i</v>
      </c>
      <c r="D3731" s="208" t="str">
        <f t="shared" si="1964"/>
        <v>-2.51366127875107+0.00440889741639319i</v>
      </c>
      <c r="E3731" t="str">
        <f t="shared" si="1965"/>
        <v>20500</v>
      </c>
      <c r="F3731" t="str">
        <f t="shared" si="1966"/>
        <v>0.327868852459016</v>
      </c>
      <c r="G3731" t="str">
        <f t="shared" si="1961"/>
        <v>0.327868852459016</v>
      </c>
      <c r="H3731" t="str">
        <f t="shared" si="1967"/>
        <v>3.85211542822198+0.0880092466416271i</v>
      </c>
      <c r="I3731" t="str">
        <f t="shared" si="1968"/>
        <v>7056.80249812607i</v>
      </c>
      <c r="J3731" t="str">
        <f t="shared" si="1962"/>
        <v>-67406.197483095+1543.80256891004i</v>
      </c>
      <c r="K3731" t="str">
        <f t="shared" si="1969"/>
        <v>0.0023964717696533-0.104635821070023i</v>
      </c>
      <c r="L3731" t="str">
        <f t="shared" si="1970"/>
        <v>0.000501436332492727-0.0185603351314896i</v>
      </c>
      <c r="M3731" t="str">
        <f t="shared" si="1971"/>
        <v>0.00289790810214603-0.123196156201513i</v>
      </c>
      <c r="N3731" t="str">
        <f t="shared" si="1972"/>
        <v>-22.414511046768i</v>
      </c>
      <c r="O3731" t="str">
        <f t="shared" si="1973"/>
        <v>-0.91171269815152+0.410828377828597i</v>
      </c>
      <c r="P3731" t="str">
        <f t="shared" si="1974"/>
        <v>1.91171269815152-0.410828377828597i</v>
      </c>
      <c r="Q3731" t="str">
        <f t="shared" si="1975"/>
        <v>-1.91171269815152+22.8253394245966i</v>
      </c>
      <c r="R3731" t="str">
        <f t="shared" si="1976"/>
        <v>-0.0248392711336394-0.081673578361057i</v>
      </c>
      <c r="S3731" t="str">
        <f t="shared" si="1977"/>
        <v>2.4273066427119i</v>
      </c>
      <c r="T3731" t="str">
        <f t="shared" si="1978"/>
        <v>0.198246819289845-0.0602925278228049i</v>
      </c>
      <c r="U3731" t="str">
        <f t="shared" si="1979"/>
        <v>0.0000500000000000001-0.000079077700478921i</v>
      </c>
      <c r="V3731" t="str">
        <f t="shared" si="1980"/>
        <v>0.00002-0.000885670245363915i</v>
      </c>
      <c r="W3731" t="str">
        <f t="shared" si="1981"/>
        <v>0.0000421270080907317-0.0000746160251105198i</v>
      </c>
      <c r="X3731" t="str">
        <f t="shared" si="1982"/>
        <v>0.0000421557058457669-0.0000745683975749598i</v>
      </c>
      <c r="Y3731" t="str">
        <f t="shared" si="1983"/>
        <v>0.009+9.03270719760137i</v>
      </c>
      <c r="Z3731" t="str">
        <f t="shared" si="1984"/>
        <v>-0.0000990091714792153-0.0000561036574049946i</v>
      </c>
      <c r="AA3731" t="str">
        <f t="shared" si="1985"/>
        <v>0.00132991565339006-1.32851500413046i</v>
      </c>
      <c r="AB3731" t="str">
        <f t="shared" si="1986"/>
        <v>0.662620827234261-0.201521945245344i</v>
      </c>
      <c r="AC3731" t="str">
        <f t="shared" si="1987"/>
        <v>0.977093485219415-0.0822163310122145i</v>
      </c>
      <c r="AD3731" t="str">
        <f t="shared" si="1988"/>
        <v>0.6906196313467-0.148134989354173i</v>
      </c>
      <c r="AE3731" t="str">
        <f t="shared" si="1989"/>
        <v>-0.0000766885921993371-0.0000240795646311999i</v>
      </c>
      <c r="AF3731" t="str">
        <f t="shared" si="1990"/>
        <v>-6.36577670697305-0.0836003492252339i</v>
      </c>
      <c r="AG3731" t="str">
        <f t="shared" si="1991"/>
        <v>0.99929091045371-0.00332205788894491i</v>
      </c>
      <c r="AH3731" t="str">
        <f t="shared" si="1992"/>
        <v>0.000485977731651791+0.000161425235837326i</v>
      </c>
      <c r="AI3731">
        <f t="shared" si="1993"/>
        <v>-65.813135468943813</v>
      </c>
      <c r="AJ3731">
        <f t="shared" si="1994"/>
        <v>18.374728205869868</v>
      </c>
      <c r="AK3731"/>
      <c r="AL3731"/>
      <c r="AM3731"/>
      <c r="AN3731"/>
    </row>
    <row r="3732" spans="1:40" x14ac:dyDescent="0.35">
      <c r="A3732"/>
      <c r="B3732">
        <f t="shared" si="1960"/>
        <v>1798000</v>
      </c>
      <c r="C3732" s="237" t="str">
        <f t="shared" si="1963"/>
        <v>-9.97566992103912E-09+0.000574753735352898i</v>
      </c>
      <c r="D3732" s="208" t="str">
        <f t="shared" si="1964"/>
        <v>-2.51366127866593+0.00440644530437222i</v>
      </c>
      <c r="E3732" t="str">
        <f t="shared" si="1965"/>
        <v>20500</v>
      </c>
      <c r="F3732" t="str">
        <f t="shared" si="1966"/>
        <v>0.327868852459016</v>
      </c>
      <c r="G3732" t="str">
        <f t="shared" si="1961"/>
        <v>0.327868852459016</v>
      </c>
      <c r="H3732" t="str">
        <f t="shared" si="1967"/>
        <v>3.85211783441987+0.0879603573928266i</v>
      </c>
      <c r="I3732" t="str">
        <f t="shared" si="1968"/>
        <v>7060.72948894306i</v>
      </c>
      <c r="J3732" t="str">
        <f t="shared" si="1962"/>
        <v>-67481.2402799384+1544.66166883709i</v>
      </c>
      <c r="K3732" t="str">
        <f t="shared" si="1969"/>
        <v>0.00239380811931296-0.104577684642773i</v>
      </c>
      <c r="L3732" t="str">
        <f t="shared" si="1970"/>
        <v>0.000500879122627201-0.0185500274099721i</v>
      </c>
      <c r="M3732" t="str">
        <f t="shared" si="1971"/>
        <v>0.00289468724194016-0.123127712052745i</v>
      </c>
      <c r="N3732" t="str">
        <f t="shared" si="1972"/>
        <v>-22.4269843417301i</v>
      </c>
      <c r="O3732" t="str">
        <f t="shared" si="1973"/>
        <v>-0.906517524874352+0.422168185792911i</v>
      </c>
      <c r="P3732" t="str">
        <f t="shared" si="1974"/>
        <v>1.90651752487435-0.422168185792911i</v>
      </c>
      <c r="Q3732" t="str">
        <f t="shared" si="1975"/>
        <v>-1.90651752487435+22.849152527523i</v>
      </c>
      <c r="R3732" t="str">
        <f t="shared" si="1976"/>
        <v>-0.0252625546058462-0.0813314200409282i</v>
      </c>
      <c r="S3732" t="str">
        <f t="shared" si="1977"/>
        <v>2.42865739766054i</v>
      </c>
      <c r="T3732" t="str">
        <f t="shared" si="1978"/>
        <v>0.197526154944637-0.0613540901272917i</v>
      </c>
      <c r="U3732" t="str">
        <f t="shared" si="1979"/>
        <v>0.0000499999999999998-0.0000790337195554062i</v>
      </c>
      <c r="V3732" t="str">
        <f t="shared" si="1980"/>
        <v>0.00002-0.000885177659020552i</v>
      </c>
      <c r="W3732" t="str">
        <f t="shared" si="1981"/>
        <v>0.0000421268457686615-0.0000745767615496802i</v>
      </c>
      <c r="X3732" t="str">
        <f t="shared" si="1982"/>
        <v>0.000042155499292324-0.0000745291592843984i</v>
      </c>
      <c r="Y3732" t="str">
        <f t="shared" si="1983"/>
        <v>0.009+9.03773374584712i</v>
      </c>
      <c r="Z3732" t="str">
        <f t="shared" si="1984"/>
        <v>-0.000098902036200628-0.0000560720720872822i</v>
      </c>
      <c r="AA3732" t="str">
        <f t="shared" si="1985"/>
        <v>0.00132843668441505-1.32777610887465i</v>
      </c>
      <c r="AB3732" t="str">
        <f t="shared" si="1986"/>
        <v>0.660212076333285-0.205070114617642i</v>
      </c>
      <c r="AC3732" t="str">
        <f t="shared" si="1987"/>
        <v>0.976661293451072-0.0818840162729965i</v>
      </c>
      <c r="AD3732" t="str">
        <f t="shared" si="1988"/>
        <v>0.688751448239647-0.152225117160727i</v>
      </c>
      <c r="AE3732" t="str">
        <f t="shared" si="1989"/>
        <v>-0.0000766544984099636-0.0000235643468078384i</v>
      </c>
      <c r="AF3732" t="str">
        <f t="shared" si="1990"/>
        <v>-6.3657791130858-0.0835539120884544i</v>
      </c>
      <c r="AG3732" t="str">
        <f t="shared" si="1991"/>
        <v>0.999271634602012-0.00331124998046635i</v>
      </c>
      <c r="AH3732" t="str">
        <f t="shared" si="1992"/>
        <v>0.00048582694959816+0.000158134083816439i</v>
      </c>
      <c r="AI3732">
        <f t="shared" si="1993"/>
        <v>-65.833025665090247</v>
      </c>
      <c r="AJ3732">
        <f t="shared" si="1994"/>
        <v>18.029792827905904</v>
      </c>
      <c r="AK3732"/>
      <c r="AL3732"/>
      <c r="AM3732"/>
      <c r="AN3732"/>
    </row>
    <row r="3733" spans="1:40" x14ac:dyDescent="0.35">
      <c r="A3733"/>
      <c r="B3733">
        <f t="shared" si="1960"/>
        <v>1799000</v>
      </c>
      <c r="C3733" s="237" t="str">
        <f t="shared" si="1963"/>
        <v>-9.96458276444293E-09+0.000574434250230605i</v>
      </c>
      <c r="D3733" s="208" t="str">
        <f t="shared" si="1964"/>
        <v>-2.51366127858093+0.00440399591843464i</v>
      </c>
      <c r="E3733" t="str">
        <f t="shared" si="1965"/>
        <v>20500</v>
      </c>
      <c r="F3733" t="str">
        <f t="shared" si="1966"/>
        <v>0.327868852459016</v>
      </c>
      <c r="G3733" t="str">
        <f t="shared" si="1961"/>
        <v>0.327868852459016</v>
      </c>
      <c r="H3733" t="str">
        <f t="shared" si="1967"/>
        <v>3.85212023660955+0.0879115223971085i</v>
      </c>
      <c r="I3733" t="str">
        <f t="shared" si="1968"/>
        <v>7064.65647976005i</v>
      </c>
      <c r="J3733" t="str">
        <f t="shared" si="1962"/>
        <v>-67556.3248252083+1545.52076876415i</v>
      </c>
      <c r="K3733" t="str">
        <f t="shared" si="1969"/>
        <v>0.00239114890670006-0.104519612748809i</v>
      </c>
      <c r="L3733" t="str">
        <f t="shared" si="1970"/>
        <v>0.000500322840801101-0.0185397311228003i</v>
      </c>
      <c r="M3733" t="str">
        <f t="shared" si="1971"/>
        <v>0.00289147174750116-0.123059343871609i</v>
      </c>
      <c r="N3733" t="str">
        <f t="shared" si="1972"/>
        <v>-22.4394576366921i</v>
      </c>
      <c r="O3733" t="str">
        <f t="shared" si="1973"/>
        <v>-0.901181314630693+0.433442312379047i</v>
      </c>
      <c r="P3733" t="str">
        <f t="shared" si="1974"/>
        <v>1.90118131463069-0.433442312379047i</v>
      </c>
      <c r="Q3733" t="str">
        <f t="shared" si="1975"/>
        <v>-1.90118131463069+22.8728999490711i</v>
      </c>
      <c r="R3733" t="str">
        <f t="shared" si="1976"/>
        <v>-0.0256814404862642-0.0809847568069579i</v>
      </c>
      <c r="S3733" t="str">
        <f t="shared" si="1977"/>
        <v>2.43000815260919i</v>
      </c>
      <c r="T3733" t="str">
        <f t="shared" si="1978"/>
        <v>0.19679361927798-0.0624061097523697i</v>
      </c>
      <c r="U3733" t="str">
        <f t="shared" si="1979"/>
        <v>0.00005-0.0000789897875267487i</v>
      </c>
      <c r="V3733" t="str">
        <f t="shared" si="1980"/>
        <v>0.00002-0.000884685620299583i</v>
      </c>
      <c r="W3733" t="str">
        <f t="shared" si="1981"/>
        <v>0.0000421266833581818-0.0000745375428563924i</v>
      </c>
      <c r="X3733" t="str">
        <f t="shared" si="1982"/>
        <v>0.000042155292724486-0.000074489965832589i</v>
      </c>
      <c r="Y3733" t="str">
        <f t="shared" si="1983"/>
        <v>0.009+9.04276029409286i</v>
      </c>
      <c r="Z3733" t="str">
        <f t="shared" si="1984"/>
        <v>-0.0000987950794973246-0.0000560405220441833i</v>
      </c>
      <c r="AA3733" t="str">
        <f t="shared" si="1985"/>
        <v>0.00132696018113715-1.32703803508724i</v>
      </c>
      <c r="AB3733" t="str">
        <f t="shared" si="1986"/>
        <v>0.65776364668807-0.20858638850659i</v>
      </c>
      <c r="AC3733" t="str">
        <f t="shared" si="1987"/>
        <v>0.976233400890762-0.0815470844333108i</v>
      </c>
      <c r="AD3733" t="str">
        <f t="shared" si="1988"/>
        <v>0.686832452934747-0.15629172730247i</v>
      </c>
      <c r="AE3733" t="str">
        <f t="shared" si="1989"/>
        <v>-0.0000766143367782486-0.0000230495955957285i</v>
      </c>
      <c r="AF3733" t="str">
        <f t="shared" si="1990"/>
        <v>-6.36578151519048-0.0835075264786739i</v>
      </c>
      <c r="AG3733" t="str">
        <f t="shared" si="1991"/>
        <v>0.999252492924071-0.00330020985766512i</v>
      </c>
      <c r="AH3733" t="str">
        <f t="shared" si="1992"/>
        <v>0.000485637310424296+0.000154845016117392i</v>
      </c>
      <c r="AI3733">
        <f t="shared" si="1993"/>
        <v>-65.853264582804968</v>
      </c>
      <c r="AJ3733">
        <f t="shared" si="1994"/>
        <v>17.684834807225815</v>
      </c>
      <c r="AK3733"/>
      <c r="AL3733"/>
      <c r="AM3733"/>
      <c r="AN3733"/>
    </row>
    <row r="3734" spans="1:40" x14ac:dyDescent="0.35">
      <c r="A3734"/>
      <c r="B3734">
        <f t="shared" si="1960"/>
        <v>1800000</v>
      </c>
      <c r="C3734" s="237" t="str">
        <f t="shared" si="1963"/>
        <v>-9.95351408130765E-09+0.000574115120091781i</v>
      </c>
      <c r="D3734" s="208" t="str">
        <f t="shared" si="1964"/>
        <v>-2.51366127849606+0.00440154925403699i</v>
      </c>
      <c r="E3734" t="str">
        <f t="shared" si="1965"/>
        <v>20500</v>
      </c>
      <c r="F3734" t="str">
        <f t="shared" si="1966"/>
        <v>0.327868852459016</v>
      </c>
      <c r="G3734" t="str">
        <f t="shared" si="1961"/>
        <v>0.327868852459016</v>
      </c>
      <c r="H3734" t="str">
        <f t="shared" si="1967"/>
        <v>3.85212263479988+0.0878627415642693i</v>
      </c>
      <c r="I3734" t="str">
        <f t="shared" si="1968"/>
        <v>7068.58347057703i</v>
      </c>
      <c r="J3734" t="str">
        <f t="shared" si="1962"/>
        <v>-67631.4511189049+1546.3798686912i</v>
      </c>
      <c r="K3734" t="str">
        <f t="shared" si="1969"/>
        <v>0.00238849412196379-0.104461605280794i</v>
      </c>
      <c r="L3734" t="str">
        <f t="shared" si="1970"/>
        <v>0.000499767484955193-0.0185294462509724i</v>
      </c>
      <c r="M3734" t="str">
        <f t="shared" si="1971"/>
        <v>0.00288826160691898-0.122991051531766i</v>
      </c>
      <c r="N3734" t="str">
        <f t="shared" si="1972"/>
        <v>-22.4519309316541i</v>
      </c>
      <c r="O3734" t="str">
        <f t="shared" si="1973"/>
        <v>-0.895704897633799+0.444649003546421i</v>
      </c>
      <c r="P3734" t="str">
        <f t="shared" si="1974"/>
        <v>1.8957048976338-0.444649003546421i</v>
      </c>
      <c r="Q3734" t="str">
        <f t="shared" si="1975"/>
        <v>-1.8957048976338+22.8965799352005i</v>
      </c>
      <c r="R3734" t="str">
        <f t="shared" si="1976"/>
        <v>-0.0260958889423305-0.080633649146848i</v>
      </c>
      <c r="S3734" t="str">
        <f t="shared" si="1977"/>
        <v>2.43135890755783i</v>
      </c>
      <c r="T3734" t="str">
        <f t="shared" si="1978"/>
        <v>0.196049341102082-0.0634484720305751i</v>
      </c>
      <c r="U3734" t="str">
        <f t="shared" si="1979"/>
        <v>0.0000500000000000002-0.0000789459043114563i</v>
      </c>
      <c r="V3734" t="str">
        <f t="shared" si="1980"/>
        <v>0.00002-0.000884194128288304i</v>
      </c>
      <c r="W3734" t="str">
        <f t="shared" si="1981"/>
        <v>0.0000421265208592953-0.0000744983689558337i</v>
      </c>
      <c r="X3734" t="str">
        <f t="shared" si="1982"/>
        <v>0.000042155086142091-0.0000744508171447565i</v>
      </c>
      <c r="Y3734" t="str">
        <f t="shared" si="1983"/>
        <v>0.009+9.0477868423386i</v>
      </c>
      <c r="Z3734" t="str">
        <f t="shared" si="1984"/>
        <v>-0.0000986883009725576-0.0000560090072162935i</v>
      </c>
      <c r="AA3734" t="str">
        <f t="shared" si="1985"/>
        <v>0.00132548613807838-1.32630078139905i</v>
      </c>
      <c r="AB3734" t="str">
        <f t="shared" si="1986"/>
        <v>0.655275968840967-0.212070383647276i</v>
      </c>
      <c r="AC3734" t="str">
        <f t="shared" si="1987"/>
        <v>0.975809848939217-0.0812055951983003i</v>
      </c>
      <c r="AD3734" t="str">
        <f t="shared" si="1988"/>
        <v>0.684862940084277-0.160334189226061i</v>
      </c>
      <c r="AE3734" t="str">
        <f t="shared" si="1989"/>
        <v>-0.0000765681187173688-0.0000225353846308198i</v>
      </c>
      <c r="AF3734" t="str">
        <f t="shared" si="1990"/>
        <v>-6.36578391329594-0.0834611923102323i</v>
      </c>
      <c r="AG3734" t="str">
        <f t="shared" si="1991"/>
        <v>0.999233488225479-0.00328893931945571i</v>
      </c>
      <c r="AH3734" t="str">
        <f t="shared" si="1992"/>
        <v>0.000485408873215304+0.000151558507153304i</v>
      </c>
      <c r="AI3734">
        <f t="shared" si="1993"/>
        <v>-65.873853259002345</v>
      </c>
      <c r="AJ3734">
        <f t="shared" si="1994"/>
        <v>17.339854155548487</v>
      </c>
      <c r="AK3734"/>
      <c r="AL3734"/>
      <c r="AM3734"/>
      <c r="AN3734"/>
    </row>
    <row r="3735" spans="1:40" x14ac:dyDescent="0.35">
      <c r="A3735"/>
      <c r="B3735">
        <f t="shared" si="1960"/>
        <v>1801000</v>
      </c>
      <c r="C3735" s="237" t="str">
        <f t="shared" si="1963"/>
        <v>-9.94246383061531E-09+0.000573796344345115i</v>
      </c>
      <c r="D3735" s="208" t="str">
        <f t="shared" si="1964"/>
        <v>-2.51366127841135+0.00439910530664588i</v>
      </c>
      <c r="E3735" t="str">
        <f t="shared" si="1965"/>
        <v>20500</v>
      </c>
      <c r="F3735" t="str">
        <f t="shared" si="1966"/>
        <v>0.327868852459016</v>
      </c>
      <c r="G3735" t="str">
        <f t="shared" si="1961"/>
        <v>0.327868852459016</v>
      </c>
      <c r="H3735" t="str">
        <f t="shared" si="1967"/>
        <v>3.8521250289998+0.0878140148043065i</v>
      </c>
      <c r="I3735" t="str">
        <f t="shared" si="1968"/>
        <v>7072.51046139402i</v>
      </c>
      <c r="J3735" t="str">
        <f t="shared" si="1962"/>
        <v>-67706.6191610281+1547.23896861824i</v>
      </c>
      <c r="K3735" t="str">
        <f t="shared" si="1969"/>
        <v>0.00238584375528071-0.104403662131628i</v>
      </c>
      <c r="L3735" t="str">
        <f t="shared" si="1970"/>
        <v>0.000499213053035948-0.018519172775529i</v>
      </c>
      <c r="M3735" t="str">
        <f t="shared" si="1971"/>
        <v>0.00288505680831666-0.122922834907157i</v>
      </c>
      <c r="N3735" t="str">
        <f t="shared" si="1972"/>
        <v>-22.4644042266162i</v>
      </c>
      <c r="O3735" t="str">
        <f t="shared" si="1973"/>
        <v>-0.890089125910442+0.455786515746117i</v>
      </c>
      <c r="P3735" t="str">
        <f t="shared" si="1974"/>
        <v>1.89008912591044-0.455786515746117i</v>
      </c>
      <c r="Q3735" t="str">
        <f t="shared" si="1975"/>
        <v>-1.89008912591044+22.9201907423623i</v>
      </c>
      <c r="R3735" t="str">
        <f t="shared" si="1976"/>
        <v>-0.0265058609435511-0.0802781576755106i</v>
      </c>
      <c r="S3735" t="str">
        <f t="shared" si="1977"/>
        <v>2.43270966250647i</v>
      </c>
      <c r="T3735" t="str">
        <f t="shared" si="1978"/>
        <v>0.195293449865433-0.0644810640304296i</v>
      </c>
      <c r="U3735" t="str">
        <f t="shared" si="1979"/>
        <v>0.0000499999999999999-0.000078902069828218i</v>
      </c>
      <c r="V3735" t="str">
        <f t="shared" si="1980"/>
        <v>0.00002-0.000883703182076046i</v>
      </c>
      <c r="W3735" t="str">
        <f t="shared" si="1981"/>
        <v>0.0000421263582720046-0.0000744592397733473i</v>
      </c>
      <c r="X3735" t="str">
        <f t="shared" si="1982"/>
        <v>0.000042154879544978-0.000074411713146292i</v>
      </c>
      <c r="Y3735" t="str">
        <f t="shared" si="1983"/>
        <v>0.009+9.05281339058435i</v>
      </c>
      <c r="Z3735" t="str">
        <f t="shared" si="1984"/>
        <v>-0.0000985817002306801-0.0000559775275443431i</v>
      </c>
      <c r="AA3735" t="str">
        <f t="shared" si="1985"/>
        <v>0.00132401454977595-1.32556434644398i</v>
      </c>
      <c r="AB3735" t="str">
        <f t="shared" si="1986"/>
        <v>0.65274947546104-0.215521722577151i</v>
      </c>
      <c r="AC3735" t="str">
        <f t="shared" si="1987"/>
        <v>0.975390678195047-0.0808596084208921i</v>
      </c>
      <c r="AD3735" t="str">
        <f t="shared" si="1988"/>
        <v>0.682843212150728-0.164351876036407i</v>
      </c>
      <c r="AE3735" t="str">
        <f t="shared" si="1989"/>
        <v>-0.00007651585651259-0.000022021787340864i</v>
      </c>
      <c r="AF3735" t="str">
        <f t="shared" si="1990"/>
        <v>-6.36578630741115-0.0834149094976606i</v>
      </c>
      <c r="AG3735" t="str">
        <f t="shared" si="1991"/>
        <v>0.999214623288075-0.00327744019825866i</v>
      </c>
      <c r="AH3735" t="str">
        <f t="shared" si="1992"/>
        <v>0.000485141702740478+0.000148275030239449i</v>
      </c>
      <c r="AI3735">
        <f t="shared" si="1993"/>
        <v>-65.894792762497815</v>
      </c>
      <c r="AJ3735">
        <f t="shared" si="1994"/>
        <v>16.994850887559032</v>
      </c>
      <c r="AK3735"/>
      <c r="AL3735"/>
      <c r="AM3735"/>
      <c r="AN3735"/>
    </row>
    <row r="3736" spans="1:40" x14ac:dyDescent="0.35">
      <c r="A3736"/>
      <c r="B3736">
        <f t="shared" si="1960"/>
        <v>1802000</v>
      </c>
      <c r="C3736" s="237" t="str">
        <f t="shared" si="1963"/>
        <v>-9.93143197146159E-09+0.000573477922400605i</v>
      </c>
      <c r="D3736" s="208" t="str">
        <f t="shared" si="1964"/>
        <v>-2.51366127832677+0.00439666407173797i</v>
      </c>
      <c r="E3736" t="str">
        <f t="shared" si="1965"/>
        <v>20500</v>
      </c>
      <c r="F3736" t="str">
        <f t="shared" si="1966"/>
        <v>0.327868852459016</v>
      </c>
      <c r="G3736" t="str">
        <f t="shared" si="1961"/>
        <v>0.327868852459016</v>
      </c>
      <c r="H3736" t="str">
        <f t="shared" si="1967"/>
        <v>3.8521274192181+0.087765342027415i</v>
      </c>
      <c r="I3736" t="str">
        <f t="shared" si="1968"/>
        <v>7076.43745221101i</v>
      </c>
      <c r="J3736" t="str">
        <f t="shared" si="1962"/>
        <v>-67781.8289515779+1548.0980685453i</v>
      </c>
      <c r="K3736" t="str">
        <f t="shared" si="1969"/>
        <v>0.00238319779685462-0.104345783194451i</v>
      </c>
      <c r="L3736" t="str">
        <f t="shared" si="1970"/>
        <v>0.000498659542995521-0.018508910677552i</v>
      </c>
      <c r="M3736" t="str">
        <f t="shared" si="1971"/>
        <v>0.00288185733985014-0.122854693872003i</v>
      </c>
      <c r="N3736" t="str">
        <f t="shared" si="1972"/>
        <v>-22.4768775215782i</v>
      </c>
      <c r="O3736" t="str">
        <f t="shared" si="1973"/>
        <v>-0.884334873168485+0.466853116191892i</v>
      </c>
      <c r="P3736" t="str">
        <f t="shared" si="1974"/>
        <v>1.88433487316849-0.466853116191892i</v>
      </c>
      <c r="Q3736" t="str">
        <f t="shared" si="1975"/>
        <v>-1.88433487316849+22.9437306377701i</v>
      </c>
      <c r="R3736" t="str">
        <f t="shared" si="1976"/>
        <v>-0.0269113182549937-0.0799183431259058i</v>
      </c>
      <c r="S3736" t="str">
        <f t="shared" si="1977"/>
        <v>2.43406041745512i</v>
      </c>
      <c r="T3736" t="str">
        <f t="shared" si="1978"/>
        <v>0.194526075631364-0.0655037745460176i</v>
      </c>
      <c r="U3736" t="str">
        <f t="shared" si="1979"/>
        <v>0.0000500000000000001-0.0000788582839959052i</v>
      </c>
      <c r="V3736" t="str">
        <f t="shared" si="1980"/>
        <v>0.00002-0.000883212780754137i</v>
      </c>
      <c r="W3736" t="str">
        <f t="shared" si="1981"/>
        <v>0.0000421261955963136-0.0000744201552344439i</v>
      </c>
      <c r="X3736" t="str">
        <f t="shared" si="1982"/>
        <v>0.0000421546729329875-0.0000743726537627551i</v>
      </c>
      <c r="Y3736" t="str">
        <f t="shared" si="1983"/>
        <v>0.009+9.05783993883009i</v>
      </c>
      <c r="Z3736" t="str">
        <f t="shared" si="1984"/>
        <v>-0.0000984752768771477-0.0000559460829691966i</v>
      </c>
      <c r="AA3736" t="str">
        <f t="shared" si="1985"/>
        <v>0.00132254541078224-1.32482872885896i</v>
      </c>
      <c r="AB3736" t="str">
        <f t="shared" si="1986"/>
        <v>0.650184601272397-0.218940033601195i</v>
      </c>
      <c r="AC3736" t="str">
        <f t="shared" si="1987"/>
        <v>0.974975928461034-0.0805091840924313i</v>
      </c>
      <c r="AD3736" t="str">
        <f t="shared" si="1988"/>
        <v>0.680773579362301-0.168344164592995i</v>
      </c>
      <c r="AE3736" t="str">
        <f t="shared" si="1989"/>
        <v>-0.0000764575633180494-0.0000215088769352929i</v>
      </c>
      <c r="AF3736" t="str">
        <f t="shared" si="1990"/>
        <v>-6.36578869754487-0.083368677955677i</v>
      </c>
      <c r="AG3736" t="str">
        <f t="shared" si="1991"/>
        <v>0.999195900869552-0.00326571435969448i</v>
      </c>
      <c r="AH3736" t="str">
        <f t="shared" si="1992"/>
        <v>0.000484835869437031+0.0001449950575257i</v>
      </c>
      <c r="AI3736">
        <f t="shared" si="1993"/>
        <v>-65.916084194347263</v>
      </c>
      <c r="AJ3736">
        <f t="shared" si="1994"/>
        <v>16.649825020910399</v>
      </c>
      <c r="AK3736"/>
      <c r="AL3736"/>
      <c r="AM3736"/>
      <c r="AN3736"/>
    </row>
    <row r="3737" spans="1:40" x14ac:dyDescent="0.35">
      <c r="A3737"/>
      <c r="B3737">
        <f t="shared" ref="B3737:B3800" si="1995">B3736+1000</f>
        <v>1803000</v>
      </c>
      <c r="C3737" s="237" t="str">
        <f t="shared" si="1963"/>
        <v>-9.92041846305607E-09+0.00057315985366957i</v>
      </c>
      <c r="D3737" s="208" t="str">
        <f t="shared" si="1964"/>
        <v>-2.51366127824233+0.00439422554480004i</v>
      </c>
      <c r="E3737" t="str">
        <f t="shared" si="1965"/>
        <v>20500</v>
      </c>
      <c r="F3737" t="str">
        <f t="shared" si="1966"/>
        <v>0.327868852459016</v>
      </c>
      <c r="G3737" t="str">
        <f t="shared" si="1961"/>
        <v>0.327868852459016</v>
      </c>
      <c r="H3737" t="str">
        <f t="shared" si="1967"/>
        <v>3.85212980546361+0.0877167231439885i</v>
      </c>
      <c r="I3737" t="str">
        <f t="shared" si="1968"/>
        <v>7080.364443028i</v>
      </c>
      <c r="J3737" t="str">
        <f t="shared" si="1962"/>
        <v>-67857.0804905544+1548.95716847235i</v>
      </c>
      <c r="K3737" t="str">
        <f t="shared" si="1969"/>
        <v>0.00238055623691636-0.104287968362637i</v>
      </c>
      <c r="L3737" t="str">
        <f t="shared" si="1970"/>
        <v>0.000498106952791742-0.0184986599381659i</v>
      </c>
      <c r="M3737" t="str">
        <f t="shared" si="1971"/>
        <v>0.0028786631897081-0.122786628300803i</v>
      </c>
      <c r="N3737" t="str">
        <f t="shared" si="1972"/>
        <v>-22.4893508165402i</v>
      </c>
      <c r="O3737" t="str">
        <f t="shared" si="1973"/>
        <v>-0.878443034660682+0.477847083130296i</v>
      </c>
      <c r="P3737" t="str">
        <f t="shared" si="1974"/>
        <v>1.87844303466068-0.477847083130296i</v>
      </c>
      <c r="Q3737" t="str">
        <f t="shared" si="1975"/>
        <v>-1.87844303466068+22.9671978996705i</v>
      </c>
      <c r="R3737" t="str">
        <f t="shared" si="1976"/>
        <v>-0.0273122234307646-0.0795542663400953i</v>
      </c>
      <c r="S3737" t="str">
        <f t="shared" si="1977"/>
        <v>2.43541117240376i</v>
      </c>
      <c r="T3737" t="str">
        <f t="shared" si="1978"/>
        <v>0.193747349057052-0.0665164940864719i</v>
      </c>
      <c r="U3737" t="str">
        <f t="shared" si="1979"/>
        <v>0.0000499999999999998-0.0000788145467335665i</v>
      </c>
      <c r="V3737" t="str">
        <f t="shared" si="1980"/>
        <v>0.00002-0.000882722923415947i</v>
      </c>
      <c r="W3737" t="str">
        <f t="shared" si="1981"/>
        <v>0.0000421260328322248-0.0000743811152647971i</v>
      </c>
      <c r="X3737" t="str">
        <f t="shared" si="1982"/>
        <v>0.0000421544663059591-0.0000743336389198661i</v>
      </c>
      <c r="Y3737" t="str">
        <f t="shared" si="1983"/>
        <v>0.009+9.06286648707584i</v>
      </c>
      <c r="Z3737" t="str">
        <f t="shared" si="1984"/>
        <v>-0.0000983690305185034-0.0000559146734318501i</v>
      </c>
      <c r="AA3737" t="str">
        <f t="shared" si="1985"/>
        <v>0.00132107871566474-1.32409392728392i</v>
      </c>
      <c r="AB3737" t="str">
        <f t="shared" si="1986"/>
        <v>0.647581782984021-0.222324950756769i</v>
      </c>
      <c r="AC3737" t="str">
        <f t="shared" si="1987"/>
        <v>0.974565638750436-0.0801543823335274i</v>
      </c>
      <c r="AD3737" t="str">
        <f t="shared" si="1988"/>
        <v>0.678654359667001-0.172310435605977i</v>
      </c>
      <c r="AE3737" t="str">
        <f t="shared" si="1989"/>
        <v>-0.0000763932531534066-0.0000209967263951007i</v>
      </c>
      <c r="AF3737" t="str">
        <f t="shared" si="1990"/>
        <v>-6.36579108370594-0.0833224975991885i</v>
      </c>
      <c r="AG3737" t="str">
        <f t="shared" si="1991"/>
        <v>0.99917732370306-0.00325376370227185i</v>
      </c>
      <c r="AH3737" t="str">
        <f t="shared" si="1992"/>
        <v>0.000484491449392969+0.000141719059928938i</v>
      </c>
      <c r="AI3737">
        <f t="shared" si="1993"/>
        <v>-65.937728688200664</v>
      </c>
      <c r="AJ3737">
        <f t="shared" si="1994"/>
        <v>16.304776576201096</v>
      </c>
      <c r="AK3737"/>
      <c r="AL3737"/>
      <c r="AM3737"/>
      <c r="AN3737"/>
    </row>
    <row r="3738" spans="1:40" x14ac:dyDescent="0.35">
      <c r="A3738"/>
      <c r="B3738">
        <f t="shared" si="1995"/>
        <v>1804000</v>
      </c>
      <c r="C3738" s="237" t="str">
        <f t="shared" si="1963"/>
        <v>-9.90942326472082E-09+0.000572842137564623i</v>
      </c>
      <c r="D3738" s="208" t="str">
        <f t="shared" si="1964"/>
        <v>-2.51366127815803+0.00439178972132878i</v>
      </c>
      <c r="E3738" t="str">
        <f t="shared" si="1965"/>
        <v>20500</v>
      </c>
      <c r="F3738" t="str">
        <f t="shared" si="1966"/>
        <v>0.327868852459016</v>
      </c>
      <c r="G3738" t="str">
        <f t="shared" si="1961"/>
        <v>0.327868852459016</v>
      </c>
      <c r="H3738" t="str">
        <f t="shared" si="1967"/>
        <v>3.85213218774515+0.0876681580646199i</v>
      </c>
      <c r="I3738" t="str">
        <f t="shared" si="1968"/>
        <v>7084.29143384498i</v>
      </c>
      <c r="J3738" t="str">
        <f t="shared" si="1962"/>
        <v>-67932.3737779574+1549.8162683994i</v>
      </c>
      <c r="K3738" t="str">
        <f t="shared" si="1969"/>
        <v>0.00237791906572391-0.104230217529797i</v>
      </c>
      <c r="L3738" t="str">
        <f t="shared" si="1970"/>
        <v>0.000497555280388083-0.0184884205385361i</v>
      </c>
      <c r="M3738" t="str">
        <f t="shared" si="1971"/>
        <v>0.00287547434611199-0.122718638068333i</v>
      </c>
      <c r="N3738" t="str">
        <f t="shared" si="1972"/>
        <v>-22.5018241115022i</v>
      </c>
      <c r="O3738" t="str">
        <f t="shared" si="1973"/>
        <v>-0.872414527045573+0.48876670610819i</v>
      </c>
      <c r="P3738" t="str">
        <f t="shared" si="1974"/>
        <v>1.87241452704557-0.48876670610819i</v>
      </c>
      <c r="Q3738" t="str">
        <f t="shared" si="1975"/>
        <v>-1.87241452704557+22.9905908176104i</v>
      </c>
      <c r="R3738" t="str">
        <f t="shared" si="1976"/>
        <v>-0.027708539807415-0.0791859882605735i</v>
      </c>
      <c r="S3738" t="str">
        <f t="shared" si="1977"/>
        <v>2.43676192735241i</v>
      </c>
      <c r="T3738" t="str">
        <f t="shared" si="1978"/>
        <v>0.19295740137314-0.0675191148652376i</v>
      </c>
      <c r="U3738" t="str">
        <f t="shared" si="1979"/>
        <v>0.00005-0.0000787708579604329i</v>
      </c>
      <c r="V3738" t="str">
        <f t="shared" si="1980"/>
        <v>0.00002-0.000882233609156846i</v>
      </c>
      <c r="W3738" t="str">
        <f t="shared" si="1981"/>
        <v>0.0000421258699797419-0.0000743421197902477i</v>
      </c>
      <c r="X3738" t="str">
        <f t="shared" si="1982"/>
        <v>0.0000421542596637339-0.0000742946685435139i</v>
      </c>
      <c r="Y3738" t="str">
        <f t="shared" si="1983"/>
        <v>0.009+9.06789303532158i</v>
      </c>
      <c r="Z3738" t="str">
        <f t="shared" si="1984"/>
        <v>-0.0000982629607623856-0.0000558832988734331i</v>
      </c>
      <c r="AA3738" t="str">
        <f t="shared" si="1985"/>
        <v>0.00131961445900597-1.32335994036183i</v>
      </c>
      <c r="AB3738" t="str">
        <f t="shared" si="1986"/>
        <v>0.64494145922165-0.225676113777733i</v>
      </c>
      <c r="AC3738" t="str">
        <f t="shared" si="1987"/>
        <v>0.974159847293378-0.0797952633851823i</v>
      </c>
      <c r="AD3738" t="str">
        <f t="shared" si="1988"/>
        <v>0.676485878685821-0.176250073731415i</v>
      </c>
      <c r="AE3738" t="str">
        <f t="shared" si="1989"/>
        <v>-0.00007632294090041-0.0000204854084628191i</v>
      </c>
      <c r="AF3738" t="str">
        <f t="shared" si="1990"/>
        <v>-6.36579346590318-0.0832763683432911i</v>
      </c>
      <c r="AG3738" t="str">
        <f t="shared" si="1991"/>
        <v>0.999158894496815-0.00324159015707273i</v>
      </c>
      <c r="AH3738" t="str">
        <f t="shared" si="1992"/>
        <v>0.000484108524329308+0.000138447507065953i</v>
      </c>
      <c r="AI3738">
        <f t="shared" si="1993"/>
        <v>-65.959727410664712</v>
      </c>
      <c r="AJ3738">
        <f t="shared" si="1994"/>
        <v>15.959705576978259</v>
      </c>
      <c r="AK3738"/>
      <c r="AL3738"/>
      <c r="AM3738"/>
      <c r="AN3738"/>
    </row>
    <row r="3739" spans="1:40" x14ac:dyDescent="0.35">
      <c r="A3739"/>
      <c r="B3739">
        <f t="shared" si="1995"/>
        <v>1805000</v>
      </c>
      <c r="C3739" s="237" t="str">
        <f t="shared" si="1963"/>
        <v>-9.89844633589076E-09+0.000572524773499682i</v>
      </c>
      <c r="D3739" s="208" t="str">
        <f t="shared" si="1964"/>
        <v>-2.51366127807388+0.0043893565968309i</v>
      </c>
      <c r="E3739" t="str">
        <f t="shared" si="1965"/>
        <v>20500</v>
      </c>
      <c r="F3739" t="str">
        <f t="shared" si="1966"/>
        <v>0.327868852459016</v>
      </c>
      <c r="G3739" t="str">
        <f t="shared" si="1961"/>
        <v>0.327868852459016</v>
      </c>
      <c r="H3739" t="str">
        <f t="shared" si="1967"/>
        <v>3.85213456607149+0.0876196467000995i</v>
      </c>
      <c r="I3739" t="str">
        <f t="shared" si="1968"/>
        <v>7088.21842466197i</v>
      </c>
      <c r="J3739" t="str">
        <f t="shared" si="1962"/>
        <v>-68007.7088137871+1550.67536832645i</v>
      </c>
      <c r="K3739" t="str">
        <f t="shared" si="1969"/>
        <v>0.00237528627356214-0.104172530589776i</v>
      </c>
      <c r="L3739" t="str">
        <f t="shared" si="1970"/>
        <v>0.000497004523753657-0.0184781924598703i</v>
      </c>
      <c r="M3739" t="str">
        <f t="shared" si="1971"/>
        <v>0.0028722907973158-0.122650723049646i</v>
      </c>
      <c r="N3739" t="str">
        <f t="shared" si="1972"/>
        <v>-22.5142974064643i</v>
      </c>
      <c r="O3739" t="str">
        <f t="shared" si="1973"/>
        <v>-0.866250288244772+0.499610286239033i</v>
      </c>
      <c r="P3739" t="str">
        <f t="shared" si="1974"/>
        <v>1.86625028824477-0.499610286239033i</v>
      </c>
      <c r="Q3739" t="str">
        <f t="shared" si="1975"/>
        <v>-1.86625028824477+23.0139076927033i</v>
      </c>
      <c r="R3739" t="str">
        <f t="shared" si="1976"/>
        <v>-0.0281002314973334-0.0788135699218176i</v>
      </c>
      <c r="S3739" t="str">
        <f t="shared" si="1977"/>
        <v>2.43811268230105i</v>
      </c>
      <c r="T3739" t="str">
        <f t="shared" si="1978"/>
        <v>0.192156364363804-0.068511530789244i</v>
      </c>
      <c r="U3739" t="str">
        <f t="shared" si="1979"/>
        <v>0.0000499999999999998-0.0000787272175959115i</v>
      </c>
      <c r="V3739" t="str">
        <f t="shared" si="1980"/>
        <v>0.00002-0.000881744837074209i</v>
      </c>
      <c r="W3739" t="str">
        <f t="shared" si="1981"/>
        <v>0.0000421257070388675-0.0000743031687367985i</v>
      </c>
      <c r="X3739" t="str">
        <f t="shared" si="1982"/>
        <v>0.0000421540530061527-0.0000742557425597493i</v>
      </c>
      <c r="Y3739" t="str">
        <f t="shared" si="1983"/>
        <v>0.009+9.07291958356732i</v>
      </c>
      <c r="Z3739" t="str">
        <f t="shared" si="1984"/>
        <v>-0.0000981570672175164-0.0000558519592352068i</v>
      </c>
      <c r="AA3739" t="str">
        <f t="shared" si="1985"/>
        <v>0.00131815263540348-1.32262676673866i</v>
      </c>
      <c r="AB3739" t="str">
        <f t="shared" si="1986"/>
        <v>0.64226407046115-0.228993168058257i</v>
      </c>
      <c r="AC3739" t="str">
        <f t="shared" si="1987"/>
        <v>0.973758591543258-0.0794318876001308i</v>
      </c>
      <c r="AD3739" t="str">
        <f t="shared" si="1988"/>
        <v>0.67426846966454-0.180162467666153i</v>
      </c>
      <c r="AE3739" t="str">
        <f t="shared" si="1989"/>
        <v>-0.0000762466422993185-0.0000199749956325089i</v>
      </c>
      <c r="AF3739" t="str">
        <f t="shared" si="1990"/>
        <v>-6.36579584414537-0.0832302901032686i</v>
      </c>
      <c r="AG3739" t="str">
        <f t="shared" si="1991"/>
        <v>0.999140615933721-0.0032291956874316i</v>
      </c>
      <c r="AH3739" t="str">
        <f t="shared" si="1992"/>
        <v>0.000483687181581308+0.000135180867186374i</v>
      </c>
      <c r="AI3739">
        <f t="shared" si="1993"/>
        <v>-65.982081561682037</v>
      </c>
      <c r="AJ3739">
        <f t="shared" si="1994"/>
        <v>15.614612049725881</v>
      </c>
      <c r="AK3739"/>
      <c r="AL3739"/>
      <c r="AM3739"/>
      <c r="AN3739"/>
    </row>
    <row r="3740" spans="1:40" x14ac:dyDescent="0.35">
      <c r="A3740"/>
      <c r="B3740">
        <f t="shared" si="1995"/>
        <v>1806000</v>
      </c>
      <c r="C3740" s="237" t="str">
        <f t="shared" si="1963"/>
        <v>-9.8874876361129E-09+0.000572207760889956i</v>
      </c>
      <c r="D3740" s="208" t="str">
        <f t="shared" si="1964"/>
        <v>-2.51366127798986+0.004386926166823i</v>
      </c>
      <c r="E3740" t="str">
        <f t="shared" si="1965"/>
        <v>20500</v>
      </c>
      <c r="F3740" t="str">
        <f t="shared" si="1966"/>
        <v>0.327868852459016</v>
      </c>
      <c r="G3740" t="str">
        <f t="shared" si="1961"/>
        <v>0.327868852459016</v>
      </c>
      <c r="H3740" t="str">
        <f t="shared" si="1967"/>
        <v>3.85213694045136+0.0875711889614135i</v>
      </c>
      <c r="I3740" t="str">
        <f t="shared" si="1968"/>
        <v>7092.14541547896i</v>
      </c>
      <c r="J3740" t="str">
        <f t="shared" si="1962"/>
        <v>-68083.0855980434+1551.5344682535i</v>
      </c>
      <c r="K3740" t="str">
        <f t="shared" si="1969"/>
        <v>0.00237265785074282-0.104114907436655i</v>
      </c>
      <c r="L3740" t="str">
        <f t="shared" si="1970"/>
        <v>0.000496454680863188-0.0184679756834172i</v>
      </c>
      <c r="M3740" t="str">
        <f t="shared" si="1971"/>
        <v>0.00286911253160601-0.122582883120072i</v>
      </c>
      <c r="N3740" t="str">
        <f t="shared" si="1972"/>
        <v>-22.5267707014263i</v>
      </c>
      <c r="O3740" t="str">
        <f t="shared" si="1973"/>
        <v>-0.85995127729725+0.510376136466849i</v>
      </c>
      <c r="P3740" t="str">
        <f t="shared" si="1974"/>
        <v>1.85995127729725-0.510376136466849i</v>
      </c>
      <c r="Q3740" t="str">
        <f t="shared" si="1975"/>
        <v>-1.85995127729725+23.0371468378932i</v>
      </c>
      <c r="R3740" t="str">
        <f t="shared" si="1976"/>
        <v>-0.0284872633820916-0.0784370724420957i</v>
      </c>
      <c r="S3740" t="str">
        <f t="shared" si="1977"/>
        <v>2.4394634372497i</v>
      </c>
      <c r="T3740" t="str">
        <f t="shared" si="1978"/>
        <v>0.191344370347399-0.0694936374479147i</v>
      </c>
      <c r="U3740" t="str">
        <f t="shared" si="1979"/>
        <v>0.00005-0.0000786836255595907i</v>
      </c>
      <c r="V3740" t="str">
        <f t="shared" si="1980"/>
        <v>0.00002-0.000881256606267419i</v>
      </c>
      <c r="W3740" t="str">
        <f t="shared" si="1981"/>
        <v>0.0000421255440096054-0.0000742642620306184i</v>
      </c>
      <c r="X3740" t="str">
        <f t="shared" si="1982"/>
        <v>0.0000421538463330576-0.0000742168608947882i</v>
      </c>
      <c r="Y3740" t="str">
        <f t="shared" si="1983"/>
        <v>0.009+9.07794613181307i</v>
      </c>
      <c r="Z3740" t="str">
        <f t="shared" si="1984"/>
        <v>-0.0000980513494937024-0.0000558206544585647i</v>
      </c>
      <c r="AA3740" t="str">
        <f t="shared" si="1985"/>
        <v>0.00131669323946976-1.32189440506337i</v>
      </c>
      <c r="AB3740" t="str">
        <f t="shared" si="1986"/>
        <v>0.639550058963831-0.232275764616082i</v>
      </c>
      <c r="AC3740" t="str">
        <f t="shared" si="1987"/>
        <v>0.973361908183204-0.0790643154344468i</v>
      </c>
      <c r="AD3740" t="str">
        <f t="shared" si="1988"/>
        <v>0.672002473424565-0.184047010241946i</v>
      </c>
      <c r="AE3740" t="str">
        <f t="shared" si="1989"/>
        <v>-0.0000761643739452322-0.0000194655601398294i</v>
      </c>
      <c r="AF3740" t="str">
        <f t="shared" si="1990"/>
        <v>-6.36579821844122-0.0831842627945905i</v>
      </c>
      <c r="AG3740" t="str">
        <f t="shared" si="1991"/>
        <v>0.999122490670982-0.00321658228861137i</v>
      </c>
      <c r="AH3740" t="str">
        <f t="shared" si="1992"/>
        <v>0.000483227514079039+0.000131919607106004i</v>
      </c>
      <c r="AI3740">
        <f t="shared" si="1993"/>
        <v>-66.004792374920726</v>
      </c>
      <c r="AJ3740">
        <f t="shared" si="1994"/>
        <v>15.269496023867722</v>
      </c>
      <c r="AK3740"/>
      <c r="AL3740"/>
      <c r="AM3740"/>
      <c r="AN3740"/>
    </row>
    <row r="3741" spans="1:40" x14ac:dyDescent="0.35">
      <c r="A3741"/>
      <c r="B3741">
        <f t="shared" si="1995"/>
        <v>1807000</v>
      </c>
      <c r="C3741" s="237" t="str">
        <f t="shared" si="1963"/>
        <v>-9.87654712504667E-09+0.000571891099151967i</v>
      </c>
      <c r="D3741" s="208" t="str">
        <f t="shared" si="1964"/>
        <v>-2.51366127790598+0.00438449842683175i</v>
      </c>
      <c r="E3741" t="str">
        <f t="shared" si="1965"/>
        <v>20500</v>
      </c>
      <c r="F3741" t="str">
        <f t="shared" si="1966"/>
        <v>0.327868852459016</v>
      </c>
      <c r="G3741" t="str">
        <f t="shared" si="1961"/>
        <v>0.327868852459016</v>
      </c>
      <c r="H3741" t="str">
        <f t="shared" si="1967"/>
        <v>3.8521393108935+0.0875227847597453i</v>
      </c>
      <c r="I3741" t="str">
        <f t="shared" si="1968"/>
        <v>7096.07240629595i</v>
      </c>
      <c r="J3741" t="str">
        <f t="shared" si="1962"/>
        <v>-68158.5041307263+1552.39356818055i</v>
      </c>
      <c r="K3741" t="str">
        <f t="shared" si="1969"/>
        <v>0.00237003378760447-0.104057347964748i</v>
      </c>
      <c r="L3741" t="str">
        <f t="shared" si="1970"/>
        <v>0.000495905749696987-0.0184577701904671i</v>
      </c>
      <c r="M3741" t="str">
        <f t="shared" si="1971"/>
        <v>0.00286593953730146-0.122515118155215i</v>
      </c>
      <c r="N3741" t="str">
        <f t="shared" si="1972"/>
        <v>-22.5392439963883i</v>
      </c>
      <c r="O3741" t="str">
        <f t="shared" si="1973"/>
        <v>-0.85351847420982+0.521062581829227i</v>
      </c>
      <c r="P3741" t="str">
        <f t="shared" si="1974"/>
        <v>1.85351847420982-0.521062581829227i</v>
      </c>
      <c r="Q3741" t="str">
        <f t="shared" si="1975"/>
        <v>-1.85351847420982+23.0603065782175i</v>
      </c>
      <c r="R3741" t="str">
        <f t="shared" si="1976"/>
        <v>-0.0288696011058018-0.0780565570154828i</v>
      </c>
      <c r="S3741" t="str">
        <f t="shared" si="1977"/>
        <v>2.44081419219834i</v>
      </c>
      <c r="T3741" t="str">
        <f t="shared" si="1978"/>
        <v>0.190521552157529-0.0704653321021459i</v>
      </c>
      <c r="U3741" t="str">
        <f t="shared" si="1979"/>
        <v>0.0000500000000000002-0.0000786400817712348i</v>
      </c>
      <c r="V3741" t="str">
        <f t="shared" si="1980"/>
        <v>0.00002-0.000880768915837828i</v>
      </c>
      <c r="W3741" t="str">
        <f t="shared" si="1981"/>
        <v>0.0000421253808919582-0.0000742253995980379i</v>
      </c>
      <c r="X3741" t="str">
        <f t="shared" si="1982"/>
        <v>0.0000421536396442902-0.000074178023475009i</v>
      </c>
      <c r="Y3741" t="str">
        <f t="shared" si="1983"/>
        <v>0.009+9.08297268005881i</v>
      </c>
      <c r="Z3741" t="str">
        <f t="shared" si="1984"/>
        <v>-0.0000979458072018288-0.0000557893844850308i</v>
      </c>
      <c r="AA3741" t="str">
        <f t="shared" si="1985"/>
        <v>0.00131523626583219-1.32116285398792i</v>
      </c>
      <c r="AB3741" t="str">
        <f t="shared" si="1986"/>
        <v>0.636799868713172-0.235523560055687i</v>
      </c>
      <c r="AC3741" t="str">
        <f t="shared" si="1987"/>
        <v>0.972969833132534-0.0786926074393492i</v>
      </c>
      <c r="AD3741" t="str">
        <f t="shared" si="1988"/>
        <v>0.669688238312352-0.187903098519315i</v>
      </c>
      <c r="AE3741" t="str">
        <f t="shared" si="1989"/>
        <v>-0.0000760761532842967-0.0000189571739521117i</v>
      </c>
      <c r="AF3741" t="str">
        <f t="shared" si="1990"/>
        <v>-6.36580058879948-0.0831382863329135i</v>
      </c>
      <c r="AG3741" t="str">
        <f t="shared" si="1991"/>
        <v>0.999104521339728-0.0032037519874735i</v>
      </c>
      <c r="AH3741" t="str">
        <f t="shared" si="1992"/>
        <v>0.00048272962032708+0.000128664192140121i</v>
      </c>
      <c r="AI3741">
        <f t="shared" si="1993"/>
        <v>-66.027861118179743</v>
      </c>
      <c r="AJ3741">
        <f t="shared" si="1994"/>
        <v>14.924357531742249</v>
      </c>
      <c r="AK3741"/>
      <c r="AL3741"/>
      <c r="AM3741"/>
      <c r="AN3741"/>
    </row>
    <row r="3742" spans="1:40" x14ac:dyDescent="0.35">
      <c r="A3742"/>
      <c r="B3742">
        <f t="shared" si="1995"/>
        <v>1808000</v>
      </c>
      <c r="C3742" s="237" t="str">
        <f t="shared" si="1963"/>
        <v>-9.86562476246252E-09+0.00057157478770351i</v>
      </c>
      <c r="D3742" s="208" t="str">
        <f t="shared" si="1964"/>
        <v>-2.51366127782225+0.00438207337239358i</v>
      </c>
      <c r="E3742" t="str">
        <f t="shared" si="1965"/>
        <v>20500</v>
      </c>
      <c r="F3742" t="str">
        <f t="shared" si="1966"/>
        <v>0.327868852459016</v>
      </c>
      <c r="G3742" t="str">
        <f t="shared" si="1961"/>
        <v>0.327868852459016</v>
      </c>
      <c r="H3742" t="str">
        <f t="shared" si="1967"/>
        <v>3.85214167740661+0.0874744340064744i</v>
      </c>
      <c r="I3742" t="str">
        <f t="shared" si="1968"/>
        <v>7099.99939711293i</v>
      </c>
      <c r="J3742" t="str">
        <f t="shared" si="1962"/>
        <v>-68233.9644118358+1553.25266810761i</v>
      </c>
      <c r="K3742" t="str">
        <f t="shared" si="1969"/>
        <v>0.00236741407451232-0.103999852068602i</v>
      </c>
      <c r="L3742" t="str">
        <f t="shared" si="1970"/>
        <v>0.000495357728240947-0.0184475759623513i</v>
      </c>
      <c r="M3742" t="str">
        <f t="shared" si="1971"/>
        <v>0.00286277180275327-0.122447428030953i</v>
      </c>
      <c r="N3742" t="str">
        <f t="shared" si="1972"/>
        <v>-22.5517172913504i</v>
      </c>
      <c r="O3742" t="str">
        <f t="shared" si="1973"/>
        <v>-0.846952879804817+0.531667959717649i</v>
      </c>
      <c r="P3742" t="str">
        <f t="shared" si="1974"/>
        <v>1.84695287980482-0.531667959717649i</v>
      </c>
      <c r="Q3742" t="str">
        <f t="shared" si="1975"/>
        <v>-1.84695287980482+23.083385251068i</v>
      </c>
      <c r="R3742" t="str">
        <f t="shared" si="1976"/>
        <v>-0.0292472110684261-0.0776720849041315i</v>
      </c>
      <c r="S3742" t="str">
        <f t="shared" si="1977"/>
        <v>2.44216494714698i</v>
      </c>
      <c r="T3742" t="str">
        <f t="shared" si="1978"/>
        <v>0.189688043124694-0.0714265136731194i</v>
      </c>
      <c r="U3742" t="str">
        <f t="shared" si="1979"/>
        <v>0.0000499999999999999-0.0000785965861507857i</v>
      </c>
      <c r="V3742" t="str">
        <f t="shared" si="1980"/>
        <v>0.00002-0.000880281764888801i</v>
      </c>
      <c r="W3742" t="str">
        <f t="shared" si="1981"/>
        <v>0.0000421252176859289-0.0000741865813655506i</v>
      </c>
      <c r="X3742" t="str">
        <f t="shared" si="1982"/>
        <v>0.0000421534329396927-0.0000741392302269521i</v>
      </c>
      <c r="Y3742" t="str">
        <f t="shared" si="1983"/>
        <v>0.009+9.08799922830455i</v>
      </c>
      <c r="Z3742" t="str">
        <f t="shared" si="1984"/>
        <v>-0.0000978404399538556-0.0000557581492562606i</v>
      </c>
      <c r="AA3742" t="str">
        <f t="shared" si="1985"/>
        <v>0.00131378170913303-1.32043211216726i</v>
      </c>
      <c r="AB3742" t="str">
        <f t="shared" si="1986"/>
        <v>0.634013945353479-0.238736216530895i</v>
      </c>
      <c r="AC3742" t="str">
        <f t="shared" si="1987"/>
        <v>0.972582401553261-0.0783168242532713i</v>
      </c>
      <c r="AD3742" t="str">
        <f t="shared" si="1988"/>
        <v>0.667326120147892-0.191730133880531i</v>
      </c>
      <c r="AE3742" t="str">
        <f t="shared" si="1989"/>
        <v>-0.0000759819986098029-0.0000184499087585247i</v>
      </c>
      <c r="AF3742" t="str">
        <f t="shared" si="1990"/>
        <v>-6.36580295522886-0.0830923606340808i</v>
      </c>
      <c r="AG3742" t="str">
        <f t="shared" si="1991"/>
        <v>0.999086710544641-0.00319070684214477i</v>
      </c>
      <c r="AH3742" t="str">
        <f t="shared" si="1992"/>
        <v>0.000482193604383447+0.000125415086037268i</v>
      </c>
      <c r="AI3742">
        <f t="shared" si="1993"/>
        <v>-66.051289093806417</v>
      </c>
      <c r="AJ3742">
        <f t="shared" si="1994"/>
        <v>14.579196608602862</v>
      </c>
      <c r="AK3742"/>
      <c r="AL3742"/>
      <c r="AM3742"/>
      <c r="AN3742"/>
    </row>
    <row r="3743" spans="1:40" x14ac:dyDescent="0.35">
      <c r="A3743"/>
      <c r="B3743">
        <f t="shared" si="1995"/>
        <v>1809000</v>
      </c>
      <c r="C3743" s="237" t="str">
        <f t="shared" si="1963"/>
        <v>-9.85472050824223E-09+0.000571258825963676i</v>
      </c>
      <c r="D3743" s="208" t="str">
        <f t="shared" si="1964"/>
        <v>-2.51366127773864+0.00437965099905485i</v>
      </c>
      <c r="E3743" t="str">
        <f t="shared" si="1965"/>
        <v>20500</v>
      </c>
      <c r="F3743" t="str">
        <f t="shared" si="1966"/>
        <v>0.327868852459016</v>
      </c>
      <c r="G3743" t="str">
        <f t="shared" si="1961"/>
        <v>0.327868852459016</v>
      </c>
      <c r="H3743" t="str">
        <f t="shared" si="1967"/>
        <v>3.85214403999934+0.0874261366131747i</v>
      </c>
      <c r="I3743" t="str">
        <f t="shared" si="1968"/>
        <v>7103.92638792992i</v>
      </c>
      <c r="J3743" t="str">
        <f t="shared" si="1962"/>
        <v>-68309.466441372+1554.11176803465i</v>
      </c>
      <c r="K3743" t="str">
        <f t="shared" si="1969"/>
        <v>0.00236479870185813-0.103942419642997i</v>
      </c>
      <c r="L3743" t="str">
        <f t="shared" si="1970"/>
        <v>0.000494810614486523-0.0184373929804426i</v>
      </c>
      <c r="M3743" t="str">
        <f t="shared" si="1971"/>
        <v>0.00285960931634465-0.12237981262344i</v>
      </c>
      <c r="N3743" t="str">
        <f t="shared" si="1972"/>
        <v>-22.5641905863124i</v>
      </c>
      <c r="O3743" t="str">
        <f t="shared" si="1973"/>
        <v>-0.840255515564547+0.542190620135904i</v>
      </c>
      <c r="P3743" t="str">
        <f t="shared" si="1974"/>
        <v>1.84025551556455-0.542190620135904i</v>
      </c>
      <c r="Q3743" t="str">
        <f t="shared" si="1975"/>
        <v>-1.84025551556455+23.1063812064483i</v>
      </c>
      <c r="R3743" t="str">
        <f t="shared" si="1976"/>
        <v>-0.0296200604190771-0.0772837174307779i</v>
      </c>
      <c r="S3743" t="str">
        <f t="shared" si="1977"/>
        <v>2.44351570209563i</v>
      </c>
      <c r="T3743" t="str">
        <f t="shared" si="1978"/>
        <v>0.188843977058428-0.0723770827310362i</v>
      </c>
      <c r="U3743" t="str">
        <f t="shared" si="1979"/>
        <v>0.0000500000000000001-0.0000785531386183643i</v>
      </c>
      <c r="V3743" t="str">
        <f t="shared" si="1980"/>
        <v>0.00002-0.000879795152525677i</v>
      </c>
      <c r="W3743" t="str">
        <f t="shared" si="1981"/>
        <v>0.0000421250543915213-0.0000741478072598146i</v>
      </c>
      <c r="X3743" t="str">
        <f t="shared" si="1982"/>
        <v>0.0000421532262191084-0.0000741004810773227i</v>
      </c>
      <c r="Y3743" t="str">
        <f t="shared" si="1983"/>
        <v>0.009+9.0930257765503i</v>
      </c>
      <c r="Z3743" t="str">
        <f t="shared" si="1984"/>
        <v>-0.0000977352473628174-0.0000557269487140405i</v>
      </c>
      <c r="AA3743" t="str">
        <f t="shared" si="1985"/>
        <v>0.00131232956402932-1.31970217825929i</v>
      </c>
      <c r="AB3743" t="str">
        <f t="shared" si="1986"/>
        <v>0.631192736130184-0.241913401707214i</v>
      </c>
      <c r="AC3743" t="str">
        <f t="shared" si="1987"/>
        <v>0.972199647856619-0.0779370265941589i</v>
      </c>
      <c r="AD3743" t="str">
        <f t="shared" si="1988"/>
        <v>0.664916482172016-0.195527522121993i</v>
      </c>
      <c r="AE3743" t="str">
        <f t="shared" si="1989"/>
        <v>-0.0000758819290581722-0.0000179438359602884i</v>
      </c>
      <c r="AF3743" t="str">
        <f t="shared" si="1990"/>
        <v>-6.36580531773798-0.0830464856141198i</v>
      </c>
      <c r="AG3743" t="str">
        <f t="shared" si="1991"/>
        <v>0.999069060863585-0.00317744894167941i</v>
      </c>
      <c r="AH3743" t="str">
        <f t="shared" si="1992"/>
        <v>0.00048161957583771+0.000122172750913289i</v>
      </c>
      <c r="AI3743">
        <f t="shared" si="1993"/>
        <v>-66.075077639128722</v>
      </c>
      <c r="AJ3743">
        <f t="shared" si="1994"/>
        <v>14.234013292617197</v>
      </c>
      <c r="AK3743"/>
      <c r="AL3743"/>
      <c r="AM3743"/>
      <c r="AN3743"/>
    </row>
    <row r="3744" spans="1:40" x14ac:dyDescent="0.35">
      <c r="A3744"/>
      <c r="B3744">
        <f t="shared" si="1995"/>
        <v>1810000</v>
      </c>
      <c r="C3744" s="237" t="str">
        <f t="shared" si="1963"/>
        <v>-9.8438343223782E-09+0.00057094321335283i</v>
      </c>
      <c r="D3744" s="208" t="str">
        <f t="shared" si="1964"/>
        <v>-2.51366127765518+0.0043772313023717i</v>
      </c>
      <c r="E3744" t="str">
        <f t="shared" si="1965"/>
        <v>20500</v>
      </c>
      <c r="F3744" t="str">
        <f t="shared" si="1966"/>
        <v>0.327868852459016</v>
      </c>
      <c r="G3744" t="str">
        <f t="shared" si="1961"/>
        <v>0.327868852459016</v>
      </c>
      <c r="H3744" t="str">
        <f t="shared" si="1967"/>
        <v>3.85214639868039+0.087377892491616i</v>
      </c>
      <c r="I3744" t="str">
        <f t="shared" si="1968"/>
        <v>7107.85337874691i</v>
      </c>
      <c r="J3744" t="str">
        <f t="shared" si="1962"/>
        <v>-68385.0102193347+1554.9708679617i</v>
      </c>
      <c r="K3744" t="str">
        <f t="shared" si="1969"/>
        <v>0.00236218766006028-0.103885050582946i</v>
      </c>
      <c r="L3744" t="str">
        <f t="shared" si="1970"/>
        <v>0.000494264406430695-0.0184272212261545i</v>
      </c>
      <c r="M3744" t="str">
        <f t="shared" si="1971"/>
        <v>0.00285645206649097-0.122312271809101i</v>
      </c>
      <c r="N3744" t="str">
        <f t="shared" si="1972"/>
        <v>-22.5766638812744i</v>
      </c>
      <c r="O3744" t="str">
        <f t="shared" si="1973"/>
        <v>-0.833427423472056+0.552628925957311i</v>
      </c>
      <c r="P3744" t="str">
        <f t="shared" si="1974"/>
        <v>1.83342742347206-0.552628925957311i</v>
      </c>
      <c r="Q3744" t="str">
        <f t="shared" si="1975"/>
        <v>-1.83342742347206+23.1292928072317i</v>
      </c>
      <c r="R3744" t="str">
        <f t="shared" si="1976"/>
        <v>-0.0299881170493391-0.0768915159714462i</v>
      </c>
      <c r="S3744" t="str">
        <f t="shared" si="1977"/>
        <v>2.44486645704426i</v>
      </c>
      <c r="T3744" t="str">
        <f t="shared" si="1978"/>
        <v>0.187989488229872-0.0733169414838463i</v>
      </c>
      <c r="U3744" t="str">
        <f t="shared" si="1979"/>
        <v>0.0000499999999999998-0.0000785097390942654i</v>
      </c>
      <c r="V3744" t="str">
        <f t="shared" si="1980"/>
        <v>0.00002-0.000879309077855779i</v>
      </c>
      <c r="W3744" t="str">
        <f t="shared" si="1981"/>
        <v>0.0000421248910087378-0.000074109077207647i</v>
      </c>
      <c r="X3744" t="str">
        <f t="shared" si="1982"/>
        <v>0.0000421530194823805-0.0000740617759529855i</v>
      </c>
      <c r="Y3744" t="str">
        <f t="shared" si="1983"/>
        <v>0.009+9.09805232479604i</v>
      </c>
      <c r="Z3744" t="str">
        <f t="shared" si="1984"/>
        <v>-0.0000976302290428152-0.0000556957828002869i</v>
      </c>
      <c r="AA3744" t="str">
        <f t="shared" si="1985"/>
        <v>0.00131087982519289-1.3189730509249i</v>
      </c>
      <c r="AB3744" t="str">
        <f t="shared" si="1986"/>
        <v>0.628336689831593-0.245054788724172i</v>
      </c>
      <c r="AC3744" t="str">
        <f t="shared" si="1987"/>
        <v>0.971821605709569-0.0775532752519673i</v>
      </c>
      <c r="AD3744" t="str">
        <f t="shared" si="1988"/>
        <v>0.662459694992391-0.199294673546262i</v>
      </c>
      <c r="AE3744" t="str">
        <f t="shared" si="1989"/>
        <v>-0.0000757759646048274-0.0000174390266609058i</v>
      </c>
      <c r="AF3744" t="str">
        <f t="shared" si="1990"/>
        <v>-6.36580767633557-0.0830006611892443i</v>
      </c>
      <c r="AG3744" t="str">
        <f t="shared" si="1991"/>
        <v>0.999051574847245-0.00316398040571628i</v>
      </c>
      <c r="AH3744" t="str">
        <f t="shared" si="1992"/>
        <v>0.000481007649788321+0.000118937647185398i</v>
      </c>
      <c r="AI3744">
        <f t="shared" si="1993"/>
        <v>-66.099228126902602</v>
      </c>
      <c r="AJ3744">
        <f t="shared" si="1994"/>
        <v>13.888807624839901</v>
      </c>
      <c r="AK3744"/>
      <c r="AL3744"/>
      <c r="AM3744"/>
      <c r="AN3744"/>
    </row>
    <row r="3745" spans="1:40" x14ac:dyDescent="0.35">
      <c r="A3745"/>
      <c r="B3745">
        <f t="shared" si="1995"/>
        <v>1811000</v>
      </c>
      <c r="C3745" s="237" t="str">
        <f t="shared" si="1963"/>
        <v>-9.83296616497377E-09+0.000570627949292636i</v>
      </c>
      <c r="D3745" s="208" t="str">
        <f t="shared" si="1964"/>
        <v>-2.51366127757186+0.00437481427791021i</v>
      </c>
      <c r="E3745" t="str">
        <f t="shared" si="1965"/>
        <v>20500</v>
      </c>
      <c r="F3745" t="str">
        <f t="shared" si="1966"/>
        <v>0.327868852459016</v>
      </c>
      <c r="G3745" t="str">
        <f t="shared" si="1961"/>
        <v>0.327868852459016</v>
      </c>
      <c r="H3745" t="str">
        <f t="shared" si="1967"/>
        <v>3.85214875345836+0.0873297015537624i</v>
      </c>
      <c r="I3745" t="str">
        <f t="shared" si="1968"/>
        <v>7111.78036956389i</v>
      </c>
      <c r="J3745" t="str">
        <f t="shared" si="1962"/>
        <v>-68460.5957457241+1555.82996788876i</v>
      </c>
      <c r="K3745" t="str">
        <f t="shared" si="1969"/>
        <v>0.00235958093956349-0.103827744783691i</v>
      </c>
      <c r="L3745" t="str">
        <f t="shared" si="1970"/>
        <v>0.000493719102075979-0.0184170606809415i</v>
      </c>
      <c r="M3745" t="str">
        <f t="shared" si="1971"/>
        <v>0.00285330004163947-0.122244805464632i</v>
      </c>
      <c r="N3745" t="str">
        <f t="shared" si="1972"/>
        <v>-22.5891371762365i</v>
      </c>
      <c r="O3745" t="str">
        <f t="shared" si="1973"/>
        <v>-0.826469665849159+0.562981253179161i</v>
      </c>
      <c r="P3745" t="str">
        <f t="shared" si="1974"/>
        <v>1.82646966584916-0.562981253179161i</v>
      </c>
      <c r="Q3745" t="str">
        <f t="shared" si="1975"/>
        <v>-1.82646966584916+23.1521184294157i</v>
      </c>
      <c r="R3745" t="str">
        <f t="shared" si="1976"/>
        <v>-0.0303513495865589-0.0764955419484014i</v>
      </c>
      <c r="S3745" t="str">
        <f t="shared" si="1977"/>
        <v>2.4462172119929i</v>
      </c>
      <c r="T3745" t="str">
        <f t="shared" si="1978"/>
        <v>0.187124711354904-0.074245993765854i</v>
      </c>
      <c r="U3745" t="str">
        <f t="shared" si="1979"/>
        <v>0.00005-0.0000784663874989624i</v>
      </c>
      <c r="V3745" t="str">
        <f t="shared" si="1980"/>
        <v>0.00002-0.000878823539988381i</v>
      </c>
      <c r="W3745" t="str">
        <f t="shared" si="1981"/>
        <v>0.0000421247275375823-0.0000740703911360297i</v>
      </c>
      <c r="X3745" t="str">
        <f t="shared" si="1982"/>
        <v>0.0000421528127293531-0.000074023114780969i</v>
      </c>
      <c r="Y3745" t="str">
        <f t="shared" si="1983"/>
        <v>0.009+9.10307887304178i</v>
      </c>
      <c r="Z3745" t="str">
        <f t="shared" si="1984"/>
        <v>-0.000097525384609018-0.0000556646514570467i</v>
      </c>
      <c r="AA3745" t="str">
        <f t="shared" si="1985"/>
        <v>0.00130943248731024-1.31824472882793i</v>
      </c>
      <c r="AB3745" t="str">
        <f t="shared" si="1986"/>
        <v>0.625446256732504-0.248160056157229i</v>
      </c>
      <c r="AC3745" t="str">
        <f t="shared" si="1987"/>
        <v>0.971448308041346-0.0771656310814139i</v>
      </c>
      <c r="AD3745" t="str">
        <f t="shared" si="1988"/>
        <v>0.659956136528583-0.20303100305318i</v>
      </c>
      <c r="AE3745" t="str">
        <f t="shared" si="1989"/>
        <v>-0.0000756641260599614-0.0000169355516564866i</v>
      </c>
      <c r="AF3745" t="str">
        <f t="shared" si="1990"/>
        <v>-6.36581003103022-0.0829548872758522i</v>
      </c>
      <c r="AG3745" t="str">
        <f t="shared" si="1991"/>
        <v>0.99903425501876-0.00315030338413256i</v>
      </c>
      <c r="AH3745" t="str">
        <f t="shared" si="1992"/>
        <v>0.000480357946819163+0.00011571023350677i</v>
      </c>
      <c r="AI3745">
        <f t="shared" si="1993"/>
        <v>-66.123741965773192</v>
      </c>
      <c r="AJ3745">
        <f t="shared" si="1994"/>
        <v>13.543579649211884</v>
      </c>
      <c r="AK3745"/>
      <c r="AL3745"/>
      <c r="AM3745"/>
      <c r="AN3745"/>
    </row>
    <row r="3746" spans="1:40" x14ac:dyDescent="0.35">
      <c r="A3746"/>
      <c r="B3746">
        <f t="shared" si="1995"/>
        <v>1812000</v>
      </c>
      <c r="C3746" s="237" t="str">
        <f t="shared" si="1963"/>
        <v>-9.82211599624182E-09+0.000570313033206018i</v>
      </c>
      <c r="D3746" s="208" t="str">
        <f t="shared" si="1964"/>
        <v>-2.51366127748868+0.00437239992124614i</v>
      </c>
      <c r="E3746" t="str">
        <f t="shared" si="1965"/>
        <v>20500</v>
      </c>
      <c r="F3746" t="str">
        <f t="shared" si="1966"/>
        <v>0.327868852459016</v>
      </c>
      <c r="G3746" t="str">
        <f t="shared" si="1961"/>
        <v>0.327868852459016</v>
      </c>
      <c r="H3746" t="str">
        <f t="shared" si="1967"/>
        <v>3.85215110434186+0.0872815637117711i</v>
      </c>
      <c r="I3746" t="str">
        <f t="shared" si="1968"/>
        <v>7115.70736038088i</v>
      </c>
      <c r="J3746" t="str">
        <f t="shared" si="1962"/>
        <v>-68536.2230205401+1556.68906781581i</v>
      </c>
      <c r="K3746" t="str">
        <f t="shared" si="1969"/>
        <v>0.00235697853083881-0.103770502140706i</v>
      </c>
      <c r="L3746" t="str">
        <f t="shared" si="1970"/>
        <v>0.000493174699430381-0.0184069113262989i</v>
      </c>
      <c r="M3746" t="str">
        <f t="shared" si="1971"/>
        <v>0.00285015323026919-0.122177413467005i</v>
      </c>
      <c r="N3746" t="str">
        <f t="shared" si="1972"/>
        <v>-22.6016104711985i</v>
      </c>
      <c r="O3746" t="str">
        <f t="shared" si="1973"/>
        <v>-0.819383325191344+0.573245991175147i</v>
      </c>
      <c r="P3746" t="str">
        <f t="shared" si="1974"/>
        <v>1.81938332519134-0.573245991175147i</v>
      </c>
      <c r="Q3746" t="str">
        <f t="shared" si="1975"/>
        <v>-1.81938332519134+23.1748564623736i</v>
      </c>
      <c r="R3746" t="str">
        <f t="shared" si="1976"/>
        <v>-0.0307097273871429-0.0760958568233298i</v>
      </c>
      <c r="S3746" t="str">
        <f t="shared" si="1977"/>
        <v>2.44756796694154i</v>
      </c>
      <c r="T3746" t="str">
        <f t="shared" si="1978"/>
        <v>0.186249781577752-0.0751641450262783i</v>
      </c>
      <c r="U3746" t="str">
        <f t="shared" si="1979"/>
        <v>0.0000500000000000002-0.0000784230837531022i</v>
      </c>
      <c r="V3746" t="str">
        <f t="shared" si="1980"/>
        <v>0.00002-0.000878338538034743i</v>
      </c>
      <c r="W3746" t="str">
        <f t="shared" si="1981"/>
        <v>0.0000421245639780575-0.0000740317489721031i</v>
      </c>
      <c r="X3746" t="str">
        <f t="shared" si="1982"/>
        <v>0.0000421526059598704-0.0000739844974884609i</v>
      </c>
      <c r="Y3746" t="str">
        <f t="shared" si="1983"/>
        <v>0.009+9.10810542128753i</v>
      </c>
      <c r="Z3746" t="str">
        <f t="shared" si="1984"/>
        <v>-0.0000974207136776531-0.0000556335546264958i</v>
      </c>
      <c r="AA3746" t="str">
        <f t="shared" si="1985"/>
        <v>0.00130798754508256-1.31751721063517i</v>
      </c>
      <c r="AB3746" t="str">
        <f t="shared" si="1986"/>
        <v>0.622521888539435-0.251228887979539i</v>
      </c>
      <c r="AC3746" t="str">
        <f t="shared" si="1987"/>
        <v>0.971079787050002-0.0767741549949552i</v>
      </c>
      <c r="AD3746" t="str">
        <f t="shared" si="1988"/>
        <v>0.65740619195598-0.206735930230345i</v>
      </c>
      <c r="AE3746" t="str">
        <f t="shared" si="1989"/>
        <v>-0.0000755464350641894-0.0000164334814261259i</v>
      </c>
      <c r="AF3746" t="str">
        <f t="shared" si="1990"/>
        <v>-6.36581238183054-0.082909163790525i</v>
      </c>
      <c r="AG3746" t="str">
        <f t="shared" si="1991"/>
        <v>0.999017103873373-0.00313642005669322i</v>
      </c>
      <c r="AH3746" t="str">
        <f t="shared" si="1992"/>
        <v>0.000479670592975299+0.000112490966701407i</v>
      </c>
      <c r="AI3746">
        <f t="shared" si="1993"/>
        <v>-66.148620600751329</v>
      </c>
      <c r="AJ3746">
        <f t="shared" si="1994"/>
        <v>13.198329412558486</v>
      </c>
      <c r="AK3746"/>
      <c r="AL3746"/>
      <c r="AM3746"/>
      <c r="AN3746"/>
    </row>
    <row r="3747" spans="1:40" x14ac:dyDescent="0.35">
      <c r="A3747"/>
      <c r="B3747">
        <f t="shared" si="1995"/>
        <v>1813000</v>
      </c>
      <c r="C3747" s="237" t="str">
        <f t="shared" si="1963"/>
        <v>-9.81128377650513E-09+0.000569998464517178i</v>
      </c>
      <c r="D3747" s="208" t="str">
        <f t="shared" si="1964"/>
        <v>-2.51366127740563+0.00436998822796503i</v>
      </c>
      <c r="E3747" t="str">
        <f t="shared" si="1965"/>
        <v>20500</v>
      </c>
      <c r="F3747" t="str">
        <f t="shared" si="1966"/>
        <v>0.327868852459016</v>
      </c>
      <c r="G3747" t="str">
        <f t="shared" si="1961"/>
        <v>0.327868852459016</v>
      </c>
      <c r="H3747" t="str">
        <f t="shared" si="1967"/>
        <v>3.85215345133946+0.0872334788779923i</v>
      </c>
      <c r="I3747" t="str">
        <f t="shared" si="1968"/>
        <v>7119.63435119787i</v>
      </c>
      <c r="J3747" t="str">
        <f t="shared" si="1962"/>
        <v>-68611.8920437827+1557.54816774285i</v>
      </c>
      <c r="K3747" t="str">
        <f t="shared" si="1969"/>
        <v>0.00235438042438357-0.103713322549695i</v>
      </c>
      <c r="L3747" t="str">
        <f t="shared" si="1970"/>
        <v>0.000492631196507399-0.0183967731437626i</v>
      </c>
      <c r="M3747" t="str">
        <f t="shared" si="1971"/>
        <v>0.00284701162089097-0.122110095693458i</v>
      </c>
      <c r="N3747" t="str">
        <f t="shared" si="1972"/>
        <v>-22.6140837661605i</v>
      </c>
      <c r="O3747" t="str">
        <f t="shared" si="1973"/>
        <v>-0.81216950399902+0.583421542946424i</v>
      </c>
      <c r="P3747" t="str">
        <f t="shared" si="1974"/>
        <v>1.81216950399902-0.583421542946424i</v>
      </c>
      <c r="Q3747" t="str">
        <f t="shared" si="1975"/>
        <v>-1.81216950399902+23.1975053091069i</v>
      </c>
      <c r="R3747" t="str">
        <f t="shared" si="1976"/>
        <v>-0.0310632205298851-0.0756925220907026i</v>
      </c>
      <c r="S3747" t="str">
        <f t="shared" si="1977"/>
        <v>2.44891872189019i</v>
      </c>
      <c r="T3747" t="str">
        <f t="shared" si="1978"/>
        <v>0.185364834455008-0.0760713023178393i</v>
      </c>
      <c r="U3747" t="str">
        <f t="shared" si="1979"/>
        <v>0.0000499999999999999-0.0000783798277775072i</v>
      </c>
      <c r="V3747" t="str">
        <f t="shared" si="1980"/>
        <v>0.00002-0.000877854071108082i</v>
      </c>
      <c r="W3747" t="str">
        <f t="shared" si="1981"/>
        <v>0.0000421244003301663-0.0000739931506431694i</v>
      </c>
      <c r="X3747" t="str">
        <f t="shared" si="1982"/>
        <v>0.0000421523991737763-0.0000739459240028095i</v>
      </c>
      <c r="Y3747" t="str">
        <f t="shared" si="1983"/>
        <v>0.009+9.11313196953327i</v>
      </c>
      <c r="Z3747" t="str">
        <f t="shared" si="1984"/>
        <v>-0.0000973162158660071-0.0000556024922509385i</v>
      </c>
      <c r="AA3747" t="str">
        <f t="shared" si="1985"/>
        <v>0.00130654499322561-1.31679049501634i</v>
      </c>
      <c r="AB3747" t="str">
        <f t="shared" si="1986"/>
        <v>0.619564038337188-0.254260973523807i</v>
      </c>
      <c r="AC3747" t="str">
        <f t="shared" si="1987"/>
        <v>0.970716074208928-0.0763789079559406i</v>
      </c>
      <c r="AD3747" t="str">
        <f t="shared" si="1988"/>
        <v>0.654810253648364-0.21040887944319i</v>
      </c>
      <c r="AE3747" t="str">
        <f t="shared" si="1989"/>
        <v>-0.0000754229140840878-0.0000159328861223001i</v>
      </c>
      <c r="AF3747" t="str">
        <f t="shared" si="1990"/>
        <v>-6.36581472874509-0.0828634906500273i</v>
      </c>
      <c r="AG3747" t="str">
        <f t="shared" si="1991"/>
        <v>0.999000123878077-0.00312233263269516i</v>
      </c>
      <c r="AH3747" t="str">
        <f t="shared" si="1992"/>
        <v>0.000478945719737895+0.000109280301699054i</v>
      </c>
      <c r="AI3747">
        <f t="shared" si="1993"/>
        <v>-66.173865513707284</v>
      </c>
      <c r="AJ3747">
        <f t="shared" si="1994"/>
        <v>12.853056964560551</v>
      </c>
      <c r="AK3747"/>
      <c r="AL3747"/>
      <c r="AM3747"/>
      <c r="AN3747"/>
    </row>
    <row r="3748" spans="1:40" x14ac:dyDescent="0.35">
      <c r="A3748"/>
      <c r="B3748">
        <f t="shared" si="1995"/>
        <v>1814000</v>
      </c>
      <c r="C3748" s="237" t="str">
        <f t="shared" si="1963"/>
        <v>-9.80046946619578E-09+0.00056968424265159i</v>
      </c>
      <c r="D3748" s="208" t="str">
        <f t="shared" si="1964"/>
        <v>-2.51366127732272+0.00436757919366219i</v>
      </c>
      <c r="E3748" t="str">
        <f t="shared" si="1965"/>
        <v>20500</v>
      </c>
      <c r="F3748" t="str">
        <f t="shared" si="1966"/>
        <v>0.327868852459016</v>
      </c>
      <c r="G3748" t="str">
        <f t="shared" si="1961"/>
        <v>0.327868852459016</v>
      </c>
      <c r="H3748" t="str">
        <f t="shared" si="1967"/>
        <v>3.85215579445973+0.0871854469649701i</v>
      </c>
      <c r="I3748" t="str">
        <f t="shared" si="1968"/>
        <v>7123.56134201486i</v>
      </c>
      <c r="J3748" t="str">
        <f t="shared" si="1962"/>
        <v>-68687.6028154519+1558.4072676699i</v>
      </c>
      <c r="K3748" t="str">
        <f t="shared" si="1969"/>
        <v>0.00235178661072128-0.103656205906592i</v>
      </c>
      <c r="L3748" t="str">
        <f t="shared" si="1970"/>
        <v>0.000492088591325997-0.0183866461149093i</v>
      </c>
      <c r="M3748" t="str">
        <f t="shared" si="1971"/>
        <v>0.00284387520204728-0.122042852021501i</v>
      </c>
      <c r="N3748" t="str">
        <f t="shared" si="1972"/>
        <v>-22.6265570611226i</v>
      </c>
      <c r="O3748" t="str">
        <f t="shared" si="1973"/>
        <v>-0.804829324606147+0.593506325369842i</v>
      </c>
      <c r="P3748" t="str">
        <f t="shared" si="1974"/>
        <v>1.80482932460615-0.593506325369842i</v>
      </c>
      <c r="Q3748" t="str">
        <f t="shared" si="1975"/>
        <v>-1.80482932460615+23.2200633864924i</v>
      </c>
      <c r="R3748" t="str">
        <f t="shared" si="1976"/>
        <v>-0.0314117998092843-0.075285599271388i</v>
      </c>
      <c r="S3748" t="str">
        <f t="shared" si="1977"/>
        <v>2.45026947683883i</v>
      </c>
      <c r="T3748" t="str">
        <f t="shared" si="1978"/>
        <v>0.184470005940202-0.0769673742852611i</v>
      </c>
      <c r="U3748" t="str">
        <f t="shared" si="1979"/>
        <v>0.0000500000000000001-0.0000783366194931759i</v>
      </c>
      <c r="V3748" t="str">
        <f t="shared" si="1980"/>
        <v>0.00002-0.000877370138323566i</v>
      </c>
      <c r="W3748" t="str">
        <f t="shared" si="1981"/>
        <v>0.0000421242365939125-0.0000739545960766921i</v>
      </c>
      <c r="X3748" t="str">
        <f t="shared" si="1982"/>
        <v>0.0000421521923709168-0.0000739073942515252i</v>
      </c>
      <c r="Y3748" t="str">
        <f t="shared" si="1983"/>
        <v>0.009+9.11815851777902i</v>
      </c>
      <c r="Z3748" t="str">
        <f t="shared" si="1984"/>
        <v>-0.0000972118907924227-0.0000555714642728099i</v>
      </c>
      <c r="AA3748" t="str">
        <f t="shared" si="1985"/>
        <v>0.00130510482646976-1.31606458064411i</v>
      </c>
      <c r="AB3748" t="str">
        <f t="shared" si="1986"/>
        <v>0.616573160537295-0.257256007443854i</v>
      </c>
      <c r="AC3748" t="str">
        <f t="shared" si="1987"/>
        <v>0.970357200273387-0.0759799509720295i</v>
      </c>
      <c r="AD3748" t="str">
        <f t="shared" si="1988"/>
        <v>0.652168721119638-0.214049279924109i</v>
      </c>
      <c r="AE3748" t="str">
        <f t="shared" si="1989"/>
        <v>-0.0000752935864076396-0.0000154338355613649i</v>
      </c>
      <c r="AF3748" t="str">
        <f t="shared" si="1990"/>
        <v>-6.36581707178245-0.0828178677713079i</v>
      </c>
      <c r="AG3748" t="str">
        <f t="shared" si="1991"/>
        <v>0.998983317471265-0.00310804335060863i</v>
      </c>
      <c r="AH3748" t="str">
        <f t="shared" si="1992"/>
        <v>0.000478183463998464+0.000106078691470696i</v>
      </c>
      <c r="AI3748">
        <f t="shared" si="1993"/>
        <v>-66.199478223877733</v>
      </c>
      <c r="AJ3748">
        <f t="shared" si="1994"/>
        <v>12.507762357753169</v>
      </c>
      <c r="AK3748"/>
      <c r="AL3748"/>
      <c r="AM3748"/>
      <c r="AN3748"/>
    </row>
    <row r="3749" spans="1:40" x14ac:dyDescent="0.35">
      <c r="A3749"/>
      <c r="B3749">
        <f t="shared" si="1995"/>
        <v>1815000</v>
      </c>
      <c r="C3749" s="237" t="str">
        <f t="shared" si="1963"/>
        <v>-9.78967302585465E-09+0.000569370367035986i</v>
      </c>
      <c r="D3749" s="208" t="str">
        <f t="shared" si="1964"/>
        <v>-2.51366127723995+0.00436517281394256i</v>
      </c>
      <c r="E3749" t="str">
        <f t="shared" si="1965"/>
        <v>20500</v>
      </c>
      <c r="F3749" t="str">
        <f t="shared" si="1966"/>
        <v>0.327868852459016</v>
      </c>
      <c r="G3749" t="str">
        <f t="shared" si="1961"/>
        <v>0.327868852459016</v>
      </c>
      <c r="H3749" t="str">
        <f t="shared" si="1967"/>
        <v>3.85215813371122+0.0871374678854397i</v>
      </c>
      <c r="I3749" t="str">
        <f t="shared" si="1968"/>
        <v>7127.48833283184i</v>
      </c>
      <c r="J3749" t="str">
        <f t="shared" si="1962"/>
        <v>-68763.3553355477+1559.26636759696i</v>
      </c>
      <c r="K3749" t="str">
        <f t="shared" si="1969"/>
        <v>0.00234919708040148-0.103599152107559i</v>
      </c>
      <c r="L3749" t="str">
        <f t="shared" si="1970"/>
        <v>0.00049154688191058-0.0183765302213559i</v>
      </c>
      <c r="M3749" t="str">
        <f t="shared" si="1971"/>
        <v>0.00284074396231206-0.121975682328915i</v>
      </c>
      <c r="N3749" t="str">
        <f t="shared" si="1972"/>
        <v>-22.6390303560846i</v>
      </c>
      <c r="O3749" t="str">
        <f t="shared" si="1973"/>
        <v>-0.797363929005807+0.603498769444i</v>
      </c>
      <c r="P3749" t="str">
        <f t="shared" si="1974"/>
        <v>1.79736392900581-0.603498769444i</v>
      </c>
      <c r="Q3749" t="str">
        <f t="shared" si="1975"/>
        <v>-1.79736392900581+23.2425291255286i</v>
      </c>
      <c r="R3749" t="str">
        <f t="shared" si="1976"/>
        <v>-0.0317554367288766-0.0748751499064722i</v>
      </c>
      <c r="S3749" t="str">
        <f t="shared" si="1977"/>
        <v>2.45162023178748i</v>
      </c>
      <c r="T3749" t="str">
        <f t="shared" si="1978"/>
        <v>0.183565432368828-0.0778522711537611i</v>
      </c>
      <c r="U3749" t="str">
        <f t="shared" si="1979"/>
        <v>0.0000499999999999998-0.0000782934588212785i</v>
      </c>
      <c r="V3749" t="str">
        <f t="shared" si="1980"/>
        <v>0.00002-0.000876886738798325i</v>
      </c>
      <c r="W3749" t="str">
        <f t="shared" si="1981"/>
        <v>0.0000421240727692985-0.0000739160852002924i</v>
      </c>
      <c r="X3749" t="str">
        <f t="shared" si="1982"/>
        <v>0.0000421519855511368-0.0000738689081622761i</v>
      </c>
      <c r="Y3749" t="str">
        <f t="shared" si="1983"/>
        <v>0.009+9.12318506602476i</v>
      </c>
      <c r="Z3749" t="str">
        <f t="shared" si="1984"/>
        <v>-0.000097107738076292-0.0000555404706346718i</v>
      </c>
      <c r="AA3749" t="str">
        <f t="shared" si="1985"/>
        <v>0.00130366703955987-1.31533946619407i</v>
      </c>
      <c r="AB3749" t="str">
        <f t="shared" si="1986"/>
        <v>0.613549710827962-0.260213689676148i</v>
      </c>
      <c r="AC3749" t="str">
        <f t="shared" si="1987"/>
        <v>0.97000319528704-0.0755773450888076i</v>
      </c>
      <c r="AD3749" t="str">
        <f t="shared" si="1988"/>
        <v>0.649482000964388-0.217656565860917i</v>
      </c>
      <c r="AE3749" t="str">
        <f t="shared" si="1989"/>
        <v>-0.0000751584761395576-0.0000149363992141034i</v>
      </c>
      <c r="AF3749" t="str">
        <f t="shared" si="1990"/>
        <v>-6.36581941095117-0.0827722950714971i</v>
      </c>
      <c r="AG3749" t="str">
        <f t="shared" si="1991"/>
        <v>0.99896668706239-0.00309355447771408i</v>
      </c>
      <c r="AH3749" t="str">
        <f t="shared" si="1992"/>
        <v>0.000477383968032226+0.000102886586964315i</v>
      </c>
      <c r="AI3749">
        <f t="shared" si="1993"/>
        <v>-66.225460288390991</v>
      </c>
      <c r="AJ3749">
        <f t="shared" si="1994"/>
        <v>12.162445647520773</v>
      </c>
      <c r="AK3749"/>
      <c r="AL3749"/>
      <c r="AM3749"/>
      <c r="AN3749"/>
    </row>
    <row r="3750" spans="1:40" x14ac:dyDescent="0.35">
      <c r="A3750"/>
      <c r="B3750">
        <f t="shared" si="1995"/>
        <v>1816000</v>
      </c>
      <c r="C3750" s="237" t="str">
        <f t="shared" si="1963"/>
        <v>-9.77889441613177E-09+0.000569056837098377i</v>
      </c>
      <c r="D3750" s="208" t="str">
        <f t="shared" si="1964"/>
        <v>-2.51366127715731+0.00436276908442089i</v>
      </c>
      <c r="E3750" t="str">
        <f t="shared" si="1965"/>
        <v>20500</v>
      </c>
      <c r="F3750" t="str">
        <f t="shared" si="1966"/>
        <v>0.327868852459016</v>
      </c>
      <c r="G3750" t="str">
        <f t="shared" si="1961"/>
        <v>0.327868852459016</v>
      </c>
      <c r="H3750" t="str">
        <f t="shared" si="1967"/>
        <v>3.8521604691024+0.0870895415523281i</v>
      </c>
      <c r="I3750" t="str">
        <f t="shared" si="1968"/>
        <v>7131.41532364883i</v>
      </c>
      <c r="J3750" t="str">
        <f t="shared" si="1962"/>
        <v>-68839.1496040702+1560.12546752401i</v>
      </c>
      <c r="K3750" t="str">
        <f t="shared" si="1969"/>
        <v>0.00234661182399968-0.103542161048985i</v>
      </c>
      <c r="L3750" t="str">
        <f t="shared" si="1970"/>
        <v>0.000491006066290993-0.0183664254447599i</v>
      </c>
      <c r="M3750" t="str">
        <f t="shared" si="1971"/>
        <v>0.00283761789029067-0.121908586493745i</v>
      </c>
      <c r="N3750" t="str">
        <f t="shared" si="1972"/>
        <v>-22.6515036510466i</v>
      </c>
      <c r="O3750" t="str">
        <f t="shared" si="1973"/>
        <v>-0.789774478672177+0.613397320533837i</v>
      </c>
      <c r="P3750" t="str">
        <f t="shared" si="1974"/>
        <v>1.78977447867218-0.613397320533837i</v>
      </c>
      <c r="Q3750" t="str">
        <f t="shared" si="1975"/>
        <v>-1.78977447867218+23.2649009715804i</v>
      </c>
      <c r="R3750" t="str">
        <f t="shared" si="1976"/>
        <v>-0.0320941034946156-0.0744612355512629i</v>
      </c>
      <c r="S3750" t="str">
        <f t="shared" si="1977"/>
        <v>2.45297098673612i</v>
      </c>
      <c r="T3750" t="str">
        <f t="shared" si="1978"/>
        <v>0.182651250443772-0.0787259047175984i</v>
      </c>
      <c r="U3750" t="str">
        <f t="shared" si="1979"/>
        <v>0.00005-0.0000782503456831613i</v>
      </c>
      <c r="V3750" t="str">
        <f t="shared" si="1980"/>
        <v>0.00002-0.000876403871651408i</v>
      </c>
      <c r="W3750" t="str">
        <f t="shared" si="1981"/>
        <v>0.0000421239088563284-0.0000738776179417531i</v>
      </c>
      <c r="X3750" t="str">
        <f t="shared" si="1982"/>
        <v>0.0000421517787142832-0.000073830465662891i</v>
      </c>
      <c r="Y3750" t="str">
        <f t="shared" si="1983"/>
        <v>0.009+9.1282116142705i</v>
      </c>
      <c r="Z3750" t="str">
        <f t="shared" si="1984"/>
        <v>-0.0000970037573380558-0.0000555095112792162i</v>
      </c>
      <c r="AA3750" t="str">
        <f t="shared" si="1985"/>
        <v>0.00130223162725525-1.31461515034473i</v>
      </c>
      <c r="AB3750" t="str">
        <f t="shared" si="1986"/>
        <v>0.610494146125369-0.263133725401529i</v>
      </c>
      <c r="AC3750" t="str">
        <f t="shared" si="1987"/>
        <v>0.969654088588429-0.0751711513835878i</v>
      </c>
      <c r="AD3750" t="str">
        <f t="shared" si="1988"/>
        <v>0.646750506797185-0.221230176484841i</v>
      </c>
      <c r="AE3750" t="str">
        <f t="shared" si="1989"/>
        <v>-0.0000750176081965072-0.0000144406461963064i</v>
      </c>
      <c r="AF3750" t="str">
        <f t="shared" si="1990"/>
        <v>-6.36582174625971-0.0827267724679072i</v>
      </c>
      <c r="AG3750" t="str">
        <f t="shared" si="1991"/>
        <v>0.998950235031625-0.00307886830973439i</v>
      </c>
      <c r="AH3750" t="str">
        <f t="shared" si="1992"/>
        <v>0.00047654737947074+0.0000997044370407853i</v>
      </c>
      <c r="AI3750">
        <f t="shared" si="1993"/>
        <v>-66.251813302808941</v>
      </c>
      <c r="AJ3750">
        <f t="shared" si="1994"/>
        <v>11.817106892069038</v>
      </c>
      <c r="AK3750"/>
      <c r="AL3750"/>
      <c r="AM3750"/>
      <c r="AN3750"/>
    </row>
    <row r="3751" spans="1:40" x14ac:dyDescent="0.35">
      <c r="A3751"/>
      <c r="B3751">
        <f t="shared" si="1995"/>
        <v>1817000</v>
      </c>
      <c r="C3751" s="237" t="str">
        <f t="shared" si="1963"/>
        <v>-9.7681335977849E-09+0.000568743652268019i</v>
      </c>
      <c r="D3751" s="208" t="str">
        <f t="shared" si="1964"/>
        <v>-2.51366127707482+0.00436036800072148i</v>
      </c>
      <c r="E3751" t="str">
        <f t="shared" si="1965"/>
        <v>20500</v>
      </c>
      <c r="F3751" t="str">
        <f t="shared" si="1966"/>
        <v>0.327868852459016</v>
      </c>
      <c r="G3751" t="str">
        <f t="shared" si="1961"/>
        <v>0.327868852459016</v>
      </c>
      <c r="H3751" t="str">
        <f t="shared" si="1967"/>
        <v>3.85216280064181+0.0870416678787541i</v>
      </c>
      <c r="I3751" t="str">
        <f t="shared" si="1968"/>
        <v>7135.34231446582i</v>
      </c>
      <c r="J3751" t="str">
        <f t="shared" si="1962"/>
        <v>-68914.9856210192+1560.98456745105i</v>
      </c>
      <c r="K3751" t="str">
        <f t="shared" si="1969"/>
        <v>0.00234403083211735-0.103485232627489i</v>
      </c>
      <c r="L3751" t="str">
        <f t="shared" si="1970"/>
        <v>0.000490466142502483-0.0183563317668187i</v>
      </c>
      <c r="M3751" t="str">
        <f t="shared" si="1971"/>
        <v>0.00283449697461983-0.121841564394308i</v>
      </c>
      <c r="N3751" t="str">
        <f t="shared" si="1972"/>
        <v>-22.6639769460086i</v>
      </c>
      <c r="O3751" t="str">
        <f t="shared" si="1973"/>
        <v>-0.782062154380061+0.623200438612183i</v>
      </c>
      <c r="P3751" t="str">
        <f t="shared" si="1974"/>
        <v>1.78206215438006-0.623200438612183i</v>
      </c>
      <c r="Q3751" t="str">
        <f t="shared" si="1975"/>
        <v>-1.78206215438006+23.2871773846208i</v>
      </c>
      <c r="R3751" t="str">
        <f t="shared" si="1976"/>
        <v>-0.0324277730082478-0.0740439177695263i</v>
      </c>
      <c r="S3751" t="str">
        <f t="shared" si="1977"/>
        <v>2.45432174168476i</v>
      </c>
      <c r="T3751" t="str">
        <f t="shared" si="1978"/>
        <v>0.181727597221267-0.0795881883285608i</v>
      </c>
      <c r="U3751" t="str">
        <f t="shared" si="1979"/>
        <v>0.0000500000000000002-0.000078207280000342i</v>
      </c>
      <c r="V3751" t="str">
        <f t="shared" si="1980"/>
        <v>0.00002-0.000875921536003827i</v>
      </c>
      <c r="W3751" t="str">
        <f t="shared" si="1981"/>
        <v>0.0000421237448550048-0.0000738391942290143i</v>
      </c>
      <c r="X3751" t="str">
        <f t="shared" si="1982"/>
        <v>0.0000421515718602015-0.0000737920666813563i</v>
      </c>
      <c r="Y3751" t="str">
        <f t="shared" si="1983"/>
        <v>0.009+9.13323816251625i</v>
      </c>
      <c r="Z3751" t="str">
        <f t="shared" si="1984"/>
        <v>-0.0000968999481991978-0.0000554785861492602i</v>
      </c>
      <c r="AA3751" t="str">
        <f t="shared" si="1985"/>
        <v>0.00130079858432965-1.31389163177749i</v>
      </c>
      <c r="AB3751" t="str">
        <f t="shared" si="1986"/>
        <v>0.607406924526727-0.266015825006724i</v>
      </c>
      <c r="AC3751" t="str">
        <f t="shared" si="1987"/>
        <v>0.969309908817472-0.0747614309594543i</v>
      </c>
      <c r="AD3751" t="str">
        <f t="shared" si="1988"/>
        <v>0.643974659190993-0.224769556157509i</v>
      </c>
      <c r="AE3751" t="str">
        <f t="shared" si="1989"/>
        <v>-0.0000748710083022185-0.0000139466452594487i</v>
      </c>
      <c r="AF3751" t="str">
        <f t="shared" si="1990"/>
        <v>-6.36582407771663-0.0826812998780326i</v>
      </c>
      <c r="AG3751" t="str">
        <f t="shared" si="1991"/>
        <v>0.998933963729529-0.00306398717046389i</v>
      </c>
      <c r="AH3751" t="str">
        <f t="shared" si="1992"/>
        <v>0.000475673851273748+0.0000965326884103368i</v>
      </c>
      <c r="AI3751">
        <f t="shared" si="1993"/>
        <v>-66.278538901685593</v>
      </c>
      <c r="AJ3751">
        <f t="shared" si="1994"/>
        <v>11.471746152423274</v>
      </c>
      <c r="AK3751"/>
      <c r="AL3751"/>
      <c r="AM3751"/>
      <c r="AN3751"/>
    </row>
    <row r="3752" spans="1:40" x14ac:dyDescent="0.35">
      <c r="A3752"/>
      <c r="B3752">
        <f t="shared" si="1995"/>
        <v>1818000</v>
      </c>
      <c r="C3752" s="237" t="str">
        <f t="shared" si="1963"/>
        <v>-9.75739053167986E-09+0.000568430811975428i</v>
      </c>
      <c r="D3752" s="208" t="str">
        <f t="shared" si="1964"/>
        <v>-2.51366127699245+0.00435796955847828i</v>
      </c>
      <c r="E3752" t="str">
        <f t="shared" si="1965"/>
        <v>20500</v>
      </c>
      <c r="F3752" t="str">
        <f t="shared" si="1966"/>
        <v>0.327868852459016</v>
      </c>
      <c r="G3752" t="str">
        <f t="shared" si="1961"/>
        <v>0.327868852459016</v>
      </c>
      <c r="H3752" t="str">
        <f t="shared" si="1967"/>
        <v>3.85216512833786+0.0869938467780261i</v>
      </c>
      <c r="I3752" t="str">
        <f t="shared" si="1968"/>
        <v>7139.2693052828i</v>
      </c>
      <c r="J3752" t="str">
        <f t="shared" si="1962"/>
        <v>-68990.8633863949+1561.84366737811i</v>
      </c>
      <c r="K3752" t="str">
        <f t="shared" si="1969"/>
        <v>0.00234145409538176-0.103428366739916i</v>
      </c>
      <c r="L3752" t="str">
        <f t="shared" si="1970"/>
        <v>0.000489927108585699-0.01834624916927i</v>
      </c>
      <c r="M3752" t="str">
        <f t="shared" si="1971"/>
        <v>0.00283138120396746-0.121774615909186i</v>
      </c>
      <c r="N3752" t="str">
        <f t="shared" si="1972"/>
        <v>-22.6764502409707i</v>
      </c>
      <c r="O3752" t="str">
        <f t="shared" si="1973"/>
        <v>-0.774228156021062+0.632906598499515i</v>
      </c>
      <c r="P3752" t="str">
        <f t="shared" si="1974"/>
        <v>1.77422815602106-0.632906598499515i</v>
      </c>
      <c r="Q3752" t="str">
        <f t="shared" si="1975"/>
        <v>-1.77422815602106+23.3093568394702i</v>
      </c>
      <c r="R3752" t="str">
        <f t="shared" si="1976"/>
        <v>-0.0327564188607367-0.0736232581279118i</v>
      </c>
      <c r="S3752" t="str">
        <f t="shared" si="1977"/>
        <v>2.45567249663341i</v>
      </c>
      <c r="T3752" t="str">
        <f t="shared" si="1978"/>
        <v>0.180794610097255-0.080439036884515i</v>
      </c>
      <c r="U3752" t="str">
        <f t="shared" si="1979"/>
        <v>0.0000499999999999999-0.0000781642616945108i</v>
      </c>
      <c r="V3752" t="str">
        <f t="shared" si="1980"/>
        <v>0.00002-0.000875439730978521i</v>
      </c>
      <c r="W3752" t="str">
        <f t="shared" si="1981"/>
        <v>0.0000421235807653304-0.0000738008139901747i</v>
      </c>
      <c r="X3752" t="str">
        <f t="shared" si="1982"/>
        <v>0.0000421513649887387-0.0000737537111458176i</v>
      </c>
      <c r="Y3752" t="str">
        <f t="shared" si="1983"/>
        <v>0.009+9.13826471076199i</v>
      </c>
      <c r="Z3752" t="str">
        <f t="shared" si="1984"/>
        <v>-0.0000967963102822434-0.0000554476951877501i</v>
      </c>
      <c r="AA3752" t="str">
        <f t="shared" si="1985"/>
        <v>0.00129936790557119-1.31316890917669i</v>
      </c>
      <c r="AB3752" t="str">
        <f t="shared" si="1986"/>
        <v>0.604288505264686-0.268859704046081i</v>
      </c>
      <c r="AC3752" t="str">
        <f t="shared" si="1987"/>
        <v>0.968970683921911-0.0743482449394836i</v>
      </c>
      <c r="AD3752" t="str">
        <f t="shared" si="1988"/>
        <v>0.641154885614377-0.228274154457394i</v>
      </c>
      <c r="AE3752" t="str">
        <f t="shared" si="1989"/>
        <v>-0.0000747187029825006-0.0000134544647814081i</v>
      </c>
      <c r="AF3752" t="str">
        <f t="shared" si="1990"/>
        <v>-6.36582640533031-0.0826358772195478i</v>
      </c>
      <c r="AG3752" t="str">
        <f t="shared" si="1991"/>
        <v>0.998917875476717-0.00304891341139315i</v>
      </c>
      <c r="AH3752" t="str">
        <f t="shared" si="1992"/>
        <v>0.000474763541700271+0.0000933717855692178i</v>
      </c>
      <c r="AI3752">
        <f t="shared" si="1993"/>
        <v>-66.305638759143491</v>
      </c>
      <c r="AJ3752">
        <f t="shared" si="1994"/>
        <v>11.126363492409183</v>
      </c>
      <c r="AK3752"/>
      <c r="AL3752"/>
      <c r="AM3752"/>
      <c r="AN3752"/>
    </row>
    <row r="3753" spans="1:40" x14ac:dyDescent="0.35">
      <c r="A3753"/>
      <c r="B3753">
        <f t="shared" si="1995"/>
        <v>1819000</v>
      </c>
      <c r="C3753" s="237" t="str">
        <f t="shared" si="1963"/>
        <v>-9.74666517878985E-09+0.000568118315652367i</v>
      </c>
      <c r="D3753" s="208" t="str">
        <f t="shared" si="1964"/>
        <v>-2.51366127691022+0.00435557375333482i</v>
      </c>
      <c r="E3753" t="str">
        <f t="shared" si="1965"/>
        <v>20500</v>
      </c>
      <c r="F3753" t="str">
        <f t="shared" si="1966"/>
        <v>0.327868852459016</v>
      </c>
      <c r="G3753" t="str">
        <f t="shared" si="1961"/>
        <v>0.327868852459016</v>
      </c>
      <c r="H3753" t="str">
        <f t="shared" si="1967"/>
        <v>3.85216745219902+0.0869460781636434i</v>
      </c>
      <c r="I3753" t="str">
        <f t="shared" si="1968"/>
        <v>7143.19629609979i</v>
      </c>
      <c r="J3753" t="str">
        <f t="shared" si="1962"/>
        <v>-69066.7829001972+1562.70276730516i</v>
      </c>
      <c r="K3753" t="str">
        <f t="shared" si="1969"/>
        <v>0.00233888160444588-0.103371563283335i</v>
      </c>
      <c r="L3753" t="str">
        <f t="shared" si="1970"/>
        <v>0.000489388962586666-0.0183361776338917i</v>
      </c>
      <c r="M3753" t="str">
        <f t="shared" si="1971"/>
        <v>0.00282827056703255-0.121707740917227i</v>
      </c>
      <c r="N3753" t="str">
        <f t="shared" si="1972"/>
        <v>-22.6889235359327i</v>
      </c>
      <c r="O3753" t="str">
        <f t="shared" si="1973"/>
        <v>-0.76627370241715+0.642514290100938i</v>
      </c>
      <c r="P3753" t="str">
        <f t="shared" si="1974"/>
        <v>1.76627370241715-0.642514290100938i</v>
      </c>
      <c r="Q3753" t="str">
        <f t="shared" si="1975"/>
        <v>-1.76627370241715+23.3314378260336i</v>
      </c>
      <c r="R3753" t="str">
        <f t="shared" si="1976"/>
        <v>-0.0330800153257015-0.0731993181905903i</v>
      </c>
      <c r="S3753" t="str">
        <f t="shared" si="1977"/>
        <v>2.45702325158205i</v>
      </c>
      <c r="T3753" t="str">
        <f t="shared" si="1978"/>
        <v>0.179852426794233-0.0812783668179391i</v>
      </c>
      <c r="U3753" t="str">
        <f t="shared" si="1979"/>
        <v>0.0000500000000000001-0.0000781212906875322i</v>
      </c>
      <c r="V3753" t="str">
        <f t="shared" si="1980"/>
        <v>0.00002-0.000874958455700357i</v>
      </c>
      <c r="W3753" t="str">
        <f t="shared" si="1981"/>
        <v>0.0000421234165873092-0.000073762477153493i</v>
      </c>
      <c r="X3753" t="str">
        <f t="shared" si="1982"/>
        <v>0.0000421511580997426-0.0000737153989845792i</v>
      </c>
      <c r="Y3753" t="str">
        <f t="shared" si="1983"/>
        <v>0.009+9.14329125900773i</v>
      </c>
      <c r="Z3753" t="str">
        <f t="shared" si="1984"/>
        <v>-0.0000966928432107562-0.0000554168383377592i</v>
      </c>
      <c r="AA3753" t="str">
        <f t="shared" si="1985"/>
        <v>0.0012979395857823-1.31244698122952i</v>
      </c>
      <c r="AB3753" t="str">
        <f t="shared" si="1986"/>
        <v>0.601139348663379-0.271665083203235i</v>
      </c>
      <c r="AC3753" t="str">
        <f t="shared" si="1987"/>
        <v>0.968636441163753-0.0739316544611873i</v>
      </c>
      <c r="AD3753" t="str">
        <f t="shared" si="1988"/>
        <v>0.638291620367766-0.23174342626532i</v>
      </c>
      <c r="AE3753" t="str">
        <f t="shared" si="1989"/>
        <v>-0.0000745607195601437-0.0000129641727572708i</v>
      </c>
      <c r="AF3753" t="str">
        <f t="shared" si="1990"/>
        <v>-6.36582872910924-0.0825905044103086i</v>
      </c>
      <c r="AG3753" t="str">
        <f t="shared" si="1991"/>
        <v>0.998901972563538-0.00303364941133013i</v>
      </c>
      <c r="AH3753" t="str">
        <f t="shared" si="1992"/>
        <v>0.00047381661427892+0.0000902221707368695i</v>
      </c>
      <c r="AI3753">
        <f t="shared" si="1993"/>
        <v>-66.333114589468039</v>
      </c>
      <c r="AJ3753">
        <f t="shared" si="1994"/>
        <v>10.780958978651855</v>
      </c>
      <c r="AK3753"/>
      <c r="AL3753"/>
      <c r="AM3753"/>
      <c r="AN3753"/>
    </row>
    <row r="3754" spans="1:40" x14ac:dyDescent="0.35">
      <c r="A3754"/>
      <c r="B3754">
        <f t="shared" si="1995"/>
        <v>1820000</v>
      </c>
      <c r="C3754" s="237" t="str">
        <f t="shared" si="1963"/>
        <v>-9.73595750019576E-09+0.000567806162731863i</v>
      </c>
      <c r="D3754" s="208" t="str">
        <f t="shared" si="1964"/>
        <v>-2.51366127682813+0.00435318058094428i</v>
      </c>
      <c r="E3754" t="str">
        <f t="shared" si="1965"/>
        <v>20500</v>
      </c>
      <c r="F3754" t="str">
        <f t="shared" si="1966"/>
        <v>0.327868852459016</v>
      </c>
      <c r="G3754" t="str">
        <f t="shared" si="1961"/>
        <v>0.327868852459016</v>
      </c>
      <c r="H3754" t="str">
        <f t="shared" si="1967"/>
        <v>3.85216977223371+0.0868983619492944i</v>
      </c>
      <c r="I3754" t="str">
        <f t="shared" si="1968"/>
        <v>7147.12328691678i</v>
      </c>
      <c r="J3754" t="str">
        <f t="shared" si="1962"/>
        <v>-69142.7441624261+1563.56186723221i</v>
      </c>
      <c r="K3754" t="str">
        <f t="shared" si="1969"/>
        <v>0.00233631334998836-0.103314822155045i</v>
      </c>
      <c r="L3754" t="str">
        <f t="shared" si="1970"/>
        <v>0.000488851702556763-0.0183261171425014i</v>
      </c>
      <c r="M3754" t="str">
        <f t="shared" si="1971"/>
        <v>0.00282516505254512-0.121640939297546i</v>
      </c>
      <c r="N3754" t="str">
        <f t="shared" si="1972"/>
        <v>-22.7013968308947i</v>
      </c>
      <c r="O3754" t="str">
        <f t="shared" si="1973"/>
        <v>-0.758200031130672+0.652022018641586i</v>
      </c>
      <c r="P3754" t="str">
        <f t="shared" si="1974"/>
        <v>1.75820003113067-0.652022018641586i</v>
      </c>
      <c r="Q3754" t="str">
        <f t="shared" si="1975"/>
        <v>-1.75820003113067+23.3534188495363i</v>
      </c>
      <c r="R3754" t="str">
        <f t="shared" si="1976"/>
        <v>-0.033398537352921-0.0727721595140572i</v>
      </c>
      <c r="S3754" t="str">
        <f t="shared" si="1977"/>
        <v>2.4583740065307i</v>
      </c>
      <c r="T3754" t="str">
        <f t="shared" si="1978"/>
        <v>0.178901185348464-0.0821060960845656i</v>
      </c>
      <c r="U3754" t="str">
        <f t="shared" si="1979"/>
        <v>0.0000499999999999998-0.0000780783669014398i</v>
      </c>
      <c r="V3754" t="str">
        <f t="shared" si="1980"/>
        <v>0.00002-0.000874477709296132i</v>
      </c>
      <c r="W3754" t="str">
        <f t="shared" si="1981"/>
        <v>0.0000421232523209437-0.0000737241836473827i</v>
      </c>
      <c r="X3754" t="str">
        <f t="shared" si="1982"/>
        <v>0.00004215095119306-0.0000736771301261005i</v>
      </c>
      <c r="Y3754" t="str">
        <f t="shared" si="1983"/>
        <v>0.009+9.14831780725348i</v>
      </c>
      <c r="Z3754" t="str">
        <f t="shared" si="1984"/>
        <v>-0.0000965895466093307-0.000055386015542486i</v>
      </c>
      <c r="AA3754" t="str">
        <f t="shared" si="1985"/>
        <v>0.00129651361977969-1.31172584662608i</v>
      </c>
      <c r="AB3754" t="str">
        <f t="shared" si="1986"/>
        <v>0.597959916095669-0.274431688253156i</v>
      </c>
      <c r="AC3754" t="str">
        <f t="shared" si="1987"/>
        <v>0.968307207125651-0.0735117206711228i</v>
      </c>
      <c r="AD3754" t="str">
        <f t="shared" si="1988"/>
        <v>0.635385304518417-0.235176831849514i</v>
      </c>
      <c r="AE3754" t="str">
        <f t="shared" si="1989"/>
        <v>-0.0000743970861497151-0.0000124758367901609i</v>
      </c>
      <c r="AF3754" t="str">
        <f t="shared" si="1990"/>
        <v>-6.36583104906184-0.0825451813683501i</v>
      </c>
      <c r="AG3754" t="str">
        <f t="shared" si="1991"/>
        <v>0.998886257249748-0.00301819757601684i</v>
      </c>
      <c r="AH3754" t="str">
        <f t="shared" si="1992"/>
        <v>0.000472833237777418+0.0000870842837931949i</v>
      </c>
      <c r="AI3754">
        <f t="shared" si="1993"/>
        <v>-66.360968147721849</v>
      </c>
      <c r="AJ3754">
        <f t="shared" si="1994"/>
        <v>10.435532680543501</v>
      </c>
      <c r="AK3754"/>
      <c r="AL3754"/>
      <c r="AM3754"/>
      <c r="AN3754"/>
    </row>
    <row r="3755" spans="1:40" x14ac:dyDescent="0.35">
      <c r="A3755"/>
      <c r="B3755">
        <f t="shared" si="1995"/>
        <v>1821000</v>
      </c>
      <c r="C3755" s="237" t="str">
        <f t="shared" si="1963"/>
        <v>-9.72526745708481E-09+0.000567494352648175i</v>
      </c>
      <c r="D3755" s="208" t="str">
        <f t="shared" si="1964"/>
        <v>-2.51366127674617+0.00435079003696934i</v>
      </c>
      <c r="E3755" t="str">
        <f t="shared" si="1965"/>
        <v>20500</v>
      </c>
      <c r="F3755" t="str">
        <f t="shared" si="1966"/>
        <v>0.327868852459016</v>
      </c>
      <c r="G3755" t="str">
        <f t="shared" si="1961"/>
        <v>0.327868852459016</v>
      </c>
      <c r="H3755" t="str">
        <f t="shared" si="1967"/>
        <v>3.85217208845031+0.0868506980488564i</v>
      </c>
      <c r="I3755" t="str">
        <f t="shared" si="1968"/>
        <v>7151.05027773377i</v>
      </c>
      <c r="J3755" t="str">
        <f t="shared" si="1962"/>
        <v>-69218.7471730817+1564.42096715926i</v>
      </c>
      <c r="K3755" t="str">
        <f t="shared" si="1969"/>
        <v>0.00233374932271339-0.103258143252566i</v>
      </c>
      <c r="L3755" t="str">
        <f t="shared" si="1970"/>
        <v>0.000488315326552715-0.0183160676769564i</v>
      </c>
      <c r="M3755" t="str">
        <f t="shared" si="1971"/>
        <v>0.0028220646492661-0.121574210929522i</v>
      </c>
      <c r="N3755" t="str">
        <f t="shared" si="1972"/>
        <v>-22.7138701258568i</v>
      </c>
      <c r="O3755" t="str">
        <f t="shared" si="1973"/>
        <v>-0.750008398271976+0.661428304898955i</v>
      </c>
      <c r="P3755" t="str">
        <f t="shared" si="1974"/>
        <v>1.75000839827198-0.661428304898955i</v>
      </c>
      <c r="Q3755" t="str">
        <f t="shared" si="1975"/>
        <v>-1.75000839827198+23.3752984307558i</v>
      </c>
      <c r="R3755" t="str">
        <f t="shared" si="1976"/>
        <v>-0.0337119605618541-0.0723418436421582i</v>
      </c>
      <c r="S3755" t="str">
        <f t="shared" si="1977"/>
        <v>2.45972476147934i</v>
      </c>
      <c r="T3755" t="str">
        <f t="shared" si="1978"/>
        <v>0.177941024097683-0.0829221441520075i</v>
      </c>
      <c r="U3755" t="str">
        <f t="shared" si="1979"/>
        <v>0.00005-0.0000780354902584409i</v>
      </c>
      <c r="V3755" t="str">
        <f t="shared" si="1980"/>
        <v>0.00002-0.00087399749089454i</v>
      </c>
      <c r="W3755" t="str">
        <f t="shared" si="1981"/>
        <v>0.0000421230879662378-0.0000736859334004173i</v>
      </c>
      <c r="X3755" t="str">
        <f t="shared" si="1982"/>
        <v>0.0000421507442685404-0.0000736389044990015i</v>
      </c>
      <c r="Y3755" t="str">
        <f t="shared" si="1983"/>
        <v>0.009+9.15334435549922i</v>
      </c>
      <c r="Z3755" t="str">
        <f t="shared" si="1984"/>
        <v>-0.0000964864201035962-0.0000553552267452586i</v>
      </c>
      <c r="AA3755" t="str">
        <f t="shared" si="1985"/>
        <v>0.00129509000239431-1.31100550405935i</v>
      </c>
      <c r="AB3755" t="str">
        <f t="shared" si="1986"/>
        <v>0.594750669942062-0.277159250024126i</v>
      </c>
      <c r="AC3755" t="str">
        <f t="shared" si="1987"/>
        <v>0.96798300771727-0.073088504719721i</v>
      </c>
      <c r="AD3755" t="str">
        <f t="shared" si="1988"/>
        <v>0.632436385834538-0.238573836949612i</v>
      </c>
      <c r="AE3755" t="str">
        <f t="shared" si="1989"/>
        <v>-0.0000742278316522633-0.0000119895240821755i</v>
      </c>
      <c r="AF3755" t="str">
        <f t="shared" si="1990"/>
        <v>-6.36583336519648-0.0824999080118871i</v>
      </c>
      <c r="AG3755" t="str">
        <f t="shared" si="1991"/>
        <v>0.998870731764203-0.00300256033774292i</v>
      </c>
      <c r="AH3755" t="str">
        <f t="shared" si="1992"/>
        <v>0.000471813586171435+0.0000839585622164539i</v>
      </c>
      <c r="AI3755">
        <f t="shared" si="1993"/>
        <v>-66.38920123037623</v>
      </c>
      <c r="AJ3755">
        <f t="shared" si="1994"/>
        <v>10.090084670238326</v>
      </c>
      <c r="AK3755"/>
      <c r="AL3755"/>
      <c r="AM3755"/>
      <c r="AN3755"/>
    </row>
    <row r="3756" spans="1:40" x14ac:dyDescent="0.35">
      <c r="A3756"/>
      <c r="B3756">
        <f t="shared" si="1995"/>
        <v>1822000</v>
      </c>
      <c r="C3756" s="237" t="str">
        <f t="shared" si="1963"/>
        <v>-9.71459501075087E-09+0.000567182884836807i</v>
      </c>
      <c r="D3756" s="208" t="str">
        <f t="shared" si="1964"/>
        <v>-2.51366127666435+0.00434840211708219i</v>
      </c>
      <c r="E3756" t="str">
        <f t="shared" si="1965"/>
        <v>20500</v>
      </c>
      <c r="F3756" t="str">
        <f t="shared" si="1966"/>
        <v>0.327868852459016</v>
      </c>
      <c r="G3756" t="str">
        <f t="shared" si="1961"/>
        <v>0.327868852459016</v>
      </c>
      <c r="H3756" t="str">
        <f t="shared" si="1967"/>
        <v>3.85217440085721+0.0868030863763963i</v>
      </c>
      <c r="I3756" t="str">
        <f t="shared" si="1968"/>
        <v>7154.97726855075i</v>
      </c>
      <c r="J3756" t="str">
        <f t="shared" si="1962"/>
        <v>-69294.7919321638+1565.28006708631i</v>
      </c>
      <c r="K3756" t="str">
        <f t="shared" si="1969"/>
        <v>0.00233118951335066-0.103201526473645i</v>
      </c>
      <c r="L3756" t="str">
        <f t="shared" si="1970"/>
        <v>0.000487779832636572-0.0183060292191539i</v>
      </c>
      <c r="M3756" t="str">
        <f t="shared" si="1971"/>
        <v>0.00281896934598723-0.121507555692799i</v>
      </c>
      <c r="N3756" t="str">
        <f t="shared" si="1972"/>
        <v>-22.7263434208188i</v>
      </c>
      <c r="O3756" t="str">
        <f t="shared" si="1973"/>
        <v>-0.741700078304199+0.670731685432815i</v>
      </c>
      <c r="P3756" t="str">
        <f t="shared" si="1974"/>
        <v>1.7417000783042-0.670731685432815i</v>
      </c>
      <c r="Q3756" t="str">
        <f t="shared" si="1975"/>
        <v>-1.7417000783042+23.3970751062516i</v>
      </c>
      <c r="R3756" t="str">
        <f t="shared" si="1976"/>
        <v>-0.0340202612352046-0.0719084321013002i</v>
      </c>
      <c r="S3756" t="str">
        <f t="shared" si="1977"/>
        <v>2.46107551642799i</v>
      </c>
      <c r="T3756" t="str">
        <f t="shared" si="1978"/>
        <v>0.176972081669234-0.0837264319884463i</v>
      </c>
      <c r="U3756" t="str">
        <f t="shared" si="1979"/>
        <v>0.0000500000000000002-0.0000779926606809119i</v>
      </c>
      <c r="V3756" t="str">
        <f t="shared" si="1980"/>
        <v>0.00002-0.00087351779962621i</v>
      </c>
      <c r="W3756" t="str">
        <f t="shared" si="1981"/>
        <v>0.0000421229235231941-0.0000736477263413253i</v>
      </c>
      <c r="X3756" t="str">
        <f t="shared" si="1982"/>
        <v>0.0000421505373260312-0.0000736007220320562i</v>
      </c>
      <c r="Y3756" t="str">
        <f t="shared" si="1983"/>
        <v>0.009+9.15837090374496i</v>
      </c>
      <c r="Z3756" t="str">
        <f t="shared" si="1984"/>
        <v>-0.0000963834633202058-0.0000553244718895272i</v>
      </c>
      <c r="AA3756" t="str">
        <f t="shared" si="1985"/>
        <v>0.00129366872847127-1.31028595222517i</v>
      </c>
      <c r="AB3756" t="str">
        <f t="shared" si="1986"/>
        <v>0.591512073551052-0.279847504359931i</v>
      </c>
      <c r="AC3756" t="str">
        <f t="shared" si="1987"/>
        <v>0.967663868181617-0.0726620677563091i</v>
      </c>
      <c r="AD3756" t="str">
        <f t="shared" si="1988"/>
        <v>0.629445318718368-0.2419339128599i</v>
      </c>
      <c r="AE3756" t="str">
        <f t="shared" si="1989"/>
        <v>-0.0000740529857499079-0.0000115053014253827i</v>
      </c>
      <c r="AF3756" t="str">
        <f t="shared" si="1990"/>
        <v>-6.36583567752156-0.0824546842593141i</v>
      </c>
      <c r="AG3756" t="str">
        <f t="shared" si="1991"/>
        <v>0.998855398304543-0.00298674015495574i</v>
      </c>
      <c r="AH3756" t="str">
        <f t="shared" si="1992"/>
        <v>0.000470757838612603+0.0000808454410215166i</v>
      </c>
      <c r="AI3756">
        <f t="shared" si="1993"/>
        <v>-66.417815675963496</v>
      </c>
      <c r="AJ3756">
        <f t="shared" si="1994"/>
        <v>9.7446150226456165</v>
      </c>
      <c r="AK3756"/>
      <c r="AL3756"/>
      <c r="AM3756"/>
      <c r="AN3756"/>
    </row>
    <row r="3757" spans="1:40" x14ac:dyDescent="0.35">
      <c r="A3757"/>
      <c r="B3757">
        <f t="shared" si="1995"/>
        <v>1823000</v>
      </c>
      <c r="C3757" s="237" t="str">
        <f t="shared" si="1963"/>
        <v>-9.70394012259378E-09+0.000566871758734497i</v>
      </c>
      <c r="D3757" s="208" t="str">
        <f t="shared" si="1964"/>
        <v>-2.51366127658266+0.00434601681696448i</v>
      </c>
      <c r="E3757" t="str">
        <f t="shared" si="1965"/>
        <v>20500</v>
      </c>
      <c r="F3757" t="str">
        <f t="shared" si="1966"/>
        <v>0.327868852459016</v>
      </c>
      <c r="G3757" t="str">
        <f t="shared" si="1961"/>
        <v>0.327868852459016</v>
      </c>
      <c r="H3757" t="str">
        <f t="shared" si="1967"/>
        <v>3.85217670946274+0.0867555268461672i</v>
      </c>
      <c r="I3757" t="str">
        <f t="shared" si="1968"/>
        <v>7158.90425936774i</v>
      </c>
      <c r="J3757" t="str">
        <f t="shared" si="1962"/>
        <v>-69370.8784396726+1566.13916701336i</v>
      </c>
      <c r="K3757" t="str">
        <f t="shared" si="1969"/>
        <v>0.00232863391265523-0.103144971716251i</v>
      </c>
      <c r="L3757" t="str">
        <f t="shared" si="1970"/>
        <v>0.000487245218875681-0.0182960017510306i</v>
      </c>
      <c r="M3757" t="str">
        <f t="shared" si="1971"/>
        <v>0.00281587913153091-0.121440973467282i</v>
      </c>
      <c r="N3757" t="str">
        <f t="shared" si="1972"/>
        <v>-22.7388167157808i</v>
      </c>
      <c r="O3757" t="str">
        <f t="shared" si="1973"/>
        <v>-0.733276363844588+0.679930712813342i</v>
      </c>
      <c r="P3757" t="str">
        <f t="shared" si="1974"/>
        <v>1.73327636384459-0.679930712813342i</v>
      </c>
      <c r="Q3757" t="str">
        <f t="shared" si="1975"/>
        <v>-1.73327636384459+23.4187474285941i</v>
      </c>
      <c r="R3757" t="str">
        <f t="shared" si="1976"/>
        <v>-0.0343234163125562-0.0714719863958207i</v>
      </c>
      <c r="S3757" t="str">
        <f t="shared" si="1977"/>
        <v>2.46242627137663i</v>
      </c>
      <c r="T3757" t="str">
        <f t="shared" si="1978"/>
        <v>0.175994496968542-0.0845188820514356i</v>
      </c>
      <c r="U3757" t="str">
        <f t="shared" si="1979"/>
        <v>0.00005-0.0000779498780913992i</v>
      </c>
      <c r="V3757" t="str">
        <f t="shared" si="1980"/>
        <v>0.00002-0.00087303863462367i</v>
      </c>
      <c r="W3757" t="str">
        <f t="shared" si="1981"/>
        <v>0.0000421227589918157-0.0000736095623989913i</v>
      </c>
      <c r="X3757" t="str">
        <f t="shared" si="1982"/>
        <v>0.0000421503303653816-0.0000735625826541948i</v>
      </c>
      <c r="Y3757" t="str">
        <f t="shared" si="1983"/>
        <v>0.009+9.16339745199071i</v>
      </c>
      <c r="Z3757" t="str">
        <f t="shared" si="1984"/>
        <v>-0.0000962806758868362-0.0000552937509188698i</v>
      </c>
      <c r="AA3757" t="str">
        <f t="shared" si="1985"/>
        <v>0.00129224979286984-1.30956718982224i</v>
      </c>
      <c r="AB3757" t="str">
        <f t="shared" si="1986"/>
        <v>0.588244591200594-0.282496192082442i</v>
      </c>
      <c r="AC3757" t="str">
        <f t="shared" si="1987"/>
        <v>0.967349813101306-0.0722324709242854i</v>
      </c>
      <c r="AD3757" t="str">
        <f t="shared" si="1988"/>
        <v>0.626412564137982-0.245256536511981i</v>
      </c>
      <c r="AE3757" t="str">
        <f t="shared" si="1989"/>
        <v>-0.0000738725789003291-0.000011023235192858i</v>
      </c>
      <c r="AF3757" t="str">
        <f t="shared" si="1990"/>
        <v>-6.3658379860454-0.0824095100292027i</v>
      </c>
      <c r="AG3757" t="str">
        <f t="shared" si="1991"/>
        <v>0.998840259036887-0.00297073951186562i</v>
      </c>
      <c r="AH3757" t="str">
        <f t="shared" si="1992"/>
        <v>0.00046966617939578+0.0000777453526983116i</v>
      </c>
      <c r="AI3757">
        <f t="shared" si="1993"/>
        <v>-66.446813365750259</v>
      </c>
      <c r="AJ3757">
        <f t="shared" si="1994"/>
        <v>9.399123815398946</v>
      </c>
      <c r="AK3757"/>
      <c r="AL3757"/>
      <c r="AM3757"/>
      <c r="AN3757"/>
    </row>
    <row r="3758" spans="1:40" x14ac:dyDescent="0.35">
      <c r="A3758"/>
      <c r="B3758">
        <f t="shared" si="1995"/>
        <v>1824000</v>
      </c>
      <c r="C3758" s="237" t="str">
        <f t="shared" si="1963"/>
        <v>-9.69330275411964E-09+0.000566560973779233i</v>
      </c>
      <c r="D3758" s="208" t="str">
        <f t="shared" si="1964"/>
        <v>-2.51366127650111+0.00434363413230745i</v>
      </c>
      <c r="E3758" t="str">
        <f t="shared" si="1965"/>
        <v>20500</v>
      </c>
      <c r="F3758" t="str">
        <f t="shared" si="1966"/>
        <v>0.327868852459016</v>
      </c>
      <c r="G3758" t="str">
        <f t="shared" si="1961"/>
        <v>0.327868852459016</v>
      </c>
      <c r="H3758" t="str">
        <f t="shared" si="1967"/>
        <v>3.85217901427525+0.0867080193726114i</v>
      </c>
      <c r="I3758" t="str">
        <f t="shared" si="1968"/>
        <v>7162.83125018473i</v>
      </c>
      <c r="J3758" t="str">
        <f t="shared" si="1962"/>
        <v>-69447.006695608+1566.99826694042i</v>
      </c>
      <c r="K3758" t="str">
        <f t="shared" si="1969"/>
        <v>0.00232608251140752-0.103088478878577i</v>
      </c>
      <c r="L3758" t="str">
        <f t="shared" si="1970"/>
        <v>0.000486711483342692-0.0182859852545627i</v>
      </c>
      <c r="M3758" t="str">
        <f t="shared" si="1971"/>
        <v>0.00281279399475021-0.12137446413314i</v>
      </c>
      <c r="N3758" t="str">
        <f t="shared" si="1972"/>
        <v>-22.7512900107428i</v>
      </c>
      <c r="O3758" t="str">
        <f t="shared" si="1973"/>
        <v>-0.724738565463651+0.689023955846013i</v>
      </c>
      <c r="P3758" t="str">
        <f t="shared" si="1974"/>
        <v>1.72473856546365-0.689023955846013i</v>
      </c>
      <c r="Q3758" t="str">
        <f t="shared" si="1975"/>
        <v>-1.72473856546365+23.4403139665888i</v>
      </c>
      <c r="R3758" t="str">
        <f t="shared" si="1976"/>
        <v>-0.0346214033840345-0.0710325680035692i</v>
      </c>
      <c r="S3758" t="str">
        <f t="shared" si="1977"/>
        <v>2.46377702632527i</v>
      </c>
      <c r="T3758" t="str">
        <f t="shared" si="1978"/>
        <v>0.175008409168081-0.0852994182767242i</v>
      </c>
      <c r="U3758" t="str">
        <f t="shared" si="1979"/>
        <v>0.0000500000000000002-0.0000779071424126213i</v>
      </c>
      <c r="V3758" t="str">
        <f t="shared" si="1980"/>
        <v>0.00002-0.000872559995021353i</v>
      </c>
      <c r="W3758" t="str">
        <f t="shared" si="1981"/>
        <v>0.0000421225943721062-0.0000735714415024578i</v>
      </c>
      <c r="X3758" t="str">
        <f t="shared" si="1982"/>
        <v>0.0000421501233864416-0.000073524486294506i</v>
      </c>
      <c r="Y3758" t="str">
        <f t="shared" si="1983"/>
        <v>0.009+9.16842400023645i</v>
      </c>
      <c r="Z3758" t="str">
        <f t="shared" si="1984"/>
        <v>-0.0000961780574321875-0.0000552630637769899i</v>
      </c>
      <c r="AA3758" t="str">
        <f t="shared" si="1985"/>
        <v>0.00129083319046336-1.30884921555212i</v>
      </c>
      <c r="AB3758" t="str">
        <f t="shared" si="1986"/>
        <v>0.584948688061226-0.285105058954252i</v>
      </c>
      <c r="AC3758" t="str">
        <f t="shared" si="1987"/>
        <v>0.967040866404796-0.071799775356514i</v>
      </c>
      <c r="AD3758" t="str">
        <f t="shared" si="1988"/>
        <v>0.623338589558313-0.248541190556378i</v>
      </c>
      <c r="AE3758" t="str">
        <f t="shared" si="1989"/>
        <v>-0.0000736866423311643-0.0000105433913298244i</v>
      </c>
      <c r="AF3758" t="str">
        <f t="shared" si="1990"/>
        <v>-6.36584029077636-0.0823643852403039i</v>
      </c>
      <c r="AG3758" t="str">
        <f t="shared" si="1991"/>
        <v>0.99882531609553-0.00295456091804872i</v>
      </c>
      <c r="AH3758" t="str">
        <f t="shared" si="1992"/>
        <v>0.000468538797925636+0.0000746587271508998i</v>
      </c>
      <c r="AI3758">
        <f t="shared" si="1993"/>
        <v>-66.476196224429629</v>
      </c>
      <c r="AJ3758">
        <f t="shared" si="1994"/>
        <v>9.0536111288495977</v>
      </c>
      <c r="AK3758"/>
      <c r="AL3758"/>
      <c r="AM3758"/>
      <c r="AN3758"/>
    </row>
    <row r="3759" spans="1:40" x14ac:dyDescent="0.35">
      <c r="A3759"/>
      <c r="B3759">
        <f t="shared" si="1995"/>
        <v>1825000</v>
      </c>
      <c r="C3759" s="237" t="str">
        <f t="shared" si="1963"/>
        <v>-9.68268286693951E-09+0.000566250529410222i</v>
      </c>
      <c r="D3759" s="208" t="str">
        <f t="shared" si="1964"/>
        <v>-2.51366127641969+0.0043412540588117i</v>
      </c>
      <c r="E3759" t="str">
        <f t="shared" si="1965"/>
        <v>20500</v>
      </c>
      <c r="F3759" t="str">
        <f t="shared" si="1966"/>
        <v>0.327868852459016</v>
      </c>
      <c r="G3759" t="str">
        <f t="shared" si="1961"/>
        <v>0.327868852459016</v>
      </c>
      <c r="H3759" t="str">
        <f t="shared" si="1967"/>
        <v>3.85218131530302+0.0866605638703569i</v>
      </c>
      <c r="I3759" t="str">
        <f t="shared" si="1968"/>
        <v>7166.75824100172i</v>
      </c>
      <c r="J3759" t="str">
        <f t="shared" si="1962"/>
        <v>-69523.17669997+1567.85736686746i</v>
      </c>
      <c r="K3759" t="str">
        <f t="shared" si="1969"/>
        <v>0.00232353530041308-0.10303204785904i</v>
      </c>
      <c r="L3759" t="str">
        <f t="shared" si="1970"/>
        <v>0.000486178624115512-0.0182759797117656i</v>
      </c>
      <c r="M3759" t="str">
        <f t="shared" si="1971"/>
        <v>0.00280971392452859-0.121308027570806i</v>
      </c>
      <c r="N3759" t="str">
        <f t="shared" si="1972"/>
        <v>-22.7637633057049i</v>
      </c>
      <c r="O3759" t="str">
        <f t="shared" si="1973"/>
        <v>-0.716088011481127+0.698009999794419i</v>
      </c>
      <c r="P3759" t="str">
        <f t="shared" si="1974"/>
        <v>1.71608801148113-0.698009999794419i</v>
      </c>
      <c r="Q3759" t="str">
        <f t="shared" si="1975"/>
        <v>-1.71608801148113+23.4617733054993i</v>
      </c>
      <c r="R3759" t="str">
        <f t="shared" si="1976"/>
        <v>-0.0349142006840378-0.0705902383716498i</v>
      </c>
      <c r="S3759" t="str">
        <f t="shared" si="1977"/>
        <v>2.46512778127392i</v>
      </c>
      <c r="T3759" t="str">
        <f t="shared" si="1978"/>
        <v>0.174013957696702-0.0860679660671945i</v>
      </c>
      <c r="U3759" t="str">
        <f t="shared" si="1979"/>
        <v>0.0000499999999999999-0.0000778644535674633i</v>
      </c>
      <c r="V3759" t="str">
        <f t="shared" si="1980"/>
        <v>0.00002-0.000872081879955594i</v>
      </c>
      <c r="W3759" t="str">
        <f t="shared" si="1981"/>
        <v>0.0000421224296640682-0.0000735333635809205i</v>
      </c>
      <c r="X3759" t="str">
        <f t="shared" si="1982"/>
        <v>0.0000421499163890602-0.0000734864328822305i</v>
      </c>
      <c r="Y3759" t="str">
        <f t="shared" si="1983"/>
        <v>0.009+9.1734505484822i</v>
      </c>
      <c r="Z3759" t="str">
        <f t="shared" si="1984"/>
        <v>-0.0000960756075859729-0.0000552324104077146i</v>
      </c>
      <c r="AA3759" t="str">
        <f t="shared" si="1985"/>
        <v>0.00128941891613922-1.30813202811921i</v>
      </c>
      <c r="AB3759" t="str">
        <f t="shared" si="1986"/>
        <v>0.581624830160404-0.287673855641708i</v>
      </c>
      <c r="AC3759" t="str">
        <f t="shared" si="1987"/>
        <v>0.966737051372569-0.071364042170883i</v>
      </c>
      <c r="AD3759" t="str">
        <f t="shared" si="1988"/>
        <v>0.620223868871043-0.251787363443463i</v>
      </c>
      <c r="AE3759" t="str">
        <f t="shared" si="1989"/>
        <v>-0.0000734952080342938-0.0000100658353448451i</v>
      </c>
      <c r="AF3759" t="str">
        <f t="shared" si="1990"/>
        <v>-6.36584259172271-0.0823193098115452i</v>
      </c>
      <c r="AG3759" t="str">
        <f t="shared" si="1991"/>
        <v>0.998810571582654-0.00293820690804583i</v>
      </c>
      <c r="AH3759" t="str">
        <f t="shared" si="1992"/>
        <v>0.000467375888682399+0.0000715859916368392i</v>
      </c>
      <c r="AI3759">
        <f t="shared" si="1993"/>
        <v>-66.505966220836868</v>
      </c>
      <c r="AJ3759">
        <f t="shared" si="1994"/>
        <v>8.7080770460471832</v>
      </c>
      <c r="AK3759"/>
      <c r="AL3759"/>
      <c r="AM3759"/>
      <c r="AN3759"/>
    </row>
    <row r="3760" spans="1:40" x14ac:dyDescent="0.35">
      <c r="A3760"/>
      <c r="B3760">
        <f t="shared" si="1995"/>
        <v>1826000</v>
      </c>
      <c r="C3760" s="237" t="str">
        <f t="shared" si="1963"/>
        <v>-9.6720804227697E-09+0.000565940425067902i</v>
      </c>
      <c r="D3760" s="208" t="str">
        <f t="shared" si="1964"/>
        <v>-2.5136612763384+0.00433887659218725i</v>
      </c>
      <c r="E3760" t="str">
        <f t="shared" si="1965"/>
        <v>20500</v>
      </c>
      <c r="F3760" t="str">
        <f t="shared" si="1966"/>
        <v>0.327868852459016</v>
      </c>
      <c r="G3760" t="str">
        <f t="shared" si="1961"/>
        <v>0.327868852459016</v>
      </c>
      <c r="H3760" t="str">
        <f t="shared" si="1967"/>
        <v>3.85218361255432+0.0866131602542188i</v>
      </c>
      <c r="I3760" t="str">
        <f t="shared" si="1968"/>
        <v>7170.6852318187i</v>
      </c>
      <c r="J3760" t="str">
        <f t="shared" si="1962"/>
        <v>-69599.3884527586+1568.71646679451i</v>
      </c>
      <c r="K3760" t="str">
        <f t="shared" si="1969"/>
        <v>0.00232099227050271-0.102975678556276i</v>
      </c>
      <c r="L3760" t="str">
        <f t="shared" si="1970"/>
        <v>0.000485646639277313-0.0182659851046942i</v>
      </c>
      <c r="M3760" t="str">
        <f t="shared" si="1971"/>
        <v>0.00280663890978002-0.12124166366097i</v>
      </c>
      <c r="N3760" t="str">
        <f t="shared" si="1972"/>
        <v>-22.7762366006669i</v>
      </c>
      <c r="O3760" t="str">
        <f t="shared" si="1973"/>
        <v>-0.7073260477596+0.706887446600083i</v>
      </c>
      <c r="P3760" t="str">
        <f t="shared" si="1974"/>
        <v>1.7073260477596-0.706887446600083i</v>
      </c>
      <c r="Q3760" t="str">
        <f t="shared" si="1975"/>
        <v>-1.7073260477596+23.483124047267i</v>
      </c>
      <c r="R3760" t="str">
        <f t="shared" si="1976"/>
        <v>-0.0352017870850103-0.0701450589123546i</v>
      </c>
      <c r="S3760" t="str">
        <f t="shared" si="1977"/>
        <v>2.46647853622256i</v>
      </c>
      <c r="T3760" t="str">
        <f t="shared" si="1978"/>
        <v>0.17301128222939-0.0868244522818544i</v>
      </c>
      <c r="U3760" t="str">
        <f t="shared" si="1979"/>
        <v>0.0000500000000000001-0.0000778218114789819i</v>
      </c>
      <c r="V3760" t="str">
        <f t="shared" si="1980"/>
        <v>0.00002-0.000871604288564598i</v>
      </c>
      <c r="W3760" t="str">
        <f t="shared" si="1981"/>
        <v>0.0000421222648677055-0.0000734953285637321i</v>
      </c>
      <c r="X3760" t="str">
        <f t="shared" si="1982"/>
        <v>0.0000421497093730884-0.0000734484223467664i</v>
      </c>
      <c r="Y3760" t="str">
        <f t="shared" si="1983"/>
        <v>0.009+9.17847709672794i</v>
      </c>
      <c r="Z3760" t="str">
        <f t="shared" si="1984"/>
        <v>-0.0000959733259789225-0.0000552017907549973i</v>
      </c>
      <c r="AA3760" t="str">
        <f t="shared" si="1985"/>
        <v>0.0012880069647988-1.30741562623077i</v>
      </c>
      <c r="AB3760" t="str">
        <f t="shared" si="1986"/>
        <v>0.57827348434826-0.290202337678116i</v>
      </c>
      <c r="AC3760" t="str">
        <f t="shared" si="1987"/>
        <v>0.966438390643269-0.0709253324660454i</v>
      </c>
      <c r="AD3760" t="str">
        <f t="shared" si="1988"/>
        <v>0.617068882323556-0.254994549503395i</v>
      </c>
      <c r="AE3760" t="str">
        <f t="shared" si="1989"/>
        <v>-0.0000732983087600395-9.59063230110716E-06i</v>
      </c>
      <c r="AF3760" t="str">
        <f t="shared" si="1990"/>
        <v>-6.36584488889272-0.0822742836620315i</v>
      </c>
      <c r="AG3760" t="str">
        <f t="shared" si="1991"/>
        <v>0.998796027568025-0.00292168004095808i</v>
      </c>
      <c r="AH3760" t="str">
        <f t="shared" si="1992"/>
        <v>0.00046617765118698+0.0000685275707070984i</v>
      </c>
      <c r="AI3760">
        <f t="shared" si="1993"/>
        <v>-66.53612536868475</v>
      </c>
      <c r="AJ3760">
        <f t="shared" si="1994"/>
        <v>8.3625216527326245</v>
      </c>
      <c r="AK3760"/>
      <c r="AL3760"/>
      <c r="AM3760"/>
      <c r="AN3760"/>
    </row>
    <row r="3761" spans="1:40" x14ac:dyDescent="0.35">
      <c r="A3761"/>
      <c r="B3761">
        <f t="shared" si="1995"/>
        <v>1827000</v>
      </c>
      <c r="C3761" s="237" t="str">
        <f t="shared" si="1963"/>
        <v>-9.66149538343125E-09+0.000565630660193936i</v>
      </c>
      <c r="D3761" s="208" t="str">
        <f t="shared" si="1964"/>
        <v>-2.51366127625725+0.00433650172815351i</v>
      </c>
      <c r="E3761" t="str">
        <f t="shared" si="1965"/>
        <v>20500</v>
      </c>
      <c r="F3761" t="str">
        <f t="shared" si="1966"/>
        <v>0.327868852459016</v>
      </c>
      <c r="G3761" t="str">
        <f t="shared" si="1961"/>
        <v>0.327868852459016</v>
      </c>
      <c r="H3761" t="str">
        <f t="shared" si="1967"/>
        <v>3.85218590603745+0.0865658084391981i</v>
      </c>
      <c r="I3761" t="str">
        <f t="shared" si="1968"/>
        <v>7174.61222263569i</v>
      </c>
      <c r="J3761" t="str">
        <f t="shared" si="1962"/>
        <v>-69675.6419539738+1569.57556672157i</v>
      </c>
      <c r="K3761" t="str">
        <f t="shared" si="1969"/>
        <v>0.00231845341253225-0.102919370869145i</v>
      </c>
      <c r="L3761" t="str">
        <f t="shared" si="1970"/>
        <v>0.000485115526916502-0.0182560014154425i</v>
      </c>
      <c r="M3761" t="str">
        <f t="shared" si="1971"/>
        <v>0.00280356893944875-0.121175372284587i</v>
      </c>
      <c r="N3761" t="str">
        <f t="shared" si="1972"/>
        <v>-22.7887098956289i</v>
      </c>
      <c r="O3761" t="str">
        <f t="shared" si="1973"/>
        <v>-0.698454037494688+0.715654915100405i</v>
      </c>
      <c r="P3761" t="str">
        <f t="shared" si="1974"/>
        <v>1.69845403749469-0.715654915100405i</v>
      </c>
      <c r="Q3761" t="str">
        <f t="shared" si="1975"/>
        <v>-1.69845403749469+23.5043648107293i</v>
      </c>
      <c r="R3761" t="str">
        <f t="shared" si="1976"/>
        <v>-0.0354841420913011-0.0696970909992379i</v>
      </c>
      <c r="S3761" t="str">
        <f t="shared" si="1977"/>
        <v>2.46782929117121i</v>
      </c>
      <c r="T3761" t="str">
        <f t="shared" si="1978"/>
        <v>0.172000522677345-0.0875688052249941i</v>
      </c>
      <c r="U3761" t="str">
        <f t="shared" si="1979"/>
        <v>0.0000499999999999999-0.0000777792160703998i</v>
      </c>
      <c r="V3761" t="str">
        <f t="shared" si="1980"/>
        <v>0.00002-0.000871127219988481i</v>
      </c>
      <c r="W3761" t="str">
        <f t="shared" si="1981"/>
        <v>0.0000421220999830208-0.0000734573363803984i</v>
      </c>
      <c r="X3761" t="str">
        <f t="shared" si="1982"/>
        <v>0.0000421495023383766-0.0000734104546176655i</v>
      </c>
      <c r="Y3761" t="str">
        <f t="shared" si="1983"/>
        <v>0.009+9.18350364497368i</v>
      </c>
      <c r="Z3761" t="str">
        <f t="shared" si="1984"/>
        <v>-0.0000958712122427751-0.0000551712047629142i</v>
      </c>
      <c r="AA3761" t="str">
        <f t="shared" si="1985"/>
        <v>0.00128659733135745-1.30670000859684i</v>
      </c>
      <c r="AB3761" t="str">
        <f t="shared" si="1986"/>
        <v>0.574895118264455-0.292690265427495i</v>
      </c>
      <c r="AC3761" t="str">
        <f t="shared" si="1987"/>
        <v>0.966144906219756-0.0704837073173185i</v>
      </c>
      <c r="AD3761" t="str">
        <f t="shared" si="1988"/>
        <v>0.613874116446714-0.258162249025463i</v>
      </c>
      <c r="AE3761" t="str">
        <f t="shared" si="1989"/>
        <v>-0.000073095978011247-9.11784680774235E-06i</v>
      </c>
      <c r="AF3761" t="str">
        <f t="shared" si="1990"/>
        <v>-6.3658471822947-0.0822293067110446i</v>
      </c>
      <c r="AG3761" t="str">
        <f t="shared" si="1991"/>
        <v>0.99878168608872-0.00290498290003821i</v>
      </c>
      <c r="AH3761" t="str">
        <f t="shared" si="1992"/>
        <v>0.000464944289965226+0.0000654838861461679i</v>
      </c>
      <c r="AI3761">
        <f t="shared" si="1993"/>
        <v>-66.56667572732465</v>
      </c>
      <c r="AJ3761">
        <f t="shared" si="1994"/>
        <v>8.0169450373052538</v>
      </c>
      <c r="AK3761"/>
      <c r="AL3761"/>
      <c r="AM3761"/>
      <c r="AN3761"/>
    </row>
    <row r="3762" spans="1:40" x14ac:dyDescent="0.35">
      <c r="A3762"/>
      <c r="B3762">
        <f t="shared" si="1995"/>
        <v>1828000</v>
      </c>
      <c r="C3762" s="237" t="str">
        <f t="shared" si="1963"/>
        <v>-9.65092771084946E-09+0.000565321234231206i</v>
      </c>
      <c r="D3762" s="208" t="str">
        <f t="shared" si="1964"/>
        <v>-2.51366127617624+0.00433412946243925i</v>
      </c>
      <c r="E3762" t="str">
        <f t="shared" si="1965"/>
        <v>20500</v>
      </c>
      <c r="F3762" t="str">
        <f t="shared" si="1966"/>
        <v>0.327868852459016</v>
      </c>
      <c r="G3762" t="str">
        <f t="shared" si="1961"/>
        <v>0.327868852459016</v>
      </c>
      <c r="H3762" t="str">
        <f t="shared" si="1967"/>
        <v>3.85218819576063+0.0865185083404818i</v>
      </c>
      <c r="I3762" t="str">
        <f t="shared" si="1968"/>
        <v>7178.53921345268i</v>
      </c>
      <c r="J3762" t="str">
        <f t="shared" si="1962"/>
        <v>-69751.9372036157+1570.43466664862i</v>
      </c>
      <c r="K3762" t="str">
        <f t="shared" si="1969"/>
        <v>0.00231591871738245-0.102863124696727i</v>
      </c>
      <c r="L3762" t="str">
        <f t="shared" si="1970"/>
        <v>0.000484585285126698-0.0182460286261434i</v>
      </c>
      <c r="M3762" t="str">
        <f t="shared" si="1971"/>
        <v>0.00280050400250915-0.12110915332287i</v>
      </c>
      <c r="N3762" t="str">
        <f t="shared" si="1972"/>
        <v>-22.801183190591i</v>
      </c>
      <c r="O3762" t="str">
        <f t="shared" si="1973"/>
        <v>-0.689473361003177+0.72431104124332i</v>
      </c>
      <c r="P3762" t="str">
        <f t="shared" si="1974"/>
        <v>1.68947336100318-0.72431104124332i</v>
      </c>
      <c r="Q3762" t="str">
        <f t="shared" si="1975"/>
        <v>-1.68947336100318+23.5254942318343i</v>
      </c>
      <c r="R3762" t="str">
        <f t="shared" si="1976"/>
        <v>-0.0357612458330632-0.0692463959633852i</v>
      </c>
      <c r="S3762" t="str">
        <f t="shared" si="1977"/>
        <v>2.46918004611983i</v>
      </c>
      <c r="T3762" t="str">
        <f t="shared" si="1978"/>
        <v>0.170981819178503-0.0883009546353856i</v>
      </c>
      <c r="U3762" t="str">
        <f t="shared" si="1979"/>
        <v>0.00005-0.0000777366672651099i</v>
      </c>
      <c r="V3762" t="str">
        <f t="shared" si="1980"/>
        <v>0.00002-0.000870650673369229i</v>
      </c>
      <c r="W3762" t="str">
        <f t="shared" si="1981"/>
        <v>0.0000421219350100176-0.000073419386960581i</v>
      </c>
      <c r="X3762" t="str">
        <f t="shared" si="1982"/>
        <v>0.0000421492952847758-0.000073372529624634i</v>
      </c>
      <c r="Y3762" t="str">
        <f t="shared" si="1983"/>
        <v>0.009+9.18853019321943i</v>
      </c>
      <c r="Z3762" t="str">
        <f t="shared" si="1984"/>
        <v>-0.0000957692660102772-0.0000551406523756661i</v>
      </c>
      <c r="AA3762" t="str">
        <f t="shared" si="1985"/>
        <v>0.00128519001074439-1.30598517393035i</v>
      </c>
      <c r="AB3762" t="str">
        <f t="shared" si="1986"/>
        <v>0.571490200306492-0.295137404048486i</v>
      </c>
      <c r="AC3762" t="str">
        <f t="shared" si="1987"/>
        <v>0.965856619475131-0.0700392277727646i</v>
      </c>
      <c r="AD3762" t="str">
        <f t="shared" si="1988"/>
        <v>0.610640063981799-0.261289968336327i</v>
      </c>
      <c r="AE3762" t="str">
        <f t="shared" si="1989"/>
        <v>-0.000072888250037288-8.64754301125628E-06i</v>
      </c>
      <c r="AF3762" t="str">
        <f t="shared" si="1990"/>
        <v>-6.36584947193687-0.0821843788780426i</v>
      </c>
      <c r="AG3762" t="str">
        <f t="shared" si="1991"/>
        <v>0.998767549148834-0.00288811809227967i</v>
      </c>
      <c r="AH3762" t="str">
        <f t="shared" si="1992"/>
        <v>0.000463676014511561+0.0000624553569128332i</v>
      </c>
      <c r="AI3762">
        <f t="shared" si="1993"/>
        <v>-66.597619402528409</v>
      </c>
      <c r="AJ3762">
        <f t="shared" si="1994"/>
        <v>7.6713472908135962</v>
      </c>
      <c r="AK3762"/>
      <c r="AL3762"/>
      <c r="AM3762"/>
      <c r="AN3762"/>
    </row>
    <row r="3763" spans="1:40" x14ac:dyDescent="0.35">
      <c r="A3763"/>
      <c r="B3763">
        <f t="shared" si="1995"/>
        <v>1829000</v>
      </c>
      <c r="C3763" s="237" t="str">
        <f t="shared" si="1963"/>
        <v>-9.64037736705414E-09+0.000565012146623824i</v>
      </c>
      <c r="D3763" s="208" t="str">
        <f t="shared" si="1964"/>
        <v>-2.51366127609535+0.00433175979078265i</v>
      </c>
      <c r="E3763" t="str">
        <f t="shared" si="1965"/>
        <v>20500</v>
      </c>
      <c r="F3763" t="str">
        <f t="shared" si="1966"/>
        <v>0.327868852459016</v>
      </c>
      <c r="G3763" t="str">
        <f t="shared" si="1961"/>
        <v>0.327868852459016</v>
      </c>
      <c r="H3763" t="str">
        <f t="shared" si="1967"/>
        <v>3.85219048173204+0.08647125987344i</v>
      </c>
      <c r="I3763" t="str">
        <f t="shared" si="1968"/>
        <v>7182.46620426967i</v>
      </c>
      <c r="J3763" t="str">
        <f t="shared" si="1962"/>
        <v>-69828.2742016842+1571.29376657566i</v>
      </c>
      <c r="K3763" t="str">
        <f t="shared" si="1969"/>
        <v>0.00231338817595903-0.10280693993832i</v>
      </c>
      <c r="L3763" t="str">
        <f t="shared" si="1970"/>
        <v>0.000484055912006735-0.0182360667189688i</v>
      </c>
      <c r="M3763" t="str">
        <f t="shared" si="1971"/>
        <v>0.00279744408796576-0.121043006657289i</v>
      </c>
      <c r="N3763" t="str">
        <f t="shared" si="1972"/>
        <v>-22.813656485553i</v>
      </c>
      <c r="O3763" t="str">
        <f t="shared" si="1973"/>
        <v>-0.680385415508465+0.732854478299324i</v>
      </c>
      <c r="P3763" t="str">
        <f t="shared" si="1974"/>
        <v>1.68038541550846-0.732854478299324i</v>
      </c>
      <c r="Q3763" t="str">
        <f t="shared" si="1975"/>
        <v>-1.68038541550846+23.5465109638523i</v>
      </c>
      <c r="R3763" t="str">
        <f t="shared" si="1976"/>
        <v>-0.0360330790602217-0.0687930350898488i</v>
      </c>
      <c r="S3763" t="str">
        <f t="shared" si="1977"/>
        <v>2.47053080106848i</v>
      </c>
      <c r="T3763" t="str">
        <f t="shared" si="1978"/>
        <v>0.169955312088456-0.0890208316756134i</v>
      </c>
      <c r="U3763" t="str">
        <f t="shared" si="1979"/>
        <v>0.0000500000000000002-0.000077694164986671i</v>
      </c>
      <c r="V3763" t="str">
        <f t="shared" si="1980"/>
        <v>0.00002-0.00087017464785071i</v>
      </c>
      <c r="W3763" t="str">
        <f t="shared" si="1981"/>
        <v>0.0000421217699486989-0.0000733814802340939i</v>
      </c>
      <c r="X3763" t="str">
        <f t="shared" si="1982"/>
        <v>0.0000421490882121375-0.0000733346472975312i</v>
      </c>
      <c r="Y3763" t="str">
        <f t="shared" si="1983"/>
        <v>0.009+9.19355674146517i</v>
      </c>
      <c r="Z3763" t="str">
        <f t="shared" si="1984"/>
        <v>-0.0000956674869151782-0.000055110133537577i</v>
      </c>
      <c r="AA3763" t="str">
        <f t="shared" si="1985"/>
        <v>0.00128378499790272-1.30527112094698i</v>
      </c>
      <c r="AB3763" t="str">
        <f t="shared" si="1986"/>
        <v>0.568059199599367-0.297543523458681i</v>
      </c>
      <c r="AC3763" t="str">
        <f t="shared" si="1987"/>
        <v>0.965573551158691-0.0695919548494524i</v>
      </c>
      <c r="AD3763" t="str">
        <f t="shared" si="1988"/>
        <v>0.607367223806564-0.264377219877415i</v>
      </c>
      <c r="AE3763" t="str">
        <f t="shared" si="1989"/>
        <v>-0.0000726751598279601-8.17978458703338E-06i</v>
      </c>
      <c r="AF3763" t="str">
        <f t="shared" si="1990"/>
        <v>-6.36585175782739-0.0821395000826573i</v>
      </c>
      <c r="AG3763" t="str">
        <f t="shared" si="1991"/>
        <v>0.998753618719212-0.00287108824800228i</v>
      </c>
      <c r="AH3763" t="str">
        <f t="shared" si="1992"/>
        <v>0.000462373039251873+0.000059442399081401i</v>
      </c>
      <c r="AI3763">
        <f t="shared" si="1993"/>
        <v>-66.628958547294729</v>
      </c>
      <c r="AJ3763">
        <f t="shared" si="1994"/>
        <v>7.3257285069467812</v>
      </c>
      <c r="AK3763"/>
      <c r="AL3763"/>
      <c r="AM3763"/>
      <c r="AN3763"/>
    </row>
    <row r="3764" spans="1:40" x14ac:dyDescent="0.35">
      <c r="A3764"/>
      <c r="B3764">
        <f t="shared" si="1995"/>
        <v>1830000</v>
      </c>
      <c r="C3764" s="237" t="str">
        <f t="shared" si="1963"/>
        <v>-9.62984431417838E-09+0.000564703396817107i</v>
      </c>
      <c r="D3764" s="208" t="str">
        <f t="shared" si="1964"/>
        <v>-2.51366127601459+0.00432939270893116i</v>
      </c>
      <c r="E3764" t="str">
        <f t="shared" si="1965"/>
        <v>20500</v>
      </c>
      <c r="F3764" t="str">
        <f t="shared" si="1966"/>
        <v>0.327868852459016</v>
      </c>
      <c r="G3764" t="str">
        <f t="shared" si="1961"/>
        <v>0.327868852459016</v>
      </c>
      <c r="H3764" t="str">
        <f t="shared" si="1967"/>
        <v>3.85219276395989+0.0864240629536294i</v>
      </c>
      <c r="I3764" t="str">
        <f t="shared" si="1968"/>
        <v>7186.39319508665i</v>
      </c>
      <c r="J3764" t="str">
        <f t="shared" si="1962"/>
        <v>-69904.6529481792+1572.15286650272i</v>
      </c>
      <c r="K3764" t="str">
        <f t="shared" si="1969"/>
        <v>0.00231086177919254-0.102750816493446i</v>
      </c>
      <c r="L3764" t="str">
        <f t="shared" si="1970"/>
        <v>0.000483527405660622-0.0182261156761295i</v>
      </c>
      <c r="M3764" t="str">
        <f t="shared" si="1971"/>
        <v>0.00279438918485316-0.120976932169576i</v>
      </c>
      <c r="N3764" t="str">
        <f t="shared" si="1972"/>
        <v>-22.826129780515i</v>
      </c>
      <c r="O3764" t="str">
        <f t="shared" si="1973"/>
        <v>-0.671191614922765+0.741283897071406i</v>
      </c>
      <c r="P3764" t="str">
        <f t="shared" si="1974"/>
        <v>1.67119161492277-0.741283897071406i</v>
      </c>
      <c r="Q3764" t="str">
        <f t="shared" si="1975"/>
        <v>-1.67119161492277+23.5674136775864i</v>
      </c>
      <c r="R3764" t="str">
        <f t="shared" si="1976"/>
        <v>-0.0362996231365292-0.0683370696142117i</v>
      </c>
      <c r="S3764" t="str">
        <f t="shared" si="1977"/>
        <v>2.47188155601712i</v>
      </c>
      <c r="T3764" t="str">
        <f t="shared" si="1978"/>
        <v>0.168921141971628-0.0897283689215589i</v>
      </c>
      <c r="U3764" t="str">
        <f t="shared" si="1979"/>
        <v>0.0000499999999999999-0.0000776517091588091i</v>
      </c>
      <c r="V3764" t="str">
        <f t="shared" si="1980"/>
        <v>0.00002-0.000869699142578666i</v>
      </c>
      <c r="W3764" t="str">
        <f t="shared" si="1981"/>
        <v>0.0000421216047990677-0.0000733436161309047i</v>
      </c>
      <c r="X3764" t="str">
        <f t="shared" si="1982"/>
        <v>0.0000421488811203139-0.00007329680756637i</v>
      </c>
      <c r="Y3764" t="str">
        <f t="shared" si="1983"/>
        <v>0.009+9.19858328971091i</v>
      </c>
      <c r="Z3764" t="str">
        <f t="shared" si="1984"/>
        <v>-0.0000955658745922282-0.0000550796481930949i</v>
      </c>
      <c r="AA3764" t="str">
        <f t="shared" si="1985"/>
        <v>0.00128238228778937-1.30455784836527i</v>
      </c>
      <c r="AB3764" t="str">
        <f t="shared" si="1986"/>
        <v>0.564602585966077-0.299908398299482i</v>
      </c>
      <c r="AC3764" t="str">
        <f t="shared" si="1987"/>
        <v>0.965295721401801-0.06914194952984i</v>
      </c>
      <c r="AD3764" t="str">
        <f t="shared" si="1988"/>
        <v>0.604056100859949-0.267423522281604i</v>
      </c>
      <c r="AE3764" t="str">
        <f t="shared" si="1989"/>
        <v>-0.0000724567431072812-7.71463473088295E-06i</v>
      </c>
      <c r="AF3764" t="str">
        <f t="shared" si="1990"/>
        <v>-6.36585403997448-0.0820946702446982i</v>
      </c>
      <c r="AG3764" t="str">
        <f t="shared" si="1991"/>
        <v>0.998739896737173-0.00285389602043346i</v>
      </c>
      <c r="AH3764" t="str">
        <f t="shared" si="1992"/>
        <v>0.00046103558350563+0.0000564454257831617i</v>
      </c>
      <c r="AI3764">
        <f t="shared" si="1993"/>
        <v>-66.660695362681864</v>
      </c>
      <c r="AJ3764">
        <f t="shared" si="1994"/>
        <v>6.9800887819991919</v>
      </c>
      <c r="AK3764"/>
      <c r="AL3764"/>
      <c r="AM3764"/>
      <c r="AN3764"/>
    </row>
    <row r="3765" spans="1:40" x14ac:dyDescent="0.35">
      <c r="A3765"/>
      <c r="B3765">
        <f t="shared" si="1995"/>
        <v>1831000</v>
      </c>
      <c r="C3765" s="237" t="str">
        <f t="shared" si="1963"/>
        <v>-9.61932851445875E-09+0.000564394984257584i</v>
      </c>
      <c r="D3765" s="208" t="str">
        <f t="shared" si="1964"/>
        <v>-2.51366127593397+0.00432702821264148i</v>
      </c>
      <c r="E3765" t="str">
        <f t="shared" si="1965"/>
        <v>20500</v>
      </c>
      <c r="F3765" t="str">
        <f t="shared" si="1966"/>
        <v>0.327868852459016</v>
      </c>
      <c r="G3765" t="str">
        <f t="shared" si="1961"/>
        <v>0.327868852459016</v>
      </c>
      <c r="H3765" t="str">
        <f t="shared" si="1967"/>
        <v>3.85219504245237+0.0863769174967889i</v>
      </c>
      <c r="I3765" t="str">
        <f t="shared" si="1968"/>
        <v>7190.32018590364i</v>
      </c>
      <c r="J3765" t="str">
        <f t="shared" si="1962"/>
        <v>-69981.0734431009+1573.01196642977i</v>
      </c>
      <c r="K3765" t="str">
        <f t="shared" si="1969"/>
        <v>0.00230833951803819-0.102694754261842i</v>
      </c>
      <c r="L3765" t="str">
        <f t="shared" si="1970"/>
        <v>0.000482999764197542-0.0182161754798749i</v>
      </c>
      <c r="M3765" t="str">
        <f t="shared" si="1971"/>
        <v>0.00279133928223573-0.120910929741717i</v>
      </c>
      <c r="N3765" t="str">
        <f t="shared" si="1972"/>
        <v>-22.8386030754771i</v>
      </c>
      <c r="O3765" t="str">
        <f t="shared" si="1973"/>
        <v>-0.661893389627335+0.749597986101641i</v>
      </c>
      <c r="P3765" t="str">
        <f t="shared" si="1974"/>
        <v>1.66189338962733-0.749597986101641i</v>
      </c>
      <c r="Q3765" t="str">
        <f t="shared" si="1975"/>
        <v>-1.66189338962733+23.5882010615787i</v>
      </c>
      <c r="R3765" t="str">
        <f t="shared" si="1976"/>
        <v>-0.0365608600336733-0.0678785607193361i</v>
      </c>
      <c r="S3765" t="str">
        <f t="shared" si="1977"/>
        <v>2.47323231096577i</v>
      </c>
      <c r="T3765" t="str">
        <f t="shared" si="1978"/>
        <v>0.167879449592914-0.0904235003519779i</v>
      </c>
      <c r="U3765" t="str">
        <f t="shared" si="1979"/>
        <v>0.0000500000000000001-0.0000776092997054184i</v>
      </c>
      <c r="V3765" t="str">
        <f t="shared" si="1980"/>
        <v>0.00002-0.000869224156700686i</v>
      </c>
      <c r="W3765" t="str">
        <f t="shared" si="1981"/>
        <v>0.0000421214395611277-0.0000733057945811352i</v>
      </c>
      <c r="X3765" t="str">
        <f t="shared" si="1982"/>
        <v>0.0000421486740091574-0.0000732590103613169i</v>
      </c>
      <c r="Y3765" t="str">
        <f t="shared" si="1983"/>
        <v>0.009+9.20360983795666i</v>
      </c>
      <c r="Z3765" t="str">
        <f t="shared" si="1984"/>
        <v>-0.0000954644286771752-0.00005504919628679i</v>
      </c>
      <c r="AA3765" t="str">
        <f t="shared" si="1985"/>
        <v>0.001280981875375-1.30384535490653i</v>
      </c>
      <c r="AB3765" t="str">
        <f t="shared" si="1986"/>
        <v>0.561120829899677-0.302231807901264i</v>
      </c>
      <c r="AC3765" t="str">
        <f t="shared" si="1987"/>
        <v>0.965023149723718-0.0686892727583497i</v>
      </c>
      <c r="AD3765" t="str">
        <f t="shared" si="1988"/>
        <v>0.600707206066171-0.270428400448832i</v>
      </c>
      <c r="AE3765" t="str">
        <f t="shared" si="1989"/>
        <v>-0.0000722330363271999-0.0000072521561506958i</v>
      </c>
      <c r="AF3765" t="str">
        <f t="shared" si="1990"/>
        <v>-6.36585631838634-0.0820498892841474i</v>
      </c>
      <c r="AG3765" t="str">
        <f t="shared" si="1991"/>
        <v>0.998726385106246-0.0028365440852875i</v>
      </c>
      <c r="AH3765" t="str">
        <f t="shared" si="1992"/>
        <v>0.000459663871447346+0.0000534648471485308i</v>
      </c>
      <c r="AI3765">
        <f t="shared" si="1993"/>
        <v>-66.692832098664226</v>
      </c>
      <c r="AJ3765">
        <f t="shared" si="1994"/>
        <v>6.634428214858799</v>
      </c>
      <c r="AK3765"/>
      <c r="AL3765"/>
      <c r="AM3765"/>
      <c r="AN3765"/>
    </row>
    <row r="3766" spans="1:40" x14ac:dyDescent="0.35">
      <c r="A3766"/>
      <c r="B3766">
        <f t="shared" si="1995"/>
        <v>1832000</v>
      </c>
      <c r="C3766" s="237" t="str">
        <f t="shared" si="1963"/>
        <v>-9.60882993023473E-09+0.000564086908392989i</v>
      </c>
      <c r="D3766" s="208" t="str">
        <f t="shared" si="1964"/>
        <v>-2.51366127585349+0.00432466629767958i</v>
      </c>
      <c r="E3766" t="str">
        <f t="shared" si="1965"/>
        <v>20500</v>
      </c>
      <c r="F3766" t="str">
        <f t="shared" si="1966"/>
        <v>0.327868852459016</v>
      </c>
      <c r="G3766" t="str">
        <f t="shared" si="1961"/>
        <v>0.327868852459016</v>
      </c>
      <c r="H3766" t="str">
        <f t="shared" si="1967"/>
        <v>3.85219731721762+0.0863298234188433i</v>
      </c>
      <c r="I3766" t="str">
        <f t="shared" si="1968"/>
        <v>7194.24717672063i</v>
      </c>
      <c r="J3766" t="str">
        <f t="shared" si="1962"/>
        <v>-70057.5356864492+1573.87106635682i</v>
      </c>
      <c r="K3766" t="str">
        <f t="shared" si="1969"/>
        <v>0.0023058213834759-0.102638753143466i</v>
      </c>
      <c r="L3766" t="str">
        <f t="shared" si="1970"/>
        <v>0.000482472985731833-0.0182062461124932i</v>
      </c>
      <c r="M3766" t="str">
        <f t="shared" si="1971"/>
        <v>0.00278829436920773-0.120844999255959i</v>
      </c>
      <c r="N3766" t="str">
        <f t="shared" si="1972"/>
        <v>-22.8510763704391i</v>
      </c>
      <c r="O3766" t="str">
        <f t="shared" si="1973"/>
        <v>-0.652492186250166+0.757795451875029i</v>
      </c>
      <c r="P3766" t="str">
        <f t="shared" si="1974"/>
        <v>1.65249218625017-0.757795451875029i</v>
      </c>
      <c r="Q3766" t="str">
        <f t="shared" si="1975"/>
        <v>-1.65249218625017+23.6088718223141i</v>
      </c>
      <c r="R3766" t="str">
        <f t="shared" si="1976"/>
        <v>-0.0368167723254593-0.0674175695322737i</v>
      </c>
      <c r="S3766" t="str">
        <f t="shared" si="1977"/>
        <v>2.47458306591441i</v>
      </c>
      <c r="T3766" t="str">
        <f t="shared" si="1978"/>
        <v>0.166830375909672-0.0911061613382079i</v>
      </c>
      <c r="U3766" t="str">
        <f t="shared" si="1979"/>
        <v>0.0000499999999999998-0.000077566936550557i</v>
      </c>
      <c r="V3766" t="str">
        <f t="shared" si="1980"/>
        <v>0.00002-0.000868749689366241i</v>
      </c>
      <c r="W3766" t="str">
        <f t="shared" si="1981"/>
        <v>0.0000421212742348812-0.0000732680155150577i</v>
      </c>
      <c r="X3766" t="str">
        <f t="shared" si="1982"/>
        <v>0.0000421484668785197-0.0000732212556126889i</v>
      </c>
      <c r="Y3766" t="str">
        <f t="shared" si="1983"/>
        <v>0.009+9.2086363862024i</v>
      </c>
      <c r="Z3766" t="str">
        <f t="shared" si="1984"/>
        <v>-0.0000953631488067594-0.000055018777763354i</v>
      </c>
      <c r="AA3766" t="str">
        <f t="shared" si="1985"/>
        <v>0.00127958375564403-1.30313363929486i</v>
      </c>
      <c r="AB3766" t="str">
        <f t="shared" si="1986"/>
        <v>0.557614402536506-0.304513536248971i</v>
      </c>
      <c r="AC3766" t="str">
        <f t="shared" si="1987"/>
        <v>0.964755855037345-0.0682339854381066i</v>
      </c>
      <c r="AD3766" t="str">
        <f t="shared" si="1988"/>
        <v>0.597321056257855-0.273391385620757i</v>
      </c>
      <c r="AE3766" t="str">
        <f t="shared" si="1989"/>
        <v>-0.0000720040766612124-6.79241105818445E-06i</v>
      </c>
      <c r="AF3766" t="str">
        <f t="shared" si="1990"/>
        <v>-6.36585859307111-0.0820051571211637i</v>
      </c>
      <c r="AG3766" t="str">
        <f t="shared" si="1991"/>
        <v>0.998713085695909-0.00281903514034189i</v>
      </c>
      <c r="AH3766" t="str">
        <f t="shared" si="1992"/>
        <v>0.000458258132067337+0.0000505010702497033i</v>
      </c>
      <c r="AI3766">
        <f t="shared" si="1993"/>
        <v>-66.725371055015216</v>
      </c>
      <c r="AJ3766">
        <f t="shared" si="1994"/>
        <v>6.288746906999565</v>
      </c>
      <c r="AK3766"/>
      <c r="AL3766"/>
      <c r="AM3766"/>
      <c r="AN3766"/>
    </row>
    <row r="3767" spans="1:40" x14ac:dyDescent="0.35">
      <c r="A3767"/>
      <c r="B3767">
        <f t="shared" si="1995"/>
        <v>1833000</v>
      </c>
      <c r="C3767" s="237" t="str">
        <f t="shared" si="1963"/>
        <v>-9.59834852394899E-09+0.000563779168672278i</v>
      </c>
      <c r="D3767" s="208" t="str">
        <f t="shared" si="1964"/>
        <v>-2.51366127577312+0.0043223069598208i</v>
      </c>
      <c r="E3767" t="str">
        <f t="shared" si="1965"/>
        <v>20500</v>
      </c>
      <c r="F3767" t="str">
        <f t="shared" si="1966"/>
        <v>0.327868852459016</v>
      </c>
      <c r="G3767" t="str">
        <f t="shared" si="1961"/>
        <v>0.327868852459016</v>
      </c>
      <c r="H3767" t="str">
        <f t="shared" si="1967"/>
        <v>3.85219958826371+0.0862827806358964i</v>
      </c>
      <c r="I3767" t="str">
        <f t="shared" si="1968"/>
        <v>7198.17416753761i</v>
      </c>
      <c r="J3767" t="str">
        <f t="shared" si="1962"/>
        <v>-70134.0396782242+1574.73016628387i</v>
      </c>
      <c r="K3767" t="str">
        <f t="shared" si="1969"/>
        <v>0.00230330736651015-0.10258281303849i</v>
      </c>
      <c r="L3767" t="str">
        <f t="shared" si="1970"/>
        <v>0.000481947068382959-0.018196327556311i</v>
      </c>
      <c r="M3767" t="str">
        <f t="shared" si="1971"/>
        <v>0.00278525443489311-0.120779140594801i</v>
      </c>
      <c r="N3767" t="str">
        <f t="shared" si="1972"/>
        <v>-22.8635496654011i</v>
      </c>
      <c r="O3767" t="str">
        <f t="shared" si="1973"/>
        <v>-0.642989467440464+0.765875019021138i</v>
      </c>
      <c r="P3767" t="str">
        <f t="shared" si="1974"/>
        <v>1.64298946744046-0.765875019021138i</v>
      </c>
      <c r="Q3767" t="str">
        <f t="shared" si="1975"/>
        <v>-1.64298946744046+23.6294246844222i</v>
      </c>
      <c r="R3767" t="str">
        <f t="shared" si="1976"/>
        <v>-0.0370673431820871-0.0669541571212814i</v>
      </c>
      <c r="S3767" t="str">
        <f t="shared" si="1977"/>
        <v>2.47593382086306i</v>
      </c>
      <c r="T3767" t="str">
        <f t="shared" si="1978"/>
        <v>0.16577406206396-0.0917762886340672i</v>
      </c>
      <c r="U3767" t="str">
        <f t="shared" si="1979"/>
        <v>0.00005-0.0000775246196184511i</v>
      </c>
      <c r="V3767" t="str">
        <f t="shared" si="1980"/>
        <v>0.00002-0.000868275739726651i</v>
      </c>
      <c r="W3767" t="str">
        <f t="shared" si="1981"/>
        <v>0.0000421211088203325-0.0000732302788630991i</v>
      </c>
      <c r="X3767" t="str">
        <f t="shared" si="1982"/>
        <v>0.0000421482597282558-0.0000731835432509582i</v>
      </c>
      <c r="Y3767" t="str">
        <f t="shared" si="1983"/>
        <v>0.009+9.21366293444814i</v>
      </c>
      <c r="Z3767" t="str">
        <f t="shared" si="1984"/>
        <v>-0.0000952620346187149-0.0000549883925676046i</v>
      </c>
      <c r="AA3767" t="str">
        <f t="shared" si="1985"/>
        <v>0.00127818792359452-1.30242270025717i</v>
      </c>
      <c r="AB3767" t="str">
        <f t="shared" si="1986"/>
        <v>0.554083775630248-0.306753371948354i</v>
      </c>
      <c r="AC3767" t="str">
        <f t="shared" si="1987"/>
        <v>0.964493855654897-0.0677761484277815i</v>
      </c>
      <c r="AD3767" t="str">
        <f t="shared" si="1988"/>
        <v>0.5938981740979-0.276312015454728i</v>
      </c>
      <c r="AE3767" t="str">
        <f t="shared" si="1989"/>
        <v>-0.0000717699019978765-6.33546116066369E-06i</v>
      </c>
      <c r="AF3767" t="str">
        <f t="shared" si="1990"/>
        <v>-6.36586086403683-0.0819604736760756i</v>
      </c>
      <c r="AG3767" t="str">
        <f t="shared" si="1991"/>
        <v>0.998700000341335-0.00280137190500903i</v>
      </c>
      <c r="AH3767" t="str">
        <f t="shared" si="1992"/>
        <v>0.000456818599131722+0.0000475544990435436i</v>
      </c>
      <c r="AI3767">
        <f t="shared" si="1993"/>
        <v>-66.758314582218816</v>
      </c>
      <c r="AJ3767">
        <f t="shared" si="1994"/>
        <v>5.9430449624430635</v>
      </c>
      <c r="AK3767"/>
      <c r="AL3767"/>
      <c r="AM3767"/>
      <c r="AN3767"/>
    </row>
    <row r="3768" spans="1:40" x14ac:dyDescent="0.35">
      <c r="A3768"/>
      <c r="B3768">
        <f t="shared" si="1995"/>
        <v>1834000</v>
      </c>
      <c r="C3768" s="237" t="str">
        <f t="shared" si="1963"/>
        <v>-9.58788425814607E-09+0.000563471764545591i</v>
      </c>
      <c r="D3768" s="208" t="str">
        <f t="shared" si="1964"/>
        <v>-2.5136612756929+0.00431995019484953i</v>
      </c>
      <c r="E3768" t="str">
        <f t="shared" si="1965"/>
        <v>20500</v>
      </c>
      <c r="F3768" t="str">
        <f t="shared" si="1966"/>
        <v>0.327868852459016</v>
      </c>
      <c r="G3768" t="str">
        <f t="shared" si="1961"/>
        <v>0.327868852459016</v>
      </c>
      <c r="H3768" t="str">
        <f t="shared" si="1967"/>
        <v>3.85220185559882+0.0862357890642388i</v>
      </c>
      <c r="I3768" t="str">
        <f t="shared" si="1968"/>
        <v>7202.1011583546i</v>
      </c>
      <c r="J3768" t="str">
        <f t="shared" si="1962"/>
        <v>-70210.5854184257+1575.58926621092i</v>
      </c>
      <c r="K3768" t="str">
        <f t="shared" si="1969"/>
        <v>0.00230079745816994-0.102526933847309i</v>
      </c>
      <c r="L3768" t="str">
        <f t="shared" si="1970"/>
        <v>0.000481422010275512-0.0181864197936932i</v>
      </c>
      <c r="M3768" t="str">
        <f t="shared" si="1971"/>
        <v>0.00278221946844545-0.120713353641002i</v>
      </c>
      <c r="N3768" t="str">
        <f t="shared" si="1972"/>
        <v>-22.8760229603632i</v>
      </c>
      <c r="O3768" t="str">
        <f t="shared" si="1973"/>
        <v>-0.63338671164131+0.773835430512333i</v>
      </c>
      <c r="P3768" t="str">
        <f t="shared" si="1974"/>
        <v>1.63338671164131-0.773835430512333i</v>
      </c>
      <c r="Q3768" t="str">
        <f t="shared" si="1975"/>
        <v>-1.63338671164131+23.6498583908755i</v>
      </c>
      <c r="R3768" t="str">
        <f t="shared" si="1976"/>
        <v>-0.0373125563644897-0.0664883844930276i</v>
      </c>
      <c r="S3768" t="str">
        <f t="shared" si="1977"/>
        <v>2.4772845758117i</v>
      </c>
      <c r="T3768" t="str">
        <f t="shared" si="1978"/>
        <v>0.164710649375215-0.092433820365855i</v>
      </c>
      <c r="U3768" t="str">
        <f t="shared" si="1979"/>
        <v>0.0000500000000000002-0.0000774823488334904i</v>
      </c>
      <c r="V3768" t="str">
        <f t="shared" si="1980"/>
        <v>0.00002-0.000867802306935086i</v>
      </c>
      <c r="W3768" t="str">
        <f t="shared" si="1981"/>
        <v>0.0000421209433174842-0.0000731925845558361i</v>
      </c>
      <c r="X3768" t="str">
        <f t="shared" si="1982"/>
        <v>0.0000421480525582181-0.0000731458732067456i</v>
      </c>
      <c r="Y3768" t="str">
        <f t="shared" si="1983"/>
        <v>0.009+9.21868948269389i</v>
      </c>
      <c r="Z3768" t="str">
        <f t="shared" si="1984"/>
        <v>-0.0000951610857517592-0.0000549580406444766i</v>
      </c>
      <c r="AA3768" t="str">
        <f t="shared" si="1985"/>
        <v>0.00127679437423821-1.30171253652311i</v>
      </c>
      <c r="AB3768" t="str">
        <f t="shared" si="1986"/>
        <v>0.55052942152746-0.30895110819255i</v>
      </c>
      <c r="AC3768" t="str">
        <f t="shared" si="1987"/>
        <v>0.964237169293499-0.0673158225386316i</v>
      </c>
      <c r="AD3768" t="str">
        <f t="shared" si="1988"/>
        <v>0.590439088000768-0.279189834096591i</v>
      </c>
      <c r="AE3768" t="str">
        <f t="shared" si="1989"/>
        <v>-0.0000715305509342367-5.88136765294877E-06i</v>
      </c>
      <c r="AF3768" t="str">
        <f t="shared" si="1990"/>
        <v>-6.36586313129172-0.0819158388693893i</v>
      </c>
      <c r="AG3768" t="str">
        <f t="shared" si="1991"/>
        <v>0.998687130843137-0.00278355711990647i</v>
      </c>
      <c r="AH3768" t="str">
        <f t="shared" si="1992"/>
        <v>0.000455345511141772+0.000044625534315213i</v>
      </c>
      <c r="AI3768">
        <f t="shared" si="1993"/>
        <v>-66.791665082407675</v>
      </c>
      <c r="AJ3768">
        <f t="shared" si="1994"/>
        <v>5.5973224877483556</v>
      </c>
      <c r="AK3768"/>
      <c r="AL3768"/>
      <c r="AM3768"/>
      <c r="AN3768"/>
    </row>
    <row r="3769" spans="1:40" x14ac:dyDescent="0.35">
      <c r="A3769"/>
      <c r="B3769">
        <f t="shared" si="1995"/>
        <v>1835000</v>
      </c>
      <c r="C3769" s="237" t="str">
        <f t="shared" si="1963"/>
        <v>-9.5774370954727E-09+0.000563164695464274i</v>
      </c>
      <c r="D3769" s="208" t="str">
        <f t="shared" si="1964"/>
        <v>-2.51366127561281+0.00431759599855944i</v>
      </c>
      <c r="E3769" t="str">
        <f t="shared" si="1965"/>
        <v>20500</v>
      </c>
      <c r="F3769" t="str">
        <f t="shared" si="1966"/>
        <v>0.327868852459016</v>
      </c>
      <c r="G3769" t="str">
        <f t="shared" si="1961"/>
        <v>0.327868852459016</v>
      </c>
      <c r="H3769" t="str">
        <f t="shared" si="1967"/>
        <v>3.85220411923099+0.0861888486203396i</v>
      </c>
      <c r="I3769" t="str">
        <f t="shared" si="1968"/>
        <v>7206.02814917159i</v>
      </c>
      <c r="J3769" t="str">
        <f t="shared" si="1962"/>
        <v>-70287.1729070539+1576.44836613797i</v>
      </c>
      <c r="K3769" t="str">
        <f t="shared" si="1969"/>
        <v>0.00229829164950864-0.10247111547053i</v>
      </c>
      <c r="L3769" t="str">
        <f t="shared" si="1970"/>
        <v>0.000480897809539176-0.0181765228070433i</v>
      </c>
      <c r="M3769" t="str">
        <f t="shared" si="1971"/>
        <v>0.00277918945904782-0.120647638277573i</v>
      </c>
      <c r="N3769" t="str">
        <f t="shared" si="1972"/>
        <v>-22.8884962553252i</v>
      </c>
      <c r="O3769" t="str">
        <f t="shared" si="1973"/>
        <v>-0.623685412859886+0.781675447859144i</v>
      </c>
      <c r="P3769" t="str">
        <f t="shared" si="1974"/>
        <v>1.62368541285989-0.781675447859144i</v>
      </c>
      <c r="Q3769" t="str">
        <f t="shared" si="1975"/>
        <v>-1.62368541285989+23.6701717031843i</v>
      </c>
      <c r="R3769" t="str">
        <f t="shared" si="1976"/>
        <v>-0.0375523962187518-0.066020312589931i</v>
      </c>
      <c r="S3769" t="str">
        <f t="shared" si="1977"/>
        <v>2.47863533076034i</v>
      </c>
      <c r="T3769" t="str">
        <f t="shared" si="1978"/>
        <v>0.163640279333245-0.0930786960225092i</v>
      </c>
      <c r="U3769" t="str">
        <f t="shared" si="1979"/>
        <v>0.0000499999999999999-0.0000774401241202292i</v>
      </c>
      <c r="V3769" t="str">
        <f t="shared" si="1980"/>
        <v>0.00002-0.000867329390146572i</v>
      </c>
      <c r="W3769" t="str">
        <f t="shared" si="1981"/>
        <v>0.0000421207777263392-0.0000731549325239967i</v>
      </c>
      <c r="X3769" t="str">
        <f t="shared" si="1982"/>
        <v>0.0000421478453682603-0.0000731082454108238i</v>
      </c>
      <c r="Y3769" t="str">
        <f t="shared" si="1983"/>
        <v>0.009+9.22371603093963i</v>
      </c>
      <c r="Z3769" t="str">
        <f t="shared" si="1984"/>
        <v>-0.0000950603018455956-0.0000549277219390285i</v>
      </c>
      <c r="AA3769" t="str">
        <f t="shared" si="1985"/>
        <v>0.00127540310260038-1.30100314682514i</v>
      </c>
      <c r="AB3769" t="str">
        <f t="shared" si="1986"/>
        <v>0.546951813144145-0.311106542729186i</v>
      </c>
      <c r="AC3769" t="str">
        <f t="shared" si="1987"/>
        <v>0.96398581308072-0.0668530685316713i</v>
      </c>
      <c r="AD3769" t="str">
        <f t="shared" si="1988"/>
        <v>0.586944332052769-0.282024392252566i</v>
      </c>
      <c r="AE3769" t="str">
        <f t="shared" si="1989"/>
        <v>-0.0000712860627691703-0.0000054301912093338i</v>
      </c>
      <c r="AF3769" t="str">
        <f t="shared" si="1990"/>
        <v>-6.3658653948438-0.0818712526217802i</v>
      </c>
      <c r="AG3769" t="str">
        <f t="shared" si="1991"/>
        <v>0.998674478967129-0.00276559354642413i</v>
      </c>
      <c r="AH3769" t="str">
        <f t="shared" si="1992"/>
        <v>0.000453839111292596+0.0000417145736222892i</v>
      </c>
      <c r="AI3769">
        <f t="shared" si="1993"/>
        <v>-66.825425010329624</v>
      </c>
      <c r="AJ3769">
        <f t="shared" si="1994"/>
        <v>5.2515795919995565</v>
      </c>
      <c r="AK3769"/>
      <c r="AL3769"/>
      <c r="AM3769"/>
      <c r="AN3769"/>
    </row>
    <row r="3770" spans="1:40" x14ac:dyDescent="0.35">
      <c r="A3770"/>
      <c r="B3770">
        <f t="shared" si="1995"/>
        <v>1836000</v>
      </c>
      <c r="C3770" s="237" t="str">
        <f t="shared" si="1963"/>
        <v>-9.56700699867715E-09+0.000562857960880861i</v>
      </c>
      <c r="D3770" s="208" t="str">
        <f t="shared" si="1964"/>
        <v>-2.51366127553284+0.00431524436675327i</v>
      </c>
      <c r="E3770" t="str">
        <f t="shared" si="1965"/>
        <v>20500</v>
      </c>
      <c r="F3770" t="str">
        <f t="shared" si="1966"/>
        <v>0.327868852459016</v>
      </c>
      <c r="G3770" t="str">
        <f t="shared" si="1961"/>
        <v>0.327868852459016</v>
      </c>
      <c r="H3770" t="str">
        <f t="shared" si="1967"/>
        <v>3.85220637916826+0.0861419592208513i</v>
      </c>
      <c r="I3770" t="str">
        <f t="shared" si="1968"/>
        <v>7209.95513998857i</v>
      </c>
      <c r="J3770" t="str">
        <f t="shared" si="1962"/>
        <v>-70363.8021441087+1577.30746606503i</v>
      </c>
      <c r="K3770" t="str">
        <f t="shared" si="1969"/>
        <v>0.002295789931604-0.102415357808977i</v>
      </c>
      <c r="L3770" t="str">
        <f t="shared" si="1970"/>
        <v>0.000480374464308727-0.0181666365788026i</v>
      </c>
      <c r="M3770" t="str">
        <f t="shared" si="1971"/>
        <v>0.00277616439591273-0.12058199438778i</v>
      </c>
      <c r="N3770" t="str">
        <f t="shared" si="1972"/>
        <v>-22.9009695502872i</v>
      </c>
      <c r="O3770" t="str">
        <f t="shared" si="1973"/>
        <v>-0.613887080434558+0.789393851303349i</v>
      </c>
      <c r="P3770" t="str">
        <f t="shared" si="1974"/>
        <v>1.61388708043456-0.789393851303349i</v>
      </c>
      <c r="Q3770" t="str">
        <f t="shared" si="1975"/>
        <v>-1.61388708043456+23.6903634015905i</v>
      </c>
      <c r="R3770" t="str">
        <f t="shared" si="1976"/>
        <v>-0.0377868476706305-0.0655500022876105i</v>
      </c>
      <c r="S3770" t="str">
        <f t="shared" si="1977"/>
        <v>2.47998608570899i</v>
      </c>
      <c r="T3770" t="str">
        <f t="shared" si="1978"/>
        <v>0.162563093591467-0.0937108564459688i</v>
      </c>
      <c r="U3770" t="str">
        <f t="shared" si="1979"/>
        <v>0.0000500000000000001-0.0000773979454033884i</v>
      </c>
      <c r="V3770" t="str">
        <f t="shared" si="1980"/>
        <v>0.00002-0.00086685698851795i</v>
      </c>
      <c r="W3770" t="str">
        <f t="shared" si="1981"/>
        <v>0.0000421206120469013-0.0000731173226984617i</v>
      </c>
      <c r="X3770" t="str">
        <f t="shared" si="1982"/>
        <v>0.0000421476381582376-0.0000730706597941177i</v>
      </c>
      <c r="Y3770" t="str">
        <f t="shared" si="1983"/>
        <v>0.009+9.22874257918538i</v>
      </c>
      <c r="Z3770" t="str">
        <f t="shared" si="1984"/>
        <v>-0.0000949596825409094-0.0000548974363964411i</v>
      </c>
      <c r="AA3770" t="str">
        <f t="shared" si="1985"/>
        <v>0.00127401410371989-1.30029452989844i</v>
      </c>
      <c r="AB3770" t="str">
        <f t="shared" si="1986"/>
        <v>0.543351423943154-0.31321947782816i</v>
      </c>
      <c r="AC3770" t="str">
        <f t="shared" si="1987"/>
        <v>0.963739803560001-0.0663879471149586i</v>
      </c>
      <c r="AD3770" t="str">
        <f t="shared" si="1988"/>
        <v>0.583414445931206-0.284815247260343i</v>
      </c>
      <c r="AE3770" t="str">
        <f t="shared" si="1989"/>
        <v>-0.0000710364774966189-4.98199197562052E-06i</v>
      </c>
      <c r="AF3770" t="str">
        <f t="shared" si="1990"/>
        <v>-6.3658676547011-0.081826714854098i</v>
      </c>
      <c r="AG3770" t="str">
        <f t="shared" si="1991"/>
        <v>0.998662046444081-0.00274748396628715i</v>
      </c>
      <c r="AH3770" t="str">
        <f t="shared" si="1992"/>
        <v>0.000452299647431037+0.000038822011239198i</v>
      </c>
      <c r="AI3770">
        <f t="shared" si="1993"/>
        <v>-66.859596874346366</v>
      </c>
      <c r="AJ3770">
        <f t="shared" si="1994"/>
        <v>4.9058163867688309</v>
      </c>
      <c r="AK3770"/>
      <c r="AL3770"/>
      <c r="AM3770"/>
      <c r="AN3770"/>
    </row>
    <row r="3771" spans="1:40" x14ac:dyDescent="0.35">
      <c r="A3771"/>
      <c r="B3771">
        <f t="shared" si="1995"/>
        <v>1837000</v>
      </c>
      <c r="C3771" s="237" t="str">
        <f t="shared" si="1963"/>
        <v>-9.55659393060953E-09+0.000562551560249095i</v>
      </c>
      <c r="D3771" s="208" t="str">
        <f t="shared" si="1964"/>
        <v>-2.51366127545301+0.00431289529524306i</v>
      </c>
      <c r="E3771" t="str">
        <f t="shared" si="1965"/>
        <v>20500</v>
      </c>
      <c r="F3771" t="str">
        <f t="shared" si="1966"/>
        <v>0.327868852459016</v>
      </c>
      <c r="G3771" t="str">
        <f t="shared" si="1961"/>
        <v>0.327868852459016</v>
      </c>
      <c r="H3771" t="str">
        <f t="shared" si="1967"/>
        <v>3.8522086354187+0.0860951207826069i</v>
      </c>
      <c r="I3771" t="str">
        <f t="shared" si="1968"/>
        <v>7213.88213080556i</v>
      </c>
      <c r="J3771" t="str">
        <f t="shared" si="1962"/>
        <v>-70440.4731295901+1578.16656599207i</v>
      </c>
      <c r="K3771" t="str">
        <f t="shared" si="1969"/>
        <v>0.00229329229555795-0.10235966076369i</v>
      </c>
      <c r="L3771" t="str">
        <f t="shared" si="1970"/>
        <v>0.000479851972724011-0.018156761091451i</v>
      </c>
      <c r="M3771" t="str">
        <f t="shared" si="1971"/>
        <v>0.00277314426828196-0.120516421855141i</v>
      </c>
      <c r="N3771" t="str">
        <f t="shared" si="1972"/>
        <v>-22.9134428452492i</v>
      </c>
      <c r="O3771" t="str">
        <f t="shared" si="1973"/>
        <v>-0.60399323880037+0.796989440007482i</v>
      </c>
      <c r="P3771" t="str">
        <f t="shared" si="1974"/>
        <v>1.60399323880037-0.796989440007482i</v>
      </c>
      <c r="Q3771" t="str">
        <f t="shared" si="1975"/>
        <v>-1.60399323880037+23.7104322852567i</v>
      </c>
      <c r="R3771" t="str">
        <f t="shared" si="1976"/>
        <v>-0.0380158962201408-0.0650775143925058i</v>
      </c>
      <c r="S3771" t="str">
        <f t="shared" si="1977"/>
        <v>2.48133684065763i</v>
      </c>
      <c r="T3771" t="str">
        <f t="shared" si="1978"/>
        <v>0.161479233960552-0.0943302438216525i</v>
      </c>
      <c r="U3771" t="str">
        <f t="shared" si="1979"/>
        <v>0.0000499999999999998-0.00007735581260785i</v>
      </c>
      <c r="V3771" t="str">
        <f t="shared" si="1980"/>
        <v>0.00002-0.000866385101207922i</v>
      </c>
      <c r="W3771" t="str">
        <f t="shared" si="1981"/>
        <v>0.0000421204462791729-0.0000730797550102598i</v>
      </c>
      <c r="X3771" t="str">
        <f t="shared" si="1982"/>
        <v>0.0000421474309280042-0.0000730331162877013i</v>
      </c>
      <c r="Y3771" t="str">
        <f t="shared" si="1983"/>
        <v>0.009+9.23376912743112i</v>
      </c>
      <c r="Z3771" t="str">
        <f t="shared" si="1984"/>
        <v>-0.0000948592274793625-0.0000548671839620141i</v>
      </c>
      <c r="AA3771" t="str">
        <f t="shared" si="1985"/>
        <v>0.00127262737264909-1.29958668448099i</v>
      </c>
      <c r="AB3771" t="str">
        <f t="shared" si="1986"/>
        <v>0.539728727912946-0.315289720249825i</v>
      </c>
      <c r="AC3771" t="str">
        <f t="shared" si="1987"/>
        <v>0.963499156696022-0.0659205189410542i</v>
      </c>
      <c r="AD3771" t="str">
        <f t="shared" si="1988"/>
        <v>0.579849974822922-0.287561963158991i</v>
      </c>
      <c r="AE3771" t="str">
        <f t="shared" si="1989"/>
        <v>-0.0000707818357987525-4.53682956126772E-06i</v>
      </c>
      <c r="AF3771" t="str">
        <f t="shared" si="1990"/>
        <v>-6.36586991087171-0.0817822254873638i</v>
      </c>
      <c r="AG3771" t="str">
        <f t="shared" si="1991"/>
        <v>0.998649834969489-0.0027292311811178i</v>
      </c>
      <c r="AH3771" t="str">
        <f t="shared" si="1992"/>
        <v>0.000450727372013014+0.0000359482381024062i</v>
      </c>
      <c r="AI3771">
        <f t="shared" si="1993"/>
        <v>-66.894183237459984</v>
      </c>
      <c r="AJ3771">
        <f t="shared" si="1994"/>
        <v>4.5600329861067728</v>
      </c>
      <c r="AK3771"/>
      <c r="AL3771"/>
      <c r="AM3771"/>
      <c r="AN3771"/>
    </row>
    <row r="3772" spans="1:40" x14ac:dyDescent="0.35">
      <c r="A3772"/>
      <c r="B3772">
        <f t="shared" si="1995"/>
        <v>1838000</v>
      </c>
      <c r="C3772" s="237" t="str">
        <f t="shared" si="1963"/>
        <v>-9.54619785422052E-09+0.000562245493023893i</v>
      </c>
      <c r="D3772" s="208" t="str">
        <f t="shared" si="1964"/>
        <v>-2.51366127537331+0.00431054877984985i</v>
      </c>
      <c r="E3772" t="str">
        <f t="shared" si="1965"/>
        <v>20500</v>
      </c>
      <c r="F3772" t="str">
        <f t="shared" si="1966"/>
        <v>0.327868852459016</v>
      </c>
      <c r="G3772" t="str">
        <f t="shared" si="1961"/>
        <v>0.327868852459016</v>
      </c>
      <c r="H3772" t="str">
        <f t="shared" si="1967"/>
        <v>3.85221088799031+0.0860483332226192i</v>
      </c>
      <c r="I3772" t="str">
        <f t="shared" si="1968"/>
        <v>7217.80912162255i</v>
      </c>
      <c r="J3772" t="str">
        <f t="shared" si="1962"/>
        <v>-70517.1858634981+1579.02566591912i</v>
      </c>
      <c r="K3772" t="str">
        <f t="shared" si="1969"/>
        <v>0.00229079873249671-0.102304024235924i</v>
      </c>
      <c r="L3772" t="str">
        <f t="shared" si="1970"/>
        <v>0.000479330332929916-0.018146896327506i</v>
      </c>
      <c r="M3772" t="str">
        <f t="shared" si="1971"/>
        <v>0.00277012906542663-0.12045092056343i</v>
      </c>
      <c r="N3772" t="str">
        <f t="shared" si="1972"/>
        <v>-22.9259161402113i</v>
      </c>
      <c r="O3772" t="str">
        <f t="shared" si="1973"/>
        <v>-0.594005427251709+0.804461032241783i</v>
      </c>
      <c r="P3772" t="str">
        <f t="shared" si="1974"/>
        <v>1.59400542725171-0.804461032241783i</v>
      </c>
      <c r="Q3772" t="str">
        <f t="shared" si="1975"/>
        <v>-1.59400542725171+23.7303771724531i</v>
      </c>
      <c r="R3772" t="str">
        <f t="shared" si="1976"/>
        <v>-0.0382395279362416-0.0646029096396077i</v>
      </c>
      <c r="S3772" t="str">
        <f t="shared" si="1977"/>
        <v>2.48268759560628i</v>
      </c>
      <c r="T3772" t="str">
        <f t="shared" si="1978"/>
        <v>0.160388842402327-0.0949368016691468i</v>
      </c>
      <c r="U3772" t="str">
        <f t="shared" si="1979"/>
        <v>0.00005-0.0000773137256586621i</v>
      </c>
      <c r="V3772" t="str">
        <f t="shared" si="1980"/>
        <v>0.00002-0.000865913727377013i</v>
      </c>
      <c r="W3772" t="str">
        <f t="shared" si="1981"/>
        <v>0.0000421202804231581-0.0000730422293905722i</v>
      </c>
      <c r="X3772" t="str">
        <f t="shared" si="1982"/>
        <v>0.0000421472236774161-0.0000729956148227994i</v>
      </c>
      <c r="Y3772" t="str">
        <f t="shared" si="1983"/>
        <v>0.009+9.23879567567686i</v>
      </c>
      <c r="Z3772" t="str">
        <f t="shared" si="1984"/>
        <v>-0.0000947589363035921-0.0000548369645811695i</v>
      </c>
      <c r="AA3772" t="str">
        <f t="shared" si="1985"/>
        <v>0.00127124290445377-1.29887960931347i</v>
      </c>
      <c r="AB3772" t="str">
        <f t="shared" si="1986"/>
        <v>0.536084199547202-0.317317081213859i</v>
      </c>
      <c r="AC3772" t="str">
        <f t="shared" si="1987"/>
        <v>0.963263887879972-0.0654508446045968i</v>
      </c>
      <c r="AD3772" t="str">
        <f t="shared" si="1988"/>
        <v>0.576251469341788-0.290264110758026i</v>
      </c>
      <c r="AE3772" t="str">
        <f t="shared" si="1989"/>
        <v>-0.0000705221790390322-4.09476303160392E-06i</v>
      </c>
      <c r="AF3772" t="str">
        <f t="shared" si="1990"/>
        <v>-6.36587216336362-0.0817377844427694i</v>
      </c>
      <c r="AG3772" t="str">
        <f t="shared" si="1991"/>
        <v>0.998637846203341-0.00271083801199342i</v>
      </c>
      <c r="AH3772" t="str">
        <f t="shared" si="1992"/>
        <v>0.000449122542060104+0.0000330936417560075i</v>
      </c>
      <c r="AI3772">
        <f t="shared" si="1993"/>
        <v>-66.929186718373145</v>
      </c>
      <c r="AJ3772">
        <f t="shared" si="1994"/>
        <v>4.2142295065158386</v>
      </c>
      <c r="AK3772"/>
      <c r="AL3772"/>
      <c r="AM3772"/>
      <c r="AN3772"/>
    </row>
    <row r="3773" spans="1:40" x14ac:dyDescent="0.35">
      <c r="A3773"/>
      <c r="B3773">
        <f t="shared" si="1995"/>
        <v>1839000</v>
      </c>
      <c r="C3773" s="237" t="str">
        <f t="shared" si="1963"/>
        <v>-9.53581873256163E-09+0.00056193975866136i</v>
      </c>
      <c r="D3773" s="208" t="str">
        <f t="shared" si="1964"/>
        <v>-2.51366127529374+0.00430820481640376i</v>
      </c>
      <c r="E3773" t="str">
        <f t="shared" si="1965"/>
        <v>20500</v>
      </c>
      <c r="F3773" t="str">
        <f t="shared" si="1966"/>
        <v>0.327868852459016</v>
      </c>
      <c r="G3773" t="str">
        <f t="shared" si="1961"/>
        <v>0.327868852459016</v>
      </c>
      <c r="H3773" t="str">
        <f t="shared" si="1967"/>
        <v>3.85221313689108+0.0860015964580824i</v>
      </c>
      <c r="I3773" t="str">
        <f t="shared" si="1968"/>
        <v>7221.73611243954i</v>
      </c>
      <c r="J3773" t="str">
        <f t="shared" si="1962"/>
        <v>-70593.9403458327+1579.88476584618i</v>
      </c>
      <c r="K3773" t="str">
        <f t="shared" si="1969"/>
        <v>0.00228830923357051-0.102248448127148i</v>
      </c>
      <c r="L3773" t="str">
        <f t="shared" si="1970"/>
        <v>0.000478809543076375-0.0181370422695231i</v>
      </c>
      <c r="M3773" t="str">
        <f t="shared" si="1971"/>
        <v>0.00276711877664688-0.120385490396671i</v>
      </c>
      <c r="N3773" t="str">
        <f t="shared" si="1972"/>
        <v>-22.9383894351733i</v>
      </c>
      <c r="O3773" t="str">
        <f t="shared" si="1973"/>
        <v>-0.583925199703143+0.811807465567819i</v>
      </c>
      <c r="P3773" t="str">
        <f t="shared" si="1974"/>
        <v>1.58392519970314-0.811807465567819i</v>
      </c>
      <c r="Q3773" t="str">
        <f t="shared" si="1975"/>
        <v>-1.58392519970314+23.7501969007411i</v>
      </c>
      <c r="R3773" t="str">
        <f t="shared" si="1976"/>
        <v>-0.0384577294515976-0.0641262486903368i</v>
      </c>
      <c r="S3773" t="str">
        <f t="shared" si="1977"/>
        <v>2.48403835055492i</v>
      </c>
      <c r="T3773" t="str">
        <f t="shared" si="1978"/>
        <v>0.159292061024019-0.0955304748330339i</v>
      </c>
      <c r="U3773" t="str">
        <f t="shared" si="1979"/>
        <v>0.0000500000000000002-0.0000772716844810339i</v>
      </c>
      <c r="V3773" t="str">
        <f t="shared" si="1980"/>
        <v>0.00002-0.000865442866187574i</v>
      </c>
      <c r="W3773" t="str">
        <f t="shared" si="1981"/>
        <v>0.0000421201144788596-0.0000730047457707283i</v>
      </c>
      <c r="X3773" t="str">
        <f t="shared" si="1982"/>
        <v>0.0000421470164063281-0.0000729581553307855i</v>
      </c>
      <c r="Y3773" t="str">
        <f t="shared" si="1983"/>
        <v>0.009+9.24382222392261i</v>
      </c>
      <c r="Z3773" t="str">
        <f t="shared" si="1984"/>
        <v>-0.0000946588086572057-0.0000548067781994476i</v>
      </c>
      <c r="AA3773" t="str">
        <f t="shared" si="1985"/>
        <v>0.00126986069421317-1.29817330313933i</v>
      </c>
      <c r="AB3773" t="str">
        <f t="shared" si="1986"/>
        <v>0.53241831382559-0.31930137636861i</v>
      </c>
      <c r="AC3773" t="str">
        <f t="shared" si="1987"/>
        <v>0.96303401193475-0.0649789846400211i</v>
      </c>
      <c r="AD3773" t="str">
        <f t="shared" si="1988"/>
        <v>0.572619485445456-0.292921267705326i</v>
      </c>
      <c r="AE3773" t="str">
        <f t="shared" si="1989"/>
        <v>-0.0000702575492551956-3.65585090014629E-06i</v>
      </c>
      <c r="AF3773" t="str">
        <f t="shared" si="1990"/>
        <v>-6.36587441218482-0.0816933916416786i</v>
      </c>
      <c r="AG3773" t="str">
        <f t="shared" si="1991"/>
        <v>0.9986260817699-0.00269230729900265i</v>
      </c>
      <c r="AH3773" t="str">
        <f t="shared" si="1992"/>
        <v>0.000447485419115528+0.0000302586062979855i</v>
      </c>
      <c r="AI3773">
        <f t="shared" si="1993"/>
        <v>-66.964609992580421</v>
      </c>
      <c r="AJ3773">
        <f t="shared" si="1994"/>
        <v>3.8684060669395448</v>
      </c>
      <c r="AK3773"/>
      <c r="AL3773"/>
      <c r="AM3773"/>
      <c r="AN3773"/>
    </row>
    <row r="3774" spans="1:40" x14ac:dyDescent="0.35">
      <c r="A3774"/>
      <c r="B3774">
        <f t="shared" si="1995"/>
        <v>1840000</v>
      </c>
      <c r="C3774" s="237" t="str">
        <f t="shared" si="1963"/>
        <v>-9.52545652878479E-09+0.000561634356618786i</v>
      </c>
      <c r="D3774" s="208" t="str">
        <f t="shared" si="1964"/>
        <v>-2.51366127521429+0.00430586340074403i</v>
      </c>
      <c r="E3774" t="str">
        <f t="shared" si="1965"/>
        <v>20500</v>
      </c>
      <c r="F3774" t="str">
        <f t="shared" si="1966"/>
        <v>0.327868852459016</v>
      </c>
      <c r="G3774" t="str">
        <f t="shared" si="1961"/>
        <v>0.327868852459016</v>
      </c>
      <c r="H3774" t="str">
        <f t="shared" si="1967"/>
        <v>3.85221538212896+0.085954910406368i</v>
      </c>
      <c r="I3774" t="str">
        <f t="shared" si="1968"/>
        <v>7225.66310325652i</v>
      </c>
      <c r="J3774" t="str">
        <f t="shared" si="1962"/>
        <v>-70670.736576594+1580.74386577322i</v>
      </c>
      <c r="K3774" t="str">
        <f t="shared" si="1969"/>
        <v>0.0022858237899536-0.102192932339045i</v>
      </c>
      <c r="L3774" t="str">
        <f t="shared" si="1970"/>
        <v>0.000478289601318338-0.0181271989000956i</v>
      </c>
      <c r="M3774" t="str">
        <f t="shared" si="1971"/>
        <v>0.00276411339127194-0.120320131239141i</v>
      </c>
      <c r="N3774" t="str">
        <f t="shared" si="1972"/>
        <v>-22.9508627301353i</v>
      </c>
      <c r="O3774" t="str">
        <f t="shared" si="1973"/>
        <v>-0.573754124447181+0.819027597019691i</v>
      </c>
      <c r="P3774" t="str">
        <f t="shared" si="1974"/>
        <v>1.57375412444718-0.819027597019691i</v>
      </c>
      <c r="Q3774" t="str">
        <f t="shared" si="1975"/>
        <v>-1.57375412444718+23.769890327155i</v>
      </c>
      <c r="R3774" t="str">
        <f t="shared" si="1976"/>
        <v>-0.0386704879574526-0.0636475921305116i</v>
      </c>
      <c r="S3774" t="str">
        <f t="shared" si="1977"/>
        <v>2.48538910550357i</v>
      </c>
      <c r="T3774" t="str">
        <f t="shared" si="1978"/>
        <v>0.158189032072708-0.0961112094739597i</v>
      </c>
      <c r="U3774" t="str">
        <f t="shared" si="1979"/>
        <v>0.00005-0.0000772296890003374i</v>
      </c>
      <c r="V3774" t="str">
        <f t="shared" si="1980"/>
        <v>0.00002-0.000864972516803782i</v>
      </c>
      <c r="W3774" t="str">
        <f t="shared" si="1981"/>
        <v>0.0000421199484462807-0.0000729673040822065i</v>
      </c>
      <c r="X3774" t="str">
        <f t="shared" si="1982"/>
        <v>0.0000421468091145969-0.0000729207377431827i</v>
      </c>
      <c r="Y3774" t="str">
        <f t="shared" si="1983"/>
        <v>0.009+9.24884877216835i</v>
      </c>
      <c r="Z3774" t="str">
        <f t="shared" si="1984"/>
        <v>-0.0000945588441847799-0.0000547766247625104i</v>
      </c>
      <c r="AA3774" t="str">
        <f t="shared" si="1985"/>
        <v>0.00126848073701985-1.29746776470475i</v>
      </c>
      <c r="AB3774" t="str">
        <f t="shared" si="1986"/>
        <v>0.528731546195223-0.321242425761243i</v>
      </c>
      <c r="AC3774" t="str">
        <f t="shared" si="1987"/>
        <v>0.962809543120053-0.0645049995193745i</v>
      </c>
      <c r="AD3774" t="str">
        <f t="shared" si="1988"/>
        <v>0.568954584350979-0.295533018554281i</v>
      </c>
      <c r="AE3774" t="str">
        <f t="shared" si="1989"/>
        <v>-0.0000699879891521402-0.0000032201511209717i</v>
      </c>
      <c r="AF3774" t="str">
        <f t="shared" si="1990"/>
        <v>-6.36587665734325-0.081649047005624i</v>
      </c>
      <c r="AG3774" t="str">
        <f t="shared" si="1991"/>
        <v>0.998614543257481-0.00267364190079762i</v>
      </c>
      <c r="AH3774" t="str">
        <f t="shared" si="1992"/>
        <v>0.000445816269199385+0.0000274435123268039i</v>
      </c>
      <c r="AI3774">
        <f t="shared" si="1993"/>
        <v>-67.00045579349559</v>
      </c>
      <c r="AJ3774">
        <f t="shared" si="1994"/>
        <v>3.5225627887236719</v>
      </c>
      <c r="AK3774"/>
      <c r="AL3774"/>
      <c r="AM3774"/>
      <c r="AN3774"/>
    </row>
    <row r="3775" spans="1:40" x14ac:dyDescent="0.35">
      <c r="A3775"/>
      <c r="B3775">
        <f t="shared" si="1995"/>
        <v>1841000</v>
      </c>
      <c r="C3775" s="237" t="str">
        <f t="shared" si="1963"/>
        <v>-9.51511120614179E-09+0.000561329286354635i</v>
      </c>
      <c r="D3775" s="208" t="str">
        <f t="shared" si="1964"/>
        <v>-2.51366127513497+0.00430352452871887i</v>
      </c>
      <c r="E3775" t="str">
        <f t="shared" si="1965"/>
        <v>20500</v>
      </c>
      <c r="F3775" t="str">
        <f t="shared" si="1966"/>
        <v>0.327868852459016</v>
      </c>
      <c r="G3775" t="str">
        <f t="shared" si="1961"/>
        <v>0.327868852459016</v>
      </c>
      <c r="H3775" t="str">
        <f t="shared" si="1967"/>
        <v>3.85221762371193+0.0859082749850291i</v>
      </c>
      <c r="I3775" t="str">
        <f t="shared" si="1968"/>
        <v>7229.59009407351i</v>
      </c>
      <c r="J3775" t="str">
        <f t="shared" si="1962"/>
        <v>-70747.5745557819+1581.60296570027i</v>
      </c>
      <c r="K3775" t="str">
        <f t="shared" si="1969"/>
        <v>0.00228334239284423-0.102137476773509i</v>
      </c>
      <c r="L3775" t="str">
        <f t="shared" si="1970"/>
        <v>0.000477770505815752-0.0181173662018546i</v>
      </c>
      <c r="M3775" t="str">
        <f t="shared" si="1971"/>
        <v>0.00276111289865998-0.120254842975364i</v>
      </c>
      <c r="N3775" t="str">
        <f t="shared" si="1972"/>
        <v>-22.9633360250974i</v>
      </c>
      <c r="O3775" t="str">
        <f t="shared" si="1973"/>
        <v>-0.56349378391051+0.826120303281681i</v>
      </c>
      <c r="P3775" t="str">
        <f t="shared" si="1974"/>
        <v>1.56349378391051-0.826120303281681i</v>
      </c>
      <c r="Q3775" t="str">
        <f t="shared" si="1975"/>
        <v>-1.56349378391051+23.7894563283791i</v>
      </c>
      <c r="R3775" t="str">
        <f t="shared" si="1976"/>
        <v>-0.0388777911985777-0.0631670004684697i</v>
      </c>
      <c r="S3775" t="str">
        <f t="shared" si="1977"/>
        <v>2.48673986045221i</v>
      </c>
      <c r="T3775" t="str">
        <f t="shared" si="1978"/>
        <v>0.157079897930147-0.0966789530598413i</v>
      </c>
      <c r="U3775" t="str">
        <f t="shared" si="1979"/>
        <v>0.0000500000000000002-0.0000771877391421082i</v>
      </c>
      <c r="V3775" t="str">
        <f t="shared" si="1980"/>
        <v>0.00002-0.000864502678391611i</v>
      </c>
      <c r="W3775" t="str">
        <f t="shared" si="1981"/>
        <v>0.0000421197823254246-0.0000729299042566355i</v>
      </c>
      <c r="X3775" t="str">
        <f t="shared" si="1982"/>
        <v>0.0000421466018020785-0.000072883361991663i</v>
      </c>
      <c r="Y3775" t="str">
        <f t="shared" si="1983"/>
        <v>0.009+9.25387532041409i</v>
      </c>
      <c r="Z3775" t="str">
        <f t="shared" si="1984"/>
        <v>-0.000094459042531856-0.000054746504216138i</v>
      </c>
      <c r="AA3775" t="str">
        <f t="shared" si="1985"/>
        <v>0.00126710302797974-1.29676299275862i</v>
      </c>
      <c r="AB3775" t="str">
        <f t="shared" si="1986"/>
        <v>0.525024372553345-0.323140053808348i</v>
      </c>
      <c r="AC3775" t="str">
        <f t="shared" si="1987"/>
        <v>0.962590495137394-0.0640289496502854i</v>
      </c>
      <c r="AD3775" t="str">
        <f t="shared" si="1988"/>
        <v>0.565257332449845-0.298098954829702i</v>
      </c>
      <c r="AE3775" t="str">
        <f t="shared" si="1989"/>
        <v>-0.0000697135420947342-2.78772108120771E-06i</v>
      </c>
      <c r="AF3775" t="str">
        <f t="shared" si="1990"/>
        <v>-6.3658788988469-0.0816047504563102i</v>
      </c>
      <c r="AG3775" t="str">
        <f t="shared" si="1991"/>
        <v>0.998603232218237-0.00265484469414488i</v>
      </c>
      <c r="AH3775" t="str">
        <f t="shared" si="1992"/>
        <v>0.000444115362763317+0.0000246487368887649i</v>
      </c>
      <c r="AI3775">
        <f t="shared" si="1993"/>
        <v>-67.036726913611858</v>
      </c>
      <c r="AJ3775">
        <f t="shared" si="1994"/>
        <v>3.1766997956024308</v>
      </c>
      <c r="AK3775"/>
      <c r="AL3775"/>
      <c r="AM3775"/>
      <c r="AN3775"/>
    </row>
    <row r="3776" spans="1:40" x14ac:dyDescent="0.35">
      <c r="A3776"/>
      <c r="B3776">
        <f t="shared" si="1995"/>
        <v>1842000</v>
      </c>
      <c r="C3776" s="237" t="str">
        <f t="shared" si="1963"/>
        <v>-9.50478272798463E-09+0.000561024547328559i</v>
      </c>
      <c r="D3776" s="208" t="str">
        <f t="shared" si="1964"/>
        <v>-2.51366127505579+0.00430118819618562i</v>
      </c>
      <c r="E3776" t="str">
        <f t="shared" si="1965"/>
        <v>20500</v>
      </c>
      <c r="F3776" t="str">
        <f t="shared" si="1966"/>
        <v>0.327868852459016</v>
      </c>
      <c r="G3776" t="str">
        <f t="shared" si="1961"/>
        <v>0.327868852459016</v>
      </c>
      <c r="H3776" t="str">
        <f t="shared" si="1967"/>
        <v>3.85221986164792+0.0858616901117958i</v>
      </c>
      <c r="I3776" t="str">
        <f t="shared" si="1968"/>
        <v>7233.5170848905i</v>
      </c>
      <c r="J3776" t="str">
        <f t="shared" si="1962"/>
        <v>-70824.4542833963+1582.46206562732i</v>
      </c>
      <c r="K3776" t="str">
        <f t="shared" si="1969"/>
        <v>0.00228086503346447-0.10208208133265i</v>
      </c>
      <c r="L3776" t="str">
        <f t="shared" si="1970"/>
        <v>0.000477252254733559-0.0181075441574685i</v>
      </c>
      <c r="M3776" t="str">
        <f t="shared" si="1971"/>
        <v>0.00275811728819803-0.120189625490118i</v>
      </c>
      <c r="N3776" t="str">
        <f t="shared" si="1972"/>
        <v>-22.9758093200594i</v>
      </c>
      <c r="O3776" t="str">
        <f t="shared" si="1973"/>
        <v>-0.553145774408058+0.833084480862841i</v>
      </c>
      <c r="P3776" t="str">
        <f t="shared" si="1974"/>
        <v>1.55314577440806-0.833084480862841i</v>
      </c>
      <c r="Q3776" t="str">
        <f t="shared" si="1975"/>
        <v>-1.55314577440806+23.8088938009222i</v>
      </c>
      <c r="R3776" t="str">
        <f t="shared" si="1976"/>
        <v>-0.0390796274683155-0.0626845341333076i</v>
      </c>
      <c r="S3776" t="str">
        <f t="shared" si="1977"/>
        <v>2.48809061540085i</v>
      </c>
      <c r="T3776" t="str">
        <f t="shared" si="1978"/>
        <v>0.155964801107857-0.0972336543572771i</v>
      </c>
      <c r="U3776" t="str">
        <f t="shared" si="1979"/>
        <v>0.0000499999999999999-0.0000771458348320416i</v>
      </c>
      <c r="V3776" t="str">
        <f t="shared" si="1980"/>
        <v>0.00002-0.000864033350118867i</v>
      </c>
      <c r="W3776" t="str">
        <f t="shared" si="1981"/>
        <v>0.000042119616116294-0.0000728925462257908i</v>
      </c>
      <c r="X3776" t="str">
        <f t="shared" si="1982"/>
        <v>0.0000421463944686292-0.0000728460280080459i</v>
      </c>
      <c r="Y3776" t="str">
        <f t="shared" si="1983"/>
        <v>0.009+9.25890186865984i</v>
      </c>
      <c r="Z3776" t="str">
        <f t="shared" si="1984"/>
        <v>-0.0000943594033449365-0.0000547164165062296i</v>
      </c>
      <c r="AA3776" t="str">
        <f t="shared" si="1985"/>
        <v>0.00126572756221202-1.29605898605255i</v>
      </c>
      <c r="AB3776" t="str">
        <f t="shared" si="1986"/>
        <v>0.521297269230936-0.324994089267234i</v>
      </c>
      <c r="AC3776" t="str">
        <f t="shared" si="1987"/>
        <v>0.962376881135025-0.0635508953740575i</v>
      </c>
      <c r="AD3776" t="str">
        <f t="shared" si="1988"/>
        <v>0.561528301222172-0.300618675092737i</v>
      </c>
      <c r="AE3776" t="str">
        <f t="shared" si="1989"/>
        <v>-0.0000694342521005453-2.35861759361196E-06i</v>
      </c>
      <c r="AF3776" t="str">
        <f t="shared" si="1990"/>
        <v>-6.36588113670371-0.0815605019156102i</v>
      </c>
      <c r="AG3776" t="str">
        <f t="shared" si="1991"/>
        <v>0.99859215016796-0.00263591857347385i</v>
      </c>
      <c r="AH3776" t="str">
        <f t="shared" si="1992"/>
        <v>0.000442382974644526+0.0000218746534259332i</v>
      </c>
      <c r="AI3776">
        <f t="shared" si="1993"/>
        <v>-67.07342620569824</v>
      </c>
      <c r="AJ3776">
        <f t="shared" si="1994"/>
        <v>2.8308172136841039</v>
      </c>
      <c r="AK3776"/>
      <c r="AL3776"/>
      <c r="AM3776"/>
      <c r="AN3776"/>
    </row>
    <row r="3777" spans="1:40" x14ac:dyDescent="0.35">
      <c r="A3777"/>
      <c r="B3777">
        <f t="shared" si="1995"/>
        <v>1843000</v>
      </c>
      <c r="C3777" s="237" t="str">
        <f t="shared" si="1963"/>
        <v>-9.49447105776423E-09+0.000560720139001373i</v>
      </c>
      <c r="D3777" s="208" t="str">
        <f t="shared" si="1964"/>
        <v>-2.51366127497673+0.00429885439901053i</v>
      </c>
      <c r="E3777" t="str">
        <f t="shared" si="1965"/>
        <v>20500</v>
      </c>
      <c r="F3777" t="str">
        <f t="shared" si="1966"/>
        <v>0.327868852459016</v>
      </c>
      <c r="G3777" t="str">
        <f t="shared" si="1961"/>
        <v>0.327868852459016</v>
      </c>
      <c r="H3777" t="str">
        <f t="shared" si="1967"/>
        <v>3.85222209594481+0.0858151557045761i</v>
      </c>
      <c r="I3777" t="str">
        <f t="shared" si="1968"/>
        <v>7237.44407570749i</v>
      </c>
      <c r="J3777" t="str">
        <f t="shared" si="1962"/>
        <v>-70901.3757594374+1583.32116555438i</v>
      </c>
      <c r="K3777" t="str">
        <f t="shared" si="1969"/>
        <v>0.0022783917030602-0.102026745918788i</v>
      </c>
      <c r="L3777" t="str">
        <f t="shared" si="1970"/>
        <v>0.000476734846241662-0.0180977327496436i</v>
      </c>
      <c r="M3777" t="str">
        <f t="shared" si="1971"/>
        <v>0.00275512654930186-0.120124478668432i</v>
      </c>
      <c r="N3777" t="str">
        <f t="shared" si="1972"/>
        <v>-22.9882826150214i</v>
      </c>
      <c r="O3777" t="str">
        <f t="shared" si="1973"/>
        <v>-0.542711705894134+0.839919046269031i</v>
      </c>
      <c r="P3777" t="str">
        <f t="shared" si="1974"/>
        <v>1.54271170589413-0.839919046269031i</v>
      </c>
      <c r="Q3777" t="str">
        <f t="shared" si="1975"/>
        <v>-1.54271170589413+23.8282016612904i</v>
      </c>
      <c r="R3777" t="str">
        <f t="shared" si="1976"/>
        <v>-0.0392759856037341-0.0622002534731971i</v>
      </c>
      <c r="S3777" t="str">
        <f t="shared" si="1977"/>
        <v>2.4894413703495i</v>
      </c>
      <c r="T3777" t="str">
        <f t="shared" si="1978"/>
        <v>0.154843884242402-0.0977752634231871i</v>
      </c>
      <c r="U3777" t="str">
        <f t="shared" si="1979"/>
        <v>0.0000500000000000001-0.0000771039759959962i</v>
      </c>
      <c r="V3777" t="str">
        <f t="shared" si="1980"/>
        <v>0.00002-0.000863564531155155i</v>
      </c>
      <c r="W3777" t="str">
        <f t="shared" si="1981"/>
        <v>0.0000421194498188931-0.0000728552299215978i</v>
      </c>
      <c r="X3777" t="str">
        <f t="shared" si="1982"/>
        <v>0.0000421461871141073-0.0000728087357243005i</v>
      </c>
      <c r="Y3777" t="str">
        <f t="shared" si="1983"/>
        <v>0.009+9.26392841690558i</v>
      </c>
      <c r="Z3777" t="str">
        <f t="shared" si="1984"/>
        <v>-0.0000942599262714845-0.0000546863615788054i</v>
      </c>
      <c r="AA3777" t="str">
        <f t="shared" si="1985"/>
        <v>0.00126435433484912-1.29535574334086i</v>
      </c>
      <c r="AB3777" t="str">
        <f t="shared" si="1986"/>
        <v>0.517550712976923-0.326804365207985i</v>
      </c>
      <c r="AC3777" t="str">
        <f t="shared" si="1987"/>
        <v>0.962168713712756-0.0630708969638404i</v>
      </c>
      <c r="AD3777" t="str">
        <f t="shared" si="1988"/>
        <v>0.557768067149779-0.303091785004893i</v>
      </c>
      <c r="AE3777" t="str">
        <f t="shared" si="1989"/>
        <v>-0.0000691501638324696-1.93289688921037E-06i</v>
      </c>
      <c r="AF3777" t="str">
        <f t="shared" si="1990"/>
        <v>-6.36588337092154-0.0815163013055656i</v>
      </c>
      <c r="AG3777" t="str">
        <f t="shared" si="1991"/>
        <v>0.998581298585869-0.00261686645042151i</v>
      </c>
      <c r="AH3777" t="str">
        <f t="shared" si="1992"/>
        <v>0.000440619384019069+0.0000191216317244399i</v>
      </c>
      <c r="AI3777">
        <f t="shared" si="1993"/>
        <v>-67.110556584035109</v>
      </c>
      <c r="AJ3777">
        <f t="shared" si="1994"/>
        <v>2.4849151714113722</v>
      </c>
      <c r="AK3777"/>
      <c r="AL3777"/>
      <c r="AM3777"/>
      <c r="AN3777"/>
    </row>
    <row r="3778" spans="1:40" x14ac:dyDescent="0.35">
      <c r="A3778"/>
      <c r="B3778">
        <f t="shared" si="1995"/>
        <v>1844000</v>
      </c>
      <c r="C3778" s="237" t="str">
        <f t="shared" si="1963"/>
        <v>-9.48417615903074E-09+0.000560416060835062i</v>
      </c>
      <c r="D3778" s="208" t="str">
        <f t="shared" si="1964"/>
        <v>-2.51366127489781+0.00429652313306881i</v>
      </c>
      <c r="E3778" t="str">
        <f t="shared" si="1965"/>
        <v>20500</v>
      </c>
      <c r="F3778" t="str">
        <f t="shared" si="1966"/>
        <v>0.327868852459016</v>
      </c>
      <c r="G3778" t="str">
        <f t="shared" si="1961"/>
        <v>0.327868852459016</v>
      </c>
      <c r="H3778" t="str">
        <f t="shared" si="1967"/>
        <v>3.85222432661051+0.0857686716814564i</v>
      </c>
      <c r="I3778" t="str">
        <f t="shared" si="1968"/>
        <v>7241.37106652447i</v>
      </c>
      <c r="J3778" t="str">
        <f t="shared" si="1962"/>
        <v>-70978.3389839052+1584.18026548142i</v>
      </c>
      <c r="K3778" t="str">
        <f t="shared" si="1969"/>
        <v>0.00227592239290092-0.101971470434453i</v>
      </c>
      <c r="L3778" t="str">
        <f t="shared" si="1970"/>
        <v>0.000476218278514925-0.0180879319611231i</v>
      </c>
      <c r="M3778" t="str">
        <f t="shared" si="1971"/>
        <v>0.00275214067141584-0.120059402395576i</v>
      </c>
      <c r="N3778" t="str">
        <f t="shared" si="1972"/>
        <v>-23.0007559099835i</v>
      </c>
      <c r="O3778" t="str">
        <f t="shared" si="1973"/>
        <v>-0.532193201712197+0.846622936171305i</v>
      </c>
      <c r="P3778" t="str">
        <f t="shared" si="1974"/>
        <v>1.5321932017122-0.846622936171305i</v>
      </c>
      <c r="Q3778" t="str">
        <f t="shared" si="1975"/>
        <v>-1.5321932017122+23.8473788461548i</v>
      </c>
      <c r="R3778" t="str">
        <f t="shared" si="1976"/>
        <v>-0.0394668549808648-0.0617142187538511i</v>
      </c>
      <c r="S3778" t="str">
        <f t="shared" si="1977"/>
        <v>2.49079212529814i</v>
      </c>
      <c r="T3778" t="str">
        <f t="shared" si="1978"/>
        <v>0.153717290091019-0.0983037315966217i</v>
      </c>
      <c r="U3778" t="str">
        <f t="shared" si="1979"/>
        <v>0.0000499999999999998-0.0000770621625599894i</v>
      </c>
      <c r="V3778" t="str">
        <f t="shared" si="1980"/>
        <v>0.00002-0.00086309622067188i</v>
      </c>
      <c r="W3778" t="str">
        <f t="shared" si="1981"/>
        <v>0.000042119283433224-0.0000728179552761275i</v>
      </c>
      <c r="X3778" t="str">
        <f t="shared" si="1982"/>
        <v>0.0000421459797383697-0.0000727714850725421i</v>
      </c>
      <c r="Y3778" t="str">
        <f t="shared" si="1983"/>
        <v>0.009+9.26895496515132i</v>
      </c>
      <c r="Z3778" t="str">
        <f t="shared" si="1984"/>
        <v>-0.0000941606109599173-0.0000546563393800018i</v>
      </c>
      <c r="AA3778" t="str">
        <f t="shared" si="1985"/>
        <v>0.00126298334103668-1.29465326338059i</v>
      </c>
      <c r="AB3778" t="str">
        <f t="shared" si="1986"/>
        <v>0.513785180943568-0.328570718986082i</v>
      </c>
      <c r="AC3778" t="str">
        <f t="shared" si="1987"/>
        <v>0.961966004926692-0.0625890146229456i</v>
      </c>
      <c r="AD3778" t="str">
        <f t="shared" si="1988"/>
        <v>0.553977211628748-0.305517897390842i</v>
      </c>
      <c r="AE3778" t="str">
        <f t="shared" si="1989"/>
        <v>-0.0000688613225912927-1.51061461005687E-06i</v>
      </c>
      <c r="AF3778" t="str">
        <f t="shared" si="1990"/>
        <v>-6.36588560150832-0.0814721485483876i</v>
      </c>
      <c r="AG3778" t="str">
        <f t="shared" si="1991"/>
        <v>0.998570678914423-0.00259769125337612i</v>
      </c>
      <c r="AH3778" t="str">
        <f t="shared" si="1992"/>
        <v>0.00043882487435461+0.0000163900378635721i</v>
      </c>
      <c r="AI3778">
        <f t="shared" si="1993"/>
        <v>-67.148121025686223</v>
      </c>
      <c r="AJ3778">
        <f t="shared" si="1994"/>
        <v>2.1389937995460433</v>
      </c>
      <c r="AK3778"/>
      <c r="AL3778"/>
      <c r="AM3778"/>
      <c r="AN3778"/>
    </row>
    <row r="3779" spans="1:40" x14ac:dyDescent="0.35">
      <c r="A3779"/>
      <c r="B3779">
        <f t="shared" si="1995"/>
        <v>1845000</v>
      </c>
      <c r="C3779" s="237" t="str">
        <f t="shared" si="1963"/>
        <v>-9.47389799543292E-09+0.000560112312292774i</v>
      </c>
      <c r="D3779" s="208" t="str">
        <f t="shared" si="1964"/>
        <v>-2.51366127481901+0.0042941943942446i</v>
      </c>
      <c r="E3779" t="str">
        <f t="shared" si="1965"/>
        <v>20500</v>
      </c>
      <c r="F3779" t="str">
        <f t="shared" si="1966"/>
        <v>0.327868852459016</v>
      </c>
      <c r="G3779" t="str">
        <f t="shared" si="1961"/>
        <v>0.327868852459016</v>
      </c>
      <c r="H3779" t="str">
        <f t="shared" si="1967"/>
        <v>3.85222655365287+0.0857222379606995i</v>
      </c>
      <c r="I3779" t="str">
        <f t="shared" si="1968"/>
        <v>7245.29805734146i</v>
      </c>
      <c r="J3779" t="str">
        <f t="shared" si="1962"/>
        <v>-71055.3439567995+1585.03936540847i</v>
      </c>
      <c r="K3779" t="str">
        <f t="shared" si="1969"/>
        <v>0.00227345709427992-0.101916254782389i</v>
      </c>
      <c r="L3779" t="str">
        <f t="shared" si="1970"/>
        <v>0.00047570254973315-0.018078141774688i</v>
      </c>
      <c r="M3779" t="str">
        <f t="shared" si="1971"/>
        <v>0.00274915964401307-0.119994396557077i</v>
      </c>
      <c r="N3779" t="str">
        <f t="shared" si="1972"/>
        <v>-23.0132292049455i</v>
      </c>
      <c r="O3779" t="str">
        <f t="shared" si="1973"/>
        <v>-0.52159189834255+0.85319510757119i</v>
      </c>
      <c r="P3779" t="str">
        <f t="shared" si="1974"/>
        <v>1.52159189834255-0.85319510757119i</v>
      </c>
      <c r="Q3779" t="str">
        <f t="shared" si="1975"/>
        <v>-1.52159189834255+23.8664243125167i</v>
      </c>
      <c r="R3779" t="str">
        <f t="shared" si="1976"/>
        <v>-0.0396522255100381-0.0612264901570895i</v>
      </c>
      <c r="S3779" t="str">
        <f t="shared" si="1977"/>
        <v>2.49214288024677i</v>
      </c>
      <c r="T3779" t="str">
        <f t="shared" si="1978"/>
        <v>0.15258516152749-0.0988190114907808i</v>
      </c>
      <c r="U3779" t="str">
        <f t="shared" si="1979"/>
        <v>0.00005-0.000077020394450201i</v>
      </c>
      <c r="V3779" t="str">
        <f t="shared" si="1980"/>
        <v>0.00002-0.000862628417842254i</v>
      </c>
      <c r="W3779" t="str">
        <f t="shared" si="1981"/>
        <v>0.0000421191169592909-0.0000727807222216i</v>
      </c>
      <c r="X3779" t="str">
        <f t="shared" si="1982"/>
        <v>0.0000421457723412749-0.0000727342759850339i</v>
      </c>
      <c r="Y3779" t="str">
        <f t="shared" si="1983"/>
        <v>0.009+9.27398151339707i</v>
      </c>
      <c r="Z3779" t="str">
        <f t="shared" si="1984"/>
        <v>-0.0000940614570596057-0.0000546263498560747i</v>
      </c>
      <c r="AA3779" t="str">
        <f t="shared" si="1985"/>
        <v>0.00126161457593346-1.29395154493145i</v>
      </c>
      <c r="AB3779" t="str">
        <f t="shared" si="1986"/>
        <v>0.510001150672674-0.330292992215725i</v>
      </c>
      <c r="AC3779" t="str">
        <f t="shared" si="1987"/>
        <v>0.961768766293872-0.0621053084832822i</v>
      </c>
      <c r="AD3779" t="str">
        <f t="shared" si="1988"/>
        <v>0.550156320881151-0.307896632300171i</v>
      </c>
      <c r="AE3779" t="str">
        <f t="shared" si="1989"/>
        <v>-0.0000685677743081691-1.09182580208492E-06i</v>
      </c>
      <c r="AF3779" t="str">
        <f t="shared" si="1990"/>
        <v>-6.36588782847188-0.0814280435664549i</v>
      </c>
      <c r="AG3779" t="str">
        <f t="shared" si="1991"/>
        <v>0.998560292559126-0.00257839592701851i</v>
      </c>
      <c r="AH3779" t="str">
        <f t="shared" si="1992"/>
        <v>0.00043699973336253+0.0000136802341654554i</v>
      </c>
      <c r="AI3779">
        <f t="shared" si="1993"/>
        <v>-67.186122571811097</v>
      </c>
      <c r="AJ3779">
        <f t="shared" si="1994"/>
        <v>1.7930532311535372</v>
      </c>
      <c r="AK3779"/>
      <c r="AL3779"/>
      <c r="AM3779"/>
      <c r="AN3779"/>
    </row>
    <row r="3780" spans="1:40" x14ac:dyDescent="0.35">
      <c r="A3780"/>
      <c r="B3780">
        <f t="shared" si="1995"/>
        <v>1846000</v>
      </c>
      <c r="C3780" s="237" t="str">
        <f t="shared" si="1963"/>
        <v>-9.46363653071842E-09+0.000559808892838835i</v>
      </c>
      <c r="D3780" s="208" t="str">
        <f t="shared" si="1964"/>
        <v>-2.51366127474034+0.00429186817843107i</v>
      </c>
      <c r="E3780" t="str">
        <f t="shared" si="1965"/>
        <v>20500</v>
      </c>
      <c r="F3780" t="str">
        <f t="shared" si="1966"/>
        <v>0.327868852459016</v>
      </c>
      <c r="G3780" t="str">
        <f t="shared" si="1961"/>
        <v>0.327868852459016</v>
      </c>
      <c r="H3780" t="str">
        <f t="shared" si="1967"/>
        <v>3.85222877707972+0.0856758544607447i</v>
      </c>
      <c r="I3780" t="str">
        <f t="shared" si="1968"/>
        <v>7249.22504815845i</v>
      </c>
      <c r="J3780" t="str">
        <f t="shared" si="1962"/>
        <v>-71132.3906781204+1585.89846533553i</v>
      </c>
      <c r="K3780" t="str">
        <f t="shared" si="1969"/>
        <v>0.00227099579851393-0.101861098865548i</v>
      </c>
      <c r="L3780" t="str">
        <f t="shared" si="1970"/>
        <v>0.000475187658081055-0.018068362173156i</v>
      </c>
      <c r="M3780" t="str">
        <f t="shared" si="1971"/>
        <v>0.00274618345659499-0.119929461038704i</v>
      </c>
      <c r="N3780" t="str">
        <f t="shared" si="1972"/>
        <v>-23.0257024999075i</v>
      </c>
      <c r="O3780" t="str">
        <f t="shared" si="1973"/>
        <v>-0.510909445147233+0.859634537963283i</v>
      </c>
      <c r="P3780" t="str">
        <f t="shared" si="1974"/>
        <v>1.51090944514723-0.859634537963283i</v>
      </c>
      <c r="Q3780" t="str">
        <f t="shared" si="1975"/>
        <v>-1.51090944514723+23.8853370378708i</v>
      </c>
      <c r="R3780" t="str">
        <f t="shared" si="1976"/>
        <v>-0.0398320876313339-0.0607371277794804i</v>
      </c>
      <c r="S3780" t="str">
        <f t="shared" si="1977"/>
        <v>2.49349363519541i</v>
      </c>
      <c r="T3780" t="str">
        <f t="shared" si="1978"/>
        <v>0.151447641538185-0.0993210569852769i</v>
      </c>
      <c r="U3780" t="str">
        <f t="shared" si="1979"/>
        <v>0.0000500000000000002-0.0000769786715929693i</v>
      </c>
      <c r="V3780" t="str">
        <f t="shared" si="1980"/>
        <v>0.00002-0.000862161121841254i</v>
      </c>
      <c r="W3780" t="str">
        <f t="shared" si="1981"/>
        <v>0.0000421189503970966-0.0000727435306903812i</v>
      </c>
      <c r="X3780" t="str">
        <f t="shared" si="1982"/>
        <v>0.000042145564922681-0.0000726971083941852i</v>
      </c>
      <c r="Y3780" t="str">
        <f t="shared" si="1983"/>
        <v>0.009+9.27900806164281i</v>
      </c>
      <c r="Z3780" t="str">
        <f t="shared" si="1984"/>
        <v>-0.0000939624642208686-0.0000545963929533973i</v>
      </c>
      <c r="AA3780" t="str">
        <f t="shared" si="1985"/>
        <v>0.00126024803471135-1.29325058675586i</v>
      </c>
      <c r="AB3780" t="str">
        <f t="shared" si="1986"/>
        <v>0.506199100082361-0.33197103074398i</v>
      </c>
      <c r="AC3780" t="str">
        <f t="shared" si="1987"/>
        <v>0.961577008796801-0.0616198386038524i</v>
      </c>
      <c r="AD3780" t="str">
        <f t="shared" si="1988"/>
        <v>0.546305985865736-0.310227617068216i</v>
      </c>
      <c r="AE3780" t="str">
        <f t="shared" si="1989"/>
        <v>-0.000068269565537008-6.76584908021246E-07i</v>
      </c>
      <c r="AF3780" t="str">
        <f t="shared" si="1990"/>
        <v>-6.36589005182006-0.0813839862823136i</v>
      </c>
      <c r="AG3780" t="str">
        <f t="shared" si="1991"/>
        <v>0.998550140888342-0.00255898343186005i</v>
      </c>
      <c r="AH3780" t="str">
        <f t="shared" si="1992"/>
        <v>0.000435144252949362+0.0000109925791451482i</v>
      </c>
      <c r="AI3780">
        <f t="shared" si="1993"/>
        <v>-67.224564329019728</v>
      </c>
      <c r="AJ3780">
        <f t="shared" si="1994"/>
        <v>1.4470936015622442</v>
      </c>
      <c r="AK3780"/>
      <c r="AL3780"/>
      <c r="AM3780"/>
      <c r="AN3780"/>
    </row>
    <row r="3781" spans="1:40" x14ac:dyDescent="0.35">
      <c r="A3781"/>
      <c r="B3781">
        <f t="shared" si="1995"/>
        <v>1847000</v>
      </c>
      <c r="C3781" s="237" t="str">
        <f t="shared" si="1963"/>
        <v>-9.45339172873254E-09+0.000559505801938718i</v>
      </c>
      <c r="D3781" s="208" t="str">
        <f t="shared" si="1964"/>
        <v>-2.5136612746618+0.00428954448153017i</v>
      </c>
      <c r="E3781" t="str">
        <f t="shared" si="1965"/>
        <v>20500</v>
      </c>
      <c r="F3781" t="str">
        <f t="shared" si="1966"/>
        <v>0.327868852459016</v>
      </c>
      <c r="G3781" t="str">
        <f t="shared" ref="G3781:G3844" si="1996">IF($C$11=$C$7,$C$24,F3781)</f>
        <v>0.327868852459016</v>
      </c>
      <c r="H3781" t="str">
        <f t="shared" si="1967"/>
        <v>3.8522309968989+0.0856295211002087i</v>
      </c>
      <c r="I3781" t="str">
        <f t="shared" si="1968"/>
        <v>7253.15203897544i</v>
      </c>
      <c r="J3781" t="str">
        <f t="shared" ref="J3781:J3844" si="1997">IMSUM(COMPLEX(0,2*PI()*B3781*$C$113*$C$112),COMPLEX(0,2*PI()*B3781*$C$113*$C$111),COMPLEX(0,2*PI()*B3781*$C$28*10^-12*$C$111),COMPLEX(-1*2*PI()*B3781*2*PI()*B3781*$C$113*$C$112*$C$28*10^-12*$C$111,0),COMPLEX(1,0))</f>
        <v>-71209.479147868+1586.75756526258i</v>
      </c>
      <c r="K3781" t="str">
        <f t="shared" si="1969"/>
        <v>0.00226853849694316-0.101806002587092i</v>
      </c>
      <c r="L3781" t="str">
        <f t="shared" si="1970"/>
        <v>0.00047467360174827-0.0180585931393821i</v>
      </c>
      <c r="M3781" t="str">
        <f t="shared" si="1971"/>
        <v>0.00274321209869143-0.119864595726474i</v>
      </c>
      <c r="N3781" t="str">
        <f t="shared" si="1972"/>
        <v>-23.0381757948695i</v>
      </c>
      <c r="O3781" t="str">
        <f t="shared" si="1973"/>
        <v>-0.500147504113743+0.865940225494112i</v>
      </c>
      <c r="P3781" t="str">
        <f t="shared" si="1974"/>
        <v>1.50014750411374-0.865940225494112i</v>
      </c>
      <c r="Q3781" t="str">
        <f t="shared" si="1975"/>
        <v>-1.50014750411374+23.9041160203636i</v>
      </c>
      <c r="R3781" t="str">
        <f t="shared" si="1976"/>
        <v>-0.0400064323101181-0.0602461916311146i</v>
      </c>
      <c r="S3781" t="str">
        <f t="shared" si="1977"/>
        <v>2.49484439014406i</v>
      </c>
      <c r="T3781" t="str">
        <f t="shared" si="1978"/>
        <v>0.15030487321843-0.0998098232185762i</v>
      </c>
      <c r="U3781" t="str">
        <f t="shared" si="1979"/>
        <v>0.0000499999999999999-0.0000769369939147919i</v>
      </c>
      <c r="V3781" t="str">
        <f t="shared" si="1980"/>
        <v>0.00002-0.00086169433184567i</v>
      </c>
      <c r="W3781" t="str">
        <f t="shared" si="1981"/>
        <v>0.0000421187837466439-0.0000727063806149828i</v>
      </c>
      <c r="X3781" t="str">
        <f t="shared" si="1982"/>
        <v>0.0000421453574824465-0.0000726599822325511i</v>
      </c>
      <c r="Y3781" t="str">
        <f t="shared" si="1983"/>
        <v>0.009+9.28403460988856i</v>
      </c>
      <c r="Z3781" t="str">
        <f t="shared" si="1984"/>
        <v>-0.0000938636320949713-0.0000545664686184601i</v>
      </c>
      <c r="AA3781" t="str">
        <f t="shared" si="1985"/>
        <v>0.00125888371255531-1.29255038761889i</v>
      </c>
      <c r="AB3781" t="str">
        <f t="shared" si="1986"/>
        <v>0.50237950745492-0.333604684625505i</v>
      </c>
      <c r="AC3781" t="str">
        <f t="shared" si="1987"/>
        <v>0.961390742887891-0.0611326649693939i</v>
      </c>
      <c r="AD3781" t="str">
        <f t="shared" si="1988"/>
        <v>0.542426802188124-0.312510486375626i</v>
      </c>
      <c r="AE3781" t="str">
        <f t="shared" si="1989"/>
        <v>-0.000067966743446793-2.64945760427655E-07i</v>
      </c>
      <c r="AF3781" t="str">
        <f t="shared" si="1990"/>
        <v>-6.3658922715607-0.0813399766186785i</v>
      </c>
      <c r="AG3781" t="str">
        <f t="shared" si="1991"/>
        <v>0.99854022523312-0.00253945674377966i</v>
      </c>
      <c r="AH3781" t="str">
        <f t="shared" si="1992"/>
        <v>0.000433258729167674+8.32742746156671E-06i</v>
      </c>
      <c r="AI3781">
        <f t="shared" si="1993"/>
        <v>-67.263449470768833</v>
      </c>
      <c r="AJ3781">
        <f t="shared" si="1994"/>
        <v>1.1011150483506131</v>
      </c>
      <c r="AK3781"/>
      <c r="AL3781"/>
      <c r="AM3781"/>
      <c r="AN3781"/>
    </row>
    <row r="3782" spans="1:40" x14ac:dyDescent="0.35">
      <c r="A3782"/>
      <c r="B3782">
        <f t="shared" si="1995"/>
        <v>1848000</v>
      </c>
      <c r="C3782" s="237" t="str">
        <f t="shared" ref="C3782:C3845" si="1998">IMPRODUCT(COMPLEX(-1,0),IMDIV(IMPRODUCT(G3782,COMPLEX($C$100+$C$101,0)),COMPLEX($C$100,2*PI()*B3782*$C$103*$C$102*(2*$C$100+$C$101))))</f>
        <v>-9.44316355341854E-09+0.000559203039059055i</v>
      </c>
      <c r="D3782" s="208" t="str">
        <f t="shared" ref="D3782:D3845" si="1999">IMPRODUCT(COMPLEX($C$106,0),IMSUB(C3782,G3782))</f>
        <v>-2.51366127458338+0.00428722329945276i</v>
      </c>
      <c r="E3782" t="str">
        <f t="shared" ref="E3782:E3845" si="2000">IMDIV(COMPLEX($C$20*10^3,0),COMPLEX(1,2*PI()*B3782*$C$20*1000*$C$29*10^-12))</f>
        <v>20500</v>
      </c>
      <c r="F3782" t="str">
        <f t="shared" ref="F3782:F3845" si="2001">IMDIV(COMPLEX($C$22*1000,0),IMSUM(COMPLEX($C$22*1000,0),E3782))</f>
        <v>0.327868852459016</v>
      </c>
      <c r="G3782" t="str">
        <f t="shared" si="1996"/>
        <v>0.327868852459016</v>
      </c>
      <c r="H3782" t="str">
        <f t="shared" ref="H3782:H3845" si="2002">IMPRODUCT(COMPLEX($C$108,0),IMPRODUCT(COMPLEX(-1,0),D3782),IMDIV(COMPLEX(0,2*PI()*B3782*$C$109*$C$110),COMPLEX(1,2*PI()*B3782*$C$109*$C$110)))</f>
        <v>3.85223321311819+0.0855832377978816i</v>
      </c>
      <c r="I3782" t="str">
        <f t="shared" ref="I3782:I3845" si="2003">COMPLEX(0,2*PI()*B3782*$C$113*$C$112*$C$114)</f>
        <v>7257.07902979242i</v>
      </c>
      <c r="J3782" t="str">
        <f t="shared" si="1997"/>
        <v>-71286.6093660422+1587.61666518962i</v>
      </c>
      <c r="K3782" t="str">
        <f t="shared" ref="K3782:K3845" si="2004">IMDIV(I3782,J3782)</f>
        <v>0.00226608518093125-0.101750965850393i</v>
      </c>
      <c r="L3782" t="str">
        <f t="shared" ref="L3782:L3845" si="2005">IMDIV(COMPLEX($C$117,0),COMPLEX(1,2*PI()*B3782*$C$115*$C$116))</f>
        <v>0.000474160378929315-0.0180488346562585i</v>
      </c>
      <c r="M3782" t="str">
        <f t="shared" ref="M3782:M3845" si="2006">IMSUM(K3782,L3782)</f>
        <v>0.00274024555986057-0.119799800506652i</v>
      </c>
      <c r="N3782" t="str">
        <f t="shared" ref="N3782:N3845" si="2007">COMPLEX(0,-2*PI()*B3782*$C$43)</f>
        <v>-23.0506490898316i</v>
      </c>
      <c r="O3782" t="str">
        <f t="shared" ref="O3782:O3845" si="2008">IMEXP(N3782)</f>
        <v>-0.489307749596294+0.872111189118114i</v>
      </c>
      <c r="P3782" t="str">
        <f t="shared" ref="P3782:P3845" si="2009">IMSUB(COMPLEX(1,0),O3782)</f>
        <v>1.48930774959629-0.872111189118114i</v>
      </c>
      <c r="Q3782" t="str">
        <f t="shared" ref="Q3782:Q3845" si="2010">IMSUM(COMPLEX(0,2*PI()*B3782*$C$43),O3782,COMPLEX(-1,0))</f>
        <v>-1.48930774959629+23.9227602789497i</v>
      </c>
      <c r="R3782" t="str">
        <f t="shared" ref="R3782:R3845" si="2011">IMDIV(P3782,Q3782)</f>
        <v>-0.0401752510326905-0.0597537416344535i</v>
      </c>
      <c r="S3782" t="str">
        <f t="shared" ref="S3782:S3845" si="2012">IMDIV(COMPLEX(0,2*PI()*B3782*$C$123),COMPLEX($C$124,0))</f>
        <v>2.4961951450927i</v>
      </c>
      <c r="T3782" t="str">
        <f t="shared" ref="T3782:T3845" si="2013">IMPRODUCT(R3782,S3782)</f>
        <v>0.149156999769046-0.100285266580682i</v>
      </c>
      <c r="U3782" t="str">
        <f t="shared" ref="U3782:U3845" si="2014">IMDIV(COMPLEX(1,2*PI()*B3782*$C$16*10^-3*$C$15*10^-6),COMPLEX(0,2*PI()*B3782*$C$15*10^-6))</f>
        <v>0.0000500000000000001-0.0000768953613423274i</v>
      </c>
      <c r="V3782" t="str">
        <f t="shared" ref="V3782:V3845" si="2015">IMSUM(COMPLEX($C$18*10^-3,0),IMDIV(COMPLEX(1,0),COMPLEX(0,2*PI()*B3782*($C$17*1*10^-6))))</f>
        <v>0.00002-0.000861228047034064i</v>
      </c>
      <c r="W3782" t="str">
        <f t="shared" ref="W3782:W3845" si="2016">IMDIV(IMPRODUCT(U3782,V3782),IMSUM(U3782,V3782))</f>
        <v>0.0000421186170079365-0.0000726692719280647i</v>
      </c>
      <c r="X3782" t="str">
        <f t="shared" ref="X3782:X3845" si="2017">IMDIV(IMPRODUCT(COMPLEX($C$19,0),W3782),IMSUM(COMPLEX($C$19,0),W3782))</f>
        <v>0.0000421451500204312-0.0000726228974328354i</v>
      </c>
      <c r="Y3782" t="str">
        <f t="shared" ref="Y3782:Y3845" si="2018">COMPLEX($C$13*10^-3,2*PI()*B3782*$C$12*0.000001)</f>
        <v>0.009+9.2890611581343i</v>
      </c>
      <c r="Z3782" t="str">
        <f t="shared" ref="Z3782:Z3845" si="2019">IMPRODUCT(COMPLEX($C$6,0),IMDIV(X3782,IMSUM(X3782,Y3782)))</f>
        <v>-0.0000937649603341256-0.0000545365767978724i</v>
      </c>
      <c r="AA3782" t="str">
        <f t="shared" ref="AA3782:AA3845" si="2020">IMDIV(COMPLEX($C$6,0),IMSUM(X3782,Y3782))</f>
        <v>0.00125752160466332-1.29185094628832i</v>
      </c>
      <c r="AB3782" t="str">
        <f t="shared" ref="AB3782:AB3845" si="2021">IMPRODUCT(COMPLEX($C$119,0),T3782)</f>
        <v>0.498542851425251-0.335193808098104i</v>
      </c>
      <c r="AC3782" t="str">
        <f t="shared" ref="AC3782:AC3845" si="2022">IMSUM(COMPLEX(1,0),IMPRODUCT(AB3782,M3782))</f>
        <v>0.9612099784938-0.0606438474890961i</v>
      </c>
      <c r="AD3782" t="str">
        <f t="shared" ref="AD3782:AD3845" si="2023">IMDIV(AB3782,AC3782)</f>
        <v>0.538519370010042-0.314744882306944i</v>
      </c>
      <c r="AE3782" t="str">
        <f t="shared" ref="AE3782:AE3845" si="2024">IMPRODUCT(AD3782,AA3782,X3782)</f>
        <v>-0.0000676593558138198+1.43038425185158E-07i</v>
      </c>
      <c r="AF3782" t="str">
        <f t="shared" ref="AF3782:AF3845" si="2025">IMSUB(D3782,H3782)</f>
        <v>-6.36589448770157-0.0812960144984288i</v>
      </c>
      <c r="AG3782" t="str">
        <f t="shared" ref="AG3782:AG3845" si="2026">IMSUM(COMPLEX(1,0),IMPRODUCT(AD3782,AA3782,COMPLEX($C$127,0)))</f>
        <v>0.998530546887015-0.00251981885355811i</v>
      </c>
      <c r="AH3782" t="str">
        <f t="shared" ref="AH3782:AH3845" si="2027">IMDIV(IMPRODUCT(AE3782,AF3782),AG3782)</f>
        <v>0.00043134346216634+5.68512986888827E-06i</v>
      </c>
      <c r="AI3782">
        <f t="shared" ref="AI3782:AI3845" si="2028">20*LOG10(IMABS(AH3782))</f>
        <v>-67.302781238802268</v>
      </c>
      <c r="AJ3782">
        <f t="shared" ref="AJ3782:AJ3845" si="2029">IMARGUMENT(AH3782)*180/PI()</f>
        <v>0.7551177113154528</v>
      </c>
      <c r="AK3782"/>
      <c r="AL3782"/>
      <c r="AM3782"/>
      <c r="AN3782"/>
    </row>
    <row r="3783" spans="1:40" x14ac:dyDescent="0.35">
      <c r="A3783"/>
      <c r="B3783">
        <f t="shared" si="1995"/>
        <v>1849000</v>
      </c>
      <c r="C3783" s="237" t="str">
        <f t="shared" si="1998"/>
        <v>-9.43295196881696E-09+0.000558900603667628i</v>
      </c>
      <c r="D3783" s="208" t="str">
        <f t="shared" si="1999"/>
        <v>-2.51366127450509+0.00428490462811848i</v>
      </c>
      <c r="E3783" t="str">
        <f t="shared" si="2000"/>
        <v>20500</v>
      </c>
      <c r="F3783" t="str">
        <f t="shared" si="2001"/>
        <v>0.327868852459016</v>
      </c>
      <c r="G3783" t="str">
        <f t="shared" si="1996"/>
        <v>0.327868852459016</v>
      </c>
      <c r="H3783" t="str">
        <f t="shared" si="2002"/>
        <v>3.85223542574538+0.0855370044727315i</v>
      </c>
      <c r="I3783" t="str">
        <f t="shared" si="2003"/>
        <v>7261.00602060941i</v>
      </c>
      <c r="J3783" t="str">
        <f t="shared" si="1997"/>
        <v>-71363.781332643+1588.47576511668i</v>
      </c>
      <c r="K3783" t="str">
        <f t="shared" si="2004"/>
        <v>0.00226363584186521-0.10169598855903i</v>
      </c>
      <c r="L3783" t="str">
        <f t="shared" si="2005"/>
        <v>0.000473647987823577-0.0180390867067138i</v>
      </c>
      <c r="M3783" t="str">
        <f t="shared" si="2006"/>
        <v>0.00273728382968879-0.119735075265744i</v>
      </c>
      <c r="N3783" t="str">
        <f t="shared" si="2007"/>
        <v>-23.0631223847936i</v>
      </c>
      <c r="O3783" t="str">
        <f t="shared" si="2008"/>
        <v>-0.47839186805567+0.878146468750064i</v>
      </c>
      <c r="P3783" t="str">
        <f t="shared" si="2009"/>
        <v>1.47839186805567-0.878146468750064i</v>
      </c>
      <c r="Q3783" t="str">
        <f t="shared" si="2010"/>
        <v>-1.47839186805567+23.9412688535437i</v>
      </c>
      <c r="R3783" t="str">
        <f t="shared" si="2011"/>
        <v>-0.0403385358020278-0.0592598376232963i</v>
      </c>
      <c r="S3783" t="str">
        <f t="shared" si="2012"/>
        <v>2.49754590004135i</v>
      </c>
      <c r="T3783" t="str">
        <f t="shared" si="2013"/>
        <v>0.14800416449318-0.100747344706026i</v>
      </c>
      <c r="U3783" t="str">
        <f t="shared" si="2014"/>
        <v>0.0000499999999999998-0.0000768537738023907i</v>
      </c>
      <c r="V3783" t="str">
        <f t="shared" si="2015"/>
        <v>0.00002-0.000860762266586775i</v>
      </c>
      <c r="W3783" t="str">
        <f t="shared" si="2016"/>
        <v>0.0000421184501809773-0.00007263220456243i</v>
      </c>
      <c r="X3783" t="str">
        <f t="shared" si="2017"/>
        <v>0.0000421449425364941-0.0000725858539278839i</v>
      </c>
      <c r="Y3783" t="str">
        <f t="shared" si="2018"/>
        <v>0.009+9.29408770638005i</v>
      </c>
      <c r="Z3783" t="str">
        <f t="shared" si="2019"/>
        <v>-0.0000936664485914789-0.0000545067174383582i</v>
      </c>
      <c r="AA3783" t="str">
        <f t="shared" si="2020"/>
        <v>0.00125616170624634-1.29115226153457i</v>
      </c>
      <c r="AB3783" t="str">
        <f t="shared" si="2021"/>
        <v>0.494689610970268-0.336738259558961i</v>
      </c>
      <c r="AC3783" t="str">
        <f t="shared" si="2022"/>
        <v>0.961034725019676-0.0601534459954349i</v>
      </c>
      <c r="AD3783" t="str">
        <f t="shared" si="2023"/>
        <v>0.534584293958046-0.316930454407994i</v>
      </c>
      <c r="AE3783" t="str">
        <f t="shared" si="2024"/>
        <v>-0.0000673474510138604+5.47315057124978E-07i</v>
      </c>
      <c r="AF3783" t="str">
        <f t="shared" si="2025"/>
        <v>-6.36589670025047-0.081252099844613i</v>
      </c>
      <c r="AG3783" t="str">
        <f t="shared" si="2026"/>
        <v>0.998521107105926-0.00250007276641109i</v>
      </c>
      <c r="AH3783" t="str">
        <f t="shared" si="2027"/>
        <v>0.000429398756140236+0.0000030660331687323i</v>
      </c>
      <c r="AI3783">
        <f t="shared" si="2028"/>
        <v>-67.342562944636867</v>
      </c>
      <c r="AJ3783">
        <f t="shared" si="2029"/>
        <v>0.40910173245960602</v>
      </c>
      <c r="AK3783"/>
      <c r="AL3783"/>
      <c r="AM3783"/>
      <c r="AN3783"/>
    </row>
    <row r="3784" spans="1:40" x14ac:dyDescent="0.35">
      <c r="A3784"/>
      <c r="B3784">
        <f t="shared" si="1995"/>
        <v>1850000</v>
      </c>
      <c r="C3784" s="237" t="str">
        <f t="shared" si="1998"/>
        <v>-9.42275693906601E-09+0.000558598495233387i</v>
      </c>
      <c r="D3784" s="208" t="str">
        <f t="shared" si="1999"/>
        <v>-2.51366127442693+0.00428258846345597i</v>
      </c>
      <c r="E3784" t="str">
        <f t="shared" si="2000"/>
        <v>20500</v>
      </c>
      <c r="F3784" t="str">
        <f t="shared" si="2001"/>
        <v>0.327868852459016</v>
      </c>
      <c r="G3784" t="str">
        <f t="shared" si="1996"/>
        <v>0.327868852459016</v>
      </c>
      <c r="H3784" t="str">
        <f t="shared" si="2002"/>
        <v>3.85223763478824+0.0854908210438991i</v>
      </c>
      <c r="I3784" t="str">
        <f t="shared" si="2003"/>
        <v>7264.9330114264i</v>
      </c>
      <c r="J3784" t="str">
        <f t="shared" si="1997"/>
        <v>-71440.9950476704+1589.33486504373i</v>
      </c>
      <c r="K3784" t="str">
        <f t="shared" si="2004"/>
        <v>0.0022611904711552-0.101641070616791i</v>
      </c>
      <c r="L3784" t="str">
        <f t="shared" si="2005"/>
        <v>0.000473136426635312-0.0180293492737139i</v>
      </c>
      <c r="M3784" t="str">
        <f t="shared" si="2006"/>
        <v>0.00273432689779051-0.119670419890505i</v>
      </c>
      <c r="N3784" t="str">
        <f t="shared" si="2007"/>
        <v>-23.0755956797556i</v>
      </c>
      <c r="O3784" t="str">
        <f t="shared" si="2008"/>
        <v>-0.467401557796314+0.884045125414749i</v>
      </c>
      <c r="P3784" t="str">
        <f t="shared" si="2009"/>
        <v>1.46740155779631-0.884045125414749i</v>
      </c>
      <c r="Q3784" t="str">
        <f t="shared" si="2010"/>
        <v>-1.46740155779631+23.9596408051703i</v>
      </c>
      <c r="R3784" t="str">
        <f t="shared" si="2011"/>
        <v>-0.0404962791336463-0.0587645393417923i</v>
      </c>
      <c r="S3784" t="str">
        <f t="shared" si="2012"/>
        <v>2.49889665498999i</v>
      </c>
      <c r="T3784" t="str">
        <f t="shared" si="2013"/>
        <v>0.146846510793232-0.10119601646661i</v>
      </c>
      <c r="U3784" t="str">
        <f t="shared" si="2014"/>
        <v>0.00005-0.0000768122312219572i</v>
      </c>
      <c r="V3784" t="str">
        <f t="shared" si="2015"/>
        <v>0.00002-0.000860296989685923i</v>
      </c>
      <c r="W3784" t="str">
        <f t="shared" si="2016"/>
        <v>0.0000421182832657701-0.0000725951784510295i</v>
      </c>
      <c r="X3784" t="str">
        <f t="shared" si="2017"/>
        <v>0.0000421447350304959-0.0000725488516506904i</v>
      </c>
      <c r="Y3784" t="str">
        <f t="shared" si="2018"/>
        <v>0.009+9.29911425462579i</v>
      </c>
      <c r="Z3784" t="str">
        <f t="shared" si="2019"/>
        <v>-0.0000935680965211194-0.0000544768904867605i</v>
      </c>
      <c r="AA3784" t="str">
        <f t="shared" si="2020"/>
        <v>0.00125480401252827-1.29045433213072i</v>
      </c>
      <c r="AB3784" t="str">
        <f t="shared" si="2021"/>
        <v>0.490820265398631-0.338237901541716i</v>
      </c>
      <c r="AC3784" t="str">
        <f t="shared" si="2022"/>
        <v>0.96086499135328-0.059661520243061i</v>
      </c>
      <c r="AD3784" t="str">
        <f t="shared" si="2023"/>
        <v>0.530622183031099-0.319066859742285i</v>
      </c>
      <c r="AE3784" t="str">
        <f t="shared" si="2024"/>
        <v>-0.0000670310780142358+9.47832174225626E-07i</v>
      </c>
      <c r="AF3784" t="str">
        <f t="shared" si="2025"/>
        <v>-6.36589890921517-0.0812082325804431i</v>
      </c>
      <c r="AG3784" t="str">
        <f t="shared" si="2026"/>
        <v>0.998511907107931-0.0024802215015187i</v>
      </c>
      <c r="AH3784" t="str">
        <f t="shared" si="2027"/>
        <v>0.000427424919279249+4.70480162743257E-07i</v>
      </c>
      <c r="AI3784">
        <f t="shared" si="2028"/>
        <v>-67.382797971097602</v>
      </c>
      <c r="AJ3784">
        <f t="shared" si="2029"/>
        <v>6.3067255948354439E-2</v>
      </c>
      <c r="AK3784"/>
      <c r="AL3784"/>
      <c r="AM3784"/>
      <c r="AN3784"/>
    </row>
    <row r="3785" spans="1:40" x14ac:dyDescent="0.35">
      <c r="A3785"/>
      <c r="B3785">
        <f t="shared" si="1995"/>
        <v>1851000</v>
      </c>
      <c r="C3785" s="237" t="str">
        <f t="shared" si="1998"/>
        <v>-9.41257842840028E-09+0.00055829671322641i</v>
      </c>
      <c r="D3785" s="208" t="str">
        <f t="shared" si="1999"/>
        <v>-2.51366127434889+0.00428027480140248i</v>
      </c>
      <c r="E3785" t="str">
        <f t="shared" si="2000"/>
        <v>20500</v>
      </c>
      <c r="F3785" t="str">
        <f t="shared" si="2001"/>
        <v>0.327868852459016</v>
      </c>
      <c r="G3785" t="str">
        <f t="shared" si="1996"/>
        <v>0.327868852459016</v>
      </c>
      <c r="H3785" t="str">
        <f t="shared" si="2002"/>
        <v>3.85223984025447+0.0854446874306992i</v>
      </c>
      <c r="I3785" t="str">
        <f t="shared" si="2003"/>
        <v>7268.86000224338i</v>
      </c>
      <c r="J3785" t="str">
        <f t="shared" si="1997"/>
        <v>-71518.2505111245+1590.19396497078i</v>
      </c>
      <c r="K3785" t="str">
        <f t="shared" si="2004"/>
        <v>0.00225874906023462-0.101586211927672i</v>
      </c>
      <c r="L3785" t="str">
        <f t="shared" si="2005"/>
        <v>0.000472625693573609-0.0180196223402609i</v>
      </c>
      <c r="M3785" t="str">
        <f t="shared" si="2006"/>
        <v>0.00273137475380823-0.119605834267933i</v>
      </c>
      <c r="N3785" t="str">
        <f t="shared" si="2007"/>
        <v>-23.0880689747177i</v>
      </c>
      <c r="O3785" t="str">
        <f t="shared" si="2008"/>
        <v>-0.456338528702366+0.8898062413929i</v>
      </c>
      <c r="P3785" t="str">
        <f t="shared" si="2009"/>
        <v>1.45633852870237-0.8898062413929i</v>
      </c>
      <c r="Q3785" t="str">
        <f t="shared" si="2010"/>
        <v>-1.45633852870237+23.9778752161106i</v>
      </c>
      <c r="R3785" t="str">
        <f t="shared" si="2011"/>
        <v>-0.0406484740515555-0.0582679064435785i</v>
      </c>
      <c r="S3785" t="str">
        <f t="shared" si="2012"/>
        <v>2.50024740993863i</v>
      </c>
      <c r="T3785" t="str">
        <f t="shared" si="2013"/>
        <v>0.145684182168104-0.101631241965359i</v>
      </c>
      <c r="U3785" t="str">
        <f t="shared" si="2014"/>
        <v>0.0000500000000000002-0.0000767707335281585i</v>
      </c>
      <c r="V3785" t="str">
        <f t="shared" si="2015"/>
        <v>0.00002-0.000859832215515373i</v>
      </c>
      <c r="W3785" t="str">
        <f t="shared" si="2016"/>
        <v>0.0000421181162623176-0.0000725581935269569i</v>
      </c>
      <c r="X3785" t="str">
        <f t="shared" si="2017"/>
        <v>0.0000421445275022968-0.0000725118905343924i</v>
      </c>
      <c r="Y3785" t="str">
        <f t="shared" si="2018"/>
        <v>0.009+9.30414080287153i</v>
      </c>
      <c r="Z3785" t="str">
        <f t="shared" si="2019"/>
        <v>-0.0000934699037780682-0.000054447095890037i</v>
      </c>
      <c r="AA3785" t="str">
        <f t="shared" si="2020"/>
        <v>0.00125344851874591-1.28975715685252i</v>
      </c>
      <c r="AB3785" t="str">
        <f t="shared" si="2021"/>
        <v>0.486935294341545-0.339692600694255i</v>
      </c>
      <c r="AC3785" t="str">
        <f t="shared" si="2022"/>
        <v>0.960700785869023-0.0591681299078137i</v>
      </c>
      <c r="AD3785" t="str">
        <f t="shared" si="2023"/>
        <v>0.526633650507812-0.321153762946173i</v>
      </c>
      <c r="AE3785" t="str">
        <f t="shared" si="2024"/>
        <v>-0.0000667102863658344+1.34453845242423E-06i</v>
      </c>
      <c r="AF3785" t="str">
        <f t="shared" si="2025"/>
        <v>-6.36590111460336-0.0811644126292967i</v>
      </c>
      <c r="AG3785" t="str">
        <f t="shared" si="2026"/>
        <v>0.998502948073132-0.00246026809155479i</v>
      </c>
      <c r="AH3785" t="str">
        <f t="shared" si="2027"/>
        <v>0.000425422263716833-2.10119039396782E-06i</v>
      </c>
      <c r="AI3785">
        <f t="shared" si="2028"/>
        <v>-67.423489773899064</v>
      </c>
      <c r="AJ3785">
        <f t="shared" si="2029"/>
        <v>-0.28298557190645535</v>
      </c>
      <c r="AK3785"/>
      <c r="AL3785"/>
      <c r="AM3785"/>
      <c r="AN3785"/>
    </row>
    <row r="3786" spans="1:40" x14ac:dyDescent="0.35">
      <c r="A3786"/>
      <c r="B3786">
        <f t="shared" si="1995"/>
        <v>1852000</v>
      </c>
      <c r="C3786" s="237" t="str">
        <f t="shared" si="1998"/>
        <v>-9.40241640115102E-09+0.000557995257117929i</v>
      </c>
      <c r="D3786" s="208" t="str">
        <f t="shared" si="1999"/>
        <v>-2.51366127427098+0.00427796363790412i</v>
      </c>
      <c r="E3786" t="str">
        <f t="shared" si="2000"/>
        <v>20500</v>
      </c>
      <c r="F3786" t="str">
        <f t="shared" si="2001"/>
        <v>0.327868852459016</v>
      </c>
      <c r="G3786" t="str">
        <f t="shared" si="1996"/>
        <v>0.327868852459016</v>
      </c>
      <c r="H3786" t="str">
        <f t="shared" si="2002"/>
        <v>3.85224204215182+0.0853986035526217i</v>
      </c>
      <c r="I3786" t="str">
        <f t="shared" si="2003"/>
        <v>7272.78699306037i</v>
      </c>
      <c r="J3786" t="str">
        <f t="shared" si="1997"/>
        <v>-71595.5477230051+1591.05306489783i</v>
      </c>
      <c r="K3786" t="str">
        <f t="shared" si="2004"/>
        <v>0.00225631160055997-0.101531412395874i</v>
      </c>
      <c r="L3786" t="str">
        <f t="shared" si="2005"/>
        <v>0.00047211578685239-0.0180099058893938i</v>
      </c>
      <c r="M3786" t="str">
        <f t="shared" si="2006"/>
        <v>0.00272842738741236-0.119541318285268i</v>
      </c>
      <c r="N3786" t="str">
        <f t="shared" si="2007"/>
        <v>-23.1005422696797i</v>
      </c>
      <c r="O3786" t="str">
        <f t="shared" si="2008"/>
        <v>-0.445204501971908+0.895428920363836i</v>
      </c>
      <c r="P3786" t="str">
        <f t="shared" si="2009"/>
        <v>1.44520450197191-0.895428920363836i</v>
      </c>
      <c r="Q3786" t="str">
        <f t="shared" si="2010"/>
        <v>-1.44520450197191+23.9959711900435i</v>
      </c>
      <c r="R3786" t="str">
        <f t="shared" si="2011"/>
        <v>-0.0407951140843222-0.0577699984909957i</v>
      </c>
      <c r="S3786" t="str">
        <f t="shared" si="2012"/>
        <v>2.50159816488728i</v>
      </c>
      <c r="T3786" t="str">
        <f t="shared" si="2013"/>
        <v>0.144517322210616-0.102052982529708i</v>
      </c>
      <c r="U3786" t="str">
        <f t="shared" si="2014"/>
        <v>0.0000499999999999999-0.0000767292806482833i</v>
      </c>
      <c r="V3786" t="str">
        <f t="shared" si="2015"/>
        <v>0.00002-0.000859367943260774i</v>
      </c>
      <c r="W3786" t="str">
        <f t="shared" si="2016"/>
        <v>0.0000421179491706228-0.0000725212497234505i</v>
      </c>
      <c r="X3786" t="str">
        <f t="shared" si="2017"/>
        <v>0.0000421443199517565-0.0000724749705122698i</v>
      </c>
      <c r="Y3786" t="str">
        <f t="shared" si="2018"/>
        <v>0.009+9.30916735111728i</v>
      </c>
      <c r="Z3786" t="str">
        <f t="shared" si="2019"/>
        <v>-0.0000933718700182746-0.0000544173335952602i</v>
      </c>
      <c r="AA3786" t="str">
        <f t="shared" si="2020"/>
        <v>0.00125209522014892-1.28906073447834i</v>
      </c>
      <c r="AB3786" t="str">
        <f t="shared" si="2021"/>
        <v>0.483035177744129-0.341102227757268i</v>
      </c>
      <c r="AC3786" t="str">
        <f t="shared" si="2022"/>
        <v>0.960542116431895-0.0586733345858122i</v>
      </c>
      <c r="AD3786" t="str">
        <f t="shared" si="2023"/>
        <v>0.522619313852874-0.3231908362829i</v>
      </c>
      <c r="AE3786" t="str">
        <f t="shared" si="2024"/>
        <v>-0.0000663851261950481+1.73738321124654E-06i</v>
      </c>
      <c r="AF3786" t="str">
        <f t="shared" si="2025"/>
        <v>-6.3659033164228-0.0811206399147176i</v>
      </c>
      <c r="AG3786" t="str">
        <f t="shared" si="2026"/>
        <v>0.998494231143505-0.00244021558221399i</v>
      </c>
      <c r="AH3786" t="str">
        <f t="shared" si="2027"/>
        <v>0.000423391105477953-4.64864383876931E-06i</v>
      </c>
      <c r="AI3786">
        <f t="shared" si="2028"/>
        <v>-67.464641883278517</v>
      </c>
      <c r="AJ3786">
        <f t="shared" si="2029"/>
        <v>-0.62905660266752927</v>
      </c>
      <c r="AK3786"/>
      <c r="AL3786"/>
      <c r="AM3786"/>
      <c r="AN3786"/>
    </row>
    <row r="3787" spans="1:40" x14ac:dyDescent="0.35">
      <c r="A3787"/>
      <c r="B3787">
        <f t="shared" si="1995"/>
        <v>1853000</v>
      </c>
      <c r="C3787" s="237" t="str">
        <f t="shared" si="1998"/>
        <v>-9.39227082174572E-09+0.000557694126380314i</v>
      </c>
      <c r="D3787" s="208" t="str">
        <f t="shared" si="1999"/>
        <v>-2.5136612741932+0.00427565496891574i</v>
      </c>
      <c r="E3787" t="str">
        <f t="shared" si="2000"/>
        <v>20500</v>
      </c>
      <c r="F3787" t="str">
        <f t="shared" si="2001"/>
        <v>0.327868852459016</v>
      </c>
      <c r="G3787" t="str">
        <f t="shared" si="1996"/>
        <v>0.327868852459016</v>
      </c>
      <c r="H3787" t="str">
        <f t="shared" si="2002"/>
        <v>3.85224424048797+0.0853525693293297i</v>
      </c>
      <c r="I3787" t="str">
        <f t="shared" si="2003"/>
        <v>7276.71398387736i</v>
      </c>
      <c r="J3787" t="str">
        <f t="shared" si="1997"/>
        <v>-71672.8866833124+1591.91216482488i</v>
      </c>
      <c r="K3787" t="str">
        <f t="shared" si="2004"/>
        <v>0.00225387808361076-0.101476671925807i</v>
      </c>
      <c r="L3787" t="str">
        <f t="shared" si="2005"/>
        <v>0.000471606704690389-0.0180001999041881i</v>
      </c>
      <c r="M3787" t="str">
        <f t="shared" si="2006"/>
        <v>0.00272548478830115-0.119476871829995i</v>
      </c>
      <c r="N3787" t="str">
        <f t="shared" si="2007"/>
        <v>-23.1130155646417i</v>
      </c>
      <c r="O3787" t="str">
        <f t="shared" si="2008"/>
        <v>-0.434001209848645+0.900912287545193i</v>
      </c>
      <c r="P3787" t="str">
        <f t="shared" si="2009"/>
        <v>1.43400120984864-0.900912287545193i</v>
      </c>
      <c r="Q3787" t="str">
        <f t="shared" si="2010"/>
        <v>-1.43400120984864+24.0139278521869i</v>
      </c>
      <c r="R3787" t="str">
        <f t="shared" si="2011"/>
        <v>-0.0409361932612494-0.0572708749543513i</v>
      </c>
      <c r="S3787" t="str">
        <f t="shared" si="2012"/>
        <v>2.50294891983592i</v>
      </c>
      <c r="T3787" t="str">
        <f t="shared" si="2013"/>
        <v>0.143346074605052-0.102461200705439i</v>
      </c>
      <c r="U3787" t="str">
        <f t="shared" si="2014"/>
        <v>0.0000500000000000001-0.0000766878725097793i</v>
      </c>
      <c r="V3787" t="str">
        <f t="shared" si="2015"/>
        <v>0.00002-0.000858904172109525i</v>
      </c>
      <c r="W3787" t="str">
        <f t="shared" si="2016"/>
        <v>0.0000421177819906895-0.0000724843469738946i</v>
      </c>
      <c r="X3787" t="str">
        <f t="shared" si="2017"/>
        <v>0.0000421441123787374-0.000072438091517751i</v>
      </c>
      <c r="Y3787" t="str">
        <f t="shared" si="2018"/>
        <v>0.009+9.31419389936302i</v>
      </c>
      <c r="Z3787" t="str">
        <f t="shared" si="2019"/>
        <v>-0.0000932739948986226-0.000054387603549622i</v>
      </c>
      <c r="AA3787" t="str">
        <f t="shared" si="2020"/>
        <v>0.00125074411199977-1.28836506378921i</v>
      </c>
      <c r="AB3787" t="str">
        <f t="shared" si="2021"/>
        <v>0.479120395857212-0.342466657543652i</v>
      </c>
      <c r="AC3787" t="str">
        <f t="shared" si="2022"/>
        <v>0.960388990401284-0.0581771937926042i</v>
      </c>
      <c r="AD3787" t="str">
        <f t="shared" si="2023"/>
        <v>0.51857979462256-0.325177759695556i</v>
      </c>
      <c r="AE3787" t="str">
        <f t="shared" si="2024"/>
        <v>-0.0000660556481956296+2.12631642021269E-06i</v>
      </c>
      <c r="AF3787" t="str">
        <f t="shared" si="2025"/>
        <v>-6.36590551468117-0.081076914360414i</v>
      </c>
      <c r="AG3787" t="str">
        <f t="shared" si="2026"/>
        <v>0.998485757422752-0.00242006703173608i</v>
      </c>
      <c r="AH3787" t="str">
        <f t="shared" si="2027"/>
        <v>0.00042133176442641-7.17154964691905E-06i</v>
      </c>
      <c r="AI3787">
        <f t="shared" si="2028"/>
        <v>-67.506257905682872</v>
      </c>
      <c r="AJ3787">
        <f t="shared" si="2029"/>
        <v>-0.97514568581036343</v>
      </c>
      <c r="AK3787"/>
      <c r="AL3787"/>
      <c r="AM3787"/>
      <c r="AN3787"/>
    </row>
    <row r="3788" spans="1:40" x14ac:dyDescent="0.35">
      <c r="A3788"/>
      <c r="B3788">
        <f t="shared" si="1995"/>
        <v>1854000</v>
      </c>
      <c r="C3788" s="237" t="str">
        <f t="shared" si="1998"/>
        <v>-9.38214165470761E-09+0.000557393320487072i</v>
      </c>
      <c r="D3788" s="208" t="str">
        <f t="shared" si="1999"/>
        <v>-2.51366127411555+0.00427334879040089i</v>
      </c>
      <c r="E3788" t="str">
        <f t="shared" si="2000"/>
        <v>20500</v>
      </c>
      <c r="F3788" t="str">
        <f t="shared" si="2001"/>
        <v>0.327868852459016</v>
      </c>
      <c r="G3788" t="str">
        <f t="shared" si="1996"/>
        <v>0.327868852459016</v>
      </c>
      <c r="H3788" t="str">
        <f t="shared" si="2002"/>
        <v>3.85224643527062+0.0853065846806582i</v>
      </c>
      <c r="I3788" t="str">
        <f t="shared" si="2003"/>
        <v>7280.64097469435i</v>
      </c>
      <c r="J3788" t="str">
        <f t="shared" si="1997"/>
        <v>-71750.2673920463+1592.77126475193i</v>
      </c>
      <c r="K3788" t="str">
        <f t="shared" si="2004"/>
        <v>0.00225144850088946-0.101421990422084i</v>
      </c>
      <c r="L3788" t="str">
        <f t="shared" si="2005"/>
        <v>0.000471098445311131-0.0179905043677554i</v>
      </c>
      <c r="M3788" t="str">
        <f t="shared" si="2006"/>
        <v>0.00272254694620059-0.119412494789839i</v>
      </c>
      <c r="N3788" t="str">
        <f t="shared" si="2007"/>
        <v>-23.1254888596038i</v>
      </c>
      <c r="O3788" t="str">
        <f t="shared" si="2008"/>
        <v>-0.422730395352662+0.906255489828879i</v>
      </c>
      <c r="P3788" t="str">
        <f t="shared" si="2009"/>
        <v>1.42273039535266-0.906255489828879i</v>
      </c>
      <c r="Q3788" t="str">
        <f t="shared" si="2010"/>
        <v>-1.42273039535266+24.0317443494327i</v>
      </c>
      <c r="R3788" t="str">
        <f t="shared" si="2011"/>
        <v>-0.0410717061086556-0.0567705952112914i</v>
      </c>
      <c r="S3788" t="str">
        <f t="shared" si="2012"/>
        <v>2.50429967478457i</v>
      </c>
      <c r="T3788" t="str">
        <f t="shared" si="2013"/>
        <v>0.142170583124964-0.102855860250754i</v>
      </c>
      <c r="U3788" t="str">
        <f t="shared" si="2014"/>
        <v>0.0000499999999999998-0.0000766465090402484i</v>
      </c>
      <c r="V3788" t="str">
        <f t="shared" si="2015"/>
        <v>0.00002-0.00085844090125078i</v>
      </c>
      <c r="W3788" t="str">
        <f t="shared" si="2016"/>
        <v>0.0000421176147225203-0.0000724474852118147i</v>
      </c>
      <c r="X3788" t="str">
        <f t="shared" si="2017"/>
        <v>0.0000421439047831002-0.0000724012534844036i</v>
      </c>
      <c r="Y3788" t="str">
        <f t="shared" si="2018"/>
        <v>0.009+9.31922044760876i</v>
      </c>
      <c r="Z3788" t="str">
        <f t="shared" si="2019"/>
        <v>-0.0000931762780769148-0.0000543579057004256i</v>
      </c>
      <c r="AA3788" t="str">
        <f t="shared" si="2020"/>
        <v>0.00124939518957371-1.28767014356877i</v>
      </c>
      <c r="AB3788" t="str">
        <f t="shared" si="2021"/>
        <v>0.475191429229989-0.343785768918701i</v>
      </c>
      <c r="AC3788" t="str">
        <f t="shared" si="2022"/>
        <v>0.960241414634686-0.057679766962419i</v>
      </c>
      <c r="AD3788" t="str">
        <f t="shared" si="2023"/>
        <v>0.514515718369823-0.327114220858853i</v>
      </c>
      <c r="AE3788" t="str">
        <f t="shared" si="2024"/>
        <v>-0.0000657219036204841+2.51128870512425E-06i</v>
      </c>
      <c r="AF3788" t="str">
        <f t="shared" si="2025"/>
        <v>-6.36590770938617-0.0810332358902573i</v>
      </c>
      <c r="AG3788" t="str">
        <f t="shared" si="2026"/>
        <v>0.998477527976171-0.00239982551042982i</v>
      </c>
      <c r="AH3788" t="str">
        <f t="shared" si="2027"/>
        <v>0.000419244564211662-9.66958147618485E-06i</v>
      </c>
      <c r="AI3788">
        <f t="shared" si="2028"/>
        <v>-67.548341525508775</v>
      </c>
      <c r="AJ3788">
        <f t="shared" si="2029"/>
        <v>-1.321252668745557</v>
      </c>
      <c r="AK3788"/>
      <c r="AL3788"/>
      <c r="AM3788"/>
      <c r="AN3788"/>
    </row>
    <row r="3789" spans="1:40" x14ac:dyDescent="0.35">
      <c r="A3789"/>
      <c r="B3789">
        <f t="shared" si="1995"/>
        <v>1855000</v>
      </c>
      <c r="C3789" s="237" t="str">
        <f t="shared" si="1998"/>
        <v>-9.372028864656E-09+0.000557092838912857i</v>
      </c>
      <c r="D3789" s="208" t="str">
        <f t="shared" si="1999"/>
        <v>-2.51366127403801+0.00427104509833191i</v>
      </c>
      <c r="E3789" t="str">
        <f t="shared" si="2000"/>
        <v>20500</v>
      </c>
      <c r="F3789" t="str">
        <f t="shared" si="2001"/>
        <v>0.327868852459016</v>
      </c>
      <c r="G3789" t="str">
        <f t="shared" si="1996"/>
        <v>0.327868852459016</v>
      </c>
      <c r="H3789" t="str">
        <f t="shared" si="2002"/>
        <v>3.85224862650736+0.0852606495266144i</v>
      </c>
      <c r="I3789" t="str">
        <f t="shared" si="2003"/>
        <v>7284.56796551133i</v>
      </c>
      <c r="J3789" t="str">
        <f t="shared" si="1997"/>
        <v>-71827.6898492067+1593.63036467899i</v>
      </c>
      <c r="K3789" t="str">
        <f t="shared" si="2004"/>
        <v>0.00224902284392142-0.101367367789524i</v>
      </c>
      <c r="L3789" t="str">
        <f t="shared" si="2005"/>
        <v>0.000470591006942928-0.017980819263244i</v>
      </c>
      <c r="M3789" t="str">
        <f t="shared" si="2006"/>
        <v>0.00271961385086435-0.119348187052768i</v>
      </c>
      <c r="N3789" t="str">
        <f t="shared" si="2007"/>
        <v>-23.1379621545658i</v>
      </c>
      <c r="O3789" t="str">
        <f t="shared" si="2008"/>
        <v>-0.41139381200952+0.911457695913681i</v>
      </c>
      <c r="P3789" t="str">
        <f t="shared" si="2009"/>
        <v>1.41139381200952-0.911457695913681i</v>
      </c>
      <c r="Q3789" t="str">
        <f t="shared" si="2010"/>
        <v>-1.41139381200952+24.0494198504795i</v>
      </c>
      <c r="R3789" t="str">
        <f t="shared" si="2011"/>
        <v>-0.0412016476462614-0.0562692185462432i</v>
      </c>
      <c r="S3789" t="str">
        <f t="shared" si="2012"/>
        <v>2.50565042973321i</v>
      </c>
      <c r="T3789" t="str">
        <f t="shared" si="2013"/>
        <v>0.140990991631146-0.103236926130571i</v>
      </c>
      <c r="U3789" t="str">
        <f t="shared" si="2014"/>
        <v>0.00005-0.0000766051901674506i</v>
      </c>
      <c r="V3789" t="str">
        <f t="shared" si="2015"/>
        <v>0.00002-0.000857978129875449i</v>
      </c>
      <c r="W3789" t="str">
        <f t="shared" si="2016"/>
        <v>0.0000421174473661192-0.0000724106643708817i</v>
      </c>
      <c r="X3789" t="str">
        <f t="shared" si="2017"/>
        <v>0.0000421436971647079-0.0000723644563459419i</v>
      </c>
      <c r="Y3789" t="str">
        <f t="shared" si="2018"/>
        <v>0.009+9.32424699585451i</v>
      </c>
      <c r="Z3789" t="str">
        <f t="shared" si="2019"/>
        <v>-0.0000930787192118808-0.0000543282399950929i</v>
      </c>
      <c r="AA3789" t="str">
        <f t="shared" si="2020"/>
        <v>0.00124804844815871-1.28697597260329i</v>
      </c>
      <c r="AB3789" t="str">
        <f t="shared" si="2021"/>
        <v>0.471248758703259-0.345059444781041i</v>
      </c>
      <c r="AC3789" t="str">
        <f t="shared" si="2022"/>
        <v>0.96009939549132-0.0571811134474994i</v>
      </c>
      <c r="AD3789" t="str">
        <f t="shared" si="2023"/>
        <v>0.510427714548701-0.328999915229651i</v>
      </c>
      <c r="AE3789" t="str">
        <f t="shared" si="2024"/>
        <v>-0.0000653839442734023+2.89225135424469E-06i</v>
      </c>
      <c r="AF3789" t="str">
        <f t="shared" si="2025"/>
        <v>-6.36590990054537-0.0809896044282825i</v>
      </c>
      <c r="AG3789" t="str">
        <f t="shared" si="2026"/>
        <v>0.998469543830513-0.00237949410019526i</v>
      </c>
      <c r="AH3789" t="str">
        <f t="shared" si="2027"/>
        <v>0.000417129832215152-0.0000121424172107496i</v>
      </c>
      <c r="AI3789">
        <f t="shared" si="2028"/>
        <v>-67.590896506898417</v>
      </c>
      <c r="AJ3789">
        <f t="shared" si="2029"/>
        <v>-1.6673773968355476</v>
      </c>
      <c r="AK3789"/>
      <c r="AL3789"/>
      <c r="AM3789"/>
      <c r="AN3789"/>
    </row>
    <row r="3790" spans="1:40" x14ac:dyDescent="0.35">
      <c r="A3790"/>
      <c r="B3790">
        <f t="shared" si="1995"/>
        <v>1856000</v>
      </c>
      <c r="C3790" s="237" t="str">
        <f t="shared" si="1998"/>
        <v>-9.36193241630502E-09+0.000556792681133441i</v>
      </c>
      <c r="D3790" s="208" t="str">
        <f t="shared" si="1999"/>
        <v>-2.5136612739606+0.00426874388868972i</v>
      </c>
      <c r="E3790" t="str">
        <f t="shared" si="2000"/>
        <v>20500</v>
      </c>
      <c r="F3790" t="str">
        <f t="shared" si="2001"/>
        <v>0.327868852459016</v>
      </c>
      <c r="G3790" t="str">
        <f t="shared" si="1996"/>
        <v>0.327868852459016</v>
      </c>
      <c r="H3790" t="str">
        <f t="shared" si="2002"/>
        <v>3.85225081420588+0.0852147637873789i</v>
      </c>
      <c r="I3790" t="str">
        <f t="shared" si="2003"/>
        <v>7288.49495632832i</v>
      </c>
      <c r="J3790" t="str">
        <f t="shared" si="1997"/>
        <v>-71905.1540547939+1594.48946460603i</v>
      </c>
      <c r="K3790" t="str">
        <f t="shared" si="2004"/>
        <v>0.00224660110425474-0.101312803933152i</v>
      </c>
      <c r="L3790" t="str">
        <f t="shared" si="2005"/>
        <v>0.000470084387818849-0.017971144573838i</v>
      </c>
      <c r="M3790" t="str">
        <f t="shared" si="2006"/>
        <v>0.00271668549207359-0.11928394850699i</v>
      </c>
      <c r="N3790" t="str">
        <f t="shared" si="2007"/>
        <v>-23.1504354495278i</v>
      </c>
      <c r="O3790" t="str">
        <f t="shared" si="2008"/>
        <v>-0.399993223576892+0.916518096434853i</v>
      </c>
      <c r="P3790" t="str">
        <f t="shared" si="2009"/>
        <v>1.39999322357689-0.916518096434853i</v>
      </c>
      <c r="Q3790" t="str">
        <f t="shared" si="2010"/>
        <v>-1.39999322357689+24.0669535459627i</v>
      </c>
      <c r="R3790" t="str">
        <f t="shared" si="2011"/>
        <v>-0.0413260133836959-0.0557668041498927i</v>
      </c>
      <c r="S3790" t="str">
        <f t="shared" si="2012"/>
        <v>2.50700118468186i</v>
      </c>
      <c r="T3790" t="str">
        <f t="shared" si="2013"/>
        <v>0.139807444069702-0.103604364511104i</v>
      </c>
      <c r="U3790" t="str">
        <f t="shared" si="2014"/>
        <v>0.0000499999999999998-0.0000765639158192997i</v>
      </c>
      <c r="V3790" t="str">
        <f t="shared" si="2015"/>
        <v>0.00002-0.000857515857176161i</v>
      </c>
      <c r="W3790" t="str">
        <f t="shared" si="2016"/>
        <v>0.0000421172799214886-0.0000723738843849078i</v>
      </c>
      <c r="X3790" t="str">
        <f t="shared" si="2017"/>
        <v>0.0000421434895234215-0.0000723277000362198i</v>
      </c>
      <c r="Y3790" t="str">
        <f t="shared" si="2018"/>
        <v>0.009+9.32927354410025i</v>
      </c>
      <c r="Z3790" t="str">
        <f t="shared" si="2019"/>
        <v>-0.0000929813179631654-0.000054298606381157i</v>
      </c>
      <c r="AA3790" t="str">
        <f t="shared" si="2020"/>
        <v>0.00124670388305544-1.28628254968167i</v>
      </c>
      <c r="AB3790" t="str">
        <f t="shared" si="2021"/>
        <v>0.467292865402956-0.346287572044512i</v>
      </c>
      <c r="AC3790" t="str">
        <f t="shared" si="2022"/>
        <v>0.959962938835621-0.0566812925174687i</v>
      </c>
      <c r="AD3790" t="str">
        <f t="shared" si="2023"/>
        <v>0.506316416417783-0.330834546096494i</v>
      </c>
      <c r="AE3790" t="str">
        <f t="shared" si="2024"/>
        <v>-0.0000650418225006946+3.26915632441046E-06i</v>
      </c>
      <c r="AF3790" t="str">
        <f t="shared" si="2025"/>
        <v>-6.36591208816648-0.0809460198986892i</v>
      </c>
      <c r="AG3790" t="str">
        <f t="shared" si="2026"/>
        <v>0.998461805973863-0.00235907589404313i</v>
      </c>
      <c r="AH3790" t="str">
        <f t="shared" si="2027"/>
        <v>0.000414987899495948-0.0000145897390046416i</v>
      </c>
      <c r="AI3790">
        <f t="shared" si="2028"/>
        <v>-67.633926695596756</v>
      </c>
      <c r="AJ3790">
        <f t="shared" si="2029"/>
        <v>-2.0135197134404592</v>
      </c>
      <c r="AK3790"/>
      <c r="AL3790"/>
      <c r="AM3790"/>
      <c r="AN3790"/>
    </row>
    <row r="3791" spans="1:40" x14ac:dyDescent="0.35">
      <c r="A3791"/>
      <c r="B3791">
        <f t="shared" si="1995"/>
        <v>1857000</v>
      </c>
      <c r="C3791" s="237" t="str">
        <f t="shared" si="1998"/>
        <v>-9.35185227446392E-09+0.000556492846625731i</v>
      </c>
      <c r="D3791" s="208" t="str">
        <f t="shared" si="1999"/>
        <v>-2.51366127388332+0.00426644515746394i</v>
      </c>
      <c r="E3791" t="str">
        <f t="shared" si="2000"/>
        <v>20500</v>
      </c>
      <c r="F3791" t="str">
        <f t="shared" si="2001"/>
        <v>0.327868852459016</v>
      </c>
      <c r="G3791" t="str">
        <f t="shared" si="1996"/>
        <v>0.327868852459016</v>
      </c>
      <c r="H3791" t="str">
        <f t="shared" si="2002"/>
        <v>3.85225299837378+0.0851689273833026i</v>
      </c>
      <c r="I3791" t="str">
        <f t="shared" si="2003"/>
        <v>7292.42194714531i</v>
      </c>
      <c r="J3791" t="str">
        <f t="shared" si="1997"/>
        <v>-71982.6600088076+1595.34856453308i</v>
      </c>
      <c r="K3791" t="str">
        <f t="shared" si="2004"/>
        <v>0.00224418327346034-0.101258298758195i</v>
      </c>
      <c r="L3791" t="str">
        <f t="shared" si="2005"/>
        <v>0.000469578586176719-0.0179614802827578i</v>
      </c>
      <c r="M3791" t="str">
        <f t="shared" si="2006"/>
        <v>0.00271376185963706-0.119219779040953i</v>
      </c>
      <c r="N3791" t="str">
        <f t="shared" si="2007"/>
        <v>-23.1629087444898i</v>
      </c>
      <c r="O3791" t="str">
        <f t="shared" si="2008"/>
        <v>-0.388530403770533+0.921435904089865i</v>
      </c>
      <c r="P3791" t="str">
        <f t="shared" si="2009"/>
        <v>1.38853040377053-0.921435904089865i</v>
      </c>
      <c r="Q3791" t="str">
        <f t="shared" si="2010"/>
        <v>-1.38853040377053+24.0843446485797i</v>
      </c>
      <c r="R3791" t="str">
        <f t="shared" si="2011"/>
        <v>-0.0414447993171037-0.0552634111187681i</v>
      </c>
      <c r="S3791" t="str">
        <f t="shared" si="2012"/>
        <v>2.5083519396305i</v>
      </c>
      <c r="T3791" t="str">
        <f t="shared" si="2013"/>
        <v>0.13862008447036-0.103958142754654i</v>
      </c>
      <c r="U3791" t="str">
        <f t="shared" si="2014"/>
        <v>0.00005-0.0000765226859238669i</v>
      </c>
      <c r="V3791" t="str">
        <f t="shared" si="2015"/>
        <v>0.00002-0.000857054082347309i</v>
      </c>
      <c r="W3791" t="str">
        <f t="shared" si="2016"/>
        <v>0.0000421171123886324-0.0000723371451878495i</v>
      </c>
      <c r="X3791" t="str">
        <f t="shared" si="2017"/>
        <v>0.0000421432818591042-0.000072290984489236i</v>
      </c>
      <c r="Y3791" t="str">
        <f t="shared" si="2018"/>
        <v>0.009+9.33430009234599i</v>
      </c>
      <c r="Z3791" t="str">
        <f t="shared" si="2019"/>
        <v>-0.000092884073991332-0.0000542690048062675i</v>
      </c>
      <c r="AA3791" t="str">
        <f t="shared" si="2020"/>
        <v>0.00124536148957723-1.2855898735954i</v>
      </c>
      <c r="AB3791" t="str">
        <f t="shared" si="2021"/>
        <v>0.463324230734521-0.347470041620762i</v>
      </c>
      <c r="AC3791" t="str">
        <f t="shared" si="2022"/>
        <v>0.959832050040635-0.056180363358806i</v>
      </c>
      <c r="AD3791" t="str">
        <f t="shared" si="2023"/>
        <v>0.50218246094337-0.332617824627786i</v>
      </c>
      <c r="AE3791" t="str">
        <f t="shared" si="2024"/>
        <v>-0.0000646955911827889+0.0000036419562470042i</v>
      </c>
      <c r="AF3791" t="str">
        <f t="shared" si="2025"/>
        <v>-6.3659142722571-0.0809024822258387i</v>
      </c>
      <c r="AG3791" t="str">
        <f t="shared" si="2026"/>
        <v>0.998454315355515-0.0023385739956143i</v>
      </c>
      <c r="AH3791" t="str">
        <f t="shared" si="2027"/>
        <v>0.00041281910073601-0.0000170112333242431i</v>
      </c>
      <c r="AI3791">
        <f t="shared" si="2028"/>
        <v>-67.677436020866523</v>
      </c>
      <c r="AJ3791">
        <f t="shared" si="2029"/>
        <v>-2.3596794599322295</v>
      </c>
      <c r="AK3791"/>
      <c r="AL3791"/>
      <c r="AM3791"/>
      <c r="AN3791"/>
    </row>
    <row r="3792" spans="1:40" x14ac:dyDescent="0.35">
      <c r="A3792"/>
      <c r="B3792">
        <f t="shared" si="1995"/>
        <v>1858000</v>
      </c>
      <c r="C3792" s="237" t="str">
        <f t="shared" si="1998"/>
        <v>-9.34178840403648E-09+0.000556193334867756i</v>
      </c>
      <c r="D3792" s="208" t="str">
        <f t="shared" si="1999"/>
        <v>-2.51366127380616+0.0042641489006528i</v>
      </c>
      <c r="E3792" t="str">
        <f t="shared" si="2000"/>
        <v>20500</v>
      </c>
      <c r="F3792" t="str">
        <f t="shared" si="2001"/>
        <v>0.327868852459016</v>
      </c>
      <c r="G3792" t="str">
        <f t="shared" si="1996"/>
        <v>0.327868852459016</v>
      </c>
      <c r="H3792" t="str">
        <f t="shared" si="2002"/>
        <v>3.85225517901864+0.0851231402349079i</v>
      </c>
      <c r="I3792" t="str">
        <f t="shared" si="2003"/>
        <v>7296.3489379623i</v>
      </c>
      <c r="J3792" t="str">
        <f t="shared" si="1997"/>
        <v>-72060.207711248+1596.20766446014i</v>
      </c>
      <c r="K3792" t="str">
        <f t="shared" si="2004"/>
        <v>0.00224176934313176-0.101203852170086i</v>
      </c>
      <c r="L3792" t="str">
        <f t="shared" si="2005"/>
        <v>0.0004690736002591-0.0179518263732599i</v>
      </c>
      <c r="M3792" t="str">
        <f t="shared" si="2006"/>
        <v>0.00271084294339086-0.119155678543346i</v>
      </c>
      <c r="N3792" t="str">
        <f t="shared" si="2007"/>
        <v>-23.1753820394519i</v>
      </c>
      <c r="O3792" t="str">
        <f t="shared" si="2008"/>
        <v>-0.377007135988118+0.926210353760978i</v>
      </c>
      <c r="P3792" t="str">
        <f t="shared" si="2009"/>
        <v>1.37700713598812-0.926210353760978i</v>
      </c>
      <c r="Q3792" t="str">
        <f t="shared" si="2010"/>
        <v>-1.37700713598812+24.1015923932129i</v>
      </c>
      <c r="R3792" t="str">
        <f t="shared" si="2011"/>
        <v>-0.0415580019258666-0.0547590984548577i</v>
      </c>
      <c r="S3792" t="str">
        <f t="shared" si="2012"/>
        <v>2.50970269457914i</v>
      </c>
      <c r="T3792" t="str">
        <f t="shared" si="2013"/>
        <v>0.137429056944881-0.104298229414672i</v>
      </c>
      <c r="U3792" t="str">
        <f t="shared" si="2014"/>
        <v>0.0000500000000000002-0.0000764815004093763i</v>
      </c>
      <c r="V3792" t="str">
        <f t="shared" si="2015"/>
        <v>0.00002-0.00085659280458501i</v>
      </c>
      <c r="W3792" t="str">
        <f t="shared" si="2016"/>
        <v>0.0000421169447675535-0.0000723004467138036i</v>
      </c>
      <c r="X3792" t="str">
        <f t="shared" si="2017"/>
        <v>0.0000421430741716191-0.0000722543096391307i</v>
      </c>
      <c r="Y3792" t="str">
        <f t="shared" si="2018"/>
        <v>0.009+9.33932664059174i</v>
      </c>
      <c r="Z3792" t="str">
        <f t="shared" si="2019"/>
        <v>-0.0000927869869578568-0.0000542394352181878i</v>
      </c>
      <c r="AA3792" t="str">
        <f t="shared" si="2020"/>
        <v>0.00124402126304999-1.28489794313857i</v>
      </c>
      <c r="AB3792" t="str">
        <f t="shared" si="2021"/>
        <v>0.459343336377584-0.348606748402741i</v>
      </c>
      <c r="AC3792" t="str">
        <f t="shared" si="2022"/>
        <v>0.959706733991295-0.0556783850743615i</v>
      </c>
      <c r="AD3792" t="str">
        <f t="shared" si="2023"/>
        <v>0.498026488701778-0.334349469918882i</v>
      </c>
      <c r="AE3792" t="str">
        <f t="shared" si="2024"/>
        <v>-0.0000643453037257396+4.01060443384802E-06i</v>
      </c>
      <c r="AF3792" t="str">
        <f t="shared" si="2025"/>
        <v>-6.3659164528248-0.0808589913342551i</v>
      </c>
      <c r="AG3792" t="str">
        <f t="shared" si="2026"/>
        <v>0.998447072885859-0.00231799151869693i</v>
      </c>
      <c r="AH3792" t="str">
        <f t="shared" si="2027"/>
        <v>0.000410623774184821-0.0000194065909902517i</v>
      </c>
      <c r="AI3792">
        <f t="shared" si="2028"/>
        <v>-67.721428497468366</v>
      </c>
      <c r="AJ3792">
        <f t="shared" si="2029"/>
        <v>-2.7058564757299641</v>
      </c>
      <c r="AK3792"/>
      <c r="AL3792"/>
      <c r="AM3792"/>
      <c r="AN3792"/>
    </row>
    <row r="3793" spans="1:40" x14ac:dyDescent="0.35">
      <c r="A3793"/>
      <c r="B3793">
        <f t="shared" si="1995"/>
        <v>1859000</v>
      </c>
      <c r="C3793" s="237" t="str">
        <f t="shared" si="1998"/>
        <v>-9.33174077002134E-09+0.00055589414533868i</v>
      </c>
      <c r="D3793" s="208" t="str">
        <f t="shared" si="1999"/>
        <v>-2.51366127372914+0.00426185511426322i</v>
      </c>
      <c r="E3793" t="str">
        <f t="shared" si="2000"/>
        <v>20500</v>
      </c>
      <c r="F3793" t="str">
        <f t="shared" si="2001"/>
        <v>0.327868852459016</v>
      </c>
      <c r="G3793" t="str">
        <f t="shared" si="1996"/>
        <v>0.327868852459016</v>
      </c>
      <c r="H3793" t="str">
        <f t="shared" si="2002"/>
        <v>3.85225735614805+0.085077402262887i</v>
      </c>
      <c r="I3793" t="str">
        <f t="shared" si="2003"/>
        <v>7300.27592877928i</v>
      </c>
      <c r="J3793" t="str">
        <f t="shared" si="1997"/>
        <v>-72137.7971621149+1597.06676438719i</v>
      </c>
      <c r="K3793" t="str">
        <f t="shared" si="2004"/>
        <v>0.00223935930488507-0.101149464074459i</v>
      </c>
      <c r="L3793" t="str">
        <f t="shared" si="2005"/>
        <v>0.000468569428313262-0.0179421828286365i</v>
      </c>
      <c r="M3793" t="str">
        <f t="shared" si="2006"/>
        <v>0.00270792873319833-0.119091646903096i</v>
      </c>
      <c r="N3793" t="str">
        <f t="shared" si="2007"/>
        <v>-23.1878553344139i</v>
      </c>
      <c r="O3793" t="str">
        <f t="shared" si="2008"/>
        <v>-0.365425213032164+0.930840702634128i</v>
      </c>
      <c r="P3793" t="str">
        <f t="shared" si="2009"/>
        <v>1.36542521303216-0.930840702634128i</v>
      </c>
      <c r="Q3793" t="str">
        <f t="shared" si="2010"/>
        <v>-1.36542521303216+24.118696037048i</v>
      </c>
      <c r="R3793" t="str">
        <f t="shared" si="2011"/>
        <v>-0.0416656181694332-0.0542539250653122i</v>
      </c>
      <c r="S3793" t="str">
        <f t="shared" si="2012"/>
        <v>2.51105344952779i</v>
      </c>
      <c r="T3793" t="str">
        <f t="shared" si="2013"/>
        <v>0.136234505685674-0.104624594231063i</v>
      </c>
      <c r="U3793" t="str">
        <f t="shared" si="2014"/>
        <v>0.0000499999999999999-0.0000764403592042069i</v>
      </c>
      <c r="V3793" t="str">
        <f t="shared" si="2015"/>
        <v>0.00002-0.000856132023087115i</v>
      </c>
      <c r="W3793" t="str">
        <f t="shared" si="2016"/>
        <v>0.0000421167770582548-0.0000722637888970094i</v>
      </c>
      <c r="X3793" t="str">
        <f t="shared" si="2017"/>
        <v>0.0000421428664608296-0.0000722176754201855i</v>
      </c>
      <c r="Y3793" t="str">
        <f t="shared" si="2018"/>
        <v>0.009+9.34435318883748i</v>
      </c>
      <c r="Z3793" t="str">
        <f t="shared" si="2019"/>
        <v>-0.0000926900565251258-0.0000542098975647947i</v>
      </c>
      <c r="AA3793" t="str">
        <f t="shared" si="2020"/>
        <v>0.00124268319881223-1.28420675710789i</v>
      </c>
      <c r="AB3793" t="str">
        <f t="shared" si="2021"/>
        <v>0.455350664281331-0.349697591249006i</v>
      </c>
      <c r="AC3793" t="str">
        <f t="shared" si="2022"/>
        <v>0.959586995087598-0.0551754166829559i</v>
      </c>
      <c r="AD3793" t="str">
        <f t="shared" si="2023"/>
        <v>0.493849143781259-0.336029209037914i</v>
      </c>
      <c r="AE3793" t="str">
        <f t="shared" si="2024"/>
        <v>-0.0000639910140526943+4.37505488297394E-06i</v>
      </c>
      <c r="AF3793" t="str">
        <f t="shared" si="2025"/>
        <v>-6.36591862987719-0.0808155471486238i</v>
      </c>
      <c r="AG3793" t="str">
        <f t="shared" si="2026"/>
        <v>0.99844007943627-0.00229733158674336i</v>
      </c>
      <c r="AH3793" t="str">
        <f t="shared" si="2027"/>
        <v>0.000408402261603654-0.000021775507218812i</v>
      </c>
      <c r="AI3793">
        <f t="shared" si="2028"/>
        <v>-67.765908227703662</v>
      </c>
      <c r="AJ3793">
        <f t="shared" si="2029"/>
        <v>-3.0520505983173996</v>
      </c>
      <c r="AK3793"/>
      <c r="AL3793"/>
      <c r="AM3793"/>
      <c r="AN3793"/>
    </row>
    <row r="3794" spans="1:40" x14ac:dyDescent="0.35">
      <c r="A3794"/>
      <c r="B3794">
        <f t="shared" si="1995"/>
        <v>1860000</v>
      </c>
      <c r="C3794" s="237" t="str">
        <f t="shared" si="1998"/>
        <v>-9.3217093375107E-09+0.000555595277518775i</v>
      </c>
      <c r="D3794" s="208" t="str">
        <f t="shared" si="1999"/>
        <v>-2.51366127365223+0.00425956379431061i</v>
      </c>
      <c r="E3794" t="str">
        <f t="shared" si="2000"/>
        <v>20500</v>
      </c>
      <c r="F3794" t="str">
        <f t="shared" si="2001"/>
        <v>0.327868852459016</v>
      </c>
      <c r="G3794" t="str">
        <f t="shared" si="1996"/>
        <v>0.327868852459016</v>
      </c>
      <c r="H3794" t="str">
        <f t="shared" si="2002"/>
        <v>3.85225952976954+0.0850317133881028i</v>
      </c>
      <c r="I3794" t="str">
        <f t="shared" si="2003"/>
        <v>7304.20291959627i</v>
      </c>
      <c r="J3794" t="str">
        <f t="shared" si="1997"/>
        <v>-72215.4283614085+1597.92586431423i</v>
      </c>
      <c r="K3794" t="str">
        <f t="shared" si="2004"/>
        <v>0.00223695315035891-0.10109513437715i</v>
      </c>
      <c r="L3794" t="str">
        <f t="shared" si="2005"/>
        <v>0.000468066068591188-0.0179325496322156i</v>
      </c>
      <c r="M3794" t="str">
        <f t="shared" si="2006"/>
        <v>0.0027050192189501-0.119027684009366i</v>
      </c>
      <c r="N3794" t="str">
        <f t="shared" si="2007"/>
        <v>-23.2003286293759i</v>
      </c>
      <c r="O3794" t="str">
        <f t="shared" si="2008"/>
        <v>-0.353786436830544+0.935326230314722i</v>
      </c>
      <c r="P3794" t="str">
        <f t="shared" si="2009"/>
        <v>1.35378643683054-0.935326230314722i</v>
      </c>
      <c r="Q3794" t="str">
        <f t="shared" si="2010"/>
        <v>-1.35378643683054+24.1356548596906i</v>
      </c>
      <c r="R3794" t="str">
        <f t="shared" si="2011"/>
        <v>-0.0417676454842673-0.0537479497621645i</v>
      </c>
      <c r="S3794" t="str">
        <f t="shared" si="2012"/>
        <v>2.51240420447643i</v>
      </c>
      <c r="T3794" t="str">
        <f t="shared" si="2013"/>
        <v>0.13503657496445-0.104937208125754i</v>
      </c>
      <c r="U3794" t="str">
        <f t="shared" si="2014"/>
        <v>0.0000500000000000001-0.000076399262236893i</v>
      </c>
      <c r="V3794" t="str">
        <f t="shared" si="2015"/>
        <v>0.00002-0.000855671737053203i</v>
      </c>
      <c r="W3794" t="str">
        <f t="shared" si="2016"/>
        <v>0.0000421166092607403-0.0000722271716718486i</v>
      </c>
      <c r="X3794" t="str">
        <f t="shared" si="2017"/>
        <v>0.0000421426587265996-0.0000721810817668232i</v>
      </c>
      <c r="Y3794" t="str">
        <f t="shared" si="2018"/>
        <v>0.009+9.34937973708322i</v>
      </c>
      <c r="Z3794" t="str">
        <f t="shared" si="2019"/>
        <v>-0.0000925932823564326-0.000054180391794079i</v>
      </c>
      <c r="AA3794" t="str">
        <f t="shared" si="2020"/>
        <v>0.00124134729221497-1.28351631430263i</v>
      </c>
      <c r="AB3794" t="str">
        <f t="shared" si="2021"/>
        <v>0.451346696660008-0.35074247296891i</v>
      </c>
      <c r="AC3794" t="str">
        <f t="shared" si="2022"/>
        <v>0.959472837247668-0.0546715171190016i</v>
      </c>
      <c r="AD3794" t="str">
        <f t="shared" si="2023"/>
        <v>0.489651073682967-0.337656777070477i</v>
      </c>
      <c r="AE3794" t="str">
        <f t="shared" si="2024"/>
        <v>-0.0000636327765952618+4.73526228431509E-06i</v>
      </c>
      <c r="AF3794" t="str">
        <f t="shared" si="2025"/>
        <v>-6.36592080342177-0.0807721495937922i</v>
      </c>
      <c r="AG3794" t="str">
        <f t="shared" si="2026"/>
        <v>0.998433335839007-0.00227659733238396i</v>
      </c>
      <c r="AH3794" t="str">
        <f t="shared" si="2027"/>
        <v>0.0004061549082091-0.0000241176816621019i</v>
      </c>
      <c r="AI3794">
        <f t="shared" si="2028"/>
        <v>-67.810879403529896</v>
      </c>
      <c r="AJ3794">
        <f t="shared" si="2029"/>
        <v>-3.3982616632851474</v>
      </c>
      <c r="AK3794"/>
      <c r="AL3794"/>
      <c r="AM3794"/>
      <c r="AN3794"/>
    </row>
    <row r="3795" spans="1:40" x14ac:dyDescent="0.35">
      <c r="A3795"/>
      <c r="B3795">
        <f t="shared" si="1995"/>
        <v>1861000</v>
      </c>
      <c r="C3795" s="237" t="str">
        <f t="shared" si="1998"/>
        <v>-9.31169407169069E-09+0.000555296730889433i</v>
      </c>
      <c r="D3795" s="208" t="str">
        <f t="shared" si="1999"/>
        <v>-2.51366127357544+0.00425727493681899i</v>
      </c>
      <c r="E3795" t="str">
        <f t="shared" si="2000"/>
        <v>20500</v>
      </c>
      <c r="F3795" t="str">
        <f t="shared" si="2001"/>
        <v>0.327868852459016</v>
      </c>
      <c r="G3795" t="str">
        <f t="shared" si="1996"/>
        <v>0.327868852459016</v>
      </c>
      <c r="H3795" t="str">
        <f t="shared" si="2002"/>
        <v>3.85226169989064+0.0849860735315873i</v>
      </c>
      <c r="I3795" t="str">
        <f t="shared" si="2003"/>
        <v>7308.12991041326i</v>
      </c>
      <c r="J3795" t="str">
        <f t="shared" si="1997"/>
        <v>-72293.1013091287+1598.78496424129i</v>
      </c>
      <c r="K3795" t="str">
        <f t="shared" si="2004"/>
        <v>0.00223455087121437-0.1010408629842i</v>
      </c>
      <c r="L3795" t="str">
        <f t="shared" si="2005"/>
        <v>0.000467563519349552-0.0179229267673611i</v>
      </c>
      <c r="M3795" t="str">
        <f t="shared" si="2006"/>
        <v>0.00270211439056392-0.118963789751561i</v>
      </c>
      <c r="N3795" t="str">
        <f t="shared" si="2007"/>
        <v>-23.212801924338i</v>
      </c>
      <c r="O3795" t="str">
        <f t="shared" si="2008"/>
        <v>-0.342092618156421+0.939666238939595i</v>
      </c>
      <c r="P3795" t="str">
        <f t="shared" si="2009"/>
        <v>1.34209261815642-0.939666238939595i</v>
      </c>
      <c r="Q3795" t="str">
        <f t="shared" si="2010"/>
        <v>-1.34209261815642+24.1524681632776i</v>
      </c>
      <c r="R3795" t="str">
        <f t="shared" si="2011"/>
        <v>-0.0418640817809011-0.0532412312621334i</v>
      </c>
      <c r="S3795" t="str">
        <f t="shared" si="2012"/>
        <v>2.51375495942508i</v>
      </c>
      <c r="T3795" t="str">
        <f t="shared" si="2013"/>
        <v>0.133835409131085-0.105236043198517i</v>
      </c>
      <c r="U3795" t="str">
        <f t="shared" si="2014"/>
        <v>0.0000499999999999998-0.0000763582094361206i</v>
      </c>
      <c r="V3795" t="str">
        <f t="shared" si="2015"/>
        <v>0.00002-0.000855211945684554i</v>
      </c>
      <c r="W3795" t="str">
        <f t="shared" si="2016"/>
        <v>0.0000421164413750122-0.000072190594972842i</v>
      </c>
      <c r="X3795" t="str">
        <f t="shared" si="2017"/>
        <v>0.0000421424509687927-0.0000721445286136076i</v>
      </c>
      <c r="Y3795" t="str">
        <f t="shared" si="2018"/>
        <v>0.009+9.35440628532897i</v>
      </c>
      <c r="Z3795" t="str">
        <f t="shared" si="2019"/>
        <v>-0.0000924966641159744-0.0000541509178541434i</v>
      </c>
      <c r="AA3795" t="str">
        <f t="shared" si="2020"/>
        <v>0.00124001353862171-1.28282661352465i</v>
      </c>
      <c r="AB3795" t="str">
        <f t="shared" si="2021"/>
        <v>0.44733191598912-0.351741300308638i</v>
      </c>
      <c r="AC3795" t="str">
        <f t="shared" si="2022"/>
        <v>0.959364263910695-0.0541667452322123i</v>
      </c>
      <c r="AD3795" t="str">
        <f t="shared" si="2023"/>
        <v>0.485432929221636-0.339231917163071i</v>
      </c>
      <c r="AE3795" t="str">
        <f t="shared" si="2024"/>
        <v>-0.0000632706462848483+5.09118202527367E-06i</v>
      </c>
      <c r="AF3795" t="str">
        <f t="shared" si="2025"/>
        <v>-6.36592297346608-0.0807287985947683i</v>
      </c>
      <c r="AG3795" t="str">
        <f t="shared" si="2026"/>
        <v>0.998426842887116-0.00225579189694146i</v>
      </c>
      <c r="AH3795" t="str">
        <f t="shared" si="2027"/>
        <v>0.00040388206261633-0.0000264328184480822i</v>
      </c>
      <c r="AI3795">
        <f t="shared" si="2028"/>
        <v>-67.856346308741891</v>
      </c>
      <c r="AJ3795">
        <f t="shared" si="2029"/>
        <v>-3.7444895043554798</v>
      </c>
      <c r="AK3795"/>
      <c r="AL3795"/>
      <c r="AM3795"/>
      <c r="AN3795"/>
    </row>
    <row r="3796" spans="1:40" x14ac:dyDescent="0.35">
      <c r="A3796"/>
      <c r="B3796">
        <f t="shared" si="1995"/>
        <v>1862000</v>
      </c>
      <c r="C3796" s="237" t="str">
        <f t="shared" si="1998"/>
        <v>-9.30169493784077E-09+0.000554998504933159i</v>
      </c>
      <c r="D3796" s="208" t="str">
        <f t="shared" si="1999"/>
        <v>-2.51366127349879+0.00425498853782089i</v>
      </c>
      <c r="E3796" t="str">
        <f t="shared" si="2000"/>
        <v>20500</v>
      </c>
      <c r="F3796" t="str">
        <f t="shared" si="2001"/>
        <v>0.327868852459016</v>
      </c>
      <c r="G3796" t="str">
        <f t="shared" si="1996"/>
        <v>0.327868852459016</v>
      </c>
      <c r="H3796" t="str">
        <f t="shared" si="2002"/>
        <v>3.85226386651889+0.0849404826145435i</v>
      </c>
      <c r="I3796" t="str">
        <f t="shared" si="2003"/>
        <v>7312.05690123024i</v>
      </c>
      <c r="J3796" t="str">
        <f t="shared" si="1997"/>
        <v>-72370.8160052755+1599.64406416834i</v>
      </c>
      <c r="K3796" t="str">
        <f t="shared" si="2004"/>
        <v>0.00223215245913485-0.100986649801847i</v>
      </c>
      <c r="L3796" t="str">
        <f t="shared" si="2005"/>
        <v>0.00046706177884969-0.0179133142174724i</v>
      </c>
      <c r="M3796" t="str">
        <f t="shared" si="2006"/>
        <v>0.00269921423798454-0.118899964019319i</v>
      </c>
      <c r="N3796" t="str">
        <f t="shared" si="2007"/>
        <v>-23.2252752193i</v>
      </c>
      <c r="O3796" t="str">
        <f t="shared" si="2008"/>
        <v>-0.330345576346805+0.943860053285495i</v>
      </c>
      <c r="P3796" t="str">
        <f t="shared" si="2009"/>
        <v>1.33034557634681-0.943860053285495i</v>
      </c>
      <c r="Q3796" t="str">
        <f t="shared" si="2010"/>
        <v>-1.33034557634681+24.1691352725855i</v>
      </c>
      <c r="R3796" t="str">
        <f t="shared" si="2011"/>
        <v>-0.041954925441101-0.0527338281864785i</v>
      </c>
      <c r="S3796" t="str">
        <f t="shared" si="2012"/>
        <v>2.5151057143737i</v>
      </c>
      <c r="T3796" t="str">
        <f t="shared" si="2013"/>
        <v>0.132631152612613-0.105521072723036i</v>
      </c>
      <c r="U3796" t="str">
        <f t="shared" si="2014"/>
        <v>0.00005-0.0000763172007307308i</v>
      </c>
      <c r="V3796" t="str">
        <f t="shared" si="2015"/>
        <v>0.00002-0.000854752648184185i</v>
      </c>
      <c r="W3796" t="str">
        <f t="shared" si="2016"/>
        <v>0.000042116273401075-0.0000721540587346531i</v>
      </c>
      <c r="X3796" t="str">
        <f t="shared" si="2017"/>
        <v>0.0000421422431872745-0.0000721080158952441i</v>
      </c>
      <c r="Y3796" t="str">
        <f t="shared" si="2018"/>
        <v>0.009+9.35943283357471i</v>
      </c>
      <c r="Z3796" t="str">
        <f t="shared" si="2019"/>
        <v>-0.0000924002014688526-0.0000541214756932056i</v>
      </c>
      <c r="AA3796" t="str">
        <f t="shared" si="2020"/>
        <v>0.00123868193340844-1.2821376535784i</v>
      </c>
      <c r="AB3796" t="str">
        <f t="shared" si="2021"/>
        <v>0.443306805002066-0.352693983938063i</v>
      </c>
      <c r="AC3796" t="str">
        <f t="shared" si="2022"/>
        <v>0.959261278039791-0.053661159787362i</v>
      </c>
      <c r="AD3796" t="str">
        <f t="shared" si="2023"/>
        <v>0.481195364425701-0.340754380565248i</v>
      </c>
      <c r="AE3796" t="str">
        <f t="shared" si="2024"/>
        <v>-0.0000629046785439283+5.44277019617418E-06i</v>
      </c>
      <c r="AF3796" t="str">
        <f t="shared" si="2025"/>
        <v>-6.36592514001768-0.0806854940767226i</v>
      </c>
      <c r="AG3796" t="str">
        <f t="shared" si="2026"/>
        <v>0.998420601334337-0.00223491842994408i</v>
      </c>
      <c r="AH3796" t="str">
        <f t="shared" si="2027"/>
        <v>0.000401584076781826-0.0000287206262194661i</v>
      </c>
      <c r="AI3796">
        <f t="shared" si="2028"/>
        <v>-67.902313321227439</v>
      </c>
      <c r="AJ3796">
        <f t="shared" si="2029"/>
        <v>-4.0907339533994564</v>
      </c>
      <c r="AK3796"/>
      <c r="AL3796"/>
      <c r="AM3796"/>
      <c r="AN3796"/>
    </row>
    <row r="3797" spans="1:40" x14ac:dyDescent="0.35">
      <c r="A3797"/>
      <c r="B3797">
        <f t="shared" si="1995"/>
        <v>1863000</v>
      </c>
      <c r="C3797" s="237" t="str">
        <f t="shared" si="1998"/>
        <v>-9.29171190133399E-09+0.000554700599133577i</v>
      </c>
      <c r="D3797" s="208" t="str">
        <f t="shared" si="1999"/>
        <v>-2.51366127342225+0.00425270459335743i</v>
      </c>
      <c r="E3797" t="str">
        <f t="shared" si="2000"/>
        <v>20500</v>
      </c>
      <c r="F3797" t="str">
        <f t="shared" si="2001"/>
        <v>0.327868852459016</v>
      </c>
      <c r="G3797" t="str">
        <f t="shared" si="1996"/>
        <v>0.327868852459016</v>
      </c>
      <c r="H3797" t="str">
        <f t="shared" si="2002"/>
        <v>3.85226602966174+0.0848949405583393i</v>
      </c>
      <c r="I3797" t="str">
        <f t="shared" si="2003"/>
        <v>7315.98389204723i</v>
      </c>
      <c r="J3797" t="str">
        <f t="shared" si="1997"/>
        <v>-72448.5724498489+1600.50316409539i</v>
      </c>
      <c r="K3797" t="str">
        <f t="shared" si="2004"/>
        <v>0.00222975790582608-0.100932494736534i</v>
      </c>
      <c r="L3797" t="str">
        <f t="shared" si="2005"/>
        <v>0.00046656084535761-0.0179037119659845i</v>
      </c>
      <c r="M3797" t="str">
        <f t="shared" si="2006"/>
        <v>0.00269631875118369-0.118836206702519i</v>
      </c>
      <c r="N3797" t="str">
        <f t="shared" si="2007"/>
        <v>-23.237748514262i</v>
      </c>
      <c r="O3797" t="str">
        <f t="shared" si="2008"/>
        <v>-0.318547139018932+0.947907020874333i</v>
      </c>
      <c r="P3797" t="str">
        <f t="shared" si="2009"/>
        <v>1.31854713901893-0.947907020874333i</v>
      </c>
      <c r="Q3797" t="str">
        <f t="shared" si="2010"/>
        <v>-1.31854713901893+24.1856555351363i</v>
      </c>
      <c r="R3797" t="str">
        <f t="shared" si="2011"/>
        <v>-0.0420401753151522-0.0522257990608632i</v>
      </c>
      <c r="S3797" t="str">
        <f t="shared" si="2012"/>
        <v>2.51645646932235i</v>
      </c>
      <c r="T3797" t="str">
        <f t="shared" si="2013"/>
        <v>0.131423949912238-0.105792271143261i</v>
      </c>
      <c r="U3797" t="str">
        <f t="shared" si="2014"/>
        <v>0.0000500000000000002-0.0000762762360497162i</v>
      </c>
      <c r="V3797" t="str">
        <f t="shared" si="2015"/>
        <v>0.00002-0.000854293843756817i</v>
      </c>
      <c r="W3797" t="str">
        <f t="shared" si="2016"/>
        <v>0.000042116105338931-0.0000721175628920842i</v>
      </c>
      <c r="X3797" t="str">
        <f t="shared" si="2017"/>
        <v>0.000042142035381909-0.0000720715435465765i</v>
      </c>
      <c r="Y3797" t="str">
        <f t="shared" si="2018"/>
        <v>0.009+9.36445938182045i</v>
      </c>
      <c r="Z3797" t="str">
        <f t="shared" si="2019"/>
        <v>-0.0000923038940810634-0.0000540920652595936i</v>
      </c>
      <c r="AA3797" t="str">
        <f t="shared" si="2020"/>
        <v>0.00123735247196351-1.28144943327086i</v>
      </c>
      <c r="AB3797" t="str">
        <f t="shared" si="2021"/>
        <v>0.439271846686834-0.353600438438558i</v>
      </c>
      <c r="AC3797" t="str">
        <f t="shared" si="2022"/>
        <v>0.959163882124703-0.0531548194640625i</v>
      </c>
      <c r="AD3797" t="str">
        <f t="shared" si="2023"/>
        <v>0.47693903643655-0.34222392667068i</v>
      </c>
      <c r="AE3797" t="str">
        <f t="shared" si="2024"/>
        <v>-0.0000625349292772284+5.78998359564252E-06i</v>
      </c>
      <c r="AF3797" t="str">
        <f t="shared" si="2025"/>
        <v>-6.36592730308399-0.0806422359649819i</v>
      </c>
      <c r="AG3797" t="str">
        <f t="shared" si="2026"/>
        <v>0.998414611895019-0.00221398008863615i</v>
      </c>
      <c r="AH3797" t="str">
        <f t="shared" si="2027"/>
        <v>0.000399261305945476-0.000030980818172168i</v>
      </c>
      <c r="AI3797">
        <f t="shared" si="2028"/>
        <v>-67.948784915301999</v>
      </c>
      <c r="AJ3797">
        <f t="shared" si="2029"/>
        <v>-4.4369948404856174</v>
      </c>
      <c r="AK3797"/>
      <c r="AL3797"/>
      <c r="AM3797"/>
      <c r="AN3797"/>
    </row>
    <row r="3798" spans="1:40" x14ac:dyDescent="0.35">
      <c r="A3798"/>
      <c r="B3798">
        <f t="shared" si="1995"/>
        <v>1864000</v>
      </c>
      <c r="C3798" s="237" t="str">
        <f t="shared" si="1998"/>
        <v>-9.2817449276358E-09+0.000554403012975412i</v>
      </c>
      <c r="D3798" s="208" t="str">
        <f t="shared" si="1999"/>
        <v>-2.51366127334584+0.00425042309947816i</v>
      </c>
      <c r="E3798" t="str">
        <f t="shared" si="2000"/>
        <v>20500</v>
      </c>
      <c r="F3798" t="str">
        <f t="shared" si="2001"/>
        <v>0.327868852459016</v>
      </c>
      <c r="G3798" t="str">
        <f t="shared" si="1996"/>
        <v>0.327868852459016</v>
      </c>
      <c r="H3798" t="str">
        <f t="shared" si="2002"/>
        <v>3.8522681893267+0.0848494472845153i</v>
      </c>
      <c r="I3798" t="str">
        <f t="shared" si="2003"/>
        <v>7319.91088286422i</v>
      </c>
      <c r="J3798" t="str">
        <f t="shared" si="1997"/>
        <v>-72526.370642849+1601.36226402244i</v>
      </c>
      <c r="K3798" t="str">
        <f t="shared" si="2004"/>
        <v>0.002227367203016-0.100878397694902i</v>
      </c>
      <c r="L3798" t="str">
        <f t="shared" si="2005"/>
        <v>0.000466060717143953-0.0178941199963676i</v>
      </c>
      <c r="M3798" t="str">
        <f t="shared" si="2006"/>
        <v>0.00269342792015995-0.11877251769127i</v>
      </c>
      <c r="N3798" t="str">
        <f t="shared" si="2007"/>
        <v>-23.2502218092241i</v>
      </c>
      <c r="O3798" t="str">
        <f t="shared" si="2008"/>
        <v>-0.30669914178622+0.95180651207459i</v>
      </c>
      <c r="P3798" t="str">
        <f t="shared" si="2009"/>
        <v>1.30669914178622-0.95180651207459i</v>
      </c>
      <c r="Q3798" t="str">
        <f t="shared" si="2010"/>
        <v>-1.30669914178622+24.2020283212987i</v>
      </c>
      <c r="R3798" t="str">
        <f t="shared" si="2011"/>
        <v>-0.0421198307192492-0.0517172023152988i</v>
      </c>
      <c r="S3798" t="str">
        <f t="shared" si="2012"/>
        <v>2.51780722427099i</v>
      </c>
      <c r="T3798" t="str">
        <f t="shared" si="2013"/>
        <v>0.130213945608544-0.106049614069997i</v>
      </c>
      <c r="U3798" t="str">
        <f t="shared" si="2014"/>
        <v>0.0000499999999999999-0.0000762353153222214i</v>
      </c>
      <c r="V3798" t="str">
        <f t="shared" si="2015"/>
        <v>0.00002-0.000853835531608884i</v>
      </c>
      <c r="W3798" t="str">
        <f t="shared" si="2016"/>
        <v>0.0000421159371885835-0.0000720811073800775i</v>
      </c>
      <c r="X3798" t="str">
        <f t="shared" si="2017"/>
        <v>0.0000421418275525617-0.0000720351115025892i</v>
      </c>
      <c r="Y3798" t="str">
        <f t="shared" si="2018"/>
        <v>0.009+9.3694859300662i</v>
      </c>
      <c r="Z3798" t="str">
        <f t="shared" si="2019"/>
        <v>-0.0000922077416195008-0.0000540626865017485i</v>
      </c>
      <c r="AA3798" t="str">
        <f t="shared" si="2020"/>
        <v>0.00123602514968764-1.28076195141162i</v>
      </c>
      <c r="AB3798" t="str">
        <f t="shared" si="2021"/>
        <v>0.435227524283363-0.354460582291597i</v>
      </c>
      <c r="AC3798" t="str">
        <f t="shared" si="2022"/>
        <v>0.95907207818444-0.0526477828566137i</v>
      </c>
      <c r="AD3798" t="str">
        <f t="shared" si="2023"/>
        <v>0.472664605407538-0.343640323056838i</v>
      </c>
      <c r="AE3798" t="str">
        <f t="shared" si="2024"/>
        <v>-0.0000621614548628831+6.13277973584631E-06i</v>
      </c>
      <c r="AF3798" t="str">
        <f t="shared" si="2025"/>
        <v>-6.36592946267254-0.0805990241850371i</v>
      </c>
      <c r="AG3798" t="str">
        <f t="shared" si="2026"/>
        <v>0.998408875244044-0.00219298003748948i</v>
      </c>
      <c r="AH3798" t="str">
        <f t="shared" si="2027"/>
        <v>0.000396914108572408-0.0000332131120928105i</v>
      </c>
      <c r="AI3798">
        <f t="shared" si="2028"/>
        <v>-67.995765664118494</v>
      </c>
      <c r="AJ3798">
        <f t="shared" si="2029"/>
        <v>-4.7832719938984614</v>
      </c>
      <c r="AK3798"/>
      <c r="AL3798"/>
      <c r="AM3798"/>
      <c r="AN3798"/>
    </row>
    <row r="3799" spans="1:40" x14ac:dyDescent="0.35">
      <c r="A3799"/>
      <c r="B3799">
        <f t="shared" si="1995"/>
        <v>1865000</v>
      </c>
      <c r="C3799" s="237" t="str">
        <f t="shared" si="1998"/>
        <v>-9.2717939823044E-09+0.000554105745944494i</v>
      </c>
      <c r="D3799" s="208" t="str">
        <f t="shared" si="1999"/>
        <v>-2.51366127326954+0.00424814405224112i</v>
      </c>
      <c r="E3799" t="str">
        <f t="shared" si="2000"/>
        <v>20500</v>
      </c>
      <c r="F3799" t="str">
        <f t="shared" si="2001"/>
        <v>0.327868852459016</v>
      </c>
      <c r="G3799" t="str">
        <f t="shared" si="1996"/>
        <v>0.327868852459016</v>
      </c>
      <c r="H3799" t="str">
        <f t="shared" si="2002"/>
        <v>3.85227034552117+0.084804002714776i</v>
      </c>
      <c r="I3799" t="str">
        <f t="shared" si="2003"/>
        <v>7323.83787368121i</v>
      </c>
      <c r="J3799" t="str">
        <f t="shared" si="1997"/>
        <v>-72604.2105842756+1602.22136394949i</v>
      </c>
      <c r="K3799" t="str">
        <f t="shared" si="2004"/>
        <v>0.00222498034245472-0.100824358583792i</v>
      </c>
      <c r="L3799" t="str">
        <f t="shared" si="2005"/>
        <v>0.000465561392483994-0.0178845382921275i</v>
      </c>
      <c r="M3799" t="str">
        <f t="shared" si="2006"/>
        <v>0.00269054173493871-0.11870889687592i</v>
      </c>
      <c r="N3799" t="str">
        <f t="shared" si="2007"/>
        <v>-23.2626951041861i</v>
      </c>
      <c r="O3799" t="str">
        <f t="shared" si="2008"/>
        <v>-0.294803427972941+0.955557920199191i</v>
      </c>
      <c r="P3799" t="str">
        <f t="shared" si="2009"/>
        <v>1.29480342797294-0.955557920199191i</v>
      </c>
      <c r="Q3799" t="str">
        <f t="shared" si="2010"/>
        <v>-1.29480342797294+24.2182530243853i</v>
      </c>
      <c r="R3799" t="str">
        <f t="shared" si="2011"/>
        <v>-0.0421938914330002-0.0512080962841229i</v>
      </c>
      <c r="S3799" t="str">
        <f t="shared" si="2012"/>
        <v>2.51915797921964i</v>
      </c>
      <c r="T3799" t="str">
        <f t="shared" si="2013"/>
        <v>0.129001284354796-0.10629307827777i</v>
      </c>
      <c r="U3799" t="str">
        <f t="shared" si="2014"/>
        <v>0.0000500000000000001-0.0000761944384775448i</v>
      </c>
      <c r="V3799" t="str">
        <f t="shared" si="2015"/>
        <v>0.00002-0.000853377710948502i</v>
      </c>
      <c r="W3799" t="str">
        <f t="shared" si="2016"/>
        <v>0.0000421157689500363-0.0000720446921337159i</v>
      </c>
      <c r="X3799" t="str">
        <f t="shared" si="2017"/>
        <v>0.0000421416196990989-0.0000719987196984072i</v>
      </c>
      <c r="Y3799" t="str">
        <f t="shared" si="2018"/>
        <v>0.009+9.37451247831194i</v>
      </c>
      <c r="Z3799" t="str">
        <f t="shared" si="2019"/>
        <v>-0.0000921117437519528-0.0000540333393682246i</v>
      </c>
      <c r="AA3799" t="str">
        <f t="shared" si="2020"/>
        <v>0.00123469996199391-1.28007520681278i</v>
      </c>
      <c r="AB3799" t="str">
        <f t="shared" si="2021"/>
        <v>0.431174321281207-0.355274337868279i</v>
      </c>
      <c r="AC3799" t="str">
        <f t="shared" si="2022"/>
        <v>0.958985867769775-0.0521401084739029i</v>
      </c>
      <c r="AD3799" t="str">
        <f t="shared" si="2023"/>
        <v>0.468372734402476-0.345003345523486i</v>
      </c>
      <c r="AE3799" t="str">
        <f t="shared" si="2024"/>
        <v>-0.0000617843121435259+0.0000064711168476335i</v>
      </c>
      <c r="AF3799" t="str">
        <f t="shared" si="2025"/>
        <v>-6.36593161879071-0.0805558586625349i</v>
      </c>
      <c r="AG3799" t="str">
        <f t="shared" si="2026"/>
        <v>0.99840339201675-0.00217192144771343i</v>
      </c>
      <c r="AH3799" t="str">
        <f t="shared" si="2027"/>
        <v>0.000394542846294315-0.0000354172303955291i</v>
      </c>
      <c r="AI3799">
        <f t="shared" si="2028"/>
        <v>-68.043260242160343</v>
      </c>
      <c r="AJ3799">
        <f t="shared" si="2029"/>
        <v>-5.1295652401631662</v>
      </c>
      <c r="AK3799"/>
      <c r="AL3799"/>
      <c r="AM3799"/>
      <c r="AN3799"/>
    </row>
    <row r="3800" spans="1:40" x14ac:dyDescent="0.35">
      <c r="A3800"/>
      <c r="B3800">
        <f t="shared" si="1995"/>
        <v>1866000</v>
      </c>
      <c r="C3800" s="237" t="str">
        <f t="shared" si="1998"/>
        <v>-9.26185903099005E-09+0.000553808797527751i</v>
      </c>
      <c r="D3800" s="208" t="str">
        <f t="shared" si="1999"/>
        <v>-2.51366127319338+0.00424586744771276i</v>
      </c>
      <c r="E3800" t="str">
        <f t="shared" si="2000"/>
        <v>20500</v>
      </c>
      <c r="F3800" t="str">
        <f t="shared" si="2001"/>
        <v>0.327868852459016</v>
      </c>
      <c r="G3800" t="str">
        <f t="shared" si="1996"/>
        <v>0.327868852459016</v>
      </c>
      <c r="H3800" t="str">
        <f t="shared" si="2002"/>
        <v>3.85227249825265+0.084758606770997i</v>
      </c>
      <c r="I3800" t="str">
        <f t="shared" si="2003"/>
        <v>7327.76486449819i</v>
      </c>
      <c r="J3800" t="str">
        <f t="shared" si="1997"/>
        <v>-72682.0922741289+1603.08046387654i</v>
      </c>
      <c r="K3800" t="str">
        <f t="shared" si="2004"/>
        <v>0.00222259731591439-0.100770377310245i</v>
      </c>
      <c r="L3800" t="str">
        <f t="shared" si="2005"/>
        <v>0.000465062869657626-0.0178749668368051i</v>
      </c>
      <c r="M3800" t="str">
        <f t="shared" si="2006"/>
        <v>0.00268766018557202-0.11864534414705i</v>
      </c>
      <c r="N3800" t="str">
        <f t="shared" si="2007"/>
        <v>-23.2751683991481i</v>
      </c>
      <c r="O3800" t="str">
        <f t="shared" si="2008"/>
        <v>-0.282861848326885+0.959160661600077i</v>
      </c>
      <c r="P3800" t="str">
        <f t="shared" si="2009"/>
        <v>1.28286184832688-0.959160661600077i</v>
      </c>
      <c r="Q3800" t="str">
        <f t="shared" si="2010"/>
        <v>-1.28286184832688+24.2343290607482i</v>
      </c>
      <c r="R3800" t="str">
        <f t="shared" si="2011"/>
        <v>-0.0422623576970492-0.0506985392059812i</v>
      </c>
      <c r="S3800" t="str">
        <f t="shared" si="2012"/>
        <v>2.52050873416828i</v>
      </c>
      <c r="T3800" t="str">
        <f t="shared" si="2013"/>
        <v>0.127786110878249-0.106522641701957i</v>
      </c>
      <c r="U3800" t="str">
        <f t="shared" si="2014"/>
        <v>0.0000499999999999998-0.0000761536054451342i</v>
      </c>
      <c r="V3800" t="str">
        <f t="shared" si="2015"/>
        <v>0.00002-0.000852920380985506i</v>
      </c>
      <c r="W3800" t="str">
        <f t="shared" si="2016"/>
        <v>0.0000421156006232917-0.0000720083170882201i</v>
      </c>
      <c r="X3800" t="str">
        <f t="shared" si="2017"/>
        <v>0.0000421414118213856-0.0000719623680692922i</v>
      </c>
      <c r="Y3800" t="str">
        <f t="shared" si="2018"/>
        <v>0.009+9.37953902655769i</v>
      </c>
      <c r="Z3800" t="str">
        <f t="shared" si="2019"/>
        <v>-0.0000920159001470941-0.000054004023807685i</v>
      </c>
      <c r="AA3800" t="str">
        <f t="shared" si="2020"/>
        <v>0.00123337690430767-1.279389198289i</v>
      </c>
      <c r="AB3800" t="str">
        <f t="shared" si="2021"/>
        <v>0.427112721417224-0.356041631419733i</v>
      </c>
      <c r="AC3800" t="str">
        <f t="shared" si="2022"/>
        <v>0.958905251965633-0.0516318547393026i</v>
      </c>
      <c r="AD3800" t="str">
        <f t="shared" si="2023"/>
        <v>0.4640640892933-0.346312778129946i</v>
      </c>
      <c r="AE3800" t="str">
        <f t="shared" si="2024"/>
        <v>-0.0000614035584172997+6.80495388558085E-06i</v>
      </c>
      <c r="AF3800" t="str">
        <f t="shared" si="2025"/>
        <v>-6.36593377144603-0.0805127393232842i</v>
      </c>
      <c r="AG3800" t="str">
        <f t="shared" si="2026"/>
        <v>0.998398162808867-0.00215080749676313i</v>
      </c>
      <c r="AH3800" t="str">
        <f t="shared" si="2027"/>
        <v>0.000392147883850205-0.000037592900158149i</v>
      </c>
      <c r="AI3800">
        <f t="shared" si="2028"/>
        <v>-68.091273427822443</v>
      </c>
      <c r="AJ3800">
        <f t="shared" si="2029"/>
        <v>-5.4758744040897929</v>
      </c>
      <c r="AK3800"/>
      <c r="AL3800"/>
      <c r="AM3800"/>
      <c r="AN3800"/>
    </row>
    <row r="3801" spans="1:40" x14ac:dyDescent="0.35">
      <c r="A3801"/>
      <c r="B3801">
        <f t="shared" ref="B3801:B3864" si="2030">B3800+1000</f>
        <v>1867000</v>
      </c>
      <c r="C3801" s="237" t="str">
        <f t="shared" si="1998"/>
        <v>-9.25194003943546E-09+0.000553512167213227i</v>
      </c>
      <c r="D3801" s="208" t="str">
        <f t="shared" si="1999"/>
        <v>-2.51366127311733+0.00424359328196808i</v>
      </c>
      <c r="E3801" t="str">
        <f t="shared" si="2000"/>
        <v>20500</v>
      </c>
      <c r="F3801" t="str">
        <f t="shared" si="2001"/>
        <v>0.327868852459016</v>
      </c>
      <c r="G3801" t="str">
        <f t="shared" si="1996"/>
        <v>0.327868852459016</v>
      </c>
      <c r="H3801" t="str">
        <f t="shared" si="2002"/>
        <v>3.85227464752849+0.0847132593752171i</v>
      </c>
      <c r="I3801" t="str">
        <f t="shared" si="2003"/>
        <v>7331.69185531518i</v>
      </c>
      <c r="J3801" t="str">
        <f t="shared" si="1997"/>
        <v>-72760.0157124088+1603.9395638036i</v>
      </c>
      <c r="K3801" t="str">
        <f t="shared" si="2004"/>
        <v>0.00222021811518923-0.100716453781499i</v>
      </c>
      <c r="L3801" t="str">
        <f t="shared" si="2005"/>
        <v>0.000464565146949331-0.0178654056139766i</v>
      </c>
      <c r="M3801" t="str">
        <f t="shared" si="2006"/>
        <v>0.00268478326213856-0.118581859395476i</v>
      </c>
      <c r="N3801" t="str">
        <f t="shared" si="2007"/>
        <v>-23.2876416941101i</v>
      </c>
      <c r="O3801" t="str">
        <f t="shared" si="2008"/>
        <v>-0.270876260731792+0.962614175758888i</v>
      </c>
      <c r="P3801" t="str">
        <f t="shared" si="2009"/>
        <v>1.27087626073179-0.962614175758888i</v>
      </c>
      <c r="Q3801" t="str">
        <f t="shared" si="2010"/>
        <v>-1.27087626073179+24.250255869869i</v>
      </c>
      <c r="R3801" t="str">
        <f t="shared" si="2011"/>
        <v>-0.0423252302108053-0.0501885892238812i</v>
      </c>
      <c r="S3801" t="str">
        <f t="shared" si="2012"/>
        <v>2.52185948911693i</v>
      </c>
      <c r="T3801" t="str">
        <f t="shared" si="2013"/>
        <v>0.126568569979637-0.106738283436178i</v>
      </c>
      <c r="U3801" t="str">
        <f t="shared" si="2014"/>
        <v>0.00005-0.0000761128161545907i</v>
      </c>
      <c r="V3801" t="str">
        <f t="shared" si="2015"/>
        <v>0.00002-0.000852463540931415i</v>
      </c>
      <c r="W3801" t="str">
        <f t="shared" si="2016"/>
        <v>0.0000421154322083541-0.0000719719821789507i</v>
      </c>
      <c r="X3801" t="str">
        <f t="shared" si="2017"/>
        <v>0.0000421412039192892-0.0000719260565506467i</v>
      </c>
      <c r="Y3801" t="str">
        <f t="shared" si="2018"/>
        <v>0.009+9.38456557480343i</v>
      </c>
      <c r="Z3801" t="str">
        <f t="shared" si="2019"/>
        <v>-0.0000919202104744897-0.0000539747397689071i</v>
      </c>
      <c r="AA3801" t="str">
        <f t="shared" si="2020"/>
        <v>0.00123205597206651-1.27870392465749i</v>
      </c>
      <c r="AB3801" t="str">
        <f t="shared" si="2021"/>
        <v>0.423043208673868-0.356762393068408i</v>
      </c>
      <c r="AC3801" t="str">
        <f t="shared" si="2022"/>
        <v>0.958830231393378-0.0511230799906462i</v>
      </c>
      <c r="AD3801" t="str">
        <f t="shared" si="2023"/>
        <v>0.459739338657596-0.347568413231063i</v>
      </c>
      <c r="AE3801" t="str">
        <f t="shared" si="2024"/>
        <v>-0.0000610192514288475+0.0000071342505329105i</v>
      </c>
      <c r="AF3801" t="str">
        <f t="shared" si="2025"/>
        <v>-6.36593592064582-0.080469666093249i</v>
      </c>
      <c r="AG3801" t="str">
        <f t="shared" si="2026"/>
        <v>0.998393188176454-0.00212964136784847i</v>
      </c>
      <c r="AH3801" t="str">
        <f t="shared" si="2027"/>
        <v>0.000389729589026898-0.0000397398531574553i</v>
      </c>
      <c r="AI3801">
        <f t="shared" si="2028"/>
        <v>-68.139810106077377</v>
      </c>
      <c r="AJ3801">
        <f t="shared" si="2029"/>
        <v>-5.8221993087941506</v>
      </c>
      <c r="AK3801"/>
      <c r="AL3801"/>
      <c r="AM3801"/>
      <c r="AN3801"/>
    </row>
    <row r="3802" spans="1:40" x14ac:dyDescent="0.35">
      <c r="A3802"/>
      <c r="B3802">
        <f t="shared" si="2030"/>
        <v>1868000</v>
      </c>
      <c r="C3802" s="237" t="str">
        <f t="shared" si="1998"/>
        <v>-9.24203697347457E-09+0.000553215854490046i</v>
      </c>
      <c r="D3802" s="208" t="str">
        <f t="shared" si="1999"/>
        <v>-2.51366127304141+0.00424132155109035i</v>
      </c>
      <c r="E3802" t="str">
        <f t="shared" si="2000"/>
        <v>20500</v>
      </c>
      <c r="F3802" t="str">
        <f t="shared" si="2001"/>
        <v>0.327868852459016</v>
      </c>
      <c r="G3802" t="str">
        <f t="shared" si="1996"/>
        <v>0.327868852459016</v>
      </c>
      <c r="H3802" t="str">
        <f t="shared" si="2002"/>
        <v>3.85227679335611+0.0846679604496443i</v>
      </c>
      <c r="I3802" t="str">
        <f t="shared" si="2003"/>
        <v>7335.61884613217i</v>
      </c>
      <c r="J3802" t="str">
        <f t="shared" si="1997"/>
        <v>-72837.9808991154+1604.79866373064i</v>
      </c>
      <c r="K3802" t="str">
        <f t="shared" si="2004"/>
        <v>0.0022178427320953-0.100662587904992i</v>
      </c>
      <c r="L3802" t="str">
        <f t="shared" si="2005"/>
        <v>0.000464068222648185-0.0178558546072529i</v>
      </c>
      <c r="M3802" t="str">
        <f t="shared" si="2006"/>
        <v>0.00268191095474348-0.118518442512245i</v>
      </c>
      <c r="N3802" t="str">
        <f t="shared" si="2007"/>
        <v>-23.3001149890722i</v>
      </c>
      <c r="O3802" t="str">
        <f t="shared" si="2008"/>
        <v>-0.258848529918108+0.965917925374219i</v>
      </c>
      <c r="P3802" t="str">
        <f t="shared" si="2009"/>
        <v>1.25884852991811-0.965917925374219i</v>
      </c>
      <c r="Q3802" t="str">
        <f t="shared" si="2010"/>
        <v>-1.25884852991811+24.2660329144464i</v>
      </c>
      <c r="R3802" t="str">
        <f t="shared" si="2011"/>
        <v>-0.0423825101302875-0.0496783043852498i</v>
      </c>
      <c r="S3802" t="str">
        <f t="shared" si="2012"/>
        <v>2.52321024406557i</v>
      </c>
      <c r="T3802" t="str">
        <f t="shared" si="2013"/>
        <v>0.12534880653267-0.106939983729954i</v>
      </c>
      <c r="U3802" t="str">
        <f t="shared" si="2014"/>
        <v>0.0000500000000000002-0.0000760720705356645i</v>
      </c>
      <c r="V3802" t="str">
        <f t="shared" si="2015"/>
        <v>0.00002-0.000852007189999437i</v>
      </c>
      <c r="W3802" t="str">
        <f t="shared" si="2016"/>
        <v>0.0000421152637052259-0.000071935687341406i</v>
      </c>
      <c r="X3802" t="str">
        <f t="shared" si="2017"/>
        <v>0.0000421409959926758-0.0000718897850780102i</v>
      </c>
      <c r="Y3802" t="str">
        <f t="shared" si="2018"/>
        <v>0.009+9.38959212304917i</v>
      </c>
      <c r="Z3802" t="str">
        <f t="shared" si="2019"/>
        <v>-0.0000918246744045869-0.0000539454872007773i</v>
      </c>
      <c r="AA3802" t="str">
        <f t="shared" si="2020"/>
        <v>0.00123073716072024-1.27801938473799i</v>
      </c>
      <c r="AB3802" t="str">
        <f t="shared" si="2021"/>
        <v>0.418966267277508-0.357436556800235i</v>
      </c>
      <c r="AC3802" t="str">
        <f t="shared" si="2022"/>
        <v>0.958760806212976-0.0506138424802075i</v>
      </c>
      <c r="AD3802" t="str">
        <f t="shared" si="2023"/>
        <v>0.455399153675412-0.348770051511897i</v>
      </c>
      <c r="AE3802" t="str">
        <f t="shared" si="2024"/>
        <v>-0.0000606314493602187+7.45896720630921E-06i</v>
      </c>
      <c r="AF3802" t="str">
        <f t="shared" si="2025"/>
        <v>-6.36593806639752-0.0804266388985539i</v>
      </c>
      <c r="AG3802" t="str">
        <f t="shared" si="2026"/>
        <v>0.998388468635848-0.00210842624944128i</v>
      </c>
      <c r="AH3802" t="str">
        <f t="shared" si="2027"/>
        <v>0.000387288332598961-0.0000418578259037895i</v>
      </c>
      <c r="AI3802">
        <f t="shared" si="2028"/>
        <v>-68.188875271236853</v>
      </c>
      <c r="AJ3802">
        <f t="shared" si="2029"/>
        <v>-6.168539775733314</v>
      </c>
      <c r="AK3802"/>
      <c r="AL3802"/>
      <c r="AM3802"/>
      <c r="AN3802"/>
    </row>
    <row r="3803" spans="1:40" x14ac:dyDescent="0.35">
      <c r="A3803"/>
      <c r="B3803">
        <f t="shared" si="2030"/>
        <v>1869000</v>
      </c>
      <c r="C3803" s="237" t="str">
        <f t="shared" si="1998"/>
        <v>-9.23214979903282E-09+0.000552919858848431i</v>
      </c>
      <c r="D3803" s="208" t="str">
        <f t="shared" si="1999"/>
        <v>-2.51366127296561+0.00423905225117131i</v>
      </c>
      <c r="E3803" t="str">
        <f t="shared" si="2000"/>
        <v>20500</v>
      </c>
      <c r="F3803" t="str">
        <f t="shared" si="2001"/>
        <v>0.327868852459016</v>
      </c>
      <c r="G3803" t="str">
        <f t="shared" si="1996"/>
        <v>0.327868852459016</v>
      </c>
      <c r="H3803" t="str">
        <f t="shared" si="2002"/>
        <v>3.85227893574287+0.084622709916652i</v>
      </c>
      <c r="I3803" t="str">
        <f t="shared" si="2003"/>
        <v>7339.54583694915i</v>
      </c>
      <c r="J3803" t="str">
        <f t="shared" si="1997"/>
        <v>-72915.9878342485+1605.65776365769i</v>
      </c>
      <c r="K3803" t="str">
        <f t="shared" si="2004"/>
        <v>0.00221547115847065-0.100608779588359i</v>
      </c>
      <c r="L3803" t="str">
        <f t="shared" si="2005"/>
        <v>0.000463572095047826-0.0178463138002802i</v>
      </c>
      <c r="M3803" t="str">
        <f t="shared" si="2006"/>
        <v>0.00267904325351848-0.118455093388639i</v>
      </c>
      <c r="N3803" t="str">
        <f t="shared" si="2007"/>
        <v>-23.3125882840342i</v>
      </c>
      <c r="O3803" t="str">
        <f t="shared" si="2008"/>
        <v>-0.246780527173256+0.969071396445117i</v>
      </c>
      <c r="P3803" t="str">
        <f t="shared" si="2009"/>
        <v>1.24678052717326-0.969071396445117i</v>
      </c>
      <c r="Q3803" t="str">
        <f t="shared" si="2010"/>
        <v>-1.24678052717326+24.2816596804793i</v>
      </c>
      <c r="R3803" t="str">
        <f t="shared" si="2011"/>
        <v>-0.0424341990660806-0.0491677426420429i</v>
      </c>
      <c r="S3803" t="str">
        <f t="shared" si="2012"/>
        <v>2.52456099901421i</v>
      </c>
      <c r="T3803" t="str">
        <f t="shared" si="2013"/>
        <v>0.124126965483669-0.107127723986632i</v>
      </c>
      <c r="U3803" t="str">
        <f t="shared" si="2014"/>
        <v>0.0000499999999999999-0.0000760313685182561i</v>
      </c>
      <c r="V3803" t="str">
        <f t="shared" si="2015"/>
        <v>0.00002-0.000851551327404473i</v>
      </c>
      <c r="W3803" t="str">
        <f t="shared" si="2016"/>
        <v>0.0000421150951139104-0.0000718994325112217i</v>
      </c>
      <c r="X3803" t="str">
        <f t="shared" si="2017"/>
        <v>0.0000421407880414125-0.0000718535535870599i</v>
      </c>
      <c r="Y3803" t="str">
        <f t="shared" si="2018"/>
        <v>0.009+9.39461867129492i</v>
      </c>
      <c r="Z3803" t="str">
        <f t="shared" si="2019"/>
        <v>-0.0000917292916087138-0.0000539162660522929i</v>
      </c>
      <c r="AA3803" t="str">
        <f t="shared" si="2020"/>
        <v>0.00122942046573084-1.27733557735275i</v>
      </c>
      <c r="AB3803" t="str">
        <f t="shared" si="2021"/>
        <v>0.41488238169721-0.358064060457699i</v>
      </c>
      <c r="AC3803" t="str">
        <f t="shared" si="2022"/>
        <v>0.958696976125058-0.0501042003747406i</v>
      </c>
      <c r="AD3803" t="str">
        <f t="shared" si="2023"/>
        <v>0.451044208025852-0.349917502021145i</v>
      </c>
      <c r="AE3803" t="str">
        <f t="shared" si="2024"/>
        <v>-0.0000602402108217505+7.77906506062272E-06i</v>
      </c>
      <c r="AF3803" t="str">
        <f t="shared" si="2025"/>
        <v>-6.36594020870848-0.0803836576654807i</v>
      </c>
      <c r="AG3803" t="str">
        <f t="shared" si="2026"/>
        <v>0.998384004663607-0.0020871653347832i</v>
      </c>
      <c r="AH3803" t="str">
        <f t="shared" si="2027"/>
        <v>0.000384824488268356-0.0000439465596747811i</v>
      </c>
      <c r="AI3803">
        <f t="shared" si="2028"/>
        <v>-68.238474029806625</v>
      </c>
      <c r="AJ3803">
        <f t="shared" si="2029"/>
        <v>-6.5148956247254466</v>
      </c>
      <c r="AK3803"/>
      <c r="AL3803"/>
      <c r="AM3803"/>
      <c r="AN3803"/>
    </row>
    <row r="3804" spans="1:40" x14ac:dyDescent="0.35">
      <c r="A3804"/>
      <c r="B3804">
        <f t="shared" si="2030"/>
        <v>1870000</v>
      </c>
      <c r="C3804" s="237" t="str">
        <f t="shared" si="1998"/>
        <v>-9.22227848212674E-09+0.000552624179779693i</v>
      </c>
      <c r="D3804" s="208" t="str">
        <f t="shared" si="1999"/>
        <v>-2.51366127288992+0.00423678537831098i</v>
      </c>
      <c r="E3804" t="str">
        <f t="shared" si="2000"/>
        <v>20500</v>
      </c>
      <c r="F3804" t="str">
        <f t="shared" si="2001"/>
        <v>0.327868852459016</v>
      </c>
      <c r="G3804" t="str">
        <f t="shared" si="1996"/>
        <v>0.327868852459016</v>
      </c>
      <c r="H3804" t="str">
        <f t="shared" si="2002"/>
        <v>3.85228107469611+0.0845775076987769i</v>
      </c>
      <c r="I3804" t="str">
        <f t="shared" si="2003"/>
        <v>7343.47282776614i</v>
      </c>
      <c r="J3804" t="str">
        <f t="shared" si="1997"/>
        <v>-72994.0365178082+1606.51686358474i</v>
      </c>
      <c r="K3804" t="str">
        <f t="shared" si="2004"/>
        <v>0.00221310338617505-0.100555028739433i</v>
      </c>
      <c r="L3804" t="str">
        <f t="shared" si="2005"/>
        <v>0.000463076762446452-0.0178367831767395i</v>
      </c>
      <c r="M3804" t="str">
        <f t="shared" si="2006"/>
        <v>0.0026761801486215-0.118391811916173i</v>
      </c>
      <c r="N3804" t="str">
        <f t="shared" si="2007"/>
        <v>-23.3250615789962i</v>
      </c>
      <c r="O3804" t="str">
        <f t="shared" si="2008"/>
        <v>-0.23467413004992+0.972074098351208i</v>
      </c>
      <c r="P3804" t="str">
        <f t="shared" si="2009"/>
        <v>1.23467413004992-0.972074098351208i</v>
      </c>
      <c r="Q3804" t="str">
        <f t="shared" si="2010"/>
        <v>-1.23467413004992+24.2971356773474i</v>
      </c>
      <c r="R3804" t="str">
        <f t="shared" si="2011"/>
        <v>-0.0424802990814079-0.0486569618508378i</v>
      </c>
      <c r="S3804" t="str">
        <f t="shared" si="2012"/>
        <v>2.52591175396286i</v>
      </c>
      <c r="T3804" t="str">
        <f t="shared" si="2013"/>
        <v>0.122903191851154-0.107301486761586i</v>
      </c>
      <c r="U3804" t="str">
        <f t="shared" si="2014"/>
        <v>0.0000500000000000001-0.0000759907100324177i</v>
      </c>
      <c r="V3804" t="str">
        <f t="shared" si="2015"/>
        <v>0.00002-0.000851095952363079i</v>
      </c>
      <c r="W3804" t="str">
        <f t="shared" si="2016"/>
        <v>0.0000421149264344113-0.0000718632176241731i</v>
      </c>
      <c r="X3804" t="str">
        <f t="shared" si="2017"/>
        <v>0.0000421405800653676-0.000071817362013613i</v>
      </c>
      <c r="Y3804" t="str">
        <f t="shared" si="2018"/>
        <v>0.009+9.39964521954066i</v>
      </c>
      <c r="Z3804" t="str">
        <f t="shared" si="2019"/>
        <v>-0.0000916340617590806-0.0000538870762725634i</v>
      </c>
      <c r="AA3804" t="str">
        <f t="shared" si="2020"/>
        <v>0.00122810588257242-1.27665250132656i</v>
      </c>
      <c r="AB3804" t="str">
        <f t="shared" si="2021"/>
        <v>0.410792036643356-0.358644845733826i</v>
      </c>
      <c r="AC3804" t="str">
        <f t="shared" si="2022"/>
        <v>0.958638740372853-0.0495942117555001i</v>
      </c>
      <c r="AD3804" t="str">
        <f t="shared" si="2023"/>
        <v>0.446675177782848-0.351010582203326i</v>
      </c>
      <c r="AE3804" t="str">
        <f t="shared" si="2024"/>
        <v>-0.0000598455948428694+8.09450599346531E-06i</v>
      </c>
      <c r="AF3804" t="str">
        <f t="shared" si="2025"/>
        <v>-6.36594234758603-0.0803407223204659i</v>
      </c>
      <c r="AG3804" t="str">
        <f t="shared" si="2026"/>
        <v>0.998379796696478-0.00206586182139126i</v>
      </c>
      <c r="AH3804" t="str">
        <f t="shared" si="2027"/>
        <v>0.000382338432603524-0.0000460058005484793i</v>
      </c>
      <c r="AI3804">
        <f t="shared" si="2028"/>
        <v>-68.288611603444664</v>
      </c>
      <c r="AJ3804">
        <f t="shared" si="2029"/>
        <v>-6.861266673997652</v>
      </c>
      <c r="AK3804"/>
      <c r="AL3804"/>
      <c r="AM3804"/>
      <c r="AN3804"/>
    </row>
    <row r="3805" spans="1:40" x14ac:dyDescent="0.35">
      <c r="A3805"/>
      <c r="B3805">
        <f t="shared" si="2030"/>
        <v>1871000</v>
      </c>
      <c r="C3805" s="237" t="str">
        <f t="shared" si="1998"/>
        <v>-9.21242298886353E-09+0.000552328816776231i</v>
      </c>
      <c r="D3805" s="208" t="str">
        <f t="shared" si="1999"/>
        <v>-2.51366127281437+0.00423452092861777i</v>
      </c>
      <c r="E3805" t="str">
        <f t="shared" si="2000"/>
        <v>20500</v>
      </c>
      <c r="F3805" t="str">
        <f t="shared" si="2001"/>
        <v>0.327868852459016</v>
      </c>
      <c r="G3805" t="str">
        <f t="shared" si="1996"/>
        <v>0.327868852459016</v>
      </c>
      <c r="H3805" t="str">
        <f t="shared" si="2002"/>
        <v>3.8522832102232+0.0845323537187258i</v>
      </c>
      <c r="I3805" t="str">
        <f t="shared" si="2003"/>
        <v>7347.39981858313i</v>
      </c>
      <c r="J3805" t="str">
        <f t="shared" si="1997"/>
        <v>-73072.1269497946+1607.3759635118i</v>
      </c>
      <c r="K3805" t="str">
        <f t="shared" si="2004"/>
        <v>0.00221073940709002-0.10050133526624i</v>
      </c>
      <c r="L3805" t="str">
        <f t="shared" si="2005"/>
        <v>0.000462582223146803-0.0178272627203465i</v>
      </c>
      <c r="M3805" t="str">
        <f t="shared" si="2006"/>
        <v>0.00267332163023682-0.118328597986587i</v>
      </c>
      <c r="N3805" t="str">
        <f t="shared" si="2007"/>
        <v>-23.3375348739583i</v>
      </c>
      <c r="O3805" t="str">
        <f t="shared" si="2008"/>
        <v>-0.222531222074219+0.974925563928936i</v>
      </c>
      <c r="P3805" t="str">
        <f t="shared" si="2009"/>
        <v>1.22253122207422-0.974925563928936i</v>
      </c>
      <c r="Q3805" t="str">
        <f t="shared" si="2010"/>
        <v>-1.22253122207422+24.3124604378872i</v>
      </c>
      <c r="R3805" t="str">
        <f t="shared" si="2011"/>
        <v>-0.0425208126903114-0.0481460197729814i</v>
      </c>
      <c r="S3805" t="str">
        <f t="shared" si="2012"/>
        <v>2.5272625089115i</v>
      </c>
      <c r="T3805" t="str">
        <f t="shared" si="2013"/>
        <v>0.121677630725568-0.107461255760672i</v>
      </c>
      <c r="U3805" t="str">
        <f t="shared" si="2014"/>
        <v>0.0000499999999999999-0.0000759500950083487i</v>
      </c>
      <c r="V3805" t="str">
        <f t="shared" si="2015"/>
        <v>0.00002-0.000850641064093508i</v>
      </c>
      <c r="W3805" t="str">
        <f t="shared" si="2016"/>
        <v>0.0000421147576667313-0.0000718270426161706i</v>
      </c>
      <c r="X3805" t="str">
        <f t="shared" si="2017"/>
        <v>0.0000421403720644079-0.0000717812102936199i</v>
      </c>
      <c r="Y3805" t="str">
        <f t="shared" si="2018"/>
        <v>0.009+9.4046717677864i</v>
      </c>
      <c r="Z3805" t="str">
        <f t="shared" si="2019"/>
        <v>-0.0000915389845287684-0.0000538579178108057i</v>
      </c>
      <c r="AA3805" t="str">
        <f t="shared" si="2020"/>
        <v>0.00122679340673117-1.27597015548671i</v>
      </c>
      <c r="AB3805" t="str">
        <f t="shared" si="2021"/>
        <v>0.406695717066724-0.359178858167014i</v>
      </c>
      <c r="AC3805" t="str">
        <f t="shared" si="2022"/>
        <v>0.958586097744033-0.0490839346183168i</v>
      </c>
      <c r="AD3805" t="str">
        <f t="shared" si="2023"/>
        <v>0.442292741310785-0.352049117929595i</v>
      </c>
      <c r="AE3805" t="str">
        <f t="shared" si="2024"/>
        <v>-0.0000594476608628534+0.0000084052526496916i</v>
      </c>
      <c r="AF3805" t="str">
        <f t="shared" si="2025"/>
        <v>-6.36594448303757-0.080297832790108i</v>
      </c>
      <c r="AG3805" t="str">
        <f t="shared" si="2026"/>
        <v>0.998375845131353-0.00204451891056443i</v>
      </c>
      <c r="AH3805" t="str">
        <f t="shared" si="2027"/>
        <v>0.000379830544978152-0.00004803529943554i</v>
      </c>
      <c r="AI3805">
        <f t="shared" si="2028"/>
        <v>-68.339293332022336</v>
      </c>
      <c r="AJ3805">
        <f t="shared" si="2029"/>
        <v>-7.2076527402089869</v>
      </c>
      <c r="AK3805"/>
      <c r="AL3805"/>
      <c r="AM3805"/>
      <c r="AN3805"/>
    </row>
    <row r="3806" spans="1:40" x14ac:dyDescent="0.35">
      <c r="A3806"/>
      <c r="B3806">
        <f t="shared" si="2030"/>
        <v>1872000</v>
      </c>
      <c r="C3806" s="237" t="str">
        <f t="shared" si="1998"/>
        <v>-9.20258328544129E-09+0.000552033769331537i</v>
      </c>
      <c r="D3806" s="208" t="str">
        <f t="shared" si="1999"/>
        <v>-2.51366127273893+0.00423225889820845i</v>
      </c>
      <c r="E3806" t="str">
        <f t="shared" si="2000"/>
        <v>20500</v>
      </c>
      <c r="F3806" t="str">
        <f t="shared" si="2001"/>
        <v>0.327868852459016</v>
      </c>
      <c r="G3806" t="str">
        <f t="shared" si="1996"/>
        <v>0.327868852459016</v>
      </c>
      <c r="H3806" t="str">
        <f t="shared" si="2002"/>
        <v>3.85228534233142+0.0844872478993643i</v>
      </c>
      <c r="I3806" t="str">
        <f t="shared" si="2003"/>
        <v>7351.32680940012i</v>
      </c>
      <c r="J3806" t="str">
        <f t="shared" si="1997"/>
        <v>-73150.2591302076+1608.23506343884i</v>
      </c>
      <c r="K3806" t="str">
        <f t="shared" si="2004"/>
        <v>0.0022083792131187-0.100447699077007i</v>
      </c>
      <c r="L3806" t="str">
        <f t="shared" si="2005"/>
        <v>0.000462088475456138-0.0178177524148515i</v>
      </c>
      <c r="M3806" t="str">
        <f t="shared" si="2006"/>
        <v>0.00267046768857484-0.118265451491858i</v>
      </c>
      <c r="N3806" t="str">
        <f t="shared" si="2007"/>
        <v>-23.3500081689203i</v>
      </c>
      <c r="O3806" t="str">
        <f t="shared" si="2008"/>
        <v>-0.210353692452969+0.977625349544191i</v>
      </c>
      <c r="P3806" t="str">
        <f t="shared" si="2009"/>
        <v>1.21035369245297-0.977625349544191i</v>
      </c>
      <c r="Q3806" t="str">
        <f t="shared" si="2010"/>
        <v>-1.21035369245297+24.3276335184645i</v>
      </c>
      <c r="R3806" t="str">
        <f t="shared" si="2011"/>
        <v>-0.0425557428559462-0.047634974074755i</v>
      </c>
      <c r="S3806" t="str">
        <f t="shared" si="2012"/>
        <v>2.52861326386015i</v>
      </c>
      <c r="T3806" t="str">
        <f t="shared" si="2013"/>
        <v>0.12045042726906-0.107607015838967i</v>
      </c>
      <c r="U3806" t="str">
        <f t="shared" si="2014"/>
        <v>0.00005-0.0000759095233764001i</v>
      </c>
      <c r="V3806" t="str">
        <f t="shared" si="2015"/>
        <v>0.00002-0.000850186661815679i</v>
      </c>
      <c r="W3806" t="str">
        <f t="shared" si="2016"/>
        <v>0.0000421145888108741-0.0000717909074232636i</v>
      </c>
      <c r="X3806" t="str">
        <f t="shared" si="2017"/>
        <v>0.0000421401640384026-0.0000717450983631723i</v>
      </c>
      <c r="Y3806" t="str">
        <f t="shared" si="2018"/>
        <v>0.009+9.40969831603215i</v>
      </c>
      <c r="Z3806" t="str">
        <f t="shared" si="2019"/>
        <v>-0.0000914440595917362-0.0000538287906163489i</v>
      </c>
      <c r="AA3806" t="str">
        <f t="shared" si="2020"/>
        <v>0.00122548303370536-1.27528853866299i</v>
      </c>
      <c r="AB3806" t="str">
        <f t="shared" si="2021"/>
        <v>0.402593908157764-0.359666047136822i</v>
      </c>
      <c r="AC3806" t="str">
        <f t="shared" si="2022"/>
        <v>0.958539046572424-0.0485734268737059i</v>
      </c>
      <c r="AD3806" t="str">
        <f t="shared" si="2023"/>
        <v>0.43789757915979-0.353032943527317i</v>
      </c>
      <c r="AE3806" t="str">
        <f t="shared" si="2024"/>
        <v>-0.0000590464687215699+8.71126842575957E-06i</v>
      </c>
      <c r="AF3806" t="str">
        <f t="shared" si="2025"/>
        <v>-6.36594661507035-0.0802549890011559i</v>
      </c>
      <c r="AG3806" t="str">
        <f t="shared" si="2026"/>
        <v>0.998372150325239-0.00202313980689004i</v>
      </c>
      <c r="AH3806" t="str">
        <f t="shared" si="2027"/>
        <v>0.000377301207509674-0.0000500348121106472i</v>
      </c>
      <c r="AI3806">
        <f t="shared" si="2028"/>
        <v>-68.390524676791216</v>
      </c>
      <c r="AJ3806">
        <f t="shared" si="2029"/>
        <v>-7.5540536384740014</v>
      </c>
      <c r="AK3806"/>
      <c r="AL3806"/>
      <c r="AM3806"/>
      <c r="AN3806"/>
    </row>
    <row r="3807" spans="1:40" x14ac:dyDescent="0.35">
      <c r="A3807"/>
      <c r="B3807">
        <f t="shared" si="2030"/>
        <v>1873000</v>
      </c>
      <c r="C3807" s="237" t="str">
        <f t="shared" si="1998"/>
        <v>-9.19275933814794E-09+0.000551739036940174i</v>
      </c>
      <c r="D3807" s="208" t="str">
        <f t="shared" si="1999"/>
        <v>-2.51366127266361+0.004229999283208i</v>
      </c>
      <c r="E3807" t="str">
        <f t="shared" si="2000"/>
        <v>20500</v>
      </c>
      <c r="F3807" t="str">
        <f t="shared" si="2001"/>
        <v>0.327868852459016</v>
      </c>
      <c r="G3807" t="str">
        <f t="shared" si="1996"/>
        <v>0.327868852459016</v>
      </c>
      <c r="H3807" t="str">
        <f t="shared" si="2002"/>
        <v>3.85228747102806+0.084442190163727i</v>
      </c>
      <c r="I3807" t="str">
        <f t="shared" si="2003"/>
        <v>7355.2538002171i</v>
      </c>
      <c r="J3807" t="str">
        <f t="shared" si="1997"/>
        <v>-73228.4330590472+1609.09416336589i</v>
      </c>
      <c r="K3807" t="str">
        <f t="shared" si="2004"/>
        <v>0.00220602279618588-0.100394120080154i</v>
      </c>
      <c r="L3807" t="str">
        <f t="shared" si="2005"/>
        <v>0.000461595517686236-0.0178082522440395i</v>
      </c>
      <c r="M3807" t="str">
        <f t="shared" si="2006"/>
        <v>0.00266761831387212-0.118202372324194i</v>
      </c>
      <c r="N3807" t="str">
        <f t="shared" si="2007"/>
        <v>-23.3624814638823i</v>
      </c>
      <c r="O3807" t="str">
        <f t="shared" si="2008"/>
        <v>-0.198143435779159+0.980173035161461i</v>
      </c>
      <c r="P3807" t="str">
        <f t="shared" si="2009"/>
        <v>1.19814343577916-0.980173035161461i</v>
      </c>
      <c r="Q3807" t="str">
        <f t="shared" si="2010"/>
        <v>-1.19814343577916+24.3426544990438i</v>
      </c>
      <c r="R3807" t="str">
        <f t="shared" si="2011"/>
        <v>-0.0425850929889888-0.0471238823275176i</v>
      </c>
      <c r="S3807" t="str">
        <f t="shared" si="2012"/>
        <v>2.52996401880879i</v>
      </c>
      <c r="T3807" t="str">
        <f t="shared" si="2013"/>
        <v>0.119221726715199-0.107738752999768i</v>
      </c>
      <c r="U3807" t="str">
        <f t="shared" si="2014"/>
        <v>0.0000500000000000002-0.0000758689950670696i</v>
      </c>
      <c r="V3807" t="str">
        <f t="shared" si="2015"/>
        <v>0.00002-0.000849732744751174i</v>
      </c>
      <c r="W3807" t="str">
        <f t="shared" si="2016"/>
        <v>0.0000421144198668428-0.0000717548119816361i</v>
      </c>
      <c r="X3807" t="str">
        <f t="shared" si="2017"/>
        <v>0.0000421399559872198-0.0000717090261584946i</v>
      </c>
      <c r="Y3807" t="str">
        <f t="shared" si="2018"/>
        <v>0.009+9.41472486427789i</v>
      </c>
      <c r="Z3807" t="str">
        <f t="shared" si="2019"/>
        <v>-0.000091349286622809-0.0000537996946386304i</v>
      </c>
      <c r="AA3807" t="str">
        <f t="shared" si="2020"/>
        <v>0.00122417475900525-1.27460764968772i</v>
      </c>
      <c r="AB3807" t="str">
        <f t="shared" si="2021"/>
        <v>0.398487095345639-0.360106365860624i</v>
      </c>
      <c r="AC3807" t="str">
        <f t="shared" si="2022"/>
        <v>0.958497584739616-0.0480627463469435i</v>
      </c>
      <c r="AD3807" t="str">
        <f t="shared" si="2023"/>
        <v>0.433490373960211-0.353961901808338i</v>
      </c>
      <c r="AE3807" t="str">
        <f t="shared" si="2024"/>
        <v>-0.0000586420786501173+9.01251747399941E-06i</v>
      </c>
      <c r="AF3807" t="str">
        <f t="shared" si="2025"/>
        <v>-6.36594874369167-0.080212190880519i</v>
      </c>
      <c r="AG3807" t="str">
        <f t="shared" si="2026"/>
        <v>0.998368712595237-0.0020017277177483i</v>
      </c>
      <c r="AH3807" t="str">
        <f t="shared" si="2027"/>
        <v>0.000374750804997129-0.0000520040992432726i</v>
      </c>
      <c r="AI3807">
        <f t="shared" si="2028"/>
        <v>-68.442311223668895</v>
      </c>
      <c r="AJ3807">
        <f t="shared" si="2029"/>
        <v>-7.900469182410423</v>
      </c>
      <c r="AK3807"/>
      <c r="AL3807"/>
      <c r="AM3807"/>
      <c r="AN3807"/>
    </row>
    <row r="3808" spans="1:40" x14ac:dyDescent="0.35">
      <c r="A3808"/>
      <c r="B3808">
        <f t="shared" si="2030"/>
        <v>1874000</v>
      </c>
      <c r="C3808" s="237" t="str">
        <f t="shared" si="1998"/>
        <v>-9.18295111336143E-09+0.000551444619097787i</v>
      </c>
      <c r="D3808" s="208" t="str">
        <f t="shared" si="1999"/>
        <v>-2.51366127258841+0.0042277420797497i</v>
      </c>
      <c r="E3808" t="str">
        <f t="shared" si="2000"/>
        <v>20500</v>
      </c>
      <c r="F3808" t="str">
        <f t="shared" si="2001"/>
        <v>0.327868852459016</v>
      </c>
      <c r="G3808" t="str">
        <f t="shared" si="1996"/>
        <v>0.327868852459016</v>
      </c>
      <c r="H3808" t="str">
        <f t="shared" si="2002"/>
        <v>3.85228959632042+0.0843971804350094i</v>
      </c>
      <c r="I3808" t="str">
        <f t="shared" si="2003"/>
        <v>7359.18079103409i</v>
      </c>
      <c r="J3808" t="str">
        <f t="shared" si="1997"/>
        <v>-73306.6487363134+1609.95326329295i</v>
      </c>
      <c r="K3808" t="str">
        <f t="shared" si="2004"/>
        <v>0.00220367014823787-0.100340598184295i</v>
      </c>
      <c r="L3808" t="str">
        <f t="shared" si="2005"/>
        <v>0.000461103348153364-0.0177987621917301i</v>
      </c>
      <c r="M3808" t="str">
        <f t="shared" si="2006"/>
        <v>0.00266477349639123-0.118139360376025i</v>
      </c>
      <c r="N3808" t="str">
        <f t="shared" si="2007"/>
        <v>-23.3749547588444i</v>
      </c>
      <c r="O3808" t="str">
        <f t="shared" si="2008"/>
        <v>-0.185902351737491+0.98256822440911i</v>
      </c>
      <c r="P3808" t="str">
        <f t="shared" si="2009"/>
        <v>1.18590235173749-0.98256822440911i</v>
      </c>
      <c r="Q3808" t="str">
        <f t="shared" si="2010"/>
        <v>-1.18590235173749+24.3575229832535i</v>
      </c>
      <c r="R3808" t="str">
        <f t="shared" si="2011"/>
        <v>-0.0426088669461545-0.0466128020078962i</v>
      </c>
      <c r="S3808" t="str">
        <f t="shared" si="2012"/>
        <v>2.53131477375744i</v>
      </c>
      <c r="T3808" t="str">
        <f t="shared" si="2013"/>
        <v>0.117991674368818-0.107856454393866i</v>
      </c>
      <c r="U3808" t="str">
        <f t="shared" si="2014"/>
        <v>0.00005-0.0000758285100110036i</v>
      </c>
      <c r="V3808" t="str">
        <f t="shared" si="2015"/>
        <v>0.00002-0.000849279312123244i</v>
      </c>
      <c r="W3808" t="str">
        <f t="shared" si="2016"/>
        <v>0.0000421142508346404-0.0000717187562276091i</v>
      </c>
      <c r="X3808" t="str">
        <f t="shared" si="2017"/>
        <v>0.0000421397479107283-0.0000716729936159489i</v>
      </c>
      <c r="Y3808" t="str">
        <f t="shared" si="2018"/>
        <v>0.009+9.41975141252364i</v>
      </c>
      <c r="Z3808" t="str">
        <f t="shared" si="2019"/>
        <v>-0.0000912546652976807-0.0000537706298271964i</v>
      </c>
      <c r="AA3808" t="str">
        <f t="shared" si="2020"/>
        <v>0.00122286857815308-1.27392748739567i</v>
      </c>
      <c r="AB3808" t="str">
        <f t="shared" si="2021"/>
        <v>0.394375764297705-0.360499771391181i</v>
      </c>
      <c r="AC3808" t="str">
        <f t="shared" si="2022"/>
        <v>0.958461709676462-0.0475519507781952i</v>
      </c>
      <c r="AD3808" t="str">
        <f t="shared" si="2023"/>
        <v>0.429071810317091-0.354835844095926i</v>
      </c>
      <c r="AE3808" t="str">
        <f t="shared" si="2024"/>
        <v>-0.0000582345512614587+9.30896470674839E-06i</v>
      </c>
      <c r="AF3808" t="str">
        <f t="shared" si="2025"/>
        <v>-6.36595086890883-0.0801694383552597i</v>
      </c>
      <c r="AG3808" t="str">
        <f t="shared" si="2026"/>
        <v>0.998365532218522-0.00198028585281803i</v>
      </c>
      <c r="AH3808" t="str">
        <f t="shared" si="2027"/>
        <v>0.000372179724858873-0.0000539429264275055i</v>
      </c>
      <c r="AI3808">
        <f t="shared" si="2028"/>
        <v>-68.494658686638033</v>
      </c>
      <c r="AJ3808">
        <f t="shared" si="2029"/>
        <v>-8.2468991841633397</v>
      </c>
      <c r="AK3808"/>
      <c r="AL3808"/>
      <c r="AM3808"/>
      <c r="AN3808"/>
    </row>
    <row r="3809" spans="1:40" x14ac:dyDescent="0.35">
      <c r="A3809"/>
      <c r="B3809">
        <f t="shared" si="2030"/>
        <v>1875000</v>
      </c>
      <c r="C3809" s="237" t="str">
        <f t="shared" si="1998"/>
        <v>-9.1731585775492E-09+0.000551150515301095i</v>
      </c>
      <c r="D3809" s="208" t="str">
        <f t="shared" si="1999"/>
        <v>-2.51366127251334+0.00422548728397506i</v>
      </c>
      <c r="E3809" t="str">
        <f t="shared" si="2000"/>
        <v>20500</v>
      </c>
      <c r="F3809" t="str">
        <f t="shared" si="2001"/>
        <v>0.327868852459016</v>
      </c>
      <c r="G3809" t="str">
        <f t="shared" si="1996"/>
        <v>0.327868852459016</v>
      </c>
      <c r="H3809" t="str">
        <f t="shared" si="2002"/>
        <v>3.85229171821574+0.0843522186365724i</v>
      </c>
      <c r="I3809" t="str">
        <f t="shared" si="2003"/>
        <v>7363.10778185108i</v>
      </c>
      <c r="J3809" t="str">
        <f t="shared" si="1997"/>
        <v>-73384.9061620062+1610.81236322i</v>
      </c>
      <c r="K3809" t="str">
        <f t="shared" si="2004"/>
        <v>0.00220132126124236-0.100287133298241i</v>
      </c>
      <c r="L3809" t="str">
        <f t="shared" si="2005"/>
        <v>0.000460611965178279-0.017789282241777i</v>
      </c>
      <c r="M3809" t="str">
        <f t="shared" si="2006"/>
        <v>0.00266193322642064-0.118076415540018i</v>
      </c>
      <c r="N3809" t="str">
        <f t="shared" si="2007"/>
        <v>-23.3874280538064i</v>
      </c>
      <c r="O3809" t="str">
        <f t="shared" si="2008"/>
        <v>-0.173632344809113+0.984810544640993i</v>
      </c>
      <c r="P3809" t="str">
        <f t="shared" si="2009"/>
        <v>1.17363234480911-0.984810544640993i</v>
      </c>
      <c r="Q3809" t="str">
        <f t="shared" si="2010"/>
        <v>-1.17363234480911+24.3722385984474i</v>
      </c>
      <c r="R3809" t="str">
        <f t="shared" si="2011"/>
        <v>-0.0426270690288262-0.0461017904979827i</v>
      </c>
      <c r="S3809" t="str">
        <f t="shared" si="2012"/>
        <v>2.53266552870608i</v>
      </c>
      <c r="T3809" t="str">
        <f t="shared" si="2013"/>
        <v>0.11676041560587-0.107960108319083i</v>
      </c>
      <c r="U3809" t="str">
        <f t="shared" si="2014"/>
        <v>0.0000500000000000002-0.000075788068138998i</v>
      </c>
      <c r="V3809" t="str">
        <f t="shared" si="2015"/>
        <v>0.00002-0.000848826363156777i</v>
      </c>
      <c r="W3809" t="str">
        <f t="shared" si="2016"/>
        <v>0.0000421140817142706-0.0000716827400976404i</v>
      </c>
      <c r="X3809" t="str">
        <f t="shared" si="2017"/>
        <v>0.0000421395398087983-0.0000716370006720344i</v>
      </c>
      <c r="Y3809" t="str">
        <f t="shared" si="2018"/>
        <v>0.009+9.42477796076938i</v>
      </c>
      <c r="Z3809" t="str">
        <f t="shared" si="2019"/>
        <v>-0.000091160195292912-0.0000537415961317039i</v>
      </c>
      <c r="AA3809" t="str">
        <f t="shared" si="2020"/>
        <v>0.00122156448668304-1.27324805062413i</v>
      </c>
      <c r="AB3809" t="str">
        <f t="shared" si="2021"/>
        <v>0.390260400919031-0.360846224615093i</v>
      </c>
      <c r="AC3809" t="str">
        <f t="shared" si="2022"/>
        <v>0.958431418364464-0.0470410978226609i</v>
      </c>
      <c r="AD3809" t="str">
        <f t="shared" si="2023"/>
        <v>0.424642574704239-0.355654630250384i</v>
      </c>
      <c r="AE3809" t="str">
        <f t="shared" si="2024"/>
        <v>-0.0000578239475410099+9.60057580037123E-06i</v>
      </c>
      <c r="AF3809" t="str">
        <f t="shared" si="2025"/>
        <v>-6.36595299072908-0.0801267313525973i</v>
      </c>
      <c r="AG3809" t="str">
        <f t="shared" si="2026"/>
        <v>0.99836260943233-0.00195881742358248i</v>
      </c>
      <c r="AH3809" t="str">
        <f t="shared" si="2027"/>
        <v>0.000369588357069929-0.0000558510642110811i</v>
      </c>
      <c r="AI3809">
        <f t="shared" si="2028"/>
        <v>-68.54757291126846</v>
      </c>
      <c r="AJ3809">
        <f t="shared" si="2029"/>
        <v>-8.5933434544289486</v>
      </c>
      <c r="AK3809"/>
      <c r="AL3809"/>
      <c r="AM3809"/>
      <c r="AN3809"/>
    </row>
    <row r="3810" spans="1:40" x14ac:dyDescent="0.35">
      <c r="A3810"/>
      <c r="B3810">
        <f t="shared" si="2030"/>
        <v>1876000</v>
      </c>
      <c r="C3810" s="237" t="str">
        <f t="shared" si="1998"/>
        <v>-9.16338169726851E-09+0.0005508567250479i</v>
      </c>
      <c r="D3810" s="208" t="str">
        <f t="shared" si="1999"/>
        <v>-2.51366127243839+0.0042232348920339i</v>
      </c>
      <c r="E3810" t="str">
        <f t="shared" si="2000"/>
        <v>20500</v>
      </c>
      <c r="F3810" t="str">
        <f t="shared" si="2001"/>
        <v>0.327868852459016</v>
      </c>
      <c r="G3810" t="str">
        <f t="shared" si="1996"/>
        <v>0.327868852459016</v>
      </c>
      <c r="H3810" t="str">
        <f t="shared" si="2002"/>
        <v>3.85229383672126+0.0843073046919382i</v>
      </c>
      <c r="I3810" t="str">
        <f t="shared" si="2003"/>
        <v>7367.03477266807i</v>
      </c>
      <c r="J3810" t="str">
        <f t="shared" si="1997"/>
        <v>-73463.2053361257+1611.67146314704i</v>
      </c>
      <c r="K3810" t="str">
        <f t="shared" si="2004"/>
        <v>0.00219897612718845-0.100233725330995i</v>
      </c>
      <c r="L3810" t="str">
        <f t="shared" si="2005"/>
        <v>0.000460121367086207-0.0177798123780685i</v>
      </c>
      <c r="M3810" t="str">
        <f t="shared" si="2006"/>
        <v>0.00265909749427466-0.118013537709064i</v>
      </c>
      <c r="N3810" t="str">
        <f t="shared" si="2007"/>
        <v>-23.3999013487684i</v>
      </c>
      <c r="O3810" t="str">
        <f t="shared" si="2008"/>
        <v>-0.161335323974735+0.98689964699455i</v>
      </c>
      <c r="P3810" t="str">
        <f t="shared" si="2009"/>
        <v>1.16133532397474-0.98689964699455i</v>
      </c>
      <c r="Q3810" t="str">
        <f t="shared" si="2010"/>
        <v>-1.16133532397474+24.386800995763i</v>
      </c>
      <c r="R3810" t="str">
        <f t="shared" si="2011"/>
        <v>-0.0426397039817968-0.0455909050855018i</v>
      </c>
      <c r="S3810" t="str">
        <f t="shared" si="2012"/>
        <v>2.53401628365472i</v>
      </c>
      <c r="T3810" t="str">
        <f t="shared" si="2013"/>
        <v>0.115528095873218-0.10804970422009i</v>
      </c>
      <c r="U3810" t="str">
        <f t="shared" si="2014"/>
        <v>0.0000499999999999999-0.0000757476693819939i</v>
      </c>
      <c r="V3810" t="str">
        <f t="shared" si="2015"/>
        <v>0.00002-0.000848373897078334i</v>
      </c>
      <c r="W3810" t="str">
        <f t="shared" si="2016"/>
        <v>0.0000421139125057361-0.0000716467635283212i</v>
      </c>
      <c r="X3810" t="str">
        <f t="shared" si="2017"/>
        <v>0.000042139331681298-0.0000716010472633818i</v>
      </c>
      <c r="Y3810" t="str">
        <f t="shared" si="2018"/>
        <v>0.009+9.42980450901512i</v>
      </c>
      <c r="Z3810" t="str">
        <f t="shared" si="2019"/>
        <v>-0.0000910658762859202-0.0000537125935019156i</v>
      </c>
      <c r="AA3810" t="str">
        <f t="shared" si="2020"/>
        <v>0.00122026248014121-1.27256933821285i</v>
      </c>
      <c r="AB3810" t="str">
        <f t="shared" si="2021"/>
        <v>0.386141491351695-0.361145690252195i</v>
      </c>
      <c r="AC3810" t="str">
        <f t="shared" si="2022"/>
        <v>0.958406707337045-0.0465302450506852i</v>
      </c>
      <c r="AD3810" t="str">
        <f t="shared" si="2023"/>
        <v>0.420203355357653-0.356418128693411i</v>
      </c>
      <c r="AE3810" t="str">
        <f t="shared" si="2024"/>
        <v>-0.000057410328837151+9.88731719918667E-06i</v>
      </c>
      <c r="AF3810" t="str">
        <f t="shared" si="2025"/>
        <v>-6.36595510915965-0.0800840697999043i</v>
      </c>
      <c r="AG3810" t="str">
        <f t="shared" si="2026"/>
        <v>0.998359944433953-0.00193732564283342i</v>
      </c>
      <c r="AH3810" t="str">
        <f t="shared" si="2027"/>
        <v>0.000366977094098797-0.0000577282881237402i</v>
      </c>
      <c r="AI3810">
        <f t="shared" si="2028"/>
        <v>-68.601059878371501</v>
      </c>
      <c r="AJ3810">
        <f t="shared" si="2029"/>
        <v>-8.9398018025033767</v>
      </c>
      <c r="AK3810"/>
      <c r="AL3810"/>
      <c r="AM3810"/>
      <c r="AN3810"/>
    </row>
    <row r="3811" spans="1:40" x14ac:dyDescent="0.35">
      <c r="A3811"/>
      <c r="B3811">
        <f t="shared" si="2030"/>
        <v>1877000</v>
      </c>
      <c r="C3811" s="237" t="str">
        <f t="shared" si="1998"/>
        <v>-9.1536204391652E-09+0.000550563247837062i</v>
      </c>
      <c r="D3811" s="208" t="str">
        <f t="shared" si="1999"/>
        <v>-2.51366127236354+0.00422098490008414i</v>
      </c>
      <c r="E3811" t="str">
        <f t="shared" si="2000"/>
        <v>20500</v>
      </c>
      <c r="F3811" t="str">
        <f t="shared" si="2001"/>
        <v>0.327868852459016</v>
      </c>
      <c r="G3811" t="str">
        <f t="shared" si="1996"/>
        <v>0.327868852459016</v>
      </c>
      <c r="H3811" t="str">
        <f t="shared" si="2002"/>
        <v>3.85229595184415+0.0842624385247922i</v>
      </c>
      <c r="I3811" t="str">
        <f t="shared" si="2003"/>
        <v>7370.96176348505i</v>
      </c>
      <c r="J3811" t="str">
        <f t="shared" si="1997"/>
        <v>-73541.5462586717+1612.5305630741i</v>
      </c>
      <c r="K3811" t="str">
        <f t="shared" si="2004"/>
        <v>0.00219663473808665-0.100180374191755i</v>
      </c>
      <c r="L3811" t="str">
        <f t="shared" si="2005"/>
        <v>0.000459631552206819-0.017770352584527i</v>
      </c>
      <c r="M3811" t="str">
        <f t="shared" si="2006"/>
        <v>0.00265626629029347-0.117950726776282i</v>
      </c>
      <c r="N3811" t="str">
        <f t="shared" si="2007"/>
        <v>-23.4123746437304i</v>
      </c>
      <c r="O3811" t="str">
        <f t="shared" si="2008"/>
        <v>-0.149013202418018+0.988835206445001i</v>
      </c>
      <c r="P3811" t="str">
        <f t="shared" si="2009"/>
        <v>1.14901320241802-0.988835206445001i</v>
      </c>
      <c r="Q3811" t="str">
        <f t="shared" si="2010"/>
        <v>-1.14901320241802+24.4012098501754i</v>
      </c>
      <c r="R3811" t="str">
        <f t="shared" si="2011"/>
        <v>-0.0426467769921196-0.0450802029640178i</v>
      </c>
      <c r="S3811" t="str">
        <f t="shared" si="2012"/>
        <v>2.53536703860337i</v>
      </c>
      <c r="T3811" t="str">
        <f t="shared" si="2013"/>
        <v>0.114294860688521-0.108125232688489i</v>
      </c>
      <c r="U3811" t="str">
        <f t="shared" si="2014"/>
        <v>0.0000500000000000001-0.000075707313671082i</v>
      </c>
      <c r="V3811" t="str">
        <f t="shared" si="2015"/>
        <v>0.00002-0.000847921913116117i</v>
      </c>
      <c r="W3811" t="str">
        <f t="shared" si="2016"/>
        <v>0.0000421137432090408-0.0000716108264563801i</v>
      </c>
      <c r="X3811" t="str">
        <f t="shared" si="2017"/>
        <v>0.000042139123528099-0.0000715651333267616i</v>
      </c>
      <c r="Y3811" t="str">
        <f t="shared" si="2018"/>
        <v>0.009+9.43483105726087i</v>
      </c>
      <c r="Z3811" t="str">
        <f t="shared" si="2019"/>
        <v>-0.0000909717079549878-0.0000536836218877062i</v>
      </c>
      <c r="AA3811" t="str">
        <f t="shared" si="2020"/>
        <v>0.00121896255408554-1.27189134900406i</v>
      </c>
      <c r="AB3811" t="str">
        <f t="shared" si="2021"/>
        <v>0.382019521974403-0.361398136855826i</v>
      </c>
      <c r="AC3811" t="str">
        <f t="shared" si="2022"/>
        <v>0.958387572680716-0.0460194499479137i</v>
      </c>
      <c r="AD3811" t="str">
        <f t="shared" si="2023"/>
        <v>0.415754842168936-0.357126216431079i</v>
      </c>
      <c r="AE3811" t="str">
        <f t="shared" si="2024"/>
        <v>-0.0000569937568517375+0.0000101691561192577i</v>
      </c>
      <c r="AF3811" t="str">
        <f t="shared" si="2025"/>
        <v>-6.36595722420769-0.0800414536247081i</v>
      </c>
      <c r="AG3811" t="str">
        <f t="shared" si="2026"/>
        <v>0.998357537380739-0.00191581372417699i</v>
      </c>
      <c r="AH3811" t="str">
        <f t="shared" si="2027"/>
        <v>0.000364346330844185-0.0000595743787046414i</v>
      </c>
      <c r="AI3811">
        <f t="shared" si="2028"/>
        <v>-68.655125707782673</v>
      </c>
      <c r="AJ3811">
        <f t="shared" si="2029"/>
        <v>-9.2862740363055511</v>
      </c>
      <c r="AK3811"/>
      <c r="AL3811"/>
      <c r="AM3811"/>
      <c r="AN3811"/>
    </row>
    <row r="3812" spans="1:40" x14ac:dyDescent="0.35">
      <c r="A3812"/>
      <c r="B3812">
        <f t="shared" si="2030"/>
        <v>1878000</v>
      </c>
      <c r="C3812" s="237" t="str">
        <f t="shared" si="1998"/>
        <v>-9.14387476997409E-09+0.000550270083168516i</v>
      </c>
      <c r="D3812" s="208" t="str">
        <f t="shared" si="1999"/>
        <v>-2.51366127228883+0.00421873730429196i</v>
      </c>
      <c r="E3812" t="str">
        <f t="shared" si="2000"/>
        <v>20500</v>
      </c>
      <c r="F3812" t="str">
        <f t="shared" si="2001"/>
        <v>0.327868852459016</v>
      </c>
      <c r="G3812" t="str">
        <f t="shared" si="1996"/>
        <v>0.327868852459016</v>
      </c>
      <c r="H3812" t="str">
        <f t="shared" si="2002"/>
        <v>3.85229806359168+0.0842176200589831i</v>
      </c>
      <c r="I3812" t="str">
        <f t="shared" si="2003"/>
        <v>7374.88875430204i</v>
      </c>
      <c r="J3812" t="str">
        <f t="shared" si="1997"/>
        <v>-73619.9289296444+1613.38966300115i</v>
      </c>
      <c r="K3812" t="str">
        <f t="shared" si="2004"/>
        <v>0.00219429708596857-0.10012707978991i</v>
      </c>
      <c r="L3812" t="str">
        <f t="shared" si="2005"/>
        <v>0.000459142518874236-0.0177609028451089i</v>
      </c>
      <c r="M3812" t="str">
        <f t="shared" si="2006"/>
        <v>0.00265343960484281-0.117887982635019i</v>
      </c>
      <c r="N3812" t="str">
        <f t="shared" si="2007"/>
        <v>-23.4248479386925i</v>
      </c>
      <c r="O3812" t="str">
        <f t="shared" si="2008"/>
        <v>-0.136667897227715+0.990616921855949i</v>
      </c>
      <c r="P3812" t="str">
        <f t="shared" si="2009"/>
        <v>1.13666789722771-0.990616921855949i</v>
      </c>
      <c r="Q3812" t="str">
        <f t="shared" si="2010"/>
        <v>-1.13666789722771+24.4154648605485i</v>
      </c>
      <c r="R3812" t="str">
        <f t="shared" si="2011"/>
        <v>-0.0426482936880682-0.0445697412331185i</v>
      </c>
      <c r="S3812" t="str">
        <f t="shared" si="2012"/>
        <v>2.53671779355201i</v>
      </c>
      <c r="T3812" t="str">
        <f t="shared" si="2013"/>
        <v>0.11306085564006-0.108186685463154i</v>
      </c>
      <c r="U3812" t="str">
        <f t="shared" si="2014"/>
        <v>0.0000499999999999998-0.0000756670009374975i</v>
      </c>
      <c r="V3812" t="str">
        <f t="shared" si="2015"/>
        <v>0.00002-0.000847470410499972i</v>
      </c>
      <c r="W3812" t="str">
        <f t="shared" si="2016"/>
        <v>0.0000421135738241872-0.0000715749288186784i</v>
      </c>
      <c r="X3812" t="str">
        <f t="shared" si="2017"/>
        <v>0.0000421389153490704-0.0000715292587990753i</v>
      </c>
      <c r="Y3812" t="str">
        <f t="shared" si="2018"/>
        <v>0.009+9.43985760550661i</v>
      </c>
      <c r="Z3812" t="str">
        <f t="shared" si="2019"/>
        <v>-0.0000908776899792492-0.0000536546812390547i</v>
      </c>
      <c r="AA3812" t="str">
        <f t="shared" si="2020"/>
        <v>0.00121766470408579-1.27121408184246i</v>
      </c>
      <c r="AB3812" t="str">
        <f t="shared" si="2021"/>
        <v>0.377894979401909-0.36160353681397i</v>
      </c>
      <c r="AC3812" t="str">
        <f t="shared" si="2022"/>
        <v>0.95837401003613-0.0455087699154265i</v>
      </c>
      <c r="AD3812" t="str">
        <f t="shared" si="2023"/>
        <v>0.411297726578183-0.357778779075467i</v>
      </c>
      <c r="AE3812" t="str">
        <f t="shared" si="2024"/>
        <v>-0.0000565742936305345+0.0000104460605520743i</v>
      </c>
      <c r="AF3812" t="str">
        <f t="shared" si="2025"/>
        <v>-6.36595933588051-0.0799988827546911i</v>
      </c>
      <c r="AG3812" t="str">
        <f t="shared" si="2026"/>
        <v>0.998355388390097-0.0018942848815386i</v>
      </c>
      <c r="AH3812" t="str">
        <f t="shared" si="2027"/>
        <v>0.000361696464571198-0.0000613891215290171i</v>
      </c>
      <c r="AI3812">
        <f t="shared" si="2028"/>
        <v>-68.70977666228859</v>
      </c>
      <c r="AJ3812">
        <f t="shared" si="2029"/>
        <v>-9.63275996241393</v>
      </c>
      <c r="AK3812"/>
      <c r="AL3812"/>
      <c r="AM3812"/>
      <c r="AN3812"/>
    </row>
    <row r="3813" spans="1:40" x14ac:dyDescent="0.35">
      <c r="A3813"/>
      <c r="B3813">
        <f t="shared" si="2030"/>
        <v>1879000</v>
      </c>
      <c r="C3813" s="237" t="str">
        <f t="shared" si="1998"/>
        <v>-9.13414465651828E-09+0.000549977230543251i</v>
      </c>
      <c r="D3813" s="208" t="str">
        <f t="shared" si="1999"/>
        <v>-2.51366127221424+0.00421649210083159i</v>
      </c>
      <c r="E3813" t="str">
        <f t="shared" si="2000"/>
        <v>20500</v>
      </c>
      <c r="F3813" t="str">
        <f t="shared" si="2001"/>
        <v>0.327868852459016</v>
      </c>
      <c r="G3813" t="str">
        <f t="shared" si="1996"/>
        <v>0.327868852459016</v>
      </c>
      <c r="H3813" t="str">
        <f t="shared" si="2002"/>
        <v>3.85230017197099+0.0841728492185186i</v>
      </c>
      <c r="I3813" t="str">
        <f t="shared" si="2003"/>
        <v>7378.81574511903i</v>
      </c>
      <c r="J3813" t="str">
        <f t="shared" si="1997"/>
        <v>-73698.3533490437+1614.2487629282i</v>
      </c>
      <c r="K3813" t="str">
        <f t="shared" si="2004"/>
        <v>0.00219196316288708-0.100073842035043i</v>
      </c>
      <c r="L3813" t="str">
        <f t="shared" si="2005"/>
        <v>0.000458654265427002-0.0177514631438051i</v>
      </c>
      <c r="M3813" t="str">
        <f t="shared" si="2006"/>
        <v>0.00265061742831408-0.117825305178848i</v>
      </c>
      <c r="N3813" t="str">
        <f t="shared" si="2007"/>
        <v>-23.4373212336545i</v>
      </c>
      <c r="O3813" t="str">
        <f t="shared" si="2008"/>
        <v>-0.124301329099822+0.992244516026175i</v>
      </c>
      <c r="P3813" t="str">
        <f t="shared" si="2009"/>
        <v>1.12430132909982-0.992244516026175i</v>
      </c>
      <c r="Q3813" t="str">
        <f t="shared" si="2010"/>
        <v>-1.12430132909982+24.4295657496807i</v>
      </c>
      <c r="R3813" t="str">
        <f t="shared" si="2011"/>
        <v>-0.0426442601382092-0.0440595768986201i</v>
      </c>
      <c r="S3813" t="str">
        <f t="shared" si="2012"/>
        <v>2.53806854850064i</v>
      </c>
      <c r="T3813" t="str">
        <f t="shared" si="2013"/>
        <v>0.111826226386633-0.108234055430868i</v>
      </c>
      <c r="U3813" t="str">
        <f t="shared" si="2014"/>
        <v>0.00005-0.0000756267311126242i</v>
      </c>
      <c r="V3813" t="str">
        <f t="shared" si="2015"/>
        <v>0.00002-0.000847019388461394i</v>
      </c>
      <c r="W3813" t="str">
        <f t="shared" si="2016"/>
        <v>0.0000421134043511794-0.0000715390705522136i</v>
      </c>
      <c r="X3813" t="str">
        <f t="shared" si="2017"/>
        <v>0.0000421387071440839-0.0000714934236173606i</v>
      </c>
      <c r="Y3813" t="str">
        <f t="shared" si="2018"/>
        <v>0.009+9.44488415375235i</v>
      </c>
      <c r="Z3813" t="str">
        <f t="shared" si="2019"/>
        <v>-0.0000907838220386945-0.0000536257715060509i</v>
      </c>
      <c r="AA3813" t="str">
        <f t="shared" si="2020"/>
        <v>0.00121636892572351-1.27053753557519i</v>
      </c>
      <c r="AB3813" t="str">
        <f t="shared" si="2021"/>
        <v>0.373768350484663-0.361761866351388i</v>
      </c>
      <c r="AC3813" t="str">
        <f t="shared" si="2022"/>
        <v>0.958366014599025-0.0449982622699005i</v>
      </c>
      <c r="AD3813" t="str">
        <f t="shared" si="2023"/>
        <v>0.406832701466839-0.35837571086503i</v>
      </c>
      <c r="AE3813" t="str">
        <f t="shared" si="2024"/>
        <v>-0.0000561520015536533+0.0000107179992681113i</v>
      </c>
      <c r="AF3813" t="str">
        <f t="shared" si="2025"/>
        <v>-6.36596144418523-0.079956357117687i</v>
      </c>
      <c r="AG3813" t="str">
        <f t="shared" si="2026"/>
        <v>0.998353497539512-0.00187274232866925i</v>
      </c>
      <c r="AH3813" t="str">
        <f t="shared" si="2027"/>
        <v>0.000359027894847461-0.0000631723072339468i</v>
      </c>
      <c r="AI3813">
        <f t="shared" si="2028"/>
        <v>-68.765019151694148</v>
      </c>
      <c r="AJ3813">
        <f t="shared" si="2029"/>
        <v>-9.979259386087536</v>
      </c>
      <c r="AK3813"/>
      <c r="AL3813"/>
      <c r="AM3813"/>
      <c r="AN3813"/>
    </row>
    <row r="3814" spans="1:40" x14ac:dyDescent="0.35">
      <c r="A3814"/>
      <c r="B3814">
        <f t="shared" si="2030"/>
        <v>1880000</v>
      </c>
      <c r="C3814" s="237" t="str">
        <f t="shared" si="1998"/>
        <v>-9.12443006570958E-09+0.000549684689463337i</v>
      </c>
      <c r="D3814" s="208" t="str">
        <f t="shared" si="1999"/>
        <v>-2.51366127213975+0.00421424928588559i</v>
      </c>
      <c r="E3814" t="str">
        <f t="shared" si="2000"/>
        <v>20500</v>
      </c>
      <c r="F3814" t="str">
        <f t="shared" si="2001"/>
        <v>0.327868852459016</v>
      </c>
      <c r="G3814" t="str">
        <f t="shared" si="1996"/>
        <v>0.327868852459016</v>
      </c>
      <c r="H3814" t="str">
        <f t="shared" si="2002"/>
        <v>3.85230227698921+0.0841281259275696i</v>
      </c>
      <c r="I3814" t="str">
        <f t="shared" si="2003"/>
        <v>7382.74273593602i</v>
      </c>
      <c r="J3814" t="str">
        <f t="shared" si="1997"/>
        <v>-73776.8195168696+1615.10786285525i</v>
      </c>
      <c r="K3814" t="str">
        <f t="shared" si="2004"/>
        <v>0.00218963296091617-0.100020660836928i</v>
      </c>
      <c r="L3814" t="str">
        <f t="shared" si="2005"/>
        <v>0.000458166790208067-0.0177420334646397i</v>
      </c>
      <c r="M3814" t="str">
        <f t="shared" si="2006"/>
        <v>0.00264779975112424-0.117762694301568i</v>
      </c>
      <c r="N3814" t="str">
        <f t="shared" si="2007"/>
        <v>-23.4497945286165i</v>
      </c>
      <c r="O3814" t="str">
        <f t="shared" si="2008"/>
        <v>-0.111915422038141+0.993717735732851i</v>
      </c>
      <c r="P3814" t="str">
        <f t="shared" si="2009"/>
        <v>1.11191542203814-0.993717735732851i</v>
      </c>
      <c r="Q3814" t="str">
        <f t="shared" si="2010"/>
        <v>-1.11191542203814+24.4435122643494i</v>
      </c>
      <c r="R3814" t="str">
        <f t="shared" si="2011"/>
        <v>-0.0426346828505798-0.0435497668727195i</v>
      </c>
      <c r="S3814" t="str">
        <f t="shared" si="2012"/>
        <v>2.53941930344928i</v>
      </c>
      <c r="T3814" t="str">
        <f t="shared" si="2013"/>
        <v>0.1105911186573-0.1082673366272i</v>
      </c>
      <c r="U3814" t="str">
        <f t="shared" si="2014"/>
        <v>0.0000500000000000002-0.00007558650412799i</v>
      </c>
      <c r="V3814" t="str">
        <f t="shared" si="2015"/>
        <v>0.00002-0.000846568846233487i</v>
      </c>
      <c r="W3814" t="str">
        <f t="shared" si="2016"/>
        <v>0.0000421132347900202-0.0000715032515941157i</v>
      </c>
      <c r="X3814" t="str">
        <f t="shared" si="2017"/>
        <v>0.0000421384989130102-0.0000714576277187882i</v>
      </c>
      <c r="Y3814" t="str">
        <f t="shared" si="2018"/>
        <v>0.009+9.4499107019981i</v>
      </c>
      <c r="Z3814" t="str">
        <f t="shared" si="2019"/>
        <v>-0.0000906901038141635-0.0000535968926388902i</v>
      </c>
      <c r="AA3814" t="str">
        <f t="shared" si="2020"/>
        <v>0.00121507521459202-1.26986170905187i</v>
      </c>
      <c r="AB3814" t="str">
        <f t="shared" si="2021"/>
        <v>0.36964012230796-0.361873105532545i</v>
      </c>
      <c r="AC3814" t="str">
        <f t="shared" si="2022"/>
        <v>0.958363581121064-0.0444879842437141i</v>
      </c>
      <c r="AD3814" t="str">
        <f t="shared" si="2023"/>
        <v>0.402360461049796-0.358916914683568i</v>
      </c>
      <c r="AE3814" t="str">
        <f t="shared" si="2024"/>
        <v>-0.0000557269433258975+0.0000109849418202917i</v>
      </c>
      <c r="AF3814" t="str">
        <f t="shared" si="2025"/>
        <v>-6.36596354912896-0.079913876641684i</v>
      </c>
      <c r="AG3814" t="str">
        <f t="shared" si="2026"/>
        <v>0.99835186486656-0.00185118927865001i</v>
      </c>
      <c r="AH3814" t="str">
        <f t="shared" si="2027"/>
        <v>0.000356341023478626-0.0000649237315434594i</v>
      </c>
      <c r="AI3814">
        <f t="shared" si="2028"/>
        <v>-68.820859737048337</v>
      </c>
      <c r="AJ3814">
        <f t="shared" si="2029"/>
        <v>-10.3257721113185</v>
      </c>
      <c r="AK3814"/>
      <c r="AL3814"/>
      <c r="AM3814"/>
      <c r="AN3814"/>
    </row>
    <row r="3815" spans="1:40" x14ac:dyDescent="0.35">
      <c r="A3815"/>
      <c r="B3815">
        <f t="shared" si="2030"/>
        <v>1881000</v>
      </c>
      <c r="C3815" s="237" t="str">
        <f t="shared" si="1998"/>
        <v>-9.11473096454726E-09+0.000549392459431887i</v>
      </c>
      <c r="D3815" s="208" t="str">
        <f t="shared" si="1999"/>
        <v>-2.51366127206539+0.00421200885564447i</v>
      </c>
      <c r="E3815" t="str">
        <f t="shared" si="2000"/>
        <v>20500</v>
      </c>
      <c r="F3815" t="str">
        <f t="shared" si="2001"/>
        <v>0.327868852459016</v>
      </c>
      <c r="G3815" t="str">
        <f t="shared" si="1996"/>
        <v>0.327868852459016</v>
      </c>
      <c r="H3815" t="str">
        <f t="shared" si="2002"/>
        <v>3.85230437865353+0.0840834501104674i</v>
      </c>
      <c r="I3815" t="str">
        <f t="shared" si="2003"/>
        <v>7386.669726753i</v>
      </c>
      <c r="J3815" t="str">
        <f t="shared" si="1997"/>
        <v>-73855.3274331222+1615.9669627823i</v>
      </c>
      <c r="K3815" t="str">
        <f t="shared" si="2004"/>
        <v>0.00218730647215082-0.0999675361055319i</v>
      </c>
      <c r="L3815" t="str">
        <f t="shared" si="2005"/>
        <v>0.000457680091564788-0.0177326137916715i</v>
      </c>
      <c r="M3815" t="str">
        <f t="shared" si="2006"/>
        <v>0.00264498656371561-0.117700149897203i</v>
      </c>
      <c r="N3815" t="str">
        <f t="shared" si="2007"/>
        <v>-23.4622678235786i</v>
      </c>
      <c r="O3815" t="str">
        <f t="shared" si="2008"/>
        <v>-0.099512103055245+0.99503635177089i</v>
      </c>
      <c r="P3815" t="str">
        <f t="shared" si="2009"/>
        <v>1.09951210305525-0.99503635177089i</v>
      </c>
      <c r="Q3815" t="str">
        <f t="shared" si="2010"/>
        <v>-1.09951210305525+24.4573041753495i</v>
      </c>
      <c r="R3815" t="str">
        <f t="shared" si="2011"/>
        <v>-0.0426195687719763-0.043040367974179i</v>
      </c>
      <c r="S3815" t="str">
        <f t="shared" si="2012"/>
        <v>2.54077005839793i</v>
      </c>
      <c r="T3815" t="str">
        <f t="shared" si="2013"/>
        <v>0.109355678251223-0.108286524237669i</v>
      </c>
      <c r="U3815" t="str">
        <f t="shared" si="2014"/>
        <v>0.0000499999999999999-0.0000755463199152688i</v>
      </c>
      <c r="V3815" t="str">
        <f t="shared" si="2015"/>
        <v>0.00002-0.000846118783051012i</v>
      </c>
      <c r="W3815" t="str">
        <f t="shared" si="2016"/>
        <v>0.0000421130651407125-0.0000714674718816487i</v>
      </c>
      <c r="X3815" t="str">
        <f t="shared" si="2017"/>
        <v>0.0000421382906557202-0.0000714218710406623i</v>
      </c>
      <c r="Y3815" t="str">
        <f t="shared" si="2018"/>
        <v>0.009+9.45493725024384i</v>
      </c>
      <c r="Z3815" t="str">
        <f t="shared" si="2019"/>
        <v>-0.0000905965349873444-0.0000535680445878752i</v>
      </c>
      <c r="AA3815" t="str">
        <f t="shared" si="2020"/>
        <v>0.00121378356629631-1.26918660112455i</v>
      </c>
      <c r="AB3815" t="str">
        <f t="shared" si="2021"/>
        <v>0.365510782191403-0.361937238265505i</v>
      </c>
      <c r="AC3815" t="str">
        <f t="shared" si="2022"/>
        <v>0.95836670391056-0.0439779929850926i</v>
      </c>
      <c r="AD3815" t="str">
        <f t="shared" si="2023"/>
        <v>0.397881700767639-0.359402302077884i</v>
      </c>
      <c r="AE3815" t="str">
        <f t="shared" si="2024"/>
        <v>-0.0000552991819671126+0.0000112468585473106i</v>
      </c>
      <c r="AF3815" t="str">
        <f t="shared" si="2025"/>
        <v>-6.36596565071892-0.0798714412548229i</v>
      </c>
      <c r="AG3815" t="str">
        <f t="shared" si="2026"/>
        <v>0.998350490368934-0.00182962894339869i</v>
      </c>
      <c r="AH3815" t="str">
        <f t="shared" si="2027"/>
        <v>0.000353636254443844-0.0000666431952926625i</v>
      </c>
      <c r="AI3815">
        <f t="shared" si="2028"/>
        <v>-68.877305135023605</v>
      </c>
      <c r="AJ3815">
        <f t="shared" si="2029"/>
        <v>-10.672297940856042</v>
      </c>
      <c r="AK3815"/>
      <c r="AL3815"/>
      <c r="AM3815"/>
      <c r="AN3815"/>
    </row>
    <row r="3816" spans="1:40" x14ac:dyDescent="0.35">
      <c r="A3816"/>
      <c r="B3816">
        <f t="shared" si="2030"/>
        <v>1882000</v>
      </c>
      <c r="C3816" s="237" t="str">
        <f t="shared" si="1998"/>
        <v>-9.1050473201184E-09+0.000549100539953073i</v>
      </c>
      <c r="D3816" s="208" t="str">
        <f t="shared" si="1999"/>
        <v>-2.51366127199115+0.00420977080630689i</v>
      </c>
      <c r="E3816" t="str">
        <f t="shared" si="2000"/>
        <v>20500</v>
      </c>
      <c r="F3816" t="str">
        <f t="shared" si="2001"/>
        <v>0.327868852459016</v>
      </c>
      <c r="G3816" t="str">
        <f t="shared" si="1996"/>
        <v>0.327868852459016</v>
      </c>
      <c r="H3816" t="str">
        <f t="shared" si="2002"/>
        <v>3.85230647697105+0.0840388216917044i</v>
      </c>
      <c r="I3816" t="str">
        <f t="shared" si="2003"/>
        <v>7390.59671756999i</v>
      </c>
      <c r="J3816" t="str">
        <f t="shared" si="1997"/>
        <v>-73933.8770978013+1616.82606270935i</v>
      </c>
      <c r="K3816" t="str">
        <f t="shared" si="2004"/>
        <v>0.00218498368870705-0.0999144677510112i</v>
      </c>
      <c r="L3816" t="str">
        <f t="shared" si="2005"/>
        <v>0.000457194167848897-0.0177232041089923i</v>
      </c>
      <c r="M3816" t="str">
        <f t="shared" si="2006"/>
        <v>0.00264217785655595-0.117637671860004i</v>
      </c>
      <c r="N3816" t="str">
        <f t="shared" si="2007"/>
        <v>-23.4747411185406i</v>
      </c>
      <c r="O3816" t="str">
        <f t="shared" si="2008"/>
        <v>-0.0870933018729723+0.996200158988576i</v>
      </c>
      <c r="P3816" t="str">
        <f t="shared" si="2009"/>
        <v>1.08709330187297-0.996200158988576i</v>
      </c>
      <c r="Q3816" t="str">
        <f t="shared" si="2010"/>
        <v>-1.08709330187297+24.4709412775292i</v>
      </c>
      <c r="R3816" t="str">
        <f t="shared" si="2011"/>
        <v>-0.0425989252873491-0.0425314369284937i</v>
      </c>
      <c r="S3816" t="str">
        <f t="shared" si="2012"/>
        <v>2.54212081334657i</v>
      </c>
      <c r="T3816" t="str">
        <f t="shared" si="2013"/>
        <v>0.108120051037461-0.108291614599166i</v>
      </c>
      <c r="U3816" t="str">
        <f t="shared" si="2014"/>
        <v>0.0000500000000000001-0.0000755061784062811i</v>
      </c>
      <c r="V3816" t="str">
        <f t="shared" si="2015"/>
        <v>0.00002-0.000845669198150346i</v>
      </c>
      <c r="W3816" t="str">
        <f t="shared" si="2016"/>
        <v>0.0000421128954032604-0.0000714317313522112i</v>
      </c>
      <c r="X3816" t="str">
        <f t="shared" si="2017"/>
        <v>0.0000421380823720871-0.0000713861535204224i</v>
      </c>
      <c r="Y3816" t="str">
        <f t="shared" si="2018"/>
        <v>0.009+9.45996379848959i</v>
      </c>
      <c r="Z3816" t="str">
        <f t="shared" si="2019"/>
        <v>-0.0000905031152407733-0.0000535392273034177i</v>
      </c>
      <c r="AA3816" t="str">
        <f t="shared" si="2020"/>
        <v>0.00121249397645309-1.26851221064772i</v>
      </c>
      <c r="AB3816" t="str">
        <f t="shared" si="2021"/>
        <v>0.36138081768822-0.361954252306679i</v>
      </c>
      <c r="AC3816" t="str">
        <f t="shared" si="2022"/>
        <v>0.958375376833094-0.0434683455582377i</v>
      </c>
      <c r="AD3816" t="str">
        <f t="shared" si="2023"/>
        <v>0.393397117178603-0.359831793274049i</v>
      </c>
      <c r="AE3816" t="str">
        <f t="shared" si="2024"/>
        <v>-0.0000548687808024987+0.0000115037205768409i</v>
      </c>
      <c r="AF3816" t="str">
        <f t="shared" si="2025"/>
        <v>-6.3659677489622-0.0798290508853975i</v>
      </c>
      <c r="AG3816" t="str">
        <f t="shared" si="2026"/>
        <v>0.998349374004477-0.00180806453317671i</v>
      </c>
      <c r="AH3816" t="str">
        <f t="shared" si="2027"/>
        <v>0.000350913993830925-0.0000683305044510326i</v>
      </c>
      <c r="AI3816">
        <f t="shared" si="2028"/>
        <v>-68.934362222461743</v>
      </c>
      <c r="AJ3816">
        <f t="shared" si="2029"/>
        <v>-11.01883667622953</v>
      </c>
      <c r="AK3816"/>
      <c r="AL3816"/>
      <c r="AM3816"/>
      <c r="AN3816"/>
    </row>
    <row r="3817" spans="1:40" x14ac:dyDescent="0.35">
      <c r="A3817"/>
      <c r="B3817">
        <f t="shared" si="2030"/>
        <v>1883000</v>
      </c>
      <c r="C3817" s="237" t="str">
        <f t="shared" si="1998"/>
        <v>-9.09537909959746E-09+0.000548808930532123i</v>
      </c>
      <c r="D3817" s="208" t="str">
        <f t="shared" si="1999"/>
        <v>-2.51366127191703+0.00420753513407961i</v>
      </c>
      <c r="E3817" t="str">
        <f t="shared" si="2000"/>
        <v>20500</v>
      </c>
      <c r="F3817" t="str">
        <f t="shared" si="2001"/>
        <v>0.327868852459016</v>
      </c>
      <c r="G3817" t="str">
        <f t="shared" si="1996"/>
        <v>0.327868852459016</v>
      </c>
      <c r="H3817" t="str">
        <f t="shared" si="2002"/>
        <v>3.85230857194887+0.0839942405959312i</v>
      </c>
      <c r="I3817" t="str">
        <f t="shared" si="2003"/>
        <v>7394.52370838698i</v>
      </c>
      <c r="J3817" t="str">
        <f t="shared" si="1997"/>
        <v>-74012.4685109071+1617.68516263641i</v>
      </c>
      <c r="K3817" t="str">
        <f t="shared" si="2004"/>
        <v>0.00218266460272176-0.0998614556837129i</v>
      </c>
      <c r="L3817" t="str">
        <f t="shared" si="2005"/>
        <v>0.0004567090174165-0.0177138044007281i</v>
      </c>
      <c r="M3817" t="str">
        <f t="shared" si="2006"/>
        <v>0.00263937362013826-0.117575260084441i</v>
      </c>
      <c r="N3817" t="str">
        <f t="shared" si="2007"/>
        <v>-23.4872144135026i</v>
      </c>
      <c r="O3817" t="str">
        <f t="shared" si="2008"/>
        <v>-0.0746609506216005+0.997208976319547i</v>
      </c>
      <c r="P3817" t="str">
        <f t="shared" si="2009"/>
        <v>1.0746609506216-0.997208976319547i</v>
      </c>
      <c r="Q3817" t="str">
        <f t="shared" si="2010"/>
        <v>-1.0746609506216+24.4844233898221i</v>
      </c>
      <c r="R3817" t="str">
        <f t="shared" si="2011"/>
        <v>-0.0425727602193048-0.0420230303680111i</v>
      </c>
      <c r="S3817" t="str">
        <f t="shared" si="2012"/>
        <v>2.54347156829522i</v>
      </c>
      <c r="T3817" t="str">
        <f t="shared" si="2013"/>
        <v>0.106884382954643-0.108282605201652i</v>
      </c>
      <c r="U3817" t="str">
        <f t="shared" si="2014"/>
        <v>0.0000499999999999998-0.0000754660795329901i</v>
      </c>
      <c r="V3817" t="str">
        <f t="shared" si="2015"/>
        <v>0.00002-0.000845220090769489i</v>
      </c>
      <c r="W3817" t="str">
        <f t="shared" si="2016"/>
        <v>0.0000421127255776663-0.0000713960299433326i</v>
      </c>
      <c r="X3817" t="str">
        <f t="shared" si="2017"/>
        <v>0.0000421378740619813-0.0000713504750956368i</v>
      </c>
      <c r="Y3817" t="str">
        <f t="shared" si="2018"/>
        <v>0.009+9.46499034673533i</v>
      </c>
      <c r="Z3817" t="str">
        <f t="shared" si="2019"/>
        <v>-0.0000904098442578238-0.0000535104407360321i</v>
      </c>
      <c r="AA3817" t="str">
        <f t="shared" si="2020"/>
        <v>0.00121120644069067-1.26783853647831i</v>
      </c>
      <c r="AB3817" t="str">
        <f t="shared" si="2021"/>
        <v>0.357250716584167-0.361924139266505i</v>
      </c>
      <c r="AC3817" t="str">
        <f t="shared" si="2022"/>
        <v>0.958389593312031-0.0429590989434076i</v>
      </c>
      <c r="AD3817" t="str">
        <f t="shared" si="2023"/>
        <v>0.388907407849978-0.360205317192398i</v>
      </c>
      <c r="AE3817" t="str">
        <f t="shared" si="2024"/>
        <v>-0.0000544358034528577+0.0000117554998286445i</v>
      </c>
      <c r="AF3817" t="str">
        <f t="shared" si="2025"/>
        <v>-6.3659698438659-0.0797867054618516i</v>
      </c>
      <c r="AG3817" t="str">
        <f t="shared" si="2026"/>
        <v>0.998348515691214-0.00178649925609516i</v>
      </c>
      <c r="AH3817" t="str">
        <f t="shared" si="2027"/>
        <v>0.000348174649771054-0.0000699854701450296i</v>
      </c>
      <c r="AI3817">
        <f t="shared" si="2028"/>
        <v>-68.992038041096734</v>
      </c>
      <c r="AJ3817">
        <f t="shared" si="2029"/>
        <v>-11.365388117801782</v>
      </c>
      <c r="AK3817"/>
      <c r="AL3817"/>
      <c r="AM3817"/>
      <c r="AN3817"/>
    </row>
    <row r="3818" spans="1:40" x14ac:dyDescent="0.35">
      <c r="A3818"/>
      <c r="B3818">
        <f t="shared" si="2030"/>
        <v>1884000</v>
      </c>
      <c r="C3818" s="237" t="str">
        <f t="shared" si="1998"/>
        <v>-9.0857262702458E-09+0.000548517630675309i</v>
      </c>
      <c r="D3818" s="208" t="str">
        <f t="shared" si="1999"/>
        <v>-2.51366127184302+0.00420530183517737i</v>
      </c>
      <c r="E3818" t="str">
        <f t="shared" si="2000"/>
        <v>20500</v>
      </c>
      <c r="F3818" t="str">
        <f t="shared" si="2001"/>
        <v>0.327868852459016</v>
      </c>
      <c r="G3818" t="str">
        <f t="shared" si="1996"/>
        <v>0.327868852459016</v>
      </c>
      <c r="H3818" t="str">
        <f t="shared" si="2002"/>
        <v>3.85231066359405+0.0839497067479587i</v>
      </c>
      <c r="I3818" t="str">
        <f t="shared" si="2003"/>
        <v>7398.45069920396i</v>
      </c>
      <c r="J3818" t="str">
        <f t="shared" si="1997"/>
        <v>-74091.1016724394+1618.54426256345i</v>
      </c>
      <c r="K3818" t="str">
        <f t="shared" si="2004"/>
        <v>0.00218034920635265-0.0998084998141742i</v>
      </c>
      <c r="L3818" t="str">
        <f t="shared" si="2005"/>
        <v>0.000456224638628063-0.0177044146510384i</v>
      </c>
      <c r="M3818" t="str">
        <f t="shared" si="2006"/>
        <v>0.00263657384498071-0.117512914465213i</v>
      </c>
      <c r="N3818" t="str">
        <f t="shared" si="2007"/>
        <v>-23.4996877084647i</v>
      </c>
      <c r="O3818" t="str">
        <f t="shared" si="2008"/>
        <v>-0.0622169835395411+0.998062646810931i</v>
      </c>
      <c r="P3818" t="str">
        <f t="shared" si="2009"/>
        <v>1.06221698353954-0.998062646810931i</v>
      </c>
      <c r="Q3818" t="str">
        <f t="shared" si="2010"/>
        <v>-1.06221698353954+24.4977503552756i</v>
      </c>
      <c r="R3818" t="str">
        <f t="shared" si="2011"/>
        <v>-0.0425410818277132-0.0415152048320625i</v>
      </c>
      <c r="S3818" t="str">
        <f t="shared" si="2012"/>
        <v>2.54482232324386i</v>
      </c>
      <c r="T3818" t="str">
        <f t="shared" si="2013"/>
        <v>0.105648820010674-0.108259494690108i</v>
      </c>
      <c r="U3818" t="str">
        <f t="shared" si="2014"/>
        <v>0.00005-0.0000754260232275058i</v>
      </c>
      <c r="V3818" t="str">
        <f t="shared" si="2015"/>
        <v>0.00002-0.000844771460148067i</v>
      </c>
      <c r="W3818" t="str">
        <f t="shared" si="2016"/>
        <v>0.0000421125556639343-0.0000713603675926773i</v>
      </c>
      <c r="X3818" t="str">
        <f t="shared" si="2017"/>
        <v>0.0000421376657252771-0.0000713148357040113i</v>
      </c>
      <c r="Y3818" t="str">
        <f t="shared" si="2018"/>
        <v>0.009+9.47001689498107i</v>
      </c>
      <c r="Z3818" t="str">
        <f t="shared" si="2019"/>
        <v>-0.0000903167217227156-0.0000534816848363435i</v>
      </c>
      <c r="AA3818" t="str">
        <f t="shared" si="2020"/>
        <v>0.00120992095464898-1.26716557747568i</v>
      </c>
      <c r="AB3818" t="str">
        <f t="shared" si="2021"/>
        <v>0.353120966896553-0.361846894615963i</v>
      </c>
      <c r="AC3818" t="str">
        <f t="shared" si="2022"/>
        <v>0.958409346328925-0.0424503100370199i</v>
      </c>
      <c r="AD3818" t="str">
        <f t="shared" si="2023"/>
        <v>0.384413271249601-0.360522811461072i</v>
      </c>
      <c r="AE3818" t="str">
        <f t="shared" si="2024"/>
        <v>-0.0000540003138248426+0.0000120021690175417i</v>
      </c>
      <c r="AF3818" t="str">
        <f t="shared" si="2025"/>
        <v>-6.36597193543707-0.0797444049127813i</v>
      </c>
      <c r="AG3818" t="str">
        <f t="shared" si="2026"/>
        <v>0.9983479153074-0.00176493631762264i</v>
      </c>
      <c r="AH3818" t="str">
        <f t="shared" si="2027"/>
        <v>0.00034541863237345-0.0000716079086797167i</v>
      </c>
      <c r="AI3818">
        <f t="shared" si="2028"/>
        <v>-69.050339802454786</v>
      </c>
      <c r="AJ3818">
        <f t="shared" si="2029"/>
        <v>-11.711952064792442</v>
      </c>
      <c r="AK3818"/>
      <c r="AL3818"/>
      <c r="AM3818"/>
      <c r="AN3818"/>
    </row>
    <row r="3819" spans="1:40" x14ac:dyDescent="0.35">
      <c r="A3819"/>
      <c r="B3819">
        <f t="shared" si="2030"/>
        <v>1885000</v>
      </c>
      <c r="C3819" s="237" t="str">
        <f t="shared" si="1998"/>
        <v>-9.07608879941211E-09+0.000548226639889965i</v>
      </c>
      <c r="D3819" s="208" t="str">
        <f t="shared" si="1999"/>
        <v>-2.51366127176914+0.00420307090582307i</v>
      </c>
      <c r="E3819" t="str">
        <f t="shared" si="2000"/>
        <v>20500</v>
      </c>
      <c r="F3819" t="str">
        <f t="shared" si="2001"/>
        <v>0.327868852459016</v>
      </c>
      <c r="G3819" t="str">
        <f t="shared" si="1996"/>
        <v>0.327868852459016</v>
      </c>
      <c r="H3819" t="str">
        <f t="shared" si="2002"/>
        <v>3.8523127519137+0.0839052200727582i</v>
      </c>
      <c r="I3819" t="str">
        <f t="shared" si="2003"/>
        <v>7402.37769002095i</v>
      </c>
      <c r="J3819" t="str">
        <f t="shared" si="1997"/>
        <v>-74169.7765823985+1619.4033624905i</v>
      </c>
      <c r="K3819" t="str">
        <f t="shared" si="2004"/>
        <v>0.00217803749177828-0.0997556000531217i</v>
      </c>
      <c r="L3819" t="str">
        <f t="shared" si="2005"/>
        <v>0.000455741029848383-0.0176950348441159i</v>
      </c>
      <c r="M3819" t="str">
        <f t="shared" si="2006"/>
        <v>0.00263377852162666-0.117450634897238i</v>
      </c>
      <c r="N3819" t="str">
        <f t="shared" si="2007"/>
        <v>-23.5121610034267i</v>
      </c>
      <c r="O3819" t="str">
        <f t="shared" si="2008"/>
        <v>-0.0497633366727033+0.998761037647744i</v>
      </c>
      <c r="P3819" t="str">
        <f t="shared" si="2009"/>
        <v>1.0497633366727-0.998761037647744i</v>
      </c>
      <c r="Q3819" t="str">
        <f t="shared" si="2010"/>
        <v>-1.0497633366727+24.5109220410744i</v>
      </c>
      <c r="R3819" t="str">
        <f t="shared" si="2011"/>
        <v>-0.042503898809423-0.041008016767078i</v>
      </c>
      <c r="S3819" t="str">
        <f t="shared" si="2012"/>
        <v>2.5461730781925i</v>
      </c>
      <c r="T3819" t="str">
        <f t="shared" si="2013"/>
        <v>0.104413508282401-0.108222282866771i</v>
      </c>
      <c r="U3819" t="str">
        <f t="shared" si="2014"/>
        <v>0.0000500000000000002-0.0000753860094220803i</v>
      </c>
      <c r="V3819" t="str">
        <f t="shared" si="2015"/>
        <v>0.00002-0.000844323305527298i</v>
      </c>
      <c r="W3819" t="str">
        <f t="shared" si="2016"/>
        <v>0.0000421123856620672-0.0000713247442380403i</v>
      </c>
      <c r="X3819" t="str">
        <f t="shared" si="2017"/>
        <v>0.0000421374573618462-0.0000712792352833803i</v>
      </c>
      <c r="Y3819" t="str">
        <f t="shared" si="2018"/>
        <v>0.009+9.47504344322682i</v>
      </c>
      <c r="Z3819" t="str">
        <f t="shared" si="2019"/>
        <v>-0.0000902237473205021-0.0000534529595550796i</v>
      </c>
      <c r="AA3819" t="str">
        <f t="shared" si="2020"/>
        <v>0.0012086375139795-1.26649333250159i</v>
      </c>
      <c r="AB3819" t="str">
        <f t="shared" si="2021"/>
        <v>0.348992056873116-0.361722517694049i</v>
      </c>
      <c r="AC3819" t="str">
        <f t="shared" si="2022"/>
        <v>0.958434628423817-0.0419420356517318i</v>
      </c>
      <c r="AD3819" t="str">
        <f t="shared" si="2023"/>
        <v>0.379915406637176-0.360784222428286i</v>
      </c>
      <c r="AE3819" t="str">
        <f t="shared" si="2024"/>
        <v>-0.0000535623761011683+0.0000122437016562649i</v>
      </c>
      <c r="AF3819" t="str">
        <f t="shared" si="2025"/>
        <v>-6.36597402368284-0.0797021491669351i</v>
      </c>
      <c r="AG3819" t="str">
        <f t="shared" si="2026"/>
        <v>0.998347572691564-0.00174337892009398i</v>
      </c>
      <c r="AH3819" t="str">
        <f t="shared" si="2027"/>
        <v>0.00034264635365975-0.0000731976415595628i</v>
      </c>
      <c r="AI3819">
        <f t="shared" si="2028"/>
        <v>-69.109274892944526</v>
      </c>
      <c r="AJ3819">
        <f t="shared" si="2029"/>
        <v>-12.058528315305603</v>
      </c>
      <c r="AK3819"/>
      <c r="AL3819"/>
      <c r="AM3819"/>
      <c r="AN3819"/>
    </row>
    <row r="3820" spans="1:40" x14ac:dyDescent="0.35">
      <c r="A3820"/>
      <c r="B3820">
        <f t="shared" si="2030"/>
        <v>1886000</v>
      </c>
      <c r="C3820" s="237" t="str">
        <f t="shared" si="1998"/>
        <v>-9.06646665453113E-09+0.000547935957684457i</v>
      </c>
      <c r="D3820" s="208" t="str">
        <f t="shared" si="1999"/>
        <v>-2.51366127169537+0.00420084234224751i</v>
      </c>
      <c r="E3820" t="str">
        <f t="shared" si="2000"/>
        <v>20500</v>
      </c>
      <c r="F3820" t="str">
        <f t="shared" si="2001"/>
        <v>0.327868852459016</v>
      </c>
      <c r="G3820" t="str">
        <f t="shared" si="1996"/>
        <v>0.327868852459016</v>
      </c>
      <c r="H3820" t="str">
        <f t="shared" si="2002"/>
        <v>3.85231483691484+0.0838607804954579i</v>
      </c>
      <c r="I3820" t="str">
        <f t="shared" si="2003"/>
        <v>7406.30468083794i</v>
      </c>
      <c r="J3820" t="str">
        <f t="shared" si="1997"/>
        <v>-74248.4932407841+1620.26246241756i</v>
      </c>
      <c r="K3820" t="str">
        <f t="shared" si="2004"/>
        <v>0.00217572945119789-0.0997027563114709i</v>
      </c>
      <c r="L3820" t="str">
        <f t="shared" si="2005"/>
        <v>0.000455258189446598-0.0176856649641872i</v>
      </c>
      <c r="M3820" t="str">
        <f t="shared" si="2006"/>
        <v>0.00263098764064449-0.117388421275658i</v>
      </c>
      <c r="N3820" t="str">
        <f t="shared" si="2007"/>
        <v>-23.5246342983887i</v>
      </c>
      <c r="O3820" t="str">
        <f t="shared" si="2008"/>
        <v>-0.0373019475727005+0.999304040173602i</v>
      </c>
      <c r="P3820" t="str">
        <f t="shared" si="2009"/>
        <v>1.0373019475727-0.999304040173602i</v>
      </c>
      <c r="Q3820" t="str">
        <f t="shared" si="2010"/>
        <v>-1.0373019475727+24.5239383385623i</v>
      </c>
      <c r="R3820" t="str">
        <f t="shared" si="2011"/>
        <v>-0.0424612202980768-0.0405015225266392i</v>
      </c>
      <c r="S3820" t="str">
        <f t="shared" si="2012"/>
        <v>2.54752383314115i</v>
      </c>
      <c r="T3820" t="str">
        <f t="shared" si="2013"/>
        <v>0.103178593915117-0.108170970693607i</v>
      </c>
      <c r="U3820" t="str">
        <f t="shared" si="2014"/>
        <v>0.0000499999999999999-0.0000753460380491096i</v>
      </c>
      <c r="V3820" t="str">
        <f t="shared" si="2015"/>
        <v>0.00002-0.000843875626150028i</v>
      </c>
      <c r="W3820" t="str">
        <f t="shared" si="2016"/>
        <v>0.0000421122155720679-0.000071289159817348i</v>
      </c>
      <c r="X3820" t="str">
        <f t="shared" si="2017"/>
        <v>0.0000421372489715617-0.0000712436737717101i</v>
      </c>
      <c r="Y3820" t="str">
        <f t="shared" si="2018"/>
        <v>0.009+9.48006999147256i</v>
      </c>
      <c r="Z3820" t="str">
        <f t="shared" si="2019"/>
        <v>-0.000090130920737071-0.0000534242648430749i</v>
      </c>
      <c r="AA3820" t="str">
        <f t="shared" si="2020"/>
        <v>0.00120735611434524-1.26582180042024i</v>
      </c>
      <c r="AB3820" t="str">
        <f t="shared" si="2021"/>
        <v>0.344864474990368-0.361551011716042i</v>
      </c>
      <c r="AC3820" t="str">
        <f t="shared" si="2022"/>
        <v>0.958465431695434-0.0414343325164654i</v>
      </c>
      <c r="AD3820" t="str">
        <f t="shared" si="2023"/>
        <v>0.375414513955059-0.360989505173167i</v>
      </c>
      <c r="AE3820" t="str">
        <f t="shared" si="2024"/>
        <v>-0.0000531220547307712+0.0000124800720582078i</v>
      </c>
      <c r="AF3820" t="str">
        <f t="shared" si="2025"/>
        <v>-6.36597610861021-0.0796599381532104i</v>
      </c>
      <c r="AG3820" t="str">
        <f t="shared" si="2026"/>
        <v>0.998347487642569-0.00172183026221806i</v>
      </c>
      <c r="AH3820" t="str">
        <f t="shared" si="2027"/>
        <v>0.000339858227497996-0.0000747544955084915i</v>
      </c>
      <c r="AI3820">
        <f t="shared" si="2028"/>
        <v>-69.168850879148906</v>
      </c>
      <c r="AJ3820">
        <f t="shared" si="2029"/>
        <v>-12.405116666377504</v>
      </c>
      <c r="AK3820"/>
      <c r="AL3820"/>
      <c r="AM3820"/>
      <c r="AN3820"/>
    </row>
    <row r="3821" spans="1:40" x14ac:dyDescent="0.35">
      <c r="A3821"/>
      <c r="B3821">
        <f t="shared" si="2030"/>
        <v>1887000</v>
      </c>
      <c r="C3821" s="237" t="str">
        <f t="shared" si="1998"/>
        <v>-9.05685980312401E-09+0.000547645583568197i</v>
      </c>
      <c r="D3821" s="208" t="str">
        <f t="shared" si="1999"/>
        <v>-2.51366127162172+0.00419861614068951i</v>
      </c>
      <c r="E3821" t="str">
        <f t="shared" si="2000"/>
        <v>20500</v>
      </c>
      <c r="F3821" t="str">
        <f t="shared" si="2001"/>
        <v>0.327868852459016</v>
      </c>
      <c r="G3821" t="str">
        <f t="shared" si="1996"/>
        <v>0.327868852459016</v>
      </c>
      <c r="H3821" t="str">
        <f t="shared" si="2002"/>
        <v>3.85231691860449+0.0838163879413451i</v>
      </c>
      <c r="I3821" t="str">
        <f t="shared" si="2003"/>
        <v>7410.23167165492i</v>
      </c>
      <c r="J3821" t="str">
        <f t="shared" si="1997"/>
        <v>-74327.2516475963+1621.1215623446i</v>
      </c>
      <c r="K3821" t="str">
        <f t="shared" si="2004"/>
        <v>0.00217342507683132-0.0996499685003254i</v>
      </c>
      <c r="L3821" t="str">
        <f t="shared" si="2005"/>
        <v>0.000454776115796147-0.0176763049955117i</v>
      </c>
      <c r="M3821" t="str">
        <f t="shared" si="2006"/>
        <v>0.00262820119262747-0.117326273495837i</v>
      </c>
      <c r="N3821" t="str">
        <f t="shared" si="2007"/>
        <v>-23.5371075933507i</v>
      </c>
      <c r="O3821" t="str">
        <f t="shared" si="2008"/>
        <v>-0.0248347549957796+0.999691569907589i</v>
      </c>
      <c r="P3821" t="str">
        <f t="shared" si="2009"/>
        <v>1.02483475499578-0.999691569907589i</v>
      </c>
      <c r="Q3821" t="str">
        <f t="shared" si="2010"/>
        <v>-1.02483475499578+24.5367991632583i</v>
      </c>
      <c r="R3821" t="str">
        <f t="shared" si="2011"/>
        <v>-0.0424130558640339-0.039995778371543i</v>
      </c>
      <c r="S3821" t="str">
        <f t="shared" si="2012"/>
        <v>2.54887458808979i</v>
      </c>
      <c r="T3821" t="str">
        <f t="shared" si="2013"/>
        <v>0.101944223122097-0.108105560295069i</v>
      </c>
      <c r="U3821" t="str">
        <f t="shared" si="2014"/>
        <v>0.0000500000000000001-0.0000753061090411347i</v>
      </c>
      <c r="V3821" t="str">
        <f t="shared" si="2015"/>
        <v>0.00002-0.000843428421260705i</v>
      </c>
      <c r="W3821" t="str">
        <f t="shared" si="2016"/>
        <v>0.0000421120453939406-0.0000712536142686608i</v>
      </c>
      <c r="X3821" t="str">
        <f t="shared" si="2017"/>
        <v>0.000042137040554298-0.0000712081511071008i</v>
      </c>
      <c r="Y3821" t="str">
        <f t="shared" si="2018"/>
        <v>0.009+9.4850965397183i</v>
      </c>
      <c r="Z3821" t="str">
        <f t="shared" si="2019"/>
        <v>-0.000090038241659145-0.0000533956006512708i</v>
      </c>
      <c r="AA3821" t="str">
        <f t="shared" si="2020"/>
        <v>0.00120607675142071-1.26515098009823i</v>
      </c>
      <c r="AB3821" t="str">
        <f t="shared" si="2021"/>
        <v>0.340738709952045-0.36133238378272i</v>
      </c>
      <c r="AC3821" t="str">
        <f t="shared" si="2022"/>
        <v>0.958501747801276-0.040927257276445i</v>
      </c>
      <c r="AD3821" t="str">
        <f t="shared" si="2023"/>
        <v>0.370911293719231-0.361138623515271i</v>
      </c>
      <c r="AE3821" t="str">
        <f t="shared" si="2024"/>
        <v>-0.0000526794144189694+0.0000127112553400407i</v>
      </c>
      <c r="AF3821" t="str">
        <f t="shared" si="2025"/>
        <v>-6.36597819022621-0.0796177718006556i</v>
      </c>
      <c r="AG3821" t="str">
        <f t="shared" si="2026"/>
        <v>0.998347659919667-0.00170029353858802i</v>
      </c>
      <c r="AH3821" t="str">
        <f t="shared" si="2027"/>
        <v>0.000337054669536606-0.0000762783024889922i</v>
      </c>
      <c r="AI3821">
        <f t="shared" si="2028"/>
        <v>-69.229075513320268</v>
      </c>
      <c r="AJ3821">
        <f t="shared" si="2029"/>
        <v>-12.751716914003463</v>
      </c>
      <c r="AK3821"/>
      <c r="AL3821"/>
      <c r="AM3821"/>
      <c r="AN3821"/>
    </row>
    <row r="3822" spans="1:40" x14ac:dyDescent="0.35">
      <c r="A3822"/>
      <c r="B3822">
        <f t="shared" si="2030"/>
        <v>1888000</v>
      </c>
      <c r="C3822" s="237" t="str">
        <f t="shared" si="1998"/>
        <v>-9.04726821279777E-09+0.000547355517051632i</v>
      </c>
      <c r="D3822" s="208" t="str">
        <f t="shared" si="1999"/>
        <v>-2.51366127154818+0.00419639229739585i</v>
      </c>
      <c r="E3822" t="str">
        <f t="shared" si="2000"/>
        <v>20500</v>
      </c>
      <c r="F3822" t="str">
        <f t="shared" si="2001"/>
        <v>0.327868852459016</v>
      </c>
      <c r="G3822" t="str">
        <f t="shared" si="1996"/>
        <v>0.327868852459016</v>
      </c>
      <c r="H3822" t="str">
        <f t="shared" si="2002"/>
        <v>3.85231899698965+0.083772042335865i</v>
      </c>
      <c r="I3822" t="str">
        <f t="shared" si="2003"/>
        <v>7414.15866247191i</v>
      </c>
      <c r="J3822" t="str">
        <f t="shared" si="1997"/>
        <v>-74406.0518028351+1621.98066227165i</v>
      </c>
      <c r="K3822" t="str">
        <f t="shared" si="2004"/>
        <v>0.00217112436091906-0.0995972365309772i</v>
      </c>
      <c r="L3822" t="str">
        <f t="shared" si="2005"/>
        <v>0.000454294807274781-0.0176669549223825i</v>
      </c>
      <c r="M3822" t="str">
        <f t="shared" si="2006"/>
        <v>0.00262541916819384-0.11726419145336i</v>
      </c>
      <c r="N3822" t="str">
        <f t="shared" si="2007"/>
        <v>-23.5495808883128i</v>
      </c>
      <c r="O3822" t="str">
        <f t="shared" si="2008"/>
        <v>-0.0123636986010027+0.999923566557416i</v>
      </c>
      <c r="P3822" t="str">
        <f t="shared" si="2009"/>
        <v>1.012363698601-0.999923566557416i</v>
      </c>
      <c r="Q3822" t="str">
        <f t="shared" si="2010"/>
        <v>-1.012363698601+24.5495044548702i</v>
      </c>
      <c r="R3822" t="str">
        <f t="shared" si="2011"/>
        <v>-0.0423594155143934-0.0394908404698142i</v>
      </c>
      <c r="S3822" t="str">
        <f t="shared" si="2012"/>
        <v>2.55022534303844i</v>
      </c>
      <c r="T3822" t="str">
        <f t="shared" si="2013"/>
        <v>0.100710542184008-0.108026054961102i</v>
      </c>
      <c r="U3822" t="str">
        <f t="shared" si="2014"/>
        <v>0.0000499999999999999-0.0000752662223308371i</v>
      </c>
      <c r="V3822" t="str">
        <f t="shared" si="2015"/>
        <v>0.00002-0.000842981690105375i</v>
      </c>
      <c r="W3822" t="str">
        <f t="shared" si="2016"/>
        <v>0.0000421118751276877-0.0000712181075301677i</v>
      </c>
      <c r="X3822" t="str">
        <f t="shared" si="2017"/>
        <v>0.0000421368321099281-0.0000711726672277813i</v>
      </c>
      <c r="Y3822" t="str">
        <f t="shared" si="2018"/>
        <v>0.009+9.49012308796405i</v>
      </c>
      <c r="Z3822" t="str">
        <f t="shared" si="2019"/>
        <v>-0.0000899457097742732-0.0000533669669307112i</v>
      </c>
      <c r="AA3822" t="str">
        <f t="shared" si="2020"/>
        <v>0.00120479942089186-1.26448087040454i</v>
      </c>
      <c r="AB3822" t="str">
        <f t="shared" si="2021"/>
        <v>0.336615250687135-0.361066644890407i</v>
      </c>
      <c r="AC3822" t="str">
        <f t="shared" si="2022"/>
        <v>0.958543567957609-0.0404208664931877i</v>
      </c>
      <c r="AD3822" t="str">
        <f t="shared" si="2023"/>
        <v>0.366406446909946-0.3612315500227i</v>
      </c>
      <c r="AE3822" t="str">
        <f t="shared" si="2024"/>
        <v>-0.0000522345201175757+0.0000129372274242102i</v>
      </c>
      <c r="AF3822" t="str">
        <f t="shared" si="2025"/>
        <v>-6.36598026853783-0.0795756500384691i</v>
      </c>
      <c r="AG3822" t="str">
        <f t="shared" si="2026"/>
        <v>0.998348089242575-0.00167877193919153i</v>
      </c>
      <c r="AH3822" t="str">
        <f t="shared" si="2027"/>
        <v>0.00033423609713798-0.0000777688997204061i</v>
      </c>
      <c r="AI3822">
        <f t="shared" si="2028"/>
        <v>-69.289956739096198</v>
      </c>
      <c r="AJ3822">
        <f t="shared" si="2029"/>
        <v>-13.098328853174111</v>
      </c>
      <c r="AK3822"/>
      <c r="AL3822"/>
      <c r="AM3822"/>
      <c r="AN3822"/>
    </row>
    <row r="3823" spans="1:40" x14ac:dyDescent="0.35">
      <c r="A3823"/>
      <c r="B3823">
        <f t="shared" si="2030"/>
        <v>1889000</v>
      </c>
      <c r="C3823" s="237" t="str">
        <f t="shared" si="1998"/>
        <v>-9.03769185124557E-09+0.000547065757646258i</v>
      </c>
      <c r="D3823" s="208" t="str">
        <f t="shared" si="1999"/>
        <v>-2.51366127147476+0.00419417080862131i</v>
      </c>
      <c r="E3823" t="str">
        <f t="shared" si="2000"/>
        <v>20500</v>
      </c>
      <c r="F3823" t="str">
        <f t="shared" si="2001"/>
        <v>0.327868852459016</v>
      </c>
      <c r="G3823" t="str">
        <f t="shared" si="1996"/>
        <v>0.327868852459016</v>
      </c>
      <c r="H3823" t="str">
        <f t="shared" si="2002"/>
        <v>3.85232107207733+0.0837277436046196i</v>
      </c>
      <c r="I3823" t="str">
        <f t="shared" si="2003"/>
        <v>7418.0856532889i</v>
      </c>
      <c r="J3823" t="str">
        <f t="shared" si="1997"/>
        <v>-74484.8937065006+1622.83976219871i</v>
      </c>
      <c r="K3823" t="str">
        <f t="shared" si="2004"/>
        <v>0.00216882729572208-0.0995445603149053i</v>
      </c>
      <c r="L3823" t="str">
        <f t="shared" si="2005"/>
        <v>0.000453814262264536-0.0176576147291256i</v>
      </c>
      <c r="M3823" t="str">
        <f t="shared" si="2006"/>
        <v>0.00262264155798662-0.117202175044031i</v>
      </c>
      <c r="N3823" t="str">
        <f t="shared" si="2007"/>
        <v>-23.5620541832748i</v>
      </c>
      <c r="O3823" t="str">
        <f t="shared" si="2008"/>
        <v>0.00010928135113281+0.999999994028793i</v>
      </c>
      <c r="P3823" t="str">
        <f t="shared" si="2009"/>
        <v>0.999890718648867-0.999999994028793i</v>
      </c>
      <c r="Q3823" t="str">
        <f t="shared" si="2010"/>
        <v>-0.999890718648867+24.5620541773036i</v>
      </c>
      <c r="R3823" t="str">
        <f t="shared" si="2011"/>
        <v>-0.0423003096931209-0.0389867648967081i</v>
      </c>
      <c r="S3823" t="str">
        <f t="shared" si="2012"/>
        <v>2.55157609798708i</v>
      </c>
      <c r="T3823" t="str">
        <f t="shared" si="2013"/>
        <v>0.0994776974482821-0.107932459150418i</v>
      </c>
      <c r="U3823" t="str">
        <f t="shared" si="2014"/>
        <v>0.00005-0.0000752263778510434i</v>
      </c>
      <c r="V3823" t="str">
        <f t="shared" si="2015"/>
        <v>0.00002-0.000842535431931688i</v>
      </c>
      <c r="W3823" t="str">
        <f t="shared" si="2016"/>
        <v>0.0000421117047733132-0.0000711826395401906i</v>
      </c>
      <c r="X3823" t="str">
        <f t="shared" si="2017"/>
        <v>0.0000421366236383273-0.0000711372220721136i</v>
      </c>
      <c r="Y3823" t="str">
        <f t="shared" si="2018"/>
        <v>0.009+9.49514963620979i</v>
      </c>
      <c r="Z3823" t="str">
        <f t="shared" si="2019"/>
        <v>-0.000089853324770835-0.0000533383636325478i</v>
      </c>
      <c r="AA3823" t="str">
        <f t="shared" si="2020"/>
        <v>0.00120352411845606-1.26381147021057i</v>
      </c>
      <c r="AB3823" t="str">
        <f t="shared" si="2021"/>
        <v>0.33249458634778-0.360753809941916i</v>
      </c>
      <c r="AC3823" t="str">
        <f t="shared" si="2022"/>
        <v>0.958590882939348-0.0399152166444809i</v>
      </c>
      <c r="AD3823" t="str">
        <f t="shared" si="2023"/>
        <v>0.361900674862406-0.361268266018874i</v>
      </c>
      <c r="AE3823" t="str">
        <f t="shared" si="2024"/>
        <v>-0.0000517874370150107+0.0000131579650413148i</v>
      </c>
      <c r="AF3823" t="str">
        <f t="shared" si="2025"/>
        <v>-6.36598234355209-0.0795335727959983i</v>
      </c>
      <c r="AG3823" t="str">
        <f t="shared" si="2026"/>
        <v>0.998348775291538-0.00165726864892278i</v>
      </c>
      <c r="AH3823" t="str">
        <f t="shared" si="2027"/>
        <v>0.000331402929312093-0.0000792261296963344i</v>
      </c>
      <c r="AI3823">
        <f t="shared" si="2028"/>
        <v>-69.351502697438562</v>
      </c>
      <c r="AJ3823">
        <f t="shared" si="2029"/>
        <v>-13.444952277900972</v>
      </c>
      <c r="AK3823"/>
      <c r="AL3823"/>
      <c r="AM3823"/>
      <c r="AN3823"/>
    </row>
    <row r="3824" spans="1:40" x14ac:dyDescent="0.35">
      <c r="A3824"/>
      <c r="B3824">
        <f t="shared" si="2030"/>
        <v>1890000</v>
      </c>
      <c r="C3824" s="237" t="str">
        <f t="shared" si="1998"/>
        <v>-9.0281306862456E-09+0.000546776304864594i</v>
      </c>
      <c r="D3824" s="208" t="str">
        <f t="shared" si="1999"/>
        <v>-2.51366127140146+0.00419195167062856i</v>
      </c>
      <c r="E3824" t="str">
        <f t="shared" si="2000"/>
        <v>20500</v>
      </c>
      <c r="F3824" t="str">
        <f t="shared" si="2001"/>
        <v>0.327868852459016</v>
      </c>
      <c r="G3824" t="str">
        <f t="shared" si="1996"/>
        <v>0.327868852459016</v>
      </c>
      <c r="H3824" t="str">
        <f t="shared" si="2002"/>
        <v>3.8523231438745+0.0836834916733692i</v>
      </c>
      <c r="I3824" t="str">
        <f t="shared" si="2003"/>
        <v>7422.01264410589i</v>
      </c>
      <c r="J3824" t="str">
        <f t="shared" si="1997"/>
        <v>-74563.7773585927+1623.69886212576i</v>
      </c>
      <c r="K3824" t="str">
        <f t="shared" si="2004"/>
        <v>0.00216653387352178-0.0994919397637758i</v>
      </c>
      <c r="L3824" t="str">
        <f t="shared" si="2005"/>
        <v>0.000453334479151714-0.0176482844001001i</v>
      </c>
      <c r="M3824" t="str">
        <f t="shared" si="2006"/>
        <v>0.00261986835267349-0.117140224163876i</v>
      </c>
      <c r="N3824" t="str">
        <f t="shared" si="2007"/>
        <v>-23.5745274782368i</v>
      </c>
      <c r="O3824" t="str">
        <f t="shared" si="2008"/>
        <v>0.0125822443011588+0.999920840431054i</v>
      </c>
      <c r="P3824" t="str">
        <f t="shared" si="2009"/>
        <v>0.987417755698841-0.999920840431054i</v>
      </c>
      <c r="Q3824" t="str">
        <f t="shared" si="2010"/>
        <v>-0.987417755698841+24.5744483186679i</v>
      </c>
      <c r="R3824" t="str">
        <f t="shared" si="2011"/>
        <v>-0.0422357492812723-0.0384836076346365i</v>
      </c>
      <c r="S3824" t="str">
        <f t="shared" si="2012"/>
        <v>2.55292685293573i</v>
      </c>
      <c r="T3824" t="str">
        <f t="shared" si="2013"/>
        <v>0.098245835328306-0.107824778494021i</v>
      </c>
      <c r="U3824" t="str">
        <f t="shared" si="2014"/>
        <v>0.0000500000000000002-0.0000751865755347203i</v>
      </c>
      <c r="V3824" t="str">
        <f t="shared" si="2015"/>
        <v>0.00002-0.000842089645988865i</v>
      </c>
      <c r="W3824" t="str">
        <f t="shared" si="2016"/>
        <v>0.0000421115343308198-0.0000711472102371805i</v>
      </c>
      <c r="X3824" t="str">
        <f t="shared" si="2017"/>
        <v>0.0000421364151393689-0.0000711018155785874i</v>
      </c>
      <c r="Y3824" t="str">
        <f t="shared" si="2018"/>
        <v>0.009+9.50017618445553i</v>
      </c>
      <c r="Z3824" t="str">
        <f t="shared" si="2019"/>
        <v>-0.0000897610863380302-0.0000533097907080341i</v>
      </c>
      <c r="AA3824" t="str">
        <f t="shared" si="2020"/>
        <v>0.00120225083982205-1.26314277839012i</v>
      </c>
      <c r="AB3824" t="str">
        <f t="shared" si="2021"/>
        <v>0.328377206306572-0.360393897758333i</v>
      </c>
      <c r="AC3824" t="str">
        <f t="shared" si="2022"/>
        <v>0.958643683079838-0.0394103641242929i</v>
      </c>
      <c r="AD3824" t="str">
        <f t="shared" si="2023"/>
        <v>0.357394679156998-0.361248761587917i</v>
      </c>
      <c r="AE3824" t="str">
        <f t="shared" si="2024"/>
        <v>-0.0000513382305263524+0.000013373445732375i</v>
      </c>
      <c r="AF3824" t="str">
        <f t="shared" si="2025"/>
        <v>-6.36598441527596-0.0794915400027406i</v>
      </c>
      <c r="AG3824" t="str">
        <f t="shared" si="2026"/>
        <v>0.998349717707417-0.00163578684709398i</v>
      </c>
      <c r="AH3824" t="str">
        <f t="shared" si="2027"/>
        <v>0.000328555586649612-0.0000806498402012857i</v>
      </c>
      <c r="AI3824">
        <f t="shared" si="2028"/>
        <v>-69.413721732817606</v>
      </c>
      <c r="AJ3824">
        <f t="shared" si="2029"/>
        <v>-13.791586981268363</v>
      </c>
      <c r="AK3824"/>
      <c r="AL3824"/>
      <c r="AM3824"/>
      <c r="AN3824"/>
    </row>
    <row r="3825" spans="1:40" x14ac:dyDescent="0.35">
      <c r="A3825"/>
      <c r="B3825">
        <f t="shared" si="2030"/>
        <v>1891000</v>
      </c>
      <c r="C3825" s="237" t="str">
        <f t="shared" si="1998"/>
        <v>-9.01858468566133E-09+0.000546487158220192i</v>
      </c>
      <c r="D3825" s="208" t="str">
        <f t="shared" si="1999"/>
        <v>-2.51366127132828+0.00418973487968814i</v>
      </c>
      <c r="E3825" t="str">
        <f t="shared" si="2000"/>
        <v>20500</v>
      </c>
      <c r="F3825" t="str">
        <f t="shared" si="2001"/>
        <v>0.327868852459016</v>
      </c>
      <c r="G3825" t="str">
        <f t="shared" si="1996"/>
        <v>0.327868852459016</v>
      </c>
      <c r="H3825" t="str">
        <f t="shared" si="2002"/>
        <v>3.85232521238811+0.0836392864680294i</v>
      </c>
      <c r="I3825" t="str">
        <f t="shared" si="2003"/>
        <v>7425.93963492287i</v>
      </c>
      <c r="J3825" t="str">
        <f t="shared" si="1997"/>
        <v>-74642.7027591114+1624.5579620528i</v>
      </c>
      <c r="K3825" t="str">
        <f t="shared" si="2004"/>
        <v>0.00216424408661997-0.0994393747894411i</v>
      </c>
      <c r="L3825" t="str">
        <f t="shared" si="2005"/>
        <v>0.000452855456326886-0.017638963919698i</v>
      </c>
      <c r="M3825" t="str">
        <f t="shared" si="2006"/>
        <v>0.00261709954294686-0.117078338709139i</v>
      </c>
      <c r="N3825" t="str">
        <f t="shared" si="2007"/>
        <v>-23.5870007731989i</v>
      </c>
      <c r="O3825" t="str">
        <f t="shared" si="2008"/>
        <v>0.0250532496922523+0.999686118078999i</v>
      </c>
      <c r="P3825" t="str">
        <f t="shared" si="2009"/>
        <v>0.974946750307748-0.999686118078999i</v>
      </c>
      <c r="Q3825" t="str">
        <f t="shared" si="2010"/>
        <v>-0.974946750307748+24.5866868912779i</v>
      </c>
      <c r="R3825" t="str">
        <f t="shared" si="2011"/>
        <v>-0.0421657455973204-0.0379814245730935i</v>
      </c>
      <c r="S3825" t="str">
        <f t="shared" si="2012"/>
        <v>2.55427760788437i</v>
      </c>
      <c r="T3825" t="str">
        <f t="shared" si="2013"/>
        <v>0.0970151023026019-0.107703019798984i</v>
      </c>
      <c r="U3825" t="str">
        <f t="shared" si="2014"/>
        <v>0.00005-0.0000751468153149766i</v>
      </c>
      <c r="V3825" t="str">
        <f t="shared" si="2015"/>
        <v>0.00002-0.000841644331527738i</v>
      </c>
      <c r="W3825" t="str">
        <f t="shared" si="2016"/>
        <v>0.0000421113638002108-0.0000711118195597186i</v>
      </c>
      <c r="X3825" t="str">
        <f t="shared" si="2017"/>
        <v>0.0000421362066129287-0.0000710664476858241i</v>
      </c>
      <c r="Y3825" t="str">
        <f t="shared" si="2018"/>
        <v>0.009+9.50520273270128i</v>
      </c>
      <c r="Z3825" t="str">
        <f t="shared" si="2019"/>
        <v>-0.000089668994165882-0.0000532812481085299i</v>
      </c>
      <c r="AA3825" t="str">
        <f t="shared" si="2020"/>
        <v>0.00120097958070993-1.26247479381933i</v>
      </c>
      <c r="AB3825" t="str">
        <f t="shared" si="2021"/>
        <v>0.324263600153808-0.359986931091643i</v>
      </c>
      <c r="AC3825" t="str">
        <f t="shared" si="2022"/>
        <v>0.958701958270546-0.0389063652426791i</v>
      </c>
      <c r="AD3825" t="str">
        <f t="shared" si="2023"/>
        <v>0.352889161509739-0.361173035578643i</v>
      </c>
      <c r="AE3825" t="str">
        <f t="shared" si="2024"/>
        <v>-0.0000508869662833965+0.0000135836478509638i</v>
      </c>
      <c r="AF3825" t="str">
        <f t="shared" si="2025"/>
        <v>-6.36598648371639-0.0794495515883413i</v>
      </c>
      <c r="AG3825" t="str">
        <f t="shared" si="2026"/>
        <v>0.998350916091768-0.00161432970694928i</v>
      </c>
      <c r="AH3825" t="str">
        <f t="shared" si="2027"/>
        <v>0.000325694491255078-0.0000820398843263449i</v>
      </c>
      <c r="AI3825">
        <f t="shared" si="2028"/>
        <v>-69.476622399640448</v>
      </c>
      <c r="AJ3825">
        <f t="shared" si="2029"/>
        <v>-14.138232755457159</v>
      </c>
      <c r="AK3825"/>
      <c r="AL3825"/>
      <c r="AM3825"/>
      <c r="AN3825"/>
    </row>
    <row r="3826" spans="1:40" x14ac:dyDescent="0.35">
      <c r="A3826"/>
      <c r="B3826">
        <f t="shared" si="2030"/>
        <v>1892000</v>
      </c>
      <c r="C3826" s="237" t="str">
        <f t="shared" si="1998"/>
        <v>-9.00905381744102E-09+0.000546198317227629i</v>
      </c>
      <c r="D3826" s="208" t="str">
        <f t="shared" si="1999"/>
        <v>-2.5136612712552+0.00418752043207849i</v>
      </c>
      <c r="E3826" t="str">
        <f t="shared" si="2000"/>
        <v>20500</v>
      </c>
      <c r="F3826" t="str">
        <f t="shared" si="2001"/>
        <v>0.327868852459016</v>
      </c>
      <c r="G3826" t="str">
        <f t="shared" si="1996"/>
        <v>0.327868852459016</v>
      </c>
      <c r="H3826" t="str">
        <f t="shared" si="2002"/>
        <v>3.85232727762506+0.0835951279146721i</v>
      </c>
      <c r="I3826" t="str">
        <f t="shared" si="2003"/>
        <v>7429.86662573986i</v>
      </c>
      <c r="J3826" t="str">
        <f t="shared" si="1997"/>
        <v>-74721.6699080567+1625.41706197986i</v>
      </c>
      <c r="K3826" t="str">
        <f t="shared" si="2004"/>
        <v>0.00216195792733882-0.0993868653039398i</v>
      </c>
      <c r="L3826" t="str">
        <f t="shared" si="2005"/>
        <v>0.000452377192184867-0.0176296532723445i</v>
      </c>
      <c r="M3826" t="str">
        <f t="shared" si="2006"/>
        <v>0.00261433511952369-0.117016518576284i</v>
      </c>
      <c r="N3826" t="str">
        <f t="shared" si="2007"/>
        <v>-23.5994740681609i</v>
      </c>
      <c r="O3826" t="str">
        <f t="shared" si="2008"/>
        <v>0.0375203572718546+0.999295863490985i</v>
      </c>
      <c r="P3826" t="str">
        <f t="shared" si="2009"/>
        <v>0.962479642728145-0.999295863490985i</v>
      </c>
      <c r="Q3826" t="str">
        <f t="shared" si="2010"/>
        <v>-0.962479642728145+24.5987699316519i</v>
      </c>
      <c r="R3826" t="str">
        <f t="shared" si="2011"/>
        <v>-0.0420903103975796-0.0374802715085377i</v>
      </c>
      <c r="S3826" t="str">
        <f t="shared" si="2012"/>
        <v>2.55562836283301i</v>
      </c>
      <c r="T3826" t="str">
        <f t="shared" si="2013"/>
        <v>0.0957856449139009-0.1075671910525i</v>
      </c>
      <c r="U3826" t="str">
        <f t="shared" si="2014"/>
        <v>0.0000500000000000001-0.000075107097125064i</v>
      </c>
      <c r="V3826" t="str">
        <f t="shared" si="2015"/>
        <v>0.00002-0.000841199487800714i</v>
      </c>
      <c r="W3826" t="str">
        <f t="shared" si="2016"/>
        <v>0.0000421111931814901-0.0000710764674465174i</v>
      </c>
      <c r="X3826" t="str">
        <f t="shared" si="2017"/>
        <v>0.0000421359980588819-0.0000710311183325756i</v>
      </c>
      <c r="Y3826" t="str">
        <f t="shared" si="2018"/>
        <v>0.009+9.51022928094702i</v>
      </c>
      <c r="Z3826" t="str">
        <f t="shared" si="2019"/>
        <v>-0.0000895770479452339-0.0000532527357854987i</v>
      </c>
      <c r="AA3826" t="str">
        <f t="shared" si="2020"/>
        <v>0.0011997103368511-1.26180751537674i</v>
      </c>
      <c r="AB3826" t="str">
        <f t="shared" si="2021"/>
        <v>0.3201542576944-0.359532936638265i</v>
      </c>
      <c r="AC3826" t="str">
        <f t="shared" si="2022"/>
        <v>0.958765697960638-0.0384032762256521i</v>
      </c>
      <c r="AD3826" t="str">
        <f t="shared" si="2023"/>
        <v>0.348384823662651-0.361041095607213i</v>
      </c>
      <c r="AE3826" t="str">
        <f t="shared" si="2024"/>
        <v>-0.0000504337101246989+0.0000137885505652223i</v>
      </c>
      <c r="AF3826" t="str">
        <f t="shared" si="2025"/>
        <v>-6.36598854888026-0.0794076074825936i</v>
      </c>
      <c r="AG3826" t="str">
        <f t="shared" si="2026"/>
        <v>0.998352370006939-0.00159290039518008i</v>
      </c>
      <c r="AH3826" t="str">
        <f t="shared" si="2027"/>
        <v>0.000322820066679916-0.0000833961204840165i</v>
      </c>
      <c r="AI3826">
        <f t="shared" si="2028"/>
        <v>-69.540213468941943</v>
      </c>
      <c r="AJ3826">
        <f t="shared" si="2029"/>
        <v>-14.484889391773899</v>
      </c>
      <c r="AK3826"/>
      <c r="AL3826"/>
      <c r="AM3826"/>
      <c r="AN3826"/>
    </row>
    <row r="3827" spans="1:40" x14ac:dyDescent="0.35">
      <c r="A3827"/>
      <c r="B3827">
        <f t="shared" si="2030"/>
        <v>1893000</v>
      </c>
      <c r="C3827" s="237" t="str">
        <f t="shared" si="1998"/>
        <v>-8.999538049618E-09+0.000545909781402521i</v>
      </c>
      <c r="D3827" s="208" t="str">
        <f t="shared" si="1999"/>
        <v>-2.51366127118225+0.004185308324086i</v>
      </c>
      <c r="E3827" t="str">
        <f t="shared" si="2000"/>
        <v>20500</v>
      </c>
      <c r="F3827" t="str">
        <f t="shared" si="2001"/>
        <v>0.327868852459016</v>
      </c>
      <c r="G3827" t="str">
        <f t="shared" si="1996"/>
        <v>0.327868852459016</v>
      </c>
      <c r="H3827" t="str">
        <f t="shared" si="2002"/>
        <v>3.85232933959233+0.0835510159395266i</v>
      </c>
      <c r="I3827" t="str">
        <f t="shared" si="2003"/>
        <v>7433.79361655685i</v>
      </c>
      <c r="J3827" t="str">
        <f t="shared" si="1997"/>
        <v>-74800.6788054286+1626.27616190691i</v>
      </c>
      <c r="K3827" t="str">
        <f t="shared" si="2004"/>
        <v>0.00215967538802068-0.0993344112194956i</v>
      </c>
      <c r="L3827" t="str">
        <f t="shared" si="2005"/>
        <v>0.000451899685124701-0.0176203524424972i</v>
      </c>
      <c r="M3827" t="str">
        <f t="shared" si="2006"/>
        <v>0.00261157507314538-0.116954763661993i</v>
      </c>
      <c r="N3827" t="str">
        <f t="shared" si="2007"/>
        <v>-23.6119473631229i</v>
      </c>
      <c r="O3827" t="str">
        <f t="shared" si="2008"/>
        <v>0.0499816273941206+0.998750137383237i</v>
      </c>
      <c r="P3827" t="str">
        <f t="shared" si="2009"/>
        <v>0.950018372605879-0.998750137383237i</v>
      </c>
      <c r="Q3827" t="str">
        <f t="shared" si="2010"/>
        <v>-0.950018372605879+24.6106975005061i</v>
      </c>
      <c r="R3827" t="str">
        <f t="shared" si="2011"/>
        <v>-0.0420094558767252-0.0369802041441978i</v>
      </c>
      <c r="S3827" t="str">
        <f t="shared" si="2012"/>
        <v>2.55697911778166i</v>
      </c>
      <c r="T3827" t="str">
        <f t="shared" si="2013"/>
        <v>0.0945576097680166-0.107417301426156i</v>
      </c>
      <c r="U3827" t="str">
        <f t="shared" si="2014"/>
        <v>0.0000499999999999999-0.0000750674208983732i</v>
      </c>
      <c r="V3827" t="str">
        <f t="shared" si="2015"/>
        <v>0.00002-0.000840755114061779i</v>
      </c>
      <c r="W3827" t="str">
        <f t="shared" si="2016"/>
        <v>0.0000421110224746601-0.000071041153836417i</v>
      </c>
      <c r="X3827" t="str">
        <f t="shared" si="2017"/>
        <v>0.0000421357894771032-0.0000709958274577203i</v>
      </c>
      <c r="Y3827" t="str">
        <f t="shared" si="2018"/>
        <v>0.009+9.51525582919276i</v>
      </c>
      <c r="Z3827" t="str">
        <f t="shared" si="2019"/>
        <v>-0.000089485247367742-0.0000532242536905063i</v>
      </c>
      <c r="AA3827" t="str">
        <f t="shared" si="2020"/>
        <v>0.00119844310398825-1.26114094194328i</v>
      </c>
      <c r="AB3827" t="str">
        <f t="shared" si="2021"/>
        <v>0.316049668944106-0.359031945053342i</v>
      </c>
      <c r="AC3827" t="str">
        <f t="shared" si="2022"/>
        <v>0.958834891156471-0.0379011532149733i</v>
      </c>
      <c r="AD3827" t="str">
        <f t="shared" si="2023"/>
        <v>0.343882367273746-0.360852958058354i</v>
      </c>
      <c r="AE3827" t="str">
        <f t="shared" si="2024"/>
        <v>-0.0000499785280855633+0.0000139881338597635i</v>
      </c>
      <c r="AF3827" t="str">
        <f t="shared" si="2025"/>
        <v>-6.36599061077458-0.0793657076154406i</v>
      </c>
      <c r="AG3827" t="str">
        <f t="shared" si="2026"/>
        <v>0.998354078976163-0.00157150207143998i</v>
      </c>
      <c r="AH3827" t="str">
        <f t="shared" si="2027"/>
        <v>0.000319932737855089-0.0000847184124222747i</v>
      </c>
      <c r="AI3827">
        <f t="shared" si="2028"/>
        <v>-69.604503935354643</v>
      </c>
      <c r="AJ3827">
        <f t="shared" si="2029"/>
        <v>-14.831556680700048</v>
      </c>
      <c r="AK3827"/>
      <c r="AL3827"/>
      <c r="AM3827"/>
      <c r="AN3827"/>
    </row>
    <row r="3828" spans="1:40" x14ac:dyDescent="0.35">
      <c r="A3828"/>
      <c r="B3828">
        <f t="shared" si="2030"/>
        <v>1894000</v>
      </c>
      <c r="C3828" s="237" t="str">
        <f t="shared" si="1998"/>
        <v>-8.99003735030953E-09+0.000545621550261495i</v>
      </c>
      <c r="D3828" s="208" t="str">
        <f t="shared" si="1999"/>
        <v>-2.51366127110941+0.0041830985520048i</v>
      </c>
      <c r="E3828" t="str">
        <f t="shared" si="2000"/>
        <v>20500</v>
      </c>
      <c r="F3828" t="str">
        <f t="shared" si="2001"/>
        <v>0.327868852459016</v>
      </c>
      <c r="G3828" t="str">
        <f t="shared" si="1996"/>
        <v>0.327868852459016</v>
      </c>
      <c r="H3828" t="str">
        <f t="shared" si="2002"/>
        <v>3.85233139829676+0.083506950468975i</v>
      </c>
      <c r="I3828" t="str">
        <f t="shared" si="2003"/>
        <v>7437.72060737384i</v>
      </c>
      <c r="J3828" t="str">
        <f t="shared" si="1997"/>
        <v>-74879.7294512272+1627.13526183396i</v>
      </c>
      <c r="K3828" t="str">
        <f t="shared" si="2004"/>
        <v>0.00215739646102812-0.0992820124485173i</v>
      </c>
      <c r="L3828" t="str">
        <f t="shared" si="2005"/>
        <v>0.000451422933549658-0.0176110614146466i</v>
      </c>
      <c r="M3828" t="str">
        <f t="shared" si="2006"/>
        <v>0.00260881939457778-0.116893073863164i</v>
      </c>
      <c r="N3828" t="str">
        <f t="shared" si="2007"/>
        <v>-23.624420658085i</v>
      </c>
      <c r="O3828" t="str">
        <f t="shared" si="2008"/>
        <v>0.0624351213214132+0.998049024660402i</v>
      </c>
      <c r="P3828" t="str">
        <f t="shared" si="2009"/>
        <v>0.937564878678587-0.998049024660402i</v>
      </c>
      <c r="Q3828" t="str">
        <f t="shared" si="2010"/>
        <v>-0.937564878678587+24.6224696827454i</v>
      </c>
      <c r="R3828" t="str">
        <f t="shared" si="2011"/>
        <v>-0.0419231946684103-0.036481278089864i</v>
      </c>
      <c r="S3828" t="str">
        <f t="shared" si="2012"/>
        <v>2.5583298727303i</v>
      </c>
      <c r="T3828" t="str">
        <f t="shared" si="2013"/>
        <v>0.0933311435326804-0.107253361280482i</v>
      </c>
      <c r="U3828" t="str">
        <f t="shared" si="2014"/>
        <v>0.0000500000000000001-0.0000750277865684377i</v>
      </c>
      <c r="V3828" t="str">
        <f t="shared" si="2015"/>
        <v>0.00002-0.000840311209566504i</v>
      </c>
      <c r="W3828" t="str">
        <f t="shared" si="2016"/>
        <v>0.0000421108516797249-0.0000710058786683884i</v>
      </c>
      <c r="X3828" t="str">
        <f t="shared" si="2017"/>
        <v>0.00004213558086747-0.0000709605750002698i</v>
      </c>
      <c r="Y3828" t="str">
        <f t="shared" si="2018"/>
        <v>0.009+9.52028237743851i</v>
      </c>
      <c r="Z3828" t="str">
        <f t="shared" si="2019"/>
        <v>-0.0000893935921258811-0.0000531958017752248i</v>
      </c>
      <c r="AA3828" t="str">
        <f t="shared" si="2020"/>
        <v>0.00119717787787526-1.2604750724022i</v>
      </c>
      <c r="AB3828" t="str">
        <f t="shared" si="2021"/>
        <v>0.311950324125639-0.358483990965944i</v>
      </c>
      <c r="AC3828" t="str">
        <f t="shared" si="2022"/>
        <v>0.95890952642098-0.0374000522679339i</v>
      </c>
      <c r="AD3828" t="str">
        <f t="shared" si="2023"/>
        <v>0.339382493807265-0.360608648085243i</v>
      </c>
      <c r="AE3828" t="str">
        <f t="shared" si="2024"/>
        <v>-0.0000495214863880453+0.0000141823785374448i</v>
      </c>
      <c r="AF3828" t="str">
        <f t="shared" si="2025"/>
        <v>-6.36599266940617-0.0793238519169702i</v>
      </c>
      <c r="AG3828" t="str">
        <f t="shared" si="2026"/>
        <v>0.998356042483663-0.00155013788786231i</v>
      </c>
      <c r="AH3828" t="str">
        <f t="shared" si="2027"/>
        <v>0.0003170329310238-0.0000860066292376734i</v>
      </c>
      <c r="AI3828">
        <f t="shared" si="2028"/>
        <v>-69.669503024363152</v>
      </c>
      <c r="AJ3828">
        <f t="shared" si="2029"/>
        <v>-15.178234411921279</v>
      </c>
      <c r="AK3828"/>
      <c r="AL3828"/>
      <c r="AM3828"/>
      <c r="AN3828"/>
    </row>
    <row r="3829" spans="1:40" x14ac:dyDescent="0.35">
      <c r="A3829"/>
      <c r="B3829">
        <f t="shared" si="2030"/>
        <v>1895000</v>
      </c>
      <c r="C3829" s="237" t="str">
        <f t="shared" si="1998"/>
        <v>-8.9805516877171E-09+0.0005453336233222i</v>
      </c>
      <c r="D3829" s="208" t="str">
        <f t="shared" si="1999"/>
        <v>-2.51366127103669+0.00418089111213687i</v>
      </c>
      <c r="E3829" t="str">
        <f t="shared" si="2000"/>
        <v>20500</v>
      </c>
      <c r="F3829" t="str">
        <f t="shared" si="2001"/>
        <v>0.327868852459016</v>
      </c>
      <c r="G3829" t="str">
        <f t="shared" si="1996"/>
        <v>0.327868852459016</v>
      </c>
      <c r="H3829" t="str">
        <f t="shared" si="2002"/>
        <v>3.85233345374526+0.0834629314295566i</v>
      </c>
      <c r="I3829" t="str">
        <f t="shared" si="2003"/>
        <v>7441.64759819082i</v>
      </c>
      <c r="J3829" t="str">
        <f t="shared" si="1997"/>
        <v>-74958.8218454523+1627.99436176101i</v>
      </c>
      <c r="K3829" t="str">
        <f t="shared" si="2004"/>
        <v>0.00215512113874386-0.0992296689035981i</v>
      </c>
      <c r="L3829" t="str">
        <f t="shared" si="2005"/>
        <v>0.000450946935867208-0.0176017801733159i</v>
      </c>
      <c r="M3829" t="str">
        <f t="shared" si="2006"/>
        <v>0.00260606807461107-0.116831449076914i</v>
      </c>
      <c r="N3829" t="str">
        <f t="shared" si="2007"/>
        <v>-23.636893953047i</v>
      </c>
      <c r="O3829" t="str">
        <f t="shared" si="2008"/>
        <v>0.074878901525623+0.997192634402359i</v>
      </c>
      <c r="P3829" t="str">
        <f t="shared" si="2009"/>
        <v>0.925121098474377-0.997192634402359i</v>
      </c>
      <c r="Q3829" t="str">
        <f t="shared" si="2010"/>
        <v>-0.925121098474377+24.6340865874494i</v>
      </c>
      <c r="R3829" t="str">
        <f t="shared" si="2011"/>
        <v>-0.0418315398459811-0.0359835488616332i</v>
      </c>
      <c r="S3829" t="str">
        <f t="shared" si="2012"/>
        <v>2.55968062767895i</v>
      </c>
      <c r="T3829" t="str">
        <f t="shared" si="2013"/>
        <v>0.0921063929362614-0.107075382169738i</v>
      </c>
      <c r="U3829" t="str">
        <f t="shared" si="2014"/>
        <v>0.0000499999999999998-0.0000749881940689289i</v>
      </c>
      <c r="V3829" t="str">
        <f t="shared" si="2015"/>
        <v>0.00002-0.000839867773572008i</v>
      </c>
      <c r="W3829" t="str">
        <f t="shared" si="2016"/>
        <v>0.000042110680796687-0.0000709706418815295i</v>
      </c>
      <c r="X3829" t="str">
        <f t="shared" si="2017"/>
        <v>0.0000421353722298572-0.0000709253608993604i</v>
      </c>
      <c r="Y3829" t="str">
        <f t="shared" si="2018"/>
        <v>0.009+9.52530892568425i</v>
      </c>
      <c r="Z3829" t="str">
        <f t="shared" si="2019"/>
        <v>-0.0000893020819129327-0.0000531673799914262i</v>
      </c>
      <c r="AA3829" t="str">
        <f t="shared" si="2020"/>
        <v>0.00119591465427726-1.25980990563915i</v>
      </c>
      <c r="AB3829" t="str">
        <f t="shared" si="2021"/>
        <v>0.307856713664388-0.357889112995069i</v>
      </c>
      <c r="AC3829" t="str">
        <f t="shared" si="2022"/>
        <v>0.95898959187297-0.0369000293570944i</v>
      </c>
      <c r="AD3829" t="str">
        <f t="shared" si="2023"/>
        <v>0.33488590442394-0.360308199607987i</v>
      </c>
      <c r="AE3829" t="str">
        <f t="shared" si="2024"/>
        <v>-0.0000490626514309378+0.0000143712662210137i</v>
      </c>
      <c r="AF3829" t="str">
        <f t="shared" si="2025"/>
        <v>-6.36599472478195-0.0792820403174197i</v>
      </c>
      <c r="AG3829" t="str">
        <f t="shared" si="2026"/>
        <v>0.998358259974761-0.00152881098857959i</v>
      </c>
      <c r="AH3829" t="str">
        <f t="shared" si="2027"/>
        <v>0.000314121073674073-0.0000872606453875667i</v>
      </c>
      <c r="AI3829">
        <f t="shared" si="2028"/>
        <v>-69.735220199861018</v>
      </c>
      <c r="AJ3829">
        <f t="shared" si="2029"/>
        <v>-15.524922374351991</v>
      </c>
      <c r="AK3829"/>
      <c r="AL3829"/>
      <c r="AM3829"/>
      <c r="AN3829"/>
    </row>
    <row r="3830" spans="1:40" x14ac:dyDescent="0.35">
      <c r="A3830"/>
      <c r="B3830">
        <f t="shared" si="2030"/>
        <v>1896000</v>
      </c>
      <c r="C3830" s="237" t="str">
        <f t="shared" si="1998"/>
        <v>-8.97108103012606E-09+0.000545046000103305i</v>
      </c>
      <c r="D3830" s="208" t="str">
        <f t="shared" si="1999"/>
        <v>-2.51366127096408+0.00417868600079201i</v>
      </c>
      <c r="E3830" t="str">
        <f t="shared" si="2000"/>
        <v>20500</v>
      </c>
      <c r="F3830" t="str">
        <f t="shared" si="2001"/>
        <v>0.327868852459016</v>
      </c>
      <c r="G3830" t="str">
        <f t="shared" si="1996"/>
        <v>0.327868852459016</v>
      </c>
      <c r="H3830" t="str">
        <f t="shared" si="2002"/>
        <v>3.85233550594468+0.0834189587479641i</v>
      </c>
      <c r="I3830" t="str">
        <f t="shared" si="2003"/>
        <v>7445.57458900781i</v>
      </c>
      <c r="J3830" t="str">
        <f t="shared" si="1997"/>
        <v>-75037.9559881041+1628.85346168806i</v>
      </c>
      <c r="K3830" t="str">
        <f t="shared" si="2004"/>
        <v>0.00215284941357067-0.0991773804975155i</v>
      </c>
      <c r="L3830" t="str">
        <f t="shared" si="2005"/>
        <v>0.000450471690489018-0.0175925087030607i</v>
      </c>
      <c r="M3830" t="str">
        <f t="shared" si="2006"/>
        <v>0.00260332110405969-0.116769889200576i</v>
      </c>
      <c r="N3830" t="str">
        <f t="shared" si="2007"/>
        <v>-23.649367248009i</v>
      </c>
      <c r="O3830" t="str">
        <f t="shared" si="2008"/>
        <v>0.0873110319902097+0.996181099847214i</v>
      </c>
      <c r="P3830" t="str">
        <f t="shared" si="2009"/>
        <v>0.91268896800979-0.996181099847214i</v>
      </c>
      <c r="Q3830" t="str">
        <f t="shared" si="2010"/>
        <v>-0.91268896800979+24.6455483478562i</v>
      </c>
      <c r="R3830" t="str">
        <f t="shared" si="2011"/>
        <v>-0.0417345049232779-0.0354870718815652i</v>
      </c>
      <c r="S3830" t="str">
        <f t="shared" si="2012"/>
        <v>2.56103138262757i</v>
      </c>
      <c r="T3830" t="str">
        <f t="shared" si="2013"/>
        <v>0.0908835047662489-0.10688337684694i</v>
      </c>
      <c r="U3830" t="str">
        <f t="shared" si="2014"/>
        <v>0.00005-0.0000749486433336608i</v>
      </c>
      <c r="V3830" t="str">
        <f t="shared" si="2015"/>
        <v>0.00002-0.000839424805337001i</v>
      </c>
      <c r="W3830" t="str">
        <f t="shared" si="2016"/>
        <v>0.0000421105098255506-0.0000709354434150688i</v>
      </c>
      <c r="X3830" t="str">
        <f t="shared" si="2017"/>
        <v>0.0000421351635641427-0.00007089018509426i</v>
      </c>
      <c r="Y3830" t="str">
        <f t="shared" si="2018"/>
        <v>0.009+9.53033547393i</v>
      </c>
      <c r="Z3830" t="str">
        <f t="shared" si="2019"/>
        <v>-0.0000892107164229906-0.000053138988290989i</v>
      </c>
      <c r="AA3830" t="str">
        <f t="shared" si="2020"/>
        <v>0.00119465342897052-1.2591454405421i</v>
      </c>
      <c r="AB3830" t="str">
        <f t="shared" si="2021"/>
        <v>0.303769328183343-0.357247353766439i</v>
      </c>
      <c r="AC3830" t="str">
        <f t="shared" si="2022"/>
        <v>0.95907507518632-0.036401140369932i</v>
      </c>
      <c r="AD3830" t="str">
        <f t="shared" si="2023"/>
        <v>0.330393299870856-0.359951655310705i</v>
      </c>
      <c r="AE3830" t="str">
        <f t="shared" si="2024"/>
        <v>-0.0000486020897797128+0.0000145547793546508i</v>
      </c>
      <c r="AF3830" t="str">
        <f t="shared" si="2025"/>
        <v>-6.36599677690876-0.0792402727471721i</v>
      </c>
      <c r="AG3830" t="str">
        <f t="shared" si="2026"/>
        <v>0.998360730855997-0.00150752450924233i</v>
      </c>
      <c r="AH3830" t="str">
        <f t="shared" si="2027"/>
        <v>0.000311197594471017-0.0000884803407015789i</v>
      </c>
      <c r="AI3830">
        <f t="shared" si="2028"/>
        <v>-69.801665172029772</v>
      </c>
      <c r="AJ3830">
        <f t="shared" si="2029"/>
        <v>-15.871620356188705</v>
      </c>
      <c r="AK3830"/>
      <c r="AL3830"/>
      <c r="AM3830"/>
      <c r="AN3830"/>
    </row>
    <row r="3831" spans="1:40" x14ac:dyDescent="0.35">
      <c r="A3831"/>
      <c r="B3831">
        <f t="shared" si="2030"/>
        <v>1897000</v>
      </c>
      <c r="C3831" s="237" t="str">
        <f t="shared" si="1998"/>
        <v>-8.96162534590517E-09+0.000544758680124489i</v>
      </c>
      <c r="D3831" s="208" t="str">
        <f t="shared" si="1999"/>
        <v>-2.51366127089158+0.00417648321428775i</v>
      </c>
      <c r="E3831" t="str">
        <f t="shared" si="2000"/>
        <v>20500</v>
      </c>
      <c r="F3831" t="str">
        <f t="shared" si="2001"/>
        <v>0.327868852459016</v>
      </c>
      <c r="G3831" t="str">
        <f t="shared" si="1996"/>
        <v>0.327868852459016</v>
      </c>
      <c r="H3831" t="str">
        <f t="shared" si="2002"/>
        <v>3.85233755490186+0.0833750323510448i</v>
      </c>
      <c r="I3831" t="str">
        <f t="shared" si="2003"/>
        <v>7449.5015798248i</v>
      </c>
      <c r="J3831" t="str">
        <f t="shared" si="1997"/>
        <v>-75117.1318791825+1629.71256161511i</v>
      </c>
      <c r="K3831" t="str">
        <f t="shared" si="2004"/>
        <v>0.00215058127793132-0.09912514714323i</v>
      </c>
      <c r="L3831" t="str">
        <f t="shared" si="2005"/>
        <v>0.000449997195830939-0.0175832469884693i</v>
      </c>
      <c r="M3831" t="str">
        <f t="shared" si="2006"/>
        <v>0.00260057847376226-0.116708394131699i</v>
      </c>
      <c r="N3831" t="str">
        <f t="shared" si="2007"/>
        <v>-23.661840542971i</v>
      </c>
      <c r="O3831" t="str">
        <f t="shared" si="2008"/>
        <v>0.0997295785110126+0.995014578370596i</v>
      </c>
      <c r="P3831" t="str">
        <f t="shared" si="2009"/>
        <v>0.900270421488987-0.995014578370596i</v>
      </c>
      <c r="Q3831" t="str">
        <f t="shared" si="2010"/>
        <v>-0.900270421488987+24.6568551213416i</v>
      </c>
      <c r="R3831" t="str">
        <f t="shared" si="2011"/>
        <v>-0.0416321038555344-0.034991902477324i</v>
      </c>
      <c r="S3831" t="str">
        <f t="shared" si="2012"/>
        <v>2.56238213757622i</v>
      </c>
      <c r="T3831" t="str">
        <f t="shared" si="2013"/>
        <v>0.0896626258677041-0.106677359269139i</v>
      </c>
      <c r="U3831" t="str">
        <f t="shared" si="2014"/>
        <v>0.0000500000000000002-0.0000749091342965847i</v>
      </c>
      <c r="V3831" t="str">
        <f t="shared" si="2015"/>
        <v>0.00002-0.000838982304121745i</v>
      </c>
      <c r="W3831" t="str">
        <f t="shared" si="2016"/>
        <v>0.0000421103387663183-0.0000709002832083612i</v>
      </c>
      <c r="X3831" t="str">
        <f t="shared" si="2017"/>
        <v>0.0000421349548702028-0.0000708550475243627i</v>
      </c>
      <c r="Y3831" t="str">
        <f t="shared" si="2018"/>
        <v>0.009+9.53536202217574i</v>
      </c>
      <c r="Z3831" t="str">
        <f t="shared" si="2019"/>
        <v>-0.0000891194953509528-0.0000531106266258914i</v>
      </c>
      <c r="AA3831" t="str">
        <f t="shared" si="2020"/>
        <v>0.00119339419774245-1.25848167600137i</v>
      </c>
      <c r="AB3831" t="str">
        <f t="shared" si="2021"/>
        <v>0.299688658497925-0.356558759930148i</v>
      </c>
      <c r="AC3831" t="str">
        <f t="shared" si="2022"/>
        <v>0.959165963589083-0.0359034411084817i</v>
      </c>
      <c r="AD3831" t="str">
        <f t="shared" si="2023"/>
        <v>0.325905380371747-0.359539066637246i</v>
      </c>
      <c r="AE3831" t="str">
        <f t="shared" si="2024"/>
        <v>-0.0000481398681564825+0.0000147329012053709i</v>
      </c>
      <c r="AF3831" t="str">
        <f t="shared" si="2025"/>
        <v>-6.36599882579344-0.0791985491367571i</v>
      </c>
      <c r="AG3831" t="str">
        <f t="shared" si="2026"/>
        <v>0.998363454495242-0.00148628157654159i</v>
      </c>
      <c r="AH3831" t="str">
        <f t="shared" si="2027"/>
        <v>0.0003082629231892-0.0000896656003920798i</v>
      </c>
      <c r="AI3831">
        <f t="shared" si="2028"/>
        <v>-69.868847905547497</v>
      </c>
      <c r="AJ3831">
        <f t="shared" si="2029"/>
        <v>-16.218328144932819</v>
      </c>
      <c r="AK3831"/>
      <c r="AL3831"/>
      <c r="AM3831"/>
      <c r="AN3831"/>
    </row>
    <row r="3832" spans="1:40" x14ac:dyDescent="0.35">
      <c r="A3832"/>
      <c r="B3832">
        <f t="shared" si="2030"/>
        <v>1898000</v>
      </c>
      <c r="C3832" s="237" t="str">
        <f t="shared" si="1998"/>
        <v>-8.95218460350693E-09+0.000544471662906455i</v>
      </c>
      <c r="D3832" s="208" t="str">
        <f t="shared" si="1999"/>
        <v>-2.51366127081921+0.00417428274894949i</v>
      </c>
      <c r="E3832" t="str">
        <f t="shared" si="2000"/>
        <v>20500</v>
      </c>
      <c r="F3832" t="str">
        <f t="shared" si="2001"/>
        <v>0.327868852459016</v>
      </c>
      <c r="G3832" t="str">
        <f t="shared" si="1996"/>
        <v>0.327868852459016</v>
      </c>
      <c r="H3832" t="str">
        <f t="shared" si="2002"/>
        <v>3.85233960062365+0.0833311521657999i</v>
      </c>
      <c r="I3832" t="str">
        <f t="shared" si="2003"/>
        <v>7453.42857064178i</v>
      </c>
      <c r="J3832" t="str">
        <f t="shared" si="1997"/>
        <v>-75196.3495186876+1630.57166154216i</v>
      </c>
      <c r="K3832" t="str">
        <f t="shared" si="2004"/>
        <v>0.00214831672426851-0.0990729687538853i</v>
      </c>
      <c r="L3832" t="str">
        <f t="shared" si="2005"/>
        <v>0.000449523450312976-0.017573995014162i</v>
      </c>
      <c r="M3832" t="str">
        <f t="shared" si="2006"/>
        <v>0.00259784017458149-0.116646963768047i</v>
      </c>
      <c r="N3832" t="str">
        <f t="shared" si="2007"/>
        <v>-23.6743138379331i</v>
      </c>
      <c r="O3832" t="str">
        <f t="shared" si="2008"/>
        <v>0.112132608997374+0.993693251461155i</v>
      </c>
      <c r="P3832" t="str">
        <f t="shared" si="2009"/>
        <v>0.887867391002626-0.993693251461155i</v>
      </c>
      <c r="Q3832" t="str">
        <f t="shared" si="2010"/>
        <v>-0.887867391002626+24.6680070893943i</v>
      </c>
      <c r="R3832" t="str">
        <f t="shared" si="2011"/>
        <v>-0.0415243510403655-0.0344980958817389i</v>
      </c>
      <c r="S3832" t="str">
        <f t="shared" si="2012"/>
        <v>2.56373289252486i</v>
      </c>
      <c r="T3832" t="str">
        <f t="shared" si="2013"/>
        <v>0.0884439031414904-0.106457344602934i</v>
      </c>
      <c r="U3832" t="str">
        <f t="shared" si="2014"/>
        <v>0.0000499999999999999-0.0000748696668917917i</v>
      </c>
      <c r="V3832" t="str">
        <f t="shared" si="2015"/>
        <v>0.00002-0.000838540269188065i</v>
      </c>
      <c r="W3832" t="str">
        <f t="shared" si="2016"/>
        <v>0.0000421101676189933-0.0000708651612008896i</v>
      </c>
      <c r="X3832" t="str">
        <f t="shared" si="2017"/>
        <v>0.0000421347461479141-0.0000708199481291895i</v>
      </c>
      <c r="Y3832" t="str">
        <f t="shared" si="2018"/>
        <v>0.009+9.54038857042148i</v>
      </c>
      <c r="Z3832" t="str">
        <f t="shared" si="2019"/>
        <v>-0.000089028418392519-0.0000530822949482143i</v>
      </c>
      <c r="AA3832" t="str">
        <f t="shared" si="2020"/>
        <v>0.00119213695639155-1.25781861090964i</v>
      </c>
      <c r="AB3832" t="str">
        <f t="shared" si="2021"/>
        <v>0.295615195610067-0.355823382179087i</v>
      </c>
      <c r="AC3832" t="str">
        <f t="shared" si="2022"/>
        <v>0.959262243862505-0.0354069872888919i</v>
      </c>
      <c r="AD3832" t="str">
        <f t="shared" si="2023"/>
        <v>0.32142284551704-0.35907049378551i</v>
      </c>
      <c r="AE3832" t="str">
        <f t="shared" si="2024"/>
        <v>-0.0000476760534299283+0.0000149056158643149i</v>
      </c>
      <c r="AF3832" t="str">
        <f t="shared" si="2025"/>
        <v>-6.36600087144286-0.0791568694168504i</v>
      </c>
      <c r="AG3832" t="str">
        <f t="shared" si="2026"/>
        <v>0.998366430221834-0.00146508530773182i</v>
      </c>
      <c r="AH3832" t="str">
        <f t="shared" si="2027"/>
        <v>0.000305317490644794-0.0000908163150638731i</v>
      </c>
      <c r="AI3832">
        <f t="shared" si="2028"/>
        <v>-69.93677862815106</v>
      </c>
      <c r="AJ3832">
        <f t="shared" si="2029"/>
        <v>-16.565045527433675</v>
      </c>
      <c r="AK3832"/>
      <c r="AL3832"/>
      <c r="AM3832"/>
      <c r="AN3832"/>
    </row>
    <row r="3833" spans="1:40" x14ac:dyDescent="0.35">
      <c r="A3833"/>
      <c r="B3833">
        <f t="shared" si="2030"/>
        <v>1899000</v>
      </c>
      <c r="C3833" s="237" t="str">
        <f t="shared" si="1998"/>
        <v>-8.94275877146645E-09+0.000544184947970904i</v>
      </c>
      <c r="D3833" s="208" t="str">
        <f t="shared" si="1999"/>
        <v>-2.51366127074694+0.00417208460111027i</v>
      </c>
      <c r="E3833" t="str">
        <f t="shared" si="2000"/>
        <v>20500</v>
      </c>
      <c r="F3833" t="str">
        <f t="shared" si="2001"/>
        <v>0.327868852459016</v>
      </c>
      <c r="G3833" t="str">
        <f t="shared" si="1996"/>
        <v>0.327868852459016</v>
      </c>
      <c r="H3833" t="str">
        <f t="shared" si="2002"/>
        <v>3.85234164311681+0.0832873181193827i</v>
      </c>
      <c r="I3833" t="str">
        <f t="shared" si="2003"/>
        <v>7457.35556145877i</v>
      </c>
      <c r="J3833" t="str">
        <f t="shared" si="1997"/>
        <v>-75275.6089066191+1631.43076146921i</v>
      </c>
      <c r="K3833" t="str">
        <f t="shared" si="2004"/>
        <v>0.00214605574504485-0.0990208452428081i</v>
      </c>
      <c r="L3833" t="str">
        <f t="shared" si="2005"/>
        <v>0.000449050452359303-0.0175647527647917i</v>
      </c>
      <c r="M3833" t="str">
        <f t="shared" si="2006"/>
        <v>0.00259510619740415-0.1165855980076i</v>
      </c>
      <c r="N3833" t="str">
        <f t="shared" si="2007"/>
        <v>-23.6867871328951i</v>
      </c>
      <c r="O3833" t="str">
        <f t="shared" si="2008"/>
        <v>0.124518193772343+0.992217324692365i</v>
      </c>
      <c r="P3833" t="str">
        <f t="shared" si="2009"/>
        <v>0.875481806227657-0.992217324692365i</v>
      </c>
      <c r="Q3833" t="str">
        <f t="shared" si="2010"/>
        <v>-0.875481806227657+24.6790044575875i</v>
      </c>
      <c r="R3833" t="str">
        <f t="shared" si="2011"/>
        <v>-0.0414112613188481-0.0340057072323291i</v>
      </c>
      <c r="S3833" t="str">
        <f t="shared" si="2012"/>
        <v>2.56508364747351i</v>
      </c>
      <c r="T3833" t="str">
        <f t="shared" si="2013"/>
        <v>0.087227483542419-0.10622334923023i</v>
      </c>
      <c r="U3833" t="str">
        <f t="shared" si="2014"/>
        <v>0.0000500000000000001-0.0000748302410535129i</v>
      </c>
      <c r="V3833" t="str">
        <f t="shared" si="2015"/>
        <v>0.00002-0.000838098699799346i</v>
      </c>
      <c r="W3833" t="str">
        <f t="shared" si="2016"/>
        <v>0.0000421099963835796-0.0000708300773322656i</v>
      </c>
      <c r="X3833" t="str">
        <f t="shared" si="2017"/>
        <v>0.0000421345373971553-0.0000707848868483912i</v>
      </c>
      <c r="Y3833" t="str">
        <f t="shared" si="2018"/>
        <v>0.009+9.54541511866723i</v>
      </c>
      <c r="Z3833" t="str">
        <f t="shared" si="2019"/>
        <v>-0.0000889374852441938-0.0000530539932101428i</v>
      </c>
      <c r="AA3833" t="str">
        <f t="shared" si="2020"/>
        <v>0.00119088170072738-1.2571562441619i</v>
      </c>
      <c r="AB3833" t="str">
        <f t="shared" si="2021"/>
        <v>0.29154943070202-0.355041275268189i</v>
      </c>
      <c r="AC3833" t="str">
        <f t="shared" si="2022"/>
        <v>0.959363902339942-0.0349118345409531i</v>
      </c>
      <c r="AD3833" t="str">
        <f t="shared" si="2023"/>
        <v>0.316946394154205-0.358546005700391i</v>
      </c>
      <c r="AE3833" t="str">
        <f t="shared" si="2024"/>
        <v>-0.0000472107126052423+0.0000150729082479067i</v>
      </c>
      <c r="AF3833" t="str">
        <f t="shared" si="2025"/>
        <v>-6.36600291386375-0.0791152335182724i</v>
      </c>
      <c r="AG3833" t="str">
        <f t="shared" si="2026"/>
        <v>0.998369657326707-0.00144393881015647i</v>
      </c>
      <c r="AH3833" t="str">
        <f t="shared" si="2027"/>
        <v>0.000302361728627777-0.0000919323807229256i</v>
      </c>
      <c r="AI3833">
        <f t="shared" si="2028"/>
        <v>-70.005467839564673</v>
      </c>
      <c r="AJ3833">
        <f t="shared" si="2029"/>
        <v>-16.911772289909766</v>
      </c>
      <c r="AK3833"/>
      <c r="AL3833"/>
      <c r="AM3833"/>
      <c r="AN3833"/>
    </row>
    <row r="3834" spans="1:40" x14ac:dyDescent="0.35">
      <c r="A3834"/>
      <c r="B3834">
        <f t="shared" si="2030"/>
        <v>1900000</v>
      </c>
      <c r="C3834" s="237" t="str">
        <f t="shared" si="1998"/>
        <v>-8.93334781840177E-09+0.000543898534840549i</v>
      </c>
      <c r="D3834" s="208" t="str">
        <f t="shared" si="1999"/>
        <v>-2.51366127067479+0.00416988876711088i</v>
      </c>
      <c r="E3834" t="str">
        <f t="shared" si="2000"/>
        <v>20500</v>
      </c>
      <c r="F3834" t="str">
        <f t="shared" si="2001"/>
        <v>0.327868852459016</v>
      </c>
      <c r="G3834" t="str">
        <f t="shared" si="1996"/>
        <v>0.327868852459016</v>
      </c>
      <c r="H3834" t="str">
        <f t="shared" si="2002"/>
        <v>3.85234368238817+0.0832435301391013i</v>
      </c>
      <c r="I3834" t="str">
        <f t="shared" si="2003"/>
        <v>7461.28255227576i</v>
      </c>
      <c r="J3834" t="str">
        <f t="shared" si="1997"/>
        <v>-75354.9100429774+1632.28986139626i</v>
      </c>
      <c r="K3834" t="str">
        <f t="shared" si="2004"/>
        <v>0.0021437983327427-0.0989687765235062i</v>
      </c>
      <c r="L3834" t="str">
        <f t="shared" si="2005"/>
        <v>0.00044857820039822-0.0175555202250433i</v>
      </c>
      <c r="M3834" t="str">
        <f t="shared" si="2006"/>
        <v>0.00259237653314092-0.116524296748549i</v>
      </c>
      <c r="N3834" t="str">
        <f t="shared" si="2007"/>
        <v>-23.6992604278571i</v>
      </c>
      <c r="O3834" t="str">
        <f t="shared" si="2008"/>
        <v>0.136884405873487+0.990587027690481i</v>
      </c>
      <c r="P3834" t="str">
        <f t="shared" si="2009"/>
        <v>0.863115594126513-0.990587027690481i</v>
      </c>
      <c r="Q3834" t="str">
        <f t="shared" si="2010"/>
        <v>-0.863115594126513+24.6898474555476i</v>
      </c>
      <c r="R3834" t="str">
        <f t="shared" si="2011"/>
        <v>-0.0412928499766814-0.0335147915707266i</v>
      </c>
      <c r="S3834" t="str">
        <f t="shared" si="2012"/>
        <v>2.56643440242215i</v>
      </c>
      <c r="T3834" t="str">
        <f t="shared" si="2013"/>
        <v>0.0860135140771206-0.105975390754212i</v>
      </c>
      <c r="U3834" t="str">
        <f t="shared" si="2014"/>
        <v>0.0000499999999999998-0.000074790856716116i</v>
      </c>
      <c r="V3834" t="str">
        <f t="shared" si="2015"/>
        <v>0.00002-0.000837657595220503i</v>
      </c>
      <c r="W3834" t="str">
        <f t="shared" si="2016"/>
        <v>0.0000421098250600796-0.0000707950315422263i</v>
      </c>
      <c r="X3834" t="str">
        <f t="shared" si="2017"/>
        <v>0.0000421343286178038-0.0000707498636217442i</v>
      </c>
      <c r="Y3834" t="str">
        <f t="shared" si="2018"/>
        <v>0.009+9.55044166691297i</v>
      </c>
      <c r="Z3834" t="str">
        <f t="shared" si="2019"/>
        <v>-0.0000888466956032783-0.0000530257213639619i</v>
      </c>
      <c r="AA3834" t="str">
        <f t="shared" si="2020"/>
        <v>0.00118962842657052-1.25649457465548i</v>
      </c>
      <c r="AB3834" t="str">
        <f t="shared" si="2021"/>
        <v>0.287491855129233-0.354212498034399i</v>
      </c>
      <c r="AC3834" t="str">
        <f t="shared" si="2022"/>
        <v>0.959470924905701-0.0344180384075192i</v>
      </c>
      <c r="AD3834" t="str">
        <f t="shared" si="2023"/>
        <v>0.312476724277768-0.357965680065299i</v>
      </c>
      <c r="AE3834" t="str">
        <f t="shared" si="2024"/>
        <v>-0.0000467439128140202+0.0000152347640989057i</v>
      </c>
      <c r="AF3834" t="str">
        <f t="shared" si="2025"/>
        <v>-6.36600495306296-0.0790736413719904i</v>
      </c>
      <c r="AG3834" t="str">
        <f t="shared" si="2026"/>
        <v>0.99837313506253-0.00142284518077374i</v>
      </c>
      <c r="AH3834" t="str">
        <f t="shared" si="2027"/>
        <v>0.00029939606983383-0.000093013698784351i</v>
      </c>
      <c r="AI3834">
        <f t="shared" si="2028"/>
        <v>-70.074926320821746</v>
      </c>
      <c r="AJ3834">
        <f t="shared" si="2029"/>
        <v>-17.258508218003691</v>
      </c>
      <c r="AK3834"/>
      <c r="AL3834"/>
      <c r="AM3834"/>
      <c r="AN3834"/>
    </row>
    <row r="3835" spans="1:40" x14ac:dyDescent="0.35">
      <c r="A3835"/>
      <c r="B3835">
        <f t="shared" si="2030"/>
        <v>1901000</v>
      </c>
      <c r="C3835" s="237" t="str">
        <f t="shared" si="1998"/>
        <v>-8.92395171301328E-09+0.0005436124230391i</v>
      </c>
      <c r="D3835" s="208" t="str">
        <f t="shared" si="1999"/>
        <v>-2.51366127060276+0.00416769524329977i</v>
      </c>
      <c r="E3835" t="str">
        <f t="shared" si="2000"/>
        <v>20500</v>
      </c>
      <c r="F3835" t="str">
        <f t="shared" si="2001"/>
        <v>0.327868852459016</v>
      </c>
      <c r="G3835" t="str">
        <f t="shared" si="1996"/>
        <v>0.327868852459016</v>
      </c>
      <c r="H3835" t="str">
        <f t="shared" si="2002"/>
        <v>3.8523457184445+0.0831997881524152i</v>
      </c>
      <c r="I3835" t="str">
        <f t="shared" si="2003"/>
        <v>7465.20954309275i</v>
      </c>
      <c r="J3835" t="str">
        <f t="shared" si="1997"/>
        <v>-75434.2529277623+1633.14896132331i</v>
      </c>
      <c r="K3835" t="str">
        <f t="shared" si="2004"/>
        <v>0.00214154447986424-0.0989167625096699i</v>
      </c>
      <c r="L3835" t="str">
        <f t="shared" si="2005"/>
        <v>0.000448106692862164-0.017546297379634i</v>
      </c>
      <c r="M3835" t="str">
        <f t="shared" si="2006"/>
        <v>0.0025896511727264-0.116463059889304i</v>
      </c>
      <c r="N3835" t="str">
        <f t="shared" si="2007"/>
        <v>-23.7117337228192i</v>
      </c>
      <c r="O3835" t="str">
        <f t="shared" si="2008"/>
        <v>0.149229321352388+0.988802614098843i</v>
      </c>
      <c r="P3835" t="str">
        <f t="shared" si="2009"/>
        <v>0.850770678647612-0.988802614098843i</v>
      </c>
      <c r="Q3835" t="str">
        <f t="shared" si="2010"/>
        <v>-0.850770678647612+24.700536336918i</v>
      </c>
      <c r="R3835" t="str">
        <f t="shared" si="2011"/>
        <v>-0.0411691327454412-0.0330254038420699i</v>
      </c>
      <c r="S3835" t="str">
        <f t="shared" si="2012"/>
        <v>2.5677851573708i</v>
      </c>
      <c r="T3835" t="str">
        <f t="shared" si="2013"/>
        <v>0.0848021418018437-0.105713488005572i</v>
      </c>
      <c r="U3835" t="str">
        <f t="shared" si="2014"/>
        <v>0.00005-0.0000747515138141088i</v>
      </c>
      <c r="V3835" t="str">
        <f t="shared" si="2015"/>
        <v>0.00002-0.000837216954718018i</v>
      </c>
      <c r="W3835" t="str">
        <f t="shared" si="2016"/>
        <v>0.0000421096536484974-0.0000707600237706371i</v>
      </c>
      <c r="X3835" t="str">
        <f t="shared" si="2017"/>
        <v>0.000042134119809738-0.0000707148783891516i</v>
      </c>
      <c r="Y3835" t="str">
        <f t="shared" si="2018"/>
        <v>0.009+9.55546821515871i</v>
      </c>
      <c r="Z3835" t="str">
        <f t="shared" si="2019"/>
        <v>-0.0000887560491678694-0.000052997479362059i</v>
      </c>
      <c r="AA3835" t="str">
        <f t="shared" si="2020"/>
        <v>0.00118837712975256-1.25583360129001i</v>
      </c>
      <c r="AB3835" t="str">
        <f t="shared" si="2021"/>
        <v>0.283442960413-0.353337113417483i</v>
      </c>
      <c r="AC3835" t="str">
        <f t="shared" si="2022"/>
        <v>0.95958329699378-0.0339256543439102i</v>
      </c>
      <c r="AD3835" t="str">
        <f t="shared" si="2023"/>
        <v>0.30801453291976-0.357329603292343i</v>
      </c>
      <c r="AE3835" t="str">
        <f t="shared" si="2024"/>
        <v>-0.0000462757213041831+0.0000153911699873212i</v>
      </c>
      <c r="AF3835" t="str">
        <f t="shared" si="2025"/>
        <v>-6.36600698904726-0.0790320929091154i</v>
      </c>
      <c r="AG3835" t="str">
        <f t="shared" si="2026"/>
        <v>0.998376862643853-0.00140180750568572i</v>
      </c>
      <c r="AH3835" t="str">
        <f t="shared" si="2027"/>
        <v>0.000296420947796378-0.0000940601760794095i</v>
      </c>
      <c r="AI3835">
        <f t="shared" si="2028"/>
        <v>-70.145165143991022</v>
      </c>
      <c r="AJ3835">
        <f t="shared" si="2029"/>
        <v>-17.605253096807989</v>
      </c>
      <c r="AK3835"/>
      <c r="AL3835"/>
      <c r="AM3835"/>
      <c r="AN3835"/>
    </row>
    <row r="3836" spans="1:40" x14ac:dyDescent="0.35">
      <c r="A3836"/>
      <c r="B3836">
        <f t="shared" si="2030"/>
        <v>1902000</v>
      </c>
      <c r="C3836" s="237" t="str">
        <f t="shared" si="1998"/>
        <v>-8.91457042408411E-09+0.000543326612091285i</v>
      </c>
      <c r="D3836" s="208" t="str">
        <f t="shared" si="1999"/>
        <v>-2.51366127053083+0.00416550402603319i</v>
      </c>
      <c r="E3836" t="str">
        <f t="shared" si="2000"/>
        <v>20500</v>
      </c>
      <c r="F3836" t="str">
        <f t="shared" si="2001"/>
        <v>0.327868852459016</v>
      </c>
      <c r="G3836" t="str">
        <f t="shared" si="1996"/>
        <v>0.327868852459016</v>
      </c>
      <c r="H3836" t="str">
        <f t="shared" si="2002"/>
        <v>3.85234775129252+0.0831560920869358i</v>
      </c>
      <c r="I3836" t="str">
        <f t="shared" si="2003"/>
        <v>7469.13653390973i</v>
      </c>
      <c r="J3836" t="str">
        <f t="shared" si="1997"/>
        <v>-75513.6375609738+1634.00806125037i</v>
      </c>
      <c r="K3836" t="str">
        <f t="shared" si="2004"/>
        <v>0.00213929417893129-0.0988648031151698i</v>
      </c>
      <c r="L3836" t="str">
        <f t="shared" si="2005"/>
        <v>0.000447635928187686-0.0175370842133129i</v>
      </c>
      <c r="M3836" t="str">
        <f t="shared" si="2006"/>
        <v>0.00258693010711898-0.116401887328483i</v>
      </c>
      <c r="N3836" t="str">
        <f t="shared" si="2007"/>
        <v>-23.7242070177812i</v>
      </c>
      <c r="O3836" t="str">
        <f t="shared" si="2008"/>
        <v>0.161551019573693+0.986864361538454i</v>
      </c>
      <c r="P3836" t="str">
        <f t="shared" si="2009"/>
        <v>0.838448980426307-0.986864361538454i</v>
      </c>
      <c r="Q3836" t="str">
        <f t="shared" si="2010"/>
        <v>-0.838448980426307+24.7110713793197i</v>
      </c>
      <c r="R3836" t="str">
        <f t="shared" si="2011"/>
        <v>-0.0410401258039199-0.0325375988943292i</v>
      </c>
      <c r="S3836" t="str">
        <f t="shared" si="2012"/>
        <v>2.56913591231944i</v>
      </c>
      <c r="T3836" t="str">
        <f t="shared" si="2013"/>
        <v>0.0835935138200665-0.105437661048958i</v>
      </c>
      <c r="U3836" t="str">
        <f t="shared" si="2014"/>
        <v>0.0000500000000000002-0.0000747122122821353i</v>
      </c>
      <c r="V3836" t="str">
        <f t="shared" si="2015"/>
        <v>0.00002-0.00083677677755991i</v>
      </c>
      <c r="W3836" t="str">
        <f t="shared" si="2016"/>
        <v>0.000042109482148836-0.0000707250539574888i</v>
      </c>
      <c r="X3836" t="str">
        <f t="shared" si="2017"/>
        <v>0.0000421339109728369-0.0000706799310906437i</v>
      </c>
      <c r="Y3836" t="str">
        <f t="shared" si="2018"/>
        <v>0.009+9.56049476340446i</v>
      </c>
      <c r="Z3836" t="str">
        <f t="shared" si="2019"/>
        <v>-0.0000886655456368582-0.0000529692671569229i</v>
      </c>
      <c r="AA3836" t="str">
        <f t="shared" si="2020"/>
        <v>0.00118712780611602-1.25517332296746i</v>
      </c>
      <c r="AB3836" t="str">
        <f t="shared" si="2021"/>
        <v>0.279403238232475-0.352415188481589i</v>
      </c>
      <c r="AC3836" t="str">
        <f t="shared" si="2022"/>
        <v>0.95970100358653-0.0334347377172389i</v>
      </c>
      <c r="AD3836" t="str">
        <f t="shared" si="2023"/>
        <v>0.303560516040225-0.356637870511109i</v>
      </c>
      <c r="AE3836" t="str">
        <f t="shared" si="2024"/>
        <v>-0.0000458062054298918+0.0000155421133112066i</v>
      </c>
      <c r="AF3836" t="str">
        <f t="shared" si="2025"/>
        <v>-6.36600902182335-0.0789905880609026i</v>
      </c>
      <c r="AG3836" t="str">
        <f t="shared" si="2026"/>
        <v>0.998380839247256-0.00138082885966926i</v>
      </c>
      <c r="AH3836" t="str">
        <f t="shared" si="2027"/>
        <v>0.000293436796818593-0.000095071724861652i</v>
      </c>
      <c r="AI3836">
        <f t="shared" si="2028"/>
        <v>-70.216195682332241</v>
      </c>
      <c r="AJ3836">
        <f t="shared" si="2029"/>
        <v>-17.952006710892981</v>
      </c>
      <c r="AK3836"/>
      <c r="AL3836"/>
      <c r="AM3836"/>
      <c r="AN3836"/>
    </row>
    <row r="3837" spans="1:40" x14ac:dyDescent="0.35">
      <c r="A3837"/>
      <c r="B3837">
        <f t="shared" si="2030"/>
        <v>1903000</v>
      </c>
      <c r="C3837" s="237" t="str">
        <f t="shared" si="1998"/>
        <v>-8.90520392047891E-09+0.000543041101522816i</v>
      </c>
      <c r="D3837" s="208" t="str">
        <f t="shared" si="1999"/>
        <v>-2.51366127045902+0.00416331511167492i</v>
      </c>
      <c r="E3837" t="str">
        <f t="shared" si="2000"/>
        <v>20500</v>
      </c>
      <c r="F3837" t="str">
        <f t="shared" si="2001"/>
        <v>0.327868852459016</v>
      </c>
      <c r="G3837" t="str">
        <f t="shared" si="1996"/>
        <v>0.327868852459016</v>
      </c>
      <c r="H3837" t="str">
        <f t="shared" si="2002"/>
        <v>3.85234978093899+0.0831124418704275i</v>
      </c>
      <c r="I3837" t="str">
        <f t="shared" si="2003"/>
        <v>7473.06352472672i</v>
      </c>
      <c r="J3837" t="str">
        <f t="shared" si="1997"/>
        <v>-75593.0639426118+1634.86716117741i</v>
      </c>
      <c r="K3837" t="str">
        <f t="shared" si="2004"/>
        <v>0.00213704742248529-0.0988128982540583i</v>
      </c>
      <c r="L3837" t="str">
        <f t="shared" si="2005"/>
        <v>0.000447165904815432-0.0175278807108612i</v>
      </c>
      <c r="M3837" t="str">
        <f t="shared" si="2006"/>
        <v>0.00258421332730072-0.116340778964919i</v>
      </c>
      <c r="N3837" t="str">
        <f t="shared" si="2007"/>
        <v>-23.7366803127432i</v>
      </c>
      <c r="O3837" t="str">
        <f t="shared" si="2008"/>
        <v>0.173847583514505+0.984772571564708i</v>
      </c>
      <c r="P3837" t="str">
        <f t="shared" si="2009"/>
        <v>0.826152416485495-0.984772571564708i</v>
      </c>
      <c r="Q3837" t="str">
        <f t="shared" si="2010"/>
        <v>-0.826152416485495+24.7214528843079i</v>
      </c>
      <c r="R3837" t="str">
        <f t="shared" si="2011"/>
        <v>-0.040905845779541-0.0320514314775285i</v>
      </c>
      <c r="S3837" t="str">
        <f t="shared" si="2012"/>
        <v>2.57048666726808i</v>
      </c>
      <c r="T3837" t="str">
        <f t="shared" si="2013"/>
        <v>0.0823877772798435-0.105147931189634i</v>
      </c>
      <c r="U3837" t="str">
        <f t="shared" si="2014"/>
        <v>0.0000499999999999999-0.0000746729520549767i</v>
      </c>
      <c r="V3837" t="str">
        <f t="shared" si="2015"/>
        <v>0.00002-0.000836337063015737i</v>
      </c>
      <c r="W3837" t="str">
        <f t="shared" si="2016"/>
        <v>0.0000421093105610982-0.000070690122042898i</v>
      </c>
      <c r="X3837" t="str">
        <f t="shared" si="2017"/>
        <v>0.0000421337021069786-0.0000706450216663753i</v>
      </c>
      <c r="Y3837" t="str">
        <f t="shared" si="2018"/>
        <v>0.009+9.5655213116502i</v>
      </c>
      <c r="Z3837" t="str">
        <f t="shared" si="2019"/>
        <v>-0.0000885751847099255-0.0000529410847011424i</v>
      </c>
      <c r="AA3837" t="str">
        <f t="shared" si="2020"/>
        <v>0.00118588045151436-1.25451373859209i</v>
      </c>
      <c r="AB3837" t="str">
        <f t="shared" si="2021"/>
        <v>0.275373180415805-0.3514467944375i</v>
      </c>
      <c r="AC3837" t="str">
        <f t="shared" si="2022"/>
        <v>0.959824029213229-0.0329453438056444i</v>
      </c>
      <c r="AD3837" t="str">
        <f t="shared" si="2023"/>
        <v>0.299115368417558-0.355890585556017i</v>
      </c>
      <c r="AE3837" t="str">
        <f t="shared" si="2024"/>
        <v>-0.0000453354326414226+0.0000156875822973403i</v>
      </c>
      <c r="AF3837" t="str">
        <f t="shared" si="2025"/>
        <v>-6.36601105139801-0.0789491267587526i</v>
      </c>
      <c r="AG3837" t="str">
        <f t="shared" si="2026"/>
        <v>0.99838506401151-0.00135991230570758i</v>
      </c>
      <c r="AH3837" t="str">
        <f t="shared" si="2027"/>
        <v>0.000290444051905142-0.0000960482628122557i</v>
      </c>
      <c r="AI3837">
        <f t="shared" si="2028"/>
        <v>-70.288029620910635</v>
      </c>
      <c r="AJ3837">
        <f t="shared" si="2029"/>
        <v>-18.298768844358314</v>
      </c>
      <c r="AK3837"/>
      <c r="AL3837"/>
      <c r="AM3837"/>
      <c r="AN3837"/>
    </row>
    <row r="3838" spans="1:40" x14ac:dyDescent="0.35">
      <c r="A3838"/>
      <c r="B3838">
        <f t="shared" si="2030"/>
        <v>1904000</v>
      </c>
      <c r="C3838" s="237" t="str">
        <f t="shared" si="1998"/>
        <v>-8.89585217114424E-09+0.000542755890860406i</v>
      </c>
      <c r="D3838" s="208" t="str">
        <f t="shared" si="1999"/>
        <v>-2.51366127038732+0.00416112849659645i</v>
      </c>
      <c r="E3838" t="str">
        <f t="shared" si="2000"/>
        <v>20500</v>
      </c>
      <c r="F3838" t="str">
        <f t="shared" si="2001"/>
        <v>0.327868852459016</v>
      </c>
      <c r="G3838" t="str">
        <f t="shared" si="1996"/>
        <v>0.327868852459016</v>
      </c>
      <c r="H3838" t="str">
        <f t="shared" si="2002"/>
        <v>3.85235180739063+0.0830688374308043i</v>
      </c>
      <c r="I3838" t="str">
        <f t="shared" si="2003"/>
        <v>7476.99051554371i</v>
      </c>
      <c r="J3838" t="str">
        <f t="shared" si="1997"/>
        <v>-75672.5320726766+1635.72626110446i</v>
      </c>
      <c r="K3838" t="str">
        <f t="shared" si="2004"/>
        <v>0.0021348042030873-0.0987610478405663i</v>
      </c>
      <c r="L3838" t="str">
        <f t="shared" si="2005"/>
        <v>0.000446696621190141-0.0175186868570918i</v>
      </c>
      <c r="M3838" t="str">
        <f t="shared" si="2006"/>
        <v>0.00258150082427744-0.116279734697658i</v>
      </c>
      <c r="N3838" t="str">
        <f t="shared" si="2007"/>
        <v>-23.7491536077053i</v>
      </c>
      <c r="O3838" t="str">
        <f t="shared" si="2008"/>
        <v>0.186117100062348+0.982527569620508i</v>
      </c>
      <c r="P3838" t="str">
        <f t="shared" si="2009"/>
        <v>0.813882899937652-0.982527569620508i</v>
      </c>
      <c r="Q3838" t="str">
        <f t="shared" si="2010"/>
        <v>-0.813882899937652+24.7316811773258i</v>
      </c>
      <c r="R3838" t="str">
        <f t="shared" si="2011"/>
        <v>-0.0407663097498625-0.0315669562429275i</v>
      </c>
      <c r="S3838" t="str">
        <f t="shared" si="2012"/>
        <v>2.57183742221673i</v>
      </c>
      <c r="T3838" t="str">
        <f t="shared" si="2013"/>
        <v>0.081185079371039-0.104844320980375i</v>
      </c>
      <c r="U3838" t="str">
        <f t="shared" si="2014"/>
        <v>0.0000500000000000001-0.0000746337330675531i</v>
      </c>
      <c r="V3838" t="str">
        <f t="shared" si="2015"/>
        <v>0.00002-0.000835897810356595i</v>
      </c>
      <c r="W3838" t="str">
        <f t="shared" si="2016"/>
        <v>0.0000421091388852882-0.0000706552279671085i</v>
      </c>
      <c r="X3838" t="str">
        <f t="shared" si="2017"/>
        <v>0.0000421334932120432-0.0000706101500566284i</v>
      </c>
      <c r="Y3838" t="str">
        <f t="shared" si="2018"/>
        <v>0.009+9.57054785989595i</v>
      </c>
      <c r="Z3838" t="str">
        <f t="shared" si="2019"/>
        <v>-0.0000884849660875417-0.0000529129319474083i</v>
      </c>
      <c r="AA3838" t="str">
        <f t="shared" si="2020"/>
        <v>0.00118463506181191-1.25385484707048i</v>
      </c>
      <c r="AB3838" t="str">
        <f t="shared" si="2021"/>
        <v>0.27135327893088-0.350432006665688i</v>
      </c>
      <c r="AC3838" t="str">
        <f t="shared" si="2022"/>
        <v>0.959952357948576-0.032457527797483i</v>
      </c>
      <c r="AD3838" t="str">
        <f t="shared" si="2023"/>
        <v>0.29467978353926-0.355087860952331i</v>
      </c>
      <c r="AE3838" t="str">
        <f t="shared" si="2024"/>
        <v>-0.0000448634704750771+0.0000158275660017749i</v>
      </c>
      <c r="AF3838" t="str">
        <f t="shared" si="2025"/>
        <v>-6.36601307777795-0.0789077089342079i</v>
      </c>
      <c r="AG3838" t="str">
        <f t="shared" si="2026"/>
        <v>0.998389536037734-0.00133906089452525i</v>
      </c>
      <c r="AH3838" t="str">
        <f t="shared" si="2027"/>
        <v>0.000287443148694132-0.00009698971304442i</v>
      </c>
      <c r="AI3838">
        <f t="shared" si="2028"/>
        <v>-70.360678967683199</v>
      </c>
      <c r="AJ3838">
        <f t="shared" si="2029"/>
        <v>-18.645539280861133</v>
      </c>
      <c r="AK3838"/>
      <c r="AL3838"/>
      <c r="AM3838"/>
      <c r="AN3838"/>
    </row>
    <row r="3839" spans="1:40" x14ac:dyDescent="0.35">
      <c r="A3839"/>
      <c r="B3839">
        <f t="shared" si="2030"/>
        <v>1905000</v>
      </c>
      <c r="C3839" s="237" t="str">
        <f t="shared" si="1998"/>
        <v>-8.88651514510799E-09+0.000542470979631757i</v>
      </c>
      <c r="D3839" s="208" t="str">
        <f t="shared" si="1999"/>
        <v>-2.51366127031574+0.0041589441771768i</v>
      </c>
      <c r="E3839" t="str">
        <f t="shared" si="2000"/>
        <v>20500</v>
      </c>
      <c r="F3839" t="str">
        <f t="shared" si="2001"/>
        <v>0.327868852459016</v>
      </c>
      <c r="G3839" t="str">
        <f t="shared" si="1996"/>
        <v>0.327868852459016</v>
      </c>
      <c r="H3839" t="str">
        <f t="shared" si="2002"/>
        <v>3.85235383065413+0.0830252786961335i</v>
      </c>
      <c r="I3839" t="str">
        <f t="shared" si="2003"/>
        <v>7480.91750636069i</v>
      </c>
      <c r="J3839" t="str">
        <f t="shared" si="1997"/>
        <v>-75752.0419511679+1636.58536103152i</v>
      </c>
      <c r="K3839" t="str">
        <f t="shared" si="2004"/>
        <v>0.00213256451331784-0.0987092517891058i</v>
      </c>
      <c r="L3839" t="str">
        <f t="shared" si="2005"/>
        <v>0.000446228075760632-0.0175095026368494i</v>
      </c>
      <c r="M3839" t="str">
        <f t="shared" si="2006"/>
        <v>0.00257879258907847-0.116218754425955i</v>
      </c>
      <c r="N3839" t="str">
        <f t="shared" si="2007"/>
        <v>-23.7616269026673i</v>
      </c>
      <c r="O3839" t="str">
        <f t="shared" si="2008"/>
        <v>0.198357660312511+0.980129704985696i</v>
      </c>
      <c r="P3839" t="str">
        <f t="shared" si="2009"/>
        <v>0.801642339687489-0.980129704985696i</v>
      </c>
      <c r="Q3839" t="str">
        <f t="shared" si="2010"/>
        <v>-0.801642339687489+24.741756607653i</v>
      </c>
      <c r="R3839" t="str">
        <f t="shared" si="2011"/>
        <v>-0.0406215352441629-0.031084227742131i</v>
      </c>
      <c r="S3839" t="str">
        <f t="shared" si="2012"/>
        <v>2.57318817716537i</v>
      </c>
      <c r="T3839" t="str">
        <f t="shared" si="2013"/>
        <v>0.0799855673223673-0.104526854228586i</v>
      </c>
      <c r="U3839" t="str">
        <f t="shared" si="2014"/>
        <v>0.0000499999999999998-0.0000745945552549189i</v>
      </c>
      <c r="V3839" t="str">
        <f t="shared" si="2015"/>
        <v>0.00002-0.000835459018855095i</v>
      </c>
      <c r="W3839" t="str">
        <f t="shared" si="2016"/>
        <v>0.0000421089671214085-0.0000706203716704881i</v>
      </c>
      <c r="X3839" t="str">
        <f t="shared" si="2017"/>
        <v>0.0000421332842879097-0.0000705753162018093i</v>
      </c>
      <c r="Y3839" t="str">
        <f t="shared" si="2018"/>
        <v>0.009+9.57557440814169i</v>
      </c>
      <c r="Z3839" t="str">
        <f t="shared" si="2019"/>
        <v>-0.0000883948894709628-0.0000528848088485112i</v>
      </c>
      <c r="AA3839" t="str">
        <f t="shared" si="2020"/>
        <v>0.00118339163288387-1.25319664731148i</v>
      </c>
      <c r="AB3839" t="str">
        <f t="shared" si="2021"/>
        <v>0.267344025875443-0.349370904740102i</v>
      </c>
      <c r="AC3839" t="str">
        <f t="shared" si="2022"/>
        <v>0.960085973411098-0.0319713447904477i</v>
      </c>
      <c r="AD3839" t="str">
        <f t="shared" si="2023"/>
        <v>0.290254453492868-0.354229817900793i</v>
      </c>
      <c r="AE3839" t="str">
        <f t="shared" si="2024"/>
        <v>-0.0000443903865430832+0.0000159620543102604i</v>
      </c>
      <c r="AF3839" t="str">
        <f t="shared" si="2025"/>
        <v>-6.36601510096987-0.0788663345189567i</v>
      </c>
      <c r="AG3839" t="str">
        <f t="shared" si="2026"/>
        <v>0.998394254389565-0.00131827766412534i</v>
      </c>
      <c r="AH3839" t="str">
        <f t="shared" si="2027"/>
        <v>0.000284434523389009-0.0000978960041068702i</v>
      </c>
      <c r="AI3839">
        <f t="shared" si="2028"/>
        <v>-70.434156065089738</v>
      </c>
      <c r="AJ3839">
        <f t="shared" si="2029"/>
        <v>-18.992317803642315</v>
      </c>
      <c r="AK3839"/>
      <c r="AL3839"/>
      <c r="AM3839"/>
      <c r="AN3839"/>
    </row>
    <row r="3840" spans="1:40" x14ac:dyDescent="0.35">
      <c r="A3840"/>
      <c r="B3840">
        <f t="shared" si="2030"/>
        <v>1906000</v>
      </c>
      <c r="C3840" s="237" t="str">
        <f t="shared" si="1998"/>
        <v>-8.87719281147972E-09+0.000542186367365577i</v>
      </c>
      <c r="D3840" s="208" t="str">
        <f t="shared" si="1999"/>
        <v>-2.51366127024427+0.00415676214980276i</v>
      </c>
      <c r="E3840" t="str">
        <f t="shared" si="2000"/>
        <v>20500</v>
      </c>
      <c r="F3840" t="str">
        <f t="shared" si="2001"/>
        <v>0.327868852459016</v>
      </c>
      <c r="G3840" t="str">
        <f t="shared" si="1996"/>
        <v>0.327868852459016</v>
      </c>
      <c r="H3840" t="str">
        <f t="shared" si="2002"/>
        <v>3.85235585073619+0.0829817655946305i</v>
      </c>
      <c r="I3840" t="str">
        <f t="shared" si="2003"/>
        <v>7484.84449717768i</v>
      </c>
      <c r="J3840" t="str">
        <f t="shared" si="1997"/>
        <v>-75831.5935780858+1637.44446095857i</v>
      </c>
      <c r="K3840" t="str">
        <f t="shared" si="2004"/>
        <v>0.00213032834577686-0.0986575100142675i</v>
      </c>
      <c r="L3840" t="str">
        <f t="shared" si="2005"/>
        <v>0.000445760266979775-0.0175003280350106i</v>
      </c>
      <c r="M3840" t="str">
        <f t="shared" si="2006"/>
        <v>0.00257608861275664-0.116157838049278i</v>
      </c>
      <c r="N3840" t="str">
        <f t="shared" si="2007"/>
        <v>-23.7741001976293i</v>
      </c>
      <c r="O3840" t="str">
        <f t="shared" si="2008"/>
        <v>0.210567359865631+0.977579350722599i</v>
      </c>
      <c r="P3840" t="str">
        <f t="shared" si="2009"/>
        <v>0.789432640134369-0.977579350722599i</v>
      </c>
      <c r="Q3840" t="str">
        <f t="shared" si="2010"/>
        <v>-0.789432640134369+24.7516795483519i</v>
      </c>
      <c r="R3840" t="str">
        <f t="shared" si="2011"/>
        <v>-0.0404715402450938-0.0306033004260843i</v>
      </c>
      <c r="S3840" t="str">
        <f t="shared" si="2012"/>
        <v>2.57453893211402i</v>
      </c>
      <c r="T3840" t="str">
        <f t="shared" si="2013"/>
        <v>0.0787893883981356-0.104195556003613i</v>
      </c>
      <c r="U3840" t="str">
        <f t="shared" si="2014"/>
        <v>0.00005-0.000074555418552267i</v>
      </c>
      <c r="V3840" t="str">
        <f t="shared" si="2015"/>
        <v>0.00002-0.00083502068778539i</v>
      </c>
      <c r="W3840" t="str">
        <f t="shared" si="2016"/>
        <v>0.0000421087952694629-0.0000705855530935311i</v>
      </c>
      <c r="X3840" t="str">
        <f t="shared" si="2017"/>
        <v>0.0000421330753344582-0.0000705405200424504i</v>
      </c>
      <c r="Y3840" t="str">
        <f t="shared" si="2018"/>
        <v>0.009+9.58060095638743i</v>
      </c>
      <c r="Z3840" t="str">
        <f t="shared" si="2019"/>
        <v>-0.0000883049545622286-0.0000528567153573421i</v>
      </c>
      <c r="AA3840" t="str">
        <f t="shared" si="2020"/>
        <v>0.00118215016061625-1.25253913822625i</v>
      </c>
      <c r="AB3840" t="str">
        <f t="shared" si="2021"/>
        <v>0.263345913466206-0.348263572452607i</v>
      </c>
      <c r="AC3840" t="str">
        <f t="shared" si="2022"/>
        <v>0.960224858761483-0.0314868497905798i</v>
      </c>
      <c r="AD3840" t="str">
        <f t="shared" si="2023"/>
        <v>0.285840068856725-0.353316586260821i</v>
      </c>
      <c r="AE3840" t="str">
        <f t="shared" si="2024"/>
        <v>-0.0000439162485234734+0.0000160910379385605i</v>
      </c>
      <c r="AF3840" t="str">
        <f t="shared" si="2025"/>
        <v>-6.36601712098046-0.0788250034448277i</v>
      </c>
      <c r="AG3840" t="str">
        <f t="shared" si="2026"/>
        <v>0.998399218093334-0.00129756563932742i</v>
      </c>
      <c r="AH3840" t="str">
        <f t="shared" si="2027"/>
        <v>0.000281418612690307-0.0000987670699865904i</v>
      </c>
      <c r="AI3840">
        <f t="shared" si="2028"/>
        <v>-70.508473602177929</v>
      </c>
      <c r="AJ3840">
        <f t="shared" si="2029"/>
        <v>-19.339104195580308</v>
      </c>
      <c r="AK3840"/>
      <c r="AL3840"/>
      <c r="AM3840"/>
      <c r="AN3840"/>
    </row>
    <row r="3841" spans="1:40" x14ac:dyDescent="0.35">
      <c r="A3841"/>
      <c r="B3841">
        <f t="shared" si="2030"/>
        <v>1907000</v>
      </c>
      <c r="C3841" s="237" t="str">
        <f t="shared" si="1998"/>
        <v>-8.86788513944951E-09+0.000541902053591548i</v>
      </c>
      <c r="D3841" s="208" t="str">
        <f t="shared" si="1999"/>
        <v>-2.51366127017291+0.00415458241086854i</v>
      </c>
      <c r="E3841" t="str">
        <f t="shared" si="2000"/>
        <v>20500</v>
      </c>
      <c r="F3841" t="str">
        <f t="shared" si="2001"/>
        <v>0.327868852459016</v>
      </c>
      <c r="G3841" t="str">
        <f t="shared" si="1996"/>
        <v>0.327868852459016</v>
      </c>
      <c r="H3841" t="str">
        <f t="shared" si="2002"/>
        <v>3.85235786764346+0.082938298054662i</v>
      </c>
      <c r="I3841" t="str">
        <f t="shared" si="2003"/>
        <v>7488.77148799467i</v>
      </c>
      <c r="J3841" t="str">
        <f t="shared" si="1997"/>
        <v>-75911.1869534304+1638.30356088561i</v>
      </c>
      <c r="K3841" t="str">
        <f t="shared" si="2004"/>
        <v>0.00212809569308371-0.0986058224308206i</v>
      </c>
      <c r="L3841" t="str">
        <f t="shared" si="2005"/>
        <v>0.000445293193304503-0.0174911630364834i</v>
      </c>
      <c r="M3841" t="str">
        <f t="shared" si="2006"/>
        <v>0.00257338888638821-0.116096985467304i</v>
      </c>
      <c r="N3841" t="str">
        <f t="shared" si="2007"/>
        <v>-23.7865734925913i</v>
      </c>
      <c r="O3841" t="str">
        <f t="shared" si="2008"/>
        <v>0.22274429912359+0.974876903618062i</v>
      </c>
      <c r="P3841" t="str">
        <f t="shared" si="2009"/>
        <v>0.77725570087641-0.974876903618062i</v>
      </c>
      <c r="Q3841" t="str">
        <f t="shared" si="2010"/>
        <v>-0.77725570087641+24.7614503962094i</v>
      </c>
      <c r="R3841" t="str">
        <f t="shared" si="2011"/>
        <v>-0.0403163431904199-0.0301242286440279i</v>
      </c>
      <c r="S3841" t="str">
        <f t="shared" si="2012"/>
        <v>2.57588968706266i</v>
      </c>
      <c r="T3841" t="str">
        <f t="shared" si="2013"/>
        <v>0.0775966898948691-0.103850452644282i</v>
      </c>
      <c r="U3841" t="str">
        <f t="shared" si="2014"/>
        <v>0.0000500000000000001-0.0000745163228949247i</v>
      </c>
      <c r="V3841" t="str">
        <f t="shared" si="2015"/>
        <v>0.00002-0.000834582816423151i</v>
      </c>
      <c r="W3841" t="str">
        <f t="shared" si="2016"/>
        <v>0.0000421086233294546-0.0000705507721768555i</v>
      </c>
      <c r="X3841" t="str">
        <f t="shared" si="2017"/>
        <v>0.0000421328663515692-0.0000705057615192081i</v>
      </c>
      <c r="Y3841" t="str">
        <f t="shared" si="2018"/>
        <v>0.009+9.58562750463318i</v>
      </c>
      <c r="Z3841" t="str">
        <f t="shared" si="2019"/>
        <v>-0.0000882151610641595-0.0000528286514268924i</v>
      </c>
      <c r="AA3841" t="str">
        <f t="shared" si="2020"/>
        <v>0.00118091064090584-1.25188231872823i</v>
      </c>
      <c r="AB3841" t="str">
        <f t="shared" si="2021"/>
        <v>0.259359434027562-0.347110097838182i</v>
      </c>
      <c r="AC3841" t="str">
        <f t="shared" si="2022"/>
        <v>0.960368996700833-0.031004097711236i</v>
      </c>
      <c r="AD3841" t="str">
        <f t="shared" si="2023"/>
        <v>0.281437318591271-0.352348304532368i</v>
      </c>
      <c r="AE3841" t="str">
        <f t="shared" si="2024"/>
        <v>-0.0000434411241499911+0.0000162145084326289i</v>
      </c>
      <c r="AF3841" t="str">
        <f t="shared" si="2025"/>
        <v>-6.36601913781637-0.0787837156437935i</v>
      </c>
      <c r="AG3841" t="str">
        <f t="shared" si="2026"/>
        <v>0.998404426138244-0.0012769278313093i</v>
      </c>
      <c r="AH3841" t="str">
        <f t="shared" si="2027"/>
        <v>0.000278395853727573-0.0000996028501105679i</v>
      </c>
      <c r="AI3841">
        <f t="shared" si="2028"/>
        <v>-70.583644627285381</v>
      </c>
      <c r="AJ3841">
        <f t="shared" si="2029"/>
        <v>-19.685898239214744</v>
      </c>
      <c r="AK3841"/>
      <c r="AL3841"/>
      <c r="AM3841"/>
      <c r="AN3841"/>
    </row>
    <row r="3842" spans="1:40" x14ac:dyDescent="0.35">
      <c r="A3842"/>
      <c r="B3842">
        <f t="shared" si="2030"/>
        <v>1908000</v>
      </c>
      <c r="C3842" s="237" t="str">
        <f t="shared" si="1998"/>
        <v>-8.85859209828832E-09+0.000541618037840343i</v>
      </c>
      <c r="D3842" s="208" t="str">
        <f t="shared" si="1999"/>
        <v>-2.51366127010166+0.00415240495677596i</v>
      </c>
      <c r="E3842" t="str">
        <f t="shared" si="2000"/>
        <v>20500</v>
      </c>
      <c r="F3842" t="str">
        <f t="shared" si="2001"/>
        <v>0.327868852459016</v>
      </c>
      <c r="G3842" t="str">
        <f t="shared" si="1996"/>
        <v>0.327868852459016</v>
      </c>
      <c r="H3842" t="str">
        <f t="shared" si="2002"/>
        <v>3.85235988138259+0.0828948760047445i</v>
      </c>
      <c r="I3842" t="str">
        <f t="shared" si="2003"/>
        <v>7492.69847881166i</v>
      </c>
      <c r="J3842" t="str">
        <f t="shared" si="1997"/>
        <v>-75990.8220772016+1639.16266081267i</v>
      </c>
      <c r="K3842" t="str">
        <f t="shared" si="2004"/>
        <v>0.00212586654787709-0.0985541889537129i</v>
      </c>
      <c r="L3842" t="str">
        <f t="shared" si="2005"/>
        <v>0.000444826853195776-0.0174820076262073i</v>
      </c>
      <c r="M3842" t="str">
        <f t="shared" si="2006"/>
        <v>0.00257069340107287-0.11603619657992i</v>
      </c>
      <c r="N3842" t="str">
        <f t="shared" si="2007"/>
        <v>-23.7990467875534i</v>
      </c>
      <c r="O3842" t="str">
        <f t="shared" si="2008"/>
        <v>0.234886583585238+0.972022784121676i</v>
      </c>
      <c r="P3842" t="str">
        <f t="shared" si="2009"/>
        <v>0.765113416414762-0.972022784121676i</v>
      </c>
      <c r="Q3842" t="str">
        <f t="shared" si="2010"/>
        <v>-0.765113416414762+24.7710695716751i</v>
      </c>
      <c r="R3842" t="str">
        <f t="shared" si="2011"/>
        <v>-0.0401559629748282-0.029647066642347i</v>
      </c>
      <c r="S3842" t="str">
        <f t="shared" si="2012"/>
        <v>2.57724044201131i</v>
      </c>
      <c r="T3842" t="str">
        <f t="shared" si="2013"/>
        <v>0.0764076191376612-0.103491571766636i</v>
      </c>
      <c r="U3842" t="str">
        <f t="shared" si="2014"/>
        <v>0.00005-0.0000744772682183547i</v>
      </c>
      <c r="V3842" t="str">
        <f t="shared" si="2015"/>
        <v>0.00002-0.000834145404045577i</v>
      </c>
      <c r="W3842" t="str">
        <f t="shared" si="2016"/>
        <v>0.0000421084513013867-0.0000705160288612036i</v>
      </c>
      <c r="X3842" t="str">
        <f t="shared" si="2017"/>
        <v>0.0000421326573391228-0.0000704710405728626i</v>
      </c>
      <c r="Y3842" t="str">
        <f t="shared" si="2018"/>
        <v>0.009+9.59065405287892i</v>
      </c>
      <c r="Z3842" t="str">
        <f t="shared" si="2019"/>
        <v>-0.0000881255086803539-0.0000528006170102519i</v>
      </c>
      <c r="AA3842" t="str">
        <f t="shared" si="2020"/>
        <v>0.00117967306966018-1.25122618773314i</v>
      </c>
      <c r="AB3842" t="str">
        <f t="shared" si="2021"/>
        <v>0.255385079979393-0.345910573200782i</v>
      </c>
      <c r="AC3842" t="str">
        <f t="shared" si="2022"/>
        <v>0.960518369468837-0.030523143371956i</v>
      </c>
      <c r="AD3842" t="str">
        <f t="shared" si="2023"/>
        <v>0.277046889930367-0.351325119836379i</v>
      </c>
      <c r="AE3842" t="str">
        <f t="shared" si="2024"/>
        <v>-0.0000429650812019852+0.0000163324581686725i</v>
      </c>
      <c r="AF3842" t="str">
        <f t="shared" si="2025"/>
        <v>-6.36602115148425-0.0787424710479685i</v>
      </c>
      <c r="AG3842" t="str">
        <f t="shared" si="2026"/>
        <v>0.998409877476555-0.00125636723715033i</v>
      </c>
      <c r="AH3842" t="str">
        <f t="shared" si="2027"/>
        <v>0.000275366683991223-0.000100403289346729i</v>
      </c>
      <c r="AI3842">
        <f t="shared" si="2028"/>
        <v>-70.65968256131535</v>
      </c>
      <c r="AJ3842">
        <f t="shared" si="2029"/>
        <v>-20.03269971678721</v>
      </c>
      <c r="AK3842"/>
      <c r="AL3842"/>
      <c r="AM3842"/>
      <c r="AN3842"/>
    </row>
    <row r="3843" spans="1:40" x14ac:dyDescent="0.35">
      <c r="A3843"/>
      <c r="B3843">
        <f t="shared" si="2030"/>
        <v>1909000</v>
      </c>
      <c r="C3843" s="237" t="str">
        <f t="shared" si="1998"/>
        <v>-8.84931365734757E-09+0.000541334319643618i</v>
      </c>
      <c r="D3843" s="208" t="str">
        <f t="shared" si="1999"/>
        <v>-2.51366127003053+0.00415022978393441i</v>
      </c>
      <c r="E3843" t="str">
        <f t="shared" si="2000"/>
        <v>20500</v>
      </c>
      <c r="F3843" t="str">
        <f t="shared" si="2001"/>
        <v>0.327868852459016</v>
      </c>
      <c r="G3843" t="str">
        <f t="shared" si="1996"/>
        <v>0.327868852459016</v>
      </c>
      <c r="H3843" t="str">
        <f t="shared" si="2002"/>
        <v>3.85236189196021+0.0828514993735441i</v>
      </c>
      <c r="I3843" t="str">
        <f t="shared" si="2003"/>
        <v>7496.62546962864i</v>
      </c>
      <c r="J3843" t="str">
        <f t="shared" si="1997"/>
        <v>-76070.4989493994+1640.02176073972i</v>
      </c>
      <c r="K3843" t="str">
        <f t="shared" si="2004"/>
        <v>0.00212364090281489-0.0985026094980699i</v>
      </c>
      <c r="L3843" t="str">
        <f t="shared" si="2005"/>
        <v>0.000444361245118584-0.0174728617891536i</v>
      </c>
      <c r="M3843" t="str">
        <f t="shared" si="2006"/>
        <v>0.00256800214793347-0.115975471287223i</v>
      </c>
      <c r="N3843" t="str">
        <f t="shared" si="2007"/>
        <v>-23.8115200825154i</v>
      </c>
      <c r="O3843" t="str">
        <f t="shared" si="2008"/>
        <v>0.246992324140776+0.969017436280451i</v>
      </c>
      <c r="P3843" t="str">
        <f t="shared" si="2009"/>
        <v>0.753007675859224-0.969017436280451i</v>
      </c>
      <c r="Q3843" t="str">
        <f t="shared" si="2010"/>
        <v>-0.753007675859224+24.7805375187959i</v>
      </c>
      <c r="R3843" t="str">
        <f t="shared" si="2011"/>
        <v>-0.0399904189518149-0.0291718685633582i</v>
      </c>
      <c r="S3843" t="str">
        <f t="shared" si="2012"/>
        <v>2.57859119695995i</v>
      </c>
      <c r="T3843" t="str">
        <f t="shared" si="2013"/>
        <v>0.0752223234763482-0.10311894227189i</v>
      </c>
      <c r="U3843" t="str">
        <f t="shared" si="2014"/>
        <v>0.0000500000000000001-0.0000744382544581567i</v>
      </c>
      <c r="V3843" t="str">
        <f t="shared" si="2015"/>
        <v>0.00002-0.000833708449931355i</v>
      </c>
      <c r="W3843" t="str">
        <f t="shared" si="2016"/>
        <v>0.0000421082791852629-0.0000704813230874433i</v>
      </c>
      <c r="X3843" t="str">
        <f t="shared" si="2017"/>
        <v>0.0000421324482970004-0.0000704363571443199i</v>
      </c>
      <c r="Y3843" t="str">
        <f t="shared" si="2018"/>
        <v>0.009+9.59568060112466i</v>
      </c>
      <c r="Z3843" t="str">
        <f t="shared" si="2019"/>
        <v>-0.0000880359971151883-0.0000527726120606117i</v>
      </c>
      <c r="AA3843" t="str">
        <f t="shared" si="2020"/>
        <v>0.00117843744279753-1.25057074415896i</v>
      </c>
      <c r="AB3843" t="str">
        <f t="shared" si="2021"/>
        <v>0.251423343824282-0.344665095139924i</v>
      </c>
      <c r="AC3843" t="str">
        <f t="shared" si="2022"/>
        <v>0.960672958841873-0.0300440414972676i</v>
      </c>
      <c r="AD3843" t="str">
        <f t="shared" si="2023"/>
        <v>0.272669468273005-0.350247187893914i</v>
      </c>
      <c r="AE3843" t="str">
        <f t="shared" si="2024"/>
        <v>-0.000042488187494328+0.0000164448803530869i</v>
      </c>
      <c r="AF3843" t="str">
        <f t="shared" si="2025"/>
        <v>-6.36602316199074-0.0787012695896097i</v>
      </c>
      <c r="AG3843" t="str">
        <f t="shared" si="2026"/>
        <v>0.998415571023775-0.00123588683937794i</v>
      </c>
      <c r="AH3843" t="str">
        <f t="shared" si="2027"/>
        <v>0.000272331541264555-0.000101168338003967i</v>
      </c>
      <c r="AI3843">
        <f t="shared" si="2028"/>
        <v>-70.736601211634309</v>
      </c>
      <c r="AJ3843">
        <f t="shared" si="2029"/>
        <v>-20.379508410267597</v>
      </c>
      <c r="AK3843"/>
      <c r="AL3843"/>
      <c r="AM3843"/>
      <c r="AN3843"/>
    </row>
    <row r="3844" spans="1:40" x14ac:dyDescent="0.35">
      <c r="A3844"/>
      <c r="B3844">
        <f t="shared" si="2030"/>
        <v>1910000</v>
      </c>
      <c r="C3844" s="237" t="str">
        <f t="shared" si="1998"/>
        <v>-8.84004978605873E-09+0.000541050898534005i</v>
      </c>
      <c r="D3844" s="208" t="str">
        <f t="shared" si="1999"/>
        <v>-2.51366126995951+0.00414805688876071i</v>
      </c>
      <c r="E3844" t="str">
        <f t="shared" si="2000"/>
        <v>20500</v>
      </c>
      <c r="F3844" t="str">
        <f t="shared" si="2001"/>
        <v>0.327868852459016</v>
      </c>
      <c r="G3844" t="str">
        <f t="shared" si="1996"/>
        <v>0.327868852459016</v>
      </c>
      <c r="H3844" t="str">
        <f t="shared" si="2002"/>
        <v>3.85236389938295+0.0828081680898754i</v>
      </c>
      <c r="I3844" t="str">
        <f t="shared" si="2003"/>
        <v>7500.55246044563i</v>
      </c>
      <c r="J3844" t="str">
        <f t="shared" si="1997"/>
        <v>-76150.2175700238+1640.88086066677i</v>
      </c>
      <c r="K3844" t="str">
        <f t="shared" si="2004"/>
        <v>0.00212141875057425-0.0984510839791946i</v>
      </c>
      <c r="L3844" t="str">
        <f t="shared" si="2005"/>
        <v>0.000443896367541933-0.0174637255103246i</v>
      </c>
      <c r="M3844" t="str">
        <f t="shared" si="2006"/>
        <v>0.00256531511811618-0.115914809489519i</v>
      </c>
      <c r="N3844" t="str">
        <f t="shared" si="2007"/>
        <v>-23.8239933774774i</v>
      </c>
      <c r="O3844" t="str">
        <f t="shared" si="2008"/>
        <v>0.259059637366232+0.965861327669597i</v>
      </c>
      <c r="P3844" t="str">
        <f t="shared" si="2009"/>
        <v>0.740940362633768-0.965861327669597i</v>
      </c>
      <c r="Q3844" t="str">
        <f t="shared" si="2010"/>
        <v>-0.740940362633768+24.789854705147i</v>
      </c>
      <c r="R3844" t="str">
        <f t="shared" si="2011"/>
        <v>-0.0398197309356329-0.0286986884439718i</v>
      </c>
      <c r="S3844" t="str">
        <f t="shared" si="2012"/>
        <v>2.57994195190859i</v>
      </c>
      <c r="T3844" t="str">
        <f t="shared" si="2013"/>
        <v>0.0740409502813571-0.102732594354552i</v>
      </c>
      <c r="U3844" t="str">
        <f t="shared" si="2014"/>
        <v>0.0000499999999999999-0.0000743992815500631i</v>
      </c>
      <c r="V3844" t="str">
        <f t="shared" si="2015"/>
        <v>0.00002-0.000833271953360709i</v>
      </c>
      <c r="W3844" t="str">
        <f t="shared" si="2016"/>
        <v>0.0000421081069810859-0.0000704466547965643i</v>
      </c>
      <c r="X3844" t="str">
        <f t="shared" si="2017"/>
        <v>0.0000421322392250826-0.0000704017111746076i</v>
      </c>
      <c r="Y3844" t="str">
        <f t="shared" si="2018"/>
        <v>0.009+9.60070714937041i</v>
      </c>
      <c r="Z3844" t="str">
        <f t="shared" si="2019"/>
        <v>-0.00008794662607381-0.00005274463653126i</v>
      </c>
      <c r="AA3844" t="str">
        <f t="shared" si="2020"/>
        <v>0.00117720375624684-1.24991598692594i</v>
      </c>
      <c r="AB3844" t="str">
        <f t="shared" si="2021"/>
        <v>0.247474718133633-0.343373764577831i</v>
      </c>
      <c r="AC3844" t="str">
        <f t="shared" si="2022"/>
        <v>0.960832746131042-0.0295668467153685i</v>
      </c>
      <c r="AD3844" t="str">
        <f t="shared" si="2023"/>
        <v>0.268305737074934-0.349114673003801i</v>
      </c>
      <c r="AE3844" t="str">
        <f t="shared" si="2024"/>
        <v>-0.0000420105108673023+0.0000165517690222765i</v>
      </c>
      <c r="AF3844" t="str">
        <f t="shared" si="2025"/>
        <v>-6.36602516934246-0.0786601112011147i</v>
      </c>
      <c r="AG3844" t="str">
        <f t="shared" si="2026"/>
        <v>0.998421505658858-0.00121548960551515i</v>
      </c>
      <c r="AH3844" t="str">
        <f t="shared" si="2027"/>
        <v>0.000269290863555567-0.000101897951831345i</v>
      </c>
      <c r="AI3844">
        <f t="shared" si="2028"/>
        <v>-70.814414786636362</v>
      </c>
      <c r="AJ3844">
        <f t="shared" si="2029"/>
        <v>-20.726324101404998</v>
      </c>
      <c r="AK3844"/>
      <c r="AL3844"/>
      <c r="AM3844"/>
      <c r="AN3844"/>
    </row>
    <row r="3845" spans="1:40" x14ac:dyDescent="0.35">
      <c r="A3845"/>
      <c r="B3845">
        <f t="shared" si="2030"/>
        <v>1911000</v>
      </c>
      <c r="C3845" s="237" t="str">
        <f t="shared" si="1998"/>
        <v>-8.8308004539337E-09+0.000540767774045128i</v>
      </c>
      <c r="D3845" s="208" t="str">
        <f t="shared" si="1999"/>
        <v>-2.51366126988859+0.00414588626767932i</v>
      </c>
      <c r="E3845" t="str">
        <f t="shared" si="2000"/>
        <v>20500</v>
      </c>
      <c r="F3845" t="str">
        <f t="shared" si="2001"/>
        <v>0.327868852459016</v>
      </c>
      <c r="G3845" t="str">
        <f t="shared" ref="G3845:G3908" si="2031">IF($C$11=$C$7,$C$24,F3845)</f>
        <v>0.327868852459016</v>
      </c>
      <c r="H3845" t="str">
        <f t="shared" si="2002"/>
        <v>3.85236590365737+0.0827648820827015i</v>
      </c>
      <c r="I3845" t="str">
        <f t="shared" si="2003"/>
        <v>7504.47945126262i</v>
      </c>
      <c r="J3845" t="str">
        <f t="shared" ref="J3845:J3908" si="2032">IMSUM(COMPLEX(0,2*PI()*B3845*$C$113*$C$112),COMPLEX(0,2*PI()*B3845*$C$113*$C$111),COMPLEX(0,2*PI()*B3845*$C$28*10^-12*$C$111),COMPLEX(-1*2*PI()*B3845*2*PI()*B3845*$C$113*$C$112*$C$28*10^-12*$C$111,0),COMPLEX(1,0))</f>
        <v>-76229.9779390748+1641.73996059382i</v>
      </c>
      <c r="K3845" t="str">
        <f t="shared" si="2004"/>
        <v>0.00211920008385143-0.0983996123125666i</v>
      </c>
      <c r="L3845" t="str">
        <f t="shared" si="2005"/>
        <v>0.000443432218938818-0.017454598774754i</v>
      </c>
      <c r="M3845" t="str">
        <f t="shared" si="2006"/>
        <v>0.00256263230279025-0.115854211087321i</v>
      </c>
      <c r="N3845" t="str">
        <f t="shared" si="2007"/>
        <v>-23.8364666724395i</v>
      </c>
      <c r="O3845" t="str">
        <f t="shared" si="2008"/>
        <v>0.271086645816196+0.962554949319842i</v>
      </c>
      <c r="P3845" t="str">
        <f t="shared" si="2009"/>
        <v>0.728913354183804-0.962554949319842i</v>
      </c>
      <c r="Q3845" t="str">
        <f t="shared" si="2010"/>
        <v>-0.728913354183804+24.7990216217593i</v>
      </c>
      <c r="R3845" t="str">
        <f t="shared" si="2011"/>
        <v>-0.0396439192033171-0.0282275802142981i</v>
      </c>
      <c r="S3845" t="str">
        <f t="shared" si="2012"/>
        <v>2.58129270685724i</v>
      </c>
      <c r="T3845" t="str">
        <f t="shared" si="2013"/>
        <v>0.0728636469393954-0.10233255951076i</v>
      </c>
      <c r="U3845" t="str">
        <f t="shared" si="2014"/>
        <v>0.0000500000000000001-0.0000743603494299429i</v>
      </c>
      <c r="V3845" t="str">
        <f t="shared" si="2015"/>
        <v>0.00002-0.000832835913615359i</v>
      </c>
      <c r="W3845" t="str">
        <f t="shared" si="2016"/>
        <v>0.0000421079346888597-0.0000704120239296821i</v>
      </c>
      <c r="X3845" t="str">
        <f t="shared" si="2017"/>
        <v>0.0000421320301232516-0.0000703671026048792i</v>
      </c>
      <c r="Y3845" t="str">
        <f t="shared" si="2018"/>
        <v>0.009+9.60573369761615i</v>
      </c>
      <c r="Z3845" t="str">
        <f t="shared" si="2019"/>
        <v>-0.000087857395262141-0.000052716690375586i</v>
      </c>
      <c r="AA3845" t="str">
        <f t="shared" si="2020"/>
        <v>0.0011759720059477-1.24926191495661i</v>
      </c>
      <c r="AB3845" t="str">
        <f t="shared" si="2021"/>
        <v>0.243539695533266-0.342036686787299i</v>
      </c>
      <c r="AC3845" t="str">
        <f t="shared" si="2022"/>
        <v>0.960997712180122-0.0290916135567534i</v>
      </c>
      <c r="AD3845" t="str">
        <f t="shared" si="2023"/>
        <v>0.263956377740847-0.34792774801898i</v>
      </c>
      <c r="AE3845" t="str">
        <f t="shared" si="2024"/>
        <v>-0.000041532119176532+0.0000166531190423447i</v>
      </c>
      <c r="AF3845" t="str">
        <f t="shared" si="2025"/>
        <v>-6.36602717354596-0.0786189958150222i</v>
      </c>
      <c r="AG3845" t="str">
        <f t="shared" si="2026"/>
        <v>0.998427680224407-0.00119517848763216i</v>
      </c>
      <c r="AH3845" t="str">
        <f t="shared" si="2027"/>
        <v>0.000266245089029063-0.000102592092016385i</v>
      </c>
      <c r="AI3845">
        <f t="shared" si="2028"/>
        <v>-70.893137911000267</v>
      </c>
      <c r="AJ3845">
        <f t="shared" si="2029"/>
        <v>-21.073146571755778</v>
      </c>
      <c r="AK3845"/>
      <c r="AL3845"/>
      <c r="AM3845"/>
      <c r="AN3845"/>
    </row>
    <row r="3846" spans="1:40" x14ac:dyDescent="0.35">
      <c r="A3846"/>
      <c r="B3846">
        <f t="shared" si="2030"/>
        <v>1912000</v>
      </c>
      <c r="C3846" s="237" t="str">
        <f t="shared" ref="C3846:C3909" si="2033">IMPRODUCT(COMPLEX(-1,0),IMDIV(IMPRODUCT(G3846,COMPLEX($C$100+$C$101,0)),COMPLEX($C$100,2*PI()*B3846*$C$103*$C$102*(2*$C$100+$C$101))))</f>
        <v>-8.8215656305636E-09+0.000540484945711574i</v>
      </c>
      <c r="D3846" s="208" t="str">
        <f t="shared" ref="D3846:D3909" si="2034">IMPRODUCT(COMPLEX($C$106,0),IMSUB(C3846,G3846))</f>
        <v>-2.5136612698178+0.00414371791712207i</v>
      </c>
      <c r="E3846" t="str">
        <f t="shared" ref="E3846:E3909" si="2035">IMDIV(COMPLEX($C$20*10^3,0),COMPLEX(1,2*PI()*B3846*$C$20*1000*$C$29*10^-12))</f>
        <v>20500</v>
      </c>
      <c r="F3846" t="str">
        <f t="shared" ref="F3846:F3909" si="2036">IMDIV(COMPLEX($C$22*1000,0),IMSUM(COMPLEX($C$22*1000,0),E3846))</f>
        <v>0.327868852459016</v>
      </c>
      <c r="G3846" t="str">
        <f t="shared" si="2031"/>
        <v>0.327868852459016</v>
      </c>
      <c r="H3846" t="str">
        <f t="shared" ref="H3846:H3909" si="2037">IMPRODUCT(COMPLEX($C$108,0),IMPRODUCT(COMPLEX(-1,0),D3846),IMDIV(COMPLEX(0,2*PI()*B3846*$C$109*$C$110),COMPLEX(1,2*PI()*B3846*$C$109*$C$110)))</f>
        <v>3.8523679047901+0.0827216412811345i</v>
      </c>
      <c r="I3846" t="str">
        <f t="shared" ref="I3846:I3909" si="2038">COMPLEX(0,2*PI()*B3846*$C$113*$C$112*$C$114)</f>
        <v>7508.40644207961i</v>
      </c>
      <c r="J3846" t="str">
        <f t="shared" si="2032"/>
        <v>-76309.7800565525+1642.59906052087i</v>
      </c>
      <c r="K3846" t="str">
        <f t="shared" ref="K3846:K3909" si="2039">IMDIV(I3846,J3846)</f>
        <v>0.00211698489536177-0.098348194413842i</v>
      </c>
      <c r="L3846" t="str">
        <f t="shared" ref="L3846:L3909" si="2040">IMDIV(COMPLEX($C$117,0),COMPLEX(1,2*PI()*B3846*$C$115*$C$116))</f>
        <v>0.000442968797786232-0.0174454815675069i</v>
      </c>
      <c r="M3846" t="str">
        <f t="shared" ref="M3846:M3909" si="2041">IMSUM(K3846,L3846)</f>
        <v>0.002559953693148-0.115793675981349i</v>
      </c>
      <c r="N3846" t="str">
        <f t="shared" ref="N3846:N3909" si="2042">COMPLEX(0,-2*PI()*B3846*$C$43)</f>
        <v>-23.8489399674015i</v>
      </c>
      <c r="O3846" t="str">
        <f t="shared" ref="O3846:O3909" si="2043">IMEXP(N3846)</f>
        <v>0.283071478315633+0.959098815641122i</v>
      </c>
      <c r="P3846" t="str">
        <f t="shared" ref="P3846:P3909" si="2044">IMSUB(COMPLEX(1,0),O3846)</f>
        <v>0.716928521684367-0.959098815641122i</v>
      </c>
      <c r="Q3846" t="str">
        <f t="shared" ref="Q3846:Q3909" si="2045">IMSUM(COMPLEX(0,2*PI()*B3846*$C$43),O3846,COMPLEX(-1,0))</f>
        <v>-0.716928521684367+24.8080387830426i</v>
      </c>
      <c r="R3846" t="str">
        <f t="shared" ref="R3846:R3909" si="2046">IMDIV(P3846,Q3846)</f>
        <v>-0.0394630044967784-0.0277585976961622i</v>
      </c>
      <c r="S3846" t="str">
        <f t="shared" ref="S3846:S3909" si="2047">IMDIV(COMPLEX(0,2*PI()*B3846*$C$123),COMPLEX($C$124,0))</f>
        <v>2.58264346180588i</v>
      </c>
      <c r="T3846" t="str">
        <f t="shared" ref="T3846:T3909" si="2048">IMPRODUCT(R3846,S3846)</f>
        <v>0.0716905608488931-0.101918870546821i</v>
      </c>
      <c r="U3846" t="str">
        <f t="shared" ref="U3846:U3909" si="2049">IMDIV(COMPLEX(1,2*PI()*B3846*$C$16*10^-3*$C$15*10^-6),COMPLEX(0,2*PI()*B3846*$C$15*10^-6))</f>
        <v>0.0000499999999999999-0.0000743214580337973i</v>
      </c>
      <c r="V3846" t="str">
        <f t="shared" ref="V3846:V3909" si="2050">IMSUM(COMPLEX($C$18*10^-3,0),IMDIV(COMPLEX(1,0),COMPLEX(0,2*PI()*B3846*($C$17*1*10^-6))))</f>
        <v>0.00002-0.00083240032997853i</v>
      </c>
      <c r="W3846" t="str">
        <f t="shared" ref="W3846:W3909" si="2051">IMDIV(IMPRODUCT(U3846,V3846),IMSUM(U3846,V3846))</f>
        <v>0.000042107762308587-0.0000703774304280332i</v>
      </c>
      <c r="X3846" t="str">
        <f t="shared" ref="X3846:X3909" si="2052">IMDIV(IMPRODUCT(COMPLEX($C$19,0),W3846),IMSUM(COMPLEX($C$19,0),W3846))</f>
        <v>0.0000421318209913886-0.0000703325313764088i</v>
      </c>
      <c r="Y3846" t="str">
        <f t="shared" ref="Y3846:Y3909" si="2053">COMPLEX($C$13*10^-3,2*PI()*B3846*$C$12*0.000001)</f>
        <v>0.009+9.6107602458619i</v>
      </c>
      <c r="Z3846" t="str">
        <f t="shared" ref="Z3846:Z3909" si="2054">IMPRODUCT(COMPLEX($C$6,0),IMDIV(X3846,IMSUM(X3846,Y3846)))</f>
        <v>-0.0000877683043868692-0.0000526887735470755i</v>
      </c>
      <c r="AA3846" t="str">
        <f t="shared" ref="AA3846:AA3909" si="2055">IMDIV(COMPLEX($C$6,0),IMSUM(X3846,Y3846))</f>
        <v>0.00117474218785032-1.24860852717573i</v>
      </c>
      <c r="AB3846" t="str">
        <f t="shared" ref="AB3846:AB3909" si="2056">IMPRODUCT(COMPLEX($C$119,0),T3846)</f>
        <v>0.239618768688184-0.340653971420239i</v>
      </c>
      <c r="AC3846" t="str">
        <f t="shared" ref="AC3846:AC3909" si="2057">IMSUM(COMPLEX(1,0),IMPRODUCT(AB3846,M3846))</f>
        <v>0.961167837363456-0.0286183964527522i</v>
      </c>
      <c r="AD3846" t="str">
        <f t="shared" ref="AD3846:AD3909" si="2058">IMDIV(AB3846,AC3846)</f>
        <v>0.259622069516846-0.346686594321525i</v>
      </c>
      <c r="AE3846" t="str">
        <f t="shared" ref="AE3846:AE3909" si="2059">IMPRODUCT(AD3846,AA3846,X3846)</f>
        <v>-0.000041053080282917+0.0000167489261086624i</v>
      </c>
      <c r="AF3846" t="str">
        <f t="shared" ref="AF3846:AF3909" si="2060">IMSUB(D3846,H3846)</f>
        <v>-6.3660291746079-0.0785779233640124i</v>
      </c>
      <c r="AG3846" t="str">
        <f t="shared" ref="AG3846:AG3909" si="2061">IMSUM(COMPLEX(1,0),IMPRODUCT(AD3846,AA3846,COMPLEX($C$127,0)))</f>
        <v>0.998434093526876-0.0011749564219004i</v>
      </c>
      <c r="AH3846" t="str">
        <f t="shared" ref="AH3846:AH3909" si="2062">IMDIV(IMPRODUCT(AE3846,AF3846),AG3846)</f>
        <v>0.000263194655938811-0.000103250725182482i</v>
      </c>
      <c r="AI3846">
        <f t="shared" ref="AI3846:AI3909" si="2063">20*LOG10(IMABS(AH3846))</f>
        <v>-70.972785641685874</v>
      </c>
      <c r="AJ3846">
        <f t="shared" ref="AJ3846:AJ3909" si="2064">IMARGUMENT(AH3846)*180/PI()</f>
        <v>-21.419975602711009</v>
      </c>
      <c r="AK3846"/>
      <c r="AL3846"/>
      <c r="AM3846"/>
      <c r="AN3846"/>
    </row>
    <row r="3847" spans="1:40" x14ac:dyDescent="0.35">
      <c r="A3847"/>
      <c r="B3847">
        <f t="shared" si="2030"/>
        <v>1913000</v>
      </c>
      <c r="C3847" s="237" t="str">
        <f t="shared" si="2033"/>
        <v>-8.81234528561921E-09+0.000540202413068907i</v>
      </c>
      <c r="D3847" s="208" t="str">
        <f t="shared" si="2034"/>
        <v>-2.5136612697471+0.00414155183352829i</v>
      </c>
      <c r="E3847" t="str">
        <f t="shared" si="2035"/>
        <v>20500</v>
      </c>
      <c r="F3847" t="str">
        <f t="shared" si="2036"/>
        <v>0.327868852459016</v>
      </c>
      <c r="G3847" t="str">
        <f t="shared" si="2031"/>
        <v>0.327868852459016</v>
      </c>
      <c r="H3847" t="str">
        <f t="shared" si="2037"/>
        <v>3.85236990278764+0.0826784456144329i</v>
      </c>
      <c r="I3847" t="str">
        <f t="shared" si="2038"/>
        <v>7512.33343289659i</v>
      </c>
      <c r="J3847" t="str">
        <f t="shared" si="2032"/>
        <v>-76389.6239224567+1643.45816044792i</v>
      </c>
      <c r="K3847" t="str">
        <f t="shared" si="2039"/>
        <v>0.00211477317783964-0.0982968301988531i</v>
      </c>
      <c r="L3847" t="str">
        <f t="shared" si="2040"/>
        <v>0.000442506102565132-0.0174363738736791i</v>
      </c>
      <c r="M3847" t="str">
        <f t="shared" si="2041"/>
        <v>0.00255727928040477-0.115733204072532i</v>
      </c>
      <c r="N3847" t="str">
        <f t="shared" si="2042"/>
        <v>-23.8614132623635i</v>
      </c>
      <c r="O3847" t="str">
        <f t="shared" si="2043"/>
        <v>0.295012270251575+0.955493464342385i</v>
      </c>
      <c r="P3847" t="str">
        <f t="shared" si="2044"/>
        <v>0.704987729748425-0.955493464342385i</v>
      </c>
      <c r="Q3847" t="str">
        <f t="shared" si="2045"/>
        <v>-0.704987729748425+24.8169067267059i</v>
      </c>
      <c r="R3847" t="str">
        <f t="shared" si="2046"/>
        <v>-0.0392770080249495-0.0272917946014905i</v>
      </c>
      <c r="S3847" t="str">
        <f t="shared" si="2047"/>
        <v>2.58399421675451i</v>
      </c>
      <c r="T3847" t="str">
        <f t="shared" si="2048"/>
        <v>0.0705218394151034-0.10149156158789i</v>
      </c>
      <c r="U3847" t="str">
        <f t="shared" si="2049"/>
        <v>0.00005-0.0000742826072977631i</v>
      </c>
      <c r="V3847" t="str">
        <f t="shared" si="2050"/>
        <v>0.00002-0.00083196520173495i</v>
      </c>
      <c r="W3847" t="str">
        <f t="shared" si="2051"/>
        <v>0.0000421075898402716-0.0000703428742329786i</v>
      </c>
      <c r="X3847" t="str">
        <f t="shared" si="2052"/>
        <v>0.0000421316118293768-0.0000702979974305959i</v>
      </c>
      <c r="Y3847" t="str">
        <f t="shared" si="2053"/>
        <v>0.009+9.61578679410764i</v>
      </c>
      <c r="Z3847" t="str">
        <f t="shared" si="2054"/>
        <v>-0.0000876793531554517-0.0000526608859993151i</v>
      </c>
      <c r="AA3847" t="str">
        <f t="shared" si="2055"/>
        <v>0.00117351429791548-1.24795582251032i</v>
      </c>
      <c r="AB3847" t="str">
        <f t="shared" si="2056"/>
        <v>0.235712430286195-0.33922573253668i</v>
      </c>
      <c r="AC3847" t="str">
        <f t="shared" si="2057"/>
        <v>0.961343101583783-0.0281472497339409i</v>
      </c>
      <c r="AD3847" t="str">
        <f t="shared" si="2058"/>
        <v>0.255303489382887-0.345391401796142i</v>
      </c>
      <c r="AE3847" t="str">
        <f t="shared" si="2059"/>
        <v>-0.0000405734620425515+0.0000168391867453209i</v>
      </c>
      <c r="AF3847" t="str">
        <f t="shared" si="2060"/>
        <v>-6.36603117253474-0.0785368937809046i</v>
      </c>
      <c r="AG3847" t="str">
        <f t="shared" si="2061"/>
        <v>0.998440744336791-0.00115482632814808i</v>
      </c>
      <c r="AH3847" t="str">
        <f t="shared" si="2062"/>
        <v>0.000260140002559581-0.0001038738233855i</v>
      </c>
      <c r="AI3847">
        <f t="shared" si="2063"/>
        <v>-71.05337348471808</v>
      </c>
      <c r="AJ3847">
        <f t="shared" si="2064"/>
        <v>-21.766810975547767</v>
      </c>
      <c r="AK3847"/>
      <c r="AL3847"/>
      <c r="AM3847"/>
      <c r="AN3847"/>
    </row>
    <row r="3848" spans="1:40" x14ac:dyDescent="0.35">
      <c r="A3848"/>
      <c r="B3848">
        <f t="shared" si="2030"/>
        <v>1914000</v>
      </c>
      <c r="C3848" s="237" t="str">
        <f t="shared" si="2033"/>
        <v>-8.80313938885034E-09+0.000539920175653657i</v>
      </c>
      <c r="D3848" s="208" t="str">
        <f t="shared" si="2034"/>
        <v>-2.51366126967652+0.00413938801334471i</v>
      </c>
      <c r="E3848" t="str">
        <f t="shared" si="2035"/>
        <v>20500</v>
      </c>
      <c r="F3848" t="str">
        <f t="shared" si="2036"/>
        <v>0.327868852459016</v>
      </c>
      <c r="G3848" t="str">
        <f t="shared" si="2031"/>
        <v>0.327868852459016</v>
      </c>
      <c r="H3848" t="str">
        <f t="shared" si="2037"/>
        <v>3.85237189765658+0.0826352950120048i</v>
      </c>
      <c r="I3848" t="str">
        <f t="shared" si="2038"/>
        <v>7516.26042371358i</v>
      </c>
      <c r="J3848" t="str">
        <f t="shared" si="2032"/>
        <v>-76469.5095367876+1644.31726037498i</v>
      </c>
      <c r="K3848" t="str">
        <f t="shared" si="2039"/>
        <v>0.00211256492403835-0.0982455195836074i</v>
      </c>
      <c r="L3848" t="str">
        <f t="shared" si="2040"/>
        <v>0.000442044131760445-0.017427275678398i</v>
      </c>
      <c r="M3848" t="str">
        <f t="shared" si="2041"/>
        <v>0.0025546090557988-0.115672795262005i</v>
      </c>
      <c r="N3848" t="str">
        <f t="shared" si="2042"/>
        <v>-23.8738865573256i</v>
      </c>
      <c r="O3848" t="str">
        <f t="shared" si="2043"/>
        <v>0.306907163862933+0.951739456348013i</v>
      </c>
      <c r="P3848" t="str">
        <f t="shared" si="2044"/>
        <v>0.693092836137067-0.951739456348013i</v>
      </c>
      <c r="Q3848" t="str">
        <f t="shared" si="2045"/>
        <v>-0.693092836137067+24.8256260136736i</v>
      </c>
      <c r="R3848" t="str">
        <f t="shared" si="2046"/>
        <v>-0.039085951466005-0.0268272245306343i</v>
      </c>
      <c r="S3848" t="str">
        <f t="shared" si="2047"/>
        <v>2.58534497170315i</v>
      </c>
      <c r="T3848" t="str">
        <f t="shared" si="2048"/>
        <v>0.0693576300450268-0.101050668086869i</v>
      </c>
      <c r="U3848" t="str">
        <f t="shared" si="2049"/>
        <v>0.0000500000000000002-0.0000742437971581093i</v>
      </c>
      <c r="V3848" t="str">
        <f t="shared" si="2050"/>
        <v>0.00002-0.000831530528170824i</v>
      </c>
      <c r="W3848" t="str">
        <f t="shared" si="2051"/>
        <v>0.0000421074172839167-0.0000703083552860008i</v>
      </c>
      <c r="X3848" t="str">
        <f t="shared" si="2052"/>
        <v>0.0000421314026370976-0.0000702635007089592i</v>
      </c>
      <c r="Y3848" t="str">
        <f t="shared" si="2053"/>
        <v>0.009+9.62081334235338i</v>
      </c>
      <c r="Z3848" t="str">
        <f t="shared" si="2054"/>
        <v>-0.000087590541276106-0.0000526330276859868i</v>
      </c>
      <c r="AA3848" t="str">
        <f t="shared" si="2055"/>
        <v>0.00117228833211454-1.24730379988964i</v>
      </c>
      <c r="AB3848" t="str">
        <f t="shared" si="2056"/>
        <v>0.231821173020947-0.337752088634522i</v>
      </c>
      <c r="AC3848" t="str">
        <f t="shared" si="2057"/>
        <v>0.96152348426999-0.0276782276284906i</v>
      </c>
      <c r="AD3848" t="str">
        <f t="shared" si="2058"/>
        <v>0.251001311945844-0.344042368802453i</v>
      </c>
      <c r="AE3848" t="str">
        <f t="shared" si="2059"/>
        <v>-0.0000400933322966813+0.000016923898304456i</v>
      </c>
      <c r="AF3848" t="str">
        <f t="shared" si="2060"/>
        <v>-6.3660331673331-0.0784959069986601i</v>
      </c>
      <c r="AG3848" t="str">
        <f t="shared" si="2061"/>
        <v>0.998447631388964-0.00113479110941977i</v>
      </c>
      <c r="AH3848" t="str">
        <f t="shared" si="2062"/>
        <v>0.000257081567119484-0.00010446136410946i</v>
      </c>
      <c r="AI3848">
        <f t="shared" si="2063"/>
        <v>-71.134917412793826</v>
      </c>
      <c r="AJ3848">
        <f t="shared" si="2064"/>
        <v>-22.113652471458259</v>
      </c>
      <c r="AK3848"/>
      <c r="AL3848"/>
      <c r="AM3848"/>
      <c r="AN3848"/>
    </row>
    <row r="3849" spans="1:40" x14ac:dyDescent="0.35">
      <c r="A3849"/>
      <c r="B3849">
        <f t="shared" si="2030"/>
        <v>1915000</v>
      </c>
      <c r="C3849" s="237" t="str">
        <f t="shared" si="2033"/>
        <v>-8.7939479100862E-09+0.000539638233003336i</v>
      </c>
      <c r="D3849" s="208" t="str">
        <f t="shared" si="2034"/>
        <v>-2.51366126960606+0.00413722645302558i</v>
      </c>
      <c r="E3849" t="str">
        <f t="shared" si="2035"/>
        <v>20500</v>
      </c>
      <c r="F3849" t="str">
        <f t="shared" si="2036"/>
        <v>0.327868852459016</v>
      </c>
      <c r="G3849" t="str">
        <f t="shared" si="2031"/>
        <v>0.327868852459016</v>
      </c>
      <c r="H3849" t="str">
        <f t="shared" si="2037"/>
        <v>3.85237388940344+0.0825921894034039i</v>
      </c>
      <c r="I3849" t="str">
        <f t="shared" si="2038"/>
        <v>7520.18741453057i</v>
      </c>
      <c r="J3849" t="str">
        <f t="shared" si="2032"/>
        <v>-76549.4368995451+1645.17636030202i</v>
      </c>
      <c r="K3849" t="str">
        <f t="shared" si="2039"/>
        <v>0.0021103601267301-0.0981942624842877i</v>
      </c>
      <c r="L3849" t="str">
        <f t="shared" si="2040"/>
        <v>0.000441582883861048-0.0174181869668215i</v>
      </c>
      <c r="M3849" t="str">
        <f t="shared" si="2041"/>
        <v>0.00255194301059115-0.115612449451109i</v>
      </c>
      <c r="N3849" t="str">
        <f t="shared" si="2042"/>
        <v>-23.8863598522876i</v>
      </c>
      <c r="O3849" t="str">
        <f t="shared" si="2043"/>
        <v>0.318754308529234+0.947837375710649i</v>
      </c>
      <c r="P3849" t="str">
        <f t="shared" si="2044"/>
        <v>0.681245691470766-0.947837375710649i</v>
      </c>
      <c r="Q3849" t="str">
        <f t="shared" si="2045"/>
        <v>-0.681245691470766+24.8341972279982i</v>
      </c>
      <c r="R3849" t="str">
        <f t="shared" si="2046"/>
        <v>-0.0388898569696427-0.0263649409705948i</v>
      </c>
      <c r="S3849" t="str">
        <f t="shared" si="2047"/>
        <v>2.5866957266518i</v>
      </c>
      <c r="T3849" t="str">
        <f t="shared" si="2048"/>
        <v>0.0681980801420645-0.100596226833474i</v>
      </c>
      <c r="U3849" t="str">
        <f t="shared" si="2049"/>
        <v>0.0000499999999999999-0.0000742050275512379i</v>
      </c>
      <c r="V3849" t="str">
        <f t="shared" si="2050"/>
        <v>0.00002-0.000831096308573867i</v>
      </c>
      <c r="W3849" t="str">
        <f t="shared" si="2051"/>
        <v>0.0000421072446395251-0.0000702738735287043i</v>
      </c>
      <c r="X3849" t="str">
        <f t="shared" si="2052"/>
        <v>0.0000421311934144339-0.0000702290411531415i</v>
      </c>
      <c r="Y3849" t="str">
        <f t="shared" si="2053"/>
        <v>0.009+9.62583989059913i</v>
      </c>
      <c r="Z3849" t="str">
        <f t="shared" si="2054"/>
        <v>-0.0000875018684578132-0.0000526051985608716i</v>
      </c>
      <c r="AA3849" t="str">
        <f t="shared" si="2055"/>
        <v>0.00117106428642933-1.24665245824518i</v>
      </c>
      <c r="AB3849" t="str">
        <f t="shared" si="2056"/>
        <v>0.227945489574056-0.336233162679833i</v>
      </c>
      <c r="AC3849" t="str">
        <f t="shared" si="2057"/>
        <v>0.961708964374806-0.0272113842604186i</v>
      </c>
      <c r="AD3849" t="str">
        <f t="shared" si="2058"/>
        <v>0.246716209332902-0.342639702145875i</v>
      </c>
      <c r="AE3849" t="str">
        <f t="shared" si="2059"/>
        <v>-0.0000396127588616797+0.0000170030589654498i</v>
      </c>
      <c r="AF3849" t="str">
        <f t="shared" si="2060"/>
        <v>-6.3660351590095-0.0784549629503783i</v>
      </c>
      <c r="AG3849" t="str">
        <f t="shared" si="2061"/>
        <v>0.99845475338272-0.00111485365153897i</v>
      </c>
      <c r="AH3849" t="str">
        <f t="shared" si="2062"/>
        <v>0.000254019787732414-0.000105013330261349i</v>
      </c>
      <c r="AI3849">
        <f t="shared" si="2063"/>
        <v>-71.217433883767342</v>
      </c>
      <c r="AJ3849">
        <f t="shared" si="2064"/>
        <v>-22.460499871575411</v>
      </c>
      <c r="AK3849"/>
      <c r="AL3849"/>
      <c r="AM3849"/>
      <c r="AN3849"/>
    </row>
    <row r="3850" spans="1:40" x14ac:dyDescent="0.35">
      <c r="A3850"/>
      <c r="B3850">
        <f t="shared" si="2030"/>
        <v>1916000</v>
      </c>
      <c r="C3850" s="237" t="str">
        <f t="shared" si="2033"/>
        <v>-8.78477081923428E-09+0.000539356584656408i</v>
      </c>
      <c r="D3850" s="208" t="str">
        <f t="shared" si="2034"/>
        <v>-2.5136612695357+0.00413506714903246i</v>
      </c>
      <c r="E3850" t="str">
        <f t="shared" si="2035"/>
        <v>20500</v>
      </c>
      <c r="F3850" t="str">
        <f t="shared" si="2036"/>
        <v>0.327868852459016</v>
      </c>
      <c r="G3850" t="str">
        <f t="shared" si="2031"/>
        <v>0.327868852459016</v>
      </c>
      <c r="H3850" t="str">
        <f t="shared" si="2037"/>
        <v>3.85237587803472+0.0825491287183297i</v>
      </c>
      <c r="I3850" t="str">
        <f t="shared" si="2038"/>
        <v>7524.11440534755i</v>
      </c>
      <c r="J3850" t="str">
        <f t="shared" si="2032"/>
        <v>-76629.4060107292+1646.03546022907i</v>
      </c>
      <c r="K3850" t="str">
        <f t="shared" si="2039"/>
        <v>0.00210815877870597-0.098143058817251i</v>
      </c>
      <c r="L3850" t="str">
        <f t="shared" si="2040"/>
        <v>0.000441122357359748-0.0174091077241387i</v>
      </c>
      <c r="M3850" t="str">
        <f t="shared" si="2041"/>
        <v>0.00254928113606572-0.11555216654139i</v>
      </c>
      <c r="N3850" t="str">
        <f t="shared" si="2042"/>
        <v>-23.8988331472496i</v>
      </c>
      <c r="O3850" t="str">
        <f t="shared" si="2043"/>
        <v>0.330551861059132+0.943787829520144i</v>
      </c>
      <c r="P3850" t="str">
        <f t="shared" si="2044"/>
        <v>0.669448138940868-0.943787829520144i</v>
      </c>
      <c r="Q3850" t="str">
        <f t="shared" si="2045"/>
        <v>-0.669448138940868+24.8426209767697i</v>
      </c>
      <c r="R3850" t="str">
        <f t="shared" si="2046"/>
        <v>-0.0386887471594095-0.0259049972931128i</v>
      </c>
      <c r="S3850" t="str">
        <f t="shared" si="2047"/>
        <v>2.58804648160044i</v>
      </c>
      <c r="T3850" t="str">
        <f t="shared" si="2048"/>
        <v>0.0670433371003095-0.100128275963439i</v>
      </c>
      <c r="U3850" t="str">
        <f t="shared" si="2049"/>
        <v>0.0000500000000000001-0.0000741662984136853i</v>
      </c>
      <c r="V3850" t="str">
        <f t="shared" si="2050"/>
        <v>0.00002-0.000830662542233273i</v>
      </c>
      <c r="W3850" t="str">
        <f t="shared" si="2051"/>
        <v>0.0000421070719071009-0.0000702394289028171i</v>
      </c>
      <c r="X3850" t="str">
        <f t="shared" si="2052"/>
        <v>0.0000421309841612698-0.0000701946187049088i</v>
      </c>
      <c r="Y3850" t="str">
        <f t="shared" si="2053"/>
        <v>0.009+9.63086643884487i</v>
      </c>
      <c r="Z3850" t="str">
        <f t="shared" si="2054"/>
        <v>-0.0000874133344103161-0.0000525773985778498i</v>
      </c>
      <c r="AA3850" t="str">
        <f t="shared" si="2055"/>
        <v>0.00116984215685221-1.24600179651067i</v>
      </c>
      <c r="AB3850" t="str">
        <f t="shared" si="2056"/>
        <v>0.22408587259603-0.334669082137616i</v>
      </c>
      <c r="AC3850" t="str">
        <f t="shared" si="2057"/>
        <v>0.961899520372448-0.026746773647707i</v>
      </c>
      <c r="AD3850" t="str">
        <f t="shared" si="2058"/>
        <v>0.24244885108498-0.341183617047055i</v>
      </c>
      <c r="AE3850" t="str">
        <f t="shared" si="2059"/>
        <v>-0.0000391318095190039+0.0000170766677340187i</v>
      </c>
      <c r="AF3850" t="str">
        <f t="shared" si="2060"/>
        <v>-6.36603714757042-0.0784140615692972i</v>
      </c>
      <c r="AG3850" t="str">
        <f t="shared" si="2061"/>
        <v>0.998462108982125-0.00109501682267206i</v>
      </c>
      <c r="AH3850" t="str">
        <f t="shared" si="2062"/>
        <v>0.000250955102330408-0.000105529710165134i</v>
      </c>
      <c r="AI3850">
        <f t="shared" si="2063"/>
        <v>-71.30093986007121</v>
      </c>
      <c r="AJ3850">
        <f t="shared" si="2064"/>
        <v>-22.807352957026879</v>
      </c>
      <c r="AK3850"/>
      <c r="AL3850"/>
      <c r="AM3850"/>
      <c r="AN3850"/>
    </row>
    <row r="3851" spans="1:40" x14ac:dyDescent="0.35">
      <c r="A3851"/>
      <c r="B3851">
        <f t="shared" si="2030"/>
        <v>1917000</v>
      </c>
      <c r="C3851" s="237" t="str">
        <f t="shared" si="2033"/>
        <v>-8.77560808628069E-09+0.000539075230152303i</v>
      </c>
      <c r="D3851" s="208" t="str">
        <f t="shared" si="2034"/>
        <v>-2.51366126946545+0.00413291009783432i</v>
      </c>
      <c r="E3851" t="str">
        <f t="shared" si="2035"/>
        <v>20500</v>
      </c>
      <c r="F3851" t="str">
        <f t="shared" si="2036"/>
        <v>0.327868852459016</v>
      </c>
      <c r="G3851" t="str">
        <f t="shared" si="2031"/>
        <v>0.327868852459016</v>
      </c>
      <c r="H3851" t="str">
        <f t="shared" si="2037"/>
        <v>3.85237786355692+0.0825061128866302i</v>
      </c>
      <c r="I3851" t="str">
        <f t="shared" si="2038"/>
        <v>7528.04139616454i</v>
      </c>
      <c r="J3851" t="str">
        <f t="shared" si="2032"/>
        <v>-76709.4168703399+1646.89456015613i</v>
      </c>
      <c r="K3851" t="str">
        <f t="shared" si="2039"/>
        <v>0.0021059608727758-0.0980919084990291i</v>
      </c>
      <c r="L3851" t="str">
        <f t="shared" si="2040"/>
        <v>0.000440662550753286-0.0174000379355692i</v>
      </c>
      <c r="M3851" t="str">
        <f t="shared" si="2041"/>
        <v>0.00254662342352909-0.115491946434598i</v>
      </c>
      <c r="N3851" t="str">
        <f t="shared" si="2042"/>
        <v>-23.9113064422116i</v>
      </c>
      <c r="O3851" t="str">
        <f t="shared" si="2043"/>
        <v>0.342297985976782+0.939591447809227i</v>
      </c>
      <c r="P3851" t="str">
        <f t="shared" si="2044"/>
        <v>0.657702014023218-0.939591447809227i</v>
      </c>
      <c r="Q3851" t="str">
        <f t="shared" si="2045"/>
        <v>-0.657702014023218+24.8508978900208i</v>
      </c>
      <c r="R3851" t="str">
        <f t="shared" si="2046"/>
        <v>-0.0384826451350978-0.0254474467526933i</v>
      </c>
      <c r="S3851" t="str">
        <f t="shared" si="2047"/>
        <v>2.58939723654909i</v>
      </c>
      <c r="T3851" t="str">
        <f t="shared" si="2048"/>
        <v>0.0658935482986541-0.0996468549679215i</v>
      </c>
      <c r="U3851" t="str">
        <f t="shared" si="2049"/>
        <v>0.0000499999999999998-0.0000741276096821181i</v>
      </c>
      <c r="V3851" t="str">
        <f t="shared" si="2050"/>
        <v>0.00002-0.000830229228439723i</v>
      </c>
      <c r="W3851" t="str">
        <f t="shared" si="2051"/>
        <v>0.0000421068990866467-0.0000702050213501867i</v>
      </c>
      <c r="X3851" t="str">
        <f t="shared" si="2052"/>
        <v>0.0000421307748774873-0.0000701602333061449i</v>
      </c>
      <c r="Y3851" t="str">
        <f t="shared" si="2053"/>
        <v>0.009+9.63589298709061i</v>
      </c>
      <c r="Z3851" t="str">
        <f t="shared" si="2054"/>
        <v>-0.0000873249388441093-0.0000525496276908956i</v>
      </c>
      <c r="AA3851" t="str">
        <f t="shared" si="2055"/>
        <v>0.00116862193938597-1.24535181362206i</v>
      </c>
      <c r="AB3851" t="str">
        <f t="shared" si="2056"/>
        <v>0.220242814686568-0.333059979003248i</v>
      </c>
      <c r="AC3851" t="str">
        <f t="shared" si="2057"/>
        <v>0.962095130256193-0.026284449700356i</v>
      </c>
      <c r="AD3851" t="str">
        <f t="shared" si="2058"/>
        <v>0.238199904050875-0.339674337110064i</v>
      </c>
      <c r="AE3851" t="str">
        <f t="shared" si="2059"/>
        <v>-0.000038650552005201+0.0000171447244411692i</v>
      </c>
      <c r="AF3851" t="str">
        <f t="shared" si="2060"/>
        <v>-6.36603913302237-0.0783732027887959i</v>
      </c>
      <c r="AG3851" t="str">
        <f t="shared" si="2061"/>
        <v>0.99846969681622-0.00107528347289696i</v>
      </c>
      <c r="AH3851" t="str">
        <f t="shared" si="2062"/>
        <v>0.000247887948596344-0.000106010497554832i</v>
      </c>
      <c r="AI3851">
        <f t="shared" si="2063"/>
        <v>-71.385452829120169</v>
      </c>
      <c r="AJ3851">
        <f t="shared" si="2064"/>
        <v>-23.154211508957161</v>
      </c>
      <c r="AK3851"/>
      <c r="AL3851"/>
      <c r="AM3851"/>
      <c r="AN3851"/>
    </row>
    <row r="3852" spans="1:40" x14ac:dyDescent="0.35">
      <c r="A3852"/>
      <c r="B3852">
        <f t="shared" si="2030"/>
        <v>1918000</v>
      </c>
      <c r="C3852" s="237" t="str">
        <f t="shared" si="2033"/>
        <v>-8.76645968128962E-09+0.00053879416903141i</v>
      </c>
      <c r="D3852" s="208" t="str">
        <f t="shared" si="2034"/>
        <v>-2.51366126939532+0.00413075529590748i</v>
      </c>
      <c r="E3852" t="str">
        <f t="shared" si="2035"/>
        <v>20500</v>
      </c>
      <c r="F3852" t="str">
        <f t="shared" si="2036"/>
        <v>0.327868852459016</v>
      </c>
      <c r="G3852" t="str">
        <f t="shared" si="2031"/>
        <v>0.327868852459016</v>
      </c>
      <c r="H3852" t="str">
        <f t="shared" si="2037"/>
        <v>3.85237984597653+0.0824631418382981i</v>
      </c>
      <c r="I3852" t="str">
        <f t="shared" si="2038"/>
        <v>7531.96838698153i</v>
      </c>
      <c r="J3852" t="str">
        <f t="shared" si="2032"/>
        <v>-76789.4694783773+1647.75366008318i</v>
      </c>
      <c r="K3852" t="str">
        <f t="shared" si="2039"/>
        <v>0.00210376640176814-0.0980408114463268i</v>
      </c>
      <c r="L3852" t="str">
        <f t="shared" si="2040"/>
        <v>0.000440203462542307-0.0173909775863636i</v>
      </c>
      <c r="M3852" t="str">
        <f t="shared" si="2041"/>
        <v>0.00254396986431045-0.11543178903269i</v>
      </c>
      <c r="N3852" t="str">
        <f t="shared" si="2042"/>
        <v>-23.9237797371737i</v>
      </c>
      <c r="O3852" t="str">
        <f t="shared" si="2043"/>
        <v>0.353990855807593+0.935248883455419i</v>
      </c>
      <c r="P3852" t="str">
        <f t="shared" si="2044"/>
        <v>0.646009144192407-0.935248883455419i</v>
      </c>
      <c r="Q3852" t="str">
        <f t="shared" si="2045"/>
        <v>-0.646009144192407+24.8590286206291i</v>
      </c>
      <c r="R3852" t="str">
        <f t="shared" si="2046"/>
        <v>-0.0382715744751863-0.0249923424845018i</v>
      </c>
      <c r="S3852" t="str">
        <f t="shared" si="2047"/>
        <v>2.59074799149773i</v>
      </c>
      <c r="T3852" t="str">
        <f t="shared" si="2048"/>
        <v>0.0647488610945464-0.0991520047030447i</v>
      </c>
      <c r="U3852" t="str">
        <f t="shared" si="2049"/>
        <v>0.00005-0.0000740889612933372i</v>
      </c>
      <c r="V3852" t="str">
        <f t="shared" si="2050"/>
        <v>0.00002-0.00082979636648538i</v>
      </c>
      <c r="W3852" t="str">
        <f t="shared" si="2051"/>
        <v>0.0000421067261781666-0.0000701706508127837i</v>
      </c>
      <c r="X3852" t="str">
        <f t="shared" si="2052"/>
        <v>0.0000421305655629718-0.0000701258848988588i</v>
      </c>
      <c r="Y3852" t="str">
        <f t="shared" si="2053"/>
        <v>0.009+9.64091953533636i</v>
      </c>
      <c r="Z3852" t="str">
        <f t="shared" si="2054"/>
        <v>-0.000087236681470447-0.0000525218858540842i</v>
      </c>
      <c r="AA3852" t="str">
        <f t="shared" si="2055"/>
        <v>0.0011674036300438-1.24470250851753i</v>
      </c>
      <c r="AB3852" t="str">
        <f t="shared" si="2056"/>
        <v>0.216416808373693-0.331405989834371i</v>
      </c>
      <c r="AC3852" t="str">
        <f t="shared" si="2057"/>
        <v>0.962295771535902-0.0258244662183108i</v>
      </c>
      <c r="AD3852" t="str">
        <f t="shared" si="2058"/>
        <v>0.233970032281562-0.338112094289172i</v>
      </c>
      <c r="AE3852" t="str">
        <f t="shared" si="2059"/>
        <v>-0.0000381690540019181+0.0000172072297420417i</v>
      </c>
      <c r="AF3852" t="str">
        <f t="shared" si="2060"/>
        <v>-6.36604111537185-0.0783323865423906i</v>
      </c>
      <c r="AG3852" t="str">
        <f t="shared" si="2061"/>
        <v>0.998477515479266-0.00105565643377378i</v>
      </c>
      <c r="AH3852" t="str">
        <f t="shared" si="2062"/>
        <v>0.000244818763896668-0.000106455691566789i</v>
      </c>
      <c r="AI3852">
        <f t="shared" si="2063"/>
        <v>-71.470990824765678</v>
      </c>
      <c r="AJ3852">
        <f t="shared" si="2064"/>
        <v>-23.501075308571149</v>
      </c>
      <c r="AK3852"/>
      <c r="AL3852"/>
      <c r="AM3852"/>
      <c r="AN3852"/>
    </row>
    <row r="3853" spans="1:40" x14ac:dyDescent="0.35">
      <c r="A3853"/>
      <c r="B3853">
        <f t="shared" si="2030"/>
        <v>1919000</v>
      </c>
      <c r="C3853" s="237" t="str">
        <f t="shared" si="2033"/>
        <v>-8.75732557440365E-09+0.000538513400835086i</v>
      </c>
      <c r="D3853" s="208" t="str">
        <f t="shared" si="2034"/>
        <v>-2.51366126932529+0.00412860273973566i</v>
      </c>
      <c r="E3853" t="str">
        <f t="shared" si="2035"/>
        <v>20500</v>
      </c>
      <c r="F3853" t="str">
        <f t="shared" si="2036"/>
        <v>0.327868852459016</v>
      </c>
      <c r="G3853" t="str">
        <f t="shared" si="2031"/>
        <v>0.327868852459016</v>
      </c>
      <c r="H3853" t="str">
        <f t="shared" si="2037"/>
        <v>3.85238182529997+0.0824202155034709i</v>
      </c>
      <c r="I3853" t="str">
        <f t="shared" si="2038"/>
        <v>7535.89537779852i</v>
      </c>
      <c r="J3853" t="str">
        <f t="shared" si="2032"/>
        <v>-76869.5638348413+1648.61276001022i</v>
      </c>
      <c r="K3853" t="str">
        <f t="shared" si="2039"/>
        <v>0.0021015753585302-0.0979897675760225i</v>
      </c>
      <c r="L3853" t="str">
        <f t="shared" si="2040"/>
        <v>0.000439745091231362-0.017381926661803i</v>
      </c>
      <c r="M3853" t="str">
        <f t="shared" si="2041"/>
        <v>0.00254132044976156-0.115371694237826i</v>
      </c>
      <c r="N3853" t="str">
        <f t="shared" si="2042"/>
        <v>-23.9362530321357i</v>
      </c>
      <c r="O3853" t="str">
        <f t="shared" si="2043"/>
        <v>0.365628651362177+0.930760812079599i</v>
      </c>
      <c r="P3853" t="str">
        <f t="shared" si="2044"/>
        <v>0.634371348637823-0.930760812079599i</v>
      </c>
      <c r="Q3853" t="str">
        <f t="shared" si="2045"/>
        <v>-0.634371348637823+24.8670138442153i</v>
      </c>
      <c r="R3853" t="str">
        <f t="shared" si="2046"/>
        <v>-0.038055559239342-0.024539737502175i</v>
      </c>
      <c r="S3853" t="str">
        <f t="shared" si="2047"/>
        <v>2.59209874644637i</v>
      </c>
      <c r="T3853" t="str">
        <f t="shared" si="2048"/>
        <v>0.0636094228175108-0.098643767399614i</v>
      </c>
      <c r="U3853" t="str">
        <f t="shared" si="2049"/>
        <v>0.0000500000000000002-0.0000740503531842737i</v>
      </c>
      <c r="V3853" t="str">
        <f t="shared" si="2050"/>
        <v>0.00002-0.000829363955663865i</v>
      </c>
      <c r="W3853" t="str">
        <f t="shared" si="2051"/>
        <v>0.0000421065531816636-0.0000701363172326983i</v>
      </c>
      <c r="X3853" t="str">
        <f t="shared" si="2052"/>
        <v>0.0000421303562176063-0.0000700915734251768i</v>
      </c>
      <c r="Y3853" t="str">
        <f t="shared" si="2053"/>
        <v>0.009+9.6459460835821i</v>
      </c>
      <c r="Z3853" t="str">
        <f t="shared" si="2054"/>
        <v>-0.0000871485620013311-0.0000524941730215842i</v>
      </c>
      <c r="AA3853" t="str">
        <f t="shared" si="2055"/>
        <v>0.00116618722484931-1.24405388013745i</v>
      </c>
      <c r="AB3853" t="str">
        <f t="shared" si="2056"/>
        <v>0.212608346092097-0.329707255783369i</v>
      </c>
      <c r="AC3853" t="str">
        <f t="shared" si="2057"/>
        <v>0.962501421235482-0.0253668768893043i</v>
      </c>
      <c r="AD3853" t="str">
        <f t="shared" si="2058"/>
        <v>0.229759896925124-0.336497128854349i</v>
      </c>
      <c r="AE3853" t="str">
        <f t="shared" si="2059"/>
        <v>-0.000037687383125945+0.0000172641851146243i</v>
      </c>
      <c r="AF3853" t="str">
        <f t="shared" si="2060"/>
        <v>-6.36604309462526-0.0782916127637352i</v>
      </c>
      <c r="AG3853" t="str">
        <f t="shared" si="2061"/>
        <v>0.998485563530986-0.00103613851791963i</v>
      </c>
      <c r="AH3853" t="str">
        <f t="shared" si="2062"/>
        <v>0.000241747985214385-0.000106865296731042i</v>
      </c>
      <c r="AI3853">
        <f t="shared" si="2063"/>
        <v>-71.557572449861823</v>
      </c>
      <c r="AJ3853">
        <f t="shared" si="2064"/>
        <v>-23.847944137156425</v>
      </c>
      <c r="AK3853"/>
      <c r="AL3853"/>
      <c r="AM3853"/>
      <c r="AN3853"/>
    </row>
    <row r="3854" spans="1:40" x14ac:dyDescent="0.35">
      <c r="A3854"/>
      <c r="B3854">
        <f t="shared" si="2030"/>
        <v>1920000</v>
      </c>
      <c r="C3854" s="237" t="str">
        <f t="shared" si="2033"/>
        <v>-8.74820573584269E-09+0.000538232925105634i</v>
      </c>
      <c r="D3854" s="208" t="str">
        <f t="shared" si="2034"/>
        <v>-2.51366126925537+0.00412645242580986i</v>
      </c>
      <c r="E3854" t="str">
        <f t="shared" si="2035"/>
        <v>20500</v>
      </c>
      <c r="F3854" t="str">
        <f t="shared" si="2036"/>
        <v>0.327868852459016</v>
      </c>
      <c r="G3854" t="str">
        <f t="shared" si="2031"/>
        <v>0.327868852459016</v>
      </c>
      <c r="H3854" t="str">
        <f t="shared" si="2037"/>
        <v>3.85238380153372+0.082377333812433i</v>
      </c>
      <c r="I3854" t="str">
        <f t="shared" si="2038"/>
        <v>7539.8223686155i</v>
      </c>
      <c r="J3854" t="str">
        <f t="shared" si="2032"/>
        <v>-76949.6999397318+1649.47185993728i</v>
      </c>
      <c r="K3854" t="str">
        <f t="shared" si="2039"/>
        <v>0.00209938773592786-0.0979387768051673i</v>
      </c>
      <c r="L3854" t="str">
        <f t="shared" si="2040"/>
        <v>0.000439287435328893-0.0173728851471992i</v>
      </c>
      <c r="M3854" t="str">
        <f t="shared" si="2041"/>
        <v>0.00253867517125675-0.115311661952367i</v>
      </c>
      <c r="N3854" t="str">
        <f t="shared" si="2042"/>
        <v>-23.9487263270977i</v>
      </c>
      <c r="O3854" t="str">
        <f t="shared" si="2043"/>
        <v>0.377209562019944+0.926127931940681i</v>
      </c>
      <c r="P3854" t="str">
        <f t="shared" si="2044"/>
        <v>0.622790437980056-0.926127931940681i</v>
      </c>
      <c r="Q3854" t="str">
        <f t="shared" si="2045"/>
        <v>-0.622790437980056+24.8748542590384i</v>
      </c>
      <c r="R3854" t="str">
        <f t="shared" si="2046"/>
        <v>-0.0378346239709533-0.0240896846954849i</v>
      </c>
      <c r="S3854" t="str">
        <f t="shared" si="2047"/>
        <v>2.59344950139502i</v>
      </c>
      <c r="T3854" t="str">
        <f t="shared" si="2048"/>
        <v>0.0624753807622686-0.0981221866729369i</v>
      </c>
      <c r="U3854" t="str">
        <f t="shared" si="2049"/>
        <v>0.0000499999999999999-0.0000740117852919899i</v>
      </c>
      <c r="V3854" t="str">
        <f t="shared" si="2050"/>
        <v>0.00002-0.000828931995270289i</v>
      </c>
      <c r="W3854" t="str">
        <f t="shared" si="2051"/>
        <v>0.0000421063800971404-0.0000701020205521415i</v>
      </c>
      <c r="X3854" t="str">
        <f t="shared" si="2052"/>
        <v>0.0000421301468412751-0.0000700572988273481i</v>
      </c>
      <c r="Y3854" t="str">
        <f t="shared" si="2053"/>
        <v>0.009+9.65097263182784i</v>
      </c>
      <c r="Z3854" t="str">
        <f t="shared" si="2054"/>
        <v>-0.0000870605801495164-0.0000524664891476623i</v>
      </c>
      <c r="AA3854" t="str">
        <f t="shared" si="2055"/>
        <v>0.00116497271983644-1.24340592742443i</v>
      </c>
      <c r="AB3854" t="str">
        <f t="shared" si="2056"/>
        <v>0.208817920160146-0.32796392263019i</v>
      </c>
      <c r="AC3854" t="str">
        <f t="shared" si="2057"/>
        <v>0.962712055890319-0.0249117352865524i</v>
      </c>
      <c r="AD3854" t="str">
        <f t="shared" si="2058"/>
        <v>0.225570156121722-0.334829689355281i</v>
      </c>
      <c r="AE3854" t="str">
        <f t="shared" si="2059"/>
        <v>-0.0000372056069192481+0.0000173155928583563i</v>
      </c>
      <c r="AF3854" t="str">
        <f t="shared" si="2060"/>
        <v>-6.36604507078909-0.0782508813866231i</v>
      </c>
      <c r="AG3854" t="str">
        <f t="shared" si="2061"/>
        <v>0.998493839496816-0.00101673251858501i</v>
      </c>
      <c r="AH3854" t="str">
        <f t="shared" si="2062"/>
        <v>0.000238676049082004-0.000107239322961898i</v>
      </c>
      <c r="AI3854">
        <f t="shared" si="2063"/>
        <v>-71.64521690002006</v>
      </c>
      <c r="AJ3854">
        <f t="shared" si="2064"/>
        <v>-24.194817776137008</v>
      </c>
      <c r="AK3854"/>
      <c r="AL3854"/>
      <c r="AM3854"/>
      <c r="AN3854"/>
    </row>
    <row r="3855" spans="1:40" x14ac:dyDescent="0.35">
      <c r="A3855"/>
      <c r="B3855">
        <f t="shared" si="2030"/>
        <v>1921000</v>
      </c>
      <c r="C3855" s="237" t="str">
        <f t="shared" si="2033"/>
        <v>-8.73910013590426E-09+0.000537952741386311i</v>
      </c>
      <c r="D3855" s="208" t="str">
        <f t="shared" si="2034"/>
        <v>-2.51366126918556+0.00412430435062839i</v>
      </c>
      <c r="E3855" t="str">
        <f t="shared" si="2035"/>
        <v>20500</v>
      </c>
      <c r="F3855" t="str">
        <f t="shared" si="2036"/>
        <v>0.327868852459016</v>
      </c>
      <c r="G3855" t="str">
        <f t="shared" si="2031"/>
        <v>0.327868852459016</v>
      </c>
      <c r="H3855" t="str">
        <f t="shared" si="2037"/>
        <v>3.85238577468419+0.0823344966956122i</v>
      </c>
      <c r="I3855" t="str">
        <f t="shared" si="2038"/>
        <v>7543.74935943249i</v>
      </c>
      <c r="J3855" t="str">
        <f t="shared" si="2032"/>
        <v>-77029.877793049+1650.33095986433i</v>
      </c>
      <c r="K3855" t="str">
        <f t="shared" si="2039"/>
        <v>0.00209720352684545-0.0978878390509847i</v>
      </c>
      <c r="L3855" t="str">
        <f t="shared" si="2040"/>
        <v>0.00043883049334721-0.0173638530278943i</v>
      </c>
      <c r="M3855" t="str">
        <f t="shared" si="2041"/>
        <v>0.00253603402019266-0.115251692078879i</v>
      </c>
      <c r="N3855" t="str">
        <f t="shared" si="2042"/>
        <v>-23.9611996220598i</v>
      </c>
      <c r="O3855" t="str">
        <f t="shared" si="2043"/>
        <v>0.388731786010515+0.921350963827072i</v>
      </c>
      <c r="P3855" t="str">
        <f t="shared" si="2044"/>
        <v>0.611268213989485-0.921350963827072i</v>
      </c>
      <c r="Q3855" t="str">
        <f t="shared" si="2045"/>
        <v>-0.611268213989485+24.8825505858869i</v>
      </c>
      <c r="R3855" t="str">
        <f t="shared" si="2046"/>
        <v>-0.0376087936997251-0.0236422368279247i</v>
      </c>
      <c r="S3855" t="str">
        <f t="shared" si="2047"/>
        <v>2.59480025634366i</v>
      </c>
      <c r="T3855" t="str">
        <f t="shared" si="2048"/>
        <v>0.0613468821816365-0.0975873075328225i</v>
      </c>
      <c r="U3855" t="str">
        <f t="shared" si="2049"/>
        <v>0.0000500000000000001-0.0000739732575536809i</v>
      </c>
      <c r="V3855" t="str">
        <f t="shared" si="2050"/>
        <v>0.00002-0.000828500484601224i</v>
      </c>
      <c r="W3855" t="str">
        <f t="shared" si="2051"/>
        <v>0.0000421062069246013-0.0000700677607134458i</v>
      </c>
      <c r="X3855" t="str">
        <f t="shared" si="2052"/>
        <v>0.0000421299374338633-0.0000700230610477414i</v>
      </c>
      <c r="Y3855" t="str">
        <f t="shared" si="2053"/>
        <v>0.009+9.65599918007359i</v>
      </c>
      <c r="Z3855" t="str">
        <f t="shared" si="2054"/>
        <v>-0.0000869727356285038-0.0000524388341866818i</v>
      </c>
      <c r="AA3855" t="str">
        <f t="shared" si="2055"/>
        <v>0.00116376011104946-1.24275864932325i</v>
      </c>
      <c r="AB3855" t="str">
        <f t="shared" si="2056"/>
        <v>0.205046022756144-0.32617614081577i</v>
      </c>
      <c r="AC3855" t="str">
        <f t="shared" si="2057"/>
        <v>0.962927651544639-0.0244590948663739i</v>
      </c>
      <c r="AD3855" t="str">
        <f t="shared" si="2058"/>
        <v>0.221401464899337-0.33311003258418i</v>
      </c>
      <c r="AE3855" t="str">
        <f t="shared" si="2059"/>
        <v>-0.0000367237928390556+0.0000173614560926014i</v>
      </c>
      <c r="AF3855" t="str">
        <f t="shared" si="2060"/>
        <v>-6.36604704386975-0.0782101923449838i</v>
      </c>
      <c r="AG3855" t="str">
        <f t="shared" si="2061"/>
        <v>0.998502341868163-0.000997441209234903i</v>
      </c>
      <c r="AH3855" t="str">
        <f t="shared" si="2062"/>
        <v>0.00023560339151484-0.000107577785547598i</v>
      </c>
      <c r="AI3855">
        <f t="shared" si="2063"/>
        <v>-71.733943988618464</v>
      </c>
      <c r="AJ3855">
        <f t="shared" si="2064"/>
        <v>-24.541696007099311</v>
      </c>
      <c r="AK3855"/>
      <c r="AL3855"/>
      <c r="AM3855"/>
      <c r="AN3855"/>
    </row>
    <row r="3856" spans="1:40" x14ac:dyDescent="0.35">
      <c r="A3856"/>
      <c r="B3856">
        <f t="shared" si="2030"/>
        <v>1922000</v>
      </c>
      <c r="C3856" s="237" t="str">
        <f t="shared" si="2033"/>
        <v>-8.73000874496315E-09+0.000537672849221326i</v>
      </c>
      <c r="D3856" s="208" t="str">
        <f t="shared" si="2034"/>
        <v>-2.51366126911586+0.00412215851069683i</v>
      </c>
      <c r="E3856" t="str">
        <f t="shared" si="2035"/>
        <v>20500</v>
      </c>
      <c r="F3856" t="str">
        <f t="shared" si="2036"/>
        <v>0.327868852459016</v>
      </c>
      <c r="G3856" t="str">
        <f t="shared" si="2031"/>
        <v>0.327868852459016</v>
      </c>
      <c r="H3856" t="str">
        <f t="shared" si="2037"/>
        <v>3.8523877447578+0.0822917040835811i</v>
      </c>
      <c r="I3856" t="str">
        <f t="shared" si="2038"/>
        <v>7547.67635024948i</v>
      </c>
      <c r="J3856" t="str">
        <f t="shared" si="2032"/>
        <v>-77110.0973947929+1651.19005979138i</v>
      </c>
      <c r="K3856" t="str">
        <f t="shared" si="2039"/>
        <v>0.00209502272418587-0.0978369542308698i</v>
      </c>
      <c r="L3856" t="str">
        <f t="shared" si="2040"/>
        <v>0.000438374263802494-0.017354830289261i</v>
      </c>
      <c r="M3856" t="str">
        <f t="shared" si="2041"/>
        <v>0.00253339698798836-0.115191784520131i</v>
      </c>
      <c r="N3856" t="str">
        <f t="shared" si="2042"/>
        <v>-23.9736729170218i</v>
      </c>
      <c r="O3856" t="str">
        <f t="shared" si="2043"/>
        <v>0.400193530693763+0.916430650944664i</v>
      </c>
      <c r="P3856" t="str">
        <f t="shared" si="2044"/>
        <v>0.599806469306237-0.916430650944664i</v>
      </c>
      <c r="Q3856" t="str">
        <f t="shared" si="2045"/>
        <v>-0.599806469306237+24.8901035679665i</v>
      </c>
      <c r="R3856" t="str">
        <f t="shared" si="2046"/>
        <v>-0.0373780939443178-0.0231974465341797i</v>
      </c>
      <c r="S3856" t="str">
        <f t="shared" si="2047"/>
        <v>2.59615101129231i</v>
      </c>
      <c r="T3856" t="str">
        <f t="shared" si="2048"/>
        <v>0.0602240742791099-0.0970391763937196i</v>
      </c>
      <c r="U3856" t="str">
        <f t="shared" si="2049"/>
        <v>0.0000499999999999998-0.0000739347699066704i</v>
      </c>
      <c r="V3856" t="str">
        <f t="shared" si="2050"/>
        <v>0.00002-0.000828069422954708i</v>
      </c>
      <c r="W3856" t="str">
        <f t="shared" si="2051"/>
        <v>0.0000421060336640487-0.000070033537659062i</v>
      </c>
      <c r="X3856" t="str">
        <f t="shared" si="2052"/>
        <v>0.0000421297279952557-0.0000699888600288454i</v>
      </c>
      <c r="Y3856" t="str">
        <f t="shared" si="2053"/>
        <v>0.009+9.66102572831933i</v>
      </c>
      <c r="Z3856" t="str">
        <f t="shared" si="2054"/>
        <v>-0.0000868850281525402-0.0000524112080931014i</v>
      </c>
      <c r="AA3856" t="str">
        <f t="shared" si="2055"/>
        <v>0.00116254939454292-1.2421120447809i</v>
      </c>
      <c r="AB3856" t="str">
        <f t="shared" si="2056"/>
        <v>0.201293145893542-0.324344065475917i</v>
      </c>
      <c r="AC3856" t="str">
        <f t="shared" si="2057"/>
        <v>0.963148183748824-0.0240090089656968i</v>
      </c>
      <c r="AD3856" t="str">
        <f t="shared" si="2058"/>
        <v>0.217254475069952-0.331338423537275i</v>
      </c>
      <c r="AE3856" t="str">
        <f t="shared" si="2059"/>
        <v>-0.0000362420082479704+0.0000174017787550056i</v>
      </c>
      <c r="AF3856" t="str">
        <f t="shared" si="2060"/>
        <v>-6.36604901387366-0.0781695455728843i</v>
      </c>
      <c r="AG3856" t="str">
        <f t="shared" si="2061"/>
        <v>0.998511069102668-0.000978267343133213i</v>
      </c>
      <c r="AH3856" t="str">
        <f t="shared" si="2062"/>
        <v>0.000232530447944539-0.000107880705139157i</v>
      </c>
      <c r="AI3856">
        <f t="shared" si="2063"/>
        <v>-71.823774173149246</v>
      </c>
      <c r="AJ3856">
        <f t="shared" si="2064"/>
        <v>-24.888578611818456</v>
      </c>
      <c r="AK3856"/>
      <c r="AL3856"/>
      <c r="AM3856"/>
      <c r="AN3856"/>
    </row>
    <row r="3857" spans="1:40" x14ac:dyDescent="0.35">
      <c r="A3857"/>
      <c r="B3857">
        <f t="shared" si="2030"/>
        <v>1923000</v>
      </c>
      <c r="C3857" s="237" t="str">
        <f t="shared" si="2033"/>
        <v>-8.720931533471E-09+0.000537393248155833i</v>
      </c>
      <c r="D3857" s="208" t="str">
        <f t="shared" si="2034"/>
        <v>-2.51366126904627+0.00412001490252805i</v>
      </c>
      <c r="E3857" t="str">
        <f t="shared" si="2035"/>
        <v>20500</v>
      </c>
      <c r="F3857" t="str">
        <f t="shared" si="2036"/>
        <v>0.327868852459016</v>
      </c>
      <c r="G3857" t="str">
        <f t="shared" si="2031"/>
        <v>0.327868852459016</v>
      </c>
      <c r="H3857" t="str">
        <f t="shared" si="2037"/>
        <v>3.85238971176093+0.0822489559070571i</v>
      </c>
      <c r="I3857" t="str">
        <f t="shared" si="2038"/>
        <v>7551.60334106647i</v>
      </c>
      <c r="J3857" t="str">
        <f t="shared" si="2032"/>
        <v>-77190.3587449633+1652.04915971843i</v>
      </c>
      <c r="K3857" t="str">
        <f t="shared" si="2039"/>
        <v>0.00209284532087041-0.0977861222623897i</v>
      </c>
      <c r="L3857" t="str">
        <f t="shared" si="2040"/>
        <v>0.000437918745214777-0.0173458169167021i</v>
      </c>
      <c r="M3857" t="str">
        <f t="shared" si="2041"/>
        <v>0.00253076406608519-0.115131939179092i</v>
      </c>
      <c r="N3857" t="str">
        <f t="shared" si="2042"/>
        <v>-23.9861462119838i</v>
      </c>
      <c r="O3857" t="str">
        <f t="shared" si="2043"/>
        <v>0.41159301283928+0.91136775880096i</v>
      </c>
      <c r="P3857" t="str">
        <f t="shared" si="2044"/>
        <v>0.58840698716072-0.91136775880096i</v>
      </c>
      <c r="Q3857" t="str">
        <f t="shared" si="2045"/>
        <v>-0.58840698716072+24.8975139707848i</v>
      </c>
      <c r="R3857" t="str">
        <f t="shared" si="2046"/>
        <v>-0.0371425507150102-0.02275536631745i</v>
      </c>
      <c r="S3857" t="str">
        <f t="shared" si="2047"/>
        <v>2.59750176624095i</v>
      </c>
      <c r="T3857" t="str">
        <f t="shared" si="2048"/>
        <v>0.0591071042010362-0.0964778410849331i</v>
      </c>
      <c r="U3857" t="str">
        <f t="shared" si="2049"/>
        <v>0.00005-0.0000738963222884144i</v>
      </c>
      <c r="V3857" t="str">
        <f t="shared" si="2050"/>
        <v>0.00002-0.000827638809630244i</v>
      </c>
      <c r="W3857" t="str">
        <f t="shared" si="2051"/>
        <v>0.000042105860315487-0.000069999351331562i</v>
      </c>
      <c r="X3857" t="str">
        <f t="shared" si="2052"/>
        <v>0.0000421295185253379-0.0000699546957132678i</v>
      </c>
      <c r="Y3857" t="str">
        <f t="shared" si="2053"/>
        <v>0.009+9.66605227656507i</v>
      </c>
      <c r="Z3857" t="str">
        <f t="shared" si="2054"/>
        <v>-0.0000867974574366139-0.0000523836108214764i</v>
      </c>
      <c r="AA3857" t="str">
        <f t="shared" si="2055"/>
        <v>0.00116134056638164-1.24146611274657i</v>
      </c>
      <c r="AB3857" t="str">
        <f t="shared" si="2056"/>
        <v>0.19755978139478-0.322467856475459i</v>
      </c>
      <c r="AC3857" t="str">
        <f t="shared" si="2057"/>
        <v>0.963373627556713-0.0235615307994141i</v>
      </c>
      <c r="AD3857" t="str">
        <f t="shared" si="2058"/>
        <v>0.213129835125884-0.329515135374804i</v>
      </c>
      <c r="AE3857" t="str">
        <f t="shared" si="2059"/>
        <v>-0.0000357603204040714+0.0000174365655997349i</v>
      </c>
      <c r="AF3857" t="str">
        <f t="shared" si="2060"/>
        <v>-6.3660509808072-0.0781289410045291i</v>
      </c>
      <c r="AG3857" t="str">
        <f t="shared" si="2061"/>
        <v>0.998520019624469-0.000959213652929146i</v>
      </c>
      <c r="AH3857" t="str">
        <f t="shared" si="2062"/>
        <v>0.000229457653152544-0.00010814810773838i</v>
      </c>
      <c r="AI3857">
        <f t="shared" si="2063"/>
        <v>-71.91472858300034</v>
      </c>
      <c r="AJ3857">
        <f t="shared" si="2064"/>
        <v>-25.235465372312166</v>
      </c>
      <c r="AK3857"/>
      <c r="AL3857"/>
      <c r="AM3857"/>
      <c r="AN3857"/>
    </row>
    <row r="3858" spans="1:40" x14ac:dyDescent="0.35">
      <c r="A3858"/>
      <c r="B3858">
        <f t="shared" si="2030"/>
        <v>1924000</v>
      </c>
      <c r="C3858" s="237" t="str">
        <f t="shared" si="2033"/>
        <v>-8.71186847195666E-09+0.000537113937735941i</v>
      </c>
      <c r="D3858" s="208" t="str">
        <f t="shared" si="2034"/>
        <v>-2.51366126897678+0.00411787352264222i</v>
      </c>
      <c r="E3858" t="str">
        <f t="shared" si="2035"/>
        <v>20500</v>
      </c>
      <c r="F3858" t="str">
        <f t="shared" si="2036"/>
        <v>0.327868852459016</v>
      </c>
      <c r="G3858" t="str">
        <f t="shared" si="2031"/>
        <v>0.327868852459016</v>
      </c>
      <c r="H3858" t="str">
        <f t="shared" si="2037"/>
        <v>3.85239167569996+0.0822062520968999i</v>
      </c>
      <c r="I3858" t="str">
        <f t="shared" si="2038"/>
        <v>7555.53033188345i</v>
      </c>
      <c r="J3858" t="str">
        <f t="shared" si="2032"/>
        <v>-77270.6618435603+1652.90825964548i</v>
      </c>
      <c r="K3858" t="str">
        <f t="shared" si="2039"/>
        <v>0.00209067130983875-0.0977353430632819i</v>
      </c>
      <c r="L3858" t="str">
        <f t="shared" si="2040"/>
        <v>0.000437463936107928-0.0173368128956508i</v>
      </c>
      <c r="M3858" t="str">
        <f t="shared" si="2041"/>
        <v>0.00252813524594668-0.115072155958933i</v>
      </c>
      <c r="N3858" t="str">
        <f t="shared" si="2042"/>
        <v>-23.9986195069459i</v>
      </c>
      <c r="O3858" t="str">
        <f t="shared" si="2043"/>
        <v>0.422928458903527+0.906163075086095i</v>
      </c>
      <c r="P3858" t="str">
        <f t="shared" si="2044"/>
        <v>0.577071541096473-0.906163075086095i</v>
      </c>
      <c r="Q3858" t="str">
        <f t="shared" si="2045"/>
        <v>-0.577071541096473+24.904782582032i</v>
      </c>
      <c r="R3858" t="str">
        <f t="shared" si="2046"/>
        <v>-0.0369021905164181-0.0223160485466877i</v>
      </c>
      <c r="S3858" t="str">
        <f t="shared" si="2047"/>
        <v>2.5988525211896i</v>
      </c>
      <c r="T3858" t="str">
        <f t="shared" si="2048"/>
        <v>0.0579961190285488-0.0959033508610121i</v>
      </c>
      <c r="U3858" t="str">
        <f t="shared" si="2049"/>
        <v>0.0000500000000000002-0.0000738579146364976i</v>
      </c>
      <c r="V3858" t="str">
        <f t="shared" si="2050"/>
        <v>0.00002-0.000827208643928772i</v>
      </c>
      <c r="W3858" t="str">
        <f t="shared" si="2051"/>
        <v>0.0000421056868789187-0.0000699652016736363i</v>
      </c>
      <c r="X3858" t="str">
        <f t="shared" si="2052"/>
        <v>0.0000421293090239954-0.0000699205680437372i</v>
      </c>
      <c r="Y3858" t="str">
        <f t="shared" si="2053"/>
        <v>0.009+9.67107882481082i</v>
      </c>
      <c r="Z3858" t="str">
        <f t="shared" si="2054"/>
        <v>-0.0000867100231964557-0.0000523560423264568i</v>
      </c>
      <c r="AA3858" t="str">
        <f t="shared" si="2055"/>
        <v>0.00116013362264064-1.24082085217161i</v>
      </c>
      <c r="AB3858" t="str">
        <f t="shared" si="2056"/>
        <v>0.193846420864328-0.320547678442963i</v>
      </c>
      <c r="AC3858" t="str">
        <f t="shared" si="2057"/>
        <v>0.963603957522825-0.0231167134576589i</v>
      </c>
      <c r="AD3858" t="str">
        <f t="shared" si="2058"/>
        <v>0.209028190136932-0.327640449379865i</v>
      </c>
      <c r="AE3858" t="str">
        <f t="shared" si="2059"/>
        <v>-0.000035278796451078+0.0000174658221955934i</v>
      </c>
      <c r="AF3858" t="str">
        <f t="shared" si="2060"/>
        <v>-6.36605294467674-0.0780883785742577i</v>
      </c>
      <c r="AG3858" t="str">
        <f t="shared" si="2061"/>
        <v>0.998529191824474-0.000940282850248517i</v>
      </c>
      <c r="AH3858" t="str">
        <f t="shared" si="2062"/>
        <v>0.000226385441204021-0.000108380024685002i</v>
      </c>
      <c r="AI3858">
        <f t="shared" si="2063"/>
        <v>-72.006829048750475</v>
      </c>
      <c r="AJ3858">
        <f t="shared" si="2064"/>
        <v>-25.582356070865146</v>
      </c>
      <c r="AK3858"/>
      <c r="AL3858"/>
      <c r="AM3858"/>
      <c r="AN3858"/>
    </row>
    <row r="3859" spans="1:40" x14ac:dyDescent="0.35">
      <c r="A3859"/>
      <c r="B3859">
        <f t="shared" si="2030"/>
        <v>1925000</v>
      </c>
      <c r="C3859" s="237" t="str">
        <f t="shared" si="2033"/>
        <v>-8.70281953102507E-09+0.000536834917508694i</v>
      </c>
      <c r="D3859" s="208" t="str">
        <f t="shared" si="2034"/>
        <v>-2.51366126890741+0.00411573436756666i</v>
      </c>
      <c r="E3859" t="str">
        <f t="shared" si="2035"/>
        <v>20500</v>
      </c>
      <c r="F3859" t="str">
        <f t="shared" si="2036"/>
        <v>0.327868852459016</v>
      </c>
      <c r="G3859" t="str">
        <f t="shared" si="2031"/>
        <v>0.327868852459016</v>
      </c>
      <c r="H3859" t="str">
        <f t="shared" si="2037"/>
        <v>3.85239363658126+0.0821635925841135i</v>
      </c>
      <c r="I3859" t="str">
        <f t="shared" si="2038"/>
        <v>7559.45732270044i</v>
      </c>
      <c r="J3859" t="str">
        <f t="shared" si="2032"/>
        <v>-77351.006690584+1653.76735957253i</v>
      </c>
      <c r="K3859" t="str">
        <f t="shared" si="2039"/>
        <v>0.00208850068404888-0.0976846165514548i</v>
      </c>
      <c r="L3859" t="str">
        <f t="shared" si="2040"/>
        <v>0.000437009835009648-0.0173278182115706i</v>
      </c>
      <c r="M3859" t="str">
        <f t="shared" si="2041"/>
        <v>0.00252551051905853-0.115012434763025i</v>
      </c>
      <c r="N3859" t="str">
        <f t="shared" si="2042"/>
        <v>-24.0110928019079i</v>
      </c>
      <c r="O3859" t="str">
        <f t="shared" si="2043"/>
        <v>0.434198105305495+0.900817409550414i</v>
      </c>
      <c r="P3859" t="str">
        <f t="shared" si="2044"/>
        <v>0.565801894694505-0.900817409550414i</v>
      </c>
      <c r="Q3859" t="str">
        <f t="shared" si="2045"/>
        <v>-0.565801894694505+24.9119102114583i</v>
      </c>
      <c r="R3859" t="str">
        <f t="shared" si="2046"/>
        <v>-0.0366570403502479-0.0218795454537139i</v>
      </c>
      <c r="S3859" t="str">
        <f t="shared" si="2047"/>
        <v>2.60020327613824i</v>
      </c>
      <c r="T3859" t="str">
        <f t="shared" si="2048"/>
        <v>0.0568912657691624-0.0953157564122463i</v>
      </c>
      <c r="U3859" t="str">
        <f t="shared" si="2049"/>
        <v>0.0000499999999999999-0.0000738195468886341i</v>
      </c>
      <c r="V3859" t="str">
        <f t="shared" si="2050"/>
        <v>0.00002-0.000826778925152703i</v>
      </c>
      <c r="W3859" t="str">
        <f t="shared" si="2051"/>
        <v>0.0000421055133543471-0.000069931088628094i</v>
      </c>
      <c r="X3859" t="str">
        <f t="shared" si="2052"/>
        <v>0.0000421290994911138-0.0000698864769630988i</v>
      </c>
      <c r="Y3859" t="str">
        <f t="shared" si="2053"/>
        <v>0.009+9.67610537305656i</v>
      </c>
      <c r="Z3859" t="str">
        <f t="shared" si="2054"/>
        <v>-0.0000866227251485323-0.000052328502562788i</v>
      </c>
      <c r="AA3859" t="str">
        <f t="shared" si="2055"/>
        <v>0.00115892855940516-1.24017626200958i</v>
      </c>
      <c r="AB3859" t="str">
        <f t="shared" si="2056"/>
        <v>0.190153555660591-0.318583700805822i</v>
      </c>
      <c r="AC3859" t="str">
        <f t="shared" si="2057"/>
        <v>0.963839147699564-0.0226746099029567i</v>
      </c>
      <c r="AD3859" t="str">
        <f t="shared" si="2058"/>
        <v>0.204950181648007-0.325714654915915i</v>
      </c>
      <c r="AE3859" t="str">
        <f t="shared" si="2059"/>
        <v>-0.0000347975034085421+0.0000174895549240187i</v>
      </c>
      <c r="AF3859" t="str">
        <f t="shared" si="2060"/>
        <v>-6.36605490548867-0.0780478582165468i</v>
      </c>
      <c r="AG3859" t="str">
        <f t="shared" si="2061"/>
        <v>0.99853858406064-0.000921477625288555i</v>
      </c>
      <c r="AH3859" t="str">
        <f t="shared" si="2062"/>
        <v>0.000223314245381978-0.000108576492643004i</v>
      </c>
      <c r="AI3859">
        <f t="shared" si="2063"/>
        <v>-72.100098133085638</v>
      </c>
      <c r="AJ3859">
        <f t="shared" si="2064"/>
        <v>-25.929250490057544</v>
      </c>
      <c r="AK3859"/>
      <c r="AL3859"/>
      <c r="AM3859"/>
      <c r="AN3859"/>
    </row>
    <row r="3860" spans="1:40" x14ac:dyDescent="0.35">
      <c r="A3860"/>
      <c r="B3860">
        <f t="shared" si="2030"/>
        <v>1926000</v>
      </c>
      <c r="C3860" s="237" t="str">
        <f t="shared" si="2033"/>
        <v>-8.69378468135761E-09+0.000536556187022076i</v>
      </c>
      <c r="D3860" s="208" t="str">
        <f t="shared" si="2034"/>
        <v>-2.51366126883814+0.00411359743383592i</v>
      </c>
      <c r="E3860" t="str">
        <f t="shared" si="2035"/>
        <v>20500</v>
      </c>
      <c r="F3860" t="str">
        <f t="shared" si="2036"/>
        <v>0.327868852459016</v>
      </c>
      <c r="G3860" t="str">
        <f t="shared" si="2031"/>
        <v>0.327868852459016</v>
      </c>
      <c r="H3860" t="str">
        <f t="shared" si="2037"/>
        <v>3.85239559441116+0.0821209772998443i</v>
      </c>
      <c r="I3860" t="str">
        <f t="shared" si="2038"/>
        <v>7563.38431351743i</v>
      </c>
      <c r="J3860" t="str">
        <f t="shared" si="2032"/>
        <v>-77431.3932860342+1654.62645949959i</v>
      </c>
      <c r="K3860" t="str">
        <f t="shared" si="2039"/>
        <v>0.00208633343647709-0.097633942644987i</v>
      </c>
      <c r="L3860" t="str">
        <f t="shared" si="2040"/>
        <v>0.000436556440451451-0.0173188328499548i</v>
      </c>
      <c r="M3860" t="str">
        <f t="shared" si="2041"/>
        <v>0.00252288987692854-0.114952775494942i</v>
      </c>
      <c r="N3860" t="str">
        <f t="shared" si="2042"/>
        <v>-24.0235660968699i</v>
      </c>
      <c r="O3860" t="str">
        <f t="shared" si="2043"/>
        <v>0.445400198701628+0.89533159387824i</v>
      </c>
      <c r="P3860" t="str">
        <f t="shared" si="2044"/>
        <v>0.554599801298372-0.89533159387824i</v>
      </c>
      <c r="Q3860" t="str">
        <f t="shared" si="2045"/>
        <v>-0.554599801298372+24.9188976907481i</v>
      </c>
      <c r="R3860" t="str">
        <f t="shared" si="2046"/>
        <v>-0.0364071277180666-0.0214459091301821i</v>
      </c>
      <c r="S3860" t="str">
        <f t="shared" si="2047"/>
        <v>2.60155403108688i</v>
      </c>
      <c r="T3860" t="str">
        <f t="shared" si="2048"/>
        <v>0.0557926913479482-0.094715109875231i</v>
      </c>
      <c r="U3860" t="str">
        <f t="shared" si="2049"/>
        <v>0.0000500000000000001-0.0000737812189826693i</v>
      </c>
      <c r="V3860" t="str">
        <f t="shared" si="2050"/>
        <v>0.00002-0.000826349652605894i</v>
      </c>
      <c r="W3860" t="str">
        <f t="shared" si="2051"/>
        <v>0.0000421053397417763-0.0000698970121378647i</v>
      </c>
      <c r="X3860" t="str">
        <f t="shared" si="2052"/>
        <v>0.0000421288899265796-0.0000698524224143184i</v>
      </c>
      <c r="Y3860" t="str">
        <f t="shared" si="2053"/>
        <v>0.009+9.68113192130231i</v>
      </c>
      <c r="Z3860" t="str">
        <f t="shared" si="2054"/>
        <v>-0.0000865355630100479-0.000052300991485311i</v>
      </c>
      <c r="AA3860" t="str">
        <f t="shared" si="2055"/>
        <v>0.0011577253727706-1.23953234121619i</v>
      </c>
      <c r="AB3860" t="str">
        <f t="shared" si="2056"/>
        <v>0.186481676866414-0.316576097825567i</v>
      </c>
      <c r="AC3860" t="str">
        <f t="shared" si="2057"/>
        <v>0.964079171634392-0.0222352729672269i</v>
      </c>
      <c r="AD3860" t="str">
        <f t="shared" si="2058"/>
        <v>0.200896447576993-0.323738049382844i</v>
      </c>
      <c r="AE3860" t="str">
        <f t="shared" si="2059"/>
        <v>-0.0000343165081620369+0.0000175077709769655i</v>
      </c>
      <c r="AF3860" t="str">
        <f t="shared" si="2060"/>
        <v>-6.3660568632493-0.0780073798660084i</v>
      </c>
      <c r="AG3860" t="str">
        <f t="shared" si="2061"/>
        <v>0.998548194658253-0.000902800646414919i</v>
      </c>
      <c r="AH3860" t="str">
        <f t="shared" si="2062"/>
        <v>0.000220244498121423-0.000108737553586108i</v>
      </c>
      <c r="AI3860">
        <f t="shared" si="2063"/>
        <v>-72.194559163451657</v>
      </c>
      <c r="AJ3860">
        <f t="shared" si="2064"/>
        <v>-26.27614841281515</v>
      </c>
      <c r="AK3860"/>
      <c r="AL3860"/>
      <c r="AM3860"/>
      <c r="AN3860"/>
    </row>
    <row r="3861" spans="1:40" x14ac:dyDescent="0.35">
      <c r="A3861"/>
      <c r="B3861">
        <f t="shared" si="2030"/>
        <v>1927000</v>
      </c>
      <c r="C3861" s="237" t="str">
        <f t="shared" si="2033"/>
        <v>-8.68476389371157E-09+0.00053627774582501i</v>
      </c>
      <c r="D3861" s="208" t="str">
        <f t="shared" si="2034"/>
        <v>-2.51366126876898+0.00411146271799174i</v>
      </c>
      <c r="E3861" t="str">
        <f t="shared" si="2035"/>
        <v>20500</v>
      </c>
      <c r="F3861" t="str">
        <f t="shared" si="2036"/>
        <v>0.327868852459016</v>
      </c>
      <c r="G3861" t="str">
        <f t="shared" si="2031"/>
        <v>0.327868852459016</v>
      </c>
      <c r="H3861" t="str">
        <f t="shared" si="2037"/>
        <v>3.85239754919599+0.0820784061753819i</v>
      </c>
      <c r="I3861" t="str">
        <f t="shared" si="2038"/>
        <v>7567.31130433441i</v>
      </c>
      <c r="J3861" t="str">
        <f t="shared" si="2032"/>
        <v>-77511.8216299111+1655.48555942663i</v>
      </c>
      <c r="K3861" t="str">
        <f t="shared" si="2039"/>
        <v>0.00208416956011778-0.0975833212621262i</v>
      </c>
      <c r="L3861" t="str">
        <f t="shared" si="2040"/>
        <v>0.000436103750968658-0.0173098567963269i</v>
      </c>
      <c r="M3861" t="str">
        <f t="shared" si="2041"/>
        <v>0.00252027331108644-0.114893178058453i</v>
      </c>
      <c r="N3861" t="str">
        <f t="shared" si="2042"/>
        <v>-24.0360393918319i</v>
      </c>
      <c r="O3861" t="str">
        <f t="shared" si="2043"/>
        <v>0.456532996258249+0.889706481558646i</v>
      </c>
      <c r="P3861" t="str">
        <f t="shared" si="2044"/>
        <v>0.543467003741751-0.889706481558646i</v>
      </c>
      <c r="Q3861" t="str">
        <f t="shared" si="2045"/>
        <v>-0.543467003741751+24.9257458733905i</v>
      </c>
      <c r="R3861" t="str">
        <f t="shared" si="2046"/>
        <v>-0.0361524806241204-0.0210151915244523i</v>
      </c>
      <c r="S3861" t="str">
        <f t="shared" si="2047"/>
        <v>2.60290478603553i</v>
      </c>
      <c r="T3861" t="str">
        <f t="shared" si="2048"/>
        <v>0.0547005425984502-0.0941014648435798i</v>
      </c>
      <c r="U3861" t="str">
        <f t="shared" si="2049"/>
        <v>0.0000499999999999999-0.0000737429308565753i</v>
      </c>
      <c r="V3861" t="str">
        <f t="shared" si="2050"/>
        <v>0.00002-0.000825920825593642i</v>
      </c>
      <c r="W3861" t="str">
        <f t="shared" si="2051"/>
        <v>0.0000421051660412087-0.0000698629721459943i</v>
      </c>
      <c r="X3861" t="str">
        <f t="shared" si="2052"/>
        <v>0.0000421286803302793-0.0000698184043404796i</v>
      </c>
      <c r="Y3861" t="str">
        <f t="shared" si="2053"/>
        <v>0.009+9.68615846954805i</v>
      </c>
      <c r="Z3861" t="str">
        <f t="shared" si="2054"/>
        <v>-0.0000864485364989396-0.0000522735090489612i</v>
      </c>
      <c r="AA3861" t="str">
        <f t="shared" si="2055"/>
        <v>0.00115652405884245-1.23888908874933i</v>
      </c>
      <c r="AB3861" t="str">
        <f t="shared" si="2056"/>
        <v>0.182831275258723-0.314525048633668i</v>
      </c>
      <c r="AC3861" t="str">
        <f t="shared" si="2057"/>
        <v>0.964324002366955-0.0217987553486941i</v>
      </c>
      <c r="AD3861" t="str">
        <f t="shared" si="2058"/>
        <v>0.196867622113474-0.321710938171882i</v>
      </c>
      <c r="AE3861" t="str">
        <f t="shared" si="2059"/>
        <v>-0.0000338358774534138+0.0000175204783546639i</v>
      </c>
      <c r="AF3861" t="str">
        <f t="shared" si="2060"/>
        <v>-6.36605881796497-0.0779669434573902i</v>
      </c>
      <c r="AG3861" t="str">
        <f t="shared" si="2061"/>
        <v>0.998558021910214-0.00088425455976392i</v>
      </c>
      <c r="AH3861" t="str">
        <f t="shared" si="2062"/>
        <v>0.000217176630943979-0.000108863254782424i</v>
      </c>
      <c r="AI3861">
        <f t="shared" si="2063"/>
        <v>-72.290236266547396</v>
      </c>
      <c r="AJ3861">
        <f t="shared" si="2064"/>
        <v>-26.623049622435115</v>
      </c>
      <c r="AK3861"/>
      <c r="AL3861"/>
      <c r="AM3861"/>
      <c r="AN3861"/>
    </row>
    <row r="3862" spans="1:40" x14ac:dyDescent="0.35">
      <c r="A3862"/>
      <c r="B3862">
        <f t="shared" si="2030"/>
        <v>1928000</v>
      </c>
      <c r="C3862" s="237" t="str">
        <f t="shared" si="2033"/>
        <v>-8.67575713892047E-09+0.000535999593467364i</v>
      </c>
      <c r="D3862" s="208" t="str">
        <f t="shared" si="2034"/>
        <v>-2.51366126869993+0.00410933021658313i</v>
      </c>
      <c r="E3862" t="str">
        <f t="shared" si="2035"/>
        <v>20500</v>
      </c>
      <c r="F3862" t="str">
        <f t="shared" si="2036"/>
        <v>0.327868852459016</v>
      </c>
      <c r="G3862" t="str">
        <f t="shared" si="2031"/>
        <v>0.327868852459016</v>
      </c>
      <c r="H3862" t="str">
        <f t="shared" si="2037"/>
        <v>3.85239950094207+0.0820358791421569i</v>
      </c>
      <c r="I3862" t="str">
        <f t="shared" si="2038"/>
        <v>7571.2382951514i</v>
      </c>
      <c r="J3862" t="str">
        <f t="shared" si="2032"/>
        <v>-77592.2917222147+1656.34465935368i</v>
      </c>
      <c r="K3862" t="str">
        <f t="shared" si="2039"/>
        <v>0.0020820090479836-0.09753275232129i</v>
      </c>
      <c r="L3862" t="str">
        <f t="shared" si="2040"/>
        <v>0.000435651765100385-0.0173008900362403i</v>
      </c>
      <c r="M3862" t="str">
        <f t="shared" si="2041"/>
        <v>0.00251766081308398-0.11483364235753i</v>
      </c>
      <c r="N3862" t="str">
        <f t="shared" si="2042"/>
        <v>-24.048512686794i</v>
      </c>
      <c r="O3862" t="str">
        <f t="shared" si="2043"/>
        <v>0.46759476592289+0.883942947752579i</v>
      </c>
      <c r="P3862" t="str">
        <f t="shared" si="2044"/>
        <v>0.53240523407711-0.883942947752579i</v>
      </c>
      <c r="Q3862" t="str">
        <f t="shared" si="2045"/>
        <v>-0.53240523407711+24.9324556345466i</v>
      </c>
      <c r="R3862" t="str">
        <f t="shared" si="2046"/>
        <v>-0.0358931275781687-0.0205874444383196i</v>
      </c>
      <c r="S3862" t="str">
        <f t="shared" si="2047"/>
        <v>2.60425554098417i</v>
      </c>
      <c r="T3862" t="str">
        <f t="shared" si="2048"/>
        <v>0.0536149662531976-0.0934748763786976i</v>
      </c>
      <c r="U3862" t="str">
        <f t="shared" si="2049"/>
        <v>0.0000500000000000001-0.0000737046824484549i</v>
      </c>
      <c r="V3862" t="str">
        <f t="shared" si="2050"/>
        <v>0.00002-0.000825492443422697i</v>
      </c>
      <c r="W3862" t="str">
        <f t="shared" si="2051"/>
        <v>0.0000421049922526484-0.0000698289685956489i</v>
      </c>
      <c r="X3862" t="str">
        <f t="shared" si="2052"/>
        <v>0.0000421284707020998-0.000069784422684784i</v>
      </c>
      <c r="Y3862" t="str">
        <f t="shared" si="2053"/>
        <v>0.009+9.69118501779379i</v>
      </c>
      <c r="Z3862" t="str">
        <f t="shared" si="2054"/>
        <v>-0.0000863616453338765-0.0000522460552087688i</v>
      </c>
      <c r="AA3862" t="str">
        <f t="shared" si="2055"/>
        <v>0.00115532461373635-1.23824650356904i</v>
      </c>
      <c r="AB3862" t="str">
        <f t="shared" si="2056"/>
        <v>0.179202841276811-0.312430737267549i</v>
      </c>
      <c r="AC3862" t="str">
        <f t="shared" si="2057"/>
        <v>0.964573612426195-0.021365109608656i</v>
      </c>
      <c r="AD3862" t="str">
        <f t="shared" si="2058"/>
        <v>0.192864335617823-0.319633634619114i</v>
      </c>
      <c r="AE3862" t="str">
        <f t="shared" si="2059"/>
        <v>-0.0000333556778710699+0.0000175276858632625i</v>
      </c>
      <c r="AF3862" t="str">
        <f t="shared" si="2060"/>
        <v>-6.366060769642-0.0779265489255738i</v>
      </c>
      <c r="AG3862" t="str">
        <f t="shared" si="2061"/>
        <v>0.998568064077334-0.000865841988847547i</v>
      </c>
      <c r="AH3862" t="str">
        <f t="shared" si="2062"/>
        <v>0.000214111074392623-0.000108953648778263i</v>
      </c>
      <c r="AI3862">
        <f t="shared" si="2063"/>
        <v>-72.387154404796462</v>
      </c>
      <c r="AJ3862">
        <f t="shared" si="2064"/>
        <v>-26.969953902622677</v>
      </c>
      <c r="AK3862"/>
      <c r="AL3862"/>
      <c r="AM3862"/>
      <c r="AN3862"/>
    </row>
    <row r="3863" spans="1:40" x14ac:dyDescent="0.35">
      <c r="A3863"/>
      <c r="B3863">
        <f t="shared" si="2030"/>
        <v>1929000</v>
      </c>
      <c r="C3863" s="237" t="str">
        <f t="shared" si="2033"/>
        <v>-8.66676438789302E-09+0.000535721729499927i</v>
      </c>
      <c r="D3863" s="208" t="str">
        <f t="shared" si="2034"/>
        <v>-2.51366126863098+0.00410719992616611i</v>
      </c>
      <c r="E3863" t="str">
        <f t="shared" si="2035"/>
        <v>20500</v>
      </c>
      <c r="F3863" t="str">
        <f t="shared" si="2036"/>
        <v>0.327868852459016</v>
      </c>
      <c r="G3863" t="str">
        <f t="shared" si="2031"/>
        <v>0.327868852459016</v>
      </c>
      <c r="H3863" t="str">
        <f t="shared" si="2037"/>
        <v>3.85240144965567+0.0819933961317424i</v>
      </c>
      <c r="I3863" t="str">
        <f t="shared" si="2038"/>
        <v>7575.16528596839i</v>
      </c>
      <c r="J3863" t="str">
        <f t="shared" si="2032"/>
        <v>-77672.8035629448+1657.20375928073i</v>
      </c>
      <c r="K3863" t="str">
        <f t="shared" si="2039"/>
        <v>0.00207985189310525-0.0974822357410646i</v>
      </c>
      <c r="L3863" t="str">
        <f t="shared" si="2040"/>
        <v>0.00043520048138952-0.0172919325552783i</v>
      </c>
      <c r="M3863" t="str">
        <f t="shared" si="2041"/>
        <v>0.00251505237449477-0.114774168296343i</v>
      </c>
      <c r="N3863" t="str">
        <f t="shared" si="2042"/>
        <v>-24.060985981756i</v>
      </c>
      <c r="O3863" t="str">
        <f t="shared" si="2043"/>
        <v>0.478583786693415+0.878041889156885i</v>
      </c>
      <c r="P3863" t="str">
        <f t="shared" si="2044"/>
        <v>0.521416213306585-0.878041889156885i</v>
      </c>
      <c r="Q3863" t="str">
        <f t="shared" si="2045"/>
        <v>-0.521416213306585+24.9390278709129i</v>
      </c>
      <c r="R3863" t="str">
        <f t="shared" si="2046"/>
        <v>-0.0356290975983554-0.0201627195236345i</v>
      </c>
      <c r="S3863" t="str">
        <f t="shared" si="2047"/>
        <v>2.60560629593282i</v>
      </c>
      <c r="T3863" t="str">
        <f t="shared" si="2048"/>
        <v>0.0525361089339096-0.0928354010206797i</v>
      </c>
      <c r="U3863" t="str">
        <f t="shared" si="2049"/>
        <v>0.0000499999999999999-0.0000736664736965372i</v>
      </c>
      <c r="V3863" t="str">
        <f t="shared" si="2050"/>
        <v>0.00002-0.000825064505401222i</v>
      </c>
      <c r="W3863" t="str">
        <f t="shared" si="2051"/>
        <v>0.0000421048183760982-0.0000697950014301102i</v>
      </c>
      <c r="X3863" t="str">
        <f t="shared" si="2052"/>
        <v>0.0000421282610419282-0.0000697504773905509i</v>
      </c>
      <c r="Y3863" t="str">
        <f t="shared" si="2053"/>
        <v>0.009+9.69621156603954i</v>
      </c>
      <c r="Z3863" t="str">
        <f t="shared" si="2054"/>
        <v>-0.0000862748892342557-0.0000522186299198582i</v>
      </c>
      <c r="AA3863" t="str">
        <f t="shared" si="2055"/>
        <v>0.00115412703357797-1.23760458463752i</v>
      </c>
      <c r="AB3863" t="str">
        <f t="shared" si="2056"/>
        <v>0.175596864989599-0.310293352707012i</v>
      </c>
      <c r="AC3863" t="str">
        <f t="shared" si="2057"/>
        <v>0.964827973827415-0.0209343881681422i</v>
      </c>
      <c r="AD3863" t="str">
        <f t="shared" si="2058"/>
        <v>0.18888721452105-0.317506459957831i</v>
      </c>
      <c r="AE3863" t="str">
        <f t="shared" si="2059"/>
        <v>-0.0000328759758402728+0.0000175294031123549i</v>
      </c>
      <c r="AF3863" t="str">
        <f t="shared" si="2060"/>
        <v>-6.36606271828665-0.0778861962055763i</v>
      </c>
      <c r="AG3863" t="str">
        <f t="shared" si="2061"/>
        <v>0.998578319388628-0.000847565534163156i</v>
      </c>
      <c r="AH3863" t="str">
        <f t="shared" si="2062"/>
        <v>0.000211048257966835-0.000109008793381156i</v>
      </c>
      <c r="AI3863">
        <f t="shared" si="2063"/>
        <v>-72.485339414924752</v>
      </c>
      <c r="AJ3863">
        <f t="shared" si="2064"/>
        <v>-27.316861037518411</v>
      </c>
      <c r="AK3863"/>
      <c r="AL3863"/>
      <c r="AM3863"/>
      <c r="AN3863"/>
    </row>
    <row r="3864" spans="1:40" x14ac:dyDescent="0.35">
      <c r="A3864"/>
      <c r="B3864">
        <f t="shared" si="2030"/>
        <v>1930000</v>
      </c>
      <c r="C3864" s="237" t="str">
        <f t="shared" si="2033"/>
        <v>-8.65778561161339E-09+0.000535444153474426i</v>
      </c>
      <c r="D3864" s="208" t="str">
        <f t="shared" si="2034"/>
        <v>-2.51366126856215+0.00410507184330393i</v>
      </c>
      <c r="E3864" t="str">
        <f t="shared" si="2035"/>
        <v>20500</v>
      </c>
      <c r="F3864" t="str">
        <f t="shared" si="2036"/>
        <v>0.327868852459016</v>
      </c>
      <c r="G3864" t="str">
        <f t="shared" si="2031"/>
        <v>0.327868852459016</v>
      </c>
      <c r="H3864" t="str">
        <f t="shared" si="2037"/>
        <v>3.85240339534311+0.0819509570758543i</v>
      </c>
      <c r="I3864" t="str">
        <f t="shared" si="2038"/>
        <v>7579.09227678538i</v>
      </c>
      <c r="J3864" t="str">
        <f t="shared" si="2032"/>
        <v>-77753.3571521016+1658.06285920779i</v>
      </c>
      <c r="K3864" t="str">
        <f t="shared" si="2039"/>
        <v>0.00207769808853146-0.0974317714402043i</v>
      </c>
      <c r="L3864" t="str">
        <f t="shared" si="2040"/>
        <v>0.000434749898382729-0.0172829843390539i</v>
      </c>
      <c r="M3864" t="str">
        <f t="shared" si="2041"/>
        <v>0.00251244798691419-0.114714755779258i</v>
      </c>
      <c r="N3864" t="str">
        <f t="shared" si="2042"/>
        <v>-24.073459276718i</v>
      </c>
      <c r="O3864" t="str">
        <f t="shared" si="2043"/>
        <v>0.489498348886297+0.872004223864534i</v>
      </c>
      <c r="P3864" t="str">
        <f t="shared" si="2044"/>
        <v>0.510501651113703-0.872004223864534i</v>
      </c>
      <c r="Q3864" t="str">
        <f t="shared" si="2045"/>
        <v>-0.510501651113703+24.9454635005825i</v>
      </c>
      <c r="R3864" t="str">
        <f t="shared" si="2046"/>
        <v>-0.0353604202140799-0.0197410682787611i</v>
      </c>
      <c r="S3864" t="str">
        <f t="shared" si="2047"/>
        <v>2.60695705088144i</v>
      </c>
      <c r="T3864" t="str">
        <f t="shared" si="2048"/>
        <v>0.0514641171412482-0.0921830967992262i</v>
      </c>
      <c r="U3864" t="str">
        <f t="shared" si="2049"/>
        <v>0.00005-0.0000736283045391817i</v>
      </c>
      <c r="V3864" t="str">
        <f t="shared" si="2050"/>
        <v>0.00002-0.000824637010838836i</v>
      </c>
      <c r="W3864" t="str">
        <f t="shared" si="2051"/>
        <v>0.0000421046444115617-0.0000697610705927799i</v>
      </c>
      <c r="X3864" t="str">
        <f t="shared" si="2052"/>
        <v>0.0000421280513496516-0.0000697165684012171i</v>
      </c>
      <c r="Y3864" t="str">
        <f t="shared" si="2053"/>
        <v>0.009+9.70123811428528i</v>
      </c>
      <c r="Z3864" t="str">
        <f t="shared" si="2054"/>
        <v>-0.000086188267920202-0.0000521912331374473i</v>
      </c>
      <c r="AA3864" t="str">
        <f t="shared" si="2055"/>
        <v>0.00115293131450302-1.23696333091915i</v>
      </c>
      <c r="AB3864" t="str">
        <f t="shared" si="2056"/>
        <v>0.172013836061387-0.308113088910719i</v>
      </c>
      <c r="AC3864" t="str">
        <f t="shared" si="2057"/>
        <v>0.965087058069348-0.020506643304411i</v>
      </c>
      <c r="AD3864" t="str">
        <f t="shared" si="2058"/>
        <v>0.184936881224925-0.31532974326938i</v>
      </c>
      <c r="AE3864" t="str">
        <f t="shared" si="2059"/>
        <v>-0.0000323968376134841+0.0000175256405123874i</v>
      </c>
      <c r="AF3864" t="str">
        <f t="shared" si="2060"/>
        <v>-6.36606466390526-0.0778458852325504i</v>
      </c>
      <c r="AG3864" t="str">
        <f t="shared" si="2061"/>
        <v>0.998588786041616-0.000829427772805595i</v>
      </c>
      <c r="AH3864" t="str">
        <f t="shared" si="2062"/>
        <v>0.000207988610057777-0.000109028751642032i</v>
      </c>
      <c r="AI3864">
        <f t="shared" si="2063"/>
        <v>-72.584818048805801</v>
      </c>
      <c r="AJ3864">
        <f t="shared" si="2064"/>
        <v>-27.663770811746748</v>
      </c>
      <c r="AK3864"/>
      <c r="AL3864"/>
      <c r="AM3864"/>
      <c r="AN3864"/>
    </row>
    <row r="3865" spans="1:40" x14ac:dyDescent="0.35">
      <c r="A3865"/>
      <c r="B3865">
        <f t="shared" ref="B3865:B3928" si="2065">B3864+1000</f>
        <v>1931000</v>
      </c>
      <c r="C3865" s="237" t="str">
        <f t="shared" si="2033"/>
        <v>-8.64882078114071E-09+0.000535166864943509i</v>
      </c>
      <c r="D3865" s="208" t="str">
        <f t="shared" si="2034"/>
        <v>-2.51366126849342+0.0041029459645669i</v>
      </c>
      <c r="E3865" t="str">
        <f t="shared" si="2035"/>
        <v>20500</v>
      </c>
      <c r="F3865" t="str">
        <f t="shared" si="2036"/>
        <v>0.327868852459016</v>
      </c>
      <c r="G3865" t="str">
        <f t="shared" si="2031"/>
        <v>0.327868852459016</v>
      </c>
      <c r="H3865" t="str">
        <f t="shared" si="2037"/>
        <v>3.85240533801061+0.0819085619063467i</v>
      </c>
      <c r="I3865" t="str">
        <f t="shared" si="2038"/>
        <v>7583.01926760236i</v>
      </c>
      <c r="J3865" t="str">
        <f t="shared" si="2032"/>
        <v>-77833.9524896849+1658.92195913483i</v>
      </c>
      <c r="K3865" t="str">
        <f t="shared" si="2039"/>
        <v>0.00207554762732891-0.0973813593376316i</v>
      </c>
      <c r="L3865" t="str">
        <f t="shared" si="2040"/>
        <v>0.000434300014630434-0.0172740453732099i</v>
      </c>
      <c r="M3865" t="str">
        <f t="shared" si="2041"/>
        <v>0.00250984764195934-0.114655404710841i</v>
      </c>
      <c r="N3865" t="str">
        <f t="shared" si="2042"/>
        <v>-24.0859325716801i</v>
      </c>
      <c r="O3865" t="str">
        <f t="shared" si="2043"/>
        <v>0.500336754402361+0.865830891221901i</v>
      </c>
      <c r="P3865" t="str">
        <f t="shared" si="2044"/>
        <v>0.499663245597639-0.865830891221901i</v>
      </c>
      <c r="Q3865" t="str">
        <f t="shared" si="2045"/>
        <v>-0.499663245597639+24.951763462902i</v>
      </c>
      <c r="R3865" t="str">
        <f t="shared" si="2046"/>
        <v>-0.0350871254689045-0.0193225420449333i</v>
      </c>
      <c r="S3865" t="str">
        <f t="shared" si="2047"/>
        <v>2.60830780583009i</v>
      </c>
      <c r="T3865" t="str">
        <f t="shared" si="2048"/>
        <v>0.0503991372442796-0.0915180232446834i</v>
      </c>
      <c r="U3865" t="str">
        <f t="shared" si="2049"/>
        <v>0.0000500000000000001-0.0000735901749148737i</v>
      </c>
      <c r="V3865" t="str">
        <f t="shared" si="2050"/>
        <v>0.00002-0.000824209959046583i</v>
      </c>
      <c r="W3865" t="str">
        <f t="shared" si="2051"/>
        <v>0.0000421044703590424-0.0000697271760271751i</v>
      </c>
      <c r="X3865" t="str">
        <f t="shared" si="2052"/>
        <v>0.0000421278416251588-0.0000696826956603371i</v>
      </c>
      <c r="Y3865" t="str">
        <f t="shared" si="2053"/>
        <v>0.009+9.70626466253102i</v>
      </c>
      <c r="Z3865" t="str">
        <f t="shared" si="2054"/>
        <v>-0.0000861017811125646-0.0000521638648168498i</v>
      </c>
      <c r="AA3865" t="str">
        <f t="shared" si="2055"/>
        <v>0.00115173745265724-1.2363227413804i</v>
      </c>
      <c r="AB3865" t="str">
        <f t="shared" si="2056"/>
        <v>0.168454243716627-0.305890144853097i</v>
      </c>
      <c r="AC3865" t="str">
        <f t="shared" si="2057"/>
        <v>0.965350836131181-0.0200819271473467i</v>
      </c>
      <c r="AD3865" t="str">
        <f t="shared" si="2058"/>
        <v>0.181013954002992-0.313103821432939i</v>
      </c>
      <c r="AE3865" t="str">
        <f t="shared" si="2059"/>
        <v>-0.0000319183292607524+0.0000175164092719509i</v>
      </c>
      <c r="AF3865" t="str">
        <f t="shared" si="2060"/>
        <v>-6.36606660650403-0.0778056159417798i</v>
      </c>
      <c r="AG3865" t="str">
        <f t="shared" si="2061"/>
        <v>0.998599462202633-0.000811431258084453i</v>
      </c>
      <c r="AH3865" t="str">
        <f t="shared" si="2062"/>
        <v>0.000204932557883969-0.000109013591836587i</v>
      </c>
      <c r="AI3865">
        <f t="shared" si="2063"/>
        <v>-72.685618016719189</v>
      </c>
      <c r="AJ3865">
        <f t="shared" si="2064"/>
        <v>-28.010683010443234</v>
      </c>
      <c r="AK3865"/>
      <c r="AL3865"/>
      <c r="AM3865"/>
      <c r="AN3865"/>
    </row>
    <row r="3866" spans="1:40" x14ac:dyDescent="0.35">
      <c r="A3866"/>
      <c r="B3866">
        <f t="shared" si="2065"/>
        <v>1932000</v>
      </c>
      <c r="C3866" s="237" t="str">
        <f t="shared" si="2033"/>
        <v>-8.63986986760945E-09+0.000534889863460764i</v>
      </c>
      <c r="D3866" s="208" t="str">
        <f t="shared" si="2034"/>
        <v>-2.51366126842479+0.00410082228653253i</v>
      </c>
      <c r="E3866" t="str">
        <f t="shared" si="2035"/>
        <v>20500</v>
      </c>
      <c r="F3866" t="str">
        <f t="shared" si="2036"/>
        <v>0.327868852459016</v>
      </c>
      <c r="G3866" t="str">
        <f t="shared" si="2031"/>
        <v>0.327868852459016</v>
      </c>
      <c r="H3866" t="str">
        <f t="shared" si="2037"/>
        <v>3.85240727766443+0.0818662105552161i</v>
      </c>
      <c r="I3866" t="str">
        <f t="shared" si="2038"/>
        <v>7586.94625841935i</v>
      </c>
      <c r="J3866" t="str">
        <f t="shared" si="2032"/>
        <v>-77914.5895756949+1659.78105906188i</v>
      </c>
      <c r="K3866" t="str">
        <f t="shared" si="2039"/>
        <v>0.00207340050258228-0.0973309993524365i</v>
      </c>
      <c r="L3866" t="str">
        <f t="shared" si="2040"/>
        <v>0.000433850828686796-0.0172651156434187i</v>
      </c>
      <c r="M3866" t="str">
        <f t="shared" si="2041"/>
        <v>0.00250725133126908-0.114596114995855i</v>
      </c>
      <c r="N3866" t="str">
        <f t="shared" si="2042"/>
        <v>-24.0984058666421i</v>
      </c>
      <c r="O3866" t="str">
        <f t="shared" si="2043"/>
        <v>0.511097316990705+0.859522851682783i</v>
      </c>
      <c r="P3866" t="str">
        <f t="shared" si="2044"/>
        <v>0.488902683009295-0.859522851682783i</v>
      </c>
      <c r="Q3866" t="str">
        <f t="shared" si="2045"/>
        <v>-0.488902683009295+24.9579287183249i</v>
      </c>
      <c r="R3866" t="str">
        <f t="shared" si="2046"/>
        <v>-0.0348092439234788-0.0189071920024801i</v>
      </c>
      <c r="S3866" t="str">
        <f t="shared" si="2047"/>
        <v>2.60965856077873i</v>
      </c>
      <c r="T3866" t="str">
        <f t="shared" si="2048"/>
        <v>0.0493413154695593-0.0908402413991414i</v>
      </c>
      <c r="U3866" t="str">
        <f t="shared" si="2049"/>
        <v>0.0000499999999999999-0.000073552084762226i</v>
      </c>
      <c r="V3866" t="str">
        <f t="shared" si="2050"/>
        <v>0.00002-0.00082378334933693i</v>
      </c>
      <c r="W3866" t="str">
        <f t="shared" si="2051"/>
        <v>0.0000421042962185431-0.0000696933176769299i</v>
      </c>
      <c r="X3866" t="str">
        <f t="shared" si="2052"/>
        <v>0.0000421276318683364-0.0000696488591115805i</v>
      </c>
      <c r="Y3866" t="str">
        <f t="shared" si="2053"/>
        <v>0.009+9.71129121077677i</v>
      </c>
      <c r="Z3866" t="str">
        <f t="shared" si="2054"/>
        <v>-0.0000860154285329135-0.0000521365249134694i</v>
      </c>
      <c r="AA3866" t="str">
        <f t="shared" si="2055"/>
        <v>0.0011505454441963-1.23568281498992i</v>
      </c>
      <c r="AB3866" t="str">
        <f t="shared" si="2056"/>
        <v>0.164918576703444-0.303624724561431i</v>
      </c>
      <c r="AC3866" t="str">
        <f t="shared" si="2057"/>
        <v>0.965619278469564-0.0196602916757235i</v>
      </c>
      <c r="AD3866" t="str">
        <f t="shared" si="2058"/>
        <v>0.177119046902204-0.310829039073983i</v>
      </c>
      <c r="AE3866" t="str">
        <f t="shared" si="2059"/>
        <v>-0.0000314405166601447+0.0000175017213949556i</v>
      </c>
      <c r="AF3866" t="str">
        <f t="shared" si="2060"/>
        <v>-6.36606854608922-0.0777653882686836i</v>
      </c>
      <c r="AG3866" t="str">
        <f t="shared" si="2061"/>
        <v>0.998610346007135-0.000793578519145385i</v>
      </c>
      <c r="AH3866" t="str">
        <f t="shared" si="2062"/>
        <v>0.000201880527427261-0.000108963387445839i</v>
      </c>
      <c r="AI3866">
        <f t="shared" si="2063"/>
        <v>-72.787768033203037</v>
      </c>
      <c r="AJ3866">
        <f t="shared" si="2064"/>
        <v>-28.357597419279685</v>
      </c>
      <c r="AK3866"/>
      <c r="AL3866"/>
      <c r="AM3866"/>
      <c r="AN3866"/>
    </row>
    <row r="3867" spans="1:40" x14ac:dyDescent="0.35">
      <c r="A3867"/>
      <c r="B3867">
        <f t="shared" si="2065"/>
        <v>1933000</v>
      </c>
      <c r="C3867" s="237" t="str">
        <f t="shared" si="2033"/>
        <v>-8.63093284222828E-09+0.000534613148580692i</v>
      </c>
      <c r="D3867" s="208" t="str">
        <f t="shared" si="2034"/>
        <v>-2.51366126835628+0.00409870080578531i</v>
      </c>
      <c r="E3867" t="str">
        <f t="shared" si="2035"/>
        <v>20500</v>
      </c>
      <c r="F3867" t="str">
        <f t="shared" si="2036"/>
        <v>0.327868852459016</v>
      </c>
      <c r="G3867" t="str">
        <f t="shared" si="2031"/>
        <v>0.327868852459016</v>
      </c>
      <c r="H3867" t="str">
        <f t="shared" si="2037"/>
        <v>3.85240921431081+0.0818239029546004i</v>
      </c>
      <c r="I3867" t="str">
        <f t="shared" si="2038"/>
        <v>7590.87324923634i</v>
      </c>
      <c r="J3867" t="str">
        <f t="shared" si="2032"/>
        <v>-77995.2684101315+1660.64015898894i</v>
      </c>
      <c r="K3867" t="str">
        <f t="shared" si="2039"/>
        <v>0.00207125670739408-0.0972806914038758i</v>
      </c>
      <c r="L3867" t="str">
        <f t="shared" si="2040"/>
        <v>0.000433402339109721-0.0172561951353822i</v>
      </c>
      <c r="M3867" t="str">
        <f t="shared" si="2041"/>
        <v>0.0025046590465038-0.114536886539258i</v>
      </c>
      <c r="N3867" t="str">
        <f t="shared" si="2042"/>
        <v>-24.1108791616041i</v>
      </c>
      <c r="O3867" t="str">
        <f t="shared" si="2043"/>
        <v>0.521778362511575+0.853081086658671i</v>
      </c>
      <c r="P3867" t="str">
        <f t="shared" si="2044"/>
        <v>0.478221637488425-0.853081086658671i</v>
      </c>
      <c r="Q3867" t="str">
        <f t="shared" si="2045"/>
        <v>-0.478221637488425+24.9639602482628i</v>
      </c>
      <c r="R3867" t="str">
        <f t="shared" si="2046"/>
        <v>-0.0345268066584548-0.0184950691668844i</v>
      </c>
      <c r="S3867" t="str">
        <f t="shared" si="2047"/>
        <v>2.61100931572738i</v>
      </c>
      <c r="T3867" t="str">
        <f t="shared" si="2048"/>
        <v>0.0482907978897574-0.0901498138275436i</v>
      </c>
      <c r="U3867" t="str">
        <f t="shared" si="2049"/>
        <v>0.0000500000000000001-0.0000735140340199798i</v>
      </c>
      <c r="V3867" t="str">
        <f t="shared" si="2050"/>
        <v>0.00002-0.000823357181023776i</v>
      </c>
      <c r="W3867" t="str">
        <f t="shared" si="2051"/>
        <v>0.0000421041219900679-0.0000696594954857964i</v>
      </c>
      <c r="X3867" t="str">
        <f t="shared" si="2052"/>
        <v>0.0000421274220790741-0.0000696150586987363i</v>
      </c>
      <c r="Y3867" t="str">
        <f t="shared" si="2053"/>
        <v>0.009+9.71631775902251i</v>
      </c>
      <c r="Z3867" t="str">
        <f t="shared" si="2054"/>
        <v>-0.0000859292099035417-0.0000521092133828074i</v>
      </c>
      <c r="AA3867" t="str">
        <f t="shared" si="2055"/>
        <v>0.00114935528528585-1.2350435507185i</v>
      </c>
      <c r="AB3867" t="str">
        <f t="shared" si="2056"/>
        <v>0.161407323255615-0.301317037152996i</v>
      </c>
      <c r="AC3867" t="str">
        <f t="shared" si="2057"/>
        <v>0.965892355015626-0.0192417887133047i</v>
      </c>
      <c r="AD3867" t="str">
        <f t="shared" si="2058"/>
        <v>0.173252769644919-0.308505748511358i</v>
      </c>
      <c r="AE3867" t="str">
        <f t="shared" si="2059"/>
        <v>-0.0000309634654881894+0.0000174815896776924i</v>
      </c>
      <c r="AF3867" t="str">
        <f t="shared" si="2060"/>
        <v>-6.36607048266709-0.0777252021488151i</v>
      </c>
      <c r="AG3867" t="str">
        <f t="shared" si="2061"/>
        <v>0.998621435560019-0.000775872060594137i</v>
      </c>
      <c r="AH3867" t="str">
        <f t="shared" si="2062"/>
        <v>0.000198832943368933-0.000108878217135904i</v>
      </c>
      <c r="AI3867">
        <f t="shared" si="2063"/>
        <v>-72.891297865694867</v>
      </c>
      <c r="AJ3867">
        <f t="shared" si="2064"/>
        <v>-28.704513824515466</v>
      </c>
      <c r="AK3867"/>
      <c r="AL3867"/>
      <c r="AM3867"/>
      <c r="AN3867"/>
    </row>
    <row r="3868" spans="1:40" x14ac:dyDescent="0.35">
      <c r="A3868"/>
      <c r="B3868">
        <f t="shared" si="2065"/>
        <v>1934000</v>
      </c>
      <c r="C3868" s="237" t="str">
        <f t="shared" si="2033"/>
        <v>-8.62200967628041E-09+0.000534336719858717i</v>
      </c>
      <c r="D3868" s="208" t="str">
        <f t="shared" si="2034"/>
        <v>-2.51366126828787+0.00409658151891683i</v>
      </c>
      <c r="E3868" t="str">
        <f t="shared" si="2035"/>
        <v>20500</v>
      </c>
      <c r="F3868" t="str">
        <f t="shared" si="2036"/>
        <v>0.327868852459016</v>
      </c>
      <c r="G3868" t="str">
        <f t="shared" si="2031"/>
        <v>0.327868852459016</v>
      </c>
      <c r="H3868" t="str">
        <f t="shared" si="2037"/>
        <v>3.85241114795595+0.0817816390367752i</v>
      </c>
      <c r="I3868" t="str">
        <f t="shared" si="2038"/>
        <v>7594.80024005332i</v>
      </c>
      <c r="J3868" t="str">
        <f t="shared" si="2032"/>
        <v>-78075.9889929947+1661.49925891598i</v>
      </c>
      <c r="K3868" t="str">
        <f t="shared" si="2039"/>
        <v>0.00206911623488457-0.0972304354113731i</v>
      </c>
      <c r="L3868" t="str">
        <f t="shared" si="2040"/>
        <v>0.000432954544460827-0.0172472838348318i</v>
      </c>
      <c r="M3868" t="str">
        <f t="shared" si="2041"/>
        <v>0.0025020707793454-0.114477719246205i</v>
      </c>
      <c r="N3868" t="str">
        <f t="shared" si="2042"/>
        <v>-24.1233524565662i</v>
      </c>
      <c r="O3868" t="str">
        <f t="shared" si="2043"/>
        <v>0.532378229196563+0.84650659836621i</v>
      </c>
      <c r="P3868" t="str">
        <f t="shared" si="2044"/>
        <v>0.467621770803437-0.84650659836621i</v>
      </c>
      <c r="Q3868" t="str">
        <f t="shared" si="2045"/>
        <v>-0.467621770803437+24.9698590549324i</v>
      </c>
      <c r="R3868" t="str">
        <f t="shared" si="2046"/>
        <v>-0.0342398452774312-0.0180862243847372i</v>
      </c>
      <c r="S3868" t="str">
        <f t="shared" si="2047"/>
        <v>2.61236007067602i</v>
      </c>
      <c r="T3868" t="str">
        <f t="shared" si="2048"/>
        <v>0.0472477304119744-0.0894468046288862i</v>
      </c>
      <c r="U3868" t="str">
        <f t="shared" si="2049"/>
        <v>0.0000499999999999999-0.0000734760226270012i</v>
      </c>
      <c r="V3868" t="str">
        <f t="shared" si="2050"/>
        <v>0.00002-0.000822931453422418i</v>
      </c>
      <c r="W3868" t="str">
        <f t="shared" si="2051"/>
        <v>0.0000421039476736193-0.0000696257093976413i</v>
      </c>
      <c r="X3868" t="str">
        <f t="shared" si="2052"/>
        <v>0.0000421272122572594-0.0000695812943657063i</v>
      </c>
      <c r="Y3868" t="str">
        <f t="shared" si="2053"/>
        <v>0.009+9.72134430726826i</v>
      </c>
      <c r="Z3868" t="str">
        <f t="shared" si="2054"/>
        <v>-0.0000858431249474561-0.000052081930180454i</v>
      </c>
      <c r="AA3868" t="str">
        <f t="shared" si="2055"/>
        <v>0.00114816697210142-1.23440494753902i</v>
      </c>
      <c r="AB3868" t="str">
        <f t="shared" si="2056"/>
        <v>0.157920971053519-0.29896729687249i</v>
      </c>
      <c r="AC3868" t="str">
        <f t="shared" si="2057"/>
        <v>0.966170035171953-0.0188264699248374i</v>
      </c>
      <c r="AD3868" t="str">
        <f t="shared" si="2058"/>
        <v>0.169415727531828-0.306134309703237i</v>
      </c>
      <c r="AE3868" t="str">
        <f t="shared" si="2059"/>
        <v>-0.0000304872412103845+0.0000174560277057747i</v>
      </c>
      <c r="AF3868" t="str">
        <f t="shared" si="2060"/>
        <v>-6.36607241624382-0.0776850575178584i</v>
      </c>
      <c r="AG3868" t="str">
        <f t="shared" si="2061"/>
        <v>0.998632728935942-0.000758314362125894i</v>
      </c>
      <c r="AH3868" t="str">
        <f t="shared" si="2062"/>
        <v>0.000195790229026248-0.000108758164736921i</v>
      </c>
      <c r="AI3868">
        <f t="shared" si="2063"/>
        <v>-72.996238386156719</v>
      </c>
      <c r="AJ3868">
        <f t="shared" si="2064"/>
        <v>-29.051432013022552</v>
      </c>
      <c r="AK3868"/>
      <c r="AL3868"/>
      <c r="AM3868"/>
      <c r="AN3868"/>
    </row>
    <row r="3869" spans="1:40" x14ac:dyDescent="0.35">
      <c r="A3869"/>
      <c r="B3869">
        <f t="shared" si="2065"/>
        <v>1935000</v>
      </c>
      <c r="C3869" s="237" t="str">
        <f t="shared" si="2033"/>
        <v>-8.61310034112328E-09+0.000534060576851182i</v>
      </c>
      <c r="D3869" s="208" t="str">
        <f t="shared" si="2034"/>
        <v>-2.51366126821956+0.00409446442252573i</v>
      </c>
      <c r="E3869" t="str">
        <f t="shared" si="2035"/>
        <v>20500</v>
      </c>
      <c r="F3869" t="str">
        <f t="shared" si="2036"/>
        <v>0.327868852459016</v>
      </c>
      <c r="G3869" t="str">
        <f t="shared" si="2031"/>
        <v>0.327868852459016</v>
      </c>
      <c r="H3869" t="str">
        <f t="shared" si="2037"/>
        <v>3.85241307860605+0.0817394187341567i</v>
      </c>
      <c r="I3869" t="str">
        <f t="shared" si="2038"/>
        <v>7598.72723087031i</v>
      </c>
      <c r="J3869" t="str">
        <f t="shared" si="2032"/>
        <v>-78156.7513242845+1662.35835884303i</v>
      </c>
      <c r="K3869" t="str">
        <f t="shared" si="2039"/>
        <v>0.00206697907819188-0.0971802312945184i</v>
      </c>
      <c r="L3869" t="str">
        <f t="shared" si="2040"/>
        <v>0.000432507443305449-0.0172383817275283i</v>
      </c>
      <c r="M3869" t="str">
        <f t="shared" si="2041"/>
        <v>0.00249948652149733-0.114418613022047i</v>
      </c>
      <c r="N3869" t="str">
        <f t="shared" si="2042"/>
        <v>-24.1358257515282i</v>
      </c>
      <c r="O3869" t="str">
        <f t="shared" si="2043"/>
        <v>0.542895267906899+0.839800409671427i</v>
      </c>
      <c r="P3869" t="str">
        <f t="shared" si="2044"/>
        <v>0.457104732093101-0.839800409671427i</v>
      </c>
      <c r="Q3869" t="str">
        <f t="shared" si="2045"/>
        <v>-0.457104732093101+24.9756261611996i</v>
      </c>
      <c r="R3869" t="str">
        <f t="shared" si="2046"/>
        <v>-0.0339483919099027-0.0176807083295534i</v>
      </c>
      <c r="S3869" t="str">
        <f t="shared" si="2047"/>
        <v>2.61371082562467i</v>
      </c>
      <c r="T3869" t="str">
        <f t="shared" si="2048"/>
        <v>0.046212258765666-0.0887312794474617i</v>
      </c>
      <c r="U3869" t="str">
        <f t="shared" si="2049"/>
        <v>0.00005-0.0000734380505222847i</v>
      </c>
      <c r="V3869" t="str">
        <f t="shared" si="2050"/>
        <v>0.00002-0.000822506165849588i</v>
      </c>
      <c r="W3869" t="str">
        <f t="shared" si="2051"/>
        <v>0.0000421037732692014-0.0000695919593564488i</v>
      </c>
      <c r="X3869" t="str">
        <f t="shared" si="2052"/>
        <v>0.0000421270024027822-0.0000695475660565118i</v>
      </c>
      <c r="Y3869" t="str">
        <f t="shared" si="2053"/>
        <v>0.009+9.726370855514i</v>
      </c>
      <c r="Z3869" t="str">
        <f t="shared" si="2054"/>
        <v>-0.0000857571733883836-0.0000520546752620962i</v>
      </c>
      <c r="AA3869" t="str">
        <f t="shared" si="2055"/>
        <v>0.00114698050082846-1.23376700442652i</v>
      </c>
      <c r="AB3869" t="str">
        <f t="shared" si="2056"/>
        <v>0.154460007183772-0.296575723129613i</v>
      </c>
      <c r="AC3869" t="str">
        <f t="shared" si="2057"/>
        <v>0.966452287809565-0.0184143868119084i</v>
      </c>
      <c r="AD3869" t="str">
        <f t="shared" si="2058"/>
        <v>0.165608521345563-0.303715090191856i</v>
      </c>
      <c r="AE3869" t="str">
        <f t="shared" si="2059"/>
        <v>-0.0000300119090717607+0.0000174250498509724i</v>
      </c>
      <c r="AF3869" t="str">
        <f t="shared" si="2060"/>
        <v>-6.36607434682561-0.077644954311631i</v>
      </c>
      <c r="AG3869" t="str">
        <f t="shared" si="2061"/>
        <v>0.998644224179645-0.000740907878158887i</v>
      </c>
      <c r="AH3869" t="str">
        <f t="shared" si="2062"/>
        <v>0.000192752806289433-0.000108603319221244i</v>
      </c>
      <c r="AI3869">
        <f t="shared" si="2063"/>
        <v>-73.102621625906735</v>
      </c>
      <c r="AJ3869">
        <f t="shared" si="2064"/>
        <v>-29.39835177231102</v>
      </c>
      <c r="AK3869"/>
      <c r="AL3869"/>
      <c r="AM3869"/>
      <c r="AN3869"/>
    </row>
    <row r="3870" spans="1:40" x14ac:dyDescent="0.35">
      <c r="A3870"/>
      <c r="B3870">
        <f t="shared" si="2065"/>
        <v>1936000</v>
      </c>
      <c r="C3870" s="237" t="str">
        <f t="shared" si="2033"/>
        <v>-8.6042048081881E-09+0.000533784719115346i</v>
      </c>
      <c r="D3870" s="208" t="str">
        <f t="shared" si="2034"/>
        <v>-2.51366126815136+0.00409234951321765i</v>
      </c>
      <c r="E3870" t="str">
        <f t="shared" si="2035"/>
        <v>20500</v>
      </c>
      <c r="F3870" t="str">
        <f t="shared" si="2036"/>
        <v>0.327868852459016</v>
      </c>
      <c r="G3870" t="str">
        <f t="shared" si="2031"/>
        <v>0.327868852459016</v>
      </c>
      <c r="H3870" t="str">
        <f t="shared" si="2037"/>
        <v>3.85241500626728+0.0816972419793016i</v>
      </c>
      <c r="I3870" t="str">
        <f t="shared" si="2038"/>
        <v>7602.6542216873i</v>
      </c>
      <c r="J3870" t="str">
        <f t="shared" si="2032"/>
        <v>-78237.555404001+1663.21745877009i</v>
      </c>
      <c r="K3870" t="str">
        <f t="shared" si="2039"/>
        <v>0.00206484523047177-0.097130078973067i</v>
      </c>
      <c r="L3870" t="str">
        <f t="shared" si="2040"/>
        <v>0.000432061034212625-0.017229488799262i</v>
      </c>
      <c r="M3870" t="str">
        <f t="shared" si="2041"/>
        <v>0.0024969062646844-0.114359567772329i</v>
      </c>
      <c r="N3870" t="str">
        <f t="shared" si="2042"/>
        <v>-24.1482990464902i</v>
      </c>
      <c r="O3870" t="str">
        <f t="shared" si="2043"/>
        <v>0.553327842390536+0.83296356393028i</v>
      </c>
      <c r="P3870" t="str">
        <f t="shared" si="2044"/>
        <v>0.446672157609464-0.83296356393028i</v>
      </c>
      <c r="Q3870" t="str">
        <f t="shared" si="2045"/>
        <v>-0.446672157609464+24.9812626104205i</v>
      </c>
      <c r="R3870" t="str">
        <f t="shared" si="2046"/>
        <v>-0.0336524792141918-0.0172785714974191i</v>
      </c>
      <c r="S3870" t="str">
        <f t="shared" si="2047"/>
        <v>2.61506158057331i</v>
      </c>
      <c r="T3870" t="str">
        <f t="shared" si="2048"/>
        <v>0.0451845284900897-0.0880033054840749i</v>
      </c>
      <c r="U3870" t="str">
        <f t="shared" si="2049"/>
        <v>0.0000500000000000001-0.000073400117644949i</v>
      </c>
      <c r="V3870" t="str">
        <f t="shared" si="2050"/>
        <v>0.00002-0.000822081317623425i</v>
      </c>
      <c r="W3870" t="str">
        <f t="shared" si="2051"/>
        <v>0.0000421035987768172-0.000069558245306318i</v>
      </c>
      <c r="X3870" t="str">
        <f t="shared" si="2052"/>
        <v>0.0000421267925155312-0.0000695138737152869i</v>
      </c>
      <c r="Y3870" t="str">
        <f t="shared" si="2053"/>
        <v>0.009+9.73139740375974i</v>
      </c>
      <c r="Z3870" t="str">
        <f t="shared" si="2054"/>
        <v>-0.0000856713549507605-0.0000520274485835104i</v>
      </c>
      <c r="AA3870" t="str">
        <f t="shared" si="2055"/>
        <v>0.00114579586766222-1.23312972035814i</v>
      </c>
      <c r="AB3870" t="str">
        <f t="shared" si="2056"/>
        <v>0.151024918097271-0.294142540536559i</v>
      </c>
      <c r="AC3870" t="str">
        <f t="shared" si="2057"/>
        <v>0.966739081264905-0.0180055907086312i</v>
      </c>
      <c r="AD3870" t="str">
        <f t="shared" si="2058"/>
        <v>0.161831747254705-0.301248465046823i</v>
      </c>
      <c r="AE3870" t="str">
        <f t="shared" si="2059"/>
        <v>-0.0000295375340874447+0.0000173886712679243i</v>
      </c>
      <c r="AF3870" t="str">
        <f t="shared" si="2060"/>
        <v>-6.36607627441864-0.077604892466084i</v>
      </c>
      <c r="AG3870" t="str">
        <f t="shared" si="2061"/>
        <v>0.998655919306282-0.000723655037470827i</v>
      </c>
      <c r="AH3870" t="str">
        <f t="shared" si="2062"/>
        <v>0.000189721095558699-0.000108413774680795i</v>
      </c>
      <c r="AI3870">
        <f t="shared" si="2063"/>
        <v>-73.210480833915113</v>
      </c>
      <c r="AJ3870">
        <f t="shared" si="2064"/>
        <v>-29.745272890580388</v>
      </c>
      <c r="AK3870"/>
      <c r="AL3870"/>
      <c r="AM3870"/>
      <c r="AN3870"/>
    </row>
    <row r="3871" spans="1:40" x14ac:dyDescent="0.35">
      <c r="A3871"/>
      <c r="B3871">
        <f t="shared" si="2065"/>
        <v>1937000</v>
      </c>
      <c r="C3871" s="237" t="str">
        <f t="shared" si="2033"/>
        <v>-8.59532304898024E-09+0.00053350914620939i</v>
      </c>
      <c r="D3871" s="208" t="str">
        <f t="shared" si="2034"/>
        <v>-2.51366126808327+0.00409023678760533i</v>
      </c>
      <c r="E3871" t="str">
        <f t="shared" si="2035"/>
        <v>20500</v>
      </c>
      <c r="F3871" t="str">
        <f t="shared" si="2036"/>
        <v>0.327868852459016</v>
      </c>
      <c r="G3871" t="str">
        <f t="shared" si="2031"/>
        <v>0.327868852459016</v>
      </c>
      <c r="H3871" t="str">
        <f t="shared" si="2037"/>
        <v>3.85241693094584+0.0816551087049036i</v>
      </c>
      <c r="I3871" t="str">
        <f t="shared" si="2038"/>
        <v>7606.58121250429i</v>
      </c>
      <c r="J3871" t="str">
        <f t="shared" si="2032"/>
        <v>-78318.401232144+1664.07655869714i</v>
      </c>
      <c r="K3871" t="str">
        <f t="shared" si="2039"/>
        <v>0.00206271468489766-0.0970799783669401i</v>
      </c>
      <c r="L3871" t="str">
        <f t="shared" si="2040"/>
        <v>0.000431615315755071-0.0172206050358522i</v>
      </c>
      <c r="M3871" t="str">
        <f t="shared" si="2041"/>
        <v>0.00249433000065273-0.114300583402792i</v>
      </c>
      <c r="N3871" t="str">
        <f t="shared" si="2042"/>
        <v>-24.1607723414522i</v>
      </c>
      <c r="O3871" t="str">
        <f t="shared" si="2043"/>
        <v>0.563674329536364+0.825997124826552i</v>
      </c>
      <c r="P3871" t="str">
        <f t="shared" si="2044"/>
        <v>0.436325670463636-0.825997124826552i</v>
      </c>
      <c r="Q3871" t="str">
        <f t="shared" si="2045"/>
        <v>-0.436325670463636+24.9867694662788i</v>
      </c>
      <c r="R3871" t="str">
        <f t="shared" si="2046"/>
        <v>-0.0333521403804014-0.016879864202532i</v>
      </c>
      <c r="S3871" t="str">
        <f t="shared" si="2047"/>
        <v>2.61641233552195i</v>
      </c>
      <c r="T3871" t="str">
        <f t="shared" si="2048"/>
        <v>0.0441646849214401-0.087262951507342i</v>
      </c>
      <c r="U3871" t="str">
        <f t="shared" si="2049"/>
        <v>0.0000499999999999999-0.0000733622239342388i</v>
      </c>
      <c r="V3871" t="str">
        <f t="shared" si="2050"/>
        <v>0.00002-0.000821656908063473i</v>
      </c>
      <c r="W3871" t="str">
        <f t="shared" si="2051"/>
        <v>0.0000421034241964699-0.0000695245671914629i</v>
      </c>
      <c r="X3871" t="str">
        <f t="shared" si="2052"/>
        <v>0.0000421265825953961-0.0000694802172862823i</v>
      </c>
      <c r="Y3871" t="str">
        <f t="shared" si="2053"/>
        <v>0.009+9.73642395200549i</v>
      </c>
      <c r="Z3871" t="str">
        <f t="shared" si="2054"/>
        <v>-0.000085585669359736-0.000052000250100567i</v>
      </c>
      <c r="AA3871" t="str">
        <f t="shared" si="2055"/>
        <v>0.0011446130688078-1.23249309431313i</v>
      </c>
      <c r="AB3871" t="str">
        <f t="shared" si="2056"/>
        <v>0.147616189566196-0.291667978945779i</v>
      </c>
      <c r="AC3871" t="str">
        <f t="shared" si="2057"/>
        <v>0.967030383336801-0.0176001327772275i</v>
      </c>
      <c r="AD3871" t="str">
        <f t="shared" si="2058"/>
        <v>0.158085996718826-0.298734816807398i</v>
      </c>
      <c r="AE3871" t="str">
        <f t="shared" si="2059"/>
        <v>-0.0000290641810333134+0.0000173469078907429i</v>
      </c>
      <c r="AF3871" t="str">
        <f t="shared" si="2060"/>
        <v>-6.36607819902911-0.0775648719172983i</v>
      </c>
      <c r="AG3871" t="str">
        <f t="shared" si="2061"/>
        <v>0.998667812301758-0.000706558242841132i</v>
      </c>
      <c r="AH3871" t="str">
        <f t="shared" si="2062"/>
        <v>0.000186695515681907-0.000108189630303655i</v>
      </c>
      <c r="AI3871">
        <f t="shared" si="2063"/>
        <v>-73.319850538807131</v>
      </c>
      <c r="AJ3871">
        <f t="shared" si="2064"/>
        <v>-30.0921951567394</v>
      </c>
      <c r="AK3871"/>
      <c r="AL3871"/>
      <c r="AM3871"/>
      <c r="AN3871"/>
    </row>
    <row r="3872" spans="1:40" x14ac:dyDescent="0.35">
      <c r="A3872"/>
      <c r="B3872">
        <f t="shared" si="2065"/>
        <v>1938000</v>
      </c>
      <c r="C3872" s="237" t="str">
        <f t="shared" si="2033"/>
        <v>-8.58645503507816E-09+0.000533233857692398i</v>
      </c>
      <c r="D3872" s="208" t="str">
        <f t="shared" si="2034"/>
        <v>-2.51366126801528+0.00408812624230839i</v>
      </c>
      <c r="E3872" t="str">
        <f t="shared" si="2035"/>
        <v>20500</v>
      </c>
      <c r="F3872" t="str">
        <f t="shared" si="2036"/>
        <v>0.327868852459016</v>
      </c>
      <c r="G3872" t="str">
        <f t="shared" si="2031"/>
        <v>0.327868852459016</v>
      </c>
      <c r="H3872" t="str">
        <f t="shared" si="2037"/>
        <v>3.85241885264784+0.081613018843796i</v>
      </c>
      <c r="I3872" t="str">
        <f t="shared" si="2038"/>
        <v>7610.50820332127i</v>
      </c>
      <c r="J3872" t="str">
        <f t="shared" si="2032"/>
        <v>-78399.2888087137+1664.93565862419i</v>
      </c>
      <c r="K3872" t="str">
        <f t="shared" si="2039"/>
        <v>0.00206058743466055-0.0970299293962231i</v>
      </c>
      <c r="L3872" t="str">
        <f t="shared" si="2040"/>
        <v>0.000431170286509187-0.0172117304231474i</v>
      </c>
      <c r="M3872" t="str">
        <f t="shared" si="2041"/>
        <v>0.00249175772116974-0.11424165981937i</v>
      </c>
      <c r="N3872" t="str">
        <f t="shared" si="2042"/>
        <v>-24.1732456364143i</v>
      </c>
      <c r="O3872" t="str">
        <f t="shared" si="2043"/>
        <v>0.573933119626928+0.818902176206232i</v>
      </c>
      <c r="P3872" t="str">
        <f t="shared" si="2044"/>
        <v>0.426066880373072-0.818902176206232i</v>
      </c>
      <c r="Q3872" t="str">
        <f t="shared" si="2045"/>
        <v>-0.426066880373072+24.9921478126205i</v>
      </c>
      <c r="R3872" t="str">
        <f t="shared" si="2046"/>
        <v>-0.0330474091333487-0.0164846365725786i</v>
      </c>
      <c r="S3872" t="str">
        <f t="shared" si="2047"/>
        <v>2.6177630904706i</v>
      </c>
      <c r="T3872" t="str">
        <f t="shared" si="2048"/>
        <v>0.043152873179518-0.0865102878649612i</v>
      </c>
      <c r="U3872" t="str">
        <f t="shared" si="2049"/>
        <v>0.0000500000000000001-0.0000733243693295258i</v>
      </c>
      <c r="V3872" t="str">
        <f t="shared" si="2050"/>
        <v>0.00002-0.000821232936490691i</v>
      </c>
      <c r="W3872" t="str">
        <f t="shared" si="2051"/>
        <v>0.0000421032495281633-0.0000694909249562142i</v>
      </c>
      <c r="X3872" t="str">
        <f t="shared" si="2052"/>
        <v>0.0000421263726422667-0.0000694465967138637i</v>
      </c>
      <c r="Y3872" t="str">
        <f t="shared" si="2053"/>
        <v>0.009+9.74145050025123i</v>
      </c>
      <c r="Z3872" t="str">
        <f t="shared" si="2054"/>
        <v>-0.0000855001163411684-0.000051973079769228i</v>
      </c>
      <c r="AA3872" t="str">
        <f t="shared" si="2055"/>
        <v>0.00114343210048009-1.23185712527287i</v>
      </c>
      <c r="AB3872" t="str">
        <f t="shared" si="2056"/>
        <v>0.144234306639451-0.289152273487653i</v>
      </c>
      <c r="AC3872" t="str">
        <f t="shared" si="2057"/>
        <v>0.967326161283453-0.0171980640034435i</v>
      </c>
      <c r="AD3872" t="str">
        <f t="shared" si="2058"/>
        <v>0.154371856394046-0.296174535423431i</v>
      </c>
      <c r="AE3872" t="str">
        <f t="shared" si="2059"/>
        <v>-0.0000285919144366691+0.0000172997764295033i</v>
      </c>
      <c r="AF3872" t="str">
        <f t="shared" si="2060"/>
        <v>-6.36608012066312-0.0775248926014876i</v>
      </c>
      <c r="AG3872" t="str">
        <f t="shared" si="2061"/>
        <v>0.99867990112306-0.000689619870696549i</v>
      </c>
      <c r="AH3872" t="str">
        <f t="shared" si="2062"/>
        <v>0.000183676483892423-0.00010793099034988i</v>
      </c>
      <c r="AI3872">
        <f t="shared" si="2063"/>
        <v>-73.430766614877683</v>
      </c>
      <c r="AJ3872">
        <f t="shared" si="2064"/>
        <v>-30.439118360447601</v>
      </c>
      <c r="AK3872"/>
      <c r="AL3872"/>
      <c r="AM3872"/>
      <c r="AN3872"/>
    </row>
    <row r="3873" spans="1:40" x14ac:dyDescent="0.35">
      <c r="A3873"/>
      <c r="B3873">
        <f t="shared" si="2065"/>
        <v>1939000</v>
      </c>
      <c r="C3873" s="237" t="str">
        <f t="shared" si="2033"/>
        <v>-8.57760073813372E-09+0.000532958853124366i</v>
      </c>
      <c r="D3873" s="208" t="str">
        <f t="shared" si="2034"/>
        <v>-2.5136612679474+0.00408601787395347i</v>
      </c>
      <c r="E3873" t="str">
        <f t="shared" si="2035"/>
        <v>20500</v>
      </c>
      <c r="F3873" t="str">
        <f t="shared" si="2036"/>
        <v>0.327868852459016</v>
      </c>
      <c r="G3873" t="str">
        <f t="shared" si="2031"/>
        <v>0.327868852459016</v>
      </c>
      <c r="H3873" t="str">
        <f t="shared" si="2037"/>
        <v>3.85242077137944+0.0815709723289498i</v>
      </c>
      <c r="I3873" t="str">
        <f t="shared" si="2038"/>
        <v>7614.43519413826i</v>
      </c>
      <c r="J3873" t="str">
        <f t="shared" si="2032"/>
        <v>-78480.21813371+1665.79475855124i</v>
      </c>
      <c r="K3873" t="str">
        <f t="shared" si="2039"/>
        <v>0.00205846347296902-0.0969799319811667i</v>
      </c>
      <c r="L3873" t="str">
        <f t="shared" si="2040"/>
        <v>0.000430725945055041-0.0172028649470255i</v>
      </c>
      <c r="M3873" t="str">
        <f t="shared" si="2041"/>
        <v>0.00248918941802406-0.114182796928192i</v>
      </c>
      <c r="N3873" t="str">
        <f t="shared" si="2042"/>
        <v>-24.1857189313763i</v>
      </c>
      <c r="O3873" t="str">
        <f t="shared" si="2043"/>
        <v>0.584102616588524+0.811679821909131i</v>
      </c>
      <c r="P3873" t="str">
        <f t="shared" si="2044"/>
        <v>0.415897383411476-0.811679821909131i</v>
      </c>
      <c r="Q3873" t="str">
        <f t="shared" si="2045"/>
        <v>-0.415897383411476+24.9973987532854i</v>
      </c>
      <c r="R3873" t="str">
        <f t="shared" si="2046"/>
        <v>-0.0327383197355052-0.0160929385439883i</v>
      </c>
      <c r="S3873" t="str">
        <f t="shared" si="2047"/>
        <v>2.61911384541924i</v>
      </c>
      <c r="T3873" t="str">
        <f t="shared" si="2048"/>
        <v>0.0421492381540407-0.0857453864950236i</v>
      </c>
      <c r="U3873" t="str">
        <f t="shared" si="2049"/>
        <v>0.0000499999999999999-0.0000732865537703045i</v>
      </c>
      <c r="V3873" t="str">
        <f t="shared" si="2050"/>
        <v>0.00002-0.000820809402227414i</v>
      </c>
      <c r="W3873" t="str">
        <f t="shared" si="2051"/>
        <v>0.0000421030747719003-0.0000694573185450158i</v>
      </c>
      <c r="X3873" t="str">
        <f t="shared" si="2052"/>
        <v>0.0000421261626560328-0.000069413011942511i</v>
      </c>
      <c r="Y3873" t="str">
        <f t="shared" si="2053"/>
        <v>0.009+9.74647704849697i</v>
      </c>
      <c r="Z3873" t="str">
        <f t="shared" si="2054"/>
        <v>-0.0000854146956216221-0.0000519459375455471i</v>
      </c>
      <c r="AA3873" t="str">
        <f t="shared" si="2055"/>
        <v>0.00114225295890372-1.23122181222081i</v>
      </c>
      <c r="AB3873" t="str">
        <f t="shared" si="2056"/>
        <v>0.140879753596909-0.286595664608296i</v>
      </c>
      <c r="AC3873" t="str">
        <f t="shared" si="2057"/>
        <v>0.967626381819398-0.0167994351918441i</v>
      </c>
      <c r="AD3873" t="str">
        <f t="shared" si="2058"/>
        <v>0.150689908039519-0.293568018195209i</v>
      </c>
      <c r="AE3873" t="str">
        <f t="shared" si="2059"/>
        <v>-0.0000281207985669841+0.0000172472943666215i</v>
      </c>
      <c r="AF3873" t="str">
        <f t="shared" si="2060"/>
        <v>-6.36608203932684-0.0774849544549963i</v>
      </c>
      <c r="AG3873" t="str">
        <f t="shared" si="2061"/>
        <v>0.998692183698608-0.000672842270761961i</v>
      </c>
      <c r="AH3873" t="str">
        <f t="shared" si="2062"/>
        <v>0.000180664415747474-0.000107637964126527i</v>
      </c>
      <c r="AI3873">
        <f t="shared" si="2063"/>
        <v>-73.543266352421682</v>
      </c>
      <c r="AJ3873">
        <f t="shared" si="2064"/>
        <v>-30.78604229213563</v>
      </c>
      <c r="AK3873"/>
      <c r="AL3873"/>
      <c r="AM3873"/>
      <c r="AN3873"/>
    </row>
    <row r="3874" spans="1:40" x14ac:dyDescent="0.35">
      <c r="A3874"/>
      <c r="B3874">
        <f t="shared" si="2065"/>
        <v>1940000</v>
      </c>
      <c r="C3874" s="237" t="str">
        <f t="shared" si="2033"/>
        <v>-8.56876012987168E-09+0.000532684132066193i</v>
      </c>
      <c r="D3874" s="208" t="str">
        <f t="shared" si="2034"/>
        <v>-2.51366126787962+0.00408391167917415i</v>
      </c>
      <c r="E3874" t="str">
        <f t="shared" si="2035"/>
        <v>20500</v>
      </c>
      <c r="F3874" t="str">
        <f t="shared" si="2036"/>
        <v>0.327868852459016</v>
      </c>
      <c r="G3874" t="str">
        <f t="shared" si="2031"/>
        <v>0.327868852459016</v>
      </c>
      <c r="H3874" t="str">
        <f t="shared" si="2037"/>
        <v>3.85242268714674+0.0815289690934746i</v>
      </c>
      <c r="I3874" t="str">
        <f t="shared" si="2038"/>
        <v>7618.36218495525i</v>
      </c>
      <c r="J3874" t="str">
        <f t="shared" si="2032"/>
        <v>-78561.1892071329+1666.65385847829i</v>
      </c>
      <c r="K3874" t="str">
        <f t="shared" si="2039"/>
        <v>0.0020563427930491-0.0969299860421852i</v>
      </c>
      <c r="L3874" t="str">
        <f t="shared" si="2040"/>
        <v>0.000430282289976345-0.0171940085933929i</v>
      </c>
      <c r="M3874" t="str">
        <f t="shared" si="2041"/>
        <v>0.00248662508302545-0.114123994635578i</v>
      </c>
      <c r="N3874" t="str">
        <f t="shared" si="2042"/>
        <v>-24.1981922263383i</v>
      </c>
      <c r="O3874" t="str">
        <f t="shared" si="2043"/>
        <v>0.594181238240016+0.804331185596805i</v>
      </c>
      <c r="P3874" t="str">
        <f t="shared" si="2044"/>
        <v>0.405818761759984-0.804331185596805i</v>
      </c>
      <c r="Q3874" t="str">
        <f t="shared" si="2045"/>
        <v>-0.405818761759984+25.0025234119351i</v>
      </c>
      <c r="R3874" t="str">
        <f t="shared" si="2046"/>
        <v>-0.0324249069899019-0.0157048198570117i</v>
      </c>
      <c r="S3874" t="str">
        <f t="shared" si="2047"/>
        <v>2.62046460036789i</v>
      </c>
      <c r="T3874" t="str">
        <f t="shared" si="2048"/>
        <v>0.0411539244904539-0.0849683209372593i</v>
      </c>
      <c r="U3874" t="str">
        <f t="shared" si="2049"/>
        <v>0.00005-0.0000732487771961963i</v>
      </c>
      <c r="V3874" t="str">
        <f t="shared" si="2050"/>
        <v>0.00002-0.000820386304597399i</v>
      </c>
      <c r="W3874" t="str">
        <f t="shared" si="2051"/>
        <v>0.0000421028999276846-0.0000694237479024274i</v>
      </c>
      <c r="X3874" t="str">
        <f t="shared" si="2052"/>
        <v>0.0000421259526365855-0.0000693794629168196i</v>
      </c>
      <c r="Y3874" t="str">
        <f t="shared" si="2053"/>
        <v>0.009+9.75150359674272i</v>
      </c>
      <c r="Z3874" t="str">
        <f t="shared" si="2054"/>
        <v>-0.0000853294069283669-0.0000519188233856707i</v>
      </c>
      <c r="AA3874" t="str">
        <f t="shared" si="2055"/>
        <v>0.00114107564031306-1.23058715414252i</v>
      </c>
      <c r="AB3874" t="str">
        <f t="shared" si="2056"/>
        <v>0.137553013901988-0.283998398107146i</v>
      </c>
      <c r="AC3874" t="str">
        <f t="shared" si="2057"/>
        <v>0.967931011112522-0.0164042969609303i</v>
      </c>
      <c r="AD3874" t="str">
        <f t="shared" si="2058"/>
        <v>0.147040728424378-0.290915669711905i</v>
      </c>
      <c r="AE3874" t="str">
        <f t="shared" si="2059"/>
        <v>-0.0000276508974266638+0.0000171894799531199i</v>
      </c>
      <c r="AF3874" t="str">
        <f t="shared" si="2060"/>
        <v>-6.36608395502636-0.0774450574143004i</v>
      </c>
      <c r="AG3874" t="str">
        <f t="shared" si="2061"/>
        <v>0.998704657928596-0.000656227765714389i</v>
      </c>
      <c r="AH3874" t="str">
        <f t="shared" si="2062"/>
        <v>0.000177659725066689-0.000107310665961932i</v>
      </c>
      <c r="AI3874">
        <f t="shared" si="2063"/>
        <v>-73.657388532734785</v>
      </c>
      <c r="AJ3874">
        <f t="shared" si="2064"/>
        <v>-31.132966743056141</v>
      </c>
      <c r="AK3874"/>
      <c r="AL3874"/>
      <c r="AM3874"/>
      <c r="AN3874"/>
    </row>
    <row r="3875" spans="1:40" x14ac:dyDescent="0.35">
      <c r="A3875"/>
      <c r="B3875">
        <f t="shared" si="2065"/>
        <v>1941000</v>
      </c>
      <c r="C3875" s="237" t="str">
        <f t="shared" si="2033"/>
        <v>-8.55993318209004E-09+0.000532409694079697i</v>
      </c>
      <c r="D3875" s="208" t="str">
        <f t="shared" si="2034"/>
        <v>-2.51366126781194+0.00408180765461101i</v>
      </c>
      <c r="E3875" t="str">
        <f t="shared" si="2035"/>
        <v>20500</v>
      </c>
      <c r="F3875" t="str">
        <f t="shared" si="2036"/>
        <v>0.327868852459016</v>
      </c>
      <c r="G3875" t="str">
        <f t="shared" si="2031"/>
        <v>0.327868852459016</v>
      </c>
      <c r="H3875" t="str">
        <f t="shared" si="2037"/>
        <v>3.85242459995584+0.0814870090706161i</v>
      </c>
      <c r="I3875" t="str">
        <f t="shared" si="2038"/>
        <v>7622.28917577224i</v>
      </c>
      <c r="J3875" t="str">
        <f t="shared" si="2032"/>
        <v>-78642.2020289824+1667.51295840534i</v>
      </c>
      <c r="K3875" t="str">
        <f t="shared" si="2039"/>
        <v>0.00205422538814426-0.0968800914998566i</v>
      </c>
      <c r="L3875" t="str">
        <f t="shared" si="2040"/>
        <v>0.000429839319860465-0.0171851613481856i</v>
      </c>
      <c r="M3875" t="str">
        <f t="shared" si="2041"/>
        <v>0.00248406470800472-0.114065252848042i</v>
      </c>
      <c r="N3875" t="str">
        <f t="shared" si="2042"/>
        <v>-24.2106655213004i</v>
      </c>
      <c r="O3875" t="str">
        <f t="shared" si="2043"/>
        <v>0.604167416538741+0.796857410577893i</v>
      </c>
      <c r="P3875" t="str">
        <f t="shared" si="2044"/>
        <v>0.395832583461259-0.796857410577893i</v>
      </c>
      <c r="Q3875" t="str">
        <f t="shared" si="2045"/>
        <v>-0.395832583461259+25.0075229318783i</v>
      </c>
      <c r="R3875" t="str">
        <f t="shared" si="2046"/>
        <v>-0.0321072062430386-0.0153203300506812i</v>
      </c>
      <c r="S3875" t="str">
        <f t="shared" si="2047"/>
        <v>2.62181535531653i</v>
      </c>
      <c r="T3875" t="str">
        <f t="shared" si="2048"/>
        <v>0.0401670765753932-0.0841791663443134i</v>
      </c>
      <c r="U3875" t="str">
        <f t="shared" si="2049"/>
        <v>0.0000500000000000002-0.0000732110395469456i</v>
      </c>
      <c r="V3875" t="str">
        <f t="shared" si="2050"/>
        <v>0.00002-0.000819963642925786i</v>
      </c>
      <c r="W3875" t="str">
        <f t="shared" si="2051"/>
        <v>0.0000421027249955194-0.0000693902129731222i</v>
      </c>
      <c r="X3875" t="str">
        <f t="shared" si="2052"/>
        <v>0.000042125742583815-0.0000693459495814983i</v>
      </c>
      <c r="Y3875" t="str">
        <f t="shared" si="2053"/>
        <v>0.009+9.75653014498846i</v>
      </c>
      <c r="Z3875" t="str">
        <f t="shared" si="2054"/>
        <v>-0.0000852442499893744-0.0000518917372458352i</v>
      </c>
      <c r="AA3875" t="str">
        <f t="shared" si="2055"/>
        <v>0.00113990014095219-1.22995315002564i</v>
      </c>
      <c r="AB3875" t="str">
        <f t="shared" si="2056"/>
        <v>0.134254570153057-0.281360725174654i</v>
      </c>
      <c r="AC3875" t="str">
        <f t="shared" si="2057"/>
        <v>0.96824001478105-0.0160126997381386i</v>
      </c>
      <c r="AD3875" t="str">
        <f t="shared" si="2058"/>
        <v>0.143424889235717-0.288217901789002i</v>
      </c>
      <c r="AE3875" t="str">
        <f t="shared" si="2059"/>
        <v>-0.0000271822747418885+0.0000171263522047817i</v>
      </c>
      <c r="AF3875" t="str">
        <f t="shared" si="2060"/>
        <v>-6.36608586776778-0.0774052014160051i</v>
      </c>
      <c r="AG3875" t="str">
        <f t="shared" si="2061"/>
        <v>0.998717321685345-0.000639778650842611i</v>
      </c>
      <c r="AH3875" t="str">
        <f t="shared" si="2062"/>
        <v>0.000174662823871202-0.000106949215179204i</v>
      </c>
      <c r="AI3875">
        <f t="shared" si="2063"/>
        <v>-73.773173508148517</v>
      </c>
      <c r="AJ3875">
        <f t="shared" si="2064"/>
        <v>-31.479891505306249</v>
      </c>
      <c r="AK3875"/>
      <c r="AL3875"/>
      <c r="AM3875"/>
      <c r="AN3875"/>
    </row>
    <row r="3876" spans="1:40" x14ac:dyDescent="0.35">
      <c r="A3876"/>
      <c r="B3876">
        <f t="shared" si="2065"/>
        <v>1942000</v>
      </c>
      <c r="C3876" s="237" t="str">
        <f t="shared" si="2033"/>
        <v>-8.55111986665898E-09+0.000532135538727584i</v>
      </c>
      <c r="D3876" s="208" t="str">
        <f t="shared" si="2034"/>
        <v>-2.51366126774438+0.00407970579691148i</v>
      </c>
      <c r="E3876" t="str">
        <f t="shared" si="2035"/>
        <v>20500</v>
      </c>
      <c r="F3876" t="str">
        <f t="shared" si="2036"/>
        <v>0.327868852459016</v>
      </c>
      <c r="G3876" t="str">
        <f t="shared" si="2031"/>
        <v>0.327868852459016</v>
      </c>
      <c r="H3876" t="str">
        <f t="shared" si="2037"/>
        <v>3.85242650981286+0.0814450921937593i</v>
      </c>
      <c r="I3876" t="str">
        <f t="shared" si="2038"/>
        <v>7626.21616658922i</v>
      </c>
      <c r="J3876" t="str">
        <f t="shared" si="2032"/>
        <v>-78723.2565992586+1668.37205833239i</v>
      </c>
      <c r="K3876" t="str">
        <f t="shared" si="2039"/>
        <v>0.00205211125151534-0.096830248274922i</v>
      </c>
      <c r="L3876" t="str">
        <f t="shared" si="2040"/>
        <v>0.000429397033298389-0.0171763231973679i</v>
      </c>
      <c r="M3876" t="str">
        <f t="shared" si="2041"/>
        <v>0.00248150828481373-0.11400657147229i</v>
      </c>
      <c r="N3876" t="str">
        <f t="shared" si="2042"/>
        <v>-24.2231388162624i</v>
      </c>
      <c r="O3876" t="str">
        <f t="shared" si="2043"/>
        <v>0.614059597824234+0.789259659630429i</v>
      </c>
      <c r="P3876" t="str">
        <f t="shared" si="2044"/>
        <v>0.385940402175766-0.789259659630429i</v>
      </c>
      <c r="Q3876" t="str">
        <f t="shared" si="2045"/>
        <v>-0.385940402175766+25.0123984758928i</v>
      </c>
      <c r="R3876" t="str">
        <f t="shared" si="2046"/>
        <v>-0.0317852533877761-0.0149395184576233i</v>
      </c>
      <c r="S3876" t="str">
        <f t="shared" si="2047"/>
        <v>2.62316611026517i</v>
      </c>
      <c r="T3876" t="str">
        <f t="shared" si="2048"/>
        <v>0.0391888385217184-0.0833779994930055i</v>
      </c>
      <c r="U3876" t="str">
        <f t="shared" si="2049"/>
        <v>0.0000499999999999999-0.0000731733407624206i</v>
      </c>
      <c r="V3876" t="str">
        <f t="shared" si="2050"/>
        <v>0.00002-0.000819541416539108i</v>
      </c>
      <c r="W3876" t="str">
        <f t="shared" si="2051"/>
        <v>0.0000421025499754078-0.0000693567137018868i</v>
      </c>
      <c r="X3876" t="str">
        <f t="shared" si="2052"/>
        <v>0.0000421255324976127-0.0000693124718813698i</v>
      </c>
      <c r="Y3876" t="str">
        <f t="shared" si="2053"/>
        <v>0.009+9.7615566932342i</v>
      </c>
      <c r="Z3876" t="str">
        <f t="shared" si="2054"/>
        <v>-0.0000851592245333164-0.000051864679082369i</v>
      </c>
      <c r="AA3876" t="str">
        <f t="shared" si="2055"/>
        <v>0.00113872645707483-1.22931979885992i</v>
      </c>
      <c r="AB3876" t="str">
        <f t="shared" si="2056"/>
        <v>0.130984904033419-0.278682902429916i</v>
      </c>
      <c r="AC3876" t="str">
        <f t="shared" si="2057"/>
        <v>0.968553357890563-0.0156246937546928i</v>
      </c>
      <c r="AD3876" t="str">
        <f t="shared" si="2058"/>
        <v>0.139842956987352-0.285475133404555i</v>
      </c>
      <c r="AE3876" t="str">
        <f t="shared" si="2059"/>
        <v>-0.0000267149939535124+0.0000170579308981983i</v>
      </c>
      <c r="AF3876" t="str">
        <f t="shared" si="2060"/>
        <v>-6.36608777755724-0.0773653863968478i</v>
      </c>
      <c r="AG3876" t="str">
        <f t="shared" si="2061"/>
        <v>0.998730172813661-0.000623497193711344i</v>
      </c>
      <c r="AH3876" t="str">
        <f t="shared" si="2062"/>
        <v>0.000171674122323176-0.000106553736068998i</v>
      </c>
      <c r="AI3876">
        <f t="shared" si="2063"/>
        <v>-73.890663287515409</v>
      </c>
      <c r="AJ3876">
        <f t="shared" si="2064"/>
        <v>-31.826816371853887</v>
      </c>
      <c r="AK3876"/>
      <c r="AL3876"/>
      <c r="AM3876"/>
      <c r="AN3876"/>
    </row>
    <row r="3877" spans="1:40" x14ac:dyDescent="0.35">
      <c r="A3877"/>
      <c r="B3877">
        <f t="shared" si="2065"/>
        <v>1943000</v>
      </c>
      <c r="C3877" s="237" t="str">
        <f t="shared" si="2033"/>
        <v>-8.54232015552117E-09+0.000531861665573466i</v>
      </c>
      <c r="D3877" s="208" t="str">
        <f t="shared" si="2034"/>
        <v>-2.51366126767691+0.00407760610272991i</v>
      </c>
      <c r="E3877" t="str">
        <f t="shared" si="2035"/>
        <v>20500</v>
      </c>
      <c r="F3877" t="str">
        <f t="shared" si="2036"/>
        <v>0.327868852459016</v>
      </c>
      <c r="G3877" t="str">
        <f t="shared" si="2031"/>
        <v>0.327868852459016</v>
      </c>
      <c r="H3877" t="str">
        <f t="shared" si="2037"/>
        <v>3.85242841672382+0.0814032183964237i</v>
      </c>
      <c r="I3877" t="str">
        <f t="shared" si="2038"/>
        <v>7630.14315740621i</v>
      </c>
      <c r="J3877" t="str">
        <f t="shared" si="2032"/>
        <v>-78804.3529179613+1669.23115825944i</v>
      </c>
      <c r="K3877" t="str">
        <f t="shared" si="2039"/>
        <v>0.00205000037644053-0.0967804562882859i</v>
      </c>
      <c r="L3877" t="str">
        <f t="shared" si="2040"/>
        <v>0.000428955428884732-0.0171674941269331i</v>
      </c>
      <c r="M3877" t="str">
        <f t="shared" si="2041"/>
        <v>0.00247895580532526-0.113947950415219i</v>
      </c>
      <c r="N3877" t="str">
        <f t="shared" si="2042"/>
        <v>-24.2356121112244i</v>
      </c>
      <c r="O3877" t="str">
        <f t="shared" si="2043"/>
        <v>0.623856243060427+0.781539114820576i</v>
      </c>
      <c r="P3877" t="str">
        <f t="shared" si="2044"/>
        <v>0.376143756939573-0.781539114820576i</v>
      </c>
      <c r="Q3877" t="str">
        <f t="shared" si="2045"/>
        <v>-0.376143756939573+25.017151226045i</v>
      </c>
      <c r="R3877" t="str">
        <f t="shared" si="2046"/>
        <v>-0.031459084866182-0.0145624341986968i</v>
      </c>
      <c r="S3877" t="str">
        <f t="shared" si="2047"/>
        <v>2.62451686521382i</v>
      </c>
      <c r="T3877" t="str">
        <f t="shared" si="2048"/>
        <v>0.0382193541530463-0.0825648987954875i</v>
      </c>
      <c r="U3877" t="str">
        <f t="shared" si="2049"/>
        <v>0.0000500000000000001-0.0000731356807826151i</v>
      </c>
      <c r="V3877" t="str">
        <f t="shared" si="2050"/>
        <v>0.00002-0.00081911962476529i</v>
      </c>
      <c r="W3877" t="str">
        <f t="shared" si="2051"/>
        <v>0.0000421023748673539-0.0000693232500336234i</v>
      </c>
      <c r="X3877" t="str">
        <f t="shared" si="2052"/>
        <v>0.0000421253223778698-0.0000692790297613705i</v>
      </c>
      <c r="Y3877" t="str">
        <f t="shared" si="2053"/>
        <v>0.009+9.76658324147995i</v>
      </c>
      <c r="Z3877" t="str">
        <f t="shared" si="2054"/>
        <v>-0.0000850743302895625-0.0000518376488516914i</v>
      </c>
      <c r="AA3877" t="str">
        <f t="shared" si="2055"/>
        <v>0.00113755458494436-1.22868709963717i</v>
      </c>
      <c r="AB3877" t="str">
        <f t="shared" si="2056"/>
        <v>0.127744496259608-0.275965191957969i</v>
      </c>
      <c r="AC3877" t="str">
        <f t="shared" si="2057"/>
        <v>0.968871004951048-0.0152403290402788i</v>
      </c>
      <c r="AD3877" t="str">
        <f t="shared" si="2058"/>
        <v>0.136295492929126-0.282687790634069i</v>
      </c>
      <c r="AE3877" t="str">
        <f t="shared" si="2059"/>
        <v>-0.0000262491182079804+0.0000169842365667012i</v>
      </c>
      <c r="AF3877" t="str">
        <f t="shared" si="2060"/>
        <v>-6.36608968440073-0.0773256122936938i</v>
      </c>
      <c r="AG3877" t="str">
        <f t="shared" si="2061"/>
        <v>0.998743209131189-0.00060738563382884i</v>
      </c>
      <c r="AH3877" t="str">
        <f t="shared" si="2062"/>
        <v>0.000168694028665515-0.000106124357861492i</v>
      </c>
      <c r="AI3877">
        <f t="shared" si="2063"/>
        <v>-74.009901627606638</v>
      </c>
      <c r="AJ3877">
        <f t="shared" si="2064"/>
        <v>-32.173741136584923</v>
      </c>
      <c r="AK3877"/>
      <c r="AL3877"/>
      <c r="AM3877"/>
      <c r="AN3877"/>
    </row>
    <row r="3878" spans="1:40" x14ac:dyDescent="0.35">
      <c r="A3878"/>
      <c r="B3878">
        <f t="shared" si="2065"/>
        <v>1944000</v>
      </c>
      <c r="C3878" s="237" t="str">
        <f t="shared" si="2033"/>
        <v>-8.53353402069132E-09+0.000531588074181848i</v>
      </c>
      <c r="D3878" s="208" t="str">
        <f t="shared" si="2034"/>
        <v>-2.51366126760955+0.0040755085687275i</v>
      </c>
      <c r="E3878" t="str">
        <f t="shared" si="2035"/>
        <v>20500</v>
      </c>
      <c r="F3878" t="str">
        <f t="shared" si="2036"/>
        <v>0.327868852459016</v>
      </c>
      <c r="G3878" t="str">
        <f t="shared" si="2031"/>
        <v>0.327868852459016</v>
      </c>
      <c r="H3878" t="str">
        <f t="shared" si="2037"/>
        <v>3.85243032069482+0.0813613876122672i</v>
      </c>
      <c r="I3878" t="str">
        <f t="shared" si="2038"/>
        <v>7634.0701482232i</v>
      </c>
      <c r="J3878" t="str">
        <f t="shared" si="2032"/>
        <v>-78885.4909850907+1670.09025818649i</v>
      </c>
      <c r="K3878" t="str">
        <f t="shared" si="2039"/>
        <v>0.00204789275621524-0.0967307154610145i</v>
      </c>
      <c r="L3878" t="str">
        <f t="shared" si="2040"/>
        <v>0.000428514505217718-0.0171586741229035i</v>
      </c>
      <c r="M3878" t="str">
        <f t="shared" si="2041"/>
        <v>0.00247640726143296-0.113889389583918i</v>
      </c>
      <c r="N3878" t="str">
        <f t="shared" si="2042"/>
        <v>-24.2480854061865i</v>
      </c>
      <c r="O3878" t="str">
        <f t="shared" si="2043"/>
        <v>0.63355582807485+0.773696977318893i</v>
      </c>
      <c r="P3878" t="str">
        <f t="shared" si="2044"/>
        <v>0.36644417192515-0.773696977318893i</v>
      </c>
      <c r="Q3878" t="str">
        <f t="shared" si="2045"/>
        <v>-0.36644417192515+25.0217823835054i</v>
      </c>
      <c r="R3878" t="str">
        <f t="shared" si="2046"/>
        <v>-0.0311287376723733-0.0141891261775087i</v>
      </c>
      <c r="S3878" t="str">
        <f t="shared" si="2047"/>
        <v>2.62586762016246i</v>
      </c>
      <c r="T3878" t="str">
        <f t="shared" si="2048"/>
        <v>0.0372587669879196-0.0817399443104164i</v>
      </c>
      <c r="U3878" t="str">
        <f t="shared" si="2049"/>
        <v>0.0000499999999999999-0.0000730980595476443i</v>
      </c>
      <c r="V3878" t="str">
        <f t="shared" si="2050"/>
        <v>0.00002-0.000818698266933619i</v>
      </c>
      <c r="W3878" t="str">
        <f t="shared" si="2051"/>
        <v>0.0000421021996713602-0.0000692898219133451i</v>
      </c>
      <c r="X3878" t="str">
        <f t="shared" si="2052"/>
        <v>0.0000421251122244773-0.0000692456231665495i</v>
      </c>
      <c r="Y3878" t="str">
        <f t="shared" si="2053"/>
        <v>0.009+9.77160978972569i</v>
      </c>
      <c r="Z3878" t="str">
        <f t="shared" si="2054"/>
        <v>-0.0000849895669881785-0.0000518106465103111i</v>
      </c>
      <c r="AA3878" t="str">
        <f t="shared" si="2055"/>
        <v>0.00113638452083376-1.22805505135129i</v>
      </c>
      <c r="AB3878" t="str">
        <f t="shared" si="2056"/>
        <v>0.124533826528477-0.273207861347135i</v>
      </c>
      <c r="AC3878" t="str">
        <f t="shared" si="2057"/>
        <v>0.969192919913956-0.0148596554175984i</v>
      </c>
      <c r="AD3878" t="str">
        <f t="shared" si="2058"/>
        <v>0.132783052957288-0.279856306584424i</v>
      </c>
      <c r="AE3878" t="str">
        <f t="shared" si="2059"/>
        <v>-0.0000257847103483352+0.0000169052904961912i</v>
      </c>
      <c r="AF3878" t="str">
        <f t="shared" si="2060"/>
        <v>-6.36609158830437-0.0772858790435397i</v>
      </c>
      <c r="AG3878" t="str">
        <f t="shared" si="2061"/>
        <v>0.998756428428782-0.000591446182320311i</v>
      </c>
      <c r="AH3878" t="str">
        <f t="shared" si="2062"/>
        <v>0.000165722949162215-0.000105661214697664i</v>
      </c>
      <c r="AI3878">
        <f t="shared" si="2063"/>
        <v>-74.130934130900201</v>
      </c>
      <c r="AJ3878">
        <f t="shared" si="2064"/>
        <v>-32.520665594329031</v>
      </c>
      <c r="AK3878"/>
      <c r="AL3878"/>
      <c r="AM3878"/>
      <c r="AN3878"/>
    </row>
    <row r="3879" spans="1:40" x14ac:dyDescent="0.35">
      <c r="A3879"/>
      <c r="B3879">
        <f t="shared" si="2065"/>
        <v>1945000</v>
      </c>
      <c r="C3879" s="237" t="str">
        <f t="shared" si="2033"/>
        <v>-8.52476143425644E-09+0.000531314764118143i</v>
      </c>
      <c r="D3879" s="208" t="str">
        <f t="shared" si="2034"/>
        <v>-2.51366126754229+0.00407341319157243i</v>
      </c>
      <c r="E3879" t="str">
        <f t="shared" si="2035"/>
        <v>20500</v>
      </c>
      <c r="F3879" t="str">
        <f t="shared" si="2036"/>
        <v>0.327868852459016</v>
      </c>
      <c r="G3879" t="str">
        <f t="shared" si="2031"/>
        <v>0.327868852459016</v>
      </c>
      <c r="H3879" t="str">
        <f t="shared" si="2037"/>
        <v>3.85243222173187+0.0813195997750813i</v>
      </c>
      <c r="I3879" t="str">
        <f t="shared" si="2038"/>
        <v>7637.99713904018i</v>
      </c>
      <c r="J3879" t="str">
        <f t="shared" si="2032"/>
        <v>-78966.6708006467+1670.94935811355i</v>
      </c>
      <c r="K3879" t="str">
        <f t="shared" si="2039"/>
        <v>0.00204578838415215-0.0966810257143362i</v>
      </c>
      <c r="L3879" t="str">
        <f t="shared" si="2040"/>
        <v>0.000428074260899163-0.0171498631713297i</v>
      </c>
      <c r="M3879" t="str">
        <f t="shared" si="2041"/>
        <v>0.00247386264505131-0.113830888885666i</v>
      </c>
      <c r="N3879" t="str">
        <f t="shared" si="2042"/>
        <v>-24.2605587011485i</v>
      </c>
      <c r="O3879" t="str">
        <f t="shared" si="2043"/>
        <v>0.643156843795527+0.765734467213652i</v>
      </c>
      <c r="P3879" t="str">
        <f t="shared" si="2044"/>
        <v>0.356843156204473-0.765734467213652i</v>
      </c>
      <c r="Q3879" t="str">
        <f t="shared" si="2045"/>
        <v>-0.356843156204473+25.0262931683622i</v>
      </c>
      <c r="R3879" t="str">
        <f t="shared" si="2046"/>
        <v>-0.0307942493553275-0.01381964307478i</v>
      </c>
      <c r="S3879" t="str">
        <f t="shared" si="2047"/>
        <v>2.62721837511111i</v>
      </c>
      <c r="T3879" t="str">
        <f t="shared" si="2048"/>
        <v>0.036307220223539-0.0809032177540698i</v>
      </c>
      <c r="U3879" t="str">
        <f t="shared" si="2049"/>
        <v>0.00005-0.0000730604769977486i</v>
      </c>
      <c r="V3879" t="str">
        <f t="shared" si="2050"/>
        <v>0.00002-0.000818277342374783i</v>
      </c>
      <c r="W3879" t="str">
        <f t="shared" si="2051"/>
        <v>0.0000421020243874305-0.0000692564292861802i</v>
      </c>
      <c r="X3879" t="str">
        <f t="shared" si="2052"/>
        <v>0.0000421249020373276-0.0000692122520420705i</v>
      </c>
      <c r="Y3879" t="str">
        <f t="shared" si="2053"/>
        <v>0.009+9.77663633797144i</v>
      </c>
      <c r="Z3879" t="str">
        <f t="shared" si="2054"/>
        <v>-0.0000849049343599246-0.000051783672014829i</v>
      </c>
      <c r="AA3879" t="str">
        <f t="shared" si="2055"/>
        <v>0.00113521626102558-1.22742365299822i</v>
      </c>
      <c r="AB3879" t="str">
        <f t="shared" si="2056"/>
        <v>0.121353373462826-0.270411183726171i</v>
      </c>
      <c r="AC3879" t="str">
        <f t="shared" si="2057"/>
        <v>0.969519066169286-0.014482722496772i</v>
      </c>
      <c r="AD3879" t="str">
        <f t="shared" si="2058"/>
        <v>0.129306187525718-0.276981121326635i</v>
      </c>
      <c r="AE3879" t="str">
        <f t="shared" si="2059"/>
        <v>-0.0000253218329052813+0.0000168211147208565i</v>
      </c>
      <c r="AF3879" t="str">
        <f t="shared" si="2060"/>
        <v>-6.36609348927416-0.0772461865835089i</v>
      </c>
      <c r="AG3879" t="str">
        <f t="shared" si="2061"/>
        <v>0.998769828470866-0.000575681021606081i</v>
      </c>
      <c r="AH3879" t="str">
        <f t="shared" si="2062"/>
        <v>0.000162761288039139-0.000105164445599819i</v>
      </c>
      <c r="AI3879">
        <f t="shared" si="2063"/>
        <v>-74.253808350313946</v>
      </c>
      <c r="AJ3879">
        <f t="shared" si="2064"/>
        <v>-32.867589540881418</v>
      </c>
      <c r="AK3879"/>
      <c r="AL3879"/>
      <c r="AM3879"/>
      <c r="AN3879"/>
    </row>
    <row r="3880" spans="1:40" x14ac:dyDescent="0.35">
      <c r="A3880"/>
      <c r="B3880">
        <f t="shared" si="2065"/>
        <v>1946000</v>
      </c>
      <c r="C3880" s="237" t="str">
        <f t="shared" si="2033"/>
        <v>-8.51600236837485E-09+0.000531041734948646i</v>
      </c>
      <c r="D3880" s="208" t="str">
        <f t="shared" si="2034"/>
        <v>-2.51366126747514+0.00407131996793962i</v>
      </c>
      <c r="E3880" t="str">
        <f t="shared" si="2035"/>
        <v>20500</v>
      </c>
      <c r="F3880" t="str">
        <f t="shared" si="2036"/>
        <v>0.327868852459016</v>
      </c>
      <c r="G3880" t="str">
        <f t="shared" si="2031"/>
        <v>0.327868852459016</v>
      </c>
      <c r="H3880" t="str">
        <f t="shared" si="2037"/>
        <v>3.85243411984101+0.0812778548187967i</v>
      </c>
      <c r="I3880" t="str">
        <f t="shared" si="2038"/>
        <v>7641.92412985717i</v>
      </c>
      <c r="J3880" t="str">
        <f t="shared" si="2032"/>
        <v>-79047.8923646293+1671.80845804059i</v>
      </c>
      <c r="K3880" t="str">
        <f t="shared" si="2039"/>
        <v>0.00204368725358105-0.0966313869696413i</v>
      </c>
      <c r="L3880" t="str">
        <f t="shared" si="2040"/>
        <v>0.000427634694534479-0.017141061258291i</v>
      </c>
      <c r="M3880" t="str">
        <f t="shared" si="2041"/>
        <v>0.00247132194811553-0.113772448227932i</v>
      </c>
      <c r="N3880" t="str">
        <f t="shared" si="2042"/>
        <v>-24.2730319961105i</v>
      </c>
      <c r="O3880" t="str">
        <f t="shared" si="2043"/>
        <v>0.65265779648624+0.757652823320632i</v>
      </c>
      <c r="P3880" t="str">
        <f t="shared" si="2044"/>
        <v>0.34734220351376-0.757652823320632i</v>
      </c>
      <c r="Q3880" t="str">
        <f t="shared" si="2045"/>
        <v>-0.34734220351376+25.0306848194311i</v>
      </c>
      <c r="R3880" t="str">
        <f t="shared" si="2046"/>
        <v>-0.030455658021637-0.0134540333425331i</v>
      </c>
      <c r="S3880" t="str">
        <f t="shared" si="2047"/>
        <v>2.62856913005975i</v>
      </c>
      <c r="T3880" t="str">
        <f t="shared" si="2048"/>
        <v>0.0353648567189771-0.0800548025113316i</v>
      </c>
      <c r="U3880" t="str">
        <f t="shared" si="2049"/>
        <v>0.0000499999999999999-0.000073022933073289i</v>
      </c>
      <c r="V3880" t="str">
        <f t="shared" si="2050"/>
        <v>0.00002-0.000817856850420838i</v>
      </c>
      <c r="W3880" t="str">
        <f t="shared" si="2051"/>
        <v>0.0000421018490155682-0.000069223072097368i</v>
      </c>
      <c r="X3880" t="str">
        <f t="shared" si="2052"/>
        <v>0.0000421246918163125-0.0000691789163332072i</v>
      </c>
      <c r="Y3880" t="str">
        <f t="shared" si="2053"/>
        <v>0.009+9.78166288621718i</v>
      </c>
      <c r="Z3880" t="str">
        <f t="shared" si="2054"/>
        <v>-0.0000848204321362504-0.0000517567253219352i</v>
      </c>
      <c r="AA3880" t="str">
        <f t="shared" si="2055"/>
        <v>0.00113404980181195-1.22679290357599i</v>
      </c>
      <c r="AB3880" t="str">
        <f t="shared" si="2056"/>
        <v>0.118203614555293-0.267575437800989i</v>
      </c>
      <c r="AC3880" t="str">
        <f t="shared" si="2057"/>
        <v>0.969849406542718-0.0141095796695607i</v>
      </c>
      <c r="AD3880" t="str">
        <f t="shared" si="2058"/>
        <v>0.125865441557716-0.274062681827273i</v>
      </c>
      <c r="AE3880" t="str">
        <f t="shared" si="2059"/>
        <v>-0.0000248605480882724+0.0000167317320187821i</v>
      </c>
      <c r="AF3880" t="str">
        <f t="shared" si="2060"/>
        <v>-6.36609538731615-0.0772065348508571i</v>
      </c>
      <c r="AG3880" t="str">
        <f t="shared" si="2061"/>
        <v>0.998783406995812-0.000560092305083279i</v>
      </c>
      <c r="AH3880" t="str">
        <f t="shared" si="2062"/>
        <v>0.000159809447425022-0.000104634194441364i</v>
      </c>
      <c r="AI3880">
        <f t="shared" si="2063"/>
        <v>-74.378573901491862</v>
      </c>
      <c r="AJ3880">
        <f t="shared" si="2064"/>
        <v>-33.214512773051339</v>
      </c>
      <c r="AK3880"/>
      <c r="AL3880"/>
      <c r="AM3880"/>
      <c r="AN3880"/>
    </row>
    <row r="3881" spans="1:40" x14ac:dyDescent="0.35">
      <c r="A3881"/>
      <c r="B3881">
        <f t="shared" si="2065"/>
        <v>1947000</v>
      </c>
      <c r="C3881" s="237" t="str">
        <f t="shared" si="2033"/>
        <v>-8.50725679527648E-09+0.000530768986240544i</v>
      </c>
      <c r="D3881" s="208" t="str">
        <f t="shared" si="2034"/>
        <v>-2.51366126740809+0.00406922889451084i</v>
      </c>
      <c r="E3881" t="str">
        <f t="shared" si="2035"/>
        <v>20500</v>
      </c>
      <c r="F3881" t="str">
        <f t="shared" si="2036"/>
        <v>0.327868852459016</v>
      </c>
      <c r="G3881" t="str">
        <f t="shared" si="2031"/>
        <v>0.327868852459016</v>
      </c>
      <c r="H3881" t="str">
        <f t="shared" si="2037"/>
        <v>3.85243601502824+0.0812361526774761i</v>
      </c>
      <c r="I3881" t="str">
        <f t="shared" si="2038"/>
        <v>7645.85112067416i</v>
      </c>
      <c r="J3881" t="str">
        <f t="shared" si="2032"/>
        <v>-79129.1556770385+1672.66755796764i</v>
      </c>
      <c r="K3881" t="str">
        <f t="shared" si="2039"/>
        <v>0.0020415893578489-0.0965817991484807i</v>
      </c>
      <c r="L3881" t="str">
        <f t="shared" si="2040"/>
        <v>0.000427195804732645-0.0171322683698952i</v>
      </c>
      <c r="M3881" t="str">
        <f t="shared" si="2041"/>
        <v>0.00246878516258155-0.113714067518376i</v>
      </c>
      <c r="N3881" t="str">
        <f t="shared" si="2042"/>
        <v>-24.2855052910725i</v>
      </c>
      <c r="O3881" t="str">
        <f t="shared" si="2043"/>
        <v>0.662057207978603+0.749453302990638i</v>
      </c>
      <c r="P3881" t="str">
        <f t="shared" si="2044"/>
        <v>0.337942792021397-0.749453302990638i</v>
      </c>
      <c r="Q3881" t="str">
        <f t="shared" si="2045"/>
        <v>-0.337942792021397+25.0349585940631i</v>
      </c>
      <c r="R3881" t="str">
        <f t="shared" si="2046"/>
        <v>-0.0301130023382499-0.0130923451981578i</v>
      </c>
      <c r="S3881" t="str">
        <f t="shared" si="2047"/>
        <v>2.62991988500838i</v>
      </c>
      <c r="T3881" t="str">
        <f t="shared" si="2048"/>
        <v>0.0344318189780292-0.0791947836466673i</v>
      </c>
      <c r="U3881" t="str">
        <f t="shared" si="2049"/>
        <v>0.00005-0.0000729854277147513i</v>
      </c>
      <c r="V3881" t="str">
        <f t="shared" si="2050"/>
        <v>0.00002-0.000817436790405212i</v>
      </c>
      <c r="W3881" t="str">
        <f t="shared" si="2051"/>
        <v>0.0000421016735557767-0.000069189750292262i</v>
      </c>
      <c r="X3881" t="str">
        <f t="shared" si="2052"/>
        <v>0.0000421244815613253-0.0000691456159853494i</v>
      </c>
      <c r="Y3881" t="str">
        <f t="shared" si="2053"/>
        <v>0.009+9.78668943446292i</v>
      </c>
      <c r="Z3881" t="str">
        <f t="shared" si="2054"/>
        <v>-0.0000847360600492991-0.000051729806388411i</v>
      </c>
      <c r="AA3881" t="str">
        <f t="shared" si="2055"/>
        <v>0.00113288513949448-1.2261628020847i</v>
      </c>
      <c r="AB3881" t="str">
        <f t="shared" si="2056"/>
        <v>0.115085026111038-0.264700907891343i</v>
      </c>
      <c r="AC3881" t="str">
        <f t="shared" si="2057"/>
        <v>0.970183903292767-0.0137402761034687i</v>
      </c>
      <c r="AD3881" t="str">
        <f t="shared" si="2058"/>
        <v>0.122461354358969-0.27110144187898i</v>
      </c>
      <c r="AE3881" t="str">
        <f t="shared" si="2059"/>
        <v>-0.0000244009177766987+0.0000166371659074567i</v>
      </c>
      <c r="AF3881" t="str">
        <f t="shared" si="2060"/>
        <v>-6.36609728243633-0.0771669237829653i</v>
      </c>
      <c r="AG3881" t="str">
        <f t="shared" si="2061"/>
        <v>0.99879716171631-0.000544682156813705i</v>
      </c>
      <c r="AH3881" t="str">
        <f t="shared" si="2062"/>
        <v>0.000156867827293156-0.000104070609915903i</v>
      </c>
      <c r="AI3881">
        <f t="shared" si="2063"/>
        <v>-74.505282583287055</v>
      </c>
      <c r="AJ3881">
        <f t="shared" si="2064"/>
        <v>-33.561435088685172</v>
      </c>
      <c r="AK3881"/>
      <c r="AL3881"/>
      <c r="AM3881"/>
      <c r="AN3881"/>
    </row>
    <row r="3882" spans="1:40" x14ac:dyDescent="0.35">
      <c r="A3882"/>
      <c r="B3882">
        <f t="shared" si="2065"/>
        <v>1948000</v>
      </c>
      <c r="C3882" s="237" t="str">
        <f t="shared" si="2033"/>
        <v>-8.49852468726253E-09+0.000530496517561917i</v>
      </c>
      <c r="D3882" s="208" t="str">
        <f t="shared" si="2034"/>
        <v>-2.51366126734115+0.0040671399679747i</v>
      </c>
      <c r="E3882" t="str">
        <f t="shared" si="2035"/>
        <v>20500</v>
      </c>
      <c r="F3882" t="str">
        <f t="shared" si="2036"/>
        <v>0.327868852459016</v>
      </c>
      <c r="G3882" t="str">
        <f t="shared" si="2031"/>
        <v>0.327868852459016</v>
      </c>
      <c r="H3882" t="str">
        <f t="shared" si="2037"/>
        <v>3.85243790729957+0.0811944932853199i</v>
      </c>
      <c r="I3882" t="str">
        <f t="shared" si="2038"/>
        <v>7649.77811149115i</v>
      </c>
      <c r="J3882" t="str">
        <f t="shared" si="2032"/>
        <v>-79210.4607378744+1673.5266578947i</v>
      </c>
      <c r="K3882" t="str">
        <f t="shared" si="2039"/>
        <v>0.00203949469031968-0.0965322621725664i</v>
      </c>
      <c r="L3882" t="str">
        <f t="shared" si="2040"/>
        <v>0.000426757590106211-0.0171234844922786i</v>
      </c>
      <c r="M3882" t="str">
        <f t="shared" si="2041"/>
        <v>0.00246625228042589-0.113655746664845i</v>
      </c>
      <c r="N3882" t="str">
        <f t="shared" si="2042"/>
        <v>-24.2979785860346i</v>
      </c>
      <c r="O3882" t="str">
        <f t="shared" si="2043"/>
        <v>0.671353615902191+0.741137181913749i</v>
      </c>
      <c r="P3882" t="str">
        <f t="shared" si="2044"/>
        <v>0.328646384097809-0.741137181913749i</v>
      </c>
      <c r="Q3882" t="str">
        <f t="shared" si="2045"/>
        <v>-0.328646384097809+25.0391157679483i</v>
      </c>
      <c r="R3882" t="str">
        <f t="shared" si="2046"/>
        <v>-0.0297663215351539-0.0127346266183071i</v>
      </c>
      <c r="S3882" t="str">
        <f t="shared" si="2047"/>
        <v>2.63127063995702i</v>
      </c>
      <c r="T3882" t="str">
        <f t="shared" si="2048"/>
        <v>0.0335082491315666-0.0783232479149708i</v>
      </c>
      <c r="U3882" t="str">
        <f t="shared" si="2049"/>
        <v>0.0000500000000000001-0.0000729479608627419i</v>
      </c>
      <c r="V3882" t="str">
        <f t="shared" si="2050"/>
        <v>0.00002-0.000817017161662709i</v>
      </c>
      <c r="W3882" t="str">
        <f t="shared" si="2051"/>
        <v>0.0000421014980080593-0.0000691564638163265i</v>
      </c>
      <c r="X3882" t="str">
        <f t="shared" si="2052"/>
        <v>0.0000421242712722583-0.000069112350943996i</v>
      </c>
      <c r="Y3882" t="str">
        <f t="shared" si="2053"/>
        <v>0.009+9.79171598270867i</v>
      </c>
      <c r="Z3882" t="str">
        <f t="shared" si="2054"/>
        <v>-0.0000846518178318971-0.0000517029151711258i</v>
      </c>
      <c r="AA3882" t="str">
        <f t="shared" si="2055"/>
        <v>0.00113172227038431-1.22553334752647i</v>
      </c>
      <c r="AB3882" t="str">
        <f t="shared" si="2056"/>
        <v>0.111998083188756-0.261787883967077i</v>
      </c>
      <c r="AC3882" t="str">
        <f t="shared" si="2057"/>
        <v>0.97052251810798-0.0133748607356712i</v>
      </c>
      <c r="AD3882" t="str">
        <f t="shared" si="2058"/>
        <v>0.119094459531206-0.268097862029728i</v>
      </c>
      <c r="AE3882" t="str">
        <f t="shared" si="2059"/>
        <v>-0.0000239430035111071+0.0000165374406391686i</v>
      </c>
      <c r="AF3882" t="str">
        <f t="shared" si="2060"/>
        <v>-6.36609917464072-0.0771273533173452i</v>
      </c>
      <c r="AG3882" t="str">
        <f t="shared" si="2061"/>
        <v>0.998811090319754-0.000529452671215694i</v>
      </c>
      <c r="AH3882" t="str">
        <f t="shared" si="2062"/>
        <v>0.000153936825403393-0.000103473845505568i</v>
      </c>
      <c r="AI3882">
        <f t="shared" si="2063"/>
        <v>-74.633988507188079</v>
      </c>
      <c r="AJ3882">
        <f t="shared" si="2064"/>
        <v>-33.908356286699153</v>
      </c>
      <c r="AK3882"/>
      <c r="AL3882"/>
      <c r="AM3882"/>
      <c r="AN3882"/>
    </row>
    <row r="3883" spans="1:40" x14ac:dyDescent="0.35">
      <c r="A3883"/>
      <c r="B3883">
        <f t="shared" si="2065"/>
        <v>1949000</v>
      </c>
      <c r="C3883" s="237" t="str">
        <f t="shared" si="2033"/>
        <v>-8.48980601670509E-09+0.000530224328481724i</v>
      </c>
      <c r="D3883" s="208" t="str">
        <f t="shared" si="2034"/>
        <v>-2.5136612672743+0.00406505318502655i</v>
      </c>
      <c r="E3883" t="str">
        <f t="shared" si="2035"/>
        <v>20500</v>
      </c>
      <c r="F3883" t="str">
        <f t="shared" si="2036"/>
        <v>0.327868852459016</v>
      </c>
      <c r="G3883" t="str">
        <f t="shared" si="2031"/>
        <v>0.327868852459016</v>
      </c>
      <c r="H3883" t="str">
        <f t="shared" si="2037"/>
        <v>3.85243979666095+0.0811528765766606i</v>
      </c>
      <c r="I3883" t="str">
        <f t="shared" si="2038"/>
        <v>7653.70510230813i</v>
      </c>
      <c r="J3883" t="str">
        <f t="shared" si="2032"/>
        <v>-79291.8075471369+1674.38575782175i</v>
      </c>
      <c r="K3883" t="str">
        <f t="shared" si="2039"/>
        <v>0.00203740324437436-0.0964827759637704i</v>
      </c>
      <c r="L3883" t="str">
        <f t="shared" si="2040"/>
        <v>0.000426320049271281-0.0171147096116059i</v>
      </c>
      <c r="M3883" t="str">
        <f t="shared" si="2041"/>
        <v>0.00246372329364564-0.113597485575376i</v>
      </c>
      <c r="N3883" t="str">
        <f t="shared" si="2042"/>
        <v>-24.3104518809966i</v>
      </c>
      <c r="O3883" t="str">
        <f t="shared" si="2043"/>
        <v>0.680545573911765+0.732705753921113i</v>
      </c>
      <c r="P3883" t="str">
        <f t="shared" si="2044"/>
        <v>0.319454426088235-0.732705753921113i</v>
      </c>
      <c r="Q3883" t="str">
        <f t="shared" si="2045"/>
        <v>-0.319454426088235+25.0431576349177i</v>
      </c>
      <c r="R3883" t="str">
        <f t="shared" si="2046"/>
        <v>-0.0294156554080293-0.0123809253326561i</v>
      </c>
      <c r="S3883" t="str">
        <f t="shared" si="2047"/>
        <v>2.63262139490567i</v>
      </c>
      <c r="T3883" t="str">
        <f t="shared" si="2048"/>
        <v>0.03259428891948-0.0774402837723506i</v>
      </c>
      <c r="U3883" t="str">
        <f t="shared" si="2049"/>
        <v>0.0000499999999999999-0.000072910532457989i</v>
      </c>
      <c r="V3883" t="str">
        <f t="shared" si="2050"/>
        <v>0.00002-0.000816597963529479i</v>
      </c>
      <c r="W3883" t="str">
        <f t="shared" si="2051"/>
        <v>0.000042101322372419-0.0000691232126151377i</v>
      </c>
      <c r="X3883" t="str">
        <f t="shared" si="2052"/>
        <v>0.000042124060949004-0.0000690791211547582i</v>
      </c>
      <c r="Y3883" t="str">
        <f t="shared" si="2053"/>
        <v>0.009+9.79674253095441i</v>
      </c>
      <c r="Z3883" t="str">
        <f t="shared" si="2054"/>
        <v>-0.0000845677052175575-0.0000516760516270387i</v>
      </c>
      <c r="AA3883" t="str">
        <f t="shared" si="2055"/>
        <v>0.001130561190802-1.22490453890549i</v>
      </c>
      <c r="AB3883" t="str">
        <f t="shared" si="2056"/>
        <v>0.108943259540329-0.258836661684182i</v>
      </c>
      <c r="AC3883" t="str">
        <f t="shared" si="2057"/>
        <v>0.970865212104168-0.0130133822668078i</v>
      </c>
      <c r="AD3883" t="str">
        <f t="shared" si="2058"/>
        <v>0.115765284886916-0.265052409511108i</v>
      </c>
      <c r="AE3883" t="str">
        <f t="shared" si="2059"/>
        <v>-0.0000234868664845103+0.0000164325811963036i</v>
      </c>
      <c r="AF3883" t="str">
        <f t="shared" si="2060"/>
        <v>-6.36610106393525-0.077087823391634i</v>
      </c>
      <c r="AG3883" t="str">
        <f t="shared" si="2061"/>
        <v>0.998825190468615-0.00051440591276168i</v>
      </c>
      <c r="AH3883" t="str">
        <f t="shared" si="2062"/>
        <v>0.000151016837244744-0.000102844059448691i</v>
      </c>
      <c r="AI3883">
        <f t="shared" si="2063"/>
        <v>-74.764748236483129</v>
      </c>
      <c r="AJ3883">
        <f t="shared" si="2064"/>
        <v>-34.255276167102636</v>
      </c>
      <c r="AK3883"/>
      <c r="AL3883"/>
      <c r="AM3883"/>
      <c r="AN3883"/>
    </row>
    <row r="3884" spans="1:40" x14ac:dyDescent="0.35">
      <c r="A3884"/>
      <c r="B3884">
        <f t="shared" si="2065"/>
        <v>1950000</v>
      </c>
      <c r="C3884" s="237" t="str">
        <f t="shared" si="2033"/>
        <v>-8.48110075604749E-09+0.000529952418569822i</v>
      </c>
      <c r="D3884" s="208" t="str">
        <f t="shared" si="2034"/>
        <v>-2.51366126720756+0.00406296854236864i</v>
      </c>
      <c r="E3884" t="str">
        <f t="shared" si="2035"/>
        <v>20500</v>
      </c>
      <c r="F3884" t="str">
        <f t="shared" si="2036"/>
        <v>0.327868852459016</v>
      </c>
      <c r="G3884" t="str">
        <f t="shared" si="2031"/>
        <v>0.327868852459016</v>
      </c>
      <c r="H3884" t="str">
        <f t="shared" si="2037"/>
        <v>3.85244168311835+0.0811113024859676i</v>
      </c>
      <c r="I3884" t="str">
        <f t="shared" si="2038"/>
        <v>7657.63209312512i</v>
      </c>
      <c r="J3884" t="str">
        <f t="shared" si="2032"/>
        <v>-79373.1961048259+1675.24485774879i</v>
      </c>
      <c r="K3884" t="str">
        <f t="shared" si="2039"/>
        <v>0.0020353150134109-0.0964333404441254i</v>
      </c>
      <c r="L3884" t="str">
        <f t="shared" si="2040"/>
        <v>0.000425883180847497-0.0171059437140698i</v>
      </c>
      <c r="M3884" t="str">
        <f t="shared" si="2041"/>
        <v>0.0024611981942584-0.113539284158195i</v>
      </c>
      <c r="N3884" t="str">
        <f t="shared" si="2042"/>
        <v>-24.3229251759586i</v>
      </c>
      <c r="O3884" t="str">
        <f t="shared" si="2043"/>
        <v>0.689631651912734+0.724160330783255i</v>
      </c>
      <c r="P3884" t="str">
        <f t="shared" si="2044"/>
        <v>0.310368348087266-0.724160330783255i</v>
      </c>
      <c r="Q3884" t="str">
        <f t="shared" si="2045"/>
        <v>-0.310368348087266+25.0470855067419i</v>
      </c>
      <c r="R3884" t="str">
        <f t="shared" si="2046"/>
        <v>-0.0290610443208241-0.0120312888174797i</v>
      </c>
      <c r="S3884" t="str">
        <f t="shared" si="2047"/>
        <v>2.63397214985431i</v>
      </c>
      <c r="T3884" t="str">
        <f t="shared" si="2048"/>
        <v>0.0316900796720951-0.0765459813867324i</v>
      </c>
      <c r="U3884" t="str">
        <f t="shared" si="2049"/>
        <v>0.0000500000000000001-0.0000728731424413441i</v>
      </c>
      <c r="V3884" t="str">
        <f t="shared" si="2050"/>
        <v>0.00002-0.000816179195343053i</v>
      </c>
      <c r="W3884" t="str">
        <f t="shared" si="2051"/>
        <v>0.0000421011466488599-0.000069089996634385i</v>
      </c>
      <c r="X3884" t="str">
        <f t="shared" si="2052"/>
        <v>0.0000421238505914562-0.0000690459265633596i</v>
      </c>
      <c r="Y3884" t="str">
        <f t="shared" si="2053"/>
        <v>0.009+9.80176907920015i</v>
      </c>
      <c r="Z3884" t="str">
        <f t="shared" si="2054"/>
        <v>-0.000084483721940477-0.0000516492157131991i</v>
      </c>
      <c r="AA3884" t="str">
        <f t="shared" si="2055"/>
        <v>0.00112940189707758-1.22427637522798i</v>
      </c>
      <c r="AB3884" t="str">
        <f t="shared" si="2056"/>
        <v>0.105921027548707-0.255847542420233i</v>
      </c>
      <c r="AC3884" t="str">
        <f t="shared" si="2057"/>
        <v>0.97121194582171-0.0126558891545908i</v>
      </c>
      <c r="AD3884" t="str">
        <f t="shared" si="2058"/>
        <v>0.112474352364711-0.261965558165279i</v>
      </c>
      <c r="AE3884" t="str">
        <f t="shared" si="2059"/>
        <v>-0.0000230325675337226+0.0000163226132865299i</v>
      </c>
      <c r="AF3884" t="str">
        <f t="shared" si="2060"/>
        <v>-6.36610295032591-0.077048333943599i</v>
      </c>
      <c r="AG3884" t="str">
        <f t="shared" si="2061"/>
        <v>0.998839459800838-0.000499543915679509i</v>
      </c>
      <c r="AH3884" t="str">
        <f t="shared" si="2062"/>
        <v>0.000148108255978248-0.000102181414706729i</v>
      </c>
      <c r="AI3884">
        <f t="shared" si="2063"/>
        <v>-74.897620936071164</v>
      </c>
      <c r="AJ3884">
        <f t="shared" si="2064"/>
        <v>-34.602194531044724</v>
      </c>
      <c r="AK3884"/>
      <c r="AL3884"/>
      <c r="AM3884"/>
      <c r="AN3884"/>
    </row>
    <row r="3885" spans="1:40" x14ac:dyDescent="0.35">
      <c r="A3885"/>
      <c r="B3885">
        <f t="shared" si="2065"/>
        <v>1951000</v>
      </c>
      <c r="C3885" s="237" t="str">
        <f t="shared" si="2033"/>
        <v>-8.47240887780325E-09+0.000529680787396938i</v>
      </c>
      <c r="D3885" s="208" t="str">
        <f t="shared" si="2034"/>
        <v>-2.51366126714093+0.00406088603670986i</v>
      </c>
      <c r="E3885" t="str">
        <f t="shared" si="2035"/>
        <v>20500</v>
      </c>
      <c r="F3885" t="str">
        <f t="shared" si="2036"/>
        <v>0.327868852459016</v>
      </c>
      <c r="G3885" t="str">
        <f t="shared" si="2031"/>
        <v>0.327868852459016</v>
      </c>
      <c r="H3885" t="str">
        <f t="shared" si="2037"/>
        <v>3.85244356667775+0.0810697709478427i</v>
      </c>
      <c r="I3885" t="str">
        <f t="shared" si="2038"/>
        <v>7661.55908394211i</v>
      </c>
      <c r="J3885" t="str">
        <f t="shared" si="2032"/>
        <v>-79454.6264109416+1676.10395767585i</v>
      </c>
      <c r="K3885" t="str">
        <f t="shared" si="2039"/>
        <v>0.00203322999084417-0.0963839555358226i</v>
      </c>
      <c r="L3885" t="str">
        <f t="shared" si="2040"/>
        <v>0.000425446983458041-0.0170971867858917i</v>
      </c>
      <c r="M3885" t="str">
        <f t="shared" si="2041"/>
        <v>0.00245867697430221-0.113481142321714i</v>
      </c>
      <c r="N3885" t="str">
        <f t="shared" si="2042"/>
        <v>-24.3353984709207i</v>
      </c>
      <c r="O3885" t="str">
        <f t="shared" si="2043"/>
        <v>0.698610436283437+0.715502242006177i</v>
      </c>
      <c r="P3885" t="str">
        <f t="shared" si="2044"/>
        <v>0.301389563716563-0.715502242006177i</v>
      </c>
      <c r="Q3885" t="str">
        <f t="shared" si="2045"/>
        <v>-0.301389563716563+25.0509007129269i</v>
      </c>
      <c r="R3885" t="str">
        <f t="shared" si="2046"/>
        <v>-0.0287025292082982-0.0116857642891i</v>
      </c>
      <c r="S3885" t="str">
        <f t="shared" si="2047"/>
        <v>2.63532290480296i</v>
      </c>
      <c r="T3885" t="str">
        <f t="shared" si="2048"/>
        <v>0.0307957622911937-0.0756404326484042i</v>
      </c>
      <c r="U3885" t="str">
        <f t="shared" si="2049"/>
        <v>0.0000499999999999999-0.0000728357907537778i</v>
      </c>
      <c r="V3885" t="str">
        <f t="shared" si="2050"/>
        <v>0.00002-0.000815760856442312i</v>
      </c>
      <c r="W3885" t="str">
        <f t="shared" si="2051"/>
        <v>0.0000421009708373847-0.000069056815819867i</v>
      </c>
      <c r="X3885" t="str">
        <f t="shared" si="2052"/>
        <v>0.0000421236401995085-0.0000690127671156349i</v>
      </c>
      <c r="Y3885" t="str">
        <f t="shared" si="2053"/>
        <v>0.009+9.8067956274459i</v>
      </c>
      <c r="Z3885" t="str">
        <f t="shared" si="2054"/>
        <v>-0.0000843998677355332-0.000051622407386745i</v>
      </c>
      <c r="AA3885" t="str">
        <f t="shared" si="2055"/>
        <v>0.00112824438555046-1.22364885550221i</v>
      </c>
      <c r="AB3885" t="str">
        <f t="shared" si="2056"/>
        <v>0.102931858164474-0.252820833309634i</v>
      </c>
      <c r="AC3885" t="str">
        <f t="shared" si="2057"/>
        <v>0.971562679222886-0.0123024296072834i</v>
      </c>
      <c r="AD3885" t="str">
        <f t="shared" si="2058"/>
        <v>0.109222177945834-0.258837788371047i</v>
      </c>
      <c r="AE3885" t="str">
        <f t="shared" si="2059"/>
        <v>-0.0000225801671307895+0.0000162075633378869i</v>
      </c>
      <c r="AF3885" t="str">
        <f t="shared" si="2060"/>
        <v>-6.36610483381868-0.0770088849111328i</v>
      </c>
      <c r="AG3885" t="str">
        <f t="shared" si="2061"/>
        <v>0.998853895930225-0.000484868683659763i</v>
      </c>
      <c r="AH3885" t="str">
        <f t="shared" si="2062"/>
        <v>0.000145211472380504-0.000101486078930517i</v>
      </c>
      <c r="AI3885">
        <f t="shared" si="2063"/>
        <v>-75.032668533894423</v>
      </c>
      <c r="AJ3885">
        <f t="shared" si="2064"/>
        <v>-34.949111180836283</v>
      </c>
      <c r="AK3885"/>
      <c r="AL3885"/>
      <c r="AM3885"/>
      <c r="AN3885"/>
    </row>
    <row r="3886" spans="1:40" x14ac:dyDescent="0.35">
      <c r="A3886"/>
      <c r="B3886">
        <f t="shared" si="2065"/>
        <v>1952000</v>
      </c>
      <c r="C3886" s="237" t="str">
        <f t="shared" si="2033"/>
        <v>-8.46373035455642E-09+0.000529409434534682i</v>
      </c>
      <c r="D3886" s="208" t="str">
        <f t="shared" si="2034"/>
        <v>-2.51366126707439+0.0040588056647659i</v>
      </c>
      <c r="E3886" t="str">
        <f t="shared" si="2035"/>
        <v>20500</v>
      </c>
      <c r="F3886" t="str">
        <f t="shared" si="2036"/>
        <v>0.327868852459016</v>
      </c>
      <c r="G3886" t="str">
        <f t="shared" si="2031"/>
        <v>0.327868852459016</v>
      </c>
      <c r="H3886" t="str">
        <f t="shared" si="2037"/>
        <v>3.85244544734504+0.0810282818970216i</v>
      </c>
      <c r="I3886" t="str">
        <f t="shared" si="2038"/>
        <v>7665.4860747591i</v>
      </c>
      <c r="J3886" t="str">
        <f t="shared" si="2032"/>
        <v>-79536.0984654839+1676.9630576029i</v>
      </c>
      <c r="K3886" t="str">
        <f t="shared" si="2039"/>
        <v>0.00203114817010583-0.0963346211612129i</v>
      </c>
      <c r="L3886" t="str">
        <f t="shared" si="2040"/>
        <v>0.000425011455729608-0.0170884388133207i</v>
      </c>
      <c r="M3886" t="str">
        <f t="shared" si="2041"/>
        <v>0.00245615962583544-0.113423059974534i</v>
      </c>
      <c r="N3886" t="str">
        <f t="shared" si="2042"/>
        <v>-24.3478717658827i</v>
      </c>
      <c r="O3886" t="str">
        <f t="shared" si="2043"/>
        <v>0.707480530094843+0.70673283462474i</v>
      </c>
      <c r="P3886" t="str">
        <f t="shared" si="2044"/>
        <v>0.292519469905157-0.70673283462474i</v>
      </c>
      <c r="Q3886" t="str">
        <f t="shared" si="2045"/>
        <v>-0.292519469905157+25.0546046005074i</v>
      </c>
      <c r="R3886" t="str">
        <f t="shared" si="2046"/>
        <v>-0.0283401515785107-0.0113443986971809i</v>
      </c>
      <c r="S3886" t="str">
        <f t="shared" si="2047"/>
        <v>2.6366736597516i</v>
      </c>
      <c r="T3886" t="str">
        <f t="shared" si="2048"/>
        <v>0.0299114772305772-0.0747237311804269i</v>
      </c>
      <c r="U3886" t="str">
        <f t="shared" si="2049"/>
        <v>0.00005-0.0000727984773363836i</v>
      </c>
      <c r="V3886" t="str">
        <f t="shared" si="2050"/>
        <v>0.00002-0.000815342946167494i</v>
      </c>
      <c r="W3886" t="str">
        <f t="shared" si="2051"/>
        <v>0.0000421007949379973-0.0000690236701174952i</v>
      </c>
      <c r="X3886" t="str">
        <f t="shared" si="2052"/>
        <v>0.0000421234297730545-0.0000689796427575293i</v>
      </c>
      <c r="Y3886" t="str">
        <f t="shared" si="2053"/>
        <v>0.009+9.81182217569164i</v>
      </c>
      <c r="Z3886" t="str">
        <f t="shared" si="2054"/>
        <v>-0.0000843161423382823-0.0000515956266049027i</v>
      </c>
      <c r="AA3886" t="str">
        <f t="shared" si="2055"/>
        <v>0.00112708865256944-1.22302197873848i</v>
      </c>
      <c r="AB3886" t="str">
        <f t="shared" si="2056"/>
        <v>0.0999762208408812-0.249756847278413i</v>
      </c>
      <c r="AC3886" t="str">
        <f t="shared" si="2057"/>
        <v>0.971917371689263-0.0119530515770237i</v>
      </c>
      <c r="AD3886" t="str">
        <f t="shared" si="2058"/>
        <v>0.106009271571635-0.255669586968881i</v>
      </c>
      <c r="AE3886" t="str">
        <f t="shared" si="2059"/>
        <v>-0.0000221297253744877+0.0000160874584937702i</v>
      </c>
      <c r="AF3886" t="str">
        <f t="shared" si="2060"/>
        <v>-6.36610671441943-0.0769694762322557i</v>
      </c>
      <c r="AG3886" t="str">
        <f t="shared" si="2061"/>
        <v>0.998868496446835-0.000470382189568253i</v>
      </c>
      <c r="AH3886" t="str">
        <f t="shared" si="2062"/>
        <v>0.000142326874787714-0.000100758224425847i</v>
      </c>
      <c r="AI3886">
        <f t="shared" si="2063"/>
        <v>-75.169955895098596</v>
      </c>
      <c r="AJ3886">
        <f t="shared" si="2064"/>
        <v>-35.296025919970532</v>
      </c>
      <c r="AK3886"/>
      <c r="AL3886"/>
      <c r="AM3886"/>
      <c r="AN3886"/>
    </row>
    <row r="3887" spans="1:40" x14ac:dyDescent="0.35">
      <c r="A3887"/>
      <c r="B3887">
        <f t="shared" si="2065"/>
        <v>1953000</v>
      </c>
      <c r="C3887" s="237" t="str">
        <f t="shared" si="2033"/>
        <v>-8.45506515896108E-09+0.000529138359555536i</v>
      </c>
      <c r="D3887" s="208" t="str">
        <f t="shared" si="2034"/>
        <v>-2.51366126700796+0.00405672742325911i</v>
      </c>
      <c r="E3887" t="str">
        <f t="shared" si="2035"/>
        <v>20500</v>
      </c>
      <c r="F3887" t="str">
        <f t="shared" si="2036"/>
        <v>0.327868852459016</v>
      </c>
      <c r="G3887" t="str">
        <f t="shared" si="2031"/>
        <v>0.327868852459016</v>
      </c>
      <c r="H3887" t="str">
        <f t="shared" si="2037"/>
        <v>3.85244732512615+0.0809868352683746i</v>
      </c>
      <c r="I3887" t="str">
        <f t="shared" si="2038"/>
        <v>7669.41306557608i</v>
      </c>
      <c r="J3887" t="str">
        <f t="shared" si="2032"/>
        <v>-79617.6122684529+1677.82215752995i</v>
      </c>
      <c r="K3887" t="str">
        <f t="shared" si="2039"/>
        <v>0.00202906954464438-0.0962853372428054i</v>
      </c>
      <c r="L3887" t="str">
        <f t="shared" si="2040"/>
        <v>0.000424576596292409-0.0170796997826341i</v>
      </c>
      <c r="M3887" t="str">
        <f t="shared" si="2041"/>
        <v>0.00245364614093679-0.113365037025439i</v>
      </c>
      <c r="N3887" t="str">
        <f t="shared" si="2042"/>
        <v>-24.3603450608447i</v>
      </c>
      <c r="O3887" t="str">
        <f t="shared" si="2043"/>
        <v>0.716240553328341+0.697853472992656i</v>
      </c>
      <c r="P3887" t="str">
        <f t="shared" si="2044"/>
        <v>0.283759446671659-0.697853472992656i</v>
      </c>
      <c r="Q3887" t="str">
        <f t="shared" si="2045"/>
        <v>-0.283759446671659+25.0581985338374i</v>
      </c>
      <c r="R3887" t="str">
        <f t="shared" si="2046"/>
        <v>-0.0279739535152157-0.0110072387178394i</v>
      </c>
      <c r="S3887" t="str">
        <f t="shared" si="2047"/>
        <v>2.63802441470024i</v>
      </c>
      <c r="T3887" t="str">
        <f t="shared" si="2048"/>
        <v>0.0290373644760941-0.0737959723488286i</v>
      </c>
      <c r="U3887" t="str">
        <f t="shared" si="2049"/>
        <v>0.0000500000000000002-0.0000727612021303744i</v>
      </c>
      <c r="V3887" t="str">
        <f t="shared" si="2050"/>
        <v>0.00002-0.000814925463860193i</v>
      </c>
      <c r="W3887" t="str">
        <f t="shared" si="2051"/>
        <v>0.0000421006189507008-0.000068990559473291i</v>
      </c>
      <c r="X3887" t="str">
        <f t="shared" si="2052"/>
        <v>0.0000421232193119887-0.0000689465534350993i</v>
      </c>
      <c r="Y3887" t="str">
        <f t="shared" si="2053"/>
        <v>0.009+9.81684872393738i</v>
      </c>
      <c r="Z3887" t="str">
        <f t="shared" si="2054"/>
        <v>-0.0000842325454849577-0.0000515688733249879i</v>
      </c>
      <c r="AA3887" t="str">
        <f t="shared" si="2055"/>
        <v>0.00112593469449264-1.2223957439491i</v>
      </c>
      <c r="AB3887" t="str">
        <f t="shared" si="2056"/>
        <v>0.0970545834670942-0.246655903078301i</v>
      </c>
      <c r="AC3887" t="str">
        <f t="shared" si="2057"/>
        <v>0.97227598201917-0.011607802752963i</v>
      </c>
      <c r="AD3887" t="str">
        <f t="shared" si="2058"/>
        <v>0.102836137061719-0.252461447184625i</v>
      </c>
      <c r="AE3887" t="str">
        <f t="shared" si="2059"/>
        <v>-0.0000216813019818556+0.0000159623266078103i</v>
      </c>
      <c r="AF3887" t="str">
        <f t="shared" si="2060"/>
        <v>-6.36610859213411-0.0769301078451155i</v>
      </c>
      <c r="AG3887" t="str">
        <f t="shared" si="2061"/>
        <v>0.998883258917374-0.000456086375162363i</v>
      </c>
      <c r="AH3887" t="str">
        <f t="shared" si="2062"/>
        <v>0.000139454849040005-0.0000999980281183293i</v>
      </c>
      <c r="AI3887">
        <f t="shared" si="2063"/>
        <v>-75.309551010155545</v>
      </c>
      <c r="AJ3887">
        <f t="shared" si="2064"/>
        <v>-35.642938553174424</v>
      </c>
      <c r="AK3887"/>
      <c r="AL3887"/>
      <c r="AM3887"/>
      <c r="AN3887"/>
    </row>
    <row r="3888" spans="1:40" x14ac:dyDescent="0.35">
      <c r="A3888"/>
      <c r="B3888">
        <f t="shared" si="2065"/>
        <v>1954000</v>
      </c>
      <c r="C3888" s="237" t="str">
        <f t="shared" si="2033"/>
        <v>-8.44641326374168E-09+0.000528867562032873i</v>
      </c>
      <c r="D3888" s="208" t="str">
        <f t="shared" si="2034"/>
        <v>-2.51366126694162+0.00405465130891869i</v>
      </c>
      <c r="E3888" t="str">
        <f t="shared" si="2035"/>
        <v>20500</v>
      </c>
      <c r="F3888" t="str">
        <f t="shared" si="2036"/>
        <v>0.327868852459016</v>
      </c>
      <c r="G3888" t="str">
        <f t="shared" si="2031"/>
        <v>0.327868852459016</v>
      </c>
      <c r="H3888" t="str">
        <f t="shared" si="2037"/>
        <v>3.85244920002697+0.0809454309969023i</v>
      </c>
      <c r="I3888" t="str">
        <f t="shared" si="2038"/>
        <v>7673.34005639307i</v>
      </c>
      <c r="J3888" t="str">
        <f t="shared" si="2032"/>
        <v>-79699.1678198484+1678.681257457i</v>
      </c>
      <c r="K3888" t="str">
        <f t="shared" si="2039"/>
        <v>0.00202699410792508-0.0962361037032684i</v>
      </c>
      <c r="L3888" t="str">
        <f t="shared" si="2040"/>
        <v>0.000424142403780157-0.0170709696801375i</v>
      </c>
      <c r="M3888" t="str">
        <f t="shared" si="2041"/>
        <v>0.00245113651170524-0.113307073383406i</v>
      </c>
      <c r="N3888" t="str">
        <f t="shared" si="2042"/>
        <v>-24.3728183558068i</v>
      </c>
      <c r="O3888" t="str">
        <f t="shared" si="2043"/>
        <v>0.724889143090212+0.688865538570437i</v>
      </c>
      <c r="P3888" t="str">
        <f t="shared" si="2044"/>
        <v>0.275110856909788-0.688865538570437i</v>
      </c>
      <c r="Q3888" t="str">
        <f t="shared" si="2045"/>
        <v>-0.275110856909788+25.0616838943772i</v>
      </c>
      <c r="R3888" t="str">
        <f t="shared" si="2046"/>
        <v>-0.0276039776802185-0.0106743307466297i</v>
      </c>
      <c r="S3888" t="str">
        <f t="shared" si="2047"/>
        <v>2.63937516964889i</v>
      </c>
      <c r="T3888" t="str">
        <f t="shared" si="2048"/>
        <v>0.0281735635252741-0.0728572532727109i</v>
      </c>
      <c r="U3888" t="str">
        <f t="shared" si="2049"/>
        <v>0.0000499999999999999-0.0000727239650770832i</v>
      </c>
      <c r="V3888" t="str">
        <f t="shared" si="2050"/>
        <v>0.00002-0.000814508408863334i</v>
      </c>
      <c r="W3888" t="str">
        <f t="shared" si="2051"/>
        <v>0.0000421004428754984-0.0000689574838333855i</v>
      </c>
      <c r="X3888" t="str">
        <f t="shared" si="2052"/>
        <v>0.0000421230088162051-0.0000689134990945107i</v>
      </c>
      <c r="Y3888" t="str">
        <f t="shared" si="2053"/>
        <v>0.009+9.82187527218313i</v>
      </c>
      <c r="Z3888" t="str">
        <f t="shared" si="2054"/>
        <v>-0.0000841490769124664-0.0000515421475044036i</v>
      </c>
      <c r="AA3888" t="str">
        <f t="shared" si="2055"/>
        <v>0.00112478250768753-1.22177015014843i</v>
      </c>
      <c r="AB3888" t="str">
        <f t="shared" si="2056"/>
        <v>0.0941674123001195-0.243518325320505i</v>
      </c>
      <c r="AC3888" t="str">
        <f t="shared" si="2057"/>
        <v>0.972638468425207-0.0112667305542775i</v>
      </c>
      <c r="AD3888" t="str">
        <f t="shared" si="2058"/>
        <v>0.0997032720333389-0.249213868552398i</v>
      </c>
      <c r="AE3888" t="str">
        <f t="shared" si="2059"/>
        <v>-0.0000212349562798287+0.000015832196238655i</v>
      </c>
      <c r="AF3888" t="str">
        <f t="shared" si="2060"/>
        <v>-6.36611046696859-0.0768907796879836i</v>
      </c>
      <c r="AG3888" t="str">
        <f t="shared" si="2061"/>
        <v>0.998898180885604-0.000441983150813789i</v>
      </c>
      <c r="AH3888" t="str">
        <f t="shared" si="2062"/>
        <v>0.000136595778426493-0.0000992056715176039i</v>
      </c>
      <c r="AI3888">
        <f t="shared" si="2063"/>
        <v>-75.45152519829189</v>
      </c>
      <c r="AJ3888">
        <f t="shared" si="2064"/>
        <v>-35.989848886423566</v>
      </c>
      <c r="AK3888"/>
      <c r="AL3888"/>
      <c r="AM3888"/>
      <c r="AN3888"/>
    </row>
    <row r="3889" spans="1:40" x14ac:dyDescent="0.35">
      <c r="A3889"/>
      <c r="B3889">
        <f t="shared" si="2065"/>
        <v>1955000</v>
      </c>
      <c r="C3889" s="237" t="str">
        <f t="shared" si="2033"/>
        <v>-8.437774641692E-09+0.000528597041540924i</v>
      </c>
      <c r="D3889" s="208" t="str">
        <f t="shared" si="2034"/>
        <v>-2.5136612668754+0.00405257731848042i</v>
      </c>
      <c r="E3889" t="str">
        <f t="shared" si="2035"/>
        <v>20500</v>
      </c>
      <c r="F3889" t="str">
        <f t="shared" si="2036"/>
        <v>0.327868852459016</v>
      </c>
      <c r="G3889" t="str">
        <f t="shared" si="2031"/>
        <v>0.327868852459016</v>
      </c>
      <c r="H3889" t="str">
        <f t="shared" si="2037"/>
        <v>3.85245107205344+0.0809040690177415i</v>
      </c>
      <c r="I3889" t="str">
        <f t="shared" si="2038"/>
        <v>7677.26704721006i</v>
      </c>
      <c r="J3889" t="str">
        <f t="shared" si="2032"/>
        <v>-79780.7651196706+1679.54035738405i</v>
      </c>
      <c r="K3889" t="str">
        <f t="shared" si="2039"/>
        <v>0.00202492185342985-0.0961869204654271i</v>
      </c>
      <c r="L3889" t="str">
        <f t="shared" si="2040"/>
        <v>0.000423708876830047-0.017062248492164i</v>
      </c>
      <c r="M3889" t="str">
        <f t="shared" si="2041"/>
        <v>0.0024486307302599-0.113249168957591i</v>
      </c>
      <c r="N3889" t="str">
        <f t="shared" si="2042"/>
        <v>-24.3852916507688i</v>
      </c>
      <c r="O3889" t="str">
        <f t="shared" si="2043"/>
        <v>0.733424953823467+0.679770429710682i</v>
      </c>
      <c r="P3889" t="str">
        <f t="shared" si="2044"/>
        <v>0.266575046176533-0.679770429710682i</v>
      </c>
      <c r="Q3889" t="str">
        <f t="shared" si="2045"/>
        <v>-0.266575046176533+25.0650620804795i</v>
      </c>
      <c r="R3889" t="str">
        <f t="shared" si="2046"/>
        <v>-0.0272302673156583-0.0103457208913684i</v>
      </c>
      <c r="S3889" t="str">
        <f t="shared" si="2047"/>
        <v>2.64072592459753i</v>
      </c>
      <c r="T3889" t="str">
        <f t="shared" si="2048"/>
        <v>0.0273202133664868-0.0719076728341797i</v>
      </c>
      <c r="U3889" t="str">
        <f t="shared" si="2049"/>
        <v>0.0000500000000000001-0.0000726867661179647i</v>
      </c>
      <c r="V3889" t="str">
        <f t="shared" si="2050"/>
        <v>0.00002-0.000814091780521203i</v>
      </c>
      <c r="W3889" t="str">
        <f t="shared" si="2051"/>
        <v>0.0000421002667123939-0.0000689244431440219i</v>
      </c>
      <c r="X3889" t="str">
        <f t="shared" si="2052"/>
        <v>0.0000421227982855992-0.0000688804796820418i</v>
      </c>
      <c r="Y3889" t="str">
        <f t="shared" si="2053"/>
        <v>0.009+9.82690182042887i</v>
      </c>
      <c r="Z3889" t="str">
        <f t="shared" si="2054"/>
        <v>-0.0000840657363583914-0.0000515154491006426i</v>
      </c>
      <c r="AA3889" t="str">
        <f t="shared" si="2055"/>
        <v>0.00112363208853085-1.22114519635283i</v>
      </c>
      <c r="AB3889" t="str">
        <f t="shared" si="2056"/>
        <v>0.0913151718951452-0.240344444508903i</v>
      </c>
      <c r="AC3889" t="str">
        <f t="shared" si="2057"/>
        <v>0.973004788531834-0.0109298821230165i</v>
      </c>
      <c r="AD3889" t="str">
        <f t="shared" si="2058"/>
        <v>0.0966111678217266-0.245927356836452i</v>
      </c>
      <c r="AE3889" t="str">
        <f t="shared" si="2059"/>
        <v>-0.0000207907471969415+0.0000156970966446555i</v>
      </c>
      <c r="AF3889" t="str">
        <f t="shared" si="2060"/>
        <v>-6.36611233892884-0.0768514916992611i</v>
      </c>
      <c r="AG3889" t="str">
        <f t="shared" si="2061"/>
        <v>0.99891325987274-0.000428074395236242i</v>
      </c>
      <c r="AH3889" t="str">
        <f t="shared" si="2062"/>
        <v>0.00013375004363084-0.0000983813406809242i</v>
      </c>
      <c r="AI3889">
        <f t="shared" si="2063"/>
        <v>-75.595953327754088</v>
      </c>
      <c r="AJ3889">
        <f t="shared" si="2064"/>
        <v>-36.336756726969739</v>
      </c>
      <c r="AK3889"/>
      <c r="AL3889"/>
      <c r="AM3889"/>
      <c r="AN3889"/>
    </row>
    <row r="3890" spans="1:40" x14ac:dyDescent="0.35">
      <c r="A3890"/>
      <c r="B3890">
        <f t="shared" si="2065"/>
        <v>1956000</v>
      </c>
      <c r="C3890" s="237" t="str">
        <f t="shared" si="2033"/>
        <v>-8.42914926567548E-09+0.000528326797654794i</v>
      </c>
      <c r="D3890" s="208" t="str">
        <f t="shared" si="2034"/>
        <v>-2.51366126680927+0.00405050544868676i</v>
      </c>
      <c r="E3890" t="str">
        <f t="shared" si="2035"/>
        <v>20500</v>
      </c>
      <c r="F3890" t="str">
        <f t="shared" si="2036"/>
        <v>0.327868852459016</v>
      </c>
      <c r="G3890" t="str">
        <f t="shared" si="2031"/>
        <v>0.327868852459016</v>
      </c>
      <c r="H3890" t="str">
        <f t="shared" si="2037"/>
        <v>3.85245294121136+0.0808627492661573i</v>
      </c>
      <c r="I3890" t="str">
        <f t="shared" si="2038"/>
        <v>7681.19403802704i</v>
      </c>
      <c r="J3890" t="str">
        <f t="shared" si="2032"/>
        <v>-79862.4041679193+1680.3994573111i</v>
      </c>
      <c r="K3890" t="str">
        <f t="shared" si="2039"/>
        <v>0.00202285277465727-0.0961377874522647i</v>
      </c>
      <c r="L3890" t="str">
        <f t="shared" si="2040"/>
        <v>0.000423276014082757-0.0170535362050748i</v>
      </c>
      <c r="M3890" t="str">
        <f t="shared" si="2041"/>
        <v>0.00244612878874003-0.113191323657339i</v>
      </c>
      <c r="N3890" t="str">
        <f t="shared" si="2042"/>
        <v>-24.3977649457308i</v>
      </c>
      <c r="O3890" t="str">
        <f t="shared" si="2043"/>
        <v>0.741846657517609+0.670569561440087i</v>
      </c>
      <c r="P3890" t="str">
        <f t="shared" si="2044"/>
        <v>0.258153342482391-0.670569561440087i</v>
      </c>
      <c r="Q3890" t="str">
        <f t="shared" si="2045"/>
        <v>-0.258153342482391+25.0683345071709i</v>
      </c>
      <c r="R3890" t="str">
        <f t="shared" si="2046"/>
        <v>-0.0268528662461889-0.010021454964782i</v>
      </c>
      <c r="S3890" t="str">
        <f t="shared" si="2047"/>
        <v>2.64207667954618i</v>
      </c>
      <c r="T3890" t="str">
        <f t="shared" si="2048"/>
        <v>0.0264774524575728-0.0709473316880285i</v>
      </c>
      <c r="U3890" t="str">
        <f t="shared" si="2049"/>
        <v>0.0000499999999999999-0.0000726496051945912i</v>
      </c>
      <c r="V3890" t="str">
        <f t="shared" si="2050"/>
        <v>0.00002-0.000813675578179422i</v>
      </c>
      <c r="W3890" t="str">
        <f t="shared" si="2051"/>
        <v>0.0000421000904613902-0.0000688914373515513i</v>
      </c>
      <c r="X3890" t="str">
        <f t="shared" si="2052"/>
        <v>0.000042122587720065-0.0000688474951440772i</v>
      </c>
      <c r="Y3890" t="str">
        <f t="shared" si="2053"/>
        <v>0.009+9.83192836867462i</v>
      </c>
      <c r="Z3890" t="str">
        <f t="shared" si="2054"/>
        <v>-0.0000839825235609814-0.0000514887780712834i</v>
      </c>
      <c r="AA3890" t="str">
        <f t="shared" si="2055"/>
        <v>0.00112248343340859-1.22052088158066i</v>
      </c>
      <c r="AB3890" t="str">
        <f t="shared" si="2056"/>
        <v>0.0884983250341177-0.237134597072413i</v>
      </c>
      <c r="AC3890" t="str">
        <f t="shared" si="2057"/>
        <v>0.973374899373045-0.0105973043167743i</v>
      </c>
      <c r="AD3890" t="str">
        <f t="shared" si="2058"/>
        <v>0.0935603094012182-0.242602423951776i</v>
      </c>
      <c r="AE3890" t="str">
        <f t="shared" si="2059"/>
        <v>-0.0000203487332550689+0.0000155570577784413i</v>
      </c>
      <c r="AF3890" t="str">
        <f t="shared" si="2060"/>
        <v>-6.36611420802063-0.0768122438174705i</v>
      </c>
      <c r="AG3890" t="str">
        <f t="shared" si="2061"/>
        <v>0.998928493377862-0.000414361955217512i</v>
      </c>
      <c r="AH3890" t="str">
        <f t="shared" si="2062"/>
        <v>0.000130918022677133-0.0000975252261759914i</v>
      </c>
      <c r="AI3890">
        <f t="shared" si="2063"/>
        <v>-75.742914054621551</v>
      </c>
      <c r="AJ3890">
        <f t="shared" si="2064"/>
        <v>-36.68366188338404</v>
      </c>
      <c r="AK3890"/>
      <c r="AL3890"/>
      <c r="AM3890"/>
      <c r="AN3890"/>
    </row>
    <row r="3891" spans="1:40" x14ac:dyDescent="0.35">
      <c r="A3891"/>
      <c r="B3891">
        <f t="shared" si="2065"/>
        <v>1957000</v>
      </c>
      <c r="C3891" s="237" t="str">
        <f t="shared" si="2033"/>
        <v>-8.42053710862474E-09+0.000528056829950455i</v>
      </c>
      <c r="D3891" s="208" t="str">
        <f t="shared" si="2034"/>
        <v>-2.51366126674324+0.00404843569628682i</v>
      </c>
      <c r="E3891" t="str">
        <f t="shared" si="2035"/>
        <v>20500</v>
      </c>
      <c r="F3891" t="str">
        <f t="shared" si="2036"/>
        <v>0.327868852459016</v>
      </c>
      <c r="G3891" t="str">
        <f t="shared" si="2031"/>
        <v>0.327868852459016</v>
      </c>
      <c r="H3891" t="str">
        <f t="shared" si="2037"/>
        <v>3.85245480750663+0.0808214716775509i</v>
      </c>
      <c r="I3891" t="str">
        <f t="shared" si="2038"/>
        <v>7685.12102884403i</v>
      </c>
      <c r="J3891" t="str">
        <f t="shared" si="2032"/>
        <v>-79944.0849645947+1681.25855723815i</v>
      </c>
      <c r="K3891" t="str">
        <f t="shared" si="2039"/>
        <v>0.0020207868651225-0.0960887045869214i</v>
      </c>
      <c r="L3891" t="str">
        <f t="shared" si="2040"/>
        <v>0.000422843814182435-0.0170448328052589i</v>
      </c>
      <c r="M3891" t="str">
        <f t="shared" si="2041"/>
        <v>0.00244363067930493-0.11313353739218i</v>
      </c>
      <c r="N3891" t="str">
        <f t="shared" si="2042"/>
        <v>-24.4102382406929i</v>
      </c>
      <c r="O3891" t="str">
        <f t="shared" si="2043"/>
        <v>0.750152943915034+0.661264365239507i</v>
      </c>
      <c r="P3891" t="str">
        <f t="shared" si="2044"/>
        <v>0.249847056084966-0.661264365239507i</v>
      </c>
      <c r="Q3891" t="str">
        <f t="shared" si="2045"/>
        <v>-0.249847056084966+25.0715026059324i</v>
      </c>
      <c r="R3891" t="str">
        <f t="shared" si="2046"/>
        <v>-0.0264718188811039-0.00970157847702172i</v>
      </c>
      <c r="S3891" t="str">
        <f t="shared" si="2047"/>
        <v>2.64342743449482i</v>
      </c>
      <c r="T3891" t="str">
        <f t="shared" si="2048"/>
        <v>0.0256454187040637-0.069976332271288i</v>
      </c>
      <c r="U3891" t="str">
        <f t="shared" si="2049"/>
        <v>0.00005-0.0000726124822486566i</v>
      </c>
      <c r="V3891" t="str">
        <f t="shared" si="2050"/>
        <v>0.00002-0.00081325980118495i</v>
      </c>
      <c r="W3891" t="str">
        <f t="shared" si="2051"/>
        <v>0.0000420999141224912-0.0000688584664024363i</v>
      </c>
      <c r="X3891" t="str">
        <f t="shared" si="2052"/>
        <v>0.0000421223771194984-0.0000688145454271143i</v>
      </c>
      <c r="Y3891" t="str">
        <f t="shared" si="2053"/>
        <v>0.009+9.83695491692036i</v>
      </c>
      <c r="Z3891" t="str">
        <f t="shared" si="2054"/>
        <v>-0.000083899438259158-0.0000514621343739938i</v>
      </c>
      <c r="AA3891" t="str">
        <f t="shared" si="2055"/>
        <v>0.001121336538716-1.21989720485232i</v>
      </c>
      <c r="AB3891" t="str">
        <f t="shared" si="2056"/>
        <v>0.0857173326529438-0.233889125396906i</v>
      </c>
      <c r="AC3891" t="str">
        <f t="shared" si="2057"/>
        <v>0.973748757390104-0.0102690437012254i</v>
      </c>
      <c r="AD3891" t="str">
        <f t="shared" si="2058"/>
        <v>0.0905511753075978-0.239239587883907i</v>
      </c>
      <c r="AE3891" t="str">
        <f t="shared" si="2059"/>
        <v>-0.0000199089725612746+0.0000154121102814096i</v>
      </c>
      <c r="AF3891" t="str">
        <f t="shared" si="2060"/>
        <v>-6.36611607424987-0.0767730359812641i</v>
      </c>
      <c r="AG3891" t="str">
        <f t="shared" si="2061"/>
        <v>0.998943878878327-0.000400847645357742i</v>
      </c>
      <c r="AH3891" t="str">
        <f t="shared" si="2062"/>
        <v>0.00012810009087654-0.0000966375230432307i</v>
      </c>
      <c r="AI3891">
        <f t="shared" si="2063"/>
        <v>-75.892490082048241</v>
      </c>
      <c r="AJ3891">
        <f t="shared" si="2064"/>
        <v>-37.030564165576905</v>
      </c>
      <c r="AK3891"/>
      <c r="AL3891"/>
      <c r="AM3891"/>
      <c r="AN3891"/>
    </row>
    <row r="3892" spans="1:40" x14ac:dyDescent="0.35">
      <c r="A3892"/>
      <c r="B3892">
        <f t="shared" si="2065"/>
        <v>1958000</v>
      </c>
      <c r="C3892" s="237" t="str">
        <f t="shared" si="2033"/>
        <v>-8.41193814354193E-09+0.000527787138004755i</v>
      </c>
      <c r="D3892" s="208" t="str">
        <f t="shared" si="2034"/>
        <v>-2.51366126667732+0.00404636805803646i</v>
      </c>
      <c r="E3892" t="str">
        <f t="shared" si="2035"/>
        <v>20500</v>
      </c>
      <c r="F3892" t="str">
        <f t="shared" si="2036"/>
        <v>0.327868852459016</v>
      </c>
      <c r="G3892" t="str">
        <f t="shared" si="2031"/>
        <v>0.327868852459016</v>
      </c>
      <c r="H3892" t="str">
        <f t="shared" si="2037"/>
        <v>3.85245667094509+0.0807802361874517i</v>
      </c>
      <c r="I3892" t="str">
        <f t="shared" si="2038"/>
        <v>7689.04801966102i</v>
      </c>
      <c r="J3892" t="str">
        <f t="shared" si="2032"/>
        <v>-80025.8075096968+1682.1176571652i</v>
      </c>
      <c r="K3892" t="str">
        <f t="shared" si="2039"/>
        <v>0.00201872411835727-0.096039671792694i</v>
      </c>
      <c r="L3892" t="str">
        <f t="shared" si="2040"/>
        <v>0.000422412275776678-0.017036138279133i</v>
      </c>
      <c r="M3892" t="str">
        <f t="shared" si="2041"/>
        <v>0.00244113639413395-0.113075810071827i</v>
      </c>
      <c r="N3892" t="str">
        <f t="shared" si="2042"/>
        <v>-24.4227115356549i</v>
      </c>
      <c r="O3892" t="str">
        <f t="shared" si="2043"/>
        <v>0.758342520714677+0.651856288821477i</v>
      </c>
      <c r="P3892" t="str">
        <f t="shared" si="2044"/>
        <v>0.241657479285323-0.651856288821477i</v>
      </c>
      <c r="Q3892" t="str">
        <f t="shared" si="2045"/>
        <v>-0.241657479285323+25.0745678244764i</v>
      </c>
      <c r="R3892" t="str">
        <f t="shared" si="2046"/>
        <v>-0.0260871702163781-0.00938613662802224i</v>
      </c>
      <c r="S3892" t="str">
        <f t="shared" si="2047"/>
        <v>2.64477818944347i</v>
      </c>
      <c r="T3892" t="str">
        <f t="shared" si="2048"/>
        <v>0.0248242494369297-0.0689947788125761i</v>
      </c>
      <c r="U3892" t="str">
        <f t="shared" si="2049"/>
        <v>0.0000500000000000002-0.0000725753972219721i</v>
      </c>
      <c r="V3892" t="str">
        <f t="shared" si="2050"/>
        <v>0.00002-0.000812844448886086i</v>
      </c>
      <c r="W3892" t="str">
        <f t="shared" si="2051"/>
        <v>0.0000420997376957003-0.0000688255302432475i</v>
      </c>
      <c r="X3892" t="str">
        <f t="shared" si="2052"/>
        <v>0.0000421221664837948-0.0000687816304777577i</v>
      </c>
      <c r="Y3892" t="str">
        <f t="shared" si="2053"/>
        <v>0.009+9.84198146516611i</v>
      </c>
      <c r="Z3892" t="str">
        <f t="shared" si="2054"/>
        <v>-0.0000838164801925066-0.0000514355179665287i</v>
      </c>
      <c r="AA3892" t="str">
        <f t="shared" si="2055"/>
        <v>0.00112019140085751-1.21927416519018i</v>
      </c>
      <c r="AB3892" t="str">
        <f t="shared" si="2056"/>
        <v>0.0829726537671143-0.230608377856461i</v>
      </c>
      <c r="AC3892" t="str">
        <f t="shared" si="2057"/>
        <v>0.974126318429359-0.00994514654250328i</v>
      </c>
      <c r="AD3892" t="str">
        <f t="shared" si="2058"/>
        <v>0.0875842375614633-0.235839372607772i</v>
      </c>
      <c r="AE3892" t="str">
        <f t="shared" si="2059"/>
        <v>-0.0000194715227997281+0.0000152622854781152i</v>
      </c>
      <c r="AF3892" t="str">
        <f t="shared" si="2060"/>
        <v>-6.36611793762241-0.0767338681294152i</v>
      </c>
      <c r="AG3892" t="str">
        <f t="shared" si="2061"/>
        <v>0.998959413830175-0.000387533247812977i</v>
      </c>
      <c r="AH3892" t="str">
        <f t="shared" si="2062"/>
        <v>0.000125296620774455-0.0000957184307574048i</v>
      </c>
      <c r="AI3892">
        <f t="shared" si="2063"/>
        <v>-76.044768442083765</v>
      </c>
      <c r="AJ3892">
        <f t="shared" si="2064"/>
        <v>-37.377463384820963</v>
      </c>
      <c r="AK3892"/>
      <c r="AL3892"/>
      <c r="AM3892"/>
      <c r="AN3892"/>
    </row>
    <row r="3893" spans="1:40" x14ac:dyDescent="0.35">
      <c r="A3893"/>
      <c r="B3893">
        <f t="shared" si="2065"/>
        <v>1959000</v>
      </c>
      <c r="C3893" s="237" t="str">
        <f t="shared" si="2033"/>
        <v>-8.40335234349763E-09+0.000527517721395395i</v>
      </c>
      <c r="D3893" s="208" t="str">
        <f t="shared" si="2034"/>
        <v>-2.51366126661149+0.00404430253069803i</v>
      </c>
      <c r="E3893" t="str">
        <f t="shared" si="2035"/>
        <v>20500</v>
      </c>
      <c r="F3893" t="str">
        <f t="shared" si="2036"/>
        <v>0.327868852459016</v>
      </c>
      <c r="G3893" t="str">
        <f t="shared" si="2031"/>
        <v>0.327868852459016</v>
      </c>
      <c r="H3893" t="str">
        <f t="shared" si="2037"/>
        <v>3.85245853153254+0.0807390427315224i</v>
      </c>
      <c r="I3893" t="str">
        <f t="shared" si="2038"/>
        <v>7692.97501047801i</v>
      </c>
      <c r="J3893" t="str">
        <f t="shared" si="2032"/>
        <v>-80107.5718032254+1682.97675709225i</v>
      </c>
      <c r="K3893" t="str">
        <f t="shared" si="2039"/>
        <v>0.00201666452790977-0.0959906889930357i</v>
      </c>
      <c r="L3893" t="str">
        <f t="shared" si="2040"/>
        <v>0.000421981397516541-0.0170274526131413i</v>
      </c>
      <c r="M3893" t="str">
        <f t="shared" si="2041"/>
        <v>0.00243864592542631-0.113018141606177i</v>
      </c>
      <c r="N3893" t="str">
        <f t="shared" si="2042"/>
        <v>-24.4351848306169i</v>
      </c>
      <c r="O3893" t="str">
        <f t="shared" si="2043"/>
        <v>0.766414113773488+0.642346795904517i</v>
      </c>
      <c r="P3893" t="str">
        <f t="shared" si="2044"/>
        <v>0.233585886226512-0.642346795904517i</v>
      </c>
      <c r="Q3893" t="str">
        <f t="shared" si="2045"/>
        <v>-0.233585886226512+25.0775316265214i</v>
      </c>
      <c r="R3893" t="str">
        <f t="shared" si="2046"/>
        <v>-0.0256989658365896-0.00907517429968191i</v>
      </c>
      <c r="S3893" t="str">
        <f t="shared" si="2047"/>
        <v>2.64612894439211i</v>
      </c>
      <c r="T3893" t="str">
        <f t="shared" si="2048"/>
        <v>0.0240140813897917-0.0680027773411437i</v>
      </c>
      <c r="U3893" t="str">
        <f t="shared" si="2049"/>
        <v>0.0000499999999999999-0.0000725383500564679i</v>
      </c>
      <c r="V3893" t="str">
        <f t="shared" si="2050"/>
        <v>0.00002-0.000812429520632442i</v>
      </c>
      <c r="W3893" t="str">
        <f t="shared" si="2051"/>
        <v>0.0000420995611810201-0.0000687926288206644i</v>
      </c>
      <c r="X3893" t="str">
        <f t="shared" si="2052"/>
        <v>0.0000421219558128498-0.000068748750242722i</v>
      </c>
      <c r="Y3893" t="str">
        <f t="shared" si="2053"/>
        <v>0.009+9.84700801341185i</v>
      </c>
      <c r="Z3893" t="str">
        <f t="shared" si="2054"/>
        <v>-0.0000837336491012784-0.0000514089288067294i</v>
      </c>
      <c r="AA3893" t="str">
        <f t="shared" si="2055"/>
        <v>0.00111904801624674-1.21865176161861i</v>
      </c>
      <c r="AB3893" t="str">
        <f t="shared" si="2056"/>
        <v>0.080264745395538-0.227292708843597i</v>
      </c>
      <c r="AC3893" t="str">
        <f t="shared" si="2057"/>
        <v>0.974507537740177-0.0096256587993972i</v>
      </c>
      <c r="AD3893" t="str">
        <f t="shared" si="2058"/>
        <v>0.0846599615924014-0.232402308005258i</v>
      </c>
      <c r="AE3893" t="str">
        <f t="shared" si="2059"/>
        <v>-0.0000190364412236677+0.0000151076153705553i</v>
      </c>
      <c r="AF3893" t="str">
        <f t="shared" si="2060"/>
        <v>-6.36611979814403-0.0766947402008244i</v>
      </c>
      <c r="AG3893" t="str">
        <f t="shared" si="2061"/>
        <v>0.998975095668556-0.000374420512043096i</v>
      </c>
      <c r="AH3893" t="str">
        <f t="shared" si="2062"/>
        <v>0.000122507982098026-0.0000947681531885391i</v>
      </c>
      <c r="AI3893">
        <f t="shared" si="2063"/>
        <v>-76.199840802481887</v>
      </c>
      <c r="AJ3893">
        <f t="shared" si="2064"/>
        <v>-37.724359353794277</v>
      </c>
      <c r="AK3893"/>
      <c r="AL3893"/>
      <c r="AM3893"/>
      <c r="AN3893"/>
    </row>
    <row r="3894" spans="1:40" x14ac:dyDescent="0.35">
      <c r="A3894"/>
      <c r="B3894">
        <f t="shared" si="2065"/>
        <v>1960000</v>
      </c>
      <c r="C3894" s="237" t="str">
        <f t="shared" si="2033"/>
        <v>-8.3947796816313E-09+0.000527248579700944i</v>
      </c>
      <c r="D3894" s="208" t="str">
        <f t="shared" si="2034"/>
        <v>-2.51366126654577+0.00404223911104057i</v>
      </c>
      <c r="E3894" t="str">
        <f t="shared" si="2035"/>
        <v>20500</v>
      </c>
      <c r="F3894" t="str">
        <f t="shared" si="2036"/>
        <v>0.327868852459016</v>
      </c>
      <c r="G3894" t="str">
        <f t="shared" si="2031"/>
        <v>0.327868852459016</v>
      </c>
      <c r="H3894" t="str">
        <f t="shared" si="2037"/>
        <v>3.85246038927482+0.0806978912455561i</v>
      </c>
      <c r="I3894" t="str">
        <f t="shared" si="2038"/>
        <v>7696.90200129499i</v>
      </c>
      <c r="J3894" t="str">
        <f t="shared" si="2032"/>
        <v>-80189.3778451806+1683.8358570193i</v>
      </c>
      <c r="K3894" t="str">
        <f t="shared" si="2039"/>
        <v>0.00201460808734466-0.0959417561115554i</v>
      </c>
      <c r="L3894" t="str">
        <f t="shared" si="2040"/>
        <v>0.000421551178056504-0.0170187757937557i</v>
      </c>
      <c r="M3894" t="str">
        <f t="shared" si="2041"/>
        <v>0.00243615926540116-0.112960531905311i</v>
      </c>
      <c r="N3894" t="str">
        <f t="shared" si="2042"/>
        <v>-24.4476581255789i</v>
      </c>
      <c r="O3894" t="str">
        <f t="shared" si="2043"/>
        <v>0.77436646730438+0.63273736598571i</v>
      </c>
      <c r="P3894" t="str">
        <f t="shared" si="2044"/>
        <v>0.22563353269562-0.63273736598571i</v>
      </c>
      <c r="Q3894" t="str">
        <f t="shared" si="2045"/>
        <v>-0.22563353269562+25.0803954915646i</v>
      </c>
      <c r="R3894" t="str">
        <f t="shared" si="2046"/>
        <v>-0.0253072519167791-0.00876873604791387i</v>
      </c>
      <c r="S3894" t="str">
        <f t="shared" si="2047"/>
        <v>2.64747969934075i</v>
      </c>
      <c r="T3894" t="str">
        <f t="shared" si="2048"/>
        <v>0.0232150506757294-0.0670004356957749i</v>
      </c>
      <c r="U3894" t="str">
        <f t="shared" si="2049"/>
        <v>0.0000500000000000001-0.0000725013406941945i</v>
      </c>
      <c r="V3894" t="str">
        <f t="shared" si="2050"/>
        <v>0.00002-0.000812015015774976i</v>
      </c>
      <c r="W3894" t="str">
        <f t="shared" si="2051"/>
        <v>0.000042099384578455-0.0000687597620814771i</v>
      </c>
      <c r="X3894" t="str">
        <f t="shared" si="2052"/>
        <v>0.0000421217451065603-0.0000687159046688312i</v>
      </c>
      <c r="Y3894" t="str">
        <f t="shared" si="2053"/>
        <v>0.009+9.85203456165759i</v>
      </c>
      <c r="Z3894" t="str">
        <f t="shared" si="2054"/>
        <v>-0.0000836509447263882-0.0000513823668525259i</v>
      </c>
      <c r="AA3894" t="str">
        <f t="shared" si="2055"/>
        <v>0.00111790638130643-1.218029993164i</v>
      </c>
      <c r="AB3894" t="str">
        <f t="shared" si="2056"/>
        <v>0.0775940624830245-0.223942478799025i</v>
      </c>
      <c r="AC3894" t="str">
        <f t="shared" si="2057"/>
        <v>0.974892369972926-0.00931062611541953i</v>
      </c>
      <c r="AD3894" t="str">
        <f t="shared" si="2058"/>
        <v>0.0817788061644621-0.228928929782126i</v>
      </c>
      <c r="AE3894" t="str">
        <f t="shared" si="2059"/>
        <v>-0.0000186037846474748+0.0000149481326323718i</v>
      </c>
      <c r="AF3894" t="str">
        <f t="shared" si="2060"/>
        <v>-6.36612165582059-0.0766556521345155i</v>
      </c>
      <c r="AG3894" t="str">
        <f t="shared" si="2061"/>
        <v>0.998990921808144-0.000361511154566243i</v>
      </c>
      <c r="AH3894" t="str">
        <f t="shared" si="2062"/>
        <v>0.000119734541704468-0.0000937868985623063i</v>
      </c>
      <c r="AI3894">
        <f t="shared" si="2063"/>
        <v>-76.357803801179315</v>
      </c>
      <c r="AJ3894">
        <f t="shared" si="2064"/>
        <v>-38.071251886598688</v>
      </c>
      <c r="AK3894"/>
      <c r="AL3894"/>
      <c r="AM3894"/>
      <c r="AN3894"/>
    </row>
    <row r="3895" spans="1:40" x14ac:dyDescent="0.35">
      <c r="A3895"/>
      <c r="B3895">
        <f t="shared" si="2065"/>
        <v>1961000</v>
      </c>
      <c r="C3895" s="237" t="str">
        <f t="shared" si="2033"/>
        <v>-8.38622013115069E-09+0.000526979712500821i</v>
      </c>
      <c r="D3895" s="208" t="str">
        <f t="shared" si="2034"/>
        <v>-2.51366126648014+0.00404017779583963i</v>
      </c>
      <c r="E3895" t="str">
        <f t="shared" si="2035"/>
        <v>20500</v>
      </c>
      <c r="F3895" t="str">
        <f t="shared" si="2036"/>
        <v>0.327868852459016</v>
      </c>
      <c r="G3895" t="str">
        <f t="shared" si="2031"/>
        <v>0.327868852459016</v>
      </c>
      <c r="H3895" t="str">
        <f t="shared" si="2037"/>
        <v>3.8524622441777+0.0806567816654764i</v>
      </c>
      <c r="I3895" t="str">
        <f t="shared" si="2038"/>
        <v>7700.82899211198i</v>
      </c>
      <c r="J3895" t="str">
        <f t="shared" si="2032"/>
        <v>-80271.2256355625+1684.69495694636i</v>
      </c>
      <c r="K3895" t="str">
        <f t="shared" si="2039"/>
        <v>0.00201255479024297-0.0958928730720176i</v>
      </c>
      <c r="L3895" t="str">
        <f t="shared" si="2040"/>
        <v>0.000421121616054479-0.0170101078074757i</v>
      </c>
      <c r="M3895" t="str">
        <f t="shared" si="2041"/>
        <v>0.00243367640629745-0.112902980879493i</v>
      </c>
      <c r="N3895" t="str">
        <f t="shared" si="2042"/>
        <v>-24.460131420541i</v>
      </c>
      <c r="O3895" t="str">
        <f t="shared" si="2043"/>
        <v>0.782198344071744+0.623029494110368i</v>
      </c>
      <c r="P3895" t="str">
        <f t="shared" si="2044"/>
        <v>0.217801655928256-0.623029494110368i</v>
      </c>
      <c r="Q3895" t="str">
        <f t="shared" si="2045"/>
        <v>-0.217801655928256+25.0831609146514i</v>
      </c>
      <c r="R3895" t="str">
        <f t="shared" si="2046"/>
        <v>-0.0249120752241908-0.00846686609452665i</v>
      </c>
      <c r="S3895" t="str">
        <f t="shared" si="2047"/>
        <v>2.6488304542894i</v>
      </c>
      <c r="T3895" t="str">
        <f t="shared" si="2048"/>
        <v>0.0224272927635725-0.065987863533385i</v>
      </c>
      <c r="U3895" t="str">
        <f t="shared" si="2049"/>
        <v>0.0000499999999999999-0.000072464369077318i</v>
      </c>
      <c r="V3895" t="str">
        <f t="shared" si="2050"/>
        <v>0.00002-0.000811600933665961i</v>
      </c>
      <c r="W3895" t="str">
        <f t="shared" si="2051"/>
        <v>0.0000420992078880075-0.0000687269299725818i</v>
      </c>
      <c r="X3895" t="str">
        <f t="shared" si="2052"/>
        <v>0.0000421215343648214-0.000068683093703015i</v>
      </c>
      <c r="Y3895" t="str">
        <f t="shared" si="2053"/>
        <v>0.009+9.85706110990333i</v>
      </c>
      <c r="Z3895" t="str">
        <f t="shared" si="2054"/>
        <v>-0.0000835683668094073-0.0000513558320619325i</v>
      </c>
      <c r="AA3895" t="str">
        <f t="shared" si="2055"/>
        <v>0.00111676649246847-1.21740885885469i</v>
      </c>
      <c r="AB3895" t="str">
        <f t="shared" si="2056"/>
        <v>0.0749610578210401-0.220558054240383i</v>
      </c>
      <c r="AC3895" t="str">
        <f t="shared" si="2057"/>
        <v>0.97528076917709-0.00900009381069915i</v>
      </c>
      <c r="AD3895" t="str">
        <f t="shared" si="2058"/>
        <v>0.0789412233025395-0.225419779383766i</v>
      </c>
      <c r="AE3895" t="str">
        <f t="shared" si="2059"/>
        <v>-0.0000181736094388005+0.0000147838706029495i</v>
      </c>
      <c r="AF3895" t="str">
        <f t="shared" si="2060"/>
        <v>-6.36612351065784-0.0766166038696368i</v>
      </c>
      <c r="AG3895" t="str">
        <f t="shared" si="2061"/>
        <v>0.999006889643559-0.00034880685871797i</v>
      </c>
      <c r="AH3895" t="str">
        <f t="shared" si="2062"/>
        <v>0.000116976663529779-0.0000927748794197262i</v>
      </c>
      <c r="AI3895">
        <f t="shared" si="2063"/>
        <v>-76.518759411519028</v>
      </c>
      <c r="AJ3895">
        <f t="shared" si="2064"/>
        <v>-38.418140798793615</v>
      </c>
      <c r="AK3895"/>
      <c r="AL3895"/>
      <c r="AM3895"/>
      <c r="AN3895"/>
    </row>
    <row r="3896" spans="1:40" x14ac:dyDescent="0.35">
      <c r="A3896"/>
      <c r="B3896">
        <f t="shared" si="2065"/>
        <v>1962000</v>
      </c>
      <c r="C3896" s="237" t="str">
        <f t="shared" si="2033"/>
        <v>-8.37767366533224E-09+0.00052671111937532i</v>
      </c>
      <c r="D3896" s="208" t="str">
        <f t="shared" si="2034"/>
        <v>-2.51366126641462+0.00403811858187745i</v>
      </c>
      <c r="E3896" t="str">
        <f t="shared" si="2035"/>
        <v>20500</v>
      </c>
      <c r="F3896" t="str">
        <f t="shared" si="2036"/>
        <v>0.327868852459016</v>
      </c>
      <c r="G3896" t="str">
        <f t="shared" si="2031"/>
        <v>0.327868852459016</v>
      </c>
      <c r="H3896" t="str">
        <f t="shared" si="2037"/>
        <v>3.852464096247+0.0806157139273374i</v>
      </c>
      <c r="I3896" t="str">
        <f t="shared" si="2038"/>
        <v>7704.75598292897i</v>
      </c>
      <c r="J3896" t="str">
        <f t="shared" si="2032"/>
        <v>-80353.115174371+1685.5540568734i</v>
      </c>
      <c r="K3896" t="str">
        <f t="shared" si="2039"/>
        <v>0.00201050463020204-0.095844039798342i</v>
      </c>
      <c r="L3896" t="str">
        <f t="shared" si="2040"/>
        <v>0.000420692710171795-0.0170014486408281i</v>
      </c>
      <c r="M3896" t="str">
        <f t="shared" si="2041"/>
        <v>0.00243119734037383-0.11284548843917i</v>
      </c>
      <c r="N3896" t="str">
        <f t="shared" si="2042"/>
        <v>-24.472604715503i</v>
      </c>
      <c r="O3896" t="str">
        <f t="shared" si="2043"/>
        <v>0.789908525583688+0.61322469063974i</v>
      </c>
      <c r="P3896" t="str">
        <f t="shared" si="2044"/>
        <v>0.210091474416312-0.61322469063974i</v>
      </c>
      <c r="Q3896" t="str">
        <f t="shared" si="2045"/>
        <v>-0.210091474416312+25.0858294061427i</v>
      </c>
      <c r="R3896" t="str">
        <f t="shared" si="2046"/>
        <v>-0.0245134831199281-0.00816960831896527i</v>
      </c>
      <c r="S3896" t="str">
        <f t="shared" si="2047"/>
        <v>2.65018120923804i</v>
      </c>
      <c r="T3896" t="str">
        <f t="shared" si="2048"/>
        <v>0.0216509424537565-0.0649651723374073i</v>
      </c>
      <c r="U3896" t="str">
        <f t="shared" si="2049"/>
        <v>0.00005-0.0000724274351481248i</v>
      </c>
      <c r="V3896" t="str">
        <f t="shared" si="2050"/>
        <v>0.00002-0.000811187273659001i</v>
      </c>
      <c r="W3896" t="str">
        <f t="shared" si="2051"/>
        <v>0.0000420990311096817-0.0000686941324409851i</v>
      </c>
      <c r="X3896" t="str">
        <f t="shared" si="2052"/>
        <v>0.0000421213235875308-0.0000686503172923145i</v>
      </c>
      <c r="Y3896" t="str">
        <f t="shared" si="2053"/>
        <v>0.009+9.86208765814908i</v>
      </c>
      <c r="Z3896" t="str">
        <f t="shared" si="2054"/>
        <v>-0.0000834859150925698-0.0000513293243930525i</v>
      </c>
      <c r="AA3896" t="str">
        <f t="shared" si="2055"/>
        <v>0.00111562834617383-1.21678835772102i</v>
      </c>
      <c r="AB3896" t="str">
        <f t="shared" si="2056"/>
        <v>0.0723661819670082-0.217139807790269i</v>
      </c>
      <c r="AC3896" t="str">
        <f t="shared" si="2057"/>
        <v>0.975672688799451-0.00869410687373388i</v>
      </c>
      <c r="AD3896" t="str">
        <f t="shared" si="2058"/>
        <v>0.0761476582199664-0.221875403910191i</v>
      </c>
      <c r="AE3896" t="str">
        <f t="shared" si="2059"/>
        <v>-0.0000177459715107958+0.0000146148632814319i</v>
      </c>
      <c r="AF3896" t="str">
        <f t="shared" si="2060"/>
        <v>-6.36612536266162-0.07657759534546i</v>
      </c>
      <c r="AG3896" t="str">
        <f t="shared" si="2061"/>
        <v>0.999022996549799-0.000336309274416497i</v>
      </c>
      <c r="AH3896" t="str">
        <f t="shared" si="2062"/>
        <v>0.0001142347085382-0.0000917323125763302i</v>
      </c>
      <c r="AI3896">
        <f t="shared" si="2063"/>
        <v>-76.68281534165115</v>
      </c>
      <c r="AJ3896">
        <f t="shared" si="2064"/>
        <v>-38.765025907411378</v>
      </c>
      <c r="AK3896"/>
      <c r="AL3896"/>
      <c r="AM3896"/>
      <c r="AN3896"/>
    </row>
    <row r="3897" spans="1:40" x14ac:dyDescent="0.35">
      <c r="A3897"/>
      <c r="B3897">
        <f t="shared" si="2065"/>
        <v>1963000</v>
      </c>
      <c r="C3897" s="237" t="str">
        <f t="shared" si="2033"/>
        <v>-8.36914025752001E-09+0.000526442799905577i</v>
      </c>
      <c r="D3897" s="208" t="str">
        <f t="shared" si="2034"/>
        <v>-2.5136612663492+0.00403606146594276i</v>
      </c>
      <c r="E3897" t="str">
        <f t="shared" si="2035"/>
        <v>20500</v>
      </c>
      <c r="F3897" t="str">
        <f t="shared" si="2036"/>
        <v>0.327868852459016</v>
      </c>
      <c r="G3897" t="str">
        <f t="shared" si="2031"/>
        <v>0.327868852459016</v>
      </c>
      <c r="H3897" t="str">
        <f t="shared" si="2037"/>
        <v>3.85246594548846+0.080574687967323i</v>
      </c>
      <c r="I3897" t="str">
        <f t="shared" si="2038"/>
        <v>7708.68297374595i</v>
      </c>
      <c r="J3897" t="str">
        <f t="shared" si="2032"/>
        <v>-80435.046461606+1686.41315680045i</v>
      </c>
      <c r="K3897" t="str">
        <f t="shared" si="2039"/>
        <v>0.00200845760083559-0.0957952562146028i</v>
      </c>
      <c r="L3897" t="str">
        <f t="shared" si="2040"/>
        <v>0.000420264459073178-0.0169927982803672i</v>
      </c>
      <c r="M3897" t="str">
        <f t="shared" si="2041"/>
        <v>0.00242872205990877-0.11278805449497i</v>
      </c>
      <c r="N3897" t="str">
        <f t="shared" si="2042"/>
        <v>-24.485078010465i</v>
      </c>
      <c r="O3897" t="str">
        <f t="shared" si="2043"/>
        <v>0.797495812281983+0.603324481015564i</v>
      </c>
      <c r="P3897" t="str">
        <f t="shared" si="2044"/>
        <v>0.202504187718017-0.603324481015564i</v>
      </c>
      <c r="Q3897" t="str">
        <f t="shared" si="2045"/>
        <v>-0.202504187718017+25.0884024914806i</v>
      </c>
      <c r="R3897" t="str">
        <f t="shared" si="2046"/>
        <v>-0.0241115235604682-0.00787700624987454i</v>
      </c>
      <c r="S3897" t="str">
        <f t="shared" si="2047"/>
        <v>2.65153196418669i</v>
      </c>
      <c r="T3897" t="str">
        <f t="shared" si="2048"/>
        <v>0.0208861338536407-0.0639324754258219i</v>
      </c>
      <c r="U3897" t="str">
        <f t="shared" si="2049"/>
        <v>0.0000500000000000002-0.0000723905388490175i</v>
      </c>
      <c r="V3897" t="str">
        <f t="shared" si="2050"/>
        <v>0.00002-0.000810774035108995i</v>
      </c>
      <c r="W3897" t="str">
        <f t="shared" si="2051"/>
        <v>0.0000420988542434809-0.0000686613694338005i</v>
      </c>
      <c r="X3897" t="str">
        <f t="shared" si="2052"/>
        <v>0.0000421211127745857-0.000068617575383878i</v>
      </c>
      <c r="Y3897" t="str">
        <f t="shared" si="2053"/>
        <v>0.009+9.86711420639482i</v>
      </c>
      <c r="Z3897" t="str">
        <f t="shared" si="2054"/>
        <v>-0.0000834035893187652-0.0000513028438040748i</v>
      </c>
      <c r="AA3897" t="str">
        <f t="shared" si="2055"/>
        <v>0.00111449193887255-1.2161684887953i</v>
      </c>
      <c r="AB3897" t="str">
        <f t="shared" si="2056"/>
        <v>0.0698098831618118-0.213688118203076i</v>
      </c>
      <c r="AC3897" t="str">
        <f t="shared" si="2057"/>
        <v>0.976068081682419-0.00839270995296212i</v>
      </c>
      <c r="AD3897" t="str">
        <f t="shared" si="2058"/>
        <v>0.0733985492469659-0.218296356029809i</v>
      </c>
      <c r="AE3897" t="str">
        <f t="shared" si="2059"/>
        <v>-0.000017320926314383+0.0000144411453206303i</v>
      </c>
      <c r="AF3897" t="str">
        <f t="shared" si="2060"/>
        <v>-6.36612721183766-0.0765386265013802i</v>
      </c>
      <c r="AG3897" t="str">
        <f t="shared" si="2061"/>
        <v>0.999039239882662-0.00032402001793244i</v>
      </c>
      <c r="AH3897" t="str">
        <f t="shared" si="2062"/>
        <v>0.000111509034672008-0.0000906594190806319i</v>
      </c>
      <c r="AI3897">
        <f t="shared" si="2063"/>
        <v>-76.850085472049457</v>
      </c>
      <c r="AJ3897">
        <f t="shared" si="2064"/>
        <v>-39.111907031002296</v>
      </c>
      <c r="AK3897"/>
      <c r="AL3897"/>
      <c r="AM3897"/>
      <c r="AN3897"/>
    </row>
    <row r="3898" spans="1:40" x14ac:dyDescent="0.35">
      <c r="A3898"/>
      <c r="B3898">
        <f t="shared" si="2065"/>
        <v>1964000</v>
      </c>
      <c r="C3898" s="237" t="str">
        <f t="shared" si="2033"/>
        <v>-8.36061988112606E-09+0.000526174753673582i</v>
      </c>
      <c r="D3898" s="208" t="str">
        <f t="shared" si="2034"/>
        <v>-2.51366126628388+0.0040340064448308i</v>
      </c>
      <c r="E3898" t="str">
        <f t="shared" si="2035"/>
        <v>20500</v>
      </c>
      <c r="F3898" t="str">
        <f t="shared" si="2036"/>
        <v>0.327868852459016</v>
      </c>
      <c r="G3898" t="str">
        <f t="shared" si="2031"/>
        <v>0.327868852459016</v>
      </c>
      <c r="H3898" t="str">
        <f t="shared" si="2037"/>
        <v>3.85246779190785+0.0805337037217468i</v>
      </c>
      <c r="I3898" t="str">
        <f t="shared" si="2038"/>
        <v>7712.60996456294i</v>
      </c>
      <c r="J3898" t="str">
        <f t="shared" si="2032"/>
        <v>-80517.0194972677+1687.27225672751i</v>
      </c>
      <c r="K3898" t="str">
        <f t="shared" si="2039"/>
        <v>0.0020064136957735-0.0957465222450286i</v>
      </c>
      <c r="L3898" t="str">
        <f t="shared" si="2040"/>
        <v>0.000419836861426756-0.0169841567126744i</v>
      </c>
      <c r="M3898" t="str">
        <f t="shared" si="2041"/>
        <v>0.00242625055720026-0.112730678957703i</v>
      </c>
      <c r="N3898" t="str">
        <f t="shared" si="2042"/>
        <v>-24.4975513054271i</v>
      </c>
      <c r="O3898" t="str">
        <f t="shared" si="2043"/>
        <v>0.804959023728507+0.593330405522968i</v>
      </c>
      <c r="P3898" t="str">
        <f t="shared" si="2044"/>
        <v>0.195040976271493-0.593330405522968i</v>
      </c>
      <c r="Q3898" t="str">
        <f t="shared" si="2045"/>
        <v>-0.195040976271493+25.0908817109501i</v>
      </c>
      <c r="R3898" t="str">
        <f t="shared" si="2046"/>
        <v>-0.0237062450990932-0.00758910305653122i</v>
      </c>
      <c r="S3898" t="str">
        <f t="shared" si="2047"/>
        <v>2.65288271913533i</v>
      </c>
      <c r="T3898" t="str">
        <f t="shared" si="2048"/>
        <v>0.0201330003524088-0.0628898879589709i</v>
      </c>
      <c r="U3898" t="str">
        <f t="shared" si="2049"/>
        <v>0.00005-0.0000723536801225157i</v>
      </c>
      <c r="V3898" t="str">
        <f t="shared" si="2050"/>
        <v>0.00002-0.000810361217372176i</v>
      </c>
      <c r="W3898" t="str">
        <f t="shared" si="2051"/>
        <v>0.0000420986772894078-0.0000686286408982484i</v>
      </c>
      <c r="X3898" t="str">
        <f t="shared" si="2052"/>
        <v>0.0000421209019258819-0.0000685848679249585i</v>
      </c>
      <c r="Y3898" t="str">
        <f t="shared" si="2053"/>
        <v>0.009+9.87214075464057i</v>
      </c>
      <c r="Z3898" t="str">
        <f t="shared" si="2054"/>
        <v>-0.0000833213892315336-0.0000512763902532722i</v>
      </c>
      <c r="AA3898" t="str">
        <f t="shared" si="2055"/>
        <v>0.00111335726702367-1.21554925111182i</v>
      </c>
      <c r="AB3898" t="str">
        <f t="shared" si="2056"/>
        <v>0.0672926072459017-0.210203370391113i</v>
      </c>
      <c r="AC3898" t="str">
        <f t="shared" si="2057"/>
        <v>0.976466900062438-0.00809594734820135i</v>
      </c>
      <c r="AD3898" t="str">
        <f t="shared" si="2058"/>
        <v>0.0706943277604037-0.214683193892536i</v>
      </c>
      <c r="AE3898" t="str">
        <f t="shared" si="2059"/>
        <v>-0.0000168985288306388+0.0000142627520208536i</v>
      </c>
      <c r="AF3898" t="str">
        <f t="shared" si="2060"/>
        <v>-6.36612905819173-0.076499697276916i</v>
      </c>
      <c r="AG3898" t="str">
        <f t="shared" si="2061"/>
        <v>0.999055616979182-0.000311940671664966i</v>
      </c>
      <c r="AH3898" t="str">
        <f t="shared" si="2062"/>
        <v>0.000108799996802104-0.0000895564241720835i</v>
      </c>
      <c r="AI3898">
        <f t="shared" si="2063"/>
        <v>-77.02069033556397</v>
      </c>
      <c r="AJ3898">
        <f t="shared" si="2064"/>
        <v>-39.458783989653995</v>
      </c>
      <c r="AK3898"/>
      <c r="AL3898"/>
      <c r="AM3898"/>
      <c r="AN3898"/>
    </row>
    <row r="3899" spans="1:40" x14ac:dyDescent="0.35">
      <c r="A3899"/>
      <c r="B3899">
        <f t="shared" si="2065"/>
        <v>1965000</v>
      </c>
      <c r="C3899" s="237" t="str">
        <f t="shared" si="2033"/>
        <v>-8.35211250963009E-09+0.000525906980262179i</v>
      </c>
      <c r="D3899" s="208" t="str">
        <f t="shared" si="2034"/>
        <v>-2.51366126621865+0.00403195351534337i</v>
      </c>
      <c r="E3899" t="str">
        <f t="shared" si="2035"/>
        <v>20500</v>
      </c>
      <c r="F3899" t="str">
        <f t="shared" si="2036"/>
        <v>0.327868852459016</v>
      </c>
      <c r="G3899" t="str">
        <f t="shared" si="2031"/>
        <v>0.327868852459016</v>
      </c>
      <c r="H3899" t="str">
        <f t="shared" si="2037"/>
        <v>3.85246963551087+0.0804927611270515i</v>
      </c>
      <c r="I3899" t="str">
        <f t="shared" si="2038"/>
        <v>7716.53695537993i</v>
      </c>
      <c r="J3899" t="str">
        <f t="shared" si="2032"/>
        <v>-80599.0342813561+1688.13135665456i</v>
      </c>
      <c r="K3899" t="str">
        <f t="shared" si="2039"/>
        <v>0.00200437290866186-0.0956978378140018i</v>
      </c>
      <c r="L3899" t="str">
        <f t="shared" si="2040"/>
        <v>0.000419409915904036-0.0169755239243584i</v>
      </c>
      <c r="M3899" t="str">
        <f t="shared" si="2041"/>
        <v>0.0024237828245659-0.11267336173836i</v>
      </c>
      <c r="N3899" t="str">
        <f t="shared" si="2042"/>
        <v>-24.5100246003891i</v>
      </c>
      <c r="O3899" t="str">
        <f t="shared" si="2043"/>
        <v>0.812296998788719+0.583244019051066i</v>
      </c>
      <c r="P3899" t="str">
        <f t="shared" si="2044"/>
        <v>0.187703001211281-0.583244019051066i</v>
      </c>
      <c r="Q3899" t="str">
        <f t="shared" si="2045"/>
        <v>-0.187703001211281+25.0932686194402i</v>
      </c>
      <c r="R3899" t="str">
        <f t="shared" si="2046"/>
        <v>-0.0232976968872006-0.00730594154012338i</v>
      </c>
      <c r="S3899" t="str">
        <f t="shared" si="2047"/>
        <v>2.65423347408396i</v>
      </c>
      <c r="T3899" t="str">
        <f t="shared" si="2048"/>
        <v>0.019391674595496-0.0618375269470695i</v>
      </c>
      <c r="U3899" t="str">
        <f t="shared" si="2049"/>
        <v>0.0000500000000000001-0.0000723168589112576i</v>
      </c>
      <c r="V3899" t="str">
        <f t="shared" si="2050"/>
        <v>0.00002-0.000809948819806082i</v>
      </c>
      <c r="W3899" t="str">
        <f t="shared" si="2051"/>
        <v>0.0000420985002474666-0.0000685959467816587i</v>
      </c>
      <c r="X3899" t="str">
        <f t="shared" si="2052"/>
        <v>0.0000421206910413179-0.0000685521948629205i</v>
      </c>
      <c r="Y3899" t="str">
        <f t="shared" si="2053"/>
        <v>0.009+9.87716730288631i</v>
      </c>
      <c r="Z3899" t="str">
        <f t="shared" si="2054"/>
        <v>-0.0000832393145750732-0.0000512499636990068i</v>
      </c>
      <c r="AA3899" t="str">
        <f t="shared" si="2055"/>
        <v>0.0011122243270953-1.21493064370682i</v>
      </c>
      <c r="AB3899" t="str">
        <f t="shared" si="2056"/>
        <v>0.0648147975738209-0.206685955449712i</v>
      </c>
      <c r="AC3899" t="str">
        <f t="shared" si="2057"/>
        <v>0.976869095568513-0.00780386300193171i</v>
      </c>
      <c r="AD3899" t="str">
        <f t="shared" si="2058"/>
        <v>0.0680354181146487-0.211036481042006i</v>
      </c>
      <c r="AE3899" t="str">
        <f t="shared" si="2059"/>
        <v>-0.0000164788335632608+0.0000140797193236495i</v>
      </c>
      <c r="AF3899" t="str">
        <f t="shared" si="2060"/>
        <v>-6.36613090172952-0.0764608076117081i</v>
      </c>
      <c r="AG3899" t="str">
        <f t="shared" si="2061"/>
        <v>0.999072125158059-0.000300072783923504i</v>
      </c>
      <c r="AH3899" t="str">
        <f t="shared" si="2062"/>
        <v>0.000106107946679204-0.0000884235572384576i</v>
      </c>
      <c r="AI3899">
        <f t="shared" si="2063"/>
        <v>-77.194757645083698</v>
      </c>
      <c r="AJ3899">
        <f t="shared" si="2064"/>
        <v>-39.805656605008721</v>
      </c>
      <c r="AK3899"/>
      <c r="AL3899"/>
      <c r="AM3899"/>
      <c r="AN3899"/>
    </row>
    <row r="3900" spans="1:40" x14ac:dyDescent="0.35">
      <c r="A3900"/>
      <c r="B3900">
        <f t="shared" si="2065"/>
        <v>1966000</v>
      </c>
      <c r="C3900" s="237" t="str">
        <f t="shared" si="2033"/>
        <v>-8.34361811657908E-09+0.000525639479255056i</v>
      </c>
      <c r="D3900" s="208" t="str">
        <f t="shared" si="2034"/>
        <v>-2.51366126615353+0.00402990267428876i</v>
      </c>
      <c r="E3900" t="str">
        <f t="shared" si="2035"/>
        <v>20500</v>
      </c>
      <c r="F3900" t="str">
        <f t="shared" si="2036"/>
        <v>0.327868852459016</v>
      </c>
      <c r="G3900" t="str">
        <f t="shared" si="2031"/>
        <v>0.327868852459016</v>
      </c>
      <c r="H3900" t="str">
        <f t="shared" si="2037"/>
        <v>3.8524714763033+0.0804518601198095i</v>
      </c>
      <c r="I3900" t="str">
        <f t="shared" si="2038"/>
        <v>7720.46394619692i</v>
      </c>
      <c r="J3900" t="str">
        <f t="shared" si="2032"/>
        <v>-80681.090813871+1688.9904565816i</v>
      </c>
      <c r="K3900" t="str">
        <f t="shared" si="2039"/>
        <v>0.00200233523316292-0.0956492028460587i</v>
      </c>
      <c r="L3900" t="str">
        <f t="shared" si="2040"/>
        <v>0.000418983621179901-0.0169668999020553i</v>
      </c>
      <c r="M3900" t="str">
        <f t="shared" si="2041"/>
        <v>0.00242131885434282-0.112616102748114i</v>
      </c>
      <c r="N3900" t="str">
        <f t="shared" si="2042"/>
        <v>-24.5224978953511i</v>
      </c>
      <c r="O3900" t="str">
        <f t="shared" si="2043"/>
        <v>0.819508595812662+0.573066890850587i</v>
      </c>
      <c r="P3900" t="str">
        <f t="shared" si="2044"/>
        <v>0.180491404187338-0.573066890850587i</v>
      </c>
      <c r="Q3900" t="str">
        <f t="shared" si="2045"/>
        <v>-0.180491404187338+25.0955647862017i</v>
      </c>
      <c r="R3900" t="str">
        <f t="shared" si="2046"/>
        <v>-0.022885928675464-0.00702756412485846i</v>
      </c>
      <c r="S3900" t="str">
        <f t="shared" si="2047"/>
        <v>2.6555842290326i</v>
      </c>
      <c r="T3900" t="str">
        <f t="shared" si="2048"/>
        <v>0.0186622884584894-0.0607755112573271i</v>
      </c>
      <c r="U3900" t="str">
        <f t="shared" si="2049"/>
        <v>0.0000499999999999999-0.0000722800751579962i</v>
      </c>
      <c r="V3900" t="str">
        <f t="shared" si="2050"/>
        <v>0.00002-0.000809536841769557i</v>
      </c>
      <c r="W3900" t="str">
        <f t="shared" si="2051"/>
        <v>0.0000420983231176602-0.0000685632870314665i</v>
      </c>
      <c r="X3900" t="str">
        <f t="shared" si="2052"/>
        <v>0.0000421204801207909-0.0000685195561452322i</v>
      </c>
      <c r="Y3900" t="str">
        <f t="shared" si="2053"/>
        <v>0.009+9.88219385113205i</v>
      </c>
      <c r="Z3900" t="str">
        <f t="shared" si="2054"/>
        <v>-0.000083157365094228-0.0000512235640997238i</v>
      </c>
      <c r="AA3900" t="str">
        <f t="shared" si="2055"/>
        <v>0.00111109311556447-1.21431266561852i</v>
      </c>
      <c r="AB3900" t="str">
        <f t="shared" si="2056"/>
        <v>0.0623768949269699-0.20313627068103i</v>
      </c>
      <c r="AC3900" t="str">
        <f t="shared" si="2057"/>
        <v>0.977274619220879-0.00751650049040482i</v>
      </c>
      <c r="AD3900" t="str">
        <f t="shared" si="2058"/>
        <v>0.0654222375733595-0.207356786326634i</v>
      </c>
      <c r="AE3900" t="str">
        <f t="shared" si="2059"/>
        <v>-0.0000160618945310843+0.0000138920838054434i</v>
      </c>
      <c r="AF3900" t="str">
        <f t="shared" si="2060"/>
        <v>-6.36613274245683-0.0764219574455207i</v>
      </c>
      <c r="AG3900" t="str">
        <f t="shared" si="2061"/>
        <v>0.999088761720099-0.000288417868714198i</v>
      </c>
      <c r="AH3900" t="str">
        <f t="shared" si="2062"/>
        <v>0.000103433232885426-0.0000872610517725751i</v>
      </c>
      <c r="AI3900">
        <f t="shared" si="2063"/>
        <v>-77.372422874605348</v>
      </c>
      <c r="AJ3900">
        <f t="shared" si="2064"/>
        <v>-40.152524700308</v>
      </c>
      <c r="AK3900"/>
      <c r="AL3900"/>
      <c r="AM3900"/>
      <c r="AN3900"/>
    </row>
    <row r="3901" spans="1:40" x14ac:dyDescent="0.35">
      <c r="A3901"/>
      <c r="B3901">
        <f t="shared" si="2065"/>
        <v>1967000</v>
      </c>
      <c r="C3901" s="237" t="str">
        <f t="shared" si="2033"/>
        <v>-8.33513667558764E-09+0.00052537225023676i</v>
      </c>
      <c r="D3901" s="208" t="str">
        <f t="shared" si="2034"/>
        <v>-2.51366126608851+0.00402785391848183i</v>
      </c>
      <c r="E3901" t="str">
        <f t="shared" si="2035"/>
        <v>20500</v>
      </c>
      <c r="F3901" t="str">
        <f t="shared" si="2036"/>
        <v>0.327868852459016</v>
      </c>
      <c r="G3901" t="str">
        <f t="shared" si="2031"/>
        <v>0.327868852459016</v>
      </c>
      <c r="H3901" t="str">
        <f t="shared" si="2037"/>
        <v>3.85247331429081+0.0804110006367215i</v>
      </c>
      <c r="I3901" t="str">
        <f t="shared" si="2038"/>
        <v>7724.39093701391i</v>
      </c>
      <c r="J3901" t="str">
        <f t="shared" si="2032"/>
        <v>-80763.1890948126+1689.84955650866i</v>
      </c>
      <c r="K3901" t="str">
        <f t="shared" si="2039"/>
        <v>0.00200030066295502-0.0956006172658882i</v>
      </c>
      <c r="L3901" t="str">
        <f t="shared" si="2040"/>
        <v>0.000418557975932599-0.016958284632428i</v>
      </c>
      <c r="M3901" t="str">
        <f t="shared" si="2041"/>
        <v>0.00241885863888762-0.112558901898316i</v>
      </c>
      <c r="N3901" t="str">
        <f t="shared" si="2042"/>
        <v>-24.5349711903132i</v>
      </c>
      <c r="O3901" t="str">
        <f t="shared" si="2043"/>
        <v>0.826592692812415+0.562800604289939i</v>
      </c>
      <c r="P3901" t="str">
        <f t="shared" si="2044"/>
        <v>0.173407307187585-0.562800604289939i</v>
      </c>
      <c r="Q3901" t="str">
        <f t="shared" si="2045"/>
        <v>-0.173407307187585+25.0977717946031i</v>
      </c>
      <c r="R3901" t="str">
        <f t="shared" si="2046"/>
        <v>-0.0224709908148921-0.00675401284894097i</v>
      </c>
      <c r="S3901" t="str">
        <f t="shared" si="2047"/>
        <v>2.65693498398125i</v>
      </c>
      <c r="T3901" t="str">
        <f t="shared" si="2048"/>
        <v>0.0179449730206101-0.0597039616208082i</v>
      </c>
      <c r="U3901" t="str">
        <f t="shared" si="2049"/>
        <v>0.0000500000000000001-0.0000722433288056029i</v>
      </c>
      <c r="V3901" t="str">
        <f t="shared" si="2050"/>
        <v>0.00002-0.000809125282622755i</v>
      </c>
      <c r="W3901" t="str">
        <f t="shared" si="2051"/>
        <v>0.0000420981458999925-0.0000685306615952153i</v>
      </c>
      <c r="X3901" t="str">
        <f t="shared" si="2052"/>
        <v>0.0000421202691641997-0.0000684869517194719i</v>
      </c>
      <c r="Y3901" t="str">
        <f t="shared" si="2053"/>
        <v>0.009+9.8872203993778i</v>
      </c>
      <c r="Z3901" t="str">
        <f t="shared" si="2054"/>
        <v>-0.0000830755405344942-0.0000511971914139556i</v>
      </c>
      <c r="AA3901" t="str">
        <f t="shared" si="2055"/>
        <v>0.0011099636289172-1.21369531588707i</v>
      </c>
      <c r="AB3901" t="str">
        <f t="shared" si="2056"/>
        <v>0.0599793374249725-0.199554719616977i</v>
      </c>
      <c r="AC3901" t="str">
        <f t="shared" si="2057"/>
        <v>0.977683421429772-0.00723390301461979i</v>
      </c>
      <c r="AD3901" t="str">
        <f t="shared" si="2058"/>
        <v>0.0628551962425922-0.203644683810049i</v>
      </c>
      <c r="AE3901" t="str">
        <f t="shared" si="2059"/>
        <v>-0.0000156477652607127+0.0000136998826711023i</v>
      </c>
      <c r="AF3901" t="str">
        <f t="shared" si="2060"/>
        <v>-6.36613458037932-0.0763831467182397i</v>
      </c>
      <c r="AG3901" t="str">
        <f t="shared" si="2061"/>
        <v>0.999105523948653-0.000276977405532795i</v>
      </c>
      <c r="AH3901" t="str">
        <f t="shared" si="2062"/>
        <v>0.00010077620078669-0.0000860691453285451i</v>
      </c>
      <c r="AI3901">
        <f t="shared" si="2063"/>
        <v>-77.553829900299476</v>
      </c>
      <c r="AJ3901">
        <f t="shared" si="2064"/>
        <v>-40.499388100409035</v>
      </c>
      <c r="AK3901"/>
      <c r="AL3901"/>
      <c r="AM3901"/>
      <c r="AN3901"/>
    </row>
    <row r="3902" spans="1:40" x14ac:dyDescent="0.35">
      <c r="A3902"/>
      <c r="B3902">
        <f t="shared" si="2065"/>
        <v>1968000</v>
      </c>
      <c r="C3902" s="237" t="str">
        <f t="shared" si="2033"/>
        <v>-8.326668160337E-09+0.00052510529279267i</v>
      </c>
      <c r="D3902" s="208" t="str">
        <f t="shared" si="2034"/>
        <v>-2.51366126602358+0.0040258072447438i</v>
      </c>
      <c r="E3902" t="str">
        <f t="shared" si="2035"/>
        <v>20500</v>
      </c>
      <c r="F3902" t="str">
        <f t="shared" si="2036"/>
        <v>0.327868852459016</v>
      </c>
      <c r="G3902" t="str">
        <f t="shared" si="2031"/>
        <v>0.327868852459016</v>
      </c>
      <c r="H3902" t="str">
        <f t="shared" si="2037"/>
        <v>3.8524751494791+0.0803701826146154i</v>
      </c>
      <c r="I3902" t="str">
        <f t="shared" si="2038"/>
        <v>7728.31792783089i</v>
      </c>
      <c r="J3902" t="str">
        <f t="shared" si="2032"/>
        <v>-80845.3291241808+1690.70865643571i</v>
      </c>
      <c r="K3902" t="str">
        <f t="shared" si="2039"/>
        <v>0.00199826919173252-0.0955520809983321i</v>
      </c>
      <c r="L3902" t="str">
        <f t="shared" si="2040"/>
        <v>0.000418132978843725-0.0169496781021665i</v>
      </c>
      <c r="M3902" t="str">
        <f t="shared" si="2041"/>
        <v>0.00241640217057625-0.112501759100499i</v>
      </c>
      <c r="N3902" t="str">
        <f t="shared" si="2042"/>
        <v>-24.5474444852752i</v>
      </c>
      <c r="O3902" t="str">
        <f t="shared" si="2043"/>
        <v>0.833548187636472+0.552446756609136i</v>
      </c>
      <c r="P3902" t="str">
        <f t="shared" si="2044"/>
        <v>0.166451812363528-0.552446756609136i</v>
      </c>
      <c r="Q3902" t="str">
        <f t="shared" si="2045"/>
        <v>-0.166451812363528+25.0998912418843i</v>
      </c>
      <c r="R3902" t="str">
        <f t="shared" si="2046"/>
        <v>-0.0220529342577567-0.00648532935540203i</v>
      </c>
      <c r="S3902" t="str">
        <f t="shared" si="2047"/>
        <v>2.65828573892989i</v>
      </c>
      <c r="T3902" t="str">
        <f t="shared" si="2048"/>
        <v>0.0172398585377286-0.0586230006389531i</v>
      </c>
      <c r="U3902" t="str">
        <f t="shared" si="2049"/>
        <v>0.0000499999999999999-0.0000722066197970632i</v>
      </c>
      <c r="V3902" t="str">
        <f t="shared" si="2050"/>
        <v>0.00002-0.000808714141727112i</v>
      </c>
      <c r="W3902" t="str">
        <f t="shared" si="2051"/>
        <v>0.0000420979685944663-0.0000684980704205535i</v>
      </c>
      <c r="X3902" t="str">
        <f t="shared" si="2052"/>
        <v>0.0000421200581714419-0.0000684543815333212i</v>
      </c>
      <c r="Y3902" t="str">
        <f t="shared" si="2053"/>
        <v>0.009+9.89224694762354i</v>
      </c>
      <c r="Z3902" t="str">
        <f t="shared" si="2054"/>
        <v>-0.0000829938406420112-0.0000511708456003183i</v>
      </c>
      <c r="AA3902" t="str">
        <f t="shared" si="2055"/>
        <v>0.00110883586364842-1.21307859355459i</v>
      </c>
      <c r="AB3902" t="str">
        <f t="shared" si="2056"/>
        <v>0.0576225604354829-0.195941712041014i</v>
      </c>
      <c r="AC3902" t="str">
        <f t="shared" si="2057"/>
        <v>0.978095451994333-0.00695611339114898i</v>
      </c>
      <c r="AD3902" t="str">
        <f t="shared" si="2058"/>
        <v>0.0603346970050605-0.199900752680689i</v>
      </c>
      <c r="AE3902" t="str">
        <f t="shared" si="2059"/>
        <v>-0.000015236498779233+0.0000135031537474112i</v>
      </c>
      <c r="AF3902" t="str">
        <f t="shared" si="2060"/>
        <v>-6.36613641550268-0.0763443753698716i</v>
      </c>
      <c r="AG3902" t="str">
        <f t="shared" si="2061"/>
        <v>0.999122409110056-0.000265752839163245i</v>
      </c>
      <c r="AH3902" t="str">
        <f t="shared" si="2062"/>
        <v>0.0000981371924857156-0.0000848480794774497i</v>
      </c>
      <c r="AI3902">
        <f t="shared" si="2063"/>
        <v>-77.739131709181237</v>
      </c>
      <c r="AJ3902">
        <f t="shared" si="2064"/>
        <v>-40.846246631803524</v>
      </c>
      <c r="AK3902"/>
      <c r="AL3902"/>
      <c r="AM3902"/>
      <c r="AN3902"/>
    </row>
    <row r="3903" spans="1:40" x14ac:dyDescent="0.35">
      <c r="A3903"/>
      <c r="B3903">
        <f t="shared" si="2065"/>
        <v>1969000</v>
      </c>
      <c r="C3903" s="237" t="str">
        <f t="shared" si="2033"/>
        <v>-8.31821254457536E-09+0.000524838606509009i</v>
      </c>
      <c r="D3903" s="208" t="str">
        <f t="shared" si="2034"/>
        <v>-2.51366126595876+0.0040237626499024i</v>
      </c>
      <c r="E3903" t="str">
        <f t="shared" si="2035"/>
        <v>20500</v>
      </c>
      <c r="F3903" t="str">
        <f t="shared" si="2036"/>
        <v>0.327868852459016</v>
      </c>
      <c r="G3903" t="str">
        <f t="shared" si="2031"/>
        <v>0.327868852459016</v>
      </c>
      <c r="H3903" t="str">
        <f t="shared" si="2037"/>
        <v>3.85247698187388+0.0803294059904493i</v>
      </c>
      <c r="I3903" t="str">
        <f t="shared" si="2038"/>
        <v>7732.24491864788i</v>
      </c>
      <c r="J3903" t="str">
        <f t="shared" si="2032"/>
        <v>-80927.5109019756+1691.56775636276i</v>
      </c>
      <c r="K3903" t="str">
        <f t="shared" si="2039"/>
        <v>0.0019962408132058-0.095503593968385i</v>
      </c>
      <c r="L3903" t="str">
        <f t="shared" si="2040"/>
        <v>0.000417708628598224-0.0169410802979879i</v>
      </c>
      <c r="M3903" t="str">
        <f t="shared" si="2041"/>
        <v>0.00241394944180402-0.112444674266373i</v>
      </c>
      <c r="N3903" t="str">
        <f t="shared" si="2042"/>
        <v>-24.5599177802372i</v>
      </c>
      <c r="O3903" t="str">
        <f t="shared" si="2043"/>
        <v>0.840373998141562+0.542006958670796i</v>
      </c>
      <c r="P3903" t="str">
        <f t="shared" si="2044"/>
        <v>0.159626001858438-0.542006958670796i</v>
      </c>
      <c r="Q3903" t="str">
        <f t="shared" si="2045"/>
        <v>-0.159626001858438+25.101924738908i</v>
      </c>
      <c r="R3903" t="str">
        <f t="shared" si="2046"/>
        <v>-0.0216318105583523-0.00622155488276088i</v>
      </c>
      <c r="S3903" t="str">
        <f t="shared" si="2047"/>
        <v>2.65963649387853i</v>
      </c>
      <c r="T3903" t="str">
        <f t="shared" si="2048"/>
        <v>0.016547074414859-0.0575327527896607i</v>
      </c>
      <c r="U3903" t="str">
        <f t="shared" si="2049"/>
        <v>0.00005-0.0000721699480754804i</v>
      </c>
      <c r="V3903" t="str">
        <f t="shared" si="2050"/>
        <v>0.00002-0.00080830341844538i</v>
      </c>
      <c r="W3903" t="str">
        <f t="shared" si="2051"/>
        <v>0.0000420977912010855-0.0000684655134552377i</v>
      </c>
      <c r="X3903" t="str">
        <f t="shared" si="2052"/>
        <v>0.0000421198471424163-0.0000684218455345698i</v>
      </c>
      <c r="Y3903" t="str">
        <f t="shared" si="2053"/>
        <v>0.009+9.89727349586928i</v>
      </c>
      <c r="Z3903" t="str">
        <f t="shared" si="2054"/>
        <v>-0.000082912265163565-0.0000511445266175141i</v>
      </c>
      <c r="AA3903" t="str">
        <f t="shared" si="2055"/>
        <v>0.00110770981626198-1.21246249766516i</v>
      </c>
      <c r="AB3903" t="str">
        <f t="shared" si="2056"/>
        <v>0.0553069964822502-0.192297664008484i</v>
      </c>
      <c r="AC3903" t="str">
        <f t="shared" si="2057"/>
        <v>0.978510660101668-0.00668317404279156i</v>
      </c>
      <c r="AD3903" t="str">
        <f t="shared" si="2058"/>
        <v>0.0578611354553589-0.196125577160276i</v>
      </c>
      <c r="AE3903" t="str">
        <f t="shared" si="2059"/>
        <v>-0.0000148281476069888+0.0000133019354764539i</v>
      </c>
      <c r="AF3903" t="str">
        <f t="shared" si="2060"/>
        <v>-6.36613824783264-0.0763056433405469i</v>
      </c>
      <c r="AG3903" t="str">
        <f t="shared" si="2061"/>
        <v>0.999139414454073-0.000254745579481133i</v>
      </c>
      <c r="AH3903" t="str">
        <f t="shared" si="2062"/>
        <v>0.000095516546775484-0.0000835980997624193i</v>
      </c>
      <c r="AI3903">
        <f t="shared" si="2063"/>
        <v>-77.928491184135481</v>
      </c>
      <c r="AJ3903">
        <f t="shared" si="2064"/>
        <v>-41.193100122659615</v>
      </c>
      <c r="AK3903"/>
      <c r="AL3903"/>
      <c r="AM3903"/>
      <c r="AN3903"/>
    </row>
    <row r="3904" spans="1:40" x14ac:dyDescent="0.35">
      <c r="A3904"/>
      <c r="B3904">
        <f t="shared" si="2065"/>
        <v>1970000</v>
      </c>
      <c r="C3904" s="237" t="str">
        <f t="shared" si="2033"/>
        <v>-8.30976980211736E-09+0.000524572190972841i</v>
      </c>
      <c r="D3904" s="208" t="str">
        <f t="shared" si="2034"/>
        <v>-2.51366126589403+0.00402172013079178i</v>
      </c>
      <c r="E3904" t="str">
        <f t="shared" si="2035"/>
        <v>20500</v>
      </c>
      <c r="F3904" t="str">
        <f t="shared" si="2036"/>
        <v>0.327868852459016</v>
      </c>
      <c r="G3904" t="str">
        <f t="shared" si="2031"/>
        <v>0.327868852459016</v>
      </c>
      <c r="H3904" t="str">
        <f t="shared" si="2037"/>
        <v>3.85247881148077+0.0802886707013076i</v>
      </c>
      <c r="I3904" t="str">
        <f t="shared" si="2038"/>
        <v>7736.17190946487i</v>
      </c>
      <c r="J3904" t="str">
        <f t="shared" si="2032"/>
        <v>-81009.734428197+1692.42685628981i</v>
      </c>
      <c r="K3904" t="str">
        <f t="shared" si="2039"/>
        <v>0.00199421552110118-0.0954551561011929i</v>
      </c>
      <c r="L3904" t="str">
        <f t="shared" si="2040"/>
        <v>0.000417284923884372-0.016932491206636i</v>
      </c>
      <c r="M3904" t="str">
        <f t="shared" si="2041"/>
        <v>0.00241150044498555-0.112387647307829i</v>
      </c>
      <c r="N3904" t="str">
        <f t="shared" si="2042"/>
        <v>-24.5723910751992i</v>
      </c>
      <c r="O3904" t="str">
        <f t="shared" si="2043"/>
        <v>0.847069062360783+0.531482834709855i</v>
      </c>
      <c r="P3904" t="str">
        <f t="shared" si="2044"/>
        <v>0.152930937639217-0.531482834709855i</v>
      </c>
      <c r="Q3904" t="str">
        <f t="shared" si="2045"/>
        <v>-0.152930937639217+25.1038739099091i</v>
      </c>
      <c r="R3904" t="str">
        <f t="shared" si="2046"/>
        <v>-0.0212076718736457-0.00596273025556228i</v>
      </c>
      <c r="S3904" t="str">
        <f t="shared" si="2047"/>
        <v>2.66098724882718i</v>
      </c>
      <c r="T3904" t="str">
        <f t="shared" si="2048"/>
        <v>0.0158667491782473-0.056433344433082i</v>
      </c>
      <c r="U3904" t="str">
        <f t="shared" si="2049"/>
        <v>0.0000500000000000001-0.0000721333135840717i</v>
      </c>
      <c r="V3904" t="str">
        <f t="shared" si="2050"/>
        <v>0.00002-0.0008078931121416i</v>
      </c>
      <c r="W3904" t="str">
        <f t="shared" si="2051"/>
        <v>0.0000420976137198532-0.0000684329906471291i</v>
      </c>
      <c r="X3904" t="str">
        <f t="shared" si="2052"/>
        <v>0.0000421196360770215-0.0000683893436711128i</v>
      </c>
      <c r="Y3904" t="str">
        <f t="shared" si="2053"/>
        <v>0.009+9.90230004411503i</v>
      </c>
      <c r="Z3904" t="str">
        <f t="shared" si="2054"/>
        <v>-0.0000828308138465826-0.0000511182344243288i</v>
      </c>
      <c r="AA3904" t="str">
        <f t="shared" si="2055"/>
        <v>0.00110658548327056-1.21184702726476i</v>
      </c>
      <c r="AB3904" t="str">
        <f t="shared" si="2056"/>
        <v>0.0530330751518257-0.188622997865975i</v>
      </c>
      <c r="AC3904" t="str">
        <f t="shared" si="2057"/>
        <v>0.978928994326021-0.00641512698910128i</v>
      </c>
      <c r="AD3904" t="str">
        <f t="shared" si="2058"/>
        <v>0.0554348998365615-0.192319746411756i</v>
      </c>
      <c r="AE3904" t="str">
        <f t="shared" si="2059"/>
        <v>-0.0000144227637504698+0.0000130962669089196i</v>
      </c>
      <c r="AF3904" t="str">
        <f t="shared" si="2060"/>
        <v>-6.3661400773748-0.0762669505705158i</v>
      </c>
      <c r="AG3904" t="str">
        <f t="shared" si="2061"/>
        <v>0.999156537214345-0.00024395700126372i</v>
      </c>
      <c r="AH3904" t="str">
        <f t="shared" si="2062"/>
        <v>0.0000929145990935013-0.0000823194556532335i</v>
      </c>
      <c r="AI3904">
        <f t="shared" si="2063"/>
        <v>-78.122081975361311</v>
      </c>
      <c r="AJ3904">
        <f t="shared" si="2064"/>
        <v>-41.539948402836011</v>
      </c>
      <c r="AK3904"/>
      <c r="AL3904"/>
      <c r="AM3904"/>
      <c r="AN3904"/>
    </row>
    <row r="3905" spans="1:40" x14ac:dyDescent="0.35">
      <c r="A3905"/>
      <c r="B3905">
        <f t="shared" si="2065"/>
        <v>1971000</v>
      </c>
      <c r="C3905" s="237" t="str">
        <f t="shared" si="2033"/>
        <v>-8.30133990684447E-09+0.000524306045772076i</v>
      </c>
      <c r="D3905" s="208" t="str">
        <f t="shared" si="2034"/>
        <v>-2.5136612658294+0.00401967968425258i</v>
      </c>
      <c r="E3905" t="str">
        <f t="shared" si="2035"/>
        <v>20500</v>
      </c>
      <c r="F3905" t="str">
        <f t="shared" si="2036"/>
        <v>0.327868852459016</v>
      </c>
      <c r="G3905" t="str">
        <f t="shared" si="2031"/>
        <v>0.327868852459016</v>
      </c>
      <c r="H3905" t="str">
        <f t="shared" si="2037"/>
        <v>3.85248063830544+0.0802479766844014i</v>
      </c>
      <c r="I3905" t="str">
        <f t="shared" si="2038"/>
        <v>7740.09890028185i</v>
      </c>
      <c r="J3905" t="str">
        <f t="shared" si="2032"/>
        <v>-81091.999702845+1693.28595621686i</v>
      </c>
      <c r="K3905" t="str">
        <f t="shared" si="2039"/>
        <v>0.00199219330916087-0.0954067673220537i</v>
      </c>
      <c r="L3905" t="str">
        <f t="shared" si="2040"/>
        <v>0.000416861863393764-0.0169239108148814i</v>
      </c>
      <c r="M3905" t="str">
        <f t="shared" si="2041"/>
        <v>0.00240905517255463-0.112330678136935i</v>
      </c>
      <c r="N3905" t="str">
        <f t="shared" si="2042"/>
        <v>-24.5848643701613i</v>
      </c>
      <c r="O3905" t="str">
        <f t="shared" si="2043"/>
        <v>0.853632338668933+0.520876022080695i</v>
      </c>
      <c r="P3905" t="str">
        <f t="shared" si="2044"/>
        <v>0.146367661331067-0.520876022080695i</v>
      </c>
      <c r="Q3905" t="str">
        <f t="shared" si="2045"/>
        <v>-0.146367661331067+25.105740392242i</v>
      </c>
      <c r="R3905" t="str">
        <f t="shared" si="2046"/>
        <v>-0.0207805709637578-0.00570889587475648i</v>
      </c>
      <c r="S3905" t="str">
        <f t="shared" si="2047"/>
        <v>2.66233800377582i</v>
      </c>
      <c r="T3905" t="str">
        <f t="shared" si="2048"/>
        <v>0.0151990104469632-0.0553249038169727i</v>
      </c>
      <c r="U3905" t="str">
        <f t="shared" si="2049"/>
        <v>0.0000499999999999999-0.0000720967162661698i</v>
      </c>
      <c r="V3905" t="str">
        <f t="shared" si="2050"/>
        <v>0.00002-0.0008074832221811i</v>
      </c>
      <c r="W3905" t="str">
        <f t="shared" si="2051"/>
        <v>0.0000420974361507728-0.000068400501944195i</v>
      </c>
      <c r="X3905" t="str">
        <f t="shared" si="2052"/>
        <v>0.0000421194249751567-0.000068356875890951i</v>
      </c>
      <c r="Y3905" t="str">
        <f t="shared" si="2053"/>
        <v>0.009+9.90732659236077i</v>
      </c>
      <c r="Z3905" t="str">
        <f t="shared" si="2054"/>
        <v>-0.0000827494864391326-0.0000510919689796342i</v>
      </c>
      <c r="AA3905" t="str">
        <f t="shared" si="2055"/>
        <v>0.00110546286119574-1.21123218140134i</v>
      </c>
      <c r="AB3905" t="str">
        <f t="shared" si="2056"/>
        <v>0.0508012229986119-0.184918142269212i</v>
      </c>
      <c r="AC3905" t="str">
        <f t="shared" si="2057"/>
        <v>0.979350402628114-0.00615201383675257i</v>
      </c>
      <c r="AD3905" t="str">
        <f t="shared" si="2058"/>
        <v>0.0530563709778762-0.188483854446244i</v>
      </c>
      <c r="AE3905" t="str">
        <f t="shared" si="2059"/>
        <v>-0.0000140203986952727+0.0000128861876973213i</v>
      </c>
      <c r="AF3905" t="str">
        <f t="shared" si="2060"/>
        <v>-6.36614190413484-0.0762282970001488i</v>
      </c>
      <c r="AG3905" t="str">
        <f t="shared" si="2061"/>
        <v>0.999173774608837-0.000233388444005225i</v>
      </c>
      <c r="AH3905" t="str">
        <f t="shared" si="2062"/>
        <v>0.0000903316814766043-0.0000810124005003685i</v>
      </c>
      <c r="AI3905">
        <f t="shared" si="2063"/>
        <v>-78.320089469929499</v>
      </c>
      <c r="AJ3905">
        <f t="shared" si="2064"/>
        <v>-41.886791303913071</v>
      </c>
      <c r="AK3905"/>
      <c r="AL3905"/>
      <c r="AM3905"/>
      <c r="AN3905"/>
    </row>
    <row r="3906" spans="1:40" x14ac:dyDescent="0.35">
      <c r="A3906"/>
      <c r="B3906">
        <f t="shared" si="2065"/>
        <v>1972000</v>
      </c>
      <c r="C3906" s="237" t="str">
        <f t="shared" si="2033"/>
        <v>-8.29292283270397E-09+0.000524040170495449i</v>
      </c>
      <c r="D3906" s="208" t="str">
        <f t="shared" si="2034"/>
        <v>-2.51366126576487+0.00401764130713178i</v>
      </c>
      <c r="E3906" t="str">
        <f t="shared" si="2035"/>
        <v>20500</v>
      </c>
      <c r="F3906" t="str">
        <f t="shared" si="2036"/>
        <v>0.327868852459016</v>
      </c>
      <c r="G3906" t="str">
        <f t="shared" si="2031"/>
        <v>0.327868852459016</v>
      </c>
      <c r="H3906" t="str">
        <f t="shared" si="2037"/>
        <v>3.85248246235354+0.0802073238770707i</v>
      </c>
      <c r="I3906" t="str">
        <f t="shared" si="2038"/>
        <v>7744.02589109884i</v>
      </c>
      <c r="J3906" t="str">
        <f t="shared" si="2032"/>
        <v>-81174.3067259196+1694.14505614391i</v>
      </c>
      <c r="K3906" t="str">
        <f t="shared" si="2039"/>
        <v>0.00199017417114294-0.0953584275564165i</v>
      </c>
      <c r="L3906" t="str">
        <f t="shared" si="2040"/>
        <v>0.000416439445821312-0.0169153391095218i</v>
      </c>
      <c r="M3906" t="str">
        <f t="shared" si="2041"/>
        <v>0.00240661361696425-0.112273766665938i</v>
      </c>
      <c r="N3906" t="str">
        <f t="shared" si="2042"/>
        <v>-24.5973376651233i</v>
      </c>
      <c r="O3906" t="str">
        <f t="shared" si="2043"/>
        <v>0.860062805944355+0.510188171002742i</v>
      </c>
      <c r="P3906" t="str">
        <f t="shared" si="2044"/>
        <v>0.139937194055645-0.510188171002742i</v>
      </c>
      <c r="Q3906" t="str">
        <f t="shared" si="2045"/>
        <v>-0.139937194055645+25.107525836126i</v>
      </c>
      <c r="R3906" t="str">
        <f t="shared" si="2046"/>
        <v>-0.0203505611923121-0.00546009170794853i</v>
      </c>
      <c r="S3906" t="str">
        <f t="shared" si="2047"/>
        <v>2.66368875872447i</v>
      </c>
      <c r="T3906" t="str">
        <f t="shared" si="2048"/>
        <v>0.0145439849040672-0.0542075610816962i</v>
      </c>
      <c r="U3906" t="str">
        <f t="shared" si="2049"/>
        <v>0.0000500000000000001-0.0000720601560652237i</v>
      </c>
      <c r="V3906" t="str">
        <f t="shared" si="2050"/>
        <v>0.00002-0.000807073747930507i</v>
      </c>
      <c r="W3906" t="str">
        <f t="shared" si="2051"/>
        <v>0.0000420972584938482-0.0000683680472945092i</v>
      </c>
      <c r="X3906" t="str">
        <f t="shared" si="2052"/>
        <v>0.0000421192138367217-0.0000683244421421917i</v>
      </c>
      <c r="Y3906" t="str">
        <f t="shared" si="2053"/>
        <v>0.009+9.91235314060651i</v>
      </c>
      <c r="Z3906" t="str">
        <f t="shared" si="2054"/>
        <v>-0.000082668282689923-0.0000510657302423857i</v>
      </c>
      <c r="AA3906" t="str">
        <f t="shared" si="2055"/>
        <v>0.00110434194656786-1.21061795912478i</v>
      </c>
      <c r="AB3906" t="str">
        <f t="shared" si="2056"/>
        <v>0.048611863448491-0.181183532199778i</v>
      </c>
      <c r="AC3906" t="str">
        <f t="shared" si="2057"/>
        <v>0.979774832354613-0.00589387576977398i</v>
      </c>
      <c r="AD3906" t="str">
        <f t="shared" si="2058"/>
        <v>0.0507259222336076-0.18461850002936i</v>
      </c>
      <c r="AE3906" t="str">
        <f t="shared" si="2059"/>
        <v>-0.0000136211033991681+0.000012671738089139i</v>
      </c>
      <c r="AF3906" t="str">
        <f t="shared" si="2060"/>
        <v>-6.36614372811841-0.0761896825699389i</v>
      </c>
      <c r="AG3906" t="str">
        <f t="shared" si="2061"/>
        <v>0.99919112384029-0.000223041211738379i</v>
      </c>
      <c r="AH3906" t="str">
        <f t="shared" si="2062"/>
        <v>0.0000877681225165109-0.0000796771914885662i</v>
      </c>
      <c r="AI3906">
        <f t="shared" si="2063"/>
        <v>-78.522711872999494</v>
      </c>
      <c r="AJ3906">
        <f t="shared" si="2064"/>
        <v>-42.233628659205365</v>
      </c>
      <c r="AK3906"/>
      <c r="AL3906"/>
      <c r="AM3906"/>
      <c r="AN3906"/>
    </row>
    <row r="3907" spans="1:40" x14ac:dyDescent="0.35">
      <c r="A3907"/>
      <c r="B3907">
        <f t="shared" si="2065"/>
        <v>1973000</v>
      </c>
      <c r="C3907" s="237" t="str">
        <f t="shared" si="2033"/>
        <v>-8.28451855370929E-09+0.000523774564732534i</v>
      </c>
      <c r="D3907" s="208" t="str">
        <f t="shared" si="2034"/>
        <v>-2.51366126570044+0.00401560499628276i</v>
      </c>
      <c r="E3907" t="str">
        <f t="shared" si="2035"/>
        <v>20500</v>
      </c>
      <c r="F3907" t="str">
        <f t="shared" si="2036"/>
        <v>0.327868852459016</v>
      </c>
      <c r="G3907" t="str">
        <f t="shared" si="2031"/>
        <v>0.327868852459016</v>
      </c>
      <c r="H3907" t="str">
        <f t="shared" si="2037"/>
        <v>3.85248428363069+0.0801667122167804i</v>
      </c>
      <c r="I3907" t="str">
        <f t="shared" si="2038"/>
        <v>7747.95288191583i</v>
      </c>
      <c r="J3907" t="str">
        <f t="shared" si="2032"/>
        <v>-81256.6554974209+1695.00415607097i</v>
      </c>
      <c r="K3907" t="str">
        <f t="shared" si="2039"/>
        <v>0.00198815810082127-0.0953101367298809i</v>
      </c>
      <c r="L3907" t="str">
        <f t="shared" si="2040"/>
        <v>0.000416017669865226-0.016906776077381i</v>
      </c>
      <c r="M3907" t="str">
        <f t="shared" si="2041"/>
        <v>0.0024041757706865-0.112216912807262i</v>
      </c>
      <c r="N3907" t="str">
        <f t="shared" si="2042"/>
        <v>-24.6098109600853i</v>
      </c>
      <c r="O3907" t="str">
        <f t="shared" si="2043"/>
        <v>0.866359463728124+0.499420944303218i</v>
      </c>
      <c r="P3907" t="str">
        <f t="shared" si="2044"/>
        <v>0.133640536271876-0.499420944303218i</v>
      </c>
      <c r="Q3907" t="str">
        <f t="shared" si="2045"/>
        <v>-0.133640536271876+25.1092319043885i</v>
      </c>
      <c r="R3907" t="str">
        <f t="shared" si="2046"/>
        <v>-0.0199176965265921-0.00521635727948611i</v>
      </c>
      <c r="S3907" t="str">
        <f t="shared" si="2047"/>
        <v>2.66503951367311i</v>
      </c>
      <c r="T3907" t="str">
        <f t="shared" si="2048"/>
        <v>0.0139017982672668-0.0530814482647176i</v>
      </c>
      <c r="U3907" t="str">
        <f t="shared" si="2049"/>
        <v>0.0000499999999999999-0.000072023632924795i</v>
      </c>
      <c r="V3907" t="str">
        <f t="shared" si="2050"/>
        <v>0.00002-0.000806664688757707i</v>
      </c>
      <c r="W3907" t="str">
        <f t="shared" si="2051"/>
        <v>0.0000420970807490821-0.0000683356266462493i</v>
      </c>
      <c r="X3907" t="str">
        <f t="shared" si="2052"/>
        <v>0.0000421190026616155-0.0000682920423730456i</v>
      </c>
      <c r="Y3907" t="str">
        <f t="shared" si="2053"/>
        <v>0.009+9.91737968885226i</v>
      </c>
      <c r="Z3907" t="str">
        <f t="shared" si="2054"/>
        <v>-0.000082587202348296-0.0000510395181716224i</v>
      </c>
      <c r="AA3907" t="str">
        <f t="shared" si="2055"/>
        <v>0.00110322273592609-1.21000435948686i</v>
      </c>
      <c r="AB3907" t="str">
        <f t="shared" si="2056"/>
        <v>0.046465416700746-0.177419608980135i</v>
      </c>
      <c r="AC3907" t="str">
        <f t="shared" si="2057"/>
        <v>0.980202230237785-0.00564075353961542i</v>
      </c>
      <c r="AD3907" t="str">
        <f t="shared" si="2058"/>
        <v>0.0484439194231213-0.180724286586455i</v>
      </c>
      <c r="AE3907" t="str">
        <f t="shared" si="2059"/>
        <v>-0.0000132249282852247+0.0000124529589198659i</v>
      </c>
      <c r="AF3907" t="str">
        <f t="shared" si="2060"/>
        <v>-6.36614554933113-0.0761511072204976i</v>
      </c>
      <c r="AG3907" t="str">
        <f t="shared" si="2061"/>
        <v>0.999208582096671-0.000212916572860901i</v>
      </c>
      <c r="AH3907" t="str">
        <f t="shared" si="2062"/>
        <v>0.0000852242473158114-0.0000783140895897973i</v>
      </c>
      <c r="AI3907">
        <f t="shared" si="2063"/>
        <v>-78.730161416516438</v>
      </c>
      <c r="AJ3907">
        <f t="shared" si="2064"/>
        <v>-42.580460303804081</v>
      </c>
      <c r="AK3907"/>
      <c r="AL3907"/>
      <c r="AM3907"/>
      <c r="AN3907"/>
    </row>
    <row r="3908" spans="1:40" x14ac:dyDescent="0.35">
      <c r="A3908"/>
      <c r="B3908">
        <f t="shared" si="2065"/>
        <v>1974000</v>
      </c>
      <c r="C3908" s="237" t="str">
        <f t="shared" si="2033"/>
        <v>-8.2761270439395E-09+0.000523509228073731i</v>
      </c>
      <c r="D3908" s="208" t="str">
        <f t="shared" si="2034"/>
        <v>-2.5136612656361+0.00401357074856527i</v>
      </c>
      <c r="E3908" t="str">
        <f t="shared" si="2035"/>
        <v>20500</v>
      </c>
      <c r="F3908" t="str">
        <f t="shared" si="2036"/>
        <v>0.327868852459016</v>
      </c>
      <c r="G3908" t="str">
        <f t="shared" si="2031"/>
        <v>0.327868852459016</v>
      </c>
      <c r="H3908" t="str">
        <f t="shared" si="2037"/>
        <v>3.85248610214248+0.0801261416411231i</v>
      </c>
      <c r="I3908" t="str">
        <f t="shared" si="2038"/>
        <v>7751.87987273281i</v>
      </c>
      <c r="J3908" t="str">
        <f t="shared" si="2032"/>
        <v>-81339.0460173488+1695.86325599801i</v>
      </c>
      <c r="K3908" t="str">
        <f t="shared" si="2039"/>
        <v>0.00198614509198543-0.0952618947681972i</v>
      </c>
      <c r="L3908" t="str">
        <f t="shared" si="2040"/>
        <v>0.000415596534227014-0.01689822170531i</v>
      </c>
      <c r="M3908" t="str">
        <f t="shared" si="2041"/>
        <v>0.00240174162621244-0.112160116473507i</v>
      </c>
      <c r="N3908" t="str">
        <f t="shared" si="2042"/>
        <v>-24.6222842550474i</v>
      </c>
      <c r="O3908" t="str">
        <f t="shared" si="2043"/>
        <v>0.872521332379529+0.488576017158693i</v>
      </c>
      <c r="P3908" t="str">
        <f t="shared" si="2044"/>
        <v>0.127478667620471-0.488576017158693i</v>
      </c>
      <c r="Q3908" t="str">
        <f t="shared" si="2045"/>
        <v>-0.127478667620471+25.1108602722061i</v>
      </c>
      <c r="R3908" t="str">
        <f t="shared" si="2046"/>
        <v>-0.0194820315375662-0.00497773166042713i</v>
      </c>
      <c r="S3908" t="str">
        <f t="shared" si="2047"/>
        <v>2.66639026862176i</v>
      </c>
      <c r="T3908" t="str">
        <f t="shared" si="2048"/>
        <v>0.0132725752591733-0.0519466993047487i</v>
      </c>
      <c r="U3908" t="str">
        <f t="shared" si="2049"/>
        <v>0.00005-0.0000719871467885617i</v>
      </c>
      <c r="V3908" t="str">
        <f t="shared" si="2050"/>
        <v>0.00002-0.000806256044031892i</v>
      </c>
      <c r="W3908" t="str">
        <f t="shared" si="2051"/>
        <v>0.0000420969029164784-0.0000683032399476991i</v>
      </c>
      <c r="X3908" t="str">
        <f t="shared" si="2052"/>
        <v>0.0000421187914497383-0.0000682596765318299i</v>
      </c>
      <c r="Y3908" t="str">
        <f t="shared" si="2053"/>
        <v>0.009+9.922406237098i</v>
      </c>
      <c r="Z3908" t="str">
        <f t="shared" si="2054"/>
        <v>-0.0000825062451642313-0.000051013332726468i</v>
      </c>
      <c r="AA3908" t="str">
        <f t="shared" si="2055"/>
        <v>0.00110210522581835-1.20939138154132i</v>
      </c>
      <c r="AB3908" t="str">
        <f t="shared" si="2056"/>
        <v>0.0443622996286473-0.173626820287478i</v>
      </c>
      <c r="AC3908" t="str">
        <f t="shared" si="2057"/>
        <v>0.980632542395284-0.00539268745509304i</v>
      </c>
      <c r="AD3908" t="str">
        <f t="shared" si="2058"/>
        <v>0.0462107207722024-0.17680182210738i</v>
      </c>
      <c r="AE3908" t="str">
        <f t="shared" si="2059"/>
        <v>-0.0000128319232350568+0.0000122298916059921i</v>
      </c>
      <c r="AF3908" t="str">
        <f t="shared" si="2060"/>
        <v>-6.36614736777858-0.0761125708925578i</v>
      </c>
      <c r="AG3908" t="str">
        <f t="shared" si="2061"/>
        <v>0.999226146551629-0.00020301575996863i</v>
      </c>
      <c r="AH3908" t="str">
        <f t="shared" si="2062"/>
        <v>0.0000827003774448217-0.0000769233595158327i</v>
      </c>
      <c r="AI3908">
        <f t="shared" si="2063"/>
        <v>-78.94266571382515</v>
      </c>
      <c r="AJ3908">
        <f t="shared" si="2064"/>
        <v>-42.927286074592025</v>
      </c>
      <c r="AK3908"/>
      <c r="AL3908"/>
      <c r="AM3908"/>
      <c r="AN3908"/>
    </row>
    <row r="3909" spans="1:40" x14ac:dyDescent="0.35">
      <c r="A3909"/>
      <c r="B3909">
        <f t="shared" si="2065"/>
        <v>1975000</v>
      </c>
      <c r="C3909" s="237" t="str">
        <f t="shared" si="2033"/>
        <v>-8.26774827753969E-09+0.000523244160110283i</v>
      </c>
      <c r="D3909" s="208" t="str">
        <f t="shared" si="2034"/>
        <v>-2.51366126557186+0.0040115385608455i</v>
      </c>
      <c r="E3909" t="str">
        <f t="shared" si="2035"/>
        <v>20500</v>
      </c>
      <c r="F3909" t="str">
        <f t="shared" si="2036"/>
        <v>0.327868852459016</v>
      </c>
      <c r="G3909" t="str">
        <f t="shared" ref="G3909:G3934" si="2066">IF($C$11=$C$7,$C$24,F3909)</f>
        <v>0.327868852459016</v>
      </c>
      <c r="H3909" t="str">
        <f t="shared" si="2037"/>
        <v>3.85248791789452+0.0800856120878169i</v>
      </c>
      <c r="I3909" t="str">
        <f t="shared" si="2038"/>
        <v>7755.8068635498i</v>
      </c>
      <c r="J3909" t="str">
        <f t="shared" ref="J3909:J3934" si="2067">IMSUM(COMPLEX(0,2*PI()*B3909*$C$113*$C$112),COMPLEX(0,2*PI()*B3909*$C$113*$C$111),COMPLEX(0,2*PI()*B3909*$C$28*10^-12*$C$111),COMPLEX(-1*2*PI()*B3909*2*PI()*B3909*$C$113*$C$112*$C$28*10^-12*$C$111,0),COMPLEX(1,0))</f>
        <v>-81421.4782857033+1696.72235592506i</v>
      </c>
      <c r="K3909" t="str">
        <f t="shared" si="2039"/>
        <v>0.0019841351384408-0.0952137015972661i</v>
      </c>
      <c r="L3909" t="str">
        <f t="shared" si="2040"/>
        <v>0.000415176037611464-0.0168896759801861i</v>
      </c>
      <c r="M3909" t="str">
        <f t="shared" si="2041"/>
        <v>0.00239931117605226-0.112103377577452i</v>
      </c>
      <c r="N3909" t="str">
        <f t="shared" si="2042"/>
        <v>-24.6347575500094i</v>
      </c>
      <c r="O3909" t="str">
        <f t="shared" si="2043"/>
        <v>0.878547453228356+0.477655076834706i</v>
      </c>
      <c r="P3909" t="str">
        <f t="shared" si="2044"/>
        <v>0.121452546771644-0.477655076834706i</v>
      </c>
      <c r="Q3909" t="str">
        <f t="shared" si="2045"/>
        <v>-0.121452546771644+25.1124126268441i</v>
      </c>
      <c r="R3909" t="str">
        <f t="shared" si="2046"/>
        <v>-0.0190436213997434-0.00474425345836883i</v>
      </c>
      <c r="S3909" t="str">
        <f t="shared" si="2047"/>
        <v>2.6677410235704i</v>
      </c>
      <c r="T3909" t="str">
        <f t="shared" si="2048"/>
        <v>0.0126564395771063-0.0508034500454386i</v>
      </c>
      <c r="U3909" t="str">
        <f t="shared" si="2049"/>
        <v>0.0000500000000000001-0.0000719506976003146i</v>
      </c>
      <c r="V3909" t="str">
        <f t="shared" si="2050"/>
        <v>0.00002-0.00080584781312352i</v>
      </c>
      <c r="W3909" t="str">
        <f t="shared" si="2051"/>
        <v>0.0000420967249960404-0.0000682708871472466i</v>
      </c>
      <c r="X3909" t="str">
        <f t="shared" si="2052"/>
        <v>0.00004211858020099-0.0000682273445669652i</v>
      </c>
      <c r="Y3909" t="str">
        <f t="shared" si="2053"/>
        <v>0.009+9.92743278534375i</v>
      </c>
      <c r="Z3909" t="str">
        <f t="shared" si="2054"/>
        <v>-0.0000824254108883389-0.0000509871738661294i</v>
      </c>
      <c r="AA3909" t="str">
        <f t="shared" si="2055"/>
        <v>0.00110098941280131-1.20877902434377i</v>
      </c>
      <c r="AB3909" t="str">
        <f t="shared" si="2056"/>
        <v>0.0423029256785266-0.16980562016607i</v>
      </c>
      <c r="AC3909" t="str">
        <f t="shared" si="2057"/>
        <v>0.98106571433011-0.00514971737219169i</v>
      </c>
      <c r="AD3909" t="str">
        <f t="shared" si="2058"/>
        <v>0.0440266768556141-0.17285171905046i</v>
      </c>
      <c r="AE3909" t="str">
        <f t="shared" si="2059"/>
        <v>-0.0000124421375821572+0.0000120025781379048i</v>
      </c>
      <c r="AF3909" t="str">
        <f t="shared" si="2060"/>
        <v>-6.36614918346638-0.0760740735269714i</v>
      </c>
      <c r="AG3909" t="str">
        <f t="shared" si="2061"/>
        <v>0.999243814364954-0.000193339969694378i</v>
      </c>
      <c r="AH3909" t="str">
        <f t="shared" si="2062"/>
        <v>0.0000801968308990545-0.0000755052696702956i</v>
      </c>
      <c r="AI3909">
        <f t="shared" si="2063"/>
        <v>-79.160469281887401</v>
      </c>
      <c r="AJ3909">
        <f t="shared" si="2064"/>
        <v>-43.274105810258199</v>
      </c>
      <c r="AK3909"/>
      <c r="AL3909"/>
      <c r="AM3909"/>
      <c r="AN3909"/>
    </row>
    <row r="3910" spans="1:40" x14ac:dyDescent="0.35">
      <c r="A3910"/>
      <c r="B3910">
        <f t="shared" si="2065"/>
        <v>1976000</v>
      </c>
      <c r="C3910" s="237" t="str">
        <f t="shared" ref="C3910:C3934" si="2068">IMPRODUCT(COMPLEX(-1,0),IMDIV(IMPRODUCT(G3910,COMPLEX($C$100+$C$101,0)),COMPLEX($C$100,2*PI()*B3910*$C$103*$C$102*(2*$C$100+$C$101))))</f>
        <v>-8.25938222871997E-09+0.000522979360434247i</v>
      </c>
      <c r="D3910" s="208" t="str">
        <f t="shared" ref="D3910:D3934" si="2069">IMPRODUCT(COMPLEX($C$106,0),IMSUB(C3910,G3910))</f>
        <v>-2.51366126550772+0.0040095084299959i</v>
      </c>
      <c r="E3910" t="str">
        <f t="shared" ref="E3910:E3934" si="2070">IMDIV(COMPLEX($C$20*10^3,0),COMPLEX(1,2*PI()*B3910*$C$20*1000*$C$29*10^-12))</f>
        <v>20500</v>
      </c>
      <c r="F3910" t="str">
        <f t="shared" ref="F3910:F3934" si="2071">IMDIV(COMPLEX($C$22*1000,0),IMSUM(COMPLEX($C$22*1000,0),E3910))</f>
        <v>0.327868852459016</v>
      </c>
      <c r="G3910" t="str">
        <f t="shared" si="2066"/>
        <v>0.327868852459016</v>
      </c>
      <c r="H3910" t="str">
        <f t="shared" ref="H3910:H3934" si="2072">IMPRODUCT(COMPLEX($C$108,0),IMPRODUCT(COMPLEX(-1,0),D3910),IMDIV(COMPLEX(0,2*PI()*B3910*$C$109*$C$110),COMPLEX(1,2*PI()*B3910*$C$109*$C$110)))</f>
        <v>3.85248973089239+0.0800451234947062i</v>
      </c>
      <c r="I3910" t="str">
        <f t="shared" ref="I3910:I3934" si="2073">COMPLEX(0,2*PI()*B3910*$C$113*$C$112*$C$114)</f>
        <v>7759.73385436679i</v>
      </c>
      <c r="J3910" t="str">
        <f t="shared" si="2067"/>
        <v>-81503.9523024844+1697.58145585212i</v>
      </c>
      <c r="K3910" t="str">
        <f t="shared" ref="K3910:K3934" si="2074">IMDIV(I3910,J3910)</f>
        <v>0.00198212823400836-0.0951655571431373i</v>
      </c>
      <c r="L3910" t="str">
        <f t="shared" ref="L3910:L3934" si="2075">IMDIV(COMPLEX($C$117,0),COMPLEX(1,2*PI()*B3910*$C$115*$C$116))</f>
        <v>0.000414756178726633-0.0168811388889129i</v>
      </c>
      <c r="M3910" t="str">
        <f t="shared" ref="M3910:M3934" si="2076">IMSUM(K3910,L3910)</f>
        <v>0.00239688441273499-0.11204669603205i</v>
      </c>
      <c r="N3910" t="str">
        <f t="shared" ref="N3910:N3934" si="2077">COMPLEX(0,-2*PI()*B3910*$C$43)</f>
        <v>-24.6472308449714i</v>
      </c>
      <c r="O3910" t="str">
        <f t="shared" ref="O3910:O3934" si="2078">IMEXP(N3910)</f>
        <v>0.884436888724325+0.466659822422753i</v>
      </c>
      <c r="P3910" t="str">
        <f t="shared" ref="P3910:P3934" si="2079">IMSUB(COMPLEX(1,0),O3910)</f>
        <v>0.115563111275675-0.466659822422753i</v>
      </c>
      <c r="Q3910" t="str">
        <f t="shared" ref="Q3910:Q3934" si="2080">IMSUM(COMPLEX(0,2*PI()*B3910*$C$43),O3910,COMPLEX(-1,0))</f>
        <v>-0.115563111275675+25.1138906673942i</v>
      </c>
      <c r="R3910" t="str">
        <f t="shared" ref="R3910:R3934" si="2081">IMDIV(P3910,Q3910)</f>
        <v>-0.0186025218908265-0.0045159608071259i</v>
      </c>
      <c r="S3910" t="str">
        <f t="shared" ref="S3910:S3934" si="2082">IMDIV(COMPLEX(0,2*PI()*B3910*$C$123),COMPLEX($C$124,0))</f>
        <v>2.66909177851904i</v>
      </c>
      <c r="T3910" t="str">
        <f t="shared" ref="T3910:T3934" si="2083">IMPRODUCT(R3910,S3910)</f>
        <v>0.0120535138624139-0.0496518382385255i</v>
      </c>
      <c r="U3910" t="str">
        <f t="shared" ref="U3910:U3934" si="2084">IMDIV(COMPLEX(1,2*PI()*B3910*$C$16*10^-3*$C$15*10^-6),COMPLEX(0,2*PI()*B3910*$C$15*10^-6))</f>
        <v>0.0000499999999999999-0.0000719142853039578i</v>
      </c>
      <c r="V3910" t="str">
        <f t="shared" ref="V3910:V3934" si="2085">IMSUM(COMPLEX($C$18*10^-3,0),IMDIV(COMPLEX(1,0),COMPLEX(0,2*PI()*B3910*($C$17*1*10^-6))))</f>
        <v>0.00002-0.000805439995404326i</v>
      </c>
      <c r="W3910" t="str">
        <f t="shared" ref="W3910:W3934" si="2086">IMDIV(IMPRODUCT(U3910,V3910),IMSUM(U3910,V3910))</f>
        <v>0.0000420965469877713-0.0000682385681933835i</v>
      </c>
      <c r="X3910" t="str">
        <f t="shared" ref="X3910:X3934" si="2087">IMDIV(IMPRODUCT(COMPLEX($C$19,0),W3910),IMSUM(COMPLEX($C$19,0),W3910))</f>
        <v>0.000042118368915271-0.0000681950464269768i</v>
      </c>
      <c r="Y3910" t="str">
        <f t="shared" ref="Y3910:Y3934" si="2088">COMPLEX($C$13*10^-3,2*PI()*B3910*$C$12*0.000001)</f>
        <v>0.009+9.93245933358949i</v>
      </c>
      <c r="Z3910" t="str">
        <f t="shared" ref="Z3910:Z3934" si="2089">IMPRODUCT(COMPLEX($C$6,0),IMDIV(X3910,IMSUM(X3910,Y3910)))</f>
        <v>-0.0000823446992718608-0.0000509610415498969i</v>
      </c>
      <c r="AA3910" t="str">
        <f t="shared" ref="AA3910:AA3934" si="2090">IMDIV(COMPLEX($C$6,0),IMSUM(X3910,Y3910))</f>
        <v>0.00109987529344033-1.20816728695177i</v>
      </c>
      <c r="AB3910" t="str">
        <f t="shared" ref="AB3910:AB3934" si="2091">IMPRODUCT(COMPLEX($C$119,0),T3910)</f>
        <v>0.0402877047672333-0.16595646903778i</v>
      </c>
      <c r="AC3910" t="str">
        <f t="shared" ref="AC3910:AC3934" si="2092">IMSUM(COMPLEX(1,0),IMPRODUCT(AB3910,M3910))</f>
        <v>0.981501690930753-0.00491188268371235i</v>
      </c>
      <c r="AD3910" t="str">
        <f t="shared" ref="AD3910:AD3934" si="2093">IMDIV(AB3910,AC3910)</f>
        <v>0.0418921305407385-0.16887459424549i</v>
      </c>
      <c r="AE3910" t="str">
        <f t="shared" ref="AE3910:AE3934" si="2094">IMPRODUCT(AD3910,AA3910,X3910)</f>
        <v>-0.000012055620105301+0.0000117710610727021i</v>
      </c>
      <c r="AF3910" t="str">
        <f t="shared" ref="AF3910:AF3934" si="2095">IMSUB(D3910,H3910)</f>
        <v>-6.36615099640011-0.0760356150647103i</v>
      </c>
      <c r="AG3910" t="str">
        <f t="shared" ref="AG3910:AG3934" si="2096">IMSUM(COMPLEX(1,0),IMPRODUCT(AD3910,AA3910,COMPLEX($C$127,0)))</f>
        <v>0.999261582683032-0.00018389036255204i</v>
      </c>
      <c r="AH3910" t="str">
        <f t="shared" ref="AH3910:AH3934" si="2097">IMDIV(IMPRODUCT(AE3910,AF3910),AG3910)</f>
        <v>0.0000777139220572138-0.0000740600921001766i</v>
      </c>
      <c r="AI3910">
        <f t="shared" ref="AI3910:AI3934" si="2098">20*LOG10(IMABS(AH3910))</f>
        <v>-79.38383525662681</v>
      </c>
      <c r="AJ3910">
        <f t="shared" ref="AJ3910:AJ3934" si="2099">IMARGUMENT(AH3910)*180/PI()</f>
        <v>-43.620919351339666</v>
      </c>
      <c r="AK3910"/>
      <c r="AL3910"/>
      <c r="AM3910"/>
      <c r="AN3910"/>
    </row>
    <row r="3911" spans="1:40" x14ac:dyDescent="0.35">
      <c r="A3911"/>
      <c r="B3911">
        <f t="shared" si="2065"/>
        <v>1977000</v>
      </c>
      <c r="C3911" s="237" t="str">
        <f t="shared" si="2068"/>
        <v>-8.25102887175579E-09+0.00052271482863851i</v>
      </c>
      <c r="D3911" s="208" t="str">
        <f t="shared" si="2069"/>
        <v>-2.51366126544368+0.00400748035289525i</v>
      </c>
      <c r="E3911" t="str">
        <f t="shared" si="2070"/>
        <v>20500</v>
      </c>
      <c r="F3911" t="str">
        <f t="shared" si="2071"/>
        <v>0.327868852459016</v>
      </c>
      <c r="G3911" t="str">
        <f t="shared" si="2066"/>
        <v>0.327868852459016</v>
      </c>
      <c r="H3911" t="str">
        <f t="shared" si="2072"/>
        <v>3.85249154114166+0.0800046757997597i</v>
      </c>
      <c r="I3911" t="str">
        <f t="shared" si="2073"/>
        <v>7763.66084518378i</v>
      </c>
      <c r="J3911" t="str">
        <f t="shared" si="2067"/>
        <v>-81586.4680676921+1698.44055577917i</v>
      </c>
      <c r="K3911" t="str">
        <f t="shared" si="2074"/>
        <v>0.00198012437252468-0.0951174613320103i</v>
      </c>
      <c r="L3911" t="str">
        <f t="shared" si="2075"/>
        <v>0.000414336956283849-0.0168726104184208i</v>
      </c>
      <c r="M3911" t="str">
        <f t="shared" si="2076"/>
        <v>0.00239446132880853-0.111990071750431i</v>
      </c>
      <c r="N3911" t="str">
        <f t="shared" si="2077"/>
        <v>-24.6597041399335i</v>
      </c>
      <c r="O3911" t="str">
        <f t="shared" si="2078"/>
        <v>0.890188722582805+0.455591964576192i</v>
      </c>
      <c r="P3911" t="str">
        <f t="shared" si="2079"/>
        <v>0.109811277417195-0.455591964576192i</v>
      </c>
      <c r="Q3911" t="str">
        <f t="shared" si="2080"/>
        <v>-0.109811277417195+25.1152961045097i</v>
      </c>
      <c r="R3911" t="str">
        <f t="shared" si="2081"/>
        <v>-0.0181587893912168-0.00429289135629327i</v>
      </c>
      <c r="S3911" t="str">
        <f t="shared" si="2082"/>
        <v>2.67044253346769i</v>
      </c>
      <c r="T3911" t="str">
        <f t="shared" si="2083"/>
        <v>0.0114639196694013-0.0484920035465872i</v>
      </c>
      <c r="U3911" t="str">
        <f t="shared" si="2084"/>
        <v>0.0000500000000000001-0.0000718779098435109i</v>
      </c>
      <c r="V3911" t="str">
        <f t="shared" si="2085"/>
        <v>0.00002-0.000805032590247324i</v>
      </c>
      <c r="W3911" t="str">
        <f t="shared" si="2086"/>
        <v>0.000042096368891675-0.0000682062830347076i</v>
      </c>
      <c r="X3911" t="str">
        <f t="shared" si="2087"/>
        <v>0.0000421181575924825-0.0000681627820604956i</v>
      </c>
      <c r="Y3911" t="str">
        <f t="shared" si="2088"/>
        <v>0.009+9.93748588183523i</v>
      </c>
      <c r="Z3911" t="str">
        <f t="shared" si="2089"/>
        <v>-0.0000822641100666696-0.0000509349357371453i</v>
      </c>
      <c r="AA3911" t="str">
        <f t="shared" si="2090"/>
        <v>0.00109876286430947-1.20755616842478i</v>
      </c>
      <c r="AB3911" t="str">
        <f t="shared" si="2091"/>
        <v>0.0383170431782807-0.16207983371127i</v>
      </c>
      <c r="AC3911" t="str">
        <f t="shared" si="2092"/>
        <v>0.981940416471502-0.00467922230880137i</v>
      </c>
      <c r="AD3911" t="str">
        <f t="shared" si="2093"/>
        <v>0.0398074169326164-0.164871068796262i</v>
      </c>
      <c r="AE3911" t="str">
        <f t="shared" si="2094"/>
        <v>-0.0000116724190220666+0.0000115353835269406i</v>
      </c>
      <c r="AF3911" t="str">
        <f t="shared" si="2095"/>
        <v>-6.36615280658534-0.0759971954468645i</v>
      </c>
      <c r="AG3911" t="str">
        <f t="shared" si="2096"/>
        <v>0.999279448639306-0.000174668062787266i</v>
      </c>
      <c r="AH3911" t="str">
        <f t="shared" si="2097"/>
        <v>0.0000752519616400112-0.0000725881024469412i</v>
      </c>
      <c r="AI3911">
        <f t="shared" si="2098"/>
        <v>-79.613047331545488</v>
      </c>
      <c r="AJ3911">
        <f t="shared" si="2099"/>
        <v>-43.967726540234757</v>
      </c>
      <c r="AK3911"/>
      <c r="AL3911"/>
      <c r="AM3911"/>
      <c r="AN3911"/>
    </row>
    <row r="3912" spans="1:40" x14ac:dyDescent="0.35">
      <c r="A3912"/>
      <c r="B3912">
        <f t="shared" si="2065"/>
        <v>1978000</v>
      </c>
      <c r="C3912" s="237" t="str">
        <f t="shared" si="2068"/>
        <v>-8.24268818098758E-09+0.000522450564316783i</v>
      </c>
      <c r="D3912" s="208" t="str">
        <f t="shared" si="2069"/>
        <v>-2.51366126537973+0.00400545432642867i</v>
      </c>
      <c r="E3912" t="str">
        <f t="shared" si="2070"/>
        <v>20500</v>
      </c>
      <c r="F3912" t="str">
        <f t="shared" si="2071"/>
        <v>0.327868852459016</v>
      </c>
      <c r="G3912" t="str">
        <f t="shared" si="2066"/>
        <v>0.327868852459016</v>
      </c>
      <c r="H3912" t="str">
        <f t="shared" si="2072"/>
        <v>3.85249334864787+0.079964268941072i</v>
      </c>
      <c r="I3912" t="str">
        <f t="shared" si="2073"/>
        <v>7767.58783600076i</v>
      </c>
      <c r="J3912" t="str">
        <f t="shared" si="2067"/>
        <v>-81669.0255813264+1699.29965570621i</v>
      </c>
      <c r="K3912" t="str">
        <f t="shared" si="2074"/>
        <v>0.0019781235478419-0.0950694140902332i</v>
      </c>
      <c r="L3912" t="str">
        <f t="shared" si="2075"/>
        <v>0.000413918368997682-0.0168640905556663i</v>
      </c>
      <c r="M3912" t="str">
        <f t="shared" si="2076"/>
        <v>0.00239204191683958-0.1119335046459i</v>
      </c>
      <c r="N3912" t="str">
        <f t="shared" si="2077"/>
        <v>-24.6721774348955i</v>
      </c>
      <c r="O3912" t="str">
        <f t="shared" si="2078"/>
        <v>0.895802059927237+0.444453225244366i</v>
      </c>
      <c r="P3912" t="str">
        <f t="shared" si="2079"/>
        <v>0.104197940072763-0.444453225244366i</v>
      </c>
      <c r="Q3912" t="str">
        <f t="shared" si="2080"/>
        <v>-0.104197940072763+25.1166306601399i</v>
      </c>
      <c r="R3912" t="str">
        <f t="shared" si="2081"/>
        <v>-0.0177124808833367-0.00407508226067815i</v>
      </c>
      <c r="S3912" t="str">
        <f t="shared" si="2082"/>
        <v>2.67179328841633i</v>
      </c>
      <c r="T3912" t="str">
        <f t="shared" si="2083"/>
        <v>0.0108877774338243-0.0473240875453015i</v>
      </c>
      <c r="U3912" t="str">
        <f t="shared" si="2084"/>
        <v>0.0000499999999999999-0.0000718415711631044i</v>
      </c>
      <c r="V3912" t="str">
        <f t="shared" si="2085"/>
        <v>0.00002-0.000804625597026773i</v>
      </c>
      <c r="W3912" t="str">
        <f t="shared" si="2086"/>
        <v>0.0000420961907077543-0.0000681740316199185i</v>
      </c>
      <c r="X3912" t="str">
        <f t="shared" si="2087"/>
        <v>0.0000421179462325248-0.0000681305514162542i</v>
      </c>
      <c r="Y3912" t="str">
        <f t="shared" si="2088"/>
        <v>0.009+9.94251243008098i</v>
      </c>
      <c r="Z3912" t="str">
        <f t="shared" si="2089"/>
        <v>-0.000082183643025262-0.0000509088563873305i</v>
      </c>
      <c r="AA3912" t="str">
        <f t="shared" si="2090"/>
        <v>0.00109765212199144-1.20694566782414i</v>
      </c>
      <c r="AB3912" t="str">
        <f t="shared" si="2091"/>
        <v>0.036391343456539-0.158176187389557i</v>
      </c>
      <c r="AC3912" t="str">
        <f t="shared" si="2092"/>
        <v>0.982381834612918-0.00445177468234474i</v>
      </c>
      <c r="AD3912" t="str">
        <f t="shared" si="2093"/>
        <v>0.0377728633202261-0.160841767982413i</v>
      </c>
      <c r="AE3912" t="str">
        <f t="shared" si="2094"/>
        <v>-0.0000112925819824524+0.000011295589169311i</v>
      </c>
      <c r="AF3912" t="str">
        <f t="shared" si="2095"/>
        <v>-6.3661546140276-0.0759588146146433i</v>
      </c>
      <c r="AG3912" t="str">
        <f t="shared" si="2096"/>
        <v>0.999297409354739-0.000165674158233999i</v>
      </c>
      <c r="AH3912" t="str">
        <f t="shared" si="2097"/>
        <v>0.0000728112566696637-0.0000710895798971963i</v>
      </c>
      <c r="AI3912">
        <f t="shared" si="2098"/>
        <v>-79.848411955433477</v>
      </c>
      <c r="AJ3912">
        <f t="shared" si="2099"/>
        <v>-44.314527221218235</v>
      </c>
      <c r="AK3912"/>
      <c r="AL3912"/>
      <c r="AM3912"/>
      <c r="AN3912"/>
    </row>
    <row r="3913" spans="1:40" x14ac:dyDescent="0.35">
      <c r="A3913"/>
      <c r="B3913">
        <f t="shared" si="2065"/>
        <v>1979000</v>
      </c>
      <c r="C3913" s="237" t="str">
        <f t="shared" si="2068"/>
        <v>-8.23436013082049E-09+0.000522186567063593i</v>
      </c>
      <c r="D3913" s="208" t="str">
        <f t="shared" si="2069"/>
        <v>-2.51366126531588+0.00400343034748755i</v>
      </c>
      <c r="E3913" t="str">
        <f t="shared" si="2070"/>
        <v>20500</v>
      </c>
      <c r="F3913" t="str">
        <f t="shared" si="2071"/>
        <v>0.327868852459016</v>
      </c>
      <c r="G3913" t="str">
        <f t="shared" si="2066"/>
        <v>0.327868852459016</v>
      </c>
      <c r="H3913" t="str">
        <f t="shared" si="2072"/>
        <v>3.85249515341657+0.0799239028568631i</v>
      </c>
      <c r="I3913" t="str">
        <f t="shared" si="2073"/>
        <v>7771.51482681775i</v>
      </c>
      <c r="J3913" t="str">
        <f t="shared" si="2067"/>
        <v>-81751.6248433874+1700.15875563327i</v>
      </c>
      <c r="K3913" t="str">
        <f t="shared" si="2074"/>
        <v>0.00197612575382775-0.0950214153443029i</v>
      </c>
      <c r="L3913" t="str">
        <f t="shared" si="2075"/>
        <v>0.000413500415585954-0.0168555792876321i</v>
      </c>
      <c r="M3913" t="str">
        <f t="shared" si="2076"/>
        <v>0.0023896261694137-0.111876994631935i</v>
      </c>
      <c r="N3913" t="str">
        <f t="shared" si="2077"/>
        <v>-24.6846507298575i</v>
      </c>
      <c r="O3913" t="str">
        <f t="shared" si="2078"/>
        <v>0.901276027428637+0.433245337404172i</v>
      </c>
      <c r="P3913" t="str">
        <f t="shared" si="2079"/>
        <v>0.098723972571363-0.433245337404172i</v>
      </c>
      <c r="Q3913" t="str">
        <f t="shared" si="2080"/>
        <v>-0.098723972571363+25.1178960672617i</v>
      </c>
      <c r="R3913" t="str">
        <f t="shared" si="2081"/>
        <v>-0.0172636539507316-0.0038625701695893i</v>
      </c>
      <c r="S3913" t="str">
        <f t="shared" si="2082"/>
        <v>2.67314404336498i</v>
      </c>
      <c r="T3913" t="str">
        <f t="shared" si="2083"/>
        <v>0.0103252064409169-0.0461482337251125i</v>
      </c>
      <c r="U3913" t="str">
        <f t="shared" si="2084"/>
        <v>0.0000500000000000001-0.0000718052692069838i</v>
      </c>
      <c r="V3913" t="str">
        <f t="shared" si="2085"/>
        <v>0.00002-0.000804219015118218i</v>
      </c>
      <c r="W3913" t="str">
        <f t="shared" si="2086"/>
        <v>0.0000420960124360131-0.0000681418138978212i</v>
      </c>
      <c r="X3913" t="str">
        <f t="shared" si="2087"/>
        <v>0.0000421177348352995-0.0000680983544430905i</v>
      </c>
      <c r="Y3913" t="str">
        <f t="shared" si="2088"/>
        <v>0.009+9.94753897832672i</v>
      </c>
      <c r="Z3913" t="str">
        <f t="shared" si="2089"/>
        <v>-0.0000821032979007623-0.0000508828034599927i</v>
      </c>
      <c r="AA3913" t="str">
        <f t="shared" si="2090"/>
        <v>0.00109654306307759-1.20633578421312i</v>
      </c>
      <c r="AB3913" t="str">
        <f t="shared" si="2091"/>
        <v>0.0345110043013706-0.154246009675578i</v>
      </c>
      <c r="AC3913" t="str">
        <f t="shared" si="2092"/>
        <v>0.982825888402539-0.00422957774421552i</v>
      </c>
      <c r="AD3913" t="str">
        <f t="shared" si="2093"/>
        <v>0.0357887891238768-0.156787321160281i</v>
      </c>
      <c r="AE3913" t="str">
        <f t="shared" si="2094"/>
        <v>-0.0000109161560625626+0.0000110517222132237i</v>
      </c>
      <c r="AF3913" t="str">
        <f t="shared" si="2095"/>
        <v>-6.36615641873245-0.0759204725093755i</v>
      </c>
      <c r="AG3913" t="str">
        <f t="shared" si="2096"/>
        <v>0.999315461938277-0.000156909700176336i</v>
      </c>
      <c r="AH3913" t="str">
        <f t="shared" si="2097"/>
        <v>0.0000703921104299027-0.0000695648071328027i</v>
      </c>
      <c r="AI3913">
        <f t="shared" si="2098"/>
        <v>-80.090260831886241</v>
      </c>
      <c r="AJ3913">
        <f t="shared" si="2099"/>
        <v>-44.661321240479545</v>
      </c>
      <c r="AK3913"/>
      <c r="AL3913"/>
      <c r="AM3913"/>
      <c r="AN3913"/>
    </row>
    <row r="3914" spans="1:40" x14ac:dyDescent="0.35">
      <c r="A3914"/>
      <c r="B3914">
        <f t="shared" si="2065"/>
        <v>1980000</v>
      </c>
      <c r="C3914" s="237" t="str">
        <f t="shared" si="2068"/>
        <v>-8.22604469572466E-09+0.000521922836474299i</v>
      </c>
      <c r="D3914" s="208" t="str">
        <f t="shared" si="2069"/>
        <v>-2.51366126525214+0.00400140841296963i</v>
      </c>
      <c r="E3914" t="str">
        <f t="shared" si="2070"/>
        <v>20500</v>
      </c>
      <c r="F3914" t="str">
        <f t="shared" si="2071"/>
        <v>0.327868852459016</v>
      </c>
      <c r="G3914" t="str">
        <f t="shared" si="2066"/>
        <v>0.327868852459016</v>
      </c>
      <c r="H3914" t="str">
        <f t="shared" si="2072"/>
        <v>3.85249695545329+0.0798835774854764i</v>
      </c>
      <c r="I3914" t="str">
        <f t="shared" si="2073"/>
        <v>7775.44181763474i</v>
      </c>
      <c r="J3914" t="str">
        <f t="shared" si="2067"/>
        <v>-81834.265853875+1701.01785556032i</v>
      </c>
      <c r="K3914" t="str">
        <f t="shared" si="2074"/>
        <v>0.00197413098436532-0.0949734650208645i</v>
      </c>
      <c r="L3914" t="str">
        <f t="shared" si="2075"/>
        <v>0.000413083094769719-0.0168470766013275i</v>
      </c>
      <c r="M3914" t="str">
        <f t="shared" si="2076"/>
        <v>0.00238721407913504-0.111820541622192i</v>
      </c>
      <c r="N3914" t="str">
        <f t="shared" si="2077"/>
        <v>-24.6971240248195i</v>
      </c>
      <c r="O3914" t="str">
        <f t="shared" si="2078"/>
        <v>0.906609773441286+0.421970044790789i</v>
      </c>
      <c r="P3914" t="str">
        <f t="shared" si="2079"/>
        <v>0.093390226558714-0.421970044790789i</v>
      </c>
      <c r="Q3914" t="str">
        <f t="shared" si="2080"/>
        <v>-0.093390226558714+25.1190940696103i</v>
      </c>
      <c r="R3914" t="str">
        <f t="shared" si="2081"/>
        <v>-0.0168123667770143-0.00365539121601948i</v>
      </c>
      <c r="S3914" t="str">
        <f t="shared" si="2082"/>
        <v>2.67449479831362i</v>
      </c>
      <c r="T3914" t="str">
        <f t="shared" si="2083"/>
        <v>0.0097763247930454-0.0449645874924655i</v>
      </c>
      <c r="U3914" t="str">
        <f t="shared" si="2084"/>
        <v>0.0000499999999999998-0.0000717690039195052i</v>
      </c>
      <c r="V3914" t="str">
        <f t="shared" si="2085"/>
        <v>0.00002-0.00080381284389846i</v>
      </c>
      <c r="W3914" t="str">
        <f t="shared" si="2086"/>
        <v>0.0000420958340764543-0.0000681096298173227i</v>
      </c>
      <c r="X3914" t="str">
        <f t="shared" si="2087"/>
        <v>0.0000421175234007077-0.0000680661910899443i</v>
      </c>
      <c r="Y3914" t="str">
        <f t="shared" si="2088"/>
        <v>0.009+9.95256552657246i</v>
      </c>
      <c r="Z3914" t="str">
        <f t="shared" si="2089"/>
        <v>-0.0000820230744469164-0.000050856776914754i</v>
      </c>
      <c r="AA3914" t="str">
        <f t="shared" si="2090"/>
        <v>0.00109543568416787-1.20572651665685i</v>
      </c>
      <c r="AB3914" t="str">
        <f t="shared" si="2091"/>
        <v>0.0326764204585167-0.150289786576318i</v>
      </c>
      <c r="AC3914" t="str">
        <f t="shared" si="2092"/>
        <v>0.983272520275727-0.004012668928411i</v>
      </c>
      <c r="AD3914" t="str">
        <f t="shared" si="2093"/>
        <v>0.0338555058440331-0.152708361663414i</v>
      </c>
      <c r="AE3914" t="str">
        <f t="shared" si="2094"/>
        <v>-0.0000105431877584169+0.0000108038274093387i</v>
      </c>
      <c r="AF3914" t="str">
        <f t="shared" si="2095"/>
        <v>-6.36615822070543-0.0758821690725068i</v>
      </c>
      <c r="AG3914" t="str">
        <f t="shared" si="2096"/>
        <v>0.999333603487314-0.000148375703217019i</v>
      </c>
      <c r="AH3914" t="str">
        <f t="shared" si="2097"/>
        <v>0.0000679948224268447-0.0000680140702806527i</v>
      </c>
      <c r="AI3914">
        <f t="shared" si="2098"/>
        <v>-80.338953771736527</v>
      </c>
      <c r="AJ3914">
        <f t="shared" si="2099"/>
        <v>-45.008108446135893</v>
      </c>
      <c r="AK3914"/>
      <c r="AL3914"/>
      <c r="AM3914"/>
      <c r="AN3914"/>
    </row>
    <row r="3915" spans="1:40" x14ac:dyDescent="0.35">
      <c r="A3915"/>
      <c r="B3915">
        <f t="shared" si="2065"/>
        <v>1981000</v>
      </c>
      <c r="C3915" s="237" t="str">
        <f t="shared" si="2068"/>
        <v>-8.21774185023426E-09+0.000521659372145064i</v>
      </c>
      <c r="D3915" s="208" t="str">
        <f t="shared" si="2069"/>
        <v>-2.51366126518848+0.00399938851977883i</v>
      </c>
      <c r="E3915" t="str">
        <f t="shared" si="2070"/>
        <v>20500</v>
      </c>
      <c r="F3915" t="str">
        <f t="shared" si="2071"/>
        <v>0.327868852459016</v>
      </c>
      <c r="G3915" t="str">
        <f t="shared" si="2066"/>
        <v>0.327868852459016</v>
      </c>
      <c r="H3915" t="str">
        <f t="shared" si="2072"/>
        <v>3.85249875476351+0.0798432927653796i</v>
      </c>
      <c r="I3915" t="str">
        <f t="shared" si="2073"/>
        <v>7779.36880845173i</v>
      </c>
      <c r="J3915" t="str">
        <f t="shared" si="2067"/>
        <v>-81916.9486127892+1701.87695548736i</v>
      </c>
      <c r="K3915" t="str">
        <f t="shared" si="2074"/>
        <v>0.0019721392333532-0.0949255630467106i</v>
      </c>
      <c r="L3915" t="str">
        <f t="shared" si="2075"/>
        <v>0.000412666405273247-0.0168385824837875i</v>
      </c>
      <c r="M3915" t="str">
        <f t="shared" si="2076"/>
        <v>0.00238480563862645-0.111764145530498i</v>
      </c>
      <c r="N3915" t="str">
        <f t="shared" si="2077"/>
        <v>-24.7095973197816i</v>
      </c>
      <c r="O3915" t="str">
        <f t="shared" si="2078"/>
        <v>0.911802468135309+0.410629101626224i</v>
      </c>
      <c r="P3915" t="str">
        <f t="shared" si="2079"/>
        <v>0.088197531864691-0.410629101626224i</v>
      </c>
      <c r="Q3915" t="str">
        <f t="shared" si="2080"/>
        <v>-0.088197531864691+25.1202264214078i</v>
      </c>
      <c r="R3915" t="str">
        <f t="shared" si="2081"/>
        <v>-0.0163586781445894-0.0034535810056965i</v>
      </c>
      <c r="S3915" t="str">
        <f t="shared" si="2082"/>
        <v>2.67584555326227i</v>
      </c>
      <c r="T3915" t="str">
        <f t="shared" si="2083"/>
        <v>0.00924124937692402-0.0437732961704482i</v>
      </c>
      <c r="U3915" t="str">
        <f t="shared" si="2084"/>
        <v>0.00005-0.0000717327752451392i</v>
      </c>
      <c r="V3915" t="str">
        <f t="shared" si="2085"/>
        <v>0.00002-0.000803407082745557i</v>
      </c>
      <c r="W3915" t="str">
        <f t="shared" si="2086"/>
        <v>0.0000420956556290821-0.0000680774793274347i</v>
      </c>
      <c r="X3915" t="str">
        <f t="shared" si="2087"/>
        <v>0.0000421173119286514-0.0000680340613058595i</v>
      </c>
      <c r="Y3915" t="str">
        <f t="shared" si="2088"/>
        <v>0.009+9.95759207481821i</v>
      </c>
      <c r="Z3915" t="str">
        <f t="shared" si="2089"/>
        <v>-0.0000819429724180924-0.0000508307767113194i</v>
      </c>
      <c r="AA3915" t="str">
        <f t="shared" si="2090"/>
        <v>0.00109432998187081-1.20511786422238i</v>
      </c>
      <c r="AB3915" t="str">
        <f t="shared" si="2091"/>
        <v>0.0308879826105193-0.146308010504956i</v>
      </c>
      <c r="AC3915" t="str">
        <f t="shared" si="2092"/>
        <v>0.983721672056742-0.00380108515205401i</v>
      </c>
      <c r="AD3915" t="str">
        <f t="shared" si="2093"/>
        <v>0.0319733170113244-0.148605526702242i</v>
      </c>
      <c r="AE3915" t="str">
        <f t="shared" si="2094"/>
        <v>-0.0000101737229798436+0.0000105519500380151i</v>
      </c>
      <c r="AF3915" t="str">
        <f t="shared" si="2095"/>
        <v>-6.36616001995199-0.0758439042456008i</v>
      </c>
      <c r="AG3915" t="str">
        <f t="shared" si="2096"/>
        <v>0.999351831088158-0.000140073145151526i</v>
      </c>
      <c r="AH3915" t="str">
        <f t="shared" si="2097"/>
        <v>0.0000656196883504615-0.0000664376588619569i</v>
      </c>
      <c r="AI3915">
        <f t="shared" si="2098"/>
        <v>-80.594881959968049</v>
      </c>
      <c r="AJ3915">
        <f t="shared" si="2099"/>
        <v>-45.354888688255173</v>
      </c>
      <c r="AK3915"/>
      <c r="AL3915"/>
      <c r="AM3915"/>
      <c r="AN3915"/>
    </row>
    <row r="3916" spans="1:40" x14ac:dyDescent="0.35">
      <c r="A3916"/>
      <c r="B3916">
        <f t="shared" si="2065"/>
        <v>1982000</v>
      </c>
      <c r="C3916" s="237" t="str">
        <f t="shared" si="2068"/>
        <v>-8.20945156894781E-09+0.000521396173672873i</v>
      </c>
      <c r="D3916" s="208" t="str">
        <f t="shared" si="2069"/>
        <v>-2.51366126512492+0.00399737066482536i</v>
      </c>
      <c r="E3916" t="str">
        <f t="shared" si="2070"/>
        <v>20500</v>
      </c>
      <c r="F3916" t="str">
        <f t="shared" si="2071"/>
        <v>0.327868852459016</v>
      </c>
      <c r="G3916" t="str">
        <f t="shared" si="2066"/>
        <v>0.327868852459016</v>
      </c>
      <c r="H3916" t="str">
        <f t="shared" si="2072"/>
        <v>3.85250055135275+0.0798030486351646i</v>
      </c>
      <c r="I3916" t="str">
        <f t="shared" si="2073"/>
        <v>7783.29579926871i</v>
      </c>
      <c r="J3916" t="str">
        <f t="shared" si="2067"/>
        <v>-81999.67312013+1702.73605541442i</v>
      </c>
      <c r="K3916" t="str">
        <f t="shared" si="2074"/>
        <v>0.00197015049470534-0.0948777093487815i</v>
      </c>
      <c r="L3916" t="str">
        <f t="shared" si="2075"/>
        <v>0.000412250345824031-0.0168300969220735i</v>
      </c>
      <c r="M3916" t="str">
        <f t="shared" si="2076"/>
        <v>0.00238240084052937-0.111707806270855i</v>
      </c>
      <c r="N3916" t="str">
        <f t="shared" si="2077"/>
        <v>-24.7220706147436i</v>
      </c>
      <c r="O3916" t="str">
        <f t="shared" si="2078"/>
        <v>0.916853303625628+0.399224272346726i</v>
      </c>
      <c r="P3916" t="str">
        <f t="shared" si="2079"/>
        <v>0.083146696374372-0.399224272346726i</v>
      </c>
      <c r="Q3916" t="str">
        <f t="shared" si="2080"/>
        <v>-0.083146696374372+25.1212948870903i</v>
      </c>
      <c r="R3916" t="str">
        <f t="shared" si="2081"/>
        <v>-0.0159026474331954-0.00325717460602497i</v>
      </c>
      <c r="S3916" t="str">
        <f t="shared" si="2082"/>
        <v>2.67719630821089i</v>
      </c>
      <c r="T3916" t="str">
        <f t="shared" si="2083"/>
        <v>0.00872009583044831-0.0425745089989301i</v>
      </c>
      <c r="U3916" t="str">
        <f t="shared" si="2084"/>
        <v>0.0000500000000000001-0.0000716965831284668i</v>
      </c>
      <c r="V3916" t="str">
        <f t="shared" si="2085"/>
        <v>0.00002-0.000803001731038829i</v>
      </c>
      <c r="W3916" t="str">
        <f t="shared" si="2086"/>
        <v>0.0000420954770938996-0.0000680453623772703i</v>
      </c>
      <c r="X3916" t="str">
        <f t="shared" si="2087"/>
        <v>0.0000421171004190326-0.0000680019650399826i</v>
      </c>
      <c r="Y3916" t="str">
        <f t="shared" si="2088"/>
        <v>0.009+9.96261862306395i</v>
      </c>
      <c r="Z3916" t="str">
        <f t="shared" si="2089"/>
        <v>-0.0000818629915692779-0.0000508048028094758i</v>
      </c>
      <c r="AA3916" t="str">
        <f t="shared" si="2090"/>
        <v>0.0010932259528035-1.20450982597861i</v>
      </c>
      <c r="AB3916" t="str">
        <f t="shared" si="2091"/>
        <v>0.0291460772658644-0.142301180281325i</v>
      </c>
      <c r="AC3916" t="str">
        <f t="shared" si="2092"/>
        <v>0.984173284959996-0.0035948628042811i</v>
      </c>
      <c r="AD3916" t="str">
        <f t="shared" si="2093"/>
        <v>0.0301425181379199-0.144479457263284i</v>
      </c>
      <c r="AE3916" t="str">
        <f t="shared" si="2094"/>
        <v>-0.0000098078070444826+0.0000102961359017i</v>
      </c>
      <c r="AF3916" t="str">
        <f t="shared" si="2095"/>
        <v>-6.36616181647767-0.0758056779703392i</v>
      </c>
      <c r="AG3916" t="str">
        <f t="shared" si="2096"/>
        <v>0.9993701418165-0.000132002966848468i</v>
      </c>
      <c r="AH3916" t="str">
        <f t="shared" si="2097"/>
        <v>0.0000632670000368237-0.0000648358657411711i</v>
      </c>
      <c r="AI3916">
        <f t="shared" si="2098"/>
        <v>-80.85847171153226</v>
      </c>
      <c r="AJ3916">
        <f t="shared" si="2099"/>
        <v>-45.701661818870328</v>
      </c>
      <c r="AK3916"/>
      <c r="AL3916"/>
      <c r="AM3916"/>
      <c r="AN3916"/>
    </row>
    <row r="3917" spans="1:40" x14ac:dyDescent="0.35">
      <c r="A3917"/>
      <c r="B3917">
        <f t="shared" si="2065"/>
        <v>1983000</v>
      </c>
      <c r="C3917" s="237" t="str">
        <f t="shared" si="2068"/>
        <v>-8.20117382652776E-09+0.000521133240655515i</v>
      </c>
      <c r="D3917" s="208" t="str">
        <f t="shared" si="2069"/>
        <v>-2.51366126506146+0.00399535484502562i</v>
      </c>
      <c r="E3917" t="str">
        <f t="shared" si="2070"/>
        <v>20500</v>
      </c>
      <c r="F3917" t="str">
        <f t="shared" si="2071"/>
        <v>0.327868852459016</v>
      </c>
      <c r="G3917" t="str">
        <f t="shared" si="2066"/>
        <v>0.327868852459016</v>
      </c>
      <c r="H3917" t="str">
        <f t="shared" si="2072"/>
        <v>3.8525023452265+0.079762845033548i</v>
      </c>
      <c r="I3917" t="str">
        <f t="shared" si="2073"/>
        <v>7787.2227900857i</v>
      </c>
      <c r="J3917" t="str">
        <f t="shared" si="2067"/>
        <v>-82082.4393758974+1703.59515534147i</v>
      </c>
      <c r="K3917" t="str">
        <f t="shared" si="2074"/>
        <v>0.00196816476235098-0.0948299038541646i</v>
      </c>
      <c r="L3917" t="str">
        <f t="shared" si="2075"/>
        <v>0.000411834915152759-0.0168216199032728i</v>
      </c>
      <c r="M3917" t="str">
        <f t="shared" si="2076"/>
        <v>0.00237999967750374-0.111651523757437i</v>
      </c>
      <c r="N3917" t="str">
        <f t="shared" si="2077"/>
        <v>-24.7345439097056i</v>
      </c>
      <c r="O3917" t="str">
        <f t="shared" si="2078"/>
        <v>0.921761494097894+0.387757331327749i</v>
      </c>
      <c r="P3917" t="str">
        <f t="shared" si="2079"/>
        <v>0.078238505902106-0.387757331327749i</v>
      </c>
      <c r="Q3917" t="str">
        <f t="shared" si="2080"/>
        <v>-0.078238505902106+25.1223012410333i</v>
      </c>
      <c r="R3917" t="str">
        <f t="shared" si="2081"/>
        <v>-0.0154443346182035-0.00306620653489773i</v>
      </c>
      <c r="S3917" t="str">
        <f t="shared" si="2082"/>
        <v>2.67854706315954i</v>
      </c>
      <c r="T3917" t="str">
        <f t="shared" si="2083"/>
        <v>0.0082129785090909-0.0413683771340422i</v>
      </c>
      <c r="U3917" t="str">
        <f t="shared" si="2084"/>
        <v>0.0000499999999999999-0.0000716604275141808i</v>
      </c>
      <c r="V3917" t="str">
        <f t="shared" si="2085"/>
        <v>0.00002-0.000802596788158828i</v>
      </c>
      <c r="W3917" t="str">
        <f t="shared" si="2086"/>
        <v>0.0000420952984709096-0.0000680132789160455i</v>
      </c>
      <c r="X3917" t="str">
        <f t="shared" si="2087"/>
        <v>0.000042116888871753-0.000067969902241562i</v>
      </c>
      <c r="Y3917" t="str">
        <f t="shared" si="2088"/>
        <v>0.009+9.9676451713097i</v>
      </c>
      <c r="Z3917" t="str">
        <f t="shared" si="2089"/>
        <v>-0.0000817831316560774-0.0000507788551690915i</v>
      </c>
      <c r="AA3917" t="str">
        <f t="shared" si="2090"/>
        <v>0.00109212359359154-1.20390240099634i</v>
      </c>
      <c r="AB3917" t="str">
        <f t="shared" si="2091"/>
        <v>0.0274510866466637-0.138269801130182i</v>
      </c>
      <c r="AC3917" t="str">
        <f t="shared" si="2092"/>
        <v>0.984627299591544-0.00339403773499577i</v>
      </c>
      <c r="AD3917" t="str">
        <f t="shared" si="2093"/>
        <v>0.028363396670058-0.140330798007439i</v>
      </c>
      <c r="AE3917" t="str">
        <f t="shared" si="2094"/>
        <v>-0.0000094454846718637+0.0000100364313172324i</v>
      </c>
      <c r="AF3917" t="str">
        <f t="shared" si="2095"/>
        <v>-6.36616361028796-0.0757674901885224i</v>
      </c>
      <c r="AG3917" t="str">
        <f t="shared" si="2096"/>
        <v>0.999388532737881-0.000124166072135399i</v>
      </c>
      <c r="AH3917" t="str">
        <f t="shared" si="2097"/>
        <v>0.0000609370454308875-0.0000632089870744071i</v>
      </c>
      <c r="AI3917">
        <f t="shared" si="2098"/>
        <v>-81.13018880661204</v>
      </c>
      <c r="AJ3917">
        <f t="shared" si="2099"/>
        <v>-46.048427692015629</v>
      </c>
      <c r="AK3917"/>
      <c r="AL3917"/>
      <c r="AM3917"/>
      <c r="AN3917"/>
    </row>
    <row r="3918" spans="1:40" x14ac:dyDescent="0.35">
      <c r="A3918"/>
      <c r="B3918">
        <f t="shared" si="2065"/>
        <v>1984000</v>
      </c>
      <c r="C3918" s="237" t="str">
        <f t="shared" si="2068"/>
        <v>-8.19290859770075E-09+0.000520870572691606i</v>
      </c>
      <c r="D3918" s="208" t="str">
        <f t="shared" si="2069"/>
        <v>-2.51366126499809+0.00399334105730231i</v>
      </c>
      <c r="E3918" t="str">
        <f t="shared" si="2070"/>
        <v>20500</v>
      </c>
      <c r="F3918" t="str">
        <f t="shared" si="2071"/>
        <v>0.327868852459016</v>
      </c>
      <c r="G3918" t="str">
        <f t="shared" si="2066"/>
        <v>0.327868852459016</v>
      </c>
      <c r="H3918" t="str">
        <f t="shared" si="2072"/>
        <v>3.8525041363902+0.079722681899367i</v>
      </c>
      <c r="I3918" t="str">
        <f t="shared" si="2073"/>
        <v>7791.14978090269i</v>
      </c>
      <c r="J3918" t="str">
        <f t="shared" si="2067"/>
        <v>-82165.2473800914+1704.45425526852i</v>
      </c>
      <c r="K3918" t="str">
        <f t="shared" si="2074"/>
        <v>0.0019661820302347-0.0947821464900939i</v>
      </c>
      <c r="L3918" t="str">
        <f t="shared" si="2075"/>
        <v>0.000411420111993322-0.0168131514144986i</v>
      </c>
      <c r="M3918" t="str">
        <f t="shared" si="2076"/>
        <v>0.00237760214222802-0.111595297904592i</v>
      </c>
      <c r="N3918" t="str">
        <f t="shared" si="2077"/>
        <v>-24.7470172046677i</v>
      </c>
      <c r="O3918" t="str">
        <f t="shared" si="2078"/>
        <v>0.926526275930621+0.376230062608154i</v>
      </c>
      <c r="P3918" t="str">
        <f t="shared" si="2079"/>
        <v>0.073473724069379-0.376230062608154i</v>
      </c>
      <c r="Q3918" t="str">
        <f t="shared" si="2080"/>
        <v>-0.073473724069379+25.1232472672759i</v>
      </c>
      <c r="R3918" t="str">
        <f t="shared" si="2081"/>
        <v>-0.014983800268734-0.00288071074940985i</v>
      </c>
      <c r="S3918" t="str">
        <f t="shared" si="2082"/>
        <v>2.67989781810818i</v>
      </c>
      <c r="T3918" t="str">
        <f t="shared" si="2083"/>
        <v>0.00772001045194424-0.040155053647149i</v>
      </c>
      <c r="U3918" t="str">
        <f t="shared" si="2084"/>
        <v>0.0000500000000000001-0.0000716243083470872i</v>
      </c>
      <c r="V3918" t="str">
        <f t="shared" si="2085"/>
        <v>0.00002-0.000802192253487376i</v>
      </c>
      <c r="W3918" t="str">
        <f t="shared" si="2086"/>
        <v>0.0000420951197601165-0.0000679812288930799i</v>
      </c>
      <c r="X3918" t="str">
        <f t="shared" si="2087"/>
        <v>0.0000421166772867159-0.0000679378728599502i</v>
      </c>
      <c r="Y3918" t="str">
        <f t="shared" si="2088"/>
        <v>0.009+9.97267171955544i</v>
      </c>
      <c r="Z3918" t="str">
        <f t="shared" si="2089"/>
        <v>-0.0000817033924347134-0.0000507529337501184i</v>
      </c>
      <c r="AA3918" t="str">
        <f t="shared" si="2090"/>
        <v>0.00109102290086907-1.20329558834824i</v>
      </c>
      <c r="AB3918" t="str">
        <f t="shared" si="2091"/>
        <v>0.0258033885751551-0.134214384677762i</v>
      </c>
      <c r="AC3918" t="str">
        <f t="shared" si="2092"/>
        <v>0.985083655950757-0.00319864524352004i</v>
      </c>
      <c r="AD3918" t="str">
        <f t="shared" si="2093"/>
        <v>0.0266362319420054-0.136160197167925i</v>
      </c>
      <c r="AE3918" t="str">
        <f t="shared" si="2094"/>
        <v>-9.08679997760646E-06+9.77288310809354E-06i</v>
      </c>
      <c r="AF3918" t="str">
        <f t="shared" si="2095"/>
        <v>-6.36616540138829-0.0757293408420647i</v>
      </c>
      <c r="AG3918" t="str">
        <f t="shared" si="2096"/>
        <v>0.999407000908165-0.000116563327691184i</v>
      </c>
      <c r="AH3918" t="str">
        <f t="shared" si="2097"/>
        <v>0.0000586301085501271-0.0000615573222575283i</v>
      </c>
      <c r="AI3918">
        <f t="shared" si="2098"/>
        <v>-81.410543515995641</v>
      </c>
      <c r="AJ3918">
        <f t="shared" si="2099"/>
        <v>-46.395186163738501</v>
      </c>
      <c r="AK3918"/>
      <c r="AL3918"/>
      <c r="AM3918"/>
      <c r="AN3918"/>
    </row>
    <row r="3919" spans="1:40" x14ac:dyDescent="0.35">
      <c r="A3919"/>
      <c r="B3919">
        <f t="shared" si="2065"/>
        <v>1985000</v>
      </c>
      <c r="C3919" s="237" t="str">
        <f t="shared" si="2068"/>
        <v>-8.18465585725671E-09+0.000520608169380557i</v>
      </c>
      <c r="D3919" s="208" t="str">
        <f t="shared" si="2069"/>
        <v>-2.51366126493482+0.00399132929858427i</v>
      </c>
      <c r="E3919" t="str">
        <f t="shared" si="2070"/>
        <v>20500</v>
      </c>
      <c r="F3919" t="str">
        <f t="shared" si="2071"/>
        <v>0.327868852459016</v>
      </c>
      <c r="G3919" t="str">
        <f t="shared" si="2066"/>
        <v>0.327868852459016</v>
      </c>
      <c r="H3919" t="str">
        <f t="shared" si="2072"/>
        <v>3.85250592484934+0.0796825591715839i</v>
      </c>
      <c r="I3919" t="str">
        <f t="shared" si="2073"/>
        <v>7795.07677171968i</v>
      </c>
      <c r="J3919" t="str">
        <f t="shared" si="2067"/>
        <v>-82248.0971327121+1705.31335519558i</v>
      </c>
      <c r="K3919" t="str">
        <f t="shared" si="2074"/>
        <v>0.00196420229231629-0.0947344371839495i</v>
      </c>
      <c r="L3919" t="str">
        <f t="shared" si="2075"/>
        <v>0.000411005935082792-0.0168046914428902i</v>
      </c>
      <c r="M3919" t="str">
        <f t="shared" si="2076"/>
        <v>0.00237520822739908-0.11153912862684i</v>
      </c>
      <c r="N3919" t="str">
        <f t="shared" si="2077"/>
        <v>-24.7594904996297i</v>
      </c>
      <c r="O3919" t="str">
        <f t="shared" si="2078"/>
        <v>0.931146907813875+0.364644259612926i</v>
      </c>
      <c r="P3919" t="str">
        <f t="shared" si="2079"/>
        <v>0.068853092186125-0.364644259612926i</v>
      </c>
      <c r="Q3919" t="str">
        <f t="shared" si="2080"/>
        <v>-0.068853092186125+25.1241347592426i</v>
      </c>
      <c r="R3919" t="str">
        <f t="shared" si="2081"/>
        <v>-0.0145211055455562-0.00270072063446446i</v>
      </c>
      <c r="S3919" t="str">
        <f t="shared" si="2082"/>
        <v>2.68124857305683i</v>
      </c>
      <c r="T3919" t="str">
        <f t="shared" si="2083"/>
        <v>0.00724130334738297-0.0389346935232302i</v>
      </c>
      <c r="U3919" t="str">
        <f t="shared" si="2084"/>
        <v>0.0000499999999999999-0.0000715882255721009i</v>
      </c>
      <c r="V3919" t="str">
        <f t="shared" si="2085"/>
        <v>0.00002-0.000801788126407532i</v>
      </c>
      <c r="W3919" t="str">
        <f t="shared" si="2086"/>
        <v>0.000042094940961523-0.0000679492122577931i</v>
      </c>
      <c r="X3919" t="str">
        <f t="shared" si="2087"/>
        <v>0.0000421164656638232-0.0000679058768445985i</v>
      </c>
      <c r="Y3919" t="str">
        <f t="shared" si="2088"/>
        <v>0.009+9.97769826780118i</v>
      </c>
      <c r="Z3919" t="str">
        <f t="shared" si="2089"/>
        <v>-0.0000816237736620181-0.0000507270385125874i</v>
      </c>
      <c r="AA3919" t="str">
        <f t="shared" si="2090"/>
        <v>0.00108992387127866-1.20268938710885i</v>
      </c>
      <c r="AB3919" t="str">
        <f t="shared" si="2091"/>
        <v>0.0242033563589331-0.130135448946377i</v>
      </c>
      <c r="AC3919" t="str">
        <f t="shared" si="2092"/>
        <v>0.985542293432213-0.00300872006713399i</v>
      </c>
      <c r="AD3919" t="str">
        <f t="shared" si="2093"/>
        <v>0.0249612951313286-0.131968306447682i</v>
      </c>
      <c r="AE3919" t="str">
        <f t="shared" si="2094"/>
        <v>-8.73179646772292E-06+0.0000095055385965945i</v>
      </c>
      <c r="AF3919" t="str">
        <f t="shared" si="2095"/>
        <v>-6.36616718978416-0.0756912298729996i</v>
      </c>
      <c r="AG3919" t="str">
        <f t="shared" si="2096"/>
        <v>0.99942554337401-0.000109195562944413i</v>
      </c>
      <c r="AH3919" t="str">
        <f t="shared" si="2097"/>
        <v>0.0000563464694488894-0.0000598811738738767i</v>
      </c>
      <c r="AI3919">
        <f t="shared" si="2098"/>
        <v>-81.700096452751239</v>
      </c>
      <c r="AJ3919">
        <f t="shared" si="2099"/>
        <v>-46.741937092110497</v>
      </c>
      <c r="AK3919"/>
      <c r="AL3919"/>
      <c r="AM3919"/>
      <c r="AN3919"/>
    </row>
    <row r="3920" spans="1:40" x14ac:dyDescent="0.35">
      <c r="A3920"/>
      <c r="B3920">
        <f t="shared" si="2065"/>
        <v>1986000</v>
      </c>
      <c r="C3920" s="237" t="str">
        <f t="shared" si="2068"/>
        <v>-8.17641558004913E-09+0.00052034603032259i</v>
      </c>
      <c r="D3920" s="208" t="str">
        <f t="shared" si="2069"/>
        <v>-2.51366126487165+0.00398931956580652i</v>
      </c>
      <c r="E3920" t="str">
        <f t="shared" si="2070"/>
        <v>20500</v>
      </c>
      <c r="F3920" t="str">
        <f t="shared" si="2071"/>
        <v>0.327868852459016</v>
      </c>
      <c r="G3920" t="str">
        <f t="shared" si="2066"/>
        <v>0.327868852459016</v>
      </c>
      <c r="H3920" t="str">
        <f t="shared" si="2072"/>
        <v>3.85250771060935+0.0796424767892834i</v>
      </c>
      <c r="I3920" t="str">
        <f t="shared" si="2073"/>
        <v>7799.00376253666i</v>
      </c>
      <c r="J3920" t="str">
        <f t="shared" si="2067"/>
        <v>-82330.9886337594+1706.17245512262i</v>
      </c>
      <c r="K3920" t="str">
        <f t="shared" si="2074"/>
        <v>0.00196222554257069-0.0946867758632576i</v>
      </c>
      <c r="L3920" t="str">
        <f t="shared" si="2075"/>
        <v>0.000410592383161412-0.0167962399756124i</v>
      </c>
      <c r="M3920" t="str">
        <f t="shared" si="2076"/>
        <v>0.0023728179257321-0.11148301583887i</v>
      </c>
      <c r="N3920" t="str">
        <f t="shared" si="2077"/>
        <v>-24.7719637945917i</v>
      </c>
      <c r="O3920" t="str">
        <f t="shared" si="2078"/>
        <v>0.935622670864842+0.353001724873603i</v>
      </c>
      <c r="P3920" t="str">
        <f t="shared" si="2079"/>
        <v>0.064377329135158-0.353001724873603i</v>
      </c>
      <c r="Q3920" t="str">
        <f t="shared" si="2080"/>
        <v>-0.064377329135158+25.1249655194653i</v>
      </c>
      <c r="R3920" t="str">
        <f t="shared" si="2081"/>
        <v>-0.0140563121987303-0.00252626899126047i</v>
      </c>
      <c r="S3920" t="str">
        <f t="shared" si="2082"/>
        <v>2.68259932800547i</v>
      </c>
      <c r="T3920" t="str">
        <f t="shared" si="2083"/>
        <v>0.00677696749831639-0.037707453658549i</v>
      </c>
      <c r="U3920" t="str">
        <f t="shared" si="2084"/>
        <v>0.00005-0.0000715521791342502i</v>
      </c>
      <c r="V3920" t="str">
        <f t="shared" si="2085"/>
        <v>0.00002-0.000801384406303599i</v>
      </c>
      <c r="W3920" t="str">
        <f t="shared" si="2086"/>
        <v>0.0000420947620751331-0.0000679172289597093i</v>
      </c>
      <c r="X3920" t="str">
        <f t="shared" si="2087"/>
        <v>0.0000421162540029788-0.0000678739141450648i</v>
      </c>
      <c r="Y3920" t="str">
        <f t="shared" si="2088"/>
        <v>0.009+9.98272481604693i</v>
      </c>
      <c r="Z3920" t="str">
        <f t="shared" si="2089"/>
        <v>-0.0000815442750954419-0.0000507011694166134i</v>
      </c>
      <c r="AA3920" t="str">
        <f t="shared" si="2090"/>
        <v>0.00108882650147135-1.20208379635456i</v>
      </c>
      <c r="AB3920" t="str">
        <f t="shared" si="2091"/>
        <v>0.0226513586748079-0.126033518346618i</v>
      </c>
      <c r="AC3920" t="str">
        <f t="shared" si="2092"/>
        <v>0.986003150827841-0.00282429636949148i</v>
      </c>
      <c r="AD3920" t="str">
        <f t="shared" si="2093"/>
        <v>0.0233388492153491-0.127755780915862i</v>
      </c>
      <c r="AE3920" t="str">
        <f t="shared" si="2094"/>
        <v>-8.38051703299433E-06+9.23444559597984E-06i</v>
      </c>
      <c r="AF3920" t="str">
        <f t="shared" si="2095"/>
        <v>-6.366168975481-0.0756531572234769i</v>
      </c>
      <c r="AG3920" t="str">
        <f t="shared" si="2096"/>
        <v>0.999444157173337-0.000102063569977265i</v>
      </c>
      <c r="AH3920" t="str">
        <f t="shared" si="2097"/>
        <v>0.0000540864041832828-0.0000581808476414954i</v>
      </c>
      <c r="AI3920">
        <f t="shared" si="2098"/>
        <v>-81.999465418826986</v>
      </c>
      <c r="AJ3920">
        <f t="shared" si="2099"/>
        <v>-47.088680337266766</v>
      </c>
      <c r="AK3920"/>
      <c r="AL3920"/>
      <c r="AM3920"/>
      <c r="AN3920"/>
    </row>
    <row r="3921" spans="1:40" x14ac:dyDescent="0.35">
      <c r="A3921"/>
      <c r="B3921">
        <f t="shared" si="2065"/>
        <v>1987000</v>
      </c>
      <c r="C3921" s="237" t="str">
        <f t="shared" si="2068"/>
        <v>-8.16818774099465E-09+0.000520084155118729i</v>
      </c>
      <c r="D3921" s="208" t="str">
        <f t="shared" si="2069"/>
        <v>-2.51366126480856+0.00398731185591026i</v>
      </c>
      <c r="E3921" t="str">
        <f t="shared" si="2070"/>
        <v>20500</v>
      </c>
      <c r="F3921" t="str">
        <f t="shared" si="2071"/>
        <v>0.327868852459016</v>
      </c>
      <c r="G3921" t="str">
        <f t="shared" si="2066"/>
        <v>0.327868852459016</v>
      </c>
      <c r="H3921" t="str">
        <f t="shared" si="2072"/>
        <v>3.85250949367562+0.0796024346916711i</v>
      </c>
      <c r="I3921" t="str">
        <f t="shared" si="2073"/>
        <v>7802.93075335365i</v>
      </c>
      <c r="J3921" t="str">
        <f t="shared" si="2067"/>
        <v>-82413.9218832333+1707.03155504967i</v>
      </c>
      <c r="K3921" t="str">
        <f t="shared" si="2074"/>
        <v>0.00196025177498806-0.0946391624556905i</v>
      </c>
      <c r="L3921" t="str">
        <f t="shared" si="2075"/>
        <v>0.000410179454972594-0.0167877969998561i</v>
      </c>
      <c r="M3921" t="str">
        <f t="shared" si="2076"/>
        <v>0.00237043122996065-0.111426959455547i</v>
      </c>
      <c r="N3921" t="str">
        <f t="shared" si="2077"/>
        <v>-24.7844370895538i</v>
      </c>
      <c r="O3921" t="str">
        <f t="shared" si="2078"/>
        <v>0.939952868739554+0.3413042697481i</v>
      </c>
      <c r="P3921" t="str">
        <f t="shared" si="2079"/>
        <v>0.060047131260446-0.3413042697481i</v>
      </c>
      <c r="Q3921" t="str">
        <f t="shared" si="2080"/>
        <v>-0.060047131260446+25.1257413593019i</v>
      </c>
      <c r="R3921" t="str">
        <f t="shared" si="2081"/>
        <v>-0.0135894825650548-0.00235738802569391i</v>
      </c>
      <c r="S3921" t="str">
        <f t="shared" si="2082"/>
        <v>2.68395008295411i</v>
      </c>
      <c r="T3921" t="str">
        <f t="shared" si="2083"/>
        <v>0.00632711178711619-0.0364734928577823i</v>
      </c>
      <c r="U3921" t="str">
        <f t="shared" si="2084"/>
        <v>0.0000500000000000001-0.000071516168978672i</v>
      </c>
      <c r="V3921" t="str">
        <f t="shared" si="2085"/>
        <v>0.00002-0.000800981092561126i</v>
      </c>
      <c r="W3921" t="str">
        <f t="shared" si="2086"/>
        <v>0.0000420945831009498-0.0000678852789484516i</v>
      </c>
      <c r="X3921" t="str">
        <f t="shared" si="2087"/>
        <v>0.0000421160423040851-0.0000678419847110033i</v>
      </c>
      <c r="Y3921" t="str">
        <f t="shared" si="2088"/>
        <v>0.009+9.98775136429267i</v>
      </c>
      <c r="Z3921" t="str">
        <f t="shared" si="2089"/>
        <v>-0.0000814648964930388-0.0000506753264223904i</v>
      </c>
      <c r="AA3921" t="str">
        <f t="shared" si="2090"/>
        <v>0.00108773078810663-1.20147881516364i</v>
      </c>
      <c r="AB3921" t="str">
        <f t="shared" si="2091"/>
        <v>0.0211477594515804-0.121909123667764i</v>
      </c>
      <c r="AC3921" t="str">
        <f t="shared" si="2092"/>
        <v>0.986466166329259-0.00264540772894611i</v>
      </c>
      <c r="AD3921" t="str">
        <f t="shared" si="2093"/>
        <v>0.0217691489290575-0.123523278904087i</v>
      </c>
      <c r="AE3921" t="str">
        <f t="shared" si="2094"/>
        <v>-8.03300394347578E-06+8.95965240248458E-06i</v>
      </c>
      <c r="AF3921" t="str">
        <f t="shared" si="2095"/>
        <v>-6.36617075848418-0.0756151228357608i</v>
      </c>
      <c r="AG3921" t="str">
        <f t="shared" si="2096"/>
        <v>0.99946283933581-0.0000951681034360184i</v>
      </c>
      <c r="AH3921" t="str">
        <f t="shared" si="2097"/>
        <v>0.0000518501847769478-0.0000564566523600855i</v>
      </c>
      <c r="AI3921">
        <f t="shared" si="2098"/>
        <v>-82.309333456687114</v>
      </c>
      <c r="AJ3921">
        <f t="shared" si="2099"/>
        <v>-47.435415761413999</v>
      </c>
      <c r="AK3921"/>
      <c r="AL3921"/>
      <c r="AM3921"/>
      <c r="AN3921"/>
    </row>
    <row r="3922" spans="1:40" x14ac:dyDescent="0.35">
      <c r="A3922"/>
      <c r="B3922">
        <f t="shared" si="2065"/>
        <v>1988000</v>
      </c>
      <c r="C3922" s="237" t="str">
        <f t="shared" si="2068"/>
        <v>-8.15997231507334E-09+0.000519822543370811i</v>
      </c>
      <c r="D3922" s="208" t="str">
        <f t="shared" si="2069"/>
        <v>-2.51366126474558+0.00398530616584289i</v>
      </c>
      <c r="E3922" t="str">
        <f t="shared" si="2070"/>
        <v>20500</v>
      </c>
      <c r="F3922" t="str">
        <f t="shared" si="2071"/>
        <v>0.327868852459016</v>
      </c>
      <c r="G3922" t="str">
        <f t="shared" si="2066"/>
        <v>0.327868852459016</v>
      </c>
      <c r="H3922" t="str">
        <f t="shared" si="2072"/>
        <v>3.85251127405362+0.0795624328180765i</v>
      </c>
      <c r="I3922" t="str">
        <f t="shared" si="2073"/>
        <v>7806.85774417064i</v>
      </c>
      <c r="J3922" t="str">
        <f t="shared" si="2067"/>
        <v>-82496.8968811338+1707.89065497672i</v>
      </c>
      <c r="K3922" t="str">
        <f t="shared" si="2074"/>
        <v>0.00195828098357363-0.094591596889065i</v>
      </c>
      <c r="L3922" t="str">
        <f t="shared" si="2075"/>
        <v>0.00040976714926291-0.0167793625028377i</v>
      </c>
      <c r="M3922" t="str">
        <f t="shared" si="2076"/>
        <v>0.00236804813283654-0.111370959391903i</v>
      </c>
      <c r="N3922" t="str">
        <f t="shared" si="2077"/>
        <v>-24.7969103845158i</v>
      </c>
      <c r="O3922" t="str">
        <f t="shared" si="2078"/>
        <v>0.944136827741118+0.329553714139194i</v>
      </c>
      <c r="P3922" t="str">
        <f t="shared" si="2079"/>
        <v>0.055863172258882-0.329553714139194i</v>
      </c>
      <c r="Q3922" t="str">
        <f t="shared" si="2080"/>
        <v>-0.055863172258882+25.126464098655i</v>
      </c>
      <c r="R3922" t="str">
        <f t="shared" si="2081"/>
        <v>-0.0131206795652823-0.00219410933666246i</v>
      </c>
      <c r="S3922" t="str">
        <f t="shared" si="2082"/>
        <v>2.68530083790276i</v>
      </c>
      <c r="T3922" t="str">
        <f t="shared" si="2083"/>
        <v>0.00589184364018997-0.0352329718305062i</v>
      </c>
      <c r="U3922" t="str">
        <f t="shared" si="2084"/>
        <v>0.0000499999999999999-0.000071480195050614i</v>
      </c>
      <c r="V3922" t="str">
        <f t="shared" si="2085"/>
        <v>0.00002-0.000800578184566879i</v>
      </c>
      <c r="W3922" t="str">
        <f t="shared" si="2086"/>
        <v>0.0000420944040389766-0.0000678533621737455i</v>
      </c>
      <c r="X3922" t="str">
        <f t="shared" si="2087"/>
        <v>0.000042115830567046-0.0000678100884921726i</v>
      </c>
      <c r="Y3922" t="str">
        <f t="shared" si="2088"/>
        <v>0.009+9.99277791253841i</v>
      </c>
      <c r="Z3922" t="str">
        <f t="shared" si="2089"/>
        <v>-0.000081385637613475-0.0000506495094901943i</v>
      </c>
      <c r="AA3922" t="str">
        <f t="shared" si="2090"/>
        <v>0.00108663672785235-1.2008744426162i</v>
      </c>
      <c r="AB3922" t="str">
        <f t="shared" si="2091"/>
        <v>0.0196929177516321-0.117762802066037i</v>
      </c>
      <c r="AC3922" t="str">
        <f t="shared" si="2092"/>
        <v>0.986931277530338-0.00247208712677518i</v>
      </c>
      <c r="AD3922" t="str">
        <f t="shared" si="2093"/>
        <v>0.020252440724352-0.119271461902187i</v>
      </c>
      <c r="AE3922" t="str">
        <f t="shared" si="2094"/>
        <v>-7.68929884310465E-06+0.0000086812077873331i</v>
      </c>
      <c r="AF3922" t="str">
        <f t="shared" si="2095"/>
        <v>-6.3661725387992-0.0755771266522336i</v>
      </c>
      <c r="AG3922" t="str">
        <f t="shared" si="2096"/>
        <v>0.999481586883305-0.0000885098804475722i</v>
      </c>
      <c r="AH3922" t="str">
        <f t="shared" si="2097"/>
        <v>0.0000496380791875551-0.0000547088998576291i</v>
      </c>
      <c r="AI3922">
        <f t="shared" si="2098"/>
        <v>-82.630458369834145</v>
      </c>
      <c r="AJ3922">
        <f t="shared" si="2099"/>
        <v>-47.782143228842365</v>
      </c>
      <c r="AK3922"/>
      <c r="AL3922"/>
      <c r="AM3922"/>
      <c r="AN3922"/>
    </row>
    <row r="3923" spans="1:40" x14ac:dyDescent="0.35">
      <c r="A3923"/>
      <c r="B3923">
        <f t="shared" si="2065"/>
        <v>1989000</v>
      </c>
      <c r="C3923" s="237" t="str">
        <f t="shared" si="2068"/>
        <v>-8.1517692773278E-09+0.000519561194681463i</v>
      </c>
      <c r="D3923" s="208" t="str">
        <f t="shared" si="2069"/>
        <v>-2.51366126468269+0.00398330249255788i</v>
      </c>
      <c r="E3923" t="str">
        <f t="shared" si="2070"/>
        <v>20500</v>
      </c>
      <c r="F3923" t="str">
        <f t="shared" si="2071"/>
        <v>0.327868852459016</v>
      </c>
      <c r="G3923" t="str">
        <f t="shared" si="2066"/>
        <v>0.327868852459016</v>
      </c>
      <c r="H3923" t="str">
        <f t="shared" si="2072"/>
        <v>3.85251305174873+0.0795224711079495i</v>
      </c>
      <c r="I3923" t="str">
        <f t="shared" si="2073"/>
        <v>7810.78473498762i</v>
      </c>
      <c r="J3923" t="str">
        <f t="shared" si="2067"/>
        <v>-82579.9136274609+1708.74975490377i</v>
      </c>
      <c r="K3923" t="str">
        <f t="shared" si="2074"/>
        <v>0.00195631316234767-0.0945440790913431i</v>
      </c>
      <c r="L3923" t="str">
        <f t="shared" si="2075"/>
        <v>0.000409355464782069-0.0167709364717992i</v>
      </c>
      <c r="M3923" t="str">
        <f t="shared" si="2076"/>
        <v>0.00236566862712974-0.111315015563142i</v>
      </c>
      <c r="N3923" t="str">
        <f t="shared" si="2077"/>
        <v>-24.8093836794778i</v>
      </c>
      <c r="O3923" t="str">
        <f t="shared" si="2078"/>
        <v>0.948173896924755+0.317751886210806i</v>
      </c>
      <c r="P3923" t="str">
        <f t="shared" si="2079"/>
        <v>0.051826103075245-0.317751886210806i</v>
      </c>
      <c r="Q3923" t="str">
        <f t="shared" si="2080"/>
        <v>-0.051826103075245+25.1271355656886i</v>
      </c>
      <c r="R3923" t="str">
        <f t="shared" si="2081"/>
        <v>-0.0126499667010614-0.00203646390426497i</v>
      </c>
      <c r="S3923" t="str">
        <f t="shared" si="2082"/>
        <v>2.6866515928514i</v>
      </c>
      <c r="T3923" t="str">
        <f t="shared" si="2083"/>
        <v>0.00547126899217786-0.0339860531869238i</v>
      </c>
      <c r="U3923" t="str">
        <f t="shared" si="2084"/>
        <v>0.0000500000000000001-0.0000714442572954354i</v>
      </c>
      <c r="V3923" t="str">
        <f t="shared" si="2085"/>
        <v>0.00002-0.000800175681708875i</v>
      </c>
      <c r="W3923" t="str">
        <f t="shared" si="2086"/>
        <v>0.0000420942248892172-0.0000678214785854184i</v>
      </c>
      <c r="X3923" t="str">
        <f t="shared" si="2087"/>
        <v>0.0000421156187917655-0.0000677782254384322i</v>
      </c>
      <c r="Y3923" t="str">
        <f t="shared" si="2088"/>
        <v>0.009+9.99780446078416i</v>
      </c>
      <c r="Z3923" t="str">
        <f t="shared" si="2089"/>
        <v>-0.0000813064982160232-0.000050623718580382i</v>
      </c>
      <c r="AA3923" t="str">
        <f t="shared" si="2090"/>
        <v>0.00108554431738476-1.20027067779421i</v>
      </c>
      <c r="AB3923" t="str">
        <f t="shared" si="2091"/>
        <v>0.0182871876512561-0.113595097050319i</v>
      </c>
      <c r="AC3923" t="str">
        <f t="shared" si="2092"/>
        <v>0.987398421430052-0.00230436693529337i</v>
      </c>
      <c r="AD3923" t="str">
        <f t="shared" si="2093"/>
        <v>0.0187889627304958-0.115000994453077i</v>
      </c>
      <c r="AE3923" t="str">
        <f t="shared" si="2094"/>
        <v>-7.34944274438463E-06+0.0000083991609886541i</v>
      </c>
      <c r="AF3923" t="str">
        <f t="shared" si="2095"/>
        <v>-6.36617431643142-0.0755391686153916i</v>
      </c>
      <c r="AG3923" t="str">
        <f t="shared" si="2096"/>
        <v>0.999500396830387-0.0000820895805415282i</v>
      </c>
      <c r="AH3923" t="str">
        <f t="shared" si="2097"/>
        <v>0.0000474503512738411-0.0000529379049365115i</v>
      </c>
      <c r="AI3923">
        <f t="shared" si="2098"/>
        <v>-82.963684046034629</v>
      </c>
      <c r="AJ3923">
        <f t="shared" si="2099"/>
        <v>-48.128862605962659</v>
      </c>
      <c r="AK3923"/>
      <c r="AL3923"/>
      <c r="AM3923"/>
      <c r="AN3923"/>
    </row>
    <row r="3924" spans="1:40" x14ac:dyDescent="0.35">
      <c r="A3924"/>
      <c r="B3924">
        <f t="shared" si="2065"/>
        <v>1990000</v>
      </c>
      <c r="C3924" s="237" t="str">
        <f t="shared" si="2068"/>
        <v>-8.14357860286342E-09+0.000519300108654115i</v>
      </c>
      <c r="D3924" s="208" t="str">
        <f t="shared" si="2069"/>
        <v>-2.5136612646199+0.00398130083301488i</v>
      </c>
      <c r="E3924" t="str">
        <f t="shared" si="2070"/>
        <v>20500</v>
      </c>
      <c r="F3924" t="str">
        <f t="shared" si="2071"/>
        <v>0.327868852459016</v>
      </c>
      <c r="G3924" t="str">
        <f t="shared" si="2066"/>
        <v>0.327868852459016</v>
      </c>
      <c r="H3924" t="str">
        <f t="shared" si="2072"/>
        <v>3.85251482676633+0.0794825495008623i</v>
      </c>
      <c r="I3924" t="str">
        <f t="shared" si="2073"/>
        <v>7814.71172580461i</v>
      </c>
      <c r="J3924" t="str">
        <f t="shared" si="2067"/>
        <v>-82662.9721222146+1709.60885483082i</v>
      </c>
      <c r="K3924" t="str">
        <f t="shared" si="2074"/>
        <v>0.00195434830534546-0.0944966089906313i</v>
      </c>
      <c r="L3924" t="str">
        <f t="shared" si="2075"/>
        <v>0.000408944400282927-0.0167625188940084i</v>
      </c>
      <c r="M3924" t="str">
        <f t="shared" si="2076"/>
        <v>0.00236329270562839-0.11125912788464i</v>
      </c>
      <c r="N3924" t="str">
        <f t="shared" si="2077"/>
        <v>-24.8218569744398i</v>
      </c>
      <c r="O3924" t="str">
        <f t="shared" si="2078"/>
        <v>0.952063448198919+0.305900622103952i</v>
      </c>
      <c r="P3924" t="str">
        <f t="shared" si="2079"/>
        <v>0.047936551801081-0.305900622103952i</v>
      </c>
      <c r="Q3924" t="str">
        <f t="shared" si="2080"/>
        <v>-0.047936551801081+25.1277575965438i</v>
      </c>
      <c r="R3924" t="str">
        <f t="shared" si="2081"/>
        <v>-0.0121774080516753-0.00188448207792812i</v>
      </c>
      <c r="S3924" t="str">
        <f t="shared" si="2082"/>
        <v>2.68800234780005i</v>
      </c>
      <c r="T3924" t="str">
        <f t="shared" si="2083"/>
        <v>0.0050654922498579-0.0327329014330224i</v>
      </c>
      <c r="U3924" t="str">
        <f t="shared" si="2084"/>
        <v>0.0000499999999999999-0.0000714083556586032i</v>
      </c>
      <c r="V3924" t="str">
        <f t="shared" si="2085"/>
        <v>0.00002-0.000799773583376357i</v>
      </c>
      <c r="W3924" t="str">
        <f t="shared" si="2086"/>
        <v>0.0000420940456516746-0.0000677896281333969i</v>
      </c>
      <c r="X3924" t="str">
        <f t="shared" si="2087"/>
        <v>0.0000421154069781467-0.0000677463954997404i</v>
      </c>
      <c r="Y3924" t="str">
        <f t="shared" si="2088"/>
        <v>0.009+10.0028310090299i</v>
      </c>
      <c r="Z3924" t="str">
        <f t="shared" si="2089"/>
        <v>-0.0000812274780605582-0.0000505979536533894i</v>
      </c>
      <c r="AA3924" t="str">
        <f t="shared" si="2090"/>
        <v>0.00108445355338845-1.19966751978147i</v>
      </c>
      <c r="AB3924" t="str">
        <f t="shared" si="2091"/>
        <v>0.016930918120014-0.109406558465969i</v>
      </c>
      <c r="AC3924" t="str">
        <f t="shared" si="2092"/>
        <v>0.987867534435509-0.00214227890588954i</v>
      </c>
      <c r="AD3924" t="str">
        <f t="shared" si="2093"/>
        <v>0.0173789447160591-0.110712544047511i</v>
      </c>
      <c r="AE3924" t="str">
        <f t="shared" si="2094"/>
        <v>-7.01347602320414E-06+8.11356170335981E-06i</v>
      </c>
      <c r="AF3924" t="str">
        <f t="shared" si="2095"/>
        <v>-6.36617609138623-0.0755012486678474i</v>
      </c>
      <c r="AG3924" t="str">
        <f t="shared" si="2096"/>
        <v>0.999519266184786-0.0000759078455789459i</v>
      </c>
      <c r="AH3924" t="str">
        <f t="shared" si="2097"/>
        <v>0.0000452872607635675-0.0000511439853194533i</v>
      </c>
      <c r="AI3924">
        <f t="shared" si="2098"/>
        <v>-83.309954008967367</v>
      </c>
      <c r="AJ3924">
        <f t="shared" si="2099"/>
        <v>-48.475573761310571</v>
      </c>
      <c r="AK3924"/>
      <c r="AL3924"/>
      <c r="AM3924"/>
      <c r="AN3924"/>
    </row>
    <row r="3925" spans="1:40" x14ac:dyDescent="0.35">
      <c r="A3925"/>
      <c r="B3925">
        <f t="shared" si="2065"/>
        <v>1991000</v>
      </c>
      <c r="C3925" s="237" t="str">
        <f t="shared" si="2068"/>
        <v>-8.1354002668481E-09+0.000519039284892991i</v>
      </c>
      <c r="D3925" s="208" t="str">
        <f t="shared" si="2069"/>
        <v>-2.51366126455719+0.0039793011841796i</v>
      </c>
      <c r="E3925" t="str">
        <f t="shared" si="2070"/>
        <v>20500</v>
      </c>
      <c r="F3925" t="str">
        <f t="shared" si="2071"/>
        <v>0.327868852459016</v>
      </c>
      <c r="G3925" t="str">
        <f t="shared" si="2066"/>
        <v>0.327868852459016</v>
      </c>
      <c r="H3925" t="str">
        <f t="shared" si="2072"/>
        <v>3.85251659911178+0.0794426679365066i</v>
      </c>
      <c r="I3925" t="str">
        <f t="shared" si="2073"/>
        <v>7818.6387166216i</v>
      </c>
      <c r="J3925" t="str">
        <f t="shared" si="2067"/>
        <v>-82746.072365395+1710.46795475787i</v>
      </c>
      <c r="K3925" t="str">
        <f t="shared" si="2074"/>
        <v>0.00195238640661725-0.09444918651518i</v>
      </c>
      <c r="L3925" t="str">
        <f t="shared" si="2075"/>
        <v>0.000408533954521456-0.0167541097567583i</v>
      </c>
      <c r="M3925" t="str">
        <f t="shared" si="2076"/>
        <v>0.00236092036113871-0.111203296271938i</v>
      </c>
      <c r="N3925" t="str">
        <f t="shared" si="2077"/>
        <v>-24.8343302694019i</v>
      </c>
      <c r="O3925" t="str">
        <f t="shared" si="2078"/>
        <v>0.955804876423091+0.294001765650888i</v>
      </c>
      <c r="P3925" t="str">
        <f t="shared" si="2079"/>
        <v>0.044195123576909-0.294001765650888i</v>
      </c>
      <c r="Q3925" t="str">
        <f t="shared" si="2080"/>
        <v>-0.044195123576909+25.1283320350528i</v>
      </c>
      <c r="R3925" t="str">
        <f t="shared" si="2081"/>
        <v>-0.0117030682705101-0.00173819356444098i</v>
      </c>
      <c r="S3925" t="str">
        <f t="shared" si="2082"/>
        <v>2.68935310274869i</v>
      </c>
      <c r="T3925" t="str">
        <f t="shared" si="2083"/>
        <v>0.00467461625570715-0.0314736829649761i</v>
      </c>
      <c r="U3925" t="str">
        <f t="shared" si="2084"/>
        <v>0.00005-0.0000713724900856961i</v>
      </c>
      <c r="V3925" t="str">
        <f t="shared" si="2085"/>
        <v>0.00002-0.000799371888959793i</v>
      </c>
      <c r="W3925" t="str">
        <f t="shared" si="2086"/>
        <v>0.0000420938663263528-0.0000677578107677103i</v>
      </c>
      <c r="X3925" t="str">
        <f t="shared" si="2087"/>
        <v>0.0000421151951260952-0.0000677145986261597i</v>
      </c>
      <c r="Y3925" t="str">
        <f t="shared" si="2088"/>
        <v>0.009+10.0078575572756i</v>
      </c>
      <c r="Z3925" t="str">
        <f t="shared" si="2089"/>
        <v>-0.0000811485769075627-0.0000505722146697356i</v>
      </c>
      <c r="AA3925" t="str">
        <f t="shared" si="2090"/>
        <v>0.00108336443255633-1.19906496766364i</v>
      </c>
      <c r="AB3925" t="str">
        <f t="shared" si="2091"/>
        <v>0.0156244528989427-0.105197742476111i</v>
      </c>
      <c r="AC3925" t="str">
        <f t="shared" si="2092"/>
        <v>0.988338552365271-0.00198585415696574i</v>
      </c>
      <c r="AD3925" t="str">
        <f t="shared" si="2093"/>
        <v>0.0160226080521286-0.106406781018128i</v>
      </c>
      <c r="AE3925" t="str">
        <f t="shared" si="2094"/>
        <v>-6.68143841374221E-06+7.82446007895447E-06i</v>
      </c>
      <c r="AF3925" t="str">
        <f t="shared" si="2095"/>
        <v>-6.36617786366897-0.075463366752327i</v>
      </c>
      <c r="AG3925" t="str">
        <f t="shared" si="2096"/>
        <v>0.999538191947876-0.0000699652796868192i</v>
      </c>
      <c r="AH3925" t="str">
        <f t="shared" si="2097"/>
        <v>0.0000431490632220946-0.0000493274615950311i</v>
      </c>
      <c r="AI3925">
        <f t="shared" si="2098"/>
        <v>-83.670327746257641</v>
      </c>
      <c r="AJ3925">
        <f t="shared" si="2099"/>
        <v>-48.822276565572579</v>
      </c>
      <c r="AK3925"/>
      <c r="AL3925"/>
      <c r="AM3925"/>
      <c r="AN3925"/>
    </row>
    <row r="3926" spans="1:40" x14ac:dyDescent="0.35">
      <c r="A3926"/>
      <c r="B3926">
        <f t="shared" si="2065"/>
        <v>1992000</v>
      </c>
      <c r="C3926" s="237" t="str">
        <f t="shared" si="2068"/>
        <v>-8.12723424451195E-09+0.000518778723003109i</v>
      </c>
      <c r="D3926" s="208" t="str">
        <f t="shared" si="2069"/>
        <v>-2.51366126449458+0.00397730354302384i</v>
      </c>
      <c r="E3926" t="str">
        <f t="shared" si="2070"/>
        <v>20500</v>
      </c>
      <c r="F3926" t="str">
        <f t="shared" si="2071"/>
        <v>0.327868852459016</v>
      </c>
      <c r="G3926" t="str">
        <f t="shared" si="2066"/>
        <v>0.327868852459016</v>
      </c>
      <c r="H3926" t="str">
        <f t="shared" si="2072"/>
        <v>3.85251836879047+0.0794028263546973i</v>
      </c>
      <c r="I3926" t="str">
        <f t="shared" si="2073"/>
        <v>7822.56570743858i</v>
      </c>
      <c r="J3926" t="str">
        <f t="shared" si="2067"/>
        <v>-82829.214357002+1711.32705468493i</v>
      </c>
      <c r="K3926" t="str">
        <f t="shared" si="2074"/>
        <v>0.00195042746022823-0.0944018115933836i</v>
      </c>
      <c r="L3926" t="str">
        <f t="shared" si="2075"/>
        <v>0.000408124126256757-0.0167457090473676i</v>
      </c>
      <c r="M3926" t="str">
        <f t="shared" si="2076"/>
        <v>0.00235855158648499-0.111147520640751i</v>
      </c>
      <c r="N3926" t="str">
        <f t="shared" si="2077"/>
        <v>-24.8468035643639i</v>
      </c>
      <c r="O3926" t="str">
        <f t="shared" si="2078"/>
        <v>0.959397599501805+0.282057168088625i</v>
      </c>
      <c r="P3926" t="str">
        <f t="shared" si="2079"/>
        <v>0.040602400498195-0.282057168088625i</v>
      </c>
      <c r="Q3926" t="str">
        <f t="shared" si="2080"/>
        <v>-0.040602400498195+25.1288607324525i</v>
      </c>
      <c r="R3926" t="str">
        <f t="shared" si="2081"/>
        <v>-0.0112270125812934-0.00159762741591878i</v>
      </c>
      <c r="S3926" t="str">
        <f t="shared" si="2082"/>
        <v>2.69070385769734i</v>
      </c>
      <c r="T3926" t="str">
        <f t="shared" si="2083"/>
        <v>0.00429874225117569-0.0302085660629027i</v>
      </c>
      <c r="U3926" t="str">
        <f t="shared" si="2084"/>
        <v>0.0000500000000000001-0.0000713366605224002i</v>
      </c>
      <c r="V3926" t="str">
        <f t="shared" si="2085"/>
        <v>0.00002-0.000798970597850882i</v>
      </c>
      <c r="W3926" t="str">
        <f t="shared" si="2086"/>
        <v>0.0000420936869132549-0.0000677260264384862i</v>
      </c>
      <c r="X3926" t="str">
        <f t="shared" si="2087"/>
        <v>0.0000421149832355144-0.0000676828347678486i</v>
      </c>
      <c r="Y3926" t="str">
        <f t="shared" si="2088"/>
        <v>0.009+10.0128841055214i</v>
      </c>
      <c r="Z3926" t="str">
        <f t="shared" si="2089"/>
        <v>-0.0000810697945181146-0.0000505465015900166i</v>
      </c>
      <c r="AA3926" t="str">
        <f t="shared" si="2090"/>
        <v>0.00108227695158962-1.1984630205282i</v>
      </c>
      <c r="AB3926" t="str">
        <f t="shared" si="2091"/>
        <v>0.0143681303778013-0.100969211540771i</v>
      </c>
      <c r="AC3926" t="str">
        <f t="shared" si="2092"/>
        <v>0.988811410452889-0.0018351231618013i</v>
      </c>
      <c r="AD3926" t="str">
        <f t="shared" si="2093"/>
        <v>0.0147201656769471-0.102084378433253i</v>
      </c>
      <c r="AE3926" t="str">
        <f t="shared" si="2094"/>
        <v>-6.35336900349498E-06+7.53190670529815E-06i</v>
      </c>
      <c r="AF3926" t="str">
        <f t="shared" si="2095"/>
        <v>-6.36617963328505-0.0754255228116735i</v>
      </c>
      <c r="AG3926" t="str">
        <f t="shared" si="2096"/>
        <v>0.999557171115148-0.0000642624491989501i</v>
      </c>
      <c r="AH3926" t="str">
        <f t="shared" si="2097"/>
        <v>0.0000410360100217853-0.0000474886571629533i</v>
      </c>
      <c r="AI3926">
        <f t="shared" si="2098"/>
        <v>-84.046000525701089</v>
      </c>
      <c r="AJ3926">
        <f t="shared" si="2099"/>
        <v>-49.168970891590952</v>
      </c>
      <c r="AK3926"/>
      <c r="AL3926"/>
      <c r="AM3926"/>
      <c r="AN3926"/>
    </row>
    <row r="3927" spans="1:40" x14ac:dyDescent="0.35">
      <c r="A3927"/>
      <c r="B3927">
        <f t="shared" si="2065"/>
        <v>1993000</v>
      </c>
      <c r="C3927" s="237" t="str">
        <f t="shared" si="2068"/>
        <v>-8.11908051114755E-09+0.000518518422590291i</v>
      </c>
      <c r="D3927" s="208" t="str">
        <f t="shared" si="2069"/>
        <v>-2.51366126443207+0.00397530790652557i</v>
      </c>
      <c r="E3927" t="str">
        <f t="shared" si="2070"/>
        <v>20500</v>
      </c>
      <c r="F3927" t="str">
        <f t="shared" si="2071"/>
        <v>0.327868852459016</v>
      </c>
      <c r="G3927" t="str">
        <f t="shared" si="2066"/>
        <v>0.327868852459016</v>
      </c>
      <c r="H3927" t="str">
        <f t="shared" si="2072"/>
        <v>3.85252013580774+0.0793630246953681i</v>
      </c>
      <c r="I3927" t="str">
        <f t="shared" si="2073"/>
        <v>7826.49269825557i</v>
      </c>
      <c r="J3927" t="str">
        <f t="shared" si="2067"/>
        <v>-82912.3980970356+1712.18615461197i</v>
      </c>
      <c r="K3927" t="str">
        <f t="shared" si="2074"/>
        <v>0.0019484714602584-0.0943544841537802i</v>
      </c>
      <c r="L3927" t="str">
        <f t="shared" si="2075"/>
        <v>0.000407714914251036-0.0167373167531801i</v>
      </c>
      <c r="M3927" t="str">
        <f t="shared" si="2076"/>
        <v>0.00235618637450944-0.11109180090696i</v>
      </c>
      <c r="N3927" t="str">
        <f t="shared" si="2077"/>
        <v>-24.8592768593259i</v>
      </c>
      <c r="O3927" t="str">
        <f t="shared" si="2078"/>
        <v>0.96284105847539+0.270068687770336i</v>
      </c>
      <c r="P3927" t="str">
        <f t="shared" si="2079"/>
        <v>0.03715894152461-0.270068687770336i</v>
      </c>
      <c r="Q3927" t="str">
        <f t="shared" si="2080"/>
        <v>-0.03715894152461+25.1293455470962i</v>
      </c>
      <c r="R3927" t="str">
        <f t="shared" si="2081"/>
        <v>-0.0107493067740388-0.0014628120176815i</v>
      </c>
      <c r="S3927" t="str">
        <f t="shared" si="2082"/>
        <v>2.69205461264598i</v>
      </c>
      <c r="T3927" t="str">
        <f t="shared" si="2083"/>
        <v>0.00393796983963345-0.0289377208837978i</v>
      </c>
      <c r="U3927" t="str">
        <f t="shared" si="2084"/>
        <v>0.0000499999999999999-0.0000713008669145111i</v>
      </c>
      <c r="V3927" t="str">
        <f t="shared" si="2085"/>
        <v>0.00002-0.000798569709442527i</v>
      </c>
      <c r="W3927" t="str">
        <f t="shared" si="2086"/>
        <v>0.0000420935074123841-0.0000676942750959527i</v>
      </c>
      <c r="X3927" t="str">
        <f t="shared" si="2087"/>
        <v>0.0000421147713063093-0.0000676511038750678i</v>
      </c>
      <c r="Y3927" t="str">
        <f t="shared" si="2088"/>
        <v>0.009+10.0179106537671i</v>
      </c>
      <c r="Z3927" t="str">
        <f t="shared" si="2089"/>
        <v>-0.0000809911306538942-0.0000505208143749103i</v>
      </c>
      <c r="AA3927" t="str">
        <f t="shared" si="2090"/>
        <v>0.00108119110719781-1.19786167746448i</v>
      </c>
      <c r="AB3927" t="str">
        <f t="shared" si="2091"/>
        <v>0.0131622834712241-0.0967215343932554i</v>
      </c>
      <c r="AC3927" t="str">
        <f t="shared" si="2092"/>
        <v>0.989286043350741-0.00169011573632523i</v>
      </c>
      <c r="AD3927" t="str">
        <f t="shared" si="2093"/>
        <v>0.013471822061808-0.0977460119898894i</v>
      </c>
      <c r="AE3927" t="str">
        <f t="shared" si="2094"/>
        <v>-6.02930622838288E-06+7.23595260629384E-06i</v>
      </c>
      <c r="AF3927" t="str">
        <f t="shared" si="2095"/>
        <v>-6.36618140023981-0.0753877167888425i</v>
      </c>
      <c r="AG3927" t="str">
        <f t="shared" si="2096"/>
        <v>0.99957620067669-0.000058799882602444i</v>
      </c>
      <c r="AH3927" t="str">
        <f t="shared" si="2097"/>
        <v>0.0000389483483119769-0.0000456278981788901i</v>
      </c>
      <c r="AI3927">
        <f t="shared" si="2098"/>
        <v>-84.438327634022926</v>
      </c>
      <c r="AJ3927">
        <f t="shared" si="2099"/>
        <v>-49.51565661439836</v>
      </c>
      <c r="AK3927"/>
      <c r="AL3927"/>
      <c r="AM3927"/>
      <c r="AN3927"/>
    </row>
    <row r="3928" spans="1:40" x14ac:dyDescent="0.35">
      <c r="A3928"/>
      <c r="B3928">
        <f t="shared" si="2065"/>
        <v>1994000</v>
      </c>
      <c r="C3928" s="237" t="str">
        <f t="shared" si="2068"/>
        <v>-8.11093904210907E-09+0.000518258383261136i</v>
      </c>
      <c r="D3928" s="208" t="str">
        <f t="shared" si="2069"/>
        <v>-2.51366126436966+0.00397331427166871i</v>
      </c>
      <c r="E3928" t="str">
        <f t="shared" si="2070"/>
        <v>20500</v>
      </c>
      <c r="F3928" t="str">
        <f t="shared" si="2071"/>
        <v>0.327868852459016</v>
      </c>
      <c r="G3928" t="str">
        <f t="shared" si="2066"/>
        <v>0.327868852459016</v>
      </c>
      <c r="H3928" t="str">
        <f t="shared" si="2072"/>
        <v>3.85252190016892+0.0793232628985737i</v>
      </c>
      <c r="I3928" t="str">
        <f t="shared" si="2073"/>
        <v>7830.41968907256i</v>
      </c>
      <c r="J3928" t="str">
        <f t="shared" si="2067"/>
        <v>-82995.6235854958+1713.04525453902i</v>
      </c>
      <c r="K3928" t="str">
        <f t="shared" si="2074"/>
        <v>0.00194651840080268-0.0943072041250503i</v>
      </c>
      <c r="L3928" t="str">
        <f t="shared" si="2075"/>
        <v>0.000407306317269593-0.0167289328615652i</v>
      </c>
      <c r="M3928" t="str">
        <f t="shared" si="2076"/>
        <v>0.00235382471807227-0.111036136986615i</v>
      </c>
      <c r="N3928" t="str">
        <f t="shared" si="2077"/>
        <v>-24.871750154288i</v>
      </c>
      <c r="O3928" t="str">
        <f t="shared" si="2078"/>
        <v>0.96613471760684+0.258038189876519i</v>
      </c>
      <c r="P3928" t="str">
        <f t="shared" si="2079"/>
        <v>0.03386528239316-0.258038189876519i</v>
      </c>
      <c r="Q3928" t="str">
        <f t="shared" si="2080"/>
        <v>-0.03386528239316+25.1297883441645i</v>
      </c>
      <c r="R3928" t="str">
        <f t="shared" si="2081"/>
        <v>-0.0102700172007636-0.00133377507607448i</v>
      </c>
      <c r="S3928" t="str">
        <f t="shared" si="2082"/>
        <v>2.69340536759462i</v>
      </c>
      <c r="T3928" t="str">
        <f t="shared" si="2083"/>
        <v>0.00359239694906293-0.0276613194538258i</v>
      </c>
      <c r="U3928" t="str">
        <f t="shared" si="2084"/>
        <v>0.0000500000000000001-0.0000712651092079344i</v>
      </c>
      <c r="V3928" t="str">
        <f t="shared" si="2085"/>
        <v>0.00002-0.000798169223128863i</v>
      </c>
      <c r="W3928" t="str">
        <f t="shared" si="2086"/>
        <v>0.0000420933278237444-0.0000676625566904392i</v>
      </c>
      <c r="X3928" t="str">
        <f t="shared" si="2087"/>
        <v>0.000042114559338385-0.0000676194058981782i</v>
      </c>
      <c r="Y3928" t="str">
        <f t="shared" si="2088"/>
        <v>0.009+10.0229372020129i</v>
      </c>
      <c r="Z3928" t="str">
        <f t="shared" si="2089"/>
        <v>-0.0000809125850771786-0.0000504951529851732i</v>
      </c>
      <c r="AA3928" t="str">
        <f t="shared" si="2090"/>
        <v>0.00108010689609862-1.1972609375636i</v>
      </c>
      <c r="AB3928" t="str">
        <f t="shared" si="2091"/>
        <v>0.0120072394940252-0.0924552860143874i</v>
      </c>
      <c r="AC3928" t="str">
        <f t="shared" si="2092"/>
        <v>0.989762385134087-0.00155086102682678i</v>
      </c>
      <c r="AD3928" t="str">
        <f t="shared" si="2093"/>
        <v>0.0122777731784194-0.0933923599066114i</v>
      </c>
      <c r="AE3928" t="str">
        <f t="shared" si="2094"/>
        <v>-5.70928786798788E-06+6.93664923154066E-06i</v>
      </c>
      <c r="AF3928" t="str">
        <f t="shared" si="2095"/>
        <v>-6.36618316453858-0.075349948626905i</v>
      </c>
      <c r="AG3928" t="str">
        <f t="shared" si="2096"/>
        <v>0.999595277617666-0.0000535780704907318i</v>
      </c>
      <c r="AH3928" t="str">
        <f t="shared" si="2097"/>
        <v>0.0000368863209898407-0.0000437455134991282i</v>
      </c>
      <c r="AI3928">
        <f t="shared" si="2098"/>
        <v>-84.848854278078022</v>
      </c>
      <c r="AJ3928">
        <f t="shared" si="2099"/>
        <v>-49.862333611226468</v>
      </c>
      <c r="AK3928"/>
      <c r="AL3928"/>
      <c r="AM3928"/>
      <c r="AN3928"/>
    </row>
    <row r="3929" spans="1:40" x14ac:dyDescent="0.35">
      <c r="A3929"/>
      <c r="B3929">
        <f t="shared" ref="B3929:B3934" si="2100">B3928+1000</f>
        <v>1995000</v>
      </c>
      <c r="C3929" s="237" t="str">
        <f t="shared" si="2068"/>
        <v>-8.10280981281254E-09+0.000517998604623038i</v>
      </c>
      <c r="D3929" s="208" t="str">
        <f t="shared" si="2069"/>
        <v>-2.51366126430733+0.00397132263544329i</v>
      </c>
      <c r="E3929" t="str">
        <f t="shared" si="2070"/>
        <v>20500</v>
      </c>
      <c r="F3929" t="str">
        <f t="shared" si="2071"/>
        <v>0.327868852459016</v>
      </c>
      <c r="G3929" t="str">
        <f t="shared" si="2066"/>
        <v>0.327868852459016</v>
      </c>
      <c r="H3929" t="str">
        <f t="shared" si="2072"/>
        <v>3.85252366187931+0.0792835409044872i</v>
      </c>
      <c r="I3929" t="str">
        <f t="shared" si="2073"/>
        <v>7834.34667988955i</v>
      </c>
      <c r="J3929" t="str">
        <f t="shared" si="2067"/>
        <v>-83078.8908223826+1713.90435446608i</v>
      </c>
      <c r="K3929" t="str">
        <f t="shared" si="2074"/>
        <v>0.0019445682759707-0.0942599714360176i</v>
      </c>
      <c r="L3929" t="str">
        <f t="shared" si="2075"/>
        <v>0.000406898334080826-0.0167205573599175i</v>
      </c>
      <c r="M3929" t="str">
        <f t="shared" si="2076"/>
        <v>0.00235146661005153-0.110980528795935i</v>
      </c>
      <c r="N3929" t="str">
        <f t="shared" si="2077"/>
        <v>-24.88422344925i</v>
      </c>
      <c r="O3929" t="str">
        <f t="shared" si="2078"/>
        <v>0.969278064465091+0.245967546125108i</v>
      </c>
      <c r="P3929" t="str">
        <f t="shared" si="2079"/>
        <v>0.030721935534909-0.245967546125108i</v>
      </c>
      <c r="Q3929" t="str">
        <f t="shared" si="2080"/>
        <v>-0.030721935534909+25.1301909953751i</v>
      </c>
      <c r="R3929" t="str">
        <f t="shared" si="2081"/>
        <v>-0.00978921077094141-0.00121054360622508i</v>
      </c>
      <c r="S3929" t="str">
        <f t="shared" si="2082"/>
        <v>2.69475612254327i</v>
      </c>
      <c r="T3929" t="str">
        <f t="shared" si="2083"/>
        <v>0.00326211979448064-0.0263795356598609i</v>
      </c>
      <c r="U3929" t="str">
        <f t="shared" si="2084"/>
        <v>0.0000499999999999999-0.000071229387348682i</v>
      </c>
      <c r="V3929" t="str">
        <f t="shared" si="2085"/>
        <v>0.00002-0.000797769138305238i</v>
      </c>
      <c r="W3929" t="str">
        <f t="shared" si="2086"/>
        <v>0.0000420931481473388-0.0000676308711723724i</v>
      </c>
      <c r="X3929" t="str">
        <f t="shared" si="2087"/>
        <v>0.0000421143473316471-0.0000675877407876392i</v>
      </c>
      <c r="Y3929" t="str">
        <f t="shared" si="2088"/>
        <v>0.009+10.0279637502586i</v>
      </c>
      <c r="Z3929" t="str">
        <f t="shared" si="2089"/>
        <v>-0.0000808341575508424-0.0000504695173816436i</v>
      </c>
      <c r="AA3929" t="str">
        <f t="shared" si="2090"/>
        <v>0.00107902431501805-1.19666079991856i</v>
      </c>
      <c r="AB3929" t="str">
        <f t="shared" si="2091"/>
        <v>0.0109033200355954-0.0881710476042331i</v>
      </c>
      <c r="AC3929" t="str">
        <f t="shared" si="2092"/>
        <v>0.990240369305393-0.00141738749759631i</v>
      </c>
      <c r="AD3929" t="str">
        <f t="shared" si="2093"/>
        <v>0.011138206467636-0.0890241028160435i</v>
      </c>
      <c r="AE3929" t="str">
        <f t="shared" si="2094"/>
        <v>-5.39335104089826E-06+6.63404844793578E-06i</v>
      </c>
      <c r="AF3929" t="str">
        <f t="shared" si="2095"/>
        <v>-6.36618492618664-0.0753122182690439i</v>
      </c>
      <c r="AG3929" t="str">
        <f t="shared" si="2096"/>
        <v>0.999614398918794-0.0000485974655226656i</v>
      </c>
      <c r="AH3929" t="str">
        <f t="shared" si="2097"/>
        <v>0.0000348501666719824-0.0000418418346249446i</v>
      </c>
      <c r="AI3929">
        <f t="shared" si="2098"/>
        <v>-85.279352814031228</v>
      </c>
      <c r="AJ3929">
        <f t="shared" si="2099"/>
        <v>-50.209001761513512</v>
      </c>
      <c r="AK3929"/>
      <c r="AL3929"/>
      <c r="AM3929"/>
      <c r="AN3929"/>
    </row>
    <row r="3930" spans="1:40" x14ac:dyDescent="0.35">
      <c r="A3930"/>
      <c r="B3930">
        <f t="shared" si="2100"/>
        <v>1996000</v>
      </c>
      <c r="C3930" s="237" t="str">
        <f t="shared" si="2068"/>
        <v>-8.09469279873543E-09+0.000517739086284173i</v>
      </c>
      <c r="D3930" s="208" t="str">
        <f t="shared" si="2069"/>
        <v>-2.5136612642451+0.00396933299484533i</v>
      </c>
      <c r="E3930" t="str">
        <f t="shared" si="2070"/>
        <v>20500</v>
      </c>
      <c r="F3930" t="str">
        <f t="shared" si="2071"/>
        <v>0.327868852459016</v>
      </c>
      <c r="G3930" t="str">
        <f t="shared" si="2066"/>
        <v>0.327868852459016</v>
      </c>
      <c r="H3930" t="str">
        <f t="shared" si="2072"/>
        <v>3.85252542094424+0.0792438586534033i</v>
      </c>
      <c r="I3930" t="str">
        <f t="shared" si="2073"/>
        <v>7838.27367070653i</v>
      </c>
      <c r="J3930" t="str">
        <f t="shared" si="2067"/>
        <v>-83162.199807696+1714.76345439313i</v>
      </c>
      <c r="K3930" t="str">
        <f t="shared" si="2074"/>
        <v>0.00194262107988686-0.0942127860156478i</v>
      </c>
      <c r="L3930" t="str">
        <f t="shared" si="2075"/>
        <v>0.000406490963456211-0.0167121902356565i</v>
      </c>
      <c r="M3930" t="str">
        <f t="shared" si="2076"/>
        <v>0.00234911204334307-0.110924976251304i</v>
      </c>
      <c r="N3930" t="str">
        <f t="shared" si="2077"/>
        <v>-24.896696744212i</v>
      </c>
      <c r="O3930" t="str">
        <f t="shared" si="2078"/>
        <v>0.972270610004901+0.233858634479674i</v>
      </c>
      <c r="P3930" t="str">
        <f t="shared" si="2079"/>
        <v>0.027729389995099-0.233858634479674i</v>
      </c>
      <c r="Q3930" t="str">
        <f t="shared" si="2080"/>
        <v>-0.027729389995099+25.1305553786917i</v>
      </c>
      <c r="R3930" t="str">
        <f t="shared" si="2081"/>
        <v>-0.00930695494664875-0.00109314391973245i</v>
      </c>
      <c r="S3930" t="str">
        <f t="shared" si="2082"/>
        <v>2.69610687749191i</v>
      </c>
      <c r="T3930" t="str">
        <f t="shared" si="2083"/>
        <v>0.00294723284007912-0.025092545240167i</v>
      </c>
      <c r="U3930" t="str">
        <f t="shared" si="2084"/>
        <v>0.00005-0.0000711937012828762i</v>
      </c>
      <c r="V3930" t="str">
        <f t="shared" si="2085"/>
        <v>0.00002-0.00079736945436821i</v>
      </c>
      <c r="W3930" t="str">
        <f t="shared" si="2086"/>
        <v>0.000042092968383171-0.0000675992184922804i</v>
      </c>
      <c r="X3930" t="str">
        <f t="shared" si="2087"/>
        <v>0.0000421141352860006-0.0000675561084940097i</v>
      </c>
      <c r="Y3930" t="str">
        <f t="shared" si="2088"/>
        <v>0.009+10.0329902985044i</v>
      </c>
      <c r="Z3930" t="str">
        <f t="shared" si="2089"/>
        <v>-0.0000807558478383499-0.0000504439075252357i</v>
      </c>
      <c r="AA3930" t="str">
        <f t="shared" si="2090"/>
        <v>0.00107794336069022-1.19606126362411i</v>
      </c>
      <c r="AB3930" t="str">
        <f t="shared" si="2091"/>
        <v>0.00985084083336535-0.0838694065509492i</v>
      </c>
      <c r="AC3930" t="str">
        <f t="shared" si="2092"/>
        <v>0.990719928798964-0.0012897229184933i</v>
      </c>
      <c r="AD3930" t="str">
        <f t="shared" si="2093"/>
        <v>0.0100533008094881-0.0846419236566147i</v>
      </c>
      <c r="AE3930" t="str">
        <f t="shared" si="2094"/>
        <v>-5.08153220013652E-06+6.32820253120161E-06i</v>
      </c>
      <c r="AF3930" t="str">
        <f t="shared" si="2095"/>
        <v>-6.36618668518934-0.075274525658558i</v>
      </c>
      <c r="AG3930" t="str">
        <f t="shared" si="2096"/>
        <v>0.999633561556823-0.0000438584823873414i</v>
      </c>
      <c r="AH3930" t="str">
        <f t="shared" si="2097"/>
        <v>0.0000328401196666241-0.0000399171956465519i</v>
      </c>
      <c r="AI3930">
        <f t="shared" si="2098"/>
        <v>-85.73186957119907</v>
      </c>
      <c r="AJ3930">
        <f t="shared" si="2099"/>
        <v>-50.55566094693765</v>
      </c>
      <c r="AK3930"/>
      <c r="AL3930"/>
      <c r="AM3930"/>
      <c r="AN3930"/>
    </row>
    <row r="3931" spans="1:40" x14ac:dyDescent="0.35">
      <c r="A3931"/>
      <c r="B3931">
        <f t="shared" si="2100"/>
        <v>1997000</v>
      </c>
      <c r="C3931" s="237" t="str">
        <f t="shared" si="2068"/>
        <v>-8.08658797541699E-09+0.000517479827853512i</v>
      </c>
      <c r="D3931" s="208" t="str">
        <f t="shared" si="2069"/>
        <v>-2.51366126418296+0.00396734534687693i</v>
      </c>
      <c r="E3931" t="str">
        <f t="shared" si="2070"/>
        <v>20500</v>
      </c>
      <c r="F3931" t="str">
        <f t="shared" si="2071"/>
        <v>0.327868852459016</v>
      </c>
      <c r="G3931" t="str">
        <f t="shared" si="2066"/>
        <v>0.327868852459016</v>
      </c>
      <c r="H3931" t="str">
        <f t="shared" si="2072"/>
        <v>3.852527177369+0.0792042160857349i</v>
      </c>
      <c r="I3931" t="str">
        <f t="shared" si="2073"/>
        <v>7842.20066152352i</v>
      </c>
      <c r="J3931" t="str">
        <f t="shared" si="2067"/>
        <v>-83245.5505414361+1715.62255432017i</v>
      </c>
      <c r="K3931" t="str">
        <f t="shared" si="2074"/>
        <v>0.00194067680669022-0.0941656477930488i</v>
      </c>
      <c r="L3931" t="str">
        <f t="shared" si="2075"/>
        <v>0.000406084204170291-0.0167038314762272i</v>
      </c>
      <c r="M3931" t="str">
        <f t="shared" si="2076"/>
        <v>0.00234676101086051-0.110869479269276i</v>
      </c>
      <c r="N3931" t="str">
        <f t="shared" si="2077"/>
        <v>-24.9091700391741i</v>
      </c>
      <c r="O3931" t="str">
        <f t="shared" si="2078"/>
        <v>0.975111888642855+0.221713338857552i</v>
      </c>
      <c r="P3931" t="str">
        <f t="shared" si="2079"/>
        <v>0.024888111357145-0.221713338857552i</v>
      </c>
      <c r="Q3931" t="str">
        <f t="shared" si="2080"/>
        <v>-0.024888111357145+25.1308833780317i</v>
      </c>
      <c r="R3931" t="str">
        <f t="shared" si="2081"/>
        <v>-0.0088233177374744-0.000981601612314169i</v>
      </c>
      <c r="S3931" t="str">
        <f t="shared" si="2082"/>
        <v>2.69745763244056i</v>
      </c>
      <c r="T3931" t="str">
        <f t="shared" si="2083"/>
        <v>0.00264782876115281-0.0238005257743985i</v>
      </c>
      <c r="U3931" t="str">
        <f t="shared" si="2084"/>
        <v>0.0000500000000000001-0.0000711580509567458i</v>
      </c>
      <c r="V3931" t="str">
        <f t="shared" si="2085"/>
        <v>0.00002-0.000796970170715552i</v>
      </c>
      <c r="W3931" t="str">
        <f t="shared" si="2086"/>
        <v>0.0000420927885312445-0.0000675675986007891i</v>
      </c>
      <c r="X3931" t="str">
        <f t="shared" si="2087"/>
        <v>0.0000421139232013516-0.000067524508967948i</v>
      </c>
      <c r="Y3931" t="str">
        <f t="shared" si="2088"/>
        <v>0.009+10.0380168467501i</v>
      </c>
      <c r="Z3931" t="str">
        <f t="shared" si="2089"/>
        <v>-0.0000806776557037626-0.0000504183233769462i</v>
      </c>
      <c r="AA3931" t="str">
        <f t="shared" si="2090"/>
        <v>0.00107686402985752-1.19546232777689i</v>
      </c>
      <c r="AB3931" t="str">
        <f t="shared" si="2091"/>
        <v>0.00885011164554717-0.0795509563973626i</v>
      </c>
      <c r="AC3931" t="str">
        <f t="shared" si="2092"/>
        <v>0.991200995985803-0.00116789435246677i</v>
      </c>
      <c r="AD3931" t="str">
        <f t="shared" si="2093"/>
        <v>0.00902322649468441-0.0802465075642818i</v>
      </c>
      <c r="AE3931" t="str">
        <f t="shared" si="2094"/>
        <v>-4.77386712872175E-06+0.0000060191641573881i</v>
      </c>
      <c r="AF3931" t="str">
        <f t="shared" si="2095"/>
        <v>-6.36618844155196-0.075236870738858i</v>
      </c>
      <c r="AG3931" t="str">
        <f t="shared" si="2096"/>
        <v>0.999652762505015-0.0000393614977754185i</v>
      </c>
      <c r="AH3931" t="str">
        <f t="shared" si="2097"/>
        <v>0.0000308564099466964-0.0000379719331869279i</v>
      </c>
      <c r="AI3931">
        <f t="shared" si="2098"/>
        <v>-86.208784399757107</v>
      </c>
      <c r="AJ3931">
        <f t="shared" si="2099"/>
        <v>-50.902311051423759</v>
      </c>
      <c r="AK3931"/>
      <c r="AL3931"/>
      <c r="AM3931"/>
      <c r="AN3931"/>
    </row>
    <row r="3932" spans="1:40" x14ac:dyDescent="0.35">
      <c r="A3932"/>
      <c r="B3932">
        <f t="shared" si="2100"/>
        <v>1998000</v>
      </c>
      <c r="C3932" s="237" t="str">
        <f t="shared" si="2068"/>
        <v>-8.07849531845728E-09+0.0005172208289408i</v>
      </c>
      <c r="D3932" s="208" t="str">
        <f t="shared" si="2069"/>
        <v>-2.51366126412092+0.00396535968854613i</v>
      </c>
      <c r="E3932" t="str">
        <f t="shared" si="2070"/>
        <v>20500</v>
      </c>
      <c r="F3932" t="str">
        <f t="shared" si="2071"/>
        <v>0.327868852459016</v>
      </c>
      <c r="G3932" t="str">
        <f t="shared" si="2066"/>
        <v>0.327868852459016</v>
      </c>
      <c r="H3932" t="str">
        <f t="shared" si="2072"/>
        <v>3.85252893115887+0.0791646131420145i</v>
      </c>
      <c r="I3932" t="str">
        <f t="shared" si="2073"/>
        <v>7846.12765234051i</v>
      </c>
      <c r="J3932" t="str">
        <f t="shared" si="2067"/>
        <v>-83328.9430236028+1716.48165424723i</v>
      </c>
      <c r="K3932" t="str">
        <f t="shared" si="2074"/>
        <v>0.00193873545053459-0.0941185566974703i</v>
      </c>
      <c r="L3932" t="str">
        <f t="shared" si="2075"/>
        <v>0.000405678055000679-0.0166954810690994i</v>
      </c>
      <c r="M3932" t="str">
        <f t="shared" si="2076"/>
        <v>0.00234441350553527-0.11081403776657i</v>
      </c>
      <c r="N3932" t="str">
        <f t="shared" si="2077"/>
        <v>-24.9216433341361i</v>
      </c>
      <c r="O3932" t="str">
        <f t="shared" si="2078"/>
        <v>0.977801458329738+0.209533548837024i</v>
      </c>
      <c r="P3932" t="str">
        <f t="shared" si="2079"/>
        <v>0.022198541670262-0.209533548837024i</v>
      </c>
      <c r="Q3932" t="str">
        <f t="shared" si="2080"/>
        <v>-0.022198541670262+25.1311768829731i</v>
      </c>
      <c r="R3932" t="str">
        <f t="shared" si="2081"/>
        <v>-0.00833836769514881-0.000875941551405571i</v>
      </c>
      <c r="S3932" t="str">
        <f t="shared" si="2082"/>
        <v>2.6988083873892i</v>
      </c>
      <c r="T3932" t="str">
        <f t="shared" si="2083"/>
        <v>0.00236399840579606-0.0225036566728028i</v>
      </c>
      <c r="U3932" t="str">
        <f t="shared" si="2084"/>
        <v>0.00005-0.000071122436316627i</v>
      </c>
      <c r="V3932" t="str">
        <f t="shared" si="2085"/>
        <v>0.00002-0.000796571286746224i</v>
      </c>
      <c r="W3932" t="str">
        <f t="shared" si="2086"/>
        <v>0.0000420926085915623-0.0000675360114486233i</v>
      </c>
      <c r="X3932" t="str">
        <f t="shared" si="2087"/>
        <v>0.0000421137110776054-0.00006749294216021i</v>
      </c>
      <c r="Y3932" t="str">
        <f t="shared" si="2088"/>
        <v>0.009+10.0430433949959i</v>
      </c>
      <c r="Z3932" t="str">
        <f t="shared" si="2089"/>
        <v>-0.0000805995809117267-0.0000503927648978468i</v>
      </c>
      <c r="AA3932" t="str">
        <f t="shared" si="2090"/>
        <v>0.00107578631927037-1.19486399147526i</v>
      </c>
      <c r="AB3932" t="str">
        <f t="shared" si="2091"/>
        <v>0.00790143612311311-0.07521629680488i</v>
      </c>
      <c r="AC3932" t="str">
        <f t="shared" si="2092"/>
        <v>0.991683502678763-0.00105192814302251i</v>
      </c>
      <c r="AD3932" t="str">
        <f t="shared" si="2093"/>
        <v>0.00804814519749622-0.0758385417638734i</v>
      </c>
      <c r="AE3932" t="str">
        <f t="shared" si="2094"/>
        <v>-4.47039093533732E-06+5.70698639432349E-06i</v>
      </c>
      <c r="AF3932" t="str">
        <f t="shared" si="2095"/>
        <v>-6.36619019527979-0.0751992534534684i</v>
      </c>
      <c r="AG3932" t="str">
        <f t="shared" si="2096"/>
        <v>0.999671998733621-0.0000351068503564879i</v>
      </c>
      <c r="AH3932" t="str">
        <f t="shared" si="2097"/>
        <v>0.0000288992631236536-0.0000360063863453679i</v>
      </c>
      <c r="AI3932">
        <f t="shared" si="2098"/>
        <v>-86.712887331112341</v>
      </c>
      <c r="AJ3932">
        <f t="shared" si="2099"/>
        <v>-51.248951961150972</v>
      </c>
      <c r="AK3932"/>
      <c r="AL3932"/>
      <c r="AM3932"/>
      <c r="AN3932"/>
    </row>
    <row r="3933" spans="1:40" x14ac:dyDescent="0.35">
      <c r="A3933"/>
      <c r="B3933">
        <f t="shared" si="2100"/>
        <v>1999000</v>
      </c>
      <c r="C3933" s="237" t="str">
        <f t="shared" si="2068"/>
        <v>-8.07041480351749E-09+0.000516962089156564i</v>
      </c>
      <c r="D3933" s="208" t="str">
        <f t="shared" si="2069"/>
        <v>-2.51366126405897+0.00396337601686699i</v>
      </c>
      <c r="E3933" t="str">
        <f t="shared" si="2070"/>
        <v>20500</v>
      </c>
      <c r="F3933" t="str">
        <f t="shared" si="2071"/>
        <v>0.327868852459016</v>
      </c>
      <c r="G3933" t="str">
        <f t="shared" si="2066"/>
        <v>0.327868852459016</v>
      </c>
      <c r="H3933" t="str">
        <f t="shared" si="2072"/>
        <v>3.85253068231911+0.0791250497628926i</v>
      </c>
      <c r="I3933" t="str">
        <f t="shared" si="2073"/>
        <v>7850.0546431575i</v>
      </c>
      <c r="J3933" t="str">
        <f t="shared" si="2067"/>
        <v>-83412.3772541961+1717.34075417428i</v>
      </c>
      <c r="K3933" t="str">
        <f t="shared" si="2074"/>
        <v>0.00193679700558826-0.0940715126583029i</v>
      </c>
      <c r="L3933" t="str">
        <f t="shared" si="2075"/>
        <v>0.000405272514728033-0.0166871390017681i</v>
      </c>
      <c r="M3933" t="str">
        <f t="shared" si="2076"/>
        <v>0.00234206952031629-0.110758651660071i</v>
      </c>
      <c r="N3933" t="str">
        <f t="shared" si="2077"/>
        <v>-24.9341166290981i</v>
      </c>
      <c r="O3933" t="str">
        <f t="shared" si="2078"/>
        <v>0.980338900619443+0.197321159362758i</v>
      </c>
      <c r="P3933" t="str">
        <f t="shared" si="2079"/>
        <v>0.019661099380557-0.197321159362758i</v>
      </c>
      <c r="Q3933" t="str">
        <f t="shared" si="2080"/>
        <v>-0.019661099380557+25.1314377884609i</v>
      </c>
      <c r="R3933" t="str">
        <f t="shared" si="2081"/>
        <v>-0.00785217390785701-0.000776187863710596i</v>
      </c>
      <c r="S3933" t="str">
        <f t="shared" si="2082"/>
        <v>2.70015914233783i</v>
      </c>
      <c r="T3933" t="str">
        <f t="shared" si="2083"/>
        <v>0.00209583075636984-0.0212021191645267i</v>
      </c>
      <c r="U3933" t="str">
        <f t="shared" si="2084"/>
        <v>0.0000500000000000001-0.0000710868573089651i</v>
      </c>
      <c r="V3933" t="str">
        <f t="shared" si="2085"/>
        <v>0.00002-0.000796172801860406i</v>
      </c>
      <c r="W3933" t="str">
        <f t="shared" si="2086"/>
        <v>0.0000420924285641285-0.0000675044569866074i</v>
      </c>
      <c r="X3933" t="str">
        <f t="shared" si="2087"/>
        <v>0.0000421134989146695-0.0000674614080216527i</v>
      </c>
      <c r="Y3933" t="str">
        <f t="shared" si="2088"/>
        <v>0.009+10.0480699432416i</v>
      </c>
      <c r="Z3933" t="str">
        <f t="shared" si="2089"/>
        <v>-0.0000805216232274829-0.0000503672320490928i</v>
      </c>
      <c r="AA3933" t="str">
        <f t="shared" si="2090"/>
        <v>0.00107471022568743-1.19426625381947i</v>
      </c>
      <c r="AB3933" t="str">
        <f t="shared" si="2091"/>
        <v>0.00700511168100202-0.0708660335144035i</v>
      </c>
      <c r="AC3933" t="str">
        <f t="shared" si="2092"/>
        <v>0.992167380138002-0.000941849901635794i</v>
      </c>
      <c r="AD3933" t="str">
        <f t="shared" si="2093"/>
        <v>0.00712820994996739-0.071418715459792i</v>
      </c>
      <c r="AE3933" t="str">
        <f t="shared" si="2094"/>
        <v>-4.17113805008914E-06+5.39172269299952E-06i</v>
      </c>
      <c r="AF3933" t="str">
        <f t="shared" si="2095"/>
        <v>-6.36619194637808-0.0751616737460256i</v>
      </c>
      <c r="AG3933" t="str">
        <f t="shared" si="2096"/>
        <v>0.999691267210363-0.0000310948407622507i</v>
      </c>
      <c r="AH3933" t="str">
        <f t="shared" si="2097"/>
        <v>0.0000269689004219132-0.0000340208966406687i</v>
      </c>
      <c r="AI3933">
        <f t="shared" si="2098"/>
        <v>-87.247478614115721</v>
      </c>
      <c r="AJ3933">
        <f t="shared" si="2099"/>
        <v>-51.595583564583642</v>
      </c>
      <c r="AK3933"/>
      <c r="AL3933"/>
      <c r="AM3933"/>
      <c r="AN3933"/>
    </row>
    <row r="3934" spans="1:40" x14ac:dyDescent="0.35">
      <c r="A3934"/>
      <c r="B3934">
        <f t="shared" si="2100"/>
        <v>2000000</v>
      </c>
      <c r="C3934" s="237" t="str">
        <f t="shared" si="2068"/>
        <v>-8.06234640631955E-09+0.000516703608112109i</v>
      </c>
      <c r="D3934" s="208" t="str">
        <f t="shared" si="2069"/>
        <v>-2.51366126399711+0.0039613943288595i</v>
      </c>
      <c r="E3934" t="str">
        <f t="shared" si="2070"/>
        <v>20500</v>
      </c>
      <c r="F3934" t="str">
        <f t="shared" si="2071"/>
        <v>0.327868852459016</v>
      </c>
      <c r="G3934" t="str">
        <f t="shared" si="2066"/>
        <v>0.327868852459016</v>
      </c>
      <c r="H3934" t="str">
        <f t="shared" si="2072"/>
        <v>3.85253243085497+0.0790855258891382i</v>
      </c>
      <c r="I3934" t="str">
        <f t="shared" si="2073"/>
        <v>7853.98163397448i</v>
      </c>
      <c r="J3934" t="str">
        <f t="shared" si="2067"/>
        <v>-83495.853233216+1718.19985410133i</v>
      </c>
      <c r="K3934" t="str">
        <f t="shared" si="2074"/>
        <v>0.00193486146603416-0.0940245156050782i</v>
      </c>
      <c r="L3934" t="str">
        <f t="shared" si="2075"/>
        <v>0.000404867582136063-0.016678805261753i</v>
      </c>
      <c r="M3934" t="str">
        <f t="shared" si="2076"/>
        <v>0.00233972904817022-0.110703320866831i</v>
      </c>
      <c r="N3934" t="str">
        <f t="shared" si="2077"/>
        <v>-24.9465899240601i</v>
      </c>
      <c r="O3934" t="str">
        <f t="shared" si="2078"/>
        <v>0.982723820733982+0.185078070451375i</v>
      </c>
      <c r="P3934" t="str">
        <f t="shared" si="2079"/>
        <v>0.017276179266018-0.185078070451375i</v>
      </c>
      <c r="Q3934" t="str">
        <f t="shared" si="2080"/>
        <v>-0.017276179266018+25.1316679945115i</v>
      </c>
      <c r="R3934" t="str">
        <f t="shared" si="2081"/>
        <v>-0.0073648059943037-0.000682363922726741i</v>
      </c>
      <c r="S3934" t="str">
        <f t="shared" si="2082"/>
        <v>2.70150989728647i</v>
      </c>
      <c r="T3934" t="str">
        <f t="shared" si="2083"/>
        <v>0.00184341289079751-0.0198960962852062i</v>
      </c>
      <c r="U3934" t="str">
        <f t="shared" si="2084"/>
        <v>0.0000499999999999999-0.0000710513138803103i</v>
      </c>
      <c r="V3934" t="str">
        <f t="shared" si="2085"/>
        <v>0.00002-0.000795774715459475i</v>
      </c>
      <c r="W3934" t="str">
        <f t="shared" si="2086"/>
        <v>0.0000420922484489459-0.0000674729351656625i</v>
      </c>
      <c r="X3934" t="str">
        <f t="shared" si="2087"/>
        <v>0.000042113286712449-0.0000674299065032277i</v>
      </c>
      <c r="Y3934" t="str">
        <f t="shared" si="2088"/>
        <v>0.009+10.0530964914873i</v>
      </c>
      <c r="Z3934" t="str">
        <f t="shared" si="2089"/>
        <v>-0.000080443782416854-0.0000503417247919139i</v>
      </c>
      <c r="AA3934" t="str">
        <f t="shared" si="2090"/>
        <v>0.00107363574587543-1.19366911391152i</v>
      </c>
      <c r="AB3934" t="str">
        <f t="shared" si="2091"/>
        <v>0.00616142936875414-0.066500778304851i</v>
      </c>
      <c r="AC3934" t="str">
        <f t="shared" si="2092"/>
        <v>0.992652559076696-0.000837684495133293i</v>
      </c>
      <c r="AD3934" t="str">
        <f t="shared" si="2093"/>
        <v>0.00626356511760444-0.0669877197267468i</v>
      </c>
      <c r="AE3934" t="str">
        <f t="shared" si="2094"/>
        <v>-0.0000038761422203961+5.07342687893292E-06i</v>
      </c>
      <c r="AF3934" t="str">
        <f t="shared" si="2095"/>
        <v>-6.36619369485208-0.0751241315602787i</v>
      </c>
      <c r="AG3934" t="str">
        <f t="shared" si="2096"/>
        <v>0.999710564900912-0.0000273257315761346i</v>
      </c>
      <c r="AH3934" t="str">
        <f t="shared" si="2097"/>
        <v>0.0000250655386541884-0.0000320158079542109i</v>
      </c>
      <c r="AI3934">
        <f t="shared" si="2098"/>
        <v>-87.816501239244289</v>
      </c>
      <c r="AJ3934">
        <f t="shared" si="2099"/>
        <v>-51.942205752474294</v>
      </c>
      <c r="AK3934"/>
      <c r="AL3934"/>
      <c r="AM3934"/>
      <c r="AN3934"/>
    </row>
    <row r="3935" spans="1:40" x14ac:dyDescent="0.35">
      <c r="A3935"/>
      <c r="B3935"/>
      <c r="C3935"/>
      <c r="D3935"/>
      <c r="E3935"/>
      <c r="F3935"/>
      <c r="G3935"/>
      <c r="H3935"/>
      <c r="I3935"/>
      <c r="J3935"/>
      <c r="K3935"/>
      <c r="L3935"/>
      <c r="M3935"/>
      <c r="N3935"/>
      <c r="O3935"/>
      <c r="P3935"/>
      <c r="Q3935"/>
      <c r="R3935"/>
      <c r="S3935"/>
      <c r="T3935"/>
      <c r="U3935"/>
      <c r="V3935"/>
      <c r="W3935"/>
      <c r="X3935"/>
      <c r="Y3935"/>
      <c r="Z3935"/>
      <c r="AA3935"/>
      <c r="AB3935"/>
      <c r="AC3935"/>
      <c r="AD3935"/>
      <c r="AE3935"/>
      <c r="AF3935"/>
      <c r="AG3935"/>
      <c r="AH3935"/>
      <c r="AI3935"/>
      <c r="AJ3935"/>
      <c r="AK3935"/>
      <c r="AL3935"/>
      <c r="AM3935"/>
      <c r="AN3935"/>
    </row>
    <row r="3936" spans="1:40" x14ac:dyDescent="0.35">
      <c r="A3936"/>
      <c r="B3936"/>
      <c r="C3936"/>
      <c r="D3936"/>
      <c r="E3936"/>
      <c r="F3936"/>
      <c r="G3936"/>
      <c r="H3936"/>
      <c r="I3936"/>
      <c r="J3936"/>
      <c r="K3936"/>
      <c r="L3936"/>
      <c r="M3936"/>
      <c r="N3936"/>
      <c r="O3936"/>
      <c r="P3936"/>
      <c r="Q3936"/>
      <c r="R3936"/>
      <c r="S3936"/>
      <c r="T3936"/>
      <c r="U3936"/>
      <c r="V3936"/>
      <c r="W3936"/>
      <c r="X3936"/>
      <c r="Y3936"/>
      <c r="Z3936"/>
      <c r="AA3936"/>
      <c r="AB3936"/>
      <c r="AC3936"/>
      <c r="AD3936"/>
      <c r="AE3936"/>
      <c r="AF3936"/>
      <c r="AG3936"/>
      <c r="AH3936"/>
      <c r="AI3936"/>
      <c r="AJ3936"/>
      <c r="AK3936"/>
      <c r="AL3936"/>
      <c r="AM3936"/>
      <c r="AN3936"/>
    </row>
    <row r="3937" spans="1:40" x14ac:dyDescent="0.35">
      <c r="A3937"/>
      <c r="B3937"/>
      <c r="C3937"/>
      <c r="D3937"/>
      <c r="E3937"/>
      <c r="F3937"/>
      <c r="G3937"/>
      <c r="H3937"/>
      <c r="I3937"/>
      <c r="J3937"/>
      <c r="K3937"/>
      <c r="L3937"/>
      <c r="M3937"/>
      <c r="N3937"/>
      <c r="O3937"/>
      <c r="P3937"/>
      <c r="Q3937"/>
      <c r="R3937"/>
      <c r="S3937"/>
      <c r="T3937"/>
      <c r="U3937"/>
      <c r="V3937"/>
      <c r="W3937"/>
      <c r="X3937"/>
      <c r="Y3937"/>
      <c r="Z3937"/>
      <c r="AA3937"/>
      <c r="AB3937"/>
      <c r="AC3937"/>
      <c r="AD3937"/>
      <c r="AE3937"/>
      <c r="AF3937"/>
      <c r="AG3937"/>
      <c r="AH3937"/>
      <c r="AI3937"/>
      <c r="AJ3937"/>
      <c r="AK3937"/>
      <c r="AL3937"/>
      <c r="AM3937"/>
      <c r="AN3937"/>
    </row>
    <row r="3938" spans="1:40" x14ac:dyDescent="0.35">
      <c r="A3938"/>
      <c r="B3938"/>
      <c r="C3938"/>
      <c r="D3938"/>
      <c r="E3938"/>
      <c r="F3938"/>
      <c r="G3938"/>
      <c r="H3938"/>
      <c r="I3938"/>
      <c r="J3938"/>
      <c r="K3938"/>
      <c r="L3938"/>
      <c r="M3938"/>
      <c r="N3938"/>
      <c r="O3938"/>
      <c r="P3938"/>
      <c r="Q3938"/>
      <c r="R3938"/>
      <c r="S3938"/>
      <c r="T3938"/>
      <c r="U3938"/>
      <c r="V3938"/>
      <c r="W3938"/>
      <c r="X3938"/>
      <c r="Y3938"/>
      <c r="Z3938"/>
      <c r="AA3938"/>
      <c r="AB3938"/>
      <c r="AC3938"/>
      <c r="AD3938"/>
      <c r="AE3938"/>
      <c r="AF3938"/>
      <c r="AG3938"/>
      <c r="AH3938"/>
      <c r="AI3938"/>
      <c r="AJ3938"/>
      <c r="AK3938"/>
      <c r="AL3938"/>
      <c r="AM3938"/>
      <c r="AN3938"/>
    </row>
    <row r="3939" spans="1:40" x14ac:dyDescent="0.35">
      <c r="A3939"/>
      <c r="B3939"/>
      <c r="C3939"/>
      <c r="D3939"/>
      <c r="E3939"/>
      <c r="F3939"/>
      <c r="G3939"/>
      <c r="H3939"/>
      <c r="I3939"/>
      <c r="J3939"/>
      <c r="K3939"/>
      <c r="L3939"/>
      <c r="M3939"/>
      <c r="N3939"/>
      <c r="O3939"/>
      <c r="P3939"/>
      <c r="Q3939"/>
      <c r="R3939"/>
      <c r="S3939"/>
      <c r="T3939"/>
      <c r="U3939"/>
      <c r="V3939"/>
      <c r="W3939"/>
      <c r="X3939"/>
      <c r="Y3939"/>
      <c r="Z3939"/>
      <c r="AA3939"/>
      <c r="AB3939"/>
      <c r="AC3939"/>
      <c r="AD3939"/>
      <c r="AE3939"/>
      <c r="AF3939"/>
      <c r="AG3939"/>
      <c r="AH3939"/>
      <c r="AI3939"/>
      <c r="AJ3939"/>
      <c r="AK3939"/>
      <c r="AL3939"/>
      <c r="AM3939"/>
      <c r="AN3939"/>
    </row>
    <row r="3940" spans="1:40" x14ac:dyDescent="0.35">
      <c r="A3940"/>
      <c r="B3940"/>
      <c r="C3940"/>
      <c r="D3940"/>
      <c r="E3940"/>
      <c r="F3940"/>
      <c r="G3940"/>
      <c r="H3940"/>
      <c r="I3940"/>
      <c r="J3940"/>
      <c r="K3940"/>
      <c r="L3940"/>
      <c r="M3940"/>
      <c r="N3940"/>
      <c r="O3940"/>
      <c r="P3940"/>
      <c r="Q3940"/>
      <c r="R3940"/>
      <c r="S3940"/>
      <c r="T3940"/>
      <c r="U3940"/>
      <c r="V3940"/>
      <c r="W3940"/>
      <c r="X3940"/>
      <c r="Y3940"/>
      <c r="Z3940"/>
      <c r="AA3940"/>
      <c r="AB3940"/>
      <c r="AC3940"/>
      <c r="AD3940"/>
      <c r="AE3940"/>
      <c r="AF3940"/>
      <c r="AG3940"/>
      <c r="AH3940"/>
      <c r="AI3940"/>
      <c r="AJ3940"/>
      <c r="AK3940"/>
      <c r="AL3940"/>
      <c r="AM3940"/>
      <c r="AN3940"/>
    </row>
    <row r="3941" spans="1:40" x14ac:dyDescent="0.35">
      <c r="A3941"/>
      <c r="B3941"/>
      <c r="C3941"/>
      <c r="D3941"/>
      <c r="E3941"/>
      <c r="F3941"/>
      <c r="G3941"/>
      <c r="H3941"/>
      <c r="I3941"/>
      <c r="J3941"/>
      <c r="K3941"/>
      <c r="L3941"/>
      <c r="M3941"/>
      <c r="N3941"/>
      <c r="O3941"/>
      <c r="P3941"/>
      <c r="Q3941"/>
      <c r="R3941"/>
      <c r="S3941"/>
      <c r="T3941"/>
      <c r="U3941"/>
      <c r="V3941"/>
      <c r="W3941"/>
      <c r="X3941"/>
      <c r="Y3941"/>
      <c r="Z3941"/>
      <c r="AA3941"/>
      <c r="AB3941"/>
      <c r="AC3941"/>
      <c r="AD3941"/>
      <c r="AE3941"/>
      <c r="AF3941"/>
      <c r="AG3941"/>
      <c r="AH3941"/>
      <c r="AI3941"/>
      <c r="AJ3941"/>
      <c r="AK3941"/>
      <c r="AL3941"/>
      <c r="AM3941"/>
      <c r="AN3941"/>
    </row>
    <row r="3942" spans="1:40" x14ac:dyDescent="0.35">
      <c r="A3942"/>
      <c r="B3942"/>
      <c r="C3942"/>
      <c r="D3942"/>
      <c r="E3942"/>
      <c r="F3942"/>
      <c r="G3942"/>
      <c r="H3942"/>
      <c r="I3942"/>
      <c r="J3942"/>
      <c r="K3942"/>
      <c r="L3942"/>
      <c r="M3942"/>
      <c r="N3942"/>
      <c r="O3942"/>
      <c r="P3942"/>
      <c r="Q3942"/>
      <c r="R3942"/>
      <c r="S3942"/>
      <c r="T3942"/>
      <c r="U3942"/>
      <c r="V3942"/>
      <c r="W3942"/>
      <c r="X3942"/>
      <c r="Y3942"/>
      <c r="Z3942"/>
      <c r="AA3942"/>
      <c r="AB3942"/>
      <c r="AC3942"/>
      <c r="AD3942"/>
      <c r="AE3942"/>
      <c r="AF3942"/>
      <c r="AG3942"/>
      <c r="AH3942"/>
      <c r="AI3942"/>
      <c r="AJ3942"/>
      <c r="AK3942"/>
      <c r="AL3942"/>
      <c r="AM3942"/>
      <c r="AN3942"/>
    </row>
    <row r="3943" spans="1:40" x14ac:dyDescent="0.35">
      <c r="A3943"/>
      <c r="B3943"/>
      <c r="C3943"/>
      <c r="D3943"/>
      <c r="E3943"/>
      <c r="F3943"/>
      <c r="G3943"/>
      <c r="H3943"/>
      <c r="I3943"/>
      <c r="J3943"/>
      <c r="K3943"/>
      <c r="L3943"/>
      <c r="M3943"/>
      <c r="N3943"/>
      <c r="O3943"/>
      <c r="P3943"/>
      <c r="Q3943"/>
      <c r="R3943"/>
      <c r="S3943"/>
      <c r="T3943"/>
      <c r="U3943"/>
      <c r="V3943"/>
      <c r="W3943"/>
      <c r="X3943"/>
      <c r="Y3943"/>
      <c r="Z3943"/>
      <c r="AA3943"/>
      <c r="AB3943"/>
      <c r="AC3943"/>
      <c r="AD3943"/>
      <c r="AE3943"/>
      <c r="AF3943"/>
      <c r="AG3943"/>
      <c r="AH3943"/>
      <c r="AI3943"/>
      <c r="AJ3943"/>
      <c r="AK3943"/>
      <c r="AL3943"/>
      <c r="AM3943"/>
      <c r="AN3943"/>
    </row>
    <row r="3944" spans="1:40" x14ac:dyDescent="0.35">
      <c r="A3944"/>
      <c r="B3944"/>
      <c r="C3944"/>
      <c r="D3944"/>
      <c r="E3944"/>
      <c r="F3944"/>
      <c r="G3944"/>
      <c r="H3944"/>
      <c r="I3944"/>
      <c r="J3944"/>
      <c r="K3944"/>
      <c r="L3944"/>
      <c r="M3944"/>
      <c r="N3944"/>
      <c r="O3944"/>
      <c r="P3944"/>
      <c r="Q3944"/>
      <c r="R3944"/>
      <c r="S3944"/>
      <c r="T3944"/>
      <c r="U3944"/>
      <c r="V3944"/>
      <c r="W3944"/>
      <c r="X3944"/>
      <c r="Y3944"/>
      <c r="Z3944"/>
      <c r="AA3944"/>
      <c r="AB3944"/>
      <c r="AC3944"/>
      <c r="AD3944"/>
      <c r="AE3944"/>
      <c r="AF3944"/>
      <c r="AG3944"/>
      <c r="AH3944"/>
      <c r="AI3944"/>
      <c r="AJ3944"/>
      <c r="AK3944"/>
      <c r="AL3944"/>
      <c r="AM3944"/>
      <c r="AN3944"/>
    </row>
    <row r="3945" spans="1:40" x14ac:dyDescent="0.35">
      <c r="A3945"/>
      <c r="B3945"/>
      <c r="C3945"/>
      <c r="D3945"/>
      <c r="E3945"/>
      <c r="F3945"/>
      <c r="G3945"/>
      <c r="H3945"/>
      <c r="I3945"/>
      <c r="J3945"/>
      <c r="K3945"/>
      <c r="L3945"/>
      <c r="M3945"/>
      <c r="N3945"/>
      <c r="O3945"/>
      <c r="P3945"/>
      <c r="Q3945"/>
      <c r="R3945"/>
      <c r="S3945"/>
      <c r="T3945"/>
      <c r="U3945"/>
      <c r="V3945"/>
      <c r="W3945"/>
      <c r="X3945"/>
      <c r="Y3945"/>
      <c r="Z3945"/>
      <c r="AA3945"/>
      <c r="AB3945"/>
      <c r="AC3945"/>
      <c r="AD3945"/>
      <c r="AE3945"/>
      <c r="AF3945"/>
      <c r="AG3945"/>
      <c r="AH3945"/>
      <c r="AI3945"/>
      <c r="AJ3945"/>
      <c r="AK3945"/>
      <c r="AL3945"/>
      <c r="AM3945"/>
      <c r="AN3945"/>
    </row>
    <row r="3946" spans="1:40" x14ac:dyDescent="0.35">
      <c r="A3946"/>
      <c r="B3946"/>
      <c r="C3946"/>
      <c r="D3946"/>
      <c r="E3946"/>
      <c r="F3946"/>
      <c r="G3946"/>
      <c r="H3946"/>
      <c r="I3946"/>
      <c r="J3946"/>
      <c r="K3946"/>
      <c r="L3946"/>
      <c r="M3946"/>
      <c r="N3946"/>
      <c r="O3946"/>
      <c r="P3946"/>
      <c r="Q3946"/>
      <c r="R3946"/>
      <c r="S3946"/>
      <c r="T3946"/>
      <c r="U3946"/>
      <c r="V3946"/>
      <c r="W3946"/>
      <c r="X3946"/>
      <c r="Y3946"/>
      <c r="Z3946"/>
      <c r="AA3946"/>
      <c r="AB3946"/>
      <c r="AC3946"/>
      <c r="AD3946"/>
      <c r="AE3946"/>
      <c r="AF3946"/>
      <c r="AG3946"/>
      <c r="AH3946"/>
      <c r="AI3946"/>
      <c r="AJ3946"/>
      <c r="AK3946"/>
      <c r="AL3946"/>
      <c r="AM3946"/>
      <c r="AN3946"/>
    </row>
    <row r="3947" spans="1:40" x14ac:dyDescent="0.35">
      <c r="A3947"/>
      <c r="B3947"/>
      <c r="C3947"/>
      <c r="D3947"/>
      <c r="E3947"/>
      <c r="F3947"/>
      <c r="G3947"/>
      <c r="H3947"/>
      <c r="I3947"/>
      <c r="J3947"/>
      <c r="K3947"/>
      <c r="L3947"/>
      <c r="M3947"/>
      <c r="N3947"/>
      <c r="O3947"/>
      <c r="P3947"/>
      <c r="Q3947"/>
      <c r="R3947"/>
      <c r="S3947"/>
      <c r="T3947"/>
      <c r="U3947"/>
      <c r="V3947"/>
      <c r="W3947"/>
      <c r="X3947"/>
      <c r="Y3947"/>
      <c r="Z3947"/>
      <c r="AA3947"/>
      <c r="AB3947"/>
      <c r="AC3947"/>
      <c r="AD3947"/>
      <c r="AE3947"/>
      <c r="AF3947"/>
      <c r="AG3947"/>
      <c r="AH3947"/>
      <c r="AI3947"/>
      <c r="AJ3947"/>
      <c r="AK3947"/>
      <c r="AL3947"/>
      <c r="AM3947"/>
      <c r="AN3947"/>
    </row>
    <row r="3948" spans="1:40" x14ac:dyDescent="0.35">
      <c r="A3948"/>
      <c r="B3948"/>
      <c r="C3948"/>
      <c r="D3948"/>
      <c r="E3948"/>
      <c r="F3948"/>
      <c r="G3948"/>
      <c r="H3948"/>
      <c r="I3948"/>
      <c r="J3948"/>
      <c r="K3948"/>
      <c r="L3948"/>
      <c r="M3948"/>
      <c r="N3948"/>
      <c r="O3948"/>
      <c r="P3948"/>
      <c r="Q3948"/>
      <c r="R3948"/>
      <c r="S3948"/>
      <c r="T3948"/>
      <c r="U3948"/>
      <c r="V3948"/>
      <c r="W3948"/>
      <c r="X3948"/>
      <c r="Y3948"/>
      <c r="Z3948"/>
      <c r="AA3948"/>
      <c r="AB3948"/>
      <c r="AC3948"/>
      <c r="AD3948"/>
      <c r="AE3948"/>
      <c r="AF3948"/>
      <c r="AG3948"/>
      <c r="AH3948"/>
      <c r="AI3948"/>
      <c r="AJ3948"/>
      <c r="AK3948"/>
      <c r="AL3948"/>
      <c r="AM3948"/>
      <c r="AN3948"/>
    </row>
    <row r="3949" spans="1:40" x14ac:dyDescent="0.35">
      <c r="A3949"/>
      <c r="B3949"/>
      <c r="C3949"/>
      <c r="D3949"/>
      <c r="E3949"/>
      <c r="F3949"/>
      <c r="G3949"/>
      <c r="H3949"/>
      <c r="I3949"/>
      <c r="J3949"/>
      <c r="K3949"/>
      <c r="L3949"/>
      <c r="M3949"/>
      <c r="N3949"/>
      <c r="O3949"/>
      <c r="P3949"/>
      <c r="Q3949"/>
      <c r="R3949"/>
      <c r="S3949"/>
      <c r="T3949"/>
      <c r="U3949"/>
      <c r="V3949"/>
      <c r="W3949"/>
      <c r="X3949"/>
      <c r="Y3949"/>
      <c r="Z3949"/>
      <c r="AA3949"/>
      <c r="AB3949"/>
      <c r="AC3949"/>
      <c r="AD3949"/>
      <c r="AE3949"/>
      <c r="AF3949"/>
      <c r="AG3949"/>
      <c r="AH3949"/>
      <c r="AI3949"/>
      <c r="AJ3949"/>
      <c r="AK3949"/>
      <c r="AL3949"/>
      <c r="AM3949"/>
      <c r="AN3949"/>
    </row>
    <row r="3950" spans="1:40" x14ac:dyDescent="0.35">
      <c r="A3950"/>
      <c r="B3950"/>
      <c r="C3950"/>
      <c r="D3950"/>
      <c r="E3950"/>
      <c r="F3950"/>
      <c r="G3950"/>
      <c r="H3950"/>
      <c r="I3950"/>
      <c r="J3950"/>
      <c r="K3950"/>
      <c r="L3950"/>
      <c r="M3950"/>
      <c r="N3950"/>
      <c r="O3950"/>
      <c r="P3950"/>
      <c r="Q3950"/>
      <c r="R3950"/>
      <c r="S3950"/>
      <c r="T3950"/>
      <c r="U3950"/>
      <c r="V3950"/>
      <c r="W3950"/>
      <c r="X3950"/>
      <c r="Y3950"/>
      <c r="Z3950"/>
      <c r="AA3950"/>
      <c r="AB3950"/>
      <c r="AC3950"/>
      <c r="AD3950"/>
      <c r="AE3950"/>
      <c r="AF3950"/>
      <c r="AG3950"/>
      <c r="AH3950"/>
      <c r="AI3950"/>
      <c r="AJ3950"/>
      <c r="AK3950"/>
      <c r="AL3950"/>
      <c r="AM3950"/>
      <c r="AN3950"/>
    </row>
    <row r="3951" spans="1:40" x14ac:dyDescent="0.35">
      <c r="A3951"/>
      <c r="B3951"/>
      <c r="C3951"/>
      <c r="D3951"/>
      <c r="E3951"/>
      <c r="F3951"/>
      <c r="G3951"/>
      <c r="H3951"/>
      <c r="I3951"/>
      <c r="J3951"/>
      <c r="K3951"/>
      <c r="L3951"/>
      <c r="M3951"/>
      <c r="N3951"/>
      <c r="O3951"/>
      <c r="P3951"/>
      <c r="Q3951"/>
      <c r="R3951"/>
      <c r="S3951"/>
      <c r="T3951"/>
      <c r="U3951"/>
      <c r="V3951"/>
      <c r="W3951"/>
      <c r="X3951"/>
      <c r="Y3951"/>
      <c r="Z3951"/>
      <c r="AA3951"/>
      <c r="AB3951"/>
      <c r="AC3951"/>
      <c r="AD3951"/>
      <c r="AE3951"/>
      <c r="AF3951"/>
      <c r="AG3951"/>
      <c r="AH3951"/>
      <c r="AI3951"/>
      <c r="AJ3951"/>
      <c r="AK3951"/>
      <c r="AL3951"/>
      <c r="AM3951"/>
      <c r="AN3951"/>
    </row>
    <row r="3952" spans="1:40" x14ac:dyDescent="0.35">
      <c r="A3952"/>
      <c r="B3952"/>
      <c r="C3952"/>
      <c r="D3952"/>
      <c r="E3952"/>
      <c r="F3952"/>
      <c r="G3952"/>
      <c r="H3952"/>
      <c r="I3952"/>
      <c r="J3952"/>
      <c r="K3952"/>
      <c r="L3952"/>
      <c r="M3952"/>
      <c r="N3952"/>
      <c r="O3952"/>
      <c r="P3952"/>
      <c r="Q3952"/>
      <c r="R3952"/>
      <c r="S3952"/>
      <c r="T3952"/>
      <c r="U3952"/>
      <c r="V3952"/>
      <c r="W3952"/>
      <c r="X3952"/>
      <c r="Y3952"/>
      <c r="Z3952"/>
      <c r="AA3952"/>
      <c r="AB3952"/>
      <c r="AC3952"/>
      <c r="AD3952"/>
      <c r="AE3952"/>
      <c r="AF3952"/>
      <c r="AG3952"/>
      <c r="AH3952"/>
      <c r="AI3952"/>
      <c r="AJ3952"/>
      <c r="AK3952"/>
      <c r="AL3952"/>
      <c r="AM3952"/>
      <c r="AN3952"/>
    </row>
    <row r="3953" spans="1:40" x14ac:dyDescent="0.35">
      <c r="A3953"/>
      <c r="B3953"/>
      <c r="C3953"/>
      <c r="D3953"/>
      <c r="E3953"/>
      <c r="F3953"/>
      <c r="G3953"/>
      <c r="H3953"/>
      <c r="I3953"/>
      <c r="J3953"/>
      <c r="K3953"/>
      <c r="L3953"/>
      <c r="M3953"/>
      <c r="N3953"/>
      <c r="O3953"/>
      <c r="P3953"/>
      <c r="Q3953"/>
      <c r="R3953"/>
      <c r="S3953"/>
      <c r="T3953"/>
      <c r="U3953"/>
      <c r="V3953"/>
      <c r="W3953"/>
      <c r="X3953"/>
      <c r="Y3953"/>
      <c r="Z3953"/>
      <c r="AA3953"/>
      <c r="AB3953"/>
      <c r="AC3953"/>
      <c r="AD3953"/>
      <c r="AE3953"/>
      <c r="AF3953"/>
      <c r="AG3953"/>
      <c r="AH3953"/>
      <c r="AI3953"/>
      <c r="AJ3953"/>
      <c r="AK3953"/>
      <c r="AL3953"/>
      <c r="AM3953"/>
      <c r="AN3953"/>
    </row>
    <row r="3954" spans="1:40" x14ac:dyDescent="0.35">
      <c r="A3954"/>
      <c r="B3954"/>
      <c r="C3954"/>
      <c r="D3954"/>
      <c r="E3954"/>
      <c r="F3954"/>
      <c r="G3954"/>
      <c r="H3954"/>
      <c r="I3954"/>
      <c r="J3954"/>
      <c r="K3954"/>
      <c r="L3954"/>
      <c r="M3954"/>
      <c r="N3954"/>
      <c r="O3954"/>
      <c r="P3954"/>
      <c r="Q3954"/>
      <c r="R3954"/>
      <c r="S3954"/>
      <c r="T3954"/>
      <c r="U3954"/>
      <c r="V3954"/>
      <c r="W3954"/>
      <c r="X3954"/>
      <c r="Y3954"/>
      <c r="Z3954"/>
      <c r="AA3954"/>
      <c r="AB3954"/>
      <c r="AC3954"/>
      <c r="AD3954"/>
      <c r="AE3954"/>
      <c r="AF3954"/>
      <c r="AG3954"/>
      <c r="AH3954"/>
      <c r="AI3954"/>
      <c r="AJ3954"/>
      <c r="AK3954"/>
      <c r="AL3954"/>
      <c r="AM3954"/>
      <c r="AN3954"/>
    </row>
    <row r="3955" spans="1:40" x14ac:dyDescent="0.35">
      <c r="A3955"/>
      <c r="B3955"/>
      <c r="C3955"/>
      <c r="D3955"/>
      <c r="E3955"/>
      <c r="F3955"/>
      <c r="G3955"/>
      <c r="H3955"/>
      <c r="I3955"/>
      <c r="J3955"/>
      <c r="K3955"/>
      <c r="L3955"/>
      <c r="M3955"/>
      <c r="N3955"/>
      <c r="O3955"/>
      <c r="P3955"/>
      <c r="Q3955"/>
      <c r="R3955"/>
      <c r="S3955"/>
      <c r="T3955"/>
      <c r="U3955"/>
      <c r="V3955"/>
      <c r="W3955"/>
      <c r="X3955"/>
      <c r="Y3955"/>
      <c r="Z3955"/>
      <c r="AA3955"/>
      <c r="AB3955"/>
      <c r="AC3955"/>
      <c r="AD3955"/>
      <c r="AE3955"/>
      <c r="AF3955"/>
      <c r="AG3955"/>
      <c r="AH3955"/>
      <c r="AI3955"/>
      <c r="AJ3955"/>
      <c r="AK3955"/>
      <c r="AL3955"/>
      <c r="AM3955"/>
      <c r="AN3955"/>
    </row>
    <row r="3956" spans="1:40" x14ac:dyDescent="0.35">
      <c r="A3956"/>
      <c r="B3956"/>
      <c r="C3956"/>
      <c r="D3956"/>
      <c r="E3956"/>
      <c r="F3956"/>
      <c r="G3956"/>
      <c r="H3956"/>
      <c r="I3956"/>
      <c r="J3956"/>
      <c r="K3956"/>
      <c r="L3956"/>
      <c r="M3956"/>
      <c r="N3956"/>
      <c r="O3956"/>
      <c r="P3956"/>
      <c r="Q3956"/>
      <c r="R3956"/>
      <c r="S3956"/>
      <c r="T3956"/>
      <c r="U3956"/>
      <c r="V3956"/>
      <c r="W3956"/>
      <c r="X3956"/>
      <c r="Y3956"/>
      <c r="Z3956"/>
      <c r="AA3956"/>
      <c r="AB3956"/>
      <c r="AC3956"/>
      <c r="AD3956"/>
      <c r="AE3956"/>
      <c r="AF3956"/>
      <c r="AG3956"/>
      <c r="AH3956"/>
      <c r="AI3956"/>
      <c r="AJ3956"/>
      <c r="AK3956"/>
      <c r="AL3956"/>
      <c r="AM3956"/>
      <c r="AN3956"/>
    </row>
    <row r="3957" spans="1:40" x14ac:dyDescent="0.35">
      <c r="A3957"/>
      <c r="B3957"/>
      <c r="C3957"/>
      <c r="D3957"/>
      <c r="E3957"/>
      <c r="F3957"/>
      <c r="G3957"/>
      <c r="H3957"/>
      <c r="I3957"/>
      <c r="J3957"/>
      <c r="K3957"/>
      <c r="L3957"/>
      <c r="M3957"/>
      <c r="N3957"/>
      <c r="O3957"/>
      <c r="P3957"/>
      <c r="Q3957"/>
      <c r="R3957"/>
      <c r="S3957"/>
      <c r="T3957"/>
      <c r="U3957"/>
      <c r="V3957"/>
      <c r="W3957"/>
      <c r="X3957"/>
      <c r="Y3957"/>
      <c r="Z3957"/>
      <c r="AA3957"/>
      <c r="AB3957"/>
      <c r="AC3957"/>
      <c r="AD3957"/>
      <c r="AE3957"/>
      <c r="AF3957"/>
      <c r="AG3957"/>
      <c r="AH3957"/>
      <c r="AI3957"/>
      <c r="AJ3957"/>
      <c r="AK3957"/>
      <c r="AL3957"/>
      <c r="AM3957"/>
      <c r="AN3957"/>
    </row>
    <row r="3958" spans="1:40" x14ac:dyDescent="0.35">
      <c r="A3958"/>
      <c r="B3958"/>
      <c r="C3958"/>
      <c r="D3958"/>
      <c r="E3958"/>
      <c r="F3958"/>
      <c r="G3958"/>
      <c r="H3958"/>
      <c r="I3958"/>
      <c r="J3958"/>
      <c r="K3958"/>
      <c r="L3958"/>
      <c r="M3958"/>
      <c r="N3958"/>
      <c r="O3958"/>
      <c r="P3958"/>
      <c r="Q3958"/>
      <c r="R3958"/>
      <c r="S3958"/>
      <c r="T3958"/>
      <c r="U3958"/>
      <c r="V3958"/>
      <c r="W3958"/>
      <c r="X3958"/>
      <c r="Y3958"/>
      <c r="Z3958"/>
      <c r="AA3958"/>
      <c r="AB3958"/>
      <c r="AC3958"/>
      <c r="AD3958"/>
      <c r="AE3958"/>
      <c r="AF3958"/>
      <c r="AG3958"/>
      <c r="AH3958"/>
      <c r="AI3958"/>
      <c r="AJ3958"/>
      <c r="AK3958"/>
      <c r="AL3958"/>
      <c r="AM3958"/>
      <c r="AN3958"/>
    </row>
    <row r="3959" spans="1:40" x14ac:dyDescent="0.35">
      <c r="A3959"/>
      <c r="B3959"/>
      <c r="C3959"/>
      <c r="D3959"/>
      <c r="E3959"/>
      <c r="F3959"/>
      <c r="G3959"/>
      <c r="H3959"/>
      <c r="I3959"/>
      <c r="J3959"/>
      <c r="K3959"/>
      <c r="L3959"/>
      <c r="M3959"/>
      <c r="N3959"/>
      <c r="O3959"/>
      <c r="P3959"/>
      <c r="Q3959"/>
      <c r="R3959"/>
      <c r="S3959"/>
      <c r="T3959"/>
      <c r="U3959"/>
      <c r="V3959"/>
      <c r="W3959"/>
      <c r="X3959"/>
      <c r="Y3959"/>
      <c r="Z3959"/>
      <c r="AA3959"/>
      <c r="AB3959"/>
      <c r="AC3959"/>
      <c r="AD3959"/>
      <c r="AE3959"/>
      <c r="AF3959"/>
      <c r="AG3959"/>
      <c r="AH3959"/>
      <c r="AI3959"/>
      <c r="AJ3959"/>
      <c r="AK3959"/>
      <c r="AL3959"/>
      <c r="AM3959"/>
      <c r="AN3959"/>
    </row>
    <row r="3960" spans="1:40" x14ac:dyDescent="0.35">
      <c r="A3960"/>
      <c r="B3960"/>
      <c r="C3960"/>
      <c r="D3960"/>
      <c r="E3960"/>
      <c r="F3960"/>
      <c r="G3960"/>
      <c r="H3960"/>
      <c r="I3960"/>
      <c r="J3960"/>
      <c r="K3960"/>
      <c r="L3960"/>
      <c r="M3960"/>
      <c r="N3960"/>
      <c r="O3960"/>
      <c r="P3960"/>
      <c r="Q3960"/>
      <c r="R3960"/>
      <c r="S3960"/>
      <c r="T3960"/>
      <c r="U3960"/>
      <c r="V3960"/>
      <c r="W3960"/>
      <c r="X3960"/>
      <c r="Y3960"/>
      <c r="Z3960"/>
      <c r="AA3960"/>
      <c r="AB3960"/>
      <c r="AC3960"/>
      <c r="AD3960"/>
      <c r="AE3960"/>
      <c r="AF3960"/>
      <c r="AG3960"/>
      <c r="AH3960"/>
      <c r="AI3960"/>
      <c r="AJ3960"/>
      <c r="AK3960"/>
      <c r="AL3960"/>
      <c r="AM3960"/>
      <c r="AN3960"/>
    </row>
    <row r="3961" spans="1:40" x14ac:dyDescent="0.35">
      <c r="A3961"/>
      <c r="B3961"/>
      <c r="C3961"/>
      <c r="D3961"/>
      <c r="E3961"/>
      <c r="F3961"/>
      <c r="G3961"/>
      <c r="H3961"/>
      <c r="I3961"/>
      <c r="J3961"/>
      <c r="K3961"/>
      <c r="L3961"/>
      <c r="M3961"/>
      <c r="N3961"/>
      <c r="O3961"/>
      <c r="P3961"/>
      <c r="Q3961"/>
      <c r="R3961"/>
      <c r="S3961"/>
      <c r="T3961"/>
      <c r="U3961"/>
      <c r="V3961"/>
      <c r="W3961"/>
      <c r="X3961"/>
      <c r="Y3961"/>
      <c r="Z3961"/>
      <c r="AA3961"/>
      <c r="AB3961"/>
      <c r="AC3961"/>
      <c r="AD3961"/>
      <c r="AE3961"/>
      <c r="AF3961"/>
      <c r="AG3961"/>
      <c r="AH3961"/>
      <c r="AI3961"/>
      <c r="AJ3961"/>
      <c r="AK3961"/>
      <c r="AL3961"/>
      <c r="AM3961"/>
      <c r="AN3961"/>
    </row>
    <row r="3962" spans="1:40" x14ac:dyDescent="0.35">
      <c r="A3962"/>
      <c r="B3962"/>
      <c r="C3962"/>
      <c r="D3962"/>
      <c r="E3962"/>
      <c r="F3962"/>
      <c r="G3962"/>
      <c r="H3962"/>
      <c r="I3962"/>
      <c r="J3962"/>
      <c r="K3962"/>
      <c r="L3962"/>
      <c r="M3962"/>
      <c r="N3962"/>
      <c r="O3962"/>
      <c r="P3962"/>
      <c r="Q3962"/>
      <c r="R3962"/>
      <c r="S3962"/>
      <c r="T3962"/>
      <c r="U3962"/>
      <c r="V3962"/>
      <c r="W3962"/>
      <c r="X3962"/>
      <c r="Y3962"/>
      <c r="Z3962"/>
      <c r="AA3962"/>
      <c r="AB3962"/>
      <c r="AC3962"/>
      <c r="AD3962"/>
      <c r="AE3962"/>
      <c r="AF3962"/>
      <c r="AG3962"/>
      <c r="AH3962"/>
      <c r="AI3962"/>
      <c r="AJ3962"/>
      <c r="AK3962"/>
      <c r="AL3962"/>
      <c r="AM3962"/>
      <c r="AN3962"/>
    </row>
    <row r="3963" spans="1:40" x14ac:dyDescent="0.35">
      <c r="A3963"/>
      <c r="B3963"/>
      <c r="C3963"/>
      <c r="D3963"/>
      <c r="E3963"/>
      <c r="F3963"/>
      <c r="G3963"/>
      <c r="H3963"/>
      <c r="I3963"/>
      <c r="J3963"/>
      <c r="K3963"/>
      <c r="L3963"/>
      <c r="M3963"/>
      <c r="N3963"/>
      <c r="O3963"/>
      <c r="P3963"/>
      <c r="Q3963"/>
      <c r="R3963"/>
      <c r="S3963"/>
      <c r="T3963"/>
      <c r="U3963"/>
      <c r="V3963"/>
      <c r="W3963"/>
      <c r="X3963"/>
      <c r="Y3963"/>
      <c r="Z3963"/>
      <c r="AA3963"/>
      <c r="AB3963"/>
      <c r="AC3963"/>
      <c r="AD3963"/>
      <c r="AE3963"/>
      <c r="AF3963"/>
      <c r="AG3963"/>
      <c r="AH3963"/>
      <c r="AI3963"/>
      <c r="AJ3963"/>
      <c r="AK3963"/>
      <c r="AL3963"/>
      <c r="AM3963"/>
      <c r="AN3963"/>
    </row>
    <row r="3964" spans="1:40" x14ac:dyDescent="0.35">
      <c r="A3964"/>
      <c r="B3964"/>
      <c r="C3964"/>
      <c r="D3964"/>
      <c r="E3964"/>
      <c r="F3964"/>
      <c r="G3964"/>
      <c r="H3964"/>
      <c r="I3964"/>
      <c r="J3964"/>
      <c r="K3964"/>
      <c r="L3964"/>
      <c r="M3964"/>
      <c r="N3964"/>
      <c r="O3964"/>
      <c r="P3964"/>
      <c r="Q3964"/>
      <c r="R3964"/>
      <c r="S3964"/>
      <c r="T3964"/>
      <c r="U3964"/>
      <c r="V3964"/>
      <c r="W3964"/>
      <c r="X3964"/>
      <c r="Y3964"/>
      <c r="Z3964"/>
      <c r="AA3964"/>
      <c r="AB3964"/>
      <c r="AC3964"/>
      <c r="AD3964"/>
      <c r="AE3964"/>
      <c r="AF3964"/>
      <c r="AG3964"/>
      <c r="AH3964"/>
      <c r="AI3964"/>
      <c r="AJ3964"/>
      <c r="AK3964"/>
      <c r="AL3964"/>
      <c r="AM3964"/>
      <c r="AN3964"/>
    </row>
    <row r="3965" spans="1:40" x14ac:dyDescent="0.35">
      <c r="A3965"/>
      <c r="B3965"/>
      <c r="C3965"/>
      <c r="D3965"/>
      <c r="E3965"/>
      <c r="F3965"/>
      <c r="G3965"/>
      <c r="H3965"/>
      <c r="I3965"/>
      <c r="J3965"/>
      <c r="K3965"/>
      <c r="L3965"/>
      <c r="M3965"/>
      <c r="N3965"/>
      <c r="O3965"/>
      <c r="P3965"/>
      <c r="Q3965"/>
      <c r="R3965"/>
      <c r="S3965"/>
      <c r="T3965"/>
      <c r="U3965"/>
      <c r="V3965"/>
      <c r="W3965"/>
      <c r="X3965"/>
      <c r="Y3965"/>
      <c r="Z3965"/>
      <c r="AA3965"/>
      <c r="AB3965"/>
      <c r="AC3965"/>
      <c r="AD3965"/>
      <c r="AE3965"/>
      <c r="AF3965"/>
      <c r="AG3965"/>
      <c r="AH3965"/>
      <c r="AI3965"/>
      <c r="AJ3965"/>
      <c r="AK3965"/>
      <c r="AL3965"/>
      <c r="AM3965"/>
      <c r="AN3965"/>
    </row>
    <row r="3966" spans="1:40" x14ac:dyDescent="0.35">
      <c r="A3966"/>
      <c r="B3966"/>
      <c r="C3966"/>
      <c r="D3966"/>
      <c r="E3966"/>
      <c r="F3966"/>
      <c r="G3966"/>
      <c r="H3966"/>
      <c r="I3966"/>
      <c r="J3966"/>
      <c r="K3966"/>
      <c r="L3966"/>
      <c r="M3966"/>
      <c r="N3966"/>
      <c r="O3966"/>
      <c r="P3966"/>
      <c r="Q3966"/>
      <c r="R3966"/>
      <c r="S3966"/>
      <c r="T3966"/>
      <c r="U3966"/>
      <c r="V3966"/>
      <c r="W3966"/>
      <c r="X3966"/>
      <c r="Y3966"/>
      <c r="Z3966"/>
      <c r="AA3966"/>
      <c r="AB3966"/>
      <c r="AC3966"/>
      <c r="AD3966"/>
      <c r="AE3966"/>
      <c r="AF3966"/>
      <c r="AG3966"/>
      <c r="AH3966"/>
      <c r="AI3966"/>
      <c r="AJ3966"/>
      <c r="AK3966"/>
      <c r="AL3966"/>
      <c r="AM3966"/>
      <c r="AN3966"/>
    </row>
    <row r="3967" spans="1:40" x14ac:dyDescent="0.35">
      <c r="A3967"/>
      <c r="B3967"/>
      <c r="C3967"/>
      <c r="D3967"/>
      <c r="E3967"/>
      <c r="F3967"/>
      <c r="G3967"/>
      <c r="H3967"/>
      <c r="I3967"/>
      <c r="J3967"/>
      <c r="K3967"/>
      <c r="L3967"/>
      <c r="M3967"/>
      <c r="N3967"/>
      <c r="O3967"/>
      <c r="P3967"/>
      <c r="Q3967"/>
      <c r="R3967"/>
      <c r="S3967"/>
      <c r="T3967"/>
      <c r="U3967"/>
      <c r="V3967"/>
      <c r="W3967"/>
      <c r="X3967"/>
      <c r="Y3967"/>
      <c r="Z3967"/>
      <c r="AA3967"/>
      <c r="AB3967"/>
      <c r="AC3967"/>
      <c r="AD3967"/>
      <c r="AE3967"/>
      <c r="AF3967"/>
      <c r="AG3967"/>
      <c r="AH3967"/>
      <c r="AI3967"/>
      <c r="AJ3967"/>
      <c r="AK3967"/>
      <c r="AL3967"/>
      <c r="AM3967"/>
      <c r="AN3967"/>
    </row>
    <row r="3968" spans="1:40" x14ac:dyDescent="0.35">
      <c r="A3968"/>
      <c r="B3968"/>
      <c r="C3968"/>
      <c r="D3968"/>
      <c r="E3968"/>
      <c r="F3968"/>
      <c r="G3968"/>
      <c r="H3968"/>
      <c r="I3968"/>
      <c r="J3968"/>
      <c r="K3968"/>
      <c r="L3968"/>
      <c r="M3968"/>
      <c r="N3968"/>
      <c r="O3968"/>
      <c r="P3968"/>
      <c r="Q3968"/>
      <c r="R3968"/>
      <c r="S3968"/>
      <c r="T3968"/>
      <c r="U3968"/>
      <c r="V3968"/>
      <c r="W3968"/>
      <c r="X3968"/>
      <c r="Y3968"/>
      <c r="Z3968"/>
      <c r="AA3968"/>
      <c r="AB3968"/>
      <c r="AC3968"/>
      <c r="AD3968"/>
      <c r="AE3968"/>
      <c r="AF3968"/>
      <c r="AG3968"/>
      <c r="AH3968"/>
      <c r="AI3968"/>
      <c r="AJ3968"/>
      <c r="AK3968"/>
      <c r="AL3968"/>
      <c r="AM3968"/>
      <c r="AN3968"/>
    </row>
  </sheetData>
  <mergeCells count="11">
    <mergeCell ref="A52:D52"/>
    <mergeCell ref="A47:D47"/>
    <mergeCell ref="A48:D48"/>
    <mergeCell ref="A49:D49"/>
    <mergeCell ref="A50:D50"/>
    <mergeCell ref="A51:D51"/>
    <mergeCell ref="A53:D53"/>
    <mergeCell ref="A54:D54"/>
    <mergeCell ref="A55:D55"/>
    <mergeCell ref="A56:D56"/>
    <mergeCell ref="A57:D57"/>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0000000}">
          <x14:formula1>
            <xm:f>Sheet4!$J$2:$J$11</xm:f>
          </x14:formula1>
          <xm:sqref>C27</xm:sqref>
        </x14:dataValidation>
        <x14:dataValidation type="list" allowBlank="1" showInputMessage="1" showErrorMessage="1" xr:uid="{00000000-0002-0000-0500-000001000000}">
          <x14:formula1>
            <xm:f>Sheet4!$D$2:$D$11</xm:f>
          </x14:formula1>
          <xm:sqref>C11</xm:sqref>
        </x14:dataValidation>
        <x14:dataValidation type="list" allowBlank="1" showInputMessage="1" showErrorMessage="1" xr:uid="{00000000-0002-0000-0500-000002000000}">
          <x14:formula1>
            <xm:f>Sheet4!$A$2:$A$11</xm:f>
          </x14:formula1>
          <xm:sqref>C28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C2:E3807"/>
  <sheetViews>
    <sheetView workbookViewId="0"/>
  </sheetViews>
  <sheetFormatPr defaultRowHeight="14.5" x14ac:dyDescent="0.35"/>
  <cols>
    <col min="3" max="3" width="14.453125" bestFit="1" customWidth="1"/>
    <col min="4" max="4" width="15.54296875" bestFit="1" customWidth="1"/>
    <col min="5" max="5" width="10.453125" bestFit="1" customWidth="1"/>
  </cols>
  <sheetData>
    <row r="2" spans="3:5" x14ac:dyDescent="0.35">
      <c r="C2" t="s">
        <v>351</v>
      </c>
    </row>
    <row r="5" spans="3:5" x14ac:dyDescent="0.35">
      <c r="C5" t="s">
        <v>352</v>
      </c>
      <c r="D5" t="s">
        <v>353</v>
      </c>
      <c r="E5" t="s">
        <v>354</v>
      </c>
    </row>
    <row r="6" spans="3:5" x14ac:dyDescent="0.35">
      <c r="C6">
        <f>'TPS543C20 Loop Gain'!AI3934</f>
        <v>-87.816501239244289</v>
      </c>
      <c r="D6">
        <f>'TPS543C20 Loop Gain'!AJ3934</f>
        <v>-51.942205752474294</v>
      </c>
      <c r="E6">
        <f>'TPS543C20 Loop Gain'!B3934</f>
        <v>2000000</v>
      </c>
    </row>
    <row r="7" spans="3:5" x14ac:dyDescent="0.35">
      <c r="C7">
        <f>'TPS543C20 Loop Gain'!AI3933</f>
        <v>-87.247478614115721</v>
      </c>
      <c r="D7">
        <f>'TPS543C20 Loop Gain'!AJ3933</f>
        <v>-51.595583564583642</v>
      </c>
      <c r="E7">
        <f>'TPS543C20 Loop Gain'!B3933</f>
        <v>1999000</v>
      </c>
    </row>
    <row r="8" spans="3:5" x14ac:dyDescent="0.35">
      <c r="C8">
        <f>'TPS543C20 Loop Gain'!AI3932</f>
        <v>-86.712887331112341</v>
      </c>
      <c r="D8">
        <f>'TPS543C20 Loop Gain'!AJ3932</f>
        <v>-51.248951961150972</v>
      </c>
      <c r="E8">
        <f>'TPS543C20 Loop Gain'!B3932</f>
        <v>1998000</v>
      </c>
    </row>
    <row r="9" spans="3:5" x14ac:dyDescent="0.35">
      <c r="C9">
        <f>'TPS543C20 Loop Gain'!AI3931</f>
        <v>-86.208784399757107</v>
      </c>
      <c r="D9">
        <f>'TPS543C20 Loop Gain'!AJ3931</f>
        <v>-50.902311051423759</v>
      </c>
      <c r="E9">
        <f>'TPS543C20 Loop Gain'!B3931</f>
        <v>1997000</v>
      </c>
    </row>
    <row r="10" spans="3:5" x14ac:dyDescent="0.35">
      <c r="C10">
        <f>'TPS543C20 Loop Gain'!AI3930</f>
        <v>-85.73186957119907</v>
      </c>
      <c r="D10">
        <f>'TPS543C20 Loop Gain'!AJ3930</f>
        <v>-50.55566094693765</v>
      </c>
      <c r="E10">
        <f>'TPS543C20 Loop Gain'!B3930</f>
        <v>1996000</v>
      </c>
    </row>
    <row r="11" spans="3:5" x14ac:dyDescent="0.35">
      <c r="C11">
        <f>'TPS543C20 Loop Gain'!AI3929</f>
        <v>-85.279352814031228</v>
      </c>
      <c r="D11">
        <f>'TPS543C20 Loop Gain'!AJ3929</f>
        <v>-50.209001761513512</v>
      </c>
      <c r="E11">
        <f>'TPS543C20 Loop Gain'!B3929</f>
        <v>1995000</v>
      </c>
    </row>
    <row r="12" spans="3:5" x14ac:dyDescent="0.35">
      <c r="C12">
        <f>'TPS543C20 Loop Gain'!AI3928</f>
        <v>-84.848854278078022</v>
      </c>
      <c r="D12">
        <f>'TPS543C20 Loop Gain'!AJ3928</f>
        <v>-49.862333611226468</v>
      </c>
      <c r="E12">
        <f>'TPS543C20 Loop Gain'!B3928</f>
        <v>1994000</v>
      </c>
    </row>
    <row r="13" spans="3:5" x14ac:dyDescent="0.35">
      <c r="C13">
        <f>'TPS543C20 Loop Gain'!AI3927</f>
        <v>-84.438327634022926</v>
      </c>
      <c r="D13">
        <f>'TPS543C20 Loop Gain'!AJ3927</f>
        <v>-49.51565661439836</v>
      </c>
      <c r="E13">
        <f>'TPS543C20 Loop Gain'!B3927</f>
        <v>1993000</v>
      </c>
    </row>
    <row r="14" spans="3:5" x14ac:dyDescent="0.35">
      <c r="C14">
        <f>'TPS543C20 Loop Gain'!AI3926</f>
        <v>-84.046000525701089</v>
      </c>
      <c r="D14">
        <f>'TPS543C20 Loop Gain'!AJ3926</f>
        <v>-49.168970891590952</v>
      </c>
      <c r="E14">
        <f>'TPS543C20 Loop Gain'!B3926</f>
        <v>1992000</v>
      </c>
    </row>
    <row r="15" spans="3:5" x14ac:dyDescent="0.35">
      <c r="C15">
        <f>'TPS543C20 Loop Gain'!AI3925</f>
        <v>-83.670327746257641</v>
      </c>
      <c r="D15">
        <f>'TPS543C20 Loop Gain'!AJ3925</f>
        <v>-48.822276565572579</v>
      </c>
      <c r="E15">
        <f>'TPS543C20 Loop Gain'!B3925</f>
        <v>1991000</v>
      </c>
    </row>
    <row r="16" spans="3:5" x14ac:dyDescent="0.35">
      <c r="C16">
        <f>'TPS543C20 Loop Gain'!AI3924</f>
        <v>-83.309954008967367</v>
      </c>
      <c r="D16">
        <f>'TPS543C20 Loop Gain'!AJ3924</f>
        <v>-48.475573761310571</v>
      </c>
      <c r="E16">
        <f>'TPS543C20 Loop Gain'!B3924</f>
        <v>1990000</v>
      </c>
    </row>
    <row r="17" spans="3:5" x14ac:dyDescent="0.35">
      <c r="C17">
        <f>'TPS543C20 Loop Gain'!AI3923</f>
        <v>-82.963684046034629</v>
      </c>
      <c r="D17">
        <f>'TPS543C20 Loop Gain'!AJ3923</f>
        <v>-48.128862605962659</v>
      </c>
      <c r="E17">
        <f>'TPS543C20 Loop Gain'!B3923</f>
        <v>1989000</v>
      </c>
    </row>
    <row r="18" spans="3:5" x14ac:dyDescent="0.35">
      <c r="C18">
        <f>'TPS543C20 Loop Gain'!AI3922</f>
        <v>-82.630458369834145</v>
      </c>
      <c r="D18">
        <f>'TPS543C20 Loop Gain'!AJ3922</f>
        <v>-47.782143228842365</v>
      </c>
      <c r="E18">
        <f>'TPS543C20 Loop Gain'!B3922</f>
        <v>1988000</v>
      </c>
    </row>
    <row r="19" spans="3:5" x14ac:dyDescent="0.35">
      <c r="C19">
        <f>'TPS543C20 Loop Gain'!AI3921</f>
        <v>-82.309333456687114</v>
      </c>
      <c r="D19">
        <f>'TPS543C20 Loop Gain'!AJ3921</f>
        <v>-47.435415761413999</v>
      </c>
      <c r="E19">
        <f>'TPS543C20 Loop Gain'!B3921</f>
        <v>1987000</v>
      </c>
    </row>
    <row r="20" spans="3:5" x14ac:dyDescent="0.35">
      <c r="C20">
        <f>'TPS543C20 Loop Gain'!AI3920</f>
        <v>-81.999465418826986</v>
      </c>
      <c r="D20">
        <f>'TPS543C20 Loop Gain'!AJ3920</f>
        <v>-47.088680337266766</v>
      </c>
      <c r="E20">
        <f>'TPS543C20 Loop Gain'!B3920</f>
        <v>1986000</v>
      </c>
    </row>
    <row r="21" spans="3:5" x14ac:dyDescent="0.35">
      <c r="C21">
        <f>'TPS543C20 Loop Gain'!AI3919</f>
        <v>-81.700096452751239</v>
      </c>
      <c r="D21">
        <f>'TPS543C20 Loop Gain'!AJ3919</f>
        <v>-46.741937092110497</v>
      </c>
      <c r="E21">
        <f>'TPS543C20 Loop Gain'!B3919</f>
        <v>1985000</v>
      </c>
    </row>
    <row r="22" spans="3:5" x14ac:dyDescent="0.35">
      <c r="C22">
        <f>'TPS543C20 Loop Gain'!AI3918</f>
        <v>-81.410543515995641</v>
      </c>
      <c r="D22">
        <f>'TPS543C20 Loop Gain'!AJ3918</f>
        <v>-46.395186163738501</v>
      </c>
      <c r="E22">
        <f>'TPS543C20 Loop Gain'!B3918</f>
        <v>1984000</v>
      </c>
    </row>
    <row r="23" spans="3:5" x14ac:dyDescent="0.35">
      <c r="C23">
        <f>'TPS543C20 Loop Gain'!AI3917</f>
        <v>-81.13018880661204</v>
      </c>
      <c r="D23">
        <f>'TPS543C20 Loop Gain'!AJ3917</f>
        <v>-46.048427692015629</v>
      </c>
      <c r="E23">
        <f>'TPS543C20 Loop Gain'!B3917</f>
        <v>1983000</v>
      </c>
    </row>
    <row r="24" spans="3:5" x14ac:dyDescent="0.35">
      <c r="C24">
        <f>'TPS543C20 Loop Gain'!AI3916</f>
        <v>-80.85847171153226</v>
      </c>
      <c r="D24">
        <f>'TPS543C20 Loop Gain'!AJ3916</f>
        <v>-45.701661818870328</v>
      </c>
      <c r="E24">
        <f>'TPS543C20 Loop Gain'!B3916</f>
        <v>1982000</v>
      </c>
    </row>
    <row r="25" spans="3:5" x14ac:dyDescent="0.35">
      <c r="C25">
        <f>'TPS543C20 Loop Gain'!AI3915</f>
        <v>-80.594881959968049</v>
      </c>
      <c r="D25">
        <f>'TPS543C20 Loop Gain'!AJ3915</f>
        <v>-45.354888688255173</v>
      </c>
      <c r="E25">
        <f>'TPS543C20 Loop Gain'!B3915</f>
        <v>1981000</v>
      </c>
    </row>
    <row r="26" spans="3:5" x14ac:dyDescent="0.35">
      <c r="C26">
        <f>'TPS543C20 Loop Gain'!AI3914</f>
        <v>-80.338953771736527</v>
      </c>
      <c r="D26">
        <f>'TPS543C20 Loop Gain'!AJ3914</f>
        <v>-45.008108446135893</v>
      </c>
      <c r="E26">
        <f>'TPS543C20 Loop Gain'!B3914</f>
        <v>1980000</v>
      </c>
    </row>
    <row r="27" spans="3:5" x14ac:dyDescent="0.35">
      <c r="C27">
        <f>'TPS543C20 Loop Gain'!AI3913</f>
        <v>-80.090260831886241</v>
      </c>
      <c r="D27">
        <f>'TPS543C20 Loop Gain'!AJ3913</f>
        <v>-44.661321240479545</v>
      </c>
      <c r="E27">
        <f>'TPS543C20 Loop Gain'!B3913</f>
        <v>1979000</v>
      </c>
    </row>
    <row r="28" spans="3:5" x14ac:dyDescent="0.35">
      <c r="C28">
        <f>'TPS543C20 Loop Gain'!AI3912</f>
        <v>-79.848411955433477</v>
      </c>
      <c r="D28">
        <f>'TPS543C20 Loop Gain'!AJ3912</f>
        <v>-44.314527221218235</v>
      </c>
      <c r="E28">
        <f>'TPS543C20 Loop Gain'!B3912</f>
        <v>1978000</v>
      </c>
    </row>
    <row r="29" spans="3:5" x14ac:dyDescent="0.35">
      <c r="C29">
        <f>'TPS543C20 Loop Gain'!AI3911</f>
        <v>-79.613047331545488</v>
      </c>
      <c r="D29">
        <f>'TPS543C20 Loop Gain'!AJ3911</f>
        <v>-43.967726540234757</v>
      </c>
      <c r="E29">
        <f>'TPS543C20 Loop Gain'!B3911</f>
        <v>1977000</v>
      </c>
    </row>
    <row r="30" spans="3:5" x14ac:dyDescent="0.35">
      <c r="C30">
        <f>'TPS543C20 Loop Gain'!AI3910</f>
        <v>-79.38383525662681</v>
      </c>
      <c r="D30">
        <f>'TPS543C20 Loop Gain'!AJ3910</f>
        <v>-43.620919351339666</v>
      </c>
      <c r="E30">
        <f>'TPS543C20 Loop Gain'!B3910</f>
        <v>1976000</v>
      </c>
    </row>
    <row r="31" spans="3:5" x14ac:dyDescent="0.35">
      <c r="C31">
        <f>'TPS543C20 Loop Gain'!AI3909</f>
        <v>-79.160469281887401</v>
      </c>
      <c r="D31">
        <f>'TPS543C20 Loop Gain'!AJ3909</f>
        <v>-43.274105810258199</v>
      </c>
      <c r="E31">
        <f>'TPS543C20 Loop Gain'!B3909</f>
        <v>1975000</v>
      </c>
    </row>
    <row r="32" spans="3:5" x14ac:dyDescent="0.35">
      <c r="C32">
        <f>'TPS543C20 Loop Gain'!AI3908</f>
        <v>-78.94266571382515</v>
      </c>
      <c r="D32">
        <f>'TPS543C20 Loop Gain'!AJ3908</f>
        <v>-42.927286074592025</v>
      </c>
      <c r="E32">
        <f>'TPS543C20 Loop Gain'!B3908</f>
        <v>1974000</v>
      </c>
    </row>
    <row r="33" spans="3:5" x14ac:dyDescent="0.35">
      <c r="C33">
        <f>'TPS543C20 Loop Gain'!AI3907</f>
        <v>-78.730161416516438</v>
      </c>
      <c r="D33">
        <f>'TPS543C20 Loop Gain'!AJ3907</f>
        <v>-42.580460303804081</v>
      </c>
      <c r="E33">
        <f>'TPS543C20 Loop Gain'!B3907</f>
        <v>1973000</v>
      </c>
    </row>
    <row r="34" spans="3:5" x14ac:dyDescent="0.35">
      <c r="C34">
        <f>'TPS543C20 Loop Gain'!AI3906</f>
        <v>-78.522711872999494</v>
      </c>
      <c r="D34">
        <f>'TPS543C20 Loop Gain'!AJ3906</f>
        <v>-42.233628659205365</v>
      </c>
      <c r="E34">
        <f>'TPS543C20 Loop Gain'!B3906</f>
        <v>1972000</v>
      </c>
    </row>
    <row r="35" spans="3:5" x14ac:dyDescent="0.35">
      <c r="C35">
        <f>'TPS543C20 Loop Gain'!AI3905</f>
        <v>-78.320089469929499</v>
      </c>
      <c r="D35">
        <f>'TPS543C20 Loop Gain'!AJ3905</f>
        <v>-41.886791303913071</v>
      </c>
      <c r="E35">
        <f>'TPS543C20 Loop Gain'!B3905</f>
        <v>1971000</v>
      </c>
    </row>
    <row r="36" spans="3:5" x14ac:dyDescent="0.35">
      <c r="C36">
        <f>'TPS543C20 Loop Gain'!AI3904</f>
        <v>-78.122081975361311</v>
      </c>
      <c r="D36">
        <f>'TPS543C20 Loop Gain'!AJ3904</f>
        <v>-41.539948402836011</v>
      </c>
      <c r="E36">
        <f>'TPS543C20 Loop Gain'!B3904</f>
        <v>1970000</v>
      </c>
    </row>
    <row r="37" spans="3:5" x14ac:dyDescent="0.35">
      <c r="C37">
        <f>'TPS543C20 Loop Gain'!AI3903</f>
        <v>-77.928491184135481</v>
      </c>
      <c r="D37">
        <f>'TPS543C20 Loop Gain'!AJ3903</f>
        <v>-41.193100122659615</v>
      </c>
      <c r="E37">
        <f>'TPS543C20 Loop Gain'!B3903</f>
        <v>1969000</v>
      </c>
    </row>
    <row r="38" spans="3:5" x14ac:dyDescent="0.35">
      <c r="C38">
        <f>'TPS543C20 Loop Gain'!AI3902</f>
        <v>-77.739131709181237</v>
      </c>
      <c r="D38">
        <f>'TPS543C20 Loop Gain'!AJ3902</f>
        <v>-40.846246631803524</v>
      </c>
      <c r="E38">
        <f>'TPS543C20 Loop Gain'!B3902</f>
        <v>1968000</v>
      </c>
    </row>
    <row r="39" spans="3:5" x14ac:dyDescent="0.35">
      <c r="C39">
        <f>'TPS543C20 Loop Gain'!AI3901</f>
        <v>-77.553829900299476</v>
      </c>
      <c r="D39">
        <f>'TPS543C20 Loop Gain'!AJ3901</f>
        <v>-40.499388100409035</v>
      </c>
      <c r="E39">
        <f>'TPS543C20 Loop Gain'!B3901</f>
        <v>1967000</v>
      </c>
    </row>
    <row r="40" spans="3:5" x14ac:dyDescent="0.35">
      <c r="C40">
        <f>'TPS543C20 Loop Gain'!AI3900</f>
        <v>-77.372422874605348</v>
      </c>
      <c r="D40">
        <f>'TPS543C20 Loop Gain'!AJ3900</f>
        <v>-40.152524700308</v>
      </c>
      <c r="E40">
        <f>'TPS543C20 Loop Gain'!B3900</f>
        <v>1966000</v>
      </c>
    </row>
    <row r="41" spans="3:5" x14ac:dyDescent="0.35">
      <c r="C41">
        <f>'TPS543C20 Loop Gain'!AI3899</f>
        <v>-77.194757645083698</v>
      </c>
      <c r="D41">
        <f>'TPS543C20 Loop Gain'!AJ3899</f>
        <v>-39.805656605008721</v>
      </c>
      <c r="E41">
        <f>'TPS543C20 Loop Gain'!B3899</f>
        <v>1965000</v>
      </c>
    </row>
    <row r="42" spans="3:5" x14ac:dyDescent="0.35">
      <c r="C42">
        <f>'TPS543C20 Loop Gain'!AI3898</f>
        <v>-77.02069033556397</v>
      </c>
      <c r="D42">
        <f>'TPS543C20 Loop Gain'!AJ3898</f>
        <v>-39.458783989653995</v>
      </c>
      <c r="E42">
        <f>'TPS543C20 Loop Gain'!B3898</f>
        <v>1964000</v>
      </c>
    </row>
    <row r="43" spans="3:5" x14ac:dyDescent="0.35">
      <c r="C43">
        <f>'TPS543C20 Loop Gain'!AI3897</f>
        <v>-76.850085472049457</v>
      </c>
      <c r="D43">
        <f>'TPS543C20 Loop Gain'!AJ3897</f>
        <v>-39.111907031002296</v>
      </c>
      <c r="E43">
        <f>'TPS543C20 Loop Gain'!B3897</f>
        <v>1963000</v>
      </c>
    </row>
    <row r="44" spans="3:5" x14ac:dyDescent="0.35">
      <c r="C44">
        <f>'TPS543C20 Loop Gain'!AI3896</f>
        <v>-76.68281534165115</v>
      </c>
      <c r="D44">
        <f>'TPS543C20 Loop Gain'!AJ3896</f>
        <v>-38.765025907411378</v>
      </c>
      <c r="E44">
        <f>'TPS543C20 Loop Gain'!B3896</f>
        <v>1962000</v>
      </c>
    </row>
    <row r="45" spans="3:5" x14ac:dyDescent="0.35">
      <c r="C45">
        <f>'TPS543C20 Loop Gain'!AI3895</f>
        <v>-76.518759411519028</v>
      </c>
      <c r="D45">
        <f>'TPS543C20 Loop Gain'!AJ3895</f>
        <v>-38.418140798793615</v>
      </c>
      <c r="E45">
        <f>'TPS543C20 Loop Gain'!B3895</f>
        <v>1961000</v>
      </c>
    </row>
    <row r="46" spans="3:5" x14ac:dyDescent="0.35">
      <c r="C46">
        <f>'TPS543C20 Loop Gain'!AI3894</f>
        <v>-76.357803801179315</v>
      </c>
      <c r="D46">
        <f>'TPS543C20 Loop Gain'!AJ3894</f>
        <v>-38.071251886598688</v>
      </c>
      <c r="E46">
        <f>'TPS543C20 Loop Gain'!B3894</f>
        <v>1960000</v>
      </c>
    </row>
    <row r="47" spans="3:5" x14ac:dyDescent="0.35">
      <c r="C47">
        <f>'TPS543C20 Loop Gain'!AI3893</f>
        <v>-76.199840802481887</v>
      </c>
      <c r="D47">
        <f>'TPS543C20 Loop Gain'!AJ3893</f>
        <v>-37.724359353794277</v>
      </c>
      <c r="E47">
        <f>'TPS543C20 Loop Gain'!B3893</f>
        <v>1959000</v>
      </c>
    </row>
    <row r="48" spans="3:5" x14ac:dyDescent="0.35">
      <c r="C48">
        <f>'TPS543C20 Loop Gain'!AI3892</f>
        <v>-76.044768442083765</v>
      </c>
      <c r="D48">
        <f>'TPS543C20 Loop Gain'!AJ3892</f>
        <v>-37.377463384820963</v>
      </c>
      <c r="E48">
        <f>'TPS543C20 Loop Gain'!B3892</f>
        <v>1958000</v>
      </c>
    </row>
    <row r="49" spans="3:5" x14ac:dyDescent="0.35">
      <c r="C49">
        <f>'TPS543C20 Loop Gain'!AI3891</f>
        <v>-75.892490082048241</v>
      </c>
      <c r="D49">
        <f>'TPS543C20 Loop Gain'!AJ3891</f>
        <v>-37.030564165576905</v>
      </c>
      <c r="E49">
        <f>'TPS543C20 Loop Gain'!B3891</f>
        <v>1957000</v>
      </c>
    </row>
    <row r="50" spans="3:5" x14ac:dyDescent="0.35">
      <c r="C50">
        <f>'TPS543C20 Loop Gain'!AI3890</f>
        <v>-75.742914054621551</v>
      </c>
      <c r="D50">
        <f>'TPS543C20 Loop Gain'!AJ3890</f>
        <v>-36.68366188338404</v>
      </c>
      <c r="E50">
        <f>'TPS543C20 Loop Gain'!B3890</f>
        <v>1956000</v>
      </c>
    </row>
    <row r="51" spans="3:5" x14ac:dyDescent="0.35">
      <c r="C51">
        <f>'TPS543C20 Loop Gain'!AI3889</f>
        <v>-75.595953327754088</v>
      </c>
      <c r="D51">
        <f>'TPS543C20 Loop Gain'!AJ3889</f>
        <v>-36.336756726969739</v>
      </c>
      <c r="E51">
        <f>'TPS543C20 Loop Gain'!B3889</f>
        <v>1955000</v>
      </c>
    </row>
    <row r="52" spans="3:5" x14ac:dyDescent="0.35">
      <c r="C52">
        <f>'TPS543C20 Loop Gain'!AI3888</f>
        <v>-75.45152519829189</v>
      </c>
      <c r="D52">
        <f>'TPS543C20 Loop Gain'!AJ3888</f>
        <v>-35.989848886423566</v>
      </c>
      <c r="E52">
        <f>'TPS543C20 Loop Gain'!B3888</f>
        <v>1954000</v>
      </c>
    </row>
    <row r="53" spans="3:5" x14ac:dyDescent="0.35">
      <c r="C53">
        <f>'TPS543C20 Loop Gain'!AI3887</f>
        <v>-75.309551010155545</v>
      </c>
      <c r="D53">
        <f>'TPS543C20 Loop Gain'!AJ3887</f>
        <v>-35.642938553174424</v>
      </c>
      <c r="E53">
        <f>'TPS543C20 Loop Gain'!B3887</f>
        <v>1953000</v>
      </c>
    </row>
    <row r="54" spans="3:5" x14ac:dyDescent="0.35">
      <c r="C54">
        <f>'TPS543C20 Loop Gain'!AI3886</f>
        <v>-75.169955895098596</v>
      </c>
      <c r="D54">
        <f>'TPS543C20 Loop Gain'!AJ3886</f>
        <v>-35.296025919970532</v>
      </c>
      <c r="E54">
        <f>'TPS543C20 Loop Gain'!B3886</f>
        <v>1952000</v>
      </c>
    </row>
    <row r="55" spans="3:5" x14ac:dyDescent="0.35">
      <c r="C55">
        <f>'TPS543C20 Loop Gain'!AI3885</f>
        <v>-75.032668533894423</v>
      </c>
      <c r="D55">
        <f>'TPS543C20 Loop Gain'!AJ3885</f>
        <v>-34.949111180836283</v>
      </c>
      <c r="E55">
        <f>'TPS543C20 Loop Gain'!B3885</f>
        <v>1951000</v>
      </c>
    </row>
    <row r="56" spans="3:5" x14ac:dyDescent="0.35">
      <c r="C56">
        <f>'TPS543C20 Loop Gain'!AI3884</f>
        <v>-74.897620936071164</v>
      </c>
      <c r="D56">
        <f>'TPS543C20 Loop Gain'!AJ3884</f>
        <v>-34.602194531044724</v>
      </c>
      <c r="E56">
        <f>'TPS543C20 Loop Gain'!B3884</f>
        <v>1950000</v>
      </c>
    </row>
    <row r="57" spans="3:5" x14ac:dyDescent="0.35">
      <c r="C57">
        <f>'TPS543C20 Loop Gain'!AI3883</f>
        <v>-74.764748236483129</v>
      </c>
      <c r="D57">
        <f>'TPS543C20 Loop Gain'!AJ3883</f>
        <v>-34.255276167102636</v>
      </c>
      <c r="E57">
        <f>'TPS543C20 Loop Gain'!B3883</f>
        <v>1949000</v>
      </c>
    </row>
    <row r="58" spans="3:5" x14ac:dyDescent="0.35">
      <c r="C58">
        <f>'TPS543C20 Loop Gain'!AI3882</f>
        <v>-74.633988507188079</v>
      </c>
      <c r="D58">
        <f>'TPS543C20 Loop Gain'!AJ3882</f>
        <v>-33.908356286699153</v>
      </c>
      <c r="E58">
        <f>'TPS543C20 Loop Gain'!B3882</f>
        <v>1948000</v>
      </c>
    </row>
    <row r="59" spans="3:5" x14ac:dyDescent="0.35">
      <c r="C59">
        <f>'TPS543C20 Loop Gain'!AI3881</f>
        <v>-74.505282583287055</v>
      </c>
      <c r="D59">
        <f>'TPS543C20 Loop Gain'!AJ3881</f>
        <v>-33.561435088685172</v>
      </c>
      <c r="E59">
        <f>'TPS543C20 Loop Gain'!B3881</f>
        <v>1947000</v>
      </c>
    </row>
    <row r="60" spans="3:5" x14ac:dyDescent="0.35">
      <c r="C60">
        <f>'TPS543C20 Loop Gain'!AI3880</f>
        <v>-74.378573901491862</v>
      </c>
      <c r="D60">
        <f>'TPS543C20 Loop Gain'!AJ3880</f>
        <v>-33.214512773051339</v>
      </c>
      <c r="E60">
        <f>'TPS543C20 Loop Gain'!B3880</f>
        <v>1946000</v>
      </c>
    </row>
    <row r="61" spans="3:5" x14ac:dyDescent="0.35">
      <c r="C61">
        <f>'TPS543C20 Loop Gain'!AI3879</f>
        <v>-74.253808350313946</v>
      </c>
      <c r="D61">
        <f>'TPS543C20 Loop Gain'!AJ3879</f>
        <v>-32.867589540881418</v>
      </c>
      <c r="E61">
        <f>'TPS543C20 Loop Gain'!B3879</f>
        <v>1945000</v>
      </c>
    </row>
    <row r="62" spans="3:5" x14ac:dyDescent="0.35">
      <c r="C62">
        <f>'TPS543C20 Loop Gain'!AI3878</f>
        <v>-74.130934130900201</v>
      </c>
      <c r="D62">
        <f>'TPS543C20 Loop Gain'!AJ3878</f>
        <v>-32.520665594329031</v>
      </c>
      <c r="E62">
        <f>'TPS543C20 Loop Gain'!B3878</f>
        <v>1944000</v>
      </c>
    </row>
    <row r="63" spans="3:5" x14ac:dyDescent="0.35">
      <c r="C63">
        <f>'TPS543C20 Loop Gain'!AI3877</f>
        <v>-74.009901627606638</v>
      </c>
      <c r="D63">
        <f>'TPS543C20 Loop Gain'!AJ3877</f>
        <v>-32.173741136584923</v>
      </c>
      <c r="E63">
        <f>'TPS543C20 Loop Gain'!B3877</f>
        <v>1943000</v>
      </c>
    </row>
    <row r="64" spans="3:5" x14ac:dyDescent="0.35">
      <c r="C64">
        <f>'TPS543C20 Loop Gain'!AI3876</f>
        <v>-73.890663287515409</v>
      </c>
      <c r="D64">
        <f>'TPS543C20 Loop Gain'!AJ3876</f>
        <v>-31.826816371853887</v>
      </c>
      <c r="E64">
        <f>'TPS543C20 Loop Gain'!B3876</f>
        <v>1942000</v>
      </c>
    </row>
    <row r="65" spans="3:5" x14ac:dyDescent="0.35">
      <c r="C65">
        <f>'TPS543C20 Loop Gain'!AI3875</f>
        <v>-73.773173508148517</v>
      </c>
      <c r="D65">
        <f>'TPS543C20 Loop Gain'!AJ3875</f>
        <v>-31.479891505306249</v>
      </c>
      <c r="E65">
        <f>'TPS543C20 Loop Gain'!B3875</f>
        <v>1941000</v>
      </c>
    </row>
    <row r="66" spans="3:5" x14ac:dyDescent="0.35">
      <c r="C66">
        <f>'TPS543C20 Loop Gain'!AI3874</f>
        <v>-73.657388532734785</v>
      </c>
      <c r="D66">
        <f>'TPS543C20 Loop Gain'!AJ3874</f>
        <v>-31.132966743056141</v>
      </c>
      <c r="E66">
        <f>'TPS543C20 Loop Gain'!B3874</f>
        <v>1940000</v>
      </c>
    </row>
    <row r="67" spans="3:5" x14ac:dyDescent="0.35">
      <c r="C67">
        <f>'TPS543C20 Loop Gain'!AI3873</f>
        <v>-73.543266352421682</v>
      </c>
      <c r="D67">
        <f>'TPS543C20 Loop Gain'!AJ3873</f>
        <v>-30.78604229213563</v>
      </c>
      <c r="E67">
        <f>'TPS543C20 Loop Gain'!B3873</f>
        <v>1939000</v>
      </c>
    </row>
    <row r="68" spans="3:5" x14ac:dyDescent="0.35">
      <c r="C68">
        <f>'TPS543C20 Loop Gain'!AI3872</f>
        <v>-73.430766614877683</v>
      </c>
      <c r="D68">
        <f>'TPS543C20 Loop Gain'!AJ3872</f>
        <v>-30.439118360447601</v>
      </c>
      <c r="E68">
        <f>'TPS543C20 Loop Gain'!B3872</f>
        <v>1938000</v>
      </c>
    </row>
    <row r="69" spans="3:5" x14ac:dyDescent="0.35">
      <c r="C69">
        <f>'TPS543C20 Loop Gain'!AI3871</f>
        <v>-73.319850538807131</v>
      </c>
      <c r="D69">
        <f>'TPS543C20 Loop Gain'!AJ3871</f>
        <v>-30.0921951567394</v>
      </c>
      <c r="E69">
        <f>'TPS543C20 Loop Gain'!B3871</f>
        <v>1937000</v>
      </c>
    </row>
    <row r="70" spans="3:5" x14ac:dyDescent="0.35">
      <c r="C70">
        <f>'TPS543C20 Loop Gain'!AI3870</f>
        <v>-73.210480833915113</v>
      </c>
      <c r="D70">
        <f>'TPS543C20 Loop Gain'!AJ3870</f>
        <v>-29.745272890580388</v>
      </c>
      <c r="E70">
        <f>'TPS543C20 Loop Gain'!B3870</f>
        <v>1936000</v>
      </c>
    </row>
    <row r="71" spans="3:5" x14ac:dyDescent="0.35">
      <c r="C71">
        <f>'TPS543C20 Loop Gain'!AI3869</f>
        <v>-73.102621625906735</v>
      </c>
      <c r="D71">
        <f>'TPS543C20 Loop Gain'!AJ3869</f>
        <v>-29.39835177231102</v>
      </c>
      <c r="E71">
        <f>'TPS543C20 Loop Gain'!B3869</f>
        <v>1935000</v>
      </c>
    </row>
    <row r="72" spans="3:5" x14ac:dyDescent="0.35">
      <c r="C72">
        <f>'TPS543C20 Loop Gain'!AI3868</f>
        <v>-72.996238386156719</v>
      </c>
      <c r="D72">
        <f>'TPS543C20 Loop Gain'!AJ3868</f>
        <v>-29.051432013022552</v>
      </c>
      <c r="E72">
        <f>'TPS543C20 Loop Gain'!B3868</f>
        <v>1934000</v>
      </c>
    </row>
    <row r="73" spans="3:5" x14ac:dyDescent="0.35">
      <c r="C73">
        <f>'TPS543C20 Loop Gain'!AI3867</f>
        <v>-72.891297865694867</v>
      </c>
      <c r="D73">
        <f>'TPS543C20 Loop Gain'!AJ3867</f>
        <v>-28.704513824515466</v>
      </c>
      <c r="E73">
        <f>'TPS543C20 Loop Gain'!B3867</f>
        <v>1933000</v>
      </c>
    </row>
    <row r="74" spans="3:5" x14ac:dyDescent="0.35">
      <c r="C74">
        <f>'TPS543C20 Loop Gain'!AI3866</f>
        <v>-72.787768033203037</v>
      </c>
      <c r="D74">
        <f>'TPS543C20 Loop Gain'!AJ3866</f>
        <v>-28.357597419279685</v>
      </c>
      <c r="E74">
        <f>'TPS543C20 Loop Gain'!B3866</f>
        <v>1932000</v>
      </c>
    </row>
    <row r="75" spans="3:5" x14ac:dyDescent="0.35">
      <c r="C75">
        <f>'TPS543C20 Loop Gain'!AI3865</f>
        <v>-72.685618016719189</v>
      </c>
      <c r="D75">
        <f>'TPS543C20 Loop Gain'!AJ3865</f>
        <v>-28.010683010443234</v>
      </c>
      <c r="E75">
        <f>'TPS543C20 Loop Gain'!B3865</f>
        <v>1931000</v>
      </c>
    </row>
    <row r="76" spans="3:5" x14ac:dyDescent="0.35">
      <c r="C76">
        <f>'TPS543C20 Loop Gain'!AI3864</f>
        <v>-72.584818048805801</v>
      </c>
      <c r="D76">
        <f>'TPS543C20 Loop Gain'!AJ3864</f>
        <v>-27.663770811746748</v>
      </c>
      <c r="E76">
        <f>'TPS543C20 Loop Gain'!B3864</f>
        <v>1930000</v>
      </c>
    </row>
    <row r="77" spans="3:5" x14ac:dyDescent="0.35">
      <c r="C77">
        <f>'TPS543C20 Loop Gain'!AI3863</f>
        <v>-72.485339414924752</v>
      </c>
      <c r="D77">
        <f>'TPS543C20 Loop Gain'!AJ3863</f>
        <v>-27.316861037518411</v>
      </c>
      <c r="E77">
        <f>'TPS543C20 Loop Gain'!B3863</f>
        <v>1929000</v>
      </c>
    </row>
    <row r="78" spans="3:5" x14ac:dyDescent="0.35">
      <c r="C78">
        <f>'TPS543C20 Loop Gain'!AI3862</f>
        <v>-72.387154404796462</v>
      </c>
      <c r="D78">
        <f>'TPS543C20 Loop Gain'!AJ3862</f>
        <v>-26.969953902622677</v>
      </c>
      <c r="E78">
        <f>'TPS543C20 Loop Gain'!B3862</f>
        <v>1928000</v>
      </c>
    </row>
    <row r="79" spans="3:5" x14ac:dyDescent="0.35">
      <c r="C79">
        <f>'TPS543C20 Loop Gain'!AI3861</f>
        <v>-72.290236266547396</v>
      </c>
      <c r="D79">
        <f>'TPS543C20 Loop Gain'!AJ3861</f>
        <v>-26.623049622435115</v>
      </c>
      <c r="E79">
        <f>'TPS543C20 Loop Gain'!B3861</f>
        <v>1927000</v>
      </c>
    </row>
    <row r="80" spans="3:5" x14ac:dyDescent="0.35">
      <c r="C80">
        <f>'TPS543C20 Loop Gain'!AI3860</f>
        <v>-72.194559163451657</v>
      </c>
      <c r="D80">
        <f>'TPS543C20 Loop Gain'!AJ3860</f>
        <v>-26.27614841281515</v>
      </c>
      <c r="E80">
        <f>'TPS543C20 Loop Gain'!B3860</f>
        <v>1926000</v>
      </c>
    </row>
    <row r="81" spans="3:5" x14ac:dyDescent="0.35">
      <c r="C81">
        <f>'TPS543C20 Loop Gain'!AI3859</f>
        <v>-72.100098133085638</v>
      </c>
      <c r="D81">
        <f>'TPS543C20 Loop Gain'!AJ3859</f>
        <v>-25.929250490057544</v>
      </c>
      <c r="E81">
        <f>'TPS543C20 Loop Gain'!B3859</f>
        <v>1925000</v>
      </c>
    </row>
    <row r="82" spans="3:5" x14ac:dyDescent="0.35">
      <c r="C82">
        <f>'TPS543C20 Loop Gain'!AI3858</f>
        <v>-72.006829048750475</v>
      </c>
      <c r="D82">
        <f>'TPS543C20 Loop Gain'!AJ3858</f>
        <v>-25.582356070865146</v>
      </c>
      <c r="E82">
        <f>'TPS543C20 Loop Gain'!B3858</f>
        <v>1924000</v>
      </c>
    </row>
    <row r="83" spans="3:5" x14ac:dyDescent="0.35">
      <c r="C83">
        <f>'TPS543C20 Loop Gain'!AI3857</f>
        <v>-71.91472858300034</v>
      </c>
      <c r="D83">
        <f>'TPS543C20 Loop Gain'!AJ3857</f>
        <v>-25.235465372312166</v>
      </c>
      <c r="E83">
        <f>'TPS543C20 Loop Gain'!B3857</f>
        <v>1923000</v>
      </c>
    </row>
    <row r="84" spans="3:5" x14ac:dyDescent="0.35">
      <c r="C84">
        <f>'TPS543C20 Loop Gain'!AI3856</f>
        <v>-71.823774173149246</v>
      </c>
      <c r="D84">
        <f>'TPS543C20 Loop Gain'!AJ3856</f>
        <v>-24.888578611818456</v>
      </c>
      <c r="E84">
        <f>'TPS543C20 Loop Gain'!B3856</f>
        <v>1922000</v>
      </c>
    </row>
    <row r="85" spans="3:5" x14ac:dyDescent="0.35">
      <c r="C85">
        <f>'TPS543C20 Loop Gain'!AI3855</f>
        <v>-71.733943988618464</v>
      </c>
      <c r="D85">
        <f>'TPS543C20 Loop Gain'!AJ3855</f>
        <v>-24.541696007099311</v>
      </c>
      <c r="E85">
        <f>'TPS543C20 Loop Gain'!B3855</f>
        <v>1921000</v>
      </c>
    </row>
    <row r="86" spans="3:5" x14ac:dyDescent="0.35">
      <c r="C86">
        <f>'TPS543C20 Loop Gain'!AI3854</f>
        <v>-71.64521690002006</v>
      </c>
      <c r="D86">
        <f>'TPS543C20 Loop Gain'!AJ3854</f>
        <v>-24.194817776137008</v>
      </c>
      <c r="E86">
        <f>'TPS543C20 Loop Gain'!B3854</f>
        <v>1920000</v>
      </c>
    </row>
    <row r="87" spans="3:5" x14ac:dyDescent="0.35">
      <c r="C87">
        <f>'TPS543C20 Loop Gain'!AI3853</f>
        <v>-71.557572449861823</v>
      </c>
      <c r="D87">
        <f>'TPS543C20 Loop Gain'!AJ3853</f>
        <v>-23.847944137156425</v>
      </c>
      <c r="E87">
        <f>'TPS543C20 Loop Gain'!B3853</f>
        <v>1919000</v>
      </c>
    </row>
    <row r="88" spans="3:5" x14ac:dyDescent="0.35">
      <c r="C88">
        <f>'TPS543C20 Loop Gain'!AI3852</f>
        <v>-71.470990824765678</v>
      </c>
      <c r="D88">
        <f>'TPS543C20 Loop Gain'!AJ3852</f>
        <v>-23.501075308571149</v>
      </c>
      <c r="E88">
        <f>'TPS543C20 Loop Gain'!B3852</f>
        <v>1918000</v>
      </c>
    </row>
    <row r="89" spans="3:5" x14ac:dyDescent="0.35">
      <c r="C89">
        <f>'TPS543C20 Loop Gain'!AI3851</f>
        <v>-71.385452829120169</v>
      </c>
      <c r="D89">
        <f>'TPS543C20 Loop Gain'!AJ3851</f>
        <v>-23.154211508957161</v>
      </c>
      <c r="E89">
        <f>'TPS543C20 Loop Gain'!B3851</f>
        <v>1917000</v>
      </c>
    </row>
    <row r="90" spans="3:5" x14ac:dyDescent="0.35">
      <c r="C90">
        <f>'TPS543C20 Loop Gain'!AI3850</f>
        <v>-71.30093986007121</v>
      </c>
      <c r="D90">
        <f>'TPS543C20 Loop Gain'!AJ3850</f>
        <v>-22.807352957026879</v>
      </c>
      <c r="E90">
        <f>'TPS543C20 Loop Gain'!B3850</f>
        <v>1916000</v>
      </c>
    </row>
    <row r="91" spans="3:5" x14ac:dyDescent="0.35">
      <c r="C91">
        <f>'TPS543C20 Loop Gain'!AI3849</f>
        <v>-71.217433883767342</v>
      </c>
      <c r="D91">
        <f>'TPS543C20 Loop Gain'!AJ3849</f>
        <v>-22.460499871575411</v>
      </c>
      <c r="E91">
        <f>'TPS543C20 Loop Gain'!B3849</f>
        <v>1915000</v>
      </c>
    </row>
    <row r="92" spans="3:5" x14ac:dyDescent="0.35">
      <c r="C92">
        <f>'TPS543C20 Loop Gain'!AI3848</f>
        <v>-71.134917412793826</v>
      </c>
      <c r="D92">
        <f>'TPS543C20 Loop Gain'!AJ3848</f>
        <v>-22.113652471458259</v>
      </c>
      <c r="E92">
        <f>'TPS543C20 Loop Gain'!B3848</f>
        <v>1914000</v>
      </c>
    </row>
    <row r="93" spans="3:5" x14ac:dyDescent="0.35">
      <c r="C93">
        <f>'TPS543C20 Loop Gain'!AI3847</f>
        <v>-71.05337348471808</v>
      </c>
      <c r="D93">
        <f>'TPS543C20 Loop Gain'!AJ3847</f>
        <v>-21.766810975547767</v>
      </c>
      <c r="E93">
        <f>'TPS543C20 Loop Gain'!B3847</f>
        <v>1913000</v>
      </c>
    </row>
    <row r="94" spans="3:5" x14ac:dyDescent="0.35">
      <c r="C94">
        <f>'TPS543C20 Loop Gain'!AI3846</f>
        <v>-70.972785641685874</v>
      </c>
      <c r="D94">
        <f>'TPS543C20 Loop Gain'!AJ3846</f>
        <v>-21.419975602711009</v>
      </c>
      <c r="E94">
        <f>'TPS543C20 Loop Gain'!B3846</f>
        <v>1912000</v>
      </c>
    </row>
    <row r="95" spans="3:5" x14ac:dyDescent="0.35">
      <c r="C95">
        <f>'TPS543C20 Loop Gain'!AI3845</f>
        <v>-70.893137911000267</v>
      </c>
      <c r="D95">
        <f>'TPS543C20 Loop Gain'!AJ3845</f>
        <v>-21.073146571755778</v>
      </c>
      <c r="E95">
        <f>'TPS543C20 Loop Gain'!B3845</f>
        <v>1911000</v>
      </c>
    </row>
    <row r="96" spans="3:5" x14ac:dyDescent="0.35">
      <c r="C96">
        <f>'TPS543C20 Loop Gain'!AI3844</f>
        <v>-70.814414786636362</v>
      </c>
      <c r="D96">
        <f>'TPS543C20 Loop Gain'!AJ3844</f>
        <v>-20.726324101404998</v>
      </c>
      <c r="E96">
        <f>'TPS543C20 Loop Gain'!B3844</f>
        <v>1910000</v>
      </c>
    </row>
    <row r="97" spans="3:5" x14ac:dyDescent="0.35">
      <c r="C97">
        <f>'TPS543C20 Loop Gain'!AI3843</f>
        <v>-70.736601211634309</v>
      </c>
      <c r="D97">
        <f>'TPS543C20 Loop Gain'!AJ3843</f>
        <v>-20.379508410267597</v>
      </c>
      <c r="E97">
        <f>'TPS543C20 Loop Gain'!B3843</f>
        <v>1909000</v>
      </c>
    </row>
    <row r="98" spans="3:5" x14ac:dyDescent="0.35">
      <c r="C98">
        <f>'TPS543C20 Loop Gain'!AI3842</f>
        <v>-70.65968256131535</v>
      </c>
      <c r="D98">
        <f>'TPS543C20 Loop Gain'!AJ3842</f>
        <v>-20.03269971678721</v>
      </c>
      <c r="E98">
        <f>'TPS543C20 Loop Gain'!B3842</f>
        <v>1908000</v>
      </c>
    </row>
    <row r="99" spans="3:5" x14ac:dyDescent="0.35">
      <c r="C99">
        <f>'TPS543C20 Loop Gain'!AI3841</f>
        <v>-70.583644627285381</v>
      </c>
      <c r="D99">
        <f>'TPS543C20 Loop Gain'!AJ3841</f>
        <v>-19.685898239214744</v>
      </c>
      <c r="E99">
        <f>'TPS543C20 Loop Gain'!B3841</f>
        <v>1907000</v>
      </c>
    </row>
    <row r="100" spans="3:5" x14ac:dyDescent="0.35">
      <c r="C100">
        <f>'TPS543C20 Loop Gain'!AI3840</f>
        <v>-70.508473602177929</v>
      </c>
      <c r="D100">
        <f>'TPS543C20 Loop Gain'!AJ3840</f>
        <v>-19.339104195580308</v>
      </c>
      <c r="E100">
        <f>'TPS543C20 Loop Gain'!B3840</f>
        <v>1906000</v>
      </c>
    </row>
    <row r="101" spans="3:5" x14ac:dyDescent="0.35">
      <c r="C101">
        <f>'TPS543C20 Loop Gain'!AI3839</f>
        <v>-70.434156065089738</v>
      </c>
      <c r="D101">
        <f>'TPS543C20 Loop Gain'!AJ3839</f>
        <v>-18.992317803642315</v>
      </c>
      <c r="E101">
        <f>'TPS543C20 Loop Gain'!B3839</f>
        <v>1905000</v>
      </c>
    </row>
    <row r="102" spans="3:5" x14ac:dyDescent="0.35">
      <c r="C102">
        <f>'TPS543C20 Loop Gain'!AI3838</f>
        <v>-70.360678967683199</v>
      </c>
      <c r="D102">
        <f>'TPS543C20 Loop Gain'!AJ3838</f>
        <v>-18.645539280861133</v>
      </c>
      <c r="E102">
        <f>'TPS543C20 Loop Gain'!B3838</f>
        <v>1904000</v>
      </c>
    </row>
    <row r="103" spans="3:5" x14ac:dyDescent="0.35">
      <c r="C103">
        <f>'TPS543C20 Loop Gain'!AI3837</f>
        <v>-70.288029620910635</v>
      </c>
      <c r="D103">
        <f>'TPS543C20 Loop Gain'!AJ3837</f>
        <v>-18.298768844358314</v>
      </c>
      <c r="E103">
        <f>'TPS543C20 Loop Gain'!B3837</f>
        <v>1903000</v>
      </c>
    </row>
    <row r="104" spans="3:5" x14ac:dyDescent="0.35">
      <c r="C104">
        <f>'TPS543C20 Loop Gain'!AI3836</f>
        <v>-70.216195682332241</v>
      </c>
      <c r="D104">
        <f>'TPS543C20 Loop Gain'!AJ3836</f>
        <v>-17.952006710892981</v>
      </c>
      <c r="E104">
        <f>'TPS543C20 Loop Gain'!B3836</f>
        <v>1902000</v>
      </c>
    </row>
    <row r="105" spans="3:5" x14ac:dyDescent="0.35">
      <c r="C105">
        <f>'TPS543C20 Loop Gain'!AI3835</f>
        <v>-70.145165143991022</v>
      </c>
      <c r="D105">
        <f>'TPS543C20 Loop Gain'!AJ3835</f>
        <v>-17.605253096807989</v>
      </c>
      <c r="E105">
        <f>'TPS543C20 Loop Gain'!B3835</f>
        <v>1901000</v>
      </c>
    </row>
    <row r="106" spans="3:5" x14ac:dyDescent="0.35">
      <c r="C106">
        <f>'TPS543C20 Loop Gain'!AI3834</f>
        <v>-70.074926320821746</v>
      </c>
      <c r="D106">
        <f>'TPS543C20 Loop Gain'!AJ3834</f>
        <v>-17.258508218003691</v>
      </c>
      <c r="E106">
        <f>'TPS543C20 Loop Gain'!B3834</f>
        <v>1900000</v>
      </c>
    </row>
    <row r="107" spans="3:5" x14ac:dyDescent="0.35">
      <c r="C107">
        <f>'TPS543C20 Loop Gain'!AI3833</f>
        <v>-70.005467839564673</v>
      </c>
      <c r="D107">
        <f>'TPS543C20 Loop Gain'!AJ3833</f>
        <v>-16.911772289909766</v>
      </c>
      <c r="E107">
        <f>'TPS543C20 Loop Gain'!B3833</f>
        <v>1899000</v>
      </c>
    </row>
    <row r="108" spans="3:5" x14ac:dyDescent="0.35">
      <c r="C108">
        <f>'TPS543C20 Loop Gain'!AI3832</f>
        <v>-69.93677862815106</v>
      </c>
      <c r="D108">
        <f>'TPS543C20 Loop Gain'!AJ3832</f>
        <v>-16.565045527433675</v>
      </c>
      <c r="E108">
        <f>'TPS543C20 Loop Gain'!B3832</f>
        <v>1898000</v>
      </c>
    </row>
    <row r="109" spans="3:5" x14ac:dyDescent="0.35">
      <c r="C109">
        <f>'TPS543C20 Loop Gain'!AI3831</f>
        <v>-69.868847905547497</v>
      </c>
      <c r="D109">
        <f>'TPS543C20 Loop Gain'!AJ3831</f>
        <v>-16.218328144932819</v>
      </c>
      <c r="E109">
        <f>'TPS543C20 Loop Gain'!B3831</f>
        <v>1897000</v>
      </c>
    </row>
    <row r="110" spans="3:5" x14ac:dyDescent="0.35">
      <c r="C110">
        <f>'TPS543C20 Loop Gain'!AI3830</f>
        <v>-69.801665172029772</v>
      </c>
      <c r="D110">
        <f>'TPS543C20 Loop Gain'!AJ3830</f>
        <v>-15.871620356188705</v>
      </c>
      <c r="E110">
        <f>'TPS543C20 Loop Gain'!B3830</f>
        <v>1896000</v>
      </c>
    </row>
    <row r="111" spans="3:5" x14ac:dyDescent="0.35">
      <c r="C111">
        <f>'TPS543C20 Loop Gain'!AI3829</f>
        <v>-69.735220199861018</v>
      </c>
      <c r="D111">
        <f>'TPS543C20 Loop Gain'!AJ3829</f>
        <v>-15.524922374351991</v>
      </c>
      <c r="E111">
        <f>'TPS543C20 Loop Gain'!B3829</f>
        <v>1895000</v>
      </c>
    </row>
    <row r="112" spans="3:5" x14ac:dyDescent="0.35">
      <c r="C112">
        <f>'TPS543C20 Loop Gain'!AI3828</f>
        <v>-69.669503024363152</v>
      </c>
      <c r="D112">
        <f>'TPS543C20 Loop Gain'!AJ3828</f>
        <v>-15.178234411921279</v>
      </c>
      <c r="E112">
        <f>'TPS543C20 Loop Gain'!B3828</f>
        <v>1894000</v>
      </c>
    </row>
    <row r="113" spans="3:5" x14ac:dyDescent="0.35">
      <c r="C113">
        <f>'TPS543C20 Loop Gain'!AI3827</f>
        <v>-69.604503935354643</v>
      </c>
      <c r="D113">
        <f>'TPS543C20 Loop Gain'!AJ3827</f>
        <v>-14.831556680700048</v>
      </c>
      <c r="E113">
        <f>'TPS543C20 Loop Gain'!B3827</f>
        <v>1893000</v>
      </c>
    </row>
    <row r="114" spans="3:5" x14ac:dyDescent="0.35">
      <c r="C114">
        <f>'TPS543C20 Loop Gain'!AI3826</f>
        <v>-69.540213468941943</v>
      </c>
      <c r="D114">
        <f>'TPS543C20 Loop Gain'!AJ3826</f>
        <v>-14.484889391773899</v>
      </c>
      <c r="E114">
        <f>'TPS543C20 Loop Gain'!B3826</f>
        <v>1892000</v>
      </c>
    </row>
    <row r="115" spans="3:5" x14ac:dyDescent="0.35">
      <c r="C115">
        <f>'TPS543C20 Loop Gain'!AI3825</f>
        <v>-69.476622399640448</v>
      </c>
      <c r="D115">
        <f>'TPS543C20 Loop Gain'!AJ3825</f>
        <v>-14.138232755457159</v>
      </c>
      <c r="E115">
        <f>'TPS543C20 Loop Gain'!B3825</f>
        <v>1891000</v>
      </c>
    </row>
    <row r="116" spans="3:5" x14ac:dyDescent="0.35">
      <c r="C116">
        <f>'TPS543C20 Loop Gain'!AI3824</f>
        <v>-69.413721732817606</v>
      </c>
      <c r="D116">
        <f>'TPS543C20 Loop Gain'!AJ3824</f>
        <v>-13.791586981268363</v>
      </c>
      <c r="E116">
        <f>'TPS543C20 Loop Gain'!B3824</f>
        <v>1890000</v>
      </c>
    </row>
    <row r="117" spans="3:5" x14ac:dyDescent="0.35">
      <c r="C117">
        <f>'TPS543C20 Loop Gain'!AI3823</f>
        <v>-69.351502697438562</v>
      </c>
      <c r="D117">
        <f>'TPS543C20 Loop Gain'!AJ3823</f>
        <v>-13.444952277900972</v>
      </c>
      <c r="E117">
        <f>'TPS543C20 Loop Gain'!B3823</f>
        <v>1889000</v>
      </c>
    </row>
    <row r="118" spans="3:5" x14ac:dyDescent="0.35">
      <c r="C118">
        <f>'TPS543C20 Loop Gain'!AI3822</f>
        <v>-69.289956739096198</v>
      </c>
      <c r="D118">
        <f>'TPS543C20 Loop Gain'!AJ3822</f>
        <v>-13.098328853174111</v>
      </c>
      <c r="E118">
        <f>'TPS543C20 Loop Gain'!B3822</f>
        <v>1888000</v>
      </c>
    </row>
    <row r="119" spans="3:5" x14ac:dyDescent="0.35">
      <c r="C119">
        <f>'TPS543C20 Loop Gain'!AI3821</f>
        <v>-69.229075513320268</v>
      </c>
      <c r="D119">
        <f>'TPS543C20 Loop Gain'!AJ3821</f>
        <v>-12.751716914003463</v>
      </c>
      <c r="E119">
        <f>'TPS543C20 Loop Gain'!B3821</f>
        <v>1887000</v>
      </c>
    </row>
    <row r="120" spans="3:5" x14ac:dyDescent="0.35">
      <c r="C120">
        <f>'TPS543C20 Loop Gain'!AI3820</f>
        <v>-69.168850879148906</v>
      </c>
      <c r="D120">
        <f>'TPS543C20 Loop Gain'!AJ3820</f>
        <v>-12.405116666377504</v>
      </c>
      <c r="E120">
        <f>'TPS543C20 Loop Gain'!B3820</f>
        <v>1886000</v>
      </c>
    </row>
    <row r="121" spans="3:5" x14ac:dyDescent="0.35">
      <c r="C121">
        <f>'TPS543C20 Loop Gain'!AI3819</f>
        <v>-69.109274892944526</v>
      </c>
      <c r="D121">
        <f>'TPS543C20 Loop Gain'!AJ3819</f>
        <v>-12.058528315305603</v>
      </c>
      <c r="E121">
        <f>'TPS543C20 Loop Gain'!B3819</f>
        <v>1885000</v>
      </c>
    </row>
    <row r="122" spans="3:5" x14ac:dyDescent="0.35">
      <c r="C122">
        <f>'TPS543C20 Loop Gain'!AI3818</f>
        <v>-69.050339802454786</v>
      </c>
      <c r="D122">
        <f>'TPS543C20 Loop Gain'!AJ3818</f>
        <v>-11.711952064792442</v>
      </c>
      <c r="E122">
        <f>'TPS543C20 Loop Gain'!B3818</f>
        <v>1884000</v>
      </c>
    </row>
    <row r="123" spans="3:5" x14ac:dyDescent="0.35">
      <c r="C123">
        <f>'TPS543C20 Loop Gain'!AI3817</f>
        <v>-68.992038041096734</v>
      </c>
      <c r="D123">
        <f>'TPS543C20 Loop Gain'!AJ3817</f>
        <v>-11.365388117801782</v>
      </c>
      <c r="E123">
        <f>'TPS543C20 Loop Gain'!B3817</f>
        <v>1883000</v>
      </c>
    </row>
    <row r="124" spans="3:5" x14ac:dyDescent="0.35">
      <c r="C124">
        <f>'TPS543C20 Loop Gain'!AI3816</f>
        <v>-68.934362222461743</v>
      </c>
      <c r="D124">
        <f>'TPS543C20 Loop Gain'!AJ3816</f>
        <v>-11.01883667622953</v>
      </c>
      <c r="E124">
        <f>'TPS543C20 Loop Gain'!B3816</f>
        <v>1882000</v>
      </c>
    </row>
    <row r="125" spans="3:5" x14ac:dyDescent="0.35">
      <c r="C125">
        <f>'TPS543C20 Loop Gain'!AI3815</f>
        <v>-68.877305135023605</v>
      </c>
      <c r="D125">
        <f>'TPS543C20 Loop Gain'!AJ3815</f>
        <v>-10.672297940856042</v>
      </c>
      <c r="E125">
        <f>'TPS543C20 Loop Gain'!B3815</f>
        <v>1881000</v>
      </c>
    </row>
    <row r="126" spans="3:5" x14ac:dyDescent="0.35">
      <c r="C126">
        <f>'TPS543C20 Loop Gain'!AI3814</f>
        <v>-68.820859737048337</v>
      </c>
      <c r="D126">
        <f>'TPS543C20 Loop Gain'!AJ3814</f>
        <v>-10.3257721113185</v>
      </c>
      <c r="E126">
        <f>'TPS543C20 Loop Gain'!B3814</f>
        <v>1880000</v>
      </c>
    </row>
    <row r="127" spans="3:5" x14ac:dyDescent="0.35">
      <c r="C127">
        <f>'TPS543C20 Loop Gain'!AI3813</f>
        <v>-68.765019151694148</v>
      </c>
      <c r="D127">
        <f>'TPS543C20 Loop Gain'!AJ3813</f>
        <v>-9.979259386087536</v>
      </c>
      <c r="E127">
        <f>'TPS543C20 Loop Gain'!B3813</f>
        <v>1879000</v>
      </c>
    </row>
    <row r="128" spans="3:5" x14ac:dyDescent="0.35">
      <c r="C128">
        <f>'TPS543C20 Loop Gain'!AI3812</f>
        <v>-68.70977666228859</v>
      </c>
      <c r="D128">
        <f>'TPS543C20 Loop Gain'!AJ3812</f>
        <v>-9.63275996241393</v>
      </c>
      <c r="E128">
        <f>'TPS543C20 Loop Gain'!B3812</f>
        <v>1878000</v>
      </c>
    </row>
    <row r="129" spans="3:5" x14ac:dyDescent="0.35">
      <c r="C129">
        <f>'TPS543C20 Loop Gain'!AI3811</f>
        <v>-68.655125707782673</v>
      </c>
      <c r="D129">
        <f>'TPS543C20 Loop Gain'!AJ3811</f>
        <v>-9.2862740363055511</v>
      </c>
      <c r="E129">
        <f>'TPS543C20 Loop Gain'!B3811</f>
        <v>1877000</v>
      </c>
    </row>
    <row r="130" spans="3:5" x14ac:dyDescent="0.35">
      <c r="C130">
        <f>'TPS543C20 Loop Gain'!AI3810</f>
        <v>-68.601059878371501</v>
      </c>
      <c r="D130">
        <f>'TPS543C20 Loop Gain'!AJ3810</f>
        <v>-8.9398018025033767</v>
      </c>
      <c r="E130">
        <f>'TPS543C20 Loop Gain'!B3810</f>
        <v>1876000</v>
      </c>
    </row>
    <row r="131" spans="3:5" x14ac:dyDescent="0.35">
      <c r="C131">
        <f>'TPS543C20 Loop Gain'!AI3809</f>
        <v>-68.54757291126846</v>
      </c>
      <c r="D131">
        <f>'TPS543C20 Loop Gain'!AJ3809</f>
        <v>-8.5933434544289486</v>
      </c>
      <c r="E131">
        <f>'TPS543C20 Loop Gain'!B3809</f>
        <v>1875000</v>
      </c>
    </row>
    <row r="132" spans="3:5" x14ac:dyDescent="0.35">
      <c r="C132">
        <f>'TPS543C20 Loop Gain'!AI3808</f>
        <v>-68.494658686638033</v>
      </c>
      <c r="D132">
        <f>'TPS543C20 Loop Gain'!AJ3808</f>
        <v>-8.2468991841633397</v>
      </c>
      <c r="E132">
        <f>'TPS543C20 Loop Gain'!B3808</f>
        <v>1874000</v>
      </c>
    </row>
    <row r="133" spans="3:5" x14ac:dyDescent="0.35">
      <c r="C133">
        <f>'TPS543C20 Loop Gain'!AI3807</f>
        <v>-68.442311223668895</v>
      </c>
      <c r="D133">
        <f>'TPS543C20 Loop Gain'!AJ3807</f>
        <v>-7.900469182410423</v>
      </c>
      <c r="E133">
        <f>'TPS543C20 Loop Gain'!B3807</f>
        <v>1873000</v>
      </c>
    </row>
    <row r="134" spans="3:5" x14ac:dyDescent="0.35">
      <c r="C134">
        <f>'TPS543C20 Loop Gain'!AI3806</f>
        <v>-68.390524676791216</v>
      </c>
      <c r="D134">
        <f>'TPS543C20 Loop Gain'!AJ3806</f>
        <v>-7.5540536384740014</v>
      </c>
      <c r="E134">
        <f>'TPS543C20 Loop Gain'!B3806</f>
        <v>1872000</v>
      </c>
    </row>
    <row r="135" spans="3:5" x14ac:dyDescent="0.35">
      <c r="C135">
        <f>'TPS543C20 Loop Gain'!AI3805</f>
        <v>-68.339293332022336</v>
      </c>
      <c r="D135">
        <f>'TPS543C20 Loop Gain'!AJ3805</f>
        <v>-7.2076527402089869</v>
      </c>
      <c r="E135">
        <f>'TPS543C20 Loop Gain'!B3805</f>
        <v>1871000</v>
      </c>
    </row>
    <row r="136" spans="3:5" x14ac:dyDescent="0.35">
      <c r="C136">
        <f>'TPS543C20 Loop Gain'!AI3804</f>
        <v>-68.288611603444664</v>
      </c>
      <c r="D136">
        <f>'TPS543C20 Loop Gain'!AJ3804</f>
        <v>-6.861266673997652</v>
      </c>
      <c r="E136">
        <f>'TPS543C20 Loop Gain'!B3804</f>
        <v>1870000</v>
      </c>
    </row>
    <row r="137" spans="3:5" x14ac:dyDescent="0.35">
      <c r="C137">
        <f>'TPS543C20 Loop Gain'!AI3803</f>
        <v>-68.238474029806625</v>
      </c>
      <c r="D137">
        <f>'TPS543C20 Loop Gain'!AJ3803</f>
        <v>-6.5148956247254466</v>
      </c>
      <c r="E137">
        <f>'TPS543C20 Loop Gain'!B3803</f>
        <v>1869000</v>
      </c>
    </row>
    <row r="138" spans="3:5" x14ac:dyDescent="0.35">
      <c r="C138">
        <f>'TPS543C20 Loop Gain'!AI3802</f>
        <v>-68.188875271236853</v>
      </c>
      <c r="D138">
        <f>'TPS543C20 Loop Gain'!AJ3802</f>
        <v>-6.168539775733314</v>
      </c>
      <c r="E138">
        <f>'TPS543C20 Loop Gain'!B3802</f>
        <v>1868000</v>
      </c>
    </row>
    <row r="139" spans="3:5" x14ac:dyDescent="0.35">
      <c r="C139">
        <f>'TPS543C20 Loop Gain'!AI3801</f>
        <v>-68.139810106077377</v>
      </c>
      <c r="D139">
        <f>'TPS543C20 Loop Gain'!AJ3801</f>
        <v>-5.8221993087941506</v>
      </c>
      <c r="E139">
        <f>'TPS543C20 Loop Gain'!B3801</f>
        <v>1867000</v>
      </c>
    </row>
    <row r="140" spans="3:5" x14ac:dyDescent="0.35">
      <c r="C140">
        <f>'TPS543C20 Loop Gain'!AI3800</f>
        <v>-68.091273427822443</v>
      </c>
      <c r="D140">
        <f>'TPS543C20 Loop Gain'!AJ3800</f>
        <v>-5.4758744040897929</v>
      </c>
      <c r="E140">
        <f>'TPS543C20 Loop Gain'!B3800</f>
        <v>1866000</v>
      </c>
    </row>
    <row r="141" spans="3:5" x14ac:dyDescent="0.35">
      <c r="C141">
        <f>'TPS543C20 Loop Gain'!AI3799</f>
        <v>-68.043260242160343</v>
      </c>
      <c r="D141">
        <f>'TPS543C20 Loop Gain'!AJ3799</f>
        <v>-5.1295652401631662</v>
      </c>
      <c r="E141">
        <f>'TPS543C20 Loop Gain'!B3799</f>
        <v>1865000</v>
      </c>
    </row>
    <row r="142" spans="3:5" x14ac:dyDescent="0.35">
      <c r="C142">
        <f>'TPS543C20 Loop Gain'!AI3798</f>
        <v>-67.995765664118494</v>
      </c>
      <c r="D142">
        <f>'TPS543C20 Loop Gain'!AJ3798</f>
        <v>-4.7832719938984614</v>
      </c>
      <c r="E142">
        <f>'TPS543C20 Loop Gain'!B3798</f>
        <v>1864000</v>
      </c>
    </row>
    <row r="143" spans="3:5" x14ac:dyDescent="0.35">
      <c r="C143">
        <f>'TPS543C20 Loop Gain'!AI3797</f>
        <v>-67.948784915301999</v>
      </c>
      <c r="D143">
        <f>'TPS543C20 Loop Gain'!AJ3797</f>
        <v>-4.4369948404856174</v>
      </c>
      <c r="E143">
        <f>'TPS543C20 Loop Gain'!B3797</f>
        <v>1863000</v>
      </c>
    </row>
    <row r="144" spans="3:5" x14ac:dyDescent="0.35">
      <c r="C144">
        <f>'TPS543C20 Loop Gain'!AI3796</f>
        <v>-67.902313321227439</v>
      </c>
      <c r="D144">
        <f>'TPS543C20 Loop Gain'!AJ3796</f>
        <v>-4.0907339533994564</v>
      </c>
      <c r="E144">
        <f>'TPS543C20 Loop Gain'!B3796</f>
        <v>1862000</v>
      </c>
    </row>
    <row r="145" spans="3:5" x14ac:dyDescent="0.35">
      <c r="C145">
        <f>'TPS543C20 Loop Gain'!AI3795</f>
        <v>-67.856346308741891</v>
      </c>
      <c r="D145">
        <f>'TPS543C20 Loop Gain'!AJ3795</f>
        <v>-3.7444895043554798</v>
      </c>
      <c r="E145">
        <f>'TPS543C20 Loop Gain'!B3795</f>
        <v>1861000</v>
      </c>
    </row>
    <row r="146" spans="3:5" x14ac:dyDescent="0.35">
      <c r="C146">
        <f>'TPS543C20 Loop Gain'!AI3794</f>
        <v>-67.810879403529896</v>
      </c>
      <c r="D146">
        <f>'TPS543C20 Loop Gain'!AJ3794</f>
        <v>-3.3982616632851474</v>
      </c>
      <c r="E146">
        <f>'TPS543C20 Loop Gain'!B3794</f>
        <v>1860000</v>
      </c>
    </row>
    <row r="147" spans="3:5" x14ac:dyDescent="0.35">
      <c r="C147">
        <f>'TPS543C20 Loop Gain'!AI3793</f>
        <v>-67.765908227703662</v>
      </c>
      <c r="D147">
        <f>'TPS543C20 Loop Gain'!AJ3793</f>
        <v>-3.0520505983173996</v>
      </c>
      <c r="E147">
        <f>'TPS543C20 Loop Gain'!B3793</f>
        <v>1859000</v>
      </c>
    </row>
    <row r="148" spans="3:5" x14ac:dyDescent="0.35">
      <c r="C148">
        <f>'TPS543C20 Loop Gain'!AI3792</f>
        <v>-67.721428497468366</v>
      </c>
      <c r="D148">
        <f>'TPS543C20 Loop Gain'!AJ3792</f>
        <v>-2.7058564757299641</v>
      </c>
      <c r="E148">
        <f>'TPS543C20 Loop Gain'!B3792</f>
        <v>1858000</v>
      </c>
    </row>
    <row r="149" spans="3:5" x14ac:dyDescent="0.35">
      <c r="C149">
        <f>'TPS543C20 Loop Gain'!AI3791</f>
        <v>-67.677436020866523</v>
      </c>
      <c r="D149">
        <f>'TPS543C20 Loop Gain'!AJ3791</f>
        <v>-2.3596794599322295</v>
      </c>
      <c r="E149">
        <f>'TPS543C20 Loop Gain'!B3791</f>
        <v>1857000</v>
      </c>
    </row>
    <row r="150" spans="3:5" x14ac:dyDescent="0.35">
      <c r="C150">
        <f>'TPS543C20 Loop Gain'!AI3790</f>
        <v>-67.633926695596756</v>
      </c>
      <c r="D150">
        <f>'TPS543C20 Loop Gain'!AJ3790</f>
        <v>-2.0135197134404592</v>
      </c>
      <c r="E150">
        <f>'TPS543C20 Loop Gain'!B3790</f>
        <v>1856000</v>
      </c>
    </row>
    <row r="151" spans="3:5" x14ac:dyDescent="0.35">
      <c r="C151">
        <f>'TPS543C20 Loop Gain'!AI3789</f>
        <v>-67.590896506898417</v>
      </c>
      <c r="D151">
        <f>'TPS543C20 Loop Gain'!AJ3789</f>
        <v>-1.6673773968355476</v>
      </c>
      <c r="E151">
        <f>'TPS543C20 Loop Gain'!B3789</f>
        <v>1855000</v>
      </c>
    </row>
    <row r="152" spans="3:5" x14ac:dyDescent="0.35">
      <c r="C152">
        <f>'TPS543C20 Loop Gain'!AI3788</f>
        <v>-67.548341525508775</v>
      </c>
      <c r="D152">
        <f>'TPS543C20 Loop Gain'!AJ3788</f>
        <v>-1.321252668745557</v>
      </c>
      <c r="E152">
        <f>'TPS543C20 Loop Gain'!B3788</f>
        <v>1854000</v>
      </c>
    </row>
    <row r="153" spans="3:5" x14ac:dyDescent="0.35">
      <c r="C153">
        <f>'TPS543C20 Loop Gain'!AI3787</f>
        <v>-67.506257905682872</v>
      </c>
      <c r="D153">
        <f>'TPS543C20 Loop Gain'!AJ3787</f>
        <v>-0.97514568581036343</v>
      </c>
      <c r="E153">
        <f>'TPS543C20 Loop Gain'!B3787</f>
        <v>1853000</v>
      </c>
    </row>
    <row r="154" spans="3:5" x14ac:dyDescent="0.35">
      <c r="C154">
        <f>'TPS543C20 Loop Gain'!AI3786</f>
        <v>-67.464641883278517</v>
      </c>
      <c r="D154">
        <f>'TPS543C20 Loop Gain'!AJ3786</f>
        <v>-0.62905660266752927</v>
      </c>
      <c r="E154">
        <f>'TPS543C20 Loop Gain'!B3786</f>
        <v>1852000</v>
      </c>
    </row>
    <row r="155" spans="3:5" x14ac:dyDescent="0.35">
      <c r="C155">
        <f>'TPS543C20 Loop Gain'!AI3785</f>
        <v>-67.423489773899064</v>
      </c>
      <c r="D155">
        <f>'TPS543C20 Loop Gain'!AJ3785</f>
        <v>-0.28298557190645535</v>
      </c>
      <c r="E155">
        <f>'TPS543C20 Loop Gain'!B3785</f>
        <v>1851000</v>
      </c>
    </row>
    <row r="156" spans="3:5" x14ac:dyDescent="0.35">
      <c r="C156">
        <f>'TPS543C20 Loop Gain'!AI3784</f>
        <v>-67.382797971097602</v>
      </c>
      <c r="D156">
        <f>'TPS543C20 Loop Gain'!AJ3784</f>
        <v>6.3067255948354439E-2</v>
      </c>
      <c r="E156">
        <f>'TPS543C20 Loop Gain'!B3784</f>
        <v>1850000</v>
      </c>
    </row>
    <row r="157" spans="3:5" x14ac:dyDescent="0.35">
      <c r="C157">
        <f>'TPS543C20 Loop Gain'!AI3783</f>
        <v>-67.342562944636867</v>
      </c>
      <c r="D157">
        <f>'TPS543C20 Loop Gain'!AJ3783</f>
        <v>0.40910173245960602</v>
      </c>
      <c r="E157">
        <f>'TPS543C20 Loop Gain'!B3783</f>
        <v>1849000</v>
      </c>
    </row>
    <row r="158" spans="3:5" x14ac:dyDescent="0.35">
      <c r="C158">
        <f>'TPS543C20 Loop Gain'!AI3782</f>
        <v>-67.302781238802268</v>
      </c>
      <c r="D158">
        <f>'TPS543C20 Loop Gain'!AJ3782</f>
        <v>0.7551177113154528</v>
      </c>
      <c r="E158">
        <f>'TPS543C20 Loop Gain'!B3782</f>
        <v>1848000</v>
      </c>
    </row>
    <row r="159" spans="3:5" x14ac:dyDescent="0.35">
      <c r="C159">
        <f>'TPS543C20 Loop Gain'!AI3781</f>
        <v>-67.263449470768833</v>
      </c>
      <c r="D159">
        <f>'TPS543C20 Loop Gain'!AJ3781</f>
        <v>1.1011150483506131</v>
      </c>
      <c r="E159">
        <f>'TPS543C20 Loop Gain'!B3781</f>
        <v>1847000</v>
      </c>
    </row>
    <row r="160" spans="3:5" x14ac:dyDescent="0.35">
      <c r="C160">
        <f>'TPS543C20 Loop Gain'!AI3780</f>
        <v>-67.224564329019728</v>
      </c>
      <c r="D160">
        <f>'TPS543C20 Loop Gain'!AJ3780</f>
        <v>1.4470936015622442</v>
      </c>
      <c r="E160">
        <f>'TPS543C20 Loop Gain'!B3780</f>
        <v>1846000</v>
      </c>
    </row>
    <row r="161" spans="3:5" x14ac:dyDescent="0.35">
      <c r="C161">
        <f>'TPS543C20 Loop Gain'!AI3779</f>
        <v>-67.186122571811097</v>
      </c>
      <c r="D161">
        <f>'TPS543C20 Loop Gain'!AJ3779</f>
        <v>1.7930532311535372</v>
      </c>
      <c r="E161">
        <f>'TPS543C20 Loop Gain'!B3779</f>
        <v>1845000</v>
      </c>
    </row>
    <row r="162" spans="3:5" x14ac:dyDescent="0.35">
      <c r="C162">
        <f>'TPS543C20 Loop Gain'!AI3778</f>
        <v>-67.148121025686223</v>
      </c>
      <c r="D162">
        <f>'TPS543C20 Loop Gain'!AJ3778</f>
        <v>2.1389937995460433</v>
      </c>
      <c r="E162">
        <f>'TPS543C20 Loop Gain'!B3778</f>
        <v>1844000</v>
      </c>
    </row>
    <row r="163" spans="3:5" x14ac:dyDescent="0.35">
      <c r="C163">
        <f>'TPS543C20 Loop Gain'!AI3777</f>
        <v>-67.110556584035109</v>
      </c>
      <c r="D163">
        <f>'TPS543C20 Loop Gain'!AJ3777</f>
        <v>2.4849151714113722</v>
      </c>
      <c r="E163">
        <f>'TPS543C20 Loop Gain'!B3777</f>
        <v>1843000</v>
      </c>
    </row>
    <row r="164" spans="3:5" x14ac:dyDescent="0.35">
      <c r="C164">
        <f>'TPS543C20 Loop Gain'!AI3776</f>
        <v>-67.07342620569824</v>
      </c>
      <c r="D164">
        <f>'TPS543C20 Loop Gain'!AJ3776</f>
        <v>2.8308172136841039</v>
      </c>
      <c r="E164">
        <f>'TPS543C20 Loop Gain'!B3776</f>
        <v>1842000</v>
      </c>
    </row>
    <row r="165" spans="3:5" x14ac:dyDescent="0.35">
      <c r="C165">
        <f>'TPS543C20 Loop Gain'!AI3775</f>
        <v>-67.036726913611858</v>
      </c>
      <c r="D165">
        <f>'TPS543C20 Loop Gain'!AJ3775</f>
        <v>3.1766997956024308</v>
      </c>
      <c r="E165">
        <f>'TPS543C20 Loop Gain'!B3775</f>
        <v>1841000</v>
      </c>
    </row>
    <row r="166" spans="3:5" x14ac:dyDescent="0.35">
      <c r="C166">
        <f>'TPS543C20 Loop Gain'!AI3774</f>
        <v>-67.00045579349559</v>
      </c>
      <c r="D166">
        <f>'TPS543C20 Loop Gain'!AJ3774</f>
        <v>3.5225627887236719</v>
      </c>
      <c r="E166">
        <f>'TPS543C20 Loop Gain'!B3774</f>
        <v>1840000</v>
      </c>
    </row>
    <row r="167" spans="3:5" x14ac:dyDescent="0.35">
      <c r="C167">
        <f>'TPS543C20 Loop Gain'!AI3773</f>
        <v>-66.964609992580421</v>
      </c>
      <c r="D167">
        <f>'TPS543C20 Loop Gain'!AJ3773</f>
        <v>3.8684060669395448</v>
      </c>
      <c r="E167">
        <f>'TPS543C20 Loop Gain'!B3773</f>
        <v>1839000</v>
      </c>
    </row>
    <row r="168" spans="3:5" x14ac:dyDescent="0.35">
      <c r="C168">
        <f>'TPS543C20 Loop Gain'!AI3772</f>
        <v>-66.929186718373145</v>
      </c>
      <c r="D168">
        <f>'TPS543C20 Loop Gain'!AJ3772</f>
        <v>4.2142295065158386</v>
      </c>
      <c r="E168">
        <f>'TPS543C20 Loop Gain'!B3772</f>
        <v>1838000</v>
      </c>
    </row>
    <row r="169" spans="3:5" x14ac:dyDescent="0.35">
      <c r="C169">
        <f>'TPS543C20 Loop Gain'!AI3771</f>
        <v>-66.894183237459984</v>
      </c>
      <c r="D169">
        <f>'TPS543C20 Loop Gain'!AJ3771</f>
        <v>4.5600329861067728</v>
      </c>
      <c r="E169">
        <f>'TPS543C20 Loop Gain'!B3771</f>
        <v>1837000</v>
      </c>
    </row>
    <row r="170" spans="3:5" x14ac:dyDescent="0.35">
      <c r="C170">
        <f>'TPS543C20 Loop Gain'!AI3770</f>
        <v>-66.859596874346366</v>
      </c>
      <c r="D170">
        <f>'TPS543C20 Loop Gain'!AJ3770</f>
        <v>4.9058163867688309</v>
      </c>
      <c r="E170">
        <f>'TPS543C20 Loop Gain'!B3770</f>
        <v>1836000</v>
      </c>
    </row>
    <row r="171" spans="3:5" x14ac:dyDescent="0.35">
      <c r="C171">
        <f>'TPS543C20 Loop Gain'!AI3769</f>
        <v>-66.825425010329624</v>
      </c>
      <c r="D171">
        <f>'TPS543C20 Loop Gain'!AJ3769</f>
        <v>5.2515795919995565</v>
      </c>
      <c r="E171">
        <f>'TPS543C20 Loop Gain'!B3769</f>
        <v>1835000</v>
      </c>
    </row>
    <row r="172" spans="3:5" x14ac:dyDescent="0.35">
      <c r="C172">
        <f>'TPS543C20 Loop Gain'!AI3768</f>
        <v>-66.791665082407675</v>
      </c>
      <c r="D172">
        <f>'TPS543C20 Loop Gain'!AJ3768</f>
        <v>5.5973224877483556</v>
      </c>
      <c r="E172">
        <f>'TPS543C20 Loop Gain'!B3768</f>
        <v>1834000</v>
      </c>
    </row>
    <row r="173" spans="3:5" x14ac:dyDescent="0.35">
      <c r="C173">
        <f>'TPS543C20 Loop Gain'!AI3767</f>
        <v>-66.758314582218816</v>
      </c>
      <c r="D173">
        <f>'TPS543C20 Loop Gain'!AJ3767</f>
        <v>5.9430449624430635</v>
      </c>
      <c r="E173">
        <f>'TPS543C20 Loop Gain'!B3767</f>
        <v>1833000</v>
      </c>
    </row>
    <row r="174" spans="3:5" x14ac:dyDescent="0.35">
      <c r="C174">
        <f>'TPS543C20 Loop Gain'!AI3766</f>
        <v>-66.725371055015216</v>
      </c>
      <c r="D174">
        <f>'TPS543C20 Loop Gain'!AJ3766</f>
        <v>6.288746906999565</v>
      </c>
      <c r="E174">
        <f>'TPS543C20 Loop Gain'!B3766</f>
        <v>1832000</v>
      </c>
    </row>
    <row r="175" spans="3:5" x14ac:dyDescent="0.35">
      <c r="C175">
        <f>'TPS543C20 Loop Gain'!AI3765</f>
        <v>-66.692832098664226</v>
      </c>
      <c r="D175">
        <f>'TPS543C20 Loop Gain'!AJ3765</f>
        <v>6.634428214858799</v>
      </c>
      <c r="E175">
        <f>'TPS543C20 Loop Gain'!B3765</f>
        <v>1831000</v>
      </c>
    </row>
    <row r="176" spans="3:5" x14ac:dyDescent="0.35">
      <c r="C176">
        <f>'TPS543C20 Loop Gain'!AI3764</f>
        <v>-66.660695362681864</v>
      </c>
      <c r="D176">
        <f>'TPS543C20 Loop Gain'!AJ3764</f>
        <v>6.9800887819991919</v>
      </c>
      <c r="E176">
        <f>'TPS543C20 Loop Gain'!B3764</f>
        <v>1830000</v>
      </c>
    </row>
    <row r="177" spans="3:5" x14ac:dyDescent="0.35">
      <c r="C177">
        <f>'TPS543C20 Loop Gain'!AI3763</f>
        <v>-66.628958547294729</v>
      </c>
      <c r="D177">
        <f>'TPS543C20 Loop Gain'!AJ3763</f>
        <v>7.3257285069467812</v>
      </c>
      <c r="E177">
        <f>'TPS543C20 Loop Gain'!B3763</f>
        <v>1829000</v>
      </c>
    </row>
    <row r="178" spans="3:5" x14ac:dyDescent="0.35">
      <c r="C178">
        <f>'TPS543C20 Loop Gain'!AI3762</f>
        <v>-66.597619402528409</v>
      </c>
      <c r="D178">
        <f>'TPS543C20 Loop Gain'!AJ3762</f>
        <v>7.6713472908135962</v>
      </c>
      <c r="E178">
        <f>'TPS543C20 Loop Gain'!B3762</f>
        <v>1828000</v>
      </c>
    </row>
    <row r="179" spans="3:5" x14ac:dyDescent="0.35">
      <c r="C179">
        <f>'TPS543C20 Loop Gain'!AI3761</f>
        <v>-66.56667572732465</v>
      </c>
      <c r="D179">
        <f>'TPS543C20 Loop Gain'!AJ3761</f>
        <v>8.0169450373052538</v>
      </c>
      <c r="E179">
        <f>'TPS543C20 Loop Gain'!B3761</f>
        <v>1827000</v>
      </c>
    </row>
    <row r="180" spans="3:5" x14ac:dyDescent="0.35">
      <c r="C180">
        <f>'TPS543C20 Loop Gain'!AI3760</f>
        <v>-66.53612536868475</v>
      </c>
      <c r="D180">
        <f>'TPS543C20 Loop Gain'!AJ3760</f>
        <v>8.3625216527326245</v>
      </c>
      <c r="E180">
        <f>'TPS543C20 Loop Gain'!B3760</f>
        <v>1826000</v>
      </c>
    </row>
    <row r="181" spans="3:5" x14ac:dyDescent="0.35">
      <c r="C181">
        <f>'TPS543C20 Loop Gain'!AI3759</f>
        <v>-66.505966220836868</v>
      </c>
      <c r="D181">
        <f>'TPS543C20 Loop Gain'!AJ3759</f>
        <v>8.7080770460471832</v>
      </c>
      <c r="E181">
        <f>'TPS543C20 Loop Gain'!B3759</f>
        <v>1825000</v>
      </c>
    </row>
    <row r="182" spans="3:5" x14ac:dyDescent="0.35">
      <c r="C182">
        <f>'TPS543C20 Loop Gain'!AI3758</f>
        <v>-66.476196224429629</v>
      </c>
      <c r="D182">
        <f>'TPS543C20 Loop Gain'!AJ3758</f>
        <v>9.0536111288495977</v>
      </c>
      <c r="E182">
        <f>'TPS543C20 Loop Gain'!B3758</f>
        <v>1824000</v>
      </c>
    </row>
    <row r="183" spans="3:5" x14ac:dyDescent="0.35">
      <c r="C183">
        <f>'TPS543C20 Loop Gain'!AI3757</f>
        <v>-66.446813365750259</v>
      </c>
      <c r="D183">
        <f>'TPS543C20 Loop Gain'!AJ3757</f>
        <v>9.399123815398946</v>
      </c>
      <c r="E183">
        <f>'TPS543C20 Loop Gain'!B3757</f>
        <v>1823000</v>
      </c>
    </row>
    <row r="184" spans="3:5" x14ac:dyDescent="0.35">
      <c r="C184">
        <f>'TPS543C20 Loop Gain'!AI3756</f>
        <v>-66.417815675963496</v>
      </c>
      <c r="D184">
        <f>'TPS543C20 Loop Gain'!AJ3756</f>
        <v>9.7446150226456165</v>
      </c>
      <c r="E184">
        <f>'TPS543C20 Loop Gain'!B3756</f>
        <v>1822000</v>
      </c>
    </row>
    <row r="185" spans="3:5" x14ac:dyDescent="0.35">
      <c r="C185">
        <f>'TPS543C20 Loop Gain'!AI3755</f>
        <v>-66.38920123037623</v>
      </c>
      <c r="D185">
        <f>'TPS543C20 Loop Gain'!AJ3755</f>
        <v>10.090084670238326</v>
      </c>
      <c r="E185">
        <f>'TPS543C20 Loop Gain'!B3755</f>
        <v>1821000</v>
      </c>
    </row>
    <row r="186" spans="3:5" x14ac:dyDescent="0.35">
      <c r="C186">
        <f>'TPS543C20 Loop Gain'!AI3754</f>
        <v>-66.360968147721849</v>
      </c>
      <c r="D186">
        <f>'TPS543C20 Loop Gain'!AJ3754</f>
        <v>10.435532680543501</v>
      </c>
      <c r="E186">
        <f>'TPS543C20 Loop Gain'!B3754</f>
        <v>1820000</v>
      </c>
    </row>
    <row r="187" spans="3:5" x14ac:dyDescent="0.35">
      <c r="C187">
        <f>'TPS543C20 Loop Gain'!AI3753</f>
        <v>-66.333114589468039</v>
      </c>
      <c r="D187">
        <f>'TPS543C20 Loop Gain'!AJ3753</f>
        <v>10.780958978651855</v>
      </c>
      <c r="E187">
        <f>'TPS543C20 Loop Gain'!B3753</f>
        <v>1819000</v>
      </c>
    </row>
    <row r="188" spans="3:5" x14ac:dyDescent="0.35">
      <c r="C188">
        <f>'TPS543C20 Loop Gain'!AI3752</f>
        <v>-66.305638759143491</v>
      </c>
      <c r="D188">
        <f>'TPS543C20 Loop Gain'!AJ3752</f>
        <v>11.126363492409183</v>
      </c>
      <c r="E188">
        <f>'TPS543C20 Loop Gain'!B3752</f>
        <v>1818000</v>
      </c>
    </row>
    <row r="189" spans="3:5" x14ac:dyDescent="0.35">
      <c r="C189">
        <f>'TPS543C20 Loop Gain'!AI3751</f>
        <v>-66.278538901685593</v>
      </c>
      <c r="D189">
        <f>'TPS543C20 Loop Gain'!AJ3751</f>
        <v>11.471746152423274</v>
      </c>
      <c r="E189">
        <f>'TPS543C20 Loop Gain'!B3751</f>
        <v>1817000</v>
      </c>
    </row>
    <row r="190" spans="3:5" x14ac:dyDescent="0.35">
      <c r="C190">
        <f>'TPS543C20 Loop Gain'!AI3750</f>
        <v>-66.251813302808941</v>
      </c>
      <c r="D190">
        <f>'TPS543C20 Loop Gain'!AJ3750</f>
        <v>11.817106892069038</v>
      </c>
      <c r="E190">
        <f>'TPS543C20 Loop Gain'!B3750</f>
        <v>1816000</v>
      </c>
    </row>
    <row r="191" spans="3:5" x14ac:dyDescent="0.35">
      <c r="C191">
        <f>'TPS543C20 Loop Gain'!AI3749</f>
        <v>-66.225460288390991</v>
      </c>
      <c r="D191">
        <f>'TPS543C20 Loop Gain'!AJ3749</f>
        <v>12.162445647520773</v>
      </c>
      <c r="E191">
        <f>'TPS543C20 Loop Gain'!B3749</f>
        <v>1815000</v>
      </c>
    </row>
    <row r="192" spans="3:5" x14ac:dyDescent="0.35">
      <c r="C192">
        <f>'TPS543C20 Loop Gain'!AI3748</f>
        <v>-66.199478223877733</v>
      </c>
      <c r="D192">
        <f>'TPS543C20 Loop Gain'!AJ3748</f>
        <v>12.507762357753169</v>
      </c>
      <c r="E192">
        <f>'TPS543C20 Loop Gain'!B3748</f>
        <v>1814000</v>
      </c>
    </row>
    <row r="193" spans="3:5" x14ac:dyDescent="0.35">
      <c r="C193">
        <f>'TPS543C20 Loop Gain'!AI3747</f>
        <v>-66.173865513707284</v>
      </c>
      <c r="D193">
        <f>'TPS543C20 Loop Gain'!AJ3747</f>
        <v>12.853056964560551</v>
      </c>
      <c r="E193">
        <f>'TPS543C20 Loop Gain'!B3747</f>
        <v>1813000</v>
      </c>
    </row>
    <row r="194" spans="3:5" x14ac:dyDescent="0.35">
      <c r="C194">
        <f>'TPS543C20 Loop Gain'!AI3746</f>
        <v>-66.148620600751329</v>
      </c>
      <c r="D194">
        <f>'TPS543C20 Loop Gain'!AJ3746</f>
        <v>13.198329412558486</v>
      </c>
      <c r="E194">
        <f>'TPS543C20 Loop Gain'!B3746</f>
        <v>1812000</v>
      </c>
    </row>
    <row r="195" spans="3:5" x14ac:dyDescent="0.35">
      <c r="C195">
        <f>'TPS543C20 Loop Gain'!AI3745</f>
        <v>-66.123741965773192</v>
      </c>
      <c r="D195">
        <f>'TPS543C20 Loop Gain'!AJ3745</f>
        <v>13.543579649211884</v>
      </c>
      <c r="E195">
        <f>'TPS543C20 Loop Gain'!B3745</f>
        <v>1811000</v>
      </c>
    </row>
    <row r="196" spans="3:5" x14ac:dyDescent="0.35">
      <c r="C196">
        <f>'TPS543C20 Loop Gain'!AI3744</f>
        <v>-66.099228126902602</v>
      </c>
      <c r="D196">
        <f>'TPS543C20 Loop Gain'!AJ3744</f>
        <v>13.888807624839901</v>
      </c>
      <c r="E196">
        <f>'TPS543C20 Loop Gain'!B3744</f>
        <v>1810000</v>
      </c>
    </row>
    <row r="197" spans="3:5" x14ac:dyDescent="0.35">
      <c r="C197">
        <f>'TPS543C20 Loop Gain'!AI3743</f>
        <v>-66.075077639128722</v>
      </c>
      <c r="D197">
        <f>'TPS543C20 Loop Gain'!AJ3743</f>
        <v>14.234013292617197</v>
      </c>
      <c r="E197">
        <f>'TPS543C20 Loop Gain'!B3743</f>
        <v>1809000</v>
      </c>
    </row>
    <row r="198" spans="3:5" x14ac:dyDescent="0.35">
      <c r="C198">
        <f>'TPS543C20 Loop Gain'!AI3742</f>
        <v>-66.051289093806417</v>
      </c>
      <c r="D198">
        <f>'TPS543C20 Loop Gain'!AJ3742</f>
        <v>14.579196608602862</v>
      </c>
      <c r="E198">
        <f>'TPS543C20 Loop Gain'!B3742</f>
        <v>1808000</v>
      </c>
    </row>
    <row r="199" spans="3:5" x14ac:dyDescent="0.35">
      <c r="C199">
        <f>'TPS543C20 Loop Gain'!AI3741</f>
        <v>-66.027861118179743</v>
      </c>
      <c r="D199">
        <f>'TPS543C20 Loop Gain'!AJ3741</f>
        <v>14.924357531742249</v>
      </c>
      <c r="E199">
        <f>'TPS543C20 Loop Gain'!B3741</f>
        <v>1807000</v>
      </c>
    </row>
    <row r="200" spans="3:5" x14ac:dyDescent="0.35">
      <c r="C200">
        <f>'TPS543C20 Loop Gain'!AI3740</f>
        <v>-66.004792374920726</v>
      </c>
      <c r="D200">
        <f>'TPS543C20 Loop Gain'!AJ3740</f>
        <v>15.269496023867722</v>
      </c>
      <c r="E200">
        <f>'TPS543C20 Loop Gain'!B3740</f>
        <v>1806000</v>
      </c>
    </row>
    <row r="201" spans="3:5" x14ac:dyDescent="0.35">
      <c r="C201">
        <f>'TPS543C20 Loop Gain'!AI3739</f>
        <v>-65.982081561682037</v>
      </c>
      <c r="D201">
        <f>'TPS543C20 Loop Gain'!AJ3739</f>
        <v>15.614612049725881</v>
      </c>
      <c r="E201">
        <f>'TPS543C20 Loop Gain'!B3739</f>
        <v>1805000</v>
      </c>
    </row>
    <row r="202" spans="3:5" x14ac:dyDescent="0.35">
      <c r="C202">
        <f>'TPS543C20 Loop Gain'!AI3738</f>
        <v>-65.959727410664712</v>
      </c>
      <c r="D202">
        <f>'TPS543C20 Loop Gain'!AJ3738</f>
        <v>15.959705576978259</v>
      </c>
      <c r="E202">
        <f>'TPS543C20 Loop Gain'!B3738</f>
        <v>1804000</v>
      </c>
    </row>
    <row r="203" spans="3:5" x14ac:dyDescent="0.35">
      <c r="C203">
        <f>'TPS543C20 Loop Gain'!AI3737</f>
        <v>-65.937728688200664</v>
      </c>
      <c r="D203">
        <f>'TPS543C20 Loop Gain'!AJ3737</f>
        <v>16.304776576201096</v>
      </c>
      <c r="E203">
        <f>'TPS543C20 Loop Gain'!B3737</f>
        <v>1803000</v>
      </c>
    </row>
    <row r="204" spans="3:5" x14ac:dyDescent="0.35">
      <c r="C204">
        <f>'TPS543C20 Loop Gain'!AI3736</f>
        <v>-65.916084194347263</v>
      </c>
      <c r="D204">
        <f>'TPS543C20 Loop Gain'!AJ3736</f>
        <v>16.649825020910399</v>
      </c>
      <c r="E204">
        <f>'TPS543C20 Loop Gain'!B3736</f>
        <v>1802000</v>
      </c>
    </row>
    <row r="205" spans="3:5" x14ac:dyDescent="0.35">
      <c r="C205">
        <f>'TPS543C20 Loop Gain'!AI3735</f>
        <v>-65.894792762497815</v>
      </c>
      <c r="D205">
        <f>'TPS543C20 Loop Gain'!AJ3735</f>
        <v>16.994850887559032</v>
      </c>
      <c r="E205">
        <f>'TPS543C20 Loop Gain'!B3735</f>
        <v>1801000</v>
      </c>
    </row>
    <row r="206" spans="3:5" x14ac:dyDescent="0.35">
      <c r="C206">
        <f>'TPS543C20 Loop Gain'!AI3734</f>
        <v>-65.873853259002345</v>
      </c>
      <c r="D206">
        <f>'TPS543C20 Loop Gain'!AJ3734</f>
        <v>17.339854155548487</v>
      </c>
      <c r="E206">
        <f>'TPS543C20 Loop Gain'!B3734</f>
        <v>1800000</v>
      </c>
    </row>
    <row r="207" spans="3:5" x14ac:dyDescent="0.35">
      <c r="C207">
        <f>'TPS543C20 Loop Gain'!AI3733</f>
        <v>-65.853264582804968</v>
      </c>
      <c r="D207">
        <f>'TPS543C20 Loop Gain'!AJ3733</f>
        <v>17.684834807225815</v>
      </c>
      <c r="E207">
        <f>'TPS543C20 Loop Gain'!B3733</f>
        <v>1799000</v>
      </c>
    </row>
    <row r="208" spans="3:5" x14ac:dyDescent="0.35">
      <c r="C208">
        <f>'TPS543C20 Loop Gain'!AI3732</f>
        <v>-65.833025665090247</v>
      </c>
      <c r="D208">
        <f>'TPS543C20 Loop Gain'!AJ3732</f>
        <v>18.029792827905904</v>
      </c>
      <c r="E208">
        <f>'TPS543C20 Loop Gain'!B3732</f>
        <v>1798000</v>
      </c>
    </row>
    <row r="209" spans="3:5" x14ac:dyDescent="0.35">
      <c r="C209">
        <f>'TPS543C20 Loop Gain'!AI3731</f>
        <v>-65.813135468943813</v>
      </c>
      <c r="D209">
        <f>'TPS543C20 Loop Gain'!AJ3731</f>
        <v>18.374728205869868</v>
      </c>
      <c r="E209">
        <f>'TPS543C20 Loop Gain'!B3731</f>
        <v>1797000</v>
      </c>
    </row>
    <row r="210" spans="3:5" x14ac:dyDescent="0.35">
      <c r="C210">
        <f>'TPS543C20 Loop Gain'!AI3730</f>
        <v>-65.793592989026465</v>
      </c>
      <c r="D210">
        <f>'TPS543C20 Loop Gain'!AJ3730</f>
        <v>18.719640932359749</v>
      </c>
      <c r="E210">
        <f>'TPS543C20 Loop Gain'!B3730</f>
        <v>1796000</v>
      </c>
    </row>
    <row r="211" spans="3:5" x14ac:dyDescent="0.35">
      <c r="C211">
        <f>'TPS543C20 Loop Gain'!AI3729</f>
        <v>-65.774397251256687</v>
      </c>
      <c r="D211">
        <f>'TPS543C20 Loop Gain'!AJ3729</f>
        <v>19.064531001604024</v>
      </c>
      <c r="E211">
        <f>'TPS543C20 Loop Gain'!B3729</f>
        <v>1795000</v>
      </c>
    </row>
    <row r="212" spans="3:5" x14ac:dyDescent="0.35">
      <c r="C212">
        <f>'TPS543C20 Loop Gain'!AI3728</f>
        <v>-65.755547312507673</v>
      </c>
      <c r="D212">
        <f>'TPS543C20 Loop Gain'!AJ3728</f>
        <v>19.409398410810642</v>
      </c>
      <c r="E212">
        <f>'TPS543C20 Loop Gain'!B3728</f>
        <v>1794000</v>
      </c>
    </row>
    <row r="213" spans="3:5" x14ac:dyDescent="0.35">
      <c r="C213">
        <f>'TPS543C20 Loop Gain'!AI3727</f>
        <v>-65.737042260315306</v>
      </c>
      <c r="D213">
        <f>'TPS543C20 Loop Gain'!AJ3727</f>
        <v>19.754243160163806</v>
      </c>
      <c r="E213">
        <f>'TPS543C20 Loop Gain'!B3727</f>
        <v>1793000</v>
      </c>
    </row>
    <row r="214" spans="3:5" x14ac:dyDescent="0.35">
      <c r="C214">
        <f>'TPS543C20 Loop Gain'!AI3726</f>
        <v>-65.71888121259596</v>
      </c>
      <c r="D214">
        <f>'TPS543C20 Loop Gain'!AJ3726</f>
        <v>20.0990652528446</v>
      </c>
      <c r="E214">
        <f>'TPS543C20 Loop Gain'!B3726</f>
        <v>1792000</v>
      </c>
    </row>
    <row r="215" spans="3:5" x14ac:dyDescent="0.35">
      <c r="C215">
        <f>'TPS543C20 Loop Gain'!AI3725</f>
        <v>-65.701063317377461</v>
      </c>
      <c r="D215">
        <f>'TPS543C20 Loop Gain'!AJ3725</f>
        <v>20.443864695022288</v>
      </c>
      <c r="E215">
        <f>'TPS543C20 Loop Gain'!B3725</f>
        <v>1791000</v>
      </c>
    </row>
    <row r="216" spans="3:5" x14ac:dyDescent="0.35">
      <c r="C216">
        <f>'TPS543C20 Loop Gain'!AI3724</f>
        <v>-65.683587752538784</v>
      </c>
      <c r="D216">
        <f>'TPS543C20 Loop Gain'!AJ3724</f>
        <v>20.788641495863299</v>
      </c>
      <c r="E216">
        <f>'TPS543C20 Loop Gain'!B3724</f>
        <v>1790000</v>
      </c>
    </row>
    <row r="217" spans="3:5" x14ac:dyDescent="0.35">
      <c r="C217">
        <f>'TPS543C20 Loop Gain'!AI3723</f>
        <v>-65.666453725562192</v>
      </c>
      <c r="D217">
        <f>'TPS543C20 Loop Gain'!AJ3723</f>
        <v>21.133395667521548</v>
      </c>
      <c r="E217">
        <f>'TPS543C20 Loop Gain'!B3723</f>
        <v>1789000</v>
      </c>
    </row>
    <row r="218" spans="3:5" x14ac:dyDescent="0.35">
      <c r="C218">
        <f>'TPS543C20 Loop Gain'!AI3722</f>
        <v>-65.64966047329429</v>
      </c>
      <c r="D218">
        <f>'TPS543C20 Loop Gain'!AJ3722</f>
        <v>21.478127225157099</v>
      </c>
      <c r="E218">
        <f>'TPS543C20 Loop Gain'!B3722</f>
        <v>1788000</v>
      </c>
    </row>
    <row r="219" spans="3:5" x14ac:dyDescent="0.35">
      <c r="C219">
        <f>'TPS543C20 Loop Gain'!AI3721</f>
        <v>-65.633207261718354</v>
      </c>
      <c r="D219">
        <f>'TPS543C20 Loop Gain'!AJ3721</f>
        <v>21.822836186929671</v>
      </c>
      <c r="E219">
        <f>'TPS543C20 Loop Gain'!B3721</f>
        <v>1787000</v>
      </c>
    </row>
    <row r="220" spans="3:5" x14ac:dyDescent="0.35">
      <c r="C220">
        <f>'TPS543C20 Loop Gain'!AI3720</f>
        <v>-65.61709338573695</v>
      </c>
      <c r="D220">
        <f>'TPS543C20 Loop Gain'!AJ3720</f>
        <v>22.167522573989704</v>
      </c>
      <c r="E220">
        <f>'TPS543C20 Loop Gain'!B3720</f>
        <v>1786000</v>
      </c>
    </row>
    <row r="221" spans="3:5" x14ac:dyDescent="0.35">
      <c r="C221">
        <f>'TPS543C20 Loop Gain'!AI3719</f>
        <v>-65.601318168963203</v>
      </c>
      <c r="D221">
        <f>'TPS543C20 Loop Gain'!AJ3719</f>
        <v>22.512186410497286</v>
      </c>
      <c r="E221">
        <f>'TPS543C20 Loop Gain'!B3719</f>
        <v>1785000</v>
      </c>
    </row>
    <row r="222" spans="3:5" x14ac:dyDescent="0.35">
      <c r="C222">
        <f>'TPS543C20 Loop Gain'!AI3718</f>
        <v>-65.585880963523636</v>
      </c>
      <c r="D222">
        <f>'TPS543C20 Loop Gain'!AJ3718</f>
        <v>22.85682772361212</v>
      </c>
      <c r="E222">
        <f>'TPS543C20 Loop Gain'!B3718</f>
        <v>1784000</v>
      </c>
    </row>
    <row r="223" spans="3:5" x14ac:dyDescent="0.35">
      <c r="C223">
        <f>'TPS543C20 Loop Gain'!AI3717</f>
        <v>-65.570781149869276</v>
      </c>
      <c r="D223">
        <f>'TPS543C20 Loop Gain'!AJ3717</f>
        <v>23.201446543484636</v>
      </c>
      <c r="E223">
        <f>'TPS543C20 Loop Gain'!B3717</f>
        <v>1783000</v>
      </c>
    </row>
    <row r="224" spans="3:5" x14ac:dyDescent="0.35">
      <c r="C224">
        <f>'TPS543C20 Loop Gain'!AI3716</f>
        <v>-65.556018136596904</v>
      </c>
      <c r="D224">
        <f>'TPS543C20 Loop Gain'!AJ3716</f>
        <v>23.546042903273193</v>
      </c>
      <c r="E224">
        <f>'TPS543C20 Loop Gain'!B3716</f>
        <v>1782000</v>
      </c>
    </row>
    <row r="225" spans="3:5" x14ac:dyDescent="0.35">
      <c r="C225">
        <f>'TPS543C20 Loop Gain'!AI3715</f>
        <v>-65.541591360279838</v>
      </c>
      <c r="D225">
        <f>'TPS543C20 Loop Gain'!AJ3715</f>
        <v>23.890616839128924</v>
      </c>
      <c r="E225">
        <f>'TPS543C20 Loop Gain'!B3715</f>
        <v>1781000</v>
      </c>
    </row>
    <row r="226" spans="3:5" x14ac:dyDescent="0.35">
      <c r="C226">
        <f>'TPS543C20 Loop Gain'!AI3714</f>
        <v>-65.527500285307411</v>
      </c>
      <c r="D226">
        <f>'TPS543C20 Loop Gain'!AJ3714</f>
        <v>24.235168390202027</v>
      </c>
      <c r="E226">
        <f>'TPS543C20 Loop Gain'!B3714</f>
        <v>1780000</v>
      </c>
    </row>
    <row r="227" spans="3:5" x14ac:dyDescent="0.35">
      <c r="C227">
        <f>'TPS543C20 Loop Gain'!AI3713</f>
        <v>-65.513744403735117</v>
      </c>
      <c r="D227">
        <f>'TPS543C20 Loop Gain'!AJ3713</f>
        <v>24.57969759862539</v>
      </c>
      <c r="E227">
        <f>'TPS543C20 Loop Gain'!B3713</f>
        <v>1779000</v>
      </c>
    </row>
    <row r="228" spans="3:5" x14ac:dyDescent="0.35">
      <c r="C228">
        <f>'TPS543C20 Loop Gain'!AI3712</f>
        <v>-65.500323235141266</v>
      </c>
      <c r="D228">
        <f>'TPS543C20 Loop Gain'!AJ3712</f>
        <v>24.924204509530298</v>
      </c>
      <c r="E228">
        <f>'TPS543C20 Loop Gain'!B3712</f>
        <v>1778000</v>
      </c>
    </row>
    <row r="229" spans="3:5" x14ac:dyDescent="0.35">
      <c r="C229">
        <f>'TPS543C20 Loop Gain'!AI3711</f>
        <v>-65.487236326495008</v>
      </c>
      <c r="D229">
        <f>'TPS543C20 Loop Gain'!AJ3711</f>
        <v>25.268689171034676</v>
      </c>
      <c r="E229">
        <f>'TPS543C20 Loop Gain'!B3711</f>
        <v>1777000</v>
      </c>
    </row>
    <row r="230" spans="3:5" x14ac:dyDescent="0.35">
      <c r="C230">
        <f>'TPS543C20 Loop Gain'!AI3710</f>
        <v>-65.474483252032513</v>
      </c>
      <c r="D230">
        <f>'TPS543C20 Loop Gain'!AJ3710</f>
        <v>25.613151634229148</v>
      </c>
      <c r="E230">
        <f>'TPS543C20 Loop Gain'!B3710</f>
        <v>1776000</v>
      </c>
    </row>
    <row r="231" spans="3:5" x14ac:dyDescent="0.35">
      <c r="C231">
        <f>'TPS543C20 Loop Gain'!AI3709</f>
        <v>-65.462063613140913</v>
      </c>
      <c r="D231">
        <f>'TPS543C20 Loop Gain'!AJ3709</f>
        <v>25.957591953191635</v>
      </c>
      <c r="E231">
        <f>'TPS543C20 Loop Gain'!B3709</f>
        <v>1775000</v>
      </c>
    </row>
    <row r="232" spans="3:5" x14ac:dyDescent="0.35">
      <c r="C232">
        <f>'TPS543C20 Loop Gain'!AI3708</f>
        <v>-65.449977038252797</v>
      </c>
      <c r="D232">
        <f>'TPS543C20 Loop Gain'!AJ3708</f>
        <v>26.302010184972119</v>
      </c>
      <c r="E232">
        <f>'TPS543C20 Loop Gain'!B3708</f>
        <v>1774000</v>
      </c>
    </row>
    <row r="233" spans="3:5" x14ac:dyDescent="0.35">
      <c r="C233">
        <f>'TPS543C20 Loop Gain'!AI3707</f>
        <v>-65.438223182747478</v>
      </c>
      <c r="D233">
        <f>'TPS543C20 Loop Gain'!AJ3707</f>
        <v>26.64640638958041</v>
      </c>
      <c r="E233">
        <f>'TPS543C20 Loop Gain'!B3707</f>
        <v>1773000</v>
      </c>
    </row>
    <row r="234" spans="3:5" x14ac:dyDescent="0.35">
      <c r="C234">
        <f>'TPS543C20 Loop Gain'!AI3706</f>
        <v>-65.426801728862316</v>
      </c>
      <c r="D234">
        <f>'TPS543C20 Loop Gain'!AJ3706</f>
        <v>26.990780629996532</v>
      </c>
      <c r="E234">
        <f>'TPS543C20 Loop Gain'!B3706</f>
        <v>1772000</v>
      </c>
    </row>
    <row r="235" spans="3:5" x14ac:dyDescent="0.35">
      <c r="C235">
        <f>'TPS543C20 Loop Gain'!AI3705</f>
        <v>-65.4157123856114</v>
      </c>
      <c r="D235">
        <f>'TPS543C20 Loop Gain'!AJ3705</f>
        <v>27.335132972153705</v>
      </c>
      <c r="E235">
        <f>'TPS543C20 Loop Gain'!B3705</f>
        <v>1771000</v>
      </c>
    </row>
    <row r="236" spans="3:5" x14ac:dyDescent="0.35">
      <c r="C236">
        <f>'TPS543C20 Loop Gain'!AI3704</f>
        <v>-65.404954888713576</v>
      </c>
      <c r="D236">
        <f>'TPS543C20 Loop Gain'!AJ3704</f>
        <v>27.679463484937056</v>
      </c>
      <c r="E236">
        <f>'TPS543C20 Loop Gain'!B3704</f>
        <v>1770000</v>
      </c>
    </row>
    <row r="237" spans="3:5" x14ac:dyDescent="0.35">
      <c r="C237">
        <f>'TPS543C20 Loop Gain'!AI3703</f>
        <v>-65.394529000528479</v>
      </c>
      <c r="D237">
        <f>'TPS543C20 Loop Gain'!AJ3703</f>
        <v>28.023772240165094</v>
      </c>
      <c r="E237">
        <f>'TPS543C20 Loop Gain'!B3703</f>
        <v>1769000</v>
      </c>
    </row>
    <row r="238" spans="3:5" x14ac:dyDescent="0.35">
      <c r="C238">
        <f>'TPS543C20 Loop Gain'!AI3702</f>
        <v>-65.384434510000219</v>
      </c>
      <c r="D238">
        <f>'TPS543C20 Loop Gain'!AJ3702</f>
        <v>28.368059312599438</v>
      </c>
      <c r="E238">
        <f>'TPS543C20 Loop Gain'!B3702</f>
        <v>1768000</v>
      </c>
    </row>
    <row r="239" spans="3:5" x14ac:dyDescent="0.35">
      <c r="C239">
        <f>'TPS543C20 Loop Gain'!AI3701</f>
        <v>-65.374671232611291</v>
      </c>
      <c r="D239">
        <f>'TPS543C20 Loop Gain'!AJ3701</f>
        <v>28.71232477992805</v>
      </c>
      <c r="E239">
        <f>'TPS543C20 Loop Gain'!B3701</f>
        <v>1767000</v>
      </c>
    </row>
    <row r="240" spans="3:5" x14ac:dyDescent="0.35">
      <c r="C240">
        <f>'TPS543C20 Loop Gain'!AI3700</f>
        <v>-65.365239010341838</v>
      </c>
      <c r="D240">
        <f>'TPS543C20 Loop Gain'!AJ3700</f>
        <v>29.056568722748061</v>
      </c>
      <c r="E240">
        <f>'TPS543C20 Loop Gain'!B3700</f>
        <v>1766000</v>
      </c>
    </row>
    <row r="241" spans="3:5" x14ac:dyDescent="0.35">
      <c r="C241">
        <f>'TPS543C20 Loop Gain'!AI3699</f>
        <v>-65.356137711640486</v>
      </c>
      <c r="D241">
        <f>'TPS543C20 Loop Gain'!AJ3699</f>
        <v>29.400791224573741</v>
      </c>
      <c r="E241">
        <f>'TPS543C20 Loop Gain'!B3699</f>
        <v>1765000</v>
      </c>
    </row>
    <row r="242" spans="3:5" x14ac:dyDescent="0.35">
      <c r="C242">
        <f>'TPS543C20 Loop Gain'!AI3698</f>
        <v>-65.347367231400455</v>
      </c>
      <c r="D242">
        <f>'TPS543C20 Loop Gain'!AJ3698</f>
        <v>29.744992371819986</v>
      </c>
      <c r="E242">
        <f>'TPS543C20 Loop Gain'!B3698</f>
        <v>1764000</v>
      </c>
    </row>
    <row r="243" spans="3:5" x14ac:dyDescent="0.35">
      <c r="C243">
        <f>'TPS543C20 Loop Gain'!AI3697</f>
        <v>-65.338927490945636</v>
      </c>
      <c r="D243">
        <f>'TPS543C20 Loop Gain'!AJ3697</f>
        <v>30.089172253781548</v>
      </c>
      <c r="E243">
        <f>'TPS543C20 Loop Gain'!B3697</f>
        <v>1763000</v>
      </c>
    </row>
    <row r="244" spans="3:5" x14ac:dyDescent="0.35">
      <c r="C244">
        <f>'TPS543C20 Loop Gain'!AI3696</f>
        <v>-65.330818438024266</v>
      </c>
      <c r="D244">
        <f>'TPS543C20 Loop Gain'!AJ3696</f>
        <v>30.433330962641293</v>
      </c>
      <c r="E244">
        <f>'TPS543C20 Loop Gain'!B3696</f>
        <v>1762000</v>
      </c>
    </row>
    <row r="245" spans="3:5" x14ac:dyDescent="0.35">
      <c r="C245">
        <f>'TPS543C20 Loop Gain'!AI3695</f>
        <v>-65.323040046810661</v>
      </c>
      <c r="D245">
        <f>'TPS543C20 Loop Gain'!AJ3695</f>
        <v>30.777468593448543</v>
      </c>
      <c r="E245">
        <f>'TPS543C20 Loop Gain'!B3695</f>
        <v>1761000</v>
      </c>
    </row>
    <row r="246" spans="3:5" x14ac:dyDescent="0.35">
      <c r="C246">
        <f>'TPS543C20 Loop Gain'!AI3694</f>
        <v>-65.315592317915417</v>
      </c>
      <c r="D246">
        <f>'TPS543C20 Loop Gain'!AJ3694</f>
        <v>31.121585244111788</v>
      </c>
      <c r="E246">
        <f>'TPS543C20 Loop Gain'!B3694</f>
        <v>1760000</v>
      </c>
    </row>
    <row r="247" spans="3:5" x14ac:dyDescent="0.35">
      <c r="C247">
        <f>'TPS543C20 Loop Gain'!AI3693</f>
        <v>-65.30847527840335</v>
      </c>
      <c r="D247">
        <f>'TPS543C20 Loop Gain'!AJ3693</f>
        <v>31.465681015376671</v>
      </c>
      <c r="E247">
        <f>'TPS543C20 Loop Gain'!B3693</f>
        <v>1759000</v>
      </c>
    </row>
    <row r="248" spans="3:5" x14ac:dyDescent="0.35">
      <c r="C248">
        <f>'TPS543C20 Loop Gain'!AI3692</f>
        <v>-65.301688981820149</v>
      </c>
      <c r="D248">
        <f>'TPS543C20 Loop Gain'!AJ3692</f>
        <v>31.8097560108314</v>
      </c>
      <c r="E248">
        <f>'TPS543C20 Loop Gain'!B3692</f>
        <v>1758000</v>
      </c>
    </row>
    <row r="249" spans="3:5" x14ac:dyDescent="0.35">
      <c r="C249">
        <f>'TPS543C20 Loop Gain'!AI3691</f>
        <v>-65.295233508227255</v>
      </c>
      <c r="D249">
        <f>'TPS543C20 Loop Gain'!AJ3691</f>
        <v>32.15381033688459</v>
      </c>
      <c r="E249">
        <f>'TPS543C20 Loop Gain'!B3691</f>
        <v>1757000</v>
      </c>
    </row>
    <row r="250" spans="3:5" x14ac:dyDescent="0.35">
      <c r="C250">
        <f>'TPS543C20 Loop Gain'!AI3690</f>
        <v>-65.289108964243184</v>
      </c>
      <c r="D250">
        <f>'TPS543C20 Loop Gain'!AJ3690</f>
        <v>32.497844102744409</v>
      </c>
      <c r="E250">
        <f>'TPS543C20 Loop Gain'!B3690</f>
        <v>1756000</v>
      </c>
    </row>
    <row r="251" spans="3:5" x14ac:dyDescent="0.35">
      <c r="C251">
        <f>'TPS543C20 Loop Gain'!AI3689</f>
        <v>-65.28331548309616</v>
      </c>
      <c r="D251">
        <f>'TPS543C20 Loop Gain'!AJ3689</f>
        <v>32.841857420421682</v>
      </c>
      <c r="E251">
        <f>'TPS543C20 Loop Gain'!B3689</f>
        <v>1755000</v>
      </c>
    </row>
    <row r="252" spans="3:5" x14ac:dyDescent="0.35">
      <c r="C252">
        <f>'TPS543C20 Loop Gain'!AI3688</f>
        <v>-65.277853224682971</v>
      </c>
      <c r="D252">
        <f>'TPS543C20 Loop Gain'!AJ3688</f>
        <v>33.18585040470834</v>
      </c>
      <c r="E252">
        <f>'TPS543C20 Loop Gain'!B3688</f>
        <v>1754000</v>
      </c>
    </row>
    <row r="253" spans="3:5" x14ac:dyDescent="0.35">
      <c r="C253">
        <f>'TPS543C20 Loop Gain'!AI3687</f>
        <v>-65.272722375635311</v>
      </c>
      <c r="D253">
        <f>'TPS543C20 Loop Gain'!AJ3687</f>
        <v>33.529823173153261</v>
      </c>
      <c r="E253">
        <f>'TPS543C20 Loop Gain'!B3687</f>
        <v>1753000</v>
      </c>
    </row>
    <row r="254" spans="3:5" x14ac:dyDescent="0.35">
      <c r="C254">
        <f>'TPS543C20 Loop Gain'!AI3686</f>
        <v>-65.267923149397433</v>
      </c>
      <c r="D254">
        <f>'TPS543C20 Loop Gain'!AJ3686</f>
        <v>33.873775846065271</v>
      </c>
      <c r="E254">
        <f>'TPS543C20 Loop Gain'!B3686</f>
        <v>1752000</v>
      </c>
    </row>
    <row r="255" spans="3:5" x14ac:dyDescent="0.35">
      <c r="C255">
        <f>'TPS543C20 Loop Gain'!AI3685</f>
        <v>-65.263455786308683</v>
      </c>
      <c r="D255">
        <f>'TPS543C20 Loop Gain'!AJ3685</f>
        <v>34.217708546487117</v>
      </c>
      <c r="E255">
        <f>'TPS543C20 Loop Gain'!B3685</f>
        <v>1751000</v>
      </c>
    </row>
    <row r="256" spans="3:5" x14ac:dyDescent="0.35">
      <c r="C256">
        <f>'TPS543C20 Loop Gain'!AI3684</f>
        <v>-65.25932055369789</v>
      </c>
      <c r="D256">
        <f>'TPS543C20 Loop Gain'!AJ3684</f>
        <v>34.561621400184663</v>
      </c>
      <c r="E256">
        <f>'TPS543C20 Loop Gain'!B3684</f>
        <v>1750000</v>
      </c>
    </row>
    <row r="257" spans="3:5" x14ac:dyDescent="0.35">
      <c r="C257">
        <f>'TPS543C20 Loop Gain'!AI3683</f>
        <v>-65.255517745982814</v>
      </c>
      <c r="D257">
        <f>'TPS543C20 Loop Gain'!AJ3683</f>
        <v>34.905514535619339</v>
      </c>
      <c r="E257">
        <f>'TPS543C20 Loop Gain'!B3683</f>
        <v>1749000</v>
      </c>
    </row>
    <row r="258" spans="3:5" x14ac:dyDescent="0.35">
      <c r="C258">
        <f>'TPS543C20 Loop Gain'!AI3682</f>
        <v>-65.252047684780905</v>
      </c>
      <c r="D258">
        <f>'TPS543C20 Loop Gain'!AJ3682</f>
        <v>35.249388083949199</v>
      </c>
      <c r="E258">
        <f>'TPS543C20 Loop Gain'!B3682</f>
        <v>1748000</v>
      </c>
    </row>
    <row r="259" spans="3:5" x14ac:dyDescent="0.35">
      <c r="C259">
        <f>'TPS543C20 Loop Gain'!AI3681</f>
        <v>-65.248910719027322</v>
      </c>
      <c r="D259">
        <f>'TPS543C20 Loop Gain'!AJ3681</f>
        <v>35.59324217900371</v>
      </c>
      <c r="E259">
        <f>'TPS543C20 Loop Gain'!B3681</f>
        <v>1747000</v>
      </c>
    </row>
    <row r="260" spans="3:5" x14ac:dyDescent="0.35">
      <c r="C260">
        <f>'TPS543C20 Loop Gain'!AI3680</f>
        <v>-65.246107225101952</v>
      </c>
      <c r="D260">
        <f>'TPS543C20 Loop Gain'!AJ3680</f>
        <v>35.937076957256963</v>
      </c>
      <c r="E260">
        <f>'TPS543C20 Loop Gain'!B3680</f>
        <v>1746000</v>
      </c>
    </row>
    <row r="261" spans="3:5" x14ac:dyDescent="0.35">
      <c r="C261">
        <f>'TPS543C20 Loop Gain'!AI3679</f>
        <v>-65.243637606965535</v>
      </c>
      <c r="D261">
        <f>'TPS543C20 Loop Gain'!AJ3679</f>
        <v>36.280892557827094</v>
      </c>
      <c r="E261">
        <f>'TPS543C20 Loop Gain'!B3679</f>
        <v>1745000</v>
      </c>
    </row>
    <row r="262" spans="3:5" x14ac:dyDescent="0.35">
      <c r="C262">
        <f>'TPS543C20 Loop Gain'!AI3678</f>
        <v>-65.241502296303167</v>
      </c>
      <c r="D262">
        <f>'TPS543C20 Loop Gain'!AJ3678</f>
        <v>36.624689122451038</v>
      </c>
      <c r="E262">
        <f>'TPS543C20 Loop Gain'!B3678</f>
        <v>1744000</v>
      </c>
    </row>
    <row r="263" spans="3:5" x14ac:dyDescent="0.35">
      <c r="C263">
        <f>'TPS543C20 Loop Gain'!AI3677</f>
        <v>-65.239701752679736</v>
      </c>
      <c r="D263">
        <f>'TPS543C20 Loop Gain'!AJ3677</f>
        <v>36.968466795455512</v>
      </c>
      <c r="E263">
        <f>'TPS543C20 Loop Gain'!B3677</f>
        <v>1743000</v>
      </c>
    </row>
    <row r="264" spans="3:5" x14ac:dyDescent="0.35">
      <c r="C264">
        <f>'TPS543C20 Loop Gain'!AI3676</f>
        <v>-65.238236463700687</v>
      </c>
      <c r="D264">
        <f>'TPS543C20 Loop Gain'!AJ3676</f>
        <v>37.312225723755368</v>
      </c>
      <c r="E264">
        <f>'TPS543C20 Loop Gain'!B3676</f>
        <v>1742000</v>
      </c>
    </row>
    <row r="265" spans="3:5" x14ac:dyDescent="0.35">
      <c r="C265">
        <f>'TPS543C20 Loop Gain'!AI3675</f>
        <v>-65.237106945185516</v>
      </c>
      <c r="D265">
        <f>'TPS543C20 Loop Gain'!AJ3675</f>
        <v>37.655966056823708</v>
      </c>
      <c r="E265">
        <f>'TPS543C20 Loop Gain'!B3675</f>
        <v>1741000</v>
      </c>
    </row>
    <row r="266" spans="3:5" x14ac:dyDescent="0.35">
      <c r="C266">
        <f>'TPS543C20 Loop Gain'!AI3674</f>
        <v>-65.236313741347573</v>
      </c>
      <c r="D266">
        <f>'TPS543C20 Loop Gain'!AJ3674</f>
        <v>37.999687946677625</v>
      </c>
      <c r="E266">
        <f>'TPS543C20 Loop Gain'!B3674</f>
        <v>1740000</v>
      </c>
    </row>
    <row r="267" spans="3:5" x14ac:dyDescent="0.35">
      <c r="C267">
        <f>'TPS543C20 Loop Gain'!AI3673</f>
        <v>-65.23585742498507</v>
      </c>
      <c r="D267">
        <f>'TPS543C20 Loop Gain'!AJ3673</f>
        <v>38.343391547845258</v>
      </c>
      <c r="E267">
        <f>'TPS543C20 Loop Gain'!B3673</f>
        <v>1739000</v>
      </c>
    </row>
    <row r="268" spans="3:5" x14ac:dyDescent="0.35">
      <c r="C268">
        <f>'TPS543C20 Loop Gain'!AI3672</f>
        <v>-65.23573859768166</v>
      </c>
      <c r="D268">
        <f>'TPS543C20 Loop Gain'!AJ3672</f>
        <v>38.687077017363485</v>
      </c>
      <c r="E268">
        <f>'TPS543C20 Loop Gain'!B3672</f>
        <v>1738000</v>
      </c>
    </row>
    <row r="269" spans="3:5" x14ac:dyDescent="0.35">
      <c r="C269">
        <f>'TPS543C20 Loop Gain'!AI3671</f>
        <v>-65.235957890014888</v>
      </c>
      <c r="D269">
        <f>'TPS543C20 Loop Gain'!AJ3671</f>
        <v>39.03074451474761</v>
      </c>
      <c r="E269">
        <f>'TPS543C20 Loop Gain'!B3671</f>
        <v>1737000</v>
      </c>
    </row>
    <row r="270" spans="3:5" x14ac:dyDescent="0.35">
      <c r="C270">
        <f>'TPS543C20 Loop Gain'!AI3670</f>
        <v>-65.23651596177676</v>
      </c>
      <c r="D270">
        <f>'TPS543C20 Loop Gain'!AJ3670</f>
        <v>39.374394201961962</v>
      </c>
      <c r="E270">
        <f>'TPS543C20 Loop Gain'!B3670</f>
        <v>1736000</v>
      </c>
    </row>
    <row r="271" spans="3:5" x14ac:dyDescent="0.35">
      <c r="C271">
        <f>'TPS543C20 Loop Gain'!AI3669</f>
        <v>-65.237413502202514</v>
      </c>
      <c r="D271">
        <f>'TPS543C20 Loop Gain'!AJ3669</f>
        <v>39.718026243414691</v>
      </c>
      <c r="E271">
        <f>'TPS543C20 Loop Gain'!B3669</f>
        <v>1735000</v>
      </c>
    </row>
    <row r="272" spans="3:5" x14ac:dyDescent="0.35">
      <c r="C272">
        <f>'TPS543C20 Loop Gain'!AI3668</f>
        <v>-65.238651230210422</v>
      </c>
      <c r="D272">
        <f>'TPS543C20 Loop Gain'!AJ3668</f>
        <v>40.061640805927169</v>
      </c>
      <c r="E272">
        <f>'TPS543C20 Loop Gain'!B3668</f>
        <v>1734000</v>
      </c>
    </row>
    <row r="273" spans="3:5" x14ac:dyDescent="0.35">
      <c r="C273">
        <f>'TPS543C20 Loop Gain'!AI3667</f>
        <v>-65.240229894651549</v>
      </c>
      <c r="D273">
        <f>'TPS543C20 Loop Gain'!AJ3667</f>
        <v>40.405238058702267</v>
      </c>
      <c r="E273">
        <f>'TPS543C20 Loop Gain'!B3667</f>
        <v>1733000</v>
      </c>
    </row>
    <row r="274" spans="3:5" x14ac:dyDescent="0.35">
      <c r="C274">
        <f>'TPS543C20 Loop Gain'!AI3666</f>
        <v>-65.242150274569894</v>
      </c>
      <c r="D274">
        <f>'TPS543C20 Loop Gain'!AJ3666</f>
        <v>40.748818173319314</v>
      </c>
      <c r="E274">
        <f>'TPS543C20 Loop Gain'!B3666</f>
        <v>1732000</v>
      </c>
    </row>
    <row r="275" spans="3:5" x14ac:dyDescent="0.35">
      <c r="C275">
        <f>'TPS543C20 Loop Gain'!AI3665</f>
        <v>-65.24441317947317</v>
      </c>
      <c r="D275">
        <f>'TPS543C20 Loop Gain'!AJ3665</f>
        <v>41.09238132369898</v>
      </c>
      <c r="E275">
        <f>'TPS543C20 Loop Gain'!B3665</f>
        <v>1731000</v>
      </c>
    </row>
    <row r="276" spans="3:5" x14ac:dyDescent="0.35">
      <c r="C276">
        <f>'TPS543C20 Loop Gain'!AI3664</f>
        <v>-65.247019449614896</v>
      </c>
      <c r="D276">
        <f>'TPS543C20 Loop Gain'!AJ3664</f>
        <v>41.435927686084433</v>
      </c>
      <c r="E276">
        <f>'TPS543C20 Loop Gain'!B3664</f>
        <v>1730000</v>
      </c>
    </row>
    <row r="277" spans="3:5" x14ac:dyDescent="0.35">
      <c r="C277">
        <f>'TPS543C20 Loop Gain'!AI3663</f>
        <v>-65.249969956285696</v>
      </c>
      <c r="D277">
        <f>'TPS543C20 Loop Gain'!AJ3663</f>
        <v>41.779457439006542</v>
      </c>
      <c r="E277">
        <f>'TPS543C20 Loop Gain'!B3663</f>
        <v>1729000</v>
      </c>
    </row>
    <row r="278" spans="3:5" x14ac:dyDescent="0.35">
      <c r="C278">
        <f>'TPS543C20 Loop Gain'!AI3662</f>
        <v>-65.253265602118972</v>
      </c>
      <c r="D278">
        <f>'TPS543C20 Loop Gain'!AJ3662</f>
        <v>42.122970763276456</v>
      </c>
      <c r="E278">
        <f>'TPS543C20 Loop Gain'!B3662</f>
        <v>1728000</v>
      </c>
    </row>
    <row r="279" spans="3:5" x14ac:dyDescent="0.35">
      <c r="C279">
        <f>'TPS543C20 Loop Gain'!AI3661</f>
        <v>-65.256907321404924</v>
      </c>
      <c r="D279">
        <f>'TPS543C20 Loop Gain'!AJ3661</f>
        <v>42.466467841951527</v>
      </c>
      <c r="E279">
        <f>'TPS543C20 Loop Gain'!B3661</f>
        <v>1727000</v>
      </c>
    </row>
    <row r="280" spans="3:5" x14ac:dyDescent="0.35">
      <c r="C280">
        <f>'TPS543C20 Loop Gain'!AI3660</f>
        <v>-65.260896080417623</v>
      </c>
      <c r="D280">
        <f>'TPS543C20 Loop Gain'!AJ3660</f>
        <v>42.809948860302725</v>
      </c>
      <c r="E280">
        <f>'TPS543C20 Loop Gain'!B3660</f>
        <v>1726000</v>
      </c>
    </row>
    <row r="281" spans="3:5" x14ac:dyDescent="0.35">
      <c r="C281">
        <f>'TPS543C20 Loop Gain'!AI3659</f>
        <v>-65.265232877754258</v>
      </c>
      <c r="D281">
        <f>'TPS543C20 Loop Gain'!AJ3659</f>
        <v>43.153414005803967</v>
      </c>
      <c r="E281">
        <f>'TPS543C20 Loop Gain'!B3659</f>
        <v>1725000</v>
      </c>
    </row>
    <row r="282" spans="3:5" x14ac:dyDescent="0.35">
      <c r="C282">
        <f>'TPS543C20 Loop Gain'!AI3658</f>
        <v>-65.269918744684887</v>
      </c>
      <c r="D282">
        <f>'TPS543C20 Loop Gain'!AJ3658</f>
        <v>43.496863468099903</v>
      </c>
      <c r="E282">
        <f>'TPS543C20 Loop Gain'!B3658</f>
        <v>1724000</v>
      </c>
    </row>
    <row r="283" spans="3:5" x14ac:dyDescent="0.35">
      <c r="C283">
        <f>'TPS543C20 Loop Gain'!AI3657</f>
        <v>-65.274954745517377</v>
      </c>
      <c r="D283">
        <f>'TPS543C20 Loop Gain'!AJ3657</f>
        <v>43.840297438969422</v>
      </c>
      <c r="E283">
        <f>'TPS543C20 Loop Gain'!B3657</f>
        <v>1723000</v>
      </c>
    </row>
    <row r="284" spans="3:5" x14ac:dyDescent="0.35">
      <c r="C284">
        <f>'TPS543C20 Loop Gain'!AI3656</f>
        <v>-65.280341977971702</v>
      </c>
      <c r="D284">
        <f>'TPS543C20 Loop Gain'!AJ3656</f>
        <v>44.183716112315949</v>
      </c>
      <c r="E284">
        <f>'TPS543C20 Loop Gain'!B3656</f>
        <v>1722000</v>
      </c>
    </row>
    <row r="285" spans="3:5" x14ac:dyDescent="0.35">
      <c r="C285">
        <f>'TPS543C20 Loop Gain'!AI3655</f>
        <v>-65.286081573569874</v>
      </c>
      <c r="D285">
        <f>'TPS543C20 Loop Gain'!AJ3655</f>
        <v>44.527119684130632</v>
      </c>
      <c r="E285">
        <f>'TPS543C20 Loop Gain'!B3655</f>
        <v>1721000</v>
      </c>
    </row>
    <row r="286" spans="3:5" x14ac:dyDescent="0.35">
      <c r="C286">
        <f>'TPS543C20 Loop Gain'!AI3654</f>
        <v>-65.292174698037144</v>
      </c>
      <c r="D286">
        <f>'TPS543C20 Loop Gain'!AJ3654</f>
        <v>44.870508352468519</v>
      </c>
      <c r="E286">
        <f>'TPS543C20 Loop Gain'!B3654</f>
        <v>1720000</v>
      </c>
    </row>
    <row r="287" spans="3:5" x14ac:dyDescent="0.35">
      <c r="C287">
        <f>'TPS543C20 Loop Gain'!AI3653</f>
        <v>-65.2986225517176</v>
      </c>
      <c r="D287">
        <f>'TPS543C20 Loop Gain'!AJ3653</f>
        <v>45.213882317411169</v>
      </c>
      <c r="E287">
        <f>'TPS543C20 Loop Gain'!B3653</f>
        <v>1719000</v>
      </c>
    </row>
    <row r="288" spans="3:5" x14ac:dyDescent="0.35">
      <c r="C288">
        <f>'TPS543C20 Loop Gain'!AI3652</f>
        <v>-65.305426370004113</v>
      </c>
      <c r="D288">
        <f>'TPS543C20 Loop Gain'!AJ3652</f>
        <v>45.557241781054451</v>
      </c>
      <c r="E288">
        <f>'TPS543C20 Loop Gain'!B3652</f>
        <v>1718000</v>
      </c>
    </row>
    <row r="289" spans="3:5" x14ac:dyDescent="0.35">
      <c r="C289">
        <f>'TPS543C20 Loop Gain'!AI3651</f>
        <v>-65.312587423781252</v>
      </c>
      <c r="D289">
        <f>'TPS543C20 Loop Gain'!AJ3651</f>
        <v>45.900586947472235</v>
      </c>
      <c r="E289">
        <f>'TPS543C20 Loop Gain'!B3651</f>
        <v>1717000</v>
      </c>
    </row>
    <row r="290" spans="3:5" x14ac:dyDescent="0.35">
      <c r="C290">
        <f>'TPS543C20 Loop Gain'!AI3650</f>
        <v>-65.320107019882627</v>
      </c>
      <c r="D290">
        <f>'TPS543C20 Loop Gain'!AJ3650</f>
        <v>46.24391802267764</v>
      </c>
      <c r="E290">
        <f>'TPS543C20 Loop Gain'!B3650</f>
        <v>1716000</v>
      </c>
    </row>
    <row r="291" spans="3:5" x14ac:dyDescent="0.35">
      <c r="C291">
        <f>'TPS543C20 Loop Gain'!AI3649</f>
        <v>-65.327986501564439</v>
      </c>
      <c r="D291">
        <f>'TPS543C20 Loop Gain'!AJ3649</f>
        <v>46.587235214614211</v>
      </c>
      <c r="E291">
        <f>'TPS543C20 Loop Gain'!B3649</f>
        <v>1715000</v>
      </c>
    </row>
    <row r="292" spans="3:5" x14ac:dyDescent="0.35">
      <c r="C292">
        <f>'TPS543C20 Loop Gain'!AI3648</f>
        <v>-65.336227248993382</v>
      </c>
      <c r="D292">
        <f>'TPS543C20 Loop Gain'!AJ3648</f>
        <v>46.930538733113693</v>
      </c>
      <c r="E292">
        <f>'TPS543C20 Loop Gain'!B3648</f>
        <v>1714000</v>
      </c>
    </row>
    <row r="293" spans="3:5" x14ac:dyDescent="0.35">
      <c r="C293">
        <f>'TPS543C20 Loop Gain'!AI3647</f>
        <v>-65.34483067974935</v>
      </c>
      <c r="D293">
        <f>'TPS543C20 Loop Gain'!AJ3647</f>
        <v>47.273828789862172</v>
      </c>
      <c r="E293">
        <f>'TPS543C20 Loop Gain'!B3647</f>
        <v>1713000</v>
      </c>
    </row>
    <row r="294" spans="3:5" x14ac:dyDescent="0.35">
      <c r="C294">
        <f>'TPS543C20 Loop Gain'!AI3646</f>
        <v>-65.353798249344791</v>
      </c>
      <c r="D294">
        <f>'TPS543C20 Loop Gain'!AJ3646</f>
        <v>47.617105598382658</v>
      </c>
      <c r="E294">
        <f>'TPS543C20 Loop Gain'!B3646</f>
        <v>1712000</v>
      </c>
    </row>
    <row r="295" spans="3:5" x14ac:dyDescent="0.35">
      <c r="C295">
        <f>'TPS543C20 Loop Gain'!AI3645</f>
        <v>-65.36313145176122</v>
      </c>
      <c r="D295">
        <f>'TPS543C20 Loop Gain'!AJ3645</f>
        <v>47.96036937399704</v>
      </c>
      <c r="E295">
        <f>'TPS543C20 Loop Gain'!B3645</f>
        <v>1711000</v>
      </c>
    </row>
    <row r="296" spans="3:5" x14ac:dyDescent="0.35">
      <c r="C296">
        <f>'TPS543C20 Loop Gain'!AI3644</f>
        <v>-65.372831820001011</v>
      </c>
      <c r="D296">
        <f>'TPS543C20 Loop Gain'!AJ3644</f>
        <v>48.303620333798854</v>
      </c>
      <c r="E296">
        <f>'TPS543C20 Loop Gain'!B3644</f>
        <v>1710000</v>
      </c>
    </row>
    <row r="297" spans="3:5" x14ac:dyDescent="0.35">
      <c r="C297">
        <f>'TPS543C20 Loop Gain'!AI3643</f>
        <v>-65.382900926656973</v>
      </c>
      <c r="D297">
        <f>'TPS543C20 Loop Gain'!AJ3643</f>
        <v>48.646858696612426</v>
      </c>
      <c r="E297">
        <f>'TPS543C20 Loop Gain'!B3643</f>
        <v>1709000</v>
      </c>
    </row>
    <row r="298" spans="3:5" x14ac:dyDescent="0.35">
      <c r="C298">
        <f>'TPS543C20 Loop Gain'!AI3642</f>
        <v>-65.393340384500107</v>
      </c>
      <c r="D298">
        <f>'TPS543C20 Loop Gain'!AJ3642</f>
        <v>48.990084682976743</v>
      </c>
      <c r="E298">
        <f>'TPS543C20 Loop Gain'!B3642</f>
        <v>1708000</v>
      </c>
    </row>
    <row r="299" spans="3:5" x14ac:dyDescent="0.35">
      <c r="C299">
        <f>'TPS543C20 Loop Gain'!AI3641</f>
        <v>-65.404151847085032</v>
      </c>
      <c r="D299">
        <f>'TPS543C20 Loop Gain'!AJ3641</f>
        <v>49.333298515106932</v>
      </c>
      <c r="E299">
        <f>'TPS543C20 Loop Gain'!B3641</f>
        <v>1707000</v>
      </c>
    </row>
    <row r="300" spans="3:5" x14ac:dyDescent="0.35">
      <c r="C300">
        <f>'TPS543C20 Loop Gain'!AI3640</f>
        <v>-65.415337009373445</v>
      </c>
      <c r="D300">
        <f>'TPS543C20 Loop Gain'!AJ3640</f>
        <v>49.676500416853472</v>
      </c>
      <c r="E300">
        <f>'TPS543C20 Loop Gain'!B3640</f>
        <v>1706000</v>
      </c>
    </row>
    <row r="301" spans="3:5" x14ac:dyDescent="0.35">
      <c r="C301">
        <f>'TPS543C20 Loop Gain'!AI3639</f>
        <v>-65.426897608378439</v>
      </c>
      <c r="D301">
        <f>'TPS543C20 Loop Gain'!AJ3639</f>
        <v>50.019690613686954</v>
      </c>
      <c r="E301">
        <f>'TPS543C20 Loop Gain'!B3639</f>
        <v>1705000</v>
      </c>
    </row>
    <row r="302" spans="3:5" x14ac:dyDescent="0.35">
      <c r="C302">
        <f>'TPS543C20 Loop Gain'!AI3638</f>
        <v>-65.438835423826788</v>
      </c>
      <c r="D302">
        <f>'TPS543C20 Loop Gain'!AJ3638</f>
        <v>50.362869332656906</v>
      </c>
      <c r="E302">
        <f>'TPS543C20 Loop Gain'!B3638</f>
        <v>1704000</v>
      </c>
    </row>
    <row r="303" spans="3:5" x14ac:dyDescent="0.35">
      <c r="C303">
        <f>'TPS543C20 Loop Gain'!AI3637</f>
        <v>-65.451152278841477</v>
      </c>
      <c r="D303">
        <f>'TPS543C20 Loop Gain'!AJ3637</f>
        <v>50.706036802350425</v>
      </c>
      <c r="E303">
        <f>'TPS543C20 Loop Gain'!B3637</f>
        <v>1703000</v>
      </c>
    </row>
    <row r="304" spans="3:5" x14ac:dyDescent="0.35">
      <c r="C304">
        <f>'TPS543C20 Loop Gain'!AI3636</f>
        <v>-65.463850040647245</v>
      </c>
      <c r="D304">
        <f>'TPS543C20 Loop Gain'!AJ3636</f>
        <v>51.049193252877309</v>
      </c>
      <c r="E304">
        <f>'TPS543C20 Loop Gain'!B3636</f>
        <v>1702000</v>
      </c>
    </row>
    <row r="305" spans="3:5" x14ac:dyDescent="0.35">
      <c r="C305">
        <f>'TPS543C20 Loop Gain'!AI3635</f>
        <v>-65.47693062129467</v>
      </c>
      <c r="D305">
        <f>'TPS543C20 Loop Gain'!AJ3635</f>
        <v>51.392338915823679</v>
      </c>
      <c r="E305">
        <f>'TPS543C20 Loop Gain'!B3635</f>
        <v>1701000</v>
      </c>
    </row>
    <row r="306" spans="3:5" x14ac:dyDescent="0.35">
      <c r="C306">
        <f>'TPS543C20 Loop Gain'!AI3634</f>
        <v>-65.490395978407804</v>
      </c>
      <c r="D306">
        <f>'TPS543C20 Loop Gain'!AJ3634</f>
        <v>51.735474024225802</v>
      </c>
      <c r="E306">
        <f>'TPS543C20 Loop Gain'!B3634</f>
        <v>1700000</v>
      </c>
    </row>
    <row r="307" spans="3:5" x14ac:dyDescent="0.35">
      <c r="C307">
        <f>'TPS543C20 Loop Gain'!AI3633</f>
        <v>-65.504248115954738</v>
      </c>
      <c r="D307">
        <f>'TPS543C20 Loop Gain'!AJ3633</f>
        <v>52.078598812523218</v>
      </c>
      <c r="E307">
        <f>'TPS543C20 Loop Gain'!B3633</f>
        <v>1699000</v>
      </c>
    </row>
    <row r="308" spans="3:5" x14ac:dyDescent="0.35">
      <c r="C308">
        <f>'TPS543C20 Loop Gain'!AI3632</f>
        <v>-65.518489085040258</v>
      </c>
      <c r="D308">
        <f>'TPS543C20 Loop Gain'!AJ3632</f>
        <v>52.4217135165432</v>
      </c>
      <c r="E308">
        <f>'TPS543C20 Loop Gain'!B3632</f>
        <v>1698000</v>
      </c>
    </row>
    <row r="309" spans="3:5" x14ac:dyDescent="0.35">
      <c r="C309">
        <f>'TPS543C20 Loop Gain'!AI3631</f>
        <v>-65.533120984724164</v>
      </c>
      <c r="D309">
        <f>'TPS543C20 Loop Gain'!AJ3631</f>
        <v>52.7648183734578</v>
      </c>
      <c r="E309">
        <f>'TPS543C20 Loop Gain'!B3631</f>
        <v>1697000</v>
      </c>
    </row>
    <row r="310" spans="3:5" x14ac:dyDescent="0.35">
      <c r="C310">
        <f>'TPS543C20 Loop Gain'!AI3630</f>
        <v>-65.548145962862407</v>
      </c>
      <c r="D310">
        <f>'TPS543C20 Loop Gain'!AJ3630</f>
        <v>53.107913621739222</v>
      </c>
      <c r="E310">
        <f>'TPS543C20 Loop Gain'!B3630</f>
        <v>1696000</v>
      </c>
    </row>
    <row r="311" spans="3:5" x14ac:dyDescent="0.35">
      <c r="C311">
        <f>'TPS543C20 Loop Gain'!AI3629</f>
        <v>-65.563566216975616</v>
      </c>
      <c r="D311">
        <f>'TPS543C20 Loop Gain'!AJ3629</f>
        <v>53.450999501143357</v>
      </c>
      <c r="E311">
        <f>'TPS543C20 Loop Gain'!B3629</f>
        <v>1695000</v>
      </c>
    </row>
    <row r="312" spans="3:5" x14ac:dyDescent="0.35">
      <c r="C312">
        <f>'TPS543C20 Loop Gain'!AI3628</f>
        <v>-65.579383995143289</v>
      </c>
      <c r="D312">
        <f>'TPS543C20 Loop Gain'!AJ3628</f>
        <v>53.794076252666763</v>
      </c>
      <c r="E312">
        <f>'TPS543C20 Loop Gain'!B3628</f>
        <v>1694000</v>
      </c>
    </row>
    <row r="313" spans="3:5" x14ac:dyDescent="0.35">
      <c r="C313">
        <f>'TPS543C20 Loop Gain'!AI3627</f>
        <v>-65.59560159692316</v>
      </c>
      <c r="D313">
        <f>'TPS543C20 Loop Gain'!AJ3627</f>
        <v>54.137144118500586</v>
      </c>
      <c r="E313">
        <f>'TPS543C20 Loop Gain'!B3627</f>
        <v>1693000</v>
      </c>
    </row>
    <row r="314" spans="3:5" x14ac:dyDescent="0.35">
      <c r="C314">
        <f>'TPS543C20 Loop Gain'!AI3626</f>
        <v>-65.612221374303346</v>
      </c>
      <c r="D314">
        <f>'TPS543C20 Loop Gain'!AJ3626</f>
        <v>54.480203342014832</v>
      </c>
      <c r="E314">
        <f>'TPS543C20 Loop Gain'!B3626</f>
        <v>1692000</v>
      </c>
    </row>
    <row r="315" spans="3:5" x14ac:dyDescent="0.35">
      <c r="C315">
        <f>'TPS543C20 Loop Gain'!AI3625</f>
        <v>-65.62924573267739</v>
      </c>
      <c r="D315">
        <f>'TPS543C20 Loop Gain'!AJ3625</f>
        <v>54.823254167709045</v>
      </c>
      <c r="E315">
        <f>'TPS543C20 Loop Gain'!B3625</f>
        <v>1691000</v>
      </c>
    </row>
    <row r="316" spans="3:5" x14ac:dyDescent="0.35">
      <c r="C316">
        <f>'TPS543C20 Loop Gain'!AI3624</f>
        <v>-65.646677131853181</v>
      </c>
      <c r="D316">
        <f>'TPS543C20 Loop Gain'!AJ3624</f>
        <v>55.16629684118346</v>
      </c>
      <c r="E316">
        <f>'TPS543C20 Loop Gain'!B3624</f>
        <v>1690000</v>
      </c>
    </row>
    <row r="317" spans="3:5" x14ac:dyDescent="0.35">
      <c r="C317">
        <f>'TPS543C20 Loop Gain'!AI3623</f>
        <v>-65.664518087091523</v>
      </c>
      <c r="D317">
        <f>'TPS543C20 Loop Gain'!AJ3623</f>
        <v>55.509331609090005</v>
      </c>
      <c r="E317">
        <f>'TPS543C20 Loop Gain'!B3623</f>
        <v>1689000</v>
      </c>
    </row>
    <row r="318" spans="3:5" x14ac:dyDescent="0.35">
      <c r="C318">
        <f>'TPS543C20 Loop Gain'!AI3622</f>
        <v>-65.682771170175926</v>
      </c>
      <c r="D318">
        <f>'TPS543C20 Loop Gain'!AJ3622</f>
        <v>55.85235871911523</v>
      </c>
      <c r="E318">
        <f>'TPS543C20 Loop Gain'!B3622</f>
        <v>1688000</v>
      </c>
    </row>
    <row r="319" spans="3:5" x14ac:dyDescent="0.35">
      <c r="C319">
        <f>'TPS543C20 Loop Gain'!AI3621</f>
        <v>-65.701439010515188</v>
      </c>
      <c r="D319">
        <f>'TPS543C20 Loop Gain'!AJ3621</f>
        <v>56.195378419931565</v>
      </c>
      <c r="E319">
        <f>'TPS543C20 Loop Gain'!B3621</f>
        <v>1687000</v>
      </c>
    </row>
    <row r="320" spans="3:5" x14ac:dyDescent="0.35">
      <c r="C320">
        <f>'TPS543C20 Loop Gain'!AI3620</f>
        <v>-65.7205242962808</v>
      </c>
      <c r="D320">
        <f>'TPS543C20 Loop Gain'!AJ3620</f>
        <v>56.538390961156423</v>
      </c>
      <c r="E320">
        <f>'TPS543C20 Loop Gain'!B3620</f>
        <v>1686000</v>
      </c>
    </row>
    <row r="321" spans="3:5" x14ac:dyDescent="0.35">
      <c r="C321">
        <f>'TPS543C20 Loop Gain'!AI3619</f>
        <v>-65.740029775577071</v>
      </c>
      <c r="D321">
        <f>'TPS543C20 Loop Gain'!AJ3619</f>
        <v>56.881396593328212</v>
      </c>
      <c r="E321">
        <f>'TPS543C20 Loop Gain'!B3619</f>
        <v>1685000</v>
      </c>
    </row>
    <row r="322" spans="3:5" x14ac:dyDescent="0.35">
      <c r="C322">
        <f>'TPS543C20 Loop Gain'!AI3618</f>
        <v>-65.759958257651462</v>
      </c>
      <c r="D322">
        <f>'TPS543C20 Loop Gain'!AJ3618</f>
        <v>57.224395567863404</v>
      </c>
      <c r="E322">
        <f>'TPS543C20 Loop Gain'!B3618</f>
        <v>1684000</v>
      </c>
    </row>
    <row r="323" spans="3:5" x14ac:dyDescent="0.35">
      <c r="C323">
        <f>'TPS543C20 Loop Gain'!AI3617</f>
        <v>-65.780312614136022</v>
      </c>
      <c r="D323">
        <f>'TPS543C20 Loop Gain'!AJ3617</f>
        <v>57.567388137008962</v>
      </c>
      <c r="E323">
        <f>'TPS543C20 Loop Gain'!B3617</f>
        <v>1683000</v>
      </c>
    </row>
    <row r="324" spans="3:5" x14ac:dyDescent="0.35">
      <c r="C324">
        <f>'TPS543C20 Loop Gain'!AI3616</f>
        <v>-65.801095780334236</v>
      </c>
      <c r="D324">
        <f>'TPS543C20 Loop Gain'!AJ3616</f>
        <v>57.9103745538224</v>
      </c>
      <c r="E324">
        <f>'TPS543C20 Loop Gain'!B3616</f>
        <v>1682000</v>
      </c>
    </row>
    <row r="325" spans="3:5" x14ac:dyDescent="0.35">
      <c r="C325">
        <f>'TPS543C20 Loop Gain'!AI3615</f>
        <v>-65.822310756542365</v>
      </c>
      <c r="D325">
        <f>'TPS543C20 Loop Gain'!AJ3615</f>
        <v>58.253355072123512</v>
      </c>
      <c r="E325">
        <f>'TPS543C20 Loop Gain'!B3615</f>
        <v>1681000</v>
      </c>
    </row>
    <row r="326" spans="3:5" x14ac:dyDescent="0.35">
      <c r="C326">
        <f>'TPS543C20 Loop Gain'!AI3614</f>
        <v>-65.843960609415518</v>
      </c>
      <c r="D326">
        <f>'TPS543C20 Loop Gain'!AJ3614</f>
        <v>58.596329946460251</v>
      </c>
      <c r="E326">
        <f>'TPS543C20 Loop Gain'!B3614</f>
        <v>1680000</v>
      </c>
    </row>
    <row r="327" spans="3:5" x14ac:dyDescent="0.35">
      <c r="C327">
        <f>'TPS543C20 Loop Gain'!AI3613</f>
        <v>-65.866048473373439</v>
      </c>
      <c r="D327">
        <f>'TPS543C20 Loop Gain'!AJ3613</f>
        <v>58.939299432059833</v>
      </c>
      <c r="E327">
        <f>'TPS543C20 Loop Gain'!B3613</f>
        <v>1679000</v>
      </c>
    </row>
    <row r="328" spans="3:5" x14ac:dyDescent="0.35">
      <c r="C328">
        <f>'TPS543C20 Loop Gain'!AI3612</f>
        <v>-65.888577552054272</v>
      </c>
      <c r="D328">
        <f>'TPS543C20 Loop Gain'!AJ3612</f>
        <v>59.282263784809842</v>
      </c>
      <c r="E328">
        <f>'TPS543C20 Loop Gain'!B3612</f>
        <v>1678000</v>
      </c>
    </row>
    <row r="329" spans="3:5" x14ac:dyDescent="0.35">
      <c r="C329">
        <f>'TPS543C20 Loop Gain'!AI3611</f>
        <v>-65.911551119810639</v>
      </c>
      <c r="D329">
        <f>'TPS543C20 Loop Gain'!AJ3611</f>
        <v>59.625223261207466</v>
      </c>
      <c r="E329">
        <f>'TPS543C20 Loop Gain'!B3611</f>
        <v>1677000</v>
      </c>
    </row>
    <row r="330" spans="3:5" x14ac:dyDescent="0.35">
      <c r="C330">
        <f>'TPS543C20 Loop Gain'!AI3610</f>
        <v>-65.93497252325372</v>
      </c>
      <c r="D330">
        <f>'TPS543C20 Loop Gain'!AJ3610</f>
        <v>59.968178118315834</v>
      </c>
      <c r="E330">
        <f>'TPS543C20 Loop Gain'!B3610</f>
        <v>1676000</v>
      </c>
    </row>
    <row r="331" spans="3:5" x14ac:dyDescent="0.35">
      <c r="C331">
        <f>'TPS543C20 Loop Gain'!AI3609</f>
        <v>-65.958845182848847</v>
      </c>
      <c r="D331">
        <f>'TPS543C20 Loop Gain'!AJ3609</f>
        <v>60.311128613739641</v>
      </c>
      <c r="E331">
        <f>'TPS543C20 Loop Gain'!B3609</f>
        <v>1675000</v>
      </c>
    </row>
    <row r="332" spans="3:5" x14ac:dyDescent="0.35">
      <c r="C332">
        <f>'TPS543C20 Loop Gain'!AI3608</f>
        <v>-65.98317259455888</v>
      </c>
      <c r="D332">
        <f>'TPS543C20 Loop Gain'!AJ3608</f>
        <v>60.654075005579301</v>
      </c>
      <c r="E332">
        <f>'TPS543C20 Loop Gain'!B3608</f>
        <v>1674000</v>
      </c>
    </row>
    <row r="333" spans="3:5" x14ac:dyDescent="0.35">
      <c r="C333">
        <f>'TPS543C20 Loop Gain'!AI3607</f>
        <v>-66.007958331541715</v>
      </c>
      <c r="D333">
        <f>'TPS543C20 Loop Gain'!AJ3607</f>
        <v>60.997017552383888</v>
      </c>
      <c r="E333">
        <f>'TPS543C20 Loop Gain'!B3607</f>
        <v>1673000</v>
      </c>
    </row>
    <row r="334" spans="3:5" x14ac:dyDescent="0.35">
      <c r="C334">
        <f>'TPS543C20 Loop Gain'!AI3606</f>
        <v>-66.033206045902432</v>
      </c>
      <c r="D334">
        <f>'TPS543C20 Loop Gain'!AJ3606</f>
        <v>61.339956513127049</v>
      </c>
      <c r="E334">
        <f>'TPS543C20 Loop Gain'!B3606</f>
        <v>1672000</v>
      </c>
    </row>
    <row r="335" spans="3:5" x14ac:dyDescent="0.35">
      <c r="C335">
        <f>'TPS543C20 Loop Gain'!AI3605</f>
        <v>-66.058919470501635</v>
      </c>
      <c r="D335">
        <f>'TPS543C20 Loop Gain'!AJ3605</f>
        <v>61.682892147161326</v>
      </c>
      <c r="E335">
        <f>'TPS543C20 Loop Gain'!B3605</f>
        <v>1671000</v>
      </c>
    </row>
    <row r="336" spans="3:5" x14ac:dyDescent="0.35">
      <c r="C336">
        <f>'TPS543C20 Loop Gain'!AI3604</f>
        <v>-66.085102420822551</v>
      </c>
      <c r="D336">
        <f>'TPS543C20 Loop Gain'!AJ3604</f>
        <v>62.025824714168323</v>
      </c>
      <c r="E336">
        <f>'TPS543C20 Loop Gain'!B3604</f>
        <v>1670000</v>
      </c>
    </row>
    <row r="337" spans="3:5" x14ac:dyDescent="0.35">
      <c r="C337">
        <f>'TPS543C20 Loop Gain'!AI3603</f>
        <v>-66.111758796899338</v>
      </c>
      <c r="D337">
        <f>'TPS543C20 Loop Gain'!AJ3603</f>
        <v>62.36875447413896</v>
      </c>
      <c r="E337">
        <f>'TPS543C20 Loop Gain'!B3603</f>
        <v>1669000</v>
      </c>
    </row>
    <row r="338" spans="3:5" x14ac:dyDescent="0.35">
      <c r="C338">
        <f>'TPS543C20 Loop Gain'!AI3602</f>
        <v>-66.138892585307872</v>
      </c>
      <c r="D338">
        <f>'TPS543C20 Loop Gain'!AJ3602</f>
        <v>62.71168168731861</v>
      </c>
      <c r="E338">
        <f>'TPS543C20 Loop Gain'!B3602</f>
        <v>1668000</v>
      </c>
    </row>
    <row r="339" spans="3:5" x14ac:dyDescent="0.35">
      <c r="C339">
        <f>'TPS543C20 Loop Gain'!AI3601</f>
        <v>-66.166507861223977</v>
      </c>
      <c r="D339">
        <f>'TPS543C20 Loop Gain'!AJ3601</f>
        <v>63.054606614177722</v>
      </c>
      <c r="E339">
        <f>'TPS543C20 Loop Gain'!B3601</f>
        <v>1667000</v>
      </c>
    </row>
    <row r="340" spans="3:5" x14ac:dyDescent="0.35">
      <c r="C340">
        <f>'TPS543C20 Loop Gain'!AI3600</f>
        <v>-66.194608790545345</v>
      </c>
      <c r="D340">
        <f>'TPS543C20 Loop Gain'!AJ3600</f>
        <v>63.397529515355643</v>
      </c>
      <c r="E340">
        <f>'TPS543C20 Loop Gain'!B3600</f>
        <v>1666000</v>
      </c>
    </row>
    <row r="341" spans="3:5" x14ac:dyDescent="0.35">
      <c r="C341">
        <f>'TPS543C20 Loop Gain'!AI3599</f>
        <v>-66.22319963209074</v>
      </c>
      <c r="D341">
        <f>'TPS543C20 Loop Gain'!AJ3599</f>
        <v>63.740450651642263</v>
      </c>
      <c r="E341">
        <f>'TPS543C20 Loop Gain'!B3599</f>
        <v>1665000</v>
      </c>
    </row>
    <row r="342" spans="3:5" x14ac:dyDescent="0.35">
      <c r="C342">
        <f>'TPS543C20 Loop Gain'!AI3598</f>
        <v>-66.252284739867036</v>
      </c>
      <c r="D342">
        <f>'TPS543C20 Loop Gain'!AJ3598</f>
        <v>64.083370283926101</v>
      </c>
      <c r="E342">
        <f>'TPS543C20 Loop Gain'!B3598</f>
        <v>1664000</v>
      </c>
    </row>
    <row r="343" spans="3:5" x14ac:dyDescent="0.35">
      <c r="C343">
        <f>'TPS543C20 Loop Gain'!AI3597</f>
        <v>-66.281868565413632</v>
      </c>
      <c r="D343">
        <f>'TPS543C20 Loop Gain'!AJ3597</f>
        <v>64.426288673148491</v>
      </c>
      <c r="E343">
        <f>'TPS543C20 Loop Gain'!B3597</f>
        <v>1663000</v>
      </c>
    </row>
    <row r="344" spans="3:5" x14ac:dyDescent="0.35">
      <c r="C344">
        <f>'TPS543C20 Loop Gain'!AI3596</f>
        <v>-66.311955660229614</v>
      </c>
      <c r="D344">
        <f>'TPS543C20 Loop Gain'!AJ3596</f>
        <v>64.769206080278195</v>
      </c>
      <c r="E344">
        <f>'TPS543C20 Loop Gain'!B3596</f>
        <v>1662000</v>
      </c>
    </row>
    <row r="345" spans="3:5" x14ac:dyDescent="0.35">
      <c r="C345">
        <f>'TPS543C20 Loop Gain'!AI3595</f>
        <v>-66.342550678278016</v>
      </c>
      <c r="D345">
        <f>'TPS543C20 Loop Gain'!AJ3595</f>
        <v>65.112122766260697</v>
      </c>
      <c r="E345">
        <f>'TPS543C20 Loop Gain'!B3595</f>
        <v>1661000</v>
      </c>
    </row>
    <row r="346" spans="3:5" x14ac:dyDescent="0.35">
      <c r="C346">
        <f>'TPS543C20 Loop Gain'!AI3594</f>
        <v>-66.37365837858114</v>
      </c>
      <c r="D346">
        <f>'TPS543C20 Loop Gain'!AJ3594</f>
        <v>65.455038991983827</v>
      </c>
      <c r="E346">
        <f>'TPS543C20 Loop Gain'!B3594</f>
        <v>1660000</v>
      </c>
    </row>
    <row r="347" spans="3:5" x14ac:dyDescent="0.35">
      <c r="C347">
        <f>'TPS543C20 Loop Gain'!AI3593</f>
        <v>-66.405283627899067</v>
      </c>
      <c r="D347">
        <f>'TPS543C20 Loop Gain'!AJ3593</f>
        <v>65.797955018225281</v>
      </c>
      <c r="E347">
        <f>'TPS543C20 Loop Gain'!B3593</f>
        <v>1659000</v>
      </c>
    </row>
    <row r="348" spans="3:5" x14ac:dyDescent="0.35">
      <c r="C348">
        <f>'TPS543C20 Loop Gain'!AI3592</f>
        <v>-66.437431403507489</v>
      </c>
      <c r="D348">
        <f>'TPS543C20 Loop Gain'!AJ3592</f>
        <v>66.14087110563058</v>
      </c>
      <c r="E348">
        <f>'TPS543C20 Loop Gain'!B3592</f>
        <v>1658000</v>
      </c>
    </row>
    <row r="349" spans="3:5" x14ac:dyDescent="0.35">
      <c r="C349">
        <f>'TPS543C20 Loop Gain'!AI3591</f>
        <v>-66.470106796067356</v>
      </c>
      <c r="D349">
        <f>'TPS543C20 Loop Gain'!AJ3591</f>
        <v>66.483787514662666</v>
      </c>
      <c r="E349">
        <f>'TPS543C20 Loop Gain'!B3591</f>
        <v>1657000</v>
      </c>
    </row>
    <row r="350" spans="3:5" x14ac:dyDescent="0.35">
      <c r="C350">
        <f>'TPS543C20 Loop Gain'!AI3590</f>
        <v>-66.50331501259484</v>
      </c>
      <c r="D350">
        <f>'TPS543C20 Loop Gain'!AJ3590</f>
        <v>66.826704505553153</v>
      </c>
      <c r="E350">
        <f>'TPS543C20 Loop Gain'!B3590</f>
        <v>1656000</v>
      </c>
    </row>
    <row r="351" spans="3:5" x14ac:dyDescent="0.35">
      <c r="C351">
        <f>'TPS543C20 Loop Gain'!AI3589</f>
        <v>-66.537061379540447</v>
      </c>
      <c r="D351">
        <f>'TPS543C20 Loop Gain'!AJ3589</f>
        <v>67.169622338279936</v>
      </c>
      <c r="E351">
        <f>'TPS543C20 Loop Gain'!B3589</f>
        <v>1655000</v>
      </c>
    </row>
    <row r="352" spans="3:5" x14ac:dyDescent="0.35">
      <c r="C352">
        <f>'TPS543C20 Loop Gain'!AI3588</f>
        <v>-66.571351345972332</v>
      </c>
      <c r="D352">
        <f>'TPS543C20 Loop Gain'!AJ3588</f>
        <v>67.512541272516501</v>
      </c>
      <c r="E352">
        <f>'TPS543C20 Loop Gain'!B3588</f>
        <v>1654000</v>
      </c>
    </row>
    <row r="353" spans="3:5" x14ac:dyDescent="0.35">
      <c r="C353">
        <f>'TPS543C20 Loop Gain'!AI3587</f>
        <v>-66.606190486874056</v>
      </c>
      <c r="D353">
        <f>'TPS543C20 Loop Gain'!AJ3587</f>
        <v>67.855461567583205</v>
      </c>
      <c r="E353">
        <f>'TPS543C20 Loop Gain'!B3587</f>
        <v>1653000</v>
      </c>
    </row>
    <row r="354" spans="3:5" x14ac:dyDescent="0.35">
      <c r="C354">
        <f>'TPS543C20 Loop Gain'!AI3586</f>
        <v>-66.64158450656376</v>
      </c>
      <c r="D354">
        <f>'TPS543C20 Loop Gain'!AJ3586</f>
        <v>68.198383482425356</v>
      </c>
      <c r="E354">
        <f>'TPS543C20 Loop Gain'!B3586</f>
        <v>1652000</v>
      </c>
    </row>
    <row r="355" spans="3:5" x14ac:dyDescent="0.35">
      <c r="C355">
        <f>'TPS543C20 Loop Gain'!AI3585</f>
        <v>-66.67753924223301</v>
      </c>
      <c r="D355">
        <f>'TPS543C20 Loop Gain'!AJ3585</f>
        <v>68.54130727556057</v>
      </c>
      <c r="E355">
        <f>'TPS543C20 Loop Gain'!B3585</f>
        <v>1651000</v>
      </c>
    </row>
    <row r="356" spans="3:5" x14ac:dyDescent="0.35">
      <c r="C356">
        <f>'TPS543C20 Loop Gain'!AI3584</f>
        <v>-66.714060667615527</v>
      </c>
      <c r="D356">
        <f>'TPS543C20 Loop Gain'!AJ3584</f>
        <v>68.884233205032984</v>
      </c>
      <c r="E356">
        <f>'TPS543C20 Loop Gain'!B3584</f>
        <v>1650000</v>
      </c>
    </row>
    <row r="357" spans="3:5" x14ac:dyDescent="0.35">
      <c r="C357">
        <f>'TPS543C20 Loop Gain'!AI3583</f>
        <v>-66.751154896791235</v>
      </c>
      <c r="D357">
        <f>'TPS543C20 Loop Gain'!AJ3583</f>
        <v>69.227161528388393</v>
      </c>
      <c r="E357">
        <f>'TPS543C20 Loop Gain'!B3583</f>
        <v>1649000</v>
      </c>
    </row>
    <row r="358" spans="3:5" x14ac:dyDescent="0.35">
      <c r="C358">
        <f>'TPS543C20 Loop Gain'!AI3582</f>
        <v>-66.7888281881295</v>
      </c>
      <c r="D358">
        <f>'TPS543C20 Loop Gain'!AJ3582</f>
        <v>69.570092502621605</v>
      </c>
      <c r="E358">
        <f>'TPS543C20 Loop Gain'!B3582</f>
        <v>1648000</v>
      </c>
    </row>
    <row r="359" spans="3:5" x14ac:dyDescent="0.35">
      <c r="C359">
        <f>'TPS543C20 Loop Gain'!AI3581</f>
        <v>-66.827086948377627</v>
      </c>
      <c r="D359">
        <f>'TPS543C20 Loop Gain'!AJ3581</f>
        <v>69.913026384140892</v>
      </c>
      <c r="E359">
        <f>'TPS543C20 Loop Gain'!B3581</f>
        <v>1647000</v>
      </c>
    </row>
    <row r="360" spans="3:5" x14ac:dyDescent="0.35">
      <c r="C360">
        <f>'TPS543C20 Loop Gain'!AI3580</f>
        <v>-66.865937736902993</v>
      </c>
      <c r="D360">
        <f>'TPS543C20 Loop Gain'!AJ3580</f>
        <v>70.255963428718388</v>
      </c>
      <c r="E360">
        <f>'TPS543C20 Loop Gain'!B3580</f>
        <v>1646000</v>
      </c>
    </row>
    <row r="361" spans="3:5" x14ac:dyDescent="0.35">
      <c r="C361">
        <f>'TPS543C20 Loop Gain'!AI3579</f>
        <v>-66.905387270095403</v>
      </c>
      <c r="D361">
        <f>'TPS543C20 Loop Gain'!AJ3579</f>
        <v>70.598903891464815</v>
      </c>
      <c r="E361">
        <f>'TPS543C20 Loop Gain'!B3579</f>
        <v>1645000</v>
      </c>
    </row>
    <row r="362" spans="3:5" x14ac:dyDescent="0.35">
      <c r="C362">
        <f>'TPS543C20 Loop Gain'!AI3578</f>
        <v>-66.945442425935212</v>
      </c>
      <c r="D362">
        <f>'TPS543C20 Loop Gain'!AJ3578</f>
        <v>70.941848026780065</v>
      </c>
      <c r="E362">
        <f>'TPS543C20 Loop Gain'!B3578</f>
        <v>1644000</v>
      </c>
    </row>
    <row r="363" spans="3:5" x14ac:dyDescent="0.35">
      <c r="C363">
        <f>'TPS543C20 Loop Gain'!AI3577</f>
        <v>-66.986110248733411</v>
      </c>
      <c r="D363">
        <f>'TPS543C20 Loop Gain'!AJ3577</f>
        <v>71.284796088304546</v>
      </c>
      <c r="E363">
        <f>'TPS543C20 Loop Gain'!B3577</f>
        <v>1643000</v>
      </c>
    </row>
    <row r="364" spans="3:5" x14ac:dyDescent="0.35">
      <c r="C364">
        <f>'TPS543C20 Loop Gain'!AI3576</f>
        <v>-67.027397954058642</v>
      </c>
      <c r="D364">
        <f>'TPS543C20 Loop Gain'!AJ3576</f>
        <v>71.627748328896018</v>
      </c>
      <c r="E364">
        <f>'TPS543C20 Loop Gain'!B3576</f>
        <v>1642000</v>
      </c>
    </row>
    <row r="365" spans="3:5" x14ac:dyDescent="0.35">
      <c r="C365">
        <f>'TPS543C20 Loop Gain'!AI3575</f>
        <v>-67.069312933850568</v>
      </c>
      <c r="D365">
        <f>'TPS543C20 Loop Gain'!AJ3575</f>
        <v>71.970705000580296</v>
      </c>
      <c r="E365">
        <f>'TPS543C20 Loop Gain'!B3575</f>
        <v>1641000</v>
      </c>
    </row>
    <row r="366" spans="3:5" x14ac:dyDescent="0.35">
      <c r="C366">
        <f>'TPS543C20 Loop Gain'!AI3574</f>
        <v>-67.111862761733008</v>
      </c>
      <c r="D366">
        <f>'TPS543C20 Loop Gain'!AJ3574</f>
        <v>72.313666354501109</v>
      </c>
      <c r="E366">
        <f>'TPS543C20 Loop Gain'!B3574</f>
        <v>1640000</v>
      </c>
    </row>
    <row r="367" spans="3:5" x14ac:dyDescent="0.35">
      <c r="C367">
        <f>'TPS543C20 Loop Gain'!AI3573</f>
        <v>-67.155055198537994</v>
      </c>
      <c r="D367">
        <f>'TPS543C20 Loop Gain'!AJ3573</f>
        <v>72.656632640899247</v>
      </c>
      <c r="E367">
        <f>'TPS543C20 Loop Gain'!B3573</f>
        <v>1639000</v>
      </c>
    </row>
    <row r="368" spans="3:5" x14ac:dyDescent="0.35">
      <c r="C368">
        <f>'TPS543C20 Loop Gain'!AI3572</f>
        <v>-67.198898198045441</v>
      </c>
      <c r="D368">
        <f>'TPS543C20 Loop Gain'!AJ3572</f>
        <v>72.999604109058311</v>
      </c>
      <c r="E368">
        <f>'TPS543C20 Loop Gain'!B3572</f>
        <v>1638000</v>
      </c>
    </row>
    <row r="369" spans="3:5" x14ac:dyDescent="0.35">
      <c r="C369">
        <f>'TPS543C20 Loop Gain'!AI3571</f>
        <v>-67.243399912953535</v>
      </c>
      <c r="D369">
        <f>'TPS543C20 Loop Gain'!AJ3571</f>
        <v>73.342581007270653</v>
      </c>
      <c r="E369">
        <f>'TPS543C20 Loop Gain'!B3571</f>
        <v>1637000</v>
      </c>
    </row>
    <row r="370" spans="3:5" x14ac:dyDescent="0.35">
      <c r="C370">
        <f>'TPS543C20 Loop Gain'!AI3570</f>
        <v>-67.288568701085865</v>
      </c>
      <c r="D370">
        <f>'TPS543C20 Loop Gain'!AJ3570</f>
        <v>73.685563582787481</v>
      </c>
      <c r="E370">
        <f>'TPS543C20 Loop Gain'!B3570</f>
        <v>1636000</v>
      </c>
    </row>
    <row r="371" spans="3:5" x14ac:dyDescent="0.35">
      <c r="C371">
        <f>'TPS543C20 Loop Gain'!AI3569</f>
        <v>-67.334413131854078</v>
      </c>
      <c r="D371">
        <f>'TPS543C20 Loop Gain'!AJ3569</f>
        <v>74.028552081793492</v>
      </c>
      <c r="E371">
        <f>'TPS543C20 Loop Gain'!B3569</f>
        <v>1635000</v>
      </c>
    </row>
    <row r="372" spans="3:5" x14ac:dyDescent="0.35">
      <c r="C372">
        <f>'TPS543C20 Loop Gain'!AI3568</f>
        <v>-67.380941992980311</v>
      </c>
      <c r="D372">
        <f>'TPS543C20 Loop Gain'!AJ3568</f>
        <v>74.371546749359183</v>
      </c>
      <c r="E372">
        <f>'TPS543C20 Loop Gain'!B3568</f>
        <v>1634000</v>
      </c>
    </row>
    <row r="373" spans="3:5" x14ac:dyDescent="0.35">
      <c r="C373">
        <f>'TPS543C20 Loop Gain'!AI3567</f>
        <v>-67.428164297496266</v>
      </c>
      <c r="D373">
        <f>'TPS543C20 Loop Gain'!AJ3567</f>
        <v>74.714547829393382</v>
      </c>
      <c r="E373">
        <f>'TPS543C20 Loop Gain'!B3567</f>
        <v>1633000</v>
      </c>
    </row>
    <row r="374" spans="3:5" x14ac:dyDescent="0.35">
      <c r="C374">
        <f>'TPS543C20 Loop Gain'!AI3566</f>
        <v>-67.476089291034484</v>
      </c>
      <c r="D374">
        <f>'TPS543C20 Loop Gain'!AJ3566</f>
        <v>75.057555564617914</v>
      </c>
      <c r="E374">
        <f>'TPS543C20 Loop Gain'!B3566</f>
        <v>1632000</v>
      </c>
    </row>
    <row r="375" spans="3:5" x14ac:dyDescent="0.35">
      <c r="C375">
        <f>'TPS543C20 Loop Gain'!AI3565</f>
        <v>-67.524726459422254</v>
      </c>
      <c r="D375">
        <f>'TPS543C20 Loop Gain'!AJ3565</f>
        <v>75.400570196521116</v>
      </c>
      <c r="E375">
        <f>'TPS543C20 Loop Gain'!B3565</f>
        <v>1631000</v>
      </c>
    </row>
    <row r="376" spans="3:5" x14ac:dyDescent="0.35">
      <c r="C376">
        <f>'TPS543C20 Loop Gain'!AI3564</f>
        <v>-67.57408553659323</v>
      </c>
      <c r="D376">
        <f>'TPS543C20 Loop Gain'!AJ3564</f>
        <v>75.743591965310088</v>
      </c>
      <c r="E376">
        <f>'TPS543C20 Loop Gain'!B3564</f>
        <v>1630000</v>
      </c>
    </row>
    <row r="377" spans="3:5" x14ac:dyDescent="0.35">
      <c r="C377">
        <f>'TPS543C20 Loop Gain'!AI3563</f>
        <v>-67.624176512840123</v>
      </c>
      <c r="D377">
        <f>'TPS543C20 Loop Gain'!AJ3563</f>
        <v>76.086621109886366</v>
      </c>
      <c r="E377">
        <f>'TPS543C20 Loop Gain'!B3563</f>
        <v>1629000</v>
      </c>
    </row>
    <row r="378" spans="3:5" x14ac:dyDescent="0.35">
      <c r="C378">
        <f>'TPS543C20 Loop Gain'!AI3562</f>
        <v>-67.67500964341545</v>
      </c>
      <c r="D378">
        <f>'TPS543C20 Loop Gain'!AJ3562</f>
        <v>76.429657867795541</v>
      </c>
      <c r="E378">
        <f>'TPS543C20 Loop Gain'!B3562</f>
        <v>1628000</v>
      </c>
    </row>
    <row r="379" spans="3:5" x14ac:dyDescent="0.35">
      <c r="C379">
        <f>'TPS543C20 Loop Gain'!AI3561</f>
        <v>-67.726595457505638</v>
      </c>
      <c r="D379">
        <f>'TPS543C20 Loop Gain'!AJ3561</f>
        <v>76.77270247519516</v>
      </c>
      <c r="E379">
        <f>'TPS543C20 Loop Gain'!B3561</f>
        <v>1627000</v>
      </c>
    </row>
    <row r="380" spans="3:5" x14ac:dyDescent="0.35">
      <c r="C380">
        <f>'TPS543C20 Loop Gain'!AI3560</f>
        <v>-67.77894476759424</v>
      </c>
      <c r="D380">
        <f>'TPS543C20 Loop Gain'!AJ3560</f>
        <v>77.115755166801605</v>
      </c>
      <c r="E380">
        <f>'TPS543C20 Loop Gain'!B3560</f>
        <v>1626000</v>
      </c>
    </row>
    <row r="381" spans="3:5" x14ac:dyDescent="0.35">
      <c r="C381">
        <f>'TPS543C20 Loop Gain'!AI3559</f>
        <v>-67.832068679238688</v>
      </c>
      <c r="D381">
        <f>'TPS543C20 Loop Gain'!AJ3559</f>
        <v>77.458816175870979</v>
      </c>
      <c r="E381">
        <f>'TPS543C20 Loop Gain'!B3559</f>
        <v>1625000</v>
      </c>
    </row>
    <row r="382" spans="3:5" x14ac:dyDescent="0.35">
      <c r="C382">
        <f>'TPS543C20 Loop Gain'!AI3558</f>
        <v>-67.885978601278325</v>
      </c>
      <c r="D382">
        <f>'TPS543C20 Loop Gain'!AJ3558</f>
        <v>77.801885734148328</v>
      </c>
      <c r="E382">
        <f>'TPS543C20 Loop Gain'!B3558</f>
        <v>1624000</v>
      </c>
    </row>
    <row r="383" spans="3:5" x14ac:dyDescent="0.35">
      <c r="C383">
        <f>'TPS543C20 Loop Gain'!AI3557</f>
        <v>-67.940686256494956</v>
      </c>
      <c r="D383">
        <f>'TPS543C20 Loop Gain'!AJ3557</f>
        <v>78.144964071823026</v>
      </c>
      <c r="E383">
        <f>'TPS543C20 Loop Gain'!B3557</f>
        <v>1623000</v>
      </c>
    </row>
    <row r="384" spans="3:5" x14ac:dyDescent="0.35">
      <c r="C384">
        <f>'TPS543C20 Loop Gain'!AI3556</f>
        <v>-67.996203692760901</v>
      </c>
      <c r="D384">
        <f>'TPS543C20 Loop Gain'!AJ3556</f>
        <v>78.488051417506128</v>
      </c>
      <c r="E384">
        <f>'TPS543C20 Loop Gain'!B3556</f>
        <v>1622000</v>
      </c>
    </row>
    <row r="385" spans="3:5" x14ac:dyDescent="0.35">
      <c r="C385">
        <f>'TPS543C20 Loop Gain'!AI3555</f>
        <v>-68.052543294686956</v>
      </c>
      <c r="D385">
        <f>'TPS543C20 Loop Gain'!AJ3555</f>
        <v>78.831147998183241</v>
      </c>
      <c r="E385">
        <f>'TPS543C20 Loop Gain'!B3555</f>
        <v>1621000</v>
      </c>
    </row>
    <row r="386" spans="3:5" x14ac:dyDescent="0.35">
      <c r="C386">
        <f>'TPS543C20 Loop Gain'!AI3554</f>
        <v>-68.109717795806716</v>
      </c>
      <c r="D386">
        <f>'TPS543C20 Loop Gain'!AJ3554</f>
        <v>79.174254039166641</v>
      </c>
      <c r="E386">
        <f>'TPS543C20 Loop Gain'!B3554</f>
        <v>1620000</v>
      </c>
    </row>
    <row r="387" spans="3:5" x14ac:dyDescent="0.35">
      <c r="C387">
        <f>'TPS543C20 Loop Gain'!AI3553</f>
        <v>-68.167740291327434</v>
      </c>
      <c r="D387">
        <f>'TPS543C20 Loop Gain'!AJ3553</f>
        <v>79.517369764076832</v>
      </c>
      <c r="E387">
        <f>'TPS543C20 Loop Gain'!B3553</f>
        <v>1619000</v>
      </c>
    </row>
    <row r="388" spans="3:5" x14ac:dyDescent="0.35">
      <c r="C388">
        <f>'TPS543C20 Loop Gain'!AI3552</f>
        <v>-68.226624251471634</v>
      </c>
      <c r="D388">
        <f>'TPS543C20 Loop Gain'!AJ3552</f>
        <v>79.860495394790803</v>
      </c>
      <c r="E388">
        <f>'TPS543C20 Loop Gain'!B3552</f>
        <v>1618000</v>
      </c>
    </row>
    <row r="389" spans="3:5" x14ac:dyDescent="0.35">
      <c r="C389">
        <f>'TPS543C20 Loop Gain'!AI3551</f>
        <v>-68.286383535451009</v>
      </c>
      <c r="D389">
        <f>'TPS543C20 Loop Gain'!AJ3551</f>
        <v>80.203631151410903</v>
      </c>
      <c r="E389">
        <f>'TPS543C20 Loop Gain'!B3551</f>
        <v>1617000</v>
      </c>
    </row>
    <row r="390" spans="3:5" x14ac:dyDescent="0.35">
      <c r="C390">
        <f>'TPS543C20 Loop Gain'!AI3550</f>
        <v>-68.347032406102471</v>
      </c>
      <c r="D390">
        <f>'TPS543C20 Loop Gain'!AJ3550</f>
        <v>80.546777252215804</v>
      </c>
      <c r="E390">
        <f>'TPS543C20 Loop Gain'!B3550</f>
        <v>1616000</v>
      </c>
    </row>
    <row r="391" spans="3:5" x14ac:dyDescent="0.35">
      <c r="C391">
        <f>'TPS543C20 Loop Gain'!AI3549</f>
        <v>-68.408585545230721</v>
      </c>
      <c r="D391">
        <f>'TPS543C20 Loop Gain'!AJ3549</f>
        <v>80.889933913639197</v>
      </c>
      <c r="E391">
        <f>'TPS543C20 Loop Gain'!B3549</f>
        <v>1615000</v>
      </c>
    </row>
    <row r="392" spans="3:5" x14ac:dyDescent="0.35">
      <c r="C392">
        <f>'TPS543C20 Loop Gain'!AI3548</f>
        <v>-68.471058069691722</v>
      </c>
      <c r="D392">
        <f>'TPS543C20 Loop Gain'!AJ3548</f>
        <v>81.233101350226036</v>
      </c>
      <c r="E392">
        <f>'TPS543C20 Loop Gain'!B3548</f>
        <v>1614000</v>
      </c>
    </row>
    <row r="393" spans="3:5" x14ac:dyDescent="0.35">
      <c r="C393">
        <f>'TPS543C20 Loop Gain'!AI3547</f>
        <v>-68.534465548262276</v>
      </c>
      <c r="D393">
        <f>'TPS543C20 Loop Gain'!AJ3547</f>
        <v>81.576279774584705</v>
      </c>
      <c r="E393">
        <f>'TPS543C20 Loop Gain'!B3547</f>
        <v>1613000</v>
      </c>
    </row>
    <row r="394" spans="3:5" x14ac:dyDescent="0.35">
      <c r="C394">
        <f>'TPS543C20 Loop Gain'!AI3546</f>
        <v>-68.59882401934847</v>
      </c>
      <c r="D394">
        <f>'TPS543C20 Loop Gain'!AJ3546</f>
        <v>81.919469397368303</v>
      </c>
      <c r="E394">
        <f>'TPS543C20 Loop Gain'!B3546</f>
        <v>1612000</v>
      </c>
    </row>
    <row r="395" spans="3:5" x14ac:dyDescent="0.35">
      <c r="C395">
        <f>'TPS543C20 Loop Gain'!AI3545</f>
        <v>-68.664150009574783</v>
      </c>
      <c r="D395">
        <f>'TPS543C20 Loop Gain'!AJ3545</f>
        <v>82.262670427230162</v>
      </c>
      <c r="E395">
        <f>'TPS543C20 Loop Gain'!B3545</f>
        <v>1611000</v>
      </c>
    </row>
    <row r="396" spans="3:5" x14ac:dyDescent="0.35">
      <c r="C396">
        <f>'TPS543C20 Loop Gain'!AI3544</f>
        <v>-68.730460553307779</v>
      </c>
      <c r="D396">
        <f>'TPS543C20 Loop Gain'!AJ3544</f>
        <v>82.605883070777864</v>
      </c>
      <c r="E396">
        <f>'TPS543C20 Loop Gain'!B3544</f>
        <v>1610000</v>
      </c>
    </row>
    <row r="397" spans="3:5" x14ac:dyDescent="0.35">
      <c r="C397">
        <f>'TPS543C20 Loop Gain'!AI3543</f>
        <v>-68.7977732131816</v>
      </c>
      <c r="D397">
        <f>'TPS543C20 Loop Gain'!AJ3543</f>
        <v>82.949107532554123</v>
      </c>
      <c r="E397">
        <f>'TPS543C20 Loop Gain'!B3543</f>
        <v>1609000</v>
      </c>
    </row>
    <row r="398" spans="3:5" x14ac:dyDescent="0.35">
      <c r="C398">
        <f>'TPS543C20 Loop Gain'!AI3542</f>
        <v>-68.866106101671804</v>
      </c>
      <c r="D398">
        <f>'TPS543C20 Loop Gain'!AJ3542</f>
        <v>83.292344014991016</v>
      </c>
      <c r="E398">
        <f>'TPS543C20 Loop Gain'!B3542</f>
        <v>1608000</v>
      </c>
    </row>
    <row r="399" spans="3:5" x14ac:dyDescent="0.35">
      <c r="C399">
        <f>'TPS543C20 Loop Gain'!AI3541</f>
        <v>-68.935477903795686</v>
      </c>
      <c r="D399">
        <f>'TPS543C20 Loop Gain'!AJ3541</f>
        <v>83.635592718378206</v>
      </c>
      <c r="E399">
        <f>'TPS543C20 Loop Gain'!B3541</f>
        <v>1607000</v>
      </c>
    </row>
    <row r="400" spans="3:5" x14ac:dyDescent="0.35">
      <c r="C400">
        <f>'TPS543C20 Loop Gain'!AI3540</f>
        <v>-69.005907901000597</v>
      </c>
      <c r="D400">
        <f>'TPS543C20 Loop Gain'!AJ3540</f>
        <v>83.978853840815944</v>
      </c>
      <c r="E400">
        <f>'TPS543C20 Loop Gain'!B3540</f>
        <v>1606000</v>
      </c>
    </row>
    <row r="401" spans="3:5" x14ac:dyDescent="0.35">
      <c r="C401">
        <f>'TPS543C20 Loop Gain'!AI3539</f>
        <v>-69.077415996325612</v>
      </c>
      <c r="D401">
        <f>'TPS543C20 Loop Gain'!AJ3539</f>
        <v>84.322127578199954</v>
      </c>
      <c r="E401">
        <f>'TPS543C20 Loop Gain'!B3539</f>
        <v>1605000</v>
      </c>
    </row>
    <row r="402" spans="3:5" x14ac:dyDescent="0.35">
      <c r="C402">
        <f>'TPS543C20 Loop Gain'!AI3538</f>
        <v>-69.1500227409079</v>
      </c>
      <c r="D402">
        <f>'TPS543C20 Loop Gain'!AJ3538</f>
        <v>84.665414124174148</v>
      </c>
      <c r="E402">
        <f>'TPS543C20 Loop Gain'!B3538</f>
        <v>1604000</v>
      </c>
    </row>
    <row r="403" spans="3:5" x14ac:dyDescent="0.35">
      <c r="C403">
        <f>'TPS543C20 Loop Gain'!AI3537</f>
        <v>-69.223749361926167</v>
      </c>
      <c r="D403">
        <f>'TPS543C20 Loop Gain'!AJ3537</f>
        <v>85.008713670089406</v>
      </c>
      <c r="E403">
        <f>'TPS543C20 Loop Gain'!B3537</f>
        <v>1603000</v>
      </c>
    </row>
    <row r="404" spans="3:5" x14ac:dyDescent="0.35">
      <c r="C404">
        <f>'TPS543C20 Loop Gain'!AI3536</f>
        <v>-69.298617792081615</v>
      </c>
      <c r="D404">
        <f>'TPS543C20 Loop Gain'!AJ3536</f>
        <v>85.352026404986788</v>
      </c>
      <c r="E404">
        <f>'TPS543C20 Loop Gain'!B3536</f>
        <v>1602000</v>
      </c>
    </row>
    <row r="405" spans="3:5" x14ac:dyDescent="0.35">
      <c r="C405">
        <f>'TPS543C20 Loop Gain'!AI3535</f>
        <v>-69.37465070070516</v>
      </c>
      <c r="D405">
        <f>'TPS543C20 Loop Gain'!AJ3535</f>
        <v>85.695352515553751</v>
      </c>
      <c r="E405">
        <f>'TPS543C20 Loop Gain'!B3535</f>
        <v>1601000</v>
      </c>
    </row>
    <row r="406" spans="3:5" x14ac:dyDescent="0.35">
      <c r="C406">
        <f>'TPS543C20 Loop Gain'!AI3534</f>
        <v>-69.451871526610717</v>
      </c>
      <c r="D406">
        <f>'TPS543C20 Loop Gain'!AJ3534</f>
        <v>86.03869218608213</v>
      </c>
      <c r="E406">
        <f>'TPS543C20 Loop Gain'!B3534</f>
        <v>1600000</v>
      </c>
    </row>
    <row r="407" spans="3:5" x14ac:dyDescent="0.35">
      <c r="C407">
        <f>'TPS543C20 Loop Gain'!AI3533</f>
        <v>-69.530304512811909</v>
      </c>
      <c r="D407">
        <f>'TPS543C20 Loop Gain'!AJ3533</f>
        <v>86.382045598450816</v>
      </c>
      <c r="E407">
        <f>'TPS543C20 Loop Gain'!B3533</f>
        <v>1599000</v>
      </c>
    </row>
    <row r="408" spans="3:5" x14ac:dyDescent="0.35">
      <c r="C408">
        <f>'TPS543C20 Loop Gain'!AI3532</f>
        <v>-69.609974743225081</v>
      </c>
      <c r="D408">
        <f>'TPS543C20 Loop Gain'!AJ3532</f>
        <v>86.725412932083742</v>
      </c>
      <c r="E408">
        <f>'TPS543C20 Loop Gain'!B3532</f>
        <v>1598000</v>
      </c>
    </row>
    <row r="409" spans="3:5" x14ac:dyDescent="0.35">
      <c r="C409">
        <f>'TPS543C20 Loop Gain'!AI3531</f>
        <v>-69.69090818150282</v>
      </c>
      <c r="D409">
        <f>'TPS543C20 Loop Gain'!AJ3531</f>
        <v>87.068794363919594</v>
      </c>
      <c r="E409">
        <f>'TPS543C20 Loop Gain'!B3531</f>
        <v>1597000</v>
      </c>
    </row>
    <row r="410" spans="3:5" x14ac:dyDescent="0.35">
      <c r="C410">
        <f>'TPS543C20 Loop Gain'!AI3530</f>
        <v>-69.773131712139815</v>
      </c>
      <c r="D410">
        <f>'TPS543C20 Loop Gain'!AJ3530</f>
        <v>87.412190068369753</v>
      </c>
      <c r="E410">
        <f>'TPS543C20 Loop Gain'!B3530</f>
        <v>1596000</v>
      </c>
    </row>
    <row r="411" spans="3:5" x14ac:dyDescent="0.35">
      <c r="C411">
        <f>'TPS543C20 Loop Gain'!AI3529</f>
        <v>-69.856673184027017</v>
      </c>
      <c r="D411">
        <f>'TPS543C20 Loop Gain'!AJ3529</f>
        <v>87.755600217301932</v>
      </c>
      <c r="E411">
        <f>'TPS543C20 Loop Gain'!B3529</f>
        <v>1595000</v>
      </c>
    </row>
    <row r="412" spans="3:5" x14ac:dyDescent="0.35">
      <c r="C412">
        <f>'TPS543C20 Loop Gain'!AI3528</f>
        <v>-69.941561456613186</v>
      </c>
      <c r="D412">
        <f>'TPS543C20 Loop Gain'!AJ3528</f>
        <v>88.099024980000863</v>
      </c>
      <c r="E412">
        <f>'TPS543C20 Loop Gain'!B3528</f>
        <v>1594000</v>
      </c>
    </row>
    <row r="413" spans="3:5" x14ac:dyDescent="0.35">
      <c r="C413">
        <f>'TPS543C20 Loop Gain'!AI3527</f>
        <v>-70.027826448872815</v>
      </c>
      <c r="D413">
        <f>'TPS543C20 Loop Gain'!AJ3527</f>
        <v>88.442464523126063</v>
      </c>
      <c r="E413">
        <f>'TPS543C20 Loop Gain'!B3527</f>
        <v>1593000</v>
      </c>
    </row>
    <row r="414" spans="3:5" x14ac:dyDescent="0.35">
      <c r="C414">
        <f>'TPS543C20 Loop Gain'!AI3526</f>
        <v>-70.115499191293964</v>
      </c>
      <c r="D414">
        <f>'TPS543C20 Loop Gain'!AJ3526</f>
        <v>88.785919010700155</v>
      </c>
      <c r="E414">
        <f>'TPS543C20 Loop Gain'!B3526</f>
        <v>1592000</v>
      </c>
    </row>
    <row r="415" spans="3:5" x14ac:dyDescent="0.35">
      <c r="C415">
        <f>'TPS543C20 Loop Gain'!AI3525</f>
        <v>-70.20461188109644</v>
      </c>
      <c r="D415">
        <f>'TPS543C20 Loop Gain'!AJ3525</f>
        <v>89.129388604066733</v>
      </c>
      <c r="E415">
        <f>'TPS543C20 Loop Gain'!B3525</f>
        <v>1591000</v>
      </c>
    </row>
    <row r="416" spans="3:5" x14ac:dyDescent="0.35">
      <c r="C416">
        <f>'TPS543C20 Loop Gain'!AI3524</f>
        <v>-70.295197940934116</v>
      </c>
      <c r="D416">
        <f>'TPS543C20 Loop Gain'!AJ3524</f>
        <v>89.472873461853396</v>
      </c>
      <c r="E416">
        <f>'TPS543C20 Loop Gain'!B3524</f>
        <v>1590000</v>
      </c>
    </row>
    <row r="417" spans="3:5" x14ac:dyDescent="0.35">
      <c r="C417">
        <f>'TPS543C20 Loop Gain'!AI3523</f>
        <v>-70.387292081352584</v>
      </c>
      <c r="D417">
        <f>'TPS543C20 Loop Gain'!AJ3523</f>
        <v>89.816373739956333</v>
      </c>
      <c r="E417">
        <f>'TPS543C20 Loop Gain'!B3523</f>
        <v>1589000</v>
      </c>
    </row>
    <row r="418" spans="3:5" x14ac:dyDescent="0.35">
      <c r="C418">
        <f>'TPS543C20 Loop Gain'!AI3522</f>
        <v>-70.480930367281445</v>
      </c>
      <c r="D418">
        <f>'TPS543C20 Loop Gain'!AJ3522</f>
        <v>90.159889591501127</v>
      </c>
      <c r="E418">
        <f>'TPS543C20 Loop Gain'!B3522</f>
        <v>1588000</v>
      </c>
    </row>
    <row r="419" spans="3:5" x14ac:dyDescent="0.35">
      <c r="C419">
        <f>'TPS543C20 Loop Gain'!AI3521</f>
        <v>-70.576150288889622</v>
      </c>
      <c r="D419">
        <f>'TPS543C20 Loop Gain'!AJ3521</f>
        <v>90.503421166817276</v>
      </c>
      <c r="E419">
        <f>'TPS543C20 Loop Gain'!B3521</f>
        <v>1587000</v>
      </c>
    </row>
    <row r="420" spans="3:5" x14ac:dyDescent="0.35">
      <c r="C420">
        <f>'TPS543C20 Loop Gain'!AI3520</f>
        <v>-70.672990837140745</v>
      </c>
      <c r="D420">
        <f>'TPS543C20 Loop Gain'!AJ3520</f>
        <v>90.846968613397408</v>
      </c>
      <c r="E420">
        <f>'TPS543C20 Loop Gain'!B3520</f>
        <v>1586000</v>
      </c>
    </row>
    <row r="421" spans="3:5" x14ac:dyDescent="0.35">
      <c r="C421">
        <f>'TPS543C20 Loop Gain'!AI3519</f>
        <v>-70.771492584444204</v>
      </c>
      <c r="D421">
        <f>'TPS543C20 Loop Gain'!AJ3519</f>
        <v>91.190532075887063</v>
      </c>
      <c r="E421">
        <f>'TPS543C20 Loop Gain'!B3519</f>
        <v>1585000</v>
      </c>
    </row>
    <row r="422" spans="3:5" x14ac:dyDescent="0.35">
      <c r="C422">
        <f>'TPS543C20 Loop Gain'!AI3518</f>
        <v>-70.871697770800026</v>
      </c>
      <c r="D422">
        <f>'TPS543C20 Loop Gain'!AJ3518</f>
        <v>91.534111696045599</v>
      </c>
      <c r="E422">
        <f>'TPS543C20 Loop Gain'!B3518</f>
        <v>1584000</v>
      </c>
    </row>
    <row r="423" spans="3:5" x14ac:dyDescent="0.35">
      <c r="C423">
        <f>'TPS543C20 Loop Gain'!AI3517</f>
        <v>-70.973650395903405</v>
      </c>
      <c r="D423">
        <f>'TPS543C20 Loop Gain'!AJ3517</f>
        <v>91.87770761271112</v>
      </c>
      <c r="E423">
        <f>'TPS543C20 Loop Gain'!B3517</f>
        <v>1583000</v>
      </c>
    </row>
    <row r="424" spans="3:5" x14ac:dyDescent="0.35">
      <c r="C424">
        <f>'TPS543C20 Loop Gain'!AI3516</f>
        <v>-71.077396317716051</v>
      </c>
      <c r="D424">
        <f>'TPS543C20 Loop Gain'!AJ3516</f>
        <v>92.221319961789035</v>
      </c>
      <c r="E424">
        <f>'TPS543C20 Loop Gain'!B3516</f>
        <v>1582000</v>
      </c>
    </row>
    <row r="425" spans="3:5" x14ac:dyDescent="0.35">
      <c r="C425">
        <f>'TPS543C20 Loop Gain'!AI3515</f>
        <v>-71.182983358043799</v>
      </c>
      <c r="D425">
        <f>'TPS543C20 Loop Gain'!AJ3515</f>
        <v>92.56494887621615</v>
      </c>
      <c r="E425">
        <f>'TPS543C20 Loop Gain'!B3515</f>
        <v>1581000</v>
      </c>
    </row>
    <row r="426" spans="3:5" x14ac:dyDescent="0.35">
      <c r="C426">
        <f>'TPS543C20 Loop Gain'!AI3514</f>
        <v>-71.290461415729624</v>
      </c>
      <c r="D426">
        <f>'TPS543C20 Loop Gain'!AJ3514</f>
        <v>92.908594485925832</v>
      </c>
      <c r="E426">
        <f>'TPS543C20 Loop Gain'!B3514</f>
        <v>1580000</v>
      </c>
    </row>
    <row r="427" spans="3:5" x14ac:dyDescent="0.35">
      <c r="C427">
        <f>'TPS543C20 Loop Gain'!AI3513</f>
        <v>-71.399882588146482</v>
      </c>
      <c r="D427">
        <f>'TPS543C20 Loop Gain'!AJ3513</f>
        <v>93.252256917836945</v>
      </c>
      <c r="E427">
        <f>'TPS543C20 Loop Gain'!B3513</f>
        <v>1579000</v>
      </c>
    </row>
    <row r="428" spans="3:5" x14ac:dyDescent="0.35">
      <c r="C428">
        <f>'TPS543C20 Loop Gain'!AI3512</f>
        <v>-71.511301301705217</v>
      </c>
      <c r="D428">
        <f>'TPS543C20 Loop Gain'!AJ3512</f>
        <v>93.595936295817523</v>
      </c>
      <c r="E428">
        <f>'TPS543C20 Loop Gain'!B3512</f>
        <v>1578000</v>
      </c>
    </row>
    <row r="429" spans="3:5" x14ac:dyDescent="0.35">
      <c r="C429">
        <f>'TPS543C20 Loop Gain'!AI3511</f>
        <v>-71.624774452213572</v>
      </c>
      <c r="D429">
        <f>'TPS543C20 Loop Gain'!AJ3511</f>
        <v>93.939632740665218</v>
      </c>
      <c r="E429">
        <f>'TPS543C20 Loop Gain'!B3511</f>
        <v>1577000</v>
      </c>
    </row>
    <row r="430" spans="3:5" x14ac:dyDescent="0.35">
      <c r="C430">
        <f>'TPS543C20 Loop Gain'!AI3510</f>
        <v>-71.740361555977032</v>
      </c>
      <c r="D430">
        <f>'TPS543C20 Loop Gain'!AJ3510</f>
        <v>94.283346370068671</v>
      </c>
      <c r="E430">
        <f>'TPS543C20 Loop Gain'!B3510</f>
        <v>1576000</v>
      </c>
    </row>
    <row r="431" spans="3:5" x14ac:dyDescent="0.35">
      <c r="C431">
        <f>'TPS543C20 Loop Gain'!AI3509</f>
        <v>-71.858124912661509</v>
      </c>
      <c r="D431">
        <f>'TPS543C20 Loop Gain'!AJ3509</f>
        <v>94.627077298601591</v>
      </c>
      <c r="E431">
        <f>'TPS543C20 Loop Gain'!B3509</f>
        <v>1575000</v>
      </c>
    </row>
    <row r="432" spans="3:5" x14ac:dyDescent="0.35">
      <c r="C432">
        <f>'TPS543C20 Loop Gain'!AI3508</f>
        <v>-71.978129781012214</v>
      </c>
      <c r="D432">
        <f>'TPS543C20 Loop Gain'!AJ3508</f>
        <v>94.970825637688392</v>
      </c>
      <c r="E432">
        <f>'TPS543C20 Loop Gain'!B3508</f>
        <v>1574000</v>
      </c>
    </row>
    <row r="433" spans="3:5" x14ac:dyDescent="0.35">
      <c r="C433">
        <f>'TPS543C20 Loop Gain'!AI3507</f>
        <v>-72.100444568676579</v>
      </c>
      <c r="D433">
        <f>'TPS543C20 Loop Gain'!AJ3507</f>
        <v>95.314591495572273</v>
      </c>
      <c r="E433">
        <f>'TPS543C20 Loop Gain'!B3507</f>
        <v>1573000</v>
      </c>
    </row>
    <row r="434" spans="3:5" x14ac:dyDescent="0.35">
      <c r="C434">
        <f>'TPS543C20 Loop Gain'!AI3506</f>
        <v>-72.225141037521595</v>
      </c>
      <c r="D434">
        <f>'TPS543C20 Loop Gain'!AJ3506</f>
        <v>95.658374977308881</v>
      </c>
      <c r="E434">
        <f>'TPS543C20 Loop Gain'!B3506</f>
        <v>1572000</v>
      </c>
    </row>
    <row r="435" spans="3:5" x14ac:dyDescent="0.35">
      <c r="C435">
        <f>'TPS543C20 Loop Gain'!AI3505</f>
        <v>-72.352294525967835</v>
      </c>
      <c r="D435">
        <f>'TPS543C20 Loop Gain'!AJ3505</f>
        <v>96.002176184733358</v>
      </c>
      <c r="E435">
        <f>'TPS543C20 Loop Gain'!B3505</f>
        <v>1571000</v>
      </c>
    </row>
    <row r="436" spans="3:5" x14ac:dyDescent="0.35">
      <c r="C436">
        <f>'TPS543C20 Loop Gain'!AI3504</f>
        <v>-72.481984190071557</v>
      </c>
      <c r="D436">
        <f>'TPS543C20 Loop Gain'!AJ3504</f>
        <v>96.345995216429941</v>
      </c>
      <c r="E436">
        <f>'TPS543C20 Loop Gain'!B3504</f>
        <v>1570000</v>
      </c>
    </row>
    <row r="437" spans="3:5" x14ac:dyDescent="0.35">
      <c r="C437">
        <f>'TPS543C20 Loop Gain'!AI3503</f>
        <v>-72.614293265294478</v>
      </c>
      <c r="D437">
        <f>'TPS543C20 Loop Gain'!AJ3503</f>
        <v>96.689832167727147</v>
      </c>
      <c r="E437">
        <f>'TPS543C20 Loop Gain'!B3503</f>
        <v>1569000</v>
      </c>
    </row>
    <row r="438" spans="3:5" x14ac:dyDescent="0.35">
      <c r="C438">
        <f>'TPS543C20 Loop Gain'!AI3502</f>
        <v>-72.749309351106959</v>
      </c>
      <c r="D438">
        <f>'TPS543C20 Loop Gain'!AJ3502</f>
        <v>97.033687130663637</v>
      </c>
      <c r="E438">
        <f>'TPS543C20 Loop Gain'!B3502</f>
        <v>1568000</v>
      </c>
    </row>
    <row r="439" spans="3:5" x14ac:dyDescent="0.35">
      <c r="C439">
        <f>'TPS543C20 Loop Gain'!AI3501</f>
        <v>-72.887124720874553</v>
      </c>
      <c r="D439">
        <f>'TPS543C20 Loop Gain'!AJ3501</f>
        <v>97.377560193973636</v>
      </c>
      <c r="E439">
        <f>'TPS543C20 Loop Gain'!B3501</f>
        <v>1567000</v>
      </c>
    </row>
    <row r="440" spans="3:5" x14ac:dyDescent="0.35">
      <c r="C440">
        <f>'TPS543C20 Loop Gain'!AI3500</f>
        <v>-73.027836659759487</v>
      </c>
      <c r="D440">
        <f>'TPS543C20 Loop Gain'!AJ3500</f>
        <v>97.721451443052814</v>
      </c>
      <c r="E440">
        <f>'TPS543C20 Loop Gain'!B3500</f>
        <v>1566000</v>
      </c>
    </row>
    <row r="441" spans="3:5" x14ac:dyDescent="0.35">
      <c r="C441">
        <f>'TPS543C20 Loop Gain'!AI3499</f>
        <v>-73.171547833751177</v>
      </c>
      <c r="D441">
        <f>'TPS543C20 Loop Gain'!AJ3499</f>
        <v>98.065360959956976</v>
      </c>
      <c r="E441">
        <f>'TPS543C20 Loop Gain'!B3499</f>
        <v>1565000</v>
      </c>
    </row>
    <row r="442" spans="3:5" x14ac:dyDescent="0.35">
      <c r="C442">
        <f>'TPS543C20 Loop Gain'!AI3498</f>
        <v>-73.318366693303958</v>
      </c>
      <c r="D442">
        <f>'TPS543C20 Loop Gain'!AJ3498</f>
        <v>98.409288823372222</v>
      </c>
      <c r="E442">
        <f>'TPS543C20 Loop Gain'!B3498</f>
        <v>1564000</v>
      </c>
    </row>
    <row r="443" spans="3:5" x14ac:dyDescent="0.35">
      <c r="C443">
        <f>'TPS543C20 Loop Gain'!AI3497</f>
        <v>-73.468407915571674</v>
      </c>
      <c r="D443">
        <f>'TPS543C20 Loop Gain'!AJ3497</f>
        <v>98.753235108587262</v>
      </c>
      <c r="E443">
        <f>'TPS543C20 Loop Gain'!B3497</f>
        <v>1563000</v>
      </c>
    </row>
    <row r="444" spans="3:5" x14ac:dyDescent="0.35">
      <c r="C444">
        <f>'TPS543C20 Loop Gain'!AI3496</f>
        <v>-73.621792889754147</v>
      </c>
      <c r="D444">
        <f>'TPS543C20 Loop Gain'!AJ3496</f>
        <v>99.097199887491996</v>
      </c>
      <c r="E444">
        <f>'TPS543C20 Loop Gain'!B3496</f>
        <v>1562000</v>
      </c>
    </row>
    <row r="445" spans="3:5" x14ac:dyDescent="0.35">
      <c r="C445">
        <f>'TPS543C20 Loop Gain'!AI3495</f>
        <v>-73.778650250685246</v>
      </c>
      <c r="D445">
        <f>'TPS543C20 Loop Gain'!AJ3495</f>
        <v>99.441183228549377</v>
      </c>
      <c r="E445">
        <f>'TPS543C20 Loop Gain'!B3495</f>
        <v>1561000</v>
      </c>
    </row>
    <row r="446" spans="3:5" x14ac:dyDescent="0.35">
      <c r="C446">
        <f>'TPS543C20 Loop Gain'!AI3494</f>
        <v>-73.93911646654027</v>
      </c>
      <c r="D446">
        <f>'TPS543C20 Loop Gain'!AJ3494</f>
        <v>99.785185196769959</v>
      </c>
      <c r="E446">
        <f>'TPS543C20 Loop Gain'!B3494</f>
        <v>1560000</v>
      </c>
    </row>
    <row r="447" spans="3:5" x14ac:dyDescent="0.35">
      <c r="C447">
        <f>'TPS543C20 Loop Gain'!AI3493</f>
        <v>-74.103336487398749</v>
      </c>
      <c r="D447">
        <f>'TPS543C20 Loop Gain'!AJ3493</f>
        <v>100.12920585371089</v>
      </c>
      <c r="E447">
        <f>'TPS543C20 Loop Gain'!B3493</f>
        <v>1559000</v>
      </c>
    </row>
    <row r="448" spans="3:5" x14ac:dyDescent="0.35">
      <c r="C448">
        <f>'TPS543C20 Loop Gain'!AI3492</f>
        <v>-74.2714644623601</v>
      </c>
      <c r="D448">
        <f>'TPS543C20 Loop Gain'!AJ3492</f>
        <v>100.4732452574479</v>
      </c>
      <c r="E448">
        <f>'TPS543C20 Loop Gain'!B3492</f>
        <v>1558000</v>
      </c>
    </row>
    <row r="449" spans="3:5" x14ac:dyDescent="0.35">
      <c r="C449">
        <f>'TPS543C20 Loop Gain'!AI3491</f>
        <v>-74.443664534115399</v>
      </c>
      <c r="D449">
        <f>'TPS543C20 Loop Gain'!AJ3491</f>
        <v>100.81730346256374</v>
      </c>
      <c r="E449">
        <f>'TPS543C20 Loop Gain'!B3491</f>
        <v>1557000</v>
      </c>
    </row>
    <row r="450" spans="3:5" x14ac:dyDescent="0.35">
      <c r="C450">
        <f>'TPS543C20 Loop Gain'!AI3490</f>
        <v>-74.620111721220454</v>
      </c>
      <c r="D450">
        <f>'TPS543C20 Loop Gain'!AJ3490</f>
        <v>101.16138052012157</v>
      </c>
      <c r="E450">
        <f>'TPS543C20 Loop Gain'!B3490</f>
        <v>1556000</v>
      </c>
    </row>
    <row r="451" spans="3:5" x14ac:dyDescent="0.35">
      <c r="C451">
        <f>'TPS543C20 Loop Gain'!AI3489</f>
        <v>-74.800992899972385</v>
      </c>
      <c r="D451">
        <f>'TPS543C20 Loop Gain'!AJ3489</f>
        <v>101.50547647766598</v>
      </c>
      <c r="E451">
        <f>'TPS543C20 Loop Gain'!B3489</f>
        <v>1555000</v>
      </c>
    </row>
    <row r="452" spans="3:5" x14ac:dyDescent="0.35">
      <c r="C452">
        <f>'TPS543C20 Loop Gain'!AI3488</f>
        <v>-74.986507899665625</v>
      </c>
      <c r="D452">
        <f>'TPS543C20 Loop Gain'!AJ3488</f>
        <v>101.84959137920009</v>
      </c>
      <c r="E452">
        <f>'TPS543C20 Loop Gain'!B3488</f>
        <v>1554000</v>
      </c>
    </row>
    <row r="453" spans="3:5" x14ac:dyDescent="0.35">
      <c r="C453">
        <f>'TPS543C20 Loop Gain'!AI3487</f>
        <v>-75.176870727325948</v>
      </c>
      <c r="D453">
        <f>'TPS543C20 Loop Gain'!AJ3487</f>
        <v>102.1937252651619</v>
      </c>
      <c r="E453">
        <f>'TPS543C20 Loop Gain'!B3487</f>
        <v>1553000</v>
      </c>
    </row>
    <row r="454" spans="3:5" x14ac:dyDescent="0.35">
      <c r="C454">
        <f>'TPS543C20 Loop Gain'!AI3486</f>
        <v>-75.372310940746843</v>
      </c>
      <c r="D454">
        <f>'TPS543C20 Loop Gain'!AJ3486</f>
        <v>102.53787817242873</v>
      </c>
      <c r="E454">
        <f>'TPS543C20 Loop Gain'!B3486</f>
        <v>1552000</v>
      </c>
    </row>
    <row r="455" spans="3:5" x14ac:dyDescent="0.35">
      <c r="C455">
        <f>'TPS543C20 Loop Gain'!AI3485</f>
        <v>-75.573075191887412</v>
      </c>
      <c r="D455">
        <f>'TPS543C20 Loop Gain'!AJ3485</f>
        <v>102.88205013429292</v>
      </c>
      <c r="E455">
        <f>'TPS543C20 Loop Gain'!B3485</f>
        <v>1551000</v>
      </c>
    </row>
    <row r="456" spans="3:5" x14ac:dyDescent="0.35">
      <c r="C456">
        <f>'TPS543C20 Loop Gain'!AI3484</f>
        <v>-75.77942896665536</v>
      </c>
      <c r="D456">
        <f>'TPS543C20 Loop Gain'!AJ3484</f>
        <v>103.22624118044313</v>
      </c>
      <c r="E456">
        <f>'TPS543C20 Loop Gain'!B3484</f>
        <v>1550000</v>
      </c>
    </row>
    <row r="457" spans="3:5" x14ac:dyDescent="0.35">
      <c r="C457">
        <f>'TPS543C20 Loop Gain'!AI3483</f>
        <v>-75.991658551866152</v>
      </c>
      <c r="D457">
        <f>'TPS543C20 Loop Gain'!AJ3483</f>
        <v>103.57045133696718</v>
      </c>
      <c r="E457">
        <f>'TPS543C20 Loop Gain'!B3483</f>
        <v>1549000</v>
      </c>
    </row>
    <row r="458" spans="3:5" x14ac:dyDescent="0.35">
      <c r="C458">
        <f>'TPS543C20 Loop Gain'!AI3482</f>
        <v>-76.21007326589239</v>
      </c>
      <c r="D458">
        <f>'TPS543C20 Loop Gain'!AJ3482</f>
        <v>103.91468062633055</v>
      </c>
      <c r="E458">
        <f>'TPS543C20 Loop Gain'!B3482</f>
        <v>1548000</v>
      </c>
    </row>
    <row r="459" spans="3:5" x14ac:dyDescent="0.35">
      <c r="C459">
        <f>'TPS543C20 Loop Gain'!AI3481</f>
        <v>-76.435007996626126</v>
      </c>
      <c r="D459">
        <f>'TPS543C20 Loop Gain'!AJ3481</f>
        <v>104.25892906736883</v>
      </c>
      <c r="E459">
        <f>'TPS543C20 Loop Gain'!B3481</f>
        <v>1547000</v>
      </c>
    </row>
    <row r="460" spans="3:5" x14ac:dyDescent="0.35">
      <c r="C460">
        <f>'TPS543C20 Loop Gain'!AI3480</f>
        <v>-76.666826098984231</v>
      </c>
      <c r="D460">
        <f>'TPS543C20 Loop Gain'!AJ3480</f>
        <v>104.6031966752673</v>
      </c>
      <c r="E460">
        <f>'TPS543C20 Loop Gain'!B3480</f>
        <v>1546000</v>
      </c>
    </row>
    <row r="461" spans="3:5" x14ac:dyDescent="0.35">
      <c r="C461">
        <f>'TPS543C20 Loop Gain'!AI3479</f>
        <v>-76.905922714887879</v>
      </c>
      <c r="D461">
        <f>'TPS543C20 Loop Gain'!AJ3479</f>
        <v>104.94748346156774</v>
      </c>
      <c r="E461">
        <f>'TPS543C20 Loop Gain'!B3479</f>
        <v>1545000</v>
      </c>
    </row>
    <row r="462" spans="3:5" x14ac:dyDescent="0.35">
      <c r="C462">
        <f>'TPS543C20 Loop Gain'!AI3478</f>
        <v>-77.152728591830126</v>
      </c>
      <c r="D462">
        <f>'TPS543C20 Loop Gain'!AJ3478</f>
        <v>105.29178943414942</v>
      </c>
      <c r="E462">
        <f>'TPS543C20 Loop Gain'!B3478</f>
        <v>1544000</v>
      </c>
    </row>
    <row r="463" spans="3:5" x14ac:dyDescent="0.35">
      <c r="C463">
        <f>'TPS543C20 Loop Gain'!AI3477</f>
        <v>-77.407714492687859</v>
      </c>
      <c r="D463">
        <f>'TPS543C20 Loop Gain'!AJ3477</f>
        <v>105.63611459721282</v>
      </c>
      <c r="E463">
        <f>'TPS543C20 Loop Gain'!B3477</f>
        <v>1543000</v>
      </c>
    </row>
    <row r="464" spans="3:5" x14ac:dyDescent="0.35">
      <c r="C464">
        <f>'TPS543C20 Loop Gain'!AI3476</f>
        <v>-77.671396310174813</v>
      </c>
      <c r="D464">
        <f>'TPS543C20 Loop Gain'!AJ3476</f>
        <v>105.98045895128718</v>
      </c>
      <c r="E464">
        <f>'TPS543C20 Loop Gain'!B3476</f>
        <v>1542000</v>
      </c>
    </row>
    <row r="465" spans="3:5" x14ac:dyDescent="0.35">
      <c r="C465">
        <f>'TPS543C20 Loop Gain'!AI3475</f>
        <v>-77.944341025475097</v>
      </c>
      <c r="D465">
        <f>'TPS543C20 Loop Gain'!AJ3475</f>
        <v>106.3248224932149</v>
      </c>
      <c r="E465">
        <f>'TPS543C20 Loop Gain'!B3475</f>
        <v>1541000</v>
      </c>
    </row>
    <row r="466" spans="3:5" x14ac:dyDescent="0.35">
      <c r="C466">
        <f>'TPS543C20 Loop Gain'!AI3474</f>
        <v>-78.227173684015668</v>
      </c>
      <c r="D466">
        <f>'TPS543C20 Loop Gain'!AJ3474</f>
        <v>106.66920521613453</v>
      </c>
      <c r="E466">
        <f>'TPS543C20 Loop Gain'!B3474</f>
        <v>1540000</v>
      </c>
    </row>
    <row r="467" spans="3:5" x14ac:dyDescent="0.35">
      <c r="C467">
        <f>'TPS543C20 Loop Gain'!AI3473</f>
        <v>-78.520585604133174</v>
      </c>
      <c r="D467">
        <f>'TPS543C20 Loop Gain'!AJ3473</f>
        <v>107.01360710949328</v>
      </c>
      <c r="E467">
        <f>'TPS543C20 Loop Gain'!B3473</f>
        <v>1539000</v>
      </c>
    </row>
    <row r="468" spans="3:5" x14ac:dyDescent="0.35">
      <c r="C468">
        <f>'TPS543C20 Loop Gain'!AI3472</f>
        <v>-78.82534408967858</v>
      </c>
      <c r="D468">
        <f>'TPS543C20 Loop Gain'!AJ3472</f>
        <v>107.35802815902706</v>
      </c>
      <c r="E468">
        <f>'TPS543C20 Loop Gain'!B3472</f>
        <v>1538000</v>
      </c>
    </row>
    <row r="469" spans="3:5" x14ac:dyDescent="0.35">
      <c r="C469">
        <f>'TPS543C20 Loop Gain'!AI3471</f>
        <v>-79.142303989872531</v>
      </c>
      <c r="D469">
        <f>'TPS543C20 Loop Gain'!AJ3471</f>
        <v>107.70246834676313</v>
      </c>
      <c r="E469">
        <f>'TPS543C20 Loop Gain'!B3471</f>
        <v>1537000</v>
      </c>
    </row>
    <row r="470" spans="3:5" x14ac:dyDescent="0.35">
      <c r="C470">
        <f>'TPS543C20 Loop Gain'!AI3470</f>
        <v>-79.472421544700197</v>
      </c>
      <c r="D470">
        <f>'TPS543C20 Loop Gain'!AJ3470</f>
        <v>108.0469276510011</v>
      </c>
      <c r="E470">
        <f>'TPS543C20 Loop Gain'!B3470</f>
        <v>1536000</v>
      </c>
    </row>
    <row r="471" spans="3:5" x14ac:dyDescent="0.35">
      <c r="C471">
        <f>'TPS543C20 Loop Gain'!AI3469</f>
        <v>-79.816771080555981</v>
      </c>
      <c r="D471">
        <f>'TPS543C20 Loop Gain'!AJ3469</f>
        <v>108.3914060463273</v>
      </c>
      <c r="E471">
        <f>'TPS543C20 Loop Gain'!B3469</f>
        <v>1535000</v>
      </c>
    </row>
    <row r="472" spans="3:5" x14ac:dyDescent="0.35">
      <c r="C472">
        <f>'TPS543C20 Loop Gain'!AI3468</f>
        <v>-80.176565290535947</v>
      </c>
      <c r="D472">
        <f>'TPS543C20 Loop Gain'!AJ3468</f>
        <v>108.73590350360281</v>
      </c>
      <c r="E472">
        <f>'TPS543C20 Loop Gain'!B3468</f>
        <v>1534000</v>
      </c>
    </row>
    <row r="473" spans="3:5" x14ac:dyDescent="0.35">
      <c r="C473">
        <f>'TPS543C20 Loop Gain'!AI3467</f>
        <v>-80.553180064580317</v>
      </c>
      <c r="D473">
        <f>'TPS543C20 Loop Gain'!AJ3467</f>
        <v>109.08041998995074</v>
      </c>
      <c r="E473">
        <f>'TPS543C20 Loop Gain'!B3467</f>
        <v>1533000</v>
      </c>
    </row>
    <row r="474" spans="3:5" x14ac:dyDescent="0.35">
      <c r="C474">
        <f>'TPS543C20 Loop Gain'!AI3466</f>
        <v>-80.948185152181722</v>
      </c>
      <c r="D474">
        <f>'TPS543C20 Loop Gain'!AJ3466</f>
        <v>109.42495546876967</v>
      </c>
      <c r="E474">
        <f>'TPS543C20 Loop Gain'!B3466</f>
        <v>1532000</v>
      </c>
    </row>
    <row r="475" spans="3:5" x14ac:dyDescent="0.35">
      <c r="C475">
        <f>'TPS543C20 Loop Gain'!AI3465</f>
        <v>-81.363382383046726</v>
      </c>
      <c r="D475">
        <f>'TPS543C20 Loop Gain'!AJ3465</f>
        <v>109.76950989972633</v>
      </c>
      <c r="E475">
        <f>'TPS543C20 Loop Gain'!B3465</f>
        <v>1531000</v>
      </c>
    </row>
    <row r="476" spans="3:5" x14ac:dyDescent="0.35">
      <c r="C476">
        <f>'TPS543C20 Loop Gain'!AI3464</f>
        <v>-81.800853797724841</v>
      </c>
      <c r="D476">
        <f>'TPS543C20 Loop Gain'!AJ3464</f>
        <v>110.11408323874234</v>
      </c>
      <c r="E476">
        <f>'TPS543C20 Loop Gain'!B3464</f>
        <v>1530000</v>
      </c>
    </row>
    <row r="477" spans="3:5" x14ac:dyDescent="0.35">
      <c r="C477">
        <f>'TPS543C20 Loop Gain'!AI3463</f>
        <v>-82.263022941068144</v>
      </c>
      <c r="D477">
        <f>'TPS543C20 Loop Gain'!AJ3463</f>
        <v>110.45867543801315</v>
      </c>
      <c r="E477">
        <f>'TPS543C20 Loop Gain'!B3463</f>
        <v>1529000</v>
      </c>
    </row>
    <row r="478" spans="3:5" x14ac:dyDescent="0.35">
      <c r="C478">
        <f>'TPS543C20 Loop Gain'!AI3462</f>
        <v>-82.752733889387642</v>
      </c>
      <c r="D478">
        <f>'TPS543C20 Loop Gain'!AJ3462</f>
        <v>110.80328644599362</v>
      </c>
      <c r="E478">
        <f>'TPS543C20 Loop Gain'!B3462</f>
        <v>1528000</v>
      </c>
    </row>
    <row r="479" spans="3:5" x14ac:dyDescent="0.35">
      <c r="C479">
        <f>'TPS543C20 Loop Gain'!AI3461</f>
        <v>-83.273354548539928</v>
      </c>
      <c r="D479">
        <f>'TPS543C20 Loop Gain'!AJ3461</f>
        <v>111.14791620740657</v>
      </c>
      <c r="E479">
        <f>'TPS543C20 Loop Gain'!B3461</f>
        <v>1527000</v>
      </c>
    </row>
    <row r="480" spans="3:5" x14ac:dyDescent="0.35">
      <c r="C480">
        <f>'TPS543C20 Loop Gain'!AI3460</f>
        <v>-83.828913756598084</v>
      </c>
      <c r="D480">
        <f>'TPS543C20 Loop Gain'!AJ3460</f>
        <v>111.49256466323179</v>
      </c>
      <c r="E480">
        <f>'TPS543C20 Loop Gain'!B3460</f>
        <v>1526000</v>
      </c>
    </row>
    <row r="481" spans="3:5" x14ac:dyDescent="0.35">
      <c r="C481">
        <f>'TPS543C20 Loop Gain'!AI3459</f>
        <v>-84.424286401849727</v>
      </c>
      <c r="D481">
        <f>'TPS543C20 Loop Gain'!AJ3459</f>
        <v>111.83723175072322</v>
      </c>
      <c r="E481">
        <f>'TPS543C20 Loop Gain'!B3459</f>
        <v>1525000</v>
      </c>
    </row>
    <row r="482" spans="3:5" x14ac:dyDescent="0.35">
      <c r="C482">
        <f>'TPS543C20 Loop Gain'!AI3458</f>
        <v>-85.065448264807117</v>
      </c>
      <c r="D482">
        <f>'TPS543C20 Loop Gain'!AJ3458</f>
        <v>112.18191740340481</v>
      </c>
      <c r="E482">
        <f>'TPS543C20 Loop Gain'!B3458</f>
        <v>1524000</v>
      </c>
    </row>
    <row r="483" spans="3:5" x14ac:dyDescent="0.35">
      <c r="C483">
        <f>'TPS543C20 Loop Gain'!AI3457</f>
        <v>-85.759834683815399</v>
      </c>
      <c r="D483">
        <f>'TPS543C20 Loop Gain'!AJ3457</f>
        <v>112.52662155106395</v>
      </c>
      <c r="E483">
        <f>'TPS543C20 Loop Gain'!B3457</f>
        <v>1523000</v>
      </c>
    </row>
    <row r="484" spans="3:5" x14ac:dyDescent="0.35">
      <c r="C484">
        <f>'TPS543C20 Loop Gain'!AI3456</f>
        <v>-86.516858340612629</v>
      </c>
      <c r="D484">
        <f>'TPS543C20 Loop Gain'!AJ3456</f>
        <v>112.87134411977092</v>
      </c>
      <c r="E484">
        <f>'TPS543C20 Loop Gain'!B3456</f>
        <v>1522000</v>
      </c>
    </row>
    <row r="485" spans="3:5" x14ac:dyDescent="0.35">
      <c r="C485">
        <f>'TPS543C20 Loop Gain'!AI3455</f>
        <v>-87.348679197647257</v>
      </c>
      <c r="D485">
        <f>'TPS543C20 Loop Gain'!AJ3455</f>
        <v>113.21608503187595</v>
      </c>
      <c r="E485">
        <f>'TPS543C20 Loop Gain'!B3455</f>
        <v>1521000</v>
      </c>
    </row>
    <row r="486" spans="3:5" x14ac:dyDescent="0.35">
      <c r="C486">
        <f>'TPS543C20 Loop Gain'!AI3454</f>
        <v>-88.271389995415959</v>
      </c>
      <c r="D486">
        <f>'TPS543C20 Loop Gain'!AJ3454</f>
        <v>113.56084420600523</v>
      </c>
      <c r="E486">
        <f>'TPS543C20 Loop Gain'!B3454</f>
        <v>1520000</v>
      </c>
    </row>
    <row r="487" spans="3:5" x14ac:dyDescent="0.35">
      <c r="C487">
        <f>'TPS543C20 Loop Gain'!AI3453</f>
        <v>-89.306919391089167</v>
      </c>
      <c r="D487">
        <f>'TPS543C20 Loop Gain'!AJ3453</f>
        <v>113.90562155708163</v>
      </c>
      <c r="E487">
        <f>'TPS543C20 Loop Gain'!B3453</f>
        <v>1519000</v>
      </c>
    </row>
    <row r="488" spans="3:5" x14ac:dyDescent="0.35">
      <c r="C488">
        <f>'TPS543C20 Loop Gain'!AI3452</f>
        <v>-90.486246776254177</v>
      </c>
      <c r="D488">
        <f>'TPS543C20 Loop Gain'!AJ3452</f>
        <v>114.25041699632472</v>
      </c>
      <c r="E488">
        <f>'TPS543C20 Loop Gain'!B3452</f>
        <v>1518000</v>
      </c>
    </row>
    <row r="489" spans="3:5" x14ac:dyDescent="0.35">
      <c r="C489">
        <f>'TPS543C20 Loop Gain'!AI3451</f>
        <v>-91.855189679231927</v>
      </c>
      <c r="D489">
        <f>'TPS543C20 Loop Gain'!AJ3451</f>
        <v>114.59523043124615</v>
      </c>
      <c r="E489">
        <f>'TPS543C20 Loop Gain'!B3451</f>
        <v>1517000</v>
      </c>
    </row>
    <row r="490" spans="3:5" x14ac:dyDescent="0.35">
      <c r="C490">
        <f>'TPS543C20 Loop Gain'!AI3450</f>
        <v>-93.485713476521809</v>
      </c>
      <c r="D490">
        <f>'TPS543C20 Loop Gain'!AJ3450</f>
        <v>114.9400617656745</v>
      </c>
      <c r="E490">
        <f>'TPS543C20 Loop Gain'!B3450</f>
        <v>1516000</v>
      </c>
    </row>
    <row r="491" spans="3:5" x14ac:dyDescent="0.35">
      <c r="C491">
        <f>'TPS543C20 Loop Gain'!AI3449</f>
        <v>-95.500612785787325</v>
      </c>
      <c r="D491">
        <f>'TPS543C20 Loop Gain'!AJ3449</f>
        <v>115.28491089975513</v>
      </c>
      <c r="E491">
        <f>'TPS543C20 Loop Gain'!B3449</f>
        <v>1515000</v>
      </c>
    </row>
    <row r="492" spans="3:5" x14ac:dyDescent="0.35">
      <c r="C492">
        <f>'TPS543C20 Loop Gain'!AI3448</f>
        <v>-98.136599611921142</v>
      </c>
      <c r="D492">
        <f>'TPS543C20 Loop Gain'!AJ3448</f>
        <v>115.62977772995688</v>
      </c>
      <c r="E492">
        <f>'TPS543C20 Loop Gain'!B3448</f>
        <v>1514000</v>
      </c>
    </row>
    <row r="493" spans="3:5" x14ac:dyDescent="0.35">
      <c r="C493">
        <f>'TPS543C20 Loop Gain'!AI3447</f>
        <v>-101.95156047969193</v>
      </c>
      <c r="D493">
        <f>'TPS543C20 Loop Gain'!AJ3447</f>
        <v>115.97466214907817</v>
      </c>
      <c r="E493">
        <f>'TPS543C20 Loop Gain'!B3447</f>
        <v>1513000</v>
      </c>
    </row>
    <row r="494" spans="3:5" x14ac:dyDescent="0.35">
      <c r="C494">
        <f>'TPS543C20 Loop Gain'!AI3446</f>
        <v>-108.9425966210146</v>
      </c>
      <c r="D494">
        <f>'TPS543C20 Loop Gain'!AJ3446</f>
        <v>116.31956404626754</v>
      </c>
      <c r="E494">
        <f>'TPS543C20 Loop Gain'!B3446</f>
        <v>1512000</v>
      </c>
    </row>
    <row r="495" spans="3:5" x14ac:dyDescent="0.35">
      <c r="C495">
        <f>'TPS543C20 Loop Gain'!AI3445</f>
        <v>-121.35892550184889</v>
      </c>
      <c r="D495">
        <f>'TPS543C20 Loop Gain'!AJ3445</f>
        <v>-63.33551669296439</v>
      </c>
      <c r="E495">
        <f>'TPS543C20 Loop Gain'!B3445</f>
        <v>1511000</v>
      </c>
    </row>
    <row r="496" spans="3:5" x14ac:dyDescent="0.35">
      <c r="C496">
        <f>'TPS543C20 Loop Gain'!AI3444</f>
        <v>-105.52653384681238</v>
      </c>
      <c r="D496">
        <f>'TPS543C20 Loop Gain'!AJ3444</f>
        <v>-62.990580186775979</v>
      </c>
      <c r="E496">
        <f>'TPS543C20 Loop Gain'!B3444</f>
        <v>1510000</v>
      </c>
    </row>
    <row r="497" spans="3:5" x14ac:dyDescent="0.35">
      <c r="C497">
        <f>'TPS543C20 Loop Gain'!AI3443</f>
        <v>-100.22825642143489</v>
      </c>
      <c r="D497">
        <f>'TPS543C20 Loop Gain'!AJ3443</f>
        <v>-62.645626556904062</v>
      </c>
      <c r="E497">
        <f>'TPS543C20 Loop Gain'!B3443</f>
        <v>1509000</v>
      </c>
    </row>
    <row r="498" spans="3:5" x14ac:dyDescent="0.35">
      <c r="C498">
        <f>'TPS543C20 Loop Gain'!AI3442</f>
        <v>-96.954862051871814</v>
      </c>
      <c r="D498">
        <f>'TPS543C20 Loop Gain'!AJ3442</f>
        <v>-62.300655928729334</v>
      </c>
      <c r="E498">
        <f>'TPS543C20 Loop Gain'!B3442</f>
        <v>1508000</v>
      </c>
    </row>
    <row r="499" spans="3:5" x14ac:dyDescent="0.35">
      <c r="C499">
        <f>'TPS543C20 Loop Gain'!AI3441</f>
        <v>-94.578266248867152</v>
      </c>
      <c r="D499">
        <f>'TPS543C20 Loop Gain'!AJ3441</f>
        <v>-61.955668431213851</v>
      </c>
      <c r="E499">
        <f>'TPS543C20 Loop Gain'!B3441</f>
        <v>1507000</v>
      </c>
    </row>
    <row r="500" spans="3:5" x14ac:dyDescent="0.35">
      <c r="C500">
        <f>'TPS543C20 Loop Gain'!AI3440</f>
        <v>-92.710428793387649</v>
      </c>
      <c r="D500">
        <f>'TPS543C20 Loop Gain'!AJ3440</f>
        <v>-61.610664196916105</v>
      </c>
      <c r="E500">
        <f>'TPS543C20 Loop Gain'!B3440</f>
        <v>1506000</v>
      </c>
    </row>
    <row r="501" spans="3:5" x14ac:dyDescent="0.35">
      <c r="C501">
        <f>'TPS543C20 Loop Gain'!AI3439</f>
        <v>-91.170913019098663</v>
      </c>
      <c r="D501">
        <f>'TPS543C20 Loop Gain'!AJ3439</f>
        <v>-61.265643361960514</v>
      </c>
      <c r="E501">
        <f>'TPS543C20 Loop Gain'!B3439</f>
        <v>1505000</v>
      </c>
    </row>
    <row r="502" spans="3:5" x14ac:dyDescent="0.35">
      <c r="C502">
        <f>'TPS543C20 Loop Gain'!AI3438</f>
        <v>-89.860979970492011</v>
      </c>
      <c r="D502">
        <f>'TPS543C20 Loop Gain'!AJ3438</f>
        <v>-60.920606066023879</v>
      </c>
      <c r="E502">
        <f>'TPS543C20 Loop Gain'!B3438</f>
        <v>1504000</v>
      </c>
    </row>
    <row r="503" spans="3:5" x14ac:dyDescent="0.35">
      <c r="C503">
        <f>'TPS543C20 Loop Gain'!AI3437</f>
        <v>-88.720675614425943</v>
      </c>
      <c r="D503">
        <f>'TPS543C20 Loop Gain'!AJ3437</f>
        <v>-60.575552452336801</v>
      </c>
      <c r="E503">
        <f>'TPS543C20 Loop Gain'!B3437</f>
        <v>1503000</v>
      </c>
    </row>
    <row r="504" spans="3:5" x14ac:dyDescent="0.35">
      <c r="C504">
        <f>'TPS543C20 Loop Gain'!AI3436</f>
        <v>-87.710849925855371</v>
      </c>
      <c r="D504">
        <f>'TPS543C20 Loop Gain'!AJ3436</f>
        <v>-60.230482667644246</v>
      </c>
      <c r="E504">
        <f>'TPS543C20 Loop Gain'!B3436</f>
        <v>1502000</v>
      </c>
    </row>
    <row r="505" spans="3:5" x14ac:dyDescent="0.35">
      <c r="C505">
        <f>'TPS543C20 Loop Gain'!AI3435</f>
        <v>-86.804521901809267</v>
      </c>
      <c r="D505">
        <f>'TPS543C20 Loop Gain'!AJ3435</f>
        <v>-59.885396862200672</v>
      </c>
      <c r="E505">
        <f>'TPS543C20 Loop Gain'!B3435</f>
        <v>1501000</v>
      </c>
    </row>
    <row r="506" spans="3:5" x14ac:dyDescent="0.35">
      <c r="C506">
        <f>'TPS543C20 Loop Gain'!AI3434</f>
        <v>-85.982306401588588</v>
      </c>
      <c r="D506">
        <f>'TPS543C20 Loop Gain'!AJ3434</f>
        <v>-59.540295189761601</v>
      </c>
      <c r="E506">
        <f>'TPS543C20 Loop Gain'!B3434</f>
        <v>1500000</v>
      </c>
    </row>
    <row r="507" spans="3:5" x14ac:dyDescent="0.35">
      <c r="C507">
        <f>'TPS543C20 Loop Gain'!AI3433</f>
        <v>-85.229805935337467</v>
      </c>
      <c r="D507">
        <f>'TPS543C20 Loop Gain'!AJ3433</f>
        <v>-59.195177807547815</v>
      </c>
      <c r="E507">
        <f>'TPS543C20 Loop Gain'!B3433</f>
        <v>1499000</v>
      </c>
    </row>
    <row r="508" spans="3:5" x14ac:dyDescent="0.35">
      <c r="C508">
        <f>'TPS543C20 Loop Gain'!AI3432</f>
        <v>-84.536033964480254</v>
      </c>
      <c r="D508">
        <f>'TPS543C20 Loop Gain'!AJ3432</f>
        <v>-58.85004487623641</v>
      </c>
      <c r="E508">
        <f>'TPS543C20 Loop Gain'!B3432</f>
        <v>1498000</v>
      </c>
    </row>
    <row r="509" spans="3:5" x14ac:dyDescent="0.35">
      <c r="C509">
        <f>'TPS543C20 Loop Gain'!AI3431</f>
        <v>-83.892415859229004</v>
      </c>
      <c r="D509">
        <f>'TPS543C20 Loop Gain'!AJ3431</f>
        <v>-58.504896559949344</v>
      </c>
      <c r="E509">
        <f>'TPS543C20 Loop Gain'!B3431</f>
        <v>1497000</v>
      </c>
    </row>
    <row r="510" spans="3:5" x14ac:dyDescent="0.35">
      <c r="C510">
        <f>'TPS543C20 Loop Gain'!AI3430</f>
        <v>-83.292130797062853</v>
      </c>
      <c r="D510">
        <f>'TPS543C20 Loop Gain'!AJ3430</f>
        <v>-58.159733026217204</v>
      </c>
      <c r="E510">
        <f>'TPS543C20 Loop Gain'!B3430</f>
        <v>1496000</v>
      </c>
    </row>
    <row r="511" spans="3:5" x14ac:dyDescent="0.35">
      <c r="C511">
        <f>'TPS543C20 Loop Gain'!AI3429</f>
        <v>-82.729663856669504</v>
      </c>
      <c r="D511">
        <f>'TPS543C20 Loop Gain'!AJ3429</f>
        <v>-57.814554445970998</v>
      </c>
      <c r="E511">
        <f>'TPS543C20 Loop Gain'!B3429</f>
        <v>1495000</v>
      </c>
    </row>
    <row r="512" spans="3:5" x14ac:dyDescent="0.35">
      <c r="C512">
        <f>'TPS543C20 Loop Gain'!AI3428</f>
        <v>-82.200492559218503</v>
      </c>
      <c r="D512">
        <f>'TPS543C20 Loop Gain'!AJ3428</f>
        <v>-57.469360993514599</v>
      </c>
      <c r="E512">
        <f>'TPS543C20 Loop Gain'!B3428</f>
        <v>1494000</v>
      </c>
    </row>
    <row r="513" spans="3:5" x14ac:dyDescent="0.35">
      <c r="C513">
        <f>'TPS543C20 Loop Gain'!AI3427</f>
        <v>-81.700862159352482</v>
      </c>
      <c r="D513">
        <f>'TPS543C20 Loop Gain'!AJ3427</f>
        <v>-57.124152846515983</v>
      </c>
      <c r="E513">
        <f>'TPS543C20 Loop Gain'!B3427</f>
        <v>1493000</v>
      </c>
    </row>
    <row r="514" spans="3:5" x14ac:dyDescent="0.35">
      <c r="C514">
        <f>'TPS543C20 Loop Gain'!AI3426</f>
        <v>-81.227621141735042</v>
      </c>
      <c r="D514">
        <f>'TPS543C20 Loop Gain'!AJ3426</f>
        <v>-56.778930185966715</v>
      </c>
      <c r="E514">
        <f>'TPS543C20 Loop Gain'!B3426</f>
        <v>1492000</v>
      </c>
    </row>
    <row r="515" spans="3:5" x14ac:dyDescent="0.35">
      <c r="C515">
        <f>'TPS543C20 Loop Gain'!AI3425</f>
        <v>-80.778098546949352</v>
      </c>
      <c r="D515">
        <f>'TPS543C20 Loop Gain'!AJ3425</f>
        <v>-56.433693196168505</v>
      </c>
      <c r="E515">
        <f>'TPS543C20 Loop Gain'!B3425</f>
        <v>1491000</v>
      </c>
    </row>
    <row r="516" spans="3:5" x14ac:dyDescent="0.35">
      <c r="C516">
        <f>'TPS543C20 Loop Gain'!AI3424</f>
        <v>-80.350010978590674</v>
      </c>
      <c r="D516">
        <f>'TPS543C20 Loop Gain'!AJ3424</f>
        <v>-56.088442064719075</v>
      </c>
      <c r="E516">
        <f>'TPS543C20 Loop Gain'!B3424</f>
        <v>1490000</v>
      </c>
    </row>
    <row r="517" spans="3:5" x14ac:dyDescent="0.35">
      <c r="C517">
        <f>'TPS543C20 Loop Gain'!AI3423</f>
        <v>-79.94139107014098</v>
      </c>
      <c r="D517">
        <f>'TPS543C20 Loop Gain'!AJ3423</f>
        <v>-55.743176982469947</v>
      </c>
      <c r="E517">
        <f>'TPS543C20 Loop Gain'!B3423</f>
        <v>1489000</v>
      </c>
    </row>
    <row r="518" spans="3:5" x14ac:dyDescent="0.35">
      <c r="C518">
        <f>'TPS543C20 Loop Gain'!AI3422</f>
        <v>-79.55053173025901</v>
      </c>
      <c r="D518">
        <f>'TPS543C20 Loop Gain'!AJ3422</f>
        <v>-55.397898143512165</v>
      </c>
      <c r="E518">
        <f>'TPS543C20 Loop Gain'!B3422</f>
        <v>1488000</v>
      </c>
    </row>
    <row r="519" spans="3:5" x14ac:dyDescent="0.35">
      <c r="C519">
        <f>'TPS543C20 Loop Gain'!AI3421</f>
        <v>-79.175942165942402</v>
      </c>
      <c r="D519">
        <f>'TPS543C20 Loop Gain'!AJ3421</f>
        <v>-55.052605745157891</v>
      </c>
      <c r="E519">
        <f>'TPS543C20 Loop Gain'!B3421</f>
        <v>1487000</v>
      </c>
    </row>
    <row r="520" spans="3:5" x14ac:dyDescent="0.35">
      <c r="C520">
        <f>'TPS543C20 Loop Gain'!AI3420</f>
        <v>-78.81631281855843</v>
      </c>
      <c r="D520">
        <f>'TPS543C20 Loop Gain'!AJ3420</f>
        <v>-54.707299987898885</v>
      </c>
      <c r="E520">
        <f>'TPS543C20 Loop Gain'!B3420</f>
        <v>1486000</v>
      </c>
    </row>
    <row r="521" spans="3:5" x14ac:dyDescent="0.35">
      <c r="C521">
        <f>'TPS543C20 Loop Gain'!AI3419</f>
        <v>-78.470487129304942</v>
      </c>
      <c r="D521">
        <f>'TPS543C20 Loop Gain'!AJ3419</f>
        <v>-54.361981075392016</v>
      </c>
      <c r="E521">
        <f>'TPS543C20 Loop Gain'!B3419</f>
        <v>1485000</v>
      </c>
    </row>
    <row r="522" spans="3:5" x14ac:dyDescent="0.35">
      <c r="C522">
        <f>'TPS543C20 Loop Gain'!AI3418</f>
        <v>-78.137438597525659</v>
      </c>
      <c r="D522">
        <f>'TPS543C20 Loop Gain'!AJ3418</f>
        <v>-54.016649214425357</v>
      </c>
      <c r="E522">
        <f>'TPS543C20 Loop Gain'!B3418</f>
        <v>1484000</v>
      </c>
    </row>
    <row r="523" spans="3:5" x14ac:dyDescent="0.35">
      <c r="C523">
        <f>'TPS543C20 Loop Gain'!AI3417</f>
        <v>-77.81625198417116</v>
      </c>
      <c r="D523">
        <f>'TPS543C20 Loop Gain'!AJ3417</f>
        <v>-53.671304614903612</v>
      </c>
      <c r="E523">
        <f>'TPS543C20 Loop Gain'!B3417</f>
        <v>1483000</v>
      </c>
    </row>
    <row r="524" spans="3:5" x14ac:dyDescent="0.35">
      <c r="C524">
        <f>'TPS543C20 Loop Gain'!AI3416</f>
        <v>-77.506107792879931</v>
      </c>
      <c r="D524">
        <f>'TPS543C20 Loop Gain'!AJ3416</f>
        <v>-53.32594748980236</v>
      </c>
      <c r="E524">
        <f>'TPS543C20 Loop Gain'!B3416</f>
        <v>1482000</v>
      </c>
    </row>
    <row r="525" spans="3:5" x14ac:dyDescent="0.35">
      <c r="C525">
        <f>'TPS543C20 Loop Gain'!AI3415</f>
        <v>-77.206269365935697</v>
      </c>
      <c r="D525">
        <f>'TPS543C20 Loop Gain'!AJ3415</f>
        <v>-52.980578055147362</v>
      </c>
      <c r="E525">
        <f>'TPS543C20 Loop Gain'!B3415</f>
        <v>1481000</v>
      </c>
    </row>
    <row r="526" spans="3:5" x14ac:dyDescent="0.35">
      <c r="C526">
        <f>'TPS543C20 Loop Gain'!AI3414</f>
        <v>-76.916072083560323</v>
      </c>
      <c r="D526">
        <f>'TPS543C20 Loop Gain'!AJ3414</f>
        <v>-52.635196529994985</v>
      </c>
      <c r="E526">
        <f>'TPS543C20 Loop Gain'!B3414</f>
        <v>1480000</v>
      </c>
    </row>
    <row r="527" spans="3:5" x14ac:dyDescent="0.35">
      <c r="C527">
        <f>'TPS543C20 Loop Gain'!AI3413</f>
        <v>-76.63491426806624</v>
      </c>
      <c r="D527">
        <f>'TPS543C20 Loop Gain'!AJ3413</f>
        <v>-52.289803136385444</v>
      </c>
      <c r="E527">
        <f>'TPS543C20 Loop Gain'!B3413</f>
        <v>1479000</v>
      </c>
    </row>
    <row r="528" spans="3:5" x14ac:dyDescent="0.35">
      <c r="C528">
        <f>'TPS543C20 Loop Gain'!AI3412</f>
        <v>-76.362249479839235</v>
      </c>
      <c r="D528">
        <f>'TPS543C20 Loop Gain'!AJ3412</f>
        <v>-51.944398099319571</v>
      </c>
      <c r="E528">
        <f>'TPS543C20 Loop Gain'!B3412</f>
        <v>1478000</v>
      </c>
    </row>
    <row r="529" spans="3:5" x14ac:dyDescent="0.35">
      <c r="C529">
        <f>'TPS543C20 Loop Gain'!AI3411</f>
        <v>-76.097579957129824</v>
      </c>
      <c r="D529">
        <f>'TPS543C20 Loop Gain'!AJ3411</f>
        <v>-51.598981646738771</v>
      </c>
      <c r="E529">
        <f>'TPS543C20 Loop Gain'!B3411</f>
        <v>1477000</v>
      </c>
    </row>
    <row r="530" spans="3:5" x14ac:dyDescent="0.35">
      <c r="C530">
        <f>'TPS543C20 Loop Gain'!AI3410</f>
        <v>-75.840451001720353</v>
      </c>
      <c r="D530">
        <f>'TPS543C20 Loop Gain'!AJ3410</f>
        <v>-51.253554009474293</v>
      </c>
      <c r="E530">
        <f>'TPS543C20 Loop Gain'!B3410</f>
        <v>1476000</v>
      </c>
    </row>
    <row r="531" spans="3:5" x14ac:dyDescent="0.35">
      <c r="C531">
        <f>'TPS543C20 Loop Gain'!AI3409</f>
        <v>-75.590446151417709</v>
      </c>
      <c r="D531">
        <f>'TPS543C20 Loop Gain'!AJ3409</f>
        <v>-50.908115421227919</v>
      </c>
      <c r="E531">
        <f>'TPS543C20 Loop Gain'!B3409</f>
        <v>1475000</v>
      </c>
    </row>
    <row r="532" spans="3:5" x14ac:dyDescent="0.35">
      <c r="C532">
        <f>'TPS543C20 Loop Gain'!AI3408</f>
        <v>-75.347183010622459</v>
      </c>
      <c r="D532">
        <f>'TPS543C20 Loop Gain'!AJ3408</f>
        <v>-50.562666118533294</v>
      </c>
      <c r="E532">
        <f>'TPS543C20 Loop Gain'!B3408</f>
        <v>1474000</v>
      </c>
    </row>
    <row r="533" spans="3:5" x14ac:dyDescent="0.35">
      <c r="C533">
        <f>'TPS543C20 Loop Gain'!AI3407</f>
        <v>-75.110309634196184</v>
      </c>
      <c r="D533">
        <f>'TPS543C20 Loop Gain'!AJ3407</f>
        <v>-50.217206340734151</v>
      </c>
      <c r="E533">
        <f>'TPS543C20 Loop Gain'!B3407</f>
        <v>1473000</v>
      </c>
    </row>
    <row r="534" spans="3:5" x14ac:dyDescent="0.35">
      <c r="C534">
        <f>'TPS543C20 Loop Gain'!AI3406</f>
        <v>-74.879501378761773</v>
      </c>
      <c r="D534">
        <f>'TPS543C20 Loop Gain'!AJ3406</f>
        <v>-49.87173632993494</v>
      </c>
      <c r="E534">
        <f>'TPS543C20 Loop Gain'!B3406</f>
        <v>1472000</v>
      </c>
    </row>
    <row r="535" spans="3:5" x14ac:dyDescent="0.35">
      <c r="C535">
        <f>'TPS543C20 Loop Gain'!AI3405</f>
        <v>-74.654458150788699</v>
      </c>
      <c r="D535">
        <f>'TPS543C20 Loop Gain'!AJ3405</f>
        <v>-49.526256330971478</v>
      </c>
      <c r="E535">
        <f>'TPS543C20 Loop Gain'!B3405</f>
        <v>1471000</v>
      </c>
    </row>
    <row r="536" spans="3:5" x14ac:dyDescent="0.35">
      <c r="C536">
        <f>'TPS543C20 Loop Gain'!AI3404</f>
        <v>-74.434901992915286</v>
      </c>
      <c r="D536">
        <f>'TPS543C20 Loop Gain'!AJ3404</f>
        <v>-49.180766591389848</v>
      </c>
      <c r="E536">
        <f>'TPS543C20 Loop Gain'!B3404</f>
        <v>1470000</v>
      </c>
    </row>
    <row r="537" spans="3:5" x14ac:dyDescent="0.35">
      <c r="C537">
        <f>'TPS543C20 Loop Gain'!AI3403</f>
        <v>-74.220574959806115</v>
      </c>
      <c r="D537">
        <f>'TPS543C20 Loop Gain'!AJ3403</f>
        <v>-48.835267361389839</v>
      </c>
      <c r="E537">
        <f>'TPS543C20 Loop Gain'!B3403</f>
        <v>1469000</v>
      </c>
    </row>
    <row r="538" spans="3:5" x14ac:dyDescent="0.35">
      <c r="C538">
        <f>'TPS543C20 Loop Gain'!AI3402</f>
        <v>-74.011237242864567</v>
      </c>
      <c r="D538">
        <f>'TPS543C20 Loop Gain'!AJ3402</f>
        <v>-48.489758893799568</v>
      </c>
      <c r="E538">
        <f>'TPS543C20 Loop Gain'!B3402</f>
        <v>1468000</v>
      </c>
    </row>
    <row r="539" spans="3:5" x14ac:dyDescent="0.35">
      <c r="C539">
        <f>'TPS543C20 Loop Gain'!AI3401</f>
        <v>-73.806665509604898</v>
      </c>
      <c r="D539">
        <f>'TPS543C20 Loop Gain'!AJ3401</f>
        <v>-48.144241444048028</v>
      </c>
      <c r="E539">
        <f>'TPS543C20 Loop Gain'!B3401</f>
        <v>1467000</v>
      </c>
    </row>
    <row r="540" spans="3:5" x14ac:dyDescent="0.35">
      <c r="C540">
        <f>'TPS543C20 Loop Gain'!AI3400</f>
        <v>-73.606651428840323</v>
      </c>
      <c r="D540">
        <f>'TPS543C20 Loop Gain'!AJ3400</f>
        <v>-47.79871527010927</v>
      </c>
      <c r="E540">
        <f>'TPS543C20 Loop Gain'!B3400</f>
        <v>1466000</v>
      </c>
    </row>
    <row r="541" spans="3:5" x14ac:dyDescent="0.35">
      <c r="C541">
        <f>'TPS543C20 Loop Gain'!AI3399</f>
        <v>-73.411000357310641</v>
      </c>
      <c r="D541">
        <f>'TPS543C20 Loop Gain'!AJ3399</f>
        <v>-47.453180632479565</v>
      </c>
      <c r="E541">
        <f>'TPS543C20 Loop Gain'!B3399</f>
        <v>1465000</v>
      </c>
    </row>
    <row r="542" spans="3:5" x14ac:dyDescent="0.35">
      <c r="C542">
        <f>'TPS543C20 Loop Gain'!AI3398</f>
        <v>-73.219530166974906</v>
      </c>
      <c r="D542">
        <f>'TPS543C20 Loop Gain'!AJ3398</f>
        <v>-47.107637794130405</v>
      </c>
      <c r="E542">
        <f>'TPS543C20 Loop Gain'!B3398</f>
        <v>1464000</v>
      </c>
    </row>
    <row r="543" spans="3:5" x14ac:dyDescent="0.35">
      <c r="C543">
        <f>'TPS543C20 Loop Gain'!AI3397</f>
        <v>-73.032070195284689</v>
      </c>
      <c r="D543">
        <f>'TPS543C20 Loop Gain'!AJ3397</f>
        <v>-46.762087020484252</v>
      </c>
      <c r="E543">
        <f>'TPS543C20 Loop Gain'!B3397</f>
        <v>1463000</v>
      </c>
    </row>
    <row r="544" spans="3:5" x14ac:dyDescent="0.35">
      <c r="C544">
        <f>'TPS543C20 Loop Gain'!AI3396</f>
        <v>-72.848460303257369</v>
      </c>
      <c r="D544">
        <f>'TPS543C20 Loop Gain'!AJ3396</f>
        <v>-46.416528579356701</v>
      </c>
      <c r="E544">
        <f>'TPS543C20 Loop Gain'!B3396</f>
        <v>1462000</v>
      </c>
    </row>
    <row r="545" spans="3:5" x14ac:dyDescent="0.35">
      <c r="C545">
        <f>'TPS543C20 Loop Gain'!AI3395</f>
        <v>-72.668550028358183</v>
      </c>
      <c r="D545">
        <f>'TPS543C20 Loop Gain'!AJ3395</f>
        <v>-46.070962740925957</v>
      </c>
      <c r="E545">
        <f>'TPS543C20 Loop Gain'!B3395</f>
        <v>1461000</v>
      </c>
    </row>
    <row r="546" spans="3:5" x14ac:dyDescent="0.35">
      <c r="C546">
        <f>'TPS543C20 Loop Gain'!AI3394</f>
        <v>-72.492197820952512</v>
      </c>
      <c r="D546">
        <f>'TPS543C20 Loop Gain'!AJ3394</f>
        <v>-45.725389777703775</v>
      </c>
      <c r="E546">
        <f>'TPS543C20 Loop Gain'!B3394</f>
        <v>1460000</v>
      </c>
    </row>
    <row r="547" spans="3:5" x14ac:dyDescent="0.35">
      <c r="C547">
        <f>'TPS543C20 Loop Gain'!AI3393</f>
        <v>-72.319270354615156</v>
      </c>
      <c r="D547">
        <f>'TPS543C20 Loop Gain'!AJ3393</f>
        <v>-45.379809964474624</v>
      </c>
      <c r="E547">
        <f>'TPS543C20 Loop Gain'!B3393</f>
        <v>1459000</v>
      </c>
    </row>
    <row r="548" spans="3:5" x14ac:dyDescent="0.35">
      <c r="C548">
        <f>'TPS543C20 Loop Gain'!AI3392</f>
        <v>-72.149641901909575</v>
      </c>
      <c r="D548">
        <f>'TPS543C20 Loop Gain'!AJ3392</f>
        <v>-45.034223578265916</v>
      </c>
      <c r="E548">
        <f>'TPS543C20 Loop Gain'!B3392</f>
        <v>1458000</v>
      </c>
    </row>
    <row r="549" spans="3:5" x14ac:dyDescent="0.35">
      <c r="C549">
        <f>'TPS543C20 Loop Gain'!AI3391</f>
        <v>-71.98319376830527</v>
      </c>
      <c r="D549">
        <f>'TPS543C20 Loop Gain'!AJ3391</f>
        <v>-44.688630898314308</v>
      </c>
      <c r="E549">
        <f>'TPS543C20 Loop Gain'!B3391</f>
        <v>1457000</v>
      </c>
    </row>
    <row r="550" spans="3:5" x14ac:dyDescent="0.35">
      <c r="C550">
        <f>'TPS543C20 Loop Gain'!AI3390</f>
        <v>-71.819813777846122</v>
      </c>
      <c r="D550">
        <f>'TPS543C20 Loop Gain'!AJ3390</f>
        <v>-44.343032206006363</v>
      </c>
      <c r="E550">
        <f>'TPS543C20 Loop Gain'!B3390</f>
        <v>1456000</v>
      </c>
    </row>
    <row r="551" spans="3:5" x14ac:dyDescent="0.35">
      <c r="C551">
        <f>'TPS543C20 Loop Gain'!AI3389</f>
        <v>-71.659395805012366</v>
      </c>
      <c r="D551">
        <f>'TPS543C20 Loop Gain'!AJ3389</f>
        <v>-43.997427784848938</v>
      </c>
      <c r="E551">
        <f>'TPS543C20 Loop Gain'!B3389</f>
        <v>1455000</v>
      </c>
    </row>
    <row r="552" spans="3:5" x14ac:dyDescent="0.35">
      <c r="C552">
        <f>'TPS543C20 Loop Gain'!AI3388</f>
        <v>-71.50183934787249</v>
      </c>
      <c r="D552">
        <f>'TPS543C20 Loop Gain'!AJ3388</f>
        <v>-43.651817920420626</v>
      </c>
      <c r="E552">
        <f>'TPS543C20 Loop Gain'!B3388</f>
        <v>1454000</v>
      </c>
    </row>
    <row r="553" spans="3:5" x14ac:dyDescent="0.35">
      <c r="C553">
        <f>'TPS543C20 Loop Gain'!AI3387</f>
        <v>-71.347049138239939</v>
      </c>
      <c r="D553">
        <f>'TPS543C20 Loop Gain'!AJ3387</f>
        <v>-43.306202900338967</v>
      </c>
      <c r="E553">
        <f>'TPS543C20 Loop Gain'!B3387</f>
        <v>1453000</v>
      </c>
    </row>
    <row r="554" spans="3:5" x14ac:dyDescent="0.35">
      <c r="C554">
        <f>'TPS543C20 Loop Gain'!AI3386</f>
        <v>-71.194934785034206</v>
      </c>
      <c r="D554">
        <f>'TPS543C20 Loop Gain'!AJ3386</f>
        <v>-42.960583014201191</v>
      </c>
      <c r="E554">
        <f>'TPS543C20 Loop Gain'!B3386</f>
        <v>1452000</v>
      </c>
    </row>
    <row r="555" spans="3:5" x14ac:dyDescent="0.35">
      <c r="C555">
        <f>'TPS543C20 Loop Gain'!AI3385</f>
        <v>-71.045410447530713</v>
      </c>
      <c r="D555">
        <f>'TPS543C20 Loop Gain'!AJ3385</f>
        <v>-42.614958553548071</v>
      </c>
      <c r="E555">
        <f>'TPS543C20 Loop Gain'!B3385</f>
        <v>1451000</v>
      </c>
    </row>
    <row r="556" spans="3:5" x14ac:dyDescent="0.35">
      <c r="C556">
        <f>'TPS543C20 Loop Gain'!AI3384</f>
        <v>-70.898394535531892</v>
      </c>
      <c r="D556">
        <f>'TPS543C20 Loop Gain'!AJ3384</f>
        <v>-42.269329811827077</v>
      </c>
      <c r="E556">
        <f>'TPS543C20 Loop Gain'!B3384</f>
        <v>1450000</v>
      </c>
    </row>
    <row r="557" spans="3:5" x14ac:dyDescent="0.35">
      <c r="C557">
        <f>'TPS543C20 Loop Gain'!AI3383</f>
        <v>-70.75380943383459</v>
      </c>
      <c r="D557">
        <f>'TPS543C20 Loop Gain'!AJ3383</f>
        <v>-41.923697084333398</v>
      </c>
      <c r="E557">
        <f>'TPS543C20 Loop Gain'!B3383</f>
        <v>1449000</v>
      </c>
    </row>
    <row r="558" spans="3:5" x14ac:dyDescent="0.35">
      <c r="C558">
        <f>'TPS543C20 Loop Gain'!AI3382</f>
        <v>-70.611581248682938</v>
      </c>
      <c r="D558">
        <f>'TPS543C20 Loop Gain'!AJ3382</f>
        <v>-41.578060668170352</v>
      </c>
      <c r="E558">
        <f>'TPS543C20 Loop Gain'!B3382</f>
        <v>1448000</v>
      </c>
    </row>
    <row r="559" spans="3:5" x14ac:dyDescent="0.35">
      <c r="C559">
        <f>'TPS543C20 Loop Gain'!AI3381</f>
        <v>-70.471639574129625</v>
      </c>
      <c r="D559">
        <f>'TPS543C20 Loop Gain'!AJ3381</f>
        <v>-41.232420862213687</v>
      </c>
      <c r="E559">
        <f>'TPS543C20 Loop Gain'!B3381</f>
        <v>1447000</v>
      </c>
    </row>
    <row r="560" spans="3:5" x14ac:dyDescent="0.35">
      <c r="C560">
        <f>'TPS543C20 Loop Gain'!AI3380</f>
        <v>-70.333917276448801</v>
      </c>
      <c r="D560">
        <f>'TPS543C20 Loop Gain'!AJ3380</f>
        <v>-40.886777967049241</v>
      </c>
      <c r="E560">
        <f>'TPS543C20 Loop Gain'!B3380</f>
        <v>1446000</v>
      </c>
    </row>
    <row r="561" spans="3:5" x14ac:dyDescent="0.35">
      <c r="C561">
        <f>'TPS543C20 Loop Gain'!AI3379</f>
        <v>-70.198350294968478</v>
      </c>
      <c r="D561">
        <f>'TPS543C20 Loop Gain'!AJ3379</f>
        <v>-40.541132284934122</v>
      </c>
      <c r="E561">
        <f>'TPS543C20 Loop Gain'!B3379</f>
        <v>1445000</v>
      </c>
    </row>
    <row r="562" spans="3:5" x14ac:dyDescent="0.35">
      <c r="C562">
        <f>'TPS543C20 Loop Gain'!AI3378</f>
        <v>-70.064877457833205</v>
      </c>
      <c r="D562">
        <f>'TPS543C20 Loop Gain'!AJ3378</f>
        <v>-40.195484119749814</v>
      </c>
      <c r="E562">
        <f>'TPS543C20 Loop Gain'!B3378</f>
        <v>1444000</v>
      </c>
    </row>
    <row r="563" spans="3:5" x14ac:dyDescent="0.35">
      <c r="C563">
        <f>'TPS543C20 Loop Gain'!AI3377</f>
        <v>-69.933440311381347</v>
      </c>
      <c r="D563">
        <f>'TPS543C20 Loop Gain'!AJ3377</f>
        <v>-39.849833776962754</v>
      </c>
      <c r="E563">
        <f>'TPS543C20 Loop Gain'!B3377</f>
        <v>1443000</v>
      </c>
    </row>
    <row r="564" spans="3:5" x14ac:dyDescent="0.35">
      <c r="C564">
        <f>'TPS543C20 Loop Gain'!AI3376</f>
        <v>-69.80398296193529</v>
      </c>
      <c r="D564">
        <f>'TPS543C20 Loop Gain'!AJ3376</f>
        <v>-39.504181563560088</v>
      </c>
      <c r="E564">
        <f>'TPS543C20 Loop Gain'!B3376</f>
        <v>1442000</v>
      </c>
    </row>
    <row r="565" spans="3:5" x14ac:dyDescent="0.35">
      <c r="C565">
        <f>'TPS543C20 Loop Gain'!AI3375</f>
        <v>-69.676451928951863</v>
      </c>
      <c r="D565">
        <f>'TPS543C20 Loop Gain'!AJ3375</f>
        <v>-39.158527788010957</v>
      </c>
      <c r="E565">
        <f>'TPS543C20 Loop Gain'!B3375</f>
        <v>1441000</v>
      </c>
    </row>
    <row r="566" spans="3:5" x14ac:dyDescent="0.35">
      <c r="C566">
        <f>'TPS543C20 Loop Gain'!AI3374</f>
        <v>-69.550796008561619</v>
      </c>
      <c r="D566">
        <f>'TPS543C20 Loop Gain'!AJ3374</f>
        <v>-38.812872760226668</v>
      </c>
      <c r="E566">
        <f>'TPS543C20 Loop Gain'!B3374</f>
        <v>1440000</v>
      </c>
    </row>
    <row r="567" spans="3:5" x14ac:dyDescent="0.35">
      <c r="C567">
        <f>'TPS543C20 Loop Gain'!AI3373</f>
        <v>-69.426966146617445</v>
      </c>
      <c r="D567">
        <f>'TPS543C20 Loop Gain'!AJ3373</f>
        <v>-38.467216791494536</v>
      </c>
      <c r="E567">
        <f>'TPS543C20 Loop Gain'!B3373</f>
        <v>1439000</v>
      </c>
    </row>
    <row r="568" spans="3:5" x14ac:dyDescent="0.35">
      <c r="C568">
        <f>'TPS543C20 Loop Gain'!AI3372</f>
        <v>-69.304915320486074</v>
      </c>
      <c r="D568">
        <f>'TPS543C20 Loop Gain'!AJ3372</f>
        <v>-38.121560194439688</v>
      </c>
      <c r="E568">
        <f>'TPS543C20 Loop Gain'!B3372</f>
        <v>1438000</v>
      </c>
    </row>
    <row r="569" spans="3:5" x14ac:dyDescent="0.35">
      <c r="C569">
        <f>'TPS543C20 Loop Gain'!AI3371</f>
        <v>-69.184598428861236</v>
      </c>
      <c r="D569">
        <f>'TPS543C20 Loop Gain'!AJ3371</f>
        <v>-37.775903282979776</v>
      </c>
      <c r="E569">
        <f>'TPS543C20 Loop Gain'!B3371</f>
        <v>1437000</v>
      </c>
    </row>
    <row r="570" spans="3:5" x14ac:dyDescent="0.35">
      <c r="C570">
        <f>'TPS543C20 Loop Gain'!AI3370</f>
        <v>-69.06597218894612</v>
      </c>
      <c r="D570">
        <f>'TPS543C20 Loop Gain'!AJ3370</f>
        <v>-37.430246372263873</v>
      </c>
      <c r="E570">
        <f>'TPS543C20 Loop Gain'!B3370</f>
        <v>1436000</v>
      </c>
    </row>
    <row r="571" spans="3:5" x14ac:dyDescent="0.35">
      <c r="C571">
        <f>'TPS543C20 Loop Gain'!AI3369</f>
        <v>-68.948995040437097</v>
      </c>
      <c r="D571">
        <f>'TPS543C20 Loop Gain'!AJ3369</f>
        <v>-37.084589778628995</v>
      </c>
      <c r="E571">
        <f>'TPS543C20 Loop Gain'!B3369</f>
        <v>1435000</v>
      </c>
    </row>
    <row r="572" spans="3:5" x14ac:dyDescent="0.35">
      <c r="C572">
        <f>'TPS543C20 Loop Gain'!AI3368</f>
        <v>-68.833627055765049</v>
      </c>
      <c r="D572">
        <f>'TPS543C20 Loop Gain'!AJ3368</f>
        <v>-36.738933819547988</v>
      </c>
      <c r="E572">
        <f>'TPS543C20 Loop Gain'!B3368</f>
        <v>1434000</v>
      </c>
    </row>
    <row r="573" spans="3:5" x14ac:dyDescent="0.35">
      <c r="C573">
        <f>'TPS543C20 Loop Gain'!AI3367</f>
        <v>-68.719829856117912</v>
      </c>
      <c r="D573">
        <f>'TPS543C20 Loop Gain'!AJ3367</f>
        <v>-36.393278813588324</v>
      </c>
      <c r="E573">
        <f>'TPS543C20 Loop Gain'!B3367</f>
        <v>1433000</v>
      </c>
    </row>
    <row r="574" spans="3:5" x14ac:dyDescent="0.35">
      <c r="C574">
        <f>'TPS543C20 Loop Gain'!AI3366</f>
        <v>-68.607566532793172</v>
      </c>
      <c r="D574">
        <f>'TPS543C20 Loop Gain'!AJ3366</f>
        <v>-36.04762508034424</v>
      </c>
      <c r="E574">
        <f>'TPS543C20 Loop Gain'!B3366</f>
        <v>1432000</v>
      </c>
    </row>
    <row r="575" spans="3:5" x14ac:dyDescent="0.35">
      <c r="C575">
        <f>'TPS543C20 Loop Gain'!AI3365</f>
        <v>-68.496801573492647</v>
      </c>
      <c r="D575">
        <f>'TPS543C20 Loop Gain'!AJ3365</f>
        <v>-35.701972940394739</v>
      </c>
      <c r="E575">
        <f>'TPS543C20 Loop Gain'!B3365</f>
        <v>1431000</v>
      </c>
    </row>
    <row r="576" spans="3:5" x14ac:dyDescent="0.35">
      <c r="C576">
        <f>'TPS543C20 Loop Gain'!AI3364</f>
        <v>-68.387500793185367</v>
      </c>
      <c r="D576">
        <f>'TPS543C20 Loop Gain'!AJ3364</f>
        <v>-35.356322715263254</v>
      </c>
      <c r="E576">
        <f>'TPS543C20 Loop Gain'!B3364</f>
        <v>1430000</v>
      </c>
    </row>
    <row r="577" spans="3:5" x14ac:dyDescent="0.35">
      <c r="C577">
        <f>'TPS543C20 Loop Gain'!AI3363</f>
        <v>-68.279631269197424</v>
      </c>
      <c r="D577">
        <f>'TPS543C20 Loop Gain'!AJ3363</f>
        <v>-35.010674727342725</v>
      </c>
      <c r="E577">
        <f>'TPS543C20 Loop Gain'!B3363</f>
        <v>1429000</v>
      </c>
    </row>
    <row r="578" spans="3:5" x14ac:dyDescent="0.35">
      <c r="C578">
        <f>'TPS543C20 Loop Gain'!AI3362</f>
        <v>-68.173161280232563</v>
      </c>
      <c r="D578">
        <f>'TPS543C20 Loop Gain'!AJ3362</f>
        <v>-34.665029299858801</v>
      </c>
      <c r="E578">
        <f>'TPS543C20 Loop Gain'!B3362</f>
        <v>1428000</v>
      </c>
    </row>
    <row r="579" spans="3:5" x14ac:dyDescent="0.35">
      <c r="C579">
        <f>'TPS543C20 Loop Gain'!AI3361</f>
        <v>-68.068060249039945</v>
      </c>
      <c r="D579">
        <f>'TPS543C20 Loop Gain'!AJ3361</f>
        <v>-34.319386756822141</v>
      </c>
      <c r="E579">
        <f>'TPS543C20 Loop Gain'!B3361</f>
        <v>1427000</v>
      </c>
    </row>
    <row r="580" spans="3:5" x14ac:dyDescent="0.35">
      <c r="C580">
        <f>'TPS543C20 Loop Gain'!AI3360</f>
        <v>-67.96429868845766</v>
      </c>
      <c r="D580">
        <f>'TPS543C20 Loop Gain'!AJ3360</f>
        <v>-33.973747422961772</v>
      </c>
      <c r="E580">
        <f>'TPS543C20 Loop Gain'!B3360</f>
        <v>1426000</v>
      </c>
    </row>
    <row r="581" spans="3:5" x14ac:dyDescent="0.35">
      <c r="C581">
        <f>'TPS543C20 Loop Gain'!AI3359</f>
        <v>-67.861848150615558</v>
      </c>
      <c r="D581">
        <f>'TPS543C20 Loop Gain'!AJ3359</f>
        <v>-33.628111623681782</v>
      </c>
      <c r="E581">
        <f>'TPS543C20 Loop Gain'!B3359</f>
        <v>1425000</v>
      </c>
    </row>
    <row r="582" spans="3:5" x14ac:dyDescent="0.35">
      <c r="C582">
        <f>'TPS543C20 Loop Gain'!AI3358</f>
        <v>-67.760681179063937</v>
      </c>
      <c r="D582">
        <f>'TPS543C20 Loop Gain'!AJ3358</f>
        <v>-33.282479685002585</v>
      </c>
      <c r="E582">
        <f>'TPS543C20 Loop Gain'!B3358</f>
        <v>1424000</v>
      </c>
    </row>
    <row r="583" spans="3:5" x14ac:dyDescent="0.35">
      <c r="C583">
        <f>'TPS543C20 Loop Gain'!AI3357</f>
        <v>-67.660771263636775</v>
      </c>
      <c r="D583">
        <f>'TPS543C20 Loop Gain'!AJ3357</f>
        <v>-32.936851933522675</v>
      </c>
      <c r="E583">
        <f>'TPS543C20 Loop Gain'!B3357</f>
        <v>1423000</v>
      </c>
    </row>
    <row r="584" spans="3:5" x14ac:dyDescent="0.35">
      <c r="C584">
        <f>'TPS543C20 Loop Gain'!AI3356</f>
        <v>-67.562092797853722</v>
      </c>
      <c r="D584">
        <f>'TPS543C20 Loop Gain'!AJ3356</f>
        <v>-32.591228696344963</v>
      </c>
      <c r="E584">
        <f>'TPS543C20 Loop Gain'!B3356</f>
        <v>1422000</v>
      </c>
    </row>
    <row r="585" spans="3:5" x14ac:dyDescent="0.35">
      <c r="C585">
        <f>'TPS543C20 Loop Gain'!AI3355</f>
        <v>-67.464621038704294</v>
      </c>
      <c r="D585">
        <f>'TPS543C20 Loop Gain'!AJ3355</f>
        <v>-32.245610301032251</v>
      </c>
      <c r="E585">
        <f>'TPS543C20 Loop Gain'!B3355</f>
        <v>1421000</v>
      </c>
    </row>
    <row r="586" spans="3:5" x14ac:dyDescent="0.35">
      <c r="C586">
        <f>'TPS543C20 Loop Gain'!AI3354</f>
        <v>-67.368332068650503</v>
      </c>
      <c r="D586">
        <f>'TPS543C20 Loop Gain'!AJ3354</f>
        <v>-31.899997075563334</v>
      </c>
      <c r="E586">
        <f>'TPS543C20 Loop Gain'!B3354</f>
        <v>1420000</v>
      </c>
    </row>
    <row r="587" spans="3:5" x14ac:dyDescent="0.35">
      <c r="C587">
        <f>'TPS543C20 Loop Gain'!AI3353</f>
        <v>-67.273202759696574</v>
      </c>
      <c r="D587">
        <f>'TPS543C20 Loop Gain'!AJ3353</f>
        <v>-31.554389348263314</v>
      </c>
      <c r="E587">
        <f>'TPS543C20 Loop Gain'!B3353</f>
        <v>1419000</v>
      </c>
    </row>
    <row r="588" spans="3:5" x14ac:dyDescent="0.35">
      <c r="C588">
        <f>'TPS543C20 Loop Gain'!AI3352</f>
        <v>-67.179210739403359</v>
      </c>
      <c r="D588">
        <f>'TPS543C20 Loop Gain'!AJ3352</f>
        <v>-31.208787447754524</v>
      </c>
      <c r="E588">
        <f>'TPS543C20 Loop Gain'!B3352</f>
        <v>1418000</v>
      </c>
    </row>
    <row r="589" spans="3:5" x14ac:dyDescent="0.35">
      <c r="C589">
        <f>'TPS543C20 Loop Gain'!AI3351</f>
        <v>-67.086334358718005</v>
      </c>
      <c r="D589">
        <f>'TPS543C20 Loop Gain'!AJ3351</f>
        <v>-30.863191702915085</v>
      </c>
      <c r="E589">
        <f>'TPS543C20 Loop Gain'!B3351</f>
        <v>1417000</v>
      </c>
    </row>
    <row r="590" spans="3:5" x14ac:dyDescent="0.35">
      <c r="C590">
        <f>'TPS543C20 Loop Gain'!AI3350</f>
        <v>-66.994552661498204</v>
      </c>
      <c r="D590">
        <f>'TPS543C20 Loop Gain'!AJ3350</f>
        <v>-30.517602442804208</v>
      </c>
      <c r="E590">
        <f>'TPS543C20 Loop Gain'!B3350</f>
        <v>1416000</v>
      </c>
    </row>
    <row r="591" spans="3:5" x14ac:dyDescent="0.35">
      <c r="C591">
        <f>'TPS543C20 Loop Gain'!AI3349</f>
        <v>-66.903845355634644</v>
      </c>
      <c r="D591">
        <f>'TPS543C20 Loop Gain'!AJ3349</f>
        <v>-30.172019996622556</v>
      </c>
      <c r="E591">
        <f>'TPS543C20 Loop Gain'!B3349</f>
        <v>1415000</v>
      </c>
    </row>
    <row r="592" spans="3:5" x14ac:dyDescent="0.35">
      <c r="C592">
        <f>'TPS543C20 Loop Gain'!AI3348</f>
        <v>-66.814192785666904</v>
      </c>
      <c r="D592">
        <f>'TPS543C20 Loop Gain'!AJ3348</f>
        <v>-29.826444693648543</v>
      </c>
      <c r="E592">
        <f>'TPS543C20 Loop Gain'!B3348</f>
        <v>1414000</v>
      </c>
    </row>
    <row r="593" spans="3:5" x14ac:dyDescent="0.35">
      <c r="C593">
        <f>'TPS543C20 Loop Gain'!AI3347</f>
        <v>-66.725575906802931</v>
      </c>
      <c r="D593">
        <f>'TPS543C20 Loop Gain'!AJ3347</f>
        <v>-29.48087686319732</v>
      </c>
      <c r="E593">
        <f>'TPS543C20 Loop Gain'!B3347</f>
        <v>1413000</v>
      </c>
    </row>
    <row r="594" spans="3:5" x14ac:dyDescent="0.35">
      <c r="C594">
        <f>'TPS543C20 Loop Gain'!AI3346</f>
        <v>-66.637976260251122</v>
      </c>
      <c r="D594">
        <f>'TPS543C20 Loop Gain'!AJ3346</f>
        <v>-29.135316834549371</v>
      </c>
      <c r="E594">
        <f>'TPS543C20 Loop Gain'!B3346</f>
        <v>1412000</v>
      </c>
    </row>
    <row r="595" spans="3:5" x14ac:dyDescent="0.35">
      <c r="C595">
        <f>'TPS543C20 Loop Gain'!AI3345</f>
        <v>-66.551375949796366</v>
      </c>
      <c r="D595">
        <f>'TPS543C20 Loop Gain'!AJ3345</f>
        <v>-28.789764936903193</v>
      </c>
      <c r="E595">
        <f>'TPS543C20 Loop Gain'!B3345</f>
        <v>1411000</v>
      </c>
    </row>
    <row r="596" spans="3:5" x14ac:dyDescent="0.35">
      <c r="C596">
        <f>'TPS543C20 Loop Gain'!AI3344</f>
        <v>-66.465757619540994</v>
      </c>
      <c r="D596">
        <f>'TPS543C20 Loop Gain'!AJ3344</f>
        <v>-28.444221499328417</v>
      </c>
      <c r="E596">
        <f>'TPS543C20 Loop Gain'!B3344</f>
        <v>1410000</v>
      </c>
    </row>
    <row r="597" spans="3:5" x14ac:dyDescent="0.35">
      <c r="C597">
        <f>'TPS543C20 Loop Gain'!AI3343</f>
        <v>-66.381104432733963</v>
      </c>
      <c r="D597">
        <f>'TPS543C20 Loop Gain'!AJ3343</f>
        <v>-28.098686850695987</v>
      </c>
      <c r="E597">
        <f>'TPS543C20 Loop Gain'!B3343</f>
        <v>1409000</v>
      </c>
    </row>
    <row r="598" spans="3:5" x14ac:dyDescent="0.35">
      <c r="C598">
        <f>'TPS543C20 Loop Gain'!AI3342</f>
        <v>-66.297400051639485</v>
      </c>
      <c r="D598">
        <f>'TPS543C20 Loop Gain'!AJ3342</f>
        <v>-27.753161319628916</v>
      </c>
      <c r="E598">
        <f>'TPS543C20 Loop Gain'!B3342</f>
        <v>1408000</v>
      </c>
    </row>
    <row r="599" spans="3:5" x14ac:dyDescent="0.35">
      <c r="C599">
        <f>'TPS543C20 Loop Gain'!AI3341</f>
        <v>-66.214628618376906</v>
      </c>
      <c r="D599">
        <f>'TPS543C20 Loop Gain'!AJ3341</f>
        <v>-27.407645234457128</v>
      </c>
      <c r="E599">
        <f>'TPS543C20 Loop Gain'!B3341</f>
        <v>1407000</v>
      </c>
    </row>
    <row r="600" spans="3:5" x14ac:dyDescent="0.35">
      <c r="C600">
        <f>'TPS543C20 Loop Gain'!AI3340</f>
        <v>-66.132774736671237</v>
      </c>
      <c r="D600">
        <f>'TPS543C20 Loop Gain'!AJ3340</f>
        <v>-27.062138923145461</v>
      </c>
      <c r="E600">
        <f>'TPS543C20 Loop Gain'!B3340</f>
        <v>1406000</v>
      </c>
    </row>
    <row r="601" spans="3:5" x14ac:dyDescent="0.35">
      <c r="C601">
        <f>'TPS543C20 Loop Gain'!AI3339</f>
        <v>-66.05182345447416</v>
      </c>
      <c r="D601">
        <f>'TPS543C20 Loop Gain'!AJ3339</f>
        <v>-26.716642713250121</v>
      </c>
      <c r="E601">
        <f>'TPS543C20 Loop Gain'!B3339</f>
        <v>1405000</v>
      </c>
    </row>
    <row r="602" spans="3:5" x14ac:dyDescent="0.35">
      <c r="C602">
        <f>'TPS543C20 Loop Gain'!AI3338</f>
        <v>-65.971760247398322</v>
      </c>
      <c r="D602">
        <f>'TPS543C20 Loop Gain'!AJ3338</f>
        <v>-26.37115693185623</v>
      </c>
      <c r="E602">
        <f>'TPS543C20 Loop Gain'!B3338</f>
        <v>1404000</v>
      </c>
    </row>
    <row r="603" spans="3:5" x14ac:dyDescent="0.35">
      <c r="C603">
        <f>'TPS543C20 Loop Gain'!AI3337</f>
        <v>-65.892571002923859</v>
      </c>
      <c r="D603">
        <f>'TPS543C20 Loop Gain'!AJ3337</f>
        <v>-26.025681905535574</v>
      </c>
      <c r="E603">
        <f>'TPS543C20 Loop Gain'!B3337</f>
        <v>1403000</v>
      </c>
    </row>
    <row r="604" spans="3:5" x14ac:dyDescent="0.35">
      <c r="C604">
        <f>'TPS543C20 Loop Gain'!AI3336</f>
        <v>-65.814242005328524</v>
      </c>
      <c r="D604">
        <f>'TPS543C20 Loop Gain'!AJ3336</f>
        <v>-25.680217960272998</v>
      </c>
      <c r="E604">
        <f>'TPS543C20 Loop Gain'!B3336</f>
        <v>1402000</v>
      </c>
    </row>
    <row r="605" spans="3:5" x14ac:dyDescent="0.35">
      <c r="C605">
        <f>'TPS543C20 Loop Gain'!AI3335</f>
        <v>-65.736759921309883</v>
      </c>
      <c r="D605">
        <f>'TPS543C20 Loop Gain'!AJ3335</f>
        <v>-25.334765421420951</v>
      </c>
      <c r="E605">
        <f>'TPS543C20 Loop Gain'!B3335</f>
        <v>1401000</v>
      </c>
    </row>
    <row r="606" spans="3:5" x14ac:dyDescent="0.35">
      <c r="C606">
        <f>'TPS543C20 Loop Gain'!AI3334</f>
        <v>-65.660111786259179</v>
      </c>
      <c r="D606">
        <f>'TPS543C20 Loop Gain'!AJ3334</f>
        <v>-24.989324613650545</v>
      </c>
      <c r="E606">
        <f>'TPS543C20 Loop Gain'!B3334</f>
        <v>1400000</v>
      </c>
    </row>
    <row r="607" spans="3:5" x14ac:dyDescent="0.35">
      <c r="C607">
        <f>'TPS543C20 Loop Gain'!AI3333</f>
        <v>-65.584284991145609</v>
      </c>
      <c r="D607">
        <f>'TPS543C20 Loop Gain'!AJ3333</f>
        <v>-24.643895860883553</v>
      </c>
      <c r="E607">
        <f>'TPS543C20 Loop Gain'!B3333</f>
        <v>1399000</v>
      </c>
    </row>
    <row r="608" spans="3:5" x14ac:dyDescent="0.35">
      <c r="C608">
        <f>'TPS543C20 Loop Gain'!AI3332</f>
        <v>-65.509267269988641</v>
      </c>
      <c r="D608">
        <f>'TPS543C20 Loop Gain'!AJ3332</f>
        <v>-24.298479486240566</v>
      </c>
      <c r="E608">
        <f>'TPS543C20 Loop Gain'!B3332</f>
        <v>1398000</v>
      </c>
    </row>
    <row r="609" spans="3:5" x14ac:dyDescent="0.35">
      <c r="C609">
        <f>'TPS543C20 Loop Gain'!AI3331</f>
        <v>-65.435046687883585</v>
      </c>
      <c r="D609">
        <f>'TPS543C20 Loop Gain'!AJ3331</f>
        <v>-23.953075811997454</v>
      </c>
      <c r="E609">
        <f>'TPS543C20 Loop Gain'!B3331</f>
        <v>1397000</v>
      </c>
    </row>
    <row r="610" spans="3:5" x14ac:dyDescent="0.35">
      <c r="C610">
        <f>'TPS543C20 Loop Gain'!AI3330</f>
        <v>-65.361611629543916</v>
      </c>
      <c r="D610">
        <f>'TPS543C20 Loop Gain'!AJ3330</f>
        <v>-23.607685159512368</v>
      </c>
      <c r="E610">
        <f>'TPS543C20 Loop Gain'!B3330</f>
        <v>1396000</v>
      </c>
    </row>
    <row r="611" spans="3:5" x14ac:dyDescent="0.35">
      <c r="C611">
        <f>'TPS543C20 Loop Gain'!AI3329</f>
        <v>-65.288950788347307</v>
      </c>
      <c r="D611">
        <f>'TPS543C20 Loop Gain'!AJ3329</f>
        <v>-23.262307849182335</v>
      </c>
      <c r="E611">
        <f>'TPS543C20 Loop Gain'!B3329</f>
        <v>1395000</v>
      </c>
    </row>
    <row r="612" spans="3:5" x14ac:dyDescent="0.35">
      <c r="C612">
        <f>'TPS543C20 Loop Gain'!AI3328</f>
        <v>-65.21705315584822</v>
      </c>
      <c r="D612">
        <f>'TPS543C20 Loop Gain'!AJ3328</f>
        <v>-22.916944200382535</v>
      </c>
      <c r="E612">
        <f>'TPS543C20 Loop Gain'!B3328</f>
        <v>1394000</v>
      </c>
    </row>
    <row r="613" spans="3:5" x14ac:dyDescent="0.35">
      <c r="C613">
        <f>'TPS543C20 Loop Gain'!AI3327</f>
        <v>-65.145908011740914</v>
      </c>
      <c r="D613">
        <f>'TPS543C20 Loop Gain'!AJ3327</f>
        <v>-22.571594531422384</v>
      </c>
      <c r="E613">
        <f>'TPS543C20 Loop Gain'!B3327</f>
        <v>1393000</v>
      </c>
    </row>
    <row r="614" spans="3:5" x14ac:dyDescent="0.35">
      <c r="C614">
        <f>'TPS543C20 Loop Gain'!AI3326</f>
        <v>-65.07550491424135</v>
      </c>
      <c r="D614">
        <f>'TPS543C20 Loop Gain'!AJ3326</f>
        <v>-22.2262591594735</v>
      </c>
      <c r="E614">
        <f>'TPS543C20 Loop Gain'!B3326</f>
        <v>1392000</v>
      </c>
    </row>
    <row r="615" spans="3:5" x14ac:dyDescent="0.35">
      <c r="C615">
        <f>'TPS543C20 Loop Gain'!AI3325</f>
        <v>-65.005833690877409</v>
      </c>
      <c r="D615">
        <f>'TPS543C20 Loop Gain'!AJ3325</f>
        <v>-21.88093840052316</v>
      </c>
      <c r="E615">
        <f>'TPS543C20 Loop Gain'!B3325</f>
        <v>1391000</v>
      </c>
    </row>
    <row r="616" spans="3:5" x14ac:dyDescent="0.35">
      <c r="C616">
        <f>'TPS543C20 Loop Gain'!AI3324</f>
        <v>-64.936884429661106</v>
      </c>
      <c r="D616">
        <f>'TPS543C20 Loop Gain'!AJ3324</f>
        <v>-21.535632569330634</v>
      </c>
      <c r="E616">
        <f>'TPS543C20 Loop Gain'!B3324</f>
        <v>1390000</v>
      </c>
    </row>
    <row r="617" spans="3:5" x14ac:dyDescent="0.35">
      <c r="C617">
        <f>'TPS543C20 Loop Gain'!AI3323</f>
        <v>-64.868647470621468</v>
      </c>
      <c r="D617">
        <f>'TPS543C20 Loop Gain'!AJ3323</f>
        <v>-21.190341979351874</v>
      </c>
      <c r="E617">
        <f>'TPS543C20 Loop Gain'!B3323</f>
        <v>1389000</v>
      </c>
    </row>
    <row r="618" spans="3:5" x14ac:dyDescent="0.35">
      <c r="C618">
        <f>'TPS543C20 Loop Gain'!AI3322</f>
        <v>-64.801113397688084</v>
      </c>
      <c r="D618">
        <f>'TPS543C20 Loop Gain'!AJ3322</f>
        <v>-20.845066942695553</v>
      </c>
      <c r="E618">
        <f>'TPS543C20 Loop Gain'!B3322</f>
        <v>1388000</v>
      </c>
    </row>
    <row r="619" spans="3:5" x14ac:dyDescent="0.35">
      <c r="C619">
        <f>'TPS543C20 Loop Gain'!AI3321</f>
        <v>-64.734273030903779</v>
      </c>
      <c r="D619">
        <f>'TPS543C20 Loop Gain'!AJ3321</f>
        <v>-20.499807770079109</v>
      </c>
      <c r="E619">
        <f>'TPS543C20 Loop Gain'!B3321</f>
        <v>1387000</v>
      </c>
    </row>
    <row r="620" spans="3:5" x14ac:dyDescent="0.35">
      <c r="C620">
        <f>'TPS543C20 Loop Gain'!AI3320</f>
        <v>-64.66811741894773</v>
      </c>
      <c r="D620">
        <f>'TPS543C20 Loop Gain'!AJ3320</f>
        <v>-20.154564770753268</v>
      </c>
      <c r="E620">
        <f>'TPS543C20 Loop Gain'!B3320</f>
        <v>1386000</v>
      </c>
    </row>
    <row r="621" spans="3:5" x14ac:dyDescent="0.35">
      <c r="C621">
        <f>'TPS543C20 Loop Gain'!AI3319</f>
        <v>-64.602637831960763</v>
      </c>
      <c r="D621">
        <f>'TPS543C20 Loop Gain'!AJ3319</f>
        <v>-19.809338252463085</v>
      </c>
      <c r="E621">
        <f>'TPS543C20 Loop Gain'!B3319</f>
        <v>1385000</v>
      </c>
    </row>
    <row r="622" spans="3:5" x14ac:dyDescent="0.35">
      <c r="C622">
        <f>'TPS543C20 Loop Gain'!AI3318</f>
        <v>-64.537825754654335</v>
      </c>
      <c r="D622">
        <f>'TPS543C20 Loop Gain'!AJ3318</f>
        <v>-19.464128521386858</v>
      </c>
      <c r="E622">
        <f>'TPS543C20 Loop Gain'!B3318</f>
        <v>1384000</v>
      </c>
    </row>
    <row r="623" spans="3:5" x14ac:dyDescent="0.35">
      <c r="C623">
        <f>'TPS543C20 Loop Gain'!AI3317</f>
        <v>-64.473672879692401</v>
      </c>
      <c r="D623">
        <f>'TPS543C20 Loop Gain'!AJ3317</f>
        <v>-19.118935882093396</v>
      </c>
      <c r="E623">
        <f>'TPS543C20 Loop Gain'!B3317</f>
        <v>1383000</v>
      </c>
    </row>
    <row r="624" spans="3:5" x14ac:dyDescent="0.35">
      <c r="C624">
        <f>'TPS543C20 Loop Gain'!AI3316</f>
        <v>-64.410171101327165</v>
      </c>
      <c r="D624">
        <f>'TPS543C20 Loop Gain'!AJ3316</f>
        <v>-18.773760637473956</v>
      </c>
      <c r="E624">
        <f>'TPS543C20 Loop Gain'!B3316</f>
        <v>1382000</v>
      </c>
    </row>
    <row r="625" spans="3:5" x14ac:dyDescent="0.35">
      <c r="C625">
        <f>'TPS543C20 Loop Gain'!AI3315</f>
        <v>-64.347312509287434</v>
      </c>
      <c r="D625">
        <f>'TPS543C20 Loop Gain'!AJ3315</f>
        <v>-18.428603088693645</v>
      </c>
      <c r="E625">
        <f>'TPS543C20 Loop Gain'!B3315</f>
        <v>1381000</v>
      </c>
    </row>
    <row r="626" spans="3:5" x14ac:dyDescent="0.35">
      <c r="C626">
        <f>'TPS543C20 Loop Gain'!AI3314</f>
        <v>-64.285089382901191</v>
      </c>
      <c r="D626">
        <f>'TPS543C20 Loop Gain'!AJ3314</f>
        <v>-18.083463535150123</v>
      </c>
      <c r="E626">
        <f>'TPS543C20 Loop Gain'!B3314</f>
        <v>1380000</v>
      </c>
    </row>
    <row r="627" spans="3:5" x14ac:dyDescent="0.35">
      <c r="C627">
        <f>'TPS543C20 Loop Gain'!AI3313</f>
        <v>-64.223494185438412</v>
      </c>
      <c r="D627">
        <f>'TPS543C20 Loop Gain'!AJ3313</f>
        <v>-17.738342274402203</v>
      </c>
      <c r="E627">
        <f>'TPS543C20 Loop Gain'!B3313</f>
        <v>1379000</v>
      </c>
    </row>
    <row r="628" spans="3:5" x14ac:dyDescent="0.35">
      <c r="C628">
        <f>'TPS543C20 Loop Gain'!AI3312</f>
        <v>-64.162519558674006</v>
      </c>
      <c r="D628">
        <f>'TPS543C20 Loop Gain'!AJ3312</f>
        <v>-17.393239602125494</v>
      </c>
      <c r="E628">
        <f>'TPS543C20 Loop Gain'!B3312</f>
        <v>1378000</v>
      </c>
    </row>
    <row r="629" spans="3:5" x14ac:dyDescent="0.35">
      <c r="C629">
        <f>'TPS543C20 Loop Gain'!AI3311</f>
        <v>-64.102158317655011</v>
      </c>
      <c r="D629">
        <f>'TPS543C20 Loop Gain'!AJ3311</f>
        <v>-17.048155812069286</v>
      </c>
      <c r="E629">
        <f>'TPS543C20 Loop Gain'!B3311</f>
        <v>1377000</v>
      </c>
    </row>
    <row r="630" spans="3:5" x14ac:dyDescent="0.35">
      <c r="C630">
        <f>'TPS543C20 Loop Gain'!AI3310</f>
        <v>-64.042403445659758</v>
      </c>
      <c r="D630">
        <f>'TPS543C20 Loop Gain'!AJ3310</f>
        <v>-16.703091195988154</v>
      </c>
      <c r="E630">
        <f>'TPS543C20 Loop Gain'!B3310</f>
        <v>1376000</v>
      </c>
    </row>
    <row r="631" spans="3:5" x14ac:dyDescent="0.35">
      <c r="C631">
        <f>'TPS543C20 Loop Gain'!AI3309</f>
        <v>-63.983248089349154</v>
      </c>
      <c r="D631">
        <f>'TPS543C20 Loop Gain'!AJ3309</f>
        <v>-16.358046043597739</v>
      </c>
      <c r="E631">
        <f>'TPS543C20 Loop Gain'!B3309</f>
        <v>1375000</v>
      </c>
    </row>
    <row r="632" spans="3:5" x14ac:dyDescent="0.35">
      <c r="C632">
        <f>'TPS543C20 Loop Gain'!AI3308</f>
        <v>-63.924685554093877</v>
      </c>
      <c r="D632">
        <f>'TPS543C20 Loop Gain'!AJ3308</f>
        <v>-16.013020642521735</v>
      </c>
      <c r="E632">
        <f>'TPS543C20 Loop Gain'!B3308</f>
        <v>1374000</v>
      </c>
    </row>
    <row r="633" spans="3:5" x14ac:dyDescent="0.35">
      <c r="C633">
        <f>'TPS543C20 Loop Gain'!AI3307</f>
        <v>-63.866709299476092</v>
      </c>
      <c r="D633">
        <f>'TPS543C20 Loop Gain'!AJ3307</f>
        <v>-15.66801527824884</v>
      </c>
      <c r="E633">
        <f>'TPS543C20 Loop Gain'!B3307</f>
        <v>1373000</v>
      </c>
    </row>
    <row r="634" spans="3:5" x14ac:dyDescent="0.35">
      <c r="C634">
        <f>'TPS543C20 Loop Gain'!AI3306</f>
        <v>-63.809312934950356</v>
      </c>
      <c r="D634">
        <f>'TPS543C20 Loop Gain'!AJ3306</f>
        <v>-15.323030234066191</v>
      </c>
      <c r="E634">
        <f>'TPS543C20 Loop Gain'!B3306</f>
        <v>1372000</v>
      </c>
    </row>
    <row r="635" spans="3:5" x14ac:dyDescent="0.35">
      <c r="C635">
        <f>'TPS543C20 Loop Gain'!AI3305</f>
        <v>-63.752490215665809</v>
      </c>
      <c r="D635">
        <f>'TPS543C20 Loop Gain'!AJ3305</f>
        <v>-14.978065791015812</v>
      </c>
      <c r="E635">
        <f>'TPS543C20 Loop Gain'!B3305</f>
        <v>1371000</v>
      </c>
    </row>
    <row r="636" spans="3:5" x14ac:dyDescent="0.35">
      <c r="C636">
        <f>'TPS543C20 Loop Gain'!AI3304</f>
        <v>-63.696235038438061</v>
      </c>
      <c r="D636">
        <f>'TPS543C20 Loop Gain'!AJ3304</f>
        <v>-14.633122227854434</v>
      </c>
      <c r="E636">
        <f>'TPS543C20 Loop Gain'!B3304</f>
        <v>1370000</v>
      </c>
    </row>
    <row r="637" spans="3:5" x14ac:dyDescent="0.35">
      <c r="C637">
        <f>'TPS543C20 Loop Gain'!AI3303</f>
        <v>-63.640541437862048</v>
      </c>
      <c r="D637">
        <f>'TPS543C20 Loop Gain'!AJ3303</f>
        <v>-14.28819982098269</v>
      </c>
      <c r="E637">
        <f>'TPS543C20 Loop Gain'!B3303</f>
        <v>1369000</v>
      </c>
    </row>
    <row r="638" spans="3:5" x14ac:dyDescent="0.35">
      <c r="C638">
        <f>'TPS543C20 Loop Gain'!AI3302</f>
        <v>-63.58540358256576</v>
      </c>
      <c r="D638">
        <f>'TPS543C20 Loop Gain'!AJ3302</f>
        <v>-13.943298844407908</v>
      </c>
      <c r="E638">
        <f>'TPS543C20 Loop Gain'!B3302</f>
        <v>1368000</v>
      </c>
    </row>
    <row r="639" spans="3:5" x14ac:dyDescent="0.35">
      <c r="C639">
        <f>'TPS543C20 Loop Gain'!AI3301</f>
        <v>-63.530815771596394</v>
      </c>
      <c r="D639">
        <f>'TPS543C20 Loop Gain'!AJ3301</f>
        <v>-13.598419569699333</v>
      </c>
      <c r="E639">
        <f>'TPS543C20 Loop Gain'!B3301</f>
        <v>1367000</v>
      </c>
    </row>
    <row r="640" spans="3:5" x14ac:dyDescent="0.35">
      <c r="C640">
        <f>'TPS543C20 Loop Gain'!AI3300</f>
        <v>-63.476772430929969</v>
      </c>
      <c r="D640">
        <f>'TPS543C20 Loop Gain'!AJ3300</f>
        <v>-13.253562265924298</v>
      </c>
      <c r="E640">
        <f>'TPS543C20 Loop Gain'!B3300</f>
        <v>1366000</v>
      </c>
    </row>
    <row r="641" spans="3:5" x14ac:dyDescent="0.35">
      <c r="C641">
        <f>'TPS543C20 Loop Gain'!AI3299</f>
        <v>-63.423268110106363</v>
      </c>
      <c r="D641">
        <f>'TPS543C20 Loop Gain'!AJ3299</f>
        <v>-12.908727199606867</v>
      </c>
      <c r="E641">
        <f>'TPS543C20 Loop Gain'!B3299</f>
        <v>1365000</v>
      </c>
    </row>
    <row r="642" spans="3:5" x14ac:dyDescent="0.35">
      <c r="C642">
        <f>'TPS543C20 Loop Gain'!AI3298</f>
        <v>-63.370297478979218</v>
      </c>
      <c r="D642">
        <f>'TPS543C20 Loop Gain'!AJ3298</f>
        <v>-12.563914634686009</v>
      </c>
      <c r="E642">
        <f>'TPS543C20 Loop Gain'!B3298</f>
        <v>1364000</v>
      </c>
    </row>
    <row r="643" spans="3:5" x14ac:dyDescent="0.35">
      <c r="C643">
        <f>'TPS543C20 Loop Gain'!AI3297</f>
        <v>-63.317855324576414</v>
      </c>
      <c r="D643">
        <f>'TPS543C20 Loop Gain'!AJ3297</f>
        <v>-12.219124832453858</v>
      </c>
      <c r="E643">
        <f>'TPS543C20 Loop Gain'!B3297</f>
        <v>1363000</v>
      </c>
    </row>
    <row r="644" spans="3:5" x14ac:dyDescent="0.35">
      <c r="C644">
        <f>'TPS543C20 Loop Gain'!AI3296</f>
        <v>-63.26593654807116</v>
      </c>
      <c r="D644">
        <f>'TPS543C20 Loop Gain'!AJ3296</f>
        <v>-11.874358051515509</v>
      </c>
      <c r="E644">
        <f>'TPS543C20 Loop Gain'!B3296</f>
        <v>1362000</v>
      </c>
    </row>
    <row r="645" spans="3:5" x14ac:dyDescent="0.35">
      <c r="C645">
        <f>'TPS543C20 Loop Gain'!AI3295</f>
        <v>-63.214536161852948</v>
      </c>
      <c r="D645">
        <f>'TPS543C20 Loop Gain'!AJ3295</f>
        <v>-11.529614547738241</v>
      </c>
      <c r="E645">
        <f>'TPS543C20 Loop Gain'!B3295</f>
        <v>1361000</v>
      </c>
    </row>
    <row r="646" spans="3:5" x14ac:dyDescent="0.35">
      <c r="C646">
        <f>'TPS543C20 Loop Gain'!AI3294</f>
        <v>-63.163649286700647</v>
      </c>
      <c r="D646">
        <f>'TPS543C20 Loop Gain'!AJ3294</f>
        <v>-11.184894574214876</v>
      </c>
      <c r="E646">
        <f>'TPS543C20 Loop Gain'!B3294</f>
        <v>1360000</v>
      </c>
    </row>
    <row r="647" spans="3:5" x14ac:dyDescent="0.35">
      <c r="C647">
        <f>'TPS543C20 Loop Gain'!AI3293</f>
        <v>-63.113271149047954</v>
      </c>
      <c r="D647">
        <f>'TPS543C20 Loop Gain'!AJ3293</f>
        <v>-10.840198381199048</v>
      </c>
      <c r="E647">
        <f>'TPS543C20 Loop Gain'!B3293</f>
        <v>1359000</v>
      </c>
    </row>
    <row r="648" spans="3:5" x14ac:dyDescent="0.35">
      <c r="C648">
        <f>'TPS543C20 Loop Gain'!AI3292</f>
        <v>-63.063397078341971</v>
      </c>
      <c r="D648">
        <f>'TPS543C20 Loop Gain'!AJ3292</f>
        <v>-10.495526216068464</v>
      </c>
      <c r="E648">
        <f>'TPS543C20 Loop Gain'!B3292</f>
        <v>1358000</v>
      </c>
    </row>
    <row r="649" spans="3:5" x14ac:dyDescent="0.35">
      <c r="C649">
        <f>'TPS543C20 Loop Gain'!AI3291</f>
        <v>-63.014022504490434</v>
      </c>
      <c r="D649">
        <f>'TPS543C20 Loop Gain'!AJ3291</f>
        <v>-10.150878323287614</v>
      </c>
      <c r="E649">
        <f>'TPS543C20 Loop Gain'!B3291</f>
        <v>1357000</v>
      </c>
    </row>
    <row r="650" spans="3:5" x14ac:dyDescent="0.35">
      <c r="C650">
        <f>'TPS543C20 Loop Gain'!AI3290</f>
        <v>-62.965142955390796</v>
      </c>
      <c r="D650">
        <f>'TPS543C20 Loop Gain'!AJ3290</f>
        <v>-9.8062549443440172</v>
      </c>
      <c r="E650">
        <f>'TPS543C20 Loop Gain'!B3290</f>
        <v>1356000</v>
      </c>
    </row>
    <row r="651" spans="3:5" x14ac:dyDescent="0.35">
      <c r="C651">
        <f>'TPS543C20 Loop Gain'!AI3289</f>
        <v>-62.916754054543247</v>
      </c>
      <c r="D651">
        <f>'TPS543C20 Loop Gain'!AJ3289</f>
        <v>-9.4616563177138051</v>
      </c>
      <c r="E651">
        <f>'TPS543C20 Loop Gain'!B3289</f>
        <v>1355000</v>
      </c>
    </row>
    <row r="652" spans="3:5" x14ac:dyDescent="0.35">
      <c r="C652">
        <f>'TPS543C20 Loop Gain'!AI3288</f>
        <v>-62.868851518741096</v>
      </c>
      <c r="D652">
        <f>'TPS543C20 Loop Gain'!AJ3288</f>
        <v>-9.1170826788151249</v>
      </c>
      <c r="E652">
        <f>'TPS543C20 Loop Gain'!B3288</f>
        <v>1354000</v>
      </c>
    </row>
    <row r="653" spans="3:5" x14ac:dyDescent="0.35">
      <c r="C653">
        <f>'TPS543C20 Loop Gain'!AI3287</f>
        <v>-62.821431155837189</v>
      </c>
      <c r="D653">
        <f>'TPS543C20 Loop Gain'!AJ3287</f>
        <v>-8.772534259970465</v>
      </c>
      <c r="E653">
        <f>'TPS543C20 Loop Gain'!B3287</f>
        <v>1353000</v>
      </c>
    </row>
    <row r="654" spans="3:5" x14ac:dyDescent="0.35">
      <c r="C654">
        <f>'TPS543C20 Loop Gain'!AI3286</f>
        <v>-62.774488862580277</v>
      </c>
      <c r="D654">
        <f>'TPS543C20 Loop Gain'!AJ3286</f>
        <v>-8.42801129034798</v>
      </c>
      <c r="E654">
        <f>'TPS543C20 Loop Gain'!B3286</f>
        <v>1352000</v>
      </c>
    </row>
    <row r="655" spans="3:5" x14ac:dyDescent="0.35">
      <c r="C655">
        <f>'TPS543C20 Loop Gain'!AI3285</f>
        <v>-62.728020622524653</v>
      </c>
      <c r="D655">
        <f>'TPS543C20 Loop Gain'!AJ3285</f>
        <v>-8.0835139959263298</v>
      </c>
      <c r="E655">
        <f>'TPS543C20 Loop Gain'!B3285</f>
        <v>1351000</v>
      </c>
    </row>
    <row r="656" spans="3:5" x14ac:dyDescent="0.35">
      <c r="C656">
        <f>'TPS543C20 Loop Gain'!AI3284</f>
        <v>-62.682022504005076</v>
      </c>
      <c r="D656">
        <f>'TPS543C20 Loop Gain'!AJ3284</f>
        <v>-7.7390425994608183</v>
      </c>
      <c r="E656">
        <f>'TPS543C20 Loop Gain'!B3284</f>
        <v>1350000</v>
      </c>
    </row>
    <row r="657" spans="3:5" x14ac:dyDescent="0.35">
      <c r="C657">
        <f>'TPS543C20 Loop Gain'!AI3283</f>
        <v>-62.636490658176456</v>
      </c>
      <c r="D657">
        <f>'TPS543C20 Loop Gain'!AJ3283</f>
        <v>-7.3945973204229105</v>
      </c>
      <c r="E657">
        <f>'TPS543C20 Loop Gain'!B3283</f>
        <v>1349000</v>
      </c>
    </row>
    <row r="658" spans="3:5" x14ac:dyDescent="0.35">
      <c r="C658">
        <f>'TPS543C20 Loop Gain'!AI3282</f>
        <v>-62.591421317116094</v>
      </c>
      <c r="D658">
        <f>'TPS543C20 Loop Gain'!AJ3282</f>
        <v>-7.0501783749675964</v>
      </c>
      <c r="E658">
        <f>'TPS543C20 Loop Gain'!B3282</f>
        <v>1348000</v>
      </c>
    </row>
    <row r="659" spans="3:5" x14ac:dyDescent="0.35">
      <c r="C659">
        <f>'TPS543C20 Loop Gain'!AI3281</f>
        <v>-62.546810791988243</v>
      </c>
      <c r="D659">
        <f>'TPS543C20 Loop Gain'!AJ3281</f>
        <v>-6.7057859758981335</v>
      </c>
      <c r="E659">
        <f>'TPS543C20 Loop Gain'!B3281</f>
        <v>1347000</v>
      </c>
    </row>
    <row r="660" spans="3:5" x14ac:dyDescent="0.35">
      <c r="C660">
        <f>'TPS543C20 Loop Gain'!AI3280</f>
        <v>-62.502655471262571</v>
      </c>
      <c r="D660">
        <f>'TPS543C20 Loop Gain'!AJ3280</f>
        <v>-6.361420332611802</v>
      </c>
      <c r="E660">
        <f>'TPS543C20 Loop Gain'!B3280</f>
        <v>1346000</v>
      </c>
    </row>
    <row r="661" spans="3:5" x14ac:dyDescent="0.35">
      <c r="C661">
        <f>'TPS543C20 Loop Gain'!AI3279</f>
        <v>-62.458951818991572</v>
      </c>
      <c r="D661">
        <f>'TPS543C20 Loop Gain'!AJ3279</f>
        <v>-6.0170816510641609</v>
      </c>
      <c r="E661">
        <f>'TPS543C20 Loop Gain'!B3279</f>
        <v>1345000</v>
      </c>
    </row>
    <row r="662" spans="3:5" x14ac:dyDescent="0.35">
      <c r="C662">
        <f>'TPS543C20 Loop Gain'!AI3278</f>
        <v>-62.415696373142609</v>
      </c>
      <c r="D662">
        <f>'TPS543C20 Loop Gain'!AJ3278</f>
        <v>-5.6727701337392835</v>
      </c>
      <c r="E662">
        <f>'TPS543C20 Loop Gain'!B3278</f>
        <v>1344000</v>
      </c>
    </row>
    <row r="663" spans="3:5" x14ac:dyDescent="0.35">
      <c r="C663">
        <f>'TPS543C20 Loop Gain'!AI3277</f>
        <v>-62.372885743978912</v>
      </c>
      <c r="D663">
        <f>'TPS543C20 Loop Gain'!AJ3277</f>
        <v>-5.3284859795935287</v>
      </c>
      <c r="E663">
        <f>'TPS543C20 Loop Gain'!B3277</f>
        <v>1343000</v>
      </c>
    </row>
    <row r="664" spans="3:5" x14ac:dyDescent="0.35">
      <c r="C664">
        <f>'TPS543C20 Loop Gain'!AI3276</f>
        <v>-62.330516612493071</v>
      </c>
      <c r="D664">
        <f>'TPS543C20 Loop Gain'!AJ3276</f>
        <v>-4.9842293840260128</v>
      </c>
      <c r="E664">
        <f>'TPS543C20 Loop Gain'!B3276</f>
        <v>1342000</v>
      </c>
    </row>
    <row r="665" spans="3:5" x14ac:dyDescent="0.35">
      <c r="C665">
        <f>'TPS543C20 Loop Gain'!AI3275</f>
        <v>-62.288585728889217</v>
      </c>
      <c r="D665">
        <f>'TPS543C20 Loop Gain'!AJ3275</f>
        <v>-4.6400005388364072</v>
      </c>
      <c r="E665">
        <f>'TPS543C20 Loop Gain'!B3275</f>
        <v>1341000</v>
      </c>
    </row>
    <row r="666" spans="3:5" x14ac:dyDescent="0.35">
      <c r="C666">
        <f>'TPS543C20 Loop Gain'!AI3274</f>
        <v>-62.24708991111217</v>
      </c>
      <c r="D666">
        <f>'TPS543C20 Loop Gain'!AJ3274</f>
        <v>-4.2957996321976317</v>
      </c>
      <c r="E666">
        <f>'TPS543C20 Loop Gain'!B3274</f>
        <v>1340000</v>
      </c>
    </row>
    <row r="667" spans="3:5" x14ac:dyDescent="0.35">
      <c r="C667">
        <f>'TPS543C20 Loop Gain'!AI3273</f>
        <v>-62.206026043419129</v>
      </c>
      <c r="D667">
        <f>'TPS543C20 Loop Gain'!AJ3273</f>
        <v>-3.9516268485996551</v>
      </c>
      <c r="E667">
        <f>'TPS543C20 Loop Gain'!B3273</f>
        <v>1339000</v>
      </c>
    </row>
    <row r="668" spans="3:5" x14ac:dyDescent="0.35">
      <c r="C668">
        <f>'TPS543C20 Loop Gain'!AI3272</f>
        <v>-62.16539107499851</v>
      </c>
      <c r="D668">
        <f>'TPS543C20 Loop Gain'!AJ3272</f>
        <v>-3.607482368824511</v>
      </c>
      <c r="E668">
        <f>'TPS543C20 Loop Gain'!B3272</f>
        <v>1338000</v>
      </c>
    </row>
    <row r="669" spans="3:5" x14ac:dyDescent="0.35">
      <c r="C669">
        <f>'TPS543C20 Loop Gain'!AI3271</f>
        <v>-62.125182018630653</v>
      </c>
      <c r="D669">
        <f>'TPS543C20 Loop Gain'!AJ3271</f>
        <v>-3.2633663699157553</v>
      </c>
      <c r="E669">
        <f>'TPS543C20 Loop Gain'!B3271</f>
        <v>1337000</v>
      </c>
    </row>
    <row r="670" spans="3:5" x14ac:dyDescent="0.35">
      <c r="C670">
        <f>'TPS543C20 Loop Gain'!AI3270</f>
        <v>-62.085395949386808</v>
      </c>
      <c r="D670">
        <f>'TPS543C20 Loop Gain'!AJ3270</f>
        <v>-2.9192790251246863</v>
      </c>
      <c r="E670">
        <f>'TPS543C20 Loop Gain'!B3270</f>
        <v>1336000</v>
      </c>
    </row>
    <row r="671" spans="3:5" x14ac:dyDescent="0.35">
      <c r="C671">
        <f>'TPS543C20 Loop Gain'!AI3269</f>
        <v>-62.046030003370007</v>
      </c>
      <c r="D671">
        <f>'TPS543C20 Loop Gain'!AJ3269</f>
        <v>-2.575220503888195</v>
      </c>
      <c r="E671">
        <f>'TPS543C20 Loop Gain'!B3269</f>
        <v>1335000</v>
      </c>
    </row>
    <row r="672" spans="3:5" x14ac:dyDescent="0.35">
      <c r="C672">
        <f>'TPS543C20 Loop Gain'!AI3268</f>
        <v>-62.007081376494185</v>
      </c>
      <c r="D672">
        <f>'TPS543C20 Loop Gain'!AJ3268</f>
        <v>-2.2311909717964249</v>
      </c>
      <c r="E672">
        <f>'TPS543C20 Loop Gain'!B3268</f>
        <v>1334000</v>
      </c>
    </row>
    <row r="673" spans="3:5" x14ac:dyDescent="0.35">
      <c r="C673">
        <f>'TPS543C20 Loop Gain'!AI3267</f>
        <v>-61.968547323298743</v>
      </c>
      <c r="D673">
        <f>'TPS543C20 Loop Gain'!AJ3267</f>
        <v>-1.8871905905473374</v>
      </c>
      <c r="E673">
        <f>'TPS543C20 Loop Gain'!B3267</f>
        <v>1333000</v>
      </c>
    </row>
    <row r="674" spans="3:5" x14ac:dyDescent="0.35">
      <c r="C674">
        <f>'TPS543C20 Loop Gain'!AI3266</f>
        <v>-61.930425155799739</v>
      </c>
      <c r="D674">
        <f>'TPS543C20 Loop Gain'!AJ3266</f>
        <v>-1.5432195179208614</v>
      </c>
      <c r="E674">
        <f>'TPS543C20 Loop Gain'!B3266</f>
        <v>1332000</v>
      </c>
    </row>
    <row r="675" spans="3:5" x14ac:dyDescent="0.35">
      <c r="C675">
        <f>'TPS543C20 Loop Gain'!AI3265</f>
        <v>-61.892712242375858</v>
      </c>
      <c r="D675">
        <f>'TPS543C20 Loop Gain'!AJ3265</f>
        <v>-1.1992779077409117</v>
      </c>
      <c r="E675">
        <f>'TPS543C20 Loop Gain'!B3265</f>
        <v>1331000</v>
      </c>
    </row>
    <row r="676" spans="3:5" x14ac:dyDescent="0.35">
      <c r="C676">
        <f>'TPS543C20 Loop Gain'!AI3264</f>
        <v>-61.855406006688789</v>
      </c>
      <c r="D676">
        <f>'TPS543C20 Loop Gain'!AJ3264</f>
        <v>-0.85536590985475369</v>
      </c>
      <c r="E676">
        <f>'TPS543C20 Loop Gain'!B3264</f>
        <v>1330000</v>
      </c>
    </row>
    <row r="677" spans="3:5" x14ac:dyDescent="0.35">
      <c r="C677">
        <f>'TPS543C20 Loop Gain'!AI3263</f>
        <v>-61.818503926633198</v>
      </c>
      <c r="D677">
        <f>'TPS543C20 Loop Gain'!AJ3263</f>
        <v>-0.51148367008527695</v>
      </c>
      <c r="E677">
        <f>'TPS543C20 Loop Gain'!B3263</f>
        <v>1329000</v>
      </c>
    </row>
    <row r="678" spans="3:5" x14ac:dyDescent="0.35">
      <c r="C678">
        <f>'TPS543C20 Loop Gain'!AI3262</f>
        <v>-61.782003533320847</v>
      </c>
      <c r="D678">
        <f>'TPS543C20 Loop Gain'!AJ3262</f>
        <v>-0.16763133020580012</v>
      </c>
      <c r="E678">
        <f>'TPS543C20 Loop Gain'!B3262</f>
        <v>1328000</v>
      </c>
    </row>
    <row r="679" spans="3:5" x14ac:dyDescent="0.35">
      <c r="C679">
        <f>'TPS543C20 Loop Gain'!AI3261</f>
        <v>-61.745902410095553</v>
      </c>
      <c r="D679">
        <f>'TPS543C20 Loop Gain'!AJ3261</f>
        <v>0.17619097207977452</v>
      </c>
      <c r="E679">
        <f>'TPS543C20 Loop Gain'!B3261</f>
        <v>1327000</v>
      </c>
    </row>
    <row r="680" spans="3:5" x14ac:dyDescent="0.35">
      <c r="C680">
        <f>'TPS543C20 Loop Gain'!AI3260</f>
        <v>-61.710198191573625</v>
      </c>
      <c r="D680">
        <f>'TPS543C20 Loop Gain'!AJ3260</f>
        <v>0.51998310318524843</v>
      </c>
      <c r="E680">
        <f>'TPS543C20 Loop Gain'!B3260</f>
        <v>1326000</v>
      </c>
    </row>
    <row r="681" spans="3:5" x14ac:dyDescent="0.35">
      <c r="C681">
        <f>'TPS543C20 Loop Gain'!AI3259</f>
        <v>-61.67488856271806</v>
      </c>
      <c r="D681">
        <f>'TPS543C20 Loop Gain'!AJ3259</f>
        <v>0.86374493366266214</v>
      </c>
      <c r="E681">
        <f>'TPS543C20 Loop Gain'!B3259</f>
        <v>1325000</v>
      </c>
    </row>
    <row r="682" spans="3:5" x14ac:dyDescent="0.35">
      <c r="C682">
        <f>'TPS543C20 Loop Gain'!AI3258</f>
        <v>-61.639971257938186</v>
      </c>
      <c r="D682">
        <f>'TPS543C20 Loop Gain'!AJ3258</f>
        <v>1.2074763382224298</v>
      </c>
      <c r="E682">
        <f>'TPS543C20 Loop Gain'!B3258</f>
        <v>1324000</v>
      </c>
    </row>
    <row r="683" spans="3:5" x14ac:dyDescent="0.35">
      <c r="C683">
        <f>'TPS543C20 Loop Gain'!AI3257</f>
        <v>-61.605444060213628</v>
      </c>
      <c r="D683">
        <f>'TPS543C20 Loop Gain'!AJ3257</f>
        <v>1.5511771957778493</v>
      </c>
      <c r="E683">
        <f>'TPS543C20 Loop Gain'!B3257</f>
        <v>1323000</v>
      </c>
    </row>
    <row r="684" spans="3:5" x14ac:dyDescent="0.35">
      <c r="C684">
        <f>'TPS543C20 Loop Gain'!AI3256</f>
        <v>-61.571304800250616</v>
      </c>
      <c r="D684">
        <f>'TPS543C20 Loop Gain'!AJ3256</f>
        <v>1.8948473894637372</v>
      </c>
      <c r="E684">
        <f>'TPS543C20 Loop Gain'!B3256</f>
        <v>1322000</v>
      </c>
    </row>
    <row r="685" spans="3:5" x14ac:dyDescent="0.35">
      <c r="C685">
        <f>'TPS543C20 Loop Gain'!AI3255</f>
        <v>-61.537551355656284</v>
      </c>
      <c r="D685">
        <f>'TPS543C20 Loop Gain'!AJ3255</f>
        <v>2.238486806664933</v>
      </c>
      <c r="E685">
        <f>'TPS543C20 Loop Gain'!B3255</f>
        <v>1321000</v>
      </c>
    </row>
    <row r="686" spans="3:5" x14ac:dyDescent="0.35">
      <c r="C686">
        <f>'TPS543C20 Loop Gain'!AI3254</f>
        <v>-61.504181650144986</v>
      </c>
      <c r="D686">
        <f>'TPS543C20 Loop Gain'!AJ3254</f>
        <v>2.5820953390354418</v>
      </c>
      <c r="E686">
        <f>'TPS543C20 Loop Gain'!B3254</f>
        <v>1320000</v>
      </c>
    </row>
    <row r="687" spans="3:5" x14ac:dyDescent="0.35">
      <c r="C687">
        <f>'TPS543C20 Loop Gain'!AI3253</f>
        <v>-61.471193652761258</v>
      </c>
      <c r="D687">
        <f>'TPS543C20 Loop Gain'!AJ3253</f>
        <v>2.9256728825375635</v>
      </c>
      <c r="E687">
        <f>'TPS543C20 Loop Gain'!B3253</f>
        <v>1319000</v>
      </c>
    </row>
    <row r="688" spans="3:5" x14ac:dyDescent="0.35">
      <c r="C688">
        <f>'TPS543C20 Loop Gain'!AI3252</f>
        <v>-61.438585377131403</v>
      </c>
      <c r="D688">
        <f>'TPS543C20 Loop Gain'!AJ3252</f>
        <v>3.2692193374608869</v>
      </c>
      <c r="E688">
        <f>'TPS543C20 Loop Gain'!B3252</f>
        <v>1318000</v>
      </c>
    </row>
    <row r="689" spans="3:5" x14ac:dyDescent="0.35">
      <c r="C689">
        <f>'TPS543C20 Loop Gain'!AI3251</f>
        <v>-61.40635488073567</v>
      </c>
      <c r="D689">
        <f>'TPS543C20 Loop Gain'!AJ3251</f>
        <v>3.6127346084360092</v>
      </c>
      <c r="E689">
        <f>'TPS543C20 Loop Gain'!B3251</f>
        <v>1317000</v>
      </c>
    </row>
    <row r="690" spans="3:5" x14ac:dyDescent="0.35">
      <c r="C690">
        <f>'TPS543C20 Loop Gain'!AI3250</f>
        <v>-61.374500264201295</v>
      </c>
      <c r="D690">
        <f>'TPS543C20 Loop Gain'!AJ3250</f>
        <v>3.9562186044774594</v>
      </c>
      <c r="E690">
        <f>'TPS543C20 Loop Gain'!B3250</f>
        <v>1316000</v>
      </c>
    </row>
    <row r="691" spans="3:5" x14ac:dyDescent="0.35">
      <c r="C691">
        <f>'TPS543C20 Loop Gain'!AI3249</f>
        <v>-61.343019670618695</v>
      </c>
      <c r="D691">
        <f>'TPS543C20 Loop Gain'!AJ3249</f>
        <v>4.2996712389961749</v>
      </c>
      <c r="E691">
        <f>'TPS543C20 Loop Gain'!B3249</f>
        <v>1315000</v>
      </c>
    </row>
    <row r="692" spans="3:5" x14ac:dyDescent="0.35">
      <c r="C692">
        <f>'TPS543C20 Loop Gain'!AI3248</f>
        <v>-61.311911284877226</v>
      </c>
      <c r="D692">
        <f>'TPS543C20 Loop Gain'!AJ3248</f>
        <v>4.6430924298141836</v>
      </c>
      <c r="E692">
        <f>'TPS543C20 Loop Gain'!B3248</f>
        <v>1314000</v>
      </c>
    </row>
    <row r="693" spans="3:5" x14ac:dyDescent="0.35">
      <c r="C693">
        <f>'TPS543C20 Loop Gain'!AI3247</f>
        <v>-61.281173333021151</v>
      </c>
      <c r="D693">
        <f>'TPS543C20 Loop Gain'!AJ3247</f>
        <v>4.9864820992030401</v>
      </c>
      <c r="E693">
        <f>'TPS543C20 Loop Gain'!B3247</f>
        <v>1313000</v>
      </c>
    </row>
    <row r="694" spans="3:5" x14ac:dyDescent="0.35">
      <c r="C694">
        <f>'TPS543C20 Loop Gain'!AI3246</f>
        <v>-61.250804081625184</v>
      </c>
      <c r="D694">
        <f>'TPS543C20 Loop Gain'!AJ3246</f>
        <v>5.3298401738936798</v>
      </c>
      <c r="E694">
        <f>'TPS543C20 Loop Gain'!B3246</f>
        <v>1312000</v>
      </c>
    </row>
    <row r="695" spans="3:5" x14ac:dyDescent="0.35">
      <c r="C695">
        <f>'TPS543C20 Loop Gain'!AI3245</f>
        <v>-61.220801837190123</v>
      </c>
      <c r="D695">
        <f>'TPS543C20 Loop Gain'!AJ3245</f>
        <v>5.6731665851025017</v>
      </c>
      <c r="E695">
        <f>'TPS543C20 Loop Gain'!B3245</f>
        <v>1311000</v>
      </c>
    </row>
    <row r="696" spans="3:5" x14ac:dyDescent="0.35">
      <c r="C696">
        <f>'TPS543C20 Loop Gain'!AI3244</f>
        <v>-61.191164945555194</v>
      </c>
      <c r="D696">
        <f>'TPS543C20 Loop Gain'!AJ3244</f>
        <v>6.0164612685397456</v>
      </c>
      <c r="E696">
        <f>'TPS543C20 Loop Gain'!B3244</f>
        <v>1310000</v>
      </c>
    </row>
    <row r="697" spans="3:5" x14ac:dyDescent="0.35">
      <c r="C697">
        <f>'TPS543C20 Loop Gain'!AI3243</f>
        <v>-61.161891791329111</v>
      </c>
      <c r="D697">
        <f>'TPS543C20 Loop Gain'!AJ3243</f>
        <v>6.3597241644442208</v>
      </c>
      <c r="E697">
        <f>'TPS543C20 Loop Gain'!B3243</f>
        <v>1309000</v>
      </c>
    </row>
    <row r="698" spans="3:5" x14ac:dyDescent="0.35">
      <c r="C698">
        <f>'TPS543C20 Loop Gain'!AI3242</f>
        <v>-61.132980797340736</v>
      </c>
      <c r="D698">
        <f>'TPS543C20 Loop Gain'!AJ3242</f>
        <v>6.702955217595135</v>
      </c>
      <c r="E698">
        <f>'TPS543C20 Loop Gain'!B3242</f>
        <v>1308000</v>
      </c>
    </row>
    <row r="699" spans="3:5" x14ac:dyDescent="0.35">
      <c r="C699">
        <f>'TPS543C20 Loop Gain'!AI3241</f>
        <v>-61.104430424103235</v>
      </c>
      <c r="D699">
        <f>'TPS543C20 Loop Gain'!AJ3241</f>
        <v>7.0461543773199153</v>
      </c>
      <c r="E699">
        <f>'TPS543C20 Loop Gain'!B3241</f>
        <v>1307000</v>
      </c>
    </row>
    <row r="700" spans="3:5" x14ac:dyDescent="0.35">
      <c r="C700">
        <f>'TPS543C20 Loop Gain'!AI3240</f>
        <v>-61.076239169297502</v>
      </c>
      <c r="D700">
        <f>'TPS543C20 Loop Gain'!AJ3240</f>
        <v>7.3893215975275082</v>
      </c>
      <c r="E700">
        <f>'TPS543C20 Loop Gain'!B3240</f>
        <v>1306000</v>
      </c>
    </row>
    <row r="701" spans="3:5" x14ac:dyDescent="0.35">
      <c r="C701">
        <f>'TPS543C20 Loop Gain'!AI3239</f>
        <v>-61.048405567271402</v>
      </c>
      <c r="D701">
        <f>'TPS543C20 Loop Gain'!AJ3239</f>
        <v>7.7324568367185575</v>
      </c>
      <c r="E701">
        <f>'TPS543C20 Loop Gain'!B3239</f>
        <v>1305000</v>
      </c>
    </row>
    <row r="702" spans="3:5" x14ac:dyDescent="0.35">
      <c r="C702">
        <f>'TPS543C20 Loop Gain'!AI3238</f>
        <v>-61.020928188554713</v>
      </c>
      <c r="D702">
        <f>'TPS543C20 Loop Gain'!AJ3238</f>
        <v>8.0755600579888664</v>
      </c>
      <c r="E702">
        <f>'TPS543C20 Loop Gain'!B3238</f>
        <v>1304000</v>
      </c>
    </row>
    <row r="703" spans="3:5" x14ac:dyDescent="0.35">
      <c r="C703">
        <f>'TPS543C20 Loop Gain'!AI3237</f>
        <v>-60.99380563938864</v>
      </c>
      <c r="D703">
        <f>'TPS543C20 Loop Gain'!AJ3237</f>
        <v>8.4186312290644647</v>
      </c>
      <c r="E703">
        <f>'TPS543C20 Loop Gain'!B3237</f>
        <v>1303000</v>
      </c>
    </row>
    <row r="704" spans="3:5" x14ac:dyDescent="0.35">
      <c r="C704">
        <f>'TPS543C20 Loop Gain'!AI3236</f>
        <v>-60.967036561272366</v>
      </c>
      <c r="D704">
        <f>'TPS543C20 Loop Gain'!AJ3236</f>
        <v>8.7616703223032211</v>
      </c>
      <c r="E704">
        <f>'TPS543C20 Loop Gain'!B3236</f>
        <v>1302000</v>
      </c>
    </row>
    <row r="705" spans="3:5" x14ac:dyDescent="0.35">
      <c r="C705">
        <f>'TPS543C20 Loop Gain'!AI3235</f>
        <v>-60.940619630522747</v>
      </c>
      <c r="D705">
        <f>'TPS543C20 Loop Gain'!AJ3235</f>
        <v>9.1046773147131326</v>
      </c>
      <c r="E705">
        <f>'TPS543C20 Loop Gain'!B3235</f>
        <v>1301000</v>
      </c>
    </row>
    <row r="706" spans="3:5" x14ac:dyDescent="0.35">
      <c r="C706">
        <f>'TPS543C20 Loop Gain'!AI3234</f>
        <v>-60.914553557848762</v>
      </c>
      <c r="D706">
        <f>'TPS543C20 Loop Gain'!AJ3234</f>
        <v>9.4476521879539206</v>
      </c>
      <c r="E706">
        <f>'TPS543C20 Loop Gain'!B3234</f>
        <v>1300000</v>
      </c>
    </row>
    <row r="707" spans="3:5" x14ac:dyDescent="0.35">
      <c r="C707">
        <f>'TPS543C20 Loop Gain'!AI3233</f>
        <v>-60.888837087940935</v>
      </c>
      <c r="D707">
        <f>'TPS543C20 Loop Gain'!AJ3233</f>
        <v>9.7905949283680247</v>
      </c>
      <c r="E707">
        <f>'TPS543C20 Loop Gain'!B3233</f>
        <v>1299000</v>
      </c>
    </row>
    <row r="708" spans="3:5" x14ac:dyDescent="0.35">
      <c r="C708">
        <f>'TPS543C20 Loop Gain'!AI3232</f>
        <v>-60.863468999072708</v>
      </c>
      <c r="D708">
        <f>'TPS543C20 Loop Gain'!AJ3232</f>
        <v>10.133505526981196</v>
      </c>
      <c r="E708">
        <f>'TPS543C20 Loop Gain'!B3232</f>
        <v>1298000</v>
      </c>
    </row>
    <row r="709" spans="3:5" x14ac:dyDescent="0.35">
      <c r="C709">
        <f>'TPS543C20 Loop Gain'!AI3231</f>
        <v>-60.838448102717813</v>
      </c>
      <c r="D709">
        <f>'TPS543C20 Loop Gain'!AJ3231</f>
        <v>10.47638397950495</v>
      </c>
      <c r="E709">
        <f>'TPS543C20 Loop Gain'!B3231</f>
        <v>1297000</v>
      </c>
    </row>
    <row r="710" spans="3:5" x14ac:dyDescent="0.35">
      <c r="C710">
        <f>'TPS543C20 Loop Gain'!AI3230</f>
        <v>-60.813773243178275</v>
      </c>
      <c r="D710">
        <f>'TPS543C20 Loop Gain'!AJ3230</f>
        <v>10.819230286364455</v>
      </c>
      <c r="E710">
        <f>'TPS543C20 Loop Gain'!B3230</f>
        <v>1296000</v>
      </c>
    </row>
    <row r="711" spans="3:5" x14ac:dyDescent="0.35">
      <c r="C711">
        <f>'TPS543C20 Loop Gain'!AI3229</f>
        <v>-60.7894432972262</v>
      </c>
      <c r="D711">
        <f>'TPS543C20 Loop Gain'!AJ3229</f>
        <v>11.16204445269822</v>
      </c>
      <c r="E711">
        <f>'TPS543C20 Loop Gain'!B3229</f>
        <v>1295000</v>
      </c>
    </row>
    <row r="712" spans="3:5" x14ac:dyDescent="0.35">
      <c r="C712">
        <f>'TPS543C20 Loop Gain'!AI3228</f>
        <v>-60.765457173759351</v>
      </c>
      <c r="D712">
        <f>'TPS543C20 Loop Gain'!AJ3228</f>
        <v>11.504826488358116</v>
      </c>
      <c r="E712">
        <f>'TPS543C20 Loop Gain'!B3228</f>
        <v>1294000</v>
      </c>
    </row>
    <row r="713" spans="3:5" x14ac:dyDescent="0.35">
      <c r="C713">
        <f>'TPS543C20 Loop Gain'!AI3227</f>
        <v>-60.741813813467395</v>
      </c>
      <c r="D713">
        <f>'TPS543C20 Loop Gain'!AJ3227</f>
        <v>11.847576407935657</v>
      </c>
      <c r="E713">
        <f>'TPS543C20 Loop Gain'!B3227</f>
        <v>1293000</v>
      </c>
    </row>
    <row r="714" spans="3:5" x14ac:dyDescent="0.35">
      <c r="C714">
        <f>'TPS543C20 Loop Gain'!AI3226</f>
        <v>-60.718512188510722</v>
      </c>
      <c r="D714">
        <f>'TPS543C20 Loop Gain'!AJ3226</f>
        <v>12.190294230755073</v>
      </c>
      <c r="E714">
        <f>'TPS543C20 Loop Gain'!B3226</f>
        <v>1292000</v>
      </c>
    </row>
    <row r="715" spans="3:5" x14ac:dyDescent="0.35">
      <c r="C715">
        <f>'TPS543C20 Loop Gain'!AI3225</f>
        <v>-60.695551302211221</v>
      </c>
      <c r="D715">
        <f>'TPS543C20 Loop Gain'!AJ3225</f>
        <v>12.532979980888232</v>
      </c>
      <c r="E715">
        <f>'TPS543C20 Loop Gain'!B3225</f>
        <v>1291000</v>
      </c>
    </row>
    <row r="716" spans="3:5" x14ac:dyDescent="0.35">
      <c r="C716">
        <f>'TPS543C20 Loop Gain'!AI3224</f>
        <v>-60.672930188755984</v>
      </c>
      <c r="D716">
        <f>'TPS543C20 Loop Gain'!AJ3224</f>
        <v>12.875633687145534</v>
      </c>
      <c r="E716">
        <f>'TPS543C20 Loop Gain'!B3224</f>
        <v>1290000</v>
      </c>
    </row>
    <row r="717" spans="3:5" x14ac:dyDescent="0.35">
      <c r="C717">
        <f>'TPS543C20 Loop Gain'!AI3223</f>
        <v>-60.650647912908497</v>
      </c>
      <c r="D717">
        <f>'TPS543C20 Loop Gain'!AJ3223</f>
        <v>13.218255383101376</v>
      </c>
      <c r="E717">
        <f>'TPS543C20 Loop Gain'!B3223</f>
        <v>1289000</v>
      </c>
    </row>
    <row r="718" spans="3:5" x14ac:dyDescent="0.35">
      <c r="C718">
        <f>'TPS543C20 Loop Gain'!AI3222</f>
        <v>-60.628703569736935</v>
      </c>
      <c r="D718">
        <f>'TPS543C20 Loop Gain'!AJ3222</f>
        <v>13.560845107087072</v>
      </c>
      <c r="E718">
        <f>'TPS543C20 Loop Gain'!B3222</f>
        <v>1288000</v>
      </c>
    </row>
    <row r="719" spans="3:5" x14ac:dyDescent="0.35">
      <c r="C719">
        <f>'TPS543C20 Loop Gain'!AI3221</f>
        <v>-60.607096284347023</v>
      </c>
      <c r="D719">
        <f>'TPS543C20 Loop Gain'!AJ3221</f>
        <v>13.903402902187446</v>
      </c>
      <c r="E719">
        <f>'TPS543C20 Loop Gain'!B3221</f>
        <v>1287000</v>
      </c>
    </row>
    <row r="720" spans="3:5" x14ac:dyDescent="0.35">
      <c r="C720">
        <f>'TPS543C20 Loop Gain'!AI3220</f>
        <v>-60.585825211631317</v>
      </c>
      <c r="D720">
        <f>'TPS543C20 Loop Gain'!AJ3220</f>
        <v>14.245928816259953</v>
      </c>
      <c r="E720">
        <f>'TPS543C20 Loop Gain'!B3220</f>
        <v>1286000</v>
      </c>
    </row>
    <row r="721" spans="3:5" x14ac:dyDescent="0.35">
      <c r="C721">
        <f>'TPS543C20 Loop Gain'!AI3219</f>
        <v>-60.564889536024047</v>
      </c>
      <c r="D721">
        <f>'TPS543C20 Loop Gain'!AJ3219</f>
        <v>14.588422901927167</v>
      </c>
      <c r="E721">
        <f>'TPS543C20 Loop Gain'!B3219</f>
        <v>1285000</v>
      </c>
    </row>
    <row r="722" spans="3:5" x14ac:dyDescent="0.35">
      <c r="C722">
        <f>'TPS543C20 Loop Gain'!AI3218</f>
        <v>-60.544288471271663</v>
      </c>
      <c r="D722">
        <f>'TPS543C20 Loop Gain'!AJ3218</f>
        <v>14.930885216571397</v>
      </c>
      <c r="E722">
        <f>'TPS543C20 Loop Gain'!B3218</f>
        <v>1284000</v>
      </c>
    </row>
    <row r="723" spans="3:5" x14ac:dyDescent="0.35">
      <c r="C723">
        <f>'TPS543C20 Loop Gain'!AI3217</f>
        <v>-60.524021260208642</v>
      </c>
      <c r="D723">
        <f>'TPS543C20 Loop Gain'!AJ3217</f>
        <v>15.273315822350909</v>
      </c>
      <c r="E723">
        <f>'TPS543C20 Loop Gain'!B3217</f>
        <v>1283000</v>
      </c>
    </row>
    <row r="724" spans="3:5" x14ac:dyDescent="0.35">
      <c r="C724">
        <f>'TPS543C20 Loop Gain'!AI3216</f>
        <v>-60.504087174546548</v>
      </c>
      <c r="D724">
        <f>'TPS543C20 Loop Gain'!AJ3216</f>
        <v>15.615714786189459</v>
      </c>
      <c r="E724">
        <f>'TPS543C20 Loop Gain'!B3216</f>
        <v>1282000</v>
      </c>
    </row>
    <row r="725" spans="3:5" x14ac:dyDescent="0.35">
      <c r="C725">
        <f>'TPS543C20 Loop Gain'!AI3215</f>
        <v>-60.484485514671107</v>
      </c>
      <c r="D725">
        <f>'TPS543C20 Loop Gain'!AJ3215</f>
        <v>15.95808217978</v>
      </c>
      <c r="E725">
        <f>'TPS543C20 Loop Gain'!B3215</f>
        <v>1281000</v>
      </c>
    </row>
    <row r="726" spans="3:5" x14ac:dyDescent="0.35">
      <c r="C726">
        <f>'TPS543C20 Loop Gain'!AI3214</f>
        <v>-60.465215609451874</v>
      </c>
      <c r="D726">
        <f>'TPS543C20 Loop Gain'!AJ3214</f>
        <v>16.300418079572182</v>
      </c>
      <c r="E726">
        <f>'TPS543C20 Loop Gain'!B3214</f>
        <v>1280000</v>
      </c>
    </row>
    <row r="727" spans="3:5" x14ac:dyDescent="0.35">
      <c r="C727">
        <f>'TPS543C20 Loop Gain'!AI3213</f>
        <v>-60.446276816057633</v>
      </c>
      <c r="D727">
        <f>'TPS543C20 Loop Gain'!AJ3213</f>
        <v>16.642722566786823</v>
      </c>
      <c r="E727">
        <f>'TPS543C20 Loop Gain'!B3213</f>
        <v>1279000</v>
      </c>
    </row>
    <row r="728" spans="3:5" x14ac:dyDescent="0.35">
      <c r="C728">
        <f>'TPS543C20 Loop Gain'!AI3212</f>
        <v>-60.427668519783964</v>
      </c>
      <c r="D728">
        <f>'TPS543C20 Loop Gain'!AJ3212</f>
        <v>16.984995727404794</v>
      </c>
      <c r="E728">
        <f>'TPS543C20 Loop Gain'!B3212</f>
        <v>1278000</v>
      </c>
    </row>
    <row r="729" spans="3:5" x14ac:dyDescent="0.35">
      <c r="C729">
        <f>'TPS543C20 Loop Gain'!AI3211</f>
        <v>-60.409390133891222</v>
      </c>
      <c r="D729">
        <f>'TPS543C20 Loop Gain'!AJ3211</f>
        <v>17.327237652155048</v>
      </c>
      <c r="E729">
        <f>'TPS543C20 Loop Gain'!B3211</f>
        <v>1277000</v>
      </c>
    </row>
    <row r="730" spans="3:5" x14ac:dyDescent="0.35">
      <c r="C730">
        <f>'TPS543C20 Loop Gain'!AI3210</f>
        <v>-60.39144109944651</v>
      </c>
      <c r="D730">
        <f>'TPS543C20 Loop Gain'!AJ3210</f>
        <v>17.669448436524686</v>
      </c>
      <c r="E730">
        <f>'TPS543C20 Loop Gain'!B3210</f>
        <v>1276000</v>
      </c>
    </row>
    <row r="731" spans="3:5" x14ac:dyDescent="0.35">
      <c r="C731">
        <f>'TPS543C20 Loop Gain'!AI3209</f>
        <v>-60.373820885182418</v>
      </c>
      <c r="D731">
        <f>'TPS543C20 Loop Gain'!AJ3209</f>
        <v>18.011628180748872</v>
      </c>
      <c r="E731">
        <f>'TPS543C20 Loop Gain'!B3209</f>
        <v>1275000</v>
      </c>
    </row>
    <row r="732" spans="3:5" x14ac:dyDescent="0.35">
      <c r="C732">
        <f>'TPS543C20 Loop Gain'!AI3208</f>
        <v>-60.356528987357699</v>
      </c>
      <c r="D732">
        <f>'TPS543C20 Loop Gain'!AJ3208</f>
        <v>18.353776989793314</v>
      </c>
      <c r="E732">
        <f>'TPS543C20 Loop Gain'!B3208</f>
        <v>1274000</v>
      </c>
    </row>
    <row r="733" spans="3:5" x14ac:dyDescent="0.35">
      <c r="C733">
        <f>'TPS543C20 Loop Gain'!AI3207</f>
        <v>-60.339564929631671</v>
      </c>
      <c r="D733">
        <f>'TPS543C20 Loop Gain'!AJ3207</f>
        <v>18.695894973366585</v>
      </c>
      <c r="E733">
        <f>'TPS543C20 Loop Gain'!B3207</f>
        <v>1273000</v>
      </c>
    </row>
    <row r="734" spans="3:5" x14ac:dyDescent="0.35">
      <c r="C734">
        <f>'TPS543C20 Loop Gain'!AI3206</f>
        <v>-60.32292826294529</v>
      </c>
      <c r="D734">
        <f>'TPS543C20 Loop Gain'!AJ3206</f>
        <v>19.037982245899673</v>
      </c>
      <c r="E734">
        <f>'TPS543C20 Loop Gain'!B3206</f>
        <v>1272000</v>
      </c>
    </row>
    <row r="735" spans="3:5" x14ac:dyDescent="0.35">
      <c r="C735">
        <f>'TPS543C20 Loop Gain'!AI3205</f>
        <v>-60.306618565411071</v>
      </c>
      <c r="D735">
        <f>'TPS543C20 Loop Gain'!AJ3205</f>
        <v>19.380038926545549</v>
      </c>
      <c r="E735">
        <f>'TPS543C20 Loop Gain'!B3205</f>
        <v>1271000</v>
      </c>
    </row>
    <row r="736" spans="3:5" x14ac:dyDescent="0.35">
      <c r="C736">
        <f>'TPS543C20 Loop Gain'!AI3204</f>
        <v>-60.290635442213308</v>
      </c>
      <c r="D736">
        <f>'TPS543C20 Loop Gain'!AJ3204</f>
        <v>19.722065139156339</v>
      </c>
      <c r="E736">
        <f>'TPS543C20 Loop Gain'!B3204</f>
        <v>1270000</v>
      </c>
    </row>
    <row r="737" spans="3:5" x14ac:dyDescent="0.35">
      <c r="C737">
        <f>'TPS543C20 Loop Gain'!AI3203</f>
        <v>-60.274978525514243</v>
      </c>
      <c r="D737">
        <f>'TPS543C20 Loop Gain'!AJ3203</f>
        <v>20.064061012293916</v>
      </c>
      <c r="E737">
        <f>'TPS543C20 Loop Gain'!B3203</f>
        <v>1269000</v>
      </c>
    </row>
    <row r="738" spans="3:5" x14ac:dyDescent="0.35">
      <c r="C738">
        <f>'TPS543C20 Loop Gain'!AI3202</f>
        <v>-60.259647474370581</v>
      </c>
      <c r="D738">
        <f>'TPS543C20 Loop Gain'!AJ3202</f>
        <v>20.406026679207891</v>
      </c>
      <c r="E738">
        <f>'TPS543C20 Loop Gain'!B3202</f>
        <v>1268000</v>
      </c>
    </row>
    <row r="739" spans="3:5" x14ac:dyDescent="0.35">
      <c r="C739">
        <f>'TPS543C20 Loop Gain'!AI3201</f>
        <v>-60.244641974659345</v>
      </c>
      <c r="D739">
        <f>'TPS543C20 Loop Gain'!AJ3201</f>
        <v>20.747962277818448</v>
      </c>
      <c r="E739">
        <f>'TPS543C20 Loop Gain'!B3201</f>
        <v>1267000</v>
      </c>
    </row>
    <row r="740" spans="3:5" x14ac:dyDescent="0.35">
      <c r="C740">
        <f>'TPS543C20 Loop Gain'!AI3200</f>
        <v>-60.229961739009134</v>
      </c>
      <c r="D740">
        <f>'TPS543C20 Loop Gain'!AJ3200</f>
        <v>21.089867950721093</v>
      </c>
      <c r="E740">
        <f>'TPS543C20 Loop Gain'!B3200</f>
        <v>1266000</v>
      </c>
    </row>
    <row r="741" spans="3:5" x14ac:dyDescent="0.35">
      <c r="C741">
        <f>'TPS543C20 Loop Gain'!AI3199</f>
        <v>-60.215606506742347</v>
      </c>
      <c r="D741">
        <f>'TPS543C20 Loop Gain'!AJ3199</f>
        <v>21.431743845164476</v>
      </c>
      <c r="E741">
        <f>'TPS543C20 Loop Gain'!B3199</f>
        <v>1265000</v>
      </c>
    </row>
    <row r="742" spans="3:5" x14ac:dyDescent="0.35">
      <c r="C742">
        <f>'TPS543C20 Loop Gain'!AI3198</f>
        <v>-60.201576043825668</v>
      </c>
      <c r="D742">
        <f>'TPS543C20 Loop Gain'!AJ3198</f>
        <v>21.773590113031304</v>
      </c>
      <c r="E742">
        <f>'TPS543C20 Loop Gain'!B3198</f>
        <v>1264000</v>
      </c>
    </row>
    <row r="743" spans="3:5" x14ac:dyDescent="0.35">
      <c r="C743">
        <f>'TPS543C20 Loop Gain'!AI3197</f>
        <v>-60.187870142826405</v>
      </c>
      <c r="D743">
        <f>'TPS543C20 Loop Gain'!AJ3197</f>
        <v>22.11540691083766</v>
      </c>
      <c r="E743">
        <f>'TPS543C20 Loop Gain'!B3197</f>
        <v>1263000</v>
      </c>
    </row>
    <row r="744" spans="3:5" x14ac:dyDescent="0.35">
      <c r="C744">
        <f>'TPS543C20 Loop Gain'!AI3196</f>
        <v>-60.174488622880688</v>
      </c>
      <c r="D744">
        <f>'TPS543C20 Loop Gain'!AJ3196</f>
        <v>22.457194399712225</v>
      </c>
      <c r="E744">
        <f>'TPS543C20 Loop Gain'!B3196</f>
        <v>1262000</v>
      </c>
    </row>
    <row r="745" spans="3:5" x14ac:dyDescent="0.35">
      <c r="C745">
        <f>'TPS543C20 Loop Gain'!AI3195</f>
        <v>-60.16143132966608</v>
      </c>
      <c r="D745">
        <f>'TPS543C20 Loop Gain'!AJ3195</f>
        <v>22.798952745380799</v>
      </c>
      <c r="E745">
        <f>'TPS543C20 Loop Gain'!B3195</f>
        <v>1261000</v>
      </c>
    </row>
    <row r="746" spans="3:5" x14ac:dyDescent="0.35">
      <c r="C746">
        <f>'TPS543C20 Loop Gain'!AI3194</f>
        <v>-60.148698135385331</v>
      </c>
      <c r="D746">
        <f>'TPS543C20 Loop Gain'!AJ3194</f>
        <v>23.140682118144618</v>
      </c>
      <c r="E746">
        <f>'TPS543C20 Loop Gain'!B3194</f>
        <v>1260000</v>
      </c>
    </row>
    <row r="747" spans="3:5" x14ac:dyDescent="0.35">
      <c r="C747">
        <f>'TPS543C20 Loop Gain'!AI3193</f>
        <v>-60.136288938757332</v>
      </c>
      <c r="D747">
        <f>'TPS543C20 Loop Gain'!AJ3193</f>
        <v>23.482382692875998</v>
      </c>
      <c r="E747">
        <f>'TPS543C20 Loop Gain'!B3193</f>
        <v>1259000</v>
      </c>
    </row>
    <row r="748" spans="3:5" x14ac:dyDescent="0.35">
      <c r="C748">
        <f>'TPS543C20 Loop Gain'!AI3192</f>
        <v>-60.124203665015337</v>
      </c>
      <c r="D748">
        <f>'TPS543C20 Loop Gain'!AJ3192</f>
        <v>23.824054648995908</v>
      </c>
      <c r="E748">
        <f>'TPS543C20 Loop Gain'!B3192</f>
        <v>1258000</v>
      </c>
    </row>
    <row r="749" spans="3:5" x14ac:dyDescent="0.35">
      <c r="C749">
        <f>'TPS543C20 Loop Gain'!AI3191</f>
        <v>-60.112442265914922</v>
      </c>
      <c r="D749">
        <f>'TPS543C20 Loop Gain'!AJ3191</f>
        <v>24.165698170445189</v>
      </c>
      <c r="E749">
        <f>'TPS543C20 Loop Gain'!B3191</f>
        <v>1257000</v>
      </c>
    </row>
    <row r="750" spans="3:5" x14ac:dyDescent="0.35">
      <c r="C750">
        <f>'TPS543C20 Loop Gain'!AI3190</f>
        <v>-60.10100471974841</v>
      </c>
      <c r="D750">
        <f>'TPS543C20 Loop Gain'!AJ3190</f>
        <v>24.50731344568424</v>
      </c>
      <c r="E750">
        <f>'TPS543C20 Loop Gain'!B3190</f>
        <v>1256000</v>
      </c>
    </row>
    <row r="751" spans="3:5" x14ac:dyDescent="0.35">
      <c r="C751">
        <f>'TPS543C20 Loop Gain'!AI3189</f>
        <v>-60.089891031369412</v>
      </c>
      <c r="D751">
        <f>'TPS543C20 Loop Gain'!AJ3189</f>
        <v>24.848900667663983</v>
      </c>
      <c r="E751">
        <f>'TPS543C20 Loop Gain'!B3189</f>
        <v>1255000</v>
      </c>
    </row>
    <row r="752" spans="3:5" x14ac:dyDescent="0.35">
      <c r="C752">
        <f>'TPS543C20 Loop Gain'!AI3188</f>
        <v>-60.07910123222338</v>
      </c>
      <c r="D752">
        <f>'TPS543C20 Loop Gain'!AJ3188</f>
        <v>25.190460033797336</v>
      </c>
      <c r="E752">
        <f>'TPS543C20 Loop Gain'!B3188</f>
        <v>1254000</v>
      </c>
    </row>
    <row r="753" spans="3:5" x14ac:dyDescent="0.35">
      <c r="C753">
        <f>'TPS543C20 Loop Gain'!AI3187</f>
        <v>-60.068635380388393</v>
      </c>
      <c r="D753">
        <f>'TPS543C20 Loop Gain'!AJ3187</f>
        <v>25.531991745956262</v>
      </c>
      <c r="E753">
        <f>'TPS543C20 Loop Gain'!B3187</f>
        <v>1253000</v>
      </c>
    </row>
    <row r="754" spans="3:5" x14ac:dyDescent="0.35">
      <c r="C754">
        <f>'TPS543C20 Loop Gain'!AI3186</f>
        <v>-60.058493560622104</v>
      </c>
      <c r="D754">
        <f>'TPS543C20 Loop Gain'!AJ3186</f>
        <v>25.873496010437968</v>
      </c>
      <c r="E754">
        <f>'TPS543C20 Loop Gain'!B3186</f>
        <v>1252000</v>
      </c>
    </row>
    <row r="755" spans="3:5" x14ac:dyDescent="0.35">
      <c r="C755">
        <f>'TPS543C20 Loop Gain'!AI3185</f>
        <v>-60.048675884418891</v>
      </c>
      <c r="D755">
        <f>'TPS543C20 Loop Gain'!AJ3185</f>
        <v>26.214973037948276</v>
      </c>
      <c r="E755">
        <f>'TPS543C20 Loop Gain'!B3185</f>
        <v>1251000</v>
      </c>
    </row>
    <row r="756" spans="3:5" x14ac:dyDescent="0.35">
      <c r="C756">
        <f>'TPS543C20 Loop Gain'!AI3184</f>
        <v>-60.039182490073898</v>
      </c>
      <c r="D756">
        <f>'TPS543C20 Loop Gain'!AJ3184</f>
        <v>26.556423043568433</v>
      </c>
      <c r="E756">
        <f>'TPS543C20 Loop Gain'!B3184</f>
        <v>1250000</v>
      </c>
    </row>
    <row r="757" spans="3:5" x14ac:dyDescent="0.35">
      <c r="C757">
        <f>'TPS543C20 Loop Gain'!AI3183</f>
        <v>-60.030013542755547</v>
      </c>
      <c r="D757">
        <f>'TPS543C20 Loop Gain'!AJ3183</f>
        <v>26.897846246747065</v>
      </c>
      <c r="E757">
        <f>'TPS543C20 Loop Gain'!B3183</f>
        <v>1249000</v>
      </c>
    </row>
    <row r="758" spans="3:5" x14ac:dyDescent="0.35">
      <c r="C758">
        <f>'TPS543C20 Loop Gain'!AI3182</f>
        <v>-60.021169234587092</v>
      </c>
      <c r="D758">
        <f>'TPS543C20 Loop Gain'!AJ3182</f>
        <v>27.239242871268431</v>
      </c>
      <c r="E758">
        <f>'TPS543C20 Loop Gain'!B3182</f>
        <v>1248000</v>
      </c>
    </row>
    <row r="759" spans="3:5" x14ac:dyDescent="0.35">
      <c r="C759">
        <f>'TPS543C20 Loop Gain'!AI3181</f>
        <v>-60.012649784736169</v>
      </c>
      <c r="D759">
        <f>'TPS543C20 Loop Gain'!AJ3181</f>
        <v>27.580613145219317</v>
      </c>
      <c r="E759">
        <f>'TPS543C20 Loop Gain'!B3181</f>
        <v>1247000</v>
      </c>
    </row>
    <row r="760" spans="3:5" x14ac:dyDescent="0.35">
      <c r="C760">
        <f>'TPS543C20 Loop Gain'!AI3180</f>
        <v>-60.004455439511986</v>
      </c>
      <c r="D760">
        <f>'TPS543C20 Loop Gain'!AJ3180</f>
        <v>27.921957300978782</v>
      </c>
      <c r="E760">
        <f>'TPS543C20 Loop Gain'!B3180</f>
        <v>1246000</v>
      </c>
    </row>
    <row r="761" spans="3:5" x14ac:dyDescent="0.35">
      <c r="C761">
        <f>'TPS543C20 Loop Gain'!AI3179</f>
        <v>-59.996586472472444</v>
      </c>
      <c r="D761">
        <f>'TPS543C20 Loop Gain'!AJ3179</f>
        <v>28.263275575185045</v>
      </c>
      <c r="E761">
        <f>'TPS543C20 Loop Gain'!B3179</f>
        <v>1245000</v>
      </c>
    </row>
    <row r="762" spans="3:5" x14ac:dyDescent="0.35">
      <c r="C762">
        <f>'TPS543C20 Loop Gain'!AI3178</f>
        <v>-59.989043184538247</v>
      </c>
      <c r="D762">
        <f>'TPS543C20 Loop Gain'!AJ3178</f>
        <v>28.604568208698524</v>
      </c>
      <c r="E762">
        <f>'TPS543C20 Loop Gain'!B3178</f>
        <v>1244000</v>
      </c>
    </row>
    <row r="763" spans="3:5" x14ac:dyDescent="0.35">
      <c r="C763">
        <f>'TPS543C20 Loop Gain'!AI3177</f>
        <v>-59.98182590411777</v>
      </c>
      <c r="D763">
        <f>'TPS543C20 Loop Gain'!AJ3177</f>
        <v>28.945835446593389</v>
      </c>
      <c r="E763">
        <f>'TPS543C20 Loop Gain'!B3177</f>
        <v>1243000</v>
      </c>
    </row>
    <row r="764" spans="3:5" x14ac:dyDescent="0.35">
      <c r="C764">
        <f>'TPS543C20 Loop Gain'!AI3176</f>
        <v>-59.974934987237773</v>
      </c>
      <c r="D764">
        <f>'TPS543C20 Loop Gain'!AJ3176</f>
        <v>29.287077538118801</v>
      </c>
      <c r="E764">
        <f>'TPS543C20 Loop Gain'!B3176</f>
        <v>1242000</v>
      </c>
    </row>
    <row r="765" spans="3:5" x14ac:dyDescent="0.35">
      <c r="C765">
        <f>'TPS543C20 Loop Gain'!AI3175</f>
        <v>-59.968370817685695</v>
      </c>
      <c r="D765">
        <f>'TPS543C20 Loop Gain'!AJ3175</f>
        <v>29.628294736661726</v>
      </c>
      <c r="E765">
        <f>'TPS543C20 Loop Gain'!B3175</f>
        <v>1241000</v>
      </c>
    </row>
    <row r="766" spans="3:5" x14ac:dyDescent="0.35">
      <c r="C766">
        <f>'TPS543C20 Loop Gain'!AI3174</f>
        <v>-59.962133807158693</v>
      </c>
      <c r="D766">
        <f>'TPS543C20 Loop Gain'!AJ3174</f>
        <v>29.969487299735388</v>
      </c>
      <c r="E766">
        <f>'TPS543C20 Loop Gain'!B3174</f>
        <v>1240000</v>
      </c>
    </row>
    <row r="767" spans="3:5" x14ac:dyDescent="0.35">
      <c r="C767">
        <f>'TPS543C20 Loop Gain'!AI3173</f>
        <v>-59.956224395423298</v>
      </c>
      <c r="D767">
        <f>'TPS543C20 Loop Gain'!AJ3173</f>
        <v>30.310655488936682</v>
      </c>
      <c r="E767">
        <f>'TPS543C20 Loop Gain'!B3173</f>
        <v>1239000</v>
      </c>
    </row>
    <row r="768" spans="3:5" x14ac:dyDescent="0.35">
      <c r="C768">
        <f>'TPS543C20 Loop Gain'!AI3172</f>
        <v>-59.950643050482583</v>
      </c>
      <c r="D768">
        <f>'TPS543C20 Loop Gain'!AJ3172</f>
        <v>30.651799569922076</v>
      </c>
      <c r="E768">
        <f>'TPS543C20 Loop Gain'!B3172</f>
        <v>1238000</v>
      </c>
    </row>
    <row r="769" spans="3:5" x14ac:dyDescent="0.35">
      <c r="C769">
        <f>'TPS543C20 Loop Gain'!AI3171</f>
        <v>-59.945390268754011</v>
      </c>
      <c r="D769">
        <f>'TPS543C20 Loop Gain'!AJ3171</f>
        <v>30.992919812363354</v>
      </c>
      <c r="E769">
        <f>'TPS543C20 Loop Gain'!B3171</f>
        <v>1237000</v>
      </c>
    </row>
    <row r="770" spans="3:5" x14ac:dyDescent="0.35">
      <c r="C770">
        <f>'TPS543C20 Loop Gain'!AI3170</f>
        <v>-59.940466575254831</v>
      </c>
      <c r="D770">
        <f>'TPS543C20 Loop Gain'!AJ3170</f>
        <v>31.334016489933127</v>
      </c>
      <c r="E770">
        <f>'TPS543C20 Loop Gain'!B3170</f>
        <v>1236000</v>
      </c>
    </row>
    <row r="771" spans="3:5" x14ac:dyDescent="0.35">
      <c r="C771">
        <f>'TPS543C20 Loop Gain'!AI3169</f>
        <v>-59.935872523799333</v>
      </c>
      <c r="D771">
        <f>'TPS543C20 Loop Gain'!AJ3169</f>
        <v>31.675089880263929</v>
      </c>
      <c r="E771">
        <f>'TPS543C20 Loop Gain'!B3169</f>
        <v>1235000</v>
      </c>
    </row>
    <row r="772" spans="3:5" x14ac:dyDescent="0.35">
      <c r="C772">
        <f>'TPS543C20 Loop Gain'!AI3168</f>
        <v>-59.931608697203124</v>
      </c>
      <c r="D772">
        <f>'TPS543C20 Loop Gain'!AJ3168</f>
        <v>32.016140264906426</v>
      </c>
      <c r="E772">
        <f>'TPS543C20 Loop Gain'!B3168</f>
        <v>1234000</v>
      </c>
    </row>
    <row r="773" spans="3:5" x14ac:dyDescent="0.35">
      <c r="C773">
        <f>'TPS543C20 Loop Gain'!AI3167</f>
        <v>-59.927675707498352</v>
      </c>
      <c r="D773">
        <f>'TPS543C20 Loop Gain'!AJ3167</f>
        <v>32.3571679293103</v>
      </c>
      <c r="E773">
        <f>'TPS543C20 Loop Gain'!B3167</f>
        <v>1233000</v>
      </c>
    </row>
    <row r="774" spans="3:5" x14ac:dyDescent="0.35">
      <c r="C774">
        <f>'TPS543C20 Loop Gain'!AI3166</f>
        <v>-59.924074196158649</v>
      </c>
      <c r="D774">
        <f>'TPS543C20 Loop Gain'!AJ3166</f>
        <v>32.698173162784038</v>
      </c>
      <c r="E774">
        <f>'TPS543C20 Loop Gain'!B3166</f>
        <v>1232000</v>
      </c>
    </row>
    <row r="775" spans="3:5" x14ac:dyDescent="0.35">
      <c r="C775">
        <f>'TPS543C20 Loop Gain'!AI3165</f>
        <v>-59.92080483433444</v>
      </c>
      <c r="D775">
        <f>'TPS543C20 Loop Gain'!AJ3165</f>
        <v>33.039156258449559</v>
      </c>
      <c r="E775">
        <f>'TPS543C20 Loop Gain'!B3165</f>
        <v>1231000</v>
      </c>
    </row>
    <row r="776" spans="3:5" x14ac:dyDescent="0.35">
      <c r="C776">
        <f>'TPS543C20 Loop Gain'!AI3164</f>
        <v>-59.91786832309684</v>
      </c>
      <c r="D776">
        <f>'TPS543C20 Loop Gain'!AJ3164</f>
        <v>33.380117513222984</v>
      </c>
      <c r="E776">
        <f>'TPS543C20 Loop Gain'!B3164</f>
        <v>1230000</v>
      </c>
    </row>
    <row r="777" spans="3:5" x14ac:dyDescent="0.35">
      <c r="C777">
        <f>'TPS543C20 Loop Gain'!AI3163</f>
        <v>-59.915265393693772</v>
      </c>
      <c r="D777">
        <f>'TPS543C20 Loop Gain'!AJ3163</f>
        <v>33.721057227767496</v>
      </c>
      <c r="E777">
        <f>'TPS543C20 Loop Gain'!B3163</f>
        <v>1229000</v>
      </c>
    </row>
    <row r="778" spans="3:5" x14ac:dyDescent="0.35">
      <c r="C778">
        <f>'TPS543C20 Loop Gain'!AI3162</f>
        <v>-59.912996807815226</v>
      </c>
      <c r="D778">
        <f>'TPS543C20 Loop Gain'!AJ3162</f>
        <v>34.061975706461574</v>
      </c>
      <c r="E778">
        <f>'TPS543C20 Loop Gain'!B3162</f>
        <v>1228000</v>
      </c>
    </row>
    <row r="779" spans="3:5" x14ac:dyDescent="0.35">
      <c r="C779">
        <f>'TPS543C20 Loop Gain'!AI3161</f>
        <v>-59.911063357870027</v>
      </c>
      <c r="D779">
        <f>'TPS543C20 Loop Gain'!AJ3161</f>
        <v>34.402873257350748</v>
      </c>
      <c r="E779">
        <f>'TPS543C20 Loop Gain'!B3161</f>
        <v>1227000</v>
      </c>
    </row>
    <row r="780" spans="3:5" x14ac:dyDescent="0.35">
      <c r="C780">
        <f>'TPS543C20 Loop Gain'!AI3160</f>
        <v>-59.909465867272488</v>
      </c>
      <c r="D780">
        <f>'TPS543C20 Loop Gain'!AJ3160</f>
        <v>34.743750192124573</v>
      </c>
      <c r="E780">
        <f>'TPS543C20 Loop Gain'!B3160</f>
        <v>1226000</v>
      </c>
    </row>
    <row r="781" spans="3:5" x14ac:dyDescent="0.35">
      <c r="C781">
        <f>'TPS543C20 Loop Gain'!AI3159</f>
        <v>-59.908205190740233</v>
      </c>
      <c r="D781">
        <f>'TPS543C20 Loop Gain'!AJ3159</f>
        <v>35.084606826069944</v>
      </c>
      <c r="E781">
        <f>'TPS543C20 Loop Gain'!B3159</f>
        <v>1225000</v>
      </c>
    </row>
    <row r="782" spans="3:5" x14ac:dyDescent="0.35">
      <c r="C782">
        <f>'TPS543C20 Loop Gain'!AI3158</f>
        <v>-59.907282214605495</v>
      </c>
      <c r="D782">
        <f>'TPS543C20 Loop Gain'!AJ3158</f>
        <v>35.425443478025088</v>
      </c>
      <c r="E782">
        <f>'TPS543C20 Loop Gain'!B3158</f>
        <v>1224000</v>
      </c>
    </row>
    <row r="783" spans="3:5" x14ac:dyDescent="0.35">
      <c r="C783">
        <f>'TPS543C20 Loop Gain'!AI3157</f>
        <v>-59.906697857133871</v>
      </c>
      <c r="D783">
        <f>'TPS543C20 Loop Gain'!AJ3157</f>
        <v>35.766260470352165</v>
      </c>
      <c r="E783">
        <f>'TPS543C20 Loop Gain'!B3157</f>
        <v>1223000</v>
      </c>
    </row>
    <row r="784" spans="3:5" x14ac:dyDescent="0.35">
      <c r="C784">
        <f>'TPS543C20 Loop Gain'!AI3156</f>
        <v>-59.906453068857758</v>
      </c>
      <c r="D784">
        <f>'TPS543C20 Loop Gain'!AJ3156</f>
        <v>36.107058128892682</v>
      </c>
      <c r="E784">
        <f>'TPS543C20 Loop Gain'!B3156</f>
        <v>1222000</v>
      </c>
    </row>
    <row r="785" spans="3:5" x14ac:dyDescent="0.35">
      <c r="C785">
        <f>'TPS543C20 Loop Gain'!AI3155</f>
        <v>-59.906548832920848</v>
      </c>
      <c r="D785">
        <f>'TPS543C20 Loop Gain'!AJ3155</f>
        <v>36.447836782914202</v>
      </c>
      <c r="E785">
        <f>'TPS543C20 Loop Gain'!B3155</f>
        <v>1221000</v>
      </c>
    </row>
    <row r="786" spans="3:5" x14ac:dyDescent="0.35">
      <c r="C786">
        <f>'TPS543C20 Loop Gain'!AI3154</f>
        <v>-59.906986165435157</v>
      </c>
      <c r="D786">
        <f>'TPS543C20 Loop Gain'!AJ3154</f>
        <v>36.788596765088187</v>
      </c>
      <c r="E786">
        <f>'TPS543C20 Loop Gain'!B3154</f>
        <v>1220000</v>
      </c>
    </row>
    <row r="787" spans="3:5" x14ac:dyDescent="0.35">
      <c r="C787">
        <f>'TPS543C20 Loop Gain'!AI3153</f>
        <v>-59.907766115849661</v>
      </c>
      <c r="D787">
        <f>'TPS543C20 Loop Gain'!AJ3153</f>
        <v>37.129338411434162</v>
      </c>
      <c r="E787">
        <f>'TPS543C20 Loop Gain'!B3153</f>
        <v>1219000</v>
      </c>
    </row>
    <row r="788" spans="3:5" x14ac:dyDescent="0.35">
      <c r="C788">
        <f>'TPS543C20 Loop Gain'!AI3152</f>
        <v>-59.908889767331672</v>
      </c>
      <c r="D788">
        <f>'TPS543C20 Loop Gain'!AJ3152</f>
        <v>37.47006206128318</v>
      </c>
      <c r="E788">
        <f>'TPS543C20 Loop Gain'!B3152</f>
        <v>1218000</v>
      </c>
    </row>
    <row r="789" spans="3:5" x14ac:dyDescent="0.35">
      <c r="C789">
        <f>'TPS543C20 Loop Gain'!AI3151</f>
        <v>-59.910358237162178</v>
      </c>
      <c r="D789">
        <f>'TPS543C20 Loop Gain'!AJ3151</f>
        <v>37.810768057223449</v>
      </c>
      <c r="E789">
        <f>'TPS543C20 Loop Gain'!B3151</f>
        <v>1217000</v>
      </c>
    </row>
    <row r="790" spans="3:5" x14ac:dyDescent="0.35">
      <c r="C790">
        <f>'TPS543C20 Loop Gain'!AI3150</f>
        <v>-59.912172677143488</v>
      </c>
      <c r="D790">
        <f>'TPS543C20 Loop Gain'!AJ3150</f>
        <v>38.151456745072174</v>
      </c>
      <c r="E790">
        <f>'TPS543C20 Loop Gain'!B3150</f>
        <v>1216000</v>
      </c>
    </row>
    <row r="791" spans="3:5" x14ac:dyDescent="0.35">
      <c r="C791">
        <f>'TPS543C20 Loop Gain'!AI3149</f>
        <v>-59.914334274021442</v>
      </c>
      <c r="D791">
        <f>'TPS543C20 Loop Gain'!AJ3149</f>
        <v>38.492128473825296</v>
      </c>
      <c r="E791">
        <f>'TPS543C20 Loop Gain'!B3149</f>
        <v>1215000</v>
      </c>
    </row>
    <row r="792" spans="3:5" x14ac:dyDescent="0.35">
      <c r="C792">
        <f>'TPS543C20 Loop Gain'!AI3148</f>
        <v>-59.916844249919315</v>
      </c>
      <c r="D792">
        <f>'TPS543C20 Loop Gain'!AJ3148</f>
        <v>38.832783595597583</v>
      </c>
      <c r="E792">
        <f>'TPS543C20 Loop Gain'!B3148</f>
        <v>1214000</v>
      </c>
    </row>
    <row r="793" spans="3:5" x14ac:dyDescent="0.35">
      <c r="C793">
        <f>'TPS543C20 Loop Gain'!AI3147</f>
        <v>-59.919703862788907</v>
      </c>
      <c r="D793">
        <f>'TPS543C20 Loop Gain'!AJ3147</f>
        <v>39.173422465602059</v>
      </c>
      <c r="E793">
        <f>'TPS543C20 Loop Gain'!B3147</f>
        <v>1213000</v>
      </c>
    </row>
    <row r="794" spans="3:5" x14ac:dyDescent="0.35">
      <c r="C794">
        <f>'TPS543C20 Loop Gain'!AI3146</f>
        <v>-59.922914406873957</v>
      </c>
      <c r="D794">
        <f>'TPS543C20 Loop Gain'!AJ3146</f>
        <v>39.514045442088893</v>
      </c>
      <c r="E794">
        <f>'TPS543C20 Loop Gain'!B3146</f>
        <v>1212000</v>
      </c>
    </row>
    <row r="795" spans="3:5" x14ac:dyDescent="0.35">
      <c r="C795">
        <f>'TPS543C20 Loop Gain'!AI3145</f>
        <v>-59.92647721318874</v>
      </c>
      <c r="D795">
        <f>'TPS543C20 Loop Gain'!AJ3145</f>
        <v>39.854652886292925</v>
      </c>
      <c r="E795">
        <f>'TPS543C20 Loop Gain'!B3145</f>
        <v>1211000</v>
      </c>
    </row>
    <row r="796" spans="3:5" x14ac:dyDescent="0.35">
      <c r="C796">
        <f>'TPS543C20 Loop Gain'!AI3144</f>
        <v>-59.930393650012789</v>
      </c>
      <c r="D796">
        <f>'TPS543C20 Loop Gain'!AJ3144</f>
        <v>40.195245162402834</v>
      </c>
      <c r="E796">
        <f>'TPS543C20 Loop Gain'!B3144</f>
        <v>1210000</v>
      </c>
    </row>
    <row r="797" spans="3:5" x14ac:dyDescent="0.35">
      <c r="C797">
        <f>'TPS543C20 Loop Gain'!AI3143</f>
        <v>-59.934665123401359</v>
      </c>
      <c r="D797">
        <f>'TPS543C20 Loop Gain'!AJ3143</f>
        <v>40.535822637501916</v>
      </c>
      <c r="E797">
        <f>'TPS543C20 Loop Gain'!B3143</f>
        <v>1209000</v>
      </c>
    </row>
    <row r="798" spans="3:5" x14ac:dyDescent="0.35">
      <c r="C798">
        <f>'TPS543C20 Loop Gain'!AI3142</f>
        <v>-59.939293077709941</v>
      </c>
      <c r="D798">
        <f>'TPS543C20 Loop Gain'!AJ3142</f>
        <v>40.876385681526038</v>
      </c>
      <c r="E798">
        <f>'TPS543C20 Loop Gain'!B3142</f>
        <v>1208000</v>
      </c>
    </row>
    <row r="799" spans="3:5" x14ac:dyDescent="0.35">
      <c r="C799">
        <f>'TPS543C20 Loop Gain'!AI3141</f>
        <v>-59.944278996137363</v>
      </c>
      <c r="D799">
        <f>'TPS543C20 Loop Gain'!AJ3141</f>
        <v>41.216934667202061</v>
      </c>
      <c r="E799">
        <f>'TPS543C20 Loop Gain'!B3141</f>
        <v>1207000</v>
      </c>
    </row>
    <row r="800" spans="3:5" x14ac:dyDescent="0.35">
      <c r="C800">
        <f>'TPS543C20 Loop Gain'!AI3140</f>
        <v>-59.949624401284453</v>
      </c>
      <c r="D800">
        <f>'TPS543C20 Loop Gain'!AJ3140</f>
        <v>41.557469970016527</v>
      </c>
      <c r="E800">
        <f>'TPS543C20 Loop Gain'!B3140</f>
        <v>1206000</v>
      </c>
    </row>
    <row r="801" spans="3:5" x14ac:dyDescent="0.35">
      <c r="C801">
        <f>'TPS543C20 Loop Gain'!AI3139</f>
        <v>-59.955330855731638</v>
      </c>
      <c r="D801">
        <f>'TPS543C20 Loop Gain'!AJ3139</f>
        <v>41.897991968157761</v>
      </c>
      <c r="E801">
        <f>'TPS543C20 Loop Gain'!B3139</f>
        <v>1205000</v>
      </c>
    </row>
    <row r="802" spans="3:5" x14ac:dyDescent="0.35">
      <c r="C802">
        <f>'TPS543C20 Loop Gain'!AI3138</f>
        <v>-59.961399962631816</v>
      </c>
      <c r="D802">
        <f>'TPS543C20 Loop Gain'!AJ3138</f>
        <v>42.238501042456555</v>
      </c>
      <c r="E802">
        <f>'TPS543C20 Loop Gain'!B3138</f>
        <v>1204000</v>
      </c>
    </row>
    <row r="803" spans="3:5" x14ac:dyDescent="0.35">
      <c r="C803">
        <f>'TPS543C20 Loop Gain'!AI3137</f>
        <v>-59.967833366323113</v>
      </c>
      <c r="D803">
        <f>'TPS543C20 Loop Gain'!AJ3137</f>
        <v>42.578997576350879</v>
      </c>
      <c r="E803">
        <f>'TPS543C20 Loop Gain'!B3137</f>
        <v>1203000</v>
      </c>
    </row>
    <row r="804" spans="3:5" x14ac:dyDescent="0.35">
      <c r="C804">
        <f>'TPS543C20 Loop Gain'!AI3136</f>
        <v>-59.974632752961412</v>
      </c>
      <c r="D804">
        <f>'TPS543C20 Loop Gain'!AJ3136</f>
        <v>42.919481955828793</v>
      </c>
      <c r="E804">
        <f>'TPS543C20 Loop Gain'!B3136</f>
        <v>1202000</v>
      </c>
    </row>
    <row r="805" spans="3:5" x14ac:dyDescent="0.35">
      <c r="C805">
        <f>'TPS543C20 Loop Gain'!AI3135</f>
        <v>-59.981799851168503</v>
      </c>
      <c r="D805">
        <f>'TPS543C20 Loop Gain'!AJ3135</f>
        <v>43.259954569366769</v>
      </c>
      <c r="E805">
        <f>'TPS543C20 Loop Gain'!B3135</f>
        <v>1201000</v>
      </c>
    </row>
    <row r="806" spans="3:5" x14ac:dyDescent="0.35">
      <c r="C806">
        <f>'TPS543C20 Loop Gain'!AI3134</f>
        <v>-59.989336432704334</v>
      </c>
      <c r="D806">
        <f>'TPS543C20 Loop Gain'!AJ3134</f>
        <v>43.600415807893128</v>
      </c>
      <c r="E806">
        <f>'TPS543C20 Loop Gain'!B3134</f>
        <v>1200000</v>
      </c>
    </row>
    <row r="807" spans="3:5" x14ac:dyDescent="0.35">
      <c r="C807">
        <f>'TPS543C20 Loop Gain'!AI3133</f>
        <v>-59.997244313156941</v>
      </c>
      <c r="D807">
        <f>'TPS543C20 Loop Gain'!AJ3133</f>
        <v>43.940866064726734</v>
      </c>
      <c r="E807">
        <f>'TPS543C20 Loop Gain'!B3133</f>
        <v>1199000</v>
      </c>
    </row>
    <row r="808" spans="3:5" x14ac:dyDescent="0.35">
      <c r="C808">
        <f>'TPS543C20 Loop Gain'!AI3132</f>
        <v>-60.005525352653422</v>
      </c>
      <c r="D808">
        <f>'TPS543C20 Loop Gain'!AJ3132</f>
        <v>44.281305735527802</v>
      </c>
      <c r="E808">
        <f>'TPS543C20 Loop Gain'!B3132</f>
        <v>1198000</v>
      </c>
    </row>
    <row r="809" spans="3:5" x14ac:dyDescent="0.35">
      <c r="C809">
        <f>'TPS543C20 Loop Gain'!AI3131</f>
        <v>-60.014181456593761</v>
      </c>
      <c r="D809">
        <f>'TPS543C20 Loop Gain'!AJ3131</f>
        <v>44.621735218233447</v>
      </c>
      <c r="E809">
        <f>'TPS543C20 Loop Gain'!B3131</f>
        <v>1197000</v>
      </c>
    </row>
    <row r="810" spans="3:5" x14ac:dyDescent="0.35">
      <c r="C810">
        <f>'TPS543C20 Loop Gain'!AI3130</f>
        <v>-60.023214576406332</v>
      </c>
      <c r="D810">
        <f>'TPS543C20 Loop Gain'!AJ3130</f>
        <v>44.962154913019425</v>
      </c>
      <c r="E810">
        <f>'TPS543C20 Loop Gain'!B3130</f>
        <v>1196000</v>
      </c>
    </row>
    <row r="811" spans="3:5" x14ac:dyDescent="0.35">
      <c r="C811">
        <f>'TPS543C20 Loop Gain'!AI3129</f>
        <v>-60.032626710324813</v>
      </c>
      <c r="D811">
        <f>'TPS543C20 Loop Gain'!AJ3129</f>
        <v>45.30256522224014</v>
      </c>
      <c r="E811">
        <f>'TPS543C20 Loop Gain'!B3129</f>
        <v>1195000</v>
      </c>
    </row>
    <row r="812" spans="3:5" x14ac:dyDescent="0.35">
      <c r="C812">
        <f>'TPS543C20 Loop Gain'!AI3128</f>
        <v>-60.042419904190574</v>
      </c>
      <c r="D812">
        <f>'TPS543C20 Loop Gain'!AJ3128</f>
        <v>45.642966550361187</v>
      </c>
      <c r="E812">
        <f>'TPS543C20 Loop Gain'!B3128</f>
        <v>1194000</v>
      </c>
    </row>
    <row r="813" spans="3:5" x14ac:dyDescent="0.35">
      <c r="C813">
        <f>'TPS543C20 Loop Gain'!AI3127</f>
        <v>-60.05259625227847</v>
      </c>
      <c r="D813">
        <f>'TPS543C20 Loop Gain'!AJ3127</f>
        <v>45.983359303923933</v>
      </c>
      <c r="E813">
        <f>'TPS543C20 Loop Gain'!B3127</f>
        <v>1193000</v>
      </c>
    </row>
    <row r="814" spans="3:5" x14ac:dyDescent="0.35">
      <c r="C814">
        <f>'TPS543C20 Loop Gain'!AI3126</f>
        <v>-60.063157898147672</v>
      </c>
      <c r="D814">
        <f>'TPS543C20 Loop Gain'!AJ3126</f>
        <v>46.323743891480127</v>
      </c>
      <c r="E814">
        <f>'TPS543C20 Loop Gain'!B3126</f>
        <v>1192000</v>
      </c>
    </row>
    <row r="815" spans="3:5" x14ac:dyDescent="0.35">
      <c r="C815">
        <f>'TPS543C20 Loop Gain'!AI3125</f>
        <v>-60.074107035516484</v>
      </c>
      <c r="D815">
        <f>'TPS543C20 Loop Gain'!AJ3125</f>
        <v>46.664120723527624</v>
      </c>
      <c r="E815">
        <f>'TPS543C20 Loop Gain'!B3125</f>
        <v>1191000</v>
      </c>
    </row>
    <row r="816" spans="3:5" x14ac:dyDescent="0.35">
      <c r="C816">
        <f>'TPS543C20 Loop Gain'!AI3124</f>
        <v>-60.085445909167767</v>
      </c>
      <c r="D816">
        <f>'TPS543C20 Loop Gain'!AJ3124</f>
        <v>47.004490212470742</v>
      </c>
      <c r="E816">
        <f>'TPS543C20 Loop Gain'!B3124</f>
        <v>1190000</v>
      </c>
    </row>
    <row r="817" spans="3:5" x14ac:dyDescent="0.35">
      <c r="C817">
        <f>'TPS543C20 Loop Gain'!AI3123</f>
        <v>-60.097176815877049</v>
      </c>
      <c r="D817">
        <f>'TPS543C20 Loop Gain'!AJ3123</f>
        <v>47.344852772550212</v>
      </c>
      <c r="E817">
        <f>'TPS543C20 Loop Gain'!B3123</f>
        <v>1189000</v>
      </c>
    </row>
    <row r="818" spans="3:5" x14ac:dyDescent="0.35">
      <c r="C818">
        <f>'TPS543C20 Loop Gain'!AI3122</f>
        <v>-60.109302105371718</v>
      </c>
      <c r="D818">
        <f>'TPS543C20 Loop Gain'!AJ3122</f>
        <v>47.685208819795157</v>
      </c>
      <c r="E818">
        <f>'TPS543C20 Loop Gain'!B3122</f>
        <v>1188000</v>
      </c>
    </row>
    <row r="819" spans="3:5" x14ac:dyDescent="0.35">
      <c r="C819">
        <f>'TPS543C20 Loop Gain'!AI3121</f>
        <v>-60.121824181317969</v>
      </c>
      <c r="D819">
        <f>'TPS543C20 Loop Gain'!AJ3121</f>
        <v>48.025558771949171</v>
      </c>
      <c r="E819">
        <f>'TPS543C20 Loop Gain'!B3121</f>
        <v>1187000</v>
      </c>
    </row>
    <row r="820" spans="3:5" x14ac:dyDescent="0.35">
      <c r="C820">
        <f>'TPS543C20 Loop Gain'!AI3120</f>
        <v>-60.134745502338845</v>
      </c>
      <c r="D820">
        <f>'TPS543C20 Loop Gain'!AJ3120</f>
        <v>48.365903048433843</v>
      </c>
      <c r="E820">
        <f>'TPS543C20 Loop Gain'!B3120</f>
        <v>1186000</v>
      </c>
    </row>
    <row r="821" spans="3:5" x14ac:dyDescent="0.35">
      <c r="C821">
        <f>'TPS543C20 Loop Gain'!AI3119</f>
        <v>-60.148068583061999</v>
      </c>
      <c r="D821">
        <f>'TPS543C20 Loop Gain'!AJ3119</f>
        <v>48.706242070278037</v>
      </c>
      <c r="E821">
        <f>'TPS543C20 Loop Gain'!B3119</f>
        <v>1185000</v>
      </c>
    </row>
    <row r="822" spans="3:5" x14ac:dyDescent="0.35">
      <c r="C822">
        <f>'TPS543C20 Loop Gain'!AI3118</f>
        <v>-60.161795995199434</v>
      </c>
      <c r="D822">
        <f>'TPS543C20 Loop Gain'!AJ3118</f>
        <v>49.046576260052362</v>
      </c>
      <c r="E822">
        <f>'TPS543C20 Loop Gain'!B3118</f>
        <v>1184000</v>
      </c>
    </row>
    <row r="823" spans="3:5" x14ac:dyDescent="0.35">
      <c r="C823">
        <f>'TPS543C20 Loop Gain'!AI3117</f>
        <v>-60.175930368662236</v>
      </c>
      <c r="D823">
        <f>'TPS543C20 Loop Gain'!AJ3117</f>
        <v>49.38690604182618</v>
      </c>
      <c r="E823">
        <f>'TPS543C20 Loop Gain'!B3117</f>
        <v>1183000</v>
      </c>
    </row>
    <row r="824" spans="3:5" x14ac:dyDescent="0.35">
      <c r="C824">
        <f>'TPS543C20 Loop Gain'!AI3116</f>
        <v>-60.190474392706548</v>
      </c>
      <c r="D824">
        <f>'TPS543C20 Loop Gain'!AJ3116</f>
        <v>49.727231841099247</v>
      </c>
      <c r="E824">
        <f>'TPS543C20 Loop Gain'!B3116</f>
        <v>1182000</v>
      </c>
    </row>
    <row r="825" spans="3:5" x14ac:dyDescent="0.35">
      <c r="C825">
        <f>'TPS543C20 Loop Gain'!AI3115</f>
        <v>-60.205430817115939</v>
      </c>
      <c r="D825">
        <f>'TPS543C20 Loop Gain'!AJ3115</f>
        <v>50.067554084734425</v>
      </c>
      <c r="E825">
        <f>'TPS543C20 Loop Gain'!B3115</f>
        <v>1181000</v>
      </c>
    </row>
    <row r="826" spans="3:5" x14ac:dyDescent="0.35">
      <c r="C826">
        <f>'TPS543C20 Loop Gain'!AI3114</f>
        <v>-60.220802453421783</v>
      </c>
      <c r="D826">
        <f>'TPS543C20 Loop Gain'!AJ3114</f>
        <v>50.407873200911915</v>
      </c>
      <c r="E826">
        <f>'TPS543C20 Loop Gain'!B3114</f>
        <v>1180000</v>
      </c>
    </row>
    <row r="827" spans="3:5" x14ac:dyDescent="0.35">
      <c r="C827">
        <f>'TPS543C20 Loop Gain'!AI3113</f>
        <v>-60.236592176158197</v>
      </c>
      <c r="D827">
        <f>'TPS543C20 Loop Gain'!AJ3113</f>
        <v>50.74818961906044</v>
      </c>
      <c r="E827">
        <f>'TPS543C20 Loop Gain'!B3113</f>
        <v>1179000</v>
      </c>
    </row>
    <row r="828" spans="3:5" x14ac:dyDescent="0.35">
      <c r="C828">
        <f>'TPS543C20 Loop Gain'!AI3112</f>
        <v>-60.252802924158424</v>
      </c>
      <c r="D828">
        <f>'TPS543C20 Loop Gain'!AJ3112</f>
        <v>51.088503769798756</v>
      </c>
      <c r="E828">
        <f>'TPS543C20 Loop Gain'!B3112</f>
        <v>1178000</v>
      </c>
    </row>
    <row r="829" spans="3:5" x14ac:dyDescent="0.35">
      <c r="C829">
        <f>'TPS543C20 Loop Gain'!AI3111</f>
        <v>-60.269437701889892</v>
      </c>
      <c r="D829">
        <f>'TPS543C20 Loop Gain'!AJ3111</f>
        <v>51.428816084864607</v>
      </c>
      <c r="E829">
        <f>'TPS543C20 Loop Gain'!B3111</f>
        <v>1177000</v>
      </c>
    </row>
    <row r="830" spans="3:5" x14ac:dyDescent="0.35">
      <c r="C830">
        <f>'TPS543C20 Loop Gain'!AI3110</f>
        <v>-60.286499580831247</v>
      </c>
      <c r="D830">
        <f>'TPS543C20 Loop Gain'!AJ3110</f>
        <v>51.769126997069101</v>
      </c>
      <c r="E830">
        <f>'TPS543C20 Loop Gain'!B3110</f>
        <v>1176000</v>
      </c>
    </row>
    <row r="831" spans="3:5" x14ac:dyDescent="0.35">
      <c r="C831">
        <f>'TPS543C20 Loop Gain'!AI3109</f>
        <v>-60.303991700893732</v>
      </c>
      <c r="D831">
        <f>'TPS543C20 Loop Gain'!AJ3109</f>
        <v>52.109436940228086</v>
      </c>
      <c r="E831">
        <f>'TPS543C20 Loop Gain'!B3109</f>
        <v>1175000</v>
      </c>
    </row>
    <row r="832" spans="3:5" x14ac:dyDescent="0.35">
      <c r="C832">
        <f>'TPS543C20 Loop Gain'!AI3108</f>
        <v>-60.321917271885198</v>
      </c>
      <c r="D832">
        <f>'TPS543C20 Loop Gain'!AJ3108</f>
        <v>52.44974634908867</v>
      </c>
      <c r="E832">
        <f>'TPS543C20 Loop Gain'!B3108</f>
        <v>1174000</v>
      </c>
    </row>
    <row r="833" spans="3:5" x14ac:dyDescent="0.35">
      <c r="C833">
        <f>'TPS543C20 Loop Gain'!AI3107</f>
        <v>-60.340279575020539</v>
      </c>
      <c r="D833">
        <f>'TPS543C20 Loop Gain'!AJ3107</f>
        <v>52.790055659285308</v>
      </c>
      <c r="E833">
        <f>'TPS543C20 Loop Gain'!B3107</f>
        <v>1173000</v>
      </c>
    </row>
    <row r="834" spans="3:5" x14ac:dyDescent="0.35">
      <c r="C834">
        <f>'TPS543C20 Loop Gain'!AI3106</f>
        <v>-60.359081964482257</v>
      </c>
      <c r="D834">
        <f>'TPS543C20 Loop Gain'!AJ3106</f>
        <v>53.130365307268434</v>
      </c>
      <c r="E834">
        <f>'TPS543C20 Loop Gain'!B3106</f>
        <v>1172000</v>
      </c>
    </row>
    <row r="835" spans="3:5" x14ac:dyDescent="0.35">
      <c r="C835">
        <f>'TPS543C20 Loop Gain'!AI3105</f>
        <v>-60.378327869026208</v>
      </c>
      <c r="D835">
        <f>'TPS543C20 Loop Gain'!AJ3105</f>
        <v>53.470675730231349</v>
      </c>
      <c r="E835">
        <f>'TPS543C20 Loop Gain'!B3105</f>
        <v>1171000</v>
      </c>
    </row>
    <row r="836" spans="3:5" x14ac:dyDescent="0.35">
      <c r="C836">
        <f>'TPS543C20 Loop Gain'!AI3104</f>
        <v>-60.398020793644207</v>
      </c>
      <c r="D836">
        <f>'TPS543C20 Loop Gain'!AJ3104</f>
        <v>53.81098736606581</v>
      </c>
      <c r="E836">
        <f>'TPS543C20 Loop Gain'!B3104</f>
        <v>1170000</v>
      </c>
    </row>
    <row r="837" spans="3:5" x14ac:dyDescent="0.35">
      <c r="C837">
        <f>'TPS543C20 Loop Gain'!AI3103</f>
        <v>-60.418164321273352</v>
      </c>
      <c r="D837">
        <f>'TPS543C20 Loop Gain'!AJ3103</f>
        <v>54.151300653284437</v>
      </c>
      <c r="E837">
        <f>'TPS543C20 Loop Gain'!B3103</f>
        <v>1169000</v>
      </c>
    </row>
    <row r="838" spans="3:5" x14ac:dyDescent="0.35">
      <c r="C838">
        <f>'TPS543C20 Loop Gain'!AI3102</f>
        <v>-60.438762114567048</v>
      </c>
      <c r="D838">
        <f>'TPS543C20 Loop Gain'!AJ3102</f>
        <v>54.491616030964799</v>
      </c>
      <c r="E838">
        <f>'TPS543C20 Loop Gain'!B3102</f>
        <v>1168000</v>
      </c>
    </row>
    <row r="839" spans="3:5" x14ac:dyDescent="0.35">
      <c r="C839">
        <f>'TPS543C20 Loop Gain'!AI3101</f>
        <v>-60.459817917716734</v>
      </c>
      <c r="D839">
        <f>'TPS543C20 Loop Gain'!AJ3101</f>
        <v>54.831933938672705</v>
      </c>
      <c r="E839">
        <f>'TPS543C20 Loop Gain'!B3101</f>
        <v>1167000</v>
      </c>
    </row>
    <row r="840" spans="3:5" x14ac:dyDescent="0.35">
      <c r="C840">
        <f>'TPS543C20 Loop Gain'!AI3100</f>
        <v>-60.48133555833882</v>
      </c>
      <c r="D840">
        <f>'TPS543C20 Loop Gain'!AJ3100</f>
        <v>55.172254816413322</v>
      </c>
      <c r="E840">
        <f>'TPS543C20 Loop Gain'!B3100</f>
        <v>1166000</v>
      </c>
    </row>
    <row r="841" spans="3:5" x14ac:dyDescent="0.35">
      <c r="C841">
        <f>'TPS543C20 Loop Gain'!AI3099</f>
        <v>-60.503318949418727</v>
      </c>
      <c r="D841">
        <f>'TPS543C20 Loop Gain'!AJ3099</f>
        <v>55.51257910456151</v>
      </c>
      <c r="E841">
        <f>'TPS543C20 Loop Gain'!B3099</f>
        <v>1165000</v>
      </c>
    </row>
    <row r="842" spans="3:5" x14ac:dyDescent="0.35">
      <c r="C842">
        <f>'TPS543C20 Loop Gain'!AI3098</f>
        <v>-60.525772091319929</v>
      </c>
      <c r="D842">
        <f>'TPS543C20 Loop Gain'!AJ3098</f>
        <v>55.852907243784315</v>
      </c>
      <c r="E842">
        <f>'TPS543C20 Loop Gain'!B3098</f>
        <v>1164000</v>
      </c>
    </row>
    <row r="843" spans="3:5" x14ac:dyDescent="0.35">
      <c r="C843">
        <f>'TPS543C20 Loop Gain'!AI3097</f>
        <v>-60.548699073860433</v>
      </c>
      <c r="D843">
        <f>'TPS543C20 Loop Gain'!AJ3097</f>
        <v>56.193239674995084</v>
      </c>
      <c r="E843">
        <f>'TPS543C20 Loop Gain'!B3097</f>
        <v>1163000</v>
      </c>
    </row>
    <row r="844" spans="3:5" x14ac:dyDescent="0.35">
      <c r="C844">
        <f>'TPS543C20 Loop Gain'!AI3096</f>
        <v>-60.572104078457173</v>
      </c>
      <c r="D844">
        <f>'TPS543C20 Loop Gain'!AJ3096</f>
        <v>56.533576839278794</v>
      </c>
      <c r="E844">
        <f>'TPS543C20 Loop Gain'!B3096</f>
        <v>1162000</v>
      </c>
    </row>
    <row r="845" spans="3:5" x14ac:dyDescent="0.35">
      <c r="C845">
        <f>'TPS543C20 Loop Gain'!AI3095</f>
        <v>-60.595991380340209</v>
      </c>
      <c r="D845">
        <f>'TPS543C20 Loop Gain'!AJ3095</f>
        <v>56.87391917781779</v>
      </c>
      <c r="E845">
        <f>'TPS543C20 Loop Gain'!B3095</f>
        <v>1161000</v>
      </c>
    </row>
    <row r="846" spans="3:5" x14ac:dyDescent="0.35">
      <c r="C846">
        <f>'TPS543C20 Loop Gain'!AI3094</f>
        <v>-60.620365350843535</v>
      </c>
      <c r="D846">
        <f>'TPS543C20 Loop Gain'!AJ3094</f>
        <v>57.214267131843791</v>
      </c>
      <c r="E846">
        <f>'TPS543C20 Loop Gain'!B3094</f>
        <v>1160000</v>
      </c>
    </row>
    <row r="847" spans="3:5" x14ac:dyDescent="0.35">
      <c r="C847">
        <f>'TPS543C20 Loop Gain'!AI3093</f>
        <v>-60.645230459772613</v>
      </c>
      <c r="D847">
        <f>'TPS543C20 Loop Gain'!AJ3093</f>
        <v>57.55462114255927</v>
      </c>
      <c r="E847">
        <f>'TPS543C20 Loop Gain'!B3093</f>
        <v>1159000</v>
      </c>
    </row>
    <row r="848" spans="3:5" x14ac:dyDescent="0.35">
      <c r="C848">
        <f>'TPS543C20 Loop Gain'!AI3092</f>
        <v>-60.670591277849695</v>
      </c>
      <c r="D848">
        <f>'TPS543C20 Loop Gain'!AJ3092</f>
        <v>57.89498165107743</v>
      </c>
      <c r="E848">
        <f>'TPS543C20 Loop Gain'!B3092</f>
        <v>1158000</v>
      </c>
    </row>
    <row r="849" spans="3:5" x14ac:dyDescent="0.35">
      <c r="C849">
        <f>'TPS543C20 Loop Gain'!AI3091</f>
        <v>-60.69645247924381</v>
      </c>
      <c r="D849">
        <f>'TPS543C20 Loop Gain'!AJ3091</f>
        <v>58.235349098344493</v>
      </c>
      <c r="E849">
        <f>'TPS543C20 Loop Gain'!B3091</f>
        <v>1157000</v>
      </c>
    </row>
    <row r="850" spans="3:5" x14ac:dyDescent="0.35">
      <c r="C850">
        <f>'TPS543C20 Loop Gain'!AI3090</f>
        <v>-60.722818844189412</v>
      </c>
      <c r="D850">
        <f>'TPS543C20 Loop Gain'!AJ3090</f>
        <v>58.575723925090209</v>
      </c>
      <c r="E850">
        <f>'TPS543C20 Loop Gain'!B3090</f>
        <v>1156000</v>
      </c>
    </row>
    <row r="851" spans="3:5" x14ac:dyDescent="0.35">
      <c r="C851">
        <f>'TPS543C20 Loop Gain'!AI3089</f>
        <v>-60.749695261691372</v>
      </c>
      <c r="D851">
        <f>'TPS543C20 Loop Gain'!AJ3089</f>
        <v>58.916106571751776</v>
      </c>
      <c r="E851">
        <f>'TPS543C20 Loop Gain'!B3089</f>
        <v>1155000</v>
      </c>
    </row>
    <row r="852" spans="3:5" x14ac:dyDescent="0.35">
      <c r="C852">
        <f>'TPS543C20 Loop Gain'!AI3088</f>
        <v>-60.777086732324925</v>
      </c>
      <c r="D852">
        <f>'TPS543C20 Loop Gain'!AJ3088</f>
        <v>59.256497478398941</v>
      </c>
      <c r="E852">
        <f>'TPS543C20 Loop Gain'!B3088</f>
        <v>1154000</v>
      </c>
    </row>
    <row r="853" spans="3:5" x14ac:dyDescent="0.35">
      <c r="C853">
        <f>'TPS543C20 Loop Gain'!AI3087</f>
        <v>-60.804998371135753</v>
      </c>
      <c r="D853">
        <f>'TPS543C20 Loop Gain'!AJ3087</f>
        <v>59.596897084685146</v>
      </c>
      <c r="E853">
        <f>'TPS543C20 Loop Gain'!B3087</f>
        <v>1153000</v>
      </c>
    </row>
    <row r="854" spans="3:5" x14ac:dyDescent="0.35">
      <c r="C854">
        <f>'TPS543C20 Loop Gain'!AI3086</f>
        <v>-60.833435410637222</v>
      </c>
      <c r="D854">
        <f>'TPS543C20 Loop Gain'!AJ3086</f>
        <v>59.937305829769045</v>
      </c>
      <c r="E854">
        <f>'TPS543C20 Loop Gain'!B3086</f>
        <v>1152000</v>
      </c>
    </row>
    <row r="855" spans="3:5" x14ac:dyDescent="0.35">
      <c r="C855">
        <f>'TPS543C20 Loop Gain'!AI3085</f>
        <v>-60.862403203915747</v>
      </c>
      <c r="D855">
        <f>'TPS543C20 Loop Gain'!AJ3085</f>
        <v>60.277724152240367</v>
      </c>
      <c r="E855">
        <f>'TPS543C20 Loop Gain'!B3085</f>
        <v>1151000</v>
      </c>
    </row>
    <row r="856" spans="3:5" x14ac:dyDescent="0.35">
      <c r="C856">
        <f>'TPS543C20 Loop Gain'!AI3084</f>
        <v>-60.891907227847597</v>
      </c>
      <c r="D856">
        <f>'TPS543C20 Loop Gain'!AJ3084</f>
        <v>60.618152490069718</v>
      </c>
      <c r="E856">
        <f>'TPS543C20 Loop Gain'!B3084</f>
        <v>1150000</v>
      </c>
    </row>
    <row r="857" spans="3:5" x14ac:dyDescent="0.35">
      <c r="C857">
        <f>'TPS543C20 Loop Gain'!AI3083</f>
        <v>-60.921953086427543</v>
      </c>
      <c r="D857">
        <f>'TPS543C20 Loop Gain'!AJ3083</f>
        <v>60.958591280529085</v>
      </c>
      <c r="E857">
        <f>'TPS543C20 Loop Gain'!B3083</f>
        <v>1149000</v>
      </c>
    </row>
    <row r="858" spans="3:5" x14ac:dyDescent="0.35">
      <c r="C858">
        <f>'TPS543C20 Loop Gain'!AI3082</f>
        <v>-60.952546514218724</v>
      </c>
      <c r="D858">
        <f>'TPS543C20 Loop Gain'!AJ3082</f>
        <v>61.299040960129751</v>
      </c>
      <c r="E858">
        <f>'TPS543C20 Loop Gain'!B3082</f>
        <v>1148000</v>
      </c>
    </row>
    <row r="859" spans="3:5" x14ac:dyDescent="0.35">
      <c r="C859">
        <f>'TPS543C20 Loop Gain'!AI3081</f>
        <v>-60.983693379926144</v>
      </c>
      <c r="D859">
        <f>'TPS543C20 Loop Gain'!AJ3081</f>
        <v>61.639501964541935</v>
      </c>
      <c r="E859">
        <f>'TPS543C20 Loop Gain'!B3081</f>
        <v>1147000</v>
      </c>
    </row>
    <row r="860" spans="3:5" x14ac:dyDescent="0.35">
      <c r="C860">
        <f>'TPS543C20 Loop Gain'!AI3080</f>
        <v>-61.015399690103408</v>
      </c>
      <c r="D860">
        <f>'TPS543C20 Loop Gain'!AJ3080</f>
        <v>61.979974728546757</v>
      </c>
      <c r="E860">
        <f>'TPS543C20 Loop Gain'!B3080</f>
        <v>1146000</v>
      </c>
    </row>
    <row r="861" spans="3:5" x14ac:dyDescent="0.35">
      <c r="C861">
        <f>'TPS543C20 Loop Gain'!AI3079</f>
        <v>-61.047671592990611</v>
      </c>
      <c r="D861">
        <f>'TPS543C20 Loop Gain'!AJ3079</f>
        <v>62.320459685956791</v>
      </c>
      <c r="E861">
        <f>'TPS543C20 Loop Gain'!B3079</f>
        <v>1145000</v>
      </c>
    </row>
    <row r="862" spans="3:5" x14ac:dyDescent="0.35">
      <c r="C862">
        <f>'TPS543C20 Loop Gain'!AI3078</f>
        <v>-61.080515382496372</v>
      </c>
      <c r="D862">
        <f>'TPS543C20 Loop Gain'!AJ3078</f>
        <v>62.660957269541882</v>
      </c>
      <c r="E862">
        <f>'TPS543C20 Loop Gain'!B3078</f>
        <v>1144000</v>
      </c>
    </row>
    <row r="863" spans="3:5" x14ac:dyDescent="0.35">
      <c r="C863">
        <f>'TPS543C20 Loop Gain'!AI3077</f>
        <v>-61.113937502328724</v>
      </c>
      <c r="D863">
        <f>'TPS543C20 Loop Gain'!AJ3077</f>
        <v>63.00146791097535</v>
      </c>
      <c r="E863">
        <f>'TPS543C20 Loop Gain'!B3077</f>
        <v>1143000</v>
      </c>
    </row>
    <row r="864" spans="3:5" x14ac:dyDescent="0.35">
      <c r="C864">
        <f>'TPS543C20 Loop Gain'!AI3076</f>
        <v>-61.147944550277359</v>
      </c>
      <c r="D864">
        <f>'TPS543C20 Loop Gain'!AJ3076</f>
        <v>63.341992040759855</v>
      </c>
      <c r="E864">
        <f>'TPS543C20 Loop Gain'!B3076</f>
        <v>1142000</v>
      </c>
    </row>
    <row r="865" spans="3:5" x14ac:dyDescent="0.35">
      <c r="C865">
        <f>'TPS543C20 Loop Gain'!AI3075</f>
        <v>-61.182543282659708</v>
      </c>
      <c r="D865">
        <f>'TPS543C20 Loop Gain'!AJ3075</f>
        <v>63.682530088148987</v>
      </c>
      <c r="E865">
        <f>'TPS543C20 Loop Gain'!B3075</f>
        <v>1141000</v>
      </c>
    </row>
    <row r="866" spans="3:5" x14ac:dyDescent="0.35">
      <c r="C866">
        <f>'TPS543C20 Loop Gain'!AI3074</f>
        <v>-61.217740618935068</v>
      </c>
      <c r="D866">
        <f>'TPS543C20 Loop Gain'!AJ3074</f>
        <v>64.023082481095756</v>
      </c>
      <c r="E866">
        <f>'TPS543C20 Loop Gain'!B3074</f>
        <v>1140000</v>
      </c>
    </row>
    <row r="867" spans="3:5" x14ac:dyDescent="0.35">
      <c r="C867">
        <f>'TPS543C20 Loop Gain'!AI3073</f>
        <v>-61.253543646493789</v>
      </c>
      <c r="D867">
        <f>'TPS543C20 Loop Gain'!AJ3073</f>
        <v>64.363649646175503</v>
      </c>
      <c r="E867">
        <f>'TPS543C20 Loop Gain'!B3073</f>
        <v>1139000</v>
      </c>
    </row>
    <row r="868" spans="3:5" x14ac:dyDescent="0.35">
      <c r="C868">
        <f>'TPS543C20 Loop Gain'!AI3072</f>
        <v>-61.289959625632477</v>
      </c>
      <c r="D868">
        <f>'TPS543C20 Loop Gain'!AJ3072</f>
        <v>64.704232008519639</v>
      </c>
      <c r="E868">
        <f>'TPS543C20 Loop Gain'!B3072</f>
        <v>1138000</v>
      </c>
    </row>
    <row r="869" spans="3:5" x14ac:dyDescent="0.35">
      <c r="C869">
        <f>'TPS543C20 Loop Gain'!AI3071</f>
        <v>-61.326995994718317</v>
      </c>
      <c r="D869">
        <f>'TPS543C20 Loop Gain'!AJ3071</f>
        <v>65.044829991737529</v>
      </c>
      <c r="E869">
        <f>'TPS543C20 Loop Gain'!B3071</f>
        <v>1137000</v>
      </c>
    </row>
    <row r="870" spans="3:5" x14ac:dyDescent="0.35">
      <c r="C870">
        <f>'TPS543C20 Loop Gain'!AI3070</f>
        <v>-61.364660375560945</v>
      </c>
      <c r="D870">
        <f>'TPS543C20 Loop Gain'!AJ3070</f>
        <v>65.38544401786568</v>
      </c>
      <c r="E870">
        <f>'TPS543C20 Loop Gain'!B3070</f>
        <v>1136000</v>
      </c>
    </row>
    <row r="871" spans="3:5" x14ac:dyDescent="0.35">
      <c r="C871">
        <f>'TPS543C20 Loop Gain'!AI3069</f>
        <v>-61.402960578990616</v>
      </c>
      <c r="D871">
        <f>'TPS543C20 Loop Gain'!AJ3069</f>
        <v>65.726074507290221</v>
      </c>
      <c r="E871">
        <f>'TPS543C20 Loop Gain'!B3069</f>
        <v>1135000</v>
      </c>
    </row>
    <row r="872" spans="3:5" x14ac:dyDescent="0.35">
      <c r="C872">
        <f>'TPS543C20 Loop Gain'!AI3068</f>
        <v>-61.441904610656749</v>
      </c>
      <c r="D872">
        <f>'TPS543C20 Loop Gain'!AJ3068</f>
        <v>66.066721878670293</v>
      </c>
      <c r="E872">
        <f>'TPS543C20 Loop Gain'!B3068</f>
        <v>1134000</v>
      </c>
    </row>
    <row r="873" spans="3:5" x14ac:dyDescent="0.35">
      <c r="C873">
        <f>'TPS543C20 Loop Gain'!AI3067</f>
        <v>-61.481500677063401</v>
      </c>
      <c r="D873">
        <f>'TPS543C20 Loop Gain'!AJ3067</f>
        <v>66.407386548884844</v>
      </c>
      <c r="E873">
        <f>'TPS543C20 Loop Gain'!B3067</f>
        <v>1133000</v>
      </c>
    </row>
    <row r="874" spans="3:5" x14ac:dyDescent="0.35">
      <c r="C874">
        <f>'TPS543C20 Loop Gain'!AI3066</f>
        <v>-61.521757191842291</v>
      </c>
      <c r="D874">
        <f>'TPS543C20 Loop Gain'!AJ3066</f>
        <v>66.748068932958958</v>
      </c>
      <c r="E874">
        <f>'TPS543C20 Loop Gain'!B3066</f>
        <v>1132000</v>
      </c>
    </row>
    <row r="875" spans="3:5" x14ac:dyDescent="0.35">
      <c r="C875">
        <f>'TPS543C20 Loop Gain'!AI3065</f>
        <v>-61.562682782280376</v>
      </c>
      <c r="D875">
        <f>'TPS543C20 Loop Gain'!AJ3065</f>
        <v>67.088769443985484</v>
      </c>
      <c r="E875">
        <f>'TPS543C20 Loop Gain'!B3065</f>
        <v>1131000</v>
      </c>
    </row>
    <row r="876" spans="3:5" x14ac:dyDescent="0.35">
      <c r="C876">
        <f>'TPS543C20 Loop Gain'!AI3064</f>
        <v>-61.604286296119071</v>
      </c>
      <c r="D876">
        <f>'TPS543C20 Loop Gain'!AJ3064</f>
        <v>67.429488493071958</v>
      </c>
      <c r="E876">
        <f>'TPS543C20 Loop Gain'!B3064</f>
        <v>1130000</v>
      </c>
    </row>
    <row r="877" spans="3:5" x14ac:dyDescent="0.35">
      <c r="C877">
        <f>'TPS543C20 Loop Gain'!AI3063</f>
        <v>-61.646576808626314</v>
      </c>
      <c r="D877">
        <f>'TPS543C20 Loop Gain'!AJ3063</f>
        <v>67.770226489264871</v>
      </c>
      <c r="E877">
        <f>'TPS543C20 Loop Gain'!B3063</f>
        <v>1129000</v>
      </c>
    </row>
    <row r="878" spans="3:5" x14ac:dyDescent="0.35">
      <c r="C878">
        <f>'TPS543C20 Loop Gain'!AI3062</f>
        <v>-61.689563629968589</v>
      </c>
      <c r="D878">
        <f>'TPS543C20 Loop Gain'!AJ3062</f>
        <v>68.110983839483595</v>
      </c>
      <c r="E878">
        <f>'TPS543C20 Loop Gain'!B3062</f>
        <v>1128000</v>
      </c>
    </row>
    <row r="879" spans="3:5" x14ac:dyDescent="0.35">
      <c r="C879">
        <f>'TPS543C20 Loop Gain'!AI3061</f>
        <v>-61.733256312885409</v>
      </c>
      <c r="D879">
        <f>'TPS543C20 Loop Gain'!AJ3061</f>
        <v>68.451760948443322</v>
      </c>
      <c r="E879">
        <f>'TPS543C20 Loop Gain'!B3061</f>
        <v>1127000</v>
      </c>
    </row>
    <row r="880" spans="3:5" x14ac:dyDescent="0.35">
      <c r="C880">
        <f>'TPS543C20 Loop Gain'!AI3060</f>
        <v>-61.777664660693375</v>
      </c>
      <c r="D880">
        <f>'TPS543C20 Loop Gain'!AJ3060</f>
        <v>68.792558218602352</v>
      </c>
      <c r="E880">
        <f>'TPS543C20 Loop Gain'!B3060</f>
        <v>1126000</v>
      </c>
    </row>
    <row r="881" spans="3:5" x14ac:dyDescent="0.35">
      <c r="C881">
        <f>'TPS543C20 Loop Gain'!AI3059</f>
        <v>-61.822798735627572</v>
      </c>
      <c r="D881">
        <f>'TPS543C20 Loop Gain'!AJ3059</f>
        <v>69.13337605008779</v>
      </c>
      <c r="E881">
        <f>'TPS543C20 Loop Gain'!B3059</f>
        <v>1125000</v>
      </c>
    </row>
    <row r="882" spans="3:5" x14ac:dyDescent="0.35">
      <c r="C882">
        <f>'TPS543C20 Loop Gain'!AI3058</f>
        <v>-61.868668867537934</v>
      </c>
      <c r="D882">
        <f>'TPS543C20 Loop Gain'!AJ3058</f>
        <v>69.474214840616469</v>
      </c>
      <c r="E882">
        <f>'TPS543C20 Loop Gain'!B3058</f>
        <v>1124000</v>
      </c>
    </row>
    <row r="883" spans="3:5" x14ac:dyDescent="0.35">
      <c r="C883">
        <f>'TPS543C20 Loop Gain'!AI3057</f>
        <v>-61.915285662968984</v>
      </c>
      <c r="D883">
        <f>'TPS543C20 Loop Gain'!AJ3057</f>
        <v>69.81507498544714</v>
      </c>
      <c r="E883">
        <f>'TPS543C20 Loop Gain'!B3057</f>
        <v>1123000</v>
      </c>
    </row>
    <row r="884" spans="3:5" x14ac:dyDescent="0.35">
      <c r="C884">
        <f>'TPS543C20 Loop Gain'!AI3056</f>
        <v>-61.96266001462898</v>
      </c>
      <c r="D884">
        <f>'TPS543C20 Loop Gain'!AJ3056</f>
        <v>70.155956877302401</v>
      </c>
      <c r="E884">
        <f>'TPS543C20 Loop Gain'!B3056</f>
        <v>1122000</v>
      </c>
    </row>
    <row r="885" spans="3:5" x14ac:dyDescent="0.35">
      <c r="C885">
        <f>'TPS543C20 Loop Gain'!AI3055</f>
        <v>-62.01080311127707</v>
      </c>
      <c r="D885">
        <f>'TPS543C20 Loop Gain'!AJ3055</f>
        <v>70.496860906293037</v>
      </c>
      <c r="E885">
        <f>'TPS543C20 Loop Gain'!B3055</f>
        <v>1121000</v>
      </c>
    </row>
    <row r="886" spans="3:5" x14ac:dyDescent="0.35">
      <c r="C886">
        <f>'TPS543C20 Loop Gain'!AI3054</f>
        <v>-62.05972644805199</v>
      </c>
      <c r="D886">
        <f>'TPS543C20 Loop Gain'!AJ3054</f>
        <v>70.83778745986919</v>
      </c>
      <c r="E886">
        <f>'TPS543C20 Loop Gain'!B3054</f>
        <v>1120000</v>
      </c>
    </row>
    <row r="887" spans="3:5" x14ac:dyDescent="0.35">
      <c r="C887">
        <f>'TPS543C20 Loop Gain'!AI3053</f>
        <v>-62.109441837260022</v>
      </c>
      <c r="D887">
        <f>'TPS543C20 Loop Gain'!AJ3053</f>
        <v>71.178736922739247</v>
      </c>
      <c r="E887">
        <f>'TPS543C20 Loop Gain'!B3053</f>
        <v>1119000</v>
      </c>
    </row>
    <row r="888" spans="3:5" x14ac:dyDescent="0.35">
      <c r="C888">
        <f>'TPS543C20 Loop Gain'!AI3052</f>
        <v>-62.15996141965158</v>
      </c>
      <c r="D888">
        <f>'TPS543C20 Loop Gain'!AJ3052</f>
        <v>71.519709676811331</v>
      </c>
      <c r="E888">
        <f>'TPS543C20 Loop Gain'!B3052</f>
        <v>1118000</v>
      </c>
    </row>
    <row r="889" spans="3:5" x14ac:dyDescent="0.35">
      <c r="C889">
        <f>'TPS543C20 Loop Gain'!AI3051</f>
        <v>-62.211297676209007</v>
      </c>
      <c r="D889">
        <f>'TPS543C20 Loop Gain'!AJ3051</f>
        <v>71.86070610111328</v>
      </c>
      <c r="E889">
        <f>'TPS543C20 Loop Gain'!B3051</f>
        <v>1117000</v>
      </c>
    </row>
    <row r="890" spans="3:5" x14ac:dyDescent="0.35">
      <c r="C890">
        <f>'TPS543C20 Loop Gain'!AI3050</f>
        <v>-62.263463440480962</v>
      </c>
      <c r="D890">
        <f>'TPS543C20 Loop Gain'!AJ3050</f>
        <v>72.20172657174399</v>
      </c>
      <c r="E890">
        <f>'TPS543C20 Loop Gain'!B3050</f>
        <v>1116000</v>
      </c>
    </row>
    <row r="891" spans="3:5" x14ac:dyDescent="0.35">
      <c r="C891">
        <f>'TPS543C20 Loop Gain'!AI3049</f>
        <v>-62.3164719114856</v>
      </c>
      <c r="D891">
        <f>'TPS543C20 Loop Gain'!AJ3049</f>
        <v>72.54277146179686</v>
      </c>
      <c r="E891">
        <f>'TPS543C20 Loop Gain'!B3049</f>
        <v>1115000</v>
      </c>
    </row>
    <row r="892" spans="3:5" x14ac:dyDescent="0.35">
      <c r="C892">
        <f>'TPS543C20 Loop Gain'!AI3048</f>
        <v>-62.370336667216257</v>
      </c>
      <c r="D892">
        <f>'TPS543C20 Loop Gain'!AJ3048</f>
        <v>72.883841141287419</v>
      </c>
      <c r="E892">
        <f>'TPS543C20 Loop Gain'!B3048</f>
        <v>1114000</v>
      </c>
    </row>
    <row r="893" spans="3:5" x14ac:dyDescent="0.35">
      <c r="C893">
        <f>'TPS543C20 Loop Gain'!AI3047</f>
        <v>-62.425071678790246</v>
      </c>
      <c r="D893">
        <f>'TPS543C20 Loop Gain'!AJ3047</f>
        <v>73.224935977102533</v>
      </c>
      <c r="E893">
        <f>'TPS543C20 Loop Gain'!B3047</f>
        <v>1113000</v>
      </c>
    </row>
    <row r="894" spans="3:5" x14ac:dyDescent="0.35">
      <c r="C894">
        <f>'TPS543C20 Loop Gain'!AI3046</f>
        <v>-62.480691325269234</v>
      </c>
      <c r="D894">
        <f>'TPS543C20 Loop Gain'!AJ3046</f>
        <v>73.566056332926593</v>
      </c>
      <c r="E894">
        <f>'TPS543C20 Loop Gain'!B3046</f>
        <v>1112000</v>
      </c>
    </row>
    <row r="895" spans="3:5" x14ac:dyDescent="0.35">
      <c r="C895">
        <f>'TPS543C20 Loop Gain'!AI3045</f>
        <v>-62.53721040919131</v>
      </c>
      <c r="D895">
        <f>'TPS543C20 Loop Gain'!AJ3045</f>
        <v>73.907202569167055</v>
      </c>
      <c r="E895">
        <f>'TPS543C20 Loop Gain'!B3045</f>
        <v>1111000</v>
      </c>
    </row>
    <row r="896" spans="3:5" x14ac:dyDescent="0.35">
      <c r="C896">
        <f>'TPS543C20 Loop Gain'!AI3044</f>
        <v>-62.594644172864605</v>
      </c>
      <c r="D896">
        <f>'TPS543C20 Loop Gain'!AJ3044</f>
        <v>74.248375042907412</v>
      </c>
      <c r="E896">
        <f>'TPS543C20 Loop Gain'!B3044</f>
        <v>1110000</v>
      </c>
    </row>
    <row r="897" spans="3:5" x14ac:dyDescent="0.35">
      <c r="C897">
        <f>'TPS543C20 Loop Gain'!AI3043</f>
        <v>-62.653008315454201</v>
      </c>
      <c r="D897">
        <f>'TPS543C20 Loop Gain'!AJ3043</f>
        <v>74.589574107831154</v>
      </c>
      <c r="E897">
        <f>'TPS543C20 Loop Gain'!B3043</f>
        <v>1109000</v>
      </c>
    </row>
    <row r="898" spans="3:5" x14ac:dyDescent="0.35">
      <c r="C898">
        <f>'TPS543C20 Loop Gain'!AI3042</f>
        <v>-62.712319010916687</v>
      </c>
      <c r="D898">
        <f>'TPS543C20 Loop Gain'!AJ3042</f>
        <v>74.93080011415168</v>
      </c>
      <c r="E898">
        <f>'TPS543C20 Loop Gain'!B3042</f>
        <v>1108000</v>
      </c>
    </row>
    <row r="899" spans="3:5" x14ac:dyDescent="0.35">
      <c r="C899">
        <f>'TPS543C20 Loop Gain'!AI3041</f>
        <v>-62.772592926838591</v>
      </c>
      <c r="D899">
        <f>'TPS543C20 Loop Gain'!AJ3041</f>
        <v>75.272053408560765</v>
      </c>
      <c r="E899">
        <f>'TPS543C20 Loop Gain'!B3041</f>
        <v>1107000</v>
      </c>
    </row>
    <row r="900" spans="3:5" x14ac:dyDescent="0.35">
      <c r="C900">
        <f>'TPS543C20 Loop Gain'!AI3040</f>
        <v>-62.83384724421856</v>
      </c>
      <c r="D900">
        <f>'TPS543C20 Loop Gain'!AJ3040</f>
        <v>75.613334334157003</v>
      </c>
      <c r="E900">
        <f>'TPS543C20 Loop Gain'!B3040</f>
        <v>1106000</v>
      </c>
    </row>
    <row r="901" spans="3:5" x14ac:dyDescent="0.35">
      <c r="C901">
        <f>'TPS543C20 Loop Gain'!AI3039</f>
        <v>-62.89609967826722</v>
      </c>
      <c r="D901">
        <f>'TPS543C20 Loop Gain'!AJ3039</f>
        <v>75.954643230383496</v>
      </c>
      <c r="E901">
        <f>'TPS543C20 Loop Gain'!B3039</f>
        <v>1105000</v>
      </c>
    </row>
    <row r="902" spans="3:5" x14ac:dyDescent="0.35">
      <c r="C902">
        <f>'TPS543C20 Loop Gain'!AI3038</f>
        <v>-62.959368500273591</v>
      </c>
      <c r="D902">
        <f>'TPS543C20 Loop Gain'!AJ3038</f>
        <v>76.295980432957307</v>
      </c>
      <c r="E902">
        <f>'TPS543C20 Loop Gain'!B3038</f>
        <v>1104000</v>
      </c>
    </row>
    <row r="903" spans="3:5" x14ac:dyDescent="0.35">
      <c r="C903">
        <f>'TPS543C20 Loop Gain'!AI3037</f>
        <v>-63.023672560618053</v>
      </c>
      <c r="D903">
        <f>'TPS543C20 Loop Gain'!AJ3037</f>
        <v>76.637346273817968</v>
      </c>
      <c r="E903">
        <f>'TPS543C20 Loop Gain'!B3037</f>
        <v>1103000</v>
      </c>
    </row>
    <row r="904" spans="3:5" x14ac:dyDescent="0.35">
      <c r="C904">
        <f>'TPS543C20 Loop Gain'!AI3036</f>
        <v>-63.089031312992311</v>
      </c>
      <c r="D904">
        <f>'TPS543C20 Loop Gain'!AJ3036</f>
        <v>76.978741081059965</v>
      </c>
      <c r="E904">
        <f>'TPS543C20 Loop Gain'!B3036</f>
        <v>1102000</v>
      </c>
    </row>
    <row r="905" spans="3:5" x14ac:dyDescent="0.35">
      <c r="C905">
        <f>'TPS543C20 Loop Gain'!AI3035</f>
        <v>-63.155464839908944</v>
      </c>
      <c r="D905">
        <f>'TPS543C20 Loop Gain'!AJ3035</f>
        <v>77.320165178859398</v>
      </c>
      <c r="E905">
        <f>'TPS543C20 Loop Gain'!B3035</f>
        <v>1101000</v>
      </c>
    </row>
    <row r="906" spans="3:5" x14ac:dyDescent="0.35">
      <c r="C906">
        <f>'TPS543C20 Loop Gain'!AI3034</f>
        <v>-63.222993879587733</v>
      </c>
      <c r="D906">
        <f>'TPS543C20 Loop Gain'!AJ3034</f>
        <v>77.661618887429583</v>
      </c>
      <c r="E906">
        <f>'TPS543C20 Loop Gain'!B3034</f>
        <v>1100000</v>
      </c>
    </row>
    <row r="907" spans="3:5" x14ac:dyDescent="0.35">
      <c r="C907">
        <f>'TPS543C20 Loop Gain'!AI3033</f>
        <v>-63.291639854299106</v>
      </c>
      <c r="D907">
        <f>'TPS543C20 Loop Gain'!AJ3033</f>
        <v>78.003102522949632</v>
      </c>
      <c r="E907">
        <f>'TPS543C20 Loop Gain'!B3033</f>
        <v>1099000</v>
      </c>
    </row>
    <row r="908" spans="3:5" x14ac:dyDescent="0.35">
      <c r="C908">
        <f>'TPS543C20 Loop Gain'!AI3032</f>
        <v>-63.361424900265241</v>
      </c>
      <c r="D908">
        <f>'TPS543C20 Loop Gain'!AJ3032</f>
        <v>78.344616397495173</v>
      </c>
      <c r="E908">
        <f>'TPS543C20 Loop Gain'!B3032</f>
        <v>1098000</v>
      </c>
    </row>
    <row r="909" spans="3:5" x14ac:dyDescent="0.35">
      <c r="C909">
        <f>'TPS543C20 Loop Gain'!AI3031</f>
        <v>-63.4323718992298</v>
      </c>
      <c r="D909">
        <f>'TPS543C20 Loop Gain'!AJ3031</f>
        <v>78.686160818993514</v>
      </c>
      <c r="E909">
        <f>'TPS543C20 Loop Gain'!B3031</f>
        <v>1097000</v>
      </c>
    </row>
    <row r="910" spans="3:5" x14ac:dyDescent="0.35">
      <c r="C910">
        <f>'TPS543C20 Loop Gain'!AI3030</f>
        <v>-63.504504511793968</v>
      </c>
      <c r="D910">
        <f>'TPS543C20 Loop Gain'!AJ3030</f>
        <v>79.027736091150629</v>
      </c>
      <c r="E910">
        <f>'TPS543C20 Loop Gain'!B3030</f>
        <v>1096000</v>
      </c>
    </row>
    <row r="911" spans="3:5" x14ac:dyDescent="0.35">
      <c r="C911">
        <f>'TPS543C20 Loop Gain'!AI3029</f>
        <v>-63.577847212652657</v>
      </c>
      <c r="D911">
        <f>'TPS543C20 Loop Gain'!AJ3029</f>
        <v>79.369342513398749</v>
      </c>
      <c r="E911">
        <f>'TPS543C20 Loop Gain'!B3029</f>
        <v>1095000</v>
      </c>
    </row>
    <row r="912" spans="3:5" x14ac:dyDescent="0.35">
      <c r="C912">
        <f>'TPS543C20 Loop Gain'!AI3028</f>
        <v>-63.652425327850793</v>
      </c>
      <c r="D912">
        <f>'TPS543C20 Loop Gain'!AJ3028</f>
        <v>79.710980380820743</v>
      </c>
      <c r="E912">
        <f>'TPS543C20 Loop Gain'!B3028</f>
        <v>1094000</v>
      </c>
    </row>
    <row r="913" spans="3:5" x14ac:dyDescent="0.35">
      <c r="C913">
        <f>'TPS543C20 Loop Gain'!AI3027</f>
        <v>-63.728265074214718</v>
      </c>
      <c r="D913">
        <f>'TPS543C20 Loop Gain'!AJ3027</f>
        <v>80.05264998411235</v>
      </c>
      <c r="E913">
        <f>'TPS543C20 Loop Gain'!B3027</f>
        <v>1093000</v>
      </c>
    </row>
    <row r="914" spans="3:5" x14ac:dyDescent="0.35">
      <c r="C914">
        <f>'TPS543C20 Loop Gain'!AI3026</f>
        <v>-63.80539360109664</v>
      </c>
      <c r="D914">
        <f>'TPS543C20 Loop Gain'!AJ3026</f>
        <v>80.394351609510394</v>
      </c>
      <c r="E914">
        <f>'TPS543C20 Loop Gain'!B3026</f>
        <v>1092000</v>
      </c>
    </row>
    <row r="915" spans="3:5" x14ac:dyDescent="0.35">
      <c r="C915">
        <f>'TPS543C20 Loop Gain'!AI3025</f>
        <v>-63.883839034602815</v>
      </c>
      <c r="D915">
        <f>'TPS543C20 Loop Gain'!AJ3025</f>
        <v>80.736085538727679</v>
      </c>
      <c r="E915">
        <f>'TPS543C20 Loop Gain'!B3025</f>
        <v>1091000</v>
      </c>
    </row>
    <row r="916" spans="3:5" x14ac:dyDescent="0.35">
      <c r="C916">
        <f>'TPS543C20 Loop Gain'!AI3024</f>
        <v>-63.96363052449572</v>
      </c>
      <c r="D916">
        <f>'TPS543C20 Loop Gain'!AJ3024</f>
        <v>81.07785204891087</v>
      </c>
      <c r="E916">
        <f>'TPS543C20 Loop Gain'!B3024</f>
        <v>1090000</v>
      </c>
    </row>
    <row r="917" spans="3:5" x14ac:dyDescent="0.35">
      <c r="C917">
        <f>'TPS543C20 Loop Gain'!AI3023</f>
        <v>-64.04479829394748</v>
      </c>
      <c r="D917">
        <f>'TPS543C20 Loop Gain'!AJ3023</f>
        <v>81.419651412574112</v>
      </c>
      <c r="E917">
        <f>'TPS543C20 Loop Gain'!B3023</f>
        <v>1089000</v>
      </c>
    </row>
    <row r="918" spans="3:5" x14ac:dyDescent="0.35">
      <c r="C918">
        <f>'TPS543C20 Loop Gain'!AI3022</f>
        <v>-64.127373692365495</v>
      </c>
      <c r="D918">
        <f>'TPS543C20 Loop Gain'!AJ3022</f>
        <v>81.761483897532344</v>
      </c>
      <c r="E918">
        <f>'TPS543C20 Loop Gain'!B3022</f>
        <v>1088000</v>
      </c>
    </row>
    <row r="919" spans="3:5" x14ac:dyDescent="0.35">
      <c r="C919">
        <f>'TPS543C20 Loop Gain'!AI3021</f>
        <v>-64.211389251527251</v>
      </c>
      <c r="D919">
        <f>'TPS543C20 Loop Gain'!AJ3021</f>
        <v>82.103349766863275</v>
      </c>
      <c r="E919">
        <f>'TPS543C20 Loop Gain'!B3021</f>
        <v>1087000</v>
      </c>
    </row>
    <row r="920" spans="3:5" x14ac:dyDescent="0.35">
      <c r="C920">
        <f>'TPS543C20 Loop Gain'!AI3020</f>
        <v>-64.296878745258184</v>
      </c>
      <c r="D920">
        <f>'TPS543C20 Loop Gain'!AJ3020</f>
        <v>82.445249278836897</v>
      </c>
      <c r="E920">
        <f>'TPS543C20 Loop Gain'!B3020</f>
        <v>1086000</v>
      </c>
    </row>
    <row r="921" spans="3:5" x14ac:dyDescent="0.35">
      <c r="C921">
        <f>'TPS543C20 Loop Gain'!AI3019</f>
        <v>-64.38387725294217</v>
      </c>
      <c r="D921">
        <f>'TPS543C20 Loop Gain'!AJ3019</f>
        <v>82.78718268686788</v>
      </c>
      <c r="E921">
        <f>'TPS543C20 Loop Gain'!B3019</f>
        <v>1085000</v>
      </c>
    </row>
    <row r="922" spans="3:5" x14ac:dyDescent="0.35">
      <c r="C922">
        <f>'TPS543C20 Loop Gain'!AI3018</f>
        <v>-64.472421227149837</v>
      </c>
      <c r="D922">
        <f>'TPS543C20 Loop Gain'!AJ3018</f>
        <v>83.129150239446815</v>
      </c>
      <c r="E922">
        <f>'TPS543C20 Loop Gain'!B3018</f>
        <v>1084000</v>
      </c>
    </row>
    <row r="923" spans="3:5" x14ac:dyDescent="0.35">
      <c r="C923">
        <f>'TPS543C20 Loop Gain'!AI3017</f>
        <v>-64.562548565722764</v>
      </c>
      <c r="D923">
        <f>'TPS543C20 Loop Gain'!AJ3017</f>
        <v>83.471152180102337</v>
      </c>
      <c r="E923">
        <f>'TPS543C20 Loop Gain'!B3017</f>
        <v>1083000</v>
      </c>
    </row>
    <row r="924" spans="3:5" x14ac:dyDescent="0.35">
      <c r="C924">
        <f>'TPS543C20 Loop Gain'!AI3016</f>
        <v>-64.654298688656951</v>
      </c>
      <c r="D924">
        <f>'TPS543C20 Loop Gain'!AJ3016</f>
        <v>83.81318874734059</v>
      </c>
      <c r="E924">
        <f>'TPS543C20 Loop Gain'!B3016</f>
        <v>1082000</v>
      </c>
    </row>
    <row r="925" spans="3:5" x14ac:dyDescent="0.35">
      <c r="C925">
        <f>'TPS543C20 Loop Gain'!AI3015</f>
        <v>-64.747712620179513</v>
      </c>
      <c r="D925">
        <f>'TPS543C20 Loop Gain'!AJ3015</f>
        <v>84.155260174579226</v>
      </c>
      <c r="E925">
        <f>'TPS543C20 Loop Gain'!B3015</f>
        <v>1081000</v>
      </c>
    </row>
    <row r="926" spans="3:5" x14ac:dyDescent="0.35">
      <c r="C926">
        <f>'TPS543C20 Loop Gain'!AI3014</f>
        <v>-64.842833076454568</v>
      </c>
      <c r="D926">
        <f>'TPS543C20 Loop Gain'!AJ3014</f>
        <v>84.497366690114333</v>
      </c>
      <c r="E926">
        <f>'TPS543C20 Loop Gain'!B3014</f>
        <v>1080000</v>
      </c>
    </row>
    <row r="927" spans="3:5" x14ac:dyDescent="0.35">
      <c r="C927">
        <f>'TPS543C20 Loop Gain'!AI3013</f>
        <v>-64.939704559369389</v>
      </c>
      <c r="D927">
        <f>'TPS543C20 Loop Gain'!AJ3013</f>
        <v>84.839508517056629</v>
      </c>
      <c r="E927">
        <f>'TPS543C20 Loop Gain'!B3013</f>
        <v>1079000</v>
      </c>
    </row>
    <row r="928" spans="3:5" x14ac:dyDescent="0.35">
      <c r="C928">
        <f>'TPS543C20 Loop Gain'!AI3012</f>
        <v>-65.038373456925441</v>
      </c>
      <c r="D928">
        <f>'TPS543C20 Loop Gain'!AJ3012</f>
        <v>85.181685873273437</v>
      </c>
      <c r="E928">
        <f>'TPS543C20 Loop Gain'!B3012</f>
        <v>1078000</v>
      </c>
    </row>
    <row r="929" spans="3:5" x14ac:dyDescent="0.35">
      <c r="C929">
        <f>'TPS543C20 Loop Gain'!AI3011</f>
        <v>-65.138888150805187</v>
      </c>
      <c r="D929">
        <f>'TPS543C20 Loop Gain'!AJ3011</f>
        <v>85.523898971351755</v>
      </c>
      <c r="E929">
        <f>'TPS543C20 Loop Gain'!B3011</f>
        <v>1077000</v>
      </c>
    </row>
    <row r="930" spans="3:5" x14ac:dyDescent="0.35">
      <c r="C930">
        <f>'TPS543C20 Loop Gain'!AI3010</f>
        <v>-65.241299131723864</v>
      </c>
      <c r="D930">
        <f>'TPS543C20 Loop Gain'!AJ3010</f>
        <v>85.866148018537302</v>
      </c>
      <c r="E930">
        <f>'TPS543C20 Loop Gain'!B3010</f>
        <v>1076000</v>
      </c>
    </row>
    <row r="931" spans="3:5" x14ac:dyDescent="0.35">
      <c r="C931">
        <f>'TPS543C20 Loop Gain'!AI3009</f>
        <v>-65.345659123265108</v>
      </c>
      <c r="D931">
        <f>'TPS543C20 Loop Gain'!AJ3009</f>
        <v>86.208433216689784</v>
      </c>
      <c r="E931">
        <f>'TPS543C20 Loop Gain'!B3009</f>
        <v>1075000</v>
      </c>
    </row>
    <row r="932" spans="3:5" x14ac:dyDescent="0.35">
      <c r="C932">
        <f>'TPS543C20 Loop Gain'!AI3008</f>
        <v>-65.452023214949662</v>
      </c>
      <c r="D932">
        <f>'TPS543C20 Loop Gain'!AJ3008</f>
        <v>86.550754762220578</v>
      </c>
      <c r="E932">
        <f>'TPS543C20 Loop Gain'!B3008</f>
        <v>1074000</v>
      </c>
    </row>
    <row r="933" spans="3:5" x14ac:dyDescent="0.35">
      <c r="C933">
        <f>'TPS543C20 Loop Gain'!AI3007</f>
        <v>-65.560449005393423</v>
      </c>
      <c r="D933">
        <f>'TPS543C20 Loop Gain'!AJ3007</f>
        <v>86.893112846063431</v>
      </c>
      <c r="E933">
        <f>'TPS543C20 Loop Gain'!B3007</f>
        <v>1073000</v>
      </c>
    </row>
    <row r="934" spans="3:5" x14ac:dyDescent="0.35">
      <c r="C934">
        <f>'TPS543C20 Loop Gain'!AI3006</f>
        <v>-65.670996756462131</v>
      </c>
      <c r="D934">
        <f>'TPS543C20 Loop Gain'!AJ3006</f>
        <v>87.235507653614263</v>
      </c>
      <c r="E934">
        <f>'TPS543C20 Loop Gain'!B3006</f>
        <v>1072000</v>
      </c>
    </row>
    <row r="935" spans="3:5" x14ac:dyDescent="0.35">
      <c r="C935">
        <f>'TPS543C20 Loop Gain'!AI3005</f>
        <v>-65.783729559468227</v>
      </c>
      <c r="D935">
        <f>'TPS543C20 Loop Gain'!AJ3005</f>
        <v>87.577939364677064</v>
      </c>
      <c r="E935">
        <f>'TPS543C20 Loop Gain'!B3005</f>
        <v>1071000</v>
      </c>
    </row>
    <row r="936" spans="3:5" x14ac:dyDescent="0.35">
      <c r="C936">
        <f>'TPS543C20 Loop Gain'!AI3004</f>
        <v>-65.898713514560356</v>
      </c>
      <c r="D936">
        <f>'TPS543C20 Loop Gain'!AJ3004</f>
        <v>87.920408153432888</v>
      </c>
      <c r="E936">
        <f>'TPS543C20 Loop Gain'!B3004</f>
        <v>1070000</v>
      </c>
    </row>
    <row r="937" spans="3:5" x14ac:dyDescent="0.35">
      <c r="C937">
        <f>'TPS543C20 Loop Gain'!AI3003</f>
        <v>-66.016017924566114</v>
      </c>
      <c r="D937">
        <f>'TPS543C20 Loop Gain'!AJ3003</f>
        <v>88.262914188385679</v>
      </c>
      <c r="E937">
        <f>'TPS543C20 Loop Gain'!B3003</f>
        <v>1069000</v>
      </c>
    </row>
    <row r="938" spans="3:5" x14ac:dyDescent="0.35">
      <c r="C938">
        <f>'TPS543C20 Loop Gain'!AI3002</f>
        <v>-66.135715504716586</v>
      </c>
      <c r="D938">
        <f>'TPS543C20 Loop Gain'!AJ3002</f>
        <v>88.605457632307335</v>
      </c>
      <c r="E938">
        <f>'TPS543C20 Loop Gain'!B3002</f>
        <v>1068000</v>
      </c>
    </row>
    <row r="939" spans="3:5" x14ac:dyDescent="0.35">
      <c r="C939">
        <f>'TPS543C20 Loop Gain'!AI3001</f>
        <v>-66.257882609851322</v>
      </c>
      <c r="D939">
        <f>'TPS543C20 Loop Gain'!AJ3001</f>
        <v>88.948038642209752</v>
      </c>
      <c r="E939">
        <f>'TPS543C20 Loop Gain'!B3001</f>
        <v>1067000</v>
      </c>
    </row>
    <row r="940" spans="3:5" x14ac:dyDescent="0.35">
      <c r="C940">
        <f>'TPS543C20 Loop Gain'!AI3000</f>
        <v>-66.382599480858559</v>
      </c>
      <c r="D940">
        <f>'TPS543C20 Loop Gain'!AJ3000</f>
        <v>89.290657369289619</v>
      </c>
      <c r="E940">
        <f>'TPS543C20 Loop Gain'!B3000</f>
        <v>1066000</v>
      </c>
    </row>
    <row r="941" spans="3:5" x14ac:dyDescent="0.35">
      <c r="C941">
        <f>'TPS543C20 Loop Gain'!AI2999</f>
        <v>-66.509950512357292</v>
      </c>
      <c r="D941">
        <f>'TPS543C20 Loop Gain'!AJ2999</f>
        <v>89.633313958890014</v>
      </c>
      <c r="E941">
        <f>'TPS543C20 Loop Gain'!B2999</f>
        <v>1065000</v>
      </c>
    </row>
    <row r="942" spans="3:5" x14ac:dyDescent="0.35">
      <c r="C942">
        <f>'TPS543C20 Loop Gain'!AI2998</f>
        <v>-66.64002454384449</v>
      </c>
      <c r="D942">
        <f>'TPS543C20 Loop Gain'!AJ2998</f>
        <v>89.976008550447304</v>
      </c>
      <c r="E942">
        <f>'TPS543C20 Loop Gain'!B2998</f>
        <v>1064000</v>
      </c>
    </row>
    <row r="943" spans="3:5" x14ac:dyDescent="0.35">
      <c r="C943">
        <f>'TPS543C20 Loop Gain'!AI2997</f>
        <v>-66.772915176835511</v>
      </c>
      <c r="D943">
        <f>'TPS543C20 Loop Gain'!AJ2997</f>
        <v>90.318741277463587</v>
      </c>
      <c r="E943">
        <f>'TPS543C20 Loop Gain'!B2997</f>
        <v>1063000</v>
      </c>
    </row>
    <row r="944" spans="3:5" x14ac:dyDescent="0.35">
      <c r="C944">
        <f>'TPS543C20 Loop Gain'!AI2996</f>
        <v>-66.908721120812515</v>
      </c>
      <c r="D944">
        <f>'TPS543C20 Loop Gain'!AJ2996</f>
        <v>90.66151226746031</v>
      </c>
      <c r="E944">
        <f>'TPS543C20 Loop Gain'!B2996</f>
        <v>1062000</v>
      </c>
    </row>
    <row r="945" spans="3:5" x14ac:dyDescent="0.35">
      <c r="C945">
        <f>'TPS543C20 Loop Gain'!AI2995</f>
        <v>-67.04754657118859</v>
      </c>
      <c r="D945">
        <f>'TPS543C20 Loop Gain'!AJ2995</f>
        <v>91.004321641926097</v>
      </c>
      <c r="E945">
        <f>'TPS543C20 Loop Gain'!B2995</f>
        <v>1061000</v>
      </c>
    </row>
    <row r="946" spans="3:5" x14ac:dyDescent="0.35">
      <c r="C946">
        <f>'TPS543C20 Loop Gain'!AI2994</f>
        <v>-67.189501622924524</v>
      </c>
      <c r="D946">
        <f>'TPS543C20 Loop Gain'!AJ2994</f>
        <v>91.347169516295622</v>
      </c>
      <c r="E946">
        <f>'TPS543C20 Loop Gain'!B2994</f>
        <v>1060000</v>
      </c>
    </row>
    <row r="947" spans="3:5" x14ac:dyDescent="0.35">
      <c r="C947">
        <f>'TPS543C20 Loop Gain'!AI2993</f>
        <v>-67.334702723880767</v>
      </c>
      <c r="D947">
        <f>'TPS543C20 Loop Gain'!AJ2993</f>
        <v>91.690055999901588</v>
      </c>
      <c r="E947">
        <f>'TPS543C20 Loop Gain'!B2993</f>
        <v>1059000</v>
      </c>
    </row>
    <row r="948" spans="3:5" x14ac:dyDescent="0.35">
      <c r="C948">
        <f>'TPS543C20 Loop Gain'!AI2992</f>
        <v>-67.483273172597961</v>
      </c>
      <c r="D948">
        <f>'TPS543C20 Loop Gain'!AJ2992</f>
        <v>92.032981195928755</v>
      </c>
      <c r="E948">
        <f>'TPS543C20 Loop Gain'!B2992</f>
        <v>1058000</v>
      </c>
    </row>
    <row r="949" spans="3:5" x14ac:dyDescent="0.35">
      <c r="C949">
        <f>'TPS543C20 Loop Gain'!AI2991</f>
        <v>-67.635343665836245</v>
      </c>
      <c r="D949">
        <f>'TPS543C20 Loop Gain'!AJ2991</f>
        <v>92.375945201390962</v>
      </c>
      <c r="E949">
        <f>'TPS543C20 Loop Gain'!B2991</f>
        <v>1057000</v>
      </c>
    </row>
    <row r="950" spans="3:5" x14ac:dyDescent="0.35">
      <c r="C950">
        <f>'TPS543C20 Loop Gain'!AI2990</f>
        <v>-67.79105290194488</v>
      </c>
      <c r="D950">
        <f>'TPS543C20 Loop Gain'!AJ2990</f>
        <v>92.718948107088224</v>
      </c>
      <c r="E950">
        <f>'TPS543C20 Loop Gain'!B2990</f>
        <v>1056000</v>
      </c>
    </row>
    <row r="951" spans="3:5" x14ac:dyDescent="0.35">
      <c r="C951">
        <f>'TPS543C20 Loop Gain'!AI2989</f>
        <v>-67.950548247055465</v>
      </c>
      <c r="D951">
        <f>'TPS543C20 Loop Gain'!AJ2989</f>
        <v>93.061989997570507</v>
      </c>
      <c r="E951">
        <f>'TPS543C20 Loop Gain'!B2989</f>
        <v>1055000</v>
      </c>
    </row>
    <row r="952" spans="3:5" x14ac:dyDescent="0.35">
      <c r="C952">
        <f>'TPS543C20 Loop Gain'!AI2988</f>
        <v>-68.113986472098361</v>
      </c>
      <c r="D952">
        <f>'TPS543C20 Loop Gain'!AJ2988</f>
        <v>93.405070951096633</v>
      </c>
      <c r="E952">
        <f>'TPS543C20 Loop Gain'!B2988</f>
        <v>1054000</v>
      </c>
    </row>
    <row r="953" spans="3:5" x14ac:dyDescent="0.35">
      <c r="C953">
        <f>'TPS543C20 Loop Gain'!AI2987</f>
        <v>-68.28153456989854</v>
      </c>
      <c r="D953">
        <f>'TPS543C20 Loop Gain'!AJ2987</f>
        <v>93.748191039614142</v>
      </c>
      <c r="E953">
        <f>'TPS543C20 Loop Gain'!B2987</f>
        <v>1053000</v>
      </c>
    </row>
    <row r="954" spans="3:5" x14ac:dyDescent="0.35">
      <c r="C954">
        <f>'TPS543C20 Loop Gain'!AI2986</f>
        <v>-68.453370662991659</v>
      </c>
      <c r="D954">
        <f>'TPS543C20 Loop Gain'!AJ2986</f>
        <v>94.091350328719372</v>
      </c>
      <c r="E954">
        <f>'TPS543C20 Loop Gain'!B2986</f>
        <v>1052000</v>
      </c>
    </row>
    <row r="955" spans="3:5" x14ac:dyDescent="0.35">
      <c r="C955">
        <f>'TPS543C20 Loop Gain'!AI2985</f>
        <v>-68.629685014541309</v>
      </c>
      <c r="D955">
        <f>'TPS543C20 Loop Gain'!AJ2985</f>
        <v>94.434548877614731</v>
      </c>
      <c r="E955">
        <f>'TPS543C20 Loop Gain'!B2985</f>
        <v>1051000</v>
      </c>
    </row>
    <row r="956" spans="3:5" x14ac:dyDescent="0.35">
      <c r="C956">
        <f>'TPS543C20 Loop Gain'!AI2984</f>
        <v>-68.810681156745346</v>
      </c>
      <c r="D956">
        <f>'TPS543C20 Loop Gain'!AJ2984</f>
        <v>94.777786739096229</v>
      </c>
      <c r="E956">
        <f>'TPS543C20 Loop Gain'!B2984</f>
        <v>1050000</v>
      </c>
    </row>
    <row r="957" spans="3:5" x14ac:dyDescent="0.35">
      <c r="C957">
        <f>'TPS543C20 Loop Gain'!AI2983</f>
        <v>-68.996577153480402</v>
      </c>
      <c r="D957">
        <f>'TPS543C20 Loop Gain'!AJ2983</f>
        <v>95.121063959513066</v>
      </c>
      <c r="E957">
        <f>'TPS543C20 Loop Gain'!B2983</f>
        <v>1049000</v>
      </c>
    </row>
    <row r="958" spans="3:5" x14ac:dyDescent="0.35">
      <c r="C958">
        <f>'TPS543C20 Loop Gain'!AI2982</f>
        <v>-69.187607016829404</v>
      </c>
      <c r="D958">
        <f>'TPS543C20 Loop Gain'!AJ2982</f>
        <v>95.464380578731024</v>
      </c>
      <c r="E958">
        <f>'TPS543C20 Loop Gain'!B2982</f>
        <v>1048000</v>
      </c>
    </row>
    <row r="959" spans="3:5" x14ac:dyDescent="0.35">
      <c r="C959">
        <f>'TPS543C20 Loop Gain'!AI2981</f>
        <v>-69.384022300574657</v>
      </c>
      <c r="D959">
        <f>'TPS543C20 Loop Gain'!AJ2981</f>
        <v>95.807736630118399</v>
      </c>
      <c r="E959">
        <f>'TPS543C20 Loop Gain'!B2981</f>
        <v>1047000</v>
      </c>
    </row>
    <row r="960" spans="3:5" x14ac:dyDescent="0.35">
      <c r="C960">
        <f>'TPS543C20 Loop Gain'!AI2980</f>
        <v>-69.586093897838595</v>
      </c>
      <c r="D960">
        <f>'TPS543C20 Loop Gain'!AJ2980</f>
        <v>96.151132140509105</v>
      </c>
      <c r="E960">
        <f>'TPS543C20 Loop Gain'!B2980</f>
        <v>1046000</v>
      </c>
    </row>
    <row r="961" spans="3:5" x14ac:dyDescent="0.35">
      <c r="C961">
        <f>'TPS543C20 Loop Gain'!AI2979</f>
        <v>-69.794114075104318</v>
      </c>
      <c r="D961">
        <f>'TPS543C20 Loop Gain'!AJ2979</f>
        <v>96.494567130180002</v>
      </c>
      <c r="E961">
        <f>'TPS543C20 Loop Gain'!B2979</f>
        <v>1045000</v>
      </c>
    </row>
    <row r="962" spans="3:5" x14ac:dyDescent="0.35">
      <c r="C962">
        <f>'TPS543C20 Loop Gain'!AI2978</f>
        <v>-70.008398780912486</v>
      </c>
      <c r="D962">
        <f>'TPS543C20 Loop Gain'!AJ2978</f>
        <v>96.838041612814692</v>
      </c>
      <c r="E962">
        <f>'TPS543C20 Loop Gain'!B2978</f>
        <v>1044000</v>
      </c>
    </row>
    <row r="963" spans="3:5" x14ac:dyDescent="0.35">
      <c r="C963">
        <f>'TPS543C20 Loop Gain'!AI2977</f>
        <v>-70.229290275003436</v>
      </c>
      <c r="D963">
        <f>'TPS543C20 Loop Gain'!AJ2977</f>
        <v>97.181555595494174</v>
      </c>
      <c r="E963">
        <f>'TPS543C20 Loop Gain'!B2977</f>
        <v>1043000</v>
      </c>
    </row>
    <row r="964" spans="3:5" x14ac:dyDescent="0.35">
      <c r="C964">
        <f>'TPS543C20 Loop Gain'!AI2976</f>
        <v>-70.457160132778483</v>
      </c>
      <c r="D964">
        <f>'TPS543C20 Loop Gain'!AJ2976</f>
        <v>97.525109078666347</v>
      </c>
      <c r="E964">
        <f>'TPS543C20 Loop Gain'!B2976</f>
        <v>1042000</v>
      </c>
    </row>
    <row r="965" spans="3:5" x14ac:dyDescent="0.35">
      <c r="C965">
        <f>'TPS543C20 Loop Gain'!AI2975</f>
        <v>-70.692412691275067</v>
      </c>
      <c r="D965">
        <f>'TPS543C20 Loop Gain'!AJ2975</f>
        <v>97.868702056112042</v>
      </c>
      <c r="E965">
        <f>'TPS543C20 Loop Gain'!B2975</f>
        <v>1041000</v>
      </c>
    </row>
    <row r="966" spans="3:5" x14ac:dyDescent="0.35">
      <c r="C966">
        <f>'TPS543C20 Loop Gain'!AI2974</f>
        <v>-70.935489016905962</v>
      </c>
      <c r="D966">
        <f>'TPS543C20 Loop Gain'!AJ2974</f>
        <v>98.212334514941844</v>
      </c>
      <c r="E966">
        <f>'TPS543C20 Loop Gain'!B2974</f>
        <v>1040000</v>
      </c>
    </row>
    <row r="967" spans="3:5" x14ac:dyDescent="0.35">
      <c r="C967">
        <f>'TPS543C20 Loop Gain'!AI2973</f>
        <v>-71.18687149268473</v>
      </c>
      <c r="D967">
        <f>'TPS543C20 Loop Gain'!AJ2973</f>
        <v>98.556006435565152</v>
      </c>
      <c r="E967">
        <f>'TPS543C20 Loop Gain'!B2973</f>
        <v>1039000</v>
      </c>
    </row>
    <row r="968" spans="3:5" x14ac:dyDescent="0.35">
      <c r="C968">
        <f>'TPS543C20 Loop Gain'!AI2972</f>
        <v>-71.447089144781017</v>
      </c>
      <c r="D968">
        <f>'TPS543C20 Loop Gain'!AJ2972</f>
        <v>98.899717791663008</v>
      </c>
      <c r="E968">
        <f>'TPS543C20 Loop Gain'!B2972</f>
        <v>1038000</v>
      </c>
    </row>
    <row r="969" spans="3:5" x14ac:dyDescent="0.35">
      <c r="C969">
        <f>'TPS543C20 Loop Gain'!AI2971</f>
        <v>-71.716723856188764</v>
      </c>
      <c r="D969">
        <f>'TPS543C20 Loop Gain'!AJ2971</f>
        <v>99.243468550185639</v>
      </c>
      <c r="E969">
        <f>'TPS543C20 Loop Gain'!B2971</f>
        <v>1037000</v>
      </c>
    </row>
    <row r="970" spans="3:5" x14ac:dyDescent="0.35">
      <c r="C970">
        <f>'TPS543C20 Loop Gain'!AI2970</f>
        <v>-71.996417650878641</v>
      </c>
      <c r="D970">
        <f>'TPS543C20 Loop Gain'!AJ2970</f>
        <v>99.587258671320768</v>
      </c>
      <c r="E970">
        <f>'TPS543C20 Loop Gain'!B2970</f>
        <v>1036000</v>
      </c>
    </row>
    <row r="971" spans="3:5" x14ac:dyDescent="0.35">
      <c r="C971">
        <f>'TPS543C20 Loop Gain'!AI2969</f>
        <v>-72.286881277711473</v>
      </c>
      <c r="D971">
        <f>'TPS543C20 Loop Gain'!AJ2969</f>
        <v>99.931088108486094</v>
      </c>
      <c r="E971">
        <f>'TPS543C20 Loop Gain'!B2969</f>
        <v>1035000</v>
      </c>
    </row>
    <row r="972" spans="3:5" x14ac:dyDescent="0.35">
      <c r="C972">
        <f>'TPS543C20 Loop Gain'!AI2968</f>
        <v>-72.588904382712769</v>
      </c>
      <c r="D972">
        <f>'TPS543C20 Loop Gain'!AJ2968</f>
        <v>100.27495680829895</v>
      </c>
      <c r="E972">
        <f>'TPS543C20 Loop Gain'!B2968</f>
        <v>1034000</v>
      </c>
    </row>
    <row r="973" spans="3:5" x14ac:dyDescent="0.35">
      <c r="C973">
        <f>'TPS543C20 Loop Gain'!AI2967</f>
        <v>-72.9033676360485</v>
      </c>
      <c r="D973">
        <f>'TPS543C20 Loop Gain'!AJ2967</f>
        <v>100.61886471057986</v>
      </c>
      <c r="E973">
        <f>'TPS543C20 Loop Gain'!B2967</f>
        <v>1033000</v>
      </c>
    </row>
    <row r="974" spans="3:5" x14ac:dyDescent="0.35">
      <c r="C974">
        <f>'TPS543C20 Loop Gain'!AI2966</f>
        <v>-73.231257282457747</v>
      </c>
      <c r="D974">
        <f>'TPS543C20 Loop Gain'!AJ2966</f>
        <v>100.96281174832916</v>
      </c>
      <c r="E974">
        <f>'TPS543C20 Loop Gain'!B2966</f>
        <v>1032000</v>
      </c>
    </row>
    <row r="975" spans="3:5" x14ac:dyDescent="0.35">
      <c r="C975">
        <f>'TPS543C20 Loop Gain'!AI2965</f>
        <v>-73.573682720617683</v>
      </c>
      <c r="D975">
        <f>'TPS543C20 Loop Gain'!AJ2965</f>
        <v>101.30679784770633</v>
      </c>
      <c r="E975">
        <f>'TPS543C20 Loop Gain'!B2965</f>
        <v>1031000</v>
      </c>
    </row>
    <row r="976" spans="3:5" x14ac:dyDescent="0.35">
      <c r="C976">
        <f>'TPS543C20 Loop Gain'!AI2964</f>
        <v>-73.931897901095439</v>
      </c>
      <c r="D976">
        <f>'TPS543C20 Loop Gain'!AJ2964</f>
        <v>101.65082292803559</v>
      </c>
      <c r="E976">
        <f>'TPS543C20 Loop Gain'!B2964</f>
        <v>1030000</v>
      </c>
    </row>
    <row r="977" spans="3:5" x14ac:dyDescent="0.35">
      <c r="C977">
        <f>'TPS543C20 Loop Gain'!AI2963</f>
        <v>-74.307327583569645</v>
      </c>
      <c r="D977">
        <f>'TPS543C20 Loop Gain'!AJ2963</f>
        <v>101.99488690178433</v>
      </c>
      <c r="E977">
        <f>'TPS543C20 Loop Gain'!B2963</f>
        <v>1029000</v>
      </c>
    </row>
    <row r="978" spans="3:5" x14ac:dyDescent="0.35">
      <c r="C978">
        <f>'TPS543C20 Loop Gain'!AI2962</f>
        <v>-74.701599840820862</v>
      </c>
      <c r="D978">
        <f>'TPS543C20 Loop Gain'!AJ2962</f>
        <v>102.3389896745484</v>
      </c>
      <c r="E978">
        <f>'TPS543C20 Loop Gain'!B2962</f>
        <v>1028000</v>
      </c>
    </row>
    <row r="979" spans="3:5" x14ac:dyDescent="0.35">
      <c r="C979">
        <f>'TPS543C20 Loop Gain'!AI2961</f>
        <v>-75.116586682376635</v>
      </c>
      <c r="D979">
        <f>'TPS543C20 Loop Gain'!AJ2961</f>
        <v>102.68313114505843</v>
      </c>
      <c r="E979">
        <f>'TPS543C20 Loop Gain'!B2961</f>
        <v>1027000</v>
      </c>
    </row>
    <row r="980" spans="3:5" x14ac:dyDescent="0.35">
      <c r="C980">
        <f>'TPS543C20 Loop Gain'!AI2960</f>
        <v>-75.554455360313611</v>
      </c>
      <c r="D980">
        <f>'TPS543C20 Loop Gain'!AJ2960</f>
        <v>103.02731120516124</v>
      </c>
      <c r="E980">
        <f>'TPS543C20 Loop Gain'!B2960</f>
        <v>1026000</v>
      </c>
    </row>
    <row r="981" spans="3:5" x14ac:dyDescent="0.35">
      <c r="C981">
        <f>'TPS543C20 Loop Gain'!AI2959</f>
        <v>-76.017733916011053</v>
      </c>
      <c r="D981">
        <f>'TPS543C20 Loop Gain'!AJ2959</f>
        <v>103.37152973981883</v>
      </c>
      <c r="E981">
        <f>'TPS543C20 Loop Gain'!B2959</f>
        <v>1025000</v>
      </c>
    </row>
    <row r="982" spans="3:5" x14ac:dyDescent="0.35">
      <c r="C982">
        <f>'TPS543C20 Loop Gain'!AI2958</f>
        <v>-76.509395991471948</v>
      </c>
      <c r="D982">
        <f>'TPS543C20 Loop Gain'!AJ2958</f>
        <v>103.71578662709341</v>
      </c>
      <c r="E982">
        <f>'TPS543C20 Loop Gain'!B2958</f>
        <v>1024000</v>
      </c>
    </row>
    <row r="983" spans="3:5" x14ac:dyDescent="0.35">
      <c r="C983">
        <f>'TPS543C20 Loop Gain'!AI2957</f>
        <v>-77.03297212629829</v>
      </c>
      <c r="D983">
        <f>'TPS543C20 Loop Gain'!AJ2957</f>
        <v>104.06008173815815</v>
      </c>
      <c r="E983">
        <f>'TPS543C20 Loop Gain'!B2957</f>
        <v>1023000</v>
      </c>
    </row>
    <row r="984" spans="3:5" x14ac:dyDescent="0.35">
      <c r="C984">
        <f>'TPS543C20 Loop Gain'!AI2956</f>
        <v>-77.592698130753433</v>
      </c>
      <c r="D984">
        <f>'TPS543C20 Loop Gain'!AJ2956</f>
        <v>104.40441493728761</v>
      </c>
      <c r="E984">
        <f>'TPS543C20 Loop Gain'!B2956</f>
        <v>1022000</v>
      </c>
    </row>
    <row r="985" spans="3:5" x14ac:dyDescent="0.35">
      <c r="C985">
        <f>'TPS543C20 Loop Gain'!AI2955</f>
        <v>-78.193716420893821</v>
      </c>
      <c r="D985">
        <f>'TPS543C20 Loop Gain'!AJ2955</f>
        <v>104.74878608184612</v>
      </c>
      <c r="E985">
        <f>'TPS543C20 Loop Gain'!B2955</f>
        <v>1021000</v>
      </c>
    </row>
    <row r="986" spans="3:5" x14ac:dyDescent="0.35">
      <c r="C986">
        <f>'TPS543C20 Loop Gain'!AI2954</f>
        <v>-78.842354757734341</v>
      </c>
      <c r="D986">
        <f>'TPS543C20 Loop Gain'!AJ2954</f>
        <v>105.09319502230416</v>
      </c>
      <c r="E986">
        <f>'TPS543C20 Loop Gain'!B2954</f>
        <v>1020000</v>
      </c>
    </row>
    <row r="987" spans="3:5" x14ac:dyDescent="0.35">
      <c r="C987">
        <f>'TPS543C20 Loop Gain'!AI2953</f>
        <v>-79.546521096861454</v>
      </c>
      <c r="D987">
        <f>'TPS543C20 Loop Gain'!AJ2953</f>
        <v>105.43764160223088</v>
      </c>
      <c r="E987">
        <f>'TPS543C20 Loop Gain'!B2953</f>
        <v>1019000</v>
      </c>
    </row>
    <row r="988" spans="3:5" x14ac:dyDescent="0.35">
      <c r="C988">
        <f>'TPS543C20 Loop Gain'!AI2952</f>
        <v>-80.316277906326121</v>
      </c>
      <c r="D988">
        <f>'TPS543C20 Loop Gain'!AJ2952</f>
        <v>105.78212565828623</v>
      </c>
      <c r="E988">
        <f>'TPS543C20 Loop Gain'!B2952</f>
        <v>1018000</v>
      </c>
    </row>
    <row r="989" spans="3:5" x14ac:dyDescent="0.35">
      <c r="C989">
        <f>'TPS543C20 Loop Gain'!AI2951</f>
        <v>-81.164703716663098</v>
      </c>
      <c r="D989">
        <f>'TPS543C20 Loop Gain'!AJ2951</f>
        <v>106.126647020243</v>
      </c>
      <c r="E989">
        <f>'TPS543C20 Loop Gain'!B2951</f>
        <v>1017000</v>
      </c>
    </row>
    <row r="990" spans="3:5" x14ac:dyDescent="0.35">
      <c r="C990">
        <f>'TPS543C20 Loop Gain'!AI2950</f>
        <v>-82.109233639567549</v>
      </c>
      <c r="D990">
        <f>'TPS543C20 Loop Gain'!AJ2950</f>
        <v>106.47120551097549</v>
      </c>
      <c r="E990">
        <f>'TPS543C20 Loop Gain'!B2950</f>
        <v>1016000</v>
      </c>
    </row>
    <row r="991" spans="3:5" x14ac:dyDescent="0.35">
      <c r="C991">
        <f>'TPS543C20 Loop Gain'!AI2949</f>
        <v>-83.17383882137932</v>
      </c>
      <c r="D991">
        <f>'TPS543C20 Loop Gain'!AJ2949</f>
        <v>106.81580094647308</v>
      </c>
      <c r="E991">
        <f>'TPS543C20 Loop Gain'!B2949</f>
        <v>1015000</v>
      </c>
    </row>
    <row r="992" spans="3:5" x14ac:dyDescent="0.35">
      <c r="C992">
        <f>'TPS543C20 Loop Gain'!AI2948</f>
        <v>-84.392766211463197</v>
      </c>
      <c r="D992">
        <f>'TPS543C20 Loop Gain'!AJ2948</f>
        <v>107.16043313583548</v>
      </c>
      <c r="E992">
        <f>'TPS543C20 Loop Gain'!B2948</f>
        <v>1014000</v>
      </c>
    </row>
    <row r="993" spans="3:5" x14ac:dyDescent="0.35">
      <c r="C993">
        <f>'TPS543C20 Loop Gain'!AI2947</f>
        <v>-85.817406677667663</v>
      </c>
      <c r="D993">
        <f>'TPS543C20 Loop Gain'!AJ2947</f>
        <v>107.50510188129418</v>
      </c>
      <c r="E993">
        <f>'TPS543C20 Loop Gain'!B2947</f>
        <v>1013000</v>
      </c>
    </row>
    <row r="994" spans="3:5" x14ac:dyDescent="0.35">
      <c r="C994">
        <f>'TPS543C20 Loop Gain'!AI2946</f>
        <v>-87.530074943409417</v>
      </c>
      <c r="D994">
        <f>'TPS543C20 Loop Gain'!AJ2946</f>
        <v>107.84980697821557</v>
      </c>
      <c r="E994">
        <f>'TPS543C20 Loop Gain'!B2946</f>
        <v>1012000</v>
      </c>
    </row>
    <row r="995" spans="3:5" x14ac:dyDescent="0.35">
      <c r="C995">
        <f>'TPS543C20 Loop Gain'!AI2945</f>
        <v>-89.675204669197527</v>
      </c>
      <c r="D995">
        <f>'TPS543C20 Loop Gain'!AJ2945</f>
        <v>108.19454821510188</v>
      </c>
      <c r="E995">
        <f>'TPS543C20 Loop Gain'!B2945</f>
        <v>1011000</v>
      </c>
    </row>
    <row r="996" spans="3:5" x14ac:dyDescent="0.35">
      <c r="C996">
        <f>'TPS543C20 Loop Gain'!AI2944</f>
        <v>-92.543621403764931</v>
      </c>
      <c r="D996">
        <f>'TPS543C20 Loop Gain'!AJ2944</f>
        <v>108.53932537361673</v>
      </c>
      <c r="E996">
        <f>'TPS543C20 Loop Gain'!B2944</f>
        <v>1010000</v>
      </c>
    </row>
    <row r="997" spans="3:5" x14ac:dyDescent="0.35">
      <c r="C997">
        <f>'TPS543C20 Loop Gain'!AI2943</f>
        <v>-96.877510679570861</v>
      </c>
      <c r="D997">
        <f>'TPS543C20 Loop Gain'!AJ2943</f>
        <v>108.88413822859128</v>
      </c>
      <c r="E997">
        <f>'TPS543C20 Loop Gain'!B2943</f>
        <v>1009000</v>
      </c>
    </row>
    <row r="998" spans="3:5" x14ac:dyDescent="0.35">
      <c r="C998">
        <f>'TPS543C20 Loop Gain'!AI2942</f>
        <v>-105.98422466310295</v>
      </c>
      <c r="D998">
        <f>'TPS543C20 Loop Gain'!AJ2942</f>
        <v>109.22898654802619</v>
      </c>
      <c r="E998">
        <f>'TPS543C20 Loop Gain'!B2942</f>
        <v>1008000</v>
      </c>
    </row>
    <row r="999" spans="3:5" x14ac:dyDescent="0.35">
      <c r="C999">
        <f>'TPS543C20 Loop Gain'!AI2941</f>
        <v>-107.29063424049153</v>
      </c>
      <c r="D999">
        <f>'TPS543C20 Loop Gain'!AJ2941</f>
        <v>-70.426129906868212</v>
      </c>
      <c r="E999">
        <f>'TPS543C20 Loop Gain'!B2941</f>
        <v>1007000</v>
      </c>
    </row>
    <row r="1000" spans="3:5" x14ac:dyDescent="0.35">
      <c r="C1000">
        <f>'TPS543C20 Loop Gain'!AI2940</f>
        <v>-97.267942430615619</v>
      </c>
      <c r="D1000">
        <f>'TPS543C20 Loop Gain'!AJ2940</f>
        <v>-70.08121138168066</v>
      </c>
      <c r="E1000">
        <f>'TPS543C20 Loop Gain'!B2940</f>
        <v>1006000</v>
      </c>
    </row>
    <row r="1001" spans="3:5" x14ac:dyDescent="0.35">
      <c r="C1001">
        <f>'TPS543C20 Loop Gain'!AI2939</f>
        <v>-92.724706394233309</v>
      </c>
      <c r="D1001">
        <f>'TPS543C20 Loop Gain'!AJ2939</f>
        <v>-69.736258128771425</v>
      </c>
      <c r="E1001">
        <f>'TPS543C20 Loop Gain'!B2939</f>
        <v>1005000</v>
      </c>
    </row>
    <row r="1002" spans="3:5" x14ac:dyDescent="0.35">
      <c r="C1002">
        <f>'TPS543C20 Loop Gain'!AI2938</f>
        <v>-89.74761077793049</v>
      </c>
      <c r="D1002">
        <f>'TPS543C20 Loop Gain'!AJ2938</f>
        <v>-69.391270407255348</v>
      </c>
      <c r="E1002">
        <f>'TPS543C20 Loop Gain'!B2938</f>
        <v>1004000</v>
      </c>
    </row>
    <row r="1003" spans="3:5" x14ac:dyDescent="0.35">
      <c r="C1003">
        <f>'TPS543C20 Loop Gain'!AI2937</f>
        <v>-87.527347046190926</v>
      </c>
      <c r="D1003">
        <f>'TPS543C20 Loop Gain'!AJ2937</f>
        <v>-69.046248482982037</v>
      </c>
      <c r="E1003">
        <f>'TPS543C20 Loop Gain'!B2937</f>
        <v>1003000</v>
      </c>
    </row>
    <row r="1004" spans="3:5" x14ac:dyDescent="0.35">
      <c r="C1004">
        <f>'TPS543C20 Loop Gain'!AI2936</f>
        <v>-85.754790944525126</v>
      </c>
      <c r="D1004">
        <f>'TPS543C20 Loop Gain'!AJ2936</f>
        <v>-68.701192628509304</v>
      </c>
      <c r="E1004">
        <f>'TPS543C20 Loop Gain'!B2936</f>
        <v>1002000</v>
      </c>
    </row>
    <row r="1005" spans="3:5" x14ac:dyDescent="0.35">
      <c r="C1005">
        <f>'TPS543C20 Loop Gain'!AI2935</f>
        <v>-84.278471937651062</v>
      </c>
      <c r="D1005">
        <f>'TPS543C20 Loop Gain'!AJ2935</f>
        <v>-68.356103123099842</v>
      </c>
      <c r="E1005">
        <f>'TPS543C20 Loop Gain'!B2935</f>
        <v>1001000</v>
      </c>
    </row>
    <row r="1006" spans="3:5" x14ac:dyDescent="0.35">
      <c r="C1006">
        <f>'TPS543C20 Loop Gain'!AI2934</f>
        <v>-83.012791707253101</v>
      </c>
      <c r="D1006">
        <f>'TPS543C20 Loop Gain'!AJ2934</f>
        <v>-68.010980252674287</v>
      </c>
      <c r="E1006">
        <f>'TPS543C20 Loop Gain'!B2934</f>
        <v>1000000</v>
      </c>
    </row>
    <row r="1007" spans="3:5" x14ac:dyDescent="0.35">
      <c r="C1007">
        <f>'TPS543C20 Loop Gain'!AI2933</f>
        <v>-81.904621121759106</v>
      </c>
      <c r="D1007">
        <f>'TPS543C20 Loop Gain'!AJ2933</f>
        <v>-67.665824309801152</v>
      </c>
      <c r="E1007">
        <f>'TPS543C20 Loop Gain'!B2933</f>
        <v>999000</v>
      </c>
    </row>
    <row r="1008" spans="3:5" x14ac:dyDescent="0.35">
      <c r="C1008">
        <f>'TPS543C20 Loop Gain'!AI2932</f>
        <v>-80.9187069292486</v>
      </c>
      <c r="D1008">
        <f>'TPS543C20 Loop Gain'!AJ2932</f>
        <v>-67.320635593674425</v>
      </c>
      <c r="E1008">
        <f>'TPS543C20 Loop Gain'!B2932</f>
        <v>998000</v>
      </c>
    </row>
    <row r="1009" spans="3:5" x14ac:dyDescent="0.35">
      <c r="C1009">
        <f>'TPS543C20 Loop Gain'!AI2931</f>
        <v>-80.030455076347295</v>
      </c>
      <c r="D1009">
        <f>'TPS543C20 Loop Gain'!AJ2931</f>
        <v>-66.975414410073682</v>
      </c>
      <c r="E1009">
        <f>'TPS543C20 Loop Gain'!B2931</f>
        <v>997000</v>
      </c>
    </row>
    <row r="1010" spans="3:5" x14ac:dyDescent="0.35">
      <c r="C1010">
        <f>'TPS543C20 Loop Gain'!AI2930</f>
        <v>-79.222024241176172</v>
      </c>
      <c r="D1010">
        <f>'TPS543C20 Loop Gain'!AJ2930</f>
        <v>-66.63016107134564</v>
      </c>
      <c r="E1010">
        <f>'TPS543C20 Loop Gain'!B2930</f>
        <v>996000</v>
      </c>
    </row>
    <row r="1011" spans="3:5" x14ac:dyDescent="0.35">
      <c r="C1011">
        <f>'TPS543C20 Loop Gain'!AI2929</f>
        <v>-78.480059698927519</v>
      </c>
      <c r="D1011">
        <f>'TPS543C20 Loop Gain'!AJ2929</f>
        <v>-66.284875896369485</v>
      </c>
      <c r="E1011">
        <f>'TPS543C20 Loop Gain'!B2929</f>
        <v>995000</v>
      </c>
    </row>
    <row r="1012" spans="3:5" x14ac:dyDescent="0.35">
      <c r="C1012">
        <f>'TPS543C20 Loop Gain'!AI2928</f>
        <v>-77.794304648047898</v>
      </c>
      <c r="D1012">
        <f>'TPS543C20 Loop Gain'!AJ2928</f>
        <v>-65.939559210537269</v>
      </c>
      <c r="E1012">
        <f>'TPS543C20 Loop Gain'!B2928</f>
        <v>994000</v>
      </c>
    </row>
    <row r="1013" spans="3:5" x14ac:dyDescent="0.35">
      <c r="C1013">
        <f>'TPS543C20 Loop Gain'!AI2927</f>
        <v>-77.156710431746887</v>
      </c>
      <c r="D1013">
        <f>'TPS543C20 Loop Gain'!AJ2927</f>
        <v>-65.594211345706213</v>
      </c>
      <c r="E1013">
        <f>'TPS543C20 Loop Gain'!B2927</f>
        <v>993000</v>
      </c>
    </row>
    <row r="1014" spans="3:5" x14ac:dyDescent="0.35">
      <c r="C1014">
        <f>'TPS543C20 Loop Gain'!AI2926</f>
        <v>-76.560844918969906</v>
      </c>
      <c r="D1014">
        <f>'TPS543C20 Loop Gain'!AJ2926</f>
        <v>-65.248832640174143</v>
      </c>
      <c r="E1014">
        <f>'TPS543C20 Loop Gain'!B2926</f>
        <v>992000</v>
      </c>
    </row>
    <row r="1015" spans="3:5" x14ac:dyDescent="0.35">
      <c r="C1015">
        <f>'TPS543C20 Loop Gain'!AI2925</f>
        <v>-76.001486645056943</v>
      </c>
      <c r="D1015">
        <f>'TPS543C20 Loop Gain'!AJ2925</f>
        <v>-64.903423438651956</v>
      </c>
      <c r="E1015">
        <f>'TPS543C20 Loop Gain'!B2925</f>
        <v>991000</v>
      </c>
    </row>
    <row r="1016" spans="3:5" x14ac:dyDescent="0.35">
      <c r="C1016">
        <f>'TPS543C20 Loop Gain'!AI2924</f>
        <v>-75.474338837655665</v>
      </c>
      <c r="D1016">
        <f>'TPS543C20 Loop Gain'!AJ2924</f>
        <v>-64.557984092213687</v>
      </c>
      <c r="E1016">
        <f>'TPS543C20 Loop Gain'!B2924</f>
        <v>990000</v>
      </c>
    </row>
    <row r="1017" spans="3:5" x14ac:dyDescent="0.35">
      <c r="C1017">
        <f>'TPS543C20 Loop Gain'!AI2923</f>
        <v>-74.975823193147335</v>
      </c>
      <c r="D1017">
        <f>'TPS543C20 Loop Gain'!AJ2923</f>
        <v>-64.21251495826597</v>
      </c>
      <c r="E1017">
        <f>'TPS543C20 Loop Gain'!B2923</f>
        <v>989000</v>
      </c>
    </row>
    <row r="1018" spans="3:5" x14ac:dyDescent="0.35">
      <c r="C1018">
        <f>'TPS543C20 Loop Gain'!AI2922</f>
        <v>-74.502928119288782</v>
      </c>
      <c r="D1018">
        <f>'TPS543C20 Loop Gain'!AJ2922</f>
        <v>-63.867016400521337</v>
      </c>
      <c r="E1018">
        <f>'TPS543C20 Loop Gain'!B2922</f>
        <v>988000</v>
      </c>
    </row>
    <row r="1019" spans="3:5" x14ac:dyDescent="0.35">
      <c r="C1019">
        <f>'TPS543C20 Loop Gain'!AI2921</f>
        <v>-74.053095044462765</v>
      </c>
      <c r="D1019">
        <f>'TPS543C20 Loop Gain'!AJ2921</f>
        <v>-63.521488788939735</v>
      </c>
      <c r="E1019">
        <f>'TPS543C20 Loop Gain'!B2921</f>
        <v>987000</v>
      </c>
    </row>
    <row r="1020" spans="3:5" x14ac:dyDescent="0.35">
      <c r="C1020">
        <f>'TPS543C20 Loop Gain'!AI2920</f>
        <v>-73.624131880616844</v>
      </c>
      <c r="D1020">
        <f>'TPS543C20 Loop Gain'!AJ2920</f>
        <v>-63.175932499699663</v>
      </c>
      <c r="E1020">
        <f>'TPS543C20 Loop Gain'!B2920</f>
        <v>986000</v>
      </c>
    </row>
    <row r="1021" spans="3:5" x14ac:dyDescent="0.35">
      <c r="C1021">
        <f>'TPS543C20 Loop Gain'!AI2919</f>
        <v>-73.214146210959584</v>
      </c>
      <c r="D1021">
        <f>'TPS543C20 Loop Gain'!AJ2919</f>
        <v>-62.830347915152409</v>
      </c>
      <c r="E1021">
        <f>'TPS543C20 Loop Gain'!B2919</f>
        <v>985000</v>
      </c>
    </row>
    <row r="1022" spans="3:5" x14ac:dyDescent="0.35">
      <c r="C1022">
        <f>'TPS543C20 Loop Gain'!AI2918</f>
        <v>-72.821493041724295</v>
      </c>
      <c r="D1022">
        <f>'TPS543C20 Loop Gain'!AJ2918</f>
        <v>-62.484735423788877</v>
      </c>
      <c r="E1022">
        <f>'TPS543C20 Loop Gain'!B2918</f>
        <v>984000</v>
      </c>
    </row>
    <row r="1023" spans="3:5" x14ac:dyDescent="0.35">
      <c r="C1023">
        <f>'TPS543C20 Loop Gain'!AI2917</f>
        <v>-72.44473346688315</v>
      </c>
      <c r="D1023">
        <f>'TPS543C20 Loop Gain'!AJ2917</f>
        <v>-62.139095420179984</v>
      </c>
      <c r="E1023">
        <f>'TPS543C20 Loop Gain'!B2917</f>
        <v>983000</v>
      </c>
    </row>
    <row r="1024" spans="3:5" x14ac:dyDescent="0.35">
      <c r="C1024">
        <f>'TPS543C20 Loop Gain'!AI2916</f>
        <v>-72.082601619958808</v>
      </c>
      <c r="D1024">
        <f>'TPS543C20 Loop Gain'!AJ2916</f>
        <v>-61.793428304937557</v>
      </c>
      <c r="E1024">
        <f>'TPS543C20 Loop Gain'!B2916</f>
        <v>982000</v>
      </c>
    </row>
    <row r="1025" spans="3:5" x14ac:dyDescent="0.35">
      <c r="C1025">
        <f>'TPS543C20 Loop Gain'!AI2915</f>
        <v>-71.733977995810761</v>
      </c>
      <c r="D1025">
        <f>'TPS543C20 Loop Gain'!AJ2915</f>
        <v>-61.447734484680446</v>
      </c>
      <c r="E1025">
        <f>'TPS543C20 Loop Gain'!B2915</f>
        <v>981000</v>
      </c>
    </row>
    <row r="1026" spans="3:5" x14ac:dyDescent="0.35">
      <c r="C1026">
        <f>'TPS543C20 Loop Gain'!AI2914</f>
        <v>-71.397867723540955</v>
      </c>
      <c r="D1026">
        <f>'TPS543C20 Loop Gain'!AJ2914</f>
        <v>-61.102014371964643</v>
      </c>
      <c r="E1026">
        <f>'TPS543C20 Loop Gain'!B2914</f>
        <v>980000</v>
      </c>
    </row>
    <row r="1027" spans="3:5" x14ac:dyDescent="0.35">
      <c r="C1027">
        <f>'TPS543C20 Loop Gain'!AI2913</f>
        <v>-71.073382727273497</v>
      </c>
      <c r="D1027">
        <f>'TPS543C20 Loop Gain'!AJ2913</f>
        <v>-60.756268385245896</v>
      </c>
      <c r="E1027">
        <f>'TPS543C20 Loop Gain'!B2913</f>
        <v>979000</v>
      </c>
    </row>
    <row r="1028" spans="3:5" x14ac:dyDescent="0.35">
      <c r="C1028">
        <f>'TPS543C20 Loop Gain'!AI2912</f>
        <v>-70.759726968714091</v>
      </c>
      <c r="D1028">
        <f>'TPS543C20 Loop Gain'!AJ2912</f>
        <v>-60.410496948838336</v>
      </c>
      <c r="E1028">
        <f>'TPS543C20 Loop Gain'!B2912</f>
        <v>978000</v>
      </c>
    </row>
    <row r="1029" spans="3:5" x14ac:dyDescent="0.35">
      <c r="C1029">
        <f>'TPS543C20 Loop Gain'!AI2911</f>
        <v>-70.456184153883129</v>
      </c>
      <c r="D1029">
        <f>'TPS543C20 Loop Gain'!AJ2911</f>
        <v>-60.06470049284448</v>
      </c>
      <c r="E1029">
        <f>'TPS543C20 Loop Gain'!B2911</f>
        <v>977000</v>
      </c>
    </row>
    <row r="1030" spans="3:5" x14ac:dyDescent="0.35">
      <c r="C1030">
        <f>'TPS543C20 Loop Gain'!AI2910</f>
        <v>-70.162107426220018</v>
      </c>
      <c r="D1030">
        <f>'TPS543C20 Loop Gain'!AJ2910</f>
        <v>-59.718879453114397</v>
      </c>
      <c r="E1030">
        <f>'TPS543C20 Loop Gain'!B2910</f>
        <v>976000</v>
      </c>
    </row>
    <row r="1031" spans="3:5" x14ac:dyDescent="0.35">
      <c r="C1031">
        <f>'TPS543C20 Loop Gain'!AI2909</f>
        <v>-69.876910672899086</v>
      </c>
      <c r="D1031">
        <f>'TPS543C20 Loop Gain'!AJ2909</f>
        <v>-59.37303427118708</v>
      </c>
      <c r="E1031">
        <f>'TPS543C20 Loop Gain'!B2909</f>
        <v>975000</v>
      </c>
    </row>
    <row r="1032" spans="3:5" x14ac:dyDescent="0.35">
      <c r="C1032">
        <f>'TPS543C20 Loop Gain'!AI2908</f>
        <v>-69.600061150560009</v>
      </c>
      <c r="D1032">
        <f>'TPS543C20 Loop Gain'!AJ2908</f>
        <v>-59.027165394245827</v>
      </c>
      <c r="E1032">
        <f>'TPS543C20 Loop Gain'!B2908</f>
        <v>974000</v>
      </c>
    </row>
    <row r="1033" spans="3:5" x14ac:dyDescent="0.35">
      <c r="C1033">
        <f>'TPS543C20 Loop Gain'!AI2907</f>
        <v>-69.33107319719079</v>
      </c>
      <c r="D1033">
        <f>'TPS543C20 Loop Gain'!AJ2907</f>
        <v>-58.681273275045058</v>
      </c>
      <c r="E1033">
        <f>'TPS543C20 Loop Gain'!B2907</f>
        <v>973000</v>
      </c>
    </row>
    <row r="1034" spans="3:5" x14ac:dyDescent="0.35">
      <c r="C1034">
        <f>'TPS543C20 Loop Gain'!AI2906</f>
        <v>-69.069502843703816</v>
      </c>
      <c r="D1034">
        <f>'TPS543C20 Loop Gain'!AJ2906</f>
        <v>-58.335358371862768</v>
      </c>
      <c r="E1034">
        <f>'TPS543C20 Loop Gain'!B2906</f>
        <v>972000</v>
      </c>
    </row>
    <row r="1035" spans="3:5" x14ac:dyDescent="0.35">
      <c r="C1035">
        <f>'TPS543C20 Loop Gain'!AI2905</f>
        <v>-68.814943175007258</v>
      </c>
      <c r="D1035">
        <f>'TPS543C20 Loop Gain'!AJ2905</f>
        <v>-57.989421148448166</v>
      </c>
      <c r="E1035">
        <f>'TPS543C20 Loop Gain'!B2905</f>
        <v>971000</v>
      </c>
    </row>
    <row r="1036" spans="3:5" x14ac:dyDescent="0.35">
      <c r="C1036">
        <f>'TPS543C20 Loop Gain'!AI2904</f>
        <v>-68.56702031883151</v>
      </c>
      <c r="D1036">
        <f>'TPS543C20 Loop Gain'!AJ2904</f>
        <v>-57.64346207394744</v>
      </c>
      <c r="E1036">
        <f>'TPS543C20 Loop Gain'!B2904</f>
        <v>970000</v>
      </c>
    </row>
    <row r="1037" spans="3:5" x14ac:dyDescent="0.35">
      <c r="C1037">
        <f>'TPS543C20 Loop Gain'!AI2903</f>
        <v>-68.325389963082145</v>
      </c>
      <c r="D1037">
        <f>'TPS543C20 Loop Gain'!AJ2903</f>
        <v>-57.297481622848885</v>
      </c>
      <c r="E1037">
        <f>'TPS543C20 Loop Gain'!B2903</f>
        <v>969000</v>
      </c>
    </row>
    <row r="1038" spans="3:5" x14ac:dyDescent="0.35">
      <c r="C1038">
        <f>'TPS543C20 Loop Gain'!AI2902</f>
        <v>-68.089734320279391</v>
      </c>
      <c r="D1038">
        <f>'TPS543C20 Loop Gain'!AJ2902</f>
        <v>-56.951480274931981</v>
      </c>
      <c r="E1038">
        <f>'TPS543C20 Loop Gain'!B2902</f>
        <v>968000</v>
      </c>
    </row>
    <row r="1039" spans="3:5" x14ac:dyDescent="0.35">
      <c r="C1039">
        <f>'TPS543C20 Loop Gain'!AI2901</f>
        <v>-67.859759471914472</v>
      </c>
      <c r="D1039">
        <f>'TPS543C20 Loop Gain'!AJ2901</f>
        <v>-56.605458515184104</v>
      </c>
      <c r="E1039">
        <f>'TPS543C20 Loop Gain'!B2901</f>
        <v>967000</v>
      </c>
    </row>
    <row r="1040" spans="3:5" x14ac:dyDescent="0.35">
      <c r="C1040">
        <f>'TPS543C20 Loop Gain'!AI2900</f>
        <v>-67.635193037081564</v>
      </c>
      <c r="D1040">
        <f>'TPS543C20 Loop Gain'!AJ2900</f>
        <v>-56.259416833747444</v>
      </c>
      <c r="E1040">
        <f>'TPS543C20 Loop Gain'!B2900</f>
        <v>966000</v>
      </c>
    </row>
    <row r="1041" spans="3:5" x14ac:dyDescent="0.35">
      <c r="C1041">
        <f>'TPS543C20 Loop Gain'!AI2899</f>
        <v>-67.41578211899062</v>
      </c>
      <c r="D1041">
        <f>'TPS543C20 Loop Gain'!AJ2899</f>
        <v>-55.91335572585993</v>
      </c>
      <c r="E1041">
        <f>'TPS543C20 Loop Gain'!B2899</f>
        <v>965000</v>
      </c>
    </row>
    <row r="1042" spans="3:5" x14ac:dyDescent="0.35">
      <c r="C1042">
        <f>'TPS543C20 Loop Gain'!AI2898</f>
        <v>-67.201291490520418</v>
      </c>
      <c r="D1042">
        <f>'TPS543C20 Loop Gain'!AJ2898</f>
        <v>-55.567275691773013</v>
      </c>
      <c r="E1042">
        <f>'TPS543C20 Loop Gain'!B2898</f>
        <v>964000</v>
      </c>
    </row>
    <row r="1043" spans="3:5" x14ac:dyDescent="0.35">
      <c r="C1043">
        <f>'TPS543C20 Loop Gain'!AI2897</f>
        <v>-66.991501986211318</v>
      </c>
      <c r="D1043">
        <f>'TPS543C20 Loop Gain'!AJ2897</f>
        <v>-55.221177236694579</v>
      </c>
      <c r="E1043">
        <f>'TPS543C20 Loop Gain'!B2897</f>
        <v>963000</v>
      </c>
    </row>
    <row r="1044" spans="3:5" x14ac:dyDescent="0.35">
      <c r="C1044">
        <f>'TPS543C20 Loop Gain'!AI2896</f>
        <v>-66.786209073112232</v>
      </c>
      <c r="D1044">
        <f>'TPS543C20 Loop Gain'!AJ2896</f>
        <v>-54.87506087071349</v>
      </c>
      <c r="E1044">
        <f>'TPS543C20 Loop Gain'!B2896</f>
        <v>962000</v>
      </c>
    </row>
    <row r="1045" spans="3:5" x14ac:dyDescent="0.35">
      <c r="C1045">
        <f>'TPS543C20 Loop Gain'!AI2895</f>
        <v>-66.585221577147152</v>
      </c>
      <c r="D1045">
        <f>'TPS543C20 Loop Gain'!AJ2895</f>
        <v>-54.528927108742607</v>
      </c>
      <c r="E1045">
        <f>'TPS543C20 Loop Gain'!B2895</f>
        <v>961000</v>
      </c>
    </row>
    <row r="1046" spans="3:5" x14ac:dyDescent="0.35">
      <c r="C1046">
        <f>'TPS543C20 Loop Gain'!AI2894</f>
        <v>-66.388360545100909</v>
      </c>
      <c r="D1046">
        <f>'TPS543C20 Loop Gain'!AJ2894</f>
        <v>-54.182776470429658</v>
      </c>
      <c r="E1046">
        <f>'TPS543C20 Loop Gain'!B2894</f>
        <v>960000</v>
      </c>
    </row>
    <row r="1047" spans="3:5" x14ac:dyDescent="0.35">
      <c r="C1047">
        <f>'TPS543C20 Loop Gain'!AI2893</f>
        <v>-66.19545822528255</v>
      </c>
      <c r="D1047">
        <f>'TPS543C20 Loop Gain'!AJ2893</f>
        <v>-53.836609480093479</v>
      </c>
      <c r="E1047">
        <f>'TPS543C20 Loop Gain'!B2893</f>
        <v>959000</v>
      </c>
    </row>
    <row r="1048" spans="3:5" x14ac:dyDescent="0.35">
      <c r="C1048">
        <f>'TPS543C20 Loop Gain'!AI2892</f>
        <v>-66.006357152307061</v>
      </c>
      <c r="D1048">
        <f>'TPS543C20 Loop Gain'!AJ2892</f>
        <v>-53.490426666659268</v>
      </c>
      <c r="E1048">
        <f>'TPS543C20 Loop Gain'!B2892</f>
        <v>958000</v>
      </c>
    </row>
    <row r="1049" spans="3:5" x14ac:dyDescent="0.35">
      <c r="C1049">
        <f>'TPS543C20 Loop Gain'!AI2891</f>
        <v>-65.820909323472108</v>
      </c>
      <c r="D1049">
        <f>'TPS543C20 Loop Gain'!AJ2891</f>
        <v>-53.144228563567474</v>
      </c>
      <c r="E1049">
        <f>'TPS543C20 Loop Gain'!B2891</f>
        <v>957000</v>
      </c>
    </row>
    <row r="1050" spans="3:5" x14ac:dyDescent="0.35">
      <c r="C1050">
        <f>'TPS543C20 Loop Gain'!AI2890</f>
        <v>-65.638975455974816</v>
      </c>
      <c r="D1050">
        <f>'TPS543C20 Loop Gain'!AJ2890</f>
        <v>-52.798015708706089</v>
      </c>
      <c r="E1050">
        <f>'TPS543C20 Loop Gain'!B2890</f>
        <v>956000</v>
      </c>
    </row>
    <row r="1051" spans="3:5" x14ac:dyDescent="0.35">
      <c r="C1051">
        <f>'TPS543C20 Loop Gain'!AI2889</f>
        <v>-65.460424315612968</v>
      </c>
      <c r="D1051">
        <f>'TPS543C20 Loop Gain'!AJ2889</f>
        <v>-52.451788644343637</v>
      </c>
      <c r="E1051">
        <f>'TPS543C20 Loop Gain'!B2889</f>
        <v>955000</v>
      </c>
    </row>
    <row r="1052" spans="3:5" x14ac:dyDescent="0.35">
      <c r="C1052">
        <f>'TPS543C20 Loop Gain'!AI2888</f>
        <v>-65.28513210886247</v>
      </c>
      <c r="D1052">
        <f>'TPS543C20 Loop Gain'!AJ2888</f>
        <v>-52.105547917034471</v>
      </c>
      <c r="E1052">
        <f>'TPS543C20 Loop Gain'!B2888</f>
        <v>954000</v>
      </c>
    </row>
    <row r="1053" spans="3:5" x14ac:dyDescent="0.35">
      <c r="C1053">
        <f>'TPS543C20 Loop Gain'!AI2887</f>
        <v>-65.11298193130844</v>
      </c>
      <c r="D1053">
        <f>'TPS543C20 Loop Gain'!AJ2887</f>
        <v>-51.759294077549967</v>
      </c>
      <c r="E1053">
        <f>'TPS543C20 Loop Gain'!B2887</f>
        <v>953000</v>
      </c>
    </row>
    <row r="1054" spans="3:5" x14ac:dyDescent="0.35">
      <c r="C1054">
        <f>'TPS543C20 Loop Gain'!AI2886</f>
        <v>-64.943863266251256</v>
      </c>
      <c r="D1054">
        <f>'TPS543C20 Loop Gain'!AJ2886</f>
        <v>-51.413027680795878</v>
      </c>
      <c r="E1054">
        <f>'TPS543C20 Loop Gain'!B2886</f>
        <v>952000</v>
      </c>
    </row>
    <row r="1055" spans="3:5" x14ac:dyDescent="0.35">
      <c r="C1055">
        <f>'TPS543C20 Loop Gain'!AI2885</f>
        <v>-64.777671528128721</v>
      </c>
      <c r="D1055">
        <f>'TPS543C20 Loop Gain'!AJ2885</f>
        <v>-51.066749285740144</v>
      </c>
      <c r="E1055">
        <f>'TPS543C20 Loop Gain'!B2885</f>
        <v>951000</v>
      </c>
    </row>
    <row r="1056" spans="3:5" x14ac:dyDescent="0.35">
      <c r="C1056">
        <f>'TPS543C20 Loop Gain'!AI2884</f>
        <v>-64.614307646007347</v>
      </c>
      <c r="D1056">
        <f>'TPS543C20 Loop Gain'!AJ2884</f>
        <v>-50.720459455316629</v>
      </c>
      <c r="E1056">
        <f>'TPS543C20 Loop Gain'!B2884</f>
        <v>950000</v>
      </c>
    </row>
    <row r="1057" spans="3:5" x14ac:dyDescent="0.35">
      <c r="C1057">
        <f>'TPS543C20 Loop Gain'!AI2883</f>
        <v>-64.453677683021397</v>
      </c>
      <c r="D1057">
        <f>'TPS543C20 Loop Gain'!AJ2883</f>
        <v>-50.374158756349637</v>
      </c>
      <c r="E1057">
        <f>'TPS543C20 Loop Gain'!B2883</f>
        <v>949000</v>
      </c>
    </row>
    <row r="1058" spans="3:5" x14ac:dyDescent="0.35">
      <c r="C1058">
        <f>'TPS543C20 Loop Gain'!AI2882</f>
        <v>-64.295692488087582</v>
      </c>
      <c r="D1058">
        <f>'TPS543C20 Loop Gain'!AJ2882</f>
        <v>-50.027847759479108</v>
      </c>
      <c r="E1058">
        <f>'TPS543C20 Loop Gain'!B2882</f>
        <v>948000</v>
      </c>
    </row>
    <row r="1059" spans="3:5" x14ac:dyDescent="0.35">
      <c r="C1059">
        <f>'TPS543C20 Loop Gain'!AI2881</f>
        <v>-64.140267376656212</v>
      </c>
      <c r="D1059">
        <f>'TPS543C20 Loop Gain'!AJ2881</f>
        <v>-49.681527039059233</v>
      </c>
      <c r="E1059">
        <f>'TPS543C20 Loop Gain'!B2881</f>
        <v>947000</v>
      </c>
    </row>
    <row r="1060" spans="3:5" x14ac:dyDescent="0.35">
      <c r="C1060">
        <f>'TPS543C20 Loop Gain'!AI2880</f>
        <v>-63.987321837660922</v>
      </c>
      <c r="D1060">
        <f>'TPS543C20 Loop Gain'!AJ2880</f>
        <v>-49.335197173080893</v>
      </c>
      <c r="E1060">
        <f>'TPS543C20 Loop Gain'!B2880</f>
        <v>946000</v>
      </c>
    </row>
    <row r="1061" spans="3:5" x14ac:dyDescent="0.35">
      <c r="C1061">
        <f>'TPS543C20 Loop Gain'!AI2879</f>
        <v>-63.836779264118526</v>
      </c>
      <c r="D1061">
        <f>'TPS543C20 Loop Gain'!AJ2879</f>
        <v>-48.988858743095044</v>
      </c>
      <c r="E1061">
        <f>'TPS543C20 Loop Gain'!B2879</f>
        <v>945000</v>
      </c>
    </row>
    <row r="1062" spans="3:5" x14ac:dyDescent="0.35">
      <c r="C1062">
        <f>'TPS543C20 Loop Gain'!AI2878</f>
        <v>-63.688566705117438</v>
      </c>
      <c r="D1062">
        <f>'TPS543C20 Loop Gain'!AJ2878</f>
        <v>-48.642512334105696</v>
      </c>
      <c r="E1062">
        <f>'TPS543C20 Loop Gain'!B2878</f>
        <v>944000</v>
      </c>
    </row>
    <row r="1063" spans="3:5" x14ac:dyDescent="0.35">
      <c r="C1063">
        <f>'TPS543C20 Loop Gain'!AI2877</f>
        <v>-63.542614637205773</v>
      </c>
      <c r="D1063">
        <f>'TPS543C20 Loop Gain'!AJ2877</f>
        <v>-48.296158534495589</v>
      </c>
      <c r="E1063">
        <f>'TPS543C20 Loop Gain'!B2877</f>
        <v>943000</v>
      </c>
    </row>
    <row r="1064" spans="3:5" x14ac:dyDescent="0.35">
      <c r="C1064">
        <f>'TPS543C20 Loop Gain'!AI2876</f>
        <v>-63.39885675337122</v>
      </c>
      <c r="D1064">
        <f>'TPS543C20 Loop Gain'!AJ2876</f>
        <v>-47.949797935930626</v>
      </c>
      <c r="E1064">
        <f>'TPS543C20 Loop Gain'!B2876</f>
        <v>942000</v>
      </c>
    </row>
    <row r="1065" spans="3:5" x14ac:dyDescent="0.35">
      <c r="C1065">
        <f>'TPS543C20 Loop Gain'!AI2875</f>
        <v>-63.257229768026946</v>
      </c>
      <c r="D1065">
        <f>'TPS543C20 Loop Gain'!AJ2875</f>
        <v>-47.603431133279955</v>
      </c>
      <c r="E1065">
        <f>'TPS543C20 Loop Gain'!B2875</f>
        <v>941000</v>
      </c>
    </row>
    <row r="1066" spans="3:5" x14ac:dyDescent="0.35">
      <c r="C1066">
        <f>'TPS543C20 Loop Gain'!AI2874</f>
        <v>-63.117673236548313</v>
      </c>
      <c r="D1066">
        <f>'TPS543C20 Loop Gain'!AJ2874</f>
        <v>-47.257058724508099</v>
      </c>
      <c r="E1066">
        <f>'TPS543C20 Loop Gain'!B2874</f>
        <v>940000</v>
      </c>
    </row>
    <row r="1067" spans="3:5" x14ac:dyDescent="0.35">
      <c r="C1067">
        <f>'TPS543C20 Loop Gain'!AI2873</f>
        <v>-62.980129388099414</v>
      </c>
      <c r="D1067">
        <f>'TPS543C20 Loop Gain'!AJ2873</f>
        <v>-46.910681310593453</v>
      </c>
      <c r="E1067">
        <f>'TPS543C20 Loop Gain'!B2873</f>
        <v>939000</v>
      </c>
    </row>
    <row r="1068" spans="3:5" x14ac:dyDescent="0.35">
      <c r="C1068">
        <f>'TPS543C20 Loop Gain'!AI2872</f>
        <v>-62.844542970580108</v>
      </c>
      <c r="D1068">
        <f>'TPS543C20 Loop Gain'!AJ2872</f>
        <v>-46.564299495442221</v>
      </c>
      <c r="E1068">
        <f>'TPS543C20 Loop Gain'!B2872</f>
        <v>938000</v>
      </c>
    </row>
    <row r="1069" spans="3:5" x14ac:dyDescent="0.35">
      <c r="C1069">
        <f>'TPS543C20 Loop Gain'!AI2871</f>
        <v>-62.710861106649048</v>
      </c>
      <c r="D1069">
        <f>'TPS543C20 Loop Gain'!AJ2871</f>
        <v>-46.217913885778884</v>
      </c>
      <c r="E1069">
        <f>'TPS543C20 Loop Gain'!B2871</f>
        <v>937000</v>
      </c>
    </row>
    <row r="1070" spans="3:5" x14ac:dyDescent="0.35">
      <c r="C1070">
        <f>'TPS543C20 Loop Gain'!AI2870</f>
        <v>-62.579033159900838</v>
      </c>
      <c r="D1070">
        <f>'TPS543C20 Loop Gain'!AJ2870</f>
        <v>-45.871525091059063</v>
      </c>
      <c r="E1070">
        <f>'TPS543C20 Loop Gain'!B2870</f>
        <v>936000</v>
      </c>
    </row>
    <row r="1071" spans="3:5" x14ac:dyDescent="0.35">
      <c r="C1071">
        <f>'TPS543C20 Loop Gain'!AI2869</f>
        <v>-62.449010610341787</v>
      </c>
      <c r="D1071">
        <f>'TPS543C20 Loop Gain'!AJ2869</f>
        <v>-45.525133723384535</v>
      </c>
      <c r="E1071">
        <f>'TPS543C20 Loop Gain'!B2869</f>
        <v>935000</v>
      </c>
    </row>
    <row r="1072" spans="3:5" x14ac:dyDescent="0.35">
      <c r="C1072">
        <f>'TPS543C20 Loop Gain'!AI2868</f>
        <v>-62.320746938393711</v>
      </c>
      <c r="D1072">
        <f>'TPS543C20 Loop Gain'!AJ2868</f>
        <v>-45.178740397389689</v>
      </c>
      <c r="E1072">
        <f>'TPS543C20 Loop Gain'!B2868</f>
        <v>934000</v>
      </c>
    </row>
    <row r="1073" spans="3:5" x14ac:dyDescent="0.35">
      <c r="C1073">
        <f>'TPS543C20 Loop Gain'!AI2867</f>
        <v>-62.194197516749156</v>
      </c>
      <c r="D1073">
        <f>'TPS543C20 Loop Gain'!AJ2867</f>
        <v>-44.832345730154763</v>
      </c>
      <c r="E1073">
        <f>'TPS543C20 Loop Gain'!B2867</f>
        <v>933000</v>
      </c>
    </row>
    <row r="1074" spans="3:5" x14ac:dyDescent="0.35">
      <c r="C1074">
        <f>'TPS543C20 Loop Gain'!AI2866</f>
        <v>-62.069319509434926</v>
      </c>
      <c r="D1074">
        <f>'TPS543C20 Loop Gain'!AJ2866</f>
        <v>-44.485950341105493</v>
      </c>
      <c r="E1074">
        <f>'TPS543C20 Loop Gain'!B2866</f>
        <v>932000</v>
      </c>
    </row>
    <row r="1075" spans="3:5" x14ac:dyDescent="0.35">
      <c r="C1075">
        <f>'TPS543C20 Loop Gain'!AI2865</f>
        <v>-61.946071777527756</v>
      </c>
      <c r="D1075">
        <f>'TPS543C20 Loop Gain'!AJ2865</f>
        <v>-44.139554851923648</v>
      </c>
      <c r="E1075">
        <f>'TPS543C20 Loop Gain'!B2865</f>
        <v>931000</v>
      </c>
    </row>
    <row r="1076" spans="3:5" x14ac:dyDescent="0.35">
      <c r="C1076">
        <f>'TPS543C20 Loop Gain'!AI2864</f>
        <v>-61.824414790986438</v>
      </c>
      <c r="D1076">
        <f>'TPS543C20 Loop Gain'!AJ2864</f>
        <v>-43.793159886432321</v>
      </c>
      <c r="E1076">
        <f>'TPS543C20 Loop Gain'!B2864</f>
        <v>930000</v>
      </c>
    </row>
    <row r="1077" spans="3:5" x14ac:dyDescent="0.35">
      <c r="C1077">
        <f>'TPS543C20 Loop Gain'!AI2863</f>
        <v>-61.704310546147724</v>
      </c>
      <c r="D1077">
        <f>'TPS543C20 Loop Gain'!AJ2863</f>
        <v>-43.446766070504609</v>
      </c>
      <c r="E1077">
        <f>'TPS543C20 Loop Gain'!B2863</f>
        <v>929000</v>
      </c>
    </row>
    <row r="1078" spans="3:5" x14ac:dyDescent="0.35">
      <c r="C1078">
        <f>'TPS543C20 Loop Gain'!AI2862</f>
        <v>-61.585722488447914</v>
      </c>
      <c r="D1078">
        <f>'TPS543C20 Loop Gain'!AJ2862</f>
        <v>-43.100374031971853</v>
      </c>
      <c r="E1078">
        <f>'TPS543C20 Loop Gain'!B2862</f>
        <v>928000</v>
      </c>
    </row>
    <row r="1079" spans="3:5" x14ac:dyDescent="0.35">
      <c r="C1079">
        <f>'TPS543C20 Loop Gain'!AI2861</f>
        <v>-61.46861543997025</v>
      </c>
      <c r="D1079">
        <f>'TPS543C20 Loop Gain'!AJ2861</f>
        <v>-42.75398440050531</v>
      </c>
      <c r="E1079">
        <f>'TPS543C20 Loop Gain'!B2861</f>
        <v>927000</v>
      </c>
    </row>
    <row r="1080" spans="3:5" x14ac:dyDescent="0.35">
      <c r="C1080">
        <f>'TPS543C20 Loop Gain'!AI2860</f>
        <v>-61.352955531474379</v>
      </c>
      <c r="D1080">
        <f>'TPS543C20 Loop Gain'!AJ2860</f>
        <v>-42.407597807524006</v>
      </c>
      <c r="E1080">
        <f>'TPS543C20 Loop Gain'!B2860</f>
        <v>926000</v>
      </c>
    </row>
    <row r="1081" spans="3:5" x14ac:dyDescent="0.35">
      <c r="C1081">
        <f>'TPS543C20 Loop Gain'!AI2859</f>
        <v>-61.238710138574781</v>
      </c>
      <c r="D1081">
        <f>'TPS543C20 Loop Gain'!AJ2859</f>
        <v>-42.061214886099307</v>
      </c>
      <c r="E1081">
        <f>'TPS543C20 Loop Gain'!B2859</f>
        <v>925000</v>
      </c>
    </row>
    <row r="1082" spans="3:5" x14ac:dyDescent="0.35">
      <c r="C1082">
        <f>'TPS543C20 Loop Gain'!AI2858</f>
        <v>-61.12584782175869</v>
      </c>
      <c r="D1082">
        <f>'TPS543C20 Loop Gain'!AJ2858</f>
        <v>-41.714836270836464</v>
      </c>
      <c r="E1082">
        <f>'TPS543C20 Loop Gain'!B2858</f>
        <v>924000</v>
      </c>
    </row>
    <row r="1083" spans="3:5" x14ac:dyDescent="0.35">
      <c r="C1083">
        <f>'TPS543C20 Loop Gain'!AI2857</f>
        <v>-61.014338269984698</v>
      </c>
      <c r="D1083">
        <f>'TPS543C20 Loop Gain'!AJ2857</f>
        <v>-41.368462597780862</v>
      </c>
      <c r="E1083">
        <f>'TPS543C20 Loop Gain'!B2857</f>
        <v>923000</v>
      </c>
    </row>
    <row r="1084" spans="3:5" x14ac:dyDescent="0.35">
      <c r="C1084">
        <f>'TPS543C20 Loop Gain'!AI2856</f>
        <v>-60.904152247597487</v>
      </c>
      <c r="D1084">
        <f>'TPS543C20 Loop Gain'!AJ2856</f>
        <v>-41.022094504311035</v>
      </c>
      <c r="E1084">
        <f>'TPS543C20 Loop Gain'!B2856</f>
        <v>922000</v>
      </c>
    </row>
    <row r="1085" spans="3:5" x14ac:dyDescent="0.35">
      <c r="C1085">
        <f>'TPS543C20 Loop Gain'!AI2855</f>
        <v>-60.795261544336121</v>
      </c>
      <c r="D1085">
        <f>'TPS543C20 Loop Gain'!AJ2855</f>
        <v>-40.675732629041988</v>
      </c>
      <c r="E1085">
        <f>'TPS543C20 Loop Gain'!B2855</f>
        <v>921000</v>
      </c>
    </row>
    <row r="1086" spans="3:5" x14ac:dyDescent="0.35">
      <c r="C1086">
        <f>'TPS543C20 Loop Gain'!AI2854</f>
        <v>-60.687638928209317</v>
      </c>
      <c r="D1086">
        <f>'TPS543C20 Loop Gain'!AJ2854</f>
        <v>-40.329377611704771</v>
      </c>
      <c r="E1086">
        <f>'TPS543C20 Loop Gain'!B2854</f>
        <v>920000</v>
      </c>
    </row>
    <row r="1087" spans="3:5" x14ac:dyDescent="0.35">
      <c r="C1087">
        <f>'TPS543C20 Loop Gain'!AI2853</f>
        <v>-60.581258101058133</v>
      </c>
      <c r="D1087">
        <f>'TPS543C20 Loop Gain'!AJ2853</f>
        <v>-39.983030093049756</v>
      </c>
      <c r="E1087">
        <f>'TPS543C20 Loop Gain'!B2853</f>
        <v>919000</v>
      </c>
    </row>
    <row r="1088" spans="3:5" x14ac:dyDescent="0.35">
      <c r="C1088">
        <f>'TPS543C20 Loop Gain'!AI2852</f>
        <v>-60.47609365661674</v>
      </c>
      <c r="D1088">
        <f>'TPS543C20 Loop Gain'!AJ2852</f>
        <v>-39.636690714747864</v>
      </c>
      <c r="E1088">
        <f>'TPS543C20 Loop Gain'!B2852</f>
        <v>918000</v>
      </c>
    </row>
    <row r="1089" spans="3:5" x14ac:dyDescent="0.35">
      <c r="C1089">
        <f>'TPS543C20 Loop Gain'!AI2851</f>
        <v>-60.372121040898975</v>
      </c>
      <c r="D1089">
        <f>'TPS543C20 Loop Gain'!AJ2851</f>
        <v>-39.290360119265721</v>
      </c>
      <c r="E1089">
        <f>'TPS543C20 Loop Gain'!B2851</f>
        <v>917000</v>
      </c>
    </row>
    <row r="1090" spans="3:5" x14ac:dyDescent="0.35">
      <c r="C1090">
        <f>'TPS543C20 Loop Gain'!AI2850</f>
        <v>-60.26931651476977</v>
      </c>
      <c r="D1090">
        <f>'TPS543C20 Loop Gain'!AJ2850</f>
        <v>-38.944038949770459</v>
      </c>
      <c r="E1090">
        <f>'TPS543C20 Loop Gain'!B2850</f>
        <v>916000</v>
      </c>
    </row>
    <row r="1091" spans="3:5" x14ac:dyDescent="0.35">
      <c r="C1091">
        <f>'TPS543C20 Loop Gain'!AI2849</f>
        <v>-60.16765711855264</v>
      </c>
      <c r="D1091">
        <f>'TPS543C20 Loop Gain'!AJ2849</f>
        <v>-38.597727850026601</v>
      </c>
      <c r="E1091">
        <f>'TPS543C20 Loop Gain'!B2849</f>
        <v>915000</v>
      </c>
    </row>
    <row r="1092" spans="3:5" x14ac:dyDescent="0.35">
      <c r="C1092">
        <f>'TPS543C20 Loop Gain'!AI2848</f>
        <v>-60.067120638535492</v>
      </c>
      <c r="D1092">
        <f>'TPS543C20 Loop Gain'!AJ2848</f>
        <v>-38.251427464273462</v>
      </c>
      <c r="E1092">
        <f>'TPS543C20 Loop Gain'!B2848</f>
        <v>914000</v>
      </c>
    </row>
    <row r="1093" spans="3:5" x14ac:dyDescent="0.35">
      <c r="C1093">
        <f>'TPS543C20 Loop Gain'!AI2847</f>
        <v>-59.96768557526768</v>
      </c>
      <c r="D1093">
        <f>'TPS543C20 Loop Gain'!AJ2847</f>
        <v>-37.905138437126645</v>
      </c>
      <c r="E1093">
        <f>'TPS543C20 Loop Gain'!B2847</f>
        <v>913000</v>
      </c>
    </row>
    <row r="1094" spans="3:5" x14ac:dyDescent="0.35">
      <c r="C1094">
        <f>'TPS543C20 Loop Gain'!AI2846</f>
        <v>-59.869331113522037</v>
      </c>
      <c r="D1094">
        <f>'TPS543C20 Loop Gain'!AJ2846</f>
        <v>-37.558861413464122</v>
      </c>
      <c r="E1094">
        <f>'TPS543C20 Loop Gain'!B2846</f>
        <v>912000</v>
      </c>
    </row>
    <row r="1095" spans="3:5" x14ac:dyDescent="0.35">
      <c r="C1095">
        <f>'TPS543C20 Loop Gain'!AI2845</f>
        <v>-59.772037093827862</v>
      </c>
      <c r="D1095">
        <f>'TPS543C20 Loop Gain'!AJ2845</f>
        <v>-37.212597038327715</v>
      </c>
      <c r="E1095">
        <f>'TPS543C20 Loop Gain'!B2845</f>
        <v>911000</v>
      </c>
    </row>
    <row r="1096" spans="3:5" x14ac:dyDescent="0.35">
      <c r="C1096">
        <f>'TPS543C20 Loop Gain'!AI2844</f>
        <v>-59.675783985466886</v>
      </c>
      <c r="D1096">
        <f>'TPS543C20 Loop Gain'!AJ2844</f>
        <v>-36.866345956796806</v>
      </c>
      <c r="E1096">
        <f>'TPS543C20 Loop Gain'!B2844</f>
        <v>910000</v>
      </c>
    </row>
    <row r="1097" spans="3:5" x14ac:dyDescent="0.35">
      <c r="C1097">
        <f>'TPS543C20 Loop Gain'!AI2843</f>
        <v>-59.580552860853359</v>
      </c>
      <c r="D1097">
        <f>'TPS543C20 Loop Gain'!AJ2843</f>
        <v>-36.520108813887887</v>
      </c>
      <c r="E1097">
        <f>'TPS543C20 Loop Gain'!B2843</f>
        <v>909000</v>
      </c>
    </row>
    <row r="1098" spans="3:5" x14ac:dyDescent="0.35">
      <c r="C1098">
        <f>'TPS543C20 Loop Gain'!AI2842</f>
        <v>-59.486325371211009</v>
      </c>
      <c r="D1098">
        <f>'TPS543C20 Loop Gain'!AJ2842</f>
        <v>-36.173886254449826</v>
      </c>
      <c r="E1098">
        <f>'TPS543C20 Loop Gain'!B2842</f>
        <v>908000</v>
      </c>
    </row>
    <row r="1099" spans="3:5" x14ac:dyDescent="0.35">
      <c r="C1099">
        <f>'TPS543C20 Loop Gain'!AI2841</f>
        <v>-59.393083723461906</v>
      </c>
      <c r="D1099">
        <f>'TPS543C20 Loop Gain'!AJ2841</f>
        <v>-35.827678923038313</v>
      </c>
      <c r="E1099">
        <f>'TPS543C20 Loop Gain'!B2841</f>
        <v>907000</v>
      </c>
    </row>
    <row r="1100" spans="3:5" x14ac:dyDescent="0.35">
      <c r="C1100">
        <f>'TPS543C20 Loop Gain'!AI2840</f>
        <v>-59.300810658265476</v>
      </c>
      <c r="D1100">
        <f>'TPS543C20 Loop Gain'!AJ2840</f>
        <v>-35.48148746381279</v>
      </c>
      <c r="E1100">
        <f>'TPS543C20 Loop Gain'!B2840</f>
        <v>906000</v>
      </c>
    </row>
    <row r="1101" spans="3:5" x14ac:dyDescent="0.35">
      <c r="C1101">
        <f>'TPS543C20 Loop Gain'!AI2839</f>
        <v>-59.209489429137562</v>
      </c>
      <c r="D1101">
        <f>'TPS543C20 Loop Gain'!AJ2839</f>
        <v>-35.135312520435455</v>
      </c>
      <c r="E1101">
        <f>'TPS543C20 Loop Gain'!B2839</f>
        <v>905000</v>
      </c>
    </row>
    <row r="1102" spans="3:5" x14ac:dyDescent="0.35">
      <c r="C1102">
        <f>'TPS543C20 Loop Gain'!AI2838</f>
        <v>-59.119103782577689</v>
      </c>
      <c r="D1102">
        <f>'TPS543C20 Loop Gain'!AJ2838</f>
        <v>-34.78915473593888</v>
      </c>
      <c r="E1102">
        <f>'TPS543C20 Loop Gain'!B2838</f>
        <v>904000</v>
      </c>
    </row>
    <row r="1103" spans="3:5" x14ac:dyDescent="0.35">
      <c r="C1103">
        <f>'TPS543C20 Loop Gain'!AI2837</f>
        <v>-59.029637939160935</v>
      </c>
      <c r="D1103">
        <f>'TPS543C20 Loop Gain'!AJ2837</f>
        <v>-34.443014752630233</v>
      </c>
      <c r="E1103">
        <f>'TPS543C20 Loop Gain'!B2837</f>
        <v>903000</v>
      </c>
    </row>
    <row r="1104" spans="3:5" x14ac:dyDescent="0.35">
      <c r="C1104">
        <f>'TPS543C20 Loop Gain'!AI2836</f>
        <v>-58.941076575526296</v>
      </c>
      <c r="D1104">
        <f>'TPS543C20 Loop Gain'!AJ2836</f>
        <v>-34.096893211970823</v>
      </c>
      <c r="E1104">
        <f>'TPS543C20 Loop Gain'!B2836</f>
        <v>902000</v>
      </c>
    </row>
    <row r="1105" spans="3:5" x14ac:dyDescent="0.35">
      <c r="C1105">
        <f>'TPS543C20 Loop Gain'!AI2835</f>
        <v>-58.853404807222077</v>
      </c>
      <c r="D1105">
        <f>'TPS543C20 Loop Gain'!AJ2835</f>
        <v>-33.750790754475034</v>
      </c>
      <c r="E1105">
        <f>'TPS543C20 Loop Gain'!B2835</f>
        <v>901000</v>
      </c>
    </row>
    <row r="1106" spans="3:5" x14ac:dyDescent="0.35">
      <c r="C1106">
        <f>'TPS543C20 Loop Gain'!AI2834</f>
        <v>-58.766608172346473</v>
      </c>
      <c r="D1106">
        <f>'TPS543C20 Loop Gain'!AJ2834</f>
        <v>-33.404708019585186</v>
      </c>
      <c r="E1106">
        <f>'TPS543C20 Loop Gain'!B2834</f>
        <v>900000</v>
      </c>
    </row>
    <row r="1107" spans="3:5" x14ac:dyDescent="0.35">
      <c r="C1107">
        <f>'TPS543C20 Loop Gain'!AI2833</f>
        <v>-58.680672615954222</v>
      </c>
      <c r="D1107">
        <f>'TPS543C20 Loop Gain'!AJ2833</f>
        <v>-33.058645645561249</v>
      </c>
      <c r="E1107">
        <f>'TPS543C20 Loop Gain'!B2833</f>
        <v>899000</v>
      </c>
    </row>
    <row r="1108" spans="3:5" x14ac:dyDescent="0.35">
      <c r="C1108">
        <f>'TPS543C20 Loop Gain'!AI2832</f>
        <v>-58.595584475178597</v>
      </c>
      <c r="D1108">
        <f>'TPS543C20 Loop Gain'!AJ2832</f>
        <v>-32.712604269383121</v>
      </c>
      <c r="E1108">
        <f>'TPS543C20 Loop Gain'!B2832</f>
        <v>898000</v>
      </c>
    </row>
    <row r="1109" spans="3:5" x14ac:dyDescent="0.35">
      <c r="C1109">
        <f>'TPS543C20 Loop Gain'!AI2831</f>
        <v>-58.511330465027747</v>
      </c>
      <c r="D1109">
        <f>'TPS543C20 Loop Gain'!AJ2831</f>
        <v>-32.366584526616222</v>
      </c>
      <c r="E1109">
        <f>'TPS543C20 Loop Gain'!B2831</f>
        <v>897000</v>
      </c>
    </row>
    <row r="1110" spans="3:5" x14ac:dyDescent="0.35">
      <c r="C1110">
        <f>'TPS543C20 Loop Gain'!AI2830</f>
        <v>-58.427897664826034</v>
      </c>
      <c r="D1110">
        <f>'TPS543C20 Loop Gain'!AJ2830</f>
        <v>-32.020587051311153</v>
      </c>
      <c r="E1110">
        <f>'TPS543C20 Loop Gain'!B2830</f>
        <v>896000</v>
      </c>
    </row>
    <row r="1111" spans="3:5" x14ac:dyDescent="0.35">
      <c r="C1111">
        <f>'TPS543C20 Loop Gain'!AI2829</f>
        <v>-58.345273505262931</v>
      </c>
      <c r="D1111">
        <f>'TPS543C20 Loop Gain'!AJ2829</f>
        <v>-31.674612475896275</v>
      </c>
      <c r="E1111">
        <f>'TPS543C20 Loop Gain'!B2829</f>
        <v>895000</v>
      </c>
    </row>
    <row r="1112" spans="3:5" x14ac:dyDescent="0.35">
      <c r="C1112">
        <f>'TPS543C20 Loop Gain'!AI2828</f>
        <v>-58.263445756012608</v>
      </c>
      <c r="D1112">
        <f>'TPS543C20 Loop Gain'!AJ2828</f>
        <v>-31.328661431050232</v>
      </c>
      <c r="E1112">
        <f>'TPS543C20 Loop Gain'!B2828</f>
        <v>894000</v>
      </c>
    </row>
    <row r="1113" spans="3:5" x14ac:dyDescent="0.35">
      <c r="C1113">
        <f>'TPS543C20 Loop Gain'!AI2827</f>
        <v>-58.182402513901408</v>
      </c>
      <c r="D1113">
        <f>'TPS543C20 Loop Gain'!AJ2827</f>
        <v>-30.982734545599651</v>
      </c>
      <c r="E1113">
        <f>'TPS543C20 Loop Gain'!B2827</f>
        <v>893000</v>
      </c>
    </row>
    <row r="1114" spans="3:5" x14ac:dyDescent="0.35">
      <c r="C1114">
        <f>'TPS543C20 Loop Gain'!AI2826</f>
        <v>-58.102132191590499</v>
      </c>
      <c r="D1114">
        <f>'TPS543C20 Loop Gain'!AJ2826</f>
        <v>-30.636832446400501</v>
      </c>
      <c r="E1114">
        <f>'TPS543C20 Loop Gain'!B2826</f>
        <v>892000</v>
      </c>
    </row>
    <row r="1115" spans="3:5" x14ac:dyDescent="0.35">
      <c r="C1115">
        <f>'TPS543C20 Loop Gain'!AI2825</f>
        <v>-58.022623506749689</v>
      </c>
      <c r="D1115">
        <f>'TPS543C20 Loop Gain'!AJ2825</f>
        <v>-30.2909557582365</v>
      </c>
      <c r="E1115">
        <f>'TPS543C20 Loop Gain'!B2825</f>
        <v>891000</v>
      </c>
    </row>
    <row r="1116" spans="3:5" x14ac:dyDescent="0.35">
      <c r="C1116">
        <f>'TPS543C20 Loop Gain'!AI2824</f>
        <v>-57.943865471690359</v>
      </c>
      <c r="D1116">
        <f>'TPS543C20 Loop Gain'!AJ2824</f>
        <v>-29.945105103690558</v>
      </c>
      <c r="E1116">
        <f>'TPS543C20 Loop Gain'!B2824</f>
        <v>890000</v>
      </c>
    </row>
    <row r="1117" spans="3:5" x14ac:dyDescent="0.35">
      <c r="C1117">
        <f>'TPS543C20 Loop Gain'!AI2823</f>
        <v>-57.865847383445399</v>
      </c>
      <c r="D1117">
        <f>'TPS543C20 Loop Gain'!AJ2823</f>
        <v>-29.599281103039544</v>
      </c>
      <c r="E1117">
        <f>'TPS543C20 Loop Gain'!B2823</f>
        <v>889000</v>
      </c>
    </row>
    <row r="1118" spans="3:5" x14ac:dyDescent="0.35">
      <c r="C1118">
        <f>'TPS543C20 Loop Gain'!AI2822</f>
        <v>-57.78855881426621</v>
      </c>
      <c r="D1118">
        <f>'TPS543C20 Loop Gain'!AJ2822</f>
        <v>-29.253484374150471</v>
      </c>
      <c r="E1118">
        <f>'TPS543C20 Loop Gain'!B2822</f>
        <v>888000</v>
      </c>
    </row>
    <row r="1119" spans="3:5" x14ac:dyDescent="0.35">
      <c r="C1119">
        <f>'TPS543C20 Loop Gain'!AI2821</f>
        <v>-57.711989602512716</v>
      </c>
      <c r="D1119">
        <f>'TPS543C20 Loop Gain'!AJ2821</f>
        <v>-28.907715532351009</v>
      </c>
      <c r="E1119">
        <f>'TPS543C20 Loop Gain'!B2821</f>
        <v>887000</v>
      </c>
    </row>
    <row r="1120" spans="3:5" x14ac:dyDescent="0.35">
      <c r="C1120">
        <f>'TPS543C20 Loop Gain'!AI2820</f>
        <v>-57.636129843927399</v>
      </c>
      <c r="D1120">
        <f>'TPS543C20 Loop Gain'!AJ2820</f>
        <v>-28.561975190325882</v>
      </c>
      <c r="E1120">
        <f>'TPS543C20 Loop Gain'!B2820</f>
        <v>886000</v>
      </c>
    </row>
    <row r="1121" spans="3:5" x14ac:dyDescent="0.35">
      <c r="C1121">
        <f>'TPS543C20 Loop Gain'!AI2819</f>
        <v>-57.560969883267383</v>
      </c>
      <c r="D1121">
        <f>'TPS543C20 Loop Gain'!AJ2819</f>
        <v>-28.216263958012863</v>
      </c>
      <c r="E1121">
        <f>'TPS543C20 Loop Gain'!B2819</f>
        <v>885000</v>
      </c>
    </row>
    <row r="1122" spans="3:5" x14ac:dyDescent="0.35">
      <c r="C1122">
        <f>'TPS543C20 Loop Gain'!AI2818</f>
        <v>-57.486500306274593</v>
      </c>
      <c r="D1122">
        <f>'TPS543C20 Loop Gain'!AJ2818</f>
        <v>-27.870582442474351</v>
      </c>
      <c r="E1122">
        <f>'TPS543C20 Loop Gain'!B2818</f>
        <v>884000</v>
      </c>
    </row>
    <row r="1123" spans="3:5" x14ac:dyDescent="0.35">
      <c r="C1123">
        <f>'TPS543C20 Loop Gain'!AI2817</f>
        <v>-57.412711931976062</v>
      </c>
      <c r="D1123">
        <f>'TPS543C20 Loop Gain'!AJ2817</f>
        <v>-27.524931247795685</v>
      </c>
      <c r="E1123">
        <f>'TPS543C20 Loop Gain'!B2817</f>
        <v>883000</v>
      </c>
    </row>
    <row r="1124" spans="3:5" x14ac:dyDescent="0.35">
      <c r="C1124">
        <f>'TPS543C20 Loop Gain'!AI2816</f>
        <v>-57.339595805291225</v>
      </c>
      <c r="D1124">
        <f>'TPS543C20 Loop Gain'!AJ2816</f>
        <v>-27.179310974968974</v>
      </c>
      <c r="E1124">
        <f>'TPS543C20 Loop Gain'!B2816</f>
        <v>882000</v>
      </c>
    </row>
    <row r="1125" spans="3:5" x14ac:dyDescent="0.35">
      <c r="C1125">
        <f>'TPS543C20 Loop Gain'!AI2815</f>
        <v>-57.267143189937137</v>
      </c>
      <c r="D1125">
        <f>'TPS543C20 Loop Gain'!AJ2815</f>
        <v>-26.833722221792456</v>
      </c>
      <c r="E1125">
        <f>'TPS543C20 Loop Gain'!B2815</f>
        <v>881000</v>
      </c>
    </row>
    <row r="1126" spans="3:5" x14ac:dyDescent="0.35">
      <c r="C1126">
        <f>'TPS543C20 Loop Gain'!AI2814</f>
        <v>-57.195345561609884</v>
      </c>
      <c r="D1126">
        <f>'TPS543C20 Loop Gain'!AJ2814</f>
        <v>-26.488165582742479</v>
      </c>
      <c r="E1126">
        <f>'TPS543C20 Loop Gain'!B2814</f>
        <v>880000</v>
      </c>
    </row>
    <row r="1127" spans="3:5" x14ac:dyDescent="0.35">
      <c r="C1127">
        <f>'TPS543C20 Loop Gain'!AI2813</f>
        <v>-57.12419460143866</v>
      </c>
      <c r="D1127">
        <f>'TPS543C20 Loop Gain'!AJ2813</f>
        <v>-26.14264164887242</v>
      </c>
      <c r="E1127">
        <f>'TPS543C20 Loop Gain'!B2813</f>
        <v>879000</v>
      </c>
    </row>
    <row r="1128" spans="3:5" x14ac:dyDescent="0.35">
      <c r="C1128">
        <f>'TPS543C20 Loop Gain'!AI2812</f>
        <v>-57.053682189695827</v>
      </c>
      <c r="D1128">
        <f>'TPS543C20 Loop Gain'!AJ2812</f>
        <v>-25.797151007705548</v>
      </c>
      <c r="E1128">
        <f>'TPS543C20 Loop Gain'!B2812</f>
        <v>878000</v>
      </c>
    </row>
    <row r="1129" spans="3:5" x14ac:dyDescent="0.35">
      <c r="C1129">
        <f>'TPS543C20 Loop Gain'!AI2811</f>
        <v>-56.983800399744993</v>
      </c>
      <c r="D1129">
        <f>'TPS543C20 Loop Gain'!AJ2811</f>
        <v>-25.451694243116076</v>
      </c>
      <c r="E1129">
        <f>'TPS543C20 Loop Gain'!B2811</f>
        <v>877000</v>
      </c>
    </row>
    <row r="1130" spans="3:5" x14ac:dyDescent="0.35">
      <c r="C1130">
        <f>'TPS543C20 Loop Gain'!AI2810</f>
        <v>-56.914541492227443</v>
      </c>
      <c r="D1130">
        <f>'TPS543C20 Loop Gain'!AJ2810</f>
        <v>-25.10627193521929</v>
      </c>
      <c r="E1130">
        <f>'TPS543C20 Loop Gain'!B2810</f>
        <v>876000</v>
      </c>
    </row>
    <row r="1131" spans="3:5" x14ac:dyDescent="0.35">
      <c r="C1131">
        <f>'TPS543C20 Loop Gain'!AI2809</f>
        <v>-56.845897909470573</v>
      </c>
      <c r="D1131">
        <f>'TPS543C20 Loop Gain'!AJ2809</f>
        <v>-24.760884660276215</v>
      </c>
      <c r="E1131">
        <f>'TPS543C20 Loop Gain'!B2809</f>
        <v>875000</v>
      </c>
    </row>
    <row r="1132" spans="3:5" x14ac:dyDescent="0.35">
      <c r="C1132">
        <f>'TPS543C20 Loop Gain'!AI2808</f>
        <v>-56.777862270103547</v>
      </c>
      <c r="D1132">
        <f>'TPS543C20 Loop Gain'!AJ2808</f>
        <v>-24.415532990563754</v>
      </c>
      <c r="E1132">
        <f>'TPS543C20 Loop Gain'!B2808</f>
        <v>874000</v>
      </c>
    </row>
    <row r="1133" spans="3:5" x14ac:dyDescent="0.35">
      <c r="C1133">
        <f>'TPS543C20 Loop Gain'!AI2807</f>
        <v>-56.710427363880996</v>
      </c>
      <c r="D1133">
        <f>'TPS543C20 Loop Gain'!AJ2807</f>
        <v>-24.070217494279571</v>
      </c>
      <c r="E1133">
        <f>'TPS543C20 Loop Gain'!B2807</f>
        <v>873000</v>
      </c>
    </row>
    <row r="1134" spans="3:5" x14ac:dyDescent="0.35">
      <c r="C1134">
        <f>'TPS543C20 Loop Gain'!AI2806</f>
        <v>-56.643586146696734</v>
      </c>
      <c r="D1134">
        <f>'TPS543C20 Loop Gain'!AJ2806</f>
        <v>-23.724938735426328</v>
      </c>
      <c r="E1134">
        <f>'TPS543C20 Loop Gain'!B2806</f>
        <v>872000</v>
      </c>
    </row>
    <row r="1135" spans="3:5" x14ac:dyDescent="0.35">
      <c r="C1135">
        <f>'TPS543C20 Loop Gain'!AI2805</f>
        <v>-56.577331735787091</v>
      </c>
      <c r="D1135">
        <f>'TPS543C20 Loop Gain'!AJ2805</f>
        <v>-23.379697273716257</v>
      </c>
      <c r="E1135">
        <f>'TPS543C20 Loop Gain'!B2805</f>
        <v>871000</v>
      </c>
    </row>
    <row r="1136" spans="3:5" x14ac:dyDescent="0.35">
      <c r="C1136">
        <f>'TPS543C20 Loop Gain'!AI2804</f>
        <v>-56.511657405104422</v>
      </c>
      <c r="D1136">
        <f>'TPS543C20 Loop Gain'!AJ2804</f>
        <v>-23.034493664444579</v>
      </c>
      <c r="E1136">
        <f>'TPS543C20 Loop Gain'!B2804</f>
        <v>870000</v>
      </c>
    </row>
    <row r="1137" spans="3:5" x14ac:dyDescent="0.35">
      <c r="C1137">
        <f>'TPS543C20 Loop Gain'!AI2803</f>
        <v>-56.446556580866229</v>
      </c>
      <c r="D1137">
        <f>'TPS543C20 Loop Gain'!AJ2803</f>
        <v>-22.689328458393266</v>
      </c>
      <c r="E1137">
        <f>'TPS543C20 Loop Gain'!B2803</f>
        <v>869000</v>
      </c>
    </row>
    <row r="1138" spans="3:5" x14ac:dyDescent="0.35">
      <c r="C1138">
        <f>'TPS543C20 Loop Gain'!AI2802</f>
        <v>-56.382022837265431</v>
      </c>
      <c r="D1138">
        <f>'TPS543C20 Loop Gain'!AJ2802</f>
        <v>-22.344202201730521</v>
      </c>
      <c r="E1138">
        <f>'TPS543C20 Loop Gain'!B2802</f>
        <v>868000</v>
      </c>
    </row>
    <row r="1139" spans="3:5" x14ac:dyDescent="0.35">
      <c r="C1139">
        <f>'TPS543C20 Loop Gain'!AI2801</f>
        <v>-56.318049892331892</v>
      </c>
      <c r="D1139">
        <f>'TPS543C20 Loop Gain'!AJ2801</f>
        <v>-21.999115435889763</v>
      </c>
      <c r="E1139">
        <f>'TPS543C20 Loop Gain'!B2801</f>
        <v>867000</v>
      </c>
    </row>
    <row r="1140" spans="3:5" x14ac:dyDescent="0.35">
      <c r="C1140">
        <f>'TPS543C20 Loop Gain'!AI2800</f>
        <v>-56.254631603946862</v>
      </c>
      <c r="D1140">
        <f>'TPS543C20 Loop Gain'!AJ2800</f>
        <v>-21.65406869747039</v>
      </c>
      <c r="E1140">
        <f>'TPS543C20 Loop Gain'!B2800</f>
        <v>866000</v>
      </c>
    </row>
    <row r="1141" spans="3:5" x14ac:dyDescent="0.35">
      <c r="C1141">
        <f>'TPS543C20 Loop Gain'!AI2799</f>
        <v>-56.19176196599981</v>
      </c>
      <c r="D1141">
        <f>'TPS543C20 Loop Gain'!AJ2799</f>
        <v>-21.309062518142397</v>
      </c>
      <c r="E1141">
        <f>'TPS543C20 Loop Gain'!B2799</f>
        <v>865000</v>
      </c>
    </row>
    <row r="1142" spans="3:5" x14ac:dyDescent="0.35">
      <c r="C1142">
        <f>'TPS543C20 Loop Gain'!AI2798</f>
        <v>-56.129435104677228</v>
      </c>
      <c r="D1142">
        <f>'TPS543C20 Loop Gain'!AJ2798</f>
        <v>-20.964097424525008</v>
      </c>
      <c r="E1142">
        <f>'TPS543C20 Loop Gain'!B2798</f>
        <v>864000</v>
      </c>
    </row>
    <row r="1143" spans="3:5" x14ac:dyDescent="0.35">
      <c r="C1143">
        <f>'TPS543C20 Loop Gain'!AI2797</f>
        <v>-56.067645274887077</v>
      </c>
      <c r="D1143">
        <f>'TPS543C20 Loop Gain'!AJ2797</f>
        <v>-20.619173938092388</v>
      </c>
      <c r="E1143">
        <f>'TPS543C20 Loop Gain'!B2797</f>
        <v>863000</v>
      </c>
    </row>
    <row r="1144" spans="3:5" x14ac:dyDescent="0.35">
      <c r="C1144">
        <f>'TPS543C20 Loop Gain'!AI2796</f>
        <v>-56.006386856806962</v>
      </c>
      <c r="D1144">
        <f>'TPS543C20 Loop Gain'!AJ2796</f>
        <v>-20.274292575066053</v>
      </c>
      <c r="E1144">
        <f>'TPS543C20 Loop Gain'!B2796</f>
        <v>862000</v>
      </c>
    </row>
    <row r="1145" spans="3:5" x14ac:dyDescent="0.35">
      <c r="C1145">
        <f>'TPS543C20 Loop Gain'!AI2795</f>
        <v>-55.945654352553035</v>
      </c>
      <c r="D1145">
        <f>'TPS543C20 Loop Gain'!AJ2795</f>
        <v>-19.929453846323018</v>
      </c>
      <c r="E1145">
        <f>'TPS543C20 Loop Gain'!B2795</f>
        <v>861000</v>
      </c>
    </row>
    <row r="1146" spans="3:5" x14ac:dyDescent="0.35">
      <c r="C1146">
        <f>'TPS543C20 Loop Gain'!AI2794</f>
        <v>-55.885442382961941</v>
      </c>
      <c r="D1146">
        <f>'TPS543C20 Loop Gain'!AJ2794</f>
        <v>-19.584658257277024</v>
      </c>
      <c r="E1146">
        <f>'TPS543C20 Loop Gain'!B2794</f>
        <v>860000</v>
      </c>
    </row>
    <row r="1147" spans="3:5" x14ac:dyDescent="0.35">
      <c r="C1147">
        <f>'TPS543C20 Loop Gain'!AI2793</f>
        <v>-55.825745684486556</v>
      </c>
      <c r="D1147">
        <f>'TPS543C20 Loop Gain'!AJ2793</f>
        <v>-19.239906307783535</v>
      </c>
      <c r="E1147">
        <f>'TPS543C20 Loop Gain'!B2793</f>
        <v>859000</v>
      </c>
    </row>
    <row r="1148" spans="3:5" x14ac:dyDescent="0.35">
      <c r="C1148">
        <f>'TPS543C20 Loop Gain'!AI2792</f>
        <v>-55.766559106198407</v>
      </c>
      <c r="D1148">
        <f>'TPS543C20 Loop Gain'!AJ2792</f>
        <v>-18.895198492049321</v>
      </c>
      <c r="E1148">
        <f>'TPS543C20 Loop Gain'!B2792</f>
        <v>858000</v>
      </c>
    </row>
    <row r="1149" spans="3:5" x14ac:dyDescent="0.35">
      <c r="C1149">
        <f>'TPS543C20 Loop Gain'!AI2791</f>
        <v>-55.707877606888147</v>
      </c>
      <c r="D1149">
        <f>'TPS543C20 Loop Gain'!AJ2791</f>
        <v>-18.550535298514653</v>
      </c>
      <c r="E1149">
        <f>'TPS543C20 Loop Gain'!B2791</f>
        <v>857000</v>
      </c>
    </row>
    <row r="1150" spans="3:5" x14ac:dyDescent="0.35">
      <c r="C1150">
        <f>'TPS543C20 Loop Gain'!AI2790</f>
        <v>-55.649696252267979</v>
      </c>
      <c r="D1150">
        <f>'TPS543C20 Loop Gain'!AJ2790</f>
        <v>-18.205917209762774</v>
      </c>
      <c r="E1150">
        <f>'TPS543C20 Loop Gain'!B2790</f>
        <v>856000</v>
      </c>
    </row>
    <row r="1151" spans="3:5" x14ac:dyDescent="0.35">
      <c r="C1151">
        <f>'TPS543C20 Loop Gain'!AI2789</f>
        <v>-55.592010212268818</v>
      </c>
      <c r="D1151">
        <f>'TPS543C20 Loop Gain'!AJ2789</f>
        <v>-17.861344702428362</v>
      </c>
      <c r="E1151">
        <f>'TPS543C20 Loop Gain'!B2789</f>
        <v>855000</v>
      </c>
    </row>
    <row r="1152" spans="3:5" x14ac:dyDescent="0.35">
      <c r="C1152">
        <f>'TPS543C20 Loop Gain'!AI2788</f>
        <v>-55.534814758423529</v>
      </c>
      <c r="D1152">
        <f>'TPS543C20 Loop Gain'!AJ2788</f>
        <v>-17.51681824708265</v>
      </c>
      <c r="E1152">
        <f>'TPS543C20 Loop Gain'!B2788</f>
        <v>854000</v>
      </c>
    </row>
    <row r="1153" spans="3:5" x14ac:dyDescent="0.35">
      <c r="C1153">
        <f>'TPS543C20 Loop Gain'!AI2787</f>
        <v>-55.478105261342002</v>
      </c>
      <c r="D1153">
        <f>'TPS543C20 Loop Gain'!AJ2787</f>
        <v>-17.172338308148664</v>
      </c>
      <c r="E1153">
        <f>'TPS543C20 Loop Gain'!B2787</f>
        <v>853000</v>
      </c>
    </row>
    <row r="1154" spans="3:5" x14ac:dyDescent="0.35">
      <c r="C1154">
        <f>'TPS543C20 Loop Gain'!AI2786</f>
        <v>-55.421877188267814</v>
      </c>
      <c r="D1154">
        <f>'TPS543C20 Loop Gain'!AJ2786</f>
        <v>-16.827905343797468</v>
      </c>
      <c r="E1154">
        <f>'TPS543C20 Loop Gain'!B2786</f>
        <v>852000</v>
      </c>
    </row>
    <row r="1155" spans="3:5" x14ac:dyDescent="0.35">
      <c r="C1155">
        <f>'TPS543C20 Loop Gain'!AI2785</f>
        <v>-55.366126100716343</v>
      </c>
      <c r="D1155">
        <f>'TPS543C20 Loop Gain'!AJ2785</f>
        <v>-16.483519805865427</v>
      </c>
      <c r="E1155">
        <f>'TPS543C20 Loop Gain'!B2785</f>
        <v>851000</v>
      </c>
    </row>
    <row r="1156" spans="3:5" x14ac:dyDescent="0.35">
      <c r="C1156">
        <f>'TPS543C20 Loop Gain'!AI2784</f>
        <v>-55.310847652189125</v>
      </c>
      <c r="D1156">
        <f>'TPS543C20 Loop Gain'!AJ2784</f>
        <v>-16.139182139739678</v>
      </c>
      <c r="E1156">
        <f>'TPS543C20 Loop Gain'!B2784</f>
        <v>850000</v>
      </c>
    </row>
    <row r="1157" spans="3:5" x14ac:dyDescent="0.35">
      <c r="C1157">
        <f>'TPS543C20 Loop Gain'!AI2783</f>
        <v>-55.256037585963782</v>
      </c>
      <c r="D1157">
        <f>'TPS543C20 Loop Gain'!AJ2783</f>
        <v>-15.794892784274458</v>
      </c>
      <c r="E1157">
        <f>'TPS543C20 Loop Gain'!B2783</f>
        <v>849000</v>
      </c>
    </row>
    <row r="1158" spans="3:5" x14ac:dyDescent="0.35">
      <c r="C1158">
        <f>'TPS543C20 Loop Gain'!AI2782</f>
        <v>-55.20169173295703</v>
      </c>
      <c r="D1158">
        <f>'TPS543C20 Loop Gain'!AJ2782</f>
        <v>-15.450652171704938</v>
      </c>
      <c r="E1158">
        <f>'TPS543C20 Loop Gain'!B2782</f>
        <v>848000</v>
      </c>
    </row>
    <row r="1159" spans="3:5" x14ac:dyDescent="0.35">
      <c r="C1159">
        <f>'TPS543C20 Loop Gain'!AI2781</f>
        <v>-55.147806009654126</v>
      </c>
      <c r="D1159">
        <f>'TPS543C20 Loop Gain'!AJ2781</f>
        <v>-15.106460727539481</v>
      </c>
      <c r="E1159">
        <f>'TPS543C20 Loop Gain'!B2781</f>
        <v>847000</v>
      </c>
    </row>
    <row r="1160" spans="3:5" x14ac:dyDescent="0.35">
      <c r="C1160">
        <f>'TPS543C20 Loop Gain'!AI2780</f>
        <v>-55.094376416106492</v>
      </c>
      <c r="D1160">
        <f>'TPS543C20 Loop Gain'!AJ2780</f>
        <v>-14.762318870473138</v>
      </c>
      <c r="E1160">
        <f>'TPS543C20 Loop Gain'!B2780</f>
        <v>846000</v>
      </c>
    </row>
    <row r="1161" spans="3:5" x14ac:dyDescent="0.35">
      <c r="C1161">
        <f>'TPS543C20 Loop Gain'!AI2779</f>
        <v>-55.041399033995432</v>
      </c>
      <c r="D1161">
        <f>'TPS543C20 Loop Gain'!AJ2779</f>
        <v>-14.418227012309583</v>
      </c>
      <c r="E1161">
        <f>'TPS543C20 Loop Gain'!B2779</f>
        <v>845000</v>
      </c>
    </row>
    <row r="1162" spans="3:5" x14ac:dyDescent="0.35">
      <c r="C1162">
        <f>'TPS543C20 Loop Gain'!AI2778</f>
        <v>-54.988870024753346</v>
      </c>
      <c r="D1162">
        <f>'TPS543C20 Loop Gain'!AJ2778</f>
        <v>-14.074185557850779</v>
      </c>
      <c r="E1162">
        <f>'TPS543C20 Loop Gain'!B2778</f>
        <v>844000</v>
      </c>
    </row>
    <row r="1163" spans="3:5" x14ac:dyDescent="0.35">
      <c r="C1163">
        <f>'TPS543C20 Loop Gain'!AI2777</f>
        <v>-54.936785627748712</v>
      </c>
      <c r="D1163">
        <f>'TPS543C20 Loop Gain'!AJ2777</f>
        <v>-13.730194904819925</v>
      </c>
      <c r="E1163">
        <f>'TPS543C20 Loop Gain'!B2777</f>
        <v>843000</v>
      </c>
    </row>
    <row r="1164" spans="3:5" x14ac:dyDescent="0.35">
      <c r="C1164">
        <f>'TPS543C20 Loop Gain'!AI2776</f>
        <v>-54.885142158526527</v>
      </c>
      <c r="D1164">
        <f>'TPS543C20 Loop Gain'!AJ2776</f>
        <v>-13.386255443768686</v>
      </c>
      <c r="E1164">
        <f>'TPS543C20 Loop Gain'!B2776</f>
        <v>842000</v>
      </c>
    </row>
    <row r="1165" spans="3:5" x14ac:dyDescent="0.35">
      <c r="C1165">
        <f>'TPS543C20 Loop Gain'!AI2775</f>
        <v>-54.833936007105862</v>
      </c>
      <c r="D1165">
        <f>'TPS543C20 Loop Gain'!AJ2775</f>
        <v>-13.042367557999953</v>
      </c>
      <c r="E1165">
        <f>'TPS543C20 Loop Gain'!B2775</f>
        <v>841000</v>
      </c>
    </row>
    <row r="1166" spans="3:5" x14ac:dyDescent="0.35">
      <c r="C1166">
        <f>'TPS543C20 Loop Gain'!AI2774</f>
        <v>-54.783163636327423</v>
      </c>
      <c r="D1166">
        <f>'TPS543C20 Loop Gain'!AJ2774</f>
        <v>-12.698531623465936</v>
      </c>
      <c r="E1166">
        <f>'TPS543C20 Loop Gain'!B2774</f>
        <v>840000</v>
      </c>
    </row>
    <row r="1167" spans="3:5" x14ac:dyDescent="0.35">
      <c r="C1167">
        <f>'TPS543C20 Loop Gain'!AI2773</f>
        <v>-54.732821580258019</v>
      </c>
      <c r="D1167">
        <f>'TPS543C20 Loop Gain'!AJ2773</f>
        <v>-12.354748008690162</v>
      </c>
      <c r="E1167">
        <f>'TPS543C20 Loop Gain'!B2773</f>
        <v>839000</v>
      </c>
    </row>
    <row r="1168" spans="3:5" x14ac:dyDescent="0.35">
      <c r="C1168">
        <f>'TPS543C20 Loop Gain'!AI2772</f>
        <v>-54.682906442641304</v>
      </c>
      <c r="D1168">
        <f>'TPS543C20 Loop Gain'!AJ2772</f>
        <v>-12.011017074692402</v>
      </c>
      <c r="E1168">
        <f>'TPS543C20 Loop Gain'!B2772</f>
        <v>838000</v>
      </c>
    </row>
    <row r="1169" spans="3:5" x14ac:dyDescent="0.35">
      <c r="C1169">
        <f>'TPS543C20 Loop Gain'!AI2771</f>
        <v>-54.633414895396854</v>
      </c>
      <c r="D1169">
        <f>'TPS543C20 Loop Gain'!AJ2771</f>
        <v>-11.667339174887188</v>
      </c>
      <c r="E1169">
        <f>'TPS543C20 Loop Gain'!B2771</f>
        <v>837000</v>
      </c>
    </row>
    <row r="1170" spans="3:5" x14ac:dyDescent="0.35">
      <c r="C1170">
        <f>'TPS543C20 Loop Gain'!AI2770</f>
        <v>-54.584343677166054</v>
      </c>
      <c r="D1170">
        <f>'TPS543C20 Loop Gain'!AJ2770</f>
        <v>-11.323714655010368</v>
      </c>
      <c r="E1170">
        <f>'TPS543C20 Loop Gain'!B2770</f>
        <v>836000</v>
      </c>
    </row>
    <row r="1171" spans="3:5" x14ac:dyDescent="0.35">
      <c r="C1171">
        <f>'TPS543C20 Loop Gain'!AI2769</f>
        <v>-54.535689591906298</v>
      </c>
      <c r="D1171">
        <f>'TPS543C20 Loop Gain'!AJ2769</f>
        <v>-10.980143853047046</v>
      </c>
      <c r="E1171">
        <f>'TPS543C20 Loop Gain'!B2769</f>
        <v>835000</v>
      </c>
    </row>
    <row r="1172" spans="3:5" x14ac:dyDescent="0.35">
      <c r="C1172">
        <f>'TPS543C20 Loop Gain'!AI2768</f>
        <v>-54.487449507522292</v>
      </c>
      <c r="D1172">
        <f>'TPS543C20 Loop Gain'!AJ2768</f>
        <v>-10.636627099133442</v>
      </c>
      <c r="E1172">
        <f>'TPS543C20 Loop Gain'!B2768</f>
        <v>834000</v>
      </c>
    </row>
    <row r="1173" spans="3:5" x14ac:dyDescent="0.35">
      <c r="C1173">
        <f>'TPS543C20 Loop Gain'!AI2767</f>
        <v>-54.439620354544182</v>
      </c>
      <c r="D1173">
        <f>'TPS543C20 Loop Gain'!AJ2767</f>
        <v>-10.293164715488407</v>
      </c>
      <c r="E1173">
        <f>'TPS543C20 Loop Gain'!B2767</f>
        <v>833000</v>
      </c>
    </row>
    <row r="1174" spans="3:5" x14ac:dyDescent="0.35">
      <c r="C1174">
        <f>'TPS543C20 Loop Gain'!AI2766</f>
        <v>-54.392199124844637</v>
      </c>
      <c r="D1174">
        <f>'TPS543C20 Loop Gain'!AJ2766</f>
        <v>-9.9497570163291478</v>
      </c>
      <c r="E1174">
        <f>'TPS543C20 Loop Gain'!B2766</f>
        <v>832000</v>
      </c>
    </row>
    <row r="1175" spans="3:5" x14ac:dyDescent="0.35">
      <c r="C1175">
        <f>'TPS543C20 Loop Gain'!AI2765</f>
        <v>-54.345182870396826</v>
      </c>
      <c r="D1175">
        <f>'TPS543C20 Loop Gain'!AJ2765</f>
        <v>-9.6064043078077379</v>
      </c>
      <c r="E1175">
        <f>'TPS543C20 Loop Gain'!B2765</f>
        <v>831000</v>
      </c>
    </row>
    <row r="1176" spans="3:5" x14ac:dyDescent="0.35">
      <c r="C1176">
        <f>'TPS543C20 Loop Gain'!AI2764</f>
        <v>-54.298568702065502</v>
      </c>
      <c r="D1176">
        <f>'TPS543C20 Loop Gain'!AJ2764</f>
        <v>-9.2631068879150078</v>
      </c>
      <c r="E1176">
        <f>'TPS543C20 Loop Gain'!B2764</f>
        <v>830000</v>
      </c>
    </row>
    <row r="1177" spans="3:5" x14ac:dyDescent="0.35">
      <c r="C1177">
        <f>'TPS543C20 Loop Gain'!AI2763</f>
        <v>-54.252353788440637</v>
      </c>
      <c r="D1177">
        <f>'TPS543C20 Loop Gain'!AJ2763</f>
        <v>-8.9198650464132747</v>
      </c>
      <c r="E1177">
        <f>'TPS543C20 Loop Gain'!B2763</f>
        <v>829000</v>
      </c>
    </row>
    <row r="1178" spans="3:5" x14ac:dyDescent="0.35">
      <c r="C1178">
        <f>'TPS543C20 Loop Gain'!AI2762</f>
        <v>-54.206535354704968</v>
      </c>
      <c r="D1178">
        <f>'TPS543C20 Loop Gain'!AJ2762</f>
        <v>-8.5766790647759414</v>
      </c>
      <c r="E1178">
        <f>'TPS543C20 Loop Gain'!B2762</f>
        <v>828000</v>
      </c>
    </row>
    <row r="1179" spans="3:5" x14ac:dyDescent="0.35">
      <c r="C1179">
        <f>'TPS543C20 Loop Gain'!AI2761</f>
        <v>-54.161110681531859</v>
      </c>
      <c r="D1179">
        <f>'TPS543C20 Loop Gain'!AJ2761</f>
        <v>-8.2335492160908448</v>
      </c>
      <c r="E1179">
        <f>'TPS543C20 Loop Gain'!B2761</f>
        <v>827000</v>
      </c>
    </row>
    <row r="1180" spans="3:5" x14ac:dyDescent="0.35">
      <c r="C1180">
        <f>'TPS543C20 Loop Gain'!AI2760</f>
        <v>-54.116077104021933</v>
      </c>
      <c r="D1180">
        <f>'TPS543C20 Loop Gain'!AJ2760</f>
        <v>-7.8904757650011481</v>
      </c>
      <c r="E1180">
        <f>'TPS543C20 Loop Gain'!B2760</f>
        <v>826000</v>
      </c>
    </row>
    <row r="1181" spans="3:5" x14ac:dyDescent="0.35">
      <c r="C1181">
        <f>'TPS543C20 Loop Gain'!AI2759</f>
        <v>-54.071432010670435</v>
      </c>
      <c r="D1181">
        <f>'TPS543C20 Loop Gain'!AJ2759</f>
        <v>-7.5474589676415951</v>
      </c>
      <c r="E1181">
        <f>'TPS543C20 Loop Gain'!B2759</f>
        <v>825000</v>
      </c>
    </row>
    <row r="1182" spans="3:5" x14ac:dyDescent="0.35">
      <c r="C1182">
        <f>'TPS543C20 Loop Gain'!AI2758</f>
        <v>-54.027172842362646</v>
      </c>
      <c r="D1182">
        <f>'TPS543C20 Loop Gain'!AJ2758</f>
        <v>-7.2044990715522337</v>
      </c>
      <c r="E1182">
        <f>'TPS543C20 Loop Gain'!B2758</f>
        <v>824000</v>
      </c>
    </row>
    <row r="1183" spans="3:5" x14ac:dyDescent="0.35">
      <c r="C1183">
        <f>'TPS543C20 Loop Gain'!AI2757</f>
        <v>-53.983297091403834</v>
      </c>
      <c r="D1183">
        <f>'TPS543C20 Loop Gain'!AJ2757</f>
        <v>-6.8615963156209911</v>
      </c>
      <c r="E1183">
        <f>'TPS543C20 Loop Gain'!B2757</f>
        <v>823000</v>
      </c>
    </row>
    <row r="1184" spans="3:5" x14ac:dyDescent="0.35">
      <c r="C1184">
        <f>'TPS543C20 Loop Gain'!AI2756</f>
        <v>-53.939802300576218</v>
      </c>
      <c r="D1184">
        <f>'TPS543C20 Loop Gain'!AJ2756</f>
        <v>-6.5187509300105724</v>
      </c>
      <c r="E1184">
        <f>'TPS543C20 Loop Gain'!B2756</f>
        <v>822000</v>
      </c>
    </row>
    <row r="1185" spans="3:5" x14ac:dyDescent="0.35">
      <c r="C1185">
        <f>'TPS543C20 Loop Gain'!AI2755</f>
        <v>-53.896686062225207</v>
      </c>
      <c r="D1185">
        <f>'TPS543C20 Loop Gain'!AJ2755</f>
        <v>-6.1759631361036558</v>
      </c>
      <c r="E1185">
        <f>'TPS543C20 Loop Gain'!B2755</f>
        <v>821000</v>
      </c>
    </row>
    <row r="1186" spans="3:5" x14ac:dyDescent="0.35">
      <c r="C1186">
        <f>'TPS543C20 Loop Gain'!AI2754</f>
        <v>-53.853946017372671</v>
      </c>
      <c r="D1186">
        <f>'TPS543C20 Loop Gain'!AJ2754</f>
        <v>-5.8332331464197518</v>
      </c>
      <c r="E1186">
        <f>'TPS543C20 Loop Gain'!B2754</f>
        <v>820000</v>
      </c>
    </row>
    <row r="1187" spans="3:5" x14ac:dyDescent="0.35">
      <c r="C1187">
        <f>'TPS543C20 Loop Gain'!AI2753</f>
        <v>-53.81157985485661</v>
      </c>
      <c r="D1187">
        <f>'TPS543C20 Loop Gain'!AJ2753</f>
        <v>-5.4905611645632</v>
      </c>
      <c r="E1187">
        <f>'TPS543C20 Loop Gain'!B2753</f>
        <v>819000</v>
      </c>
    </row>
    <row r="1188" spans="3:5" x14ac:dyDescent="0.35">
      <c r="C1188">
        <f>'TPS543C20 Loop Gain'!AI2752</f>
        <v>-53.769585310499124</v>
      </c>
      <c r="D1188">
        <f>'TPS543C20 Loop Gain'!AJ2752</f>
        <v>-5.1479473851635618</v>
      </c>
      <c r="E1188">
        <f>'TPS543C20 Loop Gain'!B2752</f>
        <v>818000</v>
      </c>
    </row>
    <row r="1189" spans="3:5" x14ac:dyDescent="0.35">
      <c r="C1189">
        <f>'TPS543C20 Loop Gain'!AI2751</f>
        <v>-53.727960166295944</v>
      </c>
      <c r="D1189">
        <f>'TPS543C20 Loop Gain'!AJ2751</f>
        <v>-4.8053919938018961</v>
      </c>
      <c r="E1189">
        <f>'TPS543C20 Loop Gain'!B2751</f>
        <v>817000</v>
      </c>
    </row>
    <row r="1190" spans="3:5" x14ac:dyDescent="0.35">
      <c r="C1190">
        <f>'TPS543C20 Loop Gain'!AI2750</f>
        <v>-53.686702249633065</v>
      </c>
      <c r="D1190">
        <f>'TPS543C20 Loop Gain'!AJ2750</f>
        <v>-4.4628951669563639</v>
      </c>
      <c r="E1190">
        <f>'TPS543C20 Loop Gain'!B2750</f>
        <v>816000</v>
      </c>
    </row>
    <row r="1191" spans="3:5" x14ac:dyDescent="0.35">
      <c r="C1191">
        <f>'TPS543C20 Loop Gain'!AI2749</f>
        <v>-53.645809432527294</v>
      </c>
      <c r="D1191">
        <f>'TPS543C20 Loop Gain'!AJ2749</f>
        <v>-4.1204570719517299</v>
      </c>
      <c r="E1191">
        <f>'TPS543C20 Loop Gain'!B2749</f>
        <v>815000</v>
      </c>
    </row>
    <row r="1192" spans="3:5" x14ac:dyDescent="0.35">
      <c r="C1192">
        <f>'TPS543C20 Loop Gain'!AI2748</f>
        <v>-53.605279630887075</v>
      </c>
      <c r="D1192">
        <f>'TPS543C20 Loop Gain'!AJ2748</f>
        <v>-3.7780778668851767</v>
      </c>
      <c r="E1192">
        <f>'TPS543C20 Loop Gain'!B2748</f>
        <v>814000</v>
      </c>
    </row>
    <row r="1193" spans="3:5" x14ac:dyDescent="0.35">
      <c r="C1193">
        <f>'TPS543C20 Loop Gain'!AI2747</f>
        <v>-53.5651108037992</v>
      </c>
      <c r="D1193">
        <f>'TPS543C20 Loop Gain'!AJ2747</f>
        <v>-3.4357577005777196</v>
      </c>
      <c r="E1193">
        <f>'TPS543C20 Loop Gain'!B2747</f>
        <v>813000</v>
      </c>
    </row>
    <row r="1194" spans="3:5" x14ac:dyDescent="0.35">
      <c r="C1194">
        <f>'TPS543C20 Loop Gain'!AI2746</f>
        <v>-53.525300952835238</v>
      </c>
      <c r="D1194">
        <f>'TPS543C20 Loop Gain'!AJ2746</f>
        <v>-3.0934967125266146</v>
      </c>
      <c r="E1194">
        <f>'TPS543C20 Loop Gain'!B2746</f>
        <v>812000</v>
      </c>
    </row>
    <row r="1195" spans="3:5" x14ac:dyDescent="0.35">
      <c r="C1195">
        <f>'TPS543C20 Loop Gain'!AI2745</f>
        <v>-53.485848121379107</v>
      </c>
      <c r="D1195">
        <f>'TPS543C20 Loop Gain'!AJ2745</f>
        <v>-2.7512950328341841</v>
      </c>
      <c r="E1195">
        <f>'TPS543C20 Loop Gain'!B2745</f>
        <v>811000</v>
      </c>
    </row>
    <row r="1196" spans="3:5" x14ac:dyDescent="0.35">
      <c r="C1196">
        <f>'TPS543C20 Loop Gain'!AI2744</f>
        <v>-53.446750393976188</v>
      </c>
      <c r="D1196">
        <f>'TPS543C20 Loop Gain'!AJ2744</f>
        <v>-2.4091527821675758</v>
      </c>
      <c r="E1196">
        <f>'TPS543C20 Loop Gain'!B2744</f>
        <v>810000</v>
      </c>
    </row>
    <row r="1197" spans="3:5" x14ac:dyDescent="0.35">
      <c r="C1197">
        <f>'TPS543C20 Loop Gain'!AI2743</f>
        <v>-53.408005895701237</v>
      </c>
      <c r="D1197">
        <f>'TPS543C20 Loop Gain'!AJ2743</f>
        <v>-2.0670700716981458</v>
      </c>
      <c r="E1197">
        <f>'TPS543C20 Loop Gain'!B2743</f>
        <v>809000</v>
      </c>
    </row>
    <row r="1198" spans="3:5" x14ac:dyDescent="0.35">
      <c r="C1198">
        <f>'TPS543C20 Loop Gain'!AI2742</f>
        <v>-53.369612791548363</v>
      </c>
      <c r="D1198">
        <f>'TPS543C20 Loop Gain'!AJ2742</f>
        <v>-1.7250470030659999</v>
      </c>
      <c r="E1198">
        <f>'TPS543C20 Loop Gain'!B2742</f>
        <v>808000</v>
      </c>
    </row>
    <row r="1199" spans="3:5" x14ac:dyDescent="0.35">
      <c r="C1199">
        <f>'TPS543C20 Loop Gain'!AI2741</f>
        <v>-53.331569285835613</v>
      </c>
      <c r="D1199">
        <f>'TPS543C20 Loop Gain'!AJ2741</f>
        <v>-1.3830836683096626</v>
      </c>
      <c r="E1199">
        <f>'TPS543C20 Loop Gain'!B2741</f>
        <v>807000</v>
      </c>
    </row>
    <row r="1200" spans="3:5" x14ac:dyDescent="0.35">
      <c r="C1200">
        <f>'TPS543C20 Loop Gain'!AI2740</f>
        <v>-53.293873621632237</v>
      </c>
      <c r="D1200">
        <f>'TPS543C20 Loop Gain'!AJ2740</f>
        <v>-1.0411801498293407</v>
      </c>
      <c r="E1200">
        <f>'TPS543C20 Loop Gain'!B2740</f>
        <v>806000</v>
      </c>
    </row>
    <row r="1201" spans="3:5" x14ac:dyDescent="0.35">
      <c r="C1201">
        <f>'TPS543C20 Loop Gain'!AI2739</f>
        <v>-53.256524080201551</v>
      </c>
      <c r="D1201">
        <f>'TPS543C20 Loop Gain'!AJ2739</f>
        <v>-0.69933652034830507</v>
      </c>
      <c r="E1201">
        <f>'TPS543C20 Loop Gain'!B2739</f>
        <v>805000</v>
      </c>
    </row>
    <row r="1202" spans="3:5" x14ac:dyDescent="0.35">
      <c r="C1202">
        <f>'TPS543C20 Loop Gain'!AI2738</f>
        <v>-53.219518980462126</v>
      </c>
      <c r="D1202">
        <f>'TPS543C20 Loop Gain'!AJ2738</f>
        <v>-0.35755284284847666</v>
      </c>
      <c r="E1202">
        <f>'TPS543C20 Loop Gain'!B2738</f>
        <v>804000</v>
      </c>
    </row>
    <row r="1203" spans="3:5" x14ac:dyDescent="0.35">
      <c r="C1203">
        <f>'TPS543C20 Loop Gain'!AI2737</f>
        <v>-53.18285667846488</v>
      </c>
      <c r="D1203">
        <f>'TPS543C20 Loop Gain'!AJ2737</f>
        <v>-1.58291705355065E-2</v>
      </c>
      <c r="E1203">
        <f>'TPS543C20 Loop Gain'!B2737</f>
        <v>803000</v>
      </c>
    </row>
    <row r="1204" spans="3:5" x14ac:dyDescent="0.35">
      <c r="C1204">
        <f>'TPS543C20 Loop Gain'!AI2736</f>
        <v>-53.146535566890236</v>
      </c>
      <c r="D1204">
        <f>'TPS543C20 Loop Gain'!AJ2736</f>
        <v>0.32583445319379079</v>
      </c>
      <c r="E1204">
        <f>'TPS543C20 Loop Gain'!B2736</f>
        <v>802000</v>
      </c>
    </row>
    <row r="1205" spans="3:5" x14ac:dyDescent="0.35">
      <c r="C1205">
        <f>'TPS543C20 Loop Gain'!AI2735</f>
        <v>-53.110554074555751</v>
      </c>
      <c r="D1205">
        <f>'TPS543C20 Loop Gain'!AJ2735</f>
        <v>0.66743799481384813</v>
      </c>
      <c r="E1205">
        <f>'TPS543C20 Loop Gain'!B2735</f>
        <v>801000</v>
      </c>
    </row>
    <row r="1206" spans="3:5" x14ac:dyDescent="0.35">
      <c r="C1206">
        <f>'TPS543C20 Loop Gain'!AI2734</f>
        <v>-53.074910665944934</v>
      </c>
      <c r="D1206">
        <f>'TPS543C20 Loop Gain'!AJ2734</f>
        <v>1.0089814306972869</v>
      </c>
      <c r="E1206">
        <f>'TPS543C20 Loop Gain'!B2734</f>
        <v>800000</v>
      </c>
    </row>
    <row r="1207" spans="3:5" x14ac:dyDescent="0.35">
      <c r="C1207">
        <f>'TPS543C20 Loop Gain'!AI2733</f>
        <v>-53.039603840748612</v>
      </c>
      <c r="D1207">
        <f>'TPS543C20 Loop Gain'!AJ2733</f>
        <v>1.3504647471566271</v>
      </c>
      <c r="E1207">
        <f>'TPS543C20 Loop Gain'!B2733</f>
        <v>799000</v>
      </c>
    </row>
    <row r="1208" spans="3:5" x14ac:dyDescent="0.35">
      <c r="C1208">
        <f>'TPS543C20 Loop Gain'!AI2732</f>
        <v>-53.004632133422646</v>
      </c>
      <c r="D1208">
        <f>'TPS543C20 Loop Gain'!AJ2732</f>
        <v>1.6918879404824636</v>
      </c>
      <c r="E1208">
        <f>'TPS543C20 Loop Gain'!B2732</f>
        <v>798000</v>
      </c>
    </row>
    <row r="1209" spans="3:5" x14ac:dyDescent="0.35">
      <c r="C1209">
        <f>'TPS543C20 Loop Gain'!AI2731</f>
        <v>-52.969994112758968</v>
      </c>
      <c r="D1209">
        <f>'TPS543C20 Loop Gain'!AJ2731</f>
        <v>2.0332510169811577</v>
      </c>
      <c r="E1209">
        <f>'TPS543C20 Loop Gain'!B2731</f>
        <v>797000</v>
      </c>
    </row>
    <row r="1210" spans="3:5" x14ac:dyDescent="0.35">
      <c r="C1210">
        <f>'TPS543C20 Loop Gain'!AI2730</f>
        <v>-52.93568838147236</v>
      </c>
      <c r="D1210">
        <f>'TPS543C20 Loop Gain'!AJ2730</f>
        <v>2.3745539930101343</v>
      </c>
      <c r="E1210">
        <f>'TPS543C20 Loop Gain'!B2730</f>
        <v>796000</v>
      </c>
    </row>
    <row r="1211" spans="3:5" x14ac:dyDescent="0.35">
      <c r="C1211">
        <f>'TPS543C20 Loop Gain'!AI2729</f>
        <v>-52.901713575800272</v>
      </c>
      <c r="D1211">
        <f>'TPS543C20 Loop Gain'!AJ2729</f>
        <v>2.7157968950109597</v>
      </c>
      <c r="E1211">
        <f>'TPS543C20 Loop Gain'!B2729</f>
        <v>795000</v>
      </c>
    </row>
    <row r="1212" spans="3:5" x14ac:dyDescent="0.35">
      <c r="C1212">
        <f>'TPS543C20 Loop Gain'!AI2728</f>
        <v>-52.86806836511694</v>
      </c>
      <c r="D1212">
        <f>'TPS543C20 Loop Gain'!AJ2728</f>
        <v>3.0569797595415986</v>
      </c>
      <c r="E1212">
        <f>'TPS543C20 Loop Gain'!B2728</f>
        <v>794000</v>
      </c>
    </row>
    <row r="1213" spans="3:5" x14ac:dyDescent="0.35">
      <c r="C1213">
        <f>'TPS543C20 Loop Gain'!AI2727</f>
        <v>-52.834751451560891</v>
      </c>
      <c r="D1213">
        <f>'TPS543C20 Loop Gain'!AJ2727</f>
        <v>3.3981026333098727</v>
      </c>
      <c r="E1213">
        <f>'TPS543C20 Loop Gain'!B2727</f>
        <v>793000</v>
      </c>
    </row>
    <row r="1214" spans="3:5" x14ac:dyDescent="0.35">
      <c r="C1214">
        <f>'TPS543C20 Loop Gain'!AI2726</f>
        <v>-52.801761569675207</v>
      </c>
      <c r="D1214">
        <f>'TPS543C20 Loop Gain'!AJ2726</f>
        <v>3.7391655732015265</v>
      </c>
      <c r="E1214">
        <f>'TPS543C20 Loop Gain'!B2726</f>
        <v>792000</v>
      </c>
    </row>
    <row r="1215" spans="3:5" x14ac:dyDescent="0.35">
      <c r="C1215">
        <f>'TPS543C20 Loop Gain'!AI2725</f>
        <v>-52.769097486060652</v>
      </c>
      <c r="D1215">
        <f>'TPS543C20 Loop Gain'!AJ2725</f>
        <v>4.0801686463108346</v>
      </c>
      <c r="E1215">
        <f>'TPS543C20 Loop Gain'!B2725</f>
        <v>791000</v>
      </c>
    </row>
    <row r="1216" spans="3:5" x14ac:dyDescent="0.35">
      <c r="C1216">
        <f>'TPS543C20 Loop Gain'!AI2724</f>
        <v>-52.736757999041608</v>
      </c>
      <c r="D1216">
        <f>'TPS543C20 Loop Gain'!AJ2724</f>
        <v>4.4211119299663384</v>
      </c>
      <c r="E1216">
        <f>'TPS543C20 Loop Gain'!B2724</f>
        <v>790000</v>
      </c>
    </row>
    <row r="1217" spans="3:5" x14ac:dyDescent="0.35">
      <c r="C1217">
        <f>'TPS543C20 Loop Gain'!AI2723</f>
        <v>-52.704741938343965</v>
      </c>
      <c r="D1217">
        <f>'TPS543C20 Loop Gain'!AJ2723</f>
        <v>4.7619955117588288</v>
      </c>
      <c r="E1217">
        <f>'TPS543C20 Loop Gain'!B2723</f>
        <v>789000</v>
      </c>
    </row>
    <row r="1218" spans="3:5" x14ac:dyDescent="0.35">
      <c r="C1218">
        <f>'TPS543C20 Loop Gain'!AI2722</f>
        <v>-52.673048164786124</v>
      </c>
      <c r="D1218">
        <f>'TPS543C20 Loop Gain'!AJ2722</f>
        <v>5.1028194895642907</v>
      </c>
      <c r="E1218">
        <f>'TPS543C20 Loop Gain'!B2722</f>
        <v>788000</v>
      </c>
    </row>
    <row r="1219" spans="3:5" x14ac:dyDescent="0.35">
      <c r="C1219">
        <f>'TPS543C20 Loop Gain'!AI2721</f>
        <v>-52.641675569979476</v>
      </c>
      <c r="D1219">
        <f>'TPS543C20 Loop Gain'!AJ2721</f>
        <v>5.443583971569355</v>
      </c>
      <c r="E1219">
        <f>'TPS543C20 Loop Gain'!B2721</f>
        <v>787000</v>
      </c>
    </row>
    <row r="1220" spans="3:5" x14ac:dyDescent="0.35">
      <c r="C1220">
        <f>'TPS543C20 Loop Gain'!AI2720</f>
        <v>-52.610623076043709</v>
      </c>
      <c r="D1220">
        <f>'TPS543C20 Loop Gain'!AJ2720</f>
        <v>5.784289076292934</v>
      </c>
      <c r="E1220">
        <f>'TPS543C20 Loop Gain'!B2720</f>
        <v>786000</v>
      </c>
    </row>
    <row r="1221" spans="3:5" x14ac:dyDescent="0.35">
      <c r="C1221">
        <f>'TPS543C20 Loop Gain'!AI2719</f>
        <v>-52.57988963533009</v>
      </c>
      <c r="D1221">
        <f>'TPS543C20 Loop Gain'!AJ2719</f>
        <v>6.1249349326056048</v>
      </c>
      <c r="E1221">
        <f>'TPS543C20 Loop Gain'!B2719</f>
        <v>785000</v>
      </c>
    </row>
    <row r="1222" spans="3:5" x14ac:dyDescent="0.35">
      <c r="C1222">
        <f>'TPS543C20 Loop Gain'!AI2718</f>
        <v>-52.549474230158211</v>
      </c>
      <c r="D1222">
        <f>'TPS543C20 Loop Gain'!AJ2718</f>
        <v>6.4655216797524702</v>
      </c>
      <c r="E1222">
        <f>'TPS543C20 Loop Gain'!B2718</f>
        <v>784000</v>
      </c>
    </row>
    <row r="1223" spans="3:5" x14ac:dyDescent="0.35">
      <c r="C1223">
        <f>'TPS543C20 Loop Gain'!AI2717</f>
        <v>-52.519375872563465</v>
      </c>
      <c r="D1223">
        <f>'TPS543C20 Loop Gain'!AJ2717</f>
        <v>6.8060494673680063</v>
      </c>
      <c r="E1223">
        <f>'TPS543C20 Loop Gain'!B2717</f>
        <v>783000</v>
      </c>
    </row>
    <row r="1224" spans="3:5" x14ac:dyDescent="0.35">
      <c r="C1224">
        <f>'TPS543C20 Loop Gain'!AI2716</f>
        <v>-52.489593604053852</v>
      </c>
      <c r="D1224">
        <f>'TPS543C20 Loop Gain'!AJ2716</f>
        <v>7.1465184554955554</v>
      </c>
      <c r="E1224">
        <f>'TPS543C20 Loop Gain'!B2716</f>
        <v>782000</v>
      </c>
    </row>
    <row r="1225" spans="3:5" x14ac:dyDescent="0.35">
      <c r="C1225">
        <f>'TPS543C20 Loop Gain'!AI2715</f>
        <v>-52.46012649537878</v>
      </c>
      <c r="D1225">
        <f>'TPS543C20 Loop Gain'!AJ2715</f>
        <v>7.486928814601951</v>
      </c>
      <c r="E1225">
        <f>'TPS543C20 Loop Gain'!B2715</f>
        <v>781000</v>
      </c>
    </row>
    <row r="1226" spans="3:5" x14ac:dyDescent="0.35">
      <c r="C1226">
        <f>'TPS543C20 Loop Gain'!AI2714</f>
        <v>-52.430973646307734</v>
      </c>
      <c r="D1226">
        <f>'TPS543C20 Loop Gain'!AJ2714</f>
        <v>7.827280725591593</v>
      </c>
      <c r="E1226">
        <f>'TPS543C20 Loop Gain'!B2714</f>
        <v>780000</v>
      </c>
    </row>
    <row r="1227" spans="3:5" x14ac:dyDescent="0.35">
      <c r="C1227">
        <f>'TPS543C20 Loop Gain'!AI2713</f>
        <v>-52.402134185418944</v>
      </c>
      <c r="D1227">
        <f>'TPS543C20 Loop Gain'!AJ2713</f>
        <v>8.1675743798202571</v>
      </c>
      <c r="E1227">
        <f>'TPS543C20 Loop Gain'!B2713</f>
        <v>779000</v>
      </c>
    </row>
    <row r="1228" spans="3:5" x14ac:dyDescent="0.35">
      <c r="C1228">
        <f>'TPS543C20 Loop Gain'!AI2712</f>
        <v>-52.373607269898812</v>
      </c>
      <c r="D1228">
        <f>'TPS543C20 Loop Gain'!AJ2712</f>
        <v>8.5078099791069413</v>
      </c>
      <c r="E1228">
        <f>'TPS543C20 Loop Gain'!B2712</f>
        <v>778000</v>
      </c>
    </row>
    <row r="1229" spans="3:5" x14ac:dyDescent="0.35">
      <c r="C1229">
        <f>'TPS543C20 Loop Gain'!AI2711</f>
        <v>-52.345392085349957</v>
      </c>
      <c r="D1229">
        <f>'TPS543C20 Loop Gain'!AJ2711</f>
        <v>8.8479877357429348</v>
      </c>
      <c r="E1229">
        <f>'TPS543C20 Loop Gain'!B2711</f>
        <v>777000</v>
      </c>
    </row>
    <row r="1230" spans="3:5" x14ac:dyDescent="0.35">
      <c r="C1230">
        <f>'TPS543C20 Loop Gain'!AI2710</f>
        <v>-52.317487845611275</v>
      </c>
      <c r="D1230">
        <f>'TPS543C20 Loop Gain'!AJ2710</f>
        <v>9.1881078725019769</v>
      </c>
      <c r="E1230">
        <f>'TPS543C20 Loop Gain'!B2710</f>
        <v>776000</v>
      </c>
    </row>
    <row r="1231" spans="3:5" x14ac:dyDescent="0.35">
      <c r="C1231">
        <f>'TPS543C20 Loop Gain'!AI2709</f>
        <v>-52.289893792584017</v>
      </c>
      <c r="D1231">
        <f>'TPS543C20 Loop Gain'!AJ2709</f>
        <v>9.5281706226482346</v>
      </c>
      <c r="E1231">
        <f>'TPS543C20 Loop Gain'!B2709</f>
        <v>775000</v>
      </c>
    </row>
    <row r="1232" spans="3:5" x14ac:dyDescent="0.35">
      <c r="C1232">
        <f>'TPS543C20 Loop Gain'!AI2708</f>
        <v>-52.262609196071622</v>
      </c>
      <c r="D1232">
        <f>'TPS543C20 Loop Gain'!AJ2708</f>
        <v>9.8681762299418985</v>
      </c>
      <c r="E1232">
        <f>'TPS543C20 Loop Gain'!B2708</f>
        <v>774000</v>
      </c>
    </row>
    <row r="1233" spans="3:5" x14ac:dyDescent="0.35">
      <c r="C1233">
        <f>'TPS543C20 Loop Gain'!AI2707</f>
        <v>-52.235633353626014</v>
      </c>
      <c r="D1233">
        <f>'TPS543C20 Loop Gain'!AJ2707</f>
        <v>10.208124948644384</v>
      </c>
      <c r="E1233">
        <f>'TPS543C20 Loop Gain'!B2707</f>
        <v>773000</v>
      </c>
    </row>
    <row r="1234" spans="3:5" x14ac:dyDescent="0.35">
      <c r="C1234">
        <f>'TPS543C20 Loop Gain'!AI2706</f>
        <v>-52.208965590403061</v>
      </c>
      <c r="D1234">
        <f>'TPS543C20 Loop Gain'!AJ2706</f>
        <v>10.548017043524109</v>
      </c>
      <c r="E1234">
        <f>'TPS543C20 Loop Gain'!B2706</f>
        <v>772000</v>
      </c>
    </row>
    <row r="1235" spans="3:5" x14ac:dyDescent="0.35">
      <c r="C1235">
        <f>'TPS543C20 Loop Gain'!AI2705</f>
        <v>-52.182605259029764</v>
      </c>
      <c r="D1235">
        <f>'TPS543C20 Loop Gain'!AJ2705</f>
        <v>10.887852789854733</v>
      </c>
      <c r="E1235">
        <f>'TPS543C20 Loop Gain'!B2705</f>
        <v>771000</v>
      </c>
    </row>
    <row r="1236" spans="3:5" x14ac:dyDescent="0.35">
      <c r="C1236">
        <f>'TPS543C20 Loop Gain'!AI2704</f>
        <v>-52.156551739477337</v>
      </c>
      <c r="D1236">
        <f>'TPS543C20 Loop Gain'!AJ2704</f>
        <v>11.227632473421272</v>
      </c>
      <c r="E1236">
        <f>'TPS543C20 Loop Gain'!B2704</f>
        <v>770000</v>
      </c>
    </row>
    <row r="1237" spans="3:5" x14ac:dyDescent="0.35">
      <c r="C1237">
        <f>'TPS543C20 Loop Gain'!AI2703</f>
        <v>-52.130804438944871</v>
      </c>
      <c r="D1237">
        <f>'TPS543C20 Loop Gain'!AJ2703</f>
        <v>11.567356390516242</v>
      </c>
      <c r="E1237">
        <f>'TPS543C20 Loop Gain'!B2703</f>
        <v>769000</v>
      </c>
    </row>
    <row r="1238" spans="3:5" x14ac:dyDescent="0.35">
      <c r="C1238">
        <f>'TPS543C20 Loop Gain'!AI2702</f>
        <v>-52.105362791752626</v>
      </c>
      <c r="D1238">
        <f>'TPS543C20 Loop Gain'!AJ2702</f>
        <v>11.907024847941452</v>
      </c>
      <c r="E1238">
        <f>'TPS543C20 Loop Gain'!B2702</f>
        <v>768000</v>
      </c>
    </row>
    <row r="1239" spans="3:5" x14ac:dyDescent="0.35">
      <c r="C1239">
        <f>'TPS543C20 Loop Gain'!AI2701</f>
        <v>-52.080226259241506</v>
      </c>
      <c r="D1239">
        <f>'TPS543C20 Loop Gain'!AJ2701</f>
        <v>12.246638163001561</v>
      </c>
      <c r="E1239">
        <f>'TPS543C20 Loop Gain'!B2701</f>
        <v>767000</v>
      </c>
    </row>
    <row r="1240" spans="3:5" x14ac:dyDescent="0.35">
      <c r="C1240">
        <f>'TPS543C20 Loop Gain'!AI2700</f>
        <v>-52.055394329684049</v>
      </c>
      <c r="D1240">
        <f>'TPS543C20 Loop Gain'!AJ2700</f>
        <v>12.586196663503015</v>
      </c>
      <c r="E1240">
        <f>'TPS543C20 Loop Gain'!B2700</f>
        <v>766000</v>
      </c>
    </row>
    <row r="1241" spans="3:5" x14ac:dyDescent="0.35">
      <c r="C1241">
        <f>'TPS543C20 Loop Gain'!AI2699</f>
        <v>-52.030866518201734</v>
      </c>
      <c r="D1241">
        <f>'TPS543C20 Loop Gain'!AJ2699</f>
        <v>12.925700687747071</v>
      </c>
      <c r="E1241">
        <f>'TPS543C20 Loop Gain'!B2699</f>
        <v>765000</v>
      </c>
    </row>
    <row r="1242" spans="3:5" x14ac:dyDescent="0.35">
      <c r="C1242">
        <f>'TPS543C20 Loop Gain'!AI2698</f>
        <v>-52.006642366692432</v>
      </c>
      <c r="D1242">
        <f>'TPS543C20 Loop Gain'!AJ2698</f>
        <v>13.26515058452442</v>
      </c>
      <c r="E1242">
        <f>'TPS543C20 Loop Gain'!B2698</f>
        <v>764000</v>
      </c>
    </row>
    <row r="1243" spans="3:5" x14ac:dyDescent="0.35">
      <c r="C1243">
        <f>'TPS543C20 Loop Gain'!AI2697</f>
        <v>-51.982721443765556</v>
      </c>
      <c r="D1243">
        <f>'TPS543C20 Loop Gain'!AJ2697</f>
        <v>13.604546713105817</v>
      </c>
      <c r="E1243">
        <f>'TPS543C20 Loop Gain'!B2697</f>
        <v>763000</v>
      </c>
    </row>
    <row r="1244" spans="3:5" x14ac:dyDescent="0.35">
      <c r="C1244">
        <f>'TPS543C20 Loop Gain'!AI2696</f>
        <v>-51.959103344685417</v>
      </c>
      <c r="D1244">
        <f>'TPS543C20 Loop Gain'!AJ2696</f>
        <v>13.943889443234509</v>
      </c>
      <c r="E1244">
        <f>'TPS543C20 Loop Gain'!B2696</f>
        <v>762000</v>
      </c>
    </row>
    <row r="1245" spans="3:5" x14ac:dyDescent="0.35">
      <c r="C1245">
        <f>'TPS543C20 Loop Gain'!AI2695</f>
        <v>-51.935787691323718</v>
      </c>
      <c r="D1245">
        <f>'TPS543C20 Loop Gain'!AJ2695</f>
        <v>14.283179155112869</v>
      </c>
      <c r="E1245">
        <f>'TPS543C20 Loop Gain'!B2695</f>
        <v>761000</v>
      </c>
    </row>
    <row r="1246" spans="3:5" x14ac:dyDescent="0.35">
      <c r="C1246">
        <f>'TPS543C20 Loop Gain'!AI2694</f>
        <v>-51.912774132119495</v>
      </c>
      <c r="D1246">
        <f>'TPS543C20 Loop Gain'!AJ2694</f>
        <v>14.622416239394633</v>
      </c>
      <c r="E1246">
        <f>'TPS543C20 Loop Gain'!B2694</f>
        <v>760000</v>
      </c>
    </row>
    <row r="1247" spans="3:5" x14ac:dyDescent="0.35">
      <c r="C1247">
        <f>'TPS543C20 Loop Gain'!AI2693</f>
        <v>-51.890062342048239</v>
      </c>
      <c r="D1247">
        <f>'TPS543C20 Loop Gain'!AJ2693</f>
        <v>14.96160109716801</v>
      </c>
      <c r="E1247">
        <f>'TPS543C20 Loop Gain'!B2693</f>
        <v>759000</v>
      </c>
    </row>
    <row r="1248" spans="3:5" x14ac:dyDescent="0.35">
      <c r="C1248">
        <f>'TPS543C20 Loop Gain'!AI2692</f>
        <v>-51.867652022598179</v>
      </c>
      <c r="D1248">
        <f>'TPS543C20 Loop Gain'!AJ2692</f>
        <v>15.300734139943277</v>
      </c>
      <c r="E1248">
        <f>'TPS543C20 Loop Gain'!B2692</f>
        <v>758000</v>
      </c>
    </row>
    <row r="1249" spans="3:5" x14ac:dyDescent="0.35">
      <c r="C1249">
        <f>'TPS543C20 Loop Gain'!AI2691</f>
        <v>-51.845542901755962</v>
      </c>
      <c r="D1249">
        <f>'TPS543C20 Loop Gain'!AJ2691</f>
        <v>15.639815789636422</v>
      </c>
      <c r="E1249">
        <f>'TPS543C20 Loop Gain'!B2691</f>
        <v>757000</v>
      </c>
    </row>
    <row r="1250" spans="3:5" x14ac:dyDescent="0.35">
      <c r="C1250">
        <f>'TPS543C20 Loop Gain'!AI2690</f>
        <v>-51.823734733999494</v>
      </c>
      <c r="D1250">
        <f>'TPS543C20 Loop Gain'!AJ2690</f>
        <v>15.97884647855232</v>
      </c>
      <c r="E1250">
        <f>'TPS543C20 Loop Gain'!B2690</f>
        <v>756000</v>
      </c>
    </row>
    <row r="1251" spans="3:5" x14ac:dyDescent="0.35">
      <c r="C1251">
        <f>'TPS543C20 Loop Gain'!AI2689</f>
        <v>-51.802227300299762</v>
      </c>
      <c r="D1251">
        <f>'TPS543C20 Loop Gain'!AJ2689</f>
        <v>16.31782664936593</v>
      </c>
      <c r="E1251">
        <f>'TPS543C20 Loop Gain'!B2689</f>
        <v>755000</v>
      </c>
    </row>
    <row r="1252" spans="3:5" x14ac:dyDescent="0.35">
      <c r="C1252">
        <f>'TPS543C20 Loop Gain'!AI2688</f>
        <v>-51.781020408129834</v>
      </c>
      <c r="D1252">
        <f>'TPS543C20 Loop Gain'!AJ2688</f>
        <v>16.65675675510413</v>
      </c>
      <c r="E1252">
        <f>'TPS543C20 Loop Gain'!B2688</f>
        <v>754000</v>
      </c>
    </row>
    <row r="1253" spans="3:5" x14ac:dyDescent="0.35">
      <c r="C1253">
        <f>'TPS543C20 Loop Gain'!AI2687</f>
        <v>-51.760113891483272</v>
      </c>
      <c r="D1253">
        <f>'TPS543C20 Loop Gain'!AJ2687</f>
        <v>16.995637259123896</v>
      </c>
      <c r="E1253">
        <f>'TPS543C20 Loop Gain'!B2687</f>
        <v>753000</v>
      </c>
    </row>
    <row r="1254" spans="3:5" x14ac:dyDescent="0.35">
      <c r="C1254">
        <f>'TPS543C20 Loop Gain'!AI2686</f>
        <v>-51.739507610899629</v>
      </c>
      <c r="D1254">
        <f>'TPS543C20 Loop Gain'!AJ2686</f>
        <v>17.334468635088729</v>
      </c>
      <c r="E1254">
        <f>'TPS543C20 Loop Gain'!B2686</f>
        <v>752000</v>
      </c>
    </row>
    <row r="1255" spans="3:5" x14ac:dyDescent="0.35">
      <c r="C1255">
        <f>'TPS543C20 Loop Gain'!AI2685</f>
        <v>-51.719201453499522</v>
      </c>
      <c r="D1255">
        <f>'TPS543C20 Loop Gain'!AJ2685</f>
        <v>17.673251366947863</v>
      </c>
      <c r="E1255">
        <f>'TPS543C20 Loop Gain'!B2685</f>
        <v>751000</v>
      </c>
    </row>
    <row r="1256" spans="3:5" x14ac:dyDescent="0.35">
      <c r="C1256">
        <f>'TPS543C20 Loop Gain'!AI2684</f>
        <v>-51.699195333024754</v>
      </c>
      <c r="D1256">
        <f>'TPS543C20 Loop Gain'!AJ2684</f>
        <v>18.011985948910873</v>
      </c>
      <c r="E1256">
        <f>'TPS543C20 Loop Gain'!B2684</f>
        <v>750000</v>
      </c>
    </row>
    <row r="1257" spans="3:5" x14ac:dyDescent="0.35">
      <c r="C1257">
        <f>'TPS543C20 Loop Gain'!AI2683</f>
        <v>-51.679489189890802</v>
      </c>
      <c r="D1257">
        <f>'TPS543C20 Loop Gain'!AJ2683</f>
        <v>18.350672885420632</v>
      </c>
      <c r="E1257">
        <f>'TPS543C20 Loop Gain'!B2683</f>
        <v>749000</v>
      </c>
    </row>
    <row r="1258" spans="3:5" x14ac:dyDescent="0.35">
      <c r="C1258">
        <f>'TPS543C20 Loop Gain'!AI2682</f>
        <v>-51.660082991244536</v>
      </c>
      <c r="D1258">
        <f>'TPS543C20 Loop Gain'!AJ2682</f>
        <v>18.689312691127295</v>
      </c>
      <c r="E1258">
        <f>'TPS543C20 Loop Gain'!B2682</f>
        <v>748000</v>
      </c>
    </row>
    <row r="1259" spans="3:5" x14ac:dyDescent="0.35">
      <c r="C1259">
        <f>'TPS543C20 Loop Gain'!AI2681</f>
        <v>-51.64097673103101</v>
      </c>
      <c r="D1259">
        <f>'TPS543C20 Loop Gain'!AJ2681</f>
        <v>19.027905890858989</v>
      </c>
      <c r="E1259">
        <f>'TPS543C20 Loop Gain'!B2681</f>
        <v>747000</v>
      </c>
    </row>
    <row r="1260" spans="3:5" x14ac:dyDescent="0.35">
      <c r="C1260">
        <f>'TPS543C20 Loop Gain'!AI2680</f>
        <v>-51.622170430068934</v>
      </c>
      <c r="D1260">
        <f>'TPS543C20 Loop Gain'!AJ2680</f>
        <v>19.366453019593123</v>
      </c>
      <c r="E1260">
        <f>'TPS543C20 Loop Gain'!B2680</f>
        <v>746000</v>
      </c>
    </row>
    <row r="1261" spans="3:5" x14ac:dyDescent="0.35">
      <c r="C1261">
        <f>'TPS543C20 Loop Gain'!AI2679</f>
        <v>-51.603664136133894</v>
      </c>
      <c r="D1261">
        <f>'TPS543C20 Loop Gain'!AJ2679</f>
        <v>19.704954622423891</v>
      </c>
      <c r="E1261">
        <f>'TPS543C20 Loop Gain'!B2679</f>
        <v>745000</v>
      </c>
    </row>
    <row r="1262" spans="3:5" x14ac:dyDescent="0.35">
      <c r="C1262">
        <f>'TPS543C20 Loop Gain'!AI2678</f>
        <v>-51.585457924049976</v>
      </c>
      <c r="D1262">
        <f>'TPS543C20 Loop Gain'!AJ2678</f>
        <v>20.043411254532099</v>
      </c>
      <c r="E1262">
        <f>'TPS543C20 Loop Gain'!B2678</f>
        <v>744000</v>
      </c>
    </row>
    <row r="1263" spans="3:5" x14ac:dyDescent="0.35">
      <c r="C1263">
        <f>'TPS543C20 Loop Gain'!AI2677</f>
        <v>-51.567551895790004</v>
      </c>
      <c r="D1263">
        <f>'TPS543C20 Loop Gain'!AJ2677</f>
        <v>20.381823481149997</v>
      </c>
      <c r="E1263">
        <f>'TPS543C20 Loop Gain'!B2677</f>
        <v>743000</v>
      </c>
    </row>
    <row r="1264" spans="3:5" x14ac:dyDescent="0.35">
      <c r="C1264">
        <f>'TPS543C20 Loop Gain'!AI2676</f>
        <v>-51.549946180584328</v>
      </c>
      <c r="D1264">
        <f>'TPS543C20 Loop Gain'!AJ2676</f>
        <v>20.72019187752754</v>
      </c>
      <c r="E1264">
        <f>'TPS543C20 Loop Gain'!B2676</f>
        <v>742000</v>
      </c>
    </row>
    <row r="1265" spans="3:5" x14ac:dyDescent="0.35">
      <c r="C1265">
        <f>'TPS543C20 Loop Gain'!AI2675</f>
        <v>-51.532640935037442</v>
      </c>
      <c r="D1265">
        <f>'TPS543C20 Loop Gain'!AJ2675</f>
        <v>21.058517028895501</v>
      </c>
      <c r="E1265">
        <f>'TPS543C20 Loop Gain'!B2675</f>
        <v>741000</v>
      </c>
    </row>
    <row r="1266" spans="3:5" x14ac:dyDescent="0.35">
      <c r="C1266">
        <f>'TPS543C20 Loop Gain'!AI2674</f>
        <v>-51.515636343253988</v>
      </c>
      <c r="D1266">
        <f>'TPS543C20 Loop Gain'!AJ2674</f>
        <v>21.396799530429348</v>
      </c>
      <c r="E1266">
        <f>'TPS543C20 Loop Gain'!B2674</f>
        <v>740000</v>
      </c>
    </row>
    <row r="1267" spans="3:5" x14ac:dyDescent="0.35">
      <c r="C1267">
        <f>'TPS543C20 Loop Gain'!AI2673</f>
        <v>-51.49893261697293</v>
      </c>
      <c r="D1267">
        <f>'TPS543C20 Loop Gain'!AJ2673</f>
        <v>21.735039987210424</v>
      </c>
      <c r="E1267">
        <f>'TPS543C20 Loop Gain'!B2673</f>
        <v>739000</v>
      </c>
    </row>
    <row r="1268" spans="3:5" x14ac:dyDescent="0.35">
      <c r="C1268">
        <f>'TPS543C20 Loop Gain'!AI2672</f>
        <v>-51.482529995710721</v>
      </c>
      <c r="D1268">
        <f>'TPS543C20 Loop Gain'!AJ2672</f>
        <v>22.073239014186122</v>
      </c>
      <c r="E1268">
        <f>'TPS543C20 Loop Gain'!B2672</f>
        <v>738000</v>
      </c>
    </row>
    <row r="1269" spans="3:5" x14ac:dyDescent="0.35">
      <c r="C1269">
        <f>'TPS543C20 Loop Gain'!AI2671</f>
        <v>-51.466428746912626</v>
      </c>
      <c r="D1269">
        <f>'TPS543C20 Loop Gain'!AJ2671</f>
        <v>22.411397236127915</v>
      </c>
      <c r="E1269">
        <f>'TPS543C20 Loop Gain'!B2671</f>
        <v>737000</v>
      </c>
    </row>
    <row r="1270" spans="3:5" x14ac:dyDescent="0.35">
      <c r="C1270">
        <f>'TPS543C20 Loop Gain'!AI2670</f>
        <v>-51.450629166114048</v>
      </c>
      <c r="D1270">
        <f>'TPS543C20 Loop Gain'!AJ2670</f>
        <v>22.749515287592864</v>
      </c>
      <c r="E1270">
        <f>'TPS543C20 Loop Gain'!B2670</f>
        <v>736000</v>
      </c>
    </row>
    <row r="1271" spans="3:5" x14ac:dyDescent="0.35">
      <c r="C1271">
        <f>'TPS543C20 Loop Gain'!AI2669</f>
        <v>-51.435131577109459</v>
      </c>
      <c r="D1271">
        <f>'TPS543C20 Loop Gain'!AJ2669</f>
        <v>23.08759381287598</v>
      </c>
      <c r="E1271">
        <f>'TPS543C20 Loop Gain'!B2669</f>
        <v>735000</v>
      </c>
    </row>
    <row r="1272" spans="3:5" x14ac:dyDescent="0.35">
      <c r="C1272">
        <f>'TPS543C20 Loop Gain'!AI2668</f>
        <v>-51.419936332132046</v>
      </c>
      <c r="D1272">
        <f>'TPS543C20 Loop Gain'!AJ2668</f>
        <v>23.425633465967728</v>
      </c>
      <c r="E1272">
        <f>'TPS543C20 Loop Gain'!B2668</f>
        <v>734000</v>
      </c>
    </row>
    <row r="1273" spans="3:5" x14ac:dyDescent="0.35">
      <c r="C1273">
        <f>'TPS543C20 Loop Gain'!AI2667</f>
        <v>-51.405043812040894</v>
      </c>
      <c r="D1273">
        <f>'TPS543C20 Loop Gain'!AJ2667</f>
        <v>23.763634910508465</v>
      </c>
      <c r="E1273">
        <f>'TPS543C20 Loop Gain'!B2667</f>
        <v>733000</v>
      </c>
    </row>
    <row r="1274" spans="3:5" x14ac:dyDescent="0.35">
      <c r="C1274">
        <f>'TPS543C20 Loop Gain'!AI2666</f>
        <v>-51.390454426518858</v>
      </c>
      <c r="D1274">
        <f>'TPS543C20 Loop Gain'!AJ2666</f>
        <v>24.101598819740612</v>
      </c>
      <c r="E1274">
        <f>'TPS543C20 Loop Gain'!B2666</f>
        <v>732000</v>
      </c>
    </row>
    <row r="1275" spans="3:5" x14ac:dyDescent="0.35">
      <c r="C1275">
        <f>'TPS543C20 Loop Gain'!AI2665</f>
        <v>-51.376168614278718</v>
      </c>
      <c r="D1275">
        <f>'TPS543C20 Loop Gain'!AJ2665</f>
        <v>24.439525876461229</v>
      </c>
      <c r="E1275">
        <f>'TPS543C20 Loop Gain'!B2665</f>
        <v>731000</v>
      </c>
    </row>
    <row r="1276" spans="3:5" x14ac:dyDescent="0.35">
      <c r="C1276">
        <f>'TPS543C20 Loop Gain'!AI2664</f>
        <v>-51.362186843279851</v>
      </c>
      <c r="D1276">
        <f>'TPS543C20 Loop Gain'!AJ2664</f>
        <v>24.77741677297217</v>
      </c>
      <c r="E1276">
        <f>'TPS543C20 Loop Gain'!B2664</f>
        <v>730000</v>
      </c>
    </row>
    <row r="1277" spans="3:5" x14ac:dyDescent="0.35">
      <c r="C1277">
        <f>'TPS543C20 Loop Gain'!AI2663</f>
        <v>-51.348509610954231</v>
      </c>
      <c r="D1277">
        <f>'TPS543C20 Loop Gain'!AJ2663</f>
        <v>25.115272211029879</v>
      </c>
      <c r="E1277">
        <f>'TPS543C20 Loop Gain'!B2663</f>
        <v>729000</v>
      </c>
    </row>
    <row r="1278" spans="3:5" x14ac:dyDescent="0.35">
      <c r="C1278">
        <f>'TPS543C20 Loop Gain'!AI2662</f>
        <v>-51.33513744444226</v>
      </c>
      <c r="D1278">
        <f>'TPS543C20 Loop Gain'!AJ2662</f>
        <v>25.453092901791791</v>
      </c>
      <c r="E1278">
        <f>'TPS543C20 Loop Gain'!B2662</f>
        <v>728000</v>
      </c>
    </row>
    <row r="1279" spans="3:5" x14ac:dyDescent="0.35">
      <c r="C1279">
        <f>'TPS543C20 Loop Gain'!AI2661</f>
        <v>-51.322070900838106</v>
      </c>
      <c r="D1279">
        <f>'TPS543C20 Loop Gain'!AJ2661</f>
        <v>25.790879565766726</v>
      </c>
      <c r="E1279">
        <f>'TPS543C20 Loop Gain'!B2661</f>
        <v>727000</v>
      </c>
    </row>
    <row r="1280" spans="3:5" x14ac:dyDescent="0.35">
      <c r="C1280">
        <f>'TPS543C20 Loop Gain'!AI2660</f>
        <v>-51.309310567446367</v>
      </c>
      <c r="D1280">
        <f>'TPS543C20 Loop Gain'!AJ2660</f>
        <v>26.128632932757323</v>
      </c>
      <c r="E1280">
        <f>'TPS543C20 Loop Gain'!B2660</f>
        <v>726000</v>
      </c>
    </row>
    <row r="1281" spans="3:5" x14ac:dyDescent="0.35">
      <c r="C1281">
        <f>'TPS543C20 Loop Gain'!AI2659</f>
        <v>-51.296857062048026</v>
      </c>
      <c r="D1281">
        <f>'TPS543C20 Loop Gain'!AJ2659</f>
        <v>26.466353741806611</v>
      </c>
      <c r="E1281">
        <f>'TPS543C20 Loop Gain'!B2659</f>
        <v>725000</v>
      </c>
    </row>
    <row r="1282" spans="3:5" x14ac:dyDescent="0.35">
      <c r="C1282">
        <f>'TPS543C20 Loop Gain'!AI2658</f>
        <v>-51.284711033177558</v>
      </c>
      <c r="D1282">
        <f>'TPS543C20 Loop Gain'!AJ2658</f>
        <v>26.804042741140464</v>
      </c>
      <c r="E1282">
        <f>'TPS543C20 Loop Gain'!B2658</f>
        <v>724000</v>
      </c>
    </row>
    <row r="1283" spans="3:5" x14ac:dyDescent="0.35">
      <c r="C1283">
        <f>'TPS543C20 Loop Gain'!AI2657</f>
        <v>-51.272873160409816</v>
      </c>
      <c r="D1283">
        <f>'TPS543C20 Loop Gain'!AJ2657</f>
        <v>27.141700688110046</v>
      </c>
      <c r="E1283">
        <f>'TPS543C20 Loop Gain'!B2657</f>
        <v>723000</v>
      </c>
    </row>
    <row r="1284" spans="3:5" x14ac:dyDescent="0.35">
      <c r="C1284">
        <f>'TPS543C20 Loop Gain'!AI2656</f>
        <v>-51.261344154659206</v>
      </c>
      <c r="D1284">
        <f>'TPS543C20 Loop Gain'!AJ2656</f>
        <v>27.479328349133336</v>
      </c>
      <c r="E1284">
        <f>'TPS543C20 Loop Gain'!B2656</f>
        <v>722000</v>
      </c>
    </row>
    <row r="1285" spans="3:5" x14ac:dyDescent="0.35">
      <c r="C1285">
        <f>'TPS543C20 Loop Gain'!AI2655</f>
        <v>-51.25012475848861</v>
      </c>
      <c r="D1285">
        <f>'TPS543C20 Loop Gain'!AJ2655</f>
        <v>27.816926499634562</v>
      </c>
      <c r="E1285">
        <f>'TPS543C20 Loop Gain'!B2655</f>
        <v>721000</v>
      </c>
    </row>
    <row r="1286" spans="3:5" x14ac:dyDescent="0.35">
      <c r="C1286">
        <f>'TPS543C20 Loop Gain'!AI2654</f>
        <v>-51.239215746430105</v>
      </c>
      <c r="D1286">
        <f>'TPS543C20 Loop Gain'!AJ2654</f>
        <v>28.154495923982626</v>
      </c>
      <c r="E1286">
        <f>'TPS543C20 Loop Gain'!B2654</f>
        <v>720000</v>
      </c>
    </row>
    <row r="1287" spans="3:5" x14ac:dyDescent="0.35">
      <c r="C1287">
        <f>'TPS543C20 Loop Gain'!AI2653</f>
        <v>-51.228617925317927</v>
      </c>
      <c r="D1287">
        <f>'TPS543C20 Loop Gain'!AJ2653</f>
        <v>28.492037415429017</v>
      </c>
      <c r="E1287">
        <f>'TPS543C20 Loop Gain'!B2653</f>
        <v>719000</v>
      </c>
    </row>
    <row r="1288" spans="3:5" x14ac:dyDescent="0.35">
      <c r="C1288">
        <f>'TPS543C20 Loop Gain'!AI2652</f>
        <v>-51.218332134631133</v>
      </c>
      <c r="D1288">
        <f>'TPS543C20 Loop Gain'!AJ2652</f>
        <v>28.82955177604342</v>
      </c>
      <c r="E1288">
        <f>'TPS543C20 Loop Gain'!B2652</f>
        <v>718000</v>
      </c>
    </row>
    <row r="1289" spans="3:5" x14ac:dyDescent="0.35">
      <c r="C1289">
        <f>'TPS543C20 Loop Gain'!AI2651</f>
        <v>-51.208359246850719</v>
      </c>
      <c r="D1289">
        <f>'TPS543C20 Loop Gain'!AJ2651</f>
        <v>29.167039816650277</v>
      </c>
      <c r="E1289">
        <f>'TPS543C20 Loop Gain'!B2651</f>
        <v>717000</v>
      </c>
    </row>
    <row r="1290" spans="3:5" x14ac:dyDescent="0.35">
      <c r="C1290">
        <f>'TPS543C20 Loop Gain'!AI2650</f>
        <v>-51.198700167827255</v>
      </c>
      <c r="D1290">
        <f>'TPS543C20 Loop Gain'!AJ2650</f>
        <v>29.504502356761215</v>
      </c>
      <c r="E1290">
        <f>'TPS543C20 Loop Gain'!B2650</f>
        <v>716000</v>
      </c>
    </row>
    <row r="1291" spans="3:5" x14ac:dyDescent="0.35">
      <c r="C1291">
        <f>'TPS543C20 Loop Gain'!AI2649</f>
        <v>-51.189355837161983</v>
      </c>
      <c r="D1291">
        <f>'TPS543C20 Loop Gain'!AJ2649</f>
        <v>29.841940224507823</v>
      </c>
      <c r="E1291">
        <f>'TPS543C20 Loop Gain'!B2649</f>
        <v>715000</v>
      </c>
    </row>
    <row r="1292" spans="3:5" x14ac:dyDescent="0.35">
      <c r="C1292">
        <f>'TPS543C20 Loop Gain'!AI2648</f>
        <v>-51.180327228599069</v>
      </c>
      <c r="D1292">
        <f>'TPS543C20 Loop Gain'!AJ2648</f>
        <v>30.179354256575586</v>
      </c>
      <c r="E1292">
        <f>'TPS543C20 Loop Gain'!B2648</f>
        <v>714000</v>
      </c>
    </row>
    <row r="1293" spans="3:5" x14ac:dyDescent="0.35">
      <c r="C1293">
        <f>'TPS543C20 Loop Gain'!AI2647</f>
        <v>-51.171615350433477</v>
      </c>
      <c r="D1293">
        <f>'TPS543C20 Loop Gain'!AJ2647</f>
        <v>30.516745298131649</v>
      </c>
      <c r="E1293">
        <f>'TPS543C20 Loop Gain'!B2647</f>
        <v>713000</v>
      </c>
    </row>
    <row r="1294" spans="3:5" x14ac:dyDescent="0.35">
      <c r="C1294">
        <f>'TPS543C20 Loop Gain'!AI2646</f>
        <v>-51.163221245929648</v>
      </c>
      <c r="D1294">
        <f>'TPS543C20 Loop Gain'!AJ2646</f>
        <v>30.854114202754847</v>
      </c>
      <c r="E1294">
        <f>'TPS543C20 Loop Gain'!B2646</f>
        <v>712000</v>
      </c>
    </row>
    <row r="1295" spans="3:5" x14ac:dyDescent="0.35">
      <c r="C1295">
        <f>'TPS543C20 Loop Gain'!AI2645</f>
        <v>-51.155145993755362</v>
      </c>
      <c r="D1295">
        <f>'TPS543C20 Loop Gain'!AJ2645</f>
        <v>31.191461832365221</v>
      </c>
      <c r="E1295">
        <f>'TPS543C20 Loop Gain'!B2645</f>
        <v>711000</v>
      </c>
    </row>
    <row r="1296" spans="3:5" x14ac:dyDescent="0.35">
      <c r="C1296">
        <f>'TPS543C20 Loop Gain'!AI2644</f>
        <v>-51.147390708428581</v>
      </c>
      <c r="D1296">
        <f>'TPS543C20 Loop Gain'!AJ2644</f>
        <v>31.528789057148771</v>
      </c>
      <c r="E1296">
        <f>'TPS543C20 Loop Gain'!B2644</f>
        <v>710000</v>
      </c>
    </row>
    <row r="1297" spans="3:5" x14ac:dyDescent="0.35">
      <c r="C1297">
        <f>'TPS543C20 Loop Gain'!AI2643</f>
        <v>-51.139956540779757</v>
      </c>
      <c r="D1297">
        <f>'TPS543C20 Loop Gain'!AJ2643</f>
        <v>31.866096755485703</v>
      </c>
      <c r="E1297">
        <f>'TPS543C20 Loop Gain'!B2643</f>
        <v>709000</v>
      </c>
    </row>
    <row r="1298" spans="3:5" x14ac:dyDescent="0.35">
      <c r="C1298">
        <f>'TPS543C20 Loop Gain'!AI2642</f>
        <v>-51.132844678426608</v>
      </c>
      <c r="D1298">
        <f>'TPS543C20 Loop Gain'!AJ2642</f>
        <v>32.203385813873119</v>
      </c>
      <c r="E1298">
        <f>'TPS543C20 Loop Gain'!B2642</f>
        <v>708000</v>
      </c>
    </row>
    <row r="1299" spans="3:5" x14ac:dyDescent="0.35">
      <c r="C1299">
        <f>'TPS543C20 Loop Gain'!AI2641</f>
        <v>-51.126056346267234</v>
      </c>
      <c r="D1299">
        <f>'TPS543C20 Loop Gain'!AJ2641</f>
        <v>32.540657126849105</v>
      </c>
      <c r="E1299">
        <f>'TPS543C20 Loop Gain'!B2641</f>
        <v>707000</v>
      </c>
    </row>
    <row r="1300" spans="3:5" x14ac:dyDescent="0.35">
      <c r="C1300">
        <f>'TPS543C20 Loop Gain'!AI2640</f>
        <v>-51.119592806984514</v>
      </c>
      <c r="D1300">
        <f>'TPS543C20 Loop Gain'!AJ2640</f>
        <v>32.877911596916313</v>
      </c>
      <c r="E1300">
        <f>'TPS543C20 Loop Gain'!B2640</f>
        <v>706000</v>
      </c>
    </row>
    <row r="1301" spans="3:5" x14ac:dyDescent="0.35">
      <c r="C1301">
        <f>'TPS543C20 Loop Gain'!AI2639</f>
        <v>-51.11345536156972</v>
      </c>
      <c r="D1301">
        <f>'TPS543C20 Loop Gain'!AJ2639</f>
        <v>33.215150134460934</v>
      </c>
      <c r="E1301">
        <f>'TPS543C20 Loop Gain'!B2639</f>
        <v>705000</v>
      </c>
    </row>
    <row r="1302" spans="3:5" x14ac:dyDescent="0.35">
      <c r="C1302">
        <f>'TPS543C20 Loop Gain'!AI2638</f>
        <v>-51.107645349859865</v>
      </c>
      <c r="D1302">
        <f>'TPS543C20 Loop Gain'!AJ2638</f>
        <v>33.552373657675261</v>
      </c>
      <c r="E1302">
        <f>'TPS543C20 Loop Gain'!B2638</f>
        <v>704000</v>
      </c>
    </row>
    <row r="1303" spans="3:5" x14ac:dyDescent="0.35">
      <c r="C1303">
        <f>'TPS543C20 Loop Gain'!AI2637</f>
        <v>-51.102164151093454</v>
      </c>
      <c r="D1303">
        <f>'TPS543C20 Loop Gain'!AJ2637</f>
        <v>33.889583092475114</v>
      </c>
      <c r="E1303">
        <f>'TPS543C20 Loop Gain'!B2637</f>
        <v>703000</v>
      </c>
    </row>
    <row r="1304" spans="3:5" x14ac:dyDescent="0.35">
      <c r="C1304">
        <f>'TPS543C20 Loop Gain'!AI2636</f>
        <v>-51.097013184481014</v>
      </c>
      <c r="D1304">
        <f>'TPS543C20 Loop Gain'!AJ2636</f>
        <v>34.226779372417589</v>
      </c>
      <c r="E1304">
        <f>'TPS543C20 Loop Gain'!B2636</f>
        <v>702000</v>
      </c>
    </row>
    <row r="1305" spans="3:5" x14ac:dyDescent="0.35">
      <c r="C1305">
        <f>'TPS543C20 Loop Gain'!AI2635</f>
        <v>-51.092193909795434</v>
      </c>
      <c r="D1305">
        <f>'TPS543C20 Loop Gain'!AJ2635</f>
        <v>34.563963438618956</v>
      </c>
      <c r="E1305">
        <f>'TPS543C20 Loop Gain'!B2635</f>
        <v>701000</v>
      </c>
    </row>
    <row r="1306" spans="3:5" x14ac:dyDescent="0.35">
      <c r="C1306">
        <f>'TPS543C20 Loop Gain'!AI2634</f>
        <v>-51.087707827978292</v>
      </c>
      <c r="D1306">
        <f>'TPS543C20 Loop Gain'!AJ2634</f>
        <v>34.901136239667856</v>
      </c>
      <c r="E1306">
        <f>'TPS543C20 Loop Gain'!B2634</f>
        <v>700000</v>
      </c>
    </row>
    <row r="1307" spans="3:5" x14ac:dyDescent="0.35">
      <c r="C1307">
        <f>'TPS543C20 Loop Gain'!AI2633</f>
        <v>-51.083556481765804</v>
      </c>
      <c r="D1307">
        <f>'TPS543C20 Loop Gain'!AJ2633</f>
        <v>35.23829873154309</v>
      </c>
      <c r="E1307">
        <f>'TPS543C20 Loop Gain'!B2633</f>
        <v>699000</v>
      </c>
    </row>
    <row r="1308" spans="3:5" x14ac:dyDescent="0.35">
      <c r="C1308">
        <f>'TPS543C20 Loop Gain'!AI2632</f>
        <v>-51.079741456332222</v>
      </c>
      <c r="D1308">
        <f>'TPS543C20 Loop Gain'!AJ2632</f>
        <v>35.575451877523761</v>
      </c>
      <c r="E1308">
        <f>'TPS543C20 Loop Gain'!B2632</f>
        <v>698000</v>
      </c>
    </row>
    <row r="1309" spans="3:5" x14ac:dyDescent="0.35">
      <c r="C1309">
        <f>'TPS543C20 Loop Gain'!AI2631</f>
        <v>-51.076264379954566</v>
      </c>
      <c r="D1309">
        <f>'TPS543C20 Loop Gain'!AJ2631</f>
        <v>35.912596648102451</v>
      </c>
      <c r="E1309">
        <f>'TPS543C20 Loop Gain'!B2631</f>
        <v>697000</v>
      </c>
    </row>
    <row r="1310" spans="3:5" x14ac:dyDescent="0.35">
      <c r="C1310">
        <f>'TPS543C20 Loop Gain'!AI2630</f>
        <v>-51.073126924695273</v>
      </c>
      <c r="D1310">
        <f>'TPS543C20 Loop Gain'!AJ2630</f>
        <v>36.249734020897229</v>
      </c>
      <c r="E1310">
        <f>'TPS543C20 Loop Gain'!B2630</f>
        <v>696000</v>
      </c>
    </row>
    <row r="1311" spans="3:5" x14ac:dyDescent="0.35">
      <c r="C1311">
        <f>'TPS543C20 Loop Gain'!AI2629</f>
        <v>-51.070330807106721</v>
      </c>
      <c r="D1311">
        <f>'TPS543C20 Loop Gain'!AJ2629</f>
        <v>36.586864980560229</v>
      </c>
      <c r="E1311">
        <f>'TPS543C20 Loop Gain'!B2629</f>
        <v>695000</v>
      </c>
    </row>
    <row r="1312" spans="3:5" x14ac:dyDescent="0.35">
      <c r="C1312">
        <f>'TPS543C20 Loop Gain'!AI2628</f>
        <v>-51.067877788956423</v>
      </c>
      <c r="D1312">
        <f>'TPS543C20 Loop Gain'!AJ2628</f>
        <v>36.923990518686878</v>
      </c>
      <c r="E1312">
        <f>'TPS543C20 Loop Gain'!B2628</f>
        <v>694000</v>
      </c>
    </row>
    <row r="1313" spans="3:5" x14ac:dyDescent="0.35">
      <c r="C1313">
        <f>'TPS543C20 Loop Gain'!AI2627</f>
        <v>-51.065769677973734</v>
      </c>
      <c r="D1313">
        <f>'TPS543C20 Loop Gain'!AJ2627</f>
        <v>37.261111633722599</v>
      </c>
      <c r="E1313">
        <f>'TPS543C20 Loop Gain'!B2627</f>
        <v>693000</v>
      </c>
    </row>
    <row r="1314" spans="3:5" x14ac:dyDescent="0.35">
      <c r="C1314">
        <f>'TPS543C20 Loop Gain'!AI2626</f>
        <v>-51.064008328618407</v>
      </c>
      <c r="D1314">
        <f>'TPS543C20 Loop Gain'!AJ2626</f>
        <v>37.598229330871625</v>
      </c>
      <c r="E1314">
        <f>'TPS543C20 Loop Gain'!B2626</f>
        <v>692000</v>
      </c>
    </row>
    <row r="1315" spans="3:5" x14ac:dyDescent="0.35">
      <c r="C1315">
        <f>'TPS543C20 Loop Gain'!AI2625</f>
        <v>-51.062595642873923</v>
      </c>
      <c r="D1315">
        <f>'TPS543C20 Loop Gain'!AJ2625</f>
        <v>37.935344621998929</v>
      </c>
      <c r="E1315">
        <f>'TPS543C20 Loop Gain'!B2625</f>
        <v>691000</v>
      </c>
    </row>
    <row r="1316" spans="3:5" x14ac:dyDescent="0.35">
      <c r="C1316">
        <f>'TPS543C20 Loop Gain'!AI2624</f>
        <v>-51.06153357106205</v>
      </c>
      <c r="D1316">
        <f>'TPS543C20 Loop Gain'!AJ2624</f>
        <v>38.272458525537793</v>
      </c>
      <c r="E1316">
        <f>'TPS543C20 Loop Gain'!B2624</f>
        <v>690000</v>
      </c>
    </row>
    <row r="1317" spans="3:5" x14ac:dyDescent="0.35">
      <c r="C1317">
        <f>'TPS543C20 Loop Gain'!AI2623</f>
        <v>-51.060824112683669</v>
      </c>
      <c r="D1317">
        <f>'TPS543C20 Loop Gain'!AJ2623</f>
        <v>38.609572066390221</v>
      </c>
      <c r="E1317">
        <f>'TPS543C20 Loop Gain'!B2623</f>
        <v>689000</v>
      </c>
    </row>
    <row r="1318" spans="3:5" x14ac:dyDescent="0.35">
      <c r="C1318">
        <f>'TPS543C20 Loop Gain'!AI2622</f>
        <v>-51.060469317283747</v>
      </c>
      <c r="D1318">
        <f>'TPS543C20 Loop Gain'!AJ2622</f>
        <v>38.946686275830771</v>
      </c>
      <c r="E1318">
        <f>'TPS543C20 Loop Gain'!B2622</f>
        <v>688000</v>
      </c>
    </row>
    <row r="1319" spans="3:5" x14ac:dyDescent="0.35">
      <c r="C1319">
        <f>'TPS543C20 Loop Gain'!AI2621</f>
        <v>-51.060471285342658</v>
      </c>
      <c r="D1319">
        <f>'TPS543C20 Loop Gain'!AJ2621</f>
        <v>39.283802191406373</v>
      </c>
      <c r="E1319">
        <f>'TPS543C20 Loop Gain'!B2621</f>
        <v>687000</v>
      </c>
    </row>
    <row r="1320" spans="3:5" x14ac:dyDescent="0.35">
      <c r="C1320">
        <f>'TPS543C20 Loop Gain'!AI2620</f>
        <v>-51.060832169193489</v>
      </c>
      <c r="D1320">
        <f>'TPS543C20 Loop Gain'!AJ2620</f>
        <v>39.620920856835788</v>
      </c>
      <c r="E1320">
        <f>'TPS543C20 Loop Gain'!B2620</f>
        <v>686000</v>
      </c>
    </row>
    <row r="1321" spans="3:5" x14ac:dyDescent="0.35">
      <c r="C1321">
        <f>'TPS543C20 Loop Gain'!AI2619</f>
        <v>-51.061554173968311</v>
      </c>
      <c r="D1321">
        <f>'TPS543C20 Loop Gain'!AJ2619</f>
        <v>39.958043321909514</v>
      </c>
      <c r="E1321">
        <f>'TPS543C20 Loop Gain'!B2619</f>
        <v>685000</v>
      </c>
    </row>
    <row r="1322" spans="3:5" x14ac:dyDescent="0.35">
      <c r="C1322">
        <f>'TPS543C20 Loop Gain'!AI2618</f>
        <v>-51.062639558570652</v>
      </c>
      <c r="D1322">
        <f>'TPS543C20 Loop Gain'!AJ2618</f>
        <v>40.295170642385656</v>
      </c>
      <c r="E1322">
        <f>'TPS543C20 Loop Gain'!B2618</f>
        <v>684000</v>
      </c>
    </row>
    <row r="1323" spans="3:5" x14ac:dyDescent="0.35">
      <c r="C1323">
        <f>'TPS543C20 Loop Gain'!AI2617</f>
        <v>-51.064090636679452</v>
      </c>
      <c r="D1323">
        <f>'TPS543C20 Loop Gain'!AJ2617</f>
        <v>40.632303879887694</v>
      </c>
      <c r="E1323">
        <f>'TPS543C20 Loop Gain'!B2617</f>
        <v>683000</v>
      </c>
    </row>
    <row r="1324" spans="3:5" x14ac:dyDescent="0.35">
      <c r="C1324">
        <f>'TPS543C20 Loop Gain'!AI2616</f>
        <v>-51.065909777781172</v>
      </c>
      <c r="D1324">
        <f>'TPS543C20 Loop Gain'!AJ2616</f>
        <v>40.969444101797308</v>
      </c>
      <c r="E1324">
        <f>'TPS543C20 Loop Gain'!B2616</f>
        <v>682000</v>
      </c>
    </row>
    <row r="1325" spans="3:5" x14ac:dyDescent="0.35">
      <c r="C1325">
        <f>'TPS543C20 Loop Gain'!AI2615</f>
        <v>-51.068099408235419</v>
      </c>
      <c r="D1325">
        <f>'TPS543C20 Loop Gain'!AJ2615</f>
        <v>41.306592381152463</v>
      </c>
      <c r="E1325">
        <f>'TPS543C20 Loop Gain'!B2615</f>
        <v>681000</v>
      </c>
    </row>
    <row r="1326" spans="3:5" x14ac:dyDescent="0.35">
      <c r="C1326">
        <f>'TPS543C20 Loop Gain'!AI2614</f>
        <v>-51.070662012370256</v>
      </c>
      <c r="D1326">
        <f>'TPS543C20 Loop Gain'!AJ2614</f>
        <v>41.64374979653595</v>
      </c>
      <c r="E1326">
        <f>'TPS543C20 Loop Gain'!B2614</f>
        <v>680000</v>
      </c>
    </row>
    <row r="1327" spans="3:5" x14ac:dyDescent="0.35">
      <c r="C1327">
        <f>'TPS543C20 Loop Gain'!AI2613</f>
        <v>-51.073600133612757</v>
      </c>
      <c r="D1327">
        <f>'TPS543C20 Loop Gain'!AJ2613</f>
        <v>41.980917431970468</v>
      </c>
      <c r="E1327">
        <f>'TPS543C20 Loop Gain'!B2613</f>
        <v>679000</v>
      </c>
    </row>
    <row r="1328" spans="3:5" x14ac:dyDescent="0.35">
      <c r="C1328">
        <f>'TPS543C20 Loop Gain'!AI2612</f>
        <v>-51.076916375652573</v>
      </c>
      <c r="D1328">
        <f>'TPS543C20 Loop Gain'!AJ2612</f>
        <v>42.318096376807233</v>
      </c>
      <c r="E1328">
        <f>'TPS543C20 Loop Gain'!B2612</f>
        <v>678000</v>
      </c>
    </row>
    <row r="1329" spans="3:5" x14ac:dyDescent="0.35">
      <c r="C1329">
        <f>'TPS543C20 Loop Gain'!AI2611</f>
        <v>-51.080613403641976</v>
      </c>
      <c r="D1329">
        <f>'TPS543C20 Loop Gain'!AJ2611</f>
        <v>42.655287725617058</v>
      </c>
      <c r="E1329">
        <f>'TPS543C20 Loop Gain'!B2611</f>
        <v>677000</v>
      </c>
    </row>
    <row r="1330" spans="3:5" x14ac:dyDescent="0.35">
      <c r="C1330">
        <f>'TPS543C20 Loop Gain'!AI2610</f>
        <v>-51.08469394543215</v>
      </c>
      <c r="D1330">
        <f>'TPS543C20 Loop Gain'!AJ2610</f>
        <v>42.992492578078163</v>
      </c>
      <c r="E1330">
        <f>'TPS543C20 Loop Gain'!B2610</f>
        <v>676000</v>
      </c>
    </row>
    <row r="1331" spans="3:5" x14ac:dyDescent="0.35">
      <c r="C1331">
        <f>'TPS543C20 Loop Gain'!AI2609</f>
        <v>-51.089160792846748</v>
      </c>
      <c r="D1331">
        <f>'TPS543C20 Loop Gain'!AJ2609</f>
        <v>43.329712038862866</v>
      </c>
      <c r="E1331">
        <f>'TPS543C20 Loop Gain'!B2609</f>
        <v>675000</v>
      </c>
    </row>
    <row r="1332" spans="3:5" x14ac:dyDescent="0.35">
      <c r="C1332">
        <f>'TPS543C20 Loop Gain'!AI2608</f>
        <v>-51.094016802995633</v>
      </c>
      <c r="D1332">
        <f>'TPS543C20 Loop Gain'!AJ2608</f>
        <v>43.666947217524744</v>
      </c>
      <c r="E1332">
        <f>'TPS543C20 Loop Gain'!B2608</f>
        <v>674000</v>
      </c>
    </row>
    <row r="1333" spans="3:5" x14ac:dyDescent="0.35">
      <c r="C1333">
        <f>'TPS543C20 Loop Gain'!AI2607</f>
        <v>-51.099264899629887</v>
      </c>
      <c r="D1333">
        <f>'TPS543C20 Loop Gain'!AJ2607</f>
        <v>44.00419922838438</v>
      </c>
      <c r="E1333">
        <f>'TPS543C20 Loop Gain'!B2607</f>
        <v>673000</v>
      </c>
    </row>
    <row r="1334" spans="3:5" x14ac:dyDescent="0.35">
      <c r="C1334">
        <f>'TPS543C20 Loop Gain'!AI2606</f>
        <v>-51.104908074535508</v>
      </c>
      <c r="D1334">
        <f>'TPS543C20 Loop Gain'!AJ2606</f>
        <v>44.341469190410422</v>
      </c>
      <c r="E1334">
        <f>'TPS543C20 Loop Gain'!B2606</f>
        <v>672000</v>
      </c>
    </row>
    <row r="1335" spans="3:5" x14ac:dyDescent="0.35">
      <c r="C1335">
        <f>'TPS543C20 Loop Gain'!AI2605</f>
        <v>-51.110949388974916</v>
      </c>
      <c r="D1335">
        <f>'TPS543C20 Loop Gain'!AJ2605</f>
        <v>44.678758227106314</v>
      </c>
      <c r="E1335">
        <f>'TPS543C20 Loop Gain'!B2605</f>
        <v>671000</v>
      </c>
    </row>
    <row r="1336" spans="3:5" x14ac:dyDescent="0.35">
      <c r="C1336">
        <f>'TPS543C20 Loop Gain'!AI2604</f>
        <v>-51.117391975170079</v>
      </c>
      <c r="D1336">
        <f>'TPS543C20 Loop Gain'!AJ2604</f>
        <v>45.016067466388371</v>
      </c>
      <c r="E1336">
        <f>'TPS543C20 Loop Gain'!B2604</f>
        <v>670000</v>
      </c>
    </row>
    <row r="1337" spans="3:5" x14ac:dyDescent="0.35">
      <c r="C1337">
        <f>'TPS543C20 Loop Gain'!AI2603</f>
        <v>-51.124239037833441</v>
      </c>
      <c r="D1337">
        <f>'TPS543C20 Loop Gain'!AJ2603</f>
        <v>45.353398040468946</v>
      </c>
      <c r="E1337">
        <f>'TPS543C20 Loop Gain'!B2603</f>
        <v>669000</v>
      </c>
    </row>
    <row r="1338" spans="3:5" x14ac:dyDescent="0.35">
      <c r="C1338">
        <f>'TPS543C20 Loop Gain'!AI2602</f>
        <v>-51.13149385574755</v>
      </c>
      <c r="D1338">
        <f>'TPS543C20 Loop Gain'!AJ2602</f>
        <v>45.690751085735641</v>
      </c>
      <c r="E1338">
        <f>'TPS543C20 Loop Gain'!B2602</f>
        <v>668000</v>
      </c>
    </row>
    <row r="1339" spans="3:5" x14ac:dyDescent="0.35">
      <c r="C1339">
        <f>'TPS543C20 Loop Gain'!AI2601</f>
        <v>-51.139159783392991</v>
      </c>
      <c r="D1339">
        <f>'TPS543C20 Loop Gain'!AJ2601</f>
        <v>46.028127742627674</v>
      </c>
      <c r="E1339">
        <f>'TPS543C20 Loop Gain'!B2601</f>
        <v>667000</v>
      </c>
    </row>
    <row r="1340" spans="3:5" x14ac:dyDescent="0.35">
      <c r="C1340">
        <f>'TPS543C20 Loop Gain'!AI2600</f>
        <v>-51.147240252629629</v>
      </c>
      <c r="D1340">
        <f>'TPS543C20 Loop Gain'!AJ2600</f>
        <v>46.365529155514722</v>
      </c>
      <c r="E1340">
        <f>'TPS543C20 Loop Gain'!B2600</f>
        <v>666000</v>
      </c>
    </row>
    <row r="1341" spans="3:5" x14ac:dyDescent="0.35">
      <c r="C1341">
        <f>'TPS543C20 Loop Gain'!AI2599</f>
        <v>-51.155738774431427</v>
      </c>
      <c r="D1341">
        <f>'TPS543C20 Loop Gain'!AJ2599</f>
        <v>46.702956472572971</v>
      </c>
      <c r="E1341">
        <f>'TPS543C20 Loop Gain'!B2599</f>
        <v>665000</v>
      </c>
    </row>
    <row r="1342" spans="3:5" x14ac:dyDescent="0.35">
      <c r="C1342">
        <f>'TPS543C20 Loop Gain'!AI2598</f>
        <v>-51.164658940675039</v>
      </c>
      <c r="D1342">
        <f>'TPS543C20 Loop Gain'!AJ2598</f>
        <v>47.040410845659885</v>
      </c>
      <c r="E1342">
        <f>'TPS543C20 Loop Gain'!B2598</f>
        <v>664000</v>
      </c>
    </row>
    <row r="1343" spans="3:5" x14ac:dyDescent="0.35">
      <c r="C1343">
        <f>'TPS543C20 Loop Gain'!AI2597</f>
        <v>-51.174004425988613</v>
      </c>
      <c r="D1343">
        <f>'TPS543C20 Loop Gain'!AJ2597</f>
        <v>47.377893430188365</v>
      </c>
      <c r="E1343">
        <f>'TPS543C20 Loop Gain'!B2597</f>
        <v>663000</v>
      </c>
    </row>
    <row r="1344" spans="3:5" x14ac:dyDescent="0.35">
      <c r="C1344">
        <f>'TPS543C20 Loop Gain'!AI2596</f>
        <v>-51.183778989657625</v>
      </c>
      <c r="D1344">
        <f>'TPS543C20 Loop Gain'!AJ2596</f>
        <v>47.715405384998057</v>
      </c>
      <c r="E1344">
        <f>'TPS543C20 Loop Gain'!B2596</f>
        <v>662000</v>
      </c>
    </row>
    <row r="1345" spans="3:5" x14ac:dyDescent="0.35">
      <c r="C1345">
        <f>'TPS543C20 Loop Gain'!AI2595</f>
        <v>-51.193986477595949</v>
      </c>
      <c r="D1345">
        <f>'TPS543C20 Loop Gain'!AJ2595</f>
        <v>48.052947872228486</v>
      </c>
      <c r="E1345">
        <f>'TPS543C20 Loop Gain'!B2595</f>
        <v>661000</v>
      </c>
    </row>
    <row r="1346" spans="3:5" x14ac:dyDescent="0.35">
      <c r="C1346">
        <f>'TPS543C20 Loop Gain'!AI2594</f>
        <v>-51.204630824377546</v>
      </c>
      <c r="D1346">
        <f>'TPS543C20 Loop Gain'!AJ2594</f>
        <v>48.39052205718933</v>
      </c>
      <c r="E1346">
        <f>'TPS543C20 Loop Gain'!B2594</f>
        <v>660000</v>
      </c>
    </row>
    <row r="1347" spans="3:5" x14ac:dyDescent="0.35">
      <c r="C1347">
        <f>'TPS543C20 Loop Gain'!AI2593</f>
        <v>-51.215716055338731</v>
      </c>
      <c r="D1347">
        <f>'TPS543C20 Loop Gain'!AJ2593</f>
        <v>48.728129108228906</v>
      </c>
      <c r="E1347">
        <f>'TPS543C20 Loop Gain'!B2593</f>
        <v>659000</v>
      </c>
    </row>
    <row r="1348" spans="3:5" x14ac:dyDescent="0.35">
      <c r="C1348">
        <f>'TPS543C20 Loop Gain'!AI2592</f>
        <v>-51.227246288746514</v>
      </c>
      <c r="D1348">
        <f>'TPS543C20 Loop Gain'!AJ2592</f>
        <v>49.065770196603118</v>
      </c>
      <c r="E1348">
        <f>'TPS543C20 Loop Gain'!B2592</f>
        <v>658000</v>
      </c>
    </row>
    <row r="1349" spans="3:5" x14ac:dyDescent="0.35">
      <c r="C1349">
        <f>'TPS543C20 Loop Gain'!AI2591</f>
        <v>-51.239225738041327</v>
      </c>
      <c r="D1349">
        <f>'TPS543C20 Loop Gain'!AJ2591</f>
        <v>49.403446496341999</v>
      </c>
      <c r="E1349">
        <f>'TPS543C20 Loop Gain'!B2591</f>
        <v>657000</v>
      </c>
    </row>
    <row r="1350" spans="3:5" x14ac:dyDescent="0.35">
      <c r="C1350">
        <f>'TPS543C20 Loop Gain'!AI2590</f>
        <v>-51.251658714153685</v>
      </c>
      <c r="D1350">
        <f>'TPS543C20 Loop Gain'!AJ2590</f>
        <v>49.741159184116519</v>
      </c>
      <c r="E1350">
        <f>'TPS543C20 Loop Gain'!B2590</f>
        <v>656000</v>
      </c>
    </row>
    <row r="1351" spans="3:5" x14ac:dyDescent="0.35">
      <c r="C1351">
        <f>'TPS543C20 Loop Gain'!AI2589</f>
        <v>-51.264549627898425</v>
      </c>
      <c r="D1351">
        <f>'TPS543C20 Loop Gain'!AJ2589</f>
        <v>50.078909439102596</v>
      </c>
      <c r="E1351">
        <f>'TPS543C20 Loop Gain'!B2589</f>
        <v>655000</v>
      </c>
    </row>
    <row r="1352" spans="3:5" x14ac:dyDescent="0.35">
      <c r="C1352">
        <f>'TPS543C20 Loop Gain'!AI2588</f>
        <v>-51.277902992449896</v>
      </c>
      <c r="D1352">
        <f>'TPS543C20 Loop Gain'!AJ2588</f>
        <v>50.416698442844691</v>
      </c>
      <c r="E1352">
        <f>'TPS543C20 Loop Gain'!B2588</f>
        <v>654000</v>
      </c>
    </row>
    <row r="1353" spans="3:5" x14ac:dyDescent="0.35">
      <c r="C1353">
        <f>'TPS543C20 Loop Gain'!AI2587</f>
        <v>-51.291723425902028</v>
      </c>
      <c r="D1353">
        <f>'TPS543C20 Loop Gain'!AJ2587</f>
        <v>50.754527379119445</v>
      </c>
      <c r="E1353">
        <f>'TPS543C20 Loop Gain'!B2587</f>
        <v>653000</v>
      </c>
    </row>
    <row r="1354" spans="3:5" x14ac:dyDescent="0.35">
      <c r="C1354">
        <f>'TPS543C20 Loop Gain'!AI2586</f>
        <v>-51.306015653914052</v>
      </c>
      <c r="D1354">
        <f>'TPS543C20 Loop Gain'!AJ2586</f>
        <v>51.092397433795888</v>
      </c>
      <c r="E1354">
        <f>'TPS543C20 Loop Gain'!B2586</f>
        <v>652000</v>
      </c>
    </row>
    <row r="1355" spans="3:5" x14ac:dyDescent="0.35">
      <c r="C1355">
        <f>'TPS543C20 Loop Gain'!AI2585</f>
        <v>-51.320784512449897</v>
      </c>
      <c r="D1355">
        <f>'TPS543C20 Loop Gain'!AJ2585</f>
        <v>51.430309794697344</v>
      </c>
      <c r="E1355">
        <f>'TPS543C20 Loop Gain'!B2585</f>
        <v>651000</v>
      </c>
    </row>
    <row r="1356" spans="3:5" x14ac:dyDescent="0.35">
      <c r="C1356">
        <f>'TPS543C20 Loop Gain'!AI2584</f>
        <v>-51.336034950608123</v>
      </c>
      <c r="D1356">
        <f>'TPS543C20 Loop Gain'!AJ2584</f>
        <v>51.768265651457433</v>
      </c>
      <c r="E1356">
        <f>'TPS543C20 Loop Gain'!B2584</f>
        <v>650000</v>
      </c>
    </row>
    <row r="1357" spans="3:5" x14ac:dyDescent="0.35">
      <c r="C1357">
        <f>'TPS543C20 Loop Gain'!AI2583</f>
        <v>-51.35177203355574</v>
      </c>
      <c r="D1357">
        <f>'TPS543C20 Loop Gain'!AJ2583</f>
        <v>52.106266195382311</v>
      </c>
      <c r="E1357">
        <f>'TPS543C20 Loop Gain'!B2583</f>
        <v>649000</v>
      </c>
    </row>
    <row r="1358" spans="3:5" x14ac:dyDescent="0.35">
      <c r="C1358">
        <f>'TPS543C20 Loop Gain'!AI2582</f>
        <v>-51.368000945559245</v>
      </c>
      <c r="D1358">
        <f>'TPS543C20 Loop Gain'!AJ2582</f>
        <v>52.444312619304469</v>
      </c>
      <c r="E1358">
        <f>'TPS543C20 Loop Gain'!B2582</f>
        <v>648000</v>
      </c>
    </row>
    <row r="1359" spans="3:5" x14ac:dyDescent="0.35">
      <c r="C1359">
        <f>'TPS543C20 Loop Gain'!AI2581</f>
        <v>-51.384726993125859</v>
      </c>
      <c r="D1359">
        <f>'TPS543C20 Loop Gain'!AJ2581</f>
        <v>52.78240611744107</v>
      </c>
      <c r="E1359">
        <f>'TPS543C20 Loop Gain'!B2581</f>
        <v>647000</v>
      </c>
    </row>
    <row r="1360" spans="3:5" x14ac:dyDescent="0.35">
      <c r="C1360">
        <f>'TPS543C20 Loop Gain'!AI2580</f>
        <v>-51.401955608255037</v>
      </c>
      <c r="D1360">
        <f>'TPS543C20 Loop Gain'!AJ2580</f>
        <v>53.120547885245088</v>
      </c>
      <c r="E1360">
        <f>'TPS543C20 Loop Gain'!B2580</f>
        <v>646000</v>
      </c>
    </row>
    <row r="1361" spans="3:5" x14ac:dyDescent="0.35">
      <c r="C1361">
        <f>'TPS543C20 Loop Gain'!AI2579</f>
        <v>-51.419692351805921</v>
      </c>
      <c r="D1361">
        <f>'TPS543C20 Loop Gain'!AJ2579</f>
        <v>53.458739119262923</v>
      </c>
      <c r="E1361">
        <f>'TPS543C20 Loop Gain'!B2579</f>
        <v>645000</v>
      </c>
    </row>
    <row r="1362" spans="3:5" x14ac:dyDescent="0.35">
      <c r="C1362">
        <f>'TPS543C20 Loop Gain'!AI2578</f>
        <v>-51.437942916985939</v>
      </c>
      <c r="D1362">
        <f>'TPS543C20 Loop Gain'!AJ2578</f>
        <v>53.796981016983629</v>
      </c>
      <c r="E1362">
        <f>'TPS543C20 Loop Gain'!B2578</f>
        <v>644000</v>
      </c>
    </row>
    <row r="1363" spans="3:5" x14ac:dyDescent="0.35">
      <c r="C1363">
        <f>'TPS543C20 Loop Gain'!AI2577</f>
        <v>-51.456713132964474</v>
      </c>
      <c r="D1363">
        <f>'TPS543C20 Loop Gain'!AJ2577</f>
        <v>54.13527477669291</v>
      </c>
      <c r="E1363">
        <f>'TPS543C20 Loop Gain'!B2577</f>
        <v>643000</v>
      </c>
    </row>
    <row r="1364" spans="3:5" x14ac:dyDescent="0.35">
      <c r="C1364">
        <f>'TPS543C20 Loop Gain'!AI2576</f>
        <v>-51.476008968619631</v>
      </c>
      <c r="D1364">
        <f>'TPS543C20 Loop Gain'!AJ2576</f>
        <v>54.473621597319642</v>
      </c>
      <c r="E1364">
        <f>'TPS543C20 Loop Gain'!B2576</f>
        <v>642000</v>
      </c>
    </row>
    <row r="1365" spans="3:5" x14ac:dyDescent="0.35">
      <c r="C1365">
        <f>'TPS543C20 Loop Gain'!AI2575</f>
        <v>-51.495836536420526</v>
      </c>
      <c r="D1365">
        <f>'TPS543C20 Loop Gain'!AJ2575</f>
        <v>54.812022678290326</v>
      </c>
      <c r="E1365">
        <f>'TPS543C20 Loop Gain'!B2575</f>
        <v>641000</v>
      </c>
    </row>
    <row r="1366" spans="3:5" x14ac:dyDescent="0.35">
      <c r="C1366">
        <f>'TPS543C20 Loop Gain'!AI2574</f>
        <v>-51.516202096454634</v>
      </c>
      <c r="D1366">
        <f>'TPS543C20 Loop Gain'!AJ2574</f>
        <v>55.150479219371014</v>
      </c>
      <c r="E1366">
        <f>'TPS543C20 Loop Gain'!B2574</f>
        <v>640000</v>
      </c>
    </row>
    <row r="1367" spans="3:5" x14ac:dyDescent="0.35">
      <c r="C1367">
        <f>'TPS543C20 Loop Gain'!AI2573</f>
        <v>-51.537112060602091</v>
      </c>
      <c r="D1367">
        <f>'TPS543C20 Loop Gain'!AJ2573</f>
        <v>55.488992420519118</v>
      </c>
      <c r="E1367">
        <f>'TPS543C20 Loop Gain'!B2573</f>
        <v>639000</v>
      </c>
    </row>
    <row r="1368" spans="3:5" x14ac:dyDescent="0.35">
      <c r="C1368">
        <f>'TPS543C20 Loop Gain'!AI2572</f>
        <v>-51.558572996869103</v>
      </c>
      <c r="D1368">
        <f>'TPS543C20 Loop Gain'!AJ2572</f>
        <v>55.827563481725733</v>
      </c>
      <c r="E1368">
        <f>'TPS543C20 Loop Gain'!B2572</f>
        <v>638000</v>
      </c>
    </row>
    <row r="1369" spans="3:5" x14ac:dyDescent="0.35">
      <c r="C1369">
        <f>'TPS543C20 Loop Gain'!AI2571</f>
        <v>-51.580591633881482</v>
      </c>
      <c r="D1369">
        <f>'TPS543C20 Loop Gain'!AJ2571</f>
        <v>56.16619360286262</v>
      </c>
      <c r="E1369">
        <f>'TPS543C20 Loop Gain'!B2571</f>
        <v>637000</v>
      </c>
    </row>
    <row r="1370" spans="3:5" x14ac:dyDescent="0.35">
      <c r="C1370">
        <f>'TPS543C20 Loop Gain'!AI2570</f>
        <v>-51.603174865551303</v>
      </c>
      <c r="D1370">
        <f>'TPS543C20 Loop Gain'!AJ2570</f>
        <v>56.504883983523072</v>
      </c>
      <c r="E1370">
        <f>'TPS543C20 Loop Gain'!B2570</f>
        <v>636000</v>
      </c>
    </row>
    <row r="1371" spans="3:5" x14ac:dyDescent="0.35">
      <c r="C1371">
        <f>'TPS543C20 Loop Gain'!AI2569</f>
        <v>-51.626329755919556</v>
      </c>
      <c r="D1371">
        <f>'TPS543C20 Loop Gain'!AJ2569</f>
        <v>56.843635822867547</v>
      </c>
      <c r="E1371">
        <f>'TPS543C20 Loop Gain'!B2569</f>
        <v>635000</v>
      </c>
    </row>
    <row r="1372" spans="3:5" x14ac:dyDescent="0.35">
      <c r="C1372">
        <f>'TPS543C20 Loop Gain'!AI2568</f>
        <v>-51.650063544186764</v>
      </c>
      <c r="D1372">
        <f>'TPS543C20 Loop Gain'!AJ2568</f>
        <v>57.182450319462852</v>
      </c>
      <c r="E1372">
        <f>'TPS543C20 Loop Gain'!B2568</f>
        <v>634000</v>
      </c>
    </row>
    <row r="1373" spans="3:5" x14ac:dyDescent="0.35">
      <c r="C1373">
        <f>'TPS543C20 Loop Gain'!AI2567</f>
        <v>-51.674383649937738</v>
      </c>
      <c r="D1373">
        <f>'TPS543C20 Loop Gain'!AJ2567</f>
        <v>57.521328671121928</v>
      </c>
      <c r="E1373">
        <f>'TPS543C20 Loop Gain'!B2567</f>
        <v>633000</v>
      </c>
    </row>
    <row r="1374" spans="3:5" x14ac:dyDescent="0.35">
      <c r="C1374">
        <f>'TPS543C20 Loop Gain'!AI2566</f>
        <v>-51.699297678570261</v>
      </c>
      <c r="D1374">
        <f>'TPS543C20 Loop Gain'!AJ2566</f>
        <v>57.86027207474428</v>
      </c>
      <c r="E1374">
        <f>'TPS543C20 Loop Gain'!B2566</f>
        <v>632000</v>
      </c>
    </row>
    <row r="1375" spans="3:5" x14ac:dyDescent="0.35">
      <c r="C1375">
        <f>'TPS543C20 Loop Gain'!AI2565</f>
        <v>-51.724813426937843</v>
      </c>
      <c r="D1375">
        <f>'TPS543C20 Loop Gain'!AJ2565</f>
        <v>58.199281726151973</v>
      </c>
      <c r="E1375">
        <f>'TPS543C20 Loop Gain'!B2565</f>
        <v>631000</v>
      </c>
    </row>
    <row r="1376" spans="3:5" x14ac:dyDescent="0.35">
      <c r="C1376">
        <f>'TPS543C20 Loop Gain'!AI2564</f>
        <v>-51.750938889216073</v>
      </c>
      <c r="D1376">
        <f>'TPS543C20 Loop Gain'!AJ2564</f>
        <v>58.538358819930046</v>
      </c>
      <c r="E1376">
        <f>'TPS543C20 Loop Gain'!B2564</f>
        <v>630000</v>
      </c>
    </row>
    <row r="1377" spans="3:5" x14ac:dyDescent="0.35">
      <c r="C1377">
        <f>'TPS543C20 Loop Gain'!AI2563</f>
        <v>-51.777682263002703</v>
      </c>
      <c r="D1377">
        <f>'TPS543C20 Loop Gain'!AJ2563</f>
        <v>58.87750454925699</v>
      </c>
      <c r="E1377">
        <f>'TPS543C20 Loop Gain'!B2563</f>
        <v>629000</v>
      </c>
    </row>
    <row r="1378" spans="3:5" x14ac:dyDescent="0.35">
      <c r="C1378">
        <f>'TPS543C20 Loop Gain'!AI2562</f>
        <v>-51.805051955664453</v>
      </c>
      <c r="D1378">
        <f>'TPS543C20 Loop Gain'!AJ2562</f>
        <v>59.216720105745217</v>
      </c>
      <c r="E1378">
        <f>'TPS543C20 Loop Gain'!B2562</f>
        <v>628000</v>
      </c>
    </row>
    <row r="1379" spans="3:5" x14ac:dyDescent="0.35">
      <c r="C1379">
        <f>'TPS543C20 Loop Gain'!AI2561</f>
        <v>-51.833056590939634</v>
      </c>
      <c r="D1379">
        <f>'TPS543C20 Loop Gain'!AJ2561</f>
        <v>59.556006679269629</v>
      </c>
      <c r="E1379">
        <f>'TPS543C20 Loop Gain'!B2561</f>
        <v>627000</v>
      </c>
    </row>
    <row r="1380" spans="3:5" x14ac:dyDescent="0.35">
      <c r="C1380">
        <f>'TPS543C20 Loop Gain'!AI2560</f>
        <v>-51.861705015812603</v>
      </c>
      <c r="D1380">
        <f>'TPS543C20 Loop Gain'!AJ2560</f>
        <v>59.895365457803479</v>
      </c>
      <c r="E1380">
        <f>'TPS543C20 Loop Gain'!B2560</f>
        <v>626000</v>
      </c>
    </row>
    <row r="1381" spans="3:5" x14ac:dyDescent="0.35">
      <c r="C1381">
        <f>'TPS543C20 Loop Gain'!AI2559</f>
        <v>-51.891006307670573</v>
      </c>
      <c r="D1381">
        <f>'TPS543C20 Loop Gain'!AJ2559</f>
        <v>60.234797627247161</v>
      </c>
      <c r="E1381">
        <f>'TPS543C20 Loop Gain'!B2559</f>
        <v>625000</v>
      </c>
    </row>
    <row r="1382" spans="3:5" x14ac:dyDescent="0.35">
      <c r="C1382">
        <f>'TPS543C20 Loop Gain'!AI2558</f>
        <v>-51.920969781757471</v>
      </c>
      <c r="D1382">
        <f>'TPS543C20 Loop Gain'!AJ2558</f>
        <v>60.574304371260787</v>
      </c>
      <c r="E1382">
        <f>'TPS543C20 Loop Gain'!B2558</f>
        <v>624000</v>
      </c>
    </row>
    <row r="1383" spans="3:5" x14ac:dyDescent="0.35">
      <c r="C1383">
        <f>'TPS543C20 Loop Gain'!AI2557</f>
        <v>-51.951604998941136</v>
      </c>
      <c r="D1383">
        <f>'TPS543C20 Loop Gain'!AJ2557</f>
        <v>60.913886871092409</v>
      </c>
      <c r="E1383">
        <f>'TPS543C20 Loop Gain'!B2557</f>
        <v>623000</v>
      </c>
    </row>
    <row r="1384" spans="3:5" x14ac:dyDescent="0.35">
      <c r="C1384">
        <f>'TPS543C20 Loop Gain'!AI2556</f>
        <v>-51.98292177380754</v>
      </c>
      <c r="D1384">
        <f>'TPS543C20 Loop Gain'!AJ2556</f>
        <v>61.253546305404583</v>
      </c>
      <c r="E1384">
        <f>'TPS543C20 Loop Gain'!B2556</f>
        <v>622000</v>
      </c>
    </row>
    <row r="1385" spans="3:5" x14ac:dyDescent="0.35">
      <c r="C1385">
        <f>'TPS543C20 Loop Gain'!AI2555</f>
        <v>-52.014930183100589</v>
      </c>
      <c r="D1385">
        <f>'TPS543C20 Loop Gain'!AJ2555</f>
        <v>61.593283850104854</v>
      </c>
      <c r="E1385">
        <f>'TPS543C20 Loop Gain'!B2555</f>
        <v>621000</v>
      </c>
    </row>
    <row r="1386" spans="3:5" x14ac:dyDescent="0.35">
      <c r="C1386">
        <f>'TPS543C20 Loop Gain'!AI2554</f>
        <v>-52.047640574523768</v>
      </c>
      <c r="D1386">
        <f>'TPS543C20 Loop Gain'!AJ2554</f>
        <v>61.933100678169119</v>
      </c>
      <c r="E1386">
        <f>'TPS543C20 Loop Gain'!B2554</f>
        <v>620000</v>
      </c>
    </row>
    <row r="1387" spans="3:5" x14ac:dyDescent="0.35">
      <c r="C1387">
        <f>'TPS543C20 Loop Gain'!AI2553</f>
        <v>-52.081063575923146</v>
      </c>
      <c r="D1387">
        <f>'TPS543C20 Loop Gain'!AJ2553</f>
        <v>62.272997959467716</v>
      </c>
      <c r="E1387">
        <f>'TPS543C20 Loop Gain'!B2553</f>
        <v>619000</v>
      </c>
    </row>
    <row r="1388" spans="3:5" x14ac:dyDescent="0.35">
      <c r="C1388">
        <f>'TPS543C20 Loop Gain'!AI2552</f>
        <v>-52.115210104871508</v>
      </c>
      <c r="D1388">
        <f>'TPS543C20 Loop Gain'!AJ2552</f>
        <v>62.612976860587587</v>
      </c>
      <c r="E1388">
        <f>'TPS543C20 Loop Gain'!B2552</f>
        <v>618000</v>
      </c>
    </row>
    <row r="1389" spans="3:5" x14ac:dyDescent="0.35">
      <c r="C1389">
        <f>'TPS543C20 Loop Gain'!AI2551</f>
        <v>-52.150091378675477</v>
      </c>
      <c r="D1389">
        <f>'TPS543C20 Loop Gain'!AJ2551</f>
        <v>62.953038544658419</v>
      </c>
      <c r="E1389">
        <f>'TPS543C20 Loop Gain'!B2551</f>
        <v>617000</v>
      </c>
    </row>
    <row r="1390" spans="3:5" x14ac:dyDescent="0.35">
      <c r="C1390">
        <f>'TPS543C20 Loop Gain'!AI2550</f>
        <v>-52.185718924825778</v>
      </c>
      <c r="D1390">
        <f>'TPS543C20 Loop Gain'!AJ2550</f>
        <v>63.293184171171411</v>
      </c>
      <c r="E1390">
        <f>'TPS543C20 Loop Gain'!B2550</f>
        <v>616000</v>
      </c>
    </row>
    <row r="1391" spans="3:5" x14ac:dyDescent="0.35">
      <c r="C1391">
        <f>'TPS543C20 Loop Gain'!AI2549</f>
        <v>-52.222104591917883</v>
      </c>
      <c r="D1391">
        <f>'TPS543C20 Loop Gain'!AJ2549</f>
        <v>63.633414895801529</v>
      </c>
      <c r="E1391">
        <f>'TPS543C20 Loop Gain'!B2549</f>
        <v>615000</v>
      </c>
    </row>
    <row r="1392" spans="3:5" x14ac:dyDescent="0.35">
      <c r="C1392">
        <f>'TPS543C20 Loop Gain'!AI2548</f>
        <v>-52.259260561065247</v>
      </c>
      <c r="D1392">
        <f>'TPS543C20 Loop Gain'!AJ2548</f>
        <v>63.973731870226601</v>
      </c>
      <c r="E1392">
        <f>'TPS543C20 Loop Gain'!B2548</f>
        <v>614000</v>
      </c>
    </row>
    <row r="1393" spans="3:5" x14ac:dyDescent="0.35">
      <c r="C1393">
        <f>'TPS543C20 Loop Gain'!AI2547</f>
        <v>-52.297199357834188</v>
      </c>
      <c r="D1393">
        <f>'TPS543C20 Loop Gain'!AJ2547</f>
        <v>64.314136241947182</v>
      </c>
      <c r="E1393">
        <f>'TPS543C20 Loop Gain'!B2547</f>
        <v>613000</v>
      </c>
    </row>
    <row r="1394" spans="3:5" x14ac:dyDescent="0.35">
      <c r="C1394">
        <f>'TPS543C20 Loop Gain'!AI2546</f>
        <v>-52.335933864729157</v>
      </c>
      <c r="D1394">
        <f>'TPS543C20 Loop Gain'!AJ2546</f>
        <v>64.654629154102849</v>
      </c>
      <c r="E1394">
        <f>'TPS543C20 Loop Gain'!B2546</f>
        <v>612000</v>
      </c>
    </row>
    <row r="1395" spans="3:5" x14ac:dyDescent="0.35">
      <c r="C1395">
        <f>'TPS543C20 Loop Gain'!AI2545</f>
        <v>-52.375477334256175</v>
      </c>
      <c r="D1395">
        <f>'TPS543C20 Loop Gain'!AJ2545</f>
        <v>64.995211745289723</v>
      </c>
      <c r="E1395">
        <f>'TPS543C20 Loop Gain'!B2545</f>
        <v>611000</v>
      </c>
    </row>
    <row r="1396" spans="3:5" x14ac:dyDescent="0.35">
      <c r="C1396">
        <f>'TPS543C20 Loop Gain'!AI2544</f>
        <v>-52.415843402601553</v>
      </c>
      <c r="D1396">
        <f>'TPS543C20 Loop Gain'!AJ2544</f>
        <v>65.335885149376466</v>
      </c>
      <c r="E1396">
        <f>'TPS543C20 Loop Gain'!B2544</f>
        <v>610000</v>
      </c>
    </row>
    <row r="1397" spans="3:5" x14ac:dyDescent="0.35">
      <c r="C1397">
        <f>'TPS543C20 Loop Gain'!AI2543</f>
        <v>-52.457046103956834</v>
      </c>
      <c r="D1397">
        <f>'TPS543C20 Loop Gain'!AJ2543</f>
        <v>65.6766504953181</v>
      </c>
      <c r="E1397">
        <f>'TPS543C20 Loop Gain'!B2543</f>
        <v>609000</v>
      </c>
    </row>
    <row r="1398" spans="3:5" x14ac:dyDescent="0.35">
      <c r="C1398">
        <f>'TPS543C20 Loop Gain'!AI2542</f>
        <v>-52.499099885528928</v>
      </c>
      <c r="D1398">
        <f>'TPS543C20 Loop Gain'!AJ2542</f>
        <v>66.017508906970505</v>
      </c>
      <c r="E1398">
        <f>'TPS543C20 Loop Gain'!B2542</f>
        <v>608000</v>
      </c>
    </row>
    <row r="1399" spans="3:5" x14ac:dyDescent="0.35">
      <c r="C1399">
        <f>'TPS543C20 Loop Gain'!AI2541</f>
        <v>-52.542019623274442</v>
      </c>
      <c r="D1399">
        <f>'TPS543C20 Loop Gain'!AJ2541</f>
        <v>66.358461502903012</v>
      </c>
      <c r="E1399">
        <f>'TPS543C20 Loop Gain'!B2541</f>
        <v>607000</v>
      </c>
    </row>
    <row r="1400" spans="3:5" x14ac:dyDescent="0.35">
      <c r="C1400">
        <f>'TPS543C20 Loop Gain'!AI2540</f>
        <v>-52.585820638401074</v>
      </c>
      <c r="D1400">
        <f>'TPS543C20 Loop Gain'!AJ2540</f>
        <v>66.699509396210416</v>
      </c>
      <c r="E1400">
        <f>'TPS543C20 Loop Gain'!B2540</f>
        <v>606000</v>
      </c>
    </row>
    <row r="1401" spans="3:5" x14ac:dyDescent="0.35">
      <c r="C1401">
        <f>'TPS543C20 Loop Gain'!AI2539</f>
        <v>-52.630518714680512</v>
      </c>
      <c r="D1401">
        <f>'TPS543C20 Loop Gain'!AJ2539</f>
        <v>67.040653694323581</v>
      </c>
      <c r="E1401">
        <f>'TPS543C20 Loop Gain'!B2539</f>
        <v>605000</v>
      </c>
    </row>
    <row r="1402" spans="3:5" x14ac:dyDescent="0.35">
      <c r="C1402">
        <f>'TPS543C20 Loop Gain'!AI2538</f>
        <v>-52.676130116620719</v>
      </c>
      <c r="D1402">
        <f>'TPS543C20 Loop Gain'!AJ2538</f>
        <v>67.381895498820327</v>
      </c>
      <c r="E1402">
        <f>'TPS543C20 Loop Gain'!B2538</f>
        <v>604000</v>
      </c>
    </row>
    <row r="1403" spans="3:5" x14ac:dyDescent="0.35">
      <c r="C1403">
        <f>'TPS543C20 Loop Gain'!AI2537</f>
        <v>-52.722671608551835</v>
      </c>
      <c r="D1403">
        <f>'TPS543C20 Loop Gain'!AJ2537</f>
        <v>67.723235905232528</v>
      </c>
      <c r="E1403">
        <f>'TPS543C20 Loop Gain'!B2537</f>
        <v>603000</v>
      </c>
    </row>
    <row r="1404" spans="3:5" x14ac:dyDescent="0.35">
      <c r="C1404">
        <f>'TPS543C20 Loop Gain'!AI2536</f>
        <v>-52.770160474677866</v>
      </c>
      <c r="D1404">
        <f>'TPS543C20 Loop Gain'!AJ2536</f>
        <v>68.064676002855876</v>
      </c>
      <c r="E1404">
        <f>'TPS543C20 Loop Gain'!B2536</f>
        <v>602000</v>
      </c>
    </row>
    <row r="1405" spans="3:5" x14ac:dyDescent="0.35">
      <c r="C1405">
        <f>'TPS543C20 Loop Gain'!AI2535</f>
        <v>-52.818614540155608</v>
      </c>
      <c r="D1405">
        <f>'TPS543C20 Loop Gain'!AJ2535</f>
        <v>68.406216874557117</v>
      </c>
      <c r="E1405">
        <f>'TPS543C20 Loop Gain'!B2535</f>
        <v>601000</v>
      </c>
    </row>
    <row r="1406" spans="3:5" x14ac:dyDescent="0.35">
      <c r="C1406">
        <f>'TPS543C20 Loop Gain'!AI2534</f>
        <v>-52.868052193263928</v>
      </c>
      <c r="D1406">
        <f>'TPS543C20 Loop Gain'!AJ2534</f>
        <v>68.747859596579403</v>
      </c>
      <c r="E1406">
        <f>'TPS543C20 Loop Gain'!B2534</f>
        <v>600000</v>
      </c>
    </row>
    <row r="1407" spans="3:5" x14ac:dyDescent="0.35">
      <c r="C1407">
        <f>'TPS543C20 Loop Gain'!AI2533</f>
        <v>-52.918492408731268</v>
      </c>
      <c r="D1407">
        <f>'TPS543C20 Loop Gain'!AJ2533</f>
        <v>69.089605238348241</v>
      </c>
      <c r="E1407">
        <f>'TPS543C20 Loop Gain'!B2533</f>
        <v>599000</v>
      </c>
    </row>
    <row r="1408" spans="3:5" x14ac:dyDescent="0.35">
      <c r="C1408">
        <f>'TPS543C20 Loop Gain'!AI2532</f>
        <v>-52.969954772295658</v>
      </c>
      <c r="D1408">
        <f>'TPS543C20 Loop Gain'!AJ2532</f>
        <v>69.43145486227678</v>
      </c>
      <c r="E1408">
        <f>'TPS543C20 Loop Gain'!B2532</f>
        <v>598000</v>
      </c>
    </row>
    <row r="1409" spans="3:5" x14ac:dyDescent="0.35">
      <c r="C1409">
        <f>'TPS543C20 Loop Gain'!AI2531</f>
        <v>-53.022459506574755</v>
      </c>
      <c r="D1409">
        <f>'TPS543C20 Loop Gain'!AJ2531</f>
        <v>69.773409523568716</v>
      </c>
      <c r="E1409">
        <f>'TPS543C20 Loop Gain'!B2531</f>
        <v>597000</v>
      </c>
    </row>
    <row r="1410" spans="3:5" x14ac:dyDescent="0.35">
      <c r="C1410">
        <f>'TPS543C20 Loop Gain'!AI2530</f>
        <v>-53.076027498332643</v>
      </c>
      <c r="D1410">
        <f>'TPS543C20 Loop Gain'!AJ2530</f>
        <v>70.115470270020865</v>
      </c>
      <c r="E1410">
        <f>'TPS543C20 Loop Gain'!B2530</f>
        <v>596000</v>
      </c>
    </row>
    <row r="1411" spans="3:5" x14ac:dyDescent="0.35">
      <c r="C1411">
        <f>'TPS543C20 Loop Gain'!AI2529</f>
        <v>-53.130680327231701</v>
      </c>
      <c r="D1411">
        <f>'TPS543C20 Loop Gain'!AJ2529</f>
        <v>70.457638141826251</v>
      </c>
      <c r="E1411">
        <f>'TPS543C20 Loop Gain'!B2529</f>
        <v>595000</v>
      </c>
    </row>
    <row r="1412" spans="3:5" x14ac:dyDescent="0.35">
      <c r="C1412">
        <f>'TPS543C20 Loop Gain'!AI2528</f>
        <v>-53.186440296171902</v>
      </c>
      <c r="D1412">
        <f>'TPS543C20 Loop Gain'!AJ2528</f>
        <v>70.799914171374624</v>
      </c>
      <c r="E1412">
        <f>'TPS543C20 Loop Gain'!B2528</f>
        <v>594000</v>
      </c>
    </row>
    <row r="1413" spans="3:5" x14ac:dyDescent="0.35">
      <c r="C1413">
        <f>'TPS543C20 Loop Gain'!AI2527</f>
        <v>-53.243330463318856</v>
      </c>
      <c r="D1413">
        <f>'TPS543C20 Loop Gain'!AJ2527</f>
        <v>71.142299383054521</v>
      </c>
      <c r="E1413">
        <f>'TPS543C20 Loop Gain'!B2527</f>
        <v>593000</v>
      </c>
    </row>
    <row r="1414" spans="3:5" x14ac:dyDescent="0.35">
      <c r="C1414">
        <f>'TPS543C20 Loop Gain'!AI2526</f>
        <v>-53.301374675938888</v>
      </c>
      <c r="D1414">
        <f>'TPS543C20 Loop Gain'!AJ2526</f>
        <v>71.484794793050369</v>
      </c>
      <c r="E1414">
        <f>'TPS543C20 Loop Gain'!B2526</f>
        <v>592000</v>
      </c>
    </row>
    <row r="1415" spans="3:5" x14ac:dyDescent="0.35">
      <c r="C1415">
        <f>'TPS543C20 Loop Gain'!AI2525</f>
        <v>-53.36059760616169</v>
      </c>
      <c r="D1415">
        <f>'TPS543C20 Loop Gain'!AJ2525</f>
        <v>71.827401409143363</v>
      </c>
      <c r="E1415">
        <f>'TPS543C20 Loop Gain'!B2525</f>
        <v>591000</v>
      </c>
    </row>
    <row r="1416" spans="3:5" x14ac:dyDescent="0.35">
      <c r="C1416">
        <f>'TPS543C20 Loop Gain'!AI2524</f>
        <v>-53.421024788807074</v>
      </c>
      <c r="D1416">
        <f>'TPS543C20 Loop Gain'!AJ2524</f>
        <v>72.170120230508971</v>
      </c>
      <c r="E1416">
        <f>'TPS543C20 Loop Gain'!B2524</f>
        <v>590000</v>
      </c>
    </row>
    <row r="1417" spans="3:5" x14ac:dyDescent="0.35">
      <c r="C1417">
        <f>'TPS543C20 Loop Gain'!AI2523</f>
        <v>-53.48268266141568</v>
      </c>
      <c r="D1417">
        <f>'TPS543C20 Loop Gain'!AJ2523</f>
        <v>72.512952247515614</v>
      </c>
      <c r="E1417">
        <f>'TPS543C20 Loop Gain'!B2523</f>
        <v>589000</v>
      </c>
    </row>
    <row r="1418" spans="3:5" x14ac:dyDescent="0.35">
      <c r="C1418">
        <f>'TPS543C20 Loop Gain'!AI2522</f>
        <v>-53.545598606643892</v>
      </c>
      <c r="D1418">
        <f>'TPS543C20 Loop Gain'!AJ2522</f>
        <v>72.855898441519926</v>
      </c>
      <c r="E1418">
        <f>'TPS543C20 Loop Gain'!B2522</f>
        <v>588000</v>
      </c>
    </row>
    <row r="1419" spans="3:5" x14ac:dyDescent="0.35">
      <c r="C1419">
        <f>'TPS543C20 Loop Gain'!AI2521</f>
        <v>-53.609800997190973</v>
      </c>
      <c r="D1419">
        <f>'TPS543C20 Loop Gain'!AJ2521</f>
        <v>73.198959784664396</v>
      </c>
      <c r="E1419">
        <f>'TPS543C20 Loop Gain'!B2521</f>
        <v>587000</v>
      </c>
    </row>
    <row r="1420" spans="3:5" x14ac:dyDescent="0.35">
      <c r="C1420">
        <f>'TPS543C20 Loop Gain'!AI2520</f>
        <v>-53.675319243440846</v>
      </c>
      <c r="D1420">
        <f>'TPS543C20 Loop Gain'!AJ2520</f>
        <v>73.542137239670112</v>
      </c>
      <c r="E1420">
        <f>'TPS543C20 Loop Gain'!B2520</f>
        <v>586000</v>
      </c>
    </row>
    <row r="1421" spans="3:5" x14ac:dyDescent="0.35">
      <c r="C1421">
        <f>'TPS543C20 Loop Gain'!AI2519</f>
        <v>-53.742183844018506</v>
      </c>
      <c r="D1421">
        <f>'TPS543C20 Loop Gain'!AJ2519</f>
        <v>73.885431759635964</v>
      </c>
      <c r="E1421">
        <f>'TPS543C20 Loop Gain'!B2519</f>
        <v>585000</v>
      </c>
    </row>
    <row r="1422" spans="3:5" x14ac:dyDescent="0.35">
      <c r="C1422">
        <f>'TPS543C20 Loop Gain'!AI2518</f>
        <v>-53.810426439478675</v>
      </c>
      <c r="D1422">
        <f>'TPS543C20 Loop Gain'!AJ2518</f>
        <v>74.228844287828807</v>
      </c>
      <c r="E1422">
        <f>'TPS543C20 Loop Gain'!B2518</f>
        <v>584000</v>
      </c>
    </row>
    <row r="1423" spans="3:5" x14ac:dyDescent="0.35">
      <c r="C1423">
        <f>'TPS543C20 Loop Gain'!AI2517</f>
        <v>-53.880079869360699</v>
      </c>
      <c r="D1423">
        <f>'TPS543C20 Loop Gain'!AJ2517</f>
        <v>74.572375757479946</v>
      </c>
      <c r="E1423">
        <f>'TPS543C20 Loop Gain'!B2517</f>
        <v>583000</v>
      </c>
    </row>
    <row r="1424" spans="3:5" x14ac:dyDescent="0.35">
      <c r="C1424">
        <f>'TPS543C20 Loop Gain'!AI2516</f>
        <v>-53.951178232866937</v>
      </c>
      <c r="D1424">
        <f>'TPS543C20 Loop Gain'!AJ2516</f>
        <v>74.916027091575387</v>
      </c>
      <c r="E1424">
        <f>'TPS543C20 Loop Gain'!B2516</f>
        <v>582000</v>
      </c>
    </row>
    <row r="1425" spans="3:5" x14ac:dyDescent="0.35">
      <c r="C1425">
        <f>'TPS543C20 Loop Gain'!AI2515</f>
        <v>-54.023756953443289</v>
      </c>
      <c r="D1425">
        <f>'TPS543C20 Loop Gain'!AJ2515</f>
        <v>75.259799202651877</v>
      </c>
      <c r="E1425">
        <f>'TPS543C20 Loop Gain'!B2515</f>
        <v>581000</v>
      </c>
    </row>
    <row r="1426" spans="3:5" x14ac:dyDescent="0.35">
      <c r="C1426">
        <f>'TPS543C20 Loop Gain'!AI2514</f>
        <v>-54.097852847570145</v>
      </c>
      <c r="D1426">
        <f>'TPS543C20 Loop Gain'!AJ2514</f>
        <v>75.603692992585508</v>
      </c>
      <c r="E1426">
        <f>'TPS543C20 Loop Gain'!B2514</f>
        <v>580000</v>
      </c>
    </row>
    <row r="1427" spans="3:5" x14ac:dyDescent="0.35">
      <c r="C1427">
        <f>'TPS543C20 Loop Gain'!AI2513</f>
        <v>-54.173504198091152</v>
      </c>
      <c r="D1427">
        <f>'TPS543C20 Loop Gain'!AJ2513</f>
        <v>75.947709352385246</v>
      </c>
      <c r="E1427">
        <f>'TPS543C20 Loop Gain'!B2513</f>
        <v>579000</v>
      </c>
    </row>
    <row r="1428" spans="3:5" x14ac:dyDescent="0.35">
      <c r="C1428">
        <f>'TPS543C20 Loop Gain'!AI2512</f>
        <v>-54.250750832450905</v>
      </c>
      <c r="D1428">
        <f>'TPS543C20 Loop Gain'!AJ2512</f>
        <v>76.291849161983095</v>
      </c>
      <c r="E1428">
        <f>'TPS543C20 Loop Gain'!B2512</f>
        <v>578000</v>
      </c>
    </row>
    <row r="1429" spans="3:5" x14ac:dyDescent="0.35">
      <c r="C1429">
        <f>'TPS543C20 Loop Gain'!AI2511</f>
        <v>-54.329634206236037</v>
      </c>
      <c r="D1429">
        <f>'TPS543C20 Loop Gain'!AJ2511</f>
        <v>76.636113290025577</v>
      </c>
      <c r="E1429">
        <f>'TPS543C20 Loop Gain'!B2511</f>
        <v>577000</v>
      </c>
    </row>
    <row r="1430" spans="3:5" x14ac:dyDescent="0.35">
      <c r="C1430">
        <f>'TPS543C20 Loop Gain'!AI2510</f>
        <v>-54.410197492457812</v>
      </c>
      <c r="D1430">
        <f>'TPS543C20 Loop Gain'!AJ2510</f>
        <v>76.980502593661754</v>
      </c>
      <c r="E1430">
        <f>'TPS543C20 Loop Gain'!B2510</f>
        <v>576000</v>
      </c>
    </row>
    <row r="1431" spans="3:5" x14ac:dyDescent="0.35">
      <c r="C1431">
        <f>'TPS543C20 Loop Gain'!AI2509</f>
        <v>-54.492485677059278</v>
      </c>
      <c r="D1431">
        <f>'TPS543C20 Loop Gain'!AJ2509</f>
        <v>77.325017918335618</v>
      </c>
      <c r="E1431">
        <f>'TPS543C20 Loop Gain'!B2509</f>
        <v>575000</v>
      </c>
    </row>
    <row r="1432" spans="3:5" x14ac:dyDescent="0.35">
      <c r="C1432">
        <f>'TPS543C20 Loop Gain'!AI2508</f>
        <v>-54.576545661170258</v>
      </c>
      <c r="D1432">
        <f>'TPS543C20 Loop Gain'!AJ2508</f>
        <v>77.669660097573399</v>
      </c>
      <c r="E1432">
        <f>'TPS543C20 Loop Gain'!B2508</f>
        <v>574000</v>
      </c>
    </row>
    <row r="1433" spans="3:5" x14ac:dyDescent="0.35">
      <c r="C1433">
        <f>'TPS543C20 Loop Gain'!AI2507</f>
        <v>-54.662426370694646</v>
      </c>
      <c r="D1433">
        <f>'TPS543C20 Loop Gain'!AJ2507</f>
        <v>78.01442995277344</v>
      </c>
      <c r="E1433">
        <f>'TPS543C20 Loop Gain'!B2507</f>
        <v>573000</v>
      </c>
    </row>
    <row r="1434" spans="3:5" x14ac:dyDescent="0.35">
      <c r="C1434">
        <f>'TPS543C20 Loop Gain'!AI2506</f>
        <v>-54.750178873867043</v>
      </c>
      <c r="D1434">
        <f>'TPS543C20 Loop Gain'!AJ2506</f>
        <v>78.359328292995187</v>
      </c>
      <c r="E1434">
        <f>'TPS543C20 Loop Gain'!B2506</f>
        <v>572000</v>
      </c>
    </row>
    <row r="1435" spans="3:5" x14ac:dyDescent="0.35">
      <c r="C1435">
        <f>'TPS543C20 Loop Gain'!AI2505</f>
        <v>-54.839856507485521</v>
      </c>
      <c r="D1435">
        <f>'TPS543C20 Loop Gain'!AJ2505</f>
        <v>78.704355914745634</v>
      </c>
      <c r="E1435">
        <f>'TPS543C20 Loop Gain'!B2505</f>
        <v>571000</v>
      </c>
    </row>
    <row r="1436" spans="3:5" x14ac:dyDescent="0.35">
      <c r="C1436">
        <f>'TPS543C20 Loop Gain'!AI2504</f>
        <v>-54.931515012600769</v>
      </c>
      <c r="D1436">
        <f>'TPS543C20 Loop Gain'!AJ2504</f>
        <v>79.049513601771466</v>
      </c>
      <c r="E1436">
        <f>'TPS543C20 Loop Gain'!B2504</f>
        <v>570000</v>
      </c>
    </row>
    <row r="1437" spans="3:5" x14ac:dyDescent="0.35">
      <c r="C1437">
        <f>'TPS543C20 Loop Gain'!AI2503</f>
        <v>-55.02521268052358</v>
      </c>
      <c r="D1437">
        <f>'TPS543C20 Loop Gain'!AJ2503</f>
        <v>79.394802124841362</v>
      </c>
      <c r="E1437">
        <f>'TPS543C20 Loop Gain'!B2503</f>
        <v>569000</v>
      </c>
    </row>
    <row r="1438" spans="3:5" x14ac:dyDescent="0.35">
      <c r="C1438">
        <f>'TPS543C20 Loop Gain'!AI2502</f>
        <v>-55.121010510105933</v>
      </c>
      <c r="D1438">
        <f>'TPS543C20 Loop Gain'!AJ2502</f>
        <v>79.740222241539541</v>
      </c>
      <c r="E1438">
        <f>'TPS543C20 Loop Gain'!B2502</f>
        <v>568000</v>
      </c>
    </row>
    <row r="1439" spans="3:5" x14ac:dyDescent="0.35">
      <c r="C1439">
        <f>'TPS543C20 Loop Gain'!AI2501</f>
        <v>-55.218972377360778</v>
      </c>
      <c r="D1439">
        <f>'TPS543C20 Loop Gain'!AJ2501</f>
        <v>80.085774696048588</v>
      </c>
      <c r="E1439">
        <f>'TPS543C20 Loop Gain'!B2501</f>
        <v>567000</v>
      </c>
    </row>
    <row r="1440" spans="3:5" x14ac:dyDescent="0.35">
      <c r="C1440">
        <f>'TPS543C20 Loop Gain'!AI2500</f>
        <v>-55.319165218592232</v>
      </c>
      <c r="D1440">
        <f>'TPS543C20 Loop Gain'!AJ2500</f>
        <v>80.431460218939549</v>
      </c>
      <c r="E1440">
        <f>'TPS543C20 Loop Gain'!B2500</f>
        <v>566000</v>
      </c>
    </row>
    <row r="1441" spans="3:5" x14ac:dyDescent="0.35">
      <c r="C1441">
        <f>'TPS543C20 Loop Gain'!AI2499</f>
        <v>-55.421659228357584</v>
      </c>
      <c r="D1441">
        <f>'TPS543C20 Loop Gain'!AJ2499</f>
        <v>80.777279526958651</v>
      </c>
      <c r="E1441">
        <f>'TPS543C20 Loop Gain'!B2499</f>
        <v>565000</v>
      </c>
    </row>
    <row r="1442" spans="3:5" x14ac:dyDescent="0.35">
      <c r="C1442">
        <f>'TPS543C20 Loop Gain'!AI2498</f>
        <v>-55.52652807372035</v>
      </c>
      <c r="D1442">
        <f>'TPS543C20 Loop Gain'!AJ2498</f>
        <v>81.123233322814343</v>
      </c>
      <c r="E1442">
        <f>'TPS543C20 Loop Gain'!B2498</f>
        <v>564000</v>
      </c>
    </row>
    <row r="1443" spans="3:5" x14ac:dyDescent="0.35">
      <c r="C1443">
        <f>'TPS543C20 Loop Gain'!AI2497</f>
        <v>-55.633849126430029</v>
      </c>
      <c r="D1443">
        <f>'TPS543C20 Loop Gain'!AJ2497</f>
        <v>81.46932229496467</v>
      </c>
      <c r="E1443">
        <f>'TPS543C20 Loop Gain'!B2497</f>
        <v>563000</v>
      </c>
    </row>
    <row r="1444" spans="3:5" x14ac:dyDescent="0.35">
      <c r="C1444">
        <f>'TPS543C20 Loop Gain'!AI2496</f>
        <v>-55.743703714863017</v>
      </c>
      <c r="D1444">
        <f>'TPS543C20 Loop Gain'!AJ2496</f>
        <v>81.815547117404279</v>
      </c>
      <c r="E1444">
        <f>'TPS543C20 Loop Gain'!B2496</f>
        <v>562000</v>
      </c>
    </row>
    <row r="1445" spans="3:5" x14ac:dyDescent="0.35">
      <c r="C1445">
        <f>'TPS543C20 Loop Gain'!AI2495</f>
        <v>-55.856177397772846</v>
      </c>
      <c r="D1445">
        <f>'TPS543C20 Loop Gain'!AJ2495</f>
        <v>82.161908449452454</v>
      </c>
      <c r="E1445">
        <f>'TPS543C20 Loop Gain'!B2495</f>
        <v>561000</v>
      </c>
    </row>
    <row r="1446" spans="3:5" x14ac:dyDescent="0.35">
      <c r="C1446">
        <f>'TPS543C20 Loop Gain'!AI2494</f>
        <v>-55.971360262158257</v>
      </c>
      <c r="D1446">
        <f>'TPS543C20 Loop Gain'!AJ2494</f>
        <v>82.508406935539213</v>
      </c>
      <c r="E1446">
        <f>'TPS543C20 Loop Gain'!B2494</f>
        <v>560000</v>
      </c>
    </row>
    <row r="1447" spans="3:5" x14ac:dyDescent="0.35">
      <c r="C1447">
        <f>'TPS543C20 Loop Gain'!AI2493</f>
        <v>-56.089347247843307</v>
      </c>
      <c r="D1447">
        <f>'TPS543C20 Loop Gain'!AJ2493</f>
        <v>82.855043204994161</v>
      </c>
      <c r="E1447">
        <f>'TPS543C20 Loop Gain'!B2493</f>
        <v>559000</v>
      </c>
    </row>
    <row r="1448" spans="3:5" x14ac:dyDescent="0.35">
      <c r="C1448">
        <f>'TPS543C20 Loop Gain'!AI2492</f>
        <v>-56.210238501696296</v>
      </c>
      <c r="D1448">
        <f>'TPS543C20 Loop Gain'!AJ2492</f>
        <v>83.201817871833342</v>
      </c>
      <c r="E1448">
        <f>'TPS543C20 Loop Gain'!B2492</f>
        <v>558000</v>
      </c>
    </row>
    <row r="1449" spans="3:5" x14ac:dyDescent="0.35">
      <c r="C1449">
        <f>'TPS543C20 Loop Gain'!AI2491</f>
        <v>-56.334139764796085</v>
      </c>
      <c r="D1449">
        <f>'TPS543C20 Loop Gain'!AJ2491</f>
        <v>83.548731534547628</v>
      </c>
      <c r="E1449">
        <f>'TPS543C20 Loop Gain'!B2491</f>
        <v>557000</v>
      </c>
    </row>
    <row r="1450" spans="3:5" x14ac:dyDescent="0.35">
      <c r="C1450">
        <f>'TPS543C20 Loop Gain'!AI2490</f>
        <v>-56.461162796293024</v>
      </c>
      <c r="D1450">
        <f>'TPS543C20 Loop Gain'!AJ2490</f>
        <v>83.895784775890391</v>
      </c>
      <c r="E1450">
        <f>'TPS543C20 Loop Gain'!B2490</f>
        <v>556000</v>
      </c>
    </row>
    <row r="1451" spans="3:5" x14ac:dyDescent="0.35">
      <c r="C1451">
        <f>'TPS543C20 Loop Gain'!AI2489</f>
        <v>-56.591425838215727</v>
      </c>
      <c r="D1451">
        <f>'TPS543C20 Loop Gain'!AJ2489</f>
        <v>84.242978162666077</v>
      </c>
      <c r="E1451">
        <f>'TPS543C20 Loop Gain'!B2489</f>
        <v>555000</v>
      </c>
    </row>
    <row r="1452" spans="3:5" x14ac:dyDescent="0.35">
      <c r="C1452">
        <f>'TPS543C20 Loop Gain'!AI2488</f>
        <v>-56.725054126068187</v>
      </c>
      <c r="D1452">
        <f>'TPS543C20 Loop Gain'!AJ2488</f>
        <v>84.590312245518788</v>
      </c>
      <c r="E1452">
        <f>'TPS543C20 Loop Gain'!B2488</f>
        <v>554000</v>
      </c>
    </row>
    <row r="1453" spans="3:5" x14ac:dyDescent="0.35">
      <c r="C1453">
        <f>'TPS543C20 Loop Gain'!AI2487</f>
        <v>-56.862180450735735</v>
      </c>
      <c r="D1453">
        <f>'TPS543C20 Loop Gain'!AJ2487</f>
        <v>84.93778755872178</v>
      </c>
      <c r="E1453">
        <f>'TPS543C20 Loop Gain'!B2487</f>
        <v>553000</v>
      </c>
    </row>
    <row r="1454" spans="3:5" x14ac:dyDescent="0.35">
      <c r="C1454">
        <f>'TPS543C20 Loop Gain'!AI2486</f>
        <v>-57.002945778013711</v>
      </c>
      <c r="D1454">
        <f>'TPS543C20 Loop Gain'!AJ2486</f>
        <v>85.285404619966585</v>
      </c>
      <c r="E1454">
        <f>'TPS543C20 Loop Gain'!B2486</f>
        <v>552000</v>
      </c>
    </row>
    <row r="1455" spans="3:5" x14ac:dyDescent="0.35">
      <c r="C1455">
        <f>'TPS543C20 Loop Gain'!AI2485</f>
        <v>-57.147499933000475</v>
      </c>
      <c r="D1455">
        <f>'TPS543C20 Loop Gain'!AJ2485</f>
        <v>85.633163930153017</v>
      </c>
      <c r="E1455">
        <f>'TPS543C20 Loop Gain'!B2485</f>
        <v>551000</v>
      </c>
    </row>
    <row r="1456" spans="3:5" x14ac:dyDescent="0.35">
      <c r="C1456">
        <f>'TPS543C20 Loop Gain'!AI2484</f>
        <v>-57.29600235767699</v>
      </c>
      <c r="D1456">
        <f>'TPS543C20 Loop Gain'!AJ2484</f>
        <v>85.981065973180051</v>
      </c>
      <c r="E1456">
        <f>'TPS543C20 Loop Gain'!B2484</f>
        <v>550000</v>
      </c>
    </row>
    <row r="1457" spans="3:5" x14ac:dyDescent="0.35">
      <c r="C1457">
        <f>'TPS543C20 Loop Gain'!AI2483</f>
        <v>-57.448622951268007</v>
      </c>
      <c r="D1457">
        <f>'TPS543C20 Loop Gain'!AJ2483</f>
        <v>86.329111215736134</v>
      </c>
      <c r="E1457">
        <f>'TPS543C20 Loop Gain'!B2483</f>
        <v>549000</v>
      </c>
    </row>
    <row r="1458" spans="3:5" x14ac:dyDescent="0.35">
      <c r="C1458">
        <f>'TPS543C20 Loop Gain'!AI2482</f>
        <v>-57.6055430044876</v>
      </c>
      <c r="D1458">
        <f>'TPS543C20 Loop Gain'!AJ2482</f>
        <v>86.677300107090872</v>
      </c>
      <c r="E1458">
        <f>'TPS543C20 Loop Gain'!B2482</f>
        <v>548000</v>
      </c>
    </row>
    <row r="1459" spans="3:5" x14ac:dyDescent="0.35">
      <c r="C1459">
        <f>'TPS543C20 Loop Gain'!AI2481</f>
        <v>-57.766956240536217</v>
      </c>
      <c r="D1459">
        <f>'TPS543C20 Loop Gain'!AJ2481</f>
        <v>87.025633078888262</v>
      </c>
      <c r="E1459">
        <f>'TPS543C20 Loop Gain'!B2481</f>
        <v>547000</v>
      </c>
    </row>
    <row r="1460" spans="3:5" x14ac:dyDescent="0.35">
      <c r="C1460">
        <f>'TPS543C20 Loop Gain'!AI2480</f>
        <v>-57.933069977834961</v>
      </c>
      <c r="D1460">
        <f>'TPS543C20 Loop Gain'!AJ2480</f>
        <v>87.374110544938361</v>
      </c>
      <c r="E1460">
        <f>'TPS543C20 Loop Gain'!B2480</f>
        <v>546000</v>
      </c>
    </row>
    <row r="1461" spans="3:5" x14ac:dyDescent="0.35">
      <c r="C1461">
        <f>'TPS543C20 Loop Gain'!AI2479</f>
        <v>-58.104106431987425</v>
      </c>
      <c r="D1461">
        <f>'TPS543C20 Loop Gain'!AJ2479</f>
        <v>87.722732901011767</v>
      </c>
      <c r="E1461">
        <f>'TPS543C20 Loop Gain'!B2479</f>
        <v>545000</v>
      </c>
    </row>
    <row r="1462" spans="3:5" x14ac:dyDescent="0.35">
      <c r="C1462">
        <f>'TPS543C20 Loop Gain'!AI2478</f>
        <v>-58.280304177466071</v>
      </c>
      <c r="D1462">
        <f>'TPS543C20 Loop Gain'!AJ2478</f>
        <v>88.071500524633606</v>
      </c>
      <c r="E1462">
        <f>'TPS543C20 Loop Gain'!B2478</f>
        <v>544000</v>
      </c>
    </row>
    <row r="1463" spans="3:5" x14ac:dyDescent="0.35">
      <c r="C1463">
        <f>'TPS543C20 Loop Gain'!AI2477</f>
        <v>-58.461919793130704</v>
      </c>
      <c r="D1463">
        <f>'TPS543C20 Loop Gain'!AJ2477</f>
        <v>88.420413774878867</v>
      </c>
      <c r="E1463">
        <f>'TPS543C20 Loop Gain'!B2477</f>
        <v>543000</v>
      </c>
    </row>
    <row r="1464" spans="3:5" x14ac:dyDescent="0.35">
      <c r="C1464">
        <f>'TPS543C20 Loop Gain'!AI2476</f>
        <v>-58.64922972003793</v>
      </c>
      <c r="D1464">
        <f>'TPS543C20 Loop Gain'!AJ2476</f>
        <v>88.769472992168801</v>
      </c>
      <c r="E1464">
        <f>'TPS543C20 Loop Gain'!B2476</f>
        <v>542000</v>
      </c>
    </row>
    <row r="1465" spans="3:5" x14ac:dyDescent="0.35">
      <c r="C1465">
        <f>'TPS543C20 Loop Gain'!AI2475</f>
        <v>-58.842532365280526</v>
      </c>
      <c r="D1465">
        <f>'TPS543C20 Loop Gain'!AJ2475</f>
        <v>89.118678498068292</v>
      </c>
      <c r="E1465">
        <f>'TPS543C20 Loop Gain'!B2475</f>
        <v>541000</v>
      </c>
    </row>
    <row r="1466" spans="3:5" x14ac:dyDescent="0.35">
      <c r="C1466">
        <f>'TPS543C20 Loop Gain'!AI2474</f>
        <v>-59.042150492019744</v>
      </c>
      <c r="D1466">
        <f>'TPS543C20 Loop Gain'!AJ2474</f>
        <v>89.468030595083093</v>
      </c>
      <c r="E1466">
        <f>'TPS543C20 Loop Gain'!B2474</f>
        <v>540000</v>
      </c>
    </row>
    <row r="1467" spans="3:5" x14ac:dyDescent="0.35">
      <c r="C1467">
        <f>'TPS543C20 Loop Gain'!AI2473</f>
        <v>-59.248433943736991</v>
      </c>
      <c r="D1467">
        <f>'TPS543C20 Loop Gain'!AJ2473</f>
        <v>89.817529566459271</v>
      </c>
      <c r="E1467">
        <f>'TPS543C20 Loop Gain'!B2473</f>
        <v>539000</v>
      </c>
    </row>
    <row r="1468" spans="3:5" x14ac:dyDescent="0.35">
      <c r="C1468">
        <f>'TPS543C20 Loop Gain'!AI2472</f>
        <v>-59.461762760408405</v>
      </c>
      <c r="D1468">
        <f>'TPS543C20 Loop Gain'!AJ2472</f>
        <v>90.167175675984325</v>
      </c>
      <c r="E1468">
        <f>'TPS543C20 Loop Gain'!B2472</f>
        <v>538000</v>
      </c>
    </row>
    <row r="1469" spans="3:5" x14ac:dyDescent="0.35">
      <c r="C1469">
        <f>'TPS543C20 Loop Gain'!AI2471</f>
        <v>-59.682550756267368</v>
      </c>
      <c r="D1469">
        <f>'TPS543C20 Loop Gain'!AJ2471</f>
        <v>90.516969167787082</v>
      </c>
      <c r="E1469">
        <f>'TPS543C20 Loop Gain'!B2471</f>
        <v>537000</v>
      </c>
    </row>
    <row r="1470" spans="3:5" x14ac:dyDescent="0.35">
      <c r="C1470">
        <f>'TPS543C20 Loop Gain'!AI2470</f>
        <v>-59.911249643718378</v>
      </c>
      <c r="D1470">
        <f>'TPS543C20 Loop Gain'!AJ2470</f>
        <v>90.866910266141716</v>
      </c>
      <c r="E1470">
        <f>'TPS543C20 Loop Gain'!B2470</f>
        <v>536000</v>
      </c>
    </row>
    <row r="1471" spans="3:5" x14ac:dyDescent="0.35">
      <c r="C1471">
        <f>'TPS543C20 Loop Gain'!AI2469</f>
        <v>-60.148353806600753</v>
      </c>
      <c r="D1471">
        <f>'TPS543C20 Loop Gain'!AJ2469</f>
        <v>91.216999175270473</v>
      </c>
      <c r="E1471">
        <f>'TPS543C20 Loop Gain'!B2469</f>
        <v>535000</v>
      </c>
    </row>
    <row r="1472" spans="3:5" x14ac:dyDescent="0.35">
      <c r="C1472">
        <f>'TPS543C20 Loop Gain'!AI2468</f>
        <v>-60.394405849500963</v>
      </c>
      <c r="D1472">
        <f>'TPS543C20 Loop Gain'!AJ2468</f>
        <v>91.567236079149396</v>
      </c>
      <c r="E1472">
        <f>'TPS543C20 Loop Gain'!B2468</f>
        <v>534000</v>
      </c>
    </row>
    <row r="1473" spans="3:5" x14ac:dyDescent="0.35">
      <c r="C1473">
        <f>'TPS543C20 Loop Gain'!AI2467</f>
        <v>-60.650003079620248</v>
      </c>
      <c r="D1473">
        <f>'TPS543C20 Loop Gain'!AJ2467</f>
        <v>91.917621141314456</v>
      </c>
      <c r="E1473">
        <f>'TPS543C20 Loop Gain'!B2467</f>
        <v>533000</v>
      </c>
    </row>
    <row r="1474" spans="3:5" x14ac:dyDescent="0.35">
      <c r="C1474">
        <f>'TPS543C20 Loop Gain'!AI2466</f>
        <v>-60.915805115813875</v>
      </c>
      <c r="D1474">
        <f>'TPS543C20 Loop Gain'!AJ2466</f>
        <v>92.268154504670747</v>
      </c>
      <c r="E1474">
        <f>'TPS543C20 Loop Gain'!B2466</f>
        <v>532000</v>
      </c>
    </row>
    <row r="1475" spans="3:5" x14ac:dyDescent="0.35">
      <c r="C1475">
        <f>'TPS543C20 Loop Gain'!AI2465</f>
        <v>-61.192542868514728</v>
      </c>
      <c r="D1475">
        <f>'TPS543C20 Loop Gain'!AJ2465</f>
        <v>92.618836291299758</v>
      </c>
      <c r="E1475">
        <f>'TPS543C20 Loop Gain'!B2465</f>
        <v>531000</v>
      </c>
    </row>
    <row r="1476" spans="3:5" x14ac:dyDescent="0.35">
      <c r="C1476">
        <f>'TPS543C20 Loop Gain'!AI2464</f>
        <v>-61.481029198039565</v>
      </c>
      <c r="D1476">
        <f>'TPS543C20 Loop Gain'!AJ2464</f>
        <v>92.969666602272255</v>
      </c>
      <c r="E1476">
        <f>'TPS543C20 Loop Gain'!B2464</f>
        <v>530000</v>
      </c>
    </row>
    <row r="1477" spans="3:5" x14ac:dyDescent="0.35">
      <c r="C1477">
        <f>'TPS543C20 Loop Gain'!AI2463</f>
        <v>-61.782171642374763</v>
      </c>
      <c r="D1477">
        <f>'TPS543C20 Loop Gain'!AJ2463</f>
        <v>93.320645517460136</v>
      </c>
      <c r="E1477">
        <f>'TPS543C20 Loop Gain'!B2463</f>
        <v>529000</v>
      </c>
    </row>
    <row r="1478" spans="3:5" x14ac:dyDescent="0.35">
      <c r="C1478">
        <f>'TPS543C20 Loop Gain'!AI2462</f>
        <v>-62.096987716178802</v>
      </c>
      <c r="D1478">
        <f>'TPS543C20 Loop Gain'!AJ2462</f>
        <v>93.671773095350616</v>
      </c>
      <c r="E1478">
        <f>'TPS543C20 Loop Gain'!B2462</f>
        <v>528000</v>
      </c>
    </row>
    <row r="1479" spans="3:5" x14ac:dyDescent="0.35">
      <c r="C1479">
        <f>'TPS543C20 Loop Gain'!AI2461</f>
        <v>-62.426623430648817</v>
      </c>
      <c r="D1479">
        <f>'TPS543C20 Loop Gain'!AJ2461</f>
        <v>94.023049372862488</v>
      </c>
      <c r="E1479">
        <f>'TPS543C20 Loop Gain'!B2461</f>
        <v>527000</v>
      </c>
    </row>
    <row r="1480" spans="3:5" x14ac:dyDescent="0.35">
      <c r="C1480">
        <f>'TPS543C20 Loop Gain'!AI2460</f>
        <v>-62.772375883853606</v>
      </c>
      <c r="D1480">
        <f>'TPS543C20 Loop Gain'!AJ2460</f>
        <v>94.374474365163778</v>
      </c>
      <c r="E1480">
        <f>'TPS543C20 Loop Gain'!B2460</f>
        <v>526000</v>
      </c>
    </row>
    <row r="1481" spans="3:5" x14ac:dyDescent="0.35">
      <c r="C1481">
        <f>'TPS543C20 Loop Gain'!AI2459</f>
        <v>-63.135721044659277</v>
      </c>
      <c r="D1481">
        <f>'TPS543C20 Loop Gain'!AJ2459</f>
        <v>94.726048065491042</v>
      </c>
      <c r="E1481">
        <f>'TPS543C20 Loop Gain'!B2459</f>
        <v>525000</v>
      </c>
    </row>
    <row r="1482" spans="3:5" x14ac:dyDescent="0.35">
      <c r="C1482">
        <f>'TPS543C20 Loop Gain'!AI2458</f>
        <v>-63.51834823242239</v>
      </c>
      <c r="D1482">
        <f>'TPS543C20 Loop Gain'!AJ2458</f>
        <v>95.077770444971463</v>
      </c>
      <c r="E1482">
        <f>'TPS543C20 Loop Gain'!B2458</f>
        <v>524000</v>
      </c>
    </row>
    <row r="1483" spans="3:5" x14ac:dyDescent="0.35">
      <c r="C1483">
        <f>'TPS543C20 Loop Gain'!AI2457</f>
        <v>-63.922203327308331</v>
      </c>
      <c r="D1483">
        <f>'TPS543C20 Loop Gain'!AJ2457</f>
        <v>95.429641452445978</v>
      </c>
      <c r="E1483">
        <f>'TPS543C20 Loop Gain'!B2457</f>
        <v>523000</v>
      </c>
    </row>
    <row r="1484" spans="3:5" x14ac:dyDescent="0.35">
      <c r="C1484">
        <f>'TPS543C20 Loop Gain'!AI2456</f>
        <v>-64.34954350622553</v>
      </c>
      <c r="D1484">
        <f>'TPS543C20 Loop Gain'!AJ2456</f>
        <v>95.781661014294855</v>
      </c>
      <c r="E1484">
        <f>'TPS543C20 Loop Gain'!B2456</f>
        <v>522000</v>
      </c>
    </row>
    <row r="1485" spans="3:5" x14ac:dyDescent="0.35">
      <c r="C1485">
        <f>'TPS543C20 Loop Gain'!AI2455</f>
        <v>-64.803007402403466</v>
      </c>
      <c r="D1485">
        <f>'TPS543C20 Loop Gain'!AJ2455</f>
        <v>96.133829034264991</v>
      </c>
      <c r="E1485">
        <f>'TPS543C20 Loop Gain'!B2455</f>
        <v>521000</v>
      </c>
    </row>
    <row r="1486" spans="3:5" x14ac:dyDescent="0.35">
      <c r="C1486">
        <f>'TPS543C20 Loop Gain'!AI2454</f>
        <v>-65.285706217059115</v>
      </c>
      <c r="D1486">
        <f>'TPS543C20 Loop Gain'!AJ2454</f>
        <v>96.486145393300646</v>
      </c>
      <c r="E1486">
        <f>'TPS543C20 Loop Gain'!B2454</f>
        <v>520000</v>
      </c>
    </row>
    <row r="1487" spans="3:5" x14ac:dyDescent="0.35">
      <c r="C1487">
        <f>'TPS543C20 Loop Gain'!AI2453</f>
        <v>-65.801343771179845</v>
      </c>
      <c r="D1487">
        <f>'TPS543C20 Loop Gain'!AJ2453</f>
        <v>96.838609949374231</v>
      </c>
      <c r="E1487">
        <f>'TPS543C20 Loop Gain'!B2453</f>
        <v>519000</v>
      </c>
    </row>
    <row r="1488" spans="3:5" x14ac:dyDescent="0.35">
      <c r="C1488">
        <f>'TPS543C20 Loop Gain'!AI2452</f>
        <v>-66.354377281016241</v>
      </c>
      <c r="D1488">
        <f>'TPS543C20 Loop Gain'!AJ2452</f>
        <v>97.191222537321011</v>
      </c>
      <c r="E1488">
        <f>'TPS543C20 Loop Gain'!B2452</f>
        <v>518000</v>
      </c>
    </row>
    <row r="1489" spans="3:5" x14ac:dyDescent="0.35">
      <c r="C1489">
        <f>'TPS543C20 Loop Gain'!AI2451</f>
        <v>-66.950236648620091</v>
      </c>
      <c r="D1489">
        <f>'TPS543C20 Loop Gain'!AJ2451</f>
        <v>97.543982968676602</v>
      </c>
      <c r="E1489">
        <f>'TPS543C20 Loop Gain'!B2451</f>
        <v>517000</v>
      </c>
    </row>
    <row r="1490" spans="3:5" x14ac:dyDescent="0.35">
      <c r="C1490">
        <f>'TPS543C20 Loop Gain'!AI2450</f>
        <v>-67.595629843976781</v>
      </c>
      <c r="D1490">
        <f>'TPS543C20 Loop Gain'!AJ2450</f>
        <v>97.896891031514798</v>
      </c>
      <c r="E1490">
        <f>'TPS543C20 Loop Gain'!B2450</f>
        <v>516000</v>
      </c>
    </row>
    <row r="1491" spans="3:5" x14ac:dyDescent="0.35">
      <c r="C1491">
        <f>'TPS543C20 Loop Gain'!AI2449</f>
        <v>-68.298978419641273</v>
      </c>
      <c r="D1491">
        <f>'TPS543C20 Loop Gain'!AJ2449</f>
        <v>98.249946490289233</v>
      </c>
      <c r="E1491">
        <f>'TPS543C20 Loop Gain'!B2449</f>
        <v>515000</v>
      </c>
    </row>
    <row r="1492" spans="3:5" x14ac:dyDescent="0.35">
      <c r="C1492">
        <f>'TPS543C20 Loop Gain'!AI2448</f>
        <v>-69.071055953619606</v>
      </c>
      <c r="D1492">
        <f>'TPS543C20 Loop Gain'!AJ2448</f>
        <v>98.603149085678098</v>
      </c>
      <c r="E1492">
        <f>'TPS543C20 Loop Gain'!B2448</f>
        <v>514000</v>
      </c>
    </row>
    <row r="1493" spans="3:5" x14ac:dyDescent="0.35">
      <c r="C1493">
        <f>'TPS543C20 Loop Gain'!AI2447</f>
        <v>-69.925954655142078</v>
      </c>
      <c r="D1493">
        <f>'TPS543C20 Loop Gain'!AJ2447</f>
        <v>98.95649853443085</v>
      </c>
      <c r="E1493">
        <f>'TPS543C20 Loop Gain'!B2447</f>
        <v>513000</v>
      </c>
    </row>
    <row r="1494" spans="3:5" x14ac:dyDescent="0.35">
      <c r="C1494">
        <f>'TPS543C20 Loop Gain'!AI2446</f>
        <v>-70.882605981849522</v>
      </c>
      <c r="D1494">
        <f>'TPS543C20 Loop Gain'!AJ2446</f>
        <v>99.309994529216254</v>
      </c>
      <c r="E1494">
        <f>'TPS543C20 Loop Gain'!B2446</f>
        <v>512000</v>
      </c>
    </row>
    <row r="1495" spans="3:5" x14ac:dyDescent="0.35">
      <c r="C1495">
        <f>'TPS543C20 Loop Gain'!AI2445</f>
        <v>-71.967286231623646</v>
      </c>
      <c r="D1495">
        <f>'TPS543C20 Loop Gain'!AJ2445</f>
        <v>99.663636738476001</v>
      </c>
      <c r="E1495">
        <f>'TPS543C20 Loop Gain'!B2445</f>
        <v>511000</v>
      </c>
    </row>
    <row r="1496" spans="3:5" x14ac:dyDescent="0.35">
      <c r="C1496">
        <f>'TPS543C20 Loop Gain'!AI2444</f>
        <v>-73.21798826160358</v>
      </c>
      <c r="D1496">
        <f>'TPS543C20 Loop Gain'!AJ2444</f>
        <v>100.01742480627905</v>
      </c>
      <c r="E1496">
        <f>'TPS543C20 Loop Gain'!B2444</f>
        <v>510000</v>
      </c>
    </row>
    <row r="1497" spans="3:5" x14ac:dyDescent="0.35">
      <c r="C1497">
        <f>'TPS543C20 Loop Gain'!AI2443</f>
        <v>-74.692623959839608</v>
      </c>
      <c r="D1497">
        <f>'TPS543C20 Loop Gain'!AJ2443</f>
        <v>100.37135835217968</v>
      </c>
      <c r="E1497">
        <f>'TPS543C20 Loop Gain'!B2443</f>
        <v>509000</v>
      </c>
    </row>
    <row r="1498" spans="3:5" x14ac:dyDescent="0.35">
      <c r="C1498">
        <f>'TPS543C20 Loop Gain'!AI2442</f>
        <v>-76.485959220573974</v>
      </c>
      <c r="D1498">
        <f>'TPS543C20 Loop Gain'!AJ2442</f>
        <v>100.72543697107555</v>
      </c>
      <c r="E1498">
        <f>'TPS543C20 Loop Gain'!B2442</f>
        <v>508000</v>
      </c>
    </row>
    <row r="1499" spans="3:5" x14ac:dyDescent="0.35">
      <c r="C1499">
        <f>'TPS543C20 Loop Gain'!AI2441</f>
        <v>-78.769538106472311</v>
      </c>
      <c r="D1499">
        <f>'TPS543C20 Loop Gain'!AJ2441</f>
        <v>101.07966023307802</v>
      </c>
      <c r="E1499">
        <f>'TPS543C20 Loop Gain'!B2441</f>
        <v>507000</v>
      </c>
    </row>
    <row r="1500" spans="3:5" x14ac:dyDescent="0.35">
      <c r="C1500">
        <f>'TPS543C20 Loop Gain'!AI2440</f>
        <v>-81.906559725532006</v>
      </c>
      <c r="D1500">
        <f>'TPS543C20 Loop Gain'!AJ2440</f>
        <v>101.43402768336847</v>
      </c>
      <c r="E1500">
        <f>'TPS543C20 Loop Gain'!B2440</f>
        <v>506000</v>
      </c>
    </row>
    <row r="1501" spans="3:5" x14ac:dyDescent="0.35">
      <c r="C1501">
        <f>'TPS543C20 Loop Gain'!AI2439</f>
        <v>-86.919485411074987</v>
      </c>
      <c r="D1501">
        <f>'TPS543C20 Loop Gain'!AJ2439</f>
        <v>101.78853884208259</v>
      </c>
      <c r="E1501">
        <f>'TPS543C20 Loop Gain'!B2439</f>
        <v>505000</v>
      </c>
    </row>
    <row r="1502" spans="3:5" x14ac:dyDescent="0.35">
      <c r="C1502">
        <f>'TPS543C20 Loop Gain'!AI2438</f>
        <v>-100.35913397732807</v>
      </c>
      <c r="D1502">
        <f>'TPS543C20 Loop Gain'!AJ2438</f>
        <v>102.14319320415873</v>
      </c>
      <c r="E1502">
        <f>'TPS543C20 Loop Gain'!B2438</f>
        <v>504000</v>
      </c>
    </row>
    <row r="1503" spans="3:5" x14ac:dyDescent="0.35">
      <c r="C1503">
        <f>'TPS543C20 Loop Gain'!AI2437</f>
        <v>-91.641562856454101</v>
      </c>
      <c r="D1503">
        <f>'TPS543C20 Loop Gain'!AJ2437</f>
        <v>-77.502009760736115</v>
      </c>
      <c r="E1503">
        <f>'TPS543C20 Loop Gain'!B2437</f>
        <v>503000</v>
      </c>
    </row>
    <row r="1504" spans="3:5" x14ac:dyDescent="0.35">
      <c r="C1504">
        <f>'TPS543C20 Loop Gain'!AI2436</f>
        <v>-84.119607822532245</v>
      </c>
      <c r="D1504">
        <f>'TPS543C20 Loop Gain'!AJ2436</f>
        <v>-77.147070608394827</v>
      </c>
      <c r="E1504">
        <f>'TPS543C20 Loop Gain'!B2436</f>
        <v>502000</v>
      </c>
    </row>
    <row r="1505" spans="3:5" x14ac:dyDescent="0.35">
      <c r="C1505">
        <f>'TPS543C20 Loop Gain'!AI2435</f>
        <v>-80.124829797469758</v>
      </c>
      <c r="D1505">
        <f>'TPS543C20 Loop Gain'!AJ2435</f>
        <v>-76.791989920136004</v>
      </c>
      <c r="E1505">
        <f>'TPS543C20 Loop Gain'!B2435</f>
        <v>501000</v>
      </c>
    </row>
    <row r="1506" spans="3:5" x14ac:dyDescent="0.35">
      <c r="C1506">
        <f>'TPS543C20 Loop Gain'!AI2434</f>
        <v>-77.380537220943054</v>
      </c>
      <c r="D1506">
        <f>'TPS543C20 Loop Gain'!AJ2434</f>
        <v>-76.436768302936898</v>
      </c>
      <c r="E1506">
        <f>'TPS543C20 Loop Gain'!B2434</f>
        <v>500000</v>
      </c>
    </row>
    <row r="1507" spans="3:5" x14ac:dyDescent="0.35">
      <c r="C1507">
        <f>'TPS543C20 Loop Gain'!AI2433</f>
        <v>-75.283823599672033</v>
      </c>
      <c r="D1507">
        <f>'TPS543C20 Loop Gain'!AJ2433</f>
        <v>-76.081406389534294</v>
      </c>
      <c r="E1507">
        <f>'TPS543C20 Loop Gain'!B2433</f>
        <v>499000</v>
      </c>
    </row>
    <row r="1508" spans="3:5" x14ac:dyDescent="0.35">
      <c r="C1508">
        <f>'TPS543C20 Loop Gain'!AI2432</f>
        <v>-73.584176188976727</v>
      </c>
      <c r="D1508">
        <f>'TPS543C20 Loop Gain'!AJ2432</f>
        <v>-75.725904838540544</v>
      </c>
      <c r="E1508">
        <f>'TPS543C20 Loop Gain'!B2432</f>
        <v>498000</v>
      </c>
    </row>
    <row r="1509" spans="3:5" x14ac:dyDescent="0.35">
      <c r="C1509">
        <f>'TPS543C20 Loop Gain'!AI2431</f>
        <v>-72.153155600022288</v>
      </c>
      <c r="D1509">
        <f>'TPS543C20 Loop Gain'!AJ2431</f>
        <v>-75.370264334540721</v>
      </c>
      <c r="E1509">
        <f>'TPS543C20 Loop Gain'!B2431</f>
        <v>497000</v>
      </c>
    </row>
    <row r="1510" spans="3:5" x14ac:dyDescent="0.35">
      <c r="C1510">
        <f>'TPS543C20 Loop Gain'!AI2430</f>
        <v>-70.916058189862156</v>
      </c>
      <c r="D1510">
        <f>'TPS543C20 Loop Gain'!AJ2430</f>
        <v>-75.014485588191718</v>
      </c>
      <c r="E1510">
        <f>'TPS543C20 Loop Gain'!B2430</f>
        <v>496000</v>
      </c>
    </row>
    <row r="1511" spans="3:5" x14ac:dyDescent="0.35">
      <c r="C1511">
        <f>'TPS543C20 Loop Gain'!AI2429</f>
        <v>-69.825577312309818</v>
      </c>
      <c r="D1511">
        <f>'TPS543C20 Loop Gain'!AJ2429</f>
        <v>-74.658569336318678</v>
      </c>
      <c r="E1511">
        <f>'TPS543C20 Loop Gain'!B2429</f>
        <v>495000</v>
      </c>
    </row>
    <row r="1512" spans="3:5" x14ac:dyDescent="0.35">
      <c r="C1512">
        <f>'TPS543C20 Loop Gain'!AI2428</f>
        <v>-68.849854235136661</v>
      </c>
      <c r="D1512">
        <f>'TPS543C20 Loop Gain'!AJ2428</f>
        <v>-74.302516342004949</v>
      </c>
      <c r="E1512">
        <f>'TPS543C20 Loop Gain'!B2428</f>
        <v>494000</v>
      </c>
    </row>
    <row r="1513" spans="3:5" x14ac:dyDescent="0.35">
      <c r="C1513">
        <f>'TPS543C20 Loop Gain'!AI2427</f>
        <v>-67.96640761045181</v>
      </c>
      <c r="D1513">
        <f>'TPS543C20 Loop Gain'!AJ2427</f>
        <v>-73.946327394681148</v>
      </c>
      <c r="E1513">
        <f>'TPS543C20 Loop Gain'!B2427</f>
        <v>493000</v>
      </c>
    </row>
    <row r="1514" spans="3:5" x14ac:dyDescent="0.35">
      <c r="C1514">
        <f>'TPS543C20 Loop Gain'!AI2426</f>
        <v>-67.158779876806875</v>
      </c>
      <c r="D1514">
        <f>'TPS543C20 Loop Gain'!AJ2426</f>
        <v>-73.590003310206271</v>
      </c>
      <c r="E1514">
        <f>'TPS543C20 Loop Gain'!B2426</f>
        <v>492000</v>
      </c>
    </row>
    <row r="1515" spans="3:5" x14ac:dyDescent="0.35">
      <c r="C1515">
        <f>'TPS543C20 Loop Gain'!AI2425</f>
        <v>-66.414560553387503</v>
      </c>
      <c r="D1515">
        <f>'TPS543C20 Loop Gain'!AJ2425</f>
        <v>-73.233544930948199</v>
      </c>
      <c r="E1515">
        <f>'TPS543C20 Loop Gain'!B2425</f>
        <v>491000</v>
      </c>
    </row>
    <row r="1516" spans="3:5" x14ac:dyDescent="0.35">
      <c r="C1516">
        <f>'TPS543C20 Loop Gain'!AI2424</f>
        <v>-65.724159233912303</v>
      </c>
      <c r="D1516">
        <f>'TPS543C20 Loop Gain'!AJ2424</f>
        <v>-72.876953125858194</v>
      </c>
      <c r="E1516">
        <f>'TPS543C20 Loop Gain'!B2424</f>
        <v>490000</v>
      </c>
    </row>
    <row r="1517" spans="3:5" x14ac:dyDescent="0.35">
      <c r="C1517">
        <f>'TPS543C20 Loop Gain'!AI2423</f>
        <v>-65.080011004054853</v>
      </c>
      <c r="D1517">
        <f>'TPS543C20 Loop Gain'!AJ2423</f>
        <v>-72.520228790544635</v>
      </c>
      <c r="E1517">
        <f>'TPS543C20 Loop Gain'!B2423</f>
        <v>489000</v>
      </c>
    </row>
    <row r="1518" spans="3:5" x14ac:dyDescent="0.35">
      <c r="C1518">
        <f>'TPS543C20 Loop Gain'!AI2422</f>
        <v>-64.476043388148867</v>
      </c>
      <c r="D1518">
        <f>'TPS543C20 Loop Gain'!AJ2422</f>
        <v>-72.163372847334415</v>
      </c>
      <c r="E1518">
        <f>'TPS543C20 Loop Gain'!B2422</f>
        <v>488000</v>
      </c>
    </row>
    <row r="1519" spans="3:5" x14ac:dyDescent="0.35">
      <c r="C1519">
        <f>'TPS543C20 Loop Gain'!AI2421</f>
        <v>-63.907307878710554</v>
      </c>
      <c r="D1519">
        <f>'TPS543C20 Loop Gain'!AJ2421</f>
        <v>-71.806386245339795</v>
      </c>
      <c r="E1519">
        <f>'TPS543C20 Loop Gain'!B2421</f>
        <v>487000</v>
      </c>
    </row>
    <row r="1520" spans="3:5" x14ac:dyDescent="0.35">
      <c r="C1520">
        <f>'TPS543C20 Loop Gain'!AI2420</f>
        <v>-63.369718600350964</v>
      </c>
      <c r="D1520">
        <f>'TPS543C20 Loop Gain'!AJ2420</f>
        <v>-71.44926996051538</v>
      </c>
      <c r="E1520">
        <f>'TPS543C20 Loop Gain'!B2420</f>
        <v>486000</v>
      </c>
    </row>
    <row r="1521" spans="3:5" x14ac:dyDescent="0.35">
      <c r="C1521">
        <f>'TPS543C20 Loop Gain'!AI2419</f>
        <v>-62.859862773735443</v>
      </c>
      <c r="D1521">
        <f>'TPS543C20 Loop Gain'!AJ2419</f>
        <v>-71.092024995711398</v>
      </c>
      <c r="E1521">
        <f>'TPS543C20 Loop Gain'!B2419</f>
        <v>485000</v>
      </c>
    </row>
    <row r="1522" spans="3:5" x14ac:dyDescent="0.35">
      <c r="C1522">
        <f>'TPS543C20 Loop Gain'!AI2418</f>
        <v>-62.374860535728267</v>
      </c>
      <c r="D1522">
        <f>'TPS543C20 Loop Gain'!AJ2418</f>
        <v>-70.734652380723105</v>
      </c>
      <c r="E1522">
        <f>'TPS543C20 Loop Gain'!B2418</f>
        <v>484000</v>
      </c>
    </row>
    <row r="1523" spans="3:5" x14ac:dyDescent="0.35">
      <c r="C1523">
        <f>'TPS543C20 Loop Gain'!AI2417</f>
        <v>-61.912259453099153</v>
      </c>
      <c r="D1523">
        <f>'TPS543C20 Loop Gain'!AJ2417</f>
        <v>-70.377153172335312</v>
      </c>
      <c r="E1523">
        <f>'TPS543C20 Loop Gain'!B2417</f>
        <v>483000</v>
      </c>
    </row>
    <row r="1524" spans="3:5" x14ac:dyDescent="0.35">
      <c r="C1524">
        <f>'TPS543C20 Loop Gain'!AI2416</f>
        <v>-61.469953910243106</v>
      </c>
      <c r="D1524">
        <f>'TPS543C20 Loop Gain'!AJ2416</f>
        <v>-70.01952845436287</v>
      </c>
      <c r="E1524">
        <f>'TPS543C20 Loop Gain'!B2416</f>
        <v>482000</v>
      </c>
    </row>
    <row r="1525" spans="3:5" x14ac:dyDescent="0.35">
      <c r="C1525">
        <f>'TPS543C20 Loop Gain'!AI2415</f>
        <v>-61.046122648315361</v>
      </c>
      <c r="D1525">
        <f>'TPS543C20 Loop Gain'!AJ2415</f>
        <v>-69.661779337685772</v>
      </c>
      <c r="E1525">
        <f>'TPS543C20 Loop Gain'!B2415</f>
        <v>481000</v>
      </c>
    </row>
    <row r="1526" spans="3:5" x14ac:dyDescent="0.35">
      <c r="C1526">
        <f>'TPS543C20 Loop Gain'!AI2414</f>
        <v>-60.639179761842911</v>
      </c>
      <c r="D1526">
        <f>'TPS543C20 Loop Gain'!AJ2414</f>
        <v>-69.303906960279846</v>
      </c>
      <c r="E1526">
        <f>'TPS543C20 Loop Gain'!B2414</f>
        <v>480000</v>
      </c>
    </row>
    <row r="1527" spans="3:5" x14ac:dyDescent="0.35">
      <c r="C1527">
        <f>'TPS543C20 Loop Gain'!AI2413</f>
        <v>-60.247735816699233</v>
      </c>
      <c r="D1527">
        <f>'TPS543C20 Loop Gain'!AJ2413</f>
        <v>-68.94591248724403</v>
      </c>
      <c r="E1527">
        <f>'TPS543C20 Loop Gain'!B2413</f>
        <v>479000</v>
      </c>
    </row>
    <row r="1528" spans="3:5" x14ac:dyDescent="0.35">
      <c r="C1528">
        <f>'TPS543C20 Loop Gain'!AI2412</f>
        <v>-59.870566680031516</v>
      </c>
      <c r="D1528">
        <f>'TPS543C20 Loop Gain'!AJ2412</f>
        <v>-68.587797110820034</v>
      </c>
      <c r="E1528">
        <f>'TPS543C20 Loop Gain'!B2412</f>
        <v>478000</v>
      </c>
    </row>
    <row r="1529" spans="3:5" x14ac:dyDescent="0.35">
      <c r="C1529">
        <f>'TPS543C20 Loop Gain'!AI2411</f>
        <v>-59.506588296433485</v>
      </c>
      <c r="D1529">
        <f>'TPS543C20 Loop Gain'!AJ2411</f>
        <v>-68.229562050409072</v>
      </c>
      <c r="E1529">
        <f>'TPS543C20 Loop Gain'!B2411</f>
        <v>477000</v>
      </c>
    </row>
    <row r="1530" spans="3:5" x14ac:dyDescent="0.35">
      <c r="C1530">
        <f>'TPS543C20 Loop Gain'!AI2410</f>
        <v>-59.154836099014773</v>
      </c>
      <c r="D1530">
        <f>'TPS543C20 Loop Gain'!AJ2410</f>
        <v>-67.871208552583568</v>
      </c>
      <c r="E1530">
        <f>'TPS543C20 Loop Gain'!B2410</f>
        <v>476000</v>
      </c>
    </row>
    <row r="1531" spans="3:5" x14ac:dyDescent="0.35">
      <c r="C1531">
        <f>'TPS543C20 Loop Gain'!AI2409</f>
        <v>-58.814448069491405</v>
      </c>
      <c r="D1531">
        <f>'TPS543C20 Loop Gain'!AJ2409</f>
        <v>-67.512737891094773</v>
      </c>
      <c r="E1531">
        <f>'TPS543C20 Loop Gain'!B2409</f>
        <v>475000</v>
      </c>
    </row>
    <row r="1532" spans="3:5" x14ac:dyDescent="0.35">
      <c r="C1532">
        <f>'TPS543C20 Loop Gain'!AI2408</f>
        <v>-58.484650697721314</v>
      </c>
      <c r="D1532">
        <f>'TPS543C20 Loop Gain'!AJ2408</f>
        <v>-67.1541513668721</v>
      </c>
      <c r="E1532">
        <f>'TPS543C20 Loop Gain'!B2408</f>
        <v>474000</v>
      </c>
    </row>
    <row r="1533" spans="3:5" x14ac:dyDescent="0.35">
      <c r="C1533">
        <f>'TPS543C20 Loop Gain'!AI2407</f>
        <v>-58.164747264813371</v>
      </c>
      <c r="D1533">
        <f>'TPS543C20 Loop Gain'!AJ2407</f>
        <v>-66.795450308021358</v>
      </c>
      <c r="E1533">
        <f>'TPS543C20 Loop Gain'!B2407</f>
        <v>473000</v>
      </c>
    </row>
    <row r="1534" spans="3:5" x14ac:dyDescent="0.35">
      <c r="C1534">
        <f>'TPS543C20 Loop Gain'!AI2406</f>
        <v>-57.854108003120281</v>
      </c>
      <c r="D1534">
        <f>'TPS543C20 Loop Gain'!AJ2406</f>
        <v>-66.436636069815705</v>
      </c>
      <c r="E1534">
        <f>'TPS543C20 Loop Gain'!B2406</f>
        <v>472000</v>
      </c>
    </row>
    <row r="1535" spans="3:5" x14ac:dyDescent="0.35">
      <c r="C1535">
        <f>'TPS543C20 Loop Gain'!AI2405</f>
        <v>-57.552161783500956</v>
      </c>
      <c r="D1535">
        <f>'TPS543C20 Loop Gain'!AJ2405</f>
        <v>-66.07771003468136</v>
      </c>
      <c r="E1535">
        <f>'TPS543C20 Loop Gain'!B2405</f>
        <v>471000</v>
      </c>
    </row>
    <row r="1536" spans="3:5" x14ac:dyDescent="0.35">
      <c r="C1536">
        <f>'TPS543C20 Loop Gain'!AI2404</f>
        <v>-57.258389053936732</v>
      </c>
      <c r="D1536">
        <f>'TPS543C20 Loop Gain'!AJ2404</f>
        <v>-65.718673612179529</v>
      </c>
      <c r="E1536">
        <f>'TPS543C20 Loop Gain'!B2404</f>
        <v>470000</v>
      </c>
    </row>
    <row r="1537" spans="3:5" x14ac:dyDescent="0.35">
      <c r="C1537">
        <f>'TPS543C20 Loop Gain'!AI2403</f>
        <v>-56.972315810045913</v>
      </c>
      <c r="D1537">
        <f>'TPS543C20 Loop Gain'!AJ2403</f>
        <v>-65.359528238982122</v>
      </c>
      <c r="E1537">
        <f>'TPS543C20 Loop Gain'!B2403</f>
        <v>469000</v>
      </c>
    </row>
    <row r="1538" spans="3:5" x14ac:dyDescent="0.35">
      <c r="C1538">
        <f>'TPS543C20 Loop Gain'!AI2402</f>
        <v>-56.69350842166773</v>
      </c>
      <c r="D1538">
        <f>'TPS543C20 Loop Gain'!AJ2402</f>
        <v>-65.000275378842005</v>
      </c>
      <c r="E1538">
        <f>'TPS543C20 Loop Gain'!B2402</f>
        <v>468000</v>
      </c>
    </row>
    <row r="1539" spans="3:5" x14ac:dyDescent="0.35">
      <c r="C1539">
        <f>'TPS543C20 Loop Gain'!AI2401</f>
        <v>-56.421569173677824</v>
      </c>
      <c r="D1539">
        <f>'TPS543C20 Loop Gain'!AJ2401</f>
        <v>-64.640916522558825</v>
      </c>
      <c r="E1539">
        <f>'TPS543C20 Loop Gain'!B2401</f>
        <v>467000</v>
      </c>
    </row>
    <row r="1540" spans="3:5" x14ac:dyDescent="0.35">
      <c r="C1540">
        <f>'TPS543C20 Loop Gain'!AI2400</f>
        <v>-56.156132405881721</v>
      </c>
      <c r="D1540">
        <f>'TPS543C20 Loop Gain'!AJ2400</f>
        <v>-64.281453187937814</v>
      </c>
      <c r="E1540">
        <f>'TPS543C20 Loop Gain'!B2400</f>
        <v>466000</v>
      </c>
    </row>
    <row r="1541" spans="3:5" x14ac:dyDescent="0.35">
      <c r="C1541">
        <f>'TPS543C20 Loop Gain'!AI2399</f>
        <v>-55.896861157922288</v>
      </c>
      <c r="D1541">
        <f>'TPS543C20 Loop Gain'!AJ2399</f>
        <v>-63.921886919747365</v>
      </c>
      <c r="E1541">
        <f>'TPS543C20 Loop Gain'!B2399</f>
        <v>465000</v>
      </c>
    </row>
    <row r="1542" spans="3:5" x14ac:dyDescent="0.35">
      <c r="C1542">
        <f>'TPS543C20 Loop Gain'!AI2398</f>
        <v>-55.643444241936926</v>
      </c>
      <c r="D1542">
        <f>'TPS543C20 Loop Gain'!AJ2398</f>
        <v>-63.562219289664171</v>
      </c>
      <c r="E1542">
        <f>'TPS543C20 Loop Gain'!B2398</f>
        <v>464000</v>
      </c>
    </row>
    <row r="1543" spans="3:5" x14ac:dyDescent="0.35">
      <c r="C1543">
        <f>'TPS543C20 Loop Gain'!AI2397</f>
        <v>-55.395593679140134</v>
      </c>
      <c r="D1543">
        <f>'TPS543C20 Loop Gain'!AJ2397</f>
        <v>-63.202451896220524</v>
      </c>
      <c r="E1543">
        <f>'TPS543C20 Loop Gain'!B2397</f>
        <v>463000</v>
      </c>
    </row>
    <row r="1544" spans="3:5" x14ac:dyDescent="0.35">
      <c r="C1544">
        <f>'TPS543C20 Loop Gain'!AI2396</f>
        <v>-55.153042447357848</v>
      </c>
      <c r="D1544">
        <f>'TPS543C20 Loop Gain'!AJ2396</f>
        <v>-62.842586364741209</v>
      </c>
      <c r="E1544">
        <f>'TPS543C20 Loop Gain'!B2396</f>
        <v>462000</v>
      </c>
    </row>
    <row r="1545" spans="3:5" x14ac:dyDescent="0.35">
      <c r="C1545">
        <f>'TPS543C20 Loop Gain'!AI2395</f>
        <v>-54.915542495315741</v>
      </c>
      <c r="D1545">
        <f>'TPS543C20 Loop Gain'!AJ2395</f>
        <v>-62.482624347276051</v>
      </c>
      <c r="E1545">
        <f>'TPS543C20 Loop Gain'!B2395</f>
        <v>461000</v>
      </c>
    </row>
    <row r="1546" spans="3:5" x14ac:dyDescent="0.35">
      <c r="C1546">
        <f>'TPS543C20 Loop Gain'!AI2394</f>
        <v>-54.682862986648821</v>
      </c>
      <c r="D1546">
        <f>'TPS543C20 Loop Gain'!AJ2394</f>
        <v>-62.122567522528762</v>
      </c>
      <c r="E1546">
        <f>'TPS543C20 Loop Gain'!B2394</f>
        <v>460000</v>
      </c>
    </row>
    <row r="1547" spans="3:5" x14ac:dyDescent="0.35">
      <c r="C1547">
        <f>'TPS543C20 Loop Gain'!AI2393</f>
        <v>-54.454788742458021</v>
      </c>
      <c r="D1547">
        <f>'TPS543C20 Loop Gain'!AJ2393</f>
        <v>-61.762417595777208</v>
      </c>
      <c r="E1547">
        <f>'TPS543C20 Loop Gain'!B2393</f>
        <v>459000</v>
      </c>
    </row>
    <row r="1548" spans="3:5" x14ac:dyDescent="0.35">
      <c r="C1548">
        <f>'TPS543C20 Loop Gain'!AI2392</f>
        <v>-54.231118856069898</v>
      </c>
      <c r="D1548">
        <f>'TPS543C20 Loop Gain'!AJ2392</f>
        <v>-61.40217629879011</v>
      </c>
      <c r="E1548">
        <f>'TPS543C20 Loop Gain'!B2392</f>
        <v>458000</v>
      </c>
    </row>
    <row r="1549" spans="3:5" x14ac:dyDescent="0.35">
      <c r="C1549">
        <f>'TPS543C20 Loop Gain'!AI2391</f>
        <v>-54.01166545764341</v>
      </c>
      <c r="D1549">
        <f>'TPS543C20 Loop Gain'!AJ2391</f>
        <v>-61.041845389738704</v>
      </c>
      <c r="E1549">
        <f>'TPS543C20 Loop Gain'!B2391</f>
        <v>457000</v>
      </c>
    </row>
    <row r="1550" spans="3:5" x14ac:dyDescent="0.35">
      <c r="C1550">
        <f>'TPS543C20 Loop Gain'!AI2390</f>
        <v>-53.796252609581416</v>
      </c>
      <c r="D1550">
        <f>'TPS543C20 Loop Gain'!AJ2390</f>
        <v>-60.681426653100594</v>
      </c>
      <c r="E1550">
        <f>'TPS543C20 Loop Gain'!B2390</f>
        <v>456000</v>
      </c>
    </row>
    <row r="1551" spans="3:5" x14ac:dyDescent="0.35">
      <c r="C1551">
        <f>'TPS543C20 Loop Gain'!AI2389</f>
        <v>-53.584715316472149</v>
      </c>
      <c r="D1551">
        <f>'TPS543C20 Loop Gain'!AJ2389</f>
        <v>-60.320921899559885</v>
      </c>
      <c r="E1551">
        <f>'TPS543C20 Loop Gain'!B2389</f>
        <v>455000</v>
      </c>
    </row>
    <row r="1552" spans="3:5" x14ac:dyDescent="0.35">
      <c r="C1552">
        <f>'TPS543C20 Loop Gain'!AI2388</f>
        <v>-53.376898635597037</v>
      </c>
      <c r="D1552">
        <f>'TPS543C20 Loop Gain'!AJ2388</f>
        <v>-59.960332965901493</v>
      </c>
      <c r="E1552">
        <f>'TPS543C20 Loop Gain'!B2388</f>
        <v>454000</v>
      </c>
    </row>
    <row r="1553" spans="3:5" x14ac:dyDescent="0.35">
      <c r="C1553">
        <f>'TPS543C20 Loop Gain'!AI2387</f>
        <v>-53.172656875991152</v>
      </c>
      <c r="D1553">
        <f>'TPS543C20 Loop Gain'!AJ2387</f>
        <v>-59.599661714897437</v>
      </c>
      <c r="E1553">
        <f>'TPS543C20 Loop Gain'!B2387</f>
        <v>453000</v>
      </c>
    </row>
    <row r="1554" spans="3:5" x14ac:dyDescent="0.35">
      <c r="C1554">
        <f>'TPS543C20 Loop Gain'!AI2386</f>
        <v>-52.971852875681634</v>
      </c>
      <c r="D1554">
        <f>'TPS543C20 Loop Gain'!AJ2386</f>
        <v>-59.238910035192603</v>
      </c>
      <c r="E1554">
        <f>'TPS543C20 Loop Gain'!B2386</f>
        <v>452000</v>
      </c>
    </row>
    <row r="1555" spans="3:5" x14ac:dyDescent="0.35">
      <c r="C1555">
        <f>'TPS543C20 Loop Gain'!AI2385</f>
        <v>-52.774357348120809</v>
      </c>
      <c r="D1555">
        <f>'TPS543C20 Loop Gain'!AJ2385</f>
        <v>-58.87807984117859</v>
      </c>
      <c r="E1555">
        <f>'TPS543C20 Loop Gain'!B2385</f>
        <v>451000</v>
      </c>
    </row>
    <row r="1556" spans="3:5" x14ac:dyDescent="0.35">
      <c r="C1556">
        <f>'TPS543C20 Loop Gain'!AI2384</f>
        <v>-52.580048290015675</v>
      </c>
      <c r="D1556">
        <f>'TPS543C20 Loop Gain'!AJ2384</f>
        <v>-58.517173072866981</v>
      </c>
      <c r="E1556">
        <f>'TPS543C20 Loop Gain'!B2384</f>
        <v>450000</v>
      </c>
    </row>
    <row r="1557" spans="3:5" x14ac:dyDescent="0.35">
      <c r="C1557">
        <f>'TPS543C20 Loop Gain'!AI2383</f>
        <v>-52.388810443756853</v>
      </c>
      <c r="D1557">
        <f>'TPS543C20 Loop Gain'!AJ2383</f>
        <v>-58.15619169575406</v>
      </c>
      <c r="E1557">
        <f>'TPS543C20 Loop Gain'!B2383</f>
        <v>449000</v>
      </c>
    </row>
    <row r="1558" spans="3:5" x14ac:dyDescent="0.35">
      <c r="C1558">
        <f>'TPS543C20 Loop Gain'!AI2382</f>
        <v>-52.2005348085153</v>
      </c>
      <c r="D1558">
        <f>'TPS543C20 Loop Gain'!AJ2382</f>
        <v>-57.79513770068089</v>
      </c>
      <c r="E1558">
        <f>'TPS543C20 Loop Gain'!B2382</f>
        <v>448000</v>
      </c>
    </row>
    <row r="1559" spans="3:5" x14ac:dyDescent="0.35">
      <c r="C1559">
        <f>'TPS543C20 Loop Gain'!AI2381</f>
        <v>-52.015118194813368</v>
      </c>
      <c r="D1559">
        <f>'TPS543C20 Loop Gain'!AJ2381</f>
        <v>-57.434013103687612</v>
      </c>
      <c r="E1559">
        <f>'TPS543C20 Loop Gain'!B2381</f>
        <v>447000</v>
      </c>
    </row>
    <row r="1560" spans="3:5" x14ac:dyDescent="0.35">
      <c r="C1560">
        <f>'TPS543C20 Loop Gain'!AI2380</f>
        <v>-51.832462818011031</v>
      </c>
      <c r="D1560">
        <f>'TPS543C20 Loop Gain'!AJ2380</f>
        <v>-57.072819945862072</v>
      </c>
      <c r="E1560">
        <f>'TPS543C20 Loop Gain'!B2380</f>
        <v>446000</v>
      </c>
    </row>
    <row r="1561" spans="3:5" x14ac:dyDescent="0.35">
      <c r="C1561">
        <f>'TPS543C20 Loop Gain'!AI2379</f>
        <v>-51.65247592669671</v>
      </c>
      <c r="D1561">
        <f>'TPS543C20 Loop Gain'!AJ2379</f>
        <v>-56.711560293182529</v>
      </c>
      <c r="E1561">
        <f>'TPS543C20 Loop Gain'!B2379</f>
        <v>445000</v>
      </c>
    </row>
    <row r="1562" spans="3:5" x14ac:dyDescent="0.35">
      <c r="C1562">
        <f>'TPS543C20 Loop Gain'!AI2378</f>
        <v>-51.475069462447038</v>
      </c>
      <c r="D1562">
        <f>'TPS543C20 Loop Gain'!AJ2378</f>
        <v>-56.350236236356025</v>
      </c>
      <c r="E1562">
        <f>'TPS543C20 Loop Gain'!B2378</f>
        <v>444000</v>
      </c>
    </row>
    <row r="1563" spans="3:5" x14ac:dyDescent="0.35">
      <c r="C1563">
        <f>'TPS543C20 Loop Gain'!AI2377</f>
        <v>-51.300159747829348</v>
      </c>
      <c r="D1563">
        <f>'TPS543C20 Loop Gain'!AJ2377</f>
        <v>-55.988849890647998</v>
      </c>
      <c r="E1563">
        <f>'TPS543C20 Loop Gain'!B2377</f>
        <v>443000</v>
      </c>
    </row>
    <row r="1564" spans="3:5" x14ac:dyDescent="0.35">
      <c r="C1564">
        <f>'TPS543C20 Loop Gain'!AI2376</f>
        <v>-51.127667199879554</v>
      </c>
      <c r="D1564">
        <f>'TPS543C20 Loop Gain'!AJ2376</f>
        <v>-55.627403395710395</v>
      </c>
      <c r="E1564">
        <f>'TPS543C20 Loop Gain'!B2376</f>
        <v>442000</v>
      </c>
    </row>
    <row r="1565" spans="3:5" x14ac:dyDescent="0.35">
      <c r="C1565">
        <f>'TPS543C20 Loop Gain'!AI2375</f>
        <v>-50.957516066599034</v>
      </c>
      <c r="D1565">
        <f>'TPS543C20 Loop Gain'!AJ2375</f>
        <v>-55.265898915401031</v>
      </c>
      <c r="E1565">
        <f>'TPS543C20 Loop Gain'!B2375</f>
        <v>441000</v>
      </c>
    </row>
    <row r="1566" spans="3:5" x14ac:dyDescent="0.35">
      <c r="C1566">
        <f>'TPS543C20 Loop Gain'!AI2374</f>
        <v>-50.7896341842848</v>
      </c>
      <c r="D1566">
        <f>'TPS543C20 Loop Gain'!AJ2374</f>
        <v>-54.904338637597107</v>
      </c>
      <c r="E1566">
        <f>'TPS543C20 Loop Gain'!B2374</f>
        <v>440000</v>
      </c>
    </row>
    <row r="1567" spans="3:5" x14ac:dyDescent="0.35">
      <c r="C1567">
        <f>'TPS543C20 Loop Gain'!AI2373</f>
        <v>-50.623952753747467</v>
      </c>
      <c r="D1567">
        <f>'TPS543C20 Loop Gain'!AJ2373</f>
        <v>-54.54272477400793</v>
      </c>
      <c r="E1567">
        <f>'TPS543C20 Loop Gain'!B2373</f>
        <v>439000</v>
      </c>
    </row>
    <row r="1568" spans="3:5" x14ac:dyDescent="0.35">
      <c r="C1568">
        <f>'TPS543C20 Loop Gain'!AI2372</f>
        <v>-50.460406133680934</v>
      </c>
      <c r="D1568">
        <f>'TPS543C20 Loop Gain'!AJ2372</f>
        <v>-54.18105955997585</v>
      </c>
      <c r="E1568">
        <f>'TPS543C20 Loop Gain'!B2372</f>
        <v>438000</v>
      </c>
    </row>
    <row r="1569" spans="3:5" x14ac:dyDescent="0.35">
      <c r="C1569">
        <f>'TPS543C20 Loop Gain'!AI2371</f>
        <v>-50.298931649625644</v>
      </c>
      <c r="D1569">
        <f>'TPS543C20 Loop Gain'!AJ2371</f>
        <v>-53.819345254274758</v>
      </c>
      <c r="E1569">
        <f>'TPS543C20 Loop Gain'!B2371</f>
        <v>437000</v>
      </c>
    </row>
    <row r="1570" spans="3:5" x14ac:dyDescent="0.35">
      <c r="C1570">
        <f>'TPS543C20 Loop Gain'!AI2370</f>
        <v>-50.139469417138748</v>
      </c>
      <c r="D1570">
        <f>'TPS543C20 Loop Gain'!AJ2370</f>
        <v>-53.457584138903044</v>
      </c>
      <c r="E1570">
        <f>'TPS543C20 Loop Gain'!B2370</f>
        <v>436000</v>
      </c>
    </row>
    <row r="1571" spans="3:5" x14ac:dyDescent="0.35">
      <c r="C1571">
        <f>'TPS543C20 Loop Gain'!AI2369</f>
        <v>-49.981962177917303</v>
      </c>
      <c r="D1571">
        <f>'TPS543C20 Loop Gain'!AJ2369</f>
        <v>-53.095778518871469</v>
      </c>
      <c r="E1571">
        <f>'TPS543C20 Loop Gain'!B2369</f>
        <v>435000</v>
      </c>
    </row>
    <row r="1572" spans="3:5" x14ac:dyDescent="0.35">
      <c r="C1572">
        <f>'TPS543C20 Loop Gain'!AI2368</f>
        <v>-49.826355147755493</v>
      </c>
      <c r="D1572">
        <f>'TPS543C20 Loop Gain'!AJ2368</f>
        <v>-52.733930721983107</v>
      </c>
      <c r="E1572">
        <f>'TPS543C20 Loop Gain'!B2368</f>
        <v>434000</v>
      </c>
    </row>
    <row r="1573" spans="3:5" x14ac:dyDescent="0.35">
      <c r="C1573">
        <f>'TPS543C20 Loop Gain'!AI2367</f>
        <v>-49.672595875320972</v>
      </c>
      <c r="D1573">
        <f>'TPS543C20 Loop Gain'!AJ2367</f>
        <v>-52.372043098612224</v>
      </c>
      <c r="E1573">
        <f>'TPS543C20 Loop Gain'!B2367</f>
        <v>433000</v>
      </c>
    </row>
    <row r="1574" spans="3:5" x14ac:dyDescent="0.35">
      <c r="C1574">
        <f>'TPS543C20 Loop Gain'!AI2366</f>
        <v>-49.520634110843289</v>
      </c>
      <c r="D1574">
        <f>'TPS543C20 Loop Gain'!AJ2366</f>
        <v>-52.010118021473133</v>
      </c>
      <c r="E1574">
        <f>'TPS543C20 Loop Gain'!B2366</f>
        <v>432000</v>
      </c>
    </row>
    <row r="1575" spans="3:5" x14ac:dyDescent="0.35">
      <c r="C1575">
        <f>'TPS543C20 Loop Gain'!AI2365</f>
        <v>-49.370421683886399</v>
      </c>
      <c r="D1575">
        <f>'TPS543C20 Loop Gain'!AJ2365</f>
        <v>-51.64815788538646</v>
      </c>
      <c r="E1575">
        <f>'TPS543C20 Loop Gain'!B2365</f>
        <v>431000</v>
      </c>
    </row>
    <row r="1576" spans="3:5" x14ac:dyDescent="0.35">
      <c r="C1576">
        <f>'TPS543C20 Loop Gain'!AI2364</f>
        <v>-49.221912389465487</v>
      </c>
      <c r="D1576">
        <f>'TPS543C20 Loop Gain'!AJ2364</f>
        <v>-51.286165107040127</v>
      </c>
      <c r="E1576">
        <f>'TPS543C20 Loop Gain'!B2364</f>
        <v>430000</v>
      </c>
    </row>
    <row r="1577" spans="3:5" x14ac:dyDescent="0.35">
      <c r="C1577">
        <f>'TPS543C20 Loop Gain'!AI2363</f>
        <v>-49.075061881828901</v>
      </c>
      <c r="D1577">
        <f>'TPS543C20 Loop Gain'!AJ2363</f>
        <v>-50.924142124743625</v>
      </c>
      <c r="E1577">
        <f>'TPS543C20 Loop Gain'!B2363</f>
        <v>429000</v>
      </c>
    </row>
    <row r="1578" spans="3:5" x14ac:dyDescent="0.35">
      <c r="C1578">
        <f>'TPS543C20 Loop Gain'!AI2362</f>
        <v>-48.929827575298674</v>
      </c>
      <c r="D1578">
        <f>'TPS543C20 Loop Gain'!AJ2362</f>
        <v>-50.562091398177678</v>
      </c>
      <c r="E1578">
        <f>'TPS543C20 Loop Gain'!B2362</f>
        <v>428000</v>
      </c>
    </row>
    <row r="1579" spans="3:5" x14ac:dyDescent="0.35">
      <c r="C1579">
        <f>'TPS543C20 Loop Gain'!AI2361</f>
        <v>-48.786168551609556</v>
      </c>
      <c r="D1579">
        <f>'TPS543C20 Loop Gain'!AJ2361</f>
        <v>-50.200015408141134</v>
      </c>
      <c r="E1579">
        <f>'TPS543C20 Loop Gain'!B2361</f>
        <v>427000</v>
      </c>
    </row>
    <row r="1580" spans="3:5" x14ac:dyDescent="0.35">
      <c r="C1580">
        <f>'TPS543C20 Loop Gain'!AI2360</f>
        <v>-48.644045473245505</v>
      </c>
      <c r="D1580">
        <f>'TPS543C20 Loop Gain'!AJ2360</f>
        <v>-49.837916656287213</v>
      </c>
      <c r="E1580">
        <f>'TPS543C20 Loop Gain'!B2360</f>
        <v>426000</v>
      </c>
    </row>
    <row r="1581" spans="3:5" x14ac:dyDescent="0.35">
      <c r="C1581">
        <f>'TPS543C20 Loop Gain'!AI2359</f>
        <v>-48.503420502310597</v>
      </c>
      <c r="D1581">
        <f>'TPS543C20 Loop Gain'!AJ2359</f>
        <v>-49.475797664861467</v>
      </c>
      <c r="E1581">
        <f>'TPS543C20 Loop Gain'!B2359</f>
        <v>425000</v>
      </c>
    </row>
    <row r="1582" spans="3:5" x14ac:dyDescent="0.35">
      <c r="C1582">
        <f>'TPS543C20 Loop Gain'!AI2358</f>
        <v>-48.364257224517317</v>
      </c>
      <c r="D1582">
        <f>'TPS543C20 Loop Gain'!AJ2358</f>
        <v>-49.113660976430019</v>
      </c>
      <c r="E1582">
        <f>'TPS543C20 Loop Gain'!B2358</f>
        <v>424000</v>
      </c>
    </row>
    <row r="1583" spans="3:5" x14ac:dyDescent="0.35">
      <c r="C1583">
        <f>'TPS543C20 Loop Gain'!AI2357</f>
        <v>-48.226520577908886</v>
      </c>
      <c r="D1583">
        <f>'TPS543C20 Loop Gain'!AJ2357</f>
        <v>-48.7515091536035</v>
      </c>
      <c r="E1583">
        <f>'TPS543C20 Loop Gain'!B2357</f>
        <v>423000</v>
      </c>
    </row>
    <row r="1584" spans="3:5" x14ac:dyDescent="0.35">
      <c r="C1584">
        <f>'TPS543C20 Loop Gain'!AI2356</f>
        <v>-48.090176785965141</v>
      </c>
      <c r="D1584">
        <f>'TPS543C20 Loop Gain'!AJ2356</f>
        <v>-48.389344778758783</v>
      </c>
      <c r="E1584">
        <f>'TPS543C20 Loop Gain'!B2356</f>
        <v>422000</v>
      </c>
    </row>
    <row r="1585" spans="3:5" x14ac:dyDescent="0.35">
      <c r="C1585">
        <f>'TPS543C20 Loop Gain'!AI2355</f>
        <v>-47.955193294773807</v>
      </c>
      <c r="D1585">
        <f>'TPS543C20 Loop Gain'!AJ2355</f>
        <v>-48.027170453752568</v>
      </c>
      <c r="E1585">
        <f>'TPS543C20 Loop Gain'!B2355</f>
        <v>421000</v>
      </c>
    </row>
    <row r="1586" spans="3:5" x14ac:dyDescent="0.35">
      <c r="C1586">
        <f>'TPS543C20 Loop Gain'!AI2354</f>
        <v>-47.821538713972735</v>
      </c>
      <c r="D1586">
        <f>'TPS543C20 Loop Gain'!AJ2354</f>
        <v>-47.664988799632454</v>
      </c>
      <c r="E1586">
        <f>'TPS543C20 Loop Gain'!B2354</f>
        <v>420000</v>
      </c>
    </row>
    <row r="1587" spans="3:5" x14ac:dyDescent="0.35">
      <c r="C1587">
        <f>'TPS543C20 Loop Gain'!AI2353</f>
        <v>-47.689182761194566</v>
      </c>
      <c r="D1587">
        <f>'TPS543C20 Loop Gain'!AJ2353</f>
        <v>-47.302802456342469</v>
      </c>
      <c r="E1587">
        <f>'TPS543C20 Loop Gain'!B2353</f>
        <v>419000</v>
      </c>
    </row>
    <row r="1588" spans="3:5" x14ac:dyDescent="0.35">
      <c r="C1588">
        <f>'TPS543C20 Loop Gain'!AI2352</f>
        <v>-47.558096209768685</v>
      </c>
      <c r="D1588">
        <f>'TPS543C20 Loop Gain'!AJ2352</f>
        <v>-46.940614082424439</v>
      </c>
      <c r="E1588">
        <f>'TPS543C20 Loop Gain'!B2352</f>
        <v>418000</v>
      </c>
    </row>
    <row r="1589" spans="3:5" x14ac:dyDescent="0.35">
      <c r="C1589">
        <f>'TPS543C20 Loop Gain'!AI2351</f>
        <v>-47.428250839451927</v>
      </c>
      <c r="D1589">
        <f>'TPS543C20 Loop Gain'!AJ2351</f>
        <v>-46.578426354714757</v>
      </c>
      <c r="E1589">
        <f>'TPS543C20 Loop Gain'!B2351</f>
        <v>417000</v>
      </c>
    </row>
    <row r="1590" spans="3:5" x14ac:dyDescent="0.35">
      <c r="C1590">
        <f>'TPS543C20 Loop Gain'!AI2350</f>
        <v>-47.299619389981338</v>
      </c>
      <c r="D1590">
        <f>'TPS543C20 Loop Gain'!AJ2350</f>
        <v>-46.216241968035831</v>
      </c>
      <c r="E1590">
        <f>'TPS543C20 Loop Gain'!B2350</f>
        <v>416000</v>
      </c>
    </row>
    <row r="1591" spans="3:5" x14ac:dyDescent="0.35">
      <c r="C1591">
        <f>'TPS543C20 Loop Gain'!AI2349</f>
        <v>-47.17217551725571</v>
      </c>
      <c r="D1591">
        <f>'TPS543C20 Loop Gain'!AJ2349</f>
        <v>-45.854063634885485</v>
      </c>
      <c r="E1591">
        <f>'TPS543C20 Loop Gain'!B2349</f>
        <v>415000</v>
      </c>
    </row>
    <row r="1592" spans="3:5" x14ac:dyDescent="0.35">
      <c r="C1592">
        <f>'TPS543C20 Loop Gain'!AI2348</f>
        <v>-47.045893751970745</v>
      </c>
      <c r="D1592">
        <f>'TPS543C20 Loop Gain'!AJ2348</f>
        <v>-45.49189408511841</v>
      </c>
      <c r="E1592">
        <f>'TPS543C20 Loop Gain'!B2348</f>
        <v>414000</v>
      </c>
    </row>
    <row r="1593" spans="3:5" x14ac:dyDescent="0.35">
      <c r="C1593">
        <f>'TPS543C20 Loop Gain'!AI2347</f>
        <v>-46.920749460543533</v>
      </c>
      <c r="D1593">
        <f>'TPS543C20 Loop Gain'!AJ2347</f>
        <v>-45.129736065627341</v>
      </c>
      <c r="E1593">
        <f>'TPS543C20 Loop Gain'!B2347</f>
        <v>413000</v>
      </c>
    </row>
    <row r="1594" spans="3:5" x14ac:dyDescent="0.35">
      <c r="C1594">
        <f>'TPS543C20 Loop Gain'!AI2346</f>
        <v>-46.796718808175449</v>
      </c>
      <c r="D1594">
        <f>'TPS543C20 Loop Gain'!AJ2346</f>
        <v>-44.767592340017927</v>
      </c>
      <c r="E1594">
        <f>'TPS543C20 Loop Gain'!B2346</f>
        <v>412000</v>
      </c>
    </row>
    <row r="1595" spans="3:5" x14ac:dyDescent="0.35">
      <c r="C1595">
        <f>'TPS543C20 Loop Gain'!AI2345</f>
        <v>-46.673778723916264</v>
      </c>
      <c r="D1595">
        <f>'TPS543C20 Loop Gain'!AJ2345</f>
        <v>-44.405465688279754</v>
      </c>
      <c r="E1595">
        <f>'TPS543C20 Loop Gain'!B2345</f>
        <v>411000</v>
      </c>
    </row>
    <row r="1596" spans="3:5" x14ac:dyDescent="0.35">
      <c r="C1596">
        <f>'TPS543C20 Loop Gain'!AI2344</f>
        <v>-46.551906867599428</v>
      </c>
      <c r="D1596">
        <f>'TPS543C20 Loop Gain'!AJ2344</f>
        <v>-44.043358906454237</v>
      </c>
      <c r="E1596">
        <f>'TPS543C20 Loop Gain'!B2344</f>
        <v>410000</v>
      </c>
    </row>
    <row r="1597" spans="3:5" x14ac:dyDescent="0.35">
      <c r="C1597">
        <f>'TPS543C20 Loop Gain'!AI2343</f>
        <v>-46.431081598528294</v>
      </c>
      <c r="D1597">
        <f>'TPS543C20 Loop Gain'!AJ2343</f>
        <v>-43.681274806297715</v>
      </c>
      <c r="E1597">
        <f>'TPS543C20 Loop Gain'!B2343</f>
        <v>409000</v>
      </c>
    </row>
    <row r="1598" spans="3:5" x14ac:dyDescent="0.35">
      <c r="C1598">
        <f>'TPS543C20 Loop Gain'!AI2342</f>
        <v>-46.31128194580603</v>
      </c>
      <c r="D1598">
        <f>'TPS543C20 Loop Gain'!AJ2342</f>
        <v>-43.31921621494164</v>
      </c>
      <c r="E1598">
        <f>'TPS543C20 Loop Gain'!B2342</f>
        <v>408000</v>
      </c>
    </row>
    <row r="1599" spans="3:5" x14ac:dyDescent="0.35">
      <c r="C1599">
        <f>'TPS543C20 Loop Gain'!AI2341</f>
        <v>-46.192487580203178</v>
      </c>
      <c r="D1599">
        <f>'TPS543C20 Loop Gain'!AJ2341</f>
        <v>-42.957185974548274</v>
      </c>
      <c r="E1599">
        <f>'TPS543C20 Loop Gain'!B2341</f>
        <v>407000</v>
      </c>
    </row>
    <row r="1600" spans="3:5" x14ac:dyDescent="0.35">
      <c r="C1600">
        <f>'TPS543C20 Loop Gain'!AI2340</f>
        <v>-46.074678787472159</v>
      </c>
      <c r="D1600">
        <f>'TPS543C20 Loop Gain'!AJ2340</f>
        <v>-42.595186941964684</v>
      </c>
      <c r="E1600">
        <f>'TPS543C20 Loop Gain'!B2340</f>
        <v>406000</v>
      </c>
    </row>
    <row r="1601" spans="3:5" x14ac:dyDescent="0.35">
      <c r="C1601">
        <f>'TPS543C20 Loop Gain'!AI2339</f>
        <v>-45.957836443015232</v>
      </c>
      <c r="D1601">
        <f>'TPS543C20 Loop Gain'!AJ2339</f>
        <v>-42.233221988370808</v>
      </c>
      <c r="E1601">
        <f>'TPS543C20 Loop Gain'!B2339</f>
        <v>405000</v>
      </c>
    </row>
    <row r="1602" spans="3:5" x14ac:dyDescent="0.35">
      <c r="C1602">
        <f>'TPS543C20 Loop Gain'!AI2338</f>
        <v>-45.841941987829841</v>
      </c>
      <c r="D1602">
        <f>'TPS543C20 Loop Gain'!AJ2338</f>
        <v>-41.871293998925211</v>
      </c>
      <c r="E1602">
        <f>'TPS543C20 Loop Gain'!B2338</f>
        <v>404000</v>
      </c>
    </row>
    <row r="1603" spans="3:5" x14ac:dyDescent="0.35">
      <c r="C1603">
        <f>'TPS543C20 Loop Gain'!AI2337</f>
        <v>-45.726977405649684</v>
      </c>
      <c r="D1603">
        <f>'TPS543C20 Loop Gain'!AJ2337</f>
        <v>-41.509405872409666</v>
      </c>
      <c r="E1603">
        <f>'TPS543C20 Loop Gain'!B2337</f>
        <v>403000</v>
      </c>
    </row>
    <row r="1604" spans="3:5" x14ac:dyDescent="0.35">
      <c r="C1604">
        <f>'TPS543C20 Loop Gain'!AI2336</f>
        <v>-45.612925201214438</v>
      </c>
      <c r="D1604">
        <f>'TPS543C20 Loop Gain'!AJ2336</f>
        <v>-41.147560520866563</v>
      </c>
      <c r="E1604">
        <f>'TPS543C20 Loop Gain'!B2336</f>
        <v>402000</v>
      </c>
    </row>
    <row r="1605" spans="3:5" x14ac:dyDescent="0.35">
      <c r="C1605">
        <f>'TPS543C20 Loop Gain'!AI2335</f>
        <v>-45.499768379600354</v>
      </c>
      <c r="D1605">
        <f>'TPS543C20 Loop Gain'!AJ2335</f>
        <v>-40.785760869236832</v>
      </c>
      <c r="E1605">
        <f>'TPS543C20 Loop Gain'!B2335</f>
        <v>401000</v>
      </c>
    </row>
    <row r="1606" spans="3:5" x14ac:dyDescent="0.35">
      <c r="C1606">
        <f>'TPS543C20 Loop Gain'!AI2334</f>
        <v>-45.387490426549356</v>
      </c>
      <c r="D1606">
        <f>'TPS543C20 Loop Gain'!AJ2334</f>
        <v>-40.424009854993471</v>
      </c>
      <c r="E1606">
        <f>'TPS543C20 Loop Gain'!B2334</f>
        <v>400000</v>
      </c>
    </row>
    <row r="1607" spans="3:5" x14ac:dyDescent="0.35">
      <c r="C1607">
        <f>'TPS543C20 Loop Gain'!AI2333</f>
        <v>-45.276075289741662</v>
      </c>
      <c r="D1607">
        <f>'TPS543C20 Loop Gain'!AJ2333</f>
        <v>-40.062310427772445</v>
      </c>
      <c r="E1607">
        <f>'TPS543C20 Loop Gain'!B2333</f>
        <v>399000</v>
      </c>
    </row>
    <row r="1608" spans="3:5" x14ac:dyDescent="0.35">
      <c r="C1608">
        <f>'TPS543C20 Loop Gain'!AI2332</f>
        <v>-45.165507360955161</v>
      </c>
      <c r="D1608">
        <f>'TPS543C20 Loop Gain'!AJ2332</f>
        <v>-39.700665549001037</v>
      </c>
      <c r="E1608">
        <f>'TPS543C20 Loop Gain'!B2332</f>
        <v>398000</v>
      </c>
    </row>
    <row r="1609" spans="3:5" x14ac:dyDescent="0.35">
      <c r="C1609">
        <f>'TPS543C20 Loop Gain'!AI2331</f>
        <v>-45.055771459063855</v>
      </c>
      <c r="D1609">
        <f>'TPS543C20 Loop Gain'!AJ2331</f>
        <v>-39.339078191523953</v>
      </c>
      <c r="E1609">
        <f>'TPS543C20 Loop Gain'!B2331</f>
        <v>397000</v>
      </c>
    </row>
    <row r="1610" spans="3:5" x14ac:dyDescent="0.35">
      <c r="C1610">
        <f>'TPS543C20 Loop Gain'!AI2330</f>
        <v>-44.946852813827583</v>
      </c>
      <c r="D1610">
        <f>'TPS543C20 Loop Gain'!AJ2330</f>
        <v>-38.97755133922562</v>
      </c>
      <c r="E1610">
        <f>'TPS543C20 Loop Gain'!B2330</f>
        <v>396000</v>
      </c>
    </row>
    <row r="1611" spans="3:5" x14ac:dyDescent="0.35">
      <c r="C1611">
        <f>'TPS543C20 Loop Gain'!AI2329</f>
        <v>-44.838737050428925</v>
      </c>
      <c r="D1611">
        <f>'TPS543C20 Loop Gain'!AJ2329</f>
        <v>-38.616087986652886</v>
      </c>
      <c r="E1611">
        <f>'TPS543C20 Loop Gain'!B2329</f>
        <v>395000</v>
      </c>
    </row>
    <row r="1612" spans="3:5" x14ac:dyDescent="0.35">
      <c r="C1612">
        <f>'TPS543C20 Loop Gain'!AI2328</f>
        <v>-44.731410174716608</v>
      </c>
      <c r="D1612">
        <f>'TPS543C20 Loop Gain'!AJ2328</f>
        <v>-38.254691138632445</v>
      </c>
      <c r="E1612">
        <f>'TPS543C20 Loop Gain'!B2328</f>
        <v>394000</v>
      </c>
    </row>
    <row r="1613" spans="3:5" x14ac:dyDescent="0.35">
      <c r="C1613">
        <f>'TPS543C20 Loop Gain'!AI2327</f>
        <v>-44.624858559116667</v>
      </c>
      <c r="D1613">
        <f>'TPS543C20 Loop Gain'!AJ2327</f>
        <v>-37.893363809888434</v>
      </c>
      <c r="E1613">
        <f>'TPS543C20 Loop Gain'!B2327</f>
        <v>393000</v>
      </c>
    </row>
    <row r="1614" spans="3:5" x14ac:dyDescent="0.35">
      <c r="C1614">
        <f>'TPS543C20 Loop Gain'!AI2326</f>
        <v>-44.519068929176775</v>
      </c>
      <c r="D1614">
        <f>'TPS543C20 Loop Gain'!AJ2326</f>
        <v>-37.532109024657288</v>
      </c>
      <c r="E1614">
        <f>'TPS543C20 Loop Gain'!B2326</f>
        <v>392000</v>
      </c>
    </row>
    <row r="1615" spans="3:5" x14ac:dyDescent="0.35">
      <c r="C1615">
        <f>'TPS543C20 Loop Gain'!AI2325</f>
        <v>-44.414028350707525</v>
      </c>
      <c r="D1615">
        <f>'TPS543C20 Loop Gain'!AJ2325</f>
        <v>-37.170929816300536</v>
      </c>
      <c r="E1615">
        <f>'TPS543C20 Loop Gain'!B2325</f>
        <v>391000</v>
      </c>
    </row>
    <row r="1616" spans="3:5" x14ac:dyDescent="0.35">
      <c r="C1616">
        <f>'TPS543C20 Loop Gain'!AI2324</f>
        <v>-44.309724217491279</v>
      </c>
      <c r="D1616">
        <f>'TPS543C20 Loop Gain'!AJ2324</f>
        <v>-36.80982922691615</v>
      </c>
      <c r="E1616">
        <f>'TPS543C20 Loop Gain'!B2324</f>
        <v>390000</v>
      </c>
    </row>
    <row r="1617" spans="3:5" x14ac:dyDescent="0.35">
      <c r="C1617">
        <f>'TPS543C20 Loop Gain'!AI2323</f>
        <v>-44.206144239527205</v>
      </c>
      <c r="D1617">
        <f>'TPS543C20 Loop Gain'!AJ2323</f>
        <v>-36.448810306949426</v>
      </c>
      <c r="E1617">
        <f>'TPS543C20 Loop Gain'!B2323</f>
        <v>389000</v>
      </c>
    </row>
    <row r="1618" spans="3:5" x14ac:dyDescent="0.35">
      <c r="C1618">
        <f>'TPS543C20 Loop Gain'!AI2322</f>
        <v>-44.103276431785858</v>
      </c>
      <c r="D1618">
        <f>'TPS543C20 Loop Gain'!AJ2322</f>
        <v>-36.087876114799819</v>
      </c>
      <c r="E1618">
        <f>'TPS543C20 Loop Gain'!B2322</f>
        <v>388000</v>
      </c>
    </row>
    <row r="1619" spans="3:5" x14ac:dyDescent="0.35">
      <c r="C1619">
        <f>'TPS543C20 Loop Gain'!AI2321</f>
        <v>-44.001109103446566</v>
      </c>
      <c r="D1619">
        <f>'TPS543C20 Loop Gain'!AJ2321</f>
        <v>-35.727029716428973</v>
      </c>
      <c r="E1619">
        <f>'TPS543C20 Loop Gain'!B2321</f>
        <v>387000</v>
      </c>
    </row>
    <row r="1620" spans="3:5" x14ac:dyDescent="0.35">
      <c r="C1620">
        <f>'TPS543C20 Loop Gain'!AI2320</f>
        <v>-43.899630847592263</v>
      </c>
      <c r="D1620">
        <f>'TPS543C20 Loop Gain'!AJ2320</f>
        <v>-35.366274184967622</v>
      </c>
      <c r="E1620">
        <f>'TPS543C20 Loop Gain'!B2320</f>
        <v>386000</v>
      </c>
    </row>
    <row r="1621" spans="3:5" x14ac:dyDescent="0.35">
      <c r="C1621">
        <f>'TPS543C20 Loop Gain'!AI2319</f>
        <v>-43.798830531339846</v>
      </c>
      <c r="D1621">
        <f>'TPS543C20 Loop Gain'!AJ2319</f>
        <v>-35.005612600318777</v>
      </c>
      <c r="E1621">
        <f>'TPS543C20 Loop Gain'!B2319</f>
        <v>385000</v>
      </c>
    </row>
    <row r="1622" spans="3:5" x14ac:dyDescent="0.35">
      <c r="C1622">
        <f>'TPS543C20 Loop Gain'!AI2318</f>
        <v>-43.698697286383663</v>
      </c>
      <c r="D1622">
        <f>'TPS543C20 Loop Gain'!AJ2318</f>
        <v>-34.645048048762249</v>
      </c>
      <c r="E1622">
        <f>'TPS543C20 Loop Gain'!B2318</f>
        <v>384000</v>
      </c>
    </row>
    <row r="1623" spans="3:5" x14ac:dyDescent="0.35">
      <c r="C1623">
        <f>'TPS543C20 Loop Gain'!AI2317</f>
        <v>-43.599220499930013</v>
      </c>
      <c r="D1623">
        <f>'TPS543C20 Loop Gain'!AJ2317</f>
        <v>-34.28458362255958</v>
      </c>
      <c r="E1623">
        <f>'TPS543C20 Loop Gain'!B2317</f>
        <v>383000</v>
      </c>
    </row>
    <row r="1624" spans="3:5" x14ac:dyDescent="0.35">
      <c r="C1624">
        <f>'TPS543C20 Loop Gain'!AI2316</f>
        <v>-43.500389806007107</v>
      </c>
      <c r="D1624">
        <f>'TPS543C20 Loop Gain'!AJ2316</f>
        <v>-33.924222419554781</v>
      </c>
      <c r="E1624">
        <f>'TPS543C20 Loop Gain'!B2316</f>
        <v>382000</v>
      </c>
    </row>
    <row r="1625" spans="3:5" x14ac:dyDescent="0.35">
      <c r="C1625">
        <f>'TPS543C20 Loop Gain'!AI2315</f>
        <v>-43.402195077127523</v>
      </c>
      <c r="D1625">
        <f>'TPS543C20 Loop Gain'!AJ2315</f>
        <v>-33.563967542777817</v>
      </c>
      <c r="E1625">
        <f>'TPS543C20 Loop Gain'!B2315</f>
        <v>381000</v>
      </c>
    </row>
    <row r="1626" spans="3:5" x14ac:dyDescent="0.35">
      <c r="C1626">
        <f>'TPS543C20 Loop Gain'!AI2314</f>
        <v>-43.304626416289437</v>
      </c>
      <c r="D1626">
        <f>'TPS543C20 Loop Gain'!AJ2314</f>
        <v>-33.203822100045777</v>
      </c>
      <c r="E1626">
        <f>'TPS543C20 Loop Gain'!B2314</f>
        <v>380000</v>
      </c>
    </row>
    <row r="1627" spans="3:5" x14ac:dyDescent="0.35">
      <c r="C1627">
        <f>'TPS543C20 Loop Gain'!AI2313</f>
        <v>-43.20767414929955</v>
      </c>
      <c r="D1627">
        <f>'TPS543C20 Loop Gain'!AJ2313</f>
        <v>-32.843789203564683</v>
      </c>
      <c r="E1627">
        <f>'TPS543C20 Loop Gain'!B2313</f>
        <v>379000</v>
      </c>
    </row>
    <row r="1628" spans="3:5" x14ac:dyDescent="0.35">
      <c r="C1628">
        <f>'TPS543C20 Loop Gain'!AI2312</f>
        <v>-43.111328817399546</v>
      </c>
      <c r="D1628">
        <f>'TPS543C20 Loop Gain'!AJ2312</f>
        <v>-32.483871969532082</v>
      </c>
      <c r="E1628">
        <f>'TPS543C20 Loop Gain'!B2312</f>
        <v>378000</v>
      </c>
    </row>
    <row r="1629" spans="3:5" x14ac:dyDescent="0.35">
      <c r="C1629">
        <f>'TPS543C20 Loop Gain'!AI2311</f>
        <v>-43.015581170187588</v>
      </c>
      <c r="D1629">
        <f>'TPS543C20 Loop Gain'!AJ2311</f>
        <v>-32.12407351773637</v>
      </c>
      <c r="E1629">
        <f>'TPS543C20 Loop Gain'!B2311</f>
        <v>377000</v>
      </c>
    </row>
    <row r="1630" spans="3:5" x14ac:dyDescent="0.35">
      <c r="C1630">
        <f>'TPS543C20 Loop Gain'!AI2310</f>
        <v>-42.920422158813885</v>
      </c>
      <c r="D1630">
        <f>'TPS543C20 Loop Gain'!AJ2310</f>
        <v>-31.764396971161929</v>
      </c>
      <c r="E1630">
        <f>'TPS543C20 Loop Gain'!B2310</f>
        <v>376000</v>
      </c>
    </row>
    <row r="1631" spans="3:5" x14ac:dyDescent="0.35">
      <c r="C1631">
        <f>'TPS543C20 Loop Gain'!AI2309</f>
        <v>-42.825842929443539</v>
      </c>
      <c r="D1631">
        <f>'TPS543C20 Loop Gain'!AJ2309</f>
        <v>-31.404845455588529</v>
      </c>
      <c r="E1631">
        <f>'TPS543C20 Loop Gain'!B2309</f>
        <v>375000</v>
      </c>
    </row>
    <row r="1632" spans="3:5" x14ac:dyDescent="0.35">
      <c r="C1632">
        <f>'TPS543C20 Loop Gain'!AI2308</f>
        <v>-42.731834816970355</v>
      </c>
      <c r="D1632">
        <f>'TPS543C20 Loop Gain'!AJ2308</f>
        <v>-31.045422099196273</v>
      </c>
      <c r="E1632">
        <f>'TPS543C20 Loop Gain'!B2308</f>
        <v>374000</v>
      </c>
    </row>
    <row r="1633" spans="3:5" x14ac:dyDescent="0.35">
      <c r="C1633">
        <f>'TPS543C20 Loop Gain'!AI2307</f>
        <v>-42.638389338972658</v>
      </c>
      <c r="D1633">
        <f>'TPS543C20 Loop Gain'!AJ2307</f>
        <v>-30.686130032166623</v>
      </c>
      <c r="E1633">
        <f>'TPS543C20 Loop Gain'!B2307</f>
        <v>373000</v>
      </c>
    </row>
    <row r="1634" spans="3:5" x14ac:dyDescent="0.35">
      <c r="C1634">
        <f>'TPS543C20 Loop Gain'!AI2306</f>
        <v>-42.545498189897444</v>
      </c>
      <c r="D1634">
        <f>'TPS543C20 Loop Gain'!AJ2306</f>
        <v>-30.3269723862891</v>
      </c>
      <c r="E1634">
        <f>'TPS543C20 Loop Gain'!B2306</f>
        <v>372000</v>
      </c>
    </row>
    <row r="1635" spans="3:5" x14ac:dyDescent="0.35">
      <c r="C1635">
        <f>'TPS543C20 Loop Gain'!AI2305</f>
        <v>-42.453153235465706</v>
      </c>
      <c r="D1635">
        <f>'TPS543C20 Loop Gain'!AJ2305</f>
        <v>-29.967952294563485</v>
      </c>
      <c r="E1635">
        <f>'TPS543C20 Loop Gain'!B2305</f>
        <v>371000</v>
      </c>
    </row>
    <row r="1636" spans="3:5" x14ac:dyDescent="0.35">
      <c r="C1636">
        <f>'TPS543C20 Loop Gain'!AI2304</f>
        <v>-42.361346507285987</v>
      </c>
      <c r="D1636">
        <f>'TPS543C20 Loop Gain'!AJ2304</f>
        <v>-29.609072890809667</v>
      </c>
      <c r="E1636">
        <f>'TPS543C20 Loop Gain'!B2304</f>
        <v>370000</v>
      </c>
    </row>
    <row r="1637" spans="3:5" x14ac:dyDescent="0.35">
      <c r="C1637">
        <f>'TPS543C20 Loop Gain'!AI2303</f>
        <v>-42.270070197668836</v>
      </c>
      <c r="D1637">
        <f>'TPS543C20 Loop Gain'!AJ2303</f>
        <v>-29.250337309270463</v>
      </c>
      <c r="E1637">
        <f>'TPS543C20 Loop Gain'!B2303</f>
        <v>369000</v>
      </c>
    </row>
    <row r="1638" spans="3:5" x14ac:dyDescent="0.35">
      <c r="C1638">
        <f>'TPS543C20 Loop Gain'!AI2302</f>
        <v>-42.179316654632558</v>
      </c>
      <c r="D1638">
        <f>'TPS543C20 Loop Gain'!AJ2302</f>
        <v>-28.891748684224087</v>
      </c>
      <c r="E1638">
        <f>'TPS543C20 Loop Gain'!B2302</f>
        <v>368000</v>
      </c>
    </row>
    <row r="1639" spans="3:5" x14ac:dyDescent="0.35">
      <c r="C1639">
        <f>'TPS543C20 Loop Gain'!AI2301</f>
        <v>-42.089078377091845</v>
      </c>
      <c r="D1639">
        <f>'TPS543C20 Loop Gain'!AJ2301</f>
        <v>-28.533310149592289</v>
      </c>
      <c r="E1639">
        <f>'TPS543C20 Loop Gain'!B2301</f>
        <v>367000</v>
      </c>
    </row>
    <row r="1640" spans="3:5" x14ac:dyDescent="0.35">
      <c r="C1640">
        <f>'TPS543C20 Loop Gain'!AI2300</f>
        <v>-41.99934801022134</v>
      </c>
      <c r="D1640">
        <f>'TPS543C20 Loop Gain'!AJ2300</f>
        <v>-28.175024838552226</v>
      </c>
      <c r="E1640">
        <f>'TPS543C20 Loop Gain'!B2300</f>
        <v>366000</v>
      </c>
    </row>
    <row r="1641" spans="3:5" x14ac:dyDescent="0.35">
      <c r="C1641">
        <f>'TPS543C20 Loop Gain'!AI2299</f>
        <v>-41.910118340986635</v>
      </c>
      <c r="D1641">
        <f>'TPS543C20 Loop Gain'!AJ2299</f>
        <v>-27.816895883150291</v>
      </c>
      <c r="E1641">
        <f>'TPS543C20 Loop Gain'!B2299</f>
        <v>365000</v>
      </c>
    </row>
    <row r="1642" spans="3:5" x14ac:dyDescent="0.35">
      <c r="C1642">
        <f>'TPS543C20 Loop Gain'!AI2298</f>
        <v>-41.821382293835605</v>
      </c>
      <c r="D1642">
        <f>'TPS543C20 Loop Gain'!AJ2298</f>
        <v>-27.45892641391691</v>
      </c>
      <c r="E1642">
        <f>'TPS543C20 Loop Gain'!B2298</f>
        <v>364000</v>
      </c>
    </row>
    <row r="1643" spans="3:5" x14ac:dyDescent="0.35">
      <c r="C1643">
        <f>'TPS543C20 Loop Gain'!AI2297</f>
        <v>-41.733132926543128</v>
      </c>
      <c r="D1643">
        <f>'TPS543C20 Loop Gain'!AJ2297</f>
        <v>-27.101119559485102</v>
      </c>
      <c r="E1643">
        <f>'TPS543C20 Loop Gain'!B2297</f>
        <v>363000</v>
      </c>
    </row>
    <row r="1644" spans="3:5" x14ac:dyDescent="0.35">
      <c r="C1644">
        <f>'TPS543C20 Loop Gain'!AI2296</f>
        <v>-41.645363426202138</v>
      </c>
      <c r="D1644">
        <f>'TPS543C20 Loop Gain'!AJ2296</f>
        <v>-26.743478446209007</v>
      </c>
      <c r="E1644">
        <f>'TPS543C20 Loop Gain'!B2296</f>
        <v>362000</v>
      </c>
    </row>
    <row r="1645" spans="3:5" x14ac:dyDescent="0.35">
      <c r="C1645">
        <f>'TPS543C20 Loop Gain'!AI2295</f>
        <v>-41.558067105356216</v>
      </c>
      <c r="D1645">
        <f>'TPS543C20 Loop Gain'!AJ2295</f>
        <v>-26.386006197785623</v>
      </c>
      <c r="E1645">
        <f>'TPS543C20 Loop Gain'!B2295</f>
        <v>361000</v>
      </c>
    </row>
    <row r="1646" spans="3:5" x14ac:dyDescent="0.35">
      <c r="C1646">
        <f>'TPS543C20 Loop Gain'!AI2294</f>
        <v>-41.471237398266247</v>
      </c>
      <c r="D1646">
        <f>'TPS543C20 Loop Gain'!AJ2294</f>
        <v>-26.028705934879174</v>
      </c>
      <c r="E1646">
        <f>'TPS543C20 Loop Gain'!B2294</f>
        <v>360000</v>
      </c>
    </row>
    <row r="1647" spans="3:5" x14ac:dyDescent="0.35">
      <c r="C1647">
        <f>'TPS543C20 Loop Gain'!AI2293</f>
        <v>-41.384867857306496</v>
      </c>
      <c r="D1647">
        <f>'TPS543C20 Loop Gain'!AJ2293</f>
        <v>-25.671580774749792</v>
      </c>
      <c r="E1647">
        <f>'TPS543C20 Loop Gain'!B2293</f>
        <v>359000</v>
      </c>
    </row>
    <row r="1648" spans="3:5" x14ac:dyDescent="0.35">
      <c r="C1648">
        <f>'TPS543C20 Loop Gain'!AI2292</f>
        <v>-41.298952149484592</v>
      </c>
      <c r="D1648">
        <f>'TPS543C20 Loop Gain'!AJ2292</f>
        <v>-25.314633830879504</v>
      </c>
      <c r="E1648">
        <f>'TPS543C20 Loop Gain'!B2292</f>
        <v>358000</v>
      </c>
    </row>
    <row r="1649" spans="3:5" x14ac:dyDescent="0.35">
      <c r="C1649">
        <f>'TPS543C20 Loop Gain'!AI2291</f>
        <v>-41.213484053080904</v>
      </c>
      <c r="D1649">
        <f>'TPS543C20 Loop Gain'!AJ2291</f>
        <v>-24.957868212607497</v>
      </c>
      <c r="E1649">
        <f>'TPS543C20 Loop Gain'!B2291</f>
        <v>357000</v>
      </c>
    </row>
    <row r="1650" spans="3:5" x14ac:dyDescent="0.35">
      <c r="C1650">
        <f>'TPS543C20 Loop Gain'!AI2290</f>
        <v>-41.128457454400198</v>
      </c>
      <c r="D1650">
        <f>'TPS543C20 Loop Gain'!AJ2290</f>
        <v>-24.601287024765565</v>
      </c>
      <c r="E1650">
        <f>'TPS543C20 Loop Gain'!B2290</f>
        <v>356000</v>
      </c>
    </row>
    <row r="1651" spans="3:5" x14ac:dyDescent="0.35">
      <c r="C1651">
        <f>'TPS543C20 Loop Gain'!AI2289</f>
        <v>-41.043866344634438</v>
      </c>
      <c r="D1651">
        <f>'TPS543C20 Loop Gain'!AJ2289</f>
        <v>-24.244893367315012</v>
      </c>
      <c r="E1651">
        <f>'TPS543C20 Loop Gain'!B2289</f>
        <v>355000</v>
      </c>
    </row>
    <row r="1652" spans="3:5" x14ac:dyDescent="0.35">
      <c r="C1652">
        <f>'TPS543C20 Loop Gain'!AI2288</f>
        <v>-40.959704816829799</v>
      </c>
      <c r="D1652">
        <f>'TPS543C20 Loop Gain'!AJ2288</f>
        <v>-23.888690334989388</v>
      </c>
      <c r="E1652">
        <f>'TPS543C20 Loop Gain'!B2288</f>
        <v>354000</v>
      </c>
    </row>
    <row r="1653" spans="3:5" x14ac:dyDescent="0.35">
      <c r="C1653">
        <f>'TPS543C20 Loop Gain'!AI2287</f>
        <v>-40.875967062954217</v>
      </c>
      <c r="D1653">
        <f>'TPS543C20 Loop Gain'!AJ2287</f>
        <v>-23.53268101693979</v>
      </c>
      <c r="E1653">
        <f>'TPS543C20 Loop Gain'!B2287</f>
        <v>353000</v>
      </c>
    </row>
    <row r="1654" spans="3:5" x14ac:dyDescent="0.35">
      <c r="C1654">
        <f>'TPS543C20 Loop Gain'!AI2286</f>
        <v>-40.792647371061463</v>
      </c>
      <c r="D1654">
        <f>'TPS543C20 Loop Gain'!AJ2286</f>
        <v>-23.176868496382777</v>
      </c>
      <c r="E1654">
        <f>'TPS543C20 Loop Gain'!B2286</f>
        <v>352000</v>
      </c>
    </row>
    <row r="1655" spans="3:5" x14ac:dyDescent="0.35">
      <c r="C1655">
        <f>'TPS543C20 Loop Gain'!AI2285</f>
        <v>-40.709740122550059</v>
      </c>
      <c r="D1655">
        <f>'TPS543C20 Loop Gain'!AJ2285</f>
        <v>-22.821255850253593</v>
      </c>
      <c r="E1655">
        <f>'TPS543C20 Loop Gain'!B2285</f>
        <v>351000</v>
      </c>
    </row>
    <row r="1656" spans="3:5" x14ac:dyDescent="0.35">
      <c r="C1656">
        <f>'TPS543C20 Loop Gain'!AI2284</f>
        <v>-40.627239789508238</v>
      </c>
      <c r="D1656">
        <f>'TPS543C20 Loop Gain'!AJ2284</f>
        <v>-22.46584614886233</v>
      </c>
      <c r="E1656">
        <f>'TPS543C20 Loop Gain'!B2284</f>
        <v>350000</v>
      </c>
    </row>
    <row r="1657" spans="3:5" x14ac:dyDescent="0.35">
      <c r="C1657">
        <f>'TPS543C20 Loop Gain'!AI2283</f>
        <v>-40.545140932148001</v>
      </c>
      <c r="D1657">
        <f>'TPS543C20 Loop Gain'!AJ2283</f>
        <v>-22.11064245555211</v>
      </c>
      <c r="E1657">
        <f>'TPS543C20 Loop Gain'!B2283</f>
        <v>349000</v>
      </c>
    </row>
    <row r="1658" spans="3:5" x14ac:dyDescent="0.35">
      <c r="C1658">
        <f>'TPS543C20 Loop Gain'!AI2282</f>
        <v>-40.463438196319345</v>
      </c>
      <c r="D1658">
        <f>'TPS543C20 Loop Gain'!AJ2282</f>
        <v>-21.755647826365383</v>
      </c>
      <c r="E1658">
        <f>'TPS543C20 Loop Gain'!B2282</f>
        <v>348000</v>
      </c>
    </row>
    <row r="1659" spans="3:5" x14ac:dyDescent="0.35">
      <c r="C1659">
        <f>'TPS543C20 Loop Gain'!AI2281</f>
        <v>-40.382126311104912</v>
      </c>
      <c r="D1659">
        <f>'TPS543C20 Loop Gain'!AJ2281</f>
        <v>-21.400865309711612</v>
      </c>
      <c r="E1659">
        <f>'TPS543C20 Loop Gain'!B2281</f>
        <v>347000</v>
      </c>
    </row>
    <row r="1660" spans="3:5" x14ac:dyDescent="0.35">
      <c r="C1660">
        <f>'TPS543C20 Loop Gain'!AI2280</f>
        <v>-40.301200086491235</v>
      </c>
      <c r="D1660">
        <f>'TPS543C20 Loop Gain'!AJ2280</f>
        <v>-21.046297946037793</v>
      </c>
      <c r="E1660">
        <f>'TPS543C20 Loop Gain'!B2280</f>
        <v>346000</v>
      </c>
    </row>
    <row r="1661" spans="3:5" x14ac:dyDescent="0.35">
      <c r="C1661">
        <f>'TPS543C20 Loop Gain'!AI2279</f>
        <v>-40.220654411111944</v>
      </c>
      <c r="D1661">
        <f>'TPS543C20 Loop Gain'!AJ2279</f>
        <v>-20.691948767508151</v>
      </c>
      <c r="E1661">
        <f>'TPS543C20 Loop Gain'!B2279</f>
        <v>345000</v>
      </c>
    </row>
    <row r="1662" spans="3:5" x14ac:dyDescent="0.35">
      <c r="C1662">
        <f>'TPS543C20 Loop Gain'!AI2278</f>
        <v>-40.140484250063047</v>
      </c>
      <c r="D1662">
        <f>'TPS543C20 Loop Gain'!AJ2278</f>
        <v>-20.337820797683033</v>
      </c>
      <c r="E1662">
        <f>'TPS543C20 Loop Gain'!B2278</f>
        <v>344000</v>
      </c>
    </row>
    <row r="1663" spans="3:5" x14ac:dyDescent="0.35">
      <c r="C1663">
        <f>'TPS543C20 Loop Gain'!AI2277</f>
        <v>-40.060684642785475</v>
      </c>
      <c r="D1663">
        <f>'TPS543C20 Loop Gain'!AJ2277</f>
        <v>-19.983917051206546</v>
      </c>
      <c r="E1663">
        <f>'TPS543C20 Loop Gain'!B2277</f>
        <v>343000</v>
      </c>
    </row>
    <row r="1664" spans="3:5" x14ac:dyDescent="0.35">
      <c r="C1664">
        <f>'TPS543C20 Loop Gain'!AI2276</f>
        <v>-39.981250701013096</v>
      </c>
      <c r="D1664">
        <f>'TPS543C20 Loop Gain'!AJ2276</f>
        <v>-19.630240533495492</v>
      </c>
      <c r="E1664">
        <f>'TPS543C20 Loop Gain'!B2276</f>
        <v>342000</v>
      </c>
    </row>
    <row r="1665" spans="3:5" x14ac:dyDescent="0.35">
      <c r="C1665">
        <f>'TPS543C20 Loop Gain'!AI2275</f>
        <v>-39.902177606783923</v>
      </c>
      <c r="D1665">
        <f>'TPS543C20 Loop Gain'!AJ2275</f>
        <v>-19.276794240437827</v>
      </c>
      <c r="E1665">
        <f>'TPS543C20 Loop Gain'!B2275</f>
        <v>341000</v>
      </c>
    </row>
    <row r="1666" spans="3:5" x14ac:dyDescent="0.35">
      <c r="C1666">
        <f>'TPS543C20 Loop Gain'!AI2274</f>
        <v>-39.823460610511589</v>
      </c>
      <c r="D1666">
        <f>'TPS543C20 Loop Gain'!AJ2274</f>
        <v>-18.923581158089789</v>
      </c>
      <c r="E1666">
        <f>'TPS543C20 Loop Gain'!B2274</f>
        <v>340000</v>
      </c>
    </row>
    <row r="1667" spans="3:5" x14ac:dyDescent="0.35">
      <c r="C1667">
        <f>'TPS543C20 Loop Gain'!AI2273</f>
        <v>-39.745095029115149</v>
      </c>
      <c r="D1667">
        <f>'TPS543C20 Loop Gain'!AJ2273</f>
        <v>-18.570604262383799</v>
      </c>
      <c r="E1667">
        <f>'TPS543C20 Loop Gain'!B2273</f>
        <v>339000</v>
      </c>
    </row>
    <row r="1668" spans="3:5" x14ac:dyDescent="0.35">
      <c r="C1668">
        <f>'TPS543C20 Loop Gain'!AI2272</f>
        <v>-39.667076244206811</v>
      </c>
      <c r="D1668">
        <f>'TPS543C20 Loop Gain'!AJ2272</f>
        <v>-18.217866518838957</v>
      </c>
      <c r="E1668">
        <f>'TPS543C20 Loop Gain'!B2272</f>
        <v>338000</v>
      </c>
    </row>
    <row r="1669" spans="3:5" x14ac:dyDescent="0.35">
      <c r="C1669">
        <f>'TPS543C20 Loop Gain'!AI2271</f>
        <v>-39.589399700330276</v>
      </c>
      <c r="D1669">
        <f>'TPS543C20 Loop Gain'!AJ2271</f>
        <v>-17.865370882276263</v>
      </c>
      <c r="E1669">
        <f>'TPS543C20 Loop Gain'!B2271</f>
        <v>337000</v>
      </c>
    </row>
    <row r="1670" spans="3:5" x14ac:dyDescent="0.35">
      <c r="C1670">
        <f>'TPS543C20 Loop Gain'!AI2270</f>
        <v>-39.512060903255801</v>
      </c>
      <c r="D1670">
        <f>'TPS543C20 Loop Gain'!AJ2270</f>
        <v>-17.513120296542535</v>
      </c>
      <c r="E1670">
        <f>'TPS543C20 Loop Gain'!B2270</f>
        <v>336000</v>
      </c>
    </row>
    <row r="1671" spans="3:5" x14ac:dyDescent="0.35">
      <c r="C1671">
        <f>'TPS543C20 Loop Gain'!AI2269</f>
        <v>-39.435055418321809</v>
      </c>
      <c r="D1671">
        <f>'TPS543C20 Loop Gain'!AJ2269</f>
        <v>-17.161117694233262</v>
      </c>
      <c r="E1671">
        <f>'TPS543C20 Loop Gain'!B2269</f>
        <v>335000</v>
      </c>
    </row>
    <row r="1672" spans="3:5" x14ac:dyDescent="0.35">
      <c r="C1672">
        <f>'TPS543C20 Loop Gain'!AI2268</f>
        <v>-39.358378868827238</v>
      </c>
      <c r="D1672">
        <f>'TPS543C20 Loop Gain'!AJ2268</f>
        <v>-16.8093659964305</v>
      </c>
      <c r="E1672">
        <f>'TPS543C20 Loop Gain'!B2268</f>
        <v>334000</v>
      </c>
    </row>
    <row r="1673" spans="3:5" x14ac:dyDescent="0.35">
      <c r="C1673">
        <f>'TPS543C20 Loop Gain'!AI2267</f>
        <v>-39.282026934470395</v>
      </c>
      <c r="D1673">
        <f>'TPS543C20 Loop Gain'!AJ2267</f>
        <v>-16.457868112438238</v>
      </c>
      <c r="E1673">
        <f>'TPS543C20 Loop Gain'!B2267</f>
        <v>333000</v>
      </c>
    </row>
    <row r="1674" spans="3:5" x14ac:dyDescent="0.35">
      <c r="C1674">
        <f>'TPS543C20 Loop Gain'!AI2266</f>
        <v>-39.205995349831689</v>
      </c>
      <c r="D1674">
        <f>'TPS543C20 Loop Gain'!AJ2266</f>
        <v>-16.106626939526862</v>
      </c>
      <c r="E1674">
        <f>'TPS543C20 Loop Gain'!B2266</f>
        <v>332000</v>
      </c>
    </row>
    <row r="1675" spans="3:5" x14ac:dyDescent="0.35">
      <c r="C1675">
        <f>'TPS543C20 Loop Gain'!AI2265</f>
        <v>-39.130279902901862</v>
      </c>
      <c r="D1675">
        <f>'TPS543C20 Loop Gain'!AJ2265</f>
        <v>-15.755645362683831</v>
      </c>
      <c r="E1675">
        <f>'TPS543C20 Loop Gain'!B2265</f>
        <v>331000</v>
      </c>
    </row>
    <row r="1676" spans="3:5" x14ac:dyDescent="0.35">
      <c r="C1676">
        <f>'TPS543C20 Loop Gain'!AI2264</f>
        <v>-39.054876433650357</v>
      </c>
      <c r="D1676">
        <f>'TPS543C20 Loop Gain'!AJ2264</f>
        <v>-15.404926254371802</v>
      </c>
      <c r="E1676">
        <f>'TPS543C20 Loop Gain'!B2264</f>
        <v>330000</v>
      </c>
    </row>
    <row r="1677" spans="3:5" x14ac:dyDescent="0.35">
      <c r="C1677">
        <f>'TPS543C20 Loop Gain'!AI2263</f>
        <v>-38.979780832635981</v>
      </c>
      <c r="D1677">
        <f>'TPS543C20 Loop Gain'!AJ2263</f>
        <v>-15.054472474287662</v>
      </c>
      <c r="E1677">
        <f>'TPS543C20 Loop Gain'!B2263</f>
        <v>329000</v>
      </c>
    </row>
    <row r="1678" spans="3:5" x14ac:dyDescent="0.35">
      <c r="C1678">
        <f>'TPS543C20 Loop Gain'!AI2262</f>
        <v>-38.904989039654396</v>
      </c>
      <c r="D1678">
        <f>'TPS543C20 Loop Gain'!AJ2262</f>
        <v>-14.704286869134057</v>
      </c>
      <c r="E1678">
        <f>'TPS543C20 Loop Gain'!B2262</f>
        <v>328000</v>
      </c>
    </row>
    <row r="1679" spans="3:5" x14ac:dyDescent="0.35">
      <c r="C1679">
        <f>'TPS543C20 Loop Gain'!AI2261</f>
        <v>-38.830497042426224</v>
      </c>
      <c r="D1679">
        <f>'TPS543C20 Loop Gain'!AJ2261</f>
        <v>-14.35437227239342</v>
      </c>
      <c r="E1679">
        <f>'TPS543C20 Loop Gain'!B2261</f>
        <v>327000</v>
      </c>
    </row>
    <row r="1680" spans="3:5" x14ac:dyDescent="0.35">
      <c r="C1680">
        <f>'TPS543C20 Loop Gain'!AI2260</f>
        <v>-38.756300875318573</v>
      </c>
      <c r="D1680">
        <f>'TPS543C20 Loop Gain'!AJ2260</f>
        <v>-14.004731504108621</v>
      </c>
      <c r="E1680">
        <f>'TPS543C20 Loop Gain'!B2260</f>
        <v>326000</v>
      </c>
    </row>
    <row r="1681" spans="3:5" x14ac:dyDescent="0.35">
      <c r="C1681">
        <f>'TPS543C20 Loop Gain'!AI2259</f>
        <v>-38.6823966181042</v>
      </c>
      <c r="D1681">
        <f>'TPS543C20 Loop Gain'!AJ2259</f>
        <v>-13.655367370673712</v>
      </c>
      <c r="E1681">
        <f>'TPS543C20 Loop Gain'!B2259</f>
        <v>325000</v>
      </c>
    </row>
    <row r="1682" spans="3:5" x14ac:dyDescent="0.35">
      <c r="C1682">
        <f>'TPS543C20 Loop Gain'!AI2258</f>
        <v>-38.608780394753076</v>
      </c>
      <c r="D1682">
        <f>'TPS543C20 Loop Gain'!AJ2258</f>
        <v>-13.306282664623838</v>
      </c>
      <c r="E1682">
        <f>'TPS543C20 Loop Gain'!B2258</f>
        <v>324000</v>
      </c>
    </row>
    <row r="1683" spans="3:5" x14ac:dyDescent="0.35">
      <c r="C1683">
        <f>'TPS543C20 Loop Gain'!AI2257</f>
        <v>-38.535448372257193</v>
      </c>
      <c r="D1683">
        <f>'TPS543C20 Loop Gain'!AJ2257</f>
        <v>-12.957480164441243</v>
      </c>
      <c r="E1683">
        <f>'TPS543C20 Loop Gain'!B2257</f>
        <v>323000</v>
      </c>
    </row>
    <row r="1684" spans="3:5" x14ac:dyDescent="0.35">
      <c r="C1684">
        <f>'TPS543C20 Loop Gain'!AI2256</f>
        <v>-38.462396759487028</v>
      </c>
      <c r="D1684">
        <f>'TPS543C20 Loop Gain'!AJ2256</f>
        <v>-12.608962634360624</v>
      </c>
      <c r="E1684">
        <f>'TPS543C20 Loop Gain'!B2256</f>
        <v>322000</v>
      </c>
    </row>
    <row r="1685" spans="3:5" x14ac:dyDescent="0.35">
      <c r="C1685">
        <f>'TPS543C20 Loop Gain'!AI2255</f>
        <v>-38.389621806078814</v>
      </c>
      <c r="D1685">
        <f>'TPS543C20 Loop Gain'!AJ2255</f>
        <v>-12.260732824184659</v>
      </c>
      <c r="E1685">
        <f>'TPS543C20 Loop Gain'!B2255</f>
        <v>321000</v>
      </c>
    </row>
    <row r="1686" spans="3:5" x14ac:dyDescent="0.35">
      <c r="C1686">
        <f>'TPS543C20 Loop Gain'!AI2254</f>
        <v>-38.317119801350316</v>
      </c>
      <c r="D1686">
        <f>'TPS543C20 Loop Gain'!AJ2254</f>
        <v>-11.912793469106354</v>
      </c>
      <c r="E1686">
        <f>'TPS543C20 Loop Gain'!B2254</f>
        <v>320000</v>
      </c>
    </row>
    <row r="1687" spans="3:5" x14ac:dyDescent="0.35">
      <c r="C1687">
        <f>'TPS543C20 Loop Gain'!AI2253</f>
        <v>-38.244887073246787</v>
      </c>
      <c r="D1687">
        <f>'TPS543C20 Loop Gain'!AJ2253</f>
        <v>-11.565147289536599</v>
      </c>
      <c r="E1687">
        <f>'TPS543C20 Loop Gain'!B2253</f>
        <v>319000</v>
      </c>
    </row>
    <row r="1688" spans="3:5" x14ac:dyDescent="0.35">
      <c r="C1688">
        <f>'TPS543C20 Loop Gain'!AI2252</f>
        <v>-38.172919987312397</v>
      </c>
      <c r="D1688">
        <f>'TPS543C20 Loop Gain'!AJ2252</f>
        <v>-11.217796990940498</v>
      </c>
      <c r="E1688">
        <f>'TPS543C20 Loop Gain'!B2252</f>
        <v>318000</v>
      </c>
    </row>
    <row r="1689" spans="3:5" x14ac:dyDescent="0.35">
      <c r="C1689">
        <f>'TPS543C20 Loop Gain'!AI2251</f>
        <v>-38.101214945690153</v>
      </c>
      <c r="D1689">
        <f>'TPS543C20 Loop Gain'!AJ2251</f>
        <v>-10.870745263682473</v>
      </c>
      <c r="E1689">
        <f>'TPS543C20 Loop Gain'!B2251</f>
        <v>317000</v>
      </c>
    </row>
    <row r="1690" spans="3:5" x14ac:dyDescent="0.35">
      <c r="C1690">
        <f>'TPS543C20 Loop Gain'!AI2250</f>
        <v>-38.029768386146095</v>
      </c>
      <c r="D1690">
        <f>'TPS543C20 Loop Gain'!AJ2250</f>
        <v>-10.523994782874261</v>
      </c>
      <c r="E1690">
        <f>'TPS543C20 Loop Gain'!B2250</f>
        <v>316000</v>
      </c>
    </row>
    <row r="1691" spans="3:5" x14ac:dyDescent="0.35">
      <c r="C1691">
        <f>'TPS543C20 Loop Gain'!AI2249</f>
        <v>-37.95857678111922</v>
      </c>
      <c r="D1691">
        <f>'TPS543C20 Loop Gain'!AJ2249</f>
        <v>-10.17754820823302</v>
      </c>
      <c r="E1691">
        <f>'TPS543C20 Loop Gain'!B2249</f>
        <v>315000</v>
      </c>
    </row>
    <row r="1692" spans="3:5" x14ac:dyDescent="0.35">
      <c r="C1692">
        <f>'TPS543C20 Loop Gain'!AI2248</f>
        <v>-37.887636636794312</v>
      </c>
      <c r="D1692">
        <f>'TPS543C20 Loop Gain'!AJ2248</f>
        <v>-9.8314081839472287</v>
      </c>
      <c r="E1692">
        <f>'TPS543C20 Loop Gain'!B2248</f>
        <v>314000</v>
      </c>
    </row>
    <row r="1693" spans="3:5" x14ac:dyDescent="0.35">
      <c r="C1693">
        <f>'TPS543C20 Loop Gain'!AI2247</f>
        <v>-37.816944492199831</v>
      </c>
      <c r="D1693">
        <f>'TPS543C20 Loop Gain'!AJ2247</f>
        <v>-9.4855773385486728</v>
      </c>
      <c r="E1693">
        <f>'TPS543C20 Loop Gain'!B2247</f>
        <v>313000</v>
      </c>
    </row>
    <row r="1694" spans="3:5" x14ac:dyDescent="0.35">
      <c r="C1694">
        <f>'TPS543C20 Loop Gain'!AI2246</f>
        <v>-37.746496918325207</v>
      </c>
      <c r="D1694">
        <f>'TPS543C20 Loop Gain'!AJ2246</f>
        <v>-9.1400582847934828</v>
      </c>
      <c r="E1694">
        <f>'TPS543C20 Loop Gain'!B2246</f>
        <v>312000</v>
      </c>
    </row>
    <row r="1695" spans="3:5" x14ac:dyDescent="0.35">
      <c r="C1695">
        <f>'TPS543C20 Loop Gain'!AI2245</f>
        <v>-37.676290517262991</v>
      </c>
      <c r="D1695">
        <f>'TPS543C20 Loop Gain'!AJ2245</f>
        <v>-8.7948536195481974</v>
      </c>
      <c r="E1695">
        <f>'TPS543C20 Loop Gain'!B2245</f>
        <v>311000</v>
      </c>
    </row>
    <row r="1696" spans="3:5" x14ac:dyDescent="0.35">
      <c r="C1696">
        <f>'TPS543C20 Loop Gain'!AI2244</f>
        <v>-37.606321921369613</v>
      </c>
      <c r="D1696">
        <f>'TPS543C20 Loop Gain'!AJ2244</f>
        <v>-8.4499659236870137</v>
      </c>
      <c r="E1696">
        <f>'TPS543C20 Loop Gain'!B2244</f>
        <v>310000</v>
      </c>
    </row>
    <row r="1697" spans="3:5" x14ac:dyDescent="0.35">
      <c r="C1697">
        <f>'TPS543C20 Loop Gain'!AI2243</f>
        <v>-37.536587792446888</v>
      </c>
      <c r="D1697">
        <f>'TPS543C20 Loop Gain'!AJ2243</f>
        <v>-8.1053977619942028</v>
      </c>
      <c r="E1697">
        <f>'TPS543C20 Loop Gain'!B2243</f>
        <v>309000</v>
      </c>
    </row>
    <row r="1698" spans="3:5" x14ac:dyDescent="0.35">
      <c r="C1698">
        <f>'TPS543C20 Loop Gain'!AI2242</f>
        <v>-37.46708482094364</v>
      </c>
      <c r="D1698">
        <f>'TPS543C20 Loop Gain'!AJ2242</f>
        <v>-7.7611516830741678</v>
      </c>
      <c r="E1698">
        <f>'TPS543C20 Loop Gain'!B2242</f>
        <v>308000</v>
      </c>
    </row>
    <row r="1699" spans="3:5" x14ac:dyDescent="0.35">
      <c r="C1699">
        <f>'TPS543C20 Loop Gain'!AI2241</f>
        <v>-37.397809725175037</v>
      </c>
      <c r="D1699">
        <f>'TPS543C20 Loop Gain'!AJ2241</f>
        <v>-7.4172302192725867</v>
      </c>
      <c r="E1699">
        <f>'TPS543C20 Loop Gain'!B2241</f>
        <v>307000</v>
      </c>
    </row>
    <row r="1700" spans="3:5" x14ac:dyDescent="0.35">
      <c r="C1700">
        <f>'TPS543C20 Loop Gain'!AI2240</f>
        <v>-37.328759250561347</v>
      </c>
      <c r="D1700">
        <f>'TPS543C20 Loop Gain'!AJ2240</f>
        <v>-7.0736358866008251</v>
      </c>
      <c r="E1700">
        <f>'TPS543C20 Loop Gain'!B2240</f>
        <v>306000</v>
      </c>
    </row>
    <row r="1701" spans="3:5" x14ac:dyDescent="0.35">
      <c r="C1701">
        <f>'TPS543C20 Loop Gain'!AI2239</f>
        <v>-37.259930168883109</v>
      </c>
      <c r="D1701">
        <f>'TPS543C20 Loop Gain'!AJ2239</f>
        <v>-6.7303711846727587</v>
      </c>
      <c r="E1701">
        <f>'TPS543C20 Loop Gain'!B2239</f>
        <v>305000</v>
      </c>
    </row>
    <row r="1702" spans="3:5" x14ac:dyDescent="0.35">
      <c r="C1702">
        <f>'TPS543C20 Loop Gain'!AI2238</f>
        <v>-37.191319277553774</v>
      </c>
      <c r="D1702">
        <f>'TPS543C20 Loop Gain'!AJ2238</f>
        <v>-6.3874385966460538</v>
      </c>
      <c r="E1702">
        <f>'TPS543C20 Loop Gain'!B2238</f>
        <v>304000</v>
      </c>
    </row>
    <row r="1703" spans="3:5" x14ac:dyDescent="0.35">
      <c r="C1703">
        <f>'TPS543C20 Loop Gain'!AI2237</f>
        <v>-37.12292339890891</v>
      </c>
      <c r="D1703">
        <f>'TPS543C20 Loop Gain'!AJ2237</f>
        <v>-6.0448405891745578</v>
      </c>
      <c r="E1703">
        <f>'TPS543C20 Loop Gain'!B2237</f>
        <v>303000</v>
      </c>
    </row>
    <row r="1704" spans="3:5" x14ac:dyDescent="0.35">
      <c r="C1704">
        <f>'TPS543C20 Loop Gain'!AI2236</f>
        <v>-37.054739379510885</v>
      </c>
      <c r="D1704">
        <f>'TPS543C20 Loop Gain'!AJ2236</f>
        <v>-5.7025796123662751</v>
      </c>
      <c r="E1704">
        <f>'TPS543C20 Loop Gain'!B2236</f>
        <v>302000</v>
      </c>
    </row>
    <row r="1705" spans="3:5" x14ac:dyDescent="0.35">
      <c r="C1705">
        <f>'TPS543C20 Loop Gain'!AI2235</f>
        <v>-36.986764089469133</v>
      </c>
      <c r="D1705">
        <f>'TPS543C20 Loop Gain'!AJ2235</f>
        <v>-5.3606580997527695</v>
      </c>
      <c r="E1705">
        <f>'TPS543C20 Loop Gain'!B2235</f>
        <v>301000</v>
      </c>
    </row>
    <row r="1706" spans="3:5" x14ac:dyDescent="0.35">
      <c r="C1706">
        <f>'TPS543C20 Loop Gain'!AI2234</f>
        <v>-36.918994421774428</v>
      </c>
      <c r="D1706">
        <f>'TPS543C20 Loop Gain'!AJ2234</f>
        <v>-5.0190784682628822</v>
      </c>
      <c r="E1706">
        <f>'TPS543C20 Loop Gain'!B2234</f>
        <v>300000</v>
      </c>
    </row>
    <row r="1707" spans="3:5" x14ac:dyDescent="0.35">
      <c r="C1707">
        <f>'TPS543C20 Loop Gain'!AI2233</f>
        <v>-36.851427291648278</v>
      </c>
      <c r="D1707">
        <f>'TPS543C20 Loop Gain'!AJ2233</f>
        <v>-4.6778431182079379</v>
      </c>
      <c r="E1707">
        <f>'TPS543C20 Loop Gain'!B2233</f>
        <v>299000</v>
      </c>
    </row>
    <row r="1708" spans="3:5" x14ac:dyDescent="0.35">
      <c r="C1708">
        <f>'TPS543C20 Loop Gain'!AI2232</f>
        <v>-36.784059635905706</v>
      </c>
      <c r="D1708">
        <f>'TPS543C20 Loop Gain'!AJ2232</f>
        <v>-4.3369544332740579</v>
      </c>
      <c r="E1708">
        <f>'TPS543C20 Loop Gain'!B2232</f>
        <v>298000</v>
      </c>
    </row>
    <row r="1709" spans="3:5" x14ac:dyDescent="0.35">
      <c r="C1709">
        <f>'TPS543C20 Loop Gain'!AI2231</f>
        <v>-36.716888412331194</v>
      </c>
      <c r="D1709">
        <f>'TPS543C20 Loop Gain'!AJ2231</f>
        <v>-3.99641478052459</v>
      </c>
      <c r="E1709">
        <f>'TPS543C20 Loop Gain'!B2231</f>
        <v>297000</v>
      </c>
    </row>
    <row r="1710" spans="3:5" x14ac:dyDescent="0.35">
      <c r="C1710">
        <f>'TPS543C20 Loop Gain'!AI2230</f>
        <v>-36.649910599067184</v>
      </c>
      <c r="D1710">
        <f>'TPS543C20 Loop Gain'!AJ2230</f>
        <v>-3.656226510407067</v>
      </c>
      <c r="E1710">
        <f>'TPS543C20 Loop Gain'!B2230</f>
        <v>296000</v>
      </c>
    </row>
    <row r="1711" spans="3:5" x14ac:dyDescent="0.35">
      <c r="C1711">
        <f>'TPS543C20 Loop Gain'!AI2229</f>
        <v>-36.583123194015499</v>
      </c>
      <c r="D1711">
        <f>'TPS543C20 Loop Gain'!AJ2229</f>
        <v>-3.3163919567742397</v>
      </c>
      <c r="E1711">
        <f>'TPS543C20 Loop Gain'!B2229</f>
        <v>295000</v>
      </c>
    </row>
    <row r="1712" spans="3:5" x14ac:dyDescent="0.35">
      <c r="C1712">
        <f>'TPS543C20 Loop Gain'!AI2228</f>
        <v>-36.516523214250178</v>
      </c>
      <c r="D1712">
        <f>'TPS543C20 Loop Gain'!AJ2228</f>
        <v>-2.9769134369088279</v>
      </c>
      <c r="E1712">
        <f>'TPS543C20 Loop Gain'!B2228</f>
        <v>294000</v>
      </c>
    </row>
    <row r="1713" spans="3:5" x14ac:dyDescent="0.35">
      <c r="C1713">
        <f>'TPS543C20 Loop Gain'!AI2227</f>
        <v>-36.450107695441659</v>
      </c>
      <c r="D1713">
        <f>'TPS543C20 Loop Gain'!AJ2227</f>
        <v>-2.6377932515606699</v>
      </c>
      <c r="E1713">
        <f>'TPS543C20 Loop Gain'!B2227</f>
        <v>293000</v>
      </c>
    </row>
    <row r="1714" spans="3:5" x14ac:dyDescent="0.35">
      <c r="C1714">
        <f>'TPS543C20 Loop Gain'!AI2226</f>
        <v>-36.383873691292429</v>
      </c>
      <c r="D1714">
        <f>'TPS543C20 Loop Gain'!AJ2226</f>
        <v>-2.2990336849902464</v>
      </c>
      <c r="E1714">
        <f>'TPS543C20 Loop Gain'!B2226</f>
        <v>292000</v>
      </c>
    </row>
    <row r="1715" spans="3:5" x14ac:dyDescent="0.35">
      <c r="C1715">
        <f>'TPS543C20 Loop Gain'!AI2225</f>
        <v>-36.317818272983295</v>
      </c>
      <c r="D1715">
        <f>'TPS543C20 Loop Gain'!AJ2225</f>
        <v>-1.9606370050227704</v>
      </c>
      <c r="E1715">
        <f>'TPS543C20 Loop Gain'!B2225</f>
        <v>291000</v>
      </c>
    </row>
    <row r="1716" spans="3:5" x14ac:dyDescent="0.35">
      <c r="C1716">
        <f>'TPS543C20 Loop Gain'!AI2224</f>
        <v>-36.251938528628834</v>
      </c>
      <c r="D1716">
        <f>'TPS543C20 Loop Gain'!AJ2224</f>
        <v>-1.622605463108608</v>
      </c>
      <c r="E1716">
        <f>'TPS543C20 Loop Gain'!B2224</f>
        <v>290000</v>
      </c>
    </row>
    <row r="1717" spans="3:5" x14ac:dyDescent="0.35">
      <c r="C1717">
        <f>'TPS543C20 Loop Gain'!AI2223</f>
        <v>-36.186231562744901</v>
      </c>
      <c r="D1717">
        <f>'TPS543C20 Loop Gain'!AJ2223</f>
        <v>-1.2849412943966467</v>
      </c>
      <c r="E1717">
        <f>'TPS543C20 Loop Gain'!B2223</f>
        <v>289000</v>
      </c>
    </row>
    <row r="1718" spans="3:5" x14ac:dyDescent="0.35">
      <c r="C1718">
        <f>'TPS543C20 Loop Gain'!AI2222</f>
        <v>-36.120694495722745</v>
      </c>
      <c r="D1718">
        <f>'TPS543C20 Loop Gain'!AJ2222</f>
        <v>-0.9476467178120378</v>
      </c>
      <c r="E1718">
        <f>'TPS543C20 Loop Gain'!B2222</f>
        <v>288000</v>
      </c>
    </row>
    <row r="1719" spans="3:5" x14ac:dyDescent="0.35">
      <c r="C1719">
        <f>'TPS543C20 Loop Gain'!AI2221</f>
        <v>-36.055324463314449</v>
      </c>
      <c r="D1719">
        <f>'TPS543C20 Loop Gain'!AJ2221</f>
        <v>-0.61072393614721476</v>
      </c>
      <c r="E1719">
        <f>'TPS543C20 Loop Gain'!B2221</f>
        <v>287000</v>
      </c>
    </row>
    <row r="1720" spans="3:5" x14ac:dyDescent="0.35">
      <c r="C1720">
        <f>'TPS543C20 Loop Gain'!AI2220</f>
        <v>-35.990118616126857</v>
      </c>
      <c r="D1720">
        <f>'TPS543C20 Loop Gain'!AJ2220</f>
        <v>-0.27417513615902639</v>
      </c>
      <c r="E1720">
        <f>'TPS543C20 Loop Gain'!B2220</f>
        <v>286000</v>
      </c>
    </row>
    <row r="1721" spans="3:5" x14ac:dyDescent="0.35">
      <c r="C1721">
        <f>'TPS543C20 Loop Gain'!AI2219</f>
        <v>-35.925074119122456</v>
      </c>
      <c r="D1721">
        <f>'TPS543C20 Loop Gain'!AJ2219</f>
        <v>6.1997511324018824E-2</v>
      </c>
      <c r="E1721">
        <f>'TPS543C20 Loop Gain'!B2219</f>
        <v>285000</v>
      </c>
    </row>
    <row r="1722" spans="3:5" x14ac:dyDescent="0.35">
      <c r="C1722">
        <f>'TPS543C20 Loop Gain'!AI2218</f>
        <v>-35.860188151129691</v>
      </c>
      <c r="D1722">
        <f>'TPS543C20 Loop Gain'!AJ2218</f>
        <v>0.39779185128332611</v>
      </c>
      <c r="E1722">
        <f>'TPS543C20 Loop Gain'!B2218</f>
        <v>284000</v>
      </c>
    </row>
    <row r="1723" spans="3:5" x14ac:dyDescent="0.35">
      <c r="C1723">
        <f>'TPS543C20 Loop Gain'!AI2217</f>
        <v>-35.795457904360994</v>
      </c>
      <c r="D1723">
        <f>'TPS543C20 Loop Gain'!AJ2217</f>
        <v>0.73320574438679198</v>
      </c>
      <c r="E1723">
        <f>'TPS543C20 Loop Gain'!B2217</f>
        <v>283000</v>
      </c>
    </row>
    <row r="1724" spans="3:5" x14ac:dyDescent="0.35">
      <c r="C1724">
        <f>'TPS543C20 Loop Gain'!AI2216</f>
        <v>-35.730880583937356</v>
      </c>
      <c r="D1724">
        <f>'TPS543C20 Loop Gain'!AJ2216</f>
        <v>1.0682370668512382</v>
      </c>
      <c r="E1724">
        <f>'TPS543C20 Loop Gain'!B2216</f>
        <v>282000</v>
      </c>
    </row>
    <row r="1725" spans="3:5" x14ac:dyDescent="0.35">
      <c r="C1725">
        <f>'TPS543C20 Loop Gain'!AI2215</f>
        <v>-35.666453407420647</v>
      </c>
      <c r="D1725">
        <f>'TPS543C20 Loop Gain'!AJ2215</f>
        <v>1.402883710299508</v>
      </c>
      <c r="E1725">
        <f>'TPS543C20 Loop Gain'!B2215</f>
        <v>281000</v>
      </c>
    </row>
    <row r="1726" spans="3:5" x14ac:dyDescent="0.35">
      <c r="C1726">
        <f>'TPS543C20 Loop Gain'!AI2214</f>
        <v>-35.602173604352799</v>
      </c>
      <c r="D1726">
        <f>'TPS543C20 Loop Gain'!AJ2214</f>
        <v>1.737143581604456</v>
      </c>
      <c r="E1726">
        <f>'TPS543C20 Loop Gain'!B2214</f>
        <v>280000</v>
      </c>
    </row>
    <row r="1727" spans="3:5" x14ac:dyDescent="0.35">
      <c r="C1727">
        <f>'TPS543C20 Loop Gain'!AI2213</f>
        <v>-35.538038415800898</v>
      </c>
      <c r="D1727">
        <f>'TPS543C20 Loop Gain'!AJ2213</f>
        <v>2.0710146027267702</v>
      </c>
      <c r="E1727">
        <f>'TPS543C20 Loop Gain'!B2213</f>
        <v>279000</v>
      </c>
    </row>
    <row r="1728" spans="3:5" x14ac:dyDescent="0.35">
      <c r="C1728">
        <f>'TPS543C20 Loop Gain'!AI2212</f>
        <v>-35.47404509390941</v>
      </c>
      <c r="D1728">
        <f>'TPS543C20 Loop Gain'!AJ2212</f>
        <v>2.4044947105399719</v>
      </c>
      <c r="E1728">
        <f>'TPS543C20 Loop Gain'!B2212</f>
        <v>278000</v>
      </c>
    </row>
    <row r="1729" spans="3:5" x14ac:dyDescent="0.35">
      <c r="C1729">
        <f>'TPS543C20 Loop Gain'!AI2211</f>
        <v>-35.410190901457085</v>
      </c>
      <c r="D1729">
        <f>'TPS543C20 Loop Gain'!AJ2211</f>
        <v>2.7375818566486201</v>
      </c>
      <c r="E1729">
        <f>'TPS543C20 Loop Gain'!B2211</f>
        <v>277000</v>
      </c>
    </row>
    <row r="1730" spans="3:5" x14ac:dyDescent="0.35">
      <c r="C1730">
        <f>'TPS543C20 Loop Gain'!AI2210</f>
        <v>-35.346473111420444</v>
      </c>
      <c r="D1730">
        <f>'TPS543C20 Loop Gain'!AJ2210</f>
        <v>3.0702740071938561</v>
      </c>
      <c r="E1730">
        <f>'TPS543C20 Loop Gain'!B2210</f>
        <v>276000</v>
      </c>
    </row>
    <row r="1731" spans="3:5" x14ac:dyDescent="0.35">
      <c r="C1731">
        <f>'TPS543C20 Loop Gain'!AI2209</f>
        <v>-35.282889006542703</v>
      </c>
      <c r="D1731">
        <f>'TPS543C20 Loop Gain'!AJ2209</f>
        <v>3.4025691426522142</v>
      </c>
      <c r="E1731">
        <f>'TPS543C20 Loop Gain'!B2209</f>
        <v>275000</v>
      </c>
    </row>
    <row r="1732" spans="3:5" x14ac:dyDescent="0.35">
      <c r="C1732">
        <f>'TPS543C20 Loop Gain'!AI2208</f>
        <v>-35.219435878906921</v>
      </c>
      <c r="D1732">
        <f>'TPS543C20 Loop Gain'!AJ2208</f>
        <v>3.734465257621669</v>
      </c>
      <c r="E1732">
        <f>'TPS543C20 Loop Gain'!B2208</f>
        <v>274000</v>
      </c>
    </row>
    <row r="1733" spans="3:5" x14ac:dyDescent="0.35">
      <c r="C1733">
        <f>'TPS543C20 Loop Gain'!AI2207</f>
        <v>-35.156111029514385</v>
      </c>
      <c r="D1733">
        <f>'TPS543C20 Loop Gain'!AJ2207</f>
        <v>4.0659603606006378</v>
      </c>
      <c r="E1733">
        <f>'TPS543C20 Loop Gain'!B2207</f>
        <v>273000</v>
      </c>
    </row>
    <row r="1734" spans="3:5" x14ac:dyDescent="0.35">
      <c r="C1734">
        <f>'TPS543C20 Loop Gain'!AI2206</f>
        <v>-35.092911767868458</v>
      </c>
      <c r="D1734">
        <f>'TPS543C20 Loop Gain'!AJ2206</f>
        <v>4.3970524737509198</v>
      </c>
      <c r="E1734">
        <f>'TPS543C20 Loop Gain'!B2206</f>
        <v>272000</v>
      </c>
    </row>
    <row r="1735" spans="3:5" x14ac:dyDescent="0.35">
      <c r="C1735">
        <f>'TPS543C20 Loop Gain'!AI2205</f>
        <v>-35.029835411560228</v>
      </c>
      <c r="D1735">
        <f>'TPS543C20 Loop Gain'!AJ2205</f>
        <v>4.7277396326609304</v>
      </c>
      <c r="E1735">
        <f>'TPS543C20 Loop Gain'!B2205</f>
        <v>271000</v>
      </c>
    </row>
    <row r="1736" spans="3:5" x14ac:dyDescent="0.35">
      <c r="C1736">
        <f>'TPS543C20 Loop Gain'!AI2204</f>
        <v>-34.966879285862021</v>
      </c>
      <c r="D1736">
        <f>'TPS543C20 Loop Gain'!AJ2204</f>
        <v>5.0580198860868419</v>
      </c>
      <c r="E1736">
        <f>'TPS543C20 Loop Gain'!B2204</f>
        <v>270000</v>
      </c>
    </row>
    <row r="1737" spans="3:5" x14ac:dyDescent="0.35">
      <c r="C1737">
        <f>'TPS543C20 Loop Gain'!AI2203</f>
        <v>-34.904040723320982</v>
      </c>
      <c r="D1737">
        <f>'TPS543C20 Loop Gain'!AJ2203</f>
        <v>5.3878912956916656</v>
      </c>
      <c r="E1737">
        <f>'TPS543C20 Loop Gain'!B2203</f>
        <v>269000</v>
      </c>
    </row>
    <row r="1738" spans="3:5" x14ac:dyDescent="0.35">
      <c r="C1738">
        <f>'TPS543C20 Loop Gain'!AI2202</f>
        <v>-34.841317063358147</v>
      </c>
      <c r="D1738">
        <f>'TPS543C20 Loop Gain'!AJ2202</f>
        <v>5.7173519357709806</v>
      </c>
      <c r="E1738">
        <f>'TPS543C20 Loop Gain'!B2202</f>
        <v>268000</v>
      </c>
    </row>
    <row r="1739" spans="3:5" x14ac:dyDescent="0.35">
      <c r="C1739">
        <f>'TPS543C20 Loop Gain'!AI2201</f>
        <v>-34.778705651871086</v>
      </c>
      <c r="D1739">
        <f>'TPS543C20 Loop Gain'!AJ2201</f>
        <v>6.046399892967476</v>
      </c>
      <c r="E1739">
        <f>'TPS543C20 Loop Gain'!B2201</f>
        <v>267000</v>
      </c>
    </row>
    <row r="1740" spans="3:5" x14ac:dyDescent="0.35">
      <c r="C1740">
        <f>'TPS543C20 Loop Gain'!AI2200</f>
        <v>-34.716203840837835</v>
      </c>
      <c r="D1740">
        <f>'TPS543C20 Loop Gain'!AJ2200</f>
        <v>6.3750332659764393</v>
      </c>
      <c r="E1740">
        <f>'TPS543C20 Loop Gain'!B2200</f>
        <v>266000</v>
      </c>
    </row>
    <row r="1741" spans="3:5" x14ac:dyDescent="0.35">
      <c r="C1741">
        <f>'TPS543C20 Loop Gain'!AI2199</f>
        <v>-34.653808987926332</v>
      </c>
      <c r="D1741">
        <f>'TPS543C20 Loop Gain'!AJ2199</f>
        <v>6.703250165238547</v>
      </c>
      <c r="E1741">
        <f>'TPS543C20 Loop Gain'!B2199</f>
        <v>265000</v>
      </c>
    </row>
    <row r="1742" spans="3:5" x14ac:dyDescent="0.35">
      <c r="C1742">
        <f>'TPS543C20 Loop Gain'!AI2198</f>
        <v>-34.591518456103913</v>
      </c>
      <c r="D1742">
        <f>'TPS543C20 Loop Gain'!AJ2198</f>
        <v>7.0310487126238144</v>
      </c>
      <c r="E1742">
        <f>'TPS543C20 Loop Gain'!B2198</f>
        <v>264000</v>
      </c>
    </row>
    <row r="1743" spans="3:5" x14ac:dyDescent="0.35">
      <c r="C1743">
        <f>'TPS543C20 Loop Gain'!AI2197</f>
        <v>-34.529329613250376</v>
      </c>
      <c r="D1743">
        <f>'TPS543C20 Loop Gain'!AJ2197</f>
        <v>7.3584270411042301</v>
      </c>
      <c r="E1743">
        <f>'TPS543C20 Loop Gain'!B2197</f>
        <v>263000</v>
      </c>
    </row>
    <row r="1744" spans="3:5" x14ac:dyDescent="0.35">
      <c r="C1744">
        <f>'TPS543C20 Loop Gain'!AI2196</f>
        <v>-34.467239831773583</v>
      </c>
      <c r="D1744">
        <f>'TPS543C20 Loop Gain'!AJ2196</f>
        <v>7.685383294412417</v>
      </c>
      <c r="E1744">
        <f>'TPS543C20 Loop Gain'!B2196</f>
        <v>262000</v>
      </c>
    </row>
    <row r="1745" spans="3:5" x14ac:dyDescent="0.35">
      <c r="C1745">
        <f>'TPS543C20 Loop Gain'!AI2195</f>
        <v>-34.405246488226545</v>
      </c>
      <c r="D1745">
        <f>'TPS543C20 Loop Gain'!AJ2195</f>
        <v>8.011915626693165</v>
      </c>
      <c r="E1745">
        <f>'TPS543C20 Loop Gain'!B2195</f>
        <v>261000</v>
      </c>
    </row>
    <row r="1746" spans="3:5" x14ac:dyDescent="0.35">
      <c r="C1746">
        <f>'TPS543C20 Loop Gain'!AI2194</f>
        <v>-34.343346962925459</v>
      </c>
      <c r="D1746">
        <f>'TPS543C20 Loop Gain'!AJ2194</f>
        <v>8.3380222021419108</v>
      </c>
      <c r="E1746">
        <f>'TPS543C20 Loop Gain'!B2194</f>
        <v>260000</v>
      </c>
    </row>
    <row r="1747" spans="3:5" x14ac:dyDescent="0.35">
      <c r="C1747">
        <f>'TPS543C20 Loop Gain'!AI2193</f>
        <v>-34.281538639570897</v>
      </c>
      <c r="D1747">
        <f>'TPS543C20 Loop Gain'!AJ2193</f>
        <v>8.6637011946303399</v>
      </c>
      <c r="E1747">
        <f>'TPS543C20 Loop Gain'!B2193</f>
        <v>259000</v>
      </c>
    </row>
    <row r="1748" spans="3:5" x14ac:dyDescent="0.35">
      <c r="C1748">
        <f>'TPS543C20 Loop Gain'!AI2192</f>
        <v>-34.219818904869086</v>
      </c>
      <c r="D1748">
        <f>'TPS543C20 Loop Gain'!AJ2192</f>
        <v>8.9889507873218584</v>
      </c>
      <c r="E1748">
        <f>'TPS543C20 Loop Gain'!B2192</f>
        <v>258000</v>
      </c>
    </row>
    <row r="1749" spans="3:5" x14ac:dyDescent="0.35">
      <c r="C1749">
        <f>'TPS543C20 Loop Gain'!AI2191</f>
        <v>-34.158185148154146</v>
      </c>
      <c r="D1749">
        <f>'TPS543C20 Loop Gain'!AJ2191</f>
        <v>9.3137691722758298</v>
      </c>
      <c r="E1749">
        <f>'TPS543C20 Loop Gain'!B2191</f>
        <v>257000</v>
      </c>
    </row>
    <row r="1750" spans="3:5" x14ac:dyDescent="0.35">
      <c r="C1750">
        <f>'TPS543C20 Loop Gain'!AI2190</f>
        <v>-34.096634761012361</v>
      </c>
      <c r="D1750">
        <f>'TPS543C20 Loop Gain'!AJ2190</f>
        <v>9.6381545500379975</v>
      </c>
      <c r="E1750">
        <f>'TPS543C20 Loop Gain'!B2190</f>
        <v>256000</v>
      </c>
    </row>
    <row r="1751" spans="3:5" x14ac:dyDescent="0.35">
      <c r="C1751">
        <f>'TPS543C20 Loop Gain'!AI2189</f>
        <v>-34.035165136906059</v>
      </c>
      <c r="D1751">
        <f>'TPS543C20 Loop Gain'!AJ2189</f>
        <v>9.9621051292205944</v>
      </c>
      <c r="E1751">
        <f>'TPS543C20 Loop Gain'!B2189</f>
        <v>255000</v>
      </c>
    </row>
    <row r="1752" spans="3:5" x14ac:dyDescent="0.35">
      <c r="C1752">
        <f>'TPS543C20 Loop Gain'!AI2188</f>
        <v>-33.973773670797677</v>
      </c>
      <c r="D1752">
        <f>'TPS543C20 Loop Gain'!AJ2188</f>
        <v>10.285619126068394</v>
      </c>
      <c r="E1752">
        <f>'TPS543C20 Loop Gain'!B2188</f>
        <v>254000</v>
      </c>
    </row>
    <row r="1753" spans="3:5" x14ac:dyDescent="0.35">
      <c r="C1753">
        <f>'TPS543C20 Loop Gain'!AI2187</f>
        <v>-33.912457758775588</v>
      </c>
      <c r="D1753">
        <f>'TPS543C20 Loop Gain'!AJ2187</f>
        <v>10.608694764014411</v>
      </c>
      <c r="E1753">
        <f>'TPS543C20 Loop Gain'!B2187</f>
        <v>253000</v>
      </c>
    </row>
    <row r="1754" spans="3:5" x14ac:dyDescent="0.35">
      <c r="C1754">
        <f>'TPS543C20 Loop Gain'!AI2186</f>
        <v>-33.851214797678139</v>
      </c>
      <c r="D1754">
        <f>'TPS543C20 Loop Gain'!AJ2186</f>
        <v>10.931330273220853</v>
      </c>
      <c r="E1754">
        <f>'TPS543C20 Loop Gain'!B2186</f>
        <v>252000</v>
      </c>
    </row>
    <row r="1755" spans="3:5" x14ac:dyDescent="0.35">
      <c r="C1755">
        <f>'TPS543C20 Loop Gain'!AI2185</f>
        <v>-33.79004218471885</v>
      </c>
      <c r="D1755">
        <f>'TPS543C20 Loop Gain'!AJ2185</f>
        <v>11.2535238901095</v>
      </c>
      <c r="E1755">
        <f>'TPS543C20 Loop Gain'!B2185</f>
        <v>251000</v>
      </c>
    </row>
    <row r="1756" spans="3:5" x14ac:dyDescent="0.35">
      <c r="C1756">
        <f>'TPS543C20 Loop Gain'!AI2184</f>
        <v>-33.728937317110208</v>
      </c>
      <c r="D1756">
        <f>'TPS543C20 Loop Gain'!AJ2184</f>
        <v>11.575273856876967</v>
      </c>
      <c r="E1756">
        <f>'TPS543C20 Loop Gain'!B2184</f>
        <v>250000</v>
      </c>
    </row>
    <row r="1757" spans="3:5" x14ac:dyDescent="0.35">
      <c r="C1757">
        <f>'TPS543C20 Loop Gain'!AI2183</f>
        <v>-33.667897591687719</v>
      </c>
      <c r="D1757">
        <f>'TPS543C20 Loop Gain'!AJ2183</f>
        <v>11.896578420998434</v>
      </c>
      <c r="E1757">
        <f>'TPS543C20 Loop Gain'!B2183</f>
        <v>249000</v>
      </c>
    </row>
    <row r="1758" spans="3:5" x14ac:dyDescent="0.35">
      <c r="C1758">
        <f>'TPS543C20 Loop Gain'!AI2182</f>
        <v>-33.606920404532765</v>
      </c>
      <c r="D1758">
        <f>'TPS543C20 Loop Gain'!AJ2182</f>
        <v>12.217435834715003</v>
      </c>
      <c r="E1758">
        <f>'TPS543C20 Loop Gain'!B2182</f>
        <v>248000</v>
      </c>
    </row>
    <row r="1759" spans="3:5" x14ac:dyDescent="0.35">
      <c r="C1759">
        <f>'TPS543C20 Loop Gain'!AI2181</f>
        <v>-33.546003150593876</v>
      </c>
      <c r="D1759">
        <f>'TPS543C20 Loop Gain'!AJ2181</f>
        <v>12.537844354513396</v>
      </c>
      <c r="E1759">
        <f>'TPS543C20 Loop Gain'!B2181</f>
        <v>247000</v>
      </c>
    </row>
    <row r="1760" spans="3:5" x14ac:dyDescent="0.35">
      <c r="C1760">
        <f>'TPS543C20 Loop Gain'!AI2180</f>
        <v>-33.485143223307958</v>
      </c>
      <c r="D1760">
        <f>'TPS543C20 Loop Gain'!AJ2180</f>
        <v>12.857802240584432</v>
      </c>
      <c r="E1760">
        <f>'TPS543C20 Loop Gain'!B2180</f>
        <v>246000</v>
      </c>
    </row>
    <row r="1761" spans="3:5" x14ac:dyDescent="0.35">
      <c r="C1761">
        <f>'TPS543C20 Loop Gain'!AI2179</f>
        <v>-33.424338014219323</v>
      </c>
      <c r="D1761">
        <f>'TPS543C20 Loop Gain'!AJ2179</f>
        <v>13.177307756272272</v>
      </c>
      <c r="E1761">
        <f>'TPS543C20 Loop Gain'!B2179</f>
        <v>245000</v>
      </c>
    </row>
    <row r="1762" spans="3:5" x14ac:dyDescent="0.35">
      <c r="C1762">
        <f>'TPS543C20 Loop Gain'!AI2178</f>
        <v>-33.363584912596679</v>
      </c>
      <c r="D1762">
        <f>'TPS543C20 Loop Gain'!AJ2178</f>
        <v>13.496359167509068</v>
      </c>
      <c r="E1762">
        <f>'TPS543C20 Loop Gain'!B2178</f>
        <v>244000</v>
      </c>
    </row>
    <row r="1763" spans="3:5" x14ac:dyDescent="0.35">
      <c r="C1763">
        <f>'TPS543C20 Loop Gain'!AI2177</f>
        <v>-33.302881305049546</v>
      </c>
      <c r="D1763">
        <f>'TPS543C20 Loop Gain'!AJ2177</f>
        <v>13.814954742231789</v>
      </c>
      <c r="E1763">
        <f>'TPS543C20 Loop Gain'!B2177</f>
        <v>243000</v>
      </c>
    </row>
    <row r="1764" spans="3:5" x14ac:dyDescent="0.35">
      <c r="C1764">
        <f>'TPS543C20 Loop Gain'!AI2176</f>
        <v>-33.242224575140831</v>
      </c>
      <c r="D1764">
        <f>'TPS543C20 Loop Gain'!AJ2176</f>
        <v>14.13309274978754</v>
      </c>
      <c r="E1764">
        <f>'TPS543C20 Loop Gain'!B2176</f>
        <v>242000</v>
      </c>
    </row>
    <row r="1765" spans="3:5" x14ac:dyDescent="0.35">
      <c r="C1765">
        <f>'TPS543C20 Loop Gain'!AI2175</f>
        <v>-33.181612102998976</v>
      </c>
      <c r="D1765">
        <f>'TPS543C20 Loop Gain'!AJ2175</f>
        <v>14.450771460321599</v>
      </c>
      <c r="E1765">
        <f>'TPS543C20 Loop Gain'!B2175</f>
        <v>241000</v>
      </c>
    </row>
    <row r="1766" spans="3:5" x14ac:dyDescent="0.35">
      <c r="C1766">
        <f>'TPS543C20 Loop Gain'!AI2174</f>
        <v>-33.121041264926497</v>
      </c>
      <c r="D1766">
        <f>'TPS543C20 Loop Gain'!AJ2174</f>
        <v>14.767989144151617</v>
      </c>
      <c r="E1766">
        <f>'TPS543C20 Loop Gain'!B2174</f>
        <v>240000</v>
      </c>
    </row>
    <row r="1767" spans="3:5" x14ac:dyDescent="0.35">
      <c r="C1767">
        <f>'TPS543C20 Loop Gain'!AI2173</f>
        <v>-33.060509433005699</v>
      </c>
      <c r="D1767">
        <f>'TPS543C20 Loop Gain'!AJ2173</f>
        <v>15.084744071125032</v>
      </c>
      <c r="E1767">
        <f>'TPS543C20 Loop Gain'!B2173</f>
        <v>239000</v>
      </c>
    </row>
    <row r="1768" spans="3:5" x14ac:dyDescent="0.35">
      <c r="C1768">
        <f>'TPS543C20 Loop Gain'!AI2172</f>
        <v>-33.000013974701538</v>
      </c>
      <c r="D1768">
        <f>'TPS543C20 Loop Gain'!AJ2172</f>
        <v>15.401034509959068</v>
      </c>
      <c r="E1768">
        <f>'TPS543C20 Loop Gain'!B2172</f>
        <v>238000</v>
      </c>
    </row>
    <row r="1769" spans="3:5" x14ac:dyDescent="0.35">
      <c r="C1769">
        <f>'TPS543C20 Loop Gain'!AI2171</f>
        <v>-32.939552252462583</v>
      </c>
      <c r="D1769">
        <f>'TPS543C20 Loop Gain'!AJ2171</f>
        <v>15.716858727566795</v>
      </c>
      <c r="E1769">
        <f>'TPS543C20 Loop Gain'!B2171</f>
        <v>237000</v>
      </c>
    </row>
    <row r="1770" spans="3:5" x14ac:dyDescent="0.35">
      <c r="C1770">
        <f>'TPS543C20 Loop Gain'!AI2170</f>
        <v>-32.87912162331655</v>
      </c>
      <c r="D1770">
        <f>'TPS543C20 Loop Gain'!AJ2170</f>
        <v>16.032214988366224</v>
      </c>
      <c r="E1770">
        <f>'TPS543C20 Loop Gain'!B2170</f>
        <v>236000</v>
      </c>
    </row>
    <row r="1771" spans="3:5" x14ac:dyDescent="0.35">
      <c r="C1771">
        <f>'TPS543C20 Loop Gain'!AI2169</f>
        <v>-32.818719438463695</v>
      </c>
      <c r="D1771">
        <f>'TPS543C20 Loop Gain'!AJ2169</f>
        <v>16.347101553569683</v>
      </c>
      <c r="E1771">
        <f>'TPS543C20 Loop Gain'!B2169</f>
        <v>235000</v>
      </c>
    </row>
    <row r="1772" spans="3:5" x14ac:dyDescent="0.35">
      <c r="C1772">
        <f>'TPS543C20 Loop Gain'!AI2168</f>
        <v>-32.758343042865448</v>
      </c>
      <c r="D1772">
        <f>'TPS543C20 Loop Gain'!AJ2168</f>
        <v>16.66151668045768</v>
      </c>
      <c r="E1772">
        <f>'TPS543C20 Loop Gain'!B2168</f>
        <v>234000</v>
      </c>
    </row>
    <row r="1773" spans="3:5" x14ac:dyDescent="0.35">
      <c r="C1773">
        <f>'TPS543C20 Loop Gain'!AI2167</f>
        <v>-32.69798977483012</v>
      </c>
      <c r="D1773">
        <f>'TPS543C20 Loop Gain'!AJ2167</f>
        <v>16.975458621634299</v>
      </c>
      <c r="E1773">
        <f>'TPS543C20 Loop Gain'!B2167</f>
        <v>233000</v>
      </c>
    </row>
    <row r="1774" spans="3:5" x14ac:dyDescent="0.35">
      <c r="C1774">
        <f>'TPS543C20 Loop Gain'!AI2166</f>
        <v>-32.637656965592882</v>
      </c>
      <c r="D1774">
        <f>'TPS543C20 Loop Gain'!AJ2166</f>
        <v>17.288925624266067</v>
      </c>
      <c r="E1774">
        <f>'TPS543C20 Loop Gain'!B2166</f>
        <v>232000</v>
      </c>
    </row>
    <row r="1775" spans="3:5" x14ac:dyDescent="0.35">
      <c r="C1775">
        <f>'TPS543C20 Loop Gain'!AI2165</f>
        <v>-32.577341938892481</v>
      </c>
      <c r="D1775">
        <f>'TPS543C20 Loop Gain'!AJ2165</f>
        <v>17.60191592929711</v>
      </c>
      <c r="E1775">
        <f>'TPS543C20 Loop Gain'!B2165</f>
        <v>231000</v>
      </c>
    </row>
    <row r="1776" spans="3:5" x14ac:dyDescent="0.35">
      <c r="C1776">
        <f>'TPS543C20 Loop Gain'!AI2164</f>
        <v>-32.517042010541964</v>
      </c>
      <c r="D1776">
        <f>'TPS543C20 Loop Gain'!AJ2164</f>
        <v>17.914427770651578</v>
      </c>
      <c r="E1776">
        <f>'TPS543C20 Loop Gain'!B2164</f>
        <v>230000</v>
      </c>
    </row>
    <row r="1777" spans="3:5" x14ac:dyDescent="0.35">
      <c r="C1777">
        <f>'TPS543C20 Loop Gain'!AI2163</f>
        <v>-32.456754487995582</v>
      </c>
      <c r="D1777">
        <f>'TPS543C20 Loop Gain'!AJ2163</f>
        <v>18.22645937441122</v>
      </c>
      <c r="E1777">
        <f>'TPS543C20 Loop Gain'!B2163</f>
        <v>229000</v>
      </c>
    </row>
    <row r="1778" spans="3:5" x14ac:dyDescent="0.35">
      <c r="C1778">
        <f>'TPS543C20 Loop Gain'!AI2162</f>
        <v>-32.396476669909362</v>
      </c>
      <c r="D1778">
        <f>'TPS543C20 Loop Gain'!AJ2162</f>
        <v>18.538008957974924</v>
      </c>
      <c r="E1778">
        <f>'TPS543C20 Loop Gain'!B2162</f>
        <v>228000</v>
      </c>
    </row>
    <row r="1779" spans="3:5" x14ac:dyDescent="0.35">
      <c r="C1779">
        <f>'TPS543C20 Loop Gain'!AI2161</f>
        <v>-32.336205845696725</v>
      </c>
      <c r="D1779">
        <f>'TPS543C20 Loop Gain'!AJ2161</f>
        <v>18.849074729198431</v>
      </c>
      <c r="E1779">
        <f>'TPS543C20 Loop Gain'!B2161</f>
        <v>227000</v>
      </c>
    </row>
    <row r="1780" spans="3:5" x14ac:dyDescent="0.35">
      <c r="C1780">
        <f>'TPS543C20 Loop Gain'!AI2160</f>
        <v>-32.275939295078309</v>
      </c>
      <c r="D1780">
        <f>'TPS543C20 Loop Gain'!AJ2160</f>
        <v>19.159654885510509</v>
      </c>
      <c r="E1780">
        <f>'TPS543C20 Loop Gain'!B2160</f>
        <v>226000</v>
      </c>
    </row>
    <row r="1781" spans="3:5" x14ac:dyDescent="0.35">
      <c r="C1781">
        <f>'TPS543C20 Loop Gain'!AI2159</f>
        <v>-32.215674287625184</v>
      </c>
      <c r="D1781">
        <f>'TPS543C20 Loop Gain'!AJ2159</f>
        <v>19.469747613009829</v>
      </c>
      <c r="E1781">
        <f>'TPS543C20 Loop Gain'!B2159</f>
        <v>225000</v>
      </c>
    </row>
    <row r="1782" spans="3:5" x14ac:dyDescent="0.35">
      <c r="C1782">
        <f>'TPS543C20 Loop Gain'!AI2158</f>
        <v>-32.15540808229629</v>
      </c>
      <c r="D1782">
        <f>'TPS543C20 Loop Gain'!AJ2158</f>
        <v>19.779351085536764</v>
      </c>
      <c r="E1782">
        <f>'TPS543C20 Loop Gain'!B2158</f>
        <v>224000</v>
      </c>
    </row>
    <row r="1783" spans="3:5" x14ac:dyDescent="0.35">
      <c r="C1783">
        <f>'TPS543C20 Loop Gain'!AI2157</f>
        <v>-32.0951379269694</v>
      </c>
      <c r="D1783">
        <f>'TPS543C20 Loop Gain'!AJ2157</f>
        <v>20.088463463726281</v>
      </c>
      <c r="E1783">
        <f>'TPS543C20 Loop Gain'!B2157</f>
        <v>223000</v>
      </c>
    </row>
    <row r="1784" spans="3:5" x14ac:dyDescent="0.35">
      <c r="C1784">
        <f>'TPS543C20 Loop Gain'!AI2156</f>
        <v>-32.034861057963973</v>
      </c>
      <c r="D1784">
        <f>'TPS543C20 Loop Gain'!AJ2156</f>
        <v>20.397082894033026</v>
      </c>
      <c r="E1784">
        <f>'TPS543C20 Loop Gain'!B2156</f>
        <v>222000</v>
      </c>
    </row>
    <row r="1785" spans="3:5" x14ac:dyDescent="0.35">
      <c r="C1785">
        <f>'TPS543C20 Loop Gain'!AI2155</f>
        <v>-31.974574699558364</v>
      </c>
      <c r="D1785">
        <f>'TPS543C20 Loop Gain'!AJ2155</f>
        <v>20.70520750773419</v>
      </c>
      <c r="E1785">
        <f>'TPS543C20 Loop Gain'!B2155</f>
        <v>221000</v>
      </c>
    </row>
    <row r="1786" spans="3:5" x14ac:dyDescent="0.35">
      <c r="C1786">
        <f>'TPS543C20 Loop Gain'!AI2154</f>
        <v>-31.914276063498921</v>
      </c>
      <c r="D1786">
        <f>'TPS543C20 Loop Gain'!AJ2154</f>
        <v>21.012835419909887</v>
      </c>
      <c r="E1786">
        <f>'TPS543C20 Loop Gain'!B2154</f>
        <v>220000</v>
      </c>
    </row>
    <row r="1787" spans="3:5" x14ac:dyDescent="0.35">
      <c r="C1787">
        <f>'TPS543C20 Loop Gain'!AI2153</f>
        <v>-31.853962348500289</v>
      </c>
      <c r="D1787">
        <f>'TPS543C20 Loop Gain'!AJ2153</f>
        <v>21.319964728392407</v>
      </c>
      <c r="E1787">
        <f>'TPS543C20 Loop Gain'!B2153</f>
        <v>219000</v>
      </c>
    </row>
    <row r="1788" spans="3:5" x14ac:dyDescent="0.35">
      <c r="C1788">
        <f>'TPS543C20 Loop Gain'!AI2152</f>
        <v>-31.793630739739804</v>
      </c>
      <c r="D1788">
        <f>'TPS543C20 Loop Gain'!AJ2152</f>
        <v>21.626593512695521</v>
      </c>
      <c r="E1788">
        <f>'TPS543C20 Loop Gain'!B2152</f>
        <v>218000</v>
      </c>
    </row>
    <row r="1789" spans="3:5" x14ac:dyDescent="0.35">
      <c r="C1789">
        <f>'TPS543C20 Loop Gain'!AI2151</f>
        <v>-31.733278408341498</v>
      </c>
      <c r="D1789">
        <f>'TPS543C20 Loop Gain'!AJ2151</f>
        <v>21.932719832911356</v>
      </c>
      <c r="E1789">
        <f>'TPS543C20 Loop Gain'!B2151</f>
        <v>217000</v>
      </c>
    </row>
    <row r="1790" spans="3:5" x14ac:dyDescent="0.35">
      <c r="C1790">
        <f>'TPS543C20 Loop Gain'!AI2150</f>
        <v>-31.672902510851941</v>
      </c>
      <c r="D1790">
        <f>'TPS543C20 Loop Gain'!AJ2150</f>
        <v>22.238341728583745</v>
      </c>
      <c r="E1790">
        <f>'TPS543C20 Loop Gain'!B2150</f>
        <v>216000</v>
      </c>
    </row>
    <row r="1791" spans="3:5" x14ac:dyDescent="0.35">
      <c r="C1791">
        <f>'TPS543C20 Loop Gain'!AI2149</f>
        <v>-31.61250018870772</v>
      </c>
      <c r="D1791">
        <f>'TPS543C20 Loop Gain'!AJ2149</f>
        <v>22.543457217550738</v>
      </c>
      <c r="E1791">
        <f>'TPS543C20 Loop Gain'!B2149</f>
        <v>215000</v>
      </c>
    </row>
    <row r="1792" spans="3:5" x14ac:dyDescent="0.35">
      <c r="C1792">
        <f>'TPS543C20 Loop Gain'!AI2148</f>
        <v>-31.552068567692334</v>
      </c>
      <c r="D1792">
        <f>'TPS543C20 Loop Gain'!AJ2148</f>
        <v>22.848064294756984</v>
      </c>
      <c r="E1792">
        <f>'TPS543C20 Loop Gain'!B2148</f>
        <v>214000</v>
      </c>
    </row>
    <row r="1793" spans="3:5" x14ac:dyDescent="0.35">
      <c r="C1793">
        <f>'TPS543C20 Loop Gain'!AI2147</f>
        <v>-31.491604757383929</v>
      </c>
      <c r="D1793">
        <f>'TPS543C20 Loop Gain'!AJ2147</f>
        <v>23.15216093103955</v>
      </c>
      <c r="E1793">
        <f>'TPS543C20 Loop Gain'!B2147</f>
        <v>213000</v>
      </c>
    </row>
    <row r="1794" spans="3:5" x14ac:dyDescent="0.35">
      <c r="C1794">
        <f>'TPS543C20 Loop Gain'!AI2146</f>
        <v>-31.431105850593681</v>
      </c>
      <c r="D1794">
        <f>'TPS543C20 Loop Gain'!AJ2146</f>
        <v>23.455745071876649</v>
      </c>
      <c r="E1794">
        <f>'TPS543C20 Loop Gain'!B2146</f>
        <v>212000</v>
      </c>
    </row>
    <row r="1795" spans="3:5" x14ac:dyDescent="0.35">
      <c r="C1795">
        <f>'TPS543C20 Loop Gain'!AI2145</f>
        <v>-31.370568922791406</v>
      </c>
      <c r="D1795">
        <f>'TPS543C20 Loop Gain'!AJ2145</f>
        <v>23.758814636110728</v>
      </c>
      <c r="E1795">
        <f>'TPS543C20 Loop Gain'!B2145</f>
        <v>211000</v>
      </c>
    </row>
    <row r="1796" spans="3:5" x14ac:dyDescent="0.35">
      <c r="C1796">
        <f>'TPS543C20 Loop Gain'!AI2144</f>
        <v>-31.309991031523374</v>
      </c>
      <c r="D1796">
        <f>'TPS543C20 Loop Gain'!AJ2144</f>
        <v>24.06136751463249</v>
      </c>
      <c r="E1796">
        <f>'TPS543C20 Loop Gain'!B2144</f>
        <v>210000</v>
      </c>
    </row>
    <row r="1797" spans="3:5" x14ac:dyDescent="0.35">
      <c r="C1797">
        <f>'TPS543C20 Loop Gain'!AI2143</f>
        <v>-31.249369215815786</v>
      </c>
      <c r="D1797">
        <f>'TPS543C20 Loop Gain'!AJ2143</f>
        <v>24.36340156903286</v>
      </c>
      <c r="E1797">
        <f>'TPS543C20 Loop Gain'!B2143</f>
        <v>209000</v>
      </c>
    </row>
    <row r="1798" spans="3:5" x14ac:dyDescent="0.35">
      <c r="C1798">
        <f>'TPS543C20 Loop Gain'!AI2142</f>
        <v>-31.188700495568497</v>
      </c>
      <c r="D1798">
        <f>'TPS543C20 Loop Gain'!AJ2142</f>
        <v>24.664914630224693</v>
      </c>
      <c r="E1798">
        <f>'TPS543C20 Loop Gain'!B2142</f>
        <v>208000</v>
      </c>
    </row>
    <row r="1799" spans="3:5" x14ac:dyDescent="0.35">
      <c r="C1799">
        <f>'TPS543C20 Loop Gain'!AI2141</f>
        <v>-31.127981870936775</v>
      </c>
      <c r="D1799">
        <f>'TPS543C20 Loop Gain'!AJ2141</f>
        <v>24.965904497017892</v>
      </c>
      <c r="E1799">
        <f>'TPS543C20 Loop Gain'!B2141</f>
        <v>207000</v>
      </c>
    </row>
    <row r="1800" spans="3:5" x14ac:dyDescent="0.35">
      <c r="C1800">
        <f>'TPS543C20 Loop Gain'!AI2140</f>
        <v>-31.067210321698319</v>
      </c>
      <c r="D1800">
        <f>'TPS543C20 Loop Gain'!AJ2140</f>
        <v>25.266368934665252</v>
      </c>
      <c r="E1800">
        <f>'TPS543C20 Loop Gain'!B2140</f>
        <v>206000</v>
      </c>
    </row>
    <row r="1801" spans="3:5" x14ac:dyDescent="0.35">
      <c r="C1801">
        <f>'TPS543C20 Loop Gain'!AI2139</f>
        <v>-31.006382806610553</v>
      </c>
      <c r="D1801">
        <f>'TPS543C20 Loop Gain'!AJ2139</f>
        <v>25.566305673365822</v>
      </c>
      <c r="E1801">
        <f>'TPS543C20 Loop Gain'!B2139</f>
        <v>205000</v>
      </c>
    </row>
    <row r="1802" spans="3:5" x14ac:dyDescent="0.35">
      <c r="C1802">
        <f>'TPS543C20 Loop Gain'!AI2138</f>
        <v>-30.945496262751288</v>
      </c>
      <c r="D1802">
        <f>'TPS543C20 Loop Gain'!AJ2138</f>
        <v>25.865712406728797</v>
      </c>
      <c r="E1802">
        <f>'TPS543C20 Loop Gain'!B2138</f>
        <v>204000</v>
      </c>
    </row>
    <row r="1803" spans="3:5" x14ac:dyDescent="0.35">
      <c r="C1803">
        <f>'TPS543C20 Loop Gain'!AI2137</f>
        <v>-30.884547604847761</v>
      </c>
      <c r="D1803">
        <f>'TPS543C20 Loop Gain'!AJ2137</f>
        <v>26.164586790197522</v>
      </c>
      <c r="E1803">
        <f>'TPS543C20 Loop Gain'!B2137</f>
        <v>203000</v>
      </c>
    </row>
    <row r="1804" spans="3:5" x14ac:dyDescent="0.35">
      <c r="C1804">
        <f>'TPS543C20 Loop Gain'!AI2136</f>
        <v>-30.823533724590458</v>
      </c>
      <c r="D1804">
        <f>'TPS543C20 Loop Gain'!AJ2136</f>
        <v>26.462926439426088</v>
      </c>
      <c r="E1804">
        <f>'TPS543C20 Loop Gain'!B2136</f>
        <v>202000</v>
      </c>
    </row>
    <row r="1805" spans="3:5" x14ac:dyDescent="0.35">
      <c r="C1805">
        <f>'TPS543C20 Loop Gain'!AI2135</f>
        <v>-30.762451489931223</v>
      </c>
      <c r="D1805">
        <f>'TPS543C20 Loop Gain'!AJ2135</f>
        <v>26.760728928619436</v>
      </c>
      <c r="E1805">
        <f>'TPS543C20 Loop Gain'!B2135</f>
        <v>201000</v>
      </c>
    </row>
    <row r="1806" spans="3:5" x14ac:dyDescent="0.35">
      <c r="C1806">
        <f>'TPS543C20 Loop Gain'!AI2134</f>
        <v>-30.701297744368091</v>
      </c>
      <c r="D1806">
        <f>'TPS543C20 Loop Gain'!AJ2134</f>
        <v>27.057991788819042</v>
      </c>
      <c r="E1806">
        <f>'TPS543C20 Loop Gain'!B2134</f>
        <v>200000</v>
      </c>
    </row>
    <row r="1807" spans="3:5" x14ac:dyDescent="0.35">
      <c r="C1807">
        <f>'TPS543C20 Loop Gain'!AI2133</f>
        <v>-30.695178314439211</v>
      </c>
      <c r="D1807">
        <f>'TPS543C20 Loop Gain'!AJ2133</f>
        <v>27.08768829885884</v>
      </c>
      <c r="E1807">
        <f>'TPS543C20 Loop Gain'!B2133</f>
        <v>199900</v>
      </c>
    </row>
    <row r="1808" spans="3:5" x14ac:dyDescent="0.35">
      <c r="C1808">
        <f>'TPS543C20 Loop Gain'!AI2132</f>
        <v>-30.689058134409962</v>
      </c>
      <c r="D1808">
        <f>'TPS543C20 Loop Gain'!AJ2132</f>
        <v>27.117379384969322</v>
      </c>
      <c r="E1808">
        <f>'TPS543C20 Loop Gain'!B2132</f>
        <v>199800</v>
      </c>
    </row>
    <row r="1809" spans="3:5" x14ac:dyDescent="0.35">
      <c r="C1809">
        <f>'TPS543C20 Loop Gain'!AI2131</f>
        <v>-30.682937201082115</v>
      </c>
      <c r="D1809">
        <f>'TPS543C20 Loop Gain'!AJ2131</f>
        <v>27.147065044606485</v>
      </c>
      <c r="E1809">
        <f>'TPS543C20 Loop Gain'!B2131</f>
        <v>199700</v>
      </c>
    </row>
    <row r="1810" spans="3:5" x14ac:dyDescent="0.35">
      <c r="C1810">
        <f>'TPS543C20 Loop Gain'!AI2130</f>
        <v>-30.676815511254571</v>
      </c>
      <c r="D1810">
        <f>'TPS543C20 Loop Gain'!AJ2130</f>
        <v>27.176745275222704</v>
      </c>
      <c r="E1810">
        <f>'TPS543C20 Loop Gain'!B2130</f>
        <v>199600</v>
      </c>
    </row>
    <row r="1811" spans="3:5" x14ac:dyDescent="0.35">
      <c r="C1811">
        <f>'TPS543C20 Loop Gain'!AI2129</f>
        <v>-30.670693061723739</v>
      </c>
      <c r="D1811">
        <f>'TPS543C20 Loop Gain'!AJ2129</f>
        <v>27.20642007426315</v>
      </c>
      <c r="E1811">
        <f>'TPS543C20 Loop Gain'!B2129</f>
        <v>199500</v>
      </c>
    </row>
    <row r="1812" spans="3:5" x14ac:dyDescent="0.35">
      <c r="C1812">
        <f>'TPS543C20 Loop Gain'!AI2128</f>
        <v>-30.664569849283492</v>
      </c>
      <c r="D1812">
        <f>'TPS543C20 Loop Gain'!AJ2128</f>
        <v>27.236089439171113</v>
      </c>
      <c r="E1812">
        <f>'TPS543C20 Loop Gain'!B2128</f>
        <v>199400</v>
      </c>
    </row>
    <row r="1813" spans="3:5" x14ac:dyDescent="0.35">
      <c r="C1813">
        <f>'TPS543C20 Loop Gain'!AI2127</f>
        <v>-30.658445870724968</v>
      </c>
      <c r="D1813">
        <f>'TPS543C20 Loop Gain'!AJ2127</f>
        <v>27.265753367383791</v>
      </c>
      <c r="E1813">
        <f>'TPS543C20 Loop Gain'!B2127</f>
        <v>199300</v>
      </c>
    </row>
    <row r="1814" spans="3:5" x14ac:dyDescent="0.35">
      <c r="C1814">
        <f>'TPS543C20 Loop Gain'!AI2126</f>
        <v>-30.652321122836469</v>
      </c>
      <c r="D1814">
        <f>'TPS543C20 Loop Gain'!AJ2126</f>
        <v>27.295411856333118</v>
      </c>
      <c r="E1814">
        <f>'TPS543C20 Loop Gain'!B2126</f>
        <v>199200</v>
      </c>
    </row>
    <row r="1815" spans="3:5" x14ac:dyDescent="0.35">
      <c r="C1815">
        <f>'TPS543C20 Loop Gain'!AI2125</f>
        <v>-30.646195602404198</v>
      </c>
      <c r="D1815">
        <f>'TPS543C20 Loop Gain'!AJ2125</f>
        <v>27.325064903446194</v>
      </c>
      <c r="E1815">
        <f>'TPS543C20 Loop Gain'!B2125</f>
        <v>199100</v>
      </c>
    </row>
    <row r="1816" spans="3:5" x14ac:dyDescent="0.35">
      <c r="C1816">
        <f>'TPS543C20 Loop Gain'!AI2124</f>
        <v>-30.640069306211348</v>
      </c>
      <c r="D1816">
        <f>'TPS543C20 Loop Gain'!AJ2124</f>
        <v>27.354712506147592</v>
      </c>
      <c r="E1816">
        <f>'TPS543C20 Loop Gain'!B2124</f>
        <v>199000</v>
      </c>
    </row>
    <row r="1817" spans="3:5" x14ac:dyDescent="0.35">
      <c r="C1817">
        <f>'TPS543C20 Loop Gain'!AI2123</f>
        <v>-30.633942231038148</v>
      </c>
      <c r="D1817">
        <f>'TPS543C20 Loop Gain'!AJ2123</f>
        <v>27.384354661853632</v>
      </c>
      <c r="E1817">
        <f>'TPS543C20 Loop Gain'!B2123</f>
        <v>198900</v>
      </c>
    </row>
    <row r="1818" spans="3:5" x14ac:dyDescent="0.35">
      <c r="C1818">
        <f>'TPS543C20 Loop Gain'!AI2122</f>
        <v>-30.62781437366262</v>
      </c>
      <c r="D1818">
        <f>'TPS543C20 Loop Gain'!AJ2122</f>
        <v>27.413991367977886</v>
      </c>
      <c r="E1818">
        <f>'TPS543C20 Loop Gain'!B2122</f>
        <v>198800</v>
      </c>
    </row>
    <row r="1819" spans="3:5" x14ac:dyDescent="0.35">
      <c r="C1819">
        <f>'TPS543C20 Loop Gain'!AI2121</f>
        <v>-30.621685730860158</v>
      </c>
      <c r="D1819">
        <f>'TPS543C20 Loop Gain'!AJ2121</f>
        <v>27.443622621929528</v>
      </c>
      <c r="E1819">
        <f>'TPS543C20 Loop Gain'!B2121</f>
        <v>198700</v>
      </c>
    </row>
    <row r="1820" spans="3:5" x14ac:dyDescent="0.35">
      <c r="C1820">
        <f>'TPS543C20 Loop Gain'!AI2120</f>
        <v>-30.615556299402975</v>
      </c>
      <c r="D1820">
        <f>'TPS543C20 Loop Gain'!AJ2120</f>
        <v>27.47324842111118</v>
      </c>
      <c r="E1820">
        <f>'TPS543C20 Loop Gain'!B2120</f>
        <v>198600</v>
      </c>
    </row>
    <row r="1821" spans="3:5" x14ac:dyDescent="0.35">
      <c r="C1821">
        <f>'TPS543C20 Loop Gain'!AI2119</f>
        <v>-30.609426076061226</v>
      </c>
      <c r="D1821">
        <f>'TPS543C20 Loop Gain'!AJ2119</f>
        <v>27.502868762921338</v>
      </c>
      <c r="E1821">
        <f>'TPS543C20 Loop Gain'!B2119</f>
        <v>198500</v>
      </c>
    </row>
    <row r="1822" spans="3:5" x14ac:dyDescent="0.35">
      <c r="C1822">
        <f>'TPS543C20 Loop Gain'!AI2118</f>
        <v>-30.603295057601866</v>
      </c>
      <c r="D1822">
        <f>'TPS543C20 Loop Gain'!AJ2118</f>
        <v>27.532483644753256</v>
      </c>
      <c r="E1822">
        <f>'TPS543C20 Loop Gain'!B2118</f>
        <v>198400</v>
      </c>
    </row>
    <row r="1823" spans="3:5" x14ac:dyDescent="0.35">
      <c r="C1823">
        <f>'TPS543C20 Loop Gain'!AI2117</f>
        <v>-30.597163240789182</v>
      </c>
      <c r="D1823">
        <f>'TPS543C20 Loop Gain'!AJ2117</f>
        <v>27.562093063996372</v>
      </c>
      <c r="E1823">
        <f>'TPS543C20 Loop Gain'!B2117</f>
        <v>198300</v>
      </c>
    </row>
    <row r="1824" spans="3:5" x14ac:dyDescent="0.35">
      <c r="C1824">
        <f>'TPS543C20 Loop Gain'!AI2116</f>
        <v>-30.591030622384913</v>
      </c>
      <c r="D1824">
        <f>'TPS543C20 Loop Gain'!AJ2116</f>
        <v>27.591697018033244</v>
      </c>
      <c r="E1824">
        <f>'TPS543C20 Loop Gain'!B2116</f>
        <v>198200</v>
      </c>
    </row>
    <row r="1825" spans="3:5" x14ac:dyDescent="0.35">
      <c r="C1825">
        <f>'TPS543C20 Loop Gain'!AI2115</f>
        <v>-30.584897199148152</v>
      </c>
      <c r="D1825">
        <f>'TPS543C20 Loop Gain'!AJ2115</f>
        <v>27.621295504243655</v>
      </c>
      <c r="E1825">
        <f>'TPS543C20 Loop Gain'!B2115</f>
        <v>198100</v>
      </c>
    </row>
    <row r="1826" spans="3:5" x14ac:dyDescent="0.35">
      <c r="C1826">
        <f>'TPS543C20 Loop Gain'!AI2114</f>
        <v>-30.578762967835228</v>
      </c>
      <c r="D1826">
        <f>'TPS543C20 Loop Gain'!AJ2114</f>
        <v>27.650888519999683</v>
      </c>
      <c r="E1826">
        <f>'TPS543C20 Loop Gain'!B2114</f>
        <v>198000</v>
      </c>
    </row>
    <row r="1827" spans="3:5" x14ac:dyDescent="0.35">
      <c r="C1827">
        <f>'TPS543C20 Loop Gain'!AI2113</f>
        <v>-30.572627925199491</v>
      </c>
      <c r="D1827">
        <f>'TPS543C20 Loop Gain'!AJ2113</f>
        <v>27.680476062671278</v>
      </c>
      <c r="E1827">
        <f>'TPS543C20 Loop Gain'!B2113</f>
        <v>197900</v>
      </c>
    </row>
    <row r="1828" spans="3:5" x14ac:dyDescent="0.35">
      <c r="C1828">
        <f>'TPS543C20 Loop Gain'!AI2112</f>
        <v>-30.566492067991696</v>
      </c>
      <c r="D1828">
        <f>'TPS543C20 Loop Gain'!AJ2112</f>
        <v>27.710058129621032</v>
      </c>
      <c r="E1828">
        <f>'TPS543C20 Loop Gain'!B2112</f>
        <v>197800</v>
      </c>
    </row>
    <row r="1829" spans="3:5" x14ac:dyDescent="0.35">
      <c r="C1829">
        <f>'TPS543C20 Loop Gain'!AI2111</f>
        <v>-30.560355392959689</v>
      </c>
      <c r="D1829">
        <f>'TPS543C20 Loop Gain'!AJ2111</f>
        <v>27.73963471820775</v>
      </c>
      <c r="E1829">
        <f>'TPS543C20 Loop Gain'!B2111</f>
        <v>197700</v>
      </c>
    </row>
    <row r="1830" spans="3:5" x14ac:dyDescent="0.35">
      <c r="C1830">
        <f>'TPS543C20 Loop Gain'!AI2110</f>
        <v>-30.554217896849138</v>
      </c>
      <c r="D1830">
        <f>'TPS543C20 Loop Gain'!AJ2110</f>
        <v>27.769205825785228</v>
      </c>
      <c r="E1830">
        <f>'TPS543C20 Loop Gain'!B2110</f>
        <v>197600</v>
      </c>
    </row>
    <row r="1831" spans="3:5" x14ac:dyDescent="0.35">
      <c r="C1831">
        <f>'TPS543C20 Loop Gain'!AI2109</f>
        <v>-30.548079576401971</v>
      </c>
      <c r="D1831">
        <f>'TPS543C20 Loop Gain'!AJ2109</f>
        <v>27.798771449700972</v>
      </c>
      <c r="E1831">
        <f>'TPS543C20 Loop Gain'!B2109</f>
        <v>197500</v>
      </c>
    </row>
    <row r="1832" spans="3:5" x14ac:dyDescent="0.35">
      <c r="C1832">
        <f>'TPS543C20 Loop Gain'!AI2108</f>
        <v>-30.541940428358334</v>
      </c>
      <c r="D1832">
        <f>'TPS543C20 Loop Gain'!AJ2108</f>
        <v>27.828331587298518</v>
      </c>
      <c r="E1832">
        <f>'TPS543C20 Loop Gain'!B2108</f>
        <v>197400</v>
      </c>
    </row>
    <row r="1833" spans="3:5" x14ac:dyDescent="0.35">
      <c r="C1833">
        <f>'TPS543C20 Loop Gain'!AI2107</f>
        <v>-30.535800449454801</v>
      </c>
      <c r="D1833">
        <f>'TPS543C20 Loop Gain'!AJ2107</f>
        <v>27.857886235915803</v>
      </c>
      <c r="E1833">
        <f>'TPS543C20 Loop Gain'!B2107</f>
        <v>197300</v>
      </c>
    </row>
    <row r="1834" spans="3:5" x14ac:dyDescent="0.35">
      <c r="C1834">
        <f>'TPS543C20 Loop Gain'!AI2106</f>
        <v>-30.529659636425478</v>
      </c>
      <c r="D1834">
        <f>'TPS543C20 Loop Gain'!AJ2106</f>
        <v>27.887435392885788</v>
      </c>
      <c r="E1834">
        <f>'TPS543C20 Loop Gain'!B2106</f>
        <v>197200</v>
      </c>
    </row>
    <row r="1835" spans="3:5" x14ac:dyDescent="0.35">
      <c r="C1835">
        <f>'TPS543C20 Loop Gain'!AI2105</f>
        <v>-30.523517986002005</v>
      </c>
      <c r="D1835">
        <f>'TPS543C20 Loop Gain'!AJ2105</f>
        <v>27.916979055535588</v>
      </c>
      <c r="E1835">
        <f>'TPS543C20 Loop Gain'!B2105</f>
        <v>197100</v>
      </c>
    </row>
    <row r="1836" spans="3:5" x14ac:dyDescent="0.35">
      <c r="C1836">
        <f>'TPS543C20 Loop Gain'!AI2104</f>
        <v>-30.517375494912336</v>
      </c>
      <c r="D1836">
        <f>'TPS543C20 Loop Gain'!AJ2104</f>
        <v>27.946517221188927</v>
      </c>
      <c r="E1836">
        <f>'TPS543C20 Loop Gain'!B2104</f>
        <v>197000</v>
      </c>
    </row>
    <row r="1837" spans="3:5" x14ac:dyDescent="0.35">
      <c r="C1837">
        <f>'TPS543C20 Loop Gain'!AI2103</f>
        <v>-30.511232159882546</v>
      </c>
      <c r="D1837">
        <f>'TPS543C20 Loop Gain'!AJ2103</f>
        <v>27.976049887161238</v>
      </c>
      <c r="E1837">
        <f>'TPS543C20 Loop Gain'!B2103</f>
        <v>196900</v>
      </c>
    </row>
    <row r="1838" spans="3:5" x14ac:dyDescent="0.35">
      <c r="C1838">
        <f>'TPS543C20 Loop Gain'!AI2102</f>
        <v>-30.505087977635284</v>
      </c>
      <c r="D1838">
        <f>'TPS543C20 Loop Gain'!AJ2102</f>
        <v>28.005577050765332</v>
      </c>
      <c r="E1838">
        <f>'TPS543C20 Loop Gain'!B2102</f>
        <v>196800</v>
      </c>
    </row>
    <row r="1839" spans="3:5" x14ac:dyDescent="0.35">
      <c r="C1839">
        <f>'TPS543C20 Loop Gain'!AI2101</f>
        <v>-30.498942944890665</v>
      </c>
      <c r="D1839">
        <f>'TPS543C20 Loop Gain'!AJ2101</f>
        <v>28.035098709308475</v>
      </c>
      <c r="E1839">
        <f>'TPS543C20 Loop Gain'!B2101</f>
        <v>196700</v>
      </c>
    </row>
    <row r="1840" spans="3:5" x14ac:dyDescent="0.35">
      <c r="C1840">
        <f>'TPS543C20 Loop Gain'!AI2100</f>
        <v>-30.492797058365618</v>
      </c>
      <c r="D1840">
        <f>'TPS543C20 Loop Gain'!AJ2100</f>
        <v>28.064614860091531</v>
      </c>
      <c r="E1840">
        <f>'TPS543C20 Loop Gain'!B2100</f>
        <v>196600</v>
      </c>
    </row>
    <row r="1841" spans="3:5" x14ac:dyDescent="0.35">
      <c r="C1841">
        <f>'TPS543C20 Loop Gain'!AI2099</f>
        <v>-30.486650314774693</v>
      </c>
      <c r="D1841">
        <f>'TPS543C20 Loop Gain'!AJ2099</f>
        <v>28.094125500409984</v>
      </c>
      <c r="E1841">
        <f>'TPS543C20 Loop Gain'!B2099</f>
        <v>196500</v>
      </c>
    </row>
    <row r="1842" spans="3:5" x14ac:dyDescent="0.35">
      <c r="C1842">
        <f>'TPS543C20 Loop Gain'!AI2098</f>
        <v>-30.480502710829036</v>
      </c>
      <c r="D1842">
        <f>'TPS543C20 Loop Gain'!AJ2098</f>
        <v>28.123630627555457</v>
      </c>
      <c r="E1842">
        <f>'TPS543C20 Loop Gain'!B2098</f>
        <v>196400</v>
      </c>
    </row>
    <row r="1843" spans="3:5" x14ac:dyDescent="0.35">
      <c r="C1843">
        <f>'TPS543C20 Loop Gain'!AI2097</f>
        <v>-30.474354243237439</v>
      </c>
      <c r="D1843">
        <f>'TPS543C20 Loop Gain'!AJ2097</f>
        <v>28.153130238813549</v>
      </c>
      <c r="E1843">
        <f>'TPS543C20 Loop Gain'!B2097</f>
        <v>196300</v>
      </c>
    </row>
    <row r="1844" spans="3:5" x14ac:dyDescent="0.35">
      <c r="C1844">
        <f>'TPS543C20 Loop Gain'!AI2096</f>
        <v>-30.468204908705442</v>
      </c>
      <c r="D1844">
        <f>'TPS543C20 Loop Gain'!AJ2096</f>
        <v>28.182624331463746</v>
      </c>
      <c r="E1844">
        <f>'TPS543C20 Loop Gain'!B2096</f>
        <v>196200</v>
      </c>
    </row>
    <row r="1845" spans="3:5" x14ac:dyDescent="0.35">
      <c r="C1845">
        <f>'TPS543C20 Loop Gain'!AI2095</f>
        <v>-30.462054703936023</v>
      </c>
      <c r="D1845">
        <f>'TPS543C20 Loop Gain'!AJ2095</f>
        <v>28.212112902780632</v>
      </c>
      <c r="E1845">
        <f>'TPS543C20 Loop Gain'!B2095</f>
        <v>196100</v>
      </c>
    </row>
    <row r="1846" spans="3:5" x14ac:dyDescent="0.35">
      <c r="C1846">
        <f>'TPS543C20 Loop Gain'!AI2094</f>
        <v>-30.455903625629013</v>
      </c>
      <c r="D1846">
        <f>'TPS543C20 Loop Gain'!AJ2094</f>
        <v>28.241595950033897</v>
      </c>
      <c r="E1846">
        <f>'TPS543C20 Loop Gain'!B2094</f>
        <v>196000</v>
      </c>
    </row>
    <row r="1847" spans="3:5" x14ac:dyDescent="0.35">
      <c r="C1847">
        <f>'TPS543C20 Loop Gain'!AI2093</f>
        <v>-30.449751670481291</v>
      </c>
      <c r="D1847">
        <f>'TPS543C20 Loop Gain'!AJ2093</f>
        <v>28.271073470487355</v>
      </c>
      <c r="E1847">
        <f>'TPS543C20 Loop Gain'!B2093</f>
        <v>195900</v>
      </c>
    </row>
    <row r="1848" spans="3:5" x14ac:dyDescent="0.35">
      <c r="C1848">
        <f>'TPS543C20 Loop Gain'!AI2092</f>
        <v>-30.443598835187032</v>
      </c>
      <c r="D1848">
        <f>'TPS543C20 Loop Gain'!AJ2092</f>
        <v>28.300545461399356</v>
      </c>
      <c r="E1848">
        <f>'TPS543C20 Loop Gain'!B2092</f>
        <v>195800</v>
      </c>
    </row>
    <row r="1849" spans="3:5" x14ac:dyDescent="0.35">
      <c r="C1849">
        <f>'TPS543C20 Loop Gain'!AI2091</f>
        <v>-30.437445116437569</v>
      </c>
      <c r="D1849">
        <f>'TPS543C20 Loop Gain'!AJ2091</f>
        <v>28.330011920022599</v>
      </c>
      <c r="E1849">
        <f>'TPS543C20 Loop Gain'!B2091</f>
        <v>195700</v>
      </c>
    </row>
    <row r="1850" spans="3:5" x14ac:dyDescent="0.35">
      <c r="C1850">
        <f>'TPS543C20 Loop Gain'!AI2090</f>
        <v>-30.431290510921141</v>
      </c>
      <c r="D1850">
        <f>'TPS543C20 Loop Gain'!AJ2090</f>
        <v>28.359472843605182</v>
      </c>
      <c r="E1850">
        <f>'TPS543C20 Loop Gain'!B2090</f>
        <v>195600</v>
      </c>
    </row>
    <row r="1851" spans="3:5" x14ac:dyDescent="0.35">
      <c r="C1851">
        <f>'TPS543C20 Loop Gain'!AI2089</f>
        <v>-30.425135015322656</v>
      </c>
      <c r="D1851">
        <f>'TPS543C20 Loop Gain'!AJ2089</f>
        <v>28.388928229387869</v>
      </c>
      <c r="E1851">
        <f>'TPS543C20 Loop Gain'!B2089</f>
        <v>195500</v>
      </c>
    </row>
    <row r="1852" spans="3:5" x14ac:dyDescent="0.35">
      <c r="C1852">
        <f>'TPS543C20 Loop Gain'!AI2088</f>
        <v>-30.418978626324833</v>
      </c>
      <c r="D1852">
        <f>'TPS543C20 Loop Gain'!AJ2088</f>
        <v>28.418378074608828</v>
      </c>
      <c r="E1852">
        <f>'TPS543C20 Loop Gain'!B2088</f>
        <v>195400</v>
      </c>
    </row>
    <row r="1853" spans="3:5" x14ac:dyDescent="0.35">
      <c r="C1853">
        <f>'TPS543C20 Loop Gain'!AI2087</f>
        <v>-30.412821340606996</v>
      </c>
      <c r="D1853">
        <f>'TPS543C20 Loop Gain'!AJ2087</f>
        <v>28.447822376497189</v>
      </c>
      <c r="E1853">
        <f>'TPS543C20 Loop Gain'!B2087</f>
        <v>195300</v>
      </c>
    </row>
    <row r="1854" spans="3:5" x14ac:dyDescent="0.35">
      <c r="C1854">
        <f>'TPS543C20 Loop Gain'!AI2086</f>
        <v>-30.406663154845681</v>
      </c>
      <c r="D1854">
        <f>'TPS543C20 Loop Gain'!AJ2086</f>
        <v>28.477261132279647</v>
      </c>
      <c r="E1854">
        <f>'TPS543C20 Loop Gain'!B2086</f>
        <v>195200</v>
      </c>
    </row>
    <row r="1855" spans="3:5" x14ac:dyDescent="0.35">
      <c r="C1855">
        <f>'TPS543C20 Loop Gain'!AI2085</f>
        <v>-30.400504065714347</v>
      </c>
      <c r="D1855">
        <f>'TPS543C20 Loop Gain'!AJ2085</f>
        <v>28.506694339174519</v>
      </c>
      <c r="E1855">
        <f>'TPS543C20 Loop Gain'!B2085</f>
        <v>195100</v>
      </c>
    </row>
    <row r="1856" spans="3:5" x14ac:dyDescent="0.35">
      <c r="C1856">
        <f>'TPS543C20 Loop Gain'!AI2084</f>
        <v>-30.394344069883342</v>
      </c>
      <c r="D1856">
        <f>'TPS543C20 Loop Gain'!AJ2084</f>
        <v>28.536121994396641</v>
      </c>
      <c r="E1856">
        <f>'TPS543C20 Loop Gain'!B2084</f>
        <v>195000</v>
      </c>
    </row>
    <row r="1857" spans="3:5" x14ac:dyDescent="0.35">
      <c r="C1857">
        <f>'TPS543C20 Loop Gain'!AI2083</f>
        <v>-30.388183164020436</v>
      </c>
      <c r="D1857">
        <f>'TPS543C20 Loop Gain'!AJ2083</f>
        <v>28.565544095155222</v>
      </c>
      <c r="E1857">
        <f>'TPS543C20 Loop Gain'!B2083</f>
        <v>194900</v>
      </c>
    </row>
    <row r="1858" spans="3:5" x14ac:dyDescent="0.35">
      <c r="C1858">
        <f>'TPS543C20 Loop Gain'!AI2082</f>
        <v>-30.38202134478993</v>
      </c>
      <c r="D1858">
        <f>'TPS543C20 Loop Gain'!AJ2082</f>
        <v>28.594960638651404</v>
      </c>
      <c r="E1858">
        <f>'TPS543C20 Loop Gain'!B2082</f>
        <v>194800</v>
      </c>
    </row>
    <row r="1859" spans="3:5" x14ac:dyDescent="0.35">
      <c r="C1859">
        <f>'TPS543C20 Loop Gain'!AI2081</f>
        <v>-30.375858608853544</v>
      </c>
      <c r="D1859">
        <f>'TPS543C20 Loop Gain'!AJ2081</f>
        <v>28.624371622083896</v>
      </c>
      <c r="E1859">
        <f>'TPS543C20 Loop Gain'!B2081</f>
        <v>194700</v>
      </c>
    </row>
    <row r="1860" spans="3:5" x14ac:dyDescent="0.35">
      <c r="C1860">
        <f>'TPS543C20 Loop Gain'!AI2080</f>
        <v>-30.369694952869605</v>
      </c>
      <c r="D1860">
        <f>'TPS543C20 Loop Gain'!AJ2080</f>
        <v>28.653777042643178</v>
      </c>
      <c r="E1860">
        <f>'TPS543C20 Loop Gain'!B2080</f>
        <v>194600</v>
      </c>
    </row>
    <row r="1861" spans="3:5" x14ac:dyDescent="0.35">
      <c r="C1861">
        <f>'TPS543C20 Loop Gain'!AI2079</f>
        <v>-30.363530373493649</v>
      </c>
      <c r="D1861">
        <f>'TPS543C20 Loop Gain'!AJ2079</f>
        <v>28.683176897515057</v>
      </c>
      <c r="E1861">
        <f>'TPS543C20 Loop Gain'!B2079</f>
        <v>194500</v>
      </c>
    </row>
    <row r="1862" spans="3:5" x14ac:dyDescent="0.35">
      <c r="C1862">
        <f>'TPS543C20 Loop Gain'!AI2078</f>
        <v>-30.357364867378372</v>
      </c>
      <c r="D1862">
        <f>'TPS543C20 Loop Gain'!AJ2078</f>
        <v>28.712571183879383</v>
      </c>
      <c r="E1862">
        <f>'TPS543C20 Loop Gain'!B2078</f>
        <v>194400</v>
      </c>
    </row>
    <row r="1863" spans="3:5" x14ac:dyDescent="0.35">
      <c r="C1863">
        <f>'TPS543C20 Loop Gain'!AI2077</f>
        <v>-30.351198431172975</v>
      </c>
      <c r="D1863">
        <f>'TPS543C20 Loop Gain'!AJ2077</f>
        <v>28.741959898911247</v>
      </c>
      <c r="E1863">
        <f>'TPS543C20 Loop Gain'!B2077</f>
        <v>194300</v>
      </c>
    </row>
    <row r="1864" spans="3:5" x14ac:dyDescent="0.35">
      <c r="C1864">
        <f>'TPS543C20 Loop Gain'!AI2076</f>
        <v>-30.345031061523855</v>
      </c>
      <c r="D1864">
        <f>'TPS543C20 Loop Gain'!AJ2076</f>
        <v>28.771343039778206</v>
      </c>
      <c r="E1864">
        <f>'TPS543C20 Loop Gain'!B2076</f>
        <v>194200</v>
      </c>
    </row>
    <row r="1865" spans="3:5" x14ac:dyDescent="0.35">
      <c r="C1865">
        <f>'TPS543C20 Loop Gain'!AI2075</f>
        <v>-30.338862755074345</v>
      </c>
      <c r="D1865">
        <f>'TPS543C20 Loop Gain'!AJ2075</f>
        <v>28.800720603642922</v>
      </c>
      <c r="E1865">
        <f>'TPS543C20 Loop Gain'!B2075</f>
        <v>194100</v>
      </c>
    </row>
    <row r="1866" spans="3:5" x14ac:dyDescent="0.35">
      <c r="C1866">
        <f>'TPS543C20 Loop Gain'!AI2074</f>
        <v>-30.332693508464651</v>
      </c>
      <c r="D1866">
        <f>'TPS543C20 Loop Gain'!AJ2074</f>
        <v>28.830092587662456</v>
      </c>
      <c r="E1866">
        <f>'TPS543C20 Loop Gain'!B2074</f>
        <v>194000</v>
      </c>
    </row>
    <row r="1867" spans="3:5" x14ac:dyDescent="0.35">
      <c r="C1867">
        <f>'TPS543C20 Loop Gain'!AI2073</f>
        <v>-30.326523318332267</v>
      </c>
      <c r="D1867">
        <f>'TPS543C20 Loop Gain'!AJ2073</f>
        <v>28.859458988988074</v>
      </c>
      <c r="E1867">
        <f>'TPS543C20 Loop Gain'!B2073</f>
        <v>193900</v>
      </c>
    </row>
    <row r="1868" spans="3:5" x14ac:dyDescent="0.35">
      <c r="C1868">
        <f>'TPS543C20 Loop Gain'!AI2072</f>
        <v>-30.320352181310817</v>
      </c>
      <c r="D1868">
        <f>'TPS543C20 Loop Gain'!AJ2072</f>
        <v>28.888819804764328</v>
      </c>
      <c r="E1868">
        <f>'TPS543C20 Loop Gain'!B2072</f>
        <v>193800</v>
      </c>
    </row>
    <row r="1869" spans="3:5" x14ac:dyDescent="0.35">
      <c r="C1869">
        <f>'TPS543C20 Loop Gain'!AI2071</f>
        <v>-30.314180094031833</v>
      </c>
      <c r="D1869">
        <f>'TPS543C20 Loop Gain'!AJ2071</f>
        <v>28.918175032130126</v>
      </c>
      <c r="E1869">
        <f>'TPS543C20 Loop Gain'!B2071</f>
        <v>193700</v>
      </c>
    </row>
    <row r="1870" spans="3:5" x14ac:dyDescent="0.35">
      <c r="C1870">
        <f>'TPS543C20 Loop Gain'!AI2070</f>
        <v>-30.308007053122786</v>
      </c>
      <c r="D1870">
        <f>'TPS543C20 Loop Gain'!AJ2070</f>
        <v>28.947524668219753</v>
      </c>
      <c r="E1870">
        <f>'TPS543C20 Loop Gain'!B2070</f>
        <v>193600</v>
      </c>
    </row>
    <row r="1871" spans="3:5" x14ac:dyDescent="0.35">
      <c r="C1871">
        <f>'TPS543C20 Loop Gain'!AI2069</f>
        <v>-30.301833055208768</v>
      </c>
      <c r="D1871">
        <f>'TPS543C20 Loop Gain'!AJ2069</f>
        <v>28.976868710160229</v>
      </c>
      <c r="E1871">
        <f>'TPS543C20 Loop Gain'!B2069</f>
        <v>193500</v>
      </c>
    </row>
    <row r="1872" spans="3:5" x14ac:dyDescent="0.35">
      <c r="C1872">
        <f>'TPS543C20 Loop Gain'!AI2068</f>
        <v>-30.295658096911371</v>
      </c>
      <c r="D1872">
        <f>'TPS543C20 Loop Gain'!AJ2068</f>
        <v>29.006207155072172</v>
      </c>
      <c r="E1872">
        <f>'TPS543C20 Loop Gain'!B2068</f>
        <v>193400</v>
      </c>
    </row>
    <row r="1873" spans="3:5" x14ac:dyDescent="0.35">
      <c r="C1873">
        <f>'TPS543C20 Loop Gain'!AI2067</f>
        <v>-30.289482174849184</v>
      </c>
      <c r="D1873">
        <f>'TPS543C20 Loop Gain'!AJ2067</f>
        <v>29.035540000072235</v>
      </c>
      <c r="E1873">
        <f>'TPS543C20 Loop Gain'!B2067</f>
        <v>193300</v>
      </c>
    </row>
    <row r="1874" spans="3:5" x14ac:dyDescent="0.35">
      <c r="C1874">
        <f>'TPS543C20 Loop Gain'!AI2066</f>
        <v>-30.283305285637674</v>
      </c>
      <c r="D1874">
        <f>'TPS543C20 Loop Gain'!AJ2066</f>
        <v>29.064867242268225</v>
      </c>
      <c r="E1874">
        <f>'TPS543C20 Loop Gain'!B2066</f>
        <v>193200</v>
      </c>
    </row>
    <row r="1875" spans="3:5" x14ac:dyDescent="0.35">
      <c r="C1875">
        <f>'TPS543C20 Loop Gain'!AI2065</f>
        <v>-30.27712742588918</v>
      </c>
      <c r="D1875">
        <f>'TPS543C20 Loop Gain'!AJ2065</f>
        <v>29.094188878765049</v>
      </c>
      <c r="E1875">
        <f>'TPS543C20 Loop Gain'!B2065</f>
        <v>193100</v>
      </c>
    </row>
    <row r="1876" spans="3:5" x14ac:dyDescent="0.35">
      <c r="C1876">
        <f>'TPS543C20 Loop Gain'!AI2064</f>
        <v>-30.270948592212704</v>
      </c>
      <c r="D1876">
        <f>'TPS543C20 Loop Gain'!AJ2064</f>
        <v>29.123504906659306</v>
      </c>
      <c r="E1876">
        <f>'TPS543C20 Loop Gain'!B2064</f>
        <v>193000</v>
      </c>
    </row>
    <row r="1877" spans="3:5" x14ac:dyDescent="0.35">
      <c r="C1877">
        <f>'TPS543C20 Loop Gain'!AI2063</f>
        <v>-30.264768781214389</v>
      </c>
      <c r="D1877">
        <f>'TPS543C20 Loop Gain'!AJ2063</f>
        <v>29.152815323042908</v>
      </c>
      <c r="E1877">
        <f>'TPS543C20 Loop Gain'!B2063</f>
        <v>192900</v>
      </c>
    </row>
    <row r="1878" spans="3:5" x14ac:dyDescent="0.35">
      <c r="C1878">
        <f>'TPS543C20 Loop Gain'!AI2062</f>
        <v>-30.258587989496984</v>
      </c>
      <c r="D1878">
        <f>'TPS543C20 Loop Gain'!AJ2062</f>
        <v>29.182120124999923</v>
      </c>
      <c r="E1878">
        <f>'TPS543C20 Loop Gain'!B2062</f>
        <v>192800</v>
      </c>
    </row>
    <row r="1879" spans="3:5" x14ac:dyDescent="0.35">
      <c r="C1879">
        <f>'TPS543C20 Loop Gain'!AI2061</f>
        <v>-30.252406213660134</v>
      </c>
      <c r="D1879">
        <f>'TPS543C20 Loop Gain'!AJ2061</f>
        <v>29.211419309610363</v>
      </c>
      <c r="E1879">
        <f>'TPS543C20 Loop Gain'!B2061</f>
        <v>192700</v>
      </c>
    </row>
    <row r="1880" spans="3:5" x14ac:dyDescent="0.35">
      <c r="C1880">
        <f>'TPS543C20 Loop Gain'!AI2060</f>
        <v>-30.246223450300324</v>
      </c>
      <c r="D1880">
        <f>'TPS543C20 Loop Gain'!AJ2060</f>
        <v>29.240712873947022</v>
      </c>
      <c r="E1880">
        <f>'TPS543C20 Loop Gain'!B2060</f>
        <v>192600</v>
      </c>
    </row>
    <row r="1881" spans="3:5" x14ac:dyDescent="0.35">
      <c r="C1881">
        <f>'TPS543C20 Loop Gain'!AI2059</f>
        <v>-30.240039696010758</v>
      </c>
      <c r="D1881">
        <f>'TPS543C20 Loop Gain'!AJ2059</f>
        <v>29.270000815076308</v>
      </c>
      <c r="E1881">
        <f>'TPS543C20 Loop Gain'!B2059</f>
        <v>192500</v>
      </c>
    </row>
    <row r="1882" spans="3:5" x14ac:dyDescent="0.35">
      <c r="C1882">
        <f>'TPS543C20 Loop Gain'!AI2058</f>
        <v>-30.23385494738146</v>
      </c>
      <c r="D1882">
        <f>'TPS543C20 Loop Gain'!AJ2058</f>
        <v>29.299283130059255</v>
      </c>
      <c r="E1882">
        <f>'TPS543C20 Loop Gain'!B2058</f>
        <v>192400</v>
      </c>
    </row>
    <row r="1883" spans="3:5" x14ac:dyDescent="0.35">
      <c r="C1883">
        <f>'TPS543C20 Loop Gain'!AI2057</f>
        <v>-30.227669200999369</v>
      </c>
      <c r="D1883">
        <f>'TPS543C20 Loop Gain'!AJ2057</f>
        <v>29.328559815950211</v>
      </c>
      <c r="E1883">
        <f>'TPS543C20 Loop Gain'!B2057</f>
        <v>192300</v>
      </c>
    </row>
    <row r="1884" spans="3:5" x14ac:dyDescent="0.35">
      <c r="C1884">
        <f>'TPS543C20 Loop Gain'!AI2056</f>
        <v>-30.221482453448075</v>
      </c>
      <c r="D1884">
        <f>'TPS543C20 Loop Gain'!AJ2056</f>
        <v>29.357830869797358</v>
      </c>
      <c r="E1884">
        <f>'TPS543C20 Loop Gain'!B2056</f>
        <v>192200</v>
      </c>
    </row>
    <row r="1885" spans="3:5" x14ac:dyDescent="0.35">
      <c r="C1885">
        <f>'TPS543C20 Loop Gain'!AI2055</f>
        <v>-30.215294701307943</v>
      </c>
      <c r="D1885">
        <f>'TPS543C20 Loop Gain'!AJ2055</f>
        <v>29.387096288642006</v>
      </c>
      <c r="E1885">
        <f>'TPS543C20 Loop Gain'!B2055</f>
        <v>192100</v>
      </c>
    </row>
    <row r="1886" spans="3:5" x14ac:dyDescent="0.35">
      <c r="C1886">
        <f>'TPS543C20 Loop Gain'!AI2054</f>
        <v>-30.209105941156238</v>
      </c>
      <c r="D1886">
        <f>'TPS543C20 Loop Gain'!AJ2054</f>
        <v>29.416356069520909</v>
      </c>
      <c r="E1886">
        <f>'TPS543C20 Loop Gain'!B2054</f>
        <v>192000</v>
      </c>
    </row>
    <row r="1887" spans="3:5" x14ac:dyDescent="0.35">
      <c r="C1887">
        <f>'TPS543C20 Loop Gain'!AI2053</f>
        <v>-30.20291616956662</v>
      </c>
      <c r="D1887">
        <f>'TPS543C20 Loop Gain'!AJ2053</f>
        <v>29.445610209462799</v>
      </c>
      <c r="E1887">
        <f>'TPS543C20 Loop Gain'!B2053</f>
        <v>191900</v>
      </c>
    </row>
    <row r="1888" spans="3:5" x14ac:dyDescent="0.35">
      <c r="C1888">
        <f>'TPS543C20 Loop Gain'!AI2052</f>
        <v>-30.19672538310995</v>
      </c>
      <c r="D1888">
        <f>'TPS543C20 Loop Gain'!AJ2052</f>
        <v>29.474858705491261</v>
      </c>
      <c r="E1888">
        <f>'TPS543C20 Loop Gain'!B2052</f>
        <v>191800</v>
      </c>
    </row>
    <row r="1889" spans="3:5" x14ac:dyDescent="0.35">
      <c r="C1889">
        <f>'TPS543C20 Loop Gain'!AI2051</f>
        <v>-30.190533578353392</v>
      </c>
      <c r="D1889">
        <f>'TPS543C20 Loop Gain'!AJ2051</f>
        <v>29.504101554622316</v>
      </c>
      <c r="E1889">
        <f>'TPS543C20 Loop Gain'!B2051</f>
        <v>191700</v>
      </c>
    </row>
    <row r="1890" spans="3:5" x14ac:dyDescent="0.35">
      <c r="C1890">
        <f>'TPS543C20 Loop Gain'!AI2050</f>
        <v>-30.184340751861043</v>
      </c>
      <c r="D1890">
        <f>'TPS543C20 Loop Gain'!AJ2050</f>
        <v>29.5333387538663</v>
      </c>
      <c r="E1890">
        <f>'TPS543C20 Loop Gain'!B2050</f>
        <v>191600</v>
      </c>
    </row>
    <row r="1891" spans="3:5" x14ac:dyDescent="0.35">
      <c r="C1891">
        <f>'TPS543C20 Loop Gain'!AI2049</f>
        <v>-30.178146900193941</v>
      </c>
      <c r="D1891">
        <f>'TPS543C20 Loop Gain'!AJ2049</f>
        <v>29.562570300227691</v>
      </c>
      <c r="E1891">
        <f>'TPS543C20 Loop Gain'!B2049</f>
        <v>191500</v>
      </c>
    </row>
    <row r="1892" spans="3:5" x14ac:dyDescent="0.35">
      <c r="C1892">
        <f>'TPS543C20 Loop Gain'!AI2048</f>
        <v>-30.171952019909355</v>
      </c>
      <c r="D1892">
        <f>'TPS543C20 Loop Gain'!AJ2048</f>
        <v>29.591796190704446</v>
      </c>
      <c r="E1892">
        <f>'TPS543C20 Loop Gain'!B2048</f>
        <v>191400</v>
      </c>
    </row>
    <row r="1893" spans="3:5" x14ac:dyDescent="0.35">
      <c r="C1893">
        <f>'TPS543C20 Loop Gain'!AI2047</f>
        <v>-30.165756107561688</v>
      </c>
      <c r="D1893">
        <f>'TPS543C20 Loop Gain'!AJ2047</f>
        <v>29.621016422286946</v>
      </c>
      <c r="E1893">
        <f>'TPS543C20 Loop Gain'!B2047</f>
        <v>191300</v>
      </c>
    </row>
    <row r="1894" spans="3:5" x14ac:dyDescent="0.35">
      <c r="C1894">
        <f>'TPS543C20 Loop Gain'!AI2046</f>
        <v>-30.159559159701637</v>
      </c>
      <c r="D1894">
        <f>'TPS543C20 Loop Gain'!AJ2046</f>
        <v>29.650230991960147</v>
      </c>
      <c r="E1894">
        <f>'TPS543C20 Loop Gain'!B2046</f>
        <v>191200</v>
      </c>
    </row>
    <row r="1895" spans="3:5" x14ac:dyDescent="0.35">
      <c r="C1895">
        <f>'TPS543C20 Loop Gain'!AI2045</f>
        <v>-30.153361172876917</v>
      </c>
      <c r="D1895">
        <f>'TPS543C20 Loop Gain'!AJ2045</f>
        <v>29.67943989670211</v>
      </c>
      <c r="E1895">
        <f>'TPS543C20 Loop Gain'!B2045</f>
        <v>191100</v>
      </c>
    </row>
    <row r="1896" spans="3:5" x14ac:dyDescent="0.35">
      <c r="C1896">
        <f>'TPS543C20 Loop Gain'!AI2044</f>
        <v>-30.14716214363164</v>
      </c>
      <c r="D1896">
        <f>'TPS543C20 Loop Gain'!AJ2044</f>
        <v>29.708643133485126</v>
      </c>
      <c r="E1896">
        <f>'TPS543C20 Loop Gain'!B2044</f>
        <v>191000</v>
      </c>
    </row>
    <row r="1897" spans="3:5" x14ac:dyDescent="0.35">
      <c r="C1897">
        <f>'TPS543C20 Loop Gain'!AI2043</f>
        <v>-30.140962068506674</v>
      </c>
      <c r="D1897">
        <f>'TPS543C20 Loop Gain'!AJ2043</f>
        <v>29.737840699273423</v>
      </c>
      <c r="E1897">
        <f>'TPS543C20 Loop Gain'!B2043</f>
        <v>190900</v>
      </c>
    </row>
    <row r="1898" spans="3:5" x14ac:dyDescent="0.35">
      <c r="C1898">
        <f>'TPS543C20 Loop Gain'!AI2042</f>
        <v>-30.134760944039819</v>
      </c>
      <c r="D1898">
        <f>'TPS543C20 Loop Gain'!AJ2042</f>
        <v>29.76703259102635</v>
      </c>
      <c r="E1898">
        <f>'TPS543C20 Loop Gain'!B2042</f>
        <v>190800</v>
      </c>
    </row>
    <row r="1899" spans="3:5" x14ac:dyDescent="0.35">
      <c r="C1899">
        <f>'TPS543C20 Loop Gain'!AI2041</f>
        <v>-30.128558766764833</v>
      </c>
      <c r="D1899">
        <f>'TPS543C20 Loop Gain'!AJ2041</f>
        <v>29.79621880569589</v>
      </c>
      <c r="E1899">
        <f>'TPS543C20 Loop Gain'!B2041</f>
        <v>190700</v>
      </c>
    </row>
    <row r="1900" spans="3:5" x14ac:dyDescent="0.35">
      <c r="C1900">
        <f>'TPS543C20 Loop Gain'!AI2040</f>
        <v>-30.122355533212811</v>
      </c>
      <c r="D1900">
        <f>'TPS543C20 Loop Gain'!AJ2040</f>
        <v>29.82539934022692</v>
      </c>
      <c r="E1900">
        <f>'TPS543C20 Loop Gain'!B2040</f>
        <v>190600</v>
      </c>
    </row>
    <row r="1901" spans="3:5" x14ac:dyDescent="0.35">
      <c r="C1901">
        <f>'TPS543C20 Loop Gain'!AI2039</f>
        <v>-30.116151239911133</v>
      </c>
      <c r="D1901">
        <f>'TPS543C20 Loop Gain'!AJ2039</f>
        <v>29.854574191559035</v>
      </c>
      <c r="E1901">
        <f>'TPS543C20 Loop Gain'!B2039</f>
        <v>190500</v>
      </c>
    </row>
    <row r="1902" spans="3:5" x14ac:dyDescent="0.35">
      <c r="C1902">
        <f>'TPS543C20 Loop Gain'!AI2038</f>
        <v>-30.109945883383777</v>
      </c>
      <c r="D1902">
        <f>'TPS543C20 Loop Gain'!AJ2038</f>
        <v>29.883743356624354</v>
      </c>
      <c r="E1902">
        <f>'TPS543C20 Loop Gain'!B2038</f>
        <v>190400</v>
      </c>
    </row>
    <row r="1903" spans="3:5" x14ac:dyDescent="0.35">
      <c r="C1903">
        <f>'TPS543C20 Loop Gain'!AI2037</f>
        <v>-30.103739460151367</v>
      </c>
      <c r="D1903">
        <f>'TPS543C20 Loop Gain'!AJ2037</f>
        <v>29.912906832347971</v>
      </c>
      <c r="E1903">
        <f>'TPS543C20 Loop Gain'!B2037</f>
        <v>190300</v>
      </c>
    </row>
    <row r="1904" spans="3:5" x14ac:dyDescent="0.35">
      <c r="C1904">
        <f>'TPS543C20 Loop Gain'!AI2036</f>
        <v>-30.097531966731168</v>
      </c>
      <c r="D1904">
        <f>'TPS543C20 Loop Gain'!AJ2036</f>
        <v>29.942064615649326</v>
      </c>
      <c r="E1904">
        <f>'TPS543C20 Loop Gain'!B2036</f>
        <v>190200</v>
      </c>
    </row>
    <row r="1905" spans="3:5" x14ac:dyDescent="0.35">
      <c r="C1905">
        <f>'TPS543C20 Loop Gain'!AI2035</f>
        <v>-30.091323399637076</v>
      </c>
      <c r="D1905">
        <f>'TPS543C20 Loop Gain'!AJ2035</f>
        <v>29.971216703440199</v>
      </c>
      <c r="E1905">
        <f>'TPS543C20 Loop Gain'!B2035</f>
        <v>190100</v>
      </c>
    </row>
    <row r="1906" spans="3:5" x14ac:dyDescent="0.35">
      <c r="C1906">
        <f>'TPS543C20 Loop Gain'!AI2034</f>
        <v>-30.08511375537935</v>
      </c>
      <c r="D1906">
        <f>'TPS543C20 Loop Gain'!AJ2034</f>
        <v>30.000363092625992</v>
      </c>
      <c r="E1906">
        <f>'TPS543C20 Loop Gain'!B2034</f>
        <v>190000</v>
      </c>
    </row>
    <row r="1907" spans="3:5" x14ac:dyDescent="0.35">
      <c r="C1907">
        <f>'TPS543C20 Loop Gain'!AI2033</f>
        <v>-30.078903030465018</v>
      </c>
      <c r="D1907">
        <f>'TPS543C20 Loop Gain'!AJ2033</f>
        <v>30.02950378010474</v>
      </c>
      <c r="E1907">
        <f>'TPS543C20 Loop Gain'!B2033</f>
        <v>189900</v>
      </c>
    </row>
    <row r="1908" spans="3:5" x14ac:dyDescent="0.35">
      <c r="C1908">
        <f>'TPS543C20 Loop Gain'!AI2032</f>
        <v>-30.072691221397388</v>
      </c>
      <c r="D1908">
        <f>'TPS543C20 Loop Gain'!AJ2032</f>
        <v>30.058638762769878</v>
      </c>
      <c r="E1908">
        <f>'TPS543C20 Loop Gain'!B2032</f>
        <v>189800</v>
      </c>
    </row>
    <row r="1909" spans="3:5" x14ac:dyDescent="0.35">
      <c r="C1909">
        <f>'TPS543C20 Loop Gain'!AI2031</f>
        <v>-30.066478324676606</v>
      </c>
      <c r="D1909">
        <f>'TPS543C20 Loop Gain'!AJ2031</f>
        <v>30.087768037504929</v>
      </c>
      <c r="E1909">
        <f>'TPS543C20 Loop Gain'!B2031</f>
        <v>189700</v>
      </c>
    </row>
    <row r="1910" spans="3:5" x14ac:dyDescent="0.35">
      <c r="C1910">
        <f>'TPS543C20 Loop Gain'!AI2030</f>
        <v>-30.060264336799392</v>
      </c>
      <c r="D1910">
        <f>'TPS543C20 Loop Gain'!AJ2030</f>
        <v>30.116891601188666</v>
      </c>
      <c r="E1910">
        <f>'TPS543C20 Loop Gain'!B2030</f>
        <v>189600</v>
      </c>
    </row>
    <row r="1911" spans="3:5" x14ac:dyDescent="0.35">
      <c r="C1911">
        <f>'TPS543C20 Loop Gain'!AI2029</f>
        <v>-30.054049254258501</v>
      </c>
      <c r="D1911">
        <f>'TPS543C20 Loop Gain'!AJ2029</f>
        <v>30.146009450692915</v>
      </c>
      <c r="E1911">
        <f>'TPS543C20 Loop Gain'!B2029</f>
        <v>189500</v>
      </c>
    </row>
    <row r="1912" spans="3:5" x14ac:dyDescent="0.35">
      <c r="C1912">
        <f>'TPS543C20 Loop Gain'!AI2028</f>
        <v>-30.047833073544062</v>
      </c>
      <c r="D1912">
        <f>'TPS543C20 Loop Gain'!AJ2028</f>
        <v>30.175121582880639</v>
      </c>
      <c r="E1912">
        <f>'TPS543C20 Loop Gain'!B2028</f>
        <v>189400</v>
      </c>
    </row>
    <row r="1913" spans="3:5" x14ac:dyDescent="0.35">
      <c r="C1913">
        <f>'TPS543C20 Loop Gain'!AI2027</f>
        <v>-30.041615791141766</v>
      </c>
      <c r="D1913">
        <f>'TPS543C20 Loop Gain'!AJ2027</f>
        <v>30.204227994611031</v>
      </c>
      <c r="E1913">
        <f>'TPS543C20 Loop Gain'!B2027</f>
        <v>189300</v>
      </c>
    </row>
    <row r="1914" spans="3:5" x14ac:dyDescent="0.35">
      <c r="C1914">
        <f>'TPS543C20 Loop Gain'!AI2026</f>
        <v>-30.035397403534422</v>
      </c>
      <c r="D1914">
        <f>'TPS543C20 Loop Gain'!AJ2026</f>
        <v>30.233328682733212</v>
      </c>
      <c r="E1914">
        <f>'TPS543C20 Loop Gain'!B2026</f>
        <v>189200</v>
      </c>
    </row>
    <row r="1915" spans="3:5" x14ac:dyDescent="0.35">
      <c r="C1915">
        <f>'TPS543C20 Loop Gain'!AI2025</f>
        <v>-30.029177907201085</v>
      </c>
      <c r="D1915">
        <f>'TPS543C20 Loop Gain'!AJ2025</f>
        <v>30.262423644091967</v>
      </c>
      <c r="E1915">
        <f>'TPS543C20 Loop Gain'!B2025</f>
        <v>189100</v>
      </c>
    </row>
    <row r="1916" spans="3:5" x14ac:dyDescent="0.35">
      <c r="C1916">
        <f>'TPS543C20 Loop Gain'!AI2024</f>
        <v>-30.022957298617165</v>
      </c>
      <c r="D1916">
        <f>'TPS543C20 Loop Gain'!AJ2024</f>
        <v>30.291512875523562</v>
      </c>
      <c r="E1916">
        <f>'TPS543C20 Loop Gain'!B2024</f>
        <v>189000</v>
      </c>
    </row>
    <row r="1917" spans="3:5" x14ac:dyDescent="0.35">
      <c r="C1917">
        <f>'TPS543C20 Loop Gain'!AI2023</f>
        <v>-30.016735574254962</v>
      </c>
      <c r="D1917">
        <f>'TPS543C20 Loop Gain'!AJ2023</f>
        <v>30.32059637385716</v>
      </c>
      <c r="E1917">
        <f>'TPS543C20 Loop Gain'!B2023</f>
        <v>188900</v>
      </c>
    </row>
    <row r="1918" spans="3:5" x14ac:dyDescent="0.35">
      <c r="C1918">
        <f>'TPS543C20 Loop Gain'!AI2022</f>
        <v>-30.010512730582874</v>
      </c>
      <c r="D1918">
        <f>'TPS543C20 Loop Gain'!AJ2022</f>
        <v>30.349674135916207</v>
      </c>
      <c r="E1918">
        <f>'TPS543C20 Loop Gain'!B2022</f>
        <v>188800</v>
      </c>
    </row>
    <row r="1919" spans="3:5" x14ac:dyDescent="0.35">
      <c r="C1919">
        <f>'TPS543C20 Loop Gain'!AI2021</f>
        <v>-30.004288764065691</v>
      </c>
      <c r="D1919">
        <f>'TPS543C20 Loop Gain'!AJ2021</f>
        <v>30.378746158515337</v>
      </c>
      <c r="E1919">
        <f>'TPS543C20 Loop Gain'!B2021</f>
        <v>188700</v>
      </c>
    </row>
    <row r="1920" spans="3:5" x14ac:dyDescent="0.35">
      <c r="C1920">
        <f>'TPS543C20 Loop Gain'!AI2020</f>
        <v>-29.998063671165145</v>
      </c>
      <c r="D1920">
        <f>'TPS543C20 Loop Gain'!AJ2020</f>
        <v>30.407812438464294</v>
      </c>
      <c r="E1920">
        <f>'TPS543C20 Loop Gain'!B2020</f>
        <v>188600</v>
      </c>
    </row>
    <row r="1921" spans="3:5" x14ac:dyDescent="0.35">
      <c r="C1921">
        <f>'TPS543C20 Loop Gain'!AI2019</f>
        <v>-29.991837448338575</v>
      </c>
      <c r="D1921">
        <f>'TPS543C20 Loop Gain'!AJ2019</f>
        <v>30.436872972562565</v>
      </c>
      <c r="E1921">
        <f>'TPS543C20 Loop Gain'!B2019</f>
        <v>188500</v>
      </c>
    </row>
    <row r="1922" spans="3:5" x14ac:dyDescent="0.35">
      <c r="C1922">
        <f>'TPS543C20 Loop Gain'!AI2018</f>
        <v>-29.985610092040716</v>
      </c>
      <c r="D1922">
        <f>'TPS543C20 Loop Gain'!AJ2018</f>
        <v>30.465927757606337</v>
      </c>
      <c r="E1922">
        <f>'TPS543C20 Loop Gain'!B2018</f>
        <v>188400</v>
      </c>
    </row>
    <row r="1923" spans="3:5" x14ac:dyDescent="0.35">
      <c r="C1923">
        <f>'TPS543C20 Loop Gain'!AI2017</f>
        <v>-29.979381598721769</v>
      </c>
      <c r="D1923">
        <f>'TPS543C20 Loop Gain'!AJ2017</f>
        <v>30.494976790381028</v>
      </c>
      <c r="E1923">
        <f>'TPS543C20 Loop Gain'!B2017</f>
        <v>188300</v>
      </c>
    </row>
    <row r="1924" spans="3:5" x14ac:dyDescent="0.35">
      <c r="C1924">
        <f>'TPS543C20 Loop Gain'!AI2016</f>
        <v>-29.973151964829029</v>
      </c>
      <c r="D1924">
        <f>'TPS543C20 Loop Gain'!AJ2016</f>
        <v>30.524020067667088</v>
      </c>
      <c r="E1924">
        <f>'TPS543C20 Loop Gain'!B2016</f>
        <v>188200</v>
      </c>
    </row>
    <row r="1925" spans="3:5" x14ac:dyDescent="0.35">
      <c r="C1925">
        <f>'TPS543C20 Loop Gain'!AI2015</f>
        <v>-29.966921186805532</v>
      </c>
      <c r="D1925">
        <f>'TPS543C20 Loop Gain'!AJ2015</f>
        <v>30.553057586237529</v>
      </c>
      <c r="E1925">
        <f>'TPS543C20 Loop Gain'!B2015</f>
        <v>188100</v>
      </c>
    </row>
    <row r="1926" spans="3:5" x14ac:dyDescent="0.35">
      <c r="C1926">
        <f>'TPS543C20 Loop Gain'!AI2014</f>
        <v>-29.960689261091545</v>
      </c>
      <c r="D1926">
        <f>'TPS543C20 Loop Gain'!AJ2014</f>
        <v>30.582089342857603</v>
      </c>
      <c r="E1926">
        <f>'TPS543C20 Loop Gain'!B2014</f>
        <v>188000</v>
      </c>
    </row>
    <row r="1927" spans="3:5" x14ac:dyDescent="0.35">
      <c r="C1927">
        <f>'TPS543C20 Loop Gain'!AI2013</f>
        <v>-29.954456184122993</v>
      </c>
      <c r="D1927">
        <f>'TPS543C20 Loop Gain'!AJ2013</f>
        <v>30.611115334285049</v>
      </c>
      <c r="E1927">
        <f>'TPS543C20 Loop Gain'!B2013</f>
        <v>187900</v>
      </c>
    </row>
    <row r="1928" spans="3:5" x14ac:dyDescent="0.35">
      <c r="C1928">
        <f>'TPS543C20 Loop Gain'!AI2012</f>
        <v>-29.9482219523323</v>
      </c>
      <c r="D1928">
        <f>'TPS543C20 Loop Gain'!AJ2012</f>
        <v>30.640135557271101</v>
      </c>
      <c r="E1928">
        <f>'TPS543C20 Loop Gain'!B2012</f>
        <v>187800</v>
      </c>
    </row>
    <row r="1929" spans="3:5" x14ac:dyDescent="0.35">
      <c r="C1929">
        <f>'TPS543C20 Loop Gain'!AI2011</f>
        <v>-29.94198656214833</v>
      </c>
      <c r="D1929">
        <f>'TPS543C20 Loop Gain'!AJ2011</f>
        <v>30.669150008558823</v>
      </c>
      <c r="E1929">
        <f>'TPS543C20 Loop Gain'!B2011</f>
        <v>187700</v>
      </c>
    </row>
    <row r="1930" spans="3:5" x14ac:dyDescent="0.35">
      <c r="C1930">
        <f>'TPS543C20 Loop Gain'!AI2010</f>
        <v>-29.9357500099965</v>
      </c>
      <c r="D1930">
        <f>'TPS543C20 Loop Gain'!AJ2010</f>
        <v>30.698158684884749</v>
      </c>
      <c r="E1930">
        <f>'TPS543C20 Loop Gain'!B2010</f>
        <v>187600</v>
      </c>
    </row>
    <row r="1931" spans="3:5" x14ac:dyDescent="0.35">
      <c r="C1931">
        <f>'TPS543C20 Loop Gain'!AI2009</f>
        <v>-29.929512292298156</v>
      </c>
      <c r="D1931">
        <f>'TPS543C20 Loop Gain'!AJ2009</f>
        <v>30.727161582977452</v>
      </c>
      <c r="E1931">
        <f>'TPS543C20 Loop Gain'!B2009</f>
        <v>187500</v>
      </c>
    </row>
    <row r="1932" spans="3:5" x14ac:dyDescent="0.35">
      <c r="C1932">
        <f>'TPS543C20 Loop Gain'!AI2008</f>
        <v>-29.923273405471157</v>
      </c>
      <c r="D1932">
        <f>'TPS543C20 Loop Gain'!AJ2008</f>
        <v>30.756158699558149</v>
      </c>
      <c r="E1932">
        <f>'TPS543C20 Loop Gain'!B2008</f>
        <v>187400</v>
      </c>
    </row>
    <row r="1933" spans="3:5" x14ac:dyDescent="0.35">
      <c r="C1933">
        <f>'TPS543C20 Loop Gain'!AI2007</f>
        <v>-29.917033345929521</v>
      </c>
      <c r="D1933">
        <f>'TPS543C20 Loop Gain'!AJ2007</f>
        <v>30.785150031341892</v>
      </c>
      <c r="E1933">
        <f>'TPS543C20 Loop Gain'!B2007</f>
        <v>187300</v>
      </c>
    </row>
    <row r="1934" spans="3:5" x14ac:dyDescent="0.35">
      <c r="C1934">
        <f>'TPS543C20 Loop Gain'!AI2006</f>
        <v>-29.910792110083968</v>
      </c>
      <c r="D1934">
        <f>'TPS543C20 Loop Gain'!AJ2006</f>
        <v>30.81413557503457</v>
      </c>
      <c r="E1934">
        <f>'TPS543C20 Loop Gain'!B2006</f>
        <v>187200</v>
      </c>
    </row>
    <row r="1935" spans="3:5" x14ac:dyDescent="0.35">
      <c r="C1935">
        <f>'TPS543C20 Loop Gain'!AI2005</f>
        <v>-29.904549694340915</v>
      </c>
      <c r="D1935">
        <f>'TPS543C20 Loop Gain'!AJ2005</f>
        <v>30.843115327334612</v>
      </c>
      <c r="E1935">
        <f>'TPS543C20 Loop Gain'!B2005</f>
        <v>187100</v>
      </c>
    </row>
    <row r="1936" spans="3:5" x14ac:dyDescent="0.35">
      <c r="C1936">
        <f>'TPS543C20 Loop Gain'!AI2004</f>
        <v>-29.898306095103301</v>
      </c>
      <c r="D1936">
        <f>'TPS543C20 Loop Gain'!AJ2004</f>
        <v>30.872089284934454</v>
      </c>
      <c r="E1936">
        <f>'TPS543C20 Loop Gain'!B2004</f>
        <v>187000</v>
      </c>
    </row>
    <row r="1937" spans="3:5" x14ac:dyDescent="0.35">
      <c r="C1937">
        <f>'TPS543C20 Loop Gain'!AI2003</f>
        <v>-29.892061308770824</v>
      </c>
      <c r="D1937">
        <f>'TPS543C20 Loop Gain'!AJ2003</f>
        <v>30.901057444517502</v>
      </c>
      <c r="E1937">
        <f>'TPS543C20 Loop Gain'!B2003</f>
        <v>186900</v>
      </c>
    </row>
    <row r="1938" spans="3:5" x14ac:dyDescent="0.35">
      <c r="C1938">
        <f>'TPS543C20 Loop Gain'!AI2002</f>
        <v>-29.885815331738506</v>
      </c>
      <c r="D1938">
        <f>'TPS543C20 Loop Gain'!AJ2002</f>
        <v>30.930019802761215</v>
      </c>
      <c r="E1938">
        <f>'TPS543C20 Loop Gain'!B2002</f>
        <v>186800</v>
      </c>
    </row>
    <row r="1939" spans="3:5" x14ac:dyDescent="0.35">
      <c r="C1939">
        <f>'TPS543C20 Loop Gain'!AI2001</f>
        <v>-29.879568160398499</v>
      </c>
      <c r="D1939">
        <f>'TPS543C20 Loop Gain'!AJ2001</f>
        <v>30.958976356333668</v>
      </c>
      <c r="E1939">
        <f>'TPS543C20 Loop Gain'!B2001</f>
        <v>186700</v>
      </c>
    </row>
    <row r="1940" spans="3:5" x14ac:dyDescent="0.35">
      <c r="C1940">
        <f>'TPS543C20 Loop Gain'!AI2000</f>
        <v>-29.873319791138442</v>
      </c>
      <c r="D1940">
        <f>'TPS543C20 Loop Gain'!AJ2000</f>
        <v>30.987927101896076</v>
      </c>
      <c r="E1940">
        <f>'TPS543C20 Loop Gain'!B2000</f>
        <v>186600</v>
      </c>
    </row>
    <row r="1941" spans="3:5" x14ac:dyDescent="0.35">
      <c r="C1941">
        <f>'TPS543C20 Loop Gain'!AI1999</f>
        <v>-29.867070220342672</v>
      </c>
      <c r="D1941">
        <f>'TPS543C20 Loop Gain'!AJ1999</f>
        <v>31.016872036102658</v>
      </c>
      <c r="E1941">
        <f>'TPS543C20 Loop Gain'!B1999</f>
        <v>186500</v>
      </c>
    </row>
    <row r="1942" spans="3:5" x14ac:dyDescent="0.35">
      <c r="C1942">
        <f>'TPS543C20 Loop Gain'!AI1998</f>
        <v>-29.860819444391687</v>
      </c>
      <c r="D1942">
        <f>'TPS543C20 Loop Gain'!AJ1998</f>
        <v>31.045811155598912</v>
      </c>
      <c r="E1942">
        <f>'TPS543C20 Loop Gain'!B1998</f>
        <v>186400</v>
      </c>
    </row>
    <row r="1943" spans="3:5" x14ac:dyDescent="0.35">
      <c r="C1943">
        <f>'TPS543C20 Loop Gain'!AI1997</f>
        <v>-29.854567459662078</v>
      </c>
      <c r="D1943">
        <f>'TPS543C20 Loop Gain'!AJ1997</f>
        <v>31.074744457023876</v>
      </c>
      <c r="E1943">
        <f>'TPS543C20 Loop Gain'!B1997</f>
        <v>186300</v>
      </c>
    </row>
    <row r="1944" spans="3:5" x14ac:dyDescent="0.35">
      <c r="C1944">
        <f>'TPS543C20 Loop Gain'!AI1996</f>
        <v>-29.848314262526504</v>
      </c>
      <c r="D1944">
        <f>'TPS543C20 Loop Gain'!AJ1996</f>
        <v>31.103671937006972</v>
      </c>
      <c r="E1944">
        <f>'TPS543C20 Loop Gain'!B1996</f>
        <v>186200</v>
      </c>
    </row>
    <row r="1945" spans="3:5" x14ac:dyDescent="0.35">
      <c r="C1945">
        <f>'TPS543C20 Loop Gain'!AI1995</f>
        <v>-29.8420598493542</v>
      </c>
      <c r="D1945">
        <f>'TPS543C20 Loop Gain'!AJ1995</f>
        <v>31.132593592172707</v>
      </c>
      <c r="E1945">
        <f>'TPS543C20 Loop Gain'!B1995</f>
        <v>186100</v>
      </c>
    </row>
    <row r="1946" spans="3:5" x14ac:dyDescent="0.35">
      <c r="C1946">
        <f>'TPS543C20 Loop Gain'!AI1994</f>
        <v>-29.835804216510073</v>
      </c>
      <c r="D1946">
        <f>'TPS543C20 Loop Gain'!AJ1994</f>
        <v>31.161509419134752</v>
      </c>
      <c r="E1946">
        <f>'TPS543C20 Loop Gain'!B1994</f>
        <v>186000</v>
      </c>
    </row>
    <row r="1947" spans="3:5" x14ac:dyDescent="0.35">
      <c r="C1947">
        <f>'TPS543C20 Loop Gain'!AI1993</f>
        <v>-29.829547360355498</v>
      </c>
      <c r="D1947">
        <f>'TPS543C20 Loop Gain'!AJ1993</f>
        <v>31.190419414500919</v>
      </c>
      <c r="E1947">
        <f>'TPS543C20 Loop Gain'!B1993</f>
        <v>185900</v>
      </c>
    </row>
    <row r="1948" spans="3:5" x14ac:dyDescent="0.35">
      <c r="C1948">
        <f>'TPS543C20 Loop Gain'!AI1992</f>
        <v>-29.823289277248186</v>
      </c>
      <c r="D1948">
        <f>'TPS543C20 Loop Gain'!AJ1992</f>
        <v>31.219323574870444</v>
      </c>
      <c r="E1948">
        <f>'TPS543C20 Loop Gain'!B1992</f>
        <v>185800</v>
      </c>
    </row>
    <row r="1949" spans="3:5" x14ac:dyDescent="0.35">
      <c r="C1949">
        <f>'TPS543C20 Loop Gain'!AI1991</f>
        <v>-29.817029963541426</v>
      </c>
      <c r="D1949">
        <f>'TPS543C20 Loop Gain'!AJ1991</f>
        <v>31.248221896835336</v>
      </c>
      <c r="E1949">
        <f>'TPS543C20 Loop Gain'!B1991</f>
        <v>185700</v>
      </c>
    </row>
    <row r="1950" spans="3:5" x14ac:dyDescent="0.35">
      <c r="C1950">
        <f>'TPS543C20 Loop Gain'!AI1990</f>
        <v>-29.810769415585071</v>
      </c>
      <c r="D1950">
        <f>'TPS543C20 Loop Gain'!AJ1990</f>
        <v>31.277114376979053</v>
      </c>
      <c r="E1950">
        <f>'TPS543C20 Loop Gain'!B1990</f>
        <v>185600</v>
      </c>
    </row>
    <row r="1951" spans="3:5" x14ac:dyDescent="0.35">
      <c r="C1951">
        <f>'TPS543C20 Loop Gain'!AI1989</f>
        <v>-29.804507629725077</v>
      </c>
      <c r="D1951">
        <f>'TPS543C20 Loop Gain'!AJ1989</f>
        <v>31.306001011876628</v>
      </c>
      <c r="E1951">
        <f>'TPS543C20 Loop Gain'!B1989</f>
        <v>185500</v>
      </c>
    </row>
    <row r="1952" spans="3:5" x14ac:dyDescent="0.35">
      <c r="C1952">
        <f>'TPS543C20 Loop Gain'!AI1988</f>
        <v>-29.798244602303335</v>
      </c>
      <c r="D1952">
        <f>'TPS543C20 Loop Gain'!AJ1988</f>
        <v>31.334881798097857</v>
      </c>
      <c r="E1952">
        <f>'TPS543C20 Loop Gain'!B1988</f>
        <v>185400</v>
      </c>
    </row>
    <row r="1953" spans="3:5" x14ac:dyDescent="0.35">
      <c r="C1953">
        <f>'TPS543C20 Loop Gain'!AI1987</f>
        <v>-29.791980329657811</v>
      </c>
      <c r="D1953">
        <f>'TPS543C20 Loop Gain'!AJ1987</f>
        <v>31.363756732201505</v>
      </c>
      <c r="E1953">
        <f>'TPS543C20 Loop Gain'!B1987</f>
        <v>185300</v>
      </c>
    </row>
    <row r="1954" spans="3:5" x14ac:dyDescent="0.35">
      <c r="C1954">
        <f>'TPS543C20 Loop Gain'!AI1986</f>
        <v>-29.785714808122712</v>
      </c>
      <c r="D1954">
        <f>'TPS543C20 Loop Gain'!AJ1986</f>
        <v>31.392625810739528</v>
      </c>
      <c r="E1954">
        <f>'TPS543C20 Loop Gain'!B1986</f>
        <v>185200</v>
      </c>
    </row>
    <row r="1955" spans="3:5" x14ac:dyDescent="0.35">
      <c r="C1955">
        <f>'TPS543C20 Loop Gain'!AI1985</f>
        <v>-29.779448034028306</v>
      </c>
      <c r="D1955">
        <f>'TPS543C20 Loop Gain'!AJ1985</f>
        <v>31.421489030255742</v>
      </c>
      <c r="E1955">
        <f>'TPS543C20 Loop Gain'!B1985</f>
        <v>185100</v>
      </c>
    </row>
    <row r="1956" spans="3:5" x14ac:dyDescent="0.35">
      <c r="C1956">
        <f>'TPS543C20 Loop Gain'!AI1984</f>
        <v>-29.773180003700656</v>
      </c>
      <c r="D1956">
        <f>'TPS543C20 Loop Gain'!AJ1984</f>
        <v>31.450346387286135</v>
      </c>
      <c r="E1956">
        <f>'TPS543C20 Loop Gain'!B1984</f>
        <v>185000</v>
      </c>
    </row>
    <row r="1957" spans="3:5" x14ac:dyDescent="0.35">
      <c r="C1957">
        <f>'TPS543C20 Loop Gain'!AI1983</f>
        <v>-29.766910713462224</v>
      </c>
      <c r="D1957">
        <f>'TPS543C20 Loop Gain'!AJ1983</f>
        <v>31.479197878358828</v>
      </c>
      <c r="E1957">
        <f>'TPS543C20 Loop Gain'!B1983</f>
        <v>184900</v>
      </c>
    </row>
    <row r="1958" spans="3:5" x14ac:dyDescent="0.35">
      <c r="C1958">
        <f>'TPS543C20 Loop Gain'!AI1982</f>
        <v>-29.760640159631329</v>
      </c>
      <c r="D1958">
        <f>'TPS543C20 Loop Gain'!AJ1982</f>
        <v>31.508043499993054</v>
      </c>
      <c r="E1958">
        <f>'TPS543C20 Loop Gain'!B1982</f>
        <v>184800</v>
      </c>
    </row>
    <row r="1959" spans="3:5" x14ac:dyDescent="0.35">
      <c r="C1959">
        <f>'TPS543C20 Loop Gain'!AI1981</f>
        <v>-29.754368338522575</v>
      </c>
      <c r="D1959">
        <f>'TPS543C20 Loop Gain'!AJ1981</f>
        <v>31.536883248700889</v>
      </c>
      <c r="E1959">
        <f>'TPS543C20 Loop Gain'!B1981</f>
        <v>184700</v>
      </c>
    </row>
    <row r="1960" spans="3:5" x14ac:dyDescent="0.35">
      <c r="C1960">
        <f>'TPS543C20 Loop Gain'!AI1980</f>
        <v>-29.748095246445992</v>
      </c>
      <c r="D1960">
        <f>'TPS543C20 Loop Gain'!AJ1980</f>
        <v>31.5657171209849</v>
      </c>
      <c r="E1960">
        <f>'TPS543C20 Loop Gain'!B1980</f>
        <v>184600</v>
      </c>
    </row>
    <row r="1961" spans="3:5" x14ac:dyDescent="0.35">
      <c r="C1961">
        <f>'TPS543C20 Loop Gain'!AI1979</f>
        <v>-29.741820879708275</v>
      </c>
      <c r="D1961">
        <f>'TPS543C20 Loop Gain'!AJ1979</f>
        <v>31.5945451133408</v>
      </c>
      <c r="E1961">
        <f>'TPS543C20 Loop Gain'!B1979</f>
        <v>184500</v>
      </c>
    </row>
    <row r="1962" spans="3:5" x14ac:dyDescent="0.35">
      <c r="C1962">
        <f>'TPS543C20 Loop Gain'!AI1978</f>
        <v>-29.735545234611767</v>
      </c>
      <c r="D1962">
        <f>'TPS543C20 Loop Gain'!AJ1978</f>
        <v>31.623367222256231</v>
      </c>
      <c r="E1962">
        <f>'TPS543C20 Loop Gain'!B1978</f>
        <v>184400</v>
      </c>
    </row>
    <row r="1963" spans="3:5" x14ac:dyDescent="0.35">
      <c r="C1963">
        <f>'TPS543C20 Loop Gain'!AI1977</f>
        <v>-29.729268307454824</v>
      </c>
      <c r="D1963">
        <f>'TPS543C20 Loop Gain'!AJ1977</f>
        <v>31.652183444208948</v>
      </c>
      <c r="E1963">
        <f>'TPS543C20 Loop Gain'!B1977</f>
        <v>184300</v>
      </c>
    </row>
    <row r="1964" spans="3:5" x14ac:dyDescent="0.35">
      <c r="C1964">
        <f>'TPS543C20 Loop Gain'!AI1976</f>
        <v>-29.72299009453188</v>
      </c>
      <c r="D1964">
        <f>'TPS543C20 Loop Gain'!AJ1976</f>
        <v>31.680993775669346</v>
      </c>
      <c r="E1964">
        <f>'TPS543C20 Loop Gain'!B1976</f>
        <v>184200</v>
      </c>
    </row>
    <row r="1965" spans="3:5" x14ac:dyDescent="0.35">
      <c r="C1965">
        <f>'TPS543C20 Loop Gain'!AI1975</f>
        <v>-29.716710592133211</v>
      </c>
      <c r="D1965">
        <f>'TPS543C20 Loop Gain'!AJ1975</f>
        <v>31.709798213100033</v>
      </c>
      <c r="E1965">
        <f>'TPS543C20 Loop Gain'!B1975</f>
        <v>184100</v>
      </c>
    </row>
    <row r="1966" spans="3:5" x14ac:dyDescent="0.35">
      <c r="C1966">
        <f>'TPS543C20 Loop Gain'!AI1974</f>
        <v>-29.710429796545263</v>
      </c>
      <c r="D1966">
        <f>'TPS543C20 Loop Gain'!AJ1974</f>
        <v>31.738596752955051</v>
      </c>
      <c r="E1966">
        <f>'TPS543C20 Loop Gain'!B1974</f>
        <v>184000</v>
      </c>
    </row>
    <row r="1967" spans="3:5" x14ac:dyDescent="0.35">
      <c r="C1967">
        <f>'TPS543C20 Loop Gain'!AI1973</f>
        <v>-29.704147704050136</v>
      </c>
      <c r="D1967">
        <f>'TPS543C20 Loop Gain'!AJ1973</f>
        <v>31.767389391679121</v>
      </c>
      <c r="E1967">
        <f>'TPS543C20 Loop Gain'!B1973</f>
        <v>183900</v>
      </c>
    </row>
    <row r="1968" spans="3:5" x14ac:dyDescent="0.35">
      <c r="C1968">
        <f>'TPS543C20 Loop Gain'!AI1972</f>
        <v>-29.697864310925866</v>
      </c>
      <c r="D1968">
        <f>'TPS543C20 Loop Gain'!AJ1972</f>
        <v>31.796176125710286</v>
      </c>
      <c r="E1968">
        <f>'TPS543C20 Loop Gain'!B1972</f>
        <v>183800</v>
      </c>
    </row>
    <row r="1969" spans="3:5" x14ac:dyDescent="0.35">
      <c r="C1969">
        <f>'TPS543C20 Loop Gain'!AI1971</f>
        <v>-29.691579613446841</v>
      </c>
      <c r="D1969">
        <f>'TPS543C20 Loop Gain'!AJ1971</f>
        <v>31.824956951477105</v>
      </c>
      <c r="E1969">
        <f>'TPS543C20 Loop Gain'!B1971</f>
        <v>183700</v>
      </c>
    </row>
    <row r="1970" spans="3:5" x14ac:dyDescent="0.35">
      <c r="C1970">
        <f>'TPS543C20 Loop Gain'!AI1970</f>
        <v>-29.685293607882851</v>
      </c>
      <c r="D1970">
        <f>'TPS543C20 Loop Gain'!AJ1970</f>
        <v>31.853731865398338</v>
      </c>
      <c r="E1970">
        <f>'TPS543C20 Loop Gain'!B1970</f>
        <v>183600</v>
      </c>
    </row>
    <row r="1971" spans="3:5" x14ac:dyDescent="0.35">
      <c r="C1971">
        <f>'TPS543C20 Loop Gain'!AI1969</f>
        <v>-29.679006290499792</v>
      </c>
      <c r="D1971">
        <f>'TPS543C20 Loop Gain'!AJ1969</f>
        <v>31.882500863887415</v>
      </c>
      <c r="E1971">
        <f>'TPS543C20 Loop Gain'!B1969</f>
        <v>183500</v>
      </c>
    </row>
    <row r="1972" spans="3:5" x14ac:dyDescent="0.35">
      <c r="C1972">
        <f>'TPS543C20 Loop Gain'!AI1968</f>
        <v>-29.672717657559438</v>
      </c>
      <c r="D1972">
        <f>'TPS543C20 Loop Gain'!AJ1968</f>
        <v>31.911263943346377</v>
      </c>
      <c r="E1972">
        <f>'TPS543C20 Loop Gain'!B1968</f>
        <v>183400</v>
      </c>
    </row>
    <row r="1973" spans="3:5" x14ac:dyDescent="0.35">
      <c r="C1973">
        <f>'TPS543C20 Loop Gain'!AI1967</f>
        <v>-29.666427705319428</v>
      </c>
      <c r="D1973">
        <f>'TPS543C20 Loop Gain'!AJ1967</f>
        <v>31.940021100170931</v>
      </c>
      <c r="E1973">
        <f>'TPS543C20 Loop Gain'!B1967</f>
        <v>183300</v>
      </c>
    </row>
    <row r="1974" spans="3:5" x14ac:dyDescent="0.35">
      <c r="C1974">
        <f>'TPS543C20 Loop Gain'!AI1966</f>
        <v>-29.660136430033415</v>
      </c>
      <c r="D1974">
        <f>'TPS543C20 Loop Gain'!AJ1966</f>
        <v>31.968772330746102</v>
      </c>
      <c r="E1974">
        <f>'TPS543C20 Loop Gain'!B1966</f>
        <v>183200</v>
      </c>
    </row>
    <row r="1975" spans="3:5" x14ac:dyDescent="0.35">
      <c r="C1975">
        <f>'TPS543C20 Loop Gain'!AI1965</f>
        <v>-29.653843827950432</v>
      </c>
      <c r="D1975">
        <f>'TPS543C20 Loop Gain'!AJ1965</f>
        <v>31.997517631449757</v>
      </c>
      <c r="E1975">
        <f>'TPS543C20 Loop Gain'!B1965</f>
        <v>183100</v>
      </c>
    </row>
    <row r="1976" spans="3:5" x14ac:dyDescent="0.35">
      <c r="C1976">
        <f>'TPS543C20 Loop Gain'!AI1964</f>
        <v>-29.647549895316029</v>
      </c>
      <c r="D1976">
        <f>'TPS543C20 Loop Gain'!AJ1964</f>
        <v>32.026256998651327</v>
      </c>
      <c r="E1976">
        <f>'TPS543C20 Loop Gain'!B1964</f>
        <v>183000</v>
      </c>
    </row>
    <row r="1977" spans="3:5" x14ac:dyDescent="0.35">
      <c r="C1977">
        <f>'TPS543C20 Loop Gain'!AI1963</f>
        <v>-29.641254628371023</v>
      </c>
      <c r="D1977">
        <f>'TPS543C20 Loop Gain'!AJ1963</f>
        <v>32.054990428710923</v>
      </c>
      <c r="E1977">
        <f>'TPS543C20 Loop Gain'!B1963</f>
        <v>182900</v>
      </c>
    </row>
    <row r="1978" spans="3:5" x14ac:dyDescent="0.35">
      <c r="C1978">
        <f>'TPS543C20 Loop Gain'!AI1962</f>
        <v>-29.634958023352315</v>
      </c>
      <c r="D1978">
        <f>'TPS543C20 Loop Gain'!AJ1962</f>
        <v>32.083717917978916</v>
      </c>
      <c r="E1978">
        <f>'TPS543C20 Loop Gain'!B1962</f>
        <v>182800</v>
      </c>
    </row>
    <row r="1979" spans="3:5" x14ac:dyDescent="0.35">
      <c r="C1979">
        <f>'TPS543C20 Loop Gain'!AI1961</f>
        <v>-29.628660076492569</v>
      </c>
      <c r="D1979">
        <f>'TPS543C20 Loop Gain'!AJ1961</f>
        <v>32.112439462800012</v>
      </c>
      <c r="E1979">
        <f>'TPS543C20 Loop Gain'!B1961</f>
        <v>182700</v>
      </c>
    </row>
    <row r="1980" spans="3:5" x14ac:dyDescent="0.35">
      <c r="C1980">
        <f>'TPS543C20 Loop Gain'!AI1960</f>
        <v>-29.622360784019971</v>
      </c>
      <c r="D1980">
        <f>'TPS543C20 Loop Gain'!AJ1960</f>
        <v>32.141155059506033</v>
      </c>
      <c r="E1980">
        <f>'TPS543C20 Loop Gain'!B1960</f>
        <v>182600</v>
      </c>
    </row>
    <row r="1981" spans="3:5" x14ac:dyDescent="0.35">
      <c r="C1981">
        <f>'TPS543C20 Loop Gain'!AI1959</f>
        <v>-29.616060142159142</v>
      </c>
      <c r="D1981">
        <f>'TPS543C20 Loop Gain'!AJ1959</f>
        <v>32.169864704424185</v>
      </c>
      <c r="E1981">
        <f>'TPS543C20 Loop Gain'!B1959</f>
        <v>182500</v>
      </c>
    </row>
    <row r="1982" spans="3:5" x14ac:dyDescent="0.35">
      <c r="C1982">
        <f>'TPS543C20 Loop Gain'!AI1958</f>
        <v>-29.609758147129913</v>
      </c>
      <c r="D1982">
        <f>'TPS543C20 Loop Gain'!AJ1958</f>
        <v>32.198568393870062</v>
      </c>
      <c r="E1982">
        <f>'TPS543C20 Loop Gain'!B1958</f>
        <v>182400</v>
      </c>
    </row>
    <row r="1983" spans="3:5" x14ac:dyDescent="0.35">
      <c r="C1983">
        <f>'TPS543C20 Loop Gain'!AI1957</f>
        <v>-29.603454795147982</v>
      </c>
      <c r="D1983">
        <f>'TPS543C20 Loop Gain'!AJ1957</f>
        <v>32.227266124151541</v>
      </c>
      <c r="E1983">
        <f>'TPS543C20 Loop Gain'!B1957</f>
        <v>182300</v>
      </c>
    </row>
    <row r="1984" spans="3:5" x14ac:dyDescent="0.35">
      <c r="C1984">
        <f>'TPS543C20 Loop Gain'!AI1956</f>
        <v>-29.597150082424811</v>
      </c>
      <c r="D1984">
        <f>'TPS543C20 Loop Gain'!AJ1956</f>
        <v>32.255957891566581</v>
      </c>
      <c r="E1984">
        <f>'TPS543C20 Loop Gain'!B1956</f>
        <v>182200</v>
      </c>
    </row>
    <row r="1985" spans="3:5" x14ac:dyDescent="0.35">
      <c r="C1985">
        <f>'TPS543C20 Loop Gain'!AI1955</f>
        <v>-29.590844005167693</v>
      </c>
      <c r="D1985">
        <f>'TPS543C20 Loop Gain'!AJ1955</f>
        <v>32.284643692406064</v>
      </c>
      <c r="E1985">
        <f>'TPS543C20 Loop Gain'!B1955</f>
        <v>182100</v>
      </c>
    </row>
    <row r="1986" spans="3:5" x14ac:dyDescent="0.35">
      <c r="C1986">
        <f>'TPS543C20 Loop Gain'!AI1954</f>
        <v>-29.584536559579494</v>
      </c>
      <c r="D1986">
        <f>'TPS543C20 Loop Gain'!AJ1954</f>
        <v>32.313323522951158</v>
      </c>
      <c r="E1986">
        <f>'TPS543C20 Loop Gain'!B1954</f>
        <v>182000</v>
      </c>
    </row>
    <row r="1987" spans="3:5" x14ac:dyDescent="0.35">
      <c r="C1987">
        <f>'TPS543C20 Loop Gain'!AI1953</f>
        <v>-29.57822774185906</v>
      </c>
      <c r="D1987">
        <f>'TPS543C20 Loop Gain'!AJ1953</f>
        <v>32.341997379472161</v>
      </c>
      <c r="E1987">
        <f>'TPS543C20 Loop Gain'!B1953</f>
        <v>181900</v>
      </c>
    </row>
    <row r="1988" spans="3:5" x14ac:dyDescent="0.35">
      <c r="C1988">
        <f>'TPS543C20 Loop Gain'!AI1952</f>
        <v>-29.571917548200503</v>
      </c>
      <c r="D1988">
        <f>'TPS543C20 Loop Gain'!AJ1952</f>
        <v>32.370665258233672</v>
      </c>
      <c r="E1988">
        <f>'TPS543C20 Loop Gain'!B1952</f>
        <v>181800</v>
      </c>
    </row>
    <row r="1989" spans="3:5" x14ac:dyDescent="0.35">
      <c r="C1989">
        <f>'TPS543C20 Loop Gain'!AI1951</f>
        <v>-29.565605974793961</v>
      </c>
      <c r="D1989">
        <f>'TPS543C20 Loop Gain'!AJ1951</f>
        <v>32.399327155488855</v>
      </c>
      <c r="E1989">
        <f>'TPS543C20 Loop Gain'!B1951</f>
        <v>181700</v>
      </c>
    </row>
    <row r="1990" spans="3:5" x14ac:dyDescent="0.35">
      <c r="C1990">
        <f>'TPS543C20 Loop Gain'!AI1950</f>
        <v>-29.559293017825333</v>
      </c>
      <c r="D1990">
        <f>'TPS543C20 Loop Gain'!AJ1950</f>
        <v>32.4279830674827</v>
      </c>
      <c r="E1990">
        <f>'TPS543C20 Loop Gain'!B1950</f>
        <v>181600</v>
      </c>
    </row>
    <row r="1991" spans="3:5" x14ac:dyDescent="0.35">
      <c r="C1991">
        <f>'TPS543C20 Loop Gain'!AI1949</f>
        <v>-29.552978673475732</v>
      </c>
      <c r="D1991">
        <f>'TPS543C20 Loop Gain'!AJ1949</f>
        <v>32.456632990451048</v>
      </c>
      <c r="E1991">
        <f>'TPS543C20 Loop Gain'!B1949</f>
        <v>181500</v>
      </c>
    </row>
    <row r="1992" spans="3:5" x14ac:dyDescent="0.35">
      <c r="C1992">
        <f>'TPS543C20 Loop Gain'!AI1948</f>
        <v>-29.546662937922523</v>
      </c>
      <c r="D1992">
        <f>'TPS543C20 Loop Gain'!AJ1948</f>
        <v>32.485276920620635</v>
      </c>
      <c r="E1992">
        <f>'TPS543C20 Loop Gain'!B1948</f>
        <v>181400</v>
      </c>
    </row>
    <row r="1993" spans="3:5" x14ac:dyDescent="0.35">
      <c r="C1993">
        <f>'TPS543C20 Loop Gain'!AI1947</f>
        <v>-29.540345807338134</v>
      </c>
      <c r="D1993">
        <f>'TPS543C20 Loop Gain'!AJ1947</f>
        <v>32.513914854208956</v>
      </c>
      <c r="E1993">
        <f>'TPS543C20 Loop Gain'!B1947</f>
        <v>181300</v>
      </c>
    </row>
    <row r="1994" spans="3:5" x14ac:dyDescent="0.35">
      <c r="C1994">
        <f>'TPS543C20 Loop Gain'!AI1946</f>
        <v>-29.5340272778909</v>
      </c>
      <c r="D1994">
        <f>'TPS543C20 Loop Gain'!AJ1946</f>
        <v>32.542546787423667</v>
      </c>
      <c r="E1994">
        <f>'TPS543C20 Loop Gain'!B1946</f>
        <v>181200</v>
      </c>
    </row>
    <row r="1995" spans="3:5" x14ac:dyDescent="0.35">
      <c r="C1995">
        <f>'TPS543C20 Loop Gain'!AI1945</f>
        <v>-29.52770734574484</v>
      </c>
      <c r="D1995">
        <f>'TPS543C20 Loop Gain'!AJ1945</f>
        <v>32.571172716464744</v>
      </c>
      <c r="E1995">
        <f>'TPS543C20 Loop Gain'!B1945</f>
        <v>181100</v>
      </c>
    </row>
    <row r="1996" spans="3:5" x14ac:dyDescent="0.35">
      <c r="C1996">
        <f>'TPS543C20 Loop Gain'!AI1944</f>
        <v>-29.521386007059334</v>
      </c>
      <c r="D1996">
        <f>'TPS543C20 Loop Gain'!AJ1944</f>
        <v>32.599792637522285</v>
      </c>
      <c r="E1996">
        <f>'TPS543C20 Loop Gain'!B1944</f>
        <v>181000</v>
      </c>
    </row>
    <row r="1997" spans="3:5" x14ac:dyDescent="0.35">
      <c r="C1997">
        <f>'TPS543C20 Loop Gain'!AI1943</f>
        <v>-29.515063257989567</v>
      </c>
      <c r="D1997">
        <f>'TPS543C20 Loop Gain'!AJ1943</f>
        <v>32.628406546775871</v>
      </c>
      <c r="E1997">
        <f>'TPS543C20 Loop Gain'!B1943</f>
        <v>180900</v>
      </c>
    </row>
    <row r="1998" spans="3:5" x14ac:dyDescent="0.35">
      <c r="C1998">
        <f>'TPS543C20 Loop Gain'!AI1942</f>
        <v>-29.508739094686405</v>
      </c>
      <c r="D1998">
        <f>'TPS543C20 Loop Gain'!AJ1942</f>
        <v>32.657014440397191</v>
      </c>
      <c r="E1998">
        <f>'TPS543C20 Loop Gain'!B1942</f>
        <v>180800</v>
      </c>
    </row>
    <row r="1999" spans="3:5" x14ac:dyDescent="0.35">
      <c r="C1999">
        <f>'TPS543C20 Loop Gain'!AI1941</f>
        <v>-29.502413513295931</v>
      </c>
      <c r="D1999">
        <f>'TPS543C20 Loop Gain'!AJ1941</f>
        <v>32.685616314548604</v>
      </c>
      <c r="E1999">
        <f>'TPS543C20 Loop Gain'!B1941</f>
        <v>180700</v>
      </c>
    </row>
    <row r="2000" spans="3:5" x14ac:dyDescent="0.35">
      <c r="C2000">
        <f>'TPS543C20 Loop Gain'!AI1940</f>
        <v>-29.496086509960016</v>
      </c>
      <c r="D2000">
        <f>'TPS543C20 Loop Gain'!AJ1940</f>
        <v>32.714212165382058</v>
      </c>
      <c r="E2000">
        <f>'TPS543C20 Loop Gain'!B1940</f>
        <v>180600</v>
      </c>
    </row>
    <row r="2001" spans="3:5" x14ac:dyDescent="0.35">
      <c r="C2001">
        <f>'TPS543C20 Loop Gain'!AI1939</f>
        <v>-29.489758080815875</v>
      </c>
      <c r="D2001">
        <f>'TPS543C20 Loop Gain'!AJ1939</f>
        <v>32.742801989040458</v>
      </c>
      <c r="E2001">
        <f>'TPS543C20 Loop Gain'!B1939</f>
        <v>180500</v>
      </c>
    </row>
    <row r="2002" spans="3:5" x14ac:dyDescent="0.35">
      <c r="C2002">
        <f>'TPS543C20 Loop Gain'!AI1938</f>
        <v>-29.483428221996615</v>
      </c>
      <c r="D2002">
        <f>'TPS543C20 Loop Gain'!AJ1938</f>
        <v>32.77138578165885</v>
      </c>
      <c r="E2002">
        <f>'TPS543C20 Loop Gain'!B1938</f>
        <v>180400</v>
      </c>
    </row>
    <row r="2003" spans="3:5" x14ac:dyDescent="0.35">
      <c r="C2003">
        <f>'TPS543C20 Loop Gain'!AI1937</f>
        <v>-29.477096929630754</v>
      </c>
      <c r="D2003">
        <f>'TPS543C20 Loop Gain'!AJ1937</f>
        <v>32.799963539360114</v>
      </c>
      <c r="E2003">
        <f>'TPS543C20 Loop Gain'!B1937</f>
        <v>180300</v>
      </c>
    </row>
    <row r="2004" spans="3:5" x14ac:dyDescent="0.35">
      <c r="C2004">
        <f>'TPS543C20 Loop Gain'!AI1936</f>
        <v>-29.470764199841696</v>
      </c>
      <c r="D2004">
        <f>'TPS543C20 Loop Gain'!AJ1936</f>
        <v>32.828535258259443</v>
      </c>
      <c r="E2004">
        <f>'TPS543C20 Loop Gain'!B1936</f>
        <v>180200</v>
      </c>
    </row>
    <row r="2005" spans="3:5" x14ac:dyDescent="0.35">
      <c r="C2005">
        <f>'TPS543C20 Loop Gain'!AI1935</f>
        <v>-29.464430028749426</v>
      </c>
      <c r="D2005">
        <f>'TPS543C20 Loop Gain'!AJ1935</f>
        <v>32.857100934462203</v>
      </c>
      <c r="E2005">
        <f>'TPS543C20 Loop Gain'!B1935</f>
        <v>180100</v>
      </c>
    </row>
    <row r="2006" spans="3:5" x14ac:dyDescent="0.35">
      <c r="C2006">
        <f>'TPS543C20 Loop Gain'!AI1934</f>
        <v>-29.458094412468565</v>
      </c>
      <c r="D2006">
        <f>'TPS543C20 Loop Gain'!AJ1934</f>
        <v>32.885660564063926</v>
      </c>
      <c r="E2006">
        <f>'TPS543C20 Loop Gain'!B1934</f>
        <v>180000</v>
      </c>
    </row>
    <row r="2007" spans="3:5" x14ac:dyDescent="0.35">
      <c r="C2007">
        <f>'TPS543C20 Loop Gain'!AI1933</f>
        <v>-29.451757347109492</v>
      </c>
      <c r="D2007">
        <f>'TPS543C20 Loop Gain'!AJ1933</f>
        <v>32.914214143150126</v>
      </c>
      <c r="E2007">
        <f>'TPS543C20 Loop Gain'!B1933</f>
        <v>179900</v>
      </c>
    </row>
    <row r="2008" spans="3:5" x14ac:dyDescent="0.35">
      <c r="C2008">
        <f>'TPS543C20 Loop Gain'!AI1932</f>
        <v>-29.445418828777971</v>
      </c>
      <c r="D2008">
        <f>'TPS543C20 Loop Gain'!AJ1932</f>
        <v>32.942761667797704</v>
      </c>
      <c r="E2008">
        <f>'TPS543C20 Loop Gain'!B1932</f>
        <v>179800</v>
      </c>
    </row>
    <row r="2009" spans="3:5" x14ac:dyDescent="0.35">
      <c r="C2009">
        <f>'TPS543C20 Loop Gain'!AI1931</f>
        <v>-29.439078853575364</v>
      </c>
      <c r="D2009">
        <f>'TPS543C20 Loop Gain'!AJ1931</f>
        <v>32.971303134073381</v>
      </c>
      <c r="E2009">
        <f>'TPS543C20 Loop Gain'!B1931</f>
        <v>179700</v>
      </c>
    </row>
    <row r="2010" spans="3:5" x14ac:dyDescent="0.35">
      <c r="C2010">
        <f>'TPS543C20 Loop Gain'!AI1930</f>
        <v>-29.432737417598325</v>
      </c>
      <c r="D2010">
        <f>'TPS543C20 Loop Gain'!AJ1930</f>
        <v>32.999838538033913</v>
      </c>
      <c r="E2010">
        <f>'TPS543C20 Loop Gain'!B1930</f>
        <v>179600</v>
      </c>
    </row>
    <row r="2011" spans="3:5" x14ac:dyDescent="0.35">
      <c r="C2011">
        <f>'TPS543C20 Loop Gain'!AI1929</f>
        <v>-29.426394516938984</v>
      </c>
      <c r="D2011">
        <f>'TPS543C20 Loop Gain'!AJ1929</f>
        <v>33.028367875726417</v>
      </c>
      <c r="E2011">
        <f>'TPS543C20 Loop Gain'!B1929</f>
        <v>179500</v>
      </c>
    </row>
    <row r="2012" spans="3:5" x14ac:dyDescent="0.35">
      <c r="C2012">
        <f>'TPS543C20 Loop Gain'!AI1928</f>
        <v>-29.42005014768484</v>
      </c>
      <c r="D2012">
        <f>'TPS543C20 Loop Gain'!AJ1928</f>
        <v>33.056891143189084</v>
      </c>
      <c r="E2012">
        <f>'TPS543C20 Loop Gain'!B1928</f>
        <v>179400</v>
      </c>
    </row>
    <row r="2013" spans="3:5" x14ac:dyDescent="0.35">
      <c r="C2013">
        <f>'TPS543C20 Loop Gain'!AI1927</f>
        <v>-29.413704305918852</v>
      </c>
      <c r="D2013">
        <f>'TPS543C20 Loop Gain'!AJ1927</f>
        <v>33.085408336448843</v>
      </c>
      <c r="E2013">
        <f>'TPS543C20 Loop Gain'!B1927</f>
        <v>179300</v>
      </c>
    </row>
    <row r="2014" spans="3:5" x14ac:dyDescent="0.35">
      <c r="C2014">
        <f>'TPS543C20 Loop Gain'!AI1926</f>
        <v>-29.407356987719147</v>
      </c>
      <c r="D2014">
        <f>'TPS543C20 Loop Gain'!AJ1926</f>
        <v>33.113919451524019</v>
      </c>
      <c r="E2014">
        <f>'TPS543C20 Loop Gain'!B1926</f>
        <v>179200</v>
      </c>
    </row>
    <row r="2015" spans="3:5" x14ac:dyDescent="0.35">
      <c r="C2015">
        <f>'TPS543C20 Loop Gain'!AI1925</f>
        <v>-29.401008189159601</v>
      </c>
      <c r="D2015">
        <f>'TPS543C20 Loop Gain'!AJ1925</f>
        <v>33.142424484422129</v>
      </c>
      <c r="E2015">
        <f>'TPS543C20 Loop Gain'!B1925</f>
        <v>179100</v>
      </c>
    </row>
    <row r="2016" spans="3:5" x14ac:dyDescent="0.35">
      <c r="C2016">
        <f>'TPS543C20 Loop Gain'!AI1924</f>
        <v>-29.394657906309011</v>
      </c>
      <c r="D2016">
        <f>'TPS543C20 Loop Gain'!AJ1924</f>
        <v>33.170923431141411</v>
      </c>
      <c r="E2016">
        <f>'TPS543C20 Loop Gain'!B1924</f>
        <v>179000</v>
      </c>
    </row>
    <row r="2017" spans="3:5" x14ac:dyDescent="0.35">
      <c r="C2017">
        <f>'TPS543C20 Loop Gain'!AI1923</f>
        <v>-29.388306135231943</v>
      </c>
      <c r="D2017">
        <f>'TPS543C20 Loop Gain'!AJ1923</f>
        <v>33.199416287669933</v>
      </c>
      <c r="E2017">
        <f>'TPS543C20 Loop Gain'!B1923</f>
        <v>178900</v>
      </c>
    </row>
    <row r="2018" spans="3:5" x14ac:dyDescent="0.35">
      <c r="C2018">
        <f>'TPS543C20 Loop Gain'!AI1922</f>
        <v>-29.381952871988005</v>
      </c>
      <c r="D2018">
        <f>'TPS543C20 Loop Gain'!AJ1922</f>
        <v>33.227903049986175</v>
      </c>
      <c r="E2018">
        <f>'TPS543C20 Loop Gain'!B1922</f>
        <v>178800</v>
      </c>
    </row>
    <row r="2019" spans="3:5" x14ac:dyDescent="0.35">
      <c r="C2019">
        <f>'TPS543C20 Loop Gain'!AI1921</f>
        <v>-29.375598112632115</v>
      </c>
      <c r="D2019">
        <f>'TPS543C20 Loop Gain'!AJ1921</f>
        <v>33.256383714057954</v>
      </c>
      <c r="E2019">
        <f>'TPS543C20 Loop Gain'!B1921</f>
        <v>178700</v>
      </c>
    </row>
    <row r="2020" spans="3:5" x14ac:dyDescent="0.35">
      <c r="C2020">
        <f>'TPS543C20 Loop Gain'!AI1920</f>
        <v>-29.369241853214682</v>
      </c>
      <c r="D2020">
        <f>'TPS543C20 Loop Gain'!AJ1920</f>
        <v>33.284858275843384</v>
      </c>
      <c r="E2020">
        <f>'TPS543C20 Loop Gain'!B1920</f>
        <v>178600</v>
      </c>
    </row>
    <row r="2021" spans="3:5" x14ac:dyDescent="0.35">
      <c r="C2021">
        <f>'TPS543C20 Loop Gain'!AI1919</f>
        <v>-29.362884089781168</v>
      </c>
      <c r="D2021">
        <f>'TPS543C20 Loop Gain'!AJ1919</f>
        <v>33.313326731290019</v>
      </c>
      <c r="E2021">
        <f>'TPS543C20 Loop Gain'!B1919</f>
        <v>178500</v>
      </c>
    </row>
    <row r="2022" spans="3:5" x14ac:dyDescent="0.35">
      <c r="C2022">
        <f>'TPS543C20 Loop Gain'!AI1918</f>
        <v>-29.356524818372716</v>
      </c>
      <c r="D2022">
        <f>'TPS543C20 Loop Gain'!AJ1918</f>
        <v>33.341789076337498</v>
      </c>
      <c r="E2022">
        <f>'TPS543C20 Loop Gain'!B1918</f>
        <v>178400</v>
      </c>
    </row>
    <row r="2023" spans="3:5" x14ac:dyDescent="0.35">
      <c r="C2023">
        <f>'TPS543C20 Loop Gain'!AI1917</f>
        <v>-29.350164035025156</v>
      </c>
      <c r="D2023">
        <f>'TPS543C20 Loop Gain'!AJ1917</f>
        <v>33.37024530691167</v>
      </c>
      <c r="E2023">
        <f>'TPS543C20 Loop Gain'!B1917</f>
        <v>178300</v>
      </c>
    </row>
    <row r="2024" spans="3:5" x14ac:dyDescent="0.35">
      <c r="C2024">
        <f>'TPS543C20 Loop Gain'!AI1916</f>
        <v>-29.343801735770072</v>
      </c>
      <c r="D2024">
        <f>'TPS543C20 Loop Gain'!AJ1916</f>
        <v>33.398695418930814</v>
      </c>
      <c r="E2024">
        <f>'TPS543C20 Loop Gain'!B1916</f>
        <v>178200</v>
      </c>
    </row>
    <row r="2025" spans="3:5" x14ac:dyDescent="0.35">
      <c r="C2025">
        <f>'TPS543C20 Loop Gain'!AI1915</f>
        <v>-29.337437916633995</v>
      </c>
      <c r="D2025">
        <f>'TPS543C20 Loop Gain'!AJ1915</f>
        <v>33.427139408302061</v>
      </c>
      <c r="E2025">
        <f>'TPS543C20 Loop Gain'!B1915</f>
        <v>178100</v>
      </c>
    </row>
    <row r="2026" spans="3:5" x14ac:dyDescent="0.35">
      <c r="C2026">
        <f>'TPS543C20 Loop Gain'!AI1914</f>
        <v>-29.331072573638785</v>
      </c>
      <c r="D2026">
        <f>'TPS543C20 Loop Gain'!AJ1914</f>
        <v>33.455577270922838</v>
      </c>
      <c r="E2026">
        <f>'TPS543C20 Loop Gain'!B1914</f>
        <v>178000</v>
      </c>
    </row>
    <row r="2027" spans="3:5" x14ac:dyDescent="0.35">
      <c r="C2027">
        <f>'TPS543C20 Loop Gain'!AI1913</f>
        <v>-29.32470570280163</v>
      </c>
      <c r="D2027">
        <f>'TPS543C20 Loop Gain'!AJ1913</f>
        <v>33.484009002679784</v>
      </c>
      <c r="E2027">
        <f>'TPS543C20 Loop Gain'!B1913</f>
        <v>177900</v>
      </c>
    </row>
    <row r="2028" spans="3:5" x14ac:dyDescent="0.35">
      <c r="C2028">
        <f>'TPS543C20 Loop Gain'!AI1912</f>
        <v>-29.318337300134615</v>
      </c>
      <c r="D2028">
        <f>'TPS543C20 Loop Gain'!AJ1912</f>
        <v>33.5124345994492</v>
      </c>
      <c r="E2028">
        <f>'TPS543C20 Loop Gain'!B1912</f>
        <v>177800</v>
      </c>
    </row>
    <row r="2029" spans="3:5" x14ac:dyDescent="0.35">
      <c r="C2029">
        <f>'TPS543C20 Loop Gain'!AI1911</f>
        <v>-29.311967361645412</v>
      </c>
      <c r="D2029">
        <f>'TPS543C20 Loop Gain'!AJ1911</f>
        <v>33.540854057098009</v>
      </c>
      <c r="E2029">
        <f>'TPS543C20 Loop Gain'!B1911</f>
        <v>177700</v>
      </c>
    </row>
    <row r="2030" spans="3:5" x14ac:dyDescent="0.35">
      <c r="C2030">
        <f>'TPS543C20 Loop Gain'!AI1910</f>
        <v>-29.305595883336373</v>
      </c>
      <c r="D2030">
        <f>'TPS543C20 Loop Gain'!AJ1910</f>
        <v>33.569267371481189</v>
      </c>
      <c r="E2030">
        <f>'TPS543C20 Loop Gain'!B1910</f>
        <v>177600</v>
      </c>
    </row>
    <row r="2031" spans="3:5" x14ac:dyDescent="0.35">
      <c r="C2031">
        <f>'TPS543C20 Loop Gain'!AI1909</f>
        <v>-29.2992228612055</v>
      </c>
      <c r="D2031">
        <f>'TPS543C20 Loop Gain'!AJ1909</f>
        <v>33.597674538444863</v>
      </c>
      <c r="E2031">
        <f>'TPS543C20 Loop Gain'!B1909</f>
        <v>177500</v>
      </c>
    </row>
    <row r="2032" spans="3:5" x14ac:dyDescent="0.35">
      <c r="C2032">
        <f>'TPS543C20 Loop Gain'!AI1908</f>
        <v>-29.292848291245555</v>
      </c>
      <c r="D2032">
        <f>'TPS543C20 Loop Gain'!AJ1908</f>
        <v>33.62607555382246</v>
      </c>
      <c r="E2032">
        <f>'TPS543C20 Loop Gain'!B1908</f>
        <v>177400</v>
      </c>
    </row>
    <row r="2033" spans="3:5" x14ac:dyDescent="0.35">
      <c r="C2033">
        <f>'TPS543C20 Loop Gain'!AI1907</f>
        <v>-29.286472169444675</v>
      </c>
      <c r="D2033">
        <f>'TPS543C20 Loop Gain'!AJ1907</f>
        <v>33.654470413439583</v>
      </c>
      <c r="E2033">
        <f>'TPS543C20 Loop Gain'!B1907</f>
        <v>177300</v>
      </c>
    </row>
    <row r="2034" spans="3:5" x14ac:dyDescent="0.35">
      <c r="C2034">
        <f>'TPS543C20 Loop Gain'!AI1906</f>
        <v>-29.280094491786151</v>
      </c>
      <c r="D2034">
        <f>'TPS543C20 Loop Gain'!AJ1906</f>
        <v>33.682859113108925</v>
      </c>
      <c r="E2034">
        <f>'TPS543C20 Loop Gain'!B1906</f>
        <v>177200</v>
      </c>
    </row>
    <row r="2035" spans="3:5" x14ac:dyDescent="0.35">
      <c r="C2035">
        <f>'TPS543C20 Loop Gain'!AI1905</f>
        <v>-29.27371525424828</v>
      </c>
      <c r="D2035">
        <f>'TPS543C20 Loop Gain'!AJ1905</f>
        <v>33.711241648634918</v>
      </c>
      <c r="E2035">
        <f>'TPS543C20 Loop Gain'!B1905</f>
        <v>177100</v>
      </c>
    </row>
    <row r="2036" spans="3:5" x14ac:dyDescent="0.35">
      <c r="C2036">
        <f>'TPS543C20 Loop Gain'!AI1904</f>
        <v>-29.267334452804114</v>
      </c>
      <c r="D2036">
        <f>'TPS543C20 Loop Gain'!AJ1904</f>
        <v>33.739618015809668</v>
      </c>
      <c r="E2036">
        <f>'TPS543C20 Loop Gain'!B1904</f>
        <v>177000</v>
      </c>
    </row>
    <row r="2037" spans="3:5" x14ac:dyDescent="0.35">
      <c r="C2037">
        <f>'TPS543C20 Loop Gain'!AI1903</f>
        <v>-29.260952083422577</v>
      </c>
      <c r="D2037">
        <f>'TPS543C20 Loop Gain'!AJ1903</f>
        <v>33.767988210414764</v>
      </c>
      <c r="E2037">
        <f>'TPS543C20 Loop Gain'!B1903</f>
        <v>176900</v>
      </c>
    </row>
    <row r="2038" spans="3:5" x14ac:dyDescent="0.35">
      <c r="C2038">
        <f>'TPS543C20 Loop Gain'!AI1902</f>
        <v>-29.254568142066752</v>
      </c>
      <c r="D2038">
        <f>'TPS543C20 Loop Gain'!AJ1902</f>
        <v>33.796352228222283</v>
      </c>
      <c r="E2038">
        <f>'TPS543C20 Loop Gain'!B1902</f>
        <v>176800</v>
      </c>
    </row>
    <row r="2039" spans="3:5" x14ac:dyDescent="0.35">
      <c r="C2039">
        <f>'TPS543C20 Loop Gain'!AI1901</f>
        <v>-29.248182624695435</v>
      </c>
      <c r="D2039">
        <f>'TPS543C20 Loop Gain'!AJ1901</f>
        <v>33.82471006499248</v>
      </c>
      <c r="E2039">
        <f>'TPS543C20 Loop Gain'!B1901</f>
        <v>176700</v>
      </c>
    </row>
    <row r="2040" spans="3:5" x14ac:dyDescent="0.35">
      <c r="C2040">
        <f>'TPS543C20 Loop Gain'!AI1900</f>
        <v>-29.241795527262333</v>
      </c>
      <c r="D2040">
        <f>'TPS543C20 Loop Gain'!AJ1900</f>
        <v>33.85306171647477</v>
      </c>
      <c r="E2040">
        <f>'TPS543C20 Loop Gain'!B1900</f>
        <v>176600</v>
      </c>
    </row>
    <row r="2041" spans="3:5" x14ac:dyDescent="0.35">
      <c r="C2041">
        <f>'TPS543C20 Loop Gain'!AI1899</f>
        <v>-29.235406845715936</v>
      </c>
      <c r="D2041">
        <f>'TPS543C20 Loop Gain'!AJ1899</f>
        <v>33.881407178408914</v>
      </c>
      <c r="E2041">
        <f>'TPS543C20 Loop Gain'!B1899</f>
        <v>176500</v>
      </c>
    </row>
    <row r="2042" spans="3:5" x14ac:dyDescent="0.35">
      <c r="C2042">
        <f>'TPS543C20 Loop Gain'!AI1898</f>
        <v>-29.22901657599985</v>
      </c>
      <c r="D2042">
        <f>'TPS543C20 Loop Gain'!AJ1898</f>
        <v>33.909746446522455</v>
      </c>
      <c r="E2042">
        <f>'TPS543C20 Loop Gain'!B1898</f>
        <v>176400</v>
      </c>
    </row>
    <row r="2043" spans="3:5" x14ac:dyDescent="0.35">
      <c r="C2043">
        <f>'TPS543C20 Loop Gain'!AI1897</f>
        <v>-29.22262471405277</v>
      </c>
      <c r="D2043">
        <f>'TPS543C20 Loop Gain'!AJ1897</f>
        <v>33.938079516532696</v>
      </c>
      <c r="E2043">
        <f>'TPS543C20 Loop Gain'!B1897</f>
        <v>176300</v>
      </c>
    </row>
    <row r="2044" spans="3:5" x14ac:dyDescent="0.35">
      <c r="C2044">
        <f>'TPS543C20 Loop Gain'!AI1896</f>
        <v>-29.216231255808509</v>
      </c>
      <c r="D2044">
        <f>'TPS543C20 Loop Gain'!AJ1896</f>
        <v>33.966406384146737</v>
      </c>
      <c r="E2044">
        <f>'TPS543C20 Loop Gain'!B1896</f>
        <v>176200</v>
      </c>
    </row>
    <row r="2045" spans="3:5" x14ac:dyDescent="0.35">
      <c r="C2045">
        <f>'TPS543C20 Loop Gain'!AI1895</f>
        <v>-29.20983619719534</v>
      </c>
      <c r="D2045">
        <f>'TPS543C20 Loop Gain'!AJ1895</f>
        <v>33.994727045059925</v>
      </c>
      <c r="E2045">
        <f>'TPS543C20 Loop Gain'!B1895</f>
        <v>176100</v>
      </c>
    </row>
    <row r="2046" spans="3:5" x14ac:dyDescent="0.35">
      <c r="C2046">
        <f>'TPS543C20 Loop Gain'!AI1894</f>
        <v>-29.203439534137033</v>
      </c>
      <c r="D2046">
        <f>'TPS543C20 Loop Gain'!AJ1894</f>
        <v>34.023041494956168</v>
      </c>
      <c r="E2046">
        <f>'TPS543C20 Loop Gain'!B1894</f>
        <v>176000</v>
      </c>
    </row>
    <row r="2047" spans="3:5" x14ac:dyDescent="0.35">
      <c r="C2047">
        <f>'TPS543C20 Loop Gain'!AI1893</f>
        <v>-29.197041262552126</v>
      </c>
      <c r="D2047">
        <f>'TPS543C20 Loop Gain'!AJ1893</f>
        <v>34.051349729509418</v>
      </c>
      <c r="E2047">
        <f>'TPS543C20 Loop Gain'!B1893</f>
        <v>175900</v>
      </c>
    </row>
    <row r="2048" spans="3:5" x14ac:dyDescent="0.35">
      <c r="C2048">
        <f>'TPS543C20 Loop Gain'!AI1892</f>
        <v>-29.190641378353707</v>
      </c>
      <c r="D2048">
        <f>'TPS543C20 Loop Gain'!AJ1892</f>
        <v>34.079651744382161</v>
      </c>
      <c r="E2048">
        <f>'TPS543C20 Loop Gain'!B1892</f>
        <v>175800</v>
      </c>
    </row>
    <row r="2049" spans="3:5" x14ac:dyDescent="0.35">
      <c r="C2049">
        <f>'TPS543C20 Loop Gain'!AI1891</f>
        <v>-29.184239877450526</v>
      </c>
      <c r="D2049">
        <f>'TPS543C20 Loop Gain'!AJ1891</f>
        <v>34.107947535226089</v>
      </c>
      <c r="E2049">
        <f>'TPS543C20 Loop Gain'!B1891</f>
        <v>175700</v>
      </c>
    </row>
    <row r="2050" spans="3:5" x14ac:dyDescent="0.35">
      <c r="C2050">
        <f>'TPS543C20 Loop Gain'!AI1890</f>
        <v>-29.177836755745574</v>
      </c>
      <c r="D2050">
        <f>'TPS543C20 Loop Gain'!AJ1890</f>
        <v>34.136237097680514</v>
      </c>
      <c r="E2050">
        <f>'TPS543C20 Loop Gain'!B1890</f>
        <v>175600</v>
      </c>
    </row>
    <row r="2051" spans="3:5" x14ac:dyDescent="0.35">
      <c r="C2051">
        <f>'TPS543C20 Loop Gain'!AI1889</f>
        <v>-29.171432009137092</v>
      </c>
      <c r="D2051">
        <f>'TPS543C20 Loop Gain'!AJ1889</f>
        <v>34.164520427374782</v>
      </c>
      <c r="E2051">
        <f>'TPS543C20 Loop Gain'!B1889</f>
        <v>175500</v>
      </c>
    </row>
    <row r="2052" spans="3:5" x14ac:dyDescent="0.35">
      <c r="C2052">
        <f>'TPS543C20 Loop Gain'!AI1888</f>
        <v>-29.165025633517953</v>
      </c>
      <c r="D2052">
        <f>'TPS543C20 Loop Gain'!AJ1888</f>
        <v>34.192797519927254</v>
      </c>
      <c r="E2052">
        <f>'TPS543C20 Loop Gain'!B1888</f>
        <v>175400</v>
      </c>
    </row>
    <row r="2053" spans="3:5" x14ac:dyDescent="0.35">
      <c r="C2053">
        <f>'TPS543C20 Loop Gain'!AI1887</f>
        <v>-29.15861762477601</v>
      </c>
      <c r="D2053">
        <f>'TPS543C20 Loop Gain'!AJ1887</f>
        <v>34.221068370943868</v>
      </c>
      <c r="E2053">
        <f>'TPS543C20 Loop Gain'!B1887</f>
        <v>175300</v>
      </c>
    </row>
    <row r="2054" spans="3:5" x14ac:dyDescent="0.35">
      <c r="C2054">
        <f>'TPS543C20 Loop Gain'!AI1886</f>
        <v>-29.152207978794074</v>
      </c>
      <c r="D2054">
        <f>'TPS543C20 Loop Gain'!AJ1886</f>
        <v>34.249332976020106</v>
      </c>
      <c r="E2054">
        <f>'TPS543C20 Loop Gain'!B1886</f>
        <v>175200</v>
      </c>
    </row>
    <row r="2055" spans="3:5" x14ac:dyDescent="0.35">
      <c r="C2055">
        <f>'TPS543C20 Loop Gain'!AI1885</f>
        <v>-29.14579669144959</v>
      </c>
      <c r="D2055">
        <f>'TPS543C20 Loop Gain'!AJ1885</f>
        <v>34.277591330740627</v>
      </c>
      <c r="E2055">
        <f>'TPS543C20 Loop Gain'!B1885</f>
        <v>175100</v>
      </c>
    </row>
    <row r="2056" spans="3:5" x14ac:dyDescent="0.35">
      <c r="C2056">
        <f>'TPS543C20 Loop Gain'!AI1884</f>
        <v>-29.139383758614876</v>
      </c>
      <c r="D2056">
        <f>'TPS543C20 Loop Gain'!AJ1884</f>
        <v>34.30584343067796</v>
      </c>
      <c r="E2056">
        <f>'TPS543C20 Loop Gain'!B1884</f>
        <v>175000</v>
      </c>
    </row>
    <row r="2057" spans="3:5" x14ac:dyDescent="0.35">
      <c r="C2057">
        <f>'TPS543C20 Loop Gain'!AI1883</f>
        <v>-29.132969176156944</v>
      </c>
      <c r="D2057">
        <f>'TPS543C20 Loop Gain'!AJ1883</f>
        <v>34.334089271392585</v>
      </c>
      <c r="E2057">
        <f>'TPS543C20 Loop Gain'!B1883</f>
        <v>174900</v>
      </c>
    </row>
    <row r="2058" spans="3:5" x14ac:dyDescent="0.35">
      <c r="C2058">
        <f>'TPS543C20 Loop Gain'!AI1882</f>
        <v>-29.126552939937987</v>
      </c>
      <c r="D2058">
        <f>'TPS543C20 Loop Gain'!AJ1882</f>
        <v>34.362328848434593</v>
      </c>
      <c r="E2058">
        <f>'TPS543C20 Loop Gain'!B1882</f>
        <v>174800</v>
      </c>
    </row>
    <row r="2059" spans="3:5" x14ac:dyDescent="0.35">
      <c r="C2059">
        <f>'TPS543C20 Loop Gain'!AI1881</f>
        <v>-29.120135045814692</v>
      </c>
      <c r="D2059">
        <f>'TPS543C20 Loop Gain'!AJ1881</f>
        <v>34.390562157342856</v>
      </c>
      <c r="E2059">
        <f>'TPS543C20 Loop Gain'!B1881</f>
        <v>174700</v>
      </c>
    </row>
    <row r="2060" spans="3:5" x14ac:dyDescent="0.35">
      <c r="C2060">
        <f>'TPS543C20 Loop Gain'!AI1880</f>
        <v>-29.113715489638263</v>
      </c>
      <c r="D2060">
        <f>'TPS543C20 Loop Gain'!AJ1880</f>
        <v>34.418789193643391</v>
      </c>
      <c r="E2060">
        <f>'TPS543C20 Loop Gain'!B1880</f>
        <v>174600</v>
      </c>
    </row>
    <row r="2061" spans="3:5" x14ac:dyDescent="0.35">
      <c r="C2061">
        <f>'TPS543C20 Loop Gain'!AI1879</f>
        <v>-29.10729426725478</v>
      </c>
      <c r="D2061">
        <f>'TPS543C20 Loop Gain'!AJ1879</f>
        <v>34.447009952852007</v>
      </c>
      <c r="E2061">
        <f>'TPS543C20 Loop Gain'!B1879</f>
        <v>174500</v>
      </c>
    </row>
    <row r="2062" spans="3:5" x14ac:dyDescent="0.35">
      <c r="C2062">
        <f>'TPS543C20 Loop Gain'!AI1878</f>
        <v>-29.100871374505523</v>
      </c>
      <c r="D2062">
        <f>'TPS543C20 Loop Gain'!AJ1878</f>
        <v>34.475224430472494</v>
      </c>
      <c r="E2062">
        <f>'TPS543C20 Loop Gain'!B1878</f>
        <v>174400</v>
      </c>
    </row>
    <row r="2063" spans="3:5" x14ac:dyDescent="0.35">
      <c r="C2063">
        <f>'TPS543C20 Loop Gain'!AI1877</f>
        <v>-29.09444680722601</v>
      </c>
      <c r="D2063">
        <f>'TPS543C20 Loop Gain'!AJ1877</f>
        <v>34.50343262199651</v>
      </c>
      <c r="E2063">
        <f>'TPS543C20 Loop Gain'!B1877</f>
        <v>174300</v>
      </c>
    </row>
    <row r="2064" spans="3:5" x14ac:dyDescent="0.35">
      <c r="C2064">
        <f>'TPS543C20 Loop Gain'!AI1876</f>
        <v>-29.088020561246655</v>
      </c>
      <c r="D2064">
        <f>'TPS543C20 Loop Gain'!AJ1876</f>
        <v>34.531634522904518</v>
      </c>
      <c r="E2064">
        <f>'TPS543C20 Loop Gain'!B1876</f>
        <v>174200</v>
      </c>
    </row>
    <row r="2065" spans="3:5" x14ac:dyDescent="0.35">
      <c r="C2065">
        <f>'TPS543C20 Loop Gain'!AI1875</f>
        <v>-29.081592632391985</v>
      </c>
      <c r="D2065">
        <f>'TPS543C20 Loop Gain'!AJ1875</f>
        <v>34.559830128665617</v>
      </c>
      <c r="E2065">
        <f>'TPS543C20 Loop Gain'!B1875</f>
        <v>174100</v>
      </c>
    </row>
    <row r="2066" spans="3:5" x14ac:dyDescent="0.35">
      <c r="C2066">
        <f>'TPS543C20 Loop Gain'!AI1874</f>
        <v>-29.075163016482378</v>
      </c>
      <c r="D2066">
        <f>'TPS543C20 Loop Gain'!AJ1874</f>
        <v>34.588019434736019</v>
      </c>
      <c r="E2066">
        <f>'TPS543C20 Loop Gain'!B1874</f>
        <v>174000</v>
      </c>
    </row>
    <row r="2067" spans="3:5" x14ac:dyDescent="0.35">
      <c r="C2067">
        <f>'TPS543C20 Loop Gain'!AI1873</f>
        <v>-29.06873170933169</v>
      </c>
      <c r="D2067">
        <f>'TPS543C20 Loop Gain'!AJ1873</f>
        <v>34.616202436560982</v>
      </c>
      <c r="E2067">
        <f>'TPS543C20 Loop Gain'!B1873</f>
        <v>173900</v>
      </c>
    </row>
    <row r="2068" spans="3:5" x14ac:dyDescent="0.35">
      <c r="C2068">
        <f>'TPS543C20 Loop Gain'!AI1872</f>
        <v>-29.062298706749068</v>
      </c>
      <c r="D2068">
        <f>'TPS543C20 Loop Gain'!AJ1872</f>
        <v>34.644379129574304</v>
      </c>
      <c r="E2068">
        <f>'TPS543C20 Loop Gain'!B1872</f>
        <v>173800</v>
      </c>
    </row>
    <row r="2069" spans="3:5" x14ac:dyDescent="0.35">
      <c r="C2069">
        <f>'TPS543C20 Loop Gain'!AI1871</f>
        <v>-29.055864004538133</v>
      </c>
      <c r="D2069">
        <f>'TPS543C20 Loop Gain'!AJ1871</f>
        <v>34.67254950919677</v>
      </c>
      <c r="E2069">
        <f>'TPS543C20 Loop Gain'!B1871</f>
        <v>173700</v>
      </c>
    </row>
    <row r="2070" spans="3:5" x14ac:dyDescent="0.35">
      <c r="C2070">
        <f>'TPS543C20 Loop Gain'!AI1870</f>
        <v>-29.049427598496855</v>
      </c>
      <c r="D2070">
        <f>'TPS543C20 Loop Gain'!AJ1870</f>
        <v>34.700713570837728</v>
      </c>
      <c r="E2070">
        <f>'TPS543C20 Loop Gain'!B1870</f>
        <v>173600</v>
      </c>
    </row>
    <row r="2071" spans="3:5" x14ac:dyDescent="0.35">
      <c r="C2071">
        <f>'TPS543C20 Loop Gain'!AI1869</f>
        <v>-29.042989484418516</v>
      </c>
      <c r="D2071">
        <f>'TPS543C20 Loop Gain'!AJ1869</f>
        <v>34.728871309895709</v>
      </c>
      <c r="E2071">
        <f>'TPS543C20 Loop Gain'!B1869</f>
        <v>173500</v>
      </c>
    </row>
    <row r="2072" spans="3:5" x14ac:dyDescent="0.35">
      <c r="C2072">
        <f>'TPS543C20 Loop Gain'!AI1868</f>
        <v>-29.036549658090074</v>
      </c>
      <c r="D2072">
        <f>'TPS543C20 Loop Gain'!AJ1868</f>
        <v>34.757022721755462</v>
      </c>
      <c r="E2072">
        <f>'TPS543C20 Loop Gain'!B1868</f>
        <v>173400</v>
      </c>
    </row>
    <row r="2073" spans="3:5" x14ac:dyDescent="0.35">
      <c r="C2073">
        <f>'TPS543C20 Loop Gain'!AI1867</f>
        <v>-29.030108115293537</v>
      </c>
      <c r="D2073">
        <f>'TPS543C20 Loop Gain'!AJ1867</f>
        <v>34.785167801790294</v>
      </c>
      <c r="E2073">
        <f>'TPS543C20 Loop Gain'!B1867</f>
        <v>173300</v>
      </c>
    </row>
    <row r="2074" spans="3:5" x14ac:dyDescent="0.35">
      <c r="C2074">
        <f>'TPS543C20 Loop Gain'!AI1866</f>
        <v>-29.023664851805528</v>
      </c>
      <c r="D2074">
        <f>'TPS543C20 Loop Gain'!AJ1866</f>
        <v>34.813306545362188</v>
      </c>
      <c r="E2074">
        <f>'TPS543C20 Loop Gain'!B1866</f>
        <v>173200</v>
      </c>
    </row>
    <row r="2075" spans="3:5" x14ac:dyDescent="0.35">
      <c r="C2075">
        <f>'TPS543C20 Loop Gain'!AI1865</f>
        <v>-29.017219863397248</v>
      </c>
      <c r="D2075">
        <f>'TPS543C20 Loop Gain'!AJ1865</f>
        <v>34.841438947820954</v>
      </c>
      <c r="E2075">
        <f>'TPS543C20 Loop Gain'!B1865</f>
        <v>173100</v>
      </c>
    </row>
    <row r="2076" spans="3:5" x14ac:dyDescent="0.35">
      <c r="C2076">
        <f>'TPS543C20 Loop Gain'!AI1864</f>
        <v>-29.010773145834001</v>
      </c>
      <c r="D2076">
        <f>'TPS543C20 Loop Gain'!AJ1864</f>
        <v>34.869565004502796</v>
      </c>
      <c r="E2076">
        <f>'TPS543C20 Loop Gain'!B1864</f>
        <v>173000</v>
      </c>
    </row>
    <row r="2077" spans="3:5" x14ac:dyDescent="0.35">
      <c r="C2077">
        <f>'TPS543C20 Loop Gain'!AI1863</f>
        <v>-29.004324694875674</v>
      </c>
      <c r="D2077">
        <f>'TPS543C20 Loop Gain'!AJ1863</f>
        <v>34.897684710732484</v>
      </c>
      <c r="E2077">
        <f>'TPS543C20 Loop Gain'!B1863</f>
        <v>172900</v>
      </c>
    </row>
    <row r="2078" spans="3:5" x14ac:dyDescent="0.35">
      <c r="C2078">
        <f>'TPS543C20 Loop Gain'!AI1862</f>
        <v>-28.997874506277284</v>
      </c>
      <c r="D2078">
        <f>'TPS543C20 Loop Gain'!AJ1862</f>
        <v>34.925798061822967</v>
      </c>
      <c r="E2078">
        <f>'TPS543C20 Loop Gain'!B1862</f>
        <v>172800</v>
      </c>
    </row>
    <row r="2079" spans="3:5" x14ac:dyDescent="0.35">
      <c r="C2079">
        <f>'TPS543C20 Loop Gain'!AI1861</f>
        <v>-28.991422575787414</v>
      </c>
      <c r="D2079">
        <f>'TPS543C20 Loop Gain'!AJ1861</f>
        <v>34.953905053075587</v>
      </c>
      <c r="E2079">
        <f>'TPS543C20 Loop Gain'!B1861</f>
        <v>172700</v>
      </c>
    </row>
    <row r="2080" spans="3:5" x14ac:dyDescent="0.35">
      <c r="C2080">
        <f>'TPS543C20 Loop Gain'!AI1860</f>
        <v>-28.984968899150058</v>
      </c>
      <c r="D2080">
        <f>'TPS543C20 Loop Gain'!AJ1860</f>
        <v>34.982005679777181</v>
      </c>
      <c r="E2080">
        <f>'TPS543C20 Loop Gain'!B1860</f>
        <v>172600</v>
      </c>
    </row>
    <row r="2081" spans="3:5" x14ac:dyDescent="0.35">
      <c r="C2081">
        <f>'TPS543C20 Loop Gain'!AI1859</f>
        <v>-28.978513472102705</v>
      </c>
      <c r="D2081">
        <f>'TPS543C20 Loop Gain'!AJ1859</f>
        <v>35.010099937203904</v>
      </c>
      <c r="E2081">
        <f>'TPS543C20 Loop Gain'!B1859</f>
        <v>172500</v>
      </c>
    </row>
    <row r="2082" spans="3:5" x14ac:dyDescent="0.35">
      <c r="C2082">
        <f>'TPS543C20 Loop Gain'!AI1858</f>
        <v>-28.972056290377761</v>
      </c>
      <c r="D2082">
        <f>'TPS543C20 Loop Gain'!AJ1858</f>
        <v>35.038187820620024</v>
      </c>
      <c r="E2082">
        <f>'TPS543C20 Loop Gain'!B1858</f>
        <v>172400</v>
      </c>
    </row>
    <row r="2083" spans="3:5" x14ac:dyDescent="0.35">
      <c r="C2083">
        <f>'TPS543C20 Loop Gain'!AI1857</f>
        <v>-28.96559734970203</v>
      </c>
      <c r="D2083">
        <f>'TPS543C20 Loop Gain'!AJ1857</f>
        <v>35.066269325274298</v>
      </c>
      <c r="E2083">
        <f>'TPS543C20 Loop Gain'!B1857</f>
        <v>172300</v>
      </c>
    </row>
    <row r="2084" spans="3:5" x14ac:dyDescent="0.35">
      <c r="C2084">
        <f>'TPS543C20 Loop Gain'!AI1856</f>
        <v>-28.959136645796846</v>
      </c>
      <c r="D2084">
        <f>'TPS543C20 Loop Gain'!AJ1856</f>
        <v>35.094344446407078</v>
      </c>
      <c r="E2084">
        <f>'TPS543C20 Loop Gain'!B1856</f>
        <v>172200</v>
      </c>
    </row>
    <row r="2085" spans="3:5" x14ac:dyDescent="0.35">
      <c r="C2085">
        <f>'TPS543C20 Loop Gain'!AI1855</f>
        <v>-28.952674174377691</v>
      </c>
      <c r="D2085">
        <f>'TPS543C20 Loop Gain'!AJ1855</f>
        <v>35.122413179243047</v>
      </c>
      <c r="E2085">
        <f>'TPS543C20 Loop Gain'!B1855</f>
        <v>172100</v>
      </c>
    </row>
    <row r="2086" spans="3:5" x14ac:dyDescent="0.35">
      <c r="C2086">
        <f>'TPS543C20 Loop Gain'!AI1854</f>
        <v>-28.946209931154424</v>
      </c>
      <c r="D2086">
        <f>'TPS543C20 Loop Gain'!AJ1854</f>
        <v>35.150475518995968</v>
      </c>
      <c r="E2086">
        <f>'TPS543C20 Loop Gain'!B1854</f>
        <v>172000</v>
      </c>
    </row>
    <row r="2087" spans="3:5" x14ac:dyDescent="0.35">
      <c r="C2087">
        <f>'TPS543C20 Loop Gain'!AI1853</f>
        <v>-28.939743911831112</v>
      </c>
      <c r="D2087">
        <f>'TPS543C20 Loop Gain'!AJ1853</f>
        <v>35.178531460866118</v>
      </c>
      <c r="E2087">
        <f>'TPS543C20 Loop Gain'!B1853</f>
        <v>171900</v>
      </c>
    </row>
    <row r="2088" spans="3:5" x14ac:dyDescent="0.35">
      <c r="C2088">
        <f>'TPS543C20 Loop Gain'!AI1852</f>
        <v>-28.933276112106725</v>
      </c>
      <c r="D2088">
        <f>'TPS543C20 Loop Gain'!AJ1852</f>
        <v>35.20658100004141</v>
      </c>
      <c r="E2088">
        <f>'TPS543C20 Loop Gain'!B1852</f>
        <v>171800</v>
      </c>
    </row>
    <row r="2089" spans="3:5" x14ac:dyDescent="0.35">
      <c r="C2089">
        <f>'TPS543C20 Loop Gain'!AI1851</f>
        <v>-28.926806527674106</v>
      </c>
      <c r="D2089">
        <f>'TPS543C20 Loop Gain'!AJ1851</f>
        <v>35.234624131697927</v>
      </c>
      <c r="E2089">
        <f>'TPS543C20 Loop Gain'!B1851</f>
        <v>171700</v>
      </c>
    </row>
    <row r="2090" spans="3:5" x14ac:dyDescent="0.35">
      <c r="C2090">
        <f>'TPS543C20 Loop Gain'!AI1850</f>
        <v>-28.920335154220233</v>
      </c>
      <c r="D2090">
        <f>'TPS543C20 Loop Gain'!AJ1850</f>
        <v>35.262660850997484</v>
      </c>
      <c r="E2090">
        <f>'TPS543C20 Loop Gain'!B1850</f>
        <v>171600</v>
      </c>
    </row>
    <row r="2091" spans="3:5" x14ac:dyDescent="0.35">
      <c r="C2091">
        <f>'TPS543C20 Loop Gain'!AI1849</f>
        <v>-28.913861987426834</v>
      </c>
      <c r="D2091">
        <f>'TPS543C20 Loop Gain'!AJ1849</f>
        <v>35.290691153089405</v>
      </c>
      <c r="E2091">
        <f>'TPS543C20 Loop Gain'!B1849</f>
        <v>171500</v>
      </c>
    </row>
    <row r="2092" spans="3:5" x14ac:dyDescent="0.35">
      <c r="C2092">
        <f>'TPS543C20 Loop Gain'!AI1848</f>
        <v>-28.907387022969605</v>
      </c>
      <c r="D2092">
        <f>'TPS543C20 Loop Gain'!AJ1848</f>
        <v>35.318715033110827</v>
      </c>
      <c r="E2092">
        <f>'TPS543C20 Loop Gain'!B1848</f>
        <v>171400</v>
      </c>
    </row>
    <row r="2093" spans="3:5" x14ac:dyDescent="0.35">
      <c r="C2093">
        <f>'TPS543C20 Loop Gain'!AI1847</f>
        <v>-28.900910256518756</v>
      </c>
      <c r="D2093">
        <f>'TPS543C20 Loop Gain'!AJ1847</f>
        <v>35.346732486186482</v>
      </c>
      <c r="E2093">
        <f>'TPS543C20 Loop Gain'!B1847</f>
        <v>171300</v>
      </c>
    </row>
    <row r="2094" spans="3:5" x14ac:dyDescent="0.35">
      <c r="C2094">
        <f>'TPS543C20 Loop Gain'!AI1846</f>
        <v>-28.894431683738283</v>
      </c>
      <c r="D2094">
        <f>'TPS543C20 Loop Gain'!AJ1846</f>
        <v>35.374743507425954</v>
      </c>
      <c r="E2094">
        <f>'TPS543C20 Loop Gain'!B1846</f>
        <v>171200</v>
      </c>
    </row>
    <row r="2095" spans="3:5" x14ac:dyDescent="0.35">
      <c r="C2095">
        <f>'TPS543C20 Loop Gain'!AI1845</f>
        <v>-28.88795130028679</v>
      </c>
      <c r="D2095">
        <f>'TPS543C20 Loop Gain'!AJ1845</f>
        <v>35.40274809192865</v>
      </c>
      <c r="E2095">
        <f>'TPS543C20 Loop Gain'!B1845</f>
        <v>171100</v>
      </c>
    </row>
    <row r="2096" spans="3:5" x14ac:dyDescent="0.35">
      <c r="C2096">
        <f>'TPS543C20 Loop Gain'!AI1844</f>
        <v>-28.881469101817103</v>
      </c>
      <c r="D2096">
        <f>'TPS543C20 Loop Gain'!AJ1844</f>
        <v>35.430746234779008</v>
      </c>
      <c r="E2096">
        <f>'TPS543C20 Loop Gain'!B1844</f>
        <v>171000</v>
      </c>
    </row>
    <row r="2097" spans="3:5" x14ac:dyDescent="0.35">
      <c r="C2097">
        <f>'TPS543C20 Loop Gain'!AI1843</f>
        <v>-28.874985083976078</v>
      </c>
      <c r="D2097">
        <f>'TPS543C20 Loop Gain'!AJ1843</f>
        <v>35.458737931048972</v>
      </c>
      <c r="E2097">
        <f>'TPS543C20 Loop Gain'!B1843</f>
        <v>170900</v>
      </c>
    </row>
    <row r="2098" spans="3:5" x14ac:dyDescent="0.35">
      <c r="C2098">
        <f>'TPS543C20 Loop Gain'!AI1842</f>
        <v>-28.868499242404791</v>
      </c>
      <c r="D2098">
        <f>'TPS543C20 Loop Gain'!AJ1842</f>
        <v>35.486723175797444</v>
      </c>
      <c r="E2098">
        <f>'TPS543C20 Loop Gain'!B1842</f>
        <v>170800</v>
      </c>
    </row>
    <row r="2099" spans="3:5" x14ac:dyDescent="0.35">
      <c r="C2099">
        <f>'TPS543C20 Loop Gain'!AI1841</f>
        <v>-28.862011572738389</v>
      </c>
      <c r="D2099">
        <f>'TPS543C20 Loop Gain'!AJ1841</f>
        <v>35.514701964070802</v>
      </c>
      <c r="E2099">
        <f>'TPS543C20 Loop Gain'!B1841</f>
        <v>170700</v>
      </c>
    </row>
    <row r="2100" spans="3:5" x14ac:dyDescent="0.35">
      <c r="C2100">
        <f>'TPS543C20 Loop Gain'!AI1840</f>
        <v>-28.855522070606298</v>
      </c>
      <c r="D2100">
        <f>'TPS543C20 Loop Gain'!AJ1840</f>
        <v>35.542674290900706</v>
      </c>
      <c r="E2100">
        <f>'TPS543C20 Loop Gain'!B1840</f>
        <v>170600</v>
      </c>
    </row>
    <row r="2101" spans="3:5" x14ac:dyDescent="0.35">
      <c r="C2101">
        <f>'TPS543C20 Loop Gain'!AI1839</f>
        <v>-28.84903073163203</v>
      </c>
      <c r="D2101">
        <f>'TPS543C20 Loop Gain'!AJ1839</f>
        <v>35.570640151306904</v>
      </c>
      <c r="E2101">
        <f>'TPS543C20 Loop Gain'!B1839</f>
        <v>170500</v>
      </c>
    </row>
    <row r="2102" spans="3:5" x14ac:dyDescent="0.35">
      <c r="C2102">
        <f>'TPS543C20 Loop Gain'!AI1838</f>
        <v>-28.842537551433342</v>
      </c>
      <c r="D2102">
        <f>'TPS543C20 Loop Gain'!AJ1838</f>
        <v>35.598599540295019</v>
      </c>
      <c r="E2102">
        <f>'TPS543C20 Loop Gain'!B1838</f>
        <v>170400</v>
      </c>
    </row>
    <row r="2103" spans="3:5" x14ac:dyDescent="0.35">
      <c r="C2103">
        <f>'TPS543C20 Loop Gain'!AI1837</f>
        <v>-28.836042525621842</v>
      </c>
      <c r="D2103">
        <f>'TPS543C20 Loop Gain'!AJ1837</f>
        <v>35.626552452858249</v>
      </c>
      <c r="E2103">
        <f>'TPS543C20 Loop Gain'!B1837</f>
        <v>170300</v>
      </c>
    </row>
    <row r="2104" spans="3:5" x14ac:dyDescent="0.35">
      <c r="C2104">
        <f>'TPS543C20 Loop Gain'!AI1836</f>
        <v>-28.829545649803311</v>
      </c>
      <c r="D2104">
        <f>'TPS543C20 Loop Gain'!AJ1836</f>
        <v>35.654498883975471</v>
      </c>
      <c r="E2104">
        <f>'TPS543C20 Loop Gain'!B1836</f>
        <v>170200</v>
      </c>
    </row>
    <row r="2105" spans="3:5" x14ac:dyDescent="0.35">
      <c r="C2105">
        <f>'TPS543C20 Loop Gain'!AI1835</f>
        <v>-28.823046919577511</v>
      </c>
      <c r="D2105">
        <f>'TPS543C20 Loop Gain'!AJ1835</f>
        <v>35.682438828612895</v>
      </c>
      <c r="E2105">
        <f>'TPS543C20 Loop Gain'!B1835</f>
        <v>170100</v>
      </c>
    </row>
    <row r="2106" spans="3:5" x14ac:dyDescent="0.35">
      <c r="C2106">
        <f>'TPS543C20 Loop Gain'!AI1834</f>
        <v>-28.816546330538522</v>
      </c>
      <c r="D2106">
        <f>'TPS543C20 Loop Gain'!AJ1834</f>
        <v>35.710372281723131</v>
      </c>
      <c r="E2106">
        <f>'TPS543C20 Loop Gain'!B1834</f>
        <v>170000</v>
      </c>
    </row>
    <row r="2107" spans="3:5" x14ac:dyDescent="0.35">
      <c r="C2107">
        <f>'TPS543C20 Loop Gain'!AI1833</f>
        <v>-28.810043878274229</v>
      </c>
      <c r="D2107">
        <f>'TPS543C20 Loop Gain'!AJ1833</f>
        <v>35.738299238243819</v>
      </c>
      <c r="E2107">
        <f>'TPS543C20 Loop Gain'!B1833</f>
        <v>169900</v>
      </c>
    </row>
    <row r="2108" spans="3:5" x14ac:dyDescent="0.35">
      <c r="C2108">
        <f>'TPS543C20 Loop Gain'!AI1832</f>
        <v>-28.803539558366396</v>
      </c>
      <c r="D2108">
        <f>'TPS543C20 Loop Gain'!AJ1832</f>
        <v>35.766219693101952</v>
      </c>
      <c r="E2108">
        <f>'TPS543C20 Loop Gain'!B1832</f>
        <v>169800</v>
      </c>
    </row>
    <row r="2109" spans="3:5" x14ac:dyDescent="0.35">
      <c r="C2109">
        <f>'TPS543C20 Loop Gain'!AI1831</f>
        <v>-28.797033366391254</v>
      </c>
      <c r="D2109">
        <f>'TPS543C20 Loop Gain'!AJ1831</f>
        <v>35.794133641208816</v>
      </c>
      <c r="E2109">
        <f>'TPS543C20 Loop Gain'!B1831</f>
        <v>169700</v>
      </c>
    </row>
    <row r="2110" spans="3:5" x14ac:dyDescent="0.35">
      <c r="C2110">
        <f>'TPS543C20 Loop Gain'!AI1830</f>
        <v>-28.790525297918531</v>
      </c>
      <c r="D2110">
        <f>'TPS543C20 Loop Gain'!AJ1830</f>
        <v>35.822041077461833</v>
      </c>
      <c r="E2110">
        <f>'TPS543C20 Loop Gain'!B1830</f>
        <v>169600</v>
      </c>
    </row>
    <row r="2111" spans="3:5" x14ac:dyDescent="0.35">
      <c r="C2111">
        <f>'TPS543C20 Loop Gain'!AI1829</f>
        <v>-28.784015348511961</v>
      </c>
      <c r="D2111">
        <f>'TPS543C20 Loop Gain'!AJ1829</f>
        <v>35.849941996745876</v>
      </c>
      <c r="E2111">
        <f>'TPS543C20 Loop Gain'!B1829</f>
        <v>169500</v>
      </c>
    </row>
    <row r="2112" spans="3:5" x14ac:dyDescent="0.35">
      <c r="C2112">
        <f>'TPS543C20 Loop Gain'!AI1828</f>
        <v>-28.777503513729691</v>
      </c>
      <c r="D2112">
        <f>'TPS543C20 Loop Gain'!AJ1828</f>
        <v>35.877836393931659</v>
      </c>
      <c r="E2112">
        <f>'TPS543C20 Loop Gain'!B1828</f>
        <v>169400</v>
      </c>
    </row>
    <row r="2113" spans="3:5" x14ac:dyDescent="0.35">
      <c r="C2113">
        <f>'TPS543C20 Loop Gain'!AI1827</f>
        <v>-28.770989789123178</v>
      </c>
      <c r="D2113">
        <f>'TPS543C20 Loop Gain'!AJ1827</f>
        <v>35.905724263875634</v>
      </c>
      <c r="E2113">
        <f>'TPS543C20 Loop Gain'!B1827</f>
        <v>169300</v>
      </c>
    </row>
    <row r="2114" spans="3:5" x14ac:dyDescent="0.35">
      <c r="C2114">
        <f>'TPS543C20 Loop Gain'!AI1826</f>
        <v>-28.764474170238223</v>
      </c>
      <c r="D2114">
        <f>'TPS543C20 Loop Gain'!AJ1826</f>
        <v>35.933605601421078</v>
      </c>
      <c r="E2114">
        <f>'TPS543C20 Loop Gain'!B1826</f>
        <v>169200</v>
      </c>
    </row>
    <row r="2115" spans="3:5" x14ac:dyDescent="0.35">
      <c r="C2115">
        <f>'TPS543C20 Loop Gain'!AI1825</f>
        <v>-28.757956652614418</v>
      </c>
      <c r="D2115">
        <f>'TPS543C20 Loop Gain'!AJ1825</f>
        <v>35.961480401397267</v>
      </c>
      <c r="E2115">
        <f>'TPS543C20 Loop Gain'!B1825</f>
        <v>169100</v>
      </c>
    </row>
    <row r="2116" spans="3:5" x14ac:dyDescent="0.35">
      <c r="C2116">
        <f>'TPS543C20 Loop Gain'!AI1824</f>
        <v>-28.751437231785211</v>
      </c>
      <c r="D2116">
        <f>'TPS543C20 Loop Gain'!AJ1824</f>
        <v>35.989348658620109</v>
      </c>
      <c r="E2116">
        <f>'TPS543C20 Loop Gain'!B1824</f>
        <v>169000</v>
      </c>
    </row>
    <row r="2117" spans="3:5" x14ac:dyDescent="0.35">
      <c r="C2117">
        <f>'TPS543C20 Loop Gain'!AI1823</f>
        <v>-28.744915903277771</v>
      </c>
      <c r="D2117">
        <f>'TPS543C20 Loop Gain'!AJ1823</f>
        <v>36.017210367889305</v>
      </c>
      <c r="E2117">
        <f>'TPS543C20 Loop Gain'!B1823</f>
        <v>168900</v>
      </c>
    </row>
    <row r="2118" spans="3:5" x14ac:dyDescent="0.35">
      <c r="C2118">
        <f>'TPS543C20 Loop Gain'!AI1822</f>
        <v>-28.738392662613332</v>
      </c>
      <c r="D2118">
        <f>'TPS543C20 Loop Gain'!AJ1822</f>
        <v>36.045065523993102</v>
      </c>
      <c r="E2118">
        <f>'TPS543C20 Loop Gain'!B1822</f>
        <v>168800</v>
      </c>
    </row>
    <row r="2119" spans="3:5" x14ac:dyDescent="0.35">
      <c r="C2119">
        <f>'TPS543C20 Loop Gain'!AI1821</f>
        <v>-28.731867505306813</v>
      </c>
      <c r="D2119">
        <f>'TPS543C20 Loop Gain'!AJ1821</f>
        <v>36.072914121703519</v>
      </c>
      <c r="E2119">
        <f>'TPS543C20 Loop Gain'!B1821</f>
        <v>168700</v>
      </c>
    </row>
    <row r="2120" spans="3:5" x14ac:dyDescent="0.35">
      <c r="C2120">
        <f>'TPS543C20 Loop Gain'!AI1820</f>
        <v>-28.725340426866843</v>
      </c>
      <c r="D2120">
        <f>'TPS543C20 Loop Gain'!AJ1820</f>
        <v>36.100756155780815</v>
      </c>
      <c r="E2120">
        <f>'TPS543C20 Loop Gain'!B1820</f>
        <v>168600</v>
      </c>
    </row>
    <row r="2121" spans="3:5" x14ac:dyDescent="0.35">
      <c r="C2121">
        <f>'TPS543C20 Loop Gain'!AI1819</f>
        <v>-28.718811422796271</v>
      </c>
      <c r="D2121">
        <f>'TPS543C20 Loop Gain'!AJ1819</f>
        <v>36.128591620969672</v>
      </c>
      <c r="E2121">
        <f>'TPS543C20 Loop Gain'!B1819</f>
        <v>168500</v>
      </c>
    </row>
    <row r="2122" spans="3:5" x14ac:dyDescent="0.35">
      <c r="C2122">
        <f>'TPS543C20 Loop Gain'!AI1818</f>
        <v>-28.712280488591155</v>
      </c>
      <c r="D2122">
        <f>'TPS543C20 Loop Gain'!AJ1818</f>
        <v>36.156420511999556</v>
      </c>
      <c r="E2122">
        <f>'TPS543C20 Loop Gain'!B1818</f>
        <v>168400</v>
      </c>
    </row>
    <row r="2123" spans="3:5" x14ac:dyDescent="0.35">
      <c r="C2123">
        <f>'TPS543C20 Loop Gain'!AI1817</f>
        <v>-28.705747619741761</v>
      </c>
      <c r="D2123">
        <f>'TPS543C20 Loop Gain'!AJ1817</f>
        <v>36.184242823587702</v>
      </c>
      <c r="E2123">
        <f>'TPS543C20 Loop Gain'!B1817</f>
        <v>168300</v>
      </c>
    </row>
    <row r="2124" spans="3:5" x14ac:dyDescent="0.35">
      <c r="C2124">
        <f>'TPS543C20 Loop Gain'!AI1816</f>
        <v>-28.699212811731861</v>
      </c>
      <c r="D2124">
        <f>'TPS543C20 Loop Gain'!AJ1816</f>
        <v>36.212058550436268</v>
      </c>
      <c r="E2124">
        <f>'TPS543C20 Loop Gain'!B1816</f>
        <v>168200</v>
      </c>
    </row>
    <row r="2125" spans="3:5" x14ac:dyDescent="0.35">
      <c r="C2125">
        <f>'TPS543C20 Loop Gain'!AI1815</f>
        <v>-28.692676060039055</v>
      </c>
      <c r="D2125">
        <f>'TPS543C20 Loop Gain'!AJ1815</f>
        <v>36.239867687232476</v>
      </c>
      <c r="E2125">
        <f>'TPS543C20 Loop Gain'!B1815</f>
        <v>168100</v>
      </c>
    </row>
    <row r="2126" spans="3:5" x14ac:dyDescent="0.35">
      <c r="C2126">
        <f>'TPS543C20 Loop Gain'!AI1814</f>
        <v>-28.686137360134467</v>
      </c>
      <c r="D2126">
        <f>'TPS543C20 Loop Gain'!AJ1814</f>
        <v>36.267670228649983</v>
      </c>
      <c r="E2126">
        <f>'TPS543C20 Loop Gain'!B1814</f>
        <v>168000</v>
      </c>
    </row>
    <row r="2127" spans="3:5" x14ac:dyDescent="0.35">
      <c r="C2127">
        <f>'TPS543C20 Loop Gain'!AI1813</f>
        <v>-28.679596707483217</v>
      </c>
      <c r="D2127">
        <f>'TPS543C20 Loop Gain'!AJ1813</f>
        <v>36.295466169346824</v>
      </c>
      <c r="E2127">
        <f>'TPS543C20 Loop Gain'!B1813</f>
        <v>167900</v>
      </c>
    </row>
    <row r="2128" spans="3:5" x14ac:dyDescent="0.35">
      <c r="C2128">
        <f>'TPS543C20 Loop Gain'!AI1812</f>
        <v>-28.673054097543794</v>
      </c>
      <c r="D2128">
        <f>'TPS543C20 Loop Gain'!AJ1812</f>
        <v>36.323255503967594</v>
      </c>
      <c r="E2128">
        <f>'TPS543C20 Loop Gain'!B1812</f>
        <v>167800</v>
      </c>
    </row>
    <row r="2129" spans="3:5" x14ac:dyDescent="0.35">
      <c r="C2129">
        <f>'TPS543C20 Loop Gain'!AI1811</f>
        <v>-28.666509525768326</v>
      </c>
      <c r="D2129">
        <f>'TPS543C20 Loop Gain'!AJ1811</f>
        <v>36.351038227142865</v>
      </c>
      <c r="E2129">
        <f>'TPS543C20 Loop Gain'!B1811</f>
        <v>167700</v>
      </c>
    </row>
    <row r="2130" spans="3:5" x14ac:dyDescent="0.35">
      <c r="C2130">
        <f>'TPS543C20 Loop Gain'!AI1810</f>
        <v>-28.659962987603016</v>
      </c>
      <c r="D2130">
        <f>'TPS543C20 Loop Gain'!AJ1810</f>
        <v>36.378814333486474</v>
      </c>
      <c r="E2130">
        <f>'TPS543C20 Loop Gain'!B1810</f>
        <v>167600</v>
      </c>
    </row>
    <row r="2131" spans="3:5" x14ac:dyDescent="0.35">
      <c r="C2131">
        <f>'TPS543C20 Loop Gain'!AI1809</f>
        <v>-28.653414478487228</v>
      </c>
      <c r="D2131">
        <f>'TPS543C20 Loop Gain'!AJ1809</f>
        <v>36.40658381759885</v>
      </c>
      <c r="E2131">
        <f>'TPS543C20 Loop Gain'!B1809</f>
        <v>167500</v>
      </c>
    </row>
    <row r="2132" spans="3:5" x14ac:dyDescent="0.35">
      <c r="C2132">
        <f>'TPS543C20 Loop Gain'!AI1808</f>
        <v>-28.646863993854048</v>
      </c>
      <c r="D2132">
        <f>'TPS543C20 Loop Gain'!AJ1808</f>
        <v>36.434346674067065</v>
      </c>
      <c r="E2132">
        <f>'TPS543C20 Loop Gain'!B1808</f>
        <v>167400</v>
      </c>
    </row>
    <row r="2133" spans="3:5" x14ac:dyDescent="0.35">
      <c r="C2133">
        <f>'TPS543C20 Loop Gain'!AI1807</f>
        <v>-28.640311529130003</v>
      </c>
      <c r="D2133">
        <f>'TPS543C20 Loop Gain'!AJ1807</f>
        <v>36.462102897460298</v>
      </c>
      <c r="E2133">
        <f>'TPS543C20 Loop Gain'!B1807</f>
        <v>167300</v>
      </c>
    </row>
    <row r="2134" spans="3:5" x14ac:dyDescent="0.35">
      <c r="C2134">
        <f>'TPS543C20 Loop Gain'!AI1806</f>
        <v>-28.633757079735776</v>
      </c>
      <c r="D2134">
        <f>'TPS543C20 Loop Gain'!AJ1806</f>
        <v>36.489852482336424</v>
      </c>
      <c r="E2134">
        <f>'TPS543C20 Loop Gain'!B1806</f>
        <v>167200</v>
      </c>
    </row>
    <row r="2135" spans="3:5" x14ac:dyDescent="0.35">
      <c r="C2135">
        <f>'TPS543C20 Loop Gain'!AI1805</f>
        <v>-28.627200641084855</v>
      </c>
      <c r="D2135">
        <f>'TPS543C20 Loop Gain'!AJ1805</f>
        <v>36.517595423234766</v>
      </c>
      <c r="E2135">
        <f>'TPS543C20 Loop Gain'!B1805</f>
        <v>167100</v>
      </c>
    </row>
    <row r="2136" spans="3:5" x14ac:dyDescent="0.35">
      <c r="C2136">
        <f>'TPS543C20 Loop Gain'!AI1804</f>
        <v>-28.620642208584599</v>
      </c>
      <c r="D2136">
        <f>'TPS543C20 Loop Gain'!AJ1804</f>
        <v>36.545331714683556</v>
      </c>
      <c r="E2136">
        <f>'TPS543C20 Loop Gain'!B1804</f>
        <v>167000</v>
      </c>
    </row>
    <row r="2137" spans="3:5" x14ac:dyDescent="0.35">
      <c r="C2137">
        <f>'TPS543C20 Loop Gain'!AI1803</f>
        <v>-28.614081777635842</v>
      </c>
      <c r="D2137">
        <f>'TPS543C20 Loop Gain'!AJ1803</f>
        <v>36.573061351192798</v>
      </c>
      <c r="E2137">
        <f>'TPS543C20 Loop Gain'!B1803</f>
        <v>166900</v>
      </c>
    </row>
    <row r="2138" spans="3:5" x14ac:dyDescent="0.35">
      <c r="C2138">
        <f>'TPS543C20 Loop Gain'!AI1802</f>
        <v>-28.607519343632823</v>
      </c>
      <c r="D2138">
        <f>'TPS543C20 Loop Gain'!AJ1802</f>
        <v>36.600784327259213</v>
      </c>
      <c r="E2138">
        <f>'TPS543C20 Loop Gain'!B1802</f>
        <v>166800</v>
      </c>
    </row>
    <row r="2139" spans="3:5" x14ac:dyDescent="0.35">
      <c r="C2139">
        <f>'TPS543C20 Loop Gain'!AI1801</f>
        <v>-28.60095490196349</v>
      </c>
      <c r="D2139">
        <f>'TPS543C20 Loop Gain'!AJ1801</f>
        <v>36.62850063736493</v>
      </c>
      <c r="E2139">
        <f>'TPS543C20 Loop Gain'!B1801</f>
        <v>166700</v>
      </c>
    </row>
    <row r="2140" spans="3:5" x14ac:dyDescent="0.35">
      <c r="C2140">
        <f>'TPS543C20 Loop Gain'!AI1800</f>
        <v>-28.594388448008971</v>
      </c>
      <c r="D2140">
        <f>'TPS543C20 Loop Gain'!AJ1800</f>
        <v>36.656210275975234</v>
      </c>
      <c r="E2140">
        <f>'TPS543C20 Loop Gain'!B1800</f>
        <v>166600</v>
      </c>
    </row>
    <row r="2141" spans="3:5" x14ac:dyDescent="0.35">
      <c r="C2141">
        <f>'TPS543C20 Loop Gain'!AI1799</f>
        <v>-28.587819977144026</v>
      </c>
      <c r="D2141">
        <f>'TPS543C20 Loop Gain'!AJ1799</f>
        <v>36.683913237541432</v>
      </c>
      <c r="E2141">
        <f>'TPS543C20 Loop Gain'!B1799</f>
        <v>166500</v>
      </c>
    </row>
    <row r="2142" spans="3:5" x14ac:dyDescent="0.35">
      <c r="C2142">
        <f>'TPS543C20 Loop Gain'!AI1798</f>
        <v>-28.581249484736745</v>
      </c>
      <c r="D2142">
        <f>'TPS543C20 Loop Gain'!AJ1798</f>
        <v>36.711609516499145</v>
      </c>
      <c r="E2142">
        <f>'TPS543C20 Loop Gain'!B1798</f>
        <v>166400</v>
      </c>
    </row>
    <row r="2143" spans="3:5" x14ac:dyDescent="0.35">
      <c r="C2143">
        <f>'TPS543C20 Loop Gain'!AI1797</f>
        <v>-28.574676966148438</v>
      </c>
      <c r="D2143">
        <f>'TPS543C20 Loop Gain'!AJ1797</f>
        <v>36.739299107268629</v>
      </c>
      <c r="E2143">
        <f>'TPS543C20 Loop Gain'!B1797</f>
        <v>166300</v>
      </c>
    </row>
    <row r="2144" spans="3:5" x14ac:dyDescent="0.35">
      <c r="C2144">
        <f>'TPS543C20 Loop Gain'!AI1796</f>
        <v>-28.568102416734149</v>
      </c>
      <c r="D2144">
        <f>'TPS543C20 Loop Gain'!AJ1796</f>
        <v>36.766982004255603</v>
      </c>
      <c r="E2144">
        <f>'TPS543C20 Loop Gain'!B1796</f>
        <v>166200</v>
      </c>
    </row>
    <row r="2145" spans="3:5" x14ac:dyDescent="0.35">
      <c r="C2145">
        <f>'TPS543C20 Loop Gain'!AI1795</f>
        <v>-28.561525831842019</v>
      </c>
      <c r="D2145">
        <f>'TPS543C20 Loop Gain'!AJ1795</f>
        <v>36.794658201849963</v>
      </c>
      <c r="E2145">
        <f>'TPS543C20 Loop Gain'!B1795</f>
        <v>166100</v>
      </c>
    </row>
    <row r="2146" spans="3:5" x14ac:dyDescent="0.35">
      <c r="C2146">
        <f>'TPS543C20 Loop Gain'!AI1794</f>
        <v>-28.55494720681374</v>
      </c>
      <c r="D2146">
        <f>'TPS543C20 Loop Gain'!AJ1794</f>
        <v>36.82232769442502</v>
      </c>
      <c r="E2146">
        <f>'TPS543C20 Loop Gain'!B1794</f>
        <v>166000</v>
      </c>
    </row>
    <row r="2147" spans="3:5" x14ac:dyDescent="0.35">
      <c r="C2147">
        <f>'TPS543C20 Loop Gain'!AI1793</f>
        <v>-28.548366536984055</v>
      </c>
      <c r="D2147">
        <f>'TPS543C20 Loop Gain'!AJ1793</f>
        <v>36.849990476341127</v>
      </c>
      <c r="E2147">
        <f>'TPS543C20 Loop Gain'!B1793</f>
        <v>165900</v>
      </c>
    </row>
    <row r="2148" spans="3:5" x14ac:dyDescent="0.35">
      <c r="C2148">
        <f>'TPS543C20 Loop Gain'!AI1792</f>
        <v>-28.541783817681235</v>
      </c>
      <c r="D2148">
        <f>'TPS543C20 Loop Gain'!AJ1792</f>
        <v>36.877646541940862</v>
      </c>
      <c r="E2148">
        <f>'TPS543C20 Loop Gain'!B1792</f>
        <v>165800</v>
      </c>
    </row>
    <row r="2149" spans="3:5" x14ac:dyDescent="0.35">
      <c r="C2149">
        <f>'TPS543C20 Loop Gain'!AI1791</f>
        <v>-28.53519904422685</v>
      </c>
      <c r="D2149">
        <f>'TPS543C20 Loop Gain'!AJ1791</f>
        <v>36.905295885552178</v>
      </c>
      <c r="E2149">
        <f>'TPS543C20 Loop Gain'!B1791</f>
        <v>165700</v>
      </c>
    </row>
    <row r="2150" spans="3:5" x14ac:dyDescent="0.35">
      <c r="C2150">
        <f>'TPS543C20 Loop Gain'!AI1790</f>
        <v>-28.528612211935421</v>
      </c>
      <c r="D2150">
        <f>'TPS543C20 Loop Gain'!AJ1790</f>
        <v>36.932938501486618</v>
      </c>
      <c r="E2150">
        <f>'TPS543C20 Loop Gain'!B1790</f>
        <v>165600</v>
      </c>
    </row>
    <row r="2151" spans="3:5" x14ac:dyDescent="0.35">
      <c r="C2151">
        <f>'TPS543C20 Loop Gain'!AI1789</f>
        <v>-28.522023316115149</v>
      </c>
      <c r="D2151">
        <f>'TPS543C20 Loop Gain'!AJ1789</f>
        <v>36.960574384041351</v>
      </c>
      <c r="E2151">
        <f>'TPS543C20 Loop Gain'!B1789</f>
        <v>165500</v>
      </c>
    </row>
    <row r="2152" spans="3:5" x14ac:dyDescent="0.35">
      <c r="C2152">
        <f>'TPS543C20 Loop Gain'!AI1788</f>
        <v>-28.515432352067151</v>
      </c>
      <c r="D2152">
        <f>'TPS543C20 Loop Gain'!AJ1788</f>
        <v>36.98820352749641</v>
      </c>
      <c r="E2152">
        <f>'TPS543C20 Loop Gain'!B1788</f>
        <v>165400</v>
      </c>
    </row>
    <row r="2153" spans="3:5" x14ac:dyDescent="0.35">
      <c r="C2153">
        <f>'TPS543C20 Loop Gain'!AI1787</f>
        <v>-28.508839315085982</v>
      </c>
      <c r="D2153">
        <f>'TPS543C20 Loop Gain'!AJ1787</f>
        <v>37.015825926117202</v>
      </c>
      <c r="E2153">
        <f>'TPS543C20 Loop Gain'!B1787</f>
        <v>165300</v>
      </c>
    </row>
    <row r="2154" spans="3:5" x14ac:dyDescent="0.35">
      <c r="C2154">
        <f>'TPS543C20 Loop Gain'!AI1786</f>
        <v>-28.50224420045933</v>
      </c>
      <c r="D2154">
        <f>'TPS543C20 Loop Gain'!AJ1786</f>
        <v>37.043441574152773</v>
      </c>
      <c r="E2154">
        <f>'TPS543C20 Loop Gain'!B1786</f>
        <v>165200</v>
      </c>
    </row>
    <row r="2155" spans="3:5" x14ac:dyDescent="0.35">
      <c r="C2155">
        <f>'TPS543C20 Loop Gain'!AI1785</f>
        <v>-28.495647003467461</v>
      </c>
      <c r="D2155">
        <f>'TPS543C20 Loop Gain'!AJ1785</f>
        <v>37.071050465835128</v>
      </c>
      <c r="E2155">
        <f>'TPS543C20 Loop Gain'!B1785</f>
        <v>165100</v>
      </c>
    </row>
    <row r="2156" spans="3:5" x14ac:dyDescent="0.35">
      <c r="C2156">
        <f>'TPS543C20 Loop Gain'!AI1784</f>
        <v>-28.489047719385066</v>
      </c>
      <c r="D2156">
        <f>'TPS543C20 Loop Gain'!AJ1784</f>
        <v>37.098652595382902</v>
      </c>
      <c r="E2156">
        <f>'TPS543C20 Loop Gain'!B1784</f>
        <v>165000</v>
      </c>
    </row>
    <row r="2157" spans="3:5" x14ac:dyDescent="0.35">
      <c r="C2157">
        <f>'TPS543C20 Loop Gain'!AI1783</f>
        <v>-28.48244634347871</v>
      </c>
      <c r="D2157">
        <f>'TPS543C20 Loop Gain'!AJ1783</f>
        <v>37.126247956996146</v>
      </c>
      <c r="E2157">
        <f>'TPS543C20 Loop Gain'!B1783</f>
        <v>164900</v>
      </c>
    </row>
    <row r="2158" spans="3:5" x14ac:dyDescent="0.35">
      <c r="C2158">
        <f>'TPS543C20 Loop Gain'!AI1782</f>
        <v>-28.475842871008968</v>
      </c>
      <c r="D2158">
        <f>'TPS543C20 Loop Gain'!AJ1782</f>
        <v>37.153836544860162</v>
      </c>
      <c r="E2158">
        <f>'TPS543C20 Loop Gain'!B1782</f>
        <v>164800</v>
      </c>
    </row>
    <row r="2159" spans="3:5" x14ac:dyDescent="0.35">
      <c r="C2159">
        <f>'TPS543C20 Loop Gain'!AI1781</f>
        <v>-28.46923729722889</v>
      </c>
      <c r="D2159">
        <f>'TPS543C20 Loop Gain'!AJ1781</f>
        <v>37.181418353144345</v>
      </c>
      <c r="E2159">
        <f>'TPS543C20 Loop Gain'!B1781</f>
        <v>164700</v>
      </c>
    </row>
    <row r="2160" spans="3:5" x14ac:dyDescent="0.35">
      <c r="C2160">
        <f>'TPS543C20 Loop Gain'!AI1780</f>
        <v>-28.462629617384728</v>
      </c>
      <c r="D2160">
        <f>'TPS543C20 Loop Gain'!AJ1780</f>
        <v>37.208993376000649</v>
      </c>
      <c r="E2160">
        <f>'TPS543C20 Loop Gain'!B1780</f>
        <v>164600</v>
      </c>
    </row>
    <row r="2161" spans="3:5" x14ac:dyDescent="0.35">
      <c r="C2161">
        <f>'TPS543C20 Loop Gain'!AI1779</f>
        <v>-28.456019826716158</v>
      </c>
      <c r="D2161">
        <f>'TPS543C20 Loop Gain'!AJ1779</f>
        <v>37.23656160756574</v>
      </c>
      <c r="E2161">
        <f>'TPS543C20 Loop Gain'!B1779</f>
        <v>164500</v>
      </c>
    </row>
    <row r="2162" spans="3:5" x14ac:dyDescent="0.35">
      <c r="C2162">
        <f>'TPS543C20 Loop Gain'!AI1778</f>
        <v>-28.449407920455492</v>
      </c>
      <c r="D2162">
        <f>'TPS543C20 Loop Gain'!AJ1778</f>
        <v>37.26412304195987</v>
      </c>
      <c r="E2162">
        <f>'TPS543C20 Loop Gain'!B1778</f>
        <v>164400</v>
      </c>
    </row>
    <row r="2163" spans="3:5" x14ac:dyDescent="0.35">
      <c r="C2163">
        <f>'TPS543C20 Loop Gain'!AI1777</f>
        <v>-28.442793893828359</v>
      </c>
      <c r="D2163">
        <f>'TPS543C20 Loop Gain'!AJ1777</f>
        <v>37.29167767328709</v>
      </c>
      <c r="E2163">
        <f>'TPS543C20 Loop Gain'!B1777</f>
        <v>164300</v>
      </c>
    </row>
    <row r="2164" spans="3:5" x14ac:dyDescent="0.35">
      <c r="C2164">
        <f>'TPS543C20 Loop Gain'!AI1776</f>
        <v>-28.436177742053019</v>
      </c>
      <c r="D2164">
        <f>'TPS543C20 Loop Gain'!AJ1776</f>
        <v>37.319225495633781</v>
      </c>
      <c r="E2164">
        <f>'TPS543C20 Loop Gain'!B1776</f>
        <v>164200</v>
      </c>
    </row>
    <row r="2165" spans="3:5" x14ac:dyDescent="0.35">
      <c r="C2165">
        <f>'TPS543C20 Loop Gain'!AI1775</f>
        <v>-28.42955946034111</v>
      </c>
      <c r="D2165">
        <f>'TPS543C20 Loop Gain'!AJ1775</f>
        <v>37.346766503072743</v>
      </c>
      <c r="E2165">
        <f>'TPS543C20 Loop Gain'!B1775</f>
        <v>164100</v>
      </c>
    </row>
    <row r="2166" spans="3:5" x14ac:dyDescent="0.35">
      <c r="C2166">
        <f>'TPS543C20 Loop Gain'!AI1774</f>
        <v>-28.422939043896864</v>
      </c>
      <c r="D2166">
        <f>'TPS543C20 Loop Gain'!AJ1774</f>
        <v>37.374300689656273</v>
      </c>
      <c r="E2166">
        <f>'TPS543C20 Loop Gain'!B1774</f>
        <v>164000</v>
      </c>
    </row>
    <row r="2167" spans="3:5" x14ac:dyDescent="0.35">
      <c r="C2167">
        <f>'TPS543C20 Loop Gain'!AI1773</f>
        <v>-28.41631648791769</v>
      </c>
      <c r="D2167">
        <f>'TPS543C20 Loop Gain'!AJ1773</f>
        <v>37.401828049423663</v>
      </c>
      <c r="E2167">
        <f>'TPS543C20 Loop Gain'!B1773</f>
        <v>163900</v>
      </c>
    </row>
    <row r="2168" spans="3:5" x14ac:dyDescent="0.35">
      <c r="C2168">
        <f>'TPS543C20 Loop Gain'!AI1772</f>
        <v>-28.409691787593911</v>
      </c>
      <c r="D2168">
        <f>'TPS543C20 Loop Gain'!AJ1772</f>
        <v>37.429348576395881</v>
      </c>
      <c r="E2168">
        <f>'TPS543C20 Loop Gain'!B1772</f>
        <v>163800</v>
      </c>
    </row>
    <row r="2169" spans="3:5" x14ac:dyDescent="0.35">
      <c r="C2169">
        <f>'TPS543C20 Loop Gain'!AI1771</f>
        <v>-28.40306493810867</v>
      </c>
      <c r="D2169">
        <f>'TPS543C20 Loop Gain'!AJ1771</f>
        <v>37.456862264576998</v>
      </c>
      <c r="E2169">
        <f>'TPS543C20 Loop Gain'!B1771</f>
        <v>163700</v>
      </c>
    </row>
    <row r="2170" spans="3:5" x14ac:dyDescent="0.35">
      <c r="C2170">
        <f>'TPS543C20 Loop Gain'!AI1770</f>
        <v>-28.396435934637935</v>
      </c>
      <c r="D2170">
        <f>'TPS543C20 Loop Gain'!AJ1770</f>
        <v>37.484369107954635</v>
      </c>
      <c r="E2170">
        <f>'TPS543C20 Loop Gain'!B1770</f>
        <v>163600</v>
      </c>
    </row>
    <row r="2171" spans="3:5" x14ac:dyDescent="0.35">
      <c r="C2171">
        <f>'TPS543C20 Loop Gain'!AI1769</f>
        <v>-28.389804772350622</v>
      </c>
      <c r="D2171">
        <f>'TPS543C20 Loop Gain'!AJ1769</f>
        <v>37.511869100499915</v>
      </c>
      <c r="E2171">
        <f>'TPS543C20 Loop Gain'!B1769</f>
        <v>163500</v>
      </c>
    </row>
    <row r="2172" spans="3:5" x14ac:dyDescent="0.35">
      <c r="C2172">
        <f>'TPS543C20 Loop Gain'!AI1768</f>
        <v>-28.383171446408216</v>
      </c>
      <c r="D2172">
        <f>'TPS543C20 Loop Gain'!AJ1768</f>
        <v>37.53936223616757</v>
      </c>
      <c r="E2172">
        <f>'TPS543C20 Loop Gain'!B1768</f>
        <v>163400</v>
      </c>
    </row>
    <row r="2173" spans="3:5" x14ac:dyDescent="0.35">
      <c r="C2173">
        <f>'TPS543C20 Loop Gain'!AI1767</f>
        <v>-28.376535951965863</v>
      </c>
      <c r="D2173">
        <f>'TPS543C20 Loop Gain'!AJ1767</f>
        <v>37.566848508894083</v>
      </c>
      <c r="E2173">
        <f>'TPS543C20 Loop Gain'!B1767</f>
        <v>163300</v>
      </c>
    </row>
    <row r="2174" spans="3:5" x14ac:dyDescent="0.35">
      <c r="C2174">
        <f>'TPS543C20 Loop Gain'!AI1766</f>
        <v>-28.369898284170137</v>
      </c>
      <c r="D2174">
        <f>'TPS543C20 Loop Gain'!AJ1766</f>
        <v>37.594327912599475</v>
      </c>
      <c r="E2174">
        <f>'TPS543C20 Loop Gain'!B1766</f>
        <v>163200</v>
      </c>
    </row>
    <row r="2175" spans="3:5" x14ac:dyDescent="0.35">
      <c r="C2175">
        <f>'TPS543C20 Loop Gain'!AI1765</f>
        <v>-28.363258438161854</v>
      </c>
      <c r="D2175">
        <f>'TPS543C20 Loop Gain'!AJ1765</f>
        <v>37.621800441187155</v>
      </c>
      <c r="E2175">
        <f>'TPS543C20 Loop Gain'!B1765</f>
        <v>163100</v>
      </c>
    </row>
    <row r="2176" spans="3:5" x14ac:dyDescent="0.35">
      <c r="C2176">
        <f>'TPS543C20 Loop Gain'!AI1764</f>
        <v>-28.356616409073499</v>
      </c>
      <c r="D2176">
        <f>'TPS543C20 Loop Gain'!AJ1764</f>
        <v>37.649266088542952</v>
      </c>
      <c r="E2176">
        <f>'TPS543C20 Loop Gain'!B1764</f>
        <v>163000</v>
      </c>
    </row>
    <row r="2177" spans="3:5" x14ac:dyDescent="0.35">
      <c r="C2177">
        <f>'TPS543C20 Loop Gain'!AI1763</f>
        <v>-28.349972192030751</v>
      </c>
      <c r="D2177">
        <f>'TPS543C20 Loop Gain'!AJ1763</f>
        <v>37.676724848536544</v>
      </c>
      <c r="E2177">
        <f>'TPS543C20 Loop Gain'!B1763</f>
        <v>162900</v>
      </c>
    </row>
    <row r="2178" spans="3:5" x14ac:dyDescent="0.35">
      <c r="C2178">
        <f>'TPS543C20 Loop Gain'!AI1762</f>
        <v>-28.34332578215189</v>
      </c>
      <c r="D2178">
        <f>'TPS543C20 Loop Gain'!AJ1762</f>
        <v>37.704176715018555</v>
      </c>
      <c r="E2178">
        <f>'TPS543C20 Loop Gain'!B1762</f>
        <v>162800</v>
      </c>
    </row>
    <row r="2179" spans="3:5" x14ac:dyDescent="0.35">
      <c r="C2179">
        <f>'TPS543C20 Loop Gain'!AI1761</f>
        <v>-28.336677174547752</v>
      </c>
      <c r="D2179">
        <f>'TPS543C20 Loop Gain'!AJ1761</f>
        <v>37.73162168182418</v>
      </c>
      <c r="E2179">
        <f>'TPS543C20 Loop Gain'!B1761</f>
        <v>162700</v>
      </c>
    </row>
    <row r="2180" spans="3:5" x14ac:dyDescent="0.35">
      <c r="C2180">
        <f>'TPS543C20 Loop Gain'!AI1760</f>
        <v>-28.330026364322357</v>
      </c>
      <c r="D2180">
        <f>'TPS543C20 Loop Gain'!AJ1760</f>
        <v>37.759059742769729</v>
      </c>
      <c r="E2180">
        <f>'TPS543C20 Loop Gain'!B1760</f>
        <v>162600</v>
      </c>
    </row>
    <row r="2181" spans="3:5" x14ac:dyDescent="0.35">
      <c r="C2181">
        <f>'TPS543C20 Loop Gain'!AI1759</f>
        <v>-28.323373346571831</v>
      </c>
      <c r="D2181">
        <f>'TPS543C20 Loop Gain'!AJ1759</f>
        <v>37.786490891655127</v>
      </c>
      <c r="E2181">
        <f>'TPS543C20 Loop Gain'!B1759</f>
        <v>162500</v>
      </c>
    </row>
    <row r="2182" spans="3:5" x14ac:dyDescent="0.35">
      <c r="C2182">
        <f>'TPS543C20 Loop Gain'!AI1758</f>
        <v>-28.316718116385218</v>
      </c>
      <c r="D2182">
        <f>'TPS543C20 Loop Gain'!AJ1758</f>
        <v>37.813915122263033</v>
      </c>
      <c r="E2182">
        <f>'TPS543C20 Loop Gain'!B1758</f>
        <v>162400</v>
      </c>
    </row>
    <row r="2183" spans="3:5" x14ac:dyDescent="0.35">
      <c r="C2183">
        <f>'TPS543C20 Loop Gain'!AI1757</f>
        <v>-28.310060668844038</v>
      </c>
      <c r="D2183">
        <f>'TPS543C20 Loop Gain'!AJ1757</f>
        <v>37.841332428357553</v>
      </c>
      <c r="E2183">
        <f>'TPS543C20 Loop Gain'!B1757</f>
        <v>162300</v>
      </c>
    </row>
    <row r="2184" spans="3:5" x14ac:dyDescent="0.35">
      <c r="C2184">
        <f>'TPS543C20 Loop Gain'!AI1756</f>
        <v>-28.303400999022493</v>
      </c>
      <c r="D2184">
        <f>'TPS543C20 Loop Gain'!AJ1756</f>
        <v>37.868742803685997</v>
      </c>
      <c r="E2184">
        <f>'TPS543C20 Loop Gain'!B1756</f>
        <v>162200</v>
      </c>
    </row>
    <row r="2185" spans="3:5" x14ac:dyDescent="0.35">
      <c r="C2185">
        <f>'TPS543C20 Loop Gain'!AI1755</f>
        <v>-28.296739101987235</v>
      </c>
      <c r="D2185">
        <f>'TPS543C20 Loop Gain'!AJ1755</f>
        <v>37.896146241978222</v>
      </c>
      <c r="E2185">
        <f>'TPS543C20 Loop Gain'!B1755</f>
        <v>162100</v>
      </c>
    </row>
    <row r="2186" spans="3:5" x14ac:dyDescent="0.35">
      <c r="C2186">
        <f>'TPS543C20 Loop Gain'!AI1754</f>
        <v>-28.290074972797683</v>
      </c>
      <c r="D2186">
        <f>'TPS543C20 Loop Gain'!AJ1754</f>
        <v>37.923542736945663</v>
      </c>
      <c r="E2186">
        <f>'TPS543C20 Loop Gain'!B1754</f>
        <v>162000</v>
      </c>
    </row>
    <row r="2187" spans="3:5" x14ac:dyDescent="0.35">
      <c r="C2187">
        <f>'TPS543C20 Loop Gain'!AI1753</f>
        <v>-28.283408606505475</v>
      </c>
      <c r="D2187">
        <f>'TPS543C20 Loop Gain'!AJ1753</f>
        <v>37.950932282281556</v>
      </c>
      <c r="E2187">
        <f>'TPS543C20 Loop Gain'!B1753</f>
        <v>161900</v>
      </c>
    </row>
    <row r="2188" spans="3:5" x14ac:dyDescent="0.35">
      <c r="C2188">
        <f>'TPS543C20 Loop Gain'!AI1752</f>
        <v>-28.27673999815504</v>
      </c>
      <c r="D2188">
        <f>'TPS543C20 Loop Gain'!AJ1752</f>
        <v>37.978314871663926</v>
      </c>
      <c r="E2188">
        <f>'TPS543C20 Loop Gain'!B1752</f>
        <v>161800</v>
      </c>
    </row>
    <row r="2189" spans="3:5" x14ac:dyDescent="0.35">
      <c r="C2189">
        <f>'TPS543C20 Loop Gain'!AI1751</f>
        <v>-28.27006914278309</v>
      </c>
      <c r="D2189">
        <f>'TPS543C20 Loop Gain'!AJ1751</f>
        <v>38.005690498749729</v>
      </c>
      <c r="E2189">
        <f>'TPS543C20 Loop Gain'!B1751</f>
        <v>161700</v>
      </c>
    </row>
    <row r="2190" spans="3:5" x14ac:dyDescent="0.35">
      <c r="C2190">
        <f>'TPS543C20 Loop Gain'!AI1750</f>
        <v>-28.263396035418911</v>
      </c>
      <c r="D2190">
        <f>'TPS543C20 Loop Gain'!AJ1750</f>
        <v>38.033059157179622</v>
      </c>
      <c r="E2190">
        <f>'TPS543C20 Loop Gain'!B1750</f>
        <v>161600</v>
      </c>
    </row>
    <row r="2191" spans="3:5" x14ac:dyDescent="0.35">
      <c r="C2191">
        <f>'TPS543C20 Loop Gain'!AI1749</f>
        <v>-28.256720671084011</v>
      </c>
      <c r="D2191">
        <f>'TPS543C20 Loop Gain'!AJ1749</f>
        <v>38.060420840575901</v>
      </c>
      <c r="E2191">
        <f>'TPS543C20 Loop Gain'!B1749</f>
        <v>161500</v>
      </c>
    </row>
    <row r="2192" spans="3:5" x14ac:dyDescent="0.35">
      <c r="C2192">
        <f>'TPS543C20 Loop Gain'!AI1748</f>
        <v>-28.250043044792825</v>
      </c>
      <c r="D2192">
        <f>'TPS543C20 Loop Gain'!AJ1748</f>
        <v>38.08777554254403</v>
      </c>
      <c r="E2192">
        <f>'TPS543C20 Loop Gain'!B1748</f>
        <v>161400</v>
      </c>
    </row>
    <row r="2193" spans="3:5" x14ac:dyDescent="0.35">
      <c r="C2193">
        <f>'TPS543C20 Loop Gain'!AI1747</f>
        <v>-28.243363151551698</v>
      </c>
      <c r="D2193">
        <f>'TPS543C20 Loop Gain'!AJ1747</f>
        <v>38.115123256668859</v>
      </c>
      <c r="E2193">
        <f>'TPS543C20 Loop Gain'!B1747</f>
        <v>161300</v>
      </c>
    </row>
    <row r="2194" spans="3:5" x14ac:dyDescent="0.35">
      <c r="C2194">
        <f>'TPS543C20 Loop Gain'!AI1746</f>
        <v>-28.236680986359467</v>
      </c>
      <c r="D2194">
        <f>'TPS543C20 Loop Gain'!AJ1746</f>
        <v>38.14246397651862</v>
      </c>
      <c r="E2194">
        <f>'TPS543C20 Loop Gain'!B1746</f>
        <v>161200</v>
      </c>
    </row>
    <row r="2195" spans="3:5" x14ac:dyDescent="0.35">
      <c r="C2195">
        <f>'TPS543C20 Loop Gain'!AI1745</f>
        <v>-28.229996544207445</v>
      </c>
      <c r="D2195">
        <f>'TPS543C20 Loop Gain'!AJ1745</f>
        <v>38.169797695644107</v>
      </c>
      <c r="E2195">
        <f>'TPS543C20 Loop Gain'!B1745</f>
        <v>161100</v>
      </c>
    </row>
    <row r="2196" spans="3:5" x14ac:dyDescent="0.35">
      <c r="C2196">
        <f>'TPS543C20 Loop Gain'!AI1744</f>
        <v>-28.22330982007901</v>
      </c>
      <c r="D2196">
        <f>'TPS543C20 Loop Gain'!AJ1744</f>
        <v>38.197124407575345</v>
      </c>
      <c r="E2196">
        <f>'TPS543C20 Loop Gain'!B1744</f>
        <v>161000</v>
      </c>
    </row>
    <row r="2197" spans="3:5" x14ac:dyDescent="0.35">
      <c r="C2197">
        <f>'TPS543C20 Loop Gain'!AI1743</f>
        <v>-28.216620808950282</v>
      </c>
      <c r="D2197">
        <f>'TPS543C20 Loop Gain'!AJ1743</f>
        <v>38.224444105826194</v>
      </c>
      <c r="E2197">
        <f>'TPS543C20 Loop Gain'!B1743</f>
        <v>160900</v>
      </c>
    </row>
    <row r="2198" spans="3:5" x14ac:dyDescent="0.35">
      <c r="C2198">
        <f>'TPS543C20 Loop Gain'!AI1742</f>
        <v>-28.209929505789312</v>
      </c>
      <c r="D2198">
        <f>'TPS543C20 Loop Gain'!AJ1742</f>
        <v>38.251756783891572</v>
      </c>
      <c r="E2198">
        <f>'TPS543C20 Loop Gain'!B1742</f>
        <v>160800</v>
      </c>
    </row>
    <row r="2199" spans="3:5" x14ac:dyDescent="0.35">
      <c r="C2199">
        <f>'TPS543C20 Loop Gain'!AI1741</f>
        <v>-28.203235905556614</v>
      </c>
      <c r="D2199">
        <f>'TPS543C20 Loop Gain'!AJ1741</f>
        <v>38.279062435247376</v>
      </c>
      <c r="E2199">
        <f>'TPS543C20 Loop Gain'!B1741</f>
        <v>160700</v>
      </c>
    </row>
    <row r="2200" spans="3:5" x14ac:dyDescent="0.35">
      <c r="C2200">
        <f>'TPS543C20 Loop Gain'!AI1740</f>
        <v>-28.196540003204575</v>
      </c>
      <c r="D2200">
        <f>'TPS543C20 Loop Gain'!AJ1740</f>
        <v>38.306361053350848</v>
      </c>
      <c r="E2200">
        <f>'TPS543C20 Loop Gain'!B1740</f>
        <v>160600</v>
      </c>
    </row>
    <row r="2201" spans="3:5" x14ac:dyDescent="0.35">
      <c r="C2201">
        <f>'TPS543C20 Loop Gain'!AI1739</f>
        <v>-28.189841793678426</v>
      </c>
      <c r="D2201">
        <f>'TPS543C20 Loop Gain'!AJ1739</f>
        <v>38.333652631641094</v>
      </c>
      <c r="E2201">
        <f>'TPS543C20 Loop Gain'!B1739</f>
        <v>160500</v>
      </c>
    </row>
    <row r="2202" spans="3:5" x14ac:dyDescent="0.35">
      <c r="C2202">
        <f>'TPS543C20 Loop Gain'!AI1738</f>
        <v>-28.183141271915208</v>
      </c>
      <c r="D2202">
        <f>'TPS543C20 Loop Gain'!AJ1738</f>
        <v>38.360937163539177</v>
      </c>
      <c r="E2202">
        <f>'TPS543C20 Loop Gain'!B1738</f>
        <v>160400</v>
      </c>
    </row>
    <row r="2203" spans="3:5" x14ac:dyDescent="0.35">
      <c r="C2203">
        <f>'TPS543C20 Loop Gain'!AI1737</f>
        <v>-28.176438432843938</v>
      </c>
      <c r="D2203">
        <f>'TPS543C20 Loop Gain'!AJ1737</f>
        <v>38.388214642445611</v>
      </c>
      <c r="E2203">
        <f>'TPS543C20 Loop Gain'!B1737</f>
        <v>160300</v>
      </c>
    </row>
    <row r="2204" spans="3:5" x14ac:dyDescent="0.35">
      <c r="C2204">
        <f>'TPS543C20 Loop Gain'!AI1736</f>
        <v>-28.169733271386313</v>
      </c>
      <c r="D2204">
        <f>'TPS543C20 Loop Gain'!AJ1736</f>
        <v>38.415485061743482</v>
      </c>
      <c r="E2204">
        <f>'TPS543C20 Loop Gain'!B1736</f>
        <v>160200</v>
      </c>
    </row>
    <row r="2205" spans="3:5" x14ac:dyDescent="0.35">
      <c r="C2205">
        <f>'TPS543C20 Loop Gain'!AI1735</f>
        <v>-28.163025782455659</v>
      </c>
      <c r="D2205">
        <f>'TPS543C20 Loop Gain'!AJ1735</f>
        <v>38.442748414796355</v>
      </c>
      <c r="E2205">
        <f>'TPS543C20 Loop Gain'!B1735</f>
        <v>160100</v>
      </c>
    </row>
    <row r="2206" spans="3:5" x14ac:dyDescent="0.35">
      <c r="C2206">
        <f>'TPS543C20 Loop Gain'!AI1734</f>
        <v>-28.156315960958111</v>
      </c>
      <c r="D2206">
        <f>'TPS543C20 Loop Gain'!AJ1734</f>
        <v>38.470004694948891</v>
      </c>
      <c r="E2206">
        <f>'TPS543C20 Loop Gain'!B1734</f>
        <v>160000</v>
      </c>
    </row>
    <row r="2207" spans="3:5" x14ac:dyDescent="0.35">
      <c r="C2207">
        <f>'TPS543C20 Loop Gain'!AI1733</f>
        <v>-28.149603801790768</v>
      </c>
      <c r="D2207">
        <f>'TPS543C20 Loop Gain'!AJ1733</f>
        <v>38.497253895527514</v>
      </c>
      <c r="E2207">
        <f>'TPS543C20 Loop Gain'!B1733</f>
        <v>159900</v>
      </c>
    </row>
    <row r="2208" spans="3:5" x14ac:dyDescent="0.35">
      <c r="C2208">
        <f>'TPS543C20 Loop Gain'!AI1732</f>
        <v>-28.142889299843969</v>
      </c>
      <c r="D2208">
        <f>'TPS543C20 Loop Gain'!AJ1732</f>
        <v>38.524496009838956</v>
      </c>
      <c r="E2208">
        <f>'TPS543C20 Loop Gain'!B1732</f>
        <v>159800</v>
      </c>
    </row>
    <row r="2209" spans="3:5" x14ac:dyDescent="0.35">
      <c r="C2209">
        <f>'TPS543C20 Loop Gain'!AI1731</f>
        <v>-28.136172449999162</v>
      </c>
      <c r="D2209">
        <f>'TPS543C20 Loop Gain'!AJ1731</f>
        <v>38.551731031169844</v>
      </c>
      <c r="E2209">
        <f>'TPS543C20 Loop Gain'!B1731</f>
        <v>159700</v>
      </c>
    </row>
    <row r="2210" spans="3:5" x14ac:dyDescent="0.35">
      <c r="C2210">
        <f>'TPS543C20 Loop Gain'!AI1730</f>
        <v>-28.12945324713052</v>
      </c>
      <c r="D2210">
        <f>'TPS543C20 Loop Gain'!AJ1730</f>
        <v>38.578958952789186</v>
      </c>
      <c r="E2210">
        <f>'TPS543C20 Loop Gain'!B1730</f>
        <v>159600</v>
      </c>
    </row>
    <row r="2211" spans="3:5" x14ac:dyDescent="0.35">
      <c r="C2211">
        <f>'TPS543C20 Loop Gain'!AI1729</f>
        <v>-28.122731686103894</v>
      </c>
      <c r="D2211">
        <f>'TPS543C20 Loop Gain'!AJ1729</f>
        <v>38.606179767946614</v>
      </c>
      <c r="E2211">
        <f>'TPS543C20 Loop Gain'!B1729</f>
        <v>159500</v>
      </c>
    </row>
    <row r="2212" spans="3:5" x14ac:dyDescent="0.35">
      <c r="C2212">
        <f>'TPS543C20 Loop Gain'!AI1728</f>
        <v>-28.116007761776956</v>
      </c>
      <c r="D2212">
        <f>'TPS543C20 Loop Gain'!AJ1728</f>
        <v>38.633393469871329</v>
      </c>
      <c r="E2212">
        <f>'TPS543C20 Loop Gain'!B1728</f>
        <v>159400</v>
      </c>
    </row>
    <row r="2213" spans="3:5" x14ac:dyDescent="0.35">
      <c r="C2213">
        <f>'TPS543C20 Loop Gain'!AI1727</f>
        <v>-28.109281468999701</v>
      </c>
      <c r="D2213">
        <f>'TPS543C20 Loop Gain'!AJ1727</f>
        <v>38.660600051773237</v>
      </c>
      <c r="E2213">
        <f>'TPS543C20 Loop Gain'!B1727</f>
        <v>159300</v>
      </c>
    </row>
    <row r="2214" spans="3:5" x14ac:dyDescent="0.35">
      <c r="C2214">
        <f>'TPS543C20 Loop Gain'!AI1726</f>
        <v>-28.102552802613793</v>
      </c>
      <c r="D2214">
        <f>'TPS543C20 Loop Gain'!AJ1726</f>
        <v>38.687799506843724</v>
      </c>
      <c r="E2214">
        <f>'TPS543C20 Loop Gain'!B1726</f>
        <v>159200</v>
      </c>
    </row>
    <row r="2215" spans="3:5" x14ac:dyDescent="0.35">
      <c r="C2215">
        <f>'TPS543C20 Loop Gain'!AI1725</f>
        <v>-28.095821757452811</v>
      </c>
      <c r="D2215">
        <f>'TPS543C20 Loop Gain'!AJ1725</f>
        <v>38.714991828254234</v>
      </c>
      <c r="E2215">
        <f>'TPS543C20 Loop Gain'!B1725</f>
        <v>159100</v>
      </c>
    </row>
    <row r="2216" spans="3:5" x14ac:dyDescent="0.35">
      <c r="C2216">
        <f>'TPS543C20 Loop Gain'!AI1724</f>
        <v>-28.089088328342243</v>
      </c>
      <c r="D2216">
        <f>'TPS543C20 Loop Gain'!AJ1724</f>
        <v>38.742177009155824</v>
      </c>
      <c r="E2216">
        <f>'TPS543C20 Loop Gain'!B1724</f>
        <v>159000</v>
      </c>
    </row>
    <row r="2217" spans="3:5" x14ac:dyDescent="0.35">
      <c r="C2217">
        <f>'TPS543C20 Loop Gain'!AI1723</f>
        <v>-28.082352510099714</v>
      </c>
      <c r="D2217">
        <f>'TPS543C20 Loop Gain'!AJ1723</f>
        <v>38.769355042680601</v>
      </c>
      <c r="E2217">
        <f>'TPS543C20 Loop Gain'!B1723</f>
        <v>158900</v>
      </c>
    </row>
    <row r="2218" spans="3:5" x14ac:dyDescent="0.35">
      <c r="C2218">
        <f>'TPS543C20 Loop Gain'!AI1722</f>
        <v>-28.075614297533885</v>
      </c>
      <c r="D2218">
        <f>'TPS543C20 Loop Gain'!AJ1722</f>
        <v>38.796525921941061</v>
      </c>
      <c r="E2218">
        <f>'TPS543C20 Loop Gain'!B1722</f>
        <v>158800</v>
      </c>
    </row>
    <row r="2219" spans="3:5" x14ac:dyDescent="0.35">
      <c r="C2219">
        <f>'TPS543C20 Loop Gain'!AI1721</f>
        <v>-28.068873685446306</v>
      </c>
      <c r="D2219">
        <f>'TPS543C20 Loop Gain'!AJ1721</f>
        <v>38.823689640029485</v>
      </c>
      <c r="E2219">
        <f>'TPS543C20 Loop Gain'!B1721</f>
        <v>158700</v>
      </c>
    </row>
    <row r="2220" spans="3:5" x14ac:dyDescent="0.35">
      <c r="C2220">
        <f>'TPS543C20 Loop Gain'!AI1720</f>
        <v>-28.062130668629504</v>
      </c>
      <c r="D2220">
        <f>'TPS543C20 Loop Gain'!AJ1720</f>
        <v>38.850846190018679</v>
      </c>
      <c r="E2220">
        <f>'TPS543C20 Loop Gain'!B1720</f>
        <v>158600</v>
      </c>
    </row>
    <row r="2221" spans="3:5" x14ac:dyDescent="0.35">
      <c r="C2221">
        <f>'TPS543C20 Loop Gain'!AI1719</f>
        <v>-28.055385241867942</v>
      </c>
      <c r="D2221">
        <f>'TPS543C20 Loop Gain'!AJ1719</f>
        <v>38.877995564960358</v>
      </c>
      <c r="E2221">
        <f>'TPS543C20 Loop Gain'!B1719</f>
        <v>158500</v>
      </c>
    </row>
    <row r="2222" spans="3:5" x14ac:dyDescent="0.35">
      <c r="C2222">
        <f>'TPS543C20 Loop Gain'!AI1718</f>
        <v>-28.048637399938286</v>
      </c>
      <c r="D2222">
        <f>'TPS543C20 Loop Gain'!AJ1718</f>
        <v>38.905137757888149</v>
      </c>
      <c r="E2222">
        <f>'TPS543C20 Loop Gain'!B1718</f>
        <v>158400</v>
      </c>
    </row>
    <row r="2223" spans="3:5" x14ac:dyDescent="0.35">
      <c r="C2223">
        <f>'TPS543C20 Loop Gain'!AI1717</f>
        <v>-28.041887137608263</v>
      </c>
      <c r="D2223">
        <f>'TPS543C20 Loop Gain'!AJ1717</f>
        <v>38.932272761813444</v>
      </c>
      <c r="E2223">
        <f>'TPS543C20 Loop Gain'!B1717</f>
        <v>158300</v>
      </c>
    </row>
    <row r="2224" spans="3:5" x14ac:dyDescent="0.35">
      <c r="C2224">
        <f>'TPS543C20 Loop Gain'!AI1716</f>
        <v>-28.035134449637631</v>
      </c>
      <c r="D2224">
        <f>'TPS543C20 Loop Gain'!AJ1716</f>
        <v>38.959400569728885</v>
      </c>
      <c r="E2224">
        <f>'TPS543C20 Loop Gain'!B1716</f>
        <v>158200</v>
      </c>
    </row>
    <row r="2225" spans="3:5" x14ac:dyDescent="0.35">
      <c r="C2225">
        <f>'TPS543C20 Loop Gain'!AI1715</f>
        <v>-28.028379330777828</v>
      </c>
      <c r="D2225">
        <f>'TPS543C20 Loop Gain'!AJ1715</f>
        <v>38.986521174606722</v>
      </c>
      <c r="E2225">
        <f>'TPS543C20 Loop Gain'!B1715</f>
        <v>158100</v>
      </c>
    </row>
    <row r="2226" spans="3:5" x14ac:dyDescent="0.35">
      <c r="C2226">
        <f>'TPS543C20 Loop Gain'!AI1714</f>
        <v>-28.021621775771926</v>
      </c>
      <c r="D2226">
        <f>'TPS543C20 Loop Gain'!AJ1714</f>
        <v>39.013634569398462</v>
      </c>
      <c r="E2226">
        <f>'TPS543C20 Loop Gain'!B1714</f>
        <v>158000</v>
      </c>
    </row>
    <row r="2227" spans="3:5" x14ac:dyDescent="0.35">
      <c r="C2227">
        <f>'TPS543C20 Loop Gain'!AI1713</f>
        <v>-28.014861779354341</v>
      </c>
      <c r="D2227">
        <f>'TPS543C20 Loop Gain'!AJ1713</f>
        <v>39.040740747035322</v>
      </c>
      <c r="E2227">
        <f>'TPS543C20 Loop Gain'!B1713</f>
        <v>157900</v>
      </c>
    </row>
    <row r="2228" spans="3:5" x14ac:dyDescent="0.35">
      <c r="C2228">
        <f>'TPS543C20 Loop Gain'!AI1712</f>
        <v>-28.008099336251462</v>
      </c>
      <c r="D2228">
        <f>'TPS543C20 Loop Gain'!AJ1712</f>
        <v>39.067839700428202</v>
      </c>
      <c r="E2228">
        <f>'TPS543C20 Loop Gain'!B1712</f>
        <v>157800</v>
      </c>
    </row>
    <row r="2229" spans="3:5" x14ac:dyDescent="0.35">
      <c r="C2229">
        <f>'TPS543C20 Loop Gain'!AI1711</f>
        <v>-28.001334441181083</v>
      </c>
      <c r="D2229">
        <f>'TPS543C20 Loop Gain'!AJ1711</f>
        <v>39.094931422467866</v>
      </c>
      <c r="E2229">
        <f>'TPS543C20 Loop Gain'!B1711</f>
        <v>157700</v>
      </c>
    </row>
    <row r="2230" spans="3:5" x14ac:dyDescent="0.35">
      <c r="C2230">
        <f>'TPS543C20 Loop Gain'!AI1710</f>
        <v>-27.994567088852538</v>
      </c>
      <c r="D2230">
        <f>'TPS543C20 Loop Gain'!AJ1710</f>
        <v>39.122015906023229</v>
      </c>
      <c r="E2230">
        <f>'TPS543C20 Loop Gain'!B1710</f>
        <v>157600</v>
      </c>
    </row>
    <row r="2231" spans="3:5" x14ac:dyDescent="0.35">
      <c r="C2231">
        <f>'TPS543C20 Loop Gain'!AI1709</f>
        <v>-27.987797273966674</v>
      </c>
      <c r="D2231">
        <f>'TPS543C20 Loop Gain'!AJ1709</f>
        <v>39.14909314394383</v>
      </c>
      <c r="E2231">
        <f>'TPS543C20 Loop Gain'!B1709</f>
        <v>157500</v>
      </c>
    </row>
    <row r="2232" spans="3:5" x14ac:dyDescent="0.35">
      <c r="C2232">
        <f>'TPS543C20 Loop Gain'!AI1708</f>
        <v>-27.981024991215925</v>
      </c>
      <c r="D2232">
        <f>'TPS543C20 Loop Gain'!AJ1708</f>
        <v>39.176163129058345</v>
      </c>
      <c r="E2232">
        <f>'TPS543C20 Loop Gain'!B1708</f>
        <v>157400</v>
      </c>
    </row>
    <row r="2233" spans="3:5" x14ac:dyDescent="0.35">
      <c r="C2233">
        <f>'TPS543C20 Loop Gain'!AI1707</f>
        <v>-27.974250235284043</v>
      </c>
      <c r="D2233">
        <f>'TPS543C20 Loop Gain'!AJ1707</f>
        <v>39.203225854174242</v>
      </c>
      <c r="E2233">
        <f>'TPS543C20 Loop Gain'!B1707</f>
        <v>157300</v>
      </c>
    </row>
    <row r="2234" spans="3:5" x14ac:dyDescent="0.35">
      <c r="C2234">
        <f>'TPS543C20 Loop Gain'!AI1706</f>
        <v>-27.967473000846432</v>
      </c>
      <c r="D2234">
        <f>'TPS543C20 Loop Gain'!AJ1706</f>
        <v>39.230281312077722</v>
      </c>
      <c r="E2234">
        <f>'TPS543C20 Loop Gain'!B1706</f>
        <v>157200</v>
      </c>
    </row>
    <row r="2235" spans="3:5" x14ac:dyDescent="0.35">
      <c r="C2235">
        <f>'TPS543C20 Loop Gain'!AI1705</f>
        <v>-27.960693282569672</v>
      </c>
      <c r="D2235">
        <f>'TPS543C20 Loop Gain'!AJ1705</f>
        <v>39.257329495534471</v>
      </c>
      <c r="E2235">
        <f>'TPS543C20 Loop Gain'!B1705</f>
        <v>157100</v>
      </c>
    </row>
    <row r="2236" spans="3:5" x14ac:dyDescent="0.35">
      <c r="C2236">
        <f>'TPS543C20 Loop Gain'!AI1704</f>
        <v>-27.953911075112142</v>
      </c>
      <c r="D2236">
        <f>'TPS543C20 Loop Gain'!AJ1704</f>
        <v>39.284370397289962</v>
      </c>
      <c r="E2236">
        <f>'TPS543C20 Loop Gain'!B1704</f>
        <v>157000</v>
      </c>
    </row>
    <row r="2237" spans="3:5" x14ac:dyDescent="0.35">
      <c r="C2237">
        <f>'TPS543C20 Loop Gain'!AI1703</f>
        <v>-27.947126373122828</v>
      </c>
      <c r="D2237">
        <f>'TPS543C20 Loop Gain'!AJ1703</f>
        <v>39.311404010067093</v>
      </c>
      <c r="E2237">
        <f>'TPS543C20 Loop Gain'!B1703</f>
        <v>156900</v>
      </c>
    </row>
    <row r="2238" spans="3:5" x14ac:dyDescent="0.35">
      <c r="C2238">
        <f>'TPS543C20 Loop Gain'!AI1702</f>
        <v>-27.940339171243139</v>
      </c>
      <c r="D2238">
        <f>'TPS543C20 Loop Gain'!AJ1702</f>
        <v>39.338430326568599</v>
      </c>
      <c r="E2238">
        <f>'TPS543C20 Loop Gain'!B1702</f>
        <v>156800</v>
      </c>
    </row>
    <row r="2239" spans="3:5" x14ac:dyDescent="0.35">
      <c r="C2239">
        <f>'TPS543C20 Loop Gain'!AI1701</f>
        <v>-27.933549464104942</v>
      </c>
      <c r="D2239">
        <f>'TPS543C20 Loop Gain'!AJ1701</f>
        <v>39.365449339475674</v>
      </c>
      <c r="E2239">
        <f>'TPS543C20 Loop Gain'!B1701</f>
        <v>156700</v>
      </c>
    </row>
    <row r="2240" spans="3:5" x14ac:dyDescent="0.35">
      <c r="C2240">
        <f>'TPS543C20 Loop Gain'!AI1700</f>
        <v>-27.926757246331782</v>
      </c>
      <c r="D2240">
        <f>'TPS543C20 Loop Gain'!AJ1700</f>
        <v>39.392461041447518</v>
      </c>
      <c r="E2240">
        <f>'TPS543C20 Loop Gain'!B1700</f>
        <v>156600</v>
      </c>
    </row>
    <row r="2241" spans="3:5" x14ac:dyDescent="0.35">
      <c r="C2241">
        <f>'TPS543C20 Loop Gain'!AI1699</f>
        <v>-27.919962512538298</v>
      </c>
      <c r="D2241">
        <f>'TPS543C20 Loop Gain'!AJ1699</f>
        <v>39.419465425123207</v>
      </c>
      <c r="E2241">
        <f>'TPS543C20 Loop Gain'!B1699</f>
        <v>156500</v>
      </c>
    </row>
    <row r="2242" spans="3:5" x14ac:dyDescent="0.35">
      <c r="C2242">
        <f>'TPS543C20 Loop Gain'!AI1698</f>
        <v>-27.913165257330419</v>
      </c>
      <c r="D2242">
        <f>'TPS543C20 Loop Gain'!AJ1698</f>
        <v>39.446462483119952</v>
      </c>
      <c r="E2242">
        <f>'TPS543C20 Loop Gain'!B1698</f>
        <v>156400</v>
      </c>
    </row>
    <row r="2243" spans="3:5" x14ac:dyDescent="0.35">
      <c r="C2243">
        <f>'TPS543C20 Loop Gain'!AI1697</f>
        <v>-27.906365475305492</v>
      </c>
      <c r="D2243">
        <f>'TPS543C20 Loop Gain'!AJ1697</f>
        <v>39.473452208032583</v>
      </c>
      <c r="E2243">
        <f>'TPS543C20 Loop Gain'!B1697</f>
        <v>156300</v>
      </c>
    </row>
    <row r="2244" spans="3:5" x14ac:dyDescent="0.35">
      <c r="C2244">
        <f>'TPS543C20 Loop Gain'!AI1696</f>
        <v>-27.899563161052047</v>
      </c>
      <c r="D2244">
        <f>'TPS543C20 Loop Gain'!AJ1696</f>
        <v>39.500434592435532</v>
      </c>
      <c r="E2244">
        <f>'TPS543C20 Loop Gain'!B1696</f>
        <v>156200</v>
      </c>
    </row>
    <row r="2245" spans="3:5" x14ac:dyDescent="0.35">
      <c r="C2245">
        <f>'TPS543C20 Loop Gain'!AI1695</f>
        <v>-27.892758309149425</v>
      </c>
      <c r="D2245">
        <f>'TPS543C20 Loop Gain'!AJ1695</f>
        <v>39.527409628880349</v>
      </c>
      <c r="E2245">
        <f>'TPS543C20 Loop Gain'!B1695</f>
        <v>156100</v>
      </c>
    </row>
    <row r="2246" spans="3:5" x14ac:dyDescent="0.35">
      <c r="C2246">
        <f>'TPS543C20 Loop Gain'!AI1694</f>
        <v>-27.885950914168475</v>
      </c>
      <c r="D2246">
        <f>'TPS543C20 Loop Gain'!AJ1694</f>
        <v>39.554377309897518</v>
      </c>
      <c r="E2246">
        <f>'TPS543C20 Loop Gain'!B1694</f>
        <v>156000</v>
      </c>
    </row>
    <row r="2247" spans="3:5" x14ac:dyDescent="0.35">
      <c r="C2247">
        <f>'TPS543C20 Loop Gain'!AI1693</f>
        <v>-27.879140970670836</v>
      </c>
      <c r="D2247">
        <f>'TPS543C20 Loop Gain'!AJ1693</f>
        <v>39.581337627995872</v>
      </c>
      <c r="E2247">
        <f>'TPS543C20 Loop Gain'!B1693</f>
        <v>155900</v>
      </c>
    </row>
    <row r="2248" spans="3:5" x14ac:dyDescent="0.35">
      <c r="C2248">
        <f>'TPS543C20 Loop Gain'!AI1692</f>
        <v>-27.87232847320977</v>
      </c>
      <c r="D2248">
        <f>'TPS543C20 Loop Gain'!AJ1692</f>
        <v>39.608290575661968</v>
      </c>
      <c r="E2248">
        <f>'TPS543C20 Loop Gain'!B1692</f>
        <v>155800</v>
      </c>
    </row>
    <row r="2249" spans="3:5" x14ac:dyDescent="0.35">
      <c r="C2249">
        <f>'TPS543C20 Loop Gain'!AI1691</f>
        <v>-27.86551341632908</v>
      </c>
      <c r="D2249">
        <f>'TPS543C20 Loop Gain'!AJ1691</f>
        <v>39.635236145360814</v>
      </c>
      <c r="E2249">
        <f>'TPS543C20 Loop Gain'!B1691</f>
        <v>155700</v>
      </c>
    </row>
    <row r="2250" spans="3:5" x14ac:dyDescent="0.35">
      <c r="C2250">
        <f>'TPS543C20 Loop Gain'!AI1690</f>
        <v>-27.858695794563822</v>
      </c>
      <c r="D2250">
        <f>'TPS543C20 Loop Gain'!AJ1690</f>
        <v>39.662174329533798</v>
      </c>
      <c r="E2250">
        <f>'TPS543C20 Loop Gain'!B1690</f>
        <v>155600</v>
      </c>
    </row>
    <row r="2251" spans="3:5" x14ac:dyDescent="0.35">
      <c r="C2251">
        <f>'TPS543C20 Loop Gain'!AI1689</f>
        <v>-27.851875602439922</v>
      </c>
      <c r="D2251">
        <f>'TPS543C20 Loop Gain'!AJ1689</f>
        <v>39.689105120601916</v>
      </c>
      <c r="E2251">
        <f>'TPS543C20 Loop Gain'!B1689</f>
        <v>155500</v>
      </c>
    </row>
    <row r="2252" spans="3:5" x14ac:dyDescent="0.35">
      <c r="C2252">
        <f>'TPS543C20 Loop Gain'!AI1688</f>
        <v>-27.845052834474796</v>
      </c>
      <c r="D2252">
        <f>'TPS543C20 Loop Gain'!AJ1688</f>
        <v>39.716028510963639</v>
      </c>
      <c r="E2252">
        <f>'TPS543C20 Loop Gain'!B1688</f>
        <v>155400</v>
      </c>
    </row>
    <row r="2253" spans="3:5" x14ac:dyDescent="0.35">
      <c r="C2253">
        <f>'TPS543C20 Loop Gain'!AI1687</f>
        <v>-27.838227485176237</v>
      </c>
      <c r="D2253">
        <f>'TPS543C20 Loop Gain'!AJ1687</f>
        <v>39.742944492994056</v>
      </c>
      <c r="E2253">
        <f>'TPS543C20 Loop Gain'!B1687</f>
        <v>155300</v>
      </c>
    </row>
    <row r="2254" spans="3:5" x14ac:dyDescent="0.35">
      <c r="C2254">
        <f>'TPS543C20 Loop Gain'!AI1686</f>
        <v>-27.831399549043013</v>
      </c>
      <c r="D2254">
        <f>'TPS543C20 Loop Gain'!AJ1686</f>
        <v>39.769853059047712</v>
      </c>
      <c r="E2254">
        <f>'TPS543C20 Loop Gain'!B1686</f>
        <v>155200</v>
      </c>
    </row>
    <row r="2255" spans="3:5" x14ac:dyDescent="0.35">
      <c r="C2255">
        <f>'TPS543C20 Loop Gain'!AI1685</f>
        <v>-27.824569020565274</v>
      </c>
      <c r="D2255">
        <f>'TPS543C20 Loop Gain'!AJ1685</f>
        <v>39.796754201454974</v>
      </c>
      <c r="E2255">
        <f>'TPS543C20 Loop Gain'!B1685</f>
        <v>155100</v>
      </c>
    </row>
    <row r="2256" spans="3:5" x14ac:dyDescent="0.35">
      <c r="C2256">
        <f>'TPS543C20 Loop Gain'!AI1684</f>
        <v>-27.817735894223844</v>
      </c>
      <c r="D2256">
        <f>'TPS543C20 Loop Gain'!AJ1684</f>
        <v>39.823647912523406</v>
      </c>
      <c r="E2256">
        <f>'TPS543C20 Loop Gain'!B1684</f>
        <v>155000</v>
      </c>
    </row>
    <row r="2257" spans="3:5" x14ac:dyDescent="0.35">
      <c r="C2257">
        <f>'TPS543C20 Loop Gain'!AI1683</f>
        <v>-27.810900164490032</v>
      </c>
      <c r="D2257">
        <f>'TPS543C20 Loop Gain'!AJ1683</f>
        <v>39.85053418453996</v>
      </c>
      <c r="E2257">
        <f>'TPS543C20 Loop Gain'!B1683</f>
        <v>154900</v>
      </c>
    </row>
    <row r="2258" spans="3:5" x14ac:dyDescent="0.35">
      <c r="C2258">
        <f>'TPS543C20 Loop Gain'!AI1682</f>
        <v>-27.804061825826647</v>
      </c>
      <c r="D2258">
        <f>'TPS543C20 Loop Gain'!AJ1682</f>
        <v>39.8774130097678</v>
      </c>
      <c r="E2258">
        <f>'TPS543C20 Loop Gain'!B1682</f>
        <v>154800</v>
      </c>
    </row>
    <row r="2259" spans="3:5" x14ac:dyDescent="0.35">
      <c r="C2259">
        <f>'TPS543C20 Loop Gain'!AI1681</f>
        <v>-27.797220872686495</v>
      </c>
      <c r="D2259">
        <f>'TPS543C20 Loop Gain'!AJ1681</f>
        <v>39.904284380446796</v>
      </c>
      <c r="E2259">
        <f>'TPS543C20 Loop Gain'!B1681</f>
        <v>154700</v>
      </c>
    </row>
    <row r="2260" spans="3:5" x14ac:dyDescent="0.35">
      <c r="C2260">
        <f>'TPS543C20 Loop Gain'!AI1680</f>
        <v>-27.790377299513771</v>
      </c>
      <c r="D2260">
        <f>'TPS543C20 Loop Gain'!AJ1680</f>
        <v>39.931148288794354</v>
      </c>
      <c r="E2260">
        <f>'TPS543C20 Loop Gain'!B1680</f>
        <v>154600</v>
      </c>
    </row>
    <row r="2261" spans="3:5" x14ac:dyDescent="0.35">
      <c r="C2261">
        <f>'TPS543C20 Loop Gain'!AI1679</f>
        <v>-27.78353110074346</v>
      </c>
      <c r="D2261">
        <f>'TPS543C20 Loop Gain'!AJ1679</f>
        <v>39.958004727005843</v>
      </c>
      <c r="E2261">
        <f>'TPS543C20 Loop Gain'!B1679</f>
        <v>154500</v>
      </c>
    </row>
    <row r="2262" spans="3:5" x14ac:dyDescent="0.35">
      <c r="C2262">
        <f>'TPS543C20 Loop Gain'!AI1678</f>
        <v>-27.776682270800727</v>
      </c>
      <c r="D2262">
        <f>'TPS543C20 Loop Gain'!AJ1678</f>
        <v>39.984853687251764</v>
      </c>
      <c r="E2262">
        <f>'TPS543C20 Loop Gain'!B1678</f>
        <v>154400</v>
      </c>
    </row>
    <row r="2263" spans="3:5" x14ac:dyDescent="0.35">
      <c r="C2263">
        <f>'TPS543C20 Loop Gain'!AI1677</f>
        <v>-27.769830804101929</v>
      </c>
      <c r="D2263">
        <f>'TPS543C20 Loop Gain'!AJ1677</f>
        <v>40.011695161681303</v>
      </c>
      <c r="E2263">
        <f>'TPS543C20 Loop Gain'!B1677</f>
        <v>154300</v>
      </c>
    </row>
    <row r="2264" spans="3:5" x14ac:dyDescent="0.35">
      <c r="C2264">
        <f>'TPS543C20 Loop Gain'!AI1676</f>
        <v>-27.762976695053982</v>
      </c>
      <c r="D2264">
        <f>'TPS543C20 Loop Gain'!AJ1676</f>
        <v>40.038529142419279</v>
      </c>
      <c r="E2264">
        <f>'TPS543C20 Loop Gain'!B1676</f>
        <v>154200</v>
      </c>
    </row>
    <row r="2265" spans="3:5" x14ac:dyDescent="0.35">
      <c r="C2265">
        <f>'TPS543C20 Loop Gain'!AI1675</f>
        <v>-27.756119938054322</v>
      </c>
      <c r="D2265">
        <f>'TPS543C20 Loop Gain'!AJ1675</f>
        <v>40.065355621567988</v>
      </c>
      <c r="E2265">
        <f>'TPS543C20 Loop Gain'!B1675</f>
        <v>154100</v>
      </c>
    </row>
    <row r="2266" spans="3:5" x14ac:dyDescent="0.35">
      <c r="C2266">
        <f>'TPS543C20 Loop Gain'!AI1674</f>
        <v>-27.749260527491046</v>
      </c>
      <c r="D2266">
        <f>'TPS543C20 Loop Gain'!AJ1674</f>
        <v>40.09217459120584</v>
      </c>
      <c r="E2266">
        <f>'TPS543C20 Loop Gain'!B1674</f>
        <v>154000</v>
      </c>
    </row>
    <row r="2267" spans="3:5" x14ac:dyDescent="0.35">
      <c r="C2267">
        <f>'TPS543C20 Loop Gain'!AI1673</f>
        <v>-27.742398457742951</v>
      </c>
      <c r="D2267">
        <f>'TPS543C20 Loop Gain'!AJ1673</f>
        <v>40.118986043387821</v>
      </c>
      <c r="E2267">
        <f>'TPS543C20 Loop Gain'!B1673</f>
        <v>153900</v>
      </c>
    </row>
    <row r="2268" spans="3:5" x14ac:dyDescent="0.35">
      <c r="C2268">
        <f>'TPS543C20 Loop Gain'!AI1672</f>
        <v>-27.735533723179234</v>
      </c>
      <c r="D2268">
        <f>'TPS543C20 Loop Gain'!AJ1672</f>
        <v>40.145789970146389</v>
      </c>
      <c r="E2268">
        <f>'TPS543C20 Loop Gain'!B1672</f>
        <v>153800</v>
      </c>
    </row>
    <row r="2269" spans="3:5" x14ac:dyDescent="0.35">
      <c r="C2269">
        <f>'TPS543C20 Loop Gain'!AI1671</f>
        <v>-27.728666318159672</v>
      </c>
      <c r="D2269">
        <f>'TPS543C20 Loop Gain'!AJ1671</f>
        <v>40.172586363488996</v>
      </c>
      <c r="E2269">
        <f>'TPS543C20 Loop Gain'!B1671</f>
        <v>153700</v>
      </c>
    </row>
    <row r="2270" spans="3:5" x14ac:dyDescent="0.35">
      <c r="C2270">
        <f>'TPS543C20 Loop Gain'!AI1670</f>
        <v>-27.721796237034553</v>
      </c>
      <c r="D2270">
        <f>'TPS543C20 Loop Gain'!AJ1670</f>
        <v>40.199375215400288</v>
      </c>
      <c r="E2270">
        <f>'TPS543C20 Loop Gain'!B1670</f>
        <v>153600</v>
      </c>
    </row>
    <row r="2271" spans="3:5" x14ac:dyDescent="0.35">
      <c r="C2271">
        <f>'TPS543C20 Loop Gain'!AI1669</f>
        <v>-27.714923474144477</v>
      </c>
      <c r="D2271">
        <f>'TPS543C20 Loop Gain'!AJ1669</f>
        <v>40.226156517841247</v>
      </c>
      <c r="E2271">
        <f>'TPS543C20 Loop Gain'!B1669</f>
        <v>153500</v>
      </c>
    </row>
    <row r="2272" spans="3:5" x14ac:dyDescent="0.35">
      <c r="C2272">
        <f>'TPS543C20 Loop Gain'!AI1668</f>
        <v>-27.708048023821025</v>
      </c>
      <c r="D2272">
        <f>'TPS543C20 Loop Gain'!AJ1668</f>
        <v>40.25293026274786</v>
      </c>
      <c r="E2272">
        <f>'TPS543C20 Loop Gain'!B1668</f>
        <v>153400</v>
      </c>
    </row>
    <row r="2273" spans="3:5" x14ac:dyDescent="0.35">
      <c r="C2273">
        <f>'TPS543C20 Loop Gain'!AI1667</f>
        <v>-27.701169880385663</v>
      </c>
      <c r="D2273">
        <f>'TPS543C20 Loop Gain'!AJ1667</f>
        <v>40.279696442034243</v>
      </c>
      <c r="E2273">
        <f>'TPS543C20 Loop Gain'!B1667</f>
        <v>153300</v>
      </c>
    </row>
    <row r="2274" spans="3:5" x14ac:dyDescent="0.35">
      <c r="C2274">
        <f>'TPS543C20 Loop Gain'!AI1666</f>
        <v>-27.694289038150433</v>
      </c>
      <c r="D2274">
        <f>'TPS543C20 Loop Gain'!AJ1666</f>
        <v>40.306455047588145</v>
      </c>
      <c r="E2274">
        <f>'TPS543C20 Loop Gain'!B1666</f>
        <v>153200</v>
      </c>
    </row>
    <row r="2275" spans="3:5" x14ac:dyDescent="0.35">
      <c r="C2275">
        <f>'TPS543C20 Loop Gain'!AI1665</f>
        <v>-27.687405491417728</v>
      </c>
      <c r="D2275">
        <f>'TPS543C20 Loop Gain'!AJ1665</f>
        <v>40.33320607127574</v>
      </c>
      <c r="E2275">
        <f>'TPS543C20 Loop Gain'!B1665</f>
        <v>153100</v>
      </c>
    </row>
    <row r="2276" spans="3:5" x14ac:dyDescent="0.35">
      <c r="C2276">
        <f>'TPS543C20 Loop Gain'!AI1664</f>
        <v>-27.680519234480215</v>
      </c>
      <c r="D2276">
        <f>'TPS543C20 Loop Gain'!AJ1664</f>
        <v>40.35994950493636</v>
      </c>
      <c r="E2276">
        <f>'TPS543C20 Loop Gain'!B1664</f>
        <v>153000</v>
      </c>
    </row>
    <row r="2277" spans="3:5" x14ac:dyDescent="0.35">
      <c r="C2277">
        <f>'TPS543C20 Loop Gain'!AI1663</f>
        <v>-27.673630261620843</v>
      </c>
      <c r="D2277">
        <f>'TPS543C20 Loop Gain'!AJ1663</f>
        <v>40.386685340386542</v>
      </c>
      <c r="E2277">
        <f>'TPS543C20 Loop Gain'!B1663</f>
        <v>152900</v>
      </c>
    </row>
    <row r="2278" spans="3:5" x14ac:dyDescent="0.35">
      <c r="C2278">
        <f>'TPS543C20 Loop Gain'!AI1662</f>
        <v>-27.666738567113281</v>
      </c>
      <c r="D2278">
        <f>'TPS543C20 Loop Gain'!AJ1662</f>
        <v>40.413413569418708</v>
      </c>
      <c r="E2278">
        <f>'TPS543C20 Loop Gain'!B1662</f>
        <v>152800</v>
      </c>
    </row>
    <row r="2279" spans="3:5" x14ac:dyDescent="0.35">
      <c r="C2279">
        <f>'TPS543C20 Loop Gain'!AI1661</f>
        <v>-27.659844145220774</v>
      </c>
      <c r="D2279">
        <f>'TPS543C20 Loop Gain'!AJ1661</f>
        <v>40.44013418380095</v>
      </c>
      <c r="E2279">
        <f>'TPS543C20 Loop Gain'!B1661</f>
        <v>152700</v>
      </c>
    </row>
    <row r="2280" spans="3:5" x14ac:dyDescent="0.35">
      <c r="C2280">
        <f>'TPS543C20 Loop Gain'!AI1660</f>
        <v>-27.652946990197179</v>
      </c>
      <c r="D2280">
        <f>'TPS543C20 Loop Gain'!AJ1660</f>
        <v>40.466847175275355</v>
      </c>
      <c r="E2280">
        <f>'TPS543C20 Loop Gain'!B1660</f>
        <v>152600</v>
      </c>
    </row>
    <row r="2281" spans="3:5" x14ac:dyDescent="0.35">
      <c r="C2281">
        <f>'TPS543C20 Loop Gain'!AI1659</f>
        <v>-27.646047096286384</v>
      </c>
      <c r="D2281">
        <f>'TPS543C20 Loop Gain'!AJ1659</f>
        <v>40.493552535561115</v>
      </c>
      <c r="E2281">
        <f>'TPS543C20 Loop Gain'!B1659</f>
        <v>152500</v>
      </c>
    </row>
    <row r="2282" spans="3:5" x14ac:dyDescent="0.35">
      <c r="C2282">
        <f>'TPS543C20 Loop Gain'!AI1658</f>
        <v>-27.639144457722665</v>
      </c>
      <c r="D2282">
        <f>'TPS543C20 Loop Gain'!AJ1658</f>
        <v>40.520250256351495</v>
      </c>
      <c r="E2282">
        <f>'TPS543C20 Loop Gain'!B1658</f>
        <v>152400</v>
      </c>
    </row>
    <row r="2283" spans="3:5" x14ac:dyDescent="0.35">
      <c r="C2283">
        <f>'TPS543C20 Loop Gain'!AI1657</f>
        <v>-27.632239068730236</v>
      </c>
      <c r="D2283">
        <f>'TPS543C20 Loop Gain'!AJ1657</f>
        <v>40.546940329316115</v>
      </c>
      <c r="E2283">
        <f>'TPS543C20 Loop Gain'!B1657</f>
        <v>152300</v>
      </c>
    </row>
    <row r="2284" spans="3:5" x14ac:dyDescent="0.35">
      <c r="C2284">
        <f>'TPS543C20 Loop Gain'!AI1656</f>
        <v>-27.625330923523471</v>
      </c>
      <c r="D2284">
        <f>'TPS543C20 Loop Gain'!AJ1656</f>
        <v>40.573622746097861</v>
      </c>
      <c r="E2284">
        <f>'TPS543C20 Loop Gain'!B1656</f>
        <v>152200</v>
      </c>
    </row>
    <row r="2285" spans="3:5" x14ac:dyDescent="0.35">
      <c r="C2285">
        <f>'TPS543C20 Loop Gain'!AI1655</f>
        <v>-27.6184200163067</v>
      </c>
      <c r="D2285">
        <f>'TPS543C20 Loop Gain'!AJ1655</f>
        <v>40.600297498317268</v>
      </c>
      <c r="E2285">
        <f>'TPS543C20 Loop Gain'!B1655</f>
        <v>152100</v>
      </c>
    </row>
    <row r="2286" spans="3:5" x14ac:dyDescent="0.35">
      <c r="C2286">
        <f>'TPS543C20 Loop Gain'!AI1654</f>
        <v>-27.611506341274513</v>
      </c>
      <c r="D2286">
        <f>'TPS543C20 Loop Gain'!AJ1654</f>
        <v>40.62696457756806</v>
      </c>
      <c r="E2286">
        <f>'TPS543C20 Loop Gain'!B1654</f>
        <v>152000</v>
      </c>
    </row>
    <row r="2287" spans="3:5" x14ac:dyDescent="0.35">
      <c r="C2287">
        <f>'TPS543C20 Loop Gain'!AI1653</f>
        <v>-27.604589892611507</v>
      </c>
      <c r="D2287">
        <f>'TPS543C20 Loop Gain'!AJ1653</f>
        <v>40.653623975418753</v>
      </c>
      <c r="E2287">
        <f>'TPS543C20 Loop Gain'!B1653</f>
        <v>151900</v>
      </c>
    </row>
    <row r="2288" spans="3:5" x14ac:dyDescent="0.35">
      <c r="C2288">
        <f>'TPS543C20 Loop Gain'!AI1652</f>
        <v>-27.597670664491751</v>
      </c>
      <c r="D2288">
        <f>'TPS543C20 Loop Gain'!AJ1652</f>
        <v>40.680275683413306</v>
      </c>
      <c r="E2288">
        <f>'TPS543C20 Loop Gain'!B1652</f>
        <v>151800</v>
      </c>
    </row>
    <row r="2289" spans="3:5" x14ac:dyDescent="0.35">
      <c r="C2289">
        <f>'TPS543C20 Loop Gain'!AI1651</f>
        <v>-27.590748651080364</v>
      </c>
      <c r="D2289">
        <f>'TPS543C20 Loop Gain'!AJ1651</f>
        <v>40.706919693071171</v>
      </c>
      <c r="E2289">
        <f>'TPS543C20 Loop Gain'!B1651</f>
        <v>151700</v>
      </c>
    </row>
    <row r="2290" spans="3:5" x14ac:dyDescent="0.35">
      <c r="C2290">
        <f>'TPS543C20 Loop Gain'!AI1650</f>
        <v>-27.58382384653132</v>
      </c>
      <c r="D2290">
        <f>'TPS543C20 Loop Gain'!AJ1650</f>
        <v>40.733555995883826</v>
      </c>
      <c r="E2290">
        <f>'TPS543C20 Loop Gain'!B1650</f>
        <v>151600</v>
      </c>
    </row>
    <row r="2291" spans="3:5" x14ac:dyDescent="0.35">
      <c r="C2291">
        <f>'TPS543C20 Loop Gain'!AI1649</f>
        <v>-27.576896244988731</v>
      </c>
      <c r="D2291">
        <f>'TPS543C20 Loop Gain'!AJ1649</f>
        <v>40.760184583319742</v>
      </c>
      <c r="E2291">
        <f>'TPS543C20 Loop Gain'!B1649</f>
        <v>151500</v>
      </c>
    </row>
    <row r="2292" spans="3:5" x14ac:dyDescent="0.35">
      <c r="C2292">
        <f>'TPS543C20 Loop Gain'!AI1648</f>
        <v>-27.569965840587049</v>
      </c>
      <c r="D2292">
        <f>'TPS543C20 Loop Gain'!AJ1648</f>
        <v>40.786805446820715</v>
      </c>
      <c r="E2292">
        <f>'TPS543C20 Loop Gain'!B1648</f>
        <v>151400</v>
      </c>
    </row>
    <row r="2293" spans="3:5" x14ac:dyDescent="0.35">
      <c r="C2293">
        <f>'TPS543C20 Loop Gain'!AI1647</f>
        <v>-27.563032627450049</v>
      </c>
      <c r="D2293">
        <f>'TPS543C20 Loop Gain'!AJ1647</f>
        <v>40.813418577802977</v>
      </c>
      <c r="E2293">
        <f>'TPS543C20 Loop Gain'!B1647</f>
        <v>151300</v>
      </c>
    </row>
    <row r="2294" spans="3:5" x14ac:dyDescent="0.35">
      <c r="C2294">
        <f>'TPS543C20 Loop Gain'!AI1646</f>
        <v>-27.556096599691617</v>
      </c>
      <c r="D2294">
        <f>'TPS543C20 Loop Gain'!AJ1646</f>
        <v>40.840023967657245</v>
      </c>
      <c r="E2294">
        <f>'TPS543C20 Loop Gain'!B1646</f>
        <v>151200</v>
      </c>
    </row>
    <row r="2295" spans="3:5" x14ac:dyDescent="0.35">
      <c r="C2295">
        <f>'TPS543C20 Loop Gain'!AI1645</f>
        <v>-27.54915775141518</v>
      </c>
      <c r="D2295">
        <f>'TPS543C20 Loop Gain'!AJ1645</f>
        <v>40.866621607748158</v>
      </c>
      <c r="E2295">
        <f>'TPS543C20 Loop Gain'!B1645</f>
        <v>151100</v>
      </c>
    </row>
    <row r="2296" spans="3:5" x14ac:dyDescent="0.35">
      <c r="C2296">
        <f>'TPS543C20 Loop Gain'!AI1644</f>
        <v>-27.542216076714155</v>
      </c>
      <c r="D2296">
        <f>'TPS543C20 Loop Gain'!AJ1644</f>
        <v>40.893211489414348</v>
      </c>
      <c r="E2296">
        <f>'TPS543C20 Loop Gain'!B1644</f>
        <v>151000</v>
      </c>
    </row>
    <row r="2297" spans="3:5" x14ac:dyDescent="0.35">
      <c r="C2297">
        <f>'TPS543C20 Loop Gain'!AI1643</f>
        <v>-27.535271569671529</v>
      </c>
      <c r="D2297">
        <f>'TPS543C20 Loop Gain'!AJ1643</f>
        <v>40.91979360396855</v>
      </c>
      <c r="E2297">
        <f>'TPS543C20 Loop Gain'!B1643</f>
        <v>150900</v>
      </c>
    </row>
    <row r="2298" spans="3:5" x14ac:dyDescent="0.35">
      <c r="C2298">
        <f>'TPS543C20 Loop Gain'!AI1642</f>
        <v>-27.528324224359963</v>
      </c>
      <c r="D2298">
        <f>'TPS543C20 Loop Gain'!AJ1642</f>
        <v>40.946367942697499</v>
      </c>
      <c r="E2298">
        <f>'TPS543C20 Loop Gain'!B1642</f>
        <v>150800</v>
      </c>
    </row>
    <row r="2299" spans="3:5" x14ac:dyDescent="0.35">
      <c r="C2299">
        <f>'TPS543C20 Loop Gain'!AI1641</f>
        <v>-27.521374034841799</v>
      </c>
      <c r="D2299">
        <f>'TPS543C20 Loop Gain'!AJ1641</f>
        <v>40.972934496861733</v>
      </c>
      <c r="E2299">
        <f>'TPS543C20 Loop Gain'!B1641</f>
        <v>150700</v>
      </c>
    </row>
    <row r="2300" spans="3:5" x14ac:dyDescent="0.35">
      <c r="C2300">
        <f>'TPS543C20 Loop Gain'!AI1640</f>
        <v>-27.514420995168937</v>
      </c>
      <c r="D2300">
        <f>'TPS543C20 Loop Gain'!AJ1640</f>
        <v>40.999493257694752</v>
      </c>
      <c r="E2300">
        <f>'TPS543C20 Loop Gain'!B1640</f>
        <v>150600</v>
      </c>
    </row>
    <row r="2301" spans="3:5" x14ac:dyDescent="0.35">
      <c r="C2301">
        <f>'TPS543C20 Loop Gain'!AI1639</f>
        <v>-27.507465099383111</v>
      </c>
      <c r="D2301">
        <f>'TPS543C20 Loop Gain'!AJ1639</f>
        <v>41.026044216403967</v>
      </c>
      <c r="E2301">
        <f>'TPS543C20 Loop Gain'!B1639</f>
        <v>150500</v>
      </c>
    </row>
    <row r="2302" spans="3:5" x14ac:dyDescent="0.35">
      <c r="C2302">
        <f>'TPS543C20 Loop Gain'!AI1638</f>
        <v>-27.50050634151544</v>
      </c>
      <c r="D2302">
        <f>'TPS543C20 Loop Gain'!AJ1638</f>
        <v>41.052587364171792</v>
      </c>
      <c r="E2302">
        <f>'TPS543C20 Loop Gain'!B1638</f>
        <v>150400</v>
      </c>
    </row>
    <row r="2303" spans="3:5" x14ac:dyDescent="0.35">
      <c r="C2303">
        <f>'TPS543C20 Loop Gain'!AI1637</f>
        <v>-27.493544715586271</v>
      </c>
      <c r="D2303">
        <f>'TPS543C20 Loop Gain'!AJ1637</f>
        <v>41.079122692151806</v>
      </c>
      <c r="E2303">
        <f>'TPS543C20 Loop Gain'!B1637</f>
        <v>150300</v>
      </c>
    </row>
    <row r="2304" spans="3:5" x14ac:dyDescent="0.35">
      <c r="C2304">
        <f>'TPS543C20 Loop Gain'!AI1636</f>
        <v>-27.48658021560616</v>
      </c>
      <c r="D2304">
        <f>'TPS543C20 Loop Gain'!AJ1636</f>
        <v>41.105650191471668</v>
      </c>
      <c r="E2304">
        <f>'TPS543C20 Loop Gain'!B1636</f>
        <v>150200</v>
      </c>
    </row>
    <row r="2305" spans="3:5" x14ac:dyDescent="0.35">
      <c r="C2305">
        <f>'TPS543C20 Loop Gain'!AI1635</f>
        <v>-27.4796128355744</v>
      </c>
      <c r="D2305">
        <f>'TPS543C20 Loop Gain'!AJ1635</f>
        <v>41.132169853233272</v>
      </c>
      <c r="E2305">
        <f>'TPS543C20 Loop Gain'!B1635</f>
        <v>150100</v>
      </c>
    </row>
    <row r="2306" spans="3:5" x14ac:dyDescent="0.35">
      <c r="C2306">
        <f>'TPS543C20 Loop Gain'!AI1634</f>
        <v>-27.472642569480371</v>
      </c>
      <c r="D2306">
        <f>'TPS543C20 Loop Gain'!AJ1634</f>
        <v>41.158681668510134</v>
      </c>
      <c r="E2306">
        <f>'TPS543C20 Loop Gain'!B1634</f>
        <v>150000</v>
      </c>
    </row>
    <row r="2307" spans="3:5" x14ac:dyDescent="0.35">
      <c r="C2307">
        <f>'TPS543C20 Loop Gain'!AI1633</f>
        <v>-27.465669411302134</v>
      </c>
      <c r="D2307">
        <f>'TPS543C20 Loop Gain'!AJ1633</f>
        <v>41.185185628349153</v>
      </c>
      <c r="E2307">
        <f>'TPS543C20 Loop Gain'!B1633</f>
        <v>149900</v>
      </c>
    </row>
    <row r="2308" spans="3:5" x14ac:dyDescent="0.35">
      <c r="C2308">
        <f>'TPS543C20 Loop Gain'!AI1632</f>
        <v>-27.458693355007696</v>
      </c>
      <c r="D2308">
        <f>'TPS543C20 Loop Gain'!AJ1632</f>
        <v>41.211681723771505</v>
      </c>
      <c r="E2308">
        <f>'TPS543C20 Loop Gain'!B1632</f>
        <v>149800</v>
      </c>
    </row>
    <row r="2309" spans="3:5" x14ac:dyDescent="0.35">
      <c r="C2309">
        <f>'TPS543C20 Loop Gain'!AI1631</f>
        <v>-27.45171439455461</v>
      </c>
      <c r="D2309">
        <f>'TPS543C20 Loop Gain'!AJ1631</f>
        <v>41.23816994576908</v>
      </c>
      <c r="E2309">
        <f>'TPS543C20 Loop Gain'!B1631</f>
        <v>149700</v>
      </c>
    </row>
    <row r="2310" spans="3:5" x14ac:dyDescent="0.35">
      <c r="C2310">
        <f>'TPS543C20 Loop Gain'!AI1630</f>
        <v>-27.444732523888632</v>
      </c>
      <c r="D2310">
        <f>'TPS543C20 Loop Gain'!AJ1630</f>
        <v>41.26465028530825</v>
      </c>
      <c r="E2310">
        <f>'TPS543C20 Loop Gain'!B1630</f>
        <v>149600</v>
      </c>
    </row>
    <row r="2311" spans="3:5" x14ac:dyDescent="0.35">
      <c r="C2311">
        <f>'TPS543C20 Loop Gain'!AI1629</f>
        <v>-27.437747736946008</v>
      </c>
      <c r="D2311">
        <f>'TPS543C20 Loop Gain'!AJ1629</f>
        <v>41.291122733326837</v>
      </c>
      <c r="E2311">
        <f>'TPS543C20 Loop Gain'!B1629</f>
        <v>149500</v>
      </c>
    </row>
    <row r="2312" spans="3:5" x14ac:dyDescent="0.35">
      <c r="C2312">
        <f>'TPS543C20 Loop Gain'!AI1628</f>
        <v>-27.430760027651658</v>
      </c>
      <c r="D2312">
        <f>'TPS543C20 Loop Gain'!AJ1628</f>
        <v>41.317587280736021</v>
      </c>
      <c r="E2312">
        <f>'TPS543C20 Loop Gain'!B1628</f>
        <v>149400</v>
      </c>
    </row>
    <row r="2313" spans="3:5" x14ac:dyDescent="0.35">
      <c r="C2313">
        <f>'TPS543C20 Loop Gain'!AI1627</f>
        <v>-27.42376938991957</v>
      </c>
      <c r="D2313">
        <f>'TPS543C20 Loop Gain'!AJ1627</f>
        <v>41.344043918419473</v>
      </c>
      <c r="E2313">
        <f>'TPS543C20 Loop Gain'!B1627</f>
        <v>149300</v>
      </c>
    </row>
    <row r="2314" spans="3:5" x14ac:dyDescent="0.35">
      <c r="C2314">
        <f>'TPS543C20 Loop Gain'!AI1626</f>
        <v>-27.416775817653377</v>
      </c>
      <c r="D2314">
        <f>'TPS543C20 Loop Gain'!AJ1626</f>
        <v>41.370492637231798</v>
      </c>
      <c r="E2314">
        <f>'TPS543C20 Loop Gain'!B1626</f>
        <v>149200</v>
      </c>
    </row>
    <row r="2315" spans="3:5" x14ac:dyDescent="0.35">
      <c r="C2315">
        <f>'TPS543C20 Loop Gain'!AI1625</f>
        <v>-27.409779304745459</v>
      </c>
      <c r="D2315">
        <f>'TPS543C20 Loop Gain'!AJ1625</f>
        <v>41.396933428001738</v>
      </c>
      <c r="E2315">
        <f>'TPS543C20 Loop Gain'!B1625</f>
        <v>149100</v>
      </c>
    </row>
    <row r="2316" spans="3:5" x14ac:dyDescent="0.35">
      <c r="C2316">
        <f>'TPS543C20 Loop Gain'!AI1624</f>
        <v>-27.402779845077667</v>
      </c>
      <c r="D2316">
        <f>'TPS543C20 Loop Gain'!AJ1624</f>
        <v>41.423366281528494</v>
      </c>
      <c r="E2316">
        <f>'TPS543C20 Loop Gain'!B1624</f>
        <v>149000</v>
      </c>
    </row>
    <row r="2317" spans="3:5" x14ac:dyDescent="0.35">
      <c r="C2317">
        <f>'TPS543C20 Loop Gain'!AI1623</f>
        <v>-27.395777432520475</v>
      </c>
      <c r="D2317">
        <f>'TPS543C20 Loop Gain'!AJ1623</f>
        <v>41.449791188585174</v>
      </c>
      <c r="E2317">
        <f>'TPS543C20 Loop Gain'!B1623</f>
        <v>148900</v>
      </c>
    </row>
    <row r="2318" spans="3:5" x14ac:dyDescent="0.35">
      <c r="C2318">
        <f>'TPS543C20 Loop Gain'!AI1622</f>
        <v>-27.388772060933686</v>
      </c>
      <c r="D2318">
        <f>'TPS543C20 Loop Gain'!AJ1622</f>
        <v>41.476208139915322</v>
      </c>
      <c r="E2318">
        <f>'TPS543C20 Loop Gain'!B1622</f>
        <v>148800</v>
      </c>
    </row>
    <row r="2319" spans="3:5" x14ac:dyDescent="0.35">
      <c r="C2319">
        <f>'TPS543C20 Loop Gain'!AI1621</f>
        <v>-27.38176372416622</v>
      </c>
      <c r="D2319">
        <f>'TPS543C20 Loop Gain'!AJ1621</f>
        <v>41.502617126234156</v>
      </c>
      <c r="E2319">
        <f>'TPS543C20 Loop Gain'!B1621</f>
        <v>148700</v>
      </c>
    </row>
    <row r="2320" spans="3:5" x14ac:dyDescent="0.35">
      <c r="C2320">
        <f>'TPS543C20 Loop Gain'!AI1620</f>
        <v>-27.374752416055735</v>
      </c>
      <c r="D2320">
        <f>'TPS543C20 Loop Gain'!AJ1620</f>
        <v>41.529018138230249</v>
      </c>
      <c r="E2320">
        <f>'TPS543C20 Loop Gain'!B1620</f>
        <v>148600</v>
      </c>
    </row>
    <row r="2321" spans="3:5" x14ac:dyDescent="0.35">
      <c r="C2321">
        <f>'TPS543C20 Loop Gain'!AI1619</f>
        <v>-27.367738130429192</v>
      </c>
      <c r="D2321">
        <f>'TPS543C20 Loop Gain'!AJ1619</f>
        <v>41.555411166561676</v>
      </c>
      <c r="E2321">
        <f>'TPS543C20 Loop Gain'!B1619</f>
        <v>148500</v>
      </c>
    </row>
    <row r="2322" spans="3:5" x14ac:dyDescent="0.35">
      <c r="C2322">
        <f>'TPS543C20 Loop Gain'!AI1618</f>
        <v>-27.360720861101967</v>
      </c>
      <c r="D2322">
        <f>'TPS543C20 Loop Gain'!AJ1618</f>
        <v>41.581796201861074</v>
      </c>
      <c r="E2322">
        <f>'TPS543C20 Loop Gain'!B1618</f>
        <v>148400</v>
      </c>
    </row>
    <row r="2323" spans="3:5" x14ac:dyDescent="0.35">
      <c r="C2323">
        <f>'TPS543C20 Loop Gain'!AI1617</f>
        <v>-27.353700601878774</v>
      </c>
      <c r="D2323">
        <f>'TPS543C20 Loop Gain'!AJ1617</f>
        <v>41.608173234729058</v>
      </c>
      <c r="E2323">
        <f>'TPS543C20 Loop Gain'!B1617</f>
        <v>148300</v>
      </c>
    </row>
    <row r="2324" spans="3:5" x14ac:dyDescent="0.35">
      <c r="C2324">
        <f>'TPS543C20 Loop Gain'!AI1616</f>
        <v>-27.346677346552688</v>
      </c>
      <c r="D2324">
        <f>'TPS543C20 Loop Gain'!AJ1616</f>
        <v>41.634542255739255</v>
      </c>
      <c r="E2324">
        <f>'TPS543C20 Loop Gain'!B1616</f>
        <v>148200</v>
      </c>
    </row>
    <row r="2325" spans="3:5" x14ac:dyDescent="0.35">
      <c r="C2325">
        <f>'TPS543C20 Loop Gain'!AI1615</f>
        <v>-27.339651088906024</v>
      </c>
      <c r="D2325">
        <f>'TPS543C20 Loop Gain'!AJ1615</f>
        <v>41.660903255437006</v>
      </c>
      <c r="E2325">
        <f>'TPS543C20 Loop Gain'!B1615</f>
        <v>148100</v>
      </c>
    </row>
    <row r="2326" spans="3:5" x14ac:dyDescent="0.35">
      <c r="C2326">
        <f>'TPS543C20 Loop Gain'!AI1614</f>
        <v>-27.332621822710124</v>
      </c>
      <c r="D2326">
        <f>'TPS543C20 Loop Gain'!AJ1614</f>
        <v>41.687256224337837</v>
      </c>
      <c r="E2326">
        <f>'TPS543C20 Loop Gain'!B1614</f>
        <v>148000</v>
      </c>
    </row>
    <row r="2327" spans="3:5" x14ac:dyDescent="0.35">
      <c r="C2327">
        <f>'TPS543C20 Loop Gain'!AI1613</f>
        <v>-27.325589541724163</v>
      </c>
      <c r="D2327">
        <f>'TPS543C20 Loop Gain'!AJ1613</f>
        <v>41.713601152928902</v>
      </c>
      <c r="E2327">
        <f>'TPS543C20 Loop Gain'!B1613</f>
        <v>147900</v>
      </c>
    </row>
    <row r="2328" spans="3:5" x14ac:dyDescent="0.35">
      <c r="C2328">
        <f>'TPS543C20 Loop Gain'!AI1612</f>
        <v>-27.318554239696596</v>
      </c>
      <c r="D2328">
        <f>'TPS543C20 Loop Gain'!AJ1612</f>
        <v>41.739938031668409</v>
      </c>
      <c r="E2328">
        <f>'TPS543C20 Loop Gain'!B1612</f>
        <v>147800</v>
      </c>
    </row>
    <row r="2329" spans="3:5" x14ac:dyDescent="0.35">
      <c r="C2329">
        <f>'TPS543C20 Loop Gain'!AI1611</f>
        <v>-27.311515910364971</v>
      </c>
      <c r="D2329">
        <f>'TPS543C20 Loop Gain'!AJ1611</f>
        <v>41.766266850983769</v>
      </c>
      <c r="E2329">
        <f>'TPS543C20 Loop Gain'!B1611</f>
        <v>147700</v>
      </c>
    </row>
    <row r="2330" spans="3:5" x14ac:dyDescent="0.35">
      <c r="C2330">
        <f>'TPS543C20 Loop Gain'!AI1610</f>
        <v>-27.304474547454774</v>
      </c>
      <c r="D2330">
        <f>'TPS543C20 Loop Gain'!AJ1610</f>
        <v>41.792587601275514</v>
      </c>
      <c r="E2330">
        <f>'TPS543C20 Loop Gain'!B1610</f>
        <v>147600</v>
      </c>
    </row>
    <row r="2331" spans="3:5" x14ac:dyDescent="0.35">
      <c r="C2331">
        <f>'TPS543C20 Loop Gain'!AI1609</f>
        <v>-27.297430144680185</v>
      </c>
      <c r="D2331">
        <f>'TPS543C20 Loop Gain'!AJ1609</f>
        <v>41.818900272912742</v>
      </c>
      <c r="E2331">
        <f>'TPS543C20 Loop Gain'!B1609</f>
        <v>147500</v>
      </c>
    </row>
    <row r="2332" spans="3:5" x14ac:dyDescent="0.35">
      <c r="C2332">
        <f>'TPS543C20 Loop Gain'!AI1608</f>
        <v>-27.290382695744402</v>
      </c>
      <c r="D2332">
        <f>'TPS543C20 Loop Gain'!AJ1608</f>
        <v>41.845204856237153</v>
      </c>
      <c r="E2332">
        <f>'TPS543C20 Loop Gain'!B1608</f>
        <v>147400</v>
      </c>
    </row>
    <row r="2333" spans="3:5" x14ac:dyDescent="0.35">
      <c r="C2333">
        <f>'TPS543C20 Loop Gain'!AI1607</f>
        <v>-27.283332194338705</v>
      </c>
      <c r="D2333">
        <f>'TPS543C20 Loop Gain'!AJ1607</f>
        <v>41.871501341558698</v>
      </c>
      <c r="E2333">
        <f>'TPS543C20 Loop Gain'!B1607</f>
        <v>147300</v>
      </c>
    </row>
    <row r="2334" spans="3:5" x14ac:dyDescent="0.35">
      <c r="C2334">
        <f>'TPS543C20 Loop Gain'!AI1606</f>
        <v>-27.276278634143281</v>
      </c>
      <c r="D2334">
        <f>'TPS543C20 Loop Gain'!AJ1606</f>
        <v>41.897789719159121</v>
      </c>
      <c r="E2334">
        <f>'TPS543C20 Loop Gain'!B1606</f>
        <v>147200</v>
      </c>
    </row>
    <row r="2335" spans="3:5" x14ac:dyDescent="0.35">
      <c r="C2335">
        <f>'TPS543C20 Loop Gain'!AI1605</f>
        <v>-27.269222008826397</v>
      </c>
      <c r="D2335">
        <f>'TPS543C20 Loop Gain'!AJ1605</f>
        <v>41.924069979288788</v>
      </c>
      <c r="E2335">
        <f>'TPS543C20 Loop Gain'!B1605</f>
        <v>147100</v>
      </c>
    </row>
    <row r="2336" spans="3:5" x14ac:dyDescent="0.35">
      <c r="C2336">
        <f>'TPS543C20 Loop Gain'!AI1604</f>
        <v>-27.262162312045103</v>
      </c>
      <c r="D2336">
        <f>'TPS543C20 Loop Gain'!AJ1604</f>
        <v>41.950342112169885</v>
      </c>
      <c r="E2336">
        <f>'TPS543C20 Loop Gain'!B1604</f>
        <v>147000</v>
      </c>
    </row>
    <row r="2337" spans="3:5" x14ac:dyDescent="0.35">
      <c r="C2337">
        <f>'TPS543C20 Loop Gain'!AI1603</f>
        <v>-27.255099537444579</v>
      </c>
      <c r="D2337">
        <f>'TPS543C20 Loop Gain'!AJ1603</f>
        <v>41.976606107993668</v>
      </c>
      <c r="E2337">
        <f>'TPS543C20 Loop Gain'!B1603</f>
        <v>146900</v>
      </c>
    </row>
    <row r="2338" spans="3:5" x14ac:dyDescent="0.35">
      <c r="C2338">
        <f>'TPS543C20 Loop Gain'!AI1602</f>
        <v>-27.248033678658476</v>
      </c>
      <c r="D2338">
        <f>'TPS543C20 Loop Gain'!AJ1602</f>
        <v>42.002861956921912</v>
      </c>
      <c r="E2338">
        <f>'TPS543C20 Loop Gain'!B1602</f>
        <v>146800</v>
      </c>
    </row>
    <row r="2339" spans="3:5" x14ac:dyDescent="0.35">
      <c r="C2339">
        <f>'TPS543C20 Loop Gain'!AI1601</f>
        <v>-27.24096472930885</v>
      </c>
      <c r="D2339">
        <f>'TPS543C20 Loop Gain'!AJ1601</f>
        <v>42.029109649084496</v>
      </c>
      <c r="E2339">
        <f>'TPS543C20 Loop Gain'!B1601</f>
        <v>146700</v>
      </c>
    </row>
    <row r="2340" spans="3:5" x14ac:dyDescent="0.35">
      <c r="C2340">
        <f>'TPS543C20 Loop Gain'!AI1600</f>
        <v>-27.23389268300587</v>
      </c>
      <c r="D2340">
        <f>'TPS543C20 Loop Gain'!AJ1600</f>
        <v>42.055349174582396</v>
      </c>
      <c r="E2340">
        <f>'TPS543C20 Loop Gain'!B1600</f>
        <v>146600</v>
      </c>
    </row>
    <row r="2341" spans="3:5" x14ac:dyDescent="0.35">
      <c r="C2341">
        <f>'TPS543C20 Loop Gain'!AI1599</f>
        <v>-27.226817533348161</v>
      </c>
      <c r="D2341">
        <f>'TPS543C20 Loop Gain'!AJ1599</f>
        <v>42.081580523486558</v>
      </c>
      <c r="E2341">
        <f>'TPS543C20 Loop Gain'!B1599</f>
        <v>146500</v>
      </c>
    </row>
    <row r="2342" spans="3:5" x14ac:dyDescent="0.35">
      <c r="C2342">
        <f>'TPS543C20 Loop Gain'!AI1598</f>
        <v>-27.219739273922613</v>
      </c>
      <c r="D2342">
        <f>'TPS543C20 Loop Gain'!AJ1598</f>
        <v>42.10780368583584</v>
      </c>
      <c r="E2342">
        <f>'TPS543C20 Loop Gain'!B1598</f>
        <v>146400</v>
      </c>
    </row>
    <row r="2343" spans="3:5" x14ac:dyDescent="0.35">
      <c r="C2343">
        <f>'TPS543C20 Loop Gain'!AI1597</f>
        <v>-27.212657898303988</v>
      </c>
      <c r="D2343">
        <f>'TPS543C20 Loop Gain'!AJ1597</f>
        <v>42.134018651639053</v>
      </c>
      <c r="E2343">
        <f>'TPS543C20 Loop Gain'!B1597</f>
        <v>146300</v>
      </c>
    </row>
    <row r="2344" spans="3:5" x14ac:dyDescent="0.35">
      <c r="C2344">
        <f>'TPS543C20 Loop Gain'!AI1596</f>
        <v>-27.205573400055304</v>
      </c>
      <c r="D2344">
        <f>'TPS543C20 Loop Gain'!AJ1596</f>
        <v>42.160225410874418</v>
      </c>
      <c r="E2344">
        <f>'TPS543C20 Loop Gain'!B1596</f>
        <v>146200</v>
      </c>
    </row>
    <row r="2345" spans="3:5" x14ac:dyDescent="0.35">
      <c r="C2345">
        <f>'TPS543C20 Loop Gain'!AI1595</f>
        <v>-27.198485772727921</v>
      </c>
      <c r="D2345">
        <f>'TPS543C20 Loop Gain'!AJ1595</f>
        <v>42.186423953489005</v>
      </c>
      <c r="E2345">
        <f>'TPS543C20 Loop Gain'!B1595</f>
        <v>146100</v>
      </c>
    </row>
    <row r="2346" spans="3:5" x14ac:dyDescent="0.35">
      <c r="C2346">
        <f>'TPS543C20 Loop Gain'!AI1594</f>
        <v>-27.191395009861338</v>
      </c>
      <c r="D2346">
        <f>'TPS543C20 Loop Gain'!AJ1594</f>
        <v>42.212614269399261</v>
      </c>
      <c r="E2346">
        <f>'TPS543C20 Loop Gain'!B1594</f>
        <v>146000</v>
      </c>
    </row>
    <row r="2347" spans="3:5" x14ac:dyDescent="0.35">
      <c r="C2347">
        <f>'TPS543C20 Loop Gain'!AI1593</f>
        <v>-27.18430110498252</v>
      </c>
      <c r="D2347">
        <f>'TPS543C20 Loop Gain'!AJ1593</f>
        <v>42.238796348490126</v>
      </c>
      <c r="E2347">
        <f>'TPS543C20 Loop Gain'!B1593</f>
        <v>145900</v>
      </c>
    </row>
    <row r="2348" spans="3:5" x14ac:dyDescent="0.35">
      <c r="C2348">
        <f>'TPS543C20 Loop Gain'!AI1592</f>
        <v>-27.177204051607042</v>
      </c>
      <c r="D2348">
        <f>'TPS543C20 Loop Gain'!AJ1592</f>
        <v>42.264970180614803</v>
      </c>
      <c r="E2348">
        <f>'TPS543C20 Loop Gain'!B1592</f>
        <v>145800</v>
      </c>
    </row>
    <row r="2349" spans="3:5" x14ac:dyDescent="0.35">
      <c r="C2349">
        <f>'TPS543C20 Loop Gain'!AI1591</f>
        <v>-27.170103843238049</v>
      </c>
      <c r="D2349">
        <f>'TPS543C20 Loop Gain'!AJ1591</f>
        <v>42.291135755596571</v>
      </c>
      <c r="E2349">
        <f>'TPS543C20 Loop Gain'!B1591</f>
        <v>145700</v>
      </c>
    </row>
    <row r="2350" spans="3:5" x14ac:dyDescent="0.35">
      <c r="C2350">
        <f>'TPS543C20 Loop Gain'!AI1590</f>
        <v>-27.163000473367092</v>
      </c>
      <c r="D2350">
        <f>'TPS543C20 Loop Gain'!AJ1590</f>
        <v>42.31729306322574</v>
      </c>
      <c r="E2350">
        <f>'TPS543C20 Loop Gain'!B1590</f>
        <v>145600</v>
      </c>
    </row>
    <row r="2351" spans="3:5" x14ac:dyDescent="0.35">
      <c r="C2351">
        <f>'TPS543C20 Loop Gain'!AI1589</f>
        <v>-27.155893935472868</v>
      </c>
      <c r="D2351">
        <f>'TPS543C20 Loop Gain'!AJ1589</f>
        <v>42.343442093261466</v>
      </c>
      <c r="E2351">
        <f>'TPS543C20 Loop Gain'!B1589</f>
        <v>145500</v>
      </c>
    </row>
    <row r="2352" spans="3:5" x14ac:dyDescent="0.35">
      <c r="C2352">
        <f>'TPS543C20 Loop Gain'!AI1588</f>
        <v>-27.148784223022734</v>
      </c>
      <c r="D2352">
        <f>'TPS543C20 Loop Gain'!AJ1588</f>
        <v>42.369582835432126</v>
      </c>
      <c r="E2352">
        <f>'TPS543C20 Loop Gain'!B1588</f>
        <v>145400</v>
      </c>
    </row>
    <row r="2353" spans="3:5" x14ac:dyDescent="0.35">
      <c r="C2353">
        <f>'TPS543C20 Loop Gain'!AI1587</f>
        <v>-27.141671329471482</v>
      </c>
      <c r="D2353">
        <f>'TPS543C20 Loop Gain'!AJ1587</f>
        <v>42.39571527943319</v>
      </c>
      <c r="E2353">
        <f>'TPS543C20 Loop Gain'!B1587</f>
        <v>145300</v>
      </c>
    </row>
    <row r="2354" spans="3:5" x14ac:dyDescent="0.35">
      <c r="C2354">
        <f>'TPS543C20 Loop Gain'!AI1586</f>
        <v>-27.1345552482614</v>
      </c>
      <c r="D2354">
        <f>'TPS543C20 Loop Gain'!AJ1586</f>
        <v>42.42183941492798</v>
      </c>
      <c r="E2354">
        <f>'TPS543C20 Loop Gain'!B1586</f>
        <v>145200</v>
      </c>
    </row>
    <row r="2355" spans="3:5" x14ac:dyDescent="0.35">
      <c r="C2355">
        <f>'TPS543C20 Loop Gain'!AI1585</f>
        <v>-27.12743597282326</v>
      </c>
      <c r="D2355">
        <f>'TPS543C20 Loop Gain'!AJ1585</f>
        <v>42.447955231548455</v>
      </c>
      <c r="E2355">
        <f>'TPS543C20 Loop Gain'!B1585</f>
        <v>145100</v>
      </c>
    </row>
    <row r="2356" spans="3:5" x14ac:dyDescent="0.35">
      <c r="C2356">
        <f>'TPS543C20 Loop Gain'!AI1584</f>
        <v>-27.120313496574724</v>
      </c>
      <c r="D2356">
        <f>'TPS543C20 Loop Gain'!AJ1584</f>
        <v>42.474062718894714</v>
      </c>
      <c r="E2356">
        <f>'TPS543C20 Loop Gain'!B1584</f>
        <v>145000</v>
      </c>
    </row>
    <row r="2357" spans="3:5" x14ac:dyDescent="0.35">
      <c r="C2357">
        <f>'TPS543C20 Loop Gain'!AI1583</f>
        <v>-27.113187812921865</v>
      </c>
      <c r="D2357">
        <f>'TPS543C20 Loop Gain'!AJ1583</f>
        <v>42.500161866534143</v>
      </c>
      <c r="E2357">
        <f>'TPS543C20 Loop Gain'!B1583</f>
        <v>144900</v>
      </c>
    </row>
    <row r="2358" spans="3:5" x14ac:dyDescent="0.35">
      <c r="C2358">
        <f>'TPS543C20 Loop Gain'!AI1582</f>
        <v>-27.106058915258014</v>
      </c>
      <c r="D2358">
        <f>'TPS543C20 Loop Gain'!AJ1582</f>
        <v>42.5262526640009</v>
      </c>
      <c r="E2358">
        <f>'TPS543C20 Loop Gain'!B1582</f>
        <v>144800</v>
      </c>
    </row>
    <row r="2359" spans="3:5" x14ac:dyDescent="0.35">
      <c r="C2359">
        <f>'TPS543C20 Loop Gain'!AI1581</f>
        <v>-27.098926796963813</v>
      </c>
      <c r="D2359">
        <f>'TPS543C20 Loop Gain'!AJ1581</f>
        <v>42.552335100798111</v>
      </c>
      <c r="E2359">
        <f>'TPS543C20 Loop Gain'!B1581</f>
        <v>144700</v>
      </c>
    </row>
    <row r="2360" spans="3:5" x14ac:dyDescent="0.35">
      <c r="C2360">
        <f>'TPS543C20 Loop Gain'!AI1580</f>
        <v>-27.091791451408032</v>
      </c>
      <c r="D2360">
        <f>'TPS543C20 Loop Gain'!AJ1580</f>
        <v>42.578409166395183</v>
      </c>
      <c r="E2360">
        <f>'TPS543C20 Loop Gain'!B1580</f>
        <v>144600</v>
      </c>
    </row>
    <row r="2361" spans="3:5" x14ac:dyDescent="0.35">
      <c r="C2361">
        <f>'TPS543C20 Loop Gain'!AI1579</f>
        <v>-27.084652871946673</v>
      </c>
      <c r="D2361">
        <f>'TPS543C20 Loop Gain'!AJ1579</f>
        <v>42.604474850229316</v>
      </c>
      <c r="E2361">
        <f>'TPS543C20 Loop Gain'!B1579</f>
        <v>144500</v>
      </c>
    </row>
    <row r="2362" spans="3:5" x14ac:dyDescent="0.35">
      <c r="C2362">
        <f>'TPS543C20 Loop Gain'!AI1578</f>
        <v>-27.077511051923182</v>
      </c>
      <c r="D2362">
        <f>'TPS543C20 Loop Gain'!AJ1578</f>
        <v>42.630532141704812</v>
      </c>
      <c r="E2362">
        <f>'TPS543C20 Loop Gain'!B1578</f>
        <v>144400</v>
      </c>
    </row>
    <row r="2363" spans="3:5" x14ac:dyDescent="0.35">
      <c r="C2363">
        <f>'TPS543C20 Loop Gain'!AI1577</f>
        <v>-27.070365984668744</v>
      </c>
      <c r="D2363">
        <f>'TPS543C20 Loop Gain'!AJ1577</f>
        <v>42.656581030192292</v>
      </c>
      <c r="E2363">
        <f>'TPS543C20 Loop Gain'!B1577</f>
        <v>144300</v>
      </c>
    </row>
    <row r="2364" spans="3:5" x14ac:dyDescent="0.35">
      <c r="C2364">
        <f>'TPS543C20 Loop Gain'!AI1576</f>
        <v>-27.063217663501227</v>
      </c>
      <c r="D2364">
        <f>'TPS543C20 Loop Gain'!AJ1576</f>
        <v>42.68262150503022</v>
      </c>
      <c r="E2364">
        <f>'TPS543C20 Loop Gain'!B1576</f>
        <v>144200</v>
      </c>
    </row>
    <row r="2365" spans="3:5" x14ac:dyDescent="0.35">
      <c r="C2365">
        <f>'TPS543C20 Loop Gain'!AI1575</f>
        <v>-27.056066081726833</v>
      </c>
      <c r="D2365">
        <f>'TPS543C20 Loop Gain'!AJ1575</f>
        <v>42.708653555523078</v>
      </c>
      <c r="E2365">
        <f>'TPS543C20 Loop Gain'!B1575</f>
        <v>144100</v>
      </c>
    </row>
    <row r="2366" spans="3:5" x14ac:dyDescent="0.35">
      <c r="C2366">
        <f>'TPS543C20 Loop Gain'!AI1574</f>
        <v>-27.048911232638137</v>
      </c>
      <c r="D2366">
        <f>'TPS543C20 Loop Gain'!AJ1574</f>
        <v>42.734677170941879</v>
      </c>
      <c r="E2366">
        <f>'TPS543C20 Loop Gain'!B1574</f>
        <v>144000</v>
      </c>
    </row>
    <row r="2367" spans="3:5" x14ac:dyDescent="0.35">
      <c r="C2367">
        <f>'TPS543C20 Loop Gain'!AI1573</f>
        <v>-27.041753109516009</v>
      </c>
      <c r="D2367">
        <f>'TPS543C20 Loop Gain'!AJ1573</f>
        <v>42.760692340525843</v>
      </c>
      <c r="E2367">
        <f>'TPS543C20 Loop Gain'!B1573</f>
        <v>143900</v>
      </c>
    </row>
    <row r="2368" spans="3:5" x14ac:dyDescent="0.35">
      <c r="C2368">
        <f>'TPS543C20 Loop Gain'!AI1572</f>
        <v>-27.034591705627527</v>
      </c>
      <c r="D2368">
        <f>'TPS543C20 Loop Gain'!AJ1572</f>
        <v>42.786699053478294</v>
      </c>
      <c r="E2368">
        <f>'TPS543C20 Loop Gain'!B1572</f>
        <v>143800</v>
      </c>
    </row>
    <row r="2369" spans="3:5" x14ac:dyDescent="0.35">
      <c r="C2369">
        <f>'TPS543C20 Loop Gain'!AI1571</f>
        <v>-27.02742701422769</v>
      </c>
      <c r="D2369">
        <f>'TPS543C20 Loop Gain'!AJ1571</f>
        <v>42.812697298969589</v>
      </c>
      <c r="E2369">
        <f>'TPS543C20 Loop Gain'!B1571</f>
        <v>143700</v>
      </c>
    </row>
    <row r="2370" spans="3:5" x14ac:dyDescent="0.35">
      <c r="C2370">
        <f>'TPS543C20 Loop Gain'!AI1570</f>
        <v>-27.020259028558485</v>
      </c>
      <c r="D2370">
        <f>'TPS543C20 Loop Gain'!AJ1570</f>
        <v>42.838687066136785</v>
      </c>
      <c r="E2370">
        <f>'TPS543C20 Loop Gain'!B1570</f>
        <v>143600</v>
      </c>
    </row>
    <row r="2371" spans="3:5" x14ac:dyDescent="0.35">
      <c r="C2371">
        <f>'TPS543C20 Loop Gain'!AI1569</f>
        <v>-27.013087741849013</v>
      </c>
      <c r="D2371">
        <f>'TPS543C20 Loop Gain'!AJ1569</f>
        <v>42.864668344083199</v>
      </c>
      <c r="E2371">
        <f>'TPS543C20 Loop Gain'!B1569</f>
        <v>143500</v>
      </c>
    </row>
    <row r="2372" spans="3:5" x14ac:dyDescent="0.35">
      <c r="C2372">
        <f>'TPS543C20 Loop Gain'!AI1568</f>
        <v>-27.005913147315169</v>
      </c>
      <c r="D2372">
        <f>'TPS543C20 Loop Gain'!AJ1568</f>
        <v>42.89064112187728</v>
      </c>
      <c r="E2372">
        <f>'TPS543C20 Loop Gain'!B1568</f>
        <v>143400</v>
      </c>
    </row>
    <row r="2373" spans="3:5" x14ac:dyDescent="0.35">
      <c r="C2373">
        <f>'TPS543C20 Loop Gain'!AI1567</f>
        <v>-26.998735238160265</v>
      </c>
      <c r="D2373">
        <f>'TPS543C20 Loop Gain'!AJ1567</f>
        <v>42.916605388552739</v>
      </c>
      <c r="E2373">
        <f>'TPS543C20 Loop Gain'!B1567</f>
        <v>143300</v>
      </c>
    </row>
    <row r="2374" spans="3:5" x14ac:dyDescent="0.35">
      <c r="C2374">
        <f>'TPS543C20 Loop Gain'!AI1566</f>
        <v>-26.991554007574635</v>
      </c>
      <c r="D2374">
        <f>'TPS543C20 Loop Gain'!AJ1566</f>
        <v>42.942561133110495</v>
      </c>
      <c r="E2374">
        <f>'TPS543C20 Loop Gain'!B1566</f>
        <v>143200</v>
      </c>
    </row>
    <row r="2375" spans="3:5" x14ac:dyDescent="0.35">
      <c r="C2375">
        <f>'TPS543C20 Loop Gain'!AI1565</f>
        <v>-26.984369448735443</v>
      </c>
      <c r="D2375">
        <f>'TPS543C20 Loop Gain'!AJ1565</f>
        <v>42.968508344515676</v>
      </c>
      <c r="E2375">
        <f>'TPS543C20 Loop Gain'!B1565</f>
        <v>143100</v>
      </c>
    </row>
    <row r="2376" spans="3:5" x14ac:dyDescent="0.35">
      <c r="C2376">
        <f>'TPS543C20 Loop Gain'!AI1564</f>
        <v>-26.977181554806641</v>
      </c>
      <c r="D2376">
        <f>'TPS543C20 Loop Gain'!AJ1564</f>
        <v>42.994447011699343</v>
      </c>
      <c r="E2376">
        <f>'TPS543C20 Loop Gain'!B1564</f>
        <v>143000</v>
      </c>
    </row>
    <row r="2377" spans="3:5" x14ac:dyDescent="0.35">
      <c r="C2377">
        <f>'TPS543C20 Loop Gain'!AI1563</f>
        <v>-26.969990318939306</v>
      </c>
      <c r="D2377">
        <f>'TPS543C20 Loop Gain'!AJ1563</f>
        <v>43.020377123557701</v>
      </c>
      <c r="E2377">
        <f>'TPS543C20 Loop Gain'!B1563</f>
        <v>142900</v>
      </c>
    </row>
    <row r="2378" spans="3:5" x14ac:dyDescent="0.35">
      <c r="C2378">
        <f>'TPS543C20 Loop Gain'!AI1562</f>
        <v>-26.962795734271111</v>
      </c>
      <c r="D2378">
        <f>'TPS543C20 Loop Gain'!AJ1562</f>
        <v>43.046298668952439</v>
      </c>
      <c r="E2378">
        <f>'TPS543C20 Loop Gain'!B1562</f>
        <v>142800</v>
      </c>
    </row>
    <row r="2379" spans="3:5" x14ac:dyDescent="0.35">
      <c r="C2379">
        <f>'TPS543C20 Loop Gain'!AI1561</f>
        <v>-26.955597793926984</v>
      </c>
      <c r="D2379">
        <f>'TPS543C20 Loop Gain'!AJ1561</f>
        <v>43.072211636709227</v>
      </c>
      <c r="E2379">
        <f>'TPS543C20 Loop Gain'!B1561</f>
        <v>142700</v>
      </c>
    </row>
    <row r="2380" spans="3:5" x14ac:dyDescent="0.35">
      <c r="C2380">
        <f>'TPS543C20 Loop Gain'!AI1560</f>
        <v>-26.948396491018102</v>
      </c>
      <c r="D2380">
        <f>'TPS543C20 Loop Gain'!AJ1560</f>
        <v>43.098116015620008</v>
      </c>
      <c r="E2380">
        <f>'TPS543C20 Loop Gain'!B1560</f>
        <v>142600</v>
      </c>
    </row>
    <row r="2381" spans="3:5" x14ac:dyDescent="0.35">
      <c r="C2381">
        <f>'TPS543C20 Loop Gain'!AI1559</f>
        <v>-26.941191818642565</v>
      </c>
      <c r="D2381">
        <f>'TPS543C20 Loop Gain'!AJ1559</f>
        <v>43.124011794441316</v>
      </c>
      <c r="E2381">
        <f>'TPS543C20 Loop Gain'!B1559</f>
        <v>142500</v>
      </c>
    </row>
    <row r="2382" spans="3:5" x14ac:dyDescent="0.35">
      <c r="C2382">
        <f>'TPS543C20 Loop Gain'!AI1558</f>
        <v>-26.933983769885334</v>
      </c>
      <c r="D2382">
        <f>'TPS543C20 Loop Gain'!AJ1558</f>
        <v>43.14989896189293</v>
      </c>
      <c r="E2382">
        <f>'TPS543C20 Loop Gain'!B1558</f>
        <v>142400</v>
      </c>
    </row>
    <row r="2383" spans="3:5" x14ac:dyDescent="0.35">
      <c r="C2383">
        <f>'TPS543C20 Loop Gain'!AI1557</f>
        <v>-26.926772337817635</v>
      </c>
      <c r="D2383">
        <f>'TPS543C20 Loop Gain'!AJ1557</f>
        <v>43.175777506659891</v>
      </c>
      <c r="E2383">
        <f>'TPS543C20 Loop Gain'!B1557</f>
        <v>142300</v>
      </c>
    </row>
    <row r="2384" spans="3:5" x14ac:dyDescent="0.35">
      <c r="C2384">
        <f>'TPS543C20 Loop Gain'!AI1556</f>
        <v>-26.919557515497718</v>
      </c>
      <c r="D2384">
        <f>'TPS543C20 Loop Gain'!AJ1556</f>
        <v>43.201647417392707</v>
      </c>
      <c r="E2384">
        <f>'TPS543C20 Loop Gain'!B1556</f>
        <v>142200</v>
      </c>
    </row>
    <row r="2385" spans="3:5" x14ac:dyDescent="0.35">
      <c r="C2385">
        <f>'TPS543C20 Loop Gain'!AI1555</f>
        <v>-26.912339295969719</v>
      </c>
      <c r="D2385">
        <f>'TPS543C20 Loop Gain'!AJ1555</f>
        <v>43.227508682704567</v>
      </c>
      <c r="E2385">
        <f>'TPS543C20 Loop Gain'!B1555</f>
        <v>142100</v>
      </c>
    </row>
    <row r="2386" spans="3:5" x14ac:dyDescent="0.35">
      <c r="C2386">
        <f>'TPS543C20 Loop Gain'!AI1554</f>
        <v>-26.905117672265121</v>
      </c>
      <c r="D2386">
        <f>'TPS543C20 Loop Gain'!AJ1554</f>
        <v>43.253361291173825</v>
      </c>
      <c r="E2386">
        <f>'TPS543C20 Loop Gain'!B1554</f>
        <v>142000</v>
      </c>
    </row>
    <row r="2387" spans="3:5" x14ac:dyDescent="0.35">
      <c r="C2387">
        <f>'TPS543C20 Loop Gain'!AI1553</f>
        <v>-26.897892637401362</v>
      </c>
      <c r="D2387">
        <f>'TPS543C20 Loop Gain'!AJ1553</f>
        <v>43.279205231341393</v>
      </c>
      <c r="E2387">
        <f>'TPS543C20 Loop Gain'!B1553</f>
        <v>141900</v>
      </c>
    </row>
    <row r="2388" spans="3:5" x14ac:dyDescent="0.35">
      <c r="C2388">
        <f>'TPS543C20 Loop Gain'!AI1552</f>
        <v>-26.890664184382565</v>
      </c>
      <c r="D2388">
        <f>'TPS543C20 Loop Gain'!AJ1552</f>
        <v>43.30504049171369</v>
      </c>
      <c r="E2388">
        <f>'TPS543C20 Loop Gain'!B1552</f>
        <v>141800</v>
      </c>
    </row>
    <row r="2389" spans="3:5" x14ac:dyDescent="0.35">
      <c r="C2389">
        <f>'TPS543C20 Loop Gain'!AI1551</f>
        <v>-26.88343230619892</v>
      </c>
      <c r="D2389">
        <f>'TPS543C20 Loop Gain'!AJ1551</f>
        <v>43.330867060759601</v>
      </c>
      <c r="E2389">
        <f>'TPS543C20 Loop Gain'!B1551</f>
        <v>141700</v>
      </c>
    </row>
    <row r="2390" spans="3:5" x14ac:dyDescent="0.35">
      <c r="C2390">
        <f>'TPS543C20 Loop Gain'!AI1550</f>
        <v>-26.876196995827236</v>
      </c>
      <c r="D2390">
        <f>'TPS543C20 Loop Gain'!AJ1550</f>
        <v>43.356684926912422</v>
      </c>
      <c r="E2390">
        <f>'TPS543C20 Loop Gain'!B1550</f>
        <v>141600</v>
      </c>
    </row>
    <row r="2391" spans="3:5" x14ac:dyDescent="0.35">
      <c r="C2391">
        <f>'TPS543C20 Loop Gain'!AI1549</f>
        <v>-26.868958246230289</v>
      </c>
      <c r="D2391">
        <f>'TPS543C20 Loop Gain'!AJ1549</f>
        <v>43.382494078568705</v>
      </c>
      <c r="E2391">
        <f>'TPS543C20 Loop Gain'!B1549</f>
        <v>141500</v>
      </c>
    </row>
    <row r="2392" spans="3:5" x14ac:dyDescent="0.35">
      <c r="C2392">
        <f>'TPS543C20 Loop Gain'!AI1548</f>
        <v>-26.861716050357604</v>
      </c>
      <c r="D2392">
        <f>'TPS543C20 Loop Gain'!AJ1548</f>
        <v>43.408294504087763</v>
      </c>
      <c r="E2392">
        <f>'TPS543C20 Loop Gain'!B1548</f>
        <v>141400</v>
      </c>
    </row>
    <row r="2393" spans="3:5" x14ac:dyDescent="0.35">
      <c r="C2393">
        <f>'TPS543C20 Loop Gain'!AI1547</f>
        <v>-26.854470401144809</v>
      </c>
      <c r="D2393">
        <f>'TPS543C20 Loop Gain'!AJ1547</f>
        <v>43.434086191792289</v>
      </c>
      <c r="E2393">
        <f>'TPS543C20 Loop Gain'!B1547</f>
        <v>141300</v>
      </c>
    </row>
    <row r="2394" spans="3:5" x14ac:dyDescent="0.35">
      <c r="C2394">
        <f>'TPS543C20 Loop Gain'!AI1546</f>
        <v>-26.847221291513094</v>
      </c>
      <c r="D2394">
        <f>'TPS543C20 Loop Gain'!AJ1546</f>
        <v>43.45986912996873</v>
      </c>
      <c r="E2394">
        <f>'TPS543C20 Loop Gain'!B1546</f>
        <v>141200</v>
      </c>
    </row>
    <row r="2395" spans="3:5" x14ac:dyDescent="0.35">
      <c r="C2395">
        <f>'TPS543C20 Loop Gain'!AI1545</f>
        <v>-26.839968714370471</v>
      </c>
      <c r="D2395">
        <f>'TPS543C20 Loop Gain'!AJ1545</f>
        <v>43.485643306865491</v>
      </c>
      <c r="E2395">
        <f>'TPS543C20 Loop Gain'!B1545</f>
        <v>141100</v>
      </c>
    </row>
    <row r="2396" spans="3:5" x14ac:dyDescent="0.35">
      <c r="C2396">
        <f>'TPS543C20 Loop Gain'!AI1544</f>
        <v>-26.832712662610696</v>
      </c>
      <c r="D2396">
        <f>'TPS543C20 Loop Gain'!AJ1544</f>
        <v>43.511408710693956</v>
      </c>
      <c r="E2396">
        <f>'TPS543C20 Loop Gain'!B1544</f>
        <v>141000</v>
      </c>
    </row>
    <row r="2397" spans="3:5" x14ac:dyDescent="0.35">
      <c r="C2397">
        <f>'TPS543C20 Loop Gain'!AI1543</f>
        <v>-26.825453129113789</v>
      </c>
      <c r="D2397">
        <f>'TPS543C20 Loop Gain'!AJ1543</f>
        <v>43.537165329628344</v>
      </c>
      <c r="E2397">
        <f>'TPS543C20 Loop Gain'!B1543</f>
        <v>140900</v>
      </c>
    </row>
    <row r="2398" spans="3:5" x14ac:dyDescent="0.35">
      <c r="C2398">
        <f>'TPS543C20 Loop Gain'!AI1542</f>
        <v>-26.818190106745483</v>
      </c>
      <c r="D2398">
        <f>'TPS543C20 Loop Gain'!AJ1542</f>
        <v>43.562913151805169</v>
      </c>
      <c r="E2398">
        <f>'TPS543C20 Loop Gain'!B1542</f>
        <v>140800</v>
      </c>
    </row>
    <row r="2399" spans="3:5" x14ac:dyDescent="0.35">
      <c r="C2399">
        <f>'TPS543C20 Loop Gain'!AI1541</f>
        <v>-26.810923588357763</v>
      </c>
      <c r="D2399">
        <f>'TPS543C20 Loop Gain'!AJ1541</f>
        <v>43.588652165323055</v>
      </c>
      <c r="E2399">
        <f>'TPS543C20 Loop Gain'!B1541</f>
        <v>140700</v>
      </c>
    </row>
    <row r="2400" spans="3:5" x14ac:dyDescent="0.35">
      <c r="C2400">
        <f>'TPS543C20 Loop Gain'!AI1540</f>
        <v>-26.80365356678843</v>
      </c>
      <c r="D2400">
        <f>'TPS543C20 Loop Gain'!AJ1540</f>
        <v>43.614382358243994</v>
      </c>
      <c r="E2400">
        <f>'TPS543C20 Loop Gain'!B1540</f>
        <v>140600</v>
      </c>
    </row>
    <row r="2401" spans="3:5" x14ac:dyDescent="0.35">
      <c r="C2401">
        <f>'TPS543C20 Loop Gain'!AI1539</f>
        <v>-26.796380034860626</v>
      </c>
      <c r="D2401">
        <f>'TPS543C20 Loop Gain'!AJ1539</f>
        <v>43.640103718590794</v>
      </c>
      <c r="E2401">
        <f>'TPS543C20 Loop Gain'!B1539</f>
        <v>140500</v>
      </c>
    </row>
    <row r="2402" spans="3:5" x14ac:dyDescent="0.35">
      <c r="C2402">
        <f>'TPS543C20 Loop Gain'!AI1538</f>
        <v>-26.789102985384361</v>
      </c>
      <c r="D2402">
        <f>'TPS543C20 Loop Gain'!AJ1538</f>
        <v>43.665816234348085</v>
      </c>
      <c r="E2402">
        <f>'TPS543C20 Loop Gain'!B1538</f>
        <v>140400</v>
      </c>
    </row>
    <row r="2403" spans="3:5" x14ac:dyDescent="0.35">
      <c r="C2403">
        <f>'TPS543C20 Loop Gain'!AI1537</f>
        <v>-26.781822411154536</v>
      </c>
      <c r="D2403">
        <f>'TPS543C20 Loop Gain'!AJ1537</f>
        <v>43.691519893462996</v>
      </c>
      <c r="E2403">
        <f>'TPS543C20 Loop Gain'!B1537</f>
        <v>140300</v>
      </c>
    </row>
    <row r="2404" spans="3:5" x14ac:dyDescent="0.35">
      <c r="C2404">
        <f>'TPS543C20 Loop Gain'!AI1536</f>
        <v>-26.774538304951978</v>
      </c>
      <c r="D2404">
        <f>'TPS543C20 Loop Gain'!AJ1536</f>
        <v>43.717214683844212</v>
      </c>
      <c r="E2404">
        <f>'TPS543C20 Loop Gain'!B1536</f>
        <v>140200</v>
      </c>
    </row>
    <row r="2405" spans="3:5" x14ac:dyDescent="0.35">
      <c r="C2405">
        <f>'TPS543C20 Loop Gain'!AI1535</f>
        <v>-26.767250659543453</v>
      </c>
      <c r="D2405">
        <f>'TPS543C20 Loop Gain'!AJ1535</f>
        <v>43.742900593361135</v>
      </c>
      <c r="E2405">
        <f>'TPS543C20 Loop Gain'!B1535</f>
        <v>140100</v>
      </c>
    </row>
    <row r="2406" spans="3:5" x14ac:dyDescent="0.35">
      <c r="C2406">
        <f>'TPS543C20 Loop Gain'!AI1534</f>
        <v>-26.75995946768105</v>
      </c>
      <c r="D2406">
        <f>'TPS543C20 Loop Gain'!AJ1534</f>
        <v>43.768577609846105</v>
      </c>
      <c r="E2406">
        <f>'TPS543C20 Loop Gain'!B1534</f>
        <v>140000</v>
      </c>
    </row>
    <row r="2407" spans="3:5" x14ac:dyDescent="0.35">
      <c r="C2407">
        <f>'TPS543C20 Loop Gain'!AI1533</f>
        <v>-26.752664722102786</v>
      </c>
      <c r="D2407">
        <f>'TPS543C20 Loop Gain'!AJ1533</f>
        <v>43.794245721090483</v>
      </c>
      <c r="E2407">
        <f>'TPS543C20 Loop Gain'!B1533</f>
        <v>139900</v>
      </c>
    </row>
    <row r="2408" spans="3:5" x14ac:dyDescent="0.35">
      <c r="C2408">
        <f>'TPS543C20 Loop Gain'!AI1532</f>
        <v>-26.745366415531819</v>
      </c>
      <c r="D2408">
        <f>'TPS543C20 Loop Gain'!AJ1532</f>
        <v>43.819904914849261</v>
      </c>
      <c r="E2408">
        <f>'TPS543C20 Loop Gain'!B1532</f>
        <v>139800</v>
      </c>
    </row>
    <row r="2409" spans="3:5" x14ac:dyDescent="0.35">
      <c r="C2409">
        <f>'TPS543C20 Loop Gain'!AI1531</f>
        <v>-26.738064540677009</v>
      </c>
      <c r="D2409">
        <f>'TPS543C20 Loop Gain'!AJ1531</f>
        <v>43.845555178835021</v>
      </c>
      <c r="E2409">
        <f>'TPS543C20 Loop Gain'!B1531</f>
        <v>139700</v>
      </c>
    </row>
    <row r="2410" spans="3:5" x14ac:dyDescent="0.35">
      <c r="C2410">
        <f>'TPS543C20 Loop Gain'!AI1530</f>
        <v>-26.730759090232784</v>
      </c>
      <c r="D2410">
        <f>'TPS543C20 Loop Gain'!AJ1530</f>
        <v>43.871196500724103</v>
      </c>
      <c r="E2410">
        <f>'TPS543C20 Loop Gain'!B1530</f>
        <v>139600</v>
      </c>
    </row>
    <row r="2411" spans="3:5" x14ac:dyDescent="0.35">
      <c r="C2411">
        <f>'TPS543C20 Loop Gain'!AI1529</f>
        <v>-26.723450056878988</v>
      </c>
      <c r="D2411">
        <f>'TPS543C20 Loop Gain'!AJ1529</f>
        <v>43.896828868152454</v>
      </c>
      <c r="E2411">
        <f>'TPS543C20 Loop Gain'!B1529</f>
        <v>139500</v>
      </c>
    </row>
    <row r="2412" spans="3:5" x14ac:dyDescent="0.35">
      <c r="C2412">
        <f>'TPS543C20 Loop Gain'!AI1528</f>
        <v>-26.716137433280363</v>
      </c>
      <c r="D2412">
        <f>'TPS543C20 Loop Gain'!AJ1528</f>
        <v>43.922452268716604</v>
      </c>
      <c r="E2412">
        <f>'TPS543C20 Loop Gain'!B1528</f>
        <v>139400</v>
      </c>
    </row>
    <row r="2413" spans="3:5" x14ac:dyDescent="0.35">
      <c r="C2413">
        <f>'TPS543C20 Loop Gain'!AI1527</f>
        <v>-26.708821212087553</v>
      </c>
      <c r="D2413">
        <f>'TPS543C20 Loop Gain'!AJ1527</f>
        <v>43.948066689971689</v>
      </c>
      <c r="E2413">
        <f>'TPS543C20 Loop Gain'!B1527</f>
        <v>139300</v>
      </c>
    </row>
    <row r="2414" spans="3:5" x14ac:dyDescent="0.35">
      <c r="C2414">
        <f>'TPS543C20 Loop Gain'!AI1526</f>
        <v>-26.701501385936197</v>
      </c>
      <c r="D2414">
        <f>'TPS543C20 Loop Gain'!AJ1526</f>
        <v>43.973672119436351</v>
      </c>
      <c r="E2414">
        <f>'TPS543C20 Loop Gain'!B1526</f>
        <v>139200</v>
      </c>
    </row>
    <row r="2415" spans="3:5" x14ac:dyDescent="0.35">
      <c r="C2415">
        <f>'TPS543C20 Loop Gain'!AI1525</f>
        <v>-26.694177947446995</v>
      </c>
      <c r="D2415">
        <f>'TPS543C20 Loop Gain'!AJ1525</f>
        <v>43.99926854458645</v>
      </c>
      <c r="E2415">
        <f>'TPS543C20 Loop Gain'!B1525</f>
        <v>139100</v>
      </c>
    </row>
    <row r="2416" spans="3:5" x14ac:dyDescent="0.35">
      <c r="C2416">
        <f>'TPS543C20 Loop Gain'!AI1524</f>
        <v>-26.686850889226132</v>
      </c>
      <c r="D2416">
        <f>'TPS543C20 Loop Gain'!AJ1524</f>
        <v>44.024855952858822</v>
      </c>
      <c r="E2416">
        <f>'TPS543C20 Loop Gain'!B1524</f>
        <v>139000</v>
      </c>
    </row>
    <row r="2417" spans="3:5" x14ac:dyDescent="0.35">
      <c r="C2417">
        <f>'TPS543C20 Loop Gain'!AI1523</f>
        <v>-26.679520203864758</v>
      </c>
      <c r="D2417">
        <f>'TPS543C20 Loop Gain'!AJ1523</f>
        <v>44.050434331649832</v>
      </c>
      <c r="E2417">
        <f>'TPS543C20 Loop Gain'!B1523</f>
        <v>138900</v>
      </c>
    </row>
    <row r="2418" spans="3:5" x14ac:dyDescent="0.35">
      <c r="C2418">
        <f>'TPS543C20 Loop Gain'!AI1522</f>
        <v>-26.672185883939328</v>
      </c>
      <c r="D2418">
        <f>'TPS543C20 Loop Gain'!AJ1522</f>
        <v>44.076003668316346</v>
      </c>
      <c r="E2418">
        <f>'TPS543C20 Loop Gain'!B1522</f>
        <v>138800</v>
      </c>
    </row>
    <row r="2419" spans="3:5" x14ac:dyDescent="0.35">
      <c r="C2419">
        <f>'TPS543C20 Loop Gain'!AI1521</f>
        <v>-26.6648479220109</v>
      </c>
      <c r="D2419">
        <f>'TPS543C20 Loop Gain'!AJ1521</f>
        <v>44.101563950172455</v>
      </c>
      <c r="E2419">
        <f>'TPS543C20 Loop Gain'!B1521</f>
        <v>138700</v>
      </c>
    </row>
    <row r="2420" spans="3:5" x14ac:dyDescent="0.35">
      <c r="C2420">
        <f>'TPS543C20 Loop Gain'!AI1520</f>
        <v>-26.657506310625728</v>
      </c>
      <c r="D2420">
        <f>'TPS543C20 Loop Gain'!AJ1520</f>
        <v>44.127115164493581</v>
      </c>
      <c r="E2420">
        <f>'TPS543C20 Loop Gain'!B1520</f>
        <v>138600</v>
      </c>
    </row>
    <row r="2421" spans="3:5" x14ac:dyDescent="0.35">
      <c r="C2421">
        <f>'TPS543C20 Loop Gain'!AI1519</f>
        <v>-26.650161042315098</v>
      </c>
      <c r="D2421">
        <f>'TPS543C20 Loop Gain'!AJ1519</f>
        <v>44.152657298513674</v>
      </c>
      <c r="E2421">
        <f>'TPS543C20 Loop Gain'!B1519</f>
        <v>138500</v>
      </c>
    </row>
    <row r="2422" spans="3:5" x14ac:dyDescent="0.35">
      <c r="C2422">
        <f>'TPS543C20 Loop Gain'!AI1518</f>
        <v>-26.642812109594999</v>
      </c>
      <c r="D2422">
        <f>'TPS543C20 Loop Gain'!AJ1518</f>
        <v>44.178190339424852</v>
      </c>
      <c r="E2422">
        <f>'TPS543C20 Loop Gain'!B1518</f>
        <v>138400</v>
      </c>
    </row>
    <row r="2423" spans="3:5" x14ac:dyDescent="0.35">
      <c r="C2423">
        <f>'TPS543C20 Loop Gain'!AI1517</f>
        <v>-26.635459504966462</v>
      </c>
      <c r="D2423">
        <f>'TPS543C20 Loop Gain'!AJ1517</f>
        <v>44.203714274379436</v>
      </c>
      <c r="E2423">
        <f>'TPS543C20 Loop Gain'!B1517</f>
        <v>138300</v>
      </c>
    </row>
    <row r="2424" spans="3:5" x14ac:dyDescent="0.35">
      <c r="C2424">
        <f>'TPS543C20 Loop Gain'!AI1516</f>
        <v>-26.628103220915278</v>
      </c>
      <c r="D2424">
        <f>'TPS543C20 Loop Gain'!AJ1516</f>
        <v>44.229229090486818</v>
      </c>
      <c r="E2424">
        <f>'TPS543C20 Loop Gain'!B1516</f>
        <v>138200</v>
      </c>
    </row>
    <row r="2425" spans="3:5" x14ac:dyDescent="0.35">
      <c r="C2425">
        <f>'TPS543C20 Loop Gain'!AI1515</f>
        <v>-26.620743249911488</v>
      </c>
      <c r="D2425">
        <f>'TPS543C20 Loop Gain'!AJ1515</f>
        <v>44.254734774817173</v>
      </c>
      <c r="E2425">
        <f>'TPS543C20 Loop Gain'!B1515</f>
        <v>138100</v>
      </c>
    </row>
    <row r="2426" spans="3:5" x14ac:dyDescent="0.35">
      <c r="C2426">
        <f>'TPS543C20 Loop Gain'!AI1514</f>
        <v>-26.613379584410616</v>
      </c>
      <c r="D2426">
        <f>'TPS543C20 Loop Gain'!AJ1514</f>
        <v>44.280231314395785</v>
      </c>
      <c r="E2426">
        <f>'TPS543C20 Loop Gain'!B1514</f>
        <v>138000</v>
      </c>
    </row>
    <row r="2427" spans="3:5" x14ac:dyDescent="0.35">
      <c r="C2427">
        <f>'TPS543C20 Loop Gain'!AI1513</f>
        <v>-26.606012216852612</v>
      </c>
      <c r="D2427">
        <f>'TPS543C20 Loop Gain'!AJ1513</f>
        <v>44.305718696209084</v>
      </c>
      <c r="E2427">
        <f>'TPS543C20 Loop Gain'!B1513</f>
        <v>137900</v>
      </c>
    </row>
    <row r="2428" spans="3:5" x14ac:dyDescent="0.35">
      <c r="C2428">
        <f>'TPS543C20 Loop Gain'!AI1512</f>
        <v>-26.59864113966141</v>
      </c>
      <c r="D2428">
        <f>'TPS543C20 Loop Gain'!AJ1512</f>
        <v>44.331196907200358</v>
      </c>
      <c r="E2428">
        <f>'TPS543C20 Loop Gain'!B1512</f>
        <v>137800</v>
      </c>
    </row>
    <row r="2429" spans="3:5" x14ac:dyDescent="0.35">
      <c r="C2429">
        <f>'TPS543C20 Loop Gain'!AI1511</f>
        <v>-26.591266345246005</v>
      </c>
      <c r="D2429">
        <f>'TPS543C20 Loop Gain'!AJ1511</f>
        <v>44.356665934270048</v>
      </c>
      <c r="E2429">
        <f>'TPS543C20 Loop Gain'!B1511</f>
        <v>137700</v>
      </c>
    </row>
    <row r="2430" spans="3:5" x14ac:dyDescent="0.35">
      <c r="C2430">
        <f>'TPS543C20 Loop Gain'!AI1510</f>
        <v>-26.583887825999923</v>
      </c>
      <c r="D2430">
        <f>'TPS543C20 Loop Gain'!AJ1510</f>
        <v>44.382125764276971</v>
      </c>
      <c r="E2430">
        <f>'TPS543C20 Loop Gain'!B1510</f>
        <v>137600</v>
      </c>
    </row>
    <row r="2431" spans="3:5" x14ac:dyDescent="0.35">
      <c r="C2431">
        <f>'TPS543C20 Loop Gain'!AI1509</f>
        <v>-26.576505574301137</v>
      </c>
      <c r="D2431">
        <f>'TPS543C20 Loop Gain'!AJ1509</f>
        <v>44.407576384038528</v>
      </c>
      <c r="E2431">
        <f>'TPS543C20 Loop Gain'!B1509</f>
        <v>137500</v>
      </c>
    </row>
    <row r="2432" spans="3:5" x14ac:dyDescent="0.35">
      <c r="C2432">
        <f>'TPS543C20 Loop Gain'!AI1508</f>
        <v>-26.569119582511604</v>
      </c>
      <c r="D2432">
        <f>'TPS543C20 Loop Gain'!AJ1508</f>
        <v>44.43301778032761</v>
      </c>
      <c r="E2432">
        <f>'TPS543C20 Loop Gain'!B1508</f>
        <v>137400</v>
      </c>
    </row>
    <row r="2433" spans="3:5" x14ac:dyDescent="0.35">
      <c r="C2433">
        <f>'TPS543C20 Loop Gain'!AI1507</f>
        <v>-26.561729842978167</v>
      </c>
      <c r="D2433">
        <f>'TPS543C20 Loop Gain'!AJ1507</f>
        <v>44.45844993987609</v>
      </c>
      <c r="E2433">
        <f>'TPS543C20 Loop Gain'!B1507</f>
        <v>137300</v>
      </c>
    </row>
    <row r="2434" spans="3:5" x14ac:dyDescent="0.35">
      <c r="C2434">
        <f>'TPS543C20 Loop Gain'!AI1506</f>
        <v>-26.554336348031661</v>
      </c>
      <c r="D2434">
        <f>'TPS543C20 Loop Gain'!AJ1506</f>
        <v>44.483872849370556</v>
      </c>
      <c r="E2434">
        <f>'TPS543C20 Loop Gain'!B1506</f>
        <v>137200</v>
      </c>
    </row>
    <row r="2435" spans="3:5" x14ac:dyDescent="0.35">
      <c r="C2435">
        <f>'TPS543C20 Loop Gain'!AI1505</f>
        <v>-26.546939089986985</v>
      </c>
      <c r="D2435">
        <f>'TPS543C20 Loop Gain'!AJ1505</f>
        <v>44.509286495457552</v>
      </c>
      <c r="E2435">
        <f>'TPS543C20 Loop Gain'!B1505</f>
        <v>137100</v>
      </c>
    </row>
    <row r="2436" spans="3:5" x14ac:dyDescent="0.35">
      <c r="C2436">
        <f>'TPS543C20 Loop Gain'!AI1504</f>
        <v>-26.539538061143617</v>
      </c>
      <c r="D2436">
        <f>'TPS543C20 Loop Gain'!AJ1504</f>
        <v>44.534690864738081</v>
      </c>
      <c r="E2436">
        <f>'TPS543C20 Loop Gain'!B1504</f>
        <v>137000</v>
      </c>
    </row>
    <row r="2437" spans="3:5" x14ac:dyDescent="0.35">
      <c r="C2437">
        <f>'TPS543C20 Loop Gain'!AI1503</f>
        <v>-26.532133253785123</v>
      </c>
      <c r="D2437">
        <f>'TPS543C20 Loop Gain'!AJ1503</f>
        <v>44.560085943770666</v>
      </c>
      <c r="E2437">
        <f>'TPS543C20 Loop Gain'!B1503</f>
        <v>136900</v>
      </c>
    </row>
    <row r="2438" spans="3:5" x14ac:dyDescent="0.35">
      <c r="C2438">
        <f>'TPS543C20 Loop Gain'!AI1502</f>
        <v>-26.524724660178819</v>
      </c>
      <c r="D2438">
        <f>'TPS543C20 Loop Gain'!AJ1502</f>
        <v>44.585471719070355</v>
      </c>
      <c r="E2438">
        <f>'TPS543C20 Loop Gain'!B1502</f>
        <v>136800</v>
      </c>
    </row>
    <row r="2439" spans="3:5" x14ac:dyDescent="0.35">
      <c r="C2439">
        <f>'TPS543C20 Loop Gain'!AI1501</f>
        <v>-26.517312272576461</v>
      </c>
      <c r="D2439">
        <f>'TPS543C20 Loop Gain'!AJ1501</f>
        <v>44.610848177107265</v>
      </c>
      <c r="E2439">
        <f>'TPS543C20 Loop Gain'!B1501</f>
        <v>136700</v>
      </c>
    </row>
    <row r="2440" spans="3:5" x14ac:dyDescent="0.35">
      <c r="C2440">
        <f>'TPS543C20 Loop Gain'!AI1500</f>
        <v>-26.509896083213349</v>
      </c>
      <c r="D2440">
        <f>'TPS543C20 Loop Gain'!AJ1500</f>
        <v>44.636215304308678</v>
      </c>
      <c r="E2440">
        <f>'TPS543C20 Loop Gain'!B1500</f>
        <v>136600</v>
      </c>
    </row>
    <row r="2441" spans="3:5" x14ac:dyDescent="0.35">
      <c r="C2441">
        <f>'TPS543C20 Loop Gain'!AI1499</f>
        <v>-26.502476084309219</v>
      </c>
      <c r="D2441">
        <f>'TPS543C20 Loop Gain'!AJ1499</f>
        <v>44.661573087058002</v>
      </c>
      <c r="E2441">
        <f>'TPS543C20 Loop Gain'!B1499</f>
        <v>136500</v>
      </c>
    </row>
    <row r="2442" spans="3:5" x14ac:dyDescent="0.35">
      <c r="C2442">
        <f>'TPS543C20 Loop Gain'!AI1498</f>
        <v>-26.495052268067496</v>
      </c>
      <c r="D2442">
        <f>'TPS543C20 Loop Gain'!AJ1498</f>
        <v>44.686921511693981</v>
      </c>
      <c r="E2442">
        <f>'TPS543C20 Loop Gain'!B1498</f>
        <v>136400</v>
      </c>
    </row>
    <row r="2443" spans="3:5" x14ac:dyDescent="0.35">
      <c r="C2443">
        <f>'TPS543C20 Loop Gain'!AI1497</f>
        <v>-26.487624626675071</v>
      </c>
      <c r="D2443">
        <f>'TPS543C20 Loop Gain'!AJ1497</f>
        <v>44.712260564510728</v>
      </c>
      <c r="E2443">
        <f>'TPS543C20 Loop Gain'!B1497</f>
        <v>136300</v>
      </c>
    </row>
    <row r="2444" spans="3:5" x14ac:dyDescent="0.35">
      <c r="C2444">
        <f>'TPS543C20 Loop Gain'!AI1496</f>
        <v>-26.480193152303055</v>
      </c>
      <c r="D2444">
        <f>'TPS543C20 Loop Gain'!AJ1496</f>
        <v>44.737590231757729</v>
      </c>
      <c r="E2444">
        <f>'TPS543C20 Loop Gain'!B1496</f>
        <v>136200</v>
      </c>
    </row>
    <row r="2445" spans="3:5" x14ac:dyDescent="0.35">
      <c r="C2445">
        <f>'TPS543C20 Loop Gain'!AI1495</f>
        <v>-26.4727578371063</v>
      </c>
      <c r="D2445">
        <f>'TPS543C20 Loop Gain'!AJ1495</f>
        <v>44.762910499639801</v>
      </c>
      <c r="E2445">
        <f>'TPS543C20 Loop Gain'!B1495</f>
        <v>136100</v>
      </c>
    </row>
    <row r="2446" spans="3:5" x14ac:dyDescent="0.35">
      <c r="C2446">
        <f>'TPS543C20 Loop Gain'!AI1494</f>
        <v>-26.465318673222995</v>
      </c>
      <c r="D2446">
        <f>'TPS543C20 Loop Gain'!AJ1494</f>
        <v>44.788221354317393</v>
      </c>
      <c r="E2446">
        <f>'TPS543C20 Loop Gain'!B1494</f>
        <v>136000</v>
      </c>
    </row>
    <row r="2447" spans="3:5" x14ac:dyDescent="0.35">
      <c r="C2447">
        <f>'TPS543C20 Loop Gain'!AI1493</f>
        <v>-26.457875652775144</v>
      </c>
      <c r="D2447">
        <f>'TPS543C20 Loop Gain'!AJ1493</f>
        <v>44.813522781904929</v>
      </c>
      <c r="E2447">
        <f>'TPS543C20 Loop Gain'!B1493</f>
        <v>135900</v>
      </c>
    </row>
    <row r="2448" spans="3:5" x14ac:dyDescent="0.35">
      <c r="C2448">
        <f>'TPS543C20 Loop Gain'!AI1492</f>
        <v>-26.450428767868512</v>
      </c>
      <c r="D2448">
        <f>'TPS543C20 Loop Gain'!AJ1492</f>
        <v>44.838814768472631</v>
      </c>
      <c r="E2448">
        <f>'TPS543C20 Loop Gain'!B1492</f>
        <v>135800</v>
      </c>
    </row>
    <row r="2449" spans="3:5" x14ac:dyDescent="0.35">
      <c r="C2449">
        <f>'TPS543C20 Loop Gain'!AI1491</f>
        <v>-26.442978010591748</v>
      </c>
      <c r="D2449">
        <f>'TPS543C20 Loop Gain'!AJ1491</f>
        <v>44.864097300044058</v>
      </c>
      <c r="E2449">
        <f>'TPS543C20 Loop Gain'!B1491</f>
        <v>135700</v>
      </c>
    </row>
    <row r="2450" spans="3:5" x14ac:dyDescent="0.35">
      <c r="C2450">
        <f>'TPS543C20 Loop Gain'!AI1490</f>
        <v>-26.435523373017741</v>
      </c>
      <c r="D2450">
        <f>'TPS543C20 Loop Gain'!AJ1490</f>
        <v>44.889370362598164</v>
      </c>
      <c r="E2450">
        <f>'TPS543C20 Loop Gain'!B1490</f>
        <v>135600</v>
      </c>
    </row>
    <row r="2451" spans="3:5" x14ac:dyDescent="0.35">
      <c r="C2451">
        <f>'TPS543C20 Loop Gain'!AI1489</f>
        <v>-26.428064847202091</v>
      </c>
      <c r="D2451">
        <f>'TPS543C20 Loop Gain'!AJ1489</f>
        <v>44.914633942068136</v>
      </c>
      <c r="E2451">
        <f>'TPS543C20 Loop Gain'!B1489</f>
        <v>135500</v>
      </c>
    </row>
    <row r="2452" spans="3:5" x14ac:dyDescent="0.35">
      <c r="C2452">
        <f>'TPS543C20 Loop Gain'!AI1488</f>
        <v>-26.420602425184239</v>
      </c>
      <c r="D2452">
        <f>'TPS543C20 Loop Gain'!AJ1488</f>
        <v>44.93988802433973</v>
      </c>
      <c r="E2452">
        <f>'TPS543C20 Loop Gain'!B1488</f>
        <v>135400</v>
      </c>
    </row>
    <row r="2453" spans="3:5" x14ac:dyDescent="0.35">
      <c r="C2453">
        <f>'TPS543C20 Loop Gain'!AI1487</f>
        <v>-26.413136098986808</v>
      </c>
      <c r="D2453">
        <f>'TPS543C20 Loop Gain'!AJ1487</f>
        <v>44.965132595254808</v>
      </c>
      <c r="E2453">
        <f>'TPS543C20 Loop Gain'!B1487</f>
        <v>135300</v>
      </c>
    </row>
    <row r="2454" spans="3:5" x14ac:dyDescent="0.35">
      <c r="C2454">
        <f>'TPS543C20 Loop Gain'!AI1486</f>
        <v>-26.405665860615152</v>
      </c>
      <c r="D2454">
        <f>'TPS543C20 Loop Gain'!AJ1486</f>
        <v>44.990367640606351</v>
      </c>
      <c r="E2454">
        <f>'TPS543C20 Loop Gain'!B1486</f>
        <v>135200</v>
      </c>
    </row>
    <row r="2455" spans="3:5" x14ac:dyDescent="0.35">
      <c r="C2455">
        <f>'TPS543C20 Loop Gain'!AI1485</f>
        <v>-26.398191702058895</v>
      </c>
      <c r="D2455">
        <f>'TPS543C20 Loop Gain'!AJ1485</f>
        <v>45.015593146143495</v>
      </c>
      <c r="E2455">
        <f>'TPS543C20 Loop Gain'!B1485</f>
        <v>135100</v>
      </c>
    </row>
    <row r="2456" spans="3:5" x14ac:dyDescent="0.35">
      <c r="C2456">
        <f>'TPS543C20 Loop Gain'!AI1484</f>
        <v>-26.390713615289766</v>
      </c>
      <c r="D2456">
        <f>'TPS543C20 Loop Gain'!AJ1484</f>
        <v>45.04080909756685</v>
      </c>
      <c r="E2456">
        <f>'TPS543C20 Loop Gain'!B1484</f>
        <v>135000</v>
      </c>
    </row>
    <row r="2457" spans="3:5" x14ac:dyDescent="0.35">
      <c r="C2457">
        <f>'TPS543C20 Loop Gain'!AI1483</f>
        <v>-26.383231592262955</v>
      </c>
      <c r="D2457">
        <f>'TPS543C20 Loop Gain'!AJ1483</f>
        <v>45.066015480530609</v>
      </c>
      <c r="E2457">
        <f>'TPS543C20 Loop Gain'!B1483</f>
        <v>134900</v>
      </c>
    </row>
    <row r="2458" spans="3:5" x14ac:dyDescent="0.35">
      <c r="C2458">
        <f>'TPS543C20 Loop Gain'!AI1482</f>
        <v>-26.375745624916554</v>
      </c>
      <c r="D2458">
        <f>'TPS543C20 Loop Gain'!AJ1482</f>
        <v>45.091212280641834</v>
      </c>
      <c r="E2458">
        <f>'TPS543C20 Loop Gain'!B1482</f>
        <v>134800</v>
      </c>
    </row>
    <row r="2459" spans="3:5" x14ac:dyDescent="0.35">
      <c r="C2459">
        <f>'TPS543C20 Loop Gain'!AI1481</f>
        <v>-26.368255705172071</v>
      </c>
      <c r="D2459">
        <f>'TPS543C20 Loop Gain'!AJ1481</f>
        <v>45.116399483461542</v>
      </c>
      <c r="E2459">
        <f>'TPS543C20 Loop Gain'!B1481</f>
        <v>134700</v>
      </c>
    </row>
    <row r="2460" spans="3:5" x14ac:dyDescent="0.35">
      <c r="C2460">
        <f>'TPS543C20 Loop Gain'!AI1480</f>
        <v>-26.360761824933107</v>
      </c>
      <c r="D2460">
        <f>'TPS543C20 Loop Gain'!AJ1480</f>
        <v>45.141577074501242</v>
      </c>
      <c r="E2460">
        <f>'TPS543C20 Loop Gain'!B1480</f>
        <v>134600</v>
      </c>
    </row>
    <row r="2461" spans="3:5" x14ac:dyDescent="0.35">
      <c r="C2461">
        <f>'TPS543C20 Loop Gain'!AI1479</f>
        <v>-26.353263976086989</v>
      </c>
      <c r="D2461">
        <f>'TPS543C20 Loop Gain'!AJ1479</f>
        <v>45.166745039227131</v>
      </c>
      <c r="E2461">
        <f>'TPS543C20 Loop Gain'!B1479</f>
        <v>134500</v>
      </c>
    </row>
    <row r="2462" spans="3:5" x14ac:dyDescent="0.35">
      <c r="C2462">
        <f>'TPS543C20 Loop Gain'!AI1478</f>
        <v>-26.345762150503113</v>
      </c>
      <c r="D2462">
        <f>'TPS543C20 Loop Gain'!AJ1478</f>
        <v>45.191903363055808</v>
      </c>
      <c r="E2462">
        <f>'TPS543C20 Loop Gain'!B1478</f>
        <v>134400</v>
      </c>
    </row>
    <row r="2463" spans="3:5" x14ac:dyDescent="0.35">
      <c r="C2463">
        <f>'TPS543C20 Loop Gain'!AI1477</f>
        <v>-26.338256340034064</v>
      </c>
      <c r="D2463">
        <f>'TPS543C20 Loop Gain'!AJ1477</f>
        <v>45.217052031356587</v>
      </c>
      <c r="E2463">
        <f>'TPS543C20 Loop Gain'!B1477</f>
        <v>134300</v>
      </c>
    </row>
    <row r="2464" spans="3:5" x14ac:dyDescent="0.35">
      <c r="C2464">
        <f>'TPS543C20 Loop Gain'!AI1476</f>
        <v>-26.330746536514788</v>
      </c>
      <c r="D2464">
        <f>'TPS543C20 Loop Gain'!AJ1476</f>
        <v>45.242191029451007</v>
      </c>
      <c r="E2464">
        <f>'TPS543C20 Loop Gain'!B1476</f>
        <v>134200</v>
      </c>
    </row>
    <row r="2465" spans="3:5" x14ac:dyDescent="0.35">
      <c r="C2465">
        <f>'TPS543C20 Loop Gain'!AI1475</f>
        <v>-26.323232731763191</v>
      </c>
      <c r="D2465">
        <f>'TPS543C20 Loop Gain'!AJ1475</f>
        <v>45.267320342612159</v>
      </c>
      <c r="E2465">
        <f>'TPS543C20 Loop Gain'!B1475</f>
        <v>134100</v>
      </c>
    </row>
    <row r="2466" spans="3:5" x14ac:dyDescent="0.35">
      <c r="C2466">
        <f>'TPS543C20 Loop Gain'!AI1474</f>
        <v>-26.315714917579449</v>
      </c>
      <c r="D2466">
        <f>'TPS543C20 Loop Gain'!AJ1474</f>
        <v>45.292439956063923</v>
      </c>
      <c r="E2466">
        <f>'TPS543C20 Loop Gain'!B1474</f>
        <v>134000</v>
      </c>
    </row>
    <row r="2467" spans="3:5" x14ac:dyDescent="0.35">
      <c r="C2467">
        <f>'TPS543C20 Loop Gain'!AI1473</f>
        <v>-26.308193085746687</v>
      </c>
      <c r="D2467">
        <f>'TPS543C20 Loop Gain'!AJ1473</f>
        <v>45.317549854982907</v>
      </c>
      <c r="E2467">
        <f>'TPS543C20 Loop Gain'!B1473</f>
        <v>133900</v>
      </c>
    </row>
    <row r="2468" spans="3:5" x14ac:dyDescent="0.35">
      <c r="C2468">
        <f>'TPS543C20 Loop Gain'!AI1472</f>
        <v>-26.300667228029809</v>
      </c>
      <c r="D2468">
        <f>'TPS543C20 Loop Gain'!AJ1472</f>
        <v>45.342650024495121</v>
      </c>
      <c r="E2468">
        <f>'TPS543C20 Loop Gain'!B1472</f>
        <v>133800</v>
      </c>
    </row>
    <row r="2469" spans="3:5" x14ac:dyDescent="0.35">
      <c r="C2469">
        <f>'TPS543C20 Loop Gain'!AI1471</f>
        <v>-26.293137336176521</v>
      </c>
      <c r="D2469">
        <f>'TPS543C20 Loop Gain'!AJ1471</f>
        <v>45.367740449678806</v>
      </c>
      <c r="E2469">
        <f>'TPS543C20 Loop Gain'!B1471</f>
        <v>133700</v>
      </c>
    </row>
    <row r="2470" spans="3:5" x14ac:dyDescent="0.35">
      <c r="C2470">
        <f>'TPS543C20 Loop Gain'!AI1470</f>
        <v>-26.285603401916827</v>
      </c>
      <c r="D2470">
        <f>'TPS543C20 Loop Gain'!AJ1470</f>
        <v>45.392821115562711</v>
      </c>
      <c r="E2470">
        <f>'TPS543C20 Loop Gain'!B1470</f>
        <v>133600</v>
      </c>
    </row>
    <row r="2471" spans="3:5" x14ac:dyDescent="0.35">
      <c r="C2471">
        <f>'TPS543C20 Loop Gain'!AI1469</f>
        <v>-26.278065416963173</v>
      </c>
      <c r="D2471">
        <f>'TPS543C20 Loop Gain'!AJ1469</f>
        <v>45.41789200712558</v>
      </c>
      <c r="E2471">
        <f>'TPS543C20 Loop Gain'!B1469</f>
        <v>133500</v>
      </c>
    </row>
    <row r="2472" spans="3:5" x14ac:dyDescent="0.35">
      <c r="C2472">
        <f>'TPS543C20 Loop Gain'!AI1468</f>
        <v>-26.270523373009645</v>
      </c>
      <c r="D2472">
        <f>'TPS543C20 Loop Gain'!AJ1468</f>
        <v>45.442953109298109</v>
      </c>
      <c r="E2472">
        <f>'TPS543C20 Loop Gain'!B1468</f>
        <v>133400</v>
      </c>
    </row>
    <row r="2473" spans="3:5" x14ac:dyDescent="0.35">
      <c r="C2473">
        <f>'TPS543C20 Loop Gain'!AI1467</f>
        <v>-26.262977261733322</v>
      </c>
      <c r="D2473">
        <f>'TPS543C20 Loop Gain'!AJ1467</f>
        <v>45.468004406958002</v>
      </c>
      <c r="E2473">
        <f>'TPS543C20 Loop Gain'!B1467</f>
        <v>133300</v>
      </c>
    </row>
    <row r="2474" spans="3:5" x14ac:dyDescent="0.35">
      <c r="C2474">
        <f>'TPS543C20 Loop Gain'!AI1466</f>
        <v>-26.255427074792571</v>
      </c>
      <c r="D2474">
        <f>'TPS543C20 Loop Gain'!AJ1466</f>
        <v>45.493045884936002</v>
      </c>
      <c r="E2474">
        <f>'TPS543C20 Loop Gain'!B1466</f>
        <v>133200</v>
      </c>
    </row>
    <row r="2475" spans="3:5" x14ac:dyDescent="0.35">
      <c r="C2475">
        <f>'TPS543C20 Loop Gain'!AI1465</f>
        <v>-26.247872803828393</v>
      </c>
      <c r="D2475">
        <f>'TPS543C20 Loop Gain'!AJ1465</f>
        <v>45.51807752801114</v>
      </c>
      <c r="E2475">
        <f>'TPS543C20 Loop Gain'!B1465</f>
        <v>133100</v>
      </c>
    </row>
    <row r="2476" spans="3:5" x14ac:dyDescent="0.35">
      <c r="C2476">
        <f>'TPS543C20 Loop Gain'!AI1464</f>
        <v>-26.240314440463358</v>
      </c>
      <c r="D2476">
        <f>'TPS543C20 Loop Gain'!AJ1464</f>
        <v>45.543099320913051</v>
      </c>
      <c r="E2476">
        <f>'TPS543C20 Loop Gain'!B1464</f>
        <v>133000</v>
      </c>
    </row>
    <row r="2477" spans="3:5" x14ac:dyDescent="0.35">
      <c r="C2477">
        <f>'TPS543C20 Loop Gain'!AI1463</f>
        <v>-26.232751976302069</v>
      </c>
      <c r="D2477">
        <f>'TPS543C20 Loop Gain'!AJ1463</f>
        <v>45.56811124831961</v>
      </c>
      <c r="E2477">
        <f>'TPS543C20 Loop Gain'!B1463</f>
        <v>132900</v>
      </c>
    </row>
    <row r="2478" spans="3:5" x14ac:dyDescent="0.35">
      <c r="C2478">
        <f>'TPS543C20 Loop Gain'!AI1462</f>
        <v>-26.225185402931345</v>
      </c>
      <c r="D2478">
        <f>'TPS543C20 Loop Gain'!AJ1462</f>
        <v>45.593113294859563</v>
      </c>
      <c r="E2478">
        <f>'TPS543C20 Loop Gain'!B1462</f>
        <v>132800</v>
      </c>
    </row>
    <row r="2479" spans="3:5" x14ac:dyDescent="0.35">
      <c r="C2479">
        <f>'TPS543C20 Loop Gain'!AI1461</f>
        <v>-26.217614711919346</v>
      </c>
      <c r="D2479">
        <f>'TPS543C20 Loop Gain'!AJ1461</f>
        <v>45.618105445107688</v>
      </c>
      <c r="E2479">
        <f>'TPS543C20 Loop Gain'!B1461</f>
        <v>132700</v>
      </c>
    </row>
    <row r="2480" spans="3:5" x14ac:dyDescent="0.35">
      <c r="C2480">
        <f>'TPS543C20 Loop Gain'!AI1460</f>
        <v>-26.210039894815928</v>
      </c>
      <c r="D2480">
        <f>'TPS543C20 Loop Gain'!AJ1460</f>
        <v>45.643087683590295</v>
      </c>
      <c r="E2480">
        <f>'TPS543C20 Loop Gain'!B1460</f>
        <v>132600</v>
      </c>
    </row>
    <row r="2481" spans="3:5" x14ac:dyDescent="0.35">
      <c r="C2481">
        <f>'TPS543C20 Loop Gain'!AI1459</f>
        <v>-26.202460943152982</v>
      </c>
      <c r="D2481">
        <f>'TPS543C20 Loop Gain'!AJ1459</f>
        <v>45.668059994782091</v>
      </c>
      <c r="E2481">
        <f>'TPS543C20 Loop Gain'!B1459</f>
        <v>132500</v>
      </c>
    </row>
    <row r="2482" spans="3:5" x14ac:dyDescent="0.35">
      <c r="C2482">
        <f>'TPS543C20 Loop Gain'!AI1458</f>
        <v>-26.194877848443983</v>
      </c>
      <c r="D2482">
        <f>'TPS543C20 Loop Gain'!AJ1458</f>
        <v>45.693022363105577</v>
      </c>
      <c r="E2482">
        <f>'TPS543C20 Loop Gain'!B1458</f>
        <v>132400</v>
      </c>
    </row>
    <row r="2483" spans="3:5" x14ac:dyDescent="0.35">
      <c r="C2483">
        <f>'TPS543C20 Loop Gain'!AI1457</f>
        <v>-26.187290602183602</v>
      </c>
      <c r="D2483">
        <f>'TPS543C20 Loop Gain'!AJ1457</f>
        <v>45.717974772929658</v>
      </c>
      <c r="E2483">
        <f>'TPS543C20 Loop Gain'!B1457</f>
        <v>132300</v>
      </c>
    </row>
    <row r="2484" spans="3:5" x14ac:dyDescent="0.35">
      <c r="C2484">
        <f>'TPS543C20 Loop Gain'!AI1456</f>
        <v>-26.179699195848315</v>
      </c>
      <c r="D2484">
        <f>'TPS543C20 Loop Gain'!AJ1456</f>
        <v>45.742917208574731</v>
      </c>
      <c r="E2484">
        <f>'TPS543C20 Loop Gain'!B1456</f>
        <v>132200</v>
      </c>
    </row>
    <row r="2485" spans="3:5" x14ac:dyDescent="0.35">
      <c r="C2485">
        <f>'TPS543C20 Loop Gain'!AI1455</f>
        <v>-26.172103620896067</v>
      </c>
      <c r="D2485">
        <f>'TPS543C20 Loop Gain'!AJ1455</f>
        <v>45.767849654306872</v>
      </c>
      <c r="E2485">
        <f>'TPS543C20 Loop Gain'!B1455</f>
        <v>132100</v>
      </c>
    </row>
    <row r="2486" spans="3:5" x14ac:dyDescent="0.35">
      <c r="C2486">
        <f>'TPS543C20 Loop Gain'!AI1454</f>
        <v>-26.164503868765667</v>
      </c>
      <c r="D2486">
        <f>'TPS543C20 Loop Gain'!AJ1454</f>
        <v>45.792772094340172</v>
      </c>
      <c r="E2486">
        <f>'TPS543C20 Loop Gain'!B1454</f>
        <v>132000</v>
      </c>
    </row>
    <row r="2487" spans="3:5" x14ac:dyDescent="0.35">
      <c r="C2487">
        <f>'TPS543C20 Loop Gain'!AI1453</f>
        <v>-26.156899930878076</v>
      </c>
      <c r="D2487">
        <f>'TPS543C20 Loop Gain'!AJ1453</f>
        <v>45.817684512835783</v>
      </c>
      <c r="E2487">
        <f>'TPS543C20 Loop Gain'!B1453</f>
        <v>131900</v>
      </c>
    </row>
    <row r="2488" spans="3:5" x14ac:dyDescent="0.35">
      <c r="C2488">
        <f>'TPS543C20 Loop Gain'!AI1452</f>
        <v>-26.149291798634806</v>
      </c>
      <c r="D2488">
        <f>'TPS543C20 Loop Gain'!AJ1452</f>
        <v>45.842586893903217</v>
      </c>
      <c r="E2488">
        <f>'TPS543C20 Loop Gain'!B1452</f>
        <v>131800</v>
      </c>
    </row>
    <row r="2489" spans="3:5" x14ac:dyDescent="0.35">
      <c r="C2489">
        <f>'TPS543C20 Loop Gain'!AI1451</f>
        <v>-26.141679463418615</v>
      </c>
      <c r="D2489">
        <f>'TPS543C20 Loop Gain'!AJ1451</f>
        <v>45.867479221596369</v>
      </c>
      <c r="E2489">
        <f>'TPS543C20 Loop Gain'!B1451</f>
        <v>131700</v>
      </c>
    </row>
    <row r="2490" spans="3:5" x14ac:dyDescent="0.35">
      <c r="C2490">
        <f>'TPS543C20 Loop Gain'!AI1450</f>
        <v>-26.134062916593649</v>
      </c>
      <c r="D2490">
        <f>'TPS543C20 Loop Gain'!AJ1450</f>
        <v>45.892361479920048</v>
      </c>
      <c r="E2490">
        <f>'TPS543C20 Loop Gain'!B1450</f>
        <v>131600</v>
      </c>
    </row>
    <row r="2491" spans="3:5" x14ac:dyDescent="0.35">
      <c r="C2491">
        <f>'TPS543C20 Loop Gain'!AI1449</f>
        <v>-26.126442149505245</v>
      </c>
      <c r="D2491">
        <f>'TPS543C20 Loop Gain'!AJ1449</f>
        <v>45.917233652821338</v>
      </c>
      <c r="E2491">
        <f>'TPS543C20 Loop Gain'!B1449</f>
        <v>131500</v>
      </c>
    </row>
    <row r="2492" spans="3:5" x14ac:dyDescent="0.35">
      <c r="C2492">
        <f>'TPS543C20 Loop Gain'!AI1448</f>
        <v>-26.118817153479025</v>
      </c>
      <c r="D2492">
        <f>'TPS543C20 Loop Gain'!AJ1448</f>
        <v>45.942095724196392</v>
      </c>
      <c r="E2492">
        <f>'TPS543C20 Loop Gain'!B1448</f>
        <v>131400</v>
      </c>
    </row>
    <row r="2493" spans="3:5" x14ac:dyDescent="0.35">
      <c r="C2493">
        <f>'TPS543C20 Loop Gain'!AI1447</f>
        <v>-26.111187919822292</v>
      </c>
      <c r="D2493">
        <f>'TPS543C20 Loop Gain'!AJ1447</f>
        <v>45.966947677887369</v>
      </c>
      <c r="E2493">
        <f>'TPS543C20 Loop Gain'!B1447</f>
        <v>131300</v>
      </c>
    </row>
    <row r="2494" spans="3:5" x14ac:dyDescent="0.35">
      <c r="C2494">
        <f>'TPS543C20 Loop Gain'!AI1446</f>
        <v>-26.103554439822766</v>
      </c>
      <c r="D2494">
        <f>'TPS543C20 Loop Gain'!AJ1446</f>
        <v>45.991789497680728</v>
      </c>
      <c r="E2494">
        <f>'TPS543C20 Loop Gain'!B1446</f>
        <v>131200</v>
      </c>
    </row>
    <row r="2495" spans="3:5" x14ac:dyDescent="0.35">
      <c r="C2495">
        <f>'TPS543C20 Loop Gain'!AI1445</f>
        <v>-26.095916704749158</v>
      </c>
      <c r="D2495">
        <f>'TPS543C20 Loop Gain'!AJ1445</f>
        <v>46.016621167309701</v>
      </c>
      <c r="E2495">
        <f>'TPS543C20 Loop Gain'!B1445</f>
        <v>131100</v>
      </c>
    </row>
    <row r="2496" spans="3:5" x14ac:dyDescent="0.35">
      <c r="C2496">
        <f>'TPS543C20 Loop Gain'!AI1444</f>
        <v>-26.088274705850814</v>
      </c>
      <c r="D2496">
        <f>'TPS543C20 Loop Gain'!AJ1444</f>
        <v>46.041442670454039</v>
      </c>
      <c r="E2496">
        <f>'TPS543C20 Loop Gain'!B1444</f>
        <v>131000</v>
      </c>
    </row>
    <row r="2497" spans="3:5" x14ac:dyDescent="0.35">
      <c r="C2497">
        <f>'TPS543C20 Loop Gain'!AI1443</f>
        <v>-26.080628434357685</v>
      </c>
      <c r="D2497">
        <f>'TPS543C20 Loop Gain'!AJ1443</f>
        <v>46.066253990736165</v>
      </c>
      <c r="E2497">
        <f>'TPS543C20 Loop Gain'!B1443</f>
        <v>130900</v>
      </c>
    </row>
    <row r="2498" spans="3:5" x14ac:dyDescent="0.35">
      <c r="C2498">
        <f>'TPS543C20 Loop Gain'!AI1442</f>
        <v>-26.072977881480618</v>
      </c>
      <c r="D2498">
        <f>'TPS543C20 Loop Gain'!AJ1442</f>
        <v>46.091055111726909</v>
      </c>
      <c r="E2498">
        <f>'TPS543C20 Loop Gain'!B1442</f>
        <v>130800</v>
      </c>
    </row>
    <row r="2499" spans="3:5" x14ac:dyDescent="0.35">
      <c r="C2499">
        <f>'TPS543C20 Loop Gain'!AI1441</f>
        <v>-26.065323038410678</v>
      </c>
      <c r="D2499">
        <f>'TPS543C20 Loop Gain'!AJ1441</f>
        <v>46.115846016938548</v>
      </c>
      <c r="E2499">
        <f>'TPS543C20 Loop Gain'!B1441</f>
        <v>130700</v>
      </c>
    </row>
    <row r="2500" spans="3:5" x14ac:dyDescent="0.35">
      <c r="C2500">
        <f>'TPS543C20 Loop Gain'!AI1440</f>
        <v>-26.057663896319539</v>
      </c>
      <c r="D2500">
        <f>'TPS543C20 Loop Gain'!AJ1440</f>
        <v>46.14062668983054</v>
      </c>
      <c r="E2500">
        <f>'TPS543C20 Loop Gain'!B1440</f>
        <v>130600</v>
      </c>
    </row>
    <row r="2501" spans="3:5" x14ac:dyDescent="0.35">
      <c r="C2501">
        <f>'TPS543C20 Loop Gain'!AI1439</f>
        <v>-26.050000446359203</v>
      </c>
      <c r="D2501">
        <f>'TPS543C20 Loop Gain'!AJ1439</f>
        <v>46.165397113806605</v>
      </c>
      <c r="E2501">
        <f>'TPS543C20 Loop Gain'!B1439</f>
        <v>130500</v>
      </c>
    </row>
    <row r="2502" spans="3:5" x14ac:dyDescent="0.35">
      <c r="C2502">
        <f>'TPS543C20 Loop Gain'!AI1438</f>
        <v>-26.042332679662191</v>
      </c>
      <c r="D2502">
        <f>'TPS543C20 Loop Gain'!AJ1438</f>
        <v>46.190157272212851</v>
      </c>
      <c r="E2502">
        <f>'TPS543C20 Loop Gain'!B1438</f>
        <v>130400</v>
      </c>
    </row>
    <row r="2503" spans="3:5" x14ac:dyDescent="0.35">
      <c r="C2503">
        <f>'TPS543C20 Loop Gain'!AI1437</f>
        <v>-26.034660587341044</v>
      </c>
      <c r="D2503">
        <f>'TPS543C20 Loop Gain'!AJ1437</f>
        <v>46.214907148341673</v>
      </c>
      <c r="E2503">
        <f>'TPS543C20 Loop Gain'!B1437</f>
        <v>130300</v>
      </c>
    </row>
    <row r="2504" spans="3:5" x14ac:dyDescent="0.35">
      <c r="C2504">
        <f>'TPS543C20 Loop Gain'!AI1436</f>
        <v>-26.026984160488624</v>
      </c>
      <c r="D2504">
        <f>'TPS543C20 Loop Gain'!AJ1436</f>
        <v>46.23964672542747</v>
      </c>
      <c r="E2504">
        <f>'TPS543C20 Loop Gain'!B1436</f>
        <v>130200</v>
      </c>
    </row>
    <row r="2505" spans="3:5" x14ac:dyDescent="0.35">
      <c r="C2505">
        <f>'TPS543C20 Loop Gain'!AI1435</f>
        <v>-26.019303390178123</v>
      </c>
      <c r="D2505">
        <f>'TPS543C20 Loop Gain'!AJ1435</f>
        <v>46.264375986648609</v>
      </c>
      <c r="E2505">
        <f>'TPS543C20 Loop Gain'!B1435</f>
        <v>130100</v>
      </c>
    </row>
    <row r="2506" spans="3:5" x14ac:dyDescent="0.35">
      <c r="C2506">
        <f>'TPS543C20 Loop Gain'!AI1434</f>
        <v>-26.011618267462211</v>
      </c>
      <c r="D2506">
        <f>'TPS543C20 Loop Gain'!AJ1434</f>
        <v>46.28909491512799</v>
      </c>
      <c r="E2506">
        <f>'TPS543C20 Loop Gain'!B1434</f>
        <v>130000</v>
      </c>
    </row>
    <row r="2507" spans="3:5" x14ac:dyDescent="0.35">
      <c r="C2507">
        <f>'TPS543C20 Loop Gain'!AI1433</f>
        <v>-26.00392878337431</v>
      </c>
      <c r="D2507">
        <f>'TPS543C20 Loop Gain'!AJ1433</f>
        <v>46.313803493930386</v>
      </c>
      <c r="E2507">
        <f>'TPS543C20 Loop Gain'!B1433</f>
        <v>129900</v>
      </c>
    </row>
    <row r="2508" spans="3:5" x14ac:dyDescent="0.35">
      <c r="C2508">
        <f>'TPS543C20 Loop Gain'!AI1432</f>
        <v>-25.996234928927176</v>
      </c>
      <c r="D2508">
        <f>'TPS543C20 Loop Gain'!AJ1432</f>
        <v>46.338501706062935</v>
      </c>
      <c r="E2508">
        <f>'TPS543C20 Loop Gain'!B1432</f>
        <v>129800</v>
      </c>
    </row>
    <row r="2509" spans="3:5" x14ac:dyDescent="0.35">
      <c r="C2509">
        <f>'TPS543C20 Loop Gain'!AI1431</f>
        <v>-25.988536695113993</v>
      </c>
      <c r="D2509">
        <f>'TPS543C20 Loop Gain'!AJ1431</f>
        <v>46.363189534477293</v>
      </c>
      <c r="E2509">
        <f>'TPS543C20 Loop Gain'!B1431</f>
        <v>129700</v>
      </c>
    </row>
    <row r="2510" spans="3:5" x14ac:dyDescent="0.35">
      <c r="C2510">
        <f>'TPS543C20 Loop Gain'!AI1430</f>
        <v>-25.980834072907271</v>
      </c>
      <c r="D2510">
        <f>'TPS543C20 Loop Gain'!AJ1430</f>
        <v>46.387866962066326</v>
      </c>
      <c r="E2510">
        <f>'TPS543C20 Loop Gain'!B1430</f>
        <v>129600</v>
      </c>
    </row>
    <row r="2511" spans="3:5" x14ac:dyDescent="0.35">
      <c r="C2511">
        <f>'TPS543C20 Loop Gain'!AI1429</f>
        <v>-25.973127053259255</v>
      </c>
      <c r="D2511">
        <f>'TPS543C20 Loop Gain'!AJ1429</f>
        <v>46.412533971664423</v>
      </c>
      <c r="E2511">
        <f>'TPS543C20 Loop Gain'!B1429</f>
        <v>129500</v>
      </c>
    </row>
    <row r="2512" spans="3:5" x14ac:dyDescent="0.35">
      <c r="C2512">
        <f>'TPS543C20 Loop Gain'!AI1428</f>
        <v>-25.965415627102125</v>
      </c>
      <c r="D2512">
        <f>'TPS543C20 Loop Gain'!AJ1428</f>
        <v>46.437190546049777</v>
      </c>
      <c r="E2512">
        <f>'TPS543C20 Loop Gain'!B1428</f>
        <v>129400</v>
      </c>
    </row>
    <row r="2513" spans="3:5" x14ac:dyDescent="0.35">
      <c r="C2513">
        <f>'TPS543C20 Loop Gain'!AI1427</f>
        <v>-25.957699785347479</v>
      </c>
      <c r="D2513">
        <f>'TPS543C20 Loop Gain'!AJ1427</f>
        <v>46.461836667941306</v>
      </c>
      <c r="E2513">
        <f>'TPS543C20 Loop Gain'!B1427</f>
        <v>129300</v>
      </c>
    </row>
    <row r="2514" spans="3:5" x14ac:dyDescent="0.35">
      <c r="C2514">
        <f>'TPS543C20 Loop Gain'!AI1426</f>
        <v>-25.949979518886405</v>
      </c>
      <c r="D2514">
        <f>'TPS543C20 Loop Gain'!AJ1426</f>
        <v>46.486472319999443</v>
      </c>
      <c r="E2514">
        <f>'TPS543C20 Loop Gain'!B1426</f>
        <v>129200</v>
      </c>
    </row>
    <row r="2515" spans="3:5" x14ac:dyDescent="0.35">
      <c r="C2515">
        <f>'TPS543C20 Loop Gain'!AI1425</f>
        <v>-25.942254818589696</v>
      </c>
      <c r="D2515">
        <f>'TPS543C20 Loop Gain'!AJ1425</f>
        <v>46.511097484826088</v>
      </c>
      <c r="E2515">
        <f>'TPS543C20 Loop Gain'!B1425</f>
        <v>129100</v>
      </c>
    </row>
    <row r="2516" spans="3:5" x14ac:dyDescent="0.35">
      <c r="C2516">
        <f>'TPS543C20 Loop Gain'!AI1424</f>
        <v>-25.934525675307061</v>
      </c>
      <c r="D2516">
        <f>'TPS543C20 Loop Gain'!AJ1424</f>
        <v>46.535712144963306</v>
      </c>
      <c r="E2516">
        <f>'TPS543C20 Loop Gain'!B1424</f>
        <v>129000</v>
      </c>
    </row>
    <row r="2517" spans="3:5" x14ac:dyDescent="0.35">
      <c r="C2517">
        <f>'TPS543C20 Loop Gain'!AI1423</f>
        <v>-25.926792079867855</v>
      </c>
      <c r="D2517">
        <f>'TPS543C20 Loop Gain'!AJ1423</f>
        <v>46.560316282895265</v>
      </c>
      <c r="E2517">
        <f>'TPS543C20 Loop Gain'!B1423</f>
        <v>128900</v>
      </c>
    </row>
    <row r="2518" spans="3:5" x14ac:dyDescent="0.35">
      <c r="C2518">
        <f>'TPS543C20 Loop Gain'!AI1422</f>
        <v>-25.919054023080612</v>
      </c>
      <c r="D2518">
        <f>'TPS543C20 Loop Gain'!AJ1422</f>
        <v>46.584909881046983</v>
      </c>
      <c r="E2518">
        <f>'TPS543C20 Loop Gain'!B1422</f>
        <v>128800</v>
      </c>
    </row>
    <row r="2519" spans="3:5" x14ac:dyDescent="0.35">
      <c r="C2519">
        <f>'TPS543C20 Loop Gain'!AI1421</f>
        <v>-25.911311495733123</v>
      </c>
      <c r="D2519">
        <f>'TPS543C20 Loop Gain'!AJ1421</f>
        <v>46.609492921781822</v>
      </c>
      <c r="E2519">
        <f>'TPS543C20 Loop Gain'!B1421</f>
        <v>128700</v>
      </c>
    </row>
    <row r="2520" spans="3:5" x14ac:dyDescent="0.35">
      <c r="C2520">
        <f>'TPS543C20 Loop Gain'!AI1420</f>
        <v>-25.903564488592131</v>
      </c>
      <c r="D2520">
        <f>'TPS543C20 Loop Gain'!AJ1420</f>
        <v>46.634065387406167</v>
      </c>
      <c r="E2520">
        <f>'TPS543C20 Loop Gain'!B1420</f>
        <v>128600</v>
      </c>
    </row>
    <row r="2521" spans="3:5" x14ac:dyDescent="0.35">
      <c r="C2521">
        <f>'TPS543C20 Loop Gain'!AI1419</f>
        <v>-25.895812992403179</v>
      </c>
      <c r="D2521">
        <f>'TPS543C20 Loop Gain'!AJ1419</f>
        <v>46.658627260163058</v>
      </c>
      <c r="E2521">
        <f>'TPS543C20 Loop Gain'!B1419</f>
        <v>128500</v>
      </c>
    </row>
    <row r="2522" spans="3:5" x14ac:dyDescent="0.35">
      <c r="C2522">
        <f>'TPS543C20 Loop Gain'!AI1418</f>
        <v>-25.888056997891301</v>
      </c>
      <c r="D2522">
        <f>'TPS543C20 Loop Gain'!AJ1418</f>
        <v>46.683178522237377</v>
      </c>
      <c r="E2522">
        <f>'TPS543C20 Loop Gain'!B1418</f>
        <v>128400</v>
      </c>
    </row>
    <row r="2523" spans="3:5" x14ac:dyDescent="0.35">
      <c r="C2523">
        <f>'TPS543C20 Loop Gain'!AI1417</f>
        <v>-25.880296495760128</v>
      </c>
      <c r="D2523">
        <f>'TPS543C20 Loop Gain'!AJ1417</f>
        <v>46.707719155752258</v>
      </c>
      <c r="E2523">
        <f>'TPS543C20 Loop Gain'!B1417</f>
        <v>128300</v>
      </c>
    </row>
    <row r="2524" spans="3:5" x14ac:dyDescent="0.35">
      <c r="C2524">
        <f>'TPS543C20 Loop Gain'!AI1416</f>
        <v>-25.872531476691648</v>
      </c>
      <c r="D2524">
        <f>'TPS543C20 Loop Gain'!AJ1416</f>
        <v>46.732249142771416</v>
      </c>
      <c r="E2524">
        <f>'TPS543C20 Loop Gain'!B1416</f>
        <v>128200</v>
      </c>
    </row>
    <row r="2525" spans="3:5" x14ac:dyDescent="0.35">
      <c r="C2525">
        <f>'TPS543C20 Loop Gain'!AI1415</f>
        <v>-25.864761931347552</v>
      </c>
      <c r="D2525">
        <f>'TPS543C20 Loop Gain'!AJ1415</f>
        <v>46.756768465295387</v>
      </c>
      <c r="E2525">
        <f>'TPS543C20 Loop Gain'!B1415</f>
        <v>128100</v>
      </c>
    </row>
    <row r="2526" spans="3:5" x14ac:dyDescent="0.35">
      <c r="C2526">
        <f>'TPS543C20 Loop Gain'!AI1414</f>
        <v>-25.8569878503674</v>
      </c>
      <c r="D2526">
        <f>'TPS543C20 Loop Gain'!AJ1414</f>
        <v>46.78127710526585</v>
      </c>
      <c r="E2526">
        <f>'TPS543C20 Loop Gain'!B1414</f>
        <v>128000</v>
      </c>
    </row>
    <row r="2527" spans="3:5" x14ac:dyDescent="0.35">
      <c r="C2527">
        <f>'TPS543C20 Loop Gain'!AI1413</f>
        <v>-25.849209224369531</v>
      </c>
      <c r="D2527">
        <f>'TPS543C20 Loop Gain'!AJ1413</f>
        <v>46.805775044560363</v>
      </c>
      <c r="E2527">
        <f>'TPS543C20 Loop Gain'!B1413</f>
        <v>127900</v>
      </c>
    </row>
    <row r="2528" spans="3:5" x14ac:dyDescent="0.35">
      <c r="C2528">
        <f>'TPS543C20 Loop Gain'!AI1412</f>
        <v>-25.841426043950925</v>
      </c>
      <c r="D2528">
        <f>'TPS543C20 Loop Gain'!AJ1412</f>
        <v>46.830262264996804</v>
      </c>
      <c r="E2528">
        <f>'TPS543C20 Loop Gain'!B1412</f>
        <v>127800</v>
      </c>
    </row>
    <row r="2529" spans="3:5" x14ac:dyDescent="0.35">
      <c r="C2529">
        <f>'TPS543C20 Loop Gain'!AI1411</f>
        <v>-25.833638299686715</v>
      </c>
      <c r="D2529">
        <f>'TPS543C20 Loop Gain'!AJ1411</f>
        <v>46.854738748329112</v>
      </c>
      <c r="E2529">
        <f>'TPS543C20 Loop Gain'!B1411</f>
        <v>127700</v>
      </c>
    </row>
    <row r="2530" spans="3:5" x14ac:dyDescent="0.35">
      <c r="C2530">
        <f>'TPS543C20 Loop Gain'!AI1410</f>
        <v>-25.825845982130847</v>
      </c>
      <c r="D2530">
        <f>'TPS543C20 Loop Gain'!AJ1410</f>
        <v>46.879204476250393</v>
      </c>
      <c r="E2530">
        <f>'TPS543C20 Loop Gain'!B1410</f>
        <v>127600</v>
      </c>
    </row>
    <row r="2531" spans="3:5" x14ac:dyDescent="0.35">
      <c r="C2531">
        <f>'TPS543C20 Loop Gain'!AI1409</f>
        <v>-25.818049081815232</v>
      </c>
      <c r="D2531">
        <f>'TPS543C20 Loop Gain'!AJ1409</f>
        <v>46.903659430390888</v>
      </c>
      <c r="E2531">
        <f>'TPS543C20 Loop Gain'!B1409</f>
        <v>127500</v>
      </c>
    </row>
    <row r="2532" spans="3:5" x14ac:dyDescent="0.35">
      <c r="C2532">
        <f>'TPS543C20 Loop Gain'!AI1408</f>
        <v>-25.810247589249968</v>
      </c>
      <c r="D2532">
        <f>'TPS543C20 Loop Gain'!AJ1408</f>
        <v>46.928103592316702</v>
      </c>
      <c r="E2532">
        <f>'TPS543C20 Loop Gain'!B1408</f>
        <v>127400</v>
      </c>
    </row>
    <row r="2533" spans="3:5" x14ac:dyDescent="0.35">
      <c r="C2533">
        <f>'TPS543C20 Loop Gain'!AI1407</f>
        <v>-25.802441494923446</v>
      </c>
      <c r="D2533">
        <f>'TPS543C20 Loop Gain'!AJ1407</f>
        <v>46.952536943532841</v>
      </c>
      <c r="E2533">
        <f>'TPS543C20 Loop Gain'!B1407</f>
        <v>127300</v>
      </c>
    </row>
    <row r="2534" spans="3:5" x14ac:dyDescent="0.35">
      <c r="C2534">
        <f>'TPS543C20 Loop Gain'!AI1406</f>
        <v>-25.794630789302019</v>
      </c>
      <c r="D2534">
        <f>'TPS543C20 Loop Gain'!AJ1406</f>
        <v>46.976959465480071</v>
      </c>
      <c r="E2534">
        <f>'TPS543C20 Loop Gain'!B1406</f>
        <v>127200</v>
      </c>
    </row>
    <row r="2535" spans="3:5" x14ac:dyDescent="0.35">
      <c r="C2535">
        <f>'TPS543C20 Loop Gain'!AI1405</f>
        <v>-25.786815462829722</v>
      </c>
      <c r="D2535">
        <f>'TPS543C20 Loop Gain'!AJ1405</f>
        <v>47.001371139534875</v>
      </c>
      <c r="E2535">
        <f>'TPS543C20 Loop Gain'!B1405</f>
        <v>127100</v>
      </c>
    </row>
    <row r="2536" spans="3:5" x14ac:dyDescent="0.35">
      <c r="C2536">
        <f>'TPS543C20 Loop Gain'!AI1404</f>
        <v>-25.77899550592943</v>
      </c>
      <c r="D2536">
        <f>'TPS543C20 Loop Gain'!AJ1404</f>
        <v>47.025771947010895</v>
      </c>
      <c r="E2536">
        <f>'TPS543C20 Loop Gain'!B1404</f>
        <v>127000</v>
      </c>
    </row>
    <row r="2537" spans="3:5" x14ac:dyDescent="0.35">
      <c r="C2537">
        <f>'TPS543C20 Loop Gain'!AI1403</f>
        <v>-25.771170909000801</v>
      </c>
      <c r="D2537">
        <f>'TPS543C20 Loop Gain'!AJ1403</f>
        <v>47.050161869157854</v>
      </c>
      <c r="E2537">
        <f>'TPS543C20 Loop Gain'!B1403</f>
        <v>126900</v>
      </c>
    </row>
    <row r="2538" spans="3:5" x14ac:dyDescent="0.35">
      <c r="C2538">
        <f>'TPS543C20 Loop Gain'!AI1402</f>
        <v>-25.763341662421659</v>
      </c>
      <c r="D2538">
        <f>'TPS543C20 Loop Gain'!AJ1402</f>
        <v>47.074540887160083</v>
      </c>
      <c r="E2538">
        <f>'TPS543C20 Loop Gain'!B1402</f>
        <v>126800</v>
      </c>
    </row>
    <row r="2539" spans="3:5" x14ac:dyDescent="0.35">
      <c r="C2539">
        <f>'TPS543C20 Loop Gain'!AI1401</f>
        <v>-25.755507756547932</v>
      </c>
      <c r="D2539">
        <f>'TPS543C20 Loop Gain'!AJ1401</f>
        <v>47.098908982138113</v>
      </c>
      <c r="E2539">
        <f>'TPS543C20 Loop Gain'!B1401</f>
        <v>126700</v>
      </c>
    </row>
    <row r="2540" spans="3:5" x14ac:dyDescent="0.35">
      <c r="C2540">
        <f>'TPS543C20 Loop Gain'!AI1400</f>
        <v>-25.747669181712055</v>
      </c>
      <c r="D2540">
        <f>'TPS543C20 Loop Gain'!AJ1400</f>
        <v>47.123266135146707</v>
      </c>
      <c r="E2540">
        <f>'TPS543C20 Loop Gain'!B1400</f>
        <v>126600</v>
      </c>
    </row>
    <row r="2541" spans="3:5" x14ac:dyDescent="0.35">
      <c r="C2541">
        <f>'TPS543C20 Loop Gain'!AI1399</f>
        <v>-25.73982592822523</v>
      </c>
      <c r="D2541">
        <f>'TPS543C20 Loop Gain'!AJ1399</f>
        <v>47.147612327177598</v>
      </c>
      <c r="E2541">
        <f>'TPS543C20 Loop Gain'!B1399</f>
        <v>126500</v>
      </c>
    </row>
    <row r="2542" spans="3:5" x14ac:dyDescent="0.35">
      <c r="C2542">
        <f>'TPS543C20 Loop Gain'!AI1398</f>
        <v>-25.731977986375068</v>
      </c>
      <c r="D2542">
        <f>'TPS543C20 Loop Gain'!AJ1398</f>
        <v>47.171947539153095</v>
      </c>
      <c r="E2542">
        <f>'TPS543C20 Loop Gain'!B1398</f>
        <v>126400</v>
      </c>
    </row>
    <row r="2543" spans="3:5" x14ac:dyDescent="0.35">
      <c r="C2543">
        <f>'TPS543C20 Loop Gain'!AI1397</f>
        <v>-25.724125346427329</v>
      </c>
      <c r="D2543">
        <f>'TPS543C20 Loop Gain'!AJ1397</f>
        <v>47.196271751935285</v>
      </c>
      <c r="E2543">
        <f>'TPS543C20 Loop Gain'!B1397</f>
        <v>126300</v>
      </c>
    </row>
    <row r="2544" spans="3:5" x14ac:dyDescent="0.35">
      <c r="C2544">
        <f>'TPS543C20 Loop Gain'!AI1396</f>
        <v>-25.716267998624343</v>
      </c>
      <c r="D2544">
        <f>'TPS543C20 Loop Gain'!AJ1396</f>
        <v>47.220584946315221</v>
      </c>
      <c r="E2544">
        <f>'TPS543C20 Loop Gain'!B1396</f>
        <v>126200</v>
      </c>
    </row>
    <row r="2545" spans="3:5" x14ac:dyDescent="0.35">
      <c r="C2545">
        <f>'TPS543C20 Loop Gain'!AI1395</f>
        <v>-25.708405933186409</v>
      </c>
      <c r="D2545">
        <f>'TPS543C20 Loop Gain'!AJ1395</f>
        <v>47.244887103022002</v>
      </c>
      <c r="E2545">
        <f>'TPS543C20 Loop Gain'!B1395</f>
        <v>126100</v>
      </c>
    </row>
    <row r="2546" spans="3:5" x14ac:dyDescent="0.35">
      <c r="C2546">
        <f>'TPS543C20 Loop Gain'!AI1394</f>
        <v>-25.700539140310255</v>
      </c>
      <c r="D2546">
        <f>'TPS543C20 Loop Gain'!AJ1394</f>
        <v>47.269178202714535</v>
      </c>
      <c r="E2546">
        <f>'TPS543C20 Loop Gain'!B1394</f>
        <v>126000</v>
      </c>
    </row>
    <row r="2547" spans="3:5" x14ac:dyDescent="0.35">
      <c r="C2547">
        <f>'TPS543C20 Loop Gain'!AI1393</f>
        <v>-25.692667610170123</v>
      </c>
      <c r="D2547">
        <f>'TPS543C20 Loop Gain'!AJ1393</f>
        <v>47.293458225987344</v>
      </c>
      <c r="E2547">
        <f>'TPS543C20 Loop Gain'!B1393</f>
        <v>125900</v>
      </c>
    </row>
    <row r="2548" spans="3:5" x14ac:dyDescent="0.35">
      <c r="C2548">
        <f>'TPS543C20 Loop Gain'!AI1392</f>
        <v>-25.684791332916763</v>
      </c>
      <c r="D2548">
        <f>'TPS543C20 Loop Gain'!AJ1392</f>
        <v>47.317727153367443</v>
      </c>
      <c r="E2548">
        <f>'TPS543C20 Loop Gain'!B1392</f>
        <v>125800</v>
      </c>
    </row>
    <row r="2549" spans="3:5" x14ac:dyDescent="0.35">
      <c r="C2549">
        <f>'TPS543C20 Loop Gain'!AI1391</f>
        <v>-25.676910298678287</v>
      </c>
      <c r="D2549">
        <f>'TPS543C20 Loop Gain'!AJ1391</f>
        <v>47.341984965313948</v>
      </c>
      <c r="E2549">
        <f>'TPS543C20 Loop Gain'!B1391</f>
        <v>125700</v>
      </c>
    </row>
    <row r="2550" spans="3:5" x14ac:dyDescent="0.35">
      <c r="C2550">
        <f>'TPS543C20 Loop Gain'!AI1390</f>
        <v>-25.669024497559214</v>
      </c>
      <c r="D2550">
        <f>'TPS543C20 Loop Gain'!AJ1390</f>
        <v>47.366231642219766</v>
      </c>
      <c r="E2550">
        <f>'TPS543C20 Loop Gain'!B1390</f>
        <v>125600</v>
      </c>
    </row>
    <row r="2551" spans="3:5" x14ac:dyDescent="0.35">
      <c r="C2551">
        <f>'TPS543C20 Loop Gain'!AI1389</f>
        <v>-25.661133919641173</v>
      </c>
      <c r="D2551">
        <f>'TPS543C20 Loop Gain'!AJ1389</f>
        <v>47.390467164408712</v>
      </c>
      <c r="E2551">
        <f>'TPS543C20 Loop Gain'!B1389</f>
        <v>125500</v>
      </c>
    </row>
    <row r="2552" spans="3:5" x14ac:dyDescent="0.35">
      <c r="C2552">
        <f>'TPS543C20 Loop Gain'!AI1388</f>
        <v>-25.653238554981741</v>
      </c>
      <c r="D2552">
        <f>'TPS543C20 Loop Gain'!AJ1388</f>
        <v>47.414691512136159</v>
      </c>
      <c r="E2552">
        <f>'TPS543C20 Loop Gain'!B1388</f>
        <v>125400</v>
      </c>
    </row>
    <row r="2553" spans="3:5" x14ac:dyDescent="0.35">
      <c r="C2553">
        <f>'TPS543C20 Loop Gain'!AI1387</f>
        <v>-25.645338393616033</v>
      </c>
      <c r="D2553">
        <f>'TPS543C20 Loop Gain'!AJ1387</f>
        <v>47.438904665591473</v>
      </c>
      <c r="E2553">
        <f>'TPS543C20 Loop Gain'!B1387</f>
        <v>125300</v>
      </c>
    </row>
    <row r="2554" spans="3:5" x14ac:dyDescent="0.35">
      <c r="C2554">
        <f>'TPS543C20 Loop Gain'!AI1386</f>
        <v>-25.637433425554647</v>
      </c>
      <c r="D2554">
        <f>'TPS543C20 Loop Gain'!AJ1386</f>
        <v>47.463106604892815</v>
      </c>
      <c r="E2554">
        <f>'TPS543C20 Loop Gain'!B1386</f>
        <v>125200</v>
      </c>
    </row>
    <row r="2555" spans="3:5" x14ac:dyDescent="0.35">
      <c r="C2555">
        <f>'TPS543C20 Loop Gain'!AI1385</f>
        <v>-25.629523640785159</v>
      </c>
      <c r="D2555">
        <f>'TPS543C20 Loop Gain'!AJ1385</f>
        <v>47.487297310090476</v>
      </c>
      <c r="E2555">
        <f>'TPS543C20 Loop Gain'!B1385</f>
        <v>125100</v>
      </c>
    </row>
    <row r="2556" spans="3:5" x14ac:dyDescent="0.35">
      <c r="C2556">
        <f>'TPS543C20 Loop Gain'!AI1384</f>
        <v>-25.621609029271447</v>
      </c>
      <c r="D2556">
        <f>'TPS543C20 Loop Gain'!AJ1384</f>
        <v>47.511476761166385</v>
      </c>
      <c r="E2556">
        <f>'TPS543C20 Loop Gain'!B1384</f>
        <v>125000</v>
      </c>
    </row>
    <row r="2557" spans="3:5" x14ac:dyDescent="0.35">
      <c r="C2557">
        <f>'TPS543C20 Loop Gain'!AI1383</f>
        <v>-25.613689580953256</v>
      </c>
      <c r="D2557">
        <f>'TPS543C20 Loop Gain'!AJ1383</f>
        <v>47.535644938030558</v>
      </c>
      <c r="E2557">
        <f>'TPS543C20 Loop Gain'!B1383</f>
        <v>124900</v>
      </c>
    </row>
    <row r="2558" spans="3:5" x14ac:dyDescent="0.35">
      <c r="C2558">
        <f>'TPS543C20 Loop Gain'!AI1382</f>
        <v>-25.60576528574671</v>
      </c>
      <c r="D2558">
        <f>'TPS543C20 Loop Gain'!AJ1382</f>
        <v>47.559801820525713</v>
      </c>
      <c r="E2558">
        <f>'TPS543C20 Loop Gain'!B1382</f>
        <v>124800</v>
      </c>
    </row>
    <row r="2559" spans="3:5" x14ac:dyDescent="0.35">
      <c r="C2559">
        <f>'TPS543C20 Loop Gain'!AI1381</f>
        <v>-25.597836133543982</v>
      </c>
      <c r="D2559">
        <f>'TPS543C20 Loop Gain'!AJ1381</f>
        <v>47.583947388423368</v>
      </c>
      <c r="E2559">
        <f>'TPS543C20 Loop Gain'!B1381</f>
        <v>124700</v>
      </c>
    </row>
    <row r="2560" spans="3:5" x14ac:dyDescent="0.35">
      <c r="C2560">
        <f>'TPS543C20 Loop Gain'!AI1380</f>
        <v>-25.589902114212965</v>
      </c>
      <c r="D2560">
        <f>'TPS543C20 Loop Gain'!AJ1380</f>
        <v>47.6080816214251</v>
      </c>
      <c r="E2560">
        <f>'TPS543C20 Loop Gain'!B1380</f>
        <v>124600</v>
      </c>
    </row>
    <row r="2561" spans="3:5" x14ac:dyDescent="0.35">
      <c r="C2561">
        <f>'TPS543C20 Loop Gain'!AI1379</f>
        <v>-25.581963217598037</v>
      </c>
      <c r="D2561">
        <f>'TPS543C20 Loop Gain'!AJ1379</f>
        <v>47.632204499161389</v>
      </c>
      <c r="E2561">
        <f>'TPS543C20 Loop Gain'!B1379</f>
        <v>124500</v>
      </c>
    </row>
    <row r="2562" spans="3:5" x14ac:dyDescent="0.35">
      <c r="C2562">
        <f>'TPS543C20 Loop Gain'!AI1378</f>
        <v>-25.574019433518455</v>
      </c>
      <c r="D2562">
        <f>'TPS543C20 Loop Gain'!AJ1378</f>
        <v>47.656316001192472</v>
      </c>
      <c r="E2562">
        <f>'TPS543C20 Loop Gain'!B1378</f>
        <v>124400</v>
      </c>
    </row>
    <row r="2563" spans="3:5" x14ac:dyDescent="0.35">
      <c r="C2563">
        <f>'TPS543C20 Loop Gain'!AI1377</f>
        <v>-25.566070751769928</v>
      </c>
      <c r="D2563">
        <f>'TPS543C20 Loop Gain'!AJ1377</f>
        <v>47.680416107006316</v>
      </c>
      <c r="E2563">
        <f>'TPS543C20 Loop Gain'!B1377</f>
        <v>124300</v>
      </c>
    </row>
    <row r="2564" spans="3:5" x14ac:dyDescent="0.35">
      <c r="C2564">
        <f>'TPS543C20 Loop Gain'!AI1376</f>
        <v>-25.558117162123359</v>
      </c>
      <c r="D2564">
        <f>'TPS543C20 Loop Gain'!AJ1376</f>
        <v>47.70450479601967</v>
      </c>
      <c r="E2564">
        <f>'TPS543C20 Loop Gain'!B1376</f>
        <v>124200</v>
      </c>
    </row>
    <row r="2565" spans="3:5" x14ac:dyDescent="0.35">
      <c r="C2565">
        <f>'TPS543C20 Loop Gain'!AI1375</f>
        <v>-25.550158654325621</v>
      </c>
      <c r="D2565">
        <f>'TPS543C20 Loop Gain'!AJ1375</f>
        <v>47.728582047579792</v>
      </c>
      <c r="E2565">
        <f>'TPS543C20 Loop Gain'!B1375</f>
        <v>124100</v>
      </c>
    </row>
    <row r="2566" spans="3:5" x14ac:dyDescent="0.35">
      <c r="C2566">
        <f>'TPS543C20 Loop Gain'!AI1374</f>
        <v>-25.542195218098456</v>
      </c>
      <c r="D2566">
        <f>'TPS543C20 Loop Gain'!AJ1374</f>
        <v>47.752647840957941</v>
      </c>
      <c r="E2566">
        <f>'TPS543C20 Loop Gain'!B1374</f>
        <v>124000</v>
      </c>
    </row>
    <row r="2567" spans="3:5" x14ac:dyDescent="0.35">
      <c r="C2567">
        <f>'TPS543C20 Loop Gain'!AI1373</f>
        <v>-25.534226843139454</v>
      </c>
      <c r="D2567">
        <f>'TPS543C20 Loop Gain'!AJ1373</f>
        <v>47.776702155355039</v>
      </c>
      <c r="E2567">
        <f>'TPS543C20 Loop Gain'!B1373</f>
        <v>123900</v>
      </c>
    </row>
    <row r="2568" spans="3:5" x14ac:dyDescent="0.35">
      <c r="C2568">
        <f>'TPS543C20 Loop Gain'!AI1372</f>
        <v>-25.526253519121234</v>
      </c>
      <c r="D2568">
        <f>'TPS543C20 Loop Gain'!AJ1372</f>
        <v>47.800744969900329</v>
      </c>
      <c r="E2568">
        <f>'TPS543C20 Loop Gain'!B1372</f>
        <v>123800</v>
      </c>
    </row>
    <row r="2569" spans="3:5" x14ac:dyDescent="0.35">
      <c r="C2569">
        <f>'TPS543C20 Loop Gain'!AI1371</f>
        <v>-25.518275235691654</v>
      </c>
      <c r="D2569">
        <f>'TPS543C20 Loop Gain'!AJ1371</f>
        <v>47.824776263648779</v>
      </c>
      <c r="E2569">
        <f>'TPS543C20 Loop Gain'!B1371</f>
        <v>123700</v>
      </c>
    </row>
    <row r="2570" spans="3:5" x14ac:dyDescent="0.35">
      <c r="C2570">
        <f>'TPS543C20 Loop Gain'!AI1370</f>
        <v>-25.510291982473575</v>
      </c>
      <c r="D2570">
        <f>'TPS543C20 Loop Gain'!AJ1370</f>
        <v>47.84879601558152</v>
      </c>
      <c r="E2570">
        <f>'TPS543C20 Loop Gain'!B1370</f>
        <v>123600</v>
      </c>
    </row>
    <row r="2571" spans="3:5" x14ac:dyDescent="0.35">
      <c r="C2571">
        <f>'TPS543C20 Loop Gain'!AI1369</f>
        <v>-25.502303749065046</v>
      </c>
      <c r="D2571">
        <f>'TPS543C20 Loop Gain'!AJ1369</f>
        <v>47.872804204608151</v>
      </c>
      <c r="E2571">
        <f>'TPS543C20 Loop Gain'!B1369</f>
        <v>123500</v>
      </c>
    </row>
    <row r="2572" spans="3:5" x14ac:dyDescent="0.35">
      <c r="C2572">
        <f>'TPS543C20 Loop Gain'!AI1368</f>
        <v>-25.494310525038891</v>
      </c>
      <c r="D2572">
        <f>'TPS543C20 Loop Gain'!AJ1368</f>
        <v>47.896800809562045</v>
      </c>
      <c r="E2572">
        <f>'TPS543C20 Loop Gain'!B1368</f>
        <v>123400</v>
      </c>
    </row>
    <row r="2573" spans="3:5" x14ac:dyDescent="0.35">
      <c r="C2573">
        <f>'TPS543C20 Loop Gain'!AI1367</f>
        <v>-25.486312299942639</v>
      </c>
      <c r="D2573">
        <f>'TPS543C20 Loop Gain'!AJ1367</f>
        <v>47.920785809202485</v>
      </c>
      <c r="E2573">
        <f>'TPS543C20 Loop Gain'!B1367</f>
        <v>123300</v>
      </c>
    </row>
    <row r="2574" spans="3:5" x14ac:dyDescent="0.35">
      <c r="C2574">
        <f>'TPS543C20 Loop Gain'!AI1366</f>
        <v>-25.478309063298848</v>
      </c>
      <c r="D2574">
        <f>'TPS543C20 Loop Gain'!AJ1366</f>
        <v>47.944759182218412</v>
      </c>
      <c r="E2574">
        <f>'TPS543C20 Loop Gain'!B1366</f>
        <v>123200</v>
      </c>
    </row>
    <row r="2575" spans="3:5" x14ac:dyDescent="0.35">
      <c r="C2575">
        <f>'TPS543C20 Loop Gain'!AI1365</f>
        <v>-25.470300804604587</v>
      </c>
      <c r="D2575">
        <f>'TPS543C20 Loop Gain'!AJ1365</f>
        <v>47.968720907217907</v>
      </c>
      <c r="E2575">
        <f>'TPS543C20 Loop Gain'!B1365</f>
        <v>123100</v>
      </c>
    </row>
    <row r="2576" spans="3:5" x14ac:dyDescent="0.35">
      <c r="C2576">
        <f>'TPS543C20 Loop Gain'!AI1364</f>
        <v>-25.462287513331347</v>
      </c>
      <c r="D2576">
        <f>'TPS543C20 Loop Gain'!AJ1364</f>
        <v>47.992670962737975</v>
      </c>
      <c r="E2576">
        <f>'TPS543C20 Loop Gain'!B1364</f>
        <v>123000</v>
      </c>
    </row>
    <row r="2577" spans="3:5" x14ac:dyDescent="0.35">
      <c r="C2577">
        <f>'TPS543C20 Loop Gain'!AI1363</f>
        <v>-25.454269178925067</v>
      </c>
      <c r="D2577">
        <f>'TPS543C20 Loop Gain'!AJ1363</f>
        <v>48.016609327238704</v>
      </c>
      <c r="E2577">
        <f>'TPS543C20 Loop Gain'!B1363</f>
        <v>122900</v>
      </c>
    </row>
    <row r="2578" spans="3:5" x14ac:dyDescent="0.35">
      <c r="C2578">
        <f>'TPS543C20 Loop Gain'!AI1362</f>
        <v>-25.446245790806387</v>
      </c>
      <c r="D2578">
        <f>'TPS543C20 Loop Gain'!AJ1362</f>
        <v>48.040535979105456</v>
      </c>
      <c r="E2578">
        <f>'TPS543C20 Loop Gain'!B1362</f>
        <v>122800</v>
      </c>
    </row>
    <row r="2579" spans="3:5" x14ac:dyDescent="0.35">
      <c r="C2579">
        <f>'TPS543C20 Loop Gain'!AI1361</f>
        <v>-25.438217338369974</v>
      </c>
      <c r="D2579">
        <f>'TPS543C20 Loop Gain'!AJ1361</f>
        <v>48.064450896646115</v>
      </c>
      <c r="E2579">
        <f>'TPS543C20 Loop Gain'!B1361</f>
        <v>122700</v>
      </c>
    </row>
    <row r="2580" spans="3:5" x14ac:dyDescent="0.35">
      <c r="C2580">
        <f>'TPS543C20 Loop Gain'!AI1360</f>
        <v>-25.430183810984616</v>
      </c>
      <c r="D2580">
        <f>'TPS543C20 Loop Gain'!AJ1360</f>
        <v>48.088354058093728</v>
      </c>
      <c r="E2580">
        <f>'TPS543C20 Loop Gain'!B1360</f>
        <v>122600</v>
      </c>
    </row>
    <row r="2581" spans="3:5" x14ac:dyDescent="0.35">
      <c r="C2581">
        <f>'TPS543C20 Loop Gain'!AI1359</f>
        <v>-25.422145197993103</v>
      </c>
      <c r="D2581">
        <f>'TPS543C20 Loop Gain'!AJ1359</f>
        <v>48.112245441603108</v>
      </c>
      <c r="E2581">
        <f>'TPS543C20 Loop Gain'!B1359</f>
        <v>122500</v>
      </c>
    </row>
    <row r="2582" spans="3:5" x14ac:dyDescent="0.35">
      <c r="C2582">
        <f>'TPS543C20 Loop Gain'!AI1358</f>
        <v>-25.414101488712827</v>
      </c>
      <c r="D2582">
        <f>'TPS543C20 Loop Gain'!AJ1358</f>
        <v>48.136125025253833</v>
      </c>
      <c r="E2582">
        <f>'TPS543C20 Loop Gain'!B1358</f>
        <v>122400</v>
      </c>
    </row>
    <row r="2583" spans="3:5" x14ac:dyDescent="0.35">
      <c r="C2583">
        <f>'TPS543C20 Loop Gain'!AI1357</f>
        <v>-25.406052672434136</v>
      </c>
      <c r="D2583">
        <f>'TPS543C20 Loop Gain'!AJ1357</f>
        <v>48.159992787046392</v>
      </c>
      <c r="E2583">
        <f>'TPS543C20 Loop Gain'!B1357</f>
        <v>122300</v>
      </c>
    </row>
    <row r="2584" spans="3:5" x14ac:dyDescent="0.35">
      <c r="C2584">
        <f>'TPS543C20 Loop Gain'!AI1356</f>
        <v>-25.397998738422039</v>
      </c>
      <c r="D2584">
        <f>'TPS543C20 Loop Gain'!AJ1356</f>
        <v>48.18384870490511</v>
      </c>
      <c r="E2584">
        <f>'TPS543C20 Loop Gain'!B1356</f>
        <v>122200</v>
      </c>
    </row>
    <row r="2585" spans="3:5" x14ac:dyDescent="0.35">
      <c r="C2585">
        <f>'TPS543C20 Loop Gain'!AI1355</f>
        <v>-25.38993967591469</v>
      </c>
      <c r="D2585">
        <f>'TPS543C20 Loop Gain'!AJ1355</f>
        <v>48.207692756675243</v>
      </c>
      <c r="E2585">
        <f>'TPS543C20 Loop Gain'!B1355</f>
        <v>122100</v>
      </c>
    </row>
    <row r="2586" spans="3:5" x14ac:dyDescent="0.35">
      <c r="C2586">
        <f>'TPS543C20 Loop Gain'!AI1354</f>
        <v>-25.381875474124232</v>
      </c>
      <c r="D2586">
        <f>'TPS543C20 Loop Gain'!AJ1354</f>
        <v>48.231524920124713</v>
      </c>
      <c r="E2586">
        <f>'TPS543C20 Loop Gain'!B1354</f>
        <v>122000</v>
      </c>
    </row>
    <row r="2587" spans="3:5" x14ac:dyDescent="0.35">
      <c r="C2587">
        <f>'TPS543C20 Loop Gain'!AI1353</f>
        <v>-25.373806122236026</v>
      </c>
      <c r="D2587">
        <f>'TPS543C20 Loop Gain'!AJ1353</f>
        <v>48.25534517294237</v>
      </c>
      <c r="E2587">
        <f>'TPS543C20 Loop Gain'!B1353</f>
        <v>121900</v>
      </c>
    </row>
    <row r="2588" spans="3:5" x14ac:dyDescent="0.35">
      <c r="C2588">
        <f>'TPS543C20 Loop Gain'!AI1352</f>
        <v>-25.365731609408861</v>
      </c>
      <c r="D2588">
        <f>'TPS543C20 Loop Gain'!AJ1352</f>
        <v>48.279153492737926</v>
      </c>
      <c r="E2588">
        <f>'TPS543C20 Loop Gain'!B1352</f>
        <v>121800</v>
      </c>
    </row>
    <row r="2589" spans="3:5" x14ac:dyDescent="0.35">
      <c r="C2589">
        <f>'TPS543C20 Loop Gain'!AI1351</f>
        <v>-25.357651924775215</v>
      </c>
      <c r="D2589">
        <f>'TPS543C20 Loop Gain'!AJ1351</f>
        <v>48.302949857042151</v>
      </c>
      <c r="E2589">
        <f>'TPS543C20 Loop Gain'!B1351</f>
        <v>121700</v>
      </c>
    </row>
    <row r="2590" spans="3:5" x14ac:dyDescent="0.35">
      <c r="C2590">
        <f>'TPS543C20 Loop Gain'!AI1350</f>
        <v>-25.349567057440364</v>
      </c>
      <c r="D2590">
        <f>'TPS543C20 Loop Gain'!AJ1350</f>
        <v>48.326734243306007</v>
      </c>
      <c r="E2590">
        <f>'TPS543C20 Loop Gain'!B1350</f>
        <v>121600</v>
      </c>
    </row>
    <row r="2591" spans="3:5" x14ac:dyDescent="0.35">
      <c r="C2591">
        <f>'TPS543C20 Loop Gain'!AI1349</f>
        <v>-25.341476996483383</v>
      </c>
      <c r="D2591">
        <f>'TPS543C20 Loop Gain'!AJ1349</f>
        <v>48.350506628901918</v>
      </c>
      <c r="E2591">
        <f>'TPS543C20 Loop Gain'!B1349</f>
        <v>121500</v>
      </c>
    </row>
    <row r="2592" spans="3:5" x14ac:dyDescent="0.35">
      <c r="C2592">
        <f>'TPS543C20 Loop Gain'!AI1348</f>
        <v>-25.333381730955061</v>
      </c>
      <c r="D2592">
        <f>'TPS543C20 Loop Gain'!AJ1348</f>
        <v>48.374266991118674</v>
      </c>
      <c r="E2592">
        <f>'TPS543C20 Loop Gain'!B1348</f>
        <v>121400</v>
      </c>
    </row>
    <row r="2593" spans="3:5" x14ac:dyDescent="0.35">
      <c r="C2593">
        <f>'TPS543C20 Loop Gain'!AI1347</f>
        <v>-25.325281249880707</v>
      </c>
      <c r="D2593">
        <f>'TPS543C20 Loop Gain'!AJ1347</f>
        <v>48.398015307168116</v>
      </c>
      <c r="E2593">
        <f>'TPS543C20 Loop Gain'!B1347</f>
        <v>121300</v>
      </c>
    </row>
    <row r="2594" spans="3:5" x14ac:dyDescent="0.35">
      <c r="C2594">
        <f>'TPS543C20 Loop Gain'!AI1346</f>
        <v>-25.317175542257214</v>
      </c>
      <c r="D2594">
        <f>'TPS543C20 Loop Gain'!AJ1346</f>
        <v>48.421751554179671</v>
      </c>
      <c r="E2594">
        <f>'TPS543C20 Loop Gain'!B1346</f>
        <v>121200</v>
      </c>
    </row>
    <row r="2595" spans="3:5" x14ac:dyDescent="0.35">
      <c r="C2595">
        <f>'TPS543C20 Loop Gain'!AI1345</f>
        <v>-25.309064597055272</v>
      </c>
      <c r="D2595">
        <f>'TPS543C20 Loop Gain'!AJ1345</f>
        <v>48.445475709200466</v>
      </c>
      <c r="E2595">
        <f>'TPS543C20 Loop Gain'!B1345</f>
        <v>121100</v>
      </c>
    </row>
    <row r="2596" spans="3:5" x14ac:dyDescent="0.35">
      <c r="C2596">
        <f>'TPS543C20 Loop Gain'!AI1344</f>
        <v>-25.300948403216847</v>
      </c>
      <c r="D2596">
        <f>'TPS543C20 Loop Gain'!AJ1344</f>
        <v>48.469187749198447</v>
      </c>
      <c r="E2596">
        <f>'TPS543C20 Loop Gain'!B1344</f>
        <v>121000</v>
      </c>
    </row>
    <row r="2597" spans="3:5" x14ac:dyDescent="0.35">
      <c r="C2597">
        <f>'TPS543C20 Loop Gain'!AI1343</f>
        <v>-25.292826949657908</v>
      </c>
      <c r="D2597">
        <f>'TPS543C20 Loop Gain'!AJ1343</f>
        <v>48.492887651056911</v>
      </c>
      <c r="E2597">
        <f>'TPS543C20 Loop Gain'!B1343</f>
        <v>120900</v>
      </c>
    </row>
    <row r="2598" spans="3:5" x14ac:dyDescent="0.35">
      <c r="C2598">
        <f>'TPS543C20 Loop Gain'!AI1342</f>
        <v>-25.284700225265951</v>
      </c>
      <c r="D2598">
        <f>'TPS543C20 Loop Gain'!AJ1342</f>
        <v>48.516575391579579</v>
      </c>
      <c r="E2598">
        <f>'TPS543C20 Loop Gain'!B1342</f>
        <v>120800</v>
      </c>
    </row>
    <row r="2599" spans="3:5" x14ac:dyDescent="0.35">
      <c r="C2599">
        <f>'TPS543C20 Loop Gain'!AI1341</f>
        <v>-25.276568218901161</v>
      </c>
      <c r="D2599">
        <f>'TPS543C20 Loop Gain'!AJ1341</f>
        <v>48.540250947484807</v>
      </c>
      <c r="E2599">
        <f>'TPS543C20 Loop Gain'!B1341</f>
        <v>120700</v>
      </c>
    </row>
    <row r="2600" spans="3:5" x14ac:dyDescent="0.35">
      <c r="C2600">
        <f>'TPS543C20 Loop Gain'!AI1340</f>
        <v>-25.268430919395868</v>
      </c>
      <c r="D2600">
        <f>'TPS543C20 Loop Gain'!AJ1340</f>
        <v>48.563914295410349</v>
      </c>
      <c r="E2600">
        <f>'TPS543C20 Loop Gain'!B1340</f>
        <v>120600</v>
      </c>
    </row>
    <row r="2601" spans="3:5" x14ac:dyDescent="0.35">
      <c r="C2601">
        <f>'TPS543C20 Loop Gain'!AI1339</f>
        <v>-25.260288315554114</v>
      </c>
      <c r="D2601">
        <f>'TPS543C20 Loop Gain'!AJ1339</f>
        <v>48.587565411909054</v>
      </c>
      <c r="E2601">
        <f>'TPS543C20 Loop Gain'!B1339</f>
        <v>120500</v>
      </c>
    </row>
    <row r="2602" spans="3:5" x14ac:dyDescent="0.35">
      <c r="C2602">
        <f>'TPS543C20 Loop Gain'!AI1338</f>
        <v>-25.252140396152672</v>
      </c>
      <c r="D2602">
        <f>'TPS543C20 Loop Gain'!AJ1338</f>
        <v>48.61120427345044</v>
      </c>
      <c r="E2602">
        <f>'TPS543C20 Loop Gain'!B1338</f>
        <v>120400</v>
      </c>
    </row>
    <row r="2603" spans="3:5" x14ac:dyDescent="0.35">
      <c r="C2603">
        <f>'TPS543C20 Loop Gain'!AI1337</f>
        <v>-25.243987149939944</v>
      </c>
      <c r="D2603">
        <f>'TPS543C20 Loop Gain'!AJ1337</f>
        <v>48.634830856420876</v>
      </c>
      <c r="E2603">
        <f>'TPS543C20 Loop Gain'!B1337</f>
        <v>120300</v>
      </c>
    </row>
    <row r="2604" spans="3:5" x14ac:dyDescent="0.35">
      <c r="C2604">
        <f>'TPS543C20 Loop Gain'!AI1336</f>
        <v>-25.235828565636155</v>
      </c>
      <c r="D2604">
        <f>'TPS543C20 Loop Gain'!AJ1336</f>
        <v>48.658445137121809</v>
      </c>
      <c r="E2604">
        <f>'TPS543C20 Loop Gain'!B1336</f>
        <v>120200</v>
      </c>
    </row>
    <row r="2605" spans="3:5" x14ac:dyDescent="0.35">
      <c r="C2605">
        <f>'TPS543C20 Loop Gain'!AI1335</f>
        <v>-25.227664631932893</v>
      </c>
      <c r="D2605">
        <f>'TPS543C20 Loop Gain'!AJ1335</f>
        <v>48.682047091768993</v>
      </c>
      <c r="E2605">
        <f>'TPS543C20 Loop Gain'!B1335</f>
        <v>120100</v>
      </c>
    </row>
    <row r="2606" spans="3:5" x14ac:dyDescent="0.35">
      <c r="C2606">
        <f>'TPS543C20 Loop Gain'!AI1334</f>
        <v>-25.21949533749412</v>
      </c>
      <c r="D2606">
        <f>'TPS543C20 Loop Gain'!AJ1334</f>
        <v>48.705636696494743</v>
      </c>
      <c r="E2606">
        <f>'TPS543C20 Loop Gain'!B1334</f>
        <v>120000</v>
      </c>
    </row>
    <row r="2607" spans="3:5" x14ac:dyDescent="0.35">
      <c r="C2607">
        <f>'TPS543C20 Loop Gain'!AI1333</f>
        <v>-25.211320670954542</v>
      </c>
      <c r="D2607">
        <f>'TPS543C20 Loop Gain'!AJ1333</f>
        <v>48.729213927343935</v>
      </c>
      <c r="E2607">
        <f>'TPS543C20 Loop Gain'!B1333</f>
        <v>119900</v>
      </c>
    </row>
    <row r="2608" spans="3:5" x14ac:dyDescent="0.35">
      <c r="C2608">
        <f>'TPS543C20 Loop Gain'!AI1332</f>
        <v>-25.203140620920923</v>
      </c>
      <c r="D2608">
        <f>'TPS543C20 Loop Gain'!AJ1332</f>
        <v>48.752778760278566</v>
      </c>
      <c r="E2608">
        <f>'TPS543C20 Loop Gain'!B1332</f>
        <v>119800</v>
      </c>
    </row>
    <row r="2609" spans="3:5" x14ac:dyDescent="0.35">
      <c r="C2609">
        <f>'TPS543C20 Loop Gain'!AI1331</f>
        <v>-25.194955175970641</v>
      </c>
      <c r="D2609">
        <f>'TPS543C20 Loop Gain'!AJ1331</f>
        <v>48.77633117117059</v>
      </c>
      <c r="E2609">
        <f>'TPS543C20 Loop Gain'!B1331</f>
        <v>119700</v>
      </c>
    </row>
    <row r="2610" spans="3:5" x14ac:dyDescent="0.35">
      <c r="C2610">
        <f>'TPS543C20 Loop Gain'!AI1330</f>
        <v>-25.186764324652952</v>
      </c>
      <c r="D2610">
        <f>'TPS543C20 Loop Gain'!AJ1330</f>
        <v>48.799871135809376</v>
      </c>
      <c r="E2610">
        <f>'TPS543C20 Loop Gain'!B1330</f>
        <v>119600</v>
      </c>
    </row>
    <row r="2611" spans="3:5" x14ac:dyDescent="0.35">
      <c r="C2611">
        <f>'TPS543C20 Loop Gain'!AI1329</f>
        <v>-25.178568055487517</v>
      </c>
      <c r="D2611">
        <f>'TPS543C20 Loop Gain'!AJ1329</f>
        <v>48.823398629895003</v>
      </c>
      <c r="E2611">
        <f>'TPS543C20 Loop Gain'!B1329</f>
        <v>119500</v>
      </c>
    </row>
    <row r="2612" spans="3:5" x14ac:dyDescent="0.35">
      <c r="C2612">
        <f>'TPS543C20 Loop Gain'!AI1328</f>
        <v>-25.170366356965719</v>
      </c>
      <c r="D2612">
        <f>'TPS543C20 Loop Gain'!AJ1328</f>
        <v>48.84691362904011</v>
      </c>
      <c r="E2612">
        <f>'TPS543C20 Loop Gain'!B1328</f>
        <v>119400</v>
      </c>
    </row>
    <row r="2613" spans="3:5" x14ac:dyDescent="0.35">
      <c r="C2613">
        <f>'TPS543C20 Loop Gain'!AI1327</f>
        <v>-25.162159217549103</v>
      </c>
      <c r="D2613">
        <f>'TPS543C20 Loop Gain'!AJ1327</f>
        <v>48.870416108771352</v>
      </c>
      <c r="E2613">
        <f>'TPS543C20 Loop Gain'!B1327</f>
        <v>119300</v>
      </c>
    </row>
    <row r="2614" spans="3:5" x14ac:dyDescent="0.35">
      <c r="C2614">
        <f>'TPS543C20 Loop Gain'!AI1326</f>
        <v>-25.153946625670368</v>
      </c>
      <c r="D2614">
        <f>'TPS543C20 Loop Gain'!AJ1326</f>
        <v>48.893906044526062</v>
      </c>
      <c r="E2614">
        <f>'TPS543C20 Loop Gain'!B1326</f>
        <v>119200</v>
      </c>
    </row>
    <row r="2615" spans="3:5" x14ac:dyDescent="0.35">
      <c r="C2615">
        <f>'TPS543C20 Loop Gain'!AI1325</f>
        <v>-25.145728569732718</v>
      </c>
      <c r="D2615">
        <f>'TPS543C20 Loop Gain'!AJ1325</f>
        <v>48.917383411652558</v>
      </c>
      <c r="E2615">
        <f>'TPS543C20 Loop Gain'!B1325</f>
        <v>119100</v>
      </c>
    </row>
    <row r="2616" spans="3:5" x14ac:dyDescent="0.35">
      <c r="C2616">
        <f>'TPS543C20 Loop Gain'!AI1324</f>
        <v>-25.13750503811</v>
      </c>
      <c r="D2616">
        <f>'TPS543C20 Loop Gain'!AJ1324</f>
        <v>48.94084818541311</v>
      </c>
      <c r="E2616">
        <f>'TPS543C20 Loop Gain'!B1324</f>
        <v>119000</v>
      </c>
    </row>
    <row r="2617" spans="3:5" x14ac:dyDescent="0.35">
      <c r="C2617">
        <f>'TPS543C20 Loop Gain'!AI1323</f>
        <v>-25.12927601914663</v>
      </c>
      <c r="D2617">
        <f>'TPS543C20 Loop Gain'!AJ1323</f>
        <v>48.964300340978873</v>
      </c>
      <c r="E2617">
        <f>'TPS543C20 Loop Gain'!B1323</f>
        <v>118900</v>
      </c>
    </row>
    <row r="2618" spans="3:5" x14ac:dyDescent="0.35">
      <c r="C2618">
        <f>'TPS543C20 Loop Gain'!AI1322</f>
        <v>-25.121041501156714</v>
      </c>
      <c r="D2618">
        <f>'TPS543C20 Loop Gain'!AJ1322</f>
        <v>48.987739853430426</v>
      </c>
      <c r="E2618">
        <f>'TPS543C20 Loop Gain'!B1322</f>
        <v>118800</v>
      </c>
    </row>
    <row r="2619" spans="3:5" x14ac:dyDescent="0.35">
      <c r="C2619">
        <f>'TPS543C20 Loop Gain'!AI1321</f>
        <v>-25.112801472425414</v>
      </c>
      <c r="D2619">
        <f>'TPS543C20 Loop Gain'!AJ1321</f>
        <v>49.01116669776119</v>
      </c>
      <c r="E2619">
        <f>'TPS543C20 Loop Gain'!B1321</f>
        <v>118700</v>
      </c>
    </row>
    <row r="2620" spans="3:5" x14ac:dyDescent="0.35">
      <c r="C2620">
        <f>'TPS543C20 Loop Gain'!AI1320</f>
        <v>-25.104555921207282</v>
      </c>
      <c r="D2620">
        <f>'TPS543C20 Loop Gain'!AJ1320</f>
        <v>49.034580848871911</v>
      </c>
      <c r="E2620">
        <f>'TPS543C20 Loop Gain'!B1320</f>
        <v>118600</v>
      </c>
    </row>
    <row r="2621" spans="3:5" x14ac:dyDescent="0.35">
      <c r="C2621">
        <f>'TPS543C20 Loop Gain'!AI1319</f>
        <v>-25.096304835727587</v>
      </c>
      <c r="D2621">
        <f>'TPS543C20 Loop Gain'!AJ1319</f>
        <v>49.057982281574077</v>
      </c>
      <c r="E2621">
        <f>'TPS543C20 Loop Gain'!B1319</f>
        <v>118500</v>
      </c>
    </row>
    <row r="2622" spans="3:5" x14ac:dyDescent="0.35">
      <c r="C2622">
        <f>'TPS543C20 Loop Gain'!AI1318</f>
        <v>-25.088048204180581</v>
      </c>
      <c r="D2622">
        <f>'TPS543C20 Loop Gain'!AJ1318</f>
        <v>49.081370970588011</v>
      </c>
      <c r="E2622">
        <f>'TPS543C20 Loop Gain'!B1318</f>
        <v>118400</v>
      </c>
    </row>
    <row r="2623" spans="3:5" x14ac:dyDescent="0.35">
      <c r="C2623">
        <f>'TPS543C20 Loop Gain'!AI1317</f>
        <v>-25.079786014730988</v>
      </c>
      <c r="D2623">
        <f>'TPS543C20 Loop Gain'!AJ1317</f>
        <v>49.104746890542103</v>
      </c>
      <c r="E2623">
        <f>'TPS543C20 Loop Gain'!B1317</f>
        <v>118300</v>
      </c>
    </row>
    <row r="2624" spans="3:5" x14ac:dyDescent="0.35">
      <c r="C2624">
        <f>'TPS543C20 Loop Gain'!AI1316</f>
        <v>-25.071518255512835</v>
      </c>
      <c r="D2624">
        <f>'TPS543C20 Loop Gain'!AJ1316</f>
        <v>49.128110015973213</v>
      </c>
      <c r="E2624">
        <f>'TPS543C20 Loop Gain'!B1316</f>
        <v>118200</v>
      </c>
    </row>
    <row r="2625" spans="3:5" x14ac:dyDescent="0.35">
      <c r="C2625">
        <f>'TPS543C20 Loop Gain'!AI1315</f>
        <v>-25.063244914629948</v>
      </c>
      <c r="D2625">
        <f>'TPS543C20 Loop Gain'!AJ1315</f>
        <v>49.151460321325317</v>
      </c>
      <c r="E2625">
        <f>'TPS543C20 Loop Gain'!B1315</f>
        <v>118100</v>
      </c>
    </row>
    <row r="2626" spans="3:5" x14ac:dyDescent="0.35">
      <c r="C2626">
        <f>'TPS543C20 Loop Gain'!AI1314</f>
        <v>-25.054965980155099</v>
      </c>
      <c r="D2626">
        <f>'TPS543C20 Loop Gain'!AJ1314</f>
        <v>49.174797780951003</v>
      </c>
      <c r="E2626">
        <f>'TPS543C20 Loop Gain'!B1314</f>
        <v>118000</v>
      </c>
    </row>
    <row r="2627" spans="3:5" x14ac:dyDescent="0.35">
      <c r="C2627">
        <f>'TPS543C20 Loop Gain'!AI1313</f>
        <v>-25.046681440131067</v>
      </c>
      <c r="D2627">
        <f>'TPS543C20 Loop Gain'!AJ1313</f>
        <v>49.198122369109441</v>
      </c>
      <c r="E2627">
        <f>'TPS543C20 Loop Gain'!B1313</f>
        <v>117900</v>
      </c>
    </row>
    <row r="2628" spans="3:5" x14ac:dyDescent="0.35">
      <c r="C2628">
        <f>'TPS543C20 Loop Gain'!AI1312</f>
        <v>-25.038391282568952</v>
      </c>
      <c r="D2628">
        <f>'TPS543C20 Loop Gain'!AJ1312</f>
        <v>49.221434059965702</v>
      </c>
      <c r="E2628">
        <f>'TPS543C20 Loop Gain'!B1312</f>
        <v>117800</v>
      </c>
    </row>
    <row r="2629" spans="3:5" x14ac:dyDescent="0.35">
      <c r="C2629">
        <f>'TPS543C20 Loop Gain'!AI1311</f>
        <v>-25.030095495449686</v>
      </c>
      <c r="D2629">
        <f>'TPS543C20 Loop Gain'!AJ1311</f>
        <v>49.244732827590859</v>
      </c>
      <c r="E2629">
        <f>'TPS543C20 Loop Gain'!B1311</f>
        <v>117700</v>
      </c>
    </row>
    <row r="2630" spans="3:5" x14ac:dyDescent="0.35">
      <c r="C2630">
        <f>'TPS543C20 Loop Gain'!AI1310</f>
        <v>-25.021794066722958</v>
      </c>
      <c r="D2630">
        <f>'TPS543C20 Loop Gain'!AJ1310</f>
        <v>49.268018645963508</v>
      </c>
      <c r="E2630">
        <f>'TPS543C20 Loop Gain'!B1310</f>
        <v>117600</v>
      </c>
    </row>
    <row r="2631" spans="3:5" x14ac:dyDescent="0.35">
      <c r="C2631">
        <f>'TPS543C20 Loop Gain'!AI1309</f>
        <v>-25.01348698430677</v>
      </c>
      <c r="D2631">
        <f>'TPS543C20 Loop Gain'!AJ1309</f>
        <v>49.291291488966586</v>
      </c>
      <c r="E2631">
        <f>'TPS543C20 Loop Gain'!B1309</f>
        <v>117500</v>
      </c>
    </row>
    <row r="2632" spans="3:5" x14ac:dyDescent="0.35">
      <c r="C2632">
        <f>'TPS543C20 Loop Gain'!AI1308</f>
        <v>-25.005174236088607</v>
      </c>
      <c r="D2632">
        <f>'TPS543C20 Loop Gain'!AJ1308</f>
        <v>49.314551330386955</v>
      </c>
      <c r="E2632">
        <f>'TPS543C20 Loop Gain'!B1308</f>
        <v>117400</v>
      </c>
    </row>
    <row r="2633" spans="3:5" x14ac:dyDescent="0.35">
      <c r="C2633">
        <f>'TPS543C20 Loop Gain'!AI1307</f>
        <v>-24.99685580992422</v>
      </c>
      <c r="D2633">
        <f>'TPS543C20 Loop Gain'!AJ1307</f>
        <v>49.337798143917631</v>
      </c>
      <c r="E2633">
        <f>'TPS543C20 Loop Gain'!B1307</f>
        <v>117300</v>
      </c>
    </row>
    <row r="2634" spans="3:5" x14ac:dyDescent="0.35">
      <c r="C2634">
        <f>'TPS543C20 Loop Gain'!AI1306</f>
        <v>-24.988531693637711</v>
      </c>
      <c r="D2634">
        <f>'TPS543C20 Loop Gain'!AJ1306</f>
        <v>49.361031903156658</v>
      </c>
      <c r="E2634">
        <f>'TPS543C20 Loop Gain'!B1306</f>
        <v>117200</v>
      </c>
    </row>
    <row r="2635" spans="3:5" x14ac:dyDescent="0.35">
      <c r="C2635">
        <f>'TPS543C20 Loop Gain'!AI1305</f>
        <v>-24.980201875021795</v>
      </c>
      <c r="D2635">
        <f>'TPS543C20 Loop Gain'!AJ1305</f>
        <v>49.384252581602439</v>
      </c>
      <c r="E2635">
        <f>'TPS543C20 Loop Gain'!B1305</f>
        <v>117100</v>
      </c>
    </row>
    <row r="2636" spans="3:5" x14ac:dyDescent="0.35">
      <c r="C2636">
        <f>'TPS543C20 Loop Gain'!AI1304</f>
        <v>-24.97186634183706</v>
      </c>
      <c r="D2636">
        <f>'TPS543C20 Loop Gain'!AJ1304</f>
        <v>49.407460152659432</v>
      </c>
      <c r="E2636">
        <f>'TPS543C20 Loop Gain'!B1304</f>
        <v>117000</v>
      </c>
    </row>
    <row r="2637" spans="3:5" x14ac:dyDescent="0.35">
      <c r="C2637">
        <f>'TPS543C20 Loop Gain'!AI1303</f>
        <v>-24.963525081812797</v>
      </c>
      <c r="D2637">
        <f>'TPS543C20 Loop Gain'!AJ1303</f>
        <v>49.430654589634322</v>
      </c>
      <c r="E2637">
        <f>'TPS543C20 Loop Gain'!B1303</f>
        <v>116900</v>
      </c>
    </row>
    <row r="2638" spans="3:5" x14ac:dyDescent="0.35">
      <c r="C2638">
        <f>'TPS543C20 Loop Gain'!AI1302</f>
        <v>-24.955178082645663</v>
      </c>
      <c r="D2638">
        <f>'TPS543C20 Loop Gain'!AJ1302</f>
        <v>49.45383586573687</v>
      </c>
      <c r="E2638">
        <f>'TPS543C20 Loop Gain'!B1302</f>
        <v>116800</v>
      </c>
    </row>
    <row r="2639" spans="3:5" x14ac:dyDescent="0.35">
      <c r="C2639">
        <f>'TPS543C20 Loop Gain'!AI1301</f>
        <v>-24.946825332000518</v>
      </c>
      <c r="D2639">
        <f>'TPS543C20 Loop Gain'!AJ1301</f>
        <v>49.477003954077404</v>
      </c>
      <c r="E2639">
        <f>'TPS543C20 Loop Gain'!B1301</f>
        <v>116700</v>
      </c>
    </row>
    <row r="2640" spans="3:5" x14ac:dyDescent="0.35">
      <c r="C2640">
        <f>'TPS543C20 Loop Gain'!AI1300</f>
        <v>-24.938466817510353</v>
      </c>
      <c r="D2640">
        <f>'TPS543C20 Loop Gain'!AJ1300</f>
        <v>49.500158827669303</v>
      </c>
      <c r="E2640">
        <f>'TPS543C20 Loop Gain'!B1300</f>
        <v>116600</v>
      </c>
    </row>
    <row r="2641" spans="3:5" x14ac:dyDescent="0.35">
      <c r="C2641">
        <f>'TPS543C20 Loop Gain'!AI1299</f>
        <v>-24.930102526774931</v>
      </c>
      <c r="D2641">
        <f>'TPS543C20 Loop Gain'!AJ1299</f>
        <v>49.523300459427077</v>
      </c>
      <c r="E2641">
        <f>'TPS543C20 Loop Gain'!B1299</f>
        <v>116500</v>
      </c>
    </row>
    <row r="2642" spans="3:5" x14ac:dyDescent="0.35">
      <c r="C2642">
        <f>'TPS543C20 Loop Gain'!AI1298</f>
        <v>-24.921732447362185</v>
      </c>
      <c r="D2642">
        <f>'TPS543C20 Loop Gain'!AJ1298</f>
        <v>49.54642882216492</v>
      </c>
      <c r="E2642">
        <f>'TPS543C20 Loop Gain'!B1298</f>
        <v>116400</v>
      </c>
    </row>
    <row r="2643" spans="3:5" x14ac:dyDescent="0.35">
      <c r="C2643">
        <f>'TPS543C20 Loop Gain'!AI1297</f>
        <v>-24.913356566807355</v>
      </c>
      <c r="D2643">
        <f>'TPS543C20 Loop Gain'!AJ1297</f>
        <v>49.569543888599085</v>
      </c>
      <c r="E2643">
        <f>'TPS543C20 Loop Gain'!B1297</f>
        <v>116300</v>
      </c>
    </row>
    <row r="2644" spans="3:5" x14ac:dyDescent="0.35">
      <c r="C2644">
        <f>'TPS543C20 Loop Gain'!AI1296</f>
        <v>-24.904974872612531</v>
      </c>
      <c r="D2644">
        <f>'TPS543C20 Loop Gain'!AJ1296</f>
        <v>49.592645631344212</v>
      </c>
      <c r="E2644">
        <f>'TPS543C20 Loop Gain'!B1296</f>
        <v>116200</v>
      </c>
    </row>
    <row r="2645" spans="3:5" x14ac:dyDescent="0.35">
      <c r="C2645">
        <f>'TPS543C20 Loop Gain'!AI1295</f>
        <v>-24.896587352247256</v>
      </c>
      <c r="D2645">
        <f>'TPS543C20 Loop Gain'!AJ1295</f>
        <v>49.615734022915731</v>
      </c>
      <c r="E2645">
        <f>'TPS543C20 Loop Gain'!B1295</f>
        <v>116100</v>
      </c>
    </row>
    <row r="2646" spans="3:5" x14ac:dyDescent="0.35">
      <c r="C2646">
        <f>'TPS543C20 Loop Gain'!AI1294</f>
        <v>-24.888193993148185</v>
      </c>
      <c r="D2646">
        <f>'TPS543C20 Loop Gain'!AJ1294</f>
        <v>49.638809035727149</v>
      </c>
      <c r="E2646">
        <f>'TPS543C20 Loop Gain'!B1294</f>
        <v>116000</v>
      </c>
    </row>
    <row r="2647" spans="3:5" x14ac:dyDescent="0.35">
      <c r="C2647">
        <f>'TPS543C20 Loop Gain'!AI1293</f>
        <v>-24.879794782718893</v>
      </c>
      <c r="D2647">
        <f>'TPS543C20 Loop Gain'!AJ1293</f>
        <v>49.661870642090868</v>
      </c>
      <c r="E2647">
        <f>'TPS543C20 Loop Gain'!B1293</f>
        <v>115900</v>
      </c>
    </row>
    <row r="2648" spans="3:5" x14ac:dyDescent="0.35">
      <c r="C2648">
        <f>'TPS543C20 Loop Gain'!AI1292</f>
        <v>-24.871389708329374</v>
      </c>
      <c r="D2648">
        <f>'TPS543C20 Loop Gain'!AJ1292</f>
        <v>49.684918814218811</v>
      </c>
      <c r="E2648">
        <f>'TPS543C20 Loop Gain'!B1292</f>
        <v>115800</v>
      </c>
    </row>
    <row r="2649" spans="3:5" x14ac:dyDescent="0.35">
      <c r="C2649">
        <f>'TPS543C20 Loop Gain'!AI1291</f>
        <v>-24.862978757316199</v>
      </c>
      <c r="D2649">
        <f>'TPS543C20 Loop Gain'!AJ1291</f>
        <v>49.70795352421797</v>
      </c>
      <c r="E2649">
        <f>'TPS543C20 Loop Gain'!B1291</f>
        <v>115700</v>
      </c>
    </row>
    <row r="2650" spans="3:5" x14ac:dyDescent="0.35">
      <c r="C2650">
        <f>'TPS543C20 Loop Gain'!AI1290</f>
        <v>-24.854561916982966</v>
      </c>
      <c r="D2650">
        <f>'TPS543C20 Loop Gain'!AJ1290</f>
        <v>49.730974744095079</v>
      </c>
      <c r="E2650">
        <f>'TPS543C20 Loop Gain'!B1290</f>
        <v>115600</v>
      </c>
    </row>
    <row r="2651" spans="3:5" x14ac:dyDescent="0.35">
      <c r="C2651">
        <f>'TPS543C20 Loop Gain'!AI1289</f>
        <v>-24.846139174599319</v>
      </c>
      <c r="D2651">
        <f>'TPS543C20 Loop Gain'!AJ1289</f>
        <v>49.753982445753209</v>
      </c>
      <c r="E2651">
        <f>'TPS543C20 Loop Gain'!B1289</f>
        <v>115500</v>
      </c>
    </row>
    <row r="2652" spans="3:5" x14ac:dyDescent="0.35">
      <c r="C2652">
        <f>'TPS543C20 Loop Gain'!AI1288</f>
        <v>-24.837710517400868</v>
      </c>
      <c r="D2652">
        <f>'TPS543C20 Loop Gain'!AJ1288</f>
        <v>49.776976600991539</v>
      </c>
      <c r="E2652">
        <f>'TPS543C20 Loop Gain'!B1288</f>
        <v>115400</v>
      </c>
    </row>
    <row r="2653" spans="3:5" x14ac:dyDescent="0.35">
      <c r="C2653">
        <f>'TPS543C20 Loop Gain'!AI1287</f>
        <v>-24.829275932590072</v>
      </c>
      <c r="D2653">
        <f>'TPS543C20 Loop Gain'!AJ1287</f>
        <v>49.799957181504141</v>
      </c>
      <c r="E2653">
        <f>'TPS543C20 Loop Gain'!B1287</f>
        <v>115300</v>
      </c>
    </row>
    <row r="2654" spans="3:5" x14ac:dyDescent="0.35">
      <c r="C2654">
        <f>'TPS543C20 Loop Gain'!AI1286</f>
        <v>-24.820835407334776</v>
      </c>
      <c r="D2654">
        <f>'TPS543C20 Loop Gain'!AJ1286</f>
        <v>49.822924158882913</v>
      </c>
      <c r="E2654">
        <f>'TPS543C20 Loop Gain'!B1286</f>
        <v>115200</v>
      </c>
    </row>
    <row r="2655" spans="3:5" x14ac:dyDescent="0.35">
      <c r="C2655">
        <f>'TPS543C20 Loop Gain'!AI1285</f>
        <v>-24.812388928768591</v>
      </c>
      <c r="D2655">
        <f>'TPS543C20 Loop Gain'!AJ1285</f>
        <v>49.845877504612929</v>
      </c>
      <c r="E2655">
        <f>'TPS543C20 Loop Gain'!B1285</f>
        <v>115100</v>
      </c>
    </row>
    <row r="2656" spans="3:5" x14ac:dyDescent="0.35">
      <c r="C2656">
        <f>'TPS543C20 Loop Gain'!AI1284</f>
        <v>-24.803936483991286</v>
      </c>
      <c r="D2656">
        <f>'TPS543C20 Loop Gain'!AJ1284</f>
        <v>49.868817190074878</v>
      </c>
      <c r="E2656">
        <f>'TPS543C20 Loop Gain'!B1284</f>
        <v>115000</v>
      </c>
    </row>
    <row r="2657" spans="3:5" x14ac:dyDescent="0.35">
      <c r="C2657">
        <f>'TPS543C20 Loop Gain'!AI1283</f>
        <v>-24.795478060067992</v>
      </c>
      <c r="D2657">
        <f>'TPS543C20 Loop Gain'!AJ1283</f>
        <v>49.891743186543344</v>
      </c>
      <c r="E2657">
        <f>'TPS543C20 Loop Gain'!B1283</f>
        <v>114900</v>
      </c>
    </row>
    <row r="2658" spans="3:5" x14ac:dyDescent="0.35">
      <c r="C2658">
        <f>'TPS543C20 Loop Gain'!AI1282</f>
        <v>-24.787013644029287</v>
      </c>
      <c r="D2658">
        <f>'TPS543C20 Loop Gain'!AJ1282</f>
        <v>49.914655465186534</v>
      </c>
      <c r="E2658">
        <f>'TPS543C20 Loop Gain'!B1282</f>
        <v>114800</v>
      </c>
    </row>
    <row r="2659" spans="3:5" x14ac:dyDescent="0.35">
      <c r="C2659">
        <f>'TPS543C20 Loop Gain'!AI1281</f>
        <v>-24.778543222871225</v>
      </c>
      <c r="D2659">
        <f>'TPS543C20 Loop Gain'!AJ1281</f>
        <v>49.937553997065486</v>
      </c>
      <c r="E2659">
        <f>'TPS543C20 Loop Gain'!B1281</f>
        <v>114700</v>
      </c>
    </row>
    <row r="2660" spans="3:5" x14ac:dyDescent="0.35">
      <c r="C2660">
        <f>'TPS543C20 Loop Gain'!AI1280</f>
        <v>-24.770066783554554</v>
      </c>
      <c r="D2660">
        <f>'TPS543C20 Loop Gain'!AJ1280</f>
        <v>49.960438753134426</v>
      </c>
      <c r="E2660">
        <f>'TPS543C20 Loop Gain'!B1280</f>
        <v>114600</v>
      </c>
    </row>
    <row r="2661" spans="3:5" x14ac:dyDescent="0.35">
      <c r="C2661">
        <f>'TPS543C20 Loop Gain'!AI1279</f>
        <v>-24.761584313005812</v>
      </c>
      <c r="D2661">
        <f>'TPS543C20 Loop Gain'!AJ1279</f>
        <v>49.983309704240696</v>
      </c>
      <c r="E2661">
        <f>'TPS543C20 Loop Gain'!B1279</f>
        <v>114500</v>
      </c>
    </row>
    <row r="2662" spans="3:5" x14ac:dyDescent="0.35">
      <c r="C2662">
        <f>'TPS543C20 Loop Gain'!AI1278</f>
        <v>-24.753095798115726</v>
      </c>
      <c r="D2662">
        <f>'TPS543C20 Loop Gain'!AJ1278</f>
        <v>50.006166821121646</v>
      </c>
      <c r="E2662">
        <f>'TPS543C20 Loop Gain'!B1278</f>
        <v>114400</v>
      </c>
    </row>
    <row r="2663" spans="3:5" x14ac:dyDescent="0.35">
      <c r="C2663">
        <f>'TPS543C20 Loop Gain'!AI1277</f>
        <v>-24.7446012257404</v>
      </c>
      <c r="D2663">
        <f>'TPS543C20 Loop Gain'!AJ1277</f>
        <v>50.029010074407275</v>
      </c>
      <c r="E2663">
        <f>'TPS543C20 Loop Gain'!B1277</f>
        <v>114300</v>
      </c>
    </row>
    <row r="2664" spans="3:5" x14ac:dyDescent="0.35">
      <c r="C2664">
        <f>'TPS543C20 Loop Gain'!AI1276</f>
        <v>-24.736100582700054</v>
      </c>
      <c r="D2664">
        <f>'TPS543C20 Loop Gain'!AJ1276</f>
        <v>50.051839434617925</v>
      </c>
      <c r="E2664">
        <f>'TPS543C20 Loop Gain'!B1276</f>
        <v>114200</v>
      </c>
    </row>
    <row r="2665" spans="3:5" x14ac:dyDescent="0.35">
      <c r="C2665">
        <f>'TPS543C20 Loop Gain'!AI1275</f>
        <v>-24.727593855779748</v>
      </c>
      <c r="D2665">
        <f>'TPS543C20 Loop Gain'!AJ1275</f>
        <v>50.074654872164437</v>
      </c>
      <c r="E2665">
        <f>'TPS543C20 Loop Gain'!B1275</f>
        <v>114100</v>
      </c>
    </row>
    <row r="2666" spans="3:5" x14ac:dyDescent="0.35">
      <c r="C2666">
        <f>'TPS543C20 Loop Gain'!AI1274</f>
        <v>-24.719081031728987</v>
      </c>
      <c r="D2666">
        <f>'TPS543C20 Loop Gain'!AJ1274</f>
        <v>50.097456357347433</v>
      </c>
      <c r="E2666">
        <f>'TPS543C20 Loop Gain'!B1274</f>
        <v>114000</v>
      </c>
    </row>
    <row r="2667" spans="3:5" x14ac:dyDescent="0.35">
      <c r="C2667">
        <f>'TPS543C20 Loop Gain'!AI1273</f>
        <v>-24.710562097261011</v>
      </c>
      <c r="D2667">
        <f>'TPS543C20 Loop Gain'!AJ1273</f>
        <v>50.120243860357718</v>
      </c>
      <c r="E2667">
        <f>'TPS543C20 Loop Gain'!B1273</f>
        <v>113900</v>
      </c>
    </row>
    <row r="2668" spans="3:5" x14ac:dyDescent="0.35">
      <c r="C2668">
        <f>'TPS543C20 Loop Gain'!AI1272</f>
        <v>-24.702037039053693</v>
      </c>
      <c r="D2668">
        <f>'TPS543C20 Loop Gain'!AJ1272</f>
        <v>50.14301735127421</v>
      </c>
      <c r="E2668">
        <f>'TPS543C20 Loop Gain'!B1272</f>
        <v>113800</v>
      </c>
    </row>
    <row r="2669" spans="3:5" x14ac:dyDescent="0.35">
      <c r="C2669">
        <f>'TPS543C20 Loop Gain'!AI1271</f>
        <v>-24.693505843748383</v>
      </c>
      <c r="D2669">
        <f>'TPS543C20 Loop Gain'!AJ1271</f>
        <v>50.165776800064847</v>
      </c>
      <c r="E2669">
        <f>'TPS543C20 Loop Gain'!B1271</f>
        <v>113700</v>
      </c>
    </row>
    <row r="2670" spans="3:5" x14ac:dyDescent="0.35">
      <c r="C2670">
        <f>'TPS543C20 Loop Gain'!AI1270</f>
        <v>-24.684968497950695</v>
      </c>
      <c r="D2670">
        <f>'TPS543C20 Loop Gain'!AJ1270</f>
        <v>50.188522176583653</v>
      </c>
      <c r="E2670">
        <f>'TPS543C20 Loop Gain'!B1270</f>
        <v>113600</v>
      </c>
    </row>
    <row r="2671" spans="3:5" x14ac:dyDescent="0.35">
      <c r="C2671">
        <f>'TPS543C20 Loop Gain'!AI1269</f>
        <v>-24.676424988229392</v>
      </c>
      <c r="D2671">
        <f>'TPS543C20 Loop Gain'!AJ1269</f>
        <v>50.211253450574837</v>
      </c>
      <c r="E2671">
        <f>'TPS543C20 Loop Gain'!B1269</f>
        <v>113500</v>
      </c>
    </row>
    <row r="2672" spans="3:5" x14ac:dyDescent="0.35">
      <c r="C2672">
        <f>'TPS543C20 Loop Gain'!AI1268</f>
        <v>-24.667875301117292</v>
      </c>
      <c r="D2672">
        <f>'TPS543C20 Loop Gain'!AJ1268</f>
        <v>50.233970591667862</v>
      </c>
      <c r="E2672">
        <f>'TPS543C20 Loop Gain'!B1268</f>
        <v>113400</v>
      </c>
    </row>
    <row r="2673" spans="3:5" x14ac:dyDescent="0.35">
      <c r="C2673">
        <f>'TPS543C20 Loop Gain'!AI1267</f>
        <v>-24.659319423110194</v>
      </c>
      <c r="D2673">
        <f>'TPS543C20 Loop Gain'!AJ1267</f>
        <v>50.25667356937965</v>
      </c>
      <c r="E2673">
        <f>'TPS543C20 Loop Gain'!B1267</f>
        <v>113300</v>
      </c>
    </row>
    <row r="2674" spans="3:5" x14ac:dyDescent="0.35">
      <c r="C2674">
        <f>'TPS543C20 Loop Gain'!AI1266</f>
        <v>-24.650757340666893</v>
      </c>
      <c r="D2674">
        <f>'TPS543C20 Loop Gain'!AJ1266</f>
        <v>50.279362353111665</v>
      </c>
      <c r="E2674">
        <f>'TPS543C20 Loop Gain'!B1266</f>
        <v>113200</v>
      </c>
    </row>
    <row r="2675" spans="3:5" x14ac:dyDescent="0.35">
      <c r="C2675">
        <f>'TPS543C20 Loop Gain'!AI1265</f>
        <v>-24.642189040210152</v>
      </c>
      <c r="D2675">
        <f>'TPS543C20 Loop Gain'!AJ1265</f>
        <v>50.302036912152481</v>
      </c>
      <c r="E2675">
        <f>'TPS543C20 Loop Gain'!B1265</f>
        <v>113100</v>
      </c>
    </row>
    <row r="2676" spans="3:5" x14ac:dyDescent="0.35">
      <c r="C2676">
        <f>'TPS543C20 Loop Gain'!AI1264</f>
        <v>-24.633614508124868</v>
      </c>
      <c r="D2676">
        <f>'TPS543C20 Loop Gain'!AJ1264</f>
        <v>50.32469721567422</v>
      </c>
      <c r="E2676">
        <f>'TPS543C20 Loop Gain'!B1264</f>
        <v>113000</v>
      </c>
    </row>
    <row r="2677" spans="3:5" x14ac:dyDescent="0.35">
      <c r="C2677">
        <f>'TPS543C20 Loop Gain'!AI1263</f>
        <v>-24.625033730758741</v>
      </c>
      <c r="D2677">
        <f>'TPS543C20 Loop Gain'!AJ1263</f>
        <v>50.347343232734708</v>
      </c>
      <c r="E2677">
        <f>'TPS543C20 Loop Gain'!B1263</f>
        <v>112900</v>
      </c>
    </row>
    <row r="2678" spans="3:5" x14ac:dyDescent="0.35">
      <c r="C2678">
        <f>'TPS543C20 Loop Gain'!AI1262</f>
        <v>-24.616446694422784</v>
      </c>
      <c r="D2678">
        <f>'TPS543C20 Loop Gain'!AJ1262</f>
        <v>50.36997493227485</v>
      </c>
      <c r="E2678">
        <f>'TPS543C20 Loop Gain'!B1262</f>
        <v>112800</v>
      </c>
    </row>
    <row r="2679" spans="3:5" x14ac:dyDescent="0.35">
      <c r="C2679">
        <f>'TPS543C20 Loop Gain'!AI1261</f>
        <v>-24.607853385389941</v>
      </c>
      <c r="D2679">
        <f>'TPS543C20 Loop Gain'!AJ1261</f>
        <v>50.392592283118212</v>
      </c>
      <c r="E2679">
        <f>'TPS543C20 Loop Gain'!B1261</f>
        <v>112700</v>
      </c>
    </row>
    <row r="2680" spans="3:5" x14ac:dyDescent="0.35">
      <c r="C2680">
        <f>'TPS543C20 Loop Gain'!AI1260</f>
        <v>-24.59925378989562</v>
      </c>
      <c r="D2680">
        <f>'TPS543C20 Loop Gain'!AJ1260</f>
        <v>50.415195253973231</v>
      </c>
      <c r="E2680">
        <f>'TPS543C20 Loop Gain'!B1260</f>
        <v>112600</v>
      </c>
    </row>
    <row r="2681" spans="3:5" x14ac:dyDescent="0.35">
      <c r="C2681">
        <f>'TPS543C20 Loop Gain'!AI1259</f>
        <v>-24.590647894137277</v>
      </c>
      <c r="D2681">
        <f>'TPS543C20 Loop Gain'!AJ1259</f>
        <v>50.437783813429746</v>
      </c>
      <c r="E2681">
        <f>'TPS543C20 Loop Gain'!B1259</f>
        <v>112500</v>
      </c>
    </row>
    <row r="2682" spans="3:5" x14ac:dyDescent="0.35">
      <c r="C2682">
        <f>'TPS543C20 Loop Gain'!AI1258</f>
        <v>-24.582035684274747</v>
      </c>
      <c r="D2682">
        <f>'TPS543C20 Loop Gain'!AJ1258</f>
        <v>50.460357929958363</v>
      </c>
      <c r="E2682">
        <f>'TPS543C20 Loop Gain'!B1258</f>
        <v>112400</v>
      </c>
    </row>
    <row r="2683" spans="3:5" x14ac:dyDescent="0.35">
      <c r="C2683">
        <f>'TPS543C20 Loop Gain'!AI1257</f>
        <v>-24.573417146429616</v>
      </c>
      <c r="D2683">
        <f>'TPS543C20 Loop Gain'!AJ1257</f>
        <v>50.482917571912246</v>
      </c>
      <c r="E2683">
        <f>'TPS543C20 Loop Gain'!B1257</f>
        <v>112300</v>
      </c>
    </row>
    <row r="2684" spans="3:5" x14ac:dyDescent="0.35">
      <c r="C2684">
        <f>'TPS543C20 Loop Gain'!AI1256</f>
        <v>-24.564792266685131</v>
      </c>
      <c r="D2684">
        <f>'TPS543C20 Loop Gain'!AJ1256</f>
        <v>50.505462707525801</v>
      </c>
      <c r="E2684">
        <f>'TPS543C20 Loop Gain'!B1256</f>
        <v>112200</v>
      </c>
    </row>
    <row r="2685" spans="3:5" x14ac:dyDescent="0.35">
      <c r="C2685">
        <f>'TPS543C20 Loop Gain'!AI1255</f>
        <v>-24.556161031086052</v>
      </c>
      <c r="D2685">
        <f>'TPS543C20 Loop Gain'!AJ1255</f>
        <v>50.527993304912499</v>
      </c>
      <c r="E2685">
        <f>'TPS543C20 Loop Gain'!B1255</f>
        <v>112100</v>
      </c>
    </row>
    <row r="2686" spans="3:5" x14ac:dyDescent="0.35">
      <c r="C2686">
        <f>'TPS543C20 Loop Gain'!AI1254</f>
        <v>-24.547523425639071</v>
      </c>
      <c r="D2686">
        <f>'TPS543C20 Loop Gain'!AJ1254</f>
        <v>50.550509332066298</v>
      </c>
      <c r="E2686">
        <f>'TPS543C20 Loop Gain'!B1254</f>
        <v>112000</v>
      </c>
    </row>
    <row r="2687" spans="3:5" x14ac:dyDescent="0.35">
      <c r="C2687">
        <f>'TPS543C20 Loop Gain'!AI1253</f>
        <v>-24.538879436311628</v>
      </c>
      <c r="D2687">
        <f>'TPS543C20 Loop Gain'!AJ1253</f>
        <v>50.573010756859752</v>
      </c>
      <c r="E2687">
        <f>'TPS543C20 Loop Gain'!B1253</f>
        <v>111900</v>
      </c>
    </row>
    <row r="2688" spans="3:5" x14ac:dyDescent="0.35">
      <c r="C2688">
        <f>'TPS543C20 Loop Gain'!AI1252</f>
        <v>-24.530229049032432</v>
      </c>
      <c r="D2688">
        <f>'TPS543C20 Loop Gain'!AJ1252</f>
        <v>50.595497547044033</v>
      </c>
      <c r="E2688">
        <f>'TPS543C20 Loop Gain'!B1252</f>
        <v>111800</v>
      </c>
    </row>
    <row r="2689" spans="3:5" x14ac:dyDescent="0.35">
      <c r="C2689">
        <f>'TPS543C20 Loop Gain'!AI1251</f>
        <v>-24.521572249691449</v>
      </c>
      <c r="D2689">
        <f>'TPS543C20 Loop Gain'!AJ1251</f>
        <v>50.617969670249884</v>
      </c>
      <c r="E2689">
        <f>'TPS543C20 Loop Gain'!B1251</f>
        <v>111700</v>
      </c>
    </row>
    <row r="2690" spans="3:5" x14ac:dyDescent="0.35">
      <c r="C2690">
        <f>'TPS543C20 Loop Gain'!AI1250</f>
        <v>-24.512909024138754</v>
      </c>
      <c r="D2690">
        <f>'TPS543C20 Loop Gain'!AJ1250</f>
        <v>50.640427093983078</v>
      </c>
      <c r="E2690">
        <f>'TPS543C20 Loop Gain'!B1250</f>
        <v>111600</v>
      </c>
    </row>
    <row r="2691" spans="3:5" x14ac:dyDescent="0.35">
      <c r="C2691">
        <f>'TPS543C20 Loop Gain'!AI1249</f>
        <v>-24.504239358185917</v>
      </c>
      <c r="D2691">
        <f>'TPS543C20 Loop Gain'!AJ1249</f>
        <v>50.662869785628928</v>
      </c>
      <c r="E2691">
        <f>'TPS543C20 Loop Gain'!B1249</f>
        <v>111500</v>
      </c>
    </row>
    <row r="2692" spans="3:5" x14ac:dyDescent="0.35">
      <c r="C2692">
        <f>'TPS543C20 Loop Gain'!AI1248</f>
        <v>-24.495563237604987</v>
      </c>
      <c r="D2692">
        <f>'TPS543C20 Loop Gain'!AJ1248</f>
        <v>50.685297712447543</v>
      </c>
      <c r="E2692">
        <f>'TPS543C20 Loop Gain'!B1248</f>
        <v>111400</v>
      </c>
    </row>
    <row r="2693" spans="3:5" x14ac:dyDescent="0.35">
      <c r="C2693">
        <f>'TPS543C20 Loop Gain'!AI1247</f>
        <v>-24.486880648127457</v>
      </c>
      <c r="D2693">
        <f>'TPS543C20 Loop Gain'!AJ1247</f>
        <v>50.707710841575654</v>
      </c>
      <c r="E2693">
        <f>'TPS543C20 Loop Gain'!B1247</f>
        <v>111300</v>
      </c>
    </row>
    <row r="2694" spans="3:5" x14ac:dyDescent="0.35">
      <c r="C2694">
        <f>'TPS543C20 Loop Gain'!AI1246</f>
        <v>-24.47819157544593</v>
      </c>
      <c r="D2694">
        <f>'TPS543C20 Loop Gain'!AJ1246</f>
        <v>50.730109140025505</v>
      </c>
      <c r="E2694">
        <f>'TPS543C20 Loop Gain'!B1246</f>
        <v>111200</v>
      </c>
    </row>
    <row r="2695" spans="3:5" x14ac:dyDescent="0.35">
      <c r="C2695">
        <f>'TPS543C20 Loop Gain'!AI1245</f>
        <v>-24.469496005212442</v>
      </c>
      <c r="D2695">
        <f>'TPS543C20 Loop Gain'!AJ1245</f>
        <v>50.752492574682719</v>
      </c>
      <c r="E2695">
        <f>'TPS543C20 Loop Gain'!B1245</f>
        <v>111100</v>
      </c>
    </row>
    <row r="2696" spans="3:5" x14ac:dyDescent="0.35">
      <c r="C2696">
        <f>'TPS543C20 Loop Gain'!AI1244</f>
        <v>-24.460793923039429</v>
      </c>
      <c r="D2696">
        <f>'TPS543C20 Loop Gain'!AJ1244</f>
        <v>50.77486111230904</v>
      </c>
      <c r="E2696">
        <f>'TPS543C20 Loop Gain'!B1244</f>
        <v>111000</v>
      </c>
    </row>
    <row r="2697" spans="3:5" x14ac:dyDescent="0.35">
      <c r="C2697">
        <f>'TPS543C20 Loop Gain'!AI1243</f>
        <v>-24.452085314498614</v>
      </c>
      <c r="D2697">
        <f>'TPS543C20 Loop Gain'!AJ1243</f>
        <v>50.797214719538715</v>
      </c>
      <c r="E2697">
        <f>'TPS543C20 Loop Gain'!B1243</f>
        <v>110900</v>
      </c>
    </row>
    <row r="2698" spans="3:5" x14ac:dyDescent="0.35">
      <c r="C2698">
        <f>'TPS543C20 Loop Gain'!AI1242</f>
        <v>-24.443370165121369</v>
      </c>
      <c r="D2698">
        <f>'TPS543C20 Loop Gain'!AJ1242</f>
        <v>50.819553362880072</v>
      </c>
      <c r="E2698">
        <f>'TPS543C20 Loop Gain'!B1242</f>
        <v>110800</v>
      </c>
    </row>
    <row r="2699" spans="3:5" x14ac:dyDescent="0.35">
      <c r="C2699">
        <f>'TPS543C20 Loop Gain'!AI1241</f>
        <v>-24.434648460398748</v>
      </c>
      <c r="D2699">
        <f>'TPS543C20 Loop Gain'!AJ1241</f>
        <v>50.84187700871253</v>
      </c>
      <c r="E2699">
        <f>'TPS543C20 Loop Gain'!B1241</f>
        <v>110700</v>
      </c>
    </row>
    <row r="2700" spans="3:5" x14ac:dyDescent="0.35">
      <c r="C2700">
        <f>'TPS543C20 Loop Gain'!AI1240</f>
        <v>-24.425920185780306</v>
      </c>
      <c r="D2700">
        <f>'TPS543C20 Loop Gain'!AJ1240</f>
        <v>50.864185623287995</v>
      </c>
      <c r="E2700">
        <f>'TPS543C20 Loop Gain'!B1240</f>
        <v>110600</v>
      </c>
    </row>
    <row r="2701" spans="3:5" x14ac:dyDescent="0.35">
      <c r="C2701">
        <f>'TPS543C20 Loop Gain'!AI1239</f>
        <v>-24.417185326675394</v>
      </c>
      <c r="D2701">
        <f>'TPS543C20 Loop Gain'!AJ1239</f>
        <v>50.8864791727312</v>
      </c>
      <c r="E2701">
        <f>'TPS543C20 Loop Gain'!B1239</f>
        <v>110500</v>
      </c>
    </row>
    <row r="2702" spans="3:5" x14ac:dyDescent="0.35">
      <c r="C2702">
        <f>'TPS543C20 Loop Gain'!AI1238</f>
        <v>-24.408443868452125</v>
      </c>
      <c r="D2702">
        <f>'TPS543C20 Loop Gain'!AJ1238</f>
        <v>50.908757623035783</v>
      </c>
      <c r="E2702">
        <f>'TPS543C20 Loop Gain'!B1238</f>
        <v>110400</v>
      </c>
    </row>
    <row r="2703" spans="3:5" x14ac:dyDescent="0.35">
      <c r="C2703">
        <f>'TPS543C20 Loop Gain'!AI1237</f>
        <v>-24.399695796436962</v>
      </c>
      <c r="D2703">
        <f>'TPS543C20 Loop Gain'!AJ1237</f>
        <v>50.931020940065693</v>
      </c>
      <c r="E2703">
        <f>'TPS543C20 Loop Gain'!B1237</f>
        <v>110300</v>
      </c>
    </row>
    <row r="2704" spans="3:5" x14ac:dyDescent="0.35">
      <c r="C2704">
        <f>'TPS543C20 Loop Gain'!AI1236</f>
        <v>-24.390941095915277</v>
      </c>
      <c r="D2704">
        <f>'TPS543C20 Loop Gain'!AJ1236</f>
        <v>50.953269089555775</v>
      </c>
      <c r="E2704">
        <f>'TPS543C20 Loop Gain'!B1236</f>
        <v>110200</v>
      </c>
    </row>
    <row r="2705" spans="3:5" x14ac:dyDescent="0.35">
      <c r="C2705">
        <f>'TPS543C20 Loop Gain'!AI1235</f>
        <v>-24.382179752130302</v>
      </c>
      <c r="D2705">
        <f>'TPS543C20 Loop Gain'!AJ1235</f>
        <v>50.975502037108697</v>
      </c>
      <c r="E2705">
        <f>'TPS543C20 Loop Gain'!B1235</f>
        <v>110100</v>
      </c>
    </row>
    <row r="2706" spans="3:5" x14ac:dyDescent="0.35">
      <c r="C2706">
        <f>'TPS543C20 Loop Gain'!AI1234</f>
        <v>-24.373411750284042</v>
      </c>
      <c r="D2706">
        <f>'TPS543C20 Loop Gain'!AJ1234</f>
        <v>50.997719748196275</v>
      </c>
      <c r="E2706">
        <f>'TPS543C20 Loop Gain'!B1234</f>
        <v>110000</v>
      </c>
    </row>
    <row r="2707" spans="3:5" x14ac:dyDescent="0.35">
      <c r="C2707">
        <f>'TPS543C20 Loop Gain'!AI1233</f>
        <v>-24.364637075536422</v>
      </c>
      <c r="D2707">
        <f>'TPS543C20 Loop Gain'!AJ1233</f>
        <v>51.019922188157956</v>
      </c>
      <c r="E2707">
        <f>'TPS543C20 Loop Gain'!B1233</f>
        <v>109900</v>
      </c>
    </row>
    <row r="2708" spans="3:5" x14ac:dyDescent="0.35">
      <c r="C2708">
        <f>'TPS543C20 Loop Gain'!AI1232</f>
        <v>-24.355855713005354</v>
      </c>
      <c r="D2708">
        <f>'TPS543C20 Loop Gain'!AJ1232</f>
        <v>51.042109322199757</v>
      </c>
      <c r="E2708">
        <f>'TPS543C20 Loop Gain'!B1232</f>
        <v>109800</v>
      </c>
    </row>
    <row r="2709" spans="3:5" x14ac:dyDescent="0.35">
      <c r="C2709">
        <f>'TPS543C20 Loop Gain'!AI1231</f>
        <v>-24.347067647766</v>
      </c>
      <c r="D2709">
        <f>'TPS543C20 Loop Gain'!AJ1231</f>
        <v>51.064281115395673</v>
      </c>
      <c r="E2709">
        <f>'TPS543C20 Loop Gain'!B1231</f>
        <v>109700</v>
      </c>
    </row>
    <row r="2710" spans="3:5" x14ac:dyDescent="0.35">
      <c r="C2710">
        <f>'TPS543C20 Loop Gain'!AI1230</f>
        <v>-24.338272864851355</v>
      </c>
      <c r="D2710">
        <f>'TPS543C20 Loop Gain'!AJ1230</f>
        <v>51.086437532684918</v>
      </c>
      <c r="E2710">
        <f>'TPS543C20 Loop Gain'!B1230</f>
        <v>109600</v>
      </c>
    </row>
    <row r="2711" spans="3:5" x14ac:dyDescent="0.35">
      <c r="C2711">
        <f>'TPS543C20 Loop Gain'!AI1229</f>
        <v>-24.329471349251953</v>
      </c>
      <c r="D2711">
        <f>'TPS543C20 Loop Gain'!AJ1229</f>
        <v>51.10857853887228</v>
      </c>
      <c r="E2711">
        <f>'TPS543C20 Loop Gain'!B1229</f>
        <v>109500</v>
      </c>
    </row>
    <row r="2712" spans="3:5" x14ac:dyDescent="0.35">
      <c r="C2712">
        <f>'TPS543C20 Loop Gain'!AI1228</f>
        <v>-24.320663085914973</v>
      </c>
      <c r="D2712">
        <f>'TPS543C20 Loop Gain'!AJ1228</f>
        <v>51.130704098626637</v>
      </c>
      <c r="E2712">
        <f>'TPS543C20 Loop Gain'!B1228</f>
        <v>109400</v>
      </c>
    </row>
    <row r="2713" spans="3:5" x14ac:dyDescent="0.35">
      <c r="C2713">
        <f>'TPS543C20 Loop Gain'!AI1227</f>
        <v>-24.311848059745195</v>
      </c>
      <c r="D2713">
        <f>'TPS543C20 Loop Gain'!AJ1227</f>
        <v>51.152814176482146</v>
      </c>
      <c r="E2713">
        <f>'TPS543C20 Loop Gain'!B1227</f>
        <v>109300</v>
      </c>
    </row>
    <row r="2714" spans="3:5" x14ac:dyDescent="0.35">
      <c r="C2714">
        <f>'TPS543C20 Loop Gain'!AI1226</f>
        <v>-24.303026255603815</v>
      </c>
      <c r="D2714">
        <f>'TPS543C20 Loop Gain'!AJ1226</f>
        <v>51.174908736836308</v>
      </c>
      <c r="E2714">
        <f>'TPS543C20 Loop Gain'!B1226</f>
        <v>109200</v>
      </c>
    </row>
    <row r="2715" spans="3:5" x14ac:dyDescent="0.35">
      <c r="C2715">
        <f>'TPS543C20 Loop Gain'!AI1225</f>
        <v>-24.294197658309052</v>
      </c>
      <c r="D2715">
        <f>'TPS543C20 Loop Gain'!AJ1225</f>
        <v>51.196987743948632</v>
      </c>
      <c r="E2715">
        <f>'TPS543C20 Loop Gain'!B1225</f>
        <v>109100</v>
      </c>
    </row>
    <row r="2716" spans="3:5" x14ac:dyDescent="0.35">
      <c r="C2716">
        <f>'TPS543C20 Loop Gain'!AI1224</f>
        <v>-24.285362252635064</v>
      </c>
      <c r="D2716">
        <f>'TPS543C20 Loop Gain'!AJ1224</f>
        <v>51.219051161942467</v>
      </c>
      <c r="E2716">
        <f>'TPS543C20 Loop Gain'!B1224</f>
        <v>109000</v>
      </c>
    </row>
    <row r="2717" spans="3:5" x14ac:dyDescent="0.35">
      <c r="C2717">
        <f>'TPS543C20 Loop Gain'!AI1223</f>
        <v>-24.276520023312926</v>
      </c>
      <c r="D2717">
        <f>'TPS543C20 Loop Gain'!AJ1223</f>
        <v>51.241098954801856</v>
      </c>
      <c r="E2717">
        <f>'TPS543C20 Loop Gain'!B1223</f>
        <v>108900</v>
      </c>
    </row>
    <row r="2718" spans="3:5" x14ac:dyDescent="0.35">
      <c r="C2718">
        <f>'TPS543C20 Loop Gain'!AI1222</f>
        <v>-24.267670955029192</v>
      </c>
      <c r="D2718">
        <f>'TPS543C20 Loop Gain'!AJ1222</f>
        <v>51.263131086371807</v>
      </c>
      <c r="E2718">
        <f>'TPS543C20 Loop Gain'!B1222</f>
        <v>108800</v>
      </c>
    </row>
    <row r="2719" spans="3:5" x14ac:dyDescent="0.35">
      <c r="C2719">
        <f>'TPS543C20 Loop Gain'!AI1221</f>
        <v>-24.258815032427048</v>
      </c>
      <c r="D2719">
        <f>'TPS543C20 Loop Gain'!AJ1221</f>
        <v>51.285147520357938</v>
      </c>
      <c r="E2719">
        <f>'TPS543C20 Loop Gain'!B1221</f>
        <v>108700</v>
      </c>
    </row>
    <row r="2720" spans="3:5" x14ac:dyDescent="0.35">
      <c r="C2720">
        <f>'TPS543C20 Loop Gain'!AI1220</f>
        <v>-24.249952240104754</v>
      </c>
      <c r="D2720">
        <f>'TPS543C20 Loop Gain'!AJ1220</f>
        <v>51.307148220326638</v>
      </c>
      <c r="E2720">
        <f>'TPS543C20 Loop Gain'!B1220</f>
        <v>108600</v>
      </c>
    </row>
    <row r="2721" spans="3:5" x14ac:dyDescent="0.35">
      <c r="C2721">
        <f>'TPS543C20 Loop Gain'!AI1219</f>
        <v>-24.241082562616612</v>
      </c>
      <c r="D2721">
        <f>'TPS543C20 Loop Gain'!AJ1219</f>
        <v>51.329133149701384</v>
      </c>
      <c r="E2721">
        <f>'TPS543C20 Loop Gain'!B1219</f>
        <v>108500</v>
      </c>
    </row>
    <row r="2722" spans="3:5" x14ac:dyDescent="0.35">
      <c r="C2722">
        <f>'TPS543C20 Loop Gain'!AI1218</f>
        <v>-24.232205984472248</v>
      </c>
      <c r="D2722">
        <f>'TPS543C20 Loop Gain'!AJ1218</f>
        <v>51.351102271766763</v>
      </c>
      <c r="E2722">
        <f>'TPS543C20 Loop Gain'!B1218</f>
        <v>108400</v>
      </c>
    </row>
    <row r="2723" spans="3:5" x14ac:dyDescent="0.35">
      <c r="C2723">
        <f>'TPS543C20 Loop Gain'!AI1217</f>
        <v>-24.223322490136269</v>
      </c>
      <c r="D2723">
        <f>'TPS543C20 Loop Gain'!AJ1217</f>
        <v>51.373055549662489</v>
      </c>
      <c r="E2723">
        <f>'TPS543C20 Loop Gain'!B1217</f>
        <v>108300</v>
      </c>
    </row>
    <row r="2724" spans="3:5" x14ac:dyDescent="0.35">
      <c r="C2724">
        <f>'TPS543C20 Loop Gain'!AI1216</f>
        <v>-24.214432064028578</v>
      </c>
      <c r="D2724">
        <f>'TPS543C20 Loop Gain'!AJ1216</f>
        <v>51.394992946388072</v>
      </c>
      <c r="E2724">
        <f>'TPS543C20 Loop Gain'!B1216</f>
        <v>108200</v>
      </c>
    </row>
    <row r="2725" spans="3:5" x14ac:dyDescent="0.35">
      <c r="C2725">
        <f>'TPS543C20 Loop Gain'!AI1215</f>
        <v>-24.205534690523464</v>
      </c>
      <c r="D2725">
        <f>'TPS543C20 Loop Gain'!AJ1215</f>
        <v>51.416914424796843</v>
      </c>
      <c r="E2725">
        <f>'TPS543C20 Loop Gain'!B1215</f>
        <v>108100</v>
      </c>
    </row>
    <row r="2726" spans="3:5" x14ac:dyDescent="0.35">
      <c r="C2726">
        <f>'TPS543C20 Loop Gain'!AI1214</f>
        <v>-24.196630353950404</v>
      </c>
      <c r="D2726">
        <f>'TPS543C20 Loop Gain'!AJ1214</f>
        <v>51.4388199476005</v>
      </c>
      <c r="E2726">
        <f>'TPS543C20 Loop Gain'!B1214</f>
        <v>108000</v>
      </c>
    </row>
    <row r="2727" spans="3:5" x14ac:dyDescent="0.35">
      <c r="C2727">
        <f>'TPS543C20 Loop Gain'!AI1213</f>
        <v>-24.187719038593087</v>
      </c>
      <c r="D2727">
        <f>'TPS543C20 Loop Gain'!AJ1213</f>
        <v>51.460709477364631</v>
      </c>
      <c r="E2727">
        <f>'TPS543C20 Loop Gain'!B1213</f>
        <v>107900</v>
      </c>
    </row>
    <row r="2728" spans="3:5" x14ac:dyDescent="0.35">
      <c r="C2728">
        <f>'TPS543C20 Loop Gain'!AI1212</f>
        <v>-24.178800728689424</v>
      </c>
      <c r="D2728">
        <f>'TPS543C20 Loop Gain'!AJ1212</f>
        <v>51.482582976509356</v>
      </c>
      <c r="E2728">
        <f>'TPS543C20 Loop Gain'!B1212</f>
        <v>107800</v>
      </c>
    </row>
    <row r="2729" spans="3:5" x14ac:dyDescent="0.35">
      <c r="C2729">
        <f>'TPS543C20 Loop Gain'!AI1211</f>
        <v>-24.169875408431515</v>
      </c>
      <c r="D2729">
        <f>'TPS543C20 Loop Gain'!AJ1211</f>
        <v>51.504440407309332</v>
      </c>
      <c r="E2729">
        <f>'TPS543C20 Loop Gain'!B1211</f>
        <v>107700</v>
      </c>
    </row>
    <row r="2730" spans="3:5" x14ac:dyDescent="0.35">
      <c r="C2730">
        <f>'TPS543C20 Loop Gain'!AI1210</f>
        <v>-24.160943061965213</v>
      </c>
      <c r="D2730">
        <f>'TPS543C20 Loop Gain'!AJ1210</f>
        <v>51.526281731892013</v>
      </c>
      <c r="E2730">
        <f>'TPS543C20 Loop Gain'!B1210</f>
        <v>107600</v>
      </c>
    </row>
    <row r="2731" spans="3:5" x14ac:dyDescent="0.35">
      <c r="C2731">
        <f>'TPS543C20 Loop Gain'!AI1209</f>
        <v>-24.152003673390258</v>
      </c>
      <c r="D2731">
        <f>'TPS543C20 Loop Gain'!AJ1209</f>
        <v>51.548106912237394</v>
      </c>
      <c r="E2731">
        <f>'TPS543C20 Loop Gain'!B1209</f>
        <v>107500</v>
      </c>
    </row>
    <row r="2732" spans="3:5" x14ac:dyDescent="0.35">
      <c r="C2732">
        <f>'TPS543C20 Loop Gain'!AI1208</f>
        <v>-24.143057226759517</v>
      </c>
      <c r="D2732">
        <f>'TPS543C20 Loop Gain'!AJ1208</f>
        <v>51.569915910177322</v>
      </c>
      <c r="E2732">
        <f>'TPS543C20 Loop Gain'!B1208</f>
        <v>107400</v>
      </c>
    </row>
    <row r="2733" spans="3:5" x14ac:dyDescent="0.35">
      <c r="C2733">
        <f>'TPS543C20 Loop Gain'!AI1207</f>
        <v>-24.134103706079635</v>
      </c>
      <c r="D2733">
        <f>'TPS543C20 Loop Gain'!AJ1207</f>
        <v>51.591708687395212</v>
      </c>
      <c r="E2733">
        <f>'TPS543C20 Loop Gain'!B1207</f>
        <v>107300</v>
      </c>
    </row>
    <row r="2734" spans="3:5" x14ac:dyDescent="0.35">
      <c r="C2734">
        <f>'TPS543C20 Loop Gain'!AI1206</f>
        <v>-24.1251430953102</v>
      </c>
      <c r="D2734">
        <f>'TPS543C20 Loop Gain'!AJ1206</f>
        <v>51.613485205424453</v>
      </c>
      <c r="E2734">
        <f>'TPS543C20 Loop Gain'!B1206</f>
        <v>107200</v>
      </c>
    </row>
    <row r="2735" spans="3:5" x14ac:dyDescent="0.35">
      <c r="C2735">
        <f>'TPS543C20 Loop Gain'!AI1205</f>
        <v>-24.116175378363316</v>
      </c>
      <c r="D2735">
        <f>'TPS543C20 Loop Gain'!AJ1205</f>
        <v>51.635245425647696</v>
      </c>
      <c r="E2735">
        <f>'TPS543C20 Loop Gain'!B1205</f>
        <v>107100</v>
      </c>
    </row>
    <row r="2736" spans="3:5" x14ac:dyDescent="0.35">
      <c r="C2736">
        <f>'TPS543C20 Loop Gain'!AI1204</f>
        <v>-24.107200539104518</v>
      </c>
      <c r="D2736">
        <f>'TPS543C20 Loop Gain'!AJ1204</f>
        <v>51.656989309298055</v>
      </c>
      <c r="E2736">
        <f>'TPS543C20 Loop Gain'!B1204</f>
        <v>107000</v>
      </c>
    </row>
    <row r="2737" spans="3:5" x14ac:dyDescent="0.35">
      <c r="C2737">
        <f>'TPS543C20 Loop Gain'!AI1203</f>
        <v>-24.098218561351295</v>
      </c>
      <c r="D2737">
        <f>'TPS543C20 Loop Gain'!AJ1203</f>
        <v>51.678716817456134</v>
      </c>
      <c r="E2737">
        <f>'TPS543C20 Loop Gain'!B1203</f>
        <v>106900</v>
      </c>
    </row>
    <row r="2738" spans="3:5" x14ac:dyDescent="0.35">
      <c r="C2738">
        <f>'TPS543C20 Loop Gain'!AI1202</f>
        <v>-24.089229428873846</v>
      </c>
      <c r="D2738">
        <f>'TPS543C20 Loop Gain'!AJ1202</f>
        <v>51.700427911050362</v>
      </c>
      <c r="E2738">
        <f>'TPS543C20 Loop Gain'!B1202</f>
        <v>106800</v>
      </c>
    </row>
    <row r="2739" spans="3:5" x14ac:dyDescent="0.35">
      <c r="C2739">
        <f>'TPS543C20 Loop Gain'!AI1201</f>
        <v>-24.080233125394056</v>
      </c>
      <c r="D2739">
        <f>'TPS543C20 Loop Gain'!AJ1201</f>
        <v>51.722122550856774</v>
      </c>
      <c r="E2739">
        <f>'TPS543C20 Loop Gain'!B1201</f>
        <v>106700</v>
      </c>
    </row>
    <row r="2740" spans="3:5" x14ac:dyDescent="0.35">
      <c r="C2740">
        <f>'TPS543C20 Loop Gain'!AI1200</f>
        <v>-24.071229634586054</v>
      </c>
      <c r="D2740">
        <f>'TPS543C20 Loop Gain'!AJ1200</f>
        <v>51.743800697495324</v>
      </c>
      <c r="E2740">
        <f>'TPS543C20 Loop Gain'!B1200</f>
        <v>106600</v>
      </c>
    </row>
    <row r="2741" spans="3:5" x14ac:dyDescent="0.35">
      <c r="C2741">
        <f>'TPS543C20 Loop Gain'!AI1199</f>
        <v>-24.062218940075532</v>
      </c>
      <c r="D2741">
        <f>'TPS543C20 Loop Gain'!AJ1199</f>
        <v>51.765462311435627</v>
      </c>
      <c r="E2741">
        <f>'TPS543C20 Loop Gain'!B1199</f>
        <v>106500</v>
      </c>
    </row>
    <row r="2742" spans="3:5" x14ac:dyDescent="0.35">
      <c r="C2742">
        <f>'TPS543C20 Loop Gain'!AI1198</f>
        <v>-24.053201025439908</v>
      </c>
      <c r="D2742">
        <f>'TPS543C20 Loop Gain'!AJ1198</f>
        <v>51.787107352988386</v>
      </c>
      <c r="E2742">
        <f>'TPS543C20 Loop Gain'!B1198</f>
        <v>106400</v>
      </c>
    </row>
    <row r="2743" spans="3:5" x14ac:dyDescent="0.35">
      <c r="C2743">
        <f>'TPS543C20 Loop Gain'!AI1197</f>
        <v>-24.044175874207696</v>
      </c>
      <c r="D2743">
        <f>'TPS543C20 Loop Gain'!AJ1197</f>
        <v>51.808735782309491</v>
      </c>
      <c r="E2743">
        <f>'TPS543C20 Loop Gain'!B1197</f>
        <v>106300</v>
      </c>
    </row>
    <row r="2744" spans="3:5" x14ac:dyDescent="0.35">
      <c r="C2744">
        <f>'TPS543C20 Loop Gain'!AI1196</f>
        <v>-24.035143469858529</v>
      </c>
      <c r="D2744">
        <f>'TPS543C20 Loop Gain'!AJ1196</f>
        <v>51.830347559399584</v>
      </c>
      <c r="E2744">
        <f>'TPS543C20 Loop Gain'!B1196</f>
        <v>106200</v>
      </c>
    </row>
    <row r="2745" spans="3:5" x14ac:dyDescent="0.35">
      <c r="C2745">
        <f>'TPS543C20 Loop Gain'!AI1195</f>
        <v>-24.026103795822902</v>
      </c>
      <c r="D2745">
        <f>'TPS543C20 Loop Gain'!AJ1195</f>
        <v>51.85194264410022</v>
      </c>
      <c r="E2745">
        <f>'TPS543C20 Loop Gain'!B1195</f>
        <v>106100</v>
      </c>
    </row>
    <row r="2746" spans="3:5" x14ac:dyDescent="0.35">
      <c r="C2746">
        <f>'TPS543C20 Loop Gain'!AI1194</f>
        <v>-24.017056835481995</v>
      </c>
      <c r="D2746">
        <f>'TPS543C20 Loop Gain'!AJ1194</f>
        <v>51.873520996095472</v>
      </c>
      <c r="E2746">
        <f>'TPS543C20 Loop Gain'!B1194</f>
        <v>106000</v>
      </c>
    </row>
    <row r="2747" spans="3:5" x14ac:dyDescent="0.35">
      <c r="C2747">
        <f>'TPS543C20 Loop Gain'!AI1193</f>
        <v>-24.008002572167864</v>
      </c>
      <c r="D2747">
        <f>'TPS543C20 Loop Gain'!AJ1193</f>
        <v>51.895082574911171</v>
      </c>
      <c r="E2747">
        <f>'TPS543C20 Loop Gain'!B1193</f>
        <v>105900</v>
      </c>
    </row>
    <row r="2748" spans="3:5" x14ac:dyDescent="0.35">
      <c r="C2748">
        <f>'TPS543C20 Loop Gain'!AI1192</f>
        <v>-23.9989409891623</v>
      </c>
      <c r="D2748">
        <f>'TPS543C20 Loop Gain'!AJ1192</f>
        <v>51.916627339912488</v>
      </c>
      <c r="E2748">
        <f>'TPS543C20 Loop Gain'!B1192</f>
        <v>105800</v>
      </c>
    </row>
    <row r="2749" spans="3:5" x14ac:dyDescent="0.35">
      <c r="C2749">
        <f>'TPS543C20 Loop Gain'!AI1191</f>
        <v>-23.989872069697441</v>
      </c>
      <c r="D2749">
        <f>'TPS543C20 Loop Gain'!AJ1191</f>
        <v>51.938155250304703</v>
      </c>
      <c r="E2749">
        <f>'TPS543C20 Loop Gain'!B1191</f>
        <v>105700</v>
      </c>
    </row>
    <row r="2750" spans="3:5" x14ac:dyDescent="0.35">
      <c r="C2750">
        <f>'TPS543C20 Loop Gain'!AI1190</f>
        <v>-23.980795796954865</v>
      </c>
      <c r="D2750">
        <f>'TPS543C20 Loop Gain'!AJ1190</f>
        <v>51.959666265133222</v>
      </c>
      <c r="E2750">
        <f>'TPS543C20 Loop Gain'!B1190</f>
        <v>105600</v>
      </c>
    </row>
    <row r="2751" spans="3:5" x14ac:dyDescent="0.35">
      <c r="C2751">
        <f>'TPS543C20 Loop Gain'!AI1189</f>
        <v>-23.971712154066331</v>
      </c>
      <c r="D2751">
        <f>'TPS543C20 Loop Gain'!AJ1189</f>
        <v>51.981160343279996</v>
      </c>
      <c r="E2751">
        <f>'TPS543C20 Loop Gain'!B1189</f>
        <v>105500</v>
      </c>
    </row>
    <row r="2752" spans="3:5" x14ac:dyDescent="0.35">
      <c r="C2752">
        <f>'TPS543C20 Loop Gain'!AI1188</f>
        <v>-23.962621124112946</v>
      </c>
      <c r="D2752">
        <f>'TPS543C20 Loop Gain'!AJ1188</f>
        <v>52.002637443464508</v>
      </c>
      <c r="E2752">
        <f>'TPS543C20 Loop Gain'!B1188</f>
        <v>105400</v>
      </c>
    </row>
    <row r="2753" spans="3:5" x14ac:dyDescent="0.35">
      <c r="C2753">
        <f>'TPS543C20 Loop Gain'!AI1187</f>
        <v>-23.953522690124412</v>
      </c>
      <c r="D2753">
        <f>'TPS543C20 Loop Gain'!AJ1187</f>
        <v>52.024097524243771</v>
      </c>
      <c r="E2753">
        <f>'TPS543C20 Loop Gain'!B1187</f>
        <v>105300</v>
      </c>
    </row>
    <row r="2754" spans="3:5" x14ac:dyDescent="0.35">
      <c r="C2754">
        <f>'TPS543C20 Loop Gain'!AI1186</f>
        <v>-23.944416835080027</v>
      </c>
      <c r="D2754">
        <f>'TPS543C20 Loop Gain'!AJ1186</f>
        <v>52.045540544010137</v>
      </c>
      <c r="E2754">
        <f>'TPS543C20 Loop Gain'!B1186</f>
        <v>105200</v>
      </c>
    </row>
    <row r="2755" spans="3:5" x14ac:dyDescent="0.35">
      <c r="C2755">
        <f>'TPS543C20 Loop Gain'!AI1185</f>
        <v>-23.935303541907793</v>
      </c>
      <c r="D2755">
        <f>'TPS543C20 Loop Gain'!AJ1185</f>
        <v>52.066966460991175</v>
      </c>
      <c r="E2755">
        <f>'TPS543C20 Loop Gain'!B1185</f>
        <v>105100</v>
      </c>
    </row>
    <row r="2756" spans="3:5" x14ac:dyDescent="0.35">
      <c r="C2756">
        <f>'TPS543C20 Loop Gain'!AI1184</f>
        <v>-23.926182793483935</v>
      </c>
      <c r="D2756">
        <f>'TPS543C20 Loop Gain'!AJ1184</f>
        <v>52.088375233249167</v>
      </c>
      <c r="E2756">
        <f>'TPS543C20 Loop Gain'!B1184</f>
        <v>105000</v>
      </c>
    </row>
    <row r="2757" spans="3:5" x14ac:dyDescent="0.35">
      <c r="C2757">
        <f>'TPS543C20 Loop Gain'!AI1183</f>
        <v>-23.917054572633205</v>
      </c>
      <c r="D2757">
        <f>'TPS543C20 Loop Gain'!AJ1183</f>
        <v>52.10976681867978</v>
      </c>
      <c r="E2757">
        <f>'TPS543C20 Loop Gain'!B1183</f>
        <v>104900</v>
      </c>
    </row>
    <row r="2758" spans="3:5" x14ac:dyDescent="0.35">
      <c r="C2758">
        <f>'TPS543C20 Loop Gain'!AI1182</f>
        <v>-23.907918862128529</v>
      </c>
      <c r="D2758">
        <f>'TPS543C20 Loop Gain'!AJ1182</f>
        <v>52.131141175010711</v>
      </c>
      <c r="E2758">
        <f>'TPS543C20 Loop Gain'!B1182</f>
        <v>104800</v>
      </c>
    </row>
    <row r="2759" spans="3:5" x14ac:dyDescent="0.35">
      <c r="C2759">
        <f>'TPS543C20 Loop Gain'!AI1181</f>
        <v>-23.898775644690573</v>
      </c>
      <c r="D2759">
        <f>'TPS543C20 Loop Gain'!AJ1181</f>
        <v>52.152498259802215</v>
      </c>
      <c r="E2759">
        <f>'TPS543C20 Loop Gain'!B1181</f>
        <v>104700</v>
      </c>
    </row>
    <row r="2760" spans="3:5" x14ac:dyDescent="0.35">
      <c r="C2760">
        <f>'TPS543C20 Loop Gain'!AI1180</f>
        <v>-23.889624902987716</v>
      </c>
      <c r="D2760">
        <f>'TPS543C20 Loop Gain'!AJ1180</f>
        <v>52.173838030446582</v>
      </c>
      <c r="E2760">
        <f>'TPS543C20 Loop Gain'!B1180</f>
        <v>104600</v>
      </c>
    </row>
    <row r="2761" spans="3:5" x14ac:dyDescent="0.35">
      <c r="C2761">
        <f>'TPS543C20 Loop Gain'!AI1179</f>
        <v>-23.880466619635513</v>
      </c>
      <c r="D2761">
        <f>'TPS543C20 Loop Gain'!AJ1179</f>
        <v>52.195160444164557</v>
      </c>
      <c r="E2761">
        <f>'TPS543C20 Loop Gain'!B1179</f>
        <v>104500</v>
      </c>
    </row>
    <row r="2762" spans="3:5" x14ac:dyDescent="0.35">
      <c r="C2762">
        <f>'TPS543C20 Loop Gain'!AI1178</f>
        <v>-23.87130077719744</v>
      </c>
      <c r="D2762">
        <f>'TPS543C20 Loop Gain'!AJ1178</f>
        <v>52.216465458008017</v>
      </c>
      <c r="E2762">
        <f>'TPS543C20 Loop Gain'!B1178</f>
        <v>104400</v>
      </c>
    </row>
    <row r="2763" spans="3:5" x14ac:dyDescent="0.35">
      <c r="C2763">
        <f>'TPS543C20 Loop Gain'!AI1177</f>
        <v>-23.862127358182899</v>
      </c>
      <c r="D2763">
        <f>'TPS543C20 Loop Gain'!AJ1177</f>
        <v>52.237753028857341</v>
      </c>
      <c r="E2763">
        <f>'TPS543C20 Loop Gain'!B1177</f>
        <v>104300</v>
      </c>
    </row>
    <row r="2764" spans="3:5" x14ac:dyDescent="0.35">
      <c r="C2764">
        <f>'TPS543C20 Loop Gain'!AI1176</f>
        <v>-23.852946345048998</v>
      </c>
      <c r="D2764">
        <f>'TPS543C20 Loop Gain'!AJ1176</f>
        <v>52.259023113420795</v>
      </c>
      <c r="E2764">
        <f>'TPS543C20 Loop Gain'!B1176</f>
        <v>104200</v>
      </c>
    </row>
    <row r="2765" spans="3:5" x14ac:dyDescent="0.35">
      <c r="C2765">
        <f>'TPS543C20 Loop Gain'!AI1175</f>
        <v>-23.843757720198781</v>
      </c>
      <c r="D2765">
        <f>'TPS543C20 Loop Gain'!AJ1175</f>
        <v>52.280275668233429</v>
      </c>
      <c r="E2765">
        <f>'TPS543C20 Loop Gain'!B1175</f>
        <v>104100</v>
      </c>
    </row>
    <row r="2766" spans="3:5" x14ac:dyDescent="0.35">
      <c r="C2766">
        <f>'TPS543C20 Loop Gain'!AI1174</f>
        <v>-23.834561465982024</v>
      </c>
      <c r="D2766">
        <f>'TPS543C20 Loop Gain'!AJ1174</f>
        <v>52.301510649656663</v>
      </c>
      <c r="E2766">
        <f>'TPS543C20 Loop Gain'!B1174</f>
        <v>104000</v>
      </c>
    </row>
    <row r="2767" spans="3:5" x14ac:dyDescent="0.35">
      <c r="C2767">
        <f>'TPS543C20 Loop Gain'!AI1173</f>
        <v>-23.8253575646937</v>
      </c>
      <c r="D2767">
        <f>'TPS543C20 Loop Gain'!AJ1173</f>
        <v>52.322728013878738</v>
      </c>
      <c r="E2767">
        <f>'TPS543C20 Loop Gain'!B1173</f>
        <v>103900</v>
      </c>
    </row>
    <row r="2768" spans="3:5" x14ac:dyDescent="0.35">
      <c r="C2768">
        <f>'TPS543C20 Loop Gain'!AI1172</f>
        <v>-23.816145998575614</v>
      </c>
      <c r="D2768">
        <f>'TPS543C20 Loop Gain'!AJ1172</f>
        <v>52.343927716910422</v>
      </c>
      <c r="E2768">
        <f>'TPS543C20 Loop Gain'!B1172</f>
        <v>103800</v>
      </c>
    </row>
    <row r="2769" spans="3:5" x14ac:dyDescent="0.35">
      <c r="C2769">
        <f>'TPS543C20 Loop Gain'!AI1171</f>
        <v>-23.806926749814806</v>
      </c>
      <c r="D2769">
        <f>'TPS543C20 Loop Gain'!AJ1171</f>
        <v>52.365109714587994</v>
      </c>
      <c r="E2769">
        <f>'TPS543C20 Loop Gain'!B1171</f>
        <v>103700</v>
      </c>
    </row>
    <row r="2770" spans="3:5" x14ac:dyDescent="0.35">
      <c r="C2770">
        <f>'TPS543C20 Loop Gain'!AI1170</f>
        <v>-23.797699800543128</v>
      </c>
      <c r="D2770">
        <f>'TPS543C20 Loop Gain'!AJ1170</f>
        <v>52.386273962570684</v>
      </c>
      <c r="E2770">
        <f>'TPS543C20 Loop Gain'!B1170</f>
        <v>103600</v>
      </c>
    </row>
    <row r="2771" spans="3:5" x14ac:dyDescent="0.35">
      <c r="C2771">
        <f>'TPS543C20 Loop Gain'!AI1169</f>
        <v>-23.788465132838429</v>
      </c>
      <c r="D2771">
        <f>'TPS543C20 Loop Gain'!AJ1169</f>
        <v>52.407420416338134</v>
      </c>
      <c r="E2771">
        <f>'TPS543C20 Loop Gain'!B1169</f>
        <v>103500</v>
      </c>
    </row>
    <row r="2772" spans="3:5" x14ac:dyDescent="0.35">
      <c r="C2772">
        <f>'TPS543C20 Loop Gain'!AI1168</f>
        <v>-23.779222728722651</v>
      </c>
      <c r="D2772">
        <f>'TPS543C20 Loop Gain'!AJ1168</f>
        <v>52.428549031193626</v>
      </c>
      <c r="E2772">
        <f>'TPS543C20 Loop Gain'!B1168</f>
        <v>103400</v>
      </c>
    </row>
    <row r="2773" spans="3:5" x14ac:dyDescent="0.35">
      <c r="C2773">
        <f>'TPS543C20 Loop Gain'!AI1167</f>
        <v>-23.76997257016302</v>
      </c>
      <c r="D2773">
        <f>'TPS543C20 Loop Gain'!AJ1167</f>
        <v>52.449659762259394</v>
      </c>
      <c r="E2773">
        <f>'TPS543C20 Loop Gain'!B1167</f>
        <v>103300</v>
      </c>
    </row>
    <row r="2774" spans="3:5" x14ac:dyDescent="0.35">
      <c r="C2774">
        <f>'TPS543C20 Loop Gain'!AI1166</f>
        <v>-23.760714639070262</v>
      </c>
      <c r="D2774">
        <f>'TPS543C20 Loop Gain'!AJ1166</f>
        <v>52.470752564477749</v>
      </c>
      <c r="E2774">
        <f>'TPS543C20 Loop Gain'!B1166</f>
        <v>103200</v>
      </c>
    </row>
    <row r="2775" spans="3:5" x14ac:dyDescent="0.35">
      <c r="C2775">
        <f>'TPS543C20 Loop Gain'!AI1165</f>
        <v>-23.751448917300234</v>
      </c>
      <c r="D2775">
        <f>'TPS543C20 Loop Gain'!AJ1165</f>
        <v>52.49182739261051</v>
      </c>
      <c r="E2775">
        <f>'TPS543C20 Loop Gain'!B1165</f>
        <v>103100</v>
      </c>
    </row>
    <row r="2776" spans="3:5" x14ac:dyDescent="0.35">
      <c r="C2776">
        <f>'TPS543C20 Loop Gain'!AI1164</f>
        <v>-23.74217538665221</v>
      </c>
      <c r="D2776">
        <f>'TPS543C20 Loop Gain'!AJ1164</f>
        <v>52.512884201234911</v>
      </c>
      <c r="E2776">
        <f>'TPS543C20 Loop Gain'!B1164</f>
        <v>103000</v>
      </c>
    </row>
    <row r="2777" spans="3:5" x14ac:dyDescent="0.35">
      <c r="C2777">
        <f>'TPS543C20 Loop Gain'!AI1163</f>
        <v>-23.732894028869069</v>
      </c>
      <c r="D2777">
        <f>'TPS543C20 Loop Gain'!AJ1163</f>
        <v>52.533922944748554</v>
      </c>
      <c r="E2777">
        <f>'TPS543C20 Loop Gain'!B1163</f>
        <v>102900</v>
      </c>
    </row>
    <row r="2778" spans="3:5" x14ac:dyDescent="0.35">
      <c r="C2778">
        <f>'TPS543C20 Loop Gain'!AI1162</f>
        <v>-23.723604825637082</v>
      </c>
      <c r="D2778">
        <f>'TPS543C20 Loop Gain'!AJ1162</f>
        <v>52.554943577363083</v>
      </c>
      <c r="E2778">
        <f>'TPS543C20 Loop Gain'!B1162</f>
        <v>102800</v>
      </c>
    </row>
    <row r="2779" spans="3:5" x14ac:dyDescent="0.35">
      <c r="C2779">
        <f>'TPS543C20 Loop Gain'!AI1161</f>
        <v>-23.714307758585864</v>
      </c>
      <c r="D2779">
        <f>'TPS543C20 Loop Gain'!AJ1161</f>
        <v>52.575946053105284</v>
      </c>
      <c r="E2779">
        <f>'TPS543C20 Loop Gain'!B1161</f>
        <v>102700</v>
      </c>
    </row>
    <row r="2780" spans="3:5" x14ac:dyDescent="0.35">
      <c r="C2780">
        <f>'TPS543C20 Loop Gain'!AI1160</f>
        <v>-23.705002809287983</v>
      </c>
      <c r="D2780">
        <f>'TPS543C20 Loop Gain'!AJ1160</f>
        <v>52.596930325817326</v>
      </c>
      <c r="E2780">
        <f>'TPS543C20 Loop Gain'!B1160</f>
        <v>102600</v>
      </c>
    </row>
    <row r="2781" spans="3:5" x14ac:dyDescent="0.35">
      <c r="C2781">
        <f>'TPS543C20 Loop Gain'!AI1159</f>
        <v>-23.695689959258189</v>
      </c>
      <c r="D2781">
        <f>'TPS543C20 Loop Gain'!AJ1159</f>
        <v>52.617896349154798</v>
      </c>
      <c r="E2781">
        <f>'TPS543C20 Loop Gain'!B1159</f>
        <v>102500</v>
      </c>
    </row>
    <row r="2782" spans="3:5" x14ac:dyDescent="0.35">
      <c r="C2782">
        <f>'TPS543C20 Loop Gain'!AI1158</f>
        <v>-23.686369189954188</v>
      </c>
      <c r="D2782">
        <f>'TPS543C20 Loop Gain'!AJ1158</f>
        <v>52.63884407658454</v>
      </c>
      <c r="E2782">
        <f>'TPS543C20 Loop Gain'!B1158</f>
        <v>102400</v>
      </c>
    </row>
    <row r="2783" spans="3:5" x14ac:dyDescent="0.35">
      <c r="C2783">
        <f>'TPS543C20 Loop Gain'!AI1157</f>
        <v>-23.6770404827754</v>
      </c>
      <c r="D2783">
        <f>'TPS543C20 Loop Gain'!AJ1157</f>
        <v>52.659773461386159</v>
      </c>
      <c r="E2783">
        <f>'TPS543C20 Loop Gain'!B1157</f>
        <v>102300</v>
      </c>
    </row>
    <row r="2784" spans="3:5" x14ac:dyDescent="0.35">
      <c r="C2784">
        <f>'TPS543C20 Loop Gain'!AI1156</f>
        <v>-23.667703819063568</v>
      </c>
      <c r="D2784">
        <f>'TPS543C20 Loop Gain'!AJ1156</f>
        <v>52.680684456650702</v>
      </c>
      <c r="E2784">
        <f>'TPS543C20 Loop Gain'!B1156</f>
        <v>102200</v>
      </c>
    </row>
    <row r="2785" spans="3:5" x14ac:dyDescent="0.35">
      <c r="C2785">
        <f>'TPS543C20 Loop Gain'!AI1155</f>
        <v>-23.658359180101691</v>
      </c>
      <c r="D2785">
        <f>'TPS543C20 Loop Gain'!AJ1155</f>
        <v>52.701577015276968</v>
      </c>
      <c r="E2785">
        <f>'TPS543C20 Loop Gain'!B1155</f>
        <v>102100</v>
      </c>
    </row>
    <row r="2786" spans="3:5" x14ac:dyDescent="0.35">
      <c r="C2786">
        <f>'TPS543C20 Loop Gain'!AI1154</f>
        <v>-23.649006547114215</v>
      </c>
      <c r="D2786">
        <f>'TPS543C20 Loop Gain'!AJ1154</f>
        <v>52.722451089975166</v>
      </c>
      <c r="E2786">
        <f>'TPS543C20 Loop Gain'!B1154</f>
        <v>102000</v>
      </c>
    </row>
    <row r="2787" spans="3:5" x14ac:dyDescent="0.35">
      <c r="C2787">
        <f>'TPS543C20 Loop Gain'!AI1153</f>
        <v>-23.639645901266967</v>
      </c>
      <c r="D2787">
        <f>'TPS543C20 Loop Gain'!AJ1153</f>
        <v>52.743306633261582</v>
      </c>
      <c r="E2787">
        <f>'TPS543C20 Loop Gain'!B1153</f>
        <v>101900</v>
      </c>
    </row>
    <row r="2788" spans="3:5" x14ac:dyDescent="0.35">
      <c r="C2788">
        <f>'TPS543C20 Loop Gain'!AI1152</f>
        <v>-23.630277223666415</v>
      </c>
      <c r="D2788">
        <f>'TPS543C20 Loop Gain'!AJ1152</f>
        <v>52.764143597460404</v>
      </c>
      <c r="E2788">
        <f>'TPS543C20 Loop Gain'!B1152</f>
        <v>101800</v>
      </c>
    </row>
    <row r="2789" spans="3:5" x14ac:dyDescent="0.35">
      <c r="C2789">
        <f>'TPS543C20 Loop Gain'!AI1151</f>
        <v>-23.620900495359471</v>
      </c>
      <c r="D2789">
        <f>'TPS543C20 Loop Gain'!AJ1151</f>
        <v>52.784961934701641</v>
      </c>
      <c r="E2789">
        <f>'TPS543C20 Loop Gain'!B1151</f>
        <v>101700</v>
      </c>
    </row>
    <row r="2790" spans="3:5" x14ac:dyDescent="0.35">
      <c r="C2790">
        <f>'TPS543C20 Loop Gain'!AI1150</f>
        <v>-23.611515697333783</v>
      </c>
      <c r="D2790">
        <f>'TPS543C20 Loop Gain'!AJ1150</f>
        <v>52.805761596921123</v>
      </c>
      <c r="E2790">
        <f>'TPS543C20 Loop Gain'!B1150</f>
        <v>101600</v>
      </c>
    </row>
    <row r="2791" spans="3:5" x14ac:dyDescent="0.35">
      <c r="C2791">
        <f>'TPS543C20 Loop Gain'!AI1149</f>
        <v>-23.602122810516555</v>
      </c>
      <c r="D2791">
        <f>'TPS543C20 Loop Gain'!AJ1149</f>
        <v>52.826542535859254</v>
      </c>
      <c r="E2791">
        <f>'TPS543C20 Loop Gain'!B1149</f>
        <v>101500</v>
      </c>
    </row>
    <row r="2792" spans="3:5" x14ac:dyDescent="0.35">
      <c r="C2792">
        <f>'TPS543C20 Loop Gain'!AI1148</f>
        <v>-23.592721815775338</v>
      </c>
      <c r="D2792">
        <f>'TPS543C20 Loop Gain'!AJ1148</f>
        <v>52.847304703057944</v>
      </c>
      <c r="E2792">
        <f>'TPS543C20 Loop Gain'!B1148</f>
        <v>101400</v>
      </c>
    </row>
    <row r="2793" spans="3:5" x14ac:dyDescent="0.35">
      <c r="C2793">
        <f>'TPS543C20 Loop Gain'!AI1147</f>
        <v>-23.583312693916572</v>
      </c>
      <c r="D2793">
        <f>'TPS543C20 Loop Gain'!AJ1147</f>
        <v>52.868048049863226</v>
      </c>
      <c r="E2793">
        <f>'TPS543C20 Loop Gain'!B1147</f>
        <v>101300</v>
      </c>
    </row>
    <row r="2794" spans="3:5" x14ac:dyDescent="0.35">
      <c r="C2794">
        <f>'TPS543C20 Loop Gain'!AI1146</f>
        <v>-23.573895425686693</v>
      </c>
      <c r="D2794">
        <f>'TPS543C20 Loop Gain'!AJ1146</f>
        <v>52.888772527422653</v>
      </c>
      <c r="E2794">
        <f>'TPS543C20 Loop Gain'!B1146</f>
        <v>101200</v>
      </c>
    </row>
    <row r="2795" spans="3:5" x14ac:dyDescent="0.35">
      <c r="C2795">
        <f>'TPS543C20 Loop Gain'!AI1145</f>
        <v>-23.564469991770313</v>
      </c>
      <c r="D2795">
        <f>'TPS543C20 Loop Gain'!AJ1145</f>
        <v>52.909478086682554</v>
      </c>
      <c r="E2795">
        <f>'TPS543C20 Loop Gain'!B1145</f>
        <v>101100</v>
      </c>
    </row>
    <row r="2796" spans="3:5" x14ac:dyDescent="0.35">
      <c r="C2796">
        <f>'TPS543C20 Loop Gain'!AI1144</f>
        <v>-23.555036372791616</v>
      </c>
      <c r="D2796">
        <f>'TPS543C20 Loop Gain'!AJ1144</f>
        <v>52.930164678389936</v>
      </c>
      <c r="E2796">
        <f>'TPS543C20 Loop Gain'!B1144</f>
        <v>101000</v>
      </c>
    </row>
    <row r="2797" spans="3:5" x14ac:dyDescent="0.35">
      <c r="C2797">
        <f>'TPS543C20 Loop Gain'!AI1143</f>
        <v>-23.545594549312533</v>
      </c>
      <c r="D2797">
        <f>'TPS543C20 Loop Gain'!AJ1143</f>
        <v>52.950832253090326</v>
      </c>
      <c r="E2797">
        <f>'TPS543C20 Loop Gain'!B1143</f>
        <v>100900</v>
      </c>
    </row>
    <row r="2798" spans="3:5" x14ac:dyDescent="0.35">
      <c r="C2798">
        <f>'TPS543C20 Loop Gain'!AI1142</f>
        <v>-23.536144501833341</v>
      </c>
      <c r="D2798">
        <f>'TPS543C20 Loop Gain'!AJ1142</f>
        <v>52.971480761126813</v>
      </c>
      <c r="E2798">
        <f>'TPS543C20 Loop Gain'!B1142</f>
        <v>100800</v>
      </c>
    </row>
    <row r="2799" spans="3:5" x14ac:dyDescent="0.35">
      <c r="C2799">
        <f>'TPS543C20 Loop Gain'!AI1141</f>
        <v>-23.526686210792342</v>
      </c>
      <c r="D2799">
        <f>'TPS543C20 Loop Gain'!AJ1141</f>
        <v>52.992110152638411</v>
      </c>
      <c r="E2799">
        <f>'TPS543C20 Loop Gain'!B1141</f>
        <v>100700</v>
      </c>
    </row>
    <row r="2800" spans="3:5" x14ac:dyDescent="0.35">
      <c r="C2800">
        <f>'TPS543C20 Loop Gain'!AI1140</f>
        <v>-23.517219656565359</v>
      </c>
      <c r="D2800">
        <f>'TPS543C20 Loop Gain'!AJ1140</f>
        <v>53.012720377560463</v>
      </c>
      <c r="E2800">
        <f>'TPS543C20 Loop Gain'!B1140</f>
        <v>100600</v>
      </c>
    </row>
    <row r="2801" spans="3:5" x14ac:dyDescent="0.35">
      <c r="C2801">
        <f>'TPS543C20 Loop Gain'!AI1139</f>
        <v>-23.507744819465636</v>
      </c>
      <c r="D2801">
        <f>'TPS543C20 Loop Gain'!AJ1139</f>
        <v>53.033311385622696</v>
      </c>
      <c r="E2801">
        <f>'TPS543C20 Loop Gain'!B1139</f>
        <v>100500</v>
      </c>
    </row>
    <row r="2802" spans="3:5" x14ac:dyDescent="0.35">
      <c r="C2802">
        <f>'TPS543C20 Loop Gain'!AI1138</f>
        <v>-23.498261679743319</v>
      </c>
      <c r="D2802">
        <f>'TPS543C20 Loop Gain'!AJ1138</f>
        <v>53.053883126347031</v>
      </c>
      <c r="E2802">
        <f>'TPS543C20 Loop Gain'!B1138</f>
        <v>100400</v>
      </c>
    </row>
    <row r="2803" spans="3:5" x14ac:dyDescent="0.35">
      <c r="C2803">
        <f>'TPS543C20 Loop Gain'!AI1137</f>
        <v>-23.488770217585142</v>
      </c>
      <c r="D2803">
        <f>'TPS543C20 Loop Gain'!AJ1137</f>
        <v>53.074435549050605</v>
      </c>
      <c r="E2803">
        <f>'TPS543C20 Loop Gain'!B1137</f>
        <v>100300</v>
      </c>
    </row>
    <row r="2804" spans="3:5" x14ac:dyDescent="0.35">
      <c r="C2804">
        <f>'TPS543C20 Loop Gain'!AI1136</f>
        <v>-23.479270413114868</v>
      </c>
      <c r="D2804">
        <f>'TPS543C20 Loop Gain'!AJ1136</f>
        <v>53.094968602839913</v>
      </c>
      <c r="E2804">
        <f>'TPS543C20 Loop Gain'!B1136</f>
        <v>100200</v>
      </c>
    </row>
    <row r="2805" spans="3:5" x14ac:dyDescent="0.35">
      <c r="C2805">
        <f>'TPS543C20 Loop Gain'!AI1135</f>
        <v>-23.469762246391852</v>
      </c>
      <c r="D2805">
        <f>'TPS543C20 Loop Gain'!AJ1135</f>
        <v>53.115482236612046</v>
      </c>
      <c r="E2805">
        <f>'TPS543C20 Loop Gain'!B1135</f>
        <v>100100</v>
      </c>
    </row>
    <row r="2806" spans="3:5" x14ac:dyDescent="0.35">
      <c r="C2806">
        <f>'TPS543C20 Loop Gain'!AI1134</f>
        <v>-23.460245697411519</v>
      </c>
      <c r="D2806">
        <f>'TPS543C20 Loop Gain'!AJ1134</f>
        <v>53.135976399054805</v>
      </c>
      <c r="E2806">
        <f>'TPS543C20 Loop Gain'!B1134</f>
        <v>100000</v>
      </c>
    </row>
    <row r="2807" spans="3:5" x14ac:dyDescent="0.35">
      <c r="C2807">
        <f>'TPS543C20 Loop Gain'!AI1133</f>
        <v>-23.450720746105119</v>
      </c>
      <c r="D2807">
        <f>'TPS543C20 Loop Gain'!AJ1133</f>
        <v>53.156451038643716</v>
      </c>
      <c r="E2807">
        <f>'TPS543C20 Loop Gain'!B1133</f>
        <v>99900</v>
      </c>
    </row>
    <row r="2808" spans="3:5" x14ac:dyDescent="0.35">
      <c r="C2808">
        <f>'TPS543C20 Loop Gain'!AI1132</f>
        <v>-23.441187372338973</v>
      </c>
      <c r="D2808">
        <f>'TPS543C20 Loop Gain'!AJ1132</f>
        <v>53.176906103641485</v>
      </c>
      <c r="E2808">
        <f>'TPS543C20 Loop Gain'!B1132</f>
        <v>99800</v>
      </c>
    </row>
    <row r="2809" spans="3:5" x14ac:dyDescent="0.35">
      <c r="C2809">
        <f>'TPS543C20 Loop Gain'!AI1131</f>
        <v>-23.431645555914528</v>
      </c>
      <c r="D2809">
        <f>'TPS543C20 Loop Gain'!AJ1131</f>
        <v>53.197341542097831</v>
      </c>
      <c r="E2809">
        <f>'TPS543C20 Loop Gain'!B1131</f>
        <v>99700</v>
      </c>
    </row>
    <row r="2810" spans="3:5" x14ac:dyDescent="0.35">
      <c r="C2810">
        <f>'TPS543C20 Loop Gain'!AI1130</f>
        <v>-23.422095276568054</v>
      </c>
      <c r="D2810">
        <f>'TPS543C20 Loop Gain'!AJ1130</f>
        <v>53.21775730184708</v>
      </c>
      <c r="E2810">
        <f>'TPS543C20 Loop Gain'!B1130</f>
        <v>99600</v>
      </c>
    </row>
    <row r="2811" spans="3:5" x14ac:dyDescent="0.35">
      <c r="C2811">
        <f>'TPS543C20 Loop Gain'!AI1129</f>
        <v>-23.412536513969883</v>
      </c>
      <c r="D2811">
        <f>'TPS543C20 Loop Gain'!AJ1129</f>
        <v>53.238153330508247</v>
      </c>
      <c r="E2811">
        <f>'TPS543C20 Loop Gain'!B1129</f>
        <v>99500</v>
      </c>
    </row>
    <row r="2812" spans="3:5" x14ac:dyDescent="0.35">
      <c r="C2812">
        <f>'TPS543C20 Loop Gain'!AI1128</f>
        <v>-23.402969247724727</v>
      </c>
      <c r="D2812">
        <f>'TPS543C20 Loop Gain'!AJ1128</f>
        <v>53.258529575483699</v>
      </c>
      <c r="E2812">
        <f>'TPS543C20 Loop Gain'!B1128</f>
        <v>99400</v>
      </c>
    </row>
    <row r="2813" spans="3:5" x14ac:dyDescent="0.35">
      <c r="C2813">
        <f>'TPS543C20 Loop Gain'!AI1127</f>
        <v>-23.393393457371282</v>
      </c>
      <c r="D2813">
        <f>'TPS543C20 Loop Gain'!AJ1127</f>
        <v>53.278885983957842</v>
      </c>
      <c r="E2813">
        <f>'TPS543C20 Loop Gain'!B1127</f>
        <v>99300</v>
      </c>
    </row>
    <row r="2814" spans="3:5" x14ac:dyDescent="0.35">
      <c r="C2814">
        <f>'TPS543C20 Loop Gain'!AI1126</f>
        <v>-23.383809122381383</v>
      </c>
      <c r="D2814">
        <f>'TPS543C20 Loop Gain'!AJ1126</f>
        <v>53.299222502895148</v>
      </c>
      <c r="E2814">
        <f>'TPS543C20 Loop Gain'!B1126</f>
        <v>99200</v>
      </c>
    </row>
    <row r="2815" spans="3:5" x14ac:dyDescent="0.35">
      <c r="C2815">
        <f>'TPS543C20 Loop Gain'!AI1125</f>
        <v>-23.37421622216036</v>
      </c>
      <c r="D2815">
        <f>'TPS543C20 Loop Gain'!AJ1125</f>
        <v>53.319539079041483</v>
      </c>
      <c r="E2815">
        <f>'TPS543C20 Loop Gain'!B1125</f>
        <v>99100</v>
      </c>
    </row>
    <row r="2816" spans="3:5" x14ac:dyDescent="0.35">
      <c r="C2816">
        <f>'TPS543C20 Loop Gain'!AI1124</f>
        <v>-23.364614736046242</v>
      </c>
      <c r="D2816">
        <f>'TPS543C20 Loop Gain'!AJ1124</f>
        <v>53.339835658920826</v>
      </c>
      <c r="E2816">
        <f>'TPS543C20 Loop Gain'!B1124</f>
        <v>99000</v>
      </c>
    </row>
    <row r="2817" spans="3:5" x14ac:dyDescent="0.35">
      <c r="C2817">
        <f>'TPS543C20 Loop Gain'!AI1123</f>
        <v>-23.355004643310011</v>
      </c>
      <c r="D2817">
        <f>'TPS543C20 Loop Gain'!AJ1123</f>
        <v>53.360112188835785</v>
      </c>
      <c r="E2817">
        <f>'TPS543C20 Loop Gain'!B1123</f>
        <v>98900</v>
      </c>
    </row>
    <row r="2818" spans="3:5" x14ac:dyDescent="0.35">
      <c r="C2818">
        <f>'TPS543C20 Loop Gain'!AI1122</f>
        <v>-23.345385923154616</v>
      </c>
      <c r="D2818">
        <f>'TPS543C20 Loop Gain'!AJ1122</f>
        <v>53.380368614863968</v>
      </c>
      <c r="E2818">
        <f>'TPS543C20 Loop Gain'!B1122</f>
        <v>98800</v>
      </c>
    </row>
    <row r="2819" spans="3:5" x14ac:dyDescent="0.35">
      <c r="C2819">
        <f>'TPS543C20 Loop Gain'!AI1121</f>
        <v>-23.335758554715156</v>
      </c>
      <c r="D2819">
        <f>'TPS543C20 Loop Gain'!AJ1121</f>
        <v>53.400604882860385</v>
      </c>
      <c r="E2819">
        <f>'TPS543C20 Loop Gain'!B1121</f>
        <v>98700</v>
      </c>
    </row>
    <row r="2820" spans="3:5" x14ac:dyDescent="0.35">
      <c r="C2820">
        <f>'TPS543C20 Loop Gain'!AI1120</f>
        <v>-23.32612251705811</v>
      </c>
      <c r="D2820">
        <f>'TPS543C20 Loop Gain'!AJ1120</f>
        <v>53.420820938453872</v>
      </c>
      <c r="E2820">
        <f>'TPS543C20 Loop Gain'!B1120</f>
        <v>98600</v>
      </c>
    </row>
    <row r="2821" spans="3:5" x14ac:dyDescent="0.35">
      <c r="C2821">
        <f>'TPS543C20 Loop Gain'!AI1119</f>
        <v>-23.316477789181654</v>
      </c>
      <c r="D2821">
        <f>'TPS543C20 Loop Gain'!AJ1119</f>
        <v>53.441016727045657</v>
      </c>
      <c r="E2821">
        <f>'TPS543C20 Loop Gain'!B1119</f>
        <v>98500</v>
      </c>
    </row>
    <row r="2822" spans="3:5" x14ac:dyDescent="0.35">
      <c r="C2822">
        <f>'TPS543C20 Loop Gain'!AI1118</f>
        <v>-23.306824350015233</v>
      </c>
      <c r="D2822">
        <f>'TPS543C20 Loop Gain'!AJ1118</f>
        <v>53.461192193810319</v>
      </c>
      <c r="E2822">
        <f>'TPS543C20 Loop Gain'!B1118</f>
        <v>98400</v>
      </c>
    </row>
    <row r="2823" spans="3:5" x14ac:dyDescent="0.35">
      <c r="C2823">
        <f>'TPS543C20 Loop Gain'!AI1117</f>
        <v>-23.29716217841812</v>
      </c>
      <c r="D2823">
        <f>'TPS543C20 Loop Gain'!AJ1117</f>
        <v>53.481347283693829</v>
      </c>
      <c r="E2823">
        <f>'TPS543C20 Loop Gain'!B1117</f>
        <v>98300</v>
      </c>
    </row>
    <row r="2824" spans="3:5" x14ac:dyDescent="0.35">
      <c r="C2824">
        <f>'TPS543C20 Loop Gain'!AI1116</f>
        <v>-23.287491253180988</v>
      </c>
      <c r="D2824">
        <f>'TPS543C20 Loop Gain'!AJ1116</f>
        <v>53.501481941411726</v>
      </c>
      <c r="E2824">
        <f>'TPS543C20 Loop Gain'!B1116</f>
        <v>98200</v>
      </c>
    </row>
    <row r="2825" spans="3:5" x14ac:dyDescent="0.35">
      <c r="C2825">
        <f>'TPS543C20 Loop Gain'!AI1115</f>
        <v>-23.277811553023643</v>
      </c>
      <c r="D2825">
        <f>'TPS543C20 Loop Gain'!AJ1115</f>
        <v>53.521596111447614</v>
      </c>
      <c r="E2825">
        <f>'TPS543C20 Loop Gain'!B1115</f>
        <v>98100</v>
      </c>
    </row>
    <row r="2826" spans="3:5" x14ac:dyDescent="0.35">
      <c r="C2826">
        <f>'TPS543C20 Loop Gain'!AI1114</f>
        <v>-23.268123056596593</v>
      </c>
      <c r="D2826">
        <f>'TPS543C20 Loop Gain'!AJ1114</f>
        <v>53.541689738053101</v>
      </c>
      <c r="E2826">
        <f>'TPS543C20 Loop Gain'!B1114</f>
        <v>98000</v>
      </c>
    </row>
    <row r="2827" spans="3:5" x14ac:dyDescent="0.35">
      <c r="C2827">
        <f>'TPS543C20 Loop Gain'!AI1113</f>
        <v>-23.258425742479126</v>
      </c>
      <c r="D2827">
        <f>'TPS543C20 Loop Gain'!AJ1113</f>
        <v>53.561762765247572</v>
      </c>
      <c r="E2827">
        <f>'TPS543C20 Loop Gain'!B1113</f>
        <v>97900</v>
      </c>
    </row>
    <row r="2828" spans="3:5" x14ac:dyDescent="0.35">
      <c r="C2828">
        <f>'TPS543C20 Loop Gain'!AI1112</f>
        <v>-23.248719589179693</v>
      </c>
      <c r="D2828">
        <f>'TPS543C20 Loop Gain'!AJ1112</f>
        <v>53.581815136813837</v>
      </c>
      <c r="E2828">
        <f>'TPS543C20 Loop Gain'!B1112</f>
        <v>97800</v>
      </c>
    </row>
    <row r="2829" spans="3:5" x14ac:dyDescent="0.35">
      <c r="C2829">
        <f>'TPS543C20 Loop Gain'!AI1111</f>
        <v>-23.239004575135983</v>
      </c>
      <c r="D2829">
        <f>'TPS543C20 Loop Gain'!AJ1111</f>
        <v>53.60184679630018</v>
      </c>
      <c r="E2829">
        <f>'TPS543C20 Loop Gain'!B1111</f>
        <v>97700</v>
      </c>
    </row>
    <row r="2830" spans="3:5" x14ac:dyDescent="0.35">
      <c r="C2830">
        <f>'TPS543C20 Loop Gain'!AI1110</f>
        <v>-23.22928067871343</v>
      </c>
      <c r="D2830">
        <f>'TPS543C20 Loop Gain'!AJ1110</f>
        <v>53.62185768701773</v>
      </c>
      <c r="E2830">
        <f>'TPS543C20 Loop Gain'!B1110</f>
        <v>97600</v>
      </c>
    </row>
    <row r="2831" spans="3:5" x14ac:dyDescent="0.35">
      <c r="C2831">
        <f>'TPS543C20 Loop Gain'!AI1109</f>
        <v>-23.219547878205876</v>
      </c>
      <c r="D2831">
        <f>'TPS543C20 Loop Gain'!AJ1109</f>
        <v>53.64184775203865</v>
      </c>
      <c r="E2831">
        <f>'TPS543C20 Loop Gain'!B1109</f>
        <v>97500</v>
      </c>
    </row>
    <row r="2832" spans="3:5" x14ac:dyDescent="0.35">
      <c r="C2832">
        <f>'TPS543C20 Loop Gain'!AI1108</f>
        <v>-23.209806151835288</v>
      </c>
      <c r="D2832">
        <f>'TPS543C20 Loop Gain'!AJ1108</f>
        <v>53.661816934197006</v>
      </c>
      <c r="E2832">
        <f>'TPS543C20 Loop Gain'!B1108</f>
        <v>97400</v>
      </c>
    </row>
    <row r="2833" spans="3:5" x14ac:dyDescent="0.35">
      <c r="C2833">
        <f>'TPS543C20 Loop Gain'!AI1107</f>
        <v>-23.200055477750698</v>
      </c>
      <c r="D2833">
        <f>'TPS543C20 Loop Gain'!AJ1107</f>
        <v>53.681765176084866</v>
      </c>
      <c r="E2833">
        <f>'TPS543C20 Loop Gain'!B1107</f>
        <v>97300</v>
      </c>
    </row>
    <row r="2834" spans="3:5" x14ac:dyDescent="0.35">
      <c r="C2834">
        <f>'TPS543C20 Loop Gain'!AI1106</f>
        <v>-23.190295834027886</v>
      </c>
      <c r="D2834">
        <f>'TPS543C20 Loop Gain'!AJ1106</f>
        <v>53.701692420053782</v>
      </c>
      <c r="E2834">
        <f>'TPS543C20 Loop Gain'!B1106</f>
        <v>97200</v>
      </c>
    </row>
    <row r="2835" spans="3:5" x14ac:dyDescent="0.35">
      <c r="C2835">
        <f>'TPS543C20 Loop Gain'!AI1105</f>
        <v>-23.180527198670262</v>
      </c>
      <c r="D2835">
        <f>'TPS543C20 Loop Gain'!AJ1105</f>
        <v>53.721598608211018</v>
      </c>
      <c r="E2835">
        <f>'TPS543C20 Loop Gain'!B1105</f>
        <v>97100</v>
      </c>
    </row>
    <row r="2836" spans="3:5" x14ac:dyDescent="0.35">
      <c r="C2836">
        <f>'TPS543C20 Loop Gain'!AI1104</f>
        <v>-23.170749549606811</v>
      </c>
      <c r="D2836">
        <f>'TPS543C20 Loop Gain'!AJ1104</f>
        <v>53.74148368242107</v>
      </c>
      <c r="E2836">
        <f>'TPS543C20 Loop Gain'!B1104</f>
        <v>97000</v>
      </c>
    </row>
    <row r="2837" spans="3:5" x14ac:dyDescent="0.35">
      <c r="C2837">
        <f>'TPS543C20 Loop Gain'!AI1103</f>
        <v>-23.160962864693126</v>
      </c>
      <c r="D2837">
        <f>'TPS543C20 Loop Gain'!AJ1103</f>
        <v>53.761347584301809</v>
      </c>
      <c r="E2837">
        <f>'TPS543C20 Loop Gain'!B1103</f>
        <v>96900</v>
      </c>
    </row>
    <row r="2838" spans="3:5" x14ac:dyDescent="0.35">
      <c r="C2838">
        <f>'TPS543C20 Loop Gain'!AI1102</f>
        <v>-23.151167121710191</v>
      </c>
      <c r="D2838">
        <f>'TPS543C20 Loop Gain'!AJ1102</f>
        <v>53.781190255225418</v>
      </c>
      <c r="E2838">
        <f>'TPS543C20 Loop Gain'!B1102</f>
        <v>96800</v>
      </c>
    </row>
    <row r="2839" spans="3:5" x14ac:dyDescent="0.35">
      <c r="C2839">
        <f>'TPS543C20 Loop Gain'!AI1101</f>
        <v>-23.141362298364392</v>
      </c>
      <c r="D2839">
        <f>'TPS543C20 Loop Gain'!AJ1101</f>
        <v>53.801011636315209</v>
      </c>
      <c r="E2839">
        <f>'TPS543C20 Loop Gain'!B1101</f>
        <v>96700</v>
      </c>
    </row>
    <row r="2840" spans="3:5" x14ac:dyDescent="0.35">
      <c r="C2840">
        <f>'TPS543C20 Loop Gain'!AI1100</f>
        <v>-23.131548372287362</v>
      </c>
      <c r="D2840">
        <f>'TPS543C20 Loop Gain'!AJ1100</f>
        <v>53.820811668445579</v>
      </c>
      <c r="E2840">
        <f>'TPS543C20 Loop Gain'!B1100</f>
        <v>96600</v>
      </c>
    </row>
    <row r="2841" spans="3:5" x14ac:dyDescent="0.35">
      <c r="C2841">
        <f>'TPS543C20 Loop Gain'!AI1099</f>
        <v>-23.121725321035115</v>
      </c>
      <c r="D2841">
        <f>'TPS543C20 Loop Gain'!AJ1099</f>
        <v>53.840590292241018</v>
      </c>
      <c r="E2841">
        <f>'TPS543C20 Loop Gain'!B1099</f>
        <v>96500</v>
      </c>
    </row>
    <row r="2842" spans="3:5" x14ac:dyDescent="0.35">
      <c r="C2842">
        <f>'TPS543C20 Loop Gain'!AI1098</f>
        <v>-23.111893122088347</v>
      </c>
      <c r="D2842">
        <f>'TPS543C20 Loop Gain'!AJ1098</f>
        <v>53.860347448073568</v>
      </c>
      <c r="E2842">
        <f>'TPS543C20 Loop Gain'!B1098</f>
        <v>96400</v>
      </c>
    </row>
    <row r="2843" spans="3:5" x14ac:dyDescent="0.35">
      <c r="C2843">
        <f>'TPS543C20 Loop Gain'!AI1097</f>
        <v>-23.102051752850954</v>
      </c>
      <c r="D2843">
        <f>'TPS543C20 Loop Gain'!AJ1097</f>
        <v>53.880083076063087</v>
      </c>
      <c r="E2843">
        <f>'TPS543C20 Loop Gain'!B1097</f>
        <v>96300</v>
      </c>
    </row>
    <row r="2844" spans="3:5" x14ac:dyDescent="0.35">
      <c r="C2844">
        <f>'TPS543C20 Loop Gain'!AI1096</f>
        <v>-23.09220119065122</v>
      </c>
      <c r="D2844">
        <f>'TPS543C20 Loop Gain'!AJ1096</f>
        <v>53.899797116074971</v>
      </c>
      <c r="E2844">
        <f>'TPS543C20 Loop Gain'!B1096</f>
        <v>96200</v>
      </c>
    </row>
    <row r="2845" spans="3:5" x14ac:dyDescent="0.35">
      <c r="C2845">
        <f>'TPS543C20 Loop Gain'!AI1095</f>
        <v>-23.082341412740256</v>
      </c>
      <c r="D2845">
        <f>'TPS543C20 Loop Gain'!AJ1095</f>
        <v>53.919489507718396</v>
      </c>
      <c r="E2845">
        <f>'TPS543C20 Loop Gain'!B1095</f>
        <v>96100</v>
      </c>
    </row>
    <row r="2846" spans="3:5" x14ac:dyDescent="0.35">
      <c r="C2846">
        <f>'TPS543C20 Loop Gain'!AI1094</f>
        <v>-23.072472396292206</v>
      </c>
      <c r="D2846">
        <f>'TPS543C20 Loop Gain'!AJ1094</f>
        <v>53.939160190346556</v>
      </c>
      <c r="E2846">
        <f>'TPS543C20 Loop Gain'!B1094</f>
        <v>96000</v>
      </c>
    </row>
    <row r="2847" spans="3:5" x14ac:dyDescent="0.35">
      <c r="C2847">
        <f>'TPS543C20 Loop Gain'!AI1093</f>
        <v>-23.062594118403226</v>
      </c>
      <c r="D2847">
        <f>'TPS543C20 Loop Gain'!AJ1093</f>
        <v>53.958809103054705</v>
      </c>
      <c r="E2847">
        <f>'TPS543C20 Loop Gain'!B1093</f>
        <v>95900</v>
      </c>
    </row>
    <row r="2848" spans="3:5" x14ac:dyDescent="0.35">
      <c r="C2848">
        <f>'TPS543C20 Loop Gain'!AI1092</f>
        <v>-23.052706556092236</v>
      </c>
      <c r="D2848">
        <f>'TPS543C20 Loop Gain'!AJ1092</f>
        <v>53.978436184677165</v>
      </c>
      <c r="E2848">
        <f>'TPS543C20 Loop Gain'!B1092</f>
        <v>95800</v>
      </c>
    </row>
    <row r="2849" spans="3:5" x14ac:dyDescent="0.35">
      <c r="C2849">
        <f>'TPS543C20 Loop Gain'!AI1091</f>
        <v>-23.042809686299766</v>
      </c>
      <c r="D2849">
        <f>'TPS543C20 Loop Gain'!AJ1091</f>
        <v>53.998041373789079</v>
      </c>
      <c r="E2849">
        <f>'TPS543C20 Loop Gain'!B1091</f>
        <v>95700</v>
      </c>
    </row>
    <row r="2850" spans="3:5" x14ac:dyDescent="0.35">
      <c r="C2850">
        <f>'TPS543C20 Loop Gain'!AI1090</f>
        <v>-23.032903485887111</v>
      </c>
      <c r="D2850">
        <f>'TPS543C20 Loop Gain'!AJ1090</f>
        <v>54.017624608703542</v>
      </c>
      <c r="E2850">
        <f>'TPS543C20 Loop Gain'!B1090</f>
        <v>95600</v>
      </c>
    </row>
    <row r="2851" spans="3:5" x14ac:dyDescent="0.35">
      <c r="C2851">
        <f>'TPS543C20 Loop Gain'!AI1089</f>
        <v>-23.022987931637452</v>
      </c>
      <c r="D2851">
        <f>'TPS543C20 Loop Gain'!AJ1089</f>
        <v>54.037185827468853</v>
      </c>
      <c r="E2851">
        <f>'TPS543C20 Loop Gain'!B1089</f>
        <v>95500</v>
      </c>
    </row>
    <row r="2852" spans="3:5" x14ac:dyDescent="0.35">
      <c r="C2852">
        <f>'TPS543C20 Loop Gain'!AI1088</f>
        <v>-23.013063000253979</v>
      </c>
      <c r="D2852">
        <f>'TPS543C20 Loop Gain'!AJ1088</f>
        <v>54.056724967869975</v>
      </c>
      <c r="E2852">
        <f>'TPS543C20 Loop Gain'!B1088</f>
        <v>95400</v>
      </c>
    </row>
    <row r="2853" spans="3:5" x14ac:dyDescent="0.35">
      <c r="C2853">
        <f>'TPS543C20 Loop Gain'!AI1087</f>
        <v>-23.003128668360368</v>
      </c>
      <c r="D2853">
        <f>'TPS543C20 Loop Gain'!AJ1087</f>
        <v>54.076241967425005</v>
      </c>
      <c r="E2853">
        <f>'TPS543C20 Loop Gain'!B1087</f>
        <v>95300</v>
      </c>
    </row>
    <row r="2854" spans="3:5" x14ac:dyDescent="0.35">
      <c r="C2854">
        <f>'TPS543C20 Loop Gain'!AI1086</f>
        <v>-22.993184912500226</v>
      </c>
      <c r="D2854">
        <f>'TPS543C20 Loop Gain'!AJ1086</f>
        <v>54.095736763385212</v>
      </c>
      <c r="E2854">
        <f>'TPS543C20 Loop Gain'!B1086</f>
        <v>95200</v>
      </c>
    </row>
    <row r="2855" spans="3:5" x14ac:dyDescent="0.35">
      <c r="C2855">
        <f>'TPS543C20 Loop Gain'!AI1085</f>
        <v>-22.98323170913633</v>
      </c>
      <c r="D2855">
        <f>'TPS543C20 Loop Gain'!AJ1085</f>
        <v>54.115209292731748</v>
      </c>
      <c r="E2855">
        <f>'TPS543C20 Loop Gain'!B1085</f>
        <v>95100</v>
      </c>
    </row>
    <row r="2856" spans="3:5" x14ac:dyDescent="0.35">
      <c r="C2856">
        <f>'TPS543C20 Loop Gain'!AI1084</f>
        <v>-22.973269034650837</v>
      </c>
      <c r="D2856">
        <f>'TPS543C20 Loop Gain'!AJ1084</f>
        <v>54.134659492177668</v>
      </c>
      <c r="E2856">
        <f>'TPS543C20 Loop Gain'!B1084</f>
        <v>95000</v>
      </c>
    </row>
    <row r="2857" spans="3:5" x14ac:dyDescent="0.35">
      <c r="C2857">
        <f>'TPS543C20 Loop Gain'!AI1083</f>
        <v>-22.963296865344351</v>
      </c>
      <c r="D2857">
        <f>'TPS543C20 Loop Gain'!AJ1083</f>
        <v>54.154087298162615</v>
      </c>
      <c r="E2857">
        <f>'TPS543C20 Loop Gain'!B1083</f>
        <v>94900</v>
      </c>
    </row>
    <row r="2858" spans="3:5" x14ac:dyDescent="0.35">
      <c r="C2858">
        <f>'TPS543C20 Loop Gain'!AI1082</f>
        <v>-22.953315177436199</v>
      </c>
      <c r="D2858">
        <f>'TPS543C20 Loop Gain'!AJ1082</f>
        <v>54.173492646853994</v>
      </c>
      <c r="E2858">
        <f>'TPS543C20 Loop Gain'!B1082</f>
        <v>94800</v>
      </c>
    </row>
    <row r="2859" spans="3:5" x14ac:dyDescent="0.35">
      <c r="C2859">
        <f>'TPS543C20 Loop Gain'!AI1081</f>
        <v>-22.943323947063309</v>
      </c>
      <c r="D2859">
        <f>'TPS543C20 Loop Gain'!AJ1081</f>
        <v>54.192875474145161</v>
      </c>
      <c r="E2859">
        <f>'TPS543C20 Loop Gain'!B1081</f>
        <v>94700</v>
      </c>
    </row>
    <row r="2860" spans="3:5" x14ac:dyDescent="0.35">
      <c r="C2860">
        <f>'TPS543C20 Loop Gain'!AI1080</f>
        <v>-22.933323150279982</v>
      </c>
      <c r="D2860">
        <f>'TPS543C20 Loop Gain'!AJ1080</f>
        <v>54.212235715653676</v>
      </c>
      <c r="E2860">
        <f>'TPS543C20 Loop Gain'!B1080</f>
        <v>94600</v>
      </c>
    </row>
    <row r="2861" spans="3:5" x14ac:dyDescent="0.35">
      <c r="C2861">
        <f>'TPS543C20 Loop Gain'!AI1079</f>
        <v>-22.923312763057822</v>
      </c>
      <c r="D2861">
        <f>'TPS543C20 Loop Gain'!AJ1079</f>
        <v>54.23157330671836</v>
      </c>
      <c r="E2861">
        <f>'TPS543C20 Loop Gain'!B1079</f>
        <v>94500</v>
      </c>
    </row>
    <row r="2862" spans="3:5" x14ac:dyDescent="0.35">
      <c r="C2862">
        <f>'TPS543C20 Loop Gain'!AI1078</f>
        <v>-22.913292761285437</v>
      </c>
      <c r="D2862">
        <f>'TPS543C20 Loop Gain'!AJ1078</f>
        <v>54.250888182402626</v>
      </c>
      <c r="E2862">
        <f>'TPS543C20 Loop Gain'!B1078</f>
        <v>94400</v>
      </c>
    </row>
    <row r="2863" spans="3:5" x14ac:dyDescent="0.35">
      <c r="C2863">
        <f>'TPS543C20 Loop Gain'!AI1077</f>
        <v>-22.903263120767296</v>
      </c>
      <c r="D2863">
        <f>'TPS543C20 Loop Gain'!AJ1077</f>
        <v>54.270180277486503</v>
      </c>
      <c r="E2863">
        <f>'TPS543C20 Loop Gain'!B1077</f>
        <v>94300</v>
      </c>
    </row>
    <row r="2864" spans="3:5" x14ac:dyDescent="0.35">
      <c r="C2864">
        <f>'TPS543C20 Loop Gain'!AI1076</f>
        <v>-22.893223817223745</v>
      </c>
      <c r="D2864">
        <f>'TPS543C20 Loop Gain'!AJ1076</f>
        <v>54.289449526471415</v>
      </c>
      <c r="E2864">
        <f>'TPS543C20 Loop Gain'!B1076</f>
        <v>94200</v>
      </c>
    </row>
    <row r="2865" spans="3:5" x14ac:dyDescent="0.35">
      <c r="C2865">
        <f>'TPS543C20 Loop Gain'!AI1075</f>
        <v>-22.883174826291214</v>
      </c>
      <c r="D2865">
        <f>'TPS543C20 Loop Gain'!AJ1075</f>
        <v>54.308695863573355</v>
      </c>
      <c r="E2865">
        <f>'TPS543C20 Loop Gain'!B1075</f>
        <v>94100</v>
      </c>
    </row>
    <row r="2866" spans="3:5" x14ac:dyDescent="0.35">
      <c r="C2866">
        <f>'TPS543C20 Loop Gain'!AI1074</f>
        <v>-22.873116123520614</v>
      </c>
      <c r="D2866">
        <f>'TPS543C20 Loop Gain'!AJ1074</f>
        <v>54.327919222725903</v>
      </c>
      <c r="E2866">
        <f>'TPS543C20 Loop Gain'!B1074</f>
        <v>94000</v>
      </c>
    </row>
    <row r="2867" spans="3:5" x14ac:dyDescent="0.35">
      <c r="C2867">
        <f>'TPS543C20 Loop Gain'!AI1073</f>
        <v>-22.86304768437795</v>
      </c>
      <c r="D2867">
        <f>'TPS543C20 Loop Gain'!AJ1073</f>
        <v>54.34711953757563</v>
      </c>
      <c r="E2867">
        <f>'TPS543C20 Loop Gain'!B1073</f>
        <v>93900</v>
      </c>
    </row>
    <row r="2868" spans="3:5" x14ac:dyDescent="0.35">
      <c r="C2868">
        <f>'TPS543C20 Loop Gain'!AI1072</f>
        <v>-22.852969484242934</v>
      </c>
      <c r="D2868">
        <f>'TPS543C20 Loop Gain'!AJ1072</f>
        <v>54.366296741482635</v>
      </c>
      <c r="E2868">
        <f>'TPS543C20 Loop Gain'!B1072</f>
        <v>93800</v>
      </c>
    </row>
    <row r="2869" spans="3:5" x14ac:dyDescent="0.35">
      <c r="C2869">
        <f>'TPS543C20 Loop Gain'!AI1071</f>
        <v>-22.842881498409895</v>
      </c>
      <c r="D2869">
        <f>'TPS543C20 Loop Gain'!AJ1071</f>
        <v>54.385450767517597</v>
      </c>
      <c r="E2869">
        <f>'TPS543C20 Loop Gain'!B1071</f>
        <v>93700</v>
      </c>
    </row>
    <row r="2870" spans="3:5" x14ac:dyDescent="0.35">
      <c r="C2870">
        <f>'TPS543C20 Loop Gain'!AI1070</f>
        <v>-22.832783702085834</v>
      </c>
      <c r="D2870">
        <f>'TPS543C20 Loop Gain'!AJ1070</f>
        <v>54.404581548461927</v>
      </c>
      <c r="E2870">
        <f>'TPS543C20 Loop Gain'!B1070</f>
        <v>93600</v>
      </c>
    </row>
    <row r="2871" spans="3:5" x14ac:dyDescent="0.35">
      <c r="C2871">
        <f>'TPS543C20 Loop Gain'!AI1069</f>
        <v>-22.822676070391296</v>
      </c>
      <c r="D2871">
        <f>'TPS543C20 Loop Gain'!AJ1069</f>
        <v>54.423689016803614</v>
      </c>
      <c r="E2871">
        <f>'TPS543C20 Loop Gain'!B1069</f>
        <v>93500</v>
      </c>
    </row>
    <row r="2872" spans="3:5" x14ac:dyDescent="0.35">
      <c r="C2872">
        <f>'TPS543C20 Loop Gain'!AI1068</f>
        <v>-22.812558578359258</v>
      </c>
      <c r="D2872">
        <f>'TPS543C20 Loop Gain'!AJ1068</f>
        <v>54.442773104738656</v>
      </c>
      <c r="E2872">
        <f>'TPS543C20 Loop Gain'!B1068</f>
        <v>93400</v>
      </c>
    </row>
    <row r="2873" spans="3:5" x14ac:dyDescent="0.35">
      <c r="C2873">
        <f>'TPS543C20 Loop Gain'!AI1067</f>
        <v>-22.802431200934386</v>
      </c>
      <c r="D2873">
        <f>'TPS543C20 Loop Gain'!AJ1067</f>
        <v>54.46183374416762</v>
      </c>
      <c r="E2873">
        <f>'TPS543C20 Loop Gain'!B1067</f>
        <v>93300</v>
      </c>
    </row>
    <row r="2874" spans="3:5" x14ac:dyDescent="0.35">
      <c r="C2874">
        <f>'TPS543C20 Loop Gain'!AI1066</f>
        <v>-22.79229391297374</v>
      </c>
      <c r="D2874">
        <f>'TPS543C20 Loop Gain'!AJ1066</f>
        <v>54.480870866696122</v>
      </c>
      <c r="E2874">
        <f>'TPS543C20 Loop Gain'!B1066</f>
        <v>93200</v>
      </c>
    </row>
    <row r="2875" spans="3:5" x14ac:dyDescent="0.35">
      <c r="C2875">
        <f>'TPS543C20 Loop Gain'!AI1065</f>
        <v>-22.782146689245163</v>
      </c>
      <c r="D2875">
        <f>'TPS543C20 Loop Gain'!AJ1065</f>
        <v>54.499884403629764</v>
      </c>
      <c r="E2875">
        <f>'TPS543C20 Loop Gain'!B1065</f>
        <v>93100</v>
      </c>
    </row>
    <row r="2876" spans="3:5" x14ac:dyDescent="0.35">
      <c r="C2876">
        <f>'TPS543C20 Loop Gain'!AI1064</f>
        <v>-22.771989504427545</v>
      </c>
      <c r="D2876">
        <f>'TPS543C20 Loop Gain'!AJ1064</f>
        <v>54.518874285976047</v>
      </c>
      <c r="E2876">
        <f>'TPS543C20 Loop Gain'!B1064</f>
        <v>93000</v>
      </c>
    </row>
    <row r="2877" spans="3:5" x14ac:dyDescent="0.35">
      <c r="C2877">
        <f>'TPS543C20 Loop Gain'!AI1063</f>
        <v>-22.761822333110224</v>
      </c>
      <c r="D2877">
        <f>'TPS543C20 Loop Gain'!AJ1063</f>
        <v>54.537840444442089</v>
      </c>
      <c r="E2877">
        <f>'TPS543C20 Loop Gain'!B1063</f>
        <v>92900</v>
      </c>
    </row>
    <row r="2878" spans="3:5" x14ac:dyDescent="0.35">
      <c r="C2878">
        <f>'TPS543C20 Loop Gain'!AI1062</f>
        <v>-22.7516451497922</v>
      </c>
      <c r="D2878">
        <f>'TPS543C20 Loop Gain'!AJ1062</f>
        <v>54.556782809430267</v>
      </c>
      <c r="E2878">
        <f>'TPS543C20 Loop Gain'!B1062</f>
        <v>92800</v>
      </c>
    </row>
    <row r="2879" spans="3:5" x14ac:dyDescent="0.35">
      <c r="C2879">
        <f>'TPS543C20 Loop Gain'!AI1061</f>
        <v>-22.741457928882681</v>
      </c>
      <c r="D2879">
        <f>'TPS543C20 Loop Gain'!AJ1061</f>
        <v>54.575701311041357</v>
      </c>
      <c r="E2879">
        <f>'TPS543C20 Loop Gain'!B1061</f>
        <v>92700</v>
      </c>
    </row>
    <row r="2880" spans="3:5" x14ac:dyDescent="0.35">
      <c r="C2880">
        <f>'TPS543C20 Loop Gain'!AI1060</f>
        <v>-22.731260644698725</v>
      </c>
      <c r="D2880">
        <f>'TPS543C20 Loop Gain'!AJ1060</f>
        <v>54.594595879069246</v>
      </c>
      <c r="E2880">
        <f>'TPS543C20 Loop Gain'!B1060</f>
        <v>92600</v>
      </c>
    </row>
    <row r="2881" spans="3:5" x14ac:dyDescent="0.35">
      <c r="C2881">
        <f>'TPS543C20 Loop Gain'!AI1059</f>
        <v>-22.721053271467255</v>
      </c>
      <c r="D2881">
        <f>'TPS543C20 Loop Gain'!AJ1059</f>
        <v>54.613466443000519</v>
      </c>
      <c r="E2881">
        <f>'TPS543C20 Loop Gain'!B1059</f>
        <v>92500</v>
      </c>
    </row>
    <row r="2882" spans="3:5" x14ac:dyDescent="0.35">
      <c r="C2882">
        <f>'TPS543C20 Loop Gain'!AI1058</f>
        <v>-22.710835783322459</v>
      </c>
      <c r="D2882">
        <f>'TPS543C20 Loop Gain'!AJ1058</f>
        <v>54.632312932012553</v>
      </c>
      <c r="E2882">
        <f>'TPS543C20 Loop Gain'!B1058</f>
        <v>92400</v>
      </c>
    </row>
    <row r="2883" spans="3:5" x14ac:dyDescent="0.35">
      <c r="C2883">
        <f>'TPS543C20 Loop Gain'!AI1057</f>
        <v>-22.700608154307073</v>
      </c>
      <c r="D2883">
        <f>'TPS543C20 Loop Gain'!AJ1057</f>
        <v>54.651135274973747</v>
      </c>
      <c r="E2883">
        <f>'TPS543C20 Loop Gain'!B1057</f>
        <v>92300</v>
      </c>
    </row>
    <row r="2884" spans="3:5" x14ac:dyDescent="0.35">
      <c r="C2884">
        <f>'TPS543C20 Loop Gain'!AI1056</f>
        <v>-22.690370358370103</v>
      </c>
      <c r="D2884">
        <f>'TPS543C20 Loop Gain'!AJ1056</f>
        <v>54.669933400439213</v>
      </c>
      <c r="E2884">
        <f>'TPS543C20 Loop Gain'!B1056</f>
        <v>92200</v>
      </c>
    </row>
    <row r="2885" spans="3:5" x14ac:dyDescent="0.35">
      <c r="C2885">
        <f>'TPS543C20 Loop Gain'!AI1055</f>
        <v>-22.680122369367879</v>
      </c>
      <c r="D2885">
        <f>'TPS543C20 Loop Gain'!AJ1055</f>
        <v>54.688707236649741</v>
      </c>
      <c r="E2885">
        <f>'TPS543C20 Loop Gain'!B1055</f>
        <v>92100</v>
      </c>
    </row>
    <row r="2886" spans="3:5" x14ac:dyDescent="0.35">
      <c r="C2886">
        <f>'TPS543C20 Loop Gain'!AI1054</f>
        <v>-22.669864161063209</v>
      </c>
      <c r="D2886">
        <f>'TPS543C20 Loop Gain'!AJ1054</f>
        <v>54.707456711532082</v>
      </c>
      <c r="E2886">
        <f>'TPS543C20 Loop Gain'!B1054</f>
        <v>92000</v>
      </c>
    </row>
    <row r="2887" spans="3:5" x14ac:dyDescent="0.35">
      <c r="C2887">
        <f>'TPS543C20 Loop Gain'!AI1053</f>
        <v>-22.659595707124367</v>
      </c>
      <c r="D2887">
        <f>'TPS543C20 Loop Gain'!AJ1053</f>
        <v>54.726181752695481</v>
      </c>
      <c r="E2887">
        <f>'TPS543C20 Loop Gain'!B1053</f>
        <v>91900</v>
      </c>
    </row>
    <row r="2888" spans="3:5" x14ac:dyDescent="0.35">
      <c r="C2888">
        <f>'TPS543C20 Loop Gain'!AI1052</f>
        <v>-22.64931698112531</v>
      </c>
      <c r="D2888">
        <f>'TPS543C20 Loop Gain'!AJ1052</f>
        <v>54.744882287429874</v>
      </c>
      <c r="E2888">
        <f>'TPS543C20 Loop Gain'!B1052</f>
        <v>91800</v>
      </c>
    </row>
    <row r="2889" spans="3:5" x14ac:dyDescent="0.35">
      <c r="C2889">
        <f>'TPS543C20 Loop Gain'!AI1051</f>
        <v>-22.639027956544435</v>
      </c>
      <c r="D2889">
        <f>'TPS543C20 Loop Gain'!AJ1051</f>
        <v>54.763558242706075</v>
      </c>
      <c r="E2889">
        <f>'TPS543C20 Loop Gain'!B1051</f>
        <v>91700</v>
      </c>
    </row>
    <row r="2890" spans="3:5" x14ac:dyDescent="0.35">
      <c r="C2890">
        <f>'TPS543C20 Loop Gain'!AI1050</f>
        <v>-22.628728606765101</v>
      </c>
      <c r="D2890">
        <f>'TPS543C20 Loop Gain'!AJ1050</f>
        <v>54.782209545171554</v>
      </c>
      <c r="E2890">
        <f>'TPS543C20 Loop Gain'!B1050</f>
        <v>91600</v>
      </c>
    </row>
    <row r="2891" spans="3:5" x14ac:dyDescent="0.35">
      <c r="C2891">
        <f>'TPS543C20 Loop Gain'!AI1049</f>
        <v>-22.618418905074435</v>
      </c>
      <c r="D2891">
        <f>'TPS543C20 Loop Gain'!AJ1049</f>
        <v>54.800836121150446</v>
      </c>
      <c r="E2891">
        <f>'TPS543C20 Loop Gain'!B1049</f>
        <v>91500</v>
      </c>
    </row>
    <row r="2892" spans="3:5" x14ac:dyDescent="0.35">
      <c r="C2892">
        <f>'TPS543C20 Loop Gain'!AI1048</f>
        <v>-22.608098824662722</v>
      </c>
      <c r="D2892">
        <f>'TPS543C20 Loop Gain'!AJ1048</f>
        <v>54.819437896642121</v>
      </c>
      <c r="E2892">
        <f>'TPS543C20 Loop Gain'!B1048</f>
        <v>91400</v>
      </c>
    </row>
    <row r="2893" spans="3:5" x14ac:dyDescent="0.35">
      <c r="C2893">
        <f>'TPS543C20 Loop Gain'!AI1047</f>
        <v>-22.59776833862357</v>
      </c>
      <c r="D2893">
        <f>'TPS543C20 Loop Gain'!AJ1047</f>
        <v>54.83801479731769</v>
      </c>
      <c r="E2893">
        <f>'TPS543C20 Loop Gain'!B1047</f>
        <v>91300</v>
      </c>
    </row>
    <row r="2894" spans="3:5" x14ac:dyDescent="0.35">
      <c r="C2894">
        <f>'TPS543C20 Loop Gain'!AI1046</f>
        <v>-22.587427419953293</v>
      </c>
      <c r="D2894">
        <f>'TPS543C20 Loop Gain'!AJ1046</f>
        <v>54.856566748520599</v>
      </c>
      <c r="E2894">
        <f>'TPS543C20 Loop Gain'!B1046</f>
        <v>91200</v>
      </c>
    </row>
    <row r="2895" spans="3:5" x14ac:dyDescent="0.35">
      <c r="C2895">
        <f>'TPS543C20 Loop Gain'!AI1045</f>
        <v>-22.577076041549532</v>
      </c>
      <c r="D2895">
        <f>'TPS543C20 Loop Gain'!AJ1045</f>
        <v>54.875093675262534</v>
      </c>
      <c r="E2895">
        <f>'TPS543C20 Loop Gain'!B1045</f>
        <v>91100</v>
      </c>
    </row>
    <row r="2896" spans="3:5" x14ac:dyDescent="0.35">
      <c r="C2896">
        <f>'TPS543C20 Loop Gain'!AI1044</f>
        <v>-22.566714176211839</v>
      </c>
      <c r="D2896">
        <f>'TPS543C20 Loop Gain'!AJ1044</f>
        <v>54.893595502223583</v>
      </c>
      <c r="E2896">
        <f>'TPS543C20 Loop Gain'!B1044</f>
        <v>91000</v>
      </c>
    </row>
    <row r="2897" spans="3:5" x14ac:dyDescent="0.35">
      <c r="C2897">
        <f>'TPS543C20 Loop Gain'!AI1043</f>
        <v>-22.556341796640954</v>
      </c>
      <c r="D2897">
        <f>'TPS543C20 Loop Gain'!AJ1043</f>
        <v>54.912072153749442</v>
      </c>
      <c r="E2897">
        <f>'TPS543C20 Loop Gain'!B1043</f>
        <v>90900</v>
      </c>
    </row>
    <row r="2898" spans="3:5" x14ac:dyDescent="0.35">
      <c r="C2898">
        <f>'TPS543C20 Loop Gain'!AI1042</f>
        <v>-22.545958875437513</v>
      </c>
      <c r="D2898">
        <f>'TPS543C20 Loop Gain'!AJ1042</f>
        <v>54.930523553849767</v>
      </c>
      <c r="E2898">
        <f>'TPS543C20 Loop Gain'!B1042</f>
        <v>90800</v>
      </c>
    </row>
    <row r="2899" spans="3:5" x14ac:dyDescent="0.35">
      <c r="C2899">
        <f>'TPS543C20 Loop Gain'!AI1041</f>
        <v>-22.535565385102785</v>
      </c>
      <c r="D2899">
        <f>'TPS543C20 Loop Gain'!AJ1041</f>
        <v>54.948949626196921</v>
      </c>
      <c r="E2899">
        <f>'TPS543C20 Loop Gain'!B1041</f>
        <v>90700</v>
      </c>
    </row>
    <row r="2900" spans="3:5" x14ac:dyDescent="0.35">
      <c r="C2900">
        <f>'TPS543C20 Loop Gain'!AI1040</f>
        <v>-22.525161298037215</v>
      </c>
      <c r="D2900">
        <f>'TPS543C20 Loop Gain'!AJ1040</f>
        <v>54.967350294123861</v>
      </c>
      <c r="E2900">
        <f>'TPS543C20 Loop Gain'!B1040</f>
        <v>90600</v>
      </c>
    </row>
    <row r="2901" spans="3:5" x14ac:dyDescent="0.35">
      <c r="C2901">
        <f>'TPS543C20 Loop Gain'!AI1039</f>
        <v>-22.514746586540365</v>
      </c>
      <c r="D2901">
        <f>'TPS543C20 Loop Gain'!AJ1039</f>
        <v>54.98572548062107</v>
      </c>
      <c r="E2901">
        <f>'TPS543C20 Loop Gain'!B1039</f>
        <v>90500</v>
      </c>
    </row>
    <row r="2902" spans="3:5" x14ac:dyDescent="0.35">
      <c r="C2902">
        <f>'TPS543C20 Loop Gain'!AI1038</f>
        <v>-22.504321222810159</v>
      </c>
      <c r="D2902">
        <f>'TPS543C20 Loop Gain'!AJ1038</f>
        <v>55.004075108338142</v>
      </c>
      <c r="E2902">
        <f>'TPS543C20 Loop Gain'!B1038</f>
        <v>90400</v>
      </c>
    </row>
    <row r="2903" spans="3:5" x14ac:dyDescent="0.35">
      <c r="C2903">
        <f>'TPS543C20 Loop Gain'!AI1037</f>
        <v>-22.493885178942222</v>
      </c>
      <c r="D2903">
        <f>'TPS543C20 Loop Gain'!AJ1037</f>
        <v>55.022399099578138</v>
      </c>
      <c r="E2903">
        <f>'TPS543C20 Loop Gain'!B1037</f>
        <v>90300</v>
      </c>
    </row>
    <row r="2904" spans="3:5" x14ac:dyDescent="0.35">
      <c r="C2904">
        <f>'TPS543C20 Loop Gain'!AI1036</f>
        <v>-22.483438426930164</v>
      </c>
      <c r="D2904">
        <f>'TPS543C20 Loop Gain'!AJ1036</f>
        <v>55.040697376297949</v>
      </c>
      <c r="E2904">
        <f>'TPS543C20 Loop Gain'!B1036</f>
        <v>90200</v>
      </c>
    </row>
    <row r="2905" spans="3:5" x14ac:dyDescent="0.35">
      <c r="C2905">
        <f>'TPS543C20 Loop Gain'!AI1035</f>
        <v>-22.47298093866419</v>
      </c>
      <c r="D2905">
        <f>'TPS543C20 Loop Gain'!AJ1035</f>
        <v>55.058969860105954</v>
      </c>
      <c r="E2905">
        <f>'TPS543C20 Loop Gain'!B1035</f>
        <v>90100</v>
      </c>
    </row>
    <row r="2906" spans="3:5" x14ac:dyDescent="0.35">
      <c r="C2906">
        <f>'TPS543C20 Loop Gain'!AI1034</f>
        <v>-22.462512685930637</v>
      </c>
      <c r="D2906">
        <f>'TPS543C20 Loop Gain'!AJ1034</f>
        <v>55.077216472259465</v>
      </c>
      <c r="E2906">
        <f>'TPS543C20 Loop Gain'!B1034</f>
        <v>90000</v>
      </c>
    </row>
    <row r="2907" spans="3:5" x14ac:dyDescent="0.35">
      <c r="C2907">
        <f>'TPS543C20 Loop Gain'!AI1033</f>
        <v>-22.452033640412232</v>
      </c>
      <c r="D2907">
        <f>'TPS543C20 Loop Gain'!AJ1033</f>
        <v>55.0954371336653</v>
      </c>
      <c r="E2907">
        <f>'TPS543C20 Loop Gain'!B1033</f>
        <v>89900</v>
      </c>
    </row>
    <row r="2908" spans="3:5" x14ac:dyDescent="0.35">
      <c r="C2908">
        <f>'TPS543C20 Loop Gain'!AI1032</f>
        <v>-22.441543773686497</v>
      </c>
      <c r="D2908">
        <f>'TPS543C20 Loop Gain'!AJ1032</f>
        <v>55.113631764873837</v>
      </c>
      <c r="E2908">
        <f>'TPS543C20 Loop Gain'!B1032</f>
        <v>89800</v>
      </c>
    </row>
    <row r="2909" spans="3:5" x14ac:dyDescent="0.35">
      <c r="C2909">
        <f>'TPS543C20 Loop Gain'!AI1031</f>
        <v>-22.431043057226098</v>
      </c>
      <c r="D2909">
        <f>'TPS543C20 Loop Gain'!AJ1031</f>
        <v>55.131800286081223</v>
      </c>
      <c r="E2909">
        <f>'TPS543C20 Loop Gain'!B1031</f>
        <v>89700</v>
      </c>
    </row>
    <row r="2910" spans="3:5" x14ac:dyDescent="0.35">
      <c r="C2910">
        <f>'TPS543C20 Loop Gain'!AI1030</f>
        <v>-22.420531462397769</v>
      </c>
      <c r="D2910">
        <f>'TPS543C20 Loop Gain'!AJ1030</f>
        <v>55.149942617124701</v>
      </c>
      <c r="E2910">
        <f>'TPS543C20 Loop Gain'!B1030</f>
        <v>89600</v>
      </c>
    </row>
    <row r="2911" spans="3:5" x14ac:dyDescent="0.35">
      <c r="C2911">
        <f>'TPS543C20 Loop Gain'!AI1029</f>
        <v>-22.410008960461916</v>
      </c>
      <c r="D2911">
        <f>'TPS543C20 Loop Gain'!AJ1029</f>
        <v>55.168058677482051</v>
      </c>
      <c r="E2911">
        <f>'TPS543C20 Loop Gain'!B1029</f>
        <v>89500</v>
      </c>
    </row>
    <row r="2912" spans="3:5" x14ac:dyDescent="0.35">
      <c r="C2912">
        <f>'TPS543C20 Loop Gain'!AI1028</f>
        <v>-22.399475522572033</v>
      </c>
      <c r="D2912">
        <f>'TPS543C20 Loop Gain'!AJ1028</f>
        <v>55.186148386269117</v>
      </c>
      <c r="E2912">
        <f>'TPS543C20 Loop Gain'!B1028</f>
        <v>89400</v>
      </c>
    </row>
    <row r="2913" spans="3:5" x14ac:dyDescent="0.35">
      <c r="C2913">
        <f>'TPS543C20 Loop Gain'!AI1027</f>
        <v>-22.388931119774561</v>
      </c>
      <c r="D2913">
        <f>'TPS543C20 Loop Gain'!AJ1027</f>
        <v>55.204211662237746</v>
      </c>
      <c r="E2913">
        <f>'TPS543C20 Loop Gain'!B1027</f>
        <v>89300</v>
      </c>
    </row>
    <row r="2914" spans="3:5" x14ac:dyDescent="0.35">
      <c r="C2914">
        <f>'TPS543C20 Loop Gain'!AI1026</f>
        <v>-22.378375723007174</v>
      </c>
      <c r="D2914">
        <f>'TPS543C20 Loop Gain'!AJ1026</f>
        <v>55.222248423774658</v>
      </c>
      <c r="E2914">
        <f>'TPS543C20 Loop Gain'!B1026</f>
        <v>89200</v>
      </c>
    </row>
    <row r="2915" spans="3:5" x14ac:dyDescent="0.35">
      <c r="C2915">
        <f>'TPS543C20 Loop Gain'!AI1025</f>
        <v>-22.367809303100064</v>
      </c>
      <c r="D2915">
        <f>'TPS543C20 Loop Gain'!AJ1025</f>
        <v>55.240258588898797</v>
      </c>
      <c r="E2915">
        <f>'TPS543C20 Loop Gain'!B1025</f>
        <v>89100</v>
      </c>
    </row>
    <row r="2916" spans="3:5" x14ac:dyDescent="0.35">
      <c r="C2916">
        <f>'TPS543C20 Loop Gain'!AI1024</f>
        <v>-22.35723183077355</v>
      </c>
      <c r="D2916">
        <f>'TPS543C20 Loop Gain'!AJ1024</f>
        <v>55.258242075259005</v>
      </c>
      <c r="E2916">
        <f>'TPS543C20 Loop Gain'!B1024</f>
        <v>89000</v>
      </c>
    </row>
    <row r="2917" spans="3:5" x14ac:dyDescent="0.35">
      <c r="C2917">
        <f>'TPS543C20 Loop Gain'!AI1023</f>
        <v>-22.346643276638538</v>
      </c>
      <c r="D2917">
        <f>'TPS543C20 Loop Gain'!AJ1023</f>
        <v>55.276198800134161</v>
      </c>
      <c r="E2917">
        <f>'TPS543C20 Loop Gain'!B1023</f>
        <v>88900</v>
      </c>
    </row>
    <row r="2918" spans="3:5" x14ac:dyDescent="0.35">
      <c r="C2918">
        <f>'TPS543C20 Loop Gain'!AI1022</f>
        <v>-22.336043611195883</v>
      </c>
      <c r="D2918">
        <f>'TPS543C20 Loop Gain'!AJ1022</f>
        <v>55.294128680427498</v>
      </c>
      <c r="E2918">
        <f>'TPS543C20 Loop Gain'!B1022</f>
        <v>88800</v>
      </c>
    </row>
    <row r="2919" spans="3:5" x14ac:dyDescent="0.35">
      <c r="C2919">
        <f>'TPS543C20 Loop Gain'!AI1021</f>
        <v>-22.32543280483516</v>
      </c>
      <c r="D2919">
        <f>'TPS543C20 Loop Gain'!AJ1021</f>
        <v>55.312031632667065</v>
      </c>
      <c r="E2919">
        <f>'TPS543C20 Loop Gain'!B1021</f>
        <v>88700</v>
      </c>
    </row>
    <row r="2920" spans="3:5" x14ac:dyDescent="0.35">
      <c r="C2920">
        <f>'TPS543C20 Loop Gain'!AI1020</f>
        <v>-22.314810827835288</v>
      </c>
      <c r="D2920">
        <f>'TPS543C20 Loop Gain'!AJ1020</f>
        <v>55.329907573005215</v>
      </c>
      <c r="E2920">
        <f>'TPS543C20 Loop Gain'!B1020</f>
        <v>88600</v>
      </c>
    </row>
    <row r="2921" spans="3:5" x14ac:dyDescent="0.35">
      <c r="C2921">
        <f>'TPS543C20 Loop Gain'!AI1019</f>
        <v>-22.30417765036249</v>
      </c>
      <c r="D2921">
        <f>'TPS543C20 Loop Gain'!AJ1019</f>
        <v>55.347756417212011</v>
      </c>
      <c r="E2921">
        <f>'TPS543C20 Loop Gain'!B1019</f>
        <v>88500</v>
      </c>
    </row>
    <row r="2922" spans="3:5" x14ac:dyDescent="0.35">
      <c r="C2922">
        <f>'TPS543C20 Loop Gain'!AI1018</f>
        <v>-22.293533242470946</v>
      </c>
      <c r="D2922">
        <f>'TPS543C20 Loop Gain'!AJ1018</f>
        <v>55.365578080677444</v>
      </c>
      <c r="E2922">
        <f>'TPS543C20 Loop Gain'!B1018</f>
        <v>88400</v>
      </c>
    </row>
    <row r="2923" spans="3:5" x14ac:dyDescent="0.35">
      <c r="C2923">
        <f>'TPS543C20 Loop Gain'!AI1017</f>
        <v>-22.282877574101576</v>
      </c>
      <c r="D2923">
        <f>'TPS543C20 Loop Gain'!AJ1017</f>
        <v>55.383372478407949</v>
      </c>
      <c r="E2923">
        <f>'TPS543C20 Loop Gain'!B1017</f>
        <v>88300</v>
      </c>
    </row>
    <row r="2924" spans="3:5" x14ac:dyDescent="0.35">
      <c r="C2924">
        <f>'TPS543C20 Loop Gain'!AI1016</f>
        <v>-22.272210615081391</v>
      </c>
      <c r="D2924">
        <f>'TPS543C20 Loop Gain'!AJ1016</f>
        <v>55.401139525022863</v>
      </c>
      <c r="E2924">
        <f>'TPS543C20 Loop Gain'!B1016</f>
        <v>88200</v>
      </c>
    </row>
    <row r="2925" spans="3:5" x14ac:dyDescent="0.35">
      <c r="C2925">
        <f>'TPS543C20 Loop Gain'!AI1015</f>
        <v>-22.261532335123245</v>
      </c>
      <c r="D2925">
        <f>'TPS543C20 Loop Gain'!AJ1015</f>
        <v>55.418879134754405</v>
      </c>
      <c r="E2925">
        <f>'TPS543C20 Loop Gain'!B1015</f>
        <v>88100</v>
      </c>
    </row>
    <row r="2926" spans="3:5" x14ac:dyDescent="0.35">
      <c r="C2926">
        <f>'TPS543C20 Loop Gain'!AI1014</f>
        <v>-22.250842703825178</v>
      </c>
      <c r="D2926">
        <f>'TPS543C20 Loop Gain'!AJ1014</f>
        <v>55.43659122144502</v>
      </c>
      <c r="E2926">
        <f>'TPS543C20 Loop Gain'!B1014</f>
        <v>88000</v>
      </c>
    </row>
    <row r="2927" spans="3:5" x14ac:dyDescent="0.35">
      <c r="C2927">
        <f>'TPS543C20 Loop Gain'!AI1013</f>
        <v>-22.240141690669471</v>
      </c>
      <c r="D2927">
        <f>'TPS543C20 Loop Gain'!AJ1013</f>
        <v>55.454275698544059</v>
      </c>
      <c r="E2927">
        <f>'TPS543C20 Loop Gain'!B1013</f>
        <v>87900</v>
      </c>
    </row>
    <row r="2928" spans="3:5" x14ac:dyDescent="0.35">
      <c r="C2928">
        <f>'TPS543C20 Loop Gain'!AI1012</f>
        <v>-22.229429265022254</v>
      </c>
      <c r="D2928">
        <f>'TPS543C20 Loop Gain'!AJ1012</f>
        <v>55.471932479107629</v>
      </c>
      <c r="E2928">
        <f>'TPS543C20 Loop Gain'!B1012</f>
        <v>87800</v>
      </c>
    </row>
    <row r="2929" spans="3:5" x14ac:dyDescent="0.35">
      <c r="C2929">
        <f>'TPS543C20 Loop Gain'!AI1011</f>
        <v>-22.218705396133341</v>
      </c>
      <c r="D2929">
        <f>'TPS543C20 Loop Gain'!AJ1011</f>
        <v>55.489561475794787</v>
      </c>
      <c r="E2929">
        <f>'TPS543C20 Loop Gain'!B1011</f>
        <v>87700</v>
      </c>
    </row>
    <row r="2930" spans="3:5" x14ac:dyDescent="0.35">
      <c r="C2930">
        <f>'TPS543C20 Loop Gain'!AI1010</f>
        <v>-22.207970053134524</v>
      </c>
      <c r="D2930">
        <f>'TPS543C20 Loop Gain'!AJ1010</f>
        <v>55.507162600867844</v>
      </c>
      <c r="E2930">
        <f>'TPS543C20 Loop Gain'!B1010</f>
        <v>87600</v>
      </c>
    </row>
    <row r="2931" spans="3:5" x14ac:dyDescent="0.35">
      <c r="C2931">
        <f>'TPS543C20 Loop Gain'!AI1009</f>
        <v>-22.197223205040522</v>
      </c>
      <c r="D2931">
        <f>'TPS543C20 Loop Gain'!AJ1009</f>
        <v>55.524735766184875</v>
      </c>
      <c r="E2931">
        <f>'TPS543C20 Loop Gain'!B1009</f>
        <v>87500</v>
      </c>
    </row>
    <row r="2932" spans="3:5" x14ac:dyDescent="0.35">
      <c r="C2932">
        <f>'TPS543C20 Loop Gain'!AI1008</f>
        <v>-22.186464820746146</v>
      </c>
      <c r="D2932">
        <f>'TPS543C20 Loop Gain'!AJ1008</f>
        <v>55.542280883203723</v>
      </c>
      <c r="E2932">
        <f>'TPS543C20 Loop Gain'!B1008</f>
        <v>87400</v>
      </c>
    </row>
    <row r="2933" spans="3:5" x14ac:dyDescent="0.35">
      <c r="C2933">
        <f>'TPS543C20 Loop Gain'!AI1007</f>
        <v>-22.175694869028337</v>
      </c>
      <c r="D2933">
        <f>'TPS543C20 Loop Gain'!AJ1007</f>
        <v>55.559797862977113</v>
      </c>
      <c r="E2933">
        <f>'TPS543C20 Loop Gain'!B1007</f>
        <v>87300</v>
      </c>
    </row>
    <row r="2934" spans="3:5" x14ac:dyDescent="0.35">
      <c r="C2934">
        <f>'TPS543C20 Loop Gain'!AI1006</f>
        <v>-22.164913318543135</v>
      </c>
      <c r="D2934">
        <f>'TPS543C20 Loop Gain'!AJ1006</f>
        <v>55.577286616149237</v>
      </c>
      <c r="E2934">
        <f>'TPS543C20 Loop Gain'!B1006</f>
        <v>87200</v>
      </c>
    </row>
    <row r="2935" spans="3:5" x14ac:dyDescent="0.35">
      <c r="C2935">
        <f>'TPS543C20 Loop Gain'!AI1005</f>
        <v>-22.154120137826723</v>
      </c>
      <c r="D2935">
        <f>'TPS543C20 Loop Gain'!AJ1005</f>
        <v>55.594747052955938</v>
      </c>
      <c r="E2935">
        <f>'TPS543C20 Loop Gain'!B1005</f>
        <v>87100</v>
      </c>
    </row>
    <row r="2936" spans="3:5" x14ac:dyDescent="0.35">
      <c r="C2936">
        <f>'TPS543C20 Loop Gain'!AI1004</f>
        <v>-22.143315295293871</v>
      </c>
      <c r="D2936">
        <f>'TPS543C20 Loop Gain'!AJ1004</f>
        <v>55.612179083220326</v>
      </c>
      <c r="E2936">
        <f>'TPS543C20 Loop Gain'!B1004</f>
        <v>87000</v>
      </c>
    </row>
    <row r="2937" spans="3:5" x14ac:dyDescent="0.35">
      <c r="C2937">
        <f>'TPS543C20 Loop Gain'!AI1003</f>
        <v>-22.132498759237556</v>
      </c>
      <c r="D2937">
        <f>'TPS543C20 Loop Gain'!AJ1003</f>
        <v>55.629582616353261</v>
      </c>
      <c r="E2937">
        <f>'TPS543C20 Loop Gain'!B1003</f>
        <v>86900</v>
      </c>
    </row>
    <row r="2938" spans="3:5" x14ac:dyDescent="0.35">
      <c r="C2938">
        <f>'TPS543C20 Loop Gain'!AI1002</f>
        <v>-22.121670497828212</v>
      </c>
      <c r="D2938">
        <f>'TPS543C20 Loop Gain'!AJ1002</f>
        <v>55.646957561346255</v>
      </c>
      <c r="E2938">
        <f>'TPS543C20 Loop Gain'!B1002</f>
        <v>86800</v>
      </c>
    </row>
    <row r="2939" spans="3:5" x14ac:dyDescent="0.35">
      <c r="C2939">
        <f>'TPS543C20 Loop Gain'!AI1001</f>
        <v>-22.110830479113503</v>
      </c>
      <c r="D2939">
        <f>'TPS543C20 Loop Gain'!AJ1001</f>
        <v>55.664303826774912</v>
      </c>
      <c r="E2939">
        <f>'TPS543C20 Loop Gain'!B1001</f>
        <v>86700</v>
      </c>
    </row>
    <row r="2940" spans="3:5" x14ac:dyDescent="0.35">
      <c r="C2940">
        <f>'TPS543C20 Loop Gain'!AI1000</f>
        <v>-22.099978671016917</v>
      </c>
      <c r="D2940">
        <f>'TPS543C20 Loop Gain'!AJ1000</f>
        <v>55.681621320793795</v>
      </c>
      <c r="E2940">
        <f>'TPS543C20 Loop Gain'!B1000</f>
        <v>86600</v>
      </c>
    </row>
    <row r="2941" spans="3:5" x14ac:dyDescent="0.35">
      <c r="C2941">
        <f>'TPS543C20 Loop Gain'!AI999</f>
        <v>-22.089115041337969</v>
      </c>
      <c r="D2941">
        <f>'TPS543C20 Loop Gain'!AJ999</f>
        <v>55.698909951133167</v>
      </c>
      <c r="E2941">
        <f>'TPS543C20 Loop Gain'!B999</f>
        <v>86500</v>
      </c>
    </row>
    <row r="2942" spans="3:5" x14ac:dyDescent="0.35">
      <c r="C2942">
        <f>'TPS543C20 Loop Gain'!AI998</f>
        <v>-22.078239557750926</v>
      </c>
      <c r="D2942">
        <f>'TPS543C20 Loop Gain'!AJ998</f>
        <v>55.716169625098814</v>
      </c>
      <c r="E2942">
        <f>'TPS543C20 Loop Gain'!B998</f>
        <v>86400</v>
      </c>
    </row>
    <row r="2943" spans="3:5" x14ac:dyDescent="0.35">
      <c r="C2943">
        <f>'TPS543C20 Loop Gain'!AI997</f>
        <v>-22.067352187803785</v>
      </c>
      <c r="D2943">
        <f>'TPS543C20 Loop Gain'!AJ997</f>
        <v>55.733400249567822</v>
      </c>
      <c r="E2943">
        <f>'TPS543C20 Loop Gain'!B997</f>
        <v>86300</v>
      </c>
    </row>
    <row r="2944" spans="3:5" x14ac:dyDescent="0.35">
      <c r="C2944">
        <f>'TPS543C20 Loop Gain'!AI996</f>
        <v>-22.056452898918963</v>
      </c>
      <c r="D2944">
        <f>'TPS543C20 Loop Gain'!AJ996</f>
        <v>55.750601730988265</v>
      </c>
      <c r="E2944">
        <f>'TPS543C20 Loop Gain'!B996</f>
        <v>86200</v>
      </c>
    </row>
    <row r="2945" spans="3:5" x14ac:dyDescent="0.35">
      <c r="C2945">
        <f>'TPS543C20 Loop Gain'!AI995</f>
        <v>-22.045541658391322</v>
      </c>
      <c r="D2945">
        <f>'TPS543C20 Loop Gain'!AJ995</f>
        <v>55.767773975375107</v>
      </c>
      <c r="E2945">
        <f>'TPS543C20 Loop Gain'!B995</f>
        <v>86100</v>
      </c>
    </row>
    <row r="2946" spans="3:5" x14ac:dyDescent="0.35">
      <c r="C2946">
        <f>'TPS543C20 Loop Gain'!AI994</f>
        <v>-22.03461843338793</v>
      </c>
      <c r="D2946">
        <f>'TPS543C20 Loop Gain'!AJ994</f>
        <v>55.78491688830794</v>
      </c>
      <c r="E2946">
        <f>'TPS543C20 Loop Gain'!B994</f>
        <v>86000</v>
      </c>
    </row>
    <row r="2947" spans="3:5" x14ac:dyDescent="0.35">
      <c r="C2947">
        <f>'TPS543C20 Loop Gain'!AI993</f>
        <v>-22.023683190947104</v>
      </c>
      <c r="D2947">
        <f>'TPS543C20 Loop Gain'!AJ993</f>
        <v>55.802030374930169</v>
      </c>
      <c r="E2947">
        <f>'TPS543C20 Loop Gain'!B993</f>
        <v>85900</v>
      </c>
    </row>
    <row r="2948" spans="3:5" x14ac:dyDescent="0.35">
      <c r="C2948">
        <f>'TPS543C20 Loop Gain'!AI992</f>
        <v>-22.012735897978729</v>
      </c>
      <c r="D2948">
        <f>'TPS543C20 Loop Gain'!AJ992</f>
        <v>55.819114339944619</v>
      </c>
      <c r="E2948">
        <f>'TPS543C20 Loop Gain'!B992</f>
        <v>85800</v>
      </c>
    </row>
    <row r="2949" spans="3:5" x14ac:dyDescent="0.35">
      <c r="C2949">
        <f>'TPS543C20 Loop Gain'!AI991</f>
        <v>-22.001776521262038</v>
      </c>
      <c r="D2949">
        <f>'TPS543C20 Loop Gain'!AJ991</f>
        <v>55.836168687612528</v>
      </c>
      <c r="E2949">
        <f>'TPS543C20 Loop Gain'!B991</f>
        <v>85700</v>
      </c>
    </row>
    <row r="2950" spans="3:5" x14ac:dyDescent="0.35">
      <c r="C2950">
        <f>'TPS543C20 Loop Gain'!AI990</f>
        <v>-21.990805027446072</v>
      </c>
      <c r="D2950">
        <f>'TPS543C20 Loop Gain'!AJ990</f>
        <v>55.853193321750176</v>
      </c>
      <c r="E2950">
        <f>'TPS543C20 Loop Gain'!B990</f>
        <v>85600</v>
      </c>
    </row>
    <row r="2951" spans="3:5" x14ac:dyDescent="0.35">
      <c r="C2951">
        <f>'TPS543C20 Loop Gain'!AI989</f>
        <v>-21.979821383048442</v>
      </c>
      <c r="D2951">
        <f>'TPS543C20 Loop Gain'!AJ989</f>
        <v>55.870188145726864</v>
      </c>
      <c r="E2951">
        <f>'TPS543C20 Loop Gain'!B989</f>
        <v>85500</v>
      </c>
    </row>
    <row r="2952" spans="3:5" x14ac:dyDescent="0.35">
      <c r="C2952">
        <f>'TPS543C20 Loop Gain'!AI988</f>
        <v>-21.968825554454874</v>
      </c>
      <c r="D2952">
        <f>'TPS543C20 Loop Gain'!AJ988</f>
        <v>55.887153062463327</v>
      </c>
      <c r="E2952">
        <f>'TPS543C20 Loop Gain'!B988</f>
        <v>85400</v>
      </c>
    </row>
    <row r="2953" spans="3:5" x14ac:dyDescent="0.35">
      <c r="C2953">
        <f>'TPS543C20 Loop Gain'!AI987</f>
        <v>-21.957817507918236</v>
      </c>
      <c r="D2953">
        <f>'TPS543C20 Loop Gain'!AJ987</f>
        <v>55.90408797442656</v>
      </c>
      <c r="E2953">
        <f>'TPS543C20 Loop Gain'!B987</f>
        <v>85300</v>
      </c>
    </row>
    <row r="2954" spans="3:5" x14ac:dyDescent="0.35">
      <c r="C2954">
        <f>'TPS543C20 Loop Gain'!AI986</f>
        <v>-21.9467972095579</v>
      </c>
      <c r="D2954">
        <f>'TPS543C20 Loop Gain'!AJ986</f>
        <v>55.920992783631341</v>
      </c>
      <c r="E2954">
        <f>'TPS543C20 Loop Gain'!B986</f>
        <v>85200</v>
      </c>
    </row>
    <row r="2955" spans="3:5" x14ac:dyDescent="0.35">
      <c r="C2955">
        <f>'TPS543C20 Loop Gain'!AI985</f>
        <v>-21.935764625359067</v>
      </c>
      <c r="D2955">
        <f>'TPS543C20 Loop Gain'!AJ985</f>
        <v>55.93786739163302</v>
      </c>
      <c r="E2955">
        <f>'TPS543C20 Loop Gain'!B985</f>
        <v>85100</v>
      </c>
    </row>
    <row r="2956" spans="3:5" x14ac:dyDescent="0.35">
      <c r="C2956">
        <f>'TPS543C20 Loop Gain'!AI984</f>
        <v>-21.924719721172409</v>
      </c>
      <c r="D2956">
        <f>'TPS543C20 Loop Gain'!AJ984</f>
        <v>55.954711699528517</v>
      </c>
      <c r="E2956">
        <f>'TPS543C20 Loop Gain'!B984</f>
        <v>85000</v>
      </c>
    </row>
    <row r="2957" spans="3:5" x14ac:dyDescent="0.35">
      <c r="C2957">
        <f>'TPS543C20 Loop Gain'!AI983</f>
        <v>-21.913662462712168</v>
      </c>
      <c r="D2957">
        <f>'TPS543C20 Loop Gain'!AJ983</f>
        <v>55.971525607953637</v>
      </c>
      <c r="E2957">
        <f>'TPS543C20 Loop Gain'!B983</f>
        <v>84900</v>
      </c>
    </row>
    <row r="2958" spans="3:5" x14ac:dyDescent="0.35">
      <c r="C2958">
        <f>'TPS543C20 Loop Gain'!AI982</f>
        <v>-21.902592815556972</v>
      </c>
      <c r="D2958">
        <f>'TPS543C20 Loop Gain'!AJ982</f>
        <v>55.98830901707818</v>
      </c>
      <c r="E2958">
        <f>'TPS543C20 Loop Gain'!B982</f>
        <v>84800</v>
      </c>
    </row>
    <row r="2959" spans="3:5" x14ac:dyDescent="0.35">
      <c r="C2959">
        <f>'TPS543C20 Loop Gain'!AI981</f>
        <v>-21.891510745147894</v>
      </c>
      <c r="D2959">
        <f>'TPS543C20 Loop Gain'!AJ981</f>
        <v>56.005061826604383</v>
      </c>
      <c r="E2959">
        <f>'TPS543C20 Loop Gain'!B981</f>
        <v>84700</v>
      </c>
    </row>
    <row r="2960" spans="3:5" x14ac:dyDescent="0.35">
      <c r="C2960">
        <f>'TPS543C20 Loop Gain'!AI980</f>
        <v>-21.880416216788117</v>
      </c>
      <c r="D2960">
        <f>'TPS543C20 Loop Gain'!AJ980</f>
        <v>56.021783935766635</v>
      </c>
      <c r="E2960">
        <f>'TPS543C20 Loop Gain'!B980</f>
        <v>84600</v>
      </c>
    </row>
    <row r="2961" spans="3:5" x14ac:dyDescent="0.35">
      <c r="C2961">
        <f>'TPS543C20 Loop Gain'!AI979</f>
        <v>-21.869309195642373</v>
      </c>
      <c r="D2961">
        <f>'TPS543C20 Loop Gain'!AJ979</f>
        <v>56.038475243324811</v>
      </c>
      <c r="E2961">
        <f>'TPS543C20 Loop Gain'!B979</f>
        <v>84500</v>
      </c>
    </row>
    <row r="2962" spans="3:5" x14ac:dyDescent="0.35">
      <c r="C2962">
        <f>'TPS543C20 Loop Gain'!AI978</f>
        <v>-21.858189646735674</v>
      </c>
      <c r="D2962">
        <f>'TPS543C20 Loop Gain'!AJ978</f>
        <v>56.055135647564342</v>
      </c>
      <c r="E2962">
        <f>'TPS543C20 Loop Gain'!B978</f>
        <v>84400</v>
      </c>
    </row>
    <row r="2963" spans="3:5" x14ac:dyDescent="0.35">
      <c r="C2963">
        <f>'TPS543C20 Loop Gain'!AI977</f>
        <v>-21.847057534952864</v>
      </c>
      <c r="D2963">
        <f>'TPS543C20 Loop Gain'!AJ977</f>
        <v>56.071765046293777</v>
      </c>
      <c r="E2963">
        <f>'TPS543C20 Loop Gain'!B977</f>
        <v>84300</v>
      </c>
    </row>
    <row r="2964" spans="3:5" x14ac:dyDescent="0.35">
      <c r="C2964">
        <f>'TPS543C20 Loop Gain'!AI976</f>
        <v>-21.835912825038179</v>
      </c>
      <c r="D2964">
        <f>'TPS543C20 Loop Gain'!AJ976</f>
        <v>56.088363336839834</v>
      </c>
      <c r="E2964">
        <f>'TPS543C20 Loop Gain'!B976</f>
        <v>84200</v>
      </c>
    </row>
    <row r="2965" spans="3:5" x14ac:dyDescent="0.35">
      <c r="C2965">
        <f>'TPS543C20 Loop Gain'!AI975</f>
        <v>-21.824755481593673</v>
      </c>
      <c r="D2965">
        <f>'TPS543C20 Loop Gain'!AJ975</f>
        <v>56.104930416047154</v>
      </c>
      <c r="E2965">
        <f>'TPS543C20 Loop Gain'!B975</f>
        <v>84100</v>
      </c>
    </row>
    <row r="2966" spans="3:5" x14ac:dyDescent="0.35">
      <c r="C2966">
        <f>'TPS543C20 Loop Gain'!AI974</f>
        <v>-21.813585469079303</v>
      </c>
      <c r="D2966">
        <f>'TPS543C20 Loop Gain'!AJ974</f>
        <v>56.121466180273558</v>
      </c>
      <c r="E2966">
        <f>'TPS543C20 Loop Gain'!B974</f>
        <v>84000</v>
      </c>
    </row>
    <row r="2967" spans="3:5" x14ac:dyDescent="0.35">
      <c r="C2967">
        <f>'TPS543C20 Loop Gain'!AI973</f>
        <v>-21.802402751811218</v>
      </c>
      <c r="D2967">
        <f>'TPS543C20 Loop Gain'!AJ973</f>
        <v>56.137970525389946</v>
      </c>
      <c r="E2967">
        <f>'TPS543C20 Loop Gain'!B973</f>
        <v>83900</v>
      </c>
    </row>
    <row r="2968" spans="3:5" x14ac:dyDescent="0.35">
      <c r="C2968">
        <f>'TPS543C20 Loop Gain'!AI972</f>
        <v>-21.791207293961786</v>
      </c>
      <c r="D2968">
        <f>'TPS543C20 Loop Gain'!AJ972</f>
        <v>56.154443346773711</v>
      </c>
      <c r="E2968">
        <f>'TPS543C20 Loop Gain'!B972</f>
        <v>83800</v>
      </c>
    </row>
    <row r="2969" spans="3:5" x14ac:dyDescent="0.35">
      <c r="C2969">
        <f>'TPS543C20 Loop Gain'!AI971</f>
        <v>-21.779999059558378</v>
      </c>
      <c r="D2969">
        <f>'TPS543C20 Loop Gain'!AJ971</f>
        <v>56.170884539310109</v>
      </c>
      <c r="E2969">
        <f>'TPS543C20 Loop Gain'!B971</f>
        <v>83700</v>
      </c>
    </row>
    <row r="2970" spans="3:5" x14ac:dyDescent="0.35">
      <c r="C2970">
        <f>'TPS543C20 Loop Gain'!AI970</f>
        <v>-21.768778012482386</v>
      </c>
      <c r="D2970">
        <f>'TPS543C20 Loop Gain'!AJ970</f>
        <v>56.187293997386917</v>
      </c>
      <c r="E2970">
        <f>'TPS543C20 Loop Gain'!B970</f>
        <v>83600</v>
      </c>
    </row>
    <row r="2971" spans="3:5" x14ac:dyDescent="0.35">
      <c r="C2971">
        <f>'TPS543C20 Loop Gain'!AI969</f>
        <v>-21.757544116469131</v>
      </c>
      <c r="D2971">
        <f>'TPS543C20 Loop Gain'!AJ969</f>
        <v>56.203671614891981</v>
      </c>
      <c r="E2971">
        <f>'TPS543C20 Loop Gain'!B969</f>
        <v>83500</v>
      </c>
    </row>
    <row r="2972" spans="3:5" x14ac:dyDescent="0.35">
      <c r="C2972">
        <f>'TPS543C20 Loop Gain'!AI968</f>
        <v>-21.746297335106163</v>
      </c>
      <c r="D2972">
        <f>'TPS543C20 Loop Gain'!AJ968</f>
        <v>56.220017285211142</v>
      </c>
      <c r="E2972">
        <f>'TPS543C20 Loop Gain'!B968</f>
        <v>83400</v>
      </c>
    </row>
    <row r="2973" spans="3:5" x14ac:dyDescent="0.35">
      <c r="C2973">
        <f>'TPS543C20 Loop Gain'!AI967</f>
        <v>-21.735037631833023</v>
      </c>
      <c r="D2973">
        <f>'TPS543C20 Loop Gain'!AJ967</f>
        <v>56.236330901225351</v>
      </c>
      <c r="E2973">
        <f>'TPS543C20 Loop Gain'!B967</f>
        <v>83300</v>
      </c>
    </row>
    <row r="2974" spans="3:5" x14ac:dyDescent="0.35">
      <c r="C2974">
        <f>'TPS543C20 Loop Gain'!AI966</f>
        <v>-21.723764969940149</v>
      </c>
      <c r="D2974">
        <f>'TPS543C20 Loop Gain'!AJ966</f>
        <v>56.252612355306148</v>
      </c>
      <c r="E2974">
        <f>'TPS543C20 Loop Gain'!B966</f>
        <v>83200</v>
      </c>
    </row>
    <row r="2975" spans="3:5" x14ac:dyDescent="0.35">
      <c r="C2975">
        <f>'TPS543C20 Loop Gain'!AI965</f>
        <v>-21.712479312568242</v>
      </c>
      <c r="D2975">
        <f>'TPS543C20 Loop Gain'!AJ965</f>
        <v>56.268861539315687</v>
      </c>
      <c r="E2975">
        <f>'TPS543C20 Loop Gain'!B965</f>
        <v>83100</v>
      </c>
    </row>
    <row r="2976" spans="3:5" x14ac:dyDescent="0.35">
      <c r="C2976">
        <f>'TPS543C20 Loop Gain'!AI964</f>
        <v>-21.701180622707234</v>
      </c>
      <c r="D2976">
        <f>'TPS543C20 Loop Gain'!AJ964</f>
        <v>56.285078344601025</v>
      </c>
      <c r="E2976">
        <f>'TPS543C20 Loop Gain'!B964</f>
        <v>83000</v>
      </c>
    </row>
    <row r="2977" spans="3:5" x14ac:dyDescent="0.35">
      <c r="C2977">
        <f>'TPS543C20 Loop Gain'!AI963</f>
        <v>-21.68986886319551</v>
      </c>
      <c r="D2977">
        <f>'TPS543C20 Loop Gain'!AJ963</f>
        <v>56.301262661993306</v>
      </c>
      <c r="E2977">
        <f>'TPS543C20 Loop Gain'!B963</f>
        <v>82900</v>
      </c>
    </row>
    <row r="2978" spans="3:5" x14ac:dyDescent="0.35">
      <c r="C2978">
        <f>'TPS543C20 Loop Gain'!AI962</f>
        <v>-21.678543996719032</v>
      </c>
      <c r="D2978">
        <f>'TPS543C20 Loop Gain'!AJ962</f>
        <v>56.317414381803665</v>
      </c>
      <c r="E2978">
        <f>'TPS543C20 Loop Gain'!B962</f>
        <v>82800</v>
      </c>
    </row>
    <row r="2979" spans="3:5" x14ac:dyDescent="0.35">
      <c r="C2979">
        <f>'TPS543C20 Loop Gain'!AI961</f>
        <v>-21.667205985810483</v>
      </c>
      <c r="D2979">
        <f>'TPS543C20 Loop Gain'!AJ961</f>
        <v>56.33353339382068</v>
      </c>
      <c r="E2979">
        <f>'TPS543C20 Loop Gain'!B961</f>
        <v>82700</v>
      </c>
    </row>
    <row r="2980" spans="3:5" x14ac:dyDescent="0.35">
      <c r="C2980">
        <f>'TPS543C20 Loop Gain'!AI960</f>
        <v>-21.655854792848508</v>
      </c>
      <c r="D2980">
        <f>'TPS543C20 Loop Gain'!AJ960</f>
        <v>56.349619587307394</v>
      </c>
      <c r="E2980">
        <f>'TPS543C20 Loop Gain'!B960</f>
        <v>82600</v>
      </c>
    </row>
    <row r="2981" spans="3:5" x14ac:dyDescent="0.35">
      <c r="C2981">
        <f>'TPS543C20 Loop Gain'!AI959</f>
        <v>-21.644490380056716</v>
      </c>
      <c r="D2981">
        <f>'TPS543C20 Loop Gain'!AJ959</f>
        <v>56.365672850997292</v>
      </c>
      <c r="E2981">
        <f>'TPS543C20 Loop Gain'!B959</f>
        <v>82500</v>
      </c>
    </row>
    <row r="2982" spans="3:5" x14ac:dyDescent="0.35">
      <c r="C2982">
        <f>'TPS543C20 Loop Gain'!AI958</f>
        <v>-21.633112709502861</v>
      </c>
      <c r="D2982">
        <f>'TPS543C20 Loop Gain'!AJ958</f>
        <v>56.381693073094262</v>
      </c>
      <c r="E2982">
        <f>'TPS543C20 Loop Gain'!B958</f>
        <v>82400</v>
      </c>
    </row>
    <row r="2983" spans="3:5" x14ac:dyDescent="0.35">
      <c r="C2983">
        <f>'TPS543C20 Loop Gain'!AI957</f>
        <v>-21.621721743097972</v>
      </c>
      <c r="D2983">
        <f>'TPS543C20 Loop Gain'!AJ957</f>
        <v>56.397680141266548</v>
      </c>
      <c r="E2983">
        <f>'TPS543C20 Loop Gain'!B957</f>
        <v>82300</v>
      </c>
    </row>
    <row r="2984" spans="3:5" x14ac:dyDescent="0.35">
      <c r="C2984">
        <f>'TPS543C20 Loop Gain'!AI956</f>
        <v>-21.610317442595175</v>
      </c>
      <c r="D2984">
        <f>'TPS543C20 Loop Gain'!AJ956</f>
        <v>56.413633942644687</v>
      </c>
      <c r="E2984">
        <f>'TPS543C20 Loop Gain'!B956</f>
        <v>82200</v>
      </c>
    </row>
    <row r="2985" spans="3:5" x14ac:dyDescent="0.35">
      <c r="C2985">
        <f>'TPS543C20 Loop Gain'!AI955</f>
        <v>-21.598899769589369</v>
      </c>
      <c r="D2985">
        <f>'TPS543C20 Loop Gain'!AJ955</f>
        <v>56.429554363818085</v>
      </c>
      <c r="E2985">
        <f>'TPS543C20 Loop Gain'!B955</f>
        <v>82100</v>
      </c>
    </row>
    <row r="2986" spans="3:5" x14ac:dyDescent="0.35">
      <c r="C2986">
        <f>'TPS543C20 Loop Gain'!AI954</f>
        <v>-21.587468685516022</v>
      </c>
      <c r="D2986">
        <f>'TPS543C20 Loop Gain'!AJ954</f>
        <v>56.445441290834253</v>
      </c>
      <c r="E2986">
        <f>'TPS543C20 Loop Gain'!B954</f>
        <v>82000</v>
      </c>
    </row>
    <row r="2987" spans="3:5" x14ac:dyDescent="0.35">
      <c r="C2987">
        <f>'TPS543C20 Loop Gain'!AI953</f>
        <v>-21.576024151649662</v>
      </c>
      <c r="D2987">
        <f>'TPS543C20 Loop Gain'!AJ953</f>
        <v>56.461294609191107</v>
      </c>
      <c r="E2987">
        <f>'TPS543C20 Loop Gain'!B953</f>
        <v>81900</v>
      </c>
    </row>
    <row r="2988" spans="3:5" x14ac:dyDescent="0.35">
      <c r="C2988">
        <f>'TPS543C20 Loop Gain'!AI952</f>
        <v>-21.56456612910447</v>
      </c>
      <c r="D2988">
        <f>'TPS543C20 Loop Gain'!AJ952</f>
        <v>56.477114203839065</v>
      </c>
      <c r="E2988">
        <f>'TPS543C20 Loop Gain'!B952</f>
        <v>81800</v>
      </c>
    </row>
    <row r="2989" spans="3:5" x14ac:dyDescent="0.35">
      <c r="C2989">
        <f>'TPS543C20 Loop Gain'!AI951</f>
        <v>-21.553094578831615</v>
      </c>
      <c r="D2989">
        <f>'TPS543C20 Loop Gain'!AJ951</f>
        <v>56.492899959174153</v>
      </c>
      <c r="E2989">
        <f>'TPS543C20 Loop Gain'!B951</f>
        <v>81700</v>
      </c>
    </row>
    <row r="2990" spans="3:5" x14ac:dyDescent="0.35">
      <c r="C2990">
        <f>'TPS543C20 Loop Gain'!AI950</f>
        <v>-21.541609461619586</v>
      </c>
      <c r="D2990">
        <f>'TPS543C20 Loop Gain'!AJ950</f>
        <v>56.508651759036653</v>
      </c>
      <c r="E2990">
        <f>'TPS543C20 Loop Gain'!B950</f>
        <v>81600</v>
      </c>
    </row>
    <row r="2991" spans="3:5" x14ac:dyDescent="0.35">
      <c r="C2991">
        <f>'TPS543C20 Loop Gain'!AI949</f>
        <v>-21.530110738092731</v>
      </c>
      <c r="D2991">
        <f>'TPS543C20 Loop Gain'!AJ949</f>
        <v>56.524369486706824</v>
      </c>
      <c r="E2991">
        <f>'TPS543C20 Loop Gain'!B949</f>
        <v>81500</v>
      </c>
    </row>
    <row r="2992" spans="3:5" x14ac:dyDescent="0.35">
      <c r="C2992">
        <f>'TPS543C20 Loop Gain'!AI948</f>
        <v>-21.51859836871013</v>
      </c>
      <c r="D2992">
        <f>'TPS543C20 Loop Gain'!AJ948</f>
        <v>56.54005302490279</v>
      </c>
      <c r="E2992">
        <f>'TPS543C20 Loop Gain'!B948</f>
        <v>81400</v>
      </c>
    </row>
    <row r="2993" spans="3:5" x14ac:dyDescent="0.35">
      <c r="C2993">
        <f>'TPS543C20 Loop Gain'!AI947</f>
        <v>-21.5070723137651</v>
      </c>
      <c r="D2993">
        <f>'TPS543C20 Loop Gain'!AJ947</f>
        <v>56.555702255776936</v>
      </c>
      <c r="E2993">
        <f>'TPS543C20 Loop Gain'!B947</f>
        <v>81300</v>
      </c>
    </row>
    <row r="2994" spans="3:5" x14ac:dyDescent="0.35">
      <c r="C2994">
        <f>'TPS543C20 Loop Gain'!AI946</f>
        <v>-21.495532533384392</v>
      </c>
      <c r="D2994">
        <f>'TPS543C20 Loop Gain'!AJ946</f>
        <v>56.571317060912044</v>
      </c>
      <c r="E2994">
        <f>'TPS543C20 Loop Gain'!B946</f>
        <v>81200</v>
      </c>
    </row>
    <row r="2995" spans="3:5" x14ac:dyDescent="0.35">
      <c r="C2995">
        <f>'TPS543C20 Loop Gain'!AI945</f>
        <v>-21.483978987526079</v>
      </c>
      <c r="D2995">
        <f>'TPS543C20 Loop Gain'!AJ945</f>
        <v>56.586897321318531</v>
      </c>
      <c r="E2995">
        <f>'TPS543C20 Loop Gain'!B945</f>
        <v>81100</v>
      </c>
    </row>
    <row r="2996" spans="3:5" x14ac:dyDescent="0.35">
      <c r="C2996">
        <f>'TPS543C20 Loop Gain'!AI944</f>
        <v>-21.472411635980286</v>
      </c>
      <c r="D2996">
        <f>'TPS543C20 Loop Gain'!AJ944</f>
        <v>56.602442917430963</v>
      </c>
      <c r="E2996">
        <f>'TPS543C20 Loop Gain'!B944</f>
        <v>81000</v>
      </c>
    </row>
    <row r="2997" spans="3:5" x14ac:dyDescent="0.35">
      <c r="C2997">
        <f>'TPS543C20 Loop Gain'!AI943</f>
        <v>-21.460830438366539</v>
      </c>
      <c r="D2997">
        <f>'TPS543C20 Loop Gain'!AJ943</f>
        <v>56.617953729106745</v>
      </c>
      <c r="E2997">
        <f>'TPS543C20 Loop Gain'!B943</f>
        <v>80900</v>
      </c>
    </row>
    <row r="2998" spans="3:5" x14ac:dyDescent="0.35">
      <c r="C2998">
        <f>'TPS543C20 Loop Gain'!AI942</f>
        <v>-21.449235354133922</v>
      </c>
      <c r="D2998">
        <f>'TPS543C20 Loop Gain'!AJ942</f>
        <v>56.63342963561827</v>
      </c>
      <c r="E2998">
        <f>'TPS543C20 Loop Gain'!B942</f>
        <v>80800</v>
      </c>
    </row>
    <row r="2999" spans="3:5" x14ac:dyDescent="0.35">
      <c r="C2999">
        <f>'TPS543C20 Loop Gain'!AI941</f>
        <v>-21.437626342559764</v>
      </c>
      <c r="D2999">
        <f>'TPS543C20 Loop Gain'!AJ941</f>
        <v>56.64887051565379</v>
      </c>
      <c r="E2999">
        <f>'TPS543C20 Loop Gain'!B941</f>
        <v>80700</v>
      </c>
    </row>
    <row r="3000" spans="3:5" x14ac:dyDescent="0.35">
      <c r="C3000">
        <f>'TPS543C20 Loop Gain'!AI940</f>
        <v>-21.426003362748681</v>
      </c>
      <c r="D3000">
        <f>'TPS543C20 Loop Gain'!AJ940</f>
        <v>56.664276247312074</v>
      </c>
      <c r="E3000">
        <f>'TPS543C20 Loop Gain'!B940</f>
        <v>80600</v>
      </c>
    </row>
    <row r="3001" spans="3:5" x14ac:dyDescent="0.35">
      <c r="C3001">
        <f>'TPS543C20 Loop Gain'!AI939</f>
        <v>-21.414366373631136</v>
      </c>
      <c r="D3001">
        <f>'TPS543C20 Loop Gain'!AJ939</f>
        <v>56.679646708100371</v>
      </c>
      <c r="E3001">
        <f>'TPS543C20 Loop Gain'!B939</f>
        <v>80500</v>
      </c>
    </row>
    <row r="3002" spans="3:5" x14ac:dyDescent="0.35">
      <c r="C3002">
        <f>'TPS543C20 Loop Gain'!AI938</f>
        <v>-21.402715333963176</v>
      </c>
      <c r="D3002">
        <f>'TPS543C20 Loop Gain'!AJ938</f>
        <v>56.694981774928259</v>
      </c>
      <c r="E3002">
        <f>'TPS543C20 Loop Gain'!B938</f>
        <v>80400</v>
      </c>
    </row>
    <row r="3003" spans="3:5" x14ac:dyDescent="0.35">
      <c r="C3003">
        <f>'TPS543C20 Loop Gain'!AI937</f>
        <v>-21.391050202324458</v>
      </c>
      <c r="D3003">
        <f>'TPS543C20 Loop Gain'!AJ937</f>
        <v>56.710281324108266</v>
      </c>
      <c r="E3003">
        <f>'TPS543C20 Loop Gain'!B937</f>
        <v>80300</v>
      </c>
    </row>
    <row r="3004" spans="3:5" x14ac:dyDescent="0.35">
      <c r="C3004">
        <f>'TPS543C20 Loop Gain'!AI936</f>
        <v>-21.379370937118168</v>
      </c>
      <c r="D3004">
        <f>'TPS543C20 Loop Gain'!AJ936</f>
        <v>56.725545231348434</v>
      </c>
      <c r="E3004">
        <f>'TPS543C20 Loop Gain'!B936</f>
        <v>80200</v>
      </c>
    </row>
    <row r="3005" spans="3:5" x14ac:dyDescent="0.35">
      <c r="C3005">
        <f>'TPS543C20 Loop Gain'!AI935</f>
        <v>-21.367677496569925</v>
      </c>
      <c r="D3005">
        <f>'TPS543C20 Loop Gain'!AJ935</f>
        <v>56.740773371751331</v>
      </c>
      <c r="E3005">
        <f>'TPS543C20 Loop Gain'!B935</f>
        <v>80100</v>
      </c>
    </row>
    <row r="3006" spans="3:5" x14ac:dyDescent="0.35">
      <c r="C3006">
        <f>'TPS543C20 Loop Gain'!AI934</f>
        <v>-21.355969838725549</v>
      </c>
      <c r="D3006">
        <f>'TPS543C20 Loop Gain'!AJ934</f>
        <v>56.755965619809189</v>
      </c>
      <c r="E3006">
        <f>'TPS543C20 Loop Gain'!B934</f>
        <v>80000</v>
      </c>
    </row>
    <row r="3007" spans="3:5" x14ac:dyDescent="0.35">
      <c r="C3007">
        <f>'TPS543C20 Loop Gain'!AI933</f>
        <v>-21.344247921451718</v>
      </c>
      <c r="D3007">
        <f>'TPS543C20 Loop Gain'!AJ933</f>
        <v>56.771121849401673</v>
      </c>
      <c r="E3007">
        <f>'TPS543C20 Loop Gain'!B933</f>
        <v>79900</v>
      </c>
    </row>
    <row r="3008" spans="3:5" x14ac:dyDescent="0.35">
      <c r="C3008">
        <f>'TPS543C20 Loop Gain'!AI932</f>
        <v>-21.332511702433393</v>
      </c>
      <c r="D3008">
        <f>'TPS543C20 Loop Gain'!AJ932</f>
        <v>56.786241933791764</v>
      </c>
      <c r="E3008">
        <f>'TPS543C20 Loop Gain'!B932</f>
        <v>79800</v>
      </c>
    </row>
    <row r="3009" spans="3:5" x14ac:dyDescent="0.35">
      <c r="C3009">
        <f>'TPS543C20 Loop Gain'!AI931</f>
        <v>-21.320761139173655</v>
      </c>
      <c r="D3009">
        <f>'TPS543C20 Loop Gain'!AJ931</f>
        <v>56.801325745620588</v>
      </c>
      <c r="E3009">
        <f>'TPS543C20 Loop Gain'!B931</f>
        <v>79700</v>
      </c>
    </row>
    <row r="3010" spans="3:5" x14ac:dyDescent="0.35">
      <c r="C3010">
        <f>'TPS543C20 Loop Gain'!AI930</f>
        <v>-21.308996188992985</v>
      </c>
      <c r="D3010">
        <f>'TPS543C20 Loop Gain'!AJ930</f>
        <v>56.816373156906565</v>
      </c>
      <c r="E3010">
        <f>'TPS543C20 Loop Gain'!B930</f>
        <v>79600</v>
      </c>
    </row>
    <row r="3011" spans="3:5" x14ac:dyDescent="0.35">
      <c r="C3011">
        <f>'TPS543C20 Loop Gain'!AI929</f>
        <v>-21.297216809026271</v>
      </c>
      <c r="D3011">
        <f>'TPS543C20 Loop Gain'!AJ929</f>
        <v>56.83138403903996</v>
      </c>
      <c r="E3011">
        <f>'TPS543C20 Loop Gain'!B929</f>
        <v>79500</v>
      </c>
    </row>
    <row r="3012" spans="3:5" x14ac:dyDescent="0.35">
      <c r="C3012">
        <f>'TPS543C20 Loop Gain'!AI928</f>
        <v>-21.285422956224473</v>
      </c>
      <c r="D3012">
        <f>'TPS543C20 Loop Gain'!AJ928</f>
        <v>56.846358262779852</v>
      </c>
      <c r="E3012">
        <f>'TPS543C20 Loop Gain'!B928</f>
        <v>79400</v>
      </c>
    </row>
    <row r="3013" spans="3:5" x14ac:dyDescent="0.35">
      <c r="C3013">
        <f>'TPS543C20 Loop Gain'!AI927</f>
        <v>-21.273614587351229</v>
      </c>
      <c r="D3013">
        <f>'TPS543C20 Loop Gain'!AJ927</f>
        <v>56.861295698250572</v>
      </c>
      <c r="E3013">
        <f>'TPS543C20 Loop Gain'!B927</f>
        <v>79300</v>
      </c>
    </row>
    <row r="3014" spans="3:5" x14ac:dyDescent="0.35">
      <c r="C3014">
        <f>'TPS543C20 Loop Gain'!AI926</f>
        <v>-21.261791658982677</v>
      </c>
      <c r="D3014">
        <f>'TPS543C20 Loop Gain'!AJ926</f>
        <v>56.876196214937131</v>
      </c>
      <c r="E3014">
        <f>'TPS543C20 Loop Gain'!B926</f>
        <v>79200</v>
      </c>
    </row>
    <row r="3015" spans="3:5" x14ac:dyDescent="0.35">
      <c r="C3015">
        <f>'TPS543C20 Loop Gain'!AI925</f>
        <v>-21.249954127506648</v>
      </c>
      <c r="D3015">
        <f>'TPS543C20 Loop Gain'!AJ925</f>
        <v>56.891059681682457</v>
      </c>
      <c r="E3015">
        <f>'TPS543C20 Loop Gain'!B925</f>
        <v>79100</v>
      </c>
    </row>
    <row r="3016" spans="3:5" x14ac:dyDescent="0.35">
      <c r="C3016">
        <f>'TPS543C20 Loop Gain'!AI924</f>
        <v>-21.238101949120633</v>
      </c>
      <c r="D3016">
        <f>'TPS543C20 Loop Gain'!AJ924</f>
        <v>56.90588596668389</v>
      </c>
      <c r="E3016">
        <f>'TPS543C20 Loop Gain'!B924</f>
        <v>79000</v>
      </c>
    </row>
    <row r="3017" spans="3:5" x14ac:dyDescent="0.35">
      <c r="C3017">
        <f>'TPS543C20 Loop Gain'!AI923</f>
        <v>-21.226235079831731</v>
      </c>
      <c r="D3017">
        <f>'TPS543C20 Loop Gain'!AJ923</f>
        <v>56.920674937487242</v>
      </c>
      <c r="E3017">
        <f>'TPS543C20 Loop Gain'!B923</f>
        <v>78900</v>
      </c>
    </row>
    <row r="3018" spans="3:5" x14ac:dyDescent="0.35">
      <c r="C3018">
        <f>'TPS543C20 Loop Gain'!AI922</f>
        <v>-21.214353475454907</v>
      </c>
      <c r="D3018">
        <f>'TPS543C20 Loop Gain'!AJ922</f>
        <v>56.93542646098593</v>
      </c>
      <c r="E3018">
        <f>'TPS543C20 Loop Gain'!B922</f>
        <v>78800</v>
      </c>
    </row>
    <row r="3019" spans="3:5" x14ac:dyDescent="0.35">
      <c r="C3019">
        <f>'TPS543C20 Loop Gain'!AI921</f>
        <v>-21.202457091611532</v>
      </c>
      <c r="D3019">
        <f>'TPS543C20 Loop Gain'!AJ921</f>
        <v>56.950140403416007</v>
      </c>
      <c r="E3019">
        <f>'TPS543C20 Loop Gain'!B921</f>
        <v>78700</v>
      </c>
    </row>
    <row r="3020" spans="3:5" x14ac:dyDescent="0.35">
      <c r="C3020">
        <f>'TPS543C20 Loop Gain'!AI920</f>
        <v>-21.190545883728682</v>
      </c>
      <c r="D3020">
        <f>'TPS543C20 Loop Gain'!AJ920</f>
        <v>56.964816630350164</v>
      </c>
      <c r="E3020">
        <f>'TPS543C20 Loop Gain'!B920</f>
        <v>78600</v>
      </c>
    </row>
    <row r="3021" spans="3:5" x14ac:dyDescent="0.35">
      <c r="C3021">
        <f>'TPS543C20 Loop Gain'!AI919</f>
        <v>-21.178619807038444</v>
      </c>
      <c r="D3021">
        <f>'TPS543C20 Loop Gain'!AJ919</f>
        <v>56.979455006698508</v>
      </c>
      <c r="E3021">
        <f>'TPS543C20 Loop Gain'!B919</f>
        <v>78500</v>
      </c>
    </row>
    <row r="3022" spans="3:5" x14ac:dyDescent="0.35">
      <c r="C3022">
        <f>'TPS543C20 Loop Gain'!AI918</f>
        <v>-21.166678816575434</v>
      </c>
      <c r="D3022">
        <f>'TPS543C20 Loop Gain'!AJ918</f>
        <v>56.9940553966998</v>
      </c>
      <c r="E3022">
        <f>'TPS543C20 Loop Gain'!B918</f>
        <v>78400</v>
      </c>
    </row>
    <row r="3023" spans="3:5" x14ac:dyDescent="0.35">
      <c r="C3023">
        <f>'TPS543C20 Loop Gain'!AI917</f>
        <v>-21.154722867176933</v>
      </c>
      <c r="D3023">
        <f>'TPS543C20 Loop Gain'!AJ917</f>
        <v>57.008617663920504</v>
      </c>
      <c r="E3023">
        <f>'TPS543C20 Loop Gain'!B917</f>
        <v>78300</v>
      </c>
    </row>
    <row r="3024" spans="3:5" x14ac:dyDescent="0.35">
      <c r="C3024">
        <f>'TPS543C20 Loop Gain'!AI916</f>
        <v>-21.142751913480886</v>
      </c>
      <c r="D3024">
        <f>'TPS543C20 Loop Gain'!AJ916</f>
        <v>57.023141671249654</v>
      </c>
      <c r="E3024">
        <f>'TPS543C20 Loop Gain'!B916</f>
        <v>78200</v>
      </c>
    </row>
    <row r="3025" spans="3:5" x14ac:dyDescent="0.35">
      <c r="C3025">
        <f>'TPS543C20 Loop Gain'!AI915</f>
        <v>-21.130765909925181</v>
      </c>
      <c r="D3025">
        <f>'TPS543C20 Loop Gain'!AJ915</f>
        <v>57.037627280895329</v>
      </c>
      <c r="E3025">
        <f>'TPS543C20 Loop Gain'!B915</f>
        <v>78100</v>
      </c>
    </row>
    <row r="3026" spans="3:5" x14ac:dyDescent="0.35">
      <c r="C3026">
        <f>'TPS543C20 Loop Gain'!AI914</f>
        <v>-21.11876481074583</v>
      </c>
      <c r="D3026">
        <f>'TPS543C20 Loop Gain'!AJ914</f>
        <v>57.05207435438107</v>
      </c>
      <c r="E3026">
        <f>'TPS543C20 Loop Gain'!B914</f>
        <v>78000</v>
      </c>
    </row>
    <row r="3027" spans="3:5" x14ac:dyDescent="0.35">
      <c r="C3027">
        <f>'TPS543C20 Loop Gain'!AI913</f>
        <v>-21.106748569976489</v>
      </c>
      <c r="D3027">
        <f>'TPS543C20 Loop Gain'!AJ913</f>
        <v>57.066482752539947</v>
      </c>
      <c r="E3027">
        <f>'TPS543C20 Loop Gain'!B913</f>
        <v>77900</v>
      </c>
    </row>
    <row r="3028" spans="3:5" x14ac:dyDescent="0.35">
      <c r="C3028">
        <f>'TPS543C20 Loop Gain'!AI912</f>
        <v>-21.094717141446573</v>
      </c>
      <c r="D3028">
        <f>'TPS543C20 Loop Gain'!AJ912</f>
        <v>57.08085233551288</v>
      </c>
      <c r="E3028">
        <f>'TPS543C20 Loop Gain'!B912</f>
        <v>77800</v>
      </c>
    </row>
    <row r="3029" spans="3:5" x14ac:dyDescent="0.35">
      <c r="C3029">
        <f>'TPS543C20 Loop Gain'!AI911</f>
        <v>-21.082670478780912</v>
      </c>
      <c r="D3029">
        <f>'TPS543C20 Loop Gain'!AJ911</f>
        <v>57.0951829627435</v>
      </c>
      <c r="E3029">
        <f>'TPS543C20 Loop Gain'!B911</f>
        <v>77700</v>
      </c>
    </row>
    <row r="3030" spans="3:5" x14ac:dyDescent="0.35">
      <c r="C3030">
        <f>'TPS543C20 Loop Gain'!AI910</f>
        <v>-21.070608535397039</v>
      </c>
      <c r="D3030">
        <f>'TPS543C20 Loop Gain'!AJ910</f>
        <v>57.109474492973078</v>
      </c>
      <c r="E3030">
        <f>'TPS543C20 Loop Gain'!B910</f>
        <v>77600</v>
      </c>
    </row>
    <row r="3031" spans="3:5" x14ac:dyDescent="0.35">
      <c r="C3031">
        <f>'TPS543C20 Loop Gain'!AI909</f>
        <v>-21.058531264505827</v>
      </c>
      <c r="D3031">
        <f>'TPS543C20 Loop Gain'!AJ909</f>
        <v>57.123726784238094</v>
      </c>
      <c r="E3031">
        <f>'TPS543C20 Loop Gain'!B909</f>
        <v>77500</v>
      </c>
    </row>
    <row r="3032" spans="3:5" x14ac:dyDescent="0.35">
      <c r="C3032">
        <f>'TPS543C20 Loop Gain'!AI908</f>
        <v>-21.046438619108436</v>
      </c>
      <c r="D3032">
        <f>'TPS543C20 Loop Gain'!AJ908</f>
        <v>57.137939693865697</v>
      </c>
      <c r="E3032">
        <f>'TPS543C20 Loop Gain'!B908</f>
        <v>77400</v>
      </c>
    </row>
    <row r="3033" spans="3:5" x14ac:dyDescent="0.35">
      <c r="C3033">
        <f>'TPS543C20 Loop Gain'!AI907</f>
        <v>-21.034330551996145</v>
      </c>
      <c r="D3033">
        <f>'TPS543C20 Loop Gain'!AJ907</f>
        <v>57.152113078467636</v>
      </c>
      <c r="E3033">
        <f>'TPS543C20 Loop Gain'!B907</f>
        <v>77300</v>
      </c>
    </row>
    <row r="3034" spans="3:5" x14ac:dyDescent="0.35">
      <c r="C3034">
        <f>'TPS543C20 Loop Gain'!AI906</f>
        <v>-21.022207015748606</v>
      </c>
      <c r="D3034">
        <f>'TPS543C20 Loop Gain'!AJ906</f>
        <v>57.166246793938974</v>
      </c>
      <c r="E3034">
        <f>'TPS543C20 Loop Gain'!B906</f>
        <v>77200</v>
      </c>
    </row>
    <row r="3035" spans="3:5" x14ac:dyDescent="0.35">
      <c r="C3035">
        <f>'TPS543C20 Loop Gain'!AI905</f>
        <v>-21.010067962732855</v>
      </c>
      <c r="D3035">
        <f>'TPS543C20 Loop Gain'!AJ905</f>
        <v>57.180340695451072</v>
      </c>
      <c r="E3035">
        <f>'TPS543C20 Loop Gain'!B905</f>
        <v>77100</v>
      </c>
    </row>
    <row r="3036" spans="3:5" x14ac:dyDescent="0.35">
      <c r="C3036">
        <f>'TPS543C20 Loop Gain'!AI904</f>
        <v>-20.997913345101658</v>
      </c>
      <c r="D3036">
        <f>'TPS543C20 Loop Gain'!AJ904</f>
        <v>57.194394637449633</v>
      </c>
      <c r="E3036">
        <f>'TPS543C20 Loop Gain'!B904</f>
        <v>77000</v>
      </c>
    </row>
    <row r="3037" spans="3:5" x14ac:dyDescent="0.35">
      <c r="C3037">
        <f>'TPS543C20 Loop Gain'!AI903</f>
        <v>-20.985743114792662</v>
      </c>
      <c r="D3037">
        <f>'TPS543C20 Loop Gain'!AJ903</f>
        <v>57.208408473648142</v>
      </c>
      <c r="E3037">
        <f>'TPS543C20 Loop Gain'!B903</f>
        <v>76900</v>
      </c>
    </row>
    <row r="3038" spans="3:5" x14ac:dyDescent="0.35">
      <c r="C3038">
        <f>'TPS543C20 Loop Gain'!AI902</f>
        <v>-20.973557223526434</v>
      </c>
      <c r="D3038">
        <f>'TPS543C20 Loop Gain'!AJ902</f>
        <v>57.222382057026287</v>
      </c>
      <c r="E3038">
        <f>'TPS543C20 Loop Gain'!B902</f>
        <v>76800</v>
      </c>
    </row>
    <row r="3039" spans="3:5" x14ac:dyDescent="0.35">
      <c r="C3039">
        <f>'TPS543C20 Loop Gain'!AI901</f>
        <v>-20.961355622806114</v>
      </c>
      <c r="D3039">
        <f>'TPS543C20 Loop Gain'!AJ901</f>
        <v>57.236315239821963</v>
      </c>
      <c r="E3039">
        <f>'TPS543C20 Loop Gain'!B901</f>
        <v>76700</v>
      </c>
    </row>
    <row r="3040" spans="3:5" x14ac:dyDescent="0.35">
      <c r="C3040">
        <f>'TPS543C20 Loop Gain'!AI900</f>
        <v>-20.949138263914428</v>
      </c>
      <c r="D3040">
        <f>'TPS543C20 Loop Gain'!AJ900</f>
        <v>57.250207873530627</v>
      </c>
      <c r="E3040">
        <f>'TPS543C20 Loop Gain'!B900</f>
        <v>76600</v>
      </c>
    </row>
    <row r="3041" spans="3:5" x14ac:dyDescent="0.35">
      <c r="C3041">
        <f>'TPS543C20 Loop Gain'!AI899</f>
        <v>-20.936905097914384</v>
      </c>
      <c r="D3041">
        <f>'TPS543C20 Loop Gain'!AJ899</f>
        <v>57.264059808897443</v>
      </c>
      <c r="E3041">
        <f>'TPS543C20 Loop Gain'!B899</f>
        <v>76500</v>
      </c>
    </row>
    <row r="3042" spans="3:5" x14ac:dyDescent="0.35">
      <c r="C3042">
        <f>'TPS543C20 Loop Gain'!AI898</f>
        <v>-20.924656075646286</v>
      </c>
      <c r="D3042">
        <f>'TPS543C20 Loop Gain'!AJ898</f>
        <v>57.277870895916564</v>
      </c>
      <c r="E3042">
        <f>'TPS543C20 Loop Gain'!B898</f>
        <v>76400</v>
      </c>
    </row>
    <row r="3043" spans="3:5" x14ac:dyDescent="0.35">
      <c r="C3043">
        <f>'TPS543C20 Loop Gain'!AI897</f>
        <v>-20.912391147727224</v>
      </c>
      <c r="D3043">
        <f>'TPS543C20 Loop Gain'!AJ897</f>
        <v>57.291640983822013</v>
      </c>
      <c r="E3043">
        <f>'TPS543C20 Loop Gain'!B897</f>
        <v>76300</v>
      </c>
    </row>
    <row r="3044" spans="3:5" x14ac:dyDescent="0.35">
      <c r="C3044">
        <f>'TPS543C20 Loop Gain'!AI896</f>
        <v>-20.900110264549227</v>
      </c>
      <c r="D3044">
        <f>'TPS543C20 Loop Gain'!AJ896</f>
        <v>57.305369921088058</v>
      </c>
      <c r="E3044">
        <f>'TPS543C20 Loop Gain'!B896</f>
        <v>76200</v>
      </c>
    </row>
    <row r="3045" spans="3:5" x14ac:dyDescent="0.35">
      <c r="C3045">
        <f>'TPS543C20 Loop Gain'!AI895</f>
        <v>-20.887813376278046</v>
      </c>
      <c r="D3045">
        <f>'TPS543C20 Loop Gain'!AJ895</f>
        <v>57.31905755542023</v>
      </c>
      <c r="E3045">
        <f>'TPS543C20 Loop Gain'!B895</f>
        <v>76100</v>
      </c>
    </row>
    <row r="3046" spans="3:5" x14ac:dyDescent="0.35">
      <c r="C3046">
        <f>'TPS543C20 Loop Gain'!AI894</f>
        <v>-20.875500432852011</v>
      </c>
      <c r="D3046">
        <f>'TPS543C20 Loop Gain'!AJ894</f>
        <v>57.332703733754414</v>
      </c>
      <c r="E3046">
        <f>'TPS543C20 Loop Gain'!B894</f>
        <v>76000</v>
      </c>
    </row>
    <row r="3047" spans="3:5" x14ac:dyDescent="0.35">
      <c r="C3047">
        <f>'TPS543C20 Loop Gain'!AI893</f>
        <v>-20.863171383980188</v>
      </c>
      <c r="D3047">
        <f>'TPS543C20 Loop Gain'!AJ893</f>
        <v>57.346308302249518</v>
      </c>
      <c r="E3047">
        <f>'TPS543C20 Loop Gain'!B893</f>
        <v>75900</v>
      </c>
    </row>
    <row r="3048" spans="3:5" x14ac:dyDescent="0.35">
      <c r="C3048">
        <f>'TPS543C20 Loop Gain'!AI892</f>
        <v>-20.850826179141325</v>
      </c>
      <c r="D3048">
        <f>'TPS543C20 Loop Gain'!AJ892</f>
        <v>57.359871106284594</v>
      </c>
      <c r="E3048">
        <f>'TPS543C20 Loop Gain'!B892</f>
        <v>75800</v>
      </c>
    </row>
    <row r="3049" spans="3:5" x14ac:dyDescent="0.35">
      <c r="C3049">
        <f>'TPS543C20 Loop Gain'!AI891</f>
        <v>-20.838464767581961</v>
      </c>
      <c r="D3049">
        <f>'TPS543C20 Loop Gain'!AJ891</f>
        <v>57.37339199045271</v>
      </c>
      <c r="E3049">
        <f>'TPS543C20 Loop Gain'!B891</f>
        <v>75700</v>
      </c>
    </row>
    <row r="3050" spans="3:5" x14ac:dyDescent="0.35">
      <c r="C3050">
        <f>'TPS543C20 Loop Gain'!AI890</f>
        <v>-20.826087098315199</v>
      </c>
      <c r="D3050">
        <f>'TPS543C20 Loop Gain'!AJ890</f>
        <v>57.386870798556764</v>
      </c>
      <c r="E3050">
        <f>'TPS543C20 Loop Gain'!B890</f>
        <v>75600</v>
      </c>
    </row>
    <row r="3051" spans="3:5" x14ac:dyDescent="0.35">
      <c r="C3051">
        <f>'TPS543C20 Loop Gain'!AI889</f>
        <v>-20.813693120119382</v>
      </c>
      <c r="D3051">
        <f>'TPS543C20 Loop Gain'!AJ889</f>
        <v>57.400307373607092</v>
      </c>
      <c r="E3051">
        <f>'TPS543C20 Loop Gain'!B889</f>
        <v>75500</v>
      </c>
    </row>
    <row r="3052" spans="3:5" x14ac:dyDescent="0.35">
      <c r="C3052">
        <f>'TPS543C20 Loop Gain'!AI888</f>
        <v>-20.801282781536933</v>
      </c>
      <c r="D3052">
        <f>'TPS543C20 Loop Gain'!AJ888</f>
        <v>57.413701557810498</v>
      </c>
      <c r="E3052">
        <f>'TPS543C20 Loop Gain'!B888</f>
        <v>75400</v>
      </c>
    </row>
    <row r="3053" spans="3:5" x14ac:dyDescent="0.35">
      <c r="C3053">
        <f>'TPS543C20 Loop Gain'!AI887</f>
        <v>-20.788856030871806</v>
      </c>
      <c r="D3053">
        <f>'TPS543C20 Loop Gain'!AJ887</f>
        <v>57.427053192573403</v>
      </c>
      <c r="E3053">
        <f>'TPS543C20 Loop Gain'!B887</f>
        <v>75300</v>
      </c>
    </row>
    <row r="3054" spans="3:5" x14ac:dyDescent="0.35">
      <c r="C3054">
        <f>'TPS543C20 Loop Gain'!AI886</f>
        <v>-20.77641281618876</v>
      </c>
      <c r="D3054">
        <f>'TPS543C20 Loop Gain'!AJ886</f>
        <v>57.440362118491358</v>
      </c>
      <c r="E3054">
        <f>'TPS543C20 Loop Gain'!B886</f>
        <v>75200</v>
      </c>
    </row>
    <row r="3055" spans="3:5" x14ac:dyDescent="0.35">
      <c r="C3055">
        <f>'TPS543C20 Loop Gain'!AI885</f>
        <v>-20.763953085312323</v>
      </c>
      <c r="D3055">
        <f>'TPS543C20 Loop Gain'!AJ885</f>
        <v>57.453628175345365</v>
      </c>
      <c r="E3055">
        <f>'TPS543C20 Loop Gain'!B885</f>
        <v>75100</v>
      </c>
    </row>
    <row r="3056" spans="3:5" x14ac:dyDescent="0.35">
      <c r="C3056">
        <f>'TPS543C20 Loop Gain'!AI884</f>
        <v>-20.751476785823733</v>
      </c>
      <c r="D3056">
        <f>'TPS543C20 Loop Gain'!AJ884</f>
        <v>57.466851202098823</v>
      </c>
      <c r="E3056">
        <f>'TPS543C20 Loop Gain'!B884</f>
        <v>75000</v>
      </c>
    </row>
    <row r="3057" spans="3:5" x14ac:dyDescent="0.35">
      <c r="C3057">
        <f>'TPS543C20 Loop Gain'!AI883</f>
        <v>-20.738983865061478</v>
      </c>
      <c r="D3057">
        <f>'TPS543C20 Loop Gain'!AJ883</f>
        <v>57.480031036889308</v>
      </c>
      <c r="E3057">
        <f>'TPS543C20 Loop Gain'!B883</f>
        <v>74900</v>
      </c>
    </row>
    <row r="3058" spans="3:5" x14ac:dyDescent="0.35">
      <c r="C3058">
        <f>'TPS543C20 Loop Gain'!AI882</f>
        <v>-20.726474270117485</v>
      </c>
      <c r="D3058">
        <f>'TPS543C20 Loop Gain'!AJ882</f>
        <v>57.493167517027175</v>
      </c>
      <c r="E3058">
        <f>'TPS543C20 Loop Gain'!B882</f>
        <v>74800</v>
      </c>
    </row>
    <row r="3059" spans="3:5" x14ac:dyDescent="0.35">
      <c r="C3059">
        <f>'TPS543C20 Loop Gain'!AI881</f>
        <v>-20.713947947837632</v>
      </c>
      <c r="D3059">
        <f>'TPS543C20 Loop Gain'!AJ881</f>
        <v>57.506260478988402</v>
      </c>
      <c r="E3059">
        <f>'TPS543C20 Loop Gain'!B881</f>
        <v>74700</v>
      </c>
    </row>
    <row r="3060" spans="3:5" x14ac:dyDescent="0.35">
      <c r="C3060">
        <f>'TPS543C20 Loop Gain'!AI880</f>
        <v>-20.701404844818651</v>
      </c>
      <c r="D3060">
        <f>'TPS543C20 Loop Gain'!AJ880</f>
        <v>57.519309758408887</v>
      </c>
      <c r="E3060">
        <f>'TPS543C20 Loop Gain'!B880</f>
        <v>74600</v>
      </c>
    </row>
    <row r="3061" spans="3:5" x14ac:dyDescent="0.35">
      <c r="C3061">
        <f>'TPS543C20 Loop Gain'!AI879</f>
        <v>-20.688844907407681</v>
      </c>
      <c r="D3061">
        <f>'TPS543C20 Loop Gain'!AJ879</f>
        <v>57.532315190081938</v>
      </c>
      <c r="E3061">
        <f>'TPS543C20 Loop Gain'!B879</f>
        <v>74500</v>
      </c>
    </row>
    <row r="3062" spans="3:5" x14ac:dyDescent="0.35">
      <c r="C3062">
        <f>'TPS543C20 Loop Gain'!AI878</f>
        <v>-20.676268081699597</v>
      </c>
      <c r="D3062">
        <f>'TPS543C20 Loop Gain'!AJ878</f>
        <v>57.545276607951038</v>
      </c>
      <c r="E3062">
        <f>'TPS543C20 Loop Gain'!B878</f>
        <v>74400</v>
      </c>
    </row>
    <row r="3063" spans="3:5" x14ac:dyDescent="0.35">
      <c r="C3063">
        <f>'TPS543C20 Loop Gain'!AI877</f>
        <v>-20.66367431353666</v>
      </c>
      <c r="D3063">
        <f>'TPS543C20 Loop Gain'!AJ877</f>
        <v>57.558193845105222</v>
      </c>
      <c r="E3063">
        <f>'TPS543C20 Loop Gain'!B877</f>
        <v>74300</v>
      </c>
    </row>
    <row r="3064" spans="3:5" x14ac:dyDescent="0.35">
      <c r="C3064">
        <f>'TPS543C20 Loop Gain'!AI876</f>
        <v>-20.65106354850532</v>
      </c>
      <c r="D3064">
        <f>'TPS543C20 Loop Gain'!AJ876</f>
        <v>57.57106673377362</v>
      </c>
      <c r="E3064">
        <f>'TPS543C20 Loop Gain'!B876</f>
        <v>74200</v>
      </c>
    </row>
    <row r="3065" spans="3:5" x14ac:dyDescent="0.35">
      <c r="C3065">
        <f>'TPS543C20 Loop Gain'!AI875</f>
        <v>-20.638435731936326</v>
      </c>
      <c r="D3065">
        <f>'TPS543C20 Loop Gain'!AJ875</f>
        <v>57.583895105321425</v>
      </c>
      <c r="E3065">
        <f>'TPS543C20 Loop Gain'!B875</f>
        <v>74100</v>
      </c>
    </row>
    <row r="3066" spans="3:5" x14ac:dyDescent="0.35">
      <c r="C3066">
        <f>'TPS543C20 Loop Gain'!AI874</f>
        <v>-20.62579080890163</v>
      </c>
      <c r="D3066">
        <f>'TPS543C20 Loop Gain'!AJ874</f>
        <v>57.596678790243317</v>
      </c>
      <c r="E3066">
        <f>'TPS543C20 Loop Gain'!B874</f>
        <v>74000</v>
      </c>
    </row>
    <row r="3067" spans="3:5" x14ac:dyDescent="0.35">
      <c r="C3067">
        <f>'TPS543C20 Loop Gain'!AI873</f>
        <v>-20.613128724213759</v>
      </c>
      <c r="D3067">
        <f>'TPS543C20 Loop Gain'!AJ873</f>
        <v>57.609417618158872</v>
      </c>
      <c r="E3067">
        <f>'TPS543C20 Loop Gain'!B873</f>
        <v>73900</v>
      </c>
    </row>
    <row r="3068" spans="3:5" x14ac:dyDescent="0.35">
      <c r="C3068">
        <f>'TPS543C20 Loop Gain'!AI872</f>
        <v>-20.600449422423431</v>
      </c>
      <c r="D3068">
        <f>'TPS543C20 Loop Gain'!AJ872</f>
        <v>57.622111417805606</v>
      </c>
      <c r="E3068">
        <f>'TPS543C20 Loop Gain'!B872</f>
        <v>73800</v>
      </c>
    </row>
    <row r="3069" spans="3:5" x14ac:dyDescent="0.35">
      <c r="C3069">
        <f>'TPS543C20 Loop Gain'!AI871</f>
        <v>-20.587752847818265</v>
      </c>
      <c r="D3069">
        <f>'TPS543C20 Loop Gain'!AJ871</f>
        <v>57.634760017037223</v>
      </c>
      <c r="E3069">
        <f>'TPS543C20 Loop Gain'!B871</f>
        <v>73700</v>
      </c>
    </row>
    <row r="3070" spans="3:5" x14ac:dyDescent="0.35">
      <c r="C3070">
        <f>'TPS543C20 Loop Gain'!AI870</f>
        <v>-20.575038944420953</v>
      </c>
      <c r="D3070">
        <f>'TPS543C20 Loop Gain'!AJ870</f>
        <v>57.64736324281423</v>
      </c>
      <c r="E3070">
        <f>'TPS543C20 Loop Gain'!B870</f>
        <v>73600</v>
      </c>
    </row>
    <row r="3071" spans="3:5" x14ac:dyDescent="0.35">
      <c r="C3071">
        <f>'TPS543C20 Loop Gain'!AI869</f>
        <v>-20.562307655987816</v>
      </c>
      <c r="D3071">
        <f>'TPS543C20 Loop Gain'!AJ869</f>
        <v>57.659920921200325</v>
      </c>
      <c r="E3071">
        <f>'TPS543C20 Loop Gain'!B869</f>
        <v>73500</v>
      </c>
    </row>
    <row r="3072" spans="3:5" x14ac:dyDescent="0.35">
      <c r="C3072">
        <f>'TPS543C20 Loop Gain'!AI868</f>
        <v>-20.549558926006387</v>
      </c>
      <c r="D3072">
        <f>'TPS543C20 Loop Gain'!AJ868</f>
        <v>57.672432877357792</v>
      </c>
      <c r="E3072">
        <f>'TPS543C20 Loop Gain'!B868</f>
        <v>73400</v>
      </c>
    </row>
    <row r="3073" spans="3:5" x14ac:dyDescent="0.35">
      <c r="C3073">
        <f>'TPS543C20 Loop Gain'!AI867</f>
        <v>-20.536792697694501</v>
      </c>
      <c r="D3073">
        <f>'TPS543C20 Loop Gain'!AJ867</f>
        <v>57.684898935540211</v>
      </c>
      <c r="E3073">
        <f>'TPS543C20 Loop Gain'!B867</f>
        <v>73300</v>
      </c>
    </row>
    <row r="3074" spans="3:5" x14ac:dyDescent="0.35">
      <c r="C3074">
        <f>'TPS543C20 Loop Gain'!AI866</f>
        <v>-20.52400891399801</v>
      </c>
      <c r="D3074">
        <f>'TPS543C20 Loop Gain'!AJ866</f>
        <v>57.697318919087536</v>
      </c>
      <c r="E3074">
        <f>'TPS543C20 Loop Gain'!B866</f>
        <v>73200</v>
      </c>
    </row>
    <row r="3075" spans="3:5" x14ac:dyDescent="0.35">
      <c r="C3075">
        <f>'TPS543C20 Loop Gain'!AI865</f>
        <v>-20.511207517589348</v>
      </c>
      <c r="D3075">
        <f>'TPS543C20 Loop Gain'!AJ865</f>
        <v>57.709692650420472</v>
      </c>
      <c r="E3075">
        <f>'TPS543C20 Loop Gain'!B865</f>
        <v>73100</v>
      </c>
    </row>
    <row r="3076" spans="3:5" x14ac:dyDescent="0.35">
      <c r="C3076">
        <f>'TPS543C20 Loop Gain'!AI864</f>
        <v>-20.498388450865516</v>
      </c>
      <c r="D3076">
        <f>'TPS543C20 Loop Gain'!AJ864</f>
        <v>57.722019951035371</v>
      </c>
      <c r="E3076">
        <f>'TPS543C20 Loop Gain'!B864</f>
        <v>73000</v>
      </c>
    </row>
    <row r="3077" spans="3:5" x14ac:dyDescent="0.35">
      <c r="C3077">
        <f>'TPS543C20 Loop Gain'!AI863</f>
        <v>-20.485551655946026</v>
      </c>
      <c r="D3077">
        <f>'TPS543C20 Loop Gain'!AJ863</f>
        <v>57.734300641498599</v>
      </c>
      <c r="E3077">
        <f>'TPS543C20 Loop Gain'!B863</f>
        <v>72900</v>
      </c>
    </row>
    <row r="3078" spans="3:5" x14ac:dyDescent="0.35">
      <c r="C3078">
        <f>'TPS543C20 Loop Gain'!AI862</f>
        <v>-20.472697074672126</v>
      </c>
      <c r="D3078">
        <f>'TPS543C20 Loop Gain'!AJ862</f>
        <v>57.746534541438628</v>
      </c>
      <c r="E3078">
        <f>'TPS543C20 Loop Gain'!B862</f>
        <v>72800</v>
      </c>
    </row>
    <row r="3079" spans="3:5" x14ac:dyDescent="0.35">
      <c r="C3079">
        <f>'TPS543C20 Loop Gain'!AI861</f>
        <v>-20.459824648603938</v>
      </c>
      <c r="D3079">
        <f>'TPS543C20 Loop Gain'!AJ861</f>
        <v>57.758721469543893</v>
      </c>
      <c r="E3079">
        <f>'TPS543C20 Loop Gain'!B861</f>
        <v>72700</v>
      </c>
    </row>
    <row r="3080" spans="3:5" x14ac:dyDescent="0.35">
      <c r="C3080">
        <f>'TPS543C20 Loop Gain'!AI860</f>
        <v>-20.446934319018631</v>
      </c>
      <c r="D3080">
        <f>'TPS543C20 Loop Gain'!AJ860</f>
        <v>57.7708612435544</v>
      </c>
      <c r="E3080">
        <f>'TPS543C20 Loop Gain'!B860</f>
        <v>72600</v>
      </c>
    </row>
    <row r="3081" spans="3:5" x14ac:dyDescent="0.35">
      <c r="C3081">
        <f>'TPS543C20 Loop Gain'!AI859</f>
        <v>-20.434026026909432</v>
      </c>
      <c r="D3081">
        <f>'TPS543C20 Loop Gain'!AJ859</f>
        <v>57.782953680255027</v>
      </c>
      <c r="E3081">
        <f>'TPS543C20 Loop Gain'!B859</f>
        <v>72500</v>
      </c>
    </row>
    <row r="3082" spans="3:5" x14ac:dyDescent="0.35">
      <c r="C3082">
        <f>'TPS543C20 Loop Gain'!AI858</f>
        <v>-20.421099712983072</v>
      </c>
      <c r="D3082">
        <f>'TPS543C20 Loop Gain'!AJ858</f>
        <v>57.794998595473878</v>
      </c>
      <c r="E3082">
        <f>'TPS543C20 Loop Gain'!B858</f>
        <v>72400</v>
      </c>
    </row>
    <row r="3083" spans="3:5" x14ac:dyDescent="0.35">
      <c r="C3083">
        <f>'TPS543C20 Loop Gain'!AI857</f>
        <v>-20.408155317657844</v>
      </c>
      <c r="D3083">
        <f>'TPS543C20 Loop Gain'!AJ857</f>
        <v>57.806995804071782</v>
      </c>
      <c r="E3083">
        <f>'TPS543C20 Loop Gain'!B857</f>
        <v>72300</v>
      </c>
    </row>
    <row r="3084" spans="3:5" x14ac:dyDescent="0.35">
      <c r="C3084">
        <f>'TPS543C20 Loop Gain'!AI856</f>
        <v>-20.395192781062413</v>
      </c>
      <c r="D3084">
        <f>'TPS543C20 Loop Gain'!AJ856</f>
        <v>57.818945119938427</v>
      </c>
      <c r="E3084">
        <f>'TPS543C20 Loop Gain'!B856</f>
        <v>72200</v>
      </c>
    </row>
    <row r="3085" spans="3:5" x14ac:dyDescent="0.35">
      <c r="C3085">
        <f>'TPS543C20 Loop Gain'!AI855</f>
        <v>-20.382212043032808</v>
      </c>
      <c r="D3085">
        <f>'TPS543C20 Loop Gain'!AJ855</f>
        <v>57.830846355986509</v>
      </c>
      <c r="E3085">
        <f>'TPS543C20 Loop Gain'!B855</f>
        <v>72100</v>
      </c>
    </row>
    <row r="3086" spans="3:5" x14ac:dyDescent="0.35">
      <c r="C3086">
        <f>'TPS543C20 Loop Gain'!AI854</f>
        <v>-20.369213043111696</v>
      </c>
      <c r="D3086">
        <f>'TPS543C20 Loop Gain'!AJ854</f>
        <v>57.842699324145336</v>
      </c>
      <c r="E3086">
        <f>'TPS543C20 Loop Gain'!B854</f>
        <v>72000</v>
      </c>
    </row>
    <row r="3087" spans="3:5" x14ac:dyDescent="0.35">
      <c r="C3087">
        <f>'TPS543C20 Loop Gain'!AI853</f>
        <v>-20.356195720545553</v>
      </c>
      <c r="D3087">
        <f>'TPS543C20 Loop Gain'!AJ853</f>
        <v>57.854503835354542</v>
      </c>
      <c r="E3087">
        <f>'TPS543C20 Loop Gain'!B853</f>
        <v>71900</v>
      </c>
    </row>
    <row r="3088" spans="3:5" x14ac:dyDescent="0.35">
      <c r="C3088">
        <f>'TPS543C20 Loop Gain'!AI852</f>
        <v>-20.343160014282876</v>
      </c>
      <c r="D3088">
        <f>'TPS543C20 Loop Gain'!AJ852</f>
        <v>57.866259699557965</v>
      </c>
      <c r="E3088">
        <f>'TPS543C20 Loop Gain'!B852</f>
        <v>71800</v>
      </c>
    </row>
    <row r="3089" spans="3:5" x14ac:dyDescent="0.35">
      <c r="C3089">
        <f>'TPS543C20 Loop Gain'!AI851</f>
        <v>-20.330105862972715</v>
      </c>
      <c r="D3089">
        <f>'TPS543C20 Loop Gain'!AJ851</f>
        <v>57.877966725697036</v>
      </c>
      <c r="E3089">
        <f>'TPS543C20 Loop Gain'!B851</f>
        <v>71700</v>
      </c>
    </row>
    <row r="3090" spans="3:5" x14ac:dyDescent="0.35">
      <c r="C3090">
        <f>'TPS543C20 Loop Gain'!AI850</f>
        <v>-20.317033204962232</v>
      </c>
      <c r="D3090">
        <f>'TPS543C20 Loop Gain'!AJ850</f>
        <v>57.889624721706255</v>
      </c>
      <c r="E3090">
        <f>'TPS543C20 Loop Gain'!B850</f>
        <v>71600</v>
      </c>
    </row>
    <row r="3091" spans="3:5" x14ac:dyDescent="0.35">
      <c r="C3091">
        <f>'TPS543C20 Loop Gain'!AI849</f>
        <v>-20.303941978294382</v>
      </c>
      <c r="D3091">
        <f>'TPS543C20 Loop Gain'!AJ849</f>
        <v>57.901233494505441</v>
      </c>
      <c r="E3091">
        <f>'TPS543C20 Loop Gain'!B849</f>
        <v>71500</v>
      </c>
    </row>
    <row r="3092" spans="3:5" x14ac:dyDescent="0.35">
      <c r="C3092">
        <f>'TPS543C20 Loop Gain'!AI848</f>
        <v>-20.290832120706675</v>
      </c>
      <c r="D3092">
        <f>'TPS543C20 Loop Gain'!AJ848</f>
        <v>57.912792849992975</v>
      </c>
      <c r="E3092">
        <f>'TPS543C20 Loop Gain'!B848</f>
        <v>71400</v>
      </c>
    </row>
    <row r="3093" spans="3:5" x14ac:dyDescent="0.35">
      <c r="C3093">
        <f>'TPS543C20 Loop Gain'!AI847</f>
        <v>-20.277703569628493</v>
      </c>
      <c r="D3093">
        <f>'TPS543C20 Loop Gain'!AJ847</f>
        <v>57.924302593041098</v>
      </c>
      <c r="E3093">
        <f>'TPS543C20 Loop Gain'!B847</f>
        <v>71300</v>
      </c>
    </row>
    <row r="3094" spans="3:5" x14ac:dyDescent="0.35">
      <c r="C3094">
        <f>'TPS543C20 Loop Gain'!AI846</f>
        <v>-20.264556262179561</v>
      </c>
      <c r="D3094">
        <f>'TPS543C20 Loop Gain'!AJ846</f>
        <v>57.935762527488379</v>
      </c>
      <c r="E3094">
        <f>'TPS543C20 Loop Gain'!B846</f>
        <v>71200</v>
      </c>
    </row>
    <row r="3095" spans="3:5" x14ac:dyDescent="0.35">
      <c r="C3095">
        <f>'TPS543C20 Loop Gain'!AI845</f>
        <v>-20.251390135167394</v>
      </c>
      <c r="D3095">
        <f>'TPS543C20 Loop Gain'!AJ845</f>
        <v>57.947172456133437</v>
      </c>
      <c r="E3095">
        <f>'TPS543C20 Loop Gain'!B845</f>
        <v>71100</v>
      </c>
    </row>
    <row r="3096" spans="3:5" x14ac:dyDescent="0.35">
      <c r="C3096">
        <f>'TPS543C20 Loop Gain'!AI844</f>
        <v>-20.238205125085379</v>
      </c>
      <c r="D3096">
        <f>'TPS543C20 Loop Gain'!AJ844</f>
        <v>57.95853218072893</v>
      </c>
      <c r="E3096">
        <f>'TPS543C20 Loop Gain'!B844</f>
        <v>71000</v>
      </c>
    </row>
    <row r="3097" spans="3:5" x14ac:dyDescent="0.35">
      <c r="C3097">
        <f>'TPS543C20 Loop Gain'!AI843</f>
        <v>-20.225001168110651</v>
      </c>
      <c r="D3097">
        <f>'TPS543C20 Loop Gain'!AJ843</f>
        <v>57.969841501973995</v>
      </c>
      <c r="E3097">
        <f>'TPS543C20 Loop Gain'!B843</f>
        <v>70900</v>
      </c>
    </row>
    <row r="3098" spans="3:5" x14ac:dyDescent="0.35">
      <c r="C3098">
        <f>'TPS543C20 Loop Gain'!AI842</f>
        <v>-20.211778200102202</v>
      </c>
      <c r="D3098">
        <f>'TPS543C20 Loop Gain'!AJ842</f>
        <v>57.981100219508299</v>
      </c>
      <c r="E3098">
        <f>'TPS543C20 Loop Gain'!B842</f>
        <v>70800</v>
      </c>
    </row>
    <row r="3099" spans="3:5" x14ac:dyDescent="0.35">
      <c r="C3099">
        <f>'TPS543C20 Loop Gain'!AI841</f>
        <v>-20.198536156598237</v>
      </c>
      <c r="D3099">
        <f>'TPS543C20 Loop Gain'!AJ841</f>
        <v>57.992308131905467</v>
      </c>
      <c r="E3099">
        <f>'TPS543C20 Loop Gain'!B841</f>
        <v>70700</v>
      </c>
    </row>
    <row r="3100" spans="3:5" x14ac:dyDescent="0.35">
      <c r="C3100">
        <f>'TPS543C20 Loop Gain'!AI840</f>
        <v>-20.185274972814685</v>
      </c>
      <c r="D3100">
        <f>'TPS543C20 Loop Gain'!AJ840</f>
        <v>58.003465036668025</v>
      </c>
      <c r="E3100">
        <f>'TPS543C20 Loop Gain'!B840</f>
        <v>70600</v>
      </c>
    </row>
    <row r="3101" spans="3:5" x14ac:dyDescent="0.35">
      <c r="C3101">
        <f>'TPS543C20 Loop Gain'!AI839</f>
        <v>-20.171994583642501</v>
      </c>
      <c r="D3101">
        <f>'TPS543C20 Loop Gain'!AJ839</f>
        <v>58.014570730216406</v>
      </c>
      <c r="E3101">
        <f>'TPS543C20 Loop Gain'!B839</f>
        <v>70500</v>
      </c>
    </row>
    <row r="3102" spans="3:5" x14ac:dyDescent="0.35">
      <c r="C3102">
        <f>'TPS543C20 Loop Gain'!AI838</f>
        <v>-20.158694923645434</v>
      </c>
      <c r="D3102">
        <f>'TPS543C20 Loop Gain'!AJ838</f>
        <v>58.025625007886291</v>
      </c>
      <c r="E3102">
        <f>'TPS543C20 Loop Gain'!B838</f>
        <v>70400</v>
      </c>
    </row>
    <row r="3103" spans="3:5" x14ac:dyDescent="0.35">
      <c r="C3103">
        <f>'TPS543C20 Loop Gain'!AI837</f>
        <v>-20.145375927058261</v>
      </c>
      <c r="D3103">
        <f>'TPS543C20 Loop Gain'!AJ837</f>
        <v>58.036627663919262</v>
      </c>
      <c r="E3103">
        <f>'TPS543C20 Loop Gain'!B837</f>
        <v>70300</v>
      </c>
    </row>
    <row r="3104" spans="3:5" x14ac:dyDescent="0.35">
      <c r="C3104">
        <f>'TPS543C20 Loop Gain'!AI836</f>
        <v>-20.132037527783947</v>
      </c>
      <c r="D3104">
        <f>'TPS543C20 Loop Gain'!AJ836</f>
        <v>58.047578491459426</v>
      </c>
      <c r="E3104">
        <f>'TPS543C20 Loop Gain'!B836</f>
        <v>70200</v>
      </c>
    </row>
    <row r="3105" spans="3:5" x14ac:dyDescent="0.35">
      <c r="C3105">
        <f>'TPS543C20 Loop Gain'!AI835</f>
        <v>-20.118679659392129</v>
      </c>
      <c r="D3105">
        <f>'TPS543C20 Loop Gain'!AJ835</f>
        <v>58.058477282540053</v>
      </c>
      <c r="E3105">
        <f>'TPS543C20 Loop Gain'!B835</f>
        <v>70100</v>
      </c>
    </row>
    <row r="3106" spans="3:5" x14ac:dyDescent="0.35">
      <c r="C3106">
        <f>'TPS543C20 Loop Gain'!AI834</f>
        <v>-20.105302255116072</v>
      </c>
      <c r="D3106">
        <f>'TPS543C20 Loop Gain'!AJ834</f>
        <v>58.069323828083981</v>
      </c>
      <c r="E3106">
        <f>'TPS543C20 Loop Gain'!B834</f>
        <v>70000</v>
      </c>
    </row>
    <row r="3107" spans="3:5" x14ac:dyDescent="0.35">
      <c r="C3107">
        <f>'TPS543C20 Loop Gain'!AI833</f>
        <v>-20.091905247851301</v>
      </c>
      <c r="D3107">
        <f>'TPS543C20 Loop Gain'!AJ833</f>
        <v>58.080117917891705</v>
      </c>
      <c r="E3107">
        <f>'TPS543C20 Loop Gain'!B833</f>
        <v>69900</v>
      </c>
    </row>
    <row r="3108" spans="3:5" x14ac:dyDescent="0.35">
      <c r="C3108">
        <f>'TPS543C20 Loop Gain'!AI832</f>
        <v>-20.078488570152103</v>
      </c>
      <c r="D3108">
        <f>'TPS543C20 Loop Gain'!AJ832</f>
        <v>58.090859340636037</v>
      </c>
      <c r="E3108">
        <f>'TPS543C20 Loop Gain'!B832</f>
        <v>69800</v>
      </c>
    </row>
    <row r="3109" spans="3:5" x14ac:dyDescent="0.35">
      <c r="C3109">
        <f>'TPS543C20 Loop Gain'!AI831</f>
        <v>-20.065052154230131</v>
      </c>
      <c r="D3109">
        <f>'TPS543C20 Loop Gain'!AJ831</f>
        <v>58.101547883854913</v>
      </c>
      <c r="E3109">
        <f>'TPS543C20 Loop Gain'!B831</f>
        <v>69700</v>
      </c>
    </row>
    <row r="3110" spans="3:5" x14ac:dyDescent="0.35">
      <c r="C3110">
        <f>'TPS543C20 Loop Gain'!AI830</f>
        <v>-20.051595931951741</v>
      </c>
      <c r="D3110">
        <f>'TPS543C20 Loop Gain'!AJ830</f>
        <v>58.112183333943221</v>
      </c>
      <c r="E3110">
        <f>'TPS543C20 Loop Gain'!B830</f>
        <v>69600</v>
      </c>
    </row>
    <row r="3111" spans="3:5" x14ac:dyDescent="0.35">
      <c r="C3111">
        <f>'TPS543C20 Loop Gain'!AI829</f>
        <v>-20.038119834835783</v>
      </c>
      <c r="D3111">
        <f>'TPS543C20 Loop Gain'!AJ829</f>
        <v>58.122765476148231</v>
      </c>
      <c r="E3111">
        <f>'TPS543C20 Loop Gain'!B829</f>
        <v>69500</v>
      </c>
    </row>
    <row r="3112" spans="3:5" x14ac:dyDescent="0.35">
      <c r="C3112">
        <f>'TPS543C20 Loop Gain'!AI828</f>
        <v>-20.024623794050651</v>
      </c>
      <c r="D3112">
        <f>'TPS543C20 Loop Gain'!AJ828</f>
        <v>58.133294094558465</v>
      </c>
      <c r="E3112">
        <f>'TPS543C20 Loop Gain'!B828</f>
        <v>69400</v>
      </c>
    </row>
    <row r="3113" spans="3:5" x14ac:dyDescent="0.35">
      <c r="C3113">
        <f>'TPS543C20 Loop Gain'!AI827</f>
        <v>-20.011107740412825</v>
      </c>
      <c r="D3113">
        <f>'TPS543C20 Loop Gain'!AJ827</f>
        <v>58.143768972100069</v>
      </c>
      <c r="E3113">
        <f>'TPS543C20 Loop Gain'!B827</f>
        <v>69300</v>
      </c>
    </row>
    <row r="3114" spans="3:5" x14ac:dyDescent="0.35">
      <c r="C3114">
        <f>'TPS543C20 Loop Gain'!AI826</f>
        <v>-19.997571604383683</v>
      </c>
      <c r="D3114">
        <f>'TPS543C20 Loop Gain'!AJ826</f>
        <v>58.154189890527242</v>
      </c>
      <c r="E3114">
        <f>'TPS543C20 Loop Gain'!B826</f>
        <v>69200</v>
      </c>
    </row>
    <row r="3115" spans="3:5" x14ac:dyDescent="0.35">
      <c r="C3115">
        <f>'TPS543C20 Loop Gain'!AI825</f>
        <v>-19.984015316066891</v>
      </c>
      <c r="D3115">
        <f>'TPS543C20 Loop Gain'!AJ825</f>
        <v>58.16455663041495</v>
      </c>
      <c r="E3115">
        <f>'TPS543C20 Loop Gain'!B825</f>
        <v>69100</v>
      </c>
    </row>
    <row r="3116" spans="3:5" x14ac:dyDescent="0.35">
      <c r="C3116">
        <f>'TPS543C20 Loop Gain'!AI824</f>
        <v>-19.970438805206957</v>
      </c>
      <c r="D3116">
        <f>'TPS543C20 Loop Gain'!AJ824</f>
        <v>58.174868971152058</v>
      </c>
      <c r="E3116">
        <f>'TPS543C20 Loop Gain'!B824</f>
        <v>69000</v>
      </c>
    </row>
    <row r="3117" spans="3:5" x14ac:dyDescent="0.35">
      <c r="C3117">
        <f>'TPS543C20 Loop Gain'!AI823</f>
        <v>-19.956842001185798</v>
      </c>
      <c r="D3117">
        <f>'TPS543C20 Loop Gain'!AJ823</f>
        <v>58.185126690934347</v>
      </c>
      <c r="E3117">
        <f>'TPS543C20 Loop Gain'!B823</f>
        <v>68900</v>
      </c>
    </row>
    <row r="3118" spans="3:5" x14ac:dyDescent="0.35">
      <c r="C3118">
        <f>'TPS543C20 Loop Gain'!AI822</f>
        <v>-19.943224833020437</v>
      </c>
      <c r="D3118">
        <f>'TPS543C20 Loop Gain'!AJ822</f>
        <v>58.195329566755554</v>
      </c>
      <c r="E3118">
        <f>'TPS543C20 Loop Gain'!B822</f>
        <v>68800</v>
      </c>
    </row>
    <row r="3119" spans="3:5" x14ac:dyDescent="0.35">
      <c r="C3119">
        <f>'TPS543C20 Loop Gain'!AI821</f>
        <v>-19.929587229360934</v>
      </c>
      <c r="D3119">
        <f>'TPS543C20 Loop Gain'!AJ821</f>
        <v>58.205477374400303</v>
      </c>
      <c r="E3119">
        <f>'TPS543C20 Loop Gain'!B821</f>
        <v>68700</v>
      </c>
    </row>
    <row r="3120" spans="3:5" x14ac:dyDescent="0.35">
      <c r="C3120">
        <f>'TPS543C20 Loop Gain'!AI820</f>
        <v>-19.915929118486794</v>
      </c>
      <c r="D3120">
        <f>'TPS543C20 Loop Gain'!AJ820</f>
        <v>58.21556988843674</v>
      </c>
      <c r="E3120">
        <f>'TPS543C20 Loop Gain'!B820</f>
        <v>68600</v>
      </c>
    </row>
    <row r="3121" spans="3:5" x14ac:dyDescent="0.35">
      <c r="C3121">
        <f>'TPS543C20 Loop Gain'!AI819</f>
        <v>-19.902250428305624</v>
      </c>
      <c r="D3121">
        <f>'TPS543C20 Loop Gain'!AJ819</f>
        <v>58.225606882208844</v>
      </c>
      <c r="E3121">
        <f>'TPS543C20 Loop Gain'!B819</f>
        <v>68500</v>
      </c>
    </row>
    <row r="3122" spans="3:5" x14ac:dyDescent="0.35">
      <c r="C3122">
        <f>'TPS543C20 Loop Gain'!AI818</f>
        <v>-19.888551086349867</v>
      </c>
      <c r="D3122">
        <f>'TPS543C20 Loop Gain'!AJ818</f>
        <v>58.235588127828059</v>
      </c>
      <c r="E3122">
        <f>'TPS543C20 Loop Gain'!B818</f>
        <v>68400</v>
      </c>
    </row>
    <row r="3123" spans="3:5" x14ac:dyDescent="0.35">
      <c r="C3123">
        <f>'TPS543C20 Loop Gain'!AI817</f>
        <v>-19.874831019774252</v>
      </c>
      <c r="D3123">
        <f>'TPS543C20 Loop Gain'!AJ817</f>
        <v>58.245513396165315</v>
      </c>
      <c r="E3123">
        <f>'TPS543C20 Loop Gain'!B817</f>
        <v>68300</v>
      </c>
    </row>
    <row r="3124" spans="3:5" x14ac:dyDescent="0.35">
      <c r="C3124">
        <f>'TPS543C20 Loop Gain'!AI816</f>
        <v>-19.861090155352752</v>
      </c>
      <c r="D3124">
        <f>'TPS543C20 Loop Gain'!AJ816</f>
        <v>58.255382456843805</v>
      </c>
      <c r="E3124">
        <f>'TPS543C20 Loop Gain'!B816</f>
        <v>68200</v>
      </c>
    </row>
    <row r="3125" spans="3:5" x14ac:dyDescent="0.35">
      <c r="C3125">
        <f>'TPS543C20 Loop Gain'!AI815</f>
        <v>-19.847328419477005</v>
      </c>
      <c r="D3125">
        <f>'TPS543C20 Loop Gain'!AJ815</f>
        <v>58.265195078231521</v>
      </c>
      <c r="E3125">
        <f>'TPS543C20 Loop Gain'!B815</f>
        <v>68100</v>
      </c>
    </row>
    <row r="3126" spans="3:5" x14ac:dyDescent="0.35">
      <c r="C3126">
        <f>'TPS543C20 Loop Gain'!AI814</f>
        <v>-19.833545738152601</v>
      </c>
      <c r="D3126">
        <f>'TPS543C20 Loop Gain'!AJ814</f>
        <v>58.274951027430362</v>
      </c>
      <c r="E3126">
        <f>'TPS543C20 Loop Gain'!B814</f>
        <v>68000</v>
      </c>
    </row>
    <row r="3127" spans="3:5" x14ac:dyDescent="0.35">
      <c r="C3127">
        <f>'TPS543C20 Loop Gain'!AI813</f>
        <v>-19.819742036996544</v>
      </c>
      <c r="D3127">
        <f>'TPS543C20 Loop Gain'!AJ813</f>
        <v>58.284650070272136</v>
      </c>
      <c r="E3127">
        <f>'TPS543C20 Loop Gain'!B813</f>
        <v>67900</v>
      </c>
    </row>
    <row r="3128" spans="3:5" x14ac:dyDescent="0.35">
      <c r="C3128">
        <f>'TPS543C20 Loop Gain'!AI812</f>
        <v>-19.805917241235143</v>
      </c>
      <c r="D3128">
        <f>'TPS543C20 Loop Gain'!AJ812</f>
        <v>58.294291971307416</v>
      </c>
      <c r="E3128">
        <f>'TPS543C20 Loop Gain'!B812</f>
        <v>67800</v>
      </c>
    </row>
    <row r="3129" spans="3:5" x14ac:dyDescent="0.35">
      <c r="C3129">
        <f>'TPS543C20 Loop Gain'!AI811</f>
        <v>-19.792071275700252</v>
      </c>
      <c r="D3129">
        <f>'TPS543C20 Loop Gain'!AJ811</f>
        <v>58.303876493798903</v>
      </c>
      <c r="E3129">
        <f>'TPS543C20 Loop Gain'!B811</f>
        <v>67700</v>
      </c>
    </row>
    <row r="3130" spans="3:5" x14ac:dyDescent="0.35">
      <c r="C3130">
        <f>'TPS543C20 Loop Gain'!AI810</f>
        <v>-19.77820406482763</v>
      </c>
      <c r="D3130">
        <f>'TPS543C20 Loop Gain'!AJ810</f>
        <v>58.313403399711333</v>
      </c>
      <c r="E3130">
        <f>'TPS543C20 Loop Gain'!B810</f>
        <v>67600</v>
      </c>
    </row>
    <row r="3131" spans="3:5" x14ac:dyDescent="0.35">
      <c r="C3131">
        <f>'TPS543C20 Loop Gain'!AI809</f>
        <v>-19.764315532652958</v>
      </c>
      <c r="D3131">
        <f>'TPS543C20 Loop Gain'!AJ809</f>
        <v>58.322872449704874</v>
      </c>
      <c r="E3131">
        <f>'TPS543C20 Loop Gain'!B809</f>
        <v>67500</v>
      </c>
    </row>
    <row r="3132" spans="3:5" x14ac:dyDescent="0.35">
      <c r="C3132">
        <f>'TPS543C20 Loop Gain'!AI808</f>
        <v>-19.750405602809835</v>
      </c>
      <c r="D3132">
        <f>'TPS543C20 Loop Gain'!AJ808</f>
        <v>58.332283403127832</v>
      </c>
      <c r="E3132">
        <f>'TPS543C20 Loop Gain'!B808</f>
        <v>67400</v>
      </c>
    </row>
    <row r="3133" spans="3:5" x14ac:dyDescent="0.35">
      <c r="C3133">
        <f>'TPS543C20 Loop Gain'!AI807</f>
        <v>-19.736474198526732</v>
      </c>
      <c r="D3133">
        <f>'TPS543C20 Loop Gain'!AJ807</f>
        <v>58.341636018004223</v>
      </c>
      <c r="E3133">
        <f>'TPS543C20 Loop Gain'!B807</f>
        <v>67300</v>
      </c>
    </row>
    <row r="3134" spans="3:5" x14ac:dyDescent="0.35">
      <c r="C3134">
        <f>'TPS543C20 Loop Gain'!AI806</f>
        <v>-19.722521242624186</v>
      </c>
      <c r="D3134">
        <f>'TPS543C20 Loop Gain'!AJ806</f>
        <v>58.35093005102889</v>
      </c>
      <c r="E3134">
        <f>'TPS543C20 Loop Gain'!B806</f>
        <v>67200</v>
      </c>
    </row>
    <row r="3135" spans="3:5" x14ac:dyDescent="0.35">
      <c r="C3135">
        <f>'TPS543C20 Loop Gain'!AI805</f>
        <v>-19.708546657511071</v>
      </c>
      <c r="D3135">
        <f>'TPS543C20 Loop Gain'!AJ805</f>
        <v>58.360165257557838</v>
      </c>
      <c r="E3135">
        <f>'TPS543C20 Loop Gain'!B805</f>
        <v>67100</v>
      </c>
    </row>
    <row r="3136" spans="3:5" x14ac:dyDescent="0.35">
      <c r="C3136">
        <f>'TPS543C20 Loop Gain'!AI804</f>
        <v>-19.694550365183282</v>
      </c>
      <c r="D3136">
        <f>'TPS543C20 Loop Gain'!AJ804</f>
        <v>58.369341391598645</v>
      </c>
      <c r="E3136">
        <f>'TPS543C20 Loop Gain'!B804</f>
        <v>67000</v>
      </c>
    </row>
    <row r="3137" spans="3:5" x14ac:dyDescent="0.35">
      <c r="C3137">
        <f>'TPS543C20 Loop Gain'!AI803</f>
        <v>-19.680532287218739</v>
      </c>
      <c r="D3137">
        <f>'TPS543C20 Loop Gain'!AJ803</f>
        <v>58.378458205803689</v>
      </c>
      <c r="E3137">
        <f>'TPS543C20 Loop Gain'!B803</f>
        <v>66900</v>
      </c>
    </row>
    <row r="3138" spans="3:5" x14ac:dyDescent="0.35">
      <c r="C3138">
        <f>'TPS543C20 Loop Gain'!AI802</f>
        <v>-19.666492344776582</v>
      </c>
      <c r="D3138">
        <f>'TPS543C20 Loop Gain'!AJ802</f>
        <v>58.387515451459393</v>
      </c>
      <c r="E3138">
        <f>'TPS543C20 Loop Gain'!B802</f>
        <v>66800</v>
      </c>
    </row>
    <row r="3139" spans="3:5" x14ac:dyDescent="0.35">
      <c r="C3139">
        <f>'TPS543C20 Loop Gain'!AI801</f>
        <v>-19.652430458592413</v>
      </c>
      <c r="D3139">
        <f>'TPS543C20 Loop Gain'!AJ801</f>
        <v>58.396512878478319</v>
      </c>
      <c r="E3139">
        <f>'TPS543C20 Loop Gain'!B801</f>
        <v>66700</v>
      </c>
    </row>
    <row r="3140" spans="3:5" x14ac:dyDescent="0.35">
      <c r="C3140">
        <f>'TPS543C20 Loop Gain'!AI800</f>
        <v>-19.638346548976088</v>
      </c>
      <c r="D3140">
        <f>'TPS543C20 Loop Gain'!AJ800</f>
        <v>58.40545023539164</v>
      </c>
      <c r="E3140">
        <f>'TPS543C20 Loop Gain'!B800</f>
        <v>66600</v>
      </c>
    </row>
    <row r="3141" spans="3:5" x14ac:dyDescent="0.35">
      <c r="C3141">
        <f>'TPS543C20 Loop Gain'!AI799</f>
        <v>-19.624240535808372</v>
      </c>
      <c r="D3141">
        <f>'TPS543C20 Loop Gain'!AJ799</f>
        <v>58.414327269337363</v>
      </c>
      <c r="E3141">
        <f>'TPS543C20 Loop Gain'!B799</f>
        <v>66500</v>
      </c>
    </row>
    <row r="3142" spans="3:5" x14ac:dyDescent="0.35">
      <c r="C3142">
        <f>'TPS543C20 Loop Gain'!AI798</f>
        <v>-19.610112338538144</v>
      </c>
      <c r="D3142">
        <f>'TPS543C20 Loop Gain'!AJ798</f>
        <v>58.423143726053027</v>
      </c>
      <c r="E3142">
        <f>'TPS543C20 Loop Gain'!B798</f>
        <v>66400</v>
      </c>
    </row>
    <row r="3143" spans="3:5" x14ac:dyDescent="0.35">
      <c r="C3143">
        <f>'TPS543C20 Loop Gain'!AI797</f>
        <v>-19.595961876178691</v>
      </c>
      <c r="D3143">
        <f>'TPS543C20 Loop Gain'!AJ797</f>
        <v>58.431899349867074</v>
      </c>
      <c r="E3143">
        <f>'TPS543C20 Loop Gain'!B797</f>
        <v>66300</v>
      </c>
    </row>
    <row r="3144" spans="3:5" x14ac:dyDescent="0.35">
      <c r="C3144">
        <f>'TPS543C20 Loop Gain'!AI796</f>
        <v>-19.581789067305728</v>
      </c>
      <c r="D3144">
        <f>'TPS543C20 Loop Gain'!AJ796</f>
        <v>58.440593883688315</v>
      </c>
      <c r="E3144">
        <f>'TPS543C20 Loop Gain'!B796</f>
        <v>66200</v>
      </c>
    </row>
    <row r="3145" spans="3:5" x14ac:dyDescent="0.35">
      <c r="C3145">
        <f>'TPS543C20 Loop Gain'!AI795</f>
        <v>-19.567593830052726</v>
      </c>
      <c r="D3145">
        <f>'TPS543C20 Loop Gain'!AJ795</f>
        <v>58.449227068998383</v>
      </c>
      <c r="E3145">
        <f>'TPS543C20 Loop Gain'!B795</f>
        <v>66100</v>
      </c>
    </row>
    <row r="3146" spans="3:5" x14ac:dyDescent="0.35">
      <c r="C3146">
        <f>'TPS543C20 Loop Gain'!AI794</f>
        <v>-19.553376082108535</v>
      </c>
      <c r="D3146">
        <f>'TPS543C20 Loop Gain'!AJ794</f>
        <v>58.457798645840185</v>
      </c>
      <c r="E3146">
        <f>'TPS543C20 Loop Gain'!B794</f>
        <v>66000</v>
      </c>
    </row>
    <row r="3147" spans="3:5" x14ac:dyDescent="0.35">
      <c r="C3147">
        <f>'TPS543C20 Loop Gain'!AI793</f>
        <v>-19.539135740714407</v>
      </c>
      <c r="D3147">
        <f>'TPS543C20 Loop Gain'!AJ793</f>
        <v>58.466308352811751</v>
      </c>
      <c r="E3147">
        <f>'TPS543C20 Loop Gain'!B793</f>
        <v>65900</v>
      </c>
    </row>
    <row r="3148" spans="3:5" x14ac:dyDescent="0.35">
      <c r="C3148">
        <f>'TPS543C20 Loop Gain'!AI792</f>
        <v>-19.524872722660113</v>
      </c>
      <c r="D3148">
        <f>'TPS543C20 Loop Gain'!AJ792</f>
        <v>58.474755927052833</v>
      </c>
      <c r="E3148">
        <f>'TPS543C20 Loop Gain'!B792</f>
        <v>65800</v>
      </c>
    </row>
    <row r="3149" spans="3:5" x14ac:dyDescent="0.35">
      <c r="C3149">
        <f>'TPS543C20 Loop Gain'!AI791</f>
        <v>-19.510586944280742</v>
      </c>
      <c r="D3149">
        <f>'TPS543C20 Loop Gain'!AJ791</f>
        <v>58.483141104239571</v>
      </c>
      <c r="E3149">
        <f>'TPS543C20 Loop Gain'!B791</f>
        <v>65700</v>
      </c>
    </row>
    <row r="3150" spans="3:5" x14ac:dyDescent="0.35">
      <c r="C3150">
        <f>'TPS543C20 Loop Gain'!AI790</f>
        <v>-19.49627832145406</v>
      </c>
      <c r="D3150">
        <f>'TPS543C20 Loop Gain'!AJ790</f>
        <v>58.491463618572055</v>
      </c>
      <c r="E3150">
        <f>'TPS543C20 Loop Gain'!B790</f>
        <v>65600</v>
      </c>
    </row>
    <row r="3151" spans="3:5" x14ac:dyDescent="0.35">
      <c r="C3151">
        <f>'TPS543C20 Loop Gain'!AI789</f>
        <v>-19.481946769596298</v>
      </c>
      <c r="D3151">
        <f>'TPS543C20 Loop Gain'!AJ789</f>
        <v>58.499723202764713</v>
      </c>
      <c r="E3151">
        <f>'TPS543C20 Loop Gain'!B789</f>
        <v>65500</v>
      </c>
    </row>
    <row r="3152" spans="3:5" x14ac:dyDescent="0.35">
      <c r="C3152">
        <f>'TPS543C20 Loop Gain'!AI788</f>
        <v>-19.46759220365934</v>
      </c>
      <c r="D3152">
        <f>'TPS543C20 Loop Gain'!AJ788</f>
        <v>58.507919588039279</v>
      </c>
      <c r="E3152">
        <f>'TPS543C20 Loop Gain'!B788</f>
        <v>65400</v>
      </c>
    </row>
    <row r="3153" spans="3:5" x14ac:dyDescent="0.35">
      <c r="C3153">
        <f>'TPS543C20 Loop Gain'!AI787</f>
        <v>-19.453214538126748</v>
      </c>
      <c r="D3153">
        <f>'TPS543C20 Loop Gain'!AJ787</f>
        <v>58.516052504112906</v>
      </c>
      <c r="E3153">
        <f>'TPS543C20 Loop Gain'!B787</f>
        <v>65300</v>
      </c>
    </row>
    <row r="3154" spans="3:5" x14ac:dyDescent="0.35">
      <c r="C3154">
        <f>'TPS543C20 Loop Gain'!AI786</f>
        <v>-19.438813687010917</v>
      </c>
      <c r="D3154">
        <f>'TPS543C20 Loop Gain'!AJ786</f>
        <v>58.524121679187509</v>
      </c>
      <c r="E3154">
        <f>'TPS543C20 Loop Gain'!B786</f>
        <v>65200</v>
      </c>
    </row>
    <row r="3155" spans="3:5" x14ac:dyDescent="0.35">
      <c r="C3155">
        <f>'TPS543C20 Loop Gain'!AI785</f>
        <v>-19.424389563849779</v>
      </c>
      <c r="D3155">
        <f>'TPS543C20 Loop Gain'!AJ785</f>
        <v>58.532126839942293</v>
      </c>
      <c r="E3155">
        <f>'TPS543C20 Loop Gain'!B785</f>
        <v>65100</v>
      </c>
    </row>
    <row r="3156" spans="3:5" x14ac:dyDescent="0.35">
      <c r="C3156">
        <f>'TPS543C20 Loop Gain'!AI784</f>
        <v>-19.409942081702187</v>
      </c>
      <c r="D3156">
        <f>'TPS543C20 Loop Gain'!AJ784</f>
        <v>58.540067711521829</v>
      </c>
      <c r="E3156">
        <f>'TPS543C20 Loop Gain'!B784</f>
        <v>65000</v>
      </c>
    </row>
    <row r="3157" spans="3:5" x14ac:dyDescent="0.35">
      <c r="C3157">
        <f>'TPS543C20 Loop Gain'!AI783</f>
        <v>-19.395471153145383</v>
      </c>
      <c r="D3157">
        <f>'TPS543C20 Loop Gain'!AJ783</f>
        <v>58.547944017527357</v>
      </c>
      <c r="E3157">
        <f>'TPS543C20 Loop Gain'!B783</f>
        <v>64900</v>
      </c>
    </row>
    <row r="3158" spans="3:5" x14ac:dyDescent="0.35">
      <c r="C3158">
        <f>'TPS543C20 Loop Gain'!AI782</f>
        <v>-19.380976690271329</v>
      </c>
      <c r="D3158">
        <f>'TPS543C20 Loop Gain'!AJ782</f>
        <v>58.555755480006177</v>
      </c>
      <c r="E3158">
        <f>'TPS543C20 Loop Gain'!B782</f>
        <v>64800</v>
      </c>
    </row>
    <row r="3159" spans="3:5" x14ac:dyDescent="0.35">
      <c r="C3159">
        <f>'TPS543C20 Loop Gain'!AI781</f>
        <v>-19.366458604682787</v>
      </c>
      <c r="D3159">
        <f>'TPS543C20 Loop Gain'!AJ781</f>
        <v>58.563501819441115</v>
      </c>
      <c r="E3159">
        <f>'TPS543C20 Loop Gain'!B781</f>
        <v>64700</v>
      </c>
    </row>
    <row r="3160" spans="3:5" x14ac:dyDescent="0.35">
      <c r="C3160">
        <f>'TPS543C20 Loop Gain'!AI780</f>
        <v>-19.351916807489541</v>
      </c>
      <c r="D3160">
        <f>'TPS543C20 Loop Gain'!AJ780</f>
        <v>58.571182754739787</v>
      </c>
      <c r="E3160">
        <f>'TPS543C20 Loop Gain'!B780</f>
        <v>64600</v>
      </c>
    </row>
    <row r="3161" spans="3:5" x14ac:dyDescent="0.35">
      <c r="C3161">
        <f>'TPS543C20 Loop Gain'!AI779</f>
        <v>-19.337351209305606</v>
      </c>
      <c r="D3161">
        <f>'TPS543C20 Loop Gain'!AJ779</f>
        <v>58.578798003225593</v>
      </c>
      <c r="E3161">
        <f>'TPS543C20 Loop Gain'!B779</f>
        <v>64500</v>
      </c>
    </row>
    <row r="3162" spans="3:5" x14ac:dyDescent="0.35">
      <c r="C3162">
        <f>'TPS543C20 Loop Gain'!AI778</f>
        <v>-19.322761720244273</v>
      </c>
      <c r="D3162">
        <f>'TPS543C20 Loop Gain'!AJ778</f>
        <v>58.586347280627798</v>
      </c>
      <c r="E3162">
        <f>'TPS543C20 Loop Gain'!B778</f>
        <v>64400</v>
      </c>
    </row>
    <row r="3163" spans="3:5" x14ac:dyDescent="0.35">
      <c r="C3163">
        <f>'TPS543C20 Loop Gain'!AI777</f>
        <v>-19.308148249915561</v>
      </c>
      <c r="D3163">
        <f>'TPS543C20 Loop Gain'!AJ777</f>
        <v>58.593830301067975</v>
      </c>
      <c r="E3163">
        <f>'TPS543C20 Loop Gain'!B777</f>
        <v>64300</v>
      </c>
    </row>
    <row r="3164" spans="3:5" x14ac:dyDescent="0.35">
      <c r="C3164">
        <f>'TPS543C20 Loop Gain'!AI776</f>
        <v>-19.293510707421824</v>
      </c>
      <c r="D3164">
        <f>'TPS543C20 Loop Gain'!AJ776</f>
        <v>58.601246777052381</v>
      </c>
      <c r="E3164">
        <f>'TPS543C20 Loop Gain'!B776</f>
        <v>64200</v>
      </c>
    </row>
    <row r="3165" spans="3:5" x14ac:dyDescent="0.35">
      <c r="C3165">
        <f>'TPS543C20 Loop Gain'!AI775</f>
        <v>-19.278849001353823</v>
      </c>
      <c r="D3165">
        <f>'TPS543C20 Loop Gain'!AJ775</f>
        <v>58.608596419460554</v>
      </c>
      <c r="E3165">
        <f>'TPS543C20 Loop Gain'!B775</f>
        <v>64100</v>
      </c>
    </row>
    <row r="3166" spans="3:5" x14ac:dyDescent="0.35">
      <c r="C3166">
        <f>'TPS543C20 Loop Gain'!AI774</f>
        <v>-19.264163039787633</v>
      </c>
      <c r="D3166">
        <f>'TPS543C20 Loop Gain'!AJ774</f>
        <v>58.615878937534134</v>
      </c>
      <c r="E3166">
        <f>'TPS543C20 Loop Gain'!B774</f>
        <v>64000</v>
      </c>
    </row>
    <row r="3167" spans="3:5" x14ac:dyDescent="0.35">
      <c r="C3167">
        <f>'TPS543C20 Loop Gain'!AI773</f>
        <v>-19.249452730279582</v>
      </c>
      <c r="D3167">
        <f>'TPS543C20 Loop Gain'!AJ773</f>
        <v>58.623094038865986</v>
      </c>
      <c r="E3167">
        <f>'TPS543C20 Loop Gain'!B773</f>
        <v>63900</v>
      </c>
    </row>
    <row r="3168" spans="3:5" x14ac:dyDescent="0.35">
      <c r="C3168">
        <f>'TPS543C20 Loop Gain'!AI772</f>
        <v>-19.23471797986393</v>
      </c>
      <c r="D3168">
        <f>'TPS543C20 Loop Gain'!AJ772</f>
        <v>58.630241429389784</v>
      </c>
      <c r="E3168">
        <f>'TPS543C20 Loop Gain'!B772</f>
        <v>63800</v>
      </c>
    </row>
    <row r="3169" spans="3:5" x14ac:dyDescent="0.35">
      <c r="C3169">
        <f>'TPS543C20 Loop Gain'!AI771</f>
        <v>-19.219958695047076</v>
      </c>
      <c r="D3169">
        <f>'TPS543C20 Loop Gain'!AJ771</f>
        <v>58.637320813369584</v>
      </c>
      <c r="E3169">
        <f>'TPS543C20 Loop Gain'!B771</f>
        <v>63700</v>
      </c>
    </row>
    <row r="3170" spans="3:5" x14ac:dyDescent="0.35">
      <c r="C3170">
        <f>'TPS543C20 Loop Gain'!AI770</f>
        <v>-19.205174781805333</v>
      </c>
      <c r="D3170">
        <f>'TPS543C20 Loop Gain'!AJ770</f>
        <v>58.644331893386827</v>
      </c>
      <c r="E3170">
        <f>'TPS543C20 Loop Gain'!B770</f>
        <v>63600</v>
      </c>
    </row>
    <row r="3171" spans="3:5" x14ac:dyDescent="0.35">
      <c r="C3171">
        <f>'TPS543C20 Loop Gain'!AI769</f>
        <v>-19.19036614557983</v>
      </c>
      <c r="D3171">
        <f>'TPS543C20 Loop Gain'!AJ769</f>
        <v>58.651274370331898</v>
      </c>
      <c r="E3171">
        <f>'TPS543C20 Loop Gain'!B769</f>
        <v>63500</v>
      </c>
    </row>
    <row r="3172" spans="3:5" x14ac:dyDescent="0.35">
      <c r="C3172">
        <f>'TPS543C20 Loop Gain'!AI768</f>
        <v>-19.175532691272522</v>
      </c>
      <c r="D3172">
        <f>'TPS543C20 Loop Gain'!AJ768</f>
        <v>58.658147943390347</v>
      </c>
      <c r="E3172">
        <f>'TPS543C20 Loop Gain'!B768</f>
        <v>63400</v>
      </c>
    </row>
    <row r="3173" spans="3:5" x14ac:dyDescent="0.35">
      <c r="C3173">
        <f>'TPS543C20 Loop Gain'!AI767</f>
        <v>-19.160674323242958</v>
      </c>
      <c r="D3173">
        <f>'TPS543C20 Loop Gain'!AJ767</f>
        <v>58.664952310033776</v>
      </c>
      <c r="E3173">
        <f>'TPS543C20 Loop Gain'!B767</f>
        <v>63300</v>
      </c>
    </row>
    <row r="3174" spans="3:5" x14ac:dyDescent="0.35">
      <c r="C3174">
        <f>'TPS543C20 Loop Gain'!AI766</f>
        <v>-19.145790945303208</v>
      </c>
      <c r="D3174">
        <f>'TPS543C20 Loop Gain'!AJ766</f>
        <v>58.671687166006507</v>
      </c>
      <c r="E3174">
        <f>'TPS543C20 Loop Gain'!B766</f>
        <v>63200</v>
      </c>
    </row>
    <row r="3175" spans="3:5" x14ac:dyDescent="0.35">
      <c r="C3175">
        <f>'TPS543C20 Loop Gain'!AI765</f>
        <v>-19.130882460713682</v>
      </c>
      <c r="D3175">
        <f>'TPS543C20 Loop Gain'!AJ765</f>
        <v>58.67835220531591</v>
      </c>
      <c r="E3175">
        <f>'TPS543C20 Loop Gain'!B765</f>
        <v>63100</v>
      </c>
    </row>
    <row r="3176" spans="3:5" x14ac:dyDescent="0.35">
      <c r="C3176">
        <f>'TPS543C20 Loop Gain'!AI764</f>
        <v>-19.115948772179966</v>
      </c>
      <c r="D3176">
        <f>'TPS543C20 Loop Gain'!AJ764</f>
        <v>58.684947120220151</v>
      </c>
      <c r="E3176">
        <f>'TPS543C20 Loop Gain'!B764</f>
        <v>63000</v>
      </c>
    </row>
    <row r="3177" spans="3:5" x14ac:dyDescent="0.35">
      <c r="C3177">
        <f>'TPS543C20 Loop Gain'!AI763</f>
        <v>-19.100989781847542</v>
      </c>
      <c r="D3177">
        <f>'TPS543C20 Loop Gain'!AJ763</f>
        <v>58.691471601215319</v>
      </c>
      <c r="E3177">
        <f>'TPS543C20 Loop Gain'!B763</f>
        <v>62900</v>
      </c>
    </row>
    <row r="3178" spans="3:5" x14ac:dyDescent="0.35">
      <c r="C3178">
        <f>'TPS543C20 Loop Gain'!AI762</f>
        <v>-19.086005391297984</v>
      </c>
      <c r="D3178">
        <f>'TPS543C20 Loop Gain'!AJ762</f>
        <v>58.697925337026142</v>
      </c>
      <c r="E3178">
        <f>'TPS543C20 Loop Gain'!B762</f>
        <v>62800</v>
      </c>
    </row>
    <row r="3179" spans="3:5" x14ac:dyDescent="0.35">
      <c r="C3179">
        <f>'TPS543C20 Loop Gain'!AI761</f>
        <v>-19.070995501544395</v>
      </c>
      <c r="D3179">
        <f>'TPS543C20 Loop Gain'!AJ761</f>
        <v>58.704308014592229</v>
      </c>
      <c r="E3179">
        <f>'TPS543C20 Loop Gain'!B761</f>
        <v>62700</v>
      </c>
    </row>
    <row r="3180" spans="3:5" x14ac:dyDescent="0.35">
      <c r="C3180">
        <f>'TPS543C20 Loop Gain'!AI760</f>
        <v>-19.055960013027146</v>
      </c>
      <c r="D3180">
        <f>'TPS543C20 Loop Gain'!AJ760</f>
        <v>58.710619319057955</v>
      </c>
      <c r="E3180">
        <f>'TPS543C20 Loop Gain'!B760</f>
        <v>62600</v>
      </c>
    </row>
    <row r="3181" spans="3:5" x14ac:dyDescent="0.35">
      <c r="C3181">
        <f>'TPS543C20 Loop Gain'!AI759</f>
        <v>-19.040898825609762</v>
      </c>
      <c r="D3181">
        <f>'TPS543C20 Loop Gain'!AJ759</f>
        <v>58.716858933757386</v>
      </c>
      <c r="E3181">
        <f>'TPS543C20 Loop Gain'!B759</f>
        <v>62500</v>
      </c>
    </row>
    <row r="3182" spans="3:5" x14ac:dyDescent="0.35">
      <c r="C3182">
        <f>'TPS543C20 Loop Gain'!AI758</f>
        <v>-19.025811838574111</v>
      </c>
      <c r="D3182">
        <f>'TPS543C20 Loop Gain'!AJ758</f>
        <v>58.723026540206568</v>
      </c>
      <c r="E3182">
        <f>'TPS543C20 Loop Gain'!B758</f>
        <v>62400</v>
      </c>
    </row>
    <row r="3183" spans="3:5" x14ac:dyDescent="0.35">
      <c r="C3183">
        <f>'TPS543C20 Loop Gain'!AI757</f>
        <v>-19.010698950615879</v>
      </c>
      <c r="D3183">
        <f>'TPS543C20 Loop Gain'!AJ757</f>
        <v>58.729121818088039</v>
      </c>
      <c r="E3183">
        <f>'TPS543C20 Loop Gain'!B757</f>
        <v>62300</v>
      </c>
    </row>
    <row r="3184" spans="3:5" x14ac:dyDescent="0.35">
      <c r="C3184">
        <f>'TPS543C20 Loop Gain'!AI756</f>
        <v>-18.995560059840511</v>
      </c>
      <c r="D3184">
        <f>'TPS543C20 Loop Gain'!AJ756</f>
        <v>58.7351444452392</v>
      </c>
      <c r="E3184">
        <f>'TPS543C20 Loop Gain'!B756</f>
        <v>62200</v>
      </c>
    </row>
    <row r="3185" spans="3:5" x14ac:dyDescent="0.35">
      <c r="C3185">
        <f>'TPS543C20 Loop Gain'!AI755</f>
        <v>-18.980395063758028</v>
      </c>
      <c r="D3185">
        <f>'TPS543C20 Loop Gain'!AJ755</f>
        <v>58.741094097641614</v>
      </c>
      <c r="E3185">
        <f>'TPS543C20 Loop Gain'!B755</f>
        <v>62100</v>
      </c>
    </row>
    <row r="3186" spans="3:5" x14ac:dyDescent="0.35">
      <c r="C3186">
        <f>'TPS543C20 Loop Gain'!AI754</f>
        <v>-18.965203859278891</v>
      </c>
      <c r="D3186">
        <f>'TPS543C20 Loop Gain'!AJ754</f>
        <v>58.74697044940681</v>
      </c>
      <c r="E3186">
        <f>'TPS543C20 Loop Gain'!B754</f>
        <v>62000</v>
      </c>
    </row>
    <row r="3187" spans="3:5" x14ac:dyDescent="0.35">
      <c r="C3187">
        <f>'TPS543C20 Loop Gain'!AI753</f>
        <v>-18.94998634270905</v>
      </c>
      <c r="D3187">
        <f>'TPS543C20 Loop Gain'!AJ753</f>
        <v>58.75277317276403</v>
      </c>
      <c r="E3187">
        <f>'TPS543C20 Loop Gain'!B753</f>
        <v>61900</v>
      </c>
    </row>
    <row r="3188" spans="3:5" x14ac:dyDescent="0.35">
      <c r="C3188">
        <f>'TPS543C20 Loop Gain'!AI752</f>
        <v>-18.934742409745795</v>
      </c>
      <c r="D3188">
        <f>'TPS543C20 Loop Gain'!AJ752</f>
        <v>58.758501938049186</v>
      </c>
      <c r="E3188">
        <f>'TPS543C20 Loop Gain'!B752</f>
        <v>61800</v>
      </c>
    </row>
    <row r="3189" spans="3:5" x14ac:dyDescent="0.35">
      <c r="C3189">
        <f>'TPS543C20 Loop Gain'!AI751</f>
        <v>-18.919471955471789</v>
      </c>
      <c r="D3189">
        <f>'TPS543C20 Loop Gain'!AJ751</f>
        <v>58.764156413689427</v>
      </c>
      <c r="E3189">
        <f>'TPS543C20 Loop Gain'!B751</f>
        <v>61700</v>
      </c>
    </row>
    <row r="3190" spans="3:5" x14ac:dyDescent="0.35">
      <c r="C3190">
        <f>'TPS543C20 Loop Gain'!AI750</f>
        <v>-18.904174874351856</v>
      </c>
      <c r="D3190">
        <f>'TPS543C20 Loop Gain'!AJ750</f>
        <v>58.769736266193526</v>
      </c>
      <c r="E3190">
        <f>'TPS543C20 Loop Gain'!B750</f>
        <v>61600</v>
      </c>
    </row>
    <row r="3191" spans="3:5" x14ac:dyDescent="0.35">
      <c r="C3191">
        <f>'TPS543C20 Loop Gain'!AI749</f>
        <v>-18.888851060227022</v>
      </c>
      <c r="D3191">
        <f>'TPS543C20 Loop Gain'!AJ749</f>
        <v>58.775241160136673</v>
      </c>
      <c r="E3191">
        <f>'TPS543C20 Loop Gain'!B749</f>
        <v>61500</v>
      </c>
    </row>
    <row r="3192" spans="3:5" x14ac:dyDescent="0.35">
      <c r="C3192">
        <f>'TPS543C20 Loop Gain'!AI748</f>
        <v>-18.873500406310036</v>
      </c>
      <c r="D3192">
        <f>'TPS543C20 Loop Gain'!AJ748</f>
        <v>58.780670758148261</v>
      </c>
      <c r="E3192">
        <f>'TPS543C20 Loop Gain'!B748</f>
        <v>61400</v>
      </c>
    </row>
    <row r="3193" spans="3:5" x14ac:dyDescent="0.35">
      <c r="C3193">
        <f>'TPS543C20 Loop Gain'!AI747</f>
        <v>-18.858122805180322</v>
      </c>
      <c r="D3193">
        <f>'TPS543C20 Loop Gain'!AJ747</f>
        <v>58.786024720898354</v>
      </c>
      <c r="E3193">
        <f>'TPS543C20 Loop Gain'!B747</f>
        <v>61300</v>
      </c>
    </row>
    <row r="3194" spans="3:5" x14ac:dyDescent="0.35">
      <c r="C3194">
        <f>'TPS543C20 Loop Gain'!AI746</f>
        <v>-18.842718148779273</v>
      </c>
      <c r="D3194">
        <f>'TPS543C20 Loop Gain'!AJ746</f>
        <v>58.791302707085457</v>
      </c>
      <c r="E3194">
        <f>'TPS543C20 Loop Gain'!B746</f>
        <v>61200</v>
      </c>
    </row>
    <row r="3195" spans="3:5" x14ac:dyDescent="0.35">
      <c r="C3195">
        <f>'TPS543C20 Loop Gain'!AI745</f>
        <v>-18.827286328404739</v>
      </c>
      <c r="D3195">
        <f>'TPS543C20 Loop Gain'!AJ745</f>
        <v>58.796504373423723</v>
      </c>
      <c r="E3195">
        <f>'TPS543C20 Loop Gain'!B745</f>
        <v>61100</v>
      </c>
    </row>
    <row r="3196" spans="3:5" x14ac:dyDescent="0.35">
      <c r="C3196">
        <f>'TPS543C20 Loop Gain'!AI744</f>
        <v>-18.811827234706563</v>
      </c>
      <c r="D3196">
        <f>'TPS543C20 Loop Gain'!AJ744</f>
        <v>58.801629374626543</v>
      </c>
      <c r="E3196">
        <f>'TPS543C20 Loop Gain'!B744</f>
        <v>61000</v>
      </c>
    </row>
    <row r="3197" spans="3:5" x14ac:dyDescent="0.35">
      <c r="C3197">
        <f>'TPS543C20 Loop Gain'!AI743</f>
        <v>-18.796340757681108</v>
      </c>
      <c r="D3197">
        <f>'TPS543C20 Loop Gain'!AJ743</f>
        <v>58.806677363397128</v>
      </c>
      <c r="E3197">
        <f>'TPS543C20 Loop Gain'!B743</f>
        <v>60900</v>
      </c>
    </row>
    <row r="3198" spans="3:5" x14ac:dyDescent="0.35">
      <c r="C3198">
        <f>'TPS543C20 Loop Gain'!AI742</f>
        <v>-18.780826786665813</v>
      </c>
      <c r="D3198">
        <f>'TPS543C20 Loop Gain'!AJ742</f>
        <v>58.811647990412027</v>
      </c>
      <c r="E3198">
        <f>'TPS543C20 Loop Gain'!B742</f>
        <v>60800</v>
      </c>
    </row>
    <row r="3199" spans="3:5" x14ac:dyDescent="0.35">
      <c r="C3199">
        <f>'TPS543C20 Loop Gain'!AI741</f>
        <v>-18.765285210334774</v>
      </c>
      <c r="D3199">
        <f>'TPS543C20 Loop Gain'!AJ741</f>
        <v>58.816540904308425</v>
      </c>
      <c r="E3199">
        <f>'TPS543C20 Loop Gain'!B741</f>
        <v>60700</v>
      </c>
    </row>
    <row r="3200" spans="3:5" x14ac:dyDescent="0.35">
      <c r="C3200">
        <f>'TPS543C20 Loop Gain'!AI740</f>
        <v>-18.749715916692651</v>
      </c>
      <c r="D3200">
        <f>'TPS543C20 Loop Gain'!AJ740</f>
        <v>58.821355751670836</v>
      </c>
      <c r="E3200">
        <f>'TPS543C20 Loop Gain'!B740</f>
        <v>60600</v>
      </c>
    </row>
    <row r="3201" spans="3:5" x14ac:dyDescent="0.35">
      <c r="C3201">
        <f>'TPS543C20 Loop Gain'!AI739</f>
        <v>-18.734118793069872</v>
      </c>
      <c r="D3201">
        <f>'TPS543C20 Loop Gain'!AJ739</f>
        <v>58.826092177016889</v>
      </c>
      <c r="E3201">
        <f>'TPS543C20 Loop Gain'!B739</f>
        <v>60500</v>
      </c>
    </row>
    <row r="3202" spans="3:5" x14ac:dyDescent="0.35">
      <c r="C3202">
        <f>'TPS543C20 Loop Gain'!AI738</f>
        <v>-18.718493726117153</v>
      </c>
      <c r="D3202">
        <f>'TPS543C20 Loop Gain'!AJ738</f>
        <v>58.830749822782465</v>
      </c>
      <c r="E3202">
        <f>'TPS543C20 Loop Gain'!B738</f>
        <v>60400</v>
      </c>
    </row>
    <row r="3203" spans="3:5" x14ac:dyDescent="0.35">
      <c r="C3203">
        <f>'TPS543C20 Loop Gain'!AI737</f>
        <v>-18.70284060179981</v>
      </c>
      <c r="D3203">
        <f>'TPS543C20 Loop Gain'!AJ737</f>
        <v>58.835328329310073</v>
      </c>
      <c r="E3203">
        <f>'TPS543C20 Loop Gain'!B737</f>
        <v>60300</v>
      </c>
    </row>
    <row r="3204" spans="3:5" x14ac:dyDescent="0.35">
      <c r="C3204">
        <f>'TPS543C20 Loop Gain'!AI736</f>
        <v>-18.68715930539264</v>
      </c>
      <c r="D3204">
        <f>'TPS543C20 Loop Gain'!AJ736</f>
        <v>58.839827334831043</v>
      </c>
      <c r="E3204">
        <f>'TPS543C20 Loop Gain'!B736</f>
        <v>60200</v>
      </c>
    </row>
    <row r="3205" spans="3:5" x14ac:dyDescent="0.35">
      <c r="C3205">
        <f>'TPS543C20 Loop Gain'!AI735</f>
        <v>-18.67144972147441</v>
      </c>
      <c r="D3205">
        <f>'TPS543C20 Loop Gain'!AJ735</f>
        <v>58.844246475454945</v>
      </c>
      <c r="E3205">
        <f>'TPS543C20 Loop Gain'!B735</f>
        <v>60100</v>
      </c>
    </row>
    <row r="3206" spans="3:5" x14ac:dyDescent="0.35">
      <c r="C3206">
        <f>'TPS543C20 Loop Gain'!AI734</f>
        <v>-18.655711733921819</v>
      </c>
      <c r="D3206">
        <f>'TPS543C20 Loop Gain'!AJ734</f>
        <v>58.848585385152404</v>
      </c>
      <c r="E3206">
        <f>'TPS543C20 Loop Gain'!B734</f>
        <v>60000</v>
      </c>
    </row>
    <row r="3207" spans="3:5" x14ac:dyDescent="0.35">
      <c r="C3207">
        <f>'TPS543C20 Loop Gain'!AI733</f>
        <v>-18.639945225904341</v>
      </c>
      <c r="D3207">
        <f>'TPS543C20 Loop Gain'!AJ733</f>
        <v>58.852843695743168</v>
      </c>
      <c r="E3207">
        <f>'TPS543C20 Loop Gain'!B733</f>
        <v>59900</v>
      </c>
    </row>
    <row r="3208" spans="3:5" x14ac:dyDescent="0.35">
      <c r="C3208">
        <f>'TPS543C20 Loop Gain'!AI732</f>
        <v>-18.624150079878337</v>
      </c>
      <c r="D3208">
        <f>'TPS543C20 Loop Gain'!AJ732</f>
        <v>58.85702103687823</v>
      </c>
      <c r="E3208">
        <f>'TPS543C20 Loop Gain'!B732</f>
        <v>59800</v>
      </c>
    </row>
    <row r="3209" spans="3:5" x14ac:dyDescent="0.35">
      <c r="C3209">
        <f>'TPS543C20 Loop Gain'!AI731</f>
        <v>-18.60832617758135</v>
      </c>
      <c r="D3209">
        <f>'TPS543C20 Loop Gain'!AJ731</f>
        <v>58.861117036028233</v>
      </c>
      <c r="E3209">
        <f>'TPS543C20 Loop Gain'!B731</f>
        <v>59700</v>
      </c>
    </row>
    <row r="3210" spans="3:5" x14ac:dyDescent="0.35">
      <c r="C3210">
        <f>'TPS543C20 Loop Gain'!AI730</f>
        <v>-18.592473400026389</v>
      </c>
      <c r="D3210">
        <f>'TPS543C20 Loop Gain'!AJ730</f>
        <v>58.865131318467938</v>
      </c>
      <c r="E3210">
        <f>'TPS543C20 Loop Gain'!B730</f>
        <v>59600</v>
      </c>
    </row>
    <row r="3211" spans="3:5" x14ac:dyDescent="0.35">
      <c r="C3211">
        <f>'TPS543C20 Loop Gain'!AI729</f>
        <v>-18.57659162749578</v>
      </c>
      <c r="D3211">
        <f>'TPS543C20 Loop Gain'!AJ729</f>
        <v>58.869063507258552</v>
      </c>
      <c r="E3211">
        <f>'TPS543C20 Loop Gain'!B729</f>
        <v>59500</v>
      </c>
    </row>
    <row r="3212" spans="3:5" x14ac:dyDescent="0.35">
      <c r="C3212">
        <f>'TPS543C20 Loop Gain'!AI728</f>
        <v>-18.560680739535606</v>
      </c>
      <c r="D3212">
        <f>'TPS543C20 Loop Gain'!AJ728</f>
        <v>58.872913223237397</v>
      </c>
      <c r="E3212">
        <f>'TPS543C20 Loop Gain'!B728</f>
        <v>59400</v>
      </c>
    </row>
    <row r="3213" spans="3:5" x14ac:dyDescent="0.35">
      <c r="C3213">
        <f>'TPS543C20 Loop Gain'!AI727</f>
        <v>-18.544740614949454</v>
      </c>
      <c r="D3213">
        <f>'TPS543C20 Loop Gain'!AJ727</f>
        <v>58.876680084998725</v>
      </c>
      <c r="E3213">
        <f>'TPS543C20 Loop Gain'!B727</f>
        <v>59300</v>
      </c>
    </row>
    <row r="3214" spans="3:5" x14ac:dyDescent="0.35">
      <c r="C3214">
        <f>'TPS543C20 Loop Gain'!AI726</f>
        <v>-18.528771131792642</v>
      </c>
      <c r="D3214">
        <f>'TPS543C20 Loop Gain'!AJ726</f>
        <v>58.880363708881603</v>
      </c>
      <c r="E3214">
        <f>'TPS543C20 Loop Gain'!B726</f>
        <v>59200</v>
      </c>
    </row>
    <row r="3215" spans="3:5" x14ac:dyDescent="0.35">
      <c r="C3215">
        <f>'TPS543C20 Loop Gain'!AI725</f>
        <v>-18.512772167365753</v>
      </c>
      <c r="D3215">
        <f>'TPS543C20 Loop Gain'!AJ725</f>
        <v>58.883963708950539</v>
      </c>
      <c r="E3215">
        <f>'TPS543C20 Loop Gain'!B725</f>
        <v>59100</v>
      </c>
    </row>
    <row r="3216" spans="3:5" x14ac:dyDescent="0.35">
      <c r="C3216">
        <f>'TPS543C20 Loop Gain'!AI724</f>
        <v>-18.496743598209115</v>
      </c>
      <c r="D3216">
        <f>'TPS543C20 Loop Gain'!AJ724</f>
        <v>58.887479696985054</v>
      </c>
      <c r="E3216">
        <f>'TPS543C20 Loop Gain'!B724</f>
        <v>59000</v>
      </c>
    </row>
    <row r="3217" spans="3:5" x14ac:dyDescent="0.35">
      <c r="C3217">
        <f>'TPS543C20 Loop Gain'!AI723</f>
        <v>-18.480685300095992</v>
      </c>
      <c r="D3217">
        <f>'TPS543C20 Loop Gain'!AJ723</f>
        <v>58.890911282459008</v>
      </c>
      <c r="E3217">
        <f>'TPS543C20 Loop Gain'!B723</f>
        <v>58900</v>
      </c>
    </row>
    <row r="3218" spans="3:5" x14ac:dyDescent="0.35">
      <c r="C3218">
        <f>'TPS543C20 Loop Gain'!AI722</f>
        <v>-18.464597148026328</v>
      </c>
      <c r="D3218">
        <f>'TPS543C20 Loop Gain'!AJ722</f>
        <v>58.89425807252973</v>
      </c>
      <c r="E3218">
        <f>'TPS543C20 Loop Gain'!B722</f>
        <v>58800</v>
      </c>
    </row>
    <row r="3219" spans="3:5" x14ac:dyDescent="0.35">
      <c r="C3219">
        <f>'TPS543C20 Loop Gain'!AI721</f>
        <v>-18.448479016220645</v>
      </c>
      <c r="D3219">
        <f>'TPS543C20 Loop Gain'!AJ721</f>
        <v>58.897519672018284</v>
      </c>
      <c r="E3219">
        <f>'TPS543C20 Loop Gain'!B721</f>
        <v>58700</v>
      </c>
    </row>
    <row r="3220" spans="3:5" x14ac:dyDescent="0.35">
      <c r="C3220">
        <f>'TPS543C20 Loop Gain'!AI720</f>
        <v>-18.432330778114185</v>
      </c>
      <c r="D3220">
        <f>'TPS543C20 Loop Gain'!AJ720</f>
        <v>58.900695683395085</v>
      </c>
      <c r="E3220">
        <f>'TPS543C20 Loop Gain'!B720</f>
        <v>58600</v>
      </c>
    </row>
    <row r="3221" spans="3:5" x14ac:dyDescent="0.35">
      <c r="C3221">
        <f>'TPS543C20 Loop Gain'!AI719</f>
        <v>-18.416152306349147</v>
      </c>
      <c r="D3221">
        <f>'TPS543C20 Loop Gain'!AJ719</f>
        <v>58.903785706764225</v>
      </c>
      <c r="E3221">
        <f>'TPS543C20 Loop Gain'!B719</f>
        <v>58500</v>
      </c>
    </row>
    <row r="3222" spans="3:5" x14ac:dyDescent="0.35">
      <c r="C3222">
        <f>'TPS543C20 Loop Gain'!AI718</f>
        <v>-18.399943472768925</v>
      </c>
      <c r="D3222">
        <f>'TPS543C20 Loop Gain'!AJ718</f>
        <v>58.90678933984708</v>
      </c>
      <c r="E3222">
        <f>'TPS543C20 Loop Gain'!B718</f>
        <v>58400</v>
      </c>
    </row>
    <row r="3223" spans="3:5" x14ac:dyDescent="0.35">
      <c r="C3223">
        <f>'TPS543C20 Loop Gain'!AI717</f>
        <v>-18.383704148412171</v>
      </c>
      <c r="D3223">
        <f>'TPS543C20 Loop Gain'!AJ717</f>
        <v>58.909706177964779</v>
      </c>
      <c r="E3223">
        <f>'TPS543C20 Loop Gain'!B717</f>
        <v>58300</v>
      </c>
    </row>
    <row r="3224" spans="3:5" x14ac:dyDescent="0.35">
      <c r="C3224">
        <f>'TPS543C20 Loop Gain'!AI716</f>
        <v>-18.367434203504448</v>
      </c>
      <c r="D3224">
        <f>'TPS543C20 Loop Gain'!AJ716</f>
        <v>58.912535814023883</v>
      </c>
      <c r="E3224">
        <f>'TPS543C20 Loop Gain'!B716</f>
        <v>58200</v>
      </c>
    </row>
    <row r="3225" spans="3:5" x14ac:dyDescent="0.35">
      <c r="C3225">
        <f>'TPS543C20 Loop Gain'!AI715</f>
        <v>-18.35113350745328</v>
      </c>
      <c r="D3225">
        <f>'TPS543C20 Loop Gain'!AJ715</f>
        <v>58.915277838497801</v>
      </c>
      <c r="E3225">
        <f>'TPS543C20 Loop Gain'!B715</f>
        <v>58100</v>
      </c>
    </row>
    <row r="3226" spans="3:5" x14ac:dyDescent="0.35">
      <c r="C3226">
        <f>'TPS543C20 Loop Gain'!AI714</f>
        <v>-18.334801928840363</v>
      </c>
      <c r="D3226">
        <f>'TPS543C20 Loop Gain'!AJ714</f>
        <v>58.917931839412041</v>
      </c>
      <c r="E3226">
        <f>'TPS543C20 Loop Gain'!B714</f>
        <v>58000</v>
      </c>
    </row>
    <row r="3227" spans="3:5" x14ac:dyDescent="0.35">
      <c r="C3227">
        <f>'TPS543C20 Loop Gain'!AI713</f>
        <v>-18.318439335414386</v>
      </c>
      <c r="D3227">
        <f>'TPS543C20 Loop Gain'!AJ713</f>
        <v>58.920497402325509</v>
      </c>
      <c r="E3227">
        <f>'TPS543C20 Loop Gain'!B713</f>
        <v>57900</v>
      </c>
    </row>
    <row r="3228" spans="3:5" x14ac:dyDescent="0.35">
      <c r="C3228">
        <f>'TPS543C20 Loop Gain'!AI712</f>
        <v>-18.302045594085541</v>
      </c>
      <c r="D3228">
        <f>'TPS543C20 Loop Gain'!AJ712</f>
        <v>58.922974110314449</v>
      </c>
      <c r="E3228">
        <f>'TPS543C20 Loop Gain'!B712</f>
        <v>57800</v>
      </c>
    </row>
    <row r="3229" spans="3:5" x14ac:dyDescent="0.35">
      <c r="C3229">
        <f>'TPS543C20 Loop Gain'!AI711</f>
        <v>-18.285620570916986</v>
      </c>
      <c r="D3229">
        <f>'TPS543C20 Loop Gain'!AJ711</f>
        <v>58.925361543955802</v>
      </c>
      <c r="E3229">
        <f>'TPS543C20 Loop Gain'!B711</f>
        <v>57700</v>
      </c>
    </row>
    <row r="3230" spans="3:5" x14ac:dyDescent="0.35">
      <c r="C3230">
        <f>'TPS543C20 Loop Gain'!AI710</f>
        <v>-18.269164131118572</v>
      </c>
      <c r="D3230">
        <f>'TPS543C20 Loop Gain'!AJ710</f>
        <v>58.927659281310326</v>
      </c>
      <c r="E3230">
        <f>'TPS543C20 Loop Gain'!B710</f>
        <v>57600</v>
      </c>
    </row>
    <row r="3231" spans="3:5" x14ac:dyDescent="0.35">
      <c r="C3231">
        <f>'TPS543C20 Loop Gain'!AI709</f>
        <v>-18.252676139039337</v>
      </c>
      <c r="D3231">
        <f>'TPS543C20 Loop Gain'!AJ709</f>
        <v>58.929866897902841</v>
      </c>
      <c r="E3231">
        <f>'TPS543C20 Loop Gain'!B709</f>
        <v>57500</v>
      </c>
    </row>
    <row r="3232" spans="3:5" x14ac:dyDescent="0.35">
      <c r="C3232">
        <f>'TPS543C20 Loop Gain'!AI708</f>
        <v>-18.236156458161027</v>
      </c>
      <c r="D3232">
        <f>'TPS543C20 Loop Gain'!AJ708</f>
        <v>58.931983966708614</v>
      </c>
      <c r="E3232">
        <f>'TPS543C20 Loop Gain'!B708</f>
        <v>57400</v>
      </c>
    </row>
    <row r="3233" spans="3:5" x14ac:dyDescent="0.35">
      <c r="C3233">
        <f>'TPS543C20 Loop Gain'!AI707</f>
        <v>-18.219604951089753</v>
      </c>
      <c r="D3233">
        <f>'TPS543C20 Loop Gain'!AJ707</f>
        <v>58.934010058131946</v>
      </c>
      <c r="E3233">
        <f>'TPS543C20 Loop Gain'!B707</f>
        <v>57300</v>
      </c>
    </row>
    <row r="3234" spans="3:5" x14ac:dyDescent="0.35">
      <c r="C3234">
        <f>'TPS543C20 Loop Gain'!AI706</f>
        <v>-18.203021479549363</v>
      </c>
      <c r="D3234">
        <f>'TPS543C20 Loop Gain'!AJ706</f>
        <v>58.935944739992102</v>
      </c>
      <c r="E3234">
        <f>'TPS543C20 Loop Gain'!B706</f>
        <v>57200</v>
      </c>
    </row>
    <row r="3235" spans="3:5" x14ac:dyDescent="0.35">
      <c r="C3235">
        <f>'TPS543C20 Loop Gain'!AI705</f>
        <v>-18.186405904373679</v>
      </c>
      <c r="D3235">
        <f>'TPS543C20 Loop Gain'!AJ705</f>
        <v>58.937787577502696</v>
      </c>
      <c r="E3235">
        <f>'TPS543C20 Loop Gain'!B705</f>
        <v>57100</v>
      </c>
    </row>
    <row r="3236" spans="3:5" x14ac:dyDescent="0.35">
      <c r="C3236">
        <f>'TPS543C20 Loop Gain'!AI704</f>
        <v>-18.169758085499204</v>
      </c>
      <c r="D3236">
        <f>'TPS543C20 Loop Gain'!AJ704</f>
        <v>58.939538133254025</v>
      </c>
      <c r="E3236">
        <f>'TPS543C20 Loop Gain'!B704</f>
        <v>57000</v>
      </c>
    </row>
    <row r="3237" spans="3:5" x14ac:dyDescent="0.35">
      <c r="C3237">
        <f>'TPS543C20 Loop Gain'!AI703</f>
        <v>-18.153077881957454</v>
      </c>
      <c r="D3237">
        <f>'TPS543C20 Loop Gain'!AJ703</f>
        <v>58.941195967197245</v>
      </c>
      <c r="E3237">
        <f>'TPS543C20 Loop Gain'!B703</f>
        <v>56900</v>
      </c>
    </row>
    <row r="3238" spans="3:5" x14ac:dyDescent="0.35">
      <c r="C3238">
        <f>'TPS543C20 Loop Gain'!AI702</f>
        <v>-18.136365151867214</v>
      </c>
      <c r="D3238">
        <f>'TPS543C20 Loop Gain'!AJ702</f>
        <v>58.942760636624051</v>
      </c>
      <c r="E3238">
        <f>'TPS543C20 Loop Gain'!B702</f>
        <v>56800</v>
      </c>
    </row>
    <row r="3239" spans="3:5" x14ac:dyDescent="0.35">
      <c r="C3239">
        <f>'TPS543C20 Loop Gain'!AI701</f>
        <v>-18.119619752426885</v>
      </c>
      <c r="D3239">
        <f>'TPS543C20 Loop Gain'!AJ701</f>
        <v>58.944231696147874</v>
      </c>
      <c r="E3239">
        <f>'TPS543C20 Loop Gain'!B701</f>
        <v>56700</v>
      </c>
    </row>
    <row r="3240" spans="3:5" x14ac:dyDescent="0.35">
      <c r="C3240">
        <f>'TPS543C20 Loop Gain'!AI700</f>
        <v>-18.102841539906709</v>
      </c>
      <c r="D3240">
        <f>'TPS543C20 Loop Gain'!AJ700</f>
        <v>58.94560869768798</v>
      </c>
      <c r="E3240">
        <f>'TPS543C20 Loop Gain'!B700</f>
        <v>56600</v>
      </c>
    </row>
    <row r="3241" spans="3:5" x14ac:dyDescent="0.35">
      <c r="C3241">
        <f>'TPS543C20 Loop Gain'!AI699</f>
        <v>-18.086030369640387</v>
      </c>
      <c r="D3241">
        <f>'TPS543C20 Loop Gain'!AJ699</f>
        <v>58.946891190448667</v>
      </c>
      <c r="E3241">
        <f>'TPS543C20 Loop Gain'!B699</f>
        <v>56500</v>
      </c>
    </row>
    <row r="3242" spans="3:5" x14ac:dyDescent="0.35">
      <c r="C3242">
        <f>'TPS543C20 Loop Gain'!AI698</f>
        <v>-18.069186096018015</v>
      </c>
      <c r="D3242">
        <f>'TPS543C20 Loop Gain'!AJ698</f>
        <v>58.948078720900675</v>
      </c>
      <c r="E3242">
        <f>'TPS543C20 Loop Gain'!B698</f>
        <v>56400</v>
      </c>
    </row>
    <row r="3243" spans="3:5" x14ac:dyDescent="0.35">
      <c r="C3243">
        <f>'TPS543C20 Loop Gain'!AI697</f>
        <v>-18.052308572477255</v>
      </c>
      <c r="D3243">
        <f>'TPS543C20 Loop Gain'!AJ697</f>
        <v>58.94917083276281</v>
      </c>
      <c r="E3243">
        <f>'TPS543C20 Loop Gain'!B697</f>
        <v>56300</v>
      </c>
    </row>
    <row r="3244" spans="3:5" x14ac:dyDescent="0.35">
      <c r="C3244">
        <f>'TPS543C20 Loop Gain'!AI696</f>
        <v>-18.035397651495348</v>
      </c>
      <c r="D3244">
        <f>'TPS543C20 Loop Gain'!AJ696</f>
        <v>58.950167066982857</v>
      </c>
      <c r="E3244">
        <f>'TPS543C20 Loop Gain'!B696</f>
        <v>56200</v>
      </c>
    </row>
    <row r="3245" spans="3:5" x14ac:dyDescent="0.35">
      <c r="C3245">
        <f>'TPS543C20 Loop Gain'!AI695</f>
        <v>-18.018453184581126</v>
      </c>
      <c r="D3245">
        <f>'TPS543C20 Loop Gain'!AJ695</f>
        <v>58.951066961718958</v>
      </c>
      <c r="E3245">
        <f>'TPS543C20 Loop Gain'!B695</f>
        <v>56100</v>
      </c>
    </row>
    <row r="3246" spans="3:5" x14ac:dyDescent="0.35">
      <c r="C3246">
        <f>'TPS543C20 Loop Gain'!AI694</f>
        <v>-18.001475022266405</v>
      </c>
      <c r="D3246">
        <f>'TPS543C20 Loop Gain'!AJ694</f>
        <v>58.951870052318867</v>
      </c>
      <c r="E3246">
        <f>'TPS543C20 Loop Gain'!B694</f>
        <v>56000</v>
      </c>
    </row>
    <row r="3247" spans="3:5" x14ac:dyDescent="0.35">
      <c r="C3247">
        <f>'TPS543C20 Loop Gain'!AI693</f>
        <v>-17.98446301409767</v>
      </c>
      <c r="D3247">
        <f>'TPS543C20 Loop Gain'!AJ693</f>
        <v>58.952575871301491</v>
      </c>
      <c r="E3247">
        <f>'TPS543C20 Loop Gain'!B693</f>
        <v>55900</v>
      </c>
    </row>
    <row r="3248" spans="3:5" x14ac:dyDescent="0.35">
      <c r="C3248">
        <f>'TPS543C20 Loop Gain'!AI692</f>
        <v>-17.967417008627773</v>
      </c>
      <c r="D3248">
        <f>'TPS543C20 Loop Gain'!AJ692</f>
        <v>58.953183948336211</v>
      </c>
      <c r="E3248">
        <f>'TPS543C20 Loop Gain'!B692</f>
        <v>55800</v>
      </c>
    </row>
    <row r="3249" spans="3:5" x14ac:dyDescent="0.35">
      <c r="C3249">
        <f>'TPS543C20 Loop Gain'!AI691</f>
        <v>-17.950336853407084</v>
      </c>
      <c r="D3249">
        <f>'TPS543C20 Loop Gain'!AJ691</f>
        <v>58.953693810226163</v>
      </c>
      <c r="E3249">
        <f>'TPS543C20 Loop Gain'!B691</f>
        <v>55700</v>
      </c>
    </row>
    <row r="3250" spans="3:5" x14ac:dyDescent="0.35">
      <c r="C3250">
        <f>'TPS543C20 Loop Gain'!AI690</f>
        <v>-17.93322239497483</v>
      </c>
      <c r="D3250">
        <f>'TPS543C20 Loop Gain'!AJ690</f>
        <v>58.954104980884381</v>
      </c>
      <c r="E3250">
        <f>'TPS543C20 Loop Gain'!B690</f>
        <v>55600</v>
      </c>
    </row>
    <row r="3251" spans="3:5" x14ac:dyDescent="0.35">
      <c r="C3251">
        <f>'TPS543C20 Loop Gain'!AI689</f>
        <v>-17.916073478850642</v>
      </c>
      <c r="D3251">
        <f>'TPS543C20 Loop Gain'!AJ689</f>
        <v>58.954416981314886</v>
      </c>
      <c r="E3251">
        <f>'TPS543C20 Loop Gain'!B689</f>
        <v>55500</v>
      </c>
    </row>
    <row r="3252" spans="3:5" x14ac:dyDescent="0.35">
      <c r="C3252">
        <f>'TPS543C20 Loop Gain'!AI688</f>
        <v>-17.898889949525113</v>
      </c>
      <c r="D3252">
        <f>'TPS543C20 Loop Gain'!AJ688</f>
        <v>58.954629329595171</v>
      </c>
      <c r="E3252">
        <f>'TPS543C20 Loop Gain'!B688</f>
        <v>55400</v>
      </c>
    </row>
    <row r="3253" spans="3:5" x14ac:dyDescent="0.35">
      <c r="C3253">
        <f>'TPS543C20 Loop Gain'!AI687</f>
        <v>-17.881671650451633</v>
      </c>
      <c r="D3253">
        <f>'TPS543C20 Loop Gain'!AJ687</f>
        <v>58.954741540851508</v>
      </c>
      <c r="E3253">
        <f>'TPS543C20 Loop Gain'!B687</f>
        <v>55300</v>
      </c>
    </row>
    <row r="3254" spans="3:5" x14ac:dyDescent="0.35">
      <c r="C3254">
        <f>'TPS543C20 Loop Gain'!AI686</f>
        <v>-17.864418424036778</v>
      </c>
      <c r="D3254">
        <f>'TPS543C20 Loop Gain'!AJ686</f>
        <v>58.954753127242569</v>
      </c>
      <c r="E3254">
        <f>'TPS543C20 Loop Gain'!B686</f>
        <v>55200</v>
      </c>
    </row>
    <row r="3255" spans="3:5" x14ac:dyDescent="0.35">
      <c r="C3255">
        <f>'TPS543C20 Loop Gain'!AI685</f>
        <v>-17.847130111631305</v>
      </c>
      <c r="D3255">
        <f>'TPS543C20 Loop Gain'!AJ685</f>
        <v>58.954663597935784</v>
      </c>
      <c r="E3255">
        <f>'TPS543C20 Loop Gain'!B685</f>
        <v>55100</v>
      </c>
    </row>
    <row r="3256" spans="3:5" x14ac:dyDescent="0.35">
      <c r="C3256">
        <f>'TPS543C20 Loop Gain'!AI684</f>
        <v>-17.829806553520939</v>
      </c>
      <c r="D3256">
        <f>'TPS543C20 Loop Gain'!AJ684</f>
        <v>58.954472459087178</v>
      </c>
      <c r="E3256">
        <f>'TPS543C20 Loop Gain'!B684</f>
        <v>55000</v>
      </c>
    </row>
    <row r="3257" spans="3:5" x14ac:dyDescent="0.35">
      <c r="C3257">
        <f>'TPS543C20 Loop Gain'!AI683</f>
        <v>-17.812447588917053</v>
      </c>
      <c r="D3257">
        <f>'TPS543C20 Loop Gain'!AJ683</f>
        <v>58.954179213823124</v>
      </c>
      <c r="E3257">
        <f>'TPS543C20 Loop Gain'!B683</f>
        <v>54900</v>
      </c>
    </row>
    <row r="3258" spans="3:5" x14ac:dyDescent="0.35">
      <c r="C3258">
        <f>'TPS543C20 Loop Gain'!AI682</f>
        <v>-17.795053055947413</v>
      </c>
      <c r="D3258">
        <f>'TPS543C20 Loop Gain'!AJ682</f>
        <v>58.953783362213976</v>
      </c>
      <c r="E3258">
        <f>'TPS543C20 Loop Gain'!B682</f>
        <v>54800</v>
      </c>
    </row>
    <row r="3259" spans="3:5" x14ac:dyDescent="0.35">
      <c r="C3259">
        <f>'TPS543C20 Loop Gain'!AI681</f>
        <v>-17.777622791646298</v>
      </c>
      <c r="D3259">
        <f>'TPS543C20 Loop Gain'!AJ681</f>
        <v>58.953284401257399</v>
      </c>
      <c r="E3259">
        <f>'TPS543C20 Loop Gain'!B681</f>
        <v>54700</v>
      </c>
    </row>
    <row r="3260" spans="3:5" x14ac:dyDescent="0.35">
      <c r="C3260">
        <f>'TPS543C20 Loop Gain'!AI680</f>
        <v>-17.760156631945094</v>
      </c>
      <c r="D3260">
        <f>'TPS543C20 Loop Gain'!AJ680</f>
        <v>58.952681824855745</v>
      </c>
      <c r="E3260">
        <f>'TPS543C20 Loop Gain'!B680</f>
        <v>54600</v>
      </c>
    </row>
    <row r="3261" spans="3:5" x14ac:dyDescent="0.35">
      <c r="C3261">
        <f>'TPS543C20 Loop Gain'!AI679</f>
        <v>-17.742654411662432</v>
      </c>
      <c r="D3261">
        <f>'TPS543C20 Loop Gain'!AJ679</f>
        <v>58.95197512379351</v>
      </c>
      <c r="E3261">
        <f>'TPS543C20 Loop Gain'!B679</f>
        <v>54500</v>
      </c>
    </row>
    <row r="3262" spans="3:5" x14ac:dyDescent="0.35">
      <c r="C3262">
        <f>'TPS543C20 Loop Gain'!AI678</f>
        <v>-17.725115964494705</v>
      </c>
      <c r="D3262">
        <f>'TPS543C20 Loop Gain'!AJ678</f>
        <v>58.951163785714805</v>
      </c>
      <c r="E3262">
        <f>'TPS543C20 Loop Gain'!B678</f>
        <v>54400</v>
      </c>
    </row>
    <row r="3263" spans="3:5" x14ac:dyDescent="0.35">
      <c r="C3263">
        <f>'TPS543C20 Loop Gain'!AI677</f>
        <v>-17.70754112300569</v>
      </c>
      <c r="D3263">
        <f>'TPS543C20 Loop Gain'!AJ677</f>
        <v>58.950247295105626</v>
      </c>
      <c r="E3263">
        <f>'TPS543C20 Loop Gain'!B677</f>
        <v>54300</v>
      </c>
    </row>
    <row r="3264" spans="3:5" x14ac:dyDescent="0.35">
      <c r="C3264">
        <f>'TPS543C20 Loop Gain'!AI676</f>
        <v>-17.689929718616749</v>
      </c>
      <c r="D3264">
        <f>'TPS543C20 Loop Gain'!AJ676</f>
        <v>58.949225133266118</v>
      </c>
      <c r="E3264">
        <f>'TPS543C20 Loop Gain'!B676</f>
        <v>54200</v>
      </c>
    </row>
    <row r="3265" spans="3:5" x14ac:dyDescent="0.35">
      <c r="C3265">
        <f>'TPS543C20 Loop Gain'!AI675</f>
        <v>-17.672281581596387</v>
      </c>
      <c r="D3265">
        <f>'TPS543C20 Loop Gain'!AJ675</f>
        <v>58.948096778292623</v>
      </c>
      <c r="E3265">
        <f>'TPS543C20 Loop Gain'!B675</f>
        <v>54100</v>
      </c>
    </row>
    <row r="3266" spans="3:5" x14ac:dyDescent="0.35">
      <c r="C3266">
        <f>'TPS543C20 Loop Gain'!AI674</f>
        <v>-17.654596541050779</v>
      </c>
      <c r="D3266">
        <f>'TPS543C20 Loop Gain'!AJ674</f>
        <v>58.946861705053735</v>
      </c>
      <c r="E3266">
        <f>'TPS543C20 Loop Gain'!B674</f>
        <v>54000</v>
      </c>
    </row>
    <row r="3267" spans="3:5" x14ac:dyDescent="0.35">
      <c r="C3267">
        <f>'TPS543C20 Loop Gain'!AI673</f>
        <v>-17.636874424912374</v>
      </c>
      <c r="D3267">
        <f>'TPS543C20 Loop Gain'!AJ673</f>
        <v>58.945519385167216</v>
      </c>
      <c r="E3267">
        <f>'TPS543C20 Loop Gain'!B673</f>
        <v>53900</v>
      </c>
    </row>
    <row r="3268" spans="3:5" x14ac:dyDescent="0.35">
      <c r="C3268">
        <f>'TPS543C20 Loop Gain'!AI672</f>
        <v>-17.619115059929825</v>
      </c>
      <c r="D3268">
        <f>'TPS543C20 Loop Gain'!AJ672</f>
        <v>58.944069286978625</v>
      </c>
      <c r="E3268">
        <f>'TPS543C20 Loop Gain'!B672</f>
        <v>53800</v>
      </c>
    </row>
    <row r="3269" spans="3:5" x14ac:dyDescent="0.35">
      <c r="C3269">
        <f>'TPS543C20 Loop Gain'!AI671</f>
        <v>-17.601318271657771</v>
      </c>
      <c r="D3269">
        <f>'TPS543C20 Loop Gain'!AJ671</f>
        <v>58.942510875536705</v>
      </c>
      <c r="E3269">
        <f>'TPS543C20 Loop Gain'!B671</f>
        <v>53700</v>
      </c>
    </row>
    <row r="3270" spans="3:5" x14ac:dyDescent="0.35">
      <c r="C3270">
        <f>'TPS543C20 Loop Gain'!AI670</f>
        <v>-17.58348388444551</v>
      </c>
      <c r="D3270">
        <f>'TPS543C20 Loop Gain'!AJ670</f>
        <v>58.940843612572522</v>
      </c>
      <c r="E3270">
        <f>'TPS543C20 Loop Gain'!B670</f>
        <v>53600</v>
      </c>
    </row>
    <row r="3271" spans="3:5" x14ac:dyDescent="0.35">
      <c r="C3271">
        <f>'TPS543C20 Loop Gain'!AI669</f>
        <v>-17.565611721426773</v>
      </c>
      <c r="D3271">
        <f>'TPS543C20 Loop Gain'!AJ669</f>
        <v>58.939066956473546</v>
      </c>
      <c r="E3271">
        <f>'TPS543C20 Loop Gain'!B669</f>
        <v>53500</v>
      </c>
    </row>
    <row r="3272" spans="3:5" x14ac:dyDescent="0.35">
      <c r="C3272">
        <f>'TPS543C20 Loop Gain'!AI668</f>
        <v>-17.547701604508482</v>
      </c>
      <c r="D3272">
        <f>'TPS543C20 Loop Gain'!AJ668</f>
        <v>58.937180362262687</v>
      </c>
      <c r="E3272">
        <f>'TPS543C20 Loop Gain'!B668</f>
        <v>53400</v>
      </c>
    </row>
    <row r="3273" spans="3:5" x14ac:dyDescent="0.35">
      <c r="C3273">
        <f>'TPS543C20 Loop Gain'!AI667</f>
        <v>-17.529753354359091</v>
      </c>
      <c r="D3273">
        <f>'TPS543C20 Loop Gain'!AJ667</f>
        <v>58.935183281573849</v>
      </c>
      <c r="E3273">
        <f>'TPS543C20 Loop Gain'!B667</f>
        <v>53300</v>
      </c>
    </row>
    <row r="3274" spans="3:5" x14ac:dyDescent="0.35">
      <c r="C3274">
        <f>'TPS543C20 Loop Gain'!AI666</f>
        <v>-17.511766790398745</v>
      </c>
      <c r="D3274">
        <f>'TPS543C20 Loop Gain'!AJ666</f>
        <v>58.933075162628171</v>
      </c>
      <c r="E3274">
        <f>'TPS543C20 Loop Gain'!B666</f>
        <v>53200</v>
      </c>
    </row>
    <row r="3275" spans="3:5" x14ac:dyDescent="0.35">
      <c r="C3275">
        <f>'TPS543C20 Loop Gain'!AI665</f>
        <v>-17.493741730787022</v>
      </c>
      <c r="D3275">
        <f>'TPS543C20 Loop Gain'!AJ665</f>
        <v>58.93085545020849</v>
      </c>
      <c r="E3275">
        <f>'TPS543C20 Loop Gain'!B665</f>
        <v>53100</v>
      </c>
    </row>
    <row r="3276" spans="3:5" x14ac:dyDescent="0.35">
      <c r="C3276">
        <f>'TPS543C20 Loop Gain'!AI664</f>
        <v>-17.475677992411281</v>
      </c>
      <c r="D3276">
        <f>'TPS543C20 Loop Gain'!AJ664</f>
        <v>58.928523585638416</v>
      </c>
      <c r="E3276">
        <f>'TPS543C20 Loop Gain'!B664</f>
        <v>53000</v>
      </c>
    </row>
    <row r="3277" spans="3:5" x14ac:dyDescent="0.35">
      <c r="C3277">
        <f>'TPS543C20 Loop Gain'!AI663</f>
        <v>-17.4575753908764</v>
      </c>
      <c r="D3277">
        <f>'TPS543C20 Loop Gain'!AJ663</f>
        <v>58.926079006755515</v>
      </c>
      <c r="E3277">
        <f>'TPS543C20 Loop Gain'!B663</f>
        <v>52900</v>
      </c>
    </row>
    <row r="3278" spans="3:5" x14ac:dyDescent="0.35">
      <c r="C3278">
        <f>'TPS543C20 Loop Gain'!AI662</f>
        <v>-17.439433740491427</v>
      </c>
      <c r="D3278">
        <f>'TPS543C20 Loop Gain'!AJ662</f>
        <v>58.923521147888636</v>
      </c>
      <c r="E3278">
        <f>'TPS543C20 Loop Gain'!B662</f>
        <v>52800</v>
      </c>
    </row>
    <row r="3279" spans="3:5" x14ac:dyDescent="0.35">
      <c r="C3279">
        <f>'TPS543C20 Loop Gain'!AI661</f>
        <v>-17.421252854259222</v>
      </c>
      <c r="D3279">
        <f>'TPS543C20 Loop Gain'!AJ661</f>
        <v>58.920849439831969</v>
      </c>
      <c r="E3279">
        <f>'TPS543C20 Loop Gain'!B661</f>
        <v>52700</v>
      </c>
    </row>
    <row r="3280" spans="3:5" x14ac:dyDescent="0.35">
      <c r="C3280">
        <f>'TPS543C20 Loop Gain'!AI660</f>
        <v>-17.403032543863432</v>
      </c>
      <c r="D3280">
        <f>'TPS543C20 Loop Gain'!AJ660</f>
        <v>58.918063309819843</v>
      </c>
      <c r="E3280">
        <f>'TPS543C20 Loop Gain'!B660</f>
        <v>52600</v>
      </c>
    </row>
    <row r="3281" spans="3:5" x14ac:dyDescent="0.35">
      <c r="C3281">
        <f>'TPS543C20 Loop Gain'!AI659</f>
        <v>-17.384772619657333</v>
      </c>
      <c r="D3281">
        <f>'TPS543C20 Loop Gain'!AJ659</f>
        <v>58.915162181503952</v>
      </c>
      <c r="E3281">
        <f>'TPS543C20 Loop Gain'!B659</f>
        <v>52500</v>
      </c>
    </row>
    <row r="3282" spans="3:5" x14ac:dyDescent="0.35">
      <c r="C3282">
        <f>'TPS543C20 Loop Gain'!AI658</f>
        <v>-17.366472890650726</v>
      </c>
      <c r="D3282">
        <f>'TPS543C20 Loop Gain'!AJ658</f>
        <v>58.912145474926113</v>
      </c>
      <c r="E3282">
        <f>'TPS543C20 Loop Gain'!B658</f>
        <v>52400</v>
      </c>
    </row>
    <row r="3283" spans="3:5" x14ac:dyDescent="0.35">
      <c r="C3283">
        <f>'TPS543C20 Loop Gain'!AI657</f>
        <v>-17.348133164498805</v>
      </c>
      <c r="D3283">
        <f>'TPS543C20 Loop Gain'!AJ657</f>
        <v>58.909012606493881</v>
      </c>
      <c r="E3283">
        <f>'TPS543C20 Loop Gain'!B657</f>
        <v>52300</v>
      </c>
    </row>
    <row r="3284" spans="3:5" x14ac:dyDescent="0.35">
      <c r="C3284">
        <f>'TPS543C20 Loop Gain'!AI656</f>
        <v>-17.329753247488025</v>
      </c>
      <c r="D3284">
        <f>'TPS543C20 Loop Gain'!AJ656</f>
        <v>58.905762988954692</v>
      </c>
      <c r="E3284">
        <f>'TPS543C20 Loop Gain'!B656</f>
        <v>52200</v>
      </c>
    </row>
    <row r="3285" spans="3:5" x14ac:dyDescent="0.35">
      <c r="C3285">
        <f>'TPS543C20 Loop Gain'!AI655</f>
        <v>-17.311332944525372</v>
      </c>
      <c r="D3285">
        <f>'TPS543C20 Loop Gain'!AJ655</f>
        <v>58.902396031369854</v>
      </c>
      <c r="E3285">
        <f>'TPS543C20 Loop Gain'!B655</f>
        <v>52100</v>
      </c>
    </row>
    <row r="3286" spans="3:5" x14ac:dyDescent="0.35">
      <c r="C3286">
        <f>'TPS543C20 Loop Gain'!AI654</f>
        <v>-17.292872059124068</v>
      </c>
      <c r="D3286">
        <f>'TPS543C20 Loop Gain'!AJ654</f>
        <v>58.898911139089186</v>
      </c>
      <c r="E3286">
        <f>'TPS543C20 Loop Gain'!B654</f>
        <v>52000</v>
      </c>
    </row>
    <row r="3287" spans="3:5" x14ac:dyDescent="0.35">
      <c r="C3287">
        <f>'TPS543C20 Loop Gain'!AI653</f>
        <v>-17.274370393391621</v>
      </c>
      <c r="D3287">
        <f>'TPS543C20 Loop Gain'!AJ653</f>
        <v>58.895307713725082</v>
      </c>
      <c r="E3287">
        <f>'TPS543C20 Loop Gain'!B653</f>
        <v>51900</v>
      </c>
    </row>
    <row r="3288" spans="3:5" x14ac:dyDescent="0.35">
      <c r="C3288">
        <f>'TPS543C20 Loop Gain'!AI652</f>
        <v>-17.255827748016177</v>
      </c>
      <c r="D3288">
        <f>'TPS543C20 Loop Gain'!AJ652</f>
        <v>58.891585153125895</v>
      </c>
      <c r="E3288">
        <f>'TPS543C20 Loop Gain'!B652</f>
        <v>51800</v>
      </c>
    </row>
    <row r="3289" spans="3:5" x14ac:dyDescent="0.35">
      <c r="C3289">
        <f>'TPS543C20 Loop Gain'!AI651</f>
        <v>-17.23724392225424</v>
      </c>
      <c r="D3289">
        <f>'TPS543C20 Loop Gain'!AJ651</f>
        <v>58.887742851349095</v>
      </c>
      <c r="E3289">
        <f>'TPS543C20 Loop Gain'!B651</f>
        <v>51700</v>
      </c>
    </row>
    <row r="3290" spans="3:5" x14ac:dyDescent="0.35">
      <c r="C3290">
        <f>'TPS543C20 Loop Gain'!AI650</f>
        <v>-17.218618713916253</v>
      </c>
      <c r="D3290">
        <f>'TPS543C20 Loop Gain'!AJ650</f>
        <v>58.883780198634739</v>
      </c>
      <c r="E3290">
        <f>'TPS543C20 Loop Gain'!B650</f>
        <v>51600</v>
      </c>
    </row>
    <row r="3291" spans="3:5" x14ac:dyDescent="0.35">
      <c r="C3291">
        <f>'TPS543C20 Loop Gain'!AI649</f>
        <v>-17.199951919353676</v>
      </c>
      <c r="D3291">
        <f>'TPS543C20 Loop Gain'!AJ649</f>
        <v>58.879696581379328</v>
      </c>
      <c r="E3291">
        <f>'TPS543C20 Loop Gain'!B649</f>
        <v>51500</v>
      </c>
    </row>
    <row r="3292" spans="3:5" x14ac:dyDescent="0.35">
      <c r="C3292">
        <f>'TPS543C20 Loop Gain'!AI648</f>
        <v>-17.181243333445504</v>
      </c>
      <c r="D3292">
        <f>'TPS543C20 Loop Gain'!AJ648</f>
        <v>58.875491382108834</v>
      </c>
      <c r="E3292">
        <f>'TPS543C20 Loop Gain'!B648</f>
        <v>51400</v>
      </c>
    </row>
    <row r="3293" spans="3:5" x14ac:dyDescent="0.35">
      <c r="C3293">
        <f>'TPS543C20 Loop Gain'!AI647</f>
        <v>-17.162492749584246</v>
      </c>
      <c r="D3293">
        <f>'TPS543C20 Loop Gain'!AJ647</f>
        <v>58.871163979449783</v>
      </c>
      <c r="E3293">
        <f>'TPS543C20 Loop Gain'!B647</f>
        <v>51300</v>
      </c>
    </row>
    <row r="3294" spans="3:5" x14ac:dyDescent="0.35">
      <c r="C3294">
        <f>'TPS543C20 Loop Gain'!AI646</f>
        <v>-17.143699959662278</v>
      </c>
      <c r="D3294">
        <f>'TPS543C20 Loop Gain'!AJ646</f>
        <v>58.86671374810382</v>
      </c>
      <c r="E3294">
        <f>'TPS543C20 Loop Gain'!B646</f>
        <v>51200</v>
      </c>
    </row>
    <row r="3295" spans="3:5" x14ac:dyDescent="0.35">
      <c r="C3295">
        <f>'TPS543C20 Loop Gain'!AI645</f>
        <v>-17.12486475405727</v>
      </c>
      <c r="D3295">
        <f>'TPS543C20 Loop Gain'!AJ645</f>
        <v>58.862140058817801</v>
      </c>
      <c r="E3295">
        <f>'TPS543C20 Loop Gain'!B645</f>
        <v>51100</v>
      </c>
    </row>
    <row r="3296" spans="3:5" x14ac:dyDescent="0.35">
      <c r="C3296">
        <f>'TPS543C20 Loop Gain'!AI644</f>
        <v>-17.105986921618356</v>
      </c>
      <c r="D3296">
        <f>'TPS543C20 Loop Gain'!AJ644</f>
        <v>58.857442278359528</v>
      </c>
      <c r="E3296">
        <f>'TPS543C20 Loop Gain'!B644</f>
        <v>51000</v>
      </c>
    </row>
    <row r="3297" spans="3:5" x14ac:dyDescent="0.35">
      <c r="C3297">
        <f>'TPS543C20 Loop Gain'!AI643</f>
        <v>-17.087066249651439</v>
      </c>
      <c r="D3297">
        <f>'TPS543C20 Loop Gain'!AJ643</f>
        <v>58.852619769485621</v>
      </c>
      <c r="E3297">
        <f>'TPS543C20 Loop Gain'!B643</f>
        <v>50900</v>
      </c>
    </row>
    <row r="3298" spans="3:5" x14ac:dyDescent="0.35">
      <c r="C3298">
        <f>'TPS543C20 Loop Gain'!AI642</f>
        <v>-17.068102523905132</v>
      </c>
      <c r="D3298">
        <f>'TPS543C20 Loop Gain'!AJ642</f>
        <v>58.847671890916317</v>
      </c>
      <c r="E3298">
        <f>'TPS543C20 Loop Gain'!B642</f>
        <v>50800</v>
      </c>
    </row>
    <row r="3299" spans="3:5" x14ac:dyDescent="0.35">
      <c r="C3299">
        <f>'TPS543C20 Loop Gain'!AI641</f>
        <v>-17.04909552855537</v>
      </c>
      <c r="D3299">
        <f>'TPS543C20 Loop Gain'!AJ641</f>
        <v>58.842597997305603</v>
      </c>
      <c r="E3299">
        <f>'TPS543C20 Loop Gain'!B641</f>
        <v>50700</v>
      </c>
    </row>
    <row r="3300" spans="3:5" x14ac:dyDescent="0.35">
      <c r="C3300">
        <f>'TPS543C20 Loop Gain'!AI640</f>
        <v>-17.030045046191187</v>
      </c>
      <c r="D3300">
        <f>'TPS543C20 Loop Gain'!AJ640</f>
        <v>58.837397439212594</v>
      </c>
      <c r="E3300">
        <f>'TPS543C20 Loop Gain'!B640</f>
        <v>50600</v>
      </c>
    </row>
    <row r="3301" spans="3:5" x14ac:dyDescent="0.35">
      <c r="C3301">
        <f>'TPS543C20 Loop Gain'!AI639</f>
        <v>-17.01095085779875</v>
      </c>
      <c r="D3301">
        <f>'TPS543C20 Loop Gain'!AJ639</f>
        <v>58.832069563073901</v>
      </c>
      <c r="E3301">
        <f>'TPS543C20 Loop Gain'!B639</f>
        <v>50500</v>
      </c>
    </row>
    <row r="3302" spans="3:5" x14ac:dyDescent="0.35">
      <c r="C3302">
        <f>'TPS543C20 Loop Gain'!AI638</f>
        <v>-16.991812742747268</v>
      </c>
      <c r="D3302">
        <f>'TPS543C20 Loop Gain'!AJ638</f>
        <v>58.826613711172229</v>
      </c>
      <c r="E3302">
        <f>'TPS543C20 Loop Gain'!B638</f>
        <v>50400</v>
      </c>
    </row>
    <row r="3303" spans="3:5" x14ac:dyDescent="0.35">
      <c r="C3303">
        <f>'TPS543C20 Loop Gain'!AI637</f>
        <v>-16.972630478772274</v>
      </c>
      <c r="D3303">
        <f>'TPS543C20 Loop Gain'!AJ637</f>
        <v>58.821029221609997</v>
      </c>
      <c r="E3303">
        <f>'TPS543C20 Loop Gain'!B637</f>
        <v>50300</v>
      </c>
    </row>
    <row r="3304" spans="3:5" x14ac:dyDescent="0.35">
      <c r="C3304">
        <f>'TPS543C20 Loop Gain'!AI636</f>
        <v>-16.953403841961471</v>
      </c>
      <c r="D3304">
        <f>'TPS543C20 Loop Gain'!AJ636</f>
        <v>58.815315428278559</v>
      </c>
      <c r="E3304">
        <f>'TPS543C20 Loop Gain'!B636</f>
        <v>50200</v>
      </c>
    </row>
    <row r="3305" spans="3:5" x14ac:dyDescent="0.35">
      <c r="C3305">
        <f>'TPS543C20 Loop Gain'!AI635</f>
        <v>-16.934132606737617</v>
      </c>
      <c r="D3305">
        <f>'TPS543C20 Loop Gain'!AJ635</f>
        <v>58.809471660826802</v>
      </c>
      <c r="E3305">
        <f>'TPS543C20 Loop Gain'!B635</f>
        <v>50100</v>
      </c>
    </row>
    <row r="3306" spans="3:5" x14ac:dyDescent="0.35">
      <c r="C3306">
        <f>'TPS543C20 Loop Gain'!AI634</f>
        <v>-16.914816545843582</v>
      </c>
      <c r="D3306">
        <f>'TPS543C20 Loop Gain'!AJ634</f>
        <v>58.803497244634727</v>
      </c>
      <c r="E3306">
        <f>'TPS543C20 Loop Gain'!B634</f>
        <v>50000</v>
      </c>
    </row>
    <row r="3307" spans="3:5" x14ac:dyDescent="0.35">
      <c r="C3307">
        <f>'TPS543C20 Loop Gain'!AI633</f>
        <v>-16.895455430325576</v>
      </c>
      <c r="D3307">
        <f>'TPS543C20 Loop Gain'!AJ633</f>
        <v>58.797391500780542</v>
      </c>
      <c r="E3307">
        <f>'TPS543C20 Loop Gain'!B633</f>
        <v>49900</v>
      </c>
    </row>
    <row r="3308" spans="3:5" x14ac:dyDescent="0.35">
      <c r="C3308">
        <f>'TPS543C20 Loop Gain'!AI632</f>
        <v>-16.876049029517159</v>
      </c>
      <c r="D3308">
        <f>'TPS543C20 Loop Gain'!AJ632</f>
        <v>58.791153746011638</v>
      </c>
      <c r="E3308">
        <f>'TPS543C20 Loop Gain'!B632</f>
        <v>49800</v>
      </c>
    </row>
    <row r="3309" spans="3:5" x14ac:dyDescent="0.35">
      <c r="C3309">
        <f>'TPS543C20 Loop Gain'!AI631</f>
        <v>-16.856597111022637</v>
      </c>
      <c r="D3309">
        <f>'TPS543C20 Loop Gain'!AJ631</f>
        <v>58.7847832927146</v>
      </c>
      <c r="E3309">
        <f>'TPS543C20 Loop Gain'!B631</f>
        <v>49700</v>
      </c>
    </row>
    <row r="3310" spans="3:5" x14ac:dyDescent="0.35">
      <c r="C3310">
        <f>'TPS543C20 Loop Gain'!AI630</f>
        <v>-16.837099440700406</v>
      </c>
      <c r="D3310">
        <f>'TPS543C20 Loop Gain'!AJ630</f>
        <v>58.778279448881868</v>
      </c>
      <c r="E3310">
        <f>'TPS543C20 Loop Gain'!B630</f>
        <v>49600</v>
      </c>
    </row>
    <row r="3311" spans="3:5" x14ac:dyDescent="0.35">
      <c r="C3311">
        <f>'TPS543C20 Loop Gain'!AI629</f>
        <v>-16.817555782645904</v>
      </c>
      <c r="D3311">
        <f>'TPS543C20 Loop Gain'!AJ629</f>
        <v>58.771641518084515</v>
      </c>
      <c r="E3311">
        <f>'TPS543C20 Loop Gain'!B629</f>
        <v>49500</v>
      </c>
    </row>
    <row r="3312" spans="3:5" x14ac:dyDescent="0.35">
      <c r="C3312">
        <f>'TPS543C20 Loop Gain'!AI628</f>
        <v>-16.797965899174734</v>
      </c>
      <c r="D3312">
        <f>'TPS543C20 Loop Gain'!AJ628</f>
        <v>58.764868799438645</v>
      </c>
      <c r="E3312">
        <f>'TPS543C20 Loop Gain'!B628</f>
        <v>49400</v>
      </c>
    </row>
    <row r="3313" spans="3:5" x14ac:dyDescent="0.35">
      <c r="C3313">
        <f>'TPS543C20 Loop Gain'!AI627</f>
        <v>-16.778329550805605</v>
      </c>
      <c r="D3313">
        <f>'TPS543C20 Loop Gain'!AJ627</f>
        <v>58.757960587573692</v>
      </c>
      <c r="E3313">
        <f>'TPS543C20 Loop Gain'!B627</f>
        <v>49300</v>
      </c>
    </row>
    <row r="3314" spans="3:5" x14ac:dyDescent="0.35">
      <c r="C3314">
        <f>'TPS543C20 Loop Gain'!AI626</f>
        <v>-16.758646496241688</v>
      </c>
      <c r="D3314">
        <f>'TPS543C20 Loop Gain'!AJ626</f>
        <v>58.750916172603596</v>
      </c>
      <c r="E3314">
        <f>'TPS543C20 Loop Gain'!B626</f>
        <v>49200</v>
      </c>
    </row>
    <row r="3315" spans="3:5" x14ac:dyDescent="0.35">
      <c r="C3315">
        <f>'TPS543C20 Loop Gain'!AI625</f>
        <v>-16.738916492354722</v>
      </c>
      <c r="D3315">
        <f>'TPS543C20 Loop Gain'!AJ625</f>
        <v>58.743734840091733</v>
      </c>
      <c r="E3315">
        <f>'TPS543C20 Loop Gain'!B625</f>
        <v>49100</v>
      </c>
    </row>
    <row r="3316" spans="3:5" x14ac:dyDescent="0.35">
      <c r="C3316">
        <f>'TPS543C20 Loop Gain'!AI624</f>
        <v>-16.719139294165505</v>
      </c>
      <c r="D3316">
        <f>'TPS543C20 Loop Gain'!AJ624</f>
        <v>58.736415871020512</v>
      </c>
      <c r="E3316">
        <f>'TPS543C20 Loop Gain'!B624</f>
        <v>49000</v>
      </c>
    </row>
    <row r="3317" spans="3:5" x14ac:dyDescent="0.35">
      <c r="C3317">
        <f>'TPS543C20 Loop Gain'!AI623</f>
        <v>-16.699314654826757</v>
      </c>
      <c r="D3317">
        <f>'TPS543C20 Loop Gain'!AJ623</f>
        <v>58.728958541759198</v>
      </c>
      <c r="E3317">
        <f>'TPS543C20 Loop Gain'!B623</f>
        <v>48900</v>
      </c>
    </row>
    <row r="3318" spans="3:5" x14ac:dyDescent="0.35">
      <c r="C3318">
        <f>'TPS543C20 Loop Gain'!AI622</f>
        <v>-16.679442325604455</v>
      </c>
      <c r="D3318">
        <f>'TPS543C20 Loop Gain'!AJ622</f>
        <v>58.72136212403089</v>
      </c>
      <c r="E3318">
        <f>'TPS543C20 Loop Gain'!B622</f>
        <v>48800</v>
      </c>
    </row>
    <row r="3319" spans="3:5" x14ac:dyDescent="0.35">
      <c r="C3319">
        <f>'TPS543C20 Loop Gain'!AI621</f>
        <v>-16.659522055859426</v>
      </c>
      <c r="D3319">
        <f>'TPS543C20 Loop Gain'!AJ621</f>
        <v>58.713625884881495</v>
      </c>
      <c r="E3319">
        <f>'TPS543C20 Loop Gain'!B621</f>
        <v>48700</v>
      </c>
    </row>
    <row r="3320" spans="3:5" x14ac:dyDescent="0.35">
      <c r="C3320">
        <f>'TPS543C20 Loop Gain'!AI620</f>
        <v>-16.639553593028172</v>
      </c>
      <c r="D3320">
        <f>'TPS543C20 Loop Gain'!AJ620</f>
        <v>58.705749086643038</v>
      </c>
      <c r="E3320">
        <f>'TPS543C20 Loop Gain'!B620</f>
        <v>48600</v>
      </c>
    </row>
    <row r="3321" spans="3:5" x14ac:dyDescent="0.35">
      <c r="C3321">
        <f>'TPS543C20 Loop Gain'!AI619</f>
        <v>-16.619536682604565</v>
      </c>
      <c r="D3321">
        <f>'TPS543C20 Loop Gain'!AJ619</f>
        <v>58.697730986905007</v>
      </c>
      <c r="E3321">
        <f>'TPS543C20 Loop Gain'!B619</f>
        <v>48500</v>
      </c>
    </row>
    <row r="3322" spans="3:5" x14ac:dyDescent="0.35">
      <c r="C3322">
        <f>'TPS543C20 Loop Gain'!AI618</f>
        <v>-16.599471068120373</v>
      </c>
      <c r="D3322">
        <f>'TPS543C20 Loop Gain'!AJ618</f>
        <v>58.689570838477032</v>
      </c>
      <c r="E3322">
        <f>'TPS543C20 Loop Gain'!B618</f>
        <v>48400</v>
      </c>
    </row>
    <row r="3323" spans="3:5" x14ac:dyDescent="0.35">
      <c r="C3323">
        <f>'TPS543C20 Loop Gain'!AI617</f>
        <v>-16.579356491125335</v>
      </c>
      <c r="D3323">
        <f>'TPS543C20 Loop Gain'!AJ617</f>
        <v>58.681267889359553</v>
      </c>
      <c r="E3323">
        <f>'TPS543C20 Loop Gain'!B617</f>
        <v>48300</v>
      </c>
    </row>
    <row r="3324" spans="3:5" x14ac:dyDescent="0.35">
      <c r="C3324">
        <f>'TPS543C20 Loop Gain'!AI616</f>
        <v>-16.559192691168654</v>
      </c>
      <c r="D3324">
        <f>'TPS543C20 Loop Gain'!AJ616</f>
        <v>58.672821382705443</v>
      </c>
      <c r="E3324">
        <f>'TPS543C20 Loop Gain'!B616</f>
        <v>48200</v>
      </c>
    </row>
    <row r="3325" spans="3:5" x14ac:dyDescent="0.35">
      <c r="C3325">
        <f>'TPS543C20 Loop Gain'!AI615</f>
        <v>-16.538979405777653</v>
      </c>
      <c r="D3325">
        <f>'TPS543C20 Loop Gain'!AJ615</f>
        <v>58.664230556789157</v>
      </c>
      <c r="E3325">
        <f>'TPS543C20 Loop Gain'!B615</f>
        <v>48100</v>
      </c>
    </row>
    <row r="3326" spans="3:5" x14ac:dyDescent="0.35">
      <c r="C3326">
        <f>'TPS543C20 Loop Gain'!AI614</f>
        <v>-16.518716370438995</v>
      </c>
      <c r="D3326">
        <f>'TPS543C20 Loop Gain'!AJ614</f>
        <v>58.65549464497105</v>
      </c>
      <c r="E3326">
        <f>'TPS543C20 Loop Gain'!B614</f>
        <v>48000</v>
      </c>
    </row>
    <row r="3327" spans="3:5" x14ac:dyDescent="0.35">
      <c r="C3327">
        <f>'TPS543C20 Loop Gain'!AI613</f>
        <v>-16.498403318577534</v>
      </c>
      <c r="D3327">
        <f>'TPS543C20 Loop Gain'!AJ613</f>
        <v>58.64661287566382</v>
      </c>
      <c r="E3327">
        <f>'TPS543C20 Loop Gain'!B613</f>
        <v>47900</v>
      </c>
    </row>
    <row r="3328" spans="3:5" x14ac:dyDescent="0.35">
      <c r="C3328">
        <f>'TPS543C20 Loop Gain'!AI612</f>
        <v>-16.478039981535616</v>
      </c>
      <c r="D3328">
        <f>'TPS543C20 Loop Gain'!AJ612</f>
        <v>58.637584472296751</v>
      </c>
      <c r="E3328">
        <f>'TPS543C20 Loop Gain'!B612</f>
        <v>47800</v>
      </c>
    </row>
    <row r="3329" spans="3:5" x14ac:dyDescent="0.35">
      <c r="C3329">
        <f>'TPS543C20 Loop Gain'!AI611</f>
        <v>-16.457626088553003</v>
      </c>
      <c r="D3329">
        <f>'TPS543C20 Loop Gain'!AJ611</f>
        <v>58.628408653281639</v>
      </c>
      <c r="E3329">
        <f>'TPS543C20 Loop Gain'!B611</f>
        <v>47700</v>
      </c>
    </row>
    <row r="3330" spans="3:5" x14ac:dyDescent="0.35">
      <c r="C3330">
        <f>'TPS543C20 Loop Gain'!AI610</f>
        <v>-16.437161366745272</v>
      </c>
      <c r="D3330">
        <f>'TPS543C20 Loop Gain'!AJ610</f>
        <v>58.619084631975831</v>
      </c>
      <c r="E3330">
        <f>'TPS543C20 Loop Gain'!B610</f>
        <v>47600</v>
      </c>
    </row>
    <row r="3331" spans="3:5" x14ac:dyDescent="0.35">
      <c r="C3331">
        <f>'TPS543C20 Loop Gain'!AI609</f>
        <v>-16.416645541081845</v>
      </c>
      <c r="D3331">
        <f>'TPS543C20 Loop Gain'!AJ609</f>
        <v>58.60961161665022</v>
      </c>
      <c r="E3331">
        <f>'TPS543C20 Loop Gain'!B609</f>
        <v>47500</v>
      </c>
    </row>
    <row r="3332" spans="3:5" x14ac:dyDescent="0.35">
      <c r="C3332">
        <f>'TPS543C20 Loop Gain'!AI608</f>
        <v>-16.396078334365892</v>
      </c>
      <c r="D3332">
        <f>'TPS543C20 Loop Gain'!AJ608</f>
        <v>58.599988810449403</v>
      </c>
      <c r="E3332">
        <f>'TPS543C20 Loop Gain'!B608</f>
        <v>47400</v>
      </c>
    </row>
    <row r="3333" spans="3:5" x14ac:dyDescent="0.35">
      <c r="C3333">
        <f>'TPS543C20 Loop Gain'!AI607</f>
        <v>-16.375459467210845</v>
      </c>
      <c r="D3333">
        <f>'TPS543C20 Loop Gain'!AJ607</f>
        <v>58.590215411359182</v>
      </c>
      <c r="E3333">
        <f>'TPS543C20 Loop Gain'!B607</f>
        <v>47300</v>
      </c>
    </row>
    <row r="3334" spans="3:5" x14ac:dyDescent="0.35">
      <c r="C3334">
        <f>'TPS543C20 Loop Gain'!AI606</f>
        <v>-16.354788658019203</v>
      </c>
      <c r="D3334">
        <f>'TPS543C20 Loop Gain'!AJ606</f>
        <v>58.580290612168277</v>
      </c>
      <c r="E3334">
        <f>'TPS543C20 Loop Gain'!B606</f>
        <v>47200</v>
      </c>
    </row>
    <row r="3335" spans="3:5" x14ac:dyDescent="0.35">
      <c r="C3335">
        <f>'TPS543C20 Loop Gain'!AI605</f>
        <v>-16.334065622960196</v>
      </c>
      <c r="D3335">
        <f>'TPS543C20 Loop Gain'!AJ605</f>
        <v>58.570213600433725</v>
      </c>
      <c r="E3335">
        <f>'TPS543C20 Loop Gain'!B605</f>
        <v>47100</v>
      </c>
    </row>
    <row r="3336" spans="3:5" x14ac:dyDescent="0.35">
      <c r="C3336">
        <f>'TPS543C20 Loop Gain'!AI604</f>
        <v>-16.313290075946341</v>
      </c>
      <c r="D3336">
        <f>'TPS543C20 Loop Gain'!AJ604</f>
        <v>58.559983558442454</v>
      </c>
      <c r="E3336">
        <f>'TPS543C20 Loop Gain'!B604</f>
        <v>47000</v>
      </c>
    </row>
    <row r="3337" spans="3:5" x14ac:dyDescent="0.35">
      <c r="C3337">
        <f>'TPS543C20 Loop Gain'!AI603</f>
        <v>-16.29246172861157</v>
      </c>
      <c r="D3337">
        <f>'TPS543C20 Loop Gain'!AJ603</f>
        <v>58.549599663175485</v>
      </c>
      <c r="E3337">
        <f>'TPS543C20 Loop Gain'!B603</f>
        <v>46900</v>
      </c>
    </row>
    <row r="3338" spans="3:5" x14ac:dyDescent="0.35">
      <c r="C3338">
        <f>'TPS543C20 Loop Gain'!AI602</f>
        <v>-16.271580290286664</v>
      </c>
      <c r="D3338">
        <f>'TPS543C20 Loop Gain'!AJ602</f>
        <v>58.539061086270436</v>
      </c>
      <c r="E3338">
        <f>'TPS543C20 Loop Gain'!B602</f>
        <v>46800</v>
      </c>
    </row>
    <row r="3339" spans="3:5" x14ac:dyDescent="0.35">
      <c r="C3339">
        <f>'TPS543C20 Loop Gain'!AI601</f>
        <v>-16.25064546797698</v>
      </c>
      <c r="D3339">
        <f>'TPS543C20 Loop Gain'!AJ601</f>
        <v>58.528366993985117</v>
      </c>
      <c r="E3339">
        <f>'TPS543C20 Loop Gain'!B601</f>
        <v>46700</v>
      </c>
    </row>
    <row r="3340" spans="3:5" x14ac:dyDescent="0.35">
      <c r="C3340">
        <f>'TPS543C20 Loop Gain'!AI600</f>
        <v>-16.229656966337778</v>
      </c>
      <c r="D3340">
        <f>'TPS543C20 Loop Gain'!AJ600</f>
        <v>58.51751654715865</v>
      </c>
      <c r="E3340">
        <f>'TPS543C20 Loop Gain'!B600</f>
        <v>46600</v>
      </c>
    </row>
    <row r="3341" spans="3:5" x14ac:dyDescent="0.35">
      <c r="C3341">
        <f>'TPS543C20 Loop Gain'!AI599</f>
        <v>-16.208614487651136</v>
      </c>
      <c r="D3341">
        <f>'TPS543C20 Loop Gain'!AJ599</f>
        <v>58.506508901174328</v>
      </c>
      <c r="E3341">
        <f>'TPS543C20 Loop Gain'!B599</f>
        <v>46500</v>
      </c>
    </row>
    <row r="3342" spans="3:5" x14ac:dyDescent="0.35">
      <c r="C3342">
        <f>'TPS543C20 Loop Gain'!AI598</f>
        <v>-16.187517731800089</v>
      </c>
      <c r="D3342">
        <f>'TPS543C20 Loop Gain'!AJ598</f>
        <v>58.495343205921216</v>
      </c>
      <c r="E3342">
        <f>'TPS543C20 Loop Gain'!B598</f>
        <v>46400</v>
      </c>
    </row>
    <row r="3343" spans="3:5" x14ac:dyDescent="0.35">
      <c r="C3343">
        <f>'TPS543C20 Loop Gain'!AI597</f>
        <v>-16.166366396245316</v>
      </c>
      <c r="D3343">
        <f>'TPS543C20 Loop Gain'!AJ597</f>
        <v>58.484018605757058</v>
      </c>
      <c r="E3343">
        <f>'TPS543C20 Loop Gain'!B597</f>
        <v>46300</v>
      </c>
    </row>
    <row r="3344" spans="3:5" x14ac:dyDescent="0.35">
      <c r="C3344">
        <f>'TPS543C20 Loop Gain'!AI596</f>
        <v>-16.145160175999514</v>
      </c>
      <c r="D3344">
        <f>'TPS543C20 Loop Gain'!AJ596</f>
        <v>58.472534239467578</v>
      </c>
      <c r="E3344">
        <f>'TPS543C20 Loop Gain'!B596</f>
        <v>46200</v>
      </c>
    </row>
    <row r="3345" spans="3:5" x14ac:dyDescent="0.35">
      <c r="C3345">
        <f>'TPS543C20 Loop Gain'!AI595</f>
        <v>-16.123898763601709</v>
      </c>
      <c r="D3345">
        <f>'TPS543C20 Loop Gain'!AJ595</f>
        <v>58.460889240230735</v>
      </c>
      <c r="E3345">
        <f>'TPS543C20 Loop Gain'!B595</f>
        <v>46100</v>
      </c>
    </row>
    <row r="3346" spans="3:5" x14ac:dyDescent="0.35">
      <c r="C3346">
        <f>'TPS543C20 Loop Gain'!AI594</f>
        <v>-16.102581849092857</v>
      </c>
      <c r="D3346">
        <f>'TPS543C20 Loop Gain'!AJ594</f>
        <v>58.449082735573825</v>
      </c>
      <c r="E3346">
        <f>'TPS543C20 Loop Gain'!B594</f>
        <v>46000</v>
      </c>
    </row>
    <row r="3347" spans="3:5" x14ac:dyDescent="0.35">
      <c r="C3347">
        <f>'TPS543C20 Loop Gain'!AI593</f>
        <v>-16.0812091199885</v>
      </c>
      <c r="D3347">
        <f>'TPS543C20 Loop Gain'!AJ593</f>
        <v>58.437113847338559</v>
      </c>
      <c r="E3347">
        <f>'TPS543C20 Loop Gain'!B593</f>
        <v>45900</v>
      </c>
    </row>
    <row r="3348" spans="3:5" x14ac:dyDescent="0.35">
      <c r="C3348">
        <f>'TPS543C20 Loop Gain'!AI592</f>
        <v>-16.059780261253508</v>
      </c>
      <c r="D3348">
        <f>'TPS543C20 Loop Gain'!AJ592</f>
        <v>58.42498169163742</v>
      </c>
      <c r="E3348">
        <f>'TPS543C20 Loop Gain'!B592</f>
        <v>45800</v>
      </c>
    </row>
    <row r="3349" spans="3:5" x14ac:dyDescent="0.35">
      <c r="C3349">
        <f>'TPS543C20 Loop Gain'!AI591</f>
        <v>-16.038294955275237</v>
      </c>
      <c r="D3349">
        <f>'TPS543C20 Loop Gain'!AJ591</f>
        <v>58.412685378816583</v>
      </c>
      <c r="E3349">
        <f>'TPS543C20 Loop Gain'!B591</f>
        <v>45700</v>
      </c>
    </row>
    <row r="3350" spans="3:5" x14ac:dyDescent="0.35">
      <c r="C3350">
        <f>'TPS543C20 Loop Gain'!AI590</f>
        <v>-16.016752881836162</v>
      </c>
      <c r="D3350">
        <f>'TPS543C20 Loop Gain'!AJ590</f>
        <v>58.400224013416349</v>
      </c>
      <c r="E3350">
        <f>'TPS543C20 Loop Gain'!B590</f>
        <v>45600</v>
      </c>
    </row>
    <row r="3351" spans="3:5" x14ac:dyDescent="0.35">
      <c r="C3351">
        <f>'TPS543C20 Loop Gain'!AI589</f>
        <v>-15.995153718087563</v>
      </c>
      <c r="D3351">
        <f>'TPS543C20 Loop Gain'!AJ589</f>
        <v>58.387596694128646</v>
      </c>
      <c r="E3351">
        <f>'TPS543C20 Loop Gain'!B589</f>
        <v>45500</v>
      </c>
    </row>
    <row r="3352" spans="3:5" x14ac:dyDescent="0.35">
      <c r="C3352">
        <f>'TPS543C20 Loop Gain'!AI588</f>
        <v>-15.973497138521001</v>
      </c>
      <c r="D3352">
        <f>'TPS543C20 Loop Gain'!AJ588</f>
        <v>58.37480251375775</v>
      </c>
      <c r="E3352">
        <f>'TPS543C20 Loop Gain'!B588</f>
        <v>45400</v>
      </c>
    </row>
    <row r="3353" spans="3:5" x14ac:dyDescent="0.35">
      <c r="C3353">
        <f>'TPS543C20 Loop Gain'!AI587</f>
        <v>-15.951782814940687</v>
      </c>
      <c r="D3353">
        <f>'TPS543C20 Loop Gain'!AJ587</f>
        <v>58.361840559180351</v>
      </c>
      <c r="E3353">
        <f>'TPS543C20 Loop Gain'!B587</f>
        <v>45300</v>
      </c>
    </row>
    <row r="3354" spans="3:5" x14ac:dyDescent="0.35">
      <c r="C3354">
        <f>'TPS543C20 Loop Gain'!AI586</f>
        <v>-15.930010416435785</v>
      </c>
      <c r="D3354">
        <f>'TPS543C20 Loop Gain'!AJ586</f>
        <v>58.348709911303295</v>
      </c>
      <c r="E3354">
        <f>'TPS543C20 Loop Gain'!B586</f>
        <v>45200</v>
      </c>
    </row>
    <row r="3355" spans="3:5" x14ac:dyDescent="0.35">
      <c r="C3355">
        <f>'TPS543C20 Loop Gain'!AI585</f>
        <v>-15.908179609350668</v>
      </c>
      <c r="D3355">
        <f>'TPS543C20 Loop Gain'!AJ585</f>
        <v>58.335409645022608</v>
      </c>
      <c r="E3355">
        <f>'TPS543C20 Loop Gain'!B585</f>
        <v>45100</v>
      </c>
    </row>
    <row r="3356" spans="3:5" x14ac:dyDescent="0.35">
      <c r="C3356">
        <f>'TPS543C20 Loop Gain'!AI584</f>
        <v>-15.886290057257131</v>
      </c>
      <c r="D3356">
        <f>'TPS543C20 Loop Gain'!AJ584</f>
        <v>58.321938829183104</v>
      </c>
      <c r="E3356">
        <f>'TPS543C20 Loop Gain'!B584</f>
        <v>45000</v>
      </c>
    </row>
    <row r="3357" spans="3:5" x14ac:dyDescent="0.35">
      <c r="C3357">
        <f>'TPS543C20 Loop Gain'!AI583</f>
        <v>-15.86434142092415</v>
      </c>
      <c r="D3357">
        <f>'TPS543C20 Loop Gain'!AJ583</f>
        <v>58.308296526535656</v>
      </c>
      <c r="E3357">
        <f>'TPS543C20 Loop Gain'!B583</f>
        <v>44900</v>
      </c>
    </row>
    <row r="3358" spans="3:5" x14ac:dyDescent="0.35">
      <c r="C3358">
        <f>'TPS543C20 Loop Gain'!AI582</f>
        <v>-15.842333358287961</v>
      </c>
      <c r="D3358">
        <f>'TPS543C20 Loop Gain'!AJ582</f>
        <v>58.294481793696832</v>
      </c>
      <c r="E3358">
        <f>'TPS543C20 Loop Gain'!B582</f>
        <v>44800</v>
      </c>
    </row>
    <row r="3359" spans="3:5" x14ac:dyDescent="0.35">
      <c r="C3359">
        <f>'TPS543C20 Loop Gain'!AI581</f>
        <v>-15.820265524423423</v>
      </c>
      <c r="D3359">
        <f>'TPS543C20 Loop Gain'!AJ581</f>
        <v>58.280493681103422</v>
      </c>
      <c r="E3359">
        <f>'TPS543C20 Loop Gain'!B581</f>
        <v>44700</v>
      </c>
    </row>
    <row r="3360" spans="3:5" x14ac:dyDescent="0.35">
      <c r="C3360">
        <f>'TPS543C20 Loop Gain'!AI580</f>
        <v>-15.798137571511617</v>
      </c>
      <c r="D3360">
        <f>'TPS543C20 Loop Gain'!AJ580</f>
        <v>58.266331232974231</v>
      </c>
      <c r="E3360">
        <f>'TPS543C20 Loop Gain'!B580</f>
        <v>44600</v>
      </c>
    </row>
    <row r="3361" spans="3:5" x14ac:dyDescent="0.35">
      <c r="C3361">
        <f>'TPS543C20 Loop Gain'!AI579</f>
        <v>-15.775949148810307</v>
      </c>
      <c r="D3361">
        <f>'TPS543C20 Loop Gain'!AJ579</f>
        <v>58.251993487263746</v>
      </c>
      <c r="E3361">
        <f>'TPS543C20 Loop Gain'!B579</f>
        <v>44500</v>
      </c>
    </row>
    <row r="3362" spans="3:5" x14ac:dyDescent="0.35">
      <c r="C3362">
        <f>'TPS543C20 Loop Gain'!AI578</f>
        <v>-15.753699902621774</v>
      </c>
      <c r="D3362">
        <f>'TPS543C20 Loop Gain'!AJ578</f>
        <v>58.237479475622628</v>
      </c>
      <c r="E3362">
        <f>'TPS543C20 Loop Gain'!B578</f>
        <v>44400</v>
      </c>
    </row>
    <row r="3363" spans="3:5" x14ac:dyDescent="0.35">
      <c r="C3363">
        <f>'TPS543C20 Loop Gain'!AI577</f>
        <v>-15.731389476262228</v>
      </c>
      <c r="D3363">
        <f>'TPS543C20 Loop Gain'!AJ577</f>
        <v>58.222788223351806</v>
      </c>
      <c r="E3363">
        <f>'TPS543C20 Loop Gain'!B577</f>
        <v>44300</v>
      </c>
    </row>
    <row r="3364" spans="3:5" x14ac:dyDescent="0.35">
      <c r="C3364">
        <f>'TPS543C20 Loop Gain'!AI576</f>
        <v>-15.709017510028495</v>
      </c>
      <c r="D3364">
        <f>'TPS543C20 Loop Gain'!AJ576</f>
        <v>58.207918749360452</v>
      </c>
      <c r="E3364">
        <f>'TPS543C20 Loop Gain'!B576</f>
        <v>44200</v>
      </c>
    </row>
    <row r="3365" spans="3:5" x14ac:dyDescent="0.35">
      <c r="C3365">
        <f>'TPS543C20 Loop Gain'!AI575</f>
        <v>-15.686583641166562</v>
      </c>
      <c r="D3365">
        <f>'TPS543C20 Loop Gain'!AJ575</f>
        <v>58.192870066122211</v>
      </c>
      <c r="E3365">
        <f>'TPS543C20 Loop Gain'!B575</f>
        <v>44100</v>
      </c>
    </row>
    <row r="3366" spans="3:5" x14ac:dyDescent="0.35">
      <c r="C3366">
        <f>'TPS543C20 Loop Gain'!AI574</f>
        <v>-15.664087503837758</v>
      </c>
      <c r="D3366">
        <f>'TPS543C20 Loop Gain'!AJ574</f>
        <v>58.177641179632211</v>
      </c>
      <c r="E3366">
        <f>'TPS543C20 Loop Gain'!B574</f>
        <v>44000</v>
      </c>
    </row>
    <row r="3367" spans="3:5" x14ac:dyDescent="0.35">
      <c r="C3367">
        <f>'TPS543C20 Loop Gain'!AI573</f>
        <v>-15.64152872908603</v>
      </c>
      <c r="D3367">
        <f>'TPS543C20 Loop Gain'!AJ573</f>
        <v>58.162231089361221</v>
      </c>
      <c r="E3367">
        <f>'TPS543C20 Loop Gain'!B573</f>
        <v>43900</v>
      </c>
    </row>
    <row r="3368" spans="3:5" x14ac:dyDescent="0.35">
      <c r="C3368">
        <f>'TPS543C20 Loop Gain'!AI572</f>
        <v>-15.618906944803907</v>
      </c>
      <c r="D3368">
        <f>'TPS543C20 Loop Gain'!AJ572</f>
        <v>58.146638788212741</v>
      </c>
      <c r="E3368">
        <f>'TPS543C20 Loop Gain'!B572</f>
        <v>43800</v>
      </c>
    </row>
    <row r="3369" spans="3:5" x14ac:dyDescent="0.35">
      <c r="C3369">
        <f>'TPS543C20 Loop Gain'!AI571</f>
        <v>-15.596221775698675</v>
      </c>
      <c r="D3369">
        <f>'TPS543C20 Loop Gain'!AJ571</f>
        <v>58.130863262478201</v>
      </c>
      <c r="E3369">
        <f>'TPS543C20 Loop Gain'!B571</f>
        <v>43700</v>
      </c>
    </row>
    <row r="3370" spans="3:5" x14ac:dyDescent="0.35">
      <c r="C3370">
        <f>'TPS543C20 Loop Gain'!AI570</f>
        <v>-15.573472843257253</v>
      </c>
      <c r="D3370">
        <f>'TPS543C20 Loop Gain'!AJ570</f>
        <v>58.114903491791949</v>
      </c>
      <c r="E3370">
        <f>'TPS543C20 Loop Gain'!B570</f>
        <v>43600</v>
      </c>
    </row>
    <row r="3371" spans="3:5" x14ac:dyDescent="0.35">
      <c r="C3371">
        <f>'TPS543C20 Loop Gain'!AI569</f>
        <v>-15.550659765711284</v>
      </c>
      <c r="D3371">
        <f>'TPS543C20 Loop Gain'!AJ569</f>
        <v>58.098758449085622</v>
      </c>
      <c r="E3371">
        <f>'TPS543C20 Loop Gain'!B569</f>
        <v>43500</v>
      </c>
    </row>
    <row r="3372" spans="3:5" x14ac:dyDescent="0.35">
      <c r="C3372">
        <f>'TPS543C20 Loop Gain'!AI568</f>
        <v>-15.527782158001486</v>
      </c>
      <c r="D3372">
        <f>'TPS543C20 Loop Gain'!AJ568</f>
        <v>58.082427100546383</v>
      </c>
      <c r="E3372">
        <f>'TPS543C20 Loop Gain'!B568</f>
        <v>43400</v>
      </c>
    </row>
    <row r="3373" spans="3:5" x14ac:dyDescent="0.35">
      <c r="C3373">
        <f>'TPS543C20 Loop Gain'!AI567</f>
        <v>-15.5048396317423</v>
      </c>
      <c r="D3373">
        <f>'TPS543C20 Loop Gain'!AJ567</f>
        <v>58.06590840556602</v>
      </c>
      <c r="E3373">
        <f>'TPS543C20 Loop Gain'!B567</f>
        <v>43300</v>
      </c>
    </row>
    <row r="3374" spans="3:5" x14ac:dyDescent="0.35">
      <c r="C3374">
        <f>'TPS543C20 Loop Gain'!AI566</f>
        <v>-15.481831795183936</v>
      </c>
      <c r="D3374">
        <f>'TPS543C20 Loop Gain'!AJ566</f>
        <v>58.049201316699609</v>
      </c>
      <c r="E3374">
        <f>'TPS543C20 Loop Gain'!B566</f>
        <v>43200</v>
      </c>
    </row>
    <row r="3375" spans="3:5" x14ac:dyDescent="0.35">
      <c r="C3375">
        <f>'TPS543C20 Loop Gain'!AI565</f>
        <v>-15.458758253176867</v>
      </c>
      <c r="D3375">
        <f>'TPS543C20 Loop Gain'!AJ565</f>
        <v>58.032304779618208</v>
      </c>
      <c r="E3375">
        <f>'TPS543C20 Loop Gain'!B565</f>
        <v>43100</v>
      </c>
    </row>
    <row r="3376" spans="3:5" x14ac:dyDescent="0.35">
      <c r="C3376">
        <f>'TPS543C20 Loop Gain'!AI564</f>
        <v>-15.435618607133978</v>
      </c>
      <c r="D3376">
        <f>'TPS543C20 Loop Gain'!AJ564</f>
        <v>58.015217733061633</v>
      </c>
      <c r="E3376">
        <f>'TPS543C20 Loop Gain'!B564</f>
        <v>43000</v>
      </c>
    </row>
    <row r="3377" spans="3:5" x14ac:dyDescent="0.35">
      <c r="C3377">
        <f>'TPS543C20 Loop Gain'!AI563</f>
        <v>-15.412412454992042</v>
      </c>
      <c r="D3377">
        <f>'TPS543C20 Loop Gain'!AJ563</f>
        <v>57.997939108795144</v>
      </c>
      <c r="E3377">
        <f>'TPS543C20 Loop Gain'!B563</f>
        <v>42900</v>
      </c>
    </row>
    <row r="3378" spans="3:5" x14ac:dyDescent="0.35">
      <c r="C3378">
        <f>'TPS543C20 Loop Gain'!AI562</f>
        <v>-15.389139391173838</v>
      </c>
      <c r="D3378">
        <f>'TPS543C20 Loop Gain'!AJ562</f>
        <v>57.980467831559324</v>
      </c>
      <c r="E3378">
        <f>'TPS543C20 Loop Gain'!B562</f>
        <v>42800</v>
      </c>
    </row>
    <row r="3379" spans="3:5" x14ac:dyDescent="0.35">
      <c r="C3379">
        <f>'TPS543C20 Loop Gain'!AI561</f>
        <v>-15.36579900654923</v>
      </c>
      <c r="D3379">
        <f>'TPS543C20 Loop Gain'!AJ561</f>
        <v>57.96280281902601</v>
      </c>
      <c r="E3379">
        <f>'TPS543C20 Loop Gain'!B561</f>
        <v>42700</v>
      </c>
    </row>
    <row r="3380" spans="3:5" x14ac:dyDescent="0.35">
      <c r="C3380">
        <f>'TPS543C20 Loop Gain'!AI560</f>
        <v>-15.342390888395606</v>
      </c>
      <c r="D3380">
        <f>'TPS543C20 Loop Gain'!AJ560</f>
        <v>57.94494298174952</v>
      </c>
      <c r="E3380">
        <f>'TPS543C20 Loop Gain'!B560</f>
        <v>42600</v>
      </c>
    </row>
    <row r="3381" spans="3:5" x14ac:dyDescent="0.35">
      <c r="C3381">
        <f>'TPS543C20 Loop Gain'!AI559</f>
        <v>-15.318914620357351</v>
      </c>
      <c r="D3381">
        <f>'TPS543C20 Loop Gain'!AJ559</f>
        <v>57.926887223121767</v>
      </c>
      <c r="E3381">
        <f>'TPS543C20 Loop Gain'!B559</f>
        <v>42500</v>
      </c>
    </row>
    <row r="3382" spans="3:5" x14ac:dyDescent="0.35">
      <c r="C3382">
        <f>'TPS543C20 Loop Gain'!AI558</f>
        <v>-15.295369782406175</v>
      </c>
      <c r="D3382">
        <f>'TPS543C20 Loop Gain'!AJ558</f>
        <v>57.908634439321737</v>
      </c>
      <c r="E3382">
        <f>'TPS543C20 Loop Gain'!B558</f>
        <v>42400</v>
      </c>
    </row>
    <row r="3383" spans="3:5" x14ac:dyDescent="0.35">
      <c r="C3383">
        <f>'TPS543C20 Loop Gain'!AI557</f>
        <v>-15.271755950799669</v>
      </c>
      <c r="D3383">
        <f>'TPS543C20 Loop Gain'!AJ557</f>
        <v>57.890183519271616</v>
      </c>
      <c r="E3383">
        <f>'TPS543C20 Loop Gain'!B557</f>
        <v>42300</v>
      </c>
    </row>
    <row r="3384" spans="3:5" x14ac:dyDescent="0.35">
      <c r="C3384">
        <f>'TPS543C20 Loop Gain'!AI556</f>
        <v>-15.248072698039794</v>
      </c>
      <c r="D3384">
        <f>'TPS543C20 Loop Gain'!AJ556</f>
        <v>57.871533344584222</v>
      </c>
      <c r="E3384">
        <f>'TPS543C20 Loop Gain'!B556</f>
        <v>42200</v>
      </c>
    </row>
    <row r="3385" spans="3:5" x14ac:dyDescent="0.35">
      <c r="C3385">
        <f>'TPS543C20 Loop Gain'!AI555</f>
        <v>-15.224319592830177</v>
      </c>
      <c r="D3385">
        <f>'TPS543C20 Loop Gain'!AJ555</f>
        <v>57.852682789521488</v>
      </c>
      <c r="E3385">
        <f>'TPS543C20 Loop Gain'!B555</f>
        <v>42100</v>
      </c>
    </row>
    <row r="3386" spans="3:5" x14ac:dyDescent="0.35">
      <c r="C3386">
        <f>'TPS543C20 Loop Gain'!AI554</f>
        <v>-15.200496200034262</v>
      </c>
      <c r="D3386">
        <f>'TPS543C20 Loop Gain'!AJ554</f>
        <v>57.833630720938942</v>
      </c>
      <c r="E3386">
        <f>'TPS543C20 Loop Gain'!B554</f>
        <v>42000</v>
      </c>
    </row>
    <row r="3387" spans="3:5" x14ac:dyDescent="0.35">
      <c r="C3387">
        <f>'TPS543C20 Loop Gain'!AI553</f>
        <v>-15.176602080631334</v>
      </c>
      <c r="D3387">
        <f>'TPS543C20 Loop Gain'!AJ553</f>
        <v>57.814375998243868</v>
      </c>
      <c r="E3387">
        <f>'TPS543C20 Loop Gain'!B553</f>
        <v>41900</v>
      </c>
    </row>
    <row r="3388" spans="3:5" x14ac:dyDescent="0.35">
      <c r="C3388">
        <f>'TPS543C20 Loop Gain'!AI552</f>
        <v>-15.15263679167305</v>
      </c>
      <c r="D3388">
        <f>'TPS543C20 Loop Gain'!AJ552</f>
        <v>57.794917473343311</v>
      </c>
      <c r="E3388">
        <f>'TPS543C20 Loop Gain'!B552</f>
        <v>41800</v>
      </c>
    </row>
    <row r="3389" spans="3:5" x14ac:dyDescent="0.35">
      <c r="C3389">
        <f>'TPS543C20 Loop Gain'!AI551</f>
        <v>-15.128599886238847</v>
      </c>
      <c r="D3389">
        <f>'TPS543C20 Loop Gain'!AJ551</f>
        <v>57.775253990594187</v>
      </c>
      <c r="E3389">
        <f>'TPS543C20 Loop Gain'!B551</f>
        <v>41700</v>
      </c>
    </row>
    <row r="3390" spans="3:5" x14ac:dyDescent="0.35">
      <c r="C3390">
        <f>'TPS543C20 Loop Gain'!AI550</f>
        <v>-15.104490913390547</v>
      </c>
      <c r="D3390">
        <f>'TPS543C20 Loop Gain'!AJ550</f>
        <v>57.755384386758799</v>
      </c>
      <c r="E3390">
        <f>'TPS543C20 Loop Gain'!B550</f>
        <v>41600</v>
      </c>
    </row>
    <row r="3391" spans="3:5" x14ac:dyDescent="0.35">
      <c r="C3391">
        <f>'TPS543C20 Loop Gain'!AI549</f>
        <v>-15.08030941812695</v>
      </c>
      <c r="D3391">
        <f>'TPS543C20 Loop Gain'!AJ549</f>
        <v>57.735307490951449</v>
      </c>
      <c r="E3391">
        <f>'TPS543C20 Loop Gain'!B549</f>
        <v>41500</v>
      </c>
    </row>
    <row r="3392" spans="3:5" x14ac:dyDescent="0.35">
      <c r="C3392">
        <f>'TPS543C20 Loop Gain'!AI548</f>
        <v>-15.056054941337809</v>
      </c>
      <c r="D3392">
        <f>'TPS543C20 Loop Gain'!AJ548</f>
        <v>57.715022124591279</v>
      </c>
      <c r="E3392">
        <f>'TPS543C20 Loop Gain'!B548</f>
        <v>41400</v>
      </c>
    </row>
    <row r="3393" spans="3:5" x14ac:dyDescent="0.35">
      <c r="C3393">
        <f>'TPS543C20 Loop Gain'!AI547</f>
        <v>-15.031727019756328</v>
      </c>
      <c r="D3393">
        <f>'TPS543C20 Loop Gain'!AJ547</f>
        <v>57.694527101352669</v>
      </c>
      <c r="E3393">
        <f>'TPS543C20 Loop Gain'!B547</f>
        <v>41300</v>
      </c>
    </row>
    <row r="3394" spans="3:5" x14ac:dyDescent="0.35">
      <c r="C3394">
        <f>'TPS543C20 Loop Gain'!AI546</f>
        <v>-15.007325185911959</v>
      </c>
      <c r="D3394">
        <f>'TPS543C20 Loop Gain'!AJ546</f>
        <v>57.673821227115617</v>
      </c>
      <c r="E3394">
        <f>'TPS543C20 Loop Gain'!B546</f>
        <v>41200</v>
      </c>
    </row>
    <row r="3395" spans="3:5" x14ac:dyDescent="0.35">
      <c r="C3395">
        <f>'TPS543C20 Loop Gain'!AI545</f>
        <v>-14.982848968081866</v>
      </c>
      <c r="D3395">
        <f>'TPS543C20 Loop Gain'!AJ545</f>
        <v>57.652903299915231</v>
      </c>
      <c r="E3395">
        <f>'TPS543C20 Loop Gain'!B545</f>
        <v>41100</v>
      </c>
    </row>
    <row r="3396" spans="3:5" x14ac:dyDescent="0.35">
      <c r="C3396">
        <f>'TPS543C20 Loop Gain'!AI544</f>
        <v>-14.958297890242395</v>
      </c>
      <c r="D3396">
        <f>'TPS543C20 Loop Gain'!AJ544</f>
        <v>57.631772109892424</v>
      </c>
      <c r="E3396">
        <f>'TPS543C20 Loop Gain'!B544</f>
        <v>41000</v>
      </c>
    </row>
    <row r="3397" spans="3:5" x14ac:dyDescent="0.35">
      <c r="C3397">
        <f>'TPS543C20 Loop Gain'!AI543</f>
        <v>-14.933671472019494</v>
      </c>
      <c r="D3397">
        <f>'TPS543C20 Loop Gain'!AJ543</f>
        <v>57.6104264392443</v>
      </c>
      <c r="E3397">
        <f>'TPS543C20 Loop Gain'!B543</f>
        <v>40900</v>
      </c>
    </row>
    <row r="3398" spans="3:5" x14ac:dyDescent="0.35">
      <c r="C3398">
        <f>'TPS543C20 Loop Gain'!AI542</f>
        <v>-14.908969228637845</v>
      </c>
      <c r="D3398">
        <f>'TPS543C20 Loop Gain'!AJ542</f>
        <v>57.588865062174342</v>
      </c>
      <c r="E3398">
        <f>'TPS543C20 Loop Gain'!B542</f>
        <v>40800</v>
      </c>
    </row>
    <row r="3399" spans="3:5" x14ac:dyDescent="0.35">
      <c r="C3399">
        <f>'TPS543C20 Loop Gain'!AI541</f>
        <v>-14.884190670870712</v>
      </c>
      <c r="D3399">
        <f>'TPS543C20 Loop Gain'!AJ541</f>
        <v>57.567086744838832</v>
      </c>
      <c r="E3399">
        <f>'TPS543C20 Loop Gain'!B541</f>
        <v>40700</v>
      </c>
    </row>
    <row r="3400" spans="3:5" x14ac:dyDescent="0.35">
      <c r="C3400">
        <f>'TPS543C20 Loop Gain'!AI540</f>
        <v>-14.859335304988139</v>
      </c>
      <c r="D3400">
        <f>'TPS543C20 Loop Gain'!AJ540</f>
        <v>57.545090245302013</v>
      </c>
      <c r="E3400">
        <f>'TPS543C20 Loop Gain'!B540</f>
        <v>40600</v>
      </c>
    </row>
    <row r="3401" spans="3:5" x14ac:dyDescent="0.35">
      <c r="C3401">
        <f>'TPS543C20 Loop Gain'!AI539</f>
        <v>-14.834402632704389</v>
      </c>
      <c r="D3401">
        <f>'TPS543C20 Loop Gain'!AJ539</f>
        <v>57.522874313479399</v>
      </c>
      <c r="E3401">
        <f>'TPS543C20 Loop Gain'!B539</f>
        <v>40500</v>
      </c>
    </row>
    <row r="3402" spans="3:5" x14ac:dyDescent="0.35">
      <c r="C3402">
        <f>'TPS543C20 Loop Gain'!AI538</f>
        <v>-14.809392151124525</v>
      </c>
      <c r="D3402">
        <f>'TPS543C20 Loop Gain'!AJ538</f>
        <v>57.500437691093317</v>
      </c>
      <c r="E3402">
        <f>'TPS543C20 Loop Gain'!B538</f>
        <v>40400</v>
      </c>
    </row>
    <row r="3403" spans="3:5" x14ac:dyDescent="0.35">
      <c r="C3403">
        <f>'TPS543C20 Loop Gain'!AI537</f>
        <v>-14.784303352691403</v>
      </c>
      <c r="D3403">
        <f>'TPS543C20 Loop Gain'!AJ537</f>
        <v>57.47777911161679</v>
      </c>
      <c r="E3403">
        <f>'TPS543C20 Loop Gain'!B537</f>
        <v>40300</v>
      </c>
    </row>
    <row r="3404" spans="3:5" x14ac:dyDescent="0.35">
      <c r="C3404">
        <f>'TPS543C20 Loop Gain'!AI536</f>
        <v>-14.759135725130596</v>
      </c>
      <c r="D3404">
        <f>'TPS543C20 Loop Gain'!AJ536</f>
        <v>57.45489730022495</v>
      </c>
      <c r="E3404">
        <f>'TPS543C20 Loop Gain'!B536</f>
        <v>40200</v>
      </c>
    </row>
    <row r="3405" spans="3:5" x14ac:dyDescent="0.35">
      <c r="C3405">
        <f>'TPS543C20 Loop Gain'!AI535</f>
        <v>-14.733888751395343</v>
      </c>
      <c r="D3405">
        <f>'TPS543C20 Loop Gain'!AJ535</f>
        <v>57.431790973745017</v>
      </c>
      <c r="E3405">
        <f>'TPS543C20 Loop Gain'!B535</f>
        <v>40100</v>
      </c>
    </row>
    <row r="3406" spans="3:5" x14ac:dyDescent="0.35">
      <c r="C3406">
        <f>'TPS543C20 Loop Gain'!AI534</f>
        <v>-14.708561909609955</v>
      </c>
      <c r="D3406">
        <f>'TPS543C20 Loop Gain'!AJ534</f>
        <v>57.408458840602968</v>
      </c>
      <c r="E3406">
        <f>'TPS543C20 Loop Gain'!B534</f>
        <v>40000</v>
      </c>
    </row>
    <row r="3407" spans="3:5" x14ac:dyDescent="0.35">
      <c r="C3407">
        <f>'TPS543C20 Loop Gain'!AI533</f>
        <v>-14.683154673013551</v>
      </c>
      <c r="D3407">
        <f>'TPS543C20 Loop Gain'!AJ533</f>
        <v>57.384899600775022</v>
      </c>
      <c r="E3407">
        <f>'TPS543C20 Loop Gain'!B533</f>
        <v>39900</v>
      </c>
    </row>
    <row r="3408" spans="3:5" x14ac:dyDescent="0.35">
      <c r="C3408">
        <f>'TPS543C20 Loop Gain'!AI532</f>
        <v>-14.657666509901663</v>
      </c>
      <c r="D3408">
        <f>'TPS543C20 Loop Gain'!AJ532</f>
        <v>57.361111945733455</v>
      </c>
      <c r="E3408">
        <f>'TPS543C20 Loop Gain'!B532</f>
        <v>39800</v>
      </c>
    </row>
    <row r="3409" spans="3:5" x14ac:dyDescent="0.35">
      <c r="C3409">
        <f>'TPS543C20 Loop Gain'!AI531</f>
        <v>-14.632096883568691</v>
      </c>
      <c r="D3409">
        <f>'TPS543C20 Loop Gain'!AJ531</f>
        <v>57.337094558398249</v>
      </c>
      <c r="E3409">
        <f>'TPS543C20 Loop Gain'!B531</f>
        <v>39700</v>
      </c>
    </row>
    <row r="3410" spans="3:5" x14ac:dyDescent="0.35">
      <c r="C3410">
        <f>'TPS543C20 Loop Gain'!AI530</f>
        <v>-14.606445252247426</v>
      </c>
      <c r="D3410">
        <f>'TPS543C20 Loop Gain'!AJ530</f>
        <v>57.312846113082692</v>
      </c>
      <c r="E3410">
        <f>'TPS543C20 Loop Gain'!B530</f>
        <v>39600</v>
      </c>
    </row>
    <row r="3411" spans="3:5" x14ac:dyDescent="0.35">
      <c r="C3411">
        <f>'TPS543C20 Loop Gain'!AI529</f>
        <v>-14.580711069049848</v>
      </c>
      <c r="D3411">
        <f>'TPS543C20 Loop Gain'!AJ529</f>
        <v>57.288365275446687</v>
      </c>
      <c r="E3411">
        <f>'TPS543C20 Loop Gain'!B529</f>
        <v>39500</v>
      </c>
    </row>
    <row r="3412" spans="3:5" x14ac:dyDescent="0.35">
      <c r="C3412">
        <f>'TPS543C20 Loop Gain'!AI528</f>
        <v>-14.554893781905756</v>
      </c>
      <c r="D3412">
        <f>'TPS543C20 Loop Gain'!AJ528</f>
        <v>57.263650702439662</v>
      </c>
      <c r="E3412">
        <f>'TPS543C20 Loop Gain'!B528</f>
        <v>39400</v>
      </c>
    </row>
    <row r="3413" spans="3:5" x14ac:dyDescent="0.35">
      <c r="C3413">
        <f>'TPS543C20 Loop Gain'!AI527</f>
        <v>-14.528992833500443</v>
      </c>
      <c r="D3413">
        <f>'TPS543C20 Loop Gain'!AJ527</f>
        <v>57.238701042252792</v>
      </c>
      <c r="E3413">
        <f>'TPS543C20 Loop Gain'!B527</f>
        <v>39300</v>
      </c>
    </row>
    <row r="3414" spans="3:5" x14ac:dyDescent="0.35">
      <c r="C3414">
        <f>'TPS543C20 Loop Gain'!AI526</f>
        <v>-14.503007661212761</v>
      </c>
      <c r="D3414">
        <f>'TPS543C20 Loop Gain'!AJ526</f>
        <v>57.213514934268439</v>
      </c>
      <c r="E3414">
        <f>'TPS543C20 Loop Gain'!B526</f>
        <v>39200</v>
      </c>
    </row>
    <row r="3415" spans="3:5" x14ac:dyDescent="0.35">
      <c r="C3415">
        <f>'TPS543C20 Loop Gain'!AI525</f>
        <v>-14.476937697050584</v>
      </c>
      <c r="D3415">
        <f>'TPS543C20 Loop Gain'!AJ525</f>
        <v>57.188091009003735</v>
      </c>
      <c r="E3415">
        <f>'TPS543C20 Loop Gain'!B525</f>
        <v>39100</v>
      </c>
    </row>
    <row r="3416" spans="3:5" x14ac:dyDescent="0.35">
      <c r="C3416">
        <f>'TPS543C20 Loop Gain'!AI524</f>
        <v>-14.450782367587278</v>
      </c>
      <c r="D3416">
        <f>'TPS543C20 Loop Gain'!AJ524</f>
        <v>57.162427888065316</v>
      </c>
      <c r="E3416">
        <f>'TPS543C20 Loop Gain'!B524</f>
        <v>39000</v>
      </c>
    </row>
    <row r="3417" spans="3:5" x14ac:dyDescent="0.35">
      <c r="C3417">
        <f>'TPS543C20 Loop Gain'!AI523</f>
        <v>-14.424541093894799</v>
      </c>
      <c r="D3417">
        <f>'TPS543C20 Loop Gain'!AJ523</f>
        <v>57.136524184093879</v>
      </c>
      <c r="E3417">
        <f>'TPS543C20 Loop Gain'!B523</f>
        <v>38900</v>
      </c>
    </row>
    <row r="3418" spans="3:5" x14ac:dyDescent="0.35">
      <c r="C3418">
        <f>'TPS543C20 Loop Gain'!AI522</f>
        <v>-14.398213291478701</v>
      </c>
      <c r="D3418">
        <f>'TPS543C20 Loop Gain'!AJ522</f>
        <v>57.110378500714027</v>
      </c>
      <c r="E3418">
        <f>'TPS543C20 Loop Gain'!B522</f>
        <v>38800</v>
      </c>
    </row>
    <row r="3419" spans="3:5" x14ac:dyDescent="0.35">
      <c r="C3419">
        <f>'TPS543C20 Loop Gain'!AI521</f>
        <v>-14.371798370209438</v>
      </c>
      <c r="D3419">
        <f>'TPS543C20 Loop Gain'!AJ521</f>
        <v>57.083989432484351</v>
      </c>
      <c r="E3419">
        <f>'TPS543C20 Loop Gain'!B521</f>
        <v>38700</v>
      </c>
    </row>
    <row r="3420" spans="3:5" x14ac:dyDescent="0.35">
      <c r="C3420">
        <f>'TPS543C20 Loop Gain'!AI520</f>
        <v>-14.345295734255108</v>
      </c>
      <c r="D3420">
        <f>'TPS543C20 Loop Gain'!AJ520</f>
        <v>57.057355564842815</v>
      </c>
      <c r="E3420">
        <f>'TPS543C20 Loop Gain'!B520</f>
        <v>38600</v>
      </c>
    </row>
    <row r="3421" spans="3:5" x14ac:dyDescent="0.35">
      <c r="C3421">
        <f>'TPS543C20 Loop Gain'!AI519</f>
        <v>-14.318704782011002</v>
      </c>
      <c r="D3421">
        <f>'TPS543C20 Loop Gain'!AJ519</f>
        <v>57.030475474059187</v>
      </c>
      <c r="E3421">
        <f>'TPS543C20 Loop Gain'!B519</f>
        <v>38500</v>
      </c>
    </row>
    <row r="3422" spans="3:5" x14ac:dyDescent="0.35">
      <c r="C3422">
        <f>'TPS543C20 Loop Gain'!AI518</f>
        <v>-14.2920249060301</v>
      </c>
      <c r="D3422">
        <f>'TPS543C20 Loop Gain'!AJ518</f>
        <v>57.003347727181968</v>
      </c>
      <c r="E3422">
        <f>'TPS543C20 Loop Gain'!B518</f>
        <v>38400</v>
      </c>
    </row>
    <row r="3423" spans="3:5" x14ac:dyDescent="0.35">
      <c r="C3423">
        <f>'TPS543C20 Loop Gain'!AI517</f>
        <v>-14.265255492951457</v>
      </c>
      <c r="D3423">
        <f>'TPS543C20 Loop Gain'!AJ517</f>
        <v>56.975970881987422</v>
      </c>
      <c r="E3423">
        <f>'TPS543C20 Loop Gain'!B517</f>
        <v>38300</v>
      </c>
    </row>
    <row r="3424" spans="3:5" x14ac:dyDescent="0.35">
      <c r="C3424">
        <f>'TPS543C20 Loop Gain'!AI516</f>
        <v>-14.238395923427136</v>
      </c>
      <c r="D3424">
        <f>'TPS543C20 Loop Gain'!AJ516</f>
        <v>56.948343486929403</v>
      </c>
      <c r="E3424">
        <f>'TPS543C20 Loop Gain'!B516</f>
        <v>38200</v>
      </c>
    </row>
    <row r="3425" spans="3:5" x14ac:dyDescent="0.35">
      <c r="C3425">
        <f>'TPS543C20 Loop Gain'!AI515</f>
        <v>-14.211445572049728</v>
      </c>
      <c r="D3425">
        <f>'TPS543C20 Loop Gain'!AJ515</f>
        <v>56.920464081088788</v>
      </c>
      <c r="E3425">
        <f>'TPS543C20 Loop Gain'!B515</f>
        <v>38100</v>
      </c>
    </row>
    <row r="3426" spans="3:5" x14ac:dyDescent="0.35">
      <c r="C3426">
        <f>'TPS543C20 Loop Gain'!AI514</f>
        <v>-14.184403807276597</v>
      </c>
      <c r="D3426">
        <f>'TPS543C20 Loop Gain'!AJ514</f>
        <v>56.892331194122541</v>
      </c>
      <c r="E3426">
        <f>'TPS543C20 Loop Gain'!B514</f>
        <v>38000</v>
      </c>
    </row>
    <row r="3427" spans="3:5" x14ac:dyDescent="0.35">
      <c r="C3427">
        <f>'TPS543C20 Loop Gain'!AI513</f>
        <v>-14.157269991355559</v>
      </c>
      <c r="D3427">
        <f>'TPS543C20 Loop Gain'!AJ513</f>
        <v>56.863943346212288</v>
      </c>
      <c r="E3427">
        <f>'TPS543C20 Loop Gain'!B513</f>
        <v>37900</v>
      </c>
    </row>
    <row r="3428" spans="3:5" x14ac:dyDescent="0.35">
      <c r="C3428">
        <f>'TPS543C20 Loop Gain'!AI512</f>
        <v>-14.130043480246801</v>
      </c>
      <c r="D3428">
        <f>'TPS543C20 Loop Gain'!AJ512</f>
        <v>56.835299048017042</v>
      </c>
      <c r="E3428">
        <f>'TPS543C20 Loop Gain'!B512</f>
        <v>37800</v>
      </c>
    </row>
    <row r="3429" spans="3:5" x14ac:dyDescent="0.35">
      <c r="C3429">
        <f>'TPS543C20 Loop Gain'!AI511</f>
        <v>-14.102723623545328</v>
      </c>
      <c r="D3429">
        <f>'TPS543C20 Loop Gain'!AJ511</f>
        <v>56.806396800618913</v>
      </c>
      <c r="E3429">
        <f>'TPS543C20 Loop Gain'!B511</f>
        <v>37700</v>
      </c>
    </row>
    <row r="3430" spans="3:5" x14ac:dyDescent="0.35">
      <c r="C3430">
        <f>'TPS543C20 Loop Gain'!AI510</f>
        <v>-14.075309764402785</v>
      </c>
      <c r="D3430">
        <f>'TPS543C20 Loop Gain'!AJ510</f>
        <v>56.777235095477465</v>
      </c>
      <c r="E3430">
        <f>'TPS543C20 Loop Gain'!B510</f>
        <v>37600</v>
      </c>
    </row>
    <row r="3431" spans="3:5" x14ac:dyDescent="0.35">
      <c r="C3431">
        <f>'TPS543C20 Loop Gain'!AI509</f>
        <v>-14.047801239445977</v>
      </c>
      <c r="D3431">
        <f>'TPS543C20 Loop Gain'!AJ509</f>
        <v>56.747812414377229</v>
      </c>
      <c r="E3431">
        <f>'TPS543C20 Loop Gain'!B509</f>
        <v>37500</v>
      </c>
    </row>
    <row r="3432" spans="3:5" x14ac:dyDescent="0.35">
      <c r="C3432">
        <f>'TPS543C20 Loop Gain'!AI508</f>
        <v>-14.020197378695556</v>
      </c>
      <c r="D3432">
        <f>'TPS543C20 Loop Gain'!AJ508</f>
        <v>56.718127229381523</v>
      </c>
      <c r="E3432">
        <f>'TPS543C20 Loop Gain'!B508</f>
        <v>37400</v>
      </c>
    </row>
    <row r="3433" spans="3:5" x14ac:dyDescent="0.35">
      <c r="C3433">
        <f>'TPS543C20 Loop Gain'!AI507</f>
        <v>-13.992497505484193</v>
      </c>
      <c r="D3433">
        <f>'TPS543C20 Loop Gain'!AJ507</f>
        <v>56.688178002778422</v>
      </c>
      <c r="E3433">
        <f>'TPS543C20 Loop Gain'!B507</f>
        <v>37300</v>
      </c>
    </row>
    <row r="3434" spans="3:5" x14ac:dyDescent="0.35">
      <c r="C3434">
        <f>'TPS543C20 Loop Gain'!AI506</f>
        <v>-13.964700936372193</v>
      </c>
      <c r="D3434">
        <f>'TPS543C20 Loop Gain'!AJ506</f>
        <v>56.657963187037794</v>
      </c>
      <c r="E3434">
        <f>'TPS543C20 Loop Gain'!B506</f>
        <v>37200</v>
      </c>
    </row>
    <row r="3435" spans="3:5" x14ac:dyDescent="0.35">
      <c r="C3435">
        <f>'TPS543C20 Loop Gain'!AI505</f>
        <v>-13.936806981061963</v>
      </c>
      <c r="D3435">
        <f>'TPS543C20 Loop Gain'!AJ505</f>
        <v>56.627481224758498</v>
      </c>
      <c r="E3435">
        <f>'TPS543C20 Loop Gain'!B505</f>
        <v>37100</v>
      </c>
    </row>
    <row r="3436" spans="3:5" x14ac:dyDescent="0.35">
      <c r="C3436">
        <f>'TPS543C20 Loop Gain'!AI504</f>
        <v>-13.908814942311967</v>
      </c>
      <c r="D3436">
        <f>'TPS543C20 Loop Gain'!AJ504</f>
        <v>56.596730548622531</v>
      </c>
      <c r="E3436">
        <f>'TPS543C20 Loop Gain'!B504</f>
        <v>37000</v>
      </c>
    </row>
    <row r="3437" spans="3:5" x14ac:dyDescent="0.35">
      <c r="C3437">
        <f>'TPS543C20 Loop Gain'!AI503</f>
        <v>-13.880724115849297</v>
      </c>
      <c r="D3437">
        <f>'TPS543C20 Loop Gain'!AJ503</f>
        <v>56.565709581348294</v>
      </c>
      <c r="E3437">
        <f>'TPS543C20 Loop Gain'!B503</f>
        <v>36900</v>
      </c>
    </row>
    <row r="3438" spans="3:5" x14ac:dyDescent="0.35">
      <c r="C3438">
        <f>'TPS543C20 Loop Gain'!AI502</f>
        <v>-13.852533790279873</v>
      </c>
      <c r="D3438">
        <f>'TPS543C20 Loop Gain'!AJ502</f>
        <v>56.534416735639311</v>
      </c>
      <c r="E3438">
        <f>'TPS543C20 Loop Gain'!B502</f>
        <v>36800</v>
      </c>
    </row>
    <row r="3439" spans="3:5" x14ac:dyDescent="0.35">
      <c r="C3439">
        <f>'TPS543C20 Loop Gain'!AI501</f>
        <v>-13.824243246998378</v>
      </c>
      <c r="D3439">
        <f>'TPS543C20 Loop Gain'!AJ501</f>
        <v>56.502850414142038</v>
      </c>
      <c r="E3439">
        <f>'TPS543C20 Loop Gain'!B501</f>
        <v>36700</v>
      </c>
    </row>
    <row r="3440" spans="3:5" x14ac:dyDescent="0.35">
      <c r="C3440">
        <f>'TPS543C20 Loop Gain'!AI500</f>
        <v>-13.795851760096625</v>
      </c>
      <c r="D3440">
        <f>'TPS543C20 Loop Gain'!AJ500</f>
        <v>56.471009009397186</v>
      </c>
      <c r="E3440">
        <f>'TPS543C20 Loop Gain'!B500</f>
        <v>36600</v>
      </c>
    </row>
    <row r="3441" spans="3:5" x14ac:dyDescent="0.35">
      <c r="C3441">
        <f>'TPS543C20 Loop Gain'!AI499</f>
        <v>-13.767358596270377</v>
      </c>
      <c r="D3441">
        <f>'TPS543C20 Loop Gain'!AJ499</f>
        <v>56.438890903792682</v>
      </c>
      <c r="E3441">
        <f>'TPS543C20 Loop Gain'!B499</f>
        <v>36500</v>
      </c>
    </row>
    <row r="3442" spans="3:5" x14ac:dyDescent="0.35">
      <c r="C3442">
        <f>'TPS543C20 Loop Gain'!AI498</f>
        <v>-13.738763014724393</v>
      </c>
      <c r="D3442">
        <f>'TPS543C20 Loop Gain'!AJ498</f>
        <v>56.406494469520815</v>
      </c>
      <c r="E3442">
        <f>'TPS543C20 Loop Gain'!B498</f>
        <v>36400</v>
      </c>
    </row>
    <row r="3443" spans="3:5" x14ac:dyDescent="0.35">
      <c r="C3443">
        <f>'TPS543C20 Loop Gain'!AI497</f>
        <v>-13.710064267076497</v>
      </c>
      <c r="D3443">
        <f>'TPS543C20 Loop Gain'!AJ497</f>
        <v>56.373818068531314</v>
      </c>
      <c r="E3443">
        <f>'TPS543C20 Loop Gain'!B497</f>
        <v>36300</v>
      </c>
    </row>
    <row r="3444" spans="3:5" x14ac:dyDescent="0.35">
      <c r="C3444">
        <f>'TPS543C20 Loop Gain'!AI496</f>
        <v>-13.681261597260526</v>
      </c>
      <c r="D3444">
        <f>'TPS543C20 Loop Gain'!AJ496</f>
        <v>56.340860052488942</v>
      </c>
      <c r="E3444">
        <f>'TPS543C20 Loop Gain'!B496</f>
        <v>36200</v>
      </c>
    </row>
    <row r="3445" spans="3:5" x14ac:dyDescent="0.35">
      <c r="C3445">
        <f>'TPS543C20 Loop Gain'!AI495</f>
        <v>-13.652354241426554</v>
      </c>
      <c r="D3445">
        <f>'TPS543C20 Loop Gain'!AJ495</f>
        <v>56.307618762726591</v>
      </c>
      <c r="E3445">
        <f>'TPS543C20 Loop Gain'!B495</f>
        <v>36100</v>
      </c>
    </row>
    <row r="3446" spans="3:5" x14ac:dyDescent="0.35">
      <c r="C3446">
        <f>'TPS543C20 Loop Gain'!AI494</f>
        <v>-13.623341427841089</v>
      </c>
      <c r="D3446">
        <f>'TPS543C20 Loop Gain'!AJ494</f>
        <v>56.274092530205365</v>
      </c>
      <c r="E3446">
        <f>'TPS543C20 Loop Gain'!B494</f>
        <v>36000</v>
      </c>
    </row>
    <row r="3447" spans="3:5" x14ac:dyDescent="0.35">
      <c r="C3447">
        <f>'TPS543C20 Loop Gain'!AI493</f>
        <v>-13.594222376784133</v>
      </c>
      <c r="D3447">
        <f>'TPS543C20 Loop Gain'!AJ493</f>
        <v>56.240279675470681</v>
      </c>
      <c r="E3447">
        <f>'TPS543C20 Loop Gain'!B493</f>
        <v>35900</v>
      </c>
    </row>
    <row r="3448" spans="3:5" x14ac:dyDescent="0.35">
      <c r="C3448">
        <f>'TPS543C20 Loop Gain'!AI492</f>
        <v>-13.564996300446525</v>
      </c>
      <c r="D3448">
        <f>'TPS543C20 Loop Gain'!AJ492</f>
        <v>56.206178508611117</v>
      </c>
      <c r="E3448">
        <f>'TPS543C20 Loop Gain'!B492</f>
        <v>35800</v>
      </c>
    </row>
    <row r="3449" spans="3:5" x14ac:dyDescent="0.35">
      <c r="C3449">
        <f>'TPS543C20 Loop Gain'!AI491</f>
        <v>-13.535662402824036</v>
      </c>
      <c r="D3449">
        <f>'TPS543C20 Loop Gain'!AJ491</f>
        <v>56.171787329216116</v>
      </c>
      <c r="E3449">
        <f>'TPS543C20 Loop Gain'!B491</f>
        <v>35700</v>
      </c>
    </row>
    <row r="3450" spans="3:5" x14ac:dyDescent="0.35">
      <c r="C3450">
        <f>'TPS543C20 Loop Gain'!AI490</f>
        <v>-13.506219879609739</v>
      </c>
      <c r="D3450">
        <f>'TPS543C20 Loop Gain'!AJ490</f>
        <v>56.137104426335149</v>
      </c>
      <c r="E3450">
        <f>'TPS543C20 Loop Gain'!B490</f>
        <v>35600</v>
      </c>
    </row>
    <row r="3451" spans="3:5" x14ac:dyDescent="0.35">
      <c r="C3451">
        <f>'TPS543C20 Loop Gain'!AI489</f>
        <v>-13.476667918087394</v>
      </c>
      <c r="D3451">
        <f>'TPS543C20 Loop Gain'!AJ489</f>
        <v>56.102128078442263</v>
      </c>
      <c r="E3451">
        <f>'TPS543C20 Loop Gain'!B489</f>
        <v>35500</v>
      </c>
    </row>
    <row r="3452" spans="3:5" x14ac:dyDescent="0.35">
      <c r="C3452">
        <f>'TPS543C20 Loop Gain'!AI488</f>
        <v>-13.447005697019252</v>
      </c>
      <c r="D3452">
        <f>'TPS543C20 Loop Gain'!AJ488</f>
        <v>56.066856553392469</v>
      </c>
      <c r="E3452">
        <f>'TPS543C20 Loop Gain'!B488</f>
        <v>35400</v>
      </c>
    </row>
    <row r="3453" spans="3:5" x14ac:dyDescent="0.35">
      <c r="C3453">
        <f>'TPS543C20 Loop Gain'!AI487</f>
        <v>-13.417232386535151</v>
      </c>
      <c r="D3453">
        <f>'TPS543C20 Loop Gain'!AJ487</f>
        <v>56.031288108386228</v>
      </c>
      <c r="E3453">
        <f>'TPS543C20 Loop Gain'!B487</f>
        <v>35300</v>
      </c>
    </row>
    <row r="3454" spans="3:5" x14ac:dyDescent="0.35">
      <c r="C3454">
        <f>'TPS543C20 Loop Gain'!AI486</f>
        <v>-13.387347148017778</v>
      </c>
      <c r="D3454">
        <f>'TPS543C20 Loop Gain'!AJ486</f>
        <v>55.995420989933343</v>
      </c>
      <c r="E3454">
        <f>'TPS543C20 Loop Gain'!B486</f>
        <v>35200</v>
      </c>
    </row>
    <row r="3455" spans="3:5" x14ac:dyDescent="0.35">
      <c r="C3455">
        <f>'TPS543C20 Loop Gain'!AI485</f>
        <v>-13.357349133988087</v>
      </c>
      <c r="D3455">
        <f>'TPS543C20 Loop Gain'!AJ485</f>
        <v>55.959253433814858</v>
      </c>
      <c r="E3455">
        <f>'TPS543C20 Loop Gain'!B485</f>
        <v>35100</v>
      </c>
    </row>
    <row r="3456" spans="3:5" x14ac:dyDescent="0.35">
      <c r="C3456">
        <f>'TPS543C20 Loop Gain'!AI484</f>
        <v>-13.32723748798756</v>
      </c>
      <c r="D3456">
        <f>'TPS543C20 Loop Gain'!AJ484</f>
        <v>55.922783665050069</v>
      </c>
      <c r="E3456">
        <f>'TPS543C20 Loop Gain'!B484</f>
        <v>35000</v>
      </c>
    </row>
    <row r="3457" spans="3:5" x14ac:dyDescent="0.35">
      <c r="C3457">
        <f>'TPS543C20 Loop Gain'!AI483</f>
        <v>-13.297011344458481</v>
      </c>
      <c r="D3457">
        <f>'TPS543C20 Loop Gain'!AJ483</f>
        <v>55.886009897861634</v>
      </c>
      <c r="E3457">
        <f>'TPS543C20 Loop Gain'!B483</f>
        <v>34900</v>
      </c>
    </row>
    <row r="3458" spans="3:5" x14ac:dyDescent="0.35">
      <c r="C3458">
        <f>'TPS543C20 Loop Gain'!AI482</f>
        <v>-13.266669828623275</v>
      </c>
      <c r="D3458">
        <f>'TPS543C20 Loop Gain'!AJ482</f>
        <v>55.848930335642656</v>
      </c>
      <c r="E3458">
        <f>'TPS543C20 Loop Gain'!B482</f>
        <v>34800</v>
      </c>
    </row>
    <row r="3459" spans="3:5" x14ac:dyDescent="0.35">
      <c r="C3459">
        <f>'TPS543C20 Loop Gain'!AI481</f>
        <v>-13.236212056361358</v>
      </c>
      <c r="D3459">
        <f>'TPS543C20 Loop Gain'!AJ481</f>
        <v>55.811543170925653</v>
      </c>
      <c r="E3459">
        <f>'TPS543C20 Loop Gain'!B481</f>
        <v>34700</v>
      </c>
    </row>
    <row r="3460" spans="3:5" x14ac:dyDescent="0.35">
      <c r="C3460">
        <f>'TPS543C20 Loop Gain'!AI480</f>
        <v>-13.2056371340841</v>
      </c>
      <c r="D3460">
        <f>'TPS543C20 Loop Gain'!AJ480</f>
        <v>55.773846585352473</v>
      </c>
      <c r="E3460">
        <f>'TPS543C20 Loop Gain'!B480</f>
        <v>34600</v>
      </c>
    </row>
    <row r="3461" spans="3:5" x14ac:dyDescent="0.35">
      <c r="C3461">
        <f>'TPS543C20 Loop Gain'!AI479</f>
        <v>-13.174944158607449</v>
      </c>
      <c r="D3461">
        <f>'TPS543C20 Loop Gain'!AJ479</f>
        <v>55.73583874964298</v>
      </c>
      <c r="E3461">
        <f>'TPS543C20 Loop Gain'!B479</f>
        <v>34500</v>
      </c>
    </row>
    <row r="3462" spans="3:5" x14ac:dyDescent="0.35">
      <c r="C3462">
        <f>'TPS543C20 Loop Gain'!AI478</f>
        <v>-13.14413221702333</v>
      </c>
      <c r="D3462">
        <f>'TPS543C20 Loop Gain'!AJ478</f>
        <v>55.697517823570017</v>
      </c>
      <c r="E3462">
        <f>'TPS543C20 Loop Gain'!B478</f>
        <v>34400</v>
      </c>
    </row>
    <row r="3463" spans="3:5" x14ac:dyDescent="0.35">
      <c r="C3463">
        <f>'TPS543C20 Loop Gain'!AI477</f>
        <v>-13.11320038656801</v>
      </c>
      <c r="D3463">
        <f>'TPS543C20 Loop Gain'!AJ477</f>
        <v>55.658881955930909</v>
      </c>
      <c r="E3463">
        <f>'TPS543C20 Loop Gain'!B477</f>
        <v>34300</v>
      </c>
    </row>
    <row r="3464" spans="3:5" x14ac:dyDescent="0.35">
      <c r="C3464">
        <f>'TPS543C20 Loop Gain'!AI476</f>
        <v>-13.082147734488993</v>
      </c>
      <c r="D3464">
        <f>'TPS543C20 Loop Gain'!AJ476</f>
        <v>55.619929284522456</v>
      </c>
      <c r="E3464">
        <f>'TPS543C20 Loop Gain'!B476</f>
        <v>34200</v>
      </c>
    </row>
    <row r="3465" spans="3:5" x14ac:dyDescent="0.35">
      <c r="C3465">
        <f>'TPS543C20 Loop Gain'!AI475</f>
        <v>-13.050973317909609</v>
      </c>
      <c r="D3465">
        <f>'TPS543C20 Loop Gain'!AJ475</f>
        <v>55.580657936118698</v>
      </c>
      <c r="E3465">
        <f>'TPS543C20 Loop Gain'!B475</f>
        <v>34100</v>
      </c>
    </row>
    <row r="3466" spans="3:5" x14ac:dyDescent="0.35">
      <c r="C3466">
        <f>'TPS543C20 Loop Gain'!AI474</f>
        <v>-13.019676183691608</v>
      </c>
      <c r="D3466">
        <f>'TPS543C20 Loop Gain'!AJ474</f>
        <v>55.541066026446991</v>
      </c>
      <c r="E3466">
        <f>'TPS543C20 Loop Gain'!B474</f>
        <v>34000</v>
      </c>
    </row>
    <row r="3467" spans="3:5" x14ac:dyDescent="0.35">
      <c r="C3467">
        <f>'TPS543C20 Loop Gain'!AI473</f>
        <v>-12.98825536829435</v>
      </c>
      <c r="D3467">
        <f>'TPS543C20 Loop Gain'!AJ473</f>
        <v>55.501151660167956</v>
      </c>
      <c r="E3467">
        <f>'TPS543C20 Loop Gain'!B473</f>
        <v>33900</v>
      </c>
    </row>
    <row r="3468" spans="3:5" x14ac:dyDescent="0.35">
      <c r="C3468">
        <f>'TPS543C20 Loop Gain'!AI472</f>
        <v>-12.956709897634102</v>
      </c>
      <c r="D3468">
        <f>'TPS543C20 Loop Gain'!AJ472</f>
        <v>55.460912930857376</v>
      </c>
      <c r="E3468">
        <f>'TPS543C20 Loop Gain'!B472</f>
        <v>33800</v>
      </c>
    </row>
    <row r="3469" spans="3:5" x14ac:dyDescent="0.35">
      <c r="C3469">
        <f>'TPS543C20 Loop Gain'!AI471</f>
        <v>-12.925038786937764</v>
      </c>
      <c r="D3469">
        <f>'TPS543C20 Loop Gain'!AJ471</f>
        <v>55.420347920988824</v>
      </c>
      <c r="E3469">
        <f>'TPS543C20 Loop Gain'!B471</f>
        <v>33700</v>
      </c>
    </row>
    <row r="3470" spans="3:5" x14ac:dyDescent="0.35">
      <c r="C3470">
        <f>'TPS543C20 Loop Gain'!AI470</f>
        <v>-12.893241040597774</v>
      </c>
      <c r="D3470">
        <f>'TPS543C20 Loop Gain'!AJ470</f>
        <v>55.379454701916899</v>
      </c>
      <c r="E3470">
        <f>'TPS543C20 Loop Gain'!B470</f>
        <v>33600</v>
      </c>
    </row>
    <row r="3471" spans="3:5" x14ac:dyDescent="0.35">
      <c r="C3471">
        <f>'TPS543C20 Loop Gain'!AI469</f>
        <v>-12.861315652021341</v>
      </c>
      <c r="D3471">
        <f>'TPS543C20 Loop Gain'!AJ469</f>
        <v>55.338231333866702</v>
      </c>
      <c r="E3471">
        <f>'TPS543C20 Loop Gain'!B469</f>
        <v>33500</v>
      </c>
    </row>
    <row r="3472" spans="3:5" x14ac:dyDescent="0.35">
      <c r="C3472">
        <f>'TPS543C20 Loop Gain'!AI468</f>
        <v>-12.82926160347975</v>
      </c>
      <c r="D3472">
        <f>'TPS543C20 Loop Gain'!AJ468</f>
        <v>55.29667586591809</v>
      </c>
      <c r="E3472">
        <f>'TPS543C20 Loop Gain'!B468</f>
        <v>33400</v>
      </c>
    </row>
    <row r="3473" spans="3:5" x14ac:dyDescent="0.35">
      <c r="C3473">
        <f>'TPS543C20 Loop Gain'!AI467</f>
        <v>-12.797077865953243</v>
      </c>
      <c r="D3473">
        <f>'TPS543C20 Loop Gain'!AJ467</f>
        <v>55.254786336000222</v>
      </c>
      <c r="E3473">
        <f>'TPS543C20 Loop Gain'!B467</f>
        <v>33300</v>
      </c>
    </row>
    <row r="3474" spans="3:5" x14ac:dyDescent="0.35">
      <c r="C3474">
        <f>'TPS543C20 Loop Gain'!AI466</f>
        <v>-12.764763398975132</v>
      </c>
      <c r="D3474">
        <f>'TPS543C20 Loop Gain'!AJ466</f>
        <v>55.212560770881929</v>
      </c>
      <c r="E3474">
        <f>'TPS543C20 Loop Gain'!B466</f>
        <v>33200</v>
      </c>
    </row>
    <row r="3475" spans="3:5" x14ac:dyDescent="0.35">
      <c r="C3475">
        <f>'TPS543C20 Loop Gain'!AI465</f>
        <v>-12.732317150471431</v>
      </c>
      <c r="D3475">
        <f>'TPS543C20 Loop Gain'!AJ465</f>
        <v>55.169997186166462</v>
      </c>
      <c r="E3475">
        <f>'TPS543C20 Loop Gain'!B465</f>
        <v>33100</v>
      </c>
    </row>
    <row r="3476" spans="3:5" x14ac:dyDescent="0.35">
      <c r="C3476">
        <f>'TPS543C20 Loop Gain'!AI464</f>
        <v>-12.699738056598797</v>
      </c>
      <c r="D3476">
        <f>'TPS543C20 Loop Gain'!AJ464</f>
        <v>55.127093586289448</v>
      </c>
      <c r="E3476">
        <f>'TPS543C20 Loop Gain'!B464</f>
        <v>33000</v>
      </c>
    </row>
    <row r="3477" spans="3:5" x14ac:dyDescent="0.35">
      <c r="C3477">
        <f>'TPS543C20 Loop Gain'!AI463</f>
        <v>-12.667025041580739</v>
      </c>
      <c r="D3477">
        <f>'TPS543C20 Loop Gain'!AJ463</f>
        <v>55.083847964517467</v>
      </c>
      <c r="E3477">
        <f>'TPS543C20 Loop Gain'!B463</f>
        <v>32900</v>
      </c>
    </row>
    <row r="3478" spans="3:5" x14ac:dyDescent="0.35">
      <c r="C3478">
        <f>'TPS543C20 Loop Gain'!AI462</f>
        <v>-12.634177017539123</v>
      </c>
      <c r="D3478">
        <f>'TPS543C20 Loop Gain'!AJ462</f>
        <v>55.040258302951017</v>
      </c>
      <c r="E3478">
        <f>'TPS543C20 Loop Gain'!B462</f>
        <v>32800</v>
      </c>
    </row>
    <row r="3479" spans="3:5" x14ac:dyDescent="0.35">
      <c r="C3479">
        <f>'TPS543C20 Loop Gain'!AI461</f>
        <v>-12.601192884324048</v>
      </c>
      <c r="D3479">
        <f>'TPS543C20 Loop Gain'!AJ461</f>
        <v>54.996322572526331</v>
      </c>
      <c r="E3479">
        <f>'TPS543C20 Loop Gain'!B461</f>
        <v>32700</v>
      </c>
    </row>
    <row r="3480" spans="3:5" x14ac:dyDescent="0.35">
      <c r="C3480">
        <f>'TPS543C20 Loop Gain'!AI460</f>
        <v>-12.568071529340191</v>
      </c>
      <c r="D3480">
        <f>'TPS543C20 Loop Gain'!AJ460</f>
        <v>54.952038733025603</v>
      </c>
      <c r="E3480">
        <f>'TPS543C20 Loop Gain'!B460</f>
        <v>32600</v>
      </c>
    </row>
    <row r="3481" spans="3:5" x14ac:dyDescent="0.35">
      <c r="C3481">
        <f>'TPS543C20 Loop Gain'!AI459</f>
        <v>-12.534811827371081</v>
      </c>
      <c r="D3481">
        <f>'TPS543C20 Loop Gain'!AJ459</f>
        <v>54.90740473308454</v>
      </c>
      <c r="E3481">
        <f>'TPS543C20 Loop Gain'!B459</f>
        <v>32500</v>
      </c>
    </row>
    <row r="3482" spans="3:5" x14ac:dyDescent="0.35">
      <c r="C3482">
        <f>'TPS543C20 Loop Gain'!AI458</f>
        <v>-12.501412640399971</v>
      </c>
      <c r="D3482">
        <f>'TPS543C20 Loop Gain'!AJ458</f>
        <v>54.862418510205117</v>
      </c>
      <c r="E3482">
        <f>'TPS543C20 Loop Gain'!B458</f>
        <v>32400</v>
      </c>
    </row>
    <row r="3483" spans="3:5" x14ac:dyDescent="0.35">
      <c r="C3483">
        <f>'TPS543C20 Loop Gain'!AI457</f>
        <v>-12.467872817426835</v>
      </c>
      <c r="D3483">
        <f>'TPS543C20 Loop Gain'!AJ457</f>
        <v>54.81707799077212</v>
      </c>
      <c r="E3483">
        <f>'TPS543C20 Loop Gain'!B457</f>
        <v>32300</v>
      </c>
    </row>
    <row r="3484" spans="3:5" x14ac:dyDescent="0.35">
      <c r="C3484">
        <f>'TPS543C20 Loop Gain'!AI456</f>
        <v>-12.434191194283787</v>
      </c>
      <c r="D3484">
        <f>'TPS543C20 Loop Gain'!AJ456</f>
        <v>54.771381090069795</v>
      </c>
      <c r="E3484">
        <f>'TPS543C20 Loop Gain'!B456</f>
        <v>32200</v>
      </c>
    </row>
    <row r="3485" spans="3:5" x14ac:dyDescent="0.35">
      <c r="C3485">
        <f>'TPS543C20 Loop Gain'!AI455</f>
        <v>-12.400366593446147</v>
      </c>
      <c r="D3485">
        <f>'TPS543C20 Loop Gain'!AJ455</f>
        <v>54.725325712305839</v>
      </c>
      <c r="E3485">
        <f>'TPS543C20 Loop Gain'!B455</f>
        <v>32100</v>
      </c>
    </row>
    <row r="3486" spans="3:5" x14ac:dyDescent="0.35">
      <c r="C3486">
        <f>'TPS543C20 Loop Gain'!AI454</f>
        <v>-12.366397823840538</v>
      </c>
      <c r="D3486">
        <f>'TPS543C20 Loop Gain'!AJ454</f>
        <v>54.678909750635533</v>
      </c>
      <c r="E3486">
        <f>'TPS543C20 Loop Gain'!B454</f>
        <v>32000</v>
      </c>
    </row>
    <row r="3487" spans="3:5" x14ac:dyDescent="0.35">
      <c r="C3487">
        <f>'TPS543C20 Loop Gain'!AI453</f>
        <v>-12.332283680650271</v>
      </c>
      <c r="D3487">
        <f>'TPS543C20 Loop Gain'!AJ453</f>
        <v>54.632131087188469</v>
      </c>
      <c r="E3487">
        <f>'TPS543C20 Loop Gain'!B453</f>
        <v>31900</v>
      </c>
    </row>
    <row r="3488" spans="3:5" x14ac:dyDescent="0.35">
      <c r="C3488">
        <f>'TPS543C20 Loop Gain'!AI452</f>
        <v>-12.298022945116212</v>
      </c>
      <c r="D3488">
        <f>'TPS543C20 Loop Gain'!AJ452</f>
        <v>54.584987593101744</v>
      </c>
      <c r="E3488">
        <f>'TPS543C20 Loop Gain'!B452</f>
        <v>31800</v>
      </c>
    </row>
    <row r="3489" spans="3:5" x14ac:dyDescent="0.35">
      <c r="C3489">
        <f>'TPS543C20 Loop Gain'!AI451</f>
        <v>-12.263614384335213</v>
      </c>
      <c r="D3489">
        <f>'TPS543C20 Loop Gain'!AJ451</f>
        <v>54.537477128557889</v>
      </c>
      <c r="E3489">
        <f>'TPS543C20 Loop Gain'!B451</f>
        <v>31700</v>
      </c>
    </row>
    <row r="3490" spans="3:5" x14ac:dyDescent="0.35">
      <c r="C3490">
        <f>'TPS543C20 Loop Gain'!AI450</f>
        <v>-12.22905675105515</v>
      </c>
      <c r="D3490">
        <f>'TPS543C20 Loop Gain'!AJ450</f>
        <v>54.489597542818601</v>
      </c>
      <c r="E3490">
        <f>'TPS543C20 Loop Gain'!B450</f>
        <v>31600</v>
      </c>
    </row>
    <row r="3491" spans="3:5" x14ac:dyDescent="0.35">
      <c r="C3491">
        <f>'TPS543C20 Loop Gain'!AI449</f>
        <v>-12.194348783464505</v>
      </c>
      <c r="D3491">
        <f>'TPS543C20 Loop Gain'!AJ449</f>
        <v>54.441346674274037</v>
      </c>
      <c r="E3491">
        <f>'TPS543C20 Loop Gain'!B449</f>
        <v>31500</v>
      </c>
    </row>
    <row r="3492" spans="3:5" x14ac:dyDescent="0.35">
      <c r="C3492">
        <f>'TPS543C20 Loop Gain'!AI448</f>
        <v>-12.159489204981611</v>
      </c>
      <c r="D3492">
        <f>'TPS543C20 Loop Gain'!AJ448</f>
        <v>54.392722350485407</v>
      </c>
      <c r="E3492">
        <f>'TPS543C20 Loop Gain'!B448</f>
        <v>31400</v>
      </c>
    </row>
    <row r="3493" spans="3:5" x14ac:dyDescent="0.35">
      <c r="C3493">
        <f>'TPS543C20 Loop Gain'!AI447</f>
        <v>-12.124476724036734</v>
      </c>
      <c r="D3493">
        <f>'TPS543C20 Loop Gain'!AJ447</f>
        <v>54.343722388240025</v>
      </c>
      <c r="E3493">
        <f>'TPS543C20 Loop Gain'!B447</f>
        <v>31300</v>
      </c>
    </row>
    <row r="3494" spans="3:5" x14ac:dyDescent="0.35">
      <c r="C3494">
        <f>'TPS543C20 Loop Gain'!AI446</f>
        <v>-12.089310033852179</v>
      </c>
      <c r="D3494">
        <f>'TPS543C20 Loop Gain'!AJ446</f>
        <v>54.294344593604826</v>
      </c>
      <c r="E3494">
        <f>'TPS543C20 Loop Gain'!B446</f>
        <v>31200</v>
      </c>
    </row>
    <row r="3495" spans="3:5" x14ac:dyDescent="0.35">
      <c r="C3495">
        <f>'TPS543C20 Loop Gain'!AI445</f>
        <v>-12.053987812219164</v>
      </c>
      <c r="D3495">
        <f>'TPS543C20 Loop Gain'!AJ445</f>
        <v>54.244586761988067</v>
      </c>
      <c r="E3495">
        <f>'TPS543C20 Loop Gain'!B445</f>
        <v>31100</v>
      </c>
    </row>
    <row r="3496" spans="3:5" x14ac:dyDescent="0.35">
      <c r="C3496">
        <f>'TPS543C20 Loop Gain'!AI444</f>
        <v>-12.018508721268393</v>
      </c>
      <c r="D3496">
        <f>'TPS543C20 Loop Gain'!AJ444</f>
        <v>54.194446678204116</v>
      </c>
      <c r="E3496">
        <f>'TPS543C20 Loop Gain'!B444</f>
        <v>31000</v>
      </c>
    </row>
    <row r="3497" spans="3:5" x14ac:dyDescent="0.35">
      <c r="C3497">
        <f>'TPS543C20 Loop Gain'!AI443</f>
        <v>-11.982871407238274</v>
      </c>
      <c r="D3497">
        <f>'TPS543C20 Loop Gain'!AJ443</f>
        <v>54.143922116543216</v>
      </c>
      <c r="E3497">
        <f>'TPS543C20 Loop Gain'!B443</f>
        <v>30900</v>
      </c>
    </row>
    <row r="3498" spans="3:5" x14ac:dyDescent="0.35">
      <c r="C3498">
        <f>'TPS543C20 Loop Gain'!AI442</f>
        <v>-11.947074500239786</v>
      </c>
      <c r="D3498">
        <f>'TPS543C20 Loop Gain'!AJ442</f>
        <v>54.093010840847619</v>
      </c>
      <c r="E3498">
        <f>'TPS543C20 Loop Gain'!B442</f>
        <v>30800</v>
      </c>
    </row>
    <row r="3499" spans="3:5" x14ac:dyDescent="0.35">
      <c r="C3499">
        <f>'TPS543C20 Loop Gain'!AI441</f>
        <v>-11.911116614014286</v>
      </c>
      <c r="D3499">
        <f>'TPS543C20 Loop Gain'!AJ441</f>
        <v>54.041710604589582</v>
      </c>
      <c r="E3499">
        <f>'TPS543C20 Loop Gain'!B441</f>
        <v>30700</v>
      </c>
    </row>
    <row r="3500" spans="3:5" x14ac:dyDescent="0.35">
      <c r="C3500">
        <f>'TPS543C20 Loop Gain'!AI440</f>
        <v>-11.874996345690171</v>
      </c>
      <c r="D3500">
        <f>'TPS543C20 Loop Gain'!AJ440</f>
        <v>53.990019150959697</v>
      </c>
      <c r="E3500">
        <f>'TPS543C20 Loop Gain'!B440</f>
        <v>30600</v>
      </c>
    </row>
    <row r="3501" spans="3:5" x14ac:dyDescent="0.35">
      <c r="C3501">
        <f>'TPS543C20 Loop Gain'!AI439</f>
        <v>-11.838712275532583</v>
      </c>
      <c r="D3501">
        <f>'TPS543C20 Loop Gain'!AJ439</f>
        <v>53.937934212956741</v>
      </c>
      <c r="E3501">
        <f>'TPS543C20 Loop Gain'!B439</f>
        <v>30500</v>
      </c>
    </row>
    <row r="3502" spans="3:5" x14ac:dyDescent="0.35">
      <c r="C3502">
        <f>'TPS543C20 Loop Gain'!AI438</f>
        <v>-11.802262966690515</v>
      </c>
      <c r="D3502">
        <f>'TPS543C20 Loop Gain'!AJ438</f>
        <v>53.885453513484023</v>
      </c>
      <c r="E3502">
        <f>'TPS543C20 Loop Gain'!B438</f>
        <v>30400</v>
      </c>
    </row>
    <row r="3503" spans="3:5" x14ac:dyDescent="0.35">
      <c r="C3503">
        <f>'TPS543C20 Loop Gain'!AI437</f>
        <v>-11.765646964937948</v>
      </c>
      <c r="D3503">
        <f>'TPS543C20 Loop Gain'!AJ437</f>
        <v>53.832574765454723</v>
      </c>
      <c r="E3503">
        <f>'TPS543C20 Loop Gain'!B437</f>
        <v>30300</v>
      </c>
    </row>
    <row r="3504" spans="3:5" x14ac:dyDescent="0.35">
      <c r="C3504">
        <f>'TPS543C20 Loop Gain'!AI436</f>
        <v>-11.728862798411591</v>
      </c>
      <c r="D3504">
        <f>'TPS543C20 Loop Gain'!AJ436</f>
        <v>53.779295671897955</v>
      </c>
      <c r="E3504">
        <f>'TPS543C20 Loop Gain'!B436</f>
        <v>30200</v>
      </c>
    </row>
    <row r="3505" spans="3:5" x14ac:dyDescent="0.35">
      <c r="C3505">
        <f>'TPS543C20 Loop Gain'!AI435</f>
        <v>-11.691908977341654</v>
      </c>
      <c r="D3505">
        <f>'TPS543C20 Loop Gain'!AJ435</f>
        <v>53.725613926077351</v>
      </c>
      <c r="E3505">
        <f>'TPS543C20 Loop Gain'!B435</f>
        <v>30100</v>
      </c>
    </row>
    <row r="3506" spans="3:5" x14ac:dyDescent="0.35">
      <c r="C3506">
        <f>'TPS543C20 Loop Gain'!AI434</f>
        <v>-11.65478399378137</v>
      </c>
      <c r="D3506">
        <f>'TPS543C20 Loop Gain'!AJ434</f>
        <v>53.671527211612165</v>
      </c>
      <c r="E3506">
        <f>'TPS543C20 Loop Gain'!B434</f>
        <v>30000</v>
      </c>
    </row>
    <row r="3507" spans="3:5" x14ac:dyDescent="0.35">
      <c r="C3507">
        <f>'TPS543C20 Loop Gain'!AI433</f>
        <v>-11.617486321327197</v>
      </c>
      <c r="D3507">
        <f>'TPS543C20 Loop Gain'!AJ433</f>
        <v>53.617033202606287</v>
      </c>
      <c r="E3507">
        <f>'TPS543C20 Loop Gain'!B433</f>
        <v>29900</v>
      </c>
    </row>
    <row r="3508" spans="3:5" x14ac:dyDescent="0.35">
      <c r="C3508">
        <f>'TPS543C20 Loop Gain'!AI432</f>
        <v>-11.58001441483707</v>
      </c>
      <c r="D3508">
        <f>'TPS543C20 Loop Gain'!AJ432</f>
        <v>53.562129563785753</v>
      </c>
      <c r="E3508">
        <f>'TPS543C20 Loop Gain'!B432</f>
        <v>29800</v>
      </c>
    </row>
    <row r="3509" spans="3:5" x14ac:dyDescent="0.35">
      <c r="C3509">
        <f>'TPS543C20 Loop Gain'!AI431</f>
        <v>-11.542366710142847</v>
      </c>
      <c r="D3509">
        <f>'TPS543C20 Loop Gain'!AJ431</f>
        <v>53.506813950640499</v>
      </c>
      <c r="E3509">
        <f>'TPS543C20 Loop Gain'!B431</f>
        <v>29700</v>
      </c>
    </row>
    <row r="3510" spans="3:5" x14ac:dyDescent="0.35">
      <c r="C3510">
        <f>'TPS543C20 Loop Gain'!AI430</f>
        <v>-11.504541623755635</v>
      </c>
      <c r="D3510">
        <f>'TPS543C20 Loop Gain'!AJ430</f>
        <v>53.451084009577741</v>
      </c>
      <c r="E3510">
        <f>'TPS543C20 Loop Gain'!B430</f>
        <v>29600</v>
      </c>
    </row>
    <row r="3511" spans="3:5" x14ac:dyDescent="0.35">
      <c r="C3511">
        <f>'TPS543C20 Loop Gain'!AI429</f>
        <v>-11.466537552568418</v>
      </c>
      <c r="D3511">
        <f>'TPS543C20 Loop Gain'!AJ429</f>
        <v>53.394937378080655</v>
      </c>
      <c r="E3511">
        <f>'TPS543C20 Loop Gain'!B429</f>
        <v>29500</v>
      </c>
    </row>
    <row r="3512" spans="3:5" x14ac:dyDescent="0.35">
      <c r="C3512">
        <f>'TPS543C20 Loop Gain'!AI428</f>
        <v>-11.428352873550406</v>
      </c>
      <c r="D3512">
        <f>'TPS543C20 Loop Gain'!AJ428</f>
        <v>53.338371684875945</v>
      </c>
      <c r="E3512">
        <f>'TPS543C20 Loop Gain'!B428</f>
        <v>29400</v>
      </c>
    </row>
    <row r="3513" spans="3:5" x14ac:dyDescent="0.35">
      <c r="C3513">
        <f>'TPS543C20 Loop Gain'!AI427</f>
        <v>-11.389985943438019</v>
      </c>
      <c r="D3513">
        <f>'TPS543C20 Loop Gain'!AJ427</f>
        <v>53.281384550109784</v>
      </c>
      <c r="E3513">
        <f>'TPS543C20 Loop Gain'!B427</f>
        <v>29300</v>
      </c>
    </row>
    <row r="3514" spans="3:5" x14ac:dyDescent="0.35">
      <c r="C3514">
        <f>'TPS543C20 Loop Gain'!AI426</f>
        <v>-11.351435098418769</v>
      </c>
      <c r="D3514">
        <f>'TPS543C20 Loop Gain'!AJ426</f>
        <v>53.223973585532484</v>
      </c>
      <c r="E3514">
        <f>'TPS543C20 Loop Gain'!B426</f>
        <v>29200</v>
      </c>
    </row>
    <row r="3515" spans="3:5" x14ac:dyDescent="0.35">
      <c r="C3515">
        <f>'TPS543C20 Loop Gain'!AI425</f>
        <v>-11.312698653808809</v>
      </c>
      <c r="D3515">
        <f>'TPS543C20 Loop Gain'!AJ425</f>
        <v>53.166136394693211</v>
      </c>
      <c r="E3515">
        <f>'TPS543C20 Loop Gain'!B425</f>
        <v>29100</v>
      </c>
    </row>
    <row r="3516" spans="3:5" x14ac:dyDescent="0.35">
      <c r="C3516">
        <f>'TPS543C20 Loop Gain'!AI424</f>
        <v>-11.273774903725602</v>
      </c>
      <c r="D3516">
        <f>'TPS543C20 Loop Gain'!AJ424</f>
        <v>53.107870573142726</v>
      </c>
      <c r="E3516">
        <f>'TPS543C20 Loop Gain'!B424</f>
        <v>29000</v>
      </c>
    </row>
    <row r="3517" spans="3:5" x14ac:dyDescent="0.35">
      <c r="C3517">
        <f>'TPS543C20 Loop Gain'!AI423</f>
        <v>-11.234662120754258</v>
      </c>
      <c r="D3517">
        <f>'TPS543C20 Loop Gain'!AJ423</f>
        <v>53.049173708646755</v>
      </c>
      <c r="E3517">
        <f>'TPS543C20 Loop Gain'!B423</f>
        <v>28900</v>
      </c>
    </row>
    <row r="3518" spans="3:5" x14ac:dyDescent="0.35">
      <c r="C3518">
        <f>'TPS543C20 Loop Gain'!AI422</f>
        <v>-11.195358555605866</v>
      </c>
      <c r="D3518">
        <f>'TPS543C20 Loop Gain'!AJ422</f>
        <v>52.990043381409635</v>
      </c>
      <c r="E3518">
        <f>'TPS543C20 Loop Gain'!B422</f>
        <v>28800</v>
      </c>
    </row>
    <row r="3519" spans="3:5" x14ac:dyDescent="0.35">
      <c r="C3519">
        <f>'TPS543C20 Loop Gain'!AI421</f>
        <v>-11.155862436771077</v>
      </c>
      <c r="D3519">
        <f>'TPS543C20 Loop Gain'!AJ421</f>
        <v>52.930477164307014</v>
      </c>
      <c r="E3519">
        <f>'TPS543C20 Loop Gain'!B421</f>
        <v>28700</v>
      </c>
    </row>
    <row r="3520" spans="3:5" x14ac:dyDescent="0.35">
      <c r="C3520">
        <f>'TPS543C20 Loop Gain'!AI420</f>
        <v>-11.116171970167166</v>
      </c>
      <c r="D3520">
        <f>'TPS543C20 Loop Gain'!AJ420</f>
        <v>52.870472623131256</v>
      </c>
      <c r="E3520">
        <f>'TPS543C20 Loop Gain'!B420</f>
        <v>28600</v>
      </c>
    </row>
    <row r="3521" spans="3:5" x14ac:dyDescent="0.35">
      <c r="C3521">
        <f>'TPS543C20 Loop Gain'!AI419</f>
        <v>-11.076285338776302</v>
      </c>
      <c r="D3521">
        <f>'TPS543C20 Loop Gain'!AJ419</f>
        <v>52.810027316847368</v>
      </c>
      <c r="E3521">
        <f>'TPS543C20 Loop Gain'!B419</f>
        <v>28500</v>
      </c>
    </row>
    <row r="3522" spans="3:5" x14ac:dyDescent="0.35">
      <c r="C3522">
        <f>'TPS543C20 Loop Gain'!AI418</f>
        <v>-11.036200702279395</v>
      </c>
      <c r="D3522">
        <f>'TPS543C20 Loop Gain'!AJ418</f>
        <v>52.749138797859416</v>
      </c>
      <c r="E3522">
        <f>'TPS543C20 Loop Gain'!B418</f>
        <v>28400</v>
      </c>
    </row>
    <row r="3523" spans="3:5" x14ac:dyDescent="0.35">
      <c r="C3523">
        <f>'TPS543C20 Loop Gain'!AI417</f>
        <v>-10.995916196680771</v>
      </c>
      <c r="D3523">
        <f>'TPS543C20 Loop Gain'!AJ417</f>
        <v>52.687804612290421</v>
      </c>
      <c r="E3523">
        <f>'TPS543C20 Loop Gain'!B417</f>
        <v>28300</v>
      </c>
    </row>
    <row r="3524" spans="3:5" x14ac:dyDescent="0.35">
      <c r="C3524">
        <f>'TPS543C20 Loop Gain'!AI416</f>
        <v>-10.955429933926744</v>
      </c>
      <c r="D3524">
        <f>'TPS543C20 Loop Gain'!AJ416</f>
        <v>52.626022300275565</v>
      </c>
      <c r="E3524">
        <f>'TPS543C20 Loop Gain'!B416</f>
        <v>28200</v>
      </c>
    </row>
    <row r="3525" spans="3:5" x14ac:dyDescent="0.35">
      <c r="C3525">
        <f>'TPS543C20 Loop Gain'!AI415</f>
        <v>-10.914740001516414</v>
      </c>
      <c r="D3525">
        <f>'TPS543C20 Loop Gain'!AJ415</f>
        <v>52.563789396263722</v>
      </c>
      <c r="E3525">
        <f>'TPS543C20 Loop Gain'!B415</f>
        <v>28100</v>
      </c>
    </row>
    <row r="3526" spans="3:5" x14ac:dyDescent="0.35">
      <c r="C3526">
        <f>'TPS543C20 Loop Gain'!AI414</f>
        <v>-10.873844462104705</v>
      </c>
      <c r="D3526">
        <f>'TPS543C20 Loop Gain'!AJ414</f>
        <v>52.501103429339274</v>
      </c>
      <c r="E3526">
        <f>'TPS543C20 Loop Gain'!B414</f>
        <v>28000</v>
      </c>
    </row>
    <row r="3527" spans="3:5" x14ac:dyDescent="0.35">
      <c r="C3527">
        <f>'TPS543C20 Loop Gain'!AI413</f>
        <v>-10.832741353097708</v>
      </c>
      <c r="D3527">
        <f>'TPS543C20 Loop Gain'!AJ413</f>
        <v>52.437961923550844</v>
      </c>
      <c r="E3527">
        <f>'TPS543C20 Loop Gain'!B413</f>
        <v>27900</v>
      </c>
    </row>
    <row r="3528" spans="3:5" x14ac:dyDescent="0.35">
      <c r="C3528">
        <f>'TPS543C20 Loop Gain'!AI412</f>
        <v>-10.791428686240629</v>
      </c>
      <c r="D3528">
        <f>'TPS543C20 Loop Gain'!AJ412</f>
        <v>52.374362398259542</v>
      </c>
      <c r="E3528">
        <f>'TPS543C20 Loop Gain'!B412</f>
        <v>27800</v>
      </c>
    </row>
    <row r="3529" spans="3:5" x14ac:dyDescent="0.35">
      <c r="C3529">
        <f>'TPS543C20 Loop Gain'!AI411</f>
        <v>-10.749904447196148</v>
      </c>
      <c r="D3529">
        <f>'TPS543C20 Loop Gain'!AJ411</f>
        <v>52.310302368499322</v>
      </c>
      <c r="E3529">
        <f>'TPS543C20 Loop Gain'!B411</f>
        <v>27700</v>
      </c>
    </row>
    <row r="3530" spans="3:5" x14ac:dyDescent="0.35">
      <c r="C3530">
        <f>'TPS543C20 Loop Gain'!AI410</f>
        <v>-10.708166595115712</v>
      </c>
      <c r="D3530">
        <f>'TPS543C20 Loop Gain'!AJ410</f>
        <v>52.245779345352815</v>
      </c>
      <c r="E3530">
        <f>'TPS543C20 Loop Gain'!B410</f>
        <v>27600</v>
      </c>
    </row>
    <row r="3531" spans="3:5" x14ac:dyDescent="0.35">
      <c r="C3531">
        <f>'TPS543C20 Loop Gain'!AI409</f>
        <v>-10.666213062202663</v>
      </c>
      <c r="D3531">
        <f>'TPS543C20 Loop Gain'!AJ409</f>
        <v>52.18079083634337</v>
      </c>
      <c r="E3531">
        <f>'TPS543C20 Loop Gain'!B409</f>
        <v>27500</v>
      </c>
    </row>
    <row r="3532" spans="3:5" x14ac:dyDescent="0.35">
      <c r="C3532">
        <f>'TPS543C20 Loop Gain'!AI408</f>
        <v>-10.624041753264322</v>
      </c>
      <c r="D3532">
        <f>'TPS543C20 Loop Gain'!AJ408</f>
        <v>52.115334345846414</v>
      </c>
      <c r="E3532">
        <f>'TPS543C20 Loop Gain'!B408</f>
        <v>27400</v>
      </c>
    </row>
    <row r="3533" spans="3:5" x14ac:dyDescent="0.35">
      <c r="C3533">
        <f>'TPS543C20 Loop Gain'!AI407</f>
        <v>-10.581650545257597</v>
      </c>
      <c r="D3533">
        <f>'TPS543C20 Loop Gain'!AJ407</f>
        <v>52.049407375511905</v>
      </c>
      <c r="E3533">
        <f>'TPS543C20 Loop Gain'!B407</f>
        <v>27300</v>
      </c>
    </row>
    <row r="3534" spans="3:5" x14ac:dyDescent="0.35">
      <c r="C3534">
        <f>'TPS543C20 Loop Gain'!AI406</f>
        <v>-10.539037286824506</v>
      </c>
      <c r="D3534">
        <f>'TPS543C20 Loop Gain'!AJ406</f>
        <v>51.983007424708035</v>
      </c>
      <c r="E3534">
        <f>'TPS543C20 Loop Gain'!B406</f>
        <v>27200</v>
      </c>
    </row>
    <row r="3535" spans="3:5" x14ac:dyDescent="0.35">
      <c r="C3535">
        <f>'TPS543C20 Loop Gain'!AI405</f>
        <v>-10.496199797817649</v>
      </c>
      <c r="D3535">
        <f>'TPS543C20 Loop Gain'!AJ405</f>
        <v>51.916131990985704</v>
      </c>
      <c r="E3535">
        <f>'TPS543C20 Loop Gain'!B405</f>
        <v>27100</v>
      </c>
    </row>
    <row r="3536" spans="3:5" x14ac:dyDescent="0.35">
      <c r="C3536">
        <f>'TPS543C20 Loop Gain'!AI404</f>
        <v>-10.453135868817418</v>
      </c>
      <c r="D3536">
        <f>'TPS543C20 Loop Gain'!AJ404</f>
        <v>51.848778570555886</v>
      </c>
      <c r="E3536">
        <f>'TPS543C20 Loop Gain'!B404</f>
        <v>27000</v>
      </c>
    </row>
    <row r="3537" spans="3:5" x14ac:dyDescent="0.35">
      <c r="C3537">
        <f>'TPS543C20 Loop Gain'!AI403</f>
        <v>-10.409843260637679</v>
      </c>
      <c r="D3537">
        <f>'TPS543C20 Loop Gain'!AJ403</f>
        <v>51.780944658792109</v>
      </c>
      <c r="E3537">
        <f>'TPS543C20 Loop Gain'!B403</f>
        <v>26900</v>
      </c>
    </row>
    <row r="3538" spans="3:5" x14ac:dyDescent="0.35">
      <c r="C3538">
        <f>'TPS543C20 Loop Gain'!AI402</f>
        <v>-10.366319703822997</v>
      </c>
      <c r="D3538">
        <f>'TPS543C20 Loop Gain'!AJ402</f>
        <v>51.712627750749263</v>
      </c>
      <c r="E3538">
        <f>'TPS543C20 Loop Gain'!B402</f>
        <v>26800</v>
      </c>
    </row>
    <row r="3539" spans="3:5" x14ac:dyDescent="0.35">
      <c r="C3539">
        <f>'TPS543C20 Loop Gain'!AI401</f>
        <v>-10.322562898134624</v>
      </c>
      <c r="D3539">
        <f>'TPS543C20 Loop Gain'!AJ401</f>
        <v>51.643825341705778</v>
      </c>
      <c r="E3539">
        <f>'TPS543C20 Loop Gain'!B401</f>
        <v>26700</v>
      </c>
    </row>
    <row r="3540" spans="3:5" x14ac:dyDescent="0.35">
      <c r="C3540">
        <f>'TPS543C20 Loop Gain'!AI400</f>
        <v>-10.278570512025935</v>
      </c>
      <c r="D3540">
        <f>'TPS543C20 Loop Gain'!AJ400</f>
        <v>51.574534927729026</v>
      </c>
      <c r="E3540">
        <f>'TPS543C20 Loop Gain'!B400</f>
        <v>26600</v>
      </c>
    </row>
    <row r="3541" spans="3:5" x14ac:dyDescent="0.35">
      <c r="C3541">
        <f>'TPS543C20 Loop Gain'!AI399</f>
        <v>-10.234340182106925</v>
      </c>
      <c r="D3541">
        <f>'TPS543C20 Loop Gain'!AJ399</f>
        <v>51.50475400625735</v>
      </c>
      <c r="E3541">
        <f>'TPS543C20 Loop Gain'!B399</f>
        <v>26500</v>
      </c>
    </row>
    <row r="3542" spans="3:5" x14ac:dyDescent="0.35">
      <c r="C3542">
        <f>'TPS543C20 Loop Gain'!AI398</f>
        <v>-10.189869512598811</v>
      </c>
      <c r="D3542">
        <f>'TPS543C20 Loop Gain'!AJ398</f>
        <v>51.434480076712866</v>
      </c>
      <c r="E3542">
        <f>'TPS543C20 Loop Gain'!B398</f>
        <v>26400</v>
      </c>
    </row>
    <row r="3543" spans="3:5" x14ac:dyDescent="0.35">
      <c r="C3543">
        <f>'TPS543C20 Loop Gain'!AI397</f>
        <v>-10.145156074774777</v>
      </c>
      <c r="D3543">
        <f>'TPS543C20 Loop Gain'!AJ397</f>
        <v>51.363710641132876</v>
      </c>
      <c r="E3543">
        <f>'TPS543C20 Loop Gain'!B397</f>
        <v>26300</v>
      </c>
    </row>
    <row r="3544" spans="3:5" x14ac:dyDescent="0.35">
      <c r="C3544">
        <f>'TPS543C20 Loop Gain'!AI396</f>
        <v>-10.100197406392075</v>
      </c>
      <c r="D3544">
        <f>'TPS543C20 Loop Gain'!AJ396</f>
        <v>51.292443204831315</v>
      </c>
      <c r="E3544">
        <f>'TPS543C20 Loop Gain'!B396</f>
        <v>26200</v>
      </c>
    </row>
    <row r="3545" spans="3:5" x14ac:dyDescent="0.35">
      <c r="C3545">
        <f>'TPS543C20 Loop Gain'!AI395</f>
        <v>-10.054991011109099</v>
      </c>
      <c r="D3545">
        <f>'TPS543C20 Loop Gain'!AJ395</f>
        <v>51.220675277080971</v>
      </c>
      <c r="E3545">
        <f>'TPS543C20 Loop Gain'!B395</f>
        <v>26100</v>
      </c>
    </row>
    <row r="3546" spans="3:5" x14ac:dyDescent="0.35">
      <c r="C3546">
        <f>'TPS543C20 Loop Gain'!AI394</f>
        <v>-10.009534357892848</v>
      </c>
      <c r="D3546">
        <f>'TPS543C20 Loop Gain'!AJ394</f>
        <v>51.148404371826835</v>
      </c>
      <c r="E3546">
        <f>'TPS543C20 Loop Gain'!B394</f>
        <v>26000</v>
      </c>
    </row>
    <row r="3547" spans="3:5" x14ac:dyDescent="0.35">
      <c r="C3547">
        <f>'TPS543C20 Loop Gain'!AI393</f>
        <v>-9.9638248804120977</v>
      </c>
      <c r="D3547">
        <f>'TPS543C20 Loop Gain'!AJ393</f>
        <v>51.075628008425575</v>
      </c>
      <c r="E3547">
        <f>'TPS543C20 Loop Gain'!B393</f>
        <v>25900</v>
      </c>
    </row>
    <row r="3548" spans="3:5" x14ac:dyDescent="0.35">
      <c r="C3548">
        <f>'TPS543C20 Loop Gain'!AI392</f>
        <v>-9.9178599764185762</v>
      </c>
      <c r="D3548">
        <f>'TPS543C20 Loop Gain'!AJ392</f>
        <v>51.002343712414103</v>
      </c>
      <c r="E3548">
        <f>'TPS543C20 Loop Gain'!B392</f>
        <v>25800</v>
      </c>
    </row>
    <row r="3549" spans="3:5" x14ac:dyDescent="0.35">
      <c r="C3549">
        <f>'TPS543C20 Loop Gain'!AI391</f>
        <v>-9.8716370071140904</v>
      </c>
      <c r="D3549">
        <f>'TPS543C20 Loop Gain'!AJ391</f>
        <v>50.928549016310029</v>
      </c>
      <c r="E3549">
        <f>'TPS543C20 Loop Gain'!B391</f>
        <v>25700</v>
      </c>
    </row>
    <row r="3550" spans="3:5" x14ac:dyDescent="0.35">
      <c r="C3550">
        <f>'TPS543C20 Loop Gain'!AI390</f>
        <v>-9.8251532965049435</v>
      </c>
      <c r="D3550">
        <f>'TPS543C20 Loop Gain'!AJ390</f>
        <v>50.854241460440505</v>
      </c>
      <c r="E3550">
        <f>'TPS543C20 Loop Gain'!B390</f>
        <v>25600</v>
      </c>
    </row>
    <row r="3551" spans="3:5" x14ac:dyDescent="0.35">
      <c r="C3551">
        <f>'TPS543C20 Loop Gain'!AI389</f>
        <v>-9.7784061307422867</v>
      </c>
      <c r="D3551">
        <f>'TPS543C20 Loop Gain'!AJ389</f>
        <v>50.779418593806348</v>
      </c>
      <c r="E3551">
        <f>'TPS543C20 Loop Gain'!B389</f>
        <v>25500</v>
      </c>
    </row>
    <row r="3552" spans="3:5" x14ac:dyDescent="0.35">
      <c r="C3552">
        <f>'TPS543C20 Loop Gain'!AI388</f>
        <v>-9.7313927574473418</v>
      </c>
      <c r="D3552">
        <f>'TPS543C20 Loop Gain'!AJ388</f>
        <v>50.704077974974759</v>
      </c>
      <c r="E3552">
        <f>'TPS543C20 Loop Gain'!B388</f>
        <v>25400</v>
      </c>
    </row>
    <row r="3553" spans="3:5" x14ac:dyDescent="0.35">
      <c r="C3553">
        <f>'TPS543C20 Loop Gain'!AI387</f>
        <v>-9.6841103850235619</v>
      </c>
      <c r="D3553">
        <f>'TPS543C20 Loop Gain'!AJ387</f>
        <v>50.628217173015393</v>
      </c>
      <c r="E3553">
        <f>'TPS543C20 Loop Gain'!B387</f>
        <v>25300</v>
      </c>
    </row>
    <row r="3554" spans="3:5" x14ac:dyDescent="0.35">
      <c r="C3554">
        <f>'TPS543C20 Loop Gain'!AI386</f>
        <v>-9.6365561819518835</v>
      </c>
      <c r="D3554">
        <f>'TPS543C20 Loop Gain'!AJ386</f>
        <v>50.551833768463801</v>
      </c>
      <c r="E3554">
        <f>'TPS543C20 Loop Gain'!B386</f>
        <v>25200</v>
      </c>
    </row>
    <row r="3555" spans="3:5" x14ac:dyDescent="0.35">
      <c r="C3555">
        <f>'TPS543C20 Loop Gain'!AI385</f>
        <v>-9.5887272760724578</v>
      </c>
      <c r="D3555">
        <f>'TPS543C20 Loop Gain'!AJ385</f>
        <v>50.474925354326849</v>
      </c>
      <c r="E3555">
        <f>'TPS543C20 Loop Gain'!B385</f>
        <v>25100</v>
      </c>
    </row>
    <row r="3556" spans="3:5" x14ac:dyDescent="0.35">
      <c r="C3556">
        <f>'TPS543C20 Loop Gain'!AI384</f>
        <v>-9.5406207538491632</v>
      </c>
      <c r="D3556">
        <f>'TPS543C20 Loop Gain'!AJ384</f>
        <v>50.397489537126276</v>
      </c>
      <c r="E3556">
        <f>'TPS543C20 Loop Gain'!B384</f>
        <v>25000</v>
      </c>
    </row>
    <row r="3557" spans="3:5" x14ac:dyDescent="0.35">
      <c r="C3557">
        <f>'TPS543C20 Loop Gain'!AI383</f>
        <v>-9.4922336596187513</v>
      </c>
      <c r="D3557">
        <f>'TPS543C20 Loop Gain'!AJ383</f>
        <v>50.319523937983043</v>
      </c>
      <c r="E3557">
        <f>'TPS543C20 Loop Gain'!B383</f>
        <v>24900</v>
      </c>
    </row>
    <row r="3558" spans="3:5" x14ac:dyDescent="0.35">
      <c r="C3558">
        <f>'TPS543C20 Loop Gain'!AI382</f>
        <v>-9.443562994822754</v>
      </c>
      <c r="D3558">
        <f>'TPS543C20 Loop Gain'!AJ382</f>
        <v>50.24102619374171</v>
      </c>
      <c r="E3558">
        <f>'TPS543C20 Loop Gain'!B382</f>
        <v>24800</v>
      </c>
    </row>
    <row r="3559" spans="3:5" x14ac:dyDescent="0.35">
      <c r="C3559">
        <f>'TPS543C20 Loop Gain'!AI381</f>
        <v>-9.3946057172224755</v>
      </c>
      <c r="D3559">
        <f>'TPS543C20 Loop Gain'!AJ381</f>
        <v>50.161993958139647</v>
      </c>
      <c r="E3559">
        <f>'TPS543C20 Loop Gain'!B381</f>
        <v>24700</v>
      </c>
    </row>
    <row r="3560" spans="3:5" x14ac:dyDescent="0.35">
      <c r="C3560">
        <f>'TPS543C20 Loop Gain'!AI380</f>
        <v>-9.3453587400972857</v>
      </c>
      <c r="D3560">
        <f>'TPS543C20 Loop Gain'!AJ380</f>
        <v>50.082424903022158</v>
      </c>
      <c r="E3560">
        <f>'TPS543C20 Loop Gain'!B380</f>
        <v>24600</v>
      </c>
    </row>
    <row r="3561" spans="3:5" x14ac:dyDescent="0.35">
      <c r="C3561">
        <f>'TPS543C20 Loop Gain'!AI379</f>
        <v>-9.2958189314228825</v>
      </c>
      <c r="D3561">
        <f>'TPS543C20 Loop Gain'!AJ379</f>
        <v>50.002316719600671</v>
      </c>
      <c r="E3561">
        <f>'TPS543C20 Loop Gain'!B379</f>
        <v>24500</v>
      </c>
    </row>
    <row r="3562" spans="3:5" x14ac:dyDescent="0.35">
      <c r="C3562">
        <f>'TPS543C20 Loop Gain'!AI378</f>
        <v>-9.2459831130337342</v>
      </c>
      <c r="D3562">
        <f>'TPS543C20 Loop Gain'!AJ378</f>
        <v>49.921667119765544</v>
      </c>
      <c r="E3562">
        <f>'TPS543C20 Loop Gain'!B378</f>
        <v>24400</v>
      </c>
    </row>
    <row r="3563" spans="3:5" x14ac:dyDescent="0.35">
      <c r="C3563">
        <f>'TPS543C20 Loop Gain'!AI377</f>
        <v>-9.1958480597635273</v>
      </c>
      <c r="D3563">
        <f>'TPS543C20 Loop Gain'!AJ377</f>
        <v>49.840473837443071</v>
      </c>
      <c r="E3563">
        <f>'TPS543C20 Loop Gain'!B377</f>
        <v>24300</v>
      </c>
    </row>
    <row r="3564" spans="3:5" x14ac:dyDescent="0.35">
      <c r="C3564">
        <f>'TPS543C20 Loop Gain'!AI376</f>
        <v>-9.1454104985695253</v>
      </c>
      <c r="D3564">
        <f>'TPS543C20 Loop Gain'!AJ376</f>
        <v>49.758734630009386</v>
      </c>
      <c r="E3564">
        <f>'TPS543C20 Loop Gain'!B376</f>
        <v>24200</v>
      </c>
    </row>
    <row r="3565" spans="3:5" x14ac:dyDescent="0.35">
      <c r="C3565">
        <f>'TPS543C20 Loop Gain'!AI375</f>
        <v>-9.0946671076332493</v>
      </c>
      <c r="D3565">
        <f>'TPS543C20 Loop Gain'!AJ375</f>
        <v>49.676447279753198</v>
      </c>
      <c r="E3565">
        <f>'TPS543C20 Loop Gain'!B375</f>
        <v>24100</v>
      </c>
    </row>
    <row r="3566" spans="3:5" x14ac:dyDescent="0.35">
      <c r="C3566">
        <f>'TPS543C20 Loop Gain'!AI374</f>
        <v>-9.0436145154436094</v>
      </c>
      <c r="D3566">
        <f>'TPS543C20 Loop Gain'!AJ374</f>
        <v>49.593609595403734</v>
      </c>
      <c r="E3566">
        <f>'TPS543C20 Loop Gain'!B374</f>
        <v>24000</v>
      </c>
    </row>
    <row r="3567" spans="3:5" x14ac:dyDescent="0.35">
      <c r="C3567">
        <f>'TPS543C20 Loop Gain'!AI373</f>
        <v>-8.9922492998569385</v>
      </c>
      <c r="D3567">
        <f>'TPS543C20 Loop Gain'!AJ373</f>
        <v>49.510219413709684</v>
      </c>
      <c r="E3567">
        <f>'TPS543C20 Loop Gain'!B373</f>
        <v>23900</v>
      </c>
    </row>
    <row r="3568" spans="3:5" x14ac:dyDescent="0.35">
      <c r="C3568">
        <f>'TPS543C20 Loop Gain'!AI372</f>
        <v>-8.9405679871356867</v>
      </c>
      <c r="D3568">
        <f>'TPS543C20 Loop Gain'!AJ372</f>
        <v>49.426274601080806</v>
      </c>
      <c r="E3568">
        <f>'TPS543C20 Loop Gain'!B372</f>
        <v>23800</v>
      </c>
    </row>
    <row r="3569" spans="3:5" x14ac:dyDescent="0.35">
      <c r="C3569">
        <f>'TPS543C20 Loop Gain'!AI371</f>
        <v>-8.8885670509663868</v>
      </c>
      <c r="D3569">
        <f>'TPS543C20 Loop Gain'!AJ371</f>
        <v>49.341773055295356</v>
      </c>
      <c r="E3569">
        <f>'TPS543C20 Loop Gain'!B371</f>
        <v>23700</v>
      </c>
    </row>
    <row r="3570" spans="3:5" x14ac:dyDescent="0.35">
      <c r="C3570">
        <f>'TPS543C20 Loop Gain'!AI370</f>
        <v>-8.8362429114515493</v>
      </c>
      <c r="D3570">
        <f>'TPS543C20 Loop Gain'!AJ370</f>
        <v>49.256712707269671</v>
      </c>
      <c r="E3570">
        <f>'TPS543C20 Loop Gain'!B370</f>
        <v>23600</v>
      </c>
    </row>
    <row r="3571" spans="3:5" x14ac:dyDescent="0.35">
      <c r="C3571">
        <f>'TPS543C20 Loop Gain'!AI369</f>
        <v>-8.7835919340804942</v>
      </c>
      <c r="D3571">
        <f>'TPS543C20 Loop Gain'!AJ369</f>
        <v>49.171091522900504</v>
      </c>
      <c r="E3571">
        <f>'TPS543C20 Loop Gain'!B369</f>
        <v>23500</v>
      </c>
    </row>
    <row r="3572" spans="3:5" x14ac:dyDescent="0.35">
      <c r="C3572">
        <f>'TPS543C20 Loop Gain'!AI368</f>
        <v>-8.7306104286756145</v>
      </c>
      <c r="D3572">
        <f>'TPS543C20 Loop Gain'!AJ368</f>
        <v>49.084907504973359</v>
      </c>
      <c r="E3572">
        <f>'TPS543C20 Loop Gain'!B368</f>
        <v>23400</v>
      </c>
    </row>
    <row r="3573" spans="3:5" x14ac:dyDescent="0.35">
      <c r="C3573">
        <f>'TPS543C20 Loop Gain'!AI367</f>
        <v>-8.6772946483117792</v>
      </c>
      <c r="D3573">
        <f>'TPS543C20 Loop Gain'!AJ367</f>
        <v>48.998158695150266</v>
      </c>
      <c r="E3573">
        <f>'TPS543C20 Loop Gain'!B367</f>
        <v>23300</v>
      </c>
    </row>
    <row r="3574" spans="3:5" x14ac:dyDescent="0.35">
      <c r="C3574">
        <f>'TPS543C20 Loop Gain'!AI366</f>
        <v>-8.6236407882128923</v>
      </c>
      <c r="D3574">
        <f>'TPS543C20 Loop Gain'!AJ366</f>
        <v>48.910843176027882</v>
      </c>
      <c r="E3574">
        <f>'TPS543C20 Loop Gain'!B366</f>
        <v>23200</v>
      </c>
    </row>
    <row r="3575" spans="3:5" x14ac:dyDescent="0.35">
      <c r="C3575">
        <f>'TPS543C20 Loop Gain'!AI365</f>
        <v>-8.5696449846191278</v>
      </c>
      <c r="D3575">
        <f>'TPS543C20 Loop Gain'!AJ365</f>
        <v>48.822959073281943</v>
      </c>
      <c r="E3575">
        <f>'TPS543C20 Loop Gain'!B365</f>
        <v>23100</v>
      </c>
    </row>
    <row r="3576" spans="3:5" x14ac:dyDescent="0.35">
      <c r="C3576">
        <f>'TPS543C20 Loop Gain'!AI364</f>
        <v>-8.5153033136291327</v>
      </c>
      <c r="D3576">
        <f>'TPS543C20 Loop Gain'!AJ364</f>
        <v>48.734504557890588</v>
      </c>
      <c r="E3576">
        <f>'TPS543C20 Loop Gain'!B364</f>
        <v>23000</v>
      </c>
    </row>
    <row r="3577" spans="3:5" x14ac:dyDescent="0.35">
      <c r="C3577">
        <f>'TPS543C20 Loop Gain'!AI363</f>
        <v>-8.4606117900139548</v>
      </c>
      <c r="D3577">
        <f>'TPS543C20 Loop Gain'!AJ363</f>
        <v>48.645477848445772</v>
      </c>
      <c r="E3577">
        <f>'TPS543C20 Loop Gain'!B363</f>
        <v>22900</v>
      </c>
    </row>
    <row r="3578" spans="3:5" x14ac:dyDescent="0.35">
      <c r="C3578">
        <f>'TPS543C20 Loop Gain'!AI362</f>
        <v>-8.4055663660008744</v>
      </c>
      <c r="D3578">
        <f>'TPS543C20 Loop Gain'!AJ362</f>
        <v>48.555877213554822</v>
      </c>
      <c r="E3578">
        <f>'TPS543C20 Loop Gain'!B362</f>
        <v>22800</v>
      </c>
    </row>
    <row r="3579" spans="3:5" x14ac:dyDescent="0.35">
      <c r="C3579">
        <f>'TPS543C20 Loop Gain'!AI361</f>
        <v>-8.3501629300285991</v>
      </c>
      <c r="D3579">
        <f>'TPS543C20 Loop Gain'!AJ361</f>
        <v>48.46570097433375</v>
      </c>
      <c r="E3579">
        <f>'TPS543C20 Loop Gain'!B361</f>
        <v>22700</v>
      </c>
    </row>
    <row r="3580" spans="3:5" x14ac:dyDescent="0.35">
      <c r="C3580">
        <f>'TPS543C20 Loop Gain'!AI360</f>
        <v>-8.2943973054729607</v>
      </c>
      <c r="D3580">
        <f>'TPS543C20 Loop Gain'!AJ360</f>
        <v>48.374947507000627</v>
      </c>
      <c r="E3580">
        <f>'TPS543C20 Loop Gain'!B360</f>
        <v>22600</v>
      </c>
    </row>
    <row r="3581" spans="3:5" x14ac:dyDescent="0.35">
      <c r="C3581">
        <f>'TPS543C20 Loop Gain'!AI359</f>
        <v>-8.2382652493392889</v>
      </c>
      <c r="D3581">
        <f>'TPS543C20 Loop Gain'!AJ359</f>
        <v>48.28361524556783</v>
      </c>
      <c r="E3581">
        <f>'TPS543C20 Loop Gain'!B359</f>
        <v>22500</v>
      </c>
    </row>
    <row r="3582" spans="3:5" x14ac:dyDescent="0.35">
      <c r="C3582">
        <f>'TPS543C20 Loop Gain'!AI358</f>
        <v>-8.1817624509230527</v>
      </c>
      <c r="D3582">
        <f>'TPS543C20 Loop Gain'!AJ358</f>
        <v>48.191702684643367</v>
      </c>
      <c r="E3582">
        <f>'TPS543C20 Loop Gain'!B358</f>
        <v>22400</v>
      </c>
    </row>
    <row r="3583" spans="3:5" x14ac:dyDescent="0.35">
      <c r="C3583">
        <f>'TPS543C20 Loop Gain'!AI357</f>
        <v>-8.1248845304390791</v>
      </c>
      <c r="D3583">
        <f>'TPS543C20 Loop Gain'!AJ357</f>
        <v>48.099208382336329</v>
      </c>
      <c r="E3583">
        <f>'TPS543C20 Loop Gain'!B357</f>
        <v>22300</v>
      </c>
    </row>
    <row r="3584" spans="3:5" x14ac:dyDescent="0.35">
      <c r="C3584">
        <f>'TPS543C20 Loop Gain'!AI356</f>
        <v>-8.0676270376135069</v>
      </c>
      <c r="D3584">
        <f>'TPS543C20 Loop Gain'!AJ356</f>
        <v>48.006130963284164</v>
      </c>
      <c r="E3584">
        <f>'TPS543C20 Loop Gain'!B356</f>
        <v>22200</v>
      </c>
    </row>
    <row r="3585" spans="3:5" x14ac:dyDescent="0.35">
      <c r="C3585">
        <f>'TPS543C20 Loop Gain'!AI355</f>
        <v>-8.0099854502426382</v>
      </c>
      <c r="D3585">
        <f>'TPS543C20 Loop Gain'!AJ355</f>
        <v>47.912469121792469</v>
      </c>
      <c r="E3585">
        <f>'TPS543C20 Loop Gain'!B355</f>
        <v>22100</v>
      </c>
    </row>
    <row r="3586" spans="3:5" x14ac:dyDescent="0.35">
      <c r="C3586">
        <f>'TPS543C20 Loop Gain'!AI354</f>
        <v>-7.9519551727149018</v>
      </c>
      <c r="D3586">
        <f>'TPS543C20 Loop Gain'!AJ354</f>
        <v>47.818221625103824</v>
      </c>
      <c r="E3586">
        <f>'TPS543C20 Loop Gain'!B354</f>
        <v>22000</v>
      </c>
    </row>
    <row r="3587" spans="3:5" x14ac:dyDescent="0.35">
      <c r="C3587">
        <f>'TPS543C20 Loop Gain'!AI353</f>
        <v>-7.8935315344952928</v>
      </c>
      <c r="D3587">
        <f>'TPS543C20 Loop Gain'!AJ353</f>
        <v>47.7233873167947</v>
      </c>
      <c r="E3587">
        <f>'TPS543C20 Loop Gain'!B353</f>
        <v>21900</v>
      </c>
    </row>
    <row r="3588" spans="3:5" x14ac:dyDescent="0.35">
      <c r="C3588">
        <f>'TPS543C20 Loop Gain'!AI352</f>
        <v>-7.8347097885710717</v>
      </c>
      <c r="D3588">
        <f>'TPS543C20 Loop Gain'!AJ352</f>
        <v>47.627965120303713</v>
      </c>
      <c r="E3588">
        <f>'TPS543C20 Loop Gain'!B352</f>
        <v>21800</v>
      </c>
    </row>
    <row r="3589" spans="3:5" x14ac:dyDescent="0.35">
      <c r="C3589">
        <f>'TPS543C20 Loop Gain'!AI351</f>
        <v>-7.7754851098574669</v>
      </c>
      <c r="D3589">
        <f>'TPS543C20 Loop Gain'!AJ351</f>
        <v>47.531954042609144</v>
      </c>
      <c r="E3589">
        <f>'TPS543C20 Loop Gain'!B351</f>
        <v>21700</v>
      </c>
    </row>
    <row r="3590" spans="3:5" x14ac:dyDescent="0.35">
      <c r="C3590">
        <f>'TPS543C20 Loop Gain'!AI350</f>
        <v>-7.7158525935640112</v>
      </c>
      <c r="D3590">
        <f>'TPS543C20 Loop Gain'!AJ350</f>
        <v>47.435353178044018</v>
      </c>
      <c r="E3590">
        <f>'TPS543C20 Loop Gain'!B350</f>
        <v>21600</v>
      </c>
    </row>
    <row r="3591" spans="3:5" x14ac:dyDescent="0.35">
      <c r="C3591">
        <f>'TPS543C20 Loop Gain'!AI349</f>
        <v>-7.6558072535158246</v>
      </c>
      <c r="D3591">
        <f>'TPS543C20 Loop Gain'!AJ349</f>
        <v>47.338161712268892</v>
      </c>
      <c r="E3591">
        <f>'TPS543C20 Loop Gain'!B349</f>
        <v>21500</v>
      </c>
    </row>
    <row r="3592" spans="3:5" x14ac:dyDescent="0.35">
      <c r="C3592">
        <f>'TPS543C20 Loop Gain'!AI348</f>
        <v>-7.5953440204347586</v>
      </c>
      <c r="D3592">
        <f>'TPS543C20 Loop Gain'!AJ348</f>
        <v>47.240378926404951</v>
      </c>
      <c r="E3592">
        <f>'TPS543C20 Loop Gain'!B348</f>
        <v>21400</v>
      </c>
    </row>
    <row r="3593" spans="3:5" x14ac:dyDescent="0.35">
      <c r="C3593">
        <f>'TPS543C20 Loop Gain'!AI347</f>
        <v>-7.5344577401715824</v>
      </c>
      <c r="D3593">
        <f>'TPS543C20 Loop Gain'!AJ347</f>
        <v>47.142004201331737</v>
      </c>
      <c r="E3593">
        <f>'TPS543C20 Loop Gain'!B347</f>
        <v>21300</v>
      </c>
    </row>
    <row r="3594" spans="3:5" x14ac:dyDescent="0.35">
      <c r="C3594">
        <f>'TPS543C20 Loop Gain'!AI346</f>
        <v>-7.4731431718963748</v>
      </c>
      <c r="D3594">
        <f>'TPS543C20 Loop Gain'!AJ346</f>
        <v>47.04303702215725</v>
      </c>
      <c r="E3594">
        <f>'TPS543C20 Loop Gain'!B346</f>
        <v>21200</v>
      </c>
    </row>
    <row r="3595" spans="3:5" x14ac:dyDescent="0.35">
      <c r="C3595">
        <f>'TPS543C20 Loop Gain'!AI345</f>
        <v>-7.4113949862370685</v>
      </c>
      <c r="D3595">
        <f>'TPS543C20 Loop Gain'!AJ345</f>
        <v>46.943476982874721</v>
      </c>
      <c r="E3595">
        <f>'TPS543C20 Loop Gain'!B345</f>
        <v>21100</v>
      </c>
    </row>
    <row r="3596" spans="3:5" x14ac:dyDescent="0.35">
      <c r="C3596">
        <f>'TPS543C20 Loop Gain'!AI344</f>
        <v>-7.3492077633718189</v>
      </c>
      <c r="D3596">
        <f>'TPS543C20 Loop Gain'!AJ344</f>
        <v>46.843323791203311</v>
      </c>
      <c r="E3596">
        <f>'TPS543C20 Loop Gain'!B344</f>
        <v>21000</v>
      </c>
    </row>
    <row r="3597" spans="3:5" x14ac:dyDescent="0.35">
      <c r="C3597">
        <f>'TPS543C20 Loop Gain'!AI343</f>
        <v>-7.2865759910677141</v>
      </c>
      <c r="D3597">
        <f>'TPS543C20 Loop Gain'!AJ343</f>
        <v>46.742577273628804</v>
      </c>
      <c r="E3597">
        <f>'TPS543C20 Loop Gain'!B343</f>
        <v>20900</v>
      </c>
    </row>
    <row r="3598" spans="3:5" x14ac:dyDescent="0.35">
      <c r="C3598">
        <f>'TPS543C20 Loop Gain'!AI342</f>
        <v>-7.2234940626695421</v>
      </c>
      <c r="D3598">
        <f>'TPS543C20 Loop Gain'!AJ342</f>
        <v>46.641237380652406</v>
      </c>
      <c r="E3598">
        <f>'TPS543C20 Loop Gain'!B342</f>
        <v>20800</v>
      </c>
    </row>
    <row r="3599" spans="3:5" x14ac:dyDescent="0.35">
      <c r="C3599">
        <f>'TPS543C20 Loop Gain'!AI341</f>
        <v>-7.1599562750333421</v>
      </c>
      <c r="D3599">
        <f>'TPS543C20 Loop Gain'!AJ341</f>
        <v>46.539304192251649</v>
      </c>
      <c r="E3599">
        <f>'TPS543C20 Loop Gain'!B341</f>
        <v>20700</v>
      </c>
    </row>
    <row r="3600" spans="3:5" x14ac:dyDescent="0.35">
      <c r="C3600">
        <f>'TPS543C20 Loop Gain'!AI340</f>
        <v>-7.0959568264031887</v>
      </c>
      <c r="D3600">
        <f>'TPS543C20 Loop Gain'!AJ340</f>
        <v>46.436777923569444</v>
      </c>
      <c r="E3600">
        <f>'TPS543C20 Loop Gain'!B340</f>
        <v>20600</v>
      </c>
    </row>
    <row r="3601" spans="3:5" x14ac:dyDescent="0.35">
      <c r="C3601">
        <f>'TPS543C20 Loop Gain'!AI339</f>
        <v>-7.0314898142314055</v>
      </c>
      <c r="D3601">
        <f>'TPS543C20 Loop Gain'!AJ339</f>
        <v>46.333658930841644</v>
      </c>
      <c r="E3601">
        <f>'TPS543C20 Loop Gain'!B339</f>
        <v>20500</v>
      </c>
    </row>
    <row r="3602" spans="3:5" x14ac:dyDescent="0.35">
      <c r="C3602">
        <f>'TPS543C20 Loop Gain'!AI338</f>
        <v>-6.9665492329390011</v>
      </c>
      <c r="D3602">
        <f>'TPS543C20 Loop Gain'!AJ338</f>
        <v>46.229947717561437</v>
      </c>
      <c r="E3602">
        <f>'TPS543C20 Loop Gain'!B338</f>
        <v>20400</v>
      </c>
    </row>
    <row r="3603" spans="3:5" x14ac:dyDescent="0.35">
      <c r="C3603">
        <f>'TPS543C20 Loop Gain'!AI337</f>
        <v>-6.9011289716141899</v>
      </c>
      <c r="D3603">
        <f>'TPS543C20 Loop Gain'!AJ337</f>
        <v>46.125644940912757</v>
      </c>
      <c r="E3603">
        <f>'TPS543C20 Loop Gain'!B337</f>
        <v>20300</v>
      </c>
    </row>
    <row r="3604" spans="3:5" x14ac:dyDescent="0.35">
      <c r="C3604">
        <f>'TPS543C20 Loop Gain'!AI336</f>
        <v>-6.8352228116472773</v>
      </c>
      <c r="D3604">
        <f>'TPS543C20 Loop Gain'!AJ336</f>
        <v>46.020751418467036</v>
      </c>
      <c r="E3604">
        <f>'TPS543C20 Loop Gain'!B336</f>
        <v>20200</v>
      </c>
    </row>
    <row r="3605" spans="3:5" x14ac:dyDescent="0.35">
      <c r="C3605">
        <f>'TPS543C20 Loop Gain'!AI335</f>
        <v>-6.7688244243002682</v>
      </c>
      <c r="D3605">
        <f>'TPS543C20 Loop Gain'!AJ335</f>
        <v>45.915268135161419</v>
      </c>
      <c r="E3605">
        <f>'TPS543C20 Loop Gain'!B335</f>
        <v>20100</v>
      </c>
    </row>
    <row r="3606" spans="3:5" x14ac:dyDescent="0.35">
      <c r="C3606">
        <f>'TPS543C20 Loop Gain'!AI334</f>
        <v>-6.7019273682077554</v>
      </c>
      <c r="D3606">
        <f>'TPS543C20 Loop Gain'!AJ334</f>
        <v>45.809196250574757</v>
      </c>
      <c r="E3606">
        <f>'TPS543C20 Loop Gain'!B334</f>
        <v>20000</v>
      </c>
    </row>
    <row r="3607" spans="3:5" x14ac:dyDescent="0.35">
      <c r="C3607">
        <f>'TPS543C20 Loop Gain'!AI333</f>
        <v>-6.6345250868095151</v>
      </c>
      <c r="D3607">
        <f>'TPS543C20 Loop Gain'!AJ333</f>
        <v>45.702537106511329</v>
      </c>
      <c r="E3607">
        <f>'TPS543C20 Loop Gain'!B333</f>
        <v>19900</v>
      </c>
    </row>
    <row r="3608" spans="3:5" x14ac:dyDescent="0.35">
      <c r="C3608">
        <f>'TPS543C20 Loop Gain'!AI332</f>
        <v>-6.566610905707627</v>
      </c>
      <c r="D3608">
        <f>'TPS543C20 Loop Gain'!AJ332</f>
        <v>45.595292234907681</v>
      </c>
      <c r="E3608">
        <f>'TPS543C20 Loop Gain'!B332</f>
        <v>19800</v>
      </c>
    </row>
    <row r="3609" spans="3:5" x14ac:dyDescent="0.35">
      <c r="C3609">
        <f>'TPS543C20 Loop Gain'!AI331</f>
        <v>-6.4981780299518626</v>
      </c>
      <c r="D3609">
        <f>'TPS543C20 Loop Gain'!AJ331</f>
        <v>45.487463366077669</v>
      </c>
      <c r="E3609">
        <f>'TPS543C20 Loop Gain'!B331</f>
        <v>19700</v>
      </c>
    </row>
    <row r="3610" spans="3:5" x14ac:dyDescent="0.35">
      <c r="C3610">
        <f>'TPS543C20 Loop Gain'!AI330</f>
        <v>-6.429219541244735</v>
      </c>
      <c r="D3610">
        <f>'TPS543C20 Loop Gain'!AJ330</f>
        <v>45.379052437313369</v>
      </c>
      <c r="E3610">
        <f>'TPS543C20 Loop Gain'!B330</f>
        <v>19600</v>
      </c>
    </row>
    <row r="3611" spans="3:5" x14ac:dyDescent="0.35">
      <c r="C3611">
        <f>'TPS543C20 Loop Gain'!AI329</f>
        <v>-6.3597283950692374</v>
      </c>
      <c r="D3611">
        <f>'TPS543C20 Loop Gain'!AJ329</f>
        <v>45.270061601857883</v>
      </c>
      <c r="E3611">
        <f>'TPS543C20 Loop Gain'!B329</f>
        <v>19500</v>
      </c>
    </row>
    <row r="3612" spans="3:5" x14ac:dyDescent="0.35">
      <c r="C3612">
        <f>'TPS543C20 Loop Gain'!AI328</f>
        <v>-6.2896974177305429</v>
      </c>
      <c r="D3612">
        <f>'TPS543C20 Loop Gain'!AJ328</f>
        <v>45.160493238266369</v>
      </c>
      <c r="E3612">
        <f>'TPS543C20 Loop Gain'!B328</f>
        <v>19400</v>
      </c>
    </row>
    <row r="3613" spans="3:5" x14ac:dyDescent="0.35">
      <c r="C3613">
        <f>'TPS543C20 Loop Gain'!AI327</f>
        <v>-6.2191193033150673</v>
      </c>
      <c r="D3613">
        <f>'TPS543C20 Loop Gain'!AJ327</f>
        <v>45.050349960176071</v>
      </c>
      <c r="E3613">
        <f>'TPS543C20 Loop Gain'!B327</f>
        <v>19300</v>
      </c>
    </row>
    <row r="3614" spans="3:5" x14ac:dyDescent="0.35">
      <c r="C3614">
        <f>'TPS543C20 Loop Gain'!AI326</f>
        <v>-6.1479866105586556</v>
      </c>
      <c r="D3614">
        <f>'TPS543C20 Loop Gain'!AJ326</f>
        <v>44.939634626505061</v>
      </c>
      <c r="E3614">
        <f>'TPS543C20 Loop Gain'!B326</f>
        <v>19200</v>
      </c>
    </row>
    <row r="3615" spans="3:5" x14ac:dyDescent="0.35">
      <c r="C3615">
        <f>'TPS543C20 Loop Gain'!AI325</f>
        <v>-6.0762917596241461</v>
      </c>
      <c r="D3615">
        <f>'TPS543C20 Loop Gain'!AJ325</f>
        <v>44.828350352100479</v>
      </c>
      <c r="E3615">
        <f>'TPS543C20 Loop Gain'!B325</f>
        <v>19100</v>
      </c>
    </row>
    <row r="3616" spans="3:5" x14ac:dyDescent="0.35">
      <c r="C3616">
        <f>'TPS543C20 Loop Gain'!AI324</f>
        <v>-6.0040270287838124</v>
      </c>
      <c r="D3616">
        <f>'TPS543C20 Loop Gain'!AJ324</f>
        <v>44.716500518857821</v>
      </c>
      <c r="E3616">
        <f>'TPS543C20 Loop Gain'!B324</f>
        <v>19000</v>
      </c>
    </row>
    <row r="3617" spans="3:5" x14ac:dyDescent="0.35">
      <c r="C3617">
        <f>'TPS543C20 Loop Gain'!AI323</f>
        <v>-5.9311845510025885</v>
      </c>
      <c r="D3617">
        <f>'TPS543C20 Loop Gain'!AJ323</f>
        <v>44.604088787335577</v>
      </c>
      <c r="E3617">
        <f>'TPS543C20 Loop Gain'!B323</f>
        <v>18900</v>
      </c>
    </row>
    <row r="3618" spans="3:5" x14ac:dyDescent="0.35">
      <c r="C3618">
        <f>'TPS543C20 Loop Gain'!AI322</f>
        <v>-5.857756310422003</v>
      </c>
      <c r="D3618">
        <f>'TPS543C20 Loop Gain'!AJ322</f>
        <v>44.491119108887517</v>
      </c>
      <c r="E3618">
        <f>'TPS543C20 Loop Gain'!B322</f>
        <v>18800</v>
      </c>
    </row>
    <row r="3619" spans="3:5" x14ac:dyDescent="0.35">
      <c r="C3619">
        <f>'TPS543C20 Loop Gain'!AI321</f>
        <v>-5.7837341387355643</v>
      </c>
      <c r="D3619">
        <f>'TPS543C20 Loop Gain'!AJ321</f>
        <v>44.377595738344191</v>
      </c>
      <c r="E3619">
        <f>'TPS543C20 Loop Gain'!B321</f>
        <v>18700</v>
      </c>
    </row>
    <row r="3620" spans="3:5" x14ac:dyDescent="0.35">
      <c r="C3620">
        <f>'TPS543C20 Loop Gain'!AI320</f>
        <v>-5.7091097114576677</v>
      </c>
      <c r="D3620">
        <f>'TPS543C20 Loop Gain'!AJ320</f>
        <v>44.263523247265532</v>
      </c>
      <c r="E3620">
        <f>'TPS543C20 Loop Gain'!B320</f>
        <v>18600</v>
      </c>
    </row>
    <row r="3621" spans="3:5" x14ac:dyDescent="0.35">
      <c r="C3621">
        <f>'TPS543C20 Loop Gain'!AI319</f>
        <v>-5.6338745440786138</v>
      </c>
      <c r="D3621">
        <f>'TPS543C20 Loop Gain'!AJ319</f>
        <v>44.148906537794659</v>
      </c>
      <c r="E3621">
        <f>'TPS543C20 Loop Gain'!B319</f>
        <v>18500</v>
      </c>
    </row>
    <row r="3622" spans="3:5" x14ac:dyDescent="0.35">
      <c r="C3622">
        <f>'TPS543C20 Loop Gain'!AI318</f>
        <v>-5.5580199881022221</v>
      </c>
      <c r="D3622">
        <f>'TPS543C20 Loop Gain'!AJ318</f>
        <v>44.033750857148263</v>
      </c>
      <c r="E3622">
        <f>'TPS543C20 Loop Gain'!B318</f>
        <v>18400</v>
      </c>
    </row>
    <row r="3623" spans="3:5" x14ac:dyDescent="0.35">
      <c r="C3623">
        <f>'TPS543C20 Loop Gain'!AI317</f>
        <v>-5.4815372269639662</v>
      </c>
      <c r="D3623">
        <f>'TPS543C20 Loop Gain'!AJ317</f>
        <v>43.918061812770333</v>
      </c>
      <c r="E3623">
        <f>'TPS543C20 Loop Gain'!B317</f>
        <v>18300</v>
      </c>
    </row>
    <row r="3624" spans="3:5" x14ac:dyDescent="0.35">
      <c r="C3624">
        <f>'TPS543C20 Loop Gain'!AI316</f>
        <v>-5.4044172718211438</v>
      </c>
      <c r="D3624">
        <f>'TPS543C20 Loop Gain'!AJ316</f>
        <v>43.801845388186493</v>
      </c>
      <c r="E3624">
        <f>'TPS543C20 Loop Gain'!B316</f>
        <v>18200</v>
      </c>
    </row>
    <row r="3625" spans="3:5" x14ac:dyDescent="0.35">
      <c r="C3625">
        <f>'TPS543C20 Loop Gain'!AI315</f>
        <v>-5.3266509572155085</v>
      </c>
      <c r="D3625">
        <f>'TPS543C20 Loop Gain'!AJ315</f>
        <v>43.6851079595965</v>
      </c>
      <c r="E3625">
        <f>'TPS543C20 Loop Gain'!B315</f>
        <v>18100</v>
      </c>
    </row>
    <row r="3626" spans="3:5" x14ac:dyDescent="0.35">
      <c r="C3626">
        <f>'TPS543C20 Loop Gain'!AI314</f>
        <v>-5.2482289365991299</v>
      </c>
      <c r="D3626">
        <f>'TPS543C20 Loop Gain'!AJ314</f>
        <v>43.567856313240995</v>
      </c>
      <c r="E3626">
        <f>'TPS543C20 Loop Gain'!B314</f>
        <v>18000</v>
      </c>
    </row>
    <row r="3627" spans="3:5" x14ac:dyDescent="0.35">
      <c r="C3627">
        <f>'TPS543C20 Loop Gain'!AI313</f>
        <v>-5.1691416777221573</v>
      </c>
      <c r="D3627">
        <f>'TPS543C20 Loop Gain'!AJ313</f>
        <v>43.450097663589247</v>
      </c>
      <c r="E3627">
        <f>'TPS543C20 Loop Gain'!B313</f>
        <v>17900</v>
      </c>
    </row>
    <row r="3628" spans="3:5" x14ac:dyDescent="0.35">
      <c r="C3628">
        <f>'TPS543C20 Loop Gain'!AI312</f>
        <v>-5.0893794578747311</v>
      </c>
      <c r="D3628">
        <f>'TPS543C20 Loop Gain'!AJ312</f>
        <v>43.331839672376965</v>
      </c>
      <c r="E3628">
        <f>'TPS543C20 Loop Gain'!B312</f>
        <v>17800</v>
      </c>
    </row>
    <row r="3629" spans="3:5" x14ac:dyDescent="0.35">
      <c r="C3629">
        <f>'TPS543C20 Loop Gain'!AI311</f>
        <v>-5.0089323589792292</v>
      </c>
      <c r="D3629">
        <f>'TPS543C20 Loop Gain'!AJ311</f>
        <v>43.213090468564339</v>
      </c>
      <c r="E3629">
        <f>'TPS543C20 Loop Gain'!B311</f>
        <v>17700</v>
      </c>
    </row>
    <row r="3630" spans="3:5" x14ac:dyDescent="0.35">
      <c r="C3630">
        <f>'TPS543C20 Loop Gain'!AI310</f>
        <v>-4.9277902625270542</v>
      </c>
      <c r="D3630">
        <f>'TPS543C20 Loop Gain'!AJ310</f>
        <v>43.093858669236674</v>
      </c>
      <c r="E3630">
        <f>'TPS543C20 Loop Gain'!B310</f>
        <v>17600</v>
      </c>
    </row>
    <row r="3631" spans="3:5" x14ac:dyDescent="0.35">
      <c r="C3631">
        <f>'TPS543C20 Loop Gain'!AI309</f>
        <v>-4.8459428443539228</v>
      </c>
      <c r="D3631">
        <f>'TPS543C20 Loop Gain'!AJ309</f>
        <v>42.974153401521868</v>
      </c>
      <c r="E3631">
        <f>'TPS543C20 Loop Gain'!B309</f>
        <v>17500</v>
      </c>
    </row>
    <row r="3632" spans="3:5" x14ac:dyDescent="0.35">
      <c r="C3632">
        <f>'TPS543C20 Loop Gain'!AI308</f>
        <v>-4.7633795692481087</v>
      </c>
      <c r="D3632">
        <f>'TPS543C20 Loop Gain'!AJ308</f>
        <v>42.853984325561278</v>
      </c>
      <c r="E3632">
        <f>'TPS543C20 Loop Gain'!B308</f>
        <v>17400</v>
      </c>
    </row>
    <row r="3633" spans="3:5" x14ac:dyDescent="0.35">
      <c r="C3633">
        <f>'TPS543C20 Loop Gain'!AI307</f>
        <v>-4.680089685384397</v>
      </c>
      <c r="D3633">
        <f>'TPS543C20 Loop Gain'!AJ307</f>
        <v>42.733361658609077</v>
      </c>
      <c r="E3633">
        <f>'TPS543C20 Loop Gain'!B307</f>
        <v>17300</v>
      </c>
    </row>
    <row r="3634" spans="3:5" x14ac:dyDescent="0.35">
      <c r="C3634">
        <f>'TPS543C20 Loop Gain'!AI306</f>
        <v>-4.5960622185792452</v>
      </c>
      <c r="D3634">
        <f>'TPS543C20 Loop Gain'!AJ306</f>
        <v>42.612296200309061</v>
      </c>
      <c r="E3634">
        <f>'TPS543C20 Loop Gain'!B306</f>
        <v>17200</v>
      </c>
    </row>
    <row r="3635" spans="3:5" x14ac:dyDescent="0.35">
      <c r="C3635">
        <f>'TPS543C20 Loop Gain'!AI305</f>
        <v>-4.5112859663584119</v>
      </c>
      <c r="D3635">
        <f>'TPS543C20 Loop Gain'!AJ305</f>
        <v>42.490799359222414</v>
      </c>
      <c r="E3635">
        <f>'TPS543C20 Loop Gain'!B305</f>
        <v>17100</v>
      </c>
    </row>
    <row r="3636" spans="3:5" x14ac:dyDescent="0.35">
      <c r="C3636">
        <f>'TPS543C20 Loop Gain'!AI304</f>
        <v>-4.4257494918317644</v>
      </c>
      <c r="D3636">
        <f>'TPS543C20 Loop Gain'!AJ304</f>
        <v>42.368883180675866</v>
      </c>
      <c r="E3636">
        <f>'TPS543C20 Loop Gain'!B304</f>
        <v>17000</v>
      </c>
    </row>
    <row r="3637" spans="3:5" x14ac:dyDescent="0.35">
      <c r="C3637">
        <f>'TPS543C20 Loop Gain'!AI303</f>
        <v>-4.3394411173654444</v>
      </c>
      <c r="D3637">
        <f>'TPS543C20 Loop Gain'!AJ303</f>
        <v>42.246560375998051</v>
      </c>
      <c r="E3637">
        <f>'TPS543C20 Loop Gain'!B303</f>
        <v>16900</v>
      </c>
    </row>
    <row r="3638" spans="3:5" x14ac:dyDescent="0.35">
      <c r="C3638">
        <f>'TPS543C20 Loop Gain'!AI302</f>
        <v>-4.2523489180485106</v>
      </c>
      <c r="D3638">
        <f>'TPS543C20 Loop Gain'!AJ302</f>
        <v>42.123844353236656</v>
      </c>
      <c r="E3638">
        <f>'TPS543C20 Loop Gain'!B302</f>
        <v>16800</v>
      </c>
    </row>
    <row r="3639" spans="3:5" x14ac:dyDescent="0.35">
      <c r="C3639">
        <f>'TPS543C20 Loop Gain'!AI301</f>
        <v>-4.1644607149404482</v>
      </c>
      <c r="D3639">
        <f>'TPS543C20 Loop Gain'!AJ301</f>
        <v>42.000749249424359</v>
      </c>
      <c r="E3639">
        <f>'TPS543C20 Loop Gain'!B301</f>
        <v>16700</v>
      </c>
    </row>
    <row r="3640" spans="3:5" x14ac:dyDescent="0.35">
      <c r="C3640">
        <f>'TPS543C20 Loop Gain'!AI300</f>
        <v>-4.0757640680961718</v>
      </c>
      <c r="D3640">
        <f>'TPS543C20 Loop Gain'!AJ300</f>
        <v>41.877289964501678</v>
      </c>
      <c r="E3640">
        <f>'TPS543C20 Loop Gain'!B300</f>
        <v>16600</v>
      </c>
    </row>
    <row r="3641" spans="3:5" x14ac:dyDescent="0.35">
      <c r="C3641">
        <f>'TPS543C20 Loop Gain'!AI299</f>
        <v>-3.9862462693575242</v>
      </c>
      <c r="D3641">
        <f>'TPS543C20 Loop Gain'!AJ299</f>
        <v>41.753482196975654</v>
      </c>
      <c r="E3641">
        <f>'TPS543C20 Loop Gain'!B299</f>
        <v>16500</v>
      </c>
    </row>
    <row r="3642" spans="3:5" x14ac:dyDescent="0.35">
      <c r="C3642">
        <f>'TPS543C20 Loop Gain'!AI298</f>
        <v>-3.8958943349037893</v>
      </c>
      <c r="D3642">
        <f>'TPS543C20 Loop Gain'!AJ298</f>
        <v>41.629342481428623</v>
      </c>
      <c r="E3642">
        <f>'TPS543C20 Loop Gain'!B298</f>
        <v>16400</v>
      </c>
    </row>
    <row r="3643" spans="3:5" x14ac:dyDescent="0.35">
      <c r="C3643">
        <f>'TPS543C20 Loop Gain'!AI297</f>
        <v>-3.8046949975501425</v>
      </c>
      <c r="D3643">
        <f>'TPS543C20 Loop Gain'!AJ297</f>
        <v>41.504888227978583</v>
      </c>
      <c r="E3643">
        <f>'TPS543C20 Loop Gain'!B297</f>
        <v>16300</v>
      </c>
    </row>
    <row r="3644" spans="3:5" x14ac:dyDescent="0.35">
      <c r="C3644">
        <f>'TPS543C20 Loop Gain'!AI296</f>
        <v>-3.7126346987885706</v>
      </c>
      <c r="D3644">
        <f>'TPS543C20 Loop Gain'!AJ296</f>
        <v>41.380137763812343</v>
      </c>
      <c r="E3644">
        <f>'TPS543C20 Loop Gain'!B296</f>
        <v>16200</v>
      </c>
    </row>
    <row r="3645" spans="3:5" x14ac:dyDescent="0.35">
      <c r="C3645">
        <f>'TPS543C20 Loop Gain'!AI295</f>
        <v>-3.619699580556444</v>
      </c>
      <c r="D3645">
        <f>'TPS543C20 Loop Gain'!AJ295</f>
        <v>41.255110376916591</v>
      </c>
      <c r="E3645">
        <f>'TPS543C20 Loop Gain'!B295</f>
        <v>16100</v>
      </c>
    </row>
    <row r="3646" spans="3:5" x14ac:dyDescent="0.35">
      <c r="C3646">
        <f>'TPS543C20 Loop Gain'!AI294</f>
        <v>-3.5258754767265419</v>
      </c>
      <c r="D3646">
        <f>'TPS543C20 Loop Gain'!AJ294</f>
        <v>41.129826362127019</v>
      </c>
      <c r="E3646">
        <f>'TPS543C20 Loop Gain'!B294</f>
        <v>16000</v>
      </c>
    </row>
    <row r="3647" spans="3:5" x14ac:dyDescent="0.35">
      <c r="C3647">
        <f>'TPS543C20 Loop Gain'!AI293</f>
        <v>-3.4311479043066457</v>
      </c>
      <c r="D3647">
        <f>'TPS543C20 Loop Gain'!AJ293</f>
        <v>41.004307069657784</v>
      </c>
      <c r="E3647">
        <f>'TPS543C20 Loop Gain'!B293</f>
        <v>15900</v>
      </c>
    </row>
    <row r="3648" spans="3:5" x14ac:dyDescent="0.35">
      <c r="C3648">
        <f>'TPS543C20 Loop Gain'!AI292</f>
        <v>-3.3355020543374869</v>
      </c>
      <c r="D3648">
        <f>'TPS543C20 Loop Gain'!AJ292</f>
        <v>40.878574956241238</v>
      </c>
      <c r="E3648">
        <f>'TPS543C20 Loop Gain'!B292</f>
        <v>15800</v>
      </c>
    </row>
    <row r="3649" spans="3:5" x14ac:dyDescent="0.35">
      <c r="C3649">
        <f>'TPS543C20 Loop Gain'!AI291</f>
        <v>-3.238922782478777</v>
      </c>
      <c r="D3649">
        <f>'TPS543C20 Loop Gain'!AJ291</f>
        <v>40.752653639054849</v>
      </c>
      <c r="E3649">
        <f>'TPS543C20 Loop Gain'!B291</f>
        <v>15700</v>
      </c>
    </row>
    <row r="3650" spans="3:5" x14ac:dyDescent="0.35">
      <c r="C3650">
        <f>'TPS543C20 Loop Gain'!AI290</f>
        <v>-3.1413945992707215</v>
      </c>
      <c r="D3650">
        <f>'TPS543C20 Loop Gain'!AJ290</f>
        <v>40.626567952599117</v>
      </c>
      <c r="E3650">
        <f>'TPS543C20 Loop Gain'!B290</f>
        <v>15600</v>
      </c>
    </row>
    <row r="3651" spans="3:5" x14ac:dyDescent="0.35">
      <c r="C3651">
        <f>'TPS543C20 Loop Gain'!AI289</f>
        <v>-3.0429016600601155</v>
      </c>
      <c r="D3651">
        <f>'TPS543C20 Loop Gain'!AJ289</f>
        <v>40.500344008717448</v>
      </c>
      <c r="E3651">
        <f>'TPS543C20 Loop Gain'!B289</f>
        <v>15500</v>
      </c>
    </row>
    <row r="3652" spans="3:5" x14ac:dyDescent="0.35">
      <c r="C3652">
        <f>'TPS543C20 Loop Gain'!AI288</f>
        <v>-2.9434277545777592</v>
      </c>
      <c r="D3652">
        <f>'TPS543C20 Loop Gain'!AJ288</f>
        <v>40.374009259947464</v>
      </c>
      <c r="E3652">
        <f>'TPS543C20 Loop Gain'!B288</f>
        <v>15400</v>
      </c>
    </row>
    <row r="3653" spans="3:5" x14ac:dyDescent="0.35">
      <c r="C3653">
        <f>'TPS543C20 Loop Gain'!AI287</f>
        <v>-2.8429562961555979</v>
      </c>
      <c r="D3653">
        <f>'TPS543C20 Loop Gain'!AJ287</f>
        <v>40.247592566427706</v>
      </c>
      <c r="E3653">
        <f>'TPS543C20 Loop Gain'!B287</f>
        <v>15300</v>
      </c>
    </row>
    <row r="3654" spans="3:5" x14ac:dyDescent="0.35">
      <c r="C3654">
        <f>'TPS543C20 Loop Gain'!AI286</f>
        <v>-2.7414703105696532</v>
      </c>
      <c r="D3654">
        <f>'TPS543C20 Loop Gain'!AJ286</f>
        <v>40.121124266573467</v>
      </c>
      <c r="E3654">
        <f>'TPS543C20 Loop Gain'!B286</f>
        <v>15200</v>
      </c>
    </row>
    <row r="3655" spans="3:5" x14ac:dyDescent="0.35">
      <c r="C3655">
        <f>'TPS543C20 Loop Gain'!AI285</f>
        <v>-2.6389524244950118</v>
      </c>
      <c r="D3655">
        <f>'TPS543C20 Loop Gain'!AJ285</f>
        <v>39.994636251776029</v>
      </c>
      <c r="E3655">
        <f>'TPS543C20 Loop Gain'!B285</f>
        <v>15100</v>
      </c>
    </row>
    <row r="3656" spans="3:5" x14ac:dyDescent="0.35">
      <c r="C3656">
        <f>'TPS543C20 Loop Gain'!AI284</f>
        <v>-2.5353848535622014</v>
      </c>
      <c r="D3656">
        <f>'TPS543C20 Loop Gain'!AJ284</f>
        <v>39.868162045380267</v>
      </c>
      <c r="E3656">
        <f>'TPS543C20 Loop Gain'!B284</f>
        <v>15000</v>
      </c>
    </row>
    <row r="3657" spans="3:5" x14ac:dyDescent="0.35">
      <c r="C3657">
        <f>'TPS543C20 Loop Gain'!AI283</f>
        <v>-2.4307493899942978</v>
      </c>
      <c r="D3657">
        <f>'TPS543C20 Loop Gain'!AJ283</f>
        <v>39.741736886219243</v>
      </c>
      <c r="E3657">
        <f>'TPS543C20 Loop Gain'!B283</f>
        <v>14900</v>
      </c>
    </row>
    <row r="3658" spans="3:5" x14ac:dyDescent="0.35">
      <c r="C3658">
        <f>'TPS543C20 Loop Gain'!AI282</f>
        <v>-2.3250273898209257</v>
      </c>
      <c r="D3658">
        <f>'TPS543C20 Loop Gain'!AJ282</f>
        <v>39.615397817012251</v>
      </c>
      <c r="E3658">
        <f>'TPS543C20 Loop Gain'!B282</f>
        <v>14800</v>
      </c>
    </row>
    <row r="3659" spans="3:5" x14ac:dyDescent="0.35">
      <c r="C3659">
        <f>'TPS543C20 Loop Gain'!AI281</f>
        <v>-2.2181997596427512</v>
      </c>
      <c r="D3659">
        <f>'TPS543C20 Loop Gain'!AJ281</f>
        <v>39.489183777945712</v>
      </c>
      <c r="E3659">
        <f>'TPS543C20 Loop Gain'!B281</f>
        <v>14700</v>
      </c>
    </row>
    <row r="3660" spans="3:5" x14ac:dyDescent="0.35">
      <c r="C3660">
        <f>'TPS543C20 Loop Gain'!AI280</f>
        <v>-2.1102469429412487</v>
      </c>
      <c r="D3660">
        <f>'TPS543C20 Loop Gain'!AJ280</f>
        <v>39.363135705779236</v>
      </c>
      <c r="E3660">
        <f>'TPS543C20 Loop Gain'!B280</f>
        <v>14600</v>
      </c>
    </row>
    <row r="3661" spans="3:5" x14ac:dyDescent="0.35">
      <c r="C3661">
        <f>'TPS543C20 Loop Gain'!AI279</f>
        <v>-2.0011489059140435</v>
      </c>
      <c r="D3661">
        <f>'TPS543C20 Loop Gain'!AJ279</f>
        <v>39.237296638858581</v>
      </c>
      <c r="E3661">
        <f>'TPS543C20 Loop Gain'!B279</f>
        <v>14500</v>
      </c>
    </row>
    <row r="3662" spans="3:5" x14ac:dyDescent="0.35">
      <c r="C3662">
        <f>'TPS543C20 Loop Gain'!AI278</f>
        <v>-1.8908851228221921</v>
      </c>
      <c r="D3662">
        <f>'TPS543C20 Loop Gain'!AJ278</f>
        <v>39.111711828427381</v>
      </c>
      <c r="E3662">
        <f>'TPS543C20 Loop Gain'!B278</f>
        <v>14400</v>
      </c>
    </row>
    <row r="3663" spans="3:5" x14ac:dyDescent="0.35">
      <c r="C3663">
        <f>'TPS543C20 Loop Gain'!AI277</f>
        <v>-1.7794345608338005</v>
      </c>
      <c r="D3663">
        <f>'TPS543C20 Loop Gain'!AJ277</f>
        <v>38.986428856674785</v>
      </c>
      <c r="E3663">
        <f>'TPS543C20 Loop Gain'!B277</f>
        <v>14300</v>
      </c>
    </row>
    <row r="3664" spans="3:5" x14ac:dyDescent="0.35">
      <c r="C3664">
        <f>'TPS543C20 Loop Gain'!AI276</f>
        <v>-1.6667756643506879</v>
      </c>
      <c r="D3664">
        <f>'TPS543C20 Loop Gain'!AJ276</f>
        <v>38.861497761981198</v>
      </c>
      <c r="E3664">
        <f>'TPS543C20 Loop Gain'!B276</f>
        <v>14200</v>
      </c>
    </row>
    <row r="3665" spans="3:5" x14ac:dyDescent="0.35">
      <c r="C3665">
        <f>'TPS543C20 Loop Gain'!AI275</f>
        <v>-1.5528863388023479</v>
      </c>
      <c r="D3665">
        <f>'TPS543C20 Loop Gain'!AJ275</f>
        <v>38.736971171856091</v>
      </c>
      <c r="E3665">
        <f>'TPS543C20 Loop Gain'!B275</f>
        <v>14100</v>
      </c>
    </row>
    <row r="3666" spans="3:5" x14ac:dyDescent="0.35">
      <c r="C3666">
        <f>'TPS543C20 Loop Gain'!AI274</f>
        <v>-1.437743933891789</v>
      </c>
      <c r="D3666">
        <f>'TPS543C20 Loop Gain'!AJ274</f>
        <v>38.612904444124311</v>
      </c>
      <c r="E3666">
        <f>'TPS543C20 Loop Gain'!B274</f>
        <v>14000</v>
      </c>
    </row>
    <row r="3667" spans="3:5" x14ac:dyDescent="0.35">
      <c r="C3667">
        <f>'TPS543C20 Loop Gain'!AI273</f>
        <v>-1.3213252262819211</v>
      </c>
      <c r="D3667">
        <f>'TPS543C20 Loop Gain'!AJ273</f>
        <v>38.489355816912983</v>
      </c>
      <c r="E3667">
        <f>'TPS543C20 Loop Gain'!B273</f>
        <v>13900</v>
      </c>
    </row>
    <row r="3668" spans="3:5" x14ac:dyDescent="0.35">
      <c r="C3668">
        <f>'TPS543C20 Loop Gain'!AI272</f>
        <v>-1.2036064017068888</v>
      </c>
      <c r="D3668">
        <f>'TPS543C20 Loop Gain'!AJ272</f>
        <v>38.366386568094256</v>
      </c>
      <c r="E3668">
        <f>'TPS543C20 Loop Gain'!B272</f>
        <v>13800</v>
      </c>
    </row>
    <row r="3669" spans="3:5" x14ac:dyDescent="0.35">
      <c r="C3669">
        <f>'TPS543C20 Loop Gain'!AI271</f>
        <v>-1.0845630364974506</v>
      </c>
      <c r="D3669">
        <f>'TPS543C20 Loop Gain'!AJ271</f>
        <v>38.244061184837605</v>
      </c>
      <c r="E3669">
        <f>'TPS543C20 Loop Gain'!B271</f>
        <v>13700</v>
      </c>
    </row>
    <row r="3670" spans="3:5" x14ac:dyDescent="0.35">
      <c r="C3670">
        <f>'TPS543C20 Loop Gain'!AI270</f>
        <v>-0.96417007850855385</v>
      </c>
      <c r="D3670">
        <f>'TPS543C20 Loop Gain'!AJ270</f>
        <v>38.122447544016843</v>
      </c>
      <c r="E3670">
        <f>'TPS543C20 Loop Gain'!B270</f>
        <v>13600</v>
      </c>
    </row>
    <row r="3671" spans="3:5" x14ac:dyDescent="0.35">
      <c r="C3671">
        <f>'TPS543C20 Loop Gain'!AI269</f>
        <v>-0.84240182743894054</v>
      </c>
      <c r="D3671">
        <f>'TPS543C20 Loop Gain'!AJ269</f>
        <v>38.001617104246144</v>
      </c>
      <c r="E3671">
        <f>'TPS543C20 Loop Gain'!B269</f>
        <v>13500</v>
      </c>
    </row>
    <row r="3672" spans="3:5" x14ac:dyDescent="0.35">
      <c r="C3672">
        <f>'TPS543C20 Loop Gain'!AI268</f>
        <v>-0.71923191453520952</v>
      </c>
      <c r="D3672">
        <f>'TPS543C20 Loop Gain'!AJ268</f>
        <v>37.881645110405081</v>
      </c>
      <c r="E3672">
        <f>'TPS543C20 Loop Gain'!B268</f>
        <v>13400</v>
      </c>
    </row>
    <row r="3673" spans="3:5" x14ac:dyDescent="0.35">
      <c r="C3673">
        <f>'TPS543C20 Loop Gain'!AI267</f>
        <v>-0.5946332816740969</v>
      </c>
      <c r="D3673">
        <f>'TPS543C20 Loop Gain'!AJ267</f>
        <v>37.762610811570731</v>
      </c>
      <c r="E3673">
        <f>'TPS543C20 Loop Gain'!B267</f>
        <v>13300</v>
      </c>
    </row>
    <row r="3674" spans="3:5" x14ac:dyDescent="0.35">
      <c r="C3674">
        <f>'TPS543C20 Loop Gain'!AI266</f>
        <v>-0.46857815981858786</v>
      </c>
      <c r="D3674">
        <f>'TPS543C20 Loop Gain'!AJ266</f>
        <v>37.644597693348459</v>
      </c>
      <c r="E3674">
        <f>'TPS543C20 Loop Gain'!B266</f>
        <v>13200</v>
      </c>
    </row>
    <row r="3675" spans="3:5" x14ac:dyDescent="0.35">
      <c r="C3675">
        <f>'TPS543C20 Loop Gain'!AI265</f>
        <v>-0.34103804684909306</v>
      </c>
      <c r="D3675">
        <f>'TPS543C20 Loop Gain'!AJ265</f>
        <v>37.527693725685751</v>
      </c>
      <c r="E3675">
        <f>'TPS543C20 Loop Gain'!B265</f>
        <v>13100</v>
      </c>
    </row>
    <row r="3676" spans="3:5" x14ac:dyDescent="0.35">
      <c r="C3676">
        <f>'TPS543C20 Loop Gain'!AI264</f>
        <v>-0.21198368476955287</v>
      </c>
      <c r="D3676">
        <f>'TPS543C20 Loop Gain'!AJ264</f>
        <v>37.411991627325058</v>
      </c>
      <c r="E3676">
        <f>'TPS543C20 Loop Gain'!B264</f>
        <v>13000</v>
      </c>
    </row>
    <row r="3677" spans="3:5" x14ac:dyDescent="0.35">
      <c r="C3677">
        <f>'TPS543C20 Loop Gain'!AI263</f>
        <v>-8.1385036302246805E-2</v>
      </c>
      <c r="D3677">
        <f>'TPS543C20 Loop Gain'!AJ263</f>
        <v>37.297589148163965</v>
      </c>
      <c r="E3677">
        <f>'TPS543C20 Loop Gain'!B263</f>
        <v>12900</v>
      </c>
    </row>
    <row r="3678" spans="3:5" x14ac:dyDescent="0.35">
      <c r="C3678">
        <f>'TPS543C20 Loop Gain'!AI262</f>
        <v>5.0788739125607496E-2</v>
      </c>
      <c r="D3678">
        <f>'TPS543C20 Loop Gain'!AJ262</f>
        <v>37.184589370891544</v>
      </c>
      <c r="E3678">
        <f>'TPS543C20 Loop Gain'!B262</f>
        <v>12800</v>
      </c>
    </row>
    <row r="3679" spans="3:5" x14ac:dyDescent="0.35">
      <c r="C3679">
        <f>'TPS543C20 Loop Gain'!AI261</f>
        <v>0.18456930997372006</v>
      </c>
      <c r="D3679">
        <f>'TPS543C20 Loop Gain'!AJ261</f>
        <v>37.073101033377235</v>
      </c>
      <c r="E3679">
        <f>'TPS543C20 Loop Gain'!B261</f>
        <v>12700</v>
      </c>
    </row>
    <row r="3680" spans="3:5" x14ac:dyDescent="0.35">
      <c r="C3680">
        <f>'TPS543C20 Loop Gain'!AI260</f>
        <v>0.31998919774342827</v>
      </c>
      <c r="D3680">
        <f>'TPS543C20 Loop Gain'!AJ260</f>
        <v>36.963238873429042</v>
      </c>
      <c r="E3680">
        <f>'TPS543C20 Loop Gain'!B260</f>
        <v>12600</v>
      </c>
    </row>
    <row r="3681" spans="3:5" x14ac:dyDescent="0.35">
      <c r="C3681">
        <f>'TPS543C20 Loop Gain'!AI259</f>
        <v>0.45708180265269543</v>
      </c>
      <c r="D3681">
        <f>'TPS543C20 Loop Gain'!AJ259</f>
        <v>36.855123997648114</v>
      </c>
      <c r="E3681">
        <f>'TPS543C20 Loop Gain'!B259</f>
        <v>12500</v>
      </c>
    </row>
    <row r="3682" spans="3:5" x14ac:dyDescent="0.35">
      <c r="C3682">
        <f>'TPS543C20 Loop Gain'!AI258</f>
        <v>0.59588142979324255</v>
      </c>
      <c r="D3682">
        <f>'TPS543C20 Loop Gain'!AJ258</f>
        <v>36.748884276296131</v>
      </c>
      <c r="E3682">
        <f>'TPS543C20 Loop Gain'!B258</f>
        <v>12400</v>
      </c>
    </row>
    <row r="3683" spans="3:5" x14ac:dyDescent="0.35">
      <c r="C3683">
        <f>'TPS543C20 Loop Gain'!AI257</f>
        <v>0.73642331570815778</v>
      </c>
      <c r="D3683">
        <f>'TPS543C20 Loop Gain'!AJ257</f>
        <v>36.644654766198272</v>
      </c>
      <c r="E3683">
        <f>'TPS543C20 Loop Gain'!B257</f>
        <v>12300</v>
      </c>
    </row>
    <row r="3684" spans="3:5" x14ac:dyDescent="0.35">
      <c r="C3684">
        <f>'TPS543C20 Loop Gain'!AI256</f>
        <v>0.87874365532870635</v>
      </c>
      <c r="D3684">
        <f>'TPS543C20 Loop Gain'!AJ256</f>
        <v>36.542578163946004</v>
      </c>
      <c r="E3684">
        <f>'TPS543C20 Loop Gain'!B256</f>
        <v>12200</v>
      </c>
    </row>
    <row r="3685" spans="3:5" x14ac:dyDescent="0.35">
      <c r="C3685">
        <f>'TPS543C20 Loop Gain'!AI255</f>
        <v>1.0228796291770215</v>
      </c>
      <c r="D3685">
        <f>'TPS543C20 Loop Gain'!AJ255</f>
        <v>36.442805291784424</v>
      </c>
      <c r="E3685">
        <f>'TPS543C20 Loop Gain'!B255</f>
        <v>12100</v>
      </c>
    </row>
    <row r="3686" spans="3:5" x14ac:dyDescent="0.35">
      <c r="C3686">
        <f>'TPS543C20 Loop Gain'!AI254</f>
        <v>1.1688694307376073</v>
      </c>
      <c r="D3686">
        <f>'TPS543C20 Loop Gain'!AJ254</f>
        <v>36.345495618849988</v>
      </c>
      <c r="E3686">
        <f>'TPS543C20 Loop Gain'!B254</f>
        <v>12000</v>
      </c>
    </row>
    <row r="3687" spans="3:5" x14ac:dyDescent="0.35">
      <c r="C3687">
        <f>'TPS543C20 Loop Gain'!AI253</f>
        <v>1.3167522938691942</v>
      </c>
      <c r="D3687">
        <f>'TPS543C20 Loop Gain'!AJ253</f>
        <v>36.250817820586086</v>
      </c>
      <c r="E3687">
        <f>'TPS543C20 Loop Gain'!B253</f>
        <v>11900</v>
      </c>
    </row>
    <row r="3688" spans="3:5" x14ac:dyDescent="0.35">
      <c r="C3688">
        <f>'TPS543C20 Loop Gain'!AI252</f>
        <v>1.4665685201119028</v>
      </c>
      <c r="D3688">
        <f>'TPS543C20 Loop Gain'!AJ252</f>
        <v>36.158950379463974</v>
      </c>
      <c r="E3688">
        <f>'TPS543C20 Loop Gain'!B252</f>
        <v>11800</v>
      </c>
    </row>
    <row r="3689" spans="3:5" x14ac:dyDescent="0.35">
      <c r="C3689">
        <f>'TPS543C20 Loop Gain'!AI251</f>
        <v>1.618359505706243</v>
      </c>
      <c r="D3689">
        <f>'TPS543C20 Loop Gain'!AJ251</f>
        <v>36.070082230374545</v>
      </c>
      <c r="E3689">
        <f>'TPS543C20 Loop Gain'!B251</f>
        <v>11700</v>
      </c>
    </row>
    <row r="3690" spans="3:5" x14ac:dyDescent="0.35">
      <c r="C3690">
        <f>'TPS543C20 Loop Gain'!AI250</f>
        <v>1.7721677681193695</v>
      </c>
      <c r="D3690">
        <f>'TPS543C20 Loop Gain'!AJ250</f>
        <v>35.984413454362226</v>
      </c>
      <c r="E3690">
        <f>'TPS543C20 Loop Gain'!B250</f>
        <v>11600</v>
      </c>
    </row>
    <row r="3691" spans="3:5" x14ac:dyDescent="0.35">
      <c r="C3691">
        <f>'TPS543C20 Loop Gain'!AI249</f>
        <v>1.9280369718214116</v>
      </c>
      <c r="D3691">
        <f>'TPS543C20 Loop Gain'!AJ249</f>
        <v>35.902156024682988</v>
      </c>
      <c r="E3691">
        <f>'TPS543C20 Loop Gain'!B249</f>
        <v>11500</v>
      </c>
    </row>
    <row r="3692" spans="3:5" x14ac:dyDescent="0.35">
      <c r="C3692">
        <f>'TPS543C20 Loop Gain'!AI248</f>
        <v>2.0860119530225028</v>
      </c>
      <c r="D3692">
        <f>'TPS543C20 Loop Gain'!AJ248</f>
        <v>35.8235346095274</v>
      </c>
      <c r="E3692">
        <f>'TPS543C20 Loop Gain'!B248</f>
        <v>11400</v>
      </c>
    </row>
    <row r="3693" spans="3:5" x14ac:dyDescent="0.35">
      <c r="C3693">
        <f>'TPS543C20 Loop Gain'!AI247</f>
        <v>2.246138743020623</v>
      </c>
      <c r="D3693">
        <f>'TPS543C20 Loop Gain'!AJ247</f>
        <v>35.748787436108898</v>
      </c>
      <c r="E3693">
        <f>'TPS543C20 Loop Gain'!B247</f>
        <v>11300</v>
      </c>
    </row>
    <row r="3694" spans="3:5" x14ac:dyDescent="0.35">
      <c r="C3694">
        <f>'TPS543C20 Loop Gain'!AI246</f>
        <v>2.4084645897540113</v>
      </c>
      <c r="D3694">
        <f>'TPS543C20 Loop Gain'!AJ246</f>
        <v>35.678167221232442</v>
      </c>
      <c r="E3694">
        <f>'TPS543C20 Loop Gain'!B246</f>
        <v>11200</v>
      </c>
    </row>
    <row r="3695" spans="3:5" x14ac:dyDescent="0.35">
      <c r="C3695">
        <f>'TPS543C20 Loop Gain'!AI245</f>
        <v>2.5730379770766314</v>
      </c>
      <c r="D3695">
        <f>'TPS543C20 Loop Gain'!AJ245</f>
        <v>35.611942173891471</v>
      </c>
      <c r="E3695">
        <f>'TPS543C20 Loop Gain'!B245</f>
        <v>11100</v>
      </c>
    </row>
    <row r="3696" spans="3:5" x14ac:dyDescent="0.35">
      <c r="C3696">
        <f>'TPS543C20 Loop Gain'!AI244</f>
        <v>2.7399086412048206</v>
      </c>
      <c r="D3696">
        <f>'TPS543C20 Loop Gain'!AJ244</f>
        <v>35.550397075914233</v>
      </c>
      <c r="E3696">
        <f>'TPS543C20 Loop Gain'!B244</f>
        <v>11000</v>
      </c>
    </row>
    <row r="3697" spans="3:5" x14ac:dyDescent="0.35">
      <c r="C3697">
        <f>'TPS543C20 Loop Gain'!AI243</f>
        <v>2.9091275836745782</v>
      </c>
      <c r="D3697">
        <f>'TPS543C20 Loop Gain'!AJ243</f>
        <v>35.493834447191034</v>
      </c>
      <c r="E3697">
        <f>'TPS543C20 Loop Gain'!B243</f>
        <v>10900</v>
      </c>
    </row>
    <row r="3698" spans="3:5" x14ac:dyDescent="0.35">
      <c r="C3698">
        <f>'TPS543C20 Loop Gain'!AI242</f>
        <v>3.0807470800500152</v>
      </c>
      <c r="D3698">
        <f>'TPS543C20 Loop Gain'!AJ242</f>
        <v>35.442575802553527</v>
      </c>
      <c r="E3698">
        <f>'TPS543C20 Loop Gain'!B242</f>
        <v>10800</v>
      </c>
    </row>
    <row r="3699" spans="3:5" x14ac:dyDescent="0.35">
      <c r="C3699">
        <f>'TPS543C20 Loop Gain'!AI241</f>
        <v>3.2548206834958111</v>
      </c>
      <c r="D3699">
        <f>'TPS543C20 Loop Gain'!AJ241</f>
        <v>35.396963007942389</v>
      </c>
      <c r="E3699">
        <f>'TPS543C20 Loop Gain'!B241</f>
        <v>10700</v>
      </c>
    </row>
    <row r="3700" spans="3:5" x14ac:dyDescent="0.35">
      <c r="C3700">
        <f>'TPS543C20 Loop Gain'!AI240</f>
        <v>3.4314032221725173</v>
      </c>
      <c r="D3700">
        <f>'TPS543C20 Loop Gain'!AJ240</f>
        <v>35.357359744154891</v>
      </c>
      <c r="E3700">
        <f>'TPS543C20 Loop Gain'!B240</f>
        <v>10600</v>
      </c>
    </row>
    <row r="3701" spans="3:5" x14ac:dyDescent="0.35">
      <c r="C3701">
        <f>'TPS543C20 Loop Gain'!AI239</f>
        <v>3.6105507892530198</v>
      </c>
      <c r="D3701">
        <f>'TPS543C20 Loop Gain'!AJ239</f>
        <v>35.324153087061077</v>
      </c>
      <c r="E3701">
        <f>'TPS543C20 Loop Gain'!B239</f>
        <v>10500</v>
      </c>
    </row>
    <row r="3702" spans="3:5" x14ac:dyDescent="0.35">
      <c r="C3702">
        <f>'TPS543C20 Loop Gain'!AI238</f>
        <v>3.7923207241522148</v>
      </c>
      <c r="D3702">
        <f>'TPS543C20 Loop Gain'!AJ238</f>
        <v>35.29775521388548</v>
      </c>
      <c r="E3702">
        <f>'TPS543C20 Loop Gain'!B238</f>
        <v>10400</v>
      </c>
    </row>
    <row r="3703" spans="3:5" x14ac:dyDescent="0.35">
      <c r="C3703">
        <f>'TPS543C20 Loop Gain'!AI237</f>
        <v>3.9767715833425594</v>
      </c>
      <c r="D3703">
        <f>'TPS543C20 Loop Gain'!AJ237</f>
        <v>35.278605245857811</v>
      </c>
      <c r="E3703">
        <f>'TPS543C20 Loop Gain'!B237</f>
        <v>10300</v>
      </c>
    </row>
    <row r="3704" spans="3:5" x14ac:dyDescent="0.35">
      <c r="C3704">
        <f>'TPS543C20 Loop Gain'!AI236</f>
        <v>4.163963098852185</v>
      </c>
      <c r="D3704">
        <f>'TPS543C20 Loop Gain'!AJ236</f>
        <v>35.267171238238845</v>
      </c>
      <c r="E3704">
        <f>'TPS543C20 Loop Gain'!B236</f>
        <v>10200</v>
      </c>
    </row>
    <row r="3705" spans="3:5" x14ac:dyDescent="0.35">
      <c r="C3705">
        <f>'TPS543C20 Loop Gain'!AI235</f>
        <v>4.3539561222426029</v>
      </c>
      <c r="D3705">
        <f>'TPS543C20 Loop Gain'!AJ235</f>
        <v>35.263952329460594</v>
      </c>
      <c r="E3705">
        <f>'TPS543C20 Loop Gain'!B235</f>
        <v>10100</v>
      </c>
    </row>
    <row r="3706" spans="3:5" x14ac:dyDescent="0.35">
      <c r="C3706">
        <f>'TPS543C20 Loop Gain'!AI234</f>
        <v>4.5468125515077826</v>
      </c>
      <c r="D3706">
        <f>'TPS543C20 Loop Gain'!AJ234</f>
        <v>35.269481061834632</v>
      </c>
      <c r="E3706">
        <f>'TPS543C20 Loop Gain'!B234</f>
        <v>10000</v>
      </c>
    </row>
    <row r="3707" spans="3:5" x14ac:dyDescent="0.35">
      <c r="C3707">
        <f>'TPS543C20 Loop Gain'!AI233</f>
        <v>4.7425952379156593</v>
      </c>
      <c r="D3707">
        <f>'TPS543C20 Loop Gain'!AJ233</f>
        <v>35.2843258869541</v>
      </c>
      <c r="E3707">
        <f>'TPS543C20 Loop Gain'!B233</f>
        <v>9900</v>
      </c>
    </row>
    <row r="3708" spans="3:5" x14ac:dyDescent="0.35">
      <c r="C3708">
        <f>'TPS543C20 Loop Gain'!AI232</f>
        <v>4.9413678693459664</v>
      </c>
      <c r="D3708">
        <f>'TPS543C20 Loop Gain'!AJ232</f>
        <v>35.309093869545926</v>
      </c>
      <c r="E3708">
        <f>'TPS543C20 Loop Gain'!B232</f>
        <v>9800</v>
      </c>
    </row>
    <row r="3709" spans="3:5" x14ac:dyDescent="0.35">
      <c r="C3709">
        <f>'TPS543C20 Loop Gain'!AI231</f>
        <v>5.1431948261177904</v>
      </c>
      <c r="D3709">
        <f>'TPS543C20 Loop Gain'!AJ231</f>
        <v>35.344433604006227</v>
      </c>
      <c r="E3709">
        <f>'TPS543C20 Loop Gain'!B231</f>
        <v>9700</v>
      </c>
    </row>
    <row r="3710" spans="3:5" x14ac:dyDescent="0.35">
      <c r="C3710">
        <f>'TPS543C20 Loop Gain'!AI230</f>
        <v>5.3481410046690501</v>
      </c>
      <c r="D3710">
        <f>'TPS543C20 Loop Gain'!AJ230</f>
        <v>35.391038358257155</v>
      </c>
      <c r="E3710">
        <f>'TPS543C20 Loop Gain'!B230</f>
        <v>9600</v>
      </c>
    </row>
    <row r="3711" spans="3:5" x14ac:dyDescent="0.35">
      <c r="C3711">
        <f>'TPS543C20 Loop Gain'!AI229</f>
        <v>5.556271603704678</v>
      </c>
      <c r="D3711">
        <f>'TPS543C20 Loop Gain'!AJ229</f>
        <v>35.449649459636007</v>
      </c>
      <c r="E3711">
        <f>'TPS543C20 Loop Gain'!B229</f>
        <v>9500</v>
      </c>
    </row>
    <row r="3712" spans="3:5" x14ac:dyDescent="0.35">
      <c r="C3712">
        <f>'TPS543C20 Loop Gain'!AI228</f>
        <v>5.7676518665882348</v>
      </c>
      <c r="D3712">
        <f>'TPS543C20 Loop Gain'!AJ228</f>
        <v>35.521059937410016</v>
      </c>
      <c r="E3712">
        <f>'TPS543C20 Loop Gain'!B228</f>
        <v>9400</v>
      </c>
    </row>
    <row r="3713" spans="3:5" x14ac:dyDescent="0.35">
      <c r="C3713">
        <f>'TPS543C20 Loop Gain'!AI227</f>
        <v>5.9823467727668254</v>
      </c>
      <c r="D3713">
        <f>'TPS543C20 Loop Gain'!AJ227</f>
        <v>35.606118435826119</v>
      </c>
      <c r="E3713">
        <f>'TPS543C20 Loop Gain'!B227</f>
        <v>9300</v>
      </c>
    </row>
    <row r="3714" spans="3:5" x14ac:dyDescent="0.35">
      <c r="C3714">
        <f>'TPS543C20 Loop Gain'!AI226</f>
        <v>6.2004206698972855</v>
      </c>
      <c r="D3714">
        <f>'TPS543C20 Loop Gain'!AJ226</f>
        <v>35.705733410518931</v>
      </c>
      <c r="E3714">
        <f>'TPS543C20 Loop Gain'!B226</f>
        <v>9200</v>
      </c>
    </row>
    <row r="3715" spans="3:5" x14ac:dyDescent="0.35">
      <c r="C3715">
        <f>'TPS543C20 Loop Gain'!AI225</f>
        <v>6.4219368370481398</v>
      </c>
      <c r="D3715">
        <f>'TPS543C20 Loop Gain'!AJ225</f>
        <v>35.820877619093089</v>
      </c>
      <c r="E3715">
        <f>'TPS543C20 Loop Gain'!B225</f>
        <v>9100</v>
      </c>
    </row>
    <row r="3716" spans="3:5" x14ac:dyDescent="0.35">
      <c r="C3716">
        <f>'TPS543C20 Loop Gain'!AI224</f>
        <v>6.6469569678840035</v>
      </c>
      <c r="D3716">
        <f>'TPS543C20 Loop Gain'!AJ224</f>
        <v>35.952592913837435</v>
      </c>
      <c r="E3716">
        <f>'TPS543C20 Loop Gain'!B224</f>
        <v>9000</v>
      </c>
    </row>
    <row r="3717" spans="3:5" x14ac:dyDescent="0.35">
      <c r="C3717">
        <f>'TPS543C20 Loop Gain'!AI223</f>
        <v>6.8755405610549447</v>
      </c>
      <c r="D3717">
        <f>'TPS543C20 Loop Gain'!AJ223</f>
        <v>36.101995340302132</v>
      </c>
      <c r="E3717">
        <f>'TPS543C20 Loop Gain'!B223</f>
        <v>8900</v>
      </c>
    </row>
    <row r="3718" spans="3:5" x14ac:dyDescent="0.35">
      <c r="C3718">
        <f>'TPS543C20 Loop Gain'!AI222</f>
        <v>7.10774420311468</v>
      </c>
      <c r="D3718">
        <f>'TPS543C20 Loop Gain'!AJ222</f>
        <v>36.270280539678176</v>
      </c>
      <c r="E3718">
        <f>'TPS543C20 Loop Gain'!B222</f>
        <v>8800</v>
      </c>
    </row>
    <row r="3719" spans="3:5" x14ac:dyDescent="0.35">
      <c r="C3719">
        <f>'TPS543C20 Loop Gain'!AI221</f>
        <v>7.3436207271503617</v>
      </c>
      <c r="D3719">
        <f>'TPS543C20 Loop Gain'!AJ221</f>
        <v>36.458729444905991</v>
      </c>
      <c r="E3719">
        <f>'TPS543C20 Loop Gain'!B221</f>
        <v>8700</v>
      </c>
    </row>
    <row r="3720" spans="3:5" x14ac:dyDescent="0.35">
      <c r="C3720">
        <f>'TPS543C20 Loop Gain'!AI220</f>
        <v>7.5832182279125799</v>
      </c>
      <c r="D3720">
        <f>'TPS543C20 Loop Gain'!AJ220</f>
        <v>36.668714249940301</v>
      </c>
      <c r="E3720">
        <f>'TPS543C20 Loop Gain'!B220</f>
        <v>8600</v>
      </c>
    </row>
    <row r="3721" spans="3:5" x14ac:dyDescent="0.35">
      <c r="C3721">
        <f>'TPS543C20 Loop Gain'!AI219</f>
        <v>7.8265789115791922</v>
      </c>
      <c r="D3721">
        <f>'TPS543C20 Loop Gain'!AJ219</f>
        <v>36.901704617494538</v>
      </c>
      <c r="E3721">
        <f>'TPS543C20 Loop Gain'!B219</f>
        <v>8500</v>
      </c>
    </row>
    <row r="3722" spans="3:5" x14ac:dyDescent="0.35">
      <c r="C3722">
        <f>'TPS543C20 Loop Gain'!AI218</f>
        <v>8.0737377553869969</v>
      </c>
      <c r="D3722">
        <f>'TPS543C20 Loop Gain'!AJ218</f>
        <v>37.159274072471611</v>
      </c>
      <c r="E3722">
        <f>'TPS543C20 Loop Gain'!B218</f>
        <v>8400</v>
      </c>
    </row>
    <row r="3723" spans="3:5" x14ac:dyDescent="0.35">
      <c r="C3723">
        <f>'TPS543C20 Loop Gain'!AI217</f>
        <v>8.3247209492404437</v>
      </c>
      <c r="D3723">
        <f>'TPS543C20 Loop Gain'!AJ217</f>
        <v>37.443106504757985</v>
      </c>
      <c r="E3723">
        <f>'TPS543C20 Loop Gain'!B217</f>
        <v>8300</v>
      </c>
    </row>
    <row r="3724" spans="3:5" x14ac:dyDescent="0.35">
      <c r="C3724">
        <f>'TPS543C20 Loop Gain'!AI216</f>
        <v>8.5795440881041536</v>
      </c>
      <c r="D3724">
        <f>'TPS543C20 Loop Gain'!AJ216</f>
        <v>37.755002675063274</v>
      </c>
      <c r="E3724">
        <f>'TPS543C20 Loop Gain'!B216</f>
        <v>8200</v>
      </c>
    </row>
    <row r="3725" spans="3:5" x14ac:dyDescent="0.35">
      <c r="C3725">
        <f>'TPS543C20 Loop Gain'!AI215</f>
        <v>8.8382100806318569</v>
      </c>
      <c r="D3725">
        <f>'TPS543C20 Loop Gain'!AJ215</f>
        <v>38.096886579449432</v>
      </c>
      <c r="E3725">
        <f>'TPS543C20 Loop Gain'!B215</f>
        <v>8100</v>
      </c>
    </row>
    <row r="3726" spans="3:5" x14ac:dyDescent="0.35">
      <c r="C3726">
        <f>'TPS543C20 Loop Gain'!AI214</f>
        <v>9.100706736171011</v>
      </c>
      <c r="D3726">
        <f>'TPS543C20 Loop Gain'!AJ214</f>
        <v>38.470811480486141</v>
      </c>
      <c r="E3726">
        <f>'TPS543C20 Loop Gain'!B214</f>
        <v>8000</v>
      </c>
    </row>
    <row r="3727" spans="3:5" x14ac:dyDescent="0.35">
      <c r="C3727">
        <f>'TPS543C20 Loop Gain'!AI213</f>
        <v>9.3670039893041732</v>
      </c>
      <c r="D3727">
        <f>'TPS543C20 Loop Gain'!AJ213</f>
        <v>38.878965353454355</v>
      </c>
      <c r="E3727">
        <f>'TPS543C20 Loop Gain'!B213</f>
        <v>7900</v>
      </c>
    </row>
    <row r="3728" spans="3:5" x14ac:dyDescent="0.35">
      <c r="C3728">
        <f>'TPS543C20 Loop Gain'!AI212</f>
        <v>9.6370507187336898</v>
      </c>
      <c r="D3728">
        <f>'TPS543C20 Loop Gain'!AJ212</f>
        <v>39.323675422643539</v>
      </c>
      <c r="E3728">
        <f>'TPS543C20 Loop Gain'!B212</f>
        <v>7800</v>
      </c>
    </row>
    <row r="3729" spans="3:5" x14ac:dyDescent="0.35">
      <c r="C3729">
        <f>'TPS543C20 Loop Gain'!AI211</f>
        <v>9.9107711160432803</v>
      </c>
      <c r="D3729">
        <f>'TPS543C20 Loop Gain'!AJ211</f>
        <v>39.807411373140539</v>
      </c>
      <c r="E3729">
        <f>'TPS543C20 Loop Gain'!B211</f>
        <v>7700</v>
      </c>
    </row>
    <row r="3730" spans="3:5" x14ac:dyDescent="0.35">
      <c r="C3730">
        <f>'TPS543C20 Loop Gain'!AI210</f>
        <v>10.188060560390353</v>
      </c>
      <c r="D3730">
        <f>'TPS543C20 Loop Gain'!AJ210</f>
        <v>40.3327867152857</v>
      </c>
      <c r="E3730">
        <f>'TPS543C20 Loop Gain'!B210</f>
        <v>7600</v>
      </c>
    </row>
    <row r="3731" spans="3:5" x14ac:dyDescent="0.35">
      <c r="C3731">
        <f>'TPS543C20 Loop Gain'!AI209</f>
        <v>10.468780958275667</v>
      </c>
      <c r="D3731">
        <f>'TPS543C20 Loop Gain'!AJ209</f>
        <v>40.902557650013016</v>
      </c>
      <c r="E3731">
        <f>'TPS543C20 Loop Gain'!B209</f>
        <v>7500</v>
      </c>
    </row>
    <row r="3732" spans="3:5" x14ac:dyDescent="0.35">
      <c r="C3732">
        <f>'TPS543C20 Loop Gain'!AI208</f>
        <v>10.752755514449596</v>
      </c>
      <c r="D3732">
        <f>'TPS543C20 Loop Gain'!AJ208</f>
        <v>41.519618632295177</v>
      </c>
      <c r="E3732">
        <f>'TPS543C20 Loop Gain'!B208</f>
        <v>7400</v>
      </c>
    </row>
    <row r="3733" spans="3:5" x14ac:dyDescent="0.35">
      <c r="C3733">
        <f>'TPS543C20 Loop Gain'!AI207</f>
        <v>11.03976291215157</v>
      </c>
      <c r="D3733">
        <f>'TPS543C20 Loop Gain'!AJ207</f>
        <v>42.186993656561249</v>
      </c>
      <c r="E3733">
        <f>'TPS543C20 Loop Gain'!B207</f>
        <v>7300</v>
      </c>
    </row>
    <row r="3734" spans="3:5" x14ac:dyDescent="0.35">
      <c r="C3734">
        <f>'TPS543C20 Loop Gain'!AI206</f>
        <v>11.329530900161158</v>
      </c>
      <c r="D3734">
        <f>'TPS543C20 Loop Gain'!AJ206</f>
        <v>42.907822094329219</v>
      </c>
      <c r="E3734">
        <f>'TPS543C20 Loop Gain'!B206</f>
        <v>7200</v>
      </c>
    </row>
    <row r="3735" spans="3:5" x14ac:dyDescent="0.35">
      <c r="C3735">
        <f>'TPS543C20 Loop Gain'!AI205</f>
        <v>11.621729312779213</v>
      </c>
      <c r="D3735">
        <f>'TPS543C20 Loop Gain'!AJ205</f>
        <v>43.68533770572872</v>
      </c>
      <c r="E3735">
        <f>'TPS543C20 Loop Gain'!B205</f>
        <v>7100</v>
      </c>
    </row>
    <row r="3736" spans="3:5" x14ac:dyDescent="0.35">
      <c r="C3736">
        <f>'TPS543C20 Loop Gain'!AI204</f>
        <v>11.915962589502673</v>
      </c>
      <c r="D3736">
        <f>'TPS543C20 Loop Gain'!AJ204</f>
        <v>44.522839233399466</v>
      </c>
      <c r="E3736">
        <f>'TPS543C20 Loop Gain'!B204</f>
        <v>7000</v>
      </c>
    </row>
    <row r="3737" spans="3:5" x14ac:dyDescent="0.35">
      <c r="C3737">
        <f>'TPS543C20 Loop Gain'!AI203</f>
        <v>12.211761916663242</v>
      </c>
      <c r="D3737">
        <f>'TPS543C20 Loop Gain'!AJ203</f>
        <v>45.423650787045069</v>
      </c>
      <c r="E3737">
        <f>'TPS543C20 Loop Gain'!B203</f>
        <v>6900</v>
      </c>
    </row>
    <row r="3738" spans="3:5" x14ac:dyDescent="0.35">
      <c r="C3738">
        <f>'TPS543C20 Loop Gain'!AI202</f>
        <v>12.508577186512486</v>
      </c>
      <c r="D3738">
        <f>'TPS543C20 Loop Gain'!AJ202</f>
        <v>46.391070066542582</v>
      </c>
      <c r="E3738">
        <f>'TPS543C20 Loop Gain'!B202</f>
        <v>6800</v>
      </c>
    </row>
    <row r="3739" spans="3:5" x14ac:dyDescent="0.35">
      <c r="C3739">
        <f>'TPS543C20 Loop Gain'!AI201</f>
        <v>12.805769062594589</v>
      </c>
      <c r="D3739">
        <f>'TPS543C20 Loop Gain'!AJ201</f>
        <v>47.428302390290625</v>
      </c>
      <c r="E3739">
        <f>'TPS543C20 Loop Gain'!B201</f>
        <v>6700</v>
      </c>
    </row>
    <row r="3740" spans="3:5" x14ac:dyDescent="0.35">
      <c r="C3740">
        <f>'TPS543C20 Loop Gain'!AI200</f>
        <v>13.102601554851546</v>
      </c>
      <c r="D3740">
        <f>'TPS543C20 Loop Gain'!AJ200</f>
        <v>48.538378546687923</v>
      </c>
      <c r="E3740">
        <f>'TPS543C20 Loop Gain'!B200</f>
        <v>6600</v>
      </c>
    </row>
    <row r="3741" spans="3:5" x14ac:dyDescent="0.35">
      <c r="C3741">
        <f>'TPS543C20 Loop Gain'!AI199</f>
        <v>13.398235642761193</v>
      </c>
      <c r="D3741">
        <f>'TPS543C20 Loop Gain'!AJ199</f>
        <v>49.724054739418889</v>
      </c>
      <c r="E3741">
        <f>'TPS543C20 Loop Gain'!B199</f>
        <v>6500</v>
      </c>
    </row>
    <row r="3742" spans="3:5" x14ac:dyDescent="0.35">
      <c r="C3742">
        <f>'TPS543C20 Loop Gain'!AI198</f>
        <v>13.69172463498267</v>
      </c>
      <c r="D3742">
        <f>'TPS543C20 Loop Gain'!AJ198</f>
        <v>50.987693434235098</v>
      </c>
      <c r="E3742">
        <f>'TPS543C20 Loop Gain'!B198</f>
        <v>6400</v>
      </c>
    </row>
    <row r="3743" spans="3:5" x14ac:dyDescent="0.35">
      <c r="C3743">
        <f>'TPS543C20 Loop Gain'!AI197</f>
        <v>13.982012109211277</v>
      </c>
      <c r="D3743">
        <f>'TPS543C20 Loop Gain'!AJ197</f>
        <v>52.331124827068919</v>
      </c>
      <c r="E3743">
        <f>'TPS543C20 Loop Gain'!B197</f>
        <v>6300</v>
      </c>
    </row>
    <row r="3744" spans="3:5" x14ac:dyDescent="0.35">
      <c r="C3744">
        <f>'TPS543C20 Loop Gain'!AI196</f>
        <v>14.267933418540228</v>
      </c>
      <c r="D3744">
        <f>'TPS543C20 Loop Gain'!AJ196</f>
        <v>53.755490026829094</v>
      </c>
      <c r="E3744">
        <f>'TPS543C20 Loop Gain'!B196</f>
        <v>6200</v>
      </c>
    </row>
    <row r="3745" spans="3:5" x14ac:dyDescent="0.35">
      <c r="C3745">
        <f>'TPS543C20 Loop Gain'!AI195</f>
        <v>14.548221854165458</v>
      </c>
      <c r="D3745">
        <f>'TPS543C20 Loop Gain'!AJ195</f>
        <v>55.261068941420298</v>
      </c>
      <c r="E3745">
        <f>'TPS543C20 Loop Gain'!B195</f>
        <v>6100</v>
      </c>
    </row>
    <row r="3746" spans="3:5" x14ac:dyDescent="0.35">
      <c r="C3746">
        <f>'TPS543C20 Loop Gain'!AI194</f>
        <v>14.82152058333206</v>
      </c>
      <c r="D3746">
        <f>'TPS543C20 Loop Gain'!AJ194</f>
        <v>56.847098275676693</v>
      </c>
      <c r="E3746">
        <f>'TPS543C20 Loop Gain'!B194</f>
        <v>6000</v>
      </c>
    </row>
    <row r="3747" spans="3:5" x14ac:dyDescent="0.35">
      <c r="C3747">
        <f>'TPS543C20 Loop Gain'!AI193</f>
        <v>15.086401393609099</v>
      </c>
      <c r="D3747">
        <f>'TPS543C20 Loop Gain'!AJ193</f>
        <v>58.51158790244336</v>
      </c>
      <c r="E3747">
        <f>'TPS543C20 Loop Gain'!B193</f>
        <v>5900</v>
      </c>
    </row>
    <row r="3748" spans="3:5" x14ac:dyDescent="0.35">
      <c r="C3748">
        <f>'TPS543C20 Loop Gain'!AI192</f>
        <v>15.34139102602717</v>
      </c>
      <c r="D3748">
        <f>'TPS543C20 Loop Gain'!AJ192</f>
        <v>60.251146923900002</v>
      </c>
      <c r="E3748">
        <f>'TPS543C20 Loop Gain'!B192</f>
        <v>5800</v>
      </c>
    </row>
    <row r="3749" spans="3:5" x14ac:dyDescent="0.35">
      <c r="C3749">
        <f>'TPS543C20 Loop Gain'!AI191</f>
        <v>15.585005434827487</v>
      </c>
      <c r="D3749">
        <f>'TPS543C20 Loop Gain'!AJ191</f>
        <v>62.060833605662886</v>
      </c>
      <c r="E3749">
        <f>'TPS543C20 Loop Gain'!B191</f>
        <v>5700</v>
      </c>
    </row>
    <row r="3750" spans="3:5" x14ac:dyDescent="0.35">
      <c r="C3750">
        <f>'TPS543C20 Loop Gain'!AI190</f>
        <v>15.815791657327816</v>
      </c>
      <c r="D3750">
        <f>'TPS543C20 Loop Gain'!AJ190</f>
        <v>63.934045484212938</v>
      </c>
      <c r="E3750">
        <f>'TPS543C20 Loop Gain'!B190</f>
        <v>5600</v>
      </c>
    </row>
    <row r="3751" spans="3:5" x14ac:dyDescent="0.35">
      <c r="C3751">
        <f>'TPS543C20 Loop Gain'!AI189</f>
        <v>16.032376138383526</v>
      </c>
      <c r="D3751">
        <f>'TPS543C20 Loop Gain'!AJ189</f>
        <v>65.862466652452994</v>
      </c>
      <c r="E3751">
        <f>'TPS543C20 Loop Gain'!B189</f>
        <v>5500</v>
      </c>
    </row>
    <row r="3752" spans="3:5" x14ac:dyDescent="0.35">
      <c r="C3752">
        <f>'TPS543C20 Loop Gain'!AI188</f>
        <v>16.233517405882605</v>
      </c>
      <c r="D3752">
        <f>'TPS543C20 Loop Gain'!AJ188</f>
        <v>67.836087863398262</v>
      </c>
      <c r="E3752">
        <f>'TPS543C20 Loop Gain'!B188</f>
        <v>5400</v>
      </c>
    </row>
    <row r="3753" spans="3:5" x14ac:dyDescent="0.35">
      <c r="C3753">
        <f>'TPS543C20 Loop Gain'!AI187</f>
        <v>16.41816006681773</v>
      </c>
      <c r="D3753">
        <f>'TPS543C20 Loop Gain'!AJ187</f>
        <v>69.843311194751053</v>
      </c>
      <c r="E3753">
        <f>'TPS543C20 Loop Gain'!B187</f>
        <v>5300</v>
      </c>
    </row>
    <row r="3754" spans="3:5" x14ac:dyDescent="0.35">
      <c r="C3754">
        <f>'TPS543C20 Loop Gain'!AI186</f>
        <v>16.585486359875411</v>
      </c>
      <c r="D3754">
        <f>'TPS543C20 Loop Gain'!AJ186</f>
        <v>71.871144524147553</v>
      </c>
      <c r="E3754">
        <f>'TPS543C20 Loop Gain'!B186</f>
        <v>5200</v>
      </c>
    </row>
    <row r="3755" spans="3:5" x14ac:dyDescent="0.35">
      <c r="C3755">
        <f>'TPS543C20 Loop Gain'!AI185</f>
        <v>16.734961142313132</v>
      </c>
      <c r="D3755">
        <f>'TPS543C20 Loop Gain'!AJ185</f>
        <v>73.905482477342758</v>
      </c>
      <c r="E3755">
        <f>'TPS543C20 Loop Gain'!B185</f>
        <v>5100</v>
      </c>
    </row>
    <row r="3756" spans="3:5" x14ac:dyDescent="0.35">
      <c r="C3756">
        <f>'TPS543C20 Loop Gain'!AI184</f>
        <v>16.866366351284579</v>
      </c>
      <c r="D3756">
        <f>'TPS543C20 Loop Gain'!AJ184</f>
        <v>75.931460935747083</v>
      </c>
      <c r="E3756">
        <f>'TPS543C20 Loop Gain'!B184</f>
        <v>5000</v>
      </c>
    </row>
    <row r="3757" spans="3:5" x14ac:dyDescent="0.35">
      <c r="C3757">
        <f>'TPS543C20 Loop Gain'!AI183</f>
        <v>16.979821721067843</v>
      </c>
      <c r="D3757">
        <f>'TPS543C20 Loop Gain'!AJ183</f>
        <v>77.933863188610346</v>
      </c>
      <c r="E3757">
        <f>'TPS543C20 Loop Gain'!B183</f>
        <v>4900</v>
      </c>
    </row>
    <row r="3758" spans="3:5" x14ac:dyDescent="0.35">
      <c r="C3758">
        <f>'TPS543C20 Loop Gain'!AI182</f>
        <v>17.075789795871714</v>
      </c>
      <c r="D3758">
        <f>'TPS543C20 Loop Gain'!AJ182</f>
        <v>79.897549074192526</v>
      </c>
      <c r="E3758">
        <f>'TPS543C20 Loop Gain'!B182</f>
        <v>4800</v>
      </c>
    </row>
    <row r="3759" spans="3:5" x14ac:dyDescent="0.35">
      <c r="C3759">
        <f>'TPS543C20 Loop Gain'!AI181</f>
        <v>17.155064869751872</v>
      </c>
      <c r="D3759">
        <f>'TPS543C20 Loop Gain'!AJ181</f>
        <v>81.807875342380186</v>
      </c>
      <c r="E3759">
        <f>'TPS543C20 Loop Gain'!B181</f>
        <v>4700</v>
      </c>
    </row>
    <row r="3760" spans="3:5" x14ac:dyDescent="0.35">
      <c r="C3760">
        <f>'TPS543C20 Loop Gain'!AI180</f>
        <v>17.218747143640552</v>
      </c>
      <c r="D3760">
        <f>'TPS543C20 Loop Gain'!AJ180</f>
        <v>83.651076647270756</v>
      </c>
      <c r="E3760">
        <f>'TPS543C20 Loop Gain'!B180</f>
        <v>4600</v>
      </c>
    </row>
    <row r="3761" spans="3:5" x14ac:dyDescent="0.35">
      <c r="C3761">
        <f>'TPS543C20 Loop Gain'!AI179</f>
        <v>17.26820483072375</v>
      </c>
      <c r="D3761">
        <f>'TPS543C20 Loop Gain'!AJ179</f>
        <v>85.414581791624258</v>
      </c>
      <c r="E3761">
        <f>'TPS543C20 Loop Gain'!B179</f>
        <v>4500</v>
      </c>
    </row>
    <row r="3762" spans="3:5" x14ac:dyDescent="0.35">
      <c r="C3762">
        <f>'TPS543C20 Loop Gain'!AI178</f>
        <v>17.305027936778554</v>
      </c>
      <c r="D3762">
        <f>'TPS543C20 Loop Gain'!AJ178</f>
        <v>87.087248012473268</v>
      </c>
      <c r="E3762">
        <f>'TPS543C20 Loop Gain'!B178</f>
        <v>4400</v>
      </c>
    </row>
    <row r="3763" spans="3:5" x14ac:dyDescent="0.35">
      <c r="C3763">
        <f>'TPS543C20 Loop Gain'!AI177</f>
        <v>17.330977871961213</v>
      </c>
      <c r="D3763">
        <f>'TPS543C20 Loop Gain'!AJ177</f>
        <v>88.659505622801191</v>
      </c>
      <c r="E3763">
        <f>'TPS543C20 Loop Gain'!B177</f>
        <v>4300</v>
      </c>
    </row>
    <row r="3764" spans="3:5" x14ac:dyDescent="0.35">
      <c r="C3764">
        <f>'TPS543C20 Loop Gain'!AI176</f>
        <v>17.347936920562514</v>
      </c>
      <c r="D3764">
        <f>'TPS543C20 Loop Gain'!AJ176</f>
        <v>90.123414538340299</v>
      </c>
      <c r="E3764">
        <f>'TPS543C20 Loop Gain'!B176</f>
        <v>4200</v>
      </c>
    </row>
    <row r="3765" spans="3:5" x14ac:dyDescent="0.35">
      <c r="C3765">
        <f>'TPS543C20 Loop Gain'!AI175</f>
        <v>17.357861016659054</v>
      </c>
      <c r="D3765">
        <f>'TPS543C20 Loop Gain'!AJ175</f>
        <v>91.472641775200131</v>
      </c>
      <c r="E3765">
        <f>'TPS543C20 Loop Gain'!B175</f>
        <v>4100</v>
      </c>
    </row>
    <row r="3766" spans="3:5" x14ac:dyDescent="0.35">
      <c r="C3766">
        <f>'TPS543C20 Loop Gain'!AI174</f>
        <v>17.362738418056431</v>
      </c>
      <c r="D3766">
        <f>'TPS543C20 Loop Gain'!AJ174</f>
        <v>92.702374119522759</v>
      </c>
      <c r="E3766">
        <f>'TPS543C20 Loop Gain'!B174</f>
        <v>4000</v>
      </c>
    </row>
    <row r="3767" spans="3:5" x14ac:dyDescent="0.35">
      <c r="C3767">
        <f>'TPS543C20 Loop Gain'!AI173</f>
        <v>17.364555920497956</v>
      </c>
      <c r="D3767">
        <f>'TPS543C20 Loop Gain'!AJ173</f>
        <v>93.809182664359298</v>
      </c>
      <c r="E3767">
        <f>'TPS543C20 Loop Gain'!B173</f>
        <v>3900</v>
      </c>
    </row>
    <row r="3768" spans="3:5" x14ac:dyDescent="0.35">
      <c r="C3768">
        <f>'TPS543C20 Loop Gain'!AI172</f>
        <v>17.365273361211212</v>
      </c>
      <c r="D3768">
        <f>'TPS543C20 Loop Gain'!AJ172</f>
        <v>94.790856087137897</v>
      </c>
      <c r="E3768">
        <f>'TPS543C20 Loop Gain'!B172</f>
        <v>3800</v>
      </c>
    </row>
    <row r="3769" spans="3:5" x14ac:dyDescent="0.35">
      <c r="C3769">
        <f>'TPS543C20 Loop Gain'!AI171</f>
        <v>17.366806427034629</v>
      </c>
      <c r="D3769">
        <f>'TPS543C20 Loop Gain'!AJ171</f>
        <v>95.64621799668987</v>
      </c>
      <c r="E3769">
        <f>'TPS543C20 Loop Gain'!B171</f>
        <v>3700</v>
      </c>
    </row>
    <row r="3770" spans="3:5" x14ac:dyDescent="0.35">
      <c r="C3770">
        <f>'TPS543C20 Loop Gain'!AI170</f>
        <v>17.371017254845714</v>
      </c>
      <c r="D3770">
        <f>'TPS543C20 Loop Gain'!AJ170</f>
        <v>96.374941093377942</v>
      </c>
      <c r="E3770">
        <f>'TPS543C20 Loop Gain'!B170</f>
        <v>3600</v>
      </c>
    </row>
    <row r="3771" spans="3:5" x14ac:dyDescent="0.35">
      <c r="C3771">
        <f>'TPS543C20 Loop Gain'!AI169</f>
        <v>17.379711993928382</v>
      </c>
      <c r="D3771">
        <f>'TPS543C20 Loop Gain'!AJ169</f>
        <v>96.977367878083228</v>
      </c>
      <c r="E3771">
        <f>'TPS543C20 Loop Gain'!B169</f>
        <v>3500</v>
      </c>
    </row>
    <row r="3772" spans="3:5" x14ac:dyDescent="0.35">
      <c r="C3772">
        <f>'TPS543C20 Loop Gain'!AI168</f>
        <v>17.394644364515464</v>
      </c>
      <c r="D3772">
        <f>'TPS543C20 Loop Gain'!AJ168</f>
        <v>97.454344689689236</v>
      </c>
      <c r="E3772">
        <f>'TPS543C20 Loop Gain'!B168</f>
        <v>3400</v>
      </c>
    </row>
    <row r="3773" spans="3:5" x14ac:dyDescent="0.35">
      <c r="C3773">
        <f>'TPS543C20 Loop Gain'!AI167</f>
        <v>17.41752425401317</v>
      </c>
      <c r="D3773">
        <f>'TPS543C20 Loop Gain'!AJ167</f>
        <v>97.807073250650788</v>
      </c>
      <c r="E3773">
        <f>'TPS543C20 Loop Gain'!B167</f>
        <v>3300</v>
      </c>
    </row>
    <row r="3774" spans="3:5" x14ac:dyDescent="0.35">
      <c r="C3774">
        <f>'TPS543C20 Loop Gain'!AI166</f>
        <v>17.450030499273723</v>
      </c>
      <c r="D3774">
        <f>'TPS543C20 Loop Gain'!AJ166</f>
        <v>98.036981811314647</v>
      </c>
      <c r="E3774">
        <f>'TPS543C20 Loop Gain'!B166</f>
        <v>3200</v>
      </c>
    </row>
    <row r="3775" spans="3:5" x14ac:dyDescent="0.35">
      <c r="C3775">
        <f>'TPS543C20 Loop Gain'!AI165</f>
        <v>17.493827172856776</v>
      </c>
      <c r="D3775">
        <f>'TPS543C20 Loop Gain'!AJ165</f>
        <v>98.14561644624581</v>
      </c>
      <c r="E3775">
        <f>'TPS543C20 Loop Gain'!B165</f>
        <v>3100</v>
      </c>
    </row>
    <row r="3776" spans="3:5" x14ac:dyDescent="0.35">
      <c r="C3776">
        <f>'TPS543C20 Loop Gain'!AI164</f>
        <v>17.550582894811466</v>
      </c>
      <c r="D3776">
        <f>'TPS543C20 Loop Gain'!AJ164</f>
        <v>98.134552039628133</v>
      </c>
      <c r="E3776">
        <f>'TPS543C20 Loop Gain'!B164</f>
        <v>3000</v>
      </c>
    </row>
    <row r="3777" spans="3:5" x14ac:dyDescent="0.35">
      <c r="C3777">
        <f>'TPS543C20 Loop Gain'!AI163</f>
        <v>17.621992910982996</v>
      </c>
      <c r="D3777">
        <f>'TPS543C20 Loop Gain'!AJ163</f>
        <v>98.005321934636129</v>
      </c>
      <c r="E3777">
        <f>'TPS543C20 Loop Gain'!B163</f>
        <v>2900</v>
      </c>
    </row>
    <row r="3778" spans="3:5" x14ac:dyDescent="0.35">
      <c r="C3778">
        <f>'TPS543C20 Loop Gain'!AI162</f>
        <v>17.709803904246442</v>
      </c>
      <c r="D3778">
        <f>'TPS543C20 Loop Gain'!AJ162</f>
        <v>97.759365039318453</v>
      </c>
      <c r="E3778">
        <f>'TPS543C20 Loop Gain'!B162</f>
        <v>2800</v>
      </c>
    </row>
    <row r="3779" spans="3:5" x14ac:dyDescent="0.35">
      <c r="C3779">
        <f>'TPS543C20 Loop Gain'!AI161</f>
        <v>17.815841734877935</v>
      </c>
      <c r="D3779">
        <f>'TPS543C20 Loop Gain'!AJ161</f>
        <v>97.397989313054339</v>
      </c>
      <c r="E3779">
        <f>'TPS543C20 Loop Gain'!B161</f>
        <v>2700</v>
      </c>
    </row>
    <row r="3780" spans="3:5" x14ac:dyDescent="0.35">
      <c r="C3780">
        <f>'TPS543C20 Loop Gain'!AI160</f>
        <v>17.942042544409055</v>
      </c>
      <c r="D3780">
        <f>'TPS543C20 Loop Gain'!AJ160</f>
        <v>96.922350960642433</v>
      </c>
      <c r="E3780">
        <f>'TPS543C20 Loop Gain'!B160</f>
        <v>2600</v>
      </c>
    </row>
    <row r="3781" spans="3:5" x14ac:dyDescent="0.35">
      <c r="C3781">
        <f>'TPS543C20 Loop Gain'!AI159</f>
        <v>18.090487913263459</v>
      </c>
      <c r="D3781">
        <f>'TPS543C20 Loop Gain'!AJ159</f>
        <v>96.333449321430905</v>
      </c>
      <c r="E3781">
        <f>'TPS543C20 Loop Gain'!B159</f>
        <v>2500</v>
      </c>
    </row>
    <row r="3782" spans="3:5" x14ac:dyDescent="0.35">
      <c r="C3782">
        <f>'TPS543C20 Loop Gain'!AI158</f>
        <v>18.263445050218451</v>
      </c>
      <c r="D3782">
        <f>'TPS543C20 Loop Gain'!AJ158</f>
        <v>95.632138381307456</v>
      </c>
      <c r="E3782">
        <f>'TPS543C20 Loop Gain'!B158</f>
        <v>2400</v>
      </c>
    </row>
    <row r="3783" spans="3:5" x14ac:dyDescent="0.35">
      <c r="C3783">
        <f>'TPS543C20 Loop Gain'!AI157</f>
        <v>18.463413329727366</v>
      </c>
      <c r="D3783">
        <f>'TPS543C20 Loop Gain'!AJ157</f>
        <v>94.819157123069786</v>
      </c>
      <c r="E3783">
        <f>'TPS543C20 Loop Gain'!B157</f>
        <v>2300</v>
      </c>
    </row>
    <row r="3784" spans="3:5" x14ac:dyDescent="0.35">
      <c r="C3784">
        <f>'TPS543C20 Loop Gain'!AI156</f>
        <v>18.693178905913694</v>
      </c>
      <c r="D3784">
        <f>'TPS543C20 Loop Gain'!AJ156</f>
        <v>93.895182688688152</v>
      </c>
      <c r="E3784">
        <f>'TPS543C20 Loop Gain'!B156</f>
        <v>2200</v>
      </c>
    </row>
    <row r="3785" spans="3:5" x14ac:dyDescent="0.35">
      <c r="C3785">
        <f>'TPS543C20 Loop Gain'!AI155</f>
        <v>18.955879650452065</v>
      </c>
      <c r="D3785">
        <f>'TPS543C20 Loop Gain'!AJ155</f>
        <v>92.860912756251395</v>
      </c>
      <c r="E3785">
        <f>'TPS543C20 Loop Gain'!B155</f>
        <v>2100</v>
      </c>
    </row>
    <row r="3786" spans="3:5" x14ac:dyDescent="0.35">
      <c r="C3786">
        <f>'TPS543C20 Loop Gain'!AI154</f>
        <v>19.255083326636402</v>
      </c>
      <c r="D3786">
        <f>'TPS543C20 Loop Gain'!AJ154</f>
        <v>91.717186941960179</v>
      </c>
      <c r="E3786">
        <f>'TPS543C20 Loop Gain'!B154</f>
        <v>2000</v>
      </c>
    </row>
    <row r="3787" spans="3:5" x14ac:dyDescent="0.35">
      <c r="C3787">
        <f>'TPS543C20 Loop Gain'!AI153</f>
        <v>19.594882777039654</v>
      </c>
      <c r="D3787">
        <f>'TPS543C20 Loop Gain'!AJ153</f>
        <v>90.46516188953764</v>
      </c>
      <c r="E3787">
        <f>'TPS543C20 Loop Gain'!B153</f>
        <v>1900</v>
      </c>
    </row>
    <row r="3788" spans="3:5" x14ac:dyDescent="0.35">
      <c r="C3788">
        <f>'TPS543C20 Loop Gain'!AI152</f>
        <v>19.980013039417035</v>
      </c>
      <c r="D3788">
        <f>'TPS543C20 Loop Gain'!AJ152</f>
        <v>89.106561704233371</v>
      </c>
      <c r="E3788">
        <f>'TPS543C20 Loop Gain'!B152</f>
        <v>1800</v>
      </c>
    </row>
    <row r="3789" spans="3:5" x14ac:dyDescent="0.35">
      <c r="C3789">
        <f>'TPS543C20 Loop Gain'!AI151</f>
        <v>20.415996811621824</v>
      </c>
      <c r="D3789">
        <f>'TPS543C20 Loop Gain'!AJ151</f>
        <v>87.644035580542607</v>
      </c>
      <c r="E3789">
        <f>'TPS543C20 Loop Gain'!B151</f>
        <v>1700</v>
      </c>
    </row>
    <row r="3790" spans="3:5" x14ac:dyDescent="0.35">
      <c r="C3790">
        <f>'TPS543C20 Loop Gain'!AI150</f>
        <v>20.909326695628575</v>
      </c>
      <c r="D3790">
        <f>'TPS543C20 Loop Gain'!AJ150</f>
        <v>86.081669456228767</v>
      </c>
      <c r="E3790">
        <f>'TPS543C20 Loop Gain'!B150</f>
        <v>1600</v>
      </c>
    </row>
    <row r="3791" spans="3:5" x14ac:dyDescent="0.35">
      <c r="C3791">
        <f>'TPS543C20 Loop Gain'!AI149</f>
        <v>21.467695351136328</v>
      </c>
      <c r="D3791">
        <f>'TPS543C20 Loop Gain'!AJ149</f>
        <v>84.425720734810639</v>
      </c>
      <c r="E3791">
        <f>'TPS543C20 Loop Gain'!B149</f>
        <v>1500</v>
      </c>
    </row>
    <row r="3792" spans="3:5" x14ac:dyDescent="0.35">
      <c r="C3792">
        <f>'TPS543C20 Loop Gain'!AI148</f>
        <v>22.100288353211287</v>
      </c>
      <c r="D3792">
        <f>'TPS543C20 Loop Gain'!AJ148</f>
        <v>82.685678301094029</v>
      </c>
      <c r="E3792">
        <f>'TPS543C20 Loop Gain'!B148</f>
        <v>1400</v>
      </c>
    </row>
    <row r="3793" spans="3:5" x14ac:dyDescent="0.35">
      <c r="C3793">
        <f>'TPS543C20 Loop Gain'!AI147</f>
        <v>22.818159585985072</v>
      </c>
      <c r="D3793">
        <f>'TPS543C20 Loop Gain'!AJ147</f>
        <v>80.875800038112502</v>
      </c>
      <c r="E3793">
        <f>'TPS543C20 Loop Gain'!B147</f>
        <v>1300</v>
      </c>
    </row>
    <row r="3794" spans="3:5" x14ac:dyDescent="0.35">
      <c r="C3794">
        <f>'TPS543C20 Loop Gain'!AI146</f>
        <v>23.634716068737958</v>
      </c>
      <c r="D3794">
        <f>'TPS543C20 Loop Gain'!AJ146</f>
        <v>79.017356001157893</v>
      </c>
      <c r="E3794">
        <f>'TPS543C20 Loop Gain'!B146</f>
        <v>1200</v>
      </c>
    </row>
    <row r="3795" spans="3:5" x14ac:dyDescent="0.35">
      <c r="C3795">
        <f>'TPS543C20 Loop Gain'!AI145</f>
        <v>24.566349320502319</v>
      </c>
      <c r="D3795">
        <f>'TPS543C20 Loop Gain'!AJ145</f>
        <v>77.141921857653358</v>
      </c>
      <c r="E3795">
        <f>'TPS543C20 Loop Gain'!B145</f>
        <v>1100</v>
      </c>
    </row>
    <row r="3796" spans="3:5" x14ac:dyDescent="0.35">
      <c r="C3796">
        <f>'TPS543C20 Loop Gain'!AI144</f>
        <v>25.633265825801445</v>
      </c>
      <c r="D3796">
        <f>'TPS543C20 Loop Gain'!AJ144</f>
        <v>75.296247354217115</v>
      </c>
      <c r="E3796">
        <f>'TPS543C20 Loop Gain'!B144</f>
        <v>1000</v>
      </c>
    </row>
    <row r="3797" spans="3:5" x14ac:dyDescent="0.35">
      <c r="C3797">
        <f>'TPS543C20 Loop Gain'!AI143</f>
        <v>26.860594297160926</v>
      </c>
      <c r="D3797">
        <f>'TPS543C20 Loop Gain'!AJ143</f>
        <v>73.549505072318169</v>
      </c>
      <c r="E3797">
        <f>'TPS543C20 Loop Gain'!B143</f>
        <v>900</v>
      </c>
    </row>
    <row r="3798" spans="3:5" x14ac:dyDescent="0.35">
      <c r="C3798">
        <f>'TPS543C20 Loop Gain'!AI142</f>
        <v>28.279892902921333</v>
      </c>
      <c r="D3798">
        <f>'TPS543C20 Loop Gain'!AJ142</f>
        <v>72.004161336170213</v>
      </c>
      <c r="E3798">
        <f>'TPS543C20 Loop Gain'!B142</f>
        <v>800</v>
      </c>
    </row>
    <row r="3799" spans="3:5" x14ac:dyDescent="0.35">
      <c r="C3799">
        <f>'TPS543C20 Loop Gain'!AI141</f>
        <v>29.931275203746711</v>
      </c>
      <c r="D3799">
        <f>'TPS543C20 Loop Gain'!AJ141</f>
        <v>70.812380373561538</v>
      </c>
      <c r="E3799">
        <f>'TPS543C20 Loop Gain'!B141</f>
        <v>700</v>
      </c>
    </row>
    <row r="3800" spans="3:5" x14ac:dyDescent="0.35">
      <c r="C3800">
        <f>'TPS543C20 Loop Gain'!AI140</f>
        <v>31.866615127318187</v>
      </c>
      <c r="D3800">
        <f>'TPS543C20 Loop Gain'!AJ140</f>
        <v>70.200859003540018</v>
      </c>
      <c r="E3800">
        <f>'TPS543C20 Loop Gain'!B140</f>
        <v>600</v>
      </c>
    </row>
    <row r="3801" spans="3:5" x14ac:dyDescent="0.35">
      <c r="C3801">
        <f>'TPS543C20 Loop Gain'!AI139</f>
        <v>34.155029927880136</v>
      </c>
      <c r="D3801">
        <f>'TPS543C20 Loop Gain'!AJ139</f>
        <v>70.508395014963966</v>
      </c>
      <c r="E3801">
        <f>'TPS543C20 Loop Gain'!B139</f>
        <v>500</v>
      </c>
    </row>
    <row r="3802" spans="3:5" x14ac:dyDescent="0.35">
      <c r="C3802">
        <f>'TPS543C20 Loop Gain'!AI138</f>
        <v>36.894504370262439</v>
      </c>
      <c r="D3802">
        <f>'TPS543C20 Loop Gain'!AJ138</f>
        <v>72.243226334910275</v>
      </c>
      <c r="E3802">
        <f>'TPS543C20 Loop Gain'!B138</f>
        <v>400</v>
      </c>
    </row>
    <row r="3803" spans="3:5" x14ac:dyDescent="0.35">
      <c r="C3803">
        <f>'TPS543C20 Loop Gain'!AI137</f>
        <v>40.244514750761496</v>
      </c>
      <c r="D3803">
        <f>'TPS543C20 Loop Gain'!AJ137</f>
        <v>76.18206845151262</v>
      </c>
      <c r="E3803">
        <f>'TPS543C20 Loop Gain'!B137</f>
        <v>300</v>
      </c>
    </row>
    <row r="3804" spans="3:5" x14ac:dyDescent="0.35">
      <c r="C3804">
        <f>'TPS543C20 Loop Gain'!AI136</f>
        <v>44.54642619187603</v>
      </c>
      <c r="D3804">
        <f>'TPS543C20 Loop Gain'!AJ136</f>
        <v>83.670976773098886</v>
      </c>
      <c r="E3804">
        <f>'TPS543C20 Loop Gain'!B136</f>
        <v>200</v>
      </c>
    </row>
    <row r="3805" spans="3:5" x14ac:dyDescent="0.35">
      <c r="C3805">
        <f>'TPS543C20 Loop Gain'!AI135</f>
        <v>50.905950936382702</v>
      </c>
      <c r="D3805">
        <f>'TPS543C20 Loop Gain'!AJ135</f>
        <v>98.945078984700885</v>
      </c>
      <c r="E3805">
        <f>'TPS543C20 Loop Gain'!B135</f>
        <v>100</v>
      </c>
    </row>
    <row r="3806" spans="3:5" x14ac:dyDescent="0.35">
      <c r="C3806">
        <f>'TPS543C20 Loop Gain'!AI134</f>
        <v>61.241336292787608</v>
      </c>
      <c r="D3806">
        <f>'TPS543C20 Loop Gain'!AJ134</f>
        <v>161.36353525109558</v>
      </c>
      <c r="E3806">
        <f>'TPS543C20 Loop Gain'!B134</f>
        <v>10</v>
      </c>
    </row>
    <row r="3807" spans="3:5" x14ac:dyDescent="0.35">
      <c r="C3807">
        <f>'TPS543C20 Loop Gain'!AI133</f>
        <v>61.663861299897349</v>
      </c>
      <c r="D3807">
        <f>'TPS543C20 Loop Gain'!AJ133</f>
        <v>178.07771693268907</v>
      </c>
      <c r="E3807">
        <f>'TPS543C20 Loop Gain'!B133</f>
        <v>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32"/>
  <sheetViews>
    <sheetView workbookViewId="0"/>
  </sheetViews>
  <sheetFormatPr defaultRowHeight="14.5" x14ac:dyDescent="0.35"/>
  <sheetData>
    <row r="1" spans="1:11" x14ac:dyDescent="0.35">
      <c r="A1" t="s">
        <v>278</v>
      </c>
      <c r="D1" t="s">
        <v>65</v>
      </c>
      <c r="G1" t="s">
        <v>275</v>
      </c>
      <c r="J1" t="s">
        <v>276</v>
      </c>
    </row>
    <row r="2" spans="1:11" x14ac:dyDescent="0.35">
      <c r="A2">
        <f>1</f>
        <v>1</v>
      </c>
      <c r="B2">
        <v>0</v>
      </c>
      <c r="D2">
        <v>0.6</v>
      </c>
      <c r="E2">
        <v>0</v>
      </c>
      <c r="G2">
        <v>300</v>
      </c>
      <c r="H2">
        <v>66.5</v>
      </c>
      <c r="J2">
        <v>0.5</v>
      </c>
      <c r="K2">
        <v>0</v>
      </c>
    </row>
    <row r="3" spans="1:11" x14ac:dyDescent="0.35">
      <c r="A3">
        <f>1.42</f>
        <v>1.42</v>
      </c>
      <c r="B3">
        <v>8.66</v>
      </c>
      <c r="D3">
        <v>0.7</v>
      </c>
      <c r="E3">
        <v>8.66</v>
      </c>
      <c r="G3">
        <v>400</v>
      </c>
      <c r="H3">
        <v>48.7</v>
      </c>
      <c r="J3">
        <v>1</v>
      </c>
      <c r="K3">
        <v>8.66</v>
      </c>
    </row>
    <row r="4" spans="1:11" x14ac:dyDescent="0.35">
      <c r="A4">
        <f>1.94</f>
        <v>1.94</v>
      </c>
      <c r="B4">
        <v>15.4</v>
      </c>
      <c r="D4">
        <v>0.75</v>
      </c>
      <c r="E4">
        <v>15.4</v>
      </c>
      <c r="G4">
        <v>500</v>
      </c>
      <c r="H4">
        <v>39.200000000000003</v>
      </c>
      <c r="J4">
        <v>2</v>
      </c>
      <c r="K4">
        <v>15.4</v>
      </c>
    </row>
    <row r="5" spans="1:11" x14ac:dyDescent="0.35">
      <c r="A5">
        <f>2.58</f>
        <v>2.58</v>
      </c>
      <c r="B5">
        <v>23.7</v>
      </c>
      <c r="D5">
        <v>0.8</v>
      </c>
      <c r="E5">
        <v>23.7</v>
      </c>
      <c r="G5">
        <v>700</v>
      </c>
      <c r="H5">
        <v>28</v>
      </c>
      <c r="J5">
        <v>4</v>
      </c>
      <c r="K5" t="s">
        <v>277</v>
      </c>
    </row>
    <row r="6" spans="1:11" x14ac:dyDescent="0.35">
      <c r="A6">
        <f>3.43</f>
        <v>3.43</v>
      </c>
      <c r="B6">
        <v>34.799999999999997</v>
      </c>
      <c r="D6">
        <v>0.85</v>
      </c>
      <c r="E6">
        <v>34.799999999999997</v>
      </c>
      <c r="G6">
        <v>850</v>
      </c>
      <c r="H6">
        <v>22.6</v>
      </c>
      <c r="J6">
        <v>5</v>
      </c>
      <c r="K6">
        <v>23.7</v>
      </c>
    </row>
    <row r="7" spans="1:11" x14ac:dyDescent="0.35">
      <c r="A7">
        <f>4.57</f>
        <v>4.57</v>
      </c>
      <c r="B7">
        <v>51.1</v>
      </c>
      <c r="D7">
        <v>0.9</v>
      </c>
      <c r="E7">
        <v>51.1</v>
      </c>
      <c r="G7">
        <v>1000</v>
      </c>
      <c r="H7">
        <v>19.100000000000001</v>
      </c>
      <c r="J7">
        <v>8</v>
      </c>
      <c r="K7">
        <v>34.799999999999997</v>
      </c>
    </row>
    <row r="8" spans="1:11" x14ac:dyDescent="0.35">
      <c r="A8">
        <f>6.23</f>
        <v>6.23</v>
      </c>
      <c r="B8">
        <v>78.7</v>
      </c>
      <c r="D8">
        <v>0.95</v>
      </c>
      <c r="E8">
        <v>78.7</v>
      </c>
      <c r="G8">
        <v>1200</v>
      </c>
      <c r="H8">
        <v>15.4</v>
      </c>
      <c r="J8">
        <v>12</v>
      </c>
      <c r="K8">
        <v>51.1</v>
      </c>
    </row>
    <row r="9" spans="1:11" x14ac:dyDescent="0.35">
      <c r="A9">
        <f>8.91</f>
        <v>8.91</v>
      </c>
      <c r="B9">
        <v>121</v>
      </c>
      <c r="D9">
        <v>1</v>
      </c>
      <c r="E9" t="s">
        <v>277</v>
      </c>
      <c r="G9">
        <v>2000</v>
      </c>
      <c r="H9">
        <v>8.06</v>
      </c>
      <c r="J9">
        <v>16</v>
      </c>
      <c r="K9">
        <v>78.7</v>
      </c>
    </row>
    <row r="10" spans="1:11" x14ac:dyDescent="0.35">
      <c r="A10">
        <f>14.1</f>
        <v>14.1</v>
      </c>
      <c r="B10">
        <v>187</v>
      </c>
      <c r="D10">
        <v>1.05</v>
      </c>
      <c r="E10">
        <v>121</v>
      </c>
      <c r="J10">
        <v>24</v>
      </c>
      <c r="K10">
        <v>121</v>
      </c>
    </row>
    <row r="11" spans="1:11" x14ac:dyDescent="0.35">
      <c r="A11">
        <f>29.1</f>
        <v>29.1</v>
      </c>
      <c r="B11" t="s">
        <v>277</v>
      </c>
      <c r="D11">
        <v>1.1000000000000001</v>
      </c>
      <c r="E11">
        <v>187</v>
      </c>
      <c r="J11">
        <v>32</v>
      </c>
      <c r="K11">
        <v>187</v>
      </c>
    </row>
    <row r="15" spans="1:11" x14ac:dyDescent="0.35">
      <c r="B15" t="s">
        <v>544</v>
      </c>
    </row>
    <row r="31" spans="1:1" x14ac:dyDescent="0.35">
      <c r="A31" t="s">
        <v>545</v>
      </c>
    </row>
    <row r="32" spans="1:1" x14ac:dyDescent="0.35">
      <c r="A32" t="s">
        <v>546</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2"/>
  <sheetViews>
    <sheetView workbookViewId="0"/>
  </sheetViews>
  <sheetFormatPr defaultRowHeight="14.5" x14ac:dyDescent="0.35"/>
  <sheetData>
    <row r="1" spans="1:2" x14ac:dyDescent="0.35">
      <c r="A1" t="s">
        <v>547</v>
      </c>
      <c r="B1" t="s">
        <v>548</v>
      </c>
    </row>
    <row r="2" spans="1:2" x14ac:dyDescent="0.35">
      <c r="A2" t="s">
        <v>549</v>
      </c>
      <c r="B2" t="s">
        <v>550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9849348C3AB334CB852776262B7D24F" ma:contentTypeVersion="0" ma:contentTypeDescription="Create a new document." ma:contentTypeScope="" ma:versionID="852458224b0d956bf34f082d0ff97872">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B800AA2-EEB7-4C57-AE17-D3868A19F7E7}">
  <ds:schemaRefs>
    <ds:schemaRef ds:uri="http://schemas.microsoft.com/office/2006/metadata/properties"/>
    <ds:schemaRef ds:uri="http://schemas.microsoft.com/office/2006/documentManagement/types"/>
    <ds:schemaRef ds:uri="http://www.w3.org/XML/1998/namespace"/>
    <ds:schemaRef ds:uri="http://purl.org/dc/terms/"/>
    <ds:schemaRef ds:uri="http://purl.org/dc/dcmitype/"/>
    <ds:schemaRef ds:uri="http://purl.org/dc/elements/1.1/"/>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0C2DB35C-6663-4A92-937A-E65EB27E9D64}">
  <ds:schemaRefs>
    <ds:schemaRef ds:uri="http://schemas.microsoft.com/sharepoint/v3/contenttype/forms"/>
  </ds:schemaRefs>
</ds:datastoreItem>
</file>

<file path=customXml/itemProps3.xml><?xml version="1.0" encoding="utf-8"?>
<ds:datastoreItem xmlns:ds="http://schemas.openxmlformats.org/officeDocument/2006/customXml" ds:itemID="{01B850A6-2376-4606-89E2-BB7791D16E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60</vt:i4>
      </vt:variant>
    </vt:vector>
  </HeadingPairs>
  <TitlesOfParts>
    <vt:vector size="71" baseType="lpstr">
      <vt:lpstr>Device Calculator</vt:lpstr>
      <vt:lpstr>Schematic Checklist</vt:lpstr>
      <vt:lpstr>Layout Checklist</vt:lpstr>
      <vt:lpstr>partData</vt:lpstr>
      <vt:lpstr>Backup</vt:lpstr>
      <vt:lpstr>TPS543C20 Loop Gain</vt:lpstr>
      <vt:lpstr>Look Up</vt:lpstr>
      <vt:lpstr>Sheet4</vt:lpstr>
      <vt:lpstr>Read Me</vt:lpstr>
      <vt:lpstr>partData (2)</vt:lpstr>
      <vt:lpstr>Extra</vt:lpstr>
      <vt:lpstr>C_ramp</vt:lpstr>
      <vt:lpstr>C_top</vt:lpstr>
      <vt:lpstr>Cboot</vt:lpstr>
      <vt:lpstr>Cin</vt:lpstr>
      <vt:lpstr>'Device Calculator'!Cout</vt:lpstr>
      <vt:lpstr>'TPS543C20 Loop Gain'!Cout</vt:lpstr>
      <vt:lpstr>Cout_ceramic</vt:lpstr>
      <vt:lpstr>Cout_Derating_ceramic</vt:lpstr>
      <vt:lpstr>Cout_derating_electro</vt:lpstr>
      <vt:lpstr>Cout_electro</vt:lpstr>
      <vt:lpstr>Cvcc</vt:lpstr>
      <vt:lpstr>dcr</vt:lpstr>
      <vt:lpstr>duty_cycle</vt:lpstr>
      <vt:lpstr>dVo_dc</vt:lpstr>
      <vt:lpstr>dVo_trans</vt:lpstr>
      <vt:lpstr>EN_pin_connected</vt:lpstr>
      <vt:lpstr>EN_pin_in</vt:lpstr>
      <vt:lpstr>EN_rise</vt:lpstr>
      <vt:lpstr>'Device Calculator'!ESR</vt:lpstr>
      <vt:lpstr>ESR_ceramic</vt:lpstr>
      <vt:lpstr>ESR_electro</vt:lpstr>
      <vt:lpstr>f_LC</vt:lpstr>
      <vt:lpstr>fsw</vt:lpstr>
      <vt:lpstr>fsw_select</vt:lpstr>
      <vt:lpstr>Io_max_IC</vt:lpstr>
      <vt:lpstr>Io_step</vt:lpstr>
      <vt:lpstr>Iout</vt:lpstr>
      <vt:lpstr>Iripple_max</vt:lpstr>
      <vt:lpstr>Iripple_min</vt:lpstr>
      <vt:lpstr>Ivalley</vt:lpstr>
      <vt:lpstr>Kind</vt:lpstr>
      <vt:lpstr>'TPS543C20 Loop Gain'!L</vt:lpstr>
      <vt:lpstr>Lout</vt:lpstr>
      <vt:lpstr>N_Cout_ceramic</vt:lpstr>
      <vt:lpstr>N_Cout_electro</vt:lpstr>
      <vt:lpstr>N_factor</vt:lpstr>
      <vt:lpstr>OC_clamp</vt:lpstr>
      <vt:lpstr>Q_input</vt:lpstr>
      <vt:lpstr>R_ramp</vt:lpstr>
      <vt:lpstr>Rdson_HS</vt:lpstr>
      <vt:lpstr>Rdson_LS</vt:lpstr>
      <vt:lpstr>Ren_b</vt:lpstr>
      <vt:lpstr>Ren_b_eff</vt:lpstr>
      <vt:lpstr>Ren_t</vt:lpstr>
      <vt:lpstr>Rfb_b</vt:lpstr>
      <vt:lpstr>Rfb_t</vt:lpstr>
      <vt:lpstr>Rpg</vt:lpstr>
      <vt:lpstr>toff_min_max</vt:lpstr>
      <vt:lpstr>Tol_L</vt:lpstr>
      <vt:lpstr>ton_min_max</vt:lpstr>
      <vt:lpstr>Vi_ripple_target</vt:lpstr>
      <vt:lpstr>'TPS543C20 Loop Gain'!Vin</vt:lpstr>
      <vt:lpstr>Vin_max</vt:lpstr>
      <vt:lpstr>Vin_min</vt:lpstr>
      <vt:lpstr>Vin_nom</vt:lpstr>
      <vt:lpstr>Vout</vt:lpstr>
      <vt:lpstr>'TPS543C20 Loop Gain'!Vout_LG</vt:lpstr>
      <vt:lpstr>Vref</vt:lpstr>
      <vt:lpstr>Vsel</vt:lpstr>
      <vt:lpstr>Vstart_target</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Jackson, Layne</dc:creator>
  <cp:lastModifiedBy>Jones, Britton</cp:lastModifiedBy>
  <cp:lastPrinted>2015-12-02T21:47:30Z</cp:lastPrinted>
  <dcterms:created xsi:type="dcterms:W3CDTF">2015-06-04T00:22:15Z</dcterms:created>
  <dcterms:modified xsi:type="dcterms:W3CDTF">2023-05-31T17:17:40Z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0x01010089849348C3AB334CB852776262B7D24F</vt:lpwstr>
  </property>
</Properties>
</file>